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データ" sheetId="3" state="visible" r:id="rId5"/>
    <sheet name="ピーク一覧" sheetId="4" state="visible" r:id="rId6"/>
    <sheet name="理論値参考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<sst xmlns="http://schemas.openxmlformats.org/spreadsheetml/2006/main" count="167" uniqueCount="162">
  <si>
    <r>
      <rPr>
        <b val="true"/>
        <sz val="14"/>
        <color rgb="FFFFFFFF"/>
        <rFont val="Noto Sans CJK SC"/>
        <family val="2"/>
      </rPr>
      <t xml:space="preserve">鉄板ハンマリング → 自動ピーク検出 → カーブフィット法 損失係数</t>
    </r>
    <r>
      <rPr>
        <b val="true"/>
        <sz val="14"/>
        <color rgb="FFFFFFFF"/>
        <rFont val="Arial"/>
        <family val="0"/>
        <charset val="1"/>
      </rPr>
      <t xml:space="preserve">η</t>
    </r>
    <r>
      <rPr>
        <b val="true"/>
        <sz val="14"/>
        <color rgb="FFFFFFFF"/>
        <rFont val="Noto Sans CJK SC"/>
        <family val="2"/>
      </rPr>
      <t xml:space="preserve">の自動算出</t>
    </r>
  </si>
  <si>
    <t xml:space="preserve">■ このファイルは何をするもの？</t>
  </si>
  <si>
    <r>
      <rPr>
        <sz val="11"/>
        <color rgb="FFE6E6E6"/>
        <rFont val="Arial"/>
        <family val="0"/>
        <charset val="1"/>
      </rPr>
      <t xml:space="preserve">RION SA-01A4</t>
    </r>
    <r>
      <rPr>
        <sz val="11"/>
        <color rgb="FFE6E6E6"/>
        <rFont val="Noto Sans CJK SC"/>
        <family val="2"/>
      </rPr>
      <t xml:space="preserve">（</t>
    </r>
    <r>
      <rPr>
        <sz val="11"/>
        <color rgb="FFE6E6E6"/>
        <rFont val="Arial"/>
        <family val="0"/>
        <charset val="1"/>
      </rPr>
      <t xml:space="preserve">FFT</t>
    </r>
    <r>
      <rPr>
        <sz val="11"/>
        <color rgb="FFE6E6E6"/>
        <rFont val="Noto Sans CJK SC"/>
        <family val="2"/>
      </rPr>
      <t xml:space="preserve">／指数・指数窓／平均</t>
    </r>
    <r>
      <rPr>
        <sz val="11"/>
        <color rgb="FFE6E6E6"/>
        <rFont val="Arial"/>
        <family val="0"/>
        <charset val="1"/>
      </rPr>
      <t xml:space="preserve">=</t>
    </r>
    <r>
      <rPr>
        <sz val="11"/>
        <color rgb="FFE6E6E6"/>
        <rFont val="Noto Sans CJK SC"/>
        <family val="2"/>
      </rPr>
      <t xml:space="preserve">無し／解析点数</t>
    </r>
    <r>
      <rPr>
        <sz val="11"/>
        <color rgb="FFE6E6E6"/>
        <rFont val="Arial"/>
        <family val="0"/>
        <charset val="1"/>
      </rPr>
      <t xml:space="preserve">32768</t>
    </r>
    <r>
      <rPr>
        <sz val="11"/>
        <color rgb="FFE6E6E6"/>
        <rFont val="Noto Sans CJK SC"/>
        <family val="2"/>
      </rPr>
      <t xml:space="preserve">）で測ったスペクトルを貼り付けると、</t>
    </r>
  </si>
  <si>
    <r>
      <rPr>
        <sz val="11"/>
        <color rgb="FFE6E6E6"/>
        <rFont val="Noto Sans CJK SC"/>
        <family val="2"/>
      </rPr>
      <t xml:space="preserve">たくさん並んだ山（ピーク）を自動で見つけ、山ごとに『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自由度カーブフィット』を行って</t>
    </r>
  </si>
  <si>
    <r>
      <rPr>
        <sz val="11"/>
        <color rgb="FFE6E6E6"/>
        <rFont val="Noto Sans CJK SC"/>
        <family val="2"/>
      </rPr>
      <t xml:space="preserve">固有振動数 </t>
    </r>
    <r>
      <rPr>
        <sz val="11"/>
        <color rgb="FFE6E6E6"/>
        <rFont val="Arial"/>
        <family val="0"/>
        <charset val="1"/>
      </rPr>
      <t xml:space="preserve">fn </t>
    </r>
    <r>
      <rPr>
        <sz val="11"/>
        <color rgb="FFE6E6E6"/>
        <rFont val="Noto Sans CJK SC"/>
        <family val="2"/>
      </rPr>
      <t xml:space="preserve">と 損失係数 </t>
    </r>
    <r>
      <rPr>
        <sz val="11"/>
        <color rgb="FFE6E6E6"/>
        <rFont val="Arial"/>
        <family val="0"/>
        <charset val="1"/>
      </rPr>
      <t xml:space="preserve">η</t>
    </r>
    <r>
      <rPr>
        <sz val="11"/>
        <color rgb="FFE6E6E6"/>
        <rFont val="Noto Sans CJK SC"/>
        <family val="2"/>
      </rPr>
      <t xml:space="preserve">（そんしつけいすう）を出します。指数窓で余分に付いた減衰も自動で引き算します。</t>
    </r>
  </si>
  <si>
    <r>
      <rPr>
        <b val="true"/>
        <sz val="12"/>
        <color rgb="FF8FD3FF"/>
        <rFont val="Noto Sans CJK SC"/>
        <family val="2"/>
      </rPr>
      <t xml:space="preserve">■ 使う順番（この</t>
    </r>
    <r>
      <rPr>
        <b val="true"/>
        <sz val="12"/>
        <color rgb="FF8FD3FF"/>
        <rFont val="Arial"/>
        <family val="0"/>
        <charset val="1"/>
      </rPr>
      <t xml:space="preserve">4</t>
    </r>
    <r>
      <rPr>
        <b val="true"/>
        <sz val="12"/>
        <color rgb="FF8FD3FF"/>
        <rFont val="Noto Sans CJK SC"/>
        <family val="2"/>
      </rPr>
      <t xml:space="preserve">ステップだけ）</t>
    </r>
  </si>
  <si>
    <r>
      <rPr>
        <sz val="11"/>
        <color rgb="FFE6E6E6"/>
        <rFont val="Arial"/>
        <family val="0"/>
        <charset val="1"/>
      </rPr>
      <t xml:space="preserve">STEP1  </t>
    </r>
    <r>
      <rPr>
        <sz val="11"/>
        <color rgb="FFE6E6E6"/>
        <rFont val="Noto Sans CJK SC"/>
        <family val="2"/>
      </rPr>
      <t xml:space="preserve">「設定」シートの黄色いセルに、測定した条件を入れる（レンジ・点数・指数窓の減衰値・単位）。</t>
    </r>
  </si>
  <si>
    <r>
      <rPr>
        <sz val="11"/>
        <color rgb="FFE6E6E6"/>
        <rFont val="Arial"/>
        <family val="0"/>
        <charset val="1"/>
      </rPr>
      <t xml:space="preserve">STEP2  </t>
    </r>
    <r>
      <rPr>
        <sz val="11"/>
        <color rgb="FFE6E6E6"/>
        <rFont val="Noto Sans CJK SC"/>
        <family val="2"/>
      </rPr>
      <t xml:space="preserve">「データ」シートの </t>
    </r>
    <r>
      <rPr>
        <sz val="11"/>
        <color rgb="FFE6E6E6"/>
        <rFont val="Arial"/>
        <family val="0"/>
        <charset val="1"/>
      </rPr>
      <t xml:space="preserve">A</t>
    </r>
    <r>
      <rPr>
        <sz val="11"/>
        <color rgb="FFE6E6E6"/>
        <rFont val="Noto Sans CJK SC"/>
        <family val="2"/>
      </rPr>
      <t xml:space="preserve">列＝周波数</t>
    </r>
    <r>
      <rPr>
        <sz val="11"/>
        <color rgb="FFE6E6E6"/>
        <rFont val="Arial"/>
        <family val="0"/>
        <charset val="1"/>
      </rPr>
      <t xml:space="preserve">[Hz]</t>
    </r>
    <r>
      <rPr>
        <sz val="11"/>
        <color rgb="FFE6E6E6"/>
        <rFont val="Noto Sans CJK SC"/>
        <family val="2"/>
      </rPr>
      <t xml:space="preserve">、</t>
    </r>
    <r>
      <rPr>
        <sz val="11"/>
        <color rgb="FFE6E6E6"/>
        <rFont val="Arial"/>
        <family val="0"/>
        <charset val="1"/>
      </rPr>
      <t xml:space="preserve">B</t>
    </r>
    <r>
      <rPr>
        <sz val="11"/>
        <color rgb="FFE6E6E6"/>
        <rFont val="Noto Sans CJK SC"/>
        <family val="2"/>
      </rPr>
      <t xml:space="preserve">列＝振幅 に、</t>
    </r>
    <r>
      <rPr>
        <sz val="11"/>
        <color rgb="FFE6E6E6"/>
        <rFont val="Arial"/>
        <family val="0"/>
        <charset val="1"/>
      </rPr>
      <t xml:space="preserve">SA-01</t>
    </r>
    <r>
      <rPr>
        <sz val="11"/>
        <color rgb="FFE6E6E6"/>
        <rFont val="Noto Sans CJK SC"/>
        <family val="2"/>
      </rPr>
      <t xml:space="preserve">の</t>
    </r>
    <r>
      <rPr>
        <sz val="11"/>
        <color rgb="FFE6E6E6"/>
        <rFont val="Arial"/>
        <family val="0"/>
        <charset val="1"/>
      </rPr>
      <t xml:space="preserve">CSV</t>
    </r>
    <r>
      <rPr>
        <sz val="11"/>
        <color rgb="FFE6E6E6"/>
        <rFont val="Noto Sans CJK SC"/>
        <family val="2"/>
      </rPr>
      <t xml:space="preserve">を貼り付ける（</t>
    </r>
    <r>
      <rPr>
        <sz val="11"/>
        <color rgb="FFE6E6E6"/>
        <rFont val="Arial"/>
        <family val="0"/>
        <charset val="1"/>
      </rPr>
      <t xml:space="preserve">2</t>
    </r>
    <r>
      <rPr>
        <sz val="11"/>
        <color rgb="FFE6E6E6"/>
        <rFont val="Noto Sans CJK SC"/>
        <family val="2"/>
      </rPr>
      <t xml:space="preserve">行目から）。</t>
    </r>
  </si>
  <si>
    <r>
      <rPr>
        <sz val="11"/>
        <color rgb="FFE6E6E6"/>
        <rFont val="Noto Sans CJK SC"/>
        <family val="2"/>
      </rPr>
      <t xml:space="preserve">        ※ 今は動作確認用のサンプル（鉄板を模した模擬データ）が入っています。上書きして</t>
    </r>
    <r>
      <rPr>
        <sz val="11"/>
        <color rgb="FFE6E6E6"/>
        <rFont val="Arial"/>
        <family val="0"/>
        <charset val="1"/>
      </rPr>
      <t xml:space="preserve">OK</t>
    </r>
    <r>
      <rPr>
        <sz val="11"/>
        <color rgb="FFE6E6E6"/>
        <rFont val="Noto Sans CJK SC"/>
        <family val="2"/>
      </rPr>
      <t xml:space="preserve">です。</t>
    </r>
  </si>
  <si>
    <r>
      <rPr>
        <sz val="11"/>
        <color rgb="FFE6E6E6"/>
        <rFont val="Arial"/>
        <family val="0"/>
        <charset val="1"/>
      </rPr>
      <t xml:space="preserve">STEP3  </t>
    </r>
    <r>
      <rPr>
        <sz val="11"/>
        <color rgb="FFE6E6E6"/>
        <rFont val="Noto Sans CJK SC"/>
        <family val="2"/>
      </rPr>
      <t xml:space="preserve">再計算する（</t>
    </r>
    <r>
      <rPr>
        <sz val="11"/>
        <color rgb="FFE6E6E6"/>
        <rFont val="Arial"/>
        <family val="0"/>
        <charset val="1"/>
      </rPr>
      <t xml:space="preserve">LibreOffice Calc </t>
    </r>
    <r>
      <rPr>
        <sz val="11"/>
        <color rgb="FFE6E6E6"/>
        <rFont val="Noto Sans CJK SC"/>
        <family val="2"/>
      </rPr>
      <t xml:space="preserve">は </t>
    </r>
    <r>
      <rPr>
        <sz val="11"/>
        <color rgb="FFE6E6E6"/>
        <rFont val="Arial"/>
        <family val="0"/>
        <charset val="1"/>
      </rPr>
      <t xml:space="preserve">Ctrl+Shift+F9 </t>
    </r>
    <r>
      <rPr>
        <sz val="11"/>
        <color rgb="FFE6E6E6"/>
        <rFont val="Noto Sans CJK SC"/>
        <family val="2"/>
      </rPr>
      <t xml:space="preserve">で完全再計算）。</t>
    </r>
  </si>
  <si>
    <r>
      <rPr>
        <sz val="11"/>
        <color rgb="FFE6E6E6"/>
        <rFont val="Arial"/>
        <family val="0"/>
        <charset val="1"/>
      </rPr>
      <t xml:space="preserve">STEP4  </t>
    </r>
    <r>
      <rPr>
        <sz val="11"/>
        <color rgb="FFE6E6E6"/>
        <rFont val="Noto Sans CJK SC"/>
        <family val="2"/>
      </rPr>
      <t xml:space="preserve">「ピーク一覧」シートを見る。</t>
    </r>
    <r>
      <rPr>
        <sz val="11"/>
        <color rgb="FFE6E6E6"/>
        <rFont val="Arial"/>
        <family val="0"/>
        <charset val="1"/>
      </rPr>
      <t xml:space="preserve">Y</t>
    </r>
    <r>
      <rPr>
        <sz val="11"/>
        <color rgb="FFE6E6E6"/>
        <rFont val="Noto Sans CJK SC"/>
        <family val="2"/>
      </rPr>
      <t xml:space="preserve">列＝固有振動数 </t>
    </r>
    <r>
      <rPr>
        <sz val="11"/>
        <color rgb="FFE6E6E6"/>
        <rFont val="Arial"/>
        <family val="0"/>
        <charset val="1"/>
      </rPr>
      <t xml:space="preserve">fn</t>
    </r>
    <r>
      <rPr>
        <sz val="11"/>
        <color rgb="FFE6E6E6"/>
        <rFont val="Noto Sans CJK SC"/>
        <family val="2"/>
      </rPr>
      <t xml:space="preserve">、</t>
    </r>
    <r>
      <rPr>
        <sz val="11"/>
        <color rgb="FFE6E6E6"/>
        <rFont val="Arial"/>
        <family val="0"/>
        <charset val="1"/>
      </rPr>
      <t xml:space="preserve">AB</t>
    </r>
    <r>
      <rPr>
        <sz val="11"/>
        <color rgb="FFE6E6E6"/>
        <rFont val="Noto Sans CJK SC"/>
        <family val="2"/>
      </rPr>
      <t xml:space="preserve">列＝損失係数 </t>
    </r>
    <r>
      <rPr>
        <sz val="11"/>
        <color rgb="FFE6E6E6"/>
        <rFont val="Arial"/>
        <family val="0"/>
        <charset val="1"/>
      </rPr>
      <t xml:space="preserve">η</t>
    </r>
    <r>
      <rPr>
        <sz val="11"/>
        <color rgb="FFE6E6E6"/>
        <rFont val="Noto Sans CJK SC"/>
        <family val="2"/>
      </rPr>
      <t xml:space="preserve">（補正後）が答えです。</t>
    </r>
  </si>
  <si>
    <t xml:space="preserve">■ 色のルール</t>
  </si>
  <si>
    <t xml:space="preserve">  黄色のセル … あなたが入力する場所（ここだけ触る）</t>
  </si>
  <si>
    <t xml:space="preserve">  緑色のセル … 計算結果（数式が入っています。触らないこと）</t>
  </si>
  <si>
    <t xml:space="preserve">  それ以外   … 途中計算。消すと動かなくなります。</t>
  </si>
  <si>
    <t xml:space="preserve">■ シート構成</t>
  </si>
  <si>
    <t xml:space="preserve">  設定       … 測定条件・窓の時定数・ピーク検出のしきい値・カーブフィットの帯域</t>
  </si>
  <si>
    <r>
      <rPr>
        <sz val="11"/>
        <color rgb="FFE6E6E6"/>
        <rFont val="Noto Sans CJK SC"/>
        <family val="2"/>
      </rPr>
      <t xml:space="preserve">  データ     … 貼り付け場所＋自動ピーク検出（</t>
    </r>
    <r>
      <rPr>
        <sz val="11"/>
        <color rgb="FFE6E6E6"/>
        <rFont val="Arial"/>
        <family val="0"/>
        <charset val="1"/>
      </rPr>
      <t xml:space="preserve">A,B</t>
    </r>
    <r>
      <rPr>
        <sz val="11"/>
        <color rgb="FFE6E6E6"/>
        <rFont val="Noto Sans CJK SC"/>
        <family val="2"/>
      </rPr>
      <t xml:space="preserve">列に貼る。</t>
    </r>
    <r>
      <rPr>
        <sz val="11"/>
        <color rgb="FFE6E6E6"/>
        <rFont val="Arial"/>
        <family val="0"/>
        <charset val="1"/>
      </rPr>
      <t xml:space="preserve">C</t>
    </r>
    <r>
      <rPr>
        <sz val="11"/>
        <color rgb="FFE6E6E6"/>
        <rFont val="Noto Sans CJK SC"/>
        <family val="2"/>
      </rPr>
      <t xml:space="preserve">〜</t>
    </r>
    <r>
      <rPr>
        <sz val="11"/>
        <color rgb="FFE6E6E6"/>
        <rFont val="Arial"/>
        <family val="0"/>
        <charset val="1"/>
      </rPr>
      <t xml:space="preserve">H</t>
    </r>
    <r>
      <rPr>
        <sz val="11"/>
        <color rgb="FFE6E6E6"/>
        <rFont val="Noto Sans CJK SC"/>
        <family val="2"/>
      </rPr>
      <t xml:space="preserve">列は自動）</t>
    </r>
  </si>
  <si>
    <r>
      <rPr>
        <sz val="11"/>
        <color rgb="FFE6E6E6"/>
        <rFont val="Noto Sans CJK SC"/>
        <family val="2"/>
      </rPr>
      <t xml:space="preserve">  ピーク一覧 … 検出した最大</t>
    </r>
    <r>
      <rPr>
        <sz val="11"/>
        <color rgb="FFE6E6E6"/>
        <rFont val="Arial"/>
        <family val="0"/>
        <charset val="1"/>
      </rPr>
      <t xml:space="preserve">40</t>
    </r>
    <r>
      <rPr>
        <sz val="11"/>
        <color rgb="FFE6E6E6"/>
        <rFont val="Noto Sans CJK SC"/>
        <family val="2"/>
      </rPr>
      <t xml:space="preserve">個のピークについて、カーブフィット結果と</t>
    </r>
    <r>
      <rPr>
        <sz val="11"/>
        <color rgb="FFE6E6E6"/>
        <rFont val="Arial"/>
        <family val="0"/>
        <charset val="1"/>
      </rPr>
      <t xml:space="preserve">η</t>
    </r>
  </si>
  <si>
    <r>
      <rPr>
        <sz val="11"/>
        <color rgb="FFE6E6E6"/>
        <rFont val="Noto Sans CJK SC"/>
        <family val="2"/>
      </rPr>
      <t xml:space="preserve">  理論値参考 … 自由</t>
    </r>
    <r>
      <rPr>
        <sz val="11"/>
        <color rgb="FFE6E6E6"/>
        <rFont val="Arial"/>
        <family val="0"/>
        <charset val="1"/>
      </rPr>
      <t xml:space="preserve">-</t>
    </r>
    <r>
      <rPr>
        <sz val="11"/>
        <color rgb="FFE6E6E6"/>
        <rFont val="Noto Sans CJK SC"/>
        <family val="2"/>
      </rPr>
      <t xml:space="preserve">自由の鉄の長方形板（はり近似）の固有振動数の目安。モードの見当付け用</t>
    </r>
  </si>
  <si>
    <t xml:space="preserve">■ 一番大事な注意（読まないと数字を間違えます）</t>
  </si>
  <si>
    <r>
      <rPr>
        <sz val="11"/>
        <color rgb="FFE6E6E6"/>
        <rFont val="Noto Sans CJK SC"/>
        <family val="2"/>
      </rPr>
      <t xml:space="preserve">① 指数窓は必ず『減衰を増やす』方向に効きます。生の</t>
    </r>
    <r>
      <rPr>
        <sz val="11"/>
        <color rgb="FFE6E6E6"/>
        <rFont val="Arial"/>
        <family val="0"/>
        <charset val="1"/>
      </rPr>
      <t xml:space="preserve">η</t>
    </r>
    <r>
      <rPr>
        <sz val="11"/>
        <color rgb="FFE6E6E6"/>
        <rFont val="Noto Sans CJK SC"/>
        <family val="2"/>
      </rPr>
      <t xml:space="preserve">は必ず大きめに出ます。→ </t>
    </r>
    <r>
      <rPr>
        <sz val="11"/>
        <color rgb="FFE6E6E6"/>
        <rFont val="Arial"/>
        <family val="0"/>
        <charset val="1"/>
      </rPr>
      <t xml:space="preserve">AA</t>
    </r>
    <r>
      <rPr>
        <sz val="11"/>
        <color rgb="FFE6E6E6"/>
        <rFont val="Noto Sans CJK SC"/>
        <family val="2"/>
      </rPr>
      <t xml:space="preserve">列で自動的に引き算します。</t>
    </r>
  </si>
  <si>
    <r>
      <rPr>
        <sz val="11"/>
        <color rgb="FFE6E6E6"/>
        <rFont val="Noto Sans CJK SC"/>
        <family val="2"/>
      </rPr>
      <t xml:space="preserve">② 半値幅（</t>
    </r>
    <r>
      <rPr>
        <sz val="11"/>
        <color rgb="FFE6E6E6"/>
        <rFont val="Arial"/>
        <family val="0"/>
        <charset val="1"/>
      </rPr>
      <t xml:space="preserve">3dB</t>
    </r>
    <r>
      <rPr>
        <sz val="11"/>
        <color rgb="FFE6E6E6"/>
        <rFont val="Noto Sans CJK SC"/>
        <family val="2"/>
      </rPr>
      <t xml:space="preserve">）幅の中にデータ点が最低</t>
    </r>
    <r>
      <rPr>
        <sz val="11"/>
        <color rgb="FFE6E6E6"/>
        <rFont val="Arial"/>
        <family val="0"/>
        <charset val="1"/>
      </rPr>
      <t xml:space="preserve">10</t>
    </r>
    <r>
      <rPr>
        <sz val="11"/>
        <color rgb="FFE6E6E6"/>
        <rFont val="Noto Sans CJK SC"/>
        <family val="2"/>
      </rPr>
      <t xml:space="preserve">点は必要です。足りないと </t>
    </r>
    <r>
      <rPr>
        <sz val="11"/>
        <color rgb="FFE6E6E6"/>
        <rFont val="Arial"/>
        <family val="0"/>
        <charset val="1"/>
      </rPr>
      <t xml:space="preserve">η </t>
    </r>
    <r>
      <rPr>
        <sz val="11"/>
        <color rgb="FFE6E6E6"/>
        <rFont val="Noto Sans CJK SC"/>
        <family val="2"/>
      </rPr>
      <t xml:space="preserve">は当てになりません。</t>
    </r>
  </si>
  <si>
    <t xml:space="preserve">   → 設定シートの『分解能チェック』が『不足』と出たら、解析周波数レンジを下げて（ズームして）測り直します。</t>
  </si>
  <si>
    <r>
      <rPr>
        <sz val="11"/>
        <color rgb="FFE6E6E6"/>
        <rFont val="Noto Sans CJK SC"/>
        <family val="2"/>
      </rPr>
      <t xml:space="preserve">③ 近接した</t>
    </r>
    <r>
      <rPr>
        <sz val="11"/>
        <color rgb="FFE6E6E6"/>
        <rFont val="Arial"/>
        <family val="0"/>
        <charset val="1"/>
      </rPr>
      <t xml:space="preserve">2</t>
    </r>
    <r>
      <rPr>
        <sz val="11"/>
        <color rgb="FFE6E6E6"/>
        <rFont val="Noto Sans CJK SC"/>
        <family val="2"/>
      </rPr>
      <t xml:space="preserve">つのモード（双子モード）は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自由度フィットでは分けられません。判定が『要確認』の行は目視確認を。</t>
    </r>
  </si>
  <si>
    <r>
      <rPr>
        <sz val="11"/>
        <color rgb="FFE6E6E6"/>
        <rFont val="Noto Sans CJK SC"/>
        <family val="2"/>
      </rPr>
      <t xml:space="preserve">④ 平均</t>
    </r>
    <r>
      <rPr>
        <sz val="11"/>
        <color rgb="FFE6E6E6"/>
        <rFont val="Arial"/>
        <family val="0"/>
        <charset val="1"/>
      </rPr>
      <t xml:space="preserve">=</t>
    </r>
    <r>
      <rPr>
        <sz val="11"/>
        <color rgb="FFE6E6E6"/>
        <rFont val="Noto Sans CJK SC"/>
        <family val="2"/>
      </rPr>
      <t xml:space="preserve">無しの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発打ちなので、コヒーレンスは使えません。波形がクリップしていないかだけは必ず目視確認を。</t>
    </r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</si>
  <si>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1</t>
    </r>
    <r>
      <rPr>
        <b val="true"/>
        <sz val="12"/>
        <color rgb="FFFFD98F"/>
        <rFont val="Noto Sans CJK SC"/>
        <family val="2"/>
      </rPr>
      <t xml:space="preserve">】測定条件（</t>
    </r>
    <r>
      <rPr>
        <b val="true"/>
        <sz val="12"/>
        <color rgb="FFFFD98F"/>
        <rFont val="Arial"/>
        <family val="0"/>
        <charset val="1"/>
      </rPr>
      <t xml:space="preserve">RION SA-01A4</t>
    </r>
    <r>
      <rPr>
        <b val="true"/>
        <sz val="12"/>
        <color rgb="FFFFD98F"/>
        <rFont val="Noto Sans CJK SC"/>
        <family val="2"/>
      </rPr>
      <t xml:space="preserve">）</t>
    </r>
  </si>
  <si>
    <r>
      <rPr>
        <sz val="11"/>
        <color rgb="FFE6E6E6"/>
        <rFont val="Noto Sans CJK SC"/>
        <family val="2"/>
      </rPr>
      <t xml:space="preserve">解析周波数レンジ </t>
    </r>
    <r>
      <rPr>
        <sz val="11"/>
        <color rgb="FFE6E6E6"/>
        <rFont val="Arial"/>
        <family val="0"/>
        <charset val="1"/>
      </rPr>
      <t xml:space="preserve">[Hz]</t>
    </r>
  </si>
  <si>
    <r>
      <rPr>
        <sz val="10"/>
        <color rgb="FF9AA4B2"/>
        <rFont val="Arial"/>
        <family val="0"/>
        <charset val="1"/>
      </rPr>
      <t xml:space="preserve">SA-01</t>
    </r>
    <r>
      <rPr>
        <sz val="10"/>
        <color rgb="FF9AA4B2"/>
        <rFont val="Noto Sans CJK SC"/>
        <family val="2"/>
      </rPr>
      <t xml:space="preserve">の「解析周波数」。</t>
    </r>
    <r>
      <rPr>
        <sz val="10"/>
        <color rgb="FF9AA4B2"/>
        <rFont val="Arial"/>
        <family val="0"/>
        <charset val="1"/>
      </rPr>
      <t xml:space="preserve">1Hz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40kHz</t>
    </r>
    <r>
      <rPr>
        <sz val="10"/>
        <color rgb="FF9AA4B2"/>
        <rFont val="Noto Sans CJK SC"/>
        <family val="2"/>
      </rPr>
      <t xml:space="preserve">。狭くするほど</t>
    </r>
    <r>
      <rPr>
        <sz val="10"/>
        <color rgb="FF9AA4B2"/>
        <rFont val="Arial"/>
        <family val="0"/>
        <charset val="1"/>
      </rPr>
      <t xml:space="preserve">Δf</t>
    </r>
    <r>
      <rPr>
        <sz val="10"/>
        <color rgb="FF9AA4B2"/>
        <rFont val="Noto Sans CJK SC"/>
        <family val="2"/>
      </rPr>
      <t xml:space="preserve">が細かくなる</t>
    </r>
  </si>
  <si>
    <t xml:space="preserve">レンジ区分</t>
  </si>
  <si>
    <r>
      <rPr>
        <b val="true"/>
        <sz val="11"/>
        <color rgb="FFE6E6E6"/>
        <rFont val="Arial"/>
        <family val="0"/>
        <charset val="1"/>
      </rPr>
      <t xml:space="preserve">20kHz</t>
    </r>
    <r>
      <rPr>
        <b val="true"/>
        <sz val="11"/>
        <color rgb="FFE6E6E6"/>
        <rFont val="Noto Sans CJK SC"/>
        <family val="2"/>
      </rPr>
      <t xml:space="preserve">以下</t>
    </r>
  </si>
  <si>
    <r>
      <rPr>
        <sz val="10"/>
        <color rgb="FF9AA4B2"/>
        <rFont val="Noto Sans CJK SC"/>
        <family val="2"/>
      </rPr>
      <t xml:space="preserve">「</t>
    </r>
    <r>
      <rPr>
        <sz val="10"/>
        <color rgb="FF9AA4B2"/>
        <rFont val="Arial"/>
        <family val="0"/>
        <charset val="1"/>
      </rPr>
      <t xml:space="preserve">20kHz</t>
    </r>
    <r>
      <rPr>
        <sz val="10"/>
        <color rgb="FF9AA4B2"/>
        <rFont val="Noto Sans CJK SC"/>
        <family val="2"/>
      </rPr>
      <t xml:space="preserve">以下」か「</t>
    </r>
    <r>
      <rPr>
        <sz val="10"/>
        <color rgb="FF9AA4B2"/>
        <rFont val="Arial"/>
        <family val="0"/>
        <charset val="1"/>
      </rPr>
      <t xml:space="preserve">40kHz</t>
    </r>
    <r>
      <rPr>
        <sz val="10"/>
        <color rgb="FF9AA4B2"/>
        <rFont val="Noto Sans CJK SC"/>
        <family val="2"/>
      </rPr>
      <t xml:space="preserve">」。サンプリング係数が変わる</t>
    </r>
  </si>
  <si>
    <t xml:space="preserve">サンプリング係数</t>
  </si>
  <si>
    <r>
      <rPr>
        <sz val="10"/>
        <color rgb="FF9AA4B2"/>
        <rFont val="Noto Sans CJK SC"/>
        <family val="2"/>
      </rPr>
      <t xml:space="preserve">出典</t>
    </r>
    <r>
      <rPr>
        <sz val="10"/>
        <color rgb="FF9AA4B2"/>
        <rFont val="Arial"/>
        <family val="0"/>
        <charset val="1"/>
      </rPr>
      <t xml:space="preserve">:SA-01</t>
    </r>
    <r>
      <rPr>
        <sz val="10"/>
        <color rgb="FF9AA4B2"/>
        <rFont val="Noto Sans CJK SC"/>
        <family val="2"/>
      </rPr>
      <t xml:space="preserve">ハードウェアマニュアル</t>
    </r>
    <r>
      <rPr>
        <sz val="10"/>
        <color rgb="FF9AA4B2"/>
        <rFont val="Arial"/>
        <family val="0"/>
        <charset val="1"/>
      </rPr>
      <t xml:space="preserve">(</t>
    </r>
    <r>
      <rPr>
        <sz val="10"/>
        <color rgb="FF9AA4B2"/>
        <rFont val="Noto Sans CJK SC"/>
        <family val="2"/>
      </rPr>
      <t xml:space="preserve">分析部</t>
    </r>
    <r>
      <rPr>
        <sz val="10"/>
        <color rgb="FF9AA4B2"/>
        <rFont val="Arial"/>
        <family val="0"/>
        <charset val="1"/>
      </rPr>
      <t xml:space="preserve">)</t>
    </r>
  </si>
  <si>
    <r>
      <rPr>
        <sz val="11"/>
        <color rgb="FFE6E6E6"/>
        <rFont val="Noto Sans CJK SC"/>
        <family val="2"/>
      </rPr>
      <t xml:space="preserve">サンプリング周波数 </t>
    </r>
    <r>
      <rPr>
        <sz val="11"/>
        <color rgb="FFE6E6E6"/>
        <rFont val="Arial"/>
        <family val="0"/>
        <charset val="1"/>
      </rPr>
      <t xml:space="preserve">fs [Hz]</t>
    </r>
  </si>
  <si>
    <r>
      <rPr>
        <sz val="10"/>
        <color rgb="FF9AA4B2"/>
        <rFont val="Arial"/>
        <family val="0"/>
        <charset val="1"/>
      </rPr>
      <t xml:space="preserve">fs = </t>
    </r>
    <r>
      <rPr>
        <sz val="10"/>
        <color rgb="FF9AA4B2"/>
        <rFont val="Noto Sans CJK SC"/>
        <family val="2"/>
      </rPr>
      <t xml:space="preserve">レンジ </t>
    </r>
    <r>
      <rPr>
        <sz val="10"/>
        <color rgb="FF9AA4B2"/>
        <rFont val="Arial"/>
        <family val="0"/>
        <charset val="1"/>
      </rPr>
      <t xml:space="preserve">× </t>
    </r>
    <r>
      <rPr>
        <sz val="10"/>
        <color rgb="FF9AA4B2"/>
        <rFont val="Noto Sans CJK SC"/>
        <family val="2"/>
      </rPr>
      <t xml:space="preserve">係数</t>
    </r>
  </si>
  <si>
    <r>
      <rPr>
        <sz val="11"/>
        <color rgb="FFE6E6E6"/>
        <rFont val="Noto Sans CJK SC"/>
        <family val="2"/>
      </rPr>
      <t xml:space="preserve">解析サンプリング点数 </t>
    </r>
    <r>
      <rPr>
        <sz val="11"/>
        <color rgb="FFE6E6E6"/>
        <rFont val="Arial"/>
        <family val="0"/>
        <charset val="1"/>
      </rPr>
      <t xml:space="preserve">N</t>
    </r>
  </si>
  <si>
    <r>
      <rPr>
        <sz val="10"/>
        <color rgb="FF9AA4B2"/>
        <rFont val="Arial"/>
        <family val="0"/>
        <charset val="1"/>
      </rPr>
      <t xml:space="preserve">2^N(N=6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15)</t>
    </r>
    <r>
      <rPr>
        <sz val="10"/>
        <color rgb="FF9AA4B2"/>
        <rFont val="Noto Sans CJK SC"/>
        <family val="2"/>
      </rPr>
      <t xml:space="preserve">＝</t>
    </r>
    <r>
      <rPr>
        <sz val="10"/>
        <color rgb="FF9AA4B2"/>
        <rFont val="Arial"/>
        <family val="0"/>
        <charset val="1"/>
      </rPr>
      <t xml:space="preserve">64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32768</t>
    </r>
    <r>
      <rPr>
        <sz val="10"/>
        <color rgb="FF9AA4B2"/>
        <rFont val="Noto Sans CJK SC"/>
        <family val="2"/>
      </rPr>
      <t xml:space="preserve">点。今回は最大の</t>
    </r>
    <r>
      <rPr>
        <sz val="10"/>
        <color rgb="FF9AA4B2"/>
        <rFont val="Arial"/>
        <family val="0"/>
        <charset val="1"/>
      </rPr>
      <t xml:space="preserve">32768</t>
    </r>
  </si>
  <si>
    <t xml:space="preserve">表示ライン数</t>
  </si>
  <si>
    <r>
      <rPr>
        <sz val="10"/>
        <color rgb="FF9AA4B2"/>
        <rFont val="Arial"/>
        <family val="0"/>
        <charset val="1"/>
      </rPr>
      <t xml:space="preserve">20kHz</t>
    </r>
    <r>
      <rPr>
        <sz val="10"/>
        <color rgb="FF9AA4B2"/>
        <rFont val="Noto Sans CJK SC"/>
        <family val="2"/>
      </rPr>
      <t xml:space="preserve">以下で</t>
    </r>
    <r>
      <rPr>
        <sz val="10"/>
        <color rgb="FF9AA4B2"/>
        <rFont val="Arial"/>
        <family val="0"/>
        <charset val="1"/>
      </rPr>
      <t xml:space="preserve">32768</t>
    </r>
    <r>
      <rPr>
        <sz val="10"/>
        <color rgb="FF9AA4B2"/>
        <rFont val="Noto Sans CJK SC"/>
        <family val="2"/>
      </rPr>
      <t xml:space="preserve">点→</t>
    </r>
    <r>
      <rPr>
        <sz val="10"/>
        <color rgb="FF9AA4B2"/>
        <rFont val="Arial"/>
        <family val="0"/>
        <charset val="1"/>
      </rPr>
      <t xml:space="preserve">12801</t>
    </r>
    <r>
      <rPr>
        <sz val="10"/>
        <color rgb="FF9AA4B2"/>
        <rFont val="Noto Sans CJK SC"/>
        <family val="2"/>
      </rPr>
      <t xml:space="preserve">ライン</t>
    </r>
  </si>
  <si>
    <r>
      <rPr>
        <sz val="11"/>
        <color rgb="FFE6E6E6"/>
        <rFont val="Noto Sans CJK SC"/>
        <family val="2"/>
      </rPr>
      <t xml:space="preserve">記録時間 </t>
    </r>
    <r>
      <rPr>
        <sz val="11"/>
        <color rgb="FFE6E6E6"/>
        <rFont val="Arial"/>
        <family val="0"/>
        <charset val="1"/>
      </rPr>
      <t xml:space="preserve">T [s]</t>
    </r>
  </si>
  <si>
    <r>
      <rPr>
        <sz val="10"/>
        <color rgb="FF9AA4B2"/>
        <rFont val="Arial"/>
        <family val="0"/>
        <charset val="1"/>
      </rPr>
      <t xml:space="preserve">T = N / fs</t>
    </r>
    <r>
      <rPr>
        <sz val="10"/>
        <color rgb="FF9AA4B2"/>
        <rFont val="Noto Sans CJK SC"/>
        <family val="2"/>
      </rPr>
      <t xml:space="preserve">。指数窓の</t>
    </r>
    <r>
      <rPr>
        <sz val="10"/>
        <color rgb="FF9AA4B2"/>
        <rFont val="Arial"/>
        <family val="0"/>
        <charset val="1"/>
      </rPr>
      <t xml:space="preserve">1</t>
    </r>
    <r>
      <rPr>
        <sz val="10"/>
        <color rgb="FF9AA4B2"/>
        <rFont val="Noto Sans CJK SC"/>
        <family val="2"/>
      </rPr>
      <t xml:space="preserve">フレーム長</t>
    </r>
  </si>
  <si>
    <r>
      <rPr>
        <sz val="11"/>
        <color rgb="FFE6E6E6"/>
        <rFont val="Noto Sans CJK SC"/>
        <family val="2"/>
      </rPr>
      <t xml:space="preserve">周波数分解能 </t>
    </r>
    <r>
      <rPr>
        <sz val="11"/>
        <color rgb="FFE6E6E6"/>
        <rFont val="Arial"/>
        <family val="0"/>
        <charset val="1"/>
      </rPr>
      <t xml:space="preserve">Δf [Hz]</t>
    </r>
  </si>
  <si>
    <r>
      <rPr>
        <sz val="10"/>
        <color rgb="FF9AA4B2"/>
        <rFont val="Arial"/>
        <family val="0"/>
        <charset val="1"/>
      </rPr>
      <t xml:space="preserve">Δf = fs / N</t>
    </r>
    <r>
      <rPr>
        <sz val="10"/>
        <color rgb="FF9AA4B2"/>
        <rFont val="Noto Sans CJK SC"/>
        <family val="2"/>
      </rPr>
      <t xml:space="preserve">。データ</t>
    </r>
    <r>
      <rPr>
        <sz val="10"/>
        <color rgb="FF9AA4B2"/>
        <rFont val="Arial"/>
        <family val="0"/>
        <charset val="1"/>
      </rPr>
      <t xml:space="preserve">1</t>
    </r>
    <r>
      <rPr>
        <sz val="10"/>
        <color rgb="FF9AA4B2"/>
        <rFont val="Noto Sans CJK SC"/>
        <family val="2"/>
      </rPr>
      <t xml:space="preserve">点あたりの周波数の刻み</t>
    </r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</si>
  <si>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2</t>
    </r>
    <r>
      <rPr>
        <b val="true"/>
        <sz val="12"/>
        <color rgb="FFFFD98F"/>
        <rFont val="Noto Sans CJK SC"/>
        <family val="2"/>
      </rPr>
      <t xml:space="preserve">】指数窓（指数・指数）の設定</t>
    </r>
  </si>
  <si>
    <t xml:space="preserve">減衰値の指定方式</t>
  </si>
  <si>
    <t xml:space="preserve">%</t>
  </si>
  <si>
    <r>
      <rPr>
        <sz val="10"/>
        <color rgb="FF9AA4B2"/>
        <rFont val="Arial"/>
        <family val="0"/>
        <charset val="1"/>
      </rPr>
      <t xml:space="preserve">SA-01</t>
    </r>
    <r>
      <rPr>
        <sz val="10"/>
        <color rgb="FF9AA4B2"/>
        <rFont val="Noto Sans CJK SC"/>
        <family val="2"/>
      </rPr>
      <t xml:space="preserve">「指数ウィンド設定＝フレーム終端での減衰値」の単位。「</t>
    </r>
    <r>
      <rPr>
        <sz val="10"/>
        <color rgb="FF9AA4B2"/>
        <rFont val="Arial"/>
        <family val="0"/>
        <charset val="1"/>
      </rPr>
      <t xml:space="preserve">%</t>
    </r>
    <r>
      <rPr>
        <sz val="10"/>
        <color rgb="FF9AA4B2"/>
        <rFont val="Noto Sans CJK SC"/>
        <family val="2"/>
      </rPr>
      <t xml:space="preserve">」か「</t>
    </r>
    <r>
      <rPr>
        <sz val="10"/>
        <color rgb="FF9AA4B2"/>
        <rFont val="Arial"/>
        <family val="0"/>
        <charset val="1"/>
      </rPr>
      <t xml:space="preserve">dB</t>
    </r>
    <r>
      <rPr>
        <sz val="10"/>
        <color rgb="FF9AA4B2"/>
        <rFont val="Noto Sans CJK SC"/>
        <family val="2"/>
      </rPr>
      <t xml:space="preserve">」</t>
    </r>
  </si>
  <si>
    <t xml:space="preserve">フレーム終端の減衰値</t>
  </si>
  <si>
    <r>
      <rPr>
        <sz val="10"/>
        <color rgb="FF9AA4B2"/>
        <rFont val="Noto Sans CJK SC"/>
        <family val="2"/>
      </rPr>
      <t xml:space="preserve">例</t>
    </r>
    <r>
      <rPr>
        <sz val="10"/>
        <color rgb="FF9AA4B2"/>
        <rFont val="Arial"/>
        <family val="0"/>
        <charset val="1"/>
      </rPr>
      <t xml:space="preserve">:5 → </t>
    </r>
    <r>
      <rPr>
        <sz val="10"/>
        <color rgb="FF9AA4B2"/>
        <rFont val="Noto Sans CJK SC"/>
        <family val="2"/>
      </rPr>
      <t xml:space="preserve">記録の終わりで振幅が</t>
    </r>
    <r>
      <rPr>
        <sz val="10"/>
        <color rgb="FF9AA4B2"/>
        <rFont val="Arial"/>
        <family val="0"/>
        <charset val="1"/>
      </rPr>
      <t xml:space="preserve">5%(=1/20)</t>
    </r>
    <r>
      <rPr>
        <sz val="10"/>
        <color rgb="FF9AA4B2"/>
        <rFont val="Noto Sans CJK SC"/>
        <family val="2"/>
      </rPr>
      <t xml:space="preserve">まで減る設定</t>
    </r>
  </si>
  <si>
    <r>
      <rPr>
        <sz val="11"/>
        <color rgb="FFE6E6E6"/>
        <rFont val="Noto Sans CJK SC"/>
        <family val="2"/>
      </rPr>
      <t xml:space="preserve">減衰比 </t>
    </r>
    <r>
      <rPr>
        <sz val="11"/>
        <color rgb="FFE6E6E6"/>
        <rFont val="Arial"/>
        <family val="0"/>
        <charset val="1"/>
      </rPr>
      <t xml:space="preserve">r</t>
    </r>
    <r>
      <rPr>
        <sz val="11"/>
        <color rgb="FFE6E6E6"/>
        <rFont val="Noto Sans CJK SC"/>
        <family val="2"/>
      </rPr>
      <t xml:space="preserve">（終端</t>
    </r>
    <r>
      <rPr>
        <sz val="11"/>
        <color rgb="FFE6E6E6"/>
        <rFont val="Arial"/>
        <family val="0"/>
        <charset val="1"/>
      </rPr>
      <t xml:space="preserve">/</t>
    </r>
    <r>
      <rPr>
        <sz val="11"/>
        <color rgb="FFE6E6E6"/>
        <rFont val="Noto Sans CJK SC"/>
        <family val="2"/>
      </rPr>
      <t xml:space="preserve">先頭）</t>
    </r>
  </si>
  <si>
    <r>
      <rPr>
        <sz val="10"/>
        <color rgb="FF9AA4B2"/>
        <rFont val="Arial"/>
        <family val="0"/>
        <charset val="1"/>
      </rPr>
      <t xml:space="preserve">r=0.05 </t>
    </r>
    <r>
      <rPr>
        <sz val="10"/>
        <color rgb="FF9AA4B2"/>
        <rFont val="Noto Sans CJK SC"/>
        <family val="2"/>
      </rPr>
      <t xml:space="preserve">なら終端で</t>
    </r>
    <r>
      <rPr>
        <sz val="10"/>
        <color rgb="FF9AA4B2"/>
        <rFont val="Arial"/>
        <family val="0"/>
        <charset val="1"/>
      </rPr>
      <t xml:space="preserve">5%</t>
    </r>
  </si>
  <si>
    <r>
      <rPr>
        <sz val="11"/>
        <color rgb="FFE6E6E6"/>
        <rFont val="Noto Sans CJK SC"/>
        <family val="2"/>
      </rPr>
      <t xml:space="preserve">窓の時定数 </t>
    </r>
    <r>
      <rPr>
        <sz val="11"/>
        <color rgb="FFE6E6E6"/>
        <rFont val="Arial"/>
        <family val="0"/>
        <charset val="1"/>
      </rPr>
      <t xml:space="preserve">τ [s]</t>
    </r>
  </si>
  <si>
    <r>
      <rPr>
        <sz val="10"/>
        <color rgb="FF9AA4B2"/>
        <rFont val="Arial"/>
        <family val="0"/>
        <charset val="1"/>
      </rPr>
      <t xml:space="preserve">w(t)=exp(-t/τ)</t>
    </r>
    <r>
      <rPr>
        <sz val="10"/>
        <color rgb="FF9AA4B2"/>
        <rFont val="Noto Sans CJK SC"/>
        <family val="2"/>
      </rPr>
      <t xml:space="preserve">。</t>
    </r>
    <r>
      <rPr>
        <sz val="10"/>
        <color rgb="FF9AA4B2"/>
        <rFont val="Arial"/>
        <family val="0"/>
        <charset val="1"/>
      </rPr>
      <t xml:space="preserve">τ= -T/ln(r)</t>
    </r>
  </si>
  <si>
    <r>
      <rPr>
        <sz val="11"/>
        <color rgb="FFE6E6E6"/>
        <rFont val="Noto Sans CJK SC"/>
        <family val="2"/>
      </rPr>
      <t xml:space="preserve">付加される損失係数 </t>
    </r>
    <r>
      <rPr>
        <sz val="11"/>
        <color rgb="FFE6E6E6"/>
        <rFont val="Arial"/>
        <family val="0"/>
        <charset val="1"/>
      </rPr>
      <t xml:space="preserve">@1kHz</t>
    </r>
  </si>
  <si>
    <r>
      <rPr>
        <sz val="10"/>
        <color rgb="FF9AA4B2"/>
        <rFont val="Arial"/>
        <family val="0"/>
        <charset val="1"/>
      </rPr>
      <t xml:space="preserve">Δη=1/(π</t>
    </r>
    <r>
      <rPr>
        <sz val="10"/>
        <color rgb="FF9AA4B2"/>
        <rFont val="Noto Sans CJK SC"/>
        <family val="2"/>
      </rPr>
      <t xml:space="preserve">・</t>
    </r>
    <r>
      <rPr>
        <sz val="10"/>
        <color rgb="FF9AA4B2"/>
        <rFont val="Arial"/>
        <family val="0"/>
        <charset val="1"/>
      </rPr>
      <t xml:space="preserve">fn</t>
    </r>
    <r>
      <rPr>
        <sz val="10"/>
        <color rgb="FF9AA4B2"/>
        <rFont val="Noto Sans CJK SC"/>
        <family val="2"/>
      </rPr>
      <t xml:space="preserve">・</t>
    </r>
    <r>
      <rPr>
        <sz val="10"/>
        <color rgb="FF9AA4B2"/>
        <rFont val="Arial"/>
        <family val="0"/>
        <charset val="1"/>
      </rPr>
      <t xml:space="preserve">τ)</t>
    </r>
    <r>
      <rPr>
        <sz val="10"/>
        <color rgb="FF9AA4B2"/>
        <rFont val="Noto Sans CJK SC"/>
        <family val="2"/>
      </rPr>
      <t xml:space="preserve">。これを実測</t>
    </r>
    <r>
      <rPr>
        <sz val="10"/>
        <color rgb="FF9AA4B2"/>
        <rFont val="Arial"/>
        <family val="0"/>
        <charset val="1"/>
      </rPr>
      <t xml:space="preserve">η</t>
    </r>
    <r>
      <rPr>
        <sz val="10"/>
        <color rgb="FF9AA4B2"/>
        <rFont val="Noto Sans CJK SC"/>
        <family val="2"/>
      </rPr>
      <t xml:space="preserve">から引く</t>
    </r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</si>
  <si>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3</t>
    </r>
    <r>
      <rPr>
        <b val="true"/>
        <sz val="12"/>
        <color rgb="FFFFD98F"/>
        <rFont val="Noto Sans CJK SC"/>
        <family val="2"/>
      </rPr>
      <t xml:space="preserve">】貼り付けたデータの単位</t>
    </r>
  </si>
  <si>
    <r>
      <rPr>
        <sz val="11"/>
        <color rgb="FFE6E6E6"/>
        <rFont val="Arial"/>
        <family val="0"/>
        <charset val="1"/>
      </rPr>
      <t xml:space="preserve">B</t>
    </r>
    <r>
      <rPr>
        <sz val="11"/>
        <color rgb="FFE6E6E6"/>
        <rFont val="Noto Sans CJK SC"/>
        <family val="2"/>
      </rPr>
      <t xml:space="preserve">列（振幅）の単位</t>
    </r>
  </si>
  <si>
    <t xml:space="preserve">dB</t>
  </si>
  <si>
    <r>
      <rPr>
        <sz val="10"/>
        <color rgb="FF9AA4B2"/>
        <rFont val="Noto Sans CJK SC"/>
        <family val="2"/>
      </rPr>
      <t xml:space="preserve">「</t>
    </r>
    <r>
      <rPr>
        <sz val="10"/>
        <color rgb="FF9AA4B2"/>
        <rFont val="Arial"/>
        <family val="0"/>
        <charset val="1"/>
      </rPr>
      <t xml:space="preserve">dB</t>
    </r>
    <r>
      <rPr>
        <sz val="10"/>
        <color rgb="FF9AA4B2"/>
        <rFont val="Noto Sans CJK SC"/>
        <family val="2"/>
      </rPr>
      <t xml:space="preserve">」なら </t>
    </r>
    <r>
      <rPr>
        <sz val="10"/>
        <color rgb="FF9AA4B2"/>
        <rFont val="Arial"/>
        <family val="0"/>
        <charset val="1"/>
      </rPr>
      <t xml:space="preserve">10^(dB/20) </t>
    </r>
    <r>
      <rPr>
        <sz val="10"/>
        <color rgb="FF9AA4B2"/>
        <rFont val="Noto Sans CJK SC"/>
        <family val="2"/>
      </rPr>
      <t xml:space="preserve">でリニアに変換。リニアで貼るなら「リニア」</t>
    </r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</si>
  <si>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4</t>
    </r>
    <r>
      <rPr>
        <b val="true"/>
        <sz val="12"/>
        <color rgb="FFFFD98F"/>
        <rFont val="Noto Sans CJK SC"/>
        <family val="2"/>
      </rPr>
      <t xml:space="preserve">】ピーク自動検出のパラメータ</t>
    </r>
  </si>
  <si>
    <r>
      <rPr>
        <sz val="11"/>
        <color rgb="FFE6E6E6"/>
        <rFont val="Noto Sans CJK SC"/>
        <family val="2"/>
      </rPr>
      <t xml:space="preserve">探索の片側点数 </t>
    </r>
    <r>
      <rPr>
        <sz val="11"/>
        <color rgb="FFE6E6E6"/>
        <rFont val="Arial"/>
        <family val="0"/>
        <charset val="1"/>
      </rPr>
      <t xml:space="preserve">m</t>
    </r>
  </si>
  <si>
    <r>
      <rPr>
        <sz val="10"/>
        <color rgb="FF9AA4B2"/>
        <rFont val="Noto Sans CJK SC"/>
        <family val="2"/>
      </rPr>
      <t xml:space="preserve">左右 </t>
    </r>
    <r>
      <rPr>
        <sz val="10"/>
        <color rgb="FF9AA4B2"/>
        <rFont val="Arial"/>
        <family val="0"/>
        <charset val="1"/>
      </rPr>
      <t xml:space="preserve">m </t>
    </r>
    <r>
      <rPr>
        <sz val="10"/>
        <color rgb="FF9AA4B2"/>
        <rFont val="Noto Sans CJK SC"/>
        <family val="2"/>
      </rPr>
      <t xml:space="preserve">点より高ければ『山の頂上』とみなす</t>
    </r>
  </si>
  <si>
    <r>
      <rPr>
        <sz val="11"/>
        <color rgb="FFE6E6E6"/>
        <rFont val="Noto Sans CJK SC"/>
        <family val="2"/>
      </rPr>
      <t xml:space="preserve">しきい値 </t>
    </r>
    <r>
      <rPr>
        <sz val="11"/>
        <color rgb="FFE6E6E6"/>
        <rFont val="Arial"/>
        <family val="0"/>
        <charset val="1"/>
      </rPr>
      <t xml:space="preserve">[dB]</t>
    </r>
    <r>
      <rPr>
        <sz val="11"/>
        <color rgb="FFE6E6E6"/>
        <rFont val="Noto Sans CJK SC"/>
        <family val="2"/>
      </rPr>
      <t xml:space="preserve">（最大から下）</t>
    </r>
  </si>
  <si>
    <r>
      <rPr>
        <sz val="10"/>
        <color rgb="FF9AA4B2"/>
        <rFont val="Noto Sans CJK SC"/>
        <family val="2"/>
      </rPr>
      <t xml:space="preserve">最大ピークより何</t>
    </r>
    <r>
      <rPr>
        <sz val="10"/>
        <color rgb="FF9AA4B2"/>
        <rFont val="Arial"/>
        <family val="0"/>
        <charset val="1"/>
      </rPr>
      <t xml:space="preserve">dB</t>
    </r>
    <r>
      <rPr>
        <sz val="10"/>
        <color rgb="FF9AA4B2"/>
        <rFont val="Noto Sans CJK SC"/>
        <family val="2"/>
      </rPr>
      <t xml:space="preserve">下までを山として拾うか。ノイズが多いなら </t>
    </r>
    <r>
      <rPr>
        <sz val="10"/>
        <color rgb="FF9AA4B2"/>
        <rFont val="Arial"/>
        <family val="0"/>
        <charset val="1"/>
      </rPr>
      <t xml:space="preserve">-30 </t>
    </r>
    <r>
      <rPr>
        <sz val="10"/>
        <color rgb="FF9AA4B2"/>
        <rFont val="Noto Sans CJK SC"/>
        <family val="2"/>
      </rPr>
      <t xml:space="preserve">など</t>
    </r>
  </si>
  <si>
    <r>
      <rPr>
        <sz val="11"/>
        <color rgb="FFE6E6E6"/>
        <rFont val="Noto Sans CJK SC"/>
        <family val="2"/>
      </rPr>
      <t xml:space="preserve">突出量ウィンドウ 片側点数 </t>
    </r>
    <r>
      <rPr>
        <sz val="11"/>
        <color rgb="FFE6E6E6"/>
        <rFont val="Arial"/>
        <family val="0"/>
        <charset val="1"/>
      </rPr>
      <t xml:space="preserve">M</t>
    </r>
  </si>
  <si>
    <r>
      <rPr>
        <sz val="10"/>
        <color rgb="FF9AA4B2"/>
        <rFont val="Noto Sans CJK SC"/>
        <family val="2"/>
      </rPr>
      <t xml:space="preserve">山のふもとを見る幅。半値幅の</t>
    </r>
    <r>
      <rPr>
        <sz val="10"/>
        <color rgb="FF9AA4B2"/>
        <rFont val="Arial"/>
        <family val="0"/>
        <charset val="1"/>
      </rPr>
      <t xml:space="preserve">2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4</t>
    </r>
    <r>
      <rPr>
        <sz val="10"/>
        <color rgb="FF9AA4B2"/>
        <rFont val="Noto Sans CJK SC"/>
        <family val="2"/>
      </rPr>
      <t xml:space="preserve">倍の点数が目安</t>
    </r>
  </si>
  <si>
    <r>
      <rPr>
        <sz val="11"/>
        <color rgb="FFE6E6E6"/>
        <rFont val="Noto Sans CJK SC"/>
        <family val="2"/>
      </rPr>
      <t xml:space="preserve">必要な突出量 </t>
    </r>
    <r>
      <rPr>
        <sz val="11"/>
        <color rgb="FFE6E6E6"/>
        <rFont val="Arial"/>
        <family val="0"/>
        <charset val="1"/>
      </rPr>
      <t xml:space="preserve">[dB]</t>
    </r>
  </si>
  <si>
    <r>
      <rPr>
        <sz val="10"/>
        <color rgb="FF9AA4B2"/>
        <rFont val="Noto Sans CJK SC"/>
        <family val="2"/>
      </rPr>
      <t xml:space="preserve">ふもと（谷）より何</t>
    </r>
    <r>
      <rPr>
        <sz val="10"/>
        <color rgb="FF9AA4B2"/>
        <rFont val="Arial"/>
        <family val="0"/>
        <charset val="1"/>
      </rPr>
      <t xml:space="preserve">dB</t>
    </r>
    <r>
      <rPr>
        <sz val="10"/>
        <color rgb="FF9AA4B2"/>
        <rFont val="Noto Sans CJK SC"/>
        <family val="2"/>
      </rPr>
      <t xml:space="preserve">高ければ本物の山とみなすか。ノイズの小波を除く要</t>
    </r>
  </si>
  <si>
    <r>
      <rPr>
        <sz val="11"/>
        <color rgb="FFE6E6E6"/>
        <rFont val="Noto Sans CJK SC"/>
        <family val="2"/>
      </rPr>
      <t xml:space="preserve">解析 開始周波数 </t>
    </r>
    <r>
      <rPr>
        <sz val="11"/>
        <color rgb="FFE6E6E6"/>
        <rFont val="Arial"/>
        <family val="0"/>
        <charset val="1"/>
      </rPr>
      <t xml:space="preserve">[Hz]</t>
    </r>
  </si>
  <si>
    <t xml:space="preserve">これより低い周波数は無視（低域のうねり・剛体モード除去）</t>
  </si>
  <si>
    <r>
      <rPr>
        <sz val="11"/>
        <color rgb="FFE6E6E6"/>
        <rFont val="Noto Sans CJK SC"/>
        <family val="2"/>
      </rPr>
      <t xml:space="preserve">解析 終了周波数 </t>
    </r>
    <r>
      <rPr>
        <sz val="11"/>
        <color rgb="FFE6E6E6"/>
        <rFont val="Arial"/>
        <family val="0"/>
        <charset val="1"/>
      </rPr>
      <t xml:space="preserve">[Hz]</t>
    </r>
  </si>
  <si>
    <t xml:space="preserve">これより高い周波数は無視</t>
  </si>
  <si>
    <t xml:space="preserve">ウィンドウ最大値</t>
  </si>
  <si>
    <t xml:space="preserve">自動</t>
  </si>
  <si>
    <r>
      <rPr>
        <sz val="11"/>
        <color rgb="FFE6E6E6"/>
        <rFont val="Noto Sans CJK SC"/>
        <family val="2"/>
      </rPr>
      <t xml:space="preserve">最大振幅 </t>
    </r>
    <r>
      <rPr>
        <sz val="11"/>
        <color rgb="FFE6E6E6"/>
        <rFont val="Arial"/>
        <family val="0"/>
        <charset val="1"/>
      </rPr>
      <t xml:space="preserve">|H|max</t>
    </r>
  </si>
  <si>
    <t xml:space="preserve">しきい値（リニア）</t>
  </si>
  <si>
    <t xml:space="preserve">検出されたピーク数</t>
  </si>
  <si>
    <r>
      <rPr>
        <sz val="10"/>
        <color rgb="FF9AA4B2"/>
        <rFont val="Noto Sans CJK SC"/>
        <family val="2"/>
      </rPr>
      <t xml:space="preserve">多すぎ</t>
    </r>
    <r>
      <rPr>
        <sz val="10"/>
        <color rgb="FF9AA4B2"/>
        <rFont val="Arial"/>
        <family val="0"/>
        <charset val="1"/>
      </rPr>
      <t xml:space="preserve">/</t>
    </r>
    <r>
      <rPr>
        <sz val="10"/>
        <color rgb="FF9AA4B2"/>
        <rFont val="Noto Sans CJK SC"/>
        <family val="2"/>
      </rPr>
      <t xml:space="preserve">少なすぎなら </t>
    </r>
    <r>
      <rPr>
        <sz val="10"/>
        <color rgb="FF9AA4B2"/>
        <rFont val="Arial"/>
        <family val="0"/>
        <charset val="1"/>
      </rPr>
      <t xml:space="preserve">m</t>
    </r>
    <r>
      <rPr>
        <sz val="10"/>
        <color rgb="FF9AA4B2"/>
        <rFont val="Noto Sans CJK SC"/>
        <family val="2"/>
      </rPr>
      <t xml:space="preserve">・</t>
    </r>
    <r>
      <rPr>
        <sz val="10"/>
        <color rgb="FF9AA4B2"/>
        <rFont val="Arial"/>
        <family val="0"/>
        <charset val="1"/>
      </rPr>
      <t xml:space="preserve">M</t>
    </r>
    <r>
      <rPr>
        <sz val="10"/>
        <color rgb="FF9AA4B2"/>
        <rFont val="Noto Sans CJK SC"/>
        <family val="2"/>
      </rPr>
      <t xml:space="preserve">・しきい値・突出量 を調整</t>
    </r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</si>
  <si>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5</t>
    </r>
    <r>
      <rPr>
        <b val="true"/>
        <sz val="12"/>
        <color rgb="FFFFD98F"/>
        <rFont val="Noto Sans CJK SC"/>
        <family val="2"/>
      </rPr>
      <t xml:space="preserve">】カーブフィットの帯域</t>
    </r>
  </si>
  <si>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回目 帯域 片側点数</t>
    </r>
  </si>
  <si>
    <r>
      <rPr>
        <sz val="10"/>
        <color rgb="FF9AA4B2"/>
        <rFont val="Noto Sans CJK SC"/>
        <family val="2"/>
      </rPr>
      <t xml:space="preserve">最初は固定幅でざっくりフィットして</t>
    </r>
    <r>
      <rPr>
        <sz val="10"/>
        <color rgb="FF9AA4B2"/>
        <rFont val="Arial"/>
        <family val="0"/>
        <charset val="1"/>
      </rPr>
      <t xml:space="preserve">η</t>
    </r>
    <r>
      <rPr>
        <sz val="10"/>
        <color rgb="FF9AA4B2"/>
        <rFont val="Noto Sans CJK SC"/>
        <family val="2"/>
      </rPr>
      <t xml:space="preserve">を推定</t>
    </r>
  </si>
  <si>
    <r>
      <rPr>
        <sz val="11"/>
        <color rgb="FFE6E6E6"/>
        <rFont val="Arial"/>
        <family val="0"/>
        <charset val="1"/>
      </rPr>
      <t xml:space="preserve">2</t>
    </r>
    <r>
      <rPr>
        <sz val="11"/>
        <color rgb="FFE6E6E6"/>
        <rFont val="Noto Sans CJK SC"/>
        <family val="2"/>
      </rPr>
      <t xml:space="preserve">回目 帯域係数（</t>
    </r>
    <r>
      <rPr>
        <sz val="11"/>
        <color rgb="FFE6E6E6"/>
        <rFont val="Arial"/>
        <family val="0"/>
        <charset val="1"/>
      </rPr>
      <t xml:space="preserve">×η×fn</t>
    </r>
    <r>
      <rPr>
        <sz val="11"/>
        <color rgb="FFE6E6E6"/>
        <rFont val="Noto Sans CJK SC"/>
        <family val="2"/>
      </rPr>
      <t xml:space="preserve">）</t>
    </r>
  </si>
  <si>
    <r>
      <rPr>
        <sz val="10"/>
        <color rgb="FF9AA4B2"/>
        <rFont val="Arial"/>
        <family val="0"/>
        <charset val="1"/>
      </rPr>
      <t xml:space="preserve">2</t>
    </r>
    <r>
      <rPr>
        <sz val="10"/>
        <color rgb="FF9AA4B2"/>
        <rFont val="Noto Sans CJK SC"/>
        <family val="2"/>
      </rPr>
      <t xml:space="preserve">回目は山の幅に合わせて自動で帯域を決める。</t>
    </r>
    <r>
      <rPr>
        <sz val="10"/>
        <color rgb="FF9AA4B2"/>
        <rFont val="Arial"/>
        <family val="0"/>
        <charset val="1"/>
      </rPr>
      <t xml:space="preserve">1.0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2.0</t>
    </r>
    <r>
      <rPr>
        <sz val="10"/>
        <color rgb="FF9AA4B2"/>
        <rFont val="Noto Sans CJK SC"/>
        <family val="2"/>
      </rPr>
      <t xml:space="preserve">推奨</t>
    </r>
  </si>
  <si>
    <t xml:space="preserve">データ最終行インデックス</t>
  </si>
  <si>
    <t xml:space="preserve">変更不可（データシートの行数）</t>
  </si>
  <si>
    <r>
      <rPr>
        <b val="true"/>
        <sz val="12"/>
        <color rgb="FFFFD98F"/>
        <rFont val="Noto Sans CJK SC"/>
        <family val="2"/>
      </rPr>
      <t xml:space="preserve">【</t>
    </r>
    <r>
      <rPr>
        <b val="true"/>
        <sz val="12"/>
        <color rgb="FFFFD98F"/>
        <rFont val="Arial"/>
        <family val="0"/>
        <charset val="1"/>
      </rPr>
      <t xml:space="preserve">6</t>
    </r>
    <r>
      <rPr>
        <b val="true"/>
        <sz val="12"/>
        <color rgb="FFFFD98F"/>
        <rFont val="Noto Sans CJK SC"/>
        <family val="2"/>
      </rPr>
      <t xml:space="preserve">】分解能チェック（一番大事）</t>
    </r>
  </si>
  <si>
    <r>
      <rPr>
        <sz val="11"/>
        <color rgb="FFE6E6E6"/>
        <rFont val="Noto Sans CJK SC"/>
        <family val="2"/>
      </rPr>
      <t xml:space="preserve">代表周波数 </t>
    </r>
    <r>
      <rPr>
        <sz val="11"/>
        <color rgb="FFE6E6E6"/>
        <rFont val="Arial"/>
        <family val="0"/>
        <charset val="1"/>
      </rPr>
      <t xml:space="preserve">fn [Hz]</t>
    </r>
  </si>
  <si>
    <t xml:space="preserve">チェックしたい周波数を入れる</t>
  </si>
  <si>
    <r>
      <rPr>
        <sz val="11"/>
        <color rgb="FFE6E6E6"/>
        <rFont val="Noto Sans CJK SC"/>
        <family val="2"/>
      </rPr>
      <t xml:space="preserve">想定する損失係数 </t>
    </r>
    <r>
      <rPr>
        <sz val="11"/>
        <color rgb="FFE6E6E6"/>
        <rFont val="Arial"/>
        <family val="0"/>
        <charset val="1"/>
      </rPr>
      <t xml:space="preserve">η</t>
    </r>
  </si>
  <si>
    <r>
      <rPr>
        <sz val="10"/>
        <color rgb="FF9AA4B2"/>
        <rFont val="Noto Sans CJK SC"/>
        <family val="2"/>
      </rPr>
      <t xml:space="preserve">鉄の板の目安 </t>
    </r>
    <r>
      <rPr>
        <sz val="10"/>
        <color rgb="FF9AA4B2"/>
        <rFont val="Arial"/>
        <family val="0"/>
        <charset val="1"/>
      </rPr>
      <t xml:space="preserve">0.0005</t>
    </r>
    <r>
      <rPr>
        <sz val="10"/>
        <color rgb="FF9AA4B2"/>
        <rFont val="Noto Sans CJK SC"/>
        <family val="2"/>
      </rPr>
      <t xml:space="preserve">〜</t>
    </r>
    <r>
      <rPr>
        <sz val="10"/>
        <color rgb="FF9AA4B2"/>
        <rFont val="Arial"/>
        <family val="0"/>
        <charset val="1"/>
      </rPr>
      <t xml:space="preserve">0.005</t>
    </r>
  </si>
  <si>
    <r>
      <rPr>
        <sz val="11"/>
        <color rgb="FFE6E6E6"/>
        <rFont val="Noto Sans CJK SC"/>
        <family val="2"/>
      </rPr>
      <t xml:space="preserve">半値幅 </t>
    </r>
    <r>
      <rPr>
        <sz val="11"/>
        <color rgb="FFE6E6E6"/>
        <rFont val="Arial"/>
        <family val="0"/>
        <charset val="1"/>
      </rPr>
      <t xml:space="preserve">Δf3dB [Hz]</t>
    </r>
  </si>
  <si>
    <t xml:space="preserve">Δf3dB ≒ η × fn</t>
  </si>
  <si>
    <t xml:space="preserve">半値幅内のデータ点数</t>
  </si>
  <si>
    <r>
      <rPr>
        <sz val="10"/>
        <color rgb="FF9AA4B2"/>
        <rFont val="Arial"/>
        <family val="0"/>
        <charset val="1"/>
      </rPr>
      <t xml:space="preserve">10</t>
    </r>
    <r>
      <rPr>
        <sz val="10"/>
        <color rgb="FF9AA4B2"/>
        <rFont val="Noto Sans CJK SC"/>
        <family val="2"/>
      </rPr>
      <t xml:space="preserve">点以上が目標</t>
    </r>
  </si>
  <si>
    <t xml:space="preserve">判定</t>
  </si>
  <si>
    <r>
      <rPr>
        <sz val="10"/>
        <color rgb="FF9AA4B2"/>
        <rFont val="Noto Sans CJK SC"/>
        <family val="2"/>
      </rPr>
      <t xml:space="preserve">「不足」なら</t>
    </r>
    <r>
      <rPr>
        <sz val="10"/>
        <color rgb="FF9AA4B2"/>
        <rFont val="Arial"/>
        <family val="0"/>
        <charset val="1"/>
      </rPr>
      <t xml:space="preserve">η</t>
    </r>
    <r>
      <rPr>
        <sz val="10"/>
        <color rgb="FF9AA4B2"/>
        <rFont val="Noto Sans CJK SC"/>
        <family val="2"/>
      </rPr>
      <t xml:space="preserve">は信用できない</t>
    </r>
  </si>
  <si>
    <r>
      <rPr>
        <b val="true"/>
        <sz val="11"/>
        <color rgb="FFFFFFFF"/>
        <rFont val="Noto Sans CJK SC"/>
        <family val="2"/>
      </rPr>
      <t xml:space="preserve">周波数 </t>
    </r>
    <r>
      <rPr>
        <b val="true"/>
        <sz val="11"/>
        <color rgb="FFFFFFFF"/>
        <rFont val="Arial"/>
        <family val="0"/>
        <charset val="1"/>
      </rPr>
      <t xml:space="preserve">f [Hz]</t>
    </r>
  </si>
  <si>
    <r>
      <rPr>
        <b val="true"/>
        <sz val="11"/>
        <color rgb="FFFFFFFF"/>
        <rFont val="Noto Sans CJK SC"/>
        <family val="2"/>
      </rPr>
      <t xml:space="preserve">振幅（貼付：</t>
    </r>
    <r>
      <rPr>
        <b val="true"/>
        <sz val="11"/>
        <color rgb="FFFFFFFF"/>
        <rFont val="Arial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</si>
  <si>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|H| </t>
    </r>
    <r>
      <rPr>
        <b val="true"/>
        <sz val="11"/>
        <color rgb="FFFFFFFF"/>
        <rFont val="Noto Sans CJK SC"/>
        <family val="2"/>
      </rPr>
      <t xml:space="preserve">リニア</t>
    </r>
  </si>
  <si>
    <t xml:space="preserve">u = f^2</t>
  </si>
  <si>
    <t xml:space="preserve">y = 1/|H|^2</t>
  </si>
  <si>
    <t xml:space="preserve">ピーク判定</t>
  </si>
  <si>
    <t xml:space="preserve">通番</t>
  </si>
  <si>
    <r>
      <rPr>
        <b val="true"/>
        <sz val="11"/>
        <color rgb="FFFFFFFF"/>
        <rFont val="Noto Sans CJK SC"/>
        <family val="2"/>
      </rPr>
      <t xml:space="preserve">ピーク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</si>
  <si>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3"/>
        <color rgb="FFFFFFFF"/>
        <rFont val="Noto Sans CJK SC"/>
        <family val="2"/>
      </rPr>
      <t xml:space="preserve">カーブフィット法（</t>
    </r>
    <r>
      <rPr>
        <b val="true"/>
        <sz val="13"/>
        <color rgb="FFFFFFFF"/>
        <rFont val="Arial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自由度・逆</t>
    </r>
    <r>
      <rPr>
        <b val="true"/>
        <sz val="13"/>
        <color rgb="FFFFFFFF"/>
        <rFont val="Arial"/>
        <family val="0"/>
        <charset val="1"/>
      </rPr>
      <t xml:space="preserve">FRF2</t>
    </r>
    <r>
      <rPr>
        <b val="true"/>
        <sz val="13"/>
        <color rgb="FFFFFFFF"/>
        <rFont val="Noto Sans CJK SC"/>
        <family val="2"/>
      </rPr>
      <t xml:space="preserve">次多項式フィット）による固有振動数と損失係数</t>
    </r>
  </si>
  <si>
    <r>
      <rPr>
        <sz val="10"/>
        <color rgb="FFFFD98F"/>
        <rFont val="Noto Sans CJK SC"/>
        <family val="2"/>
      </rPr>
      <t xml:space="preserve">★答えは </t>
    </r>
    <r>
      <rPr>
        <sz val="10"/>
        <color rgb="FFFFD98F"/>
        <rFont val="Arial"/>
        <family val="0"/>
        <charset val="1"/>
      </rPr>
      <t xml:space="preserve">Y</t>
    </r>
    <r>
      <rPr>
        <sz val="10"/>
        <color rgb="FFFFD98F"/>
        <rFont val="Noto Sans CJK SC"/>
        <family val="2"/>
      </rPr>
      <t xml:space="preserve">列（固有振動数 </t>
    </r>
    <r>
      <rPr>
        <sz val="10"/>
        <color rgb="FFFFD98F"/>
        <rFont val="Arial"/>
        <family val="0"/>
        <charset val="1"/>
      </rPr>
      <t xml:space="preserve">fn</t>
    </r>
    <r>
      <rPr>
        <sz val="10"/>
        <color rgb="FFFFD98F"/>
        <rFont val="Noto Sans CJK SC"/>
        <family val="2"/>
      </rPr>
      <t xml:space="preserve">）と </t>
    </r>
    <r>
      <rPr>
        <sz val="10"/>
        <color rgb="FFFFD98F"/>
        <rFont val="Arial"/>
        <family val="0"/>
        <charset val="1"/>
      </rPr>
      <t xml:space="preserve">AB</t>
    </r>
    <r>
      <rPr>
        <sz val="10"/>
        <color rgb="FFFFD98F"/>
        <rFont val="Noto Sans CJK SC"/>
        <family val="2"/>
      </rPr>
      <t xml:space="preserve">列（損失係数 </t>
    </r>
    <r>
      <rPr>
        <sz val="10"/>
        <color rgb="FFFFD98F"/>
        <rFont val="Arial"/>
        <family val="0"/>
        <charset val="1"/>
      </rPr>
      <t xml:space="preserve">η</t>
    </r>
    <r>
      <rPr>
        <sz val="10"/>
        <color rgb="FFFFD98F"/>
        <rFont val="Noto Sans CJK SC"/>
        <family val="2"/>
      </rPr>
      <t xml:space="preserve">・指数窓補正後）です。</t>
    </r>
    <r>
      <rPr>
        <sz val="10"/>
        <color rgb="FFFFD98F"/>
        <rFont val="Arial"/>
        <family val="0"/>
        <charset val="1"/>
      </rPr>
      <t xml:space="preserve">AF</t>
    </r>
    <r>
      <rPr>
        <sz val="10"/>
        <color rgb="FFFFD98F"/>
        <rFont val="Noto Sans CJK SC"/>
        <family val="2"/>
      </rPr>
      <t xml:space="preserve">列が「要確認」の行は目視チェック。</t>
    </r>
  </si>
  <si>
    <t xml:space="preserve">番号</t>
  </si>
  <si>
    <t xml:space="preserve">行位置</t>
  </si>
  <si>
    <r>
      <rPr>
        <b val="true"/>
        <sz val="9"/>
        <color rgb="FFFFFFFF"/>
        <rFont val="Noto Sans CJK SC"/>
        <family val="2"/>
      </rPr>
      <t xml:space="preserve">ピーク周波数 </t>
    </r>
    <r>
      <rPr>
        <b val="true"/>
        <sz val="9"/>
        <color rgb="FFFFFFFF"/>
        <rFont val="Arial"/>
        <family val="0"/>
        <charset val="1"/>
      </rPr>
      <t xml:space="preserve">f_p [Hz]</t>
    </r>
  </si>
  <si>
    <t xml:space="preserve">ピーク振幅（貼付単位）</t>
  </si>
  <si>
    <t xml:space="preserve">|H|peak</t>
  </si>
  <si>
    <t xml:space="preserve">①開始</t>
  </si>
  <si>
    <t xml:space="preserve">①終了</t>
  </si>
  <si>
    <t xml:space="preserve">①点数</t>
  </si>
  <si>
    <t xml:space="preserve">①a2</t>
  </si>
  <si>
    <t xml:space="preserve">①a1</t>
  </si>
  <si>
    <t xml:space="preserve">①a0</t>
  </si>
  <si>
    <t xml:space="preserve">①R^2</t>
  </si>
  <si>
    <t xml:space="preserve">①vn</t>
  </si>
  <si>
    <t xml:space="preserve">①fn [Hz]</t>
  </si>
  <si>
    <r>
      <rPr>
        <b val="true"/>
        <sz val="9"/>
        <color rgb="FFFFFFFF"/>
        <rFont val="Arial"/>
        <family val="0"/>
        <charset val="1"/>
      </rPr>
      <t xml:space="preserve">①η(</t>
    </r>
    <r>
      <rPr>
        <b val="true"/>
        <sz val="9"/>
        <color rgb="FFFFFFFF"/>
        <rFont val="Noto Sans CJK SC"/>
        <family val="2"/>
      </rPr>
      <t xml:space="preserve">窓込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</si>
  <si>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②片側点数</t>
  </si>
  <si>
    <t xml:space="preserve">②開始</t>
  </si>
  <si>
    <t xml:space="preserve">②終了</t>
  </si>
  <si>
    <t xml:space="preserve">②点数</t>
  </si>
  <si>
    <t xml:space="preserve">②a2</t>
  </si>
  <si>
    <t xml:space="preserve">②a1</t>
  </si>
  <si>
    <t xml:space="preserve">②a0</t>
  </si>
  <si>
    <t xml:space="preserve">②R^2</t>
  </si>
  <si>
    <t xml:space="preserve">②vn</t>
  </si>
  <si>
    <t xml:space="preserve">★fn [Hz]</t>
  </si>
  <si>
    <r>
      <rPr>
        <b val="true"/>
        <sz val="9"/>
        <color rgb="FFFFFFFF"/>
        <rFont val="Arial"/>
        <family val="0"/>
        <charset val="1"/>
      </rPr>
      <t xml:space="preserve">η</t>
    </r>
    <r>
      <rPr>
        <b val="true"/>
        <sz val="9"/>
        <color rgb="FFFFFFFF"/>
        <rFont val="Noto Sans CJK SC"/>
        <family val="2"/>
      </rPr>
      <t xml:space="preserve">実測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窓込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</si>
  <si>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Δη </t>
    </r>
    <r>
      <rPr>
        <b val="true"/>
        <sz val="9"/>
        <color rgb="FFFFFFFF"/>
        <rFont val="Noto Sans CJK SC"/>
        <family val="2"/>
      </rPr>
      <t xml:space="preserve">窓補正量</t>
    </r>
  </si>
  <si>
    <r>
      <rPr>
        <b val="true"/>
        <sz val="9"/>
        <color rgb="FFFFFFFF"/>
        <rFont val="Arial"/>
        <family val="0"/>
        <charset val="1"/>
      </rPr>
      <t xml:space="preserve">★η </t>
    </r>
    <r>
      <rPr>
        <b val="true"/>
        <sz val="9"/>
        <color rgb="FFFFFFFF"/>
        <rFont val="Noto Sans CJK SC"/>
        <family val="2"/>
      </rPr>
      <t xml:space="preserve">補正後</t>
    </r>
  </si>
  <si>
    <r>
      <rPr>
        <b val="true"/>
        <sz val="9"/>
        <color rgb="FFFFFFFF"/>
        <rFont val="Arial"/>
        <family val="0"/>
        <charset val="1"/>
      </rPr>
      <t xml:space="preserve">Q</t>
    </r>
    <r>
      <rPr>
        <b val="true"/>
        <sz val="9"/>
        <color rgb="FFFFFFFF"/>
        <rFont val="Noto Sans CJK SC"/>
        <family val="2"/>
      </rPr>
      <t xml:space="preserve">値</t>
    </r>
  </si>
  <si>
    <r>
      <rPr>
        <b val="true"/>
        <sz val="9"/>
        <color rgb="FFFFFFFF"/>
        <rFont val="Noto Sans CJK SC"/>
        <family val="2"/>
      </rPr>
      <t xml:space="preserve">減衰比 </t>
    </r>
    <r>
      <rPr>
        <b val="true"/>
        <sz val="9"/>
        <color rgb="FFFFFFFF"/>
        <rFont val="Arial"/>
        <family val="0"/>
        <charset val="1"/>
      </rPr>
      <t xml:space="preserve">ζ</t>
    </r>
  </si>
  <si>
    <r>
      <rPr>
        <b val="true"/>
        <sz val="9"/>
        <color rgb="FFFFFFFF"/>
        <rFont val="Noto Sans CJK SC"/>
        <family val="2"/>
      </rPr>
      <t xml:space="preserve">半値幅法</t>
    </r>
    <r>
      <rPr>
        <b val="true"/>
        <sz val="9"/>
        <color rgb="FFFFFFFF"/>
        <rFont val="Arial"/>
        <family val="0"/>
        <charset val="1"/>
      </rPr>
      <t xml:space="preserve">η(</t>
    </r>
    <r>
      <rPr>
        <b val="true"/>
        <sz val="9"/>
        <color rgb="FFFFFFFF"/>
        <rFont val="Noto Sans CJK SC"/>
        <family val="2"/>
      </rPr>
      <t xml:space="preserve">参考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</si>
  <si>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13"/>
        <color rgb="FFFFFFFF"/>
        <rFont val="Noto Sans CJK SC"/>
        <family val="2"/>
      </rPr>
      <t xml:space="preserve">参考：自由</t>
    </r>
    <r>
      <rPr>
        <b val="true"/>
        <sz val="13"/>
        <color rgb="FFFFFFFF"/>
        <rFont val="Arial"/>
        <family val="0"/>
        <charset val="1"/>
      </rPr>
      <t xml:space="preserve">-</t>
    </r>
    <r>
      <rPr>
        <b val="true"/>
        <sz val="13"/>
        <color rgb="FFFFFFFF"/>
        <rFont val="Noto Sans CJK SC"/>
        <family val="2"/>
      </rPr>
      <t xml:space="preserve">自由の鉄の長方形板（はり近似）の曲げ固有振動数</t>
    </r>
  </si>
  <si>
    <r>
      <rPr>
        <sz val="10"/>
        <color rgb="FFFFD98F"/>
        <rFont val="Noto Sans CJK SC"/>
        <family val="2"/>
      </rPr>
      <t xml:space="preserve">※ 幅に対して長さが</t>
    </r>
    <r>
      <rPr>
        <sz val="10"/>
        <color rgb="FFFFD98F"/>
        <rFont val="Arial"/>
        <family val="0"/>
        <charset val="1"/>
      </rPr>
      <t xml:space="preserve">4</t>
    </r>
    <r>
      <rPr>
        <sz val="10"/>
        <color rgb="FFFFD98F"/>
        <rFont val="Noto Sans CJK SC"/>
        <family val="2"/>
      </rPr>
      <t xml:space="preserve">倍以上（</t>
    </r>
    <r>
      <rPr>
        <sz val="10"/>
        <color rgb="FFFFD98F"/>
        <rFont val="Arial"/>
        <family val="0"/>
        <charset val="1"/>
      </rPr>
      <t xml:space="preserve">L/w≧4</t>
    </r>
    <r>
      <rPr>
        <sz val="10"/>
        <color rgb="FFFFD98F"/>
        <rFont val="Noto Sans CJK SC"/>
        <family val="2"/>
      </rPr>
      <t xml:space="preserve">）なら実用精度。板状（</t>
    </r>
    <r>
      <rPr>
        <sz val="10"/>
        <color rgb="FFFFD98F"/>
        <rFont val="Arial"/>
        <family val="0"/>
        <charset val="1"/>
      </rPr>
      <t xml:space="preserve">L/w&lt;4</t>
    </r>
    <r>
      <rPr>
        <sz val="10"/>
        <color rgb="FFFFD98F"/>
        <rFont val="Noto Sans CJK SC"/>
        <family val="2"/>
      </rPr>
      <t xml:space="preserve">）では</t>
    </r>
    <r>
      <rPr>
        <sz val="10"/>
        <color rgb="FFFFD98F"/>
        <rFont val="Arial"/>
        <family val="0"/>
        <charset val="1"/>
      </rPr>
      <t xml:space="preserve">2</t>
    </r>
    <r>
      <rPr>
        <sz val="10"/>
        <color rgb="FFFFD98F"/>
        <rFont val="Noto Sans CJK SC"/>
        <family val="2"/>
      </rPr>
      <t xml:space="preserve">次元板理論が必要で、この表はあくまで目安です。</t>
    </r>
  </si>
  <si>
    <t xml:space="preserve">【材料と寸法】</t>
  </si>
  <si>
    <r>
      <rPr>
        <sz val="11"/>
        <color rgb="FFE6E6E6"/>
        <rFont val="Noto Sans CJK SC"/>
        <family val="2"/>
      </rPr>
      <t xml:space="preserve">ヤング率 </t>
    </r>
    <r>
      <rPr>
        <sz val="11"/>
        <color rgb="FFE6E6E6"/>
        <rFont val="Arial"/>
        <family val="0"/>
        <charset val="1"/>
      </rPr>
      <t xml:space="preserve">E [Pa]</t>
    </r>
  </si>
  <si>
    <t xml:space="preserve">鉄（炭素鋼）の代表値</t>
  </si>
  <si>
    <r>
      <rPr>
        <sz val="11"/>
        <color rgb="FFE6E6E6"/>
        <rFont val="Noto Sans CJK SC"/>
        <family val="2"/>
      </rPr>
      <t xml:space="preserve">密度 </t>
    </r>
    <r>
      <rPr>
        <sz val="11"/>
        <color rgb="FFE6E6E6"/>
        <rFont val="Arial"/>
        <family val="0"/>
        <charset val="1"/>
      </rPr>
      <t xml:space="preserve">ρ [kg/m^3]</t>
    </r>
  </si>
  <si>
    <r>
      <rPr>
        <sz val="11"/>
        <color rgb="FFE6E6E6"/>
        <rFont val="Noto Sans CJK SC"/>
        <family val="2"/>
      </rPr>
      <t xml:space="preserve">長さ </t>
    </r>
    <r>
      <rPr>
        <sz val="11"/>
        <color rgb="FFE6E6E6"/>
        <rFont val="Arial"/>
        <family val="0"/>
        <charset val="1"/>
      </rPr>
      <t xml:space="preserve">L [m]</t>
    </r>
  </si>
  <si>
    <t xml:space="preserve">長辺</t>
  </si>
  <si>
    <r>
      <rPr>
        <sz val="11"/>
        <color rgb="FFE6E6E6"/>
        <rFont val="Noto Sans CJK SC"/>
        <family val="2"/>
      </rPr>
      <t xml:space="preserve">幅 </t>
    </r>
    <r>
      <rPr>
        <sz val="11"/>
        <color rgb="FFE6E6E6"/>
        <rFont val="Arial"/>
        <family val="0"/>
        <charset val="1"/>
      </rPr>
      <t xml:space="preserve">w [m]</t>
    </r>
  </si>
  <si>
    <t xml:space="preserve">短辺</t>
  </si>
  <si>
    <r>
      <rPr>
        <sz val="11"/>
        <color rgb="FFE6E6E6"/>
        <rFont val="Noto Sans CJK SC"/>
        <family val="2"/>
      </rPr>
      <t xml:space="preserve">厚さ </t>
    </r>
    <r>
      <rPr>
        <sz val="11"/>
        <color rgb="FFE6E6E6"/>
        <rFont val="Arial"/>
        <family val="0"/>
        <charset val="1"/>
      </rPr>
      <t xml:space="preserve">h [m]</t>
    </r>
  </si>
  <si>
    <t xml:space="preserve">板厚</t>
  </si>
  <si>
    <r>
      <rPr>
        <sz val="11"/>
        <color rgb="FFE6E6E6"/>
        <rFont val="Arial"/>
        <family val="0"/>
        <charset val="1"/>
      </rPr>
      <t xml:space="preserve">L/w</t>
    </r>
    <r>
      <rPr>
        <sz val="11"/>
        <color rgb="FFE6E6E6"/>
        <rFont val="Noto Sans CJK SC"/>
        <family val="2"/>
      </rPr>
      <t xml:space="preserve">（はり近似の妥当性）</t>
    </r>
  </si>
  <si>
    <r>
      <rPr>
        <sz val="10"/>
        <color rgb="FF9AA4B2"/>
        <rFont val="Arial"/>
        <family val="0"/>
        <charset val="1"/>
      </rPr>
      <t xml:space="preserve">4</t>
    </r>
    <r>
      <rPr>
        <sz val="10"/>
        <color rgb="FF9AA4B2"/>
        <rFont val="Noto Sans CJK SC"/>
        <family val="2"/>
      </rPr>
      <t xml:space="preserve">以上ならはり近似</t>
    </r>
    <r>
      <rPr>
        <sz val="10"/>
        <color rgb="FF9AA4B2"/>
        <rFont val="Arial"/>
        <family val="0"/>
        <charset val="1"/>
      </rPr>
      <t xml:space="preserve">OK</t>
    </r>
  </si>
  <si>
    <r>
      <rPr>
        <sz val="11"/>
        <color rgb="FFE6E6E6"/>
        <rFont val="Noto Sans CJK SC"/>
        <family val="2"/>
      </rPr>
      <t xml:space="preserve">係数 </t>
    </r>
    <r>
      <rPr>
        <sz val="11"/>
        <color rgb="FFE6E6E6"/>
        <rFont val="Arial"/>
        <family val="0"/>
        <charset val="1"/>
      </rPr>
      <t xml:space="preserve">sqrt(E/ρ) [m/s]</t>
    </r>
  </si>
  <si>
    <t xml:space="preserve">縦波速度</t>
  </si>
  <si>
    <r>
      <rPr>
        <b val="true"/>
        <sz val="11"/>
        <color rgb="FFFFD98F"/>
        <rFont val="Noto Sans CJK SC"/>
        <family val="2"/>
      </rPr>
      <t xml:space="preserve">【自由</t>
    </r>
    <r>
      <rPr>
        <b val="true"/>
        <sz val="11"/>
        <color rgb="FFFFD98F"/>
        <rFont val="Arial"/>
        <family val="0"/>
        <charset val="1"/>
      </rPr>
      <t xml:space="preserve">-</t>
    </r>
    <r>
      <rPr>
        <b val="true"/>
        <sz val="11"/>
        <color rgb="FFFFD98F"/>
        <rFont val="Noto Sans CJK SC"/>
        <family val="2"/>
      </rPr>
      <t xml:space="preserve">自由はりの曲げモード】 </t>
    </r>
    <r>
      <rPr>
        <b val="true"/>
        <sz val="11"/>
        <color rgb="FFFFD98F"/>
        <rFont val="Arial"/>
        <family val="0"/>
        <charset val="1"/>
      </rPr>
      <t xml:space="preserve">f = (βL)^2 /(2π L^2) × h×sqrt(E/ρ)/sqrt(12)</t>
    </r>
  </si>
  <si>
    <r>
      <rPr>
        <b val="true"/>
        <sz val="11"/>
        <color rgb="FFFFFFFF"/>
        <rFont val="Noto Sans CJK SC"/>
        <family val="2"/>
      </rPr>
      <t xml:space="preserve">次数 </t>
    </r>
    <r>
      <rPr>
        <b val="true"/>
        <sz val="11"/>
        <color rgb="FFFFFFFF"/>
        <rFont val="Arial"/>
        <family val="0"/>
        <charset val="1"/>
      </rPr>
      <t xml:space="preserve">n</t>
    </r>
  </si>
  <si>
    <t xml:space="preserve">βL</t>
  </si>
  <si>
    <t xml:space="preserve">(βL)^2</t>
  </si>
  <si>
    <r>
      <rPr>
        <b val="true"/>
        <sz val="11"/>
        <color rgb="FFFFFFFF"/>
        <rFont val="Noto Sans CJK SC"/>
        <family val="2"/>
      </rPr>
      <t xml:space="preserve">長さ方向 </t>
    </r>
    <r>
      <rPr>
        <b val="true"/>
        <sz val="11"/>
        <color rgb="FFFFFFFF"/>
        <rFont val="Arial"/>
        <family val="0"/>
        <charset val="1"/>
      </rPr>
      <t xml:space="preserve">f [Hz]</t>
    </r>
  </si>
  <si>
    <r>
      <rPr>
        <b val="true"/>
        <sz val="11"/>
        <color rgb="FFFFFFFF"/>
        <rFont val="Noto Sans CJK SC"/>
        <family val="2"/>
      </rPr>
      <t xml:space="preserve">幅方向 </t>
    </r>
    <r>
      <rPr>
        <b val="true"/>
        <sz val="11"/>
        <color rgb="FFFFFFFF"/>
        <rFont val="Arial"/>
        <family val="0"/>
        <charset val="1"/>
      </rPr>
      <t xml:space="preserve">f [Hz]</t>
    </r>
  </si>
  <si>
    <r>
      <rPr>
        <sz val="9"/>
        <color rgb="FF9AA4B2"/>
        <rFont val="Noto Sans CJK SC"/>
        <family val="2"/>
      </rPr>
      <t xml:space="preserve">根拠：自由</t>
    </r>
    <r>
      <rPr>
        <sz val="9"/>
        <color rgb="FF9AA4B2"/>
        <rFont val="Arial"/>
        <family val="0"/>
        <charset val="1"/>
      </rPr>
      <t xml:space="preserve">-</t>
    </r>
    <r>
      <rPr>
        <sz val="9"/>
        <color rgb="FF9AA4B2"/>
        <rFont val="Noto Sans CJK SC"/>
        <family val="2"/>
      </rPr>
      <t xml:space="preserve">自由はりの特性方程式 </t>
    </r>
    <r>
      <rPr>
        <sz val="9"/>
        <color rgb="FF9AA4B2"/>
        <rFont val="Arial"/>
        <family val="0"/>
        <charset val="1"/>
      </rPr>
      <t xml:space="preserve">cos(βL)cosh(βL)=1 </t>
    </r>
    <r>
      <rPr>
        <sz val="9"/>
        <color rgb="FF9AA4B2"/>
        <rFont val="Noto Sans CJK SC"/>
        <family val="2"/>
      </rPr>
      <t xml:space="preserve">の解。断面</t>
    </r>
    <r>
      <rPr>
        <sz val="9"/>
        <color rgb="FF9AA4B2"/>
        <rFont val="Arial"/>
        <family val="0"/>
        <charset val="1"/>
      </rPr>
      <t xml:space="preserve">2</t>
    </r>
    <r>
      <rPr>
        <sz val="9"/>
        <color rgb="FF9AA4B2"/>
        <rFont val="Noto Sans CJK SC"/>
        <family val="2"/>
      </rPr>
      <t xml:space="preserve">次モーメント </t>
    </r>
    <r>
      <rPr>
        <sz val="9"/>
        <color rgb="FF9AA4B2"/>
        <rFont val="Arial"/>
        <family val="0"/>
        <charset val="1"/>
      </rPr>
      <t xml:space="preserve">I=w h^3/12</t>
    </r>
    <r>
      <rPr>
        <sz val="9"/>
        <color rgb="FF9AA4B2"/>
        <rFont val="Noto Sans CJK SC"/>
        <family val="2"/>
      </rPr>
      <t xml:space="preserve">、断面積 </t>
    </r>
    <r>
      <rPr>
        <sz val="9"/>
        <color rgb="FF9AA4B2"/>
        <rFont val="Arial"/>
        <family val="0"/>
        <charset val="1"/>
      </rPr>
      <t xml:space="preserve">A=w h </t>
    </r>
    <r>
      <rPr>
        <sz val="9"/>
        <color rgb="FF9AA4B2"/>
        <rFont val="Noto Sans CJK SC"/>
        <family val="2"/>
      </rPr>
      <t xml:space="preserve">より </t>
    </r>
    <r>
      <rPr>
        <sz val="9"/>
        <color rgb="FF9AA4B2"/>
        <rFont val="Arial"/>
        <family val="0"/>
        <charset val="1"/>
      </rPr>
      <t xml:space="preserve">sqrt(EI/(ρA))=h</t>
    </r>
    <r>
      <rPr>
        <sz val="9"/>
        <color rgb="FF9AA4B2"/>
        <rFont val="Noto Sans CJK SC"/>
        <family val="2"/>
      </rPr>
      <t xml:space="preserve">・</t>
    </r>
    <r>
      <rPr>
        <sz val="9"/>
        <color rgb="FF9AA4B2"/>
        <rFont val="Arial"/>
        <family val="0"/>
        <charset val="1"/>
      </rPr>
      <t xml:space="preserve">sqrt(E/ρ)/sqrt(12)</t>
    </r>
    <r>
      <rPr>
        <sz val="9"/>
        <color rgb="FF9AA4B2"/>
        <rFont val="Noto Sans CJK SC"/>
        <family val="2"/>
      </rPr>
      <t xml:space="preserve">。</t>
    </r>
  </si>
  <si>
    <r>
      <rPr>
        <sz val="9"/>
        <color rgb="FF9AA4B2"/>
        <rFont val="Noto Sans CJK SC"/>
        <family val="2"/>
      </rPr>
      <t xml:space="preserve">実測 </t>
    </r>
    <r>
      <rPr>
        <sz val="9"/>
        <color rgb="FF9AA4B2"/>
        <rFont val="Arial"/>
        <family val="0"/>
        <charset val="1"/>
      </rPr>
      <t xml:space="preserve">fn</t>
    </r>
    <r>
      <rPr>
        <sz val="9"/>
        <color rgb="FF9AA4B2"/>
        <rFont val="Noto Sans CJK SC"/>
        <family val="2"/>
      </rPr>
      <t xml:space="preserve">（ピーク一覧の</t>
    </r>
    <r>
      <rPr>
        <sz val="9"/>
        <color rgb="FF9AA4B2"/>
        <rFont val="Arial"/>
        <family val="0"/>
        <charset val="1"/>
      </rPr>
      <t xml:space="preserve">Y</t>
    </r>
    <r>
      <rPr>
        <sz val="9"/>
        <color rgb="FF9AA4B2"/>
        <rFont val="Noto Sans CJK SC"/>
        <family val="2"/>
      </rPr>
      <t xml:space="preserve">列）と見比べて、どの山がどのモードか当たりを付けるのに使ってください。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</si>
</sst>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"/>
    <numFmt numFmtId="167" formatCode="#,##0"/>
    <numFmt numFmtId="168" formatCode="0.0000"/>
    <numFmt numFmtId="169" formatCode="0.000000"/>
    <numFmt numFmtId="170" formatCode="0.00000"/>
    <numFmt numFmtId="171" formatCode="0.00E+00"/>
    <numFmt numFmtId="172" formatCode="0.0"/>
    <numFmt numFmtId="173" formatCode="General"/>
    <numFmt numFmtId="174" formatCode="0.000E+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8FD3FF"/>
      <name val="Noto Sans CJK SC"/>
      <family val="2"/>
    </font>
    <font>
      <sz val="11"/>
      <color rgb="FFE6E6E6"/>
      <name val="Arial"/>
      <family val="0"/>
      <charset val="1"/>
    </font>
    <font>
      <sz val="11"/>
      <color rgb="FFE6E6E6"/>
      <name val="Noto Sans CJK SC"/>
      <family val="2"/>
    </font>
    <font>
      <b val="true"/>
      <sz val="12"/>
      <color rgb="FF8FD3FF"/>
      <name val="Arial"/>
      <family val="0"/>
      <charset val="1"/>
    </font>
    <font>
      <b val="true"/>
      <sz val="12"/>
      <color rgb="FFFFD98F"/>
      <name val="Noto Sans CJK SC"/>
      <family val="2"/>
    </font>
    <font>
      <b val="true"/>
      <sz val="12"/>
      <color rgb="FFFFD98F"/>
      <name val="Arial"/>
      <family val="0"/>
      <charset val="1"/>
    </font>
    <font>
      <b val="true"/>
      <sz val="11"/>
      <color rgb="FFE6E6E6"/>
      <name val="Arial"/>
      <family val="0"/>
      <charset val="1"/>
    </font>
    <font>
      <sz val="10"/>
      <color rgb="FF9AA4B2"/>
      <name val="Arial"/>
      <family val="0"/>
      <charset val="1"/>
    </font>
    <font>
      <sz val="10"/>
      <color rgb="FF9AA4B2"/>
      <name val="Noto Sans CJK SC"/>
      <family val="2"/>
    </font>
    <font>
      <b val="true"/>
      <sz val="11"/>
      <color rgb="FFE6E6E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sz val="10"/>
      <color rgb="FFFFD98F"/>
      <name val="Noto Sans CJK SC"/>
      <family val="2"/>
    </font>
    <font>
      <sz val="10"/>
      <color rgb="FFFFD98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10"/>
      <color rgb="FFE6E6E6"/>
      <name val="Arial"/>
      <family val="0"/>
      <charset val="1"/>
    </font>
    <font>
      <b val="true"/>
      <sz val="11"/>
      <color rgb="FFB8F0C0"/>
      <name val="Arial"/>
      <family val="0"/>
      <charset val="1"/>
    </font>
    <font>
      <b val="true"/>
      <sz val="11"/>
      <color rgb="FFFFD98F"/>
      <name val="Noto Sans CJK SC"/>
      <family val="2"/>
    </font>
    <font>
      <b val="true"/>
      <sz val="11"/>
      <color rgb="FFFFD98F"/>
      <name val="Arial"/>
      <family val="0"/>
      <charset val="1"/>
    </font>
    <font>
      <sz val="9"/>
      <color rgb="FF9AA4B2"/>
      <name val="Noto Sans CJK SC"/>
      <family val="2"/>
    </font>
    <font>
      <sz val="9"/>
      <color rgb="FF9AA4B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1E1E"/>
        <bgColor rgb="FF2A2D34"/>
      </patternFill>
    </fill>
    <fill>
      <patternFill patternType="solid">
        <fgColor rgb="FF1F3A5F"/>
        <bgColor rgb="FF3A4250"/>
      </patternFill>
    </fill>
    <fill>
      <patternFill patternType="solid">
        <fgColor rgb="FF2A2D34"/>
        <bgColor rgb="FF1F3A2A"/>
      </patternFill>
    </fill>
    <fill>
      <patternFill patternType="solid">
        <fgColor rgb="FF3A3A1F"/>
        <bgColor rgb="FF2A2D34"/>
      </patternFill>
    </fill>
    <fill>
      <patternFill patternType="solid">
        <fgColor rgb="FF1F3A2A"/>
        <bgColor rgb="FF2A2D34"/>
      </patternFill>
    </fill>
    <fill>
      <patternFill patternType="solid">
        <fgColor rgb="FF3A4250"/>
        <bgColor rgb="FF1F3A5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1E1E"/>
      <rgbColor rgb="FF808000"/>
      <rgbColor rgb="FF800080"/>
      <rgbColor rgb="FF008080"/>
      <rgbColor rgb="FFC0C0C0"/>
      <rgbColor rgb="FF8E7CC3"/>
      <rgbColor rgb="FF9999FF"/>
      <rgbColor rgb="FFC0504D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F0C0"/>
      <rgbColor rgb="FFFFFF99"/>
      <rgbColor rgb="FF8FD3FF"/>
      <rgbColor rgb="FFFF99CC"/>
      <rgbColor rgb="FFCC99FF"/>
      <rgbColor rgb="FFFFD98F"/>
      <rgbColor rgb="FF4A90D9"/>
      <rgbColor rgb="FF33CCCC"/>
      <rgbColor rgb="FF99CC00"/>
      <rgbColor rgb="FFFFCC00"/>
      <rgbColor rgb="FFD9A441"/>
      <rgbColor rgb="FFFF6600"/>
      <rgbColor rgb="FF666699"/>
      <rgbColor rgb="FF9AA4B2"/>
      <rgbColor rgb="FF1F3A5F"/>
      <rgbColor rgb="FF6AA84F"/>
      <rgbColor rgb="FF1F3A2A"/>
      <rgbColor rgb="FF3A3A1F"/>
      <rgbColor rgb="FF993300"/>
      <rgbColor rgb="FF993366"/>
      <rgbColor rgb="FF3A4250"/>
      <rgbColor rgb="FF2A2D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8"/>
  </cols>
  <sheetData>
    <row r="1" customFormat="false" ht="25.5" hidden="false" customHeight="tru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 t="s">
        <v>1</v>
      </c>
    </row>
    <row r="3" customFormat="false" ht="17.15" hidden="false" customHeight="false" outlineLevel="0" collapsed="false">
      <c r="A3" s="1"/>
      <c r="B3" s="4" t="s">
        <v>2</v>
      </c>
    </row>
    <row r="4" customFormat="false" ht="17.15" hidden="false" customHeight="false" outlineLevel="0" collapsed="false">
      <c r="A4" s="1"/>
      <c r="B4" s="5" t="s">
        <v>3</v>
      </c>
    </row>
    <row r="5" customFormat="false" ht="17.15" hidden="false" customHeight="false" outlineLevel="0" collapsed="false">
      <c r="A5" s="1"/>
      <c r="B5" s="5" t="s">
        <v>4</v>
      </c>
    </row>
    <row r="6" customFormat="false" ht="15" hidden="false" customHeight="false" outlineLevel="0" collapsed="false">
      <c r="A6" s="1"/>
      <c r="B6" s="4"/>
    </row>
    <row r="7" customFormat="false" ht="19.4" hidden="false" customHeight="false" outlineLevel="0" collapsed="false">
      <c r="A7" s="1"/>
      <c r="B7" s="3" t="s">
        <v>5</v>
      </c>
    </row>
    <row r="8" customFormat="false" ht="17.15" hidden="false" customHeight="false" outlineLevel="0" collapsed="false">
      <c r="A8" s="1"/>
      <c r="B8" s="4" t="s">
        <v>6</v>
      </c>
    </row>
    <row r="9" customFormat="false" ht="17.15" hidden="false" customHeight="false" outlineLevel="0" collapsed="false">
      <c r="A9" s="1"/>
      <c r="B9" s="4" t="s">
        <v>7</v>
      </c>
    </row>
    <row r="10" customFormat="false" ht="17.15" hidden="false" customHeight="false" outlineLevel="0" collapsed="false">
      <c r="A10" s="1"/>
      <c r="B10" s="5" t="s">
        <v>8</v>
      </c>
    </row>
    <row r="11" customFormat="false" ht="17.15" hidden="false" customHeight="false" outlineLevel="0" collapsed="false">
      <c r="A11" s="1"/>
      <c r="B11" s="4" t="s">
        <v>9</v>
      </c>
    </row>
    <row r="12" customFormat="false" ht="17.15" hidden="false" customHeight="false" outlineLevel="0" collapsed="false">
      <c r="A12" s="1"/>
      <c r="B12" s="4" t="s">
        <v>10</v>
      </c>
    </row>
    <row r="13" customFormat="false" ht="15" hidden="false" customHeight="false" outlineLevel="0" collapsed="false">
      <c r="A13" s="1"/>
      <c r="B13" s="4"/>
    </row>
    <row r="14" customFormat="false" ht="15" hidden="false" customHeight="false" outlineLevel="0" collapsed="false">
      <c r="A14" s="1"/>
      <c r="B14" s="3" t="s">
        <v>11</v>
      </c>
    </row>
    <row r="15" customFormat="false" ht="15" hidden="false" customHeight="false" outlineLevel="0" collapsed="false">
      <c r="A15" s="1"/>
      <c r="B15" s="6" t="s">
        <v>12</v>
      </c>
    </row>
    <row r="16" customFormat="false" ht="15" hidden="false" customHeight="false" outlineLevel="0" collapsed="false">
      <c r="A16" s="1"/>
      <c r="B16" s="7" t="s">
        <v>13</v>
      </c>
    </row>
    <row r="17" customFormat="false" ht="15" hidden="false" customHeight="false" outlineLevel="0" collapsed="false">
      <c r="A17" s="1"/>
      <c r="B17" s="5" t="s">
        <v>14</v>
      </c>
    </row>
    <row r="18" customFormat="false" ht="15" hidden="false" customHeight="false" outlineLevel="0" collapsed="false">
      <c r="A18" s="1"/>
      <c r="B18" s="4"/>
    </row>
    <row r="19" customFormat="false" ht="15" hidden="false" customHeight="false" outlineLevel="0" collapsed="false">
      <c r="A19" s="1"/>
      <c r="B19" s="3" t="s">
        <v>15</v>
      </c>
    </row>
    <row r="20" customFormat="false" ht="15" hidden="false" customHeight="false" outlineLevel="0" collapsed="false">
      <c r="A20" s="1"/>
      <c r="B20" s="5" t="s">
        <v>16</v>
      </c>
    </row>
    <row r="21" customFormat="false" ht="17.15" hidden="false" customHeight="false" outlineLevel="0" collapsed="false">
      <c r="A21" s="1"/>
      <c r="B21" s="5" t="s">
        <v>17</v>
      </c>
    </row>
    <row r="22" customFormat="false" ht="17.15" hidden="false" customHeight="false" outlineLevel="0" collapsed="false">
      <c r="A22" s="1"/>
      <c r="B22" s="5" t="s">
        <v>18</v>
      </c>
    </row>
    <row r="23" customFormat="false" ht="17.15" hidden="false" customHeight="false" outlineLevel="0" collapsed="false">
      <c r="A23" s="1"/>
      <c r="B23" s="5" t="s">
        <v>19</v>
      </c>
    </row>
    <row r="24" customFormat="false" ht="15" hidden="false" customHeight="false" outlineLevel="0" collapsed="false">
      <c r="A24" s="1"/>
      <c r="B24" s="4"/>
    </row>
    <row r="25" customFormat="false" ht="15" hidden="false" customHeight="false" outlineLevel="0" collapsed="false">
      <c r="A25" s="1"/>
      <c r="B25" s="3" t="s">
        <v>20</v>
      </c>
    </row>
    <row r="26" customFormat="false" ht="17.15" hidden="false" customHeight="false" outlineLevel="0" collapsed="false">
      <c r="A26" s="1"/>
      <c r="B26" s="5" t="s">
        <v>21</v>
      </c>
    </row>
    <row r="27" customFormat="false" ht="17.15" hidden="false" customHeight="false" outlineLevel="0" collapsed="false">
      <c r="A27" s="1"/>
      <c r="B27" s="5" t="s">
        <v>22</v>
      </c>
    </row>
    <row r="28" customFormat="false" ht="15" hidden="false" customHeight="false" outlineLevel="0" collapsed="false">
      <c r="A28" s="1"/>
      <c r="B28" s="5" t="s">
        <v>23</v>
      </c>
    </row>
    <row r="29" customFormat="false" ht="17.15" hidden="false" customHeight="false" outlineLevel="0" collapsed="false">
      <c r="A29" s="1"/>
      <c r="B29" s="5" t="s">
        <v>24</v>
      </c>
    </row>
    <row r="30" customFormat="false" ht="17.15" hidden="false" customHeight="false" outlineLevel="0" collapsed="false">
      <c r="A30" s="1"/>
      <c r="B30" s="5" t="s">
        <v>25</v>
      </c>
    </row>
    <row r="31" customFormat="false" ht="15" hidden="false" customHeight="false" outlineLevel="0" collapsed="false">
      <c r="A31" s="1"/>
    </row>
    <row r="32" customFormat="false" ht="15" hidden="false" customHeight="false" outlineLevel="0" collapsed="false">
      <c r="A32" s="1"/>
    </row>
    <row r="33" customFormat="false" ht="15" hidden="false" customHeight="false" outlineLevel="0" collapsed="false">
      <c r="A3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8"/>
      <c r="B1" s="8"/>
      <c r="C1" s="8"/>
      <c r="D1" s="8"/>
    </row>
    <row r="2" customFormat="false" ht="15" hidden="false" customHeight="false" outlineLevel="0" collapsed="false">
      <c r="A2" s="8"/>
      <c r="B2" s="8"/>
      <c r="C2" s="8"/>
      <c r="D2" s="8"/>
    </row>
    <row r="3" customFormat="false" ht="19.4" hidden="false" customHeight="false" outlineLevel="0" collapsed="false">
      <c r="A3" s="9" t="s">
        <v>26</v>
      </c>
      <c r="B3" s="10"/>
      <c r="C3" s="10"/>
      <c r="D3" s="8"/>
    </row>
    <row r="4" customFormat="false" ht="17.15" hidden="false" customHeight="false" outlineLevel="0" collapsed="false">
      <c r="A4" s="11" t="s">
        <v>27</v>
      </c>
      <c r="B4" s="12" t="n">
        <v>2000</v>
      </c>
      <c r="C4" s="13" t="s">
        <v>28</v>
      </c>
      <c r="D4" s="8"/>
    </row>
    <row r="5" customFormat="false" ht="17.15" hidden="false" customHeight="false" outlineLevel="0" collapsed="false">
      <c r="A5" s="11" t="s">
        <v>29</v>
      </c>
      <c r="B5" s="12" t="s">
        <v>30</v>
      </c>
      <c r="C5" s="14" t="s">
        <v>31</v>
      </c>
      <c r="D5" s="8"/>
    </row>
    <row r="6" customFormat="false" ht="15" hidden="false" customHeight="false" outlineLevel="0" collapsed="false">
      <c r="A6" s="11" t="s">
        <v>32</v>
      </c>
      <c r="B6" s="15" t="n">
        <f aca="false">IF($B$5="40kHz",2.4,2.56)</f>
        <v>2.56</v>
      </c>
      <c r="C6" s="14" t="s">
        <v>33</v>
      </c>
      <c r="D6" s="8"/>
    </row>
    <row r="7" customFormat="false" ht="17.15" hidden="false" customHeight="false" outlineLevel="0" collapsed="false">
      <c r="A7" s="11" t="s">
        <v>34</v>
      </c>
      <c r="B7" s="16" t="n">
        <f aca="false">$B$4*$B$6</f>
        <v>5120</v>
      </c>
      <c r="C7" s="13" t="s">
        <v>35</v>
      </c>
      <c r="D7" s="8"/>
    </row>
    <row r="8" customFormat="false" ht="17.15" hidden="false" customHeight="false" outlineLevel="0" collapsed="false">
      <c r="A8" s="11" t="s">
        <v>36</v>
      </c>
      <c r="B8" s="12" t="n">
        <v>32768</v>
      </c>
      <c r="C8" s="13" t="s">
        <v>37</v>
      </c>
      <c r="D8" s="8"/>
    </row>
    <row r="9" customFormat="false" ht="15" hidden="false" customHeight="false" outlineLevel="0" collapsed="false">
      <c r="A9" s="11" t="s">
        <v>38</v>
      </c>
      <c r="B9" s="17" t="n">
        <f aca="false">ROUNDDOWN($B$8/$B$6,0)+1</f>
        <v>12801</v>
      </c>
      <c r="C9" s="13" t="s">
        <v>39</v>
      </c>
      <c r="D9" s="8"/>
    </row>
    <row r="10" customFormat="false" ht="17.15" hidden="false" customHeight="false" outlineLevel="0" collapsed="false">
      <c r="A10" s="11" t="s">
        <v>40</v>
      </c>
      <c r="B10" s="18" t="n">
        <f aca="false">$B$8/$B$7</f>
        <v>6.4</v>
      </c>
      <c r="C10" s="13" t="s">
        <v>41</v>
      </c>
      <c r="D10" s="8"/>
    </row>
    <row r="11" customFormat="false" ht="17.15" hidden="false" customHeight="false" outlineLevel="0" collapsed="false">
      <c r="A11" s="11" t="s">
        <v>42</v>
      </c>
      <c r="B11" s="19" t="n">
        <f aca="false">$B$7/$B$8</f>
        <v>0.15625</v>
      </c>
      <c r="C11" s="13" t="s">
        <v>43</v>
      </c>
      <c r="D11" s="8"/>
    </row>
    <row r="12" customFormat="false" ht="15" hidden="false" customHeight="false" outlineLevel="0" collapsed="false">
      <c r="A12" s="8"/>
      <c r="B12" s="8"/>
      <c r="C12" s="8"/>
      <c r="D12" s="8"/>
    </row>
    <row r="13" customFormat="false" ht="19.4" hidden="false" customHeight="false" outlineLevel="0" collapsed="false">
      <c r="A13" s="9" t="s">
        <v>44</v>
      </c>
      <c r="B13" s="10"/>
      <c r="C13" s="10"/>
      <c r="D13" s="8"/>
    </row>
    <row r="14" customFormat="false" ht="29.85" hidden="false" customHeight="false" outlineLevel="0" collapsed="false">
      <c r="A14" s="11" t="s">
        <v>45</v>
      </c>
      <c r="B14" s="12" t="s">
        <v>46</v>
      </c>
      <c r="C14" s="13" t="s">
        <v>47</v>
      </c>
      <c r="D14" s="8"/>
    </row>
    <row r="15" customFormat="false" ht="15" hidden="false" customHeight="false" outlineLevel="0" collapsed="false">
      <c r="A15" s="11" t="s">
        <v>48</v>
      </c>
      <c r="B15" s="12" t="n">
        <v>5</v>
      </c>
      <c r="C15" s="14" t="s">
        <v>49</v>
      </c>
      <c r="D15" s="8"/>
    </row>
    <row r="16" customFormat="false" ht="17.15" hidden="false" customHeight="false" outlineLevel="0" collapsed="false">
      <c r="A16" s="11" t="s">
        <v>50</v>
      </c>
      <c r="B16" s="20" t="n">
        <f aca="false">IF($B$14="dB",10^($B$15/20),$B$15/100)</f>
        <v>0.05</v>
      </c>
      <c r="C16" s="13" t="s">
        <v>51</v>
      </c>
      <c r="D16" s="8"/>
    </row>
    <row r="17" customFormat="false" ht="17.15" hidden="false" customHeight="false" outlineLevel="0" collapsed="false">
      <c r="A17" s="11" t="s">
        <v>52</v>
      </c>
      <c r="B17" s="20" t="n">
        <f aca="false">-$B$10/LN($B$16)</f>
        <v>2.13637248445014</v>
      </c>
      <c r="C17" s="13" t="s">
        <v>53</v>
      </c>
      <c r="D17" s="8"/>
    </row>
    <row r="18" customFormat="false" ht="17.15" hidden="false" customHeight="false" outlineLevel="0" collapsed="false">
      <c r="A18" s="11" t="s">
        <v>54</v>
      </c>
      <c r="B18" s="19" t="n">
        <f aca="false">1/(PI()*1000*$B$17)</f>
        <v>0.000148995499848762</v>
      </c>
      <c r="C18" s="13" t="s">
        <v>55</v>
      </c>
      <c r="D18" s="8"/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19.4" hidden="false" customHeight="false" outlineLevel="0" collapsed="false">
      <c r="A20" s="9" t="s">
        <v>56</v>
      </c>
      <c r="B20" s="10"/>
      <c r="C20" s="10"/>
      <c r="D20" s="8"/>
    </row>
    <row r="21" customFormat="false" ht="17.15" hidden="false" customHeight="false" outlineLevel="0" collapsed="false">
      <c r="A21" s="21" t="s">
        <v>57</v>
      </c>
      <c r="B21" s="12" t="s">
        <v>58</v>
      </c>
      <c r="C21" s="14" t="s">
        <v>59</v>
      </c>
      <c r="D21" s="8"/>
    </row>
    <row r="22" customFormat="false" ht="15" hidden="false" customHeight="false" outlineLevel="0" collapsed="false">
      <c r="A22" s="8"/>
      <c r="B22" s="8"/>
      <c r="C22" s="8"/>
      <c r="D22" s="8"/>
    </row>
    <row r="23" customFormat="false" ht="19.4" hidden="false" customHeight="false" outlineLevel="0" collapsed="false">
      <c r="A23" s="9" t="s">
        <v>60</v>
      </c>
      <c r="B23" s="10"/>
      <c r="C23" s="10"/>
      <c r="D23" s="8"/>
    </row>
    <row r="24" customFormat="false" ht="17.15" hidden="false" customHeight="false" outlineLevel="0" collapsed="false">
      <c r="A24" s="11" t="s">
        <v>61</v>
      </c>
      <c r="B24" s="12" t="n">
        <v>8</v>
      </c>
      <c r="C24" s="14" t="s">
        <v>62</v>
      </c>
      <c r="D24" s="8"/>
    </row>
    <row r="25" customFormat="false" ht="17.15" hidden="false" customHeight="false" outlineLevel="0" collapsed="false">
      <c r="A25" s="11" t="s">
        <v>63</v>
      </c>
      <c r="B25" s="12" t="n">
        <v>-45</v>
      </c>
      <c r="C25" s="14" t="s">
        <v>64</v>
      </c>
      <c r="D25" s="8"/>
    </row>
    <row r="26" customFormat="false" ht="17.15" hidden="false" customHeight="false" outlineLevel="0" collapsed="false">
      <c r="A26" s="11" t="s">
        <v>65</v>
      </c>
      <c r="B26" s="12" t="n">
        <v>40</v>
      </c>
      <c r="C26" s="14" t="s">
        <v>66</v>
      </c>
      <c r="D26" s="8"/>
    </row>
    <row r="27" customFormat="false" ht="17.15" hidden="false" customHeight="false" outlineLevel="0" collapsed="false">
      <c r="A27" s="11" t="s">
        <v>67</v>
      </c>
      <c r="B27" s="12" t="n">
        <v>6</v>
      </c>
      <c r="C27" s="14" t="s">
        <v>68</v>
      </c>
      <c r="D27" s="8"/>
    </row>
    <row r="28" customFormat="false" ht="17.15" hidden="false" customHeight="false" outlineLevel="0" collapsed="false">
      <c r="A28" s="11" t="s">
        <v>69</v>
      </c>
      <c r="B28" s="12" t="n">
        <v>50</v>
      </c>
      <c r="C28" s="14" t="s">
        <v>70</v>
      </c>
      <c r="D28" s="8"/>
    </row>
    <row r="29" customFormat="false" ht="17.15" hidden="false" customHeight="false" outlineLevel="0" collapsed="false">
      <c r="A29" s="11" t="s">
        <v>71</v>
      </c>
      <c r="B29" s="12" t="n">
        <v>2000</v>
      </c>
      <c r="C29" s="14" t="s">
        <v>72</v>
      </c>
      <c r="D29" s="8"/>
    </row>
    <row r="30" customFormat="false" ht="15" hidden="false" customHeight="false" outlineLevel="0" collapsed="false">
      <c r="A30" s="11" t="s">
        <v>73</v>
      </c>
      <c r="B30" s="17" t="n">
        <f aca="false">MAX($B$24,$B$26)</f>
        <v>40</v>
      </c>
      <c r="C30" s="14" t="s">
        <v>74</v>
      </c>
      <c r="D30" s="8"/>
    </row>
    <row r="31" customFormat="false" ht="17.15" hidden="false" customHeight="false" outlineLevel="0" collapsed="false">
      <c r="A31" s="11" t="s">
        <v>75</v>
      </c>
      <c r="B31" s="22" t="n">
        <f aca="false">MAX(データ!$C$2:$C$13701)</f>
        <v>306.962271534014</v>
      </c>
      <c r="C31" s="14" t="s">
        <v>74</v>
      </c>
      <c r="D31" s="8"/>
    </row>
    <row r="32" customFormat="false" ht="15" hidden="false" customHeight="false" outlineLevel="0" collapsed="false">
      <c r="A32" s="11" t="s">
        <v>76</v>
      </c>
      <c r="B32" s="22" t="n">
        <f aca="false">$B$31*10^($B$25/20)</f>
        <v>1.72617570557877</v>
      </c>
      <c r="C32" s="14" t="s">
        <v>74</v>
      </c>
      <c r="D32" s="8"/>
    </row>
    <row r="33" customFormat="false" ht="15" hidden="false" customHeight="false" outlineLevel="0" collapsed="false">
      <c r="A33" s="11" t="s">
        <v>77</v>
      </c>
      <c r="B33" s="17" t="n">
        <f aca="false">MAX(データ!$G$2:$G$13701)</f>
        <v>6</v>
      </c>
      <c r="C33" s="14" t="s">
        <v>78</v>
      </c>
      <c r="D33" s="8"/>
    </row>
    <row r="34" customFormat="false" ht="15" hidden="false" customHeight="false" outlineLevel="0" collapsed="false">
      <c r="A34" s="8"/>
      <c r="B34" s="8"/>
      <c r="C34" s="8"/>
      <c r="D34" s="8"/>
    </row>
    <row r="35" customFormat="false" ht="19.4" hidden="false" customHeight="false" outlineLevel="0" collapsed="false">
      <c r="A35" s="9" t="s">
        <v>79</v>
      </c>
      <c r="B35" s="10"/>
      <c r="C35" s="10"/>
      <c r="D35" s="8"/>
    </row>
    <row r="36" customFormat="false" ht="17.15" hidden="false" customHeight="false" outlineLevel="0" collapsed="false">
      <c r="A36" s="21" t="s">
        <v>80</v>
      </c>
      <c r="B36" s="12" t="n">
        <v>25</v>
      </c>
      <c r="C36" s="14" t="s">
        <v>81</v>
      </c>
      <c r="D36" s="8"/>
    </row>
    <row r="37" customFormat="false" ht="17.15" hidden="false" customHeight="false" outlineLevel="0" collapsed="false">
      <c r="A37" s="21" t="s">
        <v>82</v>
      </c>
      <c r="B37" s="12" t="n">
        <v>1.5</v>
      </c>
      <c r="C37" s="13" t="s">
        <v>83</v>
      </c>
      <c r="D37" s="8"/>
    </row>
    <row r="38" customFormat="false" ht="15" hidden="false" customHeight="false" outlineLevel="0" collapsed="false">
      <c r="A38" s="11" t="s">
        <v>84</v>
      </c>
      <c r="B38" s="12" t="n">
        <v>13700</v>
      </c>
      <c r="C38" s="14" t="s">
        <v>85</v>
      </c>
      <c r="D38" s="8"/>
    </row>
    <row r="39" customFormat="false" ht="15" hidden="false" customHeight="false" outlineLevel="0" collapsed="false">
      <c r="A39" s="8"/>
      <c r="B39" s="8"/>
      <c r="C39" s="8"/>
      <c r="D39" s="8"/>
    </row>
    <row r="40" customFormat="false" ht="19.4" hidden="false" customHeight="false" outlineLevel="0" collapsed="false">
      <c r="A40" s="9" t="s">
        <v>86</v>
      </c>
      <c r="B40" s="10"/>
      <c r="C40" s="10"/>
      <c r="D40" s="8"/>
    </row>
    <row r="41" customFormat="false" ht="17.15" hidden="false" customHeight="false" outlineLevel="0" collapsed="false">
      <c r="A41" s="11" t="s">
        <v>87</v>
      </c>
      <c r="B41" s="12" t="n">
        <v>1000</v>
      </c>
      <c r="C41" s="23" t="s">
        <v>88</v>
      </c>
      <c r="D41" s="8"/>
    </row>
    <row r="42" customFormat="false" ht="17.15" hidden="false" customHeight="false" outlineLevel="0" collapsed="false">
      <c r="A42" s="11" t="s">
        <v>89</v>
      </c>
      <c r="B42" s="24" t="n">
        <v>0.003</v>
      </c>
      <c r="C42" s="23" t="s">
        <v>90</v>
      </c>
      <c r="D42" s="8"/>
    </row>
    <row r="43" customFormat="false" ht="17.15" hidden="false" customHeight="false" outlineLevel="0" collapsed="false">
      <c r="A43" s="11" t="s">
        <v>91</v>
      </c>
      <c r="B43" s="18" t="n">
        <f aca="false">$B$41*$B$42</f>
        <v>3</v>
      </c>
      <c r="C43" s="13" t="s">
        <v>92</v>
      </c>
      <c r="D43" s="8"/>
    </row>
    <row r="44" customFormat="false" ht="15" hidden="false" customHeight="false" outlineLevel="0" collapsed="false">
      <c r="A44" s="11" t="s">
        <v>93</v>
      </c>
      <c r="B44" s="25" t="n">
        <f aca="false">$B$43/$B$11</f>
        <v>19.2</v>
      </c>
      <c r="C44" s="13" t="s">
        <v>94</v>
      </c>
      <c r="D44" s="8"/>
    </row>
    <row r="45" customFormat="false" ht="17.15" hidden="false" customHeight="false" outlineLevel="0" collapsed="false">
      <c r="A45" s="11" t="s">
        <v>95</v>
      </c>
      <c r="B45" s="26" t="str">
        <f aca="false">IF($B$44&gt;=10,"OK：十分",IF($B$44&gt;=5,"注意：やや粗い","不足：レンジを下げて測り直す"))</f>
        <v>OK：十分</v>
      </c>
      <c r="C45" s="14" t="s">
        <v>96</v>
      </c>
      <c r="D45" s="8"/>
    </row>
    <row r="46" customFormat="false" ht="15" hidden="false" customHeight="false" outlineLevel="0" collapsed="false">
      <c r="A46" s="8"/>
      <c r="B46" s="8"/>
      <c r="C46" s="8"/>
      <c r="D4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false"/>
  </sheetPr>
  <dimension ref="A1:H13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32.8" hidden="false" customHeight="false" outlineLevel="0" collapsed="false">
      <c r="A1" s="27" t="s">
        <v>97</v>
      </c>
      <c r="B1" s="27" t="s">
        <v>98</v>
      </c>
      <c r="C1" s="28" t="s">
        <v>99</v>
      </c>
      <c r="D1" s="28" t="s">
        <v>100</v>
      </c>
      <c r="E1" s="28" t="s">
        <v>101</v>
      </c>
      <c r="F1" s="29" t="s">
        <v>102</v>
      </c>
      <c r="G1" s="29" t="s">
        <v>103</v>
      </c>
      <c r="H1" s="29" t="s">
        <v>104</v>
      </c>
    </row>
    <row r="2" customFormat="false" ht="15" hidden="false" customHeight="false" outlineLevel="0" collapsed="false">
      <c r="A2" s="30" t="n">
        <v>0</v>
      </c>
      <c r="B2" s="31" t="n">
        <v>12.4532</v>
      </c>
      <c r="C2" s="32" t="n">
        <f aca="false">IF($A2="","",IF(設定!$B$21="dB",10^($B2/20),ABS($B2)))</f>
        <v>4.19430492127541</v>
      </c>
      <c r="D2" s="32" t="n">
        <f aca="false">IF($A2="","",$A2^2)</f>
        <v>0</v>
      </c>
      <c r="E2" s="32" t="n">
        <f aca="false">IF($A2="","",IF($C2&lt;=0,"",1/$C2^2))</f>
        <v>0.0568433938895963</v>
      </c>
      <c r="F2" s="33" t="n">
        <f aca="false">IF(OR(ROW()-設定!$B$30&lt;2,ROW()+設定!$B$30&gt;13701,N($A2)&lt;=0,N(INDEX($A$2:$A$13701,MIN(13700,MAX(1,ROW()-1+設定!$B$30))))&lt;=0,$A2&lt;設定!$B$28,$A2&gt;設定!$B$29),0,IF(AND($C2&gt;=MAX(INDEX($C$1:$C$13701,MAX(1,ROW()-設定!$B$24)):INDEX($C$1:$C$13701,MAX(1,ROW()-1))),$C2&gt;MAX(INDEX($C$1:$C$13701,MIN(13701,ROW()+1)):INDEX($C$1:$C$13701,MIN(13701,ROW()+設定!$B$24))),$C2&gt;=設定!$B$32,$C2&gt;=MAX(MIN(INDEX($C$1:$C$13701,MAX(1,ROW()-設定!$B$26)):INDEX($C$1:$C$13701,MAX(1,ROW()-1))),MIN(INDEX($C$1:$C$13701,MIN(13701,ROW()+1)):INDEX($C$1:$C$13701,MIN(13701,ROW()+設定!$B$26))))*10^(設定!$B$27/20)),1,0))</f>
        <v>0</v>
      </c>
      <c r="G2" s="33" t="n">
        <f aca="false">IF($F2=1,1,0)</f>
        <v>0</v>
      </c>
      <c r="H2" s="0" t="str">
        <f aca="false">IF($F2=1,$G2,"")</f>
        <v/>
      </c>
    </row>
    <row r="3" customFormat="false" ht="15" hidden="false" customHeight="false" outlineLevel="0" collapsed="false">
      <c r="A3" s="30" t="n">
        <v>0.15625</v>
      </c>
      <c r="B3" s="31" t="n">
        <v>12.4839</v>
      </c>
      <c r="C3" s="32" t="n">
        <f aca="false">IF($A3="","",IF(設定!$B$21="dB",10^($B3/20),ABS($B3)))</f>
        <v>4.20915578779255</v>
      </c>
      <c r="D3" s="32" t="n">
        <f aca="false">IF($A3="","",$A3^2)</f>
        <v>0.0244140625</v>
      </c>
      <c r="E3" s="32" t="n">
        <f aca="false">IF($A3="","",IF($C3&lt;=0,"",1/$C3^2))</f>
        <v>0.0564429884503897</v>
      </c>
      <c r="F3" s="33" t="n">
        <f aca="false">IF(OR(ROW()-設定!$B$30&lt;2,ROW()+設定!$B$30&gt;13701,N($A3)&lt;=0,N(INDEX($A$2:$A$13701,MIN(13700,MAX(1,ROW()-1+設定!$B$30))))&lt;=0,$A3&lt;設定!$B$28,$A3&gt;設定!$B$29),0,IF(AND($C3&gt;=MAX(INDEX($C$1:$C$13701,MAX(1,ROW()-設定!$B$24)):INDEX($C$1:$C$13701,MAX(1,ROW()-1))),$C3&gt;MAX(INDEX($C$1:$C$13701,MIN(13701,ROW()+1)):INDEX($C$1:$C$13701,MIN(13701,ROW()+設定!$B$24))),$C3&gt;=設定!$B$32,$C3&gt;=MAX(MIN(INDEX($C$1:$C$13701,MAX(1,ROW()-設定!$B$26)):INDEX($C$1:$C$13701,MAX(1,ROW()-1))),MIN(INDEX($C$1:$C$13701,MIN(13701,ROW()+1)):INDEX($C$1:$C$13701,MIN(13701,ROW()+設定!$B$26))))*10^(設定!$B$27/20)),1,0))</f>
        <v>0</v>
      </c>
      <c r="G3" s="33" t="n">
        <f aca="false">$G2+IF($F3=1,1,0)</f>
        <v>0</v>
      </c>
      <c r="H3" s="0" t="str">
        <f aca="false">IF($F3=1,$G3,"")</f>
        <v/>
      </c>
    </row>
    <row r="4" customFormat="false" ht="15" hidden="false" customHeight="false" outlineLevel="0" collapsed="false">
      <c r="A4" s="30" t="n">
        <v>0.3125</v>
      </c>
      <c r="B4" s="31" t="n">
        <v>12.4241</v>
      </c>
      <c r="C4" s="32" t="n">
        <f aca="false">IF($A4="","",IF(設定!$B$21="dB",10^($B4/20),ABS($B4)))</f>
        <v>4.18027641647409</v>
      </c>
      <c r="D4" s="32" t="n">
        <f aca="false">IF($A4="","",$A4^2)</f>
        <v>0.09765625</v>
      </c>
      <c r="E4" s="32" t="n">
        <f aca="false">IF($A4="","",IF($C4&lt;=0,"",1/$C4^2))</f>
        <v>0.0572255532400557</v>
      </c>
      <c r="F4" s="33" t="n">
        <f aca="false">IF(OR(ROW()-設定!$B$30&lt;2,ROW()+設定!$B$30&gt;13701,N($A4)&lt;=0,N(INDEX($A$2:$A$13701,MIN(13700,MAX(1,ROW()-1+設定!$B$30))))&lt;=0,$A4&lt;設定!$B$28,$A4&gt;設定!$B$29),0,IF(AND($C4&gt;=MAX(INDEX($C$1:$C$13701,MAX(1,ROW()-設定!$B$24)):INDEX($C$1:$C$13701,MAX(1,ROW()-1))),$C4&gt;MAX(INDEX($C$1:$C$13701,MIN(13701,ROW()+1)):INDEX($C$1:$C$13701,MIN(13701,ROW()+設定!$B$24))),$C4&gt;=設定!$B$32,$C4&gt;=MAX(MIN(INDEX($C$1:$C$13701,MAX(1,ROW()-設定!$B$26)):INDEX($C$1:$C$13701,MAX(1,ROW()-1))),MIN(INDEX($C$1:$C$13701,MIN(13701,ROW()+1)):INDEX($C$1:$C$13701,MIN(13701,ROW()+設定!$B$26))))*10^(設定!$B$27/20)),1,0))</f>
        <v>0</v>
      </c>
      <c r="G4" s="33" t="n">
        <f aca="false">$G3+IF($F4=1,1,0)</f>
        <v>0</v>
      </c>
      <c r="H4" s="0" t="str">
        <f aca="false">IF($F4=1,$G4,"")</f>
        <v/>
      </c>
    </row>
    <row r="5" customFormat="false" ht="15" hidden="false" customHeight="false" outlineLevel="0" collapsed="false">
      <c r="A5" s="30" t="n">
        <v>0.46875</v>
      </c>
      <c r="B5" s="31" t="n">
        <v>12.3594</v>
      </c>
      <c r="C5" s="32" t="n">
        <f aca="false">IF($A5="","",IF(設定!$B$21="dB",10^($B5/20),ABS($B5)))</f>
        <v>4.14925379614575</v>
      </c>
      <c r="D5" s="32" t="n">
        <f aca="false">IF($A5="","",$A5^2)</f>
        <v>0.2197265625</v>
      </c>
      <c r="E5" s="32" t="n">
        <f aca="false">IF($A5="","",IF($C5&lt;=0,"",1/$C5^2))</f>
        <v>0.0580844658633464</v>
      </c>
      <c r="F5" s="33" t="n">
        <f aca="false">IF(OR(ROW()-設定!$B$30&lt;2,ROW()+設定!$B$30&gt;13701,N($A5)&lt;=0,N(INDEX($A$2:$A$13701,MIN(13700,MAX(1,ROW()-1+設定!$B$30))))&lt;=0,$A5&lt;設定!$B$28,$A5&gt;設定!$B$29),0,IF(AND($C5&gt;=MAX(INDEX($C$1:$C$13701,MAX(1,ROW()-設定!$B$24)):INDEX($C$1:$C$13701,MAX(1,ROW()-1))),$C5&gt;MAX(INDEX($C$1:$C$13701,MIN(13701,ROW()+1)):INDEX($C$1:$C$13701,MIN(13701,ROW()+設定!$B$24))),$C5&gt;=設定!$B$32,$C5&gt;=MAX(MIN(INDEX($C$1:$C$13701,MAX(1,ROW()-設定!$B$26)):INDEX($C$1:$C$13701,MAX(1,ROW()-1))),MIN(INDEX($C$1:$C$13701,MIN(13701,ROW()+1)):INDEX($C$1:$C$13701,MIN(13701,ROW()+設定!$B$26))))*10^(設定!$B$27/20)),1,0))</f>
        <v>0</v>
      </c>
      <c r="G5" s="33" t="n">
        <f aca="false">$G4+IF($F5=1,1,0)</f>
        <v>0</v>
      </c>
      <c r="H5" s="0" t="str">
        <f aca="false">IF($F5=1,$G5,"")</f>
        <v/>
      </c>
    </row>
    <row r="6" customFormat="false" ht="15" hidden="false" customHeight="false" outlineLevel="0" collapsed="false">
      <c r="A6" s="30" t="n">
        <v>0.625</v>
      </c>
      <c r="B6" s="31" t="n">
        <v>12.4057</v>
      </c>
      <c r="C6" s="32" t="n">
        <f aca="false">IF($A6="","",IF(設定!$B$21="dB",10^($B6/20),ABS($B6)))</f>
        <v>4.1714303826169</v>
      </c>
      <c r="D6" s="32" t="n">
        <f aca="false">IF($A6="","",$A6^2)</f>
        <v>0.390625</v>
      </c>
      <c r="E6" s="32" t="n">
        <f aca="false">IF($A6="","",IF($C6&lt;=0,"",1/$C6^2))</f>
        <v>0.0574685183072661</v>
      </c>
      <c r="F6" s="33" t="n">
        <f aca="false">IF(OR(ROW()-設定!$B$30&lt;2,ROW()+設定!$B$30&gt;13701,N($A6)&lt;=0,N(INDEX($A$2:$A$13701,MIN(13700,MAX(1,ROW()-1+設定!$B$30))))&lt;=0,$A6&lt;設定!$B$28,$A6&gt;設定!$B$29),0,IF(AND($C6&gt;=MAX(INDEX($C$1:$C$13701,MAX(1,ROW()-設定!$B$24)):INDEX($C$1:$C$13701,MAX(1,ROW()-1))),$C6&gt;MAX(INDEX($C$1:$C$13701,MIN(13701,ROW()+1)):INDEX($C$1:$C$13701,MIN(13701,ROW()+設定!$B$24))),$C6&gt;=設定!$B$32,$C6&gt;=MAX(MIN(INDEX($C$1:$C$13701,MAX(1,ROW()-設定!$B$26)):INDEX($C$1:$C$13701,MAX(1,ROW()-1))),MIN(INDEX($C$1:$C$13701,MIN(13701,ROW()+1)):INDEX($C$1:$C$13701,MIN(13701,ROW()+設定!$B$26))))*10^(設定!$B$27/20)),1,0))</f>
        <v>0</v>
      </c>
      <c r="G6" s="33" t="n">
        <f aca="false">$G5+IF($F6=1,1,0)</f>
        <v>0</v>
      </c>
      <c r="H6" s="0" t="str">
        <f aca="false">IF($F6=1,$G6,"")</f>
        <v/>
      </c>
    </row>
    <row r="7" customFormat="false" ht="15" hidden="false" customHeight="false" outlineLevel="0" collapsed="false">
      <c r="A7" s="30" t="n">
        <v>0.78125</v>
      </c>
      <c r="B7" s="31" t="n">
        <v>12.3491</v>
      </c>
      <c r="C7" s="32" t="n">
        <f aca="false">IF($A7="","",IF(設定!$B$21="dB",10^($B7/20),ABS($B7)))</f>
        <v>4.14433639720673</v>
      </c>
      <c r="D7" s="32" t="n">
        <f aca="false">IF($A7="","",$A7^2)</f>
        <v>0.6103515625</v>
      </c>
      <c r="E7" s="32" t="n">
        <f aca="false">IF($A7="","",IF($C7&lt;=0,"",1/$C7^2))</f>
        <v>0.058222386106832</v>
      </c>
      <c r="F7" s="33" t="n">
        <f aca="false">IF(OR(ROW()-設定!$B$30&lt;2,ROW()+設定!$B$30&gt;13701,N($A7)&lt;=0,N(INDEX($A$2:$A$13701,MIN(13700,MAX(1,ROW()-1+設定!$B$30))))&lt;=0,$A7&lt;設定!$B$28,$A7&gt;設定!$B$29),0,IF(AND($C7&gt;=MAX(INDEX($C$1:$C$13701,MAX(1,ROW()-設定!$B$24)):INDEX($C$1:$C$13701,MAX(1,ROW()-1))),$C7&gt;MAX(INDEX($C$1:$C$13701,MIN(13701,ROW()+1)):INDEX($C$1:$C$13701,MIN(13701,ROW()+設定!$B$24))),$C7&gt;=設定!$B$32,$C7&gt;=MAX(MIN(INDEX($C$1:$C$13701,MAX(1,ROW()-設定!$B$26)):INDEX($C$1:$C$13701,MAX(1,ROW()-1))),MIN(INDEX($C$1:$C$13701,MIN(13701,ROW()+1)):INDEX($C$1:$C$13701,MIN(13701,ROW()+設定!$B$26))))*10^(設定!$B$27/20)),1,0))</f>
        <v>0</v>
      </c>
      <c r="G7" s="33" t="n">
        <f aca="false">$G6+IF($F7=1,1,0)</f>
        <v>0</v>
      </c>
      <c r="H7" s="0" t="str">
        <f aca="false">IF($F7=1,$G7,"")</f>
        <v/>
      </c>
    </row>
    <row r="8" customFormat="false" ht="15" hidden="false" customHeight="false" outlineLevel="0" collapsed="false">
      <c r="A8" s="30" t="n">
        <v>0.9375</v>
      </c>
      <c r="B8" s="31" t="n">
        <v>12.4589</v>
      </c>
      <c r="C8" s="32" t="n">
        <f aca="false">IF($A8="","",IF(設定!$B$21="dB",10^($B8/20),ABS($B8)))</f>
        <v>4.19705828164108</v>
      </c>
      <c r="D8" s="32" t="n">
        <f aca="false">IF($A8="","",$A8^2)</f>
        <v>0.87890625</v>
      </c>
      <c r="E8" s="32" t="n">
        <f aca="false">IF($A8="","",IF($C8&lt;=0,"",1/$C8^2))</f>
        <v>0.0567688373787202</v>
      </c>
      <c r="F8" s="33" t="n">
        <f aca="false">IF(OR(ROW()-設定!$B$30&lt;2,ROW()+設定!$B$30&gt;13701,N($A8)&lt;=0,N(INDEX($A$2:$A$13701,MIN(13700,MAX(1,ROW()-1+設定!$B$30))))&lt;=0,$A8&lt;設定!$B$28,$A8&gt;設定!$B$29),0,IF(AND($C8&gt;=MAX(INDEX($C$1:$C$13701,MAX(1,ROW()-設定!$B$24)):INDEX($C$1:$C$13701,MAX(1,ROW()-1))),$C8&gt;MAX(INDEX($C$1:$C$13701,MIN(13701,ROW()+1)):INDEX($C$1:$C$13701,MIN(13701,ROW()+設定!$B$24))),$C8&gt;=設定!$B$32,$C8&gt;=MAX(MIN(INDEX($C$1:$C$13701,MAX(1,ROW()-設定!$B$26)):INDEX($C$1:$C$13701,MAX(1,ROW()-1))),MIN(INDEX($C$1:$C$13701,MIN(13701,ROW()+1)):INDEX($C$1:$C$13701,MIN(13701,ROW()+設定!$B$26))))*10^(設定!$B$27/20)),1,0))</f>
        <v>0</v>
      </c>
      <c r="G8" s="33" t="n">
        <f aca="false">$G7+IF($F8=1,1,0)</f>
        <v>0</v>
      </c>
      <c r="H8" s="0" t="str">
        <f aca="false">IF($F8=1,$G8,"")</f>
        <v/>
      </c>
    </row>
    <row r="9" customFormat="false" ht="15" hidden="false" customHeight="false" outlineLevel="0" collapsed="false">
      <c r="A9" s="30" t="n">
        <v>1.09375</v>
      </c>
      <c r="B9" s="31" t="n">
        <v>12.5912</v>
      </c>
      <c r="C9" s="32" t="n">
        <f aca="false">IF($A9="","",IF(設定!$B$21="dB",10^($B9/20),ABS($B9)))</f>
        <v>4.26147553976384</v>
      </c>
      <c r="D9" s="32" t="n">
        <f aca="false">IF($A9="","",$A9^2)</f>
        <v>1.1962890625</v>
      </c>
      <c r="E9" s="32" t="n">
        <f aca="false">IF($A9="","",IF($C9&lt;=0,"",1/$C9^2))</f>
        <v>0.0550655523638914</v>
      </c>
      <c r="F9" s="33" t="n">
        <f aca="false">IF(OR(ROW()-設定!$B$30&lt;2,ROW()+設定!$B$30&gt;13701,N($A9)&lt;=0,N(INDEX($A$2:$A$13701,MIN(13700,MAX(1,ROW()-1+設定!$B$30))))&lt;=0,$A9&lt;設定!$B$28,$A9&gt;設定!$B$29),0,IF(AND($C9&gt;=MAX(INDEX($C$1:$C$13701,MAX(1,ROW()-設定!$B$24)):INDEX($C$1:$C$13701,MAX(1,ROW()-1))),$C9&gt;MAX(INDEX($C$1:$C$13701,MIN(13701,ROW()+1)):INDEX($C$1:$C$13701,MIN(13701,ROW()+設定!$B$24))),$C9&gt;=設定!$B$32,$C9&gt;=MAX(MIN(INDEX($C$1:$C$13701,MAX(1,ROW()-設定!$B$26)):INDEX($C$1:$C$13701,MAX(1,ROW()-1))),MIN(INDEX($C$1:$C$13701,MIN(13701,ROW()+1)):INDEX($C$1:$C$13701,MIN(13701,ROW()+設定!$B$26))))*10^(設定!$B$27/20)),1,0))</f>
        <v>0</v>
      </c>
      <c r="G9" s="33" t="n">
        <f aca="false">$G8+IF($F9=1,1,0)</f>
        <v>0</v>
      </c>
      <c r="H9" s="0" t="str">
        <f aca="false">IF($F9=1,$G9,"")</f>
        <v/>
      </c>
    </row>
    <row r="10" customFormat="false" ht="15" hidden="false" customHeight="false" outlineLevel="0" collapsed="false">
      <c r="A10" s="30" t="n">
        <v>1.25</v>
      </c>
      <c r="B10" s="31" t="n">
        <v>12.4013</v>
      </c>
      <c r="C10" s="32" t="n">
        <f aca="false">IF($A10="","",IF(設定!$B$21="dB",10^($B10/20),ABS($B10)))</f>
        <v>4.16931780159441</v>
      </c>
      <c r="D10" s="32" t="n">
        <f aca="false">IF($A10="","",$A10^2)</f>
        <v>1.5625</v>
      </c>
      <c r="E10" s="32" t="n">
        <f aca="false">IF($A10="","",IF($C10&lt;=0,"",1/$C10^2))</f>
        <v>0.057526771319008</v>
      </c>
      <c r="F10" s="33" t="n">
        <f aca="false">IF(OR(ROW()-設定!$B$30&lt;2,ROW()+設定!$B$30&gt;13701,N($A10)&lt;=0,N(INDEX($A$2:$A$13701,MIN(13700,MAX(1,ROW()-1+設定!$B$30))))&lt;=0,$A10&lt;設定!$B$28,$A10&gt;設定!$B$29),0,IF(AND($C10&gt;=MAX(INDEX($C$1:$C$13701,MAX(1,ROW()-設定!$B$24)):INDEX($C$1:$C$13701,MAX(1,ROW()-1))),$C10&gt;MAX(INDEX($C$1:$C$13701,MIN(13701,ROW()+1)):INDEX($C$1:$C$13701,MIN(13701,ROW()+設定!$B$24))),$C10&gt;=設定!$B$32,$C10&gt;=MAX(MIN(INDEX($C$1:$C$13701,MAX(1,ROW()-設定!$B$26)):INDEX($C$1:$C$13701,MAX(1,ROW()-1))),MIN(INDEX($C$1:$C$13701,MIN(13701,ROW()+1)):INDEX($C$1:$C$13701,MIN(13701,ROW()+設定!$B$26))))*10^(設定!$B$27/20)),1,0))</f>
        <v>0</v>
      </c>
      <c r="G10" s="33" t="n">
        <f aca="false">$G9+IF($F10=1,1,0)</f>
        <v>0</v>
      </c>
      <c r="H10" s="0" t="str">
        <f aca="false">IF($F10=1,$G10,"")</f>
        <v/>
      </c>
    </row>
    <row r="11" customFormat="false" ht="15" hidden="false" customHeight="false" outlineLevel="0" collapsed="false">
      <c r="A11" s="30" t="n">
        <v>1.40625</v>
      </c>
      <c r="B11" s="31" t="n">
        <v>12.3878</v>
      </c>
      <c r="C11" s="32" t="n">
        <f aca="false">IF($A11="","",IF(設定!$B$21="dB",10^($B11/20),ABS($B11)))</f>
        <v>4.16284269376258</v>
      </c>
      <c r="D11" s="32" t="n">
        <f aca="false">IF($A11="","",$A11^2)</f>
        <v>1.9775390625</v>
      </c>
      <c r="E11" s="32" t="n">
        <f aca="false">IF($A11="","",IF($C11&lt;=0,"",1/$C11^2))</f>
        <v>0.0577058709256672</v>
      </c>
      <c r="F11" s="33" t="n">
        <f aca="false">IF(OR(ROW()-設定!$B$30&lt;2,ROW()+設定!$B$30&gt;13701,N($A11)&lt;=0,N(INDEX($A$2:$A$13701,MIN(13700,MAX(1,ROW()-1+設定!$B$30))))&lt;=0,$A11&lt;設定!$B$28,$A11&gt;設定!$B$29),0,IF(AND($C11&gt;=MAX(INDEX($C$1:$C$13701,MAX(1,ROW()-設定!$B$24)):INDEX($C$1:$C$13701,MAX(1,ROW()-1))),$C11&gt;MAX(INDEX($C$1:$C$13701,MIN(13701,ROW()+1)):INDEX($C$1:$C$13701,MIN(13701,ROW()+設定!$B$24))),$C11&gt;=設定!$B$32,$C11&gt;=MAX(MIN(INDEX($C$1:$C$13701,MAX(1,ROW()-設定!$B$26)):INDEX($C$1:$C$13701,MAX(1,ROW()-1))),MIN(INDEX($C$1:$C$13701,MIN(13701,ROW()+1)):INDEX($C$1:$C$13701,MIN(13701,ROW()+設定!$B$26))))*10^(設定!$B$27/20)),1,0))</f>
        <v>0</v>
      </c>
      <c r="G11" s="33" t="n">
        <f aca="false">$G10+IF($F11=1,1,0)</f>
        <v>0</v>
      </c>
      <c r="H11" s="0" t="str">
        <f aca="false">IF($F11=1,$G11,"")</f>
        <v/>
      </c>
    </row>
    <row r="12" customFormat="false" ht="15" hidden="false" customHeight="false" outlineLevel="0" collapsed="false">
      <c r="A12" s="30" t="n">
        <v>1.5625</v>
      </c>
      <c r="B12" s="31" t="n">
        <v>12.5036</v>
      </c>
      <c r="C12" s="32" t="n">
        <f aca="false">IF($A12="","",IF(設定!$B$21="dB",10^($B12/20),ABS($B12)))</f>
        <v>4.21871318228277</v>
      </c>
      <c r="D12" s="32" t="n">
        <f aca="false">IF($A12="","",$A12^2)</f>
        <v>2.44140625</v>
      </c>
      <c r="E12" s="32" t="n">
        <f aca="false">IF($A12="","",IF($C12&lt;=0,"",1/$C12^2))</f>
        <v>0.0561875376385727</v>
      </c>
      <c r="F12" s="33" t="n">
        <f aca="false">IF(OR(ROW()-設定!$B$30&lt;2,ROW()+設定!$B$30&gt;13701,N($A12)&lt;=0,N(INDEX($A$2:$A$13701,MIN(13700,MAX(1,ROW()-1+設定!$B$30))))&lt;=0,$A12&lt;設定!$B$28,$A12&gt;設定!$B$29),0,IF(AND($C12&gt;=MAX(INDEX($C$1:$C$13701,MAX(1,ROW()-設定!$B$24)):INDEX($C$1:$C$13701,MAX(1,ROW()-1))),$C12&gt;MAX(INDEX($C$1:$C$13701,MIN(13701,ROW()+1)):INDEX($C$1:$C$13701,MIN(13701,ROW()+設定!$B$24))),$C12&gt;=設定!$B$32,$C12&gt;=MAX(MIN(INDEX($C$1:$C$13701,MAX(1,ROW()-設定!$B$26)):INDEX($C$1:$C$13701,MAX(1,ROW()-1))),MIN(INDEX($C$1:$C$13701,MIN(13701,ROW()+1)):INDEX($C$1:$C$13701,MIN(13701,ROW()+設定!$B$26))))*10^(設定!$B$27/20)),1,0))</f>
        <v>0</v>
      </c>
      <c r="G12" s="33" t="n">
        <f aca="false">$G11+IF($F12=1,1,0)</f>
        <v>0</v>
      </c>
      <c r="H12" s="0" t="str">
        <f aca="false">IF($F12=1,$G12,"")</f>
        <v/>
      </c>
    </row>
    <row r="13" customFormat="false" ht="15" hidden="false" customHeight="false" outlineLevel="0" collapsed="false">
      <c r="A13" s="30" t="n">
        <v>1.71875</v>
      </c>
      <c r="B13" s="31" t="n">
        <v>12.4899</v>
      </c>
      <c r="C13" s="32" t="n">
        <f aca="false">IF($A13="","",IF(設定!$B$21="dB",10^($B13/20),ABS($B13)))</f>
        <v>4.21206437407833</v>
      </c>
      <c r="D13" s="32" t="n">
        <f aca="false">IF($A13="","",$A13^2)</f>
        <v>2.9541015625</v>
      </c>
      <c r="E13" s="32" t="n">
        <f aca="false">IF($A13="","",IF($C13&lt;=0,"",1/$C13^2))</f>
        <v>0.0563650634212014</v>
      </c>
      <c r="F13" s="33" t="n">
        <f aca="false">IF(OR(ROW()-設定!$B$30&lt;2,ROW()+設定!$B$30&gt;13701,N($A13)&lt;=0,N(INDEX($A$2:$A$13701,MIN(13700,MAX(1,ROW()-1+設定!$B$30))))&lt;=0,$A13&lt;設定!$B$28,$A13&gt;設定!$B$29),0,IF(AND($C13&gt;=MAX(INDEX($C$1:$C$13701,MAX(1,ROW()-設定!$B$24)):INDEX($C$1:$C$13701,MAX(1,ROW()-1))),$C13&gt;MAX(INDEX($C$1:$C$13701,MIN(13701,ROW()+1)):INDEX($C$1:$C$13701,MIN(13701,ROW()+設定!$B$24))),$C13&gt;=設定!$B$32,$C13&gt;=MAX(MIN(INDEX($C$1:$C$13701,MAX(1,ROW()-設定!$B$26)):INDEX($C$1:$C$13701,MAX(1,ROW()-1))),MIN(INDEX($C$1:$C$13701,MIN(13701,ROW()+1)):INDEX($C$1:$C$13701,MIN(13701,ROW()+設定!$B$26))))*10^(設定!$B$27/20)),1,0))</f>
        <v>0</v>
      </c>
      <c r="G13" s="33" t="n">
        <f aca="false">$G12+IF($F13=1,1,0)</f>
        <v>0</v>
      </c>
      <c r="H13" s="0" t="str">
        <f aca="false">IF($F13=1,$G13,"")</f>
        <v/>
      </c>
    </row>
    <row r="14" customFormat="false" ht="15" hidden="false" customHeight="false" outlineLevel="0" collapsed="false">
      <c r="A14" s="30" t="n">
        <v>1.875</v>
      </c>
      <c r="B14" s="31" t="n">
        <v>12.4636</v>
      </c>
      <c r="C14" s="32" t="n">
        <f aca="false">IF($A14="","",IF(設定!$B$21="dB",10^($B14/20),ABS($B14)))</f>
        <v>4.19932995589657</v>
      </c>
      <c r="D14" s="32" t="n">
        <f aca="false">IF($A14="","",$A14^2)</f>
        <v>3.515625</v>
      </c>
      <c r="E14" s="32" t="n">
        <f aca="false">IF($A14="","",IF($C14&lt;=0,"",1/$C14^2))</f>
        <v>0.0567074345232719</v>
      </c>
      <c r="F14" s="33" t="n">
        <f aca="false">IF(OR(ROW()-設定!$B$30&lt;2,ROW()+設定!$B$30&gt;13701,N($A14)&lt;=0,N(INDEX($A$2:$A$13701,MIN(13700,MAX(1,ROW()-1+設定!$B$30))))&lt;=0,$A14&lt;設定!$B$28,$A14&gt;設定!$B$29),0,IF(AND($C14&gt;=MAX(INDEX($C$1:$C$13701,MAX(1,ROW()-設定!$B$24)):INDEX($C$1:$C$13701,MAX(1,ROW()-1))),$C14&gt;MAX(INDEX($C$1:$C$13701,MIN(13701,ROW()+1)):INDEX($C$1:$C$13701,MIN(13701,ROW()+設定!$B$24))),$C14&gt;=設定!$B$32,$C14&gt;=MAX(MIN(INDEX($C$1:$C$13701,MAX(1,ROW()-設定!$B$26)):INDEX($C$1:$C$13701,MAX(1,ROW()-1))),MIN(INDEX($C$1:$C$13701,MIN(13701,ROW()+1)):INDEX($C$1:$C$13701,MIN(13701,ROW()+設定!$B$26))))*10^(設定!$B$27/20)),1,0))</f>
        <v>0</v>
      </c>
      <c r="G14" s="33" t="n">
        <f aca="false">$G13+IF($F14=1,1,0)</f>
        <v>0</v>
      </c>
      <c r="H14" s="0" t="str">
        <f aca="false">IF($F14=1,$G14,"")</f>
        <v/>
      </c>
    </row>
    <row r="15" customFormat="false" ht="15" hidden="false" customHeight="false" outlineLevel="0" collapsed="false">
      <c r="A15" s="30" t="n">
        <v>2.03125</v>
      </c>
      <c r="B15" s="31" t="n">
        <v>12.3561</v>
      </c>
      <c r="C15" s="32" t="n">
        <f aca="false">IF($A15="","",IF(設定!$B$21="dB",10^($B15/20),ABS($B15)))</f>
        <v>4.14767768392836</v>
      </c>
      <c r="D15" s="32" t="n">
        <f aca="false">IF($A15="","",$A15^2)</f>
        <v>4.1259765625</v>
      </c>
      <c r="E15" s="32" t="n">
        <f aca="false">IF($A15="","",IF($C15&lt;=0,"",1/$C15^2))</f>
        <v>0.0581286182962295</v>
      </c>
      <c r="F15" s="33" t="n">
        <f aca="false">IF(OR(ROW()-設定!$B$30&lt;2,ROW()+設定!$B$30&gt;13701,N($A15)&lt;=0,N(INDEX($A$2:$A$13701,MIN(13700,MAX(1,ROW()-1+設定!$B$30))))&lt;=0,$A15&lt;設定!$B$28,$A15&gt;設定!$B$29),0,IF(AND($C15&gt;=MAX(INDEX($C$1:$C$13701,MAX(1,ROW()-設定!$B$24)):INDEX($C$1:$C$13701,MAX(1,ROW()-1))),$C15&gt;MAX(INDEX($C$1:$C$13701,MIN(13701,ROW()+1)):INDEX($C$1:$C$13701,MIN(13701,ROW()+設定!$B$24))),$C15&gt;=設定!$B$32,$C15&gt;=MAX(MIN(INDEX($C$1:$C$13701,MAX(1,ROW()-設定!$B$26)):INDEX($C$1:$C$13701,MAX(1,ROW()-1))),MIN(INDEX($C$1:$C$13701,MIN(13701,ROW()+1)):INDEX($C$1:$C$13701,MIN(13701,ROW()+設定!$B$26))))*10^(設定!$B$27/20)),1,0))</f>
        <v>0</v>
      </c>
      <c r="G15" s="33" t="n">
        <f aca="false">$G14+IF($F15=1,1,0)</f>
        <v>0</v>
      </c>
      <c r="H15" s="0" t="str">
        <f aca="false">IF($F15=1,$G15,"")</f>
        <v/>
      </c>
    </row>
    <row r="16" customFormat="false" ht="15" hidden="false" customHeight="false" outlineLevel="0" collapsed="false">
      <c r="A16" s="30" t="n">
        <v>2.1875</v>
      </c>
      <c r="B16" s="31" t="n">
        <v>12.4499</v>
      </c>
      <c r="C16" s="32" t="n">
        <f aca="false">IF($A16="","",IF(設定!$B$21="dB",10^($B16/20),ABS($B16)))</f>
        <v>4.19271169619093</v>
      </c>
      <c r="D16" s="32" t="n">
        <f aca="false">IF($A16="","",$A16^2)</f>
        <v>4.78515625</v>
      </c>
      <c r="E16" s="32" t="n">
        <f aca="false">IF($A16="","",IF($C16&lt;=0,"",1/$C16^2))</f>
        <v>0.0568866029317429</v>
      </c>
      <c r="F16" s="33" t="n">
        <f aca="false">IF(OR(ROW()-設定!$B$30&lt;2,ROW()+設定!$B$30&gt;13701,N($A16)&lt;=0,N(INDEX($A$2:$A$13701,MIN(13700,MAX(1,ROW()-1+設定!$B$30))))&lt;=0,$A16&lt;設定!$B$28,$A16&gt;設定!$B$29),0,IF(AND($C16&gt;=MAX(INDEX($C$1:$C$13701,MAX(1,ROW()-設定!$B$24)):INDEX($C$1:$C$13701,MAX(1,ROW()-1))),$C16&gt;MAX(INDEX($C$1:$C$13701,MIN(13701,ROW()+1)):INDEX($C$1:$C$13701,MIN(13701,ROW()+設定!$B$24))),$C16&gt;=設定!$B$32,$C16&gt;=MAX(MIN(INDEX($C$1:$C$13701,MAX(1,ROW()-設定!$B$26)):INDEX($C$1:$C$13701,MAX(1,ROW()-1))),MIN(INDEX($C$1:$C$13701,MIN(13701,ROW()+1)):INDEX($C$1:$C$13701,MIN(13701,ROW()+設定!$B$26))))*10^(設定!$B$27/20)),1,0))</f>
        <v>0</v>
      </c>
      <c r="G16" s="33" t="n">
        <f aca="false">$G15+IF($F16=1,1,0)</f>
        <v>0</v>
      </c>
      <c r="H16" s="0" t="str">
        <f aca="false">IF($F16=1,$G16,"")</f>
        <v/>
      </c>
    </row>
    <row r="17" customFormat="false" ht="15" hidden="false" customHeight="false" outlineLevel="0" collapsed="false">
      <c r="A17" s="30" t="n">
        <v>2.34375</v>
      </c>
      <c r="B17" s="31" t="n">
        <v>12.525</v>
      </c>
      <c r="C17" s="32" t="n">
        <f aca="false">IF($A17="","",IF(設定!$B$21="dB",10^($B17/20),ABS($B17)))</f>
        <v>4.22911991921224</v>
      </c>
      <c r="D17" s="32" t="n">
        <f aca="false">IF($A17="","",$A17^2)</f>
        <v>5.4931640625</v>
      </c>
      <c r="E17" s="32" t="n">
        <f aca="false">IF($A17="","",IF($C17&lt;=0,"",1/$C17^2))</f>
        <v>0.055911352757056</v>
      </c>
      <c r="F17" s="33" t="n">
        <f aca="false">IF(OR(ROW()-設定!$B$30&lt;2,ROW()+設定!$B$30&gt;13701,N($A17)&lt;=0,N(INDEX($A$2:$A$13701,MIN(13700,MAX(1,ROW()-1+設定!$B$30))))&lt;=0,$A17&lt;設定!$B$28,$A17&gt;設定!$B$29),0,IF(AND($C17&gt;=MAX(INDEX($C$1:$C$13701,MAX(1,ROW()-設定!$B$24)):INDEX($C$1:$C$13701,MAX(1,ROW()-1))),$C17&gt;MAX(INDEX($C$1:$C$13701,MIN(13701,ROW()+1)):INDEX($C$1:$C$13701,MIN(13701,ROW()+設定!$B$24))),$C17&gt;=設定!$B$32,$C17&gt;=MAX(MIN(INDEX($C$1:$C$13701,MAX(1,ROW()-設定!$B$26)):INDEX($C$1:$C$13701,MAX(1,ROW()-1))),MIN(INDEX($C$1:$C$13701,MIN(13701,ROW()+1)):INDEX($C$1:$C$13701,MIN(13701,ROW()+設定!$B$26))))*10^(設定!$B$27/20)),1,0))</f>
        <v>0</v>
      </c>
      <c r="G17" s="33" t="n">
        <f aca="false">$G16+IF($F17=1,1,0)</f>
        <v>0</v>
      </c>
      <c r="H17" s="0" t="str">
        <f aca="false">IF($F17=1,$G17,"")</f>
        <v/>
      </c>
    </row>
    <row r="18" customFormat="false" ht="15" hidden="false" customHeight="false" outlineLevel="0" collapsed="false">
      <c r="A18" s="30" t="n">
        <v>2.5</v>
      </c>
      <c r="B18" s="31" t="n">
        <v>12.3114</v>
      </c>
      <c r="C18" s="32" t="n">
        <f aca="false">IF($A18="","",IF(設定!$B$21="dB",10^($B18/20),ABS($B18)))</f>
        <v>4.12638741263985</v>
      </c>
      <c r="D18" s="32" t="n">
        <f aca="false">IF($A18="","",$A18^2)</f>
        <v>6.25</v>
      </c>
      <c r="E18" s="32" t="n">
        <f aca="false">IF($A18="","",IF($C18&lt;=0,"",1/$C18^2))</f>
        <v>0.0587299998860062</v>
      </c>
      <c r="F18" s="33" t="n">
        <f aca="false">IF(OR(ROW()-設定!$B$30&lt;2,ROW()+設定!$B$30&gt;13701,N($A18)&lt;=0,N(INDEX($A$2:$A$13701,MIN(13700,MAX(1,ROW()-1+設定!$B$30))))&lt;=0,$A18&lt;設定!$B$28,$A18&gt;設定!$B$29),0,IF(AND($C18&gt;=MAX(INDEX($C$1:$C$13701,MAX(1,ROW()-設定!$B$24)):INDEX($C$1:$C$13701,MAX(1,ROW()-1))),$C18&gt;MAX(INDEX($C$1:$C$13701,MIN(13701,ROW()+1)):INDEX($C$1:$C$13701,MIN(13701,ROW()+設定!$B$24))),$C18&gt;=設定!$B$32,$C18&gt;=MAX(MIN(INDEX($C$1:$C$13701,MAX(1,ROW()-設定!$B$26)):INDEX($C$1:$C$13701,MAX(1,ROW()-1))),MIN(INDEX($C$1:$C$13701,MIN(13701,ROW()+1)):INDEX($C$1:$C$13701,MIN(13701,ROW()+設定!$B$26))))*10^(設定!$B$27/20)),1,0))</f>
        <v>0</v>
      </c>
      <c r="G18" s="33" t="n">
        <f aca="false">$G17+IF($F18=1,1,0)</f>
        <v>0</v>
      </c>
      <c r="H18" s="0" t="str">
        <f aca="false">IF($F18=1,$G18,"")</f>
        <v/>
      </c>
    </row>
    <row r="19" customFormat="false" ht="15" hidden="false" customHeight="false" outlineLevel="0" collapsed="false">
      <c r="A19" s="30" t="n">
        <v>2.65625</v>
      </c>
      <c r="B19" s="31" t="n">
        <v>12.4055</v>
      </c>
      <c r="C19" s="32" t="n">
        <f aca="false">IF($A19="","",IF(設定!$B$21="dB",10^($B19/20),ABS($B19)))</f>
        <v>4.17133433298856</v>
      </c>
      <c r="D19" s="32" t="n">
        <f aca="false">IF($A19="","",$A19^2)</f>
        <v>7.0556640625</v>
      </c>
      <c r="E19" s="32" t="n">
        <f aca="false">IF($A19="","",IF($C19&lt;=0,"",1/$C19^2))</f>
        <v>0.0574711648912769</v>
      </c>
      <c r="F19" s="33" t="n">
        <f aca="false">IF(OR(ROW()-設定!$B$30&lt;2,ROW()+設定!$B$30&gt;13701,N($A19)&lt;=0,N(INDEX($A$2:$A$13701,MIN(13700,MAX(1,ROW()-1+設定!$B$30))))&lt;=0,$A19&lt;設定!$B$28,$A19&gt;設定!$B$29),0,IF(AND($C19&gt;=MAX(INDEX($C$1:$C$13701,MAX(1,ROW()-設定!$B$24)):INDEX($C$1:$C$13701,MAX(1,ROW()-1))),$C19&gt;MAX(INDEX($C$1:$C$13701,MIN(13701,ROW()+1)):INDEX($C$1:$C$13701,MIN(13701,ROW()+設定!$B$24))),$C19&gt;=設定!$B$32,$C19&gt;=MAX(MIN(INDEX($C$1:$C$13701,MAX(1,ROW()-設定!$B$26)):INDEX($C$1:$C$13701,MAX(1,ROW()-1))),MIN(INDEX($C$1:$C$13701,MIN(13701,ROW()+1)):INDEX($C$1:$C$13701,MIN(13701,ROW()+設定!$B$26))))*10^(設定!$B$27/20)),1,0))</f>
        <v>0</v>
      </c>
      <c r="G19" s="33" t="n">
        <f aca="false">$G18+IF($F19=1,1,0)</f>
        <v>0</v>
      </c>
      <c r="H19" s="0" t="str">
        <f aca="false">IF($F19=1,$G19,"")</f>
        <v/>
      </c>
    </row>
    <row r="20" customFormat="false" ht="15" hidden="false" customHeight="false" outlineLevel="0" collapsed="false">
      <c r="A20" s="30" t="n">
        <v>2.8125</v>
      </c>
      <c r="B20" s="31" t="n">
        <v>12.2528</v>
      </c>
      <c r="C20" s="32" t="n">
        <f aca="false">IF($A20="","",IF(設定!$B$21="dB",10^($B20/20),ABS($B20)))</f>
        <v>4.09864213131682</v>
      </c>
      <c r="D20" s="32" t="n">
        <f aca="false">IF($A20="","",$A20^2)</f>
        <v>7.91015625</v>
      </c>
      <c r="E20" s="32" t="n">
        <f aca="false">IF($A20="","",IF($C20&lt;=0,"",1/$C20^2))</f>
        <v>0.0595278229725295</v>
      </c>
      <c r="F20" s="33" t="n">
        <f aca="false">IF(OR(ROW()-設定!$B$30&lt;2,ROW()+設定!$B$30&gt;13701,N($A20)&lt;=0,N(INDEX($A$2:$A$13701,MIN(13700,MAX(1,ROW()-1+設定!$B$30))))&lt;=0,$A20&lt;設定!$B$28,$A20&gt;設定!$B$29),0,IF(AND($C20&gt;=MAX(INDEX($C$1:$C$13701,MAX(1,ROW()-設定!$B$24)):INDEX($C$1:$C$13701,MAX(1,ROW()-1))),$C20&gt;MAX(INDEX($C$1:$C$13701,MIN(13701,ROW()+1)):INDEX($C$1:$C$13701,MIN(13701,ROW()+設定!$B$24))),$C20&gt;=設定!$B$32,$C20&gt;=MAX(MIN(INDEX($C$1:$C$13701,MAX(1,ROW()-設定!$B$26)):INDEX($C$1:$C$13701,MAX(1,ROW()-1))),MIN(INDEX($C$1:$C$13701,MIN(13701,ROW()+1)):INDEX($C$1:$C$13701,MIN(13701,ROW()+設定!$B$26))))*10^(設定!$B$27/20)),1,0))</f>
        <v>0</v>
      </c>
      <c r="G20" s="33" t="n">
        <f aca="false">$G19+IF($F20=1,1,0)</f>
        <v>0</v>
      </c>
      <c r="H20" s="0" t="str">
        <f aca="false">IF($F20=1,$G20,"")</f>
        <v/>
      </c>
    </row>
    <row r="21" customFormat="false" ht="15" hidden="false" customHeight="false" outlineLevel="0" collapsed="false">
      <c r="A21" s="30" t="n">
        <v>2.96875</v>
      </c>
      <c r="B21" s="31" t="n">
        <v>12.3184</v>
      </c>
      <c r="C21" s="32" t="n">
        <f aca="false">IF($A21="","",IF(設定!$B$21="dB",10^($B21/20),ABS($B21)))</f>
        <v>4.12971422835863</v>
      </c>
      <c r="D21" s="32" t="n">
        <f aca="false">IF($A21="","",$A21^2)</f>
        <v>8.8134765625</v>
      </c>
      <c r="E21" s="32" t="n">
        <f aca="false">IF($A21="","",IF($C21&lt;=0,"",1/$C21^2))</f>
        <v>0.0586354145576775</v>
      </c>
      <c r="F21" s="33" t="n">
        <f aca="false">IF(OR(ROW()-設定!$B$30&lt;2,ROW()+設定!$B$30&gt;13701,N($A21)&lt;=0,N(INDEX($A$2:$A$13701,MIN(13700,MAX(1,ROW()-1+設定!$B$30))))&lt;=0,$A21&lt;設定!$B$28,$A21&gt;設定!$B$29),0,IF(AND($C21&gt;=MAX(INDEX($C$1:$C$13701,MAX(1,ROW()-設定!$B$24)):INDEX($C$1:$C$13701,MAX(1,ROW()-1))),$C21&gt;MAX(INDEX($C$1:$C$13701,MIN(13701,ROW()+1)):INDEX($C$1:$C$13701,MIN(13701,ROW()+設定!$B$24))),$C21&gt;=設定!$B$32,$C21&gt;=MAX(MIN(INDEX($C$1:$C$13701,MAX(1,ROW()-設定!$B$26)):INDEX($C$1:$C$13701,MAX(1,ROW()-1))),MIN(INDEX($C$1:$C$13701,MIN(13701,ROW()+1)):INDEX($C$1:$C$13701,MIN(13701,ROW()+設定!$B$26))))*10^(設定!$B$27/20)),1,0))</f>
        <v>0</v>
      </c>
      <c r="G21" s="33" t="n">
        <f aca="false">$G20+IF($F21=1,1,0)</f>
        <v>0</v>
      </c>
      <c r="H21" s="0" t="str">
        <f aca="false">IF($F21=1,$G21,"")</f>
        <v/>
      </c>
    </row>
    <row r="22" customFormat="false" ht="15" hidden="false" customHeight="false" outlineLevel="0" collapsed="false">
      <c r="A22" s="30" t="n">
        <v>3.125</v>
      </c>
      <c r="B22" s="31" t="n">
        <v>12.2593</v>
      </c>
      <c r="C22" s="32" t="n">
        <f aca="false">IF($A22="","",IF(設定!$B$21="dB",10^($B22/20),ABS($B22)))</f>
        <v>4.10171045773831</v>
      </c>
      <c r="D22" s="32" t="n">
        <f aca="false">IF($A22="","",$A22^2)</f>
        <v>9.765625</v>
      </c>
      <c r="E22" s="32" t="n">
        <f aca="false">IF($A22="","",IF($C22&lt;=0,"",1/$C22^2))</f>
        <v>0.0594387954914207</v>
      </c>
      <c r="F22" s="33" t="n">
        <f aca="false">IF(OR(ROW()-設定!$B$30&lt;2,ROW()+設定!$B$30&gt;13701,N($A22)&lt;=0,N(INDEX($A$2:$A$13701,MIN(13700,MAX(1,ROW()-1+設定!$B$30))))&lt;=0,$A22&lt;設定!$B$28,$A22&gt;設定!$B$29),0,IF(AND($C22&gt;=MAX(INDEX($C$1:$C$13701,MAX(1,ROW()-設定!$B$24)):INDEX($C$1:$C$13701,MAX(1,ROW()-1))),$C22&gt;MAX(INDEX($C$1:$C$13701,MIN(13701,ROW()+1)):INDEX($C$1:$C$13701,MIN(13701,ROW()+設定!$B$24))),$C22&gt;=設定!$B$32,$C22&gt;=MAX(MIN(INDEX($C$1:$C$13701,MAX(1,ROW()-設定!$B$26)):INDEX($C$1:$C$13701,MAX(1,ROW()-1))),MIN(INDEX($C$1:$C$13701,MIN(13701,ROW()+1)):INDEX($C$1:$C$13701,MIN(13701,ROW()+設定!$B$26))))*10^(設定!$B$27/20)),1,0))</f>
        <v>0</v>
      </c>
      <c r="G22" s="33" t="n">
        <f aca="false">$G21+IF($F22=1,1,0)</f>
        <v>0</v>
      </c>
      <c r="H22" s="0" t="str">
        <f aca="false">IF($F22=1,$G22,"")</f>
        <v/>
      </c>
    </row>
    <row r="23" customFormat="false" ht="15" hidden="false" customHeight="false" outlineLevel="0" collapsed="false">
      <c r="A23" s="30" t="n">
        <v>3.28125</v>
      </c>
      <c r="B23" s="31" t="n">
        <v>12.4284</v>
      </c>
      <c r="C23" s="32" t="n">
        <f aca="false">IF($A23="","",IF(設定!$B$21="dB",10^($B23/20),ABS($B23)))</f>
        <v>4.18234639887486</v>
      </c>
      <c r="D23" s="32" t="n">
        <f aca="false">IF($A23="","",$A23^2)</f>
        <v>10.7666015625</v>
      </c>
      <c r="E23" s="32" t="n">
        <f aca="false">IF($A23="","",IF($C23&lt;=0,"",1/$C23^2))</f>
        <v>0.0571689215969988</v>
      </c>
      <c r="F23" s="33" t="n">
        <f aca="false">IF(OR(ROW()-設定!$B$30&lt;2,ROW()+設定!$B$30&gt;13701,N($A23)&lt;=0,N(INDEX($A$2:$A$13701,MIN(13700,MAX(1,ROW()-1+設定!$B$30))))&lt;=0,$A23&lt;設定!$B$28,$A23&gt;設定!$B$29),0,IF(AND($C23&gt;=MAX(INDEX($C$1:$C$13701,MAX(1,ROW()-設定!$B$24)):INDEX($C$1:$C$13701,MAX(1,ROW()-1))),$C23&gt;MAX(INDEX($C$1:$C$13701,MIN(13701,ROW()+1)):INDEX($C$1:$C$13701,MIN(13701,ROW()+設定!$B$24))),$C23&gt;=設定!$B$32,$C23&gt;=MAX(MIN(INDEX($C$1:$C$13701,MAX(1,ROW()-設定!$B$26)):INDEX($C$1:$C$13701,MAX(1,ROW()-1))),MIN(INDEX($C$1:$C$13701,MIN(13701,ROW()+1)):INDEX($C$1:$C$13701,MIN(13701,ROW()+設定!$B$26))))*10^(設定!$B$27/20)),1,0))</f>
        <v>0</v>
      </c>
      <c r="G23" s="33" t="n">
        <f aca="false">$G22+IF($F23=1,1,0)</f>
        <v>0</v>
      </c>
      <c r="H23" s="0" t="str">
        <f aca="false">IF($F23=1,$G23,"")</f>
        <v/>
      </c>
    </row>
    <row r="24" customFormat="false" ht="15" hidden="false" customHeight="false" outlineLevel="0" collapsed="false">
      <c r="A24" s="30" t="n">
        <v>3.4375</v>
      </c>
      <c r="B24" s="31" t="n">
        <v>12.3203</v>
      </c>
      <c r="C24" s="32" t="n">
        <f aca="false">IF($A24="","",IF(設定!$B$21="dB",10^($B24/20),ABS($B24)))</f>
        <v>4.13061768391844</v>
      </c>
      <c r="D24" s="32" t="n">
        <f aca="false">IF($A24="","",$A24^2)</f>
        <v>11.81640625</v>
      </c>
      <c r="E24" s="32" t="n">
        <f aca="false">IF($A24="","",IF($C24&lt;=0,"",1/$C24^2))</f>
        <v>0.0586097676922436</v>
      </c>
      <c r="F24" s="33" t="n">
        <f aca="false">IF(OR(ROW()-設定!$B$30&lt;2,ROW()+設定!$B$30&gt;13701,N($A24)&lt;=0,N(INDEX($A$2:$A$13701,MIN(13700,MAX(1,ROW()-1+設定!$B$30))))&lt;=0,$A24&lt;設定!$B$28,$A24&gt;設定!$B$29),0,IF(AND($C24&gt;=MAX(INDEX($C$1:$C$13701,MAX(1,ROW()-設定!$B$24)):INDEX($C$1:$C$13701,MAX(1,ROW()-1))),$C24&gt;MAX(INDEX($C$1:$C$13701,MIN(13701,ROW()+1)):INDEX($C$1:$C$13701,MIN(13701,ROW()+設定!$B$24))),$C24&gt;=設定!$B$32,$C24&gt;=MAX(MIN(INDEX($C$1:$C$13701,MAX(1,ROW()-設定!$B$26)):INDEX($C$1:$C$13701,MAX(1,ROW()-1))),MIN(INDEX($C$1:$C$13701,MIN(13701,ROW()+1)):INDEX($C$1:$C$13701,MIN(13701,ROW()+設定!$B$26))))*10^(設定!$B$27/20)),1,0))</f>
        <v>0</v>
      </c>
      <c r="G24" s="33" t="n">
        <f aca="false">$G23+IF($F24=1,1,0)</f>
        <v>0</v>
      </c>
      <c r="H24" s="0" t="str">
        <f aca="false">IF($F24=1,$G24,"")</f>
        <v/>
      </c>
    </row>
    <row r="25" customFormat="false" ht="15" hidden="false" customHeight="false" outlineLevel="0" collapsed="false">
      <c r="A25" s="30" t="n">
        <v>3.59375</v>
      </c>
      <c r="B25" s="31" t="n">
        <v>12.4811</v>
      </c>
      <c r="C25" s="32" t="n">
        <f aca="false">IF($A25="","",IF(設定!$B$21="dB",10^($B25/20),ABS($B25)))</f>
        <v>4.20779913495895</v>
      </c>
      <c r="D25" s="32" t="n">
        <f aca="false">IF($A25="","",$A25^2)</f>
        <v>12.9150390625</v>
      </c>
      <c r="E25" s="32" t="n">
        <f aca="false">IF($A25="","",IF($C25&lt;=0,"",1/$C25^2))</f>
        <v>0.0564793903231729</v>
      </c>
      <c r="F25" s="33" t="n">
        <f aca="false">IF(OR(ROW()-設定!$B$30&lt;2,ROW()+設定!$B$30&gt;13701,N($A25)&lt;=0,N(INDEX($A$2:$A$13701,MIN(13700,MAX(1,ROW()-1+設定!$B$30))))&lt;=0,$A25&lt;設定!$B$28,$A25&gt;設定!$B$29),0,IF(AND($C25&gt;=MAX(INDEX($C$1:$C$13701,MAX(1,ROW()-設定!$B$24)):INDEX($C$1:$C$13701,MAX(1,ROW()-1))),$C25&gt;MAX(INDEX($C$1:$C$13701,MIN(13701,ROW()+1)):INDEX($C$1:$C$13701,MIN(13701,ROW()+設定!$B$24))),$C25&gt;=設定!$B$32,$C25&gt;=MAX(MIN(INDEX($C$1:$C$13701,MAX(1,ROW()-設定!$B$26)):INDEX($C$1:$C$13701,MAX(1,ROW()-1))),MIN(INDEX($C$1:$C$13701,MIN(13701,ROW()+1)):INDEX($C$1:$C$13701,MIN(13701,ROW()+設定!$B$26))))*10^(設定!$B$27/20)),1,0))</f>
        <v>0</v>
      </c>
      <c r="G25" s="33" t="n">
        <f aca="false">$G24+IF($F25=1,1,0)</f>
        <v>0</v>
      </c>
      <c r="H25" s="0" t="str">
        <f aca="false">IF($F25=1,$G25,"")</f>
        <v/>
      </c>
    </row>
    <row r="26" customFormat="false" ht="15" hidden="false" customHeight="false" outlineLevel="0" collapsed="false">
      <c r="A26" s="30" t="n">
        <v>3.75</v>
      </c>
      <c r="B26" s="31" t="n">
        <v>12.4694</v>
      </c>
      <c r="C26" s="32" t="n">
        <f aca="false">IF($A26="","",IF(設定!$B$21="dB",10^($B26/20),ABS($B26)))</f>
        <v>4.20213499354536</v>
      </c>
      <c r="D26" s="32" t="n">
        <f aca="false">IF($A26="","",$A26^2)</f>
        <v>14.0625</v>
      </c>
      <c r="E26" s="32" t="n">
        <f aca="false">IF($A26="","",IF($C26&lt;=0,"",1/$C26^2))</f>
        <v>0.056631752329112</v>
      </c>
      <c r="F26" s="33" t="n">
        <f aca="false">IF(OR(ROW()-設定!$B$30&lt;2,ROW()+設定!$B$30&gt;13701,N($A26)&lt;=0,N(INDEX($A$2:$A$13701,MIN(13700,MAX(1,ROW()-1+設定!$B$30))))&lt;=0,$A26&lt;設定!$B$28,$A26&gt;設定!$B$29),0,IF(AND($C26&gt;=MAX(INDEX($C$1:$C$13701,MAX(1,ROW()-設定!$B$24)):INDEX($C$1:$C$13701,MAX(1,ROW()-1))),$C26&gt;MAX(INDEX($C$1:$C$13701,MIN(13701,ROW()+1)):INDEX($C$1:$C$13701,MIN(13701,ROW()+設定!$B$24))),$C26&gt;=設定!$B$32,$C26&gt;=MAX(MIN(INDEX($C$1:$C$13701,MAX(1,ROW()-設定!$B$26)):INDEX($C$1:$C$13701,MAX(1,ROW()-1))),MIN(INDEX($C$1:$C$13701,MIN(13701,ROW()+1)):INDEX($C$1:$C$13701,MIN(13701,ROW()+設定!$B$26))))*10^(設定!$B$27/20)),1,0))</f>
        <v>0</v>
      </c>
      <c r="G26" s="33" t="n">
        <f aca="false">$G25+IF($F26=1,1,0)</f>
        <v>0</v>
      </c>
      <c r="H26" s="0" t="str">
        <f aca="false">IF($F26=1,$G26,"")</f>
        <v/>
      </c>
    </row>
    <row r="27" customFormat="false" ht="15" hidden="false" customHeight="false" outlineLevel="0" collapsed="false">
      <c r="A27" s="30" t="n">
        <v>3.90625</v>
      </c>
      <c r="B27" s="31" t="n">
        <v>12.4338</v>
      </c>
      <c r="C27" s="32" t="n">
        <f aca="false">IF($A27="","",IF(設定!$B$21="dB",10^($B27/20),ABS($B27)))</f>
        <v>4.18494736358571</v>
      </c>
      <c r="D27" s="32" t="n">
        <f aca="false">IF($A27="","",$A27^2)</f>
        <v>15.2587890625</v>
      </c>
      <c r="E27" s="32" t="n">
        <f aca="false">IF($A27="","",IF($C27&lt;=0,"",1/$C27^2))</f>
        <v>0.0570978821656299</v>
      </c>
      <c r="F27" s="33" t="n">
        <f aca="false">IF(OR(ROW()-設定!$B$30&lt;2,ROW()+設定!$B$30&gt;13701,N($A27)&lt;=0,N(INDEX($A$2:$A$13701,MIN(13700,MAX(1,ROW()-1+設定!$B$30))))&lt;=0,$A27&lt;設定!$B$28,$A27&gt;設定!$B$29),0,IF(AND($C27&gt;=MAX(INDEX($C$1:$C$13701,MAX(1,ROW()-設定!$B$24)):INDEX($C$1:$C$13701,MAX(1,ROW()-1))),$C27&gt;MAX(INDEX($C$1:$C$13701,MIN(13701,ROW()+1)):INDEX($C$1:$C$13701,MIN(13701,ROW()+設定!$B$24))),$C27&gt;=設定!$B$32,$C27&gt;=MAX(MIN(INDEX($C$1:$C$13701,MAX(1,ROW()-設定!$B$26)):INDEX($C$1:$C$13701,MAX(1,ROW()-1))),MIN(INDEX($C$1:$C$13701,MIN(13701,ROW()+1)):INDEX($C$1:$C$13701,MIN(13701,ROW()+設定!$B$26))))*10^(設定!$B$27/20)),1,0))</f>
        <v>0</v>
      </c>
      <c r="G27" s="33" t="n">
        <f aca="false">$G26+IF($F27=1,1,0)</f>
        <v>0</v>
      </c>
      <c r="H27" s="0" t="str">
        <f aca="false">IF($F27=1,$G27,"")</f>
        <v/>
      </c>
    </row>
    <row r="28" customFormat="false" ht="15" hidden="false" customHeight="false" outlineLevel="0" collapsed="false">
      <c r="A28" s="30" t="n">
        <v>4.0625</v>
      </c>
      <c r="B28" s="31" t="n">
        <v>12.1868</v>
      </c>
      <c r="C28" s="32" t="n">
        <f aca="false">IF($A28="","",IF(設定!$B$21="dB",10^($B28/20),ABS($B28)))</f>
        <v>4.06761649671464</v>
      </c>
      <c r="D28" s="32" t="n">
        <f aca="false">IF($A28="","",$A28^2)</f>
        <v>16.50390625</v>
      </c>
      <c r="E28" s="32" t="n">
        <f aca="false">IF($A28="","",IF($C28&lt;=0,"",1/$C28^2))</f>
        <v>0.0604393799158347</v>
      </c>
      <c r="F28" s="33" t="n">
        <f aca="false">IF(OR(ROW()-設定!$B$30&lt;2,ROW()+設定!$B$30&gt;13701,N($A28)&lt;=0,N(INDEX($A$2:$A$13701,MIN(13700,MAX(1,ROW()-1+設定!$B$30))))&lt;=0,$A28&lt;設定!$B$28,$A28&gt;設定!$B$29),0,IF(AND($C28&gt;=MAX(INDEX($C$1:$C$13701,MAX(1,ROW()-設定!$B$24)):INDEX($C$1:$C$13701,MAX(1,ROW()-1))),$C28&gt;MAX(INDEX($C$1:$C$13701,MIN(13701,ROW()+1)):INDEX($C$1:$C$13701,MIN(13701,ROW()+設定!$B$24))),$C28&gt;=設定!$B$32,$C28&gt;=MAX(MIN(INDEX($C$1:$C$13701,MAX(1,ROW()-設定!$B$26)):INDEX($C$1:$C$13701,MAX(1,ROW()-1))),MIN(INDEX($C$1:$C$13701,MIN(13701,ROW()+1)):INDEX($C$1:$C$13701,MIN(13701,ROW()+設定!$B$26))))*10^(設定!$B$27/20)),1,0))</f>
        <v>0</v>
      </c>
      <c r="G28" s="33" t="n">
        <f aca="false">$G27+IF($F28=1,1,0)</f>
        <v>0</v>
      </c>
      <c r="H28" s="0" t="str">
        <f aca="false">IF($F28=1,$G28,"")</f>
        <v/>
      </c>
    </row>
    <row r="29" customFormat="false" ht="15" hidden="false" customHeight="false" outlineLevel="0" collapsed="false">
      <c r="A29" s="30" t="n">
        <v>4.21875</v>
      </c>
      <c r="B29" s="31" t="n">
        <v>12.3975</v>
      </c>
      <c r="C29" s="32" t="n">
        <f aca="false">IF($A29="","",IF(設定!$B$21="dB",10^($B29/20),ABS($B29)))</f>
        <v>4.16749416082346</v>
      </c>
      <c r="D29" s="32" t="n">
        <f aca="false">IF($A29="","",$A29^2)</f>
        <v>17.7978515625</v>
      </c>
      <c r="E29" s="32" t="n">
        <f aca="false">IF($A29="","",IF($C29&lt;=0,"",1/$C29^2))</f>
        <v>0.0575771282552233</v>
      </c>
      <c r="F29" s="33" t="n">
        <f aca="false">IF(OR(ROW()-設定!$B$30&lt;2,ROW()+設定!$B$30&gt;13701,N($A29)&lt;=0,N(INDEX($A$2:$A$13701,MIN(13700,MAX(1,ROW()-1+設定!$B$30))))&lt;=0,$A29&lt;設定!$B$28,$A29&gt;設定!$B$29),0,IF(AND($C29&gt;=MAX(INDEX($C$1:$C$13701,MAX(1,ROW()-設定!$B$24)):INDEX($C$1:$C$13701,MAX(1,ROW()-1))),$C29&gt;MAX(INDEX($C$1:$C$13701,MIN(13701,ROW()+1)):INDEX($C$1:$C$13701,MIN(13701,ROW()+設定!$B$24))),$C29&gt;=設定!$B$32,$C29&gt;=MAX(MIN(INDEX($C$1:$C$13701,MAX(1,ROW()-設定!$B$26)):INDEX($C$1:$C$13701,MAX(1,ROW()-1))),MIN(INDEX($C$1:$C$13701,MIN(13701,ROW()+1)):INDEX($C$1:$C$13701,MIN(13701,ROW()+設定!$B$26))))*10^(設定!$B$27/20)),1,0))</f>
        <v>0</v>
      </c>
      <c r="G29" s="33" t="n">
        <f aca="false">$G28+IF($F29=1,1,0)</f>
        <v>0</v>
      </c>
      <c r="H29" s="0" t="str">
        <f aca="false">IF($F29=1,$G29,"")</f>
        <v/>
      </c>
    </row>
    <row r="30" customFormat="false" ht="15" hidden="false" customHeight="false" outlineLevel="0" collapsed="false">
      <c r="A30" s="30" t="n">
        <v>4.375</v>
      </c>
      <c r="B30" s="31" t="n">
        <v>12.4485</v>
      </c>
      <c r="C30" s="32" t="n">
        <f aca="false">IF($A30="","",IF(設定!$B$21="dB",10^($B30/20),ABS($B30)))</f>
        <v>4.1920359653683</v>
      </c>
      <c r="D30" s="32" t="n">
        <f aca="false">IF($A30="","",$A30^2)</f>
        <v>19.140625</v>
      </c>
      <c r="E30" s="32" t="n">
        <f aca="false">IF($A30="","",IF($C30&lt;=0,"",1/$C30^2))</f>
        <v>0.0569049439619551</v>
      </c>
      <c r="F30" s="33" t="n">
        <f aca="false">IF(OR(ROW()-設定!$B$30&lt;2,ROW()+設定!$B$30&gt;13701,N($A30)&lt;=0,N(INDEX($A$2:$A$13701,MIN(13700,MAX(1,ROW()-1+設定!$B$30))))&lt;=0,$A30&lt;設定!$B$28,$A30&gt;設定!$B$29),0,IF(AND($C30&gt;=MAX(INDEX($C$1:$C$13701,MAX(1,ROW()-設定!$B$24)):INDEX($C$1:$C$13701,MAX(1,ROW()-1))),$C30&gt;MAX(INDEX($C$1:$C$13701,MIN(13701,ROW()+1)):INDEX($C$1:$C$13701,MIN(13701,ROW()+設定!$B$24))),$C30&gt;=設定!$B$32,$C30&gt;=MAX(MIN(INDEX($C$1:$C$13701,MAX(1,ROW()-設定!$B$26)):INDEX($C$1:$C$13701,MAX(1,ROW()-1))),MIN(INDEX($C$1:$C$13701,MIN(13701,ROW()+1)):INDEX($C$1:$C$13701,MIN(13701,ROW()+設定!$B$26))))*10^(設定!$B$27/20)),1,0))</f>
        <v>0</v>
      </c>
      <c r="G30" s="33" t="n">
        <f aca="false">$G29+IF($F30=1,1,0)</f>
        <v>0</v>
      </c>
      <c r="H30" s="0" t="str">
        <f aca="false">IF($F30=1,$G30,"")</f>
        <v/>
      </c>
    </row>
    <row r="31" customFormat="false" ht="15" hidden="false" customHeight="false" outlineLevel="0" collapsed="false">
      <c r="A31" s="30" t="n">
        <v>4.53125</v>
      </c>
      <c r="B31" s="31" t="n">
        <v>12.4648</v>
      </c>
      <c r="C31" s="32" t="n">
        <f aca="false">IF($A31="","",IF(設定!$B$21="dB",10^($B31/20),ABS($B31)))</f>
        <v>4.19991015484779</v>
      </c>
      <c r="D31" s="32" t="n">
        <f aca="false">IF($A31="","",$A31^2)</f>
        <v>20.5322265625</v>
      </c>
      <c r="E31" s="32" t="n">
        <f aca="false">IF($A31="","",IF($C31&lt;=0,"",1/$C31^2))</f>
        <v>0.0566917678445958</v>
      </c>
      <c r="F31" s="33" t="n">
        <f aca="false">IF(OR(ROW()-設定!$B$30&lt;2,ROW()+設定!$B$30&gt;13701,N($A31)&lt;=0,N(INDEX($A$2:$A$13701,MIN(13700,MAX(1,ROW()-1+設定!$B$30))))&lt;=0,$A31&lt;設定!$B$28,$A31&gt;設定!$B$29),0,IF(AND($C31&gt;=MAX(INDEX($C$1:$C$13701,MAX(1,ROW()-設定!$B$24)):INDEX($C$1:$C$13701,MAX(1,ROW()-1))),$C31&gt;MAX(INDEX($C$1:$C$13701,MIN(13701,ROW()+1)):INDEX($C$1:$C$13701,MIN(13701,ROW()+設定!$B$24))),$C31&gt;=設定!$B$32,$C31&gt;=MAX(MIN(INDEX($C$1:$C$13701,MAX(1,ROW()-設定!$B$26)):INDEX($C$1:$C$13701,MAX(1,ROW()-1))),MIN(INDEX($C$1:$C$13701,MIN(13701,ROW()+1)):INDEX($C$1:$C$13701,MIN(13701,ROW()+設定!$B$26))))*10^(設定!$B$27/20)),1,0))</f>
        <v>0</v>
      </c>
      <c r="G31" s="33" t="n">
        <f aca="false">$G30+IF($F31=1,1,0)</f>
        <v>0</v>
      </c>
      <c r="H31" s="0" t="str">
        <f aca="false">IF($F31=1,$G31,"")</f>
        <v/>
      </c>
    </row>
    <row r="32" customFormat="false" ht="15" hidden="false" customHeight="false" outlineLevel="0" collapsed="false">
      <c r="A32" s="30" t="n">
        <v>4.6875</v>
      </c>
      <c r="B32" s="31" t="n">
        <v>12.2922</v>
      </c>
      <c r="C32" s="32" t="n">
        <f aca="false">IF($A32="","",IF(設定!$B$21="dB",10^($B32/20),ABS($B32)))</f>
        <v>4.11727618263487</v>
      </c>
      <c r="D32" s="32" t="n">
        <f aca="false">IF($A32="","",$A32^2)</f>
        <v>21.97265625</v>
      </c>
      <c r="E32" s="32" t="n">
        <f aca="false">IF($A32="","",IF($C32&lt;=0,"",1/$C32^2))</f>
        <v>0.0589902178479364</v>
      </c>
      <c r="F32" s="33" t="n">
        <f aca="false">IF(OR(ROW()-設定!$B$30&lt;2,ROW()+設定!$B$30&gt;13701,N($A32)&lt;=0,N(INDEX($A$2:$A$13701,MIN(13700,MAX(1,ROW()-1+設定!$B$30))))&lt;=0,$A32&lt;設定!$B$28,$A32&gt;設定!$B$29),0,IF(AND($C32&gt;=MAX(INDEX($C$1:$C$13701,MAX(1,ROW()-設定!$B$24)):INDEX($C$1:$C$13701,MAX(1,ROW()-1))),$C32&gt;MAX(INDEX($C$1:$C$13701,MIN(13701,ROW()+1)):INDEX($C$1:$C$13701,MIN(13701,ROW()+設定!$B$24))),$C32&gt;=設定!$B$32,$C32&gt;=MAX(MIN(INDEX($C$1:$C$13701,MAX(1,ROW()-設定!$B$26)):INDEX($C$1:$C$13701,MAX(1,ROW()-1))),MIN(INDEX($C$1:$C$13701,MIN(13701,ROW()+1)):INDEX($C$1:$C$13701,MIN(13701,ROW()+設定!$B$26))))*10^(設定!$B$27/20)),1,0))</f>
        <v>0</v>
      </c>
      <c r="G32" s="33" t="n">
        <f aca="false">$G31+IF($F32=1,1,0)</f>
        <v>0</v>
      </c>
      <c r="H32" s="0" t="str">
        <f aca="false">IF($F32=1,$G32,"")</f>
        <v/>
      </c>
    </row>
    <row r="33" customFormat="false" ht="15" hidden="false" customHeight="false" outlineLevel="0" collapsed="false">
      <c r="A33" s="30" t="n">
        <v>4.84375</v>
      </c>
      <c r="B33" s="31" t="n">
        <v>12.4034</v>
      </c>
      <c r="C33" s="32" t="n">
        <f aca="false">IF($A33="","",IF(設定!$B$21="dB",10^($B33/20),ABS($B33)))</f>
        <v>4.17032594540656</v>
      </c>
      <c r="D33" s="32" t="n">
        <f aca="false">IF($A33="","",$A33^2)</f>
        <v>23.4619140625</v>
      </c>
      <c r="E33" s="32" t="n">
        <f aca="false">IF($A33="","",IF($C33&lt;=0,"",1/$C33^2))</f>
        <v>0.0574989613831197</v>
      </c>
      <c r="F33" s="33" t="n">
        <f aca="false">IF(OR(ROW()-設定!$B$30&lt;2,ROW()+設定!$B$30&gt;13701,N($A33)&lt;=0,N(INDEX($A$2:$A$13701,MIN(13700,MAX(1,ROW()-1+設定!$B$30))))&lt;=0,$A33&lt;設定!$B$28,$A33&gt;設定!$B$29),0,IF(AND($C33&gt;=MAX(INDEX($C$1:$C$13701,MAX(1,ROW()-設定!$B$24)):INDEX($C$1:$C$13701,MAX(1,ROW()-1))),$C33&gt;MAX(INDEX($C$1:$C$13701,MIN(13701,ROW()+1)):INDEX($C$1:$C$13701,MIN(13701,ROW()+設定!$B$24))),$C33&gt;=設定!$B$32,$C33&gt;=MAX(MIN(INDEX($C$1:$C$13701,MAX(1,ROW()-設定!$B$26)):INDEX($C$1:$C$13701,MAX(1,ROW()-1))),MIN(INDEX($C$1:$C$13701,MIN(13701,ROW()+1)):INDEX($C$1:$C$13701,MIN(13701,ROW()+設定!$B$26))))*10^(設定!$B$27/20)),1,0))</f>
        <v>0</v>
      </c>
      <c r="G33" s="33" t="n">
        <f aca="false">$G32+IF($F33=1,1,0)</f>
        <v>0</v>
      </c>
      <c r="H33" s="0" t="str">
        <f aca="false">IF($F33=1,$G33,"")</f>
        <v/>
      </c>
    </row>
    <row r="34" customFormat="false" ht="15" hidden="false" customHeight="false" outlineLevel="0" collapsed="false">
      <c r="A34" s="30" t="n">
        <v>5</v>
      </c>
      <c r="B34" s="31" t="n">
        <v>12.3505</v>
      </c>
      <c r="C34" s="32" t="n">
        <f aca="false">IF($A34="","",IF(設定!$B$21="dB",10^($B34/20),ABS($B34)))</f>
        <v>4.1450044391477</v>
      </c>
      <c r="D34" s="32" t="n">
        <f aca="false">IF($A34="","",$A34^2)</f>
        <v>25</v>
      </c>
      <c r="E34" s="32" t="n">
        <f aca="false">IF($A34="","",IF($C34&lt;=0,"",1/$C34^2))</f>
        <v>0.0582036204518947</v>
      </c>
      <c r="F34" s="33" t="n">
        <f aca="false">IF(OR(ROW()-設定!$B$30&lt;2,ROW()+設定!$B$30&gt;13701,N($A34)&lt;=0,N(INDEX($A$2:$A$13701,MIN(13700,MAX(1,ROW()-1+設定!$B$30))))&lt;=0,$A34&lt;設定!$B$28,$A34&gt;設定!$B$29),0,IF(AND($C34&gt;=MAX(INDEX($C$1:$C$13701,MAX(1,ROW()-設定!$B$24)):INDEX($C$1:$C$13701,MAX(1,ROW()-1))),$C34&gt;MAX(INDEX($C$1:$C$13701,MIN(13701,ROW()+1)):INDEX($C$1:$C$13701,MIN(13701,ROW()+設定!$B$24))),$C34&gt;=設定!$B$32,$C34&gt;=MAX(MIN(INDEX($C$1:$C$13701,MAX(1,ROW()-設定!$B$26)):INDEX($C$1:$C$13701,MAX(1,ROW()-1))),MIN(INDEX($C$1:$C$13701,MIN(13701,ROW()+1)):INDEX($C$1:$C$13701,MIN(13701,ROW()+設定!$B$26))))*10^(設定!$B$27/20)),1,0))</f>
        <v>0</v>
      </c>
      <c r="G34" s="33" t="n">
        <f aca="false">$G33+IF($F34=1,1,0)</f>
        <v>0</v>
      </c>
      <c r="H34" s="0" t="str">
        <f aca="false">IF($F34=1,$G34,"")</f>
        <v/>
      </c>
    </row>
    <row r="35" customFormat="false" ht="15" hidden="false" customHeight="false" outlineLevel="0" collapsed="false">
      <c r="A35" s="30" t="n">
        <v>5.15625</v>
      </c>
      <c r="B35" s="31" t="n">
        <v>12.3684</v>
      </c>
      <c r="C35" s="32" t="n">
        <f aca="false">IF($A35="","",IF(設定!$B$21="dB",10^($B35/20),ABS($B35)))</f>
        <v>4.15355532877812</v>
      </c>
      <c r="D35" s="32" t="n">
        <f aca="false">IF($A35="","",$A35^2)</f>
        <v>26.5869140625</v>
      </c>
      <c r="E35" s="32" t="n">
        <f aca="false">IF($A35="","",IF($C35&lt;=0,"",1/$C35^2))</f>
        <v>0.0579642205174846</v>
      </c>
      <c r="F35" s="33" t="n">
        <f aca="false">IF(OR(ROW()-設定!$B$30&lt;2,ROW()+設定!$B$30&gt;13701,N($A35)&lt;=0,N(INDEX($A$2:$A$13701,MIN(13700,MAX(1,ROW()-1+設定!$B$30))))&lt;=0,$A35&lt;設定!$B$28,$A35&gt;設定!$B$29),0,IF(AND($C35&gt;=MAX(INDEX($C$1:$C$13701,MAX(1,ROW()-設定!$B$24)):INDEX($C$1:$C$13701,MAX(1,ROW()-1))),$C35&gt;MAX(INDEX($C$1:$C$13701,MIN(13701,ROW()+1)):INDEX($C$1:$C$13701,MIN(13701,ROW()+設定!$B$24))),$C35&gt;=設定!$B$32,$C35&gt;=MAX(MIN(INDEX($C$1:$C$13701,MAX(1,ROW()-設定!$B$26)):INDEX($C$1:$C$13701,MAX(1,ROW()-1))),MIN(INDEX($C$1:$C$13701,MIN(13701,ROW()+1)):INDEX($C$1:$C$13701,MIN(13701,ROW()+設定!$B$26))))*10^(設定!$B$27/20)),1,0))</f>
        <v>0</v>
      </c>
      <c r="G35" s="33" t="n">
        <f aca="false">$G34+IF($F35=1,1,0)</f>
        <v>0</v>
      </c>
      <c r="H35" s="0" t="str">
        <f aca="false">IF($F35=1,$G35,"")</f>
        <v/>
      </c>
    </row>
    <row r="36" customFormat="false" ht="15" hidden="false" customHeight="false" outlineLevel="0" collapsed="false">
      <c r="A36" s="30" t="n">
        <v>5.3125</v>
      </c>
      <c r="B36" s="31" t="n">
        <v>12.5633</v>
      </c>
      <c r="C36" s="32" t="n">
        <f aca="false">IF($A36="","",IF(設定!$B$21="dB",10^($B36/20),ABS($B36)))</f>
        <v>4.24780918837767</v>
      </c>
      <c r="D36" s="32" t="n">
        <f aca="false">IF($A36="","",$A36^2)</f>
        <v>28.22265625</v>
      </c>
      <c r="E36" s="32" t="n">
        <f aca="false">IF($A36="","",IF($C36&lt;=0,"",1/$C36^2))</f>
        <v>0.0554204438974728</v>
      </c>
      <c r="F36" s="33" t="n">
        <f aca="false">IF(OR(ROW()-設定!$B$30&lt;2,ROW()+設定!$B$30&gt;13701,N($A36)&lt;=0,N(INDEX($A$2:$A$13701,MIN(13700,MAX(1,ROW()-1+設定!$B$30))))&lt;=0,$A36&lt;設定!$B$28,$A36&gt;設定!$B$29),0,IF(AND($C36&gt;=MAX(INDEX($C$1:$C$13701,MAX(1,ROW()-設定!$B$24)):INDEX($C$1:$C$13701,MAX(1,ROW()-1))),$C36&gt;MAX(INDEX($C$1:$C$13701,MIN(13701,ROW()+1)):INDEX($C$1:$C$13701,MIN(13701,ROW()+設定!$B$24))),$C36&gt;=設定!$B$32,$C36&gt;=MAX(MIN(INDEX($C$1:$C$13701,MAX(1,ROW()-設定!$B$26)):INDEX($C$1:$C$13701,MAX(1,ROW()-1))),MIN(INDEX($C$1:$C$13701,MIN(13701,ROW()+1)):INDEX($C$1:$C$13701,MIN(13701,ROW()+設定!$B$26))))*10^(設定!$B$27/20)),1,0))</f>
        <v>0</v>
      </c>
      <c r="G36" s="33" t="n">
        <f aca="false">$G35+IF($F36=1,1,0)</f>
        <v>0</v>
      </c>
      <c r="H36" s="0" t="str">
        <f aca="false">IF($F36=1,$G36,"")</f>
        <v/>
      </c>
    </row>
    <row r="37" customFormat="false" ht="15" hidden="false" customHeight="false" outlineLevel="0" collapsed="false">
      <c r="A37" s="30" t="n">
        <v>5.46875</v>
      </c>
      <c r="B37" s="31" t="n">
        <v>12.369</v>
      </c>
      <c r="C37" s="32" t="n">
        <f aca="false">IF($A37="","",IF(設定!$B$21="dB",10^($B37/20),ABS($B37)))</f>
        <v>4.15384225612561</v>
      </c>
      <c r="D37" s="32" t="n">
        <f aca="false">IF($A37="","",$A37^2)</f>
        <v>29.9072265625</v>
      </c>
      <c r="E37" s="32" t="n">
        <f aca="false">IF($A37="","",IF($C37&lt;=0,"",1/$C37^2))</f>
        <v>0.0579562130176304</v>
      </c>
      <c r="F37" s="33" t="n">
        <f aca="false">IF(OR(ROW()-設定!$B$30&lt;2,ROW()+設定!$B$30&gt;13701,N($A37)&lt;=0,N(INDEX($A$2:$A$13701,MIN(13700,MAX(1,ROW()-1+設定!$B$30))))&lt;=0,$A37&lt;設定!$B$28,$A37&gt;設定!$B$29),0,IF(AND($C37&gt;=MAX(INDEX($C$1:$C$13701,MAX(1,ROW()-設定!$B$24)):INDEX($C$1:$C$13701,MAX(1,ROW()-1))),$C37&gt;MAX(INDEX($C$1:$C$13701,MIN(13701,ROW()+1)):INDEX($C$1:$C$13701,MIN(13701,ROW()+設定!$B$24))),$C37&gt;=設定!$B$32,$C37&gt;=MAX(MIN(INDEX($C$1:$C$13701,MAX(1,ROW()-設定!$B$26)):INDEX($C$1:$C$13701,MAX(1,ROW()-1))),MIN(INDEX($C$1:$C$13701,MIN(13701,ROW()+1)):INDEX($C$1:$C$13701,MIN(13701,ROW()+設定!$B$26))))*10^(設定!$B$27/20)),1,0))</f>
        <v>0</v>
      </c>
      <c r="G37" s="33" t="n">
        <f aca="false">$G36+IF($F37=1,1,0)</f>
        <v>0</v>
      </c>
      <c r="H37" s="0" t="str">
        <f aca="false">IF($F37=1,$G37,"")</f>
        <v/>
      </c>
    </row>
    <row r="38" customFormat="false" ht="15" hidden="false" customHeight="false" outlineLevel="0" collapsed="false">
      <c r="A38" s="30" t="n">
        <v>5.625</v>
      </c>
      <c r="B38" s="31" t="n">
        <v>12.4506</v>
      </c>
      <c r="C38" s="32" t="n">
        <f aca="false">IF($A38="","",IF(設定!$B$21="dB",10^($B38/20),ABS($B38)))</f>
        <v>4.19304960244754</v>
      </c>
      <c r="D38" s="32" t="n">
        <f aca="false">IF($A38="","",$A38^2)</f>
        <v>31.640625</v>
      </c>
      <c r="E38" s="32" t="n">
        <f aca="false">IF($A38="","",IF($C38&lt;=0,"",1/$C38^2))</f>
        <v>0.0568774346335672</v>
      </c>
      <c r="F38" s="33" t="n">
        <f aca="false">IF(OR(ROW()-設定!$B$30&lt;2,ROW()+設定!$B$30&gt;13701,N($A38)&lt;=0,N(INDEX($A$2:$A$13701,MIN(13700,MAX(1,ROW()-1+設定!$B$30))))&lt;=0,$A38&lt;設定!$B$28,$A38&gt;設定!$B$29),0,IF(AND($C38&gt;=MAX(INDEX($C$1:$C$13701,MAX(1,ROW()-設定!$B$24)):INDEX($C$1:$C$13701,MAX(1,ROW()-1))),$C38&gt;MAX(INDEX($C$1:$C$13701,MIN(13701,ROW()+1)):INDEX($C$1:$C$13701,MIN(13701,ROW()+設定!$B$24))),$C38&gt;=設定!$B$32,$C38&gt;=MAX(MIN(INDEX($C$1:$C$13701,MAX(1,ROW()-設定!$B$26)):INDEX($C$1:$C$13701,MAX(1,ROW()-1))),MIN(INDEX($C$1:$C$13701,MIN(13701,ROW()+1)):INDEX($C$1:$C$13701,MIN(13701,ROW()+設定!$B$26))))*10^(設定!$B$27/20)),1,0))</f>
        <v>0</v>
      </c>
      <c r="G38" s="33" t="n">
        <f aca="false">$G37+IF($F38=1,1,0)</f>
        <v>0</v>
      </c>
      <c r="H38" s="0" t="str">
        <f aca="false">IF($F38=1,$G38,"")</f>
        <v/>
      </c>
    </row>
    <row r="39" customFormat="false" ht="15" hidden="false" customHeight="false" outlineLevel="0" collapsed="false">
      <c r="A39" s="30" t="n">
        <v>5.78125</v>
      </c>
      <c r="B39" s="31" t="n">
        <v>12.5449</v>
      </c>
      <c r="C39" s="32" t="n">
        <f aca="false">IF($A39="","",IF(設定!$B$21="dB",10^($B39/20),ABS($B39)))</f>
        <v>4.23882024598353</v>
      </c>
      <c r="D39" s="32" t="n">
        <f aca="false">IF($A39="","",$A39^2)</f>
        <v>33.4228515625</v>
      </c>
      <c r="E39" s="32" t="n">
        <f aca="false">IF($A39="","",IF($C39&lt;=0,"",1/$C39^2))</f>
        <v>0.055655744931958</v>
      </c>
      <c r="F39" s="33" t="n">
        <f aca="false">IF(OR(ROW()-設定!$B$30&lt;2,ROW()+設定!$B$30&gt;13701,N($A39)&lt;=0,N(INDEX($A$2:$A$13701,MIN(13700,MAX(1,ROW()-1+設定!$B$30))))&lt;=0,$A39&lt;設定!$B$28,$A39&gt;設定!$B$29),0,IF(AND($C39&gt;=MAX(INDEX($C$1:$C$13701,MAX(1,ROW()-設定!$B$24)):INDEX($C$1:$C$13701,MAX(1,ROW()-1))),$C39&gt;MAX(INDEX($C$1:$C$13701,MIN(13701,ROW()+1)):INDEX($C$1:$C$13701,MIN(13701,ROW()+設定!$B$24))),$C39&gt;=設定!$B$32,$C39&gt;=MAX(MIN(INDEX($C$1:$C$13701,MAX(1,ROW()-設定!$B$26)):INDEX($C$1:$C$13701,MAX(1,ROW()-1))),MIN(INDEX($C$1:$C$13701,MIN(13701,ROW()+1)):INDEX($C$1:$C$13701,MIN(13701,ROW()+設定!$B$26))))*10^(設定!$B$27/20)),1,0))</f>
        <v>0</v>
      </c>
      <c r="G39" s="33" t="n">
        <f aca="false">$G38+IF($F39=1,1,0)</f>
        <v>0</v>
      </c>
      <c r="H39" s="0" t="str">
        <f aca="false">IF($F39=1,$G39,"")</f>
        <v/>
      </c>
    </row>
    <row r="40" customFormat="false" ht="15" hidden="false" customHeight="false" outlineLevel="0" collapsed="false">
      <c r="A40" s="30" t="n">
        <v>5.9375</v>
      </c>
      <c r="B40" s="31" t="n">
        <v>12.3925</v>
      </c>
      <c r="C40" s="32" t="n">
        <f aca="false">IF($A40="","",IF(設定!$B$21="dB",10^($B40/20),ABS($B40)))</f>
        <v>4.16509584869694</v>
      </c>
      <c r="D40" s="32" t="n">
        <f aca="false">IF($A40="","",$A40^2)</f>
        <v>35.25390625</v>
      </c>
      <c r="E40" s="32" t="n">
        <f aca="false">IF($A40="","",IF($C40&lt;=0,"",1/$C40^2))</f>
        <v>0.0576434545469888</v>
      </c>
      <c r="F40" s="33" t="n">
        <f aca="false">IF(OR(ROW()-設定!$B$30&lt;2,ROW()+設定!$B$30&gt;13701,N($A40)&lt;=0,N(INDEX($A$2:$A$13701,MIN(13700,MAX(1,ROW()-1+設定!$B$30))))&lt;=0,$A40&lt;設定!$B$28,$A40&gt;設定!$B$29),0,IF(AND($C40&gt;=MAX(INDEX($C$1:$C$13701,MAX(1,ROW()-設定!$B$24)):INDEX($C$1:$C$13701,MAX(1,ROW()-1))),$C40&gt;MAX(INDEX($C$1:$C$13701,MIN(13701,ROW()+1)):INDEX($C$1:$C$13701,MIN(13701,ROW()+設定!$B$24))),$C40&gt;=設定!$B$32,$C40&gt;=MAX(MIN(INDEX($C$1:$C$13701,MAX(1,ROW()-設定!$B$26)):INDEX($C$1:$C$13701,MAX(1,ROW()-1))),MIN(INDEX($C$1:$C$13701,MIN(13701,ROW()+1)):INDEX($C$1:$C$13701,MIN(13701,ROW()+設定!$B$26))))*10^(設定!$B$27/20)),1,0))</f>
        <v>0</v>
      </c>
      <c r="G40" s="33" t="n">
        <f aca="false">$G39+IF($F40=1,1,0)</f>
        <v>0</v>
      </c>
      <c r="H40" s="0" t="str">
        <f aca="false">IF($F40=1,$G40,"")</f>
        <v/>
      </c>
    </row>
    <row r="41" customFormat="false" ht="15" hidden="false" customHeight="false" outlineLevel="0" collapsed="false">
      <c r="A41" s="30" t="n">
        <v>6.09375</v>
      </c>
      <c r="B41" s="31" t="n">
        <v>12.4417</v>
      </c>
      <c r="C41" s="32" t="n">
        <f aca="false">IF($A41="","",IF(設定!$B$21="dB",10^($B41/20),ABS($B41)))</f>
        <v>4.18875539304347</v>
      </c>
      <c r="D41" s="32" t="n">
        <f aca="false">IF($A41="","",$A41^2)</f>
        <v>37.1337890625</v>
      </c>
      <c r="E41" s="32" t="n">
        <f aca="false">IF($A41="","",IF($C41&lt;=0,"",1/$C41^2))</f>
        <v>0.0569941131158553</v>
      </c>
      <c r="F41" s="33" t="n">
        <f aca="false">IF(OR(ROW()-設定!$B$30&lt;2,ROW()+設定!$B$30&gt;13701,N($A41)&lt;=0,N(INDEX($A$2:$A$13701,MIN(13700,MAX(1,ROW()-1+設定!$B$30))))&lt;=0,$A41&lt;設定!$B$28,$A41&gt;設定!$B$29),0,IF(AND($C41&gt;=MAX(INDEX($C$1:$C$13701,MAX(1,ROW()-設定!$B$24)):INDEX($C$1:$C$13701,MAX(1,ROW()-1))),$C41&gt;MAX(INDEX($C$1:$C$13701,MIN(13701,ROW()+1)):INDEX($C$1:$C$13701,MIN(13701,ROW()+設定!$B$24))),$C41&gt;=設定!$B$32,$C41&gt;=MAX(MIN(INDEX($C$1:$C$13701,MAX(1,ROW()-設定!$B$26)):INDEX($C$1:$C$13701,MAX(1,ROW()-1))),MIN(INDEX($C$1:$C$13701,MIN(13701,ROW()+1)):INDEX($C$1:$C$13701,MIN(13701,ROW()+設定!$B$26))))*10^(設定!$B$27/20)),1,0))</f>
        <v>0</v>
      </c>
      <c r="G41" s="33" t="n">
        <f aca="false">$G40+IF($F41=1,1,0)</f>
        <v>0</v>
      </c>
      <c r="H41" s="0" t="str">
        <f aca="false">IF($F41=1,$G41,"")</f>
        <v/>
      </c>
    </row>
    <row r="42" customFormat="false" ht="15" hidden="false" customHeight="false" outlineLevel="0" collapsed="false">
      <c r="A42" s="30" t="n">
        <v>6.25</v>
      </c>
      <c r="B42" s="31" t="n">
        <v>12.4654</v>
      </c>
      <c r="C42" s="32" t="n">
        <f aca="false">IF($A42="","",IF(設定!$B$21="dB",10^($B42/20),ABS($B42)))</f>
        <v>4.20020028438383</v>
      </c>
      <c r="D42" s="32" t="n">
        <f aca="false">IF($A42="","",$A42^2)</f>
        <v>39.0625</v>
      </c>
      <c r="E42" s="32" t="n">
        <f aca="false">IF($A42="","",IF($C42&lt;=0,"",1/$C42^2))</f>
        <v>0.056683936128432</v>
      </c>
      <c r="F42" s="33" t="n">
        <f aca="false">IF(OR(ROW()-設定!$B$30&lt;2,ROW()+設定!$B$30&gt;13701,N($A42)&lt;=0,N(INDEX($A$2:$A$13701,MIN(13700,MAX(1,ROW()-1+設定!$B$30))))&lt;=0,$A42&lt;設定!$B$28,$A42&gt;設定!$B$29),0,IF(AND($C42&gt;=MAX(INDEX($C$1:$C$13701,MAX(1,ROW()-設定!$B$24)):INDEX($C$1:$C$13701,MAX(1,ROW()-1))),$C42&gt;MAX(INDEX($C$1:$C$13701,MIN(13701,ROW()+1)):INDEX($C$1:$C$13701,MIN(13701,ROW()+設定!$B$24))),$C42&gt;=設定!$B$32,$C42&gt;=MAX(MIN(INDEX($C$1:$C$13701,MAX(1,ROW()-設定!$B$26)):INDEX($C$1:$C$13701,MAX(1,ROW()-1))),MIN(INDEX($C$1:$C$13701,MIN(13701,ROW()+1)):INDEX($C$1:$C$13701,MIN(13701,ROW()+設定!$B$26))))*10^(設定!$B$27/20)),1,0))</f>
        <v>0</v>
      </c>
      <c r="G42" s="33" t="n">
        <f aca="false">$G41+IF($F42=1,1,0)</f>
        <v>0</v>
      </c>
      <c r="H42" s="0" t="str">
        <f aca="false">IF($F42=1,$G42,"")</f>
        <v/>
      </c>
    </row>
    <row r="43" customFormat="false" ht="15" hidden="false" customHeight="false" outlineLevel="0" collapsed="false">
      <c r="A43" s="30" t="n">
        <v>6.40625</v>
      </c>
      <c r="B43" s="31" t="n">
        <v>12.4607</v>
      </c>
      <c r="C43" s="32" t="n">
        <f aca="false">IF($A43="","",IF(設定!$B$21="dB",10^($B43/20),ABS($B43)))</f>
        <v>4.19792813931446</v>
      </c>
      <c r="D43" s="32" t="n">
        <f aca="false">IF($A43="","",$A43^2)</f>
        <v>41.0400390625</v>
      </c>
      <c r="E43" s="32" t="n">
        <f aca="false">IF($A43="","",IF($C43&lt;=0,"",1/$C43^2))</f>
        <v>0.0567453135397995</v>
      </c>
      <c r="F43" s="33" t="n">
        <f aca="false">IF(OR(ROW()-設定!$B$30&lt;2,ROW()+設定!$B$30&gt;13701,N($A43)&lt;=0,N(INDEX($A$2:$A$13701,MIN(13700,MAX(1,ROW()-1+設定!$B$30))))&lt;=0,$A43&lt;設定!$B$28,$A43&gt;設定!$B$29),0,IF(AND($C43&gt;=MAX(INDEX($C$1:$C$13701,MAX(1,ROW()-設定!$B$24)):INDEX($C$1:$C$13701,MAX(1,ROW()-1))),$C43&gt;MAX(INDEX($C$1:$C$13701,MIN(13701,ROW()+1)):INDEX($C$1:$C$13701,MIN(13701,ROW()+設定!$B$24))),$C43&gt;=設定!$B$32,$C43&gt;=MAX(MIN(INDEX($C$1:$C$13701,MAX(1,ROW()-設定!$B$26)):INDEX($C$1:$C$13701,MAX(1,ROW()-1))),MIN(INDEX($C$1:$C$13701,MIN(13701,ROW()+1)):INDEX($C$1:$C$13701,MIN(13701,ROW()+設定!$B$26))))*10^(設定!$B$27/20)),1,0))</f>
        <v>0</v>
      </c>
      <c r="G43" s="33" t="n">
        <f aca="false">$G42+IF($F43=1,1,0)</f>
        <v>0</v>
      </c>
      <c r="H43" s="0" t="str">
        <f aca="false">IF($F43=1,$G43,"")</f>
        <v/>
      </c>
    </row>
    <row r="44" customFormat="false" ht="15" hidden="false" customHeight="false" outlineLevel="0" collapsed="false">
      <c r="A44" s="30" t="n">
        <v>6.5625</v>
      </c>
      <c r="B44" s="31" t="n">
        <v>12.3249</v>
      </c>
      <c r="C44" s="32" t="n">
        <f aca="false">IF($A44="","",IF(設定!$B$21="dB",10^($B44/20),ABS($B44)))</f>
        <v>4.13280581598061</v>
      </c>
      <c r="D44" s="32" t="n">
        <f aca="false">IF($A44="","",$A44^2)</f>
        <v>43.06640625</v>
      </c>
      <c r="E44" s="32" t="n">
        <f aca="false">IF($A44="","",IF($C44&lt;=0,"",1/$C44^2))</f>
        <v>0.05854772172765</v>
      </c>
      <c r="F44" s="33" t="n">
        <f aca="false">IF(OR(ROW()-設定!$B$30&lt;2,ROW()+設定!$B$30&gt;13701,N($A44)&lt;=0,N(INDEX($A$2:$A$13701,MIN(13700,MAX(1,ROW()-1+設定!$B$30))))&lt;=0,$A44&lt;設定!$B$28,$A44&gt;設定!$B$29),0,IF(AND($C44&gt;=MAX(INDEX($C$1:$C$13701,MAX(1,ROW()-設定!$B$24)):INDEX($C$1:$C$13701,MAX(1,ROW()-1))),$C44&gt;MAX(INDEX($C$1:$C$13701,MIN(13701,ROW()+1)):INDEX($C$1:$C$13701,MIN(13701,ROW()+設定!$B$24))),$C44&gt;=設定!$B$32,$C44&gt;=MAX(MIN(INDEX($C$1:$C$13701,MAX(1,ROW()-設定!$B$26)):INDEX($C$1:$C$13701,MAX(1,ROW()-1))),MIN(INDEX($C$1:$C$13701,MIN(13701,ROW()+1)):INDEX($C$1:$C$13701,MIN(13701,ROW()+設定!$B$26))))*10^(設定!$B$27/20)),1,0))</f>
        <v>0</v>
      </c>
      <c r="G44" s="33" t="n">
        <f aca="false">$G43+IF($F44=1,1,0)</f>
        <v>0</v>
      </c>
      <c r="H44" s="0" t="str">
        <f aca="false">IF($F44=1,$G44,"")</f>
        <v/>
      </c>
    </row>
    <row r="45" customFormat="false" ht="15" hidden="false" customHeight="false" outlineLevel="0" collapsed="false">
      <c r="A45" s="30" t="n">
        <v>6.71875</v>
      </c>
      <c r="B45" s="31" t="n">
        <v>12.4615</v>
      </c>
      <c r="C45" s="32" t="n">
        <f aca="false">IF($A45="","",IF(設定!$B$21="dB",10^($B45/20),ABS($B45)))</f>
        <v>4.1983148005908</v>
      </c>
      <c r="D45" s="32" t="n">
        <f aca="false">IF($A45="","",$A45^2)</f>
        <v>45.1416015625</v>
      </c>
      <c r="E45" s="32" t="n">
        <f aca="false">IF($A45="","",IF($C45&lt;=0,"",1/$C45^2))</f>
        <v>0.0567348616294413</v>
      </c>
      <c r="F45" s="33" t="n">
        <f aca="false">IF(OR(ROW()-設定!$B$30&lt;2,ROW()+設定!$B$30&gt;13701,N($A45)&lt;=0,N(INDEX($A$2:$A$13701,MIN(13700,MAX(1,ROW()-1+設定!$B$30))))&lt;=0,$A45&lt;設定!$B$28,$A45&gt;設定!$B$29),0,IF(AND($C45&gt;=MAX(INDEX($C$1:$C$13701,MAX(1,ROW()-設定!$B$24)):INDEX($C$1:$C$13701,MAX(1,ROW()-1))),$C45&gt;MAX(INDEX($C$1:$C$13701,MIN(13701,ROW()+1)):INDEX($C$1:$C$13701,MIN(13701,ROW()+設定!$B$24))),$C45&gt;=設定!$B$32,$C45&gt;=MAX(MIN(INDEX($C$1:$C$13701,MAX(1,ROW()-設定!$B$26)):INDEX($C$1:$C$13701,MAX(1,ROW()-1))),MIN(INDEX($C$1:$C$13701,MIN(13701,ROW()+1)):INDEX($C$1:$C$13701,MIN(13701,ROW()+設定!$B$26))))*10^(設定!$B$27/20)),1,0))</f>
        <v>0</v>
      </c>
      <c r="G45" s="33" t="n">
        <f aca="false">$G44+IF($F45=1,1,0)</f>
        <v>0</v>
      </c>
      <c r="H45" s="0" t="str">
        <f aca="false">IF($F45=1,$G45,"")</f>
        <v/>
      </c>
    </row>
    <row r="46" customFormat="false" ht="15" hidden="false" customHeight="false" outlineLevel="0" collapsed="false">
      <c r="A46" s="30" t="n">
        <v>6.875</v>
      </c>
      <c r="B46" s="31" t="n">
        <v>12.5943</v>
      </c>
      <c r="C46" s="32" t="n">
        <f aca="false">IF($A46="","",IF(設定!$B$21="dB",10^($B46/20),ABS($B46)))</f>
        <v>4.26299673476353</v>
      </c>
      <c r="D46" s="32" t="n">
        <f aca="false">IF($A46="","",$A46^2)</f>
        <v>47.265625</v>
      </c>
      <c r="E46" s="32" t="n">
        <f aca="false">IF($A46="","",IF($C46&lt;=0,"",1/$C46^2))</f>
        <v>0.055026260521642</v>
      </c>
      <c r="F46" s="33" t="n">
        <f aca="false">IF(OR(ROW()-設定!$B$30&lt;2,ROW()+設定!$B$30&gt;13701,N($A46)&lt;=0,N(INDEX($A$2:$A$13701,MIN(13700,MAX(1,ROW()-1+設定!$B$30))))&lt;=0,$A46&lt;設定!$B$28,$A46&gt;設定!$B$29),0,IF(AND($C46&gt;=MAX(INDEX($C$1:$C$13701,MAX(1,ROW()-設定!$B$24)):INDEX($C$1:$C$13701,MAX(1,ROW()-1))),$C46&gt;MAX(INDEX($C$1:$C$13701,MIN(13701,ROW()+1)):INDEX($C$1:$C$13701,MIN(13701,ROW()+設定!$B$24))),$C46&gt;=設定!$B$32,$C46&gt;=MAX(MIN(INDEX($C$1:$C$13701,MAX(1,ROW()-設定!$B$26)):INDEX($C$1:$C$13701,MAX(1,ROW()-1))),MIN(INDEX($C$1:$C$13701,MIN(13701,ROW()+1)):INDEX($C$1:$C$13701,MIN(13701,ROW()+設定!$B$26))))*10^(設定!$B$27/20)),1,0))</f>
        <v>0</v>
      </c>
      <c r="G46" s="33" t="n">
        <f aca="false">$G45+IF($F46=1,1,0)</f>
        <v>0</v>
      </c>
      <c r="H46" s="0" t="str">
        <f aca="false">IF($F46=1,$G46,"")</f>
        <v/>
      </c>
    </row>
    <row r="47" customFormat="false" ht="15" hidden="false" customHeight="false" outlineLevel="0" collapsed="false">
      <c r="A47" s="30" t="n">
        <v>7.03125</v>
      </c>
      <c r="B47" s="31" t="n">
        <v>12.2908</v>
      </c>
      <c r="C47" s="32" t="n">
        <f aca="false">IF($A47="","",IF(設定!$B$21="dB",10^($B47/20),ABS($B47)))</f>
        <v>4.11661260960064</v>
      </c>
      <c r="D47" s="32" t="n">
        <f aca="false">IF($A47="","",$A47^2)</f>
        <v>49.4384765625</v>
      </c>
      <c r="E47" s="32" t="n">
        <f aca="false">IF($A47="","",IF($C47&lt;=0,"",1/$C47^2))</f>
        <v>0.0590092371127899</v>
      </c>
      <c r="F47" s="33" t="n">
        <f aca="false">IF(OR(ROW()-設定!$B$30&lt;2,ROW()+設定!$B$30&gt;13701,N($A47)&lt;=0,N(INDEX($A$2:$A$13701,MIN(13700,MAX(1,ROW()-1+設定!$B$30))))&lt;=0,$A47&lt;設定!$B$28,$A47&gt;設定!$B$29),0,IF(AND($C47&gt;=MAX(INDEX($C$1:$C$13701,MAX(1,ROW()-設定!$B$24)):INDEX($C$1:$C$13701,MAX(1,ROW()-1))),$C47&gt;MAX(INDEX($C$1:$C$13701,MIN(13701,ROW()+1)):INDEX($C$1:$C$13701,MIN(13701,ROW()+設定!$B$24))),$C47&gt;=設定!$B$32,$C47&gt;=MAX(MIN(INDEX($C$1:$C$13701,MAX(1,ROW()-設定!$B$26)):INDEX($C$1:$C$13701,MAX(1,ROW()-1))),MIN(INDEX($C$1:$C$13701,MIN(13701,ROW()+1)):INDEX($C$1:$C$13701,MIN(13701,ROW()+設定!$B$26))))*10^(設定!$B$27/20)),1,0))</f>
        <v>0</v>
      </c>
      <c r="G47" s="33" t="n">
        <f aca="false">$G46+IF($F47=1,1,0)</f>
        <v>0</v>
      </c>
      <c r="H47" s="0" t="str">
        <f aca="false">IF($F47=1,$G47,"")</f>
        <v/>
      </c>
    </row>
    <row r="48" customFormat="false" ht="15" hidden="false" customHeight="false" outlineLevel="0" collapsed="false">
      <c r="A48" s="30" t="n">
        <v>7.1875</v>
      </c>
      <c r="B48" s="31" t="n">
        <v>12.5431</v>
      </c>
      <c r="C48" s="32" t="n">
        <f aca="false">IF($A48="","",IF(設定!$B$21="dB",10^($B48/20),ABS($B48)))</f>
        <v>4.23794191500818</v>
      </c>
      <c r="D48" s="32" t="n">
        <f aca="false">IF($A48="","",$A48^2)</f>
        <v>51.66015625</v>
      </c>
      <c r="E48" s="32" t="n">
        <f aca="false">IF($A48="","",IF($C48&lt;=0,"",1/$C48^2))</f>
        <v>0.0556788170888837</v>
      </c>
      <c r="F48" s="33" t="n">
        <f aca="false">IF(OR(ROW()-設定!$B$30&lt;2,ROW()+設定!$B$30&gt;13701,N($A48)&lt;=0,N(INDEX($A$2:$A$13701,MIN(13700,MAX(1,ROW()-1+設定!$B$30))))&lt;=0,$A48&lt;設定!$B$28,$A48&gt;設定!$B$29),0,IF(AND($C48&gt;=MAX(INDEX($C$1:$C$13701,MAX(1,ROW()-設定!$B$24)):INDEX($C$1:$C$13701,MAX(1,ROW()-1))),$C48&gt;MAX(INDEX($C$1:$C$13701,MIN(13701,ROW()+1)):INDEX($C$1:$C$13701,MIN(13701,ROW()+設定!$B$24))),$C48&gt;=設定!$B$32,$C48&gt;=MAX(MIN(INDEX($C$1:$C$13701,MAX(1,ROW()-設定!$B$26)):INDEX($C$1:$C$13701,MAX(1,ROW()-1))),MIN(INDEX($C$1:$C$13701,MIN(13701,ROW()+1)):INDEX($C$1:$C$13701,MIN(13701,ROW()+設定!$B$26))))*10^(設定!$B$27/20)),1,0))</f>
        <v>0</v>
      </c>
      <c r="G48" s="33" t="n">
        <f aca="false">$G47+IF($F48=1,1,0)</f>
        <v>0</v>
      </c>
      <c r="H48" s="0" t="str">
        <f aca="false">IF($F48=1,$G48,"")</f>
        <v/>
      </c>
    </row>
    <row r="49" customFormat="false" ht="15" hidden="false" customHeight="false" outlineLevel="0" collapsed="false">
      <c r="A49" s="30" t="n">
        <v>7.34375</v>
      </c>
      <c r="B49" s="31" t="n">
        <v>12.4664</v>
      </c>
      <c r="C49" s="32" t="n">
        <f aca="false">IF($A49="","",IF(設定!$B$21="dB",10^($B49/20),ABS($B49)))</f>
        <v>4.20068387814931</v>
      </c>
      <c r="D49" s="32" t="n">
        <f aca="false">IF($A49="","",$A49^2)</f>
        <v>53.9306640625</v>
      </c>
      <c r="E49" s="32" t="n">
        <f aca="false">IF($A49="","",IF($C49&lt;=0,"",1/$C49^2))</f>
        <v>0.0566708856723448</v>
      </c>
      <c r="F49" s="33" t="n">
        <f aca="false">IF(OR(ROW()-設定!$B$30&lt;2,ROW()+設定!$B$30&gt;13701,N($A49)&lt;=0,N(INDEX($A$2:$A$13701,MIN(13700,MAX(1,ROW()-1+設定!$B$30))))&lt;=0,$A49&lt;設定!$B$28,$A49&gt;設定!$B$29),0,IF(AND($C49&gt;=MAX(INDEX($C$1:$C$13701,MAX(1,ROW()-設定!$B$24)):INDEX($C$1:$C$13701,MAX(1,ROW()-1))),$C49&gt;MAX(INDEX($C$1:$C$13701,MIN(13701,ROW()+1)):INDEX($C$1:$C$13701,MIN(13701,ROW()+設定!$B$24))),$C49&gt;=設定!$B$32,$C49&gt;=MAX(MIN(INDEX($C$1:$C$13701,MAX(1,ROW()-設定!$B$26)):INDEX($C$1:$C$13701,MAX(1,ROW()-1))),MIN(INDEX($C$1:$C$13701,MIN(13701,ROW()+1)):INDEX($C$1:$C$13701,MIN(13701,ROW()+設定!$B$26))))*10^(設定!$B$27/20)),1,0))</f>
        <v>0</v>
      </c>
      <c r="G49" s="33" t="n">
        <f aca="false">$G48+IF($F49=1,1,0)</f>
        <v>0</v>
      </c>
      <c r="H49" s="0" t="str">
        <f aca="false">IF($F49=1,$G49,"")</f>
        <v/>
      </c>
    </row>
    <row r="50" customFormat="false" ht="15" hidden="false" customHeight="false" outlineLevel="0" collapsed="false">
      <c r="A50" s="30" t="n">
        <v>7.5</v>
      </c>
      <c r="B50" s="31" t="n">
        <v>12.3865</v>
      </c>
      <c r="C50" s="32" t="n">
        <f aca="false">IF($A50="","",IF(設定!$B$21="dB",10^($B50/20),ABS($B50)))</f>
        <v>4.16221969591565</v>
      </c>
      <c r="D50" s="32" t="n">
        <f aca="false">IF($A50="","",$A50^2)</f>
        <v>56.25</v>
      </c>
      <c r="E50" s="32" t="n">
        <f aca="false">IF($A50="","",IF($C50&lt;=0,"",1/$C50^2))</f>
        <v>0.0577231469593705</v>
      </c>
      <c r="F50" s="33" t="n">
        <f aca="false">IF(OR(ROW()-設定!$B$30&lt;2,ROW()+設定!$B$30&gt;13701,N($A50)&lt;=0,N(INDEX($A$2:$A$13701,MIN(13700,MAX(1,ROW()-1+設定!$B$30))))&lt;=0,$A50&lt;設定!$B$28,$A50&gt;設定!$B$29),0,IF(AND($C50&gt;=MAX(INDEX($C$1:$C$13701,MAX(1,ROW()-設定!$B$24)):INDEX($C$1:$C$13701,MAX(1,ROW()-1))),$C50&gt;MAX(INDEX($C$1:$C$13701,MIN(13701,ROW()+1)):INDEX($C$1:$C$13701,MIN(13701,ROW()+設定!$B$24))),$C50&gt;=設定!$B$32,$C50&gt;=MAX(MIN(INDEX($C$1:$C$13701,MAX(1,ROW()-設定!$B$26)):INDEX($C$1:$C$13701,MAX(1,ROW()-1))),MIN(INDEX($C$1:$C$13701,MIN(13701,ROW()+1)):INDEX($C$1:$C$13701,MIN(13701,ROW()+設定!$B$26))))*10^(設定!$B$27/20)),1,0))</f>
        <v>0</v>
      </c>
      <c r="G50" s="33" t="n">
        <f aca="false">$G49+IF($F50=1,1,0)</f>
        <v>0</v>
      </c>
      <c r="H50" s="0" t="str">
        <f aca="false">IF($F50=1,$G50,"")</f>
        <v/>
      </c>
    </row>
    <row r="51" customFormat="false" ht="15" hidden="false" customHeight="false" outlineLevel="0" collapsed="false">
      <c r="A51" s="30" t="n">
        <v>7.65625</v>
      </c>
      <c r="B51" s="31" t="n">
        <v>12.66</v>
      </c>
      <c r="C51" s="32" t="n">
        <f aca="false">IF($A51="","",IF(設定!$B$21="dB",10^($B51/20),ABS($B51)))</f>
        <v>4.29536426764887</v>
      </c>
      <c r="D51" s="32" t="n">
        <f aca="false">IF($A51="","",$A51^2)</f>
        <v>58.6181640625</v>
      </c>
      <c r="E51" s="32" t="n">
        <f aca="false">IF($A51="","",IF($C51&lt;=0,"",1/$C51^2))</f>
        <v>0.0542000890401624</v>
      </c>
      <c r="F51" s="33" t="n">
        <f aca="false">IF(OR(ROW()-設定!$B$30&lt;2,ROW()+設定!$B$30&gt;13701,N($A51)&lt;=0,N(INDEX($A$2:$A$13701,MIN(13700,MAX(1,ROW()-1+設定!$B$30))))&lt;=0,$A51&lt;設定!$B$28,$A51&gt;設定!$B$29),0,IF(AND($C51&gt;=MAX(INDEX($C$1:$C$13701,MAX(1,ROW()-設定!$B$24)):INDEX($C$1:$C$13701,MAX(1,ROW()-1))),$C51&gt;MAX(INDEX($C$1:$C$13701,MIN(13701,ROW()+1)):INDEX($C$1:$C$13701,MIN(13701,ROW()+設定!$B$24))),$C51&gt;=設定!$B$32,$C51&gt;=MAX(MIN(INDEX($C$1:$C$13701,MAX(1,ROW()-設定!$B$26)):INDEX($C$1:$C$13701,MAX(1,ROW()-1))),MIN(INDEX($C$1:$C$13701,MIN(13701,ROW()+1)):INDEX($C$1:$C$13701,MIN(13701,ROW()+設定!$B$26))))*10^(設定!$B$27/20)),1,0))</f>
        <v>0</v>
      </c>
      <c r="G51" s="33" t="n">
        <f aca="false">$G50+IF($F51=1,1,0)</f>
        <v>0</v>
      </c>
      <c r="H51" s="0" t="str">
        <f aca="false">IF($F51=1,$G51,"")</f>
        <v/>
      </c>
    </row>
    <row r="52" customFormat="false" ht="15" hidden="false" customHeight="false" outlineLevel="0" collapsed="false">
      <c r="A52" s="30" t="n">
        <v>7.8125</v>
      </c>
      <c r="B52" s="31" t="n">
        <v>12.5333</v>
      </c>
      <c r="C52" s="32" t="n">
        <f aca="false">IF($A52="","",IF(設定!$B$21="dB",10^($B52/20),ABS($B52)))</f>
        <v>4.23316308269335</v>
      </c>
      <c r="D52" s="32" t="n">
        <f aca="false">IF($A52="","",$A52^2)</f>
        <v>61.03515625</v>
      </c>
      <c r="E52" s="32" t="n">
        <f aca="false">IF($A52="","",IF($C52&lt;=0,"",1/$C52^2))</f>
        <v>0.05580460006219</v>
      </c>
      <c r="F52" s="33" t="n">
        <f aca="false">IF(OR(ROW()-設定!$B$30&lt;2,ROW()+設定!$B$30&gt;13701,N($A52)&lt;=0,N(INDEX($A$2:$A$13701,MIN(13700,MAX(1,ROW()-1+設定!$B$30))))&lt;=0,$A52&lt;設定!$B$28,$A52&gt;設定!$B$29),0,IF(AND($C52&gt;=MAX(INDEX($C$1:$C$13701,MAX(1,ROW()-設定!$B$24)):INDEX($C$1:$C$13701,MAX(1,ROW()-1))),$C52&gt;MAX(INDEX($C$1:$C$13701,MIN(13701,ROW()+1)):INDEX($C$1:$C$13701,MIN(13701,ROW()+設定!$B$24))),$C52&gt;=設定!$B$32,$C52&gt;=MAX(MIN(INDEX($C$1:$C$13701,MAX(1,ROW()-設定!$B$26)):INDEX($C$1:$C$13701,MAX(1,ROW()-1))),MIN(INDEX($C$1:$C$13701,MIN(13701,ROW()+1)):INDEX($C$1:$C$13701,MIN(13701,ROW()+設定!$B$26))))*10^(設定!$B$27/20)),1,0))</f>
        <v>0</v>
      </c>
      <c r="G52" s="33" t="n">
        <f aca="false">$G51+IF($F52=1,1,0)</f>
        <v>0</v>
      </c>
      <c r="H52" s="0" t="str">
        <f aca="false">IF($F52=1,$G52,"")</f>
        <v/>
      </c>
    </row>
    <row r="53" customFormat="false" ht="15" hidden="false" customHeight="false" outlineLevel="0" collapsed="false">
      <c r="A53" s="30" t="n">
        <v>7.96875</v>
      </c>
      <c r="B53" s="31" t="n">
        <v>12.3279</v>
      </c>
      <c r="C53" s="32" t="n">
        <f aca="false">IF($A53="","",IF(設定!$B$21="dB",10^($B53/20),ABS($B53)))</f>
        <v>4.13423348307541</v>
      </c>
      <c r="D53" s="32" t="n">
        <f aca="false">IF($A53="","",$A53^2)</f>
        <v>63.5009765625</v>
      </c>
      <c r="E53" s="32" t="n">
        <f aca="false">IF($A53="","",IF($C53&lt;=0,"",1/$C53^2))</f>
        <v>0.0585072923596829</v>
      </c>
      <c r="F53" s="33" t="n">
        <f aca="false">IF(OR(ROW()-設定!$B$30&lt;2,ROW()+設定!$B$30&gt;13701,N($A53)&lt;=0,N(INDEX($A$2:$A$13701,MIN(13700,MAX(1,ROW()-1+設定!$B$30))))&lt;=0,$A53&lt;設定!$B$28,$A53&gt;設定!$B$29),0,IF(AND($C53&gt;=MAX(INDEX($C$1:$C$13701,MAX(1,ROW()-設定!$B$24)):INDEX($C$1:$C$13701,MAX(1,ROW()-1))),$C53&gt;MAX(INDEX($C$1:$C$13701,MIN(13701,ROW()+1)):INDEX($C$1:$C$13701,MIN(13701,ROW()+設定!$B$24))),$C53&gt;=設定!$B$32,$C53&gt;=MAX(MIN(INDEX($C$1:$C$13701,MAX(1,ROW()-設定!$B$26)):INDEX($C$1:$C$13701,MAX(1,ROW()-1))),MIN(INDEX($C$1:$C$13701,MIN(13701,ROW()+1)):INDEX($C$1:$C$13701,MIN(13701,ROW()+設定!$B$26))))*10^(設定!$B$27/20)),1,0))</f>
        <v>0</v>
      </c>
      <c r="G53" s="33" t="n">
        <f aca="false">$G52+IF($F53=1,1,0)</f>
        <v>0</v>
      </c>
      <c r="H53" s="0" t="str">
        <f aca="false">IF($F53=1,$G53,"")</f>
        <v/>
      </c>
    </row>
    <row r="54" customFormat="false" ht="15" hidden="false" customHeight="false" outlineLevel="0" collapsed="false">
      <c r="A54" s="30" t="n">
        <v>8.125</v>
      </c>
      <c r="B54" s="31" t="n">
        <v>12.462</v>
      </c>
      <c r="C54" s="32" t="n">
        <f aca="false">IF($A54="","",IF(設定!$B$21="dB",10^($B54/20),ABS($B54)))</f>
        <v>4.19855648197377</v>
      </c>
      <c r="D54" s="32" t="n">
        <f aca="false">IF($A54="","",$A54^2)</f>
        <v>66.015625</v>
      </c>
      <c r="E54" s="32" t="n">
        <f aca="false">IF($A54="","",IF($C54&lt;=0,"",1/$C54^2))</f>
        <v>0.0567283301630979</v>
      </c>
      <c r="F54" s="33" t="n">
        <f aca="false">IF(OR(ROW()-設定!$B$30&lt;2,ROW()+設定!$B$30&gt;13701,N($A54)&lt;=0,N(INDEX($A$2:$A$13701,MIN(13700,MAX(1,ROW()-1+設定!$B$30))))&lt;=0,$A54&lt;設定!$B$28,$A54&gt;設定!$B$29),0,IF(AND($C54&gt;=MAX(INDEX($C$1:$C$13701,MAX(1,ROW()-設定!$B$24)):INDEX($C$1:$C$13701,MAX(1,ROW()-1))),$C54&gt;MAX(INDEX($C$1:$C$13701,MIN(13701,ROW()+1)):INDEX($C$1:$C$13701,MIN(13701,ROW()+設定!$B$24))),$C54&gt;=設定!$B$32,$C54&gt;=MAX(MIN(INDEX($C$1:$C$13701,MAX(1,ROW()-設定!$B$26)):INDEX($C$1:$C$13701,MAX(1,ROW()-1))),MIN(INDEX($C$1:$C$13701,MIN(13701,ROW()+1)):INDEX($C$1:$C$13701,MIN(13701,ROW()+設定!$B$26))))*10^(設定!$B$27/20)),1,0))</f>
        <v>0</v>
      </c>
      <c r="G54" s="33" t="n">
        <f aca="false">$G53+IF($F54=1,1,0)</f>
        <v>0</v>
      </c>
      <c r="H54" s="0" t="str">
        <f aca="false">IF($F54=1,$G54,"")</f>
        <v/>
      </c>
    </row>
    <row r="55" customFormat="false" ht="15" hidden="false" customHeight="false" outlineLevel="0" collapsed="false">
      <c r="A55" s="30" t="n">
        <v>8.28125</v>
      </c>
      <c r="B55" s="31" t="n">
        <v>12.5141</v>
      </c>
      <c r="C55" s="32" t="n">
        <f aca="false">IF($A55="","",IF(設定!$B$21="dB",10^($B55/20),ABS($B55)))</f>
        <v>4.22381608769795</v>
      </c>
      <c r="D55" s="32" t="n">
        <f aca="false">IF($A55="","",$A55^2)</f>
        <v>68.5791015625</v>
      </c>
      <c r="E55" s="32" t="n">
        <f aca="false">IF($A55="","",IF($C55&lt;=0,"",1/$C55^2))</f>
        <v>0.0560518563081069</v>
      </c>
      <c r="F55" s="33" t="n">
        <f aca="false">IF(OR(ROW()-設定!$B$30&lt;2,ROW()+設定!$B$30&gt;13701,N($A55)&lt;=0,N(INDEX($A$2:$A$13701,MIN(13700,MAX(1,ROW()-1+設定!$B$30))))&lt;=0,$A55&lt;設定!$B$28,$A55&gt;設定!$B$29),0,IF(AND($C55&gt;=MAX(INDEX($C$1:$C$13701,MAX(1,ROW()-設定!$B$24)):INDEX($C$1:$C$13701,MAX(1,ROW()-1))),$C55&gt;MAX(INDEX($C$1:$C$13701,MIN(13701,ROW()+1)):INDEX($C$1:$C$13701,MIN(13701,ROW()+設定!$B$24))),$C55&gt;=設定!$B$32,$C55&gt;=MAX(MIN(INDEX($C$1:$C$13701,MAX(1,ROW()-設定!$B$26)):INDEX($C$1:$C$13701,MAX(1,ROW()-1))),MIN(INDEX($C$1:$C$13701,MIN(13701,ROW()+1)):INDEX($C$1:$C$13701,MIN(13701,ROW()+設定!$B$26))))*10^(設定!$B$27/20)),1,0))</f>
        <v>0</v>
      </c>
      <c r="G55" s="33" t="n">
        <f aca="false">$G54+IF($F55=1,1,0)</f>
        <v>0</v>
      </c>
      <c r="H55" s="0" t="str">
        <f aca="false">IF($F55=1,$G55,"")</f>
        <v/>
      </c>
    </row>
    <row r="56" customFormat="false" ht="15" hidden="false" customHeight="false" outlineLevel="0" collapsed="false">
      <c r="A56" s="30" t="n">
        <v>8.4375</v>
      </c>
      <c r="B56" s="31" t="n">
        <v>12.4343</v>
      </c>
      <c r="C56" s="32" t="n">
        <f aca="false">IF($A56="","",IF(設定!$B$21="dB",10^($B56/20),ABS($B56)))</f>
        <v>4.18518827545501</v>
      </c>
      <c r="D56" s="32" t="n">
        <f aca="false">IF($A56="","",$A56^2)</f>
        <v>71.19140625</v>
      </c>
      <c r="E56" s="32" t="n">
        <f aca="false">IF($A56="","",IF($C56&lt;=0,"",1/$C56^2))</f>
        <v>0.0570913089074085</v>
      </c>
      <c r="F56" s="33" t="n">
        <f aca="false">IF(OR(ROW()-設定!$B$30&lt;2,ROW()+設定!$B$30&gt;13701,N($A56)&lt;=0,N(INDEX($A$2:$A$13701,MIN(13700,MAX(1,ROW()-1+設定!$B$30))))&lt;=0,$A56&lt;設定!$B$28,$A56&gt;設定!$B$29),0,IF(AND($C56&gt;=MAX(INDEX($C$1:$C$13701,MAX(1,ROW()-設定!$B$24)):INDEX($C$1:$C$13701,MAX(1,ROW()-1))),$C56&gt;MAX(INDEX($C$1:$C$13701,MIN(13701,ROW()+1)):INDEX($C$1:$C$13701,MIN(13701,ROW()+設定!$B$24))),$C56&gt;=設定!$B$32,$C56&gt;=MAX(MIN(INDEX($C$1:$C$13701,MAX(1,ROW()-設定!$B$26)):INDEX($C$1:$C$13701,MAX(1,ROW()-1))),MIN(INDEX($C$1:$C$13701,MIN(13701,ROW()+1)):INDEX($C$1:$C$13701,MIN(13701,ROW()+設定!$B$26))))*10^(設定!$B$27/20)),1,0))</f>
        <v>0</v>
      </c>
      <c r="G56" s="33" t="n">
        <f aca="false">$G55+IF($F56=1,1,0)</f>
        <v>0</v>
      </c>
      <c r="H56" s="0" t="str">
        <f aca="false">IF($F56=1,$G56,"")</f>
        <v/>
      </c>
    </row>
    <row r="57" customFormat="false" ht="15" hidden="false" customHeight="false" outlineLevel="0" collapsed="false">
      <c r="A57" s="30" t="n">
        <v>8.59375</v>
      </c>
      <c r="B57" s="31" t="n">
        <v>12.5257</v>
      </c>
      <c r="C57" s="32" t="n">
        <f aca="false">IF($A57="","",IF(設定!$B$21="dB",10^($B57/20),ABS($B57)))</f>
        <v>4.22946075974319</v>
      </c>
      <c r="D57" s="32" t="n">
        <f aca="false">IF($A57="","",$A57^2)</f>
        <v>73.8525390625</v>
      </c>
      <c r="E57" s="32" t="n">
        <f aca="false">IF($A57="","",IF($C57&lt;=0,"",1/$C57^2))</f>
        <v>0.0559023416379688</v>
      </c>
      <c r="F57" s="33" t="n">
        <f aca="false">IF(OR(ROW()-設定!$B$30&lt;2,ROW()+設定!$B$30&gt;13701,N($A57)&lt;=0,N(INDEX($A$2:$A$13701,MIN(13700,MAX(1,ROW()-1+設定!$B$30))))&lt;=0,$A57&lt;設定!$B$28,$A57&gt;設定!$B$29),0,IF(AND($C57&gt;=MAX(INDEX($C$1:$C$13701,MAX(1,ROW()-設定!$B$24)):INDEX($C$1:$C$13701,MAX(1,ROW()-1))),$C57&gt;MAX(INDEX($C$1:$C$13701,MIN(13701,ROW()+1)):INDEX($C$1:$C$13701,MIN(13701,ROW()+設定!$B$24))),$C57&gt;=設定!$B$32,$C57&gt;=MAX(MIN(INDEX($C$1:$C$13701,MAX(1,ROW()-設定!$B$26)):INDEX($C$1:$C$13701,MAX(1,ROW()-1))),MIN(INDEX($C$1:$C$13701,MIN(13701,ROW()+1)):INDEX($C$1:$C$13701,MIN(13701,ROW()+設定!$B$26))))*10^(設定!$B$27/20)),1,0))</f>
        <v>0</v>
      </c>
      <c r="G57" s="33" t="n">
        <f aca="false">$G56+IF($F57=1,1,0)</f>
        <v>0</v>
      </c>
      <c r="H57" s="0" t="str">
        <f aca="false">IF($F57=1,$G57,"")</f>
        <v/>
      </c>
    </row>
    <row r="58" customFormat="false" ht="15" hidden="false" customHeight="false" outlineLevel="0" collapsed="false">
      <c r="A58" s="30" t="n">
        <v>8.75</v>
      </c>
      <c r="B58" s="31" t="n">
        <v>12.4474</v>
      </c>
      <c r="C58" s="32" t="n">
        <f aca="false">IF($A58="","",IF(設定!$B$21="dB",10^($B58/20),ABS($B58)))</f>
        <v>4.19150511040956</v>
      </c>
      <c r="D58" s="32" t="n">
        <f aca="false">IF($A58="","",$A58^2)</f>
        <v>76.5625</v>
      </c>
      <c r="E58" s="32" t="n">
        <f aca="false">IF($A58="","",IF($C58&lt;=0,"",1/$C58^2))</f>
        <v>0.0569193589197451</v>
      </c>
      <c r="F58" s="33" t="n">
        <f aca="false">IF(OR(ROW()-設定!$B$30&lt;2,ROW()+設定!$B$30&gt;13701,N($A58)&lt;=0,N(INDEX($A$2:$A$13701,MIN(13700,MAX(1,ROW()-1+設定!$B$30))))&lt;=0,$A58&lt;設定!$B$28,$A58&gt;設定!$B$29),0,IF(AND($C58&gt;=MAX(INDEX($C$1:$C$13701,MAX(1,ROW()-設定!$B$24)):INDEX($C$1:$C$13701,MAX(1,ROW()-1))),$C58&gt;MAX(INDEX($C$1:$C$13701,MIN(13701,ROW()+1)):INDEX($C$1:$C$13701,MIN(13701,ROW()+設定!$B$24))),$C58&gt;=設定!$B$32,$C58&gt;=MAX(MIN(INDEX($C$1:$C$13701,MAX(1,ROW()-設定!$B$26)):INDEX($C$1:$C$13701,MAX(1,ROW()-1))),MIN(INDEX($C$1:$C$13701,MIN(13701,ROW()+1)):INDEX($C$1:$C$13701,MIN(13701,ROW()+設定!$B$26))))*10^(設定!$B$27/20)),1,0))</f>
        <v>0</v>
      </c>
      <c r="G58" s="33" t="n">
        <f aca="false">$G57+IF($F58=1,1,0)</f>
        <v>0</v>
      </c>
      <c r="H58" s="0" t="str">
        <f aca="false">IF($F58=1,$G58,"")</f>
        <v/>
      </c>
    </row>
    <row r="59" customFormat="false" ht="15" hidden="false" customHeight="false" outlineLevel="0" collapsed="false">
      <c r="A59" s="30" t="n">
        <v>8.90625</v>
      </c>
      <c r="B59" s="31" t="n">
        <v>12.5234</v>
      </c>
      <c r="C59" s="32" t="n">
        <f aca="false">IF($A59="","",IF(設定!$B$21="dB",10^($B59/20),ABS($B59)))</f>
        <v>4.2283409582808</v>
      </c>
      <c r="D59" s="32" t="n">
        <f aca="false">IF($A59="","",$A59^2)</f>
        <v>79.3212890625</v>
      </c>
      <c r="E59" s="32" t="n">
        <f aca="false">IF($A59="","",IF($C59&lt;=0,"",1/$C59^2))</f>
        <v>0.0559319550554886</v>
      </c>
      <c r="F59" s="33" t="n">
        <f aca="false">IF(OR(ROW()-設定!$B$30&lt;2,ROW()+設定!$B$30&gt;13701,N($A59)&lt;=0,N(INDEX($A$2:$A$13701,MIN(13700,MAX(1,ROW()-1+設定!$B$30))))&lt;=0,$A59&lt;設定!$B$28,$A59&gt;設定!$B$29),0,IF(AND($C59&gt;=MAX(INDEX($C$1:$C$13701,MAX(1,ROW()-設定!$B$24)):INDEX($C$1:$C$13701,MAX(1,ROW()-1))),$C59&gt;MAX(INDEX($C$1:$C$13701,MIN(13701,ROW()+1)):INDEX($C$1:$C$13701,MIN(13701,ROW()+設定!$B$24))),$C59&gt;=設定!$B$32,$C59&gt;=MAX(MIN(INDEX($C$1:$C$13701,MAX(1,ROW()-設定!$B$26)):INDEX($C$1:$C$13701,MAX(1,ROW()-1))),MIN(INDEX($C$1:$C$13701,MIN(13701,ROW()+1)):INDEX($C$1:$C$13701,MIN(13701,ROW()+設定!$B$26))))*10^(設定!$B$27/20)),1,0))</f>
        <v>0</v>
      </c>
      <c r="G59" s="33" t="n">
        <f aca="false">$G58+IF($F59=1,1,0)</f>
        <v>0</v>
      </c>
      <c r="H59" s="0" t="str">
        <f aca="false">IF($F59=1,$G59,"")</f>
        <v/>
      </c>
    </row>
    <row r="60" customFormat="false" ht="15" hidden="false" customHeight="false" outlineLevel="0" collapsed="false">
      <c r="A60" s="30" t="n">
        <v>9.0625</v>
      </c>
      <c r="B60" s="31" t="n">
        <v>12.6033</v>
      </c>
      <c r="C60" s="32" t="n">
        <f aca="false">IF($A60="","",IF(設定!$B$21="dB",10^($B60/20),ABS($B60)))</f>
        <v>4.26741618473387</v>
      </c>
      <c r="D60" s="32" t="n">
        <f aca="false">IF($A60="","",$A60^2)</f>
        <v>82.12890625</v>
      </c>
      <c r="E60" s="32" t="n">
        <f aca="false">IF($A60="","",IF($C60&lt;=0,"",1/$C60^2))</f>
        <v>0.0549123462137534</v>
      </c>
      <c r="F60" s="33" t="n">
        <f aca="false">IF(OR(ROW()-設定!$B$30&lt;2,ROW()+設定!$B$30&gt;13701,N($A60)&lt;=0,N(INDEX($A$2:$A$13701,MIN(13700,MAX(1,ROW()-1+設定!$B$30))))&lt;=0,$A60&lt;設定!$B$28,$A60&gt;設定!$B$29),0,IF(AND($C60&gt;=MAX(INDEX($C$1:$C$13701,MAX(1,ROW()-設定!$B$24)):INDEX($C$1:$C$13701,MAX(1,ROW()-1))),$C60&gt;MAX(INDEX($C$1:$C$13701,MIN(13701,ROW()+1)):INDEX($C$1:$C$13701,MIN(13701,ROW()+設定!$B$24))),$C60&gt;=設定!$B$32,$C60&gt;=MAX(MIN(INDEX($C$1:$C$13701,MAX(1,ROW()-設定!$B$26)):INDEX($C$1:$C$13701,MAX(1,ROW()-1))),MIN(INDEX($C$1:$C$13701,MIN(13701,ROW()+1)):INDEX($C$1:$C$13701,MIN(13701,ROW()+設定!$B$26))))*10^(設定!$B$27/20)),1,0))</f>
        <v>0</v>
      </c>
      <c r="G60" s="33" t="n">
        <f aca="false">$G59+IF($F60=1,1,0)</f>
        <v>0</v>
      </c>
      <c r="H60" s="0" t="str">
        <f aca="false">IF($F60=1,$G60,"")</f>
        <v/>
      </c>
    </row>
    <row r="61" customFormat="false" ht="15" hidden="false" customHeight="false" outlineLevel="0" collapsed="false">
      <c r="A61" s="30" t="n">
        <v>9.21875</v>
      </c>
      <c r="B61" s="31" t="n">
        <v>12.3838</v>
      </c>
      <c r="C61" s="32" t="n">
        <f aca="false">IF($A61="","",IF(設定!$B$21="dB",10^($B61/20),ABS($B61)))</f>
        <v>4.16092607520796</v>
      </c>
      <c r="D61" s="32" t="n">
        <f aca="false">IF($A61="","",$A61^2)</f>
        <v>84.9853515625</v>
      </c>
      <c r="E61" s="32" t="n">
        <f aca="false">IF($A61="","",IF($C61&lt;=0,"",1/$C61^2))</f>
        <v>0.0577590444805039</v>
      </c>
      <c r="F61" s="33" t="n">
        <f aca="false">IF(OR(ROW()-設定!$B$30&lt;2,ROW()+設定!$B$30&gt;13701,N($A61)&lt;=0,N(INDEX($A$2:$A$13701,MIN(13700,MAX(1,ROW()-1+設定!$B$30))))&lt;=0,$A61&lt;設定!$B$28,$A61&gt;設定!$B$29),0,IF(AND($C61&gt;=MAX(INDEX($C$1:$C$13701,MAX(1,ROW()-設定!$B$24)):INDEX($C$1:$C$13701,MAX(1,ROW()-1))),$C61&gt;MAX(INDEX($C$1:$C$13701,MIN(13701,ROW()+1)):INDEX($C$1:$C$13701,MIN(13701,ROW()+設定!$B$24))),$C61&gt;=設定!$B$32,$C61&gt;=MAX(MIN(INDEX($C$1:$C$13701,MAX(1,ROW()-設定!$B$26)):INDEX($C$1:$C$13701,MAX(1,ROW()-1))),MIN(INDEX($C$1:$C$13701,MIN(13701,ROW()+1)):INDEX($C$1:$C$13701,MIN(13701,ROW()+設定!$B$26))))*10^(設定!$B$27/20)),1,0))</f>
        <v>0</v>
      </c>
      <c r="G61" s="33" t="n">
        <f aca="false">$G60+IF($F61=1,1,0)</f>
        <v>0</v>
      </c>
      <c r="H61" s="0" t="str">
        <f aca="false">IF($F61=1,$G61,"")</f>
        <v/>
      </c>
    </row>
    <row r="62" customFormat="false" ht="15" hidden="false" customHeight="false" outlineLevel="0" collapsed="false">
      <c r="A62" s="30" t="n">
        <v>9.375</v>
      </c>
      <c r="B62" s="31" t="n">
        <v>12.4754</v>
      </c>
      <c r="C62" s="32" t="n">
        <f aca="false">IF($A62="","",IF(設定!$B$21="dB",10^($B62/20),ABS($B62)))</f>
        <v>4.20503872836284</v>
      </c>
      <c r="D62" s="32" t="n">
        <f aca="false">IF($A62="","",$A62^2)</f>
        <v>87.890625</v>
      </c>
      <c r="E62" s="32" t="n">
        <f aca="false">IF($A62="","",IF($C62&lt;=0,"",1/$C62^2))</f>
        <v>0.0565535666930501</v>
      </c>
      <c r="F62" s="33" t="n">
        <f aca="false">IF(OR(ROW()-設定!$B$30&lt;2,ROW()+設定!$B$30&gt;13701,N($A62)&lt;=0,N(INDEX($A$2:$A$13701,MIN(13700,MAX(1,ROW()-1+設定!$B$30))))&lt;=0,$A62&lt;設定!$B$28,$A62&gt;設定!$B$29),0,IF(AND($C62&gt;=MAX(INDEX($C$1:$C$13701,MAX(1,ROW()-設定!$B$24)):INDEX($C$1:$C$13701,MAX(1,ROW()-1))),$C62&gt;MAX(INDEX($C$1:$C$13701,MIN(13701,ROW()+1)):INDEX($C$1:$C$13701,MIN(13701,ROW()+設定!$B$24))),$C62&gt;=設定!$B$32,$C62&gt;=MAX(MIN(INDEX($C$1:$C$13701,MAX(1,ROW()-設定!$B$26)):INDEX($C$1:$C$13701,MAX(1,ROW()-1))),MIN(INDEX($C$1:$C$13701,MIN(13701,ROW()+1)):INDEX($C$1:$C$13701,MIN(13701,ROW()+設定!$B$26))))*10^(設定!$B$27/20)),1,0))</f>
        <v>0</v>
      </c>
      <c r="G62" s="33" t="n">
        <f aca="false">$G61+IF($F62=1,1,0)</f>
        <v>0</v>
      </c>
      <c r="H62" s="0" t="str">
        <f aca="false">IF($F62=1,$G62,"")</f>
        <v/>
      </c>
    </row>
    <row r="63" customFormat="false" ht="15" hidden="false" customHeight="false" outlineLevel="0" collapsed="false">
      <c r="A63" s="30" t="n">
        <v>9.53125</v>
      </c>
      <c r="B63" s="31" t="n">
        <v>12.4065</v>
      </c>
      <c r="C63" s="32" t="n">
        <f aca="false">IF($A63="","",IF(設定!$B$21="dB",10^($B63/20),ABS($B63)))</f>
        <v>4.17181460324726</v>
      </c>
      <c r="D63" s="32" t="n">
        <f aca="false">IF($A63="","",$A63^2)</f>
        <v>90.8447265625</v>
      </c>
      <c r="E63" s="32" t="n">
        <f aca="false">IF($A63="","",IF($C63&lt;=0,"",1/$C63^2))</f>
        <v>0.0574579331899357</v>
      </c>
      <c r="F63" s="33" t="n">
        <f aca="false">IF(OR(ROW()-設定!$B$30&lt;2,ROW()+設定!$B$30&gt;13701,N($A63)&lt;=0,N(INDEX($A$2:$A$13701,MIN(13700,MAX(1,ROW()-1+設定!$B$30))))&lt;=0,$A63&lt;設定!$B$28,$A63&gt;設定!$B$29),0,IF(AND($C63&gt;=MAX(INDEX($C$1:$C$13701,MAX(1,ROW()-設定!$B$24)):INDEX($C$1:$C$13701,MAX(1,ROW()-1))),$C63&gt;MAX(INDEX($C$1:$C$13701,MIN(13701,ROW()+1)):INDEX($C$1:$C$13701,MIN(13701,ROW()+設定!$B$24))),$C63&gt;=設定!$B$32,$C63&gt;=MAX(MIN(INDEX($C$1:$C$13701,MAX(1,ROW()-設定!$B$26)):INDEX($C$1:$C$13701,MAX(1,ROW()-1))),MIN(INDEX($C$1:$C$13701,MIN(13701,ROW()+1)):INDEX($C$1:$C$13701,MIN(13701,ROW()+設定!$B$26))))*10^(設定!$B$27/20)),1,0))</f>
        <v>0</v>
      </c>
      <c r="G63" s="33" t="n">
        <f aca="false">$G62+IF($F63=1,1,0)</f>
        <v>0</v>
      </c>
      <c r="H63" s="0" t="str">
        <f aca="false">IF($F63=1,$G63,"")</f>
        <v/>
      </c>
    </row>
    <row r="64" customFormat="false" ht="15" hidden="false" customHeight="false" outlineLevel="0" collapsed="false">
      <c r="A64" s="30" t="n">
        <v>9.6875</v>
      </c>
      <c r="B64" s="31" t="n">
        <v>12.4679</v>
      </c>
      <c r="C64" s="32" t="n">
        <f aca="false">IF($A64="","",IF(設定!$B$21="dB",10^($B64/20),ABS($B64)))</f>
        <v>4.20140937319765</v>
      </c>
      <c r="D64" s="32" t="n">
        <f aca="false">IF($A64="","",$A64^2)</f>
        <v>93.84765625</v>
      </c>
      <c r="E64" s="32" t="n">
        <f aca="false">IF($A64="","",IF($C64&lt;=0,"",1/$C64^2))</f>
        <v>0.0566513156216839</v>
      </c>
      <c r="F64" s="33" t="n">
        <f aca="false">IF(OR(ROW()-設定!$B$30&lt;2,ROW()+設定!$B$30&gt;13701,N($A64)&lt;=0,N(INDEX($A$2:$A$13701,MIN(13700,MAX(1,ROW()-1+設定!$B$30))))&lt;=0,$A64&lt;設定!$B$28,$A64&gt;設定!$B$29),0,IF(AND($C64&gt;=MAX(INDEX($C$1:$C$13701,MAX(1,ROW()-設定!$B$24)):INDEX($C$1:$C$13701,MAX(1,ROW()-1))),$C64&gt;MAX(INDEX($C$1:$C$13701,MIN(13701,ROW()+1)):INDEX($C$1:$C$13701,MIN(13701,ROW()+設定!$B$24))),$C64&gt;=設定!$B$32,$C64&gt;=MAX(MIN(INDEX($C$1:$C$13701,MAX(1,ROW()-設定!$B$26)):INDEX($C$1:$C$13701,MAX(1,ROW()-1))),MIN(INDEX($C$1:$C$13701,MIN(13701,ROW()+1)):INDEX($C$1:$C$13701,MIN(13701,ROW()+設定!$B$26))))*10^(設定!$B$27/20)),1,0))</f>
        <v>0</v>
      </c>
      <c r="G64" s="33" t="n">
        <f aca="false">$G63+IF($F64=1,1,0)</f>
        <v>0</v>
      </c>
      <c r="H64" s="0" t="str">
        <f aca="false">IF($F64=1,$G64,"")</f>
        <v/>
      </c>
    </row>
    <row r="65" customFormat="false" ht="15" hidden="false" customHeight="false" outlineLevel="0" collapsed="false">
      <c r="A65" s="30" t="n">
        <v>9.84375</v>
      </c>
      <c r="B65" s="31" t="n">
        <v>12.3306</v>
      </c>
      <c r="C65" s="32" t="n">
        <f aca="false">IF($A65="","",IF(設定!$B$21="dB",10^($B65/20),ABS($B65)))</f>
        <v>4.13551880512812</v>
      </c>
      <c r="D65" s="32" t="n">
        <f aca="false">IF($A65="","",$A65^2)</f>
        <v>96.8994140625</v>
      </c>
      <c r="E65" s="32" t="n">
        <f aca="false">IF($A65="","",IF($C65&lt;=0,"",1/$C65^2))</f>
        <v>0.0584709297989302</v>
      </c>
      <c r="F65" s="33" t="n">
        <f aca="false">IF(OR(ROW()-設定!$B$30&lt;2,ROW()+設定!$B$30&gt;13701,N($A65)&lt;=0,N(INDEX($A$2:$A$13701,MIN(13700,MAX(1,ROW()-1+設定!$B$30))))&lt;=0,$A65&lt;設定!$B$28,$A65&gt;設定!$B$29),0,IF(AND($C65&gt;=MAX(INDEX($C$1:$C$13701,MAX(1,ROW()-設定!$B$24)):INDEX($C$1:$C$13701,MAX(1,ROW()-1))),$C65&gt;MAX(INDEX($C$1:$C$13701,MIN(13701,ROW()+1)):INDEX($C$1:$C$13701,MIN(13701,ROW()+設定!$B$24))),$C65&gt;=設定!$B$32,$C65&gt;=MAX(MIN(INDEX($C$1:$C$13701,MAX(1,ROW()-設定!$B$26)):INDEX($C$1:$C$13701,MAX(1,ROW()-1))),MIN(INDEX($C$1:$C$13701,MIN(13701,ROW()+1)):INDEX($C$1:$C$13701,MIN(13701,ROW()+設定!$B$26))))*10^(設定!$B$27/20)),1,0))</f>
        <v>0</v>
      </c>
      <c r="G65" s="33" t="n">
        <f aca="false">$G64+IF($F65=1,1,0)</f>
        <v>0</v>
      </c>
      <c r="H65" s="0" t="str">
        <f aca="false">IF($F65=1,$G65,"")</f>
        <v/>
      </c>
    </row>
    <row r="66" customFormat="false" ht="15" hidden="false" customHeight="false" outlineLevel="0" collapsed="false">
      <c r="A66" s="30" t="n">
        <v>10</v>
      </c>
      <c r="B66" s="31" t="n">
        <v>12.3942</v>
      </c>
      <c r="C66" s="32" t="n">
        <f aca="false">IF($A66="","",IF(設定!$B$21="dB",10^($B66/20),ABS($B66)))</f>
        <v>4.1659111199237</v>
      </c>
      <c r="D66" s="32" t="n">
        <f aca="false">IF($A66="","",$A66^2)</f>
        <v>100</v>
      </c>
      <c r="E66" s="32" t="n">
        <f aca="false">IF($A66="","",IF($C66&lt;=0,"",1/$C66^2))</f>
        <v>0.0576208950395623</v>
      </c>
      <c r="F66" s="33" t="n">
        <f aca="false">IF(OR(ROW()-設定!$B$30&lt;2,ROW()+設定!$B$30&gt;13701,N($A66)&lt;=0,N(INDEX($A$2:$A$13701,MIN(13700,MAX(1,ROW()-1+設定!$B$30))))&lt;=0,$A66&lt;設定!$B$28,$A66&gt;設定!$B$29),0,IF(AND($C66&gt;=MAX(INDEX($C$1:$C$13701,MAX(1,ROW()-設定!$B$24)):INDEX($C$1:$C$13701,MAX(1,ROW()-1))),$C66&gt;MAX(INDEX($C$1:$C$13701,MIN(13701,ROW()+1)):INDEX($C$1:$C$13701,MIN(13701,ROW()+設定!$B$24))),$C66&gt;=設定!$B$32,$C66&gt;=MAX(MIN(INDEX($C$1:$C$13701,MAX(1,ROW()-設定!$B$26)):INDEX($C$1:$C$13701,MAX(1,ROW()-1))),MIN(INDEX($C$1:$C$13701,MIN(13701,ROW()+1)):INDEX($C$1:$C$13701,MIN(13701,ROW()+設定!$B$26))))*10^(設定!$B$27/20)),1,0))</f>
        <v>0</v>
      </c>
      <c r="G66" s="33" t="n">
        <f aca="false">$G65+IF($F66=1,1,0)</f>
        <v>0</v>
      </c>
      <c r="H66" s="0" t="str">
        <f aca="false">IF($F66=1,$G66,"")</f>
        <v/>
      </c>
    </row>
    <row r="67" customFormat="false" ht="15" hidden="false" customHeight="false" outlineLevel="0" collapsed="false">
      <c r="A67" s="30" t="n">
        <v>10.15625</v>
      </c>
      <c r="B67" s="31" t="n">
        <v>12.4342</v>
      </c>
      <c r="C67" s="32" t="n">
        <f aca="false">IF($A67="","",IF(設定!$B$21="dB",10^($B67/20),ABS($B67)))</f>
        <v>4.1851400919717</v>
      </c>
      <c r="D67" s="32" t="n">
        <f aca="false">IF($A67="","",$A67^2)</f>
        <v>103.1494140625</v>
      </c>
      <c r="E67" s="32" t="n">
        <f aca="false">IF($A67="","",IF($C67&lt;=0,"",1/$C67^2))</f>
        <v>0.0570926234985116</v>
      </c>
      <c r="F67" s="33" t="n">
        <f aca="false">IF(OR(ROW()-設定!$B$30&lt;2,ROW()+設定!$B$30&gt;13701,N($A67)&lt;=0,N(INDEX($A$2:$A$13701,MIN(13700,MAX(1,ROW()-1+設定!$B$30))))&lt;=0,$A67&lt;設定!$B$28,$A67&gt;設定!$B$29),0,IF(AND($C67&gt;=MAX(INDEX($C$1:$C$13701,MAX(1,ROW()-設定!$B$24)):INDEX($C$1:$C$13701,MAX(1,ROW()-1))),$C67&gt;MAX(INDEX($C$1:$C$13701,MIN(13701,ROW()+1)):INDEX($C$1:$C$13701,MIN(13701,ROW()+設定!$B$24))),$C67&gt;=設定!$B$32,$C67&gt;=MAX(MIN(INDEX($C$1:$C$13701,MAX(1,ROW()-設定!$B$26)):INDEX($C$1:$C$13701,MAX(1,ROW()-1))),MIN(INDEX($C$1:$C$13701,MIN(13701,ROW()+1)):INDEX($C$1:$C$13701,MIN(13701,ROW()+設定!$B$26))))*10^(設定!$B$27/20)),1,0))</f>
        <v>0</v>
      </c>
      <c r="G67" s="33" t="n">
        <f aca="false">$G66+IF($F67=1,1,0)</f>
        <v>0</v>
      </c>
      <c r="H67" s="0" t="str">
        <f aca="false">IF($F67=1,$G67,"")</f>
        <v/>
      </c>
    </row>
    <row r="68" customFormat="false" ht="15" hidden="false" customHeight="false" outlineLevel="0" collapsed="false">
      <c r="A68" s="30" t="n">
        <v>10.3125</v>
      </c>
      <c r="B68" s="31" t="n">
        <v>12.5482</v>
      </c>
      <c r="C68" s="32" t="n">
        <f aca="false">IF($A68="","",IF(設定!$B$21="dB",10^($B68/20),ABS($B68)))</f>
        <v>4.24043099225799</v>
      </c>
      <c r="D68" s="32" t="n">
        <f aca="false">IF($A68="","",$A68^2)</f>
        <v>106.34765625</v>
      </c>
      <c r="E68" s="32" t="n">
        <f aca="false">IF($A68="","",IF($C68&lt;=0,"",1/$C68^2))</f>
        <v>0.05561347080581</v>
      </c>
      <c r="F68" s="33" t="n">
        <f aca="false">IF(OR(ROW()-設定!$B$30&lt;2,ROW()+設定!$B$30&gt;13701,N($A68)&lt;=0,N(INDEX($A$2:$A$13701,MIN(13700,MAX(1,ROW()-1+設定!$B$30))))&lt;=0,$A68&lt;設定!$B$28,$A68&gt;設定!$B$29),0,IF(AND($C68&gt;=MAX(INDEX($C$1:$C$13701,MAX(1,ROW()-設定!$B$24)):INDEX($C$1:$C$13701,MAX(1,ROW()-1))),$C68&gt;MAX(INDEX($C$1:$C$13701,MIN(13701,ROW()+1)):INDEX($C$1:$C$13701,MIN(13701,ROW()+設定!$B$24))),$C68&gt;=設定!$B$32,$C68&gt;=MAX(MIN(INDEX($C$1:$C$13701,MAX(1,ROW()-設定!$B$26)):INDEX($C$1:$C$13701,MAX(1,ROW()-1))),MIN(INDEX($C$1:$C$13701,MIN(13701,ROW()+1)):INDEX($C$1:$C$13701,MIN(13701,ROW()+設定!$B$26))))*10^(設定!$B$27/20)),1,0))</f>
        <v>0</v>
      </c>
      <c r="G68" s="33" t="n">
        <f aca="false">$G67+IF($F68=1,1,0)</f>
        <v>0</v>
      </c>
      <c r="H68" s="0" t="str">
        <f aca="false">IF($F68=1,$G68,"")</f>
        <v/>
      </c>
    </row>
    <row r="69" customFormat="false" ht="15" hidden="false" customHeight="false" outlineLevel="0" collapsed="false">
      <c r="A69" s="30" t="n">
        <v>10.46875</v>
      </c>
      <c r="B69" s="31" t="n">
        <v>12.5738</v>
      </c>
      <c r="C69" s="32" t="n">
        <f aca="false">IF($A69="","",IF(設定!$B$21="dB",10^($B69/20),ABS($B69)))</f>
        <v>4.25294728797664</v>
      </c>
      <c r="D69" s="32" t="n">
        <f aca="false">IF($A69="","",$A69^2)</f>
        <v>109.5947265625</v>
      </c>
      <c r="E69" s="32" t="n">
        <f aca="false">IF($A69="","",IF($C69&lt;=0,"",1/$C69^2))</f>
        <v>0.0552866149403935</v>
      </c>
      <c r="F69" s="33" t="n">
        <f aca="false">IF(OR(ROW()-設定!$B$30&lt;2,ROW()+設定!$B$30&gt;13701,N($A69)&lt;=0,N(INDEX($A$2:$A$13701,MIN(13700,MAX(1,ROW()-1+設定!$B$30))))&lt;=0,$A69&lt;設定!$B$28,$A69&gt;設定!$B$29),0,IF(AND($C69&gt;=MAX(INDEX($C$1:$C$13701,MAX(1,ROW()-設定!$B$24)):INDEX($C$1:$C$13701,MAX(1,ROW()-1))),$C69&gt;MAX(INDEX($C$1:$C$13701,MIN(13701,ROW()+1)):INDEX($C$1:$C$13701,MIN(13701,ROW()+設定!$B$24))),$C69&gt;=設定!$B$32,$C69&gt;=MAX(MIN(INDEX($C$1:$C$13701,MAX(1,ROW()-設定!$B$26)):INDEX($C$1:$C$13701,MAX(1,ROW()-1))),MIN(INDEX($C$1:$C$13701,MIN(13701,ROW()+1)):INDEX($C$1:$C$13701,MIN(13701,ROW()+設定!$B$26))))*10^(設定!$B$27/20)),1,0))</f>
        <v>0</v>
      </c>
      <c r="G69" s="33" t="n">
        <f aca="false">$G68+IF($F69=1,1,0)</f>
        <v>0</v>
      </c>
      <c r="H69" s="0" t="str">
        <f aca="false">IF($F69=1,$G69,"")</f>
        <v/>
      </c>
    </row>
    <row r="70" customFormat="false" ht="15" hidden="false" customHeight="false" outlineLevel="0" collapsed="false">
      <c r="A70" s="30" t="n">
        <v>10.625</v>
      </c>
      <c r="B70" s="31" t="n">
        <v>12.316</v>
      </c>
      <c r="C70" s="32" t="n">
        <f aca="false">IF($A70="","",IF(設定!$B$21="dB",10^($B70/20),ABS($B70)))</f>
        <v>4.12857330377998</v>
      </c>
      <c r="D70" s="32" t="n">
        <f aca="false">IF($A70="","",$A70^2)</f>
        <v>112.890625</v>
      </c>
      <c r="E70" s="32" t="n">
        <f aca="false">IF($A70="","",IF($C70&lt;=0,"",1/$C70^2))</f>
        <v>0.0586678266401977</v>
      </c>
      <c r="F70" s="33" t="n">
        <f aca="false">IF(OR(ROW()-設定!$B$30&lt;2,ROW()+設定!$B$30&gt;13701,N($A70)&lt;=0,N(INDEX($A$2:$A$13701,MIN(13700,MAX(1,ROW()-1+設定!$B$30))))&lt;=0,$A70&lt;設定!$B$28,$A70&gt;設定!$B$29),0,IF(AND($C70&gt;=MAX(INDEX($C$1:$C$13701,MAX(1,ROW()-設定!$B$24)):INDEX($C$1:$C$13701,MAX(1,ROW()-1))),$C70&gt;MAX(INDEX($C$1:$C$13701,MIN(13701,ROW()+1)):INDEX($C$1:$C$13701,MIN(13701,ROW()+設定!$B$24))),$C70&gt;=設定!$B$32,$C70&gt;=MAX(MIN(INDEX($C$1:$C$13701,MAX(1,ROW()-設定!$B$26)):INDEX($C$1:$C$13701,MAX(1,ROW()-1))),MIN(INDEX($C$1:$C$13701,MIN(13701,ROW()+1)):INDEX($C$1:$C$13701,MIN(13701,ROW()+設定!$B$26))))*10^(設定!$B$27/20)),1,0))</f>
        <v>0</v>
      </c>
      <c r="G70" s="33" t="n">
        <f aca="false">$G69+IF($F70=1,1,0)</f>
        <v>0</v>
      </c>
      <c r="H70" s="0" t="str">
        <f aca="false">IF($F70=1,$G70,"")</f>
        <v/>
      </c>
    </row>
    <row r="71" customFormat="false" ht="15" hidden="false" customHeight="false" outlineLevel="0" collapsed="false">
      <c r="A71" s="30" t="n">
        <v>10.78125</v>
      </c>
      <c r="B71" s="31" t="n">
        <v>12.3721</v>
      </c>
      <c r="C71" s="32" t="n">
        <f aca="false">IF($A71="","",IF(設定!$B$21="dB",10^($B71/20),ABS($B71)))</f>
        <v>4.15532502987629</v>
      </c>
      <c r="D71" s="32" t="n">
        <f aca="false">IF($A71="","",$A71^2)</f>
        <v>116.2353515625</v>
      </c>
      <c r="E71" s="32" t="n">
        <f aca="false">IF($A71="","",IF($C71&lt;=0,"",1/$C71^2))</f>
        <v>0.0579148585540592</v>
      </c>
      <c r="F71" s="33" t="n">
        <f aca="false">IF(OR(ROW()-設定!$B$30&lt;2,ROW()+設定!$B$30&gt;13701,N($A71)&lt;=0,N(INDEX($A$2:$A$13701,MIN(13700,MAX(1,ROW()-1+設定!$B$30))))&lt;=0,$A71&lt;設定!$B$28,$A71&gt;設定!$B$29),0,IF(AND($C71&gt;=MAX(INDEX($C$1:$C$13701,MAX(1,ROW()-設定!$B$24)):INDEX($C$1:$C$13701,MAX(1,ROW()-1))),$C71&gt;MAX(INDEX($C$1:$C$13701,MIN(13701,ROW()+1)):INDEX($C$1:$C$13701,MIN(13701,ROW()+設定!$B$24))),$C71&gt;=設定!$B$32,$C71&gt;=MAX(MIN(INDEX($C$1:$C$13701,MAX(1,ROW()-設定!$B$26)):INDEX($C$1:$C$13701,MAX(1,ROW()-1))),MIN(INDEX($C$1:$C$13701,MIN(13701,ROW()+1)):INDEX($C$1:$C$13701,MIN(13701,ROW()+設定!$B$26))))*10^(設定!$B$27/20)),1,0))</f>
        <v>0</v>
      </c>
      <c r="G71" s="33" t="n">
        <f aca="false">$G70+IF($F71=1,1,0)</f>
        <v>0</v>
      </c>
      <c r="H71" s="0" t="str">
        <f aca="false">IF($F71=1,$G71,"")</f>
        <v/>
      </c>
    </row>
    <row r="72" customFormat="false" ht="15" hidden="false" customHeight="false" outlineLevel="0" collapsed="false">
      <c r="A72" s="30" t="n">
        <v>10.9375</v>
      </c>
      <c r="B72" s="31" t="n">
        <v>12.5223</v>
      </c>
      <c r="C72" s="32" t="n">
        <f aca="false">IF($A72="","",IF(設定!$B$21="dB",10^($B72/20),ABS($B72)))</f>
        <v>4.22780550586972</v>
      </c>
      <c r="D72" s="32" t="n">
        <f aca="false">IF($A72="","",$A72^2)</f>
        <v>119.62890625</v>
      </c>
      <c r="E72" s="32" t="n">
        <f aca="false">IF($A72="","",IF($C72&lt;=0,"",1/$C72^2))</f>
        <v>0.0559461235391932</v>
      </c>
      <c r="F72" s="33" t="n">
        <f aca="false">IF(OR(ROW()-設定!$B$30&lt;2,ROW()+設定!$B$30&gt;13701,N($A72)&lt;=0,N(INDEX($A$2:$A$13701,MIN(13700,MAX(1,ROW()-1+設定!$B$30))))&lt;=0,$A72&lt;設定!$B$28,$A72&gt;設定!$B$29),0,IF(AND($C72&gt;=MAX(INDEX($C$1:$C$13701,MAX(1,ROW()-設定!$B$24)):INDEX($C$1:$C$13701,MAX(1,ROW()-1))),$C72&gt;MAX(INDEX($C$1:$C$13701,MIN(13701,ROW()+1)):INDEX($C$1:$C$13701,MIN(13701,ROW()+設定!$B$24))),$C72&gt;=設定!$B$32,$C72&gt;=MAX(MIN(INDEX($C$1:$C$13701,MAX(1,ROW()-設定!$B$26)):INDEX($C$1:$C$13701,MAX(1,ROW()-1))),MIN(INDEX($C$1:$C$13701,MIN(13701,ROW()+1)):INDEX($C$1:$C$13701,MIN(13701,ROW()+設定!$B$26))))*10^(設定!$B$27/20)),1,0))</f>
        <v>0</v>
      </c>
      <c r="G72" s="33" t="n">
        <f aca="false">$G71+IF($F72=1,1,0)</f>
        <v>0</v>
      </c>
      <c r="H72" s="0" t="str">
        <f aca="false">IF($F72=1,$G72,"")</f>
        <v/>
      </c>
    </row>
    <row r="73" customFormat="false" ht="15" hidden="false" customHeight="false" outlineLevel="0" collapsed="false">
      <c r="A73" s="30" t="n">
        <v>11.09375</v>
      </c>
      <c r="B73" s="31" t="n">
        <v>12.2449</v>
      </c>
      <c r="C73" s="32" t="n">
        <f aca="false">IF($A73="","",IF(設定!$B$21="dB",10^($B73/20),ABS($B73)))</f>
        <v>4.09491602451221</v>
      </c>
      <c r="D73" s="32" t="n">
        <f aca="false">IF($A73="","",$A73^2)</f>
        <v>123.0712890625</v>
      </c>
      <c r="E73" s="32" t="n">
        <f aca="false">IF($A73="","",IF($C73&lt;=0,"",1/$C73^2))</f>
        <v>0.0596362051419731</v>
      </c>
      <c r="F73" s="33" t="n">
        <f aca="false">IF(OR(ROW()-設定!$B$30&lt;2,ROW()+設定!$B$30&gt;13701,N($A73)&lt;=0,N(INDEX($A$2:$A$13701,MIN(13700,MAX(1,ROW()-1+設定!$B$30))))&lt;=0,$A73&lt;設定!$B$28,$A73&gt;設定!$B$29),0,IF(AND($C73&gt;=MAX(INDEX($C$1:$C$13701,MAX(1,ROW()-設定!$B$24)):INDEX($C$1:$C$13701,MAX(1,ROW()-1))),$C73&gt;MAX(INDEX($C$1:$C$13701,MIN(13701,ROW()+1)):INDEX($C$1:$C$13701,MIN(13701,ROW()+設定!$B$24))),$C73&gt;=設定!$B$32,$C73&gt;=MAX(MIN(INDEX($C$1:$C$13701,MAX(1,ROW()-設定!$B$26)):INDEX($C$1:$C$13701,MAX(1,ROW()-1))),MIN(INDEX($C$1:$C$13701,MIN(13701,ROW()+1)):INDEX($C$1:$C$13701,MIN(13701,ROW()+設定!$B$26))))*10^(設定!$B$27/20)),1,0))</f>
        <v>0</v>
      </c>
      <c r="G73" s="33" t="n">
        <f aca="false">$G72+IF($F73=1,1,0)</f>
        <v>0</v>
      </c>
      <c r="H73" s="0" t="str">
        <f aca="false">IF($F73=1,$G73,"")</f>
        <v/>
      </c>
    </row>
    <row r="74" customFormat="false" ht="15" hidden="false" customHeight="false" outlineLevel="0" collapsed="false">
      <c r="A74" s="30" t="n">
        <v>11.25</v>
      </c>
      <c r="B74" s="31" t="n">
        <v>12.4069</v>
      </c>
      <c r="C74" s="32" t="n">
        <f aca="false">IF($A74="","",IF(設定!$B$21="dB",10^($B74/20),ABS($B74)))</f>
        <v>4.17200672683336</v>
      </c>
      <c r="D74" s="32" t="n">
        <f aca="false">IF($A74="","",$A74^2)</f>
        <v>126.5625</v>
      </c>
      <c r="E74" s="32" t="n">
        <f aca="false">IF($A74="","",IF($C74&lt;=0,"",1/$C74^2))</f>
        <v>0.0574526413624196</v>
      </c>
      <c r="F74" s="33" t="n">
        <f aca="false">IF(OR(ROW()-設定!$B$30&lt;2,ROW()+設定!$B$30&gt;13701,N($A74)&lt;=0,N(INDEX($A$2:$A$13701,MIN(13700,MAX(1,ROW()-1+設定!$B$30))))&lt;=0,$A74&lt;設定!$B$28,$A74&gt;設定!$B$29),0,IF(AND($C74&gt;=MAX(INDEX($C$1:$C$13701,MAX(1,ROW()-設定!$B$24)):INDEX($C$1:$C$13701,MAX(1,ROW()-1))),$C74&gt;MAX(INDEX($C$1:$C$13701,MIN(13701,ROW()+1)):INDEX($C$1:$C$13701,MIN(13701,ROW()+設定!$B$24))),$C74&gt;=設定!$B$32,$C74&gt;=MAX(MIN(INDEX($C$1:$C$13701,MAX(1,ROW()-設定!$B$26)):INDEX($C$1:$C$13701,MAX(1,ROW()-1))),MIN(INDEX($C$1:$C$13701,MIN(13701,ROW()+1)):INDEX($C$1:$C$13701,MIN(13701,ROW()+設定!$B$26))))*10^(設定!$B$27/20)),1,0))</f>
        <v>0</v>
      </c>
      <c r="G74" s="33" t="n">
        <f aca="false">$G73+IF($F74=1,1,0)</f>
        <v>0</v>
      </c>
      <c r="H74" s="0" t="str">
        <f aca="false">IF($F74=1,$G74,"")</f>
        <v/>
      </c>
    </row>
    <row r="75" customFormat="false" ht="15" hidden="false" customHeight="false" outlineLevel="0" collapsed="false">
      <c r="A75" s="30" t="n">
        <v>11.40625</v>
      </c>
      <c r="B75" s="31" t="n">
        <v>12.4454</v>
      </c>
      <c r="C75" s="32" t="n">
        <f aca="false">IF($A75="","",IF(設定!$B$21="dB",10^($B75/20),ABS($B75)))</f>
        <v>4.19054009179725</v>
      </c>
      <c r="D75" s="32" t="n">
        <f aca="false">IF($A75="","",$A75^2)</f>
        <v>130.1025390625</v>
      </c>
      <c r="E75" s="32" t="n">
        <f aca="false">IF($A75="","",IF($C75&lt;=0,"",1/$C75^2))</f>
        <v>0.0569455772897548</v>
      </c>
      <c r="F75" s="33" t="n">
        <f aca="false">IF(OR(ROW()-設定!$B$30&lt;2,ROW()+設定!$B$30&gt;13701,N($A75)&lt;=0,N(INDEX($A$2:$A$13701,MIN(13700,MAX(1,ROW()-1+設定!$B$30))))&lt;=0,$A75&lt;設定!$B$28,$A75&gt;設定!$B$29),0,IF(AND($C75&gt;=MAX(INDEX($C$1:$C$13701,MAX(1,ROW()-設定!$B$24)):INDEX($C$1:$C$13701,MAX(1,ROW()-1))),$C75&gt;MAX(INDEX($C$1:$C$13701,MIN(13701,ROW()+1)):INDEX($C$1:$C$13701,MIN(13701,ROW()+設定!$B$24))),$C75&gt;=設定!$B$32,$C75&gt;=MAX(MIN(INDEX($C$1:$C$13701,MAX(1,ROW()-設定!$B$26)):INDEX($C$1:$C$13701,MAX(1,ROW()-1))),MIN(INDEX($C$1:$C$13701,MIN(13701,ROW()+1)):INDEX($C$1:$C$13701,MIN(13701,ROW()+設定!$B$26))))*10^(設定!$B$27/20)),1,0))</f>
        <v>0</v>
      </c>
      <c r="G75" s="33" t="n">
        <f aca="false">$G74+IF($F75=1,1,0)</f>
        <v>0</v>
      </c>
      <c r="H75" s="0" t="str">
        <f aca="false">IF($F75=1,$G75,"")</f>
        <v/>
      </c>
    </row>
    <row r="76" customFormat="false" ht="15" hidden="false" customHeight="false" outlineLevel="0" collapsed="false">
      <c r="A76" s="30" t="n">
        <v>11.5625</v>
      </c>
      <c r="B76" s="31" t="n">
        <v>12.5856</v>
      </c>
      <c r="C76" s="32" t="n">
        <f aca="false">IF($A76="","",IF(設定!$B$21="dB",10^($B76/20),ABS($B76)))</f>
        <v>4.2587289504402</v>
      </c>
      <c r="D76" s="32" t="n">
        <f aca="false">IF($A76="","",$A76^2)</f>
        <v>133.69140625</v>
      </c>
      <c r="E76" s="32" t="n">
        <f aca="false">IF($A76="","",IF($C76&lt;=0,"",1/$C76^2))</f>
        <v>0.0551366023088453</v>
      </c>
      <c r="F76" s="33" t="n">
        <f aca="false">IF(OR(ROW()-設定!$B$30&lt;2,ROW()+設定!$B$30&gt;13701,N($A76)&lt;=0,N(INDEX($A$2:$A$13701,MIN(13700,MAX(1,ROW()-1+設定!$B$30))))&lt;=0,$A76&lt;設定!$B$28,$A76&gt;設定!$B$29),0,IF(AND($C76&gt;=MAX(INDEX($C$1:$C$13701,MAX(1,ROW()-設定!$B$24)):INDEX($C$1:$C$13701,MAX(1,ROW()-1))),$C76&gt;MAX(INDEX($C$1:$C$13701,MIN(13701,ROW()+1)):INDEX($C$1:$C$13701,MIN(13701,ROW()+設定!$B$24))),$C76&gt;=設定!$B$32,$C76&gt;=MAX(MIN(INDEX($C$1:$C$13701,MAX(1,ROW()-設定!$B$26)):INDEX($C$1:$C$13701,MAX(1,ROW()-1))),MIN(INDEX($C$1:$C$13701,MIN(13701,ROW()+1)):INDEX($C$1:$C$13701,MIN(13701,ROW()+設定!$B$26))))*10^(設定!$B$27/20)),1,0))</f>
        <v>0</v>
      </c>
      <c r="G76" s="33" t="n">
        <f aca="false">$G75+IF($F76=1,1,0)</f>
        <v>0</v>
      </c>
      <c r="H76" s="0" t="str">
        <f aca="false">IF($F76=1,$G76,"")</f>
        <v/>
      </c>
    </row>
    <row r="77" customFormat="false" ht="15" hidden="false" customHeight="false" outlineLevel="0" collapsed="false">
      <c r="A77" s="30" t="n">
        <v>11.71875</v>
      </c>
      <c r="B77" s="31" t="n">
        <v>12.5279</v>
      </c>
      <c r="C77" s="32" t="n">
        <f aca="false">IF($A77="","",IF(設定!$B$21="dB",10^($B77/20),ABS($B77)))</f>
        <v>4.23053215168352</v>
      </c>
      <c r="D77" s="32" t="n">
        <f aca="false">IF($A77="","",$A77^2)</f>
        <v>137.3291015625</v>
      </c>
      <c r="E77" s="32" t="n">
        <f aca="false">IF($A77="","",IF($C77&lt;=0,"",1/$C77^2))</f>
        <v>0.0558740304316858</v>
      </c>
      <c r="F77" s="33" t="n">
        <f aca="false">IF(OR(ROW()-設定!$B$30&lt;2,ROW()+設定!$B$30&gt;13701,N($A77)&lt;=0,N(INDEX($A$2:$A$13701,MIN(13700,MAX(1,ROW()-1+設定!$B$30))))&lt;=0,$A77&lt;設定!$B$28,$A77&gt;設定!$B$29),0,IF(AND($C77&gt;=MAX(INDEX($C$1:$C$13701,MAX(1,ROW()-設定!$B$24)):INDEX($C$1:$C$13701,MAX(1,ROW()-1))),$C77&gt;MAX(INDEX($C$1:$C$13701,MIN(13701,ROW()+1)):INDEX($C$1:$C$13701,MIN(13701,ROW()+設定!$B$24))),$C77&gt;=設定!$B$32,$C77&gt;=MAX(MIN(INDEX($C$1:$C$13701,MAX(1,ROW()-設定!$B$26)):INDEX($C$1:$C$13701,MAX(1,ROW()-1))),MIN(INDEX($C$1:$C$13701,MIN(13701,ROW()+1)):INDEX($C$1:$C$13701,MIN(13701,ROW()+設定!$B$26))))*10^(設定!$B$27/20)),1,0))</f>
        <v>0</v>
      </c>
      <c r="G77" s="33" t="n">
        <f aca="false">$G76+IF($F77=1,1,0)</f>
        <v>0</v>
      </c>
      <c r="H77" s="0" t="str">
        <f aca="false">IF($F77=1,$G77,"")</f>
        <v/>
      </c>
    </row>
    <row r="78" customFormat="false" ht="15" hidden="false" customHeight="false" outlineLevel="0" collapsed="false">
      <c r="A78" s="30" t="n">
        <v>11.875</v>
      </c>
      <c r="B78" s="31" t="n">
        <v>12.4213</v>
      </c>
      <c r="C78" s="32" t="n">
        <f aca="false">IF($A78="","",IF(設定!$B$21="dB",10^($B78/20),ABS($B78)))</f>
        <v>4.17892907174951</v>
      </c>
      <c r="D78" s="32" t="n">
        <f aca="false">IF($A78="","",$A78^2)</f>
        <v>141.015625</v>
      </c>
      <c r="E78" s="32" t="n">
        <f aca="false">IF($A78="","",IF($C78&lt;=0,"",1/$C78^2))</f>
        <v>0.0572624598136831</v>
      </c>
      <c r="F78" s="33" t="n">
        <f aca="false">IF(OR(ROW()-設定!$B$30&lt;2,ROW()+設定!$B$30&gt;13701,N($A78)&lt;=0,N(INDEX($A$2:$A$13701,MIN(13700,MAX(1,ROW()-1+設定!$B$30))))&lt;=0,$A78&lt;設定!$B$28,$A78&gt;設定!$B$29),0,IF(AND($C78&gt;=MAX(INDEX($C$1:$C$13701,MAX(1,ROW()-設定!$B$24)):INDEX($C$1:$C$13701,MAX(1,ROW()-1))),$C78&gt;MAX(INDEX($C$1:$C$13701,MIN(13701,ROW()+1)):INDEX($C$1:$C$13701,MIN(13701,ROW()+設定!$B$24))),$C78&gt;=設定!$B$32,$C78&gt;=MAX(MIN(INDEX($C$1:$C$13701,MAX(1,ROW()-設定!$B$26)):INDEX($C$1:$C$13701,MAX(1,ROW()-1))),MIN(INDEX($C$1:$C$13701,MIN(13701,ROW()+1)):INDEX($C$1:$C$13701,MIN(13701,ROW()+設定!$B$26))))*10^(設定!$B$27/20)),1,0))</f>
        <v>0</v>
      </c>
      <c r="G78" s="33" t="n">
        <f aca="false">$G77+IF($F78=1,1,0)</f>
        <v>0</v>
      </c>
      <c r="H78" s="0" t="str">
        <f aca="false">IF($F78=1,$G78,"")</f>
        <v/>
      </c>
    </row>
    <row r="79" customFormat="false" ht="15" hidden="false" customHeight="false" outlineLevel="0" collapsed="false">
      <c r="A79" s="30" t="n">
        <v>12.03125</v>
      </c>
      <c r="B79" s="31" t="n">
        <v>12.4169</v>
      </c>
      <c r="C79" s="32" t="n">
        <f aca="false">IF($A79="","",IF(設定!$B$21="dB",10^($B79/20),ABS($B79)))</f>
        <v>4.17681269308761</v>
      </c>
      <c r="D79" s="32" t="n">
        <f aca="false">IF($A79="","",$A79^2)</f>
        <v>144.7509765625</v>
      </c>
      <c r="E79" s="32" t="n">
        <f aca="false">IF($A79="","",IF($C79&lt;=0,"",1/$C79^2))</f>
        <v>0.0573205039540603</v>
      </c>
      <c r="F79" s="33" t="n">
        <f aca="false">IF(OR(ROW()-設定!$B$30&lt;2,ROW()+設定!$B$30&gt;13701,N($A79)&lt;=0,N(INDEX($A$2:$A$13701,MIN(13700,MAX(1,ROW()-1+設定!$B$30))))&lt;=0,$A79&lt;設定!$B$28,$A79&gt;設定!$B$29),0,IF(AND($C79&gt;=MAX(INDEX($C$1:$C$13701,MAX(1,ROW()-設定!$B$24)):INDEX($C$1:$C$13701,MAX(1,ROW()-1))),$C79&gt;MAX(INDEX($C$1:$C$13701,MIN(13701,ROW()+1)):INDEX($C$1:$C$13701,MIN(13701,ROW()+設定!$B$24))),$C79&gt;=設定!$B$32,$C79&gt;=MAX(MIN(INDEX($C$1:$C$13701,MAX(1,ROW()-設定!$B$26)):INDEX($C$1:$C$13701,MAX(1,ROW()-1))),MIN(INDEX($C$1:$C$13701,MIN(13701,ROW()+1)):INDEX($C$1:$C$13701,MIN(13701,ROW()+設定!$B$26))))*10^(設定!$B$27/20)),1,0))</f>
        <v>0</v>
      </c>
      <c r="G79" s="33" t="n">
        <f aca="false">$G78+IF($F79=1,1,0)</f>
        <v>0</v>
      </c>
      <c r="H79" s="0" t="str">
        <f aca="false">IF($F79=1,$G79,"")</f>
        <v/>
      </c>
    </row>
    <row r="80" customFormat="false" ht="15" hidden="false" customHeight="false" outlineLevel="0" collapsed="false">
      <c r="A80" s="30" t="n">
        <v>12.1875</v>
      </c>
      <c r="B80" s="31" t="n">
        <v>12.4296</v>
      </c>
      <c r="C80" s="32" t="n">
        <f aca="false">IF($A80="","",IF(設定!$B$21="dB",10^($B80/20),ABS($B80)))</f>
        <v>4.18292425129888</v>
      </c>
      <c r="D80" s="32" t="n">
        <f aca="false">IF($A80="","",$A80^2)</f>
        <v>148.53515625</v>
      </c>
      <c r="E80" s="32" t="n">
        <f aca="false">IF($A80="","",IF($C80&lt;=0,"",1/$C80^2))</f>
        <v>0.0571531274223469</v>
      </c>
      <c r="F80" s="33" t="n">
        <f aca="false">IF(OR(ROW()-設定!$B$30&lt;2,ROW()+設定!$B$30&gt;13701,N($A80)&lt;=0,N(INDEX($A$2:$A$13701,MIN(13700,MAX(1,ROW()-1+設定!$B$30))))&lt;=0,$A80&lt;設定!$B$28,$A80&gt;設定!$B$29),0,IF(AND($C80&gt;=MAX(INDEX($C$1:$C$13701,MAX(1,ROW()-設定!$B$24)):INDEX($C$1:$C$13701,MAX(1,ROW()-1))),$C80&gt;MAX(INDEX($C$1:$C$13701,MIN(13701,ROW()+1)):INDEX($C$1:$C$13701,MIN(13701,ROW()+設定!$B$24))),$C80&gt;=設定!$B$32,$C80&gt;=MAX(MIN(INDEX($C$1:$C$13701,MAX(1,ROW()-設定!$B$26)):INDEX($C$1:$C$13701,MAX(1,ROW()-1))),MIN(INDEX($C$1:$C$13701,MIN(13701,ROW()+1)):INDEX($C$1:$C$13701,MIN(13701,ROW()+設定!$B$26))))*10^(設定!$B$27/20)),1,0))</f>
        <v>0</v>
      </c>
      <c r="G80" s="33" t="n">
        <f aca="false">$G79+IF($F80=1,1,0)</f>
        <v>0</v>
      </c>
      <c r="H80" s="0" t="str">
        <f aca="false">IF($F80=1,$G80,"")</f>
        <v/>
      </c>
    </row>
    <row r="81" customFormat="false" ht="15" hidden="false" customHeight="false" outlineLevel="0" collapsed="false">
      <c r="A81" s="30" t="n">
        <v>12.34375</v>
      </c>
      <c r="B81" s="31" t="n">
        <v>12.6132</v>
      </c>
      <c r="C81" s="32" t="n">
        <f aca="false">IF($A81="","",IF(設定!$B$21="dB",10^($B81/20),ABS($B81)))</f>
        <v>4.27228287168413</v>
      </c>
      <c r="D81" s="32" t="n">
        <f aca="false">IF($A81="","",$A81^2)</f>
        <v>152.3681640625</v>
      </c>
      <c r="E81" s="32" t="n">
        <f aca="false">IF($A81="","",IF($C81&lt;=0,"",1/$C81^2))</f>
        <v>0.0547873128320823</v>
      </c>
      <c r="F81" s="33" t="n">
        <f aca="false">IF(OR(ROW()-設定!$B$30&lt;2,ROW()+設定!$B$30&gt;13701,N($A81)&lt;=0,N(INDEX($A$2:$A$13701,MIN(13700,MAX(1,ROW()-1+設定!$B$30))))&lt;=0,$A81&lt;設定!$B$28,$A81&gt;設定!$B$29),0,IF(AND($C81&gt;=MAX(INDEX($C$1:$C$13701,MAX(1,ROW()-設定!$B$24)):INDEX($C$1:$C$13701,MAX(1,ROW()-1))),$C81&gt;MAX(INDEX($C$1:$C$13701,MIN(13701,ROW()+1)):INDEX($C$1:$C$13701,MIN(13701,ROW()+設定!$B$24))),$C81&gt;=設定!$B$32,$C81&gt;=MAX(MIN(INDEX($C$1:$C$13701,MAX(1,ROW()-設定!$B$26)):INDEX($C$1:$C$13701,MAX(1,ROW()-1))),MIN(INDEX($C$1:$C$13701,MIN(13701,ROW()+1)):INDEX($C$1:$C$13701,MIN(13701,ROW()+設定!$B$26))))*10^(設定!$B$27/20)),1,0))</f>
        <v>0</v>
      </c>
      <c r="G81" s="33" t="n">
        <f aca="false">$G80+IF($F81=1,1,0)</f>
        <v>0</v>
      </c>
      <c r="H81" s="0" t="str">
        <f aca="false">IF($F81=1,$G81,"")</f>
        <v/>
      </c>
    </row>
    <row r="82" customFormat="false" ht="15" hidden="false" customHeight="false" outlineLevel="0" collapsed="false">
      <c r="A82" s="30" t="n">
        <v>12.5</v>
      </c>
      <c r="B82" s="31" t="n">
        <v>12.4109</v>
      </c>
      <c r="C82" s="32" t="n">
        <f aca="false">IF($A82="","",IF(設定!$B$21="dB",10^($B82/20),ABS($B82)))</f>
        <v>4.17392844939179</v>
      </c>
      <c r="D82" s="32" t="n">
        <f aca="false">IF($A82="","",$A82^2)</f>
        <v>156.25</v>
      </c>
      <c r="E82" s="32" t="n">
        <f aca="false">IF($A82="","",IF($C82&lt;=0,"",1/$C82^2))</f>
        <v>0.0573997498853623</v>
      </c>
      <c r="F82" s="33" t="n">
        <f aca="false">IF(OR(ROW()-設定!$B$30&lt;2,ROW()+設定!$B$30&gt;13701,N($A82)&lt;=0,N(INDEX($A$2:$A$13701,MIN(13700,MAX(1,ROW()-1+設定!$B$30))))&lt;=0,$A82&lt;設定!$B$28,$A82&gt;設定!$B$29),0,IF(AND($C82&gt;=MAX(INDEX($C$1:$C$13701,MAX(1,ROW()-設定!$B$24)):INDEX($C$1:$C$13701,MAX(1,ROW()-1))),$C82&gt;MAX(INDEX($C$1:$C$13701,MIN(13701,ROW()+1)):INDEX($C$1:$C$13701,MIN(13701,ROW()+設定!$B$24))),$C82&gt;=設定!$B$32,$C82&gt;=MAX(MIN(INDEX($C$1:$C$13701,MAX(1,ROW()-設定!$B$26)):INDEX($C$1:$C$13701,MAX(1,ROW()-1))),MIN(INDEX($C$1:$C$13701,MIN(13701,ROW()+1)):INDEX($C$1:$C$13701,MIN(13701,ROW()+設定!$B$26))))*10^(設定!$B$27/20)),1,0))</f>
        <v>0</v>
      </c>
      <c r="G82" s="33" t="n">
        <f aca="false">$G81+IF($F82=1,1,0)</f>
        <v>0</v>
      </c>
      <c r="H82" s="0" t="str">
        <f aca="false">IF($F82=1,$G82,"")</f>
        <v/>
      </c>
    </row>
    <row r="83" customFormat="false" ht="15" hidden="false" customHeight="false" outlineLevel="0" collapsed="false">
      <c r="A83" s="30" t="n">
        <v>12.65625</v>
      </c>
      <c r="B83" s="31" t="n">
        <v>12.4242</v>
      </c>
      <c r="C83" s="32" t="n">
        <f aca="false">IF($A83="","",IF(設定!$B$21="dB",10^($B83/20),ABS($B83)))</f>
        <v>4.18032454396194</v>
      </c>
      <c r="D83" s="32" t="n">
        <f aca="false">IF($A83="","",$A83^2)</f>
        <v>160.1806640625</v>
      </c>
      <c r="E83" s="32" t="n">
        <f aca="false">IF($A83="","",IF($C83&lt;=0,"",1/$C83^2))</f>
        <v>0.0572242355881675</v>
      </c>
      <c r="F83" s="33" t="n">
        <f aca="false">IF(OR(ROW()-設定!$B$30&lt;2,ROW()+設定!$B$30&gt;13701,N($A83)&lt;=0,N(INDEX($A$2:$A$13701,MIN(13700,MAX(1,ROW()-1+設定!$B$30))))&lt;=0,$A83&lt;設定!$B$28,$A83&gt;設定!$B$29),0,IF(AND($C83&gt;=MAX(INDEX($C$1:$C$13701,MAX(1,ROW()-設定!$B$24)):INDEX($C$1:$C$13701,MAX(1,ROW()-1))),$C83&gt;MAX(INDEX($C$1:$C$13701,MIN(13701,ROW()+1)):INDEX($C$1:$C$13701,MIN(13701,ROW()+設定!$B$24))),$C83&gt;=設定!$B$32,$C83&gt;=MAX(MIN(INDEX($C$1:$C$13701,MAX(1,ROW()-設定!$B$26)):INDEX($C$1:$C$13701,MAX(1,ROW()-1))),MIN(INDEX($C$1:$C$13701,MIN(13701,ROW()+1)):INDEX($C$1:$C$13701,MIN(13701,ROW()+設定!$B$26))))*10^(設定!$B$27/20)),1,0))</f>
        <v>0</v>
      </c>
      <c r="G83" s="33" t="n">
        <f aca="false">$G82+IF($F83=1,1,0)</f>
        <v>0</v>
      </c>
      <c r="H83" s="0" t="str">
        <f aca="false">IF($F83=1,$G83,"")</f>
        <v/>
      </c>
    </row>
    <row r="84" customFormat="false" ht="15" hidden="false" customHeight="false" outlineLevel="0" collapsed="false">
      <c r="A84" s="30" t="n">
        <v>12.8125</v>
      </c>
      <c r="B84" s="31" t="n">
        <v>12.4927</v>
      </c>
      <c r="C84" s="32" t="n">
        <f aca="false">IF($A84="","",IF(設定!$B$21="dB",10^($B84/20),ABS($B84)))</f>
        <v>4.2134224020842</v>
      </c>
      <c r="D84" s="32" t="n">
        <f aca="false">IF($A84="","",$A84^2)</f>
        <v>164.16015625</v>
      </c>
      <c r="E84" s="32" t="n">
        <f aca="false">IF($A84="","",IF($C84&lt;=0,"",1/$C84^2))</f>
        <v>0.05632873523394</v>
      </c>
      <c r="F84" s="33" t="n">
        <f aca="false">IF(OR(ROW()-設定!$B$30&lt;2,ROW()+設定!$B$30&gt;13701,N($A84)&lt;=0,N(INDEX($A$2:$A$13701,MIN(13700,MAX(1,ROW()-1+設定!$B$30))))&lt;=0,$A84&lt;設定!$B$28,$A84&gt;設定!$B$29),0,IF(AND($C84&gt;=MAX(INDEX($C$1:$C$13701,MAX(1,ROW()-設定!$B$24)):INDEX($C$1:$C$13701,MAX(1,ROW()-1))),$C84&gt;MAX(INDEX($C$1:$C$13701,MIN(13701,ROW()+1)):INDEX($C$1:$C$13701,MIN(13701,ROW()+設定!$B$24))),$C84&gt;=設定!$B$32,$C84&gt;=MAX(MIN(INDEX($C$1:$C$13701,MAX(1,ROW()-設定!$B$26)):INDEX($C$1:$C$13701,MAX(1,ROW()-1))),MIN(INDEX($C$1:$C$13701,MIN(13701,ROW()+1)):INDEX($C$1:$C$13701,MIN(13701,ROW()+設定!$B$26))))*10^(設定!$B$27/20)),1,0))</f>
        <v>0</v>
      </c>
      <c r="G84" s="33" t="n">
        <f aca="false">$G83+IF($F84=1,1,0)</f>
        <v>0</v>
      </c>
      <c r="H84" s="0" t="str">
        <f aca="false">IF($F84=1,$G84,"")</f>
        <v/>
      </c>
    </row>
    <row r="85" customFormat="false" ht="15" hidden="false" customHeight="false" outlineLevel="0" collapsed="false">
      <c r="A85" s="30" t="n">
        <v>12.96875</v>
      </c>
      <c r="B85" s="31" t="n">
        <v>12.4435</v>
      </c>
      <c r="C85" s="32" t="n">
        <f aca="false">IF($A85="","",IF(設定!$B$21="dB",10^($B85/20),ABS($B85)))</f>
        <v>4.18962352990887</v>
      </c>
      <c r="D85" s="32" t="n">
        <f aca="false">IF($A85="","",$A85^2)</f>
        <v>168.1884765625</v>
      </c>
      <c r="E85" s="32" t="n">
        <f aca="false">IF($A85="","",IF($C85&lt;=0,"",1/$C85^2))</f>
        <v>0.0569704959273013</v>
      </c>
      <c r="F85" s="33" t="n">
        <f aca="false">IF(OR(ROW()-設定!$B$30&lt;2,ROW()+設定!$B$30&gt;13701,N($A85)&lt;=0,N(INDEX($A$2:$A$13701,MIN(13700,MAX(1,ROW()-1+設定!$B$30))))&lt;=0,$A85&lt;設定!$B$28,$A85&gt;設定!$B$29),0,IF(AND($C85&gt;=MAX(INDEX($C$1:$C$13701,MAX(1,ROW()-設定!$B$24)):INDEX($C$1:$C$13701,MAX(1,ROW()-1))),$C85&gt;MAX(INDEX($C$1:$C$13701,MIN(13701,ROW()+1)):INDEX($C$1:$C$13701,MIN(13701,ROW()+設定!$B$24))),$C85&gt;=設定!$B$32,$C85&gt;=MAX(MIN(INDEX($C$1:$C$13701,MAX(1,ROW()-設定!$B$26)):INDEX($C$1:$C$13701,MAX(1,ROW()-1))),MIN(INDEX($C$1:$C$13701,MIN(13701,ROW()+1)):INDEX($C$1:$C$13701,MIN(13701,ROW()+設定!$B$26))))*10^(設定!$B$27/20)),1,0))</f>
        <v>0</v>
      </c>
      <c r="G85" s="33" t="n">
        <f aca="false">$G84+IF($F85=1,1,0)</f>
        <v>0</v>
      </c>
      <c r="H85" s="0" t="str">
        <f aca="false">IF($F85=1,$G85,"")</f>
        <v/>
      </c>
    </row>
    <row r="86" customFormat="false" ht="15" hidden="false" customHeight="false" outlineLevel="0" collapsed="false">
      <c r="A86" s="30" t="n">
        <v>13.125</v>
      </c>
      <c r="B86" s="31" t="n">
        <v>12.4359</v>
      </c>
      <c r="C86" s="32" t="n">
        <f aca="false">IF($A86="","",IF(設定!$B$21="dB",10^($B86/20),ABS($B86)))</f>
        <v>4.18595928663633</v>
      </c>
      <c r="D86" s="32" t="n">
        <f aca="false">IF($A86="","",$A86^2)</f>
        <v>172.265625</v>
      </c>
      <c r="E86" s="32" t="n">
        <f aca="false">IF($A86="","",IF($C86&lt;=0,"",1/$C86^2))</f>
        <v>0.0570702795659015</v>
      </c>
      <c r="F86" s="33" t="n">
        <f aca="false">IF(OR(ROW()-設定!$B$30&lt;2,ROW()+設定!$B$30&gt;13701,N($A86)&lt;=0,N(INDEX($A$2:$A$13701,MIN(13700,MAX(1,ROW()-1+設定!$B$30))))&lt;=0,$A86&lt;設定!$B$28,$A86&gt;設定!$B$29),0,IF(AND($C86&gt;=MAX(INDEX($C$1:$C$13701,MAX(1,ROW()-設定!$B$24)):INDEX($C$1:$C$13701,MAX(1,ROW()-1))),$C86&gt;MAX(INDEX($C$1:$C$13701,MIN(13701,ROW()+1)):INDEX($C$1:$C$13701,MIN(13701,ROW()+設定!$B$24))),$C86&gt;=設定!$B$32,$C86&gt;=MAX(MIN(INDEX($C$1:$C$13701,MAX(1,ROW()-設定!$B$26)):INDEX($C$1:$C$13701,MAX(1,ROW()-1))),MIN(INDEX($C$1:$C$13701,MIN(13701,ROW()+1)):INDEX($C$1:$C$13701,MIN(13701,ROW()+設定!$B$26))))*10^(設定!$B$27/20)),1,0))</f>
        <v>0</v>
      </c>
      <c r="G86" s="33" t="n">
        <f aca="false">$G85+IF($F86=1,1,0)</f>
        <v>0</v>
      </c>
      <c r="H86" s="0" t="str">
        <f aca="false">IF($F86=1,$G86,"")</f>
        <v/>
      </c>
    </row>
    <row r="87" customFormat="false" ht="15" hidden="false" customHeight="false" outlineLevel="0" collapsed="false">
      <c r="A87" s="30" t="n">
        <v>13.28125</v>
      </c>
      <c r="B87" s="31" t="n">
        <v>12.3395</v>
      </c>
      <c r="C87" s="32" t="n">
        <f aca="false">IF($A87="","",IF(設定!$B$21="dB",10^($B87/20),ABS($B87)))</f>
        <v>4.13975843768656</v>
      </c>
      <c r="D87" s="32" t="n">
        <f aca="false">IF($A87="","",$A87^2)</f>
        <v>176.3916015625</v>
      </c>
      <c r="E87" s="32" t="n">
        <f aca="false">IF($A87="","",IF($C87&lt;=0,"",1/$C87^2))</f>
        <v>0.0583512279740586</v>
      </c>
      <c r="F87" s="33" t="n">
        <f aca="false">IF(OR(ROW()-設定!$B$30&lt;2,ROW()+設定!$B$30&gt;13701,N($A87)&lt;=0,N(INDEX($A$2:$A$13701,MIN(13700,MAX(1,ROW()-1+設定!$B$30))))&lt;=0,$A87&lt;設定!$B$28,$A87&gt;設定!$B$29),0,IF(AND($C87&gt;=MAX(INDEX($C$1:$C$13701,MAX(1,ROW()-設定!$B$24)):INDEX($C$1:$C$13701,MAX(1,ROW()-1))),$C87&gt;MAX(INDEX($C$1:$C$13701,MIN(13701,ROW()+1)):INDEX($C$1:$C$13701,MIN(13701,ROW()+設定!$B$24))),$C87&gt;=設定!$B$32,$C87&gt;=MAX(MIN(INDEX($C$1:$C$13701,MAX(1,ROW()-設定!$B$26)):INDEX($C$1:$C$13701,MAX(1,ROW()-1))),MIN(INDEX($C$1:$C$13701,MIN(13701,ROW()+1)):INDEX($C$1:$C$13701,MIN(13701,ROW()+設定!$B$26))))*10^(設定!$B$27/20)),1,0))</f>
        <v>0</v>
      </c>
      <c r="G87" s="33" t="n">
        <f aca="false">$G86+IF($F87=1,1,0)</f>
        <v>0</v>
      </c>
      <c r="H87" s="0" t="str">
        <f aca="false">IF($F87=1,$G87,"")</f>
        <v/>
      </c>
    </row>
    <row r="88" customFormat="false" ht="15" hidden="false" customHeight="false" outlineLevel="0" collapsed="false">
      <c r="A88" s="30" t="n">
        <v>13.4375</v>
      </c>
      <c r="B88" s="31" t="n">
        <v>12.4558</v>
      </c>
      <c r="C88" s="32" t="n">
        <f aca="false">IF($A88="","",IF(設定!$B$21="dB",10^($B88/20),ABS($B88)))</f>
        <v>4.19556061592171</v>
      </c>
      <c r="D88" s="32" t="n">
        <f aca="false">IF($A88="","",$A88^2)</f>
        <v>180.56640625</v>
      </c>
      <c r="E88" s="32" t="n">
        <f aca="false">IF($A88="","",IF($C88&lt;=0,"",1/$C88^2))</f>
        <v>0.0568093735187708</v>
      </c>
      <c r="F88" s="33" t="n">
        <f aca="false">IF(OR(ROW()-設定!$B$30&lt;2,ROW()+設定!$B$30&gt;13701,N($A88)&lt;=0,N(INDEX($A$2:$A$13701,MIN(13700,MAX(1,ROW()-1+設定!$B$30))))&lt;=0,$A88&lt;設定!$B$28,$A88&gt;設定!$B$29),0,IF(AND($C88&gt;=MAX(INDEX($C$1:$C$13701,MAX(1,ROW()-設定!$B$24)):INDEX($C$1:$C$13701,MAX(1,ROW()-1))),$C88&gt;MAX(INDEX($C$1:$C$13701,MIN(13701,ROW()+1)):INDEX($C$1:$C$13701,MIN(13701,ROW()+設定!$B$24))),$C88&gt;=設定!$B$32,$C88&gt;=MAX(MIN(INDEX($C$1:$C$13701,MAX(1,ROW()-設定!$B$26)):INDEX($C$1:$C$13701,MAX(1,ROW()-1))),MIN(INDEX($C$1:$C$13701,MIN(13701,ROW()+1)):INDEX($C$1:$C$13701,MIN(13701,ROW()+設定!$B$26))))*10^(設定!$B$27/20)),1,0))</f>
        <v>0</v>
      </c>
      <c r="G88" s="33" t="n">
        <f aca="false">$G87+IF($F88=1,1,0)</f>
        <v>0</v>
      </c>
      <c r="H88" s="0" t="str">
        <f aca="false">IF($F88=1,$G88,"")</f>
        <v/>
      </c>
    </row>
    <row r="89" customFormat="false" ht="15" hidden="false" customHeight="false" outlineLevel="0" collapsed="false">
      <c r="A89" s="30" t="n">
        <v>13.59375</v>
      </c>
      <c r="B89" s="31" t="n">
        <v>12.4099</v>
      </c>
      <c r="C89" s="32" t="n">
        <f aca="false">IF($A89="","",IF(設定!$B$21="dB",10^($B89/20),ABS($B89)))</f>
        <v>4.17344793578156</v>
      </c>
      <c r="D89" s="32" t="n">
        <f aca="false">IF($A89="","",$A89^2)</f>
        <v>184.7900390625</v>
      </c>
      <c r="E89" s="32" t="n">
        <f aca="false">IF($A89="","",IF($C89&lt;=0,"",1/$C89^2))</f>
        <v>0.0574129681879599</v>
      </c>
      <c r="F89" s="33" t="n">
        <f aca="false">IF(OR(ROW()-設定!$B$30&lt;2,ROW()+設定!$B$30&gt;13701,N($A89)&lt;=0,N(INDEX($A$2:$A$13701,MIN(13700,MAX(1,ROW()-1+設定!$B$30))))&lt;=0,$A89&lt;設定!$B$28,$A89&gt;設定!$B$29),0,IF(AND($C89&gt;=MAX(INDEX($C$1:$C$13701,MAX(1,ROW()-設定!$B$24)):INDEX($C$1:$C$13701,MAX(1,ROW()-1))),$C89&gt;MAX(INDEX($C$1:$C$13701,MIN(13701,ROW()+1)):INDEX($C$1:$C$13701,MIN(13701,ROW()+設定!$B$24))),$C89&gt;=設定!$B$32,$C89&gt;=MAX(MIN(INDEX($C$1:$C$13701,MAX(1,ROW()-設定!$B$26)):INDEX($C$1:$C$13701,MAX(1,ROW()-1))),MIN(INDEX($C$1:$C$13701,MIN(13701,ROW()+1)):INDEX($C$1:$C$13701,MIN(13701,ROW()+設定!$B$26))))*10^(設定!$B$27/20)),1,0))</f>
        <v>0</v>
      </c>
      <c r="G89" s="33" t="n">
        <f aca="false">$G88+IF($F89=1,1,0)</f>
        <v>0</v>
      </c>
      <c r="H89" s="0" t="str">
        <f aca="false">IF($F89=1,$G89,"")</f>
        <v/>
      </c>
    </row>
    <row r="90" customFormat="false" ht="15" hidden="false" customHeight="false" outlineLevel="0" collapsed="false">
      <c r="A90" s="30" t="n">
        <v>13.75</v>
      </c>
      <c r="B90" s="31" t="n">
        <v>12.5773</v>
      </c>
      <c r="C90" s="32" t="n">
        <f aca="false">IF($A90="","",IF(設定!$B$21="dB",10^($B90/20),ABS($B90)))</f>
        <v>4.25466136857954</v>
      </c>
      <c r="D90" s="32" t="n">
        <f aca="false">IF($A90="","",$A90^2)</f>
        <v>189.0625</v>
      </c>
      <c r="E90" s="32" t="n">
        <f aca="false">IF($A90="","",IF($C90&lt;=0,"",1/$C90^2))</f>
        <v>0.0552420771420251</v>
      </c>
      <c r="F90" s="33" t="n">
        <f aca="false">IF(OR(ROW()-設定!$B$30&lt;2,ROW()+設定!$B$30&gt;13701,N($A90)&lt;=0,N(INDEX($A$2:$A$13701,MIN(13700,MAX(1,ROW()-1+設定!$B$30))))&lt;=0,$A90&lt;設定!$B$28,$A90&gt;設定!$B$29),0,IF(AND($C90&gt;=MAX(INDEX($C$1:$C$13701,MAX(1,ROW()-設定!$B$24)):INDEX($C$1:$C$13701,MAX(1,ROW()-1))),$C90&gt;MAX(INDEX($C$1:$C$13701,MIN(13701,ROW()+1)):INDEX($C$1:$C$13701,MIN(13701,ROW()+設定!$B$24))),$C90&gt;=設定!$B$32,$C90&gt;=MAX(MIN(INDEX($C$1:$C$13701,MAX(1,ROW()-設定!$B$26)):INDEX($C$1:$C$13701,MAX(1,ROW()-1))),MIN(INDEX($C$1:$C$13701,MIN(13701,ROW()+1)):INDEX($C$1:$C$13701,MIN(13701,ROW()+設定!$B$26))))*10^(設定!$B$27/20)),1,0))</f>
        <v>0</v>
      </c>
      <c r="G90" s="33" t="n">
        <f aca="false">$G89+IF($F90=1,1,0)</f>
        <v>0</v>
      </c>
      <c r="H90" s="0" t="str">
        <f aca="false">IF($F90=1,$G90,"")</f>
        <v/>
      </c>
    </row>
    <row r="91" customFormat="false" ht="15" hidden="false" customHeight="false" outlineLevel="0" collapsed="false">
      <c r="A91" s="30" t="n">
        <v>13.90625</v>
      </c>
      <c r="B91" s="31" t="n">
        <v>12.5242</v>
      </c>
      <c r="C91" s="32" t="n">
        <f aca="false">IF($A91="","",IF(設定!$B$21="dB",10^($B91/20),ABS($B91)))</f>
        <v>4.22873042081028</v>
      </c>
      <c r="D91" s="32" t="n">
        <f aca="false">IF($A91="","",$A91^2)</f>
        <v>193.3837890625</v>
      </c>
      <c r="E91" s="32" t="n">
        <f aca="false">IF($A91="","",IF($C91&lt;=0,"",1/$C91^2))</f>
        <v>0.0559216529575014</v>
      </c>
      <c r="F91" s="33" t="n">
        <f aca="false">IF(OR(ROW()-設定!$B$30&lt;2,ROW()+設定!$B$30&gt;13701,N($A91)&lt;=0,N(INDEX($A$2:$A$13701,MIN(13700,MAX(1,ROW()-1+設定!$B$30))))&lt;=0,$A91&lt;設定!$B$28,$A91&gt;設定!$B$29),0,IF(AND($C91&gt;=MAX(INDEX($C$1:$C$13701,MAX(1,ROW()-設定!$B$24)):INDEX($C$1:$C$13701,MAX(1,ROW()-1))),$C91&gt;MAX(INDEX($C$1:$C$13701,MIN(13701,ROW()+1)):INDEX($C$1:$C$13701,MIN(13701,ROW()+設定!$B$24))),$C91&gt;=設定!$B$32,$C91&gt;=MAX(MIN(INDEX($C$1:$C$13701,MAX(1,ROW()-設定!$B$26)):INDEX($C$1:$C$13701,MAX(1,ROW()-1))),MIN(INDEX($C$1:$C$13701,MIN(13701,ROW()+1)):INDEX($C$1:$C$13701,MIN(13701,ROW()+設定!$B$26))))*10^(設定!$B$27/20)),1,0))</f>
        <v>0</v>
      </c>
      <c r="G91" s="33" t="n">
        <f aca="false">$G90+IF($F91=1,1,0)</f>
        <v>0</v>
      </c>
      <c r="H91" s="0" t="str">
        <f aca="false">IF($F91=1,$G91,"")</f>
        <v/>
      </c>
    </row>
    <row r="92" customFormat="false" ht="15" hidden="false" customHeight="false" outlineLevel="0" collapsed="false">
      <c r="A92" s="30" t="n">
        <v>14.0625</v>
      </c>
      <c r="B92" s="31" t="n">
        <v>12.454</v>
      </c>
      <c r="C92" s="32" t="n">
        <f aca="false">IF($A92="","",IF(設定!$B$21="dB",10^($B92/20),ABS($B92)))</f>
        <v>4.19469124882567</v>
      </c>
      <c r="D92" s="32" t="n">
        <f aca="false">IF($A92="","",$A92^2)</f>
        <v>197.75390625</v>
      </c>
      <c r="E92" s="32" t="n">
        <f aca="false">IF($A92="","",IF($C92&lt;=0,"",1/$C92^2))</f>
        <v>0.0568329239138338</v>
      </c>
      <c r="F92" s="33" t="n">
        <f aca="false">IF(OR(ROW()-設定!$B$30&lt;2,ROW()+設定!$B$30&gt;13701,N($A92)&lt;=0,N(INDEX($A$2:$A$13701,MIN(13700,MAX(1,ROW()-1+設定!$B$30))))&lt;=0,$A92&lt;設定!$B$28,$A92&gt;設定!$B$29),0,IF(AND($C92&gt;=MAX(INDEX($C$1:$C$13701,MAX(1,ROW()-設定!$B$24)):INDEX($C$1:$C$13701,MAX(1,ROW()-1))),$C92&gt;MAX(INDEX($C$1:$C$13701,MIN(13701,ROW()+1)):INDEX($C$1:$C$13701,MIN(13701,ROW()+設定!$B$24))),$C92&gt;=設定!$B$32,$C92&gt;=MAX(MIN(INDEX($C$1:$C$13701,MAX(1,ROW()-設定!$B$26)):INDEX($C$1:$C$13701,MAX(1,ROW()-1))),MIN(INDEX($C$1:$C$13701,MIN(13701,ROW()+1)):INDEX($C$1:$C$13701,MIN(13701,ROW()+設定!$B$26))))*10^(設定!$B$27/20)),1,0))</f>
        <v>0</v>
      </c>
      <c r="G92" s="33" t="n">
        <f aca="false">$G91+IF($F92=1,1,0)</f>
        <v>0</v>
      </c>
      <c r="H92" s="0" t="str">
        <f aca="false">IF($F92=1,$G92,"")</f>
        <v/>
      </c>
    </row>
    <row r="93" customFormat="false" ht="15" hidden="false" customHeight="false" outlineLevel="0" collapsed="false">
      <c r="A93" s="30" t="n">
        <v>14.21875</v>
      </c>
      <c r="B93" s="31" t="n">
        <v>12.526</v>
      </c>
      <c r="C93" s="32" t="n">
        <f aca="false">IF($A93="","",IF(設定!$B$21="dB",10^($B93/20),ABS($B93)))</f>
        <v>4.22960684266539</v>
      </c>
      <c r="D93" s="32" t="n">
        <f aca="false">IF($A93="","",$A93^2)</f>
        <v>202.1728515625</v>
      </c>
      <c r="E93" s="32" t="n">
        <f aca="false">IF($A93="","",IF($C93&lt;=0,"",1/$C93^2))</f>
        <v>0.055898480174385</v>
      </c>
      <c r="F93" s="33" t="n">
        <f aca="false">IF(OR(ROW()-設定!$B$30&lt;2,ROW()+設定!$B$30&gt;13701,N($A93)&lt;=0,N(INDEX($A$2:$A$13701,MIN(13700,MAX(1,ROW()-1+設定!$B$30))))&lt;=0,$A93&lt;設定!$B$28,$A93&gt;設定!$B$29),0,IF(AND($C93&gt;=MAX(INDEX($C$1:$C$13701,MAX(1,ROW()-設定!$B$24)):INDEX($C$1:$C$13701,MAX(1,ROW()-1))),$C93&gt;MAX(INDEX($C$1:$C$13701,MIN(13701,ROW()+1)):INDEX($C$1:$C$13701,MIN(13701,ROW()+設定!$B$24))),$C93&gt;=設定!$B$32,$C93&gt;=MAX(MIN(INDEX($C$1:$C$13701,MAX(1,ROW()-設定!$B$26)):INDEX($C$1:$C$13701,MAX(1,ROW()-1))),MIN(INDEX($C$1:$C$13701,MIN(13701,ROW()+1)):INDEX($C$1:$C$13701,MIN(13701,ROW()+設定!$B$26))))*10^(設定!$B$27/20)),1,0))</f>
        <v>0</v>
      </c>
      <c r="G93" s="33" t="n">
        <f aca="false">$G92+IF($F93=1,1,0)</f>
        <v>0</v>
      </c>
      <c r="H93" s="0" t="str">
        <f aca="false">IF($F93=1,$G93,"")</f>
        <v/>
      </c>
    </row>
    <row r="94" customFormat="false" ht="15" hidden="false" customHeight="false" outlineLevel="0" collapsed="false">
      <c r="A94" s="30" t="n">
        <v>14.375</v>
      </c>
      <c r="B94" s="31" t="n">
        <v>12.4216</v>
      </c>
      <c r="C94" s="32" t="n">
        <f aca="false">IF($A94="","",IF(設定!$B$21="dB",10^($B94/20),ABS($B94)))</f>
        <v>4.17907340933889</v>
      </c>
      <c r="D94" s="32" t="n">
        <f aca="false">IF($A94="","",$A94^2)</f>
        <v>206.640625</v>
      </c>
      <c r="E94" s="32" t="n">
        <f aca="false">IF($A94="","",IF($C94&lt;=0,"",1/$C94^2))</f>
        <v>0.0572585043997091</v>
      </c>
      <c r="F94" s="33" t="n">
        <f aca="false">IF(OR(ROW()-設定!$B$30&lt;2,ROW()+設定!$B$30&gt;13701,N($A94)&lt;=0,N(INDEX($A$2:$A$13701,MIN(13700,MAX(1,ROW()-1+設定!$B$30))))&lt;=0,$A94&lt;設定!$B$28,$A94&gt;設定!$B$29),0,IF(AND($C94&gt;=MAX(INDEX($C$1:$C$13701,MAX(1,ROW()-設定!$B$24)):INDEX($C$1:$C$13701,MAX(1,ROW()-1))),$C94&gt;MAX(INDEX($C$1:$C$13701,MIN(13701,ROW()+1)):INDEX($C$1:$C$13701,MIN(13701,ROW()+設定!$B$24))),$C94&gt;=設定!$B$32,$C94&gt;=MAX(MIN(INDEX($C$1:$C$13701,MAX(1,ROW()-設定!$B$26)):INDEX($C$1:$C$13701,MAX(1,ROW()-1))),MIN(INDEX($C$1:$C$13701,MIN(13701,ROW()+1)):INDEX($C$1:$C$13701,MIN(13701,ROW()+設定!$B$26))))*10^(設定!$B$27/20)),1,0))</f>
        <v>0</v>
      </c>
      <c r="G94" s="33" t="n">
        <f aca="false">$G93+IF($F94=1,1,0)</f>
        <v>0</v>
      </c>
      <c r="H94" s="0" t="str">
        <f aca="false">IF($F94=1,$G94,"")</f>
        <v/>
      </c>
    </row>
    <row r="95" customFormat="false" ht="15" hidden="false" customHeight="false" outlineLevel="0" collapsed="false">
      <c r="A95" s="30" t="n">
        <v>14.53125</v>
      </c>
      <c r="B95" s="31" t="n">
        <v>12.566</v>
      </c>
      <c r="C95" s="32" t="n">
        <f aca="false">IF($A95="","",IF(設定!$B$21="dB",10^($B95/20),ABS($B95)))</f>
        <v>4.2491298208112</v>
      </c>
      <c r="D95" s="32" t="n">
        <f aca="false">IF($A95="","",$A95^2)</f>
        <v>211.1572265625</v>
      </c>
      <c r="E95" s="32" t="n">
        <f aca="false">IF($A95="","",IF($C95&lt;=0,"",1/$C95^2))</f>
        <v>0.0553859998277357</v>
      </c>
      <c r="F95" s="33" t="n">
        <f aca="false">IF(OR(ROW()-設定!$B$30&lt;2,ROW()+設定!$B$30&gt;13701,N($A95)&lt;=0,N(INDEX($A$2:$A$13701,MIN(13700,MAX(1,ROW()-1+設定!$B$30))))&lt;=0,$A95&lt;設定!$B$28,$A95&gt;設定!$B$29),0,IF(AND($C95&gt;=MAX(INDEX($C$1:$C$13701,MAX(1,ROW()-設定!$B$24)):INDEX($C$1:$C$13701,MAX(1,ROW()-1))),$C95&gt;MAX(INDEX($C$1:$C$13701,MIN(13701,ROW()+1)):INDEX($C$1:$C$13701,MIN(13701,ROW()+設定!$B$24))),$C95&gt;=設定!$B$32,$C95&gt;=MAX(MIN(INDEX($C$1:$C$13701,MAX(1,ROW()-設定!$B$26)):INDEX($C$1:$C$13701,MAX(1,ROW()-1))),MIN(INDEX($C$1:$C$13701,MIN(13701,ROW()+1)):INDEX($C$1:$C$13701,MIN(13701,ROW()+設定!$B$26))))*10^(設定!$B$27/20)),1,0))</f>
        <v>0</v>
      </c>
      <c r="G95" s="33" t="n">
        <f aca="false">$G94+IF($F95=1,1,0)</f>
        <v>0</v>
      </c>
      <c r="H95" s="0" t="str">
        <f aca="false">IF($F95=1,$G95,"")</f>
        <v/>
      </c>
    </row>
    <row r="96" customFormat="false" ht="15" hidden="false" customHeight="false" outlineLevel="0" collapsed="false">
      <c r="A96" s="30" t="n">
        <v>14.6875</v>
      </c>
      <c r="B96" s="31" t="n">
        <v>12.4563</v>
      </c>
      <c r="C96" s="32" t="n">
        <f aca="false">IF($A96="","",IF(設定!$B$21="dB",10^($B96/20),ABS($B96)))</f>
        <v>4.19580213875651</v>
      </c>
      <c r="D96" s="32" t="n">
        <f aca="false">IF($A96="","",$A96^2)</f>
        <v>215.72265625</v>
      </c>
      <c r="E96" s="32" t="n">
        <f aca="false">IF($A96="","",IF($C96&lt;=0,"",1/$C96^2))</f>
        <v>0.0568028334744229</v>
      </c>
      <c r="F96" s="33" t="n">
        <f aca="false">IF(OR(ROW()-設定!$B$30&lt;2,ROW()+設定!$B$30&gt;13701,N($A96)&lt;=0,N(INDEX($A$2:$A$13701,MIN(13700,MAX(1,ROW()-1+設定!$B$30))))&lt;=0,$A96&lt;設定!$B$28,$A96&gt;設定!$B$29),0,IF(AND($C96&gt;=MAX(INDEX($C$1:$C$13701,MAX(1,ROW()-設定!$B$24)):INDEX($C$1:$C$13701,MAX(1,ROW()-1))),$C96&gt;MAX(INDEX($C$1:$C$13701,MIN(13701,ROW()+1)):INDEX($C$1:$C$13701,MIN(13701,ROW()+設定!$B$24))),$C96&gt;=設定!$B$32,$C96&gt;=MAX(MIN(INDEX($C$1:$C$13701,MAX(1,ROW()-設定!$B$26)):INDEX($C$1:$C$13701,MAX(1,ROW()-1))),MIN(INDEX($C$1:$C$13701,MIN(13701,ROW()+1)):INDEX($C$1:$C$13701,MIN(13701,ROW()+設定!$B$26))))*10^(設定!$B$27/20)),1,0))</f>
        <v>0</v>
      </c>
      <c r="G96" s="33" t="n">
        <f aca="false">$G95+IF($F96=1,1,0)</f>
        <v>0</v>
      </c>
      <c r="H96" s="0" t="str">
        <f aca="false">IF($F96=1,$G96,"")</f>
        <v/>
      </c>
    </row>
    <row r="97" customFormat="false" ht="15" hidden="false" customHeight="false" outlineLevel="0" collapsed="false">
      <c r="A97" s="30" t="n">
        <v>14.84375</v>
      </c>
      <c r="B97" s="31" t="n">
        <v>12.5179</v>
      </c>
      <c r="C97" s="32" t="n">
        <f aca="false">IF($A97="","",IF(設定!$B$21="dB",10^($B97/20),ABS($B97)))</f>
        <v>4.22566437420521</v>
      </c>
      <c r="D97" s="32" t="n">
        <f aca="false">IF($A97="","",$A97^2)</f>
        <v>220.3369140625</v>
      </c>
      <c r="E97" s="32" t="n">
        <f aca="false">IF($A97="","",IF($C97&lt;=0,"",1/$C97^2))</f>
        <v>0.0560028333742026</v>
      </c>
      <c r="F97" s="33" t="n">
        <f aca="false">IF(OR(ROW()-設定!$B$30&lt;2,ROW()+設定!$B$30&gt;13701,N($A97)&lt;=0,N(INDEX($A$2:$A$13701,MIN(13700,MAX(1,ROW()-1+設定!$B$30))))&lt;=0,$A97&lt;設定!$B$28,$A97&gt;設定!$B$29),0,IF(AND($C97&gt;=MAX(INDEX($C$1:$C$13701,MAX(1,ROW()-設定!$B$24)):INDEX($C$1:$C$13701,MAX(1,ROW()-1))),$C97&gt;MAX(INDEX($C$1:$C$13701,MIN(13701,ROW()+1)):INDEX($C$1:$C$13701,MIN(13701,ROW()+設定!$B$24))),$C97&gt;=設定!$B$32,$C97&gt;=MAX(MIN(INDEX($C$1:$C$13701,MAX(1,ROW()-設定!$B$26)):INDEX($C$1:$C$13701,MAX(1,ROW()-1))),MIN(INDEX($C$1:$C$13701,MIN(13701,ROW()+1)):INDEX($C$1:$C$13701,MIN(13701,ROW()+設定!$B$26))))*10^(設定!$B$27/20)),1,0))</f>
        <v>0</v>
      </c>
      <c r="G97" s="33" t="n">
        <f aca="false">$G96+IF($F97=1,1,0)</f>
        <v>0</v>
      </c>
      <c r="H97" s="0" t="str">
        <f aca="false">IF($F97=1,$G97,"")</f>
        <v/>
      </c>
    </row>
    <row r="98" customFormat="false" ht="15" hidden="false" customHeight="false" outlineLevel="0" collapsed="false">
      <c r="A98" s="30" t="n">
        <v>15</v>
      </c>
      <c r="B98" s="31" t="n">
        <v>12.3223</v>
      </c>
      <c r="C98" s="32" t="n">
        <f aca="false">IF($A98="","",IF(設定!$B$21="dB",10^($B98/20),ABS($B98)))</f>
        <v>4.1315689032978</v>
      </c>
      <c r="D98" s="32" t="n">
        <f aca="false">IF($A98="","",$A98^2)</f>
        <v>225</v>
      </c>
      <c r="E98" s="32" t="n">
        <f aca="false">IF($A98="","",IF($C98&lt;=0,"",1/$C98^2))</f>
        <v>0.0585827831106716</v>
      </c>
      <c r="F98" s="33" t="n">
        <f aca="false">IF(OR(ROW()-設定!$B$30&lt;2,ROW()+設定!$B$30&gt;13701,N($A98)&lt;=0,N(INDEX($A$2:$A$13701,MIN(13700,MAX(1,ROW()-1+設定!$B$30))))&lt;=0,$A98&lt;設定!$B$28,$A98&gt;設定!$B$29),0,IF(AND($C98&gt;=MAX(INDEX($C$1:$C$13701,MAX(1,ROW()-設定!$B$24)):INDEX($C$1:$C$13701,MAX(1,ROW()-1))),$C98&gt;MAX(INDEX($C$1:$C$13701,MIN(13701,ROW()+1)):INDEX($C$1:$C$13701,MIN(13701,ROW()+設定!$B$24))),$C98&gt;=設定!$B$32,$C98&gt;=MAX(MIN(INDEX($C$1:$C$13701,MAX(1,ROW()-設定!$B$26)):INDEX($C$1:$C$13701,MAX(1,ROW()-1))),MIN(INDEX($C$1:$C$13701,MIN(13701,ROW()+1)):INDEX($C$1:$C$13701,MIN(13701,ROW()+設定!$B$26))))*10^(設定!$B$27/20)),1,0))</f>
        <v>0</v>
      </c>
      <c r="G98" s="33" t="n">
        <f aca="false">$G97+IF($F98=1,1,0)</f>
        <v>0</v>
      </c>
      <c r="H98" s="0" t="str">
        <f aca="false">IF($F98=1,$G98,"")</f>
        <v/>
      </c>
    </row>
    <row r="99" customFormat="false" ht="15" hidden="false" customHeight="false" outlineLevel="0" collapsed="false">
      <c r="A99" s="30" t="n">
        <v>15.15625</v>
      </c>
      <c r="B99" s="31" t="n">
        <v>12.4939</v>
      </c>
      <c r="C99" s="32" t="n">
        <f aca="false">IF($A99="","",IF(設定!$B$21="dB",10^($B99/20),ABS($B99)))</f>
        <v>4.21400454811331</v>
      </c>
      <c r="D99" s="32" t="n">
        <f aca="false">IF($A99="","",$A99^2)</f>
        <v>229.7119140625</v>
      </c>
      <c r="E99" s="32" t="n">
        <f aca="false">IF($A99="","",IF($C99&lt;=0,"",1/$C99^2))</f>
        <v>0.0563131731792895</v>
      </c>
      <c r="F99" s="33" t="n">
        <f aca="false">IF(OR(ROW()-設定!$B$30&lt;2,ROW()+設定!$B$30&gt;13701,N($A99)&lt;=0,N(INDEX($A$2:$A$13701,MIN(13700,MAX(1,ROW()-1+設定!$B$30))))&lt;=0,$A99&lt;設定!$B$28,$A99&gt;設定!$B$29),0,IF(AND($C99&gt;=MAX(INDEX($C$1:$C$13701,MAX(1,ROW()-設定!$B$24)):INDEX($C$1:$C$13701,MAX(1,ROW()-1))),$C99&gt;MAX(INDEX($C$1:$C$13701,MIN(13701,ROW()+1)):INDEX($C$1:$C$13701,MIN(13701,ROW()+設定!$B$24))),$C99&gt;=設定!$B$32,$C99&gt;=MAX(MIN(INDEX($C$1:$C$13701,MAX(1,ROW()-設定!$B$26)):INDEX($C$1:$C$13701,MAX(1,ROW()-1))),MIN(INDEX($C$1:$C$13701,MIN(13701,ROW()+1)):INDEX($C$1:$C$13701,MIN(13701,ROW()+設定!$B$26))))*10^(設定!$B$27/20)),1,0))</f>
        <v>0</v>
      </c>
      <c r="G99" s="33" t="n">
        <f aca="false">$G98+IF($F99=1,1,0)</f>
        <v>0</v>
      </c>
      <c r="H99" s="0" t="str">
        <f aca="false">IF($F99=1,$G99,"")</f>
        <v/>
      </c>
    </row>
    <row r="100" customFormat="false" ht="15" hidden="false" customHeight="false" outlineLevel="0" collapsed="false">
      <c r="A100" s="30" t="n">
        <v>15.3125</v>
      </c>
      <c r="B100" s="31" t="n">
        <v>12.2797</v>
      </c>
      <c r="C100" s="32" t="n">
        <f aca="false">IF($A100="","",IF(設定!$B$21="dB",10^($B100/20),ABS($B100)))</f>
        <v>4.11135520741473</v>
      </c>
      <c r="D100" s="32" t="n">
        <f aca="false">IF($A100="","",$A100^2)</f>
        <v>234.47265625</v>
      </c>
      <c r="E100" s="32" t="n">
        <f aca="false">IF($A100="","",IF($C100&lt;=0,"",1/$C100^2))</f>
        <v>0.0591602499216899</v>
      </c>
      <c r="F100" s="33" t="n">
        <f aca="false">IF(OR(ROW()-設定!$B$30&lt;2,ROW()+設定!$B$30&gt;13701,N($A100)&lt;=0,N(INDEX($A$2:$A$13701,MIN(13700,MAX(1,ROW()-1+設定!$B$30))))&lt;=0,$A100&lt;設定!$B$28,$A100&gt;設定!$B$29),0,IF(AND($C100&gt;=MAX(INDEX($C$1:$C$13701,MAX(1,ROW()-設定!$B$24)):INDEX($C$1:$C$13701,MAX(1,ROW()-1))),$C100&gt;MAX(INDEX($C$1:$C$13701,MIN(13701,ROW()+1)):INDEX($C$1:$C$13701,MIN(13701,ROW()+設定!$B$24))),$C100&gt;=設定!$B$32,$C100&gt;=MAX(MIN(INDEX($C$1:$C$13701,MAX(1,ROW()-設定!$B$26)):INDEX($C$1:$C$13701,MAX(1,ROW()-1))),MIN(INDEX($C$1:$C$13701,MIN(13701,ROW()+1)):INDEX($C$1:$C$13701,MIN(13701,ROW()+設定!$B$26))))*10^(設定!$B$27/20)),1,0))</f>
        <v>0</v>
      </c>
      <c r="G100" s="33" t="n">
        <f aca="false">$G99+IF($F100=1,1,0)</f>
        <v>0</v>
      </c>
      <c r="H100" s="0" t="str">
        <f aca="false">IF($F100=1,$G100,"")</f>
        <v/>
      </c>
    </row>
    <row r="101" customFormat="false" ht="15" hidden="false" customHeight="false" outlineLevel="0" collapsed="false">
      <c r="A101" s="30" t="n">
        <v>15.46875</v>
      </c>
      <c r="B101" s="31" t="n">
        <v>12.2425</v>
      </c>
      <c r="C101" s="32" t="n">
        <f aca="false">IF($A101="","",IF(設定!$B$21="dB",10^($B101/20),ABS($B101)))</f>
        <v>4.09378471370436</v>
      </c>
      <c r="D101" s="32" t="n">
        <f aca="false">IF($A101="","",$A101^2)</f>
        <v>239.2822265625</v>
      </c>
      <c r="E101" s="32" t="n">
        <f aca="false">IF($A101="","",IF($C101&lt;=0,"",1/$C101^2))</f>
        <v>0.0596691704346522</v>
      </c>
      <c r="F101" s="33" t="n">
        <f aca="false">IF(OR(ROW()-設定!$B$30&lt;2,ROW()+設定!$B$30&gt;13701,N($A101)&lt;=0,N(INDEX($A$2:$A$13701,MIN(13700,MAX(1,ROW()-1+設定!$B$30))))&lt;=0,$A101&lt;設定!$B$28,$A101&gt;設定!$B$29),0,IF(AND($C101&gt;=MAX(INDEX($C$1:$C$13701,MAX(1,ROW()-設定!$B$24)):INDEX($C$1:$C$13701,MAX(1,ROW()-1))),$C101&gt;MAX(INDEX($C$1:$C$13701,MIN(13701,ROW()+1)):INDEX($C$1:$C$13701,MIN(13701,ROW()+設定!$B$24))),$C101&gt;=設定!$B$32,$C101&gt;=MAX(MIN(INDEX($C$1:$C$13701,MAX(1,ROW()-設定!$B$26)):INDEX($C$1:$C$13701,MAX(1,ROW()-1))),MIN(INDEX($C$1:$C$13701,MIN(13701,ROW()+1)):INDEX($C$1:$C$13701,MIN(13701,ROW()+設定!$B$26))))*10^(設定!$B$27/20)),1,0))</f>
        <v>0</v>
      </c>
      <c r="G101" s="33" t="n">
        <f aca="false">$G100+IF($F101=1,1,0)</f>
        <v>0</v>
      </c>
      <c r="H101" s="0" t="str">
        <f aca="false">IF($F101=1,$G101,"")</f>
        <v/>
      </c>
    </row>
    <row r="102" customFormat="false" ht="15" hidden="false" customHeight="false" outlineLevel="0" collapsed="false">
      <c r="A102" s="30" t="n">
        <v>15.625</v>
      </c>
      <c r="B102" s="31" t="n">
        <v>12.4258</v>
      </c>
      <c r="C102" s="32" t="n">
        <f aca="false">IF($A102="","",IF(設定!$B$21="dB",10^($B102/20),ABS($B102)))</f>
        <v>4.18109465912829</v>
      </c>
      <c r="D102" s="32" t="n">
        <f aca="false">IF($A102="","",$A102^2)</f>
        <v>244.140625</v>
      </c>
      <c r="E102" s="32" t="n">
        <f aca="false">IF($A102="","",IF($C102&lt;=0,"",1/$C102^2))</f>
        <v>0.0572031572836814</v>
      </c>
      <c r="F102" s="33" t="n">
        <f aca="false">IF(OR(ROW()-設定!$B$30&lt;2,ROW()+設定!$B$30&gt;13701,N($A102)&lt;=0,N(INDEX($A$2:$A$13701,MIN(13700,MAX(1,ROW()-1+設定!$B$30))))&lt;=0,$A102&lt;設定!$B$28,$A102&gt;設定!$B$29),0,IF(AND($C102&gt;=MAX(INDEX($C$1:$C$13701,MAX(1,ROW()-設定!$B$24)):INDEX($C$1:$C$13701,MAX(1,ROW()-1))),$C102&gt;MAX(INDEX($C$1:$C$13701,MIN(13701,ROW()+1)):INDEX($C$1:$C$13701,MIN(13701,ROW()+設定!$B$24))),$C102&gt;=設定!$B$32,$C102&gt;=MAX(MIN(INDEX($C$1:$C$13701,MAX(1,ROW()-設定!$B$26)):INDEX($C$1:$C$13701,MAX(1,ROW()-1))),MIN(INDEX($C$1:$C$13701,MIN(13701,ROW()+1)):INDEX($C$1:$C$13701,MIN(13701,ROW()+設定!$B$26))))*10^(設定!$B$27/20)),1,0))</f>
        <v>0</v>
      </c>
      <c r="G102" s="33" t="n">
        <f aca="false">$G101+IF($F102=1,1,0)</f>
        <v>0</v>
      </c>
      <c r="H102" s="0" t="str">
        <f aca="false">IF($F102=1,$G102,"")</f>
        <v/>
      </c>
    </row>
    <row r="103" customFormat="false" ht="15" hidden="false" customHeight="false" outlineLevel="0" collapsed="false">
      <c r="A103" s="30" t="n">
        <v>15.78125</v>
      </c>
      <c r="B103" s="31" t="n">
        <v>12.3633</v>
      </c>
      <c r="C103" s="32" t="n">
        <f aca="false">IF($A103="","",IF(設定!$B$21="dB",10^($B103/20),ABS($B103)))</f>
        <v>4.15111724640076</v>
      </c>
      <c r="D103" s="32" t="n">
        <f aca="false">IF($A103="","",$A103^2)</f>
        <v>249.0478515625</v>
      </c>
      <c r="E103" s="32" t="n">
        <f aca="false">IF($A103="","",IF($C103&lt;=0,"",1/$C103^2))</f>
        <v>0.0580323289506969</v>
      </c>
      <c r="F103" s="33" t="n">
        <f aca="false">IF(OR(ROW()-設定!$B$30&lt;2,ROW()+設定!$B$30&gt;13701,N($A103)&lt;=0,N(INDEX($A$2:$A$13701,MIN(13700,MAX(1,ROW()-1+設定!$B$30))))&lt;=0,$A103&lt;設定!$B$28,$A103&gt;設定!$B$29),0,IF(AND($C103&gt;=MAX(INDEX($C$1:$C$13701,MAX(1,ROW()-設定!$B$24)):INDEX($C$1:$C$13701,MAX(1,ROW()-1))),$C103&gt;MAX(INDEX($C$1:$C$13701,MIN(13701,ROW()+1)):INDEX($C$1:$C$13701,MIN(13701,ROW()+設定!$B$24))),$C103&gt;=設定!$B$32,$C103&gt;=MAX(MIN(INDEX($C$1:$C$13701,MAX(1,ROW()-設定!$B$26)):INDEX($C$1:$C$13701,MAX(1,ROW()-1))),MIN(INDEX($C$1:$C$13701,MIN(13701,ROW()+1)):INDEX($C$1:$C$13701,MIN(13701,ROW()+設定!$B$26))))*10^(設定!$B$27/20)),1,0))</f>
        <v>0</v>
      </c>
      <c r="G103" s="33" t="n">
        <f aca="false">$G102+IF($F103=1,1,0)</f>
        <v>0</v>
      </c>
      <c r="H103" s="0" t="str">
        <f aca="false">IF($F103=1,$G103,"")</f>
        <v/>
      </c>
    </row>
    <row r="104" customFormat="false" ht="15" hidden="false" customHeight="false" outlineLevel="0" collapsed="false">
      <c r="A104" s="30" t="n">
        <v>15.9375</v>
      </c>
      <c r="B104" s="31" t="n">
        <v>12.4752</v>
      </c>
      <c r="C104" s="32" t="n">
        <f aca="false">IF($A104="","",IF(設定!$B$21="dB",10^($B104/20),ABS($B104)))</f>
        <v>4.20494190488265</v>
      </c>
      <c r="D104" s="32" t="n">
        <f aca="false">IF($A104="","",$A104^2)</f>
        <v>254.00390625</v>
      </c>
      <c r="E104" s="32" t="n">
        <f aca="false">IF($A104="","",IF($C104&lt;=0,"",1/$C104^2))</f>
        <v>0.0565561711410117</v>
      </c>
      <c r="F104" s="33" t="n">
        <f aca="false">IF(OR(ROW()-設定!$B$30&lt;2,ROW()+設定!$B$30&gt;13701,N($A104)&lt;=0,N(INDEX($A$2:$A$13701,MIN(13700,MAX(1,ROW()-1+設定!$B$30))))&lt;=0,$A104&lt;設定!$B$28,$A104&gt;設定!$B$29),0,IF(AND($C104&gt;=MAX(INDEX($C$1:$C$13701,MAX(1,ROW()-設定!$B$24)):INDEX($C$1:$C$13701,MAX(1,ROW()-1))),$C104&gt;MAX(INDEX($C$1:$C$13701,MIN(13701,ROW()+1)):INDEX($C$1:$C$13701,MIN(13701,ROW()+設定!$B$24))),$C104&gt;=設定!$B$32,$C104&gt;=MAX(MIN(INDEX($C$1:$C$13701,MAX(1,ROW()-設定!$B$26)):INDEX($C$1:$C$13701,MAX(1,ROW()-1))),MIN(INDEX($C$1:$C$13701,MIN(13701,ROW()+1)):INDEX($C$1:$C$13701,MIN(13701,ROW()+設定!$B$26))))*10^(設定!$B$27/20)),1,0))</f>
        <v>0</v>
      </c>
      <c r="G104" s="33" t="n">
        <f aca="false">$G103+IF($F104=1,1,0)</f>
        <v>0</v>
      </c>
      <c r="H104" s="0" t="str">
        <f aca="false">IF($F104=1,$G104,"")</f>
        <v/>
      </c>
    </row>
    <row r="105" customFormat="false" ht="15" hidden="false" customHeight="false" outlineLevel="0" collapsed="false">
      <c r="A105" s="30" t="n">
        <v>16.09375</v>
      </c>
      <c r="B105" s="31" t="n">
        <v>12.6891</v>
      </c>
      <c r="C105" s="32" t="n">
        <f aca="false">IF($A105="","",IF(設定!$B$21="dB",10^($B105/20),ABS($B105)))</f>
        <v>4.30977899343463</v>
      </c>
      <c r="D105" s="32" t="n">
        <f aca="false">IF($A105="","",$A105^2)</f>
        <v>259.0087890625</v>
      </c>
      <c r="E105" s="32" t="n">
        <f aca="false">IF($A105="","",IF($C105&lt;=0,"",1/$C105^2))</f>
        <v>0.0538381341153136</v>
      </c>
      <c r="F105" s="33" t="n">
        <f aca="false">IF(OR(ROW()-設定!$B$30&lt;2,ROW()+設定!$B$30&gt;13701,N($A105)&lt;=0,N(INDEX($A$2:$A$13701,MIN(13700,MAX(1,ROW()-1+設定!$B$30))))&lt;=0,$A105&lt;設定!$B$28,$A105&gt;設定!$B$29),0,IF(AND($C105&gt;=MAX(INDEX($C$1:$C$13701,MAX(1,ROW()-設定!$B$24)):INDEX($C$1:$C$13701,MAX(1,ROW()-1))),$C105&gt;MAX(INDEX($C$1:$C$13701,MIN(13701,ROW()+1)):INDEX($C$1:$C$13701,MIN(13701,ROW()+設定!$B$24))),$C105&gt;=設定!$B$32,$C105&gt;=MAX(MIN(INDEX($C$1:$C$13701,MAX(1,ROW()-設定!$B$26)):INDEX($C$1:$C$13701,MAX(1,ROW()-1))),MIN(INDEX($C$1:$C$13701,MIN(13701,ROW()+1)):INDEX($C$1:$C$13701,MIN(13701,ROW()+設定!$B$26))))*10^(設定!$B$27/20)),1,0))</f>
        <v>0</v>
      </c>
      <c r="G105" s="33" t="n">
        <f aca="false">$G104+IF($F105=1,1,0)</f>
        <v>0</v>
      </c>
      <c r="H105" s="0" t="str">
        <f aca="false">IF($F105=1,$G105,"")</f>
        <v/>
      </c>
    </row>
    <row r="106" customFormat="false" ht="15" hidden="false" customHeight="false" outlineLevel="0" collapsed="false">
      <c r="A106" s="30" t="n">
        <v>16.25</v>
      </c>
      <c r="B106" s="31" t="n">
        <v>12.3713</v>
      </c>
      <c r="C106" s="32" t="n">
        <f aca="false">IF($A106="","",IF(設定!$B$21="dB",10^($B106/20),ABS($B106)))</f>
        <v>4.15494232792182</v>
      </c>
      <c r="D106" s="32" t="n">
        <f aca="false">IF($A106="","",$A106^2)</f>
        <v>264.0625</v>
      </c>
      <c r="E106" s="32" t="n">
        <f aca="false">IF($A106="","",IF($C106&lt;=0,"",1/$C106^2))</f>
        <v>0.0579255278479049</v>
      </c>
      <c r="F106" s="33" t="n">
        <f aca="false">IF(OR(ROW()-設定!$B$30&lt;2,ROW()+設定!$B$30&gt;13701,N($A106)&lt;=0,N(INDEX($A$2:$A$13701,MIN(13700,MAX(1,ROW()-1+設定!$B$30))))&lt;=0,$A106&lt;設定!$B$28,$A106&gt;設定!$B$29),0,IF(AND($C106&gt;=MAX(INDEX($C$1:$C$13701,MAX(1,ROW()-設定!$B$24)):INDEX($C$1:$C$13701,MAX(1,ROW()-1))),$C106&gt;MAX(INDEX($C$1:$C$13701,MIN(13701,ROW()+1)):INDEX($C$1:$C$13701,MIN(13701,ROW()+設定!$B$24))),$C106&gt;=設定!$B$32,$C106&gt;=MAX(MIN(INDEX($C$1:$C$13701,MAX(1,ROW()-設定!$B$26)):INDEX($C$1:$C$13701,MAX(1,ROW()-1))),MIN(INDEX($C$1:$C$13701,MIN(13701,ROW()+1)):INDEX($C$1:$C$13701,MIN(13701,ROW()+設定!$B$26))))*10^(設定!$B$27/20)),1,0))</f>
        <v>0</v>
      </c>
      <c r="G106" s="33" t="n">
        <f aca="false">$G105+IF($F106=1,1,0)</f>
        <v>0</v>
      </c>
      <c r="H106" s="0" t="str">
        <f aca="false">IF($F106=1,$G106,"")</f>
        <v/>
      </c>
    </row>
    <row r="107" customFormat="false" ht="15" hidden="false" customHeight="false" outlineLevel="0" collapsed="false">
      <c r="A107" s="30" t="n">
        <v>16.40625</v>
      </c>
      <c r="B107" s="31" t="n">
        <v>12.3928</v>
      </c>
      <c r="C107" s="32" t="n">
        <f aca="false">IF($A107="","",IF(設定!$B$21="dB",10^($B107/20),ABS($B107)))</f>
        <v>4.16523970849548</v>
      </c>
      <c r="D107" s="32" t="n">
        <f aca="false">IF($A107="","",$A107^2)</f>
        <v>269.1650390625</v>
      </c>
      <c r="E107" s="32" t="n">
        <f aca="false">IF($A107="","",IF($C107&lt;=0,"",1/$C107^2))</f>
        <v>0.05763947281574</v>
      </c>
      <c r="F107" s="33" t="n">
        <f aca="false">IF(OR(ROW()-設定!$B$30&lt;2,ROW()+設定!$B$30&gt;13701,N($A107)&lt;=0,N(INDEX($A$2:$A$13701,MIN(13700,MAX(1,ROW()-1+設定!$B$30))))&lt;=0,$A107&lt;設定!$B$28,$A107&gt;設定!$B$29),0,IF(AND($C107&gt;=MAX(INDEX($C$1:$C$13701,MAX(1,ROW()-設定!$B$24)):INDEX($C$1:$C$13701,MAX(1,ROW()-1))),$C107&gt;MAX(INDEX($C$1:$C$13701,MIN(13701,ROW()+1)):INDEX($C$1:$C$13701,MIN(13701,ROW()+設定!$B$24))),$C107&gt;=設定!$B$32,$C107&gt;=MAX(MIN(INDEX($C$1:$C$13701,MAX(1,ROW()-設定!$B$26)):INDEX($C$1:$C$13701,MAX(1,ROW()-1))),MIN(INDEX($C$1:$C$13701,MIN(13701,ROW()+1)):INDEX($C$1:$C$13701,MIN(13701,ROW()+設定!$B$26))))*10^(設定!$B$27/20)),1,0))</f>
        <v>0</v>
      </c>
      <c r="G107" s="33" t="n">
        <f aca="false">$G106+IF($F107=1,1,0)</f>
        <v>0</v>
      </c>
      <c r="H107" s="0" t="str">
        <f aca="false">IF($F107=1,$G107,"")</f>
        <v/>
      </c>
    </row>
    <row r="108" customFormat="false" ht="15" hidden="false" customHeight="false" outlineLevel="0" collapsed="false">
      <c r="A108" s="30" t="n">
        <v>16.5625</v>
      </c>
      <c r="B108" s="31" t="n">
        <v>12.4801</v>
      </c>
      <c r="C108" s="32" t="n">
        <f aca="false">IF($A108="","",IF(設定!$B$21="dB",10^($B108/20),ABS($B108)))</f>
        <v>4.20731472206641</v>
      </c>
      <c r="D108" s="32" t="n">
        <f aca="false">IF($A108="","",$A108^2)</f>
        <v>274.31640625</v>
      </c>
      <c r="E108" s="32" t="n">
        <f aca="false">IF($A108="","",IF($C108&lt;=0,"",1/$C108^2))</f>
        <v>0.0564923966807496</v>
      </c>
      <c r="F108" s="33" t="n">
        <f aca="false">IF(OR(ROW()-設定!$B$30&lt;2,ROW()+設定!$B$30&gt;13701,N($A108)&lt;=0,N(INDEX($A$2:$A$13701,MIN(13700,MAX(1,ROW()-1+設定!$B$30))))&lt;=0,$A108&lt;設定!$B$28,$A108&gt;設定!$B$29),0,IF(AND($C108&gt;=MAX(INDEX($C$1:$C$13701,MAX(1,ROW()-設定!$B$24)):INDEX($C$1:$C$13701,MAX(1,ROW()-1))),$C108&gt;MAX(INDEX($C$1:$C$13701,MIN(13701,ROW()+1)):INDEX($C$1:$C$13701,MIN(13701,ROW()+設定!$B$24))),$C108&gt;=設定!$B$32,$C108&gt;=MAX(MIN(INDEX($C$1:$C$13701,MAX(1,ROW()-設定!$B$26)):INDEX($C$1:$C$13701,MAX(1,ROW()-1))),MIN(INDEX($C$1:$C$13701,MIN(13701,ROW()+1)):INDEX($C$1:$C$13701,MIN(13701,ROW()+設定!$B$26))))*10^(設定!$B$27/20)),1,0))</f>
        <v>0</v>
      </c>
      <c r="G108" s="33" t="n">
        <f aca="false">$G107+IF($F108=1,1,0)</f>
        <v>0</v>
      </c>
      <c r="H108" s="0" t="str">
        <f aca="false">IF($F108=1,$G108,"")</f>
        <v/>
      </c>
    </row>
    <row r="109" customFormat="false" ht="15" hidden="false" customHeight="false" outlineLevel="0" collapsed="false">
      <c r="A109" s="30" t="n">
        <v>16.71875</v>
      </c>
      <c r="B109" s="31" t="n">
        <v>12.5096</v>
      </c>
      <c r="C109" s="32" t="n">
        <f aca="false">IF($A109="","",IF(設定!$B$21="dB",10^($B109/20),ABS($B109)))</f>
        <v>4.22162837286355</v>
      </c>
      <c r="D109" s="32" t="n">
        <f aca="false">IF($A109="","",$A109^2)</f>
        <v>279.5166015625</v>
      </c>
      <c r="E109" s="32" t="n">
        <f aca="false">IF($A109="","",IF($C109&lt;=0,"",1/$C109^2))</f>
        <v>0.0561099652840482</v>
      </c>
      <c r="F109" s="33" t="n">
        <f aca="false">IF(OR(ROW()-設定!$B$30&lt;2,ROW()+設定!$B$30&gt;13701,N($A109)&lt;=0,N(INDEX($A$2:$A$13701,MIN(13700,MAX(1,ROW()-1+設定!$B$30))))&lt;=0,$A109&lt;設定!$B$28,$A109&gt;設定!$B$29),0,IF(AND($C109&gt;=MAX(INDEX($C$1:$C$13701,MAX(1,ROW()-設定!$B$24)):INDEX($C$1:$C$13701,MAX(1,ROW()-1))),$C109&gt;MAX(INDEX($C$1:$C$13701,MIN(13701,ROW()+1)):INDEX($C$1:$C$13701,MIN(13701,ROW()+設定!$B$24))),$C109&gt;=設定!$B$32,$C109&gt;=MAX(MIN(INDEX($C$1:$C$13701,MAX(1,ROW()-設定!$B$26)):INDEX($C$1:$C$13701,MAX(1,ROW()-1))),MIN(INDEX($C$1:$C$13701,MIN(13701,ROW()+1)):INDEX($C$1:$C$13701,MIN(13701,ROW()+設定!$B$26))))*10^(設定!$B$27/20)),1,0))</f>
        <v>0</v>
      </c>
      <c r="G109" s="33" t="n">
        <f aca="false">$G108+IF($F109=1,1,0)</f>
        <v>0</v>
      </c>
      <c r="H109" s="0" t="str">
        <f aca="false">IF($F109=1,$G109,"")</f>
        <v/>
      </c>
    </row>
    <row r="110" customFormat="false" ht="15" hidden="false" customHeight="false" outlineLevel="0" collapsed="false">
      <c r="A110" s="30" t="n">
        <v>16.875</v>
      </c>
      <c r="B110" s="31" t="n">
        <v>12.4401</v>
      </c>
      <c r="C110" s="32" t="n">
        <f aca="false">IF($A110="","",IF(設定!$B$21="dB",10^($B110/20),ABS($B110)))</f>
        <v>4.18798386684774</v>
      </c>
      <c r="D110" s="32" t="n">
        <f aca="false">IF($A110="","",$A110^2)</f>
        <v>284.765625</v>
      </c>
      <c r="E110" s="32" t="n">
        <f aca="false">IF($A110="","",IF($C110&lt;=0,"",1/$C110^2))</f>
        <v>0.0570151143914355</v>
      </c>
      <c r="F110" s="33" t="n">
        <f aca="false">IF(OR(ROW()-設定!$B$30&lt;2,ROW()+設定!$B$30&gt;13701,N($A110)&lt;=0,N(INDEX($A$2:$A$13701,MIN(13700,MAX(1,ROW()-1+設定!$B$30))))&lt;=0,$A110&lt;設定!$B$28,$A110&gt;設定!$B$29),0,IF(AND($C110&gt;=MAX(INDEX($C$1:$C$13701,MAX(1,ROW()-設定!$B$24)):INDEX($C$1:$C$13701,MAX(1,ROW()-1))),$C110&gt;MAX(INDEX($C$1:$C$13701,MIN(13701,ROW()+1)):INDEX($C$1:$C$13701,MIN(13701,ROW()+設定!$B$24))),$C110&gt;=設定!$B$32,$C110&gt;=MAX(MIN(INDEX($C$1:$C$13701,MAX(1,ROW()-設定!$B$26)):INDEX($C$1:$C$13701,MAX(1,ROW()-1))),MIN(INDEX($C$1:$C$13701,MIN(13701,ROW()+1)):INDEX($C$1:$C$13701,MIN(13701,ROW()+設定!$B$26))))*10^(設定!$B$27/20)),1,0))</f>
        <v>0</v>
      </c>
      <c r="G110" s="33" t="n">
        <f aca="false">$G109+IF($F110=1,1,0)</f>
        <v>0</v>
      </c>
      <c r="H110" s="0" t="str">
        <f aca="false">IF($F110=1,$G110,"")</f>
        <v/>
      </c>
    </row>
    <row r="111" customFormat="false" ht="15" hidden="false" customHeight="false" outlineLevel="0" collapsed="false">
      <c r="A111" s="30" t="n">
        <v>17.03125</v>
      </c>
      <c r="B111" s="31" t="n">
        <v>12.437</v>
      </c>
      <c r="C111" s="32" t="n">
        <f aca="false">IF($A111="","",IF(設定!$B$21="dB",10^($B111/20),ABS($B111)))</f>
        <v>4.1864894392154</v>
      </c>
      <c r="D111" s="32" t="n">
        <f aca="false">IF($A111="","",$A111^2)</f>
        <v>290.0634765625</v>
      </c>
      <c r="E111" s="32" t="n">
        <f aca="false">IF($A111="","",IF($C111&lt;=0,"",1/$C111^2))</f>
        <v>0.0570558263871128</v>
      </c>
      <c r="F111" s="33" t="n">
        <f aca="false">IF(OR(ROW()-設定!$B$30&lt;2,ROW()+設定!$B$30&gt;13701,N($A111)&lt;=0,N(INDEX($A$2:$A$13701,MIN(13700,MAX(1,ROW()-1+設定!$B$30))))&lt;=0,$A111&lt;設定!$B$28,$A111&gt;設定!$B$29),0,IF(AND($C111&gt;=MAX(INDEX($C$1:$C$13701,MAX(1,ROW()-設定!$B$24)):INDEX($C$1:$C$13701,MAX(1,ROW()-1))),$C111&gt;MAX(INDEX($C$1:$C$13701,MIN(13701,ROW()+1)):INDEX($C$1:$C$13701,MIN(13701,ROW()+設定!$B$24))),$C111&gt;=設定!$B$32,$C111&gt;=MAX(MIN(INDEX($C$1:$C$13701,MAX(1,ROW()-設定!$B$26)):INDEX($C$1:$C$13701,MAX(1,ROW()-1))),MIN(INDEX($C$1:$C$13701,MIN(13701,ROW()+1)):INDEX($C$1:$C$13701,MIN(13701,ROW()+設定!$B$26))))*10^(設定!$B$27/20)),1,0))</f>
        <v>0</v>
      </c>
      <c r="G111" s="33" t="n">
        <f aca="false">$G110+IF($F111=1,1,0)</f>
        <v>0</v>
      </c>
      <c r="H111" s="0" t="str">
        <f aca="false">IF($F111=1,$G111,"")</f>
        <v/>
      </c>
    </row>
    <row r="112" customFormat="false" ht="15" hidden="false" customHeight="false" outlineLevel="0" collapsed="false">
      <c r="A112" s="30" t="n">
        <v>17.1875</v>
      </c>
      <c r="B112" s="31" t="n">
        <v>12.5314</v>
      </c>
      <c r="C112" s="32" t="n">
        <f aca="false">IF($A112="","",IF(設定!$B$21="dB",10^($B112/20),ABS($B112)))</f>
        <v>4.23223719823362</v>
      </c>
      <c r="D112" s="32" t="n">
        <f aca="false">IF($A112="","",$A112^2)</f>
        <v>295.41015625</v>
      </c>
      <c r="E112" s="32" t="n">
        <f aca="false">IF($A112="","",IF($C112&lt;=0,"",1/$C112^2))</f>
        <v>0.0558290194230704</v>
      </c>
      <c r="F112" s="33" t="n">
        <f aca="false">IF(OR(ROW()-設定!$B$30&lt;2,ROW()+設定!$B$30&gt;13701,N($A112)&lt;=0,N(INDEX($A$2:$A$13701,MIN(13700,MAX(1,ROW()-1+設定!$B$30))))&lt;=0,$A112&lt;設定!$B$28,$A112&gt;設定!$B$29),0,IF(AND($C112&gt;=MAX(INDEX($C$1:$C$13701,MAX(1,ROW()-設定!$B$24)):INDEX($C$1:$C$13701,MAX(1,ROW()-1))),$C112&gt;MAX(INDEX($C$1:$C$13701,MIN(13701,ROW()+1)):INDEX($C$1:$C$13701,MIN(13701,ROW()+設定!$B$24))),$C112&gt;=設定!$B$32,$C112&gt;=MAX(MIN(INDEX($C$1:$C$13701,MAX(1,ROW()-設定!$B$26)):INDEX($C$1:$C$13701,MAX(1,ROW()-1))),MIN(INDEX($C$1:$C$13701,MIN(13701,ROW()+1)):INDEX($C$1:$C$13701,MIN(13701,ROW()+設定!$B$26))))*10^(設定!$B$27/20)),1,0))</f>
        <v>0</v>
      </c>
      <c r="G112" s="33" t="n">
        <f aca="false">$G111+IF($F112=1,1,0)</f>
        <v>0</v>
      </c>
      <c r="H112" s="0" t="str">
        <f aca="false">IF($F112=1,$G112,"")</f>
        <v/>
      </c>
    </row>
    <row r="113" customFormat="false" ht="15" hidden="false" customHeight="false" outlineLevel="0" collapsed="false">
      <c r="A113" s="30" t="n">
        <v>17.34375</v>
      </c>
      <c r="B113" s="31" t="n">
        <v>12.5128</v>
      </c>
      <c r="C113" s="32" t="n">
        <f aca="false">IF($A113="","",IF(設定!$B$21="dB",10^($B113/20),ABS($B113)))</f>
        <v>4.22318396476609</v>
      </c>
      <c r="D113" s="32" t="n">
        <f aca="false">IF($A113="","",$A113^2)</f>
        <v>300.8056640625</v>
      </c>
      <c r="E113" s="32" t="n">
        <f aca="false">IF($A113="","",IF($C113&lt;=0,"",1/$C113^2))</f>
        <v>0.0560686371614789</v>
      </c>
      <c r="F113" s="33" t="n">
        <f aca="false">IF(OR(ROW()-設定!$B$30&lt;2,ROW()+設定!$B$30&gt;13701,N($A113)&lt;=0,N(INDEX($A$2:$A$13701,MIN(13700,MAX(1,ROW()-1+設定!$B$30))))&lt;=0,$A113&lt;設定!$B$28,$A113&gt;設定!$B$29),0,IF(AND($C113&gt;=MAX(INDEX($C$1:$C$13701,MAX(1,ROW()-設定!$B$24)):INDEX($C$1:$C$13701,MAX(1,ROW()-1))),$C113&gt;MAX(INDEX($C$1:$C$13701,MIN(13701,ROW()+1)):INDEX($C$1:$C$13701,MIN(13701,ROW()+設定!$B$24))),$C113&gt;=設定!$B$32,$C113&gt;=MAX(MIN(INDEX($C$1:$C$13701,MAX(1,ROW()-設定!$B$26)):INDEX($C$1:$C$13701,MAX(1,ROW()-1))),MIN(INDEX($C$1:$C$13701,MIN(13701,ROW()+1)):INDEX($C$1:$C$13701,MIN(13701,ROW()+設定!$B$26))))*10^(設定!$B$27/20)),1,0))</f>
        <v>0</v>
      </c>
      <c r="G113" s="33" t="n">
        <f aca="false">$G112+IF($F113=1,1,0)</f>
        <v>0</v>
      </c>
      <c r="H113" s="0" t="str">
        <f aca="false">IF($F113=1,$G113,"")</f>
        <v/>
      </c>
    </row>
    <row r="114" customFormat="false" ht="15" hidden="false" customHeight="false" outlineLevel="0" collapsed="false">
      <c r="A114" s="30" t="n">
        <v>17.5</v>
      </c>
      <c r="B114" s="31" t="n">
        <v>12.3506</v>
      </c>
      <c r="C114" s="32" t="n">
        <f aca="false">IF($A114="","",IF(設定!$B$21="dB",10^($B114/20),ABS($B114)))</f>
        <v>4.14505216054957</v>
      </c>
      <c r="D114" s="32" t="n">
        <f aca="false">IF($A114="","",$A114^2)</f>
        <v>306.25</v>
      </c>
      <c r="E114" s="32" t="n">
        <f aca="false">IF($A114="","",IF($C114&lt;=0,"",1/$C114^2))</f>
        <v>0.058202280279436</v>
      </c>
      <c r="F114" s="33" t="n">
        <f aca="false">IF(OR(ROW()-設定!$B$30&lt;2,ROW()+設定!$B$30&gt;13701,N($A114)&lt;=0,N(INDEX($A$2:$A$13701,MIN(13700,MAX(1,ROW()-1+設定!$B$30))))&lt;=0,$A114&lt;設定!$B$28,$A114&gt;設定!$B$29),0,IF(AND($C114&gt;=MAX(INDEX($C$1:$C$13701,MAX(1,ROW()-設定!$B$24)):INDEX($C$1:$C$13701,MAX(1,ROW()-1))),$C114&gt;MAX(INDEX($C$1:$C$13701,MIN(13701,ROW()+1)):INDEX($C$1:$C$13701,MIN(13701,ROW()+設定!$B$24))),$C114&gt;=設定!$B$32,$C114&gt;=MAX(MIN(INDEX($C$1:$C$13701,MAX(1,ROW()-設定!$B$26)):INDEX($C$1:$C$13701,MAX(1,ROW()-1))),MIN(INDEX($C$1:$C$13701,MIN(13701,ROW()+1)):INDEX($C$1:$C$13701,MIN(13701,ROW()+設定!$B$26))))*10^(設定!$B$27/20)),1,0))</f>
        <v>0</v>
      </c>
      <c r="G114" s="33" t="n">
        <f aca="false">$G113+IF($F114=1,1,0)</f>
        <v>0</v>
      </c>
      <c r="H114" s="0" t="str">
        <f aca="false">IF($F114=1,$G114,"")</f>
        <v/>
      </c>
    </row>
    <row r="115" customFormat="false" ht="15" hidden="false" customHeight="false" outlineLevel="0" collapsed="false">
      <c r="A115" s="30" t="n">
        <v>17.65625</v>
      </c>
      <c r="B115" s="31" t="n">
        <v>12.4507</v>
      </c>
      <c r="C115" s="32" t="n">
        <f aca="false">IF($A115="","",IF(設定!$B$21="dB",10^($B115/20),ABS($B115)))</f>
        <v>4.19309787699298</v>
      </c>
      <c r="D115" s="32" t="n">
        <f aca="false">IF($A115="","",$A115^2)</f>
        <v>311.7431640625</v>
      </c>
      <c r="E115" s="32" t="n">
        <f aca="false">IF($A115="","",IF($C115&lt;=0,"",1/$C115^2))</f>
        <v>0.0568761249973139</v>
      </c>
      <c r="F115" s="33" t="n">
        <f aca="false">IF(OR(ROW()-設定!$B$30&lt;2,ROW()+設定!$B$30&gt;13701,N($A115)&lt;=0,N(INDEX($A$2:$A$13701,MIN(13700,MAX(1,ROW()-1+設定!$B$30))))&lt;=0,$A115&lt;設定!$B$28,$A115&gt;設定!$B$29),0,IF(AND($C115&gt;=MAX(INDEX($C$1:$C$13701,MAX(1,ROW()-設定!$B$24)):INDEX($C$1:$C$13701,MAX(1,ROW()-1))),$C115&gt;MAX(INDEX($C$1:$C$13701,MIN(13701,ROW()+1)):INDEX($C$1:$C$13701,MIN(13701,ROW()+設定!$B$24))),$C115&gt;=設定!$B$32,$C115&gt;=MAX(MIN(INDEX($C$1:$C$13701,MAX(1,ROW()-設定!$B$26)):INDEX($C$1:$C$13701,MAX(1,ROW()-1))),MIN(INDEX($C$1:$C$13701,MIN(13701,ROW()+1)):INDEX($C$1:$C$13701,MIN(13701,ROW()+設定!$B$26))))*10^(設定!$B$27/20)),1,0))</f>
        <v>0</v>
      </c>
      <c r="G115" s="33" t="n">
        <f aca="false">$G114+IF($F115=1,1,0)</f>
        <v>0</v>
      </c>
      <c r="H115" s="0" t="str">
        <f aca="false">IF($F115=1,$G115,"")</f>
        <v/>
      </c>
    </row>
    <row r="116" customFormat="false" ht="15" hidden="false" customHeight="false" outlineLevel="0" collapsed="false">
      <c r="A116" s="30" t="n">
        <v>17.8125</v>
      </c>
      <c r="B116" s="31" t="n">
        <v>12.4628</v>
      </c>
      <c r="C116" s="32" t="n">
        <f aca="false">IF($A116="","",IF(設定!$B$21="dB",10^($B116/20),ABS($B116)))</f>
        <v>4.19894320112527</v>
      </c>
      <c r="D116" s="32" t="n">
        <f aca="false">IF($A116="","",$A116^2)</f>
        <v>317.28515625</v>
      </c>
      <c r="E116" s="32" t="n">
        <f aca="false">IF($A116="","",IF($C116&lt;=0,"",1/$C116^2))</f>
        <v>0.0567178813809051</v>
      </c>
      <c r="F116" s="33" t="n">
        <f aca="false">IF(OR(ROW()-設定!$B$30&lt;2,ROW()+設定!$B$30&gt;13701,N($A116)&lt;=0,N(INDEX($A$2:$A$13701,MIN(13700,MAX(1,ROW()-1+設定!$B$30))))&lt;=0,$A116&lt;設定!$B$28,$A116&gt;設定!$B$29),0,IF(AND($C116&gt;=MAX(INDEX($C$1:$C$13701,MAX(1,ROW()-設定!$B$24)):INDEX($C$1:$C$13701,MAX(1,ROW()-1))),$C116&gt;MAX(INDEX($C$1:$C$13701,MIN(13701,ROW()+1)):INDEX($C$1:$C$13701,MIN(13701,ROW()+設定!$B$24))),$C116&gt;=設定!$B$32,$C116&gt;=MAX(MIN(INDEX($C$1:$C$13701,MAX(1,ROW()-設定!$B$26)):INDEX($C$1:$C$13701,MAX(1,ROW()-1))),MIN(INDEX($C$1:$C$13701,MIN(13701,ROW()+1)):INDEX($C$1:$C$13701,MIN(13701,ROW()+設定!$B$26))))*10^(設定!$B$27/20)),1,0))</f>
        <v>0</v>
      </c>
      <c r="G116" s="33" t="n">
        <f aca="false">$G115+IF($F116=1,1,0)</f>
        <v>0</v>
      </c>
      <c r="H116" s="0" t="str">
        <f aca="false">IF($F116=1,$G116,"")</f>
        <v/>
      </c>
    </row>
    <row r="117" customFormat="false" ht="15" hidden="false" customHeight="false" outlineLevel="0" collapsed="false">
      <c r="A117" s="30" t="n">
        <v>17.96875</v>
      </c>
      <c r="B117" s="31" t="n">
        <v>12.3484</v>
      </c>
      <c r="C117" s="32" t="n">
        <f aca="false">IF($A117="","",IF(設定!$B$21="dB",10^($B117/20),ABS($B117)))</f>
        <v>4.14400241661244</v>
      </c>
      <c r="D117" s="32" t="n">
        <f aca="false">IF($A117="","",$A117^2)</f>
        <v>322.8759765625</v>
      </c>
      <c r="E117" s="32" t="n">
        <f aca="false">IF($A117="","",IF($C117&lt;=0,"",1/$C117^2))</f>
        <v>0.058231771203044</v>
      </c>
      <c r="F117" s="33" t="n">
        <f aca="false">IF(OR(ROW()-設定!$B$30&lt;2,ROW()+設定!$B$30&gt;13701,N($A117)&lt;=0,N(INDEX($A$2:$A$13701,MIN(13700,MAX(1,ROW()-1+設定!$B$30))))&lt;=0,$A117&lt;設定!$B$28,$A117&gt;設定!$B$29),0,IF(AND($C117&gt;=MAX(INDEX($C$1:$C$13701,MAX(1,ROW()-設定!$B$24)):INDEX($C$1:$C$13701,MAX(1,ROW()-1))),$C117&gt;MAX(INDEX($C$1:$C$13701,MIN(13701,ROW()+1)):INDEX($C$1:$C$13701,MIN(13701,ROW()+設定!$B$24))),$C117&gt;=設定!$B$32,$C117&gt;=MAX(MIN(INDEX($C$1:$C$13701,MAX(1,ROW()-設定!$B$26)):INDEX($C$1:$C$13701,MAX(1,ROW()-1))),MIN(INDEX($C$1:$C$13701,MIN(13701,ROW()+1)):INDEX($C$1:$C$13701,MIN(13701,ROW()+設定!$B$26))))*10^(設定!$B$27/20)),1,0))</f>
        <v>0</v>
      </c>
      <c r="G117" s="33" t="n">
        <f aca="false">$G116+IF($F117=1,1,0)</f>
        <v>0</v>
      </c>
      <c r="H117" s="0" t="str">
        <f aca="false">IF($F117=1,$G117,"")</f>
        <v/>
      </c>
    </row>
    <row r="118" customFormat="false" ht="15" hidden="false" customHeight="false" outlineLevel="0" collapsed="false">
      <c r="A118" s="30" t="n">
        <v>18.125</v>
      </c>
      <c r="B118" s="31" t="n">
        <v>12.4863</v>
      </c>
      <c r="C118" s="32" t="n">
        <f aca="false">IF($A118="","",IF(設定!$B$21="dB",10^($B118/20),ABS($B118)))</f>
        <v>4.21031898121079</v>
      </c>
      <c r="D118" s="32" t="n">
        <f aca="false">IF($A118="","",$A118^2)</f>
        <v>328.515625</v>
      </c>
      <c r="E118" s="32" t="n">
        <f aca="false">IF($A118="","",IF($C118&lt;=0,"",1/$C118^2))</f>
        <v>0.0564118055192312</v>
      </c>
      <c r="F118" s="33" t="n">
        <f aca="false">IF(OR(ROW()-設定!$B$30&lt;2,ROW()+設定!$B$30&gt;13701,N($A118)&lt;=0,N(INDEX($A$2:$A$13701,MIN(13700,MAX(1,ROW()-1+設定!$B$30))))&lt;=0,$A118&lt;設定!$B$28,$A118&gt;設定!$B$29),0,IF(AND($C118&gt;=MAX(INDEX($C$1:$C$13701,MAX(1,ROW()-設定!$B$24)):INDEX($C$1:$C$13701,MAX(1,ROW()-1))),$C118&gt;MAX(INDEX($C$1:$C$13701,MIN(13701,ROW()+1)):INDEX($C$1:$C$13701,MIN(13701,ROW()+設定!$B$24))),$C118&gt;=設定!$B$32,$C118&gt;=MAX(MIN(INDEX($C$1:$C$13701,MAX(1,ROW()-設定!$B$26)):INDEX($C$1:$C$13701,MAX(1,ROW()-1))),MIN(INDEX($C$1:$C$13701,MIN(13701,ROW()+1)):INDEX($C$1:$C$13701,MIN(13701,ROW()+設定!$B$26))))*10^(設定!$B$27/20)),1,0))</f>
        <v>0</v>
      </c>
      <c r="G118" s="33" t="n">
        <f aca="false">$G117+IF($F118=1,1,0)</f>
        <v>0</v>
      </c>
      <c r="H118" s="0" t="str">
        <f aca="false">IF($F118=1,$G118,"")</f>
        <v/>
      </c>
    </row>
    <row r="119" customFormat="false" ht="15" hidden="false" customHeight="false" outlineLevel="0" collapsed="false">
      <c r="A119" s="30" t="n">
        <v>18.28125</v>
      </c>
      <c r="B119" s="31" t="n">
        <v>12.3695</v>
      </c>
      <c r="C119" s="32" t="n">
        <f aca="false">IF($A119="","",IF(設定!$B$21="dB",10^($B119/20),ABS($B119)))</f>
        <v>4.15408137738945</v>
      </c>
      <c r="D119" s="32" t="n">
        <f aca="false">IF($A119="","",$A119^2)</f>
        <v>334.2041015625</v>
      </c>
      <c r="E119" s="32" t="n">
        <f aca="false">IF($A119="","",IF($C119&lt;=0,"",1/$C119^2))</f>
        <v>0.0579495409461061</v>
      </c>
      <c r="F119" s="33" t="n">
        <f aca="false">IF(OR(ROW()-設定!$B$30&lt;2,ROW()+設定!$B$30&gt;13701,N($A119)&lt;=0,N(INDEX($A$2:$A$13701,MIN(13700,MAX(1,ROW()-1+設定!$B$30))))&lt;=0,$A119&lt;設定!$B$28,$A119&gt;設定!$B$29),0,IF(AND($C119&gt;=MAX(INDEX($C$1:$C$13701,MAX(1,ROW()-設定!$B$24)):INDEX($C$1:$C$13701,MAX(1,ROW()-1))),$C119&gt;MAX(INDEX($C$1:$C$13701,MIN(13701,ROW()+1)):INDEX($C$1:$C$13701,MIN(13701,ROW()+設定!$B$24))),$C119&gt;=設定!$B$32,$C119&gt;=MAX(MIN(INDEX($C$1:$C$13701,MAX(1,ROW()-設定!$B$26)):INDEX($C$1:$C$13701,MAX(1,ROW()-1))),MIN(INDEX($C$1:$C$13701,MIN(13701,ROW()+1)):INDEX($C$1:$C$13701,MIN(13701,ROW()+設定!$B$26))))*10^(設定!$B$27/20)),1,0))</f>
        <v>0</v>
      </c>
      <c r="G119" s="33" t="n">
        <f aca="false">$G118+IF($F119=1,1,0)</f>
        <v>0</v>
      </c>
      <c r="H119" s="0" t="str">
        <f aca="false">IF($F119=1,$G119,"")</f>
        <v/>
      </c>
    </row>
    <row r="120" customFormat="false" ht="15" hidden="false" customHeight="false" outlineLevel="0" collapsed="false">
      <c r="A120" s="30" t="n">
        <v>18.4375</v>
      </c>
      <c r="B120" s="31" t="n">
        <v>12.56</v>
      </c>
      <c r="C120" s="32" t="n">
        <f aca="false">IF($A120="","",IF(設定!$B$21="dB",10^($B120/20),ABS($B120)))</f>
        <v>4.24619563946313</v>
      </c>
      <c r="D120" s="32" t="n">
        <f aca="false">IF($A120="","",$A120^2)</f>
        <v>339.94140625</v>
      </c>
      <c r="E120" s="32" t="n">
        <f aca="false">IF($A120="","",IF($C120&lt;=0,"",1/$C120^2))</f>
        <v>0.0554625712957911</v>
      </c>
      <c r="F120" s="33" t="n">
        <f aca="false">IF(OR(ROW()-設定!$B$30&lt;2,ROW()+設定!$B$30&gt;13701,N($A120)&lt;=0,N(INDEX($A$2:$A$13701,MIN(13700,MAX(1,ROW()-1+設定!$B$30))))&lt;=0,$A120&lt;設定!$B$28,$A120&gt;設定!$B$29),0,IF(AND($C120&gt;=MAX(INDEX($C$1:$C$13701,MAX(1,ROW()-設定!$B$24)):INDEX($C$1:$C$13701,MAX(1,ROW()-1))),$C120&gt;MAX(INDEX($C$1:$C$13701,MIN(13701,ROW()+1)):INDEX($C$1:$C$13701,MIN(13701,ROW()+設定!$B$24))),$C120&gt;=設定!$B$32,$C120&gt;=MAX(MIN(INDEX($C$1:$C$13701,MAX(1,ROW()-設定!$B$26)):INDEX($C$1:$C$13701,MAX(1,ROW()-1))),MIN(INDEX($C$1:$C$13701,MIN(13701,ROW()+1)):INDEX($C$1:$C$13701,MIN(13701,ROW()+設定!$B$26))))*10^(設定!$B$27/20)),1,0))</f>
        <v>0</v>
      </c>
      <c r="G120" s="33" t="n">
        <f aca="false">$G119+IF($F120=1,1,0)</f>
        <v>0</v>
      </c>
      <c r="H120" s="0" t="str">
        <f aca="false">IF($F120=1,$G120,"")</f>
        <v/>
      </c>
    </row>
    <row r="121" customFormat="false" ht="15" hidden="false" customHeight="false" outlineLevel="0" collapsed="false">
      <c r="A121" s="30" t="n">
        <v>18.59375</v>
      </c>
      <c r="B121" s="31" t="n">
        <v>12.4794</v>
      </c>
      <c r="C121" s="32" t="n">
        <f aca="false">IF($A121="","",IF(設定!$B$21="dB",10^($B121/20),ABS($B121)))</f>
        <v>4.20697566622331</v>
      </c>
      <c r="D121" s="32" t="n">
        <f aca="false">IF($A121="","",$A121^2)</f>
        <v>345.7275390625</v>
      </c>
      <c r="E121" s="32" t="n">
        <f aca="false">IF($A121="","",IF($C121&lt;=0,"",1/$C121^2))</f>
        <v>0.0565015029131381</v>
      </c>
      <c r="F121" s="33" t="n">
        <f aca="false">IF(OR(ROW()-設定!$B$30&lt;2,ROW()+設定!$B$30&gt;13701,N($A121)&lt;=0,N(INDEX($A$2:$A$13701,MIN(13700,MAX(1,ROW()-1+設定!$B$30))))&lt;=0,$A121&lt;設定!$B$28,$A121&gt;設定!$B$29),0,IF(AND($C121&gt;=MAX(INDEX($C$1:$C$13701,MAX(1,ROW()-設定!$B$24)):INDEX($C$1:$C$13701,MAX(1,ROW()-1))),$C121&gt;MAX(INDEX($C$1:$C$13701,MIN(13701,ROW()+1)):INDEX($C$1:$C$13701,MIN(13701,ROW()+設定!$B$24))),$C121&gt;=設定!$B$32,$C121&gt;=MAX(MIN(INDEX($C$1:$C$13701,MAX(1,ROW()-設定!$B$26)):INDEX($C$1:$C$13701,MAX(1,ROW()-1))),MIN(INDEX($C$1:$C$13701,MIN(13701,ROW()+1)):INDEX($C$1:$C$13701,MIN(13701,ROW()+設定!$B$26))))*10^(設定!$B$27/20)),1,0))</f>
        <v>0</v>
      </c>
      <c r="G121" s="33" t="n">
        <f aca="false">$G120+IF($F121=1,1,0)</f>
        <v>0</v>
      </c>
      <c r="H121" s="0" t="str">
        <f aca="false">IF($F121=1,$G121,"")</f>
        <v/>
      </c>
    </row>
    <row r="122" customFormat="false" ht="15" hidden="false" customHeight="false" outlineLevel="0" collapsed="false">
      <c r="A122" s="30" t="n">
        <v>18.75</v>
      </c>
      <c r="B122" s="31" t="n">
        <v>12.4689</v>
      </c>
      <c r="C122" s="32" t="n">
        <f aca="false">IF($A122="","",IF(設定!$B$21="dB",10^($B122/20),ABS($B122)))</f>
        <v>4.20189310617264</v>
      </c>
      <c r="D122" s="32" t="n">
        <f aca="false">IF($A122="","",$A122^2)</f>
        <v>351.5625</v>
      </c>
      <c r="E122" s="32" t="n">
        <f aca="false">IF($A122="","",IF($C122&lt;=0,"",1/$C122^2))</f>
        <v>0.0566382726758813</v>
      </c>
      <c r="F122" s="33" t="n">
        <f aca="false">IF(OR(ROW()-設定!$B$30&lt;2,ROW()+設定!$B$30&gt;13701,N($A122)&lt;=0,N(INDEX($A$2:$A$13701,MIN(13700,MAX(1,ROW()-1+設定!$B$30))))&lt;=0,$A122&lt;設定!$B$28,$A122&gt;設定!$B$29),0,IF(AND($C122&gt;=MAX(INDEX($C$1:$C$13701,MAX(1,ROW()-設定!$B$24)):INDEX($C$1:$C$13701,MAX(1,ROW()-1))),$C122&gt;MAX(INDEX($C$1:$C$13701,MIN(13701,ROW()+1)):INDEX($C$1:$C$13701,MIN(13701,ROW()+設定!$B$24))),$C122&gt;=設定!$B$32,$C122&gt;=MAX(MIN(INDEX($C$1:$C$13701,MAX(1,ROW()-設定!$B$26)):INDEX($C$1:$C$13701,MAX(1,ROW()-1))),MIN(INDEX($C$1:$C$13701,MIN(13701,ROW()+1)):INDEX($C$1:$C$13701,MIN(13701,ROW()+設定!$B$26))))*10^(設定!$B$27/20)),1,0))</f>
        <v>0</v>
      </c>
      <c r="G122" s="33" t="n">
        <f aca="false">$G121+IF($F122=1,1,0)</f>
        <v>0</v>
      </c>
      <c r="H122" s="0" t="str">
        <f aca="false">IF($F122=1,$G122,"")</f>
        <v/>
      </c>
    </row>
    <row r="123" customFormat="false" ht="15" hidden="false" customHeight="false" outlineLevel="0" collapsed="false">
      <c r="A123" s="30" t="n">
        <v>18.90625</v>
      </c>
      <c r="B123" s="31" t="n">
        <v>12.3979</v>
      </c>
      <c r="C123" s="32" t="n">
        <f aca="false">IF($A123="","",IF(設定!$B$21="dB",10^($B123/20),ABS($B123)))</f>
        <v>4.16768608544125</v>
      </c>
      <c r="D123" s="32" t="n">
        <f aca="false">IF($A123="","",$A123^2)</f>
        <v>357.4462890625</v>
      </c>
      <c r="E123" s="32" t="n">
        <f aca="false">IF($A123="","",IF($C123&lt;=0,"",1/$C123^2))</f>
        <v>0.0575718254499415</v>
      </c>
      <c r="F123" s="33" t="n">
        <f aca="false">IF(OR(ROW()-設定!$B$30&lt;2,ROW()+設定!$B$30&gt;13701,N($A123)&lt;=0,N(INDEX($A$2:$A$13701,MIN(13700,MAX(1,ROW()-1+設定!$B$30))))&lt;=0,$A123&lt;設定!$B$28,$A123&gt;設定!$B$29),0,IF(AND($C123&gt;=MAX(INDEX($C$1:$C$13701,MAX(1,ROW()-設定!$B$24)):INDEX($C$1:$C$13701,MAX(1,ROW()-1))),$C123&gt;MAX(INDEX($C$1:$C$13701,MIN(13701,ROW()+1)):INDEX($C$1:$C$13701,MIN(13701,ROW()+設定!$B$24))),$C123&gt;=設定!$B$32,$C123&gt;=MAX(MIN(INDEX($C$1:$C$13701,MAX(1,ROW()-設定!$B$26)):INDEX($C$1:$C$13701,MAX(1,ROW()-1))),MIN(INDEX($C$1:$C$13701,MIN(13701,ROW()+1)):INDEX($C$1:$C$13701,MIN(13701,ROW()+設定!$B$26))))*10^(設定!$B$27/20)),1,0))</f>
        <v>0</v>
      </c>
      <c r="G123" s="33" t="n">
        <f aca="false">$G122+IF($F123=1,1,0)</f>
        <v>0</v>
      </c>
      <c r="H123" s="0" t="str">
        <f aca="false">IF($F123=1,$G123,"")</f>
        <v/>
      </c>
    </row>
    <row r="124" customFormat="false" ht="15" hidden="false" customHeight="false" outlineLevel="0" collapsed="false">
      <c r="A124" s="30" t="n">
        <v>19.0625</v>
      </c>
      <c r="B124" s="31" t="n">
        <v>12.4478</v>
      </c>
      <c r="C124" s="32" t="n">
        <f aca="false">IF($A124="","",IF(設定!$B$21="dB",10^($B124/20),ABS($B124)))</f>
        <v>4.1916981407979</v>
      </c>
      <c r="D124" s="32" t="n">
        <f aca="false">IF($A124="","",$A124^2)</f>
        <v>363.37890625</v>
      </c>
      <c r="E124" s="32" t="n">
        <f aca="false">IF($A124="","",IF($C124&lt;=0,"",1/$C124^2))</f>
        <v>0.0569141166944681</v>
      </c>
      <c r="F124" s="33" t="n">
        <f aca="false">IF(OR(ROW()-設定!$B$30&lt;2,ROW()+設定!$B$30&gt;13701,N($A124)&lt;=0,N(INDEX($A$2:$A$13701,MIN(13700,MAX(1,ROW()-1+設定!$B$30))))&lt;=0,$A124&lt;設定!$B$28,$A124&gt;設定!$B$29),0,IF(AND($C124&gt;=MAX(INDEX($C$1:$C$13701,MAX(1,ROW()-設定!$B$24)):INDEX($C$1:$C$13701,MAX(1,ROW()-1))),$C124&gt;MAX(INDEX($C$1:$C$13701,MIN(13701,ROW()+1)):INDEX($C$1:$C$13701,MIN(13701,ROW()+設定!$B$24))),$C124&gt;=設定!$B$32,$C124&gt;=MAX(MIN(INDEX($C$1:$C$13701,MAX(1,ROW()-設定!$B$26)):INDEX($C$1:$C$13701,MAX(1,ROW()-1))),MIN(INDEX($C$1:$C$13701,MIN(13701,ROW()+1)):INDEX($C$1:$C$13701,MIN(13701,ROW()+設定!$B$26))))*10^(設定!$B$27/20)),1,0))</f>
        <v>0</v>
      </c>
      <c r="G124" s="33" t="n">
        <f aca="false">$G123+IF($F124=1,1,0)</f>
        <v>0</v>
      </c>
      <c r="H124" s="0" t="str">
        <f aca="false">IF($F124=1,$G124,"")</f>
        <v/>
      </c>
    </row>
    <row r="125" customFormat="false" ht="15" hidden="false" customHeight="false" outlineLevel="0" collapsed="false">
      <c r="A125" s="30" t="n">
        <v>19.21875</v>
      </c>
      <c r="B125" s="31" t="n">
        <v>12.2498</v>
      </c>
      <c r="C125" s="32" t="n">
        <f aca="false">IF($A125="","",IF(設定!$B$21="dB",10^($B125/20),ABS($B125)))</f>
        <v>4.09722675491677</v>
      </c>
      <c r="D125" s="32" t="n">
        <f aca="false">IF($A125="","",$A125^2)</f>
        <v>369.3603515625</v>
      </c>
      <c r="E125" s="32" t="n">
        <f aca="false">IF($A125="","",IF($C125&lt;=0,"",1/$C125^2))</f>
        <v>0.0595689575416091</v>
      </c>
      <c r="F125" s="33" t="n">
        <f aca="false">IF(OR(ROW()-設定!$B$30&lt;2,ROW()+設定!$B$30&gt;13701,N($A125)&lt;=0,N(INDEX($A$2:$A$13701,MIN(13700,MAX(1,ROW()-1+設定!$B$30))))&lt;=0,$A125&lt;設定!$B$28,$A125&gt;設定!$B$29),0,IF(AND($C125&gt;=MAX(INDEX($C$1:$C$13701,MAX(1,ROW()-設定!$B$24)):INDEX($C$1:$C$13701,MAX(1,ROW()-1))),$C125&gt;MAX(INDEX($C$1:$C$13701,MIN(13701,ROW()+1)):INDEX($C$1:$C$13701,MIN(13701,ROW()+設定!$B$24))),$C125&gt;=設定!$B$32,$C125&gt;=MAX(MIN(INDEX($C$1:$C$13701,MAX(1,ROW()-設定!$B$26)):INDEX($C$1:$C$13701,MAX(1,ROW()-1))),MIN(INDEX($C$1:$C$13701,MIN(13701,ROW()+1)):INDEX($C$1:$C$13701,MIN(13701,ROW()+設定!$B$26))))*10^(設定!$B$27/20)),1,0))</f>
        <v>0</v>
      </c>
      <c r="G125" s="33" t="n">
        <f aca="false">$G124+IF($F125=1,1,0)</f>
        <v>0</v>
      </c>
      <c r="H125" s="0" t="str">
        <f aca="false">IF($F125=1,$G125,"")</f>
        <v/>
      </c>
    </row>
    <row r="126" customFormat="false" ht="15" hidden="false" customHeight="false" outlineLevel="0" collapsed="false">
      <c r="A126" s="30" t="n">
        <v>19.375</v>
      </c>
      <c r="B126" s="31" t="n">
        <v>12.3413</v>
      </c>
      <c r="C126" s="32" t="n">
        <f aca="false">IF($A126="","",IF(設定!$B$21="dB",10^($B126/20),ABS($B126)))</f>
        <v>4.14061641973049</v>
      </c>
      <c r="D126" s="32" t="n">
        <f aca="false">IF($A126="","",$A126^2)</f>
        <v>375.390625</v>
      </c>
      <c r="E126" s="32" t="n">
        <f aca="false">IF($A126="","",IF($C126&lt;=0,"",1/$C126^2))</f>
        <v>0.0583270484250125</v>
      </c>
      <c r="F126" s="33" t="n">
        <f aca="false">IF(OR(ROW()-設定!$B$30&lt;2,ROW()+設定!$B$30&gt;13701,N($A126)&lt;=0,N(INDEX($A$2:$A$13701,MIN(13700,MAX(1,ROW()-1+設定!$B$30))))&lt;=0,$A126&lt;設定!$B$28,$A126&gt;設定!$B$29),0,IF(AND($C126&gt;=MAX(INDEX($C$1:$C$13701,MAX(1,ROW()-設定!$B$24)):INDEX($C$1:$C$13701,MAX(1,ROW()-1))),$C126&gt;MAX(INDEX($C$1:$C$13701,MIN(13701,ROW()+1)):INDEX($C$1:$C$13701,MIN(13701,ROW()+設定!$B$24))),$C126&gt;=設定!$B$32,$C126&gt;=MAX(MIN(INDEX($C$1:$C$13701,MAX(1,ROW()-設定!$B$26)):INDEX($C$1:$C$13701,MAX(1,ROW()-1))),MIN(INDEX($C$1:$C$13701,MIN(13701,ROW()+1)):INDEX($C$1:$C$13701,MIN(13701,ROW()+設定!$B$26))))*10^(設定!$B$27/20)),1,0))</f>
        <v>0</v>
      </c>
      <c r="G126" s="33" t="n">
        <f aca="false">$G125+IF($F126=1,1,0)</f>
        <v>0</v>
      </c>
      <c r="H126" s="0" t="str">
        <f aca="false">IF($F126=1,$G126,"")</f>
        <v/>
      </c>
    </row>
    <row r="127" customFormat="false" ht="15" hidden="false" customHeight="false" outlineLevel="0" collapsed="false">
      <c r="A127" s="30" t="n">
        <v>19.53125</v>
      </c>
      <c r="B127" s="31" t="n">
        <v>12.498</v>
      </c>
      <c r="C127" s="32" t="n">
        <f aca="false">IF($A127="","",IF(設定!$B$21="dB",10^($B127/20),ABS($B127)))</f>
        <v>4.21599415398428</v>
      </c>
      <c r="D127" s="32" t="n">
        <f aca="false">IF($A127="","",$A127^2)</f>
        <v>381.4697265625</v>
      </c>
      <c r="E127" s="32" t="n">
        <f aca="false">IF($A127="","",IF($C127&lt;=0,"",1/$C127^2))</f>
        <v>0.0562600352579543</v>
      </c>
      <c r="F127" s="33" t="n">
        <f aca="false">IF(OR(ROW()-設定!$B$30&lt;2,ROW()+設定!$B$30&gt;13701,N($A127)&lt;=0,N(INDEX($A$2:$A$13701,MIN(13700,MAX(1,ROW()-1+設定!$B$30))))&lt;=0,$A127&lt;設定!$B$28,$A127&gt;設定!$B$29),0,IF(AND($C127&gt;=MAX(INDEX($C$1:$C$13701,MAX(1,ROW()-設定!$B$24)):INDEX($C$1:$C$13701,MAX(1,ROW()-1))),$C127&gt;MAX(INDEX($C$1:$C$13701,MIN(13701,ROW()+1)):INDEX($C$1:$C$13701,MIN(13701,ROW()+設定!$B$24))),$C127&gt;=設定!$B$32,$C127&gt;=MAX(MIN(INDEX($C$1:$C$13701,MAX(1,ROW()-設定!$B$26)):INDEX($C$1:$C$13701,MAX(1,ROW()-1))),MIN(INDEX($C$1:$C$13701,MIN(13701,ROW()+1)):INDEX($C$1:$C$13701,MIN(13701,ROW()+設定!$B$26))))*10^(設定!$B$27/20)),1,0))</f>
        <v>0</v>
      </c>
      <c r="G127" s="33" t="n">
        <f aca="false">$G126+IF($F127=1,1,0)</f>
        <v>0</v>
      </c>
      <c r="H127" s="0" t="str">
        <f aca="false">IF($F127=1,$G127,"")</f>
        <v/>
      </c>
    </row>
    <row r="128" customFormat="false" ht="15" hidden="false" customHeight="false" outlineLevel="0" collapsed="false">
      <c r="A128" s="30" t="n">
        <v>19.6875</v>
      </c>
      <c r="B128" s="31" t="n">
        <v>12.2357</v>
      </c>
      <c r="C128" s="32" t="n">
        <f aca="false">IF($A128="","",IF(設定!$B$21="dB",10^($B128/20),ABS($B128)))</f>
        <v>4.09058103011324</v>
      </c>
      <c r="D128" s="32" t="n">
        <f aca="false">IF($A128="","",$A128^2)</f>
        <v>387.59765625</v>
      </c>
      <c r="E128" s="32" t="n">
        <f aca="false">IF($A128="","",IF($C128&lt;=0,"",1/$C128^2))</f>
        <v>0.0597626710880425</v>
      </c>
      <c r="F128" s="33" t="n">
        <f aca="false">IF(OR(ROW()-設定!$B$30&lt;2,ROW()+設定!$B$30&gt;13701,N($A128)&lt;=0,N(INDEX($A$2:$A$13701,MIN(13700,MAX(1,ROW()-1+設定!$B$30))))&lt;=0,$A128&lt;設定!$B$28,$A128&gt;設定!$B$29),0,IF(AND($C128&gt;=MAX(INDEX($C$1:$C$13701,MAX(1,ROW()-設定!$B$24)):INDEX($C$1:$C$13701,MAX(1,ROW()-1))),$C128&gt;MAX(INDEX($C$1:$C$13701,MIN(13701,ROW()+1)):INDEX($C$1:$C$13701,MIN(13701,ROW()+設定!$B$24))),$C128&gt;=設定!$B$32,$C128&gt;=MAX(MIN(INDEX($C$1:$C$13701,MAX(1,ROW()-設定!$B$26)):INDEX($C$1:$C$13701,MAX(1,ROW()-1))),MIN(INDEX($C$1:$C$13701,MIN(13701,ROW()+1)):INDEX($C$1:$C$13701,MIN(13701,ROW()+設定!$B$26))))*10^(設定!$B$27/20)),1,0))</f>
        <v>0</v>
      </c>
      <c r="G128" s="33" t="n">
        <f aca="false">$G127+IF($F128=1,1,0)</f>
        <v>0</v>
      </c>
      <c r="H128" s="0" t="str">
        <f aca="false">IF($F128=1,$G128,"")</f>
        <v/>
      </c>
    </row>
    <row r="129" customFormat="false" ht="15" hidden="false" customHeight="false" outlineLevel="0" collapsed="false">
      <c r="A129" s="30" t="n">
        <v>19.84375</v>
      </c>
      <c r="B129" s="31" t="n">
        <v>12.5483</v>
      </c>
      <c r="C129" s="32" t="n">
        <f aca="false">IF($A129="","",IF(設定!$B$21="dB",10^($B129/20),ABS($B129)))</f>
        <v>4.24047981230497</v>
      </c>
      <c r="D129" s="32" t="n">
        <f aca="false">IF($A129="","",$A129^2)</f>
        <v>393.7744140625</v>
      </c>
      <c r="E129" s="32" t="n">
        <f aca="false">IF($A129="","",IF($C129&lt;=0,"",1/$C129^2))</f>
        <v>0.0556121902730643</v>
      </c>
      <c r="F129" s="33" t="n">
        <f aca="false">IF(OR(ROW()-設定!$B$30&lt;2,ROW()+設定!$B$30&gt;13701,N($A129)&lt;=0,N(INDEX($A$2:$A$13701,MIN(13700,MAX(1,ROW()-1+設定!$B$30))))&lt;=0,$A129&lt;設定!$B$28,$A129&gt;設定!$B$29),0,IF(AND($C129&gt;=MAX(INDEX($C$1:$C$13701,MAX(1,ROW()-設定!$B$24)):INDEX($C$1:$C$13701,MAX(1,ROW()-1))),$C129&gt;MAX(INDEX($C$1:$C$13701,MIN(13701,ROW()+1)):INDEX($C$1:$C$13701,MIN(13701,ROW()+設定!$B$24))),$C129&gt;=設定!$B$32,$C129&gt;=MAX(MIN(INDEX($C$1:$C$13701,MAX(1,ROW()-設定!$B$26)):INDEX($C$1:$C$13701,MAX(1,ROW()-1))),MIN(INDEX($C$1:$C$13701,MIN(13701,ROW()+1)):INDEX($C$1:$C$13701,MIN(13701,ROW()+設定!$B$26))))*10^(設定!$B$27/20)),1,0))</f>
        <v>0</v>
      </c>
      <c r="G129" s="33" t="n">
        <f aca="false">$G128+IF($F129=1,1,0)</f>
        <v>0</v>
      </c>
      <c r="H129" s="0" t="str">
        <f aca="false">IF($F129=1,$G129,"")</f>
        <v/>
      </c>
    </row>
    <row r="130" customFormat="false" ht="15" hidden="false" customHeight="false" outlineLevel="0" collapsed="false">
      <c r="A130" s="30" t="n">
        <v>20</v>
      </c>
      <c r="B130" s="31" t="n">
        <v>12.2768</v>
      </c>
      <c r="C130" s="32" t="n">
        <f aca="false">IF($A130="","",IF(設定!$B$21="dB",10^($B130/20),ABS($B130)))</f>
        <v>4.10998275848474</v>
      </c>
      <c r="D130" s="32" t="n">
        <f aca="false">IF($A130="","",$A130^2)</f>
        <v>400</v>
      </c>
      <c r="E130" s="32" t="n">
        <f aca="false">IF($A130="","",IF($C130&lt;=0,"",1/$C130^2))</f>
        <v>0.0591997673518718</v>
      </c>
      <c r="F130" s="33" t="n">
        <f aca="false">IF(OR(ROW()-設定!$B$30&lt;2,ROW()+設定!$B$30&gt;13701,N($A130)&lt;=0,N(INDEX($A$2:$A$13701,MIN(13700,MAX(1,ROW()-1+設定!$B$30))))&lt;=0,$A130&lt;設定!$B$28,$A130&gt;設定!$B$29),0,IF(AND($C130&gt;=MAX(INDEX($C$1:$C$13701,MAX(1,ROW()-設定!$B$24)):INDEX($C$1:$C$13701,MAX(1,ROW()-1))),$C130&gt;MAX(INDEX($C$1:$C$13701,MIN(13701,ROW()+1)):INDEX($C$1:$C$13701,MIN(13701,ROW()+設定!$B$24))),$C130&gt;=設定!$B$32,$C130&gt;=MAX(MIN(INDEX($C$1:$C$13701,MAX(1,ROW()-設定!$B$26)):INDEX($C$1:$C$13701,MAX(1,ROW()-1))),MIN(INDEX($C$1:$C$13701,MIN(13701,ROW()+1)):INDEX($C$1:$C$13701,MIN(13701,ROW()+設定!$B$26))))*10^(設定!$B$27/20)),1,0))</f>
        <v>0</v>
      </c>
      <c r="G130" s="33" t="n">
        <f aca="false">$G129+IF($F130=1,1,0)</f>
        <v>0</v>
      </c>
      <c r="H130" s="0" t="str">
        <f aca="false">IF($F130=1,$G130,"")</f>
        <v/>
      </c>
    </row>
    <row r="131" customFormat="false" ht="15" hidden="false" customHeight="false" outlineLevel="0" collapsed="false">
      <c r="A131" s="30" t="n">
        <v>20.15625</v>
      </c>
      <c r="B131" s="31" t="n">
        <v>12.5392</v>
      </c>
      <c r="C131" s="32" t="n">
        <f aca="false">IF($A131="","",IF(設定!$B$21="dB",10^($B131/20),ABS($B131)))</f>
        <v>4.2360394888724</v>
      </c>
      <c r="D131" s="32" t="n">
        <f aca="false">IF($A131="","",$A131^2)</f>
        <v>406.2744140625</v>
      </c>
      <c r="E131" s="32" t="n">
        <f aca="false">IF($A131="","",IF($C131&lt;=0,"",1/$C131^2))</f>
        <v>0.0557288395793727</v>
      </c>
      <c r="F131" s="33" t="n">
        <f aca="false">IF(OR(ROW()-設定!$B$30&lt;2,ROW()+設定!$B$30&gt;13701,N($A131)&lt;=0,N(INDEX($A$2:$A$13701,MIN(13700,MAX(1,ROW()-1+設定!$B$30))))&lt;=0,$A131&lt;設定!$B$28,$A131&gt;設定!$B$29),0,IF(AND($C131&gt;=MAX(INDEX($C$1:$C$13701,MAX(1,ROW()-設定!$B$24)):INDEX($C$1:$C$13701,MAX(1,ROW()-1))),$C131&gt;MAX(INDEX($C$1:$C$13701,MIN(13701,ROW()+1)):INDEX($C$1:$C$13701,MIN(13701,ROW()+設定!$B$24))),$C131&gt;=設定!$B$32,$C131&gt;=MAX(MIN(INDEX($C$1:$C$13701,MAX(1,ROW()-設定!$B$26)):INDEX($C$1:$C$13701,MAX(1,ROW()-1))),MIN(INDEX($C$1:$C$13701,MIN(13701,ROW()+1)):INDEX($C$1:$C$13701,MIN(13701,ROW()+設定!$B$26))))*10^(設定!$B$27/20)),1,0))</f>
        <v>0</v>
      </c>
      <c r="G131" s="33" t="n">
        <f aca="false">$G130+IF($F131=1,1,0)</f>
        <v>0</v>
      </c>
      <c r="H131" s="0" t="str">
        <f aca="false">IF($F131=1,$G131,"")</f>
        <v/>
      </c>
    </row>
    <row r="132" customFormat="false" ht="15" hidden="false" customHeight="false" outlineLevel="0" collapsed="false">
      <c r="A132" s="30" t="n">
        <v>20.3125</v>
      </c>
      <c r="B132" s="31" t="n">
        <v>12.3729</v>
      </c>
      <c r="C132" s="32" t="n">
        <f aca="false">IF($A132="","",IF(設定!$B$21="dB",10^($B132/20),ABS($B132)))</f>
        <v>4.15570776708053</v>
      </c>
      <c r="D132" s="32" t="n">
        <f aca="false">IF($A132="","",$A132^2)</f>
        <v>412.59765625</v>
      </c>
      <c r="E132" s="32" t="n">
        <f aca="false">IF($A132="","",IF($C132&lt;=0,"",1/$C132^2))</f>
        <v>0.0579041912253891</v>
      </c>
      <c r="F132" s="33" t="n">
        <f aca="false">IF(OR(ROW()-設定!$B$30&lt;2,ROW()+設定!$B$30&gt;13701,N($A132)&lt;=0,N(INDEX($A$2:$A$13701,MIN(13700,MAX(1,ROW()-1+設定!$B$30))))&lt;=0,$A132&lt;設定!$B$28,$A132&gt;設定!$B$29),0,IF(AND($C132&gt;=MAX(INDEX($C$1:$C$13701,MAX(1,ROW()-設定!$B$24)):INDEX($C$1:$C$13701,MAX(1,ROW()-1))),$C132&gt;MAX(INDEX($C$1:$C$13701,MIN(13701,ROW()+1)):INDEX($C$1:$C$13701,MIN(13701,ROW()+設定!$B$24))),$C132&gt;=設定!$B$32,$C132&gt;=MAX(MIN(INDEX($C$1:$C$13701,MAX(1,ROW()-設定!$B$26)):INDEX($C$1:$C$13701,MAX(1,ROW()-1))),MIN(INDEX($C$1:$C$13701,MIN(13701,ROW()+1)):INDEX($C$1:$C$13701,MIN(13701,ROW()+設定!$B$26))))*10^(設定!$B$27/20)),1,0))</f>
        <v>0</v>
      </c>
      <c r="G132" s="33" t="n">
        <f aca="false">$G131+IF($F132=1,1,0)</f>
        <v>0</v>
      </c>
      <c r="H132" s="0" t="str">
        <f aca="false">IF($F132=1,$G132,"")</f>
        <v/>
      </c>
    </row>
    <row r="133" customFormat="false" ht="15" hidden="false" customHeight="false" outlineLevel="0" collapsed="false">
      <c r="A133" s="30" t="n">
        <v>20.46875</v>
      </c>
      <c r="B133" s="31" t="n">
        <v>12.5421</v>
      </c>
      <c r="C133" s="32" t="n">
        <f aca="false">IF($A133="","",IF(設定!$B$21="dB",10^($B133/20),ABS($B133)))</f>
        <v>4.2374540319996</v>
      </c>
      <c r="D133" s="32" t="n">
        <f aca="false">IF($A133="","",$A133^2)</f>
        <v>418.9697265625</v>
      </c>
      <c r="E133" s="32" t="n">
        <f aca="false">IF($A133="","",IF($C133&lt;=0,"",1/$C133^2))</f>
        <v>0.0556916390864366</v>
      </c>
      <c r="F133" s="33" t="n">
        <f aca="false">IF(OR(ROW()-設定!$B$30&lt;2,ROW()+設定!$B$30&gt;13701,N($A133)&lt;=0,N(INDEX($A$2:$A$13701,MIN(13700,MAX(1,ROW()-1+設定!$B$30))))&lt;=0,$A133&lt;設定!$B$28,$A133&gt;設定!$B$29),0,IF(AND($C133&gt;=MAX(INDEX($C$1:$C$13701,MAX(1,ROW()-設定!$B$24)):INDEX($C$1:$C$13701,MAX(1,ROW()-1))),$C133&gt;MAX(INDEX($C$1:$C$13701,MIN(13701,ROW()+1)):INDEX($C$1:$C$13701,MIN(13701,ROW()+設定!$B$24))),$C133&gt;=設定!$B$32,$C133&gt;=MAX(MIN(INDEX($C$1:$C$13701,MAX(1,ROW()-設定!$B$26)):INDEX($C$1:$C$13701,MAX(1,ROW()-1))),MIN(INDEX($C$1:$C$13701,MIN(13701,ROW()+1)):INDEX($C$1:$C$13701,MIN(13701,ROW()+設定!$B$26))))*10^(設定!$B$27/20)),1,0))</f>
        <v>0</v>
      </c>
      <c r="G133" s="33" t="n">
        <f aca="false">$G132+IF($F133=1,1,0)</f>
        <v>0</v>
      </c>
      <c r="H133" s="0" t="str">
        <f aca="false">IF($F133=1,$G133,"")</f>
        <v/>
      </c>
    </row>
    <row r="134" customFormat="false" ht="15" hidden="false" customHeight="false" outlineLevel="0" collapsed="false">
      <c r="A134" s="30" t="n">
        <v>20.625</v>
      </c>
      <c r="B134" s="31" t="n">
        <v>12.4749</v>
      </c>
      <c r="C134" s="32" t="n">
        <f aca="false">IF($A134="","",IF(設定!$B$21="dB",10^($B134/20),ABS($B134)))</f>
        <v>4.20479667384251</v>
      </c>
      <c r="D134" s="32" t="n">
        <f aca="false">IF($A134="","",$A134^2)</f>
        <v>425.390625</v>
      </c>
      <c r="E134" s="32" t="n">
        <f aca="false">IF($A134="","",IF($C134&lt;=0,"",1/$C134^2))</f>
        <v>0.0565600780378472</v>
      </c>
      <c r="F134" s="33" t="n">
        <f aca="false">IF(OR(ROW()-設定!$B$30&lt;2,ROW()+設定!$B$30&gt;13701,N($A134)&lt;=0,N(INDEX($A$2:$A$13701,MIN(13700,MAX(1,ROW()-1+設定!$B$30))))&lt;=0,$A134&lt;設定!$B$28,$A134&gt;設定!$B$29),0,IF(AND($C134&gt;=MAX(INDEX($C$1:$C$13701,MAX(1,ROW()-設定!$B$24)):INDEX($C$1:$C$13701,MAX(1,ROW()-1))),$C134&gt;MAX(INDEX($C$1:$C$13701,MIN(13701,ROW()+1)):INDEX($C$1:$C$13701,MIN(13701,ROW()+設定!$B$24))),$C134&gt;=設定!$B$32,$C134&gt;=MAX(MIN(INDEX($C$1:$C$13701,MAX(1,ROW()-設定!$B$26)):INDEX($C$1:$C$13701,MAX(1,ROW()-1))),MIN(INDEX($C$1:$C$13701,MIN(13701,ROW()+1)):INDEX($C$1:$C$13701,MIN(13701,ROW()+設定!$B$26))))*10^(設定!$B$27/20)),1,0))</f>
        <v>0</v>
      </c>
      <c r="G134" s="33" t="n">
        <f aca="false">$G133+IF($F134=1,1,0)</f>
        <v>0</v>
      </c>
      <c r="H134" s="0" t="str">
        <f aca="false">IF($F134=1,$G134,"")</f>
        <v/>
      </c>
    </row>
    <row r="135" customFormat="false" ht="15" hidden="false" customHeight="false" outlineLevel="0" collapsed="false">
      <c r="A135" s="30" t="n">
        <v>20.78125</v>
      </c>
      <c r="B135" s="31" t="n">
        <v>12.2997</v>
      </c>
      <c r="C135" s="32" t="n">
        <f aca="false">IF($A135="","",IF(設定!$B$21="dB",10^($B135/20),ABS($B135)))</f>
        <v>4.12083285999064</v>
      </c>
      <c r="D135" s="32" t="n">
        <f aca="false">IF($A135="","",$A135^2)</f>
        <v>431.8603515625</v>
      </c>
      <c r="E135" s="32" t="n">
        <f aca="false">IF($A135="","",IF($C135&lt;=0,"",1/$C135^2))</f>
        <v>0.0588884332639204</v>
      </c>
      <c r="F135" s="33" t="n">
        <f aca="false">IF(OR(ROW()-設定!$B$30&lt;2,ROW()+設定!$B$30&gt;13701,N($A135)&lt;=0,N(INDEX($A$2:$A$13701,MIN(13700,MAX(1,ROW()-1+設定!$B$30))))&lt;=0,$A135&lt;設定!$B$28,$A135&gt;設定!$B$29),0,IF(AND($C135&gt;=MAX(INDEX($C$1:$C$13701,MAX(1,ROW()-設定!$B$24)):INDEX($C$1:$C$13701,MAX(1,ROW()-1))),$C135&gt;MAX(INDEX($C$1:$C$13701,MIN(13701,ROW()+1)):INDEX($C$1:$C$13701,MIN(13701,ROW()+設定!$B$24))),$C135&gt;=設定!$B$32,$C135&gt;=MAX(MIN(INDEX($C$1:$C$13701,MAX(1,ROW()-設定!$B$26)):INDEX($C$1:$C$13701,MAX(1,ROW()-1))),MIN(INDEX($C$1:$C$13701,MIN(13701,ROW()+1)):INDEX($C$1:$C$13701,MIN(13701,ROW()+設定!$B$26))))*10^(設定!$B$27/20)),1,0))</f>
        <v>0</v>
      </c>
      <c r="G135" s="33" t="n">
        <f aca="false">$G134+IF($F135=1,1,0)</f>
        <v>0</v>
      </c>
      <c r="H135" s="0" t="str">
        <f aca="false">IF($F135=1,$G135,"")</f>
        <v/>
      </c>
    </row>
    <row r="136" customFormat="false" ht="15" hidden="false" customHeight="false" outlineLevel="0" collapsed="false">
      <c r="A136" s="30" t="n">
        <v>20.9375</v>
      </c>
      <c r="B136" s="31" t="n">
        <v>12.5909</v>
      </c>
      <c r="C136" s="32" t="n">
        <f aca="false">IF($A136="","",IF(設定!$B$21="dB",10^($B136/20),ABS($B136)))</f>
        <v>4.26132835615485</v>
      </c>
      <c r="D136" s="32" t="n">
        <f aca="false">IF($A136="","",$A136^2)</f>
        <v>438.37890625</v>
      </c>
      <c r="E136" s="32" t="n">
        <f aca="false">IF($A136="","",IF($C136&lt;=0,"",1/$C136^2))</f>
        <v>0.0550693562888731</v>
      </c>
      <c r="F136" s="33" t="n">
        <f aca="false">IF(OR(ROW()-設定!$B$30&lt;2,ROW()+設定!$B$30&gt;13701,N($A136)&lt;=0,N(INDEX($A$2:$A$13701,MIN(13700,MAX(1,ROW()-1+設定!$B$30))))&lt;=0,$A136&lt;設定!$B$28,$A136&gt;設定!$B$29),0,IF(AND($C136&gt;=MAX(INDEX($C$1:$C$13701,MAX(1,ROW()-設定!$B$24)):INDEX($C$1:$C$13701,MAX(1,ROW()-1))),$C136&gt;MAX(INDEX($C$1:$C$13701,MIN(13701,ROW()+1)):INDEX($C$1:$C$13701,MIN(13701,ROW()+設定!$B$24))),$C136&gt;=設定!$B$32,$C136&gt;=MAX(MIN(INDEX($C$1:$C$13701,MAX(1,ROW()-設定!$B$26)):INDEX($C$1:$C$13701,MAX(1,ROW()-1))),MIN(INDEX($C$1:$C$13701,MIN(13701,ROW()+1)):INDEX($C$1:$C$13701,MIN(13701,ROW()+設定!$B$26))))*10^(設定!$B$27/20)),1,0))</f>
        <v>0</v>
      </c>
      <c r="G136" s="33" t="n">
        <f aca="false">$G135+IF($F136=1,1,0)</f>
        <v>0</v>
      </c>
      <c r="H136" s="0" t="str">
        <f aca="false">IF($F136=1,$G136,"")</f>
        <v/>
      </c>
    </row>
    <row r="137" customFormat="false" ht="15" hidden="false" customHeight="false" outlineLevel="0" collapsed="false">
      <c r="A137" s="30" t="n">
        <v>21.09375</v>
      </c>
      <c r="B137" s="31" t="n">
        <v>12.6108</v>
      </c>
      <c r="C137" s="32" t="n">
        <f aca="false">IF($A137="","",IF(設定!$B$21="dB",10^($B137/20),ABS($B137)))</f>
        <v>4.27110255937541</v>
      </c>
      <c r="D137" s="32" t="n">
        <f aca="false">IF($A137="","",$A137^2)</f>
        <v>444.9462890625</v>
      </c>
      <c r="E137" s="32" t="n">
        <f aca="false">IF($A137="","",IF($C137&lt;=0,"",1/$C137^2))</f>
        <v>0.054817597787309</v>
      </c>
      <c r="F137" s="33" t="n">
        <f aca="false">IF(OR(ROW()-設定!$B$30&lt;2,ROW()+設定!$B$30&gt;13701,N($A137)&lt;=0,N(INDEX($A$2:$A$13701,MIN(13700,MAX(1,ROW()-1+設定!$B$30))))&lt;=0,$A137&lt;設定!$B$28,$A137&gt;設定!$B$29),0,IF(AND($C137&gt;=MAX(INDEX($C$1:$C$13701,MAX(1,ROW()-設定!$B$24)):INDEX($C$1:$C$13701,MAX(1,ROW()-1))),$C137&gt;MAX(INDEX($C$1:$C$13701,MIN(13701,ROW()+1)):INDEX($C$1:$C$13701,MIN(13701,ROW()+設定!$B$24))),$C137&gt;=設定!$B$32,$C137&gt;=MAX(MIN(INDEX($C$1:$C$13701,MAX(1,ROW()-設定!$B$26)):INDEX($C$1:$C$13701,MAX(1,ROW()-1))),MIN(INDEX($C$1:$C$13701,MIN(13701,ROW()+1)):INDEX($C$1:$C$13701,MIN(13701,ROW()+設定!$B$26))))*10^(設定!$B$27/20)),1,0))</f>
        <v>0</v>
      </c>
      <c r="G137" s="33" t="n">
        <f aca="false">$G136+IF($F137=1,1,0)</f>
        <v>0</v>
      </c>
      <c r="H137" s="0" t="str">
        <f aca="false">IF($F137=1,$G137,"")</f>
        <v/>
      </c>
    </row>
    <row r="138" customFormat="false" ht="15" hidden="false" customHeight="false" outlineLevel="0" collapsed="false">
      <c r="A138" s="30" t="n">
        <v>21.25</v>
      </c>
      <c r="B138" s="31" t="n">
        <v>12.4546</v>
      </c>
      <c r="C138" s="32" t="n">
        <f aca="false">IF($A138="","",IF(設定!$B$21="dB",10^($B138/20),ABS($B138)))</f>
        <v>4.19498101784</v>
      </c>
      <c r="D138" s="32" t="n">
        <f aca="false">IF($A138="","",$A138^2)</f>
        <v>451.5625</v>
      </c>
      <c r="E138" s="32" t="n">
        <f aca="false">IF($A138="","",IF($C138&lt;=0,"",1/$C138^2))</f>
        <v>0.0568250726975854</v>
      </c>
      <c r="F138" s="33" t="n">
        <f aca="false">IF(OR(ROW()-設定!$B$30&lt;2,ROW()+設定!$B$30&gt;13701,N($A138)&lt;=0,N(INDEX($A$2:$A$13701,MIN(13700,MAX(1,ROW()-1+設定!$B$30))))&lt;=0,$A138&lt;設定!$B$28,$A138&gt;設定!$B$29),0,IF(AND($C138&gt;=MAX(INDEX($C$1:$C$13701,MAX(1,ROW()-設定!$B$24)):INDEX($C$1:$C$13701,MAX(1,ROW()-1))),$C138&gt;MAX(INDEX($C$1:$C$13701,MIN(13701,ROW()+1)):INDEX($C$1:$C$13701,MIN(13701,ROW()+設定!$B$24))),$C138&gt;=設定!$B$32,$C138&gt;=MAX(MIN(INDEX($C$1:$C$13701,MAX(1,ROW()-設定!$B$26)):INDEX($C$1:$C$13701,MAX(1,ROW()-1))),MIN(INDEX($C$1:$C$13701,MIN(13701,ROW()+1)):INDEX($C$1:$C$13701,MIN(13701,ROW()+設定!$B$26))))*10^(設定!$B$27/20)),1,0))</f>
        <v>0</v>
      </c>
      <c r="G138" s="33" t="n">
        <f aca="false">$G137+IF($F138=1,1,0)</f>
        <v>0</v>
      </c>
      <c r="H138" s="0" t="str">
        <f aca="false">IF($F138=1,$G138,"")</f>
        <v/>
      </c>
    </row>
    <row r="139" customFormat="false" ht="15" hidden="false" customHeight="false" outlineLevel="0" collapsed="false">
      <c r="A139" s="30" t="n">
        <v>21.40625</v>
      </c>
      <c r="B139" s="31" t="n">
        <v>12.4332</v>
      </c>
      <c r="C139" s="32" t="n">
        <f aca="false">IF($A139="","",IF(設定!$B$21="dB",10^($B139/20),ABS($B139)))</f>
        <v>4.18465828764773</v>
      </c>
      <c r="D139" s="32" t="n">
        <f aca="false">IF($A139="","",$A139^2)</f>
        <v>458.2275390625</v>
      </c>
      <c r="E139" s="32" t="n">
        <f aca="false">IF($A139="","",IF($C139&lt;=0,"",1/$C139^2))</f>
        <v>0.0571057710745028</v>
      </c>
      <c r="F139" s="33" t="n">
        <f aca="false">IF(OR(ROW()-設定!$B$30&lt;2,ROW()+設定!$B$30&gt;13701,N($A139)&lt;=0,N(INDEX($A$2:$A$13701,MIN(13700,MAX(1,ROW()-1+設定!$B$30))))&lt;=0,$A139&lt;設定!$B$28,$A139&gt;設定!$B$29),0,IF(AND($C139&gt;=MAX(INDEX($C$1:$C$13701,MAX(1,ROW()-設定!$B$24)):INDEX($C$1:$C$13701,MAX(1,ROW()-1))),$C139&gt;MAX(INDEX($C$1:$C$13701,MIN(13701,ROW()+1)):INDEX($C$1:$C$13701,MIN(13701,ROW()+設定!$B$24))),$C139&gt;=設定!$B$32,$C139&gt;=MAX(MIN(INDEX($C$1:$C$13701,MAX(1,ROW()-設定!$B$26)):INDEX($C$1:$C$13701,MAX(1,ROW()-1))),MIN(INDEX($C$1:$C$13701,MIN(13701,ROW()+1)):INDEX($C$1:$C$13701,MIN(13701,ROW()+設定!$B$26))))*10^(設定!$B$27/20)),1,0))</f>
        <v>0</v>
      </c>
      <c r="G139" s="33" t="n">
        <f aca="false">$G138+IF($F139=1,1,0)</f>
        <v>0</v>
      </c>
      <c r="H139" s="0" t="str">
        <f aca="false">IF($F139=1,$G139,"")</f>
        <v/>
      </c>
    </row>
    <row r="140" customFormat="false" ht="15" hidden="false" customHeight="false" outlineLevel="0" collapsed="false">
      <c r="A140" s="30" t="n">
        <v>21.5625</v>
      </c>
      <c r="B140" s="31" t="n">
        <v>12.4453</v>
      </c>
      <c r="C140" s="32" t="n">
        <f aca="false">IF($A140="","",IF(設定!$B$21="dB",10^($B140/20),ABS($B140)))</f>
        <v>4.19049184669924</v>
      </c>
      <c r="D140" s="32" t="n">
        <f aca="false">IF($A140="","",$A140^2)</f>
        <v>464.94140625</v>
      </c>
      <c r="E140" s="32" t="n">
        <f aca="false">IF($A140="","",IF($C140&lt;=0,"",1/$C140^2))</f>
        <v>0.0569468885252247</v>
      </c>
      <c r="F140" s="33" t="n">
        <f aca="false">IF(OR(ROW()-設定!$B$30&lt;2,ROW()+設定!$B$30&gt;13701,N($A140)&lt;=0,N(INDEX($A$2:$A$13701,MIN(13700,MAX(1,ROW()-1+設定!$B$30))))&lt;=0,$A140&lt;設定!$B$28,$A140&gt;設定!$B$29),0,IF(AND($C140&gt;=MAX(INDEX($C$1:$C$13701,MAX(1,ROW()-設定!$B$24)):INDEX($C$1:$C$13701,MAX(1,ROW()-1))),$C140&gt;MAX(INDEX($C$1:$C$13701,MIN(13701,ROW()+1)):INDEX($C$1:$C$13701,MIN(13701,ROW()+設定!$B$24))),$C140&gt;=設定!$B$32,$C140&gt;=MAX(MIN(INDEX($C$1:$C$13701,MAX(1,ROW()-設定!$B$26)):INDEX($C$1:$C$13701,MAX(1,ROW()-1))),MIN(INDEX($C$1:$C$13701,MIN(13701,ROW()+1)):INDEX($C$1:$C$13701,MIN(13701,ROW()+設定!$B$26))))*10^(設定!$B$27/20)),1,0))</f>
        <v>0</v>
      </c>
      <c r="G140" s="33" t="n">
        <f aca="false">$G139+IF($F140=1,1,0)</f>
        <v>0</v>
      </c>
      <c r="H140" s="0" t="str">
        <f aca="false">IF($F140=1,$G140,"")</f>
        <v/>
      </c>
    </row>
    <row r="141" customFormat="false" ht="15" hidden="false" customHeight="false" outlineLevel="0" collapsed="false">
      <c r="A141" s="30" t="n">
        <v>21.71875</v>
      </c>
      <c r="B141" s="31" t="n">
        <v>12.3597</v>
      </c>
      <c r="C141" s="32" t="n">
        <f aca="false">IF($A141="","",IF(設定!$B$21="dB",10^($B141/20),ABS($B141)))</f>
        <v>4.14939710876972</v>
      </c>
      <c r="D141" s="32" t="n">
        <f aca="false">IF($A141="","",$A141^2)</f>
        <v>471.7041015625</v>
      </c>
      <c r="E141" s="32" t="n">
        <f aca="false">IF($A141="","",IF($C141&lt;=0,"",1/$C141^2))</f>
        <v>0.0580804536691673</v>
      </c>
      <c r="F141" s="33" t="n">
        <f aca="false">IF(OR(ROW()-設定!$B$30&lt;2,ROW()+設定!$B$30&gt;13701,N($A141)&lt;=0,N(INDEX($A$2:$A$13701,MIN(13700,MAX(1,ROW()-1+設定!$B$30))))&lt;=0,$A141&lt;設定!$B$28,$A141&gt;設定!$B$29),0,IF(AND($C141&gt;=MAX(INDEX($C$1:$C$13701,MAX(1,ROW()-設定!$B$24)):INDEX($C$1:$C$13701,MAX(1,ROW()-1))),$C141&gt;MAX(INDEX($C$1:$C$13701,MIN(13701,ROW()+1)):INDEX($C$1:$C$13701,MIN(13701,ROW()+設定!$B$24))),$C141&gt;=設定!$B$32,$C141&gt;=MAX(MIN(INDEX($C$1:$C$13701,MAX(1,ROW()-設定!$B$26)):INDEX($C$1:$C$13701,MAX(1,ROW()-1))),MIN(INDEX($C$1:$C$13701,MIN(13701,ROW()+1)):INDEX($C$1:$C$13701,MIN(13701,ROW()+設定!$B$26))))*10^(設定!$B$27/20)),1,0))</f>
        <v>0</v>
      </c>
      <c r="G141" s="33" t="n">
        <f aca="false">$G140+IF($F141=1,1,0)</f>
        <v>0</v>
      </c>
      <c r="H141" s="0" t="str">
        <f aca="false">IF($F141=1,$G141,"")</f>
        <v/>
      </c>
    </row>
    <row r="142" customFormat="false" ht="15" hidden="false" customHeight="false" outlineLevel="0" collapsed="false">
      <c r="A142" s="30" t="n">
        <v>21.875</v>
      </c>
      <c r="B142" s="31" t="n">
        <v>12.576</v>
      </c>
      <c r="C142" s="32" t="n">
        <f aca="false">IF($A142="","",IF(設定!$B$21="dB",10^($B142/20),ABS($B142)))</f>
        <v>4.25402462944068</v>
      </c>
      <c r="D142" s="32" t="n">
        <f aca="false">IF($A142="","",$A142^2)</f>
        <v>478.515625</v>
      </c>
      <c r="E142" s="32" t="n">
        <f aca="false">IF($A142="","",IF($C142&lt;=0,"",1/$C142^2))</f>
        <v>0.0552586155630078</v>
      </c>
      <c r="F142" s="33" t="n">
        <f aca="false">IF(OR(ROW()-設定!$B$30&lt;2,ROW()+設定!$B$30&gt;13701,N($A142)&lt;=0,N(INDEX($A$2:$A$13701,MIN(13700,MAX(1,ROW()-1+設定!$B$30))))&lt;=0,$A142&lt;設定!$B$28,$A142&gt;設定!$B$29),0,IF(AND($C142&gt;=MAX(INDEX($C$1:$C$13701,MAX(1,ROW()-設定!$B$24)):INDEX($C$1:$C$13701,MAX(1,ROW()-1))),$C142&gt;MAX(INDEX($C$1:$C$13701,MIN(13701,ROW()+1)):INDEX($C$1:$C$13701,MIN(13701,ROW()+設定!$B$24))),$C142&gt;=設定!$B$32,$C142&gt;=MAX(MIN(INDEX($C$1:$C$13701,MAX(1,ROW()-設定!$B$26)):INDEX($C$1:$C$13701,MAX(1,ROW()-1))),MIN(INDEX($C$1:$C$13701,MIN(13701,ROW()+1)):INDEX($C$1:$C$13701,MIN(13701,ROW()+設定!$B$26))))*10^(設定!$B$27/20)),1,0))</f>
        <v>0</v>
      </c>
      <c r="G142" s="33" t="n">
        <f aca="false">$G141+IF($F142=1,1,0)</f>
        <v>0</v>
      </c>
      <c r="H142" s="0" t="str">
        <f aca="false">IF($F142=1,$G142,"")</f>
        <v/>
      </c>
    </row>
    <row r="143" customFormat="false" ht="15" hidden="false" customHeight="false" outlineLevel="0" collapsed="false">
      <c r="A143" s="30" t="n">
        <v>22.03125</v>
      </c>
      <c r="B143" s="31" t="n">
        <v>12.4055</v>
      </c>
      <c r="C143" s="32" t="n">
        <f aca="false">IF($A143="","",IF(設定!$B$21="dB",10^($B143/20),ABS($B143)))</f>
        <v>4.17133433298856</v>
      </c>
      <c r="D143" s="32" t="n">
        <f aca="false">IF($A143="","",$A143^2)</f>
        <v>485.3759765625</v>
      </c>
      <c r="E143" s="32" t="n">
        <f aca="false">IF($A143="","",IF($C143&lt;=0,"",1/$C143^2))</f>
        <v>0.0574711648912769</v>
      </c>
      <c r="F143" s="33" t="n">
        <f aca="false">IF(OR(ROW()-設定!$B$30&lt;2,ROW()+設定!$B$30&gt;13701,N($A143)&lt;=0,N(INDEX($A$2:$A$13701,MIN(13700,MAX(1,ROW()-1+設定!$B$30))))&lt;=0,$A143&lt;設定!$B$28,$A143&gt;設定!$B$29),0,IF(AND($C143&gt;=MAX(INDEX($C$1:$C$13701,MAX(1,ROW()-設定!$B$24)):INDEX($C$1:$C$13701,MAX(1,ROW()-1))),$C143&gt;MAX(INDEX($C$1:$C$13701,MIN(13701,ROW()+1)):INDEX($C$1:$C$13701,MIN(13701,ROW()+設定!$B$24))),$C143&gt;=設定!$B$32,$C143&gt;=MAX(MIN(INDEX($C$1:$C$13701,MAX(1,ROW()-設定!$B$26)):INDEX($C$1:$C$13701,MAX(1,ROW()-1))),MIN(INDEX($C$1:$C$13701,MIN(13701,ROW()+1)):INDEX($C$1:$C$13701,MIN(13701,ROW()+設定!$B$26))))*10^(設定!$B$27/20)),1,0))</f>
        <v>0</v>
      </c>
      <c r="G143" s="33" t="n">
        <f aca="false">$G142+IF($F143=1,1,0)</f>
        <v>0</v>
      </c>
      <c r="H143" s="0" t="str">
        <f aca="false">IF($F143=1,$G143,"")</f>
        <v/>
      </c>
    </row>
    <row r="144" customFormat="false" ht="15" hidden="false" customHeight="false" outlineLevel="0" collapsed="false">
      <c r="A144" s="30" t="n">
        <v>22.1875</v>
      </c>
      <c r="B144" s="31" t="n">
        <v>12.4574</v>
      </c>
      <c r="C144" s="32" t="n">
        <f aca="false">IF($A144="","",IF(設定!$B$21="dB",10^($B144/20),ABS($B144)))</f>
        <v>4.19633353793476</v>
      </c>
      <c r="D144" s="32" t="n">
        <f aca="false">IF($A144="","",$A144^2)</f>
        <v>492.28515625</v>
      </c>
      <c r="E144" s="32" t="n">
        <f aca="false">IF($A144="","",IF($C144&lt;=0,"",1/$C144^2))</f>
        <v>0.0567884480269684</v>
      </c>
      <c r="F144" s="33" t="n">
        <f aca="false">IF(OR(ROW()-設定!$B$30&lt;2,ROW()+設定!$B$30&gt;13701,N($A144)&lt;=0,N(INDEX($A$2:$A$13701,MIN(13700,MAX(1,ROW()-1+設定!$B$30))))&lt;=0,$A144&lt;設定!$B$28,$A144&gt;設定!$B$29),0,IF(AND($C144&gt;=MAX(INDEX($C$1:$C$13701,MAX(1,ROW()-設定!$B$24)):INDEX($C$1:$C$13701,MAX(1,ROW()-1))),$C144&gt;MAX(INDEX($C$1:$C$13701,MIN(13701,ROW()+1)):INDEX($C$1:$C$13701,MIN(13701,ROW()+設定!$B$24))),$C144&gt;=設定!$B$32,$C144&gt;=MAX(MIN(INDEX($C$1:$C$13701,MAX(1,ROW()-設定!$B$26)):INDEX($C$1:$C$13701,MAX(1,ROW()-1))),MIN(INDEX($C$1:$C$13701,MIN(13701,ROW()+1)):INDEX($C$1:$C$13701,MIN(13701,ROW()+設定!$B$26))))*10^(設定!$B$27/20)),1,0))</f>
        <v>0</v>
      </c>
      <c r="G144" s="33" t="n">
        <f aca="false">$G143+IF($F144=1,1,0)</f>
        <v>0</v>
      </c>
      <c r="H144" s="0" t="str">
        <f aca="false">IF($F144=1,$G144,"")</f>
        <v/>
      </c>
    </row>
    <row r="145" customFormat="false" ht="15" hidden="false" customHeight="false" outlineLevel="0" collapsed="false">
      <c r="A145" s="30" t="n">
        <v>22.34375</v>
      </c>
      <c r="B145" s="31" t="n">
        <v>12.3793</v>
      </c>
      <c r="C145" s="32" t="n">
        <f aca="false">IF($A145="","",IF(設定!$B$21="dB",10^($B145/20),ABS($B145)))</f>
        <v>4.15877093409608</v>
      </c>
      <c r="D145" s="32" t="n">
        <f aca="false">IF($A145="","",$A145^2)</f>
        <v>499.2431640625</v>
      </c>
      <c r="E145" s="32" t="n">
        <f aca="false">IF($A145="","",IF($C145&lt;=0,"",1/$C145^2))</f>
        <v>0.0578189232989262</v>
      </c>
      <c r="F145" s="33" t="n">
        <f aca="false">IF(OR(ROW()-設定!$B$30&lt;2,ROW()+設定!$B$30&gt;13701,N($A145)&lt;=0,N(INDEX($A$2:$A$13701,MIN(13700,MAX(1,ROW()-1+設定!$B$30))))&lt;=0,$A145&lt;設定!$B$28,$A145&gt;設定!$B$29),0,IF(AND($C145&gt;=MAX(INDEX($C$1:$C$13701,MAX(1,ROW()-設定!$B$24)):INDEX($C$1:$C$13701,MAX(1,ROW()-1))),$C145&gt;MAX(INDEX($C$1:$C$13701,MIN(13701,ROW()+1)):INDEX($C$1:$C$13701,MIN(13701,ROW()+設定!$B$24))),$C145&gt;=設定!$B$32,$C145&gt;=MAX(MIN(INDEX($C$1:$C$13701,MAX(1,ROW()-設定!$B$26)):INDEX($C$1:$C$13701,MAX(1,ROW()-1))),MIN(INDEX($C$1:$C$13701,MIN(13701,ROW()+1)):INDEX($C$1:$C$13701,MIN(13701,ROW()+設定!$B$26))))*10^(設定!$B$27/20)),1,0))</f>
        <v>0</v>
      </c>
      <c r="G145" s="33" t="n">
        <f aca="false">$G144+IF($F145=1,1,0)</f>
        <v>0</v>
      </c>
      <c r="H145" s="0" t="str">
        <f aca="false">IF($F145=1,$G145,"")</f>
        <v/>
      </c>
    </row>
    <row r="146" customFormat="false" ht="15" hidden="false" customHeight="false" outlineLevel="0" collapsed="false">
      <c r="A146" s="30" t="n">
        <v>22.5</v>
      </c>
      <c r="B146" s="31" t="n">
        <v>12.397</v>
      </c>
      <c r="C146" s="32" t="n">
        <f aca="false">IF($A146="","",IF(設定!$B$21="dB",10^($B146/20),ABS($B146)))</f>
        <v>4.16725426747996</v>
      </c>
      <c r="D146" s="32" t="n">
        <f aca="false">IF($A146="","",$A146^2)</f>
        <v>506.25</v>
      </c>
      <c r="E146" s="32" t="n">
        <f aca="false">IF($A146="","",IF($C146&lt;=0,"",1/$C146^2))</f>
        <v>0.0575837574486839</v>
      </c>
      <c r="F146" s="33" t="n">
        <f aca="false">IF(OR(ROW()-設定!$B$30&lt;2,ROW()+設定!$B$30&gt;13701,N($A146)&lt;=0,N(INDEX($A$2:$A$13701,MIN(13700,MAX(1,ROW()-1+設定!$B$30))))&lt;=0,$A146&lt;設定!$B$28,$A146&gt;設定!$B$29),0,IF(AND($C146&gt;=MAX(INDEX($C$1:$C$13701,MAX(1,ROW()-設定!$B$24)):INDEX($C$1:$C$13701,MAX(1,ROW()-1))),$C146&gt;MAX(INDEX($C$1:$C$13701,MIN(13701,ROW()+1)):INDEX($C$1:$C$13701,MIN(13701,ROW()+設定!$B$24))),$C146&gt;=設定!$B$32,$C146&gt;=MAX(MIN(INDEX($C$1:$C$13701,MAX(1,ROW()-設定!$B$26)):INDEX($C$1:$C$13701,MAX(1,ROW()-1))),MIN(INDEX($C$1:$C$13701,MIN(13701,ROW()+1)):INDEX($C$1:$C$13701,MIN(13701,ROW()+設定!$B$26))))*10^(設定!$B$27/20)),1,0))</f>
        <v>0</v>
      </c>
      <c r="G146" s="33" t="n">
        <f aca="false">$G145+IF($F146=1,1,0)</f>
        <v>0</v>
      </c>
      <c r="H146" s="0" t="str">
        <f aca="false">IF($F146=1,$G146,"")</f>
        <v/>
      </c>
    </row>
    <row r="147" customFormat="false" ht="15" hidden="false" customHeight="false" outlineLevel="0" collapsed="false">
      <c r="A147" s="30" t="n">
        <v>22.65625</v>
      </c>
      <c r="B147" s="31" t="n">
        <v>12.3286</v>
      </c>
      <c r="C147" s="32" t="n">
        <f aca="false">IF($A147="","",IF(設定!$B$21="dB",10^($B147/20),ABS($B147)))</f>
        <v>4.13456667635495</v>
      </c>
      <c r="D147" s="32" t="n">
        <f aca="false">IF($A147="","",$A147^2)</f>
        <v>513.3056640625</v>
      </c>
      <c r="E147" s="32" t="n">
        <f aca="false">IF($A147="","",IF($C147&lt;=0,"",1/$C147^2))</f>
        <v>0.058497862858286</v>
      </c>
      <c r="F147" s="33" t="n">
        <f aca="false">IF(OR(ROW()-設定!$B$30&lt;2,ROW()+設定!$B$30&gt;13701,N($A147)&lt;=0,N(INDEX($A$2:$A$13701,MIN(13700,MAX(1,ROW()-1+設定!$B$30))))&lt;=0,$A147&lt;設定!$B$28,$A147&gt;設定!$B$29),0,IF(AND($C147&gt;=MAX(INDEX($C$1:$C$13701,MAX(1,ROW()-設定!$B$24)):INDEX($C$1:$C$13701,MAX(1,ROW()-1))),$C147&gt;MAX(INDEX($C$1:$C$13701,MIN(13701,ROW()+1)):INDEX($C$1:$C$13701,MIN(13701,ROW()+設定!$B$24))),$C147&gt;=設定!$B$32,$C147&gt;=MAX(MIN(INDEX($C$1:$C$13701,MAX(1,ROW()-設定!$B$26)):INDEX($C$1:$C$13701,MAX(1,ROW()-1))),MIN(INDEX($C$1:$C$13701,MIN(13701,ROW()+1)):INDEX($C$1:$C$13701,MIN(13701,ROW()+設定!$B$26))))*10^(設定!$B$27/20)),1,0))</f>
        <v>0</v>
      </c>
      <c r="G147" s="33" t="n">
        <f aca="false">$G146+IF($F147=1,1,0)</f>
        <v>0</v>
      </c>
      <c r="H147" s="0" t="str">
        <f aca="false">IF($F147=1,$G147,"")</f>
        <v/>
      </c>
    </row>
    <row r="148" customFormat="false" ht="15" hidden="false" customHeight="false" outlineLevel="0" collapsed="false">
      <c r="A148" s="30" t="n">
        <v>22.8125</v>
      </c>
      <c r="B148" s="31" t="n">
        <v>12.5937</v>
      </c>
      <c r="C148" s="32" t="n">
        <f aca="false">IF($A148="","",IF(設定!$B$21="dB",10^($B148/20),ABS($B148)))</f>
        <v>4.2627022675522</v>
      </c>
      <c r="D148" s="32" t="n">
        <f aca="false">IF($A148="","",$A148^2)</f>
        <v>520.41015625</v>
      </c>
      <c r="E148" s="32" t="n">
        <f aca="false">IF($A148="","",IF($C148&lt;=0,"",1/$C148^2))</f>
        <v>0.0550338632056368</v>
      </c>
      <c r="F148" s="33" t="n">
        <f aca="false">IF(OR(ROW()-設定!$B$30&lt;2,ROW()+設定!$B$30&gt;13701,N($A148)&lt;=0,N(INDEX($A$2:$A$13701,MIN(13700,MAX(1,ROW()-1+設定!$B$30))))&lt;=0,$A148&lt;設定!$B$28,$A148&gt;設定!$B$29),0,IF(AND($C148&gt;=MAX(INDEX($C$1:$C$13701,MAX(1,ROW()-設定!$B$24)):INDEX($C$1:$C$13701,MAX(1,ROW()-1))),$C148&gt;MAX(INDEX($C$1:$C$13701,MIN(13701,ROW()+1)):INDEX($C$1:$C$13701,MIN(13701,ROW()+設定!$B$24))),$C148&gt;=設定!$B$32,$C148&gt;=MAX(MIN(INDEX($C$1:$C$13701,MAX(1,ROW()-設定!$B$26)):INDEX($C$1:$C$13701,MAX(1,ROW()-1))),MIN(INDEX($C$1:$C$13701,MIN(13701,ROW()+1)):INDEX($C$1:$C$13701,MIN(13701,ROW()+設定!$B$26))))*10^(設定!$B$27/20)),1,0))</f>
        <v>0</v>
      </c>
      <c r="G148" s="33" t="n">
        <f aca="false">$G147+IF($F148=1,1,0)</f>
        <v>0</v>
      </c>
      <c r="H148" s="0" t="str">
        <f aca="false">IF($F148=1,$G148,"")</f>
        <v/>
      </c>
    </row>
    <row r="149" customFormat="false" ht="15" hidden="false" customHeight="false" outlineLevel="0" collapsed="false">
      <c r="A149" s="30" t="n">
        <v>22.96875</v>
      </c>
      <c r="B149" s="31" t="n">
        <v>12.4476</v>
      </c>
      <c r="C149" s="32" t="n">
        <f aca="false">IF($A149="","",IF(設定!$B$21="dB",10^($B149/20),ABS($B149)))</f>
        <v>4.19160162449255</v>
      </c>
      <c r="D149" s="32" t="n">
        <f aca="false">IF($A149="","",$A149^2)</f>
        <v>527.5634765625</v>
      </c>
      <c r="E149" s="32" t="n">
        <f aca="false">IF($A149="","",IF($C149&lt;=0,"",1/$C149^2))</f>
        <v>0.0569167377467532</v>
      </c>
      <c r="F149" s="33" t="n">
        <f aca="false">IF(OR(ROW()-設定!$B$30&lt;2,ROW()+設定!$B$30&gt;13701,N($A149)&lt;=0,N(INDEX($A$2:$A$13701,MIN(13700,MAX(1,ROW()-1+設定!$B$30))))&lt;=0,$A149&lt;設定!$B$28,$A149&gt;設定!$B$29),0,IF(AND($C149&gt;=MAX(INDEX($C$1:$C$13701,MAX(1,ROW()-設定!$B$24)):INDEX($C$1:$C$13701,MAX(1,ROW()-1))),$C149&gt;MAX(INDEX($C$1:$C$13701,MIN(13701,ROW()+1)):INDEX($C$1:$C$13701,MIN(13701,ROW()+設定!$B$24))),$C149&gt;=設定!$B$32,$C149&gt;=MAX(MIN(INDEX($C$1:$C$13701,MAX(1,ROW()-設定!$B$26)):INDEX($C$1:$C$13701,MAX(1,ROW()-1))),MIN(INDEX($C$1:$C$13701,MIN(13701,ROW()+1)):INDEX($C$1:$C$13701,MIN(13701,ROW()+設定!$B$26))))*10^(設定!$B$27/20)),1,0))</f>
        <v>0</v>
      </c>
      <c r="G149" s="33" t="n">
        <f aca="false">$G148+IF($F149=1,1,0)</f>
        <v>0</v>
      </c>
      <c r="H149" s="0" t="str">
        <f aca="false">IF($F149=1,$G149,"")</f>
        <v/>
      </c>
    </row>
    <row r="150" customFormat="false" ht="15" hidden="false" customHeight="false" outlineLevel="0" collapsed="false">
      <c r="A150" s="30" t="n">
        <v>23.125</v>
      </c>
      <c r="B150" s="31" t="n">
        <v>12.5635</v>
      </c>
      <c r="C150" s="32" t="n">
        <f aca="false">IF($A150="","",IF(設定!$B$21="dB",10^($B150/20),ABS($B150)))</f>
        <v>4.2479069989249</v>
      </c>
      <c r="D150" s="32" t="n">
        <f aca="false">IF($A150="","",$A150^2)</f>
        <v>534.765625</v>
      </c>
      <c r="E150" s="32" t="n">
        <f aca="false">IF($A150="","",IF($C150&lt;=0,"",1/$C150^2))</f>
        <v>0.0554178917504793</v>
      </c>
      <c r="F150" s="33" t="n">
        <f aca="false">IF(OR(ROW()-設定!$B$30&lt;2,ROW()+設定!$B$30&gt;13701,N($A150)&lt;=0,N(INDEX($A$2:$A$13701,MIN(13700,MAX(1,ROW()-1+設定!$B$30))))&lt;=0,$A150&lt;設定!$B$28,$A150&gt;設定!$B$29),0,IF(AND($C150&gt;=MAX(INDEX($C$1:$C$13701,MAX(1,ROW()-設定!$B$24)):INDEX($C$1:$C$13701,MAX(1,ROW()-1))),$C150&gt;MAX(INDEX($C$1:$C$13701,MIN(13701,ROW()+1)):INDEX($C$1:$C$13701,MIN(13701,ROW()+設定!$B$24))),$C150&gt;=設定!$B$32,$C150&gt;=MAX(MIN(INDEX($C$1:$C$13701,MAX(1,ROW()-設定!$B$26)):INDEX($C$1:$C$13701,MAX(1,ROW()-1))),MIN(INDEX($C$1:$C$13701,MIN(13701,ROW()+1)):INDEX($C$1:$C$13701,MIN(13701,ROW()+設定!$B$26))))*10^(設定!$B$27/20)),1,0))</f>
        <v>0</v>
      </c>
      <c r="G150" s="33" t="n">
        <f aca="false">$G149+IF($F150=1,1,0)</f>
        <v>0</v>
      </c>
      <c r="H150" s="0" t="str">
        <f aca="false">IF($F150=1,$G150,"")</f>
        <v/>
      </c>
    </row>
    <row r="151" customFormat="false" ht="15" hidden="false" customHeight="false" outlineLevel="0" collapsed="false">
      <c r="A151" s="30" t="n">
        <v>23.28125</v>
      </c>
      <c r="B151" s="31" t="n">
        <v>12.4647</v>
      </c>
      <c r="C151" s="32" t="n">
        <f aca="false">IF($A151="","",IF(設定!$B$21="dB",10^($B151/20),ABS($B151)))</f>
        <v>4.19986180187356</v>
      </c>
      <c r="D151" s="32" t="n">
        <f aca="false">IF($A151="","",$A151^2)</f>
        <v>542.0166015625</v>
      </c>
      <c r="E151" s="32" t="n">
        <f aca="false">IF($A151="","",IF($C151&lt;=0,"",1/$C151^2))</f>
        <v>0.05669307323582</v>
      </c>
      <c r="F151" s="33" t="n">
        <f aca="false">IF(OR(ROW()-設定!$B$30&lt;2,ROW()+設定!$B$30&gt;13701,N($A151)&lt;=0,N(INDEX($A$2:$A$13701,MIN(13700,MAX(1,ROW()-1+設定!$B$30))))&lt;=0,$A151&lt;設定!$B$28,$A151&gt;設定!$B$29),0,IF(AND($C151&gt;=MAX(INDEX($C$1:$C$13701,MAX(1,ROW()-設定!$B$24)):INDEX($C$1:$C$13701,MAX(1,ROW()-1))),$C151&gt;MAX(INDEX($C$1:$C$13701,MIN(13701,ROW()+1)):INDEX($C$1:$C$13701,MIN(13701,ROW()+設定!$B$24))),$C151&gt;=設定!$B$32,$C151&gt;=MAX(MIN(INDEX($C$1:$C$13701,MAX(1,ROW()-設定!$B$26)):INDEX($C$1:$C$13701,MAX(1,ROW()-1))),MIN(INDEX($C$1:$C$13701,MIN(13701,ROW()+1)):INDEX($C$1:$C$13701,MIN(13701,ROW()+設定!$B$26))))*10^(設定!$B$27/20)),1,0))</f>
        <v>0</v>
      </c>
      <c r="G151" s="33" t="n">
        <f aca="false">$G150+IF($F151=1,1,0)</f>
        <v>0</v>
      </c>
      <c r="H151" s="0" t="str">
        <f aca="false">IF($F151=1,$G151,"")</f>
        <v/>
      </c>
    </row>
    <row r="152" customFormat="false" ht="15" hidden="false" customHeight="false" outlineLevel="0" collapsed="false">
      <c r="A152" s="30" t="n">
        <v>23.4375</v>
      </c>
      <c r="B152" s="31" t="n">
        <v>12.3907</v>
      </c>
      <c r="C152" s="32" t="n">
        <f aca="false">IF($A152="","",IF(設定!$B$21="dB",10^($B152/20),ABS($B152)))</f>
        <v>4.16423279424147</v>
      </c>
      <c r="D152" s="32" t="n">
        <f aca="false">IF($A152="","",$A152^2)</f>
        <v>549.31640625</v>
      </c>
      <c r="E152" s="32" t="n">
        <f aca="false">IF($A152="","",IF($C152&lt;=0,"",1/$C152^2))</f>
        <v>0.0576673507113591</v>
      </c>
      <c r="F152" s="33" t="n">
        <f aca="false">IF(OR(ROW()-設定!$B$30&lt;2,ROW()+設定!$B$30&gt;13701,N($A152)&lt;=0,N(INDEX($A$2:$A$13701,MIN(13700,MAX(1,ROW()-1+設定!$B$30))))&lt;=0,$A152&lt;設定!$B$28,$A152&gt;設定!$B$29),0,IF(AND($C152&gt;=MAX(INDEX($C$1:$C$13701,MAX(1,ROW()-設定!$B$24)):INDEX($C$1:$C$13701,MAX(1,ROW()-1))),$C152&gt;MAX(INDEX($C$1:$C$13701,MIN(13701,ROW()+1)):INDEX($C$1:$C$13701,MIN(13701,ROW()+設定!$B$24))),$C152&gt;=設定!$B$32,$C152&gt;=MAX(MIN(INDEX($C$1:$C$13701,MAX(1,ROW()-設定!$B$26)):INDEX($C$1:$C$13701,MAX(1,ROW()-1))),MIN(INDEX($C$1:$C$13701,MIN(13701,ROW()+1)):INDEX($C$1:$C$13701,MIN(13701,ROW()+設定!$B$26))))*10^(設定!$B$27/20)),1,0))</f>
        <v>0</v>
      </c>
      <c r="G152" s="33" t="n">
        <f aca="false">$G151+IF($F152=1,1,0)</f>
        <v>0</v>
      </c>
      <c r="H152" s="0" t="str">
        <f aca="false">IF($F152=1,$G152,"")</f>
        <v/>
      </c>
    </row>
    <row r="153" customFormat="false" ht="15" hidden="false" customHeight="false" outlineLevel="0" collapsed="false">
      <c r="A153" s="30" t="n">
        <v>23.59375</v>
      </c>
      <c r="B153" s="31" t="n">
        <v>12.4294</v>
      </c>
      <c r="C153" s="32" t="n">
        <f aca="false">IF($A153="","",IF(設定!$B$21="dB",10^($B153/20),ABS($B153)))</f>
        <v>4.18282793701748</v>
      </c>
      <c r="D153" s="32" t="n">
        <f aca="false">IF($A153="","",$A153^2)</f>
        <v>556.6650390625</v>
      </c>
      <c r="E153" s="32" t="n">
        <f aca="false">IF($A153="","",IF($C153&lt;=0,"",1/$C153^2))</f>
        <v>0.0571557594817363</v>
      </c>
      <c r="F153" s="33" t="n">
        <f aca="false">IF(OR(ROW()-設定!$B$30&lt;2,ROW()+設定!$B$30&gt;13701,N($A153)&lt;=0,N(INDEX($A$2:$A$13701,MIN(13700,MAX(1,ROW()-1+設定!$B$30))))&lt;=0,$A153&lt;設定!$B$28,$A153&gt;設定!$B$29),0,IF(AND($C153&gt;=MAX(INDEX($C$1:$C$13701,MAX(1,ROW()-設定!$B$24)):INDEX($C$1:$C$13701,MAX(1,ROW()-1))),$C153&gt;MAX(INDEX($C$1:$C$13701,MIN(13701,ROW()+1)):INDEX($C$1:$C$13701,MIN(13701,ROW()+設定!$B$24))),$C153&gt;=設定!$B$32,$C153&gt;=MAX(MIN(INDEX($C$1:$C$13701,MAX(1,ROW()-設定!$B$26)):INDEX($C$1:$C$13701,MAX(1,ROW()-1))),MIN(INDEX($C$1:$C$13701,MIN(13701,ROW()+1)):INDEX($C$1:$C$13701,MIN(13701,ROW()+設定!$B$26))))*10^(設定!$B$27/20)),1,0))</f>
        <v>0</v>
      </c>
      <c r="G153" s="33" t="n">
        <f aca="false">$G152+IF($F153=1,1,0)</f>
        <v>0</v>
      </c>
      <c r="H153" s="0" t="str">
        <f aca="false">IF($F153=1,$G153,"")</f>
        <v/>
      </c>
    </row>
    <row r="154" customFormat="false" ht="15" hidden="false" customHeight="false" outlineLevel="0" collapsed="false">
      <c r="A154" s="30" t="n">
        <v>23.75</v>
      </c>
      <c r="B154" s="31" t="n">
        <v>12.4059</v>
      </c>
      <c r="C154" s="32" t="n">
        <f aca="false">IF($A154="","",IF(設定!$B$21="dB",10^($B154/20),ABS($B154)))</f>
        <v>4.17152643445689</v>
      </c>
      <c r="D154" s="32" t="n">
        <f aca="false">IF($A154="","",$A154^2)</f>
        <v>564.0625</v>
      </c>
      <c r="E154" s="32" t="n">
        <f aca="false">IF($A154="","",IF($C154&lt;=0,"",1/$C154^2))</f>
        <v>0.0574658718451322</v>
      </c>
      <c r="F154" s="33" t="n">
        <f aca="false">IF(OR(ROW()-設定!$B$30&lt;2,ROW()+設定!$B$30&gt;13701,N($A154)&lt;=0,N(INDEX($A$2:$A$13701,MIN(13700,MAX(1,ROW()-1+設定!$B$30))))&lt;=0,$A154&lt;設定!$B$28,$A154&gt;設定!$B$29),0,IF(AND($C154&gt;=MAX(INDEX($C$1:$C$13701,MAX(1,ROW()-設定!$B$24)):INDEX($C$1:$C$13701,MAX(1,ROW()-1))),$C154&gt;MAX(INDEX($C$1:$C$13701,MIN(13701,ROW()+1)):INDEX($C$1:$C$13701,MIN(13701,ROW()+設定!$B$24))),$C154&gt;=設定!$B$32,$C154&gt;=MAX(MIN(INDEX($C$1:$C$13701,MAX(1,ROW()-設定!$B$26)):INDEX($C$1:$C$13701,MAX(1,ROW()-1))),MIN(INDEX($C$1:$C$13701,MIN(13701,ROW()+1)):INDEX($C$1:$C$13701,MIN(13701,ROW()+設定!$B$26))))*10^(設定!$B$27/20)),1,0))</f>
        <v>0</v>
      </c>
      <c r="G154" s="33" t="n">
        <f aca="false">$G153+IF($F154=1,1,0)</f>
        <v>0</v>
      </c>
      <c r="H154" s="0" t="str">
        <f aca="false">IF($F154=1,$G154,"")</f>
        <v/>
      </c>
    </row>
    <row r="155" customFormat="false" ht="15" hidden="false" customHeight="false" outlineLevel="0" collapsed="false">
      <c r="A155" s="30" t="n">
        <v>23.90625</v>
      </c>
      <c r="B155" s="31" t="n">
        <v>12.4649</v>
      </c>
      <c r="C155" s="32" t="n">
        <f aca="false">IF($A155="","",IF(設定!$B$21="dB",10^($B155/20),ABS($B155)))</f>
        <v>4.19995850837871</v>
      </c>
      <c r="D155" s="32" t="n">
        <f aca="false">IF($A155="","",$A155^2)</f>
        <v>571.5087890625</v>
      </c>
      <c r="E155" s="32" t="n">
        <f aca="false">IF($A155="","",IF($C155&lt;=0,"",1/$C155^2))</f>
        <v>0.056690462483429</v>
      </c>
      <c r="F155" s="33" t="n">
        <f aca="false">IF(OR(ROW()-設定!$B$30&lt;2,ROW()+設定!$B$30&gt;13701,N($A155)&lt;=0,N(INDEX($A$2:$A$13701,MIN(13700,MAX(1,ROW()-1+設定!$B$30))))&lt;=0,$A155&lt;設定!$B$28,$A155&gt;設定!$B$29),0,IF(AND($C155&gt;=MAX(INDEX($C$1:$C$13701,MAX(1,ROW()-設定!$B$24)):INDEX($C$1:$C$13701,MAX(1,ROW()-1))),$C155&gt;MAX(INDEX($C$1:$C$13701,MIN(13701,ROW()+1)):INDEX($C$1:$C$13701,MIN(13701,ROW()+設定!$B$24))),$C155&gt;=設定!$B$32,$C155&gt;=MAX(MIN(INDEX($C$1:$C$13701,MAX(1,ROW()-設定!$B$26)):INDEX($C$1:$C$13701,MAX(1,ROW()-1))),MIN(INDEX($C$1:$C$13701,MIN(13701,ROW()+1)):INDEX($C$1:$C$13701,MIN(13701,ROW()+設定!$B$26))))*10^(設定!$B$27/20)),1,0))</f>
        <v>0</v>
      </c>
      <c r="G155" s="33" t="n">
        <f aca="false">$G154+IF($F155=1,1,0)</f>
        <v>0</v>
      </c>
      <c r="H155" s="0" t="str">
        <f aca="false">IF($F155=1,$G155,"")</f>
        <v/>
      </c>
    </row>
    <row r="156" customFormat="false" ht="15" hidden="false" customHeight="false" outlineLevel="0" collapsed="false">
      <c r="A156" s="30" t="n">
        <v>24.0625</v>
      </c>
      <c r="B156" s="31" t="n">
        <v>12.425</v>
      </c>
      <c r="C156" s="32" t="n">
        <f aca="false">IF($A156="","",IF(設定!$B$21="dB",10^($B156/20),ABS($B156)))</f>
        <v>4.18070958381256</v>
      </c>
      <c r="D156" s="32" t="n">
        <f aca="false">IF($A156="","",$A156^2)</f>
        <v>579.00390625</v>
      </c>
      <c r="E156" s="32" t="n">
        <f aca="false">IF($A156="","",IF($C156&lt;=0,"",1/$C156^2))</f>
        <v>0.0572136954652326</v>
      </c>
      <c r="F156" s="33" t="n">
        <f aca="false">IF(OR(ROW()-設定!$B$30&lt;2,ROW()+設定!$B$30&gt;13701,N($A156)&lt;=0,N(INDEX($A$2:$A$13701,MIN(13700,MAX(1,ROW()-1+設定!$B$30))))&lt;=0,$A156&lt;設定!$B$28,$A156&gt;設定!$B$29),0,IF(AND($C156&gt;=MAX(INDEX($C$1:$C$13701,MAX(1,ROW()-設定!$B$24)):INDEX($C$1:$C$13701,MAX(1,ROW()-1))),$C156&gt;MAX(INDEX($C$1:$C$13701,MIN(13701,ROW()+1)):INDEX($C$1:$C$13701,MIN(13701,ROW()+設定!$B$24))),$C156&gt;=設定!$B$32,$C156&gt;=MAX(MIN(INDEX($C$1:$C$13701,MAX(1,ROW()-設定!$B$26)):INDEX($C$1:$C$13701,MAX(1,ROW()-1))),MIN(INDEX($C$1:$C$13701,MIN(13701,ROW()+1)):INDEX($C$1:$C$13701,MIN(13701,ROW()+設定!$B$26))))*10^(設定!$B$27/20)),1,0))</f>
        <v>0</v>
      </c>
      <c r="G156" s="33" t="n">
        <f aca="false">$G155+IF($F156=1,1,0)</f>
        <v>0</v>
      </c>
      <c r="H156" s="0" t="str">
        <f aca="false">IF($F156=1,$G156,"")</f>
        <v/>
      </c>
    </row>
    <row r="157" customFormat="false" ht="15" hidden="false" customHeight="false" outlineLevel="0" collapsed="false">
      <c r="A157" s="30" t="n">
        <v>24.21875</v>
      </c>
      <c r="B157" s="31" t="n">
        <v>12.433</v>
      </c>
      <c r="C157" s="32" t="n">
        <f aca="false">IF($A157="","",IF(設定!$B$21="dB",10^($B157/20),ABS($B157)))</f>
        <v>4.18456193343912</v>
      </c>
      <c r="D157" s="32" t="n">
        <f aca="false">IF($A157="","",$A157^2)</f>
        <v>586.5478515625</v>
      </c>
      <c r="E157" s="32" t="n">
        <f aca="false">IF($A157="","",IF($C157&lt;=0,"",1/$C157^2))</f>
        <v>0.0571084009530016</v>
      </c>
      <c r="F157" s="33" t="n">
        <f aca="false">IF(OR(ROW()-設定!$B$30&lt;2,ROW()+設定!$B$30&gt;13701,N($A157)&lt;=0,N(INDEX($A$2:$A$13701,MIN(13700,MAX(1,ROW()-1+設定!$B$30))))&lt;=0,$A157&lt;設定!$B$28,$A157&gt;設定!$B$29),0,IF(AND($C157&gt;=MAX(INDEX($C$1:$C$13701,MAX(1,ROW()-設定!$B$24)):INDEX($C$1:$C$13701,MAX(1,ROW()-1))),$C157&gt;MAX(INDEX($C$1:$C$13701,MIN(13701,ROW()+1)):INDEX($C$1:$C$13701,MIN(13701,ROW()+設定!$B$24))),$C157&gt;=設定!$B$32,$C157&gt;=MAX(MIN(INDEX($C$1:$C$13701,MAX(1,ROW()-設定!$B$26)):INDEX($C$1:$C$13701,MAX(1,ROW()-1))),MIN(INDEX($C$1:$C$13701,MIN(13701,ROW()+1)):INDEX($C$1:$C$13701,MIN(13701,ROW()+設定!$B$26))))*10^(設定!$B$27/20)),1,0))</f>
        <v>0</v>
      </c>
      <c r="G157" s="33" t="n">
        <f aca="false">$G156+IF($F157=1,1,0)</f>
        <v>0</v>
      </c>
      <c r="H157" s="0" t="str">
        <f aca="false">IF($F157=1,$G157,"")</f>
        <v/>
      </c>
    </row>
    <row r="158" customFormat="false" ht="15" hidden="false" customHeight="false" outlineLevel="0" collapsed="false">
      <c r="A158" s="30" t="n">
        <v>24.375</v>
      </c>
      <c r="B158" s="31" t="n">
        <v>12.3196</v>
      </c>
      <c r="C158" s="32" t="n">
        <f aca="false">IF($A158="","",IF(設定!$B$21="dB",10^($B158/20),ABS($B158)))</f>
        <v>4.13028480887726</v>
      </c>
      <c r="D158" s="32" t="n">
        <f aca="false">IF($A158="","",$A158^2)</f>
        <v>594.140625</v>
      </c>
      <c r="E158" s="32" t="n">
        <f aca="false">IF($A158="","",IF($C158&lt;=0,"",1/$C158^2))</f>
        <v>0.0586192152320223</v>
      </c>
      <c r="F158" s="33" t="n">
        <f aca="false">IF(OR(ROW()-設定!$B$30&lt;2,ROW()+設定!$B$30&gt;13701,N($A158)&lt;=0,N(INDEX($A$2:$A$13701,MIN(13700,MAX(1,ROW()-1+設定!$B$30))))&lt;=0,$A158&lt;設定!$B$28,$A158&gt;設定!$B$29),0,IF(AND($C158&gt;=MAX(INDEX($C$1:$C$13701,MAX(1,ROW()-設定!$B$24)):INDEX($C$1:$C$13701,MAX(1,ROW()-1))),$C158&gt;MAX(INDEX($C$1:$C$13701,MIN(13701,ROW()+1)):INDEX($C$1:$C$13701,MIN(13701,ROW()+設定!$B$24))),$C158&gt;=設定!$B$32,$C158&gt;=MAX(MIN(INDEX($C$1:$C$13701,MAX(1,ROW()-設定!$B$26)):INDEX($C$1:$C$13701,MAX(1,ROW()-1))),MIN(INDEX($C$1:$C$13701,MIN(13701,ROW()+1)):INDEX($C$1:$C$13701,MIN(13701,ROW()+設定!$B$26))))*10^(設定!$B$27/20)),1,0))</f>
        <v>0</v>
      </c>
      <c r="G158" s="33" t="n">
        <f aca="false">$G157+IF($F158=1,1,0)</f>
        <v>0</v>
      </c>
      <c r="H158" s="0" t="str">
        <f aca="false">IF($F158=1,$G158,"")</f>
        <v/>
      </c>
    </row>
    <row r="159" customFormat="false" ht="15" hidden="false" customHeight="false" outlineLevel="0" collapsed="false">
      <c r="A159" s="30" t="n">
        <v>24.53125</v>
      </c>
      <c r="B159" s="31" t="n">
        <v>12.3801</v>
      </c>
      <c r="C159" s="32" t="n">
        <f aca="false">IF($A159="","",IF(設定!$B$21="dB",10^($B159/20),ABS($B159)))</f>
        <v>4.15915398869445</v>
      </c>
      <c r="D159" s="32" t="n">
        <f aca="false">IF($A159="","",$A159^2)</f>
        <v>601.7822265625</v>
      </c>
      <c r="E159" s="32" t="n">
        <f aca="false">IF($A159="","",IF($C159&lt;=0,"",1/$C159^2))</f>
        <v>0.0578082736405556</v>
      </c>
      <c r="F159" s="33" t="n">
        <f aca="false">IF(OR(ROW()-設定!$B$30&lt;2,ROW()+設定!$B$30&gt;13701,N($A159)&lt;=0,N(INDEX($A$2:$A$13701,MIN(13700,MAX(1,ROW()-1+設定!$B$30))))&lt;=0,$A159&lt;設定!$B$28,$A159&gt;設定!$B$29),0,IF(AND($C159&gt;=MAX(INDEX($C$1:$C$13701,MAX(1,ROW()-設定!$B$24)):INDEX($C$1:$C$13701,MAX(1,ROW()-1))),$C159&gt;MAX(INDEX($C$1:$C$13701,MIN(13701,ROW()+1)):INDEX($C$1:$C$13701,MIN(13701,ROW()+設定!$B$24))),$C159&gt;=設定!$B$32,$C159&gt;=MAX(MIN(INDEX($C$1:$C$13701,MAX(1,ROW()-設定!$B$26)):INDEX($C$1:$C$13701,MAX(1,ROW()-1))),MIN(INDEX($C$1:$C$13701,MIN(13701,ROW()+1)):INDEX($C$1:$C$13701,MIN(13701,ROW()+設定!$B$26))))*10^(設定!$B$27/20)),1,0))</f>
        <v>0</v>
      </c>
      <c r="G159" s="33" t="n">
        <f aca="false">$G158+IF($F159=1,1,0)</f>
        <v>0</v>
      </c>
      <c r="H159" s="0" t="str">
        <f aca="false">IF($F159=1,$G159,"")</f>
        <v/>
      </c>
    </row>
    <row r="160" customFormat="false" ht="15" hidden="false" customHeight="false" outlineLevel="0" collapsed="false">
      <c r="A160" s="30" t="n">
        <v>24.6875</v>
      </c>
      <c r="B160" s="31" t="n">
        <v>12.6355</v>
      </c>
      <c r="C160" s="32" t="n">
        <f aca="false">IF($A160="","",IF(設定!$B$21="dB",10^($B160/20),ABS($B160)))</f>
        <v>4.28326554777755</v>
      </c>
      <c r="D160" s="32" t="n">
        <f aca="false">IF($A160="","",$A160^2)</f>
        <v>609.47265625</v>
      </c>
      <c r="E160" s="32" t="n">
        <f aca="false">IF($A160="","",IF($C160&lt;=0,"",1/$C160^2))</f>
        <v>0.0545067138902973</v>
      </c>
      <c r="F160" s="33" t="n">
        <f aca="false">IF(OR(ROW()-設定!$B$30&lt;2,ROW()+設定!$B$30&gt;13701,N($A160)&lt;=0,N(INDEX($A$2:$A$13701,MIN(13700,MAX(1,ROW()-1+設定!$B$30))))&lt;=0,$A160&lt;設定!$B$28,$A160&gt;設定!$B$29),0,IF(AND($C160&gt;=MAX(INDEX($C$1:$C$13701,MAX(1,ROW()-設定!$B$24)):INDEX($C$1:$C$13701,MAX(1,ROW()-1))),$C160&gt;MAX(INDEX($C$1:$C$13701,MIN(13701,ROW()+1)):INDEX($C$1:$C$13701,MIN(13701,ROW()+設定!$B$24))),$C160&gt;=設定!$B$32,$C160&gt;=MAX(MIN(INDEX($C$1:$C$13701,MAX(1,ROW()-設定!$B$26)):INDEX($C$1:$C$13701,MAX(1,ROW()-1))),MIN(INDEX($C$1:$C$13701,MIN(13701,ROW()+1)):INDEX($C$1:$C$13701,MIN(13701,ROW()+設定!$B$26))))*10^(設定!$B$27/20)),1,0))</f>
        <v>0</v>
      </c>
      <c r="G160" s="33" t="n">
        <f aca="false">$G159+IF($F160=1,1,0)</f>
        <v>0</v>
      </c>
      <c r="H160" s="0" t="str">
        <f aca="false">IF($F160=1,$G160,"")</f>
        <v/>
      </c>
    </row>
    <row r="161" customFormat="false" ht="15" hidden="false" customHeight="false" outlineLevel="0" collapsed="false">
      <c r="A161" s="30" t="n">
        <v>24.84375</v>
      </c>
      <c r="B161" s="31" t="n">
        <v>12.3945</v>
      </c>
      <c r="C161" s="32" t="n">
        <f aca="false">IF($A161="","",IF(設定!$B$21="dB",10^($B161/20),ABS($B161)))</f>
        <v>4.16605500788119</v>
      </c>
      <c r="D161" s="32" t="n">
        <f aca="false">IF($A161="","",$A161^2)</f>
        <v>617.2119140625</v>
      </c>
      <c r="E161" s="32" t="n">
        <f aca="false">IF($A161="","",IF($C161&lt;=0,"",1/$C161^2))</f>
        <v>0.0576169148666153</v>
      </c>
      <c r="F161" s="33" t="n">
        <f aca="false">IF(OR(ROW()-設定!$B$30&lt;2,ROW()+設定!$B$30&gt;13701,N($A161)&lt;=0,N(INDEX($A$2:$A$13701,MIN(13700,MAX(1,ROW()-1+設定!$B$30))))&lt;=0,$A161&lt;設定!$B$28,$A161&gt;設定!$B$29),0,IF(AND($C161&gt;=MAX(INDEX($C$1:$C$13701,MAX(1,ROW()-設定!$B$24)):INDEX($C$1:$C$13701,MAX(1,ROW()-1))),$C161&gt;MAX(INDEX($C$1:$C$13701,MIN(13701,ROW()+1)):INDEX($C$1:$C$13701,MIN(13701,ROW()+設定!$B$24))),$C161&gt;=設定!$B$32,$C161&gt;=MAX(MIN(INDEX($C$1:$C$13701,MAX(1,ROW()-設定!$B$26)):INDEX($C$1:$C$13701,MAX(1,ROW()-1))),MIN(INDEX($C$1:$C$13701,MIN(13701,ROW()+1)):INDEX($C$1:$C$13701,MIN(13701,ROW()+設定!$B$26))))*10^(設定!$B$27/20)),1,0))</f>
        <v>0</v>
      </c>
      <c r="G161" s="33" t="n">
        <f aca="false">$G160+IF($F161=1,1,0)</f>
        <v>0</v>
      </c>
      <c r="H161" s="0" t="str">
        <f aca="false">IF($F161=1,$G161,"")</f>
        <v/>
      </c>
    </row>
    <row r="162" customFormat="false" ht="15" hidden="false" customHeight="false" outlineLevel="0" collapsed="false">
      <c r="A162" s="30" t="n">
        <v>25</v>
      </c>
      <c r="B162" s="31" t="n">
        <v>12.3545</v>
      </c>
      <c r="C162" s="32" t="n">
        <f aca="false">IF($A162="","",IF(設定!$B$21="dB",10^($B162/20),ABS($B162)))</f>
        <v>4.1469137238294</v>
      </c>
      <c r="D162" s="32" t="n">
        <f aca="false">IF($A162="","",$A162^2)</f>
        <v>625</v>
      </c>
      <c r="E162" s="32" t="n">
        <f aca="false">IF($A162="","",IF($C162&lt;=0,"",1/$C162^2))</f>
        <v>0.0581500376159661</v>
      </c>
      <c r="F162" s="33" t="n">
        <f aca="false">IF(OR(ROW()-設定!$B$30&lt;2,ROW()+設定!$B$30&gt;13701,N($A162)&lt;=0,N(INDEX($A$2:$A$13701,MIN(13700,MAX(1,ROW()-1+設定!$B$30))))&lt;=0,$A162&lt;設定!$B$28,$A162&gt;設定!$B$29),0,IF(AND($C162&gt;=MAX(INDEX($C$1:$C$13701,MAX(1,ROW()-設定!$B$24)):INDEX($C$1:$C$13701,MAX(1,ROW()-1))),$C162&gt;MAX(INDEX($C$1:$C$13701,MIN(13701,ROW()+1)):INDEX($C$1:$C$13701,MIN(13701,ROW()+設定!$B$24))),$C162&gt;=設定!$B$32,$C162&gt;=MAX(MIN(INDEX($C$1:$C$13701,MAX(1,ROW()-設定!$B$26)):INDEX($C$1:$C$13701,MAX(1,ROW()-1))),MIN(INDEX($C$1:$C$13701,MIN(13701,ROW()+1)):INDEX($C$1:$C$13701,MIN(13701,ROW()+設定!$B$26))))*10^(設定!$B$27/20)),1,0))</f>
        <v>0</v>
      </c>
      <c r="G162" s="33" t="n">
        <f aca="false">$G161+IF($F162=1,1,0)</f>
        <v>0</v>
      </c>
      <c r="H162" s="0" t="str">
        <f aca="false">IF($F162=1,$G162,"")</f>
        <v/>
      </c>
    </row>
    <row r="163" customFormat="false" ht="15" hidden="false" customHeight="false" outlineLevel="0" collapsed="false">
      <c r="A163" s="30" t="n">
        <v>25.15625</v>
      </c>
      <c r="B163" s="31" t="n">
        <v>12.5007</v>
      </c>
      <c r="C163" s="32" t="n">
        <f aca="false">IF($A163="","",IF(設定!$B$21="dB",10^($B163/20),ABS($B163)))</f>
        <v>4.21730489520931</v>
      </c>
      <c r="D163" s="32" t="n">
        <f aca="false">IF($A163="","",$A163^2)</f>
        <v>632.8369140625</v>
      </c>
      <c r="E163" s="32" t="n">
        <f aca="false">IF($A163="","",IF($C163&lt;=0,"",1/$C163^2))</f>
        <v>0.0562250693781895</v>
      </c>
      <c r="F163" s="33" t="n">
        <f aca="false">IF(OR(ROW()-設定!$B$30&lt;2,ROW()+設定!$B$30&gt;13701,N($A163)&lt;=0,N(INDEX($A$2:$A$13701,MIN(13700,MAX(1,ROW()-1+設定!$B$30))))&lt;=0,$A163&lt;設定!$B$28,$A163&gt;設定!$B$29),0,IF(AND($C163&gt;=MAX(INDEX($C$1:$C$13701,MAX(1,ROW()-設定!$B$24)):INDEX($C$1:$C$13701,MAX(1,ROW()-1))),$C163&gt;MAX(INDEX($C$1:$C$13701,MIN(13701,ROW()+1)):INDEX($C$1:$C$13701,MIN(13701,ROW()+設定!$B$24))),$C163&gt;=設定!$B$32,$C163&gt;=MAX(MIN(INDEX($C$1:$C$13701,MAX(1,ROW()-設定!$B$26)):INDEX($C$1:$C$13701,MAX(1,ROW()-1))),MIN(INDEX($C$1:$C$13701,MIN(13701,ROW()+1)):INDEX($C$1:$C$13701,MIN(13701,ROW()+設定!$B$26))))*10^(設定!$B$27/20)),1,0))</f>
        <v>0</v>
      </c>
      <c r="G163" s="33" t="n">
        <f aca="false">$G162+IF($F163=1,1,0)</f>
        <v>0</v>
      </c>
      <c r="H163" s="0" t="str">
        <f aca="false">IF($F163=1,$G163,"")</f>
        <v/>
      </c>
    </row>
    <row r="164" customFormat="false" ht="15" hidden="false" customHeight="false" outlineLevel="0" collapsed="false">
      <c r="A164" s="30" t="n">
        <v>25.3125</v>
      </c>
      <c r="B164" s="31" t="n">
        <v>12.6109</v>
      </c>
      <c r="C164" s="32" t="n">
        <f aca="false">IF($A164="","",IF(設定!$B$21="dB",10^($B164/20),ABS($B164)))</f>
        <v>4.27115173254389</v>
      </c>
      <c r="D164" s="32" t="n">
        <f aca="false">IF($A164="","",$A164^2)</f>
        <v>640.72265625</v>
      </c>
      <c r="E164" s="32" t="n">
        <f aca="false">IF($A164="","",IF($C164&lt;=0,"",1/$C164^2))</f>
        <v>0.0548163355800057</v>
      </c>
      <c r="F164" s="33" t="n">
        <f aca="false">IF(OR(ROW()-設定!$B$30&lt;2,ROW()+設定!$B$30&gt;13701,N($A164)&lt;=0,N(INDEX($A$2:$A$13701,MIN(13700,MAX(1,ROW()-1+設定!$B$30))))&lt;=0,$A164&lt;設定!$B$28,$A164&gt;設定!$B$29),0,IF(AND($C164&gt;=MAX(INDEX($C$1:$C$13701,MAX(1,ROW()-設定!$B$24)):INDEX($C$1:$C$13701,MAX(1,ROW()-1))),$C164&gt;MAX(INDEX($C$1:$C$13701,MIN(13701,ROW()+1)):INDEX($C$1:$C$13701,MIN(13701,ROW()+設定!$B$24))),$C164&gt;=設定!$B$32,$C164&gt;=MAX(MIN(INDEX($C$1:$C$13701,MAX(1,ROW()-設定!$B$26)):INDEX($C$1:$C$13701,MAX(1,ROW()-1))),MIN(INDEX($C$1:$C$13701,MIN(13701,ROW()+1)):INDEX($C$1:$C$13701,MIN(13701,ROW()+設定!$B$26))))*10^(設定!$B$27/20)),1,0))</f>
        <v>0</v>
      </c>
      <c r="G164" s="33" t="n">
        <f aca="false">$G163+IF($F164=1,1,0)</f>
        <v>0</v>
      </c>
      <c r="H164" s="0" t="str">
        <f aca="false">IF($F164=1,$G164,"")</f>
        <v/>
      </c>
    </row>
    <row r="165" customFormat="false" ht="15" hidden="false" customHeight="false" outlineLevel="0" collapsed="false">
      <c r="A165" s="30" t="n">
        <v>25.46875</v>
      </c>
      <c r="B165" s="31" t="n">
        <v>12.3133</v>
      </c>
      <c r="C165" s="32" t="n">
        <f aca="false">IF($A165="","",IF(設定!$B$21="dB",10^($B165/20),ABS($B165)))</f>
        <v>4.12729014039381</v>
      </c>
      <c r="D165" s="32" t="n">
        <f aca="false">IF($A165="","",$A165^2)</f>
        <v>648.6572265625</v>
      </c>
      <c r="E165" s="32" t="n">
        <f aca="false">IF($A165="","",IF($C165&lt;=0,"",1/$C165^2))</f>
        <v>0.0587043116493769</v>
      </c>
      <c r="F165" s="33" t="n">
        <f aca="false">IF(OR(ROW()-設定!$B$30&lt;2,ROW()+設定!$B$30&gt;13701,N($A165)&lt;=0,N(INDEX($A$2:$A$13701,MIN(13700,MAX(1,ROW()-1+設定!$B$30))))&lt;=0,$A165&lt;設定!$B$28,$A165&gt;設定!$B$29),0,IF(AND($C165&gt;=MAX(INDEX($C$1:$C$13701,MAX(1,ROW()-設定!$B$24)):INDEX($C$1:$C$13701,MAX(1,ROW()-1))),$C165&gt;MAX(INDEX($C$1:$C$13701,MIN(13701,ROW()+1)):INDEX($C$1:$C$13701,MIN(13701,ROW()+設定!$B$24))),$C165&gt;=設定!$B$32,$C165&gt;=MAX(MIN(INDEX($C$1:$C$13701,MAX(1,ROW()-設定!$B$26)):INDEX($C$1:$C$13701,MAX(1,ROW()-1))),MIN(INDEX($C$1:$C$13701,MIN(13701,ROW()+1)):INDEX($C$1:$C$13701,MIN(13701,ROW()+設定!$B$26))))*10^(設定!$B$27/20)),1,0))</f>
        <v>0</v>
      </c>
      <c r="G165" s="33" t="n">
        <f aca="false">$G164+IF($F165=1,1,0)</f>
        <v>0</v>
      </c>
      <c r="H165" s="0" t="str">
        <f aca="false">IF($F165=1,$G165,"")</f>
        <v/>
      </c>
    </row>
    <row r="166" customFormat="false" ht="15" hidden="false" customHeight="false" outlineLevel="0" collapsed="false">
      <c r="A166" s="30" t="n">
        <v>25.625</v>
      </c>
      <c r="B166" s="31" t="n">
        <v>12.444</v>
      </c>
      <c r="C166" s="32" t="n">
        <f aca="false">IF($A166="","",IF(設定!$B$21="dB",10^($B166/20),ABS($B166)))</f>
        <v>4.18986471096769</v>
      </c>
      <c r="D166" s="32" t="n">
        <f aca="false">IF($A166="","",$A166^2)</f>
        <v>656.640625</v>
      </c>
      <c r="E166" s="32" t="n">
        <f aca="false">IF($A166="","",IF($C166&lt;=0,"",1/$C166^2))</f>
        <v>0.0569639373341184</v>
      </c>
      <c r="F166" s="33" t="n">
        <f aca="false">IF(OR(ROW()-設定!$B$30&lt;2,ROW()+設定!$B$30&gt;13701,N($A166)&lt;=0,N(INDEX($A$2:$A$13701,MIN(13700,MAX(1,ROW()-1+設定!$B$30))))&lt;=0,$A166&lt;設定!$B$28,$A166&gt;設定!$B$29),0,IF(AND($C166&gt;=MAX(INDEX($C$1:$C$13701,MAX(1,ROW()-設定!$B$24)):INDEX($C$1:$C$13701,MAX(1,ROW()-1))),$C166&gt;MAX(INDEX($C$1:$C$13701,MIN(13701,ROW()+1)):INDEX($C$1:$C$13701,MIN(13701,ROW()+設定!$B$24))),$C166&gt;=設定!$B$32,$C166&gt;=MAX(MIN(INDEX($C$1:$C$13701,MAX(1,ROW()-設定!$B$26)):INDEX($C$1:$C$13701,MAX(1,ROW()-1))),MIN(INDEX($C$1:$C$13701,MIN(13701,ROW()+1)):INDEX($C$1:$C$13701,MIN(13701,ROW()+設定!$B$26))))*10^(設定!$B$27/20)),1,0))</f>
        <v>0</v>
      </c>
      <c r="G166" s="33" t="n">
        <f aca="false">$G165+IF($F166=1,1,0)</f>
        <v>0</v>
      </c>
      <c r="H166" s="0" t="str">
        <f aca="false">IF($F166=1,$G166,"")</f>
        <v/>
      </c>
    </row>
    <row r="167" customFormat="false" ht="15" hidden="false" customHeight="false" outlineLevel="0" collapsed="false">
      <c r="A167" s="30" t="n">
        <v>25.78125</v>
      </c>
      <c r="B167" s="31" t="n">
        <v>12.3998</v>
      </c>
      <c r="C167" s="32" t="n">
        <f aca="false">IF($A167="","",IF(設定!$B$21="dB",10^($B167/20),ABS($B167)))</f>
        <v>4.16859784808564</v>
      </c>
      <c r="D167" s="32" t="n">
        <f aca="false">IF($A167="","",$A167^2)</f>
        <v>664.6728515625</v>
      </c>
      <c r="E167" s="32" t="n">
        <f aca="false">IF($A167="","",IF($C167&lt;=0,"",1/$C167^2))</f>
        <v>0.0575466437935784</v>
      </c>
      <c r="F167" s="33" t="n">
        <f aca="false">IF(OR(ROW()-設定!$B$30&lt;2,ROW()+設定!$B$30&gt;13701,N($A167)&lt;=0,N(INDEX($A$2:$A$13701,MIN(13700,MAX(1,ROW()-1+設定!$B$30))))&lt;=0,$A167&lt;設定!$B$28,$A167&gt;設定!$B$29),0,IF(AND($C167&gt;=MAX(INDEX($C$1:$C$13701,MAX(1,ROW()-設定!$B$24)):INDEX($C$1:$C$13701,MAX(1,ROW()-1))),$C167&gt;MAX(INDEX($C$1:$C$13701,MIN(13701,ROW()+1)):INDEX($C$1:$C$13701,MIN(13701,ROW()+設定!$B$24))),$C167&gt;=設定!$B$32,$C167&gt;=MAX(MIN(INDEX($C$1:$C$13701,MAX(1,ROW()-設定!$B$26)):INDEX($C$1:$C$13701,MAX(1,ROW()-1))),MIN(INDEX($C$1:$C$13701,MIN(13701,ROW()+1)):INDEX($C$1:$C$13701,MIN(13701,ROW()+設定!$B$26))))*10^(設定!$B$27/20)),1,0))</f>
        <v>0</v>
      </c>
      <c r="G167" s="33" t="n">
        <f aca="false">$G166+IF($F167=1,1,0)</f>
        <v>0</v>
      </c>
      <c r="H167" s="0" t="str">
        <f aca="false">IF($F167=1,$G167,"")</f>
        <v/>
      </c>
    </row>
    <row r="168" customFormat="false" ht="15" hidden="false" customHeight="false" outlineLevel="0" collapsed="false">
      <c r="A168" s="30" t="n">
        <v>25.9375</v>
      </c>
      <c r="B168" s="31" t="n">
        <v>12.2803</v>
      </c>
      <c r="C168" s="32" t="n">
        <f aca="false">IF($A168="","",IF(設定!$B$21="dB",10^($B168/20),ABS($B168)))</f>
        <v>4.11163921958043</v>
      </c>
      <c r="D168" s="32" t="n">
        <f aca="false">IF($A168="","",$A168^2)</f>
        <v>672.75390625</v>
      </c>
      <c r="E168" s="32" t="n">
        <f aca="false">IF($A168="","",IF($C168&lt;=0,"",1/$C168^2))</f>
        <v>0.0591520771956808</v>
      </c>
      <c r="F168" s="33" t="n">
        <f aca="false">IF(OR(ROW()-設定!$B$30&lt;2,ROW()+設定!$B$30&gt;13701,N($A168)&lt;=0,N(INDEX($A$2:$A$13701,MIN(13700,MAX(1,ROW()-1+設定!$B$30))))&lt;=0,$A168&lt;設定!$B$28,$A168&gt;設定!$B$29),0,IF(AND($C168&gt;=MAX(INDEX($C$1:$C$13701,MAX(1,ROW()-設定!$B$24)):INDEX($C$1:$C$13701,MAX(1,ROW()-1))),$C168&gt;MAX(INDEX($C$1:$C$13701,MIN(13701,ROW()+1)):INDEX($C$1:$C$13701,MIN(13701,ROW()+設定!$B$24))),$C168&gt;=設定!$B$32,$C168&gt;=MAX(MIN(INDEX($C$1:$C$13701,MAX(1,ROW()-設定!$B$26)):INDEX($C$1:$C$13701,MAX(1,ROW()-1))),MIN(INDEX($C$1:$C$13701,MIN(13701,ROW()+1)):INDEX($C$1:$C$13701,MIN(13701,ROW()+設定!$B$26))))*10^(設定!$B$27/20)),1,0))</f>
        <v>0</v>
      </c>
      <c r="G168" s="33" t="n">
        <f aca="false">$G167+IF($F168=1,1,0)</f>
        <v>0</v>
      </c>
      <c r="H168" s="0" t="str">
        <f aca="false">IF($F168=1,$G168,"")</f>
        <v/>
      </c>
    </row>
    <row r="169" customFormat="false" ht="15" hidden="false" customHeight="false" outlineLevel="0" collapsed="false">
      <c r="A169" s="30" t="n">
        <v>26.09375</v>
      </c>
      <c r="B169" s="31" t="n">
        <v>12.5424</v>
      </c>
      <c r="C169" s="32" t="n">
        <f aca="false">IF($A169="","",IF(設定!$B$21="dB",10^($B169/20),ABS($B169)))</f>
        <v>4.23760039100441</v>
      </c>
      <c r="D169" s="32" t="n">
        <f aca="false">IF($A169="","",$A169^2)</f>
        <v>680.8837890625</v>
      </c>
      <c r="E169" s="32" t="n">
        <f aca="false">IF($A169="","",IF($C169&lt;=0,"",1/$C169^2))</f>
        <v>0.0556877921771667</v>
      </c>
      <c r="F169" s="33" t="n">
        <f aca="false">IF(OR(ROW()-設定!$B$30&lt;2,ROW()+設定!$B$30&gt;13701,N($A169)&lt;=0,N(INDEX($A$2:$A$13701,MIN(13700,MAX(1,ROW()-1+設定!$B$30))))&lt;=0,$A169&lt;設定!$B$28,$A169&gt;設定!$B$29),0,IF(AND($C169&gt;=MAX(INDEX($C$1:$C$13701,MAX(1,ROW()-設定!$B$24)):INDEX($C$1:$C$13701,MAX(1,ROW()-1))),$C169&gt;MAX(INDEX($C$1:$C$13701,MIN(13701,ROW()+1)):INDEX($C$1:$C$13701,MIN(13701,ROW()+設定!$B$24))),$C169&gt;=設定!$B$32,$C169&gt;=MAX(MIN(INDEX($C$1:$C$13701,MAX(1,ROW()-設定!$B$26)):INDEX($C$1:$C$13701,MAX(1,ROW()-1))),MIN(INDEX($C$1:$C$13701,MIN(13701,ROW()+1)):INDEX($C$1:$C$13701,MIN(13701,ROW()+設定!$B$26))))*10^(設定!$B$27/20)),1,0))</f>
        <v>0</v>
      </c>
      <c r="G169" s="33" t="n">
        <f aca="false">$G168+IF($F169=1,1,0)</f>
        <v>0</v>
      </c>
      <c r="H169" s="0" t="str">
        <f aca="false">IF($F169=1,$G169,"")</f>
        <v/>
      </c>
    </row>
    <row r="170" customFormat="false" ht="15" hidden="false" customHeight="false" outlineLevel="0" collapsed="false">
      <c r="A170" s="30" t="n">
        <v>26.25</v>
      </c>
      <c r="B170" s="31" t="n">
        <v>12.4648</v>
      </c>
      <c r="C170" s="32" t="n">
        <f aca="false">IF($A170="","",IF(設定!$B$21="dB",10^($B170/20),ABS($B170)))</f>
        <v>4.19991015484779</v>
      </c>
      <c r="D170" s="32" t="n">
        <f aca="false">IF($A170="","",$A170^2)</f>
        <v>689.0625</v>
      </c>
      <c r="E170" s="32" t="n">
        <f aca="false">IF($A170="","",IF($C170&lt;=0,"",1/$C170^2))</f>
        <v>0.0566917678445958</v>
      </c>
      <c r="F170" s="33" t="n">
        <f aca="false">IF(OR(ROW()-設定!$B$30&lt;2,ROW()+設定!$B$30&gt;13701,N($A170)&lt;=0,N(INDEX($A$2:$A$13701,MIN(13700,MAX(1,ROW()-1+設定!$B$30))))&lt;=0,$A170&lt;設定!$B$28,$A170&gt;設定!$B$29),0,IF(AND($C170&gt;=MAX(INDEX($C$1:$C$13701,MAX(1,ROW()-設定!$B$24)):INDEX($C$1:$C$13701,MAX(1,ROW()-1))),$C170&gt;MAX(INDEX($C$1:$C$13701,MIN(13701,ROW()+1)):INDEX($C$1:$C$13701,MIN(13701,ROW()+設定!$B$24))),$C170&gt;=設定!$B$32,$C170&gt;=MAX(MIN(INDEX($C$1:$C$13701,MAX(1,ROW()-設定!$B$26)):INDEX($C$1:$C$13701,MAX(1,ROW()-1))),MIN(INDEX($C$1:$C$13701,MIN(13701,ROW()+1)):INDEX($C$1:$C$13701,MIN(13701,ROW()+設定!$B$26))))*10^(設定!$B$27/20)),1,0))</f>
        <v>0</v>
      </c>
      <c r="G170" s="33" t="n">
        <f aca="false">$G169+IF($F170=1,1,0)</f>
        <v>0</v>
      </c>
      <c r="H170" s="0" t="str">
        <f aca="false">IF($F170=1,$G170,"")</f>
        <v/>
      </c>
    </row>
    <row r="171" customFormat="false" ht="15" hidden="false" customHeight="false" outlineLevel="0" collapsed="false">
      <c r="A171" s="30" t="n">
        <v>26.40625</v>
      </c>
      <c r="B171" s="31" t="n">
        <v>12.4739</v>
      </c>
      <c r="C171" s="32" t="n">
        <f aca="false">IF($A171="","",IF(設定!$B$21="dB",10^($B171/20),ABS($B171)))</f>
        <v>4.20431260660118</v>
      </c>
      <c r="D171" s="32" t="n">
        <f aca="false">IF($A171="","",$A171^2)</f>
        <v>697.2900390625</v>
      </c>
      <c r="E171" s="32" t="n">
        <f aca="false">IF($A171="","",IF($C171&lt;=0,"",1/$C171^2))</f>
        <v>0.056573102976596</v>
      </c>
      <c r="F171" s="33" t="n">
        <f aca="false">IF(OR(ROW()-設定!$B$30&lt;2,ROW()+設定!$B$30&gt;13701,N($A171)&lt;=0,N(INDEX($A$2:$A$13701,MIN(13700,MAX(1,ROW()-1+設定!$B$30))))&lt;=0,$A171&lt;設定!$B$28,$A171&gt;設定!$B$29),0,IF(AND($C171&gt;=MAX(INDEX($C$1:$C$13701,MAX(1,ROW()-設定!$B$24)):INDEX($C$1:$C$13701,MAX(1,ROW()-1))),$C171&gt;MAX(INDEX($C$1:$C$13701,MIN(13701,ROW()+1)):INDEX($C$1:$C$13701,MIN(13701,ROW()+設定!$B$24))),$C171&gt;=設定!$B$32,$C171&gt;=MAX(MIN(INDEX($C$1:$C$13701,MAX(1,ROW()-設定!$B$26)):INDEX($C$1:$C$13701,MAX(1,ROW()-1))),MIN(INDEX($C$1:$C$13701,MIN(13701,ROW()+1)):INDEX($C$1:$C$13701,MIN(13701,ROW()+設定!$B$26))))*10^(設定!$B$27/20)),1,0))</f>
        <v>0</v>
      </c>
      <c r="G171" s="33" t="n">
        <f aca="false">$G170+IF($F171=1,1,0)</f>
        <v>0</v>
      </c>
      <c r="H171" s="0" t="str">
        <f aca="false">IF($F171=1,$G171,"")</f>
        <v/>
      </c>
    </row>
    <row r="172" customFormat="false" ht="15" hidden="false" customHeight="false" outlineLevel="0" collapsed="false">
      <c r="A172" s="30" t="n">
        <v>26.5625</v>
      </c>
      <c r="B172" s="31" t="n">
        <v>12.3882</v>
      </c>
      <c r="C172" s="32" t="n">
        <f aca="false">IF($A172="","",IF(設定!$B$21="dB",10^($B172/20),ABS($B172)))</f>
        <v>4.16303440416747</v>
      </c>
      <c r="D172" s="32" t="n">
        <f aca="false">IF($A172="","",$A172^2)</f>
        <v>705.56640625</v>
      </c>
      <c r="E172" s="32" t="n">
        <f aca="false">IF($A172="","",IF($C172&lt;=0,"",1/$C172^2))</f>
        <v>0.0577005562632933</v>
      </c>
      <c r="F172" s="33" t="n">
        <f aca="false">IF(OR(ROW()-設定!$B$30&lt;2,ROW()+設定!$B$30&gt;13701,N($A172)&lt;=0,N(INDEX($A$2:$A$13701,MIN(13700,MAX(1,ROW()-1+設定!$B$30))))&lt;=0,$A172&lt;設定!$B$28,$A172&gt;設定!$B$29),0,IF(AND($C172&gt;=MAX(INDEX($C$1:$C$13701,MAX(1,ROW()-設定!$B$24)):INDEX($C$1:$C$13701,MAX(1,ROW()-1))),$C172&gt;MAX(INDEX($C$1:$C$13701,MIN(13701,ROW()+1)):INDEX($C$1:$C$13701,MIN(13701,ROW()+設定!$B$24))),$C172&gt;=設定!$B$32,$C172&gt;=MAX(MIN(INDEX($C$1:$C$13701,MAX(1,ROW()-設定!$B$26)):INDEX($C$1:$C$13701,MAX(1,ROW()-1))),MIN(INDEX($C$1:$C$13701,MIN(13701,ROW()+1)):INDEX($C$1:$C$13701,MIN(13701,ROW()+設定!$B$26))))*10^(設定!$B$27/20)),1,0))</f>
        <v>0</v>
      </c>
      <c r="G172" s="33" t="n">
        <f aca="false">$G171+IF($F172=1,1,0)</f>
        <v>0</v>
      </c>
      <c r="H172" s="0" t="str">
        <f aca="false">IF($F172=1,$G172,"")</f>
        <v/>
      </c>
    </row>
    <row r="173" customFormat="false" ht="15" hidden="false" customHeight="false" outlineLevel="0" collapsed="false">
      <c r="A173" s="30" t="n">
        <v>26.71875</v>
      </c>
      <c r="B173" s="31" t="n">
        <v>12.514</v>
      </c>
      <c r="C173" s="32" t="n">
        <f aca="false">IF($A173="","",IF(設定!$B$21="dB",10^($B173/20),ABS($B173)))</f>
        <v>4.22376745949808</v>
      </c>
      <c r="D173" s="32" t="n">
        <f aca="false">IF($A173="","",$A173^2)</f>
        <v>713.8916015625</v>
      </c>
      <c r="E173" s="32" t="n">
        <f aca="false">IF($A173="","",IF($C173&lt;=0,"",1/$C173^2))</f>
        <v>0.0560531469646538</v>
      </c>
      <c r="F173" s="33" t="n">
        <f aca="false">IF(OR(ROW()-設定!$B$30&lt;2,ROW()+設定!$B$30&gt;13701,N($A173)&lt;=0,N(INDEX($A$2:$A$13701,MIN(13700,MAX(1,ROW()-1+設定!$B$30))))&lt;=0,$A173&lt;設定!$B$28,$A173&gt;設定!$B$29),0,IF(AND($C173&gt;=MAX(INDEX($C$1:$C$13701,MAX(1,ROW()-設定!$B$24)):INDEX($C$1:$C$13701,MAX(1,ROW()-1))),$C173&gt;MAX(INDEX($C$1:$C$13701,MIN(13701,ROW()+1)):INDEX($C$1:$C$13701,MIN(13701,ROW()+設定!$B$24))),$C173&gt;=設定!$B$32,$C173&gt;=MAX(MIN(INDEX($C$1:$C$13701,MAX(1,ROW()-設定!$B$26)):INDEX($C$1:$C$13701,MAX(1,ROW()-1))),MIN(INDEX($C$1:$C$13701,MIN(13701,ROW()+1)):INDEX($C$1:$C$13701,MIN(13701,ROW()+設定!$B$26))))*10^(設定!$B$27/20)),1,0))</f>
        <v>0</v>
      </c>
      <c r="G173" s="33" t="n">
        <f aca="false">$G172+IF($F173=1,1,0)</f>
        <v>0</v>
      </c>
      <c r="H173" s="0" t="str">
        <f aca="false">IF($F173=1,$G173,"")</f>
        <v/>
      </c>
    </row>
    <row r="174" customFormat="false" ht="15" hidden="false" customHeight="false" outlineLevel="0" collapsed="false">
      <c r="A174" s="30" t="n">
        <v>26.875</v>
      </c>
      <c r="B174" s="31" t="n">
        <v>12.4105</v>
      </c>
      <c r="C174" s="32" t="n">
        <f aca="false">IF($A174="","",IF(設定!$B$21="dB",10^($B174/20),ABS($B174)))</f>
        <v>4.17373623730913</v>
      </c>
      <c r="D174" s="32" t="n">
        <f aca="false">IF($A174="","",$A174^2)</f>
        <v>722.265625</v>
      </c>
      <c r="E174" s="32" t="n">
        <f aca="false">IF($A174="","",IF($C174&lt;=0,"",1/$C174^2))</f>
        <v>0.0574050368411689</v>
      </c>
      <c r="F174" s="33" t="n">
        <f aca="false">IF(OR(ROW()-設定!$B$30&lt;2,ROW()+設定!$B$30&gt;13701,N($A174)&lt;=0,N(INDEX($A$2:$A$13701,MIN(13700,MAX(1,ROW()-1+設定!$B$30))))&lt;=0,$A174&lt;設定!$B$28,$A174&gt;設定!$B$29),0,IF(AND($C174&gt;=MAX(INDEX($C$1:$C$13701,MAX(1,ROW()-設定!$B$24)):INDEX($C$1:$C$13701,MAX(1,ROW()-1))),$C174&gt;MAX(INDEX($C$1:$C$13701,MIN(13701,ROW()+1)):INDEX($C$1:$C$13701,MIN(13701,ROW()+設定!$B$24))),$C174&gt;=設定!$B$32,$C174&gt;=MAX(MIN(INDEX($C$1:$C$13701,MAX(1,ROW()-設定!$B$26)):INDEX($C$1:$C$13701,MAX(1,ROW()-1))),MIN(INDEX($C$1:$C$13701,MIN(13701,ROW()+1)):INDEX($C$1:$C$13701,MIN(13701,ROW()+設定!$B$26))))*10^(設定!$B$27/20)),1,0))</f>
        <v>0</v>
      </c>
      <c r="G174" s="33" t="n">
        <f aca="false">$G173+IF($F174=1,1,0)</f>
        <v>0</v>
      </c>
      <c r="H174" s="0" t="str">
        <f aca="false">IF($F174=1,$G174,"")</f>
        <v/>
      </c>
    </row>
    <row r="175" customFormat="false" ht="15" hidden="false" customHeight="false" outlineLevel="0" collapsed="false">
      <c r="A175" s="30" t="n">
        <v>27.03125</v>
      </c>
      <c r="B175" s="31" t="n">
        <v>12.4523</v>
      </c>
      <c r="C175" s="32" t="n">
        <f aca="false">IF($A175="","",IF(設定!$B$21="dB",10^($B175/20),ABS($B175)))</f>
        <v>4.19387034531096</v>
      </c>
      <c r="D175" s="32" t="n">
        <f aca="false">IF($A175="","",$A175^2)</f>
        <v>730.6884765625</v>
      </c>
      <c r="E175" s="32" t="n">
        <f aca="false">IF($A175="","",IF($C175&lt;=0,"",1/$C175^2))</f>
        <v>0.0568551749178875</v>
      </c>
      <c r="F175" s="33" t="n">
        <f aca="false">IF(OR(ROW()-設定!$B$30&lt;2,ROW()+設定!$B$30&gt;13701,N($A175)&lt;=0,N(INDEX($A$2:$A$13701,MIN(13700,MAX(1,ROW()-1+設定!$B$30))))&lt;=0,$A175&lt;設定!$B$28,$A175&gt;設定!$B$29),0,IF(AND($C175&gt;=MAX(INDEX($C$1:$C$13701,MAX(1,ROW()-設定!$B$24)):INDEX($C$1:$C$13701,MAX(1,ROW()-1))),$C175&gt;MAX(INDEX($C$1:$C$13701,MIN(13701,ROW()+1)):INDEX($C$1:$C$13701,MIN(13701,ROW()+設定!$B$24))),$C175&gt;=設定!$B$32,$C175&gt;=MAX(MIN(INDEX($C$1:$C$13701,MAX(1,ROW()-設定!$B$26)):INDEX($C$1:$C$13701,MAX(1,ROW()-1))),MIN(INDEX($C$1:$C$13701,MIN(13701,ROW()+1)):INDEX($C$1:$C$13701,MIN(13701,ROW()+設定!$B$26))))*10^(設定!$B$27/20)),1,0))</f>
        <v>0</v>
      </c>
      <c r="G175" s="33" t="n">
        <f aca="false">$G174+IF($F175=1,1,0)</f>
        <v>0</v>
      </c>
      <c r="H175" s="0" t="str">
        <f aca="false">IF($F175=1,$G175,"")</f>
        <v/>
      </c>
    </row>
    <row r="176" customFormat="false" ht="15" hidden="false" customHeight="false" outlineLevel="0" collapsed="false">
      <c r="A176" s="30" t="n">
        <v>27.1875</v>
      </c>
      <c r="B176" s="31" t="n">
        <v>12.351</v>
      </c>
      <c r="C176" s="32" t="n">
        <f aca="false">IF($A176="","",IF(設定!$B$21="dB",10^($B176/20),ABS($B176)))</f>
        <v>4.14524305165125</v>
      </c>
      <c r="D176" s="32" t="n">
        <f aca="false">IF($A176="","",$A176^2)</f>
        <v>739.16015625</v>
      </c>
      <c r="E176" s="32" t="n">
        <f aca="false">IF($A176="","",IF($C176&lt;=0,"",1/$C176^2))</f>
        <v>0.0581969198981765</v>
      </c>
      <c r="F176" s="33" t="n">
        <f aca="false">IF(OR(ROW()-設定!$B$30&lt;2,ROW()+設定!$B$30&gt;13701,N($A176)&lt;=0,N(INDEX($A$2:$A$13701,MIN(13700,MAX(1,ROW()-1+設定!$B$30))))&lt;=0,$A176&lt;設定!$B$28,$A176&gt;設定!$B$29),0,IF(AND($C176&gt;=MAX(INDEX($C$1:$C$13701,MAX(1,ROW()-設定!$B$24)):INDEX($C$1:$C$13701,MAX(1,ROW()-1))),$C176&gt;MAX(INDEX($C$1:$C$13701,MIN(13701,ROW()+1)):INDEX($C$1:$C$13701,MIN(13701,ROW()+設定!$B$24))),$C176&gt;=設定!$B$32,$C176&gt;=MAX(MIN(INDEX($C$1:$C$13701,MAX(1,ROW()-設定!$B$26)):INDEX($C$1:$C$13701,MAX(1,ROW()-1))),MIN(INDEX($C$1:$C$13701,MIN(13701,ROW()+1)):INDEX($C$1:$C$13701,MIN(13701,ROW()+設定!$B$26))))*10^(設定!$B$27/20)),1,0))</f>
        <v>0</v>
      </c>
      <c r="G176" s="33" t="n">
        <f aca="false">$G175+IF($F176=1,1,0)</f>
        <v>0</v>
      </c>
      <c r="H176" s="0" t="str">
        <f aca="false">IF($F176=1,$G176,"")</f>
        <v/>
      </c>
    </row>
    <row r="177" customFormat="false" ht="15" hidden="false" customHeight="false" outlineLevel="0" collapsed="false">
      <c r="A177" s="30" t="n">
        <v>27.34375</v>
      </c>
      <c r="B177" s="31" t="n">
        <v>12.3397</v>
      </c>
      <c r="C177" s="32" t="n">
        <f aca="false">IF($A177="","",IF(設定!$B$21="dB",10^($B177/20),ABS($B177)))</f>
        <v>4.13985376024467</v>
      </c>
      <c r="D177" s="32" t="n">
        <f aca="false">IF($A177="","",$A177^2)</f>
        <v>747.6806640625</v>
      </c>
      <c r="E177" s="32" t="n">
        <f aca="false">IF($A177="","",IF($C177&lt;=0,"",1/$C177^2))</f>
        <v>0.0583485408625782</v>
      </c>
      <c r="F177" s="33" t="n">
        <f aca="false">IF(OR(ROW()-設定!$B$30&lt;2,ROW()+設定!$B$30&gt;13701,N($A177)&lt;=0,N(INDEX($A$2:$A$13701,MIN(13700,MAX(1,ROW()-1+設定!$B$30))))&lt;=0,$A177&lt;設定!$B$28,$A177&gt;設定!$B$29),0,IF(AND($C177&gt;=MAX(INDEX($C$1:$C$13701,MAX(1,ROW()-設定!$B$24)):INDEX($C$1:$C$13701,MAX(1,ROW()-1))),$C177&gt;MAX(INDEX($C$1:$C$13701,MIN(13701,ROW()+1)):INDEX($C$1:$C$13701,MIN(13701,ROW()+設定!$B$24))),$C177&gt;=設定!$B$32,$C177&gt;=MAX(MIN(INDEX($C$1:$C$13701,MAX(1,ROW()-設定!$B$26)):INDEX($C$1:$C$13701,MAX(1,ROW()-1))),MIN(INDEX($C$1:$C$13701,MIN(13701,ROW()+1)):INDEX($C$1:$C$13701,MIN(13701,ROW()+設定!$B$26))))*10^(設定!$B$27/20)),1,0))</f>
        <v>0</v>
      </c>
      <c r="G177" s="33" t="n">
        <f aca="false">$G176+IF($F177=1,1,0)</f>
        <v>0</v>
      </c>
      <c r="H177" s="0" t="str">
        <f aca="false">IF($F177=1,$G177,"")</f>
        <v/>
      </c>
    </row>
    <row r="178" customFormat="false" ht="15" hidden="false" customHeight="false" outlineLevel="0" collapsed="false">
      <c r="A178" s="30" t="n">
        <v>27.5</v>
      </c>
      <c r="B178" s="31" t="n">
        <v>12.6057</v>
      </c>
      <c r="C178" s="32" t="n">
        <f aca="false">IF($A178="","",IF(設定!$B$21="dB",10^($B178/20),ABS($B178)))</f>
        <v>4.2685954783189</v>
      </c>
      <c r="D178" s="32" t="n">
        <f aca="false">IF($A178="","",$A178^2)</f>
        <v>756.25</v>
      </c>
      <c r="E178" s="32" t="n">
        <f aca="false">IF($A178="","",IF($C178&lt;=0,"",1/$C178^2))</f>
        <v>0.0548820089130763</v>
      </c>
      <c r="F178" s="33" t="n">
        <f aca="false">IF(OR(ROW()-設定!$B$30&lt;2,ROW()+設定!$B$30&gt;13701,N($A178)&lt;=0,N(INDEX($A$2:$A$13701,MIN(13700,MAX(1,ROW()-1+設定!$B$30))))&lt;=0,$A178&lt;設定!$B$28,$A178&gt;設定!$B$29),0,IF(AND($C178&gt;=MAX(INDEX($C$1:$C$13701,MAX(1,ROW()-設定!$B$24)):INDEX($C$1:$C$13701,MAX(1,ROW()-1))),$C178&gt;MAX(INDEX($C$1:$C$13701,MIN(13701,ROW()+1)):INDEX($C$1:$C$13701,MIN(13701,ROW()+設定!$B$24))),$C178&gt;=設定!$B$32,$C178&gt;=MAX(MIN(INDEX($C$1:$C$13701,MAX(1,ROW()-設定!$B$26)):INDEX($C$1:$C$13701,MAX(1,ROW()-1))),MIN(INDEX($C$1:$C$13701,MIN(13701,ROW()+1)):INDEX($C$1:$C$13701,MIN(13701,ROW()+設定!$B$26))))*10^(設定!$B$27/20)),1,0))</f>
        <v>0</v>
      </c>
      <c r="G178" s="33" t="n">
        <f aca="false">$G177+IF($F178=1,1,0)</f>
        <v>0</v>
      </c>
      <c r="H178" s="0" t="str">
        <f aca="false">IF($F178=1,$G178,"")</f>
        <v/>
      </c>
    </row>
    <row r="179" customFormat="false" ht="15" hidden="false" customHeight="false" outlineLevel="0" collapsed="false">
      <c r="A179" s="30" t="n">
        <v>27.65625</v>
      </c>
      <c r="B179" s="31" t="n">
        <v>12.4146</v>
      </c>
      <c r="C179" s="32" t="n">
        <f aca="false">IF($A179="","",IF(設定!$B$21="dB",10^($B179/20),ABS($B179)))</f>
        <v>4.17570683084475</v>
      </c>
      <c r="D179" s="32" t="n">
        <f aca="false">IF($A179="","",$A179^2)</f>
        <v>764.8681640625</v>
      </c>
      <c r="E179" s="32" t="n">
        <f aca="false">IF($A179="","",IF($C179&lt;=0,"",1/$C179^2))</f>
        <v>0.0573508686215555</v>
      </c>
      <c r="F179" s="33" t="n">
        <f aca="false">IF(OR(ROW()-設定!$B$30&lt;2,ROW()+設定!$B$30&gt;13701,N($A179)&lt;=0,N(INDEX($A$2:$A$13701,MIN(13700,MAX(1,ROW()-1+設定!$B$30))))&lt;=0,$A179&lt;設定!$B$28,$A179&gt;設定!$B$29),0,IF(AND($C179&gt;=MAX(INDEX($C$1:$C$13701,MAX(1,ROW()-設定!$B$24)):INDEX($C$1:$C$13701,MAX(1,ROW()-1))),$C179&gt;MAX(INDEX($C$1:$C$13701,MIN(13701,ROW()+1)):INDEX($C$1:$C$13701,MIN(13701,ROW()+設定!$B$24))),$C179&gt;=設定!$B$32,$C179&gt;=MAX(MIN(INDEX($C$1:$C$13701,MAX(1,ROW()-設定!$B$26)):INDEX($C$1:$C$13701,MAX(1,ROW()-1))),MIN(INDEX($C$1:$C$13701,MIN(13701,ROW()+1)):INDEX($C$1:$C$13701,MIN(13701,ROW()+設定!$B$26))))*10^(設定!$B$27/20)),1,0))</f>
        <v>0</v>
      </c>
      <c r="G179" s="33" t="n">
        <f aca="false">$G178+IF($F179=1,1,0)</f>
        <v>0</v>
      </c>
      <c r="H179" s="0" t="str">
        <f aca="false">IF($F179=1,$G179,"")</f>
        <v/>
      </c>
    </row>
    <row r="180" customFormat="false" ht="15" hidden="false" customHeight="false" outlineLevel="0" collapsed="false">
      <c r="A180" s="30" t="n">
        <v>27.8125</v>
      </c>
      <c r="B180" s="31" t="n">
        <v>12.4981</v>
      </c>
      <c r="C180" s="32" t="n">
        <f aca="false">IF($A180="","",IF(設定!$B$21="dB",10^($B180/20),ABS($B180)))</f>
        <v>4.21604269269014</v>
      </c>
      <c r="D180" s="32" t="n">
        <f aca="false">IF($A180="","",$A180^2)</f>
        <v>773.53515625</v>
      </c>
      <c r="E180" s="32" t="n">
        <f aca="false">IF($A180="","",IF($C180&lt;=0,"",1/$C180^2))</f>
        <v>0.0562587398376833</v>
      </c>
      <c r="F180" s="33" t="n">
        <f aca="false">IF(OR(ROW()-設定!$B$30&lt;2,ROW()+設定!$B$30&gt;13701,N($A180)&lt;=0,N(INDEX($A$2:$A$13701,MIN(13700,MAX(1,ROW()-1+設定!$B$30))))&lt;=0,$A180&lt;設定!$B$28,$A180&gt;設定!$B$29),0,IF(AND($C180&gt;=MAX(INDEX($C$1:$C$13701,MAX(1,ROW()-設定!$B$24)):INDEX($C$1:$C$13701,MAX(1,ROW()-1))),$C180&gt;MAX(INDEX($C$1:$C$13701,MIN(13701,ROW()+1)):INDEX($C$1:$C$13701,MIN(13701,ROW()+設定!$B$24))),$C180&gt;=設定!$B$32,$C180&gt;=MAX(MIN(INDEX($C$1:$C$13701,MAX(1,ROW()-設定!$B$26)):INDEX($C$1:$C$13701,MAX(1,ROW()-1))),MIN(INDEX($C$1:$C$13701,MIN(13701,ROW()+1)):INDEX($C$1:$C$13701,MIN(13701,ROW()+設定!$B$26))))*10^(設定!$B$27/20)),1,0))</f>
        <v>0</v>
      </c>
      <c r="G180" s="33" t="n">
        <f aca="false">$G179+IF($F180=1,1,0)</f>
        <v>0</v>
      </c>
      <c r="H180" s="0" t="str">
        <f aca="false">IF($F180=1,$G180,"")</f>
        <v/>
      </c>
    </row>
    <row r="181" customFormat="false" ht="15" hidden="false" customHeight="false" outlineLevel="0" collapsed="false">
      <c r="A181" s="30" t="n">
        <v>27.96875</v>
      </c>
      <c r="B181" s="31" t="n">
        <v>12.4648</v>
      </c>
      <c r="C181" s="32" t="n">
        <f aca="false">IF($A181="","",IF(設定!$B$21="dB",10^($B181/20),ABS($B181)))</f>
        <v>4.19991015484779</v>
      </c>
      <c r="D181" s="32" t="n">
        <f aca="false">IF($A181="","",$A181^2)</f>
        <v>782.2509765625</v>
      </c>
      <c r="E181" s="32" t="n">
        <f aca="false">IF($A181="","",IF($C181&lt;=0,"",1/$C181^2))</f>
        <v>0.0566917678445958</v>
      </c>
      <c r="F181" s="33" t="n">
        <f aca="false">IF(OR(ROW()-設定!$B$30&lt;2,ROW()+設定!$B$30&gt;13701,N($A181)&lt;=0,N(INDEX($A$2:$A$13701,MIN(13700,MAX(1,ROW()-1+設定!$B$30))))&lt;=0,$A181&lt;設定!$B$28,$A181&gt;設定!$B$29),0,IF(AND($C181&gt;=MAX(INDEX($C$1:$C$13701,MAX(1,ROW()-設定!$B$24)):INDEX($C$1:$C$13701,MAX(1,ROW()-1))),$C181&gt;MAX(INDEX($C$1:$C$13701,MIN(13701,ROW()+1)):INDEX($C$1:$C$13701,MIN(13701,ROW()+設定!$B$24))),$C181&gt;=設定!$B$32,$C181&gt;=MAX(MIN(INDEX($C$1:$C$13701,MAX(1,ROW()-設定!$B$26)):INDEX($C$1:$C$13701,MAX(1,ROW()-1))),MIN(INDEX($C$1:$C$13701,MIN(13701,ROW()+1)):INDEX($C$1:$C$13701,MIN(13701,ROW()+設定!$B$26))))*10^(設定!$B$27/20)),1,0))</f>
        <v>0</v>
      </c>
      <c r="G181" s="33" t="n">
        <f aca="false">$G180+IF($F181=1,1,0)</f>
        <v>0</v>
      </c>
      <c r="H181" s="0" t="str">
        <f aca="false">IF($F181=1,$G181,"")</f>
        <v/>
      </c>
    </row>
    <row r="182" customFormat="false" ht="15" hidden="false" customHeight="false" outlineLevel="0" collapsed="false">
      <c r="A182" s="30" t="n">
        <v>28.125</v>
      </c>
      <c r="B182" s="31" t="n">
        <v>12.422</v>
      </c>
      <c r="C182" s="32" t="n">
        <f aca="false">IF($A182="","",IF(設定!$B$21="dB",10^($B182/20),ABS($B182)))</f>
        <v>4.17926586721306</v>
      </c>
      <c r="D182" s="32" t="n">
        <f aca="false">IF($A182="","",$A182^2)</f>
        <v>791.015625</v>
      </c>
      <c r="E182" s="32" t="n">
        <f aca="false">IF($A182="","",IF($C182&lt;=0,"",1/$C182^2))</f>
        <v>0.0572532309394176</v>
      </c>
      <c r="F182" s="33" t="n">
        <f aca="false">IF(OR(ROW()-設定!$B$30&lt;2,ROW()+設定!$B$30&gt;13701,N($A182)&lt;=0,N(INDEX($A$2:$A$13701,MIN(13700,MAX(1,ROW()-1+設定!$B$30))))&lt;=0,$A182&lt;設定!$B$28,$A182&gt;設定!$B$29),0,IF(AND($C182&gt;=MAX(INDEX($C$1:$C$13701,MAX(1,ROW()-設定!$B$24)):INDEX($C$1:$C$13701,MAX(1,ROW()-1))),$C182&gt;MAX(INDEX($C$1:$C$13701,MIN(13701,ROW()+1)):INDEX($C$1:$C$13701,MIN(13701,ROW()+設定!$B$24))),$C182&gt;=設定!$B$32,$C182&gt;=MAX(MIN(INDEX($C$1:$C$13701,MAX(1,ROW()-設定!$B$26)):INDEX($C$1:$C$13701,MAX(1,ROW()-1))),MIN(INDEX($C$1:$C$13701,MIN(13701,ROW()+1)):INDEX($C$1:$C$13701,MIN(13701,ROW()+設定!$B$26))))*10^(設定!$B$27/20)),1,0))</f>
        <v>0</v>
      </c>
      <c r="G182" s="33" t="n">
        <f aca="false">$G181+IF($F182=1,1,0)</f>
        <v>0</v>
      </c>
      <c r="H182" s="0" t="str">
        <f aca="false">IF($F182=1,$G182,"")</f>
        <v/>
      </c>
    </row>
    <row r="183" customFormat="false" ht="15" hidden="false" customHeight="false" outlineLevel="0" collapsed="false">
      <c r="A183" s="30" t="n">
        <v>28.28125</v>
      </c>
      <c r="B183" s="31" t="n">
        <v>12.4157</v>
      </c>
      <c r="C183" s="32" t="n">
        <f aca="false">IF($A183="","",IF(設定!$B$21="dB",10^($B183/20),ABS($B183)))</f>
        <v>4.17623568494824</v>
      </c>
      <c r="D183" s="32" t="n">
        <f aca="false">IF($A183="","",$A183^2)</f>
        <v>799.8291015625</v>
      </c>
      <c r="E183" s="32" t="n">
        <f aca="false">IF($A183="","",IF($C183&lt;=0,"",1/$C183^2))</f>
        <v>0.057336344382947</v>
      </c>
      <c r="F183" s="33" t="n">
        <f aca="false">IF(OR(ROW()-設定!$B$30&lt;2,ROW()+設定!$B$30&gt;13701,N($A183)&lt;=0,N(INDEX($A$2:$A$13701,MIN(13700,MAX(1,ROW()-1+設定!$B$30))))&lt;=0,$A183&lt;設定!$B$28,$A183&gt;設定!$B$29),0,IF(AND($C183&gt;=MAX(INDEX($C$1:$C$13701,MAX(1,ROW()-設定!$B$24)):INDEX($C$1:$C$13701,MAX(1,ROW()-1))),$C183&gt;MAX(INDEX($C$1:$C$13701,MIN(13701,ROW()+1)):INDEX($C$1:$C$13701,MIN(13701,ROW()+設定!$B$24))),$C183&gt;=設定!$B$32,$C183&gt;=MAX(MIN(INDEX($C$1:$C$13701,MAX(1,ROW()-設定!$B$26)):INDEX($C$1:$C$13701,MAX(1,ROW()-1))),MIN(INDEX($C$1:$C$13701,MIN(13701,ROW()+1)):INDEX($C$1:$C$13701,MIN(13701,ROW()+設定!$B$26))))*10^(設定!$B$27/20)),1,0))</f>
        <v>0</v>
      </c>
      <c r="G183" s="33" t="n">
        <f aca="false">$G182+IF($F183=1,1,0)</f>
        <v>0</v>
      </c>
      <c r="H183" s="0" t="str">
        <f aca="false">IF($F183=1,$G183,"")</f>
        <v/>
      </c>
    </row>
    <row r="184" customFormat="false" ht="15" hidden="false" customHeight="false" outlineLevel="0" collapsed="false">
      <c r="A184" s="30" t="n">
        <v>28.4375</v>
      </c>
      <c r="B184" s="31" t="n">
        <v>12.5342</v>
      </c>
      <c r="C184" s="32" t="n">
        <f aca="false">IF($A184="","",IF(設定!$B$21="dB",10^($B184/20),ABS($B184)))</f>
        <v>4.23360173023795</v>
      </c>
      <c r="D184" s="32" t="n">
        <f aca="false">IF($A184="","",$A184^2)</f>
        <v>808.69140625</v>
      </c>
      <c r="E184" s="32" t="n">
        <f aca="false">IF($A184="","",IF($C184&lt;=0,"",1/$C184^2))</f>
        <v>0.0557930367247618</v>
      </c>
      <c r="F184" s="33" t="n">
        <f aca="false">IF(OR(ROW()-設定!$B$30&lt;2,ROW()+設定!$B$30&gt;13701,N($A184)&lt;=0,N(INDEX($A$2:$A$13701,MIN(13700,MAX(1,ROW()-1+設定!$B$30))))&lt;=0,$A184&lt;設定!$B$28,$A184&gt;設定!$B$29),0,IF(AND($C184&gt;=MAX(INDEX($C$1:$C$13701,MAX(1,ROW()-設定!$B$24)):INDEX($C$1:$C$13701,MAX(1,ROW()-1))),$C184&gt;MAX(INDEX($C$1:$C$13701,MIN(13701,ROW()+1)):INDEX($C$1:$C$13701,MIN(13701,ROW()+設定!$B$24))),$C184&gt;=設定!$B$32,$C184&gt;=MAX(MIN(INDEX($C$1:$C$13701,MAX(1,ROW()-設定!$B$26)):INDEX($C$1:$C$13701,MAX(1,ROW()-1))),MIN(INDEX($C$1:$C$13701,MIN(13701,ROW()+1)):INDEX($C$1:$C$13701,MIN(13701,ROW()+設定!$B$26))))*10^(設定!$B$27/20)),1,0))</f>
        <v>0</v>
      </c>
      <c r="G184" s="33" t="n">
        <f aca="false">$G183+IF($F184=1,1,0)</f>
        <v>0</v>
      </c>
      <c r="H184" s="0" t="str">
        <f aca="false">IF($F184=1,$G184,"")</f>
        <v/>
      </c>
    </row>
    <row r="185" customFormat="false" ht="15" hidden="false" customHeight="false" outlineLevel="0" collapsed="false">
      <c r="A185" s="30" t="n">
        <v>28.59375</v>
      </c>
      <c r="B185" s="31" t="n">
        <v>12.4375</v>
      </c>
      <c r="C185" s="32" t="n">
        <f aca="false">IF($A185="","",IF(設定!$B$21="dB",10^($B185/20),ABS($B185)))</f>
        <v>4.18673043985625</v>
      </c>
      <c r="D185" s="32" t="n">
        <f aca="false">IF($A185="","",$A185^2)</f>
        <v>817.6025390625</v>
      </c>
      <c r="E185" s="32" t="n">
        <f aca="false">IF($A185="","",IF($C185&lt;=0,"",1/$C185^2))</f>
        <v>0.0570492579704632</v>
      </c>
      <c r="F185" s="33" t="n">
        <f aca="false">IF(OR(ROW()-設定!$B$30&lt;2,ROW()+設定!$B$30&gt;13701,N($A185)&lt;=0,N(INDEX($A$2:$A$13701,MIN(13700,MAX(1,ROW()-1+設定!$B$30))))&lt;=0,$A185&lt;設定!$B$28,$A185&gt;設定!$B$29),0,IF(AND($C185&gt;=MAX(INDEX($C$1:$C$13701,MAX(1,ROW()-設定!$B$24)):INDEX($C$1:$C$13701,MAX(1,ROW()-1))),$C185&gt;MAX(INDEX($C$1:$C$13701,MIN(13701,ROW()+1)):INDEX($C$1:$C$13701,MIN(13701,ROW()+設定!$B$24))),$C185&gt;=設定!$B$32,$C185&gt;=MAX(MIN(INDEX($C$1:$C$13701,MAX(1,ROW()-設定!$B$26)):INDEX($C$1:$C$13701,MAX(1,ROW()-1))),MIN(INDEX($C$1:$C$13701,MIN(13701,ROW()+1)):INDEX($C$1:$C$13701,MIN(13701,ROW()+設定!$B$26))))*10^(設定!$B$27/20)),1,0))</f>
        <v>0</v>
      </c>
      <c r="G185" s="33" t="n">
        <f aca="false">$G184+IF($F185=1,1,0)</f>
        <v>0</v>
      </c>
      <c r="H185" s="0" t="str">
        <f aca="false">IF($F185=1,$G185,"")</f>
        <v/>
      </c>
    </row>
    <row r="186" customFormat="false" ht="15" hidden="false" customHeight="false" outlineLevel="0" collapsed="false">
      <c r="A186" s="30" t="n">
        <v>28.75</v>
      </c>
      <c r="B186" s="31" t="n">
        <v>12.4531</v>
      </c>
      <c r="C186" s="32" t="n">
        <f aca="false">IF($A186="","",IF(設定!$B$21="dB",10^($B186/20),ABS($B186)))</f>
        <v>4.19425663283344</v>
      </c>
      <c r="D186" s="32" t="n">
        <f aca="false">IF($A186="","",$A186^2)</f>
        <v>826.5625</v>
      </c>
      <c r="E186" s="32" t="n">
        <f aca="false">IF($A186="","",IF($C186&lt;=0,"",1/$C186^2))</f>
        <v>0.0568447027721793</v>
      </c>
      <c r="F186" s="33" t="n">
        <f aca="false">IF(OR(ROW()-設定!$B$30&lt;2,ROW()+設定!$B$30&gt;13701,N($A186)&lt;=0,N(INDEX($A$2:$A$13701,MIN(13700,MAX(1,ROW()-1+設定!$B$30))))&lt;=0,$A186&lt;設定!$B$28,$A186&gt;設定!$B$29),0,IF(AND($C186&gt;=MAX(INDEX($C$1:$C$13701,MAX(1,ROW()-設定!$B$24)):INDEX($C$1:$C$13701,MAX(1,ROW()-1))),$C186&gt;MAX(INDEX($C$1:$C$13701,MIN(13701,ROW()+1)):INDEX($C$1:$C$13701,MIN(13701,ROW()+設定!$B$24))),$C186&gt;=設定!$B$32,$C186&gt;=MAX(MIN(INDEX($C$1:$C$13701,MAX(1,ROW()-設定!$B$26)):INDEX($C$1:$C$13701,MAX(1,ROW()-1))),MIN(INDEX($C$1:$C$13701,MIN(13701,ROW()+1)):INDEX($C$1:$C$13701,MIN(13701,ROW()+設定!$B$26))))*10^(設定!$B$27/20)),1,0))</f>
        <v>0</v>
      </c>
      <c r="G186" s="33" t="n">
        <f aca="false">$G185+IF($F186=1,1,0)</f>
        <v>0</v>
      </c>
      <c r="H186" s="0" t="str">
        <f aca="false">IF($F186=1,$G186,"")</f>
        <v/>
      </c>
    </row>
    <row r="187" customFormat="false" ht="15" hidden="false" customHeight="false" outlineLevel="0" collapsed="false">
      <c r="A187" s="30" t="n">
        <v>28.90625</v>
      </c>
      <c r="B187" s="31" t="n">
        <v>12.472</v>
      </c>
      <c r="C187" s="32" t="n">
        <f aca="false">IF($A187="","",IF(設定!$B$21="dB",10^($B187/20),ABS($B187)))</f>
        <v>4.2033930323655</v>
      </c>
      <c r="D187" s="32" t="n">
        <f aca="false">IF($A187="","",$A187^2)</f>
        <v>835.5712890625</v>
      </c>
      <c r="E187" s="32" t="n">
        <f aca="false">IF($A187="","",IF($C187&lt;=0,"",1/$C187^2))</f>
        <v>0.0565978586242697</v>
      </c>
      <c r="F187" s="33" t="n">
        <f aca="false">IF(OR(ROW()-設定!$B$30&lt;2,ROW()+設定!$B$30&gt;13701,N($A187)&lt;=0,N(INDEX($A$2:$A$13701,MIN(13700,MAX(1,ROW()-1+設定!$B$30))))&lt;=0,$A187&lt;設定!$B$28,$A187&gt;設定!$B$29),0,IF(AND($C187&gt;=MAX(INDEX($C$1:$C$13701,MAX(1,ROW()-設定!$B$24)):INDEX($C$1:$C$13701,MAX(1,ROW()-1))),$C187&gt;MAX(INDEX($C$1:$C$13701,MIN(13701,ROW()+1)):INDEX($C$1:$C$13701,MIN(13701,ROW()+設定!$B$24))),$C187&gt;=設定!$B$32,$C187&gt;=MAX(MIN(INDEX($C$1:$C$13701,MAX(1,ROW()-設定!$B$26)):INDEX($C$1:$C$13701,MAX(1,ROW()-1))),MIN(INDEX($C$1:$C$13701,MIN(13701,ROW()+1)):INDEX($C$1:$C$13701,MIN(13701,ROW()+設定!$B$26))))*10^(設定!$B$27/20)),1,0))</f>
        <v>0</v>
      </c>
      <c r="G187" s="33" t="n">
        <f aca="false">$G186+IF($F187=1,1,0)</f>
        <v>0</v>
      </c>
      <c r="H187" s="0" t="str">
        <f aca="false">IF($F187=1,$G187,"")</f>
        <v/>
      </c>
    </row>
    <row r="188" customFormat="false" ht="15" hidden="false" customHeight="false" outlineLevel="0" collapsed="false">
      <c r="A188" s="30" t="n">
        <v>29.0625</v>
      </c>
      <c r="B188" s="31" t="n">
        <v>12.5911</v>
      </c>
      <c r="C188" s="32" t="n">
        <f aca="false">IF($A188="","",IF(設定!$B$21="dB",10^($B188/20),ABS($B188)))</f>
        <v>4.26142647799601</v>
      </c>
      <c r="D188" s="32" t="n">
        <f aca="false">IF($A188="","",$A188^2)</f>
        <v>844.62890625</v>
      </c>
      <c r="E188" s="32" t="n">
        <f aca="false">IF($A188="","",IF($C188&lt;=0,"",1/$C188^2))</f>
        <v>0.0550668203096892</v>
      </c>
      <c r="F188" s="33" t="n">
        <f aca="false">IF(OR(ROW()-設定!$B$30&lt;2,ROW()+設定!$B$30&gt;13701,N($A188)&lt;=0,N(INDEX($A$2:$A$13701,MIN(13700,MAX(1,ROW()-1+設定!$B$30))))&lt;=0,$A188&lt;設定!$B$28,$A188&gt;設定!$B$29),0,IF(AND($C188&gt;=MAX(INDEX($C$1:$C$13701,MAX(1,ROW()-設定!$B$24)):INDEX($C$1:$C$13701,MAX(1,ROW()-1))),$C188&gt;MAX(INDEX($C$1:$C$13701,MIN(13701,ROW()+1)):INDEX($C$1:$C$13701,MIN(13701,ROW()+設定!$B$24))),$C188&gt;=設定!$B$32,$C188&gt;=MAX(MIN(INDEX($C$1:$C$13701,MAX(1,ROW()-設定!$B$26)):INDEX($C$1:$C$13701,MAX(1,ROW()-1))),MIN(INDEX($C$1:$C$13701,MIN(13701,ROW()+1)):INDEX($C$1:$C$13701,MIN(13701,ROW()+設定!$B$26))))*10^(設定!$B$27/20)),1,0))</f>
        <v>0</v>
      </c>
      <c r="G188" s="33" t="n">
        <f aca="false">$G187+IF($F188=1,1,0)</f>
        <v>0</v>
      </c>
      <c r="H188" s="0" t="str">
        <f aca="false">IF($F188=1,$G188,"")</f>
        <v/>
      </c>
    </row>
    <row r="189" customFormat="false" ht="15" hidden="false" customHeight="false" outlineLevel="0" collapsed="false">
      <c r="A189" s="30" t="n">
        <v>29.21875</v>
      </c>
      <c r="B189" s="31" t="n">
        <v>12.5405</v>
      </c>
      <c r="C189" s="32" t="n">
        <f aca="false">IF($A189="","",IF(設定!$B$21="dB",10^($B189/20),ABS($B189)))</f>
        <v>4.23667353600924</v>
      </c>
      <c r="D189" s="32" t="n">
        <f aca="false">IF($A189="","",$A189^2)</f>
        <v>853.7353515625</v>
      </c>
      <c r="E189" s="32" t="n">
        <f aca="false">IF($A189="","",IF($C189&lt;=0,"",1/$C189^2))</f>
        <v>0.055712160424449</v>
      </c>
      <c r="F189" s="33" t="n">
        <f aca="false">IF(OR(ROW()-設定!$B$30&lt;2,ROW()+設定!$B$30&gt;13701,N($A189)&lt;=0,N(INDEX($A$2:$A$13701,MIN(13700,MAX(1,ROW()-1+設定!$B$30))))&lt;=0,$A189&lt;設定!$B$28,$A189&gt;設定!$B$29),0,IF(AND($C189&gt;=MAX(INDEX($C$1:$C$13701,MAX(1,ROW()-設定!$B$24)):INDEX($C$1:$C$13701,MAX(1,ROW()-1))),$C189&gt;MAX(INDEX($C$1:$C$13701,MIN(13701,ROW()+1)):INDEX($C$1:$C$13701,MIN(13701,ROW()+設定!$B$24))),$C189&gt;=設定!$B$32,$C189&gt;=MAX(MIN(INDEX($C$1:$C$13701,MAX(1,ROW()-設定!$B$26)):INDEX($C$1:$C$13701,MAX(1,ROW()-1))),MIN(INDEX($C$1:$C$13701,MIN(13701,ROW()+1)):INDEX($C$1:$C$13701,MIN(13701,ROW()+設定!$B$26))))*10^(設定!$B$27/20)),1,0))</f>
        <v>0</v>
      </c>
      <c r="G189" s="33" t="n">
        <f aca="false">$G188+IF($F189=1,1,0)</f>
        <v>0</v>
      </c>
      <c r="H189" s="0" t="str">
        <f aca="false">IF($F189=1,$G189,"")</f>
        <v/>
      </c>
    </row>
    <row r="190" customFormat="false" ht="15" hidden="false" customHeight="false" outlineLevel="0" collapsed="false">
      <c r="A190" s="30" t="n">
        <v>29.375</v>
      </c>
      <c r="B190" s="31" t="n">
        <v>12.5099</v>
      </c>
      <c r="C190" s="32" t="n">
        <f aca="false">IF($A190="","",IF(設定!$B$21="dB",10^($B190/20),ABS($B190)))</f>
        <v>4.22177418526001</v>
      </c>
      <c r="D190" s="32" t="n">
        <f aca="false">IF($A190="","",$A190^2)</f>
        <v>862.890625</v>
      </c>
      <c r="E190" s="32" t="n">
        <f aca="false">IF($A190="","",IF($C190&lt;=0,"",1/$C190^2))</f>
        <v>0.0561060894788263</v>
      </c>
      <c r="F190" s="33" t="n">
        <f aca="false">IF(OR(ROW()-設定!$B$30&lt;2,ROW()+設定!$B$30&gt;13701,N($A190)&lt;=0,N(INDEX($A$2:$A$13701,MIN(13700,MAX(1,ROW()-1+設定!$B$30))))&lt;=0,$A190&lt;設定!$B$28,$A190&gt;設定!$B$29),0,IF(AND($C190&gt;=MAX(INDEX($C$1:$C$13701,MAX(1,ROW()-設定!$B$24)):INDEX($C$1:$C$13701,MAX(1,ROW()-1))),$C190&gt;MAX(INDEX($C$1:$C$13701,MIN(13701,ROW()+1)):INDEX($C$1:$C$13701,MIN(13701,ROW()+設定!$B$24))),$C190&gt;=設定!$B$32,$C190&gt;=MAX(MIN(INDEX($C$1:$C$13701,MAX(1,ROW()-設定!$B$26)):INDEX($C$1:$C$13701,MAX(1,ROW()-1))),MIN(INDEX($C$1:$C$13701,MIN(13701,ROW()+1)):INDEX($C$1:$C$13701,MIN(13701,ROW()+設定!$B$26))))*10^(設定!$B$27/20)),1,0))</f>
        <v>0</v>
      </c>
      <c r="G190" s="33" t="n">
        <f aca="false">$G189+IF($F190=1,1,0)</f>
        <v>0</v>
      </c>
      <c r="H190" s="0" t="str">
        <f aca="false">IF($F190=1,$G190,"")</f>
        <v/>
      </c>
    </row>
    <row r="191" customFormat="false" ht="15" hidden="false" customHeight="false" outlineLevel="0" collapsed="false">
      <c r="A191" s="30" t="n">
        <v>29.53125</v>
      </c>
      <c r="B191" s="31" t="n">
        <v>12.4108</v>
      </c>
      <c r="C191" s="32" t="n">
        <f aca="false">IF($A191="","",IF(設定!$B$21="dB",10^($B191/20),ABS($B191)))</f>
        <v>4.17388039554127</v>
      </c>
      <c r="D191" s="32" t="n">
        <f aca="false">IF($A191="","",$A191^2)</f>
        <v>872.0947265625</v>
      </c>
      <c r="E191" s="32" t="n">
        <f aca="false">IF($A191="","",IF($C191&lt;=0,"",1/$C191^2))</f>
        <v>0.057401071578663</v>
      </c>
      <c r="F191" s="33" t="n">
        <f aca="false">IF(OR(ROW()-設定!$B$30&lt;2,ROW()+設定!$B$30&gt;13701,N($A191)&lt;=0,N(INDEX($A$2:$A$13701,MIN(13700,MAX(1,ROW()-1+設定!$B$30))))&lt;=0,$A191&lt;設定!$B$28,$A191&gt;設定!$B$29),0,IF(AND($C191&gt;=MAX(INDEX($C$1:$C$13701,MAX(1,ROW()-設定!$B$24)):INDEX($C$1:$C$13701,MAX(1,ROW()-1))),$C191&gt;MAX(INDEX($C$1:$C$13701,MIN(13701,ROW()+1)):INDEX($C$1:$C$13701,MIN(13701,ROW()+設定!$B$24))),$C191&gt;=設定!$B$32,$C191&gt;=MAX(MIN(INDEX($C$1:$C$13701,MAX(1,ROW()-設定!$B$26)):INDEX($C$1:$C$13701,MAX(1,ROW()-1))),MIN(INDEX($C$1:$C$13701,MIN(13701,ROW()+1)):INDEX($C$1:$C$13701,MIN(13701,ROW()+設定!$B$26))))*10^(設定!$B$27/20)),1,0))</f>
        <v>0</v>
      </c>
      <c r="G191" s="33" t="n">
        <f aca="false">$G190+IF($F191=1,1,0)</f>
        <v>0</v>
      </c>
      <c r="H191" s="0" t="str">
        <f aca="false">IF($F191=1,$G191,"")</f>
        <v/>
      </c>
    </row>
    <row r="192" customFormat="false" ht="15" hidden="false" customHeight="false" outlineLevel="0" collapsed="false">
      <c r="A192" s="30" t="n">
        <v>29.6875</v>
      </c>
      <c r="B192" s="31" t="n">
        <v>12.3248</v>
      </c>
      <c r="C192" s="32" t="n">
        <f aca="false">IF($A192="","",IF(設定!$B$21="dB",10^($B192/20),ABS($B192)))</f>
        <v>4.13275823556919</v>
      </c>
      <c r="D192" s="32" t="n">
        <f aca="false">IF($A192="","",$A192^2)</f>
        <v>881.34765625</v>
      </c>
      <c r="E192" s="32" t="n">
        <f aca="false">IF($A192="","",IF($C192&lt;=0,"",1/$C192^2))</f>
        <v>0.0585490698542835</v>
      </c>
      <c r="F192" s="33" t="n">
        <f aca="false">IF(OR(ROW()-設定!$B$30&lt;2,ROW()+設定!$B$30&gt;13701,N($A192)&lt;=0,N(INDEX($A$2:$A$13701,MIN(13700,MAX(1,ROW()-1+設定!$B$30))))&lt;=0,$A192&lt;設定!$B$28,$A192&gt;設定!$B$29),0,IF(AND($C192&gt;=MAX(INDEX($C$1:$C$13701,MAX(1,ROW()-設定!$B$24)):INDEX($C$1:$C$13701,MAX(1,ROW()-1))),$C192&gt;MAX(INDEX($C$1:$C$13701,MIN(13701,ROW()+1)):INDEX($C$1:$C$13701,MIN(13701,ROW()+設定!$B$24))),$C192&gt;=設定!$B$32,$C192&gt;=MAX(MIN(INDEX($C$1:$C$13701,MAX(1,ROW()-設定!$B$26)):INDEX($C$1:$C$13701,MAX(1,ROW()-1))),MIN(INDEX($C$1:$C$13701,MIN(13701,ROW()+1)):INDEX($C$1:$C$13701,MIN(13701,ROW()+設定!$B$26))))*10^(設定!$B$27/20)),1,0))</f>
        <v>0</v>
      </c>
      <c r="G192" s="33" t="n">
        <f aca="false">$G191+IF($F192=1,1,0)</f>
        <v>0</v>
      </c>
      <c r="H192" s="0" t="str">
        <f aca="false">IF($F192=1,$G192,"")</f>
        <v/>
      </c>
    </row>
    <row r="193" customFormat="false" ht="15" hidden="false" customHeight="false" outlineLevel="0" collapsed="false">
      <c r="A193" s="30" t="n">
        <v>29.84375</v>
      </c>
      <c r="B193" s="31" t="n">
        <v>12.5692</v>
      </c>
      <c r="C193" s="32" t="n">
        <f aca="false">IF($A193="","",IF(設定!$B$21="dB",10^($B193/20),ABS($B193)))</f>
        <v>4.25069554648819</v>
      </c>
      <c r="D193" s="32" t="n">
        <f aca="false">IF($A193="","",$A193^2)</f>
        <v>890.6494140625</v>
      </c>
      <c r="E193" s="32" t="n">
        <f aca="false">IF($A193="","",IF($C193&lt;=0,"",1/$C193^2))</f>
        <v>0.0553452049461507</v>
      </c>
      <c r="F193" s="33" t="n">
        <f aca="false">IF(OR(ROW()-設定!$B$30&lt;2,ROW()+設定!$B$30&gt;13701,N($A193)&lt;=0,N(INDEX($A$2:$A$13701,MIN(13700,MAX(1,ROW()-1+設定!$B$30))))&lt;=0,$A193&lt;設定!$B$28,$A193&gt;設定!$B$29),0,IF(AND($C193&gt;=MAX(INDEX($C$1:$C$13701,MAX(1,ROW()-設定!$B$24)):INDEX($C$1:$C$13701,MAX(1,ROW()-1))),$C193&gt;MAX(INDEX($C$1:$C$13701,MIN(13701,ROW()+1)):INDEX($C$1:$C$13701,MIN(13701,ROW()+設定!$B$24))),$C193&gt;=設定!$B$32,$C193&gt;=MAX(MIN(INDEX($C$1:$C$13701,MAX(1,ROW()-設定!$B$26)):INDEX($C$1:$C$13701,MAX(1,ROW()-1))),MIN(INDEX($C$1:$C$13701,MIN(13701,ROW()+1)):INDEX($C$1:$C$13701,MIN(13701,ROW()+設定!$B$26))))*10^(設定!$B$27/20)),1,0))</f>
        <v>0</v>
      </c>
      <c r="G193" s="33" t="n">
        <f aca="false">$G192+IF($F193=1,1,0)</f>
        <v>0</v>
      </c>
      <c r="H193" s="0" t="str">
        <f aca="false">IF($F193=1,$G193,"")</f>
        <v/>
      </c>
    </row>
    <row r="194" customFormat="false" ht="15" hidden="false" customHeight="false" outlineLevel="0" collapsed="false">
      <c r="A194" s="30" t="n">
        <v>30</v>
      </c>
      <c r="B194" s="31" t="n">
        <v>12.5709</v>
      </c>
      <c r="C194" s="32" t="n">
        <f aca="false">IF($A194="","",IF(設定!$B$21="dB",10^($B194/20),ABS($B194)))</f>
        <v>4.25152757290455</v>
      </c>
      <c r="D194" s="32" t="n">
        <f aca="false">IF($A194="","",$A194^2)</f>
        <v>900</v>
      </c>
      <c r="E194" s="32" t="n">
        <f aca="false">IF($A194="","",IF($C194&lt;=0,"",1/$C194^2))</f>
        <v>0.0553235448882688</v>
      </c>
      <c r="F194" s="33" t="n">
        <f aca="false">IF(OR(ROW()-設定!$B$30&lt;2,ROW()+設定!$B$30&gt;13701,N($A194)&lt;=0,N(INDEX($A$2:$A$13701,MIN(13700,MAX(1,ROW()-1+設定!$B$30))))&lt;=0,$A194&lt;設定!$B$28,$A194&gt;設定!$B$29),0,IF(AND($C194&gt;=MAX(INDEX($C$1:$C$13701,MAX(1,ROW()-設定!$B$24)):INDEX($C$1:$C$13701,MAX(1,ROW()-1))),$C194&gt;MAX(INDEX($C$1:$C$13701,MIN(13701,ROW()+1)):INDEX($C$1:$C$13701,MIN(13701,ROW()+設定!$B$24))),$C194&gt;=設定!$B$32,$C194&gt;=MAX(MIN(INDEX($C$1:$C$13701,MAX(1,ROW()-設定!$B$26)):INDEX($C$1:$C$13701,MAX(1,ROW()-1))),MIN(INDEX($C$1:$C$13701,MIN(13701,ROW()+1)):INDEX($C$1:$C$13701,MIN(13701,ROW()+設定!$B$26))))*10^(設定!$B$27/20)),1,0))</f>
        <v>0</v>
      </c>
      <c r="G194" s="33" t="n">
        <f aca="false">$G193+IF($F194=1,1,0)</f>
        <v>0</v>
      </c>
      <c r="H194" s="0" t="str">
        <f aca="false">IF($F194=1,$G194,"")</f>
        <v/>
      </c>
    </row>
    <row r="195" customFormat="false" ht="15" hidden="false" customHeight="false" outlineLevel="0" collapsed="false">
      <c r="A195" s="30" t="n">
        <v>30.15625</v>
      </c>
      <c r="B195" s="31" t="n">
        <v>12.4558</v>
      </c>
      <c r="C195" s="32" t="n">
        <f aca="false">IF($A195="","",IF(設定!$B$21="dB",10^($B195/20),ABS($B195)))</f>
        <v>4.19556061592171</v>
      </c>
      <c r="D195" s="32" t="n">
        <f aca="false">IF($A195="","",$A195^2)</f>
        <v>909.3994140625</v>
      </c>
      <c r="E195" s="32" t="n">
        <f aca="false">IF($A195="","",IF($C195&lt;=0,"",1/$C195^2))</f>
        <v>0.0568093735187708</v>
      </c>
      <c r="F195" s="33" t="n">
        <f aca="false">IF(OR(ROW()-設定!$B$30&lt;2,ROW()+設定!$B$30&gt;13701,N($A195)&lt;=0,N(INDEX($A$2:$A$13701,MIN(13700,MAX(1,ROW()-1+設定!$B$30))))&lt;=0,$A195&lt;設定!$B$28,$A195&gt;設定!$B$29),0,IF(AND($C195&gt;=MAX(INDEX($C$1:$C$13701,MAX(1,ROW()-設定!$B$24)):INDEX($C$1:$C$13701,MAX(1,ROW()-1))),$C195&gt;MAX(INDEX($C$1:$C$13701,MIN(13701,ROW()+1)):INDEX($C$1:$C$13701,MIN(13701,ROW()+設定!$B$24))),$C195&gt;=設定!$B$32,$C195&gt;=MAX(MIN(INDEX($C$1:$C$13701,MAX(1,ROW()-設定!$B$26)):INDEX($C$1:$C$13701,MAX(1,ROW()-1))),MIN(INDEX($C$1:$C$13701,MIN(13701,ROW()+1)):INDEX($C$1:$C$13701,MIN(13701,ROW()+設定!$B$26))))*10^(設定!$B$27/20)),1,0))</f>
        <v>0</v>
      </c>
      <c r="G195" s="33" t="n">
        <f aca="false">$G194+IF($F195=1,1,0)</f>
        <v>0</v>
      </c>
      <c r="H195" s="0" t="str">
        <f aca="false">IF($F195=1,$G195,"")</f>
        <v/>
      </c>
    </row>
    <row r="196" customFormat="false" ht="15" hidden="false" customHeight="false" outlineLevel="0" collapsed="false">
      <c r="A196" s="30" t="n">
        <v>30.3125</v>
      </c>
      <c r="B196" s="31" t="n">
        <v>12.5275</v>
      </c>
      <c r="C196" s="32" t="n">
        <f aca="false">IF($A196="","",IF(設定!$B$21="dB",10^($B196/20),ABS($B196)))</f>
        <v>4.23033733296406</v>
      </c>
      <c r="D196" s="32" t="n">
        <f aca="false">IF($A196="","",$A196^2)</f>
        <v>918.84765625</v>
      </c>
      <c r="E196" s="32" t="n">
        <f aca="false">IF($A196="","",IF($C196&lt;=0,"",1/$C196^2))</f>
        <v>0.0558791768570661</v>
      </c>
      <c r="F196" s="33" t="n">
        <f aca="false">IF(OR(ROW()-設定!$B$30&lt;2,ROW()+設定!$B$30&gt;13701,N($A196)&lt;=0,N(INDEX($A$2:$A$13701,MIN(13700,MAX(1,ROW()-1+設定!$B$30))))&lt;=0,$A196&lt;設定!$B$28,$A196&gt;設定!$B$29),0,IF(AND($C196&gt;=MAX(INDEX($C$1:$C$13701,MAX(1,ROW()-設定!$B$24)):INDEX($C$1:$C$13701,MAX(1,ROW()-1))),$C196&gt;MAX(INDEX($C$1:$C$13701,MIN(13701,ROW()+1)):INDEX($C$1:$C$13701,MIN(13701,ROW()+設定!$B$24))),$C196&gt;=設定!$B$32,$C196&gt;=MAX(MIN(INDEX($C$1:$C$13701,MAX(1,ROW()-設定!$B$26)):INDEX($C$1:$C$13701,MAX(1,ROW()-1))),MIN(INDEX($C$1:$C$13701,MIN(13701,ROW()+1)):INDEX($C$1:$C$13701,MIN(13701,ROW()+設定!$B$26))))*10^(設定!$B$27/20)),1,0))</f>
        <v>0</v>
      </c>
      <c r="G196" s="33" t="n">
        <f aca="false">$G195+IF($F196=1,1,0)</f>
        <v>0</v>
      </c>
      <c r="H196" s="0" t="str">
        <f aca="false">IF($F196=1,$G196,"")</f>
        <v/>
      </c>
    </row>
    <row r="197" customFormat="false" ht="15" hidden="false" customHeight="false" outlineLevel="0" collapsed="false">
      <c r="A197" s="30" t="n">
        <v>30.46875</v>
      </c>
      <c r="B197" s="31" t="n">
        <v>12.5523</v>
      </c>
      <c r="C197" s="32" t="n">
        <f aca="false">IF($A197="","",IF(設定!$B$21="dB",10^($B197/20),ABS($B197)))</f>
        <v>4.24243307514643</v>
      </c>
      <c r="D197" s="32" t="n">
        <f aca="false">IF($A197="","",$A197^2)</f>
        <v>928.3447265625</v>
      </c>
      <c r="E197" s="32" t="n">
        <f aca="false">IF($A197="","",IF($C197&lt;=0,"",1/$C197^2))</f>
        <v>0.0555609931337129</v>
      </c>
      <c r="F197" s="33" t="n">
        <f aca="false">IF(OR(ROW()-設定!$B$30&lt;2,ROW()+設定!$B$30&gt;13701,N($A197)&lt;=0,N(INDEX($A$2:$A$13701,MIN(13700,MAX(1,ROW()-1+設定!$B$30))))&lt;=0,$A197&lt;設定!$B$28,$A197&gt;設定!$B$29),0,IF(AND($C197&gt;=MAX(INDEX($C$1:$C$13701,MAX(1,ROW()-設定!$B$24)):INDEX($C$1:$C$13701,MAX(1,ROW()-1))),$C197&gt;MAX(INDEX($C$1:$C$13701,MIN(13701,ROW()+1)):INDEX($C$1:$C$13701,MIN(13701,ROW()+設定!$B$24))),$C197&gt;=設定!$B$32,$C197&gt;=MAX(MIN(INDEX($C$1:$C$13701,MAX(1,ROW()-設定!$B$26)):INDEX($C$1:$C$13701,MAX(1,ROW()-1))),MIN(INDEX($C$1:$C$13701,MIN(13701,ROW()+1)):INDEX($C$1:$C$13701,MIN(13701,ROW()+設定!$B$26))))*10^(設定!$B$27/20)),1,0))</f>
        <v>0</v>
      </c>
      <c r="G197" s="33" t="n">
        <f aca="false">$G196+IF($F197=1,1,0)</f>
        <v>0</v>
      </c>
      <c r="H197" s="0" t="str">
        <f aca="false">IF($F197=1,$G197,"")</f>
        <v/>
      </c>
    </row>
    <row r="198" customFormat="false" ht="15" hidden="false" customHeight="false" outlineLevel="0" collapsed="false">
      <c r="A198" s="30" t="n">
        <v>30.625</v>
      </c>
      <c r="B198" s="31" t="n">
        <v>12.5574</v>
      </c>
      <c r="C198" s="32" t="n">
        <f aca="false">IF($A198="","",IF(設定!$B$21="dB",10^($B198/20),ABS($B198)))</f>
        <v>4.24492479019655</v>
      </c>
      <c r="D198" s="32" t="n">
        <f aca="false">IF($A198="","",$A198^2)</f>
        <v>937.890625</v>
      </c>
      <c r="E198" s="32" t="n">
        <f aca="false">IF($A198="","",IF($C198&lt;=0,"",1/$C198^2))</f>
        <v>0.0554957851322682</v>
      </c>
      <c r="F198" s="33" t="n">
        <f aca="false">IF(OR(ROW()-設定!$B$30&lt;2,ROW()+設定!$B$30&gt;13701,N($A198)&lt;=0,N(INDEX($A$2:$A$13701,MIN(13700,MAX(1,ROW()-1+設定!$B$30))))&lt;=0,$A198&lt;設定!$B$28,$A198&gt;設定!$B$29),0,IF(AND($C198&gt;=MAX(INDEX($C$1:$C$13701,MAX(1,ROW()-設定!$B$24)):INDEX($C$1:$C$13701,MAX(1,ROW()-1))),$C198&gt;MAX(INDEX($C$1:$C$13701,MIN(13701,ROW()+1)):INDEX($C$1:$C$13701,MIN(13701,ROW()+設定!$B$24))),$C198&gt;=設定!$B$32,$C198&gt;=MAX(MIN(INDEX($C$1:$C$13701,MAX(1,ROW()-設定!$B$26)):INDEX($C$1:$C$13701,MAX(1,ROW()-1))),MIN(INDEX($C$1:$C$13701,MIN(13701,ROW()+1)):INDEX($C$1:$C$13701,MIN(13701,ROW()+設定!$B$26))))*10^(設定!$B$27/20)),1,0))</f>
        <v>0</v>
      </c>
      <c r="G198" s="33" t="n">
        <f aca="false">$G197+IF($F198=1,1,0)</f>
        <v>0</v>
      </c>
      <c r="H198" s="0" t="str">
        <f aca="false">IF($F198=1,$G198,"")</f>
        <v/>
      </c>
    </row>
    <row r="199" customFormat="false" ht="15" hidden="false" customHeight="false" outlineLevel="0" collapsed="false">
      <c r="A199" s="30" t="n">
        <v>30.78125</v>
      </c>
      <c r="B199" s="31" t="n">
        <v>12.5668</v>
      </c>
      <c r="C199" s="32" t="n">
        <f aca="false">IF($A199="","",IF(設定!$B$21="dB",10^($B199/20),ABS($B199)))</f>
        <v>4.24952119815386</v>
      </c>
      <c r="D199" s="32" t="n">
        <f aca="false">IF($A199="","",$A199^2)</f>
        <v>947.4853515625</v>
      </c>
      <c r="E199" s="32" t="n">
        <f aca="false">IF($A199="","",IF($C199&lt;=0,"",1/$C199^2))</f>
        <v>0.0553757982891558</v>
      </c>
      <c r="F199" s="33" t="n">
        <f aca="false">IF(OR(ROW()-設定!$B$30&lt;2,ROW()+設定!$B$30&gt;13701,N($A199)&lt;=0,N(INDEX($A$2:$A$13701,MIN(13700,MAX(1,ROW()-1+設定!$B$30))))&lt;=0,$A199&lt;設定!$B$28,$A199&gt;設定!$B$29),0,IF(AND($C199&gt;=MAX(INDEX($C$1:$C$13701,MAX(1,ROW()-設定!$B$24)):INDEX($C$1:$C$13701,MAX(1,ROW()-1))),$C199&gt;MAX(INDEX($C$1:$C$13701,MIN(13701,ROW()+1)):INDEX($C$1:$C$13701,MIN(13701,ROW()+設定!$B$24))),$C199&gt;=設定!$B$32,$C199&gt;=MAX(MIN(INDEX($C$1:$C$13701,MAX(1,ROW()-設定!$B$26)):INDEX($C$1:$C$13701,MAX(1,ROW()-1))),MIN(INDEX($C$1:$C$13701,MIN(13701,ROW()+1)):INDEX($C$1:$C$13701,MIN(13701,ROW()+設定!$B$26))))*10^(設定!$B$27/20)),1,0))</f>
        <v>0</v>
      </c>
      <c r="G199" s="33" t="n">
        <f aca="false">$G198+IF($F199=1,1,0)</f>
        <v>0</v>
      </c>
      <c r="H199" s="0" t="str">
        <f aca="false">IF($F199=1,$G199,"")</f>
        <v/>
      </c>
    </row>
    <row r="200" customFormat="false" ht="15" hidden="false" customHeight="false" outlineLevel="0" collapsed="false">
      <c r="A200" s="30" t="n">
        <v>30.9375</v>
      </c>
      <c r="B200" s="31" t="n">
        <v>12.4239</v>
      </c>
      <c r="C200" s="32" t="n">
        <f aca="false">IF($A200="","",IF(設定!$B$21="dB",10^($B200/20),ABS($B200)))</f>
        <v>4.18018016316064</v>
      </c>
      <c r="D200" s="32" t="n">
        <f aca="false">IF($A200="","",$A200^2)</f>
        <v>957.12890625</v>
      </c>
      <c r="E200" s="32" t="n">
        <f aca="false">IF($A200="","",IF($C200&lt;=0,"",1/$C200^2))</f>
        <v>0.0572281886348541</v>
      </c>
      <c r="F200" s="33" t="n">
        <f aca="false">IF(OR(ROW()-設定!$B$30&lt;2,ROW()+設定!$B$30&gt;13701,N($A200)&lt;=0,N(INDEX($A$2:$A$13701,MIN(13700,MAX(1,ROW()-1+設定!$B$30))))&lt;=0,$A200&lt;設定!$B$28,$A200&gt;設定!$B$29),0,IF(AND($C200&gt;=MAX(INDEX($C$1:$C$13701,MAX(1,ROW()-設定!$B$24)):INDEX($C$1:$C$13701,MAX(1,ROW()-1))),$C200&gt;MAX(INDEX($C$1:$C$13701,MIN(13701,ROW()+1)):INDEX($C$1:$C$13701,MIN(13701,ROW()+設定!$B$24))),$C200&gt;=設定!$B$32,$C200&gt;=MAX(MIN(INDEX($C$1:$C$13701,MAX(1,ROW()-設定!$B$26)):INDEX($C$1:$C$13701,MAX(1,ROW()-1))),MIN(INDEX($C$1:$C$13701,MIN(13701,ROW()+1)):INDEX($C$1:$C$13701,MIN(13701,ROW()+設定!$B$26))))*10^(設定!$B$27/20)),1,0))</f>
        <v>0</v>
      </c>
      <c r="G200" s="33" t="n">
        <f aca="false">$G199+IF($F200=1,1,0)</f>
        <v>0</v>
      </c>
      <c r="H200" s="0" t="str">
        <f aca="false">IF($F200=1,$G200,"")</f>
        <v/>
      </c>
    </row>
    <row r="201" customFormat="false" ht="15" hidden="false" customHeight="false" outlineLevel="0" collapsed="false">
      <c r="A201" s="30" t="n">
        <v>31.09375</v>
      </c>
      <c r="B201" s="31" t="n">
        <v>12.6281</v>
      </c>
      <c r="C201" s="32" t="n">
        <f aca="false">IF($A201="","",IF(設定!$B$21="dB",10^($B201/20),ABS($B201)))</f>
        <v>4.27961794593933</v>
      </c>
      <c r="D201" s="32" t="n">
        <f aca="false">IF($A201="","",$A201^2)</f>
        <v>966.8212890625</v>
      </c>
      <c r="E201" s="32" t="n">
        <f aca="false">IF($A201="","",IF($C201&lt;=0,"",1/$C201^2))</f>
        <v>0.0545996677571426</v>
      </c>
      <c r="F201" s="33" t="n">
        <f aca="false">IF(OR(ROW()-設定!$B$30&lt;2,ROW()+設定!$B$30&gt;13701,N($A201)&lt;=0,N(INDEX($A$2:$A$13701,MIN(13700,MAX(1,ROW()-1+設定!$B$30))))&lt;=0,$A201&lt;設定!$B$28,$A201&gt;設定!$B$29),0,IF(AND($C201&gt;=MAX(INDEX($C$1:$C$13701,MAX(1,ROW()-設定!$B$24)):INDEX($C$1:$C$13701,MAX(1,ROW()-1))),$C201&gt;MAX(INDEX($C$1:$C$13701,MIN(13701,ROW()+1)):INDEX($C$1:$C$13701,MIN(13701,ROW()+設定!$B$24))),$C201&gt;=設定!$B$32,$C201&gt;=MAX(MIN(INDEX($C$1:$C$13701,MAX(1,ROW()-設定!$B$26)):INDEX($C$1:$C$13701,MAX(1,ROW()-1))),MIN(INDEX($C$1:$C$13701,MIN(13701,ROW()+1)):INDEX($C$1:$C$13701,MIN(13701,ROW()+設定!$B$26))))*10^(設定!$B$27/20)),1,0))</f>
        <v>0</v>
      </c>
      <c r="G201" s="33" t="n">
        <f aca="false">$G200+IF($F201=1,1,0)</f>
        <v>0</v>
      </c>
      <c r="H201" s="0" t="str">
        <f aca="false">IF($F201=1,$G201,"")</f>
        <v/>
      </c>
    </row>
    <row r="202" customFormat="false" ht="15" hidden="false" customHeight="false" outlineLevel="0" collapsed="false">
      <c r="A202" s="30" t="n">
        <v>31.25</v>
      </c>
      <c r="B202" s="31" t="n">
        <v>12.3412</v>
      </c>
      <c r="C202" s="32" t="n">
        <f aca="false">IF($A202="","",IF(設定!$B$21="dB",10^($B202/20),ABS($B202)))</f>
        <v>4.14056874939668</v>
      </c>
      <c r="D202" s="32" t="n">
        <f aca="false">IF($A202="","",$A202^2)</f>
        <v>976.5625</v>
      </c>
      <c r="E202" s="32" t="n">
        <f aca="false">IF($A202="","",IF($C202&lt;=0,"",1/$C202^2))</f>
        <v>0.0583283914703971</v>
      </c>
      <c r="F202" s="33" t="n">
        <f aca="false">IF(OR(ROW()-設定!$B$30&lt;2,ROW()+設定!$B$30&gt;13701,N($A202)&lt;=0,N(INDEX($A$2:$A$13701,MIN(13700,MAX(1,ROW()-1+設定!$B$30))))&lt;=0,$A202&lt;設定!$B$28,$A202&gt;設定!$B$29),0,IF(AND($C202&gt;=MAX(INDEX($C$1:$C$13701,MAX(1,ROW()-設定!$B$24)):INDEX($C$1:$C$13701,MAX(1,ROW()-1))),$C202&gt;MAX(INDEX($C$1:$C$13701,MIN(13701,ROW()+1)):INDEX($C$1:$C$13701,MIN(13701,ROW()+設定!$B$24))),$C202&gt;=設定!$B$32,$C202&gt;=MAX(MIN(INDEX($C$1:$C$13701,MAX(1,ROW()-設定!$B$26)):INDEX($C$1:$C$13701,MAX(1,ROW()-1))),MIN(INDEX($C$1:$C$13701,MIN(13701,ROW()+1)):INDEX($C$1:$C$13701,MIN(13701,ROW()+設定!$B$26))))*10^(設定!$B$27/20)),1,0))</f>
        <v>0</v>
      </c>
      <c r="G202" s="33" t="n">
        <f aca="false">$G201+IF($F202=1,1,0)</f>
        <v>0</v>
      </c>
      <c r="H202" s="0" t="str">
        <f aca="false">IF($F202=1,$G202,"")</f>
        <v/>
      </c>
    </row>
    <row r="203" customFormat="false" ht="15" hidden="false" customHeight="false" outlineLevel="0" collapsed="false">
      <c r="A203" s="30" t="n">
        <v>31.40625</v>
      </c>
      <c r="B203" s="31" t="n">
        <v>12.5616</v>
      </c>
      <c r="C203" s="32" t="n">
        <f aca="false">IF($A203="","",IF(設定!$B$21="dB",10^($B203/20),ABS($B203)))</f>
        <v>4.24697788965133</v>
      </c>
      <c r="D203" s="32" t="n">
        <f aca="false">IF($A203="","",$A203^2)</f>
        <v>986.3525390625</v>
      </c>
      <c r="E203" s="32" t="n">
        <f aca="false">IF($A203="","",IF($C203&lt;=0,"",1/$C203^2))</f>
        <v>0.0554421418928757</v>
      </c>
      <c r="F203" s="33" t="n">
        <f aca="false">IF(OR(ROW()-設定!$B$30&lt;2,ROW()+設定!$B$30&gt;13701,N($A203)&lt;=0,N(INDEX($A$2:$A$13701,MIN(13700,MAX(1,ROW()-1+設定!$B$30))))&lt;=0,$A203&lt;設定!$B$28,$A203&gt;設定!$B$29),0,IF(AND($C203&gt;=MAX(INDEX($C$1:$C$13701,MAX(1,ROW()-設定!$B$24)):INDEX($C$1:$C$13701,MAX(1,ROW()-1))),$C203&gt;MAX(INDEX($C$1:$C$13701,MIN(13701,ROW()+1)):INDEX($C$1:$C$13701,MIN(13701,ROW()+設定!$B$24))),$C203&gt;=設定!$B$32,$C203&gt;=MAX(MIN(INDEX($C$1:$C$13701,MAX(1,ROW()-設定!$B$26)):INDEX($C$1:$C$13701,MAX(1,ROW()-1))),MIN(INDEX($C$1:$C$13701,MIN(13701,ROW()+1)):INDEX($C$1:$C$13701,MIN(13701,ROW()+設定!$B$26))))*10^(設定!$B$27/20)),1,0))</f>
        <v>0</v>
      </c>
      <c r="G203" s="33" t="n">
        <f aca="false">$G202+IF($F203=1,1,0)</f>
        <v>0</v>
      </c>
      <c r="H203" s="0" t="str">
        <f aca="false">IF($F203=1,$G203,"")</f>
        <v/>
      </c>
    </row>
    <row r="204" customFormat="false" ht="15" hidden="false" customHeight="false" outlineLevel="0" collapsed="false">
      <c r="A204" s="30" t="n">
        <v>31.5625</v>
      </c>
      <c r="B204" s="31" t="n">
        <v>12.5236</v>
      </c>
      <c r="C204" s="32" t="n">
        <f aca="false">IF($A204="","",IF(設定!$B$21="dB",10^($B204/20),ABS($B204)))</f>
        <v>4.2284383205503</v>
      </c>
      <c r="D204" s="32" t="n">
        <f aca="false">IF($A204="","",$A204^2)</f>
        <v>996.19140625</v>
      </c>
      <c r="E204" s="32" t="n">
        <f aca="false">IF($A204="","",IF($C204&lt;=0,"",1/$C204^2))</f>
        <v>0.0559293793530782</v>
      </c>
      <c r="F204" s="33" t="n">
        <f aca="false">IF(OR(ROW()-設定!$B$30&lt;2,ROW()+設定!$B$30&gt;13701,N($A204)&lt;=0,N(INDEX($A$2:$A$13701,MIN(13700,MAX(1,ROW()-1+設定!$B$30))))&lt;=0,$A204&lt;設定!$B$28,$A204&gt;設定!$B$29),0,IF(AND($C204&gt;=MAX(INDEX($C$1:$C$13701,MAX(1,ROW()-設定!$B$24)):INDEX($C$1:$C$13701,MAX(1,ROW()-1))),$C204&gt;MAX(INDEX($C$1:$C$13701,MIN(13701,ROW()+1)):INDEX($C$1:$C$13701,MIN(13701,ROW()+設定!$B$24))),$C204&gt;=設定!$B$32,$C204&gt;=MAX(MIN(INDEX($C$1:$C$13701,MAX(1,ROW()-設定!$B$26)):INDEX($C$1:$C$13701,MAX(1,ROW()-1))),MIN(INDEX($C$1:$C$13701,MIN(13701,ROW()+1)):INDEX($C$1:$C$13701,MIN(13701,ROW()+設定!$B$26))))*10^(設定!$B$27/20)),1,0))</f>
        <v>0</v>
      </c>
      <c r="G204" s="33" t="n">
        <f aca="false">$G203+IF($F204=1,1,0)</f>
        <v>0</v>
      </c>
      <c r="H204" s="0" t="str">
        <f aca="false">IF($F204=1,$G204,"")</f>
        <v/>
      </c>
    </row>
    <row r="205" customFormat="false" ht="15" hidden="false" customHeight="false" outlineLevel="0" collapsed="false">
      <c r="A205" s="30" t="n">
        <v>31.71875</v>
      </c>
      <c r="B205" s="31" t="n">
        <v>12.5634</v>
      </c>
      <c r="C205" s="32" t="n">
        <f aca="false">IF($A205="","",IF(設定!$B$21="dB",10^($B205/20),ABS($B205)))</f>
        <v>4.24785809336977</v>
      </c>
      <c r="D205" s="32" t="n">
        <f aca="false">IF($A205="","",$A205^2)</f>
        <v>1006.0791015625</v>
      </c>
      <c r="E205" s="32" t="n">
        <f aca="false">IF($A205="","",IF($C205&lt;=0,"",1/$C205^2))</f>
        <v>0.0554191678092846</v>
      </c>
      <c r="F205" s="33" t="n">
        <f aca="false">IF(OR(ROW()-設定!$B$30&lt;2,ROW()+設定!$B$30&gt;13701,N($A205)&lt;=0,N(INDEX($A$2:$A$13701,MIN(13700,MAX(1,ROW()-1+設定!$B$30))))&lt;=0,$A205&lt;設定!$B$28,$A205&gt;設定!$B$29),0,IF(AND($C205&gt;=MAX(INDEX($C$1:$C$13701,MAX(1,ROW()-設定!$B$24)):INDEX($C$1:$C$13701,MAX(1,ROW()-1))),$C205&gt;MAX(INDEX($C$1:$C$13701,MIN(13701,ROW()+1)):INDEX($C$1:$C$13701,MIN(13701,ROW()+設定!$B$24))),$C205&gt;=設定!$B$32,$C205&gt;=MAX(MIN(INDEX($C$1:$C$13701,MAX(1,ROW()-設定!$B$26)):INDEX($C$1:$C$13701,MAX(1,ROW()-1))),MIN(INDEX($C$1:$C$13701,MIN(13701,ROW()+1)):INDEX($C$1:$C$13701,MIN(13701,ROW()+設定!$B$26))))*10^(設定!$B$27/20)),1,0))</f>
        <v>0</v>
      </c>
      <c r="G205" s="33" t="n">
        <f aca="false">$G204+IF($F205=1,1,0)</f>
        <v>0</v>
      </c>
      <c r="H205" s="0" t="str">
        <f aca="false">IF($F205=1,$G205,"")</f>
        <v/>
      </c>
    </row>
    <row r="206" customFormat="false" ht="15" hidden="false" customHeight="false" outlineLevel="0" collapsed="false">
      <c r="A206" s="30" t="n">
        <v>31.875</v>
      </c>
      <c r="B206" s="31" t="n">
        <v>12.6663</v>
      </c>
      <c r="C206" s="32" t="n">
        <f aca="false">IF($A206="","",IF(設定!$B$21="dB",10^($B206/20),ABS($B206)))</f>
        <v>4.29848088692198</v>
      </c>
      <c r="D206" s="32" t="n">
        <f aca="false">IF($A206="","",$A206^2)</f>
        <v>1016.015625</v>
      </c>
      <c r="E206" s="32" t="n">
        <f aca="false">IF($A206="","",IF($C206&lt;=0,"",1/$C206^2))</f>
        <v>0.0541215218401044</v>
      </c>
      <c r="F206" s="33" t="n">
        <f aca="false">IF(OR(ROW()-設定!$B$30&lt;2,ROW()+設定!$B$30&gt;13701,N($A206)&lt;=0,N(INDEX($A$2:$A$13701,MIN(13700,MAX(1,ROW()-1+設定!$B$30))))&lt;=0,$A206&lt;設定!$B$28,$A206&gt;設定!$B$29),0,IF(AND($C206&gt;=MAX(INDEX($C$1:$C$13701,MAX(1,ROW()-設定!$B$24)):INDEX($C$1:$C$13701,MAX(1,ROW()-1))),$C206&gt;MAX(INDEX($C$1:$C$13701,MIN(13701,ROW()+1)):INDEX($C$1:$C$13701,MIN(13701,ROW()+設定!$B$24))),$C206&gt;=設定!$B$32,$C206&gt;=MAX(MIN(INDEX($C$1:$C$13701,MAX(1,ROW()-設定!$B$26)):INDEX($C$1:$C$13701,MAX(1,ROW()-1))),MIN(INDEX($C$1:$C$13701,MIN(13701,ROW()+1)):INDEX($C$1:$C$13701,MIN(13701,ROW()+設定!$B$26))))*10^(設定!$B$27/20)),1,0))</f>
        <v>0</v>
      </c>
      <c r="G206" s="33" t="n">
        <f aca="false">$G205+IF($F206=1,1,0)</f>
        <v>0</v>
      </c>
      <c r="H206" s="0" t="str">
        <f aca="false">IF($F206=1,$G206,"")</f>
        <v/>
      </c>
    </row>
    <row r="207" customFormat="false" ht="15" hidden="false" customHeight="false" outlineLevel="0" collapsed="false">
      <c r="A207" s="30" t="n">
        <v>32.03125</v>
      </c>
      <c r="B207" s="31" t="n">
        <v>12.6261</v>
      </c>
      <c r="C207" s="32" t="n">
        <f aca="false">IF($A207="","",IF(設定!$B$21="dB",10^($B207/20),ABS($B207)))</f>
        <v>4.27863264093251</v>
      </c>
      <c r="D207" s="32" t="n">
        <f aca="false">IF($A207="","",$A207^2)</f>
        <v>1026.0009765625</v>
      </c>
      <c r="E207" s="32" t="n">
        <f aca="false">IF($A207="","",IF($C207&lt;=0,"",1/$C207^2))</f>
        <v>0.0546248176238809</v>
      </c>
      <c r="F207" s="33" t="n">
        <f aca="false">IF(OR(ROW()-設定!$B$30&lt;2,ROW()+設定!$B$30&gt;13701,N($A207)&lt;=0,N(INDEX($A$2:$A$13701,MIN(13700,MAX(1,ROW()-1+設定!$B$30))))&lt;=0,$A207&lt;設定!$B$28,$A207&gt;設定!$B$29),0,IF(AND($C207&gt;=MAX(INDEX($C$1:$C$13701,MAX(1,ROW()-設定!$B$24)):INDEX($C$1:$C$13701,MAX(1,ROW()-1))),$C207&gt;MAX(INDEX($C$1:$C$13701,MIN(13701,ROW()+1)):INDEX($C$1:$C$13701,MIN(13701,ROW()+設定!$B$24))),$C207&gt;=設定!$B$32,$C207&gt;=MAX(MIN(INDEX($C$1:$C$13701,MAX(1,ROW()-設定!$B$26)):INDEX($C$1:$C$13701,MAX(1,ROW()-1))),MIN(INDEX($C$1:$C$13701,MIN(13701,ROW()+1)):INDEX($C$1:$C$13701,MIN(13701,ROW()+設定!$B$26))))*10^(設定!$B$27/20)),1,0))</f>
        <v>0</v>
      </c>
      <c r="G207" s="33" t="n">
        <f aca="false">$G206+IF($F207=1,1,0)</f>
        <v>0</v>
      </c>
      <c r="H207" s="0" t="str">
        <f aca="false">IF($F207=1,$G207,"")</f>
        <v/>
      </c>
    </row>
    <row r="208" customFormat="false" ht="15" hidden="false" customHeight="false" outlineLevel="0" collapsed="false">
      <c r="A208" s="30" t="n">
        <v>32.1875</v>
      </c>
      <c r="B208" s="31" t="n">
        <v>12.3529</v>
      </c>
      <c r="C208" s="32" t="n">
        <f aca="false">IF($A208="","",IF(設定!$B$21="dB",10^($B208/20),ABS($B208)))</f>
        <v>4.14614990444413</v>
      </c>
      <c r="D208" s="32" t="n">
        <f aca="false">IF($A208="","",$A208^2)</f>
        <v>1036.03515625</v>
      </c>
      <c r="E208" s="32" t="n">
        <f aca="false">IF($A208="","",IF($C208&lt;=0,"",1/$C208^2))</f>
        <v>0.0581714648283256</v>
      </c>
      <c r="F208" s="33" t="n">
        <f aca="false">IF(OR(ROW()-設定!$B$30&lt;2,ROW()+設定!$B$30&gt;13701,N($A208)&lt;=0,N(INDEX($A$2:$A$13701,MIN(13700,MAX(1,ROW()-1+設定!$B$30))))&lt;=0,$A208&lt;設定!$B$28,$A208&gt;設定!$B$29),0,IF(AND($C208&gt;=MAX(INDEX($C$1:$C$13701,MAX(1,ROW()-設定!$B$24)):INDEX($C$1:$C$13701,MAX(1,ROW()-1))),$C208&gt;MAX(INDEX($C$1:$C$13701,MIN(13701,ROW()+1)):INDEX($C$1:$C$13701,MIN(13701,ROW()+設定!$B$24))),$C208&gt;=設定!$B$32,$C208&gt;=MAX(MIN(INDEX($C$1:$C$13701,MAX(1,ROW()-設定!$B$26)):INDEX($C$1:$C$13701,MAX(1,ROW()-1))),MIN(INDEX($C$1:$C$13701,MIN(13701,ROW()+1)):INDEX($C$1:$C$13701,MIN(13701,ROW()+設定!$B$26))))*10^(設定!$B$27/20)),1,0))</f>
        <v>0</v>
      </c>
      <c r="G208" s="33" t="n">
        <f aca="false">$G207+IF($F208=1,1,0)</f>
        <v>0</v>
      </c>
      <c r="H208" s="0" t="str">
        <f aca="false">IF($F208=1,$G208,"")</f>
        <v/>
      </c>
    </row>
    <row r="209" customFormat="false" ht="15" hidden="false" customHeight="false" outlineLevel="0" collapsed="false">
      <c r="A209" s="30" t="n">
        <v>32.34375</v>
      </c>
      <c r="B209" s="31" t="n">
        <v>12.2953</v>
      </c>
      <c r="C209" s="32" t="n">
        <f aca="false">IF($A209="","",IF(設定!$B$21="dB",10^($B209/20),ABS($B209)))</f>
        <v>4.11874590359957</v>
      </c>
      <c r="D209" s="32" t="n">
        <f aca="false">IF($A209="","",$A209^2)</f>
        <v>1046.1181640625</v>
      </c>
      <c r="E209" s="32" t="n">
        <f aca="false">IF($A209="","",IF($C209&lt;=0,"",1/$C209^2))</f>
        <v>0.0589481255736481</v>
      </c>
      <c r="F209" s="33" t="n">
        <f aca="false">IF(OR(ROW()-設定!$B$30&lt;2,ROW()+設定!$B$30&gt;13701,N($A209)&lt;=0,N(INDEX($A$2:$A$13701,MIN(13700,MAX(1,ROW()-1+設定!$B$30))))&lt;=0,$A209&lt;設定!$B$28,$A209&gt;設定!$B$29),0,IF(AND($C209&gt;=MAX(INDEX($C$1:$C$13701,MAX(1,ROW()-設定!$B$24)):INDEX($C$1:$C$13701,MAX(1,ROW()-1))),$C209&gt;MAX(INDEX($C$1:$C$13701,MIN(13701,ROW()+1)):INDEX($C$1:$C$13701,MIN(13701,ROW()+設定!$B$24))),$C209&gt;=設定!$B$32,$C209&gt;=MAX(MIN(INDEX($C$1:$C$13701,MAX(1,ROW()-設定!$B$26)):INDEX($C$1:$C$13701,MAX(1,ROW()-1))),MIN(INDEX($C$1:$C$13701,MIN(13701,ROW()+1)):INDEX($C$1:$C$13701,MIN(13701,ROW()+設定!$B$26))))*10^(設定!$B$27/20)),1,0))</f>
        <v>0</v>
      </c>
      <c r="G209" s="33" t="n">
        <f aca="false">$G208+IF($F209=1,1,0)</f>
        <v>0</v>
      </c>
      <c r="H209" s="0" t="str">
        <f aca="false">IF($F209=1,$G209,"")</f>
        <v/>
      </c>
    </row>
    <row r="210" customFormat="false" ht="15" hidden="false" customHeight="false" outlineLevel="0" collapsed="false">
      <c r="A210" s="30" t="n">
        <v>32.5</v>
      </c>
      <c r="B210" s="31" t="n">
        <v>12.5583</v>
      </c>
      <c r="C210" s="32" t="n">
        <f aca="false">IF($A210="","",IF(設定!$B$21="dB",10^($B210/20),ABS($B210)))</f>
        <v>4.24536465650925</v>
      </c>
      <c r="D210" s="32" t="n">
        <f aca="false">IF($A210="","",$A210^2)</f>
        <v>1056.25</v>
      </c>
      <c r="E210" s="32" t="n">
        <f aca="false">IF($A210="","",IF($C210&lt;=0,"",1/$C210^2))</f>
        <v>0.0554842857847482</v>
      </c>
      <c r="F210" s="33" t="n">
        <f aca="false">IF(OR(ROW()-設定!$B$30&lt;2,ROW()+設定!$B$30&gt;13701,N($A210)&lt;=0,N(INDEX($A$2:$A$13701,MIN(13700,MAX(1,ROW()-1+設定!$B$30))))&lt;=0,$A210&lt;設定!$B$28,$A210&gt;設定!$B$29),0,IF(AND($C210&gt;=MAX(INDEX($C$1:$C$13701,MAX(1,ROW()-設定!$B$24)):INDEX($C$1:$C$13701,MAX(1,ROW()-1))),$C210&gt;MAX(INDEX($C$1:$C$13701,MIN(13701,ROW()+1)):INDEX($C$1:$C$13701,MIN(13701,ROW()+設定!$B$24))),$C210&gt;=設定!$B$32,$C210&gt;=MAX(MIN(INDEX($C$1:$C$13701,MAX(1,ROW()-設定!$B$26)):INDEX($C$1:$C$13701,MAX(1,ROW()-1))),MIN(INDEX($C$1:$C$13701,MIN(13701,ROW()+1)):INDEX($C$1:$C$13701,MIN(13701,ROW()+設定!$B$26))))*10^(設定!$B$27/20)),1,0))</f>
        <v>0</v>
      </c>
      <c r="G210" s="33" t="n">
        <f aca="false">$G209+IF($F210=1,1,0)</f>
        <v>0</v>
      </c>
      <c r="H210" s="0" t="str">
        <f aca="false">IF($F210=1,$G210,"")</f>
        <v/>
      </c>
    </row>
    <row r="211" customFormat="false" ht="15" hidden="false" customHeight="false" outlineLevel="0" collapsed="false">
      <c r="A211" s="30" t="n">
        <v>32.65625</v>
      </c>
      <c r="B211" s="31" t="n">
        <v>12.3672</v>
      </c>
      <c r="C211" s="32" t="n">
        <f aca="false">IF($A211="","",IF(設定!$B$21="dB",10^($B211/20),ABS($B211)))</f>
        <v>4.15298153354043</v>
      </c>
      <c r="D211" s="32" t="n">
        <f aca="false">IF($A211="","",$A211^2)</f>
        <v>1066.4306640625</v>
      </c>
      <c r="E211" s="32" t="n">
        <f aca="false">IF($A211="","",IF($C211&lt;=0,"",1/$C211^2))</f>
        <v>0.0579802388364061</v>
      </c>
      <c r="F211" s="33" t="n">
        <f aca="false">IF(OR(ROW()-設定!$B$30&lt;2,ROW()+設定!$B$30&gt;13701,N($A211)&lt;=0,N(INDEX($A$2:$A$13701,MIN(13700,MAX(1,ROW()-1+設定!$B$30))))&lt;=0,$A211&lt;設定!$B$28,$A211&gt;設定!$B$29),0,IF(AND($C211&gt;=MAX(INDEX($C$1:$C$13701,MAX(1,ROW()-設定!$B$24)):INDEX($C$1:$C$13701,MAX(1,ROW()-1))),$C211&gt;MAX(INDEX($C$1:$C$13701,MIN(13701,ROW()+1)):INDEX($C$1:$C$13701,MIN(13701,ROW()+設定!$B$24))),$C211&gt;=設定!$B$32,$C211&gt;=MAX(MIN(INDEX($C$1:$C$13701,MAX(1,ROW()-設定!$B$26)):INDEX($C$1:$C$13701,MAX(1,ROW()-1))),MIN(INDEX($C$1:$C$13701,MIN(13701,ROW()+1)):INDEX($C$1:$C$13701,MIN(13701,ROW()+設定!$B$26))))*10^(設定!$B$27/20)),1,0))</f>
        <v>0</v>
      </c>
      <c r="G211" s="33" t="n">
        <f aca="false">$G210+IF($F211=1,1,0)</f>
        <v>0</v>
      </c>
      <c r="H211" s="0" t="str">
        <f aca="false">IF($F211=1,$G211,"")</f>
        <v/>
      </c>
    </row>
    <row r="212" customFormat="false" ht="15" hidden="false" customHeight="false" outlineLevel="0" collapsed="false">
      <c r="A212" s="30" t="n">
        <v>32.8125</v>
      </c>
      <c r="B212" s="31" t="n">
        <v>12.4731</v>
      </c>
      <c r="C212" s="32" t="n">
        <f aca="false">IF($A212="","",IF(設定!$B$21="dB",10^($B212/20),ABS($B212)))</f>
        <v>4.20392539293194</v>
      </c>
      <c r="D212" s="32" t="n">
        <f aca="false">IF($A212="","",$A212^2)</f>
        <v>1076.66015625</v>
      </c>
      <c r="E212" s="32" t="n">
        <f aca="false">IF($A212="","",IF($C212&lt;=0,"",1/$C212^2))</f>
        <v>0.0565835250871646</v>
      </c>
      <c r="F212" s="33" t="n">
        <f aca="false">IF(OR(ROW()-設定!$B$30&lt;2,ROW()+設定!$B$30&gt;13701,N($A212)&lt;=0,N(INDEX($A$2:$A$13701,MIN(13700,MAX(1,ROW()-1+設定!$B$30))))&lt;=0,$A212&lt;設定!$B$28,$A212&gt;設定!$B$29),0,IF(AND($C212&gt;=MAX(INDEX($C$1:$C$13701,MAX(1,ROW()-設定!$B$24)):INDEX($C$1:$C$13701,MAX(1,ROW()-1))),$C212&gt;MAX(INDEX($C$1:$C$13701,MIN(13701,ROW()+1)):INDEX($C$1:$C$13701,MIN(13701,ROW()+設定!$B$24))),$C212&gt;=設定!$B$32,$C212&gt;=MAX(MIN(INDEX($C$1:$C$13701,MAX(1,ROW()-設定!$B$26)):INDEX($C$1:$C$13701,MAX(1,ROW()-1))),MIN(INDEX($C$1:$C$13701,MIN(13701,ROW()+1)):INDEX($C$1:$C$13701,MIN(13701,ROW()+設定!$B$26))))*10^(設定!$B$27/20)),1,0))</f>
        <v>0</v>
      </c>
      <c r="G212" s="33" t="n">
        <f aca="false">$G211+IF($F212=1,1,0)</f>
        <v>0</v>
      </c>
      <c r="H212" s="0" t="str">
        <f aca="false">IF($F212=1,$G212,"")</f>
        <v/>
      </c>
    </row>
    <row r="213" customFormat="false" ht="15" hidden="false" customHeight="false" outlineLevel="0" collapsed="false">
      <c r="A213" s="30" t="n">
        <v>32.96875</v>
      </c>
      <c r="B213" s="31" t="n">
        <v>12.5611</v>
      </c>
      <c r="C213" s="32" t="n">
        <f aca="false">IF($A213="","",IF(設定!$B$21="dB",10^($B213/20),ABS($B213)))</f>
        <v>4.2467334209883</v>
      </c>
      <c r="D213" s="32" t="n">
        <f aca="false">IF($A213="","",$A213^2)</f>
        <v>1086.9384765625</v>
      </c>
      <c r="E213" s="32" t="n">
        <f aca="false">IF($A213="","",IF($C213&lt;=0,"",1/$C213^2))</f>
        <v>0.0554485252727978</v>
      </c>
      <c r="F213" s="33" t="n">
        <f aca="false">IF(OR(ROW()-設定!$B$30&lt;2,ROW()+設定!$B$30&gt;13701,N($A213)&lt;=0,N(INDEX($A$2:$A$13701,MIN(13700,MAX(1,ROW()-1+設定!$B$30))))&lt;=0,$A213&lt;設定!$B$28,$A213&gt;設定!$B$29),0,IF(AND($C213&gt;=MAX(INDEX($C$1:$C$13701,MAX(1,ROW()-設定!$B$24)):INDEX($C$1:$C$13701,MAX(1,ROW()-1))),$C213&gt;MAX(INDEX($C$1:$C$13701,MIN(13701,ROW()+1)):INDEX($C$1:$C$13701,MIN(13701,ROW()+設定!$B$24))),$C213&gt;=設定!$B$32,$C213&gt;=MAX(MIN(INDEX($C$1:$C$13701,MAX(1,ROW()-設定!$B$26)):INDEX($C$1:$C$13701,MAX(1,ROW()-1))),MIN(INDEX($C$1:$C$13701,MIN(13701,ROW()+1)):INDEX($C$1:$C$13701,MIN(13701,ROW()+設定!$B$26))))*10^(設定!$B$27/20)),1,0))</f>
        <v>0</v>
      </c>
      <c r="G213" s="33" t="n">
        <f aca="false">$G212+IF($F213=1,1,0)</f>
        <v>0</v>
      </c>
      <c r="H213" s="0" t="str">
        <f aca="false">IF($F213=1,$G213,"")</f>
        <v/>
      </c>
    </row>
    <row r="214" customFormat="false" ht="15" hidden="false" customHeight="false" outlineLevel="0" collapsed="false">
      <c r="A214" s="30" t="n">
        <v>33.125</v>
      </c>
      <c r="B214" s="31" t="n">
        <v>12.3012</v>
      </c>
      <c r="C214" s="32" t="n">
        <f aca="false">IF($A214="","",IF(設定!$B$21="dB",10^($B214/20),ABS($B214)))</f>
        <v>4.1215445640659</v>
      </c>
      <c r="D214" s="32" t="n">
        <f aca="false">IF($A214="","",$A214^2)</f>
        <v>1097.265625</v>
      </c>
      <c r="E214" s="32" t="n">
        <f aca="false">IF($A214="","",IF($C214&lt;=0,"",1/$C214^2))</f>
        <v>0.0588680974317089</v>
      </c>
      <c r="F214" s="33" t="n">
        <f aca="false">IF(OR(ROW()-設定!$B$30&lt;2,ROW()+設定!$B$30&gt;13701,N($A214)&lt;=0,N(INDEX($A$2:$A$13701,MIN(13700,MAX(1,ROW()-1+設定!$B$30))))&lt;=0,$A214&lt;設定!$B$28,$A214&gt;設定!$B$29),0,IF(AND($C214&gt;=MAX(INDEX($C$1:$C$13701,MAX(1,ROW()-設定!$B$24)):INDEX($C$1:$C$13701,MAX(1,ROW()-1))),$C214&gt;MAX(INDEX($C$1:$C$13701,MIN(13701,ROW()+1)):INDEX($C$1:$C$13701,MIN(13701,ROW()+設定!$B$24))),$C214&gt;=設定!$B$32,$C214&gt;=MAX(MIN(INDEX($C$1:$C$13701,MAX(1,ROW()-設定!$B$26)):INDEX($C$1:$C$13701,MAX(1,ROW()-1))),MIN(INDEX($C$1:$C$13701,MIN(13701,ROW()+1)):INDEX($C$1:$C$13701,MIN(13701,ROW()+設定!$B$26))))*10^(設定!$B$27/20)),1,0))</f>
        <v>0</v>
      </c>
      <c r="G214" s="33" t="n">
        <f aca="false">$G213+IF($F214=1,1,0)</f>
        <v>0</v>
      </c>
      <c r="H214" s="0" t="str">
        <f aca="false">IF($F214=1,$G214,"")</f>
        <v/>
      </c>
    </row>
    <row r="215" customFormat="false" ht="15" hidden="false" customHeight="false" outlineLevel="0" collapsed="false">
      <c r="A215" s="30" t="n">
        <v>33.28125</v>
      </c>
      <c r="B215" s="31" t="n">
        <v>12.2518</v>
      </c>
      <c r="C215" s="32" t="n">
        <f aca="false">IF($A215="","",IF(設定!$B$21="dB",10^($B215/20),ABS($B215)))</f>
        <v>4.09817028486535</v>
      </c>
      <c r="D215" s="32" t="n">
        <f aca="false">IF($A215="","",$A215^2)</f>
        <v>1107.6416015625</v>
      </c>
      <c r="E215" s="32" t="n">
        <f aca="false">IF($A215="","",IF($C215&lt;=0,"",1/$C215^2))</f>
        <v>0.0595415313384824</v>
      </c>
      <c r="F215" s="33" t="n">
        <f aca="false">IF(OR(ROW()-設定!$B$30&lt;2,ROW()+設定!$B$30&gt;13701,N($A215)&lt;=0,N(INDEX($A$2:$A$13701,MIN(13700,MAX(1,ROW()-1+設定!$B$30))))&lt;=0,$A215&lt;設定!$B$28,$A215&gt;設定!$B$29),0,IF(AND($C215&gt;=MAX(INDEX($C$1:$C$13701,MAX(1,ROW()-設定!$B$24)):INDEX($C$1:$C$13701,MAX(1,ROW()-1))),$C215&gt;MAX(INDEX($C$1:$C$13701,MIN(13701,ROW()+1)):INDEX($C$1:$C$13701,MIN(13701,ROW()+設定!$B$24))),$C215&gt;=設定!$B$32,$C215&gt;=MAX(MIN(INDEX($C$1:$C$13701,MAX(1,ROW()-設定!$B$26)):INDEX($C$1:$C$13701,MAX(1,ROW()-1))),MIN(INDEX($C$1:$C$13701,MIN(13701,ROW()+1)):INDEX($C$1:$C$13701,MIN(13701,ROW()+設定!$B$26))))*10^(設定!$B$27/20)),1,0))</f>
        <v>0</v>
      </c>
      <c r="G215" s="33" t="n">
        <f aca="false">$G214+IF($F215=1,1,0)</f>
        <v>0</v>
      </c>
      <c r="H215" s="0" t="str">
        <f aca="false">IF($F215=1,$G215,"")</f>
        <v/>
      </c>
    </row>
    <row r="216" customFormat="false" ht="15" hidden="false" customHeight="false" outlineLevel="0" collapsed="false">
      <c r="A216" s="30" t="n">
        <v>33.4375</v>
      </c>
      <c r="B216" s="31" t="n">
        <v>12.5016</v>
      </c>
      <c r="C216" s="32" t="n">
        <f aca="false">IF($A216="","",IF(設定!$B$21="dB",10^($B216/20),ABS($B216)))</f>
        <v>4.21774189950161</v>
      </c>
      <c r="D216" s="32" t="n">
        <f aca="false">IF($A216="","",$A216^2)</f>
        <v>1118.06640625</v>
      </c>
      <c r="E216" s="32" t="n">
        <f aca="false">IF($A216="","",IF($C216&lt;=0,"",1/$C216^2))</f>
        <v>0.0562134189148152</v>
      </c>
      <c r="F216" s="33" t="n">
        <f aca="false">IF(OR(ROW()-設定!$B$30&lt;2,ROW()+設定!$B$30&gt;13701,N($A216)&lt;=0,N(INDEX($A$2:$A$13701,MIN(13700,MAX(1,ROW()-1+設定!$B$30))))&lt;=0,$A216&lt;設定!$B$28,$A216&gt;設定!$B$29),0,IF(AND($C216&gt;=MAX(INDEX($C$1:$C$13701,MAX(1,ROW()-設定!$B$24)):INDEX($C$1:$C$13701,MAX(1,ROW()-1))),$C216&gt;MAX(INDEX($C$1:$C$13701,MIN(13701,ROW()+1)):INDEX($C$1:$C$13701,MIN(13701,ROW()+設定!$B$24))),$C216&gt;=設定!$B$32,$C216&gt;=MAX(MIN(INDEX($C$1:$C$13701,MAX(1,ROW()-設定!$B$26)):INDEX($C$1:$C$13701,MAX(1,ROW()-1))),MIN(INDEX($C$1:$C$13701,MIN(13701,ROW()+1)):INDEX($C$1:$C$13701,MIN(13701,ROW()+設定!$B$26))))*10^(設定!$B$27/20)),1,0))</f>
        <v>0</v>
      </c>
      <c r="G216" s="33" t="n">
        <f aca="false">$G215+IF($F216=1,1,0)</f>
        <v>0</v>
      </c>
      <c r="H216" s="0" t="str">
        <f aca="false">IF($F216=1,$G216,"")</f>
        <v/>
      </c>
    </row>
    <row r="217" customFormat="false" ht="15" hidden="false" customHeight="false" outlineLevel="0" collapsed="false">
      <c r="A217" s="30" t="n">
        <v>33.59375</v>
      </c>
      <c r="B217" s="31" t="n">
        <v>12.48</v>
      </c>
      <c r="C217" s="32" t="n">
        <f aca="false">IF($A217="","",IF(設定!$B$21="dB",10^($B217/20),ABS($B217)))</f>
        <v>4.20726628384444</v>
      </c>
      <c r="D217" s="32" t="n">
        <f aca="false">IF($A217="","",$A217^2)</f>
        <v>1128.5400390625</v>
      </c>
      <c r="E217" s="32" t="n">
        <f aca="false">IF($A217="","",IF($C217&lt;=0,"",1/$C217^2))</f>
        <v>0.0564936974812302</v>
      </c>
      <c r="F217" s="33" t="n">
        <f aca="false">IF(OR(ROW()-設定!$B$30&lt;2,ROW()+設定!$B$30&gt;13701,N($A217)&lt;=0,N(INDEX($A$2:$A$13701,MIN(13700,MAX(1,ROW()-1+設定!$B$30))))&lt;=0,$A217&lt;設定!$B$28,$A217&gt;設定!$B$29),0,IF(AND($C217&gt;=MAX(INDEX($C$1:$C$13701,MAX(1,ROW()-設定!$B$24)):INDEX($C$1:$C$13701,MAX(1,ROW()-1))),$C217&gt;MAX(INDEX($C$1:$C$13701,MIN(13701,ROW()+1)):INDEX($C$1:$C$13701,MIN(13701,ROW()+設定!$B$24))),$C217&gt;=設定!$B$32,$C217&gt;=MAX(MIN(INDEX($C$1:$C$13701,MAX(1,ROW()-設定!$B$26)):INDEX($C$1:$C$13701,MAX(1,ROW()-1))),MIN(INDEX($C$1:$C$13701,MIN(13701,ROW()+1)):INDEX($C$1:$C$13701,MIN(13701,ROW()+設定!$B$26))))*10^(設定!$B$27/20)),1,0))</f>
        <v>0</v>
      </c>
      <c r="G217" s="33" t="n">
        <f aca="false">$G216+IF($F217=1,1,0)</f>
        <v>0</v>
      </c>
      <c r="H217" s="0" t="str">
        <f aca="false">IF($F217=1,$G217,"")</f>
        <v/>
      </c>
    </row>
    <row r="218" customFormat="false" ht="15" hidden="false" customHeight="false" outlineLevel="0" collapsed="false">
      <c r="A218" s="30" t="n">
        <v>33.75</v>
      </c>
      <c r="B218" s="31" t="n">
        <v>12.4498</v>
      </c>
      <c r="C218" s="32" t="n">
        <f aca="false">IF($A218="","",IF(設定!$B$21="dB",10^($B218/20),ABS($B218)))</f>
        <v>4.19266342609154</v>
      </c>
      <c r="D218" s="32" t="n">
        <f aca="false">IF($A218="","",$A218^2)</f>
        <v>1139.0625</v>
      </c>
      <c r="E218" s="32" t="n">
        <f aca="false">IF($A218="","",IF($C218&lt;=0,"",1/$C218^2))</f>
        <v>0.0568879128092624</v>
      </c>
      <c r="F218" s="33" t="n">
        <f aca="false">IF(OR(ROW()-設定!$B$30&lt;2,ROW()+設定!$B$30&gt;13701,N($A218)&lt;=0,N(INDEX($A$2:$A$13701,MIN(13700,MAX(1,ROW()-1+設定!$B$30))))&lt;=0,$A218&lt;設定!$B$28,$A218&gt;設定!$B$29),0,IF(AND($C218&gt;=MAX(INDEX($C$1:$C$13701,MAX(1,ROW()-設定!$B$24)):INDEX($C$1:$C$13701,MAX(1,ROW()-1))),$C218&gt;MAX(INDEX($C$1:$C$13701,MIN(13701,ROW()+1)):INDEX($C$1:$C$13701,MIN(13701,ROW()+設定!$B$24))),$C218&gt;=設定!$B$32,$C218&gt;=MAX(MIN(INDEX($C$1:$C$13701,MAX(1,ROW()-設定!$B$26)):INDEX($C$1:$C$13701,MAX(1,ROW()-1))),MIN(INDEX($C$1:$C$13701,MIN(13701,ROW()+1)):INDEX($C$1:$C$13701,MIN(13701,ROW()+設定!$B$26))))*10^(設定!$B$27/20)),1,0))</f>
        <v>0</v>
      </c>
      <c r="G218" s="33" t="n">
        <f aca="false">$G217+IF($F218=1,1,0)</f>
        <v>0</v>
      </c>
      <c r="H218" s="0" t="str">
        <f aca="false">IF($F218=1,$G218,"")</f>
        <v/>
      </c>
    </row>
    <row r="219" customFormat="false" ht="15" hidden="false" customHeight="false" outlineLevel="0" collapsed="false">
      <c r="A219" s="30" t="n">
        <v>33.90625</v>
      </c>
      <c r="B219" s="31" t="n">
        <v>12.4796</v>
      </c>
      <c r="C219" s="32" t="n">
        <f aca="false">IF($A219="","",IF(設定!$B$21="dB",10^($B219/20),ABS($B219)))</f>
        <v>4.20707253653312</v>
      </c>
      <c r="D219" s="32" t="n">
        <f aca="false">IF($A219="","",$A219^2)</f>
        <v>1149.6337890625</v>
      </c>
      <c r="E219" s="32" t="n">
        <f aca="false">IF($A219="","",IF($C219&lt;=0,"",1/$C219^2))</f>
        <v>0.0564989009826834</v>
      </c>
      <c r="F219" s="33" t="n">
        <f aca="false">IF(OR(ROW()-設定!$B$30&lt;2,ROW()+設定!$B$30&gt;13701,N($A219)&lt;=0,N(INDEX($A$2:$A$13701,MIN(13700,MAX(1,ROW()-1+設定!$B$30))))&lt;=0,$A219&lt;設定!$B$28,$A219&gt;設定!$B$29),0,IF(AND($C219&gt;=MAX(INDEX($C$1:$C$13701,MAX(1,ROW()-設定!$B$24)):INDEX($C$1:$C$13701,MAX(1,ROW()-1))),$C219&gt;MAX(INDEX($C$1:$C$13701,MIN(13701,ROW()+1)):INDEX($C$1:$C$13701,MIN(13701,ROW()+設定!$B$24))),$C219&gt;=設定!$B$32,$C219&gt;=MAX(MIN(INDEX($C$1:$C$13701,MAX(1,ROW()-設定!$B$26)):INDEX($C$1:$C$13701,MAX(1,ROW()-1))),MIN(INDEX($C$1:$C$13701,MIN(13701,ROW()+1)):INDEX($C$1:$C$13701,MIN(13701,ROW()+設定!$B$26))))*10^(設定!$B$27/20)),1,0))</f>
        <v>0</v>
      </c>
      <c r="G219" s="33" t="n">
        <f aca="false">$G218+IF($F219=1,1,0)</f>
        <v>0</v>
      </c>
      <c r="H219" s="0" t="str">
        <f aca="false">IF($F219=1,$G219,"")</f>
        <v/>
      </c>
    </row>
    <row r="220" customFormat="false" ht="15" hidden="false" customHeight="false" outlineLevel="0" collapsed="false">
      <c r="A220" s="30" t="n">
        <v>34.0625</v>
      </c>
      <c r="B220" s="31" t="n">
        <v>12.3855</v>
      </c>
      <c r="C220" s="32" t="n">
        <f aca="false">IF($A220="","",IF(設定!$B$21="dB",10^($B220/20),ABS($B220)))</f>
        <v>4.1617405302479</v>
      </c>
      <c r="D220" s="32" t="n">
        <f aca="false">IF($A220="","",$A220^2)</f>
        <v>1160.25390625</v>
      </c>
      <c r="E220" s="32" t="n">
        <f aca="false">IF($A220="","",IF($C220&lt;=0,"",1/$C220^2))</f>
        <v>0.0577364397354701</v>
      </c>
      <c r="F220" s="33" t="n">
        <f aca="false">IF(OR(ROW()-設定!$B$30&lt;2,ROW()+設定!$B$30&gt;13701,N($A220)&lt;=0,N(INDEX($A$2:$A$13701,MIN(13700,MAX(1,ROW()-1+設定!$B$30))))&lt;=0,$A220&lt;設定!$B$28,$A220&gt;設定!$B$29),0,IF(AND($C220&gt;=MAX(INDEX($C$1:$C$13701,MAX(1,ROW()-設定!$B$24)):INDEX($C$1:$C$13701,MAX(1,ROW()-1))),$C220&gt;MAX(INDEX($C$1:$C$13701,MIN(13701,ROW()+1)):INDEX($C$1:$C$13701,MIN(13701,ROW()+設定!$B$24))),$C220&gt;=設定!$B$32,$C220&gt;=MAX(MIN(INDEX($C$1:$C$13701,MAX(1,ROW()-設定!$B$26)):INDEX($C$1:$C$13701,MAX(1,ROW()-1))),MIN(INDEX($C$1:$C$13701,MIN(13701,ROW()+1)):INDEX($C$1:$C$13701,MIN(13701,ROW()+設定!$B$26))))*10^(設定!$B$27/20)),1,0))</f>
        <v>0</v>
      </c>
      <c r="G220" s="33" t="n">
        <f aca="false">$G219+IF($F220=1,1,0)</f>
        <v>0</v>
      </c>
      <c r="H220" s="0" t="str">
        <f aca="false">IF($F220=1,$G220,"")</f>
        <v/>
      </c>
    </row>
    <row r="221" customFormat="false" ht="15" hidden="false" customHeight="false" outlineLevel="0" collapsed="false">
      <c r="A221" s="30" t="n">
        <v>34.21875</v>
      </c>
      <c r="B221" s="31" t="n">
        <v>12.3168</v>
      </c>
      <c r="C221" s="32" t="n">
        <f aca="false">IF($A221="","",IF(設定!$B$21="dB",10^($B221/20),ABS($B221)))</f>
        <v>4.12895357694572</v>
      </c>
      <c r="D221" s="32" t="n">
        <f aca="false">IF($A221="","",$A221^2)</f>
        <v>1170.9228515625</v>
      </c>
      <c r="E221" s="32" t="n">
        <f aca="false">IF($A221="","",IF($C221&lt;=0,"",1/$C221^2))</f>
        <v>0.0586570206224545</v>
      </c>
      <c r="F221" s="33" t="n">
        <f aca="false">IF(OR(ROW()-設定!$B$30&lt;2,ROW()+設定!$B$30&gt;13701,N($A221)&lt;=0,N(INDEX($A$2:$A$13701,MIN(13700,MAX(1,ROW()-1+設定!$B$30))))&lt;=0,$A221&lt;設定!$B$28,$A221&gt;設定!$B$29),0,IF(AND($C221&gt;=MAX(INDEX($C$1:$C$13701,MAX(1,ROW()-設定!$B$24)):INDEX($C$1:$C$13701,MAX(1,ROW()-1))),$C221&gt;MAX(INDEX($C$1:$C$13701,MIN(13701,ROW()+1)):INDEX($C$1:$C$13701,MIN(13701,ROW()+設定!$B$24))),$C221&gt;=設定!$B$32,$C221&gt;=MAX(MIN(INDEX($C$1:$C$13701,MAX(1,ROW()-設定!$B$26)):INDEX($C$1:$C$13701,MAX(1,ROW()-1))),MIN(INDEX($C$1:$C$13701,MIN(13701,ROW()+1)):INDEX($C$1:$C$13701,MIN(13701,ROW()+設定!$B$26))))*10^(設定!$B$27/20)),1,0))</f>
        <v>0</v>
      </c>
      <c r="G221" s="33" t="n">
        <f aca="false">$G220+IF($F221=1,1,0)</f>
        <v>0</v>
      </c>
      <c r="H221" s="0" t="str">
        <f aca="false">IF($F221=1,$G221,"")</f>
        <v/>
      </c>
    </row>
    <row r="222" customFormat="false" ht="15" hidden="false" customHeight="false" outlineLevel="0" collapsed="false">
      <c r="A222" s="30" t="n">
        <v>34.375</v>
      </c>
      <c r="B222" s="31" t="n">
        <v>12.4586</v>
      </c>
      <c r="C222" s="32" t="n">
        <f aca="false">IF($A222="","",IF(設定!$B$21="dB",10^($B222/20),ABS($B222)))</f>
        <v>4.19691332288694</v>
      </c>
      <c r="D222" s="32" t="n">
        <f aca="false">IF($A222="","",$A222^2)</f>
        <v>1181.640625</v>
      </c>
      <c r="E222" s="32" t="n">
        <f aca="false">IF($A222="","",IF($C222&lt;=0,"",1/$C222^2))</f>
        <v>0.0567727589665263</v>
      </c>
      <c r="F222" s="33" t="n">
        <f aca="false">IF(OR(ROW()-設定!$B$30&lt;2,ROW()+設定!$B$30&gt;13701,N($A222)&lt;=0,N(INDEX($A$2:$A$13701,MIN(13700,MAX(1,ROW()-1+設定!$B$30))))&lt;=0,$A222&lt;設定!$B$28,$A222&gt;設定!$B$29),0,IF(AND($C222&gt;=MAX(INDEX($C$1:$C$13701,MAX(1,ROW()-設定!$B$24)):INDEX($C$1:$C$13701,MAX(1,ROW()-1))),$C222&gt;MAX(INDEX($C$1:$C$13701,MIN(13701,ROW()+1)):INDEX($C$1:$C$13701,MIN(13701,ROW()+設定!$B$24))),$C222&gt;=設定!$B$32,$C222&gt;=MAX(MIN(INDEX($C$1:$C$13701,MAX(1,ROW()-設定!$B$26)):INDEX($C$1:$C$13701,MAX(1,ROW()-1))),MIN(INDEX($C$1:$C$13701,MIN(13701,ROW()+1)):INDEX($C$1:$C$13701,MIN(13701,ROW()+設定!$B$26))))*10^(設定!$B$27/20)),1,0))</f>
        <v>0</v>
      </c>
      <c r="G222" s="33" t="n">
        <f aca="false">$G221+IF($F222=1,1,0)</f>
        <v>0</v>
      </c>
      <c r="H222" s="0" t="str">
        <f aca="false">IF($F222=1,$G222,"")</f>
        <v/>
      </c>
    </row>
    <row r="223" customFormat="false" ht="15" hidden="false" customHeight="false" outlineLevel="0" collapsed="false">
      <c r="A223" s="30" t="n">
        <v>34.53125</v>
      </c>
      <c r="B223" s="31" t="n">
        <v>12.3742</v>
      </c>
      <c r="C223" s="32" t="n">
        <f aca="false">IF($A223="","",IF(設定!$B$21="dB",10^($B223/20),ABS($B223)))</f>
        <v>4.15632979022696</v>
      </c>
      <c r="D223" s="32" t="n">
        <f aca="false">IF($A223="","",$A223^2)</f>
        <v>1192.4072265625</v>
      </c>
      <c r="E223" s="32" t="n">
        <f aca="false">IF($A223="","",IF($C223&lt;=0,"",1/$C223^2))</f>
        <v>0.0578868610067184</v>
      </c>
      <c r="F223" s="33" t="n">
        <f aca="false">IF(OR(ROW()-設定!$B$30&lt;2,ROW()+設定!$B$30&gt;13701,N($A223)&lt;=0,N(INDEX($A$2:$A$13701,MIN(13700,MAX(1,ROW()-1+設定!$B$30))))&lt;=0,$A223&lt;設定!$B$28,$A223&gt;設定!$B$29),0,IF(AND($C223&gt;=MAX(INDEX($C$1:$C$13701,MAX(1,ROW()-設定!$B$24)):INDEX($C$1:$C$13701,MAX(1,ROW()-1))),$C223&gt;MAX(INDEX($C$1:$C$13701,MIN(13701,ROW()+1)):INDEX($C$1:$C$13701,MIN(13701,ROW()+設定!$B$24))),$C223&gt;=設定!$B$32,$C223&gt;=MAX(MIN(INDEX($C$1:$C$13701,MAX(1,ROW()-設定!$B$26)):INDEX($C$1:$C$13701,MAX(1,ROW()-1))),MIN(INDEX($C$1:$C$13701,MIN(13701,ROW()+1)):INDEX($C$1:$C$13701,MIN(13701,ROW()+設定!$B$26))))*10^(設定!$B$27/20)),1,0))</f>
        <v>0</v>
      </c>
      <c r="G223" s="33" t="n">
        <f aca="false">$G222+IF($F223=1,1,0)</f>
        <v>0</v>
      </c>
      <c r="H223" s="0" t="str">
        <f aca="false">IF($F223=1,$G223,"")</f>
        <v/>
      </c>
    </row>
    <row r="224" customFormat="false" ht="15" hidden="false" customHeight="false" outlineLevel="0" collapsed="false">
      <c r="A224" s="30" t="n">
        <v>34.6875</v>
      </c>
      <c r="B224" s="31" t="n">
        <v>12.3041</v>
      </c>
      <c r="C224" s="32" t="n">
        <f aca="false">IF($A224="","",IF(設定!$B$21="dB",10^($B224/20),ABS($B224)))</f>
        <v>4.12292087383635</v>
      </c>
      <c r="D224" s="32" t="n">
        <f aca="false">IF($A224="","",$A224^2)</f>
        <v>1203.22265625</v>
      </c>
      <c r="E224" s="32" t="n">
        <f aca="false">IF($A224="","",IF($C224&lt;=0,"",1/$C224^2))</f>
        <v>0.0588288014000815</v>
      </c>
      <c r="F224" s="33" t="n">
        <f aca="false">IF(OR(ROW()-設定!$B$30&lt;2,ROW()+設定!$B$30&gt;13701,N($A224)&lt;=0,N(INDEX($A$2:$A$13701,MIN(13700,MAX(1,ROW()-1+設定!$B$30))))&lt;=0,$A224&lt;設定!$B$28,$A224&gt;設定!$B$29),0,IF(AND($C224&gt;=MAX(INDEX($C$1:$C$13701,MAX(1,ROW()-設定!$B$24)):INDEX($C$1:$C$13701,MAX(1,ROW()-1))),$C224&gt;MAX(INDEX($C$1:$C$13701,MIN(13701,ROW()+1)):INDEX($C$1:$C$13701,MIN(13701,ROW()+設定!$B$24))),$C224&gt;=設定!$B$32,$C224&gt;=MAX(MIN(INDEX($C$1:$C$13701,MAX(1,ROW()-設定!$B$26)):INDEX($C$1:$C$13701,MAX(1,ROW()-1))),MIN(INDEX($C$1:$C$13701,MIN(13701,ROW()+1)):INDEX($C$1:$C$13701,MIN(13701,ROW()+設定!$B$26))))*10^(設定!$B$27/20)),1,0))</f>
        <v>0</v>
      </c>
      <c r="G224" s="33" t="n">
        <f aca="false">$G223+IF($F224=1,1,0)</f>
        <v>0</v>
      </c>
      <c r="H224" s="0" t="str">
        <f aca="false">IF($F224=1,$G224,"")</f>
        <v/>
      </c>
    </row>
    <row r="225" customFormat="false" ht="15" hidden="false" customHeight="false" outlineLevel="0" collapsed="false">
      <c r="A225" s="30" t="n">
        <v>34.84375</v>
      </c>
      <c r="B225" s="31" t="n">
        <v>12.5293</v>
      </c>
      <c r="C225" s="32" t="n">
        <f aca="false">IF($A225="","",IF(設定!$B$21="dB",10^($B225/20),ABS($B225)))</f>
        <v>4.23121408785836</v>
      </c>
      <c r="D225" s="32" t="n">
        <f aca="false">IF($A225="","",$A225^2)</f>
        <v>1214.0869140625</v>
      </c>
      <c r="E225" s="32" t="n">
        <f aca="false">IF($A225="","",IF($C225&lt;=0,"",1/$C225^2))</f>
        <v>0.0558560216751723</v>
      </c>
      <c r="F225" s="33" t="n">
        <f aca="false">IF(OR(ROW()-設定!$B$30&lt;2,ROW()+設定!$B$30&gt;13701,N($A225)&lt;=0,N(INDEX($A$2:$A$13701,MIN(13700,MAX(1,ROW()-1+設定!$B$30))))&lt;=0,$A225&lt;設定!$B$28,$A225&gt;設定!$B$29),0,IF(AND($C225&gt;=MAX(INDEX($C$1:$C$13701,MAX(1,ROW()-設定!$B$24)):INDEX($C$1:$C$13701,MAX(1,ROW()-1))),$C225&gt;MAX(INDEX($C$1:$C$13701,MIN(13701,ROW()+1)):INDEX($C$1:$C$13701,MIN(13701,ROW()+設定!$B$24))),$C225&gt;=設定!$B$32,$C225&gt;=MAX(MIN(INDEX($C$1:$C$13701,MAX(1,ROW()-設定!$B$26)):INDEX($C$1:$C$13701,MAX(1,ROW()-1))),MIN(INDEX($C$1:$C$13701,MIN(13701,ROW()+1)):INDEX($C$1:$C$13701,MIN(13701,ROW()+設定!$B$26))))*10^(設定!$B$27/20)),1,0))</f>
        <v>0</v>
      </c>
      <c r="G225" s="33" t="n">
        <f aca="false">$G224+IF($F225=1,1,0)</f>
        <v>0</v>
      </c>
      <c r="H225" s="0" t="str">
        <f aca="false">IF($F225=1,$G225,"")</f>
        <v/>
      </c>
    </row>
    <row r="226" customFormat="false" ht="15" hidden="false" customHeight="false" outlineLevel="0" collapsed="false">
      <c r="A226" s="30" t="n">
        <v>35</v>
      </c>
      <c r="B226" s="31" t="n">
        <v>12.4708</v>
      </c>
      <c r="C226" s="32" t="n">
        <f aca="false">IF($A226="","",IF(設定!$B$21="dB",10^($B226/20),ABS($B226)))</f>
        <v>4.2028123522702</v>
      </c>
      <c r="D226" s="32" t="n">
        <f aca="false">IF($A226="","",$A226^2)</f>
        <v>1225</v>
      </c>
      <c r="E226" s="32" t="n">
        <f aca="false">IF($A226="","",IF($C226&lt;=0,"",1/$C226^2))</f>
        <v>0.0566134993512841</v>
      </c>
      <c r="F226" s="33" t="n">
        <f aca="false">IF(OR(ROW()-設定!$B$30&lt;2,ROW()+設定!$B$30&gt;13701,N($A226)&lt;=0,N(INDEX($A$2:$A$13701,MIN(13700,MAX(1,ROW()-1+設定!$B$30))))&lt;=0,$A226&lt;設定!$B$28,$A226&gt;設定!$B$29),0,IF(AND($C226&gt;=MAX(INDEX($C$1:$C$13701,MAX(1,ROW()-設定!$B$24)):INDEX($C$1:$C$13701,MAX(1,ROW()-1))),$C226&gt;MAX(INDEX($C$1:$C$13701,MIN(13701,ROW()+1)):INDEX($C$1:$C$13701,MIN(13701,ROW()+設定!$B$24))),$C226&gt;=設定!$B$32,$C226&gt;=MAX(MIN(INDEX($C$1:$C$13701,MAX(1,ROW()-設定!$B$26)):INDEX($C$1:$C$13701,MAX(1,ROW()-1))),MIN(INDEX($C$1:$C$13701,MIN(13701,ROW()+1)):INDEX($C$1:$C$13701,MIN(13701,ROW()+設定!$B$26))))*10^(設定!$B$27/20)),1,0))</f>
        <v>0</v>
      </c>
      <c r="G226" s="33" t="n">
        <f aca="false">$G225+IF($F226=1,1,0)</f>
        <v>0</v>
      </c>
      <c r="H226" s="0" t="str">
        <f aca="false">IF($F226=1,$G226,"")</f>
        <v/>
      </c>
    </row>
    <row r="227" customFormat="false" ht="15" hidden="false" customHeight="false" outlineLevel="0" collapsed="false">
      <c r="A227" s="30" t="n">
        <v>35.15625</v>
      </c>
      <c r="B227" s="31" t="n">
        <v>12.5192</v>
      </c>
      <c r="C227" s="32" t="n">
        <f aca="false">IF($A227="","",IF(設定!$B$21="dB",10^($B227/20),ABS($B227)))</f>
        <v>4.22629686840285</v>
      </c>
      <c r="D227" s="32" t="n">
        <f aca="false">IF($A227="","",$A227^2)</f>
        <v>1235.9619140625</v>
      </c>
      <c r="E227" s="32" t="n">
        <f aca="false">IF($A227="","",IF($C227&lt;=0,"",1/$C227^2))</f>
        <v>0.0559860722153294</v>
      </c>
      <c r="F227" s="33" t="n">
        <f aca="false">IF(OR(ROW()-設定!$B$30&lt;2,ROW()+設定!$B$30&gt;13701,N($A227)&lt;=0,N(INDEX($A$2:$A$13701,MIN(13700,MAX(1,ROW()-1+設定!$B$30))))&lt;=0,$A227&lt;設定!$B$28,$A227&gt;設定!$B$29),0,IF(AND($C227&gt;=MAX(INDEX($C$1:$C$13701,MAX(1,ROW()-設定!$B$24)):INDEX($C$1:$C$13701,MAX(1,ROW()-1))),$C227&gt;MAX(INDEX($C$1:$C$13701,MIN(13701,ROW()+1)):INDEX($C$1:$C$13701,MIN(13701,ROW()+設定!$B$24))),$C227&gt;=設定!$B$32,$C227&gt;=MAX(MIN(INDEX($C$1:$C$13701,MAX(1,ROW()-設定!$B$26)):INDEX($C$1:$C$13701,MAX(1,ROW()-1))),MIN(INDEX($C$1:$C$13701,MIN(13701,ROW()+1)):INDEX($C$1:$C$13701,MIN(13701,ROW()+設定!$B$26))))*10^(設定!$B$27/20)),1,0))</f>
        <v>0</v>
      </c>
      <c r="G227" s="33" t="n">
        <f aca="false">$G226+IF($F227=1,1,0)</f>
        <v>0</v>
      </c>
      <c r="H227" s="0" t="str">
        <f aca="false">IF($F227=1,$G227,"")</f>
        <v/>
      </c>
    </row>
    <row r="228" customFormat="false" ht="15" hidden="false" customHeight="false" outlineLevel="0" collapsed="false">
      <c r="A228" s="30" t="n">
        <v>35.3125</v>
      </c>
      <c r="B228" s="31" t="n">
        <v>12.374</v>
      </c>
      <c r="C228" s="32" t="n">
        <f aca="false">IF($A228="","",IF(設定!$B$21="dB",10^($B228/20),ABS($B228)))</f>
        <v>4.15623408829861</v>
      </c>
      <c r="D228" s="32" t="n">
        <f aca="false">IF($A228="","",$A228^2)</f>
        <v>1246.97265625</v>
      </c>
      <c r="E228" s="32" t="n">
        <f aca="false">IF($A228="","",IF($C228&lt;=0,"",1/$C228^2))</f>
        <v>0.057889526856566</v>
      </c>
      <c r="F228" s="33" t="n">
        <f aca="false">IF(OR(ROW()-設定!$B$30&lt;2,ROW()+設定!$B$30&gt;13701,N($A228)&lt;=0,N(INDEX($A$2:$A$13701,MIN(13700,MAX(1,ROW()-1+設定!$B$30))))&lt;=0,$A228&lt;設定!$B$28,$A228&gt;設定!$B$29),0,IF(AND($C228&gt;=MAX(INDEX($C$1:$C$13701,MAX(1,ROW()-設定!$B$24)):INDEX($C$1:$C$13701,MAX(1,ROW()-1))),$C228&gt;MAX(INDEX($C$1:$C$13701,MIN(13701,ROW()+1)):INDEX($C$1:$C$13701,MIN(13701,ROW()+設定!$B$24))),$C228&gt;=設定!$B$32,$C228&gt;=MAX(MIN(INDEX($C$1:$C$13701,MAX(1,ROW()-設定!$B$26)):INDEX($C$1:$C$13701,MAX(1,ROW()-1))),MIN(INDEX($C$1:$C$13701,MIN(13701,ROW()+1)):INDEX($C$1:$C$13701,MIN(13701,ROW()+設定!$B$26))))*10^(設定!$B$27/20)),1,0))</f>
        <v>0</v>
      </c>
      <c r="G228" s="33" t="n">
        <f aca="false">$G227+IF($F228=1,1,0)</f>
        <v>0</v>
      </c>
      <c r="H228" s="0" t="str">
        <f aca="false">IF($F228=1,$G228,"")</f>
        <v/>
      </c>
    </row>
    <row r="229" customFormat="false" ht="15" hidden="false" customHeight="false" outlineLevel="0" collapsed="false">
      <c r="A229" s="30" t="n">
        <v>35.46875</v>
      </c>
      <c r="B229" s="31" t="n">
        <v>12.4088</v>
      </c>
      <c r="C229" s="32" t="n">
        <f aca="false">IF($A229="","",IF(設定!$B$21="dB",10^($B229/20),ABS($B229)))</f>
        <v>4.17291943470235</v>
      </c>
      <c r="D229" s="32" t="n">
        <f aca="false">IF($A229="","",$A229^2)</f>
        <v>1258.0322265625</v>
      </c>
      <c r="E229" s="32" t="n">
        <f aca="false">IF($A229="","",IF($C229&lt;=0,"",1/$C229^2))</f>
        <v>0.0574275118366379</v>
      </c>
      <c r="F229" s="33" t="n">
        <f aca="false">IF(OR(ROW()-設定!$B$30&lt;2,ROW()+設定!$B$30&gt;13701,N($A229)&lt;=0,N(INDEX($A$2:$A$13701,MIN(13700,MAX(1,ROW()-1+設定!$B$30))))&lt;=0,$A229&lt;設定!$B$28,$A229&gt;設定!$B$29),0,IF(AND($C229&gt;=MAX(INDEX($C$1:$C$13701,MAX(1,ROW()-設定!$B$24)):INDEX($C$1:$C$13701,MAX(1,ROW()-1))),$C229&gt;MAX(INDEX($C$1:$C$13701,MIN(13701,ROW()+1)):INDEX($C$1:$C$13701,MIN(13701,ROW()+設定!$B$24))),$C229&gt;=設定!$B$32,$C229&gt;=MAX(MIN(INDEX($C$1:$C$13701,MAX(1,ROW()-設定!$B$26)):INDEX($C$1:$C$13701,MAX(1,ROW()-1))),MIN(INDEX($C$1:$C$13701,MIN(13701,ROW()+1)):INDEX($C$1:$C$13701,MIN(13701,ROW()+設定!$B$26))))*10^(設定!$B$27/20)),1,0))</f>
        <v>0</v>
      </c>
      <c r="G229" s="33" t="n">
        <f aca="false">$G228+IF($F229=1,1,0)</f>
        <v>0</v>
      </c>
      <c r="H229" s="0" t="str">
        <f aca="false">IF($F229=1,$G229,"")</f>
        <v/>
      </c>
    </row>
    <row r="230" customFormat="false" ht="15" hidden="false" customHeight="false" outlineLevel="0" collapsed="false">
      <c r="A230" s="30" t="n">
        <v>35.625</v>
      </c>
      <c r="B230" s="31" t="n">
        <v>12.3732</v>
      </c>
      <c r="C230" s="32" t="n">
        <f aca="false">IF($A230="","",IF(設定!$B$21="dB",10^($B230/20),ABS($B230)))</f>
        <v>4.15585130262062</v>
      </c>
      <c r="D230" s="32" t="n">
        <f aca="false">IF($A230="","",$A230^2)</f>
        <v>1269.140625</v>
      </c>
      <c r="E230" s="32" t="n">
        <f aca="false">IF($A230="","",IF($C230&lt;=0,"",1/$C230^2))</f>
        <v>0.0579001914837108</v>
      </c>
      <c r="F230" s="33" t="n">
        <f aca="false">IF(OR(ROW()-設定!$B$30&lt;2,ROW()+設定!$B$30&gt;13701,N($A230)&lt;=0,N(INDEX($A$2:$A$13701,MIN(13700,MAX(1,ROW()-1+設定!$B$30))))&lt;=0,$A230&lt;設定!$B$28,$A230&gt;設定!$B$29),0,IF(AND($C230&gt;=MAX(INDEX($C$1:$C$13701,MAX(1,ROW()-設定!$B$24)):INDEX($C$1:$C$13701,MAX(1,ROW()-1))),$C230&gt;MAX(INDEX($C$1:$C$13701,MIN(13701,ROW()+1)):INDEX($C$1:$C$13701,MIN(13701,ROW()+設定!$B$24))),$C230&gt;=設定!$B$32,$C230&gt;=MAX(MIN(INDEX($C$1:$C$13701,MAX(1,ROW()-設定!$B$26)):INDEX($C$1:$C$13701,MAX(1,ROW()-1))),MIN(INDEX($C$1:$C$13701,MIN(13701,ROW()+1)):INDEX($C$1:$C$13701,MIN(13701,ROW()+設定!$B$26))))*10^(設定!$B$27/20)),1,0))</f>
        <v>0</v>
      </c>
      <c r="G230" s="33" t="n">
        <f aca="false">$G229+IF($F230=1,1,0)</f>
        <v>0</v>
      </c>
      <c r="H230" s="0" t="str">
        <f aca="false">IF($F230=1,$G230,"")</f>
        <v/>
      </c>
    </row>
    <row r="231" customFormat="false" ht="15" hidden="false" customHeight="false" outlineLevel="0" collapsed="false">
      <c r="A231" s="30" t="n">
        <v>35.78125</v>
      </c>
      <c r="B231" s="31" t="n">
        <v>12.3849</v>
      </c>
      <c r="C231" s="32" t="n">
        <f aca="false">IF($A231="","",IF(設定!$B$21="dB",10^($B231/20),ABS($B231)))</f>
        <v>4.1614530573258</v>
      </c>
      <c r="D231" s="32" t="n">
        <f aca="false">IF($A231="","",$A231^2)</f>
        <v>1280.2978515625</v>
      </c>
      <c r="E231" s="32" t="n">
        <f aca="false">IF($A231="","",IF($C231&lt;=0,"",1/$C231^2))</f>
        <v>0.0577444168704258</v>
      </c>
      <c r="F231" s="33" t="n">
        <f aca="false">IF(OR(ROW()-設定!$B$30&lt;2,ROW()+設定!$B$30&gt;13701,N($A231)&lt;=0,N(INDEX($A$2:$A$13701,MIN(13700,MAX(1,ROW()-1+設定!$B$30))))&lt;=0,$A231&lt;設定!$B$28,$A231&gt;設定!$B$29),0,IF(AND($C231&gt;=MAX(INDEX($C$1:$C$13701,MAX(1,ROW()-設定!$B$24)):INDEX($C$1:$C$13701,MAX(1,ROW()-1))),$C231&gt;MAX(INDEX($C$1:$C$13701,MIN(13701,ROW()+1)):INDEX($C$1:$C$13701,MIN(13701,ROW()+設定!$B$24))),$C231&gt;=設定!$B$32,$C231&gt;=MAX(MIN(INDEX($C$1:$C$13701,MAX(1,ROW()-設定!$B$26)):INDEX($C$1:$C$13701,MAX(1,ROW()-1))),MIN(INDEX($C$1:$C$13701,MIN(13701,ROW()+1)):INDEX($C$1:$C$13701,MIN(13701,ROW()+設定!$B$26))))*10^(設定!$B$27/20)),1,0))</f>
        <v>0</v>
      </c>
      <c r="G231" s="33" t="n">
        <f aca="false">$G230+IF($F231=1,1,0)</f>
        <v>0</v>
      </c>
      <c r="H231" s="0" t="str">
        <f aca="false">IF($F231=1,$G231,"")</f>
        <v/>
      </c>
    </row>
    <row r="232" customFormat="false" ht="15" hidden="false" customHeight="false" outlineLevel="0" collapsed="false">
      <c r="A232" s="30" t="n">
        <v>35.9375</v>
      </c>
      <c r="B232" s="31" t="n">
        <v>12.4985</v>
      </c>
      <c r="C232" s="32" t="n">
        <f aca="false">IF($A232="","",IF(設定!$B$21="dB",10^($B232/20),ABS($B232)))</f>
        <v>4.21623685310193</v>
      </c>
      <c r="D232" s="32" t="n">
        <f aca="false">IF($A232="","",$A232^2)</f>
        <v>1291.50390625</v>
      </c>
      <c r="E232" s="32" t="n">
        <f aca="false">IF($A232="","",IF($C232&lt;=0,"",1/$C232^2))</f>
        <v>0.0562535584548704</v>
      </c>
      <c r="F232" s="33" t="n">
        <f aca="false">IF(OR(ROW()-設定!$B$30&lt;2,ROW()+設定!$B$30&gt;13701,N($A232)&lt;=0,N(INDEX($A$2:$A$13701,MIN(13700,MAX(1,ROW()-1+設定!$B$30))))&lt;=0,$A232&lt;設定!$B$28,$A232&gt;設定!$B$29),0,IF(AND($C232&gt;=MAX(INDEX($C$1:$C$13701,MAX(1,ROW()-設定!$B$24)):INDEX($C$1:$C$13701,MAX(1,ROW()-1))),$C232&gt;MAX(INDEX($C$1:$C$13701,MIN(13701,ROW()+1)):INDEX($C$1:$C$13701,MIN(13701,ROW()+設定!$B$24))),$C232&gt;=設定!$B$32,$C232&gt;=MAX(MIN(INDEX($C$1:$C$13701,MAX(1,ROW()-設定!$B$26)):INDEX($C$1:$C$13701,MAX(1,ROW()-1))),MIN(INDEX($C$1:$C$13701,MIN(13701,ROW()+1)):INDEX($C$1:$C$13701,MIN(13701,ROW()+設定!$B$26))))*10^(設定!$B$27/20)),1,0))</f>
        <v>0</v>
      </c>
      <c r="G232" s="33" t="n">
        <f aca="false">$G231+IF($F232=1,1,0)</f>
        <v>0</v>
      </c>
      <c r="H232" s="0" t="str">
        <f aca="false">IF($F232=1,$G232,"")</f>
        <v/>
      </c>
    </row>
    <row r="233" customFormat="false" ht="15" hidden="false" customHeight="false" outlineLevel="0" collapsed="false">
      <c r="A233" s="30" t="n">
        <v>36.09375</v>
      </c>
      <c r="B233" s="31" t="n">
        <v>12.3966</v>
      </c>
      <c r="C233" s="32" t="n">
        <f aca="false">IF($A233="","",IF(設定!$B$21="dB",10^($B233/20),ABS($B233)))</f>
        <v>4.16706236274766</v>
      </c>
      <c r="D233" s="32" t="n">
        <f aca="false">IF($A233="","",$A233^2)</f>
        <v>1302.7587890625</v>
      </c>
      <c r="E233" s="32" t="n">
        <f aca="false">IF($A233="","",IF($C233&lt;=0,"",1/$C233^2))</f>
        <v>0.057589061352994</v>
      </c>
      <c r="F233" s="33" t="n">
        <f aca="false">IF(OR(ROW()-設定!$B$30&lt;2,ROW()+設定!$B$30&gt;13701,N($A233)&lt;=0,N(INDEX($A$2:$A$13701,MIN(13700,MAX(1,ROW()-1+設定!$B$30))))&lt;=0,$A233&lt;設定!$B$28,$A233&gt;設定!$B$29),0,IF(AND($C233&gt;=MAX(INDEX($C$1:$C$13701,MAX(1,ROW()-設定!$B$24)):INDEX($C$1:$C$13701,MAX(1,ROW()-1))),$C233&gt;MAX(INDEX($C$1:$C$13701,MIN(13701,ROW()+1)):INDEX($C$1:$C$13701,MIN(13701,ROW()+設定!$B$24))),$C233&gt;=設定!$B$32,$C233&gt;=MAX(MIN(INDEX($C$1:$C$13701,MAX(1,ROW()-設定!$B$26)):INDEX($C$1:$C$13701,MAX(1,ROW()-1))),MIN(INDEX($C$1:$C$13701,MIN(13701,ROW()+1)):INDEX($C$1:$C$13701,MIN(13701,ROW()+設定!$B$26))))*10^(設定!$B$27/20)),1,0))</f>
        <v>0</v>
      </c>
      <c r="G233" s="33" t="n">
        <f aca="false">$G232+IF($F233=1,1,0)</f>
        <v>0</v>
      </c>
      <c r="H233" s="0" t="str">
        <f aca="false">IF($F233=1,$G233,"")</f>
        <v/>
      </c>
    </row>
    <row r="234" customFormat="false" ht="15" hidden="false" customHeight="false" outlineLevel="0" collapsed="false">
      <c r="A234" s="30" t="n">
        <v>36.25</v>
      </c>
      <c r="B234" s="31" t="n">
        <v>12.5162</v>
      </c>
      <c r="C234" s="32" t="n">
        <f aca="false">IF($A234="","",IF(設定!$B$21="dB",10^($B234/20),ABS($B234)))</f>
        <v>4.22483740923187</v>
      </c>
      <c r="D234" s="32" t="n">
        <f aca="false">IF($A234="","",$A234^2)</f>
        <v>1314.0625</v>
      </c>
      <c r="E234" s="32" t="n">
        <f aca="false">IF($A234="","",IF($C234&lt;=0,"",1/$C234^2))</f>
        <v>0.0560247593844553</v>
      </c>
      <c r="F234" s="33" t="n">
        <f aca="false">IF(OR(ROW()-設定!$B$30&lt;2,ROW()+設定!$B$30&gt;13701,N($A234)&lt;=0,N(INDEX($A$2:$A$13701,MIN(13700,MAX(1,ROW()-1+設定!$B$30))))&lt;=0,$A234&lt;設定!$B$28,$A234&gt;設定!$B$29),0,IF(AND($C234&gt;=MAX(INDEX($C$1:$C$13701,MAX(1,ROW()-設定!$B$24)):INDEX($C$1:$C$13701,MAX(1,ROW()-1))),$C234&gt;MAX(INDEX($C$1:$C$13701,MIN(13701,ROW()+1)):INDEX($C$1:$C$13701,MIN(13701,ROW()+設定!$B$24))),$C234&gt;=設定!$B$32,$C234&gt;=MAX(MIN(INDEX($C$1:$C$13701,MAX(1,ROW()-設定!$B$26)):INDEX($C$1:$C$13701,MAX(1,ROW()-1))),MIN(INDEX($C$1:$C$13701,MIN(13701,ROW()+1)):INDEX($C$1:$C$13701,MIN(13701,ROW()+設定!$B$26))))*10^(設定!$B$27/20)),1,0))</f>
        <v>0</v>
      </c>
      <c r="G234" s="33" t="n">
        <f aca="false">$G233+IF($F234=1,1,0)</f>
        <v>0</v>
      </c>
      <c r="H234" s="0" t="str">
        <f aca="false">IF($F234=1,$G234,"")</f>
        <v/>
      </c>
    </row>
    <row r="235" customFormat="false" ht="15" hidden="false" customHeight="false" outlineLevel="0" collapsed="false">
      <c r="A235" s="30" t="n">
        <v>36.40625</v>
      </c>
      <c r="B235" s="31" t="n">
        <v>12.5141</v>
      </c>
      <c r="C235" s="32" t="n">
        <f aca="false">IF($A235="","",IF(設定!$B$21="dB",10^($B235/20),ABS($B235)))</f>
        <v>4.22381608769795</v>
      </c>
      <c r="D235" s="32" t="n">
        <f aca="false">IF($A235="","",$A235^2)</f>
        <v>1325.4150390625</v>
      </c>
      <c r="E235" s="32" t="n">
        <f aca="false">IF($A235="","",IF($C235&lt;=0,"",1/$C235^2))</f>
        <v>0.0560518563081069</v>
      </c>
      <c r="F235" s="33" t="n">
        <f aca="false">IF(OR(ROW()-設定!$B$30&lt;2,ROW()+設定!$B$30&gt;13701,N($A235)&lt;=0,N(INDEX($A$2:$A$13701,MIN(13700,MAX(1,ROW()-1+設定!$B$30))))&lt;=0,$A235&lt;設定!$B$28,$A235&gt;設定!$B$29),0,IF(AND($C235&gt;=MAX(INDEX($C$1:$C$13701,MAX(1,ROW()-設定!$B$24)):INDEX($C$1:$C$13701,MAX(1,ROW()-1))),$C235&gt;MAX(INDEX($C$1:$C$13701,MIN(13701,ROW()+1)):INDEX($C$1:$C$13701,MIN(13701,ROW()+設定!$B$24))),$C235&gt;=設定!$B$32,$C235&gt;=MAX(MIN(INDEX($C$1:$C$13701,MAX(1,ROW()-設定!$B$26)):INDEX($C$1:$C$13701,MAX(1,ROW()-1))),MIN(INDEX($C$1:$C$13701,MIN(13701,ROW()+1)):INDEX($C$1:$C$13701,MIN(13701,ROW()+設定!$B$26))))*10^(設定!$B$27/20)),1,0))</f>
        <v>0</v>
      </c>
      <c r="G235" s="33" t="n">
        <f aca="false">$G234+IF($F235=1,1,0)</f>
        <v>0</v>
      </c>
      <c r="H235" s="0" t="str">
        <f aca="false">IF($F235=1,$G235,"")</f>
        <v/>
      </c>
    </row>
    <row r="236" customFormat="false" ht="15" hidden="false" customHeight="false" outlineLevel="0" collapsed="false">
      <c r="A236" s="30" t="n">
        <v>36.5625</v>
      </c>
      <c r="B236" s="31" t="n">
        <v>12.6875</v>
      </c>
      <c r="C236" s="32" t="n">
        <f aca="false">IF($A236="","",IF(設定!$B$21="dB",10^($B236/20),ABS($B236)))</f>
        <v>4.30898517592102</v>
      </c>
      <c r="D236" s="32" t="n">
        <f aca="false">IF($A236="","",$A236^2)</f>
        <v>1336.81640625</v>
      </c>
      <c r="E236" s="32" t="n">
        <f aca="false">IF($A236="","",IF($C236&lt;=0,"",1/$C236^2))</f>
        <v>0.0538579724710572</v>
      </c>
      <c r="F236" s="33" t="n">
        <f aca="false">IF(OR(ROW()-設定!$B$30&lt;2,ROW()+設定!$B$30&gt;13701,N($A236)&lt;=0,N(INDEX($A$2:$A$13701,MIN(13700,MAX(1,ROW()-1+設定!$B$30))))&lt;=0,$A236&lt;設定!$B$28,$A236&gt;設定!$B$29),0,IF(AND($C236&gt;=MAX(INDEX($C$1:$C$13701,MAX(1,ROW()-設定!$B$24)):INDEX($C$1:$C$13701,MAX(1,ROW()-1))),$C236&gt;MAX(INDEX($C$1:$C$13701,MIN(13701,ROW()+1)):INDEX($C$1:$C$13701,MIN(13701,ROW()+設定!$B$24))),$C236&gt;=設定!$B$32,$C236&gt;=MAX(MIN(INDEX($C$1:$C$13701,MAX(1,ROW()-設定!$B$26)):INDEX($C$1:$C$13701,MAX(1,ROW()-1))),MIN(INDEX($C$1:$C$13701,MIN(13701,ROW()+1)):INDEX($C$1:$C$13701,MIN(13701,ROW()+設定!$B$26))))*10^(設定!$B$27/20)),1,0))</f>
        <v>0</v>
      </c>
      <c r="G236" s="33" t="n">
        <f aca="false">$G235+IF($F236=1,1,0)</f>
        <v>0</v>
      </c>
      <c r="H236" s="0" t="str">
        <f aca="false">IF($F236=1,$G236,"")</f>
        <v/>
      </c>
    </row>
    <row r="237" customFormat="false" ht="15" hidden="false" customHeight="false" outlineLevel="0" collapsed="false">
      <c r="A237" s="30" t="n">
        <v>36.71875</v>
      </c>
      <c r="B237" s="31" t="n">
        <v>12.3331</v>
      </c>
      <c r="C237" s="32" t="n">
        <f aca="false">IF($A237="","",IF(設定!$B$21="dB",10^($B237/20),ABS($B237)))</f>
        <v>4.13670927443626</v>
      </c>
      <c r="D237" s="32" t="n">
        <f aca="false">IF($A237="","",$A237^2)</f>
        <v>1348.2666015625</v>
      </c>
      <c r="E237" s="32" t="n">
        <f aca="false">IF($A237="","",IF($C237&lt;=0,"",1/$C237^2))</f>
        <v>0.0584372809119555</v>
      </c>
      <c r="F237" s="33" t="n">
        <f aca="false">IF(OR(ROW()-設定!$B$30&lt;2,ROW()+設定!$B$30&gt;13701,N($A237)&lt;=0,N(INDEX($A$2:$A$13701,MIN(13700,MAX(1,ROW()-1+設定!$B$30))))&lt;=0,$A237&lt;設定!$B$28,$A237&gt;設定!$B$29),0,IF(AND($C237&gt;=MAX(INDEX($C$1:$C$13701,MAX(1,ROW()-設定!$B$24)):INDEX($C$1:$C$13701,MAX(1,ROW()-1))),$C237&gt;MAX(INDEX($C$1:$C$13701,MIN(13701,ROW()+1)):INDEX($C$1:$C$13701,MIN(13701,ROW()+設定!$B$24))),$C237&gt;=設定!$B$32,$C237&gt;=MAX(MIN(INDEX($C$1:$C$13701,MAX(1,ROW()-設定!$B$26)):INDEX($C$1:$C$13701,MAX(1,ROW()-1))),MIN(INDEX($C$1:$C$13701,MIN(13701,ROW()+1)):INDEX($C$1:$C$13701,MIN(13701,ROW()+設定!$B$26))))*10^(設定!$B$27/20)),1,0))</f>
        <v>0</v>
      </c>
      <c r="G237" s="33" t="n">
        <f aca="false">$G236+IF($F237=1,1,0)</f>
        <v>0</v>
      </c>
      <c r="H237" s="0" t="str">
        <f aca="false">IF($F237=1,$G237,"")</f>
        <v/>
      </c>
    </row>
    <row r="238" customFormat="false" ht="15" hidden="false" customHeight="false" outlineLevel="0" collapsed="false">
      <c r="A238" s="30" t="n">
        <v>36.875</v>
      </c>
      <c r="B238" s="31" t="n">
        <v>12.5717</v>
      </c>
      <c r="C238" s="32" t="n">
        <f aca="false">IF($A238="","",IF(設定!$B$21="dB",10^($B238/20),ABS($B238)))</f>
        <v>4.25191917109851</v>
      </c>
      <c r="D238" s="32" t="n">
        <f aca="false">IF($A238="","",$A238^2)</f>
        <v>1359.765625</v>
      </c>
      <c r="E238" s="32" t="n">
        <f aca="false">IF($A238="","",IF($C238&lt;=0,"",1/$C238^2))</f>
        <v>0.0553133548532544</v>
      </c>
      <c r="F238" s="33" t="n">
        <f aca="false">IF(OR(ROW()-設定!$B$30&lt;2,ROW()+設定!$B$30&gt;13701,N($A238)&lt;=0,N(INDEX($A$2:$A$13701,MIN(13700,MAX(1,ROW()-1+設定!$B$30))))&lt;=0,$A238&lt;設定!$B$28,$A238&gt;設定!$B$29),0,IF(AND($C238&gt;=MAX(INDEX($C$1:$C$13701,MAX(1,ROW()-設定!$B$24)):INDEX($C$1:$C$13701,MAX(1,ROW()-1))),$C238&gt;MAX(INDEX($C$1:$C$13701,MIN(13701,ROW()+1)):INDEX($C$1:$C$13701,MIN(13701,ROW()+設定!$B$24))),$C238&gt;=設定!$B$32,$C238&gt;=MAX(MIN(INDEX($C$1:$C$13701,MAX(1,ROW()-設定!$B$26)):INDEX($C$1:$C$13701,MAX(1,ROW()-1))),MIN(INDEX($C$1:$C$13701,MIN(13701,ROW()+1)):INDEX($C$1:$C$13701,MIN(13701,ROW()+設定!$B$26))))*10^(設定!$B$27/20)),1,0))</f>
        <v>0</v>
      </c>
      <c r="G238" s="33" t="n">
        <f aca="false">$G237+IF($F238=1,1,0)</f>
        <v>0</v>
      </c>
      <c r="H238" s="0" t="str">
        <f aca="false">IF($F238=1,$G238,"")</f>
        <v/>
      </c>
    </row>
    <row r="239" customFormat="false" ht="15" hidden="false" customHeight="false" outlineLevel="0" collapsed="false">
      <c r="A239" s="30" t="n">
        <v>37.03125</v>
      </c>
      <c r="B239" s="31" t="n">
        <v>12.4705</v>
      </c>
      <c r="C239" s="32" t="n">
        <f aca="false">IF($A239="","",IF(設定!$B$21="dB",10^($B239/20),ABS($B239)))</f>
        <v>4.20266719478093</v>
      </c>
      <c r="D239" s="32" t="n">
        <f aca="false">IF($A239="","",$A239^2)</f>
        <v>1371.3134765625</v>
      </c>
      <c r="E239" s="32" t="n">
        <f aca="false">IF($A239="","",IF($C239&lt;=0,"",1/$C239^2))</f>
        <v>0.0566174102083488</v>
      </c>
      <c r="F239" s="33" t="n">
        <f aca="false">IF(OR(ROW()-設定!$B$30&lt;2,ROW()+設定!$B$30&gt;13701,N($A239)&lt;=0,N(INDEX($A$2:$A$13701,MIN(13700,MAX(1,ROW()-1+設定!$B$30))))&lt;=0,$A239&lt;設定!$B$28,$A239&gt;設定!$B$29),0,IF(AND($C239&gt;=MAX(INDEX($C$1:$C$13701,MAX(1,ROW()-設定!$B$24)):INDEX($C$1:$C$13701,MAX(1,ROW()-1))),$C239&gt;MAX(INDEX($C$1:$C$13701,MIN(13701,ROW()+1)):INDEX($C$1:$C$13701,MIN(13701,ROW()+設定!$B$24))),$C239&gt;=設定!$B$32,$C239&gt;=MAX(MIN(INDEX($C$1:$C$13701,MAX(1,ROW()-設定!$B$26)):INDEX($C$1:$C$13701,MAX(1,ROW()-1))),MIN(INDEX($C$1:$C$13701,MIN(13701,ROW()+1)):INDEX($C$1:$C$13701,MIN(13701,ROW()+設定!$B$26))))*10^(設定!$B$27/20)),1,0))</f>
        <v>0</v>
      </c>
      <c r="G239" s="33" t="n">
        <f aca="false">$G238+IF($F239=1,1,0)</f>
        <v>0</v>
      </c>
      <c r="H239" s="0" t="str">
        <f aca="false">IF($F239=1,$G239,"")</f>
        <v/>
      </c>
    </row>
    <row r="240" customFormat="false" ht="15" hidden="false" customHeight="false" outlineLevel="0" collapsed="false">
      <c r="A240" s="30" t="n">
        <v>37.1875</v>
      </c>
      <c r="B240" s="31" t="n">
        <v>12.4784</v>
      </c>
      <c r="C240" s="32" t="n">
        <f aca="false">IF($A240="","",IF(設定!$B$21="dB",10^($B240/20),ABS($B240)))</f>
        <v>4.20649134813066</v>
      </c>
      <c r="D240" s="32" t="n">
        <f aca="false">IF($A240="","",$A240^2)</f>
        <v>1382.91015625</v>
      </c>
      <c r="E240" s="32" t="n">
        <f aca="false">IF($A240="","",IF($C240&lt;=0,"",1/$C240^2))</f>
        <v>0.056514514362913</v>
      </c>
      <c r="F240" s="33" t="n">
        <f aca="false">IF(OR(ROW()-設定!$B$30&lt;2,ROW()+設定!$B$30&gt;13701,N($A240)&lt;=0,N(INDEX($A$2:$A$13701,MIN(13700,MAX(1,ROW()-1+設定!$B$30))))&lt;=0,$A240&lt;設定!$B$28,$A240&gt;設定!$B$29),0,IF(AND($C240&gt;=MAX(INDEX($C$1:$C$13701,MAX(1,ROW()-設定!$B$24)):INDEX($C$1:$C$13701,MAX(1,ROW()-1))),$C240&gt;MAX(INDEX($C$1:$C$13701,MIN(13701,ROW()+1)):INDEX($C$1:$C$13701,MIN(13701,ROW()+設定!$B$24))),$C240&gt;=設定!$B$32,$C240&gt;=MAX(MIN(INDEX($C$1:$C$13701,MAX(1,ROW()-設定!$B$26)):INDEX($C$1:$C$13701,MAX(1,ROW()-1))),MIN(INDEX($C$1:$C$13701,MIN(13701,ROW()+1)):INDEX($C$1:$C$13701,MIN(13701,ROW()+設定!$B$26))))*10^(設定!$B$27/20)),1,0))</f>
        <v>0</v>
      </c>
      <c r="G240" s="33" t="n">
        <f aca="false">$G239+IF($F240=1,1,0)</f>
        <v>0</v>
      </c>
      <c r="H240" s="0" t="str">
        <f aca="false">IF($F240=1,$G240,"")</f>
        <v/>
      </c>
    </row>
    <row r="241" customFormat="false" ht="15" hidden="false" customHeight="false" outlineLevel="0" collapsed="false">
      <c r="A241" s="30" t="n">
        <v>37.34375</v>
      </c>
      <c r="B241" s="31" t="n">
        <v>12.3278</v>
      </c>
      <c r="C241" s="32" t="n">
        <f aca="false">IF($A241="","",IF(設定!$B$21="dB",10^($B241/20),ABS($B241)))</f>
        <v>4.13418588622745</v>
      </c>
      <c r="D241" s="32" t="n">
        <f aca="false">IF($A241="","",$A241^2)</f>
        <v>1394.5556640625</v>
      </c>
      <c r="E241" s="32" t="n">
        <f aca="false">IF($A241="","",IF($C241&lt;=0,"",1/$C241^2))</f>
        <v>0.0585086395553852</v>
      </c>
      <c r="F241" s="33" t="n">
        <f aca="false">IF(OR(ROW()-設定!$B$30&lt;2,ROW()+設定!$B$30&gt;13701,N($A241)&lt;=0,N(INDEX($A$2:$A$13701,MIN(13700,MAX(1,ROW()-1+設定!$B$30))))&lt;=0,$A241&lt;設定!$B$28,$A241&gt;設定!$B$29),0,IF(AND($C241&gt;=MAX(INDEX($C$1:$C$13701,MAX(1,ROW()-設定!$B$24)):INDEX($C$1:$C$13701,MAX(1,ROW()-1))),$C241&gt;MAX(INDEX($C$1:$C$13701,MIN(13701,ROW()+1)):INDEX($C$1:$C$13701,MIN(13701,ROW()+設定!$B$24))),$C241&gt;=設定!$B$32,$C241&gt;=MAX(MIN(INDEX($C$1:$C$13701,MAX(1,ROW()-設定!$B$26)):INDEX($C$1:$C$13701,MAX(1,ROW()-1))),MIN(INDEX($C$1:$C$13701,MIN(13701,ROW()+1)):INDEX($C$1:$C$13701,MIN(13701,ROW()+設定!$B$26))))*10^(設定!$B$27/20)),1,0))</f>
        <v>0</v>
      </c>
      <c r="G241" s="33" t="n">
        <f aca="false">$G240+IF($F241=1,1,0)</f>
        <v>0</v>
      </c>
      <c r="H241" s="0" t="str">
        <f aca="false">IF($F241=1,$G241,"")</f>
        <v/>
      </c>
    </row>
    <row r="242" customFormat="false" ht="15" hidden="false" customHeight="false" outlineLevel="0" collapsed="false">
      <c r="A242" s="30" t="n">
        <v>37.5</v>
      </c>
      <c r="B242" s="31" t="n">
        <v>12.4324</v>
      </c>
      <c r="C242" s="32" t="n">
        <f aca="false">IF($A242="","",IF(設定!$B$21="dB",10^($B242/20),ABS($B242)))</f>
        <v>4.18427288412479</v>
      </c>
      <c r="D242" s="32" t="n">
        <f aca="false">IF($A242="","",$A242^2)</f>
        <v>1406.25</v>
      </c>
      <c r="E242" s="32" t="n">
        <f aca="false">IF($A242="","",IF($C242&lt;=0,"",1/$C242^2))</f>
        <v>0.0571162913151991</v>
      </c>
      <c r="F242" s="33" t="n">
        <f aca="false">IF(OR(ROW()-設定!$B$30&lt;2,ROW()+設定!$B$30&gt;13701,N($A242)&lt;=0,N(INDEX($A$2:$A$13701,MIN(13700,MAX(1,ROW()-1+設定!$B$30))))&lt;=0,$A242&lt;設定!$B$28,$A242&gt;設定!$B$29),0,IF(AND($C242&gt;=MAX(INDEX($C$1:$C$13701,MAX(1,ROW()-設定!$B$24)):INDEX($C$1:$C$13701,MAX(1,ROW()-1))),$C242&gt;MAX(INDEX($C$1:$C$13701,MIN(13701,ROW()+1)):INDEX($C$1:$C$13701,MIN(13701,ROW()+設定!$B$24))),$C242&gt;=設定!$B$32,$C242&gt;=MAX(MIN(INDEX($C$1:$C$13701,MAX(1,ROW()-設定!$B$26)):INDEX($C$1:$C$13701,MAX(1,ROW()-1))),MIN(INDEX($C$1:$C$13701,MIN(13701,ROW()+1)):INDEX($C$1:$C$13701,MIN(13701,ROW()+設定!$B$26))))*10^(設定!$B$27/20)),1,0))</f>
        <v>0</v>
      </c>
      <c r="G242" s="33" t="n">
        <f aca="false">$G241+IF($F242=1,1,0)</f>
        <v>0</v>
      </c>
      <c r="H242" s="0" t="str">
        <f aca="false">IF($F242=1,$G242,"")</f>
        <v/>
      </c>
    </row>
    <row r="243" customFormat="false" ht="15" hidden="false" customHeight="false" outlineLevel="0" collapsed="false">
      <c r="A243" s="30" t="n">
        <v>37.65625</v>
      </c>
      <c r="B243" s="31" t="n">
        <v>12.5577</v>
      </c>
      <c r="C243" s="32" t="n">
        <f aca="false">IF($A243="","",IF(設定!$B$21="dB",10^($B243/20),ABS($B243)))</f>
        <v>4.24507140723666</v>
      </c>
      <c r="D243" s="32" t="n">
        <f aca="false">IF($A243="","",$A243^2)</f>
        <v>1417.9931640625</v>
      </c>
      <c r="E243" s="32" t="n">
        <f aca="false">IF($A243="","",IF($C243&lt;=0,"",1/$C243^2))</f>
        <v>0.0554919517516428</v>
      </c>
      <c r="F243" s="33" t="n">
        <f aca="false">IF(OR(ROW()-設定!$B$30&lt;2,ROW()+設定!$B$30&gt;13701,N($A243)&lt;=0,N(INDEX($A$2:$A$13701,MIN(13700,MAX(1,ROW()-1+設定!$B$30))))&lt;=0,$A243&lt;設定!$B$28,$A243&gt;設定!$B$29),0,IF(AND($C243&gt;=MAX(INDEX($C$1:$C$13701,MAX(1,ROW()-設定!$B$24)):INDEX($C$1:$C$13701,MAX(1,ROW()-1))),$C243&gt;MAX(INDEX($C$1:$C$13701,MIN(13701,ROW()+1)):INDEX($C$1:$C$13701,MIN(13701,ROW()+設定!$B$24))),$C243&gt;=設定!$B$32,$C243&gt;=MAX(MIN(INDEX($C$1:$C$13701,MAX(1,ROW()-設定!$B$26)):INDEX($C$1:$C$13701,MAX(1,ROW()-1))),MIN(INDEX($C$1:$C$13701,MIN(13701,ROW()+1)):INDEX($C$1:$C$13701,MIN(13701,ROW()+設定!$B$26))))*10^(設定!$B$27/20)),1,0))</f>
        <v>0</v>
      </c>
      <c r="G243" s="33" t="n">
        <f aca="false">$G242+IF($F243=1,1,0)</f>
        <v>0</v>
      </c>
      <c r="H243" s="0" t="str">
        <f aca="false">IF($F243=1,$G243,"")</f>
        <v/>
      </c>
    </row>
    <row r="244" customFormat="false" ht="15" hidden="false" customHeight="false" outlineLevel="0" collapsed="false">
      <c r="A244" s="30" t="n">
        <v>37.8125</v>
      </c>
      <c r="B244" s="31" t="n">
        <v>12.4722</v>
      </c>
      <c r="C244" s="32" t="n">
        <f aca="false">IF($A244="","",IF(設定!$B$21="dB",10^($B244/20),ABS($B244)))</f>
        <v>4.20348982018117</v>
      </c>
      <c r="D244" s="32" t="n">
        <f aca="false">IF($A244="","",$A244^2)</f>
        <v>1429.78515625</v>
      </c>
      <c r="E244" s="32" t="n">
        <f aca="false">IF($A244="","",IF($C244&lt;=0,"",1/$C244^2))</f>
        <v>0.0565952522565727</v>
      </c>
      <c r="F244" s="33" t="n">
        <f aca="false">IF(OR(ROW()-設定!$B$30&lt;2,ROW()+設定!$B$30&gt;13701,N($A244)&lt;=0,N(INDEX($A$2:$A$13701,MIN(13700,MAX(1,ROW()-1+設定!$B$30))))&lt;=0,$A244&lt;設定!$B$28,$A244&gt;設定!$B$29),0,IF(AND($C244&gt;=MAX(INDEX($C$1:$C$13701,MAX(1,ROW()-設定!$B$24)):INDEX($C$1:$C$13701,MAX(1,ROW()-1))),$C244&gt;MAX(INDEX($C$1:$C$13701,MIN(13701,ROW()+1)):INDEX($C$1:$C$13701,MIN(13701,ROW()+設定!$B$24))),$C244&gt;=設定!$B$32,$C244&gt;=MAX(MIN(INDEX($C$1:$C$13701,MAX(1,ROW()-設定!$B$26)):INDEX($C$1:$C$13701,MAX(1,ROW()-1))),MIN(INDEX($C$1:$C$13701,MIN(13701,ROW()+1)):INDEX($C$1:$C$13701,MIN(13701,ROW()+設定!$B$26))))*10^(設定!$B$27/20)),1,0))</f>
        <v>0</v>
      </c>
      <c r="G244" s="33" t="n">
        <f aca="false">$G243+IF($F244=1,1,0)</f>
        <v>0</v>
      </c>
      <c r="H244" s="0" t="str">
        <f aca="false">IF($F244=1,$G244,"")</f>
        <v/>
      </c>
    </row>
    <row r="245" customFormat="false" ht="15" hidden="false" customHeight="false" outlineLevel="0" collapsed="false">
      <c r="A245" s="30" t="n">
        <v>37.96875</v>
      </c>
      <c r="B245" s="31" t="n">
        <v>12.4895</v>
      </c>
      <c r="C245" s="32" t="n">
        <f aca="false">IF($A245="","",IF(設定!$B$21="dB",10^($B245/20),ABS($B245)))</f>
        <v>4.21187040581187</v>
      </c>
      <c r="D245" s="32" t="n">
        <f aca="false">IF($A245="","",$A245^2)</f>
        <v>1441.6259765625</v>
      </c>
      <c r="E245" s="32" t="n">
        <f aca="false">IF($A245="","",IF($C245&lt;=0,"",1/$C245^2))</f>
        <v>0.0563702550744742</v>
      </c>
      <c r="F245" s="33" t="n">
        <f aca="false">IF(OR(ROW()-設定!$B$30&lt;2,ROW()+設定!$B$30&gt;13701,N($A245)&lt;=0,N(INDEX($A$2:$A$13701,MIN(13700,MAX(1,ROW()-1+設定!$B$30))))&lt;=0,$A245&lt;設定!$B$28,$A245&gt;設定!$B$29),0,IF(AND($C245&gt;=MAX(INDEX($C$1:$C$13701,MAX(1,ROW()-設定!$B$24)):INDEX($C$1:$C$13701,MAX(1,ROW()-1))),$C245&gt;MAX(INDEX($C$1:$C$13701,MIN(13701,ROW()+1)):INDEX($C$1:$C$13701,MIN(13701,ROW()+設定!$B$24))),$C245&gt;=設定!$B$32,$C245&gt;=MAX(MIN(INDEX($C$1:$C$13701,MAX(1,ROW()-設定!$B$26)):INDEX($C$1:$C$13701,MAX(1,ROW()-1))),MIN(INDEX($C$1:$C$13701,MIN(13701,ROW()+1)):INDEX($C$1:$C$13701,MIN(13701,ROW()+設定!$B$26))))*10^(設定!$B$27/20)),1,0))</f>
        <v>0</v>
      </c>
      <c r="G245" s="33" t="n">
        <f aca="false">$G244+IF($F245=1,1,0)</f>
        <v>0</v>
      </c>
      <c r="H245" s="0" t="str">
        <f aca="false">IF($F245=1,$G245,"")</f>
        <v/>
      </c>
    </row>
    <row r="246" customFormat="false" ht="15" hidden="false" customHeight="false" outlineLevel="0" collapsed="false">
      <c r="A246" s="30" t="n">
        <v>38.125</v>
      </c>
      <c r="B246" s="31" t="n">
        <v>12.4514</v>
      </c>
      <c r="C246" s="32" t="n">
        <f aca="false">IF($A246="","",IF(設定!$B$21="dB",10^($B246/20),ABS($B246)))</f>
        <v>4.19343581437334</v>
      </c>
      <c r="D246" s="32" t="n">
        <f aca="false">IF($A246="","",$A246^2)</f>
        <v>1453.515625</v>
      </c>
      <c r="E246" s="32" t="n">
        <f aca="false">IF($A246="","",IF($C246&lt;=0,"",1/$C246^2))</f>
        <v>0.0568669583878455</v>
      </c>
      <c r="F246" s="33" t="n">
        <f aca="false">IF(OR(ROW()-設定!$B$30&lt;2,ROW()+設定!$B$30&gt;13701,N($A246)&lt;=0,N(INDEX($A$2:$A$13701,MIN(13700,MAX(1,ROW()-1+設定!$B$30))))&lt;=0,$A246&lt;設定!$B$28,$A246&gt;設定!$B$29),0,IF(AND($C246&gt;=MAX(INDEX($C$1:$C$13701,MAX(1,ROW()-設定!$B$24)):INDEX($C$1:$C$13701,MAX(1,ROW()-1))),$C246&gt;MAX(INDEX($C$1:$C$13701,MIN(13701,ROW()+1)):INDEX($C$1:$C$13701,MIN(13701,ROW()+設定!$B$24))),$C246&gt;=設定!$B$32,$C246&gt;=MAX(MIN(INDEX($C$1:$C$13701,MAX(1,ROW()-設定!$B$26)):INDEX($C$1:$C$13701,MAX(1,ROW()-1))),MIN(INDEX($C$1:$C$13701,MIN(13701,ROW()+1)):INDEX($C$1:$C$13701,MIN(13701,ROW()+設定!$B$26))))*10^(設定!$B$27/20)),1,0))</f>
        <v>0</v>
      </c>
      <c r="G246" s="33" t="n">
        <f aca="false">$G245+IF($F246=1,1,0)</f>
        <v>0</v>
      </c>
      <c r="H246" s="0" t="str">
        <f aca="false">IF($F246=1,$G246,"")</f>
        <v/>
      </c>
    </row>
    <row r="247" customFormat="false" ht="15" hidden="false" customHeight="false" outlineLevel="0" collapsed="false">
      <c r="A247" s="30" t="n">
        <v>38.28125</v>
      </c>
      <c r="B247" s="31" t="n">
        <v>12.6011</v>
      </c>
      <c r="C247" s="32" t="n">
        <f aca="false">IF($A247="","",IF(設定!$B$21="dB",10^($B247/20),ABS($B247)))</f>
        <v>4.26633545182783</v>
      </c>
      <c r="D247" s="32" t="n">
        <f aca="false">IF($A247="","",$A247^2)</f>
        <v>1465.4541015625</v>
      </c>
      <c r="E247" s="32" t="n">
        <f aca="false">IF($A247="","",IF($C247&lt;=0,"",1/$C247^2))</f>
        <v>0.054940170137482</v>
      </c>
      <c r="F247" s="33" t="n">
        <f aca="false">IF(OR(ROW()-設定!$B$30&lt;2,ROW()+設定!$B$30&gt;13701,N($A247)&lt;=0,N(INDEX($A$2:$A$13701,MIN(13700,MAX(1,ROW()-1+設定!$B$30))))&lt;=0,$A247&lt;設定!$B$28,$A247&gt;設定!$B$29),0,IF(AND($C247&gt;=MAX(INDEX($C$1:$C$13701,MAX(1,ROW()-設定!$B$24)):INDEX($C$1:$C$13701,MAX(1,ROW()-1))),$C247&gt;MAX(INDEX($C$1:$C$13701,MIN(13701,ROW()+1)):INDEX($C$1:$C$13701,MIN(13701,ROW()+設定!$B$24))),$C247&gt;=設定!$B$32,$C247&gt;=MAX(MIN(INDEX($C$1:$C$13701,MAX(1,ROW()-設定!$B$26)):INDEX($C$1:$C$13701,MAX(1,ROW()-1))),MIN(INDEX($C$1:$C$13701,MIN(13701,ROW()+1)):INDEX($C$1:$C$13701,MIN(13701,ROW()+設定!$B$26))))*10^(設定!$B$27/20)),1,0))</f>
        <v>0</v>
      </c>
      <c r="G247" s="33" t="n">
        <f aca="false">$G246+IF($F247=1,1,0)</f>
        <v>0</v>
      </c>
      <c r="H247" s="0" t="str">
        <f aca="false">IF($F247=1,$G247,"")</f>
        <v/>
      </c>
    </row>
    <row r="248" customFormat="false" ht="15" hidden="false" customHeight="false" outlineLevel="0" collapsed="false">
      <c r="A248" s="30" t="n">
        <v>38.4375</v>
      </c>
      <c r="B248" s="31" t="n">
        <v>12.4797</v>
      </c>
      <c r="C248" s="32" t="n">
        <f aca="false">IF($A248="","",IF(設定!$B$21="dB",10^($B248/20),ABS($B248)))</f>
        <v>4.20712097252448</v>
      </c>
      <c r="D248" s="32" t="n">
        <f aca="false">IF($A248="","",$A248^2)</f>
        <v>1477.44140625</v>
      </c>
      <c r="E248" s="32" t="n">
        <f aca="false">IF($A248="","",IF($C248&lt;=0,"",1/$C248^2))</f>
        <v>0.0564976000623891</v>
      </c>
      <c r="F248" s="33" t="n">
        <f aca="false">IF(OR(ROW()-設定!$B$30&lt;2,ROW()+設定!$B$30&gt;13701,N($A248)&lt;=0,N(INDEX($A$2:$A$13701,MIN(13700,MAX(1,ROW()-1+設定!$B$30))))&lt;=0,$A248&lt;設定!$B$28,$A248&gt;設定!$B$29),0,IF(AND($C248&gt;=MAX(INDEX($C$1:$C$13701,MAX(1,ROW()-設定!$B$24)):INDEX($C$1:$C$13701,MAX(1,ROW()-1))),$C248&gt;MAX(INDEX($C$1:$C$13701,MIN(13701,ROW()+1)):INDEX($C$1:$C$13701,MIN(13701,ROW()+設定!$B$24))),$C248&gt;=設定!$B$32,$C248&gt;=MAX(MIN(INDEX($C$1:$C$13701,MAX(1,ROW()-設定!$B$26)):INDEX($C$1:$C$13701,MAX(1,ROW()-1))),MIN(INDEX($C$1:$C$13701,MIN(13701,ROW()+1)):INDEX($C$1:$C$13701,MIN(13701,ROW()+設定!$B$26))))*10^(設定!$B$27/20)),1,0))</f>
        <v>0</v>
      </c>
      <c r="G248" s="33" t="n">
        <f aca="false">$G247+IF($F248=1,1,0)</f>
        <v>0</v>
      </c>
      <c r="H248" s="0" t="str">
        <f aca="false">IF($F248=1,$G248,"")</f>
        <v/>
      </c>
    </row>
    <row r="249" customFormat="false" ht="15" hidden="false" customHeight="false" outlineLevel="0" collapsed="false">
      <c r="A249" s="30" t="n">
        <v>38.59375</v>
      </c>
      <c r="B249" s="31" t="n">
        <v>12.2495</v>
      </c>
      <c r="C249" s="32" t="n">
        <f aca="false">IF($A249="","",IF(設定!$B$21="dB",10^($B249/20),ABS($B249)))</f>
        <v>4.09708524416186</v>
      </c>
      <c r="D249" s="32" t="n">
        <f aca="false">IF($A249="","",$A249^2)</f>
        <v>1489.4775390625</v>
      </c>
      <c r="E249" s="32" t="n">
        <f aca="false">IF($A249="","",IF($C249&lt;=0,"",1/$C249^2))</f>
        <v>0.0595730725615445</v>
      </c>
      <c r="F249" s="33" t="n">
        <f aca="false">IF(OR(ROW()-設定!$B$30&lt;2,ROW()+設定!$B$30&gt;13701,N($A249)&lt;=0,N(INDEX($A$2:$A$13701,MIN(13700,MAX(1,ROW()-1+設定!$B$30))))&lt;=0,$A249&lt;設定!$B$28,$A249&gt;設定!$B$29),0,IF(AND($C249&gt;=MAX(INDEX($C$1:$C$13701,MAX(1,ROW()-設定!$B$24)):INDEX($C$1:$C$13701,MAX(1,ROW()-1))),$C249&gt;MAX(INDEX($C$1:$C$13701,MIN(13701,ROW()+1)):INDEX($C$1:$C$13701,MIN(13701,ROW()+設定!$B$24))),$C249&gt;=設定!$B$32,$C249&gt;=MAX(MIN(INDEX($C$1:$C$13701,MAX(1,ROW()-設定!$B$26)):INDEX($C$1:$C$13701,MAX(1,ROW()-1))),MIN(INDEX($C$1:$C$13701,MIN(13701,ROW()+1)):INDEX($C$1:$C$13701,MIN(13701,ROW()+設定!$B$26))))*10^(設定!$B$27/20)),1,0))</f>
        <v>0</v>
      </c>
      <c r="G249" s="33" t="n">
        <f aca="false">$G248+IF($F249=1,1,0)</f>
        <v>0</v>
      </c>
      <c r="H249" s="0" t="str">
        <f aca="false">IF($F249=1,$G249,"")</f>
        <v/>
      </c>
    </row>
    <row r="250" customFormat="false" ht="15" hidden="false" customHeight="false" outlineLevel="0" collapsed="false">
      <c r="A250" s="30" t="n">
        <v>38.75</v>
      </c>
      <c r="B250" s="31" t="n">
        <v>12.4102</v>
      </c>
      <c r="C250" s="32" t="n">
        <f aca="false">IF($A250="","",IF(設定!$B$21="dB",10^($B250/20),ABS($B250)))</f>
        <v>4.17359208405595</v>
      </c>
      <c r="D250" s="32" t="n">
        <f aca="false">IF($A250="","",$A250^2)</f>
        <v>1501.5625</v>
      </c>
      <c r="E250" s="32" t="n">
        <f aca="false">IF($A250="","",IF($C250&lt;=0,"",1/$C250^2))</f>
        <v>0.0574090023775949</v>
      </c>
      <c r="F250" s="33" t="n">
        <f aca="false">IF(OR(ROW()-設定!$B$30&lt;2,ROW()+設定!$B$30&gt;13701,N($A250)&lt;=0,N(INDEX($A$2:$A$13701,MIN(13700,MAX(1,ROW()-1+設定!$B$30))))&lt;=0,$A250&lt;設定!$B$28,$A250&gt;設定!$B$29),0,IF(AND($C250&gt;=MAX(INDEX($C$1:$C$13701,MAX(1,ROW()-設定!$B$24)):INDEX($C$1:$C$13701,MAX(1,ROW()-1))),$C250&gt;MAX(INDEX($C$1:$C$13701,MIN(13701,ROW()+1)):INDEX($C$1:$C$13701,MIN(13701,ROW()+設定!$B$24))),$C250&gt;=設定!$B$32,$C250&gt;=MAX(MIN(INDEX($C$1:$C$13701,MAX(1,ROW()-設定!$B$26)):INDEX($C$1:$C$13701,MAX(1,ROW()-1))),MIN(INDEX($C$1:$C$13701,MIN(13701,ROW()+1)):INDEX($C$1:$C$13701,MIN(13701,ROW()+設定!$B$26))))*10^(設定!$B$27/20)),1,0))</f>
        <v>0</v>
      </c>
      <c r="G250" s="33" t="n">
        <f aca="false">$G249+IF($F250=1,1,0)</f>
        <v>0</v>
      </c>
      <c r="H250" s="0" t="str">
        <f aca="false">IF($F250=1,$G250,"")</f>
        <v/>
      </c>
    </row>
    <row r="251" customFormat="false" ht="15" hidden="false" customHeight="false" outlineLevel="0" collapsed="false">
      <c r="A251" s="30" t="n">
        <v>38.90625</v>
      </c>
      <c r="B251" s="31" t="n">
        <v>12.2751</v>
      </c>
      <c r="C251" s="32" t="n">
        <f aca="false">IF($A251="","",IF(設定!$B$21="dB",10^($B251/20),ABS($B251)))</f>
        <v>4.10917843247081</v>
      </c>
      <c r="D251" s="32" t="n">
        <f aca="false">IF($A251="","",$A251^2)</f>
        <v>1513.6962890625</v>
      </c>
      <c r="E251" s="32" t="n">
        <f aca="false">IF($A251="","",IF($C251&lt;=0,"",1/$C251^2))</f>
        <v>0.0592229450132097</v>
      </c>
      <c r="F251" s="33" t="n">
        <f aca="false">IF(OR(ROW()-設定!$B$30&lt;2,ROW()+設定!$B$30&gt;13701,N($A251)&lt;=0,N(INDEX($A$2:$A$13701,MIN(13700,MAX(1,ROW()-1+設定!$B$30))))&lt;=0,$A251&lt;設定!$B$28,$A251&gt;設定!$B$29),0,IF(AND($C251&gt;=MAX(INDEX($C$1:$C$13701,MAX(1,ROW()-設定!$B$24)):INDEX($C$1:$C$13701,MAX(1,ROW()-1))),$C251&gt;MAX(INDEX($C$1:$C$13701,MIN(13701,ROW()+1)):INDEX($C$1:$C$13701,MIN(13701,ROW()+設定!$B$24))),$C251&gt;=設定!$B$32,$C251&gt;=MAX(MIN(INDEX($C$1:$C$13701,MAX(1,ROW()-設定!$B$26)):INDEX($C$1:$C$13701,MAX(1,ROW()-1))),MIN(INDEX($C$1:$C$13701,MIN(13701,ROW()+1)):INDEX($C$1:$C$13701,MIN(13701,ROW()+設定!$B$26))))*10^(設定!$B$27/20)),1,0))</f>
        <v>0</v>
      </c>
      <c r="G251" s="33" t="n">
        <f aca="false">$G250+IF($F251=1,1,0)</f>
        <v>0</v>
      </c>
      <c r="H251" s="0" t="str">
        <f aca="false">IF($F251=1,$G251,"")</f>
        <v/>
      </c>
    </row>
    <row r="252" customFormat="false" ht="15" hidden="false" customHeight="false" outlineLevel="0" collapsed="false">
      <c r="A252" s="30" t="n">
        <v>39.0625</v>
      </c>
      <c r="B252" s="31" t="n">
        <v>12.1372</v>
      </c>
      <c r="C252" s="32" t="n">
        <f aca="false">IF($A252="","",IF(設定!$B$21="dB",10^($B252/20),ABS($B252)))</f>
        <v>4.04445492857973</v>
      </c>
      <c r="D252" s="32" t="n">
        <f aca="false">IF($A252="","",$A252^2)</f>
        <v>1525.87890625</v>
      </c>
      <c r="E252" s="32" t="n">
        <f aca="false">IF($A252="","",IF($C252&lt;=0,"",1/$C252^2))</f>
        <v>0.0611336040787422</v>
      </c>
      <c r="F252" s="33" t="n">
        <f aca="false">IF(OR(ROW()-設定!$B$30&lt;2,ROW()+設定!$B$30&gt;13701,N($A252)&lt;=0,N(INDEX($A$2:$A$13701,MIN(13700,MAX(1,ROW()-1+設定!$B$30))))&lt;=0,$A252&lt;設定!$B$28,$A252&gt;設定!$B$29),0,IF(AND($C252&gt;=MAX(INDEX($C$1:$C$13701,MAX(1,ROW()-設定!$B$24)):INDEX($C$1:$C$13701,MAX(1,ROW()-1))),$C252&gt;MAX(INDEX($C$1:$C$13701,MIN(13701,ROW()+1)):INDEX($C$1:$C$13701,MIN(13701,ROW()+設定!$B$24))),$C252&gt;=設定!$B$32,$C252&gt;=MAX(MIN(INDEX($C$1:$C$13701,MAX(1,ROW()-設定!$B$26)):INDEX($C$1:$C$13701,MAX(1,ROW()-1))),MIN(INDEX($C$1:$C$13701,MIN(13701,ROW()+1)):INDEX($C$1:$C$13701,MIN(13701,ROW()+設定!$B$26))))*10^(設定!$B$27/20)),1,0))</f>
        <v>0</v>
      </c>
      <c r="G252" s="33" t="n">
        <f aca="false">$G251+IF($F252=1,1,0)</f>
        <v>0</v>
      </c>
      <c r="H252" s="0" t="str">
        <f aca="false">IF($F252=1,$G252,"")</f>
        <v/>
      </c>
    </row>
    <row r="253" customFormat="false" ht="15" hidden="false" customHeight="false" outlineLevel="0" collapsed="false">
      <c r="A253" s="30" t="n">
        <v>39.21875</v>
      </c>
      <c r="B253" s="31" t="n">
        <v>12.4275</v>
      </c>
      <c r="C253" s="32" t="n">
        <f aca="false">IF($A253="","",IF(設定!$B$21="dB",10^($B253/20),ABS($B253)))</f>
        <v>4.18191306194441</v>
      </c>
      <c r="D253" s="32" t="n">
        <f aca="false">IF($A253="","",$A253^2)</f>
        <v>1538.1103515625</v>
      </c>
      <c r="E253" s="32" t="n">
        <f aca="false">IF($A253="","",IF($C253&lt;=0,"",1/$C253^2))</f>
        <v>0.0571807700922526</v>
      </c>
      <c r="F253" s="33" t="n">
        <f aca="false">IF(OR(ROW()-設定!$B$30&lt;2,ROW()+設定!$B$30&gt;13701,N($A253)&lt;=0,N(INDEX($A$2:$A$13701,MIN(13700,MAX(1,ROW()-1+設定!$B$30))))&lt;=0,$A253&lt;設定!$B$28,$A253&gt;設定!$B$29),0,IF(AND($C253&gt;=MAX(INDEX($C$1:$C$13701,MAX(1,ROW()-設定!$B$24)):INDEX($C$1:$C$13701,MAX(1,ROW()-1))),$C253&gt;MAX(INDEX($C$1:$C$13701,MIN(13701,ROW()+1)):INDEX($C$1:$C$13701,MIN(13701,ROW()+設定!$B$24))),$C253&gt;=設定!$B$32,$C253&gt;=MAX(MIN(INDEX($C$1:$C$13701,MAX(1,ROW()-設定!$B$26)):INDEX($C$1:$C$13701,MAX(1,ROW()-1))),MIN(INDEX($C$1:$C$13701,MIN(13701,ROW()+1)):INDEX($C$1:$C$13701,MIN(13701,ROW()+設定!$B$26))))*10^(設定!$B$27/20)),1,0))</f>
        <v>0</v>
      </c>
      <c r="G253" s="33" t="n">
        <f aca="false">$G252+IF($F253=1,1,0)</f>
        <v>0</v>
      </c>
      <c r="H253" s="0" t="str">
        <f aca="false">IF($F253=1,$G253,"")</f>
        <v/>
      </c>
    </row>
    <row r="254" customFormat="false" ht="15" hidden="false" customHeight="false" outlineLevel="0" collapsed="false">
      <c r="A254" s="30" t="n">
        <v>39.375</v>
      </c>
      <c r="B254" s="31" t="n">
        <v>12.6212</v>
      </c>
      <c r="C254" s="32" t="n">
        <f aca="false">IF($A254="","",IF(設定!$B$21="dB",10^($B254/20),ABS($B254)))</f>
        <v>4.27621960227863</v>
      </c>
      <c r="D254" s="32" t="n">
        <f aca="false">IF($A254="","",$A254^2)</f>
        <v>1550.390625</v>
      </c>
      <c r="E254" s="32" t="n">
        <f aca="false">IF($A254="","",IF($C254&lt;=0,"",1/$C254^2))</f>
        <v>0.0546864837677439</v>
      </c>
      <c r="F254" s="33" t="n">
        <f aca="false">IF(OR(ROW()-設定!$B$30&lt;2,ROW()+設定!$B$30&gt;13701,N($A254)&lt;=0,N(INDEX($A$2:$A$13701,MIN(13700,MAX(1,ROW()-1+設定!$B$30))))&lt;=0,$A254&lt;設定!$B$28,$A254&gt;設定!$B$29),0,IF(AND($C254&gt;=MAX(INDEX($C$1:$C$13701,MAX(1,ROW()-設定!$B$24)):INDEX($C$1:$C$13701,MAX(1,ROW()-1))),$C254&gt;MAX(INDEX($C$1:$C$13701,MIN(13701,ROW()+1)):INDEX($C$1:$C$13701,MIN(13701,ROW()+設定!$B$24))),$C254&gt;=設定!$B$32,$C254&gt;=MAX(MIN(INDEX($C$1:$C$13701,MAX(1,ROW()-設定!$B$26)):INDEX($C$1:$C$13701,MAX(1,ROW()-1))),MIN(INDEX($C$1:$C$13701,MIN(13701,ROW()+1)):INDEX($C$1:$C$13701,MIN(13701,ROW()+設定!$B$26))))*10^(設定!$B$27/20)),1,0))</f>
        <v>0</v>
      </c>
      <c r="G254" s="33" t="n">
        <f aca="false">$G253+IF($F254=1,1,0)</f>
        <v>0</v>
      </c>
      <c r="H254" s="0" t="str">
        <f aca="false">IF($F254=1,$G254,"")</f>
        <v/>
      </c>
    </row>
    <row r="255" customFormat="false" ht="15" hidden="false" customHeight="false" outlineLevel="0" collapsed="false">
      <c r="A255" s="30" t="n">
        <v>39.53125</v>
      </c>
      <c r="B255" s="31" t="n">
        <v>12.4884</v>
      </c>
      <c r="C255" s="32" t="n">
        <f aca="false">IF($A255="","",IF(設定!$B$21="dB",10^($B255/20),ABS($B255)))</f>
        <v>4.21133703913539</v>
      </c>
      <c r="D255" s="32" t="n">
        <f aca="false">IF($A255="","",$A255^2)</f>
        <v>1562.7197265625</v>
      </c>
      <c r="E255" s="32" t="n">
        <f aca="false">IF($A255="","",IF($C255&lt;=0,"",1/$C255^2))</f>
        <v>0.056384534586779</v>
      </c>
      <c r="F255" s="33" t="n">
        <f aca="false">IF(OR(ROW()-設定!$B$30&lt;2,ROW()+設定!$B$30&gt;13701,N($A255)&lt;=0,N(INDEX($A$2:$A$13701,MIN(13700,MAX(1,ROW()-1+設定!$B$30))))&lt;=0,$A255&lt;設定!$B$28,$A255&gt;設定!$B$29),0,IF(AND($C255&gt;=MAX(INDEX($C$1:$C$13701,MAX(1,ROW()-設定!$B$24)):INDEX($C$1:$C$13701,MAX(1,ROW()-1))),$C255&gt;MAX(INDEX($C$1:$C$13701,MIN(13701,ROW()+1)):INDEX($C$1:$C$13701,MIN(13701,ROW()+設定!$B$24))),$C255&gt;=設定!$B$32,$C255&gt;=MAX(MIN(INDEX($C$1:$C$13701,MAX(1,ROW()-設定!$B$26)):INDEX($C$1:$C$13701,MAX(1,ROW()-1))),MIN(INDEX($C$1:$C$13701,MIN(13701,ROW()+1)):INDEX($C$1:$C$13701,MIN(13701,ROW()+設定!$B$26))))*10^(設定!$B$27/20)),1,0))</f>
        <v>0</v>
      </c>
      <c r="G255" s="33" t="n">
        <f aca="false">$G254+IF($F255=1,1,0)</f>
        <v>0</v>
      </c>
      <c r="H255" s="0" t="str">
        <f aca="false">IF($F255=1,$G255,"")</f>
        <v/>
      </c>
    </row>
    <row r="256" customFormat="false" ht="15" hidden="false" customHeight="false" outlineLevel="0" collapsed="false">
      <c r="A256" s="30" t="n">
        <v>39.6875</v>
      </c>
      <c r="B256" s="31" t="n">
        <v>12.3607</v>
      </c>
      <c r="C256" s="32" t="n">
        <f aca="false">IF($A256="","",IF(設定!$B$21="dB",10^($B256/20),ABS($B256)))</f>
        <v>4.14987485326676</v>
      </c>
      <c r="D256" s="32" t="n">
        <f aca="false">IF($A256="","",$A256^2)</f>
        <v>1575.09765625</v>
      </c>
      <c r="E256" s="32" t="n">
        <f aca="false">IF($A256="","",IF($C256&lt;=0,"",1/$C256^2))</f>
        <v>0.0580670816900511</v>
      </c>
      <c r="F256" s="33" t="n">
        <f aca="false">IF(OR(ROW()-設定!$B$30&lt;2,ROW()+設定!$B$30&gt;13701,N($A256)&lt;=0,N(INDEX($A$2:$A$13701,MIN(13700,MAX(1,ROW()-1+設定!$B$30))))&lt;=0,$A256&lt;設定!$B$28,$A256&gt;設定!$B$29),0,IF(AND($C256&gt;=MAX(INDEX($C$1:$C$13701,MAX(1,ROW()-設定!$B$24)):INDEX($C$1:$C$13701,MAX(1,ROW()-1))),$C256&gt;MAX(INDEX($C$1:$C$13701,MIN(13701,ROW()+1)):INDEX($C$1:$C$13701,MIN(13701,ROW()+設定!$B$24))),$C256&gt;=設定!$B$32,$C256&gt;=MAX(MIN(INDEX($C$1:$C$13701,MAX(1,ROW()-設定!$B$26)):INDEX($C$1:$C$13701,MAX(1,ROW()-1))),MIN(INDEX($C$1:$C$13701,MIN(13701,ROW()+1)):INDEX($C$1:$C$13701,MIN(13701,ROW()+設定!$B$26))))*10^(設定!$B$27/20)),1,0))</f>
        <v>0</v>
      </c>
      <c r="G256" s="33" t="n">
        <f aca="false">$G255+IF($F256=1,1,0)</f>
        <v>0</v>
      </c>
      <c r="H256" s="0" t="str">
        <f aca="false">IF($F256=1,$G256,"")</f>
        <v/>
      </c>
    </row>
    <row r="257" customFormat="false" ht="15" hidden="false" customHeight="false" outlineLevel="0" collapsed="false">
      <c r="A257" s="30" t="n">
        <v>39.84375</v>
      </c>
      <c r="B257" s="31" t="n">
        <v>12.3854</v>
      </c>
      <c r="C257" s="32" t="n">
        <f aca="false">IF($A257="","",IF(設定!$B$21="dB",10^($B257/20),ABS($B257)))</f>
        <v>4.16169261671518</v>
      </c>
      <c r="D257" s="32" t="n">
        <f aca="false">IF($A257="","",$A257^2)</f>
        <v>1587.5244140625</v>
      </c>
      <c r="E257" s="32" t="n">
        <f aca="false">IF($A257="","",IF($C257&lt;=0,"",1/$C257^2))</f>
        <v>0.0577377691814304</v>
      </c>
      <c r="F257" s="33" t="n">
        <f aca="false">IF(OR(ROW()-設定!$B$30&lt;2,ROW()+設定!$B$30&gt;13701,N($A257)&lt;=0,N(INDEX($A$2:$A$13701,MIN(13700,MAX(1,ROW()-1+設定!$B$30))))&lt;=0,$A257&lt;設定!$B$28,$A257&gt;設定!$B$29),0,IF(AND($C257&gt;=MAX(INDEX($C$1:$C$13701,MAX(1,ROW()-設定!$B$24)):INDEX($C$1:$C$13701,MAX(1,ROW()-1))),$C257&gt;MAX(INDEX($C$1:$C$13701,MIN(13701,ROW()+1)):INDEX($C$1:$C$13701,MIN(13701,ROW()+設定!$B$24))),$C257&gt;=設定!$B$32,$C257&gt;=MAX(MIN(INDEX($C$1:$C$13701,MAX(1,ROW()-設定!$B$26)):INDEX($C$1:$C$13701,MAX(1,ROW()-1))),MIN(INDEX($C$1:$C$13701,MIN(13701,ROW()+1)):INDEX($C$1:$C$13701,MIN(13701,ROW()+設定!$B$26))))*10^(設定!$B$27/20)),1,0))</f>
        <v>0</v>
      </c>
      <c r="G257" s="33" t="n">
        <f aca="false">$G256+IF($F257=1,1,0)</f>
        <v>0</v>
      </c>
      <c r="H257" s="0" t="str">
        <f aca="false">IF($F257=1,$G257,"")</f>
        <v/>
      </c>
    </row>
    <row r="258" customFormat="false" ht="15" hidden="false" customHeight="false" outlineLevel="0" collapsed="false">
      <c r="A258" s="30" t="n">
        <v>40</v>
      </c>
      <c r="B258" s="31" t="n">
        <v>12.6015</v>
      </c>
      <c r="C258" s="32" t="n">
        <f aca="false">IF($A258="","",IF(設定!$B$21="dB",10^($B258/20),ABS($B258)))</f>
        <v>4.2665319283601</v>
      </c>
      <c r="D258" s="32" t="n">
        <f aca="false">IF($A258="","",$A258^2)</f>
        <v>1600</v>
      </c>
      <c r="E258" s="32" t="n">
        <f aca="false">IF($A258="","",IF($C258&lt;=0,"",1/$C258^2))</f>
        <v>0.054935110193834</v>
      </c>
      <c r="F258" s="33" t="n">
        <f aca="false">IF(OR(ROW()-設定!$B$30&lt;2,ROW()+設定!$B$30&gt;13701,N($A258)&lt;=0,N(INDEX($A$2:$A$13701,MIN(13700,MAX(1,ROW()-1+設定!$B$30))))&lt;=0,$A258&lt;設定!$B$28,$A258&gt;設定!$B$29),0,IF(AND($C258&gt;=MAX(INDEX($C$1:$C$13701,MAX(1,ROW()-設定!$B$24)):INDEX($C$1:$C$13701,MAX(1,ROW()-1))),$C258&gt;MAX(INDEX($C$1:$C$13701,MIN(13701,ROW()+1)):INDEX($C$1:$C$13701,MIN(13701,ROW()+設定!$B$24))),$C258&gt;=設定!$B$32,$C258&gt;=MAX(MIN(INDEX($C$1:$C$13701,MAX(1,ROW()-設定!$B$26)):INDEX($C$1:$C$13701,MAX(1,ROW()-1))),MIN(INDEX($C$1:$C$13701,MIN(13701,ROW()+1)):INDEX($C$1:$C$13701,MIN(13701,ROW()+設定!$B$26))))*10^(設定!$B$27/20)),1,0))</f>
        <v>0</v>
      </c>
      <c r="G258" s="33" t="n">
        <f aca="false">$G257+IF($F258=1,1,0)</f>
        <v>0</v>
      </c>
      <c r="H258" s="0" t="str">
        <f aca="false">IF($F258=1,$G258,"")</f>
        <v/>
      </c>
    </row>
    <row r="259" customFormat="false" ht="15" hidden="false" customHeight="false" outlineLevel="0" collapsed="false">
      <c r="A259" s="30" t="n">
        <v>40.15625</v>
      </c>
      <c r="B259" s="31" t="n">
        <v>12.5008</v>
      </c>
      <c r="C259" s="32" t="n">
        <f aca="false">IF($A259="","",IF(設定!$B$21="dB",10^($B259/20),ABS($B259)))</f>
        <v>4.21735344900573</v>
      </c>
      <c r="D259" s="32" t="n">
        <f aca="false">IF($A259="","",$A259^2)</f>
        <v>1612.5244140625</v>
      </c>
      <c r="E259" s="32" t="n">
        <f aca="false">IF($A259="","",IF($C259&lt;=0,"",1/$C259^2))</f>
        <v>0.0562237747630283</v>
      </c>
      <c r="F259" s="33" t="n">
        <f aca="false">IF(OR(ROW()-設定!$B$30&lt;2,ROW()+設定!$B$30&gt;13701,N($A259)&lt;=0,N(INDEX($A$2:$A$13701,MIN(13700,MAX(1,ROW()-1+設定!$B$30))))&lt;=0,$A259&lt;設定!$B$28,$A259&gt;設定!$B$29),0,IF(AND($C259&gt;=MAX(INDEX($C$1:$C$13701,MAX(1,ROW()-設定!$B$24)):INDEX($C$1:$C$13701,MAX(1,ROW()-1))),$C259&gt;MAX(INDEX($C$1:$C$13701,MIN(13701,ROW()+1)):INDEX($C$1:$C$13701,MIN(13701,ROW()+設定!$B$24))),$C259&gt;=設定!$B$32,$C259&gt;=MAX(MIN(INDEX($C$1:$C$13701,MAX(1,ROW()-設定!$B$26)):INDEX($C$1:$C$13701,MAX(1,ROW()-1))),MIN(INDEX($C$1:$C$13701,MIN(13701,ROW()+1)):INDEX($C$1:$C$13701,MIN(13701,ROW()+設定!$B$26))))*10^(設定!$B$27/20)),1,0))</f>
        <v>0</v>
      </c>
      <c r="G259" s="33" t="n">
        <f aca="false">$G258+IF($F259=1,1,0)</f>
        <v>0</v>
      </c>
      <c r="H259" s="0" t="str">
        <f aca="false">IF($F259=1,$G259,"")</f>
        <v/>
      </c>
    </row>
    <row r="260" customFormat="false" ht="15" hidden="false" customHeight="false" outlineLevel="0" collapsed="false">
      <c r="A260" s="30" t="n">
        <v>40.3125</v>
      </c>
      <c r="B260" s="31" t="n">
        <v>12.4897</v>
      </c>
      <c r="C260" s="32" t="n">
        <f aca="false">IF($A260="","",IF(設定!$B$21="dB",10^($B260/20),ABS($B260)))</f>
        <v>4.21196738882853</v>
      </c>
      <c r="D260" s="32" t="n">
        <f aca="false">IF($A260="","",$A260^2)</f>
        <v>1625.09765625</v>
      </c>
      <c r="E260" s="32" t="n">
        <f aca="false">IF($A260="","",IF($C260&lt;=0,"",1/$C260^2))</f>
        <v>0.0563676591880667</v>
      </c>
      <c r="F260" s="33" t="n">
        <f aca="false">IF(OR(ROW()-設定!$B$30&lt;2,ROW()+設定!$B$30&gt;13701,N($A260)&lt;=0,N(INDEX($A$2:$A$13701,MIN(13700,MAX(1,ROW()-1+設定!$B$30))))&lt;=0,$A260&lt;設定!$B$28,$A260&gt;設定!$B$29),0,IF(AND($C260&gt;=MAX(INDEX($C$1:$C$13701,MAX(1,ROW()-設定!$B$24)):INDEX($C$1:$C$13701,MAX(1,ROW()-1))),$C260&gt;MAX(INDEX($C$1:$C$13701,MIN(13701,ROW()+1)):INDEX($C$1:$C$13701,MIN(13701,ROW()+設定!$B$24))),$C260&gt;=設定!$B$32,$C260&gt;=MAX(MIN(INDEX($C$1:$C$13701,MAX(1,ROW()-設定!$B$26)):INDEX($C$1:$C$13701,MAX(1,ROW()-1))),MIN(INDEX($C$1:$C$13701,MIN(13701,ROW()+1)):INDEX($C$1:$C$13701,MIN(13701,ROW()+設定!$B$26))))*10^(設定!$B$27/20)),1,0))</f>
        <v>0</v>
      </c>
      <c r="G260" s="33" t="n">
        <f aca="false">$G259+IF($F260=1,1,0)</f>
        <v>0</v>
      </c>
      <c r="H260" s="0" t="str">
        <f aca="false">IF($F260=1,$G260,"")</f>
        <v/>
      </c>
    </row>
    <row r="261" customFormat="false" ht="15" hidden="false" customHeight="false" outlineLevel="0" collapsed="false">
      <c r="A261" s="30" t="n">
        <v>40.46875</v>
      </c>
      <c r="B261" s="31" t="n">
        <v>12.48</v>
      </c>
      <c r="C261" s="32" t="n">
        <f aca="false">IF($A261="","",IF(設定!$B$21="dB",10^($B261/20),ABS($B261)))</f>
        <v>4.20726628384444</v>
      </c>
      <c r="D261" s="32" t="n">
        <f aca="false">IF($A261="","",$A261^2)</f>
        <v>1637.7197265625</v>
      </c>
      <c r="E261" s="32" t="n">
        <f aca="false">IF($A261="","",IF($C261&lt;=0,"",1/$C261^2))</f>
        <v>0.0564936974812302</v>
      </c>
      <c r="F261" s="33" t="n">
        <f aca="false">IF(OR(ROW()-設定!$B$30&lt;2,ROW()+設定!$B$30&gt;13701,N($A261)&lt;=0,N(INDEX($A$2:$A$13701,MIN(13700,MAX(1,ROW()-1+設定!$B$30))))&lt;=0,$A261&lt;設定!$B$28,$A261&gt;設定!$B$29),0,IF(AND($C261&gt;=MAX(INDEX($C$1:$C$13701,MAX(1,ROW()-設定!$B$24)):INDEX($C$1:$C$13701,MAX(1,ROW()-1))),$C261&gt;MAX(INDEX($C$1:$C$13701,MIN(13701,ROW()+1)):INDEX($C$1:$C$13701,MIN(13701,ROW()+設定!$B$24))),$C261&gt;=設定!$B$32,$C261&gt;=MAX(MIN(INDEX($C$1:$C$13701,MAX(1,ROW()-設定!$B$26)):INDEX($C$1:$C$13701,MAX(1,ROW()-1))),MIN(INDEX($C$1:$C$13701,MIN(13701,ROW()+1)):INDEX($C$1:$C$13701,MIN(13701,ROW()+設定!$B$26))))*10^(設定!$B$27/20)),1,0))</f>
        <v>0</v>
      </c>
      <c r="G261" s="33" t="n">
        <f aca="false">$G260+IF($F261=1,1,0)</f>
        <v>0</v>
      </c>
      <c r="H261" s="0" t="str">
        <f aca="false">IF($F261=1,$G261,"")</f>
        <v/>
      </c>
    </row>
    <row r="262" customFormat="false" ht="15" hidden="false" customHeight="false" outlineLevel="0" collapsed="false">
      <c r="A262" s="30" t="n">
        <v>40.625</v>
      </c>
      <c r="B262" s="31" t="n">
        <v>12.4893</v>
      </c>
      <c r="C262" s="32" t="n">
        <f aca="false">IF($A262="","",IF(設定!$B$21="dB",10^($B262/20),ABS($B262)))</f>
        <v>4.21177342502831</v>
      </c>
      <c r="D262" s="32" t="n">
        <f aca="false">IF($A262="","",$A262^2)</f>
        <v>1650.390625</v>
      </c>
      <c r="E262" s="32" t="n">
        <f aca="false">IF($A262="","",IF($C262&lt;=0,"",1/$C262^2))</f>
        <v>0.0563728510804295</v>
      </c>
      <c r="F262" s="33" t="n">
        <f aca="false">IF(OR(ROW()-設定!$B$30&lt;2,ROW()+設定!$B$30&gt;13701,N($A262)&lt;=0,N(INDEX($A$2:$A$13701,MIN(13700,MAX(1,ROW()-1+設定!$B$30))))&lt;=0,$A262&lt;設定!$B$28,$A262&gt;設定!$B$29),0,IF(AND($C262&gt;=MAX(INDEX($C$1:$C$13701,MAX(1,ROW()-設定!$B$24)):INDEX($C$1:$C$13701,MAX(1,ROW()-1))),$C262&gt;MAX(INDEX($C$1:$C$13701,MIN(13701,ROW()+1)):INDEX($C$1:$C$13701,MIN(13701,ROW()+設定!$B$24))),$C262&gt;=設定!$B$32,$C262&gt;=MAX(MIN(INDEX($C$1:$C$13701,MAX(1,ROW()-設定!$B$26)):INDEX($C$1:$C$13701,MAX(1,ROW()-1))),MIN(INDEX($C$1:$C$13701,MIN(13701,ROW()+1)):INDEX($C$1:$C$13701,MIN(13701,ROW()+設定!$B$26))))*10^(設定!$B$27/20)),1,0))</f>
        <v>0</v>
      </c>
      <c r="G262" s="33" t="n">
        <f aca="false">$G261+IF($F262=1,1,0)</f>
        <v>0</v>
      </c>
      <c r="H262" s="0" t="str">
        <f aca="false">IF($F262=1,$G262,"")</f>
        <v/>
      </c>
    </row>
    <row r="263" customFormat="false" ht="15" hidden="false" customHeight="false" outlineLevel="0" collapsed="false">
      <c r="A263" s="30" t="n">
        <v>40.78125</v>
      </c>
      <c r="B263" s="31" t="n">
        <v>12.5691</v>
      </c>
      <c r="C263" s="32" t="n">
        <f aca="false">IF($A263="","",IF(設定!$B$21="dB",10^($B263/20),ABS($B263)))</f>
        <v>4.2506466088289</v>
      </c>
      <c r="D263" s="32" t="n">
        <f aca="false">IF($A263="","",$A263^2)</f>
        <v>1663.1103515625</v>
      </c>
      <c r="E263" s="32" t="n">
        <f aca="false">IF($A263="","",IF($C263&lt;=0,"",1/$C263^2))</f>
        <v>0.0553464793312613</v>
      </c>
      <c r="F263" s="33" t="n">
        <f aca="false">IF(OR(ROW()-設定!$B$30&lt;2,ROW()+設定!$B$30&gt;13701,N($A263)&lt;=0,N(INDEX($A$2:$A$13701,MIN(13700,MAX(1,ROW()-1+設定!$B$30))))&lt;=0,$A263&lt;設定!$B$28,$A263&gt;設定!$B$29),0,IF(AND($C263&gt;=MAX(INDEX($C$1:$C$13701,MAX(1,ROW()-設定!$B$24)):INDEX($C$1:$C$13701,MAX(1,ROW()-1))),$C263&gt;MAX(INDEX($C$1:$C$13701,MIN(13701,ROW()+1)):INDEX($C$1:$C$13701,MIN(13701,ROW()+設定!$B$24))),$C263&gt;=設定!$B$32,$C263&gt;=MAX(MIN(INDEX($C$1:$C$13701,MAX(1,ROW()-設定!$B$26)):INDEX($C$1:$C$13701,MAX(1,ROW()-1))),MIN(INDEX($C$1:$C$13701,MIN(13701,ROW()+1)):INDEX($C$1:$C$13701,MIN(13701,ROW()+設定!$B$26))))*10^(設定!$B$27/20)),1,0))</f>
        <v>0</v>
      </c>
      <c r="G263" s="33" t="n">
        <f aca="false">$G262+IF($F263=1,1,0)</f>
        <v>0</v>
      </c>
      <c r="H263" s="0" t="str">
        <f aca="false">IF($F263=1,$G263,"")</f>
        <v/>
      </c>
    </row>
    <row r="264" customFormat="false" ht="15" hidden="false" customHeight="false" outlineLevel="0" collapsed="false">
      <c r="A264" s="30" t="n">
        <v>40.9375</v>
      </c>
      <c r="B264" s="31" t="n">
        <v>12.5433</v>
      </c>
      <c r="C264" s="32" t="n">
        <f aca="false">IF($A264="","",IF(設定!$B$21="dB",10^($B264/20),ABS($B264)))</f>
        <v>4.23803949835043</v>
      </c>
      <c r="D264" s="32" t="n">
        <f aca="false">IF($A264="","",$A264^2)</f>
        <v>1675.87890625</v>
      </c>
      <c r="E264" s="32" t="n">
        <f aca="false">IF($A264="","",IF($C264&lt;=0,"",1/$C264^2))</f>
        <v>0.055676253043639</v>
      </c>
      <c r="F264" s="33" t="n">
        <f aca="false">IF(OR(ROW()-設定!$B$30&lt;2,ROW()+設定!$B$30&gt;13701,N($A264)&lt;=0,N(INDEX($A$2:$A$13701,MIN(13700,MAX(1,ROW()-1+設定!$B$30))))&lt;=0,$A264&lt;設定!$B$28,$A264&gt;設定!$B$29),0,IF(AND($C264&gt;=MAX(INDEX($C$1:$C$13701,MAX(1,ROW()-設定!$B$24)):INDEX($C$1:$C$13701,MAX(1,ROW()-1))),$C264&gt;MAX(INDEX($C$1:$C$13701,MIN(13701,ROW()+1)):INDEX($C$1:$C$13701,MIN(13701,ROW()+設定!$B$24))),$C264&gt;=設定!$B$32,$C264&gt;=MAX(MIN(INDEX($C$1:$C$13701,MAX(1,ROW()-設定!$B$26)):INDEX($C$1:$C$13701,MAX(1,ROW()-1))),MIN(INDEX($C$1:$C$13701,MIN(13701,ROW()+1)):INDEX($C$1:$C$13701,MIN(13701,ROW()+設定!$B$26))))*10^(設定!$B$27/20)),1,0))</f>
        <v>0</v>
      </c>
      <c r="G264" s="33" t="n">
        <f aca="false">$G263+IF($F264=1,1,0)</f>
        <v>0</v>
      </c>
      <c r="H264" s="0" t="str">
        <f aca="false">IF($F264=1,$G264,"")</f>
        <v/>
      </c>
    </row>
    <row r="265" customFormat="false" ht="15" hidden="false" customHeight="false" outlineLevel="0" collapsed="false">
      <c r="A265" s="30" t="n">
        <v>41.09375</v>
      </c>
      <c r="B265" s="31" t="n">
        <v>12.5085</v>
      </c>
      <c r="C265" s="32" t="n">
        <f aca="false">IF($A265="","",IF(設定!$B$21="dB",10^($B265/20),ABS($B265)))</f>
        <v>4.22109377049509</v>
      </c>
      <c r="D265" s="32" t="n">
        <f aca="false">IF($A265="","",$A265^2)</f>
        <v>1688.6962890625</v>
      </c>
      <c r="E265" s="32" t="n">
        <f aca="false">IF($A265="","",IF($C265&lt;=0,"",1/$C265^2))</f>
        <v>0.05612417886067</v>
      </c>
      <c r="F265" s="33" t="n">
        <f aca="false">IF(OR(ROW()-設定!$B$30&lt;2,ROW()+設定!$B$30&gt;13701,N($A265)&lt;=0,N(INDEX($A$2:$A$13701,MIN(13700,MAX(1,ROW()-1+設定!$B$30))))&lt;=0,$A265&lt;設定!$B$28,$A265&gt;設定!$B$29),0,IF(AND($C265&gt;=MAX(INDEX($C$1:$C$13701,MAX(1,ROW()-設定!$B$24)):INDEX($C$1:$C$13701,MAX(1,ROW()-1))),$C265&gt;MAX(INDEX($C$1:$C$13701,MIN(13701,ROW()+1)):INDEX($C$1:$C$13701,MIN(13701,ROW()+設定!$B$24))),$C265&gt;=設定!$B$32,$C265&gt;=MAX(MIN(INDEX($C$1:$C$13701,MAX(1,ROW()-設定!$B$26)):INDEX($C$1:$C$13701,MAX(1,ROW()-1))),MIN(INDEX($C$1:$C$13701,MIN(13701,ROW()+1)):INDEX($C$1:$C$13701,MIN(13701,ROW()+設定!$B$26))))*10^(設定!$B$27/20)),1,0))</f>
        <v>0</v>
      </c>
      <c r="G265" s="33" t="n">
        <f aca="false">$G264+IF($F265=1,1,0)</f>
        <v>0</v>
      </c>
      <c r="H265" s="0" t="str">
        <f aca="false">IF($F265=1,$G265,"")</f>
        <v/>
      </c>
    </row>
    <row r="266" customFormat="false" ht="15" hidden="false" customHeight="false" outlineLevel="0" collapsed="false">
      <c r="A266" s="30" t="n">
        <v>41.25</v>
      </c>
      <c r="B266" s="31" t="n">
        <v>12.3771</v>
      </c>
      <c r="C266" s="32" t="n">
        <f aca="false">IF($A266="","",IF(設定!$B$21="dB",10^($B266/20),ABS($B266)))</f>
        <v>4.15771771584819</v>
      </c>
      <c r="D266" s="32" t="n">
        <f aca="false">IF($A266="","",$A266^2)</f>
        <v>1701.5625</v>
      </c>
      <c r="E266" s="32" t="n">
        <f aca="false">IF($A266="","",IF($C266&lt;=0,"",1/$C266^2))</f>
        <v>0.0578482199766839</v>
      </c>
      <c r="F266" s="33" t="n">
        <f aca="false">IF(OR(ROW()-設定!$B$30&lt;2,ROW()+設定!$B$30&gt;13701,N($A266)&lt;=0,N(INDEX($A$2:$A$13701,MIN(13700,MAX(1,ROW()-1+設定!$B$30))))&lt;=0,$A266&lt;設定!$B$28,$A266&gt;設定!$B$29),0,IF(AND($C266&gt;=MAX(INDEX($C$1:$C$13701,MAX(1,ROW()-設定!$B$24)):INDEX($C$1:$C$13701,MAX(1,ROW()-1))),$C266&gt;MAX(INDEX($C$1:$C$13701,MIN(13701,ROW()+1)):INDEX($C$1:$C$13701,MIN(13701,ROW()+設定!$B$24))),$C266&gt;=設定!$B$32,$C266&gt;=MAX(MIN(INDEX($C$1:$C$13701,MAX(1,ROW()-設定!$B$26)):INDEX($C$1:$C$13701,MAX(1,ROW()-1))),MIN(INDEX($C$1:$C$13701,MIN(13701,ROW()+1)):INDEX($C$1:$C$13701,MIN(13701,ROW()+設定!$B$26))))*10^(設定!$B$27/20)),1,0))</f>
        <v>0</v>
      </c>
      <c r="G266" s="33" t="n">
        <f aca="false">$G265+IF($F266=1,1,0)</f>
        <v>0</v>
      </c>
      <c r="H266" s="0" t="str">
        <f aca="false">IF($F266=1,$G266,"")</f>
        <v/>
      </c>
    </row>
    <row r="267" customFormat="false" ht="15" hidden="false" customHeight="false" outlineLevel="0" collapsed="false">
      <c r="A267" s="30" t="n">
        <v>41.40625</v>
      </c>
      <c r="B267" s="31" t="n">
        <v>12.5398</v>
      </c>
      <c r="C267" s="32" t="n">
        <f aca="false">IF($A267="","",IF(設定!$B$21="dB",10^($B267/20),ABS($B267)))</f>
        <v>4.23633211422062</v>
      </c>
      <c r="D267" s="32" t="n">
        <f aca="false">IF($A267="","",$A267^2)</f>
        <v>1714.4775390625</v>
      </c>
      <c r="E267" s="32" t="n">
        <f aca="false">IF($A267="","",IF($C267&lt;=0,"",1/$C267^2))</f>
        <v>0.0557211408874758</v>
      </c>
      <c r="F267" s="33" t="n">
        <f aca="false">IF(OR(ROW()-設定!$B$30&lt;2,ROW()+設定!$B$30&gt;13701,N($A267)&lt;=0,N(INDEX($A$2:$A$13701,MIN(13700,MAX(1,ROW()-1+設定!$B$30))))&lt;=0,$A267&lt;設定!$B$28,$A267&gt;設定!$B$29),0,IF(AND($C267&gt;=MAX(INDEX($C$1:$C$13701,MAX(1,ROW()-設定!$B$24)):INDEX($C$1:$C$13701,MAX(1,ROW()-1))),$C267&gt;MAX(INDEX($C$1:$C$13701,MIN(13701,ROW()+1)):INDEX($C$1:$C$13701,MIN(13701,ROW()+設定!$B$24))),$C267&gt;=設定!$B$32,$C267&gt;=MAX(MIN(INDEX($C$1:$C$13701,MAX(1,ROW()-設定!$B$26)):INDEX($C$1:$C$13701,MAX(1,ROW()-1))),MIN(INDEX($C$1:$C$13701,MIN(13701,ROW()+1)):INDEX($C$1:$C$13701,MIN(13701,ROW()+設定!$B$26))))*10^(設定!$B$27/20)),1,0))</f>
        <v>0</v>
      </c>
      <c r="G267" s="33" t="n">
        <f aca="false">$G266+IF($F267=1,1,0)</f>
        <v>0</v>
      </c>
      <c r="H267" s="0" t="str">
        <f aca="false">IF($F267=1,$G267,"")</f>
        <v/>
      </c>
    </row>
    <row r="268" customFormat="false" ht="15" hidden="false" customHeight="false" outlineLevel="0" collapsed="false">
      <c r="A268" s="30" t="n">
        <v>41.5625</v>
      </c>
      <c r="B268" s="31" t="n">
        <v>12.4162</v>
      </c>
      <c r="C268" s="32" t="n">
        <f aca="false">IF($A268="","",IF(設定!$B$21="dB",10^($B268/20),ABS($B268)))</f>
        <v>4.17647609531857</v>
      </c>
      <c r="D268" s="32" t="n">
        <f aca="false">IF($A268="","",$A268^2)</f>
        <v>1727.44140625</v>
      </c>
      <c r="E268" s="32" t="n">
        <f aca="false">IF($A268="","",IF($C268&lt;=0,"",1/$C268^2))</f>
        <v>0.0573297436723286</v>
      </c>
      <c r="F268" s="33" t="n">
        <f aca="false">IF(OR(ROW()-設定!$B$30&lt;2,ROW()+設定!$B$30&gt;13701,N($A268)&lt;=0,N(INDEX($A$2:$A$13701,MIN(13700,MAX(1,ROW()-1+設定!$B$30))))&lt;=0,$A268&lt;設定!$B$28,$A268&gt;設定!$B$29),0,IF(AND($C268&gt;=MAX(INDEX($C$1:$C$13701,MAX(1,ROW()-設定!$B$24)):INDEX($C$1:$C$13701,MAX(1,ROW()-1))),$C268&gt;MAX(INDEX($C$1:$C$13701,MIN(13701,ROW()+1)):INDEX($C$1:$C$13701,MIN(13701,ROW()+設定!$B$24))),$C268&gt;=設定!$B$32,$C268&gt;=MAX(MIN(INDEX($C$1:$C$13701,MAX(1,ROW()-設定!$B$26)):INDEX($C$1:$C$13701,MAX(1,ROW()-1))),MIN(INDEX($C$1:$C$13701,MIN(13701,ROW()+1)):INDEX($C$1:$C$13701,MIN(13701,ROW()+設定!$B$26))))*10^(設定!$B$27/20)),1,0))</f>
        <v>0</v>
      </c>
      <c r="G268" s="33" t="n">
        <f aca="false">$G267+IF($F268=1,1,0)</f>
        <v>0</v>
      </c>
      <c r="H268" s="0" t="str">
        <f aca="false">IF($F268=1,$G268,"")</f>
        <v/>
      </c>
    </row>
    <row r="269" customFormat="false" ht="15" hidden="false" customHeight="false" outlineLevel="0" collapsed="false">
      <c r="A269" s="30" t="n">
        <v>41.71875</v>
      </c>
      <c r="B269" s="31" t="n">
        <v>12.6006</v>
      </c>
      <c r="C269" s="32" t="n">
        <f aca="false">IF($A269="","",IF(設定!$B$21="dB",10^($B269/20),ABS($B269)))</f>
        <v>4.26608986888602</v>
      </c>
      <c r="D269" s="32" t="n">
        <f aca="false">IF($A269="","",$A269^2)</f>
        <v>1740.4541015625</v>
      </c>
      <c r="E269" s="32" t="n">
        <f aca="false">IF($A269="","",IF($C269&lt;=0,"",1/$C269^2))</f>
        <v>0.0549464957224433</v>
      </c>
      <c r="F269" s="33" t="n">
        <f aca="false">IF(OR(ROW()-設定!$B$30&lt;2,ROW()+設定!$B$30&gt;13701,N($A269)&lt;=0,N(INDEX($A$2:$A$13701,MIN(13700,MAX(1,ROW()-1+設定!$B$30))))&lt;=0,$A269&lt;設定!$B$28,$A269&gt;設定!$B$29),0,IF(AND($C269&gt;=MAX(INDEX($C$1:$C$13701,MAX(1,ROW()-設定!$B$24)):INDEX($C$1:$C$13701,MAX(1,ROW()-1))),$C269&gt;MAX(INDEX($C$1:$C$13701,MIN(13701,ROW()+1)):INDEX($C$1:$C$13701,MIN(13701,ROW()+設定!$B$24))),$C269&gt;=設定!$B$32,$C269&gt;=MAX(MIN(INDEX($C$1:$C$13701,MAX(1,ROW()-設定!$B$26)):INDEX($C$1:$C$13701,MAX(1,ROW()-1))),MIN(INDEX($C$1:$C$13701,MIN(13701,ROW()+1)):INDEX($C$1:$C$13701,MIN(13701,ROW()+設定!$B$26))))*10^(設定!$B$27/20)),1,0))</f>
        <v>0</v>
      </c>
      <c r="G269" s="33" t="n">
        <f aca="false">$G268+IF($F269=1,1,0)</f>
        <v>0</v>
      </c>
      <c r="H269" s="0" t="str">
        <f aca="false">IF($F269=1,$G269,"")</f>
        <v/>
      </c>
    </row>
    <row r="270" customFormat="false" ht="15" hidden="false" customHeight="false" outlineLevel="0" collapsed="false">
      <c r="A270" s="30" t="n">
        <v>41.875</v>
      </c>
      <c r="B270" s="31" t="n">
        <v>12.3537</v>
      </c>
      <c r="C270" s="32" t="n">
        <f aca="false">IF($A270="","",IF(設定!$B$21="dB",10^($B270/20),ABS($B270)))</f>
        <v>4.14653179654917</v>
      </c>
      <c r="D270" s="32" t="n">
        <f aca="false">IF($A270="","",$A270^2)</f>
        <v>1753.515625</v>
      </c>
      <c r="E270" s="32" t="n">
        <f aca="false">IF($A270="","",IF($C270&lt;=0,"",1/$C270^2))</f>
        <v>0.0581607502353863</v>
      </c>
      <c r="F270" s="33" t="n">
        <f aca="false">IF(OR(ROW()-設定!$B$30&lt;2,ROW()+設定!$B$30&gt;13701,N($A270)&lt;=0,N(INDEX($A$2:$A$13701,MIN(13700,MAX(1,ROW()-1+設定!$B$30))))&lt;=0,$A270&lt;設定!$B$28,$A270&gt;設定!$B$29),0,IF(AND($C270&gt;=MAX(INDEX($C$1:$C$13701,MAX(1,ROW()-設定!$B$24)):INDEX($C$1:$C$13701,MAX(1,ROW()-1))),$C270&gt;MAX(INDEX($C$1:$C$13701,MIN(13701,ROW()+1)):INDEX($C$1:$C$13701,MIN(13701,ROW()+設定!$B$24))),$C270&gt;=設定!$B$32,$C270&gt;=MAX(MIN(INDEX($C$1:$C$13701,MAX(1,ROW()-設定!$B$26)):INDEX($C$1:$C$13701,MAX(1,ROW()-1))),MIN(INDEX($C$1:$C$13701,MIN(13701,ROW()+1)):INDEX($C$1:$C$13701,MIN(13701,ROW()+設定!$B$26))))*10^(設定!$B$27/20)),1,0))</f>
        <v>0</v>
      </c>
      <c r="G270" s="33" t="n">
        <f aca="false">$G269+IF($F270=1,1,0)</f>
        <v>0</v>
      </c>
      <c r="H270" s="0" t="str">
        <f aca="false">IF($F270=1,$G270,"")</f>
        <v/>
      </c>
    </row>
    <row r="271" customFormat="false" ht="15" hidden="false" customHeight="false" outlineLevel="0" collapsed="false">
      <c r="A271" s="30" t="n">
        <v>42.03125</v>
      </c>
      <c r="B271" s="31" t="n">
        <v>12.4731</v>
      </c>
      <c r="C271" s="32" t="n">
        <f aca="false">IF($A271="","",IF(設定!$B$21="dB",10^($B271/20),ABS($B271)))</f>
        <v>4.20392539293194</v>
      </c>
      <c r="D271" s="32" t="n">
        <f aca="false">IF($A271="","",$A271^2)</f>
        <v>1766.6259765625</v>
      </c>
      <c r="E271" s="32" t="n">
        <f aca="false">IF($A271="","",IF($C271&lt;=0,"",1/$C271^2))</f>
        <v>0.0565835250871646</v>
      </c>
      <c r="F271" s="33" t="n">
        <f aca="false">IF(OR(ROW()-設定!$B$30&lt;2,ROW()+設定!$B$30&gt;13701,N($A271)&lt;=0,N(INDEX($A$2:$A$13701,MIN(13700,MAX(1,ROW()-1+設定!$B$30))))&lt;=0,$A271&lt;設定!$B$28,$A271&gt;設定!$B$29),0,IF(AND($C271&gt;=MAX(INDEX($C$1:$C$13701,MAX(1,ROW()-設定!$B$24)):INDEX($C$1:$C$13701,MAX(1,ROW()-1))),$C271&gt;MAX(INDEX($C$1:$C$13701,MIN(13701,ROW()+1)):INDEX($C$1:$C$13701,MIN(13701,ROW()+設定!$B$24))),$C271&gt;=設定!$B$32,$C271&gt;=MAX(MIN(INDEX($C$1:$C$13701,MAX(1,ROW()-設定!$B$26)):INDEX($C$1:$C$13701,MAX(1,ROW()-1))),MIN(INDEX($C$1:$C$13701,MIN(13701,ROW()+1)):INDEX($C$1:$C$13701,MIN(13701,ROW()+設定!$B$26))))*10^(設定!$B$27/20)),1,0))</f>
        <v>0</v>
      </c>
      <c r="G271" s="33" t="n">
        <f aca="false">$G270+IF($F271=1,1,0)</f>
        <v>0</v>
      </c>
      <c r="H271" s="0" t="str">
        <f aca="false">IF($F271=1,$G271,"")</f>
        <v/>
      </c>
    </row>
    <row r="272" customFormat="false" ht="15" hidden="false" customHeight="false" outlineLevel="0" collapsed="false">
      <c r="A272" s="30" t="n">
        <v>42.1875</v>
      </c>
      <c r="B272" s="31" t="n">
        <v>12.487</v>
      </c>
      <c r="C272" s="32" t="n">
        <f aca="false">IF($A272="","",IF(設定!$B$21="dB",10^($B272/20),ABS($B272)))</f>
        <v>4.2106583065041</v>
      </c>
      <c r="D272" s="32" t="n">
        <f aca="false">IF($A272="","",$A272^2)</f>
        <v>1779.78515625</v>
      </c>
      <c r="E272" s="32" t="n">
        <f aca="false">IF($A272="","",IF($C272&lt;=0,"",1/$C272^2))</f>
        <v>0.0564027137431895</v>
      </c>
      <c r="F272" s="33" t="n">
        <f aca="false">IF(OR(ROW()-設定!$B$30&lt;2,ROW()+設定!$B$30&gt;13701,N($A272)&lt;=0,N(INDEX($A$2:$A$13701,MIN(13700,MAX(1,ROW()-1+設定!$B$30))))&lt;=0,$A272&lt;設定!$B$28,$A272&gt;設定!$B$29),0,IF(AND($C272&gt;=MAX(INDEX($C$1:$C$13701,MAX(1,ROW()-設定!$B$24)):INDEX($C$1:$C$13701,MAX(1,ROW()-1))),$C272&gt;MAX(INDEX($C$1:$C$13701,MIN(13701,ROW()+1)):INDEX($C$1:$C$13701,MIN(13701,ROW()+設定!$B$24))),$C272&gt;=設定!$B$32,$C272&gt;=MAX(MIN(INDEX($C$1:$C$13701,MAX(1,ROW()-設定!$B$26)):INDEX($C$1:$C$13701,MAX(1,ROW()-1))),MIN(INDEX($C$1:$C$13701,MIN(13701,ROW()+1)):INDEX($C$1:$C$13701,MIN(13701,ROW()+設定!$B$26))))*10^(設定!$B$27/20)),1,0))</f>
        <v>0</v>
      </c>
      <c r="G272" s="33" t="n">
        <f aca="false">$G271+IF($F272=1,1,0)</f>
        <v>0</v>
      </c>
      <c r="H272" s="0" t="str">
        <f aca="false">IF($F272=1,$G272,"")</f>
        <v/>
      </c>
    </row>
    <row r="273" customFormat="false" ht="15" hidden="false" customHeight="false" outlineLevel="0" collapsed="false">
      <c r="A273" s="30" t="n">
        <v>42.34375</v>
      </c>
      <c r="B273" s="31" t="n">
        <v>12.349</v>
      </c>
      <c r="C273" s="32" t="n">
        <f aca="false">IF($A273="","",IF(設定!$B$21="dB",10^($B273/20),ABS($B273)))</f>
        <v>4.14428868404535</v>
      </c>
      <c r="D273" s="32" t="n">
        <f aca="false">IF($A273="","",$A273^2)</f>
        <v>1792.9931640625</v>
      </c>
      <c r="E273" s="32" t="n">
        <f aca="false">IF($A273="","",IF($C273&lt;=0,"",1/$C273^2))</f>
        <v>0.0582237267422498</v>
      </c>
      <c r="F273" s="33" t="n">
        <f aca="false">IF(OR(ROW()-設定!$B$30&lt;2,ROW()+設定!$B$30&gt;13701,N($A273)&lt;=0,N(INDEX($A$2:$A$13701,MIN(13700,MAX(1,ROW()-1+設定!$B$30))))&lt;=0,$A273&lt;設定!$B$28,$A273&gt;設定!$B$29),0,IF(AND($C273&gt;=MAX(INDEX($C$1:$C$13701,MAX(1,ROW()-設定!$B$24)):INDEX($C$1:$C$13701,MAX(1,ROW()-1))),$C273&gt;MAX(INDEX($C$1:$C$13701,MIN(13701,ROW()+1)):INDEX($C$1:$C$13701,MIN(13701,ROW()+設定!$B$24))),$C273&gt;=設定!$B$32,$C273&gt;=MAX(MIN(INDEX($C$1:$C$13701,MAX(1,ROW()-設定!$B$26)):INDEX($C$1:$C$13701,MAX(1,ROW()-1))),MIN(INDEX($C$1:$C$13701,MIN(13701,ROW()+1)):INDEX($C$1:$C$13701,MIN(13701,ROW()+設定!$B$26))))*10^(設定!$B$27/20)),1,0))</f>
        <v>0</v>
      </c>
      <c r="G273" s="33" t="n">
        <f aca="false">$G272+IF($F273=1,1,0)</f>
        <v>0</v>
      </c>
      <c r="H273" s="0" t="str">
        <f aca="false">IF($F273=1,$G273,"")</f>
        <v/>
      </c>
    </row>
    <row r="274" customFormat="false" ht="15" hidden="false" customHeight="false" outlineLevel="0" collapsed="false">
      <c r="A274" s="30" t="n">
        <v>42.5</v>
      </c>
      <c r="B274" s="31" t="n">
        <v>12.6663</v>
      </c>
      <c r="C274" s="32" t="n">
        <f aca="false">IF($A274="","",IF(設定!$B$21="dB",10^($B274/20),ABS($B274)))</f>
        <v>4.29848088692198</v>
      </c>
      <c r="D274" s="32" t="n">
        <f aca="false">IF($A274="","",$A274^2)</f>
        <v>1806.25</v>
      </c>
      <c r="E274" s="32" t="n">
        <f aca="false">IF($A274="","",IF($C274&lt;=0,"",1/$C274^2))</f>
        <v>0.0541215218401044</v>
      </c>
      <c r="F274" s="33" t="n">
        <f aca="false">IF(OR(ROW()-設定!$B$30&lt;2,ROW()+設定!$B$30&gt;13701,N($A274)&lt;=0,N(INDEX($A$2:$A$13701,MIN(13700,MAX(1,ROW()-1+設定!$B$30))))&lt;=0,$A274&lt;設定!$B$28,$A274&gt;設定!$B$29),0,IF(AND($C274&gt;=MAX(INDEX($C$1:$C$13701,MAX(1,ROW()-設定!$B$24)):INDEX($C$1:$C$13701,MAX(1,ROW()-1))),$C274&gt;MAX(INDEX($C$1:$C$13701,MIN(13701,ROW()+1)):INDEX($C$1:$C$13701,MIN(13701,ROW()+設定!$B$24))),$C274&gt;=設定!$B$32,$C274&gt;=MAX(MIN(INDEX($C$1:$C$13701,MAX(1,ROW()-設定!$B$26)):INDEX($C$1:$C$13701,MAX(1,ROW()-1))),MIN(INDEX($C$1:$C$13701,MIN(13701,ROW()+1)):INDEX($C$1:$C$13701,MIN(13701,ROW()+設定!$B$26))))*10^(設定!$B$27/20)),1,0))</f>
        <v>0</v>
      </c>
      <c r="G274" s="33" t="n">
        <f aca="false">$G273+IF($F274=1,1,0)</f>
        <v>0</v>
      </c>
      <c r="H274" s="0" t="str">
        <f aca="false">IF($F274=1,$G274,"")</f>
        <v/>
      </c>
    </row>
    <row r="275" customFormat="false" ht="15" hidden="false" customHeight="false" outlineLevel="0" collapsed="false">
      <c r="A275" s="30" t="n">
        <v>42.65625</v>
      </c>
      <c r="B275" s="31" t="n">
        <v>12.6397</v>
      </c>
      <c r="C275" s="32" t="n">
        <f aca="false">IF($A275="","",IF(設定!$B$21="dB",10^($B275/20),ABS($B275)))</f>
        <v>4.2853371911153</v>
      </c>
      <c r="D275" s="32" t="n">
        <f aca="false">IF($A275="","",$A275^2)</f>
        <v>1819.5556640625</v>
      </c>
      <c r="E275" s="32" t="n">
        <f aca="false">IF($A275="","",IF($C275&lt;=0,"",1/$C275^2))</f>
        <v>0.0544540267052301</v>
      </c>
      <c r="F275" s="33" t="n">
        <f aca="false">IF(OR(ROW()-設定!$B$30&lt;2,ROW()+設定!$B$30&gt;13701,N($A275)&lt;=0,N(INDEX($A$2:$A$13701,MIN(13700,MAX(1,ROW()-1+設定!$B$30))))&lt;=0,$A275&lt;設定!$B$28,$A275&gt;設定!$B$29),0,IF(AND($C275&gt;=MAX(INDEX($C$1:$C$13701,MAX(1,ROW()-設定!$B$24)):INDEX($C$1:$C$13701,MAX(1,ROW()-1))),$C275&gt;MAX(INDEX($C$1:$C$13701,MIN(13701,ROW()+1)):INDEX($C$1:$C$13701,MIN(13701,ROW()+設定!$B$24))),$C275&gt;=設定!$B$32,$C275&gt;=MAX(MIN(INDEX($C$1:$C$13701,MAX(1,ROW()-設定!$B$26)):INDEX($C$1:$C$13701,MAX(1,ROW()-1))),MIN(INDEX($C$1:$C$13701,MIN(13701,ROW()+1)):INDEX($C$1:$C$13701,MIN(13701,ROW()+設定!$B$26))))*10^(設定!$B$27/20)),1,0))</f>
        <v>0</v>
      </c>
      <c r="G275" s="33" t="n">
        <f aca="false">$G274+IF($F275=1,1,0)</f>
        <v>0</v>
      </c>
      <c r="H275" s="0" t="str">
        <f aca="false">IF($F275=1,$G275,"")</f>
        <v/>
      </c>
    </row>
    <row r="276" customFormat="false" ht="15" hidden="false" customHeight="false" outlineLevel="0" collapsed="false">
      <c r="A276" s="30" t="n">
        <v>42.8125</v>
      </c>
      <c r="B276" s="31" t="n">
        <v>12.4404</v>
      </c>
      <c r="C276" s="32" t="n">
        <f aca="false">IF($A276="","",IF(設定!$B$21="dB",10^($B276/20),ABS($B276)))</f>
        <v>4.18812851718407</v>
      </c>
      <c r="D276" s="32" t="n">
        <f aca="false">IF($A276="","",$A276^2)</f>
        <v>1832.91015625</v>
      </c>
      <c r="E276" s="32" t="n">
        <f aca="false">IF($A276="","",IF($C276&lt;=0,"",1/$C276^2))</f>
        <v>0.0570111760628879</v>
      </c>
      <c r="F276" s="33" t="n">
        <f aca="false">IF(OR(ROW()-設定!$B$30&lt;2,ROW()+設定!$B$30&gt;13701,N($A276)&lt;=0,N(INDEX($A$2:$A$13701,MIN(13700,MAX(1,ROW()-1+設定!$B$30))))&lt;=0,$A276&lt;設定!$B$28,$A276&gt;設定!$B$29),0,IF(AND($C276&gt;=MAX(INDEX($C$1:$C$13701,MAX(1,ROW()-設定!$B$24)):INDEX($C$1:$C$13701,MAX(1,ROW()-1))),$C276&gt;MAX(INDEX($C$1:$C$13701,MIN(13701,ROW()+1)):INDEX($C$1:$C$13701,MIN(13701,ROW()+設定!$B$24))),$C276&gt;=設定!$B$32,$C276&gt;=MAX(MIN(INDEX($C$1:$C$13701,MAX(1,ROW()-設定!$B$26)):INDEX($C$1:$C$13701,MAX(1,ROW()-1))),MIN(INDEX($C$1:$C$13701,MIN(13701,ROW()+1)):INDEX($C$1:$C$13701,MIN(13701,ROW()+設定!$B$26))))*10^(設定!$B$27/20)),1,0))</f>
        <v>0</v>
      </c>
      <c r="G276" s="33" t="n">
        <f aca="false">$G275+IF($F276=1,1,0)</f>
        <v>0</v>
      </c>
      <c r="H276" s="0" t="str">
        <f aca="false">IF($F276=1,$G276,"")</f>
        <v/>
      </c>
    </row>
    <row r="277" customFormat="false" ht="15" hidden="false" customHeight="false" outlineLevel="0" collapsed="false">
      <c r="A277" s="30" t="n">
        <v>42.96875</v>
      </c>
      <c r="B277" s="31" t="n">
        <v>12.5694</v>
      </c>
      <c r="C277" s="32" t="n">
        <f aca="false">IF($A277="","",IF(設定!$B$21="dB",10^($B277/20),ABS($B277)))</f>
        <v>4.25079342349704</v>
      </c>
      <c r="D277" s="32" t="n">
        <f aca="false">IF($A277="","",$A277^2)</f>
        <v>1846.3134765625</v>
      </c>
      <c r="E277" s="32" t="n">
        <f aca="false">IF($A277="","",IF($C277&lt;=0,"",1/$C277^2))</f>
        <v>0.0553426562639592</v>
      </c>
      <c r="F277" s="33" t="n">
        <f aca="false">IF(OR(ROW()-設定!$B$30&lt;2,ROW()+設定!$B$30&gt;13701,N($A277)&lt;=0,N(INDEX($A$2:$A$13701,MIN(13700,MAX(1,ROW()-1+設定!$B$30))))&lt;=0,$A277&lt;設定!$B$28,$A277&gt;設定!$B$29),0,IF(AND($C277&gt;=MAX(INDEX($C$1:$C$13701,MAX(1,ROW()-設定!$B$24)):INDEX($C$1:$C$13701,MAX(1,ROW()-1))),$C277&gt;MAX(INDEX($C$1:$C$13701,MIN(13701,ROW()+1)):INDEX($C$1:$C$13701,MIN(13701,ROW()+設定!$B$24))),$C277&gt;=設定!$B$32,$C277&gt;=MAX(MIN(INDEX($C$1:$C$13701,MAX(1,ROW()-設定!$B$26)):INDEX($C$1:$C$13701,MAX(1,ROW()-1))),MIN(INDEX($C$1:$C$13701,MIN(13701,ROW()+1)):INDEX($C$1:$C$13701,MIN(13701,ROW()+設定!$B$26))))*10^(設定!$B$27/20)),1,0))</f>
        <v>0</v>
      </c>
      <c r="G277" s="33" t="n">
        <f aca="false">$G276+IF($F277=1,1,0)</f>
        <v>0</v>
      </c>
      <c r="H277" s="0" t="str">
        <f aca="false">IF($F277=1,$G277,"")</f>
        <v/>
      </c>
    </row>
    <row r="278" customFormat="false" ht="15" hidden="false" customHeight="false" outlineLevel="0" collapsed="false">
      <c r="A278" s="30" t="n">
        <v>43.125</v>
      </c>
      <c r="B278" s="31" t="n">
        <v>12.5291</v>
      </c>
      <c r="C278" s="32" t="n">
        <f aca="false">IF($A278="","",IF(設定!$B$21="dB",10^($B278/20),ABS($B278)))</f>
        <v>4.23111666167518</v>
      </c>
      <c r="D278" s="32" t="n">
        <f aca="false">IF($A278="","",$A278^2)</f>
        <v>1859.765625</v>
      </c>
      <c r="E278" s="32" t="n">
        <f aca="false">IF($A278="","",IF($C278&lt;=0,"",1/$C278^2))</f>
        <v>0.055858593999259</v>
      </c>
      <c r="F278" s="33" t="n">
        <f aca="false">IF(OR(ROW()-設定!$B$30&lt;2,ROW()+設定!$B$30&gt;13701,N($A278)&lt;=0,N(INDEX($A$2:$A$13701,MIN(13700,MAX(1,ROW()-1+設定!$B$30))))&lt;=0,$A278&lt;設定!$B$28,$A278&gt;設定!$B$29),0,IF(AND($C278&gt;=MAX(INDEX($C$1:$C$13701,MAX(1,ROW()-設定!$B$24)):INDEX($C$1:$C$13701,MAX(1,ROW()-1))),$C278&gt;MAX(INDEX($C$1:$C$13701,MIN(13701,ROW()+1)):INDEX($C$1:$C$13701,MIN(13701,ROW()+設定!$B$24))),$C278&gt;=設定!$B$32,$C278&gt;=MAX(MIN(INDEX($C$1:$C$13701,MAX(1,ROW()-設定!$B$26)):INDEX($C$1:$C$13701,MAX(1,ROW()-1))),MIN(INDEX($C$1:$C$13701,MIN(13701,ROW()+1)):INDEX($C$1:$C$13701,MIN(13701,ROW()+設定!$B$26))))*10^(設定!$B$27/20)),1,0))</f>
        <v>0</v>
      </c>
      <c r="G278" s="33" t="n">
        <f aca="false">$G277+IF($F278=1,1,0)</f>
        <v>0</v>
      </c>
      <c r="H278" s="0" t="str">
        <f aca="false">IF($F278=1,$G278,"")</f>
        <v/>
      </c>
    </row>
    <row r="279" customFormat="false" ht="15" hidden="false" customHeight="false" outlineLevel="0" collapsed="false">
      <c r="A279" s="30" t="n">
        <v>43.28125</v>
      </c>
      <c r="B279" s="31" t="n">
        <v>12.2134</v>
      </c>
      <c r="C279" s="32" t="n">
        <f aca="false">IF($A279="","",IF(設定!$B$21="dB",10^($B279/20),ABS($B279)))</f>
        <v>4.08009241436283</v>
      </c>
      <c r="D279" s="32" t="n">
        <f aca="false">IF($A279="","",$A279^2)</f>
        <v>1873.2666015625</v>
      </c>
      <c r="E279" s="32" t="n">
        <f aca="false">IF($A279="","",IF($C279&lt;=0,"",1/$C279^2))</f>
        <v>0.0600703275411411</v>
      </c>
      <c r="F279" s="33" t="n">
        <f aca="false">IF(OR(ROW()-設定!$B$30&lt;2,ROW()+設定!$B$30&gt;13701,N($A279)&lt;=0,N(INDEX($A$2:$A$13701,MIN(13700,MAX(1,ROW()-1+設定!$B$30))))&lt;=0,$A279&lt;設定!$B$28,$A279&gt;設定!$B$29),0,IF(AND($C279&gt;=MAX(INDEX($C$1:$C$13701,MAX(1,ROW()-設定!$B$24)):INDEX($C$1:$C$13701,MAX(1,ROW()-1))),$C279&gt;MAX(INDEX($C$1:$C$13701,MIN(13701,ROW()+1)):INDEX($C$1:$C$13701,MIN(13701,ROW()+設定!$B$24))),$C279&gt;=設定!$B$32,$C279&gt;=MAX(MIN(INDEX($C$1:$C$13701,MAX(1,ROW()-設定!$B$26)):INDEX($C$1:$C$13701,MAX(1,ROW()-1))),MIN(INDEX($C$1:$C$13701,MIN(13701,ROW()+1)):INDEX($C$1:$C$13701,MIN(13701,ROW()+設定!$B$26))))*10^(設定!$B$27/20)),1,0))</f>
        <v>0</v>
      </c>
      <c r="G279" s="33" t="n">
        <f aca="false">$G278+IF($F279=1,1,0)</f>
        <v>0</v>
      </c>
      <c r="H279" s="0" t="str">
        <f aca="false">IF($F279=1,$G279,"")</f>
        <v/>
      </c>
    </row>
    <row r="280" customFormat="false" ht="15" hidden="false" customHeight="false" outlineLevel="0" collapsed="false">
      <c r="A280" s="30" t="n">
        <v>43.4375</v>
      </c>
      <c r="B280" s="31" t="n">
        <v>12.5163</v>
      </c>
      <c r="C280" s="32" t="n">
        <f aca="false">IF($A280="","",IF(設定!$B$21="dB",10^($B280/20),ABS($B280)))</f>
        <v>4.22488604975006</v>
      </c>
      <c r="D280" s="32" t="n">
        <f aca="false">IF($A280="","",$A280^2)</f>
        <v>1886.81640625</v>
      </c>
      <c r="E280" s="32" t="n">
        <f aca="false">IF($A280="","",IF($C280&lt;=0,"",1/$C280^2))</f>
        <v>0.0560234693815491</v>
      </c>
      <c r="F280" s="33" t="n">
        <f aca="false">IF(OR(ROW()-設定!$B$30&lt;2,ROW()+設定!$B$30&gt;13701,N($A280)&lt;=0,N(INDEX($A$2:$A$13701,MIN(13700,MAX(1,ROW()-1+設定!$B$30))))&lt;=0,$A280&lt;設定!$B$28,$A280&gt;設定!$B$29),0,IF(AND($C280&gt;=MAX(INDEX($C$1:$C$13701,MAX(1,ROW()-設定!$B$24)):INDEX($C$1:$C$13701,MAX(1,ROW()-1))),$C280&gt;MAX(INDEX($C$1:$C$13701,MIN(13701,ROW()+1)):INDEX($C$1:$C$13701,MIN(13701,ROW()+設定!$B$24))),$C280&gt;=設定!$B$32,$C280&gt;=MAX(MIN(INDEX($C$1:$C$13701,MAX(1,ROW()-設定!$B$26)):INDEX($C$1:$C$13701,MAX(1,ROW()-1))),MIN(INDEX($C$1:$C$13701,MIN(13701,ROW()+1)):INDEX($C$1:$C$13701,MIN(13701,ROW()+設定!$B$26))))*10^(設定!$B$27/20)),1,0))</f>
        <v>0</v>
      </c>
      <c r="G280" s="33" t="n">
        <f aca="false">$G279+IF($F280=1,1,0)</f>
        <v>0</v>
      </c>
      <c r="H280" s="0" t="str">
        <f aca="false">IF($F280=1,$G280,"")</f>
        <v/>
      </c>
    </row>
    <row r="281" customFormat="false" ht="15" hidden="false" customHeight="false" outlineLevel="0" collapsed="false">
      <c r="A281" s="30" t="n">
        <v>43.59375</v>
      </c>
      <c r="B281" s="31" t="n">
        <v>12.484</v>
      </c>
      <c r="C281" s="32" t="n">
        <f aca="false">IF($A281="","",IF(設定!$B$21="dB",10^($B281/20),ABS($B281)))</f>
        <v>4.20920424776836</v>
      </c>
      <c r="D281" s="32" t="n">
        <f aca="false">IF($A281="","",$A281^2)</f>
        <v>1900.4150390625</v>
      </c>
      <c r="E281" s="32" t="n">
        <f aca="false">IF($A281="","",IF($C281&lt;=0,"",1/$C281^2))</f>
        <v>0.0564416888175142</v>
      </c>
      <c r="F281" s="33" t="n">
        <f aca="false">IF(OR(ROW()-設定!$B$30&lt;2,ROW()+設定!$B$30&gt;13701,N($A281)&lt;=0,N(INDEX($A$2:$A$13701,MIN(13700,MAX(1,ROW()-1+設定!$B$30))))&lt;=0,$A281&lt;設定!$B$28,$A281&gt;設定!$B$29),0,IF(AND($C281&gt;=MAX(INDEX($C$1:$C$13701,MAX(1,ROW()-設定!$B$24)):INDEX($C$1:$C$13701,MAX(1,ROW()-1))),$C281&gt;MAX(INDEX($C$1:$C$13701,MIN(13701,ROW()+1)):INDEX($C$1:$C$13701,MIN(13701,ROW()+設定!$B$24))),$C281&gt;=設定!$B$32,$C281&gt;=MAX(MIN(INDEX($C$1:$C$13701,MAX(1,ROW()-設定!$B$26)):INDEX($C$1:$C$13701,MAX(1,ROW()-1))),MIN(INDEX($C$1:$C$13701,MIN(13701,ROW()+1)):INDEX($C$1:$C$13701,MIN(13701,ROW()+設定!$B$26))))*10^(設定!$B$27/20)),1,0))</f>
        <v>0</v>
      </c>
      <c r="G281" s="33" t="n">
        <f aca="false">$G280+IF($F281=1,1,0)</f>
        <v>0</v>
      </c>
      <c r="H281" s="0" t="str">
        <f aca="false">IF($F281=1,$G281,"")</f>
        <v/>
      </c>
    </row>
    <row r="282" customFormat="false" ht="15" hidden="false" customHeight="false" outlineLevel="0" collapsed="false">
      <c r="A282" s="30" t="n">
        <v>43.75</v>
      </c>
      <c r="B282" s="31" t="n">
        <v>12.4994</v>
      </c>
      <c r="C282" s="32" t="n">
        <f aca="false">IF($A282="","",IF(設定!$B$21="dB",10^($B282/20),ABS($B282)))</f>
        <v>4.21667374672189</v>
      </c>
      <c r="D282" s="32" t="n">
        <f aca="false">IF($A282="","",$A282^2)</f>
        <v>1914.0625</v>
      </c>
      <c r="E282" s="32" t="n">
        <f aca="false">IF($A282="","",IF($C282&lt;=0,"",1/$C282^2))</f>
        <v>0.0562419020882407</v>
      </c>
      <c r="F282" s="33" t="n">
        <f aca="false">IF(OR(ROW()-設定!$B$30&lt;2,ROW()+設定!$B$30&gt;13701,N($A282)&lt;=0,N(INDEX($A$2:$A$13701,MIN(13700,MAX(1,ROW()-1+設定!$B$30))))&lt;=0,$A282&lt;設定!$B$28,$A282&gt;設定!$B$29),0,IF(AND($C282&gt;=MAX(INDEX($C$1:$C$13701,MAX(1,ROW()-設定!$B$24)):INDEX($C$1:$C$13701,MAX(1,ROW()-1))),$C282&gt;MAX(INDEX($C$1:$C$13701,MIN(13701,ROW()+1)):INDEX($C$1:$C$13701,MIN(13701,ROW()+設定!$B$24))),$C282&gt;=設定!$B$32,$C282&gt;=MAX(MIN(INDEX($C$1:$C$13701,MAX(1,ROW()-設定!$B$26)):INDEX($C$1:$C$13701,MAX(1,ROW()-1))),MIN(INDEX($C$1:$C$13701,MIN(13701,ROW()+1)):INDEX($C$1:$C$13701,MIN(13701,ROW()+設定!$B$26))))*10^(設定!$B$27/20)),1,0))</f>
        <v>0</v>
      </c>
      <c r="G282" s="33" t="n">
        <f aca="false">$G281+IF($F282=1,1,0)</f>
        <v>0</v>
      </c>
      <c r="H282" s="0" t="str">
        <f aca="false">IF($F282=1,$G282,"")</f>
        <v/>
      </c>
    </row>
    <row r="283" customFormat="false" ht="15" hidden="false" customHeight="false" outlineLevel="0" collapsed="false">
      <c r="A283" s="30" t="n">
        <v>43.90625</v>
      </c>
      <c r="B283" s="31" t="n">
        <v>12.3781</v>
      </c>
      <c r="C283" s="32" t="n">
        <f aca="false">IF($A283="","",IF(設定!$B$21="dB",10^($B283/20),ABS($B283)))</f>
        <v>4.15819641834566</v>
      </c>
      <c r="D283" s="32" t="n">
        <f aca="false">IF($A283="","",$A283^2)</f>
        <v>1927.7587890625</v>
      </c>
      <c r="E283" s="32" t="n">
        <f aca="false">IF($A283="","",IF($C283&lt;=0,"",1/$C283^2))</f>
        <v>0.0578349014651955</v>
      </c>
      <c r="F283" s="33" t="n">
        <f aca="false">IF(OR(ROW()-設定!$B$30&lt;2,ROW()+設定!$B$30&gt;13701,N($A283)&lt;=0,N(INDEX($A$2:$A$13701,MIN(13700,MAX(1,ROW()-1+設定!$B$30))))&lt;=0,$A283&lt;設定!$B$28,$A283&gt;設定!$B$29),0,IF(AND($C283&gt;=MAX(INDEX($C$1:$C$13701,MAX(1,ROW()-設定!$B$24)):INDEX($C$1:$C$13701,MAX(1,ROW()-1))),$C283&gt;MAX(INDEX($C$1:$C$13701,MIN(13701,ROW()+1)):INDEX($C$1:$C$13701,MIN(13701,ROW()+設定!$B$24))),$C283&gt;=設定!$B$32,$C283&gt;=MAX(MIN(INDEX($C$1:$C$13701,MAX(1,ROW()-設定!$B$26)):INDEX($C$1:$C$13701,MAX(1,ROW()-1))),MIN(INDEX($C$1:$C$13701,MIN(13701,ROW()+1)):INDEX($C$1:$C$13701,MIN(13701,ROW()+設定!$B$26))))*10^(設定!$B$27/20)),1,0))</f>
        <v>0</v>
      </c>
      <c r="G283" s="33" t="n">
        <f aca="false">$G282+IF($F283=1,1,0)</f>
        <v>0</v>
      </c>
      <c r="H283" s="0" t="str">
        <f aca="false">IF($F283=1,$G283,"")</f>
        <v/>
      </c>
    </row>
    <row r="284" customFormat="false" ht="15" hidden="false" customHeight="false" outlineLevel="0" collapsed="false">
      <c r="A284" s="30" t="n">
        <v>44.0625</v>
      </c>
      <c r="B284" s="31" t="n">
        <v>12.4629</v>
      </c>
      <c r="C284" s="32" t="n">
        <f aca="false">IF($A284="","",IF(設定!$B$21="dB",10^($B284/20),ABS($B284)))</f>
        <v>4.19899154352366</v>
      </c>
      <c r="D284" s="32" t="n">
        <f aca="false">IF($A284="","",$A284^2)</f>
        <v>1941.50390625</v>
      </c>
      <c r="E284" s="32" t="n">
        <f aca="false">IF($A284="","",IF($C284&lt;=0,"",1/$C284^2))</f>
        <v>0.0567165754184589</v>
      </c>
      <c r="F284" s="33" t="n">
        <f aca="false">IF(OR(ROW()-設定!$B$30&lt;2,ROW()+設定!$B$30&gt;13701,N($A284)&lt;=0,N(INDEX($A$2:$A$13701,MIN(13700,MAX(1,ROW()-1+設定!$B$30))))&lt;=0,$A284&lt;設定!$B$28,$A284&gt;設定!$B$29),0,IF(AND($C284&gt;=MAX(INDEX($C$1:$C$13701,MAX(1,ROW()-設定!$B$24)):INDEX($C$1:$C$13701,MAX(1,ROW()-1))),$C284&gt;MAX(INDEX($C$1:$C$13701,MIN(13701,ROW()+1)):INDEX($C$1:$C$13701,MIN(13701,ROW()+設定!$B$24))),$C284&gt;=設定!$B$32,$C284&gt;=MAX(MIN(INDEX($C$1:$C$13701,MAX(1,ROW()-設定!$B$26)):INDEX($C$1:$C$13701,MAX(1,ROW()-1))),MIN(INDEX($C$1:$C$13701,MIN(13701,ROW()+1)):INDEX($C$1:$C$13701,MIN(13701,ROW()+設定!$B$26))))*10^(設定!$B$27/20)),1,0))</f>
        <v>0</v>
      </c>
      <c r="G284" s="33" t="n">
        <f aca="false">$G283+IF($F284=1,1,0)</f>
        <v>0</v>
      </c>
      <c r="H284" s="0" t="str">
        <f aca="false">IF($F284=1,$G284,"")</f>
        <v/>
      </c>
    </row>
    <row r="285" customFormat="false" ht="15" hidden="false" customHeight="false" outlineLevel="0" collapsed="false">
      <c r="A285" s="30" t="n">
        <v>44.21875</v>
      </c>
      <c r="B285" s="31" t="n">
        <v>12.4727</v>
      </c>
      <c r="C285" s="32" t="n">
        <f aca="false">IF($A285="","",IF(設定!$B$21="dB",10^($B285/20),ABS($B285)))</f>
        <v>4.20373179947079</v>
      </c>
      <c r="D285" s="32" t="n">
        <f aca="false">IF($A285="","",$A285^2)</f>
        <v>1955.2978515625</v>
      </c>
      <c r="E285" s="32" t="n">
        <f aca="false">IF($A285="","",IF($C285&lt;=0,"",1/$C285^2))</f>
        <v>0.0565887368624271</v>
      </c>
      <c r="F285" s="33" t="n">
        <f aca="false">IF(OR(ROW()-設定!$B$30&lt;2,ROW()+設定!$B$30&gt;13701,N($A285)&lt;=0,N(INDEX($A$2:$A$13701,MIN(13700,MAX(1,ROW()-1+設定!$B$30))))&lt;=0,$A285&lt;設定!$B$28,$A285&gt;設定!$B$29),0,IF(AND($C285&gt;=MAX(INDEX($C$1:$C$13701,MAX(1,ROW()-設定!$B$24)):INDEX($C$1:$C$13701,MAX(1,ROW()-1))),$C285&gt;MAX(INDEX($C$1:$C$13701,MIN(13701,ROW()+1)):INDEX($C$1:$C$13701,MIN(13701,ROW()+設定!$B$24))),$C285&gt;=設定!$B$32,$C285&gt;=MAX(MIN(INDEX($C$1:$C$13701,MAX(1,ROW()-設定!$B$26)):INDEX($C$1:$C$13701,MAX(1,ROW()-1))),MIN(INDEX($C$1:$C$13701,MIN(13701,ROW()+1)):INDEX($C$1:$C$13701,MIN(13701,ROW()+設定!$B$26))))*10^(設定!$B$27/20)),1,0))</f>
        <v>0</v>
      </c>
      <c r="G285" s="33" t="n">
        <f aca="false">$G284+IF($F285=1,1,0)</f>
        <v>0</v>
      </c>
      <c r="H285" s="0" t="str">
        <f aca="false">IF($F285=1,$G285,"")</f>
        <v/>
      </c>
    </row>
    <row r="286" customFormat="false" ht="15" hidden="false" customHeight="false" outlineLevel="0" collapsed="false">
      <c r="A286" s="30" t="n">
        <v>44.375</v>
      </c>
      <c r="B286" s="31" t="n">
        <v>12.6146</v>
      </c>
      <c r="C286" s="32" t="n">
        <f aca="false">IF($A286="","",IF(設定!$B$21="dB",10^($B286/20),ABS($B286)))</f>
        <v>4.27297153782231</v>
      </c>
      <c r="D286" s="32" t="n">
        <f aca="false">IF($A286="","",$A286^2)</f>
        <v>1969.140625</v>
      </c>
      <c r="E286" s="32" t="n">
        <f aca="false">IF($A286="","",IF($C286&lt;=0,"",1/$C286^2))</f>
        <v>0.0547696543354749</v>
      </c>
      <c r="F286" s="33" t="n">
        <f aca="false">IF(OR(ROW()-設定!$B$30&lt;2,ROW()+設定!$B$30&gt;13701,N($A286)&lt;=0,N(INDEX($A$2:$A$13701,MIN(13700,MAX(1,ROW()-1+設定!$B$30))))&lt;=0,$A286&lt;設定!$B$28,$A286&gt;設定!$B$29),0,IF(AND($C286&gt;=MAX(INDEX($C$1:$C$13701,MAX(1,ROW()-設定!$B$24)):INDEX($C$1:$C$13701,MAX(1,ROW()-1))),$C286&gt;MAX(INDEX($C$1:$C$13701,MIN(13701,ROW()+1)):INDEX($C$1:$C$13701,MIN(13701,ROW()+設定!$B$24))),$C286&gt;=設定!$B$32,$C286&gt;=MAX(MIN(INDEX($C$1:$C$13701,MAX(1,ROW()-設定!$B$26)):INDEX($C$1:$C$13701,MAX(1,ROW()-1))),MIN(INDEX($C$1:$C$13701,MIN(13701,ROW()+1)):INDEX($C$1:$C$13701,MIN(13701,ROW()+設定!$B$26))))*10^(設定!$B$27/20)),1,0))</f>
        <v>0</v>
      </c>
      <c r="G286" s="33" t="n">
        <f aca="false">$G285+IF($F286=1,1,0)</f>
        <v>0</v>
      </c>
      <c r="H286" s="0" t="str">
        <f aca="false">IF($F286=1,$G286,"")</f>
        <v/>
      </c>
    </row>
    <row r="287" customFormat="false" ht="15" hidden="false" customHeight="false" outlineLevel="0" collapsed="false">
      <c r="A287" s="30" t="n">
        <v>44.53125</v>
      </c>
      <c r="B287" s="31" t="n">
        <v>12.5266</v>
      </c>
      <c r="C287" s="32" t="n">
        <f aca="false">IF($A287="","",IF(設定!$B$21="dB",10^($B287/20),ABS($B287)))</f>
        <v>4.2298990236468</v>
      </c>
      <c r="D287" s="32" t="n">
        <f aca="false">IF($A287="","",$A287^2)</f>
        <v>1983.0322265625</v>
      </c>
      <c r="E287" s="32" t="n">
        <f aca="false">IF($A287="","",IF($C287&lt;=0,"",1/$C287^2))</f>
        <v>0.0558907580473926</v>
      </c>
      <c r="F287" s="33" t="n">
        <f aca="false">IF(OR(ROW()-設定!$B$30&lt;2,ROW()+設定!$B$30&gt;13701,N($A287)&lt;=0,N(INDEX($A$2:$A$13701,MIN(13700,MAX(1,ROW()-1+設定!$B$30))))&lt;=0,$A287&lt;設定!$B$28,$A287&gt;設定!$B$29),0,IF(AND($C287&gt;=MAX(INDEX($C$1:$C$13701,MAX(1,ROW()-設定!$B$24)):INDEX($C$1:$C$13701,MAX(1,ROW()-1))),$C287&gt;MAX(INDEX($C$1:$C$13701,MIN(13701,ROW()+1)):INDEX($C$1:$C$13701,MIN(13701,ROW()+設定!$B$24))),$C287&gt;=設定!$B$32,$C287&gt;=MAX(MIN(INDEX($C$1:$C$13701,MAX(1,ROW()-設定!$B$26)):INDEX($C$1:$C$13701,MAX(1,ROW()-1))),MIN(INDEX($C$1:$C$13701,MIN(13701,ROW()+1)):INDEX($C$1:$C$13701,MIN(13701,ROW()+設定!$B$26))))*10^(設定!$B$27/20)),1,0))</f>
        <v>0</v>
      </c>
      <c r="G287" s="33" t="n">
        <f aca="false">$G286+IF($F287=1,1,0)</f>
        <v>0</v>
      </c>
      <c r="H287" s="0" t="str">
        <f aca="false">IF($F287=1,$G287,"")</f>
        <v/>
      </c>
    </row>
    <row r="288" customFormat="false" ht="15" hidden="false" customHeight="false" outlineLevel="0" collapsed="false">
      <c r="A288" s="30" t="n">
        <v>44.6875</v>
      </c>
      <c r="B288" s="31" t="n">
        <v>12.4915</v>
      </c>
      <c r="C288" s="32" t="n">
        <f aca="false">IF($A288="","",IF(設定!$B$21="dB",10^($B288/20),ABS($B288)))</f>
        <v>4.21284033647599</v>
      </c>
      <c r="D288" s="32" t="n">
        <f aca="false">IF($A288="","",$A288^2)</f>
        <v>1996.97265625</v>
      </c>
      <c r="E288" s="32" t="n">
        <f aca="false">IF($A288="","",IF($C288&lt;=0,"",1/$C288^2))</f>
        <v>0.0563443015891392</v>
      </c>
      <c r="F288" s="33" t="n">
        <f aca="false">IF(OR(ROW()-設定!$B$30&lt;2,ROW()+設定!$B$30&gt;13701,N($A288)&lt;=0,N(INDEX($A$2:$A$13701,MIN(13700,MAX(1,ROW()-1+設定!$B$30))))&lt;=0,$A288&lt;設定!$B$28,$A288&gt;設定!$B$29),0,IF(AND($C288&gt;=MAX(INDEX($C$1:$C$13701,MAX(1,ROW()-設定!$B$24)):INDEX($C$1:$C$13701,MAX(1,ROW()-1))),$C288&gt;MAX(INDEX($C$1:$C$13701,MIN(13701,ROW()+1)):INDEX($C$1:$C$13701,MIN(13701,ROW()+設定!$B$24))),$C288&gt;=設定!$B$32,$C288&gt;=MAX(MIN(INDEX($C$1:$C$13701,MAX(1,ROW()-設定!$B$26)):INDEX($C$1:$C$13701,MAX(1,ROW()-1))),MIN(INDEX($C$1:$C$13701,MIN(13701,ROW()+1)):INDEX($C$1:$C$13701,MIN(13701,ROW()+設定!$B$26))))*10^(設定!$B$27/20)),1,0))</f>
        <v>0</v>
      </c>
      <c r="G288" s="33" t="n">
        <f aca="false">$G287+IF($F288=1,1,0)</f>
        <v>0</v>
      </c>
      <c r="H288" s="0" t="str">
        <f aca="false">IF($F288=1,$G288,"")</f>
        <v/>
      </c>
    </row>
    <row r="289" customFormat="false" ht="15" hidden="false" customHeight="false" outlineLevel="0" collapsed="false">
      <c r="A289" s="30" t="n">
        <v>44.84375</v>
      </c>
      <c r="B289" s="31" t="n">
        <v>12.6506</v>
      </c>
      <c r="C289" s="32" t="n">
        <f aca="false">IF($A289="","",IF(設定!$B$21="dB",10^($B289/20),ABS($B289)))</f>
        <v>4.29071827447017</v>
      </c>
      <c r="D289" s="32" t="n">
        <f aca="false">IF($A289="","",$A289^2)</f>
        <v>2010.9619140625</v>
      </c>
      <c r="E289" s="32" t="n">
        <f aca="false">IF($A289="","",IF($C289&lt;=0,"",1/$C289^2))</f>
        <v>0.0543175283869755</v>
      </c>
      <c r="F289" s="33" t="n">
        <f aca="false">IF(OR(ROW()-設定!$B$30&lt;2,ROW()+設定!$B$30&gt;13701,N($A289)&lt;=0,N(INDEX($A$2:$A$13701,MIN(13700,MAX(1,ROW()-1+設定!$B$30))))&lt;=0,$A289&lt;設定!$B$28,$A289&gt;設定!$B$29),0,IF(AND($C289&gt;=MAX(INDEX($C$1:$C$13701,MAX(1,ROW()-設定!$B$24)):INDEX($C$1:$C$13701,MAX(1,ROW()-1))),$C289&gt;MAX(INDEX($C$1:$C$13701,MIN(13701,ROW()+1)):INDEX($C$1:$C$13701,MIN(13701,ROW()+設定!$B$24))),$C289&gt;=設定!$B$32,$C289&gt;=MAX(MIN(INDEX($C$1:$C$13701,MAX(1,ROW()-設定!$B$26)):INDEX($C$1:$C$13701,MAX(1,ROW()-1))),MIN(INDEX($C$1:$C$13701,MIN(13701,ROW()+1)):INDEX($C$1:$C$13701,MIN(13701,ROW()+設定!$B$26))))*10^(設定!$B$27/20)),1,0))</f>
        <v>0</v>
      </c>
      <c r="G289" s="33" t="n">
        <f aca="false">$G288+IF($F289=1,1,0)</f>
        <v>0</v>
      </c>
      <c r="H289" s="0" t="str">
        <f aca="false">IF($F289=1,$G289,"")</f>
        <v/>
      </c>
    </row>
    <row r="290" customFormat="false" ht="15" hidden="false" customHeight="false" outlineLevel="0" collapsed="false">
      <c r="A290" s="30" t="n">
        <v>45</v>
      </c>
      <c r="B290" s="31" t="n">
        <v>12.4347</v>
      </c>
      <c r="C290" s="32" t="n">
        <f aca="false">IF($A290="","",IF(設定!$B$21="dB",10^($B290/20),ABS($B290)))</f>
        <v>4.18538101493565</v>
      </c>
      <c r="D290" s="32" t="n">
        <f aca="false">IF($A290="","",$A290^2)</f>
        <v>2025</v>
      </c>
      <c r="E290" s="32" t="n">
        <f aca="false">IF($A290="","",IF($C290&lt;=0,"",1/$C290^2))</f>
        <v>0.0570860508456817</v>
      </c>
      <c r="F290" s="33" t="n">
        <f aca="false">IF(OR(ROW()-設定!$B$30&lt;2,ROW()+設定!$B$30&gt;13701,N($A290)&lt;=0,N(INDEX($A$2:$A$13701,MIN(13700,MAX(1,ROW()-1+設定!$B$30))))&lt;=0,$A290&lt;設定!$B$28,$A290&gt;設定!$B$29),0,IF(AND($C290&gt;=MAX(INDEX($C$1:$C$13701,MAX(1,ROW()-設定!$B$24)):INDEX($C$1:$C$13701,MAX(1,ROW()-1))),$C290&gt;MAX(INDEX($C$1:$C$13701,MIN(13701,ROW()+1)):INDEX($C$1:$C$13701,MIN(13701,ROW()+設定!$B$24))),$C290&gt;=設定!$B$32,$C290&gt;=MAX(MIN(INDEX($C$1:$C$13701,MAX(1,ROW()-設定!$B$26)):INDEX($C$1:$C$13701,MAX(1,ROW()-1))),MIN(INDEX($C$1:$C$13701,MIN(13701,ROW()+1)):INDEX($C$1:$C$13701,MIN(13701,ROW()+設定!$B$26))))*10^(設定!$B$27/20)),1,0))</f>
        <v>0</v>
      </c>
      <c r="G290" s="33" t="n">
        <f aca="false">$G289+IF($F290=1,1,0)</f>
        <v>0</v>
      </c>
      <c r="H290" s="0" t="str">
        <f aca="false">IF($F290=1,$G290,"")</f>
        <v/>
      </c>
    </row>
    <row r="291" customFormat="false" ht="15" hidden="false" customHeight="false" outlineLevel="0" collapsed="false">
      <c r="A291" s="30" t="n">
        <v>45.15625</v>
      </c>
      <c r="B291" s="31" t="n">
        <v>12.4524</v>
      </c>
      <c r="C291" s="32" t="n">
        <f aca="false">IF($A291="","",IF(設定!$B$21="dB",10^($B291/20),ABS($B291)))</f>
        <v>4.1939186293056</v>
      </c>
      <c r="D291" s="32" t="n">
        <f aca="false">IF($A291="","",$A291^2)</f>
        <v>2039.0869140625</v>
      </c>
      <c r="E291" s="32" t="n">
        <f aca="false">IF($A291="","",IF($C291&lt;=0,"",1/$C291^2))</f>
        <v>0.0568538657941771</v>
      </c>
      <c r="F291" s="33" t="n">
        <f aca="false">IF(OR(ROW()-設定!$B$30&lt;2,ROW()+設定!$B$30&gt;13701,N($A291)&lt;=0,N(INDEX($A$2:$A$13701,MIN(13700,MAX(1,ROW()-1+設定!$B$30))))&lt;=0,$A291&lt;設定!$B$28,$A291&gt;設定!$B$29),0,IF(AND($C291&gt;=MAX(INDEX($C$1:$C$13701,MAX(1,ROW()-設定!$B$24)):INDEX($C$1:$C$13701,MAX(1,ROW()-1))),$C291&gt;MAX(INDEX($C$1:$C$13701,MIN(13701,ROW()+1)):INDEX($C$1:$C$13701,MIN(13701,ROW()+設定!$B$24))),$C291&gt;=設定!$B$32,$C291&gt;=MAX(MIN(INDEX($C$1:$C$13701,MAX(1,ROW()-設定!$B$26)):INDEX($C$1:$C$13701,MAX(1,ROW()-1))),MIN(INDEX($C$1:$C$13701,MIN(13701,ROW()+1)):INDEX($C$1:$C$13701,MIN(13701,ROW()+設定!$B$26))))*10^(設定!$B$27/20)),1,0))</f>
        <v>0</v>
      </c>
      <c r="G291" s="33" t="n">
        <f aca="false">$G290+IF($F291=1,1,0)</f>
        <v>0</v>
      </c>
      <c r="H291" s="0" t="str">
        <f aca="false">IF($F291=1,$G291,"")</f>
        <v/>
      </c>
    </row>
    <row r="292" customFormat="false" ht="15" hidden="false" customHeight="false" outlineLevel="0" collapsed="false">
      <c r="A292" s="30" t="n">
        <v>45.3125</v>
      </c>
      <c r="B292" s="31" t="n">
        <v>12.3019</v>
      </c>
      <c r="C292" s="32" t="n">
        <f aca="false">IF($A292="","",IF(設定!$B$21="dB",10^($B292/20),ABS($B292)))</f>
        <v>4.12187673469818</v>
      </c>
      <c r="D292" s="32" t="n">
        <f aca="false">IF($A292="","",$A292^2)</f>
        <v>2053.22265625</v>
      </c>
      <c r="E292" s="32" t="n">
        <f aca="false">IF($A292="","",IF($C292&lt;=0,"",1/$C292^2))</f>
        <v>0.0588586097800919</v>
      </c>
      <c r="F292" s="33" t="n">
        <f aca="false">IF(OR(ROW()-設定!$B$30&lt;2,ROW()+設定!$B$30&gt;13701,N($A292)&lt;=0,N(INDEX($A$2:$A$13701,MIN(13700,MAX(1,ROW()-1+設定!$B$30))))&lt;=0,$A292&lt;設定!$B$28,$A292&gt;設定!$B$29),0,IF(AND($C292&gt;=MAX(INDEX($C$1:$C$13701,MAX(1,ROW()-設定!$B$24)):INDEX($C$1:$C$13701,MAX(1,ROW()-1))),$C292&gt;MAX(INDEX($C$1:$C$13701,MIN(13701,ROW()+1)):INDEX($C$1:$C$13701,MIN(13701,ROW()+設定!$B$24))),$C292&gt;=設定!$B$32,$C292&gt;=MAX(MIN(INDEX($C$1:$C$13701,MAX(1,ROW()-設定!$B$26)):INDEX($C$1:$C$13701,MAX(1,ROW()-1))),MIN(INDEX($C$1:$C$13701,MIN(13701,ROW()+1)):INDEX($C$1:$C$13701,MIN(13701,ROW()+設定!$B$26))))*10^(設定!$B$27/20)),1,0))</f>
        <v>0</v>
      </c>
      <c r="G292" s="33" t="n">
        <f aca="false">$G291+IF($F292=1,1,0)</f>
        <v>0</v>
      </c>
      <c r="H292" s="0" t="str">
        <f aca="false">IF($F292=1,$G292,"")</f>
        <v/>
      </c>
    </row>
    <row r="293" customFormat="false" ht="15" hidden="false" customHeight="false" outlineLevel="0" collapsed="false">
      <c r="A293" s="30" t="n">
        <v>45.46875</v>
      </c>
      <c r="B293" s="31" t="n">
        <v>12.6556</v>
      </c>
      <c r="C293" s="32" t="n">
        <f aca="false">IF($A293="","",IF(設定!$B$21="dB",10^($B293/20),ABS($B293)))</f>
        <v>4.29318892149558</v>
      </c>
      <c r="D293" s="32" t="n">
        <f aca="false">IF($A293="","",$A293^2)</f>
        <v>2067.4072265625</v>
      </c>
      <c r="E293" s="32" t="n">
        <f aca="false">IF($A293="","",IF($C293&lt;=0,"",1/$C293^2))</f>
        <v>0.0542550290058387</v>
      </c>
      <c r="F293" s="33" t="n">
        <f aca="false">IF(OR(ROW()-設定!$B$30&lt;2,ROW()+設定!$B$30&gt;13701,N($A293)&lt;=0,N(INDEX($A$2:$A$13701,MIN(13700,MAX(1,ROW()-1+設定!$B$30))))&lt;=0,$A293&lt;設定!$B$28,$A293&gt;設定!$B$29),0,IF(AND($C293&gt;=MAX(INDEX($C$1:$C$13701,MAX(1,ROW()-設定!$B$24)):INDEX($C$1:$C$13701,MAX(1,ROW()-1))),$C293&gt;MAX(INDEX($C$1:$C$13701,MIN(13701,ROW()+1)):INDEX($C$1:$C$13701,MIN(13701,ROW()+設定!$B$24))),$C293&gt;=設定!$B$32,$C293&gt;=MAX(MIN(INDEX($C$1:$C$13701,MAX(1,ROW()-設定!$B$26)):INDEX($C$1:$C$13701,MAX(1,ROW()-1))),MIN(INDEX($C$1:$C$13701,MIN(13701,ROW()+1)):INDEX($C$1:$C$13701,MIN(13701,ROW()+設定!$B$26))))*10^(設定!$B$27/20)),1,0))</f>
        <v>0</v>
      </c>
      <c r="G293" s="33" t="n">
        <f aca="false">$G292+IF($F293=1,1,0)</f>
        <v>0</v>
      </c>
      <c r="H293" s="0" t="str">
        <f aca="false">IF($F293=1,$G293,"")</f>
        <v/>
      </c>
    </row>
    <row r="294" customFormat="false" ht="15" hidden="false" customHeight="false" outlineLevel="0" collapsed="false">
      <c r="A294" s="30" t="n">
        <v>45.625</v>
      </c>
      <c r="B294" s="31" t="n">
        <v>12.5937</v>
      </c>
      <c r="C294" s="32" t="n">
        <f aca="false">IF($A294="","",IF(設定!$B$21="dB",10^($B294/20),ABS($B294)))</f>
        <v>4.2627022675522</v>
      </c>
      <c r="D294" s="32" t="n">
        <f aca="false">IF($A294="","",$A294^2)</f>
        <v>2081.640625</v>
      </c>
      <c r="E294" s="32" t="n">
        <f aca="false">IF($A294="","",IF($C294&lt;=0,"",1/$C294^2))</f>
        <v>0.0550338632056368</v>
      </c>
      <c r="F294" s="33" t="n">
        <f aca="false">IF(OR(ROW()-設定!$B$30&lt;2,ROW()+設定!$B$30&gt;13701,N($A294)&lt;=0,N(INDEX($A$2:$A$13701,MIN(13700,MAX(1,ROW()-1+設定!$B$30))))&lt;=0,$A294&lt;設定!$B$28,$A294&gt;設定!$B$29),0,IF(AND($C294&gt;=MAX(INDEX($C$1:$C$13701,MAX(1,ROW()-設定!$B$24)):INDEX($C$1:$C$13701,MAX(1,ROW()-1))),$C294&gt;MAX(INDEX($C$1:$C$13701,MIN(13701,ROW()+1)):INDEX($C$1:$C$13701,MIN(13701,ROW()+設定!$B$24))),$C294&gt;=設定!$B$32,$C294&gt;=MAX(MIN(INDEX($C$1:$C$13701,MAX(1,ROW()-設定!$B$26)):INDEX($C$1:$C$13701,MAX(1,ROW()-1))),MIN(INDEX($C$1:$C$13701,MIN(13701,ROW()+1)):INDEX($C$1:$C$13701,MIN(13701,ROW()+設定!$B$26))))*10^(設定!$B$27/20)),1,0))</f>
        <v>0</v>
      </c>
      <c r="G294" s="33" t="n">
        <f aca="false">$G293+IF($F294=1,1,0)</f>
        <v>0</v>
      </c>
      <c r="H294" s="0" t="str">
        <f aca="false">IF($F294=1,$G294,"")</f>
        <v/>
      </c>
    </row>
    <row r="295" customFormat="false" ht="15" hidden="false" customHeight="false" outlineLevel="0" collapsed="false">
      <c r="A295" s="30" t="n">
        <v>45.78125</v>
      </c>
      <c r="B295" s="31" t="n">
        <v>12.5891</v>
      </c>
      <c r="C295" s="32" t="n">
        <f aca="false">IF($A295="","",IF(設定!$B$21="dB",10^($B295/20),ABS($B295)))</f>
        <v>4.26044536124727</v>
      </c>
      <c r="D295" s="32" t="n">
        <f aca="false">IF($A295="","",$A295^2)</f>
        <v>2095.9228515625</v>
      </c>
      <c r="E295" s="32" t="n">
        <f aca="false">IF($A295="","",IF($C295&lt;=0,"",1/$C295^2))</f>
        <v>0.0550921853576718</v>
      </c>
      <c r="F295" s="33" t="n">
        <f aca="false">IF(OR(ROW()-設定!$B$30&lt;2,ROW()+設定!$B$30&gt;13701,N($A295)&lt;=0,N(INDEX($A$2:$A$13701,MIN(13700,MAX(1,ROW()-1+設定!$B$30))))&lt;=0,$A295&lt;設定!$B$28,$A295&gt;設定!$B$29),0,IF(AND($C295&gt;=MAX(INDEX($C$1:$C$13701,MAX(1,ROW()-設定!$B$24)):INDEX($C$1:$C$13701,MAX(1,ROW()-1))),$C295&gt;MAX(INDEX($C$1:$C$13701,MIN(13701,ROW()+1)):INDEX($C$1:$C$13701,MIN(13701,ROW()+設定!$B$24))),$C295&gt;=設定!$B$32,$C295&gt;=MAX(MIN(INDEX($C$1:$C$13701,MAX(1,ROW()-設定!$B$26)):INDEX($C$1:$C$13701,MAX(1,ROW()-1))),MIN(INDEX($C$1:$C$13701,MIN(13701,ROW()+1)):INDEX($C$1:$C$13701,MIN(13701,ROW()+設定!$B$26))))*10^(設定!$B$27/20)),1,0))</f>
        <v>0</v>
      </c>
      <c r="G295" s="33" t="n">
        <f aca="false">$G294+IF($F295=1,1,0)</f>
        <v>0</v>
      </c>
      <c r="H295" s="0" t="str">
        <f aca="false">IF($F295=1,$G295,"")</f>
        <v/>
      </c>
    </row>
    <row r="296" customFormat="false" ht="15" hidden="false" customHeight="false" outlineLevel="0" collapsed="false">
      <c r="A296" s="30" t="n">
        <v>45.9375</v>
      </c>
      <c r="B296" s="31" t="n">
        <v>12.5639</v>
      </c>
      <c r="C296" s="32" t="n">
        <f aca="false">IF($A296="","",IF(設定!$B$21="dB",10^($B296/20),ABS($B296)))</f>
        <v>4.24810262677601</v>
      </c>
      <c r="D296" s="32" t="n">
        <f aca="false">IF($A296="","",$A296^2)</f>
        <v>2110.25390625</v>
      </c>
      <c r="E296" s="32" t="n">
        <f aca="false">IF($A296="","",IF($C296&lt;=0,"",1/$C296^2))</f>
        <v>0.0554127878090708</v>
      </c>
      <c r="F296" s="33" t="n">
        <f aca="false">IF(OR(ROW()-設定!$B$30&lt;2,ROW()+設定!$B$30&gt;13701,N($A296)&lt;=0,N(INDEX($A$2:$A$13701,MIN(13700,MAX(1,ROW()-1+設定!$B$30))))&lt;=0,$A296&lt;設定!$B$28,$A296&gt;設定!$B$29),0,IF(AND($C296&gt;=MAX(INDEX($C$1:$C$13701,MAX(1,ROW()-設定!$B$24)):INDEX($C$1:$C$13701,MAX(1,ROW()-1))),$C296&gt;MAX(INDEX($C$1:$C$13701,MIN(13701,ROW()+1)):INDEX($C$1:$C$13701,MIN(13701,ROW()+設定!$B$24))),$C296&gt;=設定!$B$32,$C296&gt;=MAX(MIN(INDEX($C$1:$C$13701,MAX(1,ROW()-設定!$B$26)):INDEX($C$1:$C$13701,MAX(1,ROW()-1))),MIN(INDEX($C$1:$C$13701,MIN(13701,ROW()+1)):INDEX($C$1:$C$13701,MIN(13701,ROW()+設定!$B$26))))*10^(設定!$B$27/20)),1,0))</f>
        <v>0</v>
      </c>
      <c r="G296" s="33" t="n">
        <f aca="false">$G295+IF($F296=1,1,0)</f>
        <v>0</v>
      </c>
      <c r="H296" s="0" t="str">
        <f aca="false">IF($F296=1,$G296,"")</f>
        <v/>
      </c>
    </row>
    <row r="297" customFormat="false" ht="15" hidden="false" customHeight="false" outlineLevel="0" collapsed="false">
      <c r="A297" s="30" t="n">
        <v>46.09375</v>
      </c>
      <c r="B297" s="31" t="n">
        <v>12.5066</v>
      </c>
      <c r="C297" s="32" t="n">
        <f aca="false">IF($A297="","",IF(設定!$B$21="dB",10^($B297/20),ABS($B297)))</f>
        <v>4.22017052585537</v>
      </c>
      <c r="D297" s="32" t="n">
        <f aca="false">IF($A297="","",$A297^2)</f>
        <v>2124.6337890625</v>
      </c>
      <c r="E297" s="32" t="n">
        <f aca="false">IF($A297="","",IF($C297&lt;=0,"",1/$C297^2))</f>
        <v>0.0561487380650399</v>
      </c>
      <c r="F297" s="33" t="n">
        <f aca="false">IF(OR(ROW()-設定!$B$30&lt;2,ROW()+設定!$B$30&gt;13701,N($A297)&lt;=0,N(INDEX($A$2:$A$13701,MIN(13700,MAX(1,ROW()-1+設定!$B$30))))&lt;=0,$A297&lt;設定!$B$28,$A297&gt;設定!$B$29),0,IF(AND($C297&gt;=MAX(INDEX($C$1:$C$13701,MAX(1,ROW()-設定!$B$24)):INDEX($C$1:$C$13701,MAX(1,ROW()-1))),$C297&gt;MAX(INDEX($C$1:$C$13701,MIN(13701,ROW()+1)):INDEX($C$1:$C$13701,MIN(13701,ROW()+設定!$B$24))),$C297&gt;=設定!$B$32,$C297&gt;=MAX(MIN(INDEX($C$1:$C$13701,MAX(1,ROW()-設定!$B$26)):INDEX($C$1:$C$13701,MAX(1,ROW()-1))),MIN(INDEX($C$1:$C$13701,MIN(13701,ROW()+1)):INDEX($C$1:$C$13701,MIN(13701,ROW()+設定!$B$26))))*10^(設定!$B$27/20)),1,0))</f>
        <v>0</v>
      </c>
      <c r="G297" s="33" t="n">
        <f aca="false">$G296+IF($F297=1,1,0)</f>
        <v>0</v>
      </c>
      <c r="H297" s="0" t="str">
        <f aca="false">IF($F297=1,$G297,"")</f>
        <v/>
      </c>
    </row>
    <row r="298" customFormat="false" ht="15" hidden="false" customHeight="false" outlineLevel="0" collapsed="false">
      <c r="A298" s="30" t="n">
        <v>46.25</v>
      </c>
      <c r="B298" s="31" t="n">
        <v>12.5174</v>
      </c>
      <c r="C298" s="32" t="n">
        <f aca="false">IF($A298="","",IF(設定!$B$21="dB",10^($B298/20),ABS($B298)))</f>
        <v>4.22542113241144</v>
      </c>
      <c r="D298" s="32" t="n">
        <f aca="false">IF($A298="","",$A298^2)</f>
        <v>2139.0625</v>
      </c>
      <c r="E298" s="32" t="n">
        <f aca="false">IF($A298="","",IF($C298&lt;=0,"",1/$C298^2))</f>
        <v>0.0560092813098332</v>
      </c>
      <c r="F298" s="33" t="n">
        <f aca="false">IF(OR(ROW()-設定!$B$30&lt;2,ROW()+設定!$B$30&gt;13701,N($A298)&lt;=0,N(INDEX($A$2:$A$13701,MIN(13700,MAX(1,ROW()-1+設定!$B$30))))&lt;=0,$A298&lt;設定!$B$28,$A298&gt;設定!$B$29),0,IF(AND($C298&gt;=MAX(INDEX($C$1:$C$13701,MAX(1,ROW()-設定!$B$24)):INDEX($C$1:$C$13701,MAX(1,ROW()-1))),$C298&gt;MAX(INDEX($C$1:$C$13701,MIN(13701,ROW()+1)):INDEX($C$1:$C$13701,MIN(13701,ROW()+設定!$B$24))),$C298&gt;=設定!$B$32,$C298&gt;=MAX(MIN(INDEX($C$1:$C$13701,MAX(1,ROW()-設定!$B$26)):INDEX($C$1:$C$13701,MAX(1,ROW()-1))),MIN(INDEX($C$1:$C$13701,MIN(13701,ROW()+1)):INDEX($C$1:$C$13701,MIN(13701,ROW()+設定!$B$26))))*10^(設定!$B$27/20)),1,0))</f>
        <v>0</v>
      </c>
      <c r="G298" s="33" t="n">
        <f aca="false">$G297+IF($F298=1,1,0)</f>
        <v>0</v>
      </c>
      <c r="H298" s="0" t="str">
        <f aca="false">IF($F298=1,$G298,"")</f>
        <v/>
      </c>
    </row>
    <row r="299" customFormat="false" ht="15" hidden="false" customHeight="false" outlineLevel="0" collapsed="false">
      <c r="A299" s="30" t="n">
        <v>46.40625</v>
      </c>
      <c r="B299" s="31" t="n">
        <v>12.469</v>
      </c>
      <c r="C299" s="32" t="n">
        <f aca="false">IF($A299="","",IF(設定!$B$21="dB",10^($B299/20),ABS($B299)))</f>
        <v>4.20194148253325</v>
      </c>
      <c r="D299" s="32" t="n">
        <f aca="false">IF($A299="","",$A299^2)</f>
        <v>2153.5400390625</v>
      </c>
      <c r="E299" s="32" t="n">
        <f aca="false">IF($A299="","",IF($C299&lt;=0,"",1/$C299^2))</f>
        <v>0.0566369685464722</v>
      </c>
      <c r="F299" s="33" t="n">
        <f aca="false">IF(OR(ROW()-設定!$B$30&lt;2,ROW()+設定!$B$30&gt;13701,N($A299)&lt;=0,N(INDEX($A$2:$A$13701,MIN(13700,MAX(1,ROW()-1+設定!$B$30))))&lt;=0,$A299&lt;設定!$B$28,$A299&gt;設定!$B$29),0,IF(AND($C299&gt;=MAX(INDEX($C$1:$C$13701,MAX(1,ROW()-設定!$B$24)):INDEX($C$1:$C$13701,MAX(1,ROW()-1))),$C299&gt;MAX(INDEX($C$1:$C$13701,MIN(13701,ROW()+1)):INDEX($C$1:$C$13701,MIN(13701,ROW()+設定!$B$24))),$C299&gt;=設定!$B$32,$C299&gt;=MAX(MIN(INDEX($C$1:$C$13701,MAX(1,ROW()-設定!$B$26)):INDEX($C$1:$C$13701,MAX(1,ROW()-1))),MIN(INDEX($C$1:$C$13701,MIN(13701,ROW()+1)):INDEX($C$1:$C$13701,MIN(13701,ROW()+設定!$B$26))))*10^(設定!$B$27/20)),1,0))</f>
        <v>0</v>
      </c>
      <c r="G299" s="33" t="n">
        <f aca="false">$G298+IF($F299=1,1,0)</f>
        <v>0</v>
      </c>
      <c r="H299" s="0" t="str">
        <f aca="false">IF($F299=1,$G299,"")</f>
        <v/>
      </c>
    </row>
    <row r="300" customFormat="false" ht="15" hidden="false" customHeight="false" outlineLevel="0" collapsed="false">
      <c r="A300" s="30" t="n">
        <v>46.5625</v>
      </c>
      <c r="B300" s="31" t="n">
        <v>12.4747</v>
      </c>
      <c r="C300" s="32" t="n">
        <f aca="false">IF($A300="","",IF(設定!$B$21="dB",10^($B300/20),ABS($B300)))</f>
        <v>4.20469985593577</v>
      </c>
      <c r="D300" s="32" t="n">
        <f aca="false">IF($A300="","",$A300^2)</f>
        <v>2168.06640625</v>
      </c>
      <c r="E300" s="32" t="n">
        <f aca="false">IF($A300="","",IF($C300&lt;=0,"",1/$C300^2))</f>
        <v>0.0565626827856742</v>
      </c>
      <c r="F300" s="33" t="n">
        <f aca="false">IF(OR(ROW()-設定!$B$30&lt;2,ROW()+設定!$B$30&gt;13701,N($A300)&lt;=0,N(INDEX($A$2:$A$13701,MIN(13700,MAX(1,ROW()-1+設定!$B$30))))&lt;=0,$A300&lt;設定!$B$28,$A300&gt;設定!$B$29),0,IF(AND($C300&gt;=MAX(INDEX($C$1:$C$13701,MAX(1,ROW()-設定!$B$24)):INDEX($C$1:$C$13701,MAX(1,ROW()-1))),$C300&gt;MAX(INDEX($C$1:$C$13701,MIN(13701,ROW()+1)):INDEX($C$1:$C$13701,MIN(13701,ROW()+設定!$B$24))),$C300&gt;=設定!$B$32,$C300&gt;=MAX(MIN(INDEX($C$1:$C$13701,MAX(1,ROW()-設定!$B$26)):INDEX($C$1:$C$13701,MAX(1,ROW()-1))),MIN(INDEX($C$1:$C$13701,MIN(13701,ROW()+1)):INDEX($C$1:$C$13701,MIN(13701,ROW()+設定!$B$26))))*10^(設定!$B$27/20)),1,0))</f>
        <v>0</v>
      </c>
      <c r="G300" s="33" t="n">
        <f aca="false">$G299+IF($F300=1,1,0)</f>
        <v>0</v>
      </c>
      <c r="H300" s="0" t="str">
        <f aca="false">IF($F300=1,$G300,"")</f>
        <v/>
      </c>
    </row>
    <row r="301" customFormat="false" ht="15" hidden="false" customHeight="false" outlineLevel="0" collapsed="false">
      <c r="A301" s="30" t="n">
        <v>46.71875</v>
      </c>
      <c r="B301" s="31" t="n">
        <v>12.5016</v>
      </c>
      <c r="C301" s="32" t="n">
        <f aca="false">IF($A301="","",IF(設定!$B$21="dB",10^($B301/20),ABS($B301)))</f>
        <v>4.21774189950161</v>
      </c>
      <c r="D301" s="32" t="n">
        <f aca="false">IF($A301="","",$A301^2)</f>
        <v>2182.6416015625</v>
      </c>
      <c r="E301" s="32" t="n">
        <f aca="false">IF($A301="","",IF($C301&lt;=0,"",1/$C301^2))</f>
        <v>0.0562134189148152</v>
      </c>
      <c r="F301" s="33" t="n">
        <f aca="false">IF(OR(ROW()-設定!$B$30&lt;2,ROW()+設定!$B$30&gt;13701,N($A301)&lt;=0,N(INDEX($A$2:$A$13701,MIN(13700,MAX(1,ROW()-1+設定!$B$30))))&lt;=0,$A301&lt;設定!$B$28,$A301&gt;設定!$B$29),0,IF(AND($C301&gt;=MAX(INDEX($C$1:$C$13701,MAX(1,ROW()-設定!$B$24)):INDEX($C$1:$C$13701,MAX(1,ROW()-1))),$C301&gt;MAX(INDEX($C$1:$C$13701,MIN(13701,ROW()+1)):INDEX($C$1:$C$13701,MIN(13701,ROW()+設定!$B$24))),$C301&gt;=設定!$B$32,$C301&gt;=MAX(MIN(INDEX($C$1:$C$13701,MAX(1,ROW()-設定!$B$26)):INDEX($C$1:$C$13701,MAX(1,ROW()-1))),MIN(INDEX($C$1:$C$13701,MIN(13701,ROW()+1)):INDEX($C$1:$C$13701,MIN(13701,ROW()+設定!$B$26))))*10^(設定!$B$27/20)),1,0))</f>
        <v>0</v>
      </c>
      <c r="G301" s="33" t="n">
        <f aca="false">$G300+IF($F301=1,1,0)</f>
        <v>0</v>
      </c>
      <c r="H301" s="0" t="str">
        <f aca="false">IF($F301=1,$G301,"")</f>
        <v/>
      </c>
    </row>
    <row r="302" customFormat="false" ht="15" hidden="false" customHeight="false" outlineLevel="0" collapsed="false">
      <c r="A302" s="30" t="n">
        <v>46.875</v>
      </c>
      <c r="B302" s="31" t="n">
        <v>12.6522</v>
      </c>
      <c r="C302" s="32" t="n">
        <f aca="false">IF($A302="","",IF(設定!$B$21="dB",10^($B302/20),ABS($B302)))</f>
        <v>4.29150872678625</v>
      </c>
      <c r="D302" s="32" t="n">
        <f aca="false">IF($A302="","",$A302^2)</f>
        <v>2197.265625</v>
      </c>
      <c r="E302" s="32" t="n">
        <f aca="false">IF($A302="","",IF($C302&lt;=0,"",1/$C302^2))</f>
        <v>0.0542975207557593</v>
      </c>
      <c r="F302" s="33" t="n">
        <f aca="false">IF(OR(ROW()-設定!$B$30&lt;2,ROW()+設定!$B$30&gt;13701,N($A302)&lt;=0,N(INDEX($A$2:$A$13701,MIN(13700,MAX(1,ROW()-1+設定!$B$30))))&lt;=0,$A302&lt;設定!$B$28,$A302&gt;設定!$B$29),0,IF(AND($C302&gt;=MAX(INDEX($C$1:$C$13701,MAX(1,ROW()-設定!$B$24)):INDEX($C$1:$C$13701,MAX(1,ROW()-1))),$C302&gt;MAX(INDEX($C$1:$C$13701,MIN(13701,ROW()+1)):INDEX($C$1:$C$13701,MIN(13701,ROW()+設定!$B$24))),$C302&gt;=設定!$B$32,$C302&gt;=MAX(MIN(INDEX($C$1:$C$13701,MAX(1,ROW()-設定!$B$26)):INDEX($C$1:$C$13701,MAX(1,ROW()-1))),MIN(INDEX($C$1:$C$13701,MIN(13701,ROW()+1)):INDEX($C$1:$C$13701,MIN(13701,ROW()+設定!$B$26))))*10^(設定!$B$27/20)),1,0))</f>
        <v>0</v>
      </c>
      <c r="G302" s="33" t="n">
        <f aca="false">$G301+IF($F302=1,1,0)</f>
        <v>0</v>
      </c>
      <c r="H302" s="0" t="str">
        <f aca="false">IF($F302=1,$G302,"")</f>
        <v/>
      </c>
    </row>
    <row r="303" customFormat="false" ht="15" hidden="false" customHeight="false" outlineLevel="0" collapsed="false">
      <c r="A303" s="30" t="n">
        <v>47.03125</v>
      </c>
      <c r="B303" s="31" t="n">
        <v>12.5541</v>
      </c>
      <c r="C303" s="32" t="n">
        <f aca="false">IF($A303="","",IF(設定!$B$21="dB",10^($B303/20),ABS($B303)))</f>
        <v>4.24331233693328</v>
      </c>
      <c r="D303" s="32" t="n">
        <f aca="false">IF($A303="","",$A303^2)</f>
        <v>2211.9384765625</v>
      </c>
      <c r="E303" s="32" t="n">
        <f aca="false">IF($A303="","",IF($C303&lt;=0,"",1/$C303^2))</f>
        <v>0.0555379698006115</v>
      </c>
      <c r="F303" s="33" t="n">
        <f aca="false">IF(OR(ROW()-設定!$B$30&lt;2,ROW()+設定!$B$30&gt;13701,N($A303)&lt;=0,N(INDEX($A$2:$A$13701,MIN(13700,MAX(1,ROW()-1+設定!$B$30))))&lt;=0,$A303&lt;設定!$B$28,$A303&gt;設定!$B$29),0,IF(AND($C303&gt;=MAX(INDEX($C$1:$C$13701,MAX(1,ROW()-設定!$B$24)):INDEX($C$1:$C$13701,MAX(1,ROW()-1))),$C303&gt;MAX(INDEX($C$1:$C$13701,MIN(13701,ROW()+1)):INDEX($C$1:$C$13701,MIN(13701,ROW()+設定!$B$24))),$C303&gt;=設定!$B$32,$C303&gt;=MAX(MIN(INDEX($C$1:$C$13701,MAX(1,ROW()-設定!$B$26)):INDEX($C$1:$C$13701,MAX(1,ROW()-1))),MIN(INDEX($C$1:$C$13701,MIN(13701,ROW()+1)):INDEX($C$1:$C$13701,MIN(13701,ROW()+設定!$B$26))))*10^(設定!$B$27/20)),1,0))</f>
        <v>0</v>
      </c>
      <c r="G303" s="33" t="n">
        <f aca="false">$G302+IF($F303=1,1,0)</f>
        <v>0</v>
      </c>
      <c r="H303" s="0" t="str">
        <f aca="false">IF($F303=1,$G303,"")</f>
        <v/>
      </c>
    </row>
    <row r="304" customFormat="false" ht="15" hidden="false" customHeight="false" outlineLevel="0" collapsed="false">
      <c r="A304" s="30" t="n">
        <v>47.1875</v>
      </c>
      <c r="B304" s="31" t="n">
        <v>12.4907</v>
      </c>
      <c r="C304" s="32" t="n">
        <f aca="false">IF($A304="","",IF(設定!$B$21="dB",10^($B304/20),ABS($B304)))</f>
        <v>4.21245233740996</v>
      </c>
      <c r="D304" s="32" t="n">
        <f aca="false">IF($A304="","",$A304^2)</f>
        <v>2226.66015625</v>
      </c>
      <c r="E304" s="32" t="n">
        <f aca="false">IF($A304="","",IF($C304&lt;=0,"",1/$C304^2))</f>
        <v>0.0563546815490526</v>
      </c>
      <c r="F304" s="33" t="n">
        <f aca="false">IF(OR(ROW()-設定!$B$30&lt;2,ROW()+設定!$B$30&gt;13701,N($A304)&lt;=0,N(INDEX($A$2:$A$13701,MIN(13700,MAX(1,ROW()-1+設定!$B$30))))&lt;=0,$A304&lt;設定!$B$28,$A304&gt;設定!$B$29),0,IF(AND($C304&gt;=MAX(INDEX($C$1:$C$13701,MAX(1,ROW()-設定!$B$24)):INDEX($C$1:$C$13701,MAX(1,ROW()-1))),$C304&gt;MAX(INDEX($C$1:$C$13701,MIN(13701,ROW()+1)):INDEX($C$1:$C$13701,MIN(13701,ROW()+設定!$B$24))),$C304&gt;=設定!$B$32,$C304&gt;=MAX(MIN(INDEX($C$1:$C$13701,MAX(1,ROW()-設定!$B$26)):INDEX($C$1:$C$13701,MAX(1,ROW()-1))),MIN(INDEX($C$1:$C$13701,MIN(13701,ROW()+1)):INDEX($C$1:$C$13701,MIN(13701,ROW()+設定!$B$26))))*10^(設定!$B$27/20)),1,0))</f>
        <v>0</v>
      </c>
      <c r="G304" s="33" t="n">
        <f aca="false">$G303+IF($F304=1,1,0)</f>
        <v>0</v>
      </c>
      <c r="H304" s="0" t="str">
        <f aca="false">IF($F304=1,$G304,"")</f>
        <v/>
      </c>
    </row>
    <row r="305" customFormat="false" ht="15" hidden="false" customHeight="false" outlineLevel="0" collapsed="false">
      <c r="A305" s="30" t="n">
        <v>47.34375</v>
      </c>
      <c r="B305" s="31" t="n">
        <v>12.4364</v>
      </c>
      <c r="C305" s="32" t="n">
        <f aca="false">IF($A305="","",IF(設定!$B$21="dB",10^($B305/20),ABS($B305)))</f>
        <v>4.18620025675828</v>
      </c>
      <c r="D305" s="32" t="n">
        <f aca="false">IF($A305="","",$A305^2)</f>
        <v>2241.4306640625</v>
      </c>
      <c r="E305" s="32" t="n">
        <f aca="false">IF($A305="","",IF($C305&lt;=0,"",1/$C305^2))</f>
        <v>0.0570637094853639</v>
      </c>
      <c r="F305" s="33" t="n">
        <f aca="false">IF(OR(ROW()-設定!$B$30&lt;2,ROW()+設定!$B$30&gt;13701,N($A305)&lt;=0,N(INDEX($A$2:$A$13701,MIN(13700,MAX(1,ROW()-1+設定!$B$30))))&lt;=0,$A305&lt;設定!$B$28,$A305&gt;設定!$B$29),0,IF(AND($C305&gt;=MAX(INDEX($C$1:$C$13701,MAX(1,ROW()-設定!$B$24)):INDEX($C$1:$C$13701,MAX(1,ROW()-1))),$C305&gt;MAX(INDEX($C$1:$C$13701,MIN(13701,ROW()+1)):INDEX($C$1:$C$13701,MIN(13701,ROW()+設定!$B$24))),$C305&gt;=設定!$B$32,$C305&gt;=MAX(MIN(INDEX($C$1:$C$13701,MAX(1,ROW()-設定!$B$26)):INDEX($C$1:$C$13701,MAX(1,ROW()-1))),MIN(INDEX($C$1:$C$13701,MIN(13701,ROW()+1)):INDEX($C$1:$C$13701,MIN(13701,ROW()+設定!$B$26))))*10^(設定!$B$27/20)),1,0))</f>
        <v>0</v>
      </c>
      <c r="G305" s="33" t="n">
        <f aca="false">$G304+IF($F305=1,1,0)</f>
        <v>0</v>
      </c>
      <c r="H305" s="0" t="str">
        <f aca="false">IF($F305=1,$G305,"")</f>
        <v/>
      </c>
    </row>
    <row r="306" customFormat="false" ht="15" hidden="false" customHeight="false" outlineLevel="0" collapsed="false">
      <c r="A306" s="30" t="n">
        <v>47.5</v>
      </c>
      <c r="B306" s="31" t="n">
        <v>12.4307</v>
      </c>
      <c r="C306" s="32" t="n">
        <f aca="false">IF($A306="","",IF(設定!$B$21="dB",10^($B306/20),ABS($B306)))</f>
        <v>4.18345401949011</v>
      </c>
      <c r="D306" s="32" t="n">
        <f aca="false">IF($A306="","",$A306^2)</f>
        <v>2256.25</v>
      </c>
      <c r="E306" s="32" t="n">
        <f aca="false">IF($A306="","",IF($C306&lt;=0,"",1/$C306^2))</f>
        <v>0.0571386532621492</v>
      </c>
      <c r="F306" s="33" t="n">
        <f aca="false">IF(OR(ROW()-設定!$B$30&lt;2,ROW()+設定!$B$30&gt;13701,N($A306)&lt;=0,N(INDEX($A$2:$A$13701,MIN(13700,MAX(1,ROW()-1+設定!$B$30))))&lt;=0,$A306&lt;設定!$B$28,$A306&gt;設定!$B$29),0,IF(AND($C306&gt;=MAX(INDEX($C$1:$C$13701,MAX(1,ROW()-設定!$B$24)):INDEX($C$1:$C$13701,MAX(1,ROW()-1))),$C306&gt;MAX(INDEX($C$1:$C$13701,MIN(13701,ROW()+1)):INDEX($C$1:$C$13701,MIN(13701,ROW()+設定!$B$24))),$C306&gt;=設定!$B$32,$C306&gt;=MAX(MIN(INDEX($C$1:$C$13701,MAX(1,ROW()-設定!$B$26)):INDEX($C$1:$C$13701,MAX(1,ROW()-1))),MIN(INDEX($C$1:$C$13701,MIN(13701,ROW()+1)):INDEX($C$1:$C$13701,MIN(13701,ROW()+設定!$B$26))))*10^(設定!$B$27/20)),1,0))</f>
        <v>0</v>
      </c>
      <c r="G306" s="33" t="n">
        <f aca="false">$G305+IF($F306=1,1,0)</f>
        <v>0</v>
      </c>
      <c r="H306" s="0" t="str">
        <f aca="false">IF($F306=1,$G306,"")</f>
        <v/>
      </c>
    </row>
    <row r="307" customFormat="false" ht="15" hidden="false" customHeight="false" outlineLevel="0" collapsed="false">
      <c r="A307" s="30" t="n">
        <v>47.65625</v>
      </c>
      <c r="B307" s="31" t="n">
        <v>12.6635</v>
      </c>
      <c r="C307" s="32" t="n">
        <f aca="false">IF($A307="","",IF(設定!$B$21="dB",10^($B307/20),ABS($B307)))</f>
        <v>4.29709544371926</v>
      </c>
      <c r="D307" s="32" t="n">
        <f aca="false">IF($A307="","",$A307^2)</f>
        <v>2271.1181640625</v>
      </c>
      <c r="E307" s="32" t="n">
        <f aca="false">IF($A307="","",IF($C307&lt;=0,"",1/$C307^2))</f>
        <v>0.0541564265254683</v>
      </c>
      <c r="F307" s="33" t="n">
        <f aca="false">IF(OR(ROW()-設定!$B$30&lt;2,ROW()+設定!$B$30&gt;13701,N($A307)&lt;=0,N(INDEX($A$2:$A$13701,MIN(13700,MAX(1,ROW()-1+設定!$B$30))))&lt;=0,$A307&lt;設定!$B$28,$A307&gt;設定!$B$29),0,IF(AND($C307&gt;=MAX(INDEX($C$1:$C$13701,MAX(1,ROW()-設定!$B$24)):INDEX($C$1:$C$13701,MAX(1,ROW()-1))),$C307&gt;MAX(INDEX($C$1:$C$13701,MIN(13701,ROW()+1)):INDEX($C$1:$C$13701,MIN(13701,ROW()+設定!$B$24))),$C307&gt;=設定!$B$32,$C307&gt;=MAX(MIN(INDEX($C$1:$C$13701,MAX(1,ROW()-設定!$B$26)):INDEX($C$1:$C$13701,MAX(1,ROW()-1))),MIN(INDEX($C$1:$C$13701,MIN(13701,ROW()+1)):INDEX($C$1:$C$13701,MIN(13701,ROW()+設定!$B$26))))*10^(設定!$B$27/20)),1,0))</f>
        <v>0</v>
      </c>
      <c r="G307" s="33" t="n">
        <f aca="false">$G306+IF($F307=1,1,0)</f>
        <v>0</v>
      </c>
      <c r="H307" s="0" t="str">
        <f aca="false">IF($F307=1,$G307,"")</f>
        <v/>
      </c>
    </row>
    <row r="308" customFormat="false" ht="15" hidden="false" customHeight="false" outlineLevel="0" collapsed="false">
      <c r="A308" s="30" t="n">
        <v>47.8125</v>
      </c>
      <c r="B308" s="31" t="n">
        <v>12.5506</v>
      </c>
      <c r="C308" s="32" t="n">
        <f aca="false">IF($A308="","",IF(設定!$B$21="dB",10^($B308/20),ABS($B308)))</f>
        <v>4.24160282852857</v>
      </c>
      <c r="D308" s="32" t="n">
        <f aca="false">IF($A308="","",$A308^2)</f>
        <v>2286.03515625</v>
      </c>
      <c r="E308" s="32" t="n">
        <f aca="false">IF($A308="","",IF($C308&lt;=0,"",1/$C308^2))</f>
        <v>0.055582746156403</v>
      </c>
      <c r="F308" s="33" t="n">
        <f aca="false">IF(OR(ROW()-設定!$B$30&lt;2,ROW()+設定!$B$30&gt;13701,N($A308)&lt;=0,N(INDEX($A$2:$A$13701,MIN(13700,MAX(1,ROW()-1+設定!$B$30))))&lt;=0,$A308&lt;設定!$B$28,$A308&gt;設定!$B$29),0,IF(AND($C308&gt;=MAX(INDEX($C$1:$C$13701,MAX(1,ROW()-設定!$B$24)):INDEX($C$1:$C$13701,MAX(1,ROW()-1))),$C308&gt;MAX(INDEX($C$1:$C$13701,MIN(13701,ROW()+1)):INDEX($C$1:$C$13701,MIN(13701,ROW()+設定!$B$24))),$C308&gt;=設定!$B$32,$C308&gt;=MAX(MIN(INDEX($C$1:$C$13701,MAX(1,ROW()-設定!$B$26)):INDEX($C$1:$C$13701,MAX(1,ROW()-1))),MIN(INDEX($C$1:$C$13701,MIN(13701,ROW()+1)):INDEX($C$1:$C$13701,MIN(13701,ROW()+設定!$B$26))))*10^(設定!$B$27/20)),1,0))</f>
        <v>0</v>
      </c>
      <c r="G308" s="33" t="n">
        <f aca="false">$G307+IF($F308=1,1,0)</f>
        <v>0</v>
      </c>
      <c r="H308" s="0" t="str">
        <f aca="false">IF($F308=1,$G308,"")</f>
        <v/>
      </c>
    </row>
    <row r="309" customFormat="false" ht="15" hidden="false" customHeight="false" outlineLevel="0" collapsed="false">
      <c r="A309" s="30" t="n">
        <v>47.96875</v>
      </c>
      <c r="B309" s="31" t="n">
        <v>12.5052</v>
      </c>
      <c r="C309" s="32" t="n">
        <f aca="false">IF($A309="","",IF(設定!$B$21="dB",10^($B309/20),ABS($B309)))</f>
        <v>4.21949036954897</v>
      </c>
      <c r="D309" s="32" t="n">
        <f aca="false">IF($A309="","",$A309^2)</f>
        <v>2301.0009765625</v>
      </c>
      <c r="E309" s="32" t="n">
        <f aca="false">IF($A309="","",IF($C309&lt;=0,"",1/$C309^2))</f>
        <v>0.0561668411973796</v>
      </c>
      <c r="F309" s="33" t="n">
        <f aca="false">IF(OR(ROW()-設定!$B$30&lt;2,ROW()+設定!$B$30&gt;13701,N($A309)&lt;=0,N(INDEX($A$2:$A$13701,MIN(13700,MAX(1,ROW()-1+設定!$B$30))))&lt;=0,$A309&lt;設定!$B$28,$A309&gt;設定!$B$29),0,IF(AND($C309&gt;=MAX(INDEX($C$1:$C$13701,MAX(1,ROW()-設定!$B$24)):INDEX($C$1:$C$13701,MAX(1,ROW()-1))),$C309&gt;MAX(INDEX($C$1:$C$13701,MIN(13701,ROW()+1)):INDEX($C$1:$C$13701,MIN(13701,ROW()+設定!$B$24))),$C309&gt;=設定!$B$32,$C309&gt;=MAX(MIN(INDEX($C$1:$C$13701,MAX(1,ROW()-設定!$B$26)):INDEX($C$1:$C$13701,MAX(1,ROW()-1))),MIN(INDEX($C$1:$C$13701,MIN(13701,ROW()+1)):INDEX($C$1:$C$13701,MIN(13701,ROW()+設定!$B$26))))*10^(設定!$B$27/20)),1,0))</f>
        <v>0</v>
      </c>
      <c r="G309" s="33" t="n">
        <f aca="false">$G308+IF($F309=1,1,0)</f>
        <v>0</v>
      </c>
      <c r="H309" s="0" t="str">
        <f aca="false">IF($F309=1,$G309,"")</f>
        <v/>
      </c>
    </row>
    <row r="310" customFormat="false" ht="15" hidden="false" customHeight="false" outlineLevel="0" collapsed="false">
      <c r="A310" s="30" t="n">
        <v>48.125</v>
      </c>
      <c r="B310" s="31" t="n">
        <v>12.4623</v>
      </c>
      <c r="C310" s="32" t="n">
        <f aca="false">IF($A310="","",IF(設定!$B$21="dB",10^($B310/20),ABS($B310)))</f>
        <v>4.1987014974816</v>
      </c>
      <c r="D310" s="32" t="n">
        <f aca="false">IF($A310="","",$A310^2)</f>
        <v>2316.015625</v>
      </c>
      <c r="E310" s="32" t="n">
        <f aca="false">IF($A310="","",IF($C310&lt;=0,"",1/$C310^2))</f>
        <v>0.0567244116442187</v>
      </c>
      <c r="F310" s="33" t="n">
        <f aca="false">IF(OR(ROW()-設定!$B$30&lt;2,ROW()+設定!$B$30&gt;13701,N($A310)&lt;=0,N(INDEX($A$2:$A$13701,MIN(13700,MAX(1,ROW()-1+設定!$B$30))))&lt;=0,$A310&lt;設定!$B$28,$A310&gt;設定!$B$29),0,IF(AND($C310&gt;=MAX(INDEX($C$1:$C$13701,MAX(1,ROW()-設定!$B$24)):INDEX($C$1:$C$13701,MAX(1,ROW()-1))),$C310&gt;MAX(INDEX($C$1:$C$13701,MIN(13701,ROW()+1)):INDEX($C$1:$C$13701,MIN(13701,ROW()+設定!$B$24))),$C310&gt;=設定!$B$32,$C310&gt;=MAX(MIN(INDEX($C$1:$C$13701,MAX(1,ROW()-設定!$B$26)):INDEX($C$1:$C$13701,MAX(1,ROW()-1))),MIN(INDEX($C$1:$C$13701,MIN(13701,ROW()+1)):INDEX($C$1:$C$13701,MIN(13701,ROW()+設定!$B$26))))*10^(設定!$B$27/20)),1,0))</f>
        <v>0</v>
      </c>
      <c r="G310" s="33" t="n">
        <f aca="false">$G309+IF($F310=1,1,0)</f>
        <v>0</v>
      </c>
      <c r="H310" s="0" t="str">
        <f aca="false">IF($F310=1,$G310,"")</f>
        <v/>
      </c>
    </row>
    <row r="311" customFormat="false" ht="15" hidden="false" customHeight="false" outlineLevel="0" collapsed="false">
      <c r="A311" s="30" t="n">
        <v>48.28125</v>
      </c>
      <c r="B311" s="31" t="n">
        <v>12.3824</v>
      </c>
      <c r="C311" s="32" t="n">
        <f aca="false">IF($A311="","",IF(設定!$B$21="dB",10^($B311/20),ABS($B311)))</f>
        <v>4.16025546720926</v>
      </c>
      <c r="D311" s="32" t="n">
        <f aca="false">IF($A311="","",$A311^2)</f>
        <v>2331.0791015625</v>
      </c>
      <c r="E311" s="32" t="n">
        <f aca="false">IF($A311="","",IF($C311&lt;=0,"",1/$C311^2))</f>
        <v>0.0577776667979785</v>
      </c>
      <c r="F311" s="33" t="n">
        <f aca="false">IF(OR(ROW()-設定!$B$30&lt;2,ROW()+設定!$B$30&gt;13701,N($A311)&lt;=0,N(INDEX($A$2:$A$13701,MIN(13700,MAX(1,ROW()-1+設定!$B$30))))&lt;=0,$A311&lt;設定!$B$28,$A311&gt;設定!$B$29),0,IF(AND($C311&gt;=MAX(INDEX($C$1:$C$13701,MAX(1,ROW()-設定!$B$24)):INDEX($C$1:$C$13701,MAX(1,ROW()-1))),$C311&gt;MAX(INDEX($C$1:$C$13701,MIN(13701,ROW()+1)):INDEX($C$1:$C$13701,MIN(13701,ROW()+設定!$B$24))),$C311&gt;=設定!$B$32,$C311&gt;=MAX(MIN(INDEX($C$1:$C$13701,MAX(1,ROW()-設定!$B$26)):INDEX($C$1:$C$13701,MAX(1,ROW()-1))),MIN(INDEX($C$1:$C$13701,MIN(13701,ROW()+1)):INDEX($C$1:$C$13701,MIN(13701,ROW()+設定!$B$26))))*10^(設定!$B$27/20)),1,0))</f>
        <v>0</v>
      </c>
      <c r="G311" s="33" t="n">
        <f aca="false">$G310+IF($F311=1,1,0)</f>
        <v>0</v>
      </c>
      <c r="H311" s="0" t="str">
        <f aca="false">IF($F311=1,$G311,"")</f>
        <v/>
      </c>
    </row>
    <row r="312" customFormat="false" ht="15" hidden="false" customHeight="false" outlineLevel="0" collapsed="false">
      <c r="A312" s="30" t="n">
        <v>48.4375</v>
      </c>
      <c r="B312" s="31" t="n">
        <v>12.4929</v>
      </c>
      <c r="C312" s="32" t="n">
        <f aca="false">IF($A312="","",IF(設定!$B$21="dB",10^($B312/20),ABS($B312)))</f>
        <v>4.21351942083731</v>
      </c>
      <c r="D312" s="32" t="n">
        <f aca="false">IF($A312="","",$A312^2)</f>
        <v>2346.19140625</v>
      </c>
      <c r="E312" s="32" t="n">
        <f aca="false">IF($A312="","",IF($C312&lt;=0,"",1/$C312^2))</f>
        <v>0.0563261412595478</v>
      </c>
      <c r="F312" s="33" t="n">
        <f aca="false">IF(OR(ROW()-設定!$B$30&lt;2,ROW()+設定!$B$30&gt;13701,N($A312)&lt;=0,N(INDEX($A$2:$A$13701,MIN(13700,MAX(1,ROW()-1+設定!$B$30))))&lt;=0,$A312&lt;設定!$B$28,$A312&gt;設定!$B$29),0,IF(AND($C312&gt;=MAX(INDEX($C$1:$C$13701,MAX(1,ROW()-設定!$B$24)):INDEX($C$1:$C$13701,MAX(1,ROW()-1))),$C312&gt;MAX(INDEX($C$1:$C$13701,MIN(13701,ROW()+1)):INDEX($C$1:$C$13701,MIN(13701,ROW()+設定!$B$24))),$C312&gt;=設定!$B$32,$C312&gt;=MAX(MIN(INDEX($C$1:$C$13701,MAX(1,ROW()-設定!$B$26)):INDEX($C$1:$C$13701,MAX(1,ROW()-1))),MIN(INDEX($C$1:$C$13701,MIN(13701,ROW()+1)):INDEX($C$1:$C$13701,MIN(13701,ROW()+設定!$B$26))))*10^(設定!$B$27/20)),1,0))</f>
        <v>0</v>
      </c>
      <c r="G312" s="33" t="n">
        <f aca="false">$G311+IF($F312=1,1,0)</f>
        <v>0</v>
      </c>
      <c r="H312" s="0" t="str">
        <f aca="false">IF($F312=1,$G312,"")</f>
        <v/>
      </c>
    </row>
    <row r="313" customFormat="false" ht="15" hidden="false" customHeight="false" outlineLevel="0" collapsed="false">
      <c r="A313" s="30" t="n">
        <v>48.59375</v>
      </c>
      <c r="B313" s="31" t="n">
        <v>12.5901</v>
      </c>
      <c r="C313" s="32" t="n">
        <f aca="false">IF($A313="","",IF(設定!$B$21="dB",10^($B313/20),ABS($B313)))</f>
        <v>4.26093589138283</v>
      </c>
      <c r="D313" s="32" t="n">
        <f aca="false">IF($A313="","",$A313^2)</f>
        <v>2361.3525390625</v>
      </c>
      <c r="E313" s="32" t="n">
        <f aca="false">IF($A313="","",IF($C313&lt;=0,"",1/$C313^2))</f>
        <v>0.055079501373551</v>
      </c>
      <c r="F313" s="33" t="n">
        <f aca="false">IF(OR(ROW()-設定!$B$30&lt;2,ROW()+設定!$B$30&gt;13701,N($A313)&lt;=0,N(INDEX($A$2:$A$13701,MIN(13700,MAX(1,ROW()-1+設定!$B$30))))&lt;=0,$A313&lt;設定!$B$28,$A313&gt;設定!$B$29),0,IF(AND($C313&gt;=MAX(INDEX($C$1:$C$13701,MAX(1,ROW()-設定!$B$24)):INDEX($C$1:$C$13701,MAX(1,ROW()-1))),$C313&gt;MAX(INDEX($C$1:$C$13701,MIN(13701,ROW()+1)):INDEX($C$1:$C$13701,MIN(13701,ROW()+設定!$B$24))),$C313&gt;=設定!$B$32,$C313&gt;=MAX(MIN(INDEX($C$1:$C$13701,MAX(1,ROW()-設定!$B$26)):INDEX($C$1:$C$13701,MAX(1,ROW()-1))),MIN(INDEX($C$1:$C$13701,MIN(13701,ROW()+1)):INDEX($C$1:$C$13701,MIN(13701,ROW()+設定!$B$26))))*10^(設定!$B$27/20)),1,0))</f>
        <v>0</v>
      </c>
      <c r="G313" s="33" t="n">
        <f aca="false">$G312+IF($F313=1,1,0)</f>
        <v>0</v>
      </c>
      <c r="H313" s="0" t="str">
        <f aca="false">IF($F313=1,$G313,"")</f>
        <v/>
      </c>
    </row>
    <row r="314" customFormat="false" ht="15" hidden="false" customHeight="false" outlineLevel="0" collapsed="false">
      <c r="A314" s="30" t="n">
        <v>48.75</v>
      </c>
      <c r="B314" s="31" t="n">
        <v>12.4586</v>
      </c>
      <c r="C314" s="32" t="n">
        <f aca="false">IF($A314="","",IF(設定!$B$21="dB",10^($B314/20),ABS($B314)))</f>
        <v>4.19691332288694</v>
      </c>
      <c r="D314" s="32" t="n">
        <f aca="false">IF($A314="","",$A314^2)</f>
        <v>2376.5625</v>
      </c>
      <c r="E314" s="32" t="n">
        <f aca="false">IF($A314="","",IF($C314&lt;=0,"",1/$C314^2))</f>
        <v>0.0567727589665263</v>
      </c>
      <c r="F314" s="33" t="n">
        <f aca="false">IF(OR(ROW()-設定!$B$30&lt;2,ROW()+設定!$B$30&gt;13701,N($A314)&lt;=0,N(INDEX($A$2:$A$13701,MIN(13700,MAX(1,ROW()-1+設定!$B$30))))&lt;=0,$A314&lt;設定!$B$28,$A314&gt;設定!$B$29),0,IF(AND($C314&gt;=MAX(INDEX($C$1:$C$13701,MAX(1,ROW()-設定!$B$24)):INDEX($C$1:$C$13701,MAX(1,ROW()-1))),$C314&gt;MAX(INDEX($C$1:$C$13701,MIN(13701,ROW()+1)):INDEX($C$1:$C$13701,MIN(13701,ROW()+設定!$B$24))),$C314&gt;=設定!$B$32,$C314&gt;=MAX(MIN(INDEX($C$1:$C$13701,MAX(1,ROW()-設定!$B$26)):INDEX($C$1:$C$13701,MAX(1,ROW()-1))),MIN(INDEX($C$1:$C$13701,MIN(13701,ROW()+1)):INDEX($C$1:$C$13701,MIN(13701,ROW()+設定!$B$26))))*10^(設定!$B$27/20)),1,0))</f>
        <v>0</v>
      </c>
      <c r="G314" s="33" t="n">
        <f aca="false">$G313+IF($F314=1,1,0)</f>
        <v>0</v>
      </c>
      <c r="H314" s="0" t="str">
        <f aca="false">IF($F314=1,$G314,"")</f>
        <v/>
      </c>
    </row>
    <row r="315" customFormat="false" ht="15" hidden="false" customHeight="false" outlineLevel="0" collapsed="false">
      <c r="A315" s="30" t="n">
        <v>48.90625</v>
      </c>
      <c r="B315" s="31" t="n">
        <v>12.4762</v>
      </c>
      <c r="C315" s="32" t="n">
        <f aca="false">IF($A315="","",IF(設定!$B$21="dB",10^($B315/20),ABS($B315)))</f>
        <v>4.20542604457879</v>
      </c>
      <c r="D315" s="32" t="n">
        <f aca="false">IF($A315="","",$A315^2)</f>
        <v>2391.8212890625</v>
      </c>
      <c r="E315" s="32" t="n">
        <f aca="false">IF($A315="","",IF($C315&lt;=0,"",1/$C315^2))</f>
        <v>0.0565431501005134</v>
      </c>
      <c r="F315" s="33" t="n">
        <f aca="false">IF(OR(ROW()-設定!$B$30&lt;2,ROW()+設定!$B$30&gt;13701,N($A315)&lt;=0,N(INDEX($A$2:$A$13701,MIN(13700,MAX(1,ROW()-1+設定!$B$30))))&lt;=0,$A315&lt;設定!$B$28,$A315&gt;設定!$B$29),0,IF(AND($C315&gt;=MAX(INDEX($C$1:$C$13701,MAX(1,ROW()-設定!$B$24)):INDEX($C$1:$C$13701,MAX(1,ROW()-1))),$C315&gt;MAX(INDEX($C$1:$C$13701,MIN(13701,ROW()+1)):INDEX($C$1:$C$13701,MIN(13701,ROW()+設定!$B$24))),$C315&gt;=設定!$B$32,$C315&gt;=MAX(MIN(INDEX($C$1:$C$13701,MAX(1,ROW()-設定!$B$26)):INDEX($C$1:$C$13701,MAX(1,ROW()-1))),MIN(INDEX($C$1:$C$13701,MIN(13701,ROW()+1)):INDEX($C$1:$C$13701,MIN(13701,ROW()+設定!$B$26))))*10^(設定!$B$27/20)),1,0))</f>
        <v>0</v>
      </c>
      <c r="G315" s="33" t="n">
        <f aca="false">$G314+IF($F315=1,1,0)</f>
        <v>0</v>
      </c>
      <c r="H315" s="0" t="str">
        <f aca="false">IF($F315=1,$G315,"")</f>
        <v/>
      </c>
    </row>
    <row r="316" customFormat="false" ht="15" hidden="false" customHeight="false" outlineLevel="0" collapsed="false">
      <c r="A316" s="30" t="n">
        <v>49.0625</v>
      </c>
      <c r="B316" s="31" t="n">
        <v>12.4771</v>
      </c>
      <c r="C316" s="32" t="n">
        <f aca="false">IF($A316="","",IF(設定!$B$21="dB",10^($B316/20),ABS($B316)))</f>
        <v>4.20586181796442</v>
      </c>
      <c r="D316" s="32" t="n">
        <f aca="false">IF($A316="","",$A316^2)</f>
        <v>2407.12890625</v>
      </c>
      <c r="E316" s="32" t="n">
        <f aca="false">IF($A316="","",IF($C316&lt;=0,"",1/$C316^2))</f>
        <v>0.0565314337272549</v>
      </c>
      <c r="F316" s="33" t="n">
        <f aca="false">IF(OR(ROW()-設定!$B$30&lt;2,ROW()+設定!$B$30&gt;13701,N($A316)&lt;=0,N(INDEX($A$2:$A$13701,MIN(13700,MAX(1,ROW()-1+設定!$B$30))))&lt;=0,$A316&lt;設定!$B$28,$A316&gt;設定!$B$29),0,IF(AND($C316&gt;=MAX(INDEX($C$1:$C$13701,MAX(1,ROW()-設定!$B$24)):INDEX($C$1:$C$13701,MAX(1,ROW()-1))),$C316&gt;MAX(INDEX($C$1:$C$13701,MIN(13701,ROW()+1)):INDEX($C$1:$C$13701,MIN(13701,ROW()+設定!$B$24))),$C316&gt;=設定!$B$32,$C316&gt;=MAX(MIN(INDEX($C$1:$C$13701,MAX(1,ROW()-設定!$B$26)):INDEX($C$1:$C$13701,MAX(1,ROW()-1))),MIN(INDEX($C$1:$C$13701,MIN(13701,ROW()+1)):INDEX($C$1:$C$13701,MIN(13701,ROW()+設定!$B$26))))*10^(設定!$B$27/20)),1,0))</f>
        <v>0</v>
      </c>
      <c r="G316" s="33" t="n">
        <f aca="false">$G315+IF($F316=1,1,0)</f>
        <v>0</v>
      </c>
      <c r="H316" s="0" t="str">
        <f aca="false">IF($F316=1,$G316,"")</f>
        <v/>
      </c>
    </row>
    <row r="317" customFormat="false" ht="15" hidden="false" customHeight="false" outlineLevel="0" collapsed="false">
      <c r="A317" s="30" t="n">
        <v>49.21875</v>
      </c>
      <c r="B317" s="31" t="n">
        <v>12.5121</v>
      </c>
      <c r="C317" s="32" t="n">
        <f aca="false">IF($A317="","",IF(設定!$B$21="dB",10^($B317/20),ABS($B317)))</f>
        <v>4.22284363006467</v>
      </c>
      <c r="D317" s="32" t="n">
        <f aca="false">IF($A317="","",$A317^2)</f>
        <v>2422.4853515625</v>
      </c>
      <c r="E317" s="32" t="n">
        <f aca="false">IF($A317="","",IF($C317&lt;=0,"",1/$C317^2))</f>
        <v>0.0560776750863979</v>
      </c>
      <c r="F317" s="33" t="n">
        <f aca="false">IF(OR(ROW()-設定!$B$30&lt;2,ROW()+設定!$B$30&gt;13701,N($A317)&lt;=0,N(INDEX($A$2:$A$13701,MIN(13700,MAX(1,ROW()-1+設定!$B$30))))&lt;=0,$A317&lt;設定!$B$28,$A317&gt;設定!$B$29),0,IF(AND($C317&gt;=MAX(INDEX($C$1:$C$13701,MAX(1,ROW()-設定!$B$24)):INDEX($C$1:$C$13701,MAX(1,ROW()-1))),$C317&gt;MAX(INDEX($C$1:$C$13701,MIN(13701,ROW()+1)):INDEX($C$1:$C$13701,MIN(13701,ROW()+設定!$B$24))),$C317&gt;=設定!$B$32,$C317&gt;=MAX(MIN(INDEX($C$1:$C$13701,MAX(1,ROW()-設定!$B$26)):INDEX($C$1:$C$13701,MAX(1,ROW()-1))),MIN(INDEX($C$1:$C$13701,MIN(13701,ROW()+1)):INDEX($C$1:$C$13701,MIN(13701,ROW()+設定!$B$26))))*10^(設定!$B$27/20)),1,0))</f>
        <v>0</v>
      </c>
      <c r="G317" s="33" t="n">
        <f aca="false">$G316+IF($F317=1,1,0)</f>
        <v>0</v>
      </c>
      <c r="H317" s="0" t="str">
        <f aca="false">IF($F317=1,$G317,"")</f>
        <v/>
      </c>
    </row>
    <row r="318" customFormat="false" ht="15" hidden="false" customHeight="false" outlineLevel="0" collapsed="false">
      <c r="A318" s="30" t="n">
        <v>49.375</v>
      </c>
      <c r="B318" s="31" t="n">
        <v>12.3333</v>
      </c>
      <c r="C318" s="32" t="n">
        <f aca="false">IF($A318="","",IF(設定!$B$21="dB",10^($B318/20),ABS($B318)))</f>
        <v>4.13680452678399</v>
      </c>
      <c r="D318" s="32" t="n">
        <f aca="false">IF($A318="","",$A318^2)</f>
        <v>2437.890625</v>
      </c>
      <c r="E318" s="32" t="n">
        <f aca="false">IF($A318="","",IF($C318&lt;=0,"",1/$C318^2))</f>
        <v>0.0584345898376821</v>
      </c>
      <c r="F318" s="33" t="n">
        <f aca="false">IF(OR(ROW()-設定!$B$30&lt;2,ROW()+設定!$B$30&gt;13701,N($A318)&lt;=0,N(INDEX($A$2:$A$13701,MIN(13700,MAX(1,ROW()-1+設定!$B$30))))&lt;=0,$A318&lt;設定!$B$28,$A318&gt;設定!$B$29),0,IF(AND($C318&gt;=MAX(INDEX($C$1:$C$13701,MAX(1,ROW()-設定!$B$24)):INDEX($C$1:$C$13701,MAX(1,ROW()-1))),$C318&gt;MAX(INDEX($C$1:$C$13701,MIN(13701,ROW()+1)):INDEX($C$1:$C$13701,MIN(13701,ROW()+設定!$B$24))),$C318&gt;=設定!$B$32,$C318&gt;=MAX(MIN(INDEX($C$1:$C$13701,MAX(1,ROW()-設定!$B$26)):INDEX($C$1:$C$13701,MAX(1,ROW()-1))),MIN(INDEX($C$1:$C$13701,MIN(13701,ROW()+1)):INDEX($C$1:$C$13701,MIN(13701,ROW()+設定!$B$26))))*10^(設定!$B$27/20)),1,0))</f>
        <v>0</v>
      </c>
      <c r="G318" s="33" t="n">
        <f aca="false">$G317+IF($F318=1,1,0)</f>
        <v>0</v>
      </c>
      <c r="H318" s="0" t="str">
        <f aca="false">IF($F318=1,$G318,"")</f>
        <v/>
      </c>
    </row>
    <row r="319" customFormat="false" ht="15" hidden="false" customHeight="false" outlineLevel="0" collapsed="false">
      <c r="A319" s="30" t="n">
        <v>49.53125</v>
      </c>
      <c r="B319" s="31" t="n">
        <v>12.4771</v>
      </c>
      <c r="C319" s="32" t="n">
        <f aca="false">IF($A319="","",IF(設定!$B$21="dB",10^($B319/20),ABS($B319)))</f>
        <v>4.20586181796442</v>
      </c>
      <c r="D319" s="32" t="n">
        <f aca="false">IF($A319="","",$A319^2)</f>
        <v>2453.3447265625</v>
      </c>
      <c r="E319" s="32" t="n">
        <f aca="false">IF($A319="","",IF($C319&lt;=0,"",1/$C319^2))</f>
        <v>0.0565314337272549</v>
      </c>
      <c r="F319" s="33" t="n">
        <f aca="false">IF(OR(ROW()-設定!$B$30&lt;2,ROW()+設定!$B$30&gt;13701,N($A319)&lt;=0,N(INDEX($A$2:$A$13701,MIN(13700,MAX(1,ROW()-1+設定!$B$30))))&lt;=0,$A319&lt;設定!$B$28,$A319&gt;設定!$B$29),0,IF(AND($C319&gt;=MAX(INDEX($C$1:$C$13701,MAX(1,ROW()-設定!$B$24)):INDEX($C$1:$C$13701,MAX(1,ROW()-1))),$C319&gt;MAX(INDEX($C$1:$C$13701,MIN(13701,ROW()+1)):INDEX($C$1:$C$13701,MIN(13701,ROW()+設定!$B$24))),$C319&gt;=設定!$B$32,$C319&gt;=MAX(MIN(INDEX($C$1:$C$13701,MAX(1,ROW()-設定!$B$26)):INDEX($C$1:$C$13701,MAX(1,ROW()-1))),MIN(INDEX($C$1:$C$13701,MIN(13701,ROW()+1)):INDEX($C$1:$C$13701,MIN(13701,ROW()+設定!$B$26))))*10^(設定!$B$27/20)),1,0))</f>
        <v>0</v>
      </c>
      <c r="G319" s="33" t="n">
        <f aca="false">$G318+IF($F319=1,1,0)</f>
        <v>0</v>
      </c>
      <c r="H319" s="0" t="str">
        <f aca="false">IF($F319=1,$G319,"")</f>
        <v/>
      </c>
    </row>
    <row r="320" customFormat="false" ht="15" hidden="false" customHeight="false" outlineLevel="0" collapsed="false">
      <c r="A320" s="30" t="n">
        <v>49.6875</v>
      </c>
      <c r="B320" s="31" t="n">
        <v>12.4124</v>
      </c>
      <c r="C320" s="32" t="n">
        <f aca="false">IF($A320="","",IF(設定!$B$21="dB",10^($B320/20),ABS($B320)))</f>
        <v>4.17464932354228</v>
      </c>
      <c r="D320" s="32" t="n">
        <f aca="false">IF($A320="","",$A320^2)</f>
        <v>2468.84765625</v>
      </c>
      <c r="E320" s="32" t="n">
        <f aca="false">IF($A320="","",IF($C320&lt;=0,"",1/$C320^2))</f>
        <v>0.0573799281373898</v>
      </c>
      <c r="F320" s="33" t="n">
        <f aca="false">IF(OR(ROW()-設定!$B$30&lt;2,ROW()+設定!$B$30&gt;13701,N($A320)&lt;=0,N(INDEX($A$2:$A$13701,MIN(13700,MAX(1,ROW()-1+設定!$B$30))))&lt;=0,$A320&lt;設定!$B$28,$A320&gt;設定!$B$29),0,IF(AND($C320&gt;=MAX(INDEX($C$1:$C$13701,MAX(1,ROW()-設定!$B$24)):INDEX($C$1:$C$13701,MAX(1,ROW()-1))),$C320&gt;MAX(INDEX($C$1:$C$13701,MIN(13701,ROW()+1)):INDEX($C$1:$C$13701,MIN(13701,ROW()+設定!$B$24))),$C320&gt;=設定!$B$32,$C320&gt;=MAX(MIN(INDEX($C$1:$C$13701,MAX(1,ROW()-設定!$B$26)):INDEX($C$1:$C$13701,MAX(1,ROW()-1))),MIN(INDEX($C$1:$C$13701,MIN(13701,ROW()+1)):INDEX($C$1:$C$13701,MIN(13701,ROW()+設定!$B$26))))*10^(設定!$B$27/20)),1,0))</f>
        <v>0</v>
      </c>
      <c r="G320" s="33" t="n">
        <f aca="false">$G319+IF($F320=1,1,0)</f>
        <v>0</v>
      </c>
      <c r="H320" s="0" t="str">
        <f aca="false">IF($F320=1,$G320,"")</f>
        <v/>
      </c>
    </row>
    <row r="321" customFormat="false" ht="15" hidden="false" customHeight="false" outlineLevel="0" collapsed="false">
      <c r="A321" s="30" t="n">
        <v>49.84375</v>
      </c>
      <c r="B321" s="31" t="n">
        <v>12.5937</v>
      </c>
      <c r="C321" s="32" t="n">
        <f aca="false">IF($A321="","",IF(設定!$B$21="dB",10^($B321/20),ABS($B321)))</f>
        <v>4.2627022675522</v>
      </c>
      <c r="D321" s="32" t="n">
        <f aca="false">IF($A321="","",$A321^2)</f>
        <v>2484.3994140625</v>
      </c>
      <c r="E321" s="32" t="n">
        <f aca="false">IF($A321="","",IF($C321&lt;=0,"",1/$C321^2))</f>
        <v>0.0550338632056368</v>
      </c>
      <c r="F321" s="33" t="n">
        <f aca="false">IF(OR(ROW()-設定!$B$30&lt;2,ROW()+設定!$B$30&gt;13701,N($A321)&lt;=0,N(INDEX($A$2:$A$13701,MIN(13700,MAX(1,ROW()-1+設定!$B$30))))&lt;=0,$A321&lt;設定!$B$28,$A321&gt;設定!$B$29),0,IF(AND($C321&gt;=MAX(INDEX($C$1:$C$13701,MAX(1,ROW()-設定!$B$24)):INDEX($C$1:$C$13701,MAX(1,ROW()-1))),$C321&gt;MAX(INDEX($C$1:$C$13701,MIN(13701,ROW()+1)):INDEX($C$1:$C$13701,MIN(13701,ROW()+設定!$B$24))),$C321&gt;=設定!$B$32,$C321&gt;=MAX(MIN(INDEX($C$1:$C$13701,MAX(1,ROW()-設定!$B$26)):INDEX($C$1:$C$13701,MAX(1,ROW()-1))),MIN(INDEX($C$1:$C$13701,MIN(13701,ROW()+1)):INDEX($C$1:$C$13701,MIN(13701,ROW()+設定!$B$26))))*10^(設定!$B$27/20)),1,0))</f>
        <v>0</v>
      </c>
      <c r="G321" s="33" t="n">
        <f aca="false">$G320+IF($F321=1,1,0)</f>
        <v>0</v>
      </c>
      <c r="H321" s="0" t="str">
        <f aca="false">IF($F321=1,$G321,"")</f>
        <v/>
      </c>
    </row>
    <row r="322" customFormat="false" ht="15" hidden="false" customHeight="false" outlineLevel="0" collapsed="false">
      <c r="A322" s="30" t="n">
        <v>50</v>
      </c>
      <c r="B322" s="31" t="n">
        <v>12.4215</v>
      </c>
      <c r="C322" s="32" t="n">
        <f aca="false">IF($A322="","",IF(設定!$B$21="dB",10^($B322/20),ABS($B322)))</f>
        <v>4.17902529625518</v>
      </c>
      <c r="D322" s="32" t="n">
        <f aca="false">IF($A322="","",$A322^2)</f>
        <v>2500</v>
      </c>
      <c r="E322" s="32" t="n">
        <f aca="false">IF($A322="","",IF($C322&lt;=0,"",1/$C322^2))</f>
        <v>0.057259822840675</v>
      </c>
      <c r="F322" s="33" t="n">
        <f aca="false">IF(OR(ROW()-設定!$B$30&lt;2,ROW()+設定!$B$30&gt;13701,N($A322)&lt;=0,N(INDEX($A$2:$A$13701,MIN(13700,MAX(1,ROW()-1+設定!$B$30))))&lt;=0,$A322&lt;設定!$B$28,$A322&gt;設定!$B$29),0,IF(AND($C322&gt;=MAX(INDEX($C$1:$C$13701,MAX(1,ROW()-設定!$B$24)):INDEX($C$1:$C$13701,MAX(1,ROW()-1))),$C322&gt;MAX(INDEX($C$1:$C$13701,MIN(13701,ROW()+1)):INDEX($C$1:$C$13701,MIN(13701,ROW()+設定!$B$24))),$C322&gt;=設定!$B$32,$C322&gt;=MAX(MIN(INDEX($C$1:$C$13701,MAX(1,ROW()-設定!$B$26)):INDEX($C$1:$C$13701,MAX(1,ROW()-1))),MIN(INDEX($C$1:$C$13701,MIN(13701,ROW()+1)):INDEX($C$1:$C$13701,MIN(13701,ROW()+設定!$B$26))))*10^(設定!$B$27/20)),1,0))</f>
        <v>0</v>
      </c>
      <c r="G322" s="33" t="n">
        <f aca="false">$G321+IF($F322=1,1,0)</f>
        <v>0</v>
      </c>
      <c r="H322" s="0" t="str">
        <f aca="false">IF($F322=1,$G322,"")</f>
        <v/>
      </c>
    </row>
    <row r="323" customFormat="false" ht="15" hidden="false" customHeight="false" outlineLevel="0" collapsed="false">
      <c r="A323" s="30" t="n">
        <v>50.15625</v>
      </c>
      <c r="B323" s="31" t="n">
        <v>12.5627</v>
      </c>
      <c r="C323" s="32" t="n">
        <f aca="false">IF($A323="","",IF(設定!$B$21="dB",10^($B323/20),ABS($B323)))</f>
        <v>4.24751577024864</v>
      </c>
      <c r="D323" s="32" t="n">
        <f aca="false">IF($A323="","",$A323^2)</f>
        <v>2515.6494140625</v>
      </c>
      <c r="E323" s="32" t="n">
        <f aca="false">IF($A323="","",IF($C323&lt;=0,"",1/$C323^2))</f>
        <v>0.0554281010436754</v>
      </c>
      <c r="F323" s="33" t="n">
        <f aca="false">IF(OR(ROW()-設定!$B$30&lt;2,ROW()+設定!$B$30&gt;13701,N($A323)&lt;=0,N(INDEX($A$2:$A$13701,MIN(13700,MAX(1,ROW()-1+設定!$B$30))))&lt;=0,$A323&lt;設定!$B$28,$A323&gt;設定!$B$29),0,IF(AND($C323&gt;=MAX(INDEX($C$1:$C$13701,MAX(1,ROW()-設定!$B$24)):INDEX($C$1:$C$13701,MAX(1,ROW()-1))),$C323&gt;MAX(INDEX($C$1:$C$13701,MIN(13701,ROW()+1)):INDEX($C$1:$C$13701,MIN(13701,ROW()+設定!$B$24))),$C323&gt;=設定!$B$32,$C323&gt;=MAX(MIN(INDEX($C$1:$C$13701,MAX(1,ROW()-設定!$B$26)):INDEX($C$1:$C$13701,MAX(1,ROW()-1))),MIN(INDEX($C$1:$C$13701,MIN(13701,ROW()+1)):INDEX($C$1:$C$13701,MIN(13701,ROW()+設定!$B$26))))*10^(設定!$B$27/20)),1,0))</f>
        <v>0</v>
      </c>
      <c r="G323" s="33" t="n">
        <f aca="false">$G322+IF($F323=1,1,0)</f>
        <v>0</v>
      </c>
      <c r="H323" s="0" t="str">
        <f aca="false">IF($F323=1,$G323,"")</f>
        <v/>
      </c>
    </row>
    <row r="324" customFormat="false" ht="15" hidden="false" customHeight="false" outlineLevel="0" collapsed="false">
      <c r="A324" s="30" t="n">
        <v>50.3125</v>
      </c>
      <c r="B324" s="31" t="n">
        <v>12.6603</v>
      </c>
      <c r="C324" s="32" t="n">
        <f aca="false">IF($A324="","",IF(設定!$B$21="dB",10^($B324/20),ABS($B324)))</f>
        <v>4.29551262683691</v>
      </c>
      <c r="D324" s="32" t="n">
        <f aca="false">IF($A324="","",$A324^2)</f>
        <v>2531.34765625</v>
      </c>
      <c r="E324" s="32" t="n">
        <f aca="false">IF($A324="","",IF($C324&lt;=0,"",1/$C324^2))</f>
        <v>0.054196345159961</v>
      </c>
      <c r="F324" s="33" t="n">
        <f aca="false">IF(OR(ROW()-設定!$B$30&lt;2,ROW()+設定!$B$30&gt;13701,N($A324)&lt;=0,N(INDEX($A$2:$A$13701,MIN(13700,MAX(1,ROW()-1+設定!$B$30))))&lt;=0,$A324&lt;設定!$B$28,$A324&gt;設定!$B$29),0,IF(AND($C324&gt;=MAX(INDEX($C$1:$C$13701,MAX(1,ROW()-設定!$B$24)):INDEX($C$1:$C$13701,MAX(1,ROW()-1))),$C324&gt;MAX(INDEX($C$1:$C$13701,MIN(13701,ROW()+1)):INDEX($C$1:$C$13701,MIN(13701,ROW()+設定!$B$24))),$C324&gt;=設定!$B$32,$C324&gt;=MAX(MIN(INDEX($C$1:$C$13701,MAX(1,ROW()-設定!$B$26)):INDEX($C$1:$C$13701,MAX(1,ROW()-1))),MIN(INDEX($C$1:$C$13701,MIN(13701,ROW()+1)):INDEX($C$1:$C$13701,MIN(13701,ROW()+設定!$B$26))))*10^(設定!$B$27/20)),1,0))</f>
        <v>0</v>
      </c>
      <c r="G324" s="33" t="n">
        <f aca="false">$G323+IF($F324=1,1,0)</f>
        <v>0</v>
      </c>
      <c r="H324" s="0" t="str">
        <f aca="false">IF($F324=1,$G324,"")</f>
        <v/>
      </c>
    </row>
    <row r="325" customFormat="false" ht="15" hidden="false" customHeight="false" outlineLevel="0" collapsed="false">
      <c r="A325" s="30" t="n">
        <v>50.46875</v>
      </c>
      <c r="B325" s="31" t="n">
        <v>12.4704</v>
      </c>
      <c r="C325" s="32" t="n">
        <f aca="false">IF($A325="","",IF(設定!$B$21="dB",10^($B325/20),ABS($B325)))</f>
        <v>4.20261881006529</v>
      </c>
      <c r="D325" s="32" t="n">
        <f aca="false">IF($A325="","",$A325^2)</f>
        <v>2547.0947265625</v>
      </c>
      <c r="E325" s="32" t="n">
        <f aca="false">IF($A325="","",IF($C325&lt;=0,"",1/$C325^2))</f>
        <v>0.0566187138874054</v>
      </c>
      <c r="F325" s="33" t="n">
        <f aca="false">IF(OR(ROW()-設定!$B$30&lt;2,ROW()+設定!$B$30&gt;13701,N($A325)&lt;=0,N(INDEX($A$2:$A$13701,MIN(13700,MAX(1,ROW()-1+設定!$B$30))))&lt;=0,$A325&lt;設定!$B$28,$A325&gt;設定!$B$29),0,IF(AND($C325&gt;=MAX(INDEX($C$1:$C$13701,MAX(1,ROW()-設定!$B$24)):INDEX($C$1:$C$13701,MAX(1,ROW()-1))),$C325&gt;MAX(INDEX($C$1:$C$13701,MIN(13701,ROW()+1)):INDEX($C$1:$C$13701,MIN(13701,ROW()+設定!$B$24))),$C325&gt;=設定!$B$32,$C325&gt;=MAX(MIN(INDEX($C$1:$C$13701,MAX(1,ROW()-設定!$B$26)):INDEX($C$1:$C$13701,MAX(1,ROW()-1))),MIN(INDEX($C$1:$C$13701,MIN(13701,ROW()+1)):INDEX($C$1:$C$13701,MIN(13701,ROW()+設定!$B$26))))*10^(設定!$B$27/20)),1,0))</f>
        <v>0</v>
      </c>
      <c r="G325" s="33" t="n">
        <f aca="false">$G324+IF($F325=1,1,0)</f>
        <v>0</v>
      </c>
      <c r="H325" s="0" t="str">
        <f aca="false">IF($F325=1,$G325,"")</f>
        <v/>
      </c>
    </row>
    <row r="326" customFormat="false" ht="15" hidden="false" customHeight="false" outlineLevel="0" collapsed="false">
      <c r="A326" s="30" t="n">
        <v>50.625</v>
      </c>
      <c r="B326" s="31" t="n">
        <v>12.4406</v>
      </c>
      <c r="C326" s="32" t="n">
        <f aca="false">IF($A326="","",IF(設定!$B$21="dB",10^($B326/20),ABS($B326)))</f>
        <v>4.18822495351724</v>
      </c>
      <c r="D326" s="32" t="n">
        <f aca="false">IF($A326="","",$A326^2)</f>
        <v>2562.890625</v>
      </c>
      <c r="E326" s="32" t="n">
        <f aca="false">IF($A326="","",IF($C326&lt;=0,"",1/$C326^2))</f>
        <v>0.0570085506616577</v>
      </c>
      <c r="F326" s="33" t="n">
        <f aca="false">IF(OR(ROW()-設定!$B$30&lt;2,ROW()+設定!$B$30&gt;13701,N($A326)&lt;=0,N(INDEX($A$2:$A$13701,MIN(13700,MAX(1,ROW()-1+設定!$B$30))))&lt;=0,$A326&lt;設定!$B$28,$A326&gt;設定!$B$29),0,IF(AND($C326&gt;=MAX(INDEX($C$1:$C$13701,MAX(1,ROW()-設定!$B$24)):INDEX($C$1:$C$13701,MAX(1,ROW()-1))),$C326&gt;MAX(INDEX($C$1:$C$13701,MIN(13701,ROW()+1)):INDEX($C$1:$C$13701,MIN(13701,ROW()+設定!$B$24))),$C326&gt;=設定!$B$32,$C326&gt;=MAX(MIN(INDEX($C$1:$C$13701,MAX(1,ROW()-設定!$B$26)):INDEX($C$1:$C$13701,MAX(1,ROW()-1))),MIN(INDEX($C$1:$C$13701,MIN(13701,ROW()+1)):INDEX($C$1:$C$13701,MIN(13701,ROW()+設定!$B$26))))*10^(設定!$B$27/20)),1,0))</f>
        <v>0</v>
      </c>
      <c r="G326" s="33" t="n">
        <f aca="false">$G325+IF($F326=1,1,0)</f>
        <v>0</v>
      </c>
      <c r="H326" s="0" t="str">
        <f aca="false">IF($F326=1,$G326,"")</f>
        <v/>
      </c>
    </row>
    <row r="327" customFormat="false" ht="15" hidden="false" customHeight="false" outlineLevel="0" collapsed="false">
      <c r="A327" s="30" t="n">
        <v>50.78125</v>
      </c>
      <c r="B327" s="31" t="n">
        <v>12.5244</v>
      </c>
      <c r="C327" s="32" t="n">
        <f aca="false">IF($A327="","",IF(設定!$B$21="dB",10^($B327/20),ABS($B327)))</f>
        <v>4.22882779204759</v>
      </c>
      <c r="D327" s="32" t="n">
        <f aca="false">IF($A327="","",$A327^2)</f>
        <v>2578.7353515625</v>
      </c>
      <c r="E327" s="32" t="n">
        <f aca="false">IF($A327="","",IF($C327&lt;=0,"",1/$C327^2))</f>
        <v>0.0559190777295092</v>
      </c>
      <c r="F327" s="33" t="n">
        <f aca="false">IF(OR(ROW()-設定!$B$30&lt;2,ROW()+設定!$B$30&gt;13701,N($A327)&lt;=0,N(INDEX($A$2:$A$13701,MIN(13700,MAX(1,ROW()-1+設定!$B$30))))&lt;=0,$A327&lt;設定!$B$28,$A327&gt;設定!$B$29),0,IF(AND($C327&gt;=MAX(INDEX($C$1:$C$13701,MAX(1,ROW()-設定!$B$24)):INDEX($C$1:$C$13701,MAX(1,ROW()-1))),$C327&gt;MAX(INDEX($C$1:$C$13701,MIN(13701,ROW()+1)):INDEX($C$1:$C$13701,MIN(13701,ROW()+設定!$B$24))),$C327&gt;=設定!$B$32,$C327&gt;=MAX(MIN(INDEX($C$1:$C$13701,MAX(1,ROW()-設定!$B$26)):INDEX($C$1:$C$13701,MAX(1,ROW()-1))),MIN(INDEX($C$1:$C$13701,MIN(13701,ROW()+1)):INDEX($C$1:$C$13701,MIN(13701,ROW()+設定!$B$26))))*10^(設定!$B$27/20)),1,0))</f>
        <v>0</v>
      </c>
      <c r="G327" s="33" t="n">
        <f aca="false">$G326+IF($F327=1,1,0)</f>
        <v>0</v>
      </c>
      <c r="H327" s="0" t="str">
        <f aca="false">IF($F327=1,$G327,"")</f>
        <v/>
      </c>
    </row>
    <row r="328" customFormat="false" ht="15" hidden="false" customHeight="false" outlineLevel="0" collapsed="false">
      <c r="A328" s="30" t="n">
        <v>50.9375</v>
      </c>
      <c r="B328" s="31" t="n">
        <v>12.504</v>
      </c>
      <c r="C328" s="32" t="n">
        <f aca="false">IF($A328="","",IF(設定!$B$21="dB",10^($B328/20),ABS($B328)))</f>
        <v>4.21890746567798</v>
      </c>
      <c r="D328" s="32" t="n">
        <f aca="false">IF($A328="","",$A328^2)</f>
        <v>2594.62890625</v>
      </c>
      <c r="E328" s="32" t="n">
        <f aca="false">IF($A328="","",IF($C328&lt;=0,"",1/$C328^2))</f>
        <v>0.0561823628134228</v>
      </c>
      <c r="F328" s="33" t="n">
        <f aca="false">IF(OR(ROW()-設定!$B$30&lt;2,ROW()+設定!$B$30&gt;13701,N($A328)&lt;=0,N(INDEX($A$2:$A$13701,MIN(13700,MAX(1,ROW()-1+設定!$B$30))))&lt;=0,$A328&lt;設定!$B$28,$A328&gt;設定!$B$29),0,IF(AND($C328&gt;=MAX(INDEX($C$1:$C$13701,MAX(1,ROW()-設定!$B$24)):INDEX($C$1:$C$13701,MAX(1,ROW()-1))),$C328&gt;MAX(INDEX($C$1:$C$13701,MIN(13701,ROW()+1)):INDEX($C$1:$C$13701,MIN(13701,ROW()+設定!$B$24))),$C328&gt;=設定!$B$32,$C328&gt;=MAX(MIN(INDEX($C$1:$C$13701,MAX(1,ROW()-設定!$B$26)):INDEX($C$1:$C$13701,MAX(1,ROW()-1))),MIN(INDEX($C$1:$C$13701,MIN(13701,ROW()+1)):INDEX($C$1:$C$13701,MIN(13701,ROW()+設定!$B$26))))*10^(設定!$B$27/20)),1,0))</f>
        <v>0</v>
      </c>
      <c r="G328" s="33" t="n">
        <f aca="false">$G327+IF($F328=1,1,0)</f>
        <v>0</v>
      </c>
      <c r="H328" s="0" t="str">
        <f aca="false">IF($F328=1,$G328,"")</f>
        <v/>
      </c>
    </row>
    <row r="329" customFormat="false" ht="15" hidden="false" customHeight="false" outlineLevel="0" collapsed="false">
      <c r="A329" s="30" t="n">
        <v>51.09375</v>
      </c>
      <c r="B329" s="31" t="n">
        <v>12.4002</v>
      </c>
      <c r="C329" s="32" t="n">
        <f aca="false">IF($A329="","",IF(設定!$B$21="dB",10^($B329/20),ABS($B329)))</f>
        <v>4.16878982353127</v>
      </c>
      <c r="D329" s="32" t="n">
        <f aca="false">IF($A329="","",$A329^2)</f>
        <v>2610.5712890625</v>
      </c>
      <c r="E329" s="32" t="n">
        <f aca="false">IF($A329="","",IF($C329&lt;=0,"",1/$C329^2))</f>
        <v>0.05754134379589</v>
      </c>
      <c r="F329" s="33" t="n">
        <f aca="false">IF(OR(ROW()-設定!$B$30&lt;2,ROW()+設定!$B$30&gt;13701,N($A329)&lt;=0,N(INDEX($A$2:$A$13701,MIN(13700,MAX(1,ROW()-1+設定!$B$30))))&lt;=0,$A329&lt;設定!$B$28,$A329&gt;設定!$B$29),0,IF(AND($C329&gt;=MAX(INDEX($C$1:$C$13701,MAX(1,ROW()-設定!$B$24)):INDEX($C$1:$C$13701,MAX(1,ROW()-1))),$C329&gt;MAX(INDEX($C$1:$C$13701,MIN(13701,ROW()+1)):INDEX($C$1:$C$13701,MIN(13701,ROW()+設定!$B$24))),$C329&gt;=設定!$B$32,$C329&gt;=MAX(MIN(INDEX($C$1:$C$13701,MAX(1,ROW()-設定!$B$26)):INDEX($C$1:$C$13701,MAX(1,ROW()-1))),MIN(INDEX($C$1:$C$13701,MIN(13701,ROW()+1)):INDEX($C$1:$C$13701,MIN(13701,ROW()+設定!$B$26))))*10^(設定!$B$27/20)),1,0))</f>
        <v>0</v>
      </c>
      <c r="G329" s="33" t="n">
        <f aca="false">$G328+IF($F329=1,1,0)</f>
        <v>0</v>
      </c>
      <c r="H329" s="0" t="str">
        <f aca="false">IF($F329=1,$G329,"")</f>
        <v/>
      </c>
    </row>
    <row r="330" customFormat="false" ht="15" hidden="false" customHeight="false" outlineLevel="0" collapsed="false">
      <c r="A330" s="30" t="n">
        <v>51.25</v>
      </c>
      <c r="B330" s="31" t="n">
        <v>12.5527</v>
      </c>
      <c r="C330" s="32" t="n">
        <f aca="false">IF($A330="","",IF(設定!$B$21="dB",10^($B330/20),ABS($B330)))</f>
        <v>4.24262845090823</v>
      </c>
      <c r="D330" s="32" t="n">
        <f aca="false">IF($A330="","",$A330^2)</f>
        <v>2626.5625</v>
      </c>
      <c r="E330" s="32" t="n">
        <f aca="false">IF($A330="","",IF($C330&lt;=0,"",1/$C330^2))</f>
        <v>0.055555876012787</v>
      </c>
      <c r="F330" s="33" t="n">
        <f aca="false">IF(OR(ROW()-設定!$B$30&lt;2,ROW()+設定!$B$30&gt;13701,N($A330)&lt;=0,N(INDEX($A$2:$A$13701,MIN(13700,MAX(1,ROW()-1+設定!$B$30))))&lt;=0,$A330&lt;設定!$B$28,$A330&gt;設定!$B$29),0,IF(AND($C330&gt;=MAX(INDEX($C$1:$C$13701,MAX(1,ROW()-設定!$B$24)):INDEX($C$1:$C$13701,MAX(1,ROW()-1))),$C330&gt;MAX(INDEX($C$1:$C$13701,MIN(13701,ROW()+1)):INDEX($C$1:$C$13701,MIN(13701,ROW()+設定!$B$24))),$C330&gt;=設定!$B$32,$C330&gt;=MAX(MIN(INDEX($C$1:$C$13701,MAX(1,ROW()-設定!$B$26)):INDEX($C$1:$C$13701,MAX(1,ROW()-1))),MIN(INDEX($C$1:$C$13701,MIN(13701,ROW()+1)):INDEX($C$1:$C$13701,MIN(13701,ROW()+設定!$B$26))))*10^(設定!$B$27/20)),1,0))</f>
        <v>0</v>
      </c>
      <c r="G330" s="33" t="n">
        <f aca="false">$G329+IF($F330=1,1,0)</f>
        <v>0</v>
      </c>
      <c r="H330" s="0" t="str">
        <f aca="false">IF($F330=1,$G330,"")</f>
        <v/>
      </c>
    </row>
    <row r="331" customFormat="false" ht="15" hidden="false" customHeight="false" outlineLevel="0" collapsed="false">
      <c r="A331" s="30" t="n">
        <v>51.40625</v>
      </c>
      <c r="B331" s="31" t="n">
        <v>12.7128</v>
      </c>
      <c r="C331" s="32" t="n">
        <f aca="false">IF($A331="","",IF(設定!$B$21="dB",10^($B331/20),ABS($B331)))</f>
        <v>4.32155455625759</v>
      </c>
      <c r="D331" s="32" t="n">
        <f aca="false">IF($A331="","",$A331^2)</f>
        <v>2642.6025390625</v>
      </c>
      <c r="E331" s="32" t="n">
        <f aca="false">IF($A331="","",IF($C331&lt;=0,"",1/$C331^2))</f>
        <v>0.0535451327975383</v>
      </c>
      <c r="F331" s="33" t="n">
        <f aca="false">IF(OR(ROW()-設定!$B$30&lt;2,ROW()+設定!$B$30&gt;13701,N($A331)&lt;=0,N(INDEX($A$2:$A$13701,MIN(13700,MAX(1,ROW()-1+設定!$B$30))))&lt;=0,$A331&lt;設定!$B$28,$A331&gt;設定!$B$29),0,IF(AND($C331&gt;=MAX(INDEX($C$1:$C$13701,MAX(1,ROW()-設定!$B$24)):INDEX($C$1:$C$13701,MAX(1,ROW()-1))),$C331&gt;MAX(INDEX($C$1:$C$13701,MIN(13701,ROW()+1)):INDEX($C$1:$C$13701,MIN(13701,ROW()+設定!$B$24))),$C331&gt;=設定!$B$32,$C331&gt;=MAX(MIN(INDEX($C$1:$C$13701,MAX(1,ROW()-設定!$B$26)):INDEX($C$1:$C$13701,MAX(1,ROW()-1))),MIN(INDEX($C$1:$C$13701,MIN(13701,ROW()+1)):INDEX($C$1:$C$13701,MIN(13701,ROW()+設定!$B$26))))*10^(設定!$B$27/20)),1,0))</f>
        <v>0</v>
      </c>
      <c r="G331" s="33" t="n">
        <f aca="false">$G330+IF($F331=1,1,0)</f>
        <v>0</v>
      </c>
      <c r="H331" s="0" t="str">
        <f aca="false">IF($F331=1,$G331,"")</f>
        <v/>
      </c>
    </row>
    <row r="332" customFormat="false" ht="15" hidden="false" customHeight="false" outlineLevel="0" collapsed="false">
      <c r="A332" s="30" t="n">
        <v>51.5625</v>
      </c>
      <c r="B332" s="31" t="n">
        <v>12.4783</v>
      </c>
      <c r="C332" s="32" t="n">
        <f aca="false">IF($A332="","",IF(設定!$B$21="dB",10^($B332/20),ABS($B332)))</f>
        <v>4.20644291938807</v>
      </c>
      <c r="D332" s="32" t="n">
        <f aca="false">IF($A332="","",$A332^2)</f>
        <v>2658.69140625</v>
      </c>
      <c r="E332" s="32" t="n">
        <f aca="false">IF($A332="","",IF($C332&lt;=0,"",1/$C332^2))</f>
        <v>0.056515815672678</v>
      </c>
      <c r="F332" s="33" t="n">
        <f aca="false">IF(OR(ROW()-設定!$B$30&lt;2,ROW()+設定!$B$30&gt;13701,N($A332)&lt;=0,N(INDEX($A$2:$A$13701,MIN(13700,MAX(1,ROW()-1+設定!$B$30))))&lt;=0,$A332&lt;設定!$B$28,$A332&gt;設定!$B$29),0,IF(AND($C332&gt;=MAX(INDEX($C$1:$C$13701,MAX(1,ROW()-設定!$B$24)):INDEX($C$1:$C$13701,MAX(1,ROW()-1))),$C332&gt;MAX(INDEX($C$1:$C$13701,MIN(13701,ROW()+1)):INDEX($C$1:$C$13701,MIN(13701,ROW()+設定!$B$24))),$C332&gt;=設定!$B$32,$C332&gt;=MAX(MIN(INDEX($C$1:$C$13701,MAX(1,ROW()-設定!$B$26)):INDEX($C$1:$C$13701,MAX(1,ROW()-1))),MIN(INDEX($C$1:$C$13701,MIN(13701,ROW()+1)):INDEX($C$1:$C$13701,MIN(13701,ROW()+設定!$B$26))))*10^(設定!$B$27/20)),1,0))</f>
        <v>0</v>
      </c>
      <c r="G332" s="33" t="n">
        <f aca="false">$G331+IF($F332=1,1,0)</f>
        <v>0</v>
      </c>
      <c r="H332" s="0" t="str">
        <f aca="false">IF($F332=1,$G332,"")</f>
        <v/>
      </c>
    </row>
    <row r="333" customFormat="false" ht="15" hidden="false" customHeight="false" outlineLevel="0" collapsed="false">
      <c r="A333" s="30" t="n">
        <v>51.71875</v>
      </c>
      <c r="B333" s="31" t="n">
        <v>12.4844</v>
      </c>
      <c r="C333" s="32" t="n">
        <f aca="false">IF($A333="","",IF(設定!$B$21="dB",10^($B333/20),ABS($B333)))</f>
        <v>4.20939809325087</v>
      </c>
      <c r="D333" s="32" t="n">
        <f aca="false">IF($A333="","",$A333^2)</f>
        <v>2674.8291015625</v>
      </c>
      <c r="E333" s="32" t="n">
        <f aca="false">IF($A333="","",IF($C333&lt;=0,"",1/$C333^2))</f>
        <v>0.0564364905852536</v>
      </c>
      <c r="F333" s="33" t="n">
        <f aca="false">IF(OR(ROW()-設定!$B$30&lt;2,ROW()+設定!$B$30&gt;13701,N($A333)&lt;=0,N(INDEX($A$2:$A$13701,MIN(13700,MAX(1,ROW()-1+設定!$B$30))))&lt;=0,$A333&lt;設定!$B$28,$A333&gt;設定!$B$29),0,IF(AND($C333&gt;=MAX(INDEX($C$1:$C$13701,MAX(1,ROW()-設定!$B$24)):INDEX($C$1:$C$13701,MAX(1,ROW()-1))),$C333&gt;MAX(INDEX($C$1:$C$13701,MIN(13701,ROW()+1)):INDEX($C$1:$C$13701,MIN(13701,ROW()+設定!$B$24))),$C333&gt;=設定!$B$32,$C333&gt;=MAX(MIN(INDEX($C$1:$C$13701,MAX(1,ROW()-設定!$B$26)):INDEX($C$1:$C$13701,MAX(1,ROW()-1))),MIN(INDEX($C$1:$C$13701,MIN(13701,ROW()+1)):INDEX($C$1:$C$13701,MIN(13701,ROW()+設定!$B$26))))*10^(設定!$B$27/20)),1,0))</f>
        <v>0</v>
      </c>
      <c r="G333" s="33" t="n">
        <f aca="false">$G332+IF($F333=1,1,0)</f>
        <v>0</v>
      </c>
      <c r="H333" s="0" t="str">
        <f aca="false">IF($F333=1,$G333,"")</f>
        <v/>
      </c>
    </row>
    <row r="334" customFormat="false" ht="15" hidden="false" customHeight="false" outlineLevel="0" collapsed="false">
      <c r="A334" s="30" t="n">
        <v>51.875</v>
      </c>
      <c r="B334" s="31" t="n">
        <v>12.3968</v>
      </c>
      <c r="C334" s="32" t="n">
        <f aca="false">IF($A334="","",IF(設定!$B$21="dB",10^($B334/20),ABS($B334)))</f>
        <v>4.16715831400912</v>
      </c>
      <c r="D334" s="32" t="n">
        <f aca="false">IF($A334="","",$A334^2)</f>
        <v>2691.015625</v>
      </c>
      <c r="E334" s="32" t="n">
        <f aca="false">IF($A334="","",IF($C334&lt;=0,"",1/$C334^2))</f>
        <v>0.0575864093397754</v>
      </c>
      <c r="F334" s="33" t="n">
        <f aca="false">IF(OR(ROW()-設定!$B$30&lt;2,ROW()+設定!$B$30&gt;13701,N($A334)&lt;=0,N(INDEX($A$2:$A$13701,MIN(13700,MAX(1,ROW()-1+設定!$B$30))))&lt;=0,$A334&lt;設定!$B$28,$A334&gt;設定!$B$29),0,IF(AND($C334&gt;=MAX(INDEX($C$1:$C$13701,MAX(1,ROW()-設定!$B$24)):INDEX($C$1:$C$13701,MAX(1,ROW()-1))),$C334&gt;MAX(INDEX($C$1:$C$13701,MIN(13701,ROW()+1)):INDEX($C$1:$C$13701,MIN(13701,ROW()+設定!$B$24))),$C334&gt;=設定!$B$32,$C334&gt;=MAX(MIN(INDEX($C$1:$C$13701,MAX(1,ROW()-設定!$B$26)):INDEX($C$1:$C$13701,MAX(1,ROW()-1))),MIN(INDEX($C$1:$C$13701,MIN(13701,ROW()+1)):INDEX($C$1:$C$13701,MIN(13701,ROW()+設定!$B$26))))*10^(設定!$B$27/20)),1,0))</f>
        <v>0</v>
      </c>
      <c r="G334" s="33" t="n">
        <f aca="false">$G333+IF($F334=1,1,0)</f>
        <v>0</v>
      </c>
      <c r="H334" s="0" t="str">
        <f aca="false">IF($F334=1,$G334,"")</f>
        <v/>
      </c>
    </row>
    <row r="335" customFormat="false" ht="15" hidden="false" customHeight="false" outlineLevel="0" collapsed="false">
      <c r="A335" s="30" t="n">
        <v>52.03125</v>
      </c>
      <c r="B335" s="31" t="n">
        <v>12.5398</v>
      </c>
      <c r="C335" s="32" t="n">
        <f aca="false">IF($A335="","",IF(設定!$B$21="dB",10^($B335/20),ABS($B335)))</f>
        <v>4.23633211422062</v>
      </c>
      <c r="D335" s="32" t="n">
        <f aca="false">IF($A335="","",$A335^2)</f>
        <v>2707.2509765625</v>
      </c>
      <c r="E335" s="32" t="n">
        <f aca="false">IF($A335="","",IF($C335&lt;=0,"",1/$C335^2))</f>
        <v>0.0557211408874758</v>
      </c>
      <c r="F335" s="33" t="n">
        <f aca="false">IF(OR(ROW()-設定!$B$30&lt;2,ROW()+設定!$B$30&gt;13701,N($A335)&lt;=0,N(INDEX($A$2:$A$13701,MIN(13700,MAX(1,ROW()-1+設定!$B$30))))&lt;=0,$A335&lt;設定!$B$28,$A335&gt;設定!$B$29),0,IF(AND($C335&gt;=MAX(INDEX($C$1:$C$13701,MAX(1,ROW()-設定!$B$24)):INDEX($C$1:$C$13701,MAX(1,ROW()-1))),$C335&gt;MAX(INDEX($C$1:$C$13701,MIN(13701,ROW()+1)):INDEX($C$1:$C$13701,MIN(13701,ROW()+設定!$B$24))),$C335&gt;=設定!$B$32,$C335&gt;=MAX(MIN(INDEX($C$1:$C$13701,MAX(1,ROW()-設定!$B$26)):INDEX($C$1:$C$13701,MAX(1,ROW()-1))),MIN(INDEX($C$1:$C$13701,MIN(13701,ROW()+1)):INDEX($C$1:$C$13701,MIN(13701,ROW()+設定!$B$26))))*10^(設定!$B$27/20)),1,0))</f>
        <v>0</v>
      </c>
      <c r="G335" s="33" t="n">
        <f aca="false">$G334+IF($F335=1,1,0)</f>
        <v>0</v>
      </c>
      <c r="H335" s="0" t="str">
        <f aca="false">IF($F335=1,$G335,"")</f>
        <v/>
      </c>
    </row>
    <row r="336" customFormat="false" ht="15" hidden="false" customHeight="false" outlineLevel="0" collapsed="false">
      <c r="A336" s="30" t="n">
        <v>52.1875</v>
      </c>
      <c r="B336" s="31" t="n">
        <v>12.3758</v>
      </c>
      <c r="C336" s="32" t="n">
        <f aca="false">IF($A336="","",IF(設定!$B$21="dB",10^($B336/20),ABS($B336)))</f>
        <v>4.15709548498921</v>
      </c>
      <c r="D336" s="32" t="n">
        <f aca="false">IF($A336="","",$A336^2)</f>
        <v>2723.53515625</v>
      </c>
      <c r="E336" s="32" t="n">
        <f aca="false">IF($A336="","",IF($C336&lt;=0,"",1/$C336^2))</f>
        <v>0.0578655386269695</v>
      </c>
      <c r="F336" s="33" t="n">
        <f aca="false">IF(OR(ROW()-設定!$B$30&lt;2,ROW()+設定!$B$30&gt;13701,N($A336)&lt;=0,N(INDEX($A$2:$A$13701,MIN(13700,MAX(1,ROW()-1+設定!$B$30))))&lt;=0,$A336&lt;設定!$B$28,$A336&gt;設定!$B$29),0,IF(AND($C336&gt;=MAX(INDEX($C$1:$C$13701,MAX(1,ROW()-設定!$B$24)):INDEX($C$1:$C$13701,MAX(1,ROW()-1))),$C336&gt;MAX(INDEX($C$1:$C$13701,MIN(13701,ROW()+1)):INDEX($C$1:$C$13701,MIN(13701,ROW()+設定!$B$24))),$C336&gt;=設定!$B$32,$C336&gt;=MAX(MIN(INDEX($C$1:$C$13701,MAX(1,ROW()-設定!$B$26)):INDEX($C$1:$C$13701,MAX(1,ROW()-1))),MIN(INDEX($C$1:$C$13701,MIN(13701,ROW()+1)):INDEX($C$1:$C$13701,MIN(13701,ROW()+設定!$B$26))))*10^(設定!$B$27/20)),1,0))</f>
        <v>0</v>
      </c>
      <c r="G336" s="33" t="n">
        <f aca="false">$G335+IF($F336=1,1,0)</f>
        <v>0</v>
      </c>
      <c r="H336" s="0" t="str">
        <f aca="false">IF($F336=1,$G336,"")</f>
        <v/>
      </c>
    </row>
    <row r="337" customFormat="false" ht="15" hidden="false" customHeight="false" outlineLevel="0" collapsed="false">
      <c r="A337" s="30" t="n">
        <v>52.34375</v>
      </c>
      <c r="B337" s="31" t="n">
        <v>12.3909</v>
      </c>
      <c r="C337" s="32" t="n">
        <f aca="false">IF($A337="","",IF(設定!$B$21="dB",10^($B337/20),ABS($B337)))</f>
        <v>4.16432868034896</v>
      </c>
      <c r="D337" s="32" t="n">
        <f aca="false">IF($A337="","",$A337^2)</f>
        <v>2739.8681640625</v>
      </c>
      <c r="E337" s="32" t="n">
        <f aca="false">IF($A337="","",IF($C337&lt;=0,"",1/$C337^2))</f>
        <v>0.0576646950928654</v>
      </c>
      <c r="F337" s="33" t="n">
        <f aca="false">IF(OR(ROW()-設定!$B$30&lt;2,ROW()+設定!$B$30&gt;13701,N($A337)&lt;=0,N(INDEX($A$2:$A$13701,MIN(13700,MAX(1,ROW()-1+設定!$B$30))))&lt;=0,$A337&lt;設定!$B$28,$A337&gt;設定!$B$29),0,IF(AND($C337&gt;=MAX(INDEX($C$1:$C$13701,MAX(1,ROW()-設定!$B$24)):INDEX($C$1:$C$13701,MAX(1,ROW()-1))),$C337&gt;MAX(INDEX($C$1:$C$13701,MIN(13701,ROW()+1)):INDEX($C$1:$C$13701,MIN(13701,ROW()+設定!$B$24))),$C337&gt;=設定!$B$32,$C337&gt;=MAX(MIN(INDEX($C$1:$C$13701,MAX(1,ROW()-設定!$B$26)):INDEX($C$1:$C$13701,MAX(1,ROW()-1))),MIN(INDEX($C$1:$C$13701,MIN(13701,ROW()+1)):INDEX($C$1:$C$13701,MIN(13701,ROW()+設定!$B$26))))*10^(設定!$B$27/20)),1,0))</f>
        <v>0</v>
      </c>
      <c r="G337" s="33" t="n">
        <f aca="false">$G336+IF($F337=1,1,0)</f>
        <v>0</v>
      </c>
      <c r="H337" s="0" t="str">
        <f aca="false">IF($F337=1,$G337,"")</f>
        <v/>
      </c>
    </row>
    <row r="338" customFormat="false" ht="15" hidden="false" customHeight="false" outlineLevel="0" collapsed="false">
      <c r="A338" s="30" t="n">
        <v>52.5</v>
      </c>
      <c r="B338" s="31" t="n">
        <v>12.6397</v>
      </c>
      <c r="C338" s="32" t="n">
        <f aca="false">IF($A338="","",IF(設定!$B$21="dB",10^($B338/20),ABS($B338)))</f>
        <v>4.2853371911153</v>
      </c>
      <c r="D338" s="32" t="n">
        <f aca="false">IF($A338="","",$A338^2)</f>
        <v>2756.25</v>
      </c>
      <c r="E338" s="32" t="n">
        <f aca="false">IF($A338="","",IF($C338&lt;=0,"",1/$C338^2))</f>
        <v>0.0544540267052301</v>
      </c>
      <c r="F338" s="33" t="n">
        <f aca="false">IF(OR(ROW()-設定!$B$30&lt;2,ROW()+設定!$B$30&gt;13701,N($A338)&lt;=0,N(INDEX($A$2:$A$13701,MIN(13700,MAX(1,ROW()-1+設定!$B$30))))&lt;=0,$A338&lt;設定!$B$28,$A338&gt;設定!$B$29),0,IF(AND($C338&gt;=MAX(INDEX($C$1:$C$13701,MAX(1,ROW()-設定!$B$24)):INDEX($C$1:$C$13701,MAX(1,ROW()-1))),$C338&gt;MAX(INDEX($C$1:$C$13701,MIN(13701,ROW()+1)):INDEX($C$1:$C$13701,MIN(13701,ROW()+設定!$B$24))),$C338&gt;=設定!$B$32,$C338&gt;=MAX(MIN(INDEX($C$1:$C$13701,MAX(1,ROW()-設定!$B$26)):INDEX($C$1:$C$13701,MAX(1,ROW()-1))),MIN(INDEX($C$1:$C$13701,MIN(13701,ROW()+1)):INDEX($C$1:$C$13701,MIN(13701,ROW()+設定!$B$26))))*10^(設定!$B$27/20)),1,0))</f>
        <v>0</v>
      </c>
      <c r="G338" s="33" t="n">
        <f aca="false">$G337+IF($F338=1,1,0)</f>
        <v>0</v>
      </c>
      <c r="H338" s="0" t="str">
        <f aca="false">IF($F338=1,$G338,"")</f>
        <v/>
      </c>
    </row>
    <row r="339" customFormat="false" ht="15" hidden="false" customHeight="false" outlineLevel="0" collapsed="false">
      <c r="A339" s="30" t="n">
        <v>52.65625</v>
      </c>
      <c r="B339" s="31" t="n">
        <v>12.4129</v>
      </c>
      <c r="C339" s="32" t="n">
        <f aca="false">IF($A339="","",IF(設定!$B$21="dB",10^($B339/20),ABS($B339)))</f>
        <v>4.17488964259167</v>
      </c>
      <c r="D339" s="32" t="n">
        <f aca="false">IF($A339="","",$A339^2)</f>
        <v>2772.6806640625</v>
      </c>
      <c r="E339" s="32" t="n">
        <f aca="false">IF($A339="","",IF($C339&lt;=0,"",1/$C339^2))</f>
        <v>0.057373322409295</v>
      </c>
      <c r="F339" s="33" t="n">
        <f aca="false">IF(OR(ROW()-設定!$B$30&lt;2,ROW()+設定!$B$30&gt;13701,N($A339)&lt;=0,N(INDEX($A$2:$A$13701,MIN(13700,MAX(1,ROW()-1+設定!$B$30))))&lt;=0,$A339&lt;設定!$B$28,$A339&gt;設定!$B$29),0,IF(AND($C339&gt;=MAX(INDEX($C$1:$C$13701,MAX(1,ROW()-設定!$B$24)):INDEX($C$1:$C$13701,MAX(1,ROW()-1))),$C339&gt;MAX(INDEX($C$1:$C$13701,MIN(13701,ROW()+1)):INDEX($C$1:$C$13701,MIN(13701,ROW()+設定!$B$24))),$C339&gt;=設定!$B$32,$C339&gt;=MAX(MIN(INDEX($C$1:$C$13701,MAX(1,ROW()-設定!$B$26)):INDEX($C$1:$C$13701,MAX(1,ROW()-1))),MIN(INDEX($C$1:$C$13701,MIN(13701,ROW()+1)):INDEX($C$1:$C$13701,MIN(13701,ROW()+設定!$B$26))))*10^(設定!$B$27/20)),1,0))</f>
        <v>0</v>
      </c>
      <c r="G339" s="33" t="n">
        <f aca="false">$G338+IF($F339=1,1,0)</f>
        <v>0</v>
      </c>
      <c r="H339" s="0" t="str">
        <f aca="false">IF($F339=1,$G339,"")</f>
        <v/>
      </c>
    </row>
    <row r="340" customFormat="false" ht="15" hidden="false" customHeight="false" outlineLevel="0" collapsed="false">
      <c r="A340" s="30" t="n">
        <v>52.8125</v>
      </c>
      <c r="B340" s="31" t="n">
        <v>12.62</v>
      </c>
      <c r="C340" s="32" t="n">
        <f aca="false">IF($A340="","",IF(設定!$B$21="dB",10^($B340/20),ABS($B340)))</f>
        <v>4.27562886151586</v>
      </c>
      <c r="D340" s="32" t="n">
        <f aca="false">IF($A340="","",$A340^2)</f>
        <v>2789.16015625</v>
      </c>
      <c r="E340" s="32" t="n">
        <f aca="false">IF($A340="","",IF($C340&lt;=0,"",1/$C340^2))</f>
        <v>0.0547015962893972</v>
      </c>
      <c r="F340" s="33" t="n">
        <f aca="false">IF(OR(ROW()-設定!$B$30&lt;2,ROW()+設定!$B$30&gt;13701,N($A340)&lt;=0,N(INDEX($A$2:$A$13701,MIN(13700,MAX(1,ROW()-1+設定!$B$30))))&lt;=0,$A340&lt;設定!$B$28,$A340&gt;設定!$B$29),0,IF(AND($C340&gt;=MAX(INDEX($C$1:$C$13701,MAX(1,ROW()-設定!$B$24)):INDEX($C$1:$C$13701,MAX(1,ROW()-1))),$C340&gt;MAX(INDEX($C$1:$C$13701,MIN(13701,ROW()+1)):INDEX($C$1:$C$13701,MIN(13701,ROW()+設定!$B$24))),$C340&gt;=設定!$B$32,$C340&gt;=MAX(MIN(INDEX($C$1:$C$13701,MAX(1,ROW()-設定!$B$26)):INDEX($C$1:$C$13701,MAX(1,ROW()-1))),MIN(INDEX($C$1:$C$13701,MIN(13701,ROW()+1)):INDEX($C$1:$C$13701,MIN(13701,ROW()+設定!$B$26))))*10^(設定!$B$27/20)),1,0))</f>
        <v>0</v>
      </c>
      <c r="G340" s="33" t="n">
        <f aca="false">$G339+IF($F340=1,1,0)</f>
        <v>0</v>
      </c>
      <c r="H340" s="0" t="str">
        <f aca="false">IF($F340=1,$G340,"")</f>
        <v/>
      </c>
    </row>
    <row r="341" customFormat="false" ht="15" hidden="false" customHeight="false" outlineLevel="0" collapsed="false">
      <c r="A341" s="30" t="n">
        <v>52.96875</v>
      </c>
      <c r="B341" s="31" t="n">
        <v>12.6659</v>
      </c>
      <c r="C341" s="32" t="n">
        <f aca="false">IF($A341="","",IF(設定!$B$21="dB",10^($B341/20),ABS($B341)))</f>
        <v>4.29828293911968</v>
      </c>
      <c r="D341" s="32" t="n">
        <f aca="false">IF($A341="","",$A341^2)</f>
        <v>2805.6884765625</v>
      </c>
      <c r="E341" s="32" t="n">
        <f aca="false">IF($A341="","",IF($C341&lt;=0,"",1/$C341^2))</f>
        <v>0.0541265068460449</v>
      </c>
      <c r="F341" s="33" t="n">
        <f aca="false">IF(OR(ROW()-設定!$B$30&lt;2,ROW()+設定!$B$30&gt;13701,N($A341)&lt;=0,N(INDEX($A$2:$A$13701,MIN(13700,MAX(1,ROW()-1+設定!$B$30))))&lt;=0,$A341&lt;設定!$B$28,$A341&gt;設定!$B$29),0,IF(AND($C341&gt;=MAX(INDEX($C$1:$C$13701,MAX(1,ROW()-設定!$B$24)):INDEX($C$1:$C$13701,MAX(1,ROW()-1))),$C341&gt;MAX(INDEX($C$1:$C$13701,MIN(13701,ROW()+1)):INDEX($C$1:$C$13701,MIN(13701,ROW()+設定!$B$24))),$C341&gt;=設定!$B$32,$C341&gt;=MAX(MIN(INDEX($C$1:$C$13701,MAX(1,ROW()-設定!$B$26)):INDEX($C$1:$C$13701,MAX(1,ROW()-1))),MIN(INDEX($C$1:$C$13701,MIN(13701,ROW()+1)):INDEX($C$1:$C$13701,MIN(13701,ROW()+設定!$B$26))))*10^(設定!$B$27/20)),1,0))</f>
        <v>0</v>
      </c>
      <c r="G341" s="33" t="n">
        <f aca="false">$G340+IF($F341=1,1,0)</f>
        <v>0</v>
      </c>
      <c r="H341" s="0" t="str">
        <f aca="false">IF($F341=1,$G341,"")</f>
        <v/>
      </c>
    </row>
    <row r="342" customFormat="false" ht="15" hidden="false" customHeight="false" outlineLevel="0" collapsed="false">
      <c r="A342" s="30" t="n">
        <v>53.125</v>
      </c>
      <c r="B342" s="31" t="n">
        <v>12.5355</v>
      </c>
      <c r="C342" s="32" t="n">
        <f aca="false">IF($A342="","",IF(設定!$B$21="dB",10^($B342/20),ABS($B342)))</f>
        <v>4.23423541249295</v>
      </c>
      <c r="D342" s="32" t="n">
        <f aca="false">IF($A342="","",$A342^2)</f>
        <v>2822.265625</v>
      </c>
      <c r="E342" s="32" t="n">
        <f aca="false">IF($A342="","",IF($C342&lt;=0,"",1/$C342^2))</f>
        <v>0.0557763383561933</v>
      </c>
      <c r="F342" s="33" t="n">
        <f aca="false">IF(OR(ROW()-設定!$B$30&lt;2,ROW()+設定!$B$30&gt;13701,N($A342)&lt;=0,N(INDEX($A$2:$A$13701,MIN(13700,MAX(1,ROW()-1+設定!$B$30))))&lt;=0,$A342&lt;設定!$B$28,$A342&gt;設定!$B$29),0,IF(AND($C342&gt;=MAX(INDEX($C$1:$C$13701,MAX(1,ROW()-設定!$B$24)):INDEX($C$1:$C$13701,MAX(1,ROW()-1))),$C342&gt;MAX(INDEX($C$1:$C$13701,MIN(13701,ROW()+1)):INDEX($C$1:$C$13701,MIN(13701,ROW()+設定!$B$24))),$C342&gt;=設定!$B$32,$C342&gt;=MAX(MIN(INDEX($C$1:$C$13701,MAX(1,ROW()-設定!$B$26)):INDEX($C$1:$C$13701,MAX(1,ROW()-1))),MIN(INDEX($C$1:$C$13701,MIN(13701,ROW()+1)):INDEX($C$1:$C$13701,MIN(13701,ROW()+設定!$B$26))))*10^(設定!$B$27/20)),1,0))</f>
        <v>0</v>
      </c>
      <c r="G342" s="33" t="n">
        <f aca="false">$G341+IF($F342=1,1,0)</f>
        <v>0</v>
      </c>
      <c r="H342" s="0" t="str">
        <f aca="false">IF($F342=1,$G342,"")</f>
        <v/>
      </c>
    </row>
    <row r="343" customFormat="false" ht="15" hidden="false" customHeight="false" outlineLevel="0" collapsed="false">
      <c r="A343" s="30" t="n">
        <v>53.28125</v>
      </c>
      <c r="B343" s="31" t="n">
        <v>12.5672</v>
      </c>
      <c r="C343" s="32" t="n">
        <f aca="false">IF($A343="","",IF(設定!$B$21="dB",10^($B343/20),ABS($B343)))</f>
        <v>4.2497169003433</v>
      </c>
      <c r="D343" s="32" t="n">
        <f aca="false">IF($A343="","",$A343^2)</f>
        <v>2838.8916015625</v>
      </c>
      <c r="E343" s="32" t="n">
        <f aca="false">IF($A343="","",IF($C343&lt;=0,"",1/$C343^2))</f>
        <v>0.05537069822452</v>
      </c>
      <c r="F343" s="33" t="n">
        <f aca="false">IF(OR(ROW()-設定!$B$30&lt;2,ROW()+設定!$B$30&gt;13701,N($A343)&lt;=0,N(INDEX($A$2:$A$13701,MIN(13700,MAX(1,ROW()-1+設定!$B$30))))&lt;=0,$A343&lt;設定!$B$28,$A343&gt;設定!$B$29),0,IF(AND($C343&gt;=MAX(INDEX($C$1:$C$13701,MAX(1,ROW()-設定!$B$24)):INDEX($C$1:$C$13701,MAX(1,ROW()-1))),$C343&gt;MAX(INDEX($C$1:$C$13701,MIN(13701,ROW()+1)):INDEX($C$1:$C$13701,MIN(13701,ROW()+設定!$B$24))),$C343&gt;=設定!$B$32,$C343&gt;=MAX(MIN(INDEX($C$1:$C$13701,MAX(1,ROW()-設定!$B$26)):INDEX($C$1:$C$13701,MAX(1,ROW()-1))),MIN(INDEX($C$1:$C$13701,MIN(13701,ROW()+1)):INDEX($C$1:$C$13701,MIN(13701,ROW()+設定!$B$26))))*10^(設定!$B$27/20)),1,0))</f>
        <v>0</v>
      </c>
      <c r="G343" s="33" t="n">
        <f aca="false">$G342+IF($F343=1,1,0)</f>
        <v>0</v>
      </c>
      <c r="H343" s="0" t="str">
        <f aca="false">IF($F343=1,$G343,"")</f>
        <v/>
      </c>
    </row>
    <row r="344" customFormat="false" ht="15" hidden="false" customHeight="false" outlineLevel="0" collapsed="false">
      <c r="A344" s="30" t="n">
        <v>53.4375</v>
      </c>
      <c r="B344" s="31" t="n">
        <v>12.7104</v>
      </c>
      <c r="C344" s="32" t="n">
        <f aca="false">IF($A344="","",IF(設定!$B$21="dB",10^($B344/20),ABS($B344)))</f>
        <v>4.32036063156</v>
      </c>
      <c r="D344" s="32" t="n">
        <f aca="false">IF($A344="","",$A344^2)</f>
        <v>2855.56640625</v>
      </c>
      <c r="E344" s="32" t="n">
        <f aca="false">IF($A344="","",IF($C344&lt;=0,"",1/$C344^2))</f>
        <v>0.0535747311090005</v>
      </c>
      <c r="F344" s="33" t="n">
        <f aca="false">IF(OR(ROW()-設定!$B$30&lt;2,ROW()+設定!$B$30&gt;13701,N($A344)&lt;=0,N(INDEX($A$2:$A$13701,MIN(13700,MAX(1,ROW()-1+設定!$B$30))))&lt;=0,$A344&lt;設定!$B$28,$A344&gt;設定!$B$29),0,IF(AND($C344&gt;=MAX(INDEX($C$1:$C$13701,MAX(1,ROW()-設定!$B$24)):INDEX($C$1:$C$13701,MAX(1,ROW()-1))),$C344&gt;MAX(INDEX($C$1:$C$13701,MIN(13701,ROW()+1)):INDEX($C$1:$C$13701,MIN(13701,ROW()+設定!$B$24))),$C344&gt;=設定!$B$32,$C344&gt;=MAX(MIN(INDEX($C$1:$C$13701,MAX(1,ROW()-設定!$B$26)):INDEX($C$1:$C$13701,MAX(1,ROW()-1))),MIN(INDEX($C$1:$C$13701,MIN(13701,ROW()+1)):INDEX($C$1:$C$13701,MIN(13701,ROW()+設定!$B$26))))*10^(設定!$B$27/20)),1,0))</f>
        <v>0</v>
      </c>
      <c r="G344" s="33" t="n">
        <f aca="false">$G343+IF($F344=1,1,0)</f>
        <v>0</v>
      </c>
      <c r="H344" s="0" t="str">
        <f aca="false">IF($F344=1,$G344,"")</f>
        <v/>
      </c>
    </row>
    <row r="345" customFormat="false" ht="15" hidden="false" customHeight="false" outlineLevel="0" collapsed="false">
      <c r="A345" s="30" t="n">
        <v>53.59375</v>
      </c>
      <c r="B345" s="31" t="n">
        <v>12.4891</v>
      </c>
      <c r="C345" s="32" t="n">
        <f aca="false">IF($A345="","",IF(設定!$B$21="dB",10^($B345/20),ABS($B345)))</f>
        <v>4.21167644647779</v>
      </c>
      <c r="D345" s="32" t="n">
        <f aca="false">IF($A345="","",$A345^2)</f>
        <v>2872.2900390625</v>
      </c>
      <c r="E345" s="32" t="n">
        <f aca="false">IF($A345="","",IF($C345&lt;=0,"",1/$C345^2))</f>
        <v>0.056375447205938</v>
      </c>
      <c r="F345" s="33" t="n">
        <f aca="false">IF(OR(ROW()-設定!$B$30&lt;2,ROW()+設定!$B$30&gt;13701,N($A345)&lt;=0,N(INDEX($A$2:$A$13701,MIN(13700,MAX(1,ROW()-1+設定!$B$30))))&lt;=0,$A345&lt;設定!$B$28,$A345&gt;設定!$B$29),0,IF(AND($C345&gt;=MAX(INDEX($C$1:$C$13701,MAX(1,ROW()-設定!$B$24)):INDEX($C$1:$C$13701,MAX(1,ROW()-1))),$C345&gt;MAX(INDEX($C$1:$C$13701,MIN(13701,ROW()+1)):INDEX($C$1:$C$13701,MIN(13701,ROW()+設定!$B$24))),$C345&gt;=設定!$B$32,$C345&gt;=MAX(MIN(INDEX($C$1:$C$13701,MAX(1,ROW()-設定!$B$26)):INDEX($C$1:$C$13701,MAX(1,ROW()-1))),MIN(INDEX($C$1:$C$13701,MIN(13701,ROW()+1)):INDEX($C$1:$C$13701,MIN(13701,ROW()+設定!$B$26))))*10^(設定!$B$27/20)),1,0))</f>
        <v>0</v>
      </c>
      <c r="G345" s="33" t="n">
        <f aca="false">$G344+IF($F345=1,1,0)</f>
        <v>0</v>
      </c>
      <c r="H345" s="0" t="str">
        <f aca="false">IF($F345=1,$G345,"")</f>
        <v/>
      </c>
    </row>
    <row r="346" customFormat="false" ht="15" hidden="false" customHeight="false" outlineLevel="0" collapsed="false">
      <c r="A346" s="30" t="n">
        <v>53.75</v>
      </c>
      <c r="B346" s="31" t="n">
        <v>12.4478</v>
      </c>
      <c r="C346" s="32" t="n">
        <f aca="false">IF($A346="","",IF(設定!$B$21="dB",10^($B346/20),ABS($B346)))</f>
        <v>4.1916981407979</v>
      </c>
      <c r="D346" s="32" t="n">
        <f aca="false">IF($A346="","",$A346^2)</f>
        <v>2889.0625</v>
      </c>
      <c r="E346" s="32" t="n">
        <f aca="false">IF($A346="","",IF($C346&lt;=0,"",1/$C346^2))</f>
        <v>0.0569141166944681</v>
      </c>
      <c r="F346" s="33" t="n">
        <f aca="false">IF(OR(ROW()-設定!$B$30&lt;2,ROW()+設定!$B$30&gt;13701,N($A346)&lt;=0,N(INDEX($A$2:$A$13701,MIN(13700,MAX(1,ROW()-1+設定!$B$30))))&lt;=0,$A346&lt;設定!$B$28,$A346&gt;設定!$B$29),0,IF(AND($C346&gt;=MAX(INDEX($C$1:$C$13701,MAX(1,ROW()-設定!$B$24)):INDEX($C$1:$C$13701,MAX(1,ROW()-1))),$C346&gt;MAX(INDEX($C$1:$C$13701,MIN(13701,ROW()+1)):INDEX($C$1:$C$13701,MIN(13701,ROW()+設定!$B$24))),$C346&gt;=設定!$B$32,$C346&gt;=MAX(MIN(INDEX($C$1:$C$13701,MAX(1,ROW()-設定!$B$26)):INDEX($C$1:$C$13701,MAX(1,ROW()-1))),MIN(INDEX($C$1:$C$13701,MIN(13701,ROW()+1)):INDEX($C$1:$C$13701,MIN(13701,ROW()+設定!$B$26))))*10^(設定!$B$27/20)),1,0))</f>
        <v>0</v>
      </c>
      <c r="G346" s="33" t="n">
        <f aca="false">$G345+IF($F346=1,1,0)</f>
        <v>0</v>
      </c>
      <c r="H346" s="0" t="str">
        <f aca="false">IF($F346=1,$G346,"")</f>
        <v/>
      </c>
    </row>
    <row r="347" customFormat="false" ht="15" hidden="false" customHeight="false" outlineLevel="0" collapsed="false">
      <c r="A347" s="30" t="n">
        <v>53.90625</v>
      </c>
      <c r="B347" s="31" t="n">
        <v>12.368</v>
      </c>
      <c r="C347" s="32" t="n">
        <f aca="false">IF($A347="","",IF(設定!$B$21="dB",10^($B347/20),ABS($B347)))</f>
        <v>4.15336405489074</v>
      </c>
      <c r="D347" s="32" t="n">
        <f aca="false">IF($A347="","",$A347^2)</f>
        <v>2905.8837890625</v>
      </c>
      <c r="E347" s="32" t="n">
        <f aca="false">IF($A347="","",IF($C347&lt;=0,"",1/$C347^2))</f>
        <v>0.0579695594653521</v>
      </c>
      <c r="F347" s="33" t="n">
        <f aca="false">IF(OR(ROW()-設定!$B$30&lt;2,ROW()+設定!$B$30&gt;13701,N($A347)&lt;=0,N(INDEX($A$2:$A$13701,MIN(13700,MAX(1,ROW()-1+設定!$B$30))))&lt;=0,$A347&lt;設定!$B$28,$A347&gt;設定!$B$29),0,IF(AND($C347&gt;=MAX(INDEX($C$1:$C$13701,MAX(1,ROW()-設定!$B$24)):INDEX($C$1:$C$13701,MAX(1,ROW()-1))),$C347&gt;MAX(INDEX($C$1:$C$13701,MIN(13701,ROW()+1)):INDEX($C$1:$C$13701,MIN(13701,ROW()+設定!$B$24))),$C347&gt;=設定!$B$32,$C347&gt;=MAX(MIN(INDEX($C$1:$C$13701,MAX(1,ROW()-設定!$B$26)):INDEX($C$1:$C$13701,MAX(1,ROW()-1))),MIN(INDEX($C$1:$C$13701,MIN(13701,ROW()+1)):INDEX($C$1:$C$13701,MIN(13701,ROW()+設定!$B$26))))*10^(設定!$B$27/20)),1,0))</f>
        <v>0</v>
      </c>
      <c r="G347" s="33" t="n">
        <f aca="false">$G346+IF($F347=1,1,0)</f>
        <v>0</v>
      </c>
      <c r="H347" s="0" t="str">
        <f aca="false">IF($F347=1,$G347,"")</f>
        <v/>
      </c>
    </row>
    <row r="348" customFormat="false" ht="15" hidden="false" customHeight="false" outlineLevel="0" collapsed="false">
      <c r="A348" s="30" t="n">
        <v>54.0625</v>
      </c>
      <c r="B348" s="31" t="n">
        <v>12.5149</v>
      </c>
      <c r="C348" s="32" t="n">
        <f aca="false">IF($A348="","",IF(設定!$B$21="dB",10^($B348/20),ABS($B348)))</f>
        <v>4.22420513345226</v>
      </c>
      <c r="D348" s="32" t="n">
        <f aca="false">IF($A348="","",$A348^2)</f>
        <v>2922.75390625</v>
      </c>
      <c r="E348" s="32" t="n">
        <f aca="false">IF($A348="","",IF($C348&lt;=0,"",1/$C348^2))</f>
        <v>0.0560415321255269</v>
      </c>
      <c r="F348" s="33" t="n">
        <f aca="false">IF(OR(ROW()-設定!$B$30&lt;2,ROW()+設定!$B$30&gt;13701,N($A348)&lt;=0,N(INDEX($A$2:$A$13701,MIN(13700,MAX(1,ROW()-1+設定!$B$30))))&lt;=0,$A348&lt;設定!$B$28,$A348&gt;設定!$B$29),0,IF(AND($C348&gt;=MAX(INDEX($C$1:$C$13701,MAX(1,ROW()-設定!$B$24)):INDEX($C$1:$C$13701,MAX(1,ROW()-1))),$C348&gt;MAX(INDEX($C$1:$C$13701,MIN(13701,ROW()+1)):INDEX($C$1:$C$13701,MIN(13701,ROW()+設定!$B$24))),$C348&gt;=設定!$B$32,$C348&gt;=MAX(MIN(INDEX($C$1:$C$13701,MAX(1,ROW()-設定!$B$26)):INDEX($C$1:$C$13701,MAX(1,ROW()-1))),MIN(INDEX($C$1:$C$13701,MIN(13701,ROW()+1)):INDEX($C$1:$C$13701,MIN(13701,ROW()+設定!$B$26))))*10^(設定!$B$27/20)),1,0))</f>
        <v>0</v>
      </c>
      <c r="G348" s="33" t="n">
        <f aca="false">$G347+IF($F348=1,1,0)</f>
        <v>0</v>
      </c>
      <c r="H348" s="0" t="str">
        <f aca="false">IF($F348=1,$G348,"")</f>
        <v/>
      </c>
    </row>
    <row r="349" customFormat="false" ht="15" hidden="false" customHeight="false" outlineLevel="0" collapsed="false">
      <c r="A349" s="30" t="n">
        <v>54.21875</v>
      </c>
      <c r="B349" s="31" t="n">
        <v>12.6642</v>
      </c>
      <c r="C349" s="32" t="n">
        <f aca="false">IF($A349="","",IF(設定!$B$21="dB",10^($B349/20),ABS($B349)))</f>
        <v>4.29744176265099</v>
      </c>
      <c r="D349" s="32" t="n">
        <f aca="false">IF($A349="","",$A349^2)</f>
        <v>2939.6728515625</v>
      </c>
      <c r="E349" s="32" t="n">
        <f aca="false">IF($A349="","",IF($C349&lt;=0,"",1/$C349^2))</f>
        <v>0.054147698244275</v>
      </c>
      <c r="F349" s="33" t="n">
        <f aca="false">IF(OR(ROW()-設定!$B$30&lt;2,ROW()+設定!$B$30&gt;13701,N($A349)&lt;=0,N(INDEX($A$2:$A$13701,MIN(13700,MAX(1,ROW()-1+設定!$B$30))))&lt;=0,$A349&lt;設定!$B$28,$A349&gt;設定!$B$29),0,IF(AND($C349&gt;=MAX(INDEX($C$1:$C$13701,MAX(1,ROW()-設定!$B$24)):INDEX($C$1:$C$13701,MAX(1,ROW()-1))),$C349&gt;MAX(INDEX($C$1:$C$13701,MIN(13701,ROW()+1)):INDEX($C$1:$C$13701,MIN(13701,ROW()+設定!$B$24))),$C349&gt;=設定!$B$32,$C349&gt;=MAX(MIN(INDEX($C$1:$C$13701,MAX(1,ROW()-設定!$B$26)):INDEX($C$1:$C$13701,MAX(1,ROW()-1))),MIN(INDEX($C$1:$C$13701,MIN(13701,ROW()+1)):INDEX($C$1:$C$13701,MIN(13701,ROW()+設定!$B$26))))*10^(設定!$B$27/20)),1,0))</f>
        <v>0</v>
      </c>
      <c r="G349" s="33" t="n">
        <f aca="false">$G348+IF($F349=1,1,0)</f>
        <v>0</v>
      </c>
      <c r="H349" s="0" t="str">
        <f aca="false">IF($F349=1,$G349,"")</f>
        <v/>
      </c>
    </row>
    <row r="350" customFormat="false" ht="15" hidden="false" customHeight="false" outlineLevel="0" collapsed="false">
      <c r="A350" s="30" t="n">
        <v>54.375</v>
      </c>
      <c r="B350" s="31" t="n">
        <v>12.6116</v>
      </c>
      <c r="C350" s="32" t="n">
        <f aca="false">IF($A350="","",IF(設定!$B$21="dB",10^($B350/20),ABS($B350)))</f>
        <v>4.27149596057528</v>
      </c>
      <c r="D350" s="32" t="n">
        <f aca="false">IF($A350="","",$A350^2)</f>
        <v>2956.640625</v>
      </c>
      <c r="E350" s="32" t="n">
        <f aca="false">IF($A350="","",IF($C350&lt;=0,"",1/$C350^2))</f>
        <v>0.0548075009426114</v>
      </c>
      <c r="F350" s="33" t="n">
        <f aca="false">IF(OR(ROW()-設定!$B$30&lt;2,ROW()+設定!$B$30&gt;13701,N($A350)&lt;=0,N(INDEX($A$2:$A$13701,MIN(13700,MAX(1,ROW()-1+設定!$B$30))))&lt;=0,$A350&lt;設定!$B$28,$A350&gt;設定!$B$29),0,IF(AND($C350&gt;=MAX(INDEX($C$1:$C$13701,MAX(1,ROW()-設定!$B$24)):INDEX($C$1:$C$13701,MAX(1,ROW()-1))),$C350&gt;MAX(INDEX($C$1:$C$13701,MIN(13701,ROW()+1)):INDEX($C$1:$C$13701,MIN(13701,ROW()+設定!$B$24))),$C350&gt;=設定!$B$32,$C350&gt;=MAX(MIN(INDEX($C$1:$C$13701,MAX(1,ROW()-設定!$B$26)):INDEX($C$1:$C$13701,MAX(1,ROW()-1))),MIN(INDEX($C$1:$C$13701,MIN(13701,ROW()+1)):INDEX($C$1:$C$13701,MIN(13701,ROW()+設定!$B$26))))*10^(設定!$B$27/20)),1,0))</f>
        <v>0</v>
      </c>
      <c r="G350" s="33" t="n">
        <f aca="false">$G349+IF($F350=1,1,0)</f>
        <v>0</v>
      </c>
      <c r="H350" s="0" t="str">
        <f aca="false">IF($F350=1,$G350,"")</f>
        <v/>
      </c>
    </row>
    <row r="351" customFormat="false" ht="15" hidden="false" customHeight="false" outlineLevel="0" collapsed="false">
      <c r="A351" s="30" t="n">
        <v>54.53125</v>
      </c>
      <c r="B351" s="31" t="n">
        <v>12.413</v>
      </c>
      <c r="C351" s="32" t="n">
        <f aca="false">IF($A351="","",IF(設定!$B$21="dB",10^($B351/20),ABS($B351)))</f>
        <v>4.17493770806164</v>
      </c>
      <c r="D351" s="32" t="n">
        <f aca="false">IF($A351="","",$A351^2)</f>
        <v>2973.6572265625</v>
      </c>
      <c r="E351" s="32" t="n">
        <f aca="false">IF($A351="","",IF($C351&lt;=0,"",1/$C351^2))</f>
        <v>0.0573720013549351</v>
      </c>
      <c r="F351" s="33" t="n">
        <f aca="false">IF(OR(ROW()-設定!$B$30&lt;2,ROW()+設定!$B$30&gt;13701,N($A351)&lt;=0,N(INDEX($A$2:$A$13701,MIN(13700,MAX(1,ROW()-1+設定!$B$30))))&lt;=0,$A351&lt;設定!$B$28,$A351&gt;設定!$B$29),0,IF(AND($C351&gt;=MAX(INDEX($C$1:$C$13701,MAX(1,ROW()-設定!$B$24)):INDEX($C$1:$C$13701,MAX(1,ROW()-1))),$C351&gt;MAX(INDEX($C$1:$C$13701,MIN(13701,ROW()+1)):INDEX($C$1:$C$13701,MIN(13701,ROW()+設定!$B$24))),$C351&gt;=設定!$B$32,$C351&gt;=MAX(MIN(INDEX($C$1:$C$13701,MAX(1,ROW()-設定!$B$26)):INDEX($C$1:$C$13701,MAX(1,ROW()-1))),MIN(INDEX($C$1:$C$13701,MIN(13701,ROW()+1)):INDEX($C$1:$C$13701,MIN(13701,ROW()+設定!$B$26))))*10^(設定!$B$27/20)),1,0))</f>
        <v>0</v>
      </c>
      <c r="G351" s="33" t="n">
        <f aca="false">$G350+IF($F351=1,1,0)</f>
        <v>0</v>
      </c>
      <c r="H351" s="0" t="str">
        <f aca="false">IF($F351=1,$G351,"")</f>
        <v/>
      </c>
    </row>
    <row r="352" customFormat="false" ht="15" hidden="false" customHeight="false" outlineLevel="0" collapsed="false">
      <c r="A352" s="30" t="n">
        <v>54.6875</v>
      </c>
      <c r="B352" s="31" t="n">
        <v>12.4225</v>
      </c>
      <c r="C352" s="32" t="n">
        <f aca="false">IF($A352="","",IF(設定!$B$21="dB",10^($B352/20),ABS($B352)))</f>
        <v>4.17950645201972</v>
      </c>
      <c r="D352" s="32" t="n">
        <f aca="false">IF($A352="","",$A352^2)</f>
        <v>2990.72265625</v>
      </c>
      <c r="E352" s="32" t="n">
        <f aca="false">IF($A352="","",IF($C352&lt;=0,"",1/$C352^2))</f>
        <v>0.0572466397970372</v>
      </c>
      <c r="F352" s="33" t="n">
        <f aca="false">IF(OR(ROW()-設定!$B$30&lt;2,ROW()+設定!$B$30&gt;13701,N($A352)&lt;=0,N(INDEX($A$2:$A$13701,MIN(13700,MAX(1,ROW()-1+設定!$B$30))))&lt;=0,$A352&lt;設定!$B$28,$A352&gt;設定!$B$29),0,IF(AND($C352&gt;=MAX(INDEX($C$1:$C$13701,MAX(1,ROW()-設定!$B$24)):INDEX($C$1:$C$13701,MAX(1,ROW()-1))),$C352&gt;MAX(INDEX($C$1:$C$13701,MIN(13701,ROW()+1)):INDEX($C$1:$C$13701,MIN(13701,ROW()+設定!$B$24))),$C352&gt;=設定!$B$32,$C352&gt;=MAX(MIN(INDEX($C$1:$C$13701,MAX(1,ROW()-設定!$B$26)):INDEX($C$1:$C$13701,MAX(1,ROW()-1))),MIN(INDEX($C$1:$C$13701,MIN(13701,ROW()+1)):INDEX($C$1:$C$13701,MIN(13701,ROW()+設定!$B$26))))*10^(設定!$B$27/20)),1,0))</f>
        <v>0</v>
      </c>
      <c r="G352" s="33" t="n">
        <f aca="false">$G351+IF($F352=1,1,0)</f>
        <v>0</v>
      </c>
      <c r="H352" s="0" t="str">
        <f aca="false">IF($F352=1,$G352,"")</f>
        <v/>
      </c>
    </row>
    <row r="353" customFormat="false" ht="15" hidden="false" customHeight="false" outlineLevel="0" collapsed="false">
      <c r="A353" s="30" t="n">
        <v>54.84375</v>
      </c>
      <c r="B353" s="31" t="n">
        <v>12.4596</v>
      </c>
      <c r="C353" s="32" t="n">
        <f aca="false">IF($A353="","",IF(設定!$B$21="dB",10^($B353/20),ABS($B353)))</f>
        <v>4.19739653820521</v>
      </c>
      <c r="D353" s="32" t="n">
        <f aca="false">IF($A353="","",$A353^2)</f>
        <v>3007.8369140625</v>
      </c>
      <c r="E353" s="32" t="n">
        <f aca="false">IF($A353="","",IF($C353&lt;=0,"",1/$C353^2))</f>
        <v>0.0567596880605793</v>
      </c>
      <c r="F353" s="33" t="n">
        <f aca="false">IF(OR(ROW()-設定!$B$30&lt;2,ROW()+設定!$B$30&gt;13701,N($A353)&lt;=0,N(INDEX($A$2:$A$13701,MIN(13700,MAX(1,ROW()-1+設定!$B$30))))&lt;=0,$A353&lt;設定!$B$28,$A353&gt;設定!$B$29),0,IF(AND($C353&gt;=MAX(INDEX($C$1:$C$13701,MAX(1,ROW()-設定!$B$24)):INDEX($C$1:$C$13701,MAX(1,ROW()-1))),$C353&gt;MAX(INDEX($C$1:$C$13701,MIN(13701,ROW()+1)):INDEX($C$1:$C$13701,MIN(13701,ROW()+設定!$B$24))),$C353&gt;=設定!$B$32,$C353&gt;=MAX(MIN(INDEX($C$1:$C$13701,MAX(1,ROW()-設定!$B$26)):INDEX($C$1:$C$13701,MAX(1,ROW()-1))),MIN(INDEX($C$1:$C$13701,MIN(13701,ROW()+1)):INDEX($C$1:$C$13701,MIN(13701,ROW()+設定!$B$26))))*10^(設定!$B$27/20)),1,0))</f>
        <v>0</v>
      </c>
      <c r="G353" s="33" t="n">
        <f aca="false">$G352+IF($F353=1,1,0)</f>
        <v>0</v>
      </c>
      <c r="H353" s="0" t="str">
        <f aca="false">IF($F353=1,$G353,"")</f>
        <v/>
      </c>
    </row>
    <row r="354" customFormat="false" ht="15" hidden="false" customHeight="false" outlineLevel="0" collapsed="false">
      <c r="A354" s="30" t="n">
        <v>55</v>
      </c>
      <c r="B354" s="31" t="n">
        <v>12.5431</v>
      </c>
      <c r="C354" s="32" t="n">
        <f aca="false">IF($A354="","",IF(設定!$B$21="dB",10^($B354/20),ABS($B354)))</f>
        <v>4.23794191500818</v>
      </c>
      <c r="D354" s="32" t="n">
        <f aca="false">IF($A354="","",$A354^2)</f>
        <v>3025</v>
      </c>
      <c r="E354" s="32" t="n">
        <f aca="false">IF($A354="","",IF($C354&lt;=0,"",1/$C354^2))</f>
        <v>0.0556788170888837</v>
      </c>
      <c r="F354" s="33" t="n">
        <f aca="false">IF(OR(ROW()-設定!$B$30&lt;2,ROW()+設定!$B$30&gt;13701,N($A354)&lt;=0,N(INDEX($A$2:$A$13701,MIN(13700,MAX(1,ROW()-1+設定!$B$30))))&lt;=0,$A354&lt;設定!$B$28,$A354&gt;設定!$B$29),0,IF(AND($C354&gt;=MAX(INDEX($C$1:$C$13701,MAX(1,ROW()-設定!$B$24)):INDEX($C$1:$C$13701,MAX(1,ROW()-1))),$C354&gt;MAX(INDEX($C$1:$C$13701,MIN(13701,ROW()+1)):INDEX($C$1:$C$13701,MIN(13701,ROW()+設定!$B$24))),$C354&gt;=設定!$B$32,$C354&gt;=MAX(MIN(INDEX($C$1:$C$13701,MAX(1,ROW()-設定!$B$26)):INDEX($C$1:$C$13701,MAX(1,ROW()-1))),MIN(INDEX($C$1:$C$13701,MIN(13701,ROW()+1)):INDEX($C$1:$C$13701,MIN(13701,ROW()+設定!$B$26))))*10^(設定!$B$27/20)),1,0))</f>
        <v>0</v>
      </c>
      <c r="G354" s="33" t="n">
        <f aca="false">$G353+IF($F354=1,1,0)</f>
        <v>0</v>
      </c>
      <c r="H354" s="0" t="str">
        <f aca="false">IF($F354=1,$G354,"")</f>
        <v/>
      </c>
    </row>
    <row r="355" customFormat="false" ht="15" hidden="false" customHeight="false" outlineLevel="0" collapsed="false">
      <c r="A355" s="30" t="n">
        <v>55.15625</v>
      </c>
      <c r="B355" s="31" t="n">
        <v>12.4915</v>
      </c>
      <c r="C355" s="32" t="n">
        <f aca="false">IF($A355="","",IF(設定!$B$21="dB",10^($B355/20),ABS($B355)))</f>
        <v>4.21284033647599</v>
      </c>
      <c r="D355" s="32" t="n">
        <f aca="false">IF($A355="","",$A355^2)</f>
        <v>3042.2119140625</v>
      </c>
      <c r="E355" s="32" t="n">
        <f aca="false">IF($A355="","",IF($C355&lt;=0,"",1/$C355^2))</f>
        <v>0.0563443015891392</v>
      </c>
      <c r="F355" s="33" t="n">
        <f aca="false">IF(OR(ROW()-設定!$B$30&lt;2,ROW()+設定!$B$30&gt;13701,N($A355)&lt;=0,N(INDEX($A$2:$A$13701,MIN(13700,MAX(1,ROW()-1+設定!$B$30))))&lt;=0,$A355&lt;設定!$B$28,$A355&gt;設定!$B$29),0,IF(AND($C355&gt;=MAX(INDEX($C$1:$C$13701,MAX(1,ROW()-設定!$B$24)):INDEX($C$1:$C$13701,MAX(1,ROW()-1))),$C355&gt;MAX(INDEX($C$1:$C$13701,MIN(13701,ROW()+1)):INDEX($C$1:$C$13701,MIN(13701,ROW()+設定!$B$24))),$C355&gt;=設定!$B$32,$C355&gt;=MAX(MIN(INDEX($C$1:$C$13701,MAX(1,ROW()-設定!$B$26)):INDEX($C$1:$C$13701,MAX(1,ROW()-1))),MIN(INDEX($C$1:$C$13701,MIN(13701,ROW()+1)):INDEX($C$1:$C$13701,MIN(13701,ROW()+設定!$B$26))))*10^(設定!$B$27/20)),1,0))</f>
        <v>0</v>
      </c>
      <c r="G355" s="33" t="n">
        <f aca="false">$G354+IF($F355=1,1,0)</f>
        <v>0</v>
      </c>
      <c r="H355" s="0" t="str">
        <f aca="false">IF($F355=1,$G355,"")</f>
        <v/>
      </c>
    </row>
    <row r="356" customFormat="false" ht="15" hidden="false" customHeight="false" outlineLevel="0" collapsed="false">
      <c r="A356" s="30" t="n">
        <v>55.3125</v>
      </c>
      <c r="B356" s="31" t="n">
        <v>12.5361</v>
      </c>
      <c r="C356" s="32" t="n">
        <f aca="false">IF($A356="","",IF(設定!$B$21="dB",10^($B356/20),ABS($B356)))</f>
        <v>4.23452791321568</v>
      </c>
      <c r="D356" s="32" t="n">
        <f aca="false">IF($A356="","",$A356^2)</f>
        <v>3059.47265625</v>
      </c>
      <c r="E356" s="32" t="n">
        <f aca="false">IF($A356="","",IF($C356&lt;=0,"",1/$C356^2))</f>
        <v>0.0557686331025512</v>
      </c>
      <c r="F356" s="33" t="n">
        <f aca="false">IF(OR(ROW()-設定!$B$30&lt;2,ROW()+設定!$B$30&gt;13701,N($A356)&lt;=0,N(INDEX($A$2:$A$13701,MIN(13700,MAX(1,ROW()-1+設定!$B$30))))&lt;=0,$A356&lt;設定!$B$28,$A356&gt;設定!$B$29),0,IF(AND($C356&gt;=MAX(INDEX($C$1:$C$13701,MAX(1,ROW()-設定!$B$24)):INDEX($C$1:$C$13701,MAX(1,ROW()-1))),$C356&gt;MAX(INDEX($C$1:$C$13701,MIN(13701,ROW()+1)):INDEX($C$1:$C$13701,MIN(13701,ROW()+設定!$B$24))),$C356&gt;=設定!$B$32,$C356&gt;=MAX(MIN(INDEX($C$1:$C$13701,MAX(1,ROW()-設定!$B$26)):INDEX($C$1:$C$13701,MAX(1,ROW()-1))),MIN(INDEX($C$1:$C$13701,MIN(13701,ROW()+1)):INDEX($C$1:$C$13701,MIN(13701,ROW()+設定!$B$26))))*10^(設定!$B$27/20)),1,0))</f>
        <v>0</v>
      </c>
      <c r="G356" s="33" t="n">
        <f aca="false">$G355+IF($F356=1,1,0)</f>
        <v>0</v>
      </c>
      <c r="H356" s="0" t="str">
        <f aca="false">IF($F356=1,$G356,"")</f>
        <v/>
      </c>
    </row>
    <row r="357" customFormat="false" ht="15" hidden="false" customHeight="false" outlineLevel="0" collapsed="false">
      <c r="A357" s="30" t="n">
        <v>55.46875</v>
      </c>
      <c r="B357" s="31" t="n">
        <v>12.5449</v>
      </c>
      <c r="C357" s="32" t="n">
        <f aca="false">IF($A357="","",IF(設定!$B$21="dB",10^($B357/20),ABS($B357)))</f>
        <v>4.23882024598353</v>
      </c>
      <c r="D357" s="32" t="n">
        <f aca="false">IF($A357="","",$A357^2)</f>
        <v>3076.7822265625</v>
      </c>
      <c r="E357" s="32" t="n">
        <f aca="false">IF($A357="","",IF($C357&lt;=0,"",1/$C357^2))</f>
        <v>0.055655744931958</v>
      </c>
      <c r="F357" s="33" t="n">
        <f aca="false">IF(OR(ROW()-設定!$B$30&lt;2,ROW()+設定!$B$30&gt;13701,N($A357)&lt;=0,N(INDEX($A$2:$A$13701,MIN(13700,MAX(1,ROW()-1+設定!$B$30))))&lt;=0,$A357&lt;設定!$B$28,$A357&gt;設定!$B$29),0,IF(AND($C357&gt;=MAX(INDEX($C$1:$C$13701,MAX(1,ROW()-設定!$B$24)):INDEX($C$1:$C$13701,MAX(1,ROW()-1))),$C357&gt;MAX(INDEX($C$1:$C$13701,MIN(13701,ROW()+1)):INDEX($C$1:$C$13701,MIN(13701,ROW()+設定!$B$24))),$C357&gt;=設定!$B$32,$C357&gt;=MAX(MIN(INDEX($C$1:$C$13701,MAX(1,ROW()-設定!$B$26)):INDEX($C$1:$C$13701,MAX(1,ROW()-1))),MIN(INDEX($C$1:$C$13701,MIN(13701,ROW()+1)):INDEX($C$1:$C$13701,MIN(13701,ROW()+設定!$B$26))))*10^(設定!$B$27/20)),1,0))</f>
        <v>0</v>
      </c>
      <c r="G357" s="33" t="n">
        <f aca="false">$G356+IF($F357=1,1,0)</f>
        <v>0</v>
      </c>
      <c r="H357" s="0" t="str">
        <f aca="false">IF($F357=1,$G357,"")</f>
        <v/>
      </c>
    </row>
    <row r="358" customFormat="false" ht="15" hidden="false" customHeight="false" outlineLevel="0" collapsed="false">
      <c r="A358" s="30" t="n">
        <v>55.625</v>
      </c>
      <c r="B358" s="31" t="n">
        <v>12.4827</v>
      </c>
      <c r="C358" s="32" t="n">
        <f aca="false">IF($A358="","",IF(設定!$B$21="dB",10^($B358/20),ABS($B358)))</f>
        <v>4.20857431159816</v>
      </c>
      <c r="D358" s="32" t="n">
        <f aca="false">IF($A358="","",$A358^2)</f>
        <v>3094.140625</v>
      </c>
      <c r="E358" s="32" t="n">
        <f aca="false">IF($A358="","",IF($C358&lt;=0,"",1/$C358^2))</f>
        <v>0.0564585863792812</v>
      </c>
      <c r="F358" s="33" t="n">
        <f aca="false">IF(OR(ROW()-設定!$B$30&lt;2,ROW()+設定!$B$30&gt;13701,N($A358)&lt;=0,N(INDEX($A$2:$A$13701,MIN(13700,MAX(1,ROW()-1+設定!$B$30))))&lt;=0,$A358&lt;設定!$B$28,$A358&gt;設定!$B$29),0,IF(AND($C358&gt;=MAX(INDEX($C$1:$C$13701,MAX(1,ROW()-設定!$B$24)):INDEX($C$1:$C$13701,MAX(1,ROW()-1))),$C358&gt;MAX(INDEX($C$1:$C$13701,MIN(13701,ROW()+1)):INDEX($C$1:$C$13701,MIN(13701,ROW()+設定!$B$24))),$C358&gt;=設定!$B$32,$C358&gt;=MAX(MIN(INDEX($C$1:$C$13701,MAX(1,ROW()-設定!$B$26)):INDEX($C$1:$C$13701,MAX(1,ROW()-1))),MIN(INDEX($C$1:$C$13701,MIN(13701,ROW()+1)):INDEX($C$1:$C$13701,MIN(13701,ROW()+設定!$B$26))))*10^(設定!$B$27/20)),1,0))</f>
        <v>0</v>
      </c>
      <c r="G358" s="33" t="n">
        <f aca="false">$G357+IF($F358=1,1,0)</f>
        <v>0</v>
      </c>
      <c r="H358" s="0" t="str">
        <f aca="false">IF($F358=1,$G358,"")</f>
        <v/>
      </c>
    </row>
    <row r="359" customFormat="false" ht="15" hidden="false" customHeight="false" outlineLevel="0" collapsed="false">
      <c r="A359" s="30" t="n">
        <v>55.78125</v>
      </c>
      <c r="B359" s="31" t="n">
        <v>12.5105</v>
      </c>
      <c r="C359" s="32" t="n">
        <f aca="false">IF($A359="","",IF(設定!$B$21="dB",10^($B359/20),ABS($B359)))</f>
        <v>4.22206582516193</v>
      </c>
      <c r="D359" s="32" t="n">
        <f aca="false">IF($A359="","",$A359^2)</f>
        <v>3111.5478515625</v>
      </c>
      <c r="E359" s="32" t="n">
        <f aca="false">IF($A359="","",IF($C359&lt;=0,"",1/$C359^2))</f>
        <v>0.0560983386715298</v>
      </c>
      <c r="F359" s="33" t="n">
        <f aca="false">IF(OR(ROW()-設定!$B$30&lt;2,ROW()+設定!$B$30&gt;13701,N($A359)&lt;=0,N(INDEX($A$2:$A$13701,MIN(13700,MAX(1,ROW()-1+設定!$B$30))))&lt;=0,$A359&lt;設定!$B$28,$A359&gt;設定!$B$29),0,IF(AND($C359&gt;=MAX(INDEX($C$1:$C$13701,MAX(1,ROW()-設定!$B$24)):INDEX($C$1:$C$13701,MAX(1,ROW()-1))),$C359&gt;MAX(INDEX($C$1:$C$13701,MIN(13701,ROW()+1)):INDEX($C$1:$C$13701,MIN(13701,ROW()+設定!$B$24))),$C359&gt;=設定!$B$32,$C359&gt;=MAX(MIN(INDEX($C$1:$C$13701,MAX(1,ROW()-設定!$B$26)):INDEX($C$1:$C$13701,MAX(1,ROW()-1))),MIN(INDEX($C$1:$C$13701,MIN(13701,ROW()+1)):INDEX($C$1:$C$13701,MIN(13701,ROW()+設定!$B$26))))*10^(設定!$B$27/20)),1,0))</f>
        <v>0</v>
      </c>
      <c r="G359" s="33" t="n">
        <f aca="false">$G358+IF($F359=1,1,0)</f>
        <v>0</v>
      </c>
      <c r="H359" s="0" t="str">
        <f aca="false">IF($F359=1,$G359,"")</f>
        <v/>
      </c>
    </row>
    <row r="360" customFormat="false" ht="15" hidden="false" customHeight="false" outlineLevel="0" collapsed="false">
      <c r="A360" s="30" t="n">
        <v>55.9375</v>
      </c>
      <c r="B360" s="31" t="n">
        <v>12.5361</v>
      </c>
      <c r="C360" s="32" t="n">
        <f aca="false">IF($A360="","",IF(設定!$B$21="dB",10^($B360/20),ABS($B360)))</f>
        <v>4.23452791321568</v>
      </c>
      <c r="D360" s="32" t="n">
        <f aca="false">IF($A360="","",$A360^2)</f>
        <v>3129.00390625</v>
      </c>
      <c r="E360" s="32" t="n">
        <f aca="false">IF($A360="","",IF($C360&lt;=0,"",1/$C360^2))</f>
        <v>0.0557686331025512</v>
      </c>
      <c r="F360" s="33" t="n">
        <f aca="false">IF(OR(ROW()-設定!$B$30&lt;2,ROW()+設定!$B$30&gt;13701,N($A360)&lt;=0,N(INDEX($A$2:$A$13701,MIN(13700,MAX(1,ROW()-1+設定!$B$30))))&lt;=0,$A360&lt;設定!$B$28,$A360&gt;設定!$B$29),0,IF(AND($C360&gt;=MAX(INDEX($C$1:$C$13701,MAX(1,ROW()-設定!$B$24)):INDEX($C$1:$C$13701,MAX(1,ROW()-1))),$C360&gt;MAX(INDEX($C$1:$C$13701,MIN(13701,ROW()+1)):INDEX($C$1:$C$13701,MIN(13701,ROW()+設定!$B$24))),$C360&gt;=設定!$B$32,$C360&gt;=MAX(MIN(INDEX($C$1:$C$13701,MAX(1,ROW()-設定!$B$26)):INDEX($C$1:$C$13701,MAX(1,ROW()-1))),MIN(INDEX($C$1:$C$13701,MIN(13701,ROW()+1)):INDEX($C$1:$C$13701,MIN(13701,ROW()+設定!$B$26))))*10^(設定!$B$27/20)),1,0))</f>
        <v>0</v>
      </c>
      <c r="G360" s="33" t="n">
        <f aca="false">$G359+IF($F360=1,1,0)</f>
        <v>0</v>
      </c>
      <c r="H360" s="0" t="str">
        <f aca="false">IF($F360=1,$G360,"")</f>
        <v/>
      </c>
    </row>
    <row r="361" customFormat="false" ht="15" hidden="false" customHeight="false" outlineLevel="0" collapsed="false">
      <c r="A361" s="30" t="n">
        <v>56.09375</v>
      </c>
      <c r="B361" s="31" t="n">
        <v>12.5064</v>
      </c>
      <c r="C361" s="32" t="n">
        <f aca="false">IF($A361="","",IF(設定!$B$21="dB",10^($B361/20),ABS($B361)))</f>
        <v>4.22007335395668</v>
      </c>
      <c r="D361" s="32" t="n">
        <f aca="false">IF($A361="","",$A361^2)</f>
        <v>3146.5087890625</v>
      </c>
      <c r="E361" s="32" t="n">
        <f aca="false">IF($A361="","",IF($C361&lt;=0,"",1/$C361^2))</f>
        <v>0.056151323869525</v>
      </c>
      <c r="F361" s="33" t="n">
        <f aca="false">IF(OR(ROW()-設定!$B$30&lt;2,ROW()+設定!$B$30&gt;13701,N($A361)&lt;=0,N(INDEX($A$2:$A$13701,MIN(13700,MAX(1,ROW()-1+設定!$B$30))))&lt;=0,$A361&lt;設定!$B$28,$A361&gt;設定!$B$29),0,IF(AND($C361&gt;=MAX(INDEX($C$1:$C$13701,MAX(1,ROW()-設定!$B$24)):INDEX($C$1:$C$13701,MAX(1,ROW()-1))),$C361&gt;MAX(INDEX($C$1:$C$13701,MIN(13701,ROW()+1)):INDEX($C$1:$C$13701,MIN(13701,ROW()+設定!$B$24))),$C361&gt;=設定!$B$32,$C361&gt;=MAX(MIN(INDEX($C$1:$C$13701,MAX(1,ROW()-設定!$B$26)):INDEX($C$1:$C$13701,MAX(1,ROW()-1))),MIN(INDEX($C$1:$C$13701,MIN(13701,ROW()+1)):INDEX($C$1:$C$13701,MIN(13701,ROW()+設定!$B$26))))*10^(設定!$B$27/20)),1,0))</f>
        <v>0</v>
      </c>
      <c r="G361" s="33" t="n">
        <f aca="false">$G360+IF($F361=1,1,0)</f>
        <v>0</v>
      </c>
      <c r="H361" s="0" t="str">
        <f aca="false">IF($F361=1,$G361,"")</f>
        <v/>
      </c>
    </row>
    <row r="362" customFormat="false" ht="15" hidden="false" customHeight="false" outlineLevel="0" collapsed="false">
      <c r="A362" s="30" t="n">
        <v>56.25</v>
      </c>
      <c r="B362" s="31" t="n">
        <v>12.5679</v>
      </c>
      <c r="C362" s="32" t="n">
        <f aca="false">IF($A362="","",IF(設定!$B$21="dB",10^($B362/20),ABS($B362)))</f>
        <v>4.2500594008617</v>
      </c>
      <c r="D362" s="32" t="n">
        <f aca="false">IF($A362="","",$A362^2)</f>
        <v>3164.0625</v>
      </c>
      <c r="E362" s="32" t="n">
        <f aca="false">IF($A362="","",IF($C362&lt;=0,"",1/$C362^2))</f>
        <v>0.0553617742416249</v>
      </c>
      <c r="F362" s="33" t="n">
        <f aca="false">IF(OR(ROW()-設定!$B$30&lt;2,ROW()+設定!$B$30&gt;13701,N($A362)&lt;=0,N(INDEX($A$2:$A$13701,MIN(13700,MAX(1,ROW()-1+設定!$B$30))))&lt;=0,$A362&lt;設定!$B$28,$A362&gt;設定!$B$29),0,IF(AND($C362&gt;=MAX(INDEX($C$1:$C$13701,MAX(1,ROW()-設定!$B$24)):INDEX($C$1:$C$13701,MAX(1,ROW()-1))),$C362&gt;MAX(INDEX($C$1:$C$13701,MIN(13701,ROW()+1)):INDEX($C$1:$C$13701,MIN(13701,ROW()+設定!$B$24))),$C362&gt;=設定!$B$32,$C362&gt;=MAX(MIN(INDEX($C$1:$C$13701,MAX(1,ROW()-設定!$B$26)):INDEX($C$1:$C$13701,MAX(1,ROW()-1))),MIN(INDEX($C$1:$C$13701,MIN(13701,ROW()+1)):INDEX($C$1:$C$13701,MIN(13701,ROW()+設定!$B$26))))*10^(設定!$B$27/20)),1,0))</f>
        <v>0</v>
      </c>
      <c r="G362" s="33" t="n">
        <f aca="false">$G361+IF($F362=1,1,0)</f>
        <v>0</v>
      </c>
      <c r="H362" s="0" t="str">
        <f aca="false">IF($F362=1,$G362,"")</f>
        <v/>
      </c>
    </row>
    <row r="363" customFormat="false" ht="15" hidden="false" customHeight="false" outlineLevel="0" collapsed="false">
      <c r="A363" s="30" t="n">
        <v>56.40625</v>
      </c>
      <c r="B363" s="31" t="n">
        <v>12.7086</v>
      </c>
      <c r="C363" s="32" t="n">
        <f aca="false">IF($A363="","",IF(設定!$B$21="dB",10^($B363/20),ABS($B363)))</f>
        <v>4.31946540450456</v>
      </c>
      <c r="D363" s="32" t="n">
        <f aca="false">IF($A363="","",$A363^2)</f>
        <v>3181.6650390625</v>
      </c>
      <c r="E363" s="32" t="n">
        <f aca="false">IF($A363="","",IF($C363&lt;=0,"",1/$C363^2))</f>
        <v>0.0535969405791084</v>
      </c>
      <c r="F363" s="33" t="n">
        <f aca="false">IF(OR(ROW()-設定!$B$30&lt;2,ROW()+設定!$B$30&gt;13701,N($A363)&lt;=0,N(INDEX($A$2:$A$13701,MIN(13700,MAX(1,ROW()-1+設定!$B$30))))&lt;=0,$A363&lt;設定!$B$28,$A363&gt;設定!$B$29),0,IF(AND($C363&gt;=MAX(INDEX($C$1:$C$13701,MAX(1,ROW()-設定!$B$24)):INDEX($C$1:$C$13701,MAX(1,ROW()-1))),$C363&gt;MAX(INDEX($C$1:$C$13701,MIN(13701,ROW()+1)):INDEX($C$1:$C$13701,MIN(13701,ROW()+設定!$B$24))),$C363&gt;=設定!$B$32,$C363&gt;=MAX(MIN(INDEX($C$1:$C$13701,MAX(1,ROW()-設定!$B$26)):INDEX($C$1:$C$13701,MAX(1,ROW()-1))),MIN(INDEX($C$1:$C$13701,MIN(13701,ROW()+1)):INDEX($C$1:$C$13701,MIN(13701,ROW()+設定!$B$26))))*10^(設定!$B$27/20)),1,0))</f>
        <v>0</v>
      </c>
      <c r="G363" s="33" t="n">
        <f aca="false">$G362+IF($F363=1,1,0)</f>
        <v>0</v>
      </c>
      <c r="H363" s="0" t="str">
        <f aca="false">IF($F363=1,$G363,"")</f>
        <v/>
      </c>
    </row>
    <row r="364" customFormat="false" ht="15" hidden="false" customHeight="false" outlineLevel="0" collapsed="false">
      <c r="A364" s="30" t="n">
        <v>56.5625</v>
      </c>
      <c r="B364" s="31" t="n">
        <v>12.5781</v>
      </c>
      <c r="C364" s="32" t="n">
        <f aca="false">IF($A364="","",IF(設定!$B$21="dB",10^($B364/20),ABS($B364)))</f>
        <v>4.25505325542004</v>
      </c>
      <c r="D364" s="32" t="n">
        <f aca="false">IF($A364="","",$A364^2)</f>
        <v>3199.31640625</v>
      </c>
      <c r="E364" s="32" t="n">
        <f aca="false">IF($A364="","",IF($C364&lt;=0,"",1/$C364^2))</f>
        <v>0.055231902112542</v>
      </c>
      <c r="F364" s="33" t="n">
        <f aca="false">IF(OR(ROW()-設定!$B$30&lt;2,ROW()+設定!$B$30&gt;13701,N($A364)&lt;=0,N(INDEX($A$2:$A$13701,MIN(13700,MAX(1,ROW()-1+設定!$B$30))))&lt;=0,$A364&lt;設定!$B$28,$A364&gt;設定!$B$29),0,IF(AND($C364&gt;=MAX(INDEX($C$1:$C$13701,MAX(1,ROW()-設定!$B$24)):INDEX($C$1:$C$13701,MAX(1,ROW()-1))),$C364&gt;MAX(INDEX($C$1:$C$13701,MIN(13701,ROW()+1)):INDEX($C$1:$C$13701,MIN(13701,ROW()+設定!$B$24))),$C364&gt;=設定!$B$32,$C364&gt;=MAX(MIN(INDEX($C$1:$C$13701,MAX(1,ROW()-設定!$B$26)):INDEX($C$1:$C$13701,MAX(1,ROW()-1))),MIN(INDEX($C$1:$C$13701,MIN(13701,ROW()+1)):INDEX($C$1:$C$13701,MIN(13701,ROW()+設定!$B$26))))*10^(設定!$B$27/20)),1,0))</f>
        <v>0</v>
      </c>
      <c r="G364" s="33" t="n">
        <f aca="false">$G363+IF($F364=1,1,0)</f>
        <v>0</v>
      </c>
      <c r="H364" s="0" t="str">
        <f aca="false">IF($F364=1,$G364,"")</f>
        <v/>
      </c>
    </row>
    <row r="365" customFormat="false" ht="15" hidden="false" customHeight="false" outlineLevel="0" collapsed="false">
      <c r="A365" s="30" t="n">
        <v>56.71875</v>
      </c>
      <c r="B365" s="31" t="n">
        <v>12.5223</v>
      </c>
      <c r="C365" s="32" t="n">
        <f aca="false">IF($A365="","",IF(設定!$B$21="dB",10^($B365/20),ABS($B365)))</f>
        <v>4.22780550586972</v>
      </c>
      <c r="D365" s="32" t="n">
        <f aca="false">IF($A365="","",$A365^2)</f>
        <v>3217.0166015625</v>
      </c>
      <c r="E365" s="32" t="n">
        <f aca="false">IF($A365="","",IF($C365&lt;=0,"",1/$C365^2))</f>
        <v>0.0559461235391932</v>
      </c>
      <c r="F365" s="33" t="n">
        <f aca="false">IF(OR(ROW()-設定!$B$30&lt;2,ROW()+設定!$B$30&gt;13701,N($A365)&lt;=0,N(INDEX($A$2:$A$13701,MIN(13700,MAX(1,ROW()-1+設定!$B$30))))&lt;=0,$A365&lt;設定!$B$28,$A365&gt;設定!$B$29),0,IF(AND($C365&gt;=MAX(INDEX($C$1:$C$13701,MAX(1,ROW()-設定!$B$24)):INDEX($C$1:$C$13701,MAX(1,ROW()-1))),$C365&gt;MAX(INDEX($C$1:$C$13701,MIN(13701,ROW()+1)):INDEX($C$1:$C$13701,MIN(13701,ROW()+設定!$B$24))),$C365&gt;=設定!$B$32,$C365&gt;=MAX(MIN(INDEX($C$1:$C$13701,MAX(1,ROW()-設定!$B$26)):INDEX($C$1:$C$13701,MAX(1,ROW()-1))),MIN(INDEX($C$1:$C$13701,MIN(13701,ROW()+1)):INDEX($C$1:$C$13701,MIN(13701,ROW()+設定!$B$26))))*10^(設定!$B$27/20)),1,0))</f>
        <v>0</v>
      </c>
      <c r="G365" s="33" t="n">
        <f aca="false">$G364+IF($F365=1,1,0)</f>
        <v>0</v>
      </c>
      <c r="H365" s="0" t="str">
        <f aca="false">IF($F365=1,$G365,"")</f>
        <v/>
      </c>
    </row>
    <row r="366" customFormat="false" ht="15" hidden="false" customHeight="false" outlineLevel="0" collapsed="false">
      <c r="A366" s="30" t="n">
        <v>56.875</v>
      </c>
      <c r="B366" s="31" t="n">
        <v>12.3395</v>
      </c>
      <c r="C366" s="32" t="n">
        <f aca="false">IF($A366="","",IF(設定!$B$21="dB",10^($B366/20),ABS($B366)))</f>
        <v>4.13975843768656</v>
      </c>
      <c r="D366" s="32" t="n">
        <f aca="false">IF($A366="","",$A366^2)</f>
        <v>3234.765625</v>
      </c>
      <c r="E366" s="32" t="n">
        <f aca="false">IF($A366="","",IF($C366&lt;=0,"",1/$C366^2))</f>
        <v>0.0583512279740586</v>
      </c>
      <c r="F366" s="33" t="n">
        <f aca="false">IF(OR(ROW()-設定!$B$30&lt;2,ROW()+設定!$B$30&gt;13701,N($A366)&lt;=0,N(INDEX($A$2:$A$13701,MIN(13700,MAX(1,ROW()-1+設定!$B$30))))&lt;=0,$A366&lt;設定!$B$28,$A366&gt;設定!$B$29),0,IF(AND($C366&gt;=MAX(INDEX($C$1:$C$13701,MAX(1,ROW()-設定!$B$24)):INDEX($C$1:$C$13701,MAX(1,ROW()-1))),$C366&gt;MAX(INDEX($C$1:$C$13701,MIN(13701,ROW()+1)):INDEX($C$1:$C$13701,MIN(13701,ROW()+設定!$B$24))),$C366&gt;=設定!$B$32,$C366&gt;=MAX(MIN(INDEX($C$1:$C$13701,MAX(1,ROW()-設定!$B$26)):INDEX($C$1:$C$13701,MAX(1,ROW()-1))),MIN(INDEX($C$1:$C$13701,MIN(13701,ROW()+1)):INDEX($C$1:$C$13701,MIN(13701,ROW()+設定!$B$26))))*10^(設定!$B$27/20)),1,0))</f>
        <v>0</v>
      </c>
      <c r="G366" s="33" t="n">
        <f aca="false">$G365+IF($F366=1,1,0)</f>
        <v>0</v>
      </c>
      <c r="H366" s="0" t="str">
        <f aca="false">IF($F366=1,$G366,"")</f>
        <v/>
      </c>
    </row>
    <row r="367" customFormat="false" ht="15" hidden="false" customHeight="false" outlineLevel="0" collapsed="false">
      <c r="A367" s="30" t="n">
        <v>57.03125</v>
      </c>
      <c r="B367" s="31" t="n">
        <v>12.5578</v>
      </c>
      <c r="C367" s="32" t="n">
        <f aca="false">IF($A367="","",IF(設定!$B$21="dB",10^($B367/20),ABS($B367)))</f>
        <v>4.24512028070871</v>
      </c>
      <c r="D367" s="32" t="n">
        <f aca="false">IF($A367="","",$A367^2)</f>
        <v>3252.5634765625</v>
      </c>
      <c r="E367" s="32" t="n">
        <f aca="false">IF($A367="","",IF($C367&lt;=0,"",1/$C367^2))</f>
        <v>0.0554906740169445</v>
      </c>
      <c r="F367" s="33" t="n">
        <f aca="false">IF(OR(ROW()-設定!$B$30&lt;2,ROW()+設定!$B$30&gt;13701,N($A367)&lt;=0,N(INDEX($A$2:$A$13701,MIN(13700,MAX(1,ROW()-1+設定!$B$30))))&lt;=0,$A367&lt;設定!$B$28,$A367&gt;設定!$B$29),0,IF(AND($C367&gt;=MAX(INDEX($C$1:$C$13701,MAX(1,ROW()-設定!$B$24)):INDEX($C$1:$C$13701,MAX(1,ROW()-1))),$C367&gt;MAX(INDEX($C$1:$C$13701,MIN(13701,ROW()+1)):INDEX($C$1:$C$13701,MIN(13701,ROW()+設定!$B$24))),$C367&gt;=設定!$B$32,$C367&gt;=MAX(MIN(INDEX($C$1:$C$13701,MAX(1,ROW()-設定!$B$26)):INDEX($C$1:$C$13701,MAX(1,ROW()-1))),MIN(INDEX($C$1:$C$13701,MIN(13701,ROW()+1)):INDEX($C$1:$C$13701,MIN(13701,ROW()+設定!$B$26))))*10^(設定!$B$27/20)),1,0))</f>
        <v>0</v>
      </c>
      <c r="G367" s="33" t="n">
        <f aca="false">$G366+IF($F367=1,1,0)</f>
        <v>0</v>
      </c>
      <c r="H367" s="0" t="str">
        <f aca="false">IF($F367=1,$G367,"")</f>
        <v/>
      </c>
    </row>
    <row r="368" customFormat="false" ht="15" hidden="false" customHeight="false" outlineLevel="0" collapsed="false">
      <c r="A368" s="30" t="n">
        <v>57.1875</v>
      </c>
      <c r="B368" s="31" t="n">
        <v>12.313</v>
      </c>
      <c r="C368" s="32" t="n">
        <f aca="false">IF($A368="","",IF(設定!$B$21="dB",10^($B368/20),ABS($B368)))</f>
        <v>4.12714759130428</v>
      </c>
      <c r="D368" s="32" t="n">
        <f aca="false">IF($A368="","",$A368^2)</f>
        <v>3270.41015625</v>
      </c>
      <c r="E368" s="32" t="n">
        <f aca="false">IF($A368="","",IF($C368&lt;=0,"",1/$C368^2))</f>
        <v>0.058708366939627</v>
      </c>
      <c r="F368" s="33" t="n">
        <f aca="false">IF(OR(ROW()-設定!$B$30&lt;2,ROW()+設定!$B$30&gt;13701,N($A368)&lt;=0,N(INDEX($A$2:$A$13701,MIN(13700,MAX(1,ROW()-1+設定!$B$30))))&lt;=0,$A368&lt;設定!$B$28,$A368&gt;設定!$B$29),0,IF(AND($C368&gt;=MAX(INDEX($C$1:$C$13701,MAX(1,ROW()-設定!$B$24)):INDEX($C$1:$C$13701,MAX(1,ROW()-1))),$C368&gt;MAX(INDEX($C$1:$C$13701,MIN(13701,ROW()+1)):INDEX($C$1:$C$13701,MIN(13701,ROW()+設定!$B$24))),$C368&gt;=設定!$B$32,$C368&gt;=MAX(MIN(INDEX($C$1:$C$13701,MAX(1,ROW()-設定!$B$26)):INDEX($C$1:$C$13701,MAX(1,ROW()-1))),MIN(INDEX($C$1:$C$13701,MIN(13701,ROW()+1)):INDEX($C$1:$C$13701,MIN(13701,ROW()+設定!$B$26))))*10^(設定!$B$27/20)),1,0))</f>
        <v>0</v>
      </c>
      <c r="G368" s="33" t="n">
        <f aca="false">$G367+IF($F368=1,1,0)</f>
        <v>0</v>
      </c>
      <c r="H368" s="0" t="str">
        <f aca="false">IF($F368=1,$G368,"")</f>
        <v/>
      </c>
    </row>
    <row r="369" customFormat="false" ht="15" hidden="false" customHeight="false" outlineLevel="0" collapsed="false">
      <c r="A369" s="30" t="n">
        <v>57.34375</v>
      </c>
      <c r="B369" s="31" t="n">
        <v>12.3699</v>
      </c>
      <c r="C369" s="32" t="n">
        <f aca="false">IF($A369="","",IF(設定!$B$21="dB",10^($B369/20),ABS($B369)))</f>
        <v>4.15427268431152</v>
      </c>
      <c r="D369" s="32" t="n">
        <f aca="false">IF($A369="","",$A369^2)</f>
        <v>3288.3056640625</v>
      </c>
      <c r="E369" s="32" t="n">
        <f aca="false">IF($A369="","",IF($C369&lt;=0,"",1/$C369^2))</f>
        <v>0.0579442038419274</v>
      </c>
      <c r="F369" s="33" t="n">
        <f aca="false">IF(OR(ROW()-設定!$B$30&lt;2,ROW()+設定!$B$30&gt;13701,N($A369)&lt;=0,N(INDEX($A$2:$A$13701,MIN(13700,MAX(1,ROW()-1+設定!$B$30))))&lt;=0,$A369&lt;設定!$B$28,$A369&gt;設定!$B$29),0,IF(AND($C369&gt;=MAX(INDEX($C$1:$C$13701,MAX(1,ROW()-設定!$B$24)):INDEX($C$1:$C$13701,MAX(1,ROW()-1))),$C369&gt;MAX(INDEX($C$1:$C$13701,MIN(13701,ROW()+1)):INDEX($C$1:$C$13701,MIN(13701,ROW()+設定!$B$24))),$C369&gt;=設定!$B$32,$C369&gt;=MAX(MIN(INDEX($C$1:$C$13701,MAX(1,ROW()-設定!$B$26)):INDEX($C$1:$C$13701,MAX(1,ROW()-1))),MIN(INDEX($C$1:$C$13701,MIN(13701,ROW()+1)):INDEX($C$1:$C$13701,MIN(13701,ROW()+設定!$B$26))))*10^(設定!$B$27/20)),1,0))</f>
        <v>0</v>
      </c>
      <c r="G369" s="33" t="n">
        <f aca="false">$G368+IF($F369=1,1,0)</f>
        <v>0</v>
      </c>
      <c r="H369" s="0" t="str">
        <f aca="false">IF($F369=1,$G369,"")</f>
        <v/>
      </c>
    </row>
    <row r="370" customFormat="false" ht="15" hidden="false" customHeight="false" outlineLevel="0" collapsed="false">
      <c r="A370" s="30" t="n">
        <v>57.5</v>
      </c>
      <c r="B370" s="31" t="n">
        <v>12.6072</v>
      </c>
      <c r="C370" s="32" t="n">
        <f aca="false">IF($A370="","",IF(設定!$B$21="dB",10^($B370/20),ABS($B370)))</f>
        <v>4.26933270229783</v>
      </c>
      <c r="D370" s="32" t="n">
        <f aca="false">IF($A370="","",$A370^2)</f>
        <v>3306.25</v>
      </c>
      <c r="E370" s="32" t="n">
        <f aca="false">IF($A370="","",IF($C370&lt;=0,"",1/$C370^2))</f>
        <v>0.0548630566118716</v>
      </c>
      <c r="F370" s="33" t="n">
        <f aca="false">IF(OR(ROW()-設定!$B$30&lt;2,ROW()+設定!$B$30&gt;13701,N($A370)&lt;=0,N(INDEX($A$2:$A$13701,MIN(13700,MAX(1,ROW()-1+設定!$B$30))))&lt;=0,$A370&lt;設定!$B$28,$A370&gt;設定!$B$29),0,IF(AND($C370&gt;=MAX(INDEX($C$1:$C$13701,MAX(1,ROW()-設定!$B$24)):INDEX($C$1:$C$13701,MAX(1,ROW()-1))),$C370&gt;MAX(INDEX($C$1:$C$13701,MIN(13701,ROW()+1)):INDEX($C$1:$C$13701,MIN(13701,ROW()+設定!$B$24))),$C370&gt;=設定!$B$32,$C370&gt;=MAX(MIN(INDEX($C$1:$C$13701,MAX(1,ROW()-設定!$B$26)):INDEX($C$1:$C$13701,MAX(1,ROW()-1))),MIN(INDEX($C$1:$C$13701,MIN(13701,ROW()+1)):INDEX($C$1:$C$13701,MIN(13701,ROW()+設定!$B$26))))*10^(設定!$B$27/20)),1,0))</f>
        <v>0</v>
      </c>
      <c r="G370" s="33" t="n">
        <f aca="false">$G369+IF($F370=1,1,0)</f>
        <v>0</v>
      </c>
      <c r="H370" s="0" t="str">
        <f aca="false">IF($F370=1,$G370,"")</f>
        <v/>
      </c>
    </row>
    <row r="371" customFormat="false" ht="15" hidden="false" customHeight="false" outlineLevel="0" collapsed="false">
      <c r="A371" s="30" t="n">
        <v>57.65625</v>
      </c>
      <c r="B371" s="31" t="n">
        <v>12.5921</v>
      </c>
      <c r="C371" s="32" t="n">
        <f aca="false">IF($A371="","",IF(設定!$B$21="dB",10^($B371/20),ABS($B371)))</f>
        <v>4.26191712109331</v>
      </c>
      <c r="D371" s="32" t="n">
        <f aca="false">IF($A371="","",$A371^2)</f>
        <v>3324.2431640625</v>
      </c>
      <c r="E371" s="32" t="n">
        <f aca="false">IF($A371="","",IF($C371&lt;=0,"",1/$C371^2))</f>
        <v>0.0550541421654142</v>
      </c>
      <c r="F371" s="33" t="n">
        <f aca="false">IF(OR(ROW()-設定!$B$30&lt;2,ROW()+設定!$B$30&gt;13701,N($A371)&lt;=0,N(INDEX($A$2:$A$13701,MIN(13700,MAX(1,ROW()-1+設定!$B$30))))&lt;=0,$A371&lt;設定!$B$28,$A371&gt;設定!$B$29),0,IF(AND($C371&gt;=MAX(INDEX($C$1:$C$13701,MAX(1,ROW()-設定!$B$24)):INDEX($C$1:$C$13701,MAX(1,ROW()-1))),$C371&gt;MAX(INDEX($C$1:$C$13701,MIN(13701,ROW()+1)):INDEX($C$1:$C$13701,MIN(13701,ROW()+設定!$B$24))),$C371&gt;=設定!$B$32,$C371&gt;=MAX(MIN(INDEX($C$1:$C$13701,MAX(1,ROW()-設定!$B$26)):INDEX($C$1:$C$13701,MAX(1,ROW()-1))),MIN(INDEX($C$1:$C$13701,MIN(13701,ROW()+1)):INDEX($C$1:$C$13701,MIN(13701,ROW()+設定!$B$26))))*10^(設定!$B$27/20)),1,0))</f>
        <v>0</v>
      </c>
      <c r="G371" s="33" t="n">
        <f aca="false">$G370+IF($F371=1,1,0)</f>
        <v>0</v>
      </c>
      <c r="H371" s="0" t="str">
        <f aca="false">IF($F371=1,$G371,"")</f>
        <v/>
      </c>
    </row>
    <row r="372" customFormat="false" ht="15" hidden="false" customHeight="false" outlineLevel="0" collapsed="false">
      <c r="A372" s="30" t="n">
        <v>57.8125</v>
      </c>
      <c r="B372" s="31" t="n">
        <v>12.5033</v>
      </c>
      <c r="C372" s="32" t="n">
        <f aca="false">IF($A372="","",IF(設定!$B$21="dB",10^($B372/20),ABS($B372)))</f>
        <v>4.21856747560777</v>
      </c>
      <c r="D372" s="32" t="n">
        <f aca="false">IF($A372="","",$A372^2)</f>
        <v>3342.28515625</v>
      </c>
      <c r="E372" s="32" t="n">
        <f aca="false">IF($A372="","",IF($C372&lt;=0,"",1/$C372^2))</f>
        <v>0.0561914190702285</v>
      </c>
      <c r="F372" s="33" t="n">
        <f aca="false">IF(OR(ROW()-設定!$B$30&lt;2,ROW()+設定!$B$30&gt;13701,N($A372)&lt;=0,N(INDEX($A$2:$A$13701,MIN(13700,MAX(1,ROW()-1+設定!$B$30))))&lt;=0,$A372&lt;設定!$B$28,$A372&gt;設定!$B$29),0,IF(AND($C372&gt;=MAX(INDEX($C$1:$C$13701,MAX(1,ROW()-設定!$B$24)):INDEX($C$1:$C$13701,MAX(1,ROW()-1))),$C372&gt;MAX(INDEX($C$1:$C$13701,MIN(13701,ROW()+1)):INDEX($C$1:$C$13701,MIN(13701,ROW()+設定!$B$24))),$C372&gt;=設定!$B$32,$C372&gt;=MAX(MIN(INDEX($C$1:$C$13701,MAX(1,ROW()-設定!$B$26)):INDEX($C$1:$C$13701,MAX(1,ROW()-1))),MIN(INDEX($C$1:$C$13701,MIN(13701,ROW()+1)):INDEX($C$1:$C$13701,MIN(13701,ROW()+設定!$B$26))))*10^(設定!$B$27/20)),1,0))</f>
        <v>0</v>
      </c>
      <c r="G372" s="33" t="n">
        <f aca="false">$G371+IF($F372=1,1,0)</f>
        <v>0</v>
      </c>
      <c r="H372" s="0" t="str">
        <f aca="false">IF($F372=1,$G372,"")</f>
        <v/>
      </c>
    </row>
    <row r="373" customFormat="false" ht="15" hidden="false" customHeight="false" outlineLevel="0" collapsed="false">
      <c r="A373" s="30" t="n">
        <v>57.96875</v>
      </c>
      <c r="B373" s="31" t="n">
        <v>12.3396</v>
      </c>
      <c r="C373" s="32" t="n">
        <f aca="false">IF($A373="","",IF(設定!$B$21="dB",10^($B373/20),ABS($B373)))</f>
        <v>4.13980609869126</v>
      </c>
      <c r="D373" s="32" t="n">
        <f aca="false">IF($A373="","",$A373^2)</f>
        <v>3360.3759765625</v>
      </c>
      <c r="E373" s="32" t="n">
        <f aca="false">IF($A373="","",IF($C373&lt;=0,"",1/$C373^2))</f>
        <v>0.0583498844028501</v>
      </c>
      <c r="F373" s="33" t="n">
        <f aca="false">IF(OR(ROW()-設定!$B$30&lt;2,ROW()+設定!$B$30&gt;13701,N($A373)&lt;=0,N(INDEX($A$2:$A$13701,MIN(13700,MAX(1,ROW()-1+設定!$B$30))))&lt;=0,$A373&lt;設定!$B$28,$A373&gt;設定!$B$29),0,IF(AND($C373&gt;=MAX(INDEX($C$1:$C$13701,MAX(1,ROW()-設定!$B$24)):INDEX($C$1:$C$13701,MAX(1,ROW()-1))),$C373&gt;MAX(INDEX($C$1:$C$13701,MIN(13701,ROW()+1)):INDEX($C$1:$C$13701,MIN(13701,ROW()+設定!$B$24))),$C373&gt;=設定!$B$32,$C373&gt;=MAX(MIN(INDEX($C$1:$C$13701,MAX(1,ROW()-設定!$B$26)):INDEX($C$1:$C$13701,MAX(1,ROW()-1))),MIN(INDEX($C$1:$C$13701,MIN(13701,ROW()+1)):INDEX($C$1:$C$13701,MIN(13701,ROW()+設定!$B$26))))*10^(設定!$B$27/20)),1,0))</f>
        <v>0</v>
      </c>
      <c r="G373" s="33" t="n">
        <f aca="false">$G372+IF($F373=1,1,0)</f>
        <v>0</v>
      </c>
      <c r="H373" s="0" t="str">
        <f aca="false">IF($F373=1,$G373,"")</f>
        <v/>
      </c>
    </row>
    <row r="374" customFormat="false" ht="15" hidden="false" customHeight="false" outlineLevel="0" collapsed="false">
      <c r="A374" s="30" t="n">
        <v>58.125</v>
      </c>
      <c r="B374" s="31" t="n">
        <v>12.4813</v>
      </c>
      <c r="C374" s="32" t="n">
        <f aca="false">IF($A374="","",IF(設定!$B$21="dB",10^($B374/20),ABS($B374)))</f>
        <v>4.20789602423005</v>
      </c>
      <c r="D374" s="32" t="n">
        <f aca="false">IF($A374="","",$A374^2)</f>
        <v>3378.515625</v>
      </c>
      <c r="E374" s="32" t="n">
        <f aca="false">IF($A374="","",IF($C374&lt;=0,"",1/$C374^2))</f>
        <v>0.0564767894110172</v>
      </c>
      <c r="F374" s="33" t="n">
        <f aca="false">IF(OR(ROW()-設定!$B$30&lt;2,ROW()+設定!$B$30&gt;13701,N($A374)&lt;=0,N(INDEX($A$2:$A$13701,MIN(13700,MAX(1,ROW()-1+設定!$B$30))))&lt;=0,$A374&lt;設定!$B$28,$A374&gt;設定!$B$29),0,IF(AND($C374&gt;=MAX(INDEX($C$1:$C$13701,MAX(1,ROW()-設定!$B$24)):INDEX($C$1:$C$13701,MAX(1,ROW()-1))),$C374&gt;MAX(INDEX($C$1:$C$13701,MIN(13701,ROW()+1)):INDEX($C$1:$C$13701,MIN(13701,ROW()+設定!$B$24))),$C374&gt;=設定!$B$32,$C374&gt;=MAX(MIN(INDEX($C$1:$C$13701,MAX(1,ROW()-設定!$B$26)):INDEX($C$1:$C$13701,MAX(1,ROW()-1))),MIN(INDEX($C$1:$C$13701,MIN(13701,ROW()+1)):INDEX($C$1:$C$13701,MIN(13701,ROW()+設定!$B$26))))*10^(設定!$B$27/20)),1,0))</f>
        <v>0</v>
      </c>
      <c r="G374" s="33" t="n">
        <f aca="false">$G373+IF($F374=1,1,0)</f>
        <v>0</v>
      </c>
      <c r="H374" s="0" t="str">
        <f aca="false">IF($F374=1,$G374,"")</f>
        <v/>
      </c>
    </row>
    <row r="375" customFormat="false" ht="15" hidden="false" customHeight="false" outlineLevel="0" collapsed="false">
      <c r="A375" s="30" t="n">
        <v>58.28125</v>
      </c>
      <c r="B375" s="31" t="n">
        <v>12.4493</v>
      </c>
      <c r="C375" s="32" t="n">
        <f aca="false">IF($A375="","",IF(設定!$B$21="dB",10^($B375/20),ABS($B375)))</f>
        <v>4.19242208393037</v>
      </c>
      <c r="D375" s="32" t="n">
        <f aca="false">IF($A375="","",$A375^2)</f>
        <v>3396.7041015625</v>
      </c>
      <c r="E375" s="32" t="n">
        <f aca="false">IF($A375="","",IF($C375&lt;=0,"",1/$C375^2))</f>
        <v>0.0568944626492946</v>
      </c>
      <c r="F375" s="33" t="n">
        <f aca="false">IF(OR(ROW()-設定!$B$30&lt;2,ROW()+設定!$B$30&gt;13701,N($A375)&lt;=0,N(INDEX($A$2:$A$13701,MIN(13700,MAX(1,ROW()-1+設定!$B$30))))&lt;=0,$A375&lt;設定!$B$28,$A375&gt;設定!$B$29),0,IF(AND($C375&gt;=MAX(INDEX($C$1:$C$13701,MAX(1,ROW()-設定!$B$24)):INDEX($C$1:$C$13701,MAX(1,ROW()-1))),$C375&gt;MAX(INDEX($C$1:$C$13701,MIN(13701,ROW()+1)):INDEX($C$1:$C$13701,MIN(13701,ROW()+設定!$B$24))),$C375&gt;=設定!$B$32,$C375&gt;=MAX(MIN(INDEX($C$1:$C$13701,MAX(1,ROW()-設定!$B$26)):INDEX($C$1:$C$13701,MAX(1,ROW()-1))),MIN(INDEX($C$1:$C$13701,MIN(13701,ROW()+1)):INDEX($C$1:$C$13701,MIN(13701,ROW()+設定!$B$26))))*10^(設定!$B$27/20)),1,0))</f>
        <v>0</v>
      </c>
      <c r="G375" s="33" t="n">
        <f aca="false">$G374+IF($F375=1,1,0)</f>
        <v>0</v>
      </c>
      <c r="H375" s="0" t="str">
        <f aca="false">IF($F375=1,$G375,"")</f>
        <v/>
      </c>
    </row>
    <row r="376" customFormat="false" ht="15" hidden="false" customHeight="false" outlineLevel="0" collapsed="false">
      <c r="A376" s="30" t="n">
        <v>58.4375</v>
      </c>
      <c r="B376" s="31" t="n">
        <v>12.5867</v>
      </c>
      <c r="C376" s="32" t="n">
        <f aca="false">IF($A376="","",IF(設定!$B$21="dB",10^($B376/20),ABS($B376)))</f>
        <v>4.25926831931171</v>
      </c>
      <c r="D376" s="32" t="n">
        <f aca="false">IF($A376="","",$A376^2)</f>
        <v>3414.94140625</v>
      </c>
      <c r="E376" s="32" t="n">
        <f aca="false">IF($A376="","",IF($C376&lt;=0,"",1/$C376^2))</f>
        <v>0.0551226388382433</v>
      </c>
      <c r="F376" s="33" t="n">
        <f aca="false">IF(OR(ROW()-設定!$B$30&lt;2,ROW()+設定!$B$30&gt;13701,N($A376)&lt;=0,N(INDEX($A$2:$A$13701,MIN(13700,MAX(1,ROW()-1+設定!$B$30))))&lt;=0,$A376&lt;設定!$B$28,$A376&gt;設定!$B$29),0,IF(AND($C376&gt;=MAX(INDEX($C$1:$C$13701,MAX(1,ROW()-設定!$B$24)):INDEX($C$1:$C$13701,MAX(1,ROW()-1))),$C376&gt;MAX(INDEX($C$1:$C$13701,MIN(13701,ROW()+1)):INDEX($C$1:$C$13701,MIN(13701,ROW()+設定!$B$24))),$C376&gt;=設定!$B$32,$C376&gt;=MAX(MIN(INDEX($C$1:$C$13701,MAX(1,ROW()-設定!$B$26)):INDEX($C$1:$C$13701,MAX(1,ROW()-1))),MIN(INDEX($C$1:$C$13701,MIN(13701,ROW()+1)):INDEX($C$1:$C$13701,MIN(13701,ROW()+設定!$B$26))))*10^(設定!$B$27/20)),1,0))</f>
        <v>0</v>
      </c>
      <c r="G376" s="33" t="n">
        <f aca="false">$G375+IF($F376=1,1,0)</f>
        <v>0</v>
      </c>
      <c r="H376" s="0" t="str">
        <f aca="false">IF($F376=1,$G376,"")</f>
        <v/>
      </c>
    </row>
    <row r="377" customFormat="false" ht="15" hidden="false" customHeight="false" outlineLevel="0" collapsed="false">
      <c r="A377" s="30" t="n">
        <v>58.59375</v>
      </c>
      <c r="B377" s="31" t="n">
        <v>12.7533</v>
      </c>
      <c r="C377" s="32" t="n">
        <f aca="false">IF($A377="","",IF(設定!$B$21="dB",10^($B377/20),ABS($B377)))</f>
        <v>4.34175186990078</v>
      </c>
      <c r="D377" s="32" t="n">
        <f aca="false">IF($A377="","",$A377^2)</f>
        <v>3433.2275390625</v>
      </c>
      <c r="E377" s="32" t="n">
        <f aca="false">IF($A377="","",IF($C377&lt;=0,"",1/$C377^2))</f>
        <v>0.0530481203271895</v>
      </c>
      <c r="F377" s="33" t="n">
        <f aca="false">IF(OR(ROW()-設定!$B$30&lt;2,ROW()+設定!$B$30&gt;13701,N($A377)&lt;=0,N(INDEX($A$2:$A$13701,MIN(13700,MAX(1,ROW()-1+設定!$B$30))))&lt;=0,$A377&lt;設定!$B$28,$A377&gt;設定!$B$29),0,IF(AND($C377&gt;=MAX(INDEX($C$1:$C$13701,MAX(1,ROW()-設定!$B$24)):INDEX($C$1:$C$13701,MAX(1,ROW()-1))),$C377&gt;MAX(INDEX($C$1:$C$13701,MIN(13701,ROW()+1)):INDEX($C$1:$C$13701,MIN(13701,ROW()+設定!$B$24))),$C377&gt;=設定!$B$32,$C377&gt;=MAX(MIN(INDEX($C$1:$C$13701,MAX(1,ROW()-設定!$B$26)):INDEX($C$1:$C$13701,MAX(1,ROW()-1))),MIN(INDEX($C$1:$C$13701,MIN(13701,ROW()+1)):INDEX($C$1:$C$13701,MIN(13701,ROW()+設定!$B$26))))*10^(設定!$B$27/20)),1,0))</f>
        <v>0</v>
      </c>
      <c r="G377" s="33" t="n">
        <f aca="false">$G376+IF($F377=1,1,0)</f>
        <v>0</v>
      </c>
      <c r="H377" s="0" t="str">
        <f aca="false">IF($F377=1,$G377,"")</f>
        <v/>
      </c>
    </row>
    <row r="378" customFormat="false" ht="15" hidden="false" customHeight="false" outlineLevel="0" collapsed="false">
      <c r="A378" s="30" t="n">
        <v>58.75</v>
      </c>
      <c r="B378" s="31" t="n">
        <v>12.5439</v>
      </c>
      <c r="C378" s="32" t="n">
        <f aca="false">IF($A378="","",IF(設定!$B$21="dB",10^($B378/20),ABS($B378)))</f>
        <v>4.23833226185918</v>
      </c>
      <c r="D378" s="32" t="n">
        <f aca="false">IF($A378="","",$A378^2)</f>
        <v>3451.5625</v>
      </c>
      <c r="E378" s="32" t="n">
        <f aca="false">IF($A378="","",IF($C378&lt;=0,"",1/$C378^2))</f>
        <v>0.0556685616163387</v>
      </c>
      <c r="F378" s="33" t="n">
        <f aca="false">IF(OR(ROW()-設定!$B$30&lt;2,ROW()+設定!$B$30&gt;13701,N($A378)&lt;=0,N(INDEX($A$2:$A$13701,MIN(13700,MAX(1,ROW()-1+設定!$B$30))))&lt;=0,$A378&lt;設定!$B$28,$A378&gt;設定!$B$29),0,IF(AND($C378&gt;=MAX(INDEX($C$1:$C$13701,MAX(1,ROW()-設定!$B$24)):INDEX($C$1:$C$13701,MAX(1,ROW()-1))),$C378&gt;MAX(INDEX($C$1:$C$13701,MIN(13701,ROW()+1)):INDEX($C$1:$C$13701,MIN(13701,ROW()+設定!$B$24))),$C378&gt;=設定!$B$32,$C378&gt;=MAX(MIN(INDEX($C$1:$C$13701,MAX(1,ROW()-設定!$B$26)):INDEX($C$1:$C$13701,MAX(1,ROW()-1))),MIN(INDEX($C$1:$C$13701,MIN(13701,ROW()+1)):INDEX($C$1:$C$13701,MIN(13701,ROW()+設定!$B$26))))*10^(設定!$B$27/20)),1,0))</f>
        <v>0</v>
      </c>
      <c r="G378" s="33" t="n">
        <f aca="false">$G377+IF($F378=1,1,0)</f>
        <v>0</v>
      </c>
      <c r="H378" s="0" t="str">
        <f aca="false">IF($F378=1,$G378,"")</f>
        <v/>
      </c>
    </row>
    <row r="379" customFormat="false" ht="15" hidden="false" customHeight="false" outlineLevel="0" collapsed="false">
      <c r="A379" s="30" t="n">
        <v>58.90625</v>
      </c>
      <c r="B379" s="31" t="n">
        <v>12.4402</v>
      </c>
      <c r="C379" s="32" t="n">
        <f aca="false">IF($A379="","",IF(設定!$B$21="dB",10^($B379/20),ABS($B379)))</f>
        <v>4.1880320830714</v>
      </c>
      <c r="D379" s="32" t="n">
        <f aca="false">IF($A379="","",$A379^2)</f>
        <v>3469.9462890625</v>
      </c>
      <c r="E379" s="32" t="n">
        <f aca="false">IF($A379="","",IF($C379&lt;=0,"",1/$C379^2))</f>
        <v>0.057013801585025</v>
      </c>
      <c r="F379" s="33" t="n">
        <f aca="false">IF(OR(ROW()-設定!$B$30&lt;2,ROW()+設定!$B$30&gt;13701,N($A379)&lt;=0,N(INDEX($A$2:$A$13701,MIN(13700,MAX(1,ROW()-1+設定!$B$30))))&lt;=0,$A379&lt;設定!$B$28,$A379&gt;設定!$B$29),0,IF(AND($C379&gt;=MAX(INDEX($C$1:$C$13701,MAX(1,ROW()-設定!$B$24)):INDEX($C$1:$C$13701,MAX(1,ROW()-1))),$C379&gt;MAX(INDEX($C$1:$C$13701,MIN(13701,ROW()+1)):INDEX($C$1:$C$13701,MIN(13701,ROW()+設定!$B$24))),$C379&gt;=設定!$B$32,$C379&gt;=MAX(MIN(INDEX($C$1:$C$13701,MAX(1,ROW()-設定!$B$26)):INDEX($C$1:$C$13701,MAX(1,ROW()-1))),MIN(INDEX($C$1:$C$13701,MIN(13701,ROW()+1)):INDEX($C$1:$C$13701,MIN(13701,ROW()+設定!$B$26))))*10^(設定!$B$27/20)),1,0))</f>
        <v>0</v>
      </c>
      <c r="G379" s="33" t="n">
        <f aca="false">$G378+IF($F379=1,1,0)</f>
        <v>0</v>
      </c>
      <c r="H379" s="0" t="str">
        <f aca="false">IF($F379=1,$G379,"")</f>
        <v/>
      </c>
    </row>
    <row r="380" customFormat="false" ht="15" hidden="false" customHeight="false" outlineLevel="0" collapsed="false">
      <c r="A380" s="30" t="n">
        <v>59.0625</v>
      </c>
      <c r="B380" s="31" t="n">
        <v>12.399</v>
      </c>
      <c r="C380" s="32" t="n">
        <f aca="false">IF($A380="","",IF(設定!$B$21="dB",10^($B380/20),ABS($B380)))</f>
        <v>4.16821392371573</v>
      </c>
      <c r="D380" s="32" t="n">
        <f aca="false">IF($A380="","",$A380^2)</f>
        <v>3488.37890625</v>
      </c>
      <c r="E380" s="32" t="n">
        <f aca="false">IF($A380="","",IF($C380&lt;=0,"",1/$C380^2))</f>
        <v>0.057557245253511</v>
      </c>
      <c r="F380" s="33" t="n">
        <f aca="false">IF(OR(ROW()-設定!$B$30&lt;2,ROW()+設定!$B$30&gt;13701,N($A380)&lt;=0,N(INDEX($A$2:$A$13701,MIN(13700,MAX(1,ROW()-1+設定!$B$30))))&lt;=0,$A380&lt;設定!$B$28,$A380&gt;設定!$B$29),0,IF(AND($C380&gt;=MAX(INDEX($C$1:$C$13701,MAX(1,ROW()-設定!$B$24)):INDEX($C$1:$C$13701,MAX(1,ROW()-1))),$C380&gt;MAX(INDEX($C$1:$C$13701,MIN(13701,ROW()+1)):INDEX($C$1:$C$13701,MIN(13701,ROW()+設定!$B$24))),$C380&gt;=設定!$B$32,$C380&gt;=MAX(MIN(INDEX($C$1:$C$13701,MAX(1,ROW()-設定!$B$26)):INDEX($C$1:$C$13701,MAX(1,ROW()-1))),MIN(INDEX($C$1:$C$13701,MIN(13701,ROW()+1)):INDEX($C$1:$C$13701,MIN(13701,ROW()+設定!$B$26))))*10^(設定!$B$27/20)),1,0))</f>
        <v>0</v>
      </c>
      <c r="G380" s="33" t="n">
        <f aca="false">$G379+IF($F380=1,1,0)</f>
        <v>0</v>
      </c>
      <c r="H380" s="0" t="str">
        <f aca="false">IF($F380=1,$G380,"")</f>
        <v/>
      </c>
    </row>
    <row r="381" customFormat="false" ht="15" hidden="false" customHeight="false" outlineLevel="0" collapsed="false">
      <c r="A381" s="30" t="n">
        <v>59.21875</v>
      </c>
      <c r="B381" s="31" t="n">
        <v>12.5165</v>
      </c>
      <c r="C381" s="32" t="n">
        <f aca="false">IF($A381="","",IF(設定!$B$21="dB",10^($B381/20),ABS($B381)))</f>
        <v>4.22498333246644</v>
      </c>
      <c r="D381" s="32" t="n">
        <f aca="false">IF($A381="","",$A381^2)</f>
        <v>3506.8603515625</v>
      </c>
      <c r="E381" s="32" t="n">
        <f aca="false">IF($A381="","",IF($C381&lt;=0,"",1/$C381^2))</f>
        <v>0.0560208894648452</v>
      </c>
      <c r="F381" s="33" t="n">
        <f aca="false">IF(OR(ROW()-設定!$B$30&lt;2,ROW()+設定!$B$30&gt;13701,N($A381)&lt;=0,N(INDEX($A$2:$A$13701,MIN(13700,MAX(1,ROW()-1+設定!$B$30))))&lt;=0,$A381&lt;設定!$B$28,$A381&gt;設定!$B$29),0,IF(AND($C381&gt;=MAX(INDEX($C$1:$C$13701,MAX(1,ROW()-設定!$B$24)):INDEX($C$1:$C$13701,MAX(1,ROW()-1))),$C381&gt;MAX(INDEX($C$1:$C$13701,MIN(13701,ROW()+1)):INDEX($C$1:$C$13701,MIN(13701,ROW()+設定!$B$24))),$C381&gt;=設定!$B$32,$C381&gt;=MAX(MIN(INDEX($C$1:$C$13701,MAX(1,ROW()-設定!$B$26)):INDEX($C$1:$C$13701,MAX(1,ROW()-1))),MIN(INDEX($C$1:$C$13701,MIN(13701,ROW()+1)):INDEX($C$1:$C$13701,MIN(13701,ROW()+設定!$B$26))))*10^(設定!$B$27/20)),1,0))</f>
        <v>0</v>
      </c>
      <c r="G381" s="33" t="n">
        <f aca="false">$G380+IF($F381=1,1,0)</f>
        <v>0</v>
      </c>
      <c r="H381" s="0" t="str">
        <f aca="false">IF($F381=1,$G381,"")</f>
        <v/>
      </c>
    </row>
    <row r="382" customFormat="false" ht="15" hidden="false" customHeight="false" outlineLevel="0" collapsed="false">
      <c r="A382" s="30" t="n">
        <v>59.375</v>
      </c>
      <c r="B382" s="31" t="n">
        <v>12.5042</v>
      </c>
      <c r="C382" s="32" t="n">
        <f aca="false">IF($A382="","",IF(設定!$B$21="dB",10^($B382/20),ABS($B382)))</f>
        <v>4.21900461073079</v>
      </c>
      <c r="D382" s="32" t="n">
        <f aca="false">IF($A382="","",$A382^2)</f>
        <v>3525.390625</v>
      </c>
      <c r="E382" s="32" t="n">
        <f aca="false">IF($A382="","",IF($C382&lt;=0,"",1/$C382^2))</f>
        <v>0.0561797755795744</v>
      </c>
      <c r="F382" s="33" t="n">
        <f aca="false">IF(OR(ROW()-設定!$B$30&lt;2,ROW()+設定!$B$30&gt;13701,N($A382)&lt;=0,N(INDEX($A$2:$A$13701,MIN(13700,MAX(1,ROW()-1+設定!$B$30))))&lt;=0,$A382&lt;設定!$B$28,$A382&gt;設定!$B$29),0,IF(AND($C382&gt;=MAX(INDEX($C$1:$C$13701,MAX(1,ROW()-設定!$B$24)):INDEX($C$1:$C$13701,MAX(1,ROW()-1))),$C382&gt;MAX(INDEX($C$1:$C$13701,MIN(13701,ROW()+1)):INDEX($C$1:$C$13701,MIN(13701,ROW()+設定!$B$24))),$C382&gt;=設定!$B$32,$C382&gt;=MAX(MIN(INDEX($C$1:$C$13701,MAX(1,ROW()-設定!$B$26)):INDEX($C$1:$C$13701,MAX(1,ROW()-1))),MIN(INDEX($C$1:$C$13701,MIN(13701,ROW()+1)):INDEX($C$1:$C$13701,MIN(13701,ROW()+設定!$B$26))))*10^(設定!$B$27/20)),1,0))</f>
        <v>0</v>
      </c>
      <c r="G382" s="33" t="n">
        <f aca="false">$G381+IF($F382=1,1,0)</f>
        <v>0</v>
      </c>
      <c r="H382" s="0" t="str">
        <f aca="false">IF($F382=1,$G382,"")</f>
        <v/>
      </c>
    </row>
    <row r="383" customFormat="false" ht="15" hidden="false" customHeight="false" outlineLevel="0" collapsed="false">
      <c r="A383" s="30" t="n">
        <v>59.53125</v>
      </c>
      <c r="B383" s="31" t="n">
        <v>12.4026</v>
      </c>
      <c r="C383" s="32" t="n">
        <f aca="false">IF($A383="","",IF(設定!$B$21="dB",10^($B383/20),ABS($B383)))</f>
        <v>4.16994186188034</v>
      </c>
      <c r="D383" s="32" t="n">
        <f aca="false">IF($A383="","",$A383^2)</f>
        <v>3543.9697265625</v>
      </c>
      <c r="E383" s="32" t="n">
        <f aca="false">IF($A383="","",IF($C383&lt;=0,"",1/$C383^2))</f>
        <v>0.0575095540588187</v>
      </c>
      <c r="F383" s="33" t="n">
        <f aca="false">IF(OR(ROW()-設定!$B$30&lt;2,ROW()+設定!$B$30&gt;13701,N($A383)&lt;=0,N(INDEX($A$2:$A$13701,MIN(13700,MAX(1,ROW()-1+設定!$B$30))))&lt;=0,$A383&lt;設定!$B$28,$A383&gt;設定!$B$29),0,IF(AND($C383&gt;=MAX(INDEX($C$1:$C$13701,MAX(1,ROW()-設定!$B$24)):INDEX($C$1:$C$13701,MAX(1,ROW()-1))),$C383&gt;MAX(INDEX($C$1:$C$13701,MIN(13701,ROW()+1)):INDEX($C$1:$C$13701,MIN(13701,ROW()+設定!$B$24))),$C383&gt;=設定!$B$32,$C383&gt;=MAX(MIN(INDEX($C$1:$C$13701,MAX(1,ROW()-設定!$B$26)):INDEX($C$1:$C$13701,MAX(1,ROW()-1))),MIN(INDEX($C$1:$C$13701,MIN(13701,ROW()+1)):INDEX($C$1:$C$13701,MIN(13701,ROW()+設定!$B$26))))*10^(設定!$B$27/20)),1,0))</f>
        <v>0</v>
      </c>
      <c r="G383" s="33" t="n">
        <f aca="false">$G382+IF($F383=1,1,0)</f>
        <v>0</v>
      </c>
      <c r="H383" s="0" t="str">
        <f aca="false">IF($F383=1,$G383,"")</f>
        <v/>
      </c>
    </row>
    <row r="384" customFormat="false" ht="15" hidden="false" customHeight="false" outlineLevel="0" collapsed="false">
      <c r="A384" s="30" t="n">
        <v>59.6875</v>
      </c>
      <c r="B384" s="31" t="n">
        <v>12.5356</v>
      </c>
      <c r="C384" s="32" t="n">
        <f aca="false">IF($A384="","",IF(設定!$B$21="dB",10^($B384/20),ABS($B384)))</f>
        <v>4.23428416121028</v>
      </c>
      <c r="D384" s="32" t="n">
        <f aca="false">IF($A384="","",$A384^2)</f>
        <v>3562.59765625</v>
      </c>
      <c r="E384" s="32" t="n">
        <f aca="false">IF($A384="","",IF($C384&lt;=0,"",1/$C384^2))</f>
        <v>0.0557750540733268</v>
      </c>
      <c r="F384" s="33" t="n">
        <f aca="false">IF(OR(ROW()-設定!$B$30&lt;2,ROW()+設定!$B$30&gt;13701,N($A384)&lt;=0,N(INDEX($A$2:$A$13701,MIN(13700,MAX(1,ROW()-1+設定!$B$30))))&lt;=0,$A384&lt;設定!$B$28,$A384&gt;設定!$B$29),0,IF(AND($C384&gt;=MAX(INDEX($C$1:$C$13701,MAX(1,ROW()-設定!$B$24)):INDEX($C$1:$C$13701,MAX(1,ROW()-1))),$C384&gt;MAX(INDEX($C$1:$C$13701,MIN(13701,ROW()+1)):INDEX($C$1:$C$13701,MIN(13701,ROW()+設定!$B$24))),$C384&gt;=設定!$B$32,$C384&gt;=MAX(MIN(INDEX($C$1:$C$13701,MAX(1,ROW()-設定!$B$26)):INDEX($C$1:$C$13701,MAX(1,ROW()-1))),MIN(INDEX($C$1:$C$13701,MIN(13701,ROW()+1)):INDEX($C$1:$C$13701,MIN(13701,ROW()+設定!$B$26))))*10^(設定!$B$27/20)),1,0))</f>
        <v>0</v>
      </c>
      <c r="G384" s="33" t="n">
        <f aca="false">$G383+IF($F384=1,1,0)</f>
        <v>0</v>
      </c>
      <c r="H384" s="0" t="str">
        <f aca="false">IF($F384=1,$G384,"")</f>
        <v/>
      </c>
    </row>
    <row r="385" customFormat="false" ht="15" hidden="false" customHeight="false" outlineLevel="0" collapsed="false">
      <c r="A385" s="30" t="n">
        <v>59.84375</v>
      </c>
      <c r="B385" s="31" t="n">
        <v>12.4038</v>
      </c>
      <c r="C385" s="32" t="n">
        <f aca="false">IF($A385="","",IF(設定!$B$21="dB",10^($B385/20),ABS($B385)))</f>
        <v>4.17051800043586</v>
      </c>
      <c r="D385" s="32" t="n">
        <f aca="false">IF($A385="","",$A385^2)</f>
        <v>3581.2744140625</v>
      </c>
      <c r="E385" s="32" t="n">
        <f aca="false">IF($A385="","",IF($C385&lt;=0,"",1/$C385^2))</f>
        <v>0.0574936657769414</v>
      </c>
      <c r="F385" s="33" t="n">
        <f aca="false">IF(OR(ROW()-設定!$B$30&lt;2,ROW()+設定!$B$30&gt;13701,N($A385)&lt;=0,N(INDEX($A$2:$A$13701,MIN(13700,MAX(1,ROW()-1+設定!$B$30))))&lt;=0,$A385&lt;設定!$B$28,$A385&gt;設定!$B$29),0,IF(AND($C385&gt;=MAX(INDEX($C$1:$C$13701,MAX(1,ROW()-設定!$B$24)):INDEX($C$1:$C$13701,MAX(1,ROW()-1))),$C385&gt;MAX(INDEX($C$1:$C$13701,MIN(13701,ROW()+1)):INDEX($C$1:$C$13701,MIN(13701,ROW()+設定!$B$24))),$C385&gt;=設定!$B$32,$C385&gt;=MAX(MIN(INDEX($C$1:$C$13701,MAX(1,ROW()-設定!$B$26)):INDEX($C$1:$C$13701,MAX(1,ROW()-1))),MIN(INDEX($C$1:$C$13701,MIN(13701,ROW()+1)):INDEX($C$1:$C$13701,MIN(13701,ROW()+設定!$B$26))))*10^(設定!$B$27/20)),1,0))</f>
        <v>0</v>
      </c>
      <c r="G385" s="33" t="n">
        <f aca="false">$G384+IF($F385=1,1,0)</f>
        <v>0</v>
      </c>
      <c r="H385" s="0" t="str">
        <f aca="false">IF($F385=1,$G385,"")</f>
        <v/>
      </c>
    </row>
    <row r="386" customFormat="false" ht="15" hidden="false" customHeight="false" outlineLevel="0" collapsed="false">
      <c r="A386" s="30" t="n">
        <v>60</v>
      </c>
      <c r="B386" s="31" t="n">
        <v>12.6394</v>
      </c>
      <c r="C386" s="32" t="n">
        <f aca="false">IF($A386="","",IF(設定!$B$21="dB",10^($B386/20),ABS($B386)))</f>
        <v>4.2851891833683</v>
      </c>
      <c r="D386" s="32" t="n">
        <f aca="false">IF($A386="","",$A386^2)</f>
        <v>3600</v>
      </c>
      <c r="E386" s="32" t="n">
        <f aca="false">IF($A386="","",IF($C386&lt;=0,"",1/$C386^2))</f>
        <v>0.0544577883860568</v>
      </c>
      <c r="F386" s="33" t="n">
        <f aca="false">IF(OR(ROW()-設定!$B$30&lt;2,ROW()+設定!$B$30&gt;13701,N($A386)&lt;=0,N(INDEX($A$2:$A$13701,MIN(13700,MAX(1,ROW()-1+設定!$B$30))))&lt;=0,$A386&lt;設定!$B$28,$A386&gt;設定!$B$29),0,IF(AND($C386&gt;=MAX(INDEX($C$1:$C$13701,MAX(1,ROW()-設定!$B$24)):INDEX($C$1:$C$13701,MAX(1,ROW()-1))),$C386&gt;MAX(INDEX($C$1:$C$13701,MIN(13701,ROW()+1)):INDEX($C$1:$C$13701,MIN(13701,ROW()+設定!$B$24))),$C386&gt;=設定!$B$32,$C386&gt;=MAX(MIN(INDEX($C$1:$C$13701,MAX(1,ROW()-設定!$B$26)):INDEX($C$1:$C$13701,MAX(1,ROW()-1))),MIN(INDEX($C$1:$C$13701,MIN(13701,ROW()+1)):INDEX($C$1:$C$13701,MIN(13701,ROW()+設定!$B$26))))*10^(設定!$B$27/20)),1,0))</f>
        <v>0</v>
      </c>
      <c r="G386" s="33" t="n">
        <f aca="false">$G385+IF($F386=1,1,0)</f>
        <v>0</v>
      </c>
      <c r="H386" s="0" t="str">
        <f aca="false">IF($F386=1,$G386,"")</f>
        <v/>
      </c>
    </row>
    <row r="387" customFormat="false" ht="15" hidden="false" customHeight="false" outlineLevel="0" collapsed="false">
      <c r="A387" s="30" t="n">
        <v>60.15625</v>
      </c>
      <c r="B387" s="31" t="n">
        <v>12.6347</v>
      </c>
      <c r="C387" s="32" t="n">
        <f aca="false">IF($A387="","",IF(設定!$B$21="dB",10^($B387/20),ABS($B387)))</f>
        <v>4.28287106260856</v>
      </c>
      <c r="D387" s="32" t="n">
        <f aca="false">IF($A387="","",$A387^2)</f>
        <v>3618.7744140625</v>
      </c>
      <c r="E387" s="32" t="n">
        <f aca="false">IF($A387="","",IF($C387&lt;=0,"",1/$C387^2))</f>
        <v>0.0545167553228688</v>
      </c>
      <c r="F387" s="33" t="n">
        <f aca="false">IF(OR(ROW()-設定!$B$30&lt;2,ROW()+設定!$B$30&gt;13701,N($A387)&lt;=0,N(INDEX($A$2:$A$13701,MIN(13700,MAX(1,ROW()-1+設定!$B$30))))&lt;=0,$A387&lt;設定!$B$28,$A387&gt;設定!$B$29),0,IF(AND($C387&gt;=MAX(INDEX($C$1:$C$13701,MAX(1,ROW()-設定!$B$24)):INDEX($C$1:$C$13701,MAX(1,ROW()-1))),$C387&gt;MAX(INDEX($C$1:$C$13701,MIN(13701,ROW()+1)):INDEX($C$1:$C$13701,MIN(13701,ROW()+設定!$B$24))),$C387&gt;=設定!$B$32,$C387&gt;=MAX(MIN(INDEX($C$1:$C$13701,MAX(1,ROW()-設定!$B$26)):INDEX($C$1:$C$13701,MAX(1,ROW()-1))),MIN(INDEX($C$1:$C$13701,MIN(13701,ROW()+1)):INDEX($C$1:$C$13701,MIN(13701,ROW()+設定!$B$26))))*10^(設定!$B$27/20)),1,0))</f>
        <v>0</v>
      </c>
      <c r="G387" s="33" t="n">
        <f aca="false">$G386+IF($F387=1,1,0)</f>
        <v>0</v>
      </c>
      <c r="H387" s="0" t="str">
        <f aca="false">IF($F387=1,$G387,"")</f>
        <v/>
      </c>
    </row>
    <row r="388" customFormat="false" ht="15" hidden="false" customHeight="false" outlineLevel="0" collapsed="false">
      <c r="A388" s="30" t="n">
        <v>60.3125</v>
      </c>
      <c r="B388" s="31" t="n">
        <v>12.6378</v>
      </c>
      <c r="C388" s="32" t="n">
        <f aca="false">IF($A388="","",IF(設定!$B$21="dB",10^($B388/20),ABS($B388)))</f>
        <v>4.28439989504793</v>
      </c>
      <c r="D388" s="32" t="n">
        <f aca="false">IF($A388="","",$A388^2)</f>
        <v>3637.59765625</v>
      </c>
      <c r="E388" s="32" t="n">
        <f aca="false">IF($A388="","",IF($C388&lt;=0,"",1/$C388^2))</f>
        <v>0.0544778550729278</v>
      </c>
      <c r="F388" s="33" t="n">
        <f aca="false">IF(OR(ROW()-設定!$B$30&lt;2,ROW()+設定!$B$30&gt;13701,N($A388)&lt;=0,N(INDEX($A$2:$A$13701,MIN(13700,MAX(1,ROW()-1+設定!$B$30))))&lt;=0,$A388&lt;設定!$B$28,$A388&gt;設定!$B$29),0,IF(AND($C388&gt;=MAX(INDEX($C$1:$C$13701,MAX(1,ROW()-設定!$B$24)):INDEX($C$1:$C$13701,MAX(1,ROW()-1))),$C388&gt;MAX(INDEX($C$1:$C$13701,MIN(13701,ROW()+1)):INDEX($C$1:$C$13701,MIN(13701,ROW()+設定!$B$24))),$C388&gt;=設定!$B$32,$C388&gt;=MAX(MIN(INDEX($C$1:$C$13701,MAX(1,ROW()-設定!$B$26)):INDEX($C$1:$C$13701,MAX(1,ROW()-1))),MIN(INDEX($C$1:$C$13701,MIN(13701,ROW()+1)):INDEX($C$1:$C$13701,MIN(13701,ROW()+設定!$B$26))))*10^(設定!$B$27/20)),1,0))</f>
        <v>0</v>
      </c>
      <c r="G388" s="33" t="n">
        <f aca="false">$G387+IF($F388=1,1,0)</f>
        <v>0</v>
      </c>
      <c r="H388" s="0" t="str">
        <f aca="false">IF($F388=1,$G388,"")</f>
        <v/>
      </c>
    </row>
    <row r="389" customFormat="false" ht="15" hidden="false" customHeight="false" outlineLevel="0" collapsed="false">
      <c r="A389" s="30" t="n">
        <v>60.46875</v>
      </c>
      <c r="B389" s="31" t="n">
        <v>12.4759</v>
      </c>
      <c r="C389" s="32" t="n">
        <f aca="false">IF($A389="","",IF(設定!$B$21="dB",10^($B389/20),ABS($B389)))</f>
        <v>4.20528079681735</v>
      </c>
      <c r="D389" s="32" t="n">
        <f aca="false">IF($A389="","",$A389^2)</f>
        <v>3656.4697265625</v>
      </c>
      <c r="E389" s="32" t="n">
        <f aca="false">IF($A389="","",IF($C389&lt;=0,"",1/$C389^2))</f>
        <v>0.0565470560978561</v>
      </c>
      <c r="F389" s="33" t="n">
        <f aca="false">IF(OR(ROW()-設定!$B$30&lt;2,ROW()+設定!$B$30&gt;13701,N($A389)&lt;=0,N(INDEX($A$2:$A$13701,MIN(13700,MAX(1,ROW()-1+設定!$B$30))))&lt;=0,$A389&lt;設定!$B$28,$A389&gt;設定!$B$29),0,IF(AND($C389&gt;=MAX(INDEX($C$1:$C$13701,MAX(1,ROW()-設定!$B$24)):INDEX($C$1:$C$13701,MAX(1,ROW()-1))),$C389&gt;MAX(INDEX($C$1:$C$13701,MIN(13701,ROW()+1)):INDEX($C$1:$C$13701,MIN(13701,ROW()+設定!$B$24))),$C389&gt;=設定!$B$32,$C389&gt;=MAX(MIN(INDEX($C$1:$C$13701,MAX(1,ROW()-設定!$B$26)):INDEX($C$1:$C$13701,MAX(1,ROW()-1))),MIN(INDEX($C$1:$C$13701,MIN(13701,ROW()+1)):INDEX($C$1:$C$13701,MIN(13701,ROW()+設定!$B$26))))*10^(設定!$B$27/20)),1,0))</f>
        <v>0</v>
      </c>
      <c r="G389" s="33" t="n">
        <f aca="false">$G388+IF($F389=1,1,0)</f>
        <v>0</v>
      </c>
      <c r="H389" s="0" t="str">
        <f aca="false">IF($F389=1,$G389,"")</f>
        <v/>
      </c>
    </row>
    <row r="390" customFormat="false" ht="15" hidden="false" customHeight="false" outlineLevel="0" collapsed="false">
      <c r="A390" s="30" t="n">
        <v>60.625</v>
      </c>
      <c r="B390" s="31" t="n">
        <v>12.5793</v>
      </c>
      <c r="C390" s="32" t="n">
        <f aca="false">IF($A390="","",IF(設定!$B$21="dB",10^($B390/20),ABS($B390)))</f>
        <v>4.25564115336141</v>
      </c>
      <c r="D390" s="32" t="n">
        <f aca="false">IF($A390="","",$A390^2)</f>
        <v>3675.390625</v>
      </c>
      <c r="E390" s="32" t="n">
        <f aca="false">IF($A390="","",IF($C390&lt;=0,"",1/$C390^2))</f>
        <v>0.0552166430822166</v>
      </c>
      <c r="F390" s="33" t="n">
        <f aca="false">IF(OR(ROW()-設定!$B$30&lt;2,ROW()+設定!$B$30&gt;13701,N($A390)&lt;=0,N(INDEX($A$2:$A$13701,MIN(13700,MAX(1,ROW()-1+設定!$B$30))))&lt;=0,$A390&lt;設定!$B$28,$A390&gt;設定!$B$29),0,IF(AND($C390&gt;=MAX(INDEX($C$1:$C$13701,MAX(1,ROW()-設定!$B$24)):INDEX($C$1:$C$13701,MAX(1,ROW()-1))),$C390&gt;MAX(INDEX($C$1:$C$13701,MIN(13701,ROW()+1)):INDEX($C$1:$C$13701,MIN(13701,ROW()+設定!$B$24))),$C390&gt;=設定!$B$32,$C390&gt;=MAX(MIN(INDEX($C$1:$C$13701,MAX(1,ROW()-設定!$B$26)):INDEX($C$1:$C$13701,MAX(1,ROW()-1))),MIN(INDEX($C$1:$C$13701,MIN(13701,ROW()+1)):INDEX($C$1:$C$13701,MIN(13701,ROW()+設定!$B$26))))*10^(設定!$B$27/20)),1,0))</f>
        <v>0</v>
      </c>
      <c r="G390" s="33" t="n">
        <f aca="false">$G389+IF($F390=1,1,0)</f>
        <v>0</v>
      </c>
      <c r="H390" s="0" t="str">
        <f aca="false">IF($F390=1,$G390,"")</f>
        <v/>
      </c>
    </row>
    <row r="391" customFormat="false" ht="15" hidden="false" customHeight="false" outlineLevel="0" collapsed="false">
      <c r="A391" s="30" t="n">
        <v>60.78125</v>
      </c>
      <c r="B391" s="31" t="n">
        <v>12.5126</v>
      </c>
      <c r="C391" s="32" t="n">
        <f aca="false">IF($A391="","",IF(設定!$B$21="dB",10^($B391/20),ABS($B391)))</f>
        <v>4.2230867234812</v>
      </c>
      <c r="D391" s="32" t="n">
        <f aca="false">IF($A391="","",$A391^2)</f>
        <v>3694.3603515625</v>
      </c>
      <c r="E391" s="32" t="n">
        <f aca="false">IF($A391="","",IF($C391&lt;=0,"",1/$C391^2))</f>
        <v>0.0560712192770961</v>
      </c>
      <c r="F391" s="33" t="n">
        <f aca="false">IF(OR(ROW()-設定!$B$30&lt;2,ROW()+設定!$B$30&gt;13701,N($A391)&lt;=0,N(INDEX($A$2:$A$13701,MIN(13700,MAX(1,ROW()-1+設定!$B$30))))&lt;=0,$A391&lt;設定!$B$28,$A391&gt;設定!$B$29),0,IF(AND($C391&gt;=MAX(INDEX($C$1:$C$13701,MAX(1,ROW()-設定!$B$24)):INDEX($C$1:$C$13701,MAX(1,ROW()-1))),$C391&gt;MAX(INDEX($C$1:$C$13701,MIN(13701,ROW()+1)):INDEX($C$1:$C$13701,MIN(13701,ROW()+設定!$B$24))),$C391&gt;=設定!$B$32,$C391&gt;=MAX(MIN(INDEX($C$1:$C$13701,MAX(1,ROW()-設定!$B$26)):INDEX($C$1:$C$13701,MAX(1,ROW()-1))),MIN(INDEX($C$1:$C$13701,MIN(13701,ROW()+1)):INDEX($C$1:$C$13701,MIN(13701,ROW()+設定!$B$26))))*10^(設定!$B$27/20)),1,0))</f>
        <v>0</v>
      </c>
      <c r="G391" s="33" t="n">
        <f aca="false">$G390+IF($F391=1,1,0)</f>
        <v>0</v>
      </c>
      <c r="H391" s="0" t="str">
        <f aca="false">IF($F391=1,$G391,"")</f>
        <v/>
      </c>
    </row>
    <row r="392" customFormat="false" ht="15" hidden="false" customHeight="false" outlineLevel="0" collapsed="false">
      <c r="A392" s="30" t="n">
        <v>60.9375</v>
      </c>
      <c r="B392" s="31" t="n">
        <v>12.4857</v>
      </c>
      <c r="C392" s="32" t="n">
        <f aca="false">IF($A392="","",IF(設定!$B$21="dB",10^($B392/20),ABS($B392)))</f>
        <v>4.21002815272408</v>
      </c>
      <c r="D392" s="32" t="n">
        <f aca="false">IF($A392="","",$A392^2)</f>
        <v>3713.37890625</v>
      </c>
      <c r="E392" s="32" t="n">
        <f aca="false">IF($A392="","",IF($C392&lt;=0,"",1/$C392^2))</f>
        <v>0.0564195996365648</v>
      </c>
      <c r="F392" s="33" t="n">
        <f aca="false">IF(OR(ROW()-設定!$B$30&lt;2,ROW()+設定!$B$30&gt;13701,N($A392)&lt;=0,N(INDEX($A$2:$A$13701,MIN(13700,MAX(1,ROW()-1+設定!$B$30))))&lt;=0,$A392&lt;設定!$B$28,$A392&gt;設定!$B$29),0,IF(AND($C392&gt;=MAX(INDEX($C$1:$C$13701,MAX(1,ROW()-設定!$B$24)):INDEX($C$1:$C$13701,MAX(1,ROW()-1))),$C392&gt;MAX(INDEX($C$1:$C$13701,MIN(13701,ROW()+1)):INDEX($C$1:$C$13701,MIN(13701,ROW()+設定!$B$24))),$C392&gt;=設定!$B$32,$C392&gt;=MAX(MIN(INDEX($C$1:$C$13701,MAX(1,ROW()-設定!$B$26)):INDEX($C$1:$C$13701,MAX(1,ROW()-1))),MIN(INDEX($C$1:$C$13701,MIN(13701,ROW()+1)):INDEX($C$1:$C$13701,MIN(13701,ROW()+設定!$B$26))))*10^(設定!$B$27/20)),1,0))</f>
        <v>0</v>
      </c>
      <c r="G392" s="33" t="n">
        <f aca="false">$G391+IF($F392=1,1,0)</f>
        <v>0</v>
      </c>
      <c r="H392" s="0" t="str">
        <f aca="false">IF($F392=1,$G392,"")</f>
        <v/>
      </c>
    </row>
    <row r="393" customFormat="false" ht="15" hidden="false" customHeight="false" outlineLevel="0" collapsed="false">
      <c r="A393" s="30" t="n">
        <v>61.09375</v>
      </c>
      <c r="B393" s="31" t="n">
        <v>12.4916</v>
      </c>
      <c r="C393" s="32" t="n">
        <f aca="false">IF($A393="","",IF(設定!$B$21="dB",10^($B393/20),ABS($B393)))</f>
        <v>4.21288883887198</v>
      </c>
      <c r="D393" s="32" t="n">
        <f aca="false">IF($A393="","",$A393^2)</f>
        <v>3732.4462890625</v>
      </c>
      <c r="E393" s="32" t="n">
        <f aca="false">IF($A393="","",IF($C393&lt;=0,"",1/$C393^2))</f>
        <v>0.0563430042285865</v>
      </c>
      <c r="F393" s="33" t="n">
        <f aca="false">IF(OR(ROW()-設定!$B$30&lt;2,ROW()+設定!$B$30&gt;13701,N($A393)&lt;=0,N(INDEX($A$2:$A$13701,MIN(13700,MAX(1,ROW()-1+設定!$B$30))))&lt;=0,$A393&lt;設定!$B$28,$A393&gt;設定!$B$29),0,IF(AND($C393&gt;=MAX(INDEX($C$1:$C$13701,MAX(1,ROW()-設定!$B$24)):INDEX($C$1:$C$13701,MAX(1,ROW()-1))),$C393&gt;MAX(INDEX($C$1:$C$13701,MIN(13701,ROW()+1)):INDEX($C$1:$C$13701,MIN(13701,ROW()+設定!$B$24))),$C393&gt;=設定!$B$32,$C393&gt;=MAX(MIN(INDEX($C$1:$C$13701,MAX(1,ROW()-設定!$B$26)):INDEX($C$1:$C$13701,MAX(1,ROW()-1))),MIN(INDEX($C$1:$C$13701,MIN(13701,ROW()+1)):INDEX($C$1:$C$13701,MIN(13701,ROW()+設定!$B$26))))*10^(設定!$B$27/20)),1,0))</f>
        <v>0</v>
      </c>
      <c r="G393" s="33" t="n">
        <f aca="false">$G392+IF($F393=1,1,0)</f>
        <v>0</v>
      </c>
      <c r="H393" s="0" t="str">
        <f aca="false">IF($F393=1,$G393,"")</f>
        <v/>
      </c>
    </row>
    <row r="394" customFormat="false" ht="15" hidden="false" customHeight="false" outlineLevel="0" collapsed="false">
      <c r="A394" s="30" t="n">
        <v>61.25</v>
      </c>
      <c r="B394" s="31" t="n">
        <v>12.3915</v>
      </c>
      <c r="C394" s="32" t="n">
        <f aca="false">IF($A394="","",IF(設定!$B$21="dB",10^($B394/20),ABS($B394)))</f>
        <v>4.16461635191892</v>
      </c>
      <c r="D394" s="32" t="n">
        <f aca="false">IF($A394="","",$A394^2)</f>
        <v>3751.5625</v>
      </c>
      <c r="E394" s="32" t="n">
        <f aca="false">IF($A394="","",IF($C394&lt;=0,"",1/$C394^2))</f>
        <v>0.0576567289711195</v>
      </c>
      <c r="F394" s="33" t="n">
        <f aca="false">IF(OR(ROW()-設定!$B$30&lt;2,ROW()+設定!$B$30&gt;13701,N($A394)&lt;=0,N(INDEX($A$2:$A$13701,MIN(13700,MAX(1,ROW()-1+設定!$B$30))))&lt;=0,$A394&lt;設定!$B$28,$A394&gt;設定!$B$29),0,IF(AND($C394&gt;=MAX(INDEX($C$1:$C$13701,MAX(1,ROW()-設定!$B$24)):INDEX($C$1:$C$13701,MAX(1,ROW()-1))),$C394&gt;MAX(INDEX($C$1:$C$13701,MIN(13701,ROW()+1)):INDEX($C$1:$C$13701,MIN(13701,ROW()+設定!$B$24))),$C394&gt;=設定!$B$32,$C394&gt;=MAX(MIN(INDEX($C$1:$C$13701,MAX(1,ROW()-設定!$B$26)):INDEX($C$1:$C$13701,MAX(1,ROW()-1))),MIN(INDEX($C$1:$C$13701,MIN(13701,ROW()+1)):INDEX($C$1:$C$13701,MIN(13701,ROW()+設定!$B$26))))*10^(設定!$B$27/20)),1,0))</f>
        <v>0</v>
      </c>
      <c r="G394" s="33" t="n">
        <f aca="false">$G393+IF($F394=1,1,0)</f>
        <v>0</v>
      </c>
      <c r="H394" s="0" t="str">
        <f aca="false">IF($F394=1,$G394,"")</f>
        <v/>
      </c>
    </row>
    <row r="395" customFormat="false" ht="15" hidden="false" customHeight="false" outlineLevel="0" collapsed="false">
      <c r="A395" s="30" t="n">
        <v>61.40625</v>
      </c>
      <c r="B395" s="31" t="n">
        <v>12.3768</v>
      </c>
      <c r="C395" s="32" t="n">
        <f aca="false">IF($A395="","",IF(設定!$B$21="dB",10^($B395/20),ABS($B395)))</f>
        <v>4.15757411584558</v>
      </c>
      <c r="D395" s="32" t="n">
        <f aca="false">IF($A395="","",$A395^2)</f>
        <v>3770.7275390625</v>
      </c>
      <c r="E395" s="32" t="n">
        <f aca="false">IF($A395="","",IF($C395&lt;=0,"",1/$C395^2))</f>
        <v>0.0578522161281737</v>
      </c>
      <c r="F395" s="33" t="n">
        <f aca="false">IF(OR(ROW()-設定!$B$30&lt;2,ROW()+設定!$B$30&gt;13701,N($A395)&lt;=0,N(INDEX($A$2:$A$13701,MIN(13700,MAX(1,ROW()-1+設定!$B$30))))&lt;=0,$A395&lt;設定!$B$28,$A395&gt;設定!$B$29),0,IF(AND($C395&gt;=MAX(INDEX($C$1:$C$13701,MAX(1,ROW()-設定!$B$24)):INDEX($C$1:$C$13701,MAX(1,ROW()-1))),$C395&gt;MAX(INDEX($C$1:$C$13701,MIN(13701,ROW()+1)):INDEX($C$1:$C$13701,MIN(13701,ROW()+設定!$B$24))),$C395&gt;=設定!$B$32,$C395&gt;=MAX(MIN(INDEX($C$1:$C$13701,MAX(1,ROW()-設定!$B$26)):INDEX($C$1:$C$13701,MAX(1,ROW()-1))),MIN(INDEX($C$1:$C$13701,MIN(13701,ROW()+1)):INDEX($C$1:$C$13701,MIN(13701,ROW()+設定!$B$26))))*10^(設定!$B$27/20)),1,0))</f>
        <v>0</v>
      </c>
      <c r="G395" s="33" t="n">
        <f aca="false">$G394+IF($F395=1,1,0)</f>
        <v>0</v>
      </c>
      <c r="H395" s="0" t="str">
        <f aca="false">IF($F395=1,$G395,"")</f>
        <v/>
      </c>
    </row>
    <row r="396" customFormat="false" ht="15" hidden="false" customHeight="false" outlineLevel="0" collapsed="false">
      <c r="A396" s="30" t="n">
        <v>61.5625</v>
      </c>
      <c r="B396" s="31" t="n">
        <v>12.6103</v>
      </c>
      <c r="C396" s="32" t="n">
        <f aca="false">IF($A396="","",IF(設定!$B$21="dB",10^($B396/20),ABS($B396)))</f>
        <v>4.27085670202472</v>
      </c>
      <c r="D396" s="32" t="n">
        <f aca="false">IF($A396="","",$A396^2)</f>
        <v>3789.94140625</v>
      </c>
      <c r="E396" s="32" t="n">
        <f aca="false">IF($A396="","",IF($C396&lt;=0,"",1/$C396^2))</f>
        <v>0.0548239092597945</v>
      </c>
      <c r="F396" s="33" t="n">
        <f aca="false">IF(OR(ROW()-設定!$B$30&lt;2,ROW()+設定!$B$30&gt;13701,N($A396)&lt;=0,N(INDEX($A$2:$A$13701,MIN(13700,MAX(1,ROW()-1+設定!$B$30))))&lt;=0,$A396&lt;設定!$B$28,$A396&gt;設定!$B$29),0,IF(AND($C396&gt;=MAX(INDEX($C$1:$C$13701,MAX(1,ROW()-設定!$B$24)):INDEX($C$1:$C$13701,MAX(1,ROW()-1))),$C396&gt;MAX(INDEX($C$1:$C$13701,MIN(13701,ROW()+1)):INDEX($C$1:$C$13701,MIN(13701,ROW()+設定!$B$24))),$C396&gt;=設定!$B$32,$C396&gt;=MAX(MIN(INDEX($C$1:$C$13701,MAX(1,ROW()-設定!$B$26)):INDEX($C$1:$C$13701,MAX(1,ROW()-1))),MIN(INDEX($C$1:$C$13701,MIN(13701,ROW()+1)):INDEX($C$1:$C$13701,MIN(13701,ROW()+設定!$B$26))))*10^(設定!$B$27/20)),1,0))</f>
        <v>0</v>
      </c>
      <c r="G396" s="33" t="n">
        <f aca="false">$G395+IF($F396=1,1,0)</f>
        <v>0</v>
      </c>
      <c r="H396" s="0" t="str">
        <f aca="false">IF($F396=1,$G396,"")</f>
        <v/>
      </c>
    </row>
    <row r="397" customFormat="false" ht="15" hidden="false" customHeight="false" outlineLevel="0" collapsed="false">
      <c r="A397" s="30" t="n">
        <v>61.71875</v>
      </c>
      <c r="B397" s="31" t="n">
        <v>12.5093</v>
      </c>
      <c r="C397" s="32" t="n">
        <f aca="false">IF($A397="","",IF(設定!$B$21="dB",10^($B397/20),ABS($B397)))</f>
        <v>4.22148256550317</v>
      </c>
      <c r="D397" s="32" t="n">
        <f aca="false">IF($A397="","",$A397^2)</f>
        <v>3809.2041015625</v>
      </c>
      <c r="E397" s="32" t="n">
        <f aca="false">IF($A397="","",IF($C397&lt;=0,"",1/$C397^2))</f>
        <v>0.0561138413570104</v>
      </c>
      <c r="F397" s="33" t="n">
        <f aca="false">IF(OR(ROW()-設定!$B$30&lt;2,ROW()+設定!$B$30&gt;13701,N($A397)&lt;=0,N(INDEX($A$2:$A$13701,MIN(13700,MAX(1,ROW()-1+設定!$B$30))))&lt;=0,$A397&lt;設定!$B$28,$A397&gt;設定!$B$29),0,IF(AND($C397&gt;=MAX(INDEX($C$1:$C$13701,MAX(1,ROW()-設定!$B$24)):INDEX($C$1:$C$13701,MAX(1,ROW()-1))),$C397&gt;MAX(INDEX($C$1:$C$13701,MIN(13701,ROW()+1)):INDEX($C$1:$C$13701,MIN(13701,ROW()+設定!$B$24))),$C397&gt;=設定!$B$32,$C397&gt;=MAX(MIN(INDEX($C$1:$C$13701,MAX(1,ROW()-設定!$B$26)):INDEX($C$1:$C$13701,MAX(1,ROW()-1))),MIN(INDEX($C$1:$C$13701,MIN(13701,ROW()+1)):INDEX($C$1:$C$13701,MIN(13701,ROW()+設定!$B$26))))*10^(設定!$B$27/20)),1,0))</f>
        <v>0</v>
      </c>
      <c r="G397" s="33" t="n">
        <f aca="false">$G396+IF($F397=1,1,0)</f>
        <v>0</v>
      </c>
      <c r="H397" s="0" t="str">
        <f aca="false">IF($F397=1,$G397,"")</f>
        <v/>
      </c>
    </row>
    <row r="398" customFormat="false" ht="15" hidden="false" customHeight="false" outlineLevel="0" collapsed="false">
      <c r="A398" s="30" t="n">
        <v>61.875</v>
      </c>
      <c r="B398" s="31" t="n">
        <v>12.5516</v>
      </c>
      <c r="C398" s="32" t="n">
        <f aca="false">IF($A398="","",IF(設定!$B$21="dB",10^($B398/20),ABS($B398)))</f>
        <v>4.2420911892125</v>
      </c>
      <c r="D398" s="32" t="n">
        <f aca="false">IF($A398="","",$A398^2)</f>
        <v>3828.515625</v>
      </c>
      <c r="E398" s="32" t="n">
        <f aca="false">IF($A398="","",IF($C398&lt;=0,"",1/$C398^2))</f>
        <v>0.0555699492294874</v>
      </c>
      <c r="F398" s="33" t="n">
        <f aca="false">IF(OR(ROW()-設定!$B$30&lt;2,ROW()+設定!$B$30&gt;13701,N($A398)&lt;=0,N(INDEX($A$2:$A$13701,MIN(13700,MAX(1,ROW()-1+設定!$B$30))))&lt;=0,$A398&lt;設定!$B$28,$A398&gt;設定!$B$29),0,IF(AND($C398&gt;=MAX(INDEX($C$1:$C$13701,MAX(1,ROW()-設定!$B$24)):INDEX($C$1:$C$13701,MAX(1,ROW()-1))),$C398&gt;MAX(INDEX($C$1:$C$13701,MIN(13701,ROW()+1)):INDEX($C$1:$C$13701,MIN(13701,ROW()+設定!$B$24))),$C398&gt;=設定!$B$32,$C398&gt;=MAX(MIN(INDEX($C$1:$C$13701,MAX(1,ROW()-設定!$B$26)):INDEX($C$1:$C$13701,MAX(1,ROW()-1))),MIN(INDEX($C$1:$C$13701,MIN(13701,ROW()+1)):INDEX($C$1:$C$13701,MIN(13701,ROW()+設定!$B$26))))*10^(設定!$B$27/20)),1,0))</f>
        <v>0</v>
      </c>
      <c r="G398" s="33" t="n">
        <f aca="false">$G397+IF($F398=1,1,0)</f>
        <v>0</v>
      </c>
      <c r="H398" s="0" t="str">
        <f aca="false">IF($F398=1,$G398,"")</f>
        <v/>
      </c>
    </row>
    <row r="399" customFormat="false" ht="15" hidden="false" customHeight="false" outlineLevel="0" collapsed="false">
      <c r="A399" s="30" t="n">
        <v>62.03125</v>
      </c>
      <c r="B399" s="31" t="n">
        <v>12.6332</v>
      </c>
      <c r="C399" s="32" t="n">
        <f aca="false">IF($A399="","",IF(設定!$B$21="dB",10^($B399/20),ABS($B399)))</f>
        <v>4.2821315008395</v>
      </c>
      <c r="D399" s="32" t="n">
        <f aca="false">IF($A399="","",$A399^2)</f>
        <v>3847.8759765625</v>
      </c>
      <c r="E399" s="32" t="n">
        <f aca="false">IF($A399="","",IF($C399&lt;=0,"",1/$C399^2))</f>
        <v>0.0545355879951876</v>
      </c>
      <c r="F399" s="33" t="n">
        <f aca="false">IF(OR(ROW()-設定!$B$30&lt;2,ROW()+設定!$B$30&gt;13701,N($A399)&lt;=0,N(INDEX($A$2:$A$13701,MIN(13700,MAX(1,ROW()-1+設定!$B$30))))&lt;=0,$A399&lt;設定!$B$28,$A399&gt;設定!$B$29),0,IF(AND($C399&gt;=MAX(INDEX($C$1:$C$13701,MAX(1,ROW()-設定!$B$24)):INDEX($C$1:$C$13701,MAX(1,ROW()-1))),$C399&gt;MAX(INDEX($C$1:$C$13701,MIN(13701,ROW()+1)):INDEX($C$1:$C$13701,MIN(13701,ROW()+設定!$B$24))),$C399&gt;=設定!$B$32,$C399&gt;=MAX(MIN(INDEX($C$1:$C$13701,MAX(1,ROW()-設定!$B$26)):INDEX($C$1:$C$13701,MAX(1,ROW()-1))),MIN(INDEX($C$1:$C$13701,MIN(13701,ROW()+1)):INDEX($C$1:$C$13701,MIN(13701,ROW()+設定!$B$26))))*10^(設定!$B$27/20)),1,0))</f>
        <v>0</v>
      </c>
      <c r="G399" s="33" t="n">
        <f aca="false">$G398+IF($F399=1,1,0)</f>
        <v>0</v>
      </c>
      <c r="H399" s="0" t="str">
        <f aca="false">IF($F399=1,$G399,"")</f>
        <v/>
      </c>
    </row>
    <row r="400" customFormat="false" ht="15" hidden="false" customHeight="false" outlineLevel="0" collapsed="false">
      <c r="A400" s="30" t="n">
        <v>62.1875</v>
      </c>
      <c r="B400" s="31" t="n">
        <v>12.3475</v>
      </c>
      <c r="C400" s="32" t="n">
        <f aca="false">IF($A400="","",IF(設定!$B$21="dB",10^($B400/20),ABS($B400)))</f>
        <v>4.14357305253884</v>
      </c>
      <c r="D400" s="32" t="n">
        <f aca="false">IF($A400="","",$A400^2)</f>
        <v>3867.28515625</v>
      </c>
      <c r="E400" s="32" t="n">
        <f aca="false">IF($A400="","",IF($C400&lt;=0,"",1/$C400^2))</f>
        <v>0.0582438399782709</v>
      </c>
      <c r="F400" s="33" t="n">
        <f aca="false">IF(OR(ROW()-設定!$B$30&lt;2,ROW()+設定!$B$30&gt;13701,N($A400)&lt;=0,N(INDEX($A$2:$A$13701,MIN(13700,MAX(1,ROW()-1+設定!$B$30))))&lt;=0,$A400&lt;設定!$B$28,$A400&gt;設定!$B$29),0,IF(AND($C400&gt;=MAX(INDEX($C$1:$C$13701,MAX(1,ROW()-設定!$B$24)):INDEX($C$1:$C$13701,MAX(1,ROW()-1))),$C400&gt;MAX(INDEX($C$1:$C$13701,MIN(13701,ROW()+1)):INDEX($C$1:$C$13701,MIN(13701,ROW()+設定!$B$24))),$C400&gt;=設定!$B$32,$C400&gt;=MAX(MIN(INDEX($C$1:$C$13701,MAX(1,ROW()-設定!$B$26)):INDEX($C$1:$C$13701,MAX(1,ROW()-1))),MIN(INDEX($C$1:$C$13701,MIN(13701,ROW()+1)):INDEX($C$1:$C$13701,MIN(13701,ROW()+設定!$B$26))))*10^(設定!$B$27/20)),1,0))</f>
        <v>0</v>
      </c>
      <c r="G400" s="33" t="n">
        <f aca="false">$G399+IF($F400=1,1,0)</f>
        <v>0</v>
      </c>
      <c r="H400" s="0" t="str">
        <f aca="false">IF($F400=1,$G400,"")</f>
        <v/>
      </c>
    </row>
    <row r="401" customFormat="false" ht="15" hidden="false" customHeight="false" outlineLevel="0" collapsed="false">
      <c r="A401" s="30" t="n">
        <v>62.34375</v>
      </c>
      <c r="B401" s="31" t="n">
        <v>12.448</v>
      </c>
      <c r="C401" s="32" t="n">
        <f aca="false">IF($A401="","",IF(設定!$B$21="dB",10^($B401/20),ABS($B401)))</f>
        <v>4.19179465932564</v>
      </c>
      <c r="D401" s="32" t="n">
        <f aca="false">IF($A401="","",$A401^2)</f>
        <v>3886.7431640625</v>
      </c>
      <c r="E401" s="32" t="n">
        <f aca="false">IF($A401="","",IF($C401&lt;=0,"",1/$C401^2))</f>
        <v>0.0569114957628841</v>
      </c>
      <c r="F401" s="33" t="n">
        <f aca="false">IF(OR(ROW()-設定!$B$30&lt;2,ROW()+設定!$B$30&gt;13701,N($A401)&lt;=0,N(INDEX($A$2:$A$13701,MIN(13700,MAX(1,ROW()-1+設定!$B$30))))&lt;=0,$A401&lt;設定!$B$28,$A401&gt;設定!$B$29),0,IF(AND($C401&gt;=MAX(INDEX($C$1:$C$13701,MAX(1,ROW()-設定!$B$24)):INDEX($C$1:$C$13701,MAX(1,ROW()-1))),$C401&gt;MAX(INDEX($C$1:$C$13701,MIN(13701,ROW()+1)):INDEX($C$1:$C$13701,MIN(13701,ROW()+設定!$B$24))),$C401&gt;=設定!$B$32,$C401&gt;=MAX(MIN(INDEX($C$1:$C$13701,MAX(1,ROW()-設定!$B$26)):INDEX($C$1:$C$13701,MAX(1,ROW()-1))),MIN(INDEX($C$1:$C$13701,MIN(13701,ROW()+1)):INDEX($C$1:$C$13701,MIN(13701,ROW()+設定!$B$26))))*10^(設定!$B$27/20)),1,0))</f>
        <v>0</v>
      </c>
      <c r="G401" s="33" t="n">
        <f aca="false">$G400+IF($F401=1,1,0)</f>
        <v>0</v>
      </c>
      <c r="H401" s="0" t="str">
        <f aca="false">IF($F401=1,$G401,"")</f>
        <v/>
      </c>
    </row>
    <row r="402" customFormat="false" ht="15" hidden="false" customHeight="false" outlineLevel="0" collapsed="false">
      <c r="A402" s="30" t="n">
        <v>62.5</v>
      </c>
      <c r="B402" s="31" t="n">
        <v>12.5489</v>
      </c>
      <c r="C402" s="32" t="n">
        <f aca="false">IF($A402="","",IF(設定!$B$21="dB",10^($B402/20),ABS($B402)))</f>
        <v>4.24077274439046</v>
      </c>
      <c r="D402" s="32" t="n">
        <f aca="false">IF($A402="","",$A402^2)</f>
        <v>3906.25</v>
      </c>
      <c r="E402" s="32" t="n">
        <f aca="false">IF($A402="","",IF($C402&lt;=0,"",1/$C402^2))</f>
        <v>0.0556045076957514</v>
      </c>
      <c r="F402" s="33" t="n">
        <f aca="false">IF(OR(ROW()-設定!$B$30&lt;2,ROW()+設定!$B$30&gt;13701,N($A402)&lt;=0,N(INDEX($A$2:$A$13701,MIN(13700,MAX(1,ROW()-1+設定!$B$30))))&lt;=0,$A402&lt;設定!$B$28,$A402&gt;設定!$B$29),0,IF(AND($C402&gt;=MAX(INDEX($C$1:$C$13701,MAX(1,ROW()-設定!$B$24)):INDEX($C$1:$C$13701,MAX(1,ROW()-1))),$C402&gt;MAX(INDEX($C$1:$C$13701,MIN(13701,ROW()+1)):INDEX($C$1:$C$13701,MIN(13701,ROW()+設定!$B$24))),$C402&gt;=設定!$B$32,$C402&gt;=MAX(MIN(INDEX($C$1:$C$13701,MAX(1,ROW()-設定!$B$26)):INDEX($C$1:$C$13701,MAX(1,ROW()-1))),MIN(INDEX($C$1:$C$13701,MIN(13701,ROW()+1)):INDEX($C$1:$C$13701,MIN(13701,ROW()+設定!$B$26))))*10^(設定!$B$27/20)),1,0))</f>
        <v>0</v>
      </c>
      <c r="G402" s="33" t="n">
        <f aca="false">$G401+IF($F402=1,1,0)</f>
        <v>0</v>
      </c>
      <c r="H402" s="0" t="str">
        <f aca="false">IF($F402=1,$G402,"")</f>
        <v/>
      </c>
    </row>
    <row r="403" customFormat="false" ht="15" hidden="false" customHeight="false" outlineLevel="0" collapsed="false">
      <c r="A403" s="30" t="n">
        <v>62.65625</v>
      </c>
      <c r="B403" s="31" t="n">
        <v>12.5715</v>
      </c>
      <c r="C403" s="32" t="n">
        <f aca="false">IF($A403="","",IF(設定!$B$21="dB",10^($B403/20),ABS($B403)))</f>
        <v>4.25182126816866</v>
      </c>
      <c r="D403" s="32" t="n">
        <f aca="false">IF($A403="","",$A403^2)</f>
        <v>3925.8056640625</v>
      </c>
      <c r="E403" s="32" t="n">
        <f aca="false">IF($A403="","",IF($C403&lt;=0,"",1/$C403^2))</f>
        <v>0.0553159021860351</v>
      </c>
      <c r="F403" s="33" t="n">
        <f aca="false">IF(OR(ROW()-設定!$B$30&lt;2,ROW()+設定!$B$30&gt;13701,N($A403)&lt;=0,N(INDEX($A$2:$A$13701,MIN(13700,MAX(1,ROW()-1+設定!$B$30))))&lt;=0,$A403&lt;設定!$B$28,$A403&gt;設定!$B$29),0,IF(AND($C403&gt;=MAX(INDEX($C$1:$C$13701,MAX(1,ROW()-設定!$B$24)):INDEX($C$1:$C$13701,MAX(1,ROW()-1))),$C403&gt;MAX(INDEX($C$1:$C$13701,MIN(13701,ROW()+1)):INDEX($C$1:$C$13701,MIN(13701,ROW()+設定!$B$24))),$C403&gt;=設定!$B$32,$C403&gt;=MAX(MIN(INDEX($C$1:$C$13701,MAX(1,ROW()-設定!$B$26)):INDEX($C$1:$C$13701,MAX(1,ROW()-1))),MIN(INDEX($C$1:$C$13701,MIN(13701,ROW()+1)):INDEX($C$1:$C$13701,MIN(13701,ROW()+設定!$B$26))))*10^(設定!$B$27/20)),1,0))</f>
        <v>0</v>
      </c>
      <c r="G403" s="33" t="n">
        <f aca="false">$G402+IF($F403=1,1,0)</f>
        <v>0</v>
      </c>
      <c r="H403" s="0" t="str">
        <f aca="false">IF($F403=1,$G403,"")</f>
        <v/>
      </c>
    </row>
    <row r="404" customFormat="false" ht="15" hidden="false" customHeight="false" outlineLevel="0" collapsed="false">
      <c r="A404" s="30" t="n">
        <v>62.8125</v>
      </c>
      <c r="B404" s="31" t="n">
        <v>12.4921</v>
      </c>
      <c r="C404" s="32" t="n">
        <f aca="false">IF($A404="","",IF(設定!$B$21="dB",10^($B404/20),ABS($B404)))</f>
        <v>4.21313135922818</v>
      </c>
      <c r="D404" s="32" t="n">
        <f aca="false">IF($A404="","",$A404^2)</f>
        <v>3945.41015625</v>
      </c>
      <c r="E404" s="32" t="n">
        <f aca="false">IF($A404="","",IF($C404&lt;=0,"",1/$C404^2))</f>
        <v>0.0563365178738967</v>
      </c>
      <c r="F404" s="33" t="n">
        <f aca="false">IF(OR(ROW()-設定!$B$30&lt;2,ROW()+設定!$B$30&gt;13701,N($A404)&lt;=0,N(INDEX($A$2:$A$13701,MIN(13700,MAX(1,ROW()-1+設定!$B$30))))&lt;=0,$A404&lt;設定!$B$28,$A404&gt;設定!$B$29),0,IF(AND($C404&gt;=MAX(INDEX($C$1:$C$13701,MAX(1,ROW()-設定!$B$24)):INDEX($C$1:$C$13701,MAX(1,ROW()-1))),$C404&gt;MAX(INDEX($C$1:$C$13701,MIN(13701,ROW()+1)):INDEX($C$1:$C$13701,MIN(13701,ROW()+設定!$B$24))),$C404&gt;=設定!$B$32,$C404&gt;=MAX(MIN(INDEX($C$1:$C$13701,MAX(1,ROW()-設定!$B$26)):INDEX($C$1:$C$13701,MAX(1,ROW()-1))),MIN(INDEX($C$1:$C$13701,MIN(13701,ROW()+1)):INDEX($C$1:$C$13701,MIN(13701,ROW()+設定!$B$26))))*10^(設定!$B$27/20)),1,0))</f>
        <v>0</v>
      </c>
      <c r="G404" s="33" t="n">
        <f aca="false">$G403+IF($F404=1,1,0)</f>
        <v>0</v>
      </c>
      <c r="H404" s="0" t="str">
        <f aca="false">IF($F404=1,$G404,"")</f>
        <v/>
      </c>
    </row>
    <row r="405" customFormat="false" ht="15" hidden="false" customHeight="false" outlineLevel="0" collapsed="false">
      <c r="A405" s="30" t="n">
        <v>62.96875</v>
      </c>
      <c r="B405" s="31" t="n">
        <v>12.638</v>
      </c>
      <c r="C405" s="32" t="n">
        <f aca="false">IF($A405="","",IF(設定!$B$21="dB",10^($B405/20),ABS($B405)))</f>
        <v>4.28449854813701</v>
      </c>
      <c r="D405" s="32" t="n">
        <f aca="false">IF($A405="","",$A405^2)</f>
        <v>3965.0634765625</v>
      </c>
      <c r="E405" s="32" t="n">
        <f aca="false">IF($A405="","",IF($C405&lt;=0,"",1/$C405^2))</f>
        <v>0.0544753463327543</v>
      </c>
      <c r="F405" s="33" t="n">
        <f aca="false">IF(OR(ROW()-設定!$B$30&lt;2,ROW()+設定!$B$30&gt;13701,N($A405)&lt;=0,N(INDEX($A$2:$A$13701,MIN(13700,MAX(1,ROW()-1+設定!$B$30))))&lt;=0,$A405&lt;設定!$B$28,$A405&gt;設定!$B$29),0,IF(AND($C405&gt;=MAX(INDEX($C$1:$C$13701,MAX(1,ROW()-設定!$B$24)):INDEX($C$1:$C$13701,MAX(1,ROW()-1))),$C405&gt;MAX(INDEX($C$1:$C$13701,MIN(13701,ROW()+1)):INDEX($C$1:$C$13701,MIN(13701,ROW()+設定!$B$24))),$C405&gt;=設定!$B$32,$C405&gt;=MAX(MIN(INDEX($C$1:$C$13701,MAX(1,ROW()-設定!$B$26)):INDEX($C$1:$C$13701,MAX(1,ROW()-1))),MIN(INDEX($C$1:$C$13701,MIN(13701,ROW()+1)):INDEX($C$1:$C$13701,MIN(13701,ROW()+設定!$B$26))))*10^(設定!$B$27/20)),1,0))</f>
        <v>0</v>
      </c>
      <c r="G405" s="33" t="n">
        <f aca="false">$G404+IF($F405=1,1,0)</f>
        <v>0</v>
      </c>
      <c r="H405" s="0" t="str">
        <f aca="false">IF($F405=1,$G405,"")</f>
        <v/>
      </c>
    </row>
    <row r="406" customFormat="false" ht="15" hidden="false" customHeight="false" outlineLevel="0" collapsed="false">
      <c r="A406" s="30" t="n">
        <v>63.125</v>
      </c>
      <c r="B406" s="31" t="n">
        <v>12.5549</v>
      </c>
      <c r="C406" s="32" t="n">
        <f aca="false">IF($A406="","",IF(設定!$B$21="dB",10^($B406/20),ABS($B406)))</f>
        <v>4.2437031784412</v>
      </c>
      <c r="D406" s="32" t="n">
        <f aca="false">IF($A406="","",$A406^2)</f>
        <v>3984.765625</v>
      </c>
      <c r="E406" s="32" t="n">
        <f aca="false">IF($A406="","",IF($C406&lt;=0,"",1/$C406^2))</f>
        <v>0.0555277402707063</v>
      </c>
      <c r="F406" s="33" t="n">
        <f aca="false">IF(OR(ROW()-設定!$B$30&lt;2,ROW()+設定!$B$30&gt;13701,N($A406)&lt;=0,N(INDEX($A$2:$A$13701,MIN(13700,MAX(1,ROW()-1+設定!$B$30))))&lt;=0,$A406&lt;設定!$B$28,$A406&gt;設定!$B$29),0,IF(AND($C406&gt;=MAX(INDEX($C$1:$C$13701,MAX(1,ROW()-設定!$B$24)):INDEX($C$1:$C$13701,MAX(1,ROW()-1))),$C406&gt;MAX(INDEX($C$1:$C$13701,MIN(13701,ROW()+1)):INDEX($C$1:$C$13701,MIN(13701,ROW()+設定!$B$24))),$C406&gt;=設定!$B$32,$C406&gt;=MAX(MIN(INDEX($C$1:$C$13701,MAX(1,ROW()-設定!$B$26)):INDEX($C$1:$C$13701,MAX(1,ROW()-1))),MIN(INDEX($C$1:$C$13701,MIN(13701,ROW()+1)):INDEX($C$1:$C$13701,MIN(13701,ROW()+設定!$B$26))))*10^(設定!$B$27/20)),1,0))</f>
        <v>0</v>
      </c>
      <c r="G406" s="33" t="n">
        <f aca="false">$G405+IF($F406=1,1,0)</f>
        <v>0</v>
      </c>
      <c r="H406" s="0" t="str">
        <f aca="false">IF($F406=1,$G406,"")</f>
        <v/>
      </c>
    </row>
    <row r="407" customFormat="false" ht="15" hidden="false" customHeight="false" outlineLevel="0" collapsed="false">
      <c r="A407" s="30" t="n">
        <v>63.28125</v>
      </c>
      <c r="B407" s="31" t="n">
        <v>12.4051</v>
      </c>
      <c r="C407" s="32" t="n">
        <f aca="false">IF($A407="","",IF(設定!$B$21="dB",10^($B407/20),ABS($B407)))</f>
        <v>4.17114224036663</v>
      </c>
      <c r="D407" s="32" t="n">
        <f aca="false">IF($A407="","",$A407^2)</f>
        <v>4004.5166015625</v>
      </c>
      <c r="E407" s="32" t="n">
        <f aca="false">IF($A407="","",IF($C407&lt;=0,"",1/$C407^2))</f>
        <v>0.0574764584249516</v>
      </c>
      <c r="F407" s="33" t="n">
        <f aca="false">IF(OR(ROW()-設定!$B$30&lt;2,ROW()+設定!$B$30&gt;13701,N($A407)&lt;=0,N(INDEX($A$2:$A$13701,MIN(13700,MAX(1,ROW()-1+設定!$B$30))))&lt;=0,$A407&lt;設定!$B$28,$A407&gt;設定!$B$29),0,IF(AND($C407&gt;=MAX(INDEX($C$1:$C$13701,MAX(1,ROW()-設定!$B$24)):INDEX($C$1:$C$13701,MAX(1,ROW()-1))),$C407&gt;MAX(INDEX($C$1:$C$13701,MIN(13701,ROW()+1)):INDEX($C$1:$C$13701,MIN(13701,ROW()+設定!$B$24))),$C407&gt;=設定!$B$32,$C407&gt;=MAX(MIN(INDEX($C$1:$C$13701,MAX(1,ROW()-設定!$B$26)):INDEX($C$1:$C$13701,MAX(1,ROW()-1))),MIN(INDEX($C$1:$C$13701,MIN(13701,ROW()+1)):INDEX($C$1:$C$13701,MIN(13701,ROW()+設定!$B$26))))*10^(設定!$B$27/20)),1,0))</f>
        <v>0</v>
      </c>
      <c r="G407" s="33" t="n">
        <f aca="false">$G406+IF($F407=1,1,0)</f>
        <v>0</v>
      </c>
      <c r="H407" s="0" t="str">
        <f aca="false">IF($F407=1,$G407,"")</f>
        <v/>
      </c>
    </row>
    <row r="408" customFormat="false" ht="15" hidden="false" customHeight="false" outlineLevel="0" collapsed="false">
      <c r="A408" s="30" t="n">
        <v>63.4375</v>
      </c>
      <c r="B408" s="31" t="n">
        <v>12.4357</v>
      </c>
      <c r="C408" s="32" t="n">
        <f aca="false">IF($A408="","",IF(設定!$B$21="dB",10^($B408/20),ABS($B408)))</f>
        <v>4.18586290247147</v>
      </c>
      <c r="D408" s="32" t="n">
        <f aca="false">IF($A408="","",$A408^2)</f>
        <v>4024.31640625</v>
      </c>
      <c r="E408" s="32" t="n">
        <f aca="false">IF($A408="","",IF($C408&lt;=0,"",1/$C408^2))</f>
        <v>0.0570729078099182</v>
      </c>
      <c r="F408" s="33" t="n">
        <f aca="false">IF(OR(ROW()-設定!$B$30&lt;2,ROW()+設定!$B$30&gt;13701,N($A408)&lt;=0,N(INDEX($A$2:$A$13701,MIN(13700,MAX(1,ROW()-1+設定!$B$30))))&lt;=0,$A408&lt;設定!$B$28,$A408&gt;設定!$B$29),0,IF(AND($C408&gt;=MAX(INDEX($C$1:$C$13701,MAX(1,ROW()-設定!$B$24)):INDEX($C$1:$C$13701,MAX(1,ROW()-1))),$C408&gt;MAX(INDEX($C$1:$C$13701,MIN(13701,ROW()+1)):INDEX($C$1:$C$13701,MIN(13701,ROW()+設定!$B$24))),$C408&gt;=設定!$B$32,$C408&gt;=MAX(MIN(INDEX($C$1:$C$13701,MAX(1,ROW()-設定!$B$26)):INDEX($C$1:$C$13701,MAX(1,ROW()-1))),MIN(INDEX($C$1:$C$13701,MIN(13701,ROW()+1)):INDEX($C$1:$C$13701,MIN(13701,ROW()+設定!$B$26))))*10^(設定!$B$27/20)),1,0))</f>
        <v>0</v>
      </c>
      <c r="G408" s="33" t="n">
        <f aca="false">$G407+IF($F408=1,1,0)</f>
        <v>0</v>
      </c>
      <c r="H408" s="0" t="str">
        <f aca="false">IF($F408=1,$G408,"")</f>
        <v/>
      </c>
    </row>
    <row r="409" customFormat="false" ht="15" hidden="false" customHeight="false" outlineLevel="0" collapsed="false">
      <c r="A409" s="30" t="n">
        <v>63.59375</v>
      </c>
      <c r="B409" s="31" t="n">
        <v>12.6169</v>
      </c>
      <c r="C409" s="32" t="n">
        <f aca="false">IF($A409="","",IF(設定!$B$21="dB",10^($B409/20),ABS($B409)))</f>
        <v>4.27410315890586</v>
      </c>
      <c r="D409" s="32" t="n">
        <f aca="false">IF($A409="","",$A409^2)</f>
        <v>4044.1650390625</v>
      </c>
      <c r="E409" s="32" t="n">
        <f aca="false">IF($A409="","",IF($C409&lt;=0,"",1/$C409^2))</f>
        <v>0.05474065630314</v>
      </c>
      <c r="F409" s="33" t="n">
        <f aca="false">IF(OR(ROW()-設定!$B$30&lt;2,ROW()+設定!$B$30&gt;13701,N($A409)&lt;=0,N(INDEX($A$2:$A$13701,MIN(13700,MAX(1,ROW()-1+設定!$B$30))))&lt;=0,$A409&lt;設定!$B$28,$A409&gt;設定!$B$29),0,IF(AND($C409&gt;=MAX(INDEX($C$1:$C$13701,MAX(1,ROW()-設定!$B$24)):INDEX($C$1:$C$13701,MAX(1,ROW()-1))),$C409&gt;MAX(INDEX($C$1:$C$13701,MIN(13701,ROW()+1)):INDEX($C$1:$C$13701,MIN(13701,ROW()+設定!$B$24))),$C409&gt;=設定!$B$32,$C409&gt;=MAX(MIN(INDEX($C$1:$C$13701,MAX(1,ROW()-設定!$B$26)):INDEX($C$1:$C$13701,MAX(1,ROW()-1))),MIN(INDEX($C$1:$C$13701,MIN(13701,ROW()+1)):INDEX($C$1:$C$13701,MIN(13701,ROW()+設定!$B$26))))*10^(設定!$B$27/20)),1,0))</f>
        <v>0</v>
      </c>
      <c r="G409" s="33" t="n">
        <f aca="false">$G408+IF($F409=1,1,0)</f>
        <v>0</v>
      </c>
      <c r="H409" s="0" t="str">
        <f aca="false">IF($F409=1,$G409,"")</f>
        <v/>
      </c>
    </row>
    <row r="410" customFormat="false" ht="15" hidden="false" customHeight="false" outlineLevel="0" collapsed="false">
      <c r="A410" s="30" t="n">
        <v>63.75</v>
      </c>
      <c r="B410" s="31" t="n">
        <v>12.5818</v>
      </c>
      <c r="C410" s="32" t="n">
        <f aca="false">IF($A410="","",IF(設定!$B$21="dB",10^($B410/20),ABS($B410)))</f>
        <v>4.25686620163668</v>
      </c>
      <c r="D410" s="32" t="n">
        <f aca="false">IF($A410="","",$A410^2)</f>
        <v>4064.0625</v>
      </c>
      <c r="E410" s="32" t="n">
        <f aca="false">IF($A410="","",IF($C410&lt;=0,"",1/$C410^2))</f>
        <v>0.0551848669741816</v>
      </c>
      <c r="F410" s="33" t="n">
        <f aca="false">IF(OR(ROW()-設定!$B$30&lt;2,ROW()+設定!$B$30&gt;13701,N($A410)&lt;=0,N(INDEX($A$2:$A$13701,MIN(13700,MAX(1,ROW()-1+設定!$B$30))))&lt;=0,$A410&lt;設定!$B$28,$A410&gt;設定!$B$29),0,IF(AND($C410&gt;=MAX(INDEX($C$1:$C$13701,MAX(1,ROW()-設定!$B$24)):INDEX($C$1:$C$13701,MAX(1,ROW()-1))),$C410&gt;MAX(INDEX($C$1:$C$13701,MIN(13701,ROW()+1)):INDEX($C$1:$C$13701,MIN(13701,ROW()+設定!$B$24))),$C410&gt;=設定!$B$32,$C410&gt;=MAX(MIN(INDEX($C$1:$C$13701,MAX(1,ROW()-設定!$B$26)):INDEX($C$1:$C$13701,MAX(1,ROW()-1))),MIN(INDEX($C$1:$C$13701,MIN(13701,ROW()+1)):INDEX($C$1:$C$13701,MIN(13701,ROW()+設定!$B$26))))*10^(設定!$B$27/20)),1,0))</f>
        <v>0</v>
      </c>
      <c r="G410" s="33" t="n">
        <f aca="false">$G409+IF($F410=1,1,0)</f>
        <v>0</v>
      </c>
      <c r="H410" s="0" t="str">
        <f aca="false">IF($F410=1,$G410,"")</f>
        <v/>
      </c>
    </row>
    <row r="411" customFormat="false" ht="15" hidden="false" customHeight="false" outlineLevel="0" collapsed="false">
      <c r="A411" s="30" t="n">
        <v>63.90625</v>
      </c>
      <c r="B411" s="31" t="n">
        <v>12.3336</v>
      </c>
      <c r="C411" s="32" t="n">
        <f aca="false">IF($A411="","",IF(設定!$B$21="dB",10^($B411/20),ABS($B411)))</f>
        <v>4.13694740941801</v>
      </c>
      <c r="D411" s="32" t="n">
        <f aca="false">IF($A411="","",$A411^2)</f>
        <v>4084.0087890625</v>
      </c>
      <c r="E411" s="32" t="n">
        <f aca="false">IF($A411="","",IF($C411&lt;=0,"",1/$C411^2))</f>
        <v>0.0584305534586311</v>
      </c>
      <c r="F411" s="33" t="n">
        <f aca="false">IF(OR(ROW()-設定!$B$30&lt;2,ROW()+設定!$B$30&gt;13701,N($A411)&lt;=0,N(INDEX($A$2:$A$13701,MIN(13700,MAX(1,ROW()-1+設定!$B$30))))&lt;=0,$A411&lt;設定!$B$28,$A411&gt;設定!$B$29),0,IF(AND($C411&gt;=MAX(INDEX($C$1:$C$13701,MAX(1,ROW()-設定!$B$24)):INDEX($C$1:$C$13701,MAX(1,ROW()-1))),$C411&gt;MAX(INDEX($C$1:$C$13701,MIN(13701,ROW()+1)):INDEX($C$1:$C$13701,MIN(13701,ROW()+設定!$B$24))),$C411&gt;=設定!$B$32,$C411&gt;=MAX(MIN(INDEX($C$1:$C$13701,MAX(1,ROW()-設定!$B$26)):INDEX($C$1:$C$13701,MAX(1,ROW()-1))),MIN(INDEX($C$1:$C$13701,MIN(13701,ROW()+1)):INDEX($C$1:$C$13701,MIN(13701,ROW()+設定!$B$26))))*10^(設定!$B$27/20)),1,0))</f>
        <v>0</v>
      </c>
      <c r="G411" s="33" t="n">
        <f aca="false">$G410+IF($F411=1,1,0)</f>
        <v>0</v>
      </c>
      <c r="H411" s="0" t="str">
        <f aca="false">IF($F411=1,$G411,"")</f>
        <v/>
      </c>
    </row>
    <row r="412" customFormat="false" ht="15" hidden="false" customHeight="false" outlineLevel="0" collapsed="false">
      <c r="A412" s="30" t="n">
        <v>64.0625</v>
      </c>
      <c r="B412" s="31" t="n">
        <v>12.6737</v>
      </c>
      <c r="C412" s="32" t="n">
        <f aca="false">IF($A412="","",IF(設定!$B$21="dB",10^($B412/20),ABS($B412)))</f>
        <v>4.30214456601268</v>
      </c>
      <c r="D412" s="32" t="n">
        <f aca="false">IF($A412="","",$A412^2)</f>
        <v>4104.00390625</v>
      </c>
      <c r="E412" s="32" t="n">
        <f aca="false">IF($A412="","",IF($C412&lt;=0,"",1/$C412^2))</f>
        <v>0.0540293819985771</v>
      </c>
      <c r="F412" s="33" t="n">
        <f aca="false">IF(OR(ROW()-設定!$B$30&lt;2,ROW()+設定!$B$30&gt;13701,N($A412)&lt;=0,N(INDEX($A$2:$A$13701,MIN(13700,MAX(1,ROW()-1+設定!$B$30))))&lt;=0,$A412&lt;設定!$B$28,$A412&gt;設定!$B$29),0,IF(AND($C412&gt;=MAX(INDEX($C$1:$C$13701,MAX(1,ROW()-設定!$B$24)):INDEX($C$1:$C$13701,MAX(1,ROW()-1))),$C412&gt;MAX(INDEX($C$1:$C$13701,MIN(13701,ROW()+1)):INDEX($C$1:$C$13701,MIN(13701,ROW()+設定!$B$24))),$C412&gt;=設定!$B$32,$C412&gt;=MAX(MIN(INDEX($C$1:$C$13701,MAX(1,ROW()-設定!$B$26)):INDEX($C$1:$C$13701,MAX(1,ROW()-1))),MIN(INDEX($C$1:$C$13701,MIN(13701,ROW()+1)):INDEX($C$1:$C$13701,MIN(13701,ROW()+設定!$B$26))))*10^(設定!$B$27/20)),1,0))</f>
        <v>0</v>
      </c>
      <c r="G412" s="33" t="n">
        <f aca="false">$G411+IF($F412=1,1,0)</f>
        <v>0</v>
      </c>
      <c r="H412" s="0" t="str">
        <f aca="false">IF($F412=1,$G412,"")</f>
        <v/>
      </c>
    </row>
    <row r="413" customFormat="false" ht="15" hidden="false" customHeight="false" outlineLevel="0" collapsed="false">
      <c r="A413" s="30" t="n">
        <v>64.21875</v>
      </c>
      <c r="B413" s="31" t="n">
        <v>12.5968</v>
      </c>
      <c r="C413" s="32" t="n">
        <f aca="false">IF($A413="","",IF(設定!$B$21="dB",10^($B413/20),ABS($B413)))</f>
        <v>4.26422390045001</v>
      </c>
      <c r="D413" s="32" t="n">
        <f aca="false">IF($A413="","",$A413^2)</f>
        <v>4124.0478515625</v>
      </c>
      <c r="E413" s="32" t="n">
        <f aca="false">IF($A413="","",IF($C413&lt;=0,"",1/$C413^2))</f>
        <v>0.0549945939750812</v>
      </c>
      <c r="F413" s="33" t="n">
        <f aca="false">IF(OR(ROW()-設定!$B$30&lt;2,ROW()+設定!$B$30&gt;13701,N($A413)&lt;=0,N(INDEX($A$2:$A$13701,MIN(13700,MAX(1,ROW()-1+設定!$B$30))))&lt;=0,$A413&lt;設定!$B$28,$A413&gt;設定!$B$29),0,IF(AND($C413&gt;=MAX(INDEX($C$1:$C$13701,MAX(1,ROW()-設定!$B$24)):INDEX($C$1:$C$13701,MAX(1,ROW()-1))),$C413&gt;MAX(INDEX($C$1:$C$13701,MIN(13701,ROW()+1)):INDEX($C$1:$C$13701,MIN(13701,ROW()+設定!$B$24))),$C413&gt;=設定!$B$32,$C413&gt;=MAX(MIN(INDEX($C$1:$C$13701,MAX(1,ROW()-設定!$B$26)):INDEX($C$1:$C$13701,MAX(1,ROW()-1))),MIN(INDEX($C$1:$C$13701,MIN(13701,ROW()+1)):INDEX($C$1:$C$13701,MIN(13701,ROW()+設定!$B$26))))*10^(設定!$B$27/20)),1,0))</f>
        <v>0</v>
      </c>
      <c r="G413" s="33" t="n">
        <f aca="false">$G412+IF($F413=1,1,0)</f>
        <v>0</v>
      </c>
      <c r="H413" s="0" t="str">
        <f aca="false">IF($F413=1,$G413,"")</f>
        <v/>
      </c>
    </row>
    <row r="414" customFormat="false" ht="15" hidden="false" customHeight="false" outlineLevel="0" collapsed="false">
      <c r="A414" s="30" t="n">
        <v>64.375</v>
      </c>
      <c r="B414" s="31" t="n">
        <v>12.6742</v>
      </c>
      <c r="C414" s="32" t="n">
        <f aca="false">IF($A414="","",IF(設定!$B$21="dB",10^($B414/20),ABS($B414)))</f>
        <v>4.30239222448944</v>
      </c>
      <c r="D414" s="32" t="n">
        <f aca="false">IF($A414="","",$A414^2)</f>
        <v>4144.140625</v>
      </c>
      <c r="E414" s="32" t="n">
        <f aca="false">IF($A414="","",IF($C414&lt;=0,"",1/$C414^2))</f>
        <v>0.0540231619941575</v>
      </c>
      <c r="F414" s="33" t="n">
        <f aca="false">IF(OR(ROW()-設定!$B$30&lt;2,ROW()+設定!$B$30&gt;13701,N($A414)&lt;=0,N(INDEX($A$2:$A$13701,MIN(13700,MAX(1,ROW()-1+設定!$B$30))))&lt;=0,$A414&lt;設定!$B$28,$A414&gt;設定!$B$29),0,IF(AND($C414&gt;=MAX(INDEX($C$1:$C$13701,MAX(1,ROW()-設定!$B$24)):INDEX($C$1:$C$13701,MAX(1,ROW()-1))),$C414&gt;MAX(INDEX($C$1:$C$13701,MIN(13701,ROW()+1)):INDEX($C$1:$C$13701,MIN(13701,ROW()+設定!$B$24))),$C414&gt;=設定!$B$32,$C414&gt;=MAX(MIN(INDEX($C$1:$C$13701,MAX(1,ROW()-設定!$B$26)):INDEX($C$1:$C$13701,MAX(1,ROW()-1))),MIN(INDEX($C$1:$C$13701,MIN(13701,ROW()+1)):INDEX($C$1:$C$13701,MIN(13701,ROW()+設定!$B$26))))*10^(設定!$B$27/20)),1,0))</f>
        <v>0</v>
      </c>
      <c r="G414" s="33" t="n">
        <f aca="false">$G413+IF($F414=1,1,0)</f>
        <v>0</v>
      </c>
      <c r="H414" s="0" t="str">
        <f aca="false">IF($F414=1,$G414,"")</f>
        <v/>
      </c>
    </row>
    <row r="415" customFormat="false" ht="15" hidden="false" customHeight="false" outlineLevel="0" collapsed="false">
      <c r="A415" s="30" t="n">
        <v>64.53125</v>
      </c>
      <c r="B415" s="31" t="n">
        <v>12.4961</v>
      </c>
      <c r="C415" s="32" t="n">
        <f aca="false">IF($A415="","",IF(設定!$B$21="dB",10^($B415/20),ABS($B415)))</f>
        <v>4.21507202474115</v>
      </c>
      <c r="D415" s="32" t="n">
        <f aca="false">IF($A415="","",$A415^2)</f>
        <v>4164.2822265625</v>
      </c>
      <c r="E415" s="32" t="n">
        <f aca="false">IF($A415="","",IF($C415&lt;=0,"",1/$C415^2))</f>
        <v>0.0562846539113014</v>
      </c>
      <c r="F415" s="33" t="n">
        <f aca="false">IF(OR(ROW()-設定!$B$30&lt;2,ROW()+設定!$B$30&gt;13701,N($A415)&lt;=0,N(INDEX($A$2:$A$13701,MIN(13700,MAX(1,ROW()-1+設定!$B$30))))&lt;=0,$A415&lt;設定!$B$28,$A415&gt;設定!$B$29),0,IF(AND($C415&gt;=MAX(INDEX($C$1:$C$13701,MAX(1,ROW()-設定!$B$24)):INDEX($C$1:$C$13701,MAX(1,ROW()-1))),$C415&gt;MAX(INDEX($C$1:$C$13701,MIN(13701,ROW()+1)):INDEX($C$1:$C$13701,MIN(13701,ROW()+設定!$B$24))),$C415&gt;=設定!$B$32,$C415&gt;=MAX(MIN(INDEX($C$1:$C$13701,MAX(1,ROW()-設定!$B$26)):INDEX($C$1:$C$13701,MAX(1,ROW()-1))),MIN(INDEX($C$1:$C$13701,MIN(13701,ROW()+1)):INDEX($C$1:$C$13701,MIN(13701,ROW()+設定!$B$26))))*10^(設定!$B$27/20)),1,0))</f>
        <v>0</v>
      </c>
      <c r="G415" s="33" t="n">
        <f aca="false">$G414+IF($F415=1,1,0)</f>
        <v>0</v>
      </c>
      <c r="H415" s="0" t="str">
        <f aca="false">IF($F415=1,$G415,"")</f>
        <v/>
      </c>
    </row>
    <row r="416" customFormat="false" ht="15" hidden="false" customHeight="false" outlineLevel="0" collapsed="false">
      <c r="A416" s="30" t="n">
        <v>64.6875</v>
      </c>
      <c r="B416" s="31" t="n">
        <v>12.505</v>
      </c>
      <c r="C416" s="32" t="n">
        <f aca="false">IF($A416="","",IF(設定!$B$21="dB",10^($B416/20),ABS($B416)))</f>
        <v>4.21939321331128</v>
      </c>
      <c r="D416" s="32" t="n">
        <f aca="false">IF($A416="","",$A416^2)</f>
        <v>4184.47265625</v>
      </c>
      <c r="E416" s="32" t="n">
        <f aca="false">IF($A416="","",IF($C416&lt;=0,"",1/$C416^2))</f>
        <v>0.0561694278355639</v>
      </c>
      <c r="F416" s="33" t="n">
        <f aca="false">IF(OR(ROW()-設定!$B$30&lt;2,ROW()+設定!$B$30&gt;13701,N($A416)&lt;=0,N(INDEX($A$2:$A$13701,MIN(13700,MAX(1,ROW()-1+設定!$B$30))))&lt;=0,$A416&lt;設定!$B$28,$A416&gt;設定!$B$29),0,IF(AND($C416&gt;=MAX(INDEX($C$1:$C$13701,MAX(1,ROW()-設定!$B$24)):INDEX($C$1:$C$13701,MAX(1,ROW()-1))),$C416&gt;MAX(INDEX($C$1:$C$13701,MIN(13701,ROW()+1)):INDEX($C$1:$C$13701,MIN(13701,ROW()+設定!$B$24))),$C416&gt;=設定!$B$32,$C416&gt;=MAX(MIN(INDEX($C$1:$C$13701,MAX(1,ROW()-設定!$B$26)):INDEX($C$1:$C$13701,MAX(1,ROW()-1))),MIN(INDEX($C$1:$C$13701,MIN(13701,ROW()+1)):INDEX($C$1:$C$13701,MIN(13701,ROW()+設定!$B$26))))*10^(設定!$B$27/20)),1,0))</f>
        <v>0</v>
      </c>
      <c r="G416" s="33" t="n">
        <f aca="false">$G415+IF($F416=1,1,0)</f>
        <v>0</v>
      </c>
      <c r="H416" s="0" t="str">
        <f aca="false">IF($F416=1,$G416,"")</f>
        <v/>
      </c>
    </row>
    <row r="417" customFormat="false" ht="15" hidden="false" customHeight="false" outlineLevel="0" collapsed="false">
      <c r="A417" s="30" t="n">
        <v>64.84375</v>
      </c>
      <c r="B417" s="31" t="n">
        <v>12.4181</v>
      </c>
      <c r="C417" s="32" t="n">
        <f aca="false">IF($A417="","",IF(設定!$B$21="dB",10^($B417/20),ABS($B417)))</f>
        <v>4.17738978094911</v>
      </c>
      <c r="D417" s="32" t="n">
        <f aca="false">IF($A417="","",$A417^2)</f>
        <v>4204.7119140625</v>
      </c>
      <c r="E417" s="32" t="n">
        <f aca="false">IF($A417="","",IF($C417&lt;=0,"",1/$C417^2))</f>
        <v>0.0573046679014413</v>
      </c>
      <c r="F417" s="33" t="n">
        <f aca="false">IF(OR(ROW()-設定!$B$30&lt;2,ROW()+設定!$B$30&gt;13701,N($A417)&lt;=0,N(INDEX($A$2:$A$13701,MIN(13700,MAX(1,ROW()-1+設定!$B$30))))&lt;=0,$A417&lt;設定!$B$28,$A417&gt;設定!$B$29),0,IF(AND($C417&gt;=MAX(INDEX($C$1:$C$13701,MAX(1,ROW()-設定!$B$24)):INDEX($C$1:$C$13701,MAX(1,ROW()-1))),$C417&gt;MAX(INDEX($C$1:$C$13701,MIN(13701,ROW()+1)):INDEX($C$1:$C$13701,MIN(13701,ROW()+設定!$B$24))),$C417&gt;=設定!$B$32,$C417&gt;=MAX(MIN(INDEX($C$1:$C$13701,MAX(1,ROW()-設定!$B$26)):INDEX($C$1:$C$13701,MAX(1,ROW()-1))),MIN(INDEX($C$1:$C$13701,MIN(13701,ROW()+1)):INDEX($C$1:$C$13701,MIN(13701,ROW()+設定!$B$26))))*10^(設定!$B$27/20)),1,0))</f>
        <v>0</v>
      </c>
      <c r="G417" s="33" t="n">
        <f aca="false">$G416+IF($F417=1,1,0)</f>
        <v>0</v>
      </c>
      <c r="H417" s="0" t="str">
        <f aca="false">IF($F417=1,$G417,"")</f>
        <v/>
      </c>
    </row>
    <row r="418" customFormat="false" ht="15" hidden="false" customHeight="false" outlineLevel="0" collapsed="false">
      <c r="A418" s="30" t="n">
        <v>65</v>
      </c>
      <c r="B418" s="31" t="n">
        <v>12.7977</v>
      </c>
      <c r="C418" s="32" t="n">
        <f aca="false">IF($A418="","",IF(設定!$B$21="dB",10^($B418/20),ABS($B418)))</f>
        <v>4.36400259334997</v>
      </c>
      <c r="D418" s="32" t="n">
        <f aca="false">IF($A418="","",$A418^2)</f>
        <v>4225</v>
      </c>
      <c r="E418" s="32" t="n">
        <f aca="false">IF($A418="","",IF($C418&lt;=0,"",1/$C418^2))</f>
        <v>0.0525085469041221</v>
      </c>
      <c r="F418" s="33" t="n">
        <f aca="false">IF(OR(ROW()-設定!$B$30&lt;2,ROW()+設定!$B$30&gt;13701,N($A418)&lt;=0,N(INDEX($A$2:$A$13701,MIN(13700,MAX(1,ROW()-1+設定!$B$30))))&lt;=0,$A418&lt;設定!$B$28,$A418&gt;設定!$B$29),0,IF(AND($C418&gt;=MAX(INDEX($C$1:$C$13701,MAX(1,ROW()-設定!$B$24)):INDEX($C$1:$C$13701,MAX(1,ROW()-1))),$C418&gt;MAX(INDEX($C$1:$C$13701,MIN(13701,ROW()+1)):INDEX($C$1:$C$13701,MIN(13701,ROW()+設定!$B$24))),$C418&gt;=設定!$B$32,$C418&gt;=MAX(MIN(INDEX($C$1:$C$13701,MAX(1,ROW()-設定!$B$26)):INDEX($C$1:$C$13701,MAX(1,ROW()-1))),MIN(INDEX($C$1:$C$13701,MIN(13701,ROW()+1)):INDEX($C$1:$C$13701,MIN(13701,ROW()+設定!$B$26))))*10^(設定!$B$27/20)),1,0))</f>
        <v>0</v>
      </c>
      <c r="G418" s="33" t="n">
        <f aca="false">$G417+IF($F418=1,1,0)</f>
        <v>0</v>
      </c>
      <c r="H418" s="0" t="str">
        <f aca="false">IF($F418=1,$G418,"")</f>
        <v/>
      </c>
    </row>
    <row r="419" customFormat="false" ht="15" hidden="false" customHeight="false" outlineLevel="0" collapsed="false">
      <c r="A419" s="30" t="n">
        <v>65.15625</v>
      </c>
      <c r="B419" s="31" t="n">
        <v>12.519</v>
      </c>
      <c r="C419" s="32" t="n">
        <f aca="false">IF($A419="","",IF(設定!$B$21="dB",10^($B419/20),ABS($B419)))</f>
        <v>4.22619955544154</v>
      </c>
      <c r="D419" s="32" t="n">
        <f aca="false">IF($A419="","",$A419^2)</f>
        <v>4245.3369140625</v>
      </c>
      <c r="E419" s="32" t="n">
        <f aca="false">IF($A419="","",IF($C419&lt;=0,"",1/$C419^2))</f>
        <v>0.0559886505286027</v>
      </c>
      <c r="F419" s="33" t="n">
        <f aca="false">IF(OR(ROW()-設定!$B$30&lt;2,ROW()+設定!$B$30&gt;13701,N($A419)&lt;=0,N(INDEX($A$2:$A$13701,MIN(13700,MAX(1,ROW()-1+設定!$B$30))))&lt;=0,$A419&lt;設定!$B$28,$A419&gt;設定!$B$29),0,IF(AND($C419&gt;=MAX(INDEX($C$1:$C$13701,MAX(1,ROW()-設定!$B$24)):INDEX($C$1:$C$13701,MAX(1,ROW()-1))),$C419&gt;MAX(INDEX($C$1:$C$13701,MIN(13701,ROW()+1)):INDEX($C$1:$C$13701,MIN(13701,ROW()+設定!$B$24))),$C419&gt;=設定!$B$32,$C419&gt;=MAX(MIN(INDEX($C$1:$C$13701,MAX(1,ROW()-設定!$B$26)):INDEX($C$1:$C$13701,MAX(1,ROW()-1))),MIN(INDEX($C$1:$C$13701,MIN(13701,ROW()+1)):INDEX($C$1:$C$13701,MIN(13701,ROW()+設定!$B$26))))*10^(設定!$B$27/20)),1,0))</f>
        <v>0</v>
      </c>
      <c r="G419" s="33" t="n">
        <f aca="false">$G418+IF($F419=1,1,0)</f>
        <v>0</v>
      </c>
      <c r="H419" s="0" t="str">
        <f aca="false">IF($F419=1,$G419,"")</f>
        <v/>
      </c>
    </row>
    <row r="420" customFormat="false" ht="15" hidden="false" customHeight="false" outlineLevel="0" collapsed="false">
      <c r="A420" s="30" t="n">
        <v>65.3125</v>
      </c>
      <c r="B420" s="31" t="n">
        <v>12.7014</v>
      </c>
      <c r="C420" s="32" t="n">
        <f aca="false">IF($A420="","",IF(設定!$B$21="dB",10^($B420/20),ABS($B420)))</f>
        <v>4.31588635090904</v>
      </c>
      <c r="D420" s="32" t="n">
        <f aca="false">IF($A420="","",$A420^2)</f>
        <v>4265.72265625</v>
      </c>
      <c r="E420" s="32" t="n">
        <f aca="false">IF($A420="","",IF($C420&lt;=0,"",1/$C420^2))</f>
        <v>0.0536858705673446</v>
      </c>
      <c r="F420" s="33" t="n">
        <f aca="false">IF(OR(ROW()-設定!$B$30&lt;2,ROW()+設定!$B$30&gt;13701,N($A420)&lt;=0,N(INDEX($A$2:$A$13701,MIN(13700,MAX(1,ROW()-1+設定!$B$30))))&lt;=0,$A420&lt;設定!$B$28,$A420&gt;設定!$B$29),0,IF(AND($C420&gt;=MAX(INDEX($C$1:$C$13701,MAX(1,ROW()-設定!$B$24)):INDEX($C$1:$C$13701,MAX(1,ROW()-1))),$C420&gt;MAX(INDEX($C$1:$C$13701,MIN(13701,ROW()+1)):INDEX($C$1:$C$13701,MIN(13701,ROW()+設定!$B$24))),$C420&gt;=設定!$B$32,$C420&gt;=MAX(MIN(INDEX($C$1:$C$13701,MAX(1,ROW()-設定!$B$26)):INDEX($C$1:$C$13701,MAX(1,ROW()-1))),MIN(INDEX($C$1:$C$13701,MIN(13701,ROW()+1)):INDEX($C$1:$C$13701,MIN(13701,ROW()+設定!$B$26))))*10^(設定!$B$27/20)),1,0))</f>
        <v>0</v>
      </c>
      <c r="G420" s="33" t="n">
        <f aca="false">$G419+IF($F420=1,1,0)</f>
        <v>0</v>
      </c>
      <c r="H420" s="0" t="str">
        <f aca="false">IF($F420=1,$G420,"")</f>
        <v/>
      </c>
    </row>
    <row r="421" customFormat="false" ht="15" hidden="false" customHeight="false" outlineLevel="0" collapsed="false">
      <c r="A421" s="30" t="n">
        <v>65.46875</v>
      </c>
      <c r="B421" s="31" t="n">
        <v>12.4703</v>
      </c>
      <c r="C421" s="32" t="n">
        <f aca="false">IF($A421="","",IF(設定!$B$21="dB",10^($B421/20),ABS($B421)))</f>
        <v>4.20257042590669</v>
      </c>
      <c r="D421" s="32" t="n">
        <f aca="false">IF($A421="","",$A421^2)</f>
        <v>4286.1572265625</v>
      </c>
      <c r="E421" s="32" t="n">
        <f aca="false">IF($A421="","",IF($C421&lt;=0,"",1/$C421^2))</f>
        <v>0.0566200175964806</v>
      </c>
      <c r="F421" s="33" t="n">
        <f aca="false">IF(OR(ROW()-設定!$B$30&lt;2,ROW()+設定!$B$30&gt;13701,N($A421)&lt;=0,N(INDEX($A$2:$A$13701,MIN(13700,MAX(1,ROW()-1+設定!$B$30))))&lt;=0,$A421&lt;設定!$B$28,$A421&gt;設定!$B$29),0,IF(AND($C421&gt;=MAX(INDEX($C$1:$C$13701,MAX(1,ROW()-設定!$B$24)):INDEX($C$1:$C$13701,MAX(1,ROW()-1))),$C421&gt;MAX(INDEX($C$1:$C$13701,MIN(13701,ROW()+1)):INDEX($C$1:$C$13701,MIN(13701,ROW()+設定!$B$24))),$C421&gt;=設定!$B$32,$C421&gt;=MAX(MIN(INDEX($C$1:$C$13701,MAX(1,ROW()-設定!$B$26)):INDEX($C$1:$C$13701,MAX(1,ROW()-1))),MIN(INDEX($C$1:$C$13701,MIN(13701,ROW()+1)):INDEX($C$1:$C$13701,MIN(13701,ROW()+設定!$B$26))))*10^(設定!$B$27/20)),1,0))</f>
        <v>0</v>
      </c>
      <c r="G421" s="33" t="n">
        <f aca="false">$G420+IF($F421=1,1,0)</f>
        <v>0</v>
      </c>
      <c r="H421" s="0" t="str">
        <f aca="false">IF($F421=1,$G421,"")</f>
        <v/>
      </c>
    </row>
    <row r="422" customFormat="false" ht="15" hidden="false" customHeight="false" outlineLevel="0" collapsed="false">
      <c r="A422" s="30" t="n">
        <v>65.625</v>
      </c>
      <c r="B422" s="31" t="n">
        <v>12.5556</v>
      </c>
      <c r="C422" s="32" t="n">
        <f aca="false">IF($A422="","",IF(設定!$B$21="dB",10^($B422/20),ABS($B422)))</f>
        <v>4.24404519429134</v>
      </c>
      <c r="D422" s="32" t="n">
        <f aca="false">IF($A422="","",$A422^2)</f>
        <v>4306.640625</v>
      </c>
      <c r="E422" s="32" t="n">
        <f aca="false">IF($A422="","",IF($C422&lt;=0,"",1/$C422^2))</f>
        <v>0.0555187909776638</v>
      </c>
      <c r="F422" s="33" t="n">
        <f aca="false">IF(OR(ROW()-設定!$B$30&lt;2,ROW()+設定!$B$30&gt;13701,N($A422)&lt;=0,N(INDEX($A$2:$A$13701,MIN(13700,MAX(1,ROW()-1+設定!$B$30))))&lt;=0,$A422&lt;設定!$B$28,$A422&gt;設定!$B$29),0,IF(AND($C422&gt;=MAX(INDEX($C$1:$C$13701,MAX(1,ROW()-設定!$B$24)):INDEX($C$1:$C$13701,MAX(1,ROW()-1))),$C422&gt;MAX(INDEX($C$1:$C$13701,MIN(13701,ROW()+1)):INDEX($C$1:$C$13701,MIN(13701,ROW()+設定!$B$24))),$C422&gt;=設定!$B$32,$C422&gt;=MAX(MIN(INDEX($C$1:$C$13701,MAX(1,ROW()-設定!$B$26)):INDEX($C$1:$C$13701,MAX(1,ROW()-1))),MIN(INDEX($C$1:$C$13701,MIN(13701,ROW()+1)):INDEX($C$1:$C$13701,MIN(13701,ROW()+設定!$B$26))))*10^(設定!$B$27/20)),1,0))</f>
        <v>0</v>
      </c>
      <c r="G422" s="33" t="n">
        <f aca="false">$G421+IF($F422=1,1,0)</f>
        <v>0</v>
      </c>
      <c r="H422" s="0" t="str">
        <f aca="false">IF($F422=1,$G422,"")</f>
        <v/>
      </c>
    </row>
    <row r="423" customFormat="false" ht="15" hidden="false" customHeight="false" outlineLevel="0" collapsed="false">
      <c r="A423" s="30" t="n">
        <v>65.78125</v>
      </c>
      <c r="B423" s="31" t="n">
        <v>12.3628</v>
      </c>
      <c r="C423" s="32" t="n">
        <f aca="false">IF($A423="","",IF(設定!$B$21="dB",10^($B423/20),ABS($B423)))</f>
        <v>4.1508782957611</v>
      </c>
      <c r="D423" s="32" t="n">
        <f aca="false">IF($A423="","",$A423^2)</f>
        <v>4327.1728515625</v>
      </c>
      <c r="E423" s="32" t="n">
        <f aca="false">IF($A423="","",IF($C423&lt;=0,"",1/$C423^2))</f>
        <v>0.0580390105540913</v>
      </c>
      <c r="F423" s="33" t="n">
        <f aca="false">IF(OR(ROW()-設定!$B$30&lt;2,ROW()+設定!$B$30&gt;13701,N($A423)&lt;=0,N(INDEX($A$2:$A$13701,MIN(13700,MAX(1,ROW()-1+設定!$B$30))))&lt;=0,$A423&lt;設定!$B$28,$A423&gt;設定!$B$29),0,IF(AND($C423&gt;=MAX(INDEX($C$1:$C$13701,MAX(1,ROW()-設定!$B$24)):INDEX($C$1:$C$13701,MAX(1,ROW()-1))),$C423&gt;MAX(INDEX($C$1:$C$13701,MIN(13701,ROW()+1)):INDEX($C$1:$C$13701,MIN(13701,ROW()+設定!$B$24))),$C423&gt;=設定!$B$32,$C423&gt;=MAX(MIN(INDEX($C$1:$C$13701,MAX(1,ROW()-設定!$B$26)):INDEX($C$1:$C$13701,MAX(1,ROW()-1))),MIN(INDEX($C$1:$C$13701,MIN(13701,ROW()+1)):INDEX($C$1:$C$13701,MIN(13701,ROW()+設定!$B$26))))*10^(設定!$B$27/20)),1,0))</f>
        <v>0</v>
      </c>
      <c r="G423" s="33" t="n">
        <f aca="false">$G422+IF($F423=1,1,0)</f>
        <v>0</v>
      </c>
      <c r="H423" s="0" t="str">
        <f aca="false">IF($F423=1,$G423,"")</f>
        <v/>
      </c>
    </row>
    <row r="424" customFormat="false" ht="15" hidden="false" customHeight="false" outlineLevel="0" collapsed="false">
      <c r="A424" s="30" t="n">
        <v>65.9375</v>
      </c>
      <c r="B424" s="31" t="n">
        <v>12.4996</v>
      </c>
      <c r="C424" s="32" t="n">
        <f aca="false">IF($A424="","",IF(設定!$B$21="dB",10^($B424/20),ABS($B424)))</f>
        <v>4.21677084034083</v>
      </c>
      <c r="D424" s="32" t="n">
        <f aca="false">IF($A424="","",$A424^2)</f>
        <v>4347.75390625</v>
      </c>
      <c r="E424" s="32" t="n">
        <f aca="false">IF($A424="","",IF($C424&lt;=0,"",1/$C424^2))</f>
        <v>0.0562393121125706</v>
      </c>
      <c r="F424" s="33" t="n">
        <f aca="false">IF(OR(ROW()-設定!$B$30&lt;2,ROW()+設定!$B$30&gt;13701,N($A424)&lt;=0,N(INDEX($A$2:$A$13701,MIN(13700,MAX(1,ROW()-1+設定!$B$30))))&lt;=0,$A424&lt;設定!$B$28,$A424&gt;設定!$B$29),0,IF(AND($C424&gt;=MAX(INDEX($C$1:$C$13701,MAX(1,ROW()-設定!$B$24)):INDEX($C$1:$C$13701,MAX(1,ROW()-1))),$C424&gt;MAX(INDEX($C$1:$C$13701,MIN(13701,ROW()+1)):INDEX($C$1:$C$13701,MIN(13701,ROW()+設定!$B$24))),$C424&gt;=設定!$B$32,$C424&gt;=MAX(MIN(INDEX($C$1:$C$13701,MAX(1,ROW()-設定!$B$26)):INDEX($C$1:$C$13701,MAX(1,ROW()-1))),MIN(INDEX($C$1:$C$13701,MIN(13701,ROW()+1)):INDEX($C$1:$C$13701,MIN(13701,ROW()+設定!$B$26))))*10^(設定!$B$27/20)),1,0))</f>
        <v>0</v>
      </c>
      <c r="G424" s="33" t="n">
        <f aca="false">$G423+IF($F424=1,1,0)</f>
        <v>0</v>
      </c>
      <c r="H424" s="0" t="str">
        <f aca="false">IF($F424=1,$G424,"")</f>
        <v/>
      </c>
    </row>
    <row r="425" customFormat="false" ht="15" hidden="false" customHeight="false" outlineLevel="0" collapsed="false">
      <c r="A425" s="30" t="n">
        <v>66.09375</v>
      </c>
      <c r="B425" s="31" t="n">
        <v>12.6415</v>
      </c>
      <c r="C425" s="32" t="n">
        <f aca="false">IF($A425="","",IF(設定!$B$21="dB",10^($B425/20),ABS($B425)))</f>
        <v>4.28622534495749</v>
      </c>
      <c r="D425" s="32" t="n">
        <f aca="false">IF($A425="","",$A425^2)</f>
        <v>4368.3837890625</v>
      </c>
      <c r="E425" s="32" t="n">
        <f aca="false">IF($A425="","",IF($C425&lt;=0,"",1/$C425^2))</f>
        <v>0.0544314620762551</v>
      </c>
      <c r="F425" s="33" t="n">
        <f aca="false">IF(OR(ROW()-設定!$B$30&lt;2,ROW()+設定!$B$30&gt;13701,N($A425)&lt;=0,N(INDEX($A$2:$A$13701,MIN(13700,MAX(1,ROW()-1+設定!$B$30))))&lt;=0,$A425&lt;設定!$B$28,$A425&gt;設定!$B$29),0,IF(AND($C425&gt;=MAX(INDEX($C$1:$C$13701,MAX(1,ROW()-設定!$B$24)):INDEX($C$1:$C$13701,MAX(1,ROW()-1))),$C425&gt;MAX(INDEX($C$1:$C$13701,MIN(13701,ROW()+1)):INDEX($C$1:$C$13701,MIN(13701,ROW()+設定!$B$24))),$C425&gt;=設定!$B$32,$C425&gt;=MAX(MIN(INDEX($C$1:$C$13701,MAX(1,ROW()-設定!$B$26)):INDEX($C$1:$C$13701,MAX(1,ROW()-1))),MIN(INDEX($C$1:$C$13701,MIN(13701,ROW()+1)):INDEX($C$1:$C$13701,MIN(13701,ROW()+設定!$B$26))))*10^(設定!$B$27/20)),1,0))</f>
        <v>0</v>
      </c>
      <c r="G425" s="33" t="n">
        <f aca="false">$G424+IF($F425=1,1,0)</f>
        <v>0</v>
      </c>
      <c r="H425" s="0" t="str">
        <f aca="false">IF($F425=1,$G425,"")</f>
        <v/>
      </c>
    </row>
    <row r="426" customFormat="false" ht="15" hidden="false" customHeight="false" outlineLevel="0" collapsed="false">
      <c r="A426" s="30" t="n">
        <v>66.25</v>
      </c>
      <c r="B426" s="31" t="n">
        <v>12.4091</v>
      </c>
      <c r="C426" s="32" t="n">
        <f aca="false">IF($A426="","",IF(設定!$B$21="dB",10^($B426/20),ABS($B426)))</f>
        <v>4.17306356472264</v>
      </c>
      <c r="D426" s="32" t="n">
        <f aca="false">IF($A426="","",$A426^2)</f>
        <v>4389.0625</v>
      </c>
      <c r="E426" s="32" t="n">
        <f aca="false">IF($A426="","",IF($C426&lt;=0,"",1/$C426^2))</f>
        <v>0.0574235450216679</v>
      </c>
      <c r="F426" s="33" t="n">
        <f aca="false">IF(OR(ROW()-設定!$B$30&lt;2,ROW()+設定!$B$30&gt;13701,N($A426)&lt;=0,N(INDEX($A$2:$A$13701,MIN(13700,MAX(1,ROW()-1+設定!$B$30))))&lt;=0,$A426&lt;設定!$B$28,$A426&gt;設定!$B$29),0,IF(AND($C426&gt;=MAX(INDEX($C$1:$C$13701,MAX(1,ROW()-設定!$B$24)):INDEX($C$1:$C$13701,MAX(1,ROW()-1))),$C426&gt;MAX(INDEX($C$1:$C$13701,MIN(13701,ROW()+1)):INDEX($C$1:$C$13701,MIN(13701,ROW()+設定!$B$24))),$C426&gt;=設定!$B$32,$C426&gt;=MAX(MIN(INDEX($C$1:$C$13701,MAX(1,ROW()-設定!$B$26)):INDEX($C$1:$C$13701,MAX(1,ROW()-1))),MIN(INDEX($C$1:$C$13701,MIN(13701,ROW()+1)):INDEX($C$1:$C$13701,MIN(13701,ROW()+設定!$B$26))))*10^(設定!$B$27/20)),1,0))</f>
        <v>0</v>
      </c>
      <c r="G426" s="33" t="n">
        <f aca="false">$G425+IF($F426=1,1,0)</f>
        <v>0</v>
      </c>
      <c r="H426" s="0" t="str">
        <f aca="false">IF($F426=1,$G426,"")</f>
        <v/>
      </c>
    </row>
    <row r="427" customFormat="false" ht="15" hidden="false" customHeight="false" outlineLevel="0" collapsed="false">
      <c r="A427" s="30" t="n">
        <v>66.40625</v>
      </c>
      <c r="B427" s="31" t="n">
        <v>12.6518</v>
      </c>
      <c r="C427" s="32" t="n">
        <f aca="false">IF($A427="","",IF(設定!$B$21="dB",10^($B427/20),ABS($B427)))</f>
        <v>4.29131110005639</v>
      </c>
      <c r="D427" s="32" t="n">
        <f aca="false">IF($A427="","",$A427^2)</f>
        <v>4409.7900390625</v>
      </c>
      <c r="E427" s="32" t="n">
        <f aca="false">IF($A427="","",IF($C427&lt;=0,"",1/$C427^2))</f>
        <v>0.0543025219725455</v>
      </c>
      <c r="F427" s="33" t="n">
        <f aca="false">IF(OR(ROW()-設定!$B$30&lt;2,ROW()+設定!$B$30&gt;13701,N($A427)&lt;=0,N(INDEX($A$2:$A$13701,MIN(13700,MAX(1,ROW()-1+設定!$B$30))))&lt;=0,$A427&lt;設定!$B$28,$A427&gt;設定!$B$29),0,IF(AND($C427&gt;=MAX(INDEX($C$1:$C$13701,MAX(1,ROW()-設定!$B$24)):INDEX($C$1:$C$13701,MAX(1,ROW()-1))),$C427&gt;MAX(INDEX($C$1:$C$13701,MIN(13701,ROW()+1)):INDEX($C$1:$C$13701,MIN(13701,ROW()+設定!$B$24))),$C427&gt;=設定!$B$32,$C427&gt;=MAX(MIN(INDEX($C$1:$C$13701,MAX(1,ROW()-設定!$B$26)):INDEX($C$1:$C$13701,MAX(1,ROW()-1))),MIN(INDEX($C$1:$C$13701,MIN(13701,ROW()+1)):INDEX($C$1:$C$13701,MIN(13701,ROW()+設定!$B$26))))*10^(設定!$B$27/20)),1,0))</f>
        <v>0</v>
      </c>
      <c r="G427" s="33" t="n">
        <f aca="false">$G426+IF($F427=1,1,0)</f>
        <v>0</v>
      </c>
      <c r="H427" s="0" t="str">
        <f aca="false">IF($F427=1,$G427,"")</f>
        <v/>
      </c>
    </row>
    <row r="428" customFormat="false" ht="15" hidden="false" customHeight="false" outlineLevel="0" collapsed="false">
      <c r="A428" s="30" t="n">
        <v>66.5625</v>
      </c>
      <c r="B428" s="31" t="n">
        <v>12.5762</v>
      </c>
      <c r="C428" s="32" t="n">
        <f aca="false">IF($A428="","",IF(設定!$B$21="dB",10^($B428/20),ABS($B428)))</f>
        <v>4.25412258310538</v>
      </c>
      <c r="D428" s="32" t="n">
        <f aca="false">IF($A428="","",$A428^2)</f>
        <v>4430.56640625</v>
      </c>
      <c r="E428" s="32" t="n">
        <f aca="false">IF($A428="","",IF($C428&lt;=0,"",1/$C428^2))</f>
        <v>0.0552560708683129</v>
      </c>
      <c r="F428" s="33" t="n">
        <f aca="false">IF(OR(ROW()-設定!$B$30&lt;2,ROW()+設定!$B$30&gt;13701,N($A428)&lt;=0,N(INDEX($A$2:$A$13701,MIN(13700,MAX(1,ROW()-1+設定!$B$30))))&lt;=0,$A428&lt;設定!$B$28,$A428&gt;設定!$B$29),0,IF(AND($C428&gt;=MAX(INDEX($C$1:$C$13701,MAX(1,ROW()-設定!$B$24)):INDEX($C$1:$C$13701,MAX(1,ROW()-1))),$C428&gt;MAX(INDEX($C$1:$C$13701,MIN(13701,ROW()+1)):INDEX($C$1:$C$13701,MIN(13701,ROW()+設定!$B$24))),$C428&gt;=設定!$B$32,$C428&gt;=MAX(MIN(INDEX($C$1:$C$13701,MAX(1,ROW()-設定!$B$26)):INDEX($C$1:$C$13701,MAX(1,ROW()-1))),MIN(INDEX($C$1:$C$13701,MIN(13701,ROW()+1)):INDEX($C$1:$C$13701,MIN(13701,ROW()+設定!$B$26))))*10^(設定!$B$27/20)),1,0))</f>
        <v>0</v>
      </c>
      <c r="G428" s="33" t="n">
        <f aca="false">$G427+IF($F428=1,1,0)</f>
        <v>0</v>
      </c>
      <c r="H428" s="0" t="str">
        <f aca="false">IF($F428=1,$G428,"")</f>
        <v/>
      </c>
    </row>
    <row r="429" customFormat="false" ht="15" hidden="false" customHeight="false" outlineLevel="0" collapsed="false">
      <c r="A429" s="30" t="n">
        <v>66.71875</v>
      </c>
      <c r="B429" s="31" t="n">
        <v>12.4321</v>
      </c>
      <c r="C429" s="32" t="n">
        <f aca="false">IF($A429="","",IF(設定!$B$21="dB",10^($B429/20),ABS($B429)))</f>
        <v>4.18412836695501</v>
      </c>
      <c r="D429" s="32" t="n">
        <f aca="false">IF($A429="","",$A429^2)</f>
        <v>4451.3916015625</v>
      </c>
      <c r="E429" s="32" t="n">
        <f aca="false">IF($A429="","",IF($C429&lt;=0,"",1/$C429^2))</f>
        <v>0.0571202369051018</v>
      </c>
      <c r="F429" s="33" t="n">
        <f aca="false">IF(OR(ROW()-設定!$B$30&lt;2,ROW()+設定!$B$30&gt;13701,N($A429)&lt;=0,N(INDEX($A$2:$A$13701,MIN(13700,MAX(1,ROW()-1+設定!$B$30))))&lt;=0,$A429&lt;設定!$B$28,$A429&gt;設定!$B$29),0,IF(AND($C429&gt;=MAX(INDEX($C$1:$C$13701,MAX(1,ROW()-設定!$B$24)):INDEX($C$1:$C$13701,MAX(1,ROW()-1))),$C429&gt;MAX(INDEX($C$1:$C$13701,MIN(13701,ROW()+1)):INDEX($C$1:$C$13701,MIN(13701,ROW()+設定!$B$24))),$C429&gt;=設定!$B$32,$C429&gt;=MAX(MIN(INDEX($C$1:$C$13701,MAX(1,ROW()-設定!$B$26)):INDEX($C$1:$C$13701,MAX(1,ROW()-1))),MIN(INDEX($C$1:$C$13701,MIN(13701,ROW()+1)):INDEX($C$1:$C$13701,MIN(13701,ROW()+設定!$B$26))))*10^(設定!$B$27/20)),1,0))</f>
        <v>0</v>
      </c>
      <c r="G429" s="33" t="n">
        <f aca="false">$G428+IF($F429=1,1,0)</f>
        <v>0</v>
      </c>
      <c r="H429" s="0" t="str">
        <f aca="false">IF($F429=1,$G429,"")</f>
        <v/>
      </c>
    </row>
    <row r="430" customFormat="false" ht="15" hidden="false" customHeight="false" outlineLevel="0" collapsed="false">
      <c r="A430" s="30" t="n">
        <v>66.875</v>
      </c>
      <c r="B430" s="31" t="n">
        <v>12.4894</v>
      </c>
      <c r="C430" s="32" t="n">
        <f aca="false">IF($A430="","",IF(設定!$B$21="dB",10^($B430/20),ABS($B430)))</f>
        <v>4.21182191514096</v>
      </c>
      <c r="D430" s="32" t="n">
        <f aca="false">IF($A430="","",$A430^2)</f>
        <v>4472.265625</v>
      </c>
      <c r="E430" s="32" t="n">
        <f aca="false">IF($A430="","",IF($C430&lt;=0,"",1/$C430^2))</f>
        <v>0.0563715530625081</v>
      </c>
      <c r="F430" s="33" t="n">
        <f aca="false">IF(OR(ROW()-設定!$B$30&lt;2,ROW()+設定!$B$30&gt;13701,N($A430)&lt;=0,N(INDEX($A$2:$A$13701,MIN(13700,MAX(1,ROW()-1+設定!$B$30))))&lt;=0,$A430&lt;設定!$B$28,$A430&gt;設定!$B$29),0,IF(AND($C430&gt;=MAX(INDEX($C$1:$C$13701,MAX(1,ROW()-設定!$B$24)):INDEX($C$1:$C$13701,MAX(1,ROW()-1))),$C430&gt;MAX(INDEX($C$1:$C$13701,MIN(13701,ROW()+1)):INDEX($C$1:$C$13701,MIN(13701,ROW()+設定!$B$24))),$C430&gt;=設定!$B$32,$C430&gt;=MAX(MIN(INDEX($C$1:$C$13701,MAX(1,ROW()-設定!$B$26)):INDEX($C$1:$C$13701,MAX(1,ROW()-1))),MIN(INDEX($C$1:$C$13701,MIN(13701,ROW()+1)):INDEX($C$1:$C$13701,MIN(13701,ROW()+設定!$B$26))))*10^(設定!$B$27/20)),1,0))</f>
        <v>0</v>
      </c>
      <c r="G430" s="33" t="n">
        <f aca="false">$G429+IF($F430=1,1,0)</f>
        <v>0</v>
      </c>
      <c r="H430" s="0" t="str">
        <f aca="false">IF($F430=1,$G430,"")</f>
        <v/>
      </c>
    </row>
    <row r="431" customFormat="false" ht="15" hidden="false" customHeight="false" outlineLevel="0" collapsed="false">
      <c r="A431" s="30" t="n">
        <v>67.03125</v>
      </c>
      <c r="B431" s="31" t="n">
        <v>12.4941</v>
      </c>
      <c r="C431" s="32" t="n">
        <f aca="false">IF($A431="","",IF(設定!$B$21="dB",10^($B431/20),ABS($B431)))</f>
        <v>4.21410158027098</v>
      </c>
      <c r="D431" s="32" t="n">
        <f aca="false">IF($A431="","",$A431^2)</f>
        <v>4493.1884765625</v>
      </c>
      <c r="E431" s="32" t="n">
        <f aca="false">IF($A431="","",IF($C431&lt;=0,"",1/$C431^2))</f>
        <v>0.0563105799215399</v>
      </c>
      <c r="F431" s="33" t="n">
        <f aca="false">IF(OR(ROW()-設定!$B$30&lt;2,ROW()+設定!$B$30&gt;13701,N($A431)&lt;=0,N(INDEX($A$2:$A$13701,MIN(13700,MAX(1,ROW()-1+設定!$B$30))))&lt;=0,$A431&lt;設定!$B$28,$A431&gt;設定!$B$29),0,IF(AND($C431&gt;=MAX(INDEX($C$1:$C$13701,MAX(1,ROW()-設定!$B$24)):INDEX($C$1:$C$13701,MAX(1,ROW()-1))),$C431&gt;MAX(INDEX($C$1:$C$13701,MIN(13701,ROW()+1)):INDEX($C$1:$C$13701,MIN(13701,ROW()+設定!$B$24))),$C431&gt;=設定!$B$32,$C431&gt;=MAX(MIN(INDEX($C$1:$C$13701,MAX(1,ROW()-設定!$B$26)):INDEX($C$1:$C$13701,MAX(1,ROW()-1))),MIN(INDEX($C$1:$C$13701,MIN(13701,ROW()+1)):INDEX($C$1:$C$13701,MIN(13701,ROW()+設定!$B$26))))*10^(設定!$B$27/20)),1,0))</f>
        <v>0</v>
      </c>
      <c r="G431" s="33" t="n">
        <f aca="false">$G430+IF($F431=1,1,0)</f>
        <v>0</v>
      </c>
      <c r="H431" s="0" t="str">
        <f aca="false">IF($F431=1,$G431,"")</f>
        <v/>
      </c>
    </row>
    <row r="432" customFormat="false" ht="15" hidden="false" customHeight="false" outlineLevel="0" collapsed="false">
      <c r="A432" s="30" t="n">
        <v>67.1875</v>
      </c>
      <c r="B432" s="31" t="n">
        <v>12.5378</v>
      </c>
      <c r="C432" s="32" t="n">
        <f aca="false">IF($A432="","",IF(設定!$B$21="dB",10^($B432/20),ABS($B432)))</f>
        <v>4.23535677499749</v>
      </c>
      <c r="D432" s="32" t="n">
        <f aca="false">IF($A432="","",$A432^2)</f>
        <v>4514.16015625</v>
      </c>
      <c r="E432" s="32" t="n">
        <f aca="false">IF($A432="","",IF($C432&lt;=0,"",1/$C432^2))</f>
        <v>0.0557468073306135</v>
      </c>
      <c r="F432" s="33" t="n">
        <f aca="false">IF(OR(ROW()-設定!$B$30&lt;2,ROW()+設定!$B$30&gt;13701,N($A432)&lt;=0,N(INDEX($A$2:$A$13701,MIN(13700,MAX(1,ROW()-1+設定!$B$30))))&lt;=0,$A432&lt;設定!$B$28,$A432&gt;設定!$B$29),0,IF(AND($C432&gt;=MAX(INDEX($C$1:$C$13701,MAX(1,ROW()-設定!$B$24)):INDEX($C$1:$C$13701,MAX(1,ROW()-1))),$C432&gt;MAX(INDEX($C$1:$C$13701,MIN(13701,ROW()+1)):INDEX($C$1:$C$13701,MIN(13701,ROW()+設定!$B$24))),$C432&gt;=設定!$B$32,$C432&gt;=MAX(MIN(INDEX($C$1:$C$13701,MAX(1,ROW()-設定!$B$26)):INDEX($C$1:$C$13701,MAX(1,ROW()-1))),MIN(INDEX($C$1:$C$13701,MIN(13701,ROW()+1)):INDEX($C$1:$C$13701,MIN(13701,ROW()+設定!$B$26))))*10^(設定!$B$27/20)),1,0))</f>
        <v>0</v>
      </c>
      <c r="G432" s="33" t="n">
        <f aca="false">$G431+IF($F432=1,1,0)</f>
        <v>0</v>
      </c>
      <c r="H432" s="0" t="str">
        <f aca="false">IF($F432=1,$G432,"")</f>
        <v/>
      </c>
    </row>
    <row r="433" customFormat="false" ht="15" hidden="false" customHeight="false" outlineLevel="0" collapsed="false">
      <c r="A433" s="30" t="n">
        <v>67.34375</v>
      </c>
      <c r="B433" s="31" t="n">
        <v>12.487</v>
      </c>
      <c r="C433" s="32" t="n">
        <f aca="false">IF($A433="","",IF(設定!$B$21="dB",10^($B433/20),ABS($B433)))</f>
        <v>4.2106583065041</v>
      </c>
      <c r="D433" s="32" t="n">
        <f aca="false">IF($A433="","",$A433^2)</f>
        <v>4535.1806640625</v>
      </c>
      <c r="E433" s="32" t="n">
        <f aca="false">IF($A433="","",IF($C433&lt;=0,"",1/$C433^2))</f>
        <v>0.0564027137431895</v>
      </c>
      <c r="F433" s="33" t="n">
        <f aca="false">IF(OR(ROW()-設定!$B$30&lt;2,ROW()+設定!$B$30&gt;13701,N($A433)&lt;=0,N(INDEX($A$2:$A$13701,MIN(13700,MAX(1,ROW()-1+設定!$B$30))))&lt;=0,$A433&lt;設定!$B$28,$A433&gt;設定!$B$29),0,IF(AND($C433&gt;=MAX(INDEX($C$1:$C$13701,MAX(1,ROW()-設定!$B$24)):INDEX($C$1:$C$13701,MAX(1,ROW()-1))),$C433&gt;MAX(INDEX($C$1:$C$13701,MIN(13701,ROW()+1)):INDEX($C$1:$C$13701,MIN(13701,ROW()+設定!$B$24))),$C433&gt;=設定!$B$32,$C433&gt;=MAX(MIN(INDEX($C$1:$C$13701,MAX(1,ROW()-設定!$B$26)):INDEX($C$1:$C$13701,MAX(1,ROW()-1))),MIN(INDEX($C$1:$C$13701,MIN(13701,ROW()+1)):INDEX($C$1:$C$13701,MIN(13701,ROW()+設定!$B$26))))*10^(設定!$B$27/20)),1,0))</f>
        <v>0</v>
      </c>
      <c r="G433" s="33" t="n">
        <f aca="false">$G432+IF($F433=1,1,0)</f>
        <v>0</v>
      </c>
      <c r="H433" s="0" t="str">
        <f aca="false">IF($F433=1,$G433,"")</f>
        <v/>
      </c>
    </row>
    <row r="434" customFormat="false" ht="15" hidden="false" customHeight="false" outlineLevel="0" collapsed="false">
      <c r="A434" s="30" t="n">
        <v>67.5</v>
      </c>
      <c r="B434" s="31" t="n">
        <v>12.457</v>
      </c>
      <c r="C434" s="32" t="n">
        <f aca="false">IF($A434="","",IF(設定!$B$21="dB",10^($B434/20),ABS($B434)))</f>
        <v>4.1961402940834</v>
      </c>
      <c r="D434" s="32" t="n">
        <f aca="false">IF($A434="","",$A434^2)</f>
        <v>4556.25</v>
      </c>
      <c r="E434" s="32" t="n">
        <f aca="false">IF($A434="","",IF($C434&lt;=0,"",1/$C434^2))</f>
        <v>0.0567936786772003</v>
      </c>
      <c r="F434" s="33" t="n">
        <f aca="false">IF(OR(ROW()-設定!$B$30&lt;2,ROW()+設定!$B$30&gt;13701,N($A434)&lt;=0,N(INDEX($A$2:$A$13701,MIN(13700,MAX(1,ROW()-1+設定!$B$30))))&lt;=0,$A434&lt;設定!$B$28,$A434&gt;設定!$B$29),0,IF(AND($C434&gt;=MAX(INDEX($C$1:$C$13701,MAX(1,ROW()-設定!$B$24)):INDEX($C$1:$C$13701,MAX(1,ROW()-1))),$C434&gt;MAX(INDEX($C$1:$C$13701,MIN(13701,ROW()+1)):INDEX($C$1:$C$13701,MIN(13701,ROW()+設定!$B$24))),$C434&gt;=設定!$B$32,$C434&gt;=MAX(MIN(INDEX($C$1:$C$13701,MAX(1,ROW()-設定!$B$26)):INDEX($C$1:$C$13701,MAX(1,ROW()-1))),MIN(INDEX($C$1:$C$13701,MIN(13701,ROW()+1)):INDEX($C$1:$C$13701,MIN(13701,ROW()+設定!$B$26))))*10^(設定!$B$27/20)),1,0))</f>
        <v>0</v>
      </c>
      <c r="G434" s="33" t="n">
        <f aca="false">$G433+IF($F434=1,1,0)</f>
        <v>0</v>
      </c>
      <c r="H434" s="0" t="str">
        <f aca="false">IF($F434=1,$G434,"")</f>
        <v/>
      </c>
    </row>
    <row r="435" customFormat="false" ht="15" hidden="false" customHeight="false" outlineLevel="0" collapsed="false">
      <c r="A435" s="30" t="n">
        <v>67.65625</v>
      </c>
      <c r="B435" s="31" t="n">
        <v>12.5125</v>
      </c>
      <c r="C435" s="32" t="n">
        <f aca="false">IF($A435="","",IF(設定!$B$21="dB",10^($B435/20),ABS($B435)))</f>
        <v>4.2230381036784</v>
      </c>
      <c r="D435" s="32" t="n">
        <f aca="false">IF($A435="","",$A435^2)</f>
        <v>4577.3681640625</v>
      </c>
      <c r="E435" s="32" t="n">
        <f aca="false">IF($A435="","",IF($C435&lt;=0,"",1/$C435^2))</f>
        <v>0.056072510379497</v>
      </c>
      <c r="F435" s="33" t="n">
        <f aca="false">IF(OR(ROW()-設定!$B$30&lt;2,ROW()+設定!$B$30&gt;13701,N($A435)&lt;=0,N(INDEX($A$2:$A$13701,MIN(13700,MAX(1,ROW()-1+設定!$B$30))))&lt;=0,$A435&lt;設定!$B$28,$A435&gt;設定!$B$29),0,IF(AND($C435&gt;=MAX(INDEX($C$1:$C$13701,MAX(1,ROW()-設定!$B$24)):INDEX($C$1:$C$13701,MAX(1,ROW()-1))),$C435&gt;MAX(INDEX($C$1:$C$13701,MIN(13701,ROW()+1)):INDEX($C$1:$C$13701,MIN(13701,ROW()+設定!$B$24))),$C435&gt;=設定!$B$32,$C435&gt;=MAX(MIN(INDEX($C$1:$C$13701,MAX(1,ROW()-設定!$B$26)):INDEX($C$1:$C$13701,MAX(1,ROW()-1))),MIN(INDEX($C$1:$C$13701,MIN(13701,ROW()+1)):INDEX($C$1:$C$13701,MIN(13701,ROW()+設定!$B$26))))*10^(設定!$B$27/20)),1,0))</f>
        <v>0</v>
      </c>
      <c r="G435" s="33" t="n">
        <f aca="false">$G434+IF($F435=1,1,0)</f>
        <v>0</v>
      </c>
      <c r="H435" s="0" t="str">
        <f aca="false">IF($F435=1,$G435,"")</f>
        <v/>
      </c>
    </row>
    <row r="436" customFormat="false" ht="15" hidden="false" customHeight="false" outlineLevel="0" collapsed="false">
      <c r="A436" s="30" t="n">
        <v>67.8125</v>
      </c>
      <c r="B436" s="31" t="n">
        <v>12.4371</v>
      </c>
      <c r="C436" s="32" t="n">
        <f aca="false">IF($A436="","",IF(設定!$B$21="dB",10^($B436/20),ABS($B436)))</f>
        <v>4.18653763823372</v>
      </c>
      <c r="D436" s="32" t="n">
        <f aca="false">IF($A436="","",$A436^2)</f>
        <v>4598.53515625</v>
      </c>
      <c r="E436" s="32" t="n">
        <f aca="false">IF($A436="","",IF($C436&lt;=0,"",1/$C436^2))</f>
        <v>0.0570545126432849</v>
      </c>
      <c r="F436" s="33" t="n">
        <f aca="false">IF(OR(ROW()-設定!$B$30&lt;2,ROW()+設定!$B$30&gt;13701,N($A436)&lt;=0,N(INDEX($A$2:$A$13701,MIN(13700,MAX(1,ROW()-1+設定!$B$30))))&lt;=0,$A436&lt;設定!$B$28,$A436&gt;設定!$B$29),0,IF(AND($C436&gt;=MAX(INDEX($C$1:$C$13701,MAX(1,ROW()-設定!$B$24)):INDEX($C$1:$C$13701,MAX(1,ROW()-1))),$C436&gt;MAX(INDEX($C$1:$C$13701,MIN(13701,ROW()+1)):INDEX($C$1:$C$13701,MIN(13701,ROW()+設定!$B$24))),$C436&gt;=設定!$B$32,$C436&gt;=MAX(MIN(INDEX($C$1:$C$13701,MAX(1,ROW()-設定!$B$26)):INDEX($C$1:$C$13701,MAX(1,ROW()-1))),MIN(INDEX($C$1:$C$13701,MIN(13701,ROW()+1)):INDEX($C$1:$C$13701,MIN(13701,ROW()+設定!$B$26))))*10^(設定!$B$27/20)),1,0))</f>
        <v>0</v>
      </c>
      <c r="G436" s="33" t="n">
        <f aca="false">$G435+IF($F436=1,1,0)</f>
        <v>0</v>
      </c>
      <c r="H436" s="0" t="str">
        <f aca="false">IF($F436=1,$G436,"")</f>
        <v/>
      </c>
    </row>
    <row r="437" customFormat="false" ht="15" hidden="false" customHeight="false" outlineLevel="0" collapsed="false">
      <c r="A437" s="30" t="n">
        <v>67.96875</v>
      </c>
      <c r="B437" s="31" t="n">
        <v>12.4094</v>
      </c>
      <c r="C437" s="32" t="n">
        <f aca="false">IF($A437="","",IF(設定!$B$21="dB",10^($B437/20),ABS($B437)))</f>
        <v>4.1732076997211</v>
      </c>
      <c r="D437" s="32" t="n">
        <f aca="false">IF($A437="","",$A437^2)</f>
        <v>4619.7509765625</v>
      </c>
      <c r="E437" s="32" t="n">
        <f aca="false">IF($A437="","",IF($C437&lt;=0,"",1/$C437^2))</f>
        <v>0.0574195784807064</v>
      </c>
      <c r="F437" s="33" t="n">
        <f aca="false">IF(OR(ROW()-設定!$B$30&lt;2,ROW()+設定!$B$30&gt;13701,N($A437)&lt;=0,N(INDEX($A$2:$A$13701,MIN(13700,MAX(1,ROW()-1+設定!$B$30))))&lt;=0,$A437&lt;設定!$B$28,$A437&gt;設定!$B$29),0,IF(AND($C437&gt;=MAX(INDEX($C$1:$C$13701,MAX(1,ROW()-設定!$B$24)):INDEX($C$1:$C$13701,MAX(1,ROW()-1))),$C437&gt;MAX(INDEX($C$1:$C$13701,MIN(13701,ROW()+1)):INDEX($C$1:$C$13701,MIN(13701,ROW()+設定!$B$24))),$C437&gt;=設定!$B$32,$C437&gt;=MAX(MIN(INDEX($C$1:$C$13701,MAX(1,ROW()-設定!$B$26)):INDEX($C$1:$C$13701,MAX(1,ROW()-1))),MIN(INDEX($C$1:$C$13701,MIN(13701,ROW()+1)):INDEX($C$1:$C$13701,MIN(13701,ROW()+設定!$B$26))))*10^(設定!$B$27/20)),1,0))</f>
        <v>0</v>
      </c>
      <c r="G437" s="33" t="n">
        <f aca="false">$G436+IF($F437=1,1,0)</f>
        <v>0</v>
      </c>
      <c r="H437" s="0" t="str">
        <f aca="false">IF($F437=1,$G437,"")</f>
        <v/>
      </c>
    </row>
    <row r="438" customFormat="false" ht="15" hidden="false" customHeight="false" outlineLevel="0" collapsed="false">
      <c r="A438" s="30" t="n">
        <v>68.125</v>
      </c>
      <c r="B438" s="31" t="n">
        <v>12.5401</v>
      </c>
      <c r="C438" s="32" t="n">
        <f aca="false">IF($A438="","",IF(設定!$B$21="dB",10^($B438/20),ABS($B438)))</f>
        <v>4.2364784344751</v>
      </c>
      <c r="D438" s="32" t="n">
        <f aca="false">IF($A438="","",$A438^2)</f>
        <v>4641.015625</v>
      </c>
      <c r="E438" s="32" t="n">
        <f aca="false">IF($A438="","",IF($C438&lt;=0,"",1/$C438^2))</f>
        <v>0.055717291940364</v>
      </c>
      <c r="F438" s="33" t="n">
        <f aca="false">IF(OR(ROW()-設定!$B$30&lt;2,ROW()+設定!$B$30&gt;13701,N($A438)&lt;=0,N(INDEX($A$2:$A$13701,MIN(13700,MAX(1,ROW()-1+設定!$B$30))))&lt;=0,$A438&lt;設定!$B$28,$A438&gt;設定!$B$29),0,IF(AND($C438&gt;=MAX(INDEX($C$1:$C$13701,MAX(1,ROW()-設定!$B$24)):INDEX($C$1:$C$13701,MAX(1,ROW()-1))),$C438&gt;MAX(INDEX($C$1:$C$13701,MIN(13701,ROW()+1)):INDEX($C$1:$C$13701,MIN(13701,ROW()+設定!$B$24))),$C438&gt;=設定!$B$32,$C438&gt;=MAX(MIN(INDEX($C$1:$C$13701,MAX(1,ROW()-設定!$B$26)):INDEX($C$1:$C$13701,MAX(1,ROW()-1))),MIN(INDEX($C$1:$C$13701,MIN(13701,ROW()+1)):INDEX($C$1:$C$13701,MIN(13701,ROW()+設定!$B$26))))*10^(設定!$B$27/20)),1,0))</f>
        <v>0</v>
      </c>
      <c r="G438" s="33" t="n">
        <f aca="false">$G437+IF($F438=1,1,0)</f>
        <v>0</v>
      </c>
      <c r="H438" s="0" t="str">
        <f aca="false">IF($F438=1,$G438,"")</f>
        <v/>
      </c>
    </row>
    <row r="439" customFormat="false" ht="15" hidden="false" customHeight="false" outlineLevel="0" collapsed="false">
      <c r="A439" s="30" t="n">
        <v>68.28125</v>
      </c>
      <c r="B439" s="31" t="n">
        <v>12.6372</v>
      </c>
      <c r="C439" s="32" t="n">
        <f aca="false">IF($A439="","",IF(設定!$B$21="dB",10^($B439/20),ABS($B439)))</f>
        <v>4.28410394940972</v>
      </c>
      <c r="D439" s="32" t="n">
        <f aca="false">IF($A439="","",$A439^2)</f>
        <v>4662.3291015625</v>
      </c>
      <c r="E439" s="32" t="n">
        <f aca="false">IF($A439="","",IF($C439&lt;=0,"",1/$C439^2))</f>
        <v>0.054485381986676</v>
      </c>
      <c r="F439" s="33" t="n">
        <f aca="false">IF(OR(ROW()-設定!$B$30&lt;2,ROW()+設定!$B$30&gt;13701,N($A439)&lt;=0,N(INDEX($A$2:$A$13701,MIN(13700,MAX(1,ROW()-1+設定!$B$30))))&lt;=0,$A439&lt;設定!$B$28,$A439&gt;設定!$B$29),0,IF(AND($C439&gt;=MAX(INDEX($C$1:$C$13701,MAX(1,ROW()-設定!$B$24)):INDEX($C$1:$C$13701,MAX(1,ROW()-1))),$C439&gt;MAX(INDEX($C$1:$C$13701,MIN(13701,ROW()+1)):INDEX($C$1:$C$13701,MIN(13701,ROW()+設定!$B$24))),$C439&gt;=設定!$B$32,$C439&gt;=MAX(MIN(INDEX($C$1:$C$13701,MAX(1,ROW()-設定!$B$26)):INDEX($C$1:$C$13701,MAX(1,ROW()-1))),MIN(INDEX($C$1:$C$13701,MIN(13701,ROW()+1)):INDEX($C$1:$C$13701,MIN(13701,ROW()+設定!$B$26))))*10^(設定!$B$27/20)),1,0))</f>
        <v>0</v>
      </c>
      <c r="G439" s="33" t="n">
        <f aca="false">$G438+IF($F439=1,1,0)</f>
        <v>0</v>
      </c>
      <c r="H439" s="0" t="str">
        <f aca="false">IF($F439=1,$G439,"")</f>
        <v/>
      </c>
    </row>
    <row r="440" customFormat="false" ht="15" hidden="false" customHeight="false" outlineLevel="0" collapsed="false">
      <c r="A440" s="30" t="n">
        <v>68.4375</v>
      </c>
      <c r="B440" s="31" t="n">
        <v>12.3851</v>
      </c>
      <c r="C440" s="32" t="n">
        <f aca="false">IF($A440="","",IF(設定!$B$21="dB",10^($B440/20),ABS($B440)))</f>
        <v>4.16154887942674</v>
      </c>
      <c r="D440" s="32" t="n">
        <f aca="false">IF($A440="","",$A440^2)</f>
        <v>4683.69140625</v>
      </c>
      <c r="E440" s="32" t="n">
        <f aca="false">IF($A440="","",IF($C440&lt;=0,"",1/$C440^2))</f>
        <v>0.0577417577029861</v>
      </c>
      <c r="F440" s="33" t="n">
        <f aca="false">IF(OR(ROW()-設定!$B$30&lt;2,ROW()+設定!$B$30&gt;13701,N($A440)&lt;=0,N(INDEX($A$2:$A$13701,MIN(13700,MAX(1,ROW()-1+設定!$B$30))))&lt;=0,$A440&lt;設定!$B$28,$A440&gt;設定!$B$29),0,IF(AND($C440&gt;=MAX(INDEX($C$1:$C$13701,MAX(1,ROW()-設定!$B$24)):INDEX($C$1:$C$13701,MAX(1,ROW()-1))),$C440&gt;MAX(INDEX($C$1:$C$13701,MIN(13701,ROW()+1)):INDEX($C$1:$C$13701,MIN(13701,ROW()+設定!$B$24))),$C440&gt;=設定!$B$32,$C440&gt;=MAX(MIN(INDEX($C$1:$C$13701,MAX(1,ROW()-設定!$B$26)):INDEX($C$1:$C$13701,MAX(1,ROW()-1))),MIN(INDEX($C$1:$C$13701,MIN(13701,ROW()+1)):INDEX($C$1:$C$13701,MIN(13701,ROW()+設定!$B$26))))*10^(設定!$B$27/20)),1,0))</f>
        <v>0</v>
      </c>
      <c r="G440" s="33" t="n">
        <f aca="false">$G439+IF($F440=1,1,0)</f>
        <v>0</v>
      </c>
      <c r="H440" s="0" t="str">
        <f aca="false">IF($F440=1,$G440,"")</f>
        <v/>
      </c>
    </row>
    <row r="441" customFormat="false" ht="15" hidden="false" customHeight="false" outlineLevel="0" collapsed="false">
      <c r="A441" s="30" t="n">
        <v>68.59375</v>
      </c>
      <c r="B441" s="31" t="n">
        <v>12.547</v>
      </c>
      <c r="C441" s="32" t="n">
        <f aca="false">IF($A441="","",IF(設定!$B$21="dB",10^($B441/20),ABS($B441)))</f>
        <v>4.23984519553288</v>
      </c>
      <c r="D441" s="32" t="n">
        <f aca="false">IF($A441="","",$A441^2)</f>
        <v>4705.1025390625</v>
      </c>
      <c r="E441" s="32" t="n">
        <f aca="false">IF($A441="","",IF($C441&lt;=0,"",1/$C441^2))</f>
        <v>0.0556288394988373</v>
      </c>
      <c r="F441" s="33" t="n">
        <f aca="false">IF(OR(ROW()-設定!$B$30&lt;2,ROW()+設定!$B$30&gt;13701,N($A441)&lt;=0,N(INDEX($A$2:$A$13701,MIN(13700,MAX(1,ROW()-1+設定!$B$30))))&lt;=0,$A441&lt;設定!$B$28,$A441&gt;設定!$B$29),0,IF(AND($C441&gt;=MAX(INDEX($C$1:$C$13701,MAX(1,ROW()-設定!$B$24)):INDEX($C$1:$C$13701,MAX(1,ROW()-1))),$C441&gt;MAX(INDEX($C$1:$C$13701,MIN(13701,ROW()+1)):INDEX($C$1:$C$13701,MIN(13701,ROW()+設定!$B$24))),$C441&gt;=設定!$B$32,$C441&gt;=MAX(MIN(INDEX($C$1:$C$13701,MAX(1,ROW()-設定!$B$26)):INDEX($C$1:$C$13701,MAX(1,ROW()-1))),MIN(INDEX($C$1:$C$13701,MIN(13701,ROW()+1)):INDEX($C$1:$C$13701,MIN(13701,ROW()+設定!$B$26))))*10^(設定!$B$27/20)),1,0))</f>
        <v>0</v>
      </c>
      <c r="G441" s="33" t="n">
        <f aca="false">$G440+IF($F441=1,1,0)</f>
        <v>0</v>
      </c>
      <c r="H441" s="0" t="str">
        <f aca="false">IF($F441=1,$G441,"")</f>
        <v/>
      </c>
    </row>
    <row r="442" customFormat="false" ht="15" hidden="false" customHeight="false" outlineLevel="0" collapsed="false">
      <c r="A442" s="30" t="n">
        <v>68.75</v>
      </c>
      <c r="B442" s="31" t="n">
        <v>12.4794</v>
      </c>
      <c r="C442" s="32" t="n">
        <f aca="false">IF($A442="","",IF(設定!$B$21="dB",10^($B442/20),ABS($B442)))</f>
        <v>4.20697566622331</v>
      </c>
      <c r="D442" s="32" t="n">
        <f aca="false">IF($A442="","",$A442^2)</f>
        <v>4726.5625</v>
      </c>
      <c r="E442" s="32" t="n">
        <f aca="false">IF($A442="","",IF($C442&lt;=0,"",1/$C442^2))</f>
        <v>0.0565015029131381</v>
      </c>
      <c r="F442" s="33" t="n">
        <f aca="false">IF(OR(ROW()-設定!$B$30&lt;2,ROW()+設定!$B$30&gt;13701,N($A442)&lt;=0,N(INDEX($A$2:$A$13701,MIN(13700,MAX(1,ROW()-1+設定!$B$30))))&lt;=0,$A442&lt;設定!$B$28,$A442&gt;設定!$B$29),0,IF(AND($C442&gt;=MAX(INDEX($C$1:$C$13701,MAX(1,ROW()-設定!$B$24)):INDEX($C$1:$C$13701,MAX(1,ROW()-1))),$C442&gt;MAX(INDEX($C$1:$C$13701,MIN(13701,ROW()+1)):INDEX($C$1:$C$13701,MIN(13701,ROW()+設定!$B$24))),$C442&gt;=設定!$B$32,$C442&gt;=MAX(MIN(INDEX($C$1:$C$13701,MAX(1,ROW()-設定!$B$26)):INDEX($C$1:$C$13701,MAX(1,ROW()-1))),MIN(INDEX($C$1:$C$13701,MIN(13701,ROW()+1)):INDEX($C$1:$C$13701,MIN(13701,ROW()+設定!$B$26))))*10^(設定!$B$27/20)),1,0))</f>
        <v>0</v>
      </c>
      <c r="G442" s="33" t="n">
        <f aca="false">$G441+IF($F442=1,1,0)</f>
        <v>0</v>
      </c>
      <c r="H442" s="0" t="str">
        <f aca="false">IF($F442=1,$G442,"")</f>
        <v/>
      </c>
    </row>
    <row r="443" customFormat="false" ht="15" hidden="false" customHeight="false" outlineLevel="0" collapsed="false">
      <c r="A443" s="30" t="n">
        <v>68.90625</v>
      </c>
      <c r="B443" s="31" t="n">
        <v>12.4454</v>
      </c>
      <c r="C443" s="32" t="n">
        <f aca="false">IF($A443="","",IF(設定!$B$21="dB",10^($B443/20),ABS($B443)))</f>
        <v>4.19054009179725</v>
      </c>
      <c r="D443" s="32" t="n">
        <f aca="false">IF($A443="","",$A443^2)</f>
        <v>4748.0712890625</v>
      </c>
      <c r="E443" s="32" t="n">
        <f aca="false">IF($A443="","",IF($C443&lt;=0,"",1/$C443^2))</f>
        <v>0.0569455772897548</v>
      </c>
      <c r="F443" s="33" t="n">
        <f aca="false">IF(OR(ROW()-設定!$B$30&lt;2,ROW()+設定!$B$30&gt;13701,N($A443)&lt;=0,N(INDEX($A$2:$A$13701,MIN(13700,MAX(1,ROW()-1+設定!$B$30))))&lt;=0,$A443&lt;設定!$B$28,$A443&gt;設定!$B$29),0,IF(AND($C443&gt;=MAX(INDEX($C$1:$C$13701,MAX(1,ROW()-設定!$B$24)):INDEX($C$1:$C$13701,MAX(1,ROW()-1))),$C443&gt;MAX(INDEX($C$1:$C$13701,MIN(13701,ROW()+1)):INDEX($C$1:$C$13701,MIN(13701,ROW()+設定!$B$24))),$C443&gt;=設定!$B$32,$C443&gt;=MAX(MIN(INDEX($C$1:$C$13701,MAX(1,ROW()-設定!$B$26)):INDEX($C$1:$C$13701,MAX(1,ROW()-1))),MIN(INDEX($C$1:$C$13701,MIN(13701,ROW()+1)):INDEX($C$1:$C$13701,MIN(13701,ROW()+設定!$B$26))))*10^(設定!$B$27/20)),1,0))</f>
        <v>0</v>
      </c>
      <c r="G443" s="33" t="n">
        <f aca="false">$G442+IF($F443=1,1,0)</f>
        <v>0</v>
      </c>
      <c r="H443" s="0" t="str">
        <f aca="false">IF($F443=1,$G443,"")</f>
        <v/>
      </c>
    </row>
    <row r="444" customFormat="false" ht="15" hidden="false" customHeight="false" outlineLevel="0" collapsed="false">
      <c r="A444" s="30" t="n">
        <v>69.0625</v>
      </c>
      <c r="B444" s="31" t="n">
        <v>12.6366</v>
      </c>
      <c r="C444" s="32" t="n">
        <f aca="false">IF($A444="","",IF(設定!$B$21="dB",10^($B444/20),ABS($B444)))</f>
        <v>4.28380802421401</v>
      </c>
      <c r="D444" s="32" t="n">
        <f aca="false">IF($A444="","",$A444^2)</f>
        <v>4769.62890625</v>
      </c>
      <c r="E444" s="32" t="n">
        <f aca="false">IF($A444="","",IF($C444&lt;=0,"",1/$C444^2))</f>
        <v>0.0544929099403775</v>
      </c>
      <c r="F444" s="33" t="n">
        <f aca="false">IF(OR(ROW()-設定!$B$30&lt;2,ROW()+設定!$B$30&gt;13701,N($A444)&lt;=0,N(INDEX($A$2:$A$13701,MIN(13700,MAX(1,ROW()-1+設定!$B$30))))&lt;=0,$A444&lt;設定!$B$28,$A444&gt;設定!$B$29),0,IF(AND($C444&gt;=MAX(INDEX($C$1:$C$13701,MAX(1,ROW()-設定!$B$24)):INDEX($C$1:$C$13701,MAX(1,ROW()-1))),$C444&gt;MAX(INDEX($C$1:$C$13701,MIN(13701,ROW()+1)):INDEX($C$1:$C$13701,MIN(13701,ROW()+設定!$B$24))),$C444&gt;=設定!$B$32,$C444&gt;=MAX(MIN(INDEX($C$1:$C$13701,MAX(1,ROW()-設定!$B$26)):INDEX($C$1:$C$13701,MAX(1,ROW()-1))),MIN(INDEX($C$1:$C$13701,MIN(13701,ROW()+1)):INDEX($C$1:$C$13701,MIN(13701,ROW()+設定!$B$26))))*10^(設定!$B$27/20)),1,0))</f>
        <v>0</v>
      </c>
      <c r="G444" s="33" t="n">
        <f aca="false">$G443+IF($F444=1,1,0)</f>
        <v>0</v>
      </c>
      <c r="H444" s="0" t="str">
        <f aca="false">IF($F444=1,$G444,"")</f>
        <v/>
      </c>
    </row>
    <row r="445" customFormat="false" ht="15" hidden="false" customHeight="false" outlineLevel="0" collapsed="false">
      <c r="A445" s="30" t="n">
        <v>69.21875</v>
      </c>
      <c r="B445" s="31" t="n">
        <v>12.494</v>
      </c>
      <c r="C445" s="32" t="n">
        <f aca="false">IF($A445="","",IF(設定!$B$21="dB",10^($B445/20),ABS($B445)))</f>
        <v>4.21405306391286</v>
      </c>
      <c r="D445" s="32" t="n">
        <f aca="false">IF($A445="","",$A445^2)</f>
        <v>4791.2353515625</v>
      </c>
      <c r="E445" s="32" t="n">
        <f aca="false">IF($A445="","",IF($C445&lt;=0,"",1/$C445^2))</f>
        <v>0.0563118765354866</v>
      </c>
      <c r="F445" s="33" t="n">
        <f aca="false">IF(OR(ROW()-設定!$B$30&lt;2,ROW()+設定!$B$30&gt;13701,N($A445)&lt;=0,N(INDEX($A$2:$A$13701,MIN(13700,MAX(1,ROW()-1+設定!$B$30))))&lt;=0,$A445&lt;設定!$B$28,$A445&gt;設定!$B$29),0,IF(AND($C445&gt;=MAX(INDEX($C$1:$C$13701,MAX(1,ROW()-設定!$B$24)):INDEX($C$1:$C$13701,MAX(1,ROW()-1))),$C445&gt;MAX(INDEX($C$1:$C$13701,MIN(13701,ROW()+1)):INDEX($C$1:$C$13701,MIN(13701,ROW()+設定!$B$24))),$C445&gt;=設定!$B$32,$C445&gt;=MAX(MIN(INDEX($C$1:$C$13701,MAX(1,ROW()-設定!$B$26)):INDEX($C$1:$C$13701,MAX(1,ROW()-1))),MIN(INDEX($C$1:$C$13701,MIN(13701,ROW()+1)):INDEX($C$1:$C$13701,MIN(13701,ROW()+設定!$B$26))))*10^(設定!$B$27/20)),1,0))</f>
        <v>0</v>
      </c>
      <c r="G445" s="33" t="n">
        <f aca="false">$G444+IF($F445=1,1,0)</f>
        <v>0</v>
      </c>
      <c r="H445" s="0" t="str">
        <f aca="false">IF($F445=1,$G445,"")</f>
        <v/>
      </c>
    </row>
    <row r="446" customFormat="false" ht="15" hidden="false" customHeight="false" outlineLevel="0" collapsed="false">
      <c r="A446" s="30" t="n">
        <v>69.375</v>
      </c>
      <c r="B446" s="31" t="n">
        <v>12.7035</v>
      </c>
      <c r="C446" s="32" t="n">
        <f aca="false">IF($A446="","",IF(設定!$B$21="dB",10^($B446/20),ABS($B446)))</f>
        <v>4.31692993509371</v>
      </c>
      <c r="D446" s="32" t="n">
        <f aca="false">IF($A446="","",$A446^2)</f>
        <v>4812.890625</v>
      </c>
      <c r="E446" s="32" t="n">
        <f aca="false">IF($A446="","",IF($C446&lt;=0,"",1/$C446^2))</f>
        <v>0.053659917422672</v>
      </c>
      <c r="F446" s="33" t="n">
        <f aca="false">IF(OR(ROW()-設定!$B$30&lt;2,ROW()+設定!$B$30&gt;13701,N($A446)&lt;=0,N(INDEX($A$2:$A$13701,MIN(13700,MAX(1,ROW()-1+設定!$B$30))))&lt;=0,$A446&lt;設定!$B$28,$A446&gt;設定!$B$29),0,IF(AND($C446&gt;=MAX(INDEX($C$1:$C$13701,MAX(1,ROW()-設定!$B$24)):INDEX($C$1:$C$13701,MAX(1,ROW()-1))),$C446&gt;MAX(INDEX($C$1:$C$13701,MIN(13701,ROW()+1)):INDEX($C$1:$C$13701,MIN(13701,ROW()+設定!$B$24))),$C446&gt;=設定!$B$32,$C446&gt;=MAX(MIN(INDEX($C$1:$C$13701,MAX(1,ROW()-設定!$B$26)):INDEX($C$1:$C$13701,MAX(1,ROW()-1))),MIN(INDEX($C$1:$C$13701,MIN(13701,ROW()+1)):INDEX($C$1:$C$13701,MIN(13701,ROW()+設定!$B$26))))*10^(設定!$B$27/20)),1,0))</f>
        <v>0</v>
      </c>
      <c r="G446" s="33" t="n">
        <f aca="false">$G445+IF($F446=1,1,0)</f>
        <v>0</v>
      </c>
      <c r="H446" s="0" t="str">
        <f aca="false">IF($F446=1,$G446,"")</f>
        <v/>
      </c>
    </row>
    <row r="447" customFormat="false" ht="15" hidden="false" customHeight="false" outlineLevel="0" collapsed="false">
      <c r="A447" s="30" t="n">
        <v>69.53125</v>
      </c>
      <c r="B447" s="31" t="n">
        <v>12.4678</v>
      </c>
      <c r="C447" s="32" t="n">
        <f aca="false">IF($A447="","",IF(設定!$B$21="dB",10^($B447/20),ABS($B447)))</f>
        <v>4.20136100296313</v>
      </c>
      <c r="D447" s="32" t="n">
        <f aca="false">IF($A447="","",$A447^2)</f>
        <v>4834.5947265625</v>
      </c>
      <c r="E447" s="32" t="n">
        <f aca="false">IF($A447="","",IF($C447&lt;=0,"",1/$C447^2))</f>
        <v>0.0566526200814505</v>
      </c>
      <c r="F447" s="33" t="n">
        <f aca="false">IF(OR(ROW()-設定!$B$30&lt;2,ROW()+設定!$B$30&gt;13701,N($A447)&lt;=0,N(INDEX($A$2:$A$13701,MIN(13700,MAX(1,ROW()-1+設定!$B$30))))&lt;=0,$A447&lt;設定!$B$28,$A447&gt;設定!$B$29),0,IF(AND($C447&gt;=MAX(INDEX($C$1:$C$13701,MAX(1,ROW()-設定!$B$24)):INDEX($C$1:$C$13701,MAX(1,ROW()-1))),$C447&gt;MAX(INDEX($C$1:$C$13701,MIN(13701,ROW()+1)):INDEX($C$1:$C$13701,MIN(13701,ROW()+設定!$B$24))),$C447&gt;=設定!$B$32,$C447&gt;=MAX(MIN(INDEX($C$1:$C$13701,MAX(1,ROW()-設定!$B$26)):INDEX($C$1:$C$13701,MAX(1,ROW()-1))),MIN(INDEX($C$1:$C$13701,MIN(13701,ROW()+1)):INDEX($C$1:$C$13701,MIN(13701,ROW()+設定!$B$26))))*10^(設定!$B$27/20)),1,0))</f>
        <v>0</v>
      </c>
      <c r="G447" s="33" t="n">
        <f aca="false">$G446+IF($F447=1,1,0)</f>
        <v>0</v>
      </c>
      <c r="H447" s="0" t="str">
        <f aca="false">IF($F447=1,$G447,"")</f>
        <v/>
      </c>
    </row>
    <row r="448" customFormat="false" ht="15" hidden="false" customHeight="false" outlineLevel="0" collapsed="false">
      <c r="A448" s="30" t="n">
        <v>69.6875</v>
      </c>
      <c r="B448" s="31" t="n">
        <v>12.59</v>
      </c>
      <c r="C448" s="32" t="n">
        <f aca="false">IF($A448="","",IF(設定!$B$21="dB",10^($B448/20),ABS($B448)))</f>
        <v>4.26088683582788</v>
      </c>
      <c r="D448" s="32" t="n">
        <f aca="false">IF($A448="","",$A448^2)</f>
        <v>4856.34765625</v>
      </c>
      <c r="E448" s="32" t="n">
        <f aca="false">IF($A448="","",IF($C448&lt;=0,"",1/$C448^2))</f>
        <v>0.0550807696405403</v>
      </c>
      <c r="F448" s="33" t="n">
        <f aca="false">IF(OR(ROW()-設定!$B$30&lt;2,ROW()+設定!$B$30&gt;13701,N($A448)&lt;=0,N(INDEX($A$2:$A$13701,MIN(13700,MAX(1,ROW()-1+設定!$B$30))))&lt;=0,$A448&lt;設定!$B$28,$A448&gt;設定!$B$29),0,IF(AND($C448&gt;=MAX(INDEX($C$1:$C$13701,MAX(1,ROW()-設定!$B$24)):INDEX($C$1:$C$13701,MAX(1,ROW()-1))),$C448&gt;MAX(INDEX($C$1:$C$13701,MIN(13701,ROW()+1)):INDEX($C$1:$C$13701,MIN(13701,ROW()+設定!$B$24))),$C448&gt;=設定!$B$32,$C448&gt;=MAX(MIN(INDEX($C$1:$C$13701,MAX(1,ROW()-設定!$B$26)):INDEX($C$1:$C$13701,MAX(1,ROW()-1))),MIN(INDEX($C$1:$C$13701,MIN(13701,ROW()+1)):INDEX($C$1:$C$13701,MIN(13701,ROW()+設定!$B$26))))*10^(設定!$B$27/20)),1,0))</f>
        <v>0</v>
      </c>
      <c r="G448" s="33" t="n">
        <f aca="false">$G447+IF($F448=1,1,0)</f>
        <v>0</v>
      </c>
      <c r="H448" s="0" t="str">
        <f aca="false">IF($F448=1,$G448,"")</f>
        <v/>
      </c>
    </row>
    <row r="449" customFormat="false" ht="15" hidden="false" customHeight="false" outlineLevel="0" collapsed="false">
      <c r="A449" s="30" t="n">
        <v>69.84375</v>
      </c>
      <c r="B449" s="31" t="n">
        <v>12.5265</v>
      </c>
      <c r="C449" s="32" t="n">
        <f aca="false">IF($A449="","",IF(設定!$B$21="dB",10^($B449/20),ABS($B449)))</f>
        <v>4.22985032541495</v>
      </c>
      <c r="D449" s="32" t="n">
        <f aca="false">IF($A449="","",$A449^2)</f>
        <v>4878.1494140625</v>
      </c>
      <c r="E449" s="32" t="n">
        <f aca="false">IF($A449="","",IF($C449&lt;=0,"",1/$C449^2))</f>
        <v>0.0558920449944723</v>
      </c>
      <c r="F449" s="33" t="n">
        <f aca="false">IF(OR(ROW()-設定!$B$30&lt;2,ROW()+設定!$B$30&gt;13701,N($A449)&lt;=0,N(INDEX($A$2:$A$13701,MIN(13700,MAX(1,ROW()-1+設定!$B$30))))&lt;=0,$A449&lt;設定!$B$28,$A449&gt;設定!$B$29),0,IF(AND($C449&gt;=MAX(INDEX($C$1:$C$13701,MAX(1,ROW()-設定!$B$24)):INDEX($C$1:$C$13701,MAX(1,ROW()-1))),$C449&gt;MAX(INDEX($C$1:$C$13701,MIN(13701,ROW()+1)):INDEX($C$1:$C$13701,MIN(13701,ROW()+設定!$B$24))),$C449&gt;=設定!$B$32,$C449&gt;=MAX(MIN(INDEX($C$1:$C$13701,MAX(1,ROW()-設定!$B$26)):INDEX($C$1:$C$13701,MAX(1,ROW()-1))),MIN(INDEX($C$1:$C$13701,MIN(13701,ROW()+1)):INDEX($C$1:$C$13701,MIN(13701,ROW()+設定!$B$26))))*10^(設定!$B$27/20)),1,0))</f>
        <v>0</v>
      </c>
      <c r="G449" s="33" t="n">
        <f aca="false">$G448+IF($F449=1,1,0)</f>
        <v>0</v>
      </c>
      <c r="H449" s="0" t="str">
        <f aca="false">IF($F449=1,$G449,"")</f>
        <v/>
      </c>
    </row>
    <row r="450" customFormat="false" ht="15" hidden="false" customHeight="false" outlineLevel="0" collapsed="false">
      <c r="A450" s="30" t="n">
        <v>70</v>
      </c>
      <c r="B450" s="31" t="n">
        <v>12.4719</v>
      </c>
      <c r="C450" s="32" t="n">
        <f aca="false">IF($A450="","",IF(設定!$B$21="dB",10^($B450/20),ABS($B450)))</f>
        <v>4.20334463929339</v>
      </c>
      <c r="D450" s="32" t="n">
        <f aca="false">IF($A450="","",$A450^2)</f>
        <v>4900</v>
      </c>
      <c r="E450" s="32" t="n">
        <f aca="false">IF($A450="","",IF($C450&lt;=0,"",1/$C450^2))</f>
        <v>0.0565991618531292</v>
      </c>
      <c r="F450" s="33" t="n">
        <f aca="false">IF(OR(ROW()-設定!$B$30&lt;2,ROW()+設定!$B$30&gt;13701,N($A450)&lt;=0,N(INDEX($A$2:$A$13701,MIN(13700,MAX(1,ROW()-1+設定!$B$30))))&lt;=0,$A450&lt;設定!$B$28,$A450&gt;設定!$B$29),0,IF(AND($C450&gt;=MAX(INDEX($C$1:$C$13701,MAX(1,ROW()-設定!$B$24)):INDEX($C$1:$C$13701,MAX(1,ROW()-1))),$C450&gt;MAX(INDEX($C$1:$C$13701,MIN(13701,ROW()+1)):INDEX($C$1:$C$13701,MIN(13701,ROW()+設定!$B$24))),$C450&gt;=設定!$B$32,$C450&gt;=MAX(MIN(INDEX($C$1:$C$13701,MAX(1,ROW()-設定!$B$26)):INDEX($C$1:$C$13701,MAX(1,ROW()-1))),MIN(INDEX($C$1:$C$13701,MIN(13701,ROW()+1)):INDEX($C$1:$C$13701,MIN(13701,ROW()+設定!$B$26))))*10^(設定!$B$27/20)),1,0))</f>
        <v>0</v>
      </c>
      <c r="G450" s="33" t="n">
        <f aca="false">$G449+IF($F450=1,1,0)</f>
        <v>0</v>
      </c>
      <c r="H450" s="0" t="str">
        <f aca="false">IF($F450=1,$G450,"")</f>
        <v/>
      </c>
    </row>
    <row r="451" customFormat="false" ht="15" hidden="false" customHeight="false" outlineLevel="0" collapsed="false">
      <c r="A451" s="30" t="n">
        <v>70.15625</v>
      </c>
      <c r="B451" s="31" t="n">
        <v>12.6119</v>
      </c>
      <c r="C451" s="32" t="n">
        <f aca="false">IF($A451="","",IF(設定!$B$21="dB",10^($B451/20),ABS($B451)))</f>
        <v>4.27164349536695</v>
      </c>
      <c r="D451" s="32" t="n">
        <f aca="false">IF($A451="","",$A451^2)</f>
        <v>4921.8994140625</v>
      </c>
      <c r="E451" s="32" t="n">
        <f aca="false">IF($A451="","",IF($C451&lt;=0,"",1/$C451^2))</f>
        <v>0.0548037151053314</v>
      </c>
      <c r="F451" s="33" t="n">
        <f aca="false">IF(OR(ROW()-設定!$B$30&lt;2,ROW()+設定!$B$30&gt;13701,N($A451)&lt;=0,N(INDEX($A$2:$A$13701,MIN(13700,MAX(1,ROW()-1+設定!$B$30))))&lt;=0,$A451&lt;設定!$B$28,$A451&gt;設定!$B$29),0,IF(AND($C451&gt;=MAX(INDEX($C$1:$C$13701,MAX(1,ROW()-設定!$B$24)):INDEX($C$1:$C$13701,MAX(1,ROW()-1))),$C451&gt;MAX(INDEX($C$1:$C$13701,MIN(13701,ROW()+1)):INDEX($C$1:$C$13701,MIN(13701,ROW()+設定!$B$24))),$C451&gt;=設定!$B$32,$C451&gt;=MAX(MIN(INDEX($C$1:$C$13701,MAX(1,ROW()-設定!$B$26)):INDEX($C$1:$C$13701,MAX(1,ROW()-1))),MIN(INDEX($C$1:$C$13701,MIN(13701,ROW()+1)):INDEX($C$1:$C$13701,MIN(13701,ROW()+設定!$B$26))))*10^(設定!$B$27/20)),1,0))</f>
        <v>0</v>
      </c>
      <c r="G451" s="33" t="n">
        <f aca="false">$G450+IF($F451=1,1,0)</f>
        <v>0</v>
      </c>
      <c r="H451" s="0" t="str">
        <f aca="false">IF($F451=1,$G451,"")</f>
        <v/>
      </c>
    </row>
    <row r="452" customFormat="false" ht="15" hidden="false" customHeight="false" outlineLevel="0" collapsed="false">
      <c r="A452" s="30" t="n">
        <v>70.3125</v>
      </c>
      <c r="B452" s="31" t="n">
        <v>12.5353</v>
      </c>
      <c r="C452" s="32" t="n">
        <f aca="false">IF($A452="","",IF(設定!$B$21="dB",10^($B452/20),ABS($B452)))</f>
        <v>4.23413791674201</v>
      </c>
      <c r="D452" s="32" t="n">
        <f aca="false">IF($A452="","",$A452^2)</f>
        <v>4943.84765625</v>
      </c>
      <c r="E452" s="32" t="n">
        <f aca="false">IF($A452="","",IF($C452&lt;=0,"",1/$C452^2))</f>
        <v>0.0557789070106431</v>
      </c>
      <c r="F452" s="33" t="n">
        <f aca="false">IF(OR(ROW()-設定!$B$30&lt;2,ROW()+設定!$B$30&gt;13701,N($A452)&lt;=0,N(INDEX($A$2:$A$13701,MIN(13700,MAX(1,ROW()-1+設定!$B$30))))&lt;=0,$A452&lt;設定!$B$28,$A452&gt;設定!$B$29),0,IF(AND($C452&gt;=MAX(INDEX($C$1:$C$13701,MAX(1,ROW()-設定!$B$24)):INDEX($C$1:$C$13701,MAX(1,ROW()-1))),$C452&gt;MAX(INDEX($C$1:$C$13701,MIN(13701,ROW()+1)):INDEX($C$1:$C$13701,MIN(13701,ROW()+設定!$B$24))),$C452&gt;=設定!$B$32,$C452&gt;=MAX(MIN(INDEX($C$1:$C$13701,MAX(1,ROW()-設定!$B$26)):INDEX($C$1:$C$13701,MAX(1,ROW()-1))),MIN(INDEX($C$1:$C$13701,MIN(13701,ROW()+1)):INDEX($C$1:$C$13701,MIN(13701,ROW()+設定!$B$26))))*10^(設定!$B$27/20)),1,0))</f>
        <v>0</v>
      </c>
      <c r="G452" s="33" t="n">
        <f aca="false">$G451+IF($F452=1,1,0)</f>
        <v>0</v>
      </c>
      <c r="H452" s="0" t="str">
        <f aca="false">IF($F452=1,$G452,"")</f>
        <v/>
      </c>
    </row>
    <row r="453" customFormat="false" ht="15" hidden="false" customHeight="false" outlineLevel="0" collapsed="false">
      <c r="A453" s="30" t="n">
        <v>70.46875</v>
      </c>
      <c r="B453" s="31" t="n">
        <v>12.6149</v>
      </c>
      <c r="C453" s="32" t="n">
        <f aca="false">IF($A453="","",IF(設定!$B$21="dB",10^($B453/20),ABS($B453)))</f>
        <v>4.2731191235795</v>
      </c>
      <c r="D453" s="32" t="n">
        <f aca="false">IF($A453="","",$A453^2)</f>
        <v>4965.8447265625</v>
      </c>
      <c r="E453" s="32" t="n">
        <f aca="false">IF($A453="","",IF($C453&lt;=0,"",1/$C453^2))</f>
        <v>0.0547658711124557</v>
      </c>
      <c r="F453" s="33" t="n">
        <f aca="false">IF(OR(ROW()-設定!$B$30&lt;2,ROW()+設定!$B$30&gt;13701,N($A453)&lt;=0,N(INDEX($A$2:$A$13701,MIN(13700,MAX(1,ROW()-1+設定!$B$30))))&lt;=0,$A453&lt;設定!$B$28,$A453&gt;設定!$B$29),0,IF(AND($C453&gt;=MAX(INDEX($C$1:$C$13701,MAX(1,ROW()-設定!$B$24)):INDEX($C$1:$C$13701,MAX(1,ROW()-1))),$C453&gt;MAX(INDEX($C$1:$C$13701,MIN(13701,ROW()+1)):INDEX($C$1:$C$13701,MIN(13701,ROW()+設定!$B$24))),$C453&gt;=設定!$B$32,$C453&gt;=MAX(MIN(INDEX($C$1:$C$13701,MAX(1,ROW()-設定!$B$26)):INDEX($C$1:$C$13701,MAX(1,ROW()-1))),MIN(INDEX($C$1:$C$13701,MIN(13701,ROW()+1)):INDEX($C$1:$C$13701,MIN(13701,ROW()+設定!$B$26))))*10^(設定!$B$27/20)),1,0))</f>
        <v>0</v>
      </c>
      <c r="G453" s="33" t="n">
        <f aca="false">$G452+IF($F453=1,1,0)</f>
        <v>0</v>
      </c>
      <c r="H453" s="0" t="str">
        <f aca="false">IF($F453=1,$G453,"")</f>
        <v/>
      </c>
    </row>
    <row r="454" customFormat="false" ht="15" hidden="false" customHeight="false" outlineLevel="0" collapsed="false">
      <c r="A454" s="30" t="n">
        <v>70.625</v>
      </c>
      <c r="B454" s="31" t="n">
        <v>12.5475</v>
      </c>
      <c r="C454" s="32" t="n">
        <f aca="false">IF($A454="","",IF(設定!$B$21="dB",10^($B454/20),ABS($B454)))</f>
        <v>4.24008926766637</v>
      </c>
      <c r="D454" s="32" t="n">
        <f aca="false">IF($A454="","",$A454^2)</f>
        <v>4987.890625</v>
      </c>
      <c r="E454" s="32" t="n">
        <f aca="false">IF($A454="","",IF($C454&lt;=0,"",1/$C454^2))</f>
        <v>0.0556224353606677</v>
      </c>
      <c r="F454" s="33" t="n">
        <f aca="false">IF(OR(ROW()-設定!$B$30&lt;2,ROW()+設定!$B$30&gt;13701,N($A454)&lt;=0,N(INDEX($A$2:$A$13701,MIN(13700,MAX(1,ROW()-1+設定!$B$30))))&lt;=0,$A454&lt;設定!$B$28,$A454&gt;設定!$B$29),0,IF(AND($C454&gt;=MAX(INDEX($C$1:$C$13701,MAX(1,ROW()-設定!$B$24)):INDEX($C$1:$C$13701,MAX(1,ROW()-1))),$C454&gt;MAX(INDEX($C$1:$C$13701,MIN(13701,ROW()+1)):INDEX($C$1:$C$13701,MIN(13701,ROW()+設定!$B$24))),$C454&gt;=設定!$B$32,$C454&gt;=MAX(MIN(INDEX($C$1:$C$13701,MAX(1,ROW()-設定!$B$26)):INDEX($C$1:$C$13701,MAX(1,ROW()-1))),MIN(INDEX($C$1:$C$13701,MIN(13701,ROW()+1)):INDEX($C$1:$C$13701,MIN(13701,ROW()+設定!$B$26))))*10^(設定!$B$27/20)),1,0))</f>
        <v>0</v>
      </c>
      <c r="G454" s="33" t="n">
        <f aca="false">$G453+IF($F454=1,1,0)</f>
        <v>0</v>
      </c>
      <c r="H454" s="0" t="str">
        <f aca="false">IF($F454=1,$G454,"")</f>
        <v/>
      </c>
    </row>
    <row r="455" customFormat="false" ht="15" hidden="false" customHeight="false" outlineLevel="0" collapsed="false">
      <c r="A455" s="30" t="n">
        <v>70.78125</v>
      </c>
      <c r="B455" s="31" t="n">
        <v>12.4392</v>
      </c>
      <c r="C455" s="32" t="n">
        <f aca="false">IF($A455="","",IF(設定!$B$21="dB",10^($B455/20),ABS($B455)))</f>
        <v>4.18754994581381</v>
      </c>
      <c r="D455" s="32" t="n">
        <f aca="false">IF($A455="","",$A455^2)</f>
        <v>5009.9853515625</v>
      </c>
      <c r="E455" s="32" t="n">
        <f aca="false">IF($A455="","",IF($C455&lt;=0,"",1/$C455^2))</f>
        <v>0.0570269310095104</v>
      </c>
      <c r="F455" s="33" t="n">
        <f aca="false">IF(OR(ROW()-設定!$B$30&lt;2,ROW()+設定!$B$30&gt;13701,N($A455)&lt;=0,N(INDEX($A$2:$A$13701,MIN(13700,MAX(1,ROW()-1+設定!$B$30))))&lt;=0,$A455&lt;設定!$B$28,$A455&gt;設定!$B$29),0,IF(AND($C455&gt;=MAX(INDEX($C$1:$C$13701,MAX(1,ROW()-設定!$B$24)):INDEX($C$1:$C$13701,MAX(1,ROW()-1))),$C455&gt;MAX(INDEX($C$1:$C$13701,MIN(13701,ROW()+1)):INDEX($C$1:$C$13701,MIN(13701,ROW()+設定!$B$24))),$C455&gt;=設定!$B$32,$C455&gt;=MAX(MIN(INDEX($C$1:$C$13701,MAX(1,ROW()-設定!$B$26)):INDEX($C$1:$C$13701,MAX(1,ROW()-1))),MIN(INDEX($C$1:$C$13701,MIN(13701,ROW()+1)):INDEX($C$1:$C$13701,MIN(13701,ROW()+設定!$B$26))))*10^(設定!$B$27/20)),1,0))</f>
        <v>0</v>
      </c>
      <c r="G455" s="33" t="n">
        <f aca="false">$G454+IF($F455=1,1,0)</f>
        <v>0</v>
      </c>
      <c r="H455" s="0" t="str">
        <f aca="false">IF($F455=1,$G455,"")</f>
        <v/>
      </c>
    </row>
    <row r="456" customFormat="false" ht="15" hidden="false" customHeight="false" outlineLevel="0" collapsed="false">
      <c r="A456" s="30" t="n">
        <v>70.9375</v>
      </c>
      <c r="B456" s="31" t="n">
        <v>12.5428</v>
      </c>
      <c r="C456" s="32" t="n">
        <f aca="false">IF($A456="","",IF(設定!$B$21="dB",10^($B456/20),ABS($B456)))</f>
        <v>4.23779554420776</v>
      </c>
      <c r="D456" s="32" t="n">
        <f aca="false">IF($A456="","",$A456^2)</f>
        <v>5032.12890625</v>
      </c>
      <c r="E456" s="32" t="n">
        <f aca="false">IF($A456="","",IF($C456&lt;=0,"",1/$C456^2))</f>
        <v>0.0556826633781551</v>
      </c>
      <c r="F456" s="33" t="n">
        <f aca="false">IF(OR(ROW()-設定!$B$30&lt;2,ROW()+設定!$B$30&gt;13701,N($A456)&lt;=0,N(INDEX($A$2:$A$13701,MIN(13700,MAX(1,ROW()-1+設定!$B$30))))&lt;=0,$A456&lt;設定!$B$28,$A456&gt;設定!$B$29),0,IF(AND($C456&gt;=MAX(INDEX($C$1:$C$13701,MAX(1,ROW()-設定!$B$24)):INDEX($C$1:$C$13701,MAX(1,ROW()-1))),$C456&gt;MAX(INDEX($C$1:$C$13701,MIN(13701,ROW()+1)):INDEX($C$1:$C$13701,MIN(13701,ROW()+設定!$B$24))),$C456&gt;=設定!$B$32,$C456&gt;=MAX(MIN(INDEX($C$1:$C$13701,MAX(1,ROW()-設定!$B$26)):INDEX($C$1:$C$13701,MAX(1,ROW()-1))),MIN(INDEX($C$1:$C$13701,MIN(13701,ROW()+1)):INDEX($C$1:$C$13701,MIN(13701,ROW()+設定!$B$26))))*10^(設定!$B$27/20)),1,0))</f>
        <v>0</v>
      </c>
      <c r="G456" s="33" t="n">
        <f aca="false">$G455+IF($F456=1,1,0)</f>
        <v>0</v>
      </c>
      <c r="H456" s="0" t="str">
        <f aca="false">IF($F456=1,$G456,"")</f>
        <v/>
      </c>
    </row>
    <row r="457" customFormat="false" ht="15" hidden="false" customHeight="false" outlineLevel="0" collapsed="false">
      <c r="A457" s="30" t="n">
        <v>71.09375</v>
      </c>
      <c r="B457" s="31" t="n">
        <v>12.5594</v>
      </c>
      <c r="C457" s="32" t="n">
        <f aca="false">IF($A457="","",IF(設定!$B$21="dB",10^($B457/20),ABS($B457)))</f>
        <v>4.24590233279026</v>
      </c>
      <c r="D457" s="32" t="n">
        <f aca="false">IF($A457="","",$A457^2)</f>
        <v>5054.3212890625</v>
      </c>
      <c r="E457" s="32" t="n">
        <f aca="false">IF($A457="","",IF($C457&lt;=0,"",1/$C457^2))</f>
        <v>0.055470234262511</v>
      </c>
      <c r="F457" s="33" t="n">
        <f aca="false">IF(OR(ROW()-設定!$B$30&lt;2,ROW()+設定!$B$30&gt;13701,N($A457)&lt;=0,N(INDEX($A$2:$A$13701,MIN(13700,MAX(1,ROW()-1+設定!$B$30))))&lt;=0,$A457&lt;設定!$B$28,$A457&gt;設定!$B$29),0,IF(AND($C457&gt;=MAX(INDEX($C$1:$C$13701,MAX(1,ROW()-設定!$B$24)):INDEX($C$1:$C$13701,MAX(1,ROW()-1))),$C457&gt;MAX(INDEX($C$1:$C$13701,MIN(13701,ROW()+1)):INDEX($C$1:$C$13701,MIN(13701,ROW()+設定!$B$24))),$C457&gt;=設定!$B$32,$C457&gt;=MAX(MIN(INDEX($C$1:$C$13701,MAX(1,ROW()-設定!$B$26)):INDEX($C$1:$C$13701,MAX(1,ROW()-1))),MIN(INDEX($C$1:$C$13701,MIN(13701,ROW()+1)):INDEX($C$1:$C$13701,MIN(13701,ROW()+設定!$B$26))))*10^(設定!$B$27/20)),1,0))</f>
        <v>0</v>
      </c>
      <c r="G457" s="33" t="n">
        <f aca="false">$G456+IF($F457=1,1,0)</f>
        <v>0</v>
      </c>
      <c r="H457" s="0" t="str">
        <f aca="false">IF($F457=1,$G457,"")</f>
        <v/>
      </c>
    </row>
    <row r="458" customFormat="false" ht="15" hidden="false" customHeight="false" outlineLevel="0" collapsed="false">
      <c r="A458" s="30" t="n">
        <v>71.25</v>
      </c>
      <c r="B458" s="31" t="n">
        <v>12.6537</v>
      </c>
      <c r="C458" s="32" t="n">
        <f aca="false">IF($A458="","",IF(設定!$B$21="dB",10^($B458/20),ABS($B458)))</f>
        <v>4.2922499080847</v>
      </c>
      <c r="D458" s="32" t="n">
        <f aca="false">IF($A458="","",$A458^2)</f>
        <v>5076.5625</v>
      </c>
      <c r="E458" s="32" t="n">
        <f aca="false">IF($A458="","",IF($C458&lt;=0,"",1/$C458^2))</f>
        <v>0.0542787702947538</v>
      </c>
      <c r="F458" s="33" t="n">
        <f aca="false">IF(OR(ROW()-設定!$B$30&lt;2,ROW()+設定!$B$30&gt;13701,N($A458)&lt;=0,N(INDEX($A$2:$A$13701,MIN(13700,MAX(1,ROW()-1+設定!$B$30))))&lt;=0,$A458&lt;設定!$B$28,$A458&gt;設定!$B$29),0,IF(AND($C458&gt;=MAX(INDEX($C$1:$C$13701,MAX(1,ROW()-設定!$B$24)):INDEX($C$1:$C$13701,MAX(1,ROW()-1))),$C458&gt;MAX(INDEX($C$1:$C$13701,MIN(13701,ROW()+1)):INDEX($C$1:$C$13701,MIN(13701,ROW()+設定!$B$24))),$C458&gt;=設定!$B$32,$C458&gt;=MAX(MIN(INDEX($C$1:$C$13701,MAX(1,ROW()-設定!$B$26)):INDEX($C$1:$C$13701,MAX(1,ROW()-1))),MIN(INDEX($C$1:$C$13701,MIN(13701,ROW()+1)):INDEX($C$1:$C$13701,MIN(13701,ROW()+設定!$B$26))))*10^(設定!$B$27/20)),1,0))</f>
        <v>0</v>
      </c>
      <c r="G458" s="33" t="n">
        <f aca="false">$G457+IF($F458=1,1,0)</f>
        <v>0</v>
      </c>
      <c r="H458" s="0" t="str">
        <f aca="false">IF($F458=1,$G458,"")</f>
        <v/>
      </c>
    </row>
    <row r="459" customFormat="false" ht="15" hidden="false" customHeight="false" outlineLevel="0" collapsed="false">
      <c r="A459" s="30" t="n">
        <v>71.40625</v>
      </c>
      <c r="B459" s="31" t="n">
        <v>12.4595</v>
      </c>
      <c r="C459" s="32" t="n">
        <f aca="false">IF($A459="","",IF(設定!$B$21="dB",10^($B459/20),ABS($B459)))</f>
        <v>4.19734821416989</v>
      </c>
      <c r="D459" s="32" t="n">
        <f aca="false">IF($A459="","",$A459^2)</f>
        <v>5098.8525390625</v>
      </c>
      <c r="E459" s="32" t="n">
        <f aca="false">IF($A459="","",IF($C459&lt;=0,"",1/$C459^2))</f>
        <v>0.0567609950157422</v>
      </c>
      <c r="F459" s="33" t="n">
        <f aca="false">IF(OR(ROW()-設定!$B$30&lt;2,ROW()+設定!$B$30&gt;13701,N($A459)&lt;=0,N(INDEX($A$2:$A$13701,MIN(13700,MAX(1,ROW()-1+設定!$B$30))))&lt;=0,$A459&lt;設定!$B$28,$A459&gt;設定!$B$29),0,IF(AND($C459&gt;=MAX(INDEX($C$1:$C$13701,MAX(1,ROW()-設定!$B$24)):INDEX($C$1:$C$13701,MAX(1,ROW()-1))),$C459&gt;MAX(INDEX($C$1:$C$13701,MIN(13701,ROW()+1)):INDEX($C$1:$C$13701,MIN(13701,ROW()+設定!$B$24))),$C459&gt;=設定!$B$32,$C459&gt;=MAX(MIN(INDEX($C$1:$C$13701,MAX(1,ROW()-設定!$B$26)):INDEX($C$1:$C$13701,MAX(1,ROW()-1))),MIN(INDEX($C$1:$C$13701,MIN(13701,ROW()+1)):INDEX($C$1:$C$13701,MIN(13701,ROW()+設定!$B$26))))*10^(設定!$B$27/20)),1,0))</f>
        <v>0</v>
      </c>
      <c r="G459" s="33" t="n">
        <f aca="false">$G458+IF($F459=1,1,0)</f>
        <v>0</v>
      </c>
      <c r="H459" s="0" t="str">
        <f aca="false">IF($F459=1,$G459,"")</f>
        <v/>
      </c>
    </row>
    <row r="460" customFormat="false" ht="15" hidden="false" customHeight="false" outlineLevel="0" collapsed="false">
      <c r="A460" s="30" t="n">
        <v>71.5625</v>
      </c>
      <c r="B460" s="31" t="n">
        <v>12.5508</v>
      </c>
      <c r="C460" s="32" t="n">
        <f aca="false">IF($A460="","",IF(設定!$B$21="dB",10^($B460/20),ABS($B460)))</f>
        <v>4.24170049616744</v>
      </c>
      <c r="D460" s="32" t="n">
        <f aca="false">IF($A460="","",$A460^2)</f>
        <v>5121.19140625</v>
      </c>
      <c r="E460" s="32" t="n">
        <f aca="false">IF($A460="","",IF($C460&lt;=0,"",1/$C460^2))</f>
        <v>0.0555801865352864</v>
      </c>
      <c r="F460" s="33" t="n">
        <f aca="false">IF(OR(ROW()-設定!$B$30&lt;2,ROW()+設定!$B$30&gt;13701,N($A460)&lt;=0,N(INDEX($A$2:$A$13701,MIN(13700,MAX(1,ROW()-1+設定!$B$30))))&lt;=0,$A460&lt;設定!$B$28,$A460&gt;設定!$B$29),0,IF(AND($C460&gt;=MAX(INDEX($C$1:$C$13701,MAX(1,ROW()-設定!$B$24)):INDEX($C$1:$C$13701,MAX(1,ROW()-1))),$C460&gt;MAX(INDEX($C$1:$C$13701,MIN(13701,ROW()+1)):INDEX($C$1:$C$13701,MIN(13701,ROW()+設定!$B$24))),$C460&gt;=設定!$B$32,$C460&gt;=MAX(MIN(INDEX($C$1:$C$13701,MAX(1,ROW()-設定!$B$26)):INDEX($C$1:$C$13701,MAX(1,ROW()-1))),MIN(INDEX($C$1:$C$13701,MIN(13701,ROW()+1)):INDEX($C$1:$C$13701,MIN(13701,ROW()+設定!$B$26))))*10^(設定!$B$27/20)),1,0))</f>
        <v>0</v>
      </c>
      <c r="G460" s="33" t="n">
        <f aca="false">$G459+IF($F460=1,1,0)</f>
        <v>0</v>
      </c>
      <c r="H460" s="0" t="str">
        <f aca="false">IF($F460=1,$G460,"")</f>
        <v/>
      </c>
    </row>
    <row r="461" customFormat="false" ht="15" hidden="false" customHeight="false" outlineLevel="0" collapsed="false">
      <c r="A461" s="30" t="n">
        <v>71.71875</v>
      </c>
      <c r="B461" s="31" t="n">
        <v>12.3741</v>
      </c>
      <c r="C461" s="32" t="n">
        <f aca="false">IF($A461="","",IF(設定!$B$21="dB",10^($B461/20),ABS($B461)))</f>
        <v>4.15628193898733</v>
      </c>
      <c r="D461" s="32" t="n">
        <f aca="false">IF($A461="","",$A461^2)</f>
        <v>5143.5791015625</v>
      </c>
      <c r="E461" s="32" t="n">
        <f aca="false">IF($A461="","",IF($C461&lt;=0,"",1/$C461^2))</f>
        <v>0.0578881939162963</v>
      </c>
      <c r="F461" s="33" t="n">
        <f aca="false">IF(OR(ROW()-設定!$B$30&lt;2,ROW()+設定!$B$30&gt;13701,N($A461)&lt;=0,N(INDEX($A$2:$A$13701,MIN(13700,MAX(1,ROW()-1+設定!$B$30))))&lt;=0,$A461&lt;設定!$B$28,$A461&gt;設定!$B$29),0,IF(AND($C461&gt;=MAX(INDEX($C$1:$C$13701,MAX(1,ROW()-設定!$B$24)):INDEX($C$1:$C$13701,MAX(1,ROW()-1))),$C461&gt;MAX(INDEX($C$1:$C$13701,MIN(13701,ROW()+1)):INDEX($C$1:$C$13701,MIN(13701,ROW()+設定!$B$24))),$C461&gt;=設定!$B$32,$C461&gt;=MAX(MIN(INDEX($C$1:$C$13701,MAX(1,ROW()-設定!$B$26)):INDEX($C$1:$C$13701,MAX(1,ROW()-1))),MIN(INDEX($C$1:$C$13701,MIN(13701,ROW()+1)):INDEX($C$1:$C$13701,MIN(13701,ROW()+設定!$B$26))))*10^(設定!$B$27/20)),1,0))</f>
        <v>0</v>
      </c>
      <c r="G461" s="33" t="n">
        <f aca="false">$G460+IF($F461=1,1,0)</f>
        <v>0</v>
      </c>
      <c r="H461" s="0" t="str">
        <f aca="false">IF($F461=1,$G461,"")</f>
        <v/>
      </c>
    </row>
    <row r="462" customFormat="false" ht="15" hidden="false" customHeight="false" outlineLevel="0" collapsed="false">
      <c r="A462" s="30" t="n">
        <v>71.875</v>
      </c>
      <c r="B462" s="31" t="n">
        <v>12.6238</v>
      </c>
      <c r="C462" s="32" t="n">
        <f aca="false">IF($A462="","",IF(設定!$B$21="dB",10^($B462/20),ABS($B462)))</f>
        <v>4.2774998206132</v>
      </c>
      <c r="D462" s="32" t="n">
        <f aca="false">IF($A462="","",$A462^2)</f>
        <v>5166.015625</v>
      </c>
      <c r="E462" s="32" t="n">
        <f aca="false">IF($A462="","",IF($C462&lt;=0,"",1/$C462^2))</f>
        <v>0.0546537542924326</v>
      </c>
      <c r="F462" s="33" t="n">
        <f aca="false">IF(OR(ROW()-設定!$B$30&lt;2,ROW()+設定!$B$30&gt;13701,N($A462)&lt;=0,N(INDEX($A$2:$A$13701,MIN(13700,MAX(1,ROW()-1+設定!$B$30))))&lt;=0,$A462&lt;設定!$B$28,$A462&gt;設定!$B$29),0,IF(AND($C462&gt;=MAX(INDEX($C$1:$C$13701,MAX(1,ROW()-設定!$B$24)):INDEX($C$1:$C$13701,MAX(1,ROW()-1))),$C462&gt;MAX(INDEX($C$1:$C$13701,MIN(13701,ROW()+1)):INDEX($C$1:$C$13701,MIN(13701,ROW()+設定!$B$24))),$C462&gt;=設定!$B$32,$C462&gt;=MAX(MIN(INDEX($C$1:$C$13701,MAX(1,ROW()-設定!$B$26)):INDEX($C$1:$C$13701,MAX(1,ROW()-1))),MIN(INDEX($C$1:$C$13701,MIN(13701,ROW()+1)):INDEX($C$1:$C$13701,MIN(13701,ROW()+設定!$B$26))))*10^(設定!$B$27/20)),1,0))</f>
        <v>0</v>
      </c>
      <c r="G462" s="33" t="n">
        <f aca="false">$G461+IF($F462=1,1,0)</f>
        <v>0</v>
      </c>
      <c r="H462" s="0" t="str">
        <f aca="false">IF($F462=1,$G462,"")</f>
        <v/>
      </c>
    </row>
    <row r="463" customFormat="false" ht="15" hidden="false" customHeight="false" outlineLevel="0" collapsed="false">
      <c r="A463" s="30" t="n">
        <v>72.03125</v>
      </c>
      <c r="B463" s="31" t="n">
        <v>12.4435</v>
      </c>
      <c r="C463" s="32" t="n">
        <f aca="false">IF($A463="","",IF(設定!$B$21="dB",10^($B463/20),ABS($B463)))</f>
        <v>4.18962352990887</v>
      </c>
      <c r="D463" s="32" t="n">
        <f aca="false">IF($A463="","",$A463^2)</f>
        <v>5188.5009765625</v>
      </c>
      <c r="E463" s="32" t="n">
        <f aca="false">IF($A463="","",IF($C463&lt;=0,"",1/$C463^2))</f>
        <v>0.0569704959273013</v>
      </c>
      <c r="F463" s="33" t="n">
        <f aca="false">IF(OR(ROW()-設定!$B$30&lt;2,ROW()+設定!$B$30&gt;13701,N($A463)&lt;=0,N(INDEX($A$2:$A$13701,MIN(13700,MAX(1,ROW()-1+設定!$B$30))))&lt;=0,$A463&lt;設定!$B$28,$A463&gt;設定!$B$29),0,IF(AND($C463&gt;=MAX(INDEX($C$1:$C$13701,MAX(1,ROW()-設定!$B$24)):INDEX($C$1:$C$13701,MAX(1,ROW()-1))),$C463&gt;MAX(INDEX($C$1:$C$13701,MIN(13701,ROW()+1)):INDEX($C$1:$C$13701,MIN(13701,ROW()+設定!$B$24))),$C463&gt;=設定!$B$32,$C463&gt;=MAX(MIN(INDEX($C$1:$C$13701,MAX(1,ROW()-設定!$B$26)):INDEX($C$1:$C$13701,MAX(1,ROW()-1))),MIN(INDEX($C$1:$C$13701,MIN(13701,ROW()+1)):INDEX($C$1:$C$13701,MIN(13701,ROW()+設定!$B$26))))*10^(設定!$B$27/20)),1,0))</f>
        <v>0</v>
      </c>
      <c r="G463" s="33" t="n">
        <f aca="false">$G462+IF($F463=1,1,0)</f>
        <v>0</v>
      </c>
      <c r="H463" s="0" t="str">
        <f aca="false">IF($F463=1,$G463,"")</f>
        <v/>
      </c>
    </row>
    <row r="464" customFormat="false" ht="15" hidden="false" customHeight="false" outlineLevel="0" collapsed="false">
      <c r="A464" s="30" t="n">
        <v>72.1875</v>
      </c>
      <c r="B464" s="31" t="n">
        <v>12.3665</v>
      </c>
      <c r="C464" s="32" t="n">
        <f aca="false">IF($A464="","",IF(設定!$B$21="dB",10^($B464/20),ABS($B464)))</f>
        <v>4.15264685625854</v>
      </c>
      <c r="D464" s="32" t="n">
        <f aca="false">IF($A464="","",$A464^2)</f>
        <v>5211.03515625</v>
      </c>
      <c r="E464" s="32" t="n">
        <f aca="false">IF($A464="","",IF($C464&lt;=0,"",1/$C464^2))</f>
        <v>0.0579895848999439</v>
      </c>
      <c r="F464" s="33" t="n">
        <f aca="false">IF(OR(ROW()-設定!$B$30&lt;2,ROW()+設定!$B$30&gt;13701,N($A464)&lt;=0,N(INDEX($A$2:$A$13701,MIN(13700,MAX(1,ROW()-1+設定!$B$30))))&lt;=0,$A464&lt;設定!$B$28,$A464&gt;設定!$B$29),0,IF(AND($C464&gt;=MAX(INDEX($C$1:$C$13701,MAX(1,ROW()-設定!$B$24)):INDEX($C$1:$C$13701,MAX(1,ROW()-1))),$C464&gt;MAX(INDEX($C$1:$C$13701,MIN(13701,ROW()+1)):INDEX($C$1:$C$13701,MIN(13701,ROW()+設定!$B$24))),$C464&gt;=設定!$B$32,$C464&gt;=MAX(MIN(INDEX($C$1:$C$13701,MAX(1,ROW()-設定!$B$26)):INDEX($C$1:$C$13701,MAX(1,ROW()-1))),MIN(INDEX($C$1:$C$13701,MIN(13701,ROW()+1)):INDEX($C$1:$C$13701,MIN(13701,ROW()+設定!$B$26))))*10^(設定!$B$27/20)),1,0))</f>
        <v>0</v>
      </c>
      <c r="G464" s="33" t="n">
        <f aca="false">$G463+IF($F464=1,1,0)</f>
        <v>0</v>
      </c>
      <c r="H464" s="0" t="str">
        <f aca="false">IF($F464=1,$G464,"")</f>
        <v/>
      </c>
    </row>
    <row r="465" customFormat="false" ht="15" hidden="false" customHeight="false" outlineLevel="0" collapsed="false">
      <c r="A465" s="30" t="n">
        <v>72.34375</v>
      </c>
      <c r="B465" s="31" t="n">
        <v>12.551</v>
      </c>
      <c r="C465" s="32" t="n">
        <f aca="false">IF($A465="","",IF(設定!$B$21="dB",10^($B465/20),ABS($B465)))</f>
        <v>4.24179816605522</v>
      </c>
      <c r="D465" s="32" t="n">
        <f aca="false">IF($A465="","",$A465^2)</f>
        <v>5233.6181640625</v>
      </c>
      <c r="E465" s="32" t="n">
        <f aca="false">IF($A465="","",IF($C465&lt;=0,"",1/$C465^2))</f>
        <v>0.0555776270320419</v>
      </c>
      <c r="F465" s="33" t="n">
        <f aca="false">IF(OR(ROW()-設定!$B$30&lt;2,ROW()+設定!$B$30&gt;13701,N($A465)&lt;=0,N(INDEX($A$2:$A$13701,MIN(13700,MAX(1,ROW()-1+設定!$B$30))))&lt;=0,$A465&lt;設定!$B$28,$A465&gt;設定!$B$29),0,IF(AND($C465&gt;=MAX(INDEX($C$1:$C$13701,MAX(1,ROW()-設定!$B$24)):INDEX($C$1:$C$13701,MAX(1,ROW()-1))),$C465&gt;MAX(INDEX($C$1:$C$13701,MIN(13701,ROW()+1)):INDEX($C$1:$C$13701,MIN(13701,ROW()+設定!$B$24))),$C465&gt;=設定!$B$32,$C465&gt;=MAX(MIN(INDEX($C$1:$C$13701,MAX(1,ROW()-設定!$B$26)):INDEX($C$1:$C$13701,MAX(1,ROW()-1))),MIN(INDEX($C$1:$C$13701,MIN(13701,ROW()+1)):INDEX($C$1:$C$13701,MIN(13701,ROW()+設定!$B$26))))*10^(設定!$B$27/20)),1,0))</f>
        <v>0</v>
      </c>
      <c r="G465" s="33" t="n">
        <f aca="false">$G464+IF($F465=1,1,0)</f>
        <v>0</v>
      </c>
      <c r="H465" s="0" t="str">
        <f aca="false">IF($F465=1,$G465,"")</f>
        <v/>
      </c>
    </row>
    <row r="466" customFormat="false" ht="15" hidden="false" customHeight="false" outlineLevel="0" collapsed="false">
      <c r="A466" s="30" t="n">
        <v>72.5</v>
      </c>
      <c r="B466" s="31" t="n">
        <v>12.6722</v>
      </c>
      <c r="C466" s="32" t="n">
        <f aca="false">IF($A466="","",IF(設定!$B$21="dB",10^($B466/20),ABS($B466)))</f>
        <v>4.30140167611488</v>
      </c>
      <c r="D466" s="32" t="n">
        <f aca="false">IF($A466="","",$A466^2)</f>
        <v>5256.25</v>
      </c>
      <c r="E466" s="32" t="n">
        <f aca="false">IF($A466="","",IF($C466&lt;=0,"",1/$C466^2))</f>
        <v>0.0540480463090398</v>
      </c>
      <c r="F466" s="33" t="n">
        <f aca="false">IF(OR(ROW()-設定!$B$30&lt;2,ROW()+設定!$B$30&gt;13701,N($A466)&lt;=0,N(INDEX($A$2:$A$13701,MIN(13700,MAX(1,ROW()-1+設定!$B$30))))&lt;=0,$A466&lt;設定!$B$28,$A466&gt;設定!$B$29),0,IF(AND($C466&gt;=MAX(INDEX($C$1:$C$13701,MAX(1,ROW()-設定!$B$24)):INDEX($C$1:$C$13701,MAX(1,ROW()-1))),$C466&gt;MAX(INDEX($C$1:$C$13701,MIN(13701,ROW()+1)):INDEX($C$1:$C$13701,MIN(13701,ROW()+設定!$B$24))),$C466&gt;=設定!$B$32,$C466&gt;=MAX(MIN(INDEX($C$1:$C$13701,MAX(1,ROW()-設定!$B$26)):INDEX($C$1:$C$13701,MAX(1,ROW()-1))),MIN(INDEX($C$1:$C$13701,MIN(13701,ROW()+1)):INDEX($C$1:$C$13701,MIN(13701,ROW()+設定!$B$26))))*10^(設定!$B$27/20)),1,0))</f>
        <v>0</v>
      </c>
      <c r="G466" s="33" t="n">
        <f aca="false">$G465+IF($F466=1,1,0)</f>
        <v>0</v>
      </c>
      <c r="H466" s="0" t="str">
        <f aca="false">IF($F466=1,$G466,"")</f>
        <v/>
      </c>
    </row>
    <row r="467" customFormat="false" ht="15" hidden="false" customHeight="false" outlineLevel="0" collapsed="false">
      <c r="A467" s="30" t="n">
        <v>72.65625</v>
      </c>
      <c r="B467" s="31" t="n">
        <v>12.3977</v>
      </c>
      <c r="C467" s="32" t="n">
        <f aca="false">IF($A467="","",IF(設定!$B$21="dB",10^($B467/20),ABS($B467)))</f>
        <v>4.16759012202754</v>
      </c>
      <c r="D467" s="32" t="n">
        <f aca="false">IF($A467="","",$A467^2)</f>
        <v>5278.9306640625</v>
      </c>
      <c r="E467" s="32" t="n">
        <f aca="false">IF($A467="","",IF($C467&lt;=0,"",1/$C467^2))</f>
        <v>0.0575744767915316</v>
      </c>
      <c r="F467" s="33" t="n">
        <f aca="false">IF(OR(ROW()-設定!$B$30&lt;2,ROW()+設定!$B$30&gt;13701,N($A467)&lt;=0,N(INDEX($A$2:$A$13701,MIN(13700,MAX(1,ROW()-1+設定!$B$30))))&lt;=0,$A467&lt;設定!$B$28,$A467&gt;設定!$B$29),0,IF(AND($C467&gt;=MAX(INDEX($C$1:$C$13701,MAX(1,ROW()-設定!$B$24)):INDEX($C$1:$C$13701,MAX(1,ROW()-1))),$C467&gt;MAX(INDEX($C$1:$C$13701,MIN(13701,ROW()+1)):INDEX($C$1:$C$13701,MIN(13701,ROW()+設定!$B$24))),$C467&gt;=設定!$B$32,$C467&gt;=MAX(MIN(INDEX($C$1:$C$13701,MAX(1,ROW()-設定!$B$26)):INDEX($C$1:$C$13701,MAX(1,ROW()-1))),MIN(INDEX($C$1:$C$13701,MIN(13701,ROW()+1)):INDEX($C$1:$C$13701,MIN(13701,ROW()+設定!$B$26))))*10^(設定!$B$27/20)),1,0))</f>
        <v>0</v>
      </c>
      <c r="G467" s="33" t="n">
        <f aca="false">$G466+IF($F467=1,1,0)</f>
        <v>0</v>
      </c>
      <c r="H467" s="0" t="str">
        <f aca="false">IF($F467=1,$G467,"")</f>
        <v/>
      </c>
    </row>
    <row r="468" customFormat="false" ht="15" hidden="false" customHeight="false" outlineLevel="0" collapsed="false">
      <c r="A468" s="30" t="n">
        <v>72.8125</v>
      </c>
      <c r="B468" s="31" t="n">
        <v>12.4445</v>
      </c>
      <c r="C468" s="32" t="n">
        <f aca="false">IF($A468="","",IF(設定!$B$21="dB",10^($B468/20),ABS($B468)))</f>
        <v>4.1901059059104</v>
      </c>
      <c r="D468" s="32" t="n">
        <f aca="false">IF($A468="","",$A468^2)</f>
        <v>5301.66015625</v>
      </c>
      <c r="E468" s="32" t="n">
        <f aca="false">IF($A468="","",IF($C468&lt;=0,"",1/$C468^2))</f>
        <v>0.0569573794959779</v>
      </c>
      <c r="F468" s="33" t="n">
        <f aca="false">IF(OR(ROW()-設定!$B$30&lt;2,ROW()+設定!$B$30&gt;13701,N($A468)&lt;=0,N(INDEX($A$2:$A$13701,MIN(13700,MAX(1,ROW()-1+設定!$B$30))))&lt;=0,$A468&lt;設定!$B$28,$A468&gt;設定!$B$29),0,IF(AND($C468&gt;=MAX(INDEX($C$1:$C$13701,MAX(1,ROW()-設定!$B$24)):INDEX($C$1:$C$13701,MAX(1,ROW()-1))),$C468&gt;MAX(INDEX($C$1:$C$13701,MIN(13701,ROW()+1)):INDEX($C$1:$C$13701,MIN(13701,ROW()+設定!$B$24))),$C468&gt;=設定!$B$32,$C468&gt;=MAX(MIN(INDEX($C$1:$C$13701,MAX(1,ROW()-設定!$B$26)):INDEX($C$1:$C$13701,MAX(1,ROW()-1))),MIN(INDEX($C$1:$C$13701,MIN(13701,ROW()+1)):INDEX($C$1:$C$13701,MIN(13701,ROW()+設定!$B$26))))*10^(設定!$B$27/20)),1,0))</f>
        <v>0</v>
      </c>
      <c r="G468" s="33" t="n">
        <f aca="false">$G467+IF($F468=1,1,0)</f>
        <v>0</v>
      </c>
      <c r="H468" s="0" t="str">
        <f aca="false">IF($F468=1,$G468,"")</f>
        <v/>
      </c>
    </row>
    <row r="469" customFormat="false" ht="15" hidden="false" customHeight="false" outlineLevel="0" collapsed="false">
      <c r="A469" s="30" t="n">
        <v>72.96875</v>
      </c>
      <c r="B469" s="31" t="n">
        <v>12.4812</v>
      </c>
      <c r="C469" s="32" t="n">
        <f aca="false">IF($A469="","",IF(設定!$B$21="dB",10^($B469/20),ABS($B469)))</f>
        <v>4.20784757931563</v>
      </c>
      <c r="D469" s="32" t="n">
        <f aca="false">IF($A469="","",$A469^2)</f>
        <v>5324.4384765625</v>
      </c>
      <c r="E469" s="32" t="n">
        <f aca="false">IF($A469="","",IF($C469&lt;=0,"",1/$C469^2))</f>
        <v>0.056478089852123</v>
      </c>
      <c r="F469" s="33" t="n">
        <f aca="false">IF(OR(ROW()-設定!$B$30&lt;2,ROW()+設定!$B$30&gt;13701,N($A469)&lt;=0,N(INDEX($A$2:$A$13701,MIN(13700,MAX(1,ROW()-1+設定!$B$30))))&lt;=0,$A469&lt;設定!$B$28,$A469&gt;設定!$B$29),0,IF(AND($C469&gt;=MAX(INDEX($C$1:$C$13701,MAX(1,ROW()-設定!$B$24)):INDEX($C$1:$C$13701,MAX(1,ROW()-1))),$C469&gt;MAX(INDEX($C$1:$C$13701,MIN(13701,ROW()+1)):INDEX($C$1:$C$13701,MIN(13701,ROW()+設定!$B$24))),$C469&gt;=設定!$B$32,$C469&gt;=MAX(MIN(INDEX($C$1:$C$13701,MAX(1,ROW()-設定!$B$26)):INDEX($C$1:$C$13701,MAX(1,ROW()-1))),MIN(INDEX($C$1:$C$13701,MIN(13701,ROW()+1)):INDEX($C$1:$C$13701,MIN(13701,ROW()+設定!$B$26))))*10^(設定!$B$27/20)),1,0))</f>
        <v>0</v>
      </c>
      <c r="G469" s="33" t="n">
        <f aca="false">$G468+IF($F469=1,1,0)</f>
        <v>0</v>
      </c>
      <c r="H469" s="0" t="str">
        <f aca="false">IF($F469=1,$G469,"")</f>
        <v/>
      </c>
    </row>
    <row r="470" customFormat="false" ht="15" hidden="false" customHeight="false" outlineLevel="0" collapsed="false">
      <c r="A470" s="30" t="n">
        <v>73.125</v>
      </c>
      <c r="B470" s="31" t="n">
        <v>12.4419</v>
      </c>
      <c r="C470" s="32" t="n">
        <f aca="false">IF($A470="","",IF(設定!$B$21="dB",10^($B470/20),ABS($B470)))</f>
        <v>4.18885184381116</v>
      </c>
      <c r="D470" s="32" t="n">
        <f aca="false">IF($A470="","",$A470^2)</f>
        <v>5347.265625</v>
      </c>
      <c r="E470" s="32" t="n">
        <f aca="false">IF($A470="","",IF($C470&lt;=0,"",1/$C470^2))</f>
        <v>0.0569914885003848</v>
      </c>
      <c r="F470" s="33" t="n">
        <f aca="false">IF(OR(ROW()-設定!$B$30&lt;2,ROW()+設定!$B$30&gt;13701,N($A470)&lt;=0,N(INDEX($A$2:$A$13701,MIN(13700,MAX(1,ROW()-1+設定!$B$30))))&lt;=0,$A470&lt;設定!$B$28,$A470&gt;設定!$B$29),0,IF(AND($C470&gt;=MAX(INDEX($C$1:$C$13701,MAX(1,ROW()-設定!$B$24)):INDEX($C$1:$C$13701,MAX(1,ROW()-1))),$C470&gt;MAX(INDEX($C$1:$C$13701,MIN(13701,ROW()+1)):INDEX($C$1:$C$13701,MIN(13701,ROW()+設定!$B$24))),$C470&gt;=設定!$B$32,$C470&gt;=MAX(MIN(INDEX($C$1:$C$13701,MAX(1,ROW()-設定!$B$26)):INDEX($C$1:$C$13701,MAX(1,ROW()-1))),MIN(INDEX($C$1:$C$13701,MIN(13701,ROW()+1)):INDEX($C$1:$C$13701,MIN(13701,ROW()+設定!$B$26))))*10^(設定!$B$27/20)),1,0))</f>
        <v>0</v>
      </c>
      <c r="G470" s="33" t="n">
        <f aca="false">$G469+IF($F470=1,1,0)</f>
        <v>0</v>
      </c>
      <c r="H470" s="0" t="str">
        <f aca="false">IF($F470=1,$G470,"")</f>
        <v/>
      </c>
    </row>
    <row r="471" customFormat="false" ht="15" hidden="false" customHeight="false" outlineLevel="0" collapsed="false">
      <c r="A471" s="30" t="n">
        <v>73.28125</v>
      </c>
      <c r="B471" s="31" t="n">
        <v>12.6005</v>
      </c>
      <c r="C471" s="32" t="n">
        <f aca="false">IF($A471="","",IF(設定!$B$21="dB",10^($B471/20),ABS($B471)))</f>
        <v>4.26604075399406</v>
      </c>
      <c r="D471" s="32" t="n">
        <f aca="false">IF($A471="","",$A471^2)</f>
        <v>5370.1416015625</v>
      </c>
      <c r="E471" s="32" t="n">
        <f aca="false">IF($A471="","",IF($C471&lt;=0,"",1/$C471^2))</f>
        <v>0.054947760926829</v>
      </c>
      <c r="F471" s="33" t="n">
        <f aca="false">IF(OR(ROW()-設定!$B$30&lt;2,ROW()+設定!$B$30&gt;13701,N($A471)&lt;=0,N(INDEX($A$2:$A$13701,MIN(13700,MAX(1,ROW()-1+設定!$B$30))))&lt;=0,$A471&lt;設定!$B$28,$A471&gt;設定!$B$29),0,IF(AND($C471&gt;=MAX(INDEX($C$1:$C$13701,MAX(1,ROW()-設定!$B$24)):INDEX($C$1:$C$13701,MAX(1,ROW()-1))),$C471&gt;MAX(INDEX($C$1:$C$13701,MIN(13701,ROW()+1)):INDEX($C$1:$C$13701,MIN(13701,ROW()+設定!$B$24))),$C471&gt;=設定!$B$32,$C471&gt;=MAX(MIN(INDEX($C$1:$C$13701,MAX(1,ROW()-設定!$B$26)):INDEX($C$1:$C$13701,MAX(1,ROW()-1))),MIN(INDEX($C$1:$C$13701,MIN(13701,ROW()+1)):INDEX($C$1:$C$13701,MIN(13701,ROW()+設定!$B$26))))*10^(設定!$B$27/20)),1,0))</f>
        <v>0</v>
      </c>
      <c r="G471" s="33" t="n">
        <f aca="false">$G470+IF($F471=1,1,0)</f>
        <v>0</v>
      </c>
      <c r="H471" s="0" t="str">
        <f aca="false">IF($F471=1,$G471,"")</f>
        <v/>
      </c>
    </row>
    <row r="472" customFormat="false" ht="15" hidden="false" customHeight="false" outlineLevel="0" collapsed="false">
      <c r="A472" s="30" t="n">
        <v>73.4375</v>
      </c>
      <c r="B472" s="31" t="n">
        <v>12.4761</v>
      </c>
      <c r="C472" s="32" t="n">
        <f aca="false">IF($A472="","",IF(設定!$B$21="dB",10^($B472/20),ABS($B472)))</f>
        <v>4.2053776281009</v>
      </c>
      <c r="D472" s="32" t="n">
        <f aca="false">IF($A472="","",$A472^2)</f>
        <v>5393.06640625</v>
      </c>
      <c r="E472" s="32" t="n">
        <f aca="false">IF($A472="","",IF($C472&lt;=0,"",1/$C472^2))</f>
        <v>0.0565444520696481</v>
      </c>
      <c r="F472" s="33" t="n">
        <f aca="false">IF(OR(ROW()-設定!$B$30&lt;2,ROW()+設定!$B$30&gt;13701,N($A472)&lt;=0,N(INDEX($A$2:$A$13701,MIN(13700,MAX(1,ROW()-1+設定!$B$30))))&lt;=0,$A472&lt;設定!$B$28,$A472&gt;設定!$B$29),0,IF(AND($C472&gt;=MAX(INDEX($C$1:$C$13701,MAX(1,ROW()-設定!$B$24)):INDEX($C$1:$C$13701,MAX(1,ROW()-1))),$C472&gt;MAX(INDEX($C$1:$C$13701,MIN(13701,ROW()+1)):INDEX($C$1:$C$13701,MIN(13701,ROW()+設定!$B$24))),$C472&gt;=設定!$B$32,$C472&gt;=MAX(MIN(INDEX($C$1:$C$13701,MAX(1,ROW()-設定!$B$26)):INDEX($C$1:$C$13701,MAX(1,ROW()-1))),MIN(INDEX($C$1:$C$13701,MIN(13701,ROW()+1)):INDEX($C$1:$C$13701,MIN(13701,ROW()+設定!$B$26))))*10^(設定!$B$27/20)),1,0))</f>
        <v>0</v>
      </c>
      <c r="G472" s="33" t="n">
        <f aca="false">$G471+IF($F472=1,1,0)</f>
        <v>0</v>
      </c>
      <c r="H472" s="0" t="str">
        <f aca="false">IF($F472=1,$G472,"")</f>
        <v/>
      </c>
    </row>
    <row r="473" customFormat="false" ht="15" hidden="false" customHeight="false" outlineLevel="0" collapsed="false">
      <c r="A473" s="30" t="n">
        <v>73.59375</v>
      </c>
      <c r="B473" s="31" t="n">
        <v>12.4856</v>
      </c>
      <c r="C473" s="32" t="n">
        <f aca="false">IF($A473="","",IF(設定!$B$21="dB",10^($B473/20),ABS($B473)))</f>
        <v>4.20997968326276</v>
      </c>
      <c r="D473" s="32" t="n">
        <f aca="false">IF($A473="","",$A473^2)</f>
        <v>5416.0400390625</v>
      </c>
      <c r="E473" s="32" t="n">
        <f aca="false">IF($A473="","",IF($C473&lt;=0,"",1/$C473^2))</f>
        <v>0.0564208987608123</v>
      </c>
      <c r="F473" s="33" t="n">
        <f aca="false">IF(OR(ROW()-設定!$B$30&lt;2,ROW()+設定!$B$30&gt;13701,N($A473)&lt;=0,N(INDEX($A$2:$A$13701,MIN(13700,MAX(1,ROW()-1+設定!$B$30))))&lt;=0,$A473&lt;設定!$B$28,$A473&gt;設定!$B$29),0,IF(AND($C473&gt;=MAX(INDEX($C$1:$C$13701,MAX(1,ROW()-設定!$B$24)):INDEX($C$1:$C$13701,MAX(1,ROW()-1))),$C473&gt;MAX(INDEX($C$1:$C$13701,MIN(13701,ROW()+1)):INDEX($C$1:$C$13701,MIN(13701,ROW()+設定!$B$24))),$C473&gt;=設定!$B$32,$C473&gt;=MAX(MIN(INDEX($C$1:$C$13701,MAX(1,ROW()-設定!$B$26)):INDEX($C$1:$C$13701,MAX(1,ROW()-1))),MIN(INDEX($C$1:$C$13701,MIN(13701,ROW()+1)):INDEX($C$1:$C$13701,MIN(13701,ROW()+設定!$B$26))))*10^(設定!$B$27/20)),1,0))</f>
        <v>0</v>
      </c>
      <c r="G473" s="33" t="n">
        <f aca="false">$G472+IF($F473=1,1,0)</f>
        <v>0</v>
      </c>
      <c r="H473" s="0" t="str">
        <f aca="false">IF($F473=1,$G473,"")</f>
        <v/>
      </c>
    </row>
    <row r="474" customFormat="false" ht="15" hidden="false" customHeight="false" outlineLevel="0" collapsed="false">
      <c r="A474" s="30" t="n">
        <v>73.75</v>
      </c>
      <c r="B474" s="31" t="n">
        <v>12.6221</v>
      </c>
      <c r="C474" s="32" t="n">
        <f aca="false">IF($A474="","",IF(設定!$B$21="dB",10^($B474/20),ABS($B474)))</f>
        <v>4.27666271141288</v>
      </c>
      <c r="D474" s="32" t="n">
        <f aca="false">IF($A474="","",$A474^2)</f>
        <v>5439.0625</v>
      </c>
      <c r="E474" s="32" t="n">
        <f aca="false">IF($A474="","",IF($C474&lt;=0,"",1/$C474^2))</f>
        <v>0.0546751521165204</v>
      </c>
      <c r="F474" s="33" t="n">
        <f aca="false">IF(OR(ROW()-設定!$B$30&lt;2,ROW()+設定!$B$30&gt;13701,N($A474)&lt;=0,N(INDEX($A$2:$A$13701,MIN(13700,MAX(1,ROW()-1+設定!$B$30))))&lt;=0,$A474&lt;設定!$B$28,$A474&gt;設定!$B$29),0,IF(AND($C474&gt;=MAX(INDEX($C$1:$C$13701,MAX(1,ROW()-設定!$B$24)):INDEX($C$1:$C$13701,MAX(1,ROW()-1))),$C474&gt;MAX(INDEX($C$1:$C$13701,MIN(13701,ROW()+1)):INDEX($C$1:$C$13701,MIN(13701,ROW()+設定!$B$24))),$C474&gt;=設定!$B$32,$C474&gt;=MAX(MIN(INDEX($C$1:$C$13701,MAX(1,ROW()-設定!$B$26)):INDEX($C$1:$C$13701,MAX(1,ROW()-1))),MIN(INDEX($C$1:$C$13701,MIN(13701,ROW()+1)):INDEX($C$1:$C$13701,MIN(13701,ROW()+設定!$B$26))))*10^(設定!$B$27/20)),1,0))</f>
        <v>0</v>
      </c>
      <c r="G474" s="33" t="n">
        <f aca="false">$G473+IF($F474=1,1,0)</f>
        <v>0</v>
      </c>
      <c r="H474" s="0" t="str">
        <f aca="false">IF($F474=1,$G474,"")</f>
        <v/>
      </c>
    </row>
    <row r="475" customFormat="false" ht="15" hidden="false" customHeight="false" outlineLevel="0" collapsed="false">
      <c r="A475" s="30" t="n">
        <v>73.90625</v>
      </c>
      <c r="B475" s="31" t="n">
        <v>12.4828</v>
      </c>
      <c r="C475" s="32" t="n">
        <f aca="false">IF($A475="","",IF(設定!$B$21="dB",10^($B475/20),ABS($B475)))</f>
        <v>4.20862276487945</v>
      </c>
      <c r="D475" s="32" t="n">
        <f aca="false">IF($A475="","",$A475^2)</f>
        <v>5462.1337890625</v>
      </c>
      <c r="E475" s="32" t="n">
        <f aca="false">IF($A475="","",IF($C475&lt;=0,"",1/$C475^2))</f>
        <v>0.0564572863872543</v>
      </c>
      <c r="F475" s="33" t="n">
        <f aca="false">IF(OR(ROW()-設定!$B$30&lt;2,ROW()+設定!$B$30&gt;13701,N($A475)&lt;=0,N(INDEX($A$2:$A$13701,MIN(13700,MAX(1,ROW()-1+設定!$B$30))))&lt;=0,$A475&lt;設定!$B$28,$A475&gt;設定!$B$29),0,IF(AND($C475&gt;=MAX(INDEX($C$1:$C$13701,MAX(1,ROW()-設定!$B$24)):INDEX($C$1:$C$13701,MAX(1,ROW()-1))),$C475&gt;MAX(INDEX($C$1:$C$13701,MIN(13701,ROW()+1)):INDEX($C$1:$C$13701,MIN(13701,ROW()+設定!$B$24))),$C475&gt;=設定!$B$32,$C475&gt;=MAX(MIN(INDEX($C$1:$C$13701,MAX(1,ROW()-設定!$B$26)):INDEX($C$1:$C$13701,MAX(1,ROW()-1))),MIN(INDEX($C$1:$C$13701,MIN(13701,ROW()+1)):INDEX($C$1:$C$13701,MIN(13701,ROW()+設定!$B$26))))*10^(設定!$B$27/20)),1,0))</f>
        <v>0</v>
      </c>
      <c r="G475" s="33" t="n">
        <f aca="false">$G474+IF($F475=1,1,0)</f>
        <v>0</v>
      </c>
      <c r="H475" s="0" t="str">
        <f aca="false">IF($F475=1,$G475,"")</f>
        <v/>
      </c>
    </row>
    <row r="476" customFormat="false" ht="15" hidden="false" customHeight="false" outlineLevel="0" collapsed="false">
      <c r="A476" s="30" t="n">
        <v>74.0625</v>
      </c>
      <c r="B476" s="31" t="n">
        <v>12.608</v>
      </c>
      <c r="C476" s="32" t="n">
        <f aca="false">IF($A476="","",IF(設定!$B$21="dB",10^($B476/20),ABS($B476)))</f>
        <v>4.26972594048034</v>
      </c>
      <c r="D476" s="32" t="n">
        <f aca="false">IF($A476="","",$A476^2)</f>
        <v>5485.25390625</v>
      </c>
      <c r="E476" s="32" t="n">
        <f aca="false">IF($A476="","",IF($C476&lt;=0,"",1/$C476^2))</f>
        <v>0.0548529513941203</v>
      </c>
      <c r="F476" s="33" t="n">
        <f aca="false">IF(OR(ROW()-設定!$B$30&lt;2,ROW()+設定!$B$30&gt;13701,N($A476)&lt;=0,N(INDEX($A$2:$A$13701,MIN(13700,MAX(1,ROW()-1+設定!$B$30))))&lt;=0,$A476&lt;設定!$B$28,$A476&gt;設定!$B$29),0,IF(AND($C476&gt;=MAX(INDEX($C$1:$C$13701,MAX(1,ROW()-設定!$B$24)):INDEX($C$1:$C$13701,MAX(1,ROW()-1))),$C476&gt;MAX(INDEX($C$1:$C$13701,MIN(13701,ROW()+1)):INDEX($C$1:$C$13701,MIN(13701,ROW()+設定!$B$24))),$C476&gt;=設定!$B$32,$C476&gt;=MAX(MIN(INDEX($C$1:$C$13701,MAX(1,ROW()-設定!$B$26)):INDEX($C$1:$C$13701,MAX(1,ROW()-1))),MIN(INDEX($C$1:$C$13701,MIN(13701,ROW()+1)):INDEX($C$1:$C$13701,MIN(13701,ROW()+設定!$B$26))))*10^(設定!$B$27/20)),1,0))</f>
        <v>0</v>
      </c>
      <c r="G476" s="33" t="n">
        <f aca="false">$G475+IF($F476=1,1,0)</f>
        <v>0</v>
      </c>
      <c r="H476" s="0" t="str">
        <f aca="false">IF($F476=1,$G476,"")</f>
        <v/>
      </c>
    </row>
    <row r="477" customFormat="false" ht="15" hidden="false" customHeight="false" outlineLevel="0" collapsed="false">
      <c r="A477" s="30" t="n">
        <v>74.21875</v>
      </c>
      <c r="B477" s="31" t="n">
        <v>12.4616</v>
      </c>
      <c r="C477" s="32" t="n">
        <f aca="false">IF($A477="","",IF(設定!$B$21="dB",10^($B477/20),ABS($B477)))</f>
        <v>4.19836313575442</v>
      </c>
      <c r="D477" s="32" t="n">
        <f aca="false">IF($A477="","",$A477^2)</f>
        <v>5508.4228515625</v>
      </c>
      <c r="E477" s="32" t="n">
        <f aca="false">IF($A477="","",IF($C477&lt;=0,"",1/$C477^2))</f>
        <v>0.0567335552760149</v>
      </c>
      <c r="F477" s="33" t="n">
        <f aca="false">IF(OR(ROW()-設定!$B$30&lt;2,ROW()+設定!$B$30&gt;13701,N($A477)&lt;=0,N(INDEX($A$2:$A$13701,MIN(13700,MAX(1,ROW()-1+設定!$B$30))))&lt;=0,$A477&lt;設定!$B$28,$A477&gt;設定!$B$29),0,IF(AND($C477&gt;=MAX(INDEX($C$1:$C$13701,MAX(1,ROW()-設定!$B$24)):INDEX($C$1:$C$13701,MAX(1,ROW()-1))),$C477&gt;MAX(INDEX($C$1:$C$13701,MIN(13701,ROW()+1)):INDEX($C$1:$C$13701,MIN(13701,ROW()+設定!$B$24))),$C477&gt;=設定!$B$32,$C477&gt;=MAX(MIN(INDEX($C$1:$C$13701,MAX(1,ROW()-設定!$B$26)):INDEX($C$1:$C$13701,MAX(1,ROW()-1))),MIN(INDEX($C$1:$C$13701,MIN(13701,ROW()+1)):INDEX($C$1:$C$13701,MIN(13701,ROW()+設定!$B$26))))*10^(設定!$B$27/20)),1,0))</f>
        <v>0</v>
      </c>
      <c r="G477" s="33" t="n">
        <f aca="false">$G476+IF($F477=1,1,0)</f>
        <v>0</v>
      </c>
      <c r="H477" s="0" t="str">
        <f aca="false">IF($F477=1,$G477,"")</f>
        <v/>
      </c>
    </row>
    <row r="478" customFormat="false" ht="15" hidden="false" customHeight="false" outlineLevel="0" collapsed="false">
      <c r="A478" s="30" t="n">
        <v>74.375</v>
      </c>
      <c r="B478" s="31" t="n">
        <v>12.4359</v>
      </c>
      <c r="C478" s="32" t="n">
        <f aca="false">IF($A478="","",IF(設定!$B$21="dB",10^($B478/20),ABS($B478)))</f>
        <v>4.18595928663633</v>
      </c>
      <c r="D478" s="32" t="n">
        <f aca="false">IF($A478="","",$A478^2)</f>
        <v>5531.640625</v>
      </c>
      <c r="E478" s="32" t="n">
        <f aca="false">IF($A478="","",IF($C478&lt;=0,"",1/$C478^2))</f>
        <v>0.0570702795659015</v>
      </c>
      <c r="F478" s="33" t="n">
        <f aca="false">IF(OR(ROW()-設定!$B$30&lt;2,ROW()+設定!$B$30&gt;13701,N($A478)&lt;=0,N(INDEX($A$2:$A$13701,MIN(13700,MAX(1,ROW()-1+設定!$B$30))))&lt;=0,$A478&lt;設定!$B$28,$A478&gt;設定!$B$29),0,IF(AND($C478&gt;=MAX(INDEX($C$1:$C$13701,MAX(1,ROW()-設定!$B$24)):INDEX($C$1:$C$13701,MAX(1,ROW()-1))),$C478&gt;MAX(INDEX($C$1:$C$13701,MIN(13701,ROW()+1)):INDEX($C$1:$C$13701,MIN(13701,ROW()+設定!$B$24))),$C478&gt;=設定!$B$32,$C478&gt;=MAX(MIN(INDEX($C$1:$C$13701,MAX(1,ROW()-設定!$B$26)):INDEX($C$1:$C$13701,MAX(1,ROW()-1))),MIN(INDEX($C$1:$C$13701,MIN(13701,ROW()+1)):INDEX($C$1:$C$13701,MIN(13701,ROW()+設定!$B$26))))*10^(設定!$B$27/20)),1,0))</f>
        <v>0</v>
      </c>
      <c r="G478" s="33" t="n">
        <f aca="false">$G477+IF($F478=1,1,0)</f>
        <v>0</v>
      </c>
      <c r="H478" s="0" t="str">
        <f aca="false">IF($F478=1,$G478,"")</f>
        <v/>
      </c>
    </row>
    <row r="479" customFormat="false" ht="15" hidden="false" customHeight="false" outlineLevel="0" collapsed="false">
      <c r="A479" s="30" t="n">
        <v>74.53125</v>
      </c>
      <c r="B479" s="31" t="n">
        <v>12.3707</v>
      </c>
      <c r="C479" s="32" t="n">
        <f aca="false">IF($A479="","",IF(設定!$B$21="dB",10^($B479/20),ABS($B479)))</f>
        <v>4.15465532458669</v>
      </c>
      <c r="D479" s="32" t="n">
        <f aca="false">IF($A479="","",$A479^2)</f>
        <v>5554.9072265625</v>
      </c>
      <c r="E479" s="32" t="n">
        <f aca="false">IF($A479="","",IF($C479&lt;=0,"",1/$C479^2))</f>
        <v>0.0579335311081534</v>
      </c>
      <c r="F479" s="33" t="n">
        <f aca="false">IF(OR(ROW()-設定!$B$30&lt;2,ROW()+設定!$B$30&gt;13701,N($A479)&lt;=0,N(INDEX($A$2:$A$13701,MIN(13700,MAX(1,ROW()-1+設定!$B$30))))&lt;=0,$A479&lt;設定!$B$28,$A479&gt;設定!$B$29),0,IF(AND($C479&gt;=MAX(INDEX($C$1:$C$13701,MAX(1,ROW()-設定!$B$24)):INDEX($C$1:$C$13701,MAX(1,ROW()-1))),$C479&gt;MAX(INDEX($C$1:$C$13701,MIN(13701,ROW()+1)):INDEX($C$1:$C$13701,MIN(13701,ROW()+設定!$B$24))),$C479&gt;=設定!$B$32,$C479&gt;=MAX(MIN(INDEX($C$1:$C$13701,MAX(1,ROW()-設定!$B$26)):INDEX($C$1:$C$13701,MAX(1,ROW()-1))),MIN(INDEX($C$1:$C$13701,MIN(13701,ROW()+1)):INDEX($C$1:$C$13701,MIN(13701,ROW()+設定!$B$26))))*10^(設定!$B$27/20)),1,0))</f>
        <v>0</v>
      </c>
      <c r="G479" s="33" t="n">
        <f aca="false">$G478+IF($F479=1,1,0)</f>
        <v>0</v>
      </c>
      <c r="H479" s="0" t="str">
        <f aca="false">IF($F479=1,$G479,"")</f>
        <v/>
      </c>
    </row>
    <row r="480" customFormat="false" ht="15" hidden="false" customHeight="false" outlineLevel="0" collapsed="false">
      <c r="A480" s="30" t="n">
        <v>74.6875</v>
      </c>
      <c r="B480" s="31" t="n">
        <v>12.756</v>
      </c>
      <c r="C480" s="32" t="n">
        <f aca="false">IF($A480="","",IF(設定!$B$21="dB",10^($B480/20),ABS($B480)))</f>
        <v>4.34310170886092</v>
      </c>
      <c r="D480" s="32" t="n">
        <f aca="false">IF($A480="","",$A480^2)</f>
        <v>5578.22265625</v>
      </c>
      <c r="E480" s="32" t="n">
        <f aca="false">IF($A480="","",IF($C480&lt;=0,"",1/$C480^2))</f>
        <v>0.0530151506678459</v>
      </c>
      <c r="F480" s="33" t="n">
        <f aca="false">IF(OR(ROW()-設定!$B$30&lt;2,ROW()+設定!$B$30&gt;13701,N($A480)&lt;=0,N(INDEX($A$2:$A$13701,MIN(13700,MAX(1,ROW()-1+設定!$B$30))))&lt;=0,$A480&lt;設定!$B$28,$A480&gt;設定!$B$29),0,IF(AND($C480&gt;=MAX(INDEX($C$1:$C$13701,MAX(1,ROW()-設定!$B$24)):INDEX($C$1:$C$13701,MAX(1,ROW()-1))),$C480&gt;MAX(INDEX($C$1:$C$13701,MIN(13701,ROW()+1)):INDEX($C$1:$C$13701,MIN(13701,ROW()+設定!$B$24))),$C480&gt;=設定!$B$32,$C480&gt;=MAX(MIN(INDEX($C$1:$C$13701,MAX(1,ROW()-設定!$B$26)):INDEX($C$1:$C$13701,MAX(1,ROW()-1))),MIN(INDEX($C$1:$C$13701,MIN(13701,ROW()+1)):INDEX($C$1:$C$13701,MIN(13701,ROW()+設定!$B$26))))*10^(設定!$B$27/20)),1,0))</f>
        <v>0</v>
      </c>
      <c r="G480" s="33" t="n">
        <f aca="false">$G479+IF($F480=1,1,0)</f>
        <v>0</v>
      </c>
      <c r="H480" s="0" t="str">
        <f aca="false">IF($F480=1,$G480,"")</f>
        <v/>
      </c>
    </row>
    <row r="481" customFormat="false" ht="15" hidden="false" customHeight="false" outlineLevel="0" collapsed="false">
      <c r="A481" s="30" t="n">
        <v>74.84375</v>
      </c>
      <c r="B481" s="31" t="n">
        <v>12.5313</v>
      </c>
      <c r="C481" s="32" t="n">
        <f aca="false">IF($A481="","",IF(設定!$B$21="dB",10^($B481/20),ABS($B481)))</f>
        <v>4.2321884730827</v>
      </c>
      <c r="D481" s="32" t="n">
        <f aca="false">IF($A481="","",$A481^2)</f>
        <v>5601.5869140625</v>
      </c>
      <c r="E481" s="32" t="n">
        <f aca="false">IF($A481="","",IF($C481&lt;=0,"",1/$C481^2))</f>
        <v>0.0558303049485493</v>
      </c>
      <c r="F481" s="33" t="n">
        <f aca="false">IF(OR(ROW()-設定!$B$30&lt;2,ROW()+設定!$B$30&gt;13701,N($A481)&lt;=0,N(INDEX($A$2:$A$13701,MIN(13700,MAX(1,ROW()-1+設定!$B$30))))&lt;=0,$A481&lt;設定!$B$28,$A481&gt;設定!$B$29),0,IF(AND($C481&gt;=MAX(INDEX($C$1:$C$13701,MAX(1,ROW()-設定!$B$24)):INDEX($C$1:$C$13701,MAX(1,ROW()-1))),$C481&gt;MAX(INDEX($C$1:$C$13701,MIN(13701,ROW()+1)):INDEX($C$1:$C$13701,MIN(13701,ROW()+設定!$B$24))),$C481&gt;=設定!$B$32,$C481&gt;=MAX(MIN(INDEX($C$1:$C$13701,MAX(1,ROW()-設定!$B$26)):INDEX($C$1:$C$13701,MAX(1,ROW()-1))),MIN(INDEX($C$1:$C$13701,MIN(13701,ROW()+1)):INDEX($C$1:$C$13701,MIN(13701,ROW()+設定!$B$26))))*10^(設定!$B$27/20)),1,0))</f>
        <v>0</v>
      </c>
      <c r="G481" s="33" t="n">
        <f aca="false">$G480+IF($F481=1,1,0)</f>
        <v>0</v>
      </c>
      <c r="H481" s="0" t="str">
        <f aca="false">IF($F481=1,$G481,"")</f>
        <v/>
      </c>
    </row>
    <row r="482" customFormat="false" ht="15" hidden="false" customHeight="false" outlineLevel="0" collapsed="false">
      <c r="A482" s="30" t="n">
        <v>75</v>
      </c>
      <c r="B482" s="31" t="n">
        <v>12.5908</v>
      </c>
      <c r="C482" s="32" t="n">
        <f aca="false">IF($A482="","",IF(設定!$B$21="dB",10^($B482/20),ABS($B482)))</f>
        <v>4.26127929608151</v>
      </c>
      <c r="D482" s="32" t="n">
        <f aca="false">IF($A482="","",$A482^2)</f>
        <v>5625</v>
      </c>
      <c r="E482" s="32" t="n">
        <f aca="false">IF($A482="","",IF($C482&lt;=0,"",1/$C482^2))</f>
        <v>0.0550706243222606</v>
      </c>
      <c r="F482" s="33" t="n">
        <f aca="false">IF(OR(ROW()-設定!$B$30&lt;2,ROW()+設定!$B$30&gt;13701,N($A482)&lt;=0,N(INDEX($A$2:$A$13701,MIN(13700,MAX(1,ROW()-1+設定!$B$30))))&lt;=0,$A482&lt;設定!$B$28,$A482&gt;設定!$B$29),0,IF(AND($C482&gt;=MAX(INDEX($C$1:$C$13701,MAX(1,ROW()-設定!$B$24)):INDEX($C$1:$C$13701,MAX(1,ROW()-1))),$C482&gt;MAX(INDEX($C$1:$C$13701,MIN(13701,ROW()+1)):INDEX($C$1:$C$13701,MIN(13701,ROW()+設定!$B$24))),$C482&gt;=設定!$B$32,$C482&gt;=MAX(MIN(INDEX($C$1:$C$13701,MAX(1,ROW()-設定!$B$26)):INDEX($C$1:$C$13701,MAX(1,ROW()-1))),MIN(INDEX($C$1:$C$13701,MIN(13701,ROW()+1)):INDEX($C$1:$C$13701,MIN(13701,ROW()+設定!$B$26))))*10^(設定!$B$27/20)),1,0))</f>
        <v>0</v>
      </c>
      <c r="G482" s="33" t="n">
        <f aca="false">$G481+IF($F482=1,1,0)</f>
        <v>0</v>
      </c>
      <c r="H482" s="0" t="str">
        <f aca="false">IF($F482=1,$G482,"")</f>
        <v/>
      </c>
    </row>
    <row r="483" customFormat="false" ht="15" hidden="false" customHeight="false" outlineLevel="0" collapsed="false">
      <c r="A483" s="30" t="n">
        <v>75.15625</v>
      </c>
      <c r="B483" s="31" t="n">
        <v>12.5628</v>
      </c>
      <c r="C483" s="32" t="n">
        <f aca="false">IF($A483="","",IF(設定!$B$21="dB",10^($B483/20),ABS($B483)))</f>
        <v>4.24756467186262</v>
      </c>
      <c r="D483" s="32" t="n">
        <f aca="false">IF($A483="","",$A483^2)</f>
        <v>5648.4619140625</v>
      </c>
      <c r="E483" s="32" t="n">
        <f aca="false">IF($A483="","",IF($C483&lt;=0,"",1/$C483^2))</f>
        <v>0.0554268247791771</v>
      </c>
      <c r="F483" s="33" t="n">
        <f aca="false">IF(OR(ROW()-設定!$B$30&lt;2,ROW()+設定!$B$30&gt;13701,N($A483)&lt;=0,N(INDEX($A$2:$A$13701,MIN(13700,MAX(1,ROW()-1+設定!$B$30))))&lt;=0,$A483&lt;設定!$B$28,$A483&gt;設定!$B$29),0,IF(AND($C483&gt;=MAX(INDEX($C$1:$C$13701,MAX(1,ROW()-設定!$B$24)):INDEX($C$1:$C$13701,MAX(1,ROW()-1))),$C483&gt;MAX(INDEX($C$1:$C$13701,MIN(13701,ROW()+1)):INDEX($C$1:$C$13701,MIN(13701,ROW()+設定!$B$24))),$C483&gt;=設定!$B$32,$C483&gt;=MAX(MIN(INDEX($C$1:$C$13701,MAX(1,ROW()-設定!$B$26)):INDEX($C$1:$C$13701,MAX(1,ROW()-1))),MIN(INDEX($C$1:$C$13701,MIN(13701,ROW()+1)):INDEX($C$1:$C$13701,MIN(13701,ROW()+設定!$B$26))))*10^(設定!$B$27/20)),1,0))</f>
        <v>0</v>
      </c>
      <c r="G483" s="33" t="n">
        <f aca="false">$G482+IF($F483=1,1,0)</f>
        <v>0</v>
      </c>
      <c r="H483" s="0" t="str">
        <f aca="false">IF($F483=1,$G483,"")</f>
        <v/>
      </c>
    </row>
    <row r="484" customFormat="false" ht="15" hidden="false" customHeight="false" outlineLevel="0" collapsed="false">
      <c r="A484" s="30" t="n">
        <v>75.3125</v>
      </c>
      <c r="B484" s="31" t="n">
        <v>12.5828</v>
      </c>
      <c r="C484" s="32" t="n">
        <f aca="false">IF($A484="","",IF(設定!$B$21="dB",10^($B484/20),ABS($B484)))</f>
        <v>4.25735631968254</v>
      </c>
      <c r="D484" s="32" t="n">
        <f aca="false">IF($A484="","",$A484^2)</f>
        <v>5671.97265625</v>
      </c>
      <c r="E484" s="32" t="n">
        <f aca="false">IF($A484="","",IF($C484&lt;=0,"",1/$C484^2))</f>
        <v>0.0551721616517867</v>
      </c>
      <c r="F484" s="33" t="n">
        <f aca="false">IF(OR(ROW()-設定!$B$30&lt;2,ROW()+設定!$B$30&gt;13701,N($A484)&lt;=0,N(INDEX($A$2:$A$13701,MIN(13700,MAX(1,ROW()-1+設定!$B$30))))&lt;=0,$A484&lt;設定!$B$28,$A484&gt;設定!$B$29),0,IF(AND($C484&gt;=MAX(INDEX($C$1:$C$13701,MAX(1,ROW()-設定!$B$24)):INDEX($C$1:$C$13701,MAX(1,ROW()-1))),$C484&gt;MAX(INDEX($C$1:$C$13701,MIN(13701,ROW()+1)):INDEX($C$1:$C$13701,MIN(13701,ROW()+設定!$B$24))),$C484&gt;=設定!$B$32,$C484&gt;=MAX(MIN(INDEX($C$1:$C$13701,MAX(1,ROW()-設定!$B$26)):INDEX($C$1:$C$13701,MAX(1,ROW()-1))),MIN(INDEX($C$1:$C$13701,MIN(13701,ROW()+1)):INDEX($C$1:$C$13701,MIN(13701,ROW()+設定!$B$26))))*10^(設定!$B$27/20)),1,0))</f>
        <v>0</v>
      </c>
      <c r="G484" s="33" t="n">
        <f aca="false">$G483+IF($F484=1,1,0)</f>
        <v>0</v>
      </c>
      <c r="H484" s="0" t="str">
        <f aca="false">IF($F484=1,$G484,"")</f>
        <v/>
      </c>
    </row>
    <row r="485" customFormat="false" ht="15" hidden="false" customHeight="false" outlineLevel="0" collapsed="false">
      <c r="A485" s="30" t="n">
        <v>75.46875</v>
      </c>
      <c r="B485" s="31" t="n">
        <v>12.5718</v>
      </c>
      <c r="C485" s="32" t="n">
        <f aca="false">IF($A485="","",IF(設定!$B$21="dB",10^($B485/20),ABS($B485)))</f>
        <v>4.2519681234088</v>
      </c>
      <c r="D485" s="32" t="n">
        <f aca="false">IF($A485="","",$A485^2)</f>
        <v>5695.5322265625</v>
      </c>
      <c r="E485" s="32" t="n">
        <f aca="false">IF($A485="","",IF($C485&lt;=0,"",1/$C485^2))</f>
        <v>0.0553120812308543</v>
      </c>
      <c r="F485" s="33" t="n">
        <f aca="false">IF(OR(ROW()-設定!$B$30&lt;2,ROW()+設定!$B$30&gt;13701,N($A485)&lt;=0,N(INDEX($A$2:$A$13701,MIN(13700,MAX(1,ROW()-1+設定!$B$30))))&lt;=0,$A485&lt;設定!$B$28,$A485&gt;設定!$B$29),0,IF(AND($C485&gt;=MAX(INDEX($C$1:$C$13701,MAX(1,ROW()-設定!$B$24)):INDEX($C$1:$C$13701,MAX(1,ROW()-1))),$C485&gt;MAX(INDEX($C$1:$C$13701,MIN(13701,ROW()+1)):INDEX($C$1:$C$13701,MIN(13701,ROW()+設定!$B$24))),$C485&gt;=設定!$B$32,$C485&gt;=MAX(MIN(INDEX($C$1:$C$13701,MAX(1,ROW()-設定!$B$26)):INDEX($C$1:$C$13701,MAX(1,ROW()-1))),MIN(INDEX($C$1:$C$13701,MIN(13701,ROW()+1)):INDEX($C$1:$C$13701,MIN(13701,ROW()+設定!$B$26))))*10^(設定!$B$27/20)),1,0))</f>
        <v>0</v>
      </c>
      <c r="G485" s="33" t="n">
        <f aca="false">$G484+IF($F485=1,1,0)</f>
        <v>0</v>
      </c>
      <c r="H485" s="0" t="str">
        <f aca="false">IF($F485=1,$G485,"")</f>
        <v/>
      </c>
    </row>
    <row r="486" customFormat="false" ht="15" hidden="false" customHeight="false" outlineLevel="0" collapsed="false">
      <c r="A486" s="30" t="n">
        <v>75.625</v>
      </c>
      <c r="B486" s="31" t="n">
        <v>12.7638</v>
      </c>
      <c r="C486" s="32" t="n">
        <f aca="false">IF($A486="","",IF(設定!$B$21="dB",10^($B486/20),ABS($B486)))</f>
        <v>4.3470036014528</v>
      </c>
      <c r="D486" s="32" t="n">
        <f aca="false">IF($A486="","",$A486^2)</f>
        <v>5719.140625</v>
      </c>
      <c r="E486" s="32" t="n">
        <f aca="false">IF($A486="","",IF($C486&lt;=0,"",1/$C486^2))</f>
        <v>0.0529200200429056</v>
      </c>
      <c r="F486" s="33" t="n">
        <f aca="false">IF(OR(ROW()-設定!$B$30&lt;2,ROW()+設定!$B$30&gt;13701,N($A486)&lt;=0,N(INDEX($A$2:$A$13701,MIN(13700,MAX(1,ROW()-1+設定!$B$30))))&lt;=0,$A486&lt;設定!$B$28,$A486&gt;設定!$B$29),0,IF(AND($C486&gt;=MAX(INDEX($C$1:$C$13701,MAX(1,ROW()-設定!$B$24)):INDEX($C$1:$C$13701,MAX(1,ROW()-1))),$C486&gt;MAX(INDEX($C$1:$C$13701,MIN(13701,ROW()+1)):INDEX($C$1:$C$13701,MIN(13701,ROW()+設定!$B$24))),$C486&gt;=設定!$B$32,$C486&gt;=MAX(MIN(INDEX($C$1:$C$13701,MAX(1,ROW()-設定!$B$26)):INDEX($C$1:$C$13701,MAX(1,ROW()-1))),MIN(INDEX($C$1:$C$13701,MIN(13701,ROW()+1)):INDEX($C$1:$C$13701,MIN(13701,ROW()+設定!$B$26))))*10^(設定!$B$27/20)),1,0))</f>
        <v>0</v>
      </c>
      <c r="G486" s="33" t="n">
        <f aca="false">$G485+IF($F486=1,1,0)</f>
        <v>0</v>
      </c>
      <c r="H486" s="0" t="str">
        <f aca="false">IF($F486=1,$G486,"")</f>
        <v/>
      </c>
    </row>
    <row r="487" customFormat="false" ht="15" hidden="false" customHeight="false" outlineLevel="0" collapsed="false">
      <c r="A487" s="30" t="n">
        <v>75.78125</v>
      </c>
      <c r="B487" s="31" t="n">
        <v>12.4589</v>
      </c>
      <c r="C487" s="32" t="n">
        <f aca="false">IF($A487="","",IF(設定!$B$21="dB",10^($B487/20),ABS($B487)))</f>
        <v>4.19705828164108</v>
      </c>
      <c r="D487" s="32" t="n">
        <f aca="false">IF($A487="","",$A487^2)</f>
        <v>5742.7978515625</v>
      </c>
      <c r="E487" s="32" t="n">
        <f aca="false">IF($A487="","",IF($C487&lt;=0,"",1/$C487^2))</f>
        <v>0.0567688373787202</v>
      </c>
      <c r="F487" s="33" t="n">
        <f aca="false">IF(OR(ROW()-設定!$B$30&lt;2,ROW()+設定!$B$30&gt;13701,N($A487)&lt;=0,N(INDEX($A$2:$A$13701,MIN(13700,MAX(1,ROW()-1+設定!$B$30))))&lt;=0,$A487&lt;設定!$B$28,$A487&gt;設定!$B$29),0,IF(AND($C487&gt;=MAX(INDEX($C$1:$C$13701,MAX(1,ROW()-設定!$B$24)):INDEX($C$1:$C$13701,MAX(1,ROW()-1))),$C487&gt;MAX(INDEX($C$1:$C$13701,MIN(13701,ROW()+1)):INDEX($C$1:$C$13701,MIN(13701,ROW()+設定!$B$24))),$C487&gt;=設定!$B$32,$C487&gt;=MAX(MIN(INDEX($C$1:$C$13701,MAX(1,ROW()-設定!$B$26)):INDEX($C$1:$C$13701,MAX(1,ROW()-1))),MIN(INDEX($C$1:$C$13701,MIN(13701,ROW()+1)):INDEX($C$1:$C$13701,MIN(13701,ROW()+設定!$B$26))))*10^(設定!$B$27/20)),1,0))</f>
        <v>0</v>
      </c>
      <c r="G487" s="33" t="n">
        <f aca="false">$G486+IF($F487=1,1,0)</f>
        <v>0</v>
      </c>
      <c r="H487" s="0" t="str">
        <f aca="false">IF($F487=1,$G487,"")</f>
        <v/>
      </c>
    </row>
    <row r="488" customFormat="false" ht="15" hidden="false" customHeight="false" outlineLevel="0" collapsed="false">
      <c r="A488" s="30" t="n">
        <v>75.9375</v>
      </c>
      <c r="B488" s="31" t="n">
        <v>12.4045</v>
      </c>
      <c r="C488" s="32" t="n">
        <f aca="false">IF($A488="","",IF(設定!$B$21="dB",10^($B488/20),ABS($B488)))</f>
        <v>4.17085411801984</v>
      </c>
      <c r="D488" s="32" t="n">
        <f aca="false">IF($A488="","",$A488^2)</f>
        <v>5766.50390625</v>
      </c>
      <c r="E488" s="32" t="n">
        <f aca="false">IF($A488="","",IF($C488&lt;=0,"",1/$C488^2))</f>
        <v>0.0574843996396807</v>
      </c>
      <c r="F488" s="33" t="n">
        <f aca="false">IF(OR(ROW()-設定!$B$30&lt;2,ROW()+設定!$B$30&gt;13701,N($A488)&lt;=0,N(INDEX($A$2:$A$13701,MIN(13700,MAX(1,ROW()-1+設定!$B$30))))&lt;=0,$A488&lt;設定!$B$28,$A488&gt;設定!$B$29),0,IF(AND($C488&gt;=MAX(INDEX($C$1:$C$13701,MAX(1,ROW()-設定!$B$24)):INDEX($C$1:$C$13701,MAX(1,ROW()-1))),$C488&gt;MAX(INDEX($C$1:$C$13701,MIN(13701,ROW()+1)):INDEX($C$1:$C$13701,MIN(13701,ROW()+設定!$B$24))),$C488&gt;=設定!$B$32,$C488&gt;=MAX(MIN(INDEX($C$1:$C$13701,MAX(1,ROW()-設定!$B$26)):INDEX($C$1:$C$13701,MAX(1,ROW()-1))),MIN(INDEX($C$1:$C$13701,MIN(13701,ROW()+1)):INDEX($C$1:$C$13701,MIN(13701,ROW()+設定!$B$26))))*10^(設定!$B$27/20)),1,0))</f>
        <v>0</v>
      </c>
      <c r="G488" s="33" t="n">
        <f aca="false">$G487+IF($F488=1,1,0)</f>
        <v>0</v>
      </c>
      <c r="H488" s="0" t="str">
        <f aca="false">IF($F488=1,$G488,"")</f>
        <v/>
      </c>
    </row>
    <row r="489" customFormat="false" ht="15" hidden="false" customHeight="false" outlineLevel="0" collapsed="false">
      <c r="A489" s="30" t="n">
        <v>76.09375</v>
      </c>
      <c r="B489" s="31" t="n">
        <v>12.4628</v>
      </c>
      <c r="C489" s="32" t="n">
        <f aca="false">IF($A489="","",IF(設定!$B$21="dB",10^($B489/20),ABS($B489)))</f>
        <v>4.19894320112527</v>
      </c>
      <c r="D489" s="32" t="n">
        <f aca="false">IF($A489="","",$A489^2)</f>
        <v>5790.2587890625</v>
      </c>
      <c r="E489" s="32" t="n">
        <f aca="false">IF($A489="","",IF($C489&lt;=0,"",1/$C489^2))</f>
        <v>0.0567178813809051</v>
      </c>
      <c r="F489" s="33" t="n">
        <f aca="false">IF(OR(ROW()-設定!$B$30&lt;2,ROW()+設定!$B$30&gt;13701,N($A489)&lt;=0,N(INDEX($A$2:$A$13701,MIN(13700,MAX(1,ROW()-1+設定!$B$30))))&lt;=0,$A489&lt;設定!$B$28,$A489&gt;設定!$B$29),0,IF(AND($C489&gt;=MAX(INDEX($C$1:$C$13701,MAX(1,ROW()-設定!$B$24)):INDEX($C$1:$C$13701,MAX(1,ROW()-1))),$C489&gt;MAX(INDEX($C$1:$C$13701,MIN(13701,ROW()+1)):INDEX($C$1:$C$13701,MIN(13701,ROW()+設定!$B$24))),$C489&gt;=設定!$B$32,$C489&gt;=MAX(MIN(INDEX($C$1:$C$13701,MAX(1,ROW()-設定!$B$26)):INDEX($C$1:$C$13701,MAX(1,ROW()-1))),MIN(INDEX($C$1:$C$13701,MIN(13701,ROW()+1)):INDEX($C$1:$C$13701,MIN(13701,ROW()+設定!$B$26))))*10^(設定!$B$27/20)),1,0))</f>
        <v>0</v>
      </c>
      <c r="G489" s="33" t="n">
        <f aca="false">$G488+IF($F489=1,1,0)</f>
        <v>0</v>
      </c>
      <c r="H489" s="0" t="str">
        <f aca="false">IF($F489=1,$G489,"")</f>
        <v/>
      </c>
    </row>
    <row r="490" customFormat="false" ht="15" hidden="false" customHeight="false" outlineLevel="0" collapsed="false">
      <c r="A490" s="30" t="n">
        <v>76.25</v>
      </c>
      <c r="B490" s="31" t="n">
        <v>12.4288</v>
      </c>
      <c r="C490" s="32" t="n">
        <f aca="false">IF($A490="","",IF(設定!$B$21="dB",10^($B490/20),ABS($B490)))</f>
        <v>4.18253900747924</v>
      </c>
      <c r="D490" s="32" t="n">
        <f aca="false">IF($A490="","",$A490^2)</f>
        <v>5814.0625</v>
      </c>
      <c r="E490" s="32" t="n">
        <f aca="false">IF($A490="","",IF($C490&lt;=0,"",1/$C490^2))</f>
        <v>0.0571636563872083</v>
      </c>
      <c r="F490" s="33" t="n">
        <f aca="false">IF(OR(ROW()-設定!$B$30&lt;2,ROW()+設定!$B$30&gt;13701,N($A490)&lt;=0,N(INDEX($A$2:$A$13701,MIN(13700,MAX(1,ROW()-1+設定!$B$30))))&lt;=0,$A490&lt;設定!$B$28,$A490&gt;設定!$B$29),0,IF(AND($C490&gt;=MAX(INDEX($C$1:$C$13701,MAX(1,ROW()-設定!$B$24)):INDEX($C$1:$C$13701,MAX(1,ROW()-1))),$C490&gt;MAX(INDEX($C$1:$C$13701,MIN(13701,ROW()+1)):INDEX($C$1:$C$13701,MIN(13701,ROW()+設定!$B$24))),$C490&gt;=設定!$B$32,$C490&gt;=MAX(MIN(INDEX($C$1:$C$13701,MAX(1,ROW()-設定!$B$26)):INDEX($C$1:$C$13701,MAX(1,ROW()-1))),MIN(INDEX($C$1:$C$13701,MIN(13701,ROW()+1)):INDEX($C$1:$C$13701,MIN(13701,ROW()+設定!$B$26))))*10^(設定!$B$27/20)),1,0))</f>
        <v>0</v>
      </c>
      <c r="G490" s="33" t="n">
        <f aca="false">$G489+IF($F490=1,1,0)</f>
        <v>0</v>
      </c>
      <c r="H490" s="0" t="str">
        <f aca="false">IF($F490=1,$G490,"")</f>
        <v/>
      </c>
    </row>
    <row r="491" customFormat="false" ht="15" hidden="false" customHeight="false" outlineLevel="0" collapsed="false">
      <c r="A491" s="30" t="n">
        <v>76.40625</v>
      </c>
      <c r="B491" s="31" t="n">
        <v>12.6472</v>
      </c>
      <c r="C491" s="32" t="n">
        <f aca="false">IF($A491="","",IF(設定!$B$21="dB",10^($B491/20),ABS($B491)))</f>
        <v>4.28903904668033</v>
      </c>
      <c r="D491" s="32" t="n">
        <f aca="false">IF($A491="","",$A491^2)</f>
        <v>5837.9150390625</v>
      </c>
      <c r="E491" s="32" t="n">
        <f aca="false">IF($A491="","",IF($C491&lt;=0,"",1/$C491^2))</f>
        <v>0.0543600690855028</v>
      </c>
      <c r="F491" s="33" t="n">
        <f aca="false">IF(OR(ROW()-設定!$B$30&lt;2,ROW()+設定!$B$30&gt;13701,N($A491)&lt;=0,N(INDEX($A$2:$A$13701,MIN(13700,MAX(1,ROW()-1+設定!$B$30))))&lt;=0,$A491&lt;設定!$B$28,$A491&gt;設定!$B$29),0,IF(AND($C491&gt;=MAX(INDEX($C$1:$C$13701,MAX(1,ROW()-設定!$B$24)):INDEX($C$1:$C$13701,MAX(1,ROW()-1))),$C491&gt;MAX(INDEX($C$1:$C$13701,MIN(13701,ROW()+1)):INDEX($C$1:$C$13701,MIN(13701,ROW()+設定!$B$24))),$C491&gt;=設定!$B$32,$C491&gt;=MAX(MIN(INDEX($C$1:$C$13701,MAX(1,ROW()-設定!$B$26)):INDEX($C$1:$C$13701,MAX(1,ROW()-1))),MIN(INDEX($C$1:$C$13701,MIN(13701,ROW()+1)):INDEX($C$1:$C$13701,MIN(13701,ROW()+設定!$B$26))))*10^(設定!$B$27/20)),1,0))</f>
        <v>0</v>
      </c>
      <c r="G491" s="33" t="n">
        <f aca="false">$G490+IF($F491=1,1,0)</f>
        <v>0</v>
      </c>
      <c r="H491" s="0" t="str">
        <f aca="false">IF($F491=1,$G491,"")</f>
        <v/>
      </c>
    </row>
    <row r="492" customFormat="false" ht="15" hidden="false" customHeight="false" outlineLevel="0" collapsed="false">
      <c r="A492" s="30" t="n">
        <v>76.5625</v>
      </c>
      <c r="B492" s="31" t="n">
        <v>12.6551</v>
      </c>
      <c r="C492" s="32" t="n">
        <f aca="false">IF($A492="","",IF(設定!$B$21="dB",10^($B492/20),ABS($B492)))</f>
        <v>4.29294179278829</v>
      </c>
      <c r="D492" s="32" t="n">
        <f aca="false">IF($A492="","",$A492^2)</f>
        <v>5861.81640625</v>
      </c>
      <c r="E492" s="32" t="n">
        <f aca="false">IF($A492="","",IF($C492&lt;=0,"",1/$C492^2))</f>
        <v>0.0542612757064713</v>
      </c>
      <c r="F492" s="33" t="n">
        <f aca="false">IF(OR(ROW()-設定!$B$30&lt;2,ROW()+設定!$B$30&gt;13701,N($A492)&lt;=0,N(INDEX($A$2:$A$13701,MIN(13700,MAX(1,ROW()-1+設定!$B$30))))&lt;=0,$A492&lt;設定!$B$28,$A492&gt;設定!$B$29),0,IF(AND($C492&gt;=MAX(INDEX($C$1:$C$13701,MAX(1,ROW()-設定!$B$24)):INDEX($C$1:$C$13701,MAX(1,ROW()-1))),$C492&gt;MAX(INDEX($C$1:$C$13701,MIN(13701,ROW()+1)):INDEX($C$1:$C$13701,MIN(13701,ROW()+設定!$B$24))),$C492&gt;=設定!$B$32,$C492&gt;=MAX(MIN(INDEX($C$1:$C$13701,MAX(1,ROW()-設定!$B$26)):INDEX($C$1:$C$13701,MAX(1,ROW()-1))),MIN(INDEX($C$1:$C$13701,MIN(13701,ROW()+1)):INDEX($C$1:$C$13701,MIN(13701,ROW()+設定!$B$26))))*10^(設定!$B$27/20)),1,0))</f>
        <v>0</v>
      </c>
      <c r="G492" s="33" t="n">
        <f aca="false">$G491+IF($F492=1,1,0)</f>
        <v>0</v>
      </c>
      <c r="H492" s="0" t="str">
        <f aca="false">IF($F492=1,$G492,"")</f>
        <v/>
      </c>
    </row>
    <row r="493" customFormat="false" ht="15" hidden="false" customHeight="false" outlineLevel="0" collapsed="false">
      <c r="A493" s="30" t="n">
        <v>76.71875</v>
      </c>
      <c r="B493" s="31" t="n">
        <v>12.4698</v>
      </c>
      <c r="C493" s="32" t="n">
        <f aca="false">IF($A493="","",IF(設定!$B$21="dB",10^($B493/20),ABS($B493)))</f>
        <v>4.20232851346919</v>
      </c>
      <c r="D493" s="32" t="n">
        <f aca="false">IF($A493="","",$A493^2)</f>
        <v>5885.7666015625</v>
      </c>
      <c r="E493" s="32" t="n">
        <f aca="false">IF($A493="","",IF($C493&lt;=0,"",1/$C493^2))</f>
        <v>0.0566265365921611</v>
      </c>
      <c r="F493" s="33" t="n">
        <f aca="false">IF(OR(ROW()-設定!$B$30&lt;2,ROW()+設定!$B$30&gt;13701,N($A493)&lt;=0,N(INDEX($A$2:$A$13701,MIN(13700,MAX(1,ROW()-1+設定!$B$30))))&lt;=0,$A493&lt;設定!$B$28,$A493&gt;設定!$B$29),0,IF(AND($C493&gt;=MAX(INDEX($C$1:$C$13701,MAX(1,ROW()-設定!$B$24)):INDEX($C$1:$C$13701,MAX(1,ROW()-1))),$C493&gt;MAX(INDEX($C$1:$C$13701,MIN(13701,ROW()+1)):INDEX($C$1:$C$13701,MIN(13701,ROW()+設定!$B$24))),$C493&gt;=設定!$B$32,$C493&gt;=MAX(MIN(INDEX($C$1:$C$13701,MAX(1,ROW()-設定!$B$26)):INDEX($C$1:$C$13701,MAX(1,ROW()-1))),MIN(INDEX($C$1:$C$13701,MIN(13701,ROW()+1)):INDEX($C$1:$C$13701,MIN(13701,ROW()+設定!$B$26))))*10^(設定!$B$27/20)),1,0))</f>
        <v>0</v>
      </c>
      <c r="G493" s="33" t="n">
        <f aca="false">$G492+IF($F493=1,1,0)</f>
        <v>0</v>
      </c>
      <c r="H493" s="0" t="str">
        <f aca="false">IF($F493=1,$G493,"")</f>
        <v/>
      </c>
    </row>
    <row r="494" customFormat="false" ht="15" hidden="false" customHeight="false" outlineLevel="0" collapsed="false">
      <c r="A494" s="30" t="n">
        <v>76.875</v>
      </c>
      <c r="B494" s="31" t="n">
        <v>12.425</v>
      </c>
      <c r="C494" s="32" t="n">
        <f aca="false">IF($A494="","",IF(設定!$B$21="dB",10^($B494/20),ABS($B494)))</f>
        <v>4.18070958381256</v>
      </c>
      <c r="D494" s="32" t="n">
        <f aca="false">IF($A494="","",$A494^2)</f>
        <v>5909.765625</v>
      </c>
      <c r="E494" s="32" t="n">
        <f aca="false">IF($A494="","",IF($C494&lt;=0,"",1/$C494^2))</f>
        <v>0.0572136954652326</v>
      </c>
      <c r="F494" s="33" t="n">
        <f aca="false">IF(OR(ROW()-設定!$B$30&lt;2,ROW()+設定!$B$30&gt;13701,N($A494)&lt;=0,N(INDEX($A$2:$A$13701,MIN(13700,MAX(1,ROW()-1+設定!$B$30))))&lt;=0,$A494&lt;設定!$B$28,$A494&gt;設定!$B$29),0,IF(AND($C494&gt;=MAX(INDEX($C$1:$C$13701,MAX(1,ROW()-設定!$B$24)):INDEX($C$1:$C$13701,MAX(1,ROW()-1))),$C494&gt;MAX(INDEX($C$1:$C$13701,MIN(13701,ROW()+1)):INDEX($C$1:$C$13701,MIN(13701,ROW()+設定!$B$24))),$C494&gt;=設定!$B$32,$C494&gt;=MAX(MIN(INDEX($C$1:$C$13701,MAX(1,ROW()-設定!$B$26)):INDEX($C$1:$C$13701,MAX(1,ROW()-1))),MIN(INDEX($C$1:$C$13701,MIN(13701,ROW()+1)):INDEX($C$1:$C$13701,MIN(13701,ROW()+設定!$B$26))))*10^(設定!$B$27/20)),1,0))</f>
        <v>0</v>
      </c>
      <c r="G494" s="33" t="n">
        <f aca="false">$G493+IF($F494=1,1,0)</f>
        <v>0</v>
      </c>
      <c r="H494" s="0" t="str">
        <f aca="false">IF($F494=1,$G494,"")</f>
        <v/>
      </c>
    </row>
    <row r="495" customFormat="false" ht="15" hidden="false" customHeight="false" outlineLevel="0" collapsed="false">
      <c r="A495" s="30" t="n">
        <v>77.03125</v>
      </c>
      <c r="B495" s="31" t="n">
        <v>12.5344</v>
      </c>
      <c r="C495" s="32" t="n">
        <f aca="false">IF($A495="","",IF(設定!$B$21="dB",10^($B495/20),ABS($B495)))</f>
        <v>4.23369921364261</v>
      </c>
      <c r="D495" s="32" t="n">
        <f aca="false">IF($A495="","",$A495^2)</f>
        <v>5933.8134765625</v>
      </c>
      <c r="E495" s="32" t="n">
        <f aca="false">IF($A495="","",IF($C495&lt;=0,"",1/$C495^2))</f>
        <v>0.0557904674196296</v>
      </c>
      <c r="F495" s="33" t="n">
        <f aca="false">IF(OR(ROW()-設定!$B$30&lt;2,ROW()+設定!$B$30&gt;13701,N($A495)&lt;=0,N(INDEX($A$2:$A$13701,MIN(13700,MAX(1,ROW()-1+設定!$B$30))))&lt;=0,$A495&lt;設定!$B$28,$A495&gt;設定!$B$29),0,IF(AND($C495&gt;=MAX(INDEX($C$1:$C$13701,MAX(1,ROW()-設定!$B$24)):INDEX($C$1:$C$13701,MAX(1,ROW()-1))),$C495&gt;MAX(INDEX($C$1:$C$13701,MIN(13701,ROW()+1)):INDEX($C$1:$C$13701,MIN(13701,ROW()+設定!$B$24))),$C495&gt;=設定!$B$32,$C495&gt;=MAX(MIN(INDEX($C$1:$C$13701,MAX(1,ROW()-設定!$B$26)):INDEX($C$1:$C$13701,MAX(1,ROW()-1))),MIN(INDEX($C$1:$C$13701,MIN(13701,ROW()+1)):INDEX($C$1:$C$13701,MIN(13701,ROW()+設定!$B$26))))*10^(設定!$B$27/20)),1,0))</f>
        <v>0</v>
      </c>
      <c r="G495" s="33" t="n">
        <f aca="false">$G494+IF($F495=1,1,0)</f>
        <v>0</v>
      </c>
      <c r="H495" s="0" t="str">
        <f aca="false">IF($F495=1,$G495,"")</f>
        <v/>
      </c>
    </row>
    <row r="496" customFormat="false" ht="15" hidden="false" customHeight="false" outlineLevel="0" collapsed="false">
      <c r="A496" s="30" t="n">
        <v>77.1875</v>
      </c>
      <c r="B496" s="31" t="n">
        <v>12.7159</v>
      </c>
      <c r="C496" s="32" t="n">
        <f aca="false">IF($A496="","",IF(設定!$B$21="dB",10^($B496/20),ABS($B496)))</f>
        <v>4.32309719732652</v>
      </c>
      <c r="D496" s="32" t="n">
        <f aca="false">IF($A496="","",$A496^2)</f>
        <v>5957.91015625</v>
      </c>
      <c r="E496" s="32" t="n">
        <f aca="false">IF($A496="","",IF($C496&lt;=0,"",1/$C496^2))</f>
        <v>0.0535069258456276</v>
      </c>
      <c r="F496" s="33" t="n">
        <f aca="false">IF(OR(ROW()-設定!$B$30&lt;2,ROW()+設定!$B$30&gt;13701,N($A496)&lt;=0,N(INDEX($A$2:$A$13701,MIN(13700,MAX(1,ROW()-1+設定!$B$30))))&lt;=0,$A496&lt;設定!$B$28,$A496&gt;設定!$B$29),0,IF(AND($C496&gt;=MAX(INDEX($C$1:$C$13701,MAX(1,ROW()-設定!$B$24)):INDEX($C$1:$C$13701,MAX(1,ROW()-1))),$C496&gt;MAX(INDEX($C$1:$C$13701,MIN(13701,ROW()+1)):INDEX($C$1:$C$13701,MIN(13701,ROW()+設定!$B$24))),$C496&gt;=設定!$B$32,$C496&gt;=MAX(MIN(INDEX($C$1:$C$13701,MAX(1,ROW()-設定!$B$26)):INDEX($C$1:$C$13701,MAX(1,ROW()-1))),MIN(INDEX($C$1:$C$13701,MIN(13701,ROW()+1)):INDEX($C$1:$C$13701,MIN(13701,ROW()+設定!$B$26))))*10^(設定!$B$27/20)),1,0))</f>
        <v>0</v>
      </c>
      <c r="G496" s="33" t="n">
        <f aca="false">$G495+IF($F496=1,1,0)</f>
        <v>0</v>
      </c>
      <c r="H496" s="0" t="str">
        <f aca="false">IF($F496=1,$G496,"")</f>
        <v/>
      </c>
    </row>
    <row r="497" customFormat="false" ht="15" hidden="false" customHeight="false" outlineLevel="0" collapsed="false">
      <c r="A497" s="30" t="n">
        <v>77.34375</v>
      </c>
      <c r="B497" s="31" t="n">
        <v>12.2734</v>
      </c>
      <c r="C497" s="32" t="n">
        <f aca="false">IF($A497="","",IF(設定!$B$21="dB",10^($B497/20),ABS($B497)))</f>
        <v>4.10837426386395</v>
      </c>
      <c r="D497" s="32" t="n">
        <f aca="false">IF($A497="","",$A497^2)</f>
        <v>5982.0556640625</v>
      </c>
      <c r="E497" s="32" t="n">
        <f aca="false">IF($A497="","",IF($C497&lt;=0,"",1/$C497^2))</f>
        <v>0.059246131748975</v>
      </c>
      <c r="F497" s="33" t="n">
        <f aca="false">IF(OR(ROW()-設定!$B$30&lt;2,ROW()+設定!$B$30&gt;13701,N($A497)&lt;=0,N(INDEX($A$2:$A$13701,MIN(13700,MAX(1,ROW()-1+設定!$B$30))))&lt;=0,$A497&lt;設定!$B$28,$A497&gt;設定!$B$29),0,IF(AND($C497&gt;=MAX(INDEX($C$1:$C$13701,MAX(1,ROW()-設定!$B$24)):INDEX($C$1:$C$13701,MAX(1,ROW()-1))),$C497&gt;MAX(INDEX($C$1:$C$13701,MIN(13701,ROW()+1)):INDEX($C$1:$C$13701,MIN(13701,ROW()+設定!$B$24))),$C497&gt;=設定!$B$32,$C497&gt;=MAX(MIN(INDEX($C$1:$C$13701,MAX(1,ROW()-設定!$B$26)):INDEX($C$1:$C$13701,MAX(1,ROW()-1))),MIN(INDEX($C$1:$C$13701,MIN(13701,ROW()+1)):INDEX($C$1:$C$13701,MIN(13701,ROW()+設定!$B$26))))*10^(設定!$B$27/20)),1,0))</f>
        <v>0</v>
      </c>
      <c r="G497" s="33" t="n">
        <f aca="false">$G496+IF($F497=1,1,0)</f>
        <v>0</v>
      </c>
      <c r="H497" s="0" t="str">
        <f aca="false">IF($F497=1,$G497,"")</f>
        <v/>
      </c>
    </row>
    <row r="498" customFormat="false" ht="15" hidden="false" customHeight="false" outlineLevel="0" collapsed="false">
      <c r="A498" s="30" t="n">
        <v>77.5</v>
      </c>
      <c r="B498" s="31" t="n">
        <v>12.6277</v>
      </c>
      <c r="C498" s="32" t="n">
        <f aca="false">IF($A498="","",IF(設定!$B$21="dB",10^($B498/20),ABS($B498)))</f>
        <v>4.27942086678756</v>
      </c>
      <c r="D498" s="32" t="n">
        <f aca="false">IF($A498="","",$A498^2)</f>
        <v>6006.25</v>
      </c>
      <c r="E498" s="32" t="n">
        <f aca="false">IF($A498="","",IF($C498&lt;=0,"",1/$C498^2))</f>
        <v>0.0546046968039775</v>
      </c>
      <c r="F498" s="33" t="n">
        <f aca="false">IF(OR(ROW()-設定!$B$30&lt;2,ROW()+設定!$B$30&gt;13701,N($A498)&lt;=0,N(INDEX($A$2:$A$13701,MIN(13700,MAX(1,ROW()-1+設定!$B$30))))&lt;=0,$A498&lt;設定!$B$28,$A498&gt;設定!$B$29),0,IF(AND($C498&gt;=MAX(INDEX($C$1:$C$13701,MAX(1,ROW()-設定!$B$24)):INDEX($C$1:$C$13701,MAX(1,ROW()-1))),$C498&gt;MAX(INDEX($C$1:$C$13701,MIN(13701,ROW()+1)):INDEX($C$1:$C$13701,MIN(13701,ROW()+設定!$B$24))),$C498&gt;=設定!$B$32,$C498&gt;=MAX(MIN(INDEX($C$1:$C$13701,MAX(1,ROW()-設定!$B$26)):INDEX($C$1:$C$13701,MAX(1,ROW()-1))),MIN(INDEX($C$1:$C$13701,MIN(13701,ROW()+1)):INDEX($C$1:$C$13701,MIN(13701,ROW()+設定!$B$26))))*10^(設定!$B$27/20)),1,0))</f>
        <v>0</v>
      </c>
      <c r="G498" s="33" t="n">
        <f aca="false">$G497+IF($F498=1,1,0)</f>
        <v>0</v>
      </c>
      <c r="H498" s="0" t="str">
        <f aca="false">IF($F498=1,$G498,"")</f>
        <v/>
      </c>
    </row>
    <row r="499" customFormat="false" ht="15" hidden="false" customHeight="false" outlineLevel="0" collapsed="false">
      <c r="A499" s="30" t="n">
        <v>77.65625</v>
      </c>
      <c r="B499" s="31" t="n">
        <v>12.4607</v>
      </c>
      <c r="C499" s="32" t="n">
        <f aca="false">IF($A499="","",IF(設定!$B$21="dB",10^($B499/20),ABS($B499)))</f>
        <v>4.19792813931446</v>
      </c>
      <c r="D499" s="32" t="n">
        <f aca="false">IF($A499="","",$A499^2)</f>
        <v>6030.4931640625</v>
      </c>
      <c r="E499" s="32" t="n">
        <f aca="false">IF($A499="","",IF($C499&lt;=0,"",1/$C499^2))</f>
        <v>0.0567453135397995</v>
      </c>
      <c r="F499" s="33" t="n">
        <f aca="false">IF(OR(ROW()-設定!$B$30&lt;2,ROW()+設定!$B$30&gt;13701,N($A499)&lt;=0,N(INDEX($A$2:$A$13701,MIN(13700,MAX(1,ROW()-1+設定!$B$30))))&lt;=0,$A499&lt;設定!$B$28,$A499&gt;設定!$B$29),0,IF(AND($C499&gt;=MAX(INDEX($C$1:$C$13701,MAX(1,ROW()-設定!$B$24)):INDEX($C$1:$C$13701,MAX(1,ROW()-1))),$C499&gt;MAX(INDEX($C$1:$C$13701,MIN(13701,ROW()+1)):INDEX($C$1:$C$13701,MIN(13701,ROW()+設定!$B$24))),$C499&gt;=設定!$B$32,$C499&gt;=MAX(MIN(INDEX($C$1:$C$13701,MAX(1,ROW()-設定!$B$26)):INDEX($C$1:$C$13701,MAX(1,ROW()-1))),MIN(INDEX($C$1:$C$13701,MIN(13701,ROW()+1)):INDEX($C$1:$C$13701,MIN(13701,ROW()+設定!$B$26))))*10^(設定!$B$27/20)),1,0))</f>
        <v>0</v>
      </c>
      <c r="G499" s="33" t="n">
        <f aca="false">$G498+IF($F499=1,1,0)</f>
        <v>0</v>
      </c>
      <c r="H499" s="0" t="str">
        <f aca="false">IF($F499=1,$G499,"")</f>
        <v/>
      </c>
    </row>
    <row r="500" customFormat="false" ht="15" hidden="false" customHeight="false" outlineLevel="0" collapsed="false">
      <c r="A500" s="30" t="n">
        <v>77.8125</v>
      </c>
      <c r="B500" s="31" t="n">
        <v>12.6816</v>
      </c>
      <c r="C500" s="32" t="n">
        <f aca="false">IF($A500="","",IF(設定!$B$21="dB",10^($B500/20),ABS($B500)))</f>
        <v>4.30605923728942</v>
      </c>
      <c r="D500" s="32" t="n">
        <f aca="false">IF($A500="","",$A500^2)</f>
        <v>6054.78515625</v>
      </c>
      <c r="E500" s="32" t="n">
        <f aca="false">IF($A500="","",IF($C500&lt;=0,"",1/$C500^2))</f>
        <v>0.0539311896065434</v>
      </c>
      <c r="F500" s="33" t="n">
        <f aca="false">IF(OR(ROW()-設定!$B$30&lt;2,ROW()+設定!$B$30&gt;13701,N($A500)&lt;=0,N(INDEX($A$2:$A$13701,MIN(13700,MAX(1,ROW()-1+設定!$B$30))))&lt;=0,$A500&lt;設定!$B$28,$A500&gt;設定!$B$29),0,IF(AND($C500&gt;=MAX(INDEX($C$1:$C$13701,MAX(1,ROW()-設定!$B$24)):INDEX($C$1:$C$13701,MAX(1,ROW()-1))),$C500&gt;MAX(INDEX($C$1:$C$13701,MIN(13701,ROW()+1)):INDEX($C$1:$C$13701,MIN(13701,ROW()+設定!$B$24))),$C500&gt;=設定!$B$32,$C500&gt;=MAX(MIN(INDEX($C$1:$C$13701,MAX(1,ROW()-設定!$B$26)):INDEX($C$1:$C$13701,MAX(1,ROW()-1))),MIN(INDEX($C$1:$C$13701,MIN(13701,ROW()+1)):INDEX($C$1:$C$13701,MIN(13701,ROW()+設定!$B$26))))*10^(設定!$B$27/20)),1,0))</f>
        <v>0</v>
      </c>
      <c r="G500" s="33" t="n">
        <f aca="false">$G499+IF($F500=1,1,0)</f>
        <v>0</v>
      </c>
      <c r="H500" s="0" t="str">
        <f aca="false">IF($F500=1,$G500,"")</f>
        <v/>
      </c>
    </row>
    <row r="501" customFormat="false" ht="15" hidden="false" customHeight="false" outlineLevel="0" collapsed="false">
      <c r="A501" s="30" t="n">
        <v>77.96875</v>
      </c>
      <c r="B501" s="31" t="n">
        <v>12.4616</v>
      </c>
      <c r="C501" s="32" t="n">
        <f aca="false">IF($A501="","",IF(設定!$B$21="dB",10^($B501/20),ABS($B501)))</f>
        <v>4.19836313575442</v>
      </c>
      <c r="D501" s="32" t="n">
        <f aca="false">IF($A501="","",$A501^2)</f>
        <v>6079.1259765625</v>
      </c>
      <c r="E501" s="32" t="n">
        <f aca="false">IF($A501="","",IF($C501&lt;=0,"",1/$C501^2))</f>
        <v>0.0567335552760149</v>
      </c>
      <c r="F501" s="33" t="n">
        <f aca="false">IF(OR(ROW()-設定!$B$30&lt;2,ROW()+設定!$B$30&gt;13701,N($A501)&lt;=0,N(INDEX($A$2:$A$13701,MIN(13700,MAX(1,ROW()-1+設定!$B$30))))&lt;=0,$A501&lt;設定!$B$28,$A501&gt;設定!$B$29),0,IF(AND($C501&gt;=MAX(INDEX($C$1:$C$13701,MAX(1,ROW()-設定!$B$24)):INDEX($C$1:$C$13701,MAX(1,ROW()-1))),$C501&gt;MAX(INDEX($C$1:$C$13701,MIN(13701,ROW()+1)):INDEX($C$1:$C$13701,MIN(13701,ROW()+設定!$B$24))),$C501&gt;=設定!$B$32,$C501&gt;=MAX(MIN(INDEX($C$1:$C$13701,MAX(1,ROW()-設定!$B$26)):INDEX($C$1:$C$13701,MAX(1,ROW()-1))),MIN(INDEX($C$1:$C$13701,MIN(13701,ROW()+1)):INDEX($C$1:$C$13701,MIN(13701,ROW()+設定!$B$26))))*10^(設定!$B$27/20)),1,0))</f>
        <v>0</v>
      </c>
      <c r="G501" s="33" t="n">
        <f aca="false">$G500+IF($F501=1,1,0)</f>
        <v>0</v>
      </c>
      <c r="H501" s="0" t="str">
        <f aca="false">IF($F501=1,$G501,"")</f>
        <v/>
      </c>
    </row>
    <row r="502" customFormat="false" ht="15" hidden="false" customHeight="false" outlineLevel="0" collapsed="false">
      <c r="A502" s="30" t="n">
        <v>78.125</v>
      </c>
      <c r="B502" s="31" t="n">
        <v>12.5452</v>
      </c>
      <c r="C502" s="32" t="n">
        <f aca="false">IF($A502="","",IF(設定!$B$21="dB",10^($B502/20),ABS($B502)))</f>
        <v>4.23896665217652</v>
      </c>
      <c r="D502" s="32" t="n">
        <f aca="false">IF($A502="","",$A502^2)</f>
        <v>6103.515625</v>
      </c>
      <c r="E502" s="32" t="n">
        <f aca="false">IF($A502="","",IF($C502&lt;=0,"",1/$C502^2))</f>
        <v>0.0556519005020829</v>
      </c>
      <c r="F502" s="33" t="n">
        <f aca="false">IF(OR(ROW()-設定!$B$30&lt;2,ROW()+設定!$B$30&gt;13701,N($A502)&lt;=0,N(INDEX($A$2:$A$13701,MIN(13700,MAX(1,ROW()-1+設定!$B$30))))&lt;=0,$A502&lt;設定!$B$28,$A502&gt;設定!$B$29),0,IF(AND($C502&gt;=MAX(INDEX($C$1:$C$13701,MAX(1,ROW()-設定!$B$24)):INDEX($C$1:$C$13701,MAX(1,ROW()-1))),$C502&gt;MAX(INDEX($C$1:$C$13701,MIN(13701,ROW()+1)):INDEX($C$1:$C$13701,MIN(13701,ROW()+設定!$B$24))),$C502&gt;=設定!$B$32,$C502&gt;=MAX(MIN(INDEX($C$1:$C$13701,MAX(1,ROW()-設定!$B$26)):INDEX($C$1:$C$13701,MAX(1,ROW()-1))),MIN(INDEX($C$1:$C$13701,MIN(13701,ROW()+1)):INDEX($C$1:$C$13701,MIN(13701,ROW()+設定!$B$26))))*10^(設定!$B$27/20)),1,0))</f>
        <v>0</v>
      </c>
      <c r="G502" s="33" t="n">
        <f aca="false">$G501+IF($F502=1,1,0)</f>
        <v>0</v>
      </c>
      <c r="H502" s="0" t="str">
        <f aca="false">IF($F502=1,$G502,"")</f>
        <v/>
      </c>
    </row>
    <row r="503" customFormat="false" ht="15" hidden="false" customHeight="false" outlineLevel="0" collapsed="false">
      <c r="A503" s="30" t="n">
        <v>78.28125</v>
      </c>
      <c r="B503" s="31" t="n">
        <v>12.4171</v>
      </c>
      <c r="C503" s="32" t="n">
        <f aca="false">IF($A503="","",IF(設定!$B$21="dB",10^($B503/20),ABS($B503)))</f>
        <v>4.17690886886131</v>
      </c>
      <c r="D503" s="32" t="n">
        <f aca="false">IF($A503="","",$A503^2)</f>
        <v>6127.9541015625</v>
      </c>
      <c r="E503" s="32" t="n">
        <f aca="false">IF($A503="","",IF($C503&lt;=0,"",1/$C503^2))</f>
        <v>0.0573178643080824</v>
      </c>
      <c r="F503" s="33" t="n">
        <f aca="false">IF(OR(ROW()-設定!$B$30&lt;2,ROW()+設定!$B$30&gt;13701,N($A503)&lt;=0,N(INDEX($A$2:$A$13701,MIN(13700,MAX(1,ROW()-1+設定!$B$30))))&lt;=0,$A503&lt;設定!$B$28,$A503&gt;設定!$B$29),0,IF(AND($C503&gt;=MAX(INDEX($C$1:$C$13701,MAX(1,ROW()-設定!$B$24)):INDEX($C$1:$C$13701,MAX(1,ROW()-1))),$C503&gt;MAX(INDEX($C$1:$C$13701,MIN(13701,ROW()+1)):INDEX($C$1:$C$13701,MIN(13701,ROW()+設定!$B$24))),$C503&gt;=設定!$B$32,$C503&gt;=MAX(MIN(INDEX($C$1:$C$13701,MAX(1,ROW()-設定!$B$26)):INDEX($C$1:$C$13701,MAX(1,ROW()-1))),MIN(INDEX($C$1:$C$13701,MIN(13701,ROW()+1)):INDEX($C$1:$C$13701,MIN(13701,ROW()+設定!$B$26))))*10^(設定!$B$27/20)),1,0))</f>
        <v>0</v>
      </c>
      <c r="G503" s="33" t="n">
        <f aca="false">$G502+IF($F503=1,1,0)</f>
        <v>0</v>
      </c>
      <c r="H503" s="0" t="str">
        <f aca="false">IF($F503=1,$G503,"")</f>
        <v/>
      </c>
    </row>
    <row r="504" customFormat="false" ht="15" hidden="false" customHeight="false" outlineLevel="0" collapsed="false">
      <c r="A504" s="30" t="n">
        <v>78.4375</v>
      </c>
      <c r="B504" s="31" t="n">
        <v>12.4735</v>
      </c>
      <c r="C504" s="32" t="n">
        <f aca="false">IF($A504="","",IF(設定!$B$21="dB",10^($B504/20),ABS($B504)))</f>
        <v>4.2041189953086</v>
      </c>
      <c r="D504" s="32" t="n">
        <f aca="false">IF($A504="","",$A504^2)</f>
        <v>6152.44140625</v>
      </c>
      <c r="E504" s="32" t="n">
        <f aca="false">IF($A504="","",IF($C504&lt;=0,"",1/$C504^2))</f>
        <v>0.0565783137919024</v>
      </c>
      <c r="F504" s="33" t="n">
        <f aca="false">IF(OR(ROW()-設定!$B$30&lt;2,ROW()+設定!$B$30&gt;13701,N($A504)&lt;=0,N(INDEX($A$2:$A$13701,MIN(13700,MAX(1,ROW()-1+設定!$B$30))))&lt;=0,$A504&lt;設定!$B$28,$A504&gt;設定!$B$29),0,IF(AND($C504&gt;=MAX(INDEX($C$1:$C$13701,MAX(1,ROW()-設定!$B$24)):INDEX($C$1:$C$13701,MAX(1,ROW()-1))),$C504&gt;MAX(INDEX($C$1:$C$13701,MIN(13701,ROW()+1)):INDEX($C$1:$C$13701,MIN(13701,ROW()+設定!$B$24))),$C504&gt;=設定!$B$32,$C504&gt;=MAX(MIN(INDEX($C$1:$C$13701,MAX(1,ROW()-設定!$B$26)):INDEX($C$1:$C$13701,MAX(1,ROW()-1))),MIN(INDEX($C$1:$C$13701,MIN(13701,ROW()+1)):INDEX($C$1:$C$13701,MIN(13701,ROW()+設定!$B$26))))*10^(設定!$B$27/20)),1,0))</f>
        <v>0</v>
      </c>
      <c r="G504" s="33" t="n">
        <f aca="false">$G503+IF($F504=1,1,0)</f>
        <v>0</v>
      </c>
      <c r="H504" s="0" t="str">
        <f aca="false">IF($F504=1,$G504,"")</f>
        <v/>
      </c>
    </row>
    <row r="505" customFormat="false" ht="15" hidden="false" customHeight="false" outlineLevel="0" collapsed="false">
      <c r="A505" s="30" t="n">
        <v>78.59375</v>
      </c>
      <c r="B505" s="31" t="n">
        <v>12.7197</v>
      </c>
      <c r="C505" s="32" t="n">
        <f aca="false">IF($A505="","",IF(設定!$B$21="dB",10^($B505/20),ABS($B505)))</f>
        <v>4.32498892794487</v>
      </c>
      <c r="D505" s="32" t="n">
        <f aca="false">IF($A505="","",$A505^2)</f>
        <v>6176.9775390625</v>
      </c>
      <c r="E505" s="32" t="n">
        <f aca="false">IF($A505="","",IF($C505&lt;=0,"",1/$C505^2))</f>
        <v>0.0534601287070149</v>
      </c>
      <c r="F505" s="33" t="n">
        <f aca="false">IF(OR(ROW()-設定!$B$30&lt;2,ROW()+設定!$B$30&gt;13701,N($A505)&lt;=0,N(INDEX($A$2:$A$13701,MIN(13700,MAX(1,ROW()-1+設定!$B$30))))&lt;=0,$A505&lt;設定!$B$28,$A505&gt;設定!$B$29),0,IF(AND($C505&gt;=MAX(INDEX($C$1:$C$13701,MAX(1,ROW()-設定!$B$24)):INDEX($C$1:$C$13701,MAX(1,ROW()-1))),$C505&gt;MAX(INDEX($C$1:$C$13701,MIN(13701,ROW()+1)):INDEX($C$1:$C$13701,MIN(13701,ROW()+設定!$B$24))),$C505&gt;=設定!$B$32,$C505&gt;=MAX(MIN(INDEX($C$1:$C$13701,MAX(1,ROW()-設定!$B$26)):INDEX($C$1:$C$13701,MAX(1,ROW()-1))),MIN(INDEX($C$1:$C$13701,MIN(13701,ROW()+1)):INDEX($C$1:$C$13701,MIN(13701,ROW()+設定!$B$26))))*10^(設定!$B$27/20)),1,0))</f>
        <v>0</v>
      </c>
      <c r="G505" s="33" t="n">
        <f aca="false">$G504+IF($F505=1,1,0)</f>
        <v>0</v>
      </c>
      <c r="H505" s="0" t="str">
        <f aca="false">IF($F505=1,$G505,"")</f>
        <v/>
      </c>
    </row>
    <row r="506" customFormat="false" ht="15" hidden="false" customHeight="false" outlineLevel="0" collapsed="false">
      <c r="A506" s="30" t="n">
        <v>78.75</v>
      </c>
      <c r="B506" s="31" t="n">
        <v>12.6623</v>
      </c>
      <c r="C506" s="32" t="n">
        <f aca="false">IF($A506="","",IF(設定!$B$21="dB",10^($B506/20),ABS($B506)))</f>
        <v>4.29650181905163</v>
      </c>
      <c r="D506" s="32" t="n">
        <f aca="false">IF($A506="","",$A506^2)</f>
        <v>6201.5625</v>
      </c>
      <c r="E506" s="32" t="n">
        <f aca="false">IF($A506="","",IF($C506&lt;=0,"",1/$C506^2))</f>
        <v>0.0541713925666569</v>
      </c>
      <c r="F506" s="33" t="n">
        <f aca="false">IF(OR(ROW()-設定!$B$30&lt;2,ROW()+設定!$B$30&gt;13701,N($A506)&lt;=0,N(INDEX($A$2:$A$13701,MIN(13700,MAX(1,ROW()-1+設定!$B$30))))&lt;=0,$A506&lt;設定!$B$28,$A506&gt;設定!$B$29),0,IF(AND($C506&gt;=MAX(INDEX($C$1:$C$13701,MAX(1,ROW()-設定!$B$24)):INDEX($C$1:$C$13701,MAX(1,ROW()-1))),$C506&gt;MAX(INDEX($C$1:$C$13701,MIN(13701,ROW()+1)):INDEX($C$1:$C$13701,MIN(13701,ROW()+設定!$B$24))),$C506&gt;=設定!$B$32,$C506&gt;=MAX(MIN(INDEX($C$1:$C$13701,MAX(1,ROW()-設定!$B$26)):INDEX($C$1:$C$13701,MAX(1,ROW()-1))),MIN(INDEX($C$1:$C$13701,MIN(13701,ROW()+1)):INDEX($C$1:$C$13701,MIN(13701,ROW()+設定!$B$26))))*10^(設定!$B$27/20)),1,0))</f>
        <v>0</v>
      </c>
      <c r="G506" s="33" t="n">
        <f aca="false">$G505+IF($F506=1,1,0)</f>
        <v>0</v>
      </c>
      <c r="H506" s="0" t="str">
        <f aca="false">IF($F506=1,$G506,"")</f>
        <v/>
      </c>
    </row>
    <row r="507" customFormat="false" ht="15" hidden="false" customHeight="false" outlineLevel="0" collapsed="false">
      <c r="A507" s="30" t="n">
        <v>78.90625</v>
      </c>
      <c r="B507" s="31" t="n">
        <v>12.5355</v>
      </c>
      <c r="C507" s="32" t="n">
        <f aca="false">IF($A507="","",IF(設定!$B$21="dB",10^($B507/20),ABS($B507)))</f>
        <v>4.23423541249295</v>
      </c>
      <c r="D507" s="32" t="n">
        <f aca="false">IF($A507="","",$A507^2)</f>
        <v>6226.1962890625</v>
      </c>
      <c r="E507" s="32" t="n">
        <f aca="false">IF($A507="","",IF($C507&lt;=0,"",1/$C507^2))</f>
        <v>0.0557763383561933</v>
      </c>
      <c r="F507" s="33" t="n">
        <f aca="false">IF(OR(ROW()-設定!$B$30&lt;2,ROW()+設定!$B$30&gt;13701,N($A507)&lt;=0,N(INDEX($A$2:$A$13701,MIN(13700,MAX(1,ROW()-1+設定!$B$30))))&lt;=0,$A507&lt;設定!$B$28,$A507&gt;設定!$B$29),0,IF(AND($C507&gt;=MAX(INDEX($C$1:$C$13701,MAX(1,ROW()-設定!$B$24)):INDEX($C$1:$C$13701,MAX(1,ROW()-1))),$C507&gt;MAX(INDEX($C$1:$C$13701,MIN(13701,ROW()+1)):INDEX($C$1:$C$13701,MIN(13701,ROW()+設定!$B$24))),$C507&gt;=設定!$B$32,$C507&gt;=MAX(MIN(INDEX($C$1:$C$13701,MAX(1,ROW()-設定!$B$26)):INDEX($C$1:$C$13701,MAX(1,ROW()-1))),MIN(INDEX($C$1:$C$13701,MIN(13701,ROW()+1)):INDEX($C$1:$C$13701,MIN(13701,ROW()+設定!$B$26))))*10^(設定!$B$27/20)),1,0))</f>
        <v>0</v>
      </c>
      <c r="G507" s="33" t="n">
        <f aca="false">$G506+IF($F507=1,1,0)</f>
        <v>0</v>
      </c>
      <c r="H507" s="0" t="str">
        <f aca="false">IF($F507=1,$G507,"")</f>
        <v/>
      </c>
    </row>
    <row r="508" customFormat="false" ht="15" hidden="false" customHeight="false" outlineLevel="0" collapsed="false">
      <c r="A508" s="30" t="n">
        <v>79.0625</v>
      </c>
      <c r="B508" s="31" t="n">
        <v>12.4868</v>
      </c>
      <c r="C508" s="32" t="n">
        <f aca="false">IF($A508="","",IF(設定!$B$21="dB",10^($B508/20),ABS($B508)))</f>
        <v>4.21056135362983</v>
      </c>
      <c r="D508" s="32" t="n">
        <f aca="false">IF($A508="","",$A508^2)</f>
        <v>6250.87890625</v>
      </c>
      <c r="E508" s="32" t="n">
        <f aca="false">IF($A508="","",IF($C508&lt;=0,"",1/$C508^2))</f>
        <v>0.056405311243956</v>
      </c>
      <c r="F508" s="33" t="n">
        <f aca="false">IF(OR(ROW()-設定!$B$30&lt;2,ROW()+設定!$B$30&gt;13701,N($A508)&lt;=0,N(INDEX($A$2:$A$13701,MIN(13700,MAX(1,ROW()-1+設定!$B$30))))&lt;=0,$A508&lt;設定!$B$28,$A508&gt;設定!$B$29),0,IF(AND($C508&gt;=MAX(INDEX($C$1:$C$13701,MAX(1,ROW()-設定!$B$24)):INDEX($C$1:$C$13701,MAX(1,ROW()-1))),$C508&gt;MAX(INDEX($C$1:$C$13701,MIN(13701,ROW()+1)):INDEX($C$1:$C$13701,MIN(13701,ROW()+設定!$B$24))),$C508&gt;=設定!$B$32,$C508&gt;=MAX(MIN(INDEX($C$1:$C$13701,MAX(1,ROW()-設定!$B$26)):INDEX($C$1:$C$13701,MAX(1,ROW()-1))),MIN(INDEX($C$1:$C$13701,MIN(13701,ROW()+1)):INDEX($C$1:$C$13701,MIN(13701,ROW()+設定!$B$26))))*10^(設定!$B$27/20)),1,0))</f>
        <v>0</v>
      </c>
      <c r="G508" s="33" t="n">
        <f aca="false">$G507+IF($F508=1,1,0)</f>
        <v>0</v>
      </c>
      <c r="H508" s="0" t="str">
        <f aca="false">IF($F508=1,$G508,"")</f>
        <v/>
      </c>
    </row>
    <row r="509" customFormat="false" ht="15" hidden="false" customHeight="false" outlineLevel="0" collapsed="false">
      <c r="A509" s="30" t="n">
        <v>79.21875</v>
      </c>
      <c r="B509" s="31" t="n">
        <v>12.3791</v>
      </c>
      <c r="C509" s="32" t="n">
        <f aca="false">IF($A509="","",IF(設定!$B$21="dB",10^($B509/20),ABS($B509)))</f>
        <v>4.15867517595896</v>
      </c>
      <c r="D509" s="32" t="n">
        <f aca="false">IF($A509="","",$A509^2)</f>
        <v>6275.6103515625</v>
      </c>
      <c r="E509" s="32" t="n">
        <f aca="false">IF($A509="","",IF($C509&lt;=0,"",1/$C509^2))</f>
        <v>0.0578215860200548</v>
      </c>
      <c r="F509" s="33" t="n">
        <f aca="false">IF(OR(ROW()-設定!$B$30&lt;2,ROW()+設定!$B$30&gt;13701,N($A509)&lt;=0,N(INDEX($A$2:$A$13701,MIN(13700,MAX(1,ROW()-1+設定!$B$30))))&lt;=0,$A509&lt;設定!$B$28,$A509&gt;設定!$B$29),0,IF(AND($C509&gt;=MAX(INDEX($C$1:$C$13701,MAX(1,ROW()-設定!$B$24)):INDEX($C$1:$C$13701,MAX(1,ROW()-1))),$C509&gt;MAX(INDEX($C$1:$C$13701,MIN(13701,ROW()+1)):INDEX($C$1:$C$13701,MIN(13701,ROW()+設定!$B$24))),$C509&gt;=設定!$B$32,$C509&gt;=MAX(MIN(INDEX($C$1:$C$13701,MAX(1,ROW()-設定!$B$26)):INDEX($C$1:$C$13701,MAX(1,ROW()-1))),MIN(INDEX($C$1:$C$13701,MIN(13701,ROW()+1)):INDEX($C$1:$C$13701,MIN(13701,ROW()+設定!$B$26))))*10^(設定!$B$27/20)),1,0))</f>
        <v>0</v>
      </c>
      <c r="G509" s="33" t="n">
        <f aca="false">$G508+IF($F509=1,1,0)</f>
        <v>0</v>
      </c>
      <c r="H509" s="0" t="str">
        <f aca="false">IF($F509=1,$G509,"")</f>
        <v/>
      </c>
    </row>
    <row r="510" customFormat="false" ht="15" hidden="false" customHeight="false" outlineLevel="0" collapsed="false">
      <c r="A510" s="30" t="n">
        <v>79.375</v>
      </c>
      <c r="B510" s="31" t="n">
        <v>12.5378</v>
      </c>
      <c r="C510" s="32" t="n">
        <f aca="false">IF($A510="","",IF(設定!$B$21="dB",10^($B510/20),ABS($B510)))</f>
        <v>4.23535677499749</v>
      </c>
      <c r="D510" s="32" t="n">
        <f aca="false">IF($A510="","",$A510^2)</f>
        <v>6300.390625</v>
      </c>
      <c r="E510" s="32" t="n">
        <f aca="false">IF($A510="","",IF($C510&lt;=0,"",1/$C510^2))</f>
        <v>0.0557468073306135</v>
      </c>
      <c r="F510" s="33" t="n">
        <f aca="false">IF(OR(ROW()-設定!$B$30&lt;2,ROW()+設定!$B$30&gt;13701,N($A510)&lt;=0,N(INDEX($A$2:$A$13701,MIN(13700,MAX(1,ROW()-1+設定!$B$30))))&lt;=0,$A510&lt;設定!$B$28,$A510&gt;設定!$B$29),0,IF(AND($C510&gt;=MAX(INDEX($C$1:$C$13701,MAX(1,ROW()-設定!$B$24)):INDEX($C$1:$C$13701,MAX(1,ROW()-1))),$C510&gt;MAX(INDEX($C$1:$C$13701,MIN(13701,ROW()+1)):INDEX($C$1:$C$13701,MIN(13701,ROW()+設定!$B$24))),$C510&gt;=設定!$B$32,$C510&gt;=MAX(MIN(INDEX($C$1:$C$13701,MAX(1,ROW()-設定!$B$26)):INDEX($C$1:$C$13701,MAX(1,ROW()-1))),MIN(INDEX($C$1:$C$13701,MIN(13701,ROW()+1)):INDEX($C$1:$C$13701,MIN(13701,ROW()+設定!$B$26))))*10^(設定!$B$27/20)),1,0))</f>
        <v>0</v>
      </c>
      <c r="G510" s="33" t="n">
        <f aca="false">$G509+IF($F510=1,1,0)</f>
        <v>0</v>
      </c>
      <c r="H510" s="0" t="str">
        <f aca="false">IF($F510=1,$G510,"")</f>
        <v/>
      </c>
    </row>
    <row r="511" customFormat="false" ht="15" hidden="false" customHeight="false" outlineLevel="0" collapsed="false">
      <c r="A511" s="30" t="n">
        <v>79.53125</v>
      </c>
      <c r="B511" s="31" t="n">
        <v>12.5769</v>
      </c>
      <c r="C511" s="32" t="n">
        <f aca="false">IF($A511="","",IF(設定!$B$21="dB",10^($B511/20),ABS($B511)))</f>
        <v>4.25446543869417</v>
      </c>
      <c r="D511" s="32" t="n">
        <f aca="false">IF($A511="","",$A511^2)</f>
        <v>6325.2197265625</v>
      </c>
      <c r="E511" s="32" t="n">
        <f aca="false">IF($A511="","",IF($C511&lt;=0,"",1/$C511^2))</f>
        <v>0.0552471653596759</v>
      </c>
      <c r="F511" s="33" t="n">
        <f aca="false">IF(OR(ROW()-設定!$B$30&lt;2,ROW()+設定!$B$30&gt;13701,N($A511)&lt;=0,N(INDEX($A$2:$A$13701,MIN(13700,MAX(1,ROW()-1+設定!$B$30))))&lt;=0,$A511&lt;設定!$B$28,$A511&gt;設定!$B$29),0,IF(AND($C511&gt;=MAX(INDEX($C$1:$C$13701,MAX(1,ROW()-設定!$B$24)):INDEX($C$1:$C$13701,MAX(1,ROW()-1))),$C511&gt;MAX(INDEX($C$1:$C$13701,MIN(13701,ROW()+1)):INDEX($C$1:$C$13701,MIN(13701,ROW()+設定!$B$24))),$C511&gt;=設定!$B$32,$C511&gt;=MAX(MIN(INDEX($C$1:$C$13701,MAX(1,ROW()-設定!$B$26)):INDEX($C$1:$C$13701,MAX(1,ROW()-1))),MIN(INDEX($C$1:$C$13701,MIN(13701,ROW()+1)):INDEX($C$1:$C$13701,MIN(13701,ROW()+設定!$B$26))))*10^(設定!$B$27/20)),1,0))</f>
        <v>0</v>
      </c>
      <c r="G511" s="33" t="n">
        <f aca="false">$G510+IF($F511=1,1,0)</f>
        <v>0</v>
      </c>
      <c r="H511" s="0" t="str">
        <f aca="false">IF($F511=1,$G511,"")</f>
        <v/>
      </c>
    </row>
    <row r="512" customFormat="false" ht="15" hidden="false" customHeight="false" outlineLevel="0" collapsed="false">
      <c r="A512" s="30" t="n">
        <v>79.6875</v>
      </c>
      <c r="B512" s="31" t="n">
        <v>12.5711</v>
      </c>
      <c r="C512" s="32" t="n">
        <f aca="false">IF($A512="","",IF(設定!$B$21="dB",10^($B512/20),ABS($B512)))</f>
        <v>4.25162546907173</v>
      </c>
      <c r="D512" s="32" t="n">
        <f aca="false">IF($A512="","",$A512^2)</f>
        <v>6350.09765625</v>
      </c>
      <c r="E512" s="32" t="n">
        <f aca="false">IF($A512="","",IF($C512&lt;=0,"",1/$C512^2))</f>
        <v>0.0553209972035368</v>
      </c>
      <c r="F512" s="33" t="n">
        <f aca="false">IF(OR(ROW()-設定!$B$30&lt;2,ROW()+設定!$B$30&gt;13701,N($A512)&lt;=0,N(INDEX($A$2:$A$13701,MIN(13700,MAX(1,ROW()-1+設定!$B$30))))&lt;=0,$A512&lt;設定!$B$28,$A512&gt;設定!$B$29),0,IF(AND($C512&gt;=MAX(INDEX($C$1:$C$13701,MAX(1,ROW()-設定!$B$24)):INDEX($C$1:$C$13701,MAX(1,ROW()-1))),$C512&gt;MAX(INDEX($C$1:$C$13701,MIN(13701,ROW()+1)):INDEX($C$1:$C$13701,MIN(13701,ROW()+設定!$B$24))),$C512&gt;=設定!$B$32,$C512&gt;=MAX(MIN(INDEX($C$1:$C$13701,MAX(1,ROW()-設定!$B$26)):INDEX($C$1:$C$13701,MAX(1,ROW()-1))),MIN(INDEX($C$1:$C$13701,MIN(13701,ROW()+1)):INDEX($C$1:$C$13701,MIN(13701,ROW()+設定!$B$26))))*10^(設定!$B$27/20)),1,0))</f>
        <v>0</v>
      </c>
      <c r="G512" s="33" t="n">
        <f aca="false">$G511+IF($F512=1,1,0)</f>
        <v>0</v>
      </c>
      <c r="H512" s="0" t="str">
        <f aca="false">IF($F512=1,$G512,"")</f>
        <v/>
      </c>
    </row>
    <row r="513" customFormat="false" ht="15" hidden="false" customHeight="false" outlineLevel="0" collapsed="false">
      <c r="A513" s="30" t="n">
        <v>79.84375</v>
      </c>
      <c r="B513" s="31" t="n">
        <v>12.5709</v>
      </c>
      <c r="C513" s="32" t="n">
        <f aca="false">IF($A513="","",IF(設定!$B$21="dB",10^($B513/20),ABS($B513)))</f>
        <v>4.25152757290455</v>
      </c>
      <c r="D513" s="32" t="n">
        <f aca="false">IF($A513="","",$A513^2)</f>
        <v>6375.0244140625</v>
      </c>
      <c r="E513" s="32" t="n">
        <f aca="false">IF($A513="","",IF($C513&lt;=0,"",1/$C513^2))</f>
        <v>0.0553235448882688</v>
      </c>
      <c r="F513" s="33" t="n">
        <f aca="false">IF(OR(ROW()-設定!$B$30&lt;2,ROW()+設定!$B$30&gt;13701,N($A513)&lt;=0,N(INDEX($A$2:$A$13701,MIN(13700,MAX(1,ROW()-1+設定!$B$30))))&lt;=0,$A513&lt;設定!$B$28,$A513&gt;設定!$B$29),0,IF(AND($C513&gt;=MAX(INDEX($C$1:$C$13701,MAX(1,ROW()-設定!$B$24)):INDEX($C$1:$C$13701,MAX(1,ROW()-1))),$C513&gt;MAX(INDEX($C$1:$C$13701,MIN(13701,ROW()+1)):INDEX($C$1:$C$13701,MIN(13701,ROW()+設定!$B$24))),$C513&gt;=設定!$B$32,$C513&gt;=MAX(MIN(INDEX($C$1:$C$13701,MAX(1,ROW()-設定!$B$26)):INDEX($C$1:$C$13701,MAX(1,ROW()-1))),MIN(INDEX($C$1:$C$13701,MIN(13701,ROW()+1)):INDEX($C$1:$C$13701,MIN(13701,ROW()+設定!$B$26))))*10^(設定!$B$27/20)),1,0))</f>
        <v>0</v>
      </c>
      <c r="G513" s="33" t="n">
        <f aca="false">$G512+IF($F513=1,1,0)</f>
        <v>0</v>
      </c>
      <c r="H513" s="0" t="str">
        <f aca="false">IF($F513=1,$G513,"")</f>
        <v/>
      </c>
    </row>
    <row r="514" customFormat="false" ht="15" hidden="false" customHeight="false" outlineLevel="0" collapsed="false">
      <c r="A514" s="30" t="n">
        <v>80</v>
      </c>
      <c r="B514" s="31" t="n">
        <v>12.4633</v>
      </c>
      <c r="C514" s="32" t="n">
        <f aca="false">IF($A514="","",IF(設定!$B$21="dB",10^($B514/20),ABS($B514)))</f>
        <v>4.19918491868293</v>
      </c>
      <c r="D514" s="32" t="n">
        <f aca="false">IF($A514="","",$A514^2)</f>
        <v>6400</v>
      </c>
      <c r="E514" s="32" t="n">
        <f aca="false">IF($A514="","",IF($C514&lt;=0,"",1/$C514^2))</f>
        <v>0.0567113518693725</v>
      </c>
      <c r="F514" s="33" t="n">
        <f aca="false">IF(OR(ROW()-設定!$B$30&lt;2,ROW()+設定!$B$30&gt;13701,N($A514)&lt;=0,N(INDEX($A$2:$A$13701,MIN(13700,MAX(1,ROW()-1+設定!$B$30))))&lt;=0,$A514&lt;設定!$B$28,$A514&gt;設定!$B$29),0,IF(AND($C514&gt;=MAX(INDEX($C$1:$C$13701,MAX(1,ROW()-設定!$B$24)):INDEX($C$1:$C$13701,MAX(1,ROW()-1))),$C514&gt;MAX(INDEX($C$1:$C$13701,MIN(13701,ROW()+1)):INDEX($C$1:$C$13701,MIN(13701,ROW()+設定!$B$24))),$C514&gt;=設定!$B$32,$C514&gt;=MAX(MIN(INDEX($C$1:$C$13701,MAX(1,ROW()-設定!$B$26)):INDEX($C$1:$C$13701,MAX(1,ROW()-1))),MIN(INDEX($C$1:$C$13701,MIN(13701,ROW()+1)):INDEX($C$1:$C$13701,MIN(13701,ROW()+設定!$B$26))))*10^(設定!$B$27/20)),1,0))</f>
        <v>0</v>
      </c>
      <c r="G514" s="33" t="n">
        <f aca="false">$G513+IF($F514=1,1,0)</f>
        <v>0</v>
      </c>
      <c r="H514" s="0" t="str">
        <f aca="false">IF($F514=1,$G514,"")</f>
        <v/>
      </c>
    </row>
    <row r="515" customFormat="false" ht="15" hidden="false" customHeight="false" outlineLevel="0" collapsed="false">
      <c r="A515" s="30" t="n">
        <v>80.15625</v>
      </c>
      <c r="B515" s="31" t="n">
        <v>12.5749</v>
      </c>
      <c r="C515" s="32" t="n">
        <f aca="false">IF($A515="","",IF(設定!$B$21="dB",10^($B515/20),ABS($B515)))</f>
        <v>4.25348592459944</v>
      </c>
      <c r="D515" s="32" t="n">
        <f aca="false">IF($A515="","",$A515^2)</f>
        <v>6425.0244140625</v>
      </c>
      <c r="E515" s="32" t="n">
        <f aca="false">IF($A515="","",IF($C515&lt;=0,"",1/$C515^2))</f>
        <v>0.0552726134787496</v>
      </c>
      <c r="F515" s="33" t="n">
        <f aca="false">IF(OR(ROW()-設定!$B$30&lt;2,ROW()+設定!$B$30&gt;13701,N($A515)&lt;=0,N(INDEX($A$2:$A$13701,MIN(13700,MAX(1,ROW()-1+設定!$B$30))))&lt;=0,$A515&lt;設定!$B$28,$A515&gt;設定!$B$29),0,IF(AND($C515&gt;=MAX(INDEX($C$1:$C$13701,MAX(1,ROW()-設定!$B$24)):INDEX($C$1:$C$13701,MAX(1,ROW()-1))),$C515&gt;MAX(INDEX($C$1:$C$13701,MIN(13701,ROW()+1)):INDEX($C$1:$C$13701,MIN(13701,ROW()+設定!$B$24))),$C515&gt;=設定!$B$32,$C515&gt;=MAX(MIN(INDEX($C$1:$C$13701,MAX(1,ROW()-設定!$B$26)):INDEX($C$1:$C$13701,MAX(1,ROW()-1))),MIN(INDEX($C$1:$C$13701,MIN(13701,ROW()+1)):INDEX($C$1:$C$13701,MIN(13701,ROW()+設定!$B$26))))*10^(設定!$B$27/20)),1,0))</f>
        <v>0</v>
      </c>
      <c r="G515" s="33" t="n">
        <f aca="false">$G514+IF($F515=1,1,0)</f>
        <v>0</v>
      </c>
      <c r="H515" s="0" t="str">
        <f aca="false">IF($F515=1,$G515,"")</f>
        <v/>
      </c>
    </row>
    <row r="516" customFormat="false" ht="15" hidden="false" customHeight="false" outlineLevel="0" collapsed="false">
      <c r="A516" s="30" t="n">
        <v>80.3125</v>
      </c>
      <c r="B516" s="31" t="n">
        <v>12.5779</v>
      </c>
      <c r="C516" s="32" t="n">
        <f aca="false">IF($A516="","",IF(設定!$B$21="dB",10^($B516/20),ABS($B516)))</f>
        <v>4.25495528032607</v>
      </c>
      <c r="D516" s="32" t="n">
        <f aca="false">IF($A516="","",$A516^2)</f>
        <v>6450.09765625</v>
      </c>
      <c r="E516" s="32" t="n">
        <f aca="false">IF($A516="","",IF($C516&lt;=0,"",1/$C516^2))</f>
        <v>0.055234445694199</v>
      </c>
      <c r="F516" s="33" t="n">
        <f aca="false">IF(OR(ROW()-設定!$B$30&lt;2,ROW()+設定!$B$30&gt;13701,N($A516)&lt;=0,N(INDEX($A$2:$A$13701,MIN(13700,MAX(1,ROW()-1+設定!$B$30))))&lt;=0,$A516&lt;設定!$B$28,$A516&gt;設定!$B$29),0,IF(AND($C516&gt;=MAX(INDEX($C$1:$C$13701,MAX(1,ROW()-設定!$B$24)):INDEX($C$1:$C$13701,MAX(1,ROW()-1))),$C516&gt;MAX(INDEX($C$1:$C$13701,MIN(13701,ROW()+1)):INDEX($C$1:$C$13701,MIN(13701,ROW()+設定!$B$24))),$C516&gt;=設定!$B$32,$C516&gt;=MAX(MIN(INDEX($C$1:$C$13701,MAX(1,ROW()-設定!$B$26)):INDEX($C$1:$C$13701,MAX(1,ROW()-1))),MIN(INDEX($C$1:$C$13701,MIN(13701,ROW()+1)):INDEX($C$1:$C$13701,MIN(13701,ROW()+設定!$B$26))))*10^(設定!$B$27/20)),1,0))</f>
        <v>0</v>
      </c>
      <c r="G516" s="33" t="n">
        <f aca="false">$G515+IF($F516=1,1,0)</f>
        <v>0</v>
      </c>
      <c r="H516" s="0" t="str">
        <f aca="false">IF($F516=1,$G516,"")</f>
        <v/>
      </c>
    </row>
    <row r="517" customFormat="false" ht="15" hidden="false" customHeight="false" outlineLevel="0" collapsed="false">
      <c r="A517" s="30" t="n">
        <v>80.46875</v>
      </c>
      <c r="B517" s="31" t="n">
        <v>12.7161</v>
      </c>
      <c r="C517" s="32" t="n">
        <f aca="false">IF($A517="","",IF(設定!$B$21="dB",10^($B517/20),ABS($B517)))</f>
        <v>4.32319674146418</v>
      </c>
      <c r="D517" s="32" t="n">
        <f aca="false">IF($A517="","",$A517^2)</f>
        <v>6475.2197265625</v>
      </c>
      <c r="E517" s="32" t="n">
        <f aca="false">IF($A517="","",IF($C517&lt;=0,"",1/$C517^2))</f>
        <v>0.0535044618173679</v>
      </c>
      <c r="F517" s="33" t="n">
        <f aca="false">IF(OR(ROW()-設定!$B$30&lt;2,ROW()+設定!$B$30&gt;13701,N($A517)&lt;=0,N(INDEX($A$2:$A$13701,MIN(13700,MAX(1,ROW()-1+設定!$B$30))))&lt;=0,$A517&lt;設定!$B$28,$A517&gt;設定!$B$29),0,IF(AND($C517&gt;=MAX(INDEX($C$1:$C$13701,MAX(1,ROW()-設定!$B$24)):INDEX($C$1:$C$13701,MAX(1,ROW()-1))),$C517&gt;MAX(INDEX($C$1:$C$13701,MIN(13701,ROW()+1)):INDEX($C$1:$C$13701,MIN(13701,ROW()+設定!$B$24))),$C517&gt;=設定!$B$32,$C517&gt;=MAX(MIN(INDEX($C$1:$C$13701,MAX(1,ROW()-設定!$B$26)):INDEX($C$1:$C$13701,MAX(1,ROW()-1))),MIN(INDEX($C$1:$C$13701,MIN(13701,ROW()+1)):INDEX($C$1:$C$13701,MIN(13701,ROW()+設定!$B$26))))*10^(設定!$B$27/20)),1,0))</f>
        <v>0</v>
      </c>
      <c r="G517" s="33" t="n">
        <f aca="false">$G516+IF($F517=1,1,0)</f>
        <v>0</v>
      </c>
      <c r="H517" s="0" t="str">
        <f aca="false">IF($F517=1,$G517,"")</f>
        <v/>
      </c>
    </row>
    <row r="518" customFormat="false" ht="15" hidden="false" customHeight="false" outlineLevel="0" collapsed="false">
      <c r="A518" s="30" t="n">
        <v>80.625</v>
      </c>
      <c r="B518" s="31" t="n">
        <v>12.7755</v>
      </c>
      <c r="C518" s="32" t="n">
        <f aca="false">IF($A518="","",IF(設定!$B$21="dB",10^($B518/20),ABS($B518)))</f>
        <v>4.35286301414702</v>
      </c>
      <c r="D518" s="32" t="n">
        <f aca="false">IF($A518="","",$A518^2)</f>
        <v>6500.390625</v>
      </c>
      <c r="E518" s="32" t="n">
        <f aca="false">IF($A518="","",IF($C518&lt;=0,"",1/$C518^2))</f>
        <v>0.0527776440775423</v>
      </c>
      <c r="F518" s="33" t="n">
        <f aca="false">IF(OR(ROW()-設定!$B$30&lt;2,ROW()+設定!$B$30&gt;13701,N($A518)&lt;=0,N(INDEX($A$2:$A$13701,MIN(13700,MAX(1,ROW()-1+設定!$B$30))))&lt;=0,$A518&lt;設定!$B$28,$A518&gt;設定!$B$29),0,IF(AND($C518&gt;=MAX(INDEX($C$1:$C$13701,MAX(1,ROW()-設定!$B$24)):INDEX($C$1:$C$13701,MAX(1,ROW()-1))),$C518&gt;MAX(INDEX($C$1:$C$13701,MIN(13701,ROW()+1)):INDEX($C$1:$C$13701,MIN(13701,ROW()+設定!$B$24))),$C518&gt;=設定!$B$32,$C518&gt;=MAX(MIN(INDEX($C$1:$C$13701,MAX(1,ROW()-設定!$B$26)):INDEX($C$1:$C$13701,MAX(1,ROW()-1))),MIN(INDEX($C$1:$C$13701,MIN(13701,ROW()+1)):INDEX($C$1:$C$13701,MIN(13701,ROW()+設定!$B$26))))*10^(設定!$B$27/20)),1,0))</f>
        <v>0</v>
      </c>
      <c r="G518" s="33" t="n">
        <f aca="false">$G517+IF($F518=1,1,0)</f>
        <v>0</v>
      </c>
      <c r="H518" s="0" t="str">
        <f aca="false">IF($F518=1,$G518,"")</f>
        <v/>
      </c>
    </row>
    <row r="519" customFormat="false" ht="15" hidden="false" customHeight="false" outlineLevel="0" collapsed="false">
      <c r="A519" s="30" t="n">
        <v>80.78125</v>
      </c>
      <c r="B519" s="31" t="n">
        <v>12.5692</v>
      </c>
      <c r="C519" s="32" t="n">
        <f aca="false">IF($A519="","",IF(設定!$B$21="dB",10^($B519/20),ABS($B519)))</f>
        <v>4.25069554648819</v>
      </c>
      <c r="D519" s="32" t="n">
        <f aca="false">IF($A519="","",$A519^2)</f>
        <v>6525.6103515625</v>
      </c>
      <c r="E519" s="32" t="n">
        <f aca="false">IF($A519="","",IF($C519&lt;=0,"",1/$C519^2))</f>
        <v>0.0553452049461507</v>
      </c>
      <c r="F519" s="33" t="n">
        <f aca="false">IF(OR(ROW()-設定!$B$30&lt;2,ROW()+設定!$B$30&gt;13701,N($A519)&lt;=0,N(INDEX($A$2:$A$13701,MIN(13700,MAX(1,ROW()-1+設定!$B$30))))&lt;=0,$A519&lt;設定!$B$28,$A519&gt;設定!$B$29),0,IF(AND($C519&gt;=MAX(INDEX($C$1:$C$13701,MAX(1,ROW()-設定!$B$24)):INDEX($C$1:$C$13701,MAX(1,ROW()-1))),$C519&gt;MAX(INDEX($C$1:$C$13701,MIN(13701,ROW()+1)):INDEX($C$1:$C$13701,MIN(13701,ROW()+設定!$B$24))),$C519&gt;=設定!$B$32,$C519&gt;=MAX(MIN(INDEX($C$1:$C$13701,MAX(1,ROW()-設定!$B$26)):INDEX($C$1:$C$13701,MAX(1,ROW()-1))),MIN(INDEX($C$1:$C$13701,MIN(13701,ROW()+1)):INDEX($C$1:$C$13701,MIN(13701,ROW()+設定!$B$26))))*10^(設定!$B$27/20)),1,0))</f>
        <v>0</v>
      </c>
      <c r="G519" s="33" t="n">
        <f aca="false">$G518+IF($F519=1,1,0)</f>
        <v>0</v>
      </c>
      <c r="H519" s="0" t="str">
        <f aca="false">IF($F519=1,$G519,"")</f>
        <v/>
      </c>
    </row>
    <row r="520" customFormat="false" ht="15" hidden="false" customHeight="false" outlineLevel="0" collapsed="false">
      <c r="A520" s="30" t="n">
        <v>80.9375</v>
      </c>
      <c r="B520" s="31" t="n">
        <v>12.5039</v>
      </c>
      <c r="C520" s="32" t="n">
        <f aca="false">IF($A520="","",IF(設定!$B$21="dB",10^($B520/20),ABS($B520)))</f>
        <v>4.21885889399038</v>
      </c>
      <c r="D520" s="32" t="n">
        <f aca="false">IF($A520="","",$A520^2)</f>
        <v>6550.87890625</v>
      </c>
      <c r="E520" s="32" t="n">
        <f aca="false">IF($A520="","",IF($C520&lt;=0,"",1/$C520^2))</f>
        <v>0.0561836564750276</v>
      </c>
      <c r="F520" s="33" t="n">
        <f aca="false">IF(OR(ROW()-設定!$B$30&lt;2,ROW()+設定!$B$30&gt;13701,N($A520)&lt;=0,N(INDEX($A$2:$A$13701,MIN(13700,MAX(1,ROW()-1+設定!$B$30))))&lt;=0,$A520&lt;設定!$B$28,$A520&gt;設定!$B$29),0,IF(AND($C520&gt;=MAX(INDEX($C$1:$C$13701,MAX(1,ROW()-設定!$B$24)):INDEX($C$1:$C$13701,MAX(1,ROW()-1))),$C520&gt;MAX(INDEX($C$1:$C$13701,MIN(13701,ROW()+1)):INDEX($C$1:$C$13701,MIN(13701,ROW()+設定!$B$24))),$C520&gt;=設定!$B$32,$C520&gt;=MAX(MIN(INDEX($C$1:$C$13701,MAX(1,ROW()-設定!$B$26)):INDEX($C$1:$C$13701,MAX(1,ROW()-1))),MIN(INDEX($C$1:$C$13701,MIN(13701,ROW()+1)):INDEX($C$1:$C$13701,MIN(13701,ROW()+設定!$B$26))))*10^(設定!$B$27/20)),1,0))</f>
        <v>0</v>
      </c>
      <c r="G520" s="33" t="n">
        <f aca="false">$G519+IF($F520=1,1,0)</f>
        <v>0</v>
      </c>
      <c r="H520" s="0" t="str">
        <f aca="false">IF($F520=1,$G520,"")</f>
        <v/>
      </c>
    </row>
    <row r="521" customFormat="false" ht="15" hidden="false" customHeight="false" outlineLevel="0" collapsed="false">
      <c r="A521" s="30" t="n">
        <v>81.09375</v>
      </c>
      <c r="B521" s="31" t="n">
        <v>12.5781</v>
      </c>
      <c r="C521" s="32" t="n">
        <f aca="false">IF($A521="","",IF(設定!$B$21="dB",10^($B521/20),ABS($B521)))</f>
        <v>4.25505325542004</v>
      </c>
      <c r="D521" s="32" t="n">
        <f aca="false">IF($A521="","",$A521^2)</f>
        <v>6576.1962890625</v>
      </c>
      <c r="E521" s="32" t="n">
        <f aca="false">IF($A521="","",IF($C521&lt;=0,"",1/$C521^2))</f>
        <v>0.055231902112542</v>
      </c>
      <c r="F521" s="33" t="n">
        <f aca="false">IF(OR(ROW()-設定!$B$30&lt;2,ROW()+設定!$B$30&gt;13701,N($A521)&lt;=0,N(INDEX($A$2:$A$13701,MIN(13700,MAX(1,ROW()-1+設定!$B$30))))&lt;=0,$A521&lt;設定!$B$28,$A521&gt;設定!$B$29),0,IF(AND($C521&gt;=MAX(INDEX($C$1:$C$13701,MAX(1,ROW()-設定!$B$24)):INDEX($C$1:$C$13701,MAX(1,ROW()-1))),$C521&gt;MAX(INDEX($C$1:$C$13701,MIN(13701,ROW()+1)):INDEX($C$1:$C$13701,MIN(13701,ROW()+設定!$B$24))),$C521&gt;=設定!$B$32,$C521&gt;=MAX(MIN(INDEX($C$1:$C$13701,MAX(1,ROW()-設定!$B$26)):INDEX($C$1:$C$13701,MAX(1,ROW()-1))),MIN(INDEX($C$1:$C$13701,MIN(13701,ROW()+1)):INDEX($C$1:$C$13701,MIN(13701,ROW()+設定!$B$26))))*10^(設定!$B$27/20)),1,0))</f>
        <v>0</v>
      </c>
      <c r="G521" s="33" t="n">
        <f aca="false">$G520+IF($F521=1,1,0)</f>
        <v>0</v>
      </c>
      <c r="H521" s="0" t="str">
        <f aca="false">IF($F521=1,$G521,"")</f>
        <v/>
      </c>
    </row>
    <row r="522" customFormat="false" ht="15" hidden="false" customHeight="false" outlineLevel="0" collapsed="false">
      <c r="A522" s="30" t="n">
        <v>81.25</v>
      </c>
      <c r="B522" s="31" t="n">
        <v>12.5216</v>
      </c>
      <c r="C522" s="32" t="n">
        <f aca="false">IF($A522="","",IF(設定!$B$21="dB",10^($B522/20),ABS($B522)))</f>
        <v>4.22746479873109</v>
      </c>
      <c r="D522" s="32" t="n">
        <f aca="false">IF($A522="","",$A522^2)</f>
        <v>6601.5625</v>
      </c>
      <c r="E522" s="32" t="n">
        <f aca="false">IF($A522="","",IF($C522&lt;=0,"",1/$C522^2))</f>
        <v>0.0559551417156578</v>
      </c>
      <c r="F522" s="33" t="n">
        <f aca="false">IF(OR(ROW()-設定!$B$30&lt;2,ROW()+設定!$B$30&gt;13701,N($A522)&lt;=0,N(INDEX($A$2:$A$13701,MIN(13700,MAX(1,ROW()-1+設定!$B$30))))&lt;=0,$A522&lt;設定!$B$28,$A522&gt;設定!$B$29),0,IF(AND($C522&gt;=MAX(INDEX($C$1:$C$13701,MAX(1,ROW()-設定!$B$24)):INDEX($C$1:$C$13701,MAX(1,ROW()-1))),$C522&gt;MAX(INDEX($C$1:$C$13701,MIN(13701,ROW()+1)):INDEX($C$1:$C$13701,MIN(13701,ROW()+設定!$B$24))),$C522&gt;=設定!$B$32,$C522&gt;=MAX(MIN(INDEX($C$1:$C$13701,MAX(1,ROW()-設定!$B$26)):INDEX($C$1:$C$13701,MAX(1,ROW()-1))),MIN(INDEX($C$1:$C$13701,MIN(13701,ROW()+1)):INDEX($C$1:$C$13701,MIN(13701,ROW()+設定!$B$26))))*10^(設定!$B$27/20)),1,0))</f>
        <v>0</v>
      </c>
      <c r="G522" s="33" t="n">
        <f aca="false">$G521+IF($F522=1,1,0)</f>
        <v>0</v>
      </c>
      <c r="H522" s="0" t="str">
        <f aca="false">IF($F522=1,$G522,"")</f>
        <v/>
      </c>
    </row>
    <row r="523" customFormat="false" ht="15" hidden="false" customHeight="false" outlineLevel="0" collapsed="false">
      <c r="A523" s="30" t="n">
        <v>81.40625</v>
      </c>
      <c r="B523" s="31" t="n">
        <v>12.508</v>
      </c>
      <c r="C523" s="32" t="n">
        <f aca="false">IF($A523="","",IF(設定!$B$21="dB",10^($B523/20),ABS($B523)))</f>
        <v>4.22085079179885</v>
      </c>
      <c r="D523" s="32" t="n">
        <f aca="false">IF($A523="","",$A523^2)</f>
        <v>6626.9775390625</v>
      </c>
      <c r="E523" s="32" t="n">
        <f aca="false">IF($A523="","",IF($C523&lt;=0,"",1/$C523^2))</f>
        <v>0.0561306407675202</v>
      </c>
      <c r="F523" s="33" t="n">
        <f aca="false">IF(OR(ROW()-設定!$B$30&lt;2,ROW()+設定!$B$30&gt;13701,N($A523)&lt;=0,N(INDEX($A$2:$A$13701,MIN(13700,MAX(1,ROW()-1+設定!$B$30))))&lt;=0,$A523&lt;設定!$B$28,$A523&gt;設定!$B$29),0,IF(AND($C523&gt;=MAX(INDEX($C$1:$C$13701,MAX(1,ROW()-設定!$B$24)):INDEX($C$1:$C$13701,MAX(1,ROW()-1))),$C523&gt;MAX(INDEX($C$1:$C$13701,MIN(13701,ROW()+1)):INDEX($C$1:$C$13701,MIN(13701,ROW()+設定!$B$24))),$C523&gt;=設定!$B$32,$C523&gt;=MAX(MIN(INDEX($C$1:$C$13701,MAX(1,ROW()-設定!$B$26)):INDEX($C$1:$C$13701,MAX(1,ROW()-1))),MIN(INDEX($C$1:$C$13701,MIN(13701,ROW()+1)):INDEX($C$1:$C$13701,MIN(13701,ROW()+設定!$B$26))))*10^(設定!$B$27/20)),1,0))</f>
        <v>0</v>
      </c>
      <c r="G523" s="33" t="n">
        <f aca="false">$G522+IF($F523=1,1,0)</f>
        <v>0</v>
      </c>
      <c r="H523" s="0" t="str">
        <f aca="false">IF($F523=1,$G523,"")</f>
        <v/>
      </c>
    </row>
    <row r="524" customFormat="false" ht="15" hidden="false" customHeight="false" outlineLevel="0" collapsed="false">
      <c r="A524" s="30" t="n">
        <v>81.5625</v>
      </c>
      <c r="B524" s="31" t="n">
        <v>12.5803</v>
      </c>
      <c r="C524" s="32" t="n">
        <f aca="false">IF($A524="","",IF(設定!$B$21="dB",10^($B524/20),ABS($B524)))</f>
        <v>4.25613113036025</v>
      </c>
      <c r="D524" s="32" t="n">
        <f aca="false">IF($A524="","",$A524^2)</f>
        <v>6652.44140625</v>
      </c>
      <c r="E524" s="32" t="n">
        <f aca="false">IF($A524="","",IF($C524&lt;=0,"",1/$C524^2))</f>
        <v>0.0552039304439447</v>
      </c>
      <c r="F524" s="33" t="n">
        <f aca="false">IF(OR(ROW()-設定!$B$30&lt;2,ROW()+設定!$B$30&gt;13701,N($A524)&lt;=0,N(INDEX($A$2:$A$13701,MIN(13700,MAX(1,ROW()-1+設定!$B$30))))&lt;=0,$A524&lt;設定!$B$28,$A524&gt;設定!$B$29),0,IF(AND($C524&gt;=MAX(INDEX($C$1:$C$13701,MAX(1,ROW()-設定!$B$24)):INDEX($C$1:$C$13701,MAX(1,ROW()-1))),$C524&gt;MAX(INDEX($C$1:$C$13701,MIN(13701,ROW()+1)):INDEX($C$1:$C$13701,MIN(13701,ROW()+設定!$B$24))),$C524&gt;=設定!$B$32,$C524&gt;=MAX(MIN(INDEX($C$1:$C$13701,MAX(1,ROW()-設定!$B$26)):INDEX($C$1:$C$13701,MAX(1,ROW()-1))),MIN(INDEX($C$1:$C$13701,MIN(13701,ROW()+1)):INDEX($C$1:$C$13701,MIN(13701,ROW()+設定!$B$26))))*10^(設定!$B$27/20)),1,0))</f>
        <v>0</v>
      </c>
      <c r="G524" s="33" t="n">
        <f aca="false">$G523+IF($F524=1,1,0)</f>
        <v>0</v>
      </c>
      <c r="H524" s="0" t="str">
        <f aca="false">IF($F524=1,$G524,"")</f>
        <v/>
      </c>
    </row>
    <row r="525" customFormat="false" ht="15" hidden="false" customHeight="false" outlineLevel="0" collapsed="false">
      <c r="A525" s="30" t="n">
        <v>81.71875</v>
      </c>
      <c r="B525" s="31" t="n">
        <v>12.4785</v>
      </c>
      <c r="C525" s="32" t="n">
        <f aca="false">IF($A525="","",IF(設定!$B$21="dB",10^($B525/20),ABS($B525)))</f>
        <v>4.2065397774308</v>
      </c>
      <c r="D525" s="32" t="n">
        <f aca="false">IF($A525="","",$A525^2)</f>
        <v>6677.9541015625</v>
      </c>
      <c r="E525" s="32" t="n">
        <f aca="false">IF($A525="","",IF($C525&lt;=0,"",1/$C525^2))</f>
        <v>0.0565132130831115</v>
      </c>
      <c r="F525" s="33" t="n">
        <f aca="false">IF(OR(ROW()-設定!$B$30&lt;2,ROW()+設定!$B$30&gt;13701,N($A525)&lt;=0,N(INDEX($A$2:$A$13701,MIN(13700,MAX(1,ROW()-1+設定!$B$30))))&lt;=0,$A525&lt;設定!$B$28,$A525&gt;設定!$B$29),0,IF(AND($C525&gt;=MAX(INDEX($C$1:$C$13701,MAX(1,ROW()-設定!$B$24)):INDEX($C$1:$C$13701,MAX(1,ROW()-1))),$C525&gt;MAX(INDEX($C$1:$C$13701,MIN(13701,ROW()+1)):INDEX($C$1:$C$13701,MIN(13701,ROW()+設定!$B$24))),$C525&gt;=設定!$B$32,$C525&gt;=MAX(MIN(INDEX($C$1:$C$13701,MAX(1,ROW()-設定!$B$26)):INDEX($C$1:$C$13701,MAX(1,ROW()-1))),MIN(INDEX($C$1:$C$13701,MIN(13701,ROW()+1)):INDEX($C$1:$C$13701,MIN(13701,ROW()+設定!$B$26))))*10^(設定!$B$27/20)),1,0))</f>
        <v>0</v>
      </c>
      <c r="G525" s="33" t="n">
        <f aca="false">$G524+IF($F525=1,1,0)</f>
        <v>0</v>
      </c>
      <c r="H525" s="0" t="str">
        <f aca="false">IF($F525=1,$G525,"")</f>
        <v/>
      </c>
    </row>
    <row r="526" customFormat="false" ht="15" hidden="false" customHeight="false" outlineLevel="0" collapsed="false">
      <c r="A526" s="30" t="n">
        <v>81.875</v>
      </c>
      <c r="B526" s="31" t="n">
        <v>12.6503</v>
      </c>
      <c r="C526" s="32" t="n">
        <f aca="false">IF($A526="","",IF(設定!$B$21="dB",10^($B526/20),ABS($B526)))</f>
        <v>4.29057008087035</v>
      </c>
      <c r="D526" s="32" t="n">
        <f aca="false">IF($A526="","",$A526^2)</f>
        <v>6703.515625</v>
      </c>
      <c r="E526" s="32" t="n">
        <f aca="false">IF($A526="","",IF($C526&lt;=0,"",1/$C526^2))</f>
        <v>0.0543212806385068</v>
      </c>
      <c r="F526" s="33" t="n">
        <f aca="false">IF(OR(ROW()-設定!$B$30&lt;2,ROW()+設定!$B$30&gt;13701,N($A526)&lt;=0,N(INDEX($A$2:$A$13701,MIN(13700,MAX(1,ROW()-1+設定!$B$30))))&lt;=0,$A526&lt;設定!$B$28,$A526&gt;設定!$B$29),0,IF(AND($C526&gt;=MAX(INDEX($C$1:$C$13701,MAX(1,ROW()-設定!$B$24)):INDEX($C$1:$C$13701,MAX(1,ROW()-1))),$C526&gt;MAX(INDEX($C$1:$C$13701,MIN(13701,ROW()+1)):INDEX($C$1:$C$13701,MIN(13701,ROW()+設定!$B$24))),$C526&gt;=設定!$B$32,$C526&gt;=MAX(MIN(INDEX($C$1:$C$13701,MAX(1,ROW()-設定!$B$26)):INDEX($C$1:$C$13701,MAX(1,ROW()-1))),MIN(INDEX($C$1:$C$13701,MIN(13701,ROW()+1)):INDEX($C$1:$C$13701,MIN(13701,ROW()+設定!$B$26))))*10^(設定!$B$27/20)),1,0))</f>
        <v>0</v>
      </c>
      <c r="G526" s="33" t="n">
        <f aca="false">$G525+IF($F526=1,1,0)</f>
        <v>0</v>
      </c>
      <c r="H526" s="0" t="str">
        <f aca="false">IF($F526=1,$G526,"")</f>
        <v/>
      </c>
    </row>
    <row r="527" customFormat="false" ht="15" hidden="false" customHeight="false" outlineLevel="0" collapsed="false">
      <c r="A527" s="30" t="n">
        <v>82.03125</v>
      </c>
      <c r="B527" s="31" t="n">
        <v>12.5772</v>
      </c>
      <c r="C527" s="32" t="n">
        <f aca="false">IF($A527="","",IF(設定!$B$21="dB",10^($B527/20),ABS($B527)))</f>
        <v>4.2546123852623</v>
      </c>
      <c r="D527" s="32" t="n">
        <f aca="false">IF($A527="","",$A527^2)</f>
        <v>6729.1259765625</v>
      </c>
      <c r="E527" s="32" t="n">
        <f aca="false">IF($A527="","",IF($C527&lt;=0,"",1/$C527^2))</f>
        <v>0.0552433491525029</v>
      </c>
      <c r="F527" s="33" t="n">
        <f aca="false">IF(OR(ROW()-設定!$B$30&lt;2,ROW()+設定!$B$30&gt;13701,N($A527)&lt;=0,N(INDEX($A$2:$A$13701,MIN(13700,MAX(1,ROW()-1+設定!$B$30))))&lt;=0,$A527&lt;設定!$B$28,$A527&gt;設定!$B$29),0,IF(AND($C527&gt;=MAX(INDEX($C$1:$C$13701,MAX(1,ROW()-設定!$B$24)):INDEX($C$1:$C$13701,MAX(1,ROW()-1))),$C527&gt;MAX(INDEX($C$1:$C$13701,MIN(13701,ROW()+1)):INDEX($C$1:$C$13701,MIN(13701,ROW()+設定!$B$24))),$C527&gt;=設定!$B$32,$C527&gt;=MAX(MIN(INDEX($C$1:$C$13701,MAX(1,ROW()-設定!$B$26)):INDEX($C$1:$C$13701,MAX(1,ROW()-1))),MIN(INDEX($C$1:$C$13701,MIN(13701,ROW()+1)):INDEX($C$1:$C$13701,MIN(13701,ROW()+設定!$B$26))))*10^(設定!$B$27/20)),1,0))</f>
        <v>0</v>
      </c>
      <c r="G527" s="33" t="n">
        <f aca="false">$G526+IF($F527=1,1,0)</f>
        <v>0</v>
      </c>
      <c r="H527" s="0" t="str">
        <f aca="false">IF($F527=1,$G527,"")</f>
        <v/>
      </c>
    </row>
    <row r="528" customFormat="false" ht="15" hidden="false" customHeight="false" outlineLevel="0" collapsed="false">
      <c r="A528" s="30" t="n">
        <v>82.1875</v>
      </c>
      <c r="B528" s="31" t="n">
        <v>12.6147</v>
      </c>
      <c r="C528" s="32" t="n">
        <f aca="false">IF($A528="","",IF(設定!$B$21="dB",10^($B528/20),ABS($B528)))</f>
        <v>4.27302073250833</v>
      </c>
      <c r="D528" s="32" t="n">
        <f aca="false">IF($A528="","",$A528^2)</f>
        <v>6754.78515625</v>
      </c>
      <c r="E528" s="32" t="n">
        <f aca="false">IF($A528="","",IF($C528&lt;=0,"",1/$C528^2))</f>
        <v>0.0547683932320977</v>
      </c>
      <c r="F528" s="33" t="n">
        <f aca="false">IF(OR(ROW()-設定!$B$30&lt;2,ROW()+設定!$B$30&gt;13701,N($A528)&lt;=0,N(INDEX($A$2:$A$13701,MIN(13700,MAX(1,ROW()-1+設定!$B$30))))&lt;=0,$A528&lt;設定!$B$28,$A528&gt;設定!$B$29),0,IF(AND($C528&gt;=MAX(INDEX($C$1:$C$13701,MAX(1,ROW()-設定!$B$24)):INDEX($C$1:$C$13701,MAX(1,ROW()-1))),$C528&gt;MAX(INDEX($C$1:$C$13701,MIN(13701,ROW()+1)):INDEX($C$1:$C$13701,MIN(13701,ROW()+設定!$B$24))),$C528&gt;=設定!$B$32,$C528&gt;=MAX(MIN(INDEX($C$1:$C$13701,MAX(1,ROW()-設定!$B$26)):INDEX($C$1:$C$13701,MAX(1,ROW()-1))),MIN(INDEX($C$1:$C$13701,MIN(13701,ROW()+1)):INDEX($C$1:$C$13701,MIN(13701,ROW()+設定!$B$26))))*10^(設定!$B$27/20)),1,0))</f>
        <v>0</v>
      </c>
      <c r="G528" s="33" t="n">
        <f aca="false">$G527+IF($F528=1,1,0)</f>
        <v>0</v>
      </c>
      <c r="H528" s="0" t="str">
        <f aca="false">IF($F528=1,$G528,"")</f>
        <v/>
      </c>
    </row>
    <row r="529" customFormat="false" ht="15" hidden="false" customHeight="false" outlineLevel="0" collapsed="false">
      <c r="A529" s="30" t="n">
        <v>82.34375</v>
      </c>
      <c r="B529" s="31" t="n">
        <v>12.5698</v>
      </c>
      <c r="C529" s="32" t="n">
        <f aca="false">IF($A529="","",IF(設定!$B$21="dB",10^($B529/20),ABS($B529)))</f>
        <v>4.25098918427597</v>
      </c>
      <c r="D529" s="32" t="n">
        <f aca="false">IF($A529="","",$A529^2)</f>
        <v>6780.4931640625</v>
      </c>
      <c r="E529" s="32" t="n">
        <f aca="false">IF($A529="","",IF($C529&lt;=0,"",1/$C529^2))</f>
        <v>0.0553375592516761</v>
      </c>
      <c r="F529" s="33" t="n">
        <f aca="false">IF(OR(ROW()-設定!$B$30&lt;2,ROW()+設定!$B$30&gt;13701,N($A529)&lt;=0,N(INDEX($A$2:$A$13701,MIN(13700,MAX(1,ROW()-1+設定!$B$30))))&lt;=0,$A529&lt;設定!$B$28,$A529&gt;設定!$B$29),0,IF(AND($C529&gt;=MAX(INDEX($C$1:$C$13701,MAX(1,ROW()-設定!$B$24)):INDEX($C$1:$C$13701,MAX(1,ROW()-1))),$C529&gt;MAX(INDEX($C$1:$C$13701,MIN(13701,ROW()+1)):INDEX($C$1:$C$13701,MIN(13701,ROW()+設定!$B$24))),$C529&gt;=設定!$B$32,$C529&gt;=MAX(MIN(INDEX($C$1:$C$13701,MAX(1,ROW()-設定!$B$26)):INDEX($C$1:$C$13701,MAX(1,ROW()-1))),MIN(INDEX($C$1:$C$13701,MIN(13701,ROW()+1)):INDEX($C$1:$C$13701,MIN(13701,ROW()+設定!$B$26))))*10^(設定!$B$27/20)),1,0))</f>
        <v>0</v>
      </c>
      <c r="G529" s="33" t="n">
        <f aca="false">$G528+IF($F529=1,1,0)</f>
        <v>0</v>
      </c>
      <c r="H529" s="0" t="str">
        <f aca="false">IF($F529=1,$G529,"")</f>
        <v/>
      </c>
    </row>
    <row r="530" customFormat="false" ht="15" hidden="false" customHeight="false" outlineLevel="0" collapsed="false">
      <c r="A530" s="30" t="n">
        <v>82.5</v>
      </c>
      <c r="B530" s="31" t="n">
        <v>12.5133</v>
      </c>
      <c r="C530" s="32" t="n">
        <f aca="false">IF($A530="","",IF(設定!$B$21="dB",10^($B530/20),ABS($B530)))</f>
        <v>4.22342707777443</v>
      </c>
      <c r="D530" s="32" t="n">
        <f aca="false">IF($A530="","",$A530^2)</f>
        <v>6806.25</v>
      </c>
      <c r="E530" s="32" t="n">
        <f aca="false">IF($A530="","",IF($C530&lt;=0,"",1/$C530^2))</f>
        <v>0.0560621823926468</v>
      </c>
      <c r="F530" s="33" t="n">
        <f aca="false">IF(OR(ROW()-設定!$B$30&lt;2,ROW()+設定!$B$30&gt;13701,N($A530)&lt;=0,N(INDEX($A$2:$A$13701,MIN(13700,MAX(1,ROW()-1+設定!$B$30))))&lt;=0,$A530&lt;設定!$B$28,$A530&gt;設定!$B$29),0,IF(AND($C530&gt;=MAX(INDEX($C$1:$C$13701,MAX(1,ROW()-設定!$B$24)):INDEX($C$1:$C$13701,MAX(1,ROW()-1))),$C530&gt;MAX(INDEX($C$1:$C$13701,MIN(13701,ROW()+1)):INDEX($C$1:$C$13701,MIN(13701,ROW()+設定!$B$24))),$C530&gt;=設定!$B$32,$C530&gt;=MAX(MIN(INDEX($C$1:$C$13701,MAX(1,ROW()-設定!$B$26)):INDEX($C$1:$C$13701,MAX(1,ROW()-1))),MIN(INDEX($C$1:$C$13701,MIN(13701,ROW()+1)):INDEX($C$1:$C$13701,MIN(13701,ROW()+設定!$B$26))))*10^(設定!$B$27/20)),1,0))</f>
        <v>0</v>
      </c>
      <c r="G530" s="33" t="n">
        <f aca="false">$G529+IF($F530=1,1,0)</f>
        <v>0</v>
      </c>
      <c r="H530" s="0" t="str">
        <f aca="false">IF($F530=1,$G530,"")</f>
        <v/>
      </c>
    </row>
    <row r="531" customFormat="false" ht="15" hidden="false" customHeight="false" outlineLevel="0" collapsed="false">
      <c r="A531" s="30" t="n">
        <v>82.65625</v>
      </c>
      <c r="B531" s="31" t="n">
        <v>12.4906</v>
      </c>
      <c r="C531" s="32" t="n">
        <f aca="false">IF($A531="","",IF(設定!$B$21="dB",10^($B531/20),ABS($B531)))</f>
        <v>4.21240384003935</v>
      </c>
      <c r="D531" s="32" t="n">
        <f aca="false">IF($A531="","",$A531^2)</f>
        <v>6832.0556640625</v>
      </c>
      <c r="E531" s="32" t="n">
        <f aca="false">IF($A531="","",IF($C531&lt;=0,"",1/$C531^2))</f>
        <v>0.0563559791784886</v>
      </c>
      <c r="F531" s="33" t="n">
        <f aca="false">IF(OR(ROW()-設定!$B$30&lt;2,ROW()+設定!$B$30&gt;13701,N($A531)&lt;=0,N(INDEX($A$2:$A$13701,MIN(13700,MAX(1,ROW()-1+設定!$B$30))))&lt;=0,$A531&lt;設定!$B$28,$A531&gt;設定!$B$29),0,IF(AND($C531&gt;=MAX(INDEX($C$1:$C$13701,MAX(1,ROW()-設定!$B$24)):INDEX($C$1:$C$13701,MAX(1,ROW()-1))),$C531&gt;MAX(INDEX($C$1:$C$13701,MIN(13701,ROW()+1)):INDEX($C$1:$C$13701,MIN(13701,ROW()+設定!$B$24))),$C531&gt;=設定!$B$32,$C531&gt;=MAX(MIN(INDEX($C$1:$C$13701,MAX(1,ROW()-設定!$B$26)):INDEX($C$1:$C$13701,MAX(1,ROW()-1))),MIN(INDEX($C$1:$C$13701,MIN(13701,ROW()+1)):INDEX($C$1:$C$13701,MIN(13701,ROW()+設定!$B$26))))*10^(設定!$B$27/20)),1,0))</f>
        <v>0</v>
      </c>
      <c r="G531" s="33" t="n">
        <f aca="false">$G530+IF($F531=1,1,0)</f>
        <v>0</v>
      </c>
      <c r="H531" s="0" t="str">
        <f aca="false">IF($F531=1,$G531,"")</f>
        <v/>
      </c>
    </row>
    <row r="532" customFormat="false" ht="15" hidden="false" customHeight="false" outlineLevel="0" collapsed="false">
      <c r="A532" s="30" t="n">
        <v>82.8125</v>
      </c>
      <c r="B532" s="31" t="n">
        <v>12.5656</v>
      </c>
      <c r="C532" s="32" t="n">
        <f aca="false">IF($A532="","",IF(設定!$B$21="dB",10^($B532/20),ABS($B532)))</f>
        <v>4.24893414565715</v>
      </c>
      <c r="D532" s="32" t="n">
        <f aca="false">IF($A532="","",$A532^2)</f>
        <v>6857.91015625</v>
      </c>
      <c r="E532" s="32" t="n">
        <f aca="false">IF($A532="","",IF($C532&lt;=0,"",1/$C532^2))</f>
        <v>0.0553911013017662</v>
      </c>
      <c r="F532" s="33" t="n">
        <f aca="false">IF(OR(ROW()-設定!$B$30&lt;2,ROW()+設定!$B$30&gt;13701,N($A532)&lt;=0,N(INDEX($A$2:$A$13701,MIN(13700,MAX(1,ROW()-1+設定!$B$30))))&lt;=0,$A532&lt;設定!$B$28,$A532&gt;設定!$B$29),0,IF(AND($C532&gt;=MAX(INDEX($C$1:$C$13701,MAX(1,ROW()-設定!$B$24)):INDEX($C$1:$C$13701,MAX(1,ROW()-1))),$C532&gt;MAX(INDEX($C$1:$C$13701,MIN(13701,ROW()+1)):INDEX($C$1:$C$13701,MIN(13701,ROW()+設定!$B$24))),$C532&gt;=設定!$B$32,$C532&gt;=MAX(MIN(INDEX($C$1:$C$13701,MAX(1,ROW()-設定!$B$26)):INDEX($C$1:$C$13701,MAX(1,ROW()-1))),MIN(INDEX($C$1:$C$13701,MIN(13701,ROW()+1)):INDEX($C$1:$C$13701,MIN(13701,ROW()+設定!$B$26))))*10^(設定!$B$27/20)),1,0))</f>
        <v>0</v>
      </c>
      <c r="G532" s="33" t="n">
        <f aca="false">$G531+IF($F532=1,1,0)</f>
        <v>0</v>
      </c>
      <c r="H532" s="0" t="str">
        <f aca="false">IF($F532=1,$G532,"")</f>
        <v/>
      </c>
    </row>
    <row r="533" customFormat="false" ht="15" hidden="false" customHeight="false" outlineLevel="0" collapsed="false">
      <c r="A533" s="30" t="n">
        <v>82.96875</v>
      </c>
      <c r="B533" s="31" t="n">
        <v>12.5336</v>
      </c>
      <c r="C533" s="32" t="n">
        <f aca="false">IF($A533="","",IF(設定!$B$21="dB",10^($B533/20),ABS($B533)))</f>
        <v>4.23330929349147</v>
      </c>
      <c r="D533" s="32" t="n">
        <f aca="false">IF($A533="","",$A533^2)</f>
        <v>6883.8134765625</v>
      </c>
      <c r="E533" s="32" t="n">
        <f aca="false">IF($A533="","",IF($C533&lt;=0,"",1/$C533^2))</f>
        <v>0.0558007453501219</v>
      </c>
      <c r="F533" s="33" t="n">
        <f aca="false">IF(OR(ROW()-設定!$B$30&lt;2,ROW()+設定!$B$30&gt;13701,N($A533)&lt;=0,N(INDEX($A$2:$A$13701,MIN(13700,MAX(1,ROW()-1+設定!$B$30))))&lt;=0,$A533&lt;設定!$B$28,$A533&gt;設定!$B$29),0,IF(AND($C533&gt;=MAX(INDEX($C$1:$C$13701,MAX(1,ROW()-設定!$B$24)):INDEX($C$1:$C$13701,MAX(1,ROW()-1))),$C533&gt;MAX(INDEX($C$1:$C$13701,MIN(13701,ROW()+1)):INDEX($C$1:$C$13701,MIN(13701,ROW()+設定!$B$24))),$C533&gt;=設定!$B$32,$C533&gt;=MAX(MIN(INDEX($C$1:$C$13701,MAX(1,ROW()-設定!$B$26)):INDEX($C$1:$C$13701,MAX(1,ROW()-1))),MIN(INDEX($C$1:$C$13701,MIN(13701,ROW()+1)):INDEX($C$1:$C$13701,MIN(13701,ROW()+設定!$B$26))))*10^(設定!$B$27/20)),1,0))</f>
        <v>0</v>
      </c>
      <c r="G533" s="33" t="n">
        <f aca="false">$G532+IF($F533=1,1,0)</f>
        <v>0</v>
      </c>
      <c r="H533" s="0" t="str">
        <f aca="false">IF($F533=1,$G533,"")</f>
        <v/>
      </c>
    </row>
    <row r="534" customFormat="false" ht="15" hidden="false" customHeight="false" outlineLevel="0" collapsed="false">
      <c r="A534" s="30" t="n">
        <v>83.125</v>
      </c>
      <c r="B534" s="31" t="n">
        <v>12.6161</v>
      </c>
      <c r="C534" s="32" t="n">
        <f aca="false">IF($A534="","",IF(設定!$B$21="dB",10^($B534/20),ABS($B534)))</f>
        <v>4.27370951758521</v>
      </c>
      <c r="D534" s="32" t="n">
        <f aca="false">IF($A534="","",$A534^2)</f>
        <v>6909.765625</v>
      </c>
      <c r="E534" s="32" t="n">
        <f aca="false">IF($A534="","",IF($C534&lt;=0,"",1/$C534^2))</f>
        <v>0.0547507408334658</v>
      </c>
      <c r="F534" s="33" t="n">
        <f aca="false">IF(OR(ROW()-設定!$B$30&lt;2,ROW()+設定!$B$30&gt;13701,N($A534)&lt;=0,N(INDEX($A$2:$A$13701,MIN(13700,MAX(1,ROW()-1+設定!$B$30))))&lt;=0,$A534&lt;設定!$B$28,$A534&gt;設定!$B$29),0,IF(AND($C534&gt;=MAX(INDEX($C$1:$C$13701,MAX(1,ROW()-設定!$B$24)):INDEX($C$1:$C$13701,MAX(1,ROW()-1))),$C534&gt;MAX(INDEX($C$1:$C$13701,MIN(13701,ROW()+1)):INDEX($C$1:$C$13701,MIN(13701,ROW()+設定!$B$24))),$C534&gt;=設定!$B$32,$C534&gt;=MAX(MIN(INDEX($C$1:$C$13701,MAX(1,ROW()-設定!$B$26)):INDEX($C$1:$C$13701,MAX(1,ROW()-1))),MIN(INDEX($C$1:$C$13701,MIN(13701,ROW()+1)):INDEX($C$1:$C$13701,MIN(13701,ROW()+設定!$B$26))))*10^(設定!$B$27/20)),1,0))</f>
        <v>0</v>
      </c>
      <c r="G534" s="33" t="n">
        <f aca="false">$G533+IF($F534=1,1,0)</f>
        <v>0</v>
      </c>
      <c r="H534" s="0" t="str">
        <f aca="false">IF($F534=1,$G534,"")</f>
        <v/>
      </c>
    </row>
    <row r="535" customFormat="false" ht="15" hidden="false" customHeight="false" outlineLevel="0" collapsed="false">
      <c r="A535" s="30" t="n">
        <v>83.28125</v>
      </c>
      <c r="B535" s="31" t="n">
        <v>12.5917</v>
      </c>
      <c r="C535" s="32" t="n">
        <f aca="false">IF($A535="","",IF(設定!$B$21="dB",10^($B535/20),ABS($B535)))</f>
        <v>4.26172085707587</v>
      </c>
      <c r="D535" s="32" t="n">
        <f aca="false">IF($A535="","",$A535^2)</f>
        <v>6935.7666015625</v>
      </c>
      <c r="E535" s="32" t="n">
        <f aca="false">IF($A535="","",IF($C535&lt;=0,"",1/$C535^2))</f>
        <v>0.0550592130728168</v>
      </c>
      <c r="F535" s="33" t="n">
        <f aca="false">IF(OR(ROW()-設定!$B$30&lt;2,ROW()+設定!$B$30&gt;13701,N($A535)&lt;=0,N(INDEX($A$2:$A$13701,MIN(13700,MAX(1,ROW()-1+設定!$B$30))))&lt;=0,$A535&lt;設定!$B$28,$A535&gt;設定!$B$29),0,IF(AND($C535&gt;=MAX(INDEX($C$1:$C$13701,MAX(1,ROW()-設定!$B$24)):INDEX($C$1:$C$13701,MAX(1,ROW()-1))),$C535&gt;MAX(INDEX($C$1:$C$13701,MIN(13701,ROW()+1)):INDEX($C$1:$C$13701,MIN(13701,ROW()+設定!$B$24))),$C535&gt;=設定!$B$32,$C535&gt;=MAX(MIN(INDEX($C$1:$C$13701,MAX(1,ROW()-設定!$B$26)):INDEX($C$1:$C$13701,MAX(1,ROW()-1))),MIN(INDEX($C$1:$C$13701,MIN(13701,ROW()+1)):INDEX($C$1:$C$13701,MIN(13701,ROW()+設定!$B$26))))*10^(設定!$B$27/20)),1,0))</f>
        <v>0</v>
      </c>
      <c r="G535" s="33" t="n">
        <f aca="false">$G534+IF($F535=1,1,0)</f>
        <v>0</v>
      </c>
      <c r="H535" s="0" t="str">
        <f aca="false">IF($F535=1,$G535,"")</f>
        <v/>
      </c>
    </row>
    <row r="536" customFormat="false" ht="15" hidden="false" customHeight="false" outlineLevel="0" collapsed="false">
      <c r="A536" s="30" t="n">
        <v>83.4375</v>
      </c>
      <c r="B536" s="31" t="n">
        <v>12.4493</v>
      </c>
      <c r="C536" s="32" t="n">
        <f aca="false">IF($A536="","",IF(設定!$B$21="dB",10^($B536/20),ABS($B536)))</f>
        <v>4.19242208393037</v>
      </c>
      <c r="D536" s="32" t="n">
        <f aca="false">IF($A536="","",$A536^2)</f>
        <v>6961.81640625</v>
      </c>
      <c r="E536" s="32" t="n">
        <f aca="false">IF($A536="","",IF($C536&lt;=0,"",1/$C536^2))</f>
        <v>0.0568944626492946</v>
      </c>
      <c r="F536" s="33" t="n">
        <f aca="false">IF(OR(ROW()-設定!$B$30&lt;2,ROW()+設定!$B$30&gt;13701,N($A536)&lt;=0,N(INDEX($A$2:$A$13701,MIN(13700,MAX(1,ROW()-1+設定!$B$30))))&lt;=0,$A536&lt;設定!$B$28,$A536&gt;設定!$B$29),0,IF(AND($C536&gt;=MAX(INDEX($C$1:$C$13701,MAX(1,ROW()-設定!$B$24)):INDEX($C$1:$C$13701,MAX(1,ROW()-1))),$C536&gt;MAX(INDEX($C$1:$C$13701,MIN(13701,ROW()+1)):INDEX($C$1:$C$13701,MIN(13701,ROW()+設定!$B$24))),$C536&gt;=設定!$B$32,$C536&gt;=MAX(MIN(INDEX($C$1:$C$13701,MAX(1,ROW()-設定!$B$26)):INDEX($C$1:$C$13701,MAX(1,ROW()-1))),MIN(INDEX($C$1:$C$13701,MIN(13701,ROW()+1)):INDEX($C$1:$C$13701,MIN(13701,ROW()+設定!$B$26))))*10^(設定!$B$27/20)),1,0))</f>
        <v>0</v>
      </c>
      <c r="G536" s="33" t="n">
        <f aca="false">$G535+IF($F536=1,1,0)</f>
        <v>0</v>
      </c>
      <c r="H536" s="0" t="str">
        <f aca="false">IF($F536=1,$G536,"")</f>
        <v/>
      </c>
    </row>
    <row r="537" customFormat="false" ht="15" hidden="false" customHeight="false" outlineLevel="0" collapsed="false">
      <c r="A537" s="30" t="n">
        <v>83.59375</v>
      </c>
      <c r="B537" s="31" t="n">
        <v>12.6005</v>
      </c>
      <c r="C537" s="32" t="n">
        <f aca="false">IF($A537="","",IF(設定!$B$21="dB",10^($B537/20),ABS($B537)))</f>
        <v>4.26604075399406</v>
      </c>
      <c r="D537" s="32" t="n">
        <f aca="false">IF($A537="","",$A537^2)</f>
        <v>6987.9150390625</v>
      </c>
      <c r="E537" s="32" t="n">
        <f aca="false">IF($A537="","",IF($C537&lt;=0,"",1/$C537^2))</f>
        <v>0.054947760926829</v>
      </c>
      <c r="F537" s="33" t="n">
        <f aca="false">IF(OR(ROW()-設定!$B$30&lt;2,ROW()+設定!$B$30&gt;13701,N($A537)&lt;=0,N(INDEX($A$2:$A$13701,MIN(13700,MAX(1,ROW()-1+設定!$B$30))))&lt;=0,$A537&lt;設定!$B$28,$A537&gt;設定!$B$29),0,IF(AND($C537&gt;=MAX(INDEX($C$1:$C$13701,MAX(1,ROW()-設定!$B$24)):INDEX($C$1:$C$13701,MAX(1,ROW()-1))),$C537&gt;MAX(INDEX($C$1:$C$13701,MIN(13701,ROW()+1)):INDEX($C$1:$C$13701,MIN(13701,ROW()+設定!$B$24))),$C537&gt;=設定!$B$32,$C537&gt;=MAX(MIN(INDEX($C$1:$C$13701,MAX(1,ROW()-設定!$B$26)):INDEX($C$1:$C$13701,MAX(1,ROW()-1))),MIN(INDEX($C$1:$C$13701,MIN(13701,ROW()+1)):INDEX($C$1:$C$13701,MIN(13701,ROW()+設定!$B$26))))*10^(設定!$B$27/20)),1,0))</f>
        <v>0</v>
      </c>
      <c r="G537" s="33" t="n">
        <f aca="false">$G536+IF($F537=1,1,0)</f>
        <v>0</v>
      </c>
      <c r="H537" s="0" t="str">
        <f aca="false">IF($F537=1,$G537,"")</f>
        <v/>
      </c>
    </row>
    <row r="538" customFormat="false" ht="15" hidden="false" customHeight="false" outlineLevel="0" collapsed="false">
      <c r="A538" s="30" t="n">
        <v>83.75</v>
      </c>
      <c r="B538" s="31" t="n">
        <v>12.4524</v>
      </c>
      <c r="C538" s="32" t="n">
        <f aca="false">IF($A538="","",IF(設定!$B$21="dB",10^($B538/20),ABS($B538)))</f>
        <v>4.1939186293056</v>
      </c>
      <c r="D538" s="32" t="n">
        <f aca="false">IF($A538="","",$A538^2)</f>
        <v>7014.0625</v>
      </c>
      <c r="E538" s="32" t="n">
        <f aca="false">IF($A538="","",IF($C538&lt;=0,"",1/$C538^2))</f>
        <v>0.0568538657941771</v>
      </c>
      <c r="F538" s="33" t="n">
        <f aca="false">IF(OR(ROW()-設定!$B$30&lt;2,ROW()+設定!$B$30&gt;13701,N($A538)&lt;=0,N(INDEX($A$2:$A$13701,MIN(13700,MAX(1,ROW()-1+設定!$B$30))))&lt;=0,$A538&lt;設定!$B$28,$A538&gt;設定!$B$29),0,IF(AND($C538&gt;=MAX(INDEX($C$1:$C$13701,MAX(1,ROW()-設定!$B$24)):INDEX($C$1:$C$13701,MAX(1,ROW()-1))),$C538&gt;MAX(INDEX($C$1:$C$13701,MIN(13701,ROW()+1)):INDEX($C$1:$C$13701,MIN(13701,ROW()+設定!$B$24))),$C538&gt;=設定!$B$32,$C538&gt;=MAX(MIN(INDEX($C$1:$C$13701,MAX(1,ROW()-設定!$B$26)):INDEX($C$1:$C$13701,MAX(1,ROW()-1))),MIN(INDEX($C$1:$C$13701,MIN(13701,ROW()+1)):INDEX($C$1:$C$13701,MIN(13701,ROW()+設定!$B$26))))*10^(設定!$B$27/20)),1,0))</f>
        <v>0</v>
      </c>
      <c r="G538" s="33" t="n">
        <f aca="false">$G537+IF($F538=1,1,0)</f>
        <v>0</v>
      </c>
      <c r="H538" s="0" t="str">
        <f aca="false">IF($F538=1,$G538,"")</f>
        <v/>
      </c>
    </row>
    <row r="539" customFormat="false" ht="15" hidden="false" customHeight="false" outlineLevel="0" collapsed="false">
      <c r="A539" s="30" t="n">
        <v>83.90625</v>
      </c>
      <c r="B539" s="31" t="n">
        <v>12.5301</v>
      </c>
      <c r="C539" s="32" t="n">
        <f aca="false">IF($A539="","",IF(設定!$B$21="dB",10^($B539/20),ABS($B539)))</f>
        <v>4.23160381502504</v>
      </c>
      <c r="D539" s="32" t="n">
        <f aca="false">IF($A539="","",$A539^2)</f>
        <v>7040.2587890625</v>
      </c>
      <c r="E539" s="32" t="n">
        <f aca="false">IF($A539="","",IF($C539&lt;=0,"",1/$C539^2))</f>
        <v>0.0558457335633425</v>
      </c>
      <c r="F539" s="33" t="n">
        <f aca="false">IF(OR(ROW()-設定!$B$30&lt;2,ROW()+設定!$B$30&gt;13701,N($A539)&lt;=0,N(INDEX($A$2:$A$13701,MIN(13700,MAX(1,ROW()-1+設定!$B$30))))&lt;=0,$A539&lt;設定!$B$28,$A539&gt;設定!$B$29),0,IF(AND($C539&gt;=MAX(INDEX($C$1:$C$13701,MAX(1,ROW()-設定!$B$24)):INDEX($C$1:$C$13701,MAX(1,ROW()-1))),$C539&gt;MAX(INDEX($C$1:$C$13701,MIN(13701,ROW()+1)):INDEX($C$1:$C$13701,MIN(13701,ROW()+設定!$B$24))),$C539&gt;=設定!$B$32,$C539&gt;=MAX(MIN(INDEX($C$1:$C$13701,MAX(1,ROW()-設定!$B$26)):INDEX($C$1:$C$13701,MAX(1,ROW()-1))),MIN(INDEX($C$1:$C$13701,MIN(13701,ROW()+1)):INDEX($C$1:$C$13701,MIN(13701,ROW()+設定!$B$26))))*10^(設定!$B$27/20)),1,0))</f>
        <v>0</v>
      </c>
      <c r="G539" s="33" t="n">
        <f aca="false">$G538+IF($F539=1,1,0)</f>
        <v>0</v>
      </c>
      <c r="H539" s="0" t="str">
        <f aca="false">IF($F539=1,$G539,"")</f>
        <v/>
      </c>
    </row>
    <row r="540" customFormat="false" ht="15" hidden="false" customHeight="false" outlineLevel="0" collapsed="false">
      <c r="A540" s="30" t="n">
        <v>84.0625</v>
      </c>
      <c r="B540" s="31" t="n">
        <v>12.5639</v>
      </c>
      <c r="C540" s="32" t="n">
        <f aca="false">IF($A540="","",IF(設定!$B$21="dB",10^($B540/20),ABS($B540)))</f>
        <v>4.24810262677601</v>
      </c>
      <c r="D540" s="32" t="n">
        <f aca="false">IF($A540="","",$A540^2)</f>
        <v>7066.50390625</v>
      </c>
      <c r="E540" s="32" t="n">
        <f aca="false">IF($A540="","",IF($C540&lt;=0,"",1/$C540^2))</f>
        <v>0.0554127878090708</v>
      </c>
      <c r="F540" s="33" t="n">
        <f aca="false">IF(OR(ROW()-設定!$B$30&lt;2,ROW()+設定!$B$30&gt;13701,N($A540)&lt;=0,N(INDEX($A$2:$A$13701,MIN(13700,MAX(1,ROW()-1+設定!$B$30))))&lt;=0,$A540&lt;設定!$B$28,$A540&gt;設定!$B$29),0,IF(AND($C540&gt;=MAX(INDEX($C$1:$C$13701,MAX(1,ROW()-設定!$B$24)):INDEX($C$1:$C$13701,MAX(1,ROW()-1))),$C540&gt;MAX(INDEX($C$1:$C$13701,MIN(13701,ROW()+1)):INDEX($C$1:$C$13701,MIN(13701,ROW()+設定!$B$24))),$C540&gt;=設定!$B$32,$C540&gt;=MAX(MIN(INDEX($C$1:$C$13701,MAX(1,ROW()-設定!$B$26)):INDEX($C$1:$C$13701,MAX(1,ROW()-1))),MIN(INDEX($C$1:$C$13701,MIN(13701,ROW()+1)):INDEX($C$1:$C$13701,MIN(13701,ROW()+設定!$B$26))))*10^(設定!$B$27/20)),1,0))</f>
        <v>0</v>
      </c>
      <c r="G540" s="33" t="n">
        <f aca="false">$G539+IF($F540=1,1,0)</f>
        <v>0</v>
      </c>
      <c r="H540" s="0" t="str">
        <f aca="false">IF($F540=1,$G540,"")</f>
        <v/>
      </c>
    </row>
    <row r="541" customFormat="false" ht="15" hidden="false" customHeight="false" outlineLevel="0" collapsed="false">
      <c r="A541" s="30" t="n">
        <v>84.21875</v>
      </c>
      <c r="B541" s="31" t="n">
        <v>12.3761</v>
      </c>
      <c r="C541" s="32" t="n">
        <f aca="false">IF($A541="","",IF(設定!$B$21="dB",10^($B541/20),ABS($B541)))</f>
        <v>4.1572390684602</v>
      </c>
      <c r="D541" s="32" t="n">
        <f aca="false">IF($A541="","",$A541^2)</f>
        <v>7092.7978515625</v>
      </c>
      <c r="E541" s="32" t="n">
        <f aca="false">IF($A541="","",IF($C541&lt;=0,"",1/$C541^2))</f>
        <v>0.0578615415552259</v>
      </c>
      <c r="F541" s="33" t="n">
        <f aca="false">IF(OR(ROW()-設定!$B$30&lt;2,ROW()+設定!$B$30&gt;13701,N($A541)&lt;=0,N(INDEX($A$2:$A$13701,MIN(13700,MAX(1,ROW()-1+設定!$B$30))))&lt;=0,$A541&lt;設定!$B$28,$A541&gt;設定!$B$29),0,IF(AND($C541&gt;=MAX(INDEX($C$1:$C$13701,MAX(1,ROW()-設定!$B$24)):INDEX($C$1:$C$13701,MAX(1,ROW()-1))),$C541&gt;MAX(INDEX($C$1:$C$13701,MIN(13701,ROW()+1)):INDEX($C$1:$C$13701,MIN(13701,ROW()+設定!$B$24))),$C541&gt;=設定!$B$32,$C541&gt;=MAX(MIN(INDEX($C$1:$C$13701,MAX(1,ROW()-設定!$B$26)):INDEX($C$1:$C$13701,MAX(1,ROW()-1))),MIN(INDEX($C$1:$C$13701,MIN(13701,ROW()+1)):INDEX($C$1:$C$13701,MIN(13701,ROW()+設定!$B$26))))*10^(設定!$B$27/20)),1,0))</f>
        <v>0</v>
      </c>
      <c r="G541" s="33" t="n">
        <f aca="false">$G540+IF($F541=1,1,0)</f>
        <v>0</v>
      </c>
      <c r="H541" s="0" t="str">
        <f aca="false">IF($F541=1,$G541,"")</f>
        <v/>
      </c>
    </row>
    <row r="542" customFormat="false" ht="15" hidden="false" customHeight="false" outlineLevel="0" collapsed="false">
      <c r="A542" s="30" t="n">
        <v>84.375</v>
      </c>
      <c r="B542" s="31" t="n">
        <v>12.6054</v>
      </c>
      <c r="C542" s="32" t="n">
        <f aca="false">IF($A542="","",IF(設定!$B$21="dB",10^($B542/20),ABS($B542)))</f>
        <v>4.26844804880019</v>
      </c>
      <c r="D542" s="32" t="n">
        <f aca="false">IF($A542="","",$A542^2)</f>
        <v>7119.140625</v>
      </c>
      <c r="E542" s="32" t="n">
        <f aca="false">IF($A542="","",IF($C542&lt;=0,"",1/$C542^2))</f>
        <v>0.0548858001588877</v>
      </c>
      <c r="F542" s="33" t="n">
        <f aca="false">IF(OR(ROW()-設定!$B$30&lt;2,ROW()+設定!$B$30&gt;13701,N($A542)&lt;=0,N(INDEX($A$2:$A$13701,MIN(13700,MAX(1,ROW()-1+設定!$B$30))))&lt;=0,$A542&lt;設定!$B$28,$A542&gt;設定!$B$29),0,IF(AND($C542&gt;=MAX(INDEX($C$1:$C$13701,MAX(1,ROW()-設定!$B$24)):INDEX($C$1:$C$13701,MAX(1,ROW()-1))),$C542&gt;MAX(INDEX($C$1:$C$13701,MIN(13701,ROW()+1)):INDEX($C$1:$C$13701,MIN(13701,ROW()+設定!$B$24))),$C542&gt;=設定!$B$32,$C542&gt;=MAX(MIN(INDEX($C$1:$C$13701,MAX(1,ROW()-設定!$B$26)):INDEX($C$1:$C$13701,MAX(1,ROW()-1))),MIN(INDEX($C$1:$C$13701,MIN(13701,ROW()+1)):INDEX($C$1:$C$13701,MIN(13701,ROW()+設定!$B$26))))*10^(設定!$B$27/20)),1,0))</f>
        <v>0</v>
      </c>
      <c r="G542" s="33" t="n">
        <f aca="false">$G541+IF($F542=1,1,0)</f>
        <v>0</v>
      </c>
      <c r="H542" s="0" t="str">
        <f aca="false">IF($F542=1,$G542,"")</f>
        <v/>
      </c>
    </row>
    <row r="543" customFormat="false" ht="15" hidden="false" customHeight="false" outlineLevel="0" collapsed="false">
      <c r="A543" s="30" t="n">
        <v>84.53125</v>
      </c>
      <c r="B543" s="31" t="n">
        <v>12.6123</v>
      </c>
      <c r="C543" s="32" t="n">
        <f aca="false">IF($A543="","",IF(設定!$B$21="dB",10^($B543/20),ABS($B543)))</f>
        <v>4.27184021634929</v>
      </c>
      <c r="D543" s="32" t="n">
        <f aca="false">IF($A543="","",$A543^2)</f>
        <v>7145.5322265625</v>
      </c>
      <c r="E543" s="32" t="n">
        <f aca="false">IF($A543="","",IF($C543&lt;=0,"",1/$C543^2))</f>
        <v>0.0547986677290776</v>
      </c>
      <c r="F543" s="33" t="n">
        <f aca="false">IF(OR(ROW()-設定!$B$30&lt;2,ROW()+設定!$B$30&gt;13701,N($A543)&lt;=0,N(INDEX($A$2:$A$13701,MIN(13700,MAX(1,ROW()-1+設定!$B$30))))&lt;=0,$A543&lt;設定!$B$28,$A543&gt;設定!$B$29),0,IF(AND($C543&gt;=MAX(INDEX($C$1:$C$13701,MAX(1,ROW()-設定!$B$24)):INDEX($C$1:$C$13701,MAX(1,ROW()-1))),$C543&gt;MAX(INDEX($C$1:$C$13701,MIN(13701,ROW()+1)):INDEX($C$1:$C$13701,MIN(13701,ROW()+設定!$B$24))),$C543&gt;=設定!$B$32,$C543&gt;=MAX(MIN(INDEX($C$1:$C$13701,MAX(1,ROW()-設定!$B$26)):INDEX($C$1:$C$13701,MAX(1,ROW()-1))),MIN(INDEX($C$1:$C$13701,MIN(13701,ROW()+1)):INDEX($C$1:$C$13701,MIN(13701,ROW()+設定!$B$26))))*10^(設定!$B$27/20)),1,0))</f>
        <v>0</v>
      </c>
      <c r="G543" s="33" t="n">
        <f aca="false">$G542+IF($F543=1,1,0)</f>
        <v>0</v>
      </c>
      <c r="H543" s="0" t="str">
        <f aca="false">IF($F543=1,$G543,"")</f>
        <v/>
      </c>
    </row>
    <row r="544" customFormat="false" ht="15" hidden="false" customHeight="false" outlineLevel="0" collapsed="false">
      <c r="A544" s="30" t="n">
        <v>84.6875</v>
      </c>
      <c r="B544" s="31" t="n">
        <v>12.5805</v>
      </c>
      <c r="C544" s="32" t="n">
        <f aca="false">IF($A544="","",IF(設定!$B$21="dB",10^($B544/20),ABS($B544)))</f>
        <v>4.25622913252949</v>
      </c>
      <c r="D544" s="32" t="n">
        <f aca="false">IF($A544="","",$A544^2)</f>
        <v>7171.97265625</v>
      </c>
      <c r="E544" s="32" t="n">
        <f aca="false">IF($A544="","",IF($C544&lt;=0,"",1/$C544^2))</f>
        <v>0.0552013882675347</v>
      </c>
      <c r="F544" s="33" t="n">
        <f aca="false">IF(OR(ROW()-設定!$B$30&lt;2,ROW()+設定!$B$30&gt;13701,N($A544)&lt;=0,N(INDEX($A$2:$A$13701,MIN(13700,MAX(1,ROW()-1+設定!$B$30))))&lt;=0,$A544&lt;設定!$B$28,$A544&gt;設定!$B$29),0,IF(AND($C544&gt;=MAX(INDEX($C$1:$C$13701,MAX(1,ROW()-設定!$B$24)):INDEX($C$1:$C$13701,MAX(1,ROW()-1))),$C544&gt;MAX(INDEX($C$1:$C$13701,MIN(13701,ROW()+1)):INDEX($C$1:$C$13701,MIN(13701,ROW()+設定!$B$24))),$C544&gt;=設定!$B$32,$C544&gt;=MAX(MIN(INDEX($C$1:$C$13701,MAX(1,ROW()-設定!$B$26)):INDEX($C$1:$C$13701,MAX(1,ROW()-1))),MIN(INDEX($C$1:$C$13701,MIN(13701,ROW()+1)):INDEX($C$1:$C$13701,MIN(13701,ROW()+設定!$B$26))))*10^(設定!$B$27/20)),1,0))</f>
        <v>0</v>
      </c>
      <c r="G544" s="33" t="n">
        <f aca="false">$G543+IF($F544=1,1,0)</f>
        <v>0</v>
      </c>
      <c r="H544" s="0" t="str">
        <f aca="false">IF($F544=1,$G544,"")</f>
        <v/>
      </c>
    </row>
    <row r="545" customFormat="false" ht="15" hidden="false" customHeight="false" outlineLevel="0" collapsed="false">
      <c r="A545" s="30" t="n">
        <v>84.84375</v>
      </c>
      <c r="B545" s="31" t="n">
        <v>12.5538</v>
      </c>
      <c r="C545" s="32" t="n">
        <f aca="false">IF($A545="","",IF(設定!$B$21="dB",10^($B545/20),ABS($B545)))</f>
        <v>4.24316578064825</v>
      </c>
      <c r="D545" s="32" t="n">
        <f aca="false">IF($A545="","",$A545^2)</f>
        <v>7198.4619140625</v>
      </c>
      <c r="E545" s="32" t="n">
        <f aca="false">IF($A545="","",IF($C545&lt;=0,"",1/$C545^2))</f>
        <v>0.0555418063601608</v>
      </c>
      <c r="F545" s="33" t="n">
        <f aca="false">IF(OR(ROW()-設定!$B$30&lt;2,ROW()+設定!$B$30&gt;13701,N($A545)&lt;=0,N(INDEX($A$2:$A$13701,MIN(13700,MAX(1,ROW()-1+設定!$B$30))))&lt;=0,$A545&lt;設定!$B$28,$A545&gt;設定!$B$29),0,IF(AND($C545&gt;=MAX(INDEX($C$1:$C$13701,MAX(1,ROW()-設定!$B$24)):INDEX($C$1:$C$13701,MAX(1,ROW()-1))),$C545&gt;MAX(INDEX($C$1:$C$13701,MIN(13701,ROW()+1)):INDEX($C$1:$C$13701,MIN(13701,ROW()+設定!$B$24))),$C545&gt;=設定!$B$32,$C545&gt;=MAX(MIN(INDEX($C$1:$C$13701,MAX(1,ROW()-設定!$B$26)):INDEX($C$1:$C$13701,MAX(1,ROW()-1))),MIN(INDEX($C$1:$C$13701,MIN(13701,ROW()+1)):INDEX($C$1:$C$13701,MIN(13701,ROW()+設定!$B$26))))*10^(設定!$B$27/20)),1,0))</f>
        <v>0</v>
      </c>
      <c r="G545" s="33" t="n">
        <f aca="false">$G544+IF($F545=1,1,0)</f>
        <v>0</v>
      </c>
      <c r="H545" s="0" t="str">
        <f aca="false">IF($F545=1,$G545,"")</f>
        <v/>
      </c>
    </row>
    <row r="546" customFormat="false" ht="15" hidden="false" customHeight="false" outlineLevel="0" collapsed="false">
      <c r="A546" s="30" t="n">
        <v>85</v>
      </c>
      <c r="B546" s="31" t="n">
        <v>12.559</v>
      </c>
      <c r="C546" s="32" t="n">
        <f aca="false">IF($A546="","",IF(設定!$B$21="dB",10^($B546/20),ABS($B546)))</f>
        <v>4.2457068062641</v>
      </c>
      <c r="D546" s="32" t="n">
        <f aca="false">IF($A546="","",$A546^2)</f>
        <v>7225</v>
      </c>
      <c r="E546" s="32" t="n">
        <f aca="false">IF($A546="","",IF($C546&lt;=0,"",1/$C546^2))</f>
        <v>0.0554753434951769</v>
      </c>
      <c r="F546" s="33" t="n">
        <f aca="false">IF(OR(ROW()-設定!$B$30&lt;2,ROW()+設定!$B$30&gt;13701,N($A546)&lt;=0,N(INDEX($A$2:$A$13701,MIN(13700,MAX(1,ROW()-1+設定!$B$30))))&lt;=0,$A546&lt;設定!$B$28,$A546&gt;設定!$B$29),0,IF(AND($C546&gt;=MAX(INDEX($C$1:$C$13701,MAX(1,ROW()-設定!$B$24)):INDEX($C$1:$C$13701,MAX(1,ROW()-1))),$C546&gt;MAX(INDEX($C$1:$C$13701,MIN(13701,ROW()+1)):INDEX($C$1:$C$13701,MIN(13701,ROW()+設定!$B$24))),$C546&gt;=設定!$B$32,$C546&gt;=MAX(MIN(INDEX($C$1:$C$13701,MAX(1,ROW()-設定!$B$26)):INDEX($C$1:$C$13701,MAX(1,ROW()-1))),MIN(INDEX($C$1:$C$13701,MIN(13701,ROW()+1)):INDEX($C$1:$C$13701,MIN(13701,ROW()+設定!$B$26))))*10^(設定!$B$27/20)),1,0))</f>
        <v>0</v>
      </c>
      <c r="G546" s="33" t="n">
        <f aca="false">$G545+IF($F546=1,1,0)</f>
        <v>0</v>
      </c>
      <c r="H546" s="0" t="str">
        <f aca="false">IF($F546=1,$G546,"")</f>
        <v/>
      </c>
    </row>
    <row r="547" customFormat="false" ht="15" hidden="false" customHeight="false" outlineLevel="0" collapsed="false">
      <c r="A547" s="30" t="n">
        <v>85.15625</v>
      </c>
      <c r="B547" s="31" t="n">
        <v>12.496</v>
      </c>
      <c r="C547" s="32" t="n">
        <f aca="false">IF($A547="","",IF(設定!$B$21="dB",10^($B547/20),ABS($B547)))</f>
        <v>4.21502349721044</v>
      </c>
      <c r="D547" s="32" t="n">
        <f aca="false">IF($A547="","",$A547^2)</f>
        <v>7251.5869140625</v>
      </c>
      <c r="E547" s="32" t="n">
        <f aca="false">IF($A547="","",IF($C547&lt;=0,"",1/$C547^2))</f>
        <v>0.0562859499282729</v>
      </c>
      <c r="F547" s="33" t="n">
        <f aca="false">IF(OR(ROW()-設定!$B$30&lt;2,ROW()+設定!$B$30&gt;13701,N($A547)&lt;=0,N(INDEX($A$2:$A$13701,MIN(13700,MAX(1,ROW()-1+設定!$B$30))))&lt;=0,$A547&lt;設定!$B$28,$A547&gt;設定!$B$29),0,IF(AND($C547&gt;=MAX(INDEX($C$1:$C$13701,MAX(1,ROW()-設定!$B$24)):INDEX($C$1:$C$13701,MAX(1,ROW()-1))),$C547&gt;MAX(INDEX($C$1:$C$13701,MIN(13701,ROW()+1)):INDEX($C$1:$C$13701,MIN(13701,ROW()+設定!$B$24))),$C547&gt;=設定!$B$32,$C547&gt;=MAX(MIN(INDEX($C$1:$C$13701,MAX(1,ROW()-設定!$B$26)):INDEX($C$1:$C$13701,MAX(1,ROW()-1))),MIN(INDEX($C$1:$C$13701,MIN(13701,ROW()+1)):INDEX($C$1:$C$13701,MIN(13701,ROW()+設定!$B$26))))*10^(設定!$B$27/20)),1,0))</f>
        <v>0</v>
      </c>
      <c r="G547" s="33" t="n">
        <f aca="false">$G546+IF($F547=1,1,0)</f>
        <v>0</v>
      </c>
      <c r="H547" s="0" t="str">
        <f aca="false">IF($F547=1,$G547,"")</f>
        <v/>
      </c>
    </row>
    <row r="548" customFormat="false" ht="15" hidden="false" customHeight="false" outlineLevel="0" collapsed="false">
      <c r="A548" s="30" t="n">
        <v>85.3125</v>
      </c>
      <c r="B548" s="31" t="n">
        <v>12.5712</v>
      </c>
      <c r="C548" s="32" t="n">
        <f aca="false">IF($A548="","",IF(設定!$B$21="dB",10^($B548/20),ABS($B548)))</f>
        <v>4.25167441800063</v>
      </c>
      <c r="D548" s="32" t="n">
        <f aca="false">IF($A548="","",$A548^2)</f>
        <v>7278.22265625</v>
      </c>
      <c r="E548" s="32" t="n">
        <f aca="false">IF($A548="","",IF($C548&lt;=0,"",1/$C548^2))</f>
        <v>0.0553197234051671</v>
      </c>
      <c r="F548" s="33" t="n">
        <f aca="false">IF(OR(ROW()-設定!$B$30&lt;2,ROW()+設定!$B$30&gt;13701,N($A548)&lt;=0,N(INDEX($A$2:$A$13701,MIN(13700,MAX(1,ROW()-1+設定!$B$30))))&lt;=0,$A548&lt;設定!$B$28,$A548&gt;設定!$B$29),0,IF(AND($C548&gt;=MAX(INDEX($C$1:$C$13701,MAX(1,ROW()-設定!$B$24)):INDEX($C$1:$C$13701,MAX(1,ROW()-1))),$C548&gt;MAX(INDEX($C$1:$C$13701,MIN(13701,ROW()+1)):INDEX($C$1:$C$13701,MIN(13701,ROW()+設定!$B$24))),$C548&gt;=設定!$B$32,$C548&gt;=MAX(MIN(INDEX($C$1:$C$13701,MAX(1,ROW()-設定!$B$26)):INDEX($C$1:$C$13701,MAX(1,ROW()-1))),MIN(INDEX($C$1:$C$13701,MIN(13701,ROW()+1)):INDEX($C$1:$C$13701,MIN(13701,ROW()+設定!$B$26))))*10^(設定!$B$27/20)),1,0))</f>
        <v>0</v>
      </c>
      <c r="G548" s="33" t="n">
        <f aca="false">$G547+IF($F548=1,1,0)</f>
        <v>0</v>
      </c>
      <c r="H548" s="0" t="str">
        <f aca="false">IF($F548=1,$G548,"")</f>
        <v/>
      </c>
    </row>
    <row r="549" customFormat="false" ht="15" hidden="false" customHeight="false" outlineLevel="0" collapsed="false">
      <c r="A549" s="30" t="n">
        <v>85.46875</v>
      </c>
      <c r="B549" s="31" t="n">
        <v>12.5419</v>
      </c>
      <c r="C549" s="32" t="n">
        <f aca="false">IF($A549="","",IF(設定!$B$21="dB",10^($B549/20),ABS($B549)))</f>
        <v>4.23735646213806</v>
      </c>
      <c r="D549" s="32" t="n">
        <f aca="false">IF($A549="","",$A549^2)</f>
        <v>7304.9072265625</v>
      </c>
      <c r="E549" s="32" t="n">
        <f aca="false">IF($A549="","",IF($C549&lt;=0,"",1/$C549^2))</f>
        <v>0.0556942038402511</v>
      </c>
      <c r="F549" s="33" t="n">
        <f aca="false">IF(OR(ROW()-設定!$B$30&lt;2,ROW()+設定!$B$30&gt;13701,N($A549)&lt;=0,N(INDEX($A$2:$A$13701,MIN(13700,MAX(1,ROW()-1+設定!$B$30))))&lt;=0,$A549&lt;設定!$B$28,$A549&gt;設定!$B$29),0,IF(AND($C549&gt;=MAX(INDEX($C$1:$C$13701,MAX(1,ROW()-設定!$B$24)):INDEX($C$1:$C$13701,MAX(1,ROW()-1))),$C549&gt;MAX(INDEX($C$1:$C$13701,MIN(13701,ROW()+1)):INDEX($C$1:$C$13701,MIN(13701,ROW()+設定!$B$24))),$C549&gt;=設定!$B$32,$C549&gt;=MAX(MIN(INDEX($C$1:$C$13701,MAX(1,ROW()-設定!$B$26)):INDEX($C$1:$C$13701,MAX(1,ROW()-1))),MIN(INDEX($C$1:$C$13701,MIN(13701,ROW()+1)):INDEX($C$1:$C$13701,MIN(13701,ROW()+設定!$B$26))))*10^(設定!$B$27/20)),1,0))</f>
        <v>0</v>
      </c>
      <c r="G549" s="33" t="n">
        <f aca="false">$G548+IF($F549=1,1,0)</f>
        <v>0</v>
      </c>
      <c r="H549" s="0" t="str">
        <f aca="false">IF($F549=1,$G549,"")</f>
        <v/>
      </c>
    </row>
    <row r="550" customFormat="false" ht="15" hidden="false" customHeight="false" outlineLevel="0" collapsed="false">
      <c r="A550" s="30" t="n">
        <v>85.625</v>
      </c>
      <c r="B550" s="31" t="n">
        <v>12.6097</v>
      </c>
      <c r="C550" s="32" t="n">
        <f aca="false">IF($A550="","",IF(設定!$B$21="dB",10^($B550/20),ABS($B550)))</f>
        <v>4.27056169188484</v>
      </c>
      <c r="D550" s="32" t="n">
        <f aca="false">IF($A550="","",$A550^2)</f>
        <v>7331.640625</v>
      </c>
      <c r="E550" s="32" t="n">
        <f aca="false">IF($A550="","",IF($C550&lt;=0,"",1/$C550^2))</f>
        <v>0.0548314839859981</v>
      </c>
      <c r="F550" s="33" t="n">
        <f aca="false">IF(OR(ROW()-設定!$B$30&lt;2,ROW()+設定!$B$30&gt;13701,N($A550)&lt;=0,N(INDEX($A$2:$A$13701,MIN(13700,MAX(1,ROW()-1+設定!$B$30))))&lt;=0,$A550&lt;設定!$B$28,$A550&gt;設定!$B$29),0,IF(AND($C550&gt;=MAX(INDEX($C$1:$C$13701,MAX(1,ROW()-設定!$B$24)):INDEX($C$1:$C$13701,MAX(1,ROW()-1))),$C550&gt;MAX(INDEX($C$1:$C$13701,MIN(13701,ROW()+1)):INDEX($C$1:$C$13701,MIN(13701,ROW()+設定!$B$24))),$C550&gt;=設定!$B$32,$C550&gt;=MAX(MIN(INDEX($C$1:$C$13701,MAX(1,ROW()-設定!$B$26)):INDEX($C$1:$C$13701,MAX(1,ROW()-1))),MIN(INDEX($C$1:$C$13701,MIN(13701,ROW()+1)):INDEX($C$1:$C$13701,MIN(13701,ROW()+設定!$B$26))))*10^(設定!$B$27/20)),1,0))</f>
        <v>0</v>
      </c>
      <c r="G550" s="33" t="n">
        <f aca="false">$G549+IF($F550=1,1,0)</f>
        <v>0</v>
      </c>
      <c r="H550" s="0" t="str">
        <f aca="false">IF($F550=1,$G550,"")</f>
        <v/>
      </c>
    </row>
    <row r="551" customFormat="false" ht="15" hidden="false" customHeight="false" outlineLevel="0" collapsed="false">
      <c r="A551" s="30" t="n">
        <v>85.78125</v>
      </c>
      <c r="B551" s="31" t="n">
        <v>12.4747</v>
      </c>
      <c r="C551" s="32" t="n">
        <f aca="false">IF($A551="","",IF(設定!$B$21="dB",10^($B551/20),ABS($B551)))</f>
        <v>4.20469985593577</v>
      </c>
      <c r="D551" s="32" t="n">
        <f aca="false">IF($A551="","",$A551^2)</f>
        <v>7358.4228515625</v>
      </c>
      <c r="E551" s="32" t="n">
        <f aca="false">IF($A551="","",IF($C551&lt;=0,"",1/$C551^2))</f>
        <v>0.0565626827856742</v>
      </c>
      <c r="F551" s="33" t="n">
        <f aca="false">IF(OR(ROW()-設定!$B$30&lt;2,ROW()+設定!$B$30&gt;13701,N($A551)&lt;=0,N(INDEX($A$2:$A$13701,MIN(13700,MAX(1,ROW()-1+設定!$B$30))))&lt;=0,$A551&lt;設定!$B$28,$A551&gt;設定!$B$29),0,IF(AND($C551&gt;=MAX(INDEX($C$1:$C$13701,MAX(1,ROW()-設定!$B$24)):INDEX($C$1:$C$13701,MAX(1,ROW()-1))),$C551&gt;MAX(INDEX($C$1:$C$13701,MIN(13701,ROW()+1)):INDEX($C$1:$C$13701,MIN(13701,ROW()+設定!$B$24))),$C551&gt;=設定!$B$32,$C551&gt;=MAX(MIN(INDEX($C$1:$C$13701,MAX(1,ROW()-設定!$B$26)):INDEX($C$1:$C$13701,MAX(1,ROW()-1))),MIN(INDEX($C$1:$C$13701,MIN(13701,ROW()+1)):INDEX($C$1:$C$13701,MIN(13701,ROW()+設定!$B$26))))*10^(設定!$B$27/20)),1,0))</f>
        <v>0</v>
      </c>
      <c r="G551" s="33" t="n">
        <f aca="false">$G550+IF($F551=1,1,0)</f>
        <v>0</v>
      </c>
      <c r="H551" s="0" t="str">
        <f aca="false">IF($F551=1,$G551,"")</f>
        <v/>
      </c>
    </row>
    <row r="552" customFormat="false" ht="15" hidden="false" customHeight="false" outlineLevel="0" collapsed="false">
      <c r="A552" s="30" t="n">
        <v>85.9375</v>
      </c>
      <c r="B552" s="31" t="n">
        <v>12.6263</v>
      </c>
      <c r="C552" s="32" t="n">
        <f aca="false">IF($A552="","",IF(設定!$B$21="dB",10^($B552/20),ABS($B552)))</f>
        <v>4.27873116122414</v>
      </c>
      <c r="D552" s="32" t="n">
        <f aca="false">IF($A552="","",$A552^2)</f>
        <v>7385.25390625</v>
      </c>
      <c r="E552" s="32" t="n">
        <f aca="false">IF($A552="","",IF($C552&lt;=0,"",1/$C552^2))</f>
        <v>0.0546223021159877</v>
      </c>
      <c r="F552" s="33" t="n">
        <f aca="false">IF(OR(ROW()-設定!$B$30&lt;2,ROW()+設定!$B$30&gt;13701,N($A552)&lt;=0,N(INDEX($A$2:$A$13701,MIN(13700,MAX(1,ROW()-1+設定!$B$30))))&lt;=0,$A552&lt;設定!$B$28,$A552&gt;設定!$B$29),0,IF(AND($C552&gt;=MAX(INDEX($C$1:$C$13701,MAX(1,ROW()-設定!$B$24)):INDEX($C$1:$C$13701,MAX(1,ROW()-1))),$C552&gt;MAX(INDEX($C$1:$C$13701,MIN(13701,ROW()+1)):INDEX($C$1:$C$13701,MIN(13701,ROW()+設定!$B$24))),$C552&gt;=設定!$B$32,$C552&gt;=MAX(MIN(INDEX($C$1:$C$13701,MAX(1,ROW()-設定!$B$26)):INDEX($C$1:$C$13701,MAX(1,ROW()-1))),MIN(INDEX($C$1:$C$13701,MIN(13701,ROW()+1)):INDEX($C$1:$C$13701,MIN(13701,ROW()+設定!$B$26))))*10^(設定!$B$27/20)),1,0))</f>
        <v>0</v>
      </c>
      <c r="G552" s="33" t="n">
        <f aca="false">$G551+IF($F552=1,1,0)</f>
        <v>0</v>
      </c>
      <c r="H552" s="0" t="str">
        <f aca="false">IF($F552=1,$G552,"")</f>
        <v/>
      </c>
    </row>
    <row r="553" customFormat="false" ht="15" hidden="false" customHeight="false" outlineLevel="0" collapsed="false">
      <c r="A553" s="30" t="n">
        <v>86.09375</v>
      </c>
      <c r="B553" s="31" t="n">
        <v>12.6168</v>
      </c>
      <c r="C553" s="32" t="n">
        <f aca="false">IF($A553="","",IF(設定!$B$21="dB",10^($B553/20),ABS($B553)))</f>
        <v>4.27405395175802</v>
      </c>
      <c r="D553" s="32" t="n">
        <f aca="false">IF($A553="","",$A553^2)</f>
        <v>7412.1337890625</v>
      </c>
      <c r="E553" s="32" t="n">
        <f aca="false">IF($A553="","",IF($C553&lt;=0,"",1/$C553^2))</f>
        <v>0.0547419167678434</v>
      </c>
      <c r="F553" s="33" t="n">
        <f aca="false">IF(OR(ROW()-設定!$B$30&lt;2,ROW()+設定!$B$30&gt;13701,N($A553)&lt;=0,N(INDEX($A$2:$A$13701,MIN(13700,MAX(1,ROW()-1+設定!$B$30))))&lt;=0,$A553&lt;設定!$B$28,$A553&gt;設定!$B$29),0,IF(AND($C553&gt;=MAX(INDEX($C$1:$C$13701,MAX(1,ROW()-設定!$B$24)):INDEX($C$1:$C$13701,MAX(1,ROW()-1))),$C553&gt;MAX(INDEX($C$1:$C$13701,MIN(13701,ROW()+1)):INDEX($C$1:$C$13701,MIN(13701,ROW()+設定!$B$24))),$C553&gt;=設定!$B$32,$C553&gt;=MAX(MIN(INDEX($C$1:$C$13701,MAX(1,ROW()-設定!$B$26)):INDEX($C$1:$C$13701,MAX(1,ROW()-1))),MIN(INDEX($C$1:$C$13701,MIN(13701,ROW()+1)):INDEX($C$1:$C$13701,MIN(13701,ROW()+設定!$B$26))))*10^(設定!$B$27/20)),1,0))</f>
        <v>0</v>
      </c>
      <c r="G553" s="33" t="n">
        <f aca="false">$G552+IF($F553=1,1,0)</f>
        <v>0</v>
      </c>
      <c r="H553" s="0" t="str">
        <f aca="false">IF($F553=1,$G553,"")</f>
        <v/>
      </c>
    </row>
    <row r="554" customFormat="false" ht="15" hidden="false" customHeight="false" outlineLevel="0" collapsed="false">
      <c r="A554" s="30" t="n">
        <v>86.25</v>
      </c>
      <c r="B554" s="31" t="n">
        <v>12.5879</v>
      </c>
      <c r="C554" s="32" t="n">
        <f aca="false">IF($A554="","",IF(設定!$B$21="dB",10^($B554/20),ABS($B554)))</f>
        <v>4.2598567996259</v>
      </c>
      <c r="D554" s="32" t="n">
        <f aca="false">IF($A554="","",$A554^2)</f>
        <v>7439.0625</v>
      </c>
      <c r="E554" s="32" t="n">
        <f aca="false">IF($A554="","",IF($C554&lt;=0,"",1/$C554^2))</f>
        <v>0.0551074099943057</v>
      </c>
      <c r="F554" s="33" t="n">
        <f aca="false">IF(OR(ROW()-設定!$B$30&lt;2,ROW()+設定!$B$30&gt;13701,N($A554)&lt;=0,N(INDEX($A$2:$A$13701,MIN(13700,MAX(1,ROW()-1+設定!$B$30))))&lt;=0,$A554&lt;設定!$B$28,$A554&gt;設定!$B$29),0,IF(AND($C554&gt;=MAX(INDEX($C$1:$C$13701,MAX(1,ROW()-設定!$B$24)):INDEX($C$1:$C$13701,MAX(1,ROW()-1))),$C554&gt;MAX(INDEX($C$1:$C$13701,MIN(13701,ROW()+1)):INDEX($C$1:$C$13701,MIN(13701,ROW()+設定!$B$24))),$C554&gt;=設定!$B$32,$C554&gt;=MAX(MIN(INDEX($C$1:$C$13701,MAX(1,ROW()-設定!$B$26)):INDEX($C$1:$C$13701,MAX(1,ROW()-1))),MIN(INDEX($C$1:$C$13701,MIN(13701,ROW()+1)):INDEX($C$1:$C$13701,MIN(13701,ROW()+設定!$B$26))))*10^(設定!$B$27/20)),1,0))</f>
        <v>0</v>
      </c>
      <c r="G554" s="33" t="n">
        <f aca="false">$G553+IF($F554=1,1,0)</f>
        <v>0</v>
      </c>
      <c r="H554" s="0" t="str">
        <f aca="false">IF($F554=1,$G554,"")</f>
        <v/>
      </c>
    </row>
    <row r="555" customFormat="false" ht="15" hidden="false" customHeight="false" outlineLevel="0" collapsed="false">
      <c r="A555" s="30" t="n">
        <v>86.40625</v>
      </c>
      <c r="B555" s="31" t="n">
        <v>12.5574</v>
      </c>
      <c r="C555" s="32" t="n">
        <f aca="false">IF($A555="","",IF(設定!$B$21="dB",10^($B555/20),ABS($B555)))</f>
        <v>4.24492479019655</v>
      </c>
      <c r="D555" s="32" t="n">
        <f aca="false">IF($A555="","",$A555^2)</f>
        <v>7466.0400390625</v>
      </c>
      <c r="E555" s="32" t="n">
        <f aca="false">IF($A555="","",IF($C555&lt;=0,"",1/$C555^2))</f>
        <v>0.0554957851322682</v>
      </c>
      <c r="F555" s="33" t="n">
        <f aca="false">IF(OR(ROW()-設定!$B$30&lt;2,ROW()+設定!$B$30&gt;13701,N($A555)&lt;=0,N(INDEX($A$2:$A$13701,MIN(13700,MAX(1,ROW()-1+設定!$B$30))))&lt;=0,$A555&lt;設定!$B$28,$A555&gt;設定!$B$29),0,IF(AND($C555&gt;=MAX(INDEX($C$1:$C$13701,MAX(1,ROW()-設定!$B$24)):INDEX($C$1:$C$13701,MAX(1,ROW()-1))),$C555&gt;MAX(INDEX($C$1:$C$13701,MIN(13701,ROW()+1)):INDEX($C$1:$C$13701,MIN(13701,ROW()+設定!$B$24))),$C555&gt;=設定!$B$32,$C555&gt;=MAX(MIN(INDEX($C$1:$C$13701,MAX(1,ROW()-設定!$B$26)):INDEX($C$1:$C$13701,MAX(1,ROW()-1))),MIN(INDEX($C$1:$C$13701,MIN(13701,ROW()+1)):INDEX($C$1:$C$13701,MIN(13701,ROW()+設定!$B$26))))*10^(設定!$B$27/20)),1,0))</f>
        <v>0</v>
      </c>
      <c r="G555" s="33" t="n">
        <f aca="false">$G554+IF($F555=1,1,0)</f>
        <v>0</v>
      </c>
      <c r="H555" s="0" t="str">
        <f aca="false">IF($F555=1,$G555,"")</f>
        <v/>
      </c>
    </row>
    <row r="556" customFormat="false" ht="15" hidden="false" customHeight="false" outlineLevel="0" collapsed="false">
      <c r="A556" s="30" t="n">
        <v>86.5625</v>
      </c>
      <c r="B556" s="31" t="n">
        <v>12.6609</v>
      </c>
      <c r="C556" s="32" t="n">
        <f aca="false">IF($A556="","",IF(設定!$B$21="dB",10^($B556/20),ABS($B556)))</f>
        <v>4.29580936058585</v>
      </c>
      <c r="D556" s="32" t="n">
        <f aca="false">IF($A556="","",$A556^2)</f>
        <v>7493.06640625</v>
      </c>
      <c r="E556" s="32" t="n">
        <f aca="false">IF($A556="","",IF($C556&lt;=0,"",1/$C556^2))</f>
        <v>0.0541888581753679</v>
      </c>
      <c r="F556" s="33" t="n">
        <f aca="false">IF(OR(ROW()-設定!$B$30&lt;2,ROW()+設定!$B$30&gt;13701,N($A556)&lt;=0,N(INDEX($A$2:$A$13701,MIN(13700,MAX(1,ROW()-1+設定!$B$30))))&lt;=0,$A556&lt;設定!$B$28,$A556&gt;設定!$B$29),0,IF(AND($C556&gt;=MAX(INDEX($C$1:$C$13701,MAX(1,ROW()-設定!$B$24)):INDEX($C$1:$C$13701,MAX(1,ROW()-1))),$C556&gt;MAX(INDEX($C$1:$C$13701,MIN(13701,ROW()+1)):INDEX($C$1:$C$13701,MIN(13701,ROW()+設定!$B$24))),$C556&gt;=設定!$B$32,$C556&gt;=MAX(MIN(INDEX($C$1:$C$13701,MAX(1,ROW()-設定!$B$26)):INDEX($C$1:$C$13701,MAX(1,ROW()-1))),MIN(INDEX($C$1:$C$13701,MIN(13701,ROW()+1)):INDEX($C$1:$C$13701,MIN(13701,ROW()+設定!$B$26))))*10^(設定!$B$27/20)),1,0))</f>
        <v>0</v>
      </c>
      <c r="G556" s="33" t="n">
        <f aca="false">$G555+IF($F556=1,1,0)</f>
        <v>0</v>
      </c>
      <c r="H556" s="0" t="str">
        <f aca="false">IF($F556=1,$G556,"")</f>
        <v/>
      </c>
    </row>
    <row r="557" customFormat="false" ht="15" hidden="false" customHeight="false" outlineLevel="0" collapsed="false">
      <c r="A557" s="30" t="n">
        <v>86.71875</v>
      </c>
      <c r="B557" s="31" t="n">
        <v>12.4291</v>
      </c>
      <c r="C557" s="32" t="n">
        <f aca="false">IF($A557="","",IF(設定!$B$21="dB",10^($B557/20),ABS($B557)))</f>
        <v>4.18268346975354</v>
      </c>
      <c r="D557" s="32" t="n">
        <f aca="false">IF($A557="","",$A557^2)</f>
        <v>7520.1416015625</v>
      </c>
      <c r="E557" s="32" t="n">
        <f aca="false">IF($A557="","",IF($C557&lt;=0,"",1/$C557^2))</f>
        <v>0.0571597077980976</v>
      </c>
      <c r="F557" s="33" t="n">
        <f aca="false">IF(OR(ROW()-設定!$B$30&lt;2,ROW()+設定!$B$30&gt;13701,N($A557)&lt;=0,N(INDEX($A$2:$A$13701,MIN(13700,MAX(1,ROW()-1+設定!$B$30))))&lt;=0,$A557&lt;設定!$B$28,$A557&gt;設定!$B$29),0,IF(AND($C557&gt;=MAX(INDEX($C$1:$C$13701,MAX(1,ROW()-設定!$B$24)):INDEX($C$1:$C$13701,MAX(1,ROW()-1))),$C557&gt;MAX(INDEX($C$1:$C$13701,MIN(13701,ROW()+1)):INDEX($C$1:$C$13701,MIN(13701,ROW()+設定!$B$24))),$C557&gt;=設定!$B$32,$C557&gt;=MAX(MIN(INDEX($C$1:$C$13701,MAX(1,ROW()-設定!$B$26)):INDEX($C$1:$C$13701,MAX(1,ROW()-1))),MIN(INDEX($C$1:$C$13701,MIN(13701,ROW()+1)):INDEX($C$1:$C$13701,MIN(13701,ROW()+設定!$B$26))))*10^(設定!$B$27/20)),1,0))</f>
        <v>0</v>
      </c>
      <c r="G557" s="33" t="n">
        <f aca="false">$G556+IF($F557=1,1,0)</f>
        <v>0</v>
      </c>
      <c r="H557" s="0" t="str">
        <f aca="false">IF($F557=1,$G557,"")</f>
        <v/>
      </c>
    </row>
    <row r="558" customFormat="false" ht="15" hidden="false" customHeight="false" outlineLevel="0" collapsed="false">
      <c r="A558" s="30" t="n">
        <v>86.875</v>
      </c>
      <c r="B558" s="31" t="n">
        <v>12.6527</v>
      </c>
      <c r="C558" s="32" t="n">
        <f aca="false">IF($A558="","",IF(設定!$B$21="dB",10^($B558/20),ABS($B558)))</f>
        <v>4.29175577299726</v>
      </c>
      <c r="D558" s="32" t="n">
        <f aca="false">IF($A558="","",$A558^2)</f>
        <v>7547.265625</v>
      </c>
      <c r="E558" s="32" t="n">
        <f aca="false">IF($A558="","",IF($C558&lt;=0,"",1/$C558^2))</f>
        <v>0.0542912698825015</v>
      </c>
      <c r="F558" s="33" t="n">
        <f aca="false">IF(OR(ROW()-設定!$B$30&lt;2,ROW()+設定!$B$30&gt;13701,N($A558)&lt;=0,N(INDEX($A$2:$A$13701,MIN(13700,MAX(1,ROW()-1+設定!$B$30))))&lt;=0,$A558&lt;設定!$B$28,$A558&gt;設定!$B$29),0,IF(AND($C558&gt;=MAX(INDEX($C$1:$C$13701,MAX(1,ROW()-設定!$B$24)):INDEX($C$1:$C$13701,MAX(1,ROW()-1))),$C558&gt;MAX(INDEX($C$1:$C$13701,MIN(13701,ROW()+1)):INDEX($C$1:$C$13701,MIN(13701,ROW()+設定!$B$24))),$C558&gt;=設定!$B$32,$C558&gt;=MAX(MIN(INDEX($C$1:$C$13701,MAX(1,ROW()-設定!$B$26)):INDEX($C$1:$C$13701,MAX(1,ROW()-1))),MIN(INDEX($C$1:$C$13701,MIN(13701,ROW()+1)):INDEX($C$1:$C$13701,MIN(13701,ROW()+設定!$B$26))))*10^(設定!$B$27/20)),1,0))</f>
        <v>0</v>
      </c>
      <c r="G558" s="33" t="n">
        <f aca="false">$G557+IF($F558=1,1,0)</f>
        <v>0</v>
      </c>
      <c r="H558" s="0" t="str">
        <f aca="false">IF($F558=1,$G558,"")</f>
        <v/>
      </c>
    </row>
    <row r="559" customFormat="false" ht="15" hidden="false" customHeight="false" outlineLevel="0" collapsed="false">
      <c r="A559" s="30" t="n">
        <v>87.03125</v>
      </c>
      <c r="B559" s="31" t="n">
        <v>12.6306</v>
      </c>
      <c r="C559" s="32" t="n">
        <f aca="false">IF($A559="","",IF(設定!$B$21="dB",10^($B559/20),ABS($B559)))</f>
        <v>4.28084989628349</v>
      </c>
      <c r="D559" s="32" t="n">
        <f aca="false">IF($A559="","",$A559^2)</f>
        <v>7574.4384765625</v>
      </c>
      <c r="E559" s="32" t="n">
        <f aca="false">IF($A559="","",IF($C559&lt;=0,"",1/$C559^2))</f>
        <v>0.0545682467064506</v>
      </c>
      <c r="F559" s="33" t="n">
        <f aca="false">IF(OR(ROW()-設定!$B$30&lt;2,ROW()+設定!$B$30&gt;13701,N($A559)&lt;=0,N(INDEX($A$2:$A$13701,MIN(13700,MAX(1,ROW()-1+設定!$B$30))))&lt;=0,$A559&lt;設定!$B$28,$A559&gt;設定!$B$29),0,IF(AND($C559&gt;=MAX(INDEX($C$1:$C$13701,MAX(1,ROW()-設定!$B$24)):INDEX($C$1:$C$13701,MAX(1,ROW()-1))),$C559&gt;MAX(INDEX($C$1:$C$13701,MIN(13701,ROW()+1)):INDEX($C$1:$C$13701,MIN(13701,ROW()+設定!$B$24))),$C559&gt;=設定!$B$32,$C559&gt;=MAX(MIN(INDEX($C$1:$C$13701,MAX(1,ROW()-設定!$B$26)):INDEX($C$1:$C$13701,MAX(1,ROW()-1))),MIN(INDEX($C$1:$C$13701,MIN(13701,ROW()+1)):INDEX($C$1:$C$13701,MIN(13701,ROW()+設定!$B$26))))*10^(設定!$B$27/20)),1,0))</f>
        <v>0</v>
      </c>
      <c r="G559" s="33" t="n">
        <f aca="false">$G558+IF($F559=1,1,0)</f>
        <v>0</v>
      </c>
      <c r="H559" s="0" t="str">
        <f aca="false">IF($F559=1,$G559,"")</f>
        <v/>
      </c>
    </row>
    <row r="560" customFormat="false" ht="15" hidden="false" customHeight="false" outlineLevel="0" collapsed="false">
      <c r="A560" s="30" t="n">
        <v>87.1875</v>
      </c>
      <c r="B560" s="31" t="n">
        <v>12.636</v>
      </c>
      <c r="C560" s="32" t="n">
        <f aca="false">IF($A560="","",IF(設定!$B$21="dB",10^($B560/20),ABS($B560)))</f>
        <v>4.28351211945938</v>
      </c>
      <c r="D560" s="32" t="n">
        <f aca="false">IF($A560="","",$A560^2)</f>
        <v>7601.66015625</v>
      </c>
      <c r="E560" s="32" t="n">
        <f aca="false">IF($A560="","",IF($C560&lt;=0,"",1/$C560^2))</f>
        <v>0.0545004389341762</v>
      </c>
      <c r="F560" s="33" t="n">
        <f aca="false">IF(OR(ROW()-設定!$B$30&lt;2,ROW()+設定!$B$30&gt;13701,N($A560)&lt;=0,N(INDEX($A$2:$A$13701,MIN(13700,MAX(1,ROW()-1+設定!$B$30))))&lt;=0,$A560&lt;設定!$B$28,$A560&gt;設定!$B$29),0,IF(AND($C560&gt;=MAX(INDEX($C$1:$C$13701,MAX(1,ROW()-設定!$B$24)):INDEX($C$1:$C$13701,MAX(1,ROW()-1))),$C560&gt;MAX(INDEX($C$1:$C$13701,MIN(13701,ROW()+1)):INDEX($C$1:$C$13701,MIN(13701,ROW()+設定!$B$24))),$C560&gt;=設定!$B$32,$C560&gt;=MAX(MIN(INDEX($C$1:$C$13701,MAX(1,ROW()-設定!$B$26)):INDEX($C$1:$C$13701,MAX(1,ROW()-1))),MIN(INDEX($C$1:$C$13701,MIN(13701,ROW()+1)):INDEX($C$1:$C$13701,MIN(13701,ROW()+設定!$B$26))))*10^(設定!$B$27/20)),1,0))</f>
        <v>0</v>
      </c>
      <c r="G560" s="33" t="n">
        <f aca="false">$G559+IF($F560=1,1,0)</f>
        <v>0</v>
      </c>
      <c r="H560" s="0" t="str">
        <f aca="false">IF($F560=1,$G560,"")</f>
        <v/>
      </c>
    </row>
    <row r="561" customFormat="false" ht="15" hidden="false" customHeight="false" outlineLevel="0" collapsed="false">
      <c r="A561" s="30" t="n">
        <v>87.34375</v>
      </c>
      <c r="B561" s="31" t="n">
        <v>12.6461</v>
      </c>
      <c r="C561" s="32" t="n">
        <f aca="false">IF($A561="","",IF(設定!$B$21="dB",10^($B561/20),ABS($B561)))</f>
        <v>4.28849590781774</v>
      </c>
      <c r="D561" s="32" t="n">
        <f aca="false">IF($A561="","",$A561^2)</f>
        <v>7628.9306640625</v>
      </c>
      <c r="E561" s="32" t="n">
        <f aca="false">IF($A561="","",IF($C561&lt;=0,"",1/$C561^2))</f>
        <v>0.0543738393846502</v>
      </c>
      <c r="F561" s="33" t="n">
        <f aca="false">IF(OR(ROW()-設定!$B$30&lt;2,ROW()+設定!$B$30&gt;13701,N($A561)&lt;=0,N(INDEX($A$2:$A$13701,MIN(13700,MAX(1,ROW()-1+設定!$B$30))))&lt;=0,$A561&lt;設定!$B$28,$A561&gt;設定!$B$29),0,IF(AND($C561&gt;=MAX(INDEX($C$1:$C$13701,MAX(1,ROW()-設定!$B$24)):INDEX($C$1:$C$13701,MAX(1,ROW()-1))),$C561&gt;MAX(INDEX($C$1:$C$13701,MIN(13701,ROW()+1)):INDEX($C$1:$C$13701,MIN(13701,ROW()+設定!$B$24))),$C561&gt;=設定!$B$32,$C561&gt;=MAX(MIN(INDEX($C$1:$C$13701,MAX(1,ROW()-設定!$B$26)):INDEX($C$1:$C$13701,MAX(1,ROW()-1))),MIN(INDEX($C$1:$C$13701,MIN(13701,ROW()+1)):INDEX($C$1:$C$13701,MIN(13701,ROW()+設定!$B$26))))*10^(設定!$B$27/20)),1,0))</f>
        <v>0</v>
      </c>
      <c r="G561" s="33" t="n">
        <f aca="false">$G560+IF($F561=1,1,0)</f>
        <v>0</v>
      </c>
      <c r="H561" s="0" t="str">
        <f aca="false">IF($F561=1,$G561,"")</f>
        <v/>
      </c>
    </row>
    <row r="562" customFormat="false" ht="15" hidden="false" customHeight="false" outlineLevel="0" collapsed="false">
      <c r="A562" s="30" t="n">
        <v>87.5</v>
      </c>
      <c r="B562" s="31" t="n">
        <v>12.5389</v>
      </c>
      <c r="C562" s="32" t="n">
        <f aca="false">IF($A562="","",IF(設定!$B$21="dB",10^($B562/20),ABS($B562)))</f>
        <v>4.23589318377831</v>
      </c>
      <c r="D562" s="32" t="n">
        <f aca="false">IF($A562="","",$A562^2)</f>
        <v>7656.25</v>
      </c>
      <c r="E562" s="32" t="n">
        <f aca="false">IF($A562="","",IF($C562&lt;=0,"",1/$C562^2))</f>
        <v>0.0557326893241946</v>
      </c>
      <c r="F562" s="33" t="n">
        <f aca="false">IF(OR(ROW()-設定!$B$30&lt;2,ROW()+設定!$B$30&gt;13701,N($A562)&lt;=0,N(INDEX($A$2:$A$13701,MIN(13700,MAX(1,ROW()-1+設定!$B$30))))&lt;=0,$A562&lt;設定!$B$28,$A562&gt;設定!$B$29),0,IF(AND($C562&gt;=MAX(INDEX($C$1:$C$13701,MAX(1,ROW()-設定!$B$24)):INDEX($C$1:$C$13701,MAX(1,ROW()-1))),$C562&gt;MAX(INDEX($C$1:$C$13701,MIN(13701,ROW()+1)):INDEX($C$1:$C$13701,MIN(13701,ROW()+設定!$B$24))),$C562&gt;=設定!$B$32,$C562&gt;=MAX(MIN(INDEX($C$1:$C$13701,MAX(1,ROW()-設定!$B$26)):INDEX($C$1:$C$13701,MAX(1,ROW()-1))),MIN(INDEX($C$1:$C$13701,MIN(13701,ROW()+1)):INDEX($C$1:$C$13701,MIN(13701,ROW()+設定!$B$26))))*10^(設定!$B$27/20)),1,0))</f>
        <v>0</v>
      </c>
      <c r="G562" s="33" t="n">
        <f aca="false">$G561+IF($F562=1,1,0)</f>
        <v>0</v>
      </c>
      <c r="H562" s="0" t="str">
        <f aca="false">IF($F562=1,$G562,"")</f>
        <v/>
      </c>
    </row>
    <row r="563" customFormat="false" ht="15" hidden="false" customHeight="false" outlineLevel="0" collapsed="false">
      <c r="A563" s="30" t="n">
        <v>87.65625</v>
      </c>
      <c r="B563" s="31" t="n">
        <v>12.5809</v>
      </c>
      <c r="C563" s="32" t="n">
        <f aca="false">IF($A563="","",IF(設定!$B$21="dB",10^($B563/20),ABS($B563)))</f>
        <v>4.25642514363783</v>
      </c>
      <c r="D563" s="32" t="n">
        <f aca="false">IF($A563="","",$A563^2)</f>
        <v>7683.6181640625</v>
      </c>
      <c r="E563" s="32" t="n">
        <f aca="false">IF($A563="","",IF($C563&lt;=0,"",1/$C563^2))</f>
        <v>0.0551963042659157</v>
      </c>
      <c r="F563" s="33" t="n">
        <f aca="false">IF(OR(ROW()-設定!$B$30&lt;2,ROW()+設定!$B$30&gt;13701,N($A563)&lt;=0,N(INDEX($A$2:$A$13701,MIN(13700,MAX(1,ROW()-1+設定!$B$30))))&lt;=0,$A563&lt;設定!$B$28,$A563&gt;設定!$B$29),0,IF(AND($C563&gt;=MAX(INDEX($C$1:$C$13701,MAX(1,ROW()-設定!$B$24)):INDEX($C$1:$C$13701,MAX(1,ROW()-1))),$C563&gt;MAX(INDEX($C$1:$C$13701,MIN(13701,ROW()+1)):INDEX($C$1:$C$13701,MIN(13701,ROW()+設定!$B$24))),$C563&gt;=設定!$B$32,$C563&gt;=MAX(MIN(INDEX($C$1:$C$13701,MAX(1,ROW()-設定!$B$26)):INDEX($C$1:$C$13701,MAX(1,ROW()-1))),MIN(INDEX($C$1:$C$13701,MIN(13701,ROW()+1)):INDEX($C$1:$C$13701,MIN(13701,ROW()+設定!$B$26))))*10^(設定!$B$27/20)),1,0))</f>
        <v>0</v>
      </c>
      <c r="G563" s="33" t="n">
        <f aca="false">$G562+IF($F563=1,1,0)</f>
        <v>0</v>
      </c>
      <c r="H563" s="0" t="str">
        <f aca="false">IF($F563=1,$G563,"")</f>
        <v/>
      </c>
    </row>
    <row r="564" customFormat="false" ht="15" hidden="false" customHeight="false" outlineLevel="0" collapsed="false">
      <c r="A564" s="30" t="n">
        <v>87.8125</v>
      </c>
      <c r="B564" s="31" t="n">
        <v>12.6745</v>
      </c>
      <c r="C564" s="32" t="n">
        <f aca="false">IF($A564="","",IF(設定!$B$21="dB",10^($B564/20),ABS($B564)))</f>
        <v>4.30254082641869</v>
      </c>
      <c r="D564" s="32" t="n">
        <f aca="false">IF($A564="","",$A564^2)</f>
        <v>7711.03515625</v>
      </c>
      <c r="E564" s="32" t="n">
        <f aca="false">IF($A564="","",IF($C564&lt;=0,"",1/$C564^2))</f>
        <v>0.0540194303352214</v>
      </c>
      <c r="F564" s="33" t="n">
        <f aca="false">IF(OR(ROW()-設定!$B$30&lt;2,ROW()+設定!$B$30&gt;13701,N($A564)&lt;=0,N(INDEX($A$2:$A$13701,MIN(13700,MAX(1,ROW()-1+設定!$B$30))))&lt;=0,$A564&lt;設定!$B$28,$A564&gt;設定!$B$29),0,IF(AND($C564&gt;=MAX(INDEX($C$1:$C$13701,MAX(1,ROW()-設定!$B$24)):INDEX($C$1:$C$13701,MAX(1,ROW()-1))),$C564&gt;MAX(INDEX($C$1:$C$13701,MIN(13701,ROW()+1)):INDEX($C$1:$C$13701,MIN(13701,ROW()+設定!$B$24))),$C564&gt;=設定!$B$32,$C564&gt;=MAX(MIN(INDEX($C$1:$C$13701,MAX(1,ROW()-設定!$B$26)):INDEX($C$1:$C$13701,MAX(1,ROW()-1))),MIN(INDEX($C$1:$C$13701,MIN(13701,ROW()+1)):INDEX($C$1:$C$13701,MIN(13701,ROW()+設定!$B$26))))*10^(設定!$B$27/20)),1,0))</f>
        <v>0</v>
      </c>
      <c r="G564" s="33" t="n">
        <f aca="false">$G563+IF($F564=1,1,0)</f>
        <v>0</v>
      </c>
      <c r="H564" s="0" t="str">
        <f aca="false">IF($F564=1,$G564,"")</f>
        <v/>
      </c>
    </row>
    <row r="565" customFormat="false" ht="15" hidden="false" customHeight="false" outlineLevel="0" collapsed="false">
      <c r="A565" s="30" t="n">
        <v>87.96875</v>
      </c>
      <c r="B565" s="31" t="n">
        <v>12.6534</v>
      </c>
      <c r="C565" s="32" t="n">
        <f aca="false">IF($A565="","",IF(設定!$B$21="dB",10^($B565/20),ABS($B565)))</f>
        <v>4.29210166158504</v>
      </c>
      <c r="D565" s="32" t="n">
        <f aca="false">IF($A565="","",$A565^2)</f>
        <v>7738.5009765625</v>
      </c>
      <c r="E565" s="32" t="n">
        <f aca="false">IF($A565="","",IF($C565&lt;=0,"",1/$C565^2))</f>
        <v>0.0542825198688785</v>
      </c>
      <c r="F565" s="33" t="n">
        <f aca="false">IF(OR(ROW()-設定!$B$30&lt;2,ROW()+設定!$B$30&gt;13701,N($A565)&lt;=0,N(INDEX($A$2:$A$13701,MIN(13700,MAX(1,ROW()-1+設定!$B$30))))&lt;=0,$A565&lt;設定!$B$28,$A565&gt;設定!$B$29),0,IF(AND($C565&gt;=MAX(INDEX($C$1:$C$13701,MAX(1,ROW()-設定!$B$24)):INDEX($C$1:$C$13701,MAX(1,ROW()-1))),$C565&gt;MAX(INDEX($C$1:$C$13701,MIN(13701,ROW()+1)):INDEX($C$1:$C$13701,MIN(13701,ROW()+設定!$B$24))),$C565&gt;=設定!$B$32,$C565&gt;=MAX(MIN(INDEX($C$1:$C$13701,MAX(1,ROW()-設定!$B$26)):INDEX($C$1:$C$13701,MAX(1,ROW()-1))),MIN(INDEX($C$1:$C$13701,MIN(13701,ROW()+1)):INDEX($C$1:$C$13701,MIN(13701,ROW()+設定!$B$26))))*10^(設定!$B$27/20)),1,0))</f>
        <v>0</v>
      </c>
      <c r="G565" s="33" t="n">
        <f aca="false">$G564+IF($F565=1,1,0)</f>
        <v>0</v>
      </c>
      <c r="H565" s="0" t="str">
        <f aca="false">IF($F565=1,$G565,"")</f>
        <v/>
      </c>
    </row>
    <row r="566" customFormat="false" ht="15" hidden="false" customHeight="false" outlineLevel="0" collapsed="false">
      <c r="A566" s="30" t="n">
        <v>88.125</v>
      </c>
      <c r="B566" s="31" t="n">
        <v>12.6311</v>
      </c>
      <c r="C566" s="32" t="n">
        <f aca="false">IF($A566="","",IF(設定!$B$21="dB",10^($B566/20),ABS($B566)))</f>
        <v>4.28109632890523</v>
      </c>
      <c r="D566" s="32" t="n">
        <f aca="false">IF($A566="","",$A566^2)</f>
        <v>7766.015625</v>
      </c>
      <c r="E566" s="32" t="n">
        <f aca="false">IF($A566="","",IF($C566&lt;=0,"",1/$C566^2))</f>
        <v>0.0545619646665099</v>
      </c>
      <c r="F566" s="33" t="n">
        <f aca="false">IF(OR(ROW()-設定!$B$30&lt;2,ROW()+設定!$B$30&gt;13701,N($A566)&lt;=0,N(INDEX($A$2:$A$13701,MIN(13700,MAX(1,ROW()-1+設定!$B$30))))&lt;=0,$A566&lt;設定!$B$28,$A566&gt;設定!$B$29),0,IF(AND($C566&gt;=MAX(INDEX($C$1:$C$13701,MAX(1,ROW()-設定!$B$24)):INDEX($C$1:$C$13701,MAX(1,ROW()-1))),$C566&gt;MAX(INDEX($C$1:$C$13701,MIN(13701,ROW()+1)):INDEX($C$1:$C$13701,MIN(13701,ROW()+設定!$B$24))),$C566&gt;=設定!$B$32,$C566&gt;=MAX(MIN(INDEX($C$1:$C$13701,MAX(1,ROW()-設定!$B$26)):INDEX($C$1:$C$13701,MAX(1,ROW()-1))),MIN(INDEX($C$1:$C$13701,MIN(13701,ROW()+1)):INDEX($C$1:$C$13701,MIN(13701,ROW()+設定!$B$26))))*10^(設定!$B$27/20)),1,0))</f>
        <v>0</v>
      </c>
      <c r="G566" s="33" t="n">
        <f aca="false">$G565+IF($F566=1,1,0)</f>
        <v>0</v>
      </c>
      <c r="H566" s="0" t="str">
        <f aca="false">IF($F566=1,$G566,"")</f>
        <v/>
      </c>
    </row>
    <row r="567" customFormat="false" ht="15" hidden="false" customHeight="false" outlineLevel="0" collapsed="false">
      <c r="A567" s="30" t="n">
        <v>88.28125</v>
      </c>
      <c r="B567" s="31" t="n">
        <v>12.4507</v>
      </c>
      <c r="C567" s="32" t="n">
        <f aca="false">IF($A567="","",IF(設定!$B$21="dB",10^($B567/20),ABS($B567)))</f>
        <v>4.19309787699298</v>
      </c>
      <c r="D567" s="32" t="n">
        <f aca="false">IF($A567="","",$A567^2)</f>
        <v>7793.5791015625</v>
      </c>
      <c r="E567" s="32" t="n">
        <f aca="false">IF($A567="","",IF($C567&lt;=0,"",1/$C567^2))</f>
        <v>0.0568761249973139</v>
      </c>
      <c r="F567" s="33" t="n">
        <f aca="false">IF(OR(ROW()-設定!$B$30&lt;2,ROW()+設定!$B$30&gt;13701,N($A567)&lt;=0,N(INDEX($A$2:$A$13701,MIN(13700,MAX(1,ROW()-1+設定!$B$30))))&lt;=0,$A567&lt;設定!$B$28,$A567&gt;設定!$B$29),0,IF(AND($C567&gt;=MAX(INDEX($C$1:$C$13701,MAX(1,ROW()-設定!$B$24)):INDEX($C$1:$C$13701,MAX(1,ROW()-1))),$C567&gt;MAX(INDEX($C$1:$C$13701,MIN(13701,ROW()+1)):INDEX($C$1:$C$13701,MIN(13701,ROW()+設定!$B$24))),$C567&gt;=設定!$B$32,$C567&gt;=MAX(MIN(INDEX($C$1:$C$13701,MAX(1,ROW()-設定!$B$26)):INDEX($C$1:$C$13701,MAX(1,ROW()-1))),MIN(INDEX($C$1:$C$13701,MIN(13701,ROW()+1)):INDEX($C$1:$C$13701,MIN(13701,ROW()+設定!$B$26))))*10^(設定!$B$27/20)),1,0))</f>
        <v>0</v>
      </c>
      <c r="G567" s="33" t="n">
        <f aca="false">$G566+IF($F567=1,1,0)</f>
        <v>0</v>
      </c>
      <c r="H567" s="0" t="str">
        <f aca="false">IF($F567=1,$G567,"")</f>
        <v/>
      </c>
    </row>
    <row r="568" customFormat="false" ht="15" hidden="false" customHeight="false" outlineLevel="0" collapsed="false">
      <c r="A568" s="30" t="n">
        <v>88.4375</v>
      </c>
      <c r="B568" s="31" t="n">
        <v>12.6662</v>
      </c>
      <c r="C568" s="32" t="n">
        <f aca="false">IF($A568="","",IF(設定!$B$21="dB",10^($B568/20),ABS($B568)))</f>
        <v>4.2984313991168</v>
      </c>
      <c r="D568" s="32" t="n">
        <f aca="false">IF($A568="","",$A568^2)</f>
        <v>7821.19140625</v>
      </c>
      <c r="E568" s="32" t="n">
        <f aca="false">IF($A568="","",IF($C568&lt;=0,"",1/$C568^2))</f>
        <v>0.0541227680485458</v>
      </c>
      <c r="F568" s="33" t="n">
        <f aca="false">IF(OR(ROW()-設定!$B$30&lt;2,ROW()+設定!$B$30&gt;13701,N($A568)&lt;=0,N(INDEX($A$2:$A$13701,MIN(13700,MAX(1,ROW()-1+設定!$B$30))))&lt;=0,$A568&lt;設定!$B$28,$A568&gt;設定!$B$29),0,IF(AND($C568&gt;=MAX(INDEX($C$1:$C$13701,MAX(1,ROW()-設定!$B$24)):INDEX($C$1:$C$13701,MAX(1,ROW()-1))),$C568&gt;MAX(INDEX($C$1:$C$13701,MIN(13701,ROW()+1)):INDEX($C$1:$C$13701,MIN(13701,ROW()+設定!$B$24))),$C568&gt;=設定!$B$32,$C568&gt;=MAX(MIN(INDEX($C$1:$C$13701,MAX(1,ROW()-設定!$B$26)):INDEX($C$1:$C$13701,MAX(1,ROW()-1))),MIN(INDEX($C$1:$C$13701,MIN(13701,ROW()+1)):INDEX($C$1:$C$13701,MIN(13701,ROW()+設定!$B$26))))*10^(設定!$B$27/20)),1,0))</f>
        <v>0</v>
      </c>
      <c r="G568" s="33" t="n">
        <f aca="false">$G567+IF($F568=1,1,0)</f>
        <v>0</v>
      </c>
      <c r="H568" s="0" t="str">
        <f aca="false">IF($F568=1,$G568,"")</f>
        <v/>
      </c>
    </row>
    <row r="569" customFormat="false" ht="15" hidden="false" customHeight="false" outlineLevel="0" collapsed="false">
      <c r="A569" s="30" t="n">
        <v>88.59375</v>
      </c>
      <c r="B569" s="31" t="n">
        <v>12.7318</v>
      </c>
      <c r="C569" s="32" t="n">
        <f aca="false">IF($A569="","",IF(設定!$B$21="dB",10^($B569/20),ABS($B569)))</f>
        <v>4.33101811278483</v>
      </c>
      <c r="D569" s="32" t="n">
        <f aca="false">IF($A569="","",$A569^2)</f>
        <v>7848.8525390625</v>
      </c>
      <c r="E569" s="32" t="n">
        <f aca="false">IF($A569="","",IF($C569&lt;=0,"",1/$C569^2))</f>
        <v>0.0533113892473441</v>
      </c>
      <c r="F569" s="33" t="n">
        <f aca="false">IF(OR(ROW()-設定!$B$30&lt;2,ROW()+設定!$B$30&gt;13701,N($A569)&lt;=0,N(INDEX($A$2:$A$13701,MIN(13700,MAX(1,ROW()-1+設定!$B$30))))&lt;=0,$A569&lt;設定!$B$28,$A569&gt;設定!$B$29),0,IF(AND($C569&gt;=MAX(INDEX($C$1:$C$13701,MAX(1,ROW()-設定!$B$24)):INDEX($C$1:$C$13701,MAX(1,ROW()-1))),$C569&gt;MAX(INDEX($C$1:$C$13701,MIN(13701,ROW()+1)):INDEX($C$1:$C$13701,MIN(13701,ROW()+設定!$B$24))),$C569&gt;=設定!$B$32,$C569&gt;=MAX(MIN(INDEX($C$1:$C$13701,MAX(1,ROW()-設定!$B$26)):INDEX($C$1:$C$13701,MAX(1,ROW()-1))),MIN(INDEX($C$1:$C$13701,MIN(13701,ROW()+1)):INDEX($C$1:$C$13701,MIN(13701,ROW()+設定!$B$26))))*10^(設定!$B$27/20)),1,0))</f>
        <v>0</v>
      </c>
      <c r="G569" s="33" t="n">
        <f aca="false">$G568+IF($F569=1,1,0)</f>
        <v>0</v>
      </c>
      <c r="H569" s="0" t="str">
        <f aca="false">IF($F569=1,$G569,"")</f>
        <v/>
      </c>
    </row>
    <row r="570" customFormat="false" ht="15" hidden="false" customHeight="false" outlineLevel="0" collapsed="false">
      <c r="A570" s="30" t="n">
        <v>88.75</v>
      </c>
      <c r="B570" s="31" t="n">
        <v>12.7161</v>
      </c>
      <c r="C570" s="32" t="n">
        <f aca="false">IF($A570="","",IF(設定!$B$21="dB",10^($B570/20),ABS($B570)))</f>
        <v>4.32319674146418</v>
      </c>
      <c r="D570" s="32" t="n">
        <f aca="false">IF($A570="","",$A570^2)</f>
        <v>7876.5625</v>
      </c>
      <c r="E570" s="32" t="n">
        <f aca="false">IF($A570="","",IF($C570&lt;=0,"",1/$C570^2))</f>
        <v>0.0535044618173679</v>
      </c>
      <c r="F570" s="33" t="n">
        <f aca="false">IF(OR(ROW()-設定!$B$30&lt;2,ROW()+設定!$B$30&gt;13701,N($A570)&lt;=0,N(INDEX($A$2:$A$13701,MIN(13700,MAX(1,ROW()-1+設定!$B$30))))&lt;=0,$A570&lt;設定!$B$28,$A570&gt;設定!$B$29),0,IF(AND($C570&gt;=MAX(INDEX($C$1:$C$13701,MAX(1,ROW()-設定!$B$24)):INDEX($C$1:$C$13701,MAX(1,ROW()-1))),$C570&gt;MAX(INDEX($C$1:$C$13701,MIN(13701,ROW()+1)):INDEX($C$1:$C$13701,MIN(13701,ROW()+設定!$B$24))),$C570&gt;=設定!$B$32,$C570&gt;=MAX(MIN(INDEX($C$1:$C$13701,MAX(1,ROW()-設定!$B$26)):INDEX($C$1:$C$13701,MAX(1,ROW()-1))),MIN(INDEX($C$1:$C$13701,MIN(13701,ROW()+1)):INDEX($C$1:$C$13701,MIN(13701,ROW()+設定!$B$26))))*10^(設定!$B$27/20)),1,0))</f>
        <v>0</v>
      </c>
      <c r="G570" s="33" t="n">
        <f aca="false">$G569+IF($F570=1,1,0)</f>
        <v>0</v>
      </c>
      <c r="H570" s="0" t="str">
        <f aca="false">IF($F570=1,$G570,"")</f>
        <v/>
      </c>
    </row>
    <row r="571" customFormat="false" ht="15" hidden="false" customHeight="false" outlineLevel="0" collapsed="false">
      <c r="A571" s="30" t="n">
        <v>88.90625</v>
      </c>
      <c r="B571" s="31" t="n">
        <v>12.6365</v>
      </c>
      <c r="C571" s="32" t="n">
        <f aca="false">IF($A571="","",IF(設定!$B$21="dB",10^($B571/20),ABS($B571)))</f>
        <v>4.28375870533542</v>
      </c>
      <c r="D571" s="32" t="n">
        <f aca="false">IF($A571="","",$A571^2)</f>
        <v>7904.3212890625</v>
      </c>
      <c r="E571" s="32" t="n">
        <f aca="false">IF($A571="","",IF($C571&lt;=0,"",1/$C571^2))</f>
        <v>0.0544941647004445</v>
      </c>
      <c r="F571" s="33" t="n">
        <f aca="false">IF(OR(ROW()-設定!$B$30&lt;2,ROW()+設定!$B$30&gt;13701,N($A571)&lt;=0,N(INDEX($A$2:$A$13701,MIN(13700,MAX(1,ROW()-1+設定!$B$30))))&lt;=0,$A571&lt;設定!$B$28,$A571&gt;設定!$B$29),0,IF(AND($C571&gt;=MAX(INDEX($C$1:$C$13701,MAX(1,ROW()-設定!$B$24)):INDEX($C$1:$C$13701,MAX(1,ROW()-1))),$C571&gt;MAX(INDEX($C$1:$C$13701,MIN(13701,ROW()+1)):INDEX($C$1:$C$13701,MIN(13701,ROW()+設定!$B$24))),$C571&gt;=設定!$B$32,$C571&gt;=MAX(MIN(INDEX($C$1:$C$13701,MAX(1,ROW()-設定!$B$26)):INDEX($C$1:$C$13701,MAX(1,ROW()-1))),MIN(INDEX($C$1:$C$13701,MIN(13701,ROW()+1)):INDEX($C$1:$C$13701,MIN(13701,ROW()+設定!$B$26))))*10^(設定!$B$27/20)),1,0))</f>
        <v>0</v>
      </c>
      <c r="G571" s="33" t="n">
        <f aca="false">$G570+IF($F571=1,1,0)</f>
        <v>0</v>
      </c>
      <c r="H571" s="0" t="str">
        <f aca="false">IF($F571=1,$G571,"")</f>
        <v/>
      </c>
    </row>
    <row r="572" customFormat="false" ht="15" hidden="false" customHeight="false" outlineLevel="0" collapsed="false">
      <c r="A572" s="30" t="n">
        <v>89.0625</v>
      </c>
      <c r="B572" s="31" t="n">
        <v>12.4495</v>
      </c>
      <c r="C572" s="32" t="n">
        <f aca="false">IF($A572="","",IF(設定!$B$21="dB",10^($B572/20),ABS($B572)))</f>
        <v>4.19251861912771</v>
      </c>
      <c r="D572" s="32" t="n">
        <f aca="false">IF($A572="","",$A572^2)</f>
        <v>7932.12890625</v>
      </c>
      <c r="E572" s="32" t="n">
        <f aca="false">IF($A572="","",IF($C572&lt;=0,"",1/$C572^2))</f>
        <v>0.056891842622792</v>
      </c>
      <c r="F572" s="33" t="n">
        <f aca="false">IF(OR(ROW()-設定!$B$30&lt;2,ROW()+設定!$B$30&gt;13701,N($A572)&lt;=0,N(INDEX($A$2:$A$13701,MIN(13700,MAX(1,ROW()-1+設定!$B$30))))&lt;=0,$A572&lt;設定!$B$28,$A572&gt;設定!$B$29),0,IF(AND($C572&gt;=MAX(INDEX($C$1:$C$13701,MAX(1,ROW()-設定!$B$24)):INDEX($C$1:$C$13701,MAX(1,ROW()-1))),$C572&gt;MAX(INDEX($C$1:$C$13701,MIN(13701,ROW()+1)):INDEX($C$1:$C$13701,MIN(13701,ROW()+設定!$B$24))),$C572&gt;=設定!$B$32,$C572&gt;=MAX(MIN(INDEX($C$1:$C$13701,MAX(1,ROW()-設定!$B$26)):INDEX($C$1:$C$13701,MAX(1,ROW()-1))),MIN(INDEX($C$1:$C$13701,MIN(13701,ROW()+1)):INDEX($C$1:$C$13701,MIN(13701,ROW()+設定!$B$26))))*10^(設定!$B$27/20)),1,0))</f>
        <v>0</v>
      </c>
      <c r="G572" s="33" t="n">
        <f aca="false">$G571+IF($F572=1,1,0)</f>
        <v>0</v>
      </c>
      <c r="H572" s="0" t="str">
        <f aca="false">IF($F572=1,$G572,"")</f>
        <v/>
      </c>
    </row>
    <row r="573" customFormat="false" ht="15" hidden="false" customHeight="false" outlineLevel="0" collapsed="false">
      <c r="A573" s="30" t="n">
        <v>89.21875</v>
      </c>
      <c r="B573" s="31" t="n">
        <v>12.7112</v>
      </c>
      <c r="C573" s="32" t="n">
        <f aca="false">IF($A573="","",IF(設定!$B$21="dB",10^($B573/20),ABS($B573)))</f>
        <v>4.32075856980492</v>
      </c>
      <c r="D573" s="32" t="n">
        <f aca="false">IF($A573="","",$A573^2)</f>
        <v>7959.9853515625</v>
      </c>
      <c r="E573" s="32" t="n">
        <f aca="false">IF($A573="","",IF($C573&lt;=0,"",1/$C573^2))</f>
        <v>0.0535648631877205</v>
      </c>
      <c r="F573" s="33" t="n">
        <f aca="false">IF(OR(ROW()-設定!$B$30&lt;2,ROW()+設定!$B$30&gt;13701,N($A573)&lt;=0,N(INDEX($A$2:$A$13701,MIN(13700,MAX(1,ROW()-1+設定!$B$30))))&lt;=0,$A573&lt;設定!$B$28,$A573&gt;設定!$B$29),0,IF(AND($C573&gt;=MAX(INDEX($C$1:$C$13701,MAX(1,ROW()-設定!$B$24)):INDEX($C$1:$C$13701,MAX(1,ROW()-1))),$C573&gt;MAX(INDEX($C$1:$C$13701,MIN(13701,ROW()+1)):INDEX($C$1:$C$13701,MIN(13701,ROW()+設定!$B$24))),$C573&gt;=設定!$B$32,$C573&gt;=MAX(MIN(INDEX($C$1:$C$13701,MAX(1,ROW()-設定!$B$26)):INDEX($C$1:$C$13701,MAX(1,ROW()-1))),MIN(INDEX($C$1:$C$13701,MIN(13701,ROW()+1)):INDEX($C$1:$C$13701,MIN(13701,ROW()+設定!$B$26))))*10^(設定!$B$27/20)),1,0))</f>
        <v>0</v>
      </c>
      <c r="G573" s="33" t="n">
        <f aca="false">$G572+IF($F573=1,1,0)</f>
        <v>0</v>
      </c>
      <c r="H573" s="0" t="str">
        <f aca="false">IF($F573=1,$G573,"")</f>
        <v/>
      </c>
    </row>
    <row r="574" customFormat="false" ht="15" hidden="false" customHeight="false" outlineLevel="0" collapsed="false">
      <c r="A574" s="30" t="n">
        <v>89.375</v>
      </c>
      <c r="B574" s="31" t="n">
        <v>12.5989</v>
      </c>
      <c r="C574" s="32" t="n">
        <f aca="false">IF($A574="","",IF(設定!$B$21="dB",10^($B574/20),ABS($B574)))</f>
        <v>4.26525499261988</v>
      </c>
      <c r="D574" s="32" t="n">
        <f aca="false">IF($A574="","",$A574^2)</f>
        <v>7987.890625</v>
      </c>
      <c r="E574" s="32" t="n">
        <f aca="false">IF($A574="","",IF($C574&lt;=0,"",1/$C574^2))</f>
        <v>0.0549680081595107</v>
      </c>
      <c r="F574" s="33" t="n">
        <f aca="false">IF(OR(ROW()-設定!$B$30&lt;2,ROW()+設定!$B$30&gt;13701,N($A574)&lt;=0,N(INDEX($A$2:$A$13701,MIN(13700,MAX(1,ROW()-1+設定!$B$30))))&lt;=0,$A574&lt;設定!$B$28,$A574&gt;設定!$B$29),0,IF(AND($C574&gt;=MAX(INDEX($C$1:$C$13701,MAX(1,ROW()-設定!$B$24)):INDEX($C$1:$C$13701,MAX(1,ROW()-1))),$C574&gt;MAX(INDEX($C$1:$C$13701,MIN(13701,ROW()+1)):INDEX($C$1:$C$13701,MIN(13701,ROW()+設定!$B$24))),$C574&gt;=設定!$B$32,$C574&gt;=MAX(MIN(INDEX($C$1:$C$13701,MAX(1,ROW()-設定!$B$26)):INDEX($C$1:$C$13701,MAX(1,ROW()-1))),MIN(INDEX($C$1:$C$13701,MIN(13701,ROW()+1)):INDEX($C$1:$C$13701,MIN(13701,ROW()+設定!$B$26))))*10^(設定!$B$27/20)),1,0))</f>
        <v>0</v>
      </c>
      <c r="G574" s="33" t="n">
        <f aca="false">$G573+IF($F574=1,1,0)</f>
        <v>0</v>
      </c>
      <c r="H574" s="0" t="str">
        <f aca="false">IF($F574=1,$G574,"")</f>
        <v/>
      </c>
    </row>
    <row r="575" customFormat="false" ht="15" hidden="false" customHeight="false" outlineLevel="0" collapsed="false">
      <c r="A575" s="30" t="n">
        <v>89.53125</v>
      </c>
      <c r="B575" s="31" t="n">
        <v>12.3462</v>
      </c>
      <c r="C575" s="32" t="n">
        <f aca="false">IF($A575="","",IF(設定!$B$21="dB",10^($B575/20),ABS($B575)))</f>
        <v>4.14295293852536</v>
      </c>
      <c r="D575" s="32" t="n">
        <f aca="false">IF($A575="","",$A575^2)</f>
        <v>8015.8447265625</v>
      </c>
      <c r="E575" s="32" t="n">
        <f aca="false">IF($A575="","",IF($C575&lt;=0,"",1/$C575^2))</f>
        <v>0.0582612770696159</v>
      </c>
      <c r="F575" s="33" t="n">
        <f aca="false">IF(OR(ROW()-設定!$B$30&lt;2,ROW()+設定!$B$30&gt;13701,N($A575)&lt;=0,N(INDEX($A$2:$A$13701,MIN(13700,MAX(1,ROW()-1+設定!$B$30))))&lt;=0,$A575&lt;設定!$B$28,$A575&gt;設定!$B$29),0,IF(AND($C575&gt;=MAX(INDEX($C$1:$C$13701,MAX(1,ROW()-設定!$B$24)):INDEX($C$1:$C$13701,MAX(1,ROW()-1))),$C575&gt;MAX(INDEX($C$1:$C$13701,MIN(13701,ROW()+1)):INDEX($C$1:$C$13701,MIN(13701,ROW()+設定!$B$24))),$C575&gt;=設定!$B$32,$C575&gt;=MAX(MIN(INDEX($C$1:$C$13701,MAX(1,ROW()-設定!$B$26)):INDEX($C$1:$C$13701,MAX(1,ROW()-1))),MIN(INDEX($C$1:$C$13701,MIN(13701,ROW()+1)):INDEX($C$1:$C$13701,MIN(13701,ROW()+設定!$B$26))))*10^(設定!$B$27/20)),1,0))</f>
        <v>0</v>
      </c>
      <c r="G575" s="33" t="n">
        <f aca="false">$G574+IF($F575=1,1,0)</f>
        <v>0</v>
      </c>
      <c r="H575" s="0" t="str">
        <f aca="false">IF($F575=1,$G575,"")</f>
        <v/>
      </c>
    </row>
    <row r="576" customFormat="false" ht="15" hidden="false" customHeight="false" outlineLevel="0" collapsed="false">
      <c r="A576" s="30" t="n">
        <v>89.6875</v>
      </c>
      <c r="B576" s="31" t="n">
        <v>12.6545</v>
      </c>
      <c r="C576" s="32" t="n">
        <f aca="false">IF($A576="","",IF(設定!$B$21="dB",10^($B576/20),ABS($B576)))</f>
        <v>4.29264525711707</v>
      </c>
      <c r="D576" s="32" t="n">
        <f aca="false">IF($A576="","",$A576^2)</f>
        <v>8043.84765625</v>
      </c>
      <c r="E576" s="32" t="n">
        <f aca="false">IF($A576="","",IF($C576&lt;=0,"",1/$C576^2))</f>
        <v>0.0542687726966072</v>
      </c>
      <c r="F576" s="33" t="n">
        <f aca="false">IF(OR(ROW()-設定!$B$30&lt;2,ROW()+設定!$B$30&gt;13701,N($A576)&lt;=0,N(INDEX($A$2:$A$13701,MIN(13700,MAX(1,ROW()-1+設定!$B$30))))&lt;=0,$A576&lt;設定!$B$28,$A576&gt;設定!$B$29),0,IF(AND($C576&gt;=MAX(INDEX($C$1:$C$13701,MAX(1,ROW()-設定!$B$24)):INDEX($C$1:$C$13701,MAX(1,ROW()-1))),$C576&gt;MAX(INDEX($C$1:$C$13701,MIN(13701,ROW()+1)):INDEX($C$1:$C$13701,MIN(13701,ROW()+設定!$B$24))),$C576&gt;=設定!$B$32,$C576&gt;=MAX(MIN(INDEX($C$1:$C$13701,MAX(1,ROW()-設定!$B$26)):INDEX($C$1:$C$13701,MAX(1,ROW()-1))),MIN(INDEX($C$1:$C$13701,MIN(13701,ROW()+1)):INDEX($C$1:$C$13701,MIN(13701,ROW()+設定!$B$26))))*10^(設定!$B$27/20)),1,0))</f>
        <v>0</v>
      </c>
      <c r="G576" s="33" t="n">
        <f aca="false">$G575+IF($F576=1,1,0)</f>
        <v>0</v>
      </c>
      <c r="H576" s="0" t="str">
        <f aca="false">IF($F576=1,$G576,"")</f>
        <v/>
      </c>
    </row>
    <row r="577" customFormat="false" ht="15" hidden="false" customHeight="false" outlineLevel="0" collapsed="false">
      <c r="A577" s="30" t="n">
        <v>89.84375</v>
      </c>
      <c r="B577" s="31" t="n">
        <v>12.4586</v>
      </c>
      <c r="C577" s="32" t="n">
        <f aca="false">IF($A577="","",IF(設定!$B$21="dB",10^($B577/20),ABS($B577)))</f>
        <v>4.19691332288694</v>
      </c>
      <c r="D577" s="32" t="n">
        <f aca="false">IF($A577="","",$A577^2)</f>
        <v>8071.8994140625</v>
      </c>
      <c r="E577" s="32" t="n">
        <f aca="false">IF($A577="","",IF($C577&lt;=0,"",1/$C577^2))</f>
        <v>0.0567727589665263</v>
      </c>
      <c r="F577" s="33" t="n">
        <f aca="false">IF(OR(ROW()-設定!$B$30&lt;2,ROW()+設定!$B$30&gt;13701,N($A577)&lt;=0,N(INDEX($A$2:$A$13701,MIN(13700,MAX(1,ROW()-1+設定!$B$30))))&lt;=0,$A577&lt;設定!$B$28,$A577&gt;設定!$B$29),0,IF(AND($C577&gt;=MAX(INDEX($C$1:$C$13701,MAX(1,ROW()-設定!$B$24)):INDEX($C$1:$C$13701,MAX(1,ROW()-1))),$C577&gt;MAX(INDEX($C$1:$C$13701,MIN(13701,ROW()+1)):INDEX($C$1:$C$13701,MIN(13701,ROW()+設定!$B$24))),$C577&gt;=設定!$B$32,$C577&gt;=MAX(MIN(INDEX($C$1:$C$13701,MAX(1,ROW()-設定!$B$26)):INDEX($C$1:$C$13701,MAX(1,ROW()-1))),MIN(INDEX($C$1:$C$13701,MIN(13701,ROW()+1)):INDEX($C$1:$C$13701,MIN(13701,ROW()+設定!$B$26))))*10^(設定!$B$27/20)),1,0))</f>
        <v>0</v>
      </c>
      <c r="G577" s="33" t="n">
        <f aca="false">$G576+IF($F577=1,1,0)</f>
        <v>0</v>
      </c>
      <c r="H577" s="0" t="str">
        <f aca="false">IF($F577=1,$G577,"")</f>
        <v/>
      </c>
    </row>
    <row r="578" customFormat="false" ht="15" hidden="false" customHeight="false" outlineLevel="0" collapsed="false">
      <c r="A578" s="30" t="n">
        <v>90</v>
      </c>
      <c r="B578" s="31" t="n">
        <v>12.4798</v>
      </c>
      <c r="C578" s="32" t="n">
        <f aca="false">IF($A578="","",IF(設定!$B$21="dB",10^($B578/20),ABS($B578)))</f>
        <v>4.20716940907348</v>
      </c>
      <c r="D578" s="32" t="n">
        <f aca="false">IF($A578="","",$A578^2)</f>
        <v>8100</v>
      </c>
      <c r="E578" s="32" t="n">
        <f aca="false">IF($A578="","",IF($C578&lt;=0,"",1/$C578^2))</f>
        <v>0.0564962991720493</v>
      </c>
      <c r="F578" s="33" t="n">
        <f aca="false">IF(OR(ROW()-設定!$B$30&lt;2,ROW()+設定!$B$30&gt;13701,N($A578)&lt;=0,N(INDEX($A$2:$A$13701,MIN(13700,MAX(1,ROW()-1+設定!$B$30))))&lt;=0,$A578&lt;設定!$B$28,$A578&gt;設定!$B$29),0,IF(AND($C578&gt;=MAX(INDEX($C$1:$C$13701,MAX(1,ROW()-設定!$B$24)):INDEX($C$1:$C$13701,MAX(1,ROW()-1))),$C578&gt;MAX(INDEX($C$1:$C$13701,MIN(13701,ROW()+1)):INDEX($C$1:$C$13701,MIN(13701,ROW()+設定!$B$24))),$C578&gt;=設定!$B$32,$C578&gt;=MAX(MIN(INDEX($C$1:$C$13701,MAX(1,ROW()-設定!$B$26)):INDEX($C$1:$C$13701,MAX(1,ROW()-1))),MIN(INDEX($C$1:$C$13701,MIN(13701,ROW()+1)):INDEX($C$1:$C$13701,MIN(13701,ROW()+設定!$B$26))))*10^(設定!$B$27/20)),1,0))</f>
        <v>0</v>
      </c>
      <c r="G578" s="33" t="n">
        <f aca="false">$G577+IF($F578=1,1,0)</f>
        <v>0</v>
      </c>
      <c r="H578" s="0" t="str">
        <f aca="false">IF($F578=1,$G578,"")</f>
        <v/>
      </c>
    </row>
    <row r="579" customFormat="false" ht="15" hidden="false" customHeight="false" outlineLevel="0" collapsed="false">
      <c r="A579" s="30" t="n">
        <v>90.15625</v>
      </c>
      <c r="B579" s="31" t="n">
        <v>12.5505</v>
      </c>
      <c r="C579" s="32" t="n">
        <f aca="false">IF($A579="","",IF(設定!$B$21="dB",10^($B579/20),ABS($B579)))</f>
        <v>4.24155399555246</v>
      </c>
      <c r="D579" s="32" t="n">
        <f aca="false">IF($A579="","",$A579^2)</f>
        <v>8128.1494140625</v>
      </c>
      <c r="E579" s="32" t="n">
        <f aca="false">IF($A579="","",IF($C579&lt;=0,"",1/$C579^2))</f>
        <v>0.0555840260111651</v>
      </c>
      <c r="F579" s="33" t="n">
        <f aca="false">IF(OR(ROW()-設定!$B$30&lt;2,ROW()+設定!$B$30&gt;13701,N($A579)&lt;=0,N(INDEX($A$2:$A$13701,MIN(13700,MAX(1,ROW()-1+設定!$B$30))))&lt;=0,$A579&lt;設定!$B$28,$A579&gt;設定!$B$29),0,IF(AND($C579&gt;=MAX(INDEX($C$1:$C$13701,MAX(1,ROW()-設定!$B$24)):INDEX($C$1:$C$13701,MAX(1,ROW()-1))),$C579&gt;MAX(INDEX($C$1:$C$13701,MIN(13701,ROW()+1)):INDEX($C$1:$C$13701,MIN(13701,ROW()+設定!$B$24))),$C579&gt;=設定!$B$32,$C579&gt;=MAX(MIN(INDEX($C$1:$C$13701,MAX(1,ROW()-設定!$B$26)):INDEX($C$1:$C$13701,MAX(1,ROW()-1))),MIN(INDEX($C$1:$C$13701,MIN(13701,ROW()+1)):INDEX($C$1:$C$13701,MIN(13701,ROW()+設定!$B$26))))*10^(設定!$B$27/20)),1,0))</f>
        <v>0</v>
      </c>
      <c r="G579" s="33" t="n">
        <f aca="false">$G578+IF($F579=1,1,0)</f>
        <v>0</v>
      </c>
      <c r="H579" s="0" t="str">
        <f aca="false">IF($F579=1,$G579,"")</f>
        <v/>
      </c>
    </row>
    <row r="580" customFormat="false" ht="15" hidden="false" customHeight="false" outlineLevel="0" collapsed="false">
      <c r="A580" s="30" t="n">
        <v>90.3125</v>
      </c>
      <c r="B580" s="31" t="n">
        <v>12.7488</v>
      </c>
      <c r="C580" s="32" t="n">
        <f aca="false">IF($A580="","",IF(設定!$B$21="dB",10^($B580/20),ABS($B580)))</f>
        <v>4.33950307052697</v>
      </c>
      <c r="D580" s="32" t="n">
        <f aca="false">IF($A580="","",$A580^2)</f>
        <v>8156.34765625</v>
      </c>
      <c r="E580" s="32" t="n">
        <f aca="false">IF($A580="","",IF($C580&lt;=0,"",1/$C580^2))</f>
        <v>0.0531031153291547</v>
      </c>
      <c r="F580" s="33" t="n">
        <f aca="false">IF(OR(ROW()-設定!$B$30&lt;2,ROW()+設定!$B$30&gt;13701,N($A580)&lt;=0,N(INDEX($A$2:$A$13701,MIN(13700,MAX(1,ROW()-1+設定!$B$30))))&lt;=0,$A580&lt;設定!$B$28,$A580&gt;設定!$B$29),0,IF(AND($C580&gt;=MAX(INDEX($C$1:$C$13701,MAX(1,ROW()-設定!$B$24)):INDEX($C$1:$C$13701,MAX(1,ROW()-1))),$C580&gt;MAX(INDEX($C$1:$C$13701,MIN(13701,ROW()+1)):INDEX($C$1:$C$13701,MIN(13701,ROW()+設定!$B$24))),$C580&gt;=設定!$B$32,$C580&gt;=MAX(MIN(INDEX($C$1:$C$13701,MAX(1,ROW()-設定!$B$26)):INDEX($C$1:$C$13701,MAX(1,ROW()-1))),MIN(INDEX($C$1:$C$13701,MIN(13701,ROW()+1)):INDEX($C$1:$C$13701,MIN(13701,ROW()+設定!$B$26))))*10^(設定!$B$27/20)),1,0))</f>
        <v>0</v>
      </c>
      <c r="G580" s="33" t="n">
        <f aca="false">$G579+IF($F580=1,1,0)</f>
        <v>0</v>
      </c>
      <c r="H580" s="0" t="str">
        <f aca="false">IF($F580=1,$G580,"")</f>
        <v/>
      </c>
    </row>
    <row r="581" customFormat="false" ht="15" hidden="false" customHeight="false" outlineLevel="0" collapsed="false">
      <c r="A581" s="30" t="n">
        <v>90.46875</v>
      </c>
      <c r="B581" s="31" t="n">
        <v>12.5793</v>
      </c>
      <c r="C581" s="32" t="n">
        <f aca="false">IF($A581="","",IF(設定!$B$21="dB",10^($B581/20),ABS($B581)))</f>
        <v>4.25564115336141</v>
      </c>
      <c r="D581" s="32" t="n">
        <f aca="false">IF($A581="","",$A581^2)</f>
        <v>8184.5947265625</v>
      </c>
      <c r="E581" s="32" t="n">
        <f aca="false">IF($A581="","",IF($C581&lt;=0,"",1/$C581^2))</f>
        <v>0.0552166430822166</v>
      </c>
      <c r="F581" s="33" t="n">
        <f aca="false">IF(OR(ROW()-設定!$B$30&lt;2,ROW()+設定!$B$30&gt;13701,N($A581)&lt;=0,N(INDEX($A$2:$A$13701,MIN(13700,MAX(1,ROW()-1+設定!$B$30))))&lt;=0,$A581&lt;設定!$B$28,$A581&gt;設定!$B$29),0,IF(AND($C581&gt;=MAX(INDEX($C$1:$C$13701,MAX(1,ROW()-設定!$B$24)):INDEX($C$1:$C$13701,MAX(1,ROW()-1))),$C581&gt;MAX(INDEX($C$1:$C$13701,MIN(13701,ROW()+1)):INDEX($C$1:$C$13701,MIN(13701,ROW()+設定!$B$24))),$C581&gt;=設定!$B$32,$C581&gt;=MAX(MIN(INDEX($C$1:$C$13701,MAX(1,ROW()-設定!$B$26)):INDEX($C$1:$C$13701,MAX(1,ROW()-1))),MIN(INDEX($C$1:$C$13701,MIN(13701,ROW()+1)):INDEX($C$1:$C$13701,MIN(13701,ROW()+設定!$B$26))))*10^(設定!$B$27/20)),1,0))</f>
        <v>0</v>
      </c>
      <c r="G581" s="33" t="n">
        <f aca="false">$G580+IF($F581=1,1,0)</f>
        <v>0</v>
      </c>
      <c r="H581" s="0" t="str">
        <f aca="false">IF($F581=1,$G581,"")</f>
        <v/>
      </c>
    </row>
    <row r="582" customFormat="false" ht="15" hidden="false" customHeight="false" outlineLevel="0" collapsed="false">
      <c r="A582" s="30" t="n">
        <v>90.625</v>
      </c>
      <c r="B582" s="31" t="n">
        <v>12.6468</v>
      </c>
      <c r="C582" s="32" t="n">
        <f aca="false">IF($A582="","",IF(設定!$B$21="dB",10^($B582/20),ABS($B582)))</f>
        <v>4.28884153368083</v>
      </c>
      <c r="D582" s="32" t="n">
        <f aca="false">IF($A582="","",$A582^2)</f>
        <v>8212.890625</v>
      </c>
      <c r="E582" s="32" t="n">
        <f aca="false">IF($A582="","",IF($C582&lt;=0,"",1/$C582^2))</f>
        <v>0.0543650760634683</v>
      </c>
      <c r="F582" s="33" t="n">
        <f aca="false">IF(OR(ROW()-設定!$B$30&lt;2,ROW()+設定!$B$30&gt;13701,N($A582)&lt;=0,N(INDEX($A$2:$A$13701,MIN(13700,MAX(1,ROW()-1+設定!$B$30))))&lt;=0,$A582&lt;設定!$B$28,$A582&gt;設定!$B$29),0,IF(AND($C582&gt;=MAX(INDEX($C$1:$C$13701,MAX(1,ROW()-設定!$B$24)):INDEX($C$1:$C$13701,MAX(1,ROW()-1))),$C582&gt;MAX(INDEX($C$1:$C$13701,MIN(13701,ROW()+1)):INDEX($C$1:$C$13701,MIN(13701,ROW()+設定!$B$24))),$C582&gt;=設定!$B$32,$C582&gt;=MAX(MIN(INDEX($C$1:$C$13701,MAX(1,ROW()-設定!$B$26)):INDEX($C$1:$C$13701,MAX(1,ROW()-1))),MIN(INDEX($C$1:$C$13701,MIN(13701,ROW()+1)):INDEX($C$1:$C$13701,MIN(13701,ROW()+設定!$B$26))))*10^(設定!$B$27/20)),1,0))</f>
        <v>0</v>
      </c>
      <c r="G582" s="33" t="n">
        <f aca="false">$G581+IF($F582=1,1,0)</f>
        <v>0</v>
      </c>
      <c r="H582" s="0" t="str">
        <f aca="false">IF($F582=1,$G582,"")</f>
        <v/>
      </c>
    </row>
    <row r="583" customFormat="false" ht="15" hidden="false" customHeight="false" outlineLevel="0" collapsed="false">
      <c r="A583" s="30" t="n">
        <v>90.78125</v>
      </c>
      <c r="B583" s="31" t="n">
        <v>12.7997</v>
      </c>
      <c r="C583" s="32" t="n">
        <f aca="false">IF($A583="","",IF(設定!$B$21="dB",10^($B583/20),ABS($B583)))</f>
        <v>4.36500755777806</v>
      </c>
      <c r="D583" s="32" t="n">
        <f aca="false">IF($A583="","",$A583^2)</f>
        <v>8241.2353515625</v>
      </c>
      <c r="E583" s="32" t="n">
        <f aca="false">IF($A583="","",IF($C583&lt;=0,"",1/$C583^2))</f>
        <v>0.0524843713916955</v>
      </c>
      <c r="F583" s="33" t="n">
        <f aca="false">IF(OR(ROW()-設定!$B$30&lt;2,ROW()+設定!$B$30&gt;13701,N($A583)&lt;=0,N(INDEX($A$2:$A$13701,MIN(13700,MAX(1,ROW()-1+設定!$B$30))))&lt;=0,$A583&lt;設定!$B$28,$A583&gt;設定!$B$29),0,IF(AND($C583&gt;=MAX(INDEX($C$1:$C$13701,MAX(1,ROW()-設定!$B$24)):INDEX($C$1:$C$13701,MAX(1,ROW()-1))),$C583&gt;MAX(INDEX($C$1:$C$13701,MIN(13701,ROW()+1)):INDEX($C$1:$C$13701,MIN(13701,ROW()+設定!$B$24))),$C583&gt;=設定!$B$32,$C583&gt;=MAX(MIN(INDEX($C$1:$C$13701,MAX(1,ROW()-設定!$B$26)):INDEX($C$1:$C$13701,MAX(1,ROW()-1))),MIN(INDEX($C$1:$C$13701,MIN(13701,ROW()+1)):INDEX($C$1:$C$13701,MIN(13701,ROW()+設定!$B$26))))*10^(設定!$B$27/20)),1,0))</f>
        <v>0</v>
      </c>
      <c r="G583" s="33" t="n">
        <f aca="false">$G582+IF($F583=1,1,0)</f>
        <v>0</v>
      </c>
      <c r="H583" s="0" t="str">
        <f aca="false">IF($F583=1,$G583,"")</f>
        <v/>
      </c>
    </row>
    <row r="584" customFormat="false" ht="15" hidden="false" customHeight="false" outlineLevel="0" collapsed="false">
      <c r="A584" s="30" t="n">
        <v>90.9375</v>
      </c>
      <c r="B584" s="31" t="n">
        <v>12.7842</v>
      </c>
      <c r="C584" s="32" t="n">
        <f aca="false">IF($A584="","",IF(設定!$B$21="dB",10^($B584/20),ABS($B584)))</f>
        <v>4.35722513269215</v>
      </c>
      <c r="D584" s="32" t="n">
        <f aca="false">IF($A584="","",$A584^2)</f>
        <v>8269.62890625</v>
      </c>
      <c r="E584" s="32" t="n">
        <f aca="false">IF($A584="","",IF($C584&lt;=0,"",1/$C584^2))</f>
        <v>0.0526720231410314</v>
      </c>
      <c r="F584" s="33" t="n">
        <f aca="false">IF(OR(ROW()-設定!$B$30&lt;2,ROW()+設定!$B$30&gt;13701,N($A584)&lt;=0,N(INDEX($A$2:$A$13701,MIN(13700,MAX(1,ROW()-1+設定!$B$30))))&lt;=0,$A584&lt;設定!$B$28,$A584&gt;設定!$B$29),0,IF(AND($C584&gt;=MAX(INDEX($C$1:$C$13701,MAX(1,ROW()-設定!$B$24)):INDEX($C$1:$C$13701,MAX(1,ROW()-1))),$C584&gt;MAX(INDEX($C$1:$C$13701,MIN(13701,ROW()+1)):INDEX($C$1:$C$13701,MIN(13701,ROW()+設定!$B$24))),$C584&gt;=設定!$B$32,$C584&gt;=MAX(MIN(INDEX($C$1:$C$13701,MAX(1,ROW()-設定!$B$26)):INDEX($C$1:$C$13701,MAX(1,ROW()-1))),MIN(INDEX($C$1:$C$13701,MIN(13701,ROW()+1)):INDEX($C$1:$C$13701,MIN(13701,ROW()+設定!$B$26))))*10^(設定!$B$27/20)),1,0))</f>
        <v>0</v>
      </c>
      <c r="G584" s="33" t="n">
        <f aca="false">$G583+IF($F584=1,1,0)</f>
        <v>0</v>
      </c>
      <c r="H584" s="0" t="str">
        <f aca="false">IF($F584=1,$G584,"")</f>
        <v/>
      </c>
    </row>
    <row r="585" customFormat="false" ht="15" hidden="false" customHeight="false" outlineLevel="0" collapsed="false">
      <c r="A585" s="30" t="n">
        <v>91.09375</v>
      </c>
      <c r="B585" s="31" t="n">
        <v>12.61</v>
      </c>
      <c r="C585" s="32" t="n">
        <f aca="false">IF($A585="","",IF(設定!$B$21="dB",10^($B585/20),ABS($B585)))</f>
        <v>4.27070919440746</v>
      </c>
      <c r="D585" s="32" t="n">
        <f aca="false">IF($A585="","",$A585^2)</f>
        <v>8298.0712890625</v>
      </c>
      <c r="E585" s="32" t="n">
        <f aca="false">IF($A585="","",IF($C585&lt;=0,"",1/$C585^2))</f>
        <v>0.0548276964920854</v>
      </c>
      <c r="F585" s="33" t="n">
        <f aca="false">IF(OR(ROW()-設定!$B$30&lt;2,ROW()+設定!$B$30&gt;13701,N($A585)&lt;=0,N(INDEX($A$2:$A$13701,MIN(13700,MAX(1,ROW()-1+設定!$B$30))))&lt;=0,$A585&lt;設定!$B$28,$A585&gt;設定!$B$29),0,IF(AND($C585&gt;=MAX(INDEX($C$1:$C$13701,MAX(1,ROW()-設定!$B$24)):INDEX($C$1:$C$13701,MAX(1,ROW()-1))),$C585&gt;MAX(INDEX($C$1:$C$13701,MIN(13701,ROW()+1)):INDEX($C$1:$C$13701,MIN(13701,ROW()+設定!$B$24))),$C585&gt;=設定!$B$32,$C585&gt;=MAX(MIN(INDEX($C$1:$C$13701,MAX(1,ROW()-設定!$B$26)):INDEX($C$1:$C$13701,MAX(1,ROW()-1))),MIN(INDEX($C$1:$C$13701,MIN(13701,ROW()+1)):INDEX($C$1:$C$13701,MIN(13701,ROW()+設定!$B$26))))*10^(設定!$B$27/20)),1,0))</f>
        <v>0</v>
      </c>
      <c r="G585" s="33" t="n">
        <f aca="false">$G584+IF($F585=1,1,0)</f>
        <v>0</v>
      </c>
      <c r="H585" s="0" t="str">
        <f aca="false">IF($F585=1,$G585,"")</f>
        <v/>
      </c>
    </row>
    <row r="586" customFormat="false" ht="15" hidden="false" customHeight="false" outlineLevel="0" collapsed="false">
      <c r="A586" s="30" t="n">
        <v>91.25</v>
      </c>
      <c r="B586" s="31" t="n">
        <v>12.5954</v>
      </c>
      <c r="C586" s="32" t="n">
        <f aca="false">IF($A586="","",IF(設定!$B$21="dB",10^($B586/20),ABS($B586)))</f>
        <v>4.26353664415077</v>
      </c>
      <c r="D586" s="32" t="n">
        <f aca="false">IF($A586="","",$A586^2)</f>
        <v>8326.5625</v>
      </c>
      <c r="E586" s="32" t="n">
        <f aca="false">IF($A586="","",IF($C586&lt;=0,"",1/$C586^2))</f>
        <v>0.0550123249953499</v>
      </c>
      <c r="F586" s="33" t="n">
        <f aca="false">IF(OR(ROW()-設定!$B$30&lt;2,ROW()+設定!$B$30&gt;13701,N($A586)&lt;=0,N(INDEX($A$2:$A$13701,MIN(13700,MAX(1,ROW()-1+設定!$B$30))))&lt;=0,$A586&lt;設定!$B$28,$A586&gt;設定!$B$29),0,IF(AND($C586&gt;=MAX(INDEX($C$1:$C$13701,MAX(1,ROW()-設定!$B$24)):INDEX($C$1:$C$13701,MAX(1,ROW()-1))),$C586&gt;MAX(INDEX($C$1:$C$13701,MIN(13701,ROW()+1)):INDEX($C$1:$C$13701,MIN(13701,ROW()+設定!$B$24))),$C586&gt;=設定!$B$32,$C586&gt;=MAX(MIN(INDEX($C$1:$C$13701,MAX(1,ROW()-設定!$B$26)):INDEX($C$1:$C$13701,MAX(1,ROW()-1))),MIN(INDEX($C$1:$C$13701,MIN(13701,ROW()+1)):INDEX($C$1:$C$13701,MIN(13701,ROW()+設定!$B$26))))*10^(設定!$B$27/20)),1,0))</f>
        <v>0</v>
      </c>
      <c r="G586" s="33" t="n">
        <f aca="false">$G585+IF($F586=1,1,0)</f>
        <v>0</v>
      </c>
      <c r="H586" s="0" t="str">
        <f aca="false">IF($F586=1,$G586,"")</f>
        <v/>
      </c>
    </row>
    <row r="587" customFormat="false" ht="15" hidden="false" customHeight="false" outlineLevel="0" collapsed="false">
      <c r="A587" s="30" t="n">
        <v>91.40625</v>
      </c>
      <c r="B587" s="31" t="n">
        <v>12.4888</v>
      </c>
      <c r="C587" s="32" t="n">
        <f aca="false">IF($A587="","",IF(設定!$B$21="dB",10^($B587/20),ABS($B587)))</f>
        <v>4.21153098283884</v>
      </c>
      <c r="D587" s="32" t="n">
        <f aca="false">IF($A587="","",$A587^2)</f>
        <v>8355.1025390625</v>
      </c>
      <c r="E587" s="32" t="n">
        <f aca="false">IF($A587="","",IF($C587&lt;=0,"",1/$C587^2))</f>
        <v>0.0563793416183751</v>
      </c>
      <c r="F587" s="33" t="n">
        <f aca="false">IF(OR(ROW()-設定!$B$30&lt;2,ROW()+設定!$B$30&gt;13701,N($A587)&lt;=0,N(INDEX($A$2:$A$13701,MIN(13700,MAX(1,ROW()-1+設定!$B$30))))&lt;=0,$A587&lt;設定!$B$28,$A587&gt;設定!$B$29),0,IF(AND($C587&gt;=MAX(INDEX($C$1:$C$13701,MAX(1,ROW()-設定!$B$24)):INDEX($C$1:$C$13701,MAX(1,ROW()-1))),$C587&gt;MAX(INDEX($C$1:$C$13701,MIN(13701,ROW()+1)):INDEX($C$1:$C$13701,MIN(13701,ROW()+設定!$B$24))),$C587&gt;=設定!$B$32,$C587&gt;=MAX(MIN(INDEX($C$1:$C$13701,MAX(1,ROW()-設定!$B$26)):INDEX($C$1:$C$13701,MAX(1,ROW()-1))),MIN(INDEX($C$1:$C$13701,MIN(13701,ROW()+1)):INDEX($C$1:$C$13701,MIN(13701,ROW()+設定!$B$26))))*10^(設定!$B$27/20)),1,0))</f>
        <v>0</v>
      </c>
      <c r="G587" s="33" t="n">
        <f aca="false">$G586+IF($F587=1,1,0)</f>
        <v>0</v>
      </c>
      <c r="H587" s="0" t="str">
        <f aca="false">IF($F587=1,$G587,"")</f>
        <v/>
      </c>
    </row>
    <row r="588" customFormat="false" ht="15" hidden="false" customHeight="false" outlineLevel="0" collapsed="false">
      <c r="A588" s="30" t="n">
        <v>91.5625</v>
      </c>
      <c r="B588" s="31" t="n">
        <v>12.55</v>
      </c>
      <c r="C588" s="32" t="n">
        <f aca="false">IF($A588="","",IF(設定!$B$21="dB",10^($B588/20),ABS($B588)))</f>
        <v>4.24130983910488</v>
      </c>
      <c r="D588" s="32" t="n">
        <f aca="false">IF($A588="","",$A588^2)</f>
        <v>8383.69140625</v>
      </c>
      <c r="E588" s="32" t="n">
        <f aca="false">IF($A588="","",IF($C588&lt;=0,"",1/$C588^2))</f>
        <v>0.0555904257270403</v>
      </c>
      <c r="F588" s="33" t="n">
        <f aca="false">IF(OR(ROW()-設定!$B$30&lt;2,ROW()+設定!$B$30&gt;13701,N($A588)&lt;=0,N(INDEX($A$2:$A$13701,MIN(13700,MAX(1,ROW()-1+設定!$B$30))))&lt;=0,$A588&lt;設定!$B$28,$A588&gt;設定!$B$29),0,IF(AND($C588&gt;=MAX(INDEX($C$1:$C$13701,MAX(1,ROW()-設定!$B$24)):INDEX($C$1:$C$13701,MAX(1,ROW()-1))),$C588&gt;MAX(INDEX($C$1:$C$13701,MIN(13701,ROW()+1)):INDEX($C$1:$C$13701,MIN(13701,ROW()+設定!$B$24))),$C588&gt;=設定!$B$32,$C588&gt;=MAX(MIN(INDEX($C$1:$C$13701,MAX(1,ROW()-設定!$B$26)):INDEX($C$1:$C$13701,MAX(1,ROW()-1))),MIN(INDEX($C$1:$C$13701,MIN(13701,ROW()+1)):INDEX($C$1:$C$13701,MIN(13701,ROW()+設定!$B$26))))*10^(設定!$B$27/20)),1,0))</f>
        <v>0</v>
      </c>
      <c r="G588" s="33" t="n">
        <f aca="false">$G587+IF($F588=1,1,0)</f>
        <v>0</v>
      </c>
      <c r="H588" s="0" t="str">
        <f aca="false">IF($F588=1,$G588,"")</f>
        <v/>
      </c>
    </row>
    <row r="589" customFormat="false" ht="15" hidden="false" customHeight="false" outlineLevel="0" collapsed="false">
      <c r="A589" s="30" t="n">
        <v>91.71875</v>
      </c>
      <c r="B589" s="31" t="n">
        <v>12.6669</v>
      </c>
      <c r="C589" s="32" t="n">
        <f aca="false">IF($A589="","",IF(設定!$B$21="dB",10^($B589/20),ABS($B589)))</f>
        <v>4.29877782571815</v>
      </c>
      <c r="D589" s="32" t="n">
        <f aca="false">IF($A589="","",$A589^2)</f>
        <v>8412.3291015625</v>
      </c>
      <c r="E589" s="32" t="n">
        <f aca="false">IF($A589="","",IF($C589&lt;=0,"",1/$C589^2))</f>
        <v>0.0541140451920209</v>
      </c>
      <c r="F589" s="33" t="n">
        <f aca="false">IF(OR(ROW()-設定!$B$30&lt;2,ROW()+設定!$B$30&gt;13701,N($A589)&lt;=0,N(INDEX($A$2:$A$13701,MIN(13700,MAX(1,ROW()-1+設定!$B$30))))&lt;=0,$A589&lt;設定!$B$28,$A589&gt;設定!$B$29),0,IF(AND($C589&gt;=MAX(INDEX($C$1:$C$13701,MAX(1,ROW()-設定!$B$24)):INDEX($C$1:$C$13701,MAX(1,ROW()-1))),$C589&gt;MAX(INDEX($C$1:$C$13701,MIN(13701,ROW()+1)):INDEX($C$1:$C$13701,MIN(13701,ROW()+設定!$B$24))),$C589&gt;=設定!$B$32,$C589&gt;=MAX(MIN(INDEX($C$1:$C$13701,MAX(1,ROW()-設定!$B$26)):INDEX($C$1:$C$13701,MAX(1,ROW()-1))),MIN(INDEX($C$1:$C$13701,MIN(13701,ROW()+1)):INDEX($C$1:$C$13701,MIN(13701,ROW()+設定!$B$26))))*10^(設定!$B$27/20)),1,0))</f>
        <v>0</v>
      </c>
      <c r="G589" s="33" t="n">
        <f aca="false">$G588+IF($F589=1,1,0)</f>
        <v>0</v>
      </c>
      <c r="H589" s="0" t="str">
        <f aca="false">IF($F589=1,$G589,"")</f>
        <v/>
      </c>
    </row>
    <row r="590" customFormat="false" ht="15" hidden="false" customHeight="false" outlineLevel="0" collapsed="false">
      <c r="A590" s="30" t="n">
        <v>91.875</v>
      </c>
      <c r="B590" s="31" t="n">
        <v>12.6645</v>
      </c>
      <c r="C590" s="32" t="n">
        <f aca="false">IF($A590="","",IF(設定!$B$21="dB",10^($B590/20),ABS($B590)))</f>
        <v>4.2975901935944</v>
      </c>
      <c r="D590" s="32" t="n">
        <f aca="false">IF($A590="","",$A590^2)</f>
        <v>8441.015625</v>
      </c>
      <c r="E590" s="32" t="n">
        <f aca="false">IF($A590="","",IF($C590&lt;=0,"",1/$C590^2))</f>
        <v>0.0541439579829766</v>
      </c>
      <c r="F590" s="33" t="n">
        <f aca="false">IF(OR(ROW()-設定!$B$30&lt;2,ROW()+設定!$B$30&gt;13701,N($A590)&lt;=0,N(INDEX($A$2:$A$13701,MIN(13700,MAX(1,ROW()-1+設定!$B$30))))&lt;=0,$A590&lt;設定!$B$28,$A590&gt;設定!$B$29),0,IF(AND($C590&gt;=MAX(INDEX($C$1:$C$13701,MAX(1,ROW()-設定!$B$24)):INDEX($C$1:$C$13701,MAX(1,ROW()-1))),$C590&gt;MAX(INDEX($C$1:$C$13701,MIN(13701,ROW()+1)):INDEX($C$1:$C$13701,MIN(13701,ROW()+設定!$B$24))),$C590&gt;=設定!$B$32,$C590&gt;=MAX(MIN(INDEX($C$1:$C$13701,MAX(1,ROW()-設定!$B$26)):INDEX($C$1:$C$13701,MAX(1,ROW()-1))),MIN(INDEX($C$1:$C$13701,MIN(13701,ROW()+1)):INDEX($C$1:$C$13701,MIN(13701,ROW()+設定!$B$26))))*10^(設定!$B$27/20)),1,0))</f>
        <v>0</v>
      </c>
      <c r="G590" s="33" t="n">
        <f aca="false">$G589+IF($F590=1,1,0)</f>
        <v>0</v>
      </c>
      <c r="H590" s="0" t="str">
        <f aca="false">IF($F590=1,$G590,"")</f>
        <v/>
      </c>
    </row>
    <row r="591" customFormat="false" ht="15" hidden="false" customHeight="false" outlineLevel="0" collapsed="false">
      <c r="A591" s="30" t="n">
        <v>92.03125</v>
      </c>
      <c r="B591" s="31" t="n">
        <v>12.6353</v>
      </c>
      <c r="C591" s="32" t="n">
        <f aca="false">IF($A591="","",IF(設定!$B$21="dB",10^($B591/20),ABS($B591)))</f>
        <v>4.28316692307902</v>
      </c>
      <c r="D591" s="32" t="n">
        <f aca="false">IF($A591="","",$A591^2)</f>
        <v>8469.7509765625</v>
      </c>
      <c r="E591" s="32" t="n">
        <f aca="false">IF($A591="","",IF($C591&lt;=0,"",1/$C591^2))</f>
        <v>0.0545092240750334</v>
      </c>
      <c r="F591" s="33" t="n">
        <f aca="false">IF(OR(ROW()-設定!$B$30&lt;2,ROW()+設定!$B$30&gt;13701,N($A591)&lt;=0,N(INDEX($A$2:$A$13701,MIN(13700,MAX(1,ROW()-1+設定!$B$30))))&lt;=0,$A591&lt;設定!$B$28,$A591&gt;設定!$B$29),0,IF(AND($C591&gt;=MAX(INDEX($C$1:$C$13701,MAX(1,ROW()-設定!$B$24)):INDEX($C$1:$C$13701,MAX(1,ROW()-1))),$C591&gt;MAX(INDEX($C$1:$C$13701,MIN(13701,ROW()+1)):INDEX($C$1:$C$13701,MIN(13701,ROW()+設定!$B$24))),$C591&gt;=設定!$B$32,$C591&gt;=MAX(MIN(INDEX($C$1:$C$13701,MAX(1,ROW()-設定!$B$26)):INDEX($C$1:$C$13701,MAX(1,ROW()-1))),MIN(INDEX($C$1:$C$13701,MIN(13701,ROW()+1)):INDEX($C$1:$C$13701,MIN(13701,ROW()+設定!$B$26))))*10^(設定!$B$27/20)),1,0))</f>
        <v>0</v>
      </c>
      <c r="G591" s="33" t="n">
        <f aca="false">$G590+IF($F591=1,1,0)</f>
        <v>0</v>
      </c>
      <c r="H591" s="0" t="str">
        <f aca="false">IF($F591=1,$G591,"")</f>
        <v/>
      </c>
    </row>
    <row r="592" customFormat="false" ht="15" hidden="false" customHeight="false" outlineLevel="0" collapsed="false">
      <c r="A592" s="30" t="n">
        <v>92.1875</v>
      </c>
      <c r="B592" s="31" t="n">
        <v>12.7277</v>
      </c>
      <c r="C592" s="32" t="n">
        <f aca="false">IF($A592="","",IF(設定!$B$21="dB",10^($B592/20),ABS($B592)))</f>
        <v>4.32897422497338</v>
      </c>
      <c r="D592" s="32" t="n">
        <f aca="false">IF($A592="","",$A592^2)</f>
        <v>8498.53515625</v>
      </c>
      <c r="E592" s="32" t="n">
        <f aca="false">IF($A592="","",IF($C592&lt;=0,"",1/$C592^2))</f>
        <v>0.0533617421558537</v>
      </c>
      <c r="F592" s="33" t="n">
        <f aca="false">IF(OR(ROW()-設定!$B$30&lt;2,ROW()+設定!$B$30&gt;13701,N($A592)&lt;=0,N(INDEX($A$2:$A$13701,MIN(13700,MAX(1,ROW()-1+設定!$B$30))))&lt;=0,$A592&lt;設定!$B$28,$A592&gt;設定!$B$29),0,IF(AND($C592&gt;=MAX(INDEX($C$1:$C$13701,MAX(1,ROW()-設定!$B$24)):INDEX($C$1:$C$13701,MAX(1,ROW()-1))),$C592&gt;MAX(INDEX($C$1:$C$13701,MIN(13701,ROW()+1)):INDEX($C$1:$C$13701,MIN(13701,ROW()+設定!$B$24))),$C592&gt;=設定!$B$32,$C592&gt;=MAX(MIN(INDEX($C$1:$C$13701,MAX(1,ROW()-設定!$B$26)):INDEX($C$1:$C$13701,MAX(1,ROW()-1))),MIN(INDEX($C$1:$C$13701,MIN(13701,ROW()+1)):INDEX($C$1:$C$13701,MIN(13701,ROW()+設定!$B$26))))*10^(設定!$B$27/20)),1,0))</f>
        <v>0</v>
      </c>
      <c r="G592" s="33" t="n">
        <f aca="false">$G591+IF($F592=1,1,0)</f>
        <v>0</v>
      </c>
      <c r="H592" s="0" t="str">
        <f aca="false">IF($F592=1,$G592,"")</f>
        <v/>
      </c>
    </row>
    <row r="593" customFormat="false" ht="15" hidden="false" customHeight="false" outlineLevel="0" collapsed="false">
      <c r="A593" s="30" t="n">
        <v>92.34375</v>
      </c>
      <c r="B593" s="31" t="n">
        <v>12.544</v>
      </c>
      <c r="C593" s="32" t="n">
        <f aca="false">IF($A593="","",IF(設定!$B$21="dB",10^($B593/20),ABS($B593)))</f>
        <v>4.2383810577435</v>
      </c>
      <c r="D593" s="32" t="n">
        <f aca="false">IF($A593="","",$A593^2)</f>
        <v>8527.3681640625</v>
      </c>
      <c r="E593" s="32" t="n">
        <f aca="false">IF($A593="","",IF($C593&lt;=0,"",1/$C593^2))</f>
        <v>0.0556672798150948</v>
      </c>
      <c r="F593" s="33" t="n">
        <f aca="false">IF(OR(ROW()-設定!$B$30&lt;2,ROW()+設定!$B$30&gt;13701,N($A593)&lt;=0,N(INDEX($A$2:$A$13701,MIN(13700,MAX(1,ROW()-1+設定!$B$30))))&lt;=0,$A593&lt;設定!$B$28,$A593&gt;設定!$B$29),0,IF(AND($C593&gt;=MAX(INDEX($C$1:$C$13701,MAX(1,ROW()-設定!$B$24)):INDEX($C$1:$C$13701,MAX(1,ROW()-1))),$C593&gt;MAX(INDEX($C$1:$C$13701,MIN(13701,ROW()+1)):INDEX($C$1:$C$13701,MIN(13701,ROW()+設定!$B$24))),$C593&gt;=設定!$B$32,$C593&gt;=MAX(MIN(INDEX($C$1:$C$13701,MAX(1,ROW()-設定!$B$26)):INDEX($C$1:$C$13701,MAX(1,ROW()-1))),MIN(INDEX($C$1:$C$13701,MIN(13701,ROW()+1)):INDEX($C$1:$C$13701,MIN(13701,ROW()+設定!$B$26))))*10^(設定!$B$27/20)),1,0))</f>
        <v>0</v>
      </c>
      <c r="G593" s="33" t="n">
        <f aca="false">$G592+IF($F593=1,1,0)</f>
        <v>0</v>
      </c>
      <c r="H593" s="0" t="str">
        <f aca="false">IF($F593=1,$G593,"")</f>
        <v/>
      </c>
    </row>
    <row r="594" customFormat="false" ht="15" hidden="false" customHeight="false" outlineLevel="0" collapsed="false">
      <c r="A594" s="30" t="n">
        <v>92.5</v>
      </c>
      <c r="B594" s="31" t="n">
        <v>12.62</v>
      </c>
      <c r="C594" s="32" t="n">
        <f aca="false">IF($A594="","",IF(設定!$B$21="dB",10^($B594/20),ABS($B594)))</f>
        <v>4.27562886151586</v>
      </c>
      <c r="D594" s="32" t="n">
        <f aca="false">IF($A594="","",$A594^2)</f>
        <v>8556.25</v>
      </c>
      <c r="E594" s="32" t="n">
        <f aca="false">IF($A594="","",IF($C594&lt;=0,"",1/$C594^2))</f>
        <v>0.0547015962893972</v>
      </c>
      <c r="F594" s="33" t="n">
        <f aca="false">IF(OR(ROW()-設定!$B$30&lt;2,ROW()+設定!$B$30&gt;13701,N($A594)&lt;=0,N(INDEX($A$2:$A$13701,MIN(13700,MAX(1,ROW()-1+設定!$B$30))))&lt;=0,$A594&lt;設定!$B$28,$A594&gt;設定!$B$29),0,IF(AND($C594&gt;=MAX(INDEX($C$1:$C$13701,MAX(1,ROW()-設定!$B$24)):INDEX($C$1:$C$13701,MAX(1,ROW()-1))),$C594&gt;MAX(INDEX($C$1:$C$13701,MIN(13701,ROW()+1)):INDEX($C$1:$C$13701,MIN(13701,ROW()+設定!$B$24))),$C594&gt;=設定!$B$32,$C594&gt;=MAX(MIN(INDEX($C$1:$C$13701,MAX(1,ROW()-設定!$B$26)):INDEX($C$1:$C$13701,MAX(1,ROW()-1))),MIN(INDEX($C$1:$C$13701,MIN(13701,ROW()+1)):INDEX($C$1:$C$13701,MIN(13701,ROW()+設定!$B$26))))*10^(設定!$B$27/20)),1,0))</f>
        <v>0</v>
      </c>
      <c r="G594" s="33" t="n">
        <f aca="false">$G593+IF($F594=1,1,0)</f>
        <v>0</v>
      </c>
      <c r="H594" s="0" t="str">
        <f aca="false">IF($F594=1,$G594,"")</f>
        <v/>
      </c>
    </row>
    <row r="595" customFormat="false" ht="15" hidden="false" customHeight="false" outlineLevel="0" collapsed="false">
      <c r="A595" s="30" t="n">
        <v>92.65625</v>
      </c>
      <c r="B595" s="31" t="n">
        <v>12.7023</v>
      </c>
      <c r="C595" s="32" t="n">
        <f aca="false">IF($A595="","",IF(設定!$B$21="dB",10^($B595/20),ABS($B595)))</f>
        <v>4.31633357037912</v>
      </c>
      <c r="D595" s="32" t="n">
        <f aca="false">IF($A595="","",$A595^2)</f>
        <v>8585.1806640625</v>
      </c>
      <c r="E595" s="32" t="n">
        <f aca="false">IF($A595="","",IF($C595&lt;=0,"",1/$C595^2))</f>
        <v>0.0536747462543703</v>
      </c>
      <c r="F595" s="33" t="n">
        <f aca="false">IF(OR(ROW()-設定!$B$30&lt;2,ROW()+設定!$B$30&gt;13701,N($A595)&lt;=0,N(INDEX($A$2:$A$13701,MIN(13700,MAX(1,ROW()-1+設定!$B$30))))&lt;=0,$A595&lt;設定!$B$28,$A595&gt;設定!$B$29),0,IF(AND($C595&gt;=MAX(INDEX($C$1:$C$13701,MAX(1,ROW()-設定!$B$24)):INDEX($C$1:$C$13701,MAX(1,ROW()-1))),$C595&gt;MAX(INDEX($C$1:$C$13701,MIN(13701,ROW()+1)):INDEX($C$1:$C$13701,MIN(13701,ROW()+設定!$B$24))),$C595&gt;=設定!$B$32,$C595&gt;=MAX(MIN(INDEX($C$1:$C$13701,MAX(1,ROW()-設定!$B$26)):INDEX($C$1:$C$13701,MAX(1,ROW()-1))),MIN(INDEX($C$1:$C$13701,MIN(13701,ROW()+1)):INDEX($C$1:$C$13701,MIN(13701,ROW()+設定!$B$26))))*10^(設定!$B$27/20)),1,0))</f>
        <v>0</v>
      </c>
      <c r="G595" s="33" t="n">
        <f aca="false">$G594+IF($F595=1,1,0)</f>
        <v>0</v>
      </c>
      <c r="H595" s="0" t="str">
        <f aca="false">IF($F595=1,$G595,"")</f>
        <v/>
      </c>
    </row>
    <row r="596" customFormat="false" ht="15" hidden="false" customHeight="false" outlineLevel="0" collapsed="false">
      <c r="A596" s="30" t="n">
        <v>92.8125</v>
      </c>
      <c r="B596" s="31" t="n">
        <v>12.6875</v>
      </c>
      <c r="C596" s="32" t="n">
        <f aca="false">IF($A596="","",IF(設定!$B$21="dB",10^($B596/20),ABS($B596)))</f>
        <v>4.30898517592102</v>
      </c>
      <c r="D596" s="32" t="n">
        <f aca="false">IF($A596="","",$A596^2)</f>
        <v>8614.16015625</v>
      </c>
      <c r="E596" s="32" t="n">
        <f aca="false">IF($A596="","",IF($C596&lt;=0,"",1/$C596^2))</f>
        <v>0.0538579724710572</v>
      </c>
      <c r="F596" s="33" t="n">
        <f aca="false">IF(OR(ROW()-設定!$B$30&lt;2,ROW()+設定!$B$30&gt;13701,N($A596)&lt;=0,N(INDEX($A$2:$A$13701,MIN(13700,MAX(1,ROW()-1+設定!$B$30))))&lt;=0,$A596&lt;設定!$B$28,$A596&gt;設定!$B$29),0,IF(AND($C596&gt;=MAX(INDEX($C$1:$C$13701,MAX(1,ROW()-設定!$B$24)):INDEX($C$1:$C$13701,MAX(1,ROW()-1))),$C596&gt;MAX(INDEX($C$1:$C$13701,MIN(13701,ROW()+1)):INDEX($C$1:$C$13701,MIN(13701,ROW()+設定!$B$24))),$C596&gt;=設定!$B$32,$C596&gt;=MAX(MIN(INDEX($C$1:$C$13701,MAX(1,ROW()-設定!$B$26)):INDEX($C$1:$C$13701,MAX(1,ROW()-1))),MIN(INDEX($C$1:$C$13701,MIN(13701,ROW()+1)):INDEX($C$1:$C$13701,MIN(13701,ROW()+設定!$B$26))))*10^(設定!$B$27/20)),1,0))</f>
        <v>0</v>
      </c>
      <c r="G596" s="33" t="n">
        <f aca="false">$G595+IF($F596=1,1,0)</f>
        <v>0</v>
      </c>
      <c r="H596" s="0" t="str">
        <f aca="false">IF($F596=1,$G596,"")</f>
        <v/>
      </c>
    </row>
    <row r="597" customFormat="false" ht="15" hidden="false" customHeight="false" outlineLevel="0" collapsed="false">
      <c r="A597" s="30" t="n">
        <v>92.96875</v>
      </c>
      <c r="B597" s="31" t="n">
        <v>12.7387</v>
      </c>
      <c r="C597" s="32" t="n">
        <f aca="false">IF($A597="","",IF(設定!$B$21="dB",10^($B597/20),ABS($B597)))</f>
        <v>4.33446000523116</v>
      </c>
      <c r="D597" s="32" t="n">
        <f aca="false">IF($A597="","",$A597^2)</f>
        <v>8643.1884765625</v>
      </c>
      <c r="E597" s="32" t="n">
        <f aca="false">IF($A597="","",IF($C597&lt;=0,"",1/$C597^2))</f>
        <v>0.053226756229911</v>
      </c>
      <c r="F597" s="33" t="n">
        <f aca="false">IF(OR(ROW()-設定!$B$30&lt;2,ROW()+設定!$B$30&gt;13701,N($A597)&lt;=0,N(INDEX($A$2:$A$13701,MIN(13700,MAX(1,ROW()-1+設定!$B$30))))&lt;=0,$A597&lt;設定!$B$28,$A597&gt;設定!$B$29),0,IF(AND($C597&gt;=MAX(INDEX($C$1:$C$13701,MAX(1,ROW()-設定!$B$24)):INDEX($C$1:$C$13701,MAX(1,ROW()-1))),$C597&gt;MAX(INDEX($C$1:$C$13701,MIN(13701,ROW()+1)):INDEX($C$1:$C$13701,MIN(13701,ROW()+設定!$B$24))),$C597&gt;=設定!$B$32,$C597&gt;=MAX(MIN(INDEX($C$1:$C$13701,MAX(1,ROW()-設定!$B$26)):INDEX($C$1:$C$13701,MAX(1,ROW()-1))),MIN(INDEX($C$1:$C$13701,MIN(13701,ROW()+1)):INDEX($C$1:$C$13701,MIN(13701,ROW()+設定!$B$26))))*10^(設定!$B$27/20)),1,0))</f>
        <v>0</v>
      </c>
      <c r="G597" s="33" t="n">
        <f aca="false">$G596+IF($F597=1,1,0)</f>
        <v>0</v>
      </c>
      <c r="H597" s="0" t="str">
        <f aca="false">IF($F597=1,$G597,"")</f>
        <v/>
      </c>
    </row>
    <row r="598" customFormat="false" ht="15" hidden="false" customHeight="false" outlineLevel="0" collapsed="false">
      <c r="A598" s="30" t="n">
        <v>93.125</v>
      </c>
      <c r="B598" s="31" t="n">
        <v>12.6695</v>
      </c>
      <c r="C598" s="32" t="n">
        <f aca="false">IF($A598="","",IF(設定!$B$21="dB",10^($B598/20),ABS($B598)))</f>
        <v>4.30006479755323</v>
      </c>
      <c r="D598" s="32" t="n">
        <f aca="false">IF($A598="","",$A598^2)</f>
        <v>8672.265625</v>
      </c>
      <c r="E598" s="32" t="n">
        <f aca="false">IF($A598="","",IF($C598&lt;=0,"",1/$C598^2))</f>
        <v>0.0540816583171648</v>
      </c>
      <c r="F598" s="33" t="n">
        <f aca="false">IF(OR(ROW()-設定!$B$30&lt;2,ROW()+設定!$B$30&gt;13701,N($A598)&lt;=0,N(INDEX($A$2:$A$13701,MIN(13700,MAX(1,ROW()-1+設定!$B$30))))&lt;=0,$A598&lt;設定!$B$28,$A598&gt;設定!$B$29),0,IF(AND($C598&gt;=MAX(INDEX($C$1:$C$13701,MAX(1,ROW()-設定!$B$24)):INDEX($C$1:$C$13701,MAX(1,ROW()-1))),$C598&gt;MAX(INDEX($C$1:$C$13701,MIN(13701,ROW()+1)):INDEX($C$1:$C$13701,MIN(13701,ROW()+設定!$B$24))),$C598&gt;=設定!$B$32,$C598&gt;=MAX(MIN(INDEX($C$1:$C$13701,MAX(1,ROW()-設定!$B$26)):INDEX($C$1:$C$13701,MAX(1,ROW()-1))),MIN(INDEX($C$1:$C$13701,MIN(13701,ROW()+1)):INDEX($C$1:$C$13701,MIN(13701,ROW()+設定!$B$26))))*10^(設定!$B$27/20)),1,0))</f>
        <v>0</v>
      </c>
      <c r="G598" s="33" t="n">
        <f aca="false">$G597+IF($F598=1,1,0)</f>
        <v>0</v>
      </c>
      <c r="H598" s="0" t="str">
        <f aca="false">IF($F598=1,$G598,"")</f>
        <v/>
      </c>
    </row>
    <row r="599" customFormat="false" ht="15" hidden="false" customHeight="false" outlineLevel="0" collapsed="false">
      <c r="A599" s="30" t="n">
        <v>93.28125</v>
      </c>
      <c r="B599" s="31" t="n">
        <v>12.5964</v>
      </c>
      <c r="C599" s="32" t="n">
        <f aca="false">IF($A599="","",IF(設定!$B$21="dB",10^($B599/20),ABS($B599)))</f>
        <v>4.26402753020391</v>
      </c>
      <c r="D599" s="32" t="n">
        <f aca="false">IF($A599="","",$A599^2)</f>
        <v>8701.3916015625</v>
      </c>
      <c r="E599" s="32" t="n">
        <f aca="false">IF($A599="","",IF($C599&lt;=0,"",1/$C599^2))</f>
        <v>0.0549996593976402</v>
      </c>
      <c r="F599" s="33" t="n">
        <f aca="false">IF(OR(ROW()-設定!$B$30&lt;2,ROW()+設定!$B$30&gt;13701,N($A599)&lt;=0,N(INDEX($A$2:$A$13701,MIN(13700,MAX(1,ROW()-1+設定!$B$30))))&lt;=0,$A599&lt;設定!$B$28,$A599&gt;設定!$B$29),0,IF(AND($C599&gt;=MAX(INDEX($C$1:$C$13701,MAX(1,ROW()-設定!$B$24)):INDEX($C$1:$C$13701,MAX(1,ROW()-1))),$C599&gt;MAX(INDEX($C$1:$C$13701,MIN(13701,ROW()+1)):INDEX($C$1:$C$13701,MIN(13701,ROW()+設定!$B$24))),$C599&gt;=設定!$B$32,$C599&gt;=MAX(MIN(INDEX($C$1:$C$13701,MAX(1,ROW()-設定!$B$26)):INDEX($C$1:$C$13701,MAX(1,ROW()-1))),MIN(INDEX($C$1:$C$13701,MIN(13701,ROW()+1)):INDEX($C$1:$C$13701,MIN(13701,ROW()+設定!$B$26))))*10^(設定!$B$27/20)),1,0))</f>
        <v>0</v>
      </c>
      <c r="G599" s="33" t="n">
        <f aca="false">$G598+IF($F599=1,1,0)</f>
        <v>0</v>
      </c>
      <c r="H599" s="0" t="str">
        <f aca="false">IF($F599=1,$G599,"")</f>
        <v/>
      </c>
    </row>
    <row r="600" customFormat="false" ht="15" hidden="false" customHeight="false" outlineLevel="0" collapsed="false">
      <c r="A600" s="30" t="n">
        <v>93.4375</v>
      </c>
      <c r="B600" s="31" t="n">
        <v>12.6668</v>
      </c>
      <c r="C600" s="32" t="n">
        <f aca="false">IF($A600="","",IF(設定!$B$21="dB",10^($B600/20),ABS($B600)))</f>
        <v>4.29872833449435</v>
      </c>
      <c r="D600" s="32" t="n">
        <f aca="false">IF($A600="","",$A600^2)</f>
        <v>8730.56640625</v>
      </c>
      <c r="E600" s="32" t="n">
        <f aca="false">IF($A600="","",IF($C600&lt;=0,"",1/$C600^2))</f>
        <v>0.0541152912283042</v>
      </c>
      <c r="F600" s="33" t="n">
        <f aca="false">IF(OR(ROW()-設定!$B$30&lt;2,ROW()+設定!$B$30&gt;13701,N($A600)&lt;=0,N(INDEX($A$2:$A$13701,MIN(13700,MAX(1,ROW()-1+設定!$B$30))))&lt;=0,$A600&lt;設定!$B$28,$A600&gt;設定!$B$29),0,IF(AND($C600&gt;=MAX(INDEX($C$1:$C$13701,MAX(1,ROW()-設定!$B$24)):INDEX($C$1:$C$13701,MAX(1,ROW()-1))),$C600&gt;MAX(INDEX($C$1:$C$13701,MIN(13701,ROW()+1)):INDEX($C$1:$C$13701,MIN(13701,ROW()+設定!$B$24))),$C600&gt;=設定!$B$32,$C600&gt;=MAX(MIN(INDEX($C$1:$C$13701,MAX(1,ROW()-設定!$B$26)):INDEX($C$1:$C$13701,MAX(1,ROW()-1))),MIN(INDEX($C$1:$C$13701,MIN(13701,ROW()+1)):INDEX($C$1:$C$13701,MIN(13701,ROW()+設定!$B$26))))*10^(設定!$B$27/20)),1,0))</f>
        <v>0</v>
      </c>
      <c r="G600" s="33" t="n">
        <f aca="false">$G599+IF($F600=1,1,0)</f>
        <v>0</v>
      </c>
      <c r="H600" s="0" t="str">
        <f aca="false">IF($F600=1,$G600,"")</f>
        <v/>
      </c>
    </row>
    <row r="601" customFormat="false" ht="15" hidden="false" customHeight="false" outlineLevel="0" collapsed="false">
      <c r="A601" s="30" t="n">
        <v>93.59375</v>
      </c>
      <c r="B601" s="31" t="n">
        <v>12.5246</v>
      </c>
      <c r="C601" s="32" t="n">
        <f aca="false">IF($A601="","",IF(設定!$B$21="dB",10^($B601/20),ABS($B601)))</f>
        <v>4.22892516552699</v>
      </c>
      <c r="D601" s="32" t="n">
        <f aca="false">IF($A601="","",$A601^2)</f>
        <v>8759.7900390625</v>
      </c>
      <c r="E601" s="32" t="n">
        <f aca="false">IF($A601="","",IF($C601&lt;=0,"",1/$C601^2))</f>
        <v>0.0559165026201079</v>
      </c>
      <c r="F601" s="33" t="n">
        <f aca="false">IF(OR(ROW()-設定!$B$30&lt;2,ROW()+設定!$B$30&gt;13701,N($A601)&lt;=0,N(INDEX($A$2:$A$13701,MIN(13700,MAX(1,ROW()-1+設定!$B$30))))&lt;=0,$A601&lt;設定!$B$28,$A601&gt;設定!$B$29),0,IF(AND($C601&gt;=MAX(INDEX($C$1:$C$13701,MAX(1,ROW()-設定!$B$24)):INDEX($C$1:$C$13701,MAX(1,ROW()-1))),$C601&gt;MAX(INDEX($C$1:$C$13701,MIN(13701,ROW()+1)):INDEX($C$1:$C$13701,MIN(13701,ROW()+設定!$B$24))),$C601&gt;=設定!$B$32,$C601&gt;=MAX(MIN(INDEX($C$1:$C$13701,MAX(1,ROW()-設定!$B$26)):INDEX($C$1:$C$13701,MAX(1,ROW()-1))),MIN(INDEX($C$1:$C$13701,MIN(13701,ROW()+1)):INDEX($C$1:$C$13701,MIN(13701,ROW()+設定!$B$26))))*10^(設定!$B$27/20)),1,0))</f>
        <v>0</v>
      </c>
      <c r="G601" s="33" t="n">
        <f aca="false">$G600+IF($F601=1,1,0)</f>
        <v>0</v>
      </c>
      <c r="H601" s="0" t="str">
        <f aca="false">IF($F601=1,$G601,"")</f>
        <v/>
      </c>
    </row>
    <row r="602" customFormat="false" ht="15" hidden="false" customHeight="false" outlineLevel="0" collapsed="false">
      <c r="A602" s="30" t="n">
        <v>93.75</v>
      </c>
      <c r="B602" s="31" t="n">
        <v>12.458</v>
      </c>
      <c r="C602" s="32" t="n">
        <f aca="false">IF($A602="","",IF(設定!$B$21="dB",10^($B602/20),ABS($B602)))</f>
        <v>4.19662342039832</v>
      </c>
      <c r="D602" s="32" t="n">
        <f aca="false">IF($A602="","",$A602^2)</f>
        <v>8789.0625</v>
      </c>
      <c r="E602" s="32" t="n">
        <f aca="false">IF($A602="","",IF($C602&lt;=0,"",1/$C602^2))</f>
        <v>0.0567806029548664</v>
      </c>
      <c r="F602" s="33" t="n">
        <f aca="false">IF(OR(ROW()-設定!$B$30&lt;2,ROW()+設定!$B$30&gt;13701,N($A602)&lt;=0,N(INDEX($A$2:$A$13701,MIN(13700,MAX(1,ROW()-1+設定!$B$30))))&lt;=0,$A602&lt;設定!$B$28,$A602&gt;設定!$B$29),0,IF(AND($C602&gt;=MAX(INDEX($C$1:$C$13701,MAX(1,ROW()-設定!$B$24)):INDEX($C$1:$C$13701,MAX(1,ROW()-1))),$C602&gt;MAX(INDEX($C$1:$C$13701,MIN(13701,ROW()+1)):INDEX($C$1:$C$13701,MIN(13701,ROW()+設定!$B$24))),$C602&gt;=設定!$B$32,$C602&gt;=MAX(MIN(INDEX($C$1:$C$13701,MAX(1,ROW()-設定!$B$26)):INDEX($C$1:$C$13701,MAX(1,ROW()-1))),MIN(INDEX($C$1:$C$13701,MIN(13701,ROW()+1)):INDEX($C$1:$C$13701,MIN(13701,ROW()+設定!$B$26))))*10^(設定!$B$27/20)),1,0))</f>
        <v>0</v>
      </c>
      <c r="G602" s="33" t="n">
        <f aca="false">$G601+IF($F602=1,1,0)</f>
        <v>0</v>
      </c>
      <c r="H602" s="0" t="str">
        <f aca="false">IF($F602=1,$G602,"")</f>
        <v/>
      </c>
    </row>
    <row r="603" customFormat="false" ht="15" hidden="false" customHeight="false" outlineLevel="0" collapsed="false">
      <c r="A603" s="30" t="n">
        <v>93.90625</v>
      </c>
      <c r="B603" s="31" t="n">
        <v>12.6918</v>
      </c>
      <c r="C603" s="32" t="n">
        <f aca="false">IF($A603="","",IF(設定!$B$21="dB",10^($B603/20),ABS($B603)))</f>
        <v>4.3111188921136</v>
      </c>
      <c r="D603" s="32" t="n">
        <f aca="false">IF($A603="","",$A603^2)</f>
        <v>8818.3837890625</v>
      </c>
      <c r="E603" s="32" t="n">
        <f aca="false">IF($A603="","",IF($C603&lt;=0,"",1/$C603^2))</f>
        <v>0.0538046734586395</v>
      </c>
      <c r="F603" s="33" t="n">
        <f aca="false">IF(OR(ROW()-設定!$B$30&lt;2,ROW()+設定!$B$30&gt;13701,N($A603)&lt;=0,N(INDEX($A$2:$A$13701,MIN(13700,MAX(1,ROW()-1+設定!$B$30))))&lt;=0,$A603&lt;設定!$B$28,$A603&gt;設定!$B$29),0,IF(AND($C603&gt;=MAX(INDEX($C$1:$C$13701,MAX(1,ROW()-設定!$B$24)):INDEX($C$1:$C$13701,MAX(1,ROW()-1))),$C603&gt;MAX(INDEX($C$1:$C$13701,MIN(13701,ROW()+1)):INDEX($C$1:$C$13701,MIN(13701,ROW()+設定!$B$24))),$C603&gt;=設定!$B$32,$C603&gt;=MAX(MIN(INDEX($C$1:$C$13701,MAX(1,ROW()-設定!$B$26)):INDEX($C$1:$C$13701,MAX(1,ROW()-1))),MIN(INDEX($C$1:$C$13701,MIN(13701,ROW()+1)):INDEX($C$1:$C$13701,MIN(13701,ROW()+設定!$B$26))))*10^(設定!$B$27/20)),1,0))</f>
        <v>0</v>
      </c>
      <c r="G603" s="33" t="n">
        <f aca="false">$G602+IF($F603=1,1,0)</f>
        <v>0</v>
      </c>
      <c r="H603" s="0" t="str">
        <f aca="false">IF($F603=1,$G603,"")</f>
        <v/>
      </c>
    </row>
    <row r="604" customFormat="false" ht="15" hidden="false" customHeight="false" outlineLevel="0" collapsed="false">
      <c r="A604" s="30" t="n">
        <v>94.0625</v>
      </c>
      <c r="B604" s="31" t="n">
        <v>12.6259</v>
      </c>
      <c r="C604" s="32" t="n">
        <f aca="false">IF($A604="","",IF(設定!$B$21="dB",10^($B604/20),ABS($B604)))</f>
        <v>4.27853412290937</v>
      </c>
      <c r="D604" s="32" t="n">
        <f aca="false">IF($A604="","",$A604^2)</f>
        <v>8847.75390625</v>
      </c>
      <c r="E604" s="32" t="n">
        <f aca="false">IF($A604="","",IF($C604&lt;=0,"",1/$C604^2))</f>
        <v>0.0546273332476202</v>
      </c>
      <c r="F604" s="33" t="n">
        <f aca="false">IF(OR(ROW()-設定!$B$30&lt;2,ROW()+設定!$B$30&gt;13701,N($A604)&lt;=0,N(INDEX($A$2:$A$13701,MIN(13700,MAX(1,ROW()-1+設定!$B$30))))&lt;=0,$A604&lt;設定!$B$28,$A604&gt;設定!$B$29),0,IF(AND($C604&gt;=MAX(INDEX($C$1:$C$13701,MAX(1,ROW()-設定!$B$24)):INDEX($C$1:$C$13701,MAX(1,ROW()-1))),$C604&gt;MAX(INDEX($C$1:$C$13701,MIN(13701,ROW()+1)):INDEX($C$1:$C$13701,MIN(13701,ROW()+設定!$B$24))),$C604&gt;=設定!$B$32,$C604&gt;=MAX(MIN(INDEX($C$1:$C$13701,MAX(1,ROW()-設定!$B$26)):INDEX($C$1:$C$13701,MAX(1,ROW()-1))),MIN(INDEX($C$1:$C$13701,MIN(13701,ROW()+1)):INDEX($C$1:$C$13701,MIN(13701,ROW()+設定!$B$26))))*10^(設定!$B$27/20)),1,0))</f>
        <v>0</v>
      </c>
      <c r="G604" s="33" t="n">
        <f aca="false">$G603+IF($F604=1,1,0)</f>
        <v>0</v>
      </c>
      <c r="H604" s="0" t="str">
        <f aca="false">IF($F604=1,$G604,"")</f>
        <v/>
      </c>
    </row>
    <row r="605" customFormat="false" ht="15" hidden="false" customHeight="false" outlineLevel="0" collapsed="false">
      <c r="A605" s="30" t="n">
        <v>94.21875</v>
      </c>
      <c r="B605" s="31" t="n">
        <v>12.6643</v>
      </c>
      <c r="C605" s="32" t="n">
        <f aca="false">IF($A605="","",IF(設定!$B$21="dB",10^($B605/20),ABS($B605)))</f>
        <v>4.2974912390625</v>
      </c>
      <c r="D605" s="32" t="n">
        <f aca="false">IF($A605="","",$A605^2)</f>
        <v>8877.1728515625</v>
      </c>
      <c r="E605" s="32" t="n">
        <f aca="false">IF($A605="","",IF($C605&lt;=0,"",1/$C605^2))</f>
        <v>0.0541464514618012</v>
      </c>
      <c r="F605" s="33" t="n">
        <f aca="false">IF(OR(ROW()-設定!$B$30&lt;2,ROW()+設定!$B$30&gt;13701,N($A605)&lt;=0,N(INDEX($A$2:$A$13701,MIN(13700,MAX(1,ROW()-1+設定!$B$30))))&lt;=0,$A605&lt;設定!$B$28,$A605&gt;設定!$B$29),0,IF(AND($C605&gt;=MAX(INDEX($C$1:$C$13701,MAX(1,ROW()-設定!$B$24)):INDEX($C$1:$C$13701,MAX(1,ROW()-1))),$C605&gt;MAX(INDEX($C$1:$C$13701,MIN(13701,ROW()+1)):INDEX($C$1:$C$13701,MIN(13701,ROW()+設定!$B$24))),$C605&gt;=設定!$B$32,$C605&gt;=MAX(MIN(INDEX($C$1:$C$13701,MAX(1,ROW()-設定!$B$26)):INDEX($C$1:$C$13701,MAX(1,ROW()-1))),MIN(INDEX($C$1:$C$13701,MIN(13701,ROW()+1)):INDEX($C$1:$C$13701,MIN(13701,ROW()+設定!$B$26))))*10^(設定!$B$27/20)),1,0))</f>
        <v>0</v>
      </c>
      <c r="G605" s="33" t="n">
        <f aca="false">$G604+IF($F605=1,1,0)</f>
        <v>0</v>
      </c>
      <c r="H605" s="0" t="str">
        <f aca="false">IF($F605=1,$G605,"")</f>
        <v/>
      </c>
    </row>
    <row r="606" customFormat="false" ht="15" hidden="false" customHeight="false" outlineLevel="0" collapsed="false">
      <c r="A606" s="30" t="n">
        <v>94.375</v>
      </c>
      <c r="B606" s="31" t="n">
        <v>12.4541</v>
      </c>
      <c r="C606" s="32" t="n">
        <f aca="false">IF($A606="","",IF(設定!$B$21="dB",10^($B606/20),ABS($B606)))</f>
        <v>4.19473954227136</v>
      </c>
      <c r="D606" s="32" t="n">
        <f aca="false">IF($A606="","",$A606^2)</f>
        <v>8906.640625</v>
      </c>
      <c r="E606" s="32" t="n">
        <f aca="false">IF($A606="","",IF($C606&lt;=0,"",1/$C606^2))</f>
        <v>0.0568316153024659</v>
      </c>
      <c r="F606" s="33" t="n">
        <f aca="false">IF(OR(ROW()-設定!$B$30&lt;2,ROW()+設定!$B$30&gt;13701,N($A606)&lt;=0,N(INDEX($A$2:$A$13701,MIN(13700,MAX(1,ROW()-1+設定!$B$30))))&lt;=0,$A606&lt;設定!$B$28,$A606&gt;設定!$B$29),0,IF(AND($C606&gt;=MAX(INDEX($C$1:$C$13701,MAX(1,ROW()-設定!$B$24)):INDEX($C$1:$C$13701,MAX(1,ROW()-1))),$C606&gt;MAX(INDEX($C$1:$C$13701,MIN(13701,ROW()+1)):INDEX($C$1:$C$13701,MIN(13701,ROW()+設定!$B$24))),$C606&gt;=設定!$B$32,$C606&gt;=MAX(MIN(INDEX($C$1:$C$13701,MAX(1,ROW()-設定!$B$26)):INDEX($C$1:$C$13701,MAX(1,ROW()-1))),MIN(INDEX($C$1:$C$13701,MIN(13701,ROW()+1)):INDEX($C$1:$C$13701,MIN(13701,ROW()+設定!$B$26))))*10^(設定!$B$27/20)),1,0))</f>
        <v>0</v>
      </c>
      <c r="G606" s="33" t="n">
        <f aca="false">$G605+IF($F606=1,1,0)</f>
        <v>0</v>
      </c>
      <c r="H606" s="0" t="str">
        <f aca="false">IF($F606=1,$G606,"")</f>
        <v/>
      </c>
    </row>
    <row r="607" customFormat="false" ht="15" hidden="false" customHeight="false" outlineLevel="0" collapsed="false">
      <c r="A607" s="30" t="n">
        <v>94.53125</v>
      </c>
      <c r="B607" s="31" t="n">
        <v>12.5952</v>
      </c>
      <c r="C607" s="32" t="n">
        <f aca="false">IF($A607="","",IF(設定!$B$21="dB",10^($B607/20),ABS($B607)))</f>
        <v>4.2634384737218</v>
      </c>
      <c r="D607" s="32" t="n">
        <f aca="false">IF($A607="","",$A607^2)</f>
        <v>8936.1572265625</v>
      </c>
      <c r="E607" s="32" t="n">
        <f aca="false">IF($A607="","",IF($C607&lt;=0,"",1/$C607^2))</f>
        <v>0.0550148584648741</v>
      </c>
      <c r="F607" s="33" t="n">
        <f aca="false">IF(OR(ROW()-設定!$B$30&lt;2,ROW()+設定!$B$30&gt;13701,N($A607)&lt;=0,N(INDEX($A$2:$A$13701,MIN(13700,MAX(1,ROW()-1+設定!$B$30))))&lt;=0,$A607&lt;設定!$B$28,$A607&gt;設定!$B$29),0,IF(AND($C607&gt;=MAX(INDEX($C$1:$C$13701,MAX(1,ROW()-設定!$B$24)):INDEX($C$1:$C$13701,MAX(1,ROW()-1))),$C607&gt;MAX(INDEX($C$1:$C$13701,MIN(13701,ROW()+1)):INDEX($C$1:$C$13701,MIN(13701,ROW()+設定!$B$24))),$C607&gt;=設定!$B$32,$C607&gt;=MAX(MIN(INDEX($C$1:$C$13701,MAX(1,ROW()-設定!$B$26)):INDEX($C$1:$C$13701,MAX(1,ROW()-1))),MIN(INDEX($C$1:$C$13701,MIN(13701,ROW()+1)):INDEX($C$1:$C$13701,MIN(13701,ROW()+設定!$B$26))))*10^(設定!$B$27/20)),1,0))</f>
        <v>0</v>
      </c>
      <c r="G607" s="33" t="n">
        <f aca="false">$G606+IF($F607=1,1,0)</f>
        <v>0</v>
      </c>
      <c r="H607" s="0" t="str">
        <f aca="false">IF($F607=1,$G607,"")</f>
        <v/>
      </c>
    </row>
    <row r="608" customFormat="false" ht="15" hidden="false" customHeight="false" outlineLevel="0" collapsed="false">
      <c r="A608" s="30" t="n">
        <v>94.6875</v>
      </c>
      <c r="B608" s="31" t="n">
        <v>12.5717</v>
      </c>
      <c r="C608" s="32" t="n">
        <f aca="false">IF($A608="","",IF(設定!$B$21="dB",10^($B608/20),ABS($B608)))</f>
        <v>4.25191917109851</v>
      </c>
      <c r="D608" s="32" t="n">
        <f aca="false">IF($A608="","",$A608^2)</f>
        <v>8965.72265625</v>
      </c>
      <c r="E608" s="32" t="n">
        <f aca="false">IF($A608="","",IF($C608&lt;=0,"",1/$C608^2))</f>
        <v>0.0553133548532544</v>
      </c>
      <c r="F608" s="33" t="n">
        <f aca="false">IF(OR(ROW()-設定!$B$30&lt;2,ROW()+設定!$B$30&gt;13701,N($A608)&lt;=0,N(INDEX($A$2:$A$13701,MIN(13700,MAX(1,ROW()-1+設定!$B$30))))&lt;=0,$A608&lt;設定!$B$28,$A608&gt;設定!$B$29),0,IF(AND($C608&gt;=MAX(INDEX($C$1:$C$13701,MAX(1,ROW()-設定!$B$24)):INDEX($C$1:$C$13701,MAX(1,ROW()-1))),$C608&gt;MAX(INDEX($C$1:$C$13701,MIN(13701,ROW()+1)):INDEX($C$1:$C$13701,MIN(13701,ROW()+設定!$B$24))),$C608&gt;=設定!$B$32,$C608&gt;=MAX(MIN(INDEX($C$1:$C$13701,MAX(1,ROW()-設定!$B$26)):INDEX($C$1:$C$13701,MAX(1,ROW()-1))),MIN(INDEX($C$1:$C$13701,MIN(13701,ROW()+1)):INDEX($C$1:$C$13701,MIN(13701,ROW()+設定!$B$26))))*10^(設定!$B$27/20)),1,0))</f>
        <v>0</v>
      </c>
      <c r="G608" s="33" t="n">
        <f aca="false">$G607+IF($F608=1,1,0)</f>
        <v>0</v>
      </c>
      <c r="H608" s="0" t="str">
        <f aca="false">IF($F608=1,$G608,"")</f>
        <v/>
      </c>
    </row>
    <row r="609" customFormat="false" ht="15" hidden="false" customHeight="false" outlineLevel="0" collapsed="false">
      <c r="A609" s="30" t="n">
        <v>94.84375</v>
      </c>
      <c r="B609" s="31" t="n">
        <v>12.5443</v>
      </c>
      <c r="C609" s="32" t="n">
        <f aca="false">IF($A609="","",IF(設定!$B$21="dB",10^($B609/20),ABS($B609)))</f>
        <v>4.2385274487672</v>
      </c>
      <c r="D609" s="32" t="n">
        <f aca="false">IF($A609="","",$A609^2)</f>
        <v>8995.3369140625</v>
      </c>
      <c r="E609" s="32" t="n">
        <f aca="false">IF($A609="","",IF($C609&lt;=0,"",1/$C609^2))</f>
        <v>0.0556634345884457</v>
      </c>
      <c r="F609" s="33" t="n">
        <f aca="false">IF(OR(ROW()-設定!$B$30&lt;2,ROW()+設定!$B$30&gt;13701,N($A609)&lt;=0,N(INDEX($A$2:$A$13701,MIN(13700,MAX(1,ROW()-1+設定!$B$30))))&lt;=0,$A609&lt;設定!$B$28,$A609&gt;設定!$B$29),0,IF(AND($C609&gt;=MAX(INDEX($C$1:$C$13701,MAX(1,ROW()-設定!$B$24)):INDEX($C$1:$C$13701,MAX(1,ROW()-1))),$C609&gt;MAX(INDEX($C$1:$C$13701,MIN(13701,ROW()+1)):INDEX($C$1:$C$13701,MIN(13701,ROW()+設定!$B$24))),$C609&gt;=設定!$B$32,$C609&gt;=MAX(MIN(INDEX($C$1:$C$13701,MAX(1,ROW()-設定!$B$26)):INDEX($C$1:$C$13701,MAX(1,ROW()-1))),MIN(INDEX($C$1:$C$13701,MIN(13701,ROW()+1)):INDEX($C$1:$C$13701,MIN(13701,ROW()+設定!$B$26))))*10^(設定!$B$27/20)),1,0))</f>
        <v>0</v>
      </c>
      <c r="G609" s="33" t="n">
        <f aca="false">$G608+IF($F609=1,1,0)</f>
        <v>0</v>
      </c>
      <c r="H609" s="0" t="str">
        <f aca="false">IF($F609=1,$G609,"")</f>
        <v/>
      </c>
    </row>
    <row r="610" customFormat="false" ht="15" hidden="false" customHeight="false" outlineLevel="0" collapsed="false">
      <c r="A610" s="30" t="n">
        <v>95</v>
      </c>
      <c r="B610" s="31" t="n">
        <v>12.397</v>
      </c>
      <c r="C610" s="32" t="n">
        <f aca="false">IF($A610="","",IF(設定!$B$21="dB",10^($B610/20),ABS($B610)))</f>
        <v>4.16725426747996</v>
      </c>
      <c r="D610" s="32" t="n">
        <f aca="false">IF($A610="","",$A610^2)</f>
        <v>9025</v>
      </c>
      <c r="E610" s="32" t="n">
        <f aca="false">IF($A610="","",IF($C610&lt;=0,"",1/$C610^2))</f>
        <v>0.0575837574486839</v>
      </c>
      <c r="F610" s="33" t="n">
        <f aca="false">IF(OR(ROW()-設定!$B$30&lt;2,ROW()+設定!$B$30&gt;13701,N($A610)&lt;=0,N(INDEX($A$2:$A$13701,MIN(13700,MAX(1,ROW()-1+設定!$B$30))))&lt;=0,$A610&lt;設定!$B$28,$A610&gt;設定!$B$29),0,IF(AND($C610&gt;=MAX(INDEX($C$1:$C$13701,MAX(1,ROW()-設定!$B$24)):INDEX($C$1:$C$13701,MAX(1,ROW()-1))),$C610&gt;MAX(INDEX($C$1:$C$13701,MIN(13701,ROW()+1)):INDEX($C$1:$C$13701,MIN(13701,ROW()+設定!$B$24))),$C610&gt;=設定!$B$32,$C610&gt;=MAX(MIN(INDEX($C$1:$C$13701,MAX(1,ROW()-設定!$B$26)):INDEX($C$1:$C$13701,MAX(1,ROW()-1))),MIN(INDEX($C$1:$C$13701,MIN(13701,ROW()+1)):INDEX($C$1:$C$13701,MIN(13701,ROW()+設定!$B$26))))*10^(設定!$B$27/20)),1,0))</f>
        <v>0</v>
      </c>
      <c r="G610" s="33" t="n">
        <f aca="false">$G609+IF($F610=1,1,0)</f>
        <v>0</v>
      </c>
      <c r="H610" s="0" t="str">
        <f aca="false">IF($F610=1,$G610,"")</f>
        <v/>
      </c>
    </row>
    <row r="611" customFormat="false" ht="15" hidden="false" customHeight="false" outlineLevel="0" collapsed="false">
      <c r="A611" s="30" t="n">
        <v>95.15625</v>
      </c>
      <c r="B611" s="31" t="n">
        <v>12.6013</v>
      </c>
      <c r="C611" s="32" t="n">
        <f aca="false">IF($A611="","",IF(設定!$B$21="dB",10^($B611/20),ABS($B611)))</f>
        <v>4.26643368896295</v>
      </c>
      <c r="D611" s="32" t="n">
        <f aca="false">IF($A611="","",$A611^2)</f>
        <v>9054.7119140625</v>
      </c>
      <c r="E611" s="32" t="n">
        <f aca="false">IF($A611="","",IF($C611&lt;=0,"",1/$C611^2))</f>
        <v>0.0549376401074033</v>
      </c>
      <c r="F611" s="33" t="n">
        <f aca="false">IF(OR(ROW()-設定!$B$30&lt;2,ROW()+設定!$B$30&gt;13701,N($A611)&lt;=0,N(INDEX($A$2:$A$13701,MIN(13700,MAX(1,ROW()-1+設定!$B$30))))&lt;=0,$A611&lt;設定!$B$28,$A611&gt;設定!$B$29),0,IF(AND($C611&gt;=MAX(INDEX($C$1:$C$13701,MAX(1,ROW()-設定!$B$24)):INDEX($C$1:$C$13701,MAX(1,ROW()-1))),$C611&gt;MAX(INDEX($C$1:$C$13701,MIN(13701,ROW()+1)):INDEX($C$1:$C$13701,MIN(13701,ROW()+設定!$B$24))),$C611&gt;=設定!$B$32,$C611&gt;=MAX(MIN(INDEX($C$1:$C$13701,MAX(1,ROW()-設定!$B$26)):INDEX($C$1:$C$13701,MAX(1,ROW()-1))),MIN(INDEX($C$1:$C$13701,MIN(13701,ROW()+1)):INDEX($C$1:$C$13701,MIN(13701,ROW()+設定!$B$26))))*10^(設定!$B$27/20)),1,0))</f>
        <v>0</v>
      </c>
      <c r="G611" s="33" t="n">
        <f aca="false">$G610+IF($F611=1,1,0)</f>
        <v>0</v>
      </c>
      <c r="H611" s="0" t="str">
        <f aca="false">IF($F611=1,$G611,"")</f>
        <v/>
      </c>
    </row>
    <row r="612" customFormat="false" ht="15" hidden="false" customHeight="false" outlineLevel="0" collapsed="false">
      <c r="A612" s="30" t="n">
        <v>95.3125</v>
      </c>
      <c r="B612" s="31" t="n">
        <v>12.7299</v>
      </c>
      <c r="C612" s="32" t="n">
        <f aca="false">IF($A612="","",IF(設定!$B$21="dB",10^($B612/20),ABS($B612)))</f>
        <v>4.3300708253104</v>
      </c>
      <c r="D612" s="32" t="n">
        <f aca="false">IF($A612="","",$A612^2)</f>
        <v>9084.47265625</v>
      </c>
      <c r="E612" s="32" t="n">
        <f aca="false">IF($A612="","",IF($C612&lt;=0,"",1/$C612^2))</f>
        <v>0.0533347176118806</v>
      </c>
      <c r="F612" s="33" t="n">
        <f aca="false">IF(OR(ROW()-設定!$B$30&lt;2,ROW()+設定!$B$30&gt;13701,N($A612)&lt;=0,N(INDEX($A$2:$A$13701,MIN(13700,MAX(1,ROW()-1+設定!$B$30))))&lt;=0,$A612&lt;設定!$B$28,$A612&gt;設定!$B$29),0,IF(AND($C612&gt;=MAX(INDEX($C$1:$C$13701,MAX(1,ROW()-設定!$B$24)):INDEX($C$1:$C$13701,MAX(1,ROW()-1))),$C612&gt;MAX(INDEX($C$1:$C$13701,MIN(13701,ROW()+1)):INDEX($C$1:$C$13701,MIN(13701,ROW()+設定!$B$24))),$C612&gt;=設定!$B$32,$C612&gt;=MAX(MIN(INDEX($C$1:$C$13701,MAX(1,ROW()-設定!$B$26)):INDEX($C$1:$C$13701,MAX(1,ROW()-1))),MIN(INDEX($C$1:$C$13701,MIN(13701,ROW()+1)):INDEX($C$1:$C$13701,MIN(13701,ROW()+設定!$B$26))))*10^(設定!$B$27/20)),1,0))</f>
        <v>0</v>
      </c>
      <c r="G612" s="33" t="n">
        <f aca="false">$G611+IF($F612=1,1,0)</f>
        <v>0</v>
      </c>
      <c r="H612" s="0" t="str">
        <f aca="false">IF($F612=1,$G612,"")</f>
        <v/>
      </c>
    </row>
    <row r="613" customFormat="false" ht="15" hidden="false" customHeight="false" outlineLevel="0" collapsed="false">
      <c r="A613" s="30" t="n">
        <v>95.46875</v>
      </c>
      <c r="B613" s="31" t="n">
        <v>12.6768</v>
      </c>
      <c r="C613" s="32" t="n">
        <f aca="false">IF($A613="","",IF(設定!$B$21="dB",10^($B613/20),ABS($B613)))</f>
        <v>4.30368027840635</v>
      </c>
      <c r="D613" s="32" t="n">
        <f aca="false">IF($A613="","",$A613^2)</f>
        <v>9114.2822265625</v>
      </c>
      <c r="E613" s="32" t="n">
        <f aca="false">IF($A613="","",IF($C613&lt;=0,"",1/$C613^2))</f>
        <v>0.0539908295122552</v>
      </c>
      <c r="F613" s="33" t="n">
        <f aca="false">IF(OR(ROW()-設定!$B$30&lt;2,ROW()+設定!$B$30&gt;13701,N($A613)&lt;=0,N(INDEX($A$2:$A$13701,MIN(13700,MAX(1,ROW()-1+設定!$B$30))))&lt;=0,$A613&lt;設定!$B$28,$A613&gt;設定!$B$29),0,IF(AND($C613&gt;=MAX(INDEX($C$1:$C$13701,MAX(1,ROW()-設定!$B$24)):INDEX($C$1:$C$13701,MAX(1,ROW()-1))),$C613&gt;MAX(INDEX($C$1:$C$13701,MIN(13701,ROW()+1)):INDEX($C$1:$C$13701,MIN(13701,ROW()+設定!$B$24))),$C613&gt;=設定!$B$32,$C613&gt;=MAX(MIN(INDEX($C$1:$C$13701,MAX(1,ROW()-設定!$B$26)):INDEX($C$1:$C$13701,MAX(1,ROW()-1))),MIN(INDEX($C$1:$C$13701,MIN(13701,ROW()+1)):INDEX($C$1:$C$13701,MIN(13701,ROW()+設定!$B$26))))*10^(設定!$B$27/20)),1,0))</f>
        <v>0</v>
      </c>
      <c r="G613" s="33" t="n">
        <f aca="false">$G612+IF($F613=1,1,0)</f>
        <v>0</v>
      </c>
      <c r="H613" s="0" t="str">
        <f aca="false">IF($F613=1,$G613,"")</f>
        <v/>
      </c>
    </row>
    <row r="614" customFormat="false" ht="15" hidden="false" customHeight="false" outlineLevel="0" collapsed="false">
      <c r="A614" s="30" t="n">
        <v>95.625</v>
      </c>
      <c r="B614" s="31" t="n">
        <v>12.5749</v>
      </c>
      <c r="C614" s="32" t="n">
        <f aca="false">IF($A614="","",IF(設定!$B$21="dB",10^($B614/20),ABS($B614)))</f>
        <v>4.25348592459944</v>
      </c>
      <c r="D614" s="32" t="n">
        <f aca="false">IF($A614="","",$A614^2)</f>
        <v>9144.140625</v>
      </c>
      <c r="E614" s="32" t="n">
        <f aca="false">IF($A614="","",IF($C614&lt;=0,"",1/$C614^2))</f>
        <v>0.0552726134787496</v>
      </c>
      <c r="F614" s="33" t="n">
        <f aca="false">IF(OR(ROW()-設定!$B$30&lt;2,ROW()+設定!$B$30&gt;13701,N($A614)&lt;=0,N(INDEX($A$2:$A$13701,MIN(13700,MAX(1,ROW()-1+設定!$B$30))))&lt;=0,$A614&lt;設定!$B$28,$A614&gt;設定!$B$29),0,IF(AND($C614&gt;=MAX(INDEX($C$1:$C$13701,MAX(1,ROW()-設定!$B$24)):INDEX($C$1:$C$13701,MAX(1,ROW()-1))),$C614&gt;MAX(INDEX($C$1:$C$13701,MIN(13701,ROW()+1)):INDEX($C$1:$C$13701,MIN(13701,ROW()+設定!$B$24))),$C614&gt;=設定!$B$32,$C614&gt;=MAX(MIN(INDEX($C$1:$C$13701,MAX(1,ROW()-設定!$B$26)):INDEX($C$1:$C$13701,MAX(1,ROW()-1))),MIN(INDEX($C$1:$C$13701,MIN(13701,ROW()+1)):INDEX($C$1:$C$13701,MIN(13701,ROW()+設定!$B$26))))*10^(設定!$B$27/20)),1,0))</f>
        <v>0</v>
      </c>
      <c r="G614" s="33" t="n">
        <f aca="false">$G613+IF($F614=1,1,0)</f>
        <v>0</v>
      </c>
      <c r="H614" s="0" t="str">
        <f aca="false">IF($F614=1,$G614,"")</f>
        <v/>
      </c>
    </row>
    <row r="615" customFormat="false" ht="15" hidden="false" customHeight="false" outlineLevel="0" collapsed="false">
      <c r="A615" s="30" t="n">
        <v>95.78125</v>
      </c>
      <c r="B615" s="31" t="n">
        <v>12.6367</v>
      </c>
      <c r="C615" s="32" t="n">
        <f aca="false">IF($A615="","",IF(設定!$B$21="dB",10^($B615/20),ABS($B615)))</f>
        <v>4.2838573436604</v>
      </c>
      <c r="D615" s="32" t="n">
        <f aca="false">IF($A615="","",$A615^2)</f>
        <v>9174.0478515625</v>
      </c>
      <c r="E615" s="32" t="n">
        <f aca="false">IF($A615="","",IF($C615&lt;=0,"",1/$C615^2))</f>
        <v>0.0544916552092022</v>
      </c>
      <c r="F615" s="33" t="n">
        <f aca="false">IF(OR(ROW()-設定!$B$30&lt;2,ROW()+設定!$B$30&gt;13701,N($A615)&lt;=0,N(INDEX($A$2:$A$13701,MIN(13700,MAX(1,ROW()-1+設定!$B$30))))&lt;=0,$A615&lt;設定!$B$28,$A615&gt;設定!$B$29),0,IF(AND($C615&gt;=MAX(INDEX($C$1:$C$13701,MAX(1,ROW()-設定!$B$24)):INDEX($C$1:$C$13701,MAX(1,ROW()-1))),$C615&gt;MAX(INDEX($C$1:$C$13701,MIN(13701,ROW()+1)):INDEX($C$1:$C$13701,MIN(13701,ROW()+設定!$B$24))),$C615&gt;=設定!$B$32,$C615&gt;=MAX(MIN(INDEX($C$1:$C$13701,MAX(1,ROW()-設定!$B$26)):INDEX($C$1:$C$13701,MAX(1,ROW()-1))),MIN(INDEX($C$1:$C$13701,MIN(13701,ROW()+1)):INDEX($C$1:$C$13701,MIN(13701,ROW()+設定!$B$26))))*10^(設定!$B$27/20)),1,0))</f>
        <v>0</v>
      </c>
      <c r="G615" s="33" t="n">
        <f aca="false">$G614+IF($F615=1,1,0)</f>
        <v>0</v>
      </c>
      <c r="H615" s="0" t="str">
        <f aca="false">IF($F615=1,$G615,"")</f>
        <v/>
      </c>
    </row>
    <row r="616" customFormat="false" ht="15" hidden="false" customHeight="false" outlineLevel="0" collapsed="false">
      <c r="A616" s="30" t="n">
        <v>95.9375</v>
      </c>
      <c r="B616" s="31" t="n">
        <v>12.7177</v>
      </c>
      <c r="C616" s="32" t="n">
        <f aca="false">IF($A616="","",IF(設定!$B$21="dB",10^($B616/20),ABS($B616)))</f>
        <v>4.32399317708604</v>
      </c>
      <c r="D616" s="32" t="n">
        <f aca="false">IF($A616="","",$A616^2)</f>
        <v>9204.00390625</v>
      </c>
      <c r="E616" s="32" t="n">
        <f aca="false">IF($A616="","",IF($C616&lt;=0,"",1/$C616^2))</f>
        <v>0.0534847536757744</v>
      </c>
      <c r="F616" s="33" t="n">
        <f aca="false">IF(OR(ROW()-設定!$B$30&lt;2,ROW()+設定!$B$30&gt;13701,N($A616)&lt;=0,N(INDEX($A$2:$A$13701,MIN(13700,MAX(1,ROW()-1+設定!$B$30))))&lt;=0,$A616&lt;設定!$B$28,$A616&gt;設定!$B$29),0,IF(AND($C616&gt;=MAX(INDEX($C$1:$C$13701,MAX(1,ROW()-設定!$B$24)):INDEX($C$1:$C$13701,MAX(1,ROW()-1))),$C616&gt;MAX(INDEX($C$1:$C$13701,MIN(13701,ROW()+1)):INDEX($C$1:$C$13701,MIN(13701,ROW()+設定!$B$24))),$C616&gt;=設定!$B$32,$C616&gt;=MAX(MIN(INDEX($C$1:$C$13701,MAX(1,ROW()-設定!$B$26)):INDEX($C$1:$C$13701,MAX(1,ROW()-1))),MIN(INDEX($C$1:$C$13701,MIN(13701,ROW()+1)):INDEX($C$1:$C$13701,MIN(13701,ROW()+設定!$B$26))))*10^(設定!$B$27/20)),1,0))</f>
        <v>0</v>
      </c>
      <c r="G616" s="33" t="n">
        <f aca="false">$G615+IF($F616=1,1,0)</f>
        <v>0</v>
      </c>
      <c r="H616" s="0" t="str">
        <f aca="false">IF($F616=1,$G616,"")</f>
        <v/>
      </c>
    </row>
    <row r="617" customFormat="false" ht="15" hidden="false" customHeight="false" outlineLevel="0" collapsed="false">
      <c r="A617" s="30" t="n">
        <v>96.09375</v>
      </c>
      <c r="B617" s="31" t="n">
        <v>12.347</v>
      </c>
      <c r="C617" s="32" t="n">
        <f aca="false">IF($A617="","",IF(設定!$B$21="dB",10^($B617/20),ABS($B617)))</f>
        <v>4.1433345361654</v>
      </c>
      <c r="D617" s="32" t="n">
        <f aca="false">IF($A617="","",$A617^2)</f>
        <v>9234.0087890625</v>
      </c>
      <c r="E617" s="32" t="n">
        <f aca="false">IF($A617="","",IF($C617&lt;=0,"",1/$C617^2))</f>
        <v>0.058250545934174</v>
      </c>
      <c r="F617" s="33" t="n">
        <f aca="false">IF(OR(ROW()-設定!$B$30&lt;2,ROW()+設定!$B$30&gt;13701,N($A617)&lt;=0,N(INDEX($A$2:$A$13701,MIN(13700,MAX(1,ROW()-1+設定!$B$30))))&lt;=0,$A617&lt;設定!$B$28,$A617&gt;設定!$B$29),0,IF(AND($C617&gt;=MAX(INDEX($C$1:$C$13701,MAX(1,ROW()-設定!$B$24)):INDEX($C$1:$C$13701,MAX(1,ROW()-1))),$C617&gt;MAX(INDEX($C$1:$C$13701,MIN(13701,ROW()+1)):INDEX($C$1:$C$13701,MIN(13701,ROW()+設定!$B$24))),$C617&gt;=設定!$B$32,$C617&gt;=MAX(MIN(INDEX($C$1:$C$13701,MAX(1,ROW()-設定!$B$26)):INDEX($C$1:$C$13701,MAX(1,ROW()-1))),MIN(INDEX($C$1:$C$13701,MIN(13701,ROW()+1)):INDEX($C$1:$C$13701,MIN(13701,ROW()+設定!$B$26))))*10^(設定!$B$27/20)),1,0))</f>
        <v>0</v>
      </c>
      <c r="G617" s="33" t="n">
        <f aca="false">$G616+IF($F617=1,1,0)</f>
        <v>0</v>
      </c>
      <c r="H617" s="0" t="str">
        <f aca="false">IF($F617=1,$G617,"")</f>
        <v/>
      </c>
    </row>
    <row r="618" customFormat="false" ht="15" hidden="false" customHeight="false" outlineLevel="0" collapsed="false">
      <c r="A618" s="30" t="n">
        <v>96.25</v>
      </c>
      <c r="B618" s="31" t="n">
        <v>12.6276</v>
      </c>
      <c r="C618" s="32" t="n">
        <f aca="false">IF($A618="","",IF(設定!$B$21="dB",10^($B618/20),ABS($B618)))</f>
        <v>4.2793715984177</v>
      </c>
      <c r="D618" s="32" t="n">
        <f aca="false">IF($A618="","",$A618^2)</f>
        <v>9264.0625</v>
      </c>
      <c r="E618" s="32" t="n">
        <f aca="false">IF($A618="","",IF($C618&lt;=0,"",1/$C618^2))</f>
        <v>0.0546059541380618</v>
      </c>
      <c r="F618" s="33" t="n">
        <f aca="false">IF(OR(ROW()-設定!$B$30&lt;2,ROW()+設定!$B$30&gt;13701,N($A618)&lt;=0,N(INDEX($A$2:$A$13701,MIN(13700,MAX(1,ROW()-1+設定!$B$30))))&lt;=0,$A618&lt;設定!$B$28,$A618&gt;設定!$B$29),0,IF(AND($C618&gt;=MAX(INDEX($C$1:$C$13701,MAX(1,ROW()-設定!$B$24)):INDEX($C$1:$C$13701,MAX(1,ROW()-1))),$C618&gt;MAX(INDEX($C$1:$C$13701,MIN(13701,ROW()+1)):INDEX($C$1:$C$13701,MIN(13701,ROW()+設定!$B$24))),$C618&gt;=設定!$B$32,$C618&gt;=MAX(MIN(INDEX($C$1:$C$13701,MAX(1,ROW()-設定!$B$26)):INDEX($C$1:$C$13701,MAX(1,ROW()-1))),MIN(INDEX($C$1:$C$13701,MIN(13701,ROW()+1)):INDEX($C$1:$C$13701,MIN(13701,ROW()+設定!$B$26))))*10^(設定!$B$27/20)),1,0))</f>
        <v>0</v>
      </c>
      <c r="G618" s="33" t="n">
        <f aca="false">$G617+IF($F618=1,1,0)</f>
        <v>0</v>
      </c>
      <c r="H618" s="0" t="str">
        <f aca="false">IF($F618=1,$G618,"")</f>
        <v/>
      </c>
    </row>
    <row r="619" customFormat="false" ht="15" hidden="false" customHeight="false" outlineLevel="0" collapsed="false">
      <c r="A619" s="30" t="n">
        <v>96.40625</v>
      </c>
      <c r="B619" s="31" t="n">
        <v>12.6972</v>
      </c>
      <c r="C619" s="32" t="n">
        <f aca="false">IF($A619="","",IF(設定!$B$21="dB",10^($B619/20),ABS($B619)))</f>
        <v>4.31379993931374</v>
      </c>
      <c r="D619" s="32" t="n">
        <f aca="false">IF($A619="","",$A619^2)</f>
        <v>9294.1650390625</v>
      </c>
      <c r="E619" s="32" t="n">
        <f aca="false">IF($A619="","",IF($C619&lt;=0,"",1/$C619^2))</f>
        <v>0.0537378145202388</v>
      </c>
      <c r="F619" s="33" t="n">
        <f aca="false">IF(OR(ROW()-設定!$B$30&lt;2,ROW()+設定!$B$30&gt;13701,N($A619)&lt;=0,N(INDEX($A$2:$A$13701,MIN(13700,MAX(1,ROW()-1+設定!$B$30))))&lt;=0,$A619&lt;設定!$B$28,$A619&gt;設定!$B$29),0,IF(AND($C619&gt;=MAX(INDEX($C$1:$C$13701,MAX(1,ROW()-設定!$B$24)):INDEX($C$1:$C$13701,MAX(1,ROW()-1))),$C619&gt;MAX(INDEX($C$1:$C$13701,MIN(13701,ROW()+1)):INDEX($C$1:$C$13701,MIN(13701,ROW()+設定!$B$24))),$C619&gt;=設定!$B$32,$C619&gt;=MAX(MIN(INDEX($C$1:$C$13701,MAX(1,ROW()-設定!$B$26)):INDEX($C$1:$C$13701,MAX(1,ROW()-1))),MIN(INDEX($C$1:$C$13701,MIN(13701,ROW()+1)):INDEX($C$1:$C$13701,MIN(13701,ROW()+設定!$B$26))))*10^(設定!$B$27/20)),1,0))</f>
        <v>0</v>
      </c>
      <c r="G619" s="33" t="n">
        <f aca="false">$G618+IF($F619=1,1,0)</f>
        <v>0</v>
      </c>
      <c r="H619" s="0" t="str">
        <f aca="false">IF($F619=1,$G619,"")</f>
        <v/>
      </c>
    </row>
    <row r="620" customFormat="false" ht="15" hidden="false" customHeight="false" outlineLevel="0" collapsed="false">
      <c r="A620" s="30" t="n">
        <v>96.5625</v>
      </c>
      <c r="B620" s="31" t="n">
        <v>12.7132</v>
      </c>
      <c r="C620" s="32" t="n">
        <f aca="false">IF($A620="","",IF(設定!$B$21="dB",10^($B620/20),ABS($B620)))</f>
        <v>4.32175357578215</v>
      </c>
      <c r="D620" s="32" t="n">
        <f aca="false">IF($A620="","",$A620^2)</f>
        <v>9324.31640625</v>
      </c>
      <c r="E620" s="32" t="n">
        <f aca="false">IF($A620="","",IF($C620&lt;=0,"",1/$C620^2))</f>
        <v>0.0535402013356608</v>
      </c>
      <c r="F620" s="33" t="n">
        <f aca="false">IF(OR(ROW()-設定!$B$30&lt;2,ROW()+設定!$B$30&gt;13701,N($A620)&lt;=0,N(INDEX($A$2:$A$13701,MIN(13700,MAX(1,ROW()-1+設定!$B$30))))&lt;=0,$A620&lt;設定!$B$28,$A620&gt;設定!$B$29),0,IF(AND($C620&gt;=MAX(INDEX($C$1:$C$13701,MAX(1,ROW()-設定!$B$24)):INDEX($C$1:$C$13701,MAX(1,ROW()-1))),$C620&gt;MAX(INDEX($C$1:$C$13701,MIN(13701,ROW()+1)):INDEX($C$1:$C$13701,MIN(13701,ROW()+設定!$B$24))),$C620&gt;=設定!$B$32,$C620&gt;=MAX(MIN(INDEX($C$1:$C$13701,MAX(1,ROW()-設定!$B$26)):INDEX($C$1:$C$13701,MAX(1,ROW()-1))),MIN(INDEX($C$1:$C$13701,MIN(13701,ROW()+1)):INDEX($C$1:$C$13701,MIN(13701,ROW()+設定!$B$26))))*10^(設定!$B$27/20)),1,0))</f>
        <v>0</v>
      </c>
      <c r="G620" s="33" t="n">
        <f aca="false">$G619+IF($F620=1,1,0)</f>
        <v>0</v>
      </c>
      <c r="H620" s="0" t="str">
        <f aca="false">IF($F620=1,$G620,"")</f>
        <v/>
      </c>
    </row>
    <row r="621" customFormat="false" ht="15" hidden="false" customHeight="false" outlineLevel="0" collapsed="false">
      <c r="A621" s="30" t="n">
        <v>96.71875</v>
      </c>
      <c r="B621" s="31" t="n">
        <v>12.8176</v>
      </c>
      <c r="C621" s="32" t="n">
        <f aca="false">IF($A621="","",IF(設定!$B$21="dB",10^($B621/20),ABS($B621)))</f>
        <v>4.37401230033274</v>
      </c>
      <c r="D621" s="32" t="n">
        <f aca="false">IF($A621="","",$A621^2)</f>
        <v>9354.5166015625</v>
      </c>
      <c r="E621" s="32" t="n">
        <f aca="false">IF($A621="","",IF($C621&lt;=0,"",1/$C621^2))</f>
        <v>0.0522684955583509</v>
      </c>
      <c r="F621" s="33" t="n">
        <f aca="false">IF(OR(ROW()-設定!$B$30&lt;2,ROW()+設定!$B$30&gt;13701,N($A621)&lt;=0,N(INDEX($A$2:$A$13701,MIN(13700,MAX(1,ROW()-1+設定!$B$30))))&lt;=0,$A621&lt;設定!$B$28,$A621&gt;設定!$B$29),0,IF(AND($C621&gt;=MAX(INDEX($C$1:$C$13701,MAX(1,ROW()-設定!$B$24)):INDEX($C$1:$C$13701,MAX(1,ROW()-1))),$C621&gt;MAX(INDEX($C$1:$C$13701,MIN(13701,ROW()+1)):INDEX($C$1:$C$13701,MIN(13701,ROW()+設定!$B$24))),$C621&gt;=設定!$B$32,$C621&gt;=MAX(MIN(INDEX($C$1:$C$13701,MAX(1,ROW()-設定!$B$26)):INDEX($C$1:$C$13701,MAX(1,ROW()-1))),MIN(INDEX($C$1:$C$13701,MIN(13701,ROW()+1)):INDEX($C$1:$C$13701,MIN(13701,ROW()+設定!$B$26))))*10^(設定!$B$27/20)),1,0))</f>
        <v>0</v>
      </c>
      <c r="G621" s="33" t="n">
        <f aca="false">$G620+IF($F621=1,1,0)</f>
        <v>0</v>
      </c>
      <c r="H621" s="0" t="str">
        <f aca="false">IF($F621=1,$G621,"")</f>
        <v/>
      </c>
    </row>
    <row r="622" customFormat="false" ht="15" hidden="false" customHeight="false" outlineLevel="0" collapsed="false">
      <c r="A622" s="30" t="n">
        <v>96.875</v>
      </c>
      <c r="B622" s="31" t="n">
        <v>12.7607</v>
      </c>
      <c r="C622" s="32" t="n">
        <f aca="false">IF($A622="","",IF(設定!$B$21="dB",10^($B622/20),ABS($B622)))</f>
        <v>4.34545242969416</v>
      </c>
      <c r="D622" s="32" t="n">
        <f aca="false">IF($A622="","",$A622^2)</f>
        <v>9384.765625</v>
      </c>
      <c r="E622" s="32" t="n">
        <f aca="false">IF($A622="","",IF($C622&lt;=0,"",1/$C622^2))</f>
        <v>0.0529578079110917</v>
      </c>
      <c r="F622" s="33" t="n">
        <f aca="false">IF(OR(ROW()-設定!$B$30&lt;2,ROW()+設定!$B$30&gt;13701,N($A622)&lt;=0,N(INDEX($A$2:$A$13701,MIN(13700,MAX(1,ROW()-1+設定!$B$30))))&lt;=0,$A622&lt;設定!$B$28,$A622&gt;設定!$B$29),0,IF(AND($C622&gt;=MAX(INDEX($C$1:$C$13701,MAX(1,ROW()-設定!$B$24)):INDEX($C$1:$C$13701,MAX(1,ROW()-1))),$C622&gt;MAX(INDEX($C$1:$C$13701,MIN(13701,ROW()+1)):INDEX($C$1:$C$13701,MIN(13701,ROW()+設定!$B$24))),$C622&gt;=設定!$B$32,$C622&gt;=MAX(MIN(INDEX($C$1:$C$13701,MAX(1,ROW()-設定!$B$26)):INDEX($C$1:$C$13701,MAX(1,ROW()-1))),MIN(INDEX($C$1:$C$13701,MIN(13701,ROW()+1)):INDEX($C$1:$C$13701,MIN(13701,ROW()+設定!$B$26))))*10^(設定!$B$27/20)),1,0))</f>
        <v>0</v>
      </c>
      <c r="G622" s="33" t="n">
        <f aca="false">$G621+IF($F622=1,1,0)</f>
        <v>0</v>
      </c>
      <c r="H622" s="0" t="str">
        <f aca="false">IF($F622=1,$G622,"")</f>
        <v/>
      </c>
    </row>
    <row r="623" customFormat="false" ht="15" hidden="false" customHeight="false" outlineLevel="0" collapsed="false">
      <c r="A623" s="30" t="n">
        <v>97.03125</v>
      </c>
      <c r="B623" s="31" t="n">
        <v>12.6761</v>
      </c>
      <c r="C623" s="32" t="n">
        <f aca="false">IF($A623="","",IF(設定!$B$21="dB",10^($B623/20),ABS($B623)))</f>
        <v>4.30333345672991</v>
      </c>
      <c r="D623" s="32" t="n">
        <f aca="false">IF($A623="","",$A623^2)</f>
        <v>9415.0634765625</v>
      </c>
      <c r="E623" s="32" t="n">
        <f aca="false">IF($A623="","",IF($C623&lt;=0,"",1/$C623^2))</f>
        <v>0.0539995325071584</v>
      </c>
      <c r="F623" s="33" t="n">
        <f aca="false">IF(OR(ROW()-設定!$B$30&lt;2,ROW()+設定!$B$30&gt;13701,N($A623)&lt;=0,N(INDEX($A$2:$A$13701,MIN(13700,MAX(1,ROW()-1+設定!$B$30))))&lt;=0,$A623&lt;設定!$B$28,$A623&gt;設定!$B$29),0,IF(AND($C623&gt;=MAX(INDEX($C$1:$C$13701,MAX(1,ROW()-設定!$B$24)):INDEX($C$1:$C$13701,MAX(1,ROW()-1))),$C623&gt;MAX(INDEX($C$1:$C$13701,MIN(13701,ROW()+1)):INDEX($C$1:$C$13701,MIN(13701,ROW()+設定!$B$24))),$C623&gt;=設定!$B$32,$C623&gt;=MAX(MIN(INDEX($C$1:$C$13701,MAX(1,ROW()-設定!$B$26)):INDEX($C$1:$C$13701,MAX(1,ROW()-1))),MIN(INDEX($C$1:$C$13701,MIN(13701,ROW()+1)):INDEX($C$1:$C$13701,MIN(13701,ROW()+設定!$B$26))))*10^(設定!$B$27/20)),1,0))</f>
        <v>0</v>
      </c>
      <c r="G623" s="33" t="n">
        <f aca="false">$G622+IF($F623=1,1,0)</f>
        <v>0</v>
      </c>
      <c r="H623" s="0" t="str">
        <f aca="false">IF($F623=1,$G623,"")</f>
        <v/>
      </c>
    </row>
    <row r="624" customFormat="false" ht="15" hidden="false" customHeight="false" outlineLevel="0" collapsed="false">
      <c r="A624" s="30" t="n">
        <v>97.1875</v>
      </c>
      <c r="B624" s="31" t="n">
        <v>12.6757</v>
      </c>
      <c r="C624" s="32" t="n">
        <f aca="false">IF($A624="","",IF(設定!$B$21="dB",10^($B624/20),ABS($B624)))</f>
        <v>4.30313528546366</v>
      </c>
      <c r="D624" s="32" t="n">
        <f aca="false">IF($A624="","",$A624^2)</f>
        <v>9445.41015625</v>
      </c>
      <c r="E624" s="32" t="n">
        <f aca="false">IF($A624="","",IF($C624&lt;=0,"",1/$C624^2))</f>
        <v>0.0540045062769486</v>
      </c>
      <c r="F624" s="33" t="n">
        <f aca="false">IF(OR(ROW()-設定!$B$30&lt;2,ROW()+設定!$B$30&gt;13701,N($A624)&lt;=0,N(INDEX($A$2:$A$13701,MIN(13700,MAX(1,ROW()-1+設定!$B$30))))&lt;=0,$A624&lt;設定!$B$28,$A624&gt;設定!$B$29),0,IF(AND($C624&gt;=MAX(INDEX($C$1:$C$13701,MAX(1,ROW()-設定!$B$24)):INDEX($C$1:$C$13701,MAX(1,ROW()-1))),$C624&gt;MAX(INDEX($C$1:$C$13701,MIN(13701,ROW()+1)):INDEX($C$1:$C$13701,MIN(13701,ROW()+設定!$B$24))),$C624&gt;=設定!$B$32,$C624&gt;=MAX(MIN(INDEX($C$1:$C$13701,MAX(1,ROW()-設定!$B$26)):INDEX($C$1:$C$13701,MAX(1,ROW()-1))),MIN(INDEX($C$1:$C$13701,MIN(13701,ROW()+1)):INDEX($C$1:$C$13701,MIN(13701,ROW()+設定!$B$26))))*10^(設定!$B$27/20)),1,0))</f>
        <v>0</v>
      </c>
      <c r="G624" s="33" t="n">
        <f aca="false">$G623+IF($F624=1,1,0)</f>
        <v>0</v>
      </c>
      <c r="H624" s="0" t="str">
        <f aca="false">IF($F624=1,$G624,"")</f>
        <v/>
      </c>
    </row>
    <row r="625" customFormat="false" ht="15" hidden="false" customHeight="false" outlineLevel="0" collapsed="false">
      <c r="A625" s="30" t="n">
        <v>97.34375</v>
      </c>
      <c r="B625" s="31" t="n">
        <v>12.7264</v>
      </c>
      <c r="C625" s="32" t="n">
        <f aca="false">IF($A625="","",IF(設定!$B$21="dB",10^($B625/20),ABS($B625)))</f>
        <v>4.32832636440791</v>
      </c>
      <c r="D625" s="32" t="n">
        <f aca="false">IF($A625="","",$A625^2)</f>
        <v>9475.8056640625</v>
      </c>
      <c r="E625" s="32" t="n">
        <f aca="false">IF($A625="","",IF($C625&lt;=0,"",1/$C625^2))</f>
        <v>0.0533777176405169</v>
      </c>
      <c r="F625" s="33" t="n">
        <f aca="false">IF(OR(ROW()-設定!$B$30&lt;2,ROW()+設定!$B$30&gt;13701,N($A625)&lt;=0,N(INDEX($A$2:$A$13701,MIN(13700,MAX(1,ROW()-1+設定!$B$30))))&lt;=0,$A625&lt;設定!$B$28,$A625&gt;設定!$B$29),0,IF(AND($C625&gt;=MAX(INDEX($C$1:$C$13701,MAX(1,ROW()-設定!$B$24)):INDEX($C$1:$C$13701,MAX(1,ROW()-1))),$C625&gt;MAX(INDEX($C$1:$C$13701,MIN(13701,ROW()+1)):INDEX($C$1:$C$13701,MIN(13701,ROW()+設定!$B$24))),$C625&gt;=設定!$B$32,$C625&gt;=MAX(MIN(INDEX($C$1:$C$13701,MAX(1,ROW()-設定!$B$26)):INDEX($C$1:$C$13701,MAX(1,ROW()-1))),MIN(INDEX($C$1:$C$13701,MIN(13701,ROW()+1)):INDEX($C$1:$C$13701,MIN(13701,ROW()+設定!$B$26))))*10^(設定!$B$27/20)),1,0))</f>
        <v>0</v>
      </c>
      <c r="G625" s="33" t="n">
        <f aca="false">$G624+IF($F625=1,1,0)</f>
        <v>0</v>
      </c>
      <c r="H625" s="0" t="str">
        <f aca="false">IF($F625=1,$G625,"")</f>
        <v/>
      </c>
    </row>
    <row r="626" customFormat="false" ht="15" hidden="false" customHeight="false" outlineLevel="0" collapsed="false">
      <c r="A626" s="30" t="n">
        <v>97.5</v>
      </c>
      <c r="B626" s="31" t="n">
        <v>12.589</v>
      </c>
      <c r="C626" s="32" t="n">
        <f aca="false">IF($A626="","",IF(設定!$B$21="dB",10^($B626/20),ABS($B626)))</f>
        <v>4.26039631133973</v>
      </c>
      <c r="D626" s="32" t="n">
        <f aca="false">IF($A626="","",$A626^2)</f>
        <v>9506.25</v>
      </c>
      <c r="E626" s="32" t="n">
        <f aca="false">IF($A626="","",IF($C626&lt;=0,"",1/$C626^2))</f>
        <v>0.055093453916724</v>
      </c>
      <c r="F626" s="33" t="n">
        <f aca="false">IF(OR(ROW()-設定!$B$30&lt;2,ROW()+設定!$B$30&gt;13701,N($A626)&lt;=0,N(INDEX($A$2:$A$13701,MIN(13700,MAX(1,ROW()-1+設定!$B$30))))&lt;=0,$A626&lt;設定!$B$28,$A626&gt;設定!$B$29),0,IF(AND($C626&gt;=MAX(INDEX($C$1:$C$13701,MAX(1,ROW()-設定!$B$24)):INDEX($C$1:$C$13701,MAX(1,ROW()-1))),$C626&gt;MAX(INDEX($C$1:$C$13701,MIN(13701,ROW()+1)):INDEX($C$1:$C$13701,MIN(13701,ROW()+設定!$B$24))),$C626&gt;=設定!$B$32,$C626&gt;=MAX(MIN(INDEX($C$1:$C$13701,MAX(1,ROW()-設定!$B$26)):INDEX($C$1:$C$13701,MAX(1,ROW()-1))),MIN(INDEX($C$1:$C$13701,MIN(13701,ROW()+1)):INDEX($C$1:$C$13701,MIN(13701,ROW()+設定!$B$26))))*10^(設定!$B$27/20)),1,0))</f>
        <v>0</v>
      </c>
      <c r="G626" s="33" t="n">
        <f aca="false">$G625+IF($F626=1,1,0)</f>
        <v>0</v>
      </c>
      <c r="H626" s="0" t="str">
        <f aca="false">IF($F626=1,$G626,"")</f>
        <v/>
      </c>
    </row>
    <row r="627" customFormat="false" ht="15" hidden="false" customHeight="false" outlineLevel="0" collapsed="false">
      <c r="A627" s="30" t="n">
        <v>97.65625</v>
      </c>
      <c r="B627" s="31" t="n">
        <v>12.6418</v>
      </c>
      <c r="C627" s="32" t="n">
        <f aca="false">IF($A627="","",IF(設定!$B$21="dB",10^($B627/20),ABS($B627)))</f>
        <v>4.28637338849286</v>
      </c>
      <c r="D627" s="32" t="n">
        <f aca="false">IF($A627="","",$A627^2)</f>
        <v>9536.7431640625</v>
      </c>
      <c r="E627" s="32" t="n">
        <f aca="false">IF($A627="","",IF($C627&lt;=0,"",1/$C627^2))</f>
        <v>0.0544277022139226</v>
      </c>
      <c r="F627" s="33" t="n">
        <f aca="false">IF(OR(ROW()-設定!$B$30&lt;2,ROW()+設定!$B$30&gt;13701,N($A627)&lt;=0,N(INDEX($A$2:$A$13701,MIN(13700,MAX(1,ROW()-1+設定!$B$30))))&lt;=0,$A627&lt;設定!$B$28,$A627&gt;設定!$B$29),0,IF(AND($C627&gt;=MAX(INDEX($C$1:$C$13701,MAX(1,ROW()-設定!$B$24)):INDEX($C$1:$C$13701,MAX(1,ROW()-1))),$C627&gt;MAX(INDEX($C$1:$C$13701,MIN(13701,ROW()+1)):INDEX($C$1:$C$13701,MIN(13701,ROW()+設定!$B$24))),$C627&gt;=設定!$B$32,$C627&gt;=MAX(MIN(INDEX($C$1:$C$13701,MAX(1,ROW()-設定!$B$26)):INDEX($C$1:$C$13701,MAX(1,ROW()-1))),MIN(INDEX($C$1:$C$13701,MIN(13701,ROW()+1)):INDEX($C$1:$C$13701,MIN(13701,ROW()+設定!$B$26))))*10^(設定!$B$27/20)),1,0))</f>
        <v>0</v>
      </c>
      <c r="G627" s="33" t="n">
        <f aca="false">$G626+IF($F627=1,1,0)</f>
        <v>0</v>
      </c>
      <c r="H627" s="0" t="str">
        <f aca="false">IF($F627=1,$G627,"")</f>
        <v/>
      </c>
    </row>
    <row r="628" customFormat="false" ht="15" hidden="false" customHeight="false" outlineLevel="0" collapsed="false">
      <c r="A628" s="30" t="n">
        <v>97.8125</v>
      </c>
      <c r="B628" s="31" t="n">
        <v>12.7405</v>
      </c>
      <c r="C628" s="32" t="n">
        <f aca="false">IF($A628="","",IF(設定!$B$21="dB",10^($B628/20),ABS($B628)))</f>
        <v>4.33535833997958</v>
      </c>
      <c r="D628" s="32" t="n">
        <f aca="false">IF($A628="","",$A628^2)</f>
        <v>9567.28515625</v>
      </c>
      <c r="E628" s="32" t="n">
        <f aca="false">IF($A628="","",IF($C628&lt;=0,"",1/$C628^2))</f>
        <v>0.0532047001565856</v>
      </c>
      <c r="F628" s="33" t="n">
        <f aca="false">IF(OR(ROW()-設定!$B$30&lt;2,ROW()+設定!$B$30&gt;13701,N($A628)&lt;=0,N(INDEX($A$2:$A$13701,MIN(13700,MAX(1,ROW()-1+設定!$B$30))))&lt;=0,$A628&lt;設定!$B$28,$A628&gt;設定!$B$29),0,IF(AND($C628&gt;=MAX(INDEX($C$1:$C$13701,MAX(1,ROW()-設定!$B$24)):INDEX($C$1:$C$13701,MAX(1,ROW()-1))),$C628&gt;MAX(INDEX($C$1:$C$13701,MIN(13701,ROW()+1)):INDEX($C$1:$C$13701,MIN(13701,ROW()+設定!$B$24))),$C628&gt;=設定!$B$32,$C628&gt;=MAX(MIN(INDEX($C$1:$C$13701,MAX(1,ROW()-設定!$B$26)):INDEX($C$1:$C$13701,MAX(1,ROW()-1))),MIN(INDEX($C$1:$C$13701,MIN(13701,ROW()+1)):INDEX($C$1:$C$13701,MIN(13701,ROW()+設定!$B$26))))*10^(設定!$B$27/20)),1,0))</f>
        <v>0</v>
      </c>
      <c r="G628" s="33" t="n">
        <f aca="false">$G627+IF($F628=1,1,0)</f>
        <v>0</v>
      </c>
      <c r="H628" s="0" t="str">
        <f aca="false">IF($F628=1,$G628,"")</f>
        <v/>
      </c>
    </row>
    <row r="629" customFormat="false" ht="15" hidden="false" customHeight="false" outlineLevel="0" collapsed="false">
      <c r="A629" s="30" t="n">
        <v>97.96875</v>
      </c>
      <c r="B629" s="31" t="n">
        <v>12.8488</v>
      </c>
      <c r="C629" s="32" t="n">
        <f aca="false">IF($A629="","",IF(設定!$B$21="dB",10^($B629/20),ABS($B629)))</f>
        <v>4.38975214784283</v>
      </c>
      <c r="D629" s="32" t="n">
        <f aca="false">IF($A629="","",$A629^2)</f>
        <v>9597.8759765625</v>
      </c>
      <c r="E629" s="32" t="n">
        <f aca="false">IF($A629="","",IF($C629&lt;=0,"",1/$C629^2))</f>
        <v>0.0518943408483591</v>
      </c>
      <c r="F629" s="33" t="n">
        <f aca="false">IF(OR(ROW()-設定!$B$30&lt;2,ROW()+設定!$B$30&gt;13701,N($A629)&lt;=0,N(INDEX($A$2:$A$13701,MIN(13700,MAX(1,ROW()-1+設定!$B$30))))&lt;=0,$A629&lt;設定!$B$28,$A629&gt;設定!$B$29),0,IF(AND($C629&gt;=MAX(INDEX($C$1:$C$13701,MAX(1,ROW()-設定!$B$24)):INDEX($C$1:$C$13701,MAX(1,ROW()-1))),$C629&gt;MAX(INDEX($C$1:$C$13701,MIN(13701,ROW()+1)):INDEX($C$1:$C$13701,MIN(13701,ROW()+設定!$B$24))),$C629&gt;=設定!$B$32,$C629&gt;=MAX(MIN(INDEX($C$1:$C$13701,MAX(1,ROW()-設定!$B$26)):INDEX($C$1:$C$13701,MAX(1,ROW()-1))),MIN(INDEX($C$1:$C$13701,MIN(13701,ROW()+1)):INDEX($C$1:$C$13701,MIN(13701,ROW()+設定!$B$26))))*10^(設定!$B$27/20)),1,0))</f>
        <v>0</v>
      </c>
      <c r="G629" s="33" t="n">
        <f aca="false">$G628+IF($F629=1,1,0)</f>
        <v>0</v>
      </c>
      <c r="H629" s="0" t="str">
        <f aca="false">IF($F629=1,$G629,"")</f>
        <v/>
      </c>
    </row>
    <row r="630" customFormat="false" ht="15" hidden="false" customHeight="false" outlineLevel="0" collapsed="false">
      <c r="A630" s="30" t="n">
        <v>98.125</v>
      </c>
      <c r="B630" s="31" t="n">
        <v>12.6324</v>
      </c>
      <c r="C630" s="32" t="n">
        <f aca="false">IF($A630="","",IF(設定!$B$21="dB",10^($B630/20),ABS($B630)))</f>
        <v>4.28173712011528</v>
      </c>
      <c r="D630" s="32" t="n">
        <f aca="false">IF($A630="","",$A630^2)</f>
        <v>9628.515625</v>
      </c>
      <c r="E630" s="32" t="n">
        <f aca="false">IF($A630="","",IF($C630&lt;=0,"",1/$C630^2))</f>
        <v>0.0545456347470556</v>
      </c>
      <c r="F630" s="33" t="n">
        <f aca="false">IF(OR(ROW()-設定!$B$30&lt;2,ROW()+設定!$B$30&gt;13701,N($A630)&lt;=0,N(INDEX($A$2:$A$13701,MIN(13700,MAX(1,ROW()-1+設定!$B$30))))&lt;=0,$A630&lt;設定!$B$28,$A630&gt;設定!$B$29),0,IF(AND($C630&gt;=MAX(INDEX($C$1:$C$13701,MAX(1,ROW()-設定!$B$24)):INDEX($C$1:$C$13701,MAX(1,ROW()-1))),$C630&gt;MAX(INDEX($C$1:$C$13701,MIN(13701,ROW()+1)):INDEX($C$1:$C$13701,MIN(13701,ROW()+設定!$B$24))),$C630&gt;=設定!$B$32,$C630&gt;=MAX(MIN(INDEX($C$1:$C$13701,MAX(1,ROW()-設定!$B$26)):INDEX($C$1:$C$13701,MAX(1,ROW()-1))),MIN(INDEX($C$1:$C$13701,MIN(13701,ROW()+1)):INDEX($C$1:$C$13701,MIN(13701,ROW()+設定!$B$26))))*10^(設定!$B$27/20)),1,0))</f>
        <v>0</v>
      </c>
      <c r="G630" s="33" t="n">
        <f aca="false">$G629+IF($F630=1,1,0)</f>
        <v>0</v>
      </c>
      <c r="H630" s="0" t="str">
        <f aca="false">IF($F630=1,$G630,"")</f>
        <v/>
      </c>
    </row>
    <row r="631" customFormat="false" ht="15" hidden="false" customHeight="false" outlineLevel="0" collapsed="false">
      <c r="A631" s="30" t="n">
        <v>98.28125</v>
      </c>
      <c r="B631" s="31" t="n">
        <v>12.6437</v>
      </c>
      <c r="C631" s="32" t="n">
        <f aca="false">IF($A631="","",IF(設定!$B$21="dB",10^($B631/20),ABS($B631)))</f>
        <v>4.28731111630043</v>
      </c>
      <c r="D631" s="32" t="n">
        <f aca="false">IF($A631="","",$A631^2)</f>
        <v>9659.2041015625</v>
      </c>
      <c r="E631" s="32" t="n">
        <f aca="false">IF($A631="","",IF($C631&lt;=0,"",1/$C631^2))</f>
        <v>0.0544038957828589</v>
      </c>
      <c r="F631" s="33" t="n">
        <f aca="false">IF(OR(ROW()-設定!$B$30&lt;2,ROW()+設定!$B$30&gt;13701,N($A631)&lt;=0,N(INDEX($A$2:$A$13701,MIN(13700,MAX(1,ROW()-1+設定!$B$30))))&lt;=0,$A631&lt;設定!$B$28,$A631&gt;設定!$B$29),0,IF(AND($C631&gt;=MAX(INDEX($C$1:$C$13701,MAX(1,ROW()-設定!$B$24)):INDEX($C$1:$C$13701,MAX(1,ROW()-1))),$C631&gt;MAX(INDEX($C$1:$C$13701,MIN(13701,ROW()+1)):INDEX($C$1:$C$13701,MIN(13701,ROW()+設定!$B$24))),$C631&gt;=設定!$B$32,$C631&gt;=MAX(MIN(INDEX($C$1:$C$13701,MAX(1,ROW()-設定!$B$26)):INDEX($C$1:$C$13701,MAX(1,ROW()-1))),MIN(INDEX($C$1:$C$13701,MIN(13701,ROW()+1)):INDEX($C$1:$C$13701,MIN(13701,ROW()+設定!$B$26))))*10^(設定!$B$27/20)),1,0))</f>
        <v>0</v>
      </c>
      <c r="G631" s="33" t="n">
        <f aca="false">$G630+IF($F631=1,1,0)</f>
        <v>0</v>
      </c>
      <c r="H631" s="0" t="str">
        <f aca="false">IF($F631=1,$G631,"")</f>
        <v/>
      </c>
    </row>
    <row r="632" customFormat="false" ht="15" hidden="false" customHeight="false" outlineLevel="0" collapsed="false">
      <c r="A632" s="30" t="n">
        <v>98.4375</v>
      </c>
      <c r="B632" s="31" t="n">
        <v>12.6699</v>
      </c>
      <c r="C632" s="32" t="n">
        <f aca="false">IF($A632="","",IF(設定!$B$21="dB",10^($B632/20),ABS($B632)))</f>
        <v>4.30026282741504</v>
      </c>
      <c r="D632" s="32" t="n">
        <f aca="false">IF($A632="","",$A632^2)</f>
        <v>9689.94140625</v>
      </c>
      <c r="E632" s="32" t="n">
        <f aca="false">IF($A632="","",IF($C632&lt;=0,"",1/$C632^2))</f>
        <v>0.0540766774417363</v>
      </c>
      <c r="F632" s="33" t="n">
        <f aca="false">IF(OR(ROW()-設定!$B$30&lt;2,ROW()+設定!$B$30&gt;13701,N($A632)&lt;=0,N(INDEX($A$2:$A$13701,MIN(13700,MAX(1,ROW()-1+設定!$B$30))))&lt;=0,$A632&lt;設定!$B$28,$A632&gt;設定!$B$29),0,IF(AND($C632&gt;=MAX(INDEX($C$1:$C$13701,MAX(1,ROW()-設定!$B$24)):INDEX($C$1:$C$13701,MAX(1,ROW()-1))),$C632&gt;MAX(INDEX($C$1:$C$13701,MIN(13701,ROW()+1)):INDEX($C$1:$C$13701,MIN(13701,ROW()+設定!$B$24))),$C632&gt;=設定!$B$32,$C632&gt;=MAX(MIN(INDEX($C$1:$C$13701,MAX(1,ROW()-設定!$B$26)):INDEX($C$1:$C$13701,MAX(1,ROW()-1))),MIN(INDEX($C$1:$C$13701,MIN(13701,ROW()+1)):INDEX($C$1:$C$13701,MIN(13701,ROW()+設定!$B$26))))*10^(設定!$B$27/20)),1,0))</f>
        <v>0</v>
      </c>
      <c r="G632" s="33" t="n">
        <f aca="false">$G631+IF($F632=1,1,0)</f>
        <v>0</v>
      </c>
      <c r="H632" s="0" t="str">
        <f aca="false">IF($F632=1,$G632,"")</f>
        <v/>
      </c>
    </row>
    <row r="633" customFormat="false" ht="15" hidden="false" customHeight="false" outlineLevel="0" collapsed="false">
      <c r="A633" s="30" t="n">
        <v>98.59375</v>
      </c>
      <c r="B633" s="31" t="n">
        <v>12.7889</v>
      </c>
      <c r="C633" s="32" t="n">
        <f aca="false">IF($A633="","",IF(設定!$B$21="dB",10^($B633/20),ABS($B633)))</f>
        <v>4.35958349788392</v>
      </c>
      <c r="D633" s="32" t="n">
        <f aca="false">IF($A633="","",$A633^2)</f>
        <v>9720.7275390625</v>
      </c>
      <c r="E633" s="32" t="n">
        <f aca="false">IF($A633="","",IF($C633&lt;=0,"",1/$C633^2))</f>
        <v>0.0526150515211702</v>
      </c>
      <c r="F633" s="33" t="n">
        <f aca="false">IF(OR(ROW()-設定!$B$30&lt;2,ROW()+設定!$B$30&gt;13701,N($A633)&lt;=0,N(INDEX($A$2:$A$13701,MIN(13700,MAX(1,ROW()-1+設定!$B$30))))&lt;=0,$A633&lt;設定!$B$28,$A633&gt;設定!$B$29),0,IF(AND($C633&gt;=MAX(INDEX($C$1:$C$13701,MAX(1,ROW()-設定!$B$24)):INDEX($C$1:$C$13701,MAX(1,ROW()-1))),$C633&gt;MAX(INDEX($C$1:$C$13701,MIN(13701,ROW()+1)):INDEX($C$1:$C$13701,MIN(13701,ROW()+設定!$B$24))),$C633&gt;=設定!$B$32,$C633&gt;=MAX(MIN(INDEX($C$1:$C$13701,MAX(1,ROW()-設定!$B$26)):INDEX($C$1:$C$13701,MAX(1,ROW()-1))),MIN(INDEX($C$1:$C$13701,MIN(13701,ROW()+1)):INDEX($C$1:$C$13701,MIN(13701,ROW()+設定!$B$26))))*10^(設定!$B$27/20)),1,0))</f>
        <v>0</v>
      </c>
      <c r="G633" s="33" t="n">
        <f aca="false">$G632+IF($F633=1,1,0)</f>
        <v>0</v>
      </c>
      <c r="H633" s="0" t="str">
        <f aca="false">IF($F633=1,$G633,"")</f>
        <v/>
      </c>
    </row>
    <row r="634" customFormat="false" ht="15" hidden="false" customHeight="false" outlineLevel="0" collapsed="false">
      <c r="A634" s="30" t="n">
        <v>98.75</v>
      </c>
      <c r="B634" s="31" t="n">
        <v>12.6475</v>
      </c>
      <c r="C634" s="32" t="n">
        <f aca="false">IF($A634="","",IF(設定!$B$21="dB",10^($B634/20),ABS($B634)))</f>
        <v>4.2891871873992</v>
      </c>
      <c r="D634" s="32" t="n">
        <f aca="false">IF($A634="","",$A634^2)</f>
        <v>9751.5625</v>
      </c>
      <c r="E634" s="32" t="n">
        <f aca="false">IF($A634="","",IF($C634&lt;=0,"",1/$C634^2))</f>
        <v>0.0543563141546531</v>
      </c>
      <c r="F634" s="33" t="n">
        <f aca="false">IF(OR(ROW()-設定!$B$30&lt;2,ROW()+設定!$B$30&gt;13701,N($A634)&lt;=0,N(INDEX($A$2:$A$13701,MIN(13700,MAX(1,ROW()-1+設定!$B$30))))&lt;=0,$A634&lt;設定!$B$28,$A634&gt;設定!$B$29),0,IF(AND($C634&gt;=MAX(INDEX($C$1:$C$13701,MAX(1,ROW()-設定!$B$24)):INDEX($C$1:$C$13701,MAX(1,ROW()-1))),$C634&gt;MAX(INDEX($C$1:$C$13701,MIN(13701,ROW()+1)):INDEX($C$1:$C$13701,MIN(13701,ROW()+設定!$B$24))),$C634&gt;=設定!$B$32,$C634&gt;=MAX(MIN(INDEX($C$1:$C$13701,MAX(1,ROW()-設定!$B$26)):INDEX($C$1:$C$13701,MAX(1,ROW()-1))),MIN(INDEX($C$1:$C$13701,MIN(13701,ROW()+1)):INDEX($C$1:$C$13701,MIN(13701,ROW()+設定!$B$26))))*10^(設定!$B$27/20)),1,0))</f>
        <v>0</v>
      </c>
      <c r="G634" s="33" t="n">
        <f aca="false">$G633+IF($F634=1,1,0)</f>
        <v>0</v>
      </c>
      <c r="H634" s="0" t="str">
        <f aca="false">IF($F634=1,$G634,"")</f>
        <v/>
      </c>
    </row>
    <row r="635" customFormat="false" ht="15" hidden="false" customHeight="false" outlineLevel="0" collapsed="false">
      <c r="A635" s="30" t="n">
        <v>98.90625</v>
      </c>
      <c r="B635" s="31" t="n">
        <v>12.803</v>
      </c>
      <c r="C635" s="32" t="n">
        <f aca="false">IF($A635="","",IF(設定!$B$21="dB",10^($B635/20),ABS($B635)))</f>
        <v>4.36666625506967</v>
      </c>
      <c r="D635" s="32" t="n">
        <f aca="false">IF($A635="","",$A635^2)</f>
        <v>9782.4462890625</v>
      </c>
      <c r="E635" s="32" t="n">
        <f aca="false">IF($A635="","",IF($C635&lt;=0,"",1/$C635^2))</f>
        <v>0.0524445061281953</v>
      </c>
      <c r="F635" s="33" t="n">
        <f aca="false">IF(OR(ROW()-設定!$B$30&lt;2,ROW()+設定!$B$30&gt;13701,N($A635)&lt;=0,N(INDEX($A$2:$A$13701,MIN(13700,MAX(1,ROW()-1+設定!$B$30))))&lt;=0,$A635&lt;設定!$B$28,$A635&gt;設定!$B$29),0,IF(AND($C635&gt;=MAX(INDEX($C$1:$C$13701,MAX(1,ROW()-設定!$B$24)):INDEX($C$1:$C$13701,MAX(1,ROW()-1))),$C635&gt;MAX(INDEX($C$1:$C$13701,MIN(13701,ROW()+1)):INDEX($C$1:$C$13701,MIN(13701,ROW()+設定!$B$24))),$C635&gt;=設定!$B$32,$C635&gt;=MAX(MIN(INDEX($C$1:$C$13701,MAX(1,ROW()-設定!$B$26)):INDEX($C$1:$C$13701,MAX(1,ROW()-1))),MIN(INDEX($C$1:$C$13701,MIN(13701,ROW()+1)):INDEX($C$1:$C$13701,MIN(13701,ROW()+設定!$B$26))))*10^(設定!$B$27/20)),1,0))</f>
        <v>0</v>
      </c>
      <c r="G635" s="33" t="n">
        <f aca="false">$G634+IF($F635=1,1,0)</f>
        <v>0</v>
      </c>
      <c r="H635" s="0" t="str">
        <f aca="false">IF($F635=1,$G635,"")</f>
        <v/>
      </c>
    </row>
    <row r="636" customFormat="false" ht="15" hidden="false" customHeight="false" outlineLevel="0" collapsed="false">
      <c r="A636" s="30" t="n">
        <v>99.0625</v>
      </c>
      <c r="B636" s="31" t="n">
        <v>12.5505</v>
      </c>
      <c r="C636" s="32" t="n">
        <f aca="false">IF($A636="","",IF(設定!$B$21="dB",10^($B636/20),ABS($B636)))</f>
        <v>4.24155399555246</v>
      </c>
      <c r="D636" s="32" t="n">
        <f aca="false">IF($A636="","",$A636^2)</f>
        <v>9813.37890625</v>
      </c>
      <c r="E636" s="32" t="n">
        <f aca="false">IF($A636="","",IF($C636&lt;=0,"",1/$C636^2))</f>
        <v>0.0555840260111651</v>
      </c>
      <c r="F636" s="33" t="n">
        <f aca="false">IF(OR(ROW()-設定!$B$30&lt;2,ROW()+設定!$B$30&gt;13701,N($A636)&lt;=0,N(INDEX($A$2:$A$13701,MIN(13700,MAX(1,ROW()-1+設定!$B$30))))&lt;=0,$A636&lt;設定!$B$28,$A636&gt;設定!$B$29),0,IF(AND($C636&gt;=MAX(INDEX($C$1:$C$13701,MAX(1,ROW()-設定!$B$24)):INDEX($C$1:$C$13701,MAX(1,ROW()-1))),$C636&gt;MAX(INDEX($C$1:$C$13701,MIN(13701,ROW()+1)):INDEX($C$1:$C$13701,MIN(13701,ROW()+設定!$B$24))),$C636&gt;=設定!$B$32,$C636&gt;=MAX(MIN(INDEX($C$1:$C$13701,MAX(1,ROW()-設定!$B$26)):INDEX($C$1:$C$13701,MAX(1,ROW()-1))),MIN(INDEX($C$1:$C$13701,MIN(13701,ROW()+1)):INDEX($C$1:$C$13701,MIN(13701,ROW()+設定!$B$26))))*10^(設定!$B$27/20)),1,0))</f>
        <v>0</v>
      </c>
      <c r="G636" s="33" t="n">
        <f aca="false">$G635+IF($F636=1,1,0)</f>
        <v>0</v>
      </c>
      <c r="H636" s="0" t="str">
        <f aca="false">IF($F636=1,$G636,"")</f>
        <v/>
      </c>
    </row>
    <row r="637" customFormat="false" ht="15" hidden="false" customHeight="false" outlineLevel="0" collapsed="false">
      <c r="A637" s="30" t="n">
        <v>99.21875</v>
      </c>
      <c r="B637" s="31" t="n">
        <v>12.6337</v>
      </c>
      <c r="C637" s="32" t="n">
        <f aca="false">IF($A637="","",IF(設定!$B$21="dB",10^($B637/20),ABS($B637)))</f>
        <v>4.28237800723846</v>
      </c>
      <c r="D637" s="32" t="n">
        <f aca="false">IF($A637="","",$A637^2)</f>
        <v>9844.3603515625</v>
      </c>
      <c r="E637" s="32" t="n">
        <f aca="false">IF($A637="","",IF($C637&lt;=0,"",1/$C637^2))</f>
        <v>0.0545293097150036</v>
      </c>
      <c r="F637" s="33" t="n">
        <f aca="false">IF(OR(ROW()-設定!$B$30&lt;2,ROW()+設定!$B$30&gt;13701,N($A637)&lt;=0,N(INDEX($A$2:$A$13701,MIN(13700,MAX(1,ROW()-1+設定!$B$30))))&lt;=0,$A637&lt;設定!$B$28,$A637&gt;設定!$B$29),0,IF(AND($C637&gt;=MAX(INDEX($C$1:$C$13701,MAX(1,ROW()-設定!$B$24)):INDEX($C$1:$C$13701,MAX(1,ROW()-1))),$C637&gt;MAX(INDEX($C$1:$C$13701,MIN(13701,ROW()+1)):INDEX($C$1:$C$13701,MIN(13701,ROW()+設定!$B$24))),$C637&gt;=設定!$B$32,$C637&gt;=MAX(MIN(INDEX($C$1:$C$13701,MAX(1,ROW()-設定!$B$26)):INDEX($C$1:$C$13701,MAX(1,ROW()-1))),MIN(INDEX($C$1:$C$13701,MIN(13701,ROW()+1)):INDEX($C$1:$C$13701,MIN(13701,ROW()+設定!$B$26))))*10^(設定!$B$27/20)),1,0))</f>
        <v>0</v>
      </c>
      <c r="G637" s="33" t="n">
        <f aca="false">$G636+IF($F637=1,1,0)</f>
        <v>0</v>
      </c>
      <c r="H637" s="0" t="str">
        <f aca="false">IF($F637=1,$G637,"")</f>
        <v/>
      </c>
    </row>
    <row r="638" customFormat="false" ht="15" hidden="false" customHeight="false" outlineLevel="0" collapsed="false">
      <c r="A638" s="30" t="n">
        <v>99.375</v>
      </c>
      <c r="B638" s="31" t="n">
        <v>12.6329</v>
      </c>
      <c r="C638" s="32" t="n">
        <f aca="false">IF($A638="","",IF(設定!$B$21="dB",10^($B638/20),ABS($B638)))</f>
        <v>4.2819836038112</v>
      </c>
      <c r="D638" s="32" t="n">
        <f aca="false">IF($A638="","",$A638^2)</f>
        <v>9875.390625</v>
      </c>
      <c r="E638" s="32" t="n">
        <f aca="false">IF($A638="","",IF($C638&lt;=0,"",1/$C638^2))</f>
        <v>0.0545393553102632</v>
      </c>
      <c r="F638" s="33" t="n">
        <f aca="false">IF(OR(ROW()-設定!$B$30&lt;2,ROW()+設定!$B$30&gt;13701,N($A638)&lt;=0,N(INDEX($A$2:$A$13701,MIN(13700,MAX(1,ROW()-1+設定!$B$30))))&lt;=0,$A638&lt;設定!$B$28,$A638&gt;設定!$B$29),0,IF(AND($C638&gt;=MAX(INDEX($C$1:$C$13701,MAX(1,ROW()-設定!$B$24)):INDEX($C$1:$C$13701,MAX(1,ROW()-1))),$C638&gt;MAX(INDEX($C$1:$C$13701,MIN(13701,ROW()+1)):INDEX($C$1:$C$13701,MIN(13701,ROW()+設定!$B$24))),$C638&gt;=設定!$B$32,$C638&gt;=MAX(MIN(INDEX($C$1:$C$13701,MAX(1,ROW()-設定!$B$26)):INDEX($C$1:$C$13701,MAX(1,ROW()-1))),MIN(INDEX($C$1:$C$13701,MIN(13701,ROW()+1)):INDEX($C$1:$C$13701,MIN(13701,ROW()+設定!$B$26))))*10^(設定!$B$27/20)),1,0))</f>
        <v>0</v>
      </c>
      <c r="G638" s="33" t="n">
        <f aca="false">$G637+IF($F638=1,1,0)</f>
        <v>0</v>
      </c>
      <c r="H638" s="0" t="str">
        <f aca="false">IF($F638=1,$G638,"")</f>
        <v/>
      </c>
    </row>
    <row r="639" customFormat="false" ht="15" hidden="false" customHeight="false" outlineLevel="0" collapsed="false">
      <c r="A639" s="30" t="n">
        <v>99.53125</v>
      </c>
      <c r="B639" s="31" t="n">
        <v>12.7352</v>
      </c>
      <c r="C639" s="32" t="n">
        <f aca="false">IF($A639="","",IF(設定!$B$21="dB",10^($B639/20),ABS($B639)))</f>
        <v>4.33271377605441</v>
      </c>
      <c r="D639" s="32" t="n">
        <f aca="false">IF($A639="","",$A639^2)</f>
        <v>9906.4697265625</v>
      </c>
      <c r="E639" s="32" t="n">
        <f aca="false">IF($A639="","",IF($C639&lt;=0,"",1/$C639^2))</f>
        <v>0.0532696692168843</v>
      </c>
      <c r="F639" s="33" t="n">
        <f aca="false">IF(OR(ROW()-設定!$B$30&lt;2,ROW()+設定!$B$30&gt;13701,N($A639)&lt;=0,N(INDEX($A$2:$A$13701,MIN(13700,MAX(1,ROW()-1+設定!$B$30))))&lt;=0,$A639&lt;設定!$B$28,$A639&gt;設定!$B$29),0,IF(AND($C639&gt;=MAX(INDEX($C$1:$C$13701,MAX(1,ROW()-設定!$B$24)):INDEX($C$1:$C$13701,MAX(1,ROW()-1))),$C639&gt;MAX(INDEX($C$1:$C$13701,MIN(13701,ROW()+1)):INDEX($C$1:$C$13701,MIN(13701,ROW()+設定!$B$24))),$C639&gt;=設定!$B$32,$C639&gt;=MAX(MIN(INDEX($C$1:$C$13701,MAX(1,ROW()-設定!$B$26)):INDEX($C$1:$C$13701,MAX(1,ROW()-1))),MIN(INDEX($C$1:$C$13701,MIN(13701,ROW()+1)):INDEX($C$1:$C$13701,MIN(13701,ROW()+設定!$B$26))))*10^(設定!$B$27/20)),1,0))</f>
        <v>0</v>
      </c>
      <c r="G639" s="33" t="n">
        <f aca="false">$G638+IF($F639=1,1,0)</f>
        <v>0</v>
      </c>
      <c r="H639" s="0" t="str">
        <f aca="false">IF($F639=1,$G639,"")</f>
        <v/>
      </c>
    </row>
    <row r="640" customFormat="false" ht="15" hidden="false" customHeight="false" outlineLevel="0" collapsed="false">
      <c r="A640" s="30" t="n">
        <v>99.6875</v>
      </c>
      <c r="B640" s="31" t="n">
        <v>12.7628</v>
      </c>
      <c r="C640" s="32" t="n">
        <f aca="false">IF($A640="","",IF(設定!$B$21="dB",10^($B640/20),ABS($B640)))</f>
        <v>4.34650316297632</v>
      </c>
      <c r="D640" s="32" t="n">
        <f aca="false">IF($A640="","",$A640^2)</f>
        <v>9937.59765625</v>
      </c>
      <c r="E640" s="32" t="n">
        <f aca="false">IF($A640="","",IF($C640&lt;=0,"",1/$C640^2))</f>
        <v>0.0529322067308233</v>
      </c>
      <c r="F640" s="33" t="n">
        <f aca="false">IF(OR(ROW()-設定!$B$30&lt;2,ROW()+設定!$B$30&gt;13701,N($A640)&lt;=0,N(INDEX($A$2:$A$13701,MIN(13700,MAX(1,ROW()-1+設定!$B$30))))&lt;=0,$A640&lt;設定!$B$28,$A640&gt;設定!$B$29),0,IF(AND($C640&gt;=MAX(INDEX($C$1:$C$13701,MAX(1,ROW()-設定!$B$24)):INDEX($C$1:$C$13701,MAX(1,ROW()-1))),$C640&gt;MAX(INDEX($C$1:$C$13701,MIN(13701,ROW()+1)):INDEX($C$1:$C$13701,MIN(13701,ROW()+設定!$B$24))),$C640&gt;=設定!$B$32,$C640&gt;=MAX(MIN(INDEX($C$1:$C$13701,MAX(1,ROW()-設定!$B$26)):INDEX($C$1:$C$13701,MAX(1,ROW()-1))),MIN(INDEX($C$1:$C$13701,MIN(13701,ROW()+1)):INDEX($C$1:$C$13701,MIN(13701,ROW()+設定!$B$26))))*10^(設定!$B$27/20)),1,0))</f>
        <v>0</v>
      </c>
      <c r="G640" s="33" t="n">
        <f aca="false">$G639+IF($F640=1,1,0)</f>
        <v>0</v>
      </c>
      <c r="H640" s="0" t="str">
        <f aca="false">IF($F640=1,$G640,"")</f>
        <v/>
      </c>
    </row>
    <row r="641" customFormat="false" ht="15" hidden="false" customHeight="false" outlineLevel="0" collapsed="false">
      <c r="A641" s="30" t="n">
        <v>99.84375</v>
      </c>
      <c r="B641" s="31" t="n">
        <v>12.4961</v>
      </c>
      <c r="C641" s="32" t="n">
        <f aca="false">IF($A641="","",IF(設定!$B$21="dB",10^($B641/20),ABS($B641)))</f>
        <v>4.21507202474115</v>
      </c>
      <c r="D641" s="32" t="n">
        <f aca="false">IF($A641="","",$A641^2)</f>
        <v>9968.7744140625</v>
      </c>
      <c r="E641" s="32" t="n">
        <f aca="false">IF($A641="","",IF($C641&lt;=0,"",1/$C641^2))</f>
        <v>0.0562846539113014</v>
      </c>
      <c r="F641" s="33" t="n">
        <f aca="false">IF(OR(ROW()-設定!$B$30&lt;2,ROW()+設定!$B$30&gt;13701,N($A641)&lt;=0,N(INDEX($A$2:$A$13701,MIN(13700,MAX(1,ROW()-1+設定!$B$30))))&lt;=0,$A641&lt;設定!$B$28,$A641&gt;設定!$B$29),0,IF(AND($C641&gt;=MAX(INDEX($C$1:$C$13701,MAX(1,ROW()-設定!$B$24)):INDEX($C$1:$C$13701,MAX(1,ROW()-1))),$C641&gt;MAX(INDEX($C$1:$C$13701,MIN(13701,ROW()+1)):INDEX($C$1:$C$13701,MIN(13701,ROW()+設定!$B$24))),$C641&gt;=設定!$B$32,$C641&gt;=MAX(MIN(INDEX($C$1:$C$13701,MAX(1,ROW()-設定!$B$26)):INDEX($C$1:$C$13701,MAX(1,ROW()-1))),MIN(INDEX($C$1:$C$13701,MIN(13701,ROW()+1)):INDEX($C$1:$C$13701,MIN(13701,ROW()+設定!$B$26))))*10^(設定!$B$27/20)),1,0))</f>
        <v>0</v>
      </c>
      <c r="G641" s="33" t="n">
        <f aca="false">$G640+IF($F641=1,1,0)</f>
        <v>0</v>
      </c>
      <c r="H641" s="0" t="str">
        <f aca="false">IF($F641=1,$G641,"")</f>
        <v/>
      </c>
    </row>
    <row r="642" customFormat="false" ht="15" hidden="false" customHeight="false" outlineLevel="0" collapsed="false">
      <c r="A642" s="30" t="n">
        <v>100</v>
      </c>
      <c r="B642" s="31" t="n">
        <v>12.5599</v>
      </c>
      <c r="C642" s="32" t="n">
        <f aca="false">IF($A642="","",IF(設定!$B$21="dB",10^($B642/20),ABS($B642)))</f>
        <v>4.24614675361063</v>
      </c>
      <c r="D642" s="32" t="n">
        <f aca="false">IF($A642="","",$A642^2)</f>
        <v>10000</v>
      </c>
      <c r="E642" s="32" t="n">
        <f aca="false">IF($A642="","",IF($C642&lt;=0,"",1/$C642^2))</f>
        <v>0.0554638483833929</v>
      </c>
      <c r="F642" s="33" t="n">
        <f aca="false">IF(OR(ROW()-設定!$B$30&lt;2,ROW()+設定!$B$30&gt;13701,N($A642)&lt;=0,N(INDEX($A$2:$A$13701,MIN(13700,MAX(1,ROW()-1+設定!$B$30))))&lt;=0,$A642&lt;設定!$B$28,$A642&gt;設定!$B$29),0,IF(AND($C642&gt;=MAX(INDEX($C$1:$C$13701,MAX(1,ROW()-設定!$B$24)):INDEX($C$1:$C$13701,MAX(1,ROW()-1))),$C642&gt;MAX(INDEX($C$1:$C$13701,MIN(13701,ROW()+1)):INDEX($C$1:$C$13701,MIN(13701,ROW()+設定!$B$24))),$C642&gt;=設定!$B$32,$C642&gt;=MAX(MIN(INDEX($C$1:$C$13701,MAX(1,ROW()-設定!$B$26)):INDEX($C$1:$C$13701,MAX(1,ROW()-1))),MIN(INDEX($C$1:$C$13701,MIN(13701,ROW()+1)):INDEX($C$1:$C$13701,MIN(13701,ROW()+設定!$B$26))))*10^(設定!$B$27/20)),1,0))</f>
        <v>0</v>
      </c>
      <c r="G642" s="33" t="n">
        <f aca="false">$G641+IF($F642=1,1,0)</f>
        <v>0</v>
      </c>
      <c r="H642" s="0" t="str">
        <f aca="false">IF($F642=1,$G642,"")</f>
        <v/>
      </c>
    </row>
    <row r="643" customFormat="false" ht="15" hidden="false" customHeight="false" outlineLevel="0" collapsed="false">
      <c r="A643" s="30" t="n">
        <v>100.15625</v>
      </c>
      <c r="B643" s="31" t="n">
        <v>12.6918</v>
      </c>
      <c r="C643" s="32" t="n">
        <f aca="false">IF($A643="","",IF(設定!$B$21="dB",10^($B643/20),ABS($B643)))</f>
        <v>4.3111188921136</v>
      </c>
      <c r="D643" s="32" t="n">
        <f aca="false">IF($A643="","",$A643^2)</f>
        <v>10031.2744140625</v>
      </c>
      <c r="E643" s="32" t="n">
        <f aca="false">IF($A643="","",IF($C643&lt;=0,"",1/$C643^2))</f>
        <v>0.0538046734586395</v>
      </c>
      <c r="F643" s="33" t="n">
        <f aca="false">IF(OR(ROW()-設定!$B$30&lt;2,ROW()+設定!$B$30&gt;13701,N($A643)&lt;=0,N(INDEX($A$2:$A$13701,MIN(13700,MAX(1,ROW()-1+設定!$B$30))))&lt;=0,$A643&lt;設定!$B$28,$A643&gt;設定!$B$29),0,IF(AND($C643&gt;=MAX(INDEX($C$1:$C$13701,MAX(1,ROW()-設定!$B$24)):INDEX($C$1:$C$13701,MAX(1,ROW()-1))),$C643&gt;MAX(INDEX($C$1:$C$13701,MIN(13701,ROW()+1)):INDEX($C$1:$C$13701,MIN(13701,ROW()+設定!$B$24))),$C643&gt;=設定!$B$32,$C643&gt;=MAX(MIN(INDEX($C$1:$C$13701,MAX(1,ROW()-設定!$B$26)):INDEX($C$1:$C$13701,MAX(1,ROW()-1))),MIN(INDEX($C$1:$C$13701,MIN(13701,ROW()+1)):INDEX($C$1:$C$13701,MIN(13701,ROW()+設定!$B$26))))*10^(設定!$B$27/20)),1,0))</f>
        <v>0</v>
      </c>
      <c r="G643" s="33" t="n">
        <f aca="false">$G642+IF($F643=1,1,0)</f>
        <v>0</v>
      </c>
      <c r="H643" s="0" t="str">
        <f aca="false">IF($F643=1,$G643,"")</f>
        <v/>
      </c>
    </row>
    <row r="644" customFormat="false" ht="15" hidden="false" customHeight="false" outlineLevel="0" collapsed="false">
      <c r="A644" s="30" t="n">
        <v>100.3125</v>
      </c>
      <c r="B644" s="31" t="n">
        <v>12.5887</v>
      </c>
      <c r="C644" s="32" t="n">
        <f aca="false">IF($A644="","",IF(設定!$B$21="dB",10^($B644/20),ABS($B644)))</f>
        <v>4.26024916500532</v>
      </c>
      <c r="D644" s="32" t="n">
        <f aca="false">IF($A644="","",$A644^2)</f>
        <v>10062.59765625</v>
      </c>
      <c r="E644" s="32" t="n">
        <f aca="false">IF($A644="","",IF($C644&lt;=0,"",1/$C644^2))</f>
        <v>0.0550972597691433</v>
      </c>
      <c r="F644" s="33" t="n">
        <f aca="false">IF(OR(ROW()-設定!$B$30&lt;2,ROW()+設定!$B$30&gt;13701,N($A644)&lt;=0,N(INDEX($A$2:$A$13701,MIN(13700,MAX(1,ROW()-1+設定!$B$30))))&lt;=0,$A644&lt;設定!$B$28,$A644&gt;設定!$B$29),0,IF(AND($C644&gt;=MAX(INDEX($C$1:$C$13701,MAX(1,ROW()-設定!$B$24)):INDEX($C$1:$C$13701,MAX(1,ROW()-1))),$C644&gt;MAX(INDEX($C$1:$C$13701,MIN(13701,ROW()+1)):INDEX($C$1:$C$13701,MIN(13701,ROW()+設定!$B$24))),$C644&gt;=設定!$B$32,$C644&gt;=MAX(MIN(INDEX($C$1:$C$13701,MAX(1,ROW()-設定!$B$26)):INDEX($C$1:$C$13701,MAX(1,ROW()-1))),MIN(INDEX($C$1:$C$13701,MIN(13701,ROW()+1)):INDEX($C$1:$C$13701,MIN(13701,ROW()+設定!$B$26))))*10^(設定!$B$27/20)),1,0))</f>
        <v>0</v>
      </c>
      <c r="G644" s="33" t="n">
        <f aca="false">$G643+IF($F644=1,1,0)</f>
        <v>0</v>
      </c>
      <c r="H644" s="0" t="str">
        <f aca="false">IF($F644=1,$G644,"")</f>
        <v/>
      </c>
    </row>
    <row r="645" customFormat="false" ht="15" hidden="false" customHeight="false" outlineLevel="0" collapsed="false">
      <c r="A645" s="30" t="n">
        <v>100.46875</v>
      </c>
      <c r="B645" s="31" t="n">
        <v>12.4979</v>
      </c>
      <c r="C645" s="32" t="n">
        <f aca="false">IF($A645="","",IF(設定!$B$21="dB",10^($B645/20),ABS($B645)))</f>
        <v>4.21594561583723</v>
      </c>
      <c r="D645" s="32" t="n">
        <f aca="false">IF($A645="","",$A645^2)</f>
        <v>10093.9697265625</v>
      </c>
      <c r="E645" s="32" t="n">
        <f aca="false">IF($A645="","",IF($C645&lt;=0,"",1/$C645^2))</f>
        <v>0.0562613307080539</v>
      </c>
      <c r="F645" s="33" t="n">
        <f aca="false">IF(OR(ROW()-設定!$B$30&lt;2,ROW()+設定!$B$30&gt;13701,N($A645)&lt;=0,N(INDEX($A$2:$A$13701,MIN(13700,MAX(1,ROW()-1+設定!$B$30))))&lt;=0,$A645&lt;設定!$B$28,$A645&gt;設定!$B$29),0,IF(AND($C645&gt;=MAX(INDEX($C$1:$C$13701,MAX(1,ROW()-設定!$B$24)):INDEX($C$1:$C$13701,MAX(1,ROW()-1))),$C645&gt;MAX(INDEX($C$1:$C$13701,MIN(13701,ROW()+1)):INDEX($C$1:$C$13701,MIN(13701,ROW()+設定!$B$24))),$C645&gt;=設定!$B$32,$C645&gt;=MAX(MIN(INDEX($C$1:$C$13701,MAX(1,ROW()-設定!$B$26)):INDEX($C$1:$C$13701,MAX(1,ROW()-1))),MIN(INDEX($C$1:$C$13701,MIN(13701,ROW()+1)):INDEX($C$1:$C$13701,MIN(13701,ROW()+設定!$B$26))))*10^(設定!$B$27/20)),1,0))</f>
        <v>0</v>
      </c>
      <c r="G645" s="33" t="n">
        <f aca="false">$G644+IF($F645=1,1,0)</f>
        <v>0</v>
      </c>
      <c r="H645" s="0" t="str">
        <f aca="false">IF($F645=1,$G645,"")</f>
        <v/>
      </c>
    </row>
    <row r="646" customFormat="false" ht="15" hidden="false" customHeight="false" outlineLevel="0" collapsed="false">
      <c r="A646" s="30" t="n">
        <v>100.625</v>
      </c>
      <c r="B646" s="31" t="n">
        <v>12.7661</v>
      </c>
      <c r="C646" s="32" t="n">
        <f aca="false">IF($A646="","",IF(設定!$B$21="dB",10^($B646/20),ABS($B646)))</f>
        <v>4.34815482862156</v>
      </c>
      <c r="D646" s="32" t="n">
        <f aca="false">IF($A646="","",$A646^2)</f>
        <v>10125.390625</v>
      </c>
      <c r="E646" s="32" t="n">
        <f aca="false">IF($A646="","",IF($C646&lt;=0,"",1/$C646^2))</f>
        <v>0.0528920013075131</v>
      </c>
      <c r="F646" s="33" t="n">
        <f aca="false">IF(OR(ROW()-設定!$B$30&lt;2,ROW()+設定!$B$30&gt;13701,N($A646)&lt;=0,N(INDEX($A$2:$A$13701,MIN(13700,MAX(1,ROW()-1+設定!$B$30))))&lt;=0,$A646&lt;設定!$B$28,$A646&gt;設定!$B$29),0,IF(AND($C646&gt;=MAX(INDEX($C$1:$C$13701,MAX(1,ROW()-設定!$B$24)):INDEX($C$1:$C$13701,MAX(1,ROW()-1))),$C646&gt;MAX(INDEX($C$1:$C$13701,MIN(13701,ROW()+1)):INDEX($C$1:$C$13701,MIN(13701,ROW()+設定!$B$24))),$C646&gt;=設定!$B$32,$C646&gt;=MAX(MIN(INDEX($C$1:$C$13701,MAX(1,ROW()-設定!$B$26)):INDEX($C$1:$C$13701,MAX(1,ROW()-1))),MIN(INDEX($C$1:$C$13701,MIN(13701,ROW()+1)):INDEX($C$1:$C$13701,MIN(13701,ROW()+設定!$B$26))))*10^(設定!$B$27/20)),1,0))</f>
        <v>0</v>
      </c>
      <c r="G646" s="33" t="n">
        <f aca="false">$G645+IF($F646=1,1,0)</f>
        <v>0</v>
      </c>
      <c r="H646" s="0" t="str">
        <f aca="false">IF($F646=1,$G646,"")</f>
        <v/>
      </c>
    </row>
    <row r="647" customFormat="false" ht="15" hidden="false" customHeight="false" outlineLevel="0" collapsed="false">
      <c r="A647" s="30" t="n">
        <v>100.78125</v>
      </c>
      <c r="B647" s="31" t="n">
        <v>12.7107</v>
      </c>
      <c r="C647" s="32" t="n">
        <f aca="false">IF($A647="","",IF(設定!$B$21="dB",10^($B647/20),ABS($B647)))</f>
        <v>4.32050985410677</v>
      </c>
      <c r="D647" s="32" t="n">
        <f aca="false">IF($A647="","",$A647^2)</f>
        <v>10156.8603515625</v>
      </c>
      <c r="E647" s="32" t="n">
        <f aca="false">IF($A647="","",IF($C647&lt;=0,"",1/$C647^2))</f>
        <v>0.0535710304255026</v>
      </c>
      <c r="F647" s="33" t="n">
        <f aca="false">IF(OR(ROW()-設定!$B$30&lt;2,ROW()+設定!$B$30&gt;13701,N($A647)&lt;=0,N(INDEX($A$2:$A$13701,MIN(13700,MAX(1,ROW()-1+設定!$B$30))))&lt;=0,$A647&lt;設定!$B$28,$A647&gt;設定!$B$29),0,IF(AND($C647&gt;=MAX(INDEX($C$1:$C$13701,MAX(1,ROW()-設定!$B$24)):INDEX($C$1:$C$13701,MAX(1,ROW()-1))),$C647&gt;MAX(INDEX($C$1:$C$13701,MIN(13701,ROW()+1)):INDEX($C$1:$C$13701,MIN(13701,ROW()+設定!$B$24))),$C647&gt;=設定!$B$32,$C647&gt;=MAX(MIN(INDEX($C$1:$C$13701,MAX(1,ROW()-設定!$B$26)):INDEX($C$1:$C$13701,MAX(1,ROW()-1))),MIN(INDEX($C$1:$C$13701,MIN(13701,ROW()+1)):INDEX($C$1:$C$13701,MIN(13701,ROW()+設定!$B$26))))*10^(設定!$B$27/20)),1,0))</f>
        <v>0</v>
      </c>
      <c r="G647" s="33" t="n">
        <f aca="false">$G646+IF($F647=1,1,0)</f>
        <v>0</v>
      </c>
      <c r="H647" s="0" t="str">
        <f aca="false">IF($F647=1,$G647,"")</f>
        <v/>
      </c>
    </row>
    <row r="648" customFormat="false" ht="15" hidden="false" customHeight="false" outlineLevel="0" collapsed="false">
      <c r="A648" s="30" t="n">
        <v>100.9375</v>
      </c>
      <c r="B648" s="31" t="n">
        <v>12.711</v>
      </c>
      <c r="C648" s="32" t="n">
        <f aca="false">IF($A648="","",IF(設定!$B$21="dB",10^($B648/20),ABS($B648)))</f>
        <v>4.32065908180759</v>
      </c>
      <c r="D648" s="32" t="n">
        <f aca="false">IF($A648="","",$A648^2)</f>
        <v>10188.37890625</v>
      </c>
      <c r="E648" s="32" t="n">
        <f aca="false">IF($A648="","",IF($C648&lt;=0,"",1/$C648^2))</f>
        <v>0.0535673299976301</v>
      </c>
      <c r="F648" s="33" t="n">
        <f aca="false">IF(OR(ROW()-設定!$B$30&lt;2,ROW()+設定!$B$30&gt;13701,N($A648)&lt;=0,N(INDEX($A$2:$A$13701,MIN(13700,MAX(1,ROW()-1+設定!$B$30))))&lt;=0,$A648&lt;設定!$B$28,$A648&gt;設定!$B$29),0,IF(AND($C648&gt;=MAX(INDEX($C$1:$C$13701,MAX(1,ROW()-設定!$B$24)):INDEX($C$1:$C$13701,MAX(1,ROW()-1))),$C648&gt;MAX(INDEX($C$1:$C$13701,MIN(13701,ROW()+1)):INDEX($C$1:$C$13701,MIN(13701,ROW()+設定!$B$24))),$C648&gt;=設定!$B$32,$C648&gt;=MAX(MIN(INDEX($C$1:$C$13701,MAX(1,ROW()-設定!$B$26)):INDEX($C$1:$C$13701,MAX(1,ROW()-1))),MIN(INDEX($C$1:$C$13701,MIN(13701,ROW()+1)):INDEX($C$1:$C$13701,MIN(13701,ROW()+設定!$B$26))))*10^(設定!$B$27/20)),1,0))</f>
        <v>0</v>
      </c>
      <c r="G648" s="33" t="n">
        <f aca="false">$G647+IF($F648=1,1,0)</f>
        <v>0</v>
      </c>
      <c r="H648" s="0" t="str">
        <f aca="false">IF($F648=1,$G648,"")</f>
        <v/>
      </c>
    </row>
    <row r="649" customFormat="false" ht="15" hidden="false" customHeight="false" outlineLevel="0" collapsed="false">
      <c r="A649" s="30" t="n">
        <v>101.09375</v>
      </c>
      <c r="B649" s="31" t="n">
        <v>12.6105</v>
      </c>
      <c r="C649" s="32" t="n">
        <f aca="false">IF($A649="","",IF(設定!$B$21="dB",10^($B649/20),ABS($B649)))</f>
        <v>4.27095504326668</v>
      </c>
      <c r="D649" s="32" t="n">
        <f aca="false">IF($A649="","",$A649^2)</f>
        <v>10219.9462890625</v>
      </c>
      <c r="E649" s="32" t="n">
        <f aca="false">IF($A649="","",IF($C649&lt;=0,"",1/$C649^2))</f>
        <v>0.0548213845836037</v>
      </c>
      <c r="F649" s="33" t="n">
        <f aca="false">IF(OR(ROW()-設定!$B$30&lt;2,ROW()+設定!$B$30&gt;13701,N($A649)&lt;=0,N(INDEX($A$2:$A$13701,MIN(13700,MAX(1,ROW()-1+設定!$B$30))))&lt;=0,$A649&lt;設定!$B$28,$A649&gt;設定!$B$29),0,IF(AND($C649&gt;=MAX(INDEX($C$1:$C$13701,MAX(1,ROW()-設定!$B$24)):INDEX($C$1:$C$13701,MAX(1,ROW()-1))),$C649&gt;MAX(INDEX($C$1:$C$13701,MIN(13701,ROW()+1)):INDEX($C$1:$C$13701,MIN(13701,ROW()+設定!$B$24))),$C649&gt;=設定!$B$32,$C649&gt;=MAX(MIN(INDEX($C$1:$C$13701,MAX(1,ROW()-設定!$B$26)):INDEX($C$1:$C$13701,MAX(1,ROW()-1))),MIN(INDEX($C$1:$C$13701,MIN(13701,ROW()+1)):INDEX($C$1:$C$13701,MIN(13701,ROW()+設定!$B$26))))*10^(設定!$B$27/20)),1,0))</f>
        <v>0</v>
      </c>
      <c r="G649" s="33" t="n">
        <f aca="false">$G648+IF($F649=1,1,0)</f>
        <v>0</v>
      </c>
      <c r="H649" s="0" t="str">
        <f aca="false">IF($F649=1,$G649,"")</f>
        <v/>
      </c>
    </row>
    <row r="650" customFormat="false" ht="15" hidden="false" customHeight="false" outlineLevel="0" collapsed="false">
      <c r="A650" s="30" t="n">
        <v>101.25</v>
      </c>
      <c r="B650" s="31" t="n">
        <v>12.7679</v>
      </c>
      <c r="C650" s="32" t="n">
        <f aca="false">IF($A650="","",IF(設定!$B$21="dB",10^($B650/20),ABS($B650)))</f>
        <v>4.34905600167872</v>
      </c>
      <c r="D650" s="32" t="n">
        <f aca="false">IF($A650="","",$A650^2)</f>
        <v>10251.5625</v>
      </c>
      <c r="E650" s="32" t="n">
        <f aca="false">IF($A650="","",IF($C650&lt;=0,"",1/$C650^2))</f>
        <v>0.0528700839497443</v>
      </c>
      <c r="F650" s="33" t="n">
        <f aca="false">IF(OR(ROW()-設定!$B$30&lt;2,ROW()+設定!$B$30&gt;13701,N($A650)&lt;=0,N(INDEX($A$2:$A$13701,MIN(13700,MAX(1,ROW()-1+設定!$B$30))))&lt;=0,$A650&lt;設定!$B$28,$A650&gt;設定!$B$29),0,IF(AND($C650&gt;=MAX(INDEX($C$1:$C$13701,MAX(1,ROW()-設定!$B$24)):INDEX($C$1:$C$13701,MAX(1,ROW()-1))),$C650&gt;MAX(INDEX($C$1:$C$13701,MIN(13701,ROW()+1)):INDEX($C$1:$C$13701,MIN(13701,ROW()+設定!$B$24))),$C650&gt;=設定!$B$32,$C650&gt;=MAX(MIN(INDEX($C$1:$C$13701,MAX(1,ROW()-設定!$B$26)):INDEX($C$1:$C$13701,MAX(1,ROW()-1))),MIN(INDEX($C$1:$C$13701,MIN(13701,ROW()+1)):INDEX($C$1:$C$13701,MIN(13701,ROW()+設定!$B$26))))*10^(設定!$B$27/20)),1,0))</f>
        <v>0</v>
      </c>
      <c r="G650" s="33" t="n">
        <f aca="false">$G649+IF($F650=1,1,0)</f>
        <v>0</v>
      </c>
      <c r="H650" s="0" t="str">
        <f aca="false">IF($F650=1,$G650,"")</f>
        <v/>
      </c>
    </row>
    <row r="651" customFormat="false" ht="15" hidden="false" customHeight="false" outlineLevel="0" collapsed="false">
      <c r="A651" s="30" t="n">
        <v>101.40625</v>
      </c>
      <c r="B651" s="31" t="n">
        <v>12.6366</v>
      </c>
      <c r="C651" s="32" t="n">
        <f aca="false">IF($A651="","",IF(設定!$B$21="dB",10^($B651/20),ABS($B651)))</f>
        <v>4.28380802421401</v>
      </c>
      <c r="D651" s="32" t="n">
        <f aca="false">IF($A651="","",$A651^2)</f>
        <v>10283.2275390625</v>
      </c>
      <c r="E651" s="32" t="n">
        <f aca="false">IF($A651="","",IF($C651&lt;=0,"",1/$C651^2))</f>
        <v>0.0544929099403775</v>
      </c>
      <c r="F651" s="33" t="n">
        <f aca="false">IF(OR(ROW()-設定!$B$30&lt;2,ROW()+設定!$B$30&gt;13701,N($A651)&lt;=0,N(INDEX($A$2:$A$13701,MIN(13700,MAX(1,ROW()-1+設定!$B$30))))&lt;=0,$A651&lt;設定!$B$28,$A651&gt;設定!$B$29),0,IF(AND($C651&gt;=MAX(INDEX($C$1:$C$13701,MAX(1,ROW()-設定!$B$24)):INDEX($C$1:$C$13701,MAX(1,ROW()-1))),$C651&gt;MAX(INDEX($C$1:$C$13701,MIN(13701,ROW()+1)):INDEX($C$1:$C$13701,MIN(13701,ROW()+設定!$B$24))),$C651&gt;=設定!$B$32,$C651&gt;=MAX(MIN(INDEX($C$1:$C$13701,MAX(1,ROW()-設定!$B$26)):INDEX($C$1:$C$13701,MAX(1,ROW()-1))),MIN(INDEX($C$1:$C$13701,MIN(13701,ROW()+1)):INDEX($C$1:$C$13701,MIN(13701,ROW()+設定!$B$26))))*10^(設定!$B$27/20)),1,0))</f>
        <v>0</v>
      </c>
      <c r="G651" s="33" t="n">
        <f aca="false">$G650+IF($F651=1,1,0)</f>
        <v>0</v>
      </c>
      <c r="H651" s="0" t="str">
        <f aca="false">IF($F651=1,$G651,"")</f>
        <v/>
      </c>
    </row>
    <row r="652" customFormat="false" ht="15" hidden="false" customHeight="false" outlineLevel="0" collapsed="false">
      <c r="A652" s="30" t="n">
        <v>101.5625</v>
      </c>
      <c r="B652" s="31" t="n">
        <v>12.7762</v>
      </c>
      <c r="C652" s="32" t="n">
        <f aca="false">IF($A652="","",IF(設定!$B$21="dB",10^($B652/20),ABS($B652)))</f>
        <v>4.35321382759503</v>
      </c>
      <c r="D652" s="32" t="n">
        <f aca="false">IF($A652="","",$A652^2)</f>
        <v>10314.94140625</v>
      </c>
      <c r="E652" s="32" t="n">
        <f aca="false">IF($A652="","",IF($C652&lt;=0,"",1/$C652^2))</f>
        <v>0.0527691380119139</v>
      </c>
      <c r="F652" s="33" t="n">
        <f aca="false">IF(OR(ROW()-設定!$B$30&lt;2,ROW()+設定!$B$30&gt;13701,N($A652)&lt;=0,N(INDEX($A$2:$A$13701,MIN(13700,MAX(1,ROW()-1+設定!$B$30))))&lt;=0,$A652&lt;設定!$B$28,$A652&gt;設定!$B$29),0,IF(AND($C652&gt;=MAX(INDEX($C$1:$C$13701,MAX(1,ROW()-設定!$B$24)):INDEX($C$1:$C$13701,MAX(1,ROW()-1))),$C652&gt;MAX(INDEX($C$1:$C$13701,MIN(13701,ROW()+1)):INDEX($C$1:$C$13701,MIN(13701,ROW()+設定!$B$24))),$C652&gt;=設定!$B$32,$C652&gt;=MAX(MIN(INDEX($C$1:$C$13701,MAX(1,ROW()-設定!$B$26)):INDEX($C$1:$C$13701,MAX(1,ROW()-1))),MIN(INDEX($C$1:$C$13701,MIN(13701,ROW()+1)):INDEX($C$1:$C$13701,MIN(13701,ROW()+設定!$B$26))))*10^(設定!$B$27/20)),1,0))</f>
        <v>0</v>
      </c>
      <c r="G652" s="33" t="n">
        <f aca="false">$G651+IF($F652=1,1,0)</f>
        <v>0</v>
      </c>
      <c r="H652" s="0" t="str">
        <f aca="false">IF($F652=1,$G652,"")</f>
        <v/>
      </c>
    </row>
    <row r="653" customFormat="false" ht="15" hidden="false" customHeight="false" outlineLevel="0" collapsed="false">
      <c r="A653" s="30" t="n">
        <v>101.71875</v>
      </c>
      <c r="B653" s="31" t="n">
        <v>12.5677</v>
      </c>
      <c r="C653" s="32" t="n">
        <f aca="false">IF($A653="","",IF(設定!$B$21="dB",10^($B653/20),ABS($B653)))</f>
        <v>4.24996154075415</v>
      </c>
      <c r="D653" s="32" t="n">
        <f aca="false">IF($A653="","",$A653^2)</f>
        <v>10346.7041015625</v>
      </c>
      <c r="E653" s="32" t="n">
        <f aca="false">IF($A653="","",IF($C653&lt;=0,"",1/$C653^2))</f>
        <v>0.0553643238042521</v>
      </c>
      <c r="F653" s="33" t="n">
        <f aca="false">IF(OR(ROW()-設定!$B$30&lt;2,ROW()+設定!$B$30&gt;13701,N($A653)&lt;=0,N(INDEX($A$2:$A$13701,MIN(13700,MAX(1,ROW()-1+設定!$B$30))))&lt;=0,$A653&lt;設定!$B$28,$A653&gt;設定!$B$29),0,IF(AND($C653&gt;=MAX(INDEX($C$1:$C$13701,MAX(1,ROW()-設定!$B$24)):INDEX($C$1:$C$13701,MAX(1,ROW()-1))),$C653&gt;MAX(INDEX($C$1:$C$13701,MIN(13701,ROW()+1)):INDEX($C$1:$C$13701,MIN(13701,ROW()+設定!$B$24))),$C653&gt;=設定!$B$32,$C653&gt;=MAX(MIN(INDEX($C$1:$C$13701,MAX(1,ROW()-設定!$B$26)):INDEX($C$1:$C$13701,MAX(1,ROW()-1))),MIN(INDEX($C$1:$C$13701,MIN(13701,ROW()+1)):INDEX($C$1:$C$13701,MIN(13701,ROW()+設定!$B$26))))*10^(設定!$B$27/20)),1,0))</f>
        <v>0</v>
      </c>
      <c r="G653" s="33" t="n">
        <f aca="false">$G652+IF($F653=1,1,0)</f>
        <v>0</v>
      </c>
      <c r="H653" s="0" t="str">
        <f aca="false">IF($F653=1,$G653,"")</f>
        <v/>
      </c>
    </row>
    <row r="654" customFormat="false" ht="15" hidden="false" customHeight="false" outlineLevel="0" collapsed="false">
      <c r="A654" s="30" t="n">
        <v>101.875</v>
      </c>
      <c r="B654" s="31" t="n">
        <v>12.5748</v>
      </c>
      <c r="C654" s="32" t="n">
        <f aca="false">IF($A654="","",IF(設定!$B$21="dB",10^($B654/20),ABS($B654)))</f>
        <v>4.25343695481492</v>
      </c>
      <c r="D654" s="32" t="n">
        <f aca="false">IF($A654="","",$A654^2)</f>
        <v>10378.515625</v>
      </c>
      <c r="E654" s="32" t="n">
        <f aca="false">IF($A654="","",IF($C654&lt;=0,"",1/$C654^2))</f>
        <v>0.0552738861923607</v>
      </c>
      <c r="F654" s="33" t="n">
        <f aca="false">IF(OR(ROW()-設定!$B$30&lt;2,ROW()+設定!$B$30&gt;13701,N($A654)&lt;=0,N(INDEX($A$2:$A$13701,MIN(13700,MAX(1,ROW()-1+設定!$B$30))))&lt;=0,$A654&lt;設定!$B$28,$A654&gt;設定!$B$29),0,IF(AND($C654&gt;=MAX(INDEX($C$1:$C$13701,MAX(1,ROW()-設定!$B$24)):INDEX($C$1:$C$13701,MAX(1,ROW()-1))),$C654&gt;MAX(INDEX($C$1:$C$13701,MIN(13701,ROW()+1)):INDEX($C$1:$C$13701,MIN(13701,ROW()+設定!$B$24))),$C654&gt;=設定!$B$32,$C654&gt;=MAX(MIN(INDEX($C$1:$C$13701,MAX(1,ROW()-設定!$B$26)):INDEX($C$1:$C$13701,MAX(1,ROW()-1))),MIN(INDEX($C$1:$C$13701,MIN(13701,ROW()+1)):INDEX($C$1:$C$13701,MIN(13701,ROW()+設定!$B$26))))*10^(設定!$B$27/20)),1,0))</f>
        <v>0</v>
      </c>
      <c r="G654" s="33" t="n">
        <f aca="false">$G653+IF($F654=1,1,0)</f>
        <v>0</v>
      </c>
      <c r="H654" s="0" t="str">
        <f aca="false">IF($F654=1,$G654,"")</f>
        <v/>
      </c>
    </row>
    <row r="655" customFormat="false" ht="15" hidden="false" customHeight="false" outlineLevel="0" collapsed="false">
      <c r="A655" s="30" t="n">
        <v>102.03125</v>
      </c>
      <c r="B655" s="31" t="n">
        <v>12.6859</v>
      </c>
      <c r="C655" s="32" t="n">
        <f aca="false">IF($A655="","",IF(設定!$B$21="dB",10^($B655/20),ABS($B655)))</f>
        <v>4.30819150462053</v>
      </c>
      <c r="D655" s="32" t="n">
        <f aca="false">IF($A655="","",$A655^2)</f>
        <v>10410.3759765625</v>
      </c>
      <c r="E655" s="32" t="n">
        <f aca="false">IF($A655="","",IF($C655&lt;=0,"",1/$C655^2))</f>
        <v>0.0538778181368676</v>
      </c>
      <c r="F655" s="33" t="n">
        <f aca="false">IF(OR(ROW()-設定!$B$30&lt;2,ROW()+設定!$B$30&gt;13701,N($A655)&lt;=0,N(INDEX($A$2:$A$13701,MIN(13700,MAX(1,ROW()-1+設定!$B$30))))&lt;=0,$A655&lt;設定!$B$28,$A655&gt;設定!$B$29),0,IF(AND($C655&gt;=MAX(INDEX($C$1:$C$13701,MAX(1,ROW()-設定!$B$24)):INDEX($C$1:$C$13701,MAX(1,ROW()-1))),$C655&gt;MAX(INDEX($C$1:$C$13701,MIN(13701,ROW()+1)):INDEX($C$1:$C$13701,MIN(13701,ROW()+設定!$B$24))),$C655&gt;=設定!$B$32,$C655&gt;=MAX(MIN(INDEX($C$1:$C$13701,MAX(1,ROW()-設定!$B$26)):INDEX($C$1:$C$13701,MAX(1,ROW()-1))),MIN(INDEX($C$1:$C$13701,MIN(13701,ROW()+1)):INDEX($C$1:$C$13701,MIN(13701,ROW()+設定!$B$26))))*10^(設定!$B$27/20)),1,0))</f>
        <v>0</v>
      </c>
      <c r="G655" s="33" t="n">
        <f aca="false">$G654+IF($F655=1,1,0)</f>
        <v>0</v>
      </c>
      <c r="H655" s="0" t="str">
        <f aca="false">IF($F655=1,$G655,"")</f>
        <v/>
      </c>
    </row>
    <row r="656" customFormat="false" ht="15" hidden="false" customHeight="false" outlineLevel="0" collapsed="false">
      <c r="A656" s="30" t="n">
        <v>102.1875</v>
      </c>
      <c r="B656" s="31" t="n">
        <v>12.5913</v>
      </c>
      <c r="C656" s="32" t="n">
        <f aca="false">IF($A656="","",IF(設定!$B$21="dB",10^($B656/20),ABS($B656)))</f>
        <v>4.26152460209653</v>
      </c>
      <c r="D656" s="32" t="n">
        <f aca="false">IF($A656="","",$A656^2)</f>
        <v>10442.28515625</v>
      </c>
      <c r="E656" s="32" t="n">
        <f aca="false">IF($A656="","",IF($C656&lt;=0,"",1/$C656^2))</f>
        <v>0.0550642844472888</v>
      </c>
      <c r="F656" s="33" t="n">
        <f aca="false">IF(OR(ROW()-設定!$B$30&lt;2,ROW()+設定!$B$30&gt;13701,N($A656)&lt;=0,N(INDEX($A$2:$A$13701,MIN(13700,MAX(1,ROW()-1+設定!$B$30))))&lt;=0,$A656&lt;設定!$B$28,$A656&gt;設定!$B$29),0,IF(AND($C656&gt;=MAX(INDEX($C$1:$C$13701,MAX(1,ROW()-設定!$B$24)):INDEX($C$1:$C$13701,MAX(1,ROW()-1))),$C656&gt;MAX(INDEX($C$1:$C$13701,MIN(13701,ROW()+1)):INDEX($C$1:$C$13701,MIN(13701,ROW()+設定!$B$24))),$C656&gt;=設定!$B$32,$C656&gt;=MAX(MIN(INDEX($C$1:$C$13701,MAX(1,ROW()-設定!$B$26)):INDEX($C$1:$C$13701,MAX(1,ROW()-1))),MIN(INDEX($C$1:$C$13701,MIN(13701,ROW()+1)):INDEX($C$1:$C$13701,MIN(13701,ROW()+設定!$B$26))))*10^(設定!$B$27/20)),1,0))</f>
        <v>0</v>
      </c>
      <c r="G656" s="33" t="n">
        <f aca="false">$G655+IF($F656=1,1,0)</f>
        <v>0</v>
      </c>
      <c r="H656" s="0" t="str">
        <f aca="false">IF($F656=1,$G656,"")</f>
        <v/>
      </c>
    </row>
    <row r="657" customFormat="false" ht="15" hidden="false" customHeight="false" outlineLevel="0" collapsed="false">
      <c r="A657" s="30" t="n">
        <v>102.34375</v>
      </c>
      <c r="B657" s="31" t="n">
        <v>12.7363</v>
      </c>
      <c r="C657" s="32" t="n">
        <f aca="false">IF($A657="","",IF(設定!$B$21="dB",10^($B657/20),ABS($B657)))</f>
        <v>4.33326251511885</v>
      </c>
      <c r="D657" s="32" t="n">
        <f aca="false">IF($A657="","",$A657^2)</f>
        <v>10474.2431640625</v>
      </c>
      <c r="E657" s="32" t="n">
        <f aca="false">IF($A657="","",IF($C657&lt;=0,"",1/$C657^2))</f>
        <v>0.0532561785513565</v>
      </c>
      <c r="F657" s="33" t="n">
        <f aca="false">IF(OR(ROW()-設定!$B$30&lt;2,ROW()+設定!$B$30&gt;13701,N($A657)&lt;=0,N(INDEX($A$2:$A$13701,MIN(13700,MAX(1,ROW()-1+設定!$B$30))))&lt;=0,$A657&lt;設定!$B$28,$A657&gt;設定!$B$29),0,IF(AND($C657&gt;=MAX(INDEX($C$1:$C$13701,MAX(1,ROW()-設定!$B$24)):INDEX($C$1:$C$13701,MAX(1,ROW()-1))),$C657&gt;MAX(INDEX($C$1:$C$13701,MIN(13701,ROW()+1)):INDEX($C$1:$C$13701,MIN(13701,ROW()+設定!$B$24))),$C657&gt;=設定!$B$32,$C657&gt;=MAX(MIN(INDEX($C$1:$C$13701,MAX(1,ROW()-設定!$B$26)):INDEX($C$1:$C$13701,MAX(1,ROW()-1))),MIN(INDEX($C$1:$C$13701,MIN(13701,ROW()+1)):INDEX($C$1:$C$13701,MIN(13701,ROW()+設定!$B$26))))*10^(設定!$B$27/20)),1,0))</f>
        <v>0</v>
      </c>
      <c r="G657" s="33" t="n">
        <f aca="false">$G656+IF($F657=1,1,0)</f>
        <v>0</v>
      </c>
      <c r="H657" s="0" t="str">
        <f aca="false">IF($F657=1,$G657,"")</f>
        <v/>
      </c>
    </row>
    <row r="658" customFormat="false" ht="15" hidden="false" customHeight="false" outlineLevel="0" collapsed="false">
      <c r="A658" s="30" t="n">
        <v>102.5</v>
      </c>
      <c r="B658" s="31" t="n">
        <v>12.6935</v>
      </c>
      <c r="C658" s="32" t="n">
        <f aca="false">IF($A658="","",IF(設定!$B$21="dB",10^($B658/20),ABS($B658)))</f>
        <v>4.31196274572839</v>
      </c>
      <c r="D658" s="32" t="n">
        <f aca="false">IF($A658="","",$A658^2)</f>
        <v>10506.25</v>
      </c>
      <c r="E658" s="32" t="n">
        <f aca="false">IF($A658="","",IF($C658&lt;=0,"",1/$C658^2))</f>
        <v>0.0537836163075717</v>
      </c>
      <c r="F658" s="33" t="n">
        <f aca="false">IF(OR(ROW()-設定!$B$30&lt;2,ROW()+設定!$B$30&gt;13701,N($A658)&lt;=0,N(INDEX($A$2:$A$13701,MIN(13700,MAX(1,ROW()-1+設定!$B$30))))&lt;=0,$A658&lt;設定!$B$28,$A658&gt;設定!$B$29),0,IF(AND($C658&gt;=MAX(INDEX($C$1:$C$13701,MAX(1,ROW()-設定!$B$24)):INDEX($C$1:$C$13701,MAX(1,ROW()-1))),$C658&gt;MAX(INDEX($C$1:$C$13701,MIN(13701,ROW()+1)):INDEX($C$1:$C$13701,MIN(13701,ROW()+設定!$B$24))),$C658&gt;=設定!$B$32,$C658&gt;=MAX(MIN(INDEX($C$1:$C$13701,MAX(1,ROW()-設定!$B$26)):INDEX($C$1:$C$13701,MAX(1,ROW()-1))),MIN(INDEX($C$1:$C$13701,MIN(13701,ROW()+1)):INDEX($C$1:$C$13701,MIN(13701,ROW()+設定!$B$26))))*10^(設定!$B$27/20)),1,0))</f>
        <v>0</v>
      </c>
      <c r="G658" s="33" t="n">
        <f aca="false">$G657+IF($F658=1,1,0)</f>
        <v>0</v>
      </c>
      <c r="H658" s="0" t="str">
        <f aca="false">IF($F658=1,$G658,"")</f>
        <v/>
      </c>
    </row>
    <row r="659" customFormat="false" ht="15" hidden="false" customHeight="false" outlineLevel="0" collapsed="false">
      <c r="A659" s="30" t="n">
        <v>102.65625</v>
      </c>
      <c r="B659" s="31" t="n">
        <v>12.5708</v>
      </c>
      <c r="C659" s="32" t="n">
        <f aca="false">IF($A659="","",IF(設定!$B$21="dB",10^($B659/20),ABS($B659)))</f>
        <v>4.25147862566625</v>
      </c>
      <c r="D659" s="32" t="n">
        <f aca="false">IF($A659="","",$A659^2)</f>
        <v>10538.3056640625</v>
      </c>
      <c r="E659" s="32" t="n">
        <f aca="false">IF($A659="","",IF($C659&lt;=0,"",1/$C659^2))</f>
        <v>0.0553248187746324</v>
      </c>
      <c r="F659" s="33" t="n">
        <f aca="false">IF(OR(ROW()-設定!$B$30&lt;2,ROW()+設定!$B$30&gt;13701,N($A659)&lt;=0,N(INDEX($A$2:$A$13701,MIN(13700,MAX(1,ROW()-1+設定!$B$30))))&lt;=0,$A659&lt;設定!$B$28,$A659&gt;設定!$B$29),0,IF(AND($C659&gt;=MAX(INDEX($C$1:$C$13701,MAX(1,ROW()-設定!$B$24)):INDEX($C$1:$C$13701,MAX(1,ROW()-1))),$C659&gt;MAX(INDEX($C$1:$C$13701,MIN(13701,ROW()+1)):INDEX($C$1:$C$13701,MIN(13701,ROW()+設定!$B$24))),$C659&gt;=設定!$B$32,$C659&gt;=MAX(MIN(INDEX($C$1:$C$13701,MAX(1,ROW()-設定!$B$26)):INDEX($C$1:$C$13701,MAX(1,ROW()-1))),MIN(INDEX($C$1:$C$13701,MIN(13701,ROW()+1)):INDEX($C$1:$C$13701,MIN(13701,ROW()+設定!$B$26))))*10^(設定!$B$27/20)),1,0))</f>
        <v>0</v>
      </c>
      <c r="G659" s="33" t="n">
        <f aca="false">$G658+IF($F659=1,1,0)</f>
        <v>0</v>
      </c>
      <c r="H659" s="0" t="str">
        <f aca="false">IF($F659=1,$G659,"")</f>
        <v/>
      </c>
    </row>
    <row r="660" customFormat="false" ht="15" hidden="false" customHeight="false" outlineLevel="0" collapsed="false">
      <c r="A660" s="30" t="n">
        <v>102.8125</v>
      </c>
      <c r="B660" s="31" t="n">
        <v>12.6752</v>
      </c>
      <c r="C660" s="32" t="n">
        <f aca="false">IF($A660="","",IF(設定!$B$21="dB",10^($B660/20),ABS($B660)))</f>
        <v>4.3028875842141</v>
      </c>
      <c r="D660" s="32" t="n">
        <f aca="false">IF($A660="","",$A660^2)</f>
        <v>10570.41015625</v>
      </c>
      <c r="E660" s="32" t="n">
        <f aca="false">IF($A660="","",IF($C660&lt;=0,"",1/$C660^2))</f>
        <v>0.0540107241334257</v>
      </c>
      <c r="F660" s="33" t="n">
        <f aca="false">IF(OR(ROW()-設定!$B$30&lt;2,ROW()+設定!$B$30&gt;13701,N($A660)&lt;=0,N(INDEX($A$2:$A$13701,MIN(13700,MAX(1,ROW()-1+設定!$B$30))))&lt;=0,$A660&lt;設定!$B$28,$A660&gt;設定!$B$29),0,IF(AND($C660&gt;=MAX(INDEX($C$1:$C$13701,MAX(1,ROW()-設定!$B$24)):INDEX($C$1:$C$13701,MAX(1,ROW()-1))),$C660&gt;MAX(INDEX($C$1:$C$13701,MIN(13701,ROW()+1)):INDEX($C$1:$C$13701,MIN(13701,ROW()+設定!$B$24))),$C660&gt;=設定!$B$32,$C660&gt;=MAX(MIN(INDEX($C$1:$C$13701,MAX(1,ROW()-設定!$B$26)):INDEX($C$1:$C$13701,MAX(1,ROW()-1))),MIN(INDEX($C$1:$C$13701,MIN(13701,ROW()+1)):INDEX($C$1:$C$13701,MIN(13701,ROW()+設定!$B$26))))*10^(設定!$B$27/20)),1,0))</f>
        <v>0</v>
      </c>
      <c r="G660" s="33" t="n">
        <f aca="false">$G659+IF($F660=1,1,0)</f>
        <v>0</v>
      </c>
      <c r="H660" s="0" t="str">
        <f aca="false">IF($F660=1,$G660,"")</f>
        <v/>
      </c>
    </row>
    <row r="661" customFormat="false" ht="15" hidden="false" customHeight="false" outlineLevel="0" collapsed="false">
      <c r="A661" s="30" t="n">
        <v>102.96875</v>
      </c>
      <c r="B661" s="31" t="n">
        <v>12.6323</v>
      </c>
      <c r="C661" s="32" t="n">
        <f aca="false">IF($A661="","",IF(設定!$B$21="dB",10^($B661/20),ABS($B661)))</f>
        <v>4.28168782507872</v>
      </c>
      <c r="D661" s="32" t="n">
        <f aca="false">IF($A661="","",$A661^2)</f>
        <v>10602.5634765625</v>
      </c>
      <c r="E661" s="32" t="n">
        <f aca="false">IF($A661="","",IF($C661&lt;=0,"",1/$C661^2))</f>
        <v>0.0545468907211701</v>
      </c>
      <c r="F661" s="33" t="n">
        <f aca="false">IF(OR(ROW()-設定!$B$30&lt;2,ROW()+設定!$B$30&gt;13701,N($A661)&lt;=0,N(INDEX($A$2:$A$13701,MIN(13700,MAX(1,ROW()-1+設定!$B$30))))&lt;=0,$A661&lt;設定!$B$28,$A661&gt;設定!$B$29),0,IF(AND($C661&gt;=MAX(INDEX($C$1:$C$13701,MAX(1,ROW()-設定!$B$24)):INDEX($C$1:$C$13701,MAX(1,ROW()-1))),$C661&gt;MAX(INDEX($C$1:$C$13701,MIN(13701,ROW()+1)):INDEX($C$1:$C$13701,MIN(13701,ROW()+設定!$B$24))),$C661&gt;=設定!$B$32,$C661&gt;=MAX(MIN(INDEX($C$1:$C$13701,MAX(1,ROW()-設定!$B$26)):INDEX($C$1:$C$13701,MAX(1,ROW()-1))),MIN(INDEX($C$1:$C$13701,MIN(13701,ROW()+1)):INDEX($C$1:$C$13701,MIN(13701,ROW()+設定!$B$26))))*10^(設定!$B$27/20)),1,0))</f>
        <v>0</v>
      </c>
      <c r="G661" s="33" t="n">
        <f aca="false">$G660+IF($F661=1,1,0)</f>
        <v>0</v>
      </c>
      <c r="H661" s="0" t="str">
        <f aca="false">IF($F661=1,$G661,"")</f>
        <v/>
      </c>
    </row>
    <row r="662" customFormat="false" ht="15" hidden="false" customHeight="false" outlineLevel="0" collapsed="false">
      <c r="A662" s="30" t="n">
        <v>103.125</v>
      </c>
      <c r="B662" s="31" t="n">
        <v>12.7643</v>
      </c>
      <c r="C662" s="32" t="n">
        <f aca="false">IF($A662="","",IF(設定!$B$21="dB",10^($B662/20),ABS($B662)))</f>
        <v>4.34725384229754</v>
      </c>
      <c r="D662" s="32" t="n">
        <f aca="false">IF($A662="","",$A662^2)</f>
        <v>10634.765625</v>
      </c>
      <c r="E662" s="32" t="n">
        <f aca="false">IF($A662="","",IF($C662&lt;=0,"",1/$C662^2))</f>
        <v>0.0529139277511493</v>
      </c>
      <c r="F662" s="33" t="n">
        <f aca="false">IF(OR(ROW()-設定!$B$30&lt;2,ROW()+設定!$B$30&gt;13701,N($A662)&lt;=0,N(INDEX($A$2:$A$13701,MIN(13700,MAX(1,ROW()-1+設定!$B$30))))&lt;=0,$A662&lt;設定!$B$28,$A662&gt;設定!$B$29),0,IF(AND($C662&gt;=MAX(INDEX($C$1:$C$13701,MAX(1,ROW()-設定!$B$24)):INDEX($C$1:$C$13701,MAX(1,ROW()-1))),$C662&gt;MAX(INDEX($C$1:$C$13701,MIN(13701,ROW()+1)):INDEX($C$1:$C$13701,MIN(13701,ROW()+設定!$B$24))),$C662&gt;=設定!$B$32,$C662&gt;=MAX(MIN(INDEX($C$1:$C$13701,MAX(1,ROW()-設定!$B$26)):INDEX($C$1:$C$13701,MAX(1,ROW()-1))),MIN(INDEX($C$1:$C$13701,MIN(13701,ROW()+1)):INDEX($C$1:$C$13701,MIN(13701,ROW()+設定!$B$26))))*10^(設定!$B$27/20)),1,0))</f>
        <v>0</v>
      </c>
      <c r="G662" s="33" t="n">
        <f aca="false">$G661+IF($F662=1,1,0)</f>
        <v>0</v>
      </c>
      <c r="H662" s="0" t="str">
        <f aca="false">IF($F662=1,$G662,"")</f>
        <v/>
      </c>
    </row>
    <row r="663" customFormat="false" ht="15" hidden="false" customHeight="false" outlineLevel="0" collapsed="false">
      <c r="A663" s="30" t="n">
        <v>103.28125</v>
      </c>
      <c r="B663" s="31" t="n">
        <v>12.6034</v>
      </c>
      <c r="C663" s="32" t="n">
        <f aca="false">IF($A663="","",IF(設定!$B$21="dB",10^($B663/20),ABS($B663)))</f>
        <v>4.26746531546115</v>
      </c>
      <c r="D663" s="32" t="n">
        <f aca="false">IF($A663="","",$A663^2)</f>
        <v>10667.0166015625</v>
      </c>
      <c r="E663" s="32" t="n">
        <f aca="false">IF($A663="","",IF($C663&lt;=0,"",1/$C663^2))</f>
        <v>0.0549110818248122</v>
      </c>
      <c r="F663" s="33" t="n">
        <f aca="false">IF(OR(ROW()-設定!$B$30&lt;2,ROW()+設定!$B$30&gt;13701,N($A663)&lt;=0,N(INDEX($A$2:$A$13701,MIN(13700,MAX(1,ROW()-1+設定!$B$30))))&lt;=0,$A663&lt;設定!$B$28,$A663&gt;設定!$B$29),0,IF(AND($C663&gt;=MAX(INDEX($C$1:$C$13701,MAX(1,ROW()-設定!$B$24)):INDEX($C$1:$C$13701,MAX(1,ROW()-1))),$C663&gt;MAX(INDEX($C$1:$C$13701,MIN(13701,ROW()+1)):INDEX($C$1:$C$13701,MIN(13701,ROW()+設定!$B$24))),$C663&gt;=設定!$B$32,$C663&gt;=MAX(MIN(INDEX($C$1:$C$13701,MAX(1,ROW()-設定!$B$26)):INDEX($C$1:$C$13701,MAX(1,ROW()-1))),MIN(INDEX($C$1:$C$13701,MIN(13701,ROW()+1)):INDEX($C$1:$C$13701,MIN(13701,ROW()+設定!$B$26))))*10^(設定!$B$27/20)),1,0))</f>
        <v>0</v>
      </c>
      <c r="G663" s="33" t="n">
        <f aca="false">$G662+IF($F663=1,1,0)</f>
        <v>0</v>
      </c>
      <c r="H663" s="0" t="str">
        <f aca="false">IF($F663=1,$G663,"")</f>
        <v/>
      </c>
    </row>
    <row r="664" customFormat="false" ht="15" hidden="false" customHeight="false" outlineLevel="0" collapsed="false">
      <c r="A664" s="30" t="n">
        <v>103.4375</v>
      </c>
      <c r="B664" s="31" t="n">
        <v>12.6245</v>
      </c>
      <c r="C664" s="32" t="n">
        <f aca="false">IF($A664="","",IF(設定!$B$21="dB",10^($B664/20),ABS($B664)))</f>
        <v>4.27784456026066</v>
      </c>
      <c r="D664" s="32" t="n">
        <f aca="false">IF($A664="","",$A664^2)</f>
        <v>10699.31640625</v>
      </c>
      <c r="E664" s="32" t="n">
        <f aca="false">IF($A664="","",IF($C664&lt;=0,"",1/$C664^2))</f>
        <v>0.0546449458579339</v>
      </c>
      <c r="F664" s="33" t="n">
        <f aca="false">IF(OR(ROW()-設定!$B$30&lt;2,ROW()+設定!$B$30&gt;13701,N($A664)&lt;=0,N(INDEX($A$2:$A$13701,MIN(13700,MAX(1,ROW()-1+設定!$B$30))))&lt;=0,$A664&lt;設定!$B$28,$A664&gt;設定!$B$29),0,IF(AND($C664&gt;=MAX(INDEX($C$1:$C$13701,MAX(1,ROW()-設定!$B$24)):INDEX($C$1:$C$13701,MAX(1,ROW()-1))),$C664&gt;MAX(INDEX($C$1:$C$13701,MIN(13701,ROW()+1)):INDEX($C$1:$C$13701,MIN(13701,ROW()+設定!$B$24))),$C664&gt;=設定!$B$32,$C664&gt;=MAX(MIN(INDEX($C$1:$C$13701,MAX(1,ROW()-設定!$B$26)):INDEX($C$1:$C$13701,MAX(1,ROW()-1))),MIN(INDEX($C$1:$C$13701,MIN(13701,ROW()+1)):INDEX($C$1:$C$13701,MIN(13701,ROW()+設定!$B$26))))*10^(設定!$B$27/20)),1,0))</f>
        <v>0</v>
      </c>
      <c r="G664" s="33" t="n">
        <f aca="false">$G663+IF($F664=1,1,0)</f>
        <v>0</v>
      </c>
      <c r="H664" s="0" t="str">
        <f aca="false">IF($F664=1,$G664,"")</f>
        <v/>
      </c>
    </row>
    <row r="665" customFormat="false" ht="15" hidden="false" customHeight="false" outlineLevel="0" collapsed="false">
      <c r="A665" s="30" t="n">
        <v>103.59375</v>
      </c>
      <c r="B665" s="31" t="n">
        <v>12.7963</v>
      </c>
      <c r="C665" s="32" t="n">
        <f aca="false">IF($A665="","",IF(設定!$B$21="dB",10^($B665/20),ABS($B665)))</f>
        <v>4.36329925592159</v>
      </c>
      <c r="D665" s="32" t="n">
        <f aca="false">IF($A665="","",$A665^2)</f>
        <v>10731.6650390625</v>
      </c>
      <c r="E665" s="32" t="n">
        <f aca="false">IF($A665="","",IF($C665&lt;=0,"",1/$C665^2))</f>
        <v>0.0525254763883158</v>
      </c>
      <c r="F665" s="33" t="n">
        <f aca="false">IF(OR(ROW()-設定!$B$30&lt;2,ROW()+設定!$B$30&gt;13701,N($A665)&lt;=0,N(INDEX($A$2:$A$13701,MIN(13700,MAX(1,ROW()-1+設定!$B$30))))&lt;=0,$A665&lt;設定!$B$28,$A665&gt;設定!$B$29),0,IF(AND($C665&gt;=MAX(INDEX($C$1:$C$13701,MAX(1,ROW()-設定!$B$24)):INDEX($C$1:$C$13701,MAX(1,ROW()-1))),$C665&gt;MAX(INDEX($C$1:$C$13701,MIN(13701,ROW()+1)):INDEX($C$1:$C$13701,MIN(13701,ROW()+設定!$B$24))),$C665&gt;=設定!$B$32,$C665&gt;=MAX(MIN(INDEX($C$1:$C$13701,MAX(1,ROW()-設定!$B$26)):INDEX($C$1:$C$13701,MAX(1,ROW()-1))),MIN(INDEX($C$1:$C$13701,MIN(13701,ROW()+1)):INDEX($C$1:$C$13701,MIN(13701,ROW()+設定!$B$26))))*10^(設定!$B$27/20)),1,0))</f>
        <v>0</v>
      </c>
      <c r="G665" s="33" t="n">
        <f aca="false">$G664+IF($F665=1,1,0)</f>
        <v>0</v>
      </c>
      <c r="H665" s="0" t="str">
        <f aca="false">IF($F665=1,$G665,"")</f>
        <v/>
      </c>
    </row>
    <row r="666" customFormat="false" ht="15" hidden="false" customHeight="false" outlineLevel="0" collapsed="false">
      <c r="A666" s="30" t="n">
        <v>103.75</v>
      </c>
      <c r="B666" s="31" t="n">
        <v>12.9022</v>
      </c>
      <c r="C666" s="32" t="n">
        <f aca="false">IF($A666="","",IF(設定!$B$21="dB",10^($B666/20),ABS($B666)))</f>
        <v>4.4168230440679</v>
      </c>
      <c r="D666" s="32" t="n">
        <f aca="false">IF($A666="","",$A666^2)</f>
        <v>10764.0625</v>
      </c>
      <c r="E666" s="32" t="n">
        <f aca="false">IF($A666="","",IF($C666&lt;=0,"",1/$C666^2))</f>
        <v>0.0512601650248353</v>
      </c>
      <c r="F666" s="33" t="n">
        <f aca="false">IF(OR(ROW()-設定!$B$30&lt;2,ROW()+設定!$B$30&gt;13701,N($A666)&lt;=0,N(INDEX($A$2:$A$13701,MIN(13700,MAX(1,ROW()-1+設定!$B$30))))&lt;=0,$A666&lt;設定!$B$28,$A666&gt;設定!$B$29),0,IF(AND($C666&gt;=MAX(INDEX($C$1:$C$13701,MAX(1,ROW()-設定!$B$24)):INDEX($C$1:$C$13701,MAX(1,ROW()-1))),$C666&gt;MAX(INDEX($C$1:$C$13701,MIN(13701,ROW()+1)):INDEX($C$1:$C$13701,MIN(13701,ROW()+設定!$B$24))),$C666&gt;=設定!$B$32,$C666&gt;=MAX(MIN(INDEX($C$1:$C$13701,MAX(1,ROW()-設定!$B$26)):INDEX($C$1:$C$13701,MAX(1,ROW()-1))),MIN(INDEX($C$1:$C$13701,MIN(13701,ROW()+1)):INDEX($C$1:$C$13701,MIN(13701,ROW()+設定!$B$26))))*10^(設定!$B$27/20)),1,0))</f>
        <v>0</v>
      </c>
      <c r="G666" s="33" t="n">
        <f aca="false">$G665+IF($F666=1,1,0)</f>
        <v>0</v>
      </c>
      <c r="H666" s="0" t="str">
        <f aca="false">IF($F666=1,$G666,"")</f>
        <v/>
      </c>
    </row>
    <row r="667" customFormat="false" ht="15" hidden="false" customHeight="false" outlineLevel="0" collapsed="false">
      <c r="A667" s="30" t="n">
        <v>103.90625</v>
      </c>
      <c r="B667" s="31" t="n">
        <v>12.8786</v>
      </c>
      <c r="C667" s="32" t="n">
        <f aca="false">IF($A667="","",IF(設定!$B$21="dB",10^($B667/20),ABS($B667)))</f>
        <v>4.40483860174605</v>
      </c>
      <c r="D667" s="32" t="n">
        <f aca="false">IF($A667="","",$A667^2)</f>
        <v>10796.5087890625</v>
      </c>
      <c r="E667" s="32" t="n">
        <f aca="false">IF($A667="","",IF($C667&lt;=0,"",1/$C667^2))</f>
        <v>0.0515394761446703</v>
      </c>
      <c r="F667" s="33" t="n">
        <f aca="false">IF(OR(ROW()-設定!$B$30&lt;2,ROW()+設定!$B$30&gt;13701,N($A667)&lt;=0,N(INDEX($A$2:$A$13701,MIN(13700,MAX(1,ROW()-1+設定!$B$30))))&lt;=0,$A667&lt;設定!$B$28,$A667&gt;設定!$B$29),0,IF(AND($C667&gt;=MAX(INDEX($C$1:$C$13701,MAX(1,ROW()-設定!$B$24)):INDEX($C$1:$C$13701,MAX(1,ROW()-1))),$C667&gt;MAX(INDEX($C$1:$C$13701,MIN(13701,ROW()+1)):INDEX($C$1:$C$13701,MIN(13701,ROW()+設定!$B$24))),$C667&gt;=設定!$B$32,$C667&gt;=MAX(MIN(INDEX($C$1:$C$13701,MAX(1,ROW()-設定!$B$26)):INDEX($C$1:$C$13701,MAX(1,ROW()-1))),MIN(INDEX($C$1:$C$13701,MIN(13701,ROW()+1)):INDEX($C$1:$C$13701,MIN(13701,ROW()+設定!$B$26))))*10^(設定!$B$27/20)),1,0))</f>
        <v>0</v>
      </c>
      <c r="G667" s="33" t="n">
        <f aca="false">$G666+IF($F667=1,1,0)</f>
        <v>0</v>
      </c>
      <c r="H667" s="0" t="str">
        <f aca="false">IF($F667=1,$G667,"")</f>
        <v/>
      </c>
    </row>
    <row r="668" customFormat="false" ht="15" hidden="false" customHeight="false" outlineLevel="0" collapsed="false">
      <c r="A668" s="30" t="n">
        <v>104.0625</v>
      </c>
      <c r="B668" s="31" t="n">
        <v>12.6798</v>
      </c>
      <c r="C668" s="32" t="n">
        <f aca="false">IF($A668="","",IF(設定!$B$21="dB",10^($B668/20),ABS($B668)))</f>
        <v>4.30516697364286</v>
      </c>
      <c r="D668" s="32" t="n">
        <f aca="false">IF($A668="","",$A668^2)</f>
        <v>10829.00390625</v>
      </c>
      <c r="E668" s="32" t="n">
        <f aca="false">IF($A668="","",IF($C668&lt;=0,"",1/$C668^2))</f>
        <v>0.0539535468469561</v>
      </c>
      <c r="F668" s="33" t="n">
        <f aca="false">IF(OR(ROW()-設定!$B$30&lt;2,ROW()+設定!$B$30&gt;13701,N($A668)&lt;=0,N(INDEX($A$2:$A$13701,MIN(13700,MAX(1,ROW()-1+設定!$B$30))))&lt;=0,$A668&lt;設定!$B$28,$A668&gt;設定!$B$29),0,IF(AND($C668&gt;=MAX(INDEX($C$1:$C$13701,MAX(1,ROW()-設定!$B$24)):INDEX($C$1:$C$13701,MAX(1,ROW()-1))),$C668&gt;MAX(INDEX($C$1:$C$13701,MIN(13701,ROW()+1)):INDEX($C$1:$C$13701,MIN(13701,ROW()+設定!$B$24))),$C668&gt;=設定!$B$32,$C668&gt;=MAX(MIN(INDEX($C$1:$C$13701,MAX(1,ROW()-設定!$B$26)):INDEX($C$1:$C$13701,MAX(1,ROW()-1))),MIN(INDEX($C$1:$C$13701,MIN(13701,ROW()+1)):INDEX($C$1:$C$13701,MIN(13701,ROW()+設定!$B$26))))*10^(設定!$B$27/20)),1,0))</f>
        <v>0</v>
      </c>
      <c r="G668" s="33" t="n">
        <f aca="false">$G667+IF($F668=1,1,0)</f>
        <v>0</v>
      </c>
      <c r="H668" s="0" t="str">
        <f aca="false">IF($F668=1,$G668,"")</f>
        <v/>
      </c>
    </row>
    <row r="669" customFormat="false" ht="15" hidden="false" customHeight="false" outlineLevel="0" collapsed="false">
      <c r="A669" s="30" t="n">
        <v>104.21875</v>
      </c>
      <c r="B669" s="31" t="n">
        <v>12.6968</v>
      </c>
      <c r="C669" s="32" t="n">
        <f aca="false">IF($A669="","",IF(設定!$B$21="dB",10^($B669/20),ABS($B669)))</f>
        <v>4.31360128605924</v>
      </c>
      <c r="D669" s="32" t="n">
        <f aca="false">IF($A669="","",$A669^2)</f>
        <v>10861.5478515625</v>
      </c>
      <c r="E669" s="32" t="n">
        <f aca="false">IF($A669="","",IF($C669&lt;=0,"",1/$C669^2))</f>
        <v>0.0537427641838015</v>
      </c>
      <c r="F669" s="33" t="n">
        <f aca="false">IF(OR(ROW()-設定!$B$30&lt;2,ROW()+設定!$B$30&gt;13701,N($A669)&lt;=0,N(INDEX($A$2:$A$13701,MIN(13700,MAX(1,ROW()-1+設定!$B$30))))&lt;=0,$A669&lt;設定!$B$28,$A669&gt;設定!$B$29),0,IF(AND($C669&gt;=MAX(INDEX($C$1:$C$13701,MAX(1,ROW()-設定!$B$24)):INDEX($C$1:$C$13701,MAX(1,ROW()-1))),$C669&gt;MAX(INDEX($C$1:$C$13701,MIN(13701,ROW()+1)):INDEX($C$1:$C$13701,MIN(13701,ROW()+設定!$B$24))),$C669&gt;=設定!$B$32,$C669&gt;=MAX(MIN(INDEX($C$1:$C$13701,MAX(1,ROW()-設定!$B$26)):INDEX($C$1:$C$13701,MAX(1,ROW()-1))),MIN(INDEX($C$1:$C$13701,MIN(13701,ROW()+1)):INDEX($C$1:$C$13701,MIN(13701,ROW()+設定!$B$26))))*10^(設定!$B$27/20)),1,0))</f>
        <v>0</v>
      </c>
      <c r="G669" s="33" t="n">
        <f aca="false">$G668+IF($F669=1,1,0)</f>
        <v>0</v>
      </c>
      <c r="H669" s="0" t="str">
        <f aca="false">IF($F669=1,$G669,"")</f>
        <v/>
      </c>
    </row>
    <row r="670" customFormat="false" ht="15" hidden="false" customHeight="false" outlineLevel="0" collapsed="false">
      <c r="A670" s="30" t="n">
        <v>104.375</v>
      </c>
      <c r="B670" s="31" t="n">
        <v>12.8327</v>
      </c>
      <c r="C670" s="32" t="n">
        <f aca="false">IF($A670="","",IF(設定!$B$21="dB",10^($B670/20),ABS($B670)))</f>
        <v>4.38162292308328</v>
      </c>
      <c r="D670" s="32" t="n">
        <f aca="false">IF($A670="","",$A670^2)</f>
        <v>10894.140625</v>
      </c>
      <c r="E670" s="32" t="n">
        <f aca="false">IF($A670="","",IF($C670&lt;=0,"",1/$C670^2))</f>
        <v>0.0520870786110739</v>
      </c>
      <c r="F670" s="33" t="n">
        <f aca="false">IF(OR(ROW()-設定!$B$30&lt;2,ROW()+設定!$B$30&gt;13701,N($A670)&lt;=0,N(INDEX($A$2:$A$13701,MIN(13700,MAX(1,ROW()-1+設定!$B$30))))&lt;=0,$A670&lt;設定!$B$28,$A670&gt;設定!$B$29),0,IF(AND($C670&gt;=MAX(INDEX($C$1:$C$13701,MAX(1,ROW()-設定!$B$24)):INDEX($C$1:$C$13701,MAX(1,ROW()-1))),$C670&gt;MAX(INDEX($C$1:$C$13701,MIN(13701,ROW()+1)):INDEX($C$1:$C$13701,MIN(13701,ROW()+設定!$B$24))),$C670&gt;=設定!$B$32,$C670&gt;=MAX(MIN(INDEX($C$1:$C$13701,MAX(1,ROW()-設定!$B$26)):INDEX($C$1:$C$13701,MAX(1,ROW()-1))),MIN(INDEX($C$1:$C$13701,MIN(13701,ROW()+1)):INDEX($C$1:$C$13701,MIN(13701,ROW()+設定!$B$26))))*10^(設定!$B$27/20)),1,0))</f>
        <v>0</v>
      </c>
      <c r="G670" s="33" t="n">
        <f aca="false">$G669+IF($F670=1,1,0)</f>
        <v>0</v>
      </c>
      <c r="H670" s="0" t="str">
        <f aca="false">IF($F670=1,$G670,"")</f>
        <v/>
      </c>
    </row>
    <row r="671" customFormat="false" ht="15" hidden="false" customHeight="false" outlineLevel="0" collapsed="false">
      <c r="A671" s="30" t="n">
        <v>104.53125</v>
      </c>
      <c r="B671" s="31" t="n">
        <v>12.6621</v>
      </c>
      <c r="C671" s="32" t="n">
        <f aca="false">IF($A671="","",IF(設定!$B$21="dB",10^($B671/20),ABS($B671)))</f>
        <v>4.2964028895802</v>
      </c>
      <c r="D671" s="32" t="n">
        <f aca="false">IF($A671="","",$A671^2)</f>
        <v>10926.7822265625</v>
      </c>
      <c r="E671" s="32" t="n">
        <f aca="false">IF($A671="","",IF($C671&lt;=0,"",1/$C671^2))</f>
        <v>0.0541738873089199</v>
      </c>
      <c r="F671" s="33" t="n">
        <f aca="false">IF(OR(ROW()-設定!$B$30&lt;2,ROW()+設定!$B$30&gt;13701,N($A671)&lt;=0,N(INDEX($A$2:$A$13701,MIN(13700,MAX(1,ROW()-1+設定!$B$30))))&lt;=0,$A671&lt;設定!$B$28,$A671&gt;設定!$B$29),0,IF(AND($C671&gt;=MAX(INDEX($C$1:$C$13701,MAX(1,ROW()-設定!$B$24)):INDEX($C$1:$C$13701,MAX(1,ROW()-1))),$C671&gt;MAX(INDEX($C$1:$C$13701,MIN(13701,ROW()+1)):INDEX($C$1:$C$13701,MIN(13701,ROW()+設定!$B$24))),$C671&gt;=設定!$B$32,$C671&gt;=MAX(MIN(INDEX($C$1:$C$13701,MAX(1,ROW()-設定!$B$26)):INDEX($C$1:$C$13701,MAX(1,ROW()-1))),MIN(INDEX($C$1:$C$13701,MIN(13701,ROW()+1)):INDEX($C$1:$C$13701,MIN(13701,ROW()+設定!$B$26))))*10^(設定!$B$27/20)),1,0))</f>
        <v>0</v>
      </c>
      <c r="G671" s="33" t="n">
        <f aca="false">$G670+IF($F671=1,1,0)</f>
        <v>0</v>
      </c>
      <c r="H671" s="0" t="str">
        <f aca="false">IF($F671=1,$G671,"")</f>
        <v/>
      </c>
    </row>
    <row r="672" customFormat="false" ht="15" hidden="false" customHeight="false" outlineLevel="0" collapsed="false">
      <c r="A672" s="30" t="n">
        <v>104.6875</v>
      </c>
      <c r="B672" s="31" t="n">
        <v>12.5739</v>
      </c>
      <c r="C672" s="32" t="n">
        <f aca="false">IF($A672="","",IF(設定!$B$21="dB",10^($B672/20),ABS($B672)))</f>
        <v>4.25299625212364</v>
      </c>
      <c r="D672" s="32" t="n">
        <f aca="false">IF($A672="","",$A672^2)</f>
        <v>10959.47265625</v>
      </c>
      <c r="E672" s="32" t="n">
        <f aca="false">IF($A672="","",IF($C672&lt;=0,"",1/$C672^2))</f>
        <v>0.0552853419336956</v>
      </c>
      <c r="F672" s="33" t="n">
        <f aca="false">IF(OR(ROW()-設定!$B$30&lt;2,ROW()+設定!$B$30&gt;13701,N($A672)&lt;=0,N(INDEX($A$2:$A$13701,MIN(13700,MAX(1,ROW()-1+設定!$B$30))))&lt;=0,$A672&lt;設定!$B$28,$A672&gt;設定!$B$29),0,IF(AND($C672&gt;=MAX(INDEX($C$1:$C$13701,MAX(1,ROW()-設定!$B$24)):INDEX($C$1:$C$13701,MAX(1,ROW()-1))),$C672&gt;MAX(INDEX($C$1:$C$13701,MIN(13701,ROW()+1)):INDEX($C$1:$C$13701,MIN(13701,ROW()+設定!$B$24))),$C672&gt;=設定!$B$32,$C672&gt;=MAX(MIN(INDEX($C$1:$C$13701,MAX(1,ROW()-設定!$B$26)):INDEX($C$1:$C$13701,MAX(1,ROW()-1))),MIN(INDEX($C$1:$C$13701,MIN(13701,ROW()+1)):INDEX($C$1:$C$13701,MIN(13701,ROW()+設定!$B$26))))*10^(設定!$B$27/20)),1,0))</f>
        <v>0</v>
      </c>
      <c r="G672" s="33" t="n">
        <f aca="false">$G671+IF($F672=1,1,0)</f>
        <v>0</v>
      </c>
      <c r="H672" s="0" t="str">
        <f aca="false">IF($F672=1,$G672,"")</f>
        <v/>
      </c>
    </row>
    <row r="673" customFormat="false" ht="15" hidden="false" customHeight="false" outlineLevel="0" collapsed="false">
      <c r="A673" s="30" t="n">
        <v>104.84375</v>
      </c>
      <c r="B673" s="31" t="n">
        <v>12.689</v>
      </c>
      <c r="C673" s="32" t="n">
        <f aca="false">IF($A673="","",IF(設定!$B$21="dB",10^($B673/20),ABS($B673)))</f>
        <v>4.30972937555593</v>
      </c>
      <c r="D673" s="32" t="n">
        <f aca="false">IF($A673="","",$A673^2)</f>
        <v>10992.2119140625</v>
      </c>
      <c r="E673" s="32" t="n">
        <f aca="false">IF($A673="","",IF($C673&lt;=0,"",1/$C673^2))</f>
        <v>0.0538393737984365</v>
      </c>
      <c r="F673" s="33" t="n">
        <f aca="false">IF(OR(ROW()-設定!$B$30&lt;2,ROW()+設定!$B$30&gt;13701,N($A673)&lt;=0,N(INDEX($A$2:$A$13701,MIN(13700,MAX(1,ROW()-1+設定!$B$30))))&lt;=0,$A673&lt;設定!$B$28,$A673&gt;設定!$B$29),0,IF(AND($C673&gt;=MAX(INDEX($C$1:$C$13701,MAX(1,ROW()-設定!$B$24)):INDEX($C$1:$C$13701,MAX(1,ROW()-1))),$C673&gt;MAX(INDEX($C$1:$C$13701,MIN(13701,ROW()+1)):INDEX($C$1:$C$13701,MIN(13701,ROW()+設定!$B$24))),$C673&gt;=設定!$B$32,$C673&gt;=MAX(MIN(INDEX($C$1:$C$13701,MAX(1,ROW()-設定!$B$26)):INDEX($C$1:$C$13701,MAX(1,ROW()-1))),MIN(INDEX($C$1:$C$13701,MIN(13701,ROW()+1)):INDEX($C$1:$C$13701,MIN(13701,ROW()+設定!$B$26))))*10^(設定!$B$27/20)),1,0))</f>
        <v>0</v>
      </c>
      <c r="G673" s="33" t="n">
        <f aca="false">$G672+IF($F673=1,1,0)</f>
        <v>0</v>
      </c>
      <c r="H673" s="0" t="str">
        <f aca="false">IF($F673=1,$G673,"")</f>
        <v/>
      </c>
    </row>
    <row r="674" customFormat="false" ht="15" hidden="false" customHeight="false" outlineLevel="0" collapsed="false">
      <c r="A674" s="30" t="n">
        <v>105</v>
      </c>
      <c r="B674" s="31" t="n">
        <v>12.7244</v>
      </c>
      <c r="C674" s="32" t="n">
        <f aca="false">IF($A674="","",IF(設定!$B$21="dB",10^($B674/20),ABS($B674)))</f>
        <v>4.3273298451644</v>
      </c>
      <c r="D674" s="32" t="n">
        <f aca="false">IF($A674="","",$A674^2)</f>
        <v>11025</v>
      </c>
      <c r="E674" s="32" t="n">
        <f aca="false">IF($A674="","",IF($C674&lt;=0,"",1/$C674^2))</f>
        <v>0.0534023046488377</v>
      </c>
      <c r="F674" s="33" t="n">
        <f aca="false">IF(OR(ROW()-設定!$B$30&lt;2,ROW()+設定!$B$30&gt;13701,N($A674)&lt;=0,N(INDEX($A$2:$A$13701,MIN(13700,MAX(1,ROW()-1+設定!$B$30))))&lt;=0,$A674&lt;設定!$B$28,$A674&gt;設定!$B$29),0,IF(AND($C674&gt;=MAX(INDEX($C$1:$C$13701,MAX(1,ROW()-設定!$B$24)):INDEX($C$1:$C$13701,MAX(1,ROW()-1))),$C674&gt;MAX(INDEX($C$1:$C$13701,MIN(13701,ROW()+1)):INDEX($C$1:$C$13701,MIN(13701,ROW()+設定!$B$24))),$C674&gt;=設定!$B$32,$C674&gt;=MAX(MIN(INDEX($C$1:$C$13701,MAX(1,ROW()-設定!$B$26)):INDEX($C$1:$C$13701,MAX(1,ROW()-1))),MIN(INDEX($C$1:$C$13701,MIN(13701,ROW()+1)):INDEX($C$1:$C$13701,MIN(13701,ROW()+設定!$B$26))))*10^(設定!$B$27/20)),1,0))</f>
        <v>0</v>
      </c>
      <c r="G674" s="33" t="n">
        <f aca="false">$G673+IF($F674=1,1,0)</f>
        <v>0</v>
      </c>
      <c r="H674" s="0" t="str">
        <f aca="false">IF($F674=1,$G674,"")</f>
        <v/>
      </c>
    </row>
    <row r="675" customFormat="false" ht="15" hidden="false" customHeight="false" outlineLevel="0" collapsed="false">
      <c r="A675" s="30" t="n">
        <v>105.15625</v>
      </c>
      <c r="B675" s="31" t="n">
        <v>12.591</v>
      </c>
      <c r="C675" s="32" t="n">
        <f aca="false">IF($A675="","",IF(設定!$B$21="dB",10^($B675/20),ABS($B675)))</f>
        <v>4.26137741679301</v>
      </c>
      <c r="D675" s="32" t="n">
        <f aca="false">IF($A675="","",$A675^2)</f>
        <v>11057.8369140625</v>
      </c>
      <c r="E675" s="32" t="n">
        <f aca="false">IF($A675="","",IF($C675&lt;=0,"",1/$C675^2))</f>
        <v>0.0550680882846829</v>
      </c>
      <c r="F675" s="33" t="n">
        <f aca="false">IF(OR(ROW()-設定!$B$30&lt;2,ROW()+設定!$B$30&gt;13701,N($A675)&lt;=0,N(INDEX($A$2:$A$13701,MIN(13700,MAX(1,ROW()-1+設定!$B$30))))&lt;=0,$A675&lt;設定!$B$28,$A675&gt;設定!$B$29),0,IF(AND($C675&gt;=MAX(INDEX($C$1:$C$13701,MAX(1,ROW()-設定!$B$24)):INDEX($C$1:$C$13701,MAX(1,ROW()-1))),$C675&gt;MAX(INDEX($C$1:$C$13701,MIN(13701,ROW()+1)):INDEX($C$1:$C$13701,MIN(13701,ROW()+設定!$B$24))),$C675&gt;=設定!$B$32,$C675&gt;=MAX(MIN(INDEX($C$1:$C$13701,MAX(1,ROW()-設定!$B$26)):INDEX($C$1:$C$13701,MAX(1,ROW()-1))),MIN(INDEX($C$1:$C$13701,MIN(13701,ROW()+1)):INDEX($C$1:$C$13701,MIN(13701,ROW()+設定!$B$26))))*10^(設定!$B$27/20)),1,0))</f>
        <v>0</v>
      </c>
      <c r="G675" s="33" t="n">
        <f aca="false">$G674+IF($F675=1,1,0)</f>
        <v>0</v>
      </c>
      <c r="H675" s="0" t="str">
        <f aca="false">IF($F675=1,$G675,"")</f>
        <v/>
      </c>
    </row>
    <row r="676" customFormat="false" ht="15" hidden="false" customHeight="false" outlineLevel="0" collapsed="false">
      <c r="A676" s="30" t="n">
        <v>105.3125</v>
      </c>
      <c r="B676" s="31" t="n">
        <v>12.5059</v>
      </c>
      <c r="C676" s="32" t="n">
        <f aca="false">IF($A676="","",IF(設定!$B$21="dB",10^($B676/20),ABS($B676)))</f>
        <v>4.21983043399864</v>
      </c>
      <c r="D676" s="32" t="n">
        <f aca="false">IF($A676="","",$A676^2)</f>
        <v>11090.72265625</v>
      </c>
      <c r="E676" s="32" t="n">
        <f aca="false">IF($A676="","",IF($C676&lt;=0,"",1/$C676^2))</f>
        <v>0.0561577889017397</v>
      </c>
      <c r="F676" s="33" t="n">
        <f aca="false">IF(OR(ROW()-設定!$B$30&lt;2,ROW()+設定!$B$30&gt;13701,N($A676)&lt;=0,N(INDEX($A$2:$A$13701,MIN(13700,MAX(1,ROW()-1+設定!$B$30))))&lt;=0,$A676&lt;設定!$B$28,$A676&gt;設定!$B$29),0,IF(AND($C676&gt;=MAX(INDEX($C$1:$C$13701,MAX(1,ROW()-設定!$B$24)):INDEX($C$1:$C$13701,MAX(1,ROW()-1))),$C676&gt;MAX(INDEX($C$1:$C$13701,MIN(13701,ROW()+1)):INDEX($C$1:$C$13701,MIN(13701,ROW()+設定!$B$24))),$C676&gt;=設定!$B$32,$C676&gt;=MAX(MIN(INDEX($C$1:$C$13701,MAX(1,ROW()-設定!$B$26)):INDEX($C$1:$C$13701,MAX(1,ROW()-1))),MIN(INDEX($C$1:$C$13701,MIN(13701,ROW()+1)):INDEX($C$1:$C$13701,MIN(13701,ROW()+設定!$B$26))))*10^(設定!$B$27/20)),1,0))</f>
        <v>0</v>
      </c>
      <c r="G676" s="33" t="n">
        <f aca="false">$G675+IF($F676=1,1,0)</f>
        <v>0</v>
      </c>
      <c r="H676" s="0" t="str">
        <f aca="false">IF($F676=1,$G676,"")</f>
        <v/>
      </c>
    </row>
    <row r="677" customFormat="false" ht="15" hidden="false" customHeight="false" outlineLevel="0" collapsed="false">
      <c r="A677" s="30" t="n">
        <v>105.46875</v>
      </c>
      <c r="B677" s="31" t="n">
        <v>12.5281</v>
      </c>
      <c r="C677" s="32" t="n">
        <f aca="false">IF($A677="","",IF(設定!$B$21="dB",10^($B677/20),ABS($B677)))</f>
        <v>4.2306295644077</v>
      </c>
      <c r="D677" s="32" t="n">
        <f aca="false">IF($A677="","",$A677^2)</f>
        <v>11123.6572265625</v>
      </c>
      <c r="E677" s="32" t="n">
        <f aca="false">IF($A677="","",IF($C677&lt;=0,"",1/$C677^2))</f>
        <v>0.0558714573967414</v>
      </c>
      <c r="F677" s="33" t="n">
        <f aca="false">IF(OR(ROW()-設定!$B$30&lt;2,ROW()+設定!$B$30&gt;13701,N($A677)&lt;=0,N(INDEX($A$2:$A$13701,MIN(13700,MAX(1,ROW()-1+設定!$B$30))))&lt;=0,$A677&lt;設定!$B$28,$A677&gt;設定!$B$29),0,IF(AND($C677&gt;=MAX(INDEX($C$1:$C$13701,MAX(1,ROW()-設定!$B$24)):INDEX($C$1:$C$13701,MAX(1,ROW()-1))),$C677&gt;MAX(INDEX($C$1:$C$13701,MIN(13701,ROW()+1)):INDEX($C$1:$C$13701,MIN(13701,ROW()+設定!$B$24))),$C677&gt;=設定!$B$32,$C677&gt;=MAX(MIN(INDEX($C$1:$C$13701,MAX(1,ROW()-設定!$B$26)):INDEX($C$1:$C$13701,MAX(1,ROW()-1))),MIN(INDEX($C$1:$C$13701,MIN(13701,ROW()+1)):INDEX($C$1:$C$13701,MIN(13701,ROW()+設定!$B$26))))*10^(設定!$B$27/20)),1,0))</f>
        <v>0</v>
      </c>
      <c r="G677" s="33" t="n">
        <f aca="false">$G676+IF($F677=1,1,0)</f>
        <v>0</v>
      </c>
      <c r="H677" s="0" t="str">
        <f aca="false">IF($F677=1,$G677,"")</f>
        <v/>
      </c>
    </row>
    <row r="678" customFormat="false" ht="15" hidden="false" customHeight="false" outlineLevel="0" collapsed="false">
      <c r="A678" s="30" t="n">
        <v>105.625</v>
      </c>
      <c r="B678" s="31" t="n">
        <v>12.7491</v>
      </c>
      <c r="C678" s="32" t="n">
        <f aca="false">IF($A678="","",IF(設定!$B$21="dB",10^($B678/20),ABS($B678)))</f>
        <v>4.33965295424158</v>
      </c>
      <c r="D678" s="32" t="n">
        <f aca="false">IF($A678="","",$A678^2)</f>
        <v>11156.640625</v>
      </c>
      <c r="E678" s="32" t="n">
        <f aca="false">IF($A678="","",IF($C678&lt;=0,"",1/$C678^2))</f>
        <v>0.0530994472225957</v>
      </c>
      <c r="F678" s="33" t="n">
        <f aca="false">IF(OR(ROW()-設定!$B$30&lt;2,ROW()+設定!$B$30&gt;13701,N($A678)&lt;=0,N(INDEX($A$2:$A$13701,MIN(13700,MAX(1,ROW()-1+設定!$B$30))))&lt;=0,$A678&lt;設定!$B$28,$A678&gt;設定!$B$29),0,IF(AND($C678&gt;=MAX(INDEX($C$1:$C$13701,MAX(1,ROW()-設定!$B$24)):INDEX($C$1:$C$13701,MAX(1,ROW()-1))),$C678&gt;MAX(INDEX($C$1:$C$13701,MIN(13701,ROW()+1)):INDEX($C$1:$C$13701,MIN(13701,ROW()+設定!$B$24))),$C678&gt;=設定!$B$32,$C678&gt;=MAX(MIN(INDEX($C$1:$C$13701,MAX(1,ROW()-設定!$B$26)):INDEX($C$1:$C$13701,MAX(1,ROW()-1))),MIN(INDEX($C$1:$C$13701,MIN(13701,ROW()+1)):INDEX($C$1:$C$13701,MIN(13701,ROW()+設定!$B$26))))*10^(設定!$B$27/20)),1,0))</f>
        <v>0</v>
      </c>
      <c r="G678" s="33" t="n">
        <f aca="false">$G677+IF($F678=1,1,0)</f>
        <v>0</v>
      </c>
      <c r="H678" s="0" t="str">
        <f aca="false">IF($F678=1,$G678,"")</f>
        <v/>
      </c>
    </row>
    <row r="679" customFormat="false" ht="15" hidden="false" customHeight="false" outlineLevel="0" collapsed="false">
      <c r="A679" s="30" t="n">
        <v>105.78125</v>
      </c>
      <c r="B679" s="31" t="n">
        <v>12.6019</v>
      </c>
      <c r="C679" s="32" t="n">
        <f aca="false">IF($A679="","",IF(設定!$B$21="dB",10^($B679/20),ABS($B679)))</f>
        <v>4.26672841394065</v>
      </c>
      <c r="D679" s="32" t="n">
        <f aca="false">IF($A679="","",$A679^2)</f>
        <v>11189.6728515625</v>
      </c>
      <c r="E679" s="32" t="n">
        <f aca="false">IF($A679="","",IF($C679&lt;=0,"",1/$C679^2))</f>
        <v>0.0549300507162025</v>
      </c>
      <c r="F679" s="33" t="n">
        <f aca="false">IF(OR(ROW()-設定!$B$30&lt;2,ROW()+設定!$B$30&gt;13701,N($A679)&lt;=0,N(INDEX($A$2:$A$13701,MIN(13700,MAX(1,ROW()-1+設定!$B$30))))&lt;=0,$A679&lt;設定!$B$28,$A679&gt;設定!$B$29),0,IF(AND($C679&gt;=MAX(INDEX($C$1:$C$13701,MAX(1,ROW()-設定!$B$24)):INDEX($C$1:$C$13701,MAX(1,ROW()-1))),$C679&gt;MAX(INDEX($C$1:$C$13701,MIN(13701,ROW()+1)):INDEX($C$1:$C$13701,MIN(13701,ROW()+設定!$B$24))),$C679&gt;=設定!$B$32,$C679&gt;=MAX(MIN(INDEX($C$1:$C$13701,MAX(1,ROW()-設定!$B$26)):INDEX($C$1:$C$13701,MAX(1,ROW()-1))),MIN(INDEX($C$1:$C$13701,MIN(13701,ROW()+1)):INDEX($C$1:$C$13701,MIN(13701,ROW()+設定!$B$26))))*10^(設定!$B$27/20)),1,0))</f>
        <v>0</v>
      </c>
      <c r="G679" s="33" t="n">
        <f aca="false">$G678+IF($F679=1,1,0)</f>
        <v>0</v>
      </c>
      <c r="H679" s="0" t="str">
        <f aca="false">IF($F679=1,$G679,"")</f>
        <v/>
      </c>
    </row>
    <row r="680" customFormat="false" ht="15" hidden="false" customHeight="false" outlineLevel="0" collapsed="false">
      <c r="A680" s="30" t="n">
        <v>105.9375</v>
      </c>
      <c r="B680" s="31" t="n">
        <v>12.6672</v>
      </c>
      <c r="C680" s="32" t="n">
        <f aca="false">IF($A680="","",IF(設定!$B$21="dB",10^($B680/20),ABS($B680)))</f>
        <v>4.29892630280834</v>
      </c>
      <c r="D680" s="32" t="n">
        <f aca="false">IF($A680="","",$A680^2)</f>
        <v>11222.75390625</v>
      </c>
      <c r="E680" s="32" t="n">
        <f aca="false">IF($A680="","",IF($C680&lt;=0,"",1/$C680^2))</f>
        <v>0.0541103072553128</v>
      </c>
      <c r="F680" s="33" t="n">
        <f aca="false">IF(OR(ROW()-設定!$B$30&lt;2,ROW()+設定!$B$30&gt;13701,N($A680)&lt;=0,N(INDEX($A$2:$A$13701,MIN(13700,MAX(1,ROW()-1+設定!$B$30))))&lt;=0,$A680&lt;設定!$B$28,$A680&gt;設定!$B$29),0,IF(AND($C680&gt;=MAX(INDEX($C$1:$C$13701,MAX(1,ROW()-設定!$B$24)):INDEX($C$1:$C$13701,MAX(1,ROW()-1))),$C680&gt;MAX(INDEX($C$1:$C$13701,MIN(13701,ROW()+1)):INDEX($C$1:$C$13701,MIN(13701,ROW()+設定!$B$24))),$C680&gt;=設定!$B$32,$C680&gt;=MAX(MIN(INDEX($C$1:$C$13701,MAX(1,ROW()-設定!$B$26)):INDEX($C$1:$C$13701,MAX(1,ROW()-1))),MIN(INDEX($C$1:$C$13701,MIN(13701,ROW()+1)):INDEX($C$1:$C$13701,MIN(13701,ROW()+設定!$B$26))))*10^(設定!$B$27/20)),1,0))</f>
        <v>0</v>
      </c>
      <c r="G680" s="33" t="n">
        <f aca="false">$G679+IF($F680=1,1,0)</f>
        <v>0</v>
      </c>
      <c r="H680" s="0" t="str">
        <f aca="false">IF($F680=1,$G680,"")</f>
        <v/>
      </c>
    </row>
    <row r="681" customFormat="false" ht="15" hidden="false" customHeight="false" outlineLevel="0" collapsed="false">
      <c r="A681" s="30" t="n">
        <v>106.09375</v>
      </c>
      <c r="B681" s="31" t="n">
        <v>12.7049</v>
      </c>
      <c r="C681" s="32" t="n">
        <f aca="false">IF($A681="","",IF(設定!$B$21="dB",10^($B681/20),ABS($B681)))</f>
        <v>4.31762579806826</v>
      </c>
      <c r="D681" s="32" t="n">
        <f aca="false">IF($A681="","",$A681^2)</f>
        <v>11255.8837890625</v>
      </c>
      <c r="E681" s="32" t="n">
        <f aca="false">IF($A681="","",IF($C681&lt;=0,"",1/$C681^2))</f>
        <v>0.0536426222968338</v>
      </c>
      <c r="F681" s="33" t="n">
        <f aca="false">IF(OR(ROW()-設定!$B$30&lt;2,ROW()+設定!$B$30&gt;13701,N($A681)&lt;=0,N(INDEX($A$2:$A$13701,MIN(13700,MAX(1,ROW()-1+設定!$B$30))))&lt;=0,$A681&lt;設定!$B$28,$A681&gt;設定!$B$29),0,IF(AND($C681&gt;=MAX(INDEX($C$1:$C$13701,MAX(1,ROW()-設定!$B$24)):INDEX($C$1:$C$13701,MAX(1,ROW()-1))),$C681&gt;MAX(INDEX($C$1:$C$13701,MIN(13701,ROW()+1)):INDEX($C$1:$C$13701,MIN(13701,ROW()+設定!$B$24))),$C681&gt;=設定!$B$32,$C681&gt;=MAX(MIN(INDEX($C$1:$C$13701,MAX(1,ROW()-設定!$B$26)):INDEX($C$1:$C$13701,MAX(1,ROW()-1))),MIN(INDEX($C$1:$C$13701,MIN(13701,ROW()+1)):INDEX($C$1:$C$13701,MIN(13701,ROW()+設定!$B$26))))*10^(設定!$B$27/20)),1,0))</f>
        <v>0</v>
      </c>
      <c r="G681" s="33" t="n">
        <f aca="false">$G680+IF($F681=1,1,0)</f>
        <v>0</v>
      </c>
      <c r="H681" s="0" t="str">
        <f aca="false">IF($F681=1,$G681,"")</f>
        <v/>
      </c>
    </row>
    <row r="682" customFormat="false" ht="15" hidden="false" customHeight="false" outlineLevel="0" collapsed="false">
      <c r="A682" s="30" t="n">
        <v>106.25</v>
      </c>
      <c r="B682" s="31" t="n">
        <v>12.7472</v>
      </c>
      <c r="C682" s="32" t="n">
        <f aca="false">IF($A682="","",IF(設定!$B$21="dB",10^($B682/20),ABS($B682)))</f>
        <v>4.33870377814029</v>
      </c>
      <c r="D682" s="32" t="n">
        <f aca="false">IF($A682="","",$A682^2)</f>
        <v>11289.0625</v>
      </c>
      <c r="E682" s="32" t="n">
        <f aca="false">IF($A682="","",IF($C682&lt;=0,"",1/$C682^2))</f>
        <v>0.0531226828440826</v>
      </c>
      <c r="F682" s="33" t="n">
        <f aca="false">IF(OR(ROW()-設定!$B$30&lt;2,ROW()+設定!$B$30&gt;13701,N($A682)&lt;=0,N(INDEX($A$2:$A$13701,MIN(13700,MAX(1,ROW()-1+設定!$B$30))))&lt;=0,$A682&lt;設定!$B$28,$A682&gt;設定!$B$29),0,IF(AND($C682&gt;=MAX(INDEX($C$1:$C$13701,MAX(1,ROW()-設定!$B$24)):INDEX($C$1:$C$13701,MAX(1,ROW()-1))),$C682&gt;MAX(INDEX($C$1:$C$13701,MIN(13701,ROW()+1)):INDEX($C$1:$C$13701,MIN(13701,ROW()+設定!$B$24))),$C682&gt;=設定!$B$32,$C682&gt;=MAX(MIN(INDEX($C$1:$C$13701,MAX(1,ROW()-設定!$B$26)):INDEX($C$1:$C$13701,MAX(1,ROW()-1))),MIN(INDEX($C$1:$C$13701,MIN(13701,ROW()+1)):INDEX($C$1:$C$13701,MIN(13701,ROW()+設定!$B$26))))*10^(設定!$B$27/20)),1,0))</f>
        <v>0</v>
      </c>
      <c r="G682" s="33" t="n">
        <f aca="false">$G681+IF($F682=1,1,0)</f>
        <v>0</v>
      </c>
      <c r="H682" s="0" t="str">
        <f aca="false">IF($F682=1,$G682,"")</f>
        <v/>
      </c>
    </row>
    <row r="683" customFormat="false" ht="15" hidden="false" customHeight="false" outlineLevel="0" collapsed="false">
      <c r="A683" s="30" t="n">
        <v>106.40625</v>
      </c>
      <c r="B683" s="31" t="n">
        <v>12.6488</v>
      </c>
      <c r="C683" s="32" t="n">
        <f aca="false">IF($A683="","",IF(設定!$B$21="dB",10^($B683/20),ABS($B683)))</f>
        <v>4.28982918964273</v>
      </c>
      <c r="D683" s="32" t="n">
        <f aca="false">IF($A683="","",$A683^2)</f>
        <v>11322.2900390625</v>
      </c>
      <c r="E683" s="32" t="n">
        <f aca="false">IF($A683="","",IF($C683&lt;=0,"",1/$C683^2))</f>
        <v>0.0543400457846007</v>
      </c>
      <c r="F683" s="33" t="n">
        <f aca="false">IF(OR(ROW()-設定!$B$30&lt;2,ROW()+設定!$B$30&gt;13701,N($A683)&lt;=0,N(INDEX($A$2:$A$13701,MIN(13700,MAX(1,ROW()-1+設定!$B$30))))&lt;=0,$A683&lt;設定!$B$28,$A683&gt;設定!$B$29),0,IF(AND($C683&gt;=MAX(INDEX($C$1:$C$13701,MAX(1,ROW()-設定!$B$24)):INDEX($C$1:$C$13701,MAX(1,ROW()-1))),$C683&gt;MAX(INDEX($C$1:$C$13701,MIN(13701,ROW()+1)):INDEX($C$1:$C$13701,MIN(13701,ROW()+設定!$B$24))),$C683&gt;=設定!$B$32,$C683&gt;=MAX(MIN(INDEX($C$1:$C$13701,MAX(1,ROW()-設定!$B$26)):INDEX($C$1:$C$13701,MAX(1,ROW()-1))),MIN(INDEX($C$1:$C$13701,MIN(13701,ROW()+1)):INDEX($C$1:$C$13701,MIN(13701,ROW()+設定!$B$26))))*10^(設定!$B$27/20)),1,0))</f>
        <v>0</v>
      </c>
      <c r="G683" s="33" t="n">
        <f aca="false">$G682+IF($F683=1,1,0)</f>
        <v>0</v>
      </c>
      <c r="H683" s="0" t="str">
        <f aca="false">IF($F683=1,$G683,"")</f>
        <v/>
      </c>
    </row>
    <row r="684" customFormat="false" ht="15" hidden="false" customHeight="false" outlineLevel="0" collapsed="false">
      <c r="A684" s="30" t="n">
        <v>106.5625</v>
      </c>
      <c r="B684" s="31" t="n">
        <v>12.7365</v>
      </c>
      <c r="C684" s="32" t="n">
        <f aca="false">IF($A684="","",IF(設定!$B$21="dB",10^($B684/20),ABS($B684)))</f>
        <v>4.3333622933243</v>
      </c>
      <c r="D684" s="32" t="n">
        <f aca="false">IF($A684="","",$A684^2)</f>
        <v>11355.56640625</v>
      </c>
      <c r="E684" s="32" t="n">
        <f aca="false">IF($A684="","",IF($C684&lt;=0,"",1/$C684^2))</f>
        <v>0.0532537260701706</v>
      </c>
      <c r="F684" s="33" t="n">
        <f aca="false">IF(OR(ROW()-設定!$B$30&lt;2,ROW()+設定!$B$30&gt;13701,N($A684)&lt;=0,N(INDEX($A$2:$A$13701,MIN(13700,MAX(1,ROW()-1+設定!$B$30))))&lt;=0,$A684&lt;設定!$B$28,$A684&gt;設定!$B$29),0,IF(AND($C684&gt;=MAX(INDEX($C$1:$C$13701,MAX(1,ROW()-設定!$B$24)):INDEX($C$1:$C$13701,MAX(1,ROW()-1))),$C684&gt;MAX(INDEX($C$1:$C$13701,MIN(13701,ROW()+1)):INDEX($C$1:$C$13701,MIN(13701,ROW()+設定!$B$24))),$C684&gt;=設定!$B$32,$C684&gt;=MAX(MIN(INDEX($C$1:$C$13701,MAX(1,ROW()-設定!$B$26)):INDEX($C$1:$C$13701,MAX(1,ROW()-1))),MIN(INDEX($C$1:$C$13701,MIN(13701,ROW()+1)):INDEX($C$1:$C$13701,MIN(13701,ROW()+設定!$B$26))))*10^(設定!$B$27/20)),1,0))</f>
        <v>0</v>
      </c>
      <c r="G684" s="33" t="n">
        <f aca="false">$G683+IF($F684=1,1,0)</f>
        <v>0</v>
      </c>
      <c r="H684" s="0" t="str">
        <f aca="false">IF($F684=1,$G684,"")</f>
        <v/>
      </c>
    </row>
    <row r="685" customFormat="false" ht="15" hidden="false" customHeight="false" outlineLevel="0" collapsed="false">
      <c r="A685" s="30" t="n">
        <v>106.71875</v>
      </c>
      <c r="B685" s="31" t="n">
        <v>12.5916</v>
      </c>
      <c r="C685" s="32" t="n">
        <f aca="false">IF($A685="","",IF(設定!$B$21="dB",10^($B685/20),ABS($B685)))</f>
        <v>4.26167179248373</v>
      </c>
      <c r="D685" s="32" t="n">
        <f aca="false">IF($A685="","",$A685^2)</f>
        <v>11388.8916015625</v>
      </c>
      <c r="E685" s="32" t="n">
        <f aca="false">IF($A685="","",IF($C685&lt;=0,"",1/$C685^2))</f>
        <v>0.0550604808726454</v>
      </c>
      <c r="F685" s="33" t="n">
        <f aca="false">IF(OR(ROW()-設定!$B$30&lt;2,ROW()+設定!$B$30&gt;13701,N($A685)&lt;=0,N(INDEX($A$2:$A$13701,MIN(13700,MAX(1,ROW()-1+設定!$B$30))))&lt;=0,$A685&lt;設定!$B$28,$A685&gt;設定!$B$29),0,IF(AND($C685&gt;=MAX(INDEX($C$1:$C$13701,MAX(1,ROW()-設定!$B$24)):INDEX($C$1:$C$13701,MAX(1,ROW()-1))),$C685&gt;MAX(INDEX($C$1:$C$13701,MIN(13701,ROW()+1)):INDEX($C$1:$C$13701,MIN(13701,ROW()+設定!$B$24))),$C685&gt;=設定!$B$32,$C685&gt;=MAX(MIN(INDEX($C$1:$C$13701,MAX(1,ROW()-設定!$B$26)):INDEX($C$1:$C$13701,MAX(1,ROW()-1))),MIN(INDEX($C$1:$C$13701,MIN(13701,ROW()+1)):INDEX($C$1:$C$13701,MIN(13701,ROW()+設定!$B$26))))*10^(設定!$B$27/20)),1,0))</f>
        <v>0</v>
      </c>
      <c r="G685" s="33" t="n">
        <f aca="false">$G684+IF($F685=1,1,0)</f>
        <v>0</v>
      </c>
      <c r="H685" s="0" t="str">
        <f aca="false">IF($F685=1,$G685,"")</f>
        <v/>
      </c>
    </row>
    <row r="686" customFormat="false" ht="15" hidden="false" customHeight="false" outlineLevel="0" collapsed="false">
      <c r="A686" s="30" t="n">
        <v>106.875</v>
      </c>
      <c r="B686" s="31" t="n">
        <v>12.6481</v>
      </c>
      <c r="C686" s="32" t="n">
        <f aca="false">IF($A686="","",IF(設定!$B$21="dB",10^($B686/20),ABS($B686)))</f>
        <v>4.28948348418717</v>
      </c>
      <c r="D686" s="32" t="n">
        <f aca="false">IF($A686="","",$A686^2)</f>
        <v>11422.265625</v>
      </c>
      <c r="E686" s="32" t="n">
        <f aca="false">IF($A686="","",IF($C686&lt;=0,"",1/$C686^2))</f>
        <v>0.0543488050710532</v>
      </c>
      <c r="F686" s="33" t="n">
        <f aca="false">IF(OR(ROW()-設定!$B$30&lt;2,ROW()+設定!$B$30&gt;13701,N($A686)&lt;=0,N(INDEX($A$2:$A$13701,MIN(13700,MAX(1,ROW()-1+設定!$B$30))))&lt;=0,$A686&lt;設定!$B$28,$A686&gt;設定!$B$29),0,IF(AND($C686&gt;=MAX(INDEX($C$1:$C$13701,MAX(1,ROW()-設定!$B$24)):INDEX($C$1:$C$13701,MAX(1,ROW()-1))),$C686&gt;MAX(INDEX($C$1:$C$13701,MIN(13701,ROW()+1)):INDEX($C$1:$C$13701,MIN(13701,ROW()+設定!$B$24))),$C686&gt;=設定!$B$32,$C686&gt;=MAX(MIN(INDEX($C$1:$C$13701,MAX(1,ROW()-設定!$B$26)):INDEX($C$1:$C$13701,MAX(1,ROW()-1))),MIN(INDEX($C$1:$C$13701,MIN(13701,ROW()+1)):INDEX($C$1:$C$13701,MIN(13701,ROW()+設定!$B$26))))*10^(設定!$B$27/20)),1,0))</f>
        <v>0</v>
      </c>
      <c r="G686" s="33" t="n">
        <f aca="false">$G685+IF($F686=1,1,0)</f>
        <v>0</v>
      </c>
      <c r="H686" s="0" t="str">
        <f aca="false">IF($F686=1,$G686,"")</f>
        <v/>
      </c>
    </row>
    <row r="687" customFormat="false" ht="15" hidden="false" customHeight="false" outlineLevel="0" collapsed="false">
      <c r="A687" s="30" t="n">
        <v>107.03125</v>
      </c>
      <c r="B687" s="31" t="n">
        <v>12.5789</v>
      </c>
      <c r="C687" s="32" t="n">
        <f aca="false">IF($A687="","",IF(設定!$B$21="dB",10^($B687/20),ABS($B687)))</f>
        <v>4.25544517835632</v>
      </c>
      <c r="D687" s="32" t="n">
        <f aca="false">IF($A687="","",$A687^2)</f>
        <v>11455.6884765625</v>
      </c>
      <c r="E687" s="32" t="n">
        <f aca="false">IF($A687="","",IF($C687&lt;=0,"",1/$C687^2))</f>
        <v>0.0552217289571961</v>
      </c>
      <c r="F687" s="33" t="n">
        <f aca="false">IF(OR(ROW()-設定!$B$30&lt;2,ROW()+設定!$B$30&gt;13701,N($A687)&lt;=0,N(INDEX($A$2:$A$13701,MIN(13700,MAX(1,ROW()-1+設定!$B$30))))&lt;=0,$A687&lt;設定!$B$28,$A687&gt;設定!$B$29),0,IF(AND($C687&gt;=MAX(INDEX($C$1:$C$13701,MAX(1,ROW()-設定!$B$24)):INDEX($C$1:$C$13701,MAX(1,ROW()-1))),$C687&gt;MAX(INDEX($C$1:$C$13701,MIN(13701,ROW()+1)):INDEX($C$1:$C$13701,MIN(13701,ROW()+設定!$B$24))),$C687&gt;=設定!$B$32,$C687&gt;=MAX(MIN(INDEX($C$1:$C$13701,MAX(1,ROW()-設定!$B$26)):INDEX($C$1:$C$13701,MAX(1,ROW()-1))),MIN(INDEX($C$1:$C$13701,MIN(13701,ROW()+1)):INDEX($C$1:$C$13701,MIN(13701,ROW()+設定!$B$26))))*10^(設定!$B$27/20)),1,0))</f>
        <v>0</v>
      </c>
      <c r="G687" s="33" t="n">
        <f aca="false">$G686+IF($F687=1,1,0)</f>
        <v>0</v>
      </c>
      <c r="H687" s="0" t="str">
        <f aca="false">IF($F687=1,$G687,"")</f>
        <v/>
      </c>
    </row>
    <row r="688" customFormat="false" ht="15" hidden="false" customHeight="false" outlineLevel="0" collapsed="false">
      <c r="A688" s="30" t="n">
        <v>107.1875</v>
      </c>
      <c r="B688" s="31" t="n">
        <v>12.8047</v>
      </c>
      <c r="C688" s="32" t="n">
        <f aca="false">IF($A688="","",IF(設定!$B$21="dB",10^($B688/20),ABS($B688)))</f>
        <v>4.36752098146348</v>
      </c>
      <c r="D688" s="32" t="n">
        <f aca="false">IF($A688="","",$A688^2)</f>
        <v>11489.16015625</v>
      </c>
      <c r="E688" s="32" t="n">
        <f aca="false">IF($A688="","",IF($C688&lt;=0,"",1/$C688^2))</f>
        <v>0.0524239812961086</v>
      </c>
      <c r="F688" s="33" t="n">
        <f aca="false">IF(OR(ROW()-設定!$B$30&lt;2,ROW()+設定!$B$30&gt;13701,N($A688)&lt;=0,N(INDEX($A$2:$A$13701,MIN(13700,MAX(1,ROW()-1+設定!$B$30))))&lt;=0,$A688&lt;設定!$B$28,$A688&gt;設定!$B$29),0,IF(AND($C688&gt;=MAX(INDEX($C$1:$C$13701,MAX(1,ROW()-設定!$B$24)):INDEX($C$1:$C$13701,MAX(1,ROW()-1))),$C688&gt;MAX(INDEX($C$1:$C$13701,MIN(13701,ROW()+1)):INDEX($C$1:$C$13701,MIN(13701,ROW()+設定!$B$24))),$C688&gt;=設定!$B$32,$C688&gt;=MAX(MIN(INDEX($C$1:$C$13701,MAX(1,ROW()-設定!$B$26)):INDEX($C$1:$C$13701,MAX(1,ROW()-1))),MIN(INDEX($C$1:$C$13701,MIN(13701,ROW()+1)):INDEX($C$1:$C$13701,MIN(13701,ROW()+設定!$B$26))))*10^(設定!$B$27/20)),1,0))</f>
        <v>0</v>
      </c>
      <c r="G688" s="33" t="n">
        <f aca="false">$G687+IF($F688=1,1,0)</f>
        <v>0</v>
      </c>
      <c r="H688" s="0" t="str">
        <f aca="false">IF($F688=1,$G688,"")</f>
        <v/>
      </c>
    </row>
    <row r="689" customFormat="false" ht="15" hidden="false" customHeight="false" outlineLevel="0" collapsed="false">
      <c r="A689" s="30" t="n">
        <v>107.34375</v>
      </c>
      <c r="B689" s="31" t="n">
        <v>12.6852</v>
      </c>
      <c r="C689" s="32" t="n">
        <f aca="false">IF($A689="","",IF(設定!$B$21="dB",10^($B689/20),ABS($B689)))</f>
        <v>4.30784431939686</v>
      </c>
      <c r="D689" s="32" t="n">
        <f aca="false">IF($A689="","",$A689^2)</f>
        <v>11522.6806640625</v>
      </c>
      <c r="E689" s="32" t="n">
        <f aca="false">IF($A689="","",IF($C689&lt;=0,"",1/$C689^2))</f>
        <v>0.0538865029150211</v>
      </c>
      <c r="F689" s="33" t="n">
        <f aca="false">IF(OR(ROW()-設定!$B$30&lt;2,ROW()+設定!$B$30&gt;13701,N($A689)&lt;=0,N(INDEX($A$2:$A$13701,MIN(13700,MAX(1,ROW()-1+設定!$B$30))))&lt;=0,$A689&lt;設定!$B$28,$A689&gt;設定!$B$29),0,IF(AND($C689&gt;=MAX(INDEX($C$1:$C$13701,MAX(1,ROW()-設定!$B$24)):INDEX($C$1:$C$13701,MAX(1,ROW()-1))),$C689&gt;MAX(INDEX($C$1:$C$13701,MIN(13701,ROW()+1)):INDEX($C$1:$C$13701,MIN(13701,ROW()+設定!$B$24))),$C689&gt;=設定!$B$32,$C689&gt;=MAX(MIN(INDEX($C$1:$C$13701,MAX(1,ROW()-設定!$B$26)):INDEX($C$1:$C$13701,MAX(1,ROW()-1))),MIN(INDEX($C$1:$C$13701,MIN(13701,ROW()+1)):INDEX($C$1:$C$13701,MIN(13701,ROW()+設定!$B$26))))*10^(設定!$B$27/20)),1,0))</f>
        <v>0</v>
      </c>
      <c r="G689" s="33" t="n">
        <f aca="false">$G688+IF($F689=1,1,0)</f>
        <v>0</v>
      </c>
      <c r="H689" s="0" t="str">
        <f aca="false">IF($F689=1,$G689,"")</f>
        <v/>
      </c>
    </row>
    <row r="690" customFormat="false" ht="15" hidden="false" customHeight="false" outlineLevel="0" collapsed="false">
      <c r="A690" s="30" t="n">
        <v>107.5</v>
      </c>
      <c r="B690" s="31" t="n">
        <v>12.6112</v>
      </c>
      <c r="C690" s="32" t="n">
        <f aca="false">IF($A690="","",IF(設定!$B$21="dB",10^($B690/20),ABS($B690)))</f>
        <v>4.27129925544614</v>
      </c>
      <c r="D690" s="32" t="n">
        <f aca="false">IF($A690="","",$A690^2)</f>
        <v>11556.25</v>
      </c>
      <c r="E690" s="32" t="n">
        <f aca="false">IF($A690="","",IF($C690&lt;=0,"",1/$C690^2))</f>
        <v>0.0548125491324717</v>
      </c>
      <c r="F690" s="33" t="n">
        <f aca="false">IF(OR(ROW()-設定!$B$30&lt;2,ROW()+設定!$B$30&gt;13701,N($A690)&lt;=0,N(INDEX($A$2:$A$13701,MIN(13700,MAX(1,ROW()-1+設定!$B$30))))&lt;=0,$A690&lt;設定!$B$28,$A690&gt;設定!$B$29),0,IF(AND($C690&gt;=MAX(INDEX($C$1:$C$13701,MAX(1,ROW()-設定!$B$24)):INDEX($C$1:$C$13701,MAX(1,ROW()-1))),$C690&gt;MAX(INDEX($C$1:$C$13701,MIN(13701,ROW()+1)):INDEX($C$1:$C$13701,MIN(13701,ROW()+設定!$B$24))),$C690&gt;=設定!$B$32,$C690&gt;=MAX(MIN(INDEX($C$1:$C$13701,MAX(1,ROW()-設定!$B$26)):INDEX($C$1:$C$13701,MAX(1,ROW()-1))),MIN(INDEX($C$1:$C$13701,MIN(13701,ROW()+1)):INDEX($C$1:$C$13701,MIN(13701,ROW()+設定!$B$26))))*10^(設定!$B$27/20)),1,0))</f>
        <v>0</v>
      </c>
      <c r="G690" s="33" t="n">
        <f aca="false">$G689+IF($F690=1,1,0)</f>
        <v>0</v>
      </c>
      <c r="H690" s="0" t="str">
        <f aca="false">IF($F690=1,$G690,"")</f>
        <v/>
      </c>
    </row>
    <row r="691" customFormat="false" ht="15" hidden="false" customHeight="false" outlineLevel="0" collapsed="false">
      <c r="A691" s="30" t="n">
        <v>107.65625</v>
      </c>
      <c r="B691" s="31" t="n">
        <v>12.6527</v>
      </c>
      <c r="C691" s="32" t="n">
        <f aca="false">IF($A691="","",IF(設定!$B$21="dB",10^($B691/20),ABS($B691)))</f>
        <v>4.29175577299726</v>
      </c>
      <c r="D691" s="32" t="n">
        <f aca="false">IF($A691="","",$A691^2)</f>
        <v>11589.8681640625</v>
      </c>
      <c r="E691" s="32" t="n">
        <f aca="false">IF($A691="","",IF($C691&lt;=0,"",1/$C691^2))</f>
        <v>0.0542912698825015</v>
      </c>
      <c r="F691" s="33" t="n">
        <f aca="false">IF(OR(ROW()-設定!$B$30&lt;2,ROW()+設定!$B$30&gt;13701,N($A691)&lt;=0,N(INDEX($A$2:$A$13701,MIN(13700,MAX(1,ROW()-1+設定!$B$30))))&lt;=0,$A691&lt;設定!$B$28,$A691&gt;設定!$B$29),0,IF(AND($C691&gt;=MAX(INDEX($C$1:$C$13701,MAX(1,ROW()-設定!$B$24)):INDEX($C$1:$C$13701,MAX(1,ROW()-1))),$C691&gt;MAX(INDEX($C$1:$C$13701,MIN(13701,ROW()+1)):INDEX($C$1:$C$13701,MIN(13701,ROW()+設定!$B$24))),$C691&gt;=設定!$B$32,$C691&gt;=MAX(MIN(INDEX($C$1:$C$13701,MAX(1,ROW()-設定!$B$26)):INDEX($C$1:$C$13701,MAX(1,ROW()-1))),MIN(INDEX($C$1:$C$13701,MIN(13701,ROW()+1)):INDEX($C$1:$C$13701,MIN(13701,ROW()+設定!$B$26))))*10^(設定!$B$27/20)),1,0))</f>
        <v>0</v>
      </c>
      <c r="G691" s="33" t="n">
        <f aca="false">$G690+IF($F691=1,1,0)</f>
        <v>0</v>
      </c>
      <c r="H691" s="0" t="str">
        <f aca="false">IF($F691=1,$G691,"")</f>
        <v/>
      </c>
    </row>
    <row r="692" customFormat="false" ht="15" hidden="false" customHeight="false" outlineLevel="0" collapsed="false">
      <c r="A692" s="30" t="n">
        <v>107.8125</v>
      </c>
      <c r="B692" s="31" t="n">
        <v>12.6667</v>
      </c>
      <c r="C692" s="32" t="n">
        <f aca="false">IF($A692="","",IF(設定!$B$21="dB",10^($B692/20),ABS($B692)))</f>
        <v>4.29867884384033</v>
      </c>
      <c r="D692" s="32" t="n">
        <f aca="false">IF($A692="","",$A692^2)</f>
        <v>11623.53515625</v>
      </c>
      <c r="E692" s="32" t="n">
        <f aca="false">IF($A692="","",IF($C692&lt;=0,"",1/$C692^2))</f>
        <v>0.0541165372932788</v>
      </c>
      <c r="F692" s="33" t="n">
        <f aca="false">IF(OR(ROW()-設定!$B$30&lt;2,ROW()+設定!$B$30&gt;13701,N($A692)&lt;=0,N(INDEX($A$2:$A$13701,MIN(13700,MAX(1,ROW()-1+設定!$B$30))))&lt;=0,$A692&lt;設定!$B$28,$A692&gt;設定!$B$29),0,IF(AND($C692&gt;=MAX(INDEX($C$1:$C$13701,MAX(1,ROW()-設定!$B$24)):INDEX($C$1:$C$13701,MAX(1,ROW()-1))),$C692&gt;MAX(INDEX($C$1:$C$13701,MIN(13701,ROW()+1)):INDEX($C$1:$C$13701,MIN(13701,ROW()+設定!$B$24))),$C692&gt;=設定!$B$32,$C692&gt;=MAX(MIN(INDEX($C$1:$C$13701,MAX(1,ROW()-設定!$B$26)):INDEX($C$1:$C$13701,MAX(1,ROW()-1))),MIN(INDEX($C$1:$C$13701,MIN(13701,ROW()+1)):INDEX($C$1:$C$13701,MIN(13701,ROW()+設定!$B$26))))*10^(設定!$B$27/20)),1,0))</f>
        <v>0</v>
      </c>
      <c r="G692" s="33" t="n">
        <f aca="false">$G691+IF($F692=1,1,0)</f>
        <v>0</v>
      </c>
      <c r="H692" s="0" t="str">
        <f aca="false">IF($F692=1,$G692,"")</f>
        <v/>
      </c>
    </row>
    <row r="693" customFormat="false" ht="15" hidden="false" customHeight="false" outlineLevel="0" collapsed="false">
      <c r="A693" s="30" t="n">
        <v>107.96875</v>
      </c>
      <c r="B693" s="31" t="n">
        <v>12.7636</v>
      </c>
      <c r="C693" s="32" t="n">
        <f aca="false">IF($A693="","",IF(設定!$B$21="dB",10^($B693/20),ABS($B693)))</f>
        <v>4.34690350914824</v>
      </c>
      <c r="D693" s="32" t="n">
        <f aca="false">IF($A693="","",$A693^2)</f>
        <v>11657.2509765625</v>
      </c>
      <c r="E693" s="32" t="n">
        <f aca="false">IF($A693="","",IF($C693&lt;=0,"",1/$C693^2))</f>
        <v>0.0529224571560073</v>
      </c>
      <c r="F693" s="33" t="n">
        <f aca="false">IF(OR(ROW()-設定!$B$30&lt;2,ROW()+設定!$B$30&gt;13701,N($A693)&lt;=0,N(INDEX($A$2:$A$13701,MIN(13700,MAX(1,ROW()-1+設定!$B$30))))&lt;=0,$A693&lt;設定!$B$28,$A693&gt;設定!$B$29),0,IF(AND($C693&gt;=MAX(INDEX($C$1:$C$13701,MAX(1,ROW()-設定!$B$24)):INDEX($C$1:$C$13701,MAX(1,ROW()-1))),$C693&gt;MAX(INDEX($C$1:$C$13701,MIN(13701,ROW()+1)):INDEX($C$1:$C$13701,MIN(13701,ROW()+設定!$B$24))),$C693&gt;=設定!$B$32,$C693&gt;=MAX(MIN(INDEX($C$1:$C$13701,MAX(1,ROW()-設定!$B$26)):INDEX($C$1:$C$13701,MAX(1,ROW()-1))),MIN(INDEX($C$1:$C$13701,MIN(13701,ROW()+1)):INDEX($C$1:$C$13701,MIN(13701,ROW()+設定!$B$26))))*10^(設定!$B$27/20)),1,0))</f>
        <v>0</v>
      </c>
      <c r="G693" s="33" t="n">
        <f aca="false">$G692+IF($F693=1,1,0)</f>
        <v>0</v>
      </c>
      <c r="H693" s="0" t="str">
        <f aca="false">IF($F693=1,$G693,"")</f>
        <v/>
      </c>
    </row>
    <row r="694" customFormat="false" ht="15" hidden="false" customHeight="false" outlineLevel="0" collapsed="false">
      <c r="A694" s="30" t="n">
        <v>108.125</v>
      </c>
      <c r="B694" s="31" t="n">
        <v>12.5235</v>
      </c>
      <c r="C694" s="32" t="n">
        <f aca="false">IF($A694="","",IF(設定!$B$21="dB",10^($B694/20),ABS($B694)))</f>
        <v>4.22838963913532</v>
      </c>
      <c r="D694" s="32" t="n">
        <f aca="false">IF($A694="","",$A694^2)</f>
        <v>11691.015625</v>
      </c>
      <c r="E694" s="32" t="n">
        <f aca="false">IF($A694="","",IF($C694&lt;=0,"",1/$C694^2))</f>
        <v>0.0559306671894564</v>
      </c>
      <c r="F694" s="33" t="n">
        <f aca="false">IF(OR(ROW()-設定!$B$30&lt;2,ROW()+設定!$B$30&gt;13701,N($A694)&lt;=0,N(INDEX($A$2:$A$13701,MIN(13700,MAX(1,ROW()-1+設定!$B$30))))&lt;=0,$A694&lt;設定!$B$28,$A694&gt;設定!$B$29),0,IF(AND($C694&gt;=MAX(INDEX($C$1:$C$13701,MAX(1,ROW()-設定!$B$24)):INDEX($C$1:$C$13701,MAX(1,ROW()-1))),$C694&gt;MAX(INDEX($C$1:$C$13701,MIN(13701,ROW()+1)):INDEX($C$1:$C$13701,MIN(13701,ROW()+設定!$B$24))),$C694&gt;=設定!$B$32,$C694&gt;=MAX(MIN(INDEX($C$1:$C$13701,MAX(1,ROW()-設定!$B$26)):INDEX($C$1:$C$13701,MAX(1,ROW()-1))),MIN(INDEX($C$1:$C$13701,MIN(13701,ROW()+1)):INDEX($C$1:$C$13701,MIN(13701,ROW()+設定!$B$26))))*10^(設定!$B$27/20)),1,0))</f>
        <v>0</v>
      </c>
      <c r="G694" s="33" t="n">
        <f aca="false">$G693+IF($F694=1,1,0)</f>
        <v>0</v>
      </c>
      <c r="H694" s="0" t="str">
        <f aca="false">IF($F694=1,$G694,"")</f>
        <v/>
      </c>
    </row>
    <row r="695" customFormat="false" ht="15" hidden="false" customHeight="false" outlineLevel="0" collapsed="false">
      <c r="A695" s="30" t="n">
        <v>108.28125</v>
      </c>
      <c r="B695" s="31" t="n">
        <v>12.5837</v>
      </c>
      <c r="C695" s="32" t="n">
        <f aca="false">IF($A695="","",IF(設定!$B$21="dB",10^($B695/20),ABS($B695)))</f>
        <v>4.25779747417142</v>
      </c>
      <c r="D695" s="32" t="n">
        <f aca="false">IF($A695="","",$A695^2)</f>
        <v>11724.8291015625</v>
      </c>
      <c r="E695" s="32" t="n">
        <f aca="false">IF($A695="","",IF($C695&lt;=0,"",1/$C695^2))</f>
        <v>0.0551607293626723</v>
      </c>
      <c r="F695" s="33" t="n">
        <f aca="false">IF(OR(ROW()-設定!$B$30&lt;2,ROW()+設定!$B$30&gt;13701,N($A695)&lt;=0,N(INDEX($A$2:$A$13701,MIN(13700,MAX(1,ROW()-1+設定!$B$30))))&lt;=0,$A695&lt;設定!$B$28,$A695&gt;設定!$B$29),0,IF(AND($C695&gt;=MAX(INDEX($C$1:$C$13701,MAX(1,ROW()-設定!$B$24)):INDEX($C$1:$C$13701,MAX(1,ROW()-1))),$C695&gt;MAX(INDEX($C$1:$C$13701,MIN(13701,ROW()+1)):INDEX($C$1:$C$13701,MIN(13701,ROW()+設定!$B$24))),$C695&gt;=設定!$B$32,$C695&gt;=MAX(MIN(INDEX($C$1:$C$13701,MAX(1,ROW()-設定!$B$26)):INDEX($C$1:$C$13701,MAX(1,ROW()-1))),MIN(INDEX($C$1:$C$13701,MIN(13701,ROW()+1)):INDEX($C$1:$C$13701,MIN(13701,ROW()+設定!$B$26))))*10^(設定!$B$27/20)),1,0))</f>
        <v>0</v>
      </c>
      <c r="G695" s="33" t="n">
        <f aca="false">$G694+IF($F695=1,1,0)</f>
        <v>0</v>
      </c>
      <c r="H695" s="0" t="str">
        <f aca="false">IF($F695=1,$G695,"")</f>
        <v/>
      </c>
    </row>
    <row r="696" customFormat="false" ht="15" hidden="false" customHeight="false" outlineLevel="0" collapsed="false">
      <c r="A696" s="30" t="n">
        <v>108.4375</v>
      </c>
      <c r="B696" s="31" t="n">
        <v>12.654</v>
      </c>
      <c r="C696" s="32" t="n">
        <f aca="false">IF($A696="","",IF(設定!$B$21="dB",10^($B696/20),ABS($B696)))</f>
        <v>4.29239815970471</v>
      </c>
      <c r="D696" s="32" t="n">
        <f aca="false">IF($A696="","",$A696^2)</f>
        <v>11758.69140625</v>
      </c>
      <c r="E696" s="32" t="n">
        <f aca="false">IF($A696="","",IF($C696&lt;=0,"",1/$C696^2))</f>
        <v>0.0542750209796317</v>
      </c>
      <c r="F696" s="33" t="n">
        <f aca="false">IF(OR(ROW()-設定!$B$30&lt;2,ROW()+設定!$B$30&gt;13701,N($A696)&lt;=0,N(INDEX($A$2:$A$13701,MIN(13700,MAX(1,ROW()-1+設定!$B$30))))&lt;=0,$A696&lt;設定!$B$28,$A696&gt;設定!$B$29),0,IF(AND($C696&gt;=MAX(INDEX($C$1:$C$13701,MAX(1,ROW()-設定!$B$24)):INDEX($C$1:$C$13701,MAX(1,ROW()-1))),$C696&gt;MAX(INDEX($C$1:$C$13701,MIN(13701,ROW()+1)):INDEX($C$1:$C$13701,MIN(13701,ROW()+設定!$B$24))),$C696&gt;=設定!$B$32,$C696&gt;=MAX(MIN(INDEX($C$1:$C$13701,MAX(1,ROW()-設定!$B$26)):INDEX($C$1:$C$13701,MAX(1,ROW()-1))),MIN(INDEX($C$1:$C$13701,MIN(13701,ROW()+1)):INDEX($C$1:$C$13701,MIN(13701,ROW()+設定!$B$26))))*10^(設定!$B$27/20)),1,0))</f>
        <v>0</v>
      </c>
      <c r="G696" s="33" t="n">
        <f aca="false">$G695+IF($F696=1,1,0)</f>
        <v>0</v>
      </c>
      <c r="H696" s="0" t="str">
        <f aca="false">IF($F696=1,$G696,"")</f>
        <v/>
      </c>
    </row>
    <row r="697" customFormat="false" ht="15" hidden="false" customHeight="false" outlineLevel="0" collapsed="false">
      <c r="A697" s="30" t="n">
        <v>108.59375</v>
      </c>
      <c r="B697" s="31" t="n">
        <v>12.9544</v>
      </c>
      <c r="C697" s="32" t="n">
        <f aca="false">IF($A697="","",IF(設定!$B$21="dB",10^($B697/20),ABS($B697)))</f>
        <v>4.44344695486989</v>
      </c>
      <c r="D697" s="32" t="n">
        <f aca="false">IF($A697="","",$A697^2)</f>
        <v>11792.6025390625</v>
      </c>
      <c r="E697" s="32" t="n">
        <f aca="false">IF($A697="","",IF($C697&lt;=0,"",1/$C697^2))</f>
        <v>0.050647731711777</v>
      </c>
      <c r="F697" s="33" t="n">
        <f aca="false">IF(OR(ROW()-設定!$B$30&lt;2,ROW()+設定!$B$30&gt;13701,N($A697)&lt;=0,N(INDEX($A$2:$A$13701,MIN(13700,MAX(1,ROW()-1+設定!$B$30))))&lt;=0,$A697&lt;設定!$B$28,$A697&gt;設定!$B$29),0,IF(AND($C697&gt;=MAX(INDEX($C$1:$C$13701,MAX(1,ROW()-設定!$B$24)):INDEX($C$1:$C$13701,MAX(1,ROW()-1))),$C697&gt;MAX(INDEX($C$1:$C$13701,MIN(13701,ROW()+1)):INDEX($C$1:$C$13701,MIN(13701,ROW()+設定!$B$24))),$C697&gt;=設定!$B$32,$C697&gt;=MAX(MIN(INDEX($C$1:$C$13701,MAX(1,ROW()-設定!$B$26)):INDEX($C$1:$C$13701,MAX(1,ROW()-1))),MIN(INDEX($C$1:$C$13701,MIN(13701,ROW()+1)):INDEX($C$1:$C$13701,MIN(13701,ROW()+設定!$B$26))))*10^(設定!$B$27/20)),1,0))</f>
        <v>0</v>
      </c>
      <c r="G697" s="33" t="n">
        <f aca="false">$G696+IF($F697=1,1,0)</f>
        <v>0</v>
      </c>
      <c r="H697" s="0" t="str">
        <f aca="false">IF($F697=1,$G697,"")</f>
        <v/>
      </c>
    </row>
    <row r="698" customFormat="false" ht="15" hidden="false" customHeight="false" outlineLevel="0" collapsed="false">
      <c r="A698" s="30" t="n">
        <v>108.75</v>
      </c>
      <c r="B698" s="31" t="n">
        <v>12.7933</v>
      </c>
      <c r="C698" s="32" t="n">
        <f aca="false">IF($A698="","",IF(設定!$B$21="dB",10^($B698/20),ABS($B698)))</f>
        <v>4.36179248597308</v>
      </c>
      <c r="D698" s="32" t="n">
        <f aca="false">IF($A698="","",$A698^2)</f>
        <v>11826.5625</v>
      </c>
      <c r="E698" s="32" t="n">
        <f aca="false">IF($A698="","",IF($C698&lt;=0,"",1/$C698^2))</f>
        <v>0.0525617722366947</v>
      </c>
      <c r="F698" s="33" t="n">
        <f aca="false">IF(OR(ROW()-設定!$B$30&lt;2,ROW()+設定!$B$30&gt;13701,N($A698)&lt;=0,N(INDEX($A$2:$A$13701,MIN(13700,MAX(1,ROW()-1+設定!$B$30))))&lt;=0,$A698&lt;設定!$B$28,$A698&gt;設定!$B$29),0,IF(AND($C698&gt;=MAX(INDEX($C$1:$C$13701,MAX(1,ROW()-設定!$B$24)):INDEX($C$1:$C$13701,MAX(1,ROW()-1))),$C698&gt;MAX(INDEX($C$1:$C$13701,MIN(13701,ROW()+1)):INDEX($C$1:$C$13701,MIN(13701,ROW()+設定!$B$24))),$C698&gt;=設定!$B$32,$C698&gt;=MAX(MIN(INDEX($C$1:$C$13701,MAX(1,ROW()-設定!$B$26)):INDEX($C$1:$C$13701,MAX(1,ROW()-1))),MIN(INDEX($C$1:$C$13701,MIN(13701,ROW()+1)):INDEX($C$1:$C$13701,MIN(13701,ROW()+設定!$B$26))))*10^(設定!$B$27/20)),1,0))</f>
        <v>0</v>
      </c>
      <c r="G698" s="33" t="n">
        <f aca="false">$G697+IF($F698=1,1,0)</f>
        <v>0</v>
      </c>
      <c r="H698" s="0" t="str">
        <f aca="false">IF($F698=1,$G698,"")</f>
        <v/>
      </c>
    </row>
    <row r="699" customFormat="false" ht="15" hidden="false" customHeight="false" outlineLevel="0" collapsed="false">
      <c r="A699" s="30" t="n">
        <v>108.90625</v>
      </c>
      <c r="B699" s="31" t="n">
        <v>12.6833</v>
      </c>
      <c r="C699" s="32" t="n">
        <f aca="false">IF($A699="","",IF(設定!$B$21="dB",10^($B699/20),ABS($B699)))</f>
        <v>4.30690210053301</v>
      </c>
      <c r="D699" s="32" t="n">
        <f aca="false">IF($A699="","",$A699^2)</f>
        <v>11860.5712890625</v>
      </c>
      <c r="E699" s="32" t="n">
        <f aca="false">IF($A699="","",IF($C699&lt;=0,"",1/$C699^2))</f>
        <v>0.0539100829417537</v>
      </c>
      <c r="F699" s="33" t="n">
        <f aca="false">IF(OR(ROW()-設定!$B$30&lt;2,ROW()+設定!$B$30&gt;13701,N($A699)&lt;=0,N(INDEX($A$2:$A$13701,MIN(13700,MAX(1,ROW()-1+設定!$B$30))))&lt;=0,$A699&lt;設定!$B$28,$A699&gt;設定!$B$29),0,IF(AND($C699&gt;=MAX(INDEX($C$1:$C$13701,MAX(1,ROW()-設定!$B$24)):INDEX($C$1:$C$13701,MAX(1,ROW()-1))),$C699&gt;MAX(INDEX($C$1:$C$13701,MIN(13701,ROW()+1)):INDEX($C$1:$C$13701,MIN(13701,ROW()+設定!$B$24))),$C699&gt;=設定!$B$32,$C699&gt;=MAX(MIN(INDEX($C$1:$C$13701,MAX(1,ROW()-設定!$B$26)):INDEX($C$1:$C$13701,MAX(1,ROW()-1))),MIN(INDEX($C$1:$C$13701,MIN(13701,ROW()+1)):INDEX($C$1:$C$13701,MIN(13701,ROW()+設定!$B$26))))*10^(設定!$B$27/20)),1,0))</f>
        <v>0</v>
      </c>
      <c r="G699" s="33" t="n">
        <f aca="false">$G698+IF($F699=1,1,0)</f>
        <v>0</v>
      </c>
      <c r="H699" s="0" t="str">
        <f aca="false">IF($F699=1,$G699,"")</f>
        <v/>
      </c>
    </row>
    <row r="700" customFormat="false" ht="15" hidden="false" customHeight="false" outlineLevel="0" collapsed="false">
      <c r="A700" s="30" t="n">
        <v>109.0625</v>
      </c>
      <c r="B700" s="31" t="n">
        <v>12.7699</v>
      </c>
      <c r="C700" s="32" t="n">
        <f aca="false">IF($A700="","",IF(設定!$B$21="dB",10^($B700/20),ABS($B700)))</f>
        <v>4.35005752413063</v>
      </c>
      <c r="D700" s="32" t="n">
        <f aca="false">IF($A700="","",$A700^2)</f>
        <v>11894.62890625</v>
      </c>
      <c r="E700" s="32" t="n">
        <f aca="false">IF($A700="","",IF($C700&lt;=0,"",1/$C700^2))</f>
        <v>0.0528457419816862</v>
      </c>
      <c r="F700" s="33" t="n">
        <f aca="false">IF(OR(ROW()-設定!$B$30&lt;2,ROW()+設定!$B$30&gt;13701,N($A700)&lt;=0,N(INDEX($A$2:$A$13701,MIN(13700,MAX(1,ROW()-1+設定!$B$30))))&lt;=0,$A700&lt;設定!$B$28,$A700&gt;設定!$B$29),0,IF(AND($C700&gt;=MAX(INDEX($C$1:$C$13701,MAX(1,ROW()-設定!$B$24)):INDEX($C$1:$C$13701,MAX(1,ROW()-1))),$C700&gt;MAX(INDEX($C$1:$C$13701,MIN(13701,ROW()+1)):INDEX($C$1:$C$13701,MIN(13701,ROW()+設定!$B$24))),$C700&gt;=設定!$B$32,$C700&gt;=MAX(MIN(INDEX($C$1:$C$13701,MAX(1,ROW()-設定!$B$26)):INDEX($C$1:$C$13701,MAX(1,ROW()-1))),MIN(INDEX($C$1:$C$13701,MIN(13701,ROW()+1)):INDEX($C$1:$C$13701,MIN(13701,ROW()+設定!$B$26))))*10^(設定!$B$27/20)),1,0))</f>
        <v>0</v>
      </c>
      <c r="G700" s="33" t="n">
        <f aca="false">$G699+IF($F700=1,1,0)</f>
        <v>0</v>
      </c>
      <c r="H700" s="0" t="str">
        <f aca="false">IF($F700=1,$G700,"")</f>
        <v/>
      </c>
    </row>
    <row r="701" customFormat="false" ht="15" hidden="false" customHeight="false" outlineLevel="0" collapsed="false">
      <c r="A701" s="30" t="n">
        <v>109.21875</v>
      </c>
      <c r="B701" s="31" t="n">
        <v>12.9085</v>
      </c>
      <c r="C701" s="32" t="n">
        <f aca="false">IF($A701="","",IF(設定!$B$21="dB",10^($B701/20),ABS($B701)))</f>
        <v>4.42002779108522</v>
      </c>
      <c r="D701" s="32" t="n">
        <f aca="false">IF($A701="","",$A701^2)</f>
        <v>11928.7353515625</v>
      </c>
      <c r="E701" s="32" t="n">
        <f aca="false">IF($A701="","",IF($C701&lt;=0,"",1/$C701^2))</f>
        <v>0.0511858594708808</v>
      </c>
      <c r="F701" s="33" t="n">
        <f aca="false">IF(OR(ROW()-設定!$B$30&lt;2,ROW()+設定!$B$30&gt;13701,N($A701)&lt;=0,N(INDEX($A$2:$A$13701,MIN(13700,MAX(1,ROW()-1+設定!$B$30))))&lt;=0,$A701&lt;設定!$B$28,$A701&gt;設定!$B$29),0,IF(AND($C701&gt;=MAX(INDEX($C$1:$C$13701,MAX(1,ROW()-設定!$B$24)):INDEX($C$1:$C$13701,MAX(1,ROW()-1))),$C701&gt;MAX(INDEX($C$1:$C$13701,MIN(13701,ROW()+1)):INDEX($C$1:$C$13701,MIN(13701,ROW()+設定!$B$24))),$C701&gt;=設定!$B$32,$C701&gt;=MAX(MIN(INDEX($C$1:$C$13701,MAX(1,ROW()-設定!$B$26)):INDEX($C$1:$C$13701,MAX(1,ROW()-1))),MIN(INDEX($C$1:$C$13701,MIN(13701,ROW()+1)):INDEX($C$1:$C$13701,MIN(13701,ROW()+設定!$B$26))))*10^(設定!$B$27/20)),1,0))</f>
        <v>0</v>
      </c>
      <c r="G701" s="33" t="n">
        <f aca="false">$G700+IF($F701=1,1,0)</f>
        <v>0</v>
      </c>
      <c r="H701" s="0" t="str">
        <f aca="false">IF($F701=1,$G701,"")</f>
        <v/>
      </c>
    </row>
    <row r="702" customFormat="false" ht="15" hidden="false" customHeight="false" outlineLevel="0" collapsed="false">
      <c r="A702" s="30" t="n">
        <v>109.375</v>
      </c>
      <c r="B702" s="31" t="n">
        <v>12.6727</v>
      </c>
      <c r="C702" s="32" t="n">
        <f aca="false">IF($A702="","",IF(設定!$B$21="dB",10^($B702/20),ABS($B702)))</f>
        <v>4.30164929182622</v>
      </c>
      <c r="D702" s="32" t="n">
        <f aca="false">IF($A702="","",$A702^2)</f>
        <v>11962.890625</v>
      </c>
      <c r="E702" s="32" t="n">
        <f aca="false">IF($A702="","",IF($C702&lt;=0,"",1/$C702^2))</f>
        <v>0.0540418241559358</v>
      </c>
      <c r="F702" s="33" t="n">
        <f aca="false">IF(OR(ROW()-設定!$B$30&lt;2,ROW()+設定!$B$30&gt;13701,N($A702)&lt;=0,N(INDEX($A$2:$A$13701,MIN(13700,MAX(1,ROW()-1+設定!$B$30))))&lt;=0,$A702&lt;設定!$B$28,$A702&gt;設定!$B$29),0,IF(AND($C702&gt;=MAX(INDEX($C$1:$C$13701,MAX(1,ROW()-設定!$B$24)):INDEX($C$1:$C$13701,MAX(1,ROW()-1))),$C702&gt;MAX(INDEX($C$1:$C$13701,MIN(13701,ROW()+1)):INDEX($C$1:$C$13701,MIN(13701,ROW()+設定!$B$24))),$C702&gt;=設定!$B$32,$C702&gt;=MAX(MIN(INDEX($C$1:$C$13701,MAX(1,ROW()-設定!$B$26)):INDEX($C$1:$C$13701,MAX(1,ROW()-1))),MIN(INDEX($C$1:$C$13701,MIN(13701,ROW()+1)):INDEX($C$1:$C$13701,MIN(13701,ROW()+設定!$B$26))))*10^(設定!$B$27/20)),1,0))</f>
        <v>0</v>
      </c>
      <c r="G702" s="33" t="n">
        <f aca="false">$G701+IF($F702=1,1,0)</f>
        <v>0</v>
      </c>
      <c r="H702" s="0" t="str">
        <f aca="false">IF($F702=1,$G702,"")</f>
        <v/>
      </c>
    </row>
    <row r="703" customFormat="false" ht="15" hidden="false" customHeight="false" outlineLevel="0" collapsed="false">
      <c r="A703" s="30" t="n">
        <v>109.53125</v>
      </c>
      <c r="B703" s="31" t="n">
        <v>12.66</v>
      </c>
      <c r="C703" s="32" t="n">
        <f aca="false">IF($A703="","",IF(設定!$B$21="dB",10^($B703/20),ABS($B703)))</f>
        <v>4.29536426764887</v>
      </c>
      <c r="D703" s="32" t="n">
        <f aca="false">IF($A703="","",$A703^2)</f>
        <v>11997.0947265625</v>
      </c>
      <c r="E703" s="32" t="n">
        <f aca="false">IF($A703="","",IF($C703&lt;=0,"",1/$C703^2))</f>
        <v>0.0542000890401624</v>
      </c>
      <c r="F703" s="33" t="n">
        <f aca="false">IF(OR(ROW()-設定!$B$30&lt;2,ROW()+設定!$B$30&gt;13701,N($A703)&lt;=0,N(INDEX($A$2:$A$13701,MIN(13700,MAX(1,ROW()-1+設定!$B$30))))&lt;=0,$A703&lt;設定!$B$28,$A703&gt;設定!$B$29),0,IF(AND($C703&gt;=MAX(INDEX($C$1:$C$13701,MAX(1,ROW()-設定!$B$24)):INDEX($C$1:$C$13701,MAX(1,ROW()-1))),$C703&gt;MAX(INDEX($C$1:$C$13701,MIN(13701,ROW()+1)):INDEX($C$1:$C$13701,MIN(13701,ROW()+設定!$B$24))),$C703&gt;=設定!$B$32,$C703&gt;=MAX(MIN(INDEX($C$1:$C$13701,MAX(1,ROW()-設定!$B$26)):INDEX($C$1:$C$13701,MAX(1,ROW()-1))),MIN(INDEX($C$1:$C$13701,MIN(13701,ROW()+1)):INDEX($C$1:$C$13701,MIN(13701,ROW()+設定!$B$26))))*10^(設定!$B$27/20)),1,0))</f>
        <v>0</v>
      </c>
      <c r="G703" s="33" t="n">
        <f aca="false">$G702+IF($F703=1,1,0)</f>
        <v>0</v>
      </c>
      <c r="H703" s="0" t="str">
        <f aca="false">IF($F703=1,$G703,"")</f>
        <v/>
      </c>
    </row>
    <row r="704" customFormat="false" ht="15" hidden="false" customHeight="false" outlineLevel="0" collapsed="false">
      <c r="A704" s="30" t="n">
        <v>109.6875</v>
      </c>
      <c r="B704" s="31" t="n">
        <v>12.8241</v>
      </c>
      <c r="C704" s="32" t="n">
        <f aca="false">IF($A704="","",IF(設定!$B$21="dB",10^($B704/20),ABS($B704)))</f>
        <v>4.37728677443393</v>
      </c>
      <c r="D704" s="32" t="n">
        <f aca="false">IF($A704="","",$A704^2)</f>
        <v>12031.34765625</v>
      </c>
      <c r="E704" s="32" t="n">
        <f aca="false">IF($A704="","",IF($C704&lt;=0,"",1/$C704^2))</f>
        <v>0.0521903248430695</v>
      </c>
      <c r="F704" s="33" t="n">
        <f aca="false">IF(OR(ROW()-設定!$B$30&lt;2,ROW()+設定!$B$30&gt;13701,N($A704)&lt;=0,N(INDEX($A$2:$A$13701,MIN(13700,MAX(1,ROW()-1+設定!$B$30))))&lt;=0,$A704&lt;設定!$B$28,$A704&gt;設定!$B$29),0,IF(AND($C704&gt;=MAX(INDEX($C$1:$C$13701,MAX(1,ROW()-設定!$B$24)):INDEX($C$1:$C$13701,MAX(1,ROW()-1))),$C704&gt;MAX(INDEX($C$1:$C$13701,MIN(13701,ROW()+1)):INDEX($C$1:$C$13701,MIN(13701,ROW()+設定!$B$24))),$C704&gt;=設定!$B$32,$C704&gt;=MAX(MIN(INDEX($C$1:$C$13701,MAX(1,ROW()-設定!$B$26)):INDEX($C$1:$C$13701,MAX(1,ROW()-1))),MIN(INDEX($C$1:$C$13701,MIN(13701,ROW()+1)):INDEX($C$1:$C$13701,MIN(13701,ROW()+設定!$B$26))))*10^(設定!$B$27/20)),1,0))</f>
        <v>0</v>
      </c>
      <c r="G704" s="33" t="n">
        <f aca="false">$G703+IF($F704=1,1,0)</f>
        <v>0</v>
      </c>
      <c r="H704" s="0" t="str">
        <f aca="false">IF($F704=1,$G704,"")</f>
        <v/>
      </c>
    </row>
    <row r="705" customFormat="false" ht="15" hidden="false" customHeight="false" outlineLevel="0" collapsed="false">
      <c r="A705" s="30" t="n">
        <v>109.84375</v>
      </c>
      <c r="B705" s="31" t="n">
        <v>12.7506</v>
      </c>
      <c r="C705" s="32" t="n">
        <f aca="false">IF($A705="","",IF(設定!$B$21="dB",10^($B705/20),ABS($B705)))</f>
        <v>4.34040245047151</v>
      </c>
      <c r="D705" s="32" t="n">
        <f aca="false">IF($A705="","",$A705^2)</f>
        <v>12065.6494140625</v>
      </c>
      <c r="E705" s="32" t="n">
        <f aca="false">IF($A705="","",IF($C705&lt;=0,"",1/$C705^2))</f>
        <v>0.0530811104900763</v>
      </c>
      <c r="F705" s="33" t="n">
        <f aca="false">IF(OR(ROW()-設定!$B$30&lt;2,ROW()+設定!$B$30&gt;13701,N($A705)&lt;=0,N(INDEX($A$2:$A$13701,MIN(13700,MAX(1,ROW()-1+設定!$B$30))))&lt;=0,$A705&lt;設定!$B$28,$A705&gt;設定!$B$29),0,IF(AND($C705&gt;=MAX(INDEX($C$1:$C$13701,MAX(1,ROW()-設定!$B$24)):INDEX($C$1:$C$13701,MAX(1,ROW()-1))),$C705&gt;MAX(INDEX($C$1:$C$13701,MIN(13701,ROW()+1)):INDEX($C$1:$C$13701,MIN(13701,ROW()+設定!$B$24))),$C705&gt;=設定!$B$32,$C705&gt;=MAX(MIN(INDEX($C$1:$C$13701,MAX(1,ROW()-設定!$B$26)):INDEX($C$1:$C$13701,MAX(1,ROW()-1))),MIN(INDEX($C$1:$C$13701,MIN(13701,ROW()+1)):INDEX($C$1:$C$13701,MIN(13701,ROW()+設定!$B$26))))*10^(設定!$B$27/20)),1,0))</f>
        <v>0</v>
      </c>
      <c r="G705" s="33" t="n">
        <f aca="false">$G704+IF($F705=1,1,0)</f>
        <v>0</v>
      </c>
      <c r="H705" s="0" t="str">
        <f aca="false">IF($F705=1,$G705,"")</f>
        <v/>
      </c>
    </row>
    <row r="706" customFormat="false" ht="15" hidden="false" customHeight="false" outlineLevel="0" collapsed="false">
      <c r="A706" s="30" t="n">
        <v>110</v>
      </c>
      <c r="B706" s="31" t="n">
        <v>12.7698</v>
      </c>
      <c r="C706" s="32" t="n">
        <f aca="false">IF($A706="","",IF(設定!$B$21="dB",10^($B706/20),ABS($B706)))</f>
        <v>4.35000744253088</v>
      </c>
      <c r="D706" s="32" t="n">
        <f aca="false">IF($A706="","",$A706^2)</f>
        <v>12100</v>
      </c>
      <c r="E706" s="32" t="n">
        <f aca="false">IF($A706="","",IF($C706&lt;=0,"",1/$C706^2))</f>
        <v>0.0528469588138726</v>
      </c>
      <c r="F706" s="33" t="n">
        <f aca="false">IF(OR(ROW()-設定!$B$30&lt;2,ROW()+設定!$B$30&gt;13701,N($A706)&lt;=0,N(INDEX($A$2:$A$13701,MIN(13700,MAX(1,ROW()-1+設定!$B$30))))&lt;=0,$A706&lt;設定!$B$28,$A706&gt;設定!$B$29),0,IF(AND($C706&gt;=MAX(INDEX($C$1:$C$13701,MAX(1,ROW()-設定!$B$24)):INDEX($C$1:$C$13701,MAX(1,ROW()-1))),$C706&gt;MAX(INDEX($C$1:$C$13701,MIN(13701,ROW()+1)):INDEX($C$1:$C$13701,MIN(13701,ROW()+設定!$B$24))),$C706&gt;=設定!$B$32,$C706&gt;=MAX(MIN(INDEX($C$1:$C$13701,MAX(1,ROW()-設定!$B$26)):INDEX($C$1:$C$13701,MAX(1,ROW()-1))),MIN(INDEX($C$1:$C$13701,MIN(13701,ROW()+1)):INDEX($C$1:$C$13701,MIN(13701,ROW()+設定!$B$26))))*10^(設定!$B$27/20)),1,0))</f>
        <v>0</v>
      </c>
      <c r="G706" s="33" t="n">
        <f aca="false">$G705+IF($F706=1,1,0)</f>
        <v>0</v>
      </c>
      <c r="H706" s="0" t="str">
        <f aca="false">IF($F706=1,$G706,"")</f>
        <v/>
      </c>
    </row>
    <row r="707" customFormat="false" ht="15" hidden="false" customHeight="false" outlineLevel="0" collapsed="false">
      <c r="A707" s="30" t="n">
        <v>110.15625</v>
      </c>
      <c r="B707" s="31" t="n">
        <v>12.6478</v>
      </c>
      <c r="C707" s="32" t="n">
        <f aca="false">IF($A707="","",IF(設定!$B$21="dB",10^($B707/20),ABS($B707)))</f>
        <v>4.28933533323476</v>
      </c>
      <c r="D707" s="32" t="n">
        <f aca="false">IF($A707="","",$A707^2)</f>
        <v>12134.3994140625</v>
      </c>
      <c r="E707" s="32" t="n">
        <f aca="false">IF($A707="","",IF($C707&lt;=0,"",1/$C707^2))</f>
        <v>0.0543525594831759</v>
      </c>
      <c r="F707" s="33" t="n">
        <f aca="false">IF(OR(ROW()-設定!$B$30&lt;2,ROW()+設定!$B$30&gt;13701,N($A707)&lt;=0,N(INDEX($A$2:$A$13701,MIN(13700,MAX(1,ROW()-1+設定!$B$30))))&lt;=0,$A707&lt;設定!$B$28,$A707&gt;設定!$B$29),0,IF(AND($C707&gt;=MAX(INDEX($C$1:$C$13701,MAX(1,ROW()-設定!$B$24)):INDEX($C$1:$C$13701,MAX(1,ROW()-1))),$C707&gt;MAX(INDEX($C$1:$C$13701,MIN(13701,ROW()+1)):INDEX($C$1:$C$13701,MIN(13701,ROW()+設定!$B$24))),$C707&gt;=設定!$B$32,$C707&gt;=MAX(MIN(INDEX($C$1:$C$13701,MAX(1,ROW()-設定!$B$26)):INDEX($C$1:$C$13701,MAX(1,ROW()-1))),MIN(INDEX($C$1:$C$13701,MIN(13701,ROW()+1)):INDEX($C$1:$C$13701,MIN(13701,ROW()+設定!$B$26))))*10^(設定!$B$27/20)),1,0))</f>
        <v>0</v>
      </c>
      <c r="G707" s="33" t="n">
        <f aca="false">$G706+IF($F707=1,1,0)</f>
        <v>0</v>
      </c>
      <c r="H707" s="0" t="str">
        <f aca="false">IF($F707=1,$G707,"")</f>
        <v/>
      </c>
    </row>
    <row r="708" customFormat="false" ht="15" hidden="false" customHeight="false" outlineLevel="0" collapsed="false">
      <c r="A708" s="30" t="n">
        <v>110.3125</v>
      </c>
      <c r="B708" s="31" t="n">
        <v>12.9002</v>
      </c>
      <c r="C708" s="32" t="n">
        <f aca="false">IF($A708="","",IF(設定!$B$21="dB",10^($B708/20),ABS($B708)))</f>
        <v>4.41580615005667</v>
      </c>
      <c r="D708" s="32" t="n">
        <f aca="false">IF($A708="","",$A708^2)</f>
        <v>12168.84765625</v>
      </c>
      <c r="E708" s="32" t="n">
        <f aca="false">IF($A708="","",IF($C708&lt;=0,"",1/$C708^2))</f>
        <v>0.0512837766395633</v>
      </c>
      <c r="F708" s="33" t="n">
        <f aca="false">IF(OR(ROW()-設定!$B$30&lt;2,ROW()+設定!$B$30&gt;13701,N($A708)&lt;=0,N(INDEX($A$2:$A$13701,MIN(13700,MAX(1,ROW()-1+設定!$B$30))))&lt;=0,$A708&lt;設定!$B$28,$A708&gt;設定!$B$29),0,IF(AND($C708&gt;=MAX(INDEX($C$1:$C$13701,MAX(1,ROW()-設定!$B$24)):INDEX($C$1:$C$13701,MAX(1,ROW()-1))),$C708&gt;MAX(INDEX($C$1:$C$13701,MIN(13701,ROW()+1)):INDEX($C$1:$C$13701,MIN(13701,ROW()+設定!$B$24))),$C708&gt;=設定!$B$32,$C708&gt;=MAX(MIN(INDEX($C$1:$C$13701,MAX(1,ROW()-設定!$B$26)):INDEX($C$1:$C$13701,MAX(1,ROW()-1))),MIN(INDEX($C$1:$C$13701,MIN(13701,ROW()+1)):INDEX($C$1:$C$13701,MIN(13701,ROW()+設定!$B$26))))*10^(設定!$B$27/20)),1,0))</f>
        <v>0</v>
      </c>
      <c r="G708" s="33" t="n">
        <f aca="false">$G707+IF($F708=1,1,0)</f>
        <v>0</v>
      </c>
      <c r="H708" s="0" t="str">
        <f aca="false">IF($F708=1,$G708,"")</f>
        <v/>
      </c>
    </row>
    <row r="709" customFormat="false" ht="15" hidden="false" customHeight="false" outlineLevel="0" collapsed="false">
      <c r="A709" s="30" t="n">
        <v>110.46875</v>
      </c>
      <c r="B709" s="31" t="n">
        <v>12.8788</v>
      </c>
      <c r="C709" s="32" t="n">
        <f aca="false">IF($A709="","",IF(設定!$B$21="dB",10^($B709/20),ABS($B709)))</f>
        <v>4.40494002807077</v>
      </c>
      <c r="D709" s="32" t="n">
        <f aca="false">IF($A709="","",$A709^2)</f>
        <v>12203.3447265625</v>
      </c>
      <c r="E709" s="32" t="n">
        <f aca="false">IF($A709="","",IF($C709&lt;=0,"",1/$C709^2))</f>
        <v>0.0515371027187314</v>
      </c>
      <c r="F709" s="33" t="n">
        <f aca="false">IF(OR(ROW()-設定!$B$30&lt;2,ROW()+設定!$B$30&gt;13701,N($A709)&lt;=0,N(INDEX($A$2:$A$13701,MIN(13700,MAX(1,ROW()-1+設定!$B$30))))&lt;=0,$A709&lt;設定!$B$28,$A709&gt;設定!$B$29),0,IF(AND($C709&gt;=MAX(INDEX($C$1:$C$13701,MAX(1,ROW()-設定!$B$24)):INDEX($C$1:$C$13701,MAX(1,ROW()-1))),$C709&gt;MAX(INDEX($C$1:$C$13701,MIN(13701,ROW()+1)):INDEX($C$1:$C$13701,MIN(13701,ROW()+設定!$B$24))),$C709&gt;=設定!$B$32,$C709&gt;=MAX(MIN(INDEX($C$1:$C$13701,MAX(1,ROW()-設定!$B$26)):INDEX($C$1:$C$13701,MAX(1,ROW()-1))),MIN(INDEX($C$1:$C$13701,MIN(13701,ROW()+1)):INDEX($C$1:$C$13701,MIN(13701,ROW()+設定!$B$26))))*10^(設定!$B$27/20)),1,0))</f>
        <v>0</v>
      </c>
      <c r="G709" s="33" t="n">
        <f aca="false">$G708+IF($F709=1,1,0)</f>
        <v>0</v>
      </c>
      <c r="H709" s="0" t="str">
        <f aca="false">IF($F709=1,$G709,"")</f>
        <v/>
      </c>
    </row>
    <row r="710" customFormat="false" ht="15" hidden="false" customHeight="false" outlineLevel="0" collapsed="false">
      <c r="A710" s="30" t="n">
        <v>110.625</v>
      </c>
      <c r="B710" s="31" t="n">
        <v>12.7621</v>
      </c>
      <c r="C710" s="32" t="n">
        <f aca="false">IF($A710="","",IF(設定!$B$21="dB",10^($B710/20),ABS($B710)))</f>
        <v>4.34615289032219</v>
      </c>
      <c r="D710" s="32" t="n">
        <f aca="false">IF($A710="","",$A710^2)</f>
        <v>12237.890625</v>
      </c>
      <c r="E710" s="32" t="n">
        <f aca="false">IF($A710="","",IF($C710&lt;=0,"",1/$C710^2))</f>
        <v>0.0529407390821421</v>
      </c>
      <c r="F710" s="33" t="n">
        <f aca="false">IF(OR(ROW()-設定!$B$30&lt;2,ROW()+設定!$B$30&gt;13701,N($A710)&lt;=0,N(INDEX($A$2:$A$13701,MIN(13700,MAX(1,ROW()-1+設定!$B$30))))&lt;=0,$A710&lt;設定!$B$28,$A710&gt;設定!$B$29),0,IF(AND($C710&gt;=MAX(INDEX($C$1:$C$13701,MAX(1,ROW()-設定!$B$24)):INDEX($C$1:$C$13701,MAX(1,ROW()-1))),$C710&gt;MAX(INDEX($C$1:$C$13701,MIN(13701,ROW()+1)):INDEX($C$1:$C$13701,MIN(13701,ROW()+設定!$B$24))),$C710&gt;=設定!$B$32,$C710&gt;=MAX(MIN(INDEX($C$1:$C$13701,MAX(1,ROW()-設定!$B$26)):INDEX($C$1:$C$13701,MAX(1,ROW()-1))),MIN(INDEX($C$1:$C$13701,MIN(13701,ROW()+1)):INDEX($C$1:$C$13701,MIN(13701,ROW()+設定!$B$26))))*10^(設定!$B$27/20)),1,0))</f>
        <v>0</v>
      </c>
      <c r="G710" s="33" t="n">
        <f aca="false">$G709+IF($F710=1,1,0)</f>
        <v>0</v>
      </c>
      <c r="H710" s="0" t="str">
        <f aca="false">IF($F710=1,$G710,"")</f>
        <v/>
      </c>
    </row>
    <row r="711" customFormat="false" ht="15" hidden="false" customHeight="false" outlineLevel="0" collapsed="false">
      <c r="A711" s="30" t="n">
        <v>110.78125</v>
      </c>
      <c r="B711" s="31" t="n">
        <v>12.7748</v>
      </c>
      <c r="C711" s="32" t="n">
        <f aca="false">IF($A711="","",IF(設定!$B$21="dB",10^($B711/20),ABS($B711)))</f>
        <v>4.3525122289701</v>
      </c>
      <c r="D711" s="32" t="n">
        <f aca="false">IF($A711="","",$A711^2)</f>
        <v>12272.4853515625</v>
      </c>
      <c r="E711" s="32" t="n">
        <f aca="false">IF($A711="","",IF($C711&lt;=0,"",1/$C711^2))</f>
        <v>0.052786151514297</v>
      </c>
      <c r="F711" s="33" t="n">
        <f aca="false">IF(OR(ROW()-設定!$B$30&lt;2,ROW()+設定!$B$30&gt;13701,N($A711)&lt;=0,N(INDEX($A$2:$A$13701,MIN(13700,MAX(1,ROW()-1+設定!$B$30))))&lt;=0,$A711&lt;設定!$B$28,$A711&gt;設定!$B$29),0,IF(AND($C711&gt;=MAX(INDEX($C$1:$C$13701,MAX(1,ROW()-設定!$B$24)):INDEX($C$1:$C$13701,MAX(1,ROW()-1))),$C711&gt;MAX(INDEX($C$1:$C$13701,MIN(13701,ROW()+1)):INDEX($C$1:$C$13701,MIN(13701,ROW()+設定!$B$24))),$C711&gt;=設定!$B$32,$C711&gt;=MAX(MIN(INDEX($C$1:$C$13701,MAX(1,ROW()-設定!$B$26)):INDEX($C$1:$C$13701,MAX(1,ROW()-1))),MIN(INDEX($C$1:$C$13701,MIN(13701,ROW()+1)):INDEX($C$1:$C$13701,MIN(13701,ROW()+設定!$B$26))))*10^(設定!$B$27/20)),1,0))</f>
        <v>0</v>
      </c>
      <c r="G711" s="33" t="n">
        <f aca="false">$G710+IF($F711=1,1,0)</f>
        <v>0</v>
      </c>
      <c r="H711" s="0" t="str">
        <f aca="false">IF($F711=1,$G711,"")</f>
        <v/>
      </c>
    </row>
    <row r="712" customFormat="false" ht="15" hidden="false" customHeight="false" outlineLevel="0" collapsed="false">
      <c r="A712" s="30" t="n">
        <v>110.9375</v>
      </c>
      <c r="B712" s="31" t="n">
        <v>12.4909</v>
      </c>
      <c r="C712" s="32" t="n">
        <f aca="false">IF($A712="","",IF(設定!$B$21="dB",10^($B712/20),ABS($B712)))</f>
        <v>4.21254933382624</v>
      </c>
      <c r="D712" s="32" t="n">
        <f aca="false">IF($A712="","",$A712^2)</f>
        <v>12307.12890625</v>
      </c>
      <c r="E712" s="32" t="n">
        <f aca="false">IF($A712="","",IF($C712&lt;=0,"",1/$C712^2))</f>
        <v>0.056352086379816</v>
      </c>
      <c r="F712" s="33" t="n">
        <f aca="false">IF(OR(ROW()-設定!$B$30&lt;2,ROW()+設定!$B$30&gt;13701,N($A712)&lt;=0,N(INDEX($A$2:$A$13701,MIN(13700,MAX(1,ROW()-1+設定!$B$30))))&lt;=0,$A712&lt;設定!$B$28,$A712&gt;設定!$B$29),0,IF(AND($C712&gt;=MAX(INDEX($C$1:$C$13701,MAX(1,ROW()-設定!$B$24)):INDEX($C$1:$C$13701,MAX(1,ROW()-1))),$C712&gt;MAX(INDEX($C$1:$C$13701,MIN(13701,ROW()+1)):INDEX($C$1:$C$13701,MIN(13701,ROW()+設定!$B$24))),$C712&gt;=設定!$B$32,$C712&gt;=MAX(MIN(INDEX($C$1:$C$13701,MAX(1,ROW()-設定!$B$26)):INDEX($C$1:$C$13701,MAX(1,ROW()-1))),MIN(INDEX($C$1:$C$13701,MIN(13701,ROW()+1)):INDEX($C$1:$C$13701,MIN(13701,ROW()+設定!$B$26))))*10^(設定!$B$27/20)),1,0))</f>
        <v>0</v>
      </c>
      <c r="G712" s="33" t="n">
        <f aca="false">$G711+IF($F712=1,1,0)</f>
        <v>0</v>
      </c>
      <c r="H712" s="0" t="str">
        <f aca="false">IF($F712=1,$G712,"")</f>
        <v/>
      </c>
    </row>
    <row r="713" customFormat="false" ht="15" hidden="false" customHeight="false" outlineLevel="0" collapsed="false">
      <c r="A713" s="30" t="n">
        <v>111.09375</v>
      </c>
      <c r="B713" s="31" t="n">
        <v>12.7716</v>
      </c>
      <c r="C713" s="32" t="n">
        <f aca="false">IF($A713="","",IF(設定!$B$21="dB",10^($B713/20),ABS($B713)))</f>
        <v>4.35090899954992</v>
      </c>
      <c r="D713" s="32" t="n">
        <f aca="false">IF($A713="","",$A713^2)</f>
        <v>12341.8212890625</v>
      </c>
      <c r="E713" s="32" t="n">
        <f aca="false">IF($A713="","",IF($C713&lt;=0,"",1/$C713^2))</f>
        <v>0.052825060120787</v>
      </c>
      <c r="F713" s="33" t="n">
        <f aca="false">IF(OR(ROW()-設定!$B$30&lt;2,ROW()+設定!$B$30&gt;13701,N($A713)&lt;=0,N(INDEX($A$2:$A$13701,MIN(13700,MAX(1,ROW()-1+設定!$B$30))))&lt;=0,$A713&lt;設定!$B$28,$A713&gt;設定!$B$29),0,IF(AND($C713&gt;=MAX(INDEX($C$1:$C$13701,MAX(1,ROW()-設定!$B$24)):INDEX($C$1:$C$13701,MAX(1,ROW()-1))),$C713&gt;MAX(INDEX($C$1:$C$13701,MIN(13701,ROW()+1)):INDEX($C$1:$C$13701,MIN(13701,ROW()+設定!$B$24))),$C713&gt;=設定!$B$32,$C713&gt;=MAX(MIN(INDEX($C$1:$C$13701,MAX(1,ROW()-設定!$B$26)):INDEX($C$1:$C$13701,MAX(1,ROW()-1))),MIN(INDEX($C$1:$C$13701,MIN(13701,ROW()+1)):INDEX($C$1:$C$13701,MIN(13701,ROW()+設定!$B$26))))*10^(設定!$B$27/20)),1,0))</f>
        <v>0</v>
      </c>
      <c r="G713" s="33" t="n">
        <f aca="false">$G712+IF($F713=1,1,0)</f>
        <v>0</v>
      </c>
      <c r="H713" s="0" t="str">
        <f aca="false">IF($F713=1,$G713,"")</f>
        <v/>
      </c>
    </row>
    <row r="714" customFormat="false" ht="15" hidden="false" customHeight="false" outlineLevel="0" collapsed="false">
      <c r="A714" s="30" t="n">
        <v>111.25</v>
      </c>
      <c r="B714" s="31" t="n">
        <v>12.6856</v>
      </c>
      <c r="C714" s="32" t="n">
        <f aca="false">IF($A714="","",IF(設定!$B$21="dB",10^($B714/20),ABS($B714)))</f>
        <v>4.30804270752713</v>
      </c>
      <c r="D714" s="32" t="n">
        <f aca="false">IF($A714="","",$A714^2)</f>
        <v>12376.5625</v>
      </c>
      <c r="E714" s="32" t="n">
        <f aca="false">IF($A714="","",IF($C714&lt;=0,"",1/$C714^2))</f>
        <v>0.0538815400132417</v>
      </c>
      <c r="F714" s="33" t="n">
        <f aca="false">IF(OR(ROW()-設定!$B$30&lt;2,ROW()+設定!$B$30&gt;13701,N($A714)&lt;=0,N(INDEX($A$2:$A$13701,MIN(13700,MAX(1,ROW()-1+設定!$B$30))))&lt;=0,$A714&lt;設定!$B$28,$A714&gt;設定!$B$29),0,IF(AND($C714&gt;=MAX(INDEX($C$1:$C$13701,MAX(1,ROW()-設定!$B$24)):INDEX($C$1:$C$13701,MAX(1,ROW()-1))),$C714&gt;MAX(INDEX($C$1:$C$13701,MIN(13701,ROW()+1)):INDEX($C$1:$C$13701,MIN(13701,ROW()+設定!$B$24))),$C714&gt;=設定!$B$32,$C714&gt;=MAX(MIN(INDEX($C$1:$C$13701,MAX(1,ROW()-設定!$B$26)):INDEX($C$1:$C$13701,MAX(1,ROW()-1))),MIN(INDEX($C$1:$C$13701,MIN(13701,ROW()+1)):INDEX($C$1:$C$13701,MIN(13701,ROW()+設定!$B$26))))*10^(設定!$B$27/20)),1,0))</f>
        <v>0</v>
      </c>
      <c r="G714" s="33" t="n">
        <f aca="false">$G713+IF($F714=1,1,0)</f>
        <v>0</v>
      </c>
      <c r="H714" s="0" t="str">
        <f aca="false">IF($F714=1,$G714,"")</f>
        <v/>
      </c>
    </row>
    <row r="715" customFormat="false" ht="15" hidden="false" customHeight="false" outlineLevel="0" collapsed="false">
      <c r="A715" s="30" t="n">
        <v>111.40625</v>
      </c>
      <c r="B715" s="31" t="n">
        <v>12.7518</v>
      </c>
      <c r="C715" s="32" t="n">
        <f aca="false">IF($A715="","",IF(設定!$B$21="dB",10^($B715/20),ABS($B715)))</f>
        <v>4.34100214065449</v>
      </c>
      <c r="D715" s="32" t="n">
        <f aca="false">IF($A715="","",$A715^2)</f>
        <v>12411.3525390625</v>
      </c>
      <c r="E715" s="32" t="n">
        <f aca="false">IF($A715="","",IF($C715&lt;=0,"",1/$C715^2))</f>
        <v>0.0530664456633422</v>
      </c>
      <c r="F715" s="33" t="n">
        <f aca="false">IF(OR(ROW()-設定!$B$30&lt;2,ROW()+設定!$B$30&gt;13701,N($A715)&lt;=0,N(INDEX($A$2:$A$13701,MIN(13700,MAX(1,ROW()-1+設定!$B$30))))&lt;=0,$A715&lt;設定!$B$28,$A715&gt;設定!$B$29),0,IF(AND($C715&gt;=MAX(INDEX($C$1:$C$13701,MAX(1,ROW()-設定!$B$24)):INDEX($C$1:$C$13701,MAX(1,ROW()-1))),$C715&gt;MAX(INDEX($C$1:$C$13701,MIN(13701,ROW()+1)):INDEX($C$1:$C$13701,MIN(13701,ROW()+設定!$B$24))),$C715&gt;=設定!$B$32,$C715&gt;=MAX(MIN(INDEX($C$1:$C$13701,MAX(1,ROW()-設定!$B$26)):INDEX($C$1:$C$13701,MAX(1,ROW()-1))),MIN(INDEX($C$1:$C$13701,MIN(13701,ROW()+1)):INDEX($C$1:$C$13701,MIN(13701,ROW()+設定!$B$26))))*10^(設定!$B$27/20)),1,0))</f>
        <v>0</v>
      </c>
      <c r="G715" s="33" t="n">
        <f aca="false">$G714+IF($F715=1,1,0)</f>
        <v>0</v>
      </c>
      <c r="H715" s="0" t="str">
        <f aca="false">IF($F715=1,$G715,"")</f>
        <v/>
      </c>
    </row>
    <row r="716" customFormat="false" ht="15" hidden="false" customHeight="false" outlineLevel="0" collapsed="false">
      <c r="A716" s="30" t="n">
        <v>111.5625</v>
      </c>
      <c r="B716" s="31" t="n">
        <v>12.7782</v>
      </c>
      <c r="C716" s="32" t="n">
        <f aca="false">IF($A716="","",IF(設定!$B$21="dB",10^($B716/20),ABS($B716)))</f>
        <v>4.35421630753198</v>
      </c>
      <c r="D716" s="32" t="n">
        <f aca="false">IF($A716="","",$A716^2)</f>
        <v>12446.19140625</v>
      </c>
      <c r="E716" s="32" t="n">
        <f aca="false">IF($A716="","",IF($C716&lt;=0,"",1/$C716^2))</f>
        <v>0.0527448425204756</v>
      </c>
      <c r="F716" s="33" t="n">
        <f aca="false">IF(OR(ROW()-設定!$B$30&lt;2,ROW()+設定!$B$30&gt;13701,N($A716)&lt;=0,N(INDEX($A$2:$A$13701,MIN(13700,MAX(1,ROW()-1+設定!$B$30))))&lt;=0,$A716&lt;設定!$B$28,$A716&gt;設定!$B$29),0,IF(AND($C716&gt;=MAX(INDEX($C$1:$C$13701,MAX(1,ROW()-設定!$B$24)):INDEX($C$1:$C$13701,MAX(1,ROW()-1))),$C716&gt;MAX(INDEX($C$1:$C$13701,MIN(13701,ROW()+1)):INDEX($C$1:$C$13701,MIN(13701,ROW()+設定!$B$24))),$C716&gt;=設定!$B$32,$C716&gt;=MAX(MIN(INDEX($C$1:$C$13701,MAX(1,ROW()-設定!$B$26)):INDEX($C$1:$C$13701,MAX(1,ROW()-1))),MIN(INDEX($C$1:$C$13701,MIN(13701,ROW()+1)):INDEX($C$1:$C$13701,MIN(13701,ROW()+設定!$B$26))))*10^(設定!$B$27/20)),1,0))</f>
        <v>0</v>
      </c>
      <c r="G716" s="33" t="n">
        <f aca="false">$G715+IF($F716=1,1,0)</f>
        <v>0</v>
      </c>
      <c r="H716" s="0" t="str">
        <f aca="false">IF($F716=1,$G716,"")</f>
        <v/>
      </c>
    </row>
    <row r="717" customFormat="false" ht="15" hidden="false" customHeight="false" outlineLevel="0" collapsed="false">
      <c r="A717" s="30" t="n">
        <v>111.71875</v>
      </c>
      <c r="B717" s="31" t="n">
        <v>12.6727</v>
      </c>
      <c r="C717" s="32" t="n">
        <f aca="false">IF($A717="","",IF(設定!$B$21="dB",10^($B717/20),ABS($B717)))</f>
        <v>4.30164929182622</v>
      </c>
      <c r="D717" s="32" t="n">
        <f aca="false">IF($A717="","",$A717^2)</f>
        <v>12481.0791015625</v>
      </c>
      <c r="E717" s="32" t="n">
        <f aca="false">IF($A717="","",IF($C717&lt;=0,"",1/$C717^2))</f>
        <v>0.0540418241559358</v>
      </c>
      <c r="F717" s="33" t="n">
        <f aca="false">IF(OR(ROW()-設定!$B$30&lt;2,ROW()+設定!$B$30&gt;13701,N($A717)&lt;=0,N(INDEX($A$2:$A$13701,MIN(13700,MAX(1,ROW()-1+設定!$B$30))))&lt;=0,$A717&lt;設定!$B$28,$A717&gt;設定!$B$29),0,IF(AND($C717&gt;=MAX(INDEX($C$1:$C$13701,MAX(1,ROW()-設定!$B$24)):INDEX($C$1:$C$13701,MAX(1,ROW()-1))),$C717&gt;MAX(INDEX($C$1:$C$13701,MIN(13701,ROW()+1)):INDEX($C$1:$C$13701,MIN(13701,ROW()+設定!$B$24))),$C717&gt;=設定!$B$32,$C717&gt;=MAX(MIN(INDEX($C$1:$C$13701,MAX(1,ROW()-設定!$B$26)):INDEX($C$1:$C$13701,MAX(1,ROW()-1))),MIN(INDEX($C$1:$C$13701,MIN(13701,ROW()+1)):INDEX($C$1:$C$13701,MIN(13701,ROW()+設定!$B$26))))*10^(設定!$B$27/20)),1,0))</f>
        <v>0</v>
      </c>
      <c r="G717" s="33" t="n">
        <f aca="false">$G716+IF($F717=1,1,0)</f>
        <v>0</v>
      </c>
      <c r="H717" s="0" t="str">
        <f aca="false">IF($F717=1,$G717,"")</f>
        <v/>
      </c>
    </row>
    <row r="718" customFormat="false" ht="15" hidden="false" customHeight="false" outlineLevel="0" collapsed="false">
      <c r="A718" s="30" t="n">
        <v>111.875</v>
      </c>
      <c r="B718" s="31" t="n">
        <v>12.5316</v>
      </c>
      <c r="C718" s="32" t="n">
        <f aca="false">IF($A718="","",IF(設定!$B$21="dB",10^($B718/20),ABS($B718)))</f>
        <v>4.2323346502184</v>
      </c>
      <c r="D718" s="32" t="n">
        <f aca="false">IF($A718="","",$A718^2)</f>
        <v>12516.015625</v>
      </c>
      <c r="E718" s="32" t="n">
        <f aca="false">IF($A718="","",IF($C718&lt;=0,"",1/$C718^2))</f>
        <v>0.0558264484609118</v>
      </c>
      <c r="F718" s="33" t="n">
        <f aca="false">IF(OR(ROW()-設定!$B$30&lt;2,ROW()+設定!$B$30&gt;13701,N($A718)&lt;=0,N(INDEX($A$2:$A$13701,MIN(13700,MAX(1,ROW()-1+設定!$B$30))))&lt;=0,$A718&lt;設定!$B$28,$A718&gt;設定!$B$29),0,IF(AND($C718&gt;=MAX(INDEX($C$1:$C$13701,MAX(1,ROW()-設定!$B$24)):INDEX($C$1:$C$13701,MAX(1,ROW()-1))),$C718&gt;MAX(INDEX($C$1:$C$13701,MIN(13701,ROW()+1)):INDEX($C$1:$C$13701,MIN(13701,ROW()+設定!$B$24))),$C718&gt;=設定!$B$32,$C718&gt;=MAX(MIN(INDEX($C$1:$C$13701,MAX(1,ROW()-設定!$B$26)):INDEX($C$1:$C$13701,MAX(1,ROW()-1))),MIN(INDEX($C$1:$C$13701,MIN(13701,ROW()+1)):INDEX($C$1:$C$13701,MIN(13701,ROW()+設定!$B$26))))*10^(設定!$B$27/20)),1,0))</f>
        <v>0</v>
      </c>
      <c r="G718" s="33" t="n">
        <f aca="false">$G717+IF($F718=1,1,0)</f>
        <v>0</v>
      </c>
      <c r="H718" s="0" t="str">
        <f aca="false">IF($F718=1,$G718,"")</f>
        <v/>
      </c>
    </row>
    <row r="719" customFormat="false" ht="15" hidden="false" customHeight="false" outlineLevel="0" collapsed="false">
      <c r="A719" s="30" t="n">
        <v>112.03125</v>
      </c>
      <c r="B719" s="31" t="n">
        <v>12.7481</v>
      </c>
      <c r="C719" s="32" t="n">
        <f aca="false">IF($A719="","",IF(設定!$B$21="dB",10^($B719/20),ABS($B719)))</f>
        <v>4.33915336199091</v>
      </c>
      <c r="D719" s="32" t="n">
        <f aca="false">IF($A719="","",$A719^2)</f>
        <v>12551.0009765625</v>
      </c>
      <c r="E719" s="32" t="n">
        <f aca="false">IF($A719="","",IF($C719&lt;=0,"",1/$C719^2))</f>
        <v>0.0531116752299051</v>
      </c>
      <c r="F719" s="33" t="n">
        <f aca="false">IF(OR(ROW()-設定!$B$30&lt;2,ROW()+設定!$B$30&gt;13701,N($A719)&lt;=0,N(INDEX($A$2:$A$13701,MIN(13700,MAX(1,ROW()-1+設定!$B$30))))&lt;=0,$A719&lt;設定!$B$28,$A719&gt;設定!$B$29),0,IF(AND($C719&gt;=MAX(INDEX($C$1:$C$13701,MAX(1,ROW()-設定!$B$24)):INDEX($C$1:$C$13701,MAX(1,ROW()-1))),$C719&gt;MAX(INDEX($C$1:$C$13701,MIN(13701,ROW()+1)):INDEX($C$1:$C$13701,MIN(13701,ROW()+設定!$B$24))),$C719&gt;=設定!$B$32,$C719&gt;=MAX(MIN(INDEX($C$1:$C$13701,MAX(1,ROW()-設定!$B$26)):INDEX($C$1:$C$13701,MAX(1,ROW()-1))),MIN(INDEX($C$1:$C$13701,MIN(13701,ROW()+1)):INDEX($C$1:$C$13701,MIN(13701,ROW()+設定!$B$26))))*10^(設定!$B$27/20)),1,0))</f>
        <v>0</v>
      </c>
      <c r="G719" s="33" t="n">
        <f aca="false">$G718+IF($F719=1,1,0)</f>
        <v>0</v>
      </c>
      <c r="H719" s="0" t="str">
        <f aca="false">IF($F719=1,$G719,"")</f>
        <v/>
      </c>
    </row>
    <row r="720" customFormat="false" ht="15" hidden="false" customHeight="false" outlineLevel="0" collapsed="false">
      <c r="A720" s="30" t="n">
        <v>112.1875</v>
      </c>
      <c r="B720" s="31" t="n">
        <v>12.6329</v>
      </c>
      <c r="C720" s="32" t="n">
        <f aca="false">IF($A720="","",IF(設定!$B$21="dB",10^($B720/20),ABS($B720)))</f>
        <v>4.2819836038112</v>
      </c>
      <c r="D720" s="32" t="n">
        <f aca="false">IF($A720="","",$A720^2)</f>
        <v>12586.03515625</v>
      </c>
      <c r="E720" s="32" t="n">
        <f aca="false">IF($A720="","",IF($C720&lt;=0,"",1/$C720^2))</f>
        <v>0.0545393553102632</v>
      </c>
      <c r="F720" s="33" t="n">
        <f aca="false">IF(OR(ROW()-設定!$B$30&lt;2,ROW()+設定!$B$30&gt;13701,N($A720)&lt;=0,N(INDEX($A$2:$A$13701,MIN(13700,MAX(1,ROW()-1+設定!$B$30))))&lt;=0,$A720&lt;設定!$B$28,$A720&gt;設定!$B$29),0,IF(AND($C720&gt;=MAX(INDEX($C$1:$C$13701,MAX(1,ROW()-設定!$B$24)):INDEX($C$1:$C$13701,MAX(1,ROW()-1))),$C720&gt;MAX(INDEX($C$1:$C$13701,MIN(13701,ROW()+1)):INDEX($C$1:$C$13701,MIN(13701,ROW()+設定!$B$24))),$C720&gt;=設定!$B$32,$C720&gt;=MAX(MIN(INDEX($C$1:$C$13701,MAX(1,ROW()-設定!$B$26)):INDEX($C$1:$C$13701,MAX(1,ROW()-1))),MIN(INDEX($C$1:$C$13701,MIN(13701,ROW()+1)):INDEX($C$1:$C$13701,MIN(13701,ROW()+設定!$B$26))))*10^(設定!$B$27/20)),1,0))</f>
        <v>0</v>
      </c>
      <c r="G720" s="33" t="n">
        <f aca="false">$G719+IF($F720=1,1,0)</f>
        <v>0</v>
      </c>
      <c r="H720" s="0" t="str">
        <f aca="false">IF($F720=1,$G720,"")</f>
        <v/>
      </c>
    </row>
    <row r="721" customFormat="false" ht="15" hidden="false" customHeight="false" outlineLevel="0" collapsed="false">
      <c r="A721" s="30" t="n">
        <v>112.34375</v>
      </c>
      <c r="B721" s="31" t="n">
        <v>12.6765</v>
      </c>
      <c r="C721" s="32" t="n">
        <f aca="false">IF($A721="","",IF(設定!$B$21="dB",10^($B721/20),ABS($B721)))</f>
        <v>4.3035316371225</v>
      </c>
      <c r="D721" s="32" t="n">
        <f aca="false">IF($A721="","",$A721^2)</f>
        <v>12621.1181640625</v>
      </c>
      <c r="E721" s="32" t="n">
        <f aca="false">IF($A721="","",IF($C721&lt;=0,"",1/$C721^2))</f>
        <v>0.0539945591954481</v>
      </c>
      <c r="F721" s="33" t="n">
        <f aca="false">IF(OR(ROW()-設定!$B$30&lt;2,ROW()+設定!$B$30&gt;13701,N($A721)&lt;=0,N(INDEX($A$2:$A$13701,MIN(13700,MAX(1,ROW()-1+設定!$B$30))))&lt;=0,$A721&lt;設定!$B$28,$A721&gt;設定!$B$29),0,IF(AND($C721&gt;=MAX(INDEX($C$1:$C$13701,MAX(1,ROW()-設定!$B$24)):INDEX($C$1:$C$13701,MAX(1,ROW()-1))),$C721&gt;MAX(INDEX($C$1:$C$13701,MIN(13701,ROW()+1)):INDEX($C$1:$C$13701,MIN(13701,ROW()+設定!$B$24))),$C721&gt;=設定!$B$32,$C721&gt;=MAX(MIN(INDEX($C$1:$C$13701,MAX(1,ROW()-設定!$B$26)):INDEX($C$1:$C$13701,MAX(1,ROW()-1))),MIN(INDEX($C$1:$C$13701,MIN(13701,ROW()+1)):INDEX($C$1:$C$13701,MIN(13701,ROW()+設定!$B$26))))*10^(設定!$B$27/20)),1,0))</f>
        <v>0</v>
      </c>
      <c r="G721" s="33" t="n">
        <f aca="false">$G720+IF($F721=1,1,0)</f>
        <v>0</v>
      </c>
      <c r="H721" s="0" t="str">
        <f aca="false">IF($F721=1,$G721,"")</f>
        <v/>
      </c>
    </row>
    <row r="722" customFormat="false" ht="15" hidden="false" customHeight="false" outlineLevel="0" collapsed="false">
      <c r="A722" s="30" t="n">
        <v>112.5</v>
      </c>
      <c r="B722" s="31" t="n">
        <v>12.6486</v>
      </c>
      <c r="C722" s="32" t="n">
        <f aca="false">IF($A722="","",IF(設定!$B$21="dB",10^($B722/20),ABS($B722)))</f>
        <v>4.2897304138125</v>
      </c>
      <c r="D722" s="32" t="n">
        <f aca="false">IF($A722="","",$A722^2)</f>
        <v>12656.25</v>
      </c>
      <c r="E722" s="32" t="n">
        <f aca="false">IF($A722="","",IF($C722&lt;=0,"",1/$C722^2))</f>
        <v>0.0543425482938102</v>
      </c>
      <c r="F722" s="33" t="n">
        <f aca="false">IF(OR(ROW()-設定!$B$30&lt;2,ROW()+設定!$B$30&gt;13701,N($A722)&lt;=0,N(INDEX($A$2:$A$13701,MIN(13700,MAX(1,ROW()-1+設定!$B$30))))&lt;=0,$A722&lt;設定!$B$28,$A722&gt;設定!$B$29),0,IF(AND($C722&gt;=MAX(INDEX($C$1:$C$13701,MAX(1,ROW()-設定!$B$24)):INDEX($C$1:$C$13701,MAX(1,ROW()-1))),$C722&gt;MAX(INDEX($C$1:$C$13701,MIN(13701,ROW()+1)):INDEX($C$1:$C$13701,MIN(13701,ROW()+設定!$B$24))),$C722&gt;=設定!$B$32,$C722&gt;=MAX(MIN(INDEX($C$1:$C$13701,MAX(1,ROW()-設定!$B$26)):INDEX($C$1:$C$13701,MAX(1,ROW()-1))),MIN(INDEX($C$1:$C$13701,MIN(13701,ROW()+1)):INDEX($C$1:$C$13701,MIN(13701,ROW()+設定!$B$26))))*10^(設定!$B$27/20)),1,0))</f>
        <v>0</v>
      </c>
      <c r="G722" s="33" t="n">
        <f aca="false">$G721+IF($F722=1,1,0)</f>
        <v>0</v>
      </c>
      <c r="H722" s="0" t="str">
        <f aca="false">IF($F722=1,$G722,"")</f>
        <v/>
      </c>
    </row>
    <row r="723" customFormat="false" ht="15" hidden="false" customHeight="false" outlineLevel="0" collapsed="false">
      <c r="A723" s="30" t="n">
        <v>112.65625</v>
      </c>
      <c r="B723" s="31" t="n">
        <v>12.6769</v>
      </c>
      <c r="C723" s="32" t="n">
        <f aca="false">IF($A723="","",IF(設定!$B$21="dB",10^($B723/20),ABS($B723)))</f>
        <v>4.30372982664185</v>
      </c>
      <c r="D723" s="32" t="n">
        <f aca="false">IF($A723="","",$A723^2)</f>
        <v>12691.4306640625</v>
      </c>
      <c r="E723" s="32" t="n">
        <f aca="false">IF($A723="","",IF($C723&lt;=0,"",1/$C723^2))</f>
        <v>0.0539895863417758</v>
      </c>
      <c r="F723" s="33" t="n">
        <f aca="false">IF(OR(ROW()-設定!$B$30&lt;2,ROW()+設定!$B$30&gt;13701,N($A723)&lt;=0,N(INDEX($A$2:$A$13701,MIN(13700,MAX(1,ROW()-1+設定!$B$30))))&lt;=0,$A723&lt;設定!$B$28,$A723&gt;設定!$B$29),0,IF(AND($C723&gt;=MAX(INDEX($C$1:$C$13701,MAX(1,ROW()-設定!$B$24)):INDEX($C$1:$C$13701,MAX(1,ROW()-1))),$C723&gt;MAX(INDEX($C$1:$C$13701,MIN(13701,ROW()+1)):INDEX($C$1:$C$13701,MIN(13701,ROW()+設定!$B$24))),$C723&gt;=設定!$B$32,$C723&gt;=MAX(MIN(INDEX($C$1:$C$13701,MAX(1,ROW()-設定!$B$26)):INDEX($C$1:$C$13701,MAX(1,ROW()-1))),MIN(INDEX($C$1:$C$13701,MIN(13701,ROW()+1)):INDEX($C$1:$C$13701,MIN(13701,ROW()+設定!$B$26))))*10^(設定!$B$27/20)),1,0))</f>
        <v>0</v>
      </c>
      <c r="G723" s="33" t="n">
        <f aca="false">$G722+IF($F723=1,1,0)</f>
        <v>0</v>
      </c>
      <c r="H723" s="0" t="str">
        <f aca="false">IF($F723=1,$G723,"")</f>
        <v/>
      </c>
    </row>
    <row r="724" customFormat="false" ht="15" hidden="false" customHeight="false" outlineLevel="0" collapsed="false">
      <c r="A724" s="30" t="n">
        <v>112.8125</v>
      </c>
      <c r="B724" s="31" t="n">
        <v>12.4694</v>
      </c>
      <c r="C724" s="32" t="n">
        <f aca="false">IF($A724="","",IF(設定!$B$21="dB",10^($B724/20),ABS($B724)))</f>
        <v>4.20213499354536</v>
      </c>
      <c r="D724" s="32" t="n">
        <f aca="false">IF($A724="","",$A724^2)</f>
        <v>12726.66015625</v>
      </c>
      <c r="E724" s="32" t="n">
        <f aca="false">IF($A724="","",IF($C724&lt;=0,"",1/$C724^2))</f>
        <v>0.056631752329112</v>
      </c>
      <c r="F724" s="33" t="n">
        <f aca="false">IF(OR(ROW()-設定!$B$30&lt;2,ROW()+設定!$B$30&gt;13701,N($A724)&lt;=0,N(INDEX($A$2:$A$13701,MIN(13700,MAX(1,ROW()-1+設定!$B$30))))&lt;=0,$A724&lt;設定!$B$28,$A724&gt;設定!$B$29),0,IF(AND($C724&gt;=MAX(INDEX($C$1:$C$13701,MAX(1,ROW()-設定!$B$24)):INDEX($C$1:$C$13701,MAX(1,ROW()-1))),$C724&gt;MAX(INDEX($C$1:$C$13701,MIN(13701,ROW()+1)):INDEX($C$1:$C$13701,MIN(13701,ROW()+設定!$B$24))),$C724&gt;=設定!$B$32,$C724&gt;=MAX(MIN(INDEX($C$1:$C$13701,MAX(1,ROW()-設定!$B$26)):INDEX($C$1:$C$13701,MAX(1,ROW()-1))),MIN(INDEX($C$1:$C$13701,MIN(13701,ROW()+1)):INDEX($C$1:$C$13701,MIN(13701,ROW()+設定!$B$26))))*10^(設定!$B$27/20)),1,0))</f>
        <v>0</v>
      </c>
      <c r="G724" s="33" t="n">
        <f aca="false">$G723+IF($F724=1,1,0)</f>
        <v>0</v>
      </c>
      <c r="H724" s="0" t="str">
        <f aca="false">IF($F724=1,$G724,"")</f>
        <v/>
      </c>
    </row>
    <row r="725" customFormat="false" ht="15" hidden="false" customHeight="false" outlineLevel="0" collapsed="false">
      <c r="A725" s="30" t="n">
        <v>112.96875</v>
      </c>
      <c r="B725" s="31" t="n">
        <v>12.84</v>
      </c>
      <c r="C725" s="32" t="n">
        <f aca="false">IF($A725="","",IF(設定!$B$21="dB",10^($B725/20),ABS($B725)))</f>
        <v>4.38530697774986</v>
      </c>
      <c r="D725" s="32" t="n">
        <f aca="false">IF($A725="","",$A725^2)</f>
        <v>12761.9384765625</v>
      </c>
      <c r="E725" s="32" t="n">
        <f aca="false">IF($A725="","",IF($C725&lt;=0,"",1/$C725^2))</f>
        <v>0.0519995996533516</v>
      </c>
      <c r="F725" s="33" t="n">
        <f aca="false">IF(OR(ROW()-設定!$B$30&lt;2,ROW()+設定!$B$30&gt;13701,N($A725)&lt;=0,N(INDEX($A$2:$A$13701,MIN(13700,MAX(1,ROW()-1+設定!$B$30))))&lt;=0,$A725&lt;設定!$B$28,$A725&gt;設定!$B$29),0,IF(AND($C725&gt;=MAX(INDEX($C$1:$C$13701,MAX(1,ROW()-設定!$B$24)):INDEX($C$1:$C$13701,MAX(1,ROW()-1))),$C725&gt;MAX(INDEX($C$1:$C$13701,MIN(13701,ROW()+1)):INDEX($C$1:$C$13701,MIN(13701,ROW()+設定!$B$24))),$C725&gt;=設定!$B$32,$C725&gt;=MAX(MIN(INDEX($C$1:$C$13701,MAX(1,ROW()-設定!$B$26)):INDEX($C$1:$C$13701,MAX(1,ROW()-1))),MIN(INDEX($C$1:$C$13701,MIN(13701,ROW()+1)):INDEX($C$1:$C$13701,MIN(13701,ROW()+設定!$B$26))))*10^(設定!$B$27/20)),1,0))</f>
        <v>0</v>
      </c>
      <c r="G725" s="33" t="n">
        <f aca="false">$G724+IF($F725=1,1,0)</f>
        <v>0</v>
      </c>
      <c r="H725" s="0" t="str">
        <f aca="false">IF($F725=1,$G725,"")</f>
        <v/>
      </c>
    </row>
    <row r="726" customFormat="false" ht="15" hidden="false" customHeight="false" outlineLevel="0" collapsed="false">
      <c r="A726" s="30" t="n">
        <v>113.125</v>
      </c>
      <c r="B726" s="31" t="n">
        <v>12.7415</v>
      </c>
      <c r="C726" s="32" t="n">
        <f aca="false">IF($A726="","",IF(設定!$B$21="dB",10^($B726/20),ABS($B726)))</f>
        <v>4.33585749528704</v>
      </c>
      <c r="D726" s="32" t="n">
        <f aca="false">IF($A726="","",$A726^2)</f>
        <v>12797.265625</v>
      </c>
      <c r="E726" s="32" t="n">
        <f aca="false">IF($A726="","",IF($C726&lt;=0,"",1/$C726^2))</f>
        <v>0.0531924507319611</v>
      </c>
      <c r="F726" s="33" t="n">
        <f aca="false">IF(OR(ROW()-設定!$B$30&lt;2,ROW()+設定!$B$30&gt;13701,N($A726)&lt;=0,N(INDEX($A$2:$A$13701,MIN(13700,MAX(1,ROW()-1+設定!$B$30))))&lt;=0,$A726&lt;設定!$B$28,$A726&gt;設定!$B$29),0,IF(AND($C726&gt;=MAX(INDEX($C$1:$C$13701,MAX(1,ROW()-設定!$B$24)):INDEX($C$1:$C$13701,MAX(1,ROW()-1))),$C726&gt;MAX(INDEX($C$1:$C$13701,MIN(13701,ROW()+1)):INDEX($C$1:$C$13701,MIN(13701,ROW()+設定!$B$24))),$C726&gt;=設定!$B$32,$C726&gt;=MAX(MIN(INDEX($C$1:$C$13701,MAX(1,ROW()-設定!$B$26)):INDEX($C$1:$C$13701,MAX(1,ROW()-1))),MIN(INDEX($C$1:$C$13701,MIN(13701,ROW()+1)):INDEX($C$1:$C$13701,MIN(13701,ROW()+設定!$B$26))))*10^(設定!$B$27/20)),1,0))</f>
        <v>0</v>
      </c>
      <c r="G726" s="33" t="n">
        <f aca="false">$G725+IF($F726=1,1,0)</f>
        <v>0</v>
      </c>
      <c r="H726" s="0" t="str">
        <f aca="false">IF($F726=1,$G726,"")</f>
        <v/>
      </c>
    </row>
    <row r="727" customFormat="false" ht="15" hidden="false" customHeight="false" outlineLevel="0" collapsed="false">
      <c r="A727" s="30" t="n">
        <v>113.28125</v>
      </c>
      <c r="B727" s="31" t="n">
        <v>12.8307</v>
      </c>
      <c r="C727" s="32" t="n">
        <f aca="false">IF($A727="","",IF(設定!$B$21="dB",10^($B727/20),ABS($B727)))</f>
        <v>4.38061413326637</v>
      </c>
      <c r="D727" s="32" t="n">
        <f aca="false">IF($A727="","",$A727^2)</f>
        <v>12832.6416015625</v>
      </c>
      <c r="E727" s="32" t="n">
        <f aca="false">IF($A727="","",IF($C727&lt;=0,"",1/$C727^2))</f>
        <v>0.052111071121279</v>
      </c>
      <c r="F727" s="33" t="n">
        <f aca="false">IF(OR(ROW()-設定!$B$30&lt;2,ROW()+設定!$B$30&gt;13701,N($A727)&lt;=0,N(INDEX($A$2:$A$13701,MIN(13700,MAX(1,ROW()-1+設定!$B$30))))&lt;=0,$A727&lt;設定!$B$28,$A727&gt;設定!$B$29),0,IF(AND($C727&gt;=MAX(INDEX($C$1:$C$13701,MAX(1,ROW()-設定!$B$24)):INDEX($C$1:$C$13701,MAX(1,ROW()-1))),$C727&gt;MAX(INDEX($C$1:$C$13701,MIN(13701,ROW()+1)):INDEX($C$1:$C$13701,MIN(13701,ROW()+設定!$B$24))),$C727&gt;=設定!$B$32,$C727&gt;=MAX(MIN(INDEX($C$1:$C$13701,MAX(1,ROW()-設定!$B$26)):INDEX($C$1:$C$13701,MAX(1,ROW()-1))),MIN(INDEX($C$1:$C$13701,MIN(13701,ROW()+1)):INDEX($C$1:$C$13701,MIN(13701,ROW()+設定!$B$26))))*10^(設定!$B$27/20)),1,0))</f>
        <v>0</v>
      </c>
      <c r="G727" s="33" t="n">
        <f aca="false">$G726+IF($F727=1,1,0)</f>
        <v>0</v>
      </c>
      <c r="H727" s="0" t="str">
        <f aca="false">IF($F727=1,$G727,"")</f>
        <v/>
      </c>
    </row>
    <row r="728" customFormat="false" ht="15" hidden="false" customHeight="false" outlineLevel="0" collapsed="false">
      <c r="A728" s="30" t="n">
        <v>113.4375</v>
      </c>
      <c r="B728" s="31" t="n">
        <v>12.9206</v>
      </c>
      <c r="C728" s="32" t="n">
        <f aca="false">IF($A728="","",IF(設定!$B$21="dB",10^($B728/20),ABS($B728)))</f>
        <v>4.42618946340258</v>
      </c>
      <c r="D728" s="32" t="n">
        <f aca="false">IF($A728="","",$A728^2)</f>
        <v>12868.06640625</v>
      </c>
      <c r="E728" s="32" t="n">
        <f aca="false">IF($A728="","",IF($C728&lt;=0,"",1/$C728^2))</f>
        <v>0.0510434475974973</v>
      </c>
      <c r="F728" s="33" t="n">
        <f aca="false">IF(OR(ROW()-設定!$B$30&lt;2,ROW()+設定!$B$30&gt;13701,N($A728)&lt;=0,N(INDEX($A$2:$A$13701,MIN(13700,MAX(1,ROW()-1+設定!$B$30))))&lt;=0,$A728&lt;設定!$B$28,$A728&gt;設定!$B$29),0,IF(AND($C728&gt;=MAX(INDEX($C$1:$C$13701,MAX(1,ROW()-設定!$B$24)):INDEX($C$1:$C$13701,MAX(1,ROW()-1))),$C728&gt;MAX(INDEX($C$1:$C$13701,MIN(13701,ROW()+1)):INDEX($C$1:$C$13701,MIN(13701,ROW()+設定!$B$24))),$C728&gt;=設定!$B$32,$C728&gt;=MAX(MIN(INDEX($C$1:$C$13701,MAX(1,ROW()-設定!$B$26)):INDEX($C$1:$C$13701,MAX(1,ROW()-1))),MIN(INDEX($C$1:$C$13701,MIN(13701,ROW()+1)):INDEX($C$1:$C$13701,MIN(13701,ROW()+設定!$B$26))))*10^(設定!$B$27/20)),1,0))</f>
        <v>0</v>
      </c>
      <c r="G728" s="33" t="n">
        <f aca="false">$G727+IF($F728=1,1,0)</f>
        <v>0</v>
      </c>
      <c r="H728" s="0" t="str">
        <f aca="false">IF($F728=1,$G728,"")</f>
        <v/>
      </c>
    </row>
    <row r="729" customFormat="false" ht="15" hidden="false" customHeight="false" outlineLevel="0" collapsed="false">
      <c r="A729" s="30" t="n">
        <v>113.59375</v>
      </c>
      <c r="B729" s="31" t="n">
        <v>12.7196</v>
      </c>
      <c r="C729" s="32" t="n">
        <f aca="false">IF($A729="","",IF(設定!$B$21="dB",10^($B729/20),ABS($B729)))</f>
        <v>4.32493913495633</v>
      </c>
      <c r="D729" s="32" t="n">
        <f aca="false">IF($A729="","",$A729^2)</f>
        <v>12903.5400390625</v>
      </c>
      <c r="E729" s="32" t="n">
        <f aca="false">IF($A729="","",IF($C729&lt;=0,"",1/$C729^2))</f>
        <v>0.0534613596861414</v>
      </c>
      <c r="F729" s="33" t="n">
        <f aca="false">IF(OR(ROW()-設定!$B$30&lt;2,ROW()+設定!$B$30&gt;13701,N($A729)&lt;=0,N(INDEX($A$2:$A$13701,MIN(13700,MAX(1,ROW()-1+設定!$B$30))))&lt;=0,$A729&lt;設定!$B$28,$A729&gt;設定!$B$29),0,IF(AND($C729&gt;=MAX(INDEX($C$1:$C$13701,MAX(1,ROW()-設定!$B$24)):INDEX($C$1:$C$13701,MAX(1,ROW()-1))),$C729&gt;MAX(INDEX($C$1:$C$13701,MIN(13701,ROW()+1)):INDEX($C$1:$C$13701,MIN(13701,ROW()+設定!$B$24))),$C729&gt;=設定!$B$32,$C729&gt;=MAX(MIN(INDEX($C$1:$C$13701,MAX(1,ROW()-設定!$B$26)):INDEX($C$1:$C$13701,MAX(1,ROW()-1))),MIN(INDEX($C$1:$C$13701,MIN(13701,ROW()+1)):INDEX($C$1:$C$13701,MIN(13701,ROW()+設定!$B$26))))*10^(設定!$B$27/20)),1,0))</f>
        <v>0</v>
      </c>
      <c r="G729" s="33" t="n">
        <f aca="false">$G728+IF($F729=1,1,0)</f>
        <v>0</v>
      </c>
      <c r="H729" s="0" t="str">
        <f aca="false">IF($F729=1,$G729,"")</f>
        <v/>
      </c>
    </row>
    <row r="730" customFormat="false" ht="15" hidden="false" customHeight="false" outlineLevel="0" collapsed="false">
      <c r="A730" s="30" t="n">
        <v>113.75</v>
      </c>
      <c r="B730" s="31" t="n">
        <v>12.5279</v>
      </c>
      <c r="C730" s="32" t="n">
        <f aca="false">IF($A730="","",IF(設定!$B$21="dB",10^($B730/20),ABS($B730)))</f>
        <v>4.23053215168352</v>
      </c>
      <c r="D730" s="32" t="n">
        <f aca="false">IF($A730="","",$A730^2)</f>
        <v>12939.0625</v>
      </c>
      <c r="E730" s="32" t="n">
        <f aca="false">IF($A730="","",IF($C730&lt;=0,"",1/$C730^2))</f>
        <v>0.0558740304316858</v>
      </c>
      <c r="F730" s="33" t="n">
        <f aca="false">IF(OR(ROW()-設定!$B$30&lt;2,ROW()+設定!$B$30&gt;13701,N($A730)&lt;=0,N(INDEX($A$2:$A$13701,MIN(13700,MAX(1,ROW()-1+設定!$B$30))))&lt;=0,$A730&lt;設定!$B$28,$A730&gt;設定!$B$29),0,IF(AND($C730&gt;=MAX(INDEX($C$1:$C$13701,MAX(1,ROW()-設定!$B$24)):INDEX($C$1:$C$13701,MAX(1,ROW()-1))),$C730&gt;MAX(INDEX($C$1:$C$13701,MIN(13701,ROW()+1)):INDEX($C$1:$C$13701,MIN(13701,ROW()+設定!$B$24))),$C730&gt;=設定!$B$32,$C730&gt;=MAX(MIN(INDEX($C$1:$C$13701,MAX(1,ROW()-設定!$B$26)):INDEX($C$1:$C$13701,MAX(1,ROW()-1))),MIN(INDEX($C$1:$C$13701,MIN(13701,ROW()+1)):INDEX($C$1:$C$13701,MIN(13701,ROW()+設定!$B$26))))*10^(設定!$B$27/20)),1,0))</f>
        <v>0</v>
      </c>
      <c r="G730" s="33" t="n">
        <f aca="false">$G729+IF($F730=1,1,0)</f>
        <v>0</v>
      </c>
      <c r="H730" s="0" t="str">
        <f aca="false">IF($F730=1,$G730,"")</f>
        <v/>
      </c>
    </row>
    <row r="731" customFormat="false" ht="15" hidden="false" customHeight="false" outlineLevel="0" collapsed="false">
      <c r="A731" s="30" t="n">
        <v>113.90625</v>
      </c>
      <c r="B731" s="31" t="n">
        <v>12.625</v>
      </c>
      <c r="C731" s="32" t="n">
        <f aca="false">IF($A731="","",IF(設定!$B$21="dB",10^($B731/20),ABS($B731)))</f>
        <v>4.27809081987638</v>
      </c>
      <c r="D731" s="32" t="n">
        <f aca="false">IF($A731="","",$A731^2)</f>
        <v>12974.6337890625</v>
      </c>
      <c r="E731" s="32" t="n">
        <f aca="false">IF($A731="","",IF($C731&lt;=0,"",1/$C731^2))</f>
        <v>0.0546386549881854</v>
      </c>
      <c r="F731" s="33" t="n">
        <f aca="false">IF(OR(ROW()-設定!$B$30&lt;2,ROW()+設定!$B$30&gt;13701,N($A731)&lt;=0,N(INDEX($A$2:$A$13701,MIN(13700,MAX(1,ROW()-1+設定!$B$30))))&lt;=0,$A731&lt;設定!$B$28,$A731&gt;設定!$B$29),0,IF(AND($C731&gt;=MAX(INDEX($C$1:$C$13701,MAX(1,ROW()-設定!$B$24)):INDEX($C$1:$C$13701,MAX(1,ROW()-1))),$C731&gt;MAX(INDEX($C$1:$C$13701,MIN(13701,ROW()+1)):INDEX($C$1:$C$13701,MIN(13701,ROW()+設定!$B$24))),$C731&gt;=設定!$B$32,$C731&gt;=MAX(MIN(INDEX($C$1:$C$13701,MAX(1,ROW()-設定!$B$26)):INDEX($C$1:$C$13701,MAX(1,ROW()-1))),MIN(INDEX($C$1:$C$13701,MIN(13701,ROW()+1)):INDEX($C$1:$C$13701,MIN(13701,ROW()+設定!$B$26))))*10^(設定!$B$27/20)),1,0))</f>
        <v>0</v>
      </c>
      <c r="G731" s="33" t="n">
        <f aca="false">$G730+IF($F731=1,1,0)</f>
        <v>0</v>
      </c>
      <c r="H731" s="0" t="str">
        <f aca="false">IF($F731=1,$G731,"")</f>
        <v/>
      </c>
    </row>
    <row r="732" customFormat="false" ht="15" hidden="false" customHeight="false" outlineLevel="0" collapsed="false">
      <c r="A732" s="30" t="n">
        <v>114.0625</v>
      </c>
      <c r="B732" s="31" t="n">
        <v>12.5928</v>
      </c>
      <c r="C732" s="32" t="n">
        <f aca="false">IF($A732="","",IF(設定!$B$21="dB",10^($B732/20),ABS($B732)))</f>
        <v>4.26226060487295</v>
      </c>
      <c r="D732" s="32" t="n">
        <f aca="false">IF($A732="","",$A732^2)</f>
        <v>13010.25390625</v>
      </c>
      <c r="E732" s="32" t="n">
        <f aca="false">IF($A732="","",IF($C732&lt;=0,"",1/$C732^2))</f>
        <v>0.0550452692012158</v>
      </c>
      <c r="F732" s="33" t="n">
        <f aca="false">IF(OR(ROW()-設定!$B$30&lt;2,ROW()+設定!$B$30&gt;13701,N($A732)&lt;=0,N(INDEX($A$2:$A$13701,MIN(13700,MAX(1,ROW()-1+設定!$B$30))))&lt;=0,$A732&lt;設定!$B$28,$A732&gt;設定!$B$29),0,IF(AND($C732&gt;=MAX(INDEX($C$1:$C$13701,MAX(1,ROW()-設定!$B$24)):INDEX($C$1:$C$13701,MAX(1,ROW()-1))),$C732&gt;MAX(INDEX($C$1:$C$13701,MIN(13701,ROW()+1)):INDEX($C$1:$C$13701,MIN(13701,ROW()+設定!$B$24))),$C732&gt;=設定!$B$32,$C732&gt;=MAX(MIN(INDEX($C$1:$C$13701,MAX(1,ROW()-設定!$B$26)):INDEX($C$1:$C$13701,MAX(1,ROW()-1))),MIN(INDEX($C$1:$C$13701,MIN(13701,ROW()+1)):INDEX($C$1:$C$13701,MIN(13701,ROW()+設定!$B$26))))*10^(設定!$B$27/20)),1,0))</f>
        <v>0</v>
      </c>
      <c r="G732" s="33" t="n">
        <f aca="false">$G731+IF($F732=1,1,0)</f>
        <v>0</v>
      </c>
      <c r="H732" s="0" t="str">
        <f aca="false">IF($F732=1,$G732,"")</f>
        <v/>
      </c>
    </row>
    <row r="733" customFormat="false" ht="15" hidden="false" customHeight="false" outlineLevel="0" collapsed="false">
      <c r="A733" s="30" t="n">
        <v>114.21875</v>
      </c>
      <c r="B733" s="31" t="n">
        <v>12.6678</v>
      </c>
      <c r="C733" s="32" t="n">
        <f aca="false">IF($A733="","",IF(設定!$B$21="dB",10^($B733/20),ABS($B733)))</f>
        <v>4.29922327237381</v>
      </c>
      <c r="D733" s="32" t="n">
        <f aca="false">IF($A733="","",$A733^2)</f>
        <v>13045.9228515625</v>
      </c>
      <c r="E733" s="32" t="n">
        <f aca="false">IF($A733="","",IF($C733&lt;=0,"",1/$C733^2))</f>
        <v>0.0541028321564743</v>
      </c>
      <c r="F733" s="33" t="n">
        <f aca="false">IF(OR(ROW()-設定!$B$30&lt;2,ROW()+設定!$B$30&gt;13701,N($A733)&lt;=0,N(INDEX($A$2:$A$13701,MIN(13700,MAX(1,ROW()-1+設定!$B$30))))&lt;=0,$A733&lt;設定!$B$28,$A733&gt;設定!$B$29),0,IF(AND($C733&gt;=MAX(INDEX($C$1:$C$13701,MAX(1,ROW()-設定!$B$24)):INDEX($C$1:$C$13701,MAX(1,ROW()-1))),$C733&gt;MAX(INDEX($C$1:$C$13701,MIN(13701,ROW()+1)):INDEX($C$1:$C$13701,MIN(13701,ROW()+設定!$B$24))),$C733&gt;=設定!$B$32,$C733&gt;=MAX(MIN(INDEX($C$1:$C$13701,MAX(1,ROW()-設定!$B$26)):INDEX($C$1:$C$13701,MAX(1,ROW()-1))),MIN(INDEX($C$1:$C$13701,MIN(13701,ROW()+1)):INDEX($C$1:$C$13701,MIN(13701,ROW()+設定!$B$26))))*10^(設定!$B$27/20)),1,0))</f>
        <v>0</v>
      </c>
      <c r="G733" s="33" t="n">
        <f aca="false">$G732+IF($F733=1,1,0)</f>
        <v>0</v>
      </c>
      <c r="H733" s="0" t="str">
        <f aca="false">IF($F733=1,$G733,"")</f>
        <v/>
      </c>
    </row>
    <row r="734" customFormat="false" ht="15" hidden="false" customHeight="false" outlineLevel="0" collapsed="false">
      <c r="A734" s="30" t="n">
        <v>114.375</v>
      </c>
      <c r="B734" s="31" t="n">
        <v>12.7299</v>
      </c>
      <c r="C734" s="32" t="n">
        <f aca="false">IF($A734="","",IF(設定!$B$21="dB",10^($B734/20),ABS($B734)))</f>
        <v>4.3300708253104</v>
      </c>
      <c r="D734" s="32" t="n">
        <f aca="false">IF($A734="","",$A734^2)</f>
        <v>13081.640625</v>
      </c>
      <c r="E734" s="32" t="n">
        <f aca="false">IF($A734="","",IF($C734&lt;=0,"",1/$C734^2))</f>
        <v>0.0533347176118806</v>
      </c>
      <c r="F734" s="33" t="n">
        <f aca="false">IF(OR(ROW()-設定!$B$30&lt;2,ROW()+設定!$B$30&gt;13701,N($A734)&lt;=0,N(INDEX($A$2:$A$13701,MIN(13700,MAX(1,ROW()-1+設定!$B$30))))&lt;=0,$A734&lt;設定!$B$28,$A734&gt;設定!$B$29),0,IF(AND($C734&gt;=MAX(INDEX($C$1:$C$13701,MAX(1,ROW()-設定!$B$24)):INDEX($C$1:$C$13701,MAX(1,ROW()-1))),$C734&gt;MAX(INDEX($C$1:$C$13701,MIN(13701,ROW()+1)):INDEX($C$1:$C$13701,MIN(13701,ROW()+設定!$B$24))),$C734&gt;=設定!$B$32,$C734&gt;=MAX(MIN(INDEX($C$1:$C$13701,MAX(1,ROW()-設定!$B$26)):INDEX($C$1:$C$13701,MAX(1,ROW()-1))),MIN(INDEX($C$1:$C$13701,MIN(13701,ROW()+1)):INDEX($C$1:$C$13701,MIN(13701,ROW()+設定!$B$26))))*10^(設定!$B$27/20)),1,0))</f>
        <v>0</v>
      </c>
      <c r="G734" s="33" t="n">
        <f aca="false">$G733+IF($F734=1,1,0)</f>
        <v>0</v>
      </c>
      <c r="H734" s="0" t="str">
        <f aca="false">IF($F734=1,$G734,"")</f>
        <v/>
      </c>
    </row>
    <row r="735" customFormat="false" ht="15" hidden="false" customHeight="false" outlineLevel="0" collapsed="false">
      <c r="A735" s="30" t="n">
        <v>114.53125</v>
      </c>
      <c r="B735" s="31" t="n">
        <v>12.5105</v>
      </c>
      <c r="C735" s="32" t="n">
        <f aca="false">IF($A735="","",IF(設定!$B$21="dB",10^($B735/20),ABS($B735)))</f>
        <v>4.22206582516193</v>
      </c>
      <c r="D735" s="32" t="n">
        <f aca="false">IF($A735="","",$A735^2)</f>
        <v>13117.4072265625</v>
      </c>
      <c r="E735" s="32" t="n">
        <f aca="false">IF($A735="","",IF($C735&lt;=0,"",1/$C735^2))</f>
        <v>0.0560983386715298</v>
      </c>
      <c r="F735" s="33" t="n">
        <f aca="false">IF(OR(ROW()-設定!$B$30&lt;2,ROW()+設定!$B$30&gt;13701,N($A735)&lt;=0,N(INDEX($A$2:$A$13701,MIN(13700,MAX(1,ROW()-1+設定!$B$30))))&lt;=0,$A735&lt;設定!$B$28,$A735&gt;設定!$B$29),0,IF(AND($C735&gt;=MAX(INDEX($C$1:$C$13701,MAX(1,ROW()-設定!$B$24)):INDEX($C$1:$C$13701,MAX(1,ROW()-1))),$C735&gt;MAX(INDEX($C$1:$C$13701,MIN(13701,ROW()+1)):INDEX($C$1:$C$13701,MIN(13701,ROW()+設定!$B$24))),$C735&gt;=設定!$B$32,$C735&gt;=MAX(MIN(INDEX($C$1:$C$13701,MAX(1,ROW()-設定!$B$26)):INDEX($C$1:$C$13701,MAX(1,ROW()-1))),MIN(INDEX($C$1:$C$13701,MIN(13701,ROW()+1)):INDEX($C$1:$C$13701,MIN(13701,ROW()+設定!$B$26))))*10^(設定!$B$27/20)),1,0))</f>
        <v>0</v>
      </c>
      <c r="G735" s="33" t="n">
        <f aca="false">$G734+IF($F735=1,1,0)</f>
        <v>0</v>
      </c>
      <c r="H735" s="0" t="str">
        <f aca="false">IF($F735=1,$G735,"")</f>
        <v/>
      </c>
    </row>
    <row r="736" customFormat="false" ht="15" hidden="false" customHeight="false" outlineLevel="0" collapsed="false">
      <c r="A736" s="30" t="n">
        <v>114.6875</v>
      </c>
      <c r="B736" s="31" t="n">
        <v>12.7584</v>
      </c>
      <c r="C736" s="32" t="n">
        <f aca="false">IF($A736="","",IF(設定!$B$21="dB",10^($B736/20),ABS($B736)))</f>
        <v>4.34430191801857</v>
      </c>
      <c r="D736" s="32" t="n">
        <f aca="false">IF($A736="","",$A736^2)</f>
        <v>13153.22265625</v>
      </c>
      <c r="E736" s="32" t="n">
        <f aca="false">IF($A736="","",IF($C736&lt;=0,"",1/$C736^2))</f>
        <v>0.0529858615065343</v>
      </c>
      <c r="F736" s="33" t="n">
        <f aca="false">IF(OR(ROW()-設定!$B$30&lt;2,ROW()+設定!$B$30&gt;13701,N($A736)&lt;=0,N(INDEX($A$2:$A$13701,MIN(13700,MAX(1,ROW()-1+設定!$B$30))))&lt;=0,$A736&lt;設定!$B$28,$A736&gt;設定!$B$29),0,IF(AND($C736&gt;=MAX(INDEX($C$1:$C$13701,MAX(1,ROW()-設定!$B$24)):INDEX($C$1:$C$13701,MAX(1,ROW()-1))),$C736&gt;MAX(INDEX($C$1:$C$13701,MIN(13701,ROW()+1)):INDEX($C$1:$C$13701,MIN(13701,ROW()+設定!$B$24))),$C736&gt;=設定!$B$32,$C736&gt;=MAX(MIN(INDEX($C$1:$C$13701,MAX(1,ROW()-設定!$B$26)):INDEX($C$1:$C$13701,MAX(1,ROW()-1))),MIN(INDEX($C$1:$C$13701,MIN(13701,ROW()+1)):INDEX($C$1:$C$13701,MIN(13701,ROW()+設定!$B$26))))*10^(設定!$B$27/20)),1,0))</f>
        <v>0</v>
      </c>
      <c r="G736" s="33" t="n">
        <f aca="false">$G735+IF($F736=1,1,0)</f>
        <v>0</v>
      </c>
      <c r="H736" s="0" t="str">
        <f aca="false">IF($F736=1,$G736,"")</f>
        <v/>
      </c>
    </row>
    <row r="737" customFormat="false" ht="15" hidden="false" customHeight="false" outlineLevel="0" collapsed="false">
      <c r="A737" s="30" t="n">
        <v>114.84375</v>
      </c>
      <c r="B737" s="31" t="n">
        <v>12.5645</v>
      </c>
      <c r="C737" s="32" t="n">
        <f aca="false">IF($A737="","",IF(設定!$B$21="dB",10^($B737/20),ABS($B737)))</f>
        <v>4.24839608544506</v>
      </c>
      <c r="D737" s="32" t="n">
        <f aca="false">IF($A737="","",$A737^2)</f>
        <v>13189.0869140625</v>
      </c>
      <c r="E737" s="32" t="n">
        <f aca="false">IF($A737="","",IF($C737&lt;=0,"",1/$C737^2))</f>
        <v>0.0554051327783236</v>
      </c>
      <c r="F737" s="33" t="n">
        <f aca="false">IF(OR(ROW()-設定!$B$30&lt;2,ROW()+設定!$B$30&gt;13701,N($A737)&lt;=0,N(INDEX($A$2:$A$13701,MIN(13700,MAX(1,ROW()-1+設定!$B$30))))&lt;=0,$A737&lt;設定!$B$28,$A737&gt;設定!$B$29),0,IF(AND($C737&gt;=MAX(INDEX($C$1:$C$13701,MAX(1,ROW()-設定!$B$24)):INDEX($C$1:$C$13701,MAX(1,ROW()-1))),$C737&gt;MAX(INDEX($C$1:$C$13701,MIN(13701,ROW()+1)):INDEX($C$1:$C$13701,MIN(13701,ROW()+設定!$B$24))),$C737&gt;=設定!$B$32,$C737&gt;=MAX(MIN(INDEX($C$1:$C$13701,MAX(1,ROW()-設定!$B$26)):INDEX($C$1:$C$13701,MAX(1,ROW()-1))),MIN(INDEX($C$1:$C$13701,MIN(13701,ROW()+1)):INDEX($C$1:$C$13701,MIN(13701,ROW()+設定!$B$26))))*10^(設定!$B$27/20)),1,0))</f>
        <v>0</v>
      </c>
      <c r="G737" s="33" t="n">
        <f aca="false">$G736+IF($F737=1,1,0)</f>
        <v>0</v>
      </c>
      <c r="H737" s="0" t="str">
        <f aca="false">IF($F737=1,$G737,"")</f>
        <v/>
      </c>
    </row>
    <row r="738" customFormat="false" ht="15" hidden="false" customHeight="false" outlineLevel="0" collapsed="false">
      <c r="A738" s="30" t="n">
        <v>115</v>
      </c>
      <c r="B738" s="31" t="n">
        <v>12.7552</v>
      </c>
      <c r="C738" s="32" t="n">
        <f aca="false">IF($A738="","",IF(設定!$B$21="dB",10^($B738/20),ABS($B738)))</f>
        <v>4.34270171283162</v>
      </c>
      <c r="D738" s="32" t="n">
        <f aca="false">IF($A738="","",$A738^2)</f>
        <v>13225</v>
      </c>
      <c r="E738" s="32" t="n">
        <f aca="false">IF($A738="","",IF($C738&lt;=0,"",1/$C738^2))</f>
        <v>0.0530249173190105</v>
      </c>
      <c r="F738" s="33" t="n">
        <f aca="false">IF(OR(ROW()-設定!$B$30&lt;2,ROW()+設定!$B$30&gt;13701,N($A738)&lt;=0,N(INDEX($A$2:$A$13701,MIN(13700,MAX(1,ROW()-1+設定!$B$30))))&lt;=0,$A738&lt;設定!$B$28,$A738&gt;設定!$B$29),0,IF(AND($C738&gt;=MAX(INDEX($C$1:$C$13701,MAX(1,ROW()-設定!$B$24)):INDEX($C$1:$C$13701,MAX(1,ROW()-1))),$C738&gt;MAX(INDEX($C$1:$C$13701,MIN(13701,ROW()+1)):INDEX($C$1:$C$13701,MIN(13701,ROW()+設定!$B$24))),$C738&gt;=設定!$B$32,$C738&gt;=MAX(MIN(INDEX($C$1:$C$13701,MAX(1,ROW()-設定!$B$26)):INDEX($C$1:$C$13701,MAX(1,ROW()-1))),MIN(INDEX($C$1:$C$13701,MIN(13701,ROW()+1)):INDEX($C$1:$C$13701,MIN(13701,ROW()+設定!$B$26))))*10^(設定!$B$27/20)),1,0))</f>
        <v>0</v>
      </c>
      <c r="G738" s="33" t="n">
        <f aca="false">$G737+IF($F738=1,1,0)</f>
        <v>0</v>
      </c>
      <c r="H738" s="0" t="str">
        <f aca="false">IF($F738=1,$G738,"")</f>
        <v/>
      </c>
    </row>
    <row r="739" customFormat="false" ht="15" hidden="false" customHeight="false" outlineLevel="0" collapsed="false">
      <c r="A739" s="30" t="n">
        <v>115.15625</v>
      </c>
      <c r="B739" s="31" t="n">
        <v>12.7137</v>
      </c>
      <c r="C739" s="32" t="n">
        <f aca="false">IF($A739="","",IF(設定!$B$21="dB",10^($B739/20),ABS($B739)))</f>
        <v>4.32200236307673</v>
      </c>
      <c r="D739" s="32" t="n">
        <f aca="false">IF($A739="","",$A739^2)</f>
        <v>13260.9619140625</v>
      </c>
      <c r="E739" s="32" t="n">
        <f aca="false">IF($A739="","",IF($C739&lt;=0,"",1/$C739^2))</f>
        <v>0.0535340376470045</v>
      </c>
      <c r="F739" s="33" t="n">
        <f aca="false">IF(OR(ROW()-設定!$B$30&lt;2,ROW()+設定!$B$30&gt;13701,N($A739)&lt;=0,N(INDEX($A$2:$A$13701,MIN(13700,MAX(1,ROW()-1+設定!$B$30))))&lt;=0,$A739&lt;設定!$B$28,$A739&gt;設定!$B$29),0,IF(AND($C739&gt;=MAX(INDEX($C$1:$C$13701,MAX(1,ROW()-設定!$B$24)):INDEX($C$1:$C$13701,MAX(1,ROW()-1))),$C739&gt;MAX(INDEX($C$1:$C$13701,MIN(13701,ROW()+1)):INDEX($C$1:$C$13701,MIN(13701,ROW()+設定!$B$24))),$C739&gt;=設定!$B$32,$C739&gt;=MAX(MIN(INDEX($C$1:$C$13701,MAX(1,ROW()-設定!$B$26)):INDEX($C$1:$C$13701,MAX(1,ROW()-1))),MIN(INDEX($C$1:$C$13701,MIN(13701,ROW()+1)):INDEX($C$1:$C$13701,MIN(13701,ROW()+設定!$B$26))))*10^(設定!$B$27/20)),1,0))</f>
        <v>0</v>
      </c>
      <c r="G739" s="33" t="n">
        <f aca="false">$G738+IF($F739=1,1,0)</f>
        <v>0</v>
      </c>
      <c r="H739" s="0" t="str">
        <f aca="false">IF($F739=1,$G739,"")</f>
        <v/>
      </c>
    </row>
    <row r="740" customFormat="false" ht="15" hidden="false" customHeight="false" outlineLevel="0" collapsed="false">
      <c r="A740" s="30" t="n">
        <v>115.3125</v>
      </c>
      <c r="B740" s="31" t="n">
        <v>12.6928</v>
      </c>
      <c r="C740" s="32" t="n">
        <f aca="false">IF($A740="","",IF(設定!$B$21="dB",10^($B740/20),ABS($B740)))</f>
        <v>4.31161525659085</v>
      </c>
      <c r="D740" s="32" t="n">
        <f aca="false">IF($A740="","",$A740^2)</f>
        <v>13296.97265625</v>
      </c>
      <c r="E740" s="32" t="n">
        <f aca="false">IF($A740="","",IF($C740&lt;=0,"",1/$C740^2))</f>
        <v>0.0537922859009606</v>
      </c>
      <c r="F740" s="33" t="n">
        <f aca="false">IF(OR(ROW()-設定!$B$30&lt;2,ROW()+設定!$B$30&gt;13701,N($A740)&lt;=0,N(INDEX($A$2:$A$13701,MIN(13700,MAX(1,ROW()-1+設定!$B$30))))&lt;=0,$A740&lt;設定!$B$28,$A740&gt;設定!$B$29),0,IF(AND($C740&gt;=MAX(INDEX($C$1:$C$13701,MAX(1,ROW()-設定!$B$24)):INDEX($C$1:$C$13701,MAX(1,ROW()-1))),$C740&gt;MAX(INDEX($C$1:$C$13701,MIN(13701,ROW()+1)):INDEX($C$1:$C$13701,MIN(13701,ROW()+設定!$B$24))),$C740&gt;=設定!$B$32,$C740&gt;=MAX(MIN(INDEX($C$1:$C$13701,MAX(1,ROW()-設定!$B$26)):INDEX($C$1:$C$13701,MAX(1,ROW()-1))),MIN(INDEX($C$1:$C$13701,MIN(13701,ROW()+1)):INDEX($C$1:$C$13701,MIN(13701,ROW()+設定!$B$26))))*10^(設定!$B$27/20)),1,0))</f>
        <v>0</v>
      </c>
      <c r="G740" s="33" t="n">
        <f aca="false">$G739+IF($F740=1,1,0)</f>
        <v>0</v>
      </c>
      <c r="H740" s="0" t="str">
        <f aca="false">IF($F740=1,$G740,"")</f>
        <v/>
      </c>
    </row>
    <row r="741" customFormat="false" ht="15" hidden="false" customHeight="false" outlineLevel="0" collapsed="false">
      <c r="A741" s="30" t="n">
        <v>115.46875</v>
      </c>
      <c r="B741" s="31" t="n">
        <v>12.7187</v>
      </c>
      <c r="C741" s="32" t="n">
        <f aca="false">IF($A741="","",IF(設定!$B$21="dB",10^($B741/20),ABS($B741)))</f>
        <v>4.32449102385544</v>
      </c>
      <c r="D741" s="32" t="n">
        <f aca="false">IF($A741="","",$A741^2)</f>
        <v>13333.0322265625</v>
      </c>
      <c r="E741" s="32" t="n">
        <f aca="false">IF($A741="","",IF($C741&lt;=0,"",1/$C741^2))</f>
        <v>0.0534724397738675</v>
      </c>
      <c r="F741" s="33" t="n">
        <f aca="false">IF(OR(ROW()-設定!$B$30&lt;2,ROW()+設定!$B$30&gt;13701,N($A741)&lt;=0,N(INDEX($A$2:$A$13701,MIN(13700,MAX(1,ROW()-1+設定!$B$30))))&lt;=0,$A741&lt;設定!$B$28,$A741&gt;設定!$B$29),0,IF(AND($C741&gt;=MAX(INDEX($C$1:$C$13701,MAX(1,ROW()-設定!$B$24)):INDEX($C$1:$C$13701,MAX(1,ROW()-1))),$C741&gt;MAX(INDEX($C$1:$C$13701,MIN(13701,ROW()+1)):INDEX($C$1:$C$13701,MIN(13701,ROW()+設定!$B$24))),$C741&gt;=設定!$B$32,$C741&gt;=MAX(MIN(INDEX($C$1:$C$13701,MAX(1,ROW()-設定!$B$26)):INDEX($C$1:$C$13701,MAX(1,ROW()-1))),MIN(INDEX($C$1:$C$13701,MIN(13701,ROW()+1)):INDEX($C$1:$C$13701,MIN(13701,ROW()+設定!$B$26))))*10^(設定!$B$27/20)),1,0))</f>
        <v>0</v>
      </c>
      <c r="G741" s="33" t="n">
        <f aca="false">$G740+IF($F741=1,1,0)</f>
        <v>0</v>
      </c>
      <c r="H741" s="0" t="str">
        <f aca="false">IF($F741=1,$G741,"")</f>
        <v/>
      </c>
    </row>
    <row r="742" customFormat="false" ht="15" hidden="false" customHeight="false" outlineLevel="0" collapsed="false">
      <c r="A742" s="30" t="n">
        <v>115.625</v>
      </c>
      <c r="B742" s="31" t="n">
        <v>12.6708</v>
      </c>
      <c r="C742" s="32" t="n">
        <f aca="false">IF($A742="","",IF(設定!$B$21="dB",10^($B742/20),ABS($B742)))</f>
        <v>4.30070842794909</v>
      </c>
      <c r="D742" s="32" t="n">
        <f aca="false">IF($A742="","",$A742^2)</f>
        <v>13369.140625</v>
      </c>
      <c r="E742" s="32" t="n">
        <f aca="false">IF($A742="","",IF($C742&lt;=0,"",1/$C742^2))</f>
        <v>0.0540654721492056</v>
      </c>
      <c r="F742" s="33" t="n">
        <f aca="false">IF(OR(ROW()-設定!$B$30&lt;2,ROW()+設定!$B$30&gt;13701,N($A742)&lt;=0,N(INDEX($A$2:$A$13701,MIN(13700,MAX(1,ROW()-1+設定!$B$30))))&lt;=0,$A742&lt;設定!$B$28,$A742&gt;設定!$B$29),0,IF(AND($C742&gt;=MAX(INDEX($C$1:$C$13701,MAX(1,ROW()-設定!$B$24)):INDEX($C$1:$C$13701,MAX(1,ROW()-1))),$C742&gt;MAX(INDEX($C$1:$C$13701,MIN(13701,ROW()+1)):INDEX($C$1:$C$13701,MIN(13701,ROW()+設定!$B$24))),$C742&gt;=設定!$B$32,$C742&gt;=MAX(MIN(INDEX($C$1:$C$13701,MAX(1,ROW()-設定!$B$26)):INDEX($C$1:$C$13701,MAX(1,ROW()-1))),MIN(INDEX($C$1:$C$13701,MIN(13701,ROW()+1)):INDEX($C$1:$C$13701,MIN(13701,ROW()+設定!$B$26))))*10^(設定!$B$27/20)),1,0))</f>
        <v>0</v>
      </c>
      <c r="G742" s="33" t="n">
        <f aca="false">$G741+IF($F742=1,1,0)</f>
        <v>0</v>
      </c>
      <c r="H742" s="0" t="str">
        <f aca="false">IF($F742=1,$G742,"")</f>
        <v/>
      </c>
    </row>
    <row r="743" customFormat="false" ht="15" hidden="false" customHeight="false" outlineLevel="0" collapsed="false">
      <c r="A743" s="30" t="n">
        <v>115.78125</v>
      </c>
      <c r="B743" s="31" t="n">
        <v>12.664</v>
      </c>
      <c r="C743" s="32" t="n">
        <f aca="false">IF($A743="","",IF(設定!$B$21="dB",10^($B743/20),ABS($B743)))</f>
        <v>4.29734281153681</v>
      </c>
      <c r="D743" s="32" t="n">
        <f aca="false">IF($A743="","",$A743^2)</f>
        <v>13405.2978515625</v>
      </c>
      <c r="E743" s="32" t="n">
        <f aca="false">IF($A743="","",IF($C743&lt;=0,"",1/$C743^2))</f>
        <v>0.054150191895349</v>
      </c>
      <c r="F743" s="33" t="n">
        <f aca="false">IF(OR(ROW()-設定!$B$30&lt;2,ROW()+設定!$B$30&gt;13701,N($A743)&lt;=0,N(INDEX($A$2:$A$13701,MIN(13700,MAX(1,ROW()-1+設定!$B$30))))&lt;=0,$A743&lt;設定!$B$28,$A743&gt;設定!$B$29),0,IF(AND($C743&gt;=MAX(INDEX($C$1:$C$13701,MAX(1,ROW()-設定!$B$24)):INDEX($C$1:$C$13701,MAX(1,ROW()-1))),$C743&gt;MAX(INDEX($C$1:$C$13701,MIN(13701,ROW()+1)):INDEX($C$1:$C$13701,MIN(13701,ROW()+設定!$B$24))),$C743&gt;=設定!$B$32,$C743&gt;=MAX(MIN(INDEX($C$1:$C$13701,MAX(1,ROW()-設定!$B$26)):INDEX($C$1:$C$13701,MAX(1,ROW()-1))),MIN(INDEX($C$1:$C$13701,MIN(13701,ROW()+1)):INDEX($C$1:$C$13701,MIN(13701,ROW()+設定!$B$26))))*10^(設定!$B$27/20)),1,0))</f>
        <v>0</v>
      </c>
      <c r="G743" s="33" t="n">
        <f aca="false">$G742+IF($F743=1,1,0)</f>
        <v>0</v>
      </c>
      <c r="H743" s="0" t="str">
        <f aca="false">IF($F743=1,$G743,"")</f>
        <v/>
      </c>
    </row>
    <row r="744" customFormat="false" ht="15" hidden="false" customHeight="false" outlineLevel="0" collapsed="false">
      <c r="A744" s="30" t="n">
        <v>115.9375</v>
      </c>
      <c r="B744" s="31" t="n">
        <v>12.5514</v>
      </c>
      <c r="C744" s="32" t="n">
        <f aca="false">IF($A744="","",IF(設定!$B$21="dB",10^($B744/20),ABS($B744)))</f>
        <v>4.24199351257769</v>
      </c>
      <c r="D744" s="32" t="n">
        <f aca="false">IF($A744="","",$A744^2)</f>
        <v>13441.50390625</v>
      </c>
      <c r="E744" s="32" t="n">
        <f aca="false">IF($A744="","",IF($C744&lt;=0,"",1/$C744^2))</f>
        <v>0.0555725083791479</v>
      </c>
      <c r="F744" s="33" t="n">
        <f aca="false">IF(OR(ROW()-設定!$B$30&lt;2,ROW()+設定!$B$30&gt;13701,N($A744)&lt;=0,N(INDEX($A$2:$A$13701,MIN(13700,MAX(1,ROW()-1+設定!$B$30))))&lt;=0,$A744&lt;設定!$B$28,$A744&gt;設定!$B$29),0,IF(AND($C744&gt;=MAX(INDEX($C$1:$C$13701,MAX(1,ROW()-設定!$B$24)):INDEX($C$1:$C$13701,MAX(1,ROW()-1))),$C744&gt;MAX(INDEX($C$1:$C$13701,MIN(13701,ROW()+1)):INDEX($C$1:$C$13701,MIN(13701,ROW()+設定!$B$24))),$C744&gt;=設定!$B$32,$C744&gt;=MAX(MIN(INDEX($C$1:$C$13701,MAX(1,ROW()-設定!$B$26)):INDEX($C$1:$C$13701,MAX(1,ROW()-1))),MIN(INDEX($C$1:$C$13701,MIN(13701,ROW()+1)):INDEX($C$1:$C$13701,MIN(13701,ROW()+設定!$B$26))))*10^(設定!$B$27/20)),1,0))</f>
        <v>0</v>
      </c>
      <c r="G744" s="33" t="n">
        <f aca="false">$G743+IF($F744=1,1,0)</f>
        <v>0</v>
      </c>
      <c r="H744" s="0" t="str">
        <f aca="false">IF($F744=1,$G744,"")</f>
        <v/>
      </c>
    </row>
    <row r="745" customFormat="false" ht="15" hidden="false" customHeight="false" outlineLevel="0" collapsed="false">
      <c r="A745" s="30" t="n">
        <v>116.09375</v>
      </c>
      <c r="B745" s="31" t="n">
        <v>12.7266</v>
      </c>
      <c r="C745" s="32" t="n">
        <f aca="false">IF($A745="","",IF(設定!$B$21="dB",10^($B745/20),ABS($B745)))</f>
        <v>4.32842602895298</v>
      </c>
      <c r="D745" s="32" t="n">
        <f aca="false">IF($A745="","",$A745^2)</f>
        <v>13477.7587890625</v>
      </c>
      <c r="E745" s="32" t="n">
        <f aca="false">IF($A745="","",IF($C745&lt;=0,"",1/$C745^2))</f>
        <v>0.0533752595623779</v>
      </c>
      <c r="F745" s="33" t="n">
        <f aca="false">IF(OR(ROW()-設定!$B$30&lt;2,ROW()+設定!$B$30&gt;13701,N($A745)&lt;=0,N(INDEX($A$2:$A$13701,MIN(13700,MAX(1,ROW()-1+設定!$B$30))))&lt;=0,$A745&lt;設定!$B$28,$A745&gt;設定!$B$29),0,IF(AND($C745&gt;=MAX(INDEX($C$1:$C$13701,MAX(1,ROW()-設定!$B$24)):INDEX($C$1:$C$13701,MAX(1,ROW()-1))),$C745&gt;MAX(INDEX($C$1:$C$13701,MIN(13701,ROW()+1)):INDEX($C$1:$C$13701,MIN(13701,ROW()+設定!$B$24))),$C745&gt;=設定!$B$32,$C745&gt;=MAX(MIN(INDEX($C$1:$C$13701,MAX(1,ROW()-設定!$B$26)):INDEX($C$1:$C$13701,MAX(1,ROW()-1))),MIN(INDEX($C$1:$C$13701,MIN(13701,ROW()+1)):INDEX($C$1:$C$13701,MIN(13701,ROW()+設定!$B$26))))*10^(設定!$B$27/20)),1,0))</f>
        <v>0</v>
      </c>
      <c r="G745" s="33" t="n">
        <f aca="false">$G744+IF($F745=1,1,0)</f>
        <v>0</v>
      </c>
      <c r="H745" s="0" t="str">
        <f aca="false">IF($F745=1,$G745,"")</f>
        <v/>
      </c>
    </row>
    <row r="746" customFormat="false" ht="15" hidden="false" customHeight="false" outlineLevel="0" collapsed="false">
      <c r="A746" s="30" t="n">
        <v>116.25</v>
      </c>
      <c r="B746" s="31" t="n">
        <v>12.9211</v>
      </c>
      <c r="C746" s="32" t="n">
        <f aca="false">IF($A746="","",IF(設定!$B$21="dB",10^($B746/20),ABS($B746)))</f>
        <v>4.42644426268315</v>
      </c>
      <c r="D746" s="32" t="n">
        <f aca="false">IF($A746="","",$A746^2)</f>
        <v>13514.0625</v>
      </c>
      <c r="E746" s="32" t="n">
        <f aca="false">IF($A746="","",IF($C746&lt;=0,"",1/$C746^2))</f>
        <v>0.0510375713416917</v>
      </c>
      <c r="F746" s="33" t="n">
        <f aca="false">IF(OR(ROW()-設定!$B$30&lt;2,ROW()+設定!$B$30&gt;13701,N($A746)&lt;=0,N(INDEX($A$2:$A$13701,MIN(13700,MAX(1,ROW()-1+設定!$B$30))))&lt;=0,$A746&lt;設定!$B$28,$A746&gt;設定!$B$29),0,IF(AND($C746&gt;=MAX(INDEX($C$1:$C$13701,MAX(1,ROW()-設定!$B$24)):INDEX($C$1:$C$13701,MAX(1,ROW()-1))),$C746&gt;MAX(INDEX($C$1:$C$13701,MIN(13701,ROW()+1)):INDEX($C$1:$C$13701,MIN(13701,ROW()+設定!$B$24))),$C746&gt;=設定!$B$32,$C746&gt;=MAX(MIN(INDEX($C$1:$C$13701,MAX(1,ROW()-設定!$B$26)):INDEX($C$1:$C$13701,MAX(1,ROW()-1))),MIN(INDEX($C$1:$C$13701,MIN(13701,ROW()+1)):INDEX($C$1:$C$13701,MIN(13701,ROW()+設定!$B$26))))*10^(設定!$B$27/20)),1,0))</f>
        <v>0</v>
      </c>
      <c r="G746" s="33" t="n">
        <f aca="false">$G745+IF($F746=1,1,0)</f>
        <v>0</v>
      </c>
      <c r="H746" s="0" t="str">
        <f aca="false">IF($F746=1,$G746,"")</f>
        <v/>
      </c>
    </row>
    <row r="747" customFormat="false" ht="15" hidden="false" customHeight="false" outlineLevel="0" collapsed="false">
      <c r="A747" s="30" t="n">
        <v>116.40625</v>
      </c>
      <c r="B747" s="31" t="n">
        <v>12.935</v>
      </c>
      <c r="C747" s="32" t="n">
        <f aca="false">IF($A747="","",IF(設定!$B$21="dB",10^($B747/20),ABS($B747)))</f>
        <v>4.43353355753666</v>
      </c>
      <c r="D747" s="32" t="n">
        <f aca="false">IF($A747="","",$A747^2)</f>
        <v>13550.4150390625</v>
      </c>
      <c r="E747" s="32" t="n">
        <f aca="false">IF($A747="","",IF($C747&lt;=0,"",1/$C747^2))</f>
        <v>0.0508744819644691</v>
      </c>
      <c r="F747" s="33" t="n">
        <f aca="false">IF(OR(ROW()-設定!$B$30&lt;2,ROW()+設定!$B$30&gt;13701,N($A747)&lt;=0,N(INDEX($A$2:$A$13701,MIN(13700,MAX(1,ROW()-1+設定!$B$30))))&lt;=0,$A747&lt;設定!$B$28,$A747&gt;設定!$B$29),0,IF(AND($C747&gt;=MAX(INDEX($C$1:$C$13701,MAX(1,ROW()-設定!$B$24)):INDEX($C$1:$C$13701,MAX(1,ROW()-1))),$C747&gt;MAX(INDEX($C$1:$C$13701,MIN(13701,ROW()+1)):INDEX($C$1:$C$13701,MIN(13701,ROW()+設定!$B$24))),$C747&gt;=設定!$B$32,$C747&gt;=MAX(MIN(INDEX($C$1:$C$13701,MAX(1,ROW()-設定!$B$26)):INDEX($C$1:$C$13701,MAX(1,ROW()-1))),MIN(INDEX($C$1:$C$13701,MIN(13701,ROW()+1)):INDEX($C$1:$C$13701,MIN(13701,ROW()+設定!$B$26))))*10^(設定!$B$27/20)),1,0))</f>
        <v>0</v>
      </c>
      <c r="G747" s="33" t="n">
        <f aca="false">$G746+IF($F747=1,1,0)</f>
        <v>0</v>
      </c>
      <c r="H747" s="0" t="str">
        <f aca="false">IF($F747=1,$G747,"")</f>
        <v/>
      </c>
    </row>
    <row r="748" customFormat="false" ht="15" hidden="false" customHeight="false" outlineLevel="0" collapsed="false">
      <c r="A748" s="30" t="n">
        <v>116.5625</v>
      </c>
      <c r="B748" s="31" t="n">
        <v>12.8687</v>
      </c>
      <c r="C748" s="32" t="n">
        <f aca="false">IF($A748="","",IF(設定!$B$21="dB",10^($B748/20),ABS($B748)))</f>
        <v>4.39982091654471</v>
      </c>
      <c r="D748" s="32" t="n">
        <f aca="false">IF($A748="","",$A748^2)</f>
        <v>13586.81640625</v>
      </c>
      <c r="E748" s="32" t="n">
        <f aca="false">IF($A748="","",IF($C748&lt;=0,"",1/$C748^2))</f>
        <v>0.0516570974452746</v>
      </c>
      <c r="F748" s="33" t="n">
        <f aca="false">IF(OR(ROW()-設定!$B$30&lt;2,ROW()+設定!$B$30&gt;13701,N($A748)&lt;=0,N(INDEX($A$2:$A$13701,MIN(13700,MAX(1,ROW()-1+設定!$B$30))))&lt;=0,$A748&lt;設定!$B$28,$A748&gt;設定!$B$29),0,IF(AND($C748&gt;=MAX(INDEX($C$1:$C$13701,MAX(1,ROW()-設定!$B$24)):INDEX($C$1:$C$13701,MAX(1,ROW()-1))),$C748&gt;MAX(INDEX($C$1:$C$13701,MIN(13701,ROW()+1)):INDEX($C$1:$C$13701,MIN(13701,ROW()+設定!$B$24))),$C748&gt;=設定!$B$32,$C748&gt;=MAX(MIN(INDEX($C$1:$C$13701,MAX(1,ROW()-設定!$B$26)):INDEX($C$1:$C$13701,MAX(1,ROW()-1))),MIN(INDEX($C$1:$C$13701,MIN(13701,ROW()+1)):INDEX($C$1:$C$13701,MIN(13701,ROW()+設定!$B$26))))*10^(設定!$B$27/20)),1,0))</f>
        <v>0</v>
      </c>
      <c r="G748" s="33" t="n">
        <f aca="false">$G747+IF($F748=1,1,0)</f>
        <v>0</v>
      </c>
      <c r="H748" s="0" t="str">
        <f aca="false">IF($F748=1,$G748,"")</f>
        <v/>
      </c>
    </row>
    <row r="749" customFormat="false" ht="15" hidden="false" customHeight="false" outlineLevel="0" collapsed="false">
      <c r="A749" s="30" t="n">
        <v>116.71875</v>
      </c>
      <c r="B749" s="31" t="n">
        <v>12.8058</v>
      </c>
      <c r="C749" s="32" t="n">
        <f aca="false">IF($A749="","",IF(設定!$B$21="dB",10^($B749/20),ABS($B749)))</f>
        <v>4.36807412886743</v>
      </c>
      <c r="D749" s="32" t="n">
        <f aca="false">IF($A749="","",$A749^2)</f>
        <v>13623.2666015625</v>
      </c>
      <c r="E749" s="32" t="n">
        <f aca="false">IF($A749="","",IF($C749&lt;=0,"",1/$C749^2))</f>
        <v>0.0524107048029804</v>
      </c>
      <c r="F749" s="33" t="n">
        <f aca="false">IF(OR(ROW()-設定!$B$30&lt;2,ROW()+設定!$B$30&gt;13701,N($A749)&lt;=0,N(INDEX($A$2:$A$13701,MIN(13700,MAX(1,ROW()-1+設定!$B$30))))&lt;=0,$A749&lt;設定!$B$28,$A749&gt;設定!$B$29),0,IF(AND($C749&gt;=MAX(INDEX($C$1:$C$13701,MAX(1,ROW()-設定!$B$24)):INDEX($C$1:$C$13701,MAX(1,ROW()-1))),$C749&gt;MAX(INDEX($C$1:$C$13701,MIN(13701,ROW()+1)):INDEX($C$1:$C$13701,MIN(13701,ROW()+設定!$B$24))),$C749&gt;=設定!$B$32,$C749&gt;=MAX(MIN(INDEX($C$1:$C$13701,MAX(1,ROW()-設定!$B$26)):INDEX($C$1:$C$13701,MAX(1,ROW()-1))),MIN(INDEX($C$1:$C$13701,MIN(13701,ROW()+1)):INDEX($C$1:$C$13701,MIN(13701,ROW()+設定!$B$26))))*10^(設定!$B$27/20)),1,0))</f>
        <v>0</v>
      </c>
      <c r="G749" s="33" t="n">
        <f aca="false">$G748+IF($F749=1,1,0)</f>
        <v>0</v>
      </c>
      <c r="H749" s="0" t="str">
        <f aca="false">IF($F749=1,$G749,"")</f>
        <v/>
      </c>
    </row>
    <row r="750" customFormat="false" ht="15" hidden="false" customHeight="false" outlineLevel="0" collapsed="false">
      <c r="A750" s="30" t="n">
        <v>116.875</v>
      </c>
      <c r="B750" s="31" t="n">
        <v>12.663</v>
      </c>
      <c r="C750" s="32" t="n">
        <f aca="false">IF($A750="","",IF(設定!$B$21="dB",10^($B750/20),ABS($B750)))</f>
        <v>4.29684809014094</v>
      </c>
      <c r="D750" s="32" t="n">
        <f aca="false">IF($A750="","",$A750^2)</f>
        <v>13659.765625</v>
      </c>
      <c r="E750" s="32" t="n">
        <f aca="false">IF($A750="","",IF($C750&lt;=0,"",1/$C750^2))</f>
        <v>0.0541626618734173</v>
      </c>
      <c r="F750" s="33" t="n">
        <f aca="false">IF(OR(ROW()-設定!$B$30&lt;2,ROW()+設定!$B$30&gt;13701,N($A750)&lt;=0,N(INDEX($A$2:$A$13701,MIN(13700,MAX(1,ROW()-1+設定!$B$30))))&lt;=0,$A750&lt;設定!$B$28,$A750&gt;設定!$B$29),0,IF(AND($C750&gt;=MAX(INDEX($C$1:$C$13701,MAX(1,ROW()-設定!$B$24)):INDEX($C$1:$C$13701,MAX(1,ROW()-1))),$C750&gt;MAX(INDEX($C$1:$C$13701,MIN(13701,ROW()+1)):INDEX($C$1:$C$13701,MIN(13701,ROW()+設定!$B$24))),$C750&gt;=設定!$B$32,$C750&gt;=MAX(MIN(INDEX($C$1:$C$13701,MAX(1,ROW()-設定!$B$26)):INDEX($C$1:$C$13701,MAX(1,ROW()-1))),MIN(INDEX($C$1:$C$13701,MIN(13701,ROW()+1)):INDEX($C$1:$C$13701,MIN(13701,ROW()+設定!$B$26))))*10^(設定!$B$27/20)),1,0))</f>
        <v>0</v>
      </c>
      <c r="G750" s="33" t="n">
        <f aca="false">$G749+IF($F750=1,1,0)</f>
        <v>0</v>
      </c>
      <c r="H750" s="0" t="str">
        <f aca="false">IF($F750=1,$G750,"")</f>
        <v/>
      </c>
    </row>
    <row r="751" customFormat="false" ht="15" hidden="false" customHeight="false" outlineLevel="0" collapsed="false">
      <c r="A751" s="30" t="n">
        <v>117.03125</v>
      </c>
      <c r="B751" s="31" t="n">
        <v>12.8837</v>
      </c>
      <c r="C751" s="32" t="n">
        <f aca="false">IF($A751="","",IF(設定!$B$21="dB",10^($B751/20),ABS($B751)))</f>
        <v>4.40742570269564</v>
      </c>
      <c r="D751" s="32" t="n">
        <f aca="false">IF($A751="","",$A751^2)</f>
        <v>13696.3134765625</v>
      </c>
      <c r="E751" s="32" t="n">
        <f aca="false">IF($A751="","",IF($C751&lt;=0,"",1/$C751^2))</f>
        <v>0.0514789879128128</v>
      </c>
      <c r="F751" s="33" t="n">
        <f aca="false">IF(OR(ROW()-設定!$B$30&lt;2,ROW()+設定!$B$30&gt;13701,N($A751)&lt;=0,N(INDEX($A$2:$A$13701,MIN(13700,MAX(1,ROW()-1+設定!$B$30))))&lt;=0,$A751&lt;設定!$B$28,$A751&gt;設定!$B$29),0,IF(AND($C751&gt;=MAX(INDEX($C$1:$C$13701,MAX(1,ROW()-設定!$B$24)):INDEX($C$1:$C$13701,MAX(1,ROW()-1))),$C751&gt;MAX(INDEX($C$1:$C$13701,MIN(13701,ROW()+1)):INDEX($C$1:$C$13701,MIN(13701,ROW()+設定!$B$24))),$C751&gt;=設定!$B$32,$C751&gt;=MAX(MIN(INDEX($C$1:$C$13701,MAX(1,ROW()-設定!$B$26)):INDEX($C$1:$C$13701,MAX(1,ROW()-1))),MIN(INDEX($C$1:$C$13701,MIN(13701,ROW()+1)):INDEX($C$1:$C$13701,MIN(13701,ROW()+設定!$B$26))))*10^(設定!$B$27/20)),1,0))</f>
        <v>0</v>
      </c>
      <c r="G751" s="33" t="n">
        <f aca="false">$G750+IF($F751=1,1,0)</f>
        <v>0</v>
      </c>
      <c r="H751" s="0" t="str">
        <f aca="false">IF($F751=1,$G751,"")</f>
        <v/>
      </c>
    </row>
    <row r="752" customFormat="false" ht="15" hidden="false" customHeight="false" outlineLevel="0" collapsed="false">
      <c r="A752" s="30" t="n">
        <v>117.1875</v>
      </c>
      <c r="B752" s="31" t="n">
        <v>12.7295</v>
      </c>
      <c r="C752" s="32" t="n">
        <f aca="false">IF($A752="","",IF(設定!$B$21="dB",10^($B752/20),ABS($B752)))</f>
        <v>4.32987142277117</v>
      </c>
      <c r="D752" s="32" t="n">
        <f aca="false">IF($A752="","",$A752^2)</f>
        <v>13732.91015625</v>
      </c>
      <c r="E752" s="32" t="n">
        <f aca="false">IF($A752="","",IF($C752&lt;=0,"",1/$C752^2))</f>
        <v>0.0533396301471362</v>
      </c>
      <c r="F752" s="33" t="n">
        <f aca="false">IF(OR(ROW()-設定!$B$30&lt;2,ROW()+設定!$B$30&gt;13701,N($A752)&lt;=0,N(INDEX($A$2:$A$13701,MIN(13700,MAX(1,ROW()-1+設定!$B$30))))&lt;=0,$A752&lt;設定!$B$28,$A752&gt;設定!$B$29),0,IF(AND($C752&gt;=MAX(INDEX($C$1:$C$13701,MAX(1,ROW()-設定!$B$24)):INDEX($C$1:$C$13701,MAX(1,ROW()-1))),$C752&gt;MAX(INDEX($C$1:$C$13701,MIN(13701,ROW()+1)):INDEX($C$1:$C$13701,MIN(13701,ROW()+設定!$B$24))),$C752&gt;=設定!$B$32,$C752&gt;=MAX(MIN(INDEX($C$1:$C$13701,MAX(1,ROW()-設定!$B$26)):INDEX($C$1:$C$13701,MAX(1,ROW()-1))),MIN(INDEX($C$1:$C$13701,MIN(13701,ROW()+1)):INDEX($C$1:$C$13701,MIN(13701,ROW()+設定!$B$26))))*10^(設定!$B$27/20)),1,0))</f>
        <v>0</v>
      </c>
      <c r="G752" s="33" t="n">
        <f aca="false">$G751+IF($F752=1,1,0)</f>
        <v>0</v>
      </c>
      <c r="H752" s="0" t="str">
        <f aca="false">IF($F752=1,$G752,"")</f>
        <v/>
      </c>
    </row>
    <row r="753" customFormat="false" ht="15" hidden="false" customHeight="false" outlineLevel="0" collapsed="false">
      <c r="A753" s="30" t="n">
        <v>117.34375</v>
      </c>
      <c r="B753" s="31" t="n">
        <v>12.7285</v>
      </c>
      <c r="C753" s="32" t="n">
        <f aca="false">IF($A753="","",IF(設定!$B$21="dB",10^($B753/20),ABS($B753)))</f>
        <v>4.32937295659611</v>
      </c>
      <c r="D753" s="32" t="n">
        <f aca="false">IF($A753="","",$A753^2)</f>
        <v>13769.5556640625</v>
      </c>
      <c r="E753" s="32" t="n">
        <f aca="false">IF($A753="","",IF($C753&lt;=0,"",1/$C753^2))</f>
        <v>0.0533519134649754</v>
      </c>
      <c r="F753" s="33" t="n">
        <f aca="false">IF(OR(ROW()-設定!$B$30&lt;2,ROW()+設定!$B$30&gt;13701,N($A753)&lt;=0,N(INDEX($A$2:$A$13701,MIN(13700,MAX(1,ROW()-1+設定!$B$30))))&lt;=0,$A753&lt;設定!$B$28,$A753&gt;設定!$B$29),0,IF(AND($C753&gt;=MAX(INDEX($C$1:$C$13701,MAX(1,ROW()-設定!$B$24)):INDEX($C$1:$C$13701,MAX(1,ROW()-1))),$C753&gt;MAX(INDEX($C$1:$C$13701,MIN(13701,ROW()+1)):INDEX($C$1:$C$13701,MIN(13701,ROW()+設定!$B$24))),$C753&gt;=設定!$B$32,$C753&gt;=MAX(MIN(INDEX($C$1:$C$13701,MAX(1,ROW()-設定!$B$26)):INDEX($C$1:$C$13701,MAX(1,ROW()-1))),MIN(INDEX($C$1:$C$13701,MIN(13701,ROW()+1)):INDEX($C$1:$C$13701,MIN(13701,ROW()+設定!$B$26))))*10^(設定!$B$27/20)),1,0))</f>
        <v>0</v>
      </c>
      <c r="G753" s="33" t="n">
        <f aca="false">$G752+IF($F753=1,1,0)</f>
        <v>0</v>
      </c>
      <c r="H753" s="0" t="str">
        <f aca="false">IF($F753=1,$G753,"")</f>
        <v/>
      </c>
    </row>
    <row r="754" customFormat="false" ht="15" hidden="false" customHeight="false" outlineLevel="0" collapsed="false">
      <c r="A754" s="30" t="n">
        <v>117.5</v>
      </c>
      <c r="B754" s="31" t="n">
        <v>12.7068</v>
      </c>
      <c r="C754" s="32" t="n">
        <f aca="false">IF($A754="","",IF(設定!$B$21="dB",10^($B754/20),ABS($B754)))</f>
        <v>4.31857036295017</v>
      </c>
      <c r="D754" s="32" t="n">
        <f aca="false">IF($A754="","",$A754^2)</f>
        <v>13806.25</v>
      </c>
      <c r="E754" s="32" t="n">
        <f aca="false">IF($A754="","",IF($C754&lt;=0,"",1/$C754^2))</f>
        <v>0.0536191592561792</v>
      </c>
      <c r="F754" s="33" t="n">
        <f aca="false">IF(OR(ROW()-設定!$B$30&lt;2,ROW()+設定!$B$30&gt;13701,N($A754)&lt;=0,N(INDEX($A$2:$A$13701,MIN(13700,MAX(1,ROW()-1+設定!$B$30))))&lt;=0,$A754&lt;設定!$B$28,$A754&gt;設定!$B$29),0,IF(AND($C754&gt;=MAX(INDEX($C$1:$C$13701,MAX(1,ROW()-設定!$B$24)):INDEX($C$1:$C$13701,MAX(1,ROW()-1))),$C754&gt;MAX(INDEX($C$1:$C$13701,MIN(13701,ROW()+1)):INDEX($C$1:$C$13701,MIN(13701,ROW()+設定!$B$24))),$C754&gt;=設定!$B$32,$C754&gt;=MAX(MIN(INDEX($C$1:$C$13701,MAX(1,ROW()-設定!$B$26)):INDEX($C$1:$C$13701,MAX(1,ROW()-1))),MIN(INDEX($C$1:$C$13701,MIN(13701,ROW()+1)):INDEX($C$1:$C$13701,MIN(13701,ROW()+設定!$B$26))))*10^(設定!$B$27/20)),1,0))</f>
        <v>0</v>
      </c>
      <c r="G754" s="33" t="n">
        <f aca="false">$G753+IF($F754=1,1,0)</f>
        <v>0</v>
      </c>
      <c r="H754" s="0" t="str">
        <f aca="false">IF($F754=1,$G754,"")</f>
        <v/>
      </c>
    </row>
    <row r="755" customFormat="false" ht="15" hidden="false" customHeight="false" outlineLevel="0" collapsed="false">
      <c r="A755" s="30" t="n">
        <v>117.65625</v>
      </c>
      <c r="B755" s="31" t="n">
        <v>12.7471</v>
      </c>
      <c r="C755" s="32" t="n">
        <f aca="false">IF($A755="","",IF(設定!$B$21="dB",10^($B755/20),ABS($B755)))</f>
        <v>4.33865382725462</v>
      </c>
      <c r="D755" s="32" t="n">
        <f aca="false">IF($A755="","",$A755^2)</f>
        <v>13842.9931640625</v>
      </c>
      <c r="E755" s="32" t="n">
        <f aca="false">IF($A755="","",IF($C755&lt;=0,"",1/$C755^2))</f>
        <v>0.0531239060531415</v>
      </c>
      <c r="F755" s="33" t="n">
        <f aca="false">IF(OR(ROW()-設定!$B$30&lt;2,ROW()+設定!$B$30&gt;13701,N($A755)&lt;=0,N(INDEX($A$2:$A$13701,MIN(13700,MAX(1,ROW()-1+設定!$B$30))))&lt;=0,$A755&lt;設定!$B$28,$A755&gt;設定!$B$29),0,IF(AND($C755&gt;=MAX(INDEX($C$1:$C$13701,MAX(1,ROW()-設定!$B$24)):INDEX($C$1:$C$13701,MAX(1,ROW()-1))),$C755&gt;MAX(INDEX($C$1:$C$13701,MIN(13701,ROW()+1)):INDEX($C$1:$C$13701,MIN(13701,ROW()+設定!$B$24))),$C755&gt;=設定!$B$32,$C755&gt;=MAX(MIN(INDEX($C$1:$C$13701,MAX(1,ROW()-設定!$B$26)):INDEX($C$1:$C$13701,MAX(1,ROW()-1))),MIN(INDEX($C$1:$C$13701,MIN(13701,ROW()+1)):INDEX($C$1:$C$13701,MIN(13701,ROW()+設定!$B$26))))*10^(設定!$B$27/20)),1,0))</f>
        <v>0</v>
      </c>
      <c r="G755" s="33" t="n">
        <f aca="false">$G754+IF($F755=1,1,0)</f>
        <v>0</v>
      </c>
      <c r="H755" s="0" t="str">
        <f aca="false">IF($F755=1,$G755,"")</f>
        <v/>
      </c>
    </row>
    <row r="756" customFormat="false" ht="15" hidden="false" customHeight="false" outlineLevel="0" collapsed="false">
      <c r="A756" s="30" t="n">
        <v>117.8125</v>
      </c>
      <c r="B756" s="31" t="n">
        <v>12.6926</v>
      </c>
      <c r="C756" s="32" t="n">
        <f aca="false">IF($A756="","",IF(設定!$B$21="dB",10^($B756/20),ABS($B756)))</f>
        <v>4.31151597912366</v>
      </c>
      <c r="D756" s="32" t="n">
        <f aca="false">IF($A756="","",$A756^2)</f>
        <v>13879.78515625</v>
      </c>
      <c r="E756" s="32" t="n">
        <f aca="false">IF($A756="","",IF($C756&lt;=0,"",1/$C756^2))</f>
        <v>0.0537947631843144</v>
      </c>
      <c r="F756" s="33" t="n">
        <f aca="false">IF(OR(ROW()-設定!$B$30&lt;2,ROW()+設定!$B$30&gt;13701,N($A756)&lt;=0,N(INDEX($A$2:$A$13701,MIN(13700,MAX(1,ROW()-1+設定!$B$30))))&lt;=0,$A756&lt;設定!$B$28,$A756&gt;設定!$B$29),0,IF(AND($C756&gt;=MAX(INDEX($C$1:$C$13701,MAX(1,ROW()-設定!$B$24)):INDEX($C$1:$C$13701,MAX(1,ROW()-1))),$C756&gt;MAX(INDEX($C$1:$C$13701,MIN(13701,ROW()+1)):INDEX($C$1:$C$13701,MIN(13701,ROW()+設定!$B$24))),$C756&gt;=設定!$B$32,$C756&gt;=MAX(MIN(INDEX($C$1:$C$13701,MAX(1,ROW()-設定!$B$26)):INDEX($C$1:$C$13701,MAX(1,ROW()-1))),MIN(INDEX($C$1:$C$13701,MIN(13701,ROW()+1)):INDEX($C$1:$C$13701,MIN(13701,ROW()+設定!$B$26))))*10^(設定!$B$27/20)),1,0))</f>
        <v>0</v>
      </c>
      <c r="G756" s="33" t="n">
        <f aca="false">$G755+IF($F756=1,1,0)</f>
        <v>0</v>
      </c>
      <c r="H756" s="0" t="str">
        <f aca="false">IF($F756=1,$G756,"")</f>
        <v/>
      </c>
    </row>
    <row r="757" customFormat="false" ht="15" hidden="false" customHeight="false" outlineLevel="0" collapsed="false">
      <c r="A757" s="30" t="n">
        <v>117.96875</v>
      </c>
      <c r="B757" s="31" t="n">
        <v>12.7306</v>
      </c>
      <c r="C757" s="32" t="n">
        <f aca="false">IF($A757="","",IF(設定!$B$21="dB",10^($B757/20),ABS($B757)))</f>
        <v>4.33041980185099</v>
      </c>
      <c r="D757" s="32" t="n">
        <f aca="false">IF($A757="","",$A757^2)</f>
        <v>13916.6259765625</v>
      </c>
      <c r="E757" s="32" t="n">
        <f aca="false">IF($A757="","",IF($C757&lt;=0,"",1/$C757^2))</f>
        <v>0.0533261217638428</v>
      </c>
      <c r="F757" s="33" t="n">
        <f aca="false">IF(OR(ROW()-設定!$B$30&lt;2,ROW()+設定!$B$30&gt;13701,N($A757)&lt;=0,N(INDEX($A$2:$A$13701,MIN(13700,MAX(1,ROW()-1+設定!$B$30))))&lt;=0,$A757&lt;設定!$B$28,$A757&gt;設定!$B$29),0,IF(AND($C757&gt;=MAX(INDEX($C$1:$C$13701,MAX(1,ROW()-設定!$B$24)):INDEX($C$1:$C$13701,MAX(1,ROW()-1))),$C757&gt;MAX(INDEX($C$1:$C$13701,MIN(13701,ROW()+1)):INDEX($C$1:$C$13701,MIN(13701,ROW()+設定!$B$24))),$C757&gt;=設定!$B$32,$C757&gt;=MAX(MIN(INDEX($C$1:$C$13701,MAX(1,ROW()-設定!$B$26)):INDEX($C$1:$C$13701,MAX(1,ROW()-1))),MIN(INDEX($C$1:$C$13701,MIN(13701,ROW()+1)):INDEX($C$1:$C$13701,MIN(13701,ROW()+設定!$B$26))))*10^(設定!$B$27/20)),1,0))</f>
        <v>0</v>
      </c>
      <c r="G757" s="33" t="n">
        <f aca="false">$G756+IF($F757=1,1,0)</f>
        <v>0</v>
      </c>
      <c r="H757" s="0" t="str">
        <f aca="false">IF($F757=1,$G757,"")</f>
        <v/>
      </c>
    </row>
    <row r="758" customFormat="false" ht="15" hidden="false" customHeight="false" outlineLevel="0" collapsed="false">
      <c r="A758" s="30" t="n">
        <v>118.125</v>
      </c>
      <c r="B758" s="31" t="n">
        <v>12.6263</v>
      </c>
      <c r="C758" s="32" t="n">
        <f aca="false">IF($A758="","",IF(設定!$B$21="dB",10^($B758/20),ABS($B758)))</f>
        <v>4.27873116122414</v>
      </c>
      <c r="D758" s="32" t="n">
        <f aca="false">IF($A758="","",$A758^2)</f>
        <v>13953.515625</v>
      </c>
      <c r="E758" s="32" t="n">
        <f aca="false">IF($A758="","",IF($C758&lt;=0,"",1/$C758^2))</f>
        <v>0.0546223021159877</v>
      </c>
      <c r="F758" s="33" t="n">
        <f aca="false">IF(OR(ROW()-設定!$B$30&lt;2,ROW()+設定!$B$30&gt;13701,N($A758)&lt;=0,N(INDEX($A$2:$A$13701,MIN(13700,MAX(1,ROW()-1+設定!$B$30))))&lt;=0,$A758&lt;設定!$B$28,$A758&gt;設定!$B$29),0,IF(AND($C758&gt;=MAX(INDEX($C$1:$C$13701,MAX(1,ROW()-設定!$B$24)):INDEX($C$1:$C$13701,MAX(1,ROW()-1))),$C758&gt;MAX(INDEX($C$1:$C$13701,MIN(13701,ROW()+1)):INDEX($C$1:$C$13701,MIN(13701,ROW()+設定!$B$24))),$C758&gt;=設定!$B$32,$C758&gt;=MAX(MIN(INDEX($C$1:$C$13701,MAX(1,ROW()-設定!$B$26)):INDEX($C$1:$C$13701,MAX(1,ROW()-1))),MIN(INDEX($C$1:$C$13701,MIN(13701,ROW()+1)):INDEX($C$1:$C$13701,MIN(13701,ROW()+設定!$B$26))))*10^(設定!$B$27/20)),1,0))</f>
        <v>0</v>
      </c>
      <c r="G758" s="33" t="n">
        <f aca="false">$G757+IF($F758=1,1,0)</f>
        <v>0</v>
      </c>
      <c r="H758" s="0" t="str">
        <f aca="false">IF($F758=1,$G758,"")</f>
        <v/>
      </c>
    </row>
    <row r="759" customFormat="false" ht="15" hidden="false" customHeight="false" outlineLevel="0" collapsed="false">
      <c r="A759" s="30" t="n">
        <v>118.28125</v>
      </c>
      <c r="B759" s="31" t="n">
        <v>12.7015</v>
      </c>
      <c r="C759" s="32" t="n">
        <f aca="false">IF($A759="","",IF(設定!$B$21="dB",10^($B759/20),ABS($B759)))</f>
        <v>4.31593603967294</v>
      </c>
      <c r="D759" s="32" t="n">
        <f aca="false">IF($A759="","",$A759^2)</f>
        <v>13990.4541015625</v>
      </c>
      <c r="E759" s="32" t="n">
        <f aca="false">IF($A759="","",IF($C759&lt;=0,"",1/$C759^2))</f>
        <v>0.0536846344187236</v>
      </c>
      <c r="F759" s="33" t="n">
        <f aca="false">IF(OR(ROW()-設定!$B$30&lt;2,ROW()+設定!$B$30&gt;13701,N($A759)&lt;=0,N(INDEX($A$2:$A$13701,MIN(13700,MAX(1,ROW()-1+設定!$B$30))))&lt;=0,$A759&lt;設定!$B$28,$A759&gt;設定!$B$29),0,IF(AND($C759&gt;=MAX(INDEX($C$1:$C$13701,MAX(1,ROW()-設定!$B$24)):INDEX($C$1:$C$13701,MAX(1,ROW()-1))),$C759&gt;MAX(INDEX($C$1:$C$13701,MIN(13701,ROW()+1)):INDEX($C$1:$C$13701,MIN(13701,ROW()+設定!$B$24))),$C759&gt;=設定!$B$32,$C759&gt;=MAX(MIN(INDEX($C$1:$C$13701,MAX(1,ROW()-設定!$B$26)):INDEX($C$1:$C$13701,MAX(1,ROW()-1))),MIN(INDEX($C$1:$C$13701,MIN(13701,ROW()+1)):INDEX($C$1:$C$13701,MIN(13701,ROW()+設定!$B$26))))*10^(設定!$B$27/20)),1,0))</f>
        <v>0</v>
      </c>
      <c r="G759" s="33" t="n">
        <f aca="false">$G758+IF($F759=1,1,0)</f>
        <v>0</v>
      </c>
      <c r="H759" s="0" t="str">
        <f aca="false">IF($F759=1,$G759,"")</f>
        <v/>
      </c>
    </row>
    <row r="760" customFormat="false" ht="15" hidden="false" customHeight="false" outlineLevel="0" collapsed="false">
      <c r="A760" s="30" t="n">
        <v>118.4375</v>
      </c>
      <c r="B760" s="31" t="n">
        <v>12.9758</v>
      </c>
      <c r="C760" s="32" t="n">
        <f aca="false">IF($A760="","",IF(設定!$B$21="dB",10^($B760/20),ABS($B760)))</f>
        <v>4.45440806588203</v>
      </c>
      <c r="D760" s="32" t="n">
        <f aca="false">IF($A760="","",$A760^2)</f>
        <v>14027.44140625</v>
      </c>
      <c r="E760" s="32" t="n">
        <f aca="false">IF($A760="","",IF($C760&lt;=0,"",1/$C760^2))</f>
        <v>0.0503987772572876</v>
      </c>
      <c r="F760" s="33" t="n">
        <f aca="false">IF(OR(ROW()-設定!$B$30&lt;2,ROW()+設定!$B$30&gt;13701,N($A760)&lt;=0,N(INDEX($A$2:$A$13701,MIN(13700,MAX(1,ROW()-1+設定!$B$30))))&lt;=0,$A760&lt;設定!$B$28,$A760&gt;設定!$B$29),0,IF(AND($C760&gt;=MAX(INDEX($C$1:$C$13701,MAX(1,ROW()-設定!$B$24)):INDEX($C$1:$C$13701,MAX(1,ROW()-1))),$C760&gt;MAX(INDEX($C$1:$C$13701,MIN(13701,ROW()+1)):INDEX($C$1:$C$13701,MIN(13701,ROW()+設定!$B$24))),$C760&gt;=設定!$B$32,$C760&gt;=MAX(MIN(INDEX($C$1:$C$13701,MAX(1,ROW()-設定!$B$26)):INDEX($C$1:$C$13701,MAX(1,ROW()-1))),MIN(INDEX($C$1:$C$13701,MIN(13701,ROW()+1)):INDEX($C$1:$C$13701,MIN(13701,ROW()+設定!$B$26))))*10^(設定!$B$27/20)),1,0))</f>
        <v>0</v>
      </c>
      <c r="G760" s="33" t="n">
        <f aca="false">$G759+IF($F760=1,1,0)</f>
        <v>0</v>
      </c>
      <c r="H760" s="0" t="str">
        <f aca="false">IF($F760=1,$G760,"")</f>
        <v/>
      </c>
    </row>
    <row r="761" customFormat="false" ht="15" hidden="false" customHeight="false" outlineLevel="0" collapsed="false">
      <c r="A761" s="30" t="n">
        <v>118.59375</v>
      </c>
      <c r="B761" s="31" t="n">
        <v>12.735</v>
      </c>
      <c r="C761" s="32" t="n">
        <f aca="false">IF($A761="","",IF(設定!$B$21="dB",10^($B761/20),ABS($B761)))</f>
        <v>4.33261401278146</v>
      </c>
      <c r="D761" s="32" t="n">
        <f aca="false">IF($A761="","",$A761^2)</f>
        <v>14064.4775390625</v>
      </c>
      <c r="E761" s="32" t="n">
        <f aca="false">IF($A761="","",IF($C761&lt;=0,"",1/$C761^2))</f>
        <v>0.0532721224322962</v>
      </c>
      <c r="F761" s="33" t="n">
        <f aca="false">IF(OR(ROW()-設定!$B$30&lt;2,ROW()+設定!$B$30&gt;13701,N($A761)&lt;=0,N(INDEX($A$2:$A$13701,MIN(13700,MAX(1,ROW()-1+設定!$B$30))))&lt;=0,$A761&lt;設定!$B$28,$A761&gt;設定!$B$29),0,IF(AND($C761&gt;=MAX(INDEX($C$1:$C$13701,MAX(1,ROW()-設定!$B$24)):INDEX($C$1:$C$13701,MAX(1,ROW()-1))),$C761&gt;MAX(INDEX($C$1:$C$13701,MIN(13701,ROW()+1)):INDEX($C$1:$C$13701,MIN(13701,ROW()+設定!$B$24))),$C761&gt;=設定!$B$32,$C761&gt;=MAX(MIN(INDEX($C$1:$C$13701,MAX(1,ROW()-設定!$B$26)):INDEX($C$1:$C$13701,MAX(1,ROW()-1))),MIN(INDEX($C$1:$C$13701,MIN(13701,ROW()+1)):INDEX($C$1:$C$13701,MIN(13701,ROW()+設定!$B$26))))*10^(設定!$B$27/20)),1,0))</f>
        <v>0</v>
      </c>
      <c r="G761" s="33" t="n">
        <f aca="false">$G760+IF($F761=1,1,0)</f>
        <v>0</v>
      </c>
      <c r="H761" s="0" t="str">
        <f aca="false">IF($F761=1,$G761,"")</f>
        <v/>
      </c>
    </row>
    <row r="762" customFormat="false" ht="15" hidden="false" customHeight="false" outlineLevel="0" collapsed="false">
      <c r="A762" s="30" t="n">
        <v>118.75</v>
      </c>
      <c r="B762" s="31" t="n">
        <v>12.7183</v>
      </c>
      <c r="C762" s="32" t="n">
        <f aca="false">IF($A762="","",IF(設定!$B$21="dB",10^($B762/20),ABS($B762)))</f>
        <v>4.32429187826964</v>
      </c>
      <c r="D762" s="32" t="n">
        <f aca="false">IF($A762="","",$A762^2)</f>
        <v>14101.5625</v>
      </c>
      <c r="E762" s="32" t="n">
        <f aca="false">IF($A762="","",IF($C762&lt;=0,"",1/$C762^2))</f>
        <v>0.0534773649943872</v>
      </c>
      <c r="F762" s="33" t="n">
        <f aca="false">IF(OR(ROW()-設定!$B$30&lt;2,ROW()+設定!$B$30&gt;13701,N($A762)&lt;=0,N(INDEX($A$2:$A$13701,MIN(13700,MAX(1,ROW()-1+設定!$B$30))))&lt;=0,$A762&lt;設定!$B$28,$A762&gt;設定!$B$29),0,IF(AND($C762&gt;=MAX(INDEX($C$1:$C$13701,MAX(1,ROW()-設定!$B$24)):INDEX($C$1:$C$13701,MAX(1,ROW()-1))),$C762&gt;MAX(INDEX($C$1:$C$13701,MIN(13701,ROW()+1)):INDEX($C$1:$C$13701,MIN(13701,ROW()+設定!$B$24))),$C762&gt;=設定!$B$32,$C762&gt;=MAX(MIN(INDEX($C$1:$C$13701,MAX(1,ROW()-設定!$B$26)):INDEX($C$1:$C$13701,MAX(1,ROW()-1))),MIN(INDEX($C$1:$C$13701,MIN(13701,ROW()+1)):INDEX($C$1:$C$13701,MIN(13701,ROW()+設定!$B$26))))*10^(設定!$B$27/20)),1,0))</f>
        <v>0</v>
      </c>
      <c r="G762" s="33" t="n">
        <f aca="false">$G761+IF($F762=1,1,0)</f>
        <v>0</v>
      </c>
      <c r="H762" s="0" t="str">
        <f aca="false">IF($F762=1,$G762,"")</f>
        <v/>
      </c>
    </row>
    <row r="763" customFormat="false" ht="15" hidden="false" customHeight="false" outlineLevel="0" collapsed="false">
      <c r="A763" s="30" t="n">
        <v>118.90625</v>
      </c>
      <c r="B763" s="31" t="n">
        <v>12.7995</v>
      </c>
      <c r="C763" s="32" t="n">
        <f aca="false">IF($A763="","",IF(設定!$B$21="dB",10^($B763/20),ABS($B763)))</f>
        <v>4.36490705092186</v>
      </c>
      <c r="D763" s="32" t="n">
        <f aca="false">IF($A763="","",$A763^2)</f>
        <v>14138.6962890625</v>
      </c>
      <c r="E763" s="32" t="n">
        <f aca="false">IF($A763="","",IF($C763&lt;=0,"",1/$C763^2))</f>
        <v>0.0524867884419734</v>
      </c>
      <c r="F763" s="33" t="n">
        <f aca="false">IF(OR(ROW()-設定!$B$30&lt;2,ROW()+設定!$B$30&gt;13701,N($A763)&lt;=0,N(INDEX($A$2:$A$13701,MIN(13700,MAX(1,ROW()-1+設定!$B$30))))&lt;=0,$A763&lt;設定!$B$28,$A763&gt;設定!$B$29),0,IF(AND($C763&gt;=MAX(INDEX($C$1:$C$13701,MAX(1,ROW()-設定!$B$24)):INDEX($C$1:$C$13701,MAX(1,ROW()-1))),$C763&gt;MAX(INDEX($C$1:$C$13701,MIN(13701,ROW()+1)):INDEX($C$1:$C$13701,MIN(13701,ROW()+設定!$B$24))),$C763&gt;=設定!$B$32,$C763&gt;=MAX(MIN(INDEX($C$1:$C$13701,MAX(1,ROW()-設定!$B$26)):INDEX($C$1:$C$13701,MAX(1,ROW()-1))),MIN(INDEX($C$1:$C$13701,MIN(13701,ROW()+1)):INDEX($C$1:$C$13701,MIN(13701,ROW()+設定!$B$26))))*10^(設定!$B$27/20)),1,0))</f>
        <v>0</v>
      </c>
      <c r="G763" s="33" t="n">
        <f aca="false">$G762+IF($F763=1,1,0)</f>
        <v>0</v>
      </c>
      <c r="H763" s="0" t="str">
        <f aca="false">IF($F763=1,$G763,"")</f>
        <v/>
      </c>
    </row>
    <row r="764" customFormat="false" ht="15" hidden="false" customHeight="false" outlineLevel="0" collapsed="false">
      <c r="A764" s="30" t="n">
        <v>119.0625</v>
      </c>
      <c r="B764" s="31" t="n">
        <v>12.818</v>
      </c>
      <c r="C764" s="32" t="n">
        <f aca="false">IF($A764="","",IF(設定!$B$21="dB",10^($B764/20),ABS($B764)))</f>
        <v>4.37421373568131</v>
      </c>
      <c r="D764" s="32" t="n">
        <f aca="false">IF($A764="","",$A764^2)</f>
        <v>14175.87890625</v>
      </c>
      <c r="E764" s="32" t="n">
        <f aca="false">IF($A764="","",IF($C764&lt;=0,"",1/$C764^2))</f>
        <v>0.0522636816736936</v>
      </c>
      <c r="F764" s="33" t="n">
        <f aca="false">IF(OR(ROW()-設定!$B$30&lt;2,ROW()+設定!$B$30&gt;13701,N($A764)&lt;=0,N(INDEX($A$2:$A$13701,MIN(13700,MAX(1,ROW()-1+設定!$B$30))))&lt;=0,$A764&lt;設定!$B$28,$A764&gt;設定!$B$29),0,IF(AND($C764&gt;=MAX(INDEX($C$1:$C$13701,MAX(1,ROW()-設定!$B$24)):INDEX($C$1:$C$13701,MAX(1,ROW()-1))),$C764&gt;MAX(INDEX($C$1:$C$13701,MIN(13701,ROW()+1)):INDEX($C$1:$C$13701,MIN(13701,ROW()+設定!$B$24))),$C764&gt;=設定!$B$32,$C764&gt;=MAX(MIN(INDEX($C$1:$C$13701,MAX(1,ROW()-設定!$B$26)):INDEX($C$1:$C$13701,MAX(1,ROW()-1))),MIN(INDEX($C$1:$C$13701,MIN(13701,ROW()+1)):INDEX($C$1:$C$13701,MIN(13701,ROW()+設定!$B$26))))*10^(設定!$B$27/20)),1,0))</f>
        <v>0</v>
      </c>
      <c r="G764" s="33" t="n">
        <f aca="false">$G763+IF($F764=1,1,0)</f>
        <v>0</v>
      </c>
      <c r="H764" s="0" t="str">
        <f aca="false">IF($F764=1,$G764,"")</f>
        <v/>
      </c>
    </row>
    <row r="765" customFormat="false" ht="15" hidden="false" customHeight="false" outlineLevel="0" collapsed="false">
      <c r="A765" s="30" t="n">
        <v>119.21875</v>
      </c>
      <c r="B765" s="31" t="n">
        <v>12.6292</v>
      </c>
      <c r="C765" s="32" t="n">
        <f aca="false">IF($A765="","",IF(設定!$B$21="dB",10^($B765/20),ABS($B765)))</f>
        <v>4.28015996040629</v>
      </c>
      <c r="D765" s="32" t="n">
        <f aca="false">IF($A765="","",$A765^2)</f>
        <v>14213.1103515625</v>
      </c>
      <c r="E765" s="32" t="n">
        <f aca="false">IF($A765="","",IF($C765&lt;=0,"",1/$C765^2))</f>
        <v>0.0545858402664434</v>
      </c>
      <c r="F765" s="33" t="n">
        <f aca="false">IF(OR(ROW()-設定!$B$30&lt;2,ROW()+設定!$B$30&gt;13701,N($A765)&lt;=0,N(INDEX($A$2:$A$13701,MIN(13700,MAX(1,ROW()-1+設定!$B$30))))&lt;=0,$A765&lt;設定!$B$28,$A765&gt;設定!$B$29),0,IF(AND($C765&gt;=MAX(INDEX($C$1:$C$13701,MAX(1,ROW()-設定!$B$24)):INDEX($C$1:$C$13701,MAX(1,ROW()-1))),$C765&gt;MAX(INDEX($C$1:$C$13701,MIN(13701,ROW()+1)):INDEX($C$1:$C$13701,MIN(13701,ROW()+設定!$B$24))),$C765&gt;=設定!$B$32,$C765&gt;=MAX(MIN(INDEX($C$1:$C$13701,MAX(1,ROW()-設定!$B$26)):INDEX($C$1:$C$13701,MAX(1,ROW()-1))),MIN(INDEX($C$1:$C$13701,MIN(13701,ROW()+1)):INDEX($C$1:$C$13701,MIN(13701,ROW()+設定!$B$26))))*10^(設定!$B$27/20)),1,0))</f>
        <v>0</v>
      </c>
      <c r="G765" s="33" t="n">
        <f aca="false">$G764+IF($F765=1,1,0)</f>
        <v>0</v>
      </c>
      <c r="H765" s="0" t="str">
        <f aca="false">IF($F765=1,$G765,"")</f>
        <v/>
      </c>
    </row>
    <row r="766" customFormat="false" ht="15" hidden="false" customHeight="false" outlineLevel="0" collapsed="false">
      <c r="A766" s="30" t="n">
        <v>119.375</v>
      </c>
      <c r="B766" s="31" t="n">
        <v>12.7247</v>
      </c>
      <c r="C766" s="32" t="n">
        <f aca="false">IF($A766="","",IF(設定!$B$21="dB",10^($B766/20),ABS($B766)))</f>
        <v>4.32747930842343</v>
      </c>
      <c r="D766" s="32" t="n">
        <f aca="false">IF($A766="","",$A766^2)</f>
        <v>14250.390625</v>
      </c>
      <c r="E766" s="32" t="n">
        <f aca="false">IF($A766="","",IF($C766&lt;=0,"",1/$C766^2))</f>
        <v>0.0533986158757263</v>
      </c>
      <c r="F766" s="33" t="n">
        <f aca="false">IF(OR(ROW()-設定!$B$30&lt;2,ROW()+設定!$B$30&gt;13701,N($A766)&lt;=0,N(INDEX($A$2:$A$13701,MIN(13700,MAX(1,ROW()-1+設定!$B$30))))&lt;=0,$A766&lt;設定!$B$28,$A766&gt;設定!$B$29),0,IF(AND($C766&gt;=MAX(INDEX($C$1:$C$13701,MAX(1,ROW()-設定!$B$24)):INDEX($C$1:$C$13701,MAX(1,ROW()-1))),$C766&gt;MAX(INDEX($C$1:$C$13701,MIN(13701,ROW()+1)):INDEX($C$1:$C$13701,MIN(13701,ROW()+設定!$B$24))),$C766&gt;=設定!$B$32,$C766&gt;=MAX(MIN(INDEX($C$1:$C$13701,MAX(1,ROW()-設定!$B$26)):INDEX($C$1:$C$13701,MAX(1,ROW()-1))),MIN(INDEX($C$1:$C$13701,MIN(13701,ROW()+1)):INDEX($C$1:$C$13701,MIN(13701,ROW()+設定!$B$26))))*10^(設定!$B$27/20)),1,0))</f>
        <v>0</v>
      </c>
      <c r="G766" s="33" t="n">
        <f aca="false">$G765+IF($F766=1,1,0)</f>
        <v>0</v>
      </c>
      <c r="H766" s="0" t="str">
        <f aca="false">IF($F766=1,$G766,"")</f>
        <v/>
      </c>
    </row>
    <row r="767" customFormat="false" ht="15" hidden="false" customHeight="false" outlineLevel="0" collapsed="false">
      <c r="A767" s="30" t="n">
        <v>119.53125</v>
      </c>
      <c r="B767" s="31" t="n">
        <v>12.8429</v>
      </c>
      <c r="C767" s="32" t="n">
        <f aca="false">IF($A767="","",IF(設定!$B$21="dB",10^($B767/20),ABS($B767)))</f>
        <v>4.38677136585632</v>
      </c>
      <c r="D767" s="32" t="n">
        <f aca="false">IF($A767="","",$A767^2)</f>
        <v>14287.7197265625</v>
      </c>
      <c r="E767" s="32" t="n">
        <f aca="false">IF($A767="","",IF($C767&lt;=0,"",1/$C767^2))</f>
        <v>0.0519648885279418</v>
      </c>
      <c r="F767" s="33" t="n">
        <f aca="false">IF(OR(ROW()-設定!$B$30&lt;2,ROW()+設定!$B$30&gt;13701,N($A767)&lt;=0,N(INDEX($A$2:$A$13701,MIN(13700,MAX(1,ROW()-1+設定!$B$30))))&lt;=0,$A767&lt;設定!$B$28,$A767&gt;設定!$B$29),0,IF(AND($C767&gt;=MAX(INDEX($C$1:$C$13701,MAX(1,ROW()-設定!$B$24)):INDEX($C$1:$C$13701,MAX(1,ROW()-1))),$C767&gt;MAX(INDEX($C$1:$C$13701,MIN(13701,ROW()+1)):INDEX($C$1:$C$13701,MIN(13701,ROW()+設定!$B$24))),$C767&gt;=設定!$B$32,$C767&gt;=MAX(MIN(INDEX($C$1:$C$13701,MAX(1,ROW()-設定!$B$26)):INDEX($C$1:$C$13701,MAX(1,ROW()-1))),MIN(INDEX($C$1:$C$13701,MIN(13701,ROW()+1)):INDEX($C$1:$C$13701,MIN(13701,ROW()+設定!$B$26))))*10^(設定!$B$27/20)),1,0))</f>
        <v>0</v>
      </c>
      <c r="G767" s="33" t="n">
        <f aca="false">$G766+IF($F767=1,1,0)</f>
        <v>0</v>
      </c>
      <c r="H767" s="0" t="str">
        <f aca="false">IF($F767=1,$G767,"")</f>
        <v/>
      </c>
    </row>
    <row r="768" customFormat="false" ht="15" hidden="false" customHeight="false" outlineLevel="0" collapsed="false">
      <c r="A768" s="30" t="n">
        <v>119.6875</v>
      </c>
      <c r="B768" s="31" t="n">
        <v>12.7761</v>
      </c>
      <c r="C768" s="32" t="n">
        <f aca="false">IF($A768="","",IF(設定!$B$21="dB",10^($B768/20),ABS($B768)))</f>
        <v>4.35316370965721</v>
      </c>
      <c r="D768" s="32" t="n">
        <f aca="false">IF($A768="","",$A768^2)</f>
        <v>14325.09765625</v>
      </c>
      <c r="E768" s="32" t="n">
        <f aca="false">IF($A768="","",IF($C768&lt;=0,"",1/$C768^2))</f>
        <v>0.0527703530802084</v>
      </c>
      <c r="F768" s="33" t="n">
        <f aca="false">IF(OR(ROW()-設定!$B$30&lt;2,ROW()+設定!$B$30&gt;13701,N($A768)&lt;=0,N(INDEX($A$2:$A$13701,MIN(13700,MAX(1,ROW()-1+設定!$B$30))))&lt;=0,$A768&lt;設定!$B$28,$A768&gt;設定!$B$29),0,IF(AND($C768&gt;=MAX(INDEX($C$1:$C$13701,MAX(1,ROW()-設定!$B$24)):INDEX($C$1:$C$13701,MAX(1,ROW()-1))),$C768&gt;MAX(INDEX($C$1:$C$13701,MIN(13701,ROW()+1)):INDEX($C$1:$C$13701,MIN(13701,ROW()+設定!$B$24))),$C768&gt;=設定!$B$32,$C768&gt;=MAX(MIN(INDEX($C$1:$C$13701,MAX(1,ROW()-設定!$B$26)):INDEX($C$1:$C$13701,MAX(1,ROW()-1))),MIN(INDEX($C$1:$C$13701,MIN(13701,ROW()+1)):INDEX($C$1:$C$13701,MIN(13701,ROW()+設定!$B$26))))*10^(設定!$B$27/20)),1,0))</f>
        <v>0</v>
      </c>
      <c r="G768" s="33" t="n">
        <f aca="false">$G767+IF($F768=1,1,0)</f>
        <v>0</v>
      </c>
      <c r="H768" s="0" t="str">
        <f aca="false">IF($F768=1,$G768,"")</f>
        <v/>
      </c>
    </row>
    <row r="769" customFormat="false" ht="15" hidden="false" customHeight="false" outlineLevel="0" collapsed="false">
      <c r="A769" s="30" t="n">
        <v>119.84375</v>
      </c>
      <c r="B769" s="31" t="n">
        <v>12.7613</v>
      </c>
      <c r="C769" s="32" t="n">
        <f aca="false">IF($A769="","",IF(設定!$B$21="dB",10^($B769/20),ABS($B769)))</f>
        <v>4.34575261328162</v>
      </c>
      <c r="D769" s="32" t="n">
        <f aca="false">IF($A769="","",$A769^2)</f>
        <v>14362.5244140625</v>
      </c>
      <c r="E769" s="32" t="n">
        <f aca="false">IF($A769="","",IF($C769&lt;=0,"",1/$C769^2))</f>
        <v>0.0529504920249236</v>
      </c>
      <c r="F769" s="33" t="n">
        <f aca="false">IF(OR(ROW()-設定!$B$30&lt;2,ROW()+設定!$B$30&gt;13701,N($A769)&lt;=0,N(INDEX($A$2:$A$13701,MIN(13700,MAX(1,ROW()-1+設定!$B$30))))&lt;=0,$A769&lt;設定!$B$28,$A769&gt;設定!$B$29),0,IF(AND($C769&gt;=MAX(INDEX($C$1:$C$13701,MAX(1,ROW()-設定!$B$24)):INDEX($C$1:$C$13701,MAX(1,ROW()-1))),$C769&gt;MAX(INDEX($C$1:$C$13701,MIN(13701,ROW()+1)):INDEX($C$1:$C$13701,MIN(13701,ROW()+設定!$B$24))),$C769&gt;=設定!$B$32,$C769&gt;=MAX(MIN(INDEX($C$1:$C$13701,MAX(1,ROW()-設定!$B$26)):INDEX($C$1:$C$13701,MAX(1,ROW()-1))),MIN(INDEX($C$1:$C$13701,MIN(13701,ROW()+1)):INDEX($C$1:$C$13701,MIN(13701,ROW()+設定!$B$26))))*10^(設定!$B$27/20)),1,0))</f>
        <v>0</v>
      </c>
      <c r="G769" s="33" t="n">
        <f aca="false">$G768+IF($F769=1,1,0)</f>
        <v>0</v>
      </c>
      <c r="H769" s="0" t="str">
        <f aca="false">IF($F769=1,$G769,"")</f>
        <v/>
      </c>
    </row>
    <row r="770" customFormat="false" ht="15" hidden="false" customHeight="false" outlineLevel="0" collapsed="false">
      <c r="A770" s="30" t="n">
        <v>120</v>
      </c>
      <c r="B770" s="31" t="n">
        <v>12.9099</v>
      </c>
      <c r="C770" s="32" t="n">
        <f aca="false">IF($A770="","",IF(設定!$B$21="dB",10^($B770/20),ABS($B770)))</f>
        <v>4.42074027281009</v>
      </c>
      <c r="D770" s="32" t="n">
        <f aca="false">IF($A770="","",$A770^2)</f>
        <v>14400</v>
      </c>
      <c r="E770" s="32" t="n">
        <f aca="false">IF($A770="","",IF($C770&lt;=0,"",1/$C770^2))</f>
        <v>0.0511693617585622</v>
      </c>
      <c r="F770" s="33" t="n">
        <f aca="false">IF(OR(ROW()-設定!$B$30&lt;2,ROW()+設定!$B$30&gt;13701,N($A770)&lt;=0,N(INDEX($A$2:$A$13701,MIN(13700,MAX(1,ROW()-1+設定!$B$30))))&lt;=0,$A770&lt;設定!$B$28,$A770&gt;設定!$B$29),0,IF(AND($C770&gt;=MAX(INDEX($C$1:$C$13701,MAX(1,ROW()-設定!$B$24)):INDEX($C$1:$C$13701,MAX(1,ROW()-1))),$C770&gt;MAX(INDEX($C$1:$C$13701,MIN(13701,ROW()+1)):INDEX($C$1:$C$13701,MIN(13701,ROW()+設定!$B$24))),$C770&gt;=設定!$B$32,$C770&gt;=MAX(MIN(INDEX($C$1:$C$13701,MAX(1,ROW()-設定!$B$26)):INDEX($C$1:$C$13701,MAX(1,ROW()-1))),MIN(INDEX($C$1:$C$13701,MIN(13701,ROW()+1)):INDEX($C$1:$C$13701,MIN(13701,ROW()+設定!$B$26))))*10^(設定!$B$27/20)),1,0))</f>
        <v>0</v>
      </c>
      <c r="G770" s="33" t="n">
        <f aca="false">$G769+IF($F770=1,1,0)</f>
        <v>0</v>
      </c>
      <c r="H770" s="0" t="str">
        <f aca="false">IF($F770=1,$G770,"")</f>
        <v/>
      </c>
    </row>
    <row r="771" customFormat="false" ht="15" hidden="false" customHeight="false" outlineLevel="0" collapsed="false">
      <c r="A771" s="30" t="n">
        <v>120.15625</v>
      </c>
      <c r="B771" s="31" t="n">
        <v>12.6793</v>
      </c>
      <c r="C771" s="32" t="n">
        <f aca="false">IF($A771="","",IF(設定!$B$21="dB",10^($B771/20),ABS($B771)))</f>
        <v>4.3049191554433</v>
      </c>
      <c r="D771" s="32" t="n">
        <f aca="false">IF($A771="","",$A771^2)</f>
        <v>14437.5244140625</v>
      </c>
      <c r="E771" s="32" t="n">
        <f aca="false">IF($A771="","",IF($C771&lt;=0,"",1/$C771^2))</f>
        <v>0.0539597588361742</v>
      </c>
      <c r="F771" s="33" t="n">
        <f aca="false">IF(OR(ROW()-設定!$B$30&lt;2,ROW()+設定!$B$30&gt;13701,N($A771)&lt;=0,N(INDEX($A$2:$A$13701,MIN(13700,MAX(1,ROW()-1+設定!$B$30))))&lt;=0,$A771&lt;設定!$B$28,$A771&gt;設定!$B$29),0,IF(AND($C771&gt;=MAX(INDEX($C$1:$C$13701,MAX(1,ROW()-設定!$B$24)):INDEX($C$1:$C$13701,MAX(1,ROW()-1))),$C771&gt;MAX(INDEX($C$1:$C$13701,MIN(13701,ROW()+1)):INDEX($C$1:$C$13701,MIN(13701,ROW()+設定!$B$24))),$C771&gt;=設定!$B$32,$C771&gt;=MAX(MIN(INDEX($C$1:$C$13701,MAX(1,ROW()-設定!$B$26)):INDEX($C$1:$C$13701,MAX(1,ROW()-1))),MIN(INDEX($C$1:$C$13701,MIN(13701,ROW()+1)):INDEX($C$1:$C$13701,MIN(13701,ROW()+設定!$B$26))))*10^(設定!$B$27/20)),1,0))</f>
        <v>0</v>
      </c>
      <c r="G771" s="33" t="n">
        <f aca="false">$G770+IF($F771=1,1,0)</f>
        <v>0</v>
      </c>
      <c r="H771" s="0" t="str">
        <f aca="false">IF($F771=1,$G771,"")</f>
        <v/>
      </c>
    </row>
    <row r="772" customFormat="false" ht="15" hidden="false" customHeight="false" outlineLevel="0" collapsed="false">
      <c r="A772" s="30" t="n">
        <v>120.3125</v>
      </c>
      <c r="B772" s="31" t="n">
        <v>12.7599</v>
      </c>
      <c r="C772" s="32" t="n">
        <f aca="false">IF($A772="","",IF(設定!$B$21="dB",10^($B772/20),ABS($B772)))</f>
        <v>4.34505221716543</v>
      </c>
      <c r="D772" s="32" t="n">
        <f aca="false">IF($A772="","",$A772^2)</f>
        <v>14475.09765625</v>
      </c>
      <c r="E772" s="32" t="n">
        <f aca="false">IF($A772="","",IF($C772&lt;=0,"",1/$C772^2))</f>
        <v>0.0529675639983572</v>
      </c>
      <c r="F772" s="33" t="n">
        <f aca="false">IF(OR(ROW()-設定!$B$30&lt;2,ROW()+設定!$B$30&gt;13701,N($A772)&lt;=0,N(INDEX($A$2:$A$13701,MIN(13700,MAX(1,ROW()-1+設定!$B$30))))&lt;=0,$A772&lt;設定!$B$28,$A772&gt;設定!$B$29),0,IF(AND($C772&gt;=MAX(INDEX($C$1:$C$13701,MAX(1,ROW()-設定!$B$24)):INDEX($C$1:$C$13701,MAX(1,ROW()-1))),$C772&gt;MAX(INDEX($C$1:$C$13701,MIN(13701,ROW()+1)):INDEX($C$1:$C$13701,MIN(13701,ROW()+設定!$B$24))),$C772&gt;=設定!$B$32,$C772&gt;=MAX(MIN(INDEX($C$1:$C$13701,MAX(1,ROW()-設定!$B$26)):INDEX($C$1:$C$13701,MAX(1,ROW()-1))),MIN(INDEX($C$1:$C$13701,MIN(13701,ROW()+1)):INDEX($C$1:$C$13701,MIN(13701,ROW()+設定!$B$26))))*10^(設定!$B$27/20)),1,0))</f>
        <v>0</v>
      </c>
      <c r="G772" s="33" t="n">
        <f aca="false">$G771+IF($F772=1,1,0)</f>
        <v>0</v>
      </c>
      <c r="H772" s="0" t="str">
        <f aca="false">IF($F772=1,$G772,"")</f>
        <v/>
      </c>
    </row>
    <row r="773" customFormat="false" ht="15" hidden="false" customHeight="false" outlineLevel="0" collapsed="false">
      <c r="A773" s="30" t="n">
        <v>120.46875</v>
      </c>
      <c r="B773" s="31" t="n">
        <v>12.6975</v>
      </c>
      <c r="C773" s="32" t="n">
        <f aca="false">IF($A773="","",IF(設定!$B$21="dB",10^($B773/20),ABS($B773)))</f>
        <v>4.3139489352583</v>
      </c>
      <c r="D773" s="32" t="n">
        <f aca="false">IF($A773="","",$A773^2)</f>
        <v>14512.7197265625</v>
      </c>
      <c r="E773" s="32" t="n">
        <f aca="false">IF($A773="","",IF($C773&lt;=0,"",1/$C773^2))</f>
        <v>0.0537341025717271</v>
      </c>
      <c r="F773" s="33" t="n">
        <f aca="false">IF(OR(ROW()-設定!$B$30&lt;2,ROW()+設定!$B$30&gt;13701,N($A773)&lt;=0,N(INDEX($A$2:$A$13701,MIN(13700,MAX(1,ROW()-1+設定!$B$30))))&lt;=0,$A773&lt;設定!$B$28,$A773&gt;設定!$B$29),0,IF(AND($C773&gt;=MAX(INDEX($C$1:$C$13701,MAX(1,ROW()-設定!$B$24)):INDEX($C$1:$C$13701,MAX(1,ROW()-1))),$C773&gt;MAX(INDEX($C$1:$C$13701,MIN(13701,ROW()+1)):INDEX($C$1:$C$13701,MIN(13701,ROW()+設定!$B$24))),$C773&gt;=設定!$B$32,$C773&gt;=MAX(MIN(INDEX($C$1:$C$13701,MAX(1,ROW()-設定!$B$26)):INDEX($C$1:$C$13701,MAX(1,ROW()-1))),MIN(INDEX($C$1:$C$13701,MIN(13701,ROW()+1)):INDEX($C$1:$C$13701,MIN(13701,ROW()+設定!$B$26))))*10^(設定!$B$27/20)),1,0))</f>
        <v>0</v>
      </c>
      <c r="G773" s="33" t="n">
        <f aca="false">$G772+IF($F773=1,1,0)</f>
        <v>0</v>
      </c>
      <c r="H773" s="0" t="str">
        <f aca="false">IF($F773=1,$G773,"")</f>
        <v/>
      </c>
    </row>
    <row r="774" customFormat="false" ht="15" hidden="false" customHeight="false" outlineLevel="0" collapsed="false">
      <c r="A774" s="30" t="n">
        <v>120.625</v>
      </c>
      <c r="B774" s="31" t="n">
        <v>12.9072</v>
      </c>
      <c r="C774" s="32" t="n">
        <f aca="false">IF($A774="","",IF(設定!$B$21="dB",10^($B774/20),ABS($B774)))</f>
        <v>4.41936630373156</v>
      </c>
      <c r="D774" s="32" t="n">
        <f aca="false">IF($A774="","",$A774^2)</f>
        <v>14550.390625</v>
      </c>
      <c r="E774" s="32" t="n">
        <f aca="false">IF($A774="","",IF($C774&lt;=0,"",1/$C774^2))</f>
        <v>0.051201183537898</v>
      </c>
      <c r="F774" s="33" t="n">
        <f aca="false">IF(OR(ROW()-設定!$B$30&lt;2,ROW()+設定!$B$30&gt;13701,N($A774)&lt;=0,N(INDEX($A$2:$A$13701,MIN(13700,MAX(1,ROW()-1+設定!$B$30))))&lt;=0,$A774&lt;設定!$B$28,$A774&gt;設定!$B$29),0,IF(AND($C774&gt;=MAX(INDEX($C$1:$C$13701,MAX(1,ROW()-設定!$B$24)):INDEX($C$1:$C$13701,MAX(1,ROW()-1))),$C774&gt;MAX(INDEX($C$1:$C$13701,MIN(13701,ROW()+1)):INDEX($C$1:$C$13701,MIN(13701,ROW()+設定!$B$24))),$C774&gt;=設定!$B$32,$C774&gt;=MAX(MIN(INDEX($C$1:$C$13701,MAX(1,ROW()-設定!$B$26)):INDEX($C$1:$C$13701,MAX(1,ROW()-1))),MIN(INDEX($C$1:$C$13701,MIN(13701,ROW()+1)):INDEX($C$1:$C$13701,MIN(13701,ROW()+設定!$B$26))))*10^(設定!$B$27/20)),1,0))</f>
        <v>0</v>
      </c>
      <c r="G774" s="33" t="n">
        <f aca="false">$G773+IF($F774=1,1,0)</f>
        <v>0</v>
      </c>
      <c r="H774" s="0" t="str">
        <f aca="false">IF($F774=1,$G774,"")</f>
        <v/>
      </c>
    </row>
    <row r="775" customFormat="false" ht="15" hidden="false" customHeight="false" outlineLevel="0" collapsed="false">
      <c r="A775" s="30" t="n">
        <v>120.78125</v>
      </c>
      <c r="B775" s="31" t="n">
        <v>12.5476</v>
      </c>
      <c r="C775" s="32" t="n">
        <f aca="false">IF($A775="","",IF(設定!$B$21="dB",10^($B775/20),ABS($B775)))</f>
        <v>4.24013808377908</v>
      </c>
      <c r="D775" s="32" t="n">
        <f aca="false">IF($A775="","",$A775^2)</f>
        <v>14588.1103515625</v>
      </c>
      <c r="E775" s="32" t="n">
        <f aca="false">IF($A775="","",IF($C775&lt;=0,"",1/$C775^2))</f>
        <v>0.0556211546215078</v>
      </c>
      <c r="F775" s="33" t="n">
        <f aca="false">IF(OR(ROW()-設定!$B$30&lt;2,ROW()+設定!$B$30&gt;13701,N($A775)&lt;=0,N(INDEX($A$2:$A$13701,MIN(13700,MAX(1,ROW()-1+設定!$B$30))))&lt;=0,$A775&lt;設定!$B$28,$A775&gt;設定!$B$29),0,IF(AND($C775&gt;=MAX(INDEX($C$1:$C$13701,MAX(1,ROW()-設定!$B$24)):INDEX($C$1:$C$13701,MAX(1,ROW()-1))),$C775&gt;MAX(INDEX($C$1:$C$13701,MIN(13701,ROW()+1)):INDEX($C$1:$C$13701,MIN(13701,ROW()+設定!$B$24))),$C775&gt;=設定!$B$32,$C775&gt;=MAX(MIN(INDEX($C$1:$C$13701,MAX(1,ROW()-設定!$B$26)):INDEX($C$1:$C$13701,MAX(1,ROW()-1))),MIN(INDEX($C$1:$C$13701,MIN(13701,ROW()+1)):INDEX($C$1:$C$13701,MIN(13701,ROW()+設定!$B$26))))*10^(設定!$B$27/20)),1,0))</f>
        <v>0</v>
      </c>
      <c r="G775" s="33" t="n">
        <f aca="false">$G774+IF($F775=1,1,0)</f>
        <v>0</v>
      </c>
      <c r="H775" s="0" t="str">
        <f aca="false">IF($F775=1,$G775,"")</f>
        <v/>
      </c>
    </row>
    <row r="776" customFormat="false" ht="15" hidden="false" customHeight="false" outlineLevel="0" collapsed="false">
      <c r="A776" s="30" t="n">
        <v>120.9375</v>
      </c>
      <c r="B776" s="31" t="n">
        <v>12.6844</v>
      </c>
      <c r="C776" s="32" t="n">
        <f aca="false">IF($A776="","",IF(設定!$B$21="dB",10^($B776/20),ABS($B776)))</f>
        <v>4.30744757054359</v>
      </c>
      <c r="D776" s="32" t="n">
        <f aca="false">IF($A776="","",$A776^2)</f>
        <v>14625.87890625</v>
      </c>
      <c r="E776" s="32" t="n">
        <f aca="false">IF($A776="","",IF($C776&lt;=0,"",1/$C776^2))</f>
        <v>0.0538964300899858</v>
      </c>
      <c r="F776" s="33" t="n">
        <f aca="false">IF(OR(ROW()-設定!$B$30&lt;2,ROW()+設定!$B$30&gt;13701,N($A776)&lt;=0,N(INDEX($A$2:$A$13701,MIN(13700,MAX(1,ROW()-1+設定!$B$30))))&lt;=0,$A776&lt;設定!$B$28,$A776&gt;設定!$B$29),0,IF(AND($C776&gt;=MAX(INDEX($C$1:$C$13701,MAX(1,ROW()-設定!$B$24)):INDEX($C$1:$C$13701,MAX(1,ROW()-1))),$C776&gt;MAX(INDEX($C$1:$C$13701,MIN(13701,ROW()+1)):INDEX($C$1:$C$13701,MIN(13701,ROW()+設定!$B$24))),$C776&gt;=設定!$B$32,$C776&gt;=MAX(MIN(INDEX($C$1:$C$13701,MAX(1,ROW()-設定!$B$26)):INDEX($C$1:$C$13701,MAX(1,ROW()-1))),MIN(INDEX($C$1:$C$13701,MIN(13701,ROW()+1)):INDEX($C$1:$C$13701,MIN(13701,ROW()+設定!$B$26))))*10^(設定!$B$27/20)),1,0))</f>
        <v>0</v>
      </c>
      <c r="G776" s="33" t="n">
        <f aca="false">$G775+IF($F776=1,1,0)</f>
        <v>0</v>
      </c>
      <c r="H776" s="0" t="str">
        <f aca="false">IF($F776=1,$G776,"")</f>
        <v/>
      </c>
    </row>
    <row r="777" customFormat="false" ht="15" hidden="false" customHeight="false" outlineLevel="0" collapsed="false">
      <c r="A777" s="30" t="n">
        <v>121.09375</v>
      </c>
      <c r="B777" s="31" t="n">
        <v>12.7</v>
      </c>
      <c r="C777" s="32" t="n">
        <f aca="false">IF($A777="","",IF(設定!$B$21="dB",10^($B777/20),ABS($B777)))</f>
        <v>4.31519076827765</v>
      </c>
      <c r="D777" s="32" t="n">
        <f aca="false">IF($A777="","",$A777^2)</f>
        <v>14663.6962890625</v>
      </c>
      <c r="E777" s="32" t="n">
        <f aca="false">IF($A777="","",IF($C777&lt;=0,"",1/$C777^2))</f>
        <v>0.0537031796370253</v>
      </c>
      <c r="F777" s="33" t="n">
        <f aca="false">IF(OR(ROW()-設定!$B$30&lt;2,ROW()+設定!$B$30&gt;13701,N($A777)&lt;=0,N(INDEX($A$2:$A$13701,MIN(13700,MAX(1,ROW()-1+設定!$B$30))))&lt;=0,$A777&lt;設定!$B$28,$A777&gt;設定!$B$29),0,IF(AND($C777&gt;=MAX(INDEX($C$1:$C$13701,MAX(1,ROW()-設定!$B$24)):INDEX($C$1:$C$13701,MAX(1,ROW()-1))),$C777&gt;MAX(INDEX($C$1:$C$13701,MIN(13701,ROW()+1)):INDEX($C$1:$C$13701,MIN(13701,ROW()+設定!$B$24))),$C777&gt;=設定!$B$32,$C777&gt;=MAX(MIN(INDEX($C$1:$C$13701,MAX(1,ROW()-設定!$B$26)):INDEX($C$1:$C$13701,MAX(1,ROW()-1))),MIN(INDEX($C$1:$C$13701,MIN(13701,ROW()+1)):INDEX($C$1:$C$13701,MIN(13701,ROW()+設定!$B$26))))*10^(設定!$B$27/20)),1,0))</f>
        <v>0</v>
      </c>
      <c r="G777" s="33" t="n">
        <f aca="false">$G776+IF($F777=1,1,0)</f>
        <v>0</v>
      </c>
      <c r="H777" s="0" t="str">
        <f aca="false">IF($F777=1,$G777,"")</f>
        <v/>
      </c>
    </row>
    <row r="778" customFormat="false" ht="15" hidden="false" customHeight="false" outlineLevel="0" collapsed="false">
      <c r="A778" s="30" t="n">
        <v>121.25</v>
      </c>
      <c r="B778" s="31" t="n">
        <v>12.8247</v>
      </c>
      <c r="C778" s="32" t="n">
        <f aca="false">IF($A778="","",IF(設定!$B$21="dB",10^($B778/20),ABS($B778)))</f>
        <v>4.37758915713598</v>
      </c>
      <c r="D778" s="32" t="n">
        <f aca="false">IF($A778="","",$A778^2)</f>
        <v>14701.5625</v>
      </c>
      <c r="E778" s="32" t="n">
        <f aca="false">IF($A778="","",IF($C778&lt;=0,"",1/$C778^2))</f>
        <v>0.0521831149812817</v>
      </c>
      <c r="F778" s="33" t="n">
        <f aca="false">IF(OR(ROW()-設定!$B$30&lt;2,ROW()+設定!$B$30&gt;13701,N($A778)&lt;=0,N(INDEX($A$2:$A$13701,MIN(13700,MAX(1,ROW()-1+設定!$B$30))))&lt;=0,$A778&lt;設定!$B$28,$A778&gt;設定!$B$29),0,IF(AND($C778&gt;=MAX(INDEX($C$1:$C$13701,MAX(1,ROW()-設定!$B$24)):INDEX($C$1:$C$13701,MAX(1,ROW()-1))),$C778&gt;MAX(INDEX($C$1:$C$13701,MIN(13701,ROW()+1)):INDEX($C$1:$C$13701,MIN(13701,ROW()+設定!$B$24))),$C778&gt;=設定!$B$32,$C778&gt;=MAX(MIN(INDEX($C$1:$C$13701,MAX(1,ROW()-設定!$B$26)):INDEX($C$1:$C$13701,MAX(1,ROW()-1))),MIN(INDEX($C$1:$C$13701,MIN(13701,ROW()+1)):INDEX($C$1:$C$13701,MIN(13701,ROW()+設定!$B$26))))*10^(設定!$B$27/20)),1,0))</f>
        <v>0</v>
      </c>
      <c r="G778" s="33" t="n">
        <f aca="false">$G777+IF($F778=1,1,0)</f>
        <v>0</v>
      </c>
      <c r="H778" s="0" t="str">
        <f aca="false">IF($F778=1,$G778,"")</f>
        <v/>
      </c>
    </row>
    <row r="779" customFormat="false" ht="15" hidden="false" customHeight="false" outlineLevel="0" collapsed="false">
      <c r="A779" s="30" t="n">
        <v>121.40625</v>
      </c>
      <c r="B779" s="31" t="n">
        <v>12.8201</v>
      </c>
      <c r="C779" s="32" t="n">
        <f aca="false">IF($A779="","",IF(設定!$B$21="dB",10^($B779/20),ABS($B779)))</f>
        <v>4.37527142346634</v>
      </c>
      <c r="D779" s="32" t="n">
        <f aca="false">IF($A779="","",$A779^2)</f>
        <v>14739.4775390625</v>
      </c>
      <c r="E779" s="32" t="n">
        <f aca="false">IF($A779="","",IF($C779&lt;=0,"",1/$C779^2))</f>
        <v>0.0522384160520829</v>
      </c>
      <c r="F779" s="33" t="n">
        <f aca="false">IF(OR(ROW()-設定!$B$30&lt;2,ROW()+設定!$B$30&gt;13701,N($A779)&lt;=0,N(INDEX($A$2:$A$13701,MIN(13700,MAX(1,ROW()-1+設定!$B$30))))&lt;=0,$A779&lt;設定!$B$28,$A779&gt;設定!$B$29),0,IF(AND($C779&gt;=MAX(INDEX($C$1:$C$13701,MAX(1,ROW()-設定!$B$24)):INDEX($C$1:$C$13701,MAX(1,ROW()-1))),$C779&gt;MAX(INDEX($C$1:$C$13701,MIN(13701,ROW()+1)):INDEX($C$1:$C$13701,MIN(13701,ROW()+設定!$B$24))),$C779&gt;=設定!$B$32,$C779&gt;=MAX(MIN(INDEX($C$1:$C$13701,MAX(1,ROW()-設定!$B$26)):INDEX($C$1:$C$13701,MAX(1,ROW()-1))),MIN(INDEX($C$1:$C$13701,MIN(13701,ROW()+1)):INDEX($C$1:$C$13701,MIN(13701,ROW()+設定!$B$26))))*10^(設定!$B$27/20)),1,0))</f>
        <v>0</v>
      </c>
      <c r="G779" s="33" t="n">
        <f aca="false">$G778+IF($F779=1,1,0)</f>
        <v>0</v>
      </c>
      <c r="H779" s="0" t="str">
        <f aca="false">IF($F779=1,$G779,"")</f>
        <v/>
      </c>
    </row>
    <row r="780" customFormat="false" ht="15" hidden="false" customHeight="false" outlineLevel="0" collapsed="false">
      <c r="A780" s="30" t="n">
        <v>121.5625</v>
      </c>
      <c r="B780" s="31" t="n">
        <v>12.9019</v>
      </c>
      <c r="C780" s="32" t="n">
        <f aca="false">IF($A780="","",IF(設定!$B$21="dB",10^($B780/20),ABS($B780)))</f>
        <v>4.41667049503885</v>
      </c>
      <c r="D780" s="32" t="n">
        <f aca="false">IF($A780="","",$A780^2)</f>
        <v>14777.44140625</v>
      </c>
      <c r="E780" s="32" t="n">
        <f aca="false">IF($A780="","",IF($C780&lt;=0,"",1/$C780^2))</f>
        <v>0.0512637060738929</v>
      </c>
      <c r="F780" s="33" t="n">
        <f aca="false">IF(OR(ROW()-設定!$B$30&lt;2,ROW()+設定!$B$30&gt;13701,N($A780)&lt;=0,N(INDEX($A$2:$A$13701,MIN(13700,MAX(1,ROW()-1+設定!$B$30))))&lt;=0,$A780&lt;設定!$B$28,$A780&gt;設定!$B$29),0,IF(AND($C780&gt;=MAX(INDEX($C$1:$C$13701,MAX(1,ROW()-設定!$B$24)):INDEX($C$1:$C$13701,MAX(1,ROW()-1))),$C780&gt;MAX(INDEX($C$1:$C$13701,MIN(13701,ROW()+1)):INDEX($C$1:$C$13701,MIN(13701,ROW()+設定!$B$24))),$C780&gt;=設定!$B$32,$C780&gt;=MAX(MIN(INDEX($C$1:$C$13701,MAX(1,ROW()-設定!$B$26)):INDEX($C$1:$C$13701,MAX(1,ROW()-1))),MIN(INDEX($C$1:$C$13701,MIN(13701,ROW()+1)):INDEX($C$1:$C$13701,MIN(13701,ROW()+設定!$B$26))))*10^(設定!$B$27/20)),1,0))</f>
        <v>0</v>
      </c>
      <c r="G780" s="33" t="n">
        <f aca="false">$G779+IF($F780=1,1,0)</f>
        <v>0</v>
      </c>
      <c r="H780" s="0" t="str">
        <f aca="false">IF($F780=1,$G780,"")</f>
        <v/>
      </c>
    </row>
    <row r="781" customFormat="false" ht="15" hidden="false" customHeight="false" outlineLevel="0" collapsed="false">
      <c r="A781" s="30" t="n">
        <v>121.71875</v>
      </c>
      <c r="B781" s="31" t="n">
        <v>12.593</v>
      </c>
      <c r="C781" s="32" t="n">
        <f aca="false">IF($A781="","",IF(設定!$B$21="dB",10^($B781/20),ABS($B781)))</f>
        <v>4.26235874818018</v>
      </c>
      <c r="D781" s="32" t="n">
        <f aca="false">IF($A781="","",$A781^2)</f>
        <v>14815.4541015625</v>
      </c>
      <c r="E781" s="32" t="n">
        <f aca="false">IF($A781="","",IF($C781&lt;=0,"",1/$C781^2))</f>
        <v>0.0550427343312577</v>
      </c>
      <c r="F781" s="33" t="n">
        <f aca="false">IF(OR(ROW()-設定!$B$30&lt;2,ROW()+設定!$B$30&gt;13701,N($A781)&lt;=0,N(INDEX($A$2:$A$13701,MIN(13700,MAX(1,ROW()-1+設定!$B$30))))&lt;=0,$A781&lt;設定!$B$28,$A781&gt;設定!$B$29),0,IF(AND($C781&gt;=MAX(INDEX($C$1:$C$13701,MAX(1,ROW()-設定!$B$24)):INDEX($C$1:$C$13701,MAX(1,ROW()-1))),$C781&gt;MAX(INDEX($C$1:$C$13701,MIN(13701,ROW()+1)):INDEX($C$1:$C$13701,MIN(13701,ROW()+設定!$B$24))),$C781&gt;=設定!$B$32,$C781&gt;=MAX(MIN(INDEX($C$1:$C$13701,MAX(1,ROW()-設定!$B$26)):INDEX($C$1:$C$13701,MAX(1,ROW()-1))),MIN(INDEX($C$1:$C$13701,MIN(13701,ROW()+1)):INDEX($C$1:$C$13701,MIN(13701,ROW()+設定!$B$26))))*10^(設定!$B$27/20)),1,0))</f>
        <v>0</v>
      </c>
      <c r="G781" s="33" t="n">
        <f aca="false">$G780+IF($F781=1,1,0)</f>
        <v>0</v>
      </c>
      <c r="H781" s="0" t="str">
        <f aca="false">IF($F781=1,$G781,"")</f>
        <v/>
      </c>
    </row>
    <row r="782" customFormat="false" ht="15" hidden="false" customHeight="false" outlineLevel="0" collapsed="false">
      <c r="A782" s="30" t="n">
        <v>121.875</v>
      </c>
      <c r="B782" s="31" t="n">
        <v>12.8371</v>
      </c>
      <c r="C782" s="32" t="n">
        <f aca="false">IF($A782="","",IF(設定!$B$21="dB",10^($B782/20),ABS($B782)))</f>
        <v>4.38384307848412</v>
      </c>
      <c r="D782" s="32" t="n">
        <f aca="false">IF($A782="","",$A782^2)</f>
        <v>14853.515625</v>
      </c>
      <c r="E782" s="32" t="n">
        <f aca="false">IF($A782="","",IF($C782&lt;=0,"",1/$C782^2))</f>
        <v>0.0520343339648446</v>
      </c>
      <c r="F782" s="33" t="n">
        <f aca="false">IF(OR(ROW()-設定!$B$30&lt;2,ROW()+設定!$B$30&gt;13701,N($A782)&lt;=0,N(INDEX($A$2:$A$13701,MIN(13700,MAX(1,ROW()-1+設定!$B$30))))&lt;=0,$A782&lt;設定!$B$28,$A782&gt;設定!$B$29),0,IF(AND($C782&gt;=MAX(INDEX($C$1:$C$13701,MAX(1,ROW()-設定!$B$24)):INDEX($C$1:$C$13701,MAX(1,ROW()-1))),$C782&gt;MAX(INDEX($C$1:$C$13701,MIN(13701,ROW()+1)):INDEX($C$1:$C$13701,MIN(13701,ROW()+設定!$B$24))),$C782&gt;=設定!$B$32,$C782&gt;=MAX(MIN(INDEX($C$1:$C$13701,MAX(1,ROW()-設定!$B$26)):INDEX($C$1:$C$13701,MAX(1,ROW()-1))),MIN(INDEX($C$1:$C$13701,MIN(13701,ROW()+1)):INDEX($C$1:$C$13701,MIN(13701,ROW()+設定!$B$26))))*10^(設定!$B$27/20)),1,0))</f>
        <v>0</v>
      </c>
      <c r="G782" s="33" t="n">
        <f aca="false">$G781+IF($F782=1,1,0)</f>
        <v>0</v>
      </c>
      <c r="H782" s="0" t="str">
        <f aca="false">IF($F782=1,$G782,"")</f>
        <v/>
      </c>
    </row>
    <row r="783" customFormat="false" ht="15" hidden="false" customHeight="false" outlineLevel="0" collapsed="false">
      <c r="A783" s="30" t="n">
        <v>122.03125</v>
      </c>
      <c r="B783" s="31" t="n">
        <v>12.7293</v>
      </c>
      <c r="C783" s="32" t="n">
        <f aca="false">IF($A783="","",IF(設定!$B$21="dB",10^($B783/20),ABS($B783)))</f>
        <v>4.32977172494506</v>
      </c>
      <c r="D783" s="32" t="n">
        <f aca="false">IF($A783="","",$A783^2)</f>
        <v>14891.6259765625</v>
      </c>
      <c r="E783" s="32" t="n">
        <f aca="false">IF($A783="","",IF($C783&lt;=0,"",1/$C783^2))</f>
        <v>0.0533420865844422</v>
      </c>
      <c r="F783" s="33" t="n">
        <f aca="false">IF(OR(ROW()-設定!$B$30&lt;2,ROW()+設定!$B$30&gt;13701,N($A783)&lt;=0,N(INDEX($A$2:$A$13701,MIN(13700,MAX(1,ROW()-1+設定!$B$30))))&lt;=0,$A783&lt;設定!$B$28,$A783&gt;設定!$B$29),0,IF(AND($C783&gt;=MAX(INDEX($C$1:$C$13701,MAX(1,ROW()-設定!$B$24)):INDEX($C$1:$C$13701,MAX(1,ROW()-1))),$C783&gt;MAX(INDEX($C$1:$C$13701,MIN(13701,ROW()+1)):INDEX($C$1:$C$13701,MIN(13701,ROW()+設定!$B$24))),$C783&gt;=設定!$B$32,$C783&gt;=MAX(MIN(INDEX($C$1:$C$13701,MAX(1,ROW()-設定!$B$26)):INDEX($C$1:$C$13701,MAX(1,ROW()-1))),MIN(INDEX($C$1:$C$13701,MIN(13701,ROW()+1)):INDEX($C$1:$C$13701,MIN(13701,ROW()+設定!$B$26))))*10^(設定!$B$27/20)),1,0))</f>
        <v>0</v>
      </c>
      <c r="G783" s="33" t="n">
        <f aca="false">$G782+IF($F783=1,1,0)</f>
        <v>0</v>
      </c>
      <c r="H783" s="0" t="str">
        <f aca="false">IF($F783=1,$G783,"")</f>
        <v/>
      </c>
    </row>
    <row r="784" customFormat="false" ht="15" hidden="false" customHeight="false" outlineLevel="0" collapsed="false">
      <c r="A784" s="30" t="n">
        <v>122.1875</v>
      </c>
      <c r="B784" s="31" t="n">
        <v>12.6914</v>
      </c>
      <c r="C784" s="32" t="n">
        <f aca="false">IF($A784="","",IF(設定!$B$21="dB",10^($B784/20),ABS($B784)))</f>
        <v>4.31092036232305</v>
      </c>
      <c r="D784" s="32" t="n">
        <f aca="false">IF($A784="","",$A784^2)</f>
        <v>14929.78515625</v>
      </c>
      <c r="E784" s="32" t="n">
        <f aca="false">IF($A784="","",IF($C784&lt;=0,"",1/$C784^2))</f>
        <v>0.0538096292804216</v>
      </c>
      <c r="F784" s="33" t="n">
        <f aca="false">IF(OR(ROW()-設定!$B$30&lt;2,ROW()+設定!$B$30&gt;13701,N($A784)&lt;=0,N(INDEX($A$2:$A$13701,MIN(13700,MAX(1,ROW()-1+設定!$B$30))))&lt;=0,$A784&lt;設定!$B$28,$A784&gt;設定!$B$29),0,IF(AND($C784&gt;=MAX(INDEX($C$1:$C$13701,MAX(1,ROW()-設定!$B$24)):INDEX($C$1:$C$13701,MAX(1,ROW()-1))),$C784&gt;MAX(INDEX($C$1:$C$13701,MIN(13701,ROW()+1)):INDEX($C$1:$C$13701,MIN(13701,ROW()+設定!$B$24))),$C784&gt;=設定!$B$32,$C784&gt;=MAX(MIN(INDEX($C$1:$C$13701,MAX(1,ROW()-設定!$B$26)):INDEX($C$1:$C$13701,MAX(1,ROW()-1))),MIN(INDEX($C$1:$C$13701,MIN(13701,ROW()+1)):INDEX($C$1:$C$13701,MIN(13701,ROW()+設定!$B$26))))*10^(設定!$B$27/20)),1,0))</f>
        <v>0</v>
      </c>
      <c r="G784" s="33" t="n">
        <f aca="false">$G783+IF($F784=1,1,0)</f>
        <v>0</v>
      </c>
      <c r="H784" s="0" t="str">
        <f aca="false">IF($F784=1,$G784,"")</f>
        <v/>
      </c>
    </row>
    <row r="785" customFormat="false" ht="15" hidden="false" customHeight="false" outlineLevel="0" collapsed="false">
      <c r="A785" s="30" t="n">
        <v>122.34375</v>
      </c>
      <c r="B785" s="31" t="n">
        <v>12.8186</v>
      </c>
      <c r="C785" s="32" t="n">
        <f aca="false">IF($A785="","",IF(設定!$B$21="dB",10^($B785/20),ABS($B785)))</f>
        <v>4.37451590609802</v>
      </c>
      <c r="D785" s="32" t="n">
        <f aca="false">IF($A785="","",$A785^2)</f>
        <v>14967.9931640625</v>
      </c>
      <c r="E785" s="32" t="n">
        <f aca="false">IF($A785="","",IF($C785&lt;=0,"",1/$C785^2))</f>
        <v>0.0522564616779852</v>
      </c>
      <c r="F785" s="33" t="n">
        <f aca="false">IF(OR(ROW()-設定!$B$30&lt;2,ROW()+設定!$B$30&gt;13701,N($A785)&lt;=0,N(INDEX($A$2:$A$13701,MIN(13700,MAX(1,ROW()-1+設定!$B$30))))&lt;=0,$A785&lt;設定!$B$28,$A785&gt;設定!$B$29),0,IF(AND($C785&gt;=MAX(INDEX($C$1:$C$13701,MAX(1,ROW()-設定!$B$24)):INDEX($C$1:$C$13701,MAX(1,ROW()-1))),$C785&gt;MAX(INDEX($C$1:$C$13701,MIN(13701,ROW()+1)):INDEX($C$1:$C$13701,MIN(13701,ROW()+設定!$B$24))),$C785&gt;=設定!$B$32,$C785&gt;=MAX(MIN(INDEX($C$1:$C$13701,MAX(1,ROW()-設定!$B$26)):INDEX($C$1:$C$13701,MAX(1,ROW()-1))),MIN(INDEX($C$1:$C$13701,MIN(13701,ROW()+1)):INDEX($C$1:$C$13701,MIN(13701,ROW()+設定!$B$26))))*10^(設定!$B$27/20)),1,0))</f>
        <v>0</v>
      </c>
      <c r="G785" s="33" t="n">
        <f aca="false">$G784+IF($F785=1,1,0)</f>
        <v>0</v>
      </c>
      <c r="H785" s="0" t="str">
        <f aca="false">IF($F785=1,$G785,"")</f>
        <v/>
      </c>
    </row>
    <row r="786" customFormat="false" ht="15" hidden="false" customHeight="false" outlineLevel="0" collapsed="false">
      <c r="A786" s="30" t="n">
        <v>122.5</v>
      </c>
      <c r="B786" s="31" t="n">
        <v>12.6662</v>
      </c>
      <c r="C786" s="32" t="n">
        <f aca="false">IF($A786="","",IF(設定!$B$21="dB",10^($B786/20),ABS($B786)))</f>
        <v>4.2984313991168</v>
      </c>
      <c r="D786" s="32" t="n">
        <f aca="false">IF($A786="","",$A786^2)</f>
        <v>15006.25</v>
      </c>
      <c r="E786" s="32" t="n">
        <f aca="false">IF($A786="","",IF($C786&lt;=0,"",1/$C786^2))</f>
        <v>0.0541227680485458</v>
      </c>
      <c r="F786" s="33" t="n">
        <f aca="false">IF(OR(ROW()-設定!$B$30&lt;2,ROW()+設定!$B$30&gt;13701,N($A786)&lt;=0,N(INDEX($A$2:$A$13701,MIN(13700,MAX(1,ROW()-1+設定!$B$30))))&lt;=0,$A786&lt;設定!$B$28,$A786&gt;設定!$B$29),0,IF(AND($C786&gt;=MAX(INDEX($C$1:$C$13701,MAX(1,ROW()-設定!$B$24)):INDEX($C$1:$C$13701,MAX(1,ROW()-1))),$C786&gt;MAX(INDEX($C$1:$C$13701,MIN(13701,ROW()+1)):INDEX($C$1:$C$13701,MIN(13701,ROW()+設定!$B$24))),$C786&gt;=設定!$B$32,$C786&gt;=MAX(MIN(INDEX($C$1:$C$13701,MAX(1,ROW()-設定!$B$26)):INDEX($C$1:$C$13701,MAX(1,ROW()-1))),MIN(INDEX($C$1:$C$13701,MIN(13701,ROW()+1)):INDEX($C$1:$C$13701,MIN(13701,ROW()+設定!$B$26))))*10^(設定!$B$27/20)),1,0))</f>
        <v>0</v>
      </c>
      <c r="G786" s="33" t="n">
        <f aca="false">$G785+IF($F786=1,1,0)</f>
        <v>0</v>
      </c>
      <c r="H786" s="0" t="str">
        <f aca="false">IF($F786=1,$G786,"")</f>
        <v/>
      </c>
    </row>
    <row r="787" customFormat="false" ht="15" hidden="false" customHeight="false" outlineLevel="0" collapsed="false">
      <c r="A787" s="30" t="n">
        <v>122.65625</v>
      </c>
      <c r="B787" s="31" t="n">
        <v>12.5441</v>
      </c>
      <c r="C787" s="32" t="n">
        <f aca="false">IF($A787="","",IF(設定!$B$21="dB",10^($B787/20),ABS($B787)))</f>
        <v>4.23842985418961</v>
      </c>
      <c r="D787" s="32" t="n">
        <f aca="false">IF($A787="","",$A787^2)</f>
        <v>15044.5556640625</v>
      </c>
      <c r="E787" s="32" t="n">
        <f aca="false">IF($A787="","",IF($C787&lt;=0,"",1/$C787^2))</f>
        <v>0.0556659980433651</v>
      </c>
      <c r="F787" s="33" t="n">
        <f aca="false">IF(OR(ROW()-設定!$B$30&lt;2,ROW()+設定!$B$30&gt;13701,N($A787)&lt;=0,N(INDEX($A$2:$A$13701,MIN(13700,MAX(1,ROW()-1+設定!$B$30))))&lt;=0,$A787&lt;設定!$B$28,$A787&gt;設定!$B$29),0,IF(AND($C787&gt;=MAX(INDEX($C$1:$C$13701,MAX(1,ROW()-設定!$B$24)):INDEX($C$1:$C$13701,MAX(1,ROW()-1))),$C787&gt;MAX(INDEX($C$1:$C$13701,MIN(13701,ROW()+1)):INDEX($C$1:$C$13701,MIN(13701,ROW()+設定!$B$24))),$C787&gt;=設定!$B$32,$C787&gt;=MAX(MIN(INDEX($C$1:$C$13701,MAX(1,ROW()-設定!$B$26)):INDEX($C$1:$C$13701,MAX(1,ROW()-1))),MIN(INDEX($C$1:$C$13701,MIN(13701,ROW()+1)):INDEX($C$1:$C$13701,MIN(13701,ROW()+設定!$B$26))))*10^(設定!$B$27/20)),1,0))</f>
        <v>0</v>
      </c>
      <c r="G787" s="33" t="n">
        <f aca="false">$G786+IF($F787=1,1,0)</f>
        <v>0</v>
      </c>
      <c r="H787" s="0" t="str">
        <f aca="false">IF($F787=1,$G787,"")</f>
        <v/>
      </c>
    </row>
    <row r="788" customFormat="false" ht="15" hidden="false" customHeight="false" outlineLevel="0" collapsed="false">
      <c r="A788" s="30" t="n">
        <v>122.8125</v>
      </c>
      <c r="B788" s="31" t="n">
        <v>12.7262</v>
      </c>
      <c r="C788" s="32" t="n">
        <f aca="false">IF($A788="","",IF(設定!$B$21="dB",10^($B788/20),ABS($B788)))</f>
        <v>4.32822670215767</v>
      </c>
      <c r="D788" s="32" t="n">
        <f aca="false">IF($A788="","",$A788^2)</f>
        <v>15082.91015625</v>
      </c>
      <c r="E788" s="32" t="n">
        <f aca="false">IF($A788="","",IF($C788&lt;=0,"",1/$C788^2))</f>
        <v>0.0533801758318571</v>
      </c>
      <c r="F788" s="33" t="n">
        <f aca="false">IF(OR(ROW()-設定!$B$30&lt;2,ROW()+設定!$B$30&gt;13701,N($A788)&lt;=0,N(INDEX($A$2:$A$13701,MIN(13700,MAX(1,ROW()-1+設定!$B$30))))&lt;=0,$A788&lt;設定!$B$28,$A788&gt;設定!$B$29),0,IF(AND($C788&gt;=MAX(INDEX($C$1:$C$13701,MAX(1,ROW()-設定!$B$24)):INDEX($C$1:$C$13701,MAX(1,ROW()-1))),$C788&gt;MAX(INDEX($C$1:$C$13701,MIN(13701,ROW()+1)):INDEX($C$1:$C$13701,MIN(13701,ROW()+設定!$B$24))),$C788&gt;=設定!$B$32,$C788&gt;=MAX(MIN(INDEX($C$1:$C$13701,MAX(1,ROW()-設定!$B$26)):INDEX($C$1:$C$13701,MAX(1,ROW()-1))),MIN(INDEX($C$1:$C$13701,MIN(13701,ROW()+1)):INDEX($C$1:$C$13701,MIN(13701,ROW()+設定!$B$26))))*10^(設定!$B$27/20)),1,0))</f>
        <v>0</v>
      </c>
      <c r="G788" s="33" t="n">
        <f aca="false">$G787+IF($F788=1,1,0)</f>
        <v>0</v>
      </c>
      <c r="H788" s="0" t="str">
        <f aca="false">IF($F788=1,$G788,"")</f>
        <v/>
      </c>
    </row>
    <row r="789" customFormat="false" ht="15" hidden="false" customHeight="false" outlineLevel="0" collapsed="false">
      <c r="A789" s="30" t="n">
        <v>122.96875</v>
      </c>
      <c r="B789" s="31" t="n">
        <v>12.6082</v>
      </c>
      <c r="C789" s="32" t="n">
        <f aca="false">IF($A789="","",IF(設定!$B$21="dB",10^($B789/20),ABS($B789)))</f>
        <v>4.26982425568525</v>
      </c>
      <c r="D789" s="32" t="n">
        <f aca="false">IF($A789="","",$A789^2)</f>
        <v>15121.3134765625</v>
      </c>
      <c r="E789" s="32" t="n">
        <f aca="false">IF($A789="","",IF($C789&lt;=0,"",1/$C789^2))</f>
        <v>0.0548504253805206</v>
      </c>
      <c r="F789" s="33" t="n">
        <f aca="false">IF(OR(ROW()-設定!$B$30&lt;2,ROW()+設定!$B$30&gt;13701,N($A789)&lt;=0,N(INDEX($A$2:$A$13701,MIN(13700,MAX(1,ROW()-1+設定!$B$30))))&lt;=0,$A789&lt;設定!$B$28,$A789&gt;設定!$B$29),0,IF(AND($C789&gt;=MAX(INDEX($C$1:$C$13701,MAX(1,ROW()-設定!$B$24)):INDEX($C$1:$C$13701,MAX(1,ROW()-1))),$C789&gt;MAX(INDEX($C$1:$C$13701,MIN(13701,ROW()+1)):INDEX($C$1:$C$13701,MIN(13701,ROW()+設定!$B$24))),$C789&gt;=設定!$B$32,$C789&gt;=MAX(MIN(INDEX($C$1:$C$13701,MAX(1,ROW()-設定!$B$26)):INDEX($C$1:$C$13701,MAX(1,ROW()-1))),MIN(INDEX($C$1:$C$13701,MIN(13701,ROW()+1)):INDEX($C$1:$C$13701,MIN(13701,ROW()+設定!$B$26))))*10^(設定!$B$27/20)),1,0))</f>
        <v>0</v>
      </c>
      <c r="G789" s="33" t="n">
        <f aca="false">$G788+IF($F789=1,1,0)</f>
        <v>0</v>
      </c>
      <c r="H789" s="0" t="str">
        <f aca="false">IF($F789=1,$G789,"")</f>
        <v/>
      </c>
    </row>
    <row r="790" customFormat="false" ht="15" hidden="false" customHeight="false" outlineLevel="0" collapsed="false">
      <c r="A790" s="30" t="n">
        <v>123.125</v>
      </c>
      <c r="B790" s="31" t="n">
        <v>12.6982</v>
      </c>
      <c r="C790" s="32" t="n">
        <f aca="false">IF($A790="","",IF(設定!$B$21="dB",10^($B790/20),ABS($B790)))</f>
        <v>4.31429661247571</v>
      </c>
      <c r="D790" s="32" t="n">
        <f aca="false">IF($A790="","",$A790^2)</f>
        <v>15159.765625</v>
      </c>
      <c r="E790" s="32" t="n">
        <f aca="false">IF($A790="","",IF($C790&lt;=0,"",1/$C790^2))</f>
        <v>0.0537254423556271</v>
      </c>
      <c r="F790" s="33" t="n">
        <f aca="false">IF(OR(ROW()-設定!$B$30&lt;2,ROW()+設定!$B$30&gt;13701,N($A790)&lt;=0,N(INDEX($A$2:$A$13701,MIN(13700,MAX(1,ROW()-1+設定!$B$30))))&lt;=0,$A790&lt;設定!$B$28,$A790&gt;設定!$B$29),0,IF(AND($C790&gt;=MAX(INDEX($C$1:$C$13701,MAX(1,ROW()-設定!$B$24)):INDEX($C$1:$C$13701,MAX(1,ROW()-1))),$C790&gt;MAX(INDEX($C$1:$C$13701,MIN(13701,ROW()+1)):INDEX($C$1:$C$13701,MIN(13701,ROW()+設定!$B$24))),$C790&gt;=設定!$B$32,$C790&gt;=MAX(MIN(INDEX($C$1:$C$13701,MAX(1,ROW()-設定!$B$26)):INDEX($C$1:$C$13701,MAX(1,ROW()-1))),MIN(INDEX($C$1:$C$13701,MIN(13701,ROW()+1)):INDEX($C$1:$C$13701,MIN(13701,ROW()+設定!$B$26))))*10^(設定!$B$27/20)),1,0))</f>
        <v>0</v>
      </c>
      <c r="G790" s="33" t="n">
        <f aca="false">$G789+IF($F790=1,1,0)</f>
        <v>0</v>
      </c>
      <c r="H790" s="0" t="str">
        <f aca="false">IF($F790=1,$G790,"")</f>
        <v/>
      </c>
    </row>
    <row r="791" customFormat="false" ht="15" hidden="false" customHeight="false" outlineLevel="0" collapsed="false">
      <c r="A791" s="30" t="n">
        <v>123.28125</v>
      </c>
      <c r="B791" s="31" t="n">
        <v>12.8056</v>
      </c>
      <c r="C791" s="32" t="n">
        <f aca="false">IF($A791="","",IF(設定!$B$21="dB",10^($B791/20),ABS($B791)))</f>
        <v>4.36797355140163</v>
      </c>
      <c r="D791" s="32" t="n">
        <f aca="false">IF($A791="","",$A791^2)</f>
        <v>15198.2666015625</v>
      </c>
      <c r="E791" s="32" t="n">
        <f aca="false">IF($A791="","",IF($C791&lt;=0,"",1/$C791^2))</f>
        <v>0.0524131184607083</v>
      </c>
      <c r="F791" s="33" t="n">
        <f aca="false">IF(OR(ROW()-設定!$B$30&lt;2,ROW()+設定!$B$30&gt;13701,N($A791)&lt;=0,N(INDEX($A$2:$A$13701,MIN(13700,MAX(1,ROW()-1+設定!$B$30))))&lt;=0,$A791&lt;設定!$B$28,$A791&gt;設定!$B$29),0,IF(AND($C791&gt;=MAX(INDEX($C$1:$C$13701,MAX(1,ROW()-設定!$B$24)):INDEX($C$1:$C$13701,MAX(1,ROW()-1))),$C791&gt;MAX(INDEX($C$1:$C$13701,MIN(13701,ROW()+1)):INDEX($C$1:$C$13701,MIN(13701,ROW()+設定!$B$24))),$C791&gt;=設定!$B$32,$C791&gt;=MAX(MIN(INDEX($C$1:$C$13701,MAX(1,ROW()-設定!$B$26)):INDEX($C$1:$C$13701,MAX(1,ROW()-1))),MIN(INDEX($C$1:$C$13701,MIN(13701,ROW()+1)):INDEX($C$1:$C$13701,MIN(13701,ROW()+設定!$B$26))))*10^(設定!$B$27/20)),1,0))</f>
        <v>0</v>
      </c>
      <c r="G791" s="33" t="n">
        <f aca="false">$G790+IF($F791=1,1,0)</f>
        <v>0</v>
      </c>
      <c r="H791" s="0" t="str">
        <f aca="false">IF($F791=1,$G791,"")</f>
        <v/>
      </c>
    </row>
    <row r="792" customFormat="false" ht="15" hidden="false" customHeight="false" outlineLevel="0" collapsed="false">
      <c r="A792" s="30" t="n">
        <v>123.4375</v>
      </c>
      <c r="B792" s="31" t="n">
        <v>12.7999</v>
      </c>
      <c r="C792" s="32" t="n">
        <f aca="false">IF($A792="","",IF(設定!$B$21="dB",10^($B792/20),ABS($B792)))</f>
        <v>4.36510806694855</v>
      </c>
      <c r="D792" s="32" t="n">
        <f aca="false">IF($A792="","",$A792^2)</f>
        <v>15236.81640625</v>
      </c>
      <c r="E792" s="32" t="n">
        <f aca="false">IF($A792="","",IF($C792&lt;=0,"",1/$C792^2))</f>
        <v>0.0524819544527244</v>
      </c>
      <c r="F792" s="33" t="n">
        <f aca="false">IF(OR(ROW()-設定!$B$30&lt;2,ROW()+設定!$B$30&gt;13701,N($A792)&lt;=0,N(INDEX($A$2:$A$13701,MIN(13700,MAX(1,ROW()-1+設定!$B$30))))&lt;=0,$A792&lt;設定!$B$28,$A792&gt;設定!$B$29),0,IF(AND($C792&gt;=MAX(INDEX($C$1:$C$13701,MAX(1,ROW()-設定!$B$24)):INDEX($C$1:$C$13701,MAX(1,ROW()-1))),$C792&gt;MAX(INDEX($C$1:$C$13701,MIN(13701,ROW()+1)):INDEX($C$1:$C$13701,MIN(13701,ROW()+設定!$B$24))),$C792&gt;=設定!$B$32,$C792&gt;=MAX(MIN(INDEX($C$1:$C$13701,MAX(1,ROW()-設定!$B$26)):INDEX($C$1:$C$13701,MAX(1,ROW()-1))),MIN(INDEX($C$1:$C$13701,MIN(13701,ROW()+1)):INDEX($C$1:$C$13701,MIN(13701,ROW()+設定!$B$26))))*10^(設定!$B$27/20)),1,0))</f>
        <v>0</v>
      </c>
      <c r="G792" s="33" t="n">
        <f aca="false">$G791+IF($F792=1,1,0)</f>
        <v>0</v>
      </c>
      <c r="H792" s="0" t="str">
        <f aca="false">IF($F792=1,$G792,"")</f>
        <v/>
      </c>
    </row>
    <row r="793" customFormat="false" ht="15" hidden="false" customHeight="false" outlineLevel="0" collapsed="false">
      <c r="A793" s="30" t="n">
        <v>123.59375</v>
      </c>
      <c r="B793" s="31" t="n">
        <v>12.9325</v>
      </c>
      <c r="C793" s="32" t="n">
        <f aca="false">IF($A793="","",IF(設定!$B$21="dB",10^($B793/20),ABS($B793)))</f>
        <v>4.43225766762593</v>
      </c>
      <c r="D793" s="32" t="n">
        <f aca="false">IF($A793="","",$A793^2)</f>
        <v>15275.4150390625</v>
      </c>
      <c r="E793" s="32" t="n">
        <f aca="false">IF($A793="","",IF($C793&lt;=0,"",1/$C793^2))</f>
        <v>0.0509037761011368</v>
      </c>
      <c r="F793" s="33" t="n">
        <f aca="false">IF(OR(ROW()-設定!$B$30&lt;2,ROW()+設定!$B$30&gt;13701,N($A793)&lt;=0,N(INDEX($A$2:$A$13701,MIN(13700,MAX(1,ROW()-1+設定!$B$30))))&lt;=0,$A793&lt;設定!$B$28,$A793&gt;設定!$B$29),0,IF(AND($C793&gt;=MAX(INDEX($C$1:$C$13701,MAX(1,ROW()-設定!$B$24)):INDEX($C$1:$C$13701,MAX(1,ROW()-1))),$C793&gt;MAX(INDEX($C$1:$C$13701,MIN(13701,ROW()+1)):INDEX($C$1:$C$13701,MIN(13701,ROW()+設定!$B$24))),$C793&gt;=設定!$B$32,$C793&gt;=MAX(MIN(INDEX($C$1:$C$13701,MAX(1,ROW()-設定!$B$26)):INDEX($C$1:$C$13701,MAX(1,ROW()-1))),MIN(INDEX($C$1:$C$13701,MIN(13701,ROW()+1)):INDEX($C$1:$C$13701,MIN(13701,ROW()+設定!$B$26))))*10^(設定!$B$27/20)),1,0))</f>
        <v>0</v>
      </c>
      <c r="G793" s="33" t="n">
        <f aca="false">$G792+IF($F793=1,1,0)</f>
        <v>0</v>
      </c>
      <c r="H793" s="0" t="str">
        <f aca="false">IF($F793=1,$G793,"")</f>
        <v/>
      </c>
    </row>
    <row r="794" customFormat="false" ht="15" hidden="false" customHeight="false" outlineLevel="0" collapsed="false">
      <c r="A794" s="30" t="n">
        <v>123.75</v>
      </c>
      <c r="B794" s="31" t="n">
        <v>12.7484</v>
      </c>
      <c r="C794" s="32" t="n">
        <f aca="false">IF($A794="","",IF(設定!$B$21="dB",10^($B794/20),ABS($B794)))</f>
        <v>4.3393032336268</v>
      </c>
      <c r="D794" s="32" t="n">
        <f aca="false">IF($A794="","",$A794^2)</f>
        <v>15314.0625</v>
      </c>
      <c r="E794" s="32" t="n">
        <f aca="false">IF($A794="","",IF($C794&lt;=0,"",1/$C794^2))</f>
        <v>0.0531080065320694</v>
      </c>
      <c r="F794" s="33" t="n">
        <f aca="false">IF(OR(ROW()-設定!$B$30&lt;2,ROW()+設定!$B$30&gt;13701,N($A794)&lt;=0,N(INDEX($A$2:$A$13701,MIN(13700,MAX(1,ROW()-1+設定!$B$30))))&lt;=0,$A794&lt;設定!$B$28,$A794&gt;設定!$B$29),0,IF(AND($C794&gt;=MAX(INDEX($C$1:$C$13701,MAX(1,ROW()-設定!$B$24)):INDEX($C$1:$C$13701,MAX(1,ROW()-1))),$C794&gt;MAX(INDEX($C$1:$C$13701,MIN(13701,ROW()+1)):INDEX($C$1:$C$13701,MIN(13701,ROW()+設定!$B$24))),$C794&gt;=設定!$B$32,$C794&gt;=MAX(MIN(INDEX($C$1:$C$13701,MAX(1,ROW()-設定!$B$26)):INDEX($C$1:$C$13701,MAX(1,ROW()-1))),MIN(INDEX($C$1:$C$13701,MIN(13701,ROW()+1)):INDEX($C$1:$C$13701,MIN(13701,ROW()+設定!$B$26))))*10^(設定!$B$27/20)),1,0))</f>
        <v>0</v>
      </c>
      <c r="G794" s="33" t="n">
        <f aca="false">$G793+IF($F794=1,1,0)</f>
        <v>0</v>
      </c>
      <c r="H794" s="0" t="str">
        <f aca="false">IF($F794=1,$G794,"")</f>
        <v/>
      </c>
    </row>
    <row r="795" customFormat="false" ht="15" hidden="false" customHeight="false" outlineLevel="0" collapsed="false">
      <c r="A795" s="30" t="n">
        <v>123.90625</v>
      </c>
      <c r="B795" s="31" t="n">
        <v>12.6087</v>
      </c>
      <c r="C795" s="32" t="n">
        <f aca="false">IF($A795="","",IF(設定!$B$21="dB",10^($B795/20),ABS($B795)))</f>
        <v>4.27007005360183</v>
      </c>
      <c r="D795" s="32" t="n">
        <f aca="false">IF($A795="","",$A795^2)</f>
        <v>15352.7587890625</v>
      </c>
      <c r="E795" s="32" t="n">
        <f aca="false">IF($A795="","",IF($C795&lt;=0,"",1/$C795^2))</f>
        <v>0.0548441108554296</v>
      </c>
      <c r="F795" s="33" t="n">
        <f aca="false">IF(OR(ROW()-設定!$B$30&lt;2,ROW()+設定!$B$30&gt;13701,N($A795)&lt;=0,N(INDEX($A$2:$A$13701,MIN(13700,MAX(1,ROW()-1+設定!$B$30))))&lt;=0,$A795&lt;設定!$B$28,$A795&gt;設定!$B$29),0,IF(AND($C795&gt;=MAX(INDEX($C$1:$C$13701,MAX(1,ROW()-設定!$B$24)):INDEX($C$1:$C$13701,MAX(1,ROW()-1))),$C795&gt;MAX(INDEX($C$1:$C$13701,MIN(13701,ROW()+1)):INDEX($C$1:$C$13701,MIN(13701,ROW()+設定!$B$24))),$C795&gt;=設定!$B$32,$C795&gt;=MAX(MIN(INDEX($C$1:$C$13701,MAX(1,ROW()-設定!$B$26)):INDEX($C$1:$C$13701,MAX(1,ROW()-1))),MIN(INDEX($C$1:$C$13701,MIN(13701,ROW()+1)):INDEX($C$1:$C$13701,MIN(13701,ROW()+設定!$B$26))))*10^(設定!$B$27/20)),1,0))</f>
        <v>0</v>
      </c>
      <c r="G795" s="33" t="n">
        <f aca="false">$G794+IF($F795=1,1,0)</f>
        <v>0</v>
      </c>
      <c r="H795" s="0" t="str">
        <f aca="false">IF($F795=1,$G795,"")</f>
        <v/>
      </c>
    </row>
    <row r="796" customFormat="false" ht="15" hidden="false" customHeight="false" outlineLevel="0" collapsed="false">
      <c r="A796" s="30" t="n">
        <v>124.0625</v>
      </c>
      <c r="B796" s="31" t="n">
        <v>12.692</v>
      </c>
      <c r="C796" s="32" t="n">
        <f aca="false">IF($A796="","",IF(設定!$B$21="dB",10^($B796/20),ABS($B796)))</f>
        <v>4.31121816043742</v>
      </c>
      <c r="D796" s="32" t="n">
        <f aca="false">IF($A796="","",$A796^2)</f>
        <v>15391.50390625</v>
      </c>
      <c r="E796" s="32" t="n">
        <f aca="false">IF($A796="","",IF($C796&lt;=0,"",1/$C796^2))</f>
        <v>0.0538021957189112</v>
      </c>
      <c r="F796" s="33" t="n">
        <f aca="false">IF(OR(ROW()-設定!$B$30&lt;2,ROW()+設定!$B$30&gt;13701,N($A796)&lt;=0,N(INDEX($A$2:$A$13701,MIN(13700,MAX(1,ROW()-1+設定!$B$30))))&lt;=0,$A796&lt;設定!$B$28,$A796&gt;設定!$B$29),0,IF(AND($C796&gt;=MAX(INDEX($C$1:$C$13701,MAX(1,ROW()-設定!$B$24)):INDEX($C$1:$C$13701,MAX(1,ROW()-1))),$C796&gt;MAX(INDEX($C$1:$C$13701,MIN(13701,ROW()+1)):INDEX($C$1:$C$13701,MIN(13701,ROW()+設定!$B$24))),$C796&gt;=設定!$B$32,$C796&gt;=MAX(MIN(INDEX($C$1:$C$13701,MAX(1,ROW()-設定!$B$26)):INDEX($C$1:$C$13701,MAX(1,ROW()-1))),MIN(INDEX($C$1:$C$13701,MIN(13701,ROW()+1)):INDEX($C$1:$C$13701,MIN(13701,ROW()+設定!$B$26))))*10^(設定!$B$27/20)),1,0))</f>
        <v>0</v>
      </c>
      <c r="G796" s="33" t="n">
        <f aca="false">$G795+IF($F796=1,1,0)</f>
        <v>0</v>
      </c>
      <c r="H796" s="0" t="str">
        <f aca="false">IF($F796=1,$G796,"")</f>
        <v/>
      </c>
    </row>
    <row r="797" customFormat="false" ht="15" hidden="false" customHeight="false" outlineLevel="0" collapsed="false">
      <c r="A797" s="30" t="n">
        <v>124.21875</v>
      </c>
      <c r="B797" s="31" t="n">
        <v>12.6754</v>
      </c>
      <c r="C797" s="32" t="n">
        <f aca="false">IF($A797="","",IF(設定!$B$21="dB",10^($B797/20),ABS($B797)))</f>
        <v>4.30298666300287</v>
      </c>
      <c r="D797" s="32" t="n">
        <f aca="false">IF($A797="","",$A797^2)</f>
        <v>15430.2978515625</v>
      </c>
      <c r="E797" s="32" t="n">
        <f aca="false">IF($A797="","",IF($C797&lt;=0,"",1/$C797^2))</f>
        <v>0.0540082369049317</v>
      </c>
      <c r="F797" s="33" t="n">
        <f aca="false">IF(OR(ROW()-設定!$B$30&lt;2,ROW()+設定!$B$30&gt;13701,N($A797)&lt;=0,N(INDEX($A$2:$A$13701,MIN(13700,MAX(1,ROW()-1+設定!$B$30))))&lt;=0,$A797&lt;設定!$B$28,$A797&gt;設定!$B$29),0,IF(AND($C797&gt;=MAX(INDEX($C$1:$C$13701,MAX(1,ROW()-設定!$B$24)):INDEX($C$1:$C$13701,MAX(1,ROW()-1))),$C797&gt;MAX(INDEX($C$1:$C$13701,MIN(13701,ROW()+1)):INDEX($C$1:$C$13701,MIN(13701,ROW()+設定!$B$24))),$C797&gt;=設定!$B$32,$C797&gt;=MAX(MIN(INDEX($C$1:$C$13701,MAX(1,ROW()-設定!$B$26)):INDEX($C$1:$C$13701,MAX(1,ROW()-1))),MIN(INDEX($C$1:$C$13701,MIN(13701,ROW()+1)):INDEX($C$1:$C$13701,MIN(13701,ROW()+設定!$B$26))))*10^(設定!$B$27/20)),1,0))</f>
        <v>0</v>
      </c>
      <c r="G797" s="33" t="n">
        <f aca="false">$G796+IF($F797=1,1,0)</f>
        <v>0</v>
      </c>
      <c r="H797" s="0" t="str">
        <f aca="false">IF($F797=1,$G797,"")</f>
        <v/>
      </c>
    </row>
    <row r="798" customFormat="false" ht="15" hidden="false" customHeight="false" outlineLevel="0" collapsed="false">
      <c r="A798" s="30" t="n">
        <v>124.375</v>
      </c>
      <c r="B798" s="31" t="n">
        <v>12.6448</v>
      </c>
      <c r="C798" s="32" t="n">
        <f aca="false">IF($A798="","",IF(設定!$B$21="dB",10^($B798/20),ABS($B798)))</f>
        <v>4.28785410510894</v>
      </c>
      <c r="D798" s="32" t="n">
        <f aca="false">IF($A798="","",$A798^2)</f>
        <v>15469.140625</v>
      </c>
      <c r="E798" s="32" t="n">
        <f aca="false">IF($A798="","",IF($C798&lt;=0,"",1/$C798^2))</f>
        <v>0.0543901178718599</v>
      </c>
      <c r="F798" s="33" t="n">
        <f aca="false">IF(OR(ROW()-設定!$B$30&lt;2,ROW()+設定!$B$30&gt;13701,N($A798)&lt;=0,N(INDEX($A$2:$A$13701,MIN(13700,MAX(1,ROW()-1+設定!$B$30))))&lt;=0,$A798&lt;設定!$B$28,$A798&gt;設定!$B$29),0,IF(AND($C798&gt;=MAX(INDEX($C$1:$C$13701,MAX(1,ROW()-設定!$B$24)):INDEX($C$1:$C$13701,MAX(1,ROW()-1))),$C798&gt;MAX(INDEX($C$1:$C$13701,MIN(13701,ROW()+1)):INDEX($C$1:$C$13701,MIN(13701,ROW()+設定!$B$24))),$C798&gt;=設定!$B$32,$C798&gt;=MAX(MIN(INDEX($C$1:$C$13701,MAX(1,ROW()-設定!$B$26)):INDEX($C$1:$C$13701,MAX(1,ROW()-1))),MIN(INDEX($C$1:$C$13701,MIN(13701,ROW()+1)):INDEX($C$1:$C$13701,MIN(13701,ROW()+設定!$B$26))))*10^(設定!$B$27/20)),1,0))</f>
        <v>0</v>
      </c>
      <c r="G798" s="33" t="n">
        <f aca="false">$G797+IF($F798=1,1,0)</f>
        <v>0</v>
      </c>
      <c r="H798" s="0" t="str">
        <f aca="false">IF($F798=1,$G798,"")</f>
        <v/>
      </c>
    </row>
    <row r="799" customFormat="false" ht="15" hidden="false" customHeight="false" outlineLevel="0" collapsed="false">
      <c r="A799" s="30" t="n">
        <v>124.53125</v>
      </c>
      <c r="B799" s="31" t="n">
        <v>12.8191</v>
      </c>
      <c r="C799" s="32" t="n">
        <f aca="false">IF($A799="","",IF(設定!$B$21="dB",10^($B799/20),ABS($B799)))</f>
        <v>4.37476773072391</v>
      </c>
      <c r="D799" s="32" t="n">
        <f aca="false">IF($A799="","",$A799^2)</f>
        <v>15508.0322265625</v>
      </c>
      <c r="E799" s="32" t="n">
        <f aca="false">IF($A799="","",IF($C799&lt;=0,"",1/$C799^2))</f>
        <v>0.0522504457768113</v>
      </c>
      <c r="F799" s="33" t="n">
        <f aca="false">IF(OR(ROW()-設定!$B$30&lt;2,ROW()+設定!$B$30&gt;13701,N($A799)&lt;=0,N(INDEX($A$2:$A$13701,MIN(13700,MAX(1,ROW()-1+設定!$B$30))))&lt;=0,$A799&lt;設定!$B$28,$A799&gt;設定!$B$29),0,IF(AND($C799&gt;=MAX(INDEX($C$1:$C$13701,MAX(1,ROW()-設定!$B$24)):INDEX($C$1:$C$13701,MAX(1,ROW()-1))),$C799&gt;MAX(INDEX($C$1:$C$13701,MIN(13701,ROW()+1)):INDEX($C$1:$C$13701,MIN(13701,ROW()+設定!$B$24))),$C799&gt;=設定!$B$32,$C799&gt;=MAX(MIN(INDEX($C$1:$C$13701,MAX(1,ROW()-設定!$B$26)):INDEX($C$1:$C$13701,MAX(1,ROW()-1))),MIN(INDEX($C$1:$C$13701,MIN(13701,ROW()+1)):INDEX($C$1:$C$13701,MIN(13701,ROW()+設定!$B$26))))*10^(設定!$B$27/20)),1,0))</f>
        <v>0</v>
      </c>
      <c r="G799" s="33" t="n">
        <f aca="false">$G798+IF($F799=1,1,0)</f>
        <v>0</v>
      </c>
      <c r="H799" s="0" t="str">
        <f aca="false">IF($F799=1,$G799,"")</f>
        <v/>
      </c>
    </row>
    <row r="800" customFormat="false" ht="15" hidden="false" customHeight="false" outlineLevel="0" collapsed="false">
      <c r="A800" s="30" t="n">
        <v>124.6875</v>
      </c>
      <c r="B800" s="31" t="n">
        <v>12.7069</v>
      </c>
      <c r="C800" s="32" t="n">
        <f aca="false">IF($A800="","",IF(設定!$B$21="dB",10^($B800/20),ABS($B800)))</f>
        <v>4.31862008261508</v>
      </c>
      <c r="D800" s="32" t="n">
        <f aca="false">IF($A800="","",$A800^2)</f>
        <v>15546.97265625</v>
      </c>
      <c r="E800" s="32" t="n">
        <f aca="false">IF($A800="","",IF($C800&lt;=0,"",1/$C800^2))</f>
        <v>0.0536179246436252</v>
      </c>
      <c r="F800" s="33" t="n">
        <f aca="false">IF(OR(ROW()-設定!$B$30&lt;2,ROW()+設定!$B$30&gt;13701,N($A800)&lt;=0,N(INDEX($A$2:$A$13701,MIN(13700,MAX(1,ROW()-1+設定!$B$30))))&lt;=0,$A800&lt;設定!$B$28,$A800&gt;設定!$B$29),0,IF(AND($C800&gt;=MAX(INDEX($C$1:$C$13701,MAX(1,ROW()-設定!$B$24)):INDEX($C$1:$C$13701,MAX(1,ROW()-1))),$C800&gt;MAX(INDEX($C$1:$C$13701,MIN(13701,ROW()+1)):INDEX($C$1:$C$13701,MIN(13701,ROW()+設定!$B$24))),$C800&gt;=設定!$B$32,$C800&gt;=MAX(MIN(INDEX($C$1:$C$13701,MAX(1,ROW()-設定!$B$26)):INDEX($C$1:$C$13701,MAX(1,ROW()-1))),MIN(INDEX($C$1:$C$13701,MIN(13701,ROW()+1)):INDEX($C$1:$C$13701,MIN(13701,ROW()+設定!$B$26))))*10^(設定!$B$27/20)),1,0))</f>
        <v>0</v>
      </c>
      <c r="G800" s="33" t="n">
        <f aca="false">$G799+IF($F800=1,1,0)</f>
        <v>0</v>
      </c>
      <c r="H800" s="0" t="str">
        <f aca="false">IF($F800=1,$G800,"")</f>
        <v/>
      </c>
    </row>
    <row r="801" customFormat="false" ht="15" hidden="false" customHeight="false" outlineLevel="0" collapsed="false">
      <c r="A801" s="30" t="n">
        <v>124.84375</v>
      </c>
      <c r="B801" s="31" t="n">
        <v>12.5665</v>
      </c>
      <c r="C801" s="32" t="n">
        <f aca="false">IF($A801="","",IF(設定!$B$21="dB",10^($B801/20),ABS($B801)))</f>
        <v>4.24937442742607</v>
      </c>
      <c r="D801" s="32" t="n">
        <f aca="false">IF($A801="","",$A801^2)</f>
        <v>15585.9619140625</v>
      </c>
      <c r="E801" s="32" t="n">
        <f aca="false">IF($A801="","",IF($C801&lt;=0,"",1/$C801^2))</f>
        <v>0.055379623645907</v>
      </c>
      <c r="F801" s="33" t="n">
        <f aca="false">IF(OR(ROW()-設定!$B$30&lt;2,ROW()+設定!$B$30&gt;13701,N($A801)&lt;=0,N(INDEX($A$2:$A$13701,MIN(13700,MAX(1,ROW()-1+設定!$B$30))))&lt;=0,$A801&lt;設定!$B$28,$A801&gt;設定!$B$29),0,IF(AND($C801&gt;=MAX(INDEX($C$1:$C$13701,MAX(1,ROW()-設定!$B$24)):INDEX($C$1:$C$13701,MAX(1,ROW()-1))),$C801&gt;MAX(INDEX($C$1:$C$13701,MIN(13701,ROW()+1)):INDEX($C$1:$C$13701,MIN(13701,ROW()+設定!$B$24))),$C801&gt;=設定!$B$32,$C801&gt;=MAX(MIN(INDEX($C$1:$C$13701,MAX(1,ROW()-設定!$B$26)):INDEX($C$1:$C$13701,MAX(1,ROW()-1))),MIN(INDEX($C$1:$C$13701,MIN(13701,ROW()+1)):INDEX($C$1:$C$13701,MIN(13701,ROW()+設定!$B$26))))*10^(設定!$B$27/20)),1,0))</f>
        <v>0</v>
      </c>
      <c r="G801" s="33" t="n">
        <f aca="false">$G800+IF($F801=1,1,0)</f>
        <v>0</v>
      </c>
      <c r="H801" s="0" t="str">
        <f aca="false">IF($F801=1,$G801,"")</f>
        <v/>
      </c>
    </row>
    <row r="802" customFormat="false" ht="15" hidden="false" customHeight="false" outlineLevel="0" collapsed="false">
      <c r="A802" s="30" t="n">
        <v>125</v>
      </c>
      <c r="B802" s="31" t="n">
        <v>12.8487</v>
      </c>
      <c r="C802" s="32" t="n">
        <f aca="false">IF($A802="","",IF(設定!$B$21="dB",10^($B802/20),ABS($B802)))</f>
        <v>4.38970160924447</v>
      </c>
      <c r="D802" s="32" t="n">
        <f aca="false">IF($A802="","",$A802^2)</f>
        <v>15625</v>
      </c>
      <c r="E802" s="32" t="n">
        <f aca="false">IF($A802="","",IF($C802&lt;=0,"",1/$C802^2))</f>
        <v>0.0518955357734726</v>
      </c>
      <c r="F802" s="33" t="n">
        <f aca="false">IF(OR(ROW()-設定!$B$30&lt;2,ROW()+設定!$B$30&gt;13701,N($A802)&lt;=0,N(INDEX($A$2:$A$13701,MIN(13700,MAX(1,ROW()-1+設定!$B$30))))&lt;=0,$A802&lt;設定!$B$28,$A802&gt;設定!$B$29),0,IF(AND($C802&gt;=MAX(INDEX($C$1:$C$13701,MAX(1,ROW()-設定!$B$24)):INDEX($C$1:$C$13701,MAX(1,ROW()-1))),$C802&gt;MAX(INDEX($C$1:$C$13701,MIN(13701,ROW()+1)):INDEX($C$1:$C$13701,MIN(13701,ROW()+設定!$B$24))),$C802&gt;=設定!$B$32,$C802&gt;=MAX(MIN(INDEX($C$1:$C$13701,MAX(1,ROW()-設定!$B$26)):INDEX($C$1:$C$13701,MAX(1,ROW()-1))),MIN(INDEX($C$1:$C$13701,MIN(13701,ROW()+1)):INDEX($C$1:$C$13701,MIN(13701,ROW()+設定!$B$26))))*10^(設定!$B$27/20)),1,0))</f>
        <v>0</v>
      </c>
      <c r="G802" s="33" t="n">
        <f aca="false">$G801+IF($F802=1,1,0)</f>
        <v>0</v>
      </c>
      <c r="H802" s="0" t="str">
        <f aca="false">IF($F802=1,$G802,"")</f>
        <v/>
      </c>
    </row>
    <row r="803" customFormat="false" ht="15" hidden="false" customHeight="false" outlineLevel="0" collapsed="false">
      <c r="A803" s="30" t="n">
        <v>125.15625</v>
      </c>
      <c r="B803" s="31" t="n">
        <v>12.7652</v>
      </c>
      <c r="C803" s="32" t="n">
        <f aca="false">IF($A803="","",IF(設定!$B$21="dB",10^($B803/20),ABS($B803)))</f>
        <v>4.34770431212033</v>
      </c>
      <c r="D803" s="32" t="n">
        <f aca="false">IF($A803="","",$A803^2)</f>
        <v>15664.0869140625</v>
      </c>
      <c r="E803" s="32" t="n">
        <f aca="false">IF($A803="","",IF($C803&lt;=0,"",1/$C803^2))</f>
        <v>0.0529029633933624</v>
      </c>
      <c r="F803" s="33" t="n">
        <f aca="false">IF(OR(ROW()-設定!$B$30&lt;2,ROW()+設定!$B$30&gt;13701,N($A803)&lt;=0,N(INDEX($A$2:$A$13701,MIN(13700,MAX(1,ROW()-1+設定!$B$30))))&lt;=0,$A803&lt;設定!$B$28,$A803&gt;設定!$B$29),0,IF(AND($C803&gt;=MAX(INDEX($C$1:$C$13701,MAX(1,ROW()-設定!$B$24)):INDEX($C$1:$C$13701,MAX(1,ROW()-1))),$C803&gt;MAX(INDEX($C$1:$C$13701,MIN(13701,ROW()+1)):INDEX($C$1:$C$13701,MIN(13701,ROW()+設定!$B$24))),$C803&gt;=設定!$B$32,$C803&gt;=MAX(MIN(INDEX($C$1:$C$13701,MAX(1,ROW()-設定!$B$26)):INDEX($C$1:$C$13701,MAX(1,ROW()-1))),MIN(INDEX($C$1:$C$13701,MIN(13701,ROW()+1)):INDEX($C$1:$C$13701,MIN(13701,ROW()+設定!$B$26))))*10^(設定!$B$27/20)),1,0))</f>
        <v>0</v>
      </c>
      <c r="G803" s="33" t="n">
        <f aca="false">$G802+IF($F803=1,1,0)</f>
        <v>0</v>
      </c>
      <c r="H803" s="0" t="str">
        <f aca="false">IF($F803=1,$G803,"")</f>
        <v/>
      </c>
    </row>
    <row r="804" customFormat="false" ht="15" hidden="false" customHeight="false" outlineLevel="0" collapsed="false">
      <c r="A804" s="30" t="n">
        <v>125.3125</v>
      </c>
      <c r="B804" s="31" t="n">
        <v>12.8149</v>
      </c>
      <c r="C804" s="32" t="n">
        <f aca="false">IF($A804="","",IF(設定!$B$21="dB",10^($B804/20),ABS($B804)))</f>
        <v>4.37265285433978</v>
      </c>
      <c r="D804" s="32" t="n">
        <f aca="false">IF($A804="","",$A804^2)</f>
        <v>15703.22265625</v>
      </c>
      <c r="E804" s="32" t="n">
        <f aca="false">IF($A804="","",IF($C804&lt;=0,"",1/$C804^2))</f>
        <v>0.0523010008794007</v>
      </c>
      <c r="F804" s="33" t="n">
        <f aca="false">IF(OR(ROW()-設定!$B$30&lt;2,ROW()+設定!$B$30&gt;13701,N($A804)&lt;=0,N(INDEX($A$2:$A$13701,MIN(13700,MAX(1,ROW()-1+設定!$B$30))))&lt;=0,$A804&lt;設定!$B$28,$A804&gt;設定!$B$29),0,IF(AND($C804&gt;=MAX(INDEX($C$1:$C$13701,MAX(1,ROW()-設定!$B$24)):INDEX($C$1:$C$13701,MAX(1,ROW()-1))),$C804&gt;MAX(INDEX($C$1:$C$13701,MIN(13701,ROW()+1)):INDEX($C$1:$C$13701,MIN(13701,ROW()+設定!$B$24))),$C804&gt;=設定!$B$32,$C804&gt;=MAX(MIN(INDEX($C$1:$C$13701,MAX(1,ROW()-設定!$B$26)):INDEX($C$1:$C$13701,MAX(1,ROW()-1))),MIN(INDEX($C$1:$C$13701,MIN(13701,ROW()+1)):INDEX($C$1:$C$13701,MIN(13701,ROW()+設定!$B$26))))*10^(設定!$B$27/20)),1,0))</f>
        <v>0</v>
      </c>
      <c r="G804" s="33" t="n">
        <f aca="false">$G803+IF($F804=1,1,0)</f>
        <v>0</v>
      </c>
      <c r="H804" s="0" t="str">
        <f aca="false">IF($F804=1,$G804,"")</f>
        <v/>
      </c>
    </row>
    <row r="805" customFormat="false" ht="15" hidden="false" customHeight="false" outlineLevel="0" collapsed="false">
      <c r="A805" s="30" t="n">
        <v>125.46875</v>
      </c>
      <c r="B805" s="31" t="n">
        <v>12.7896</v>
      </c>
      <c r="C805" s="32" t="n">
        <f aca="false">IF($A805="","",IF(設定!$B$21="dB",10^($B805/20),ABS($B805)))</f>
        <v>4.35993485296076</v>
      </c>
      <c r="D805" s="32" t="n">
        <f aca="false">IF($A805="","",$A805^2)</f>
        <v>15742.4072265625</v>
      </c>
      <c r="E805" s="32" t="n">
        <f aca="false">IF($A805="","",IF($C805&lt;=0,"",1/$C805^2))</f>
        <v>0.0526065716602537</v>
      </c>
      <c r="F805" s="33" t="n">
        <f aca="false">IF(OR(ROW()-設定!$B$30&lt;2,ROW()+設定!$B$30&gt;13701,N($A805)&lt;=0,N(INDEX($A$2:$A$13701,MIN(13700,MAX(1,ROW()-1+設定!$B$30))))&lt;=0,$A805&lt;設定!$B$28,$A805&gt;設定!$B$29),0,IF(AND($C805&gt;=MAX(INDEX($C$1:$C$13701,MAX(1,ROW()-設定!$B$24)):INDEX($C$1:$C$13701,MAX(1,ROW()-1))),$C805&gt;MAX(INDEX($C$1:$C$13701,MIN(13701,ROW()+1)):INDEX($C$1:$C$13701,MIN(13701,ROW()+設定!$B$24))),$C805&gt;=設定!$B$32,$C805&gt;=MAX(MIN(INDEX($C$1:$C$13701,MAX(1,ROW()-設定!$B$26)):INDEX($C$1:$C$13701,MAX(1,ROW()-1))),MIN(INDEX($C$1:$C$13701,MIN(13701,ROW()+1)):INDEX($C$1:$C$13701,MIN(13701,ROW()+設定!$B$26))))*10^(設定!$B$27/20)),1,0))</f>
        <v>0</v>
      </c>
      <c r="G805" s="33" t="n">
        <f aca="false">$G804+IF($F805=1,1,0)</f>
        <v>0</v>
      </c>
      <c r="H805" s="0" t="str">
        <f aca="false">IF($F805=1,$G805,"")</f>
        <v/>
      </c>
    </row>
    <row r="806" customFormat="false" ht="15" hidden="false" customHeight="false" outlineLevel="0" collapsed="false">
      <c r="A806" s="30" t="n">
        <v>125.625</v>
      </c>
      <c r="B806" s="31" t="n">
        <v>12.8452</v>
      </c>
      <c r="C806" s="32" t="n">
        <f aca="false">IF($A806="","",IF(設定!$B$21="dB",10^($B806/20),ABS($B806)))</f>
        <v>4.38793312481549</v>
      </c>
      <c r="D806" s="32" t="n">
        <f aca="false">IF($A806="","",$A806^2)</f>
        <v>15781.640625</v>
      </c>
      <c r="E806" s="32" t="n">
        <f aca="false">IF($A806="","",IF($C806&lt;=0,"",1/$C806^2))</f>
        <v>0.0519373754910951</v>
      </c>
      <c r="F806" s="33" t="n">
        <f aca="false">IF(OR(ROW()-設定!$B$30&lt;2,ROW()+設定!$B$30&gt;13701,N($A806)&lt;=0,N(INDEX($A$2:$A$13701,MIN(13700,MAX(1,ROW()-1+設定!$B$30))))&lt;=0,$A806&lt;設定!$B$28,$A806&gt;設定!$B$29),0,IF(AND($C806&gt;=MAX(INDEX($C$1:$C$13701,MAX(1,ROW()-設定!$B$24)):INDEX($C$1:$C$13701,MAX(1,ROW()-1))),$C806&gt;MAX(INDEX($C$1:$C$13701,MIN(13701,ROW()+1)):INDEX($C$1:$C$13701,MIN(13701,ROW()+設定!$B$24))),$C806&gt;=設定!$B$32,$C806&gt;=MAX(MIN(INDEX($C$1:$C$13701,MAX(1,ROW()-設定!$B$26)):INDEX($C$1:$C$13701,MAX(1,ROW()-1))),MIN(INDEX($C$1:$C$13701,MIN(13701,ROW()+1)):INDEX($C$1:$C$13701,MIN(13701,ROW()+設定!$B$26))))*10^(設定!$B$27/20)),1,0))</f>
        <v>0</v>
      </c>
      <c r="G806" s="33" t="n">
        <f aca="false">$G805+IF($F806=1,1,0)</f>
        <v>0</v>
      </c>
      <c r="H806" s="0" t="str">
        <f aca="false">IF($F806=1,$G806,"")</f>
        <v/>
      </c>
    </row>
    <row r="807" customFormat="false" ht="15" hidden="false" customHeight="false" outlineLevel="0" collapsed="false">
      <c r="A807" s="30" t="n">
        <v>125.78125</v>
      </c>
      <c r="B807" s="31" t="n">
        <v>12.7853</v>
      </c>
      <c r="C807" s="32" t="n">
        <f aca="false">IF($A807="","",IF(設定!$B$21="dB",10^($B807/20),ABS($B807)))</f>
        <v>4.35777697612479</v>
      </c>
      <c r="D807" s="32" t="n">
        <f aca="false">IF($A807="","",$A807^2)</f>
        <v>15820.9228515625</v>
      </c>
      <c r="E807" s="32" t="n">
        <f aca="false">IF($A807="","",IF($C807&lt;=0,"",1/$C807^2))</f>
        <v>0.0526586838307388</v>
      </c>
      <c r="F807" s="33" t="n">
        <f aca="false">IF(OR(ROW()-設定!$B$30&lt;2,ROW()+設定!$B$30&gt;13701,N($A807)&lt;=0,N(INDEX($A$2:$A$13701,MIN(13700,MAX(1,ROW()-1+設定!$B$30))))&lt;=0,$A807&lt;設定!$B$28,$A807&gt;設定!$B$29),0,IF(AND($C807&gt;=MAX(INDEX($C$1:$C$13701,MAX(1,ROW()-設定!$B$24)):INDEX($C$1:$C$13701,MAX(1,ROW()-1))),$C807&gt;MAX(INDEX($C$1:$C$13701,MIN(13701,ROW()+1)):INDEX($C$1:$C$13701,MIN(13701,ROW()+設定!$B$24))),$C807&gt;=設定!$B$32,$C807&gt;=MAX(MIN(INDEX($C$1:$C$13701,MAX(1,ROW()-設定!$B$26)):INDEX($C$1:$C$13701,MAX(1,ROW()-1))),MIN(INDEX($C$1:$C$13701,MIN(13701,ROW()+1)):INDEX($C$1:$C$13701,MIN(13701,ROW()+設定!$B$26))))*10^(設定!$B$27/20)),1,0))</f>
        <v>0</v>
      </c>
      <c r="G807" s="33" t="n">
        <f aca="false">$G806+IF($F807=1,1,0)</f>
        <v>0</v>
      </c>
      <c r="H807" s="0" t="str">
        <f aca="false">IF($F807=1,$G807,"")</f>
        <v/>
      </c>
    </row>
    <row r="808" customFormat="false" ht="15" hidden="false" customHeight="false" outlineLevel="0" collapsed="false">
      <c r="A808" s="30" t="n">
        <v>125.9375</v>
      </c>
      <c r="B808" s="31" t="n">
        <v>12.9092</v>
      </c>
      <c r="C808" s="32" t="n">
        <f aca="false">IF($A808="","",IF(設定!$B$21="dB",10^($B808/20),ABS($B808)))</f>
        <v>4.42038401759284</v>
      </c>
      <c r="D808" s="32" t="n">
        <f aca="false">IF($A808="","",$A808^2)</f>
        <v>15860.25390625</v>
      </c>
      <c r="E808" s="32" t="n">
        <f aca="false">IF($A808="","",IF($C808&lt;=0,"",1/$C808^2))</f>
        <v>0.0511776099499422</v>
      </c>
      <c r="F808" s="33" t="n">
        <f aca="false">IF(OR(ROW()-設定!$B$30&lt;2,ROW()+設定!$B$30&gt;13701,N($A808)&lt;=0,N(INDEX($A$2:$A$13701,MIN(13700,MAX(1,ROW()-1+設定!$B$30))))&lt;=0,$A808&lt;設定!$B$28,$A808&gt;設定!$B$29),0,IF(AND($C808&gt;=MAX(INDEX($C$1:$C$13701,MAX(1,ROW()-設定!$B$24)):INDEX($C$1:$C$13701,MAX(1,ROW()-1))),$C808&gt;MAX(INDEX($C$1:$C$13701,MIN(13701,ROW()+1)):INDEX($C$1:$C$13701,MIN(13701,ROW()+設定!$B$24))),$C808&gt;=設定!$B$32,$C808&gt;=MAX(MIN(INDEX($C$1:$C$13701,MAX(1,ROW()-設定!$B$26)):INDEX($C$1:$C$13701,MAX(1,ROW()-1))),MIN(INDEX($C$1:$C$13701,MIN(13701,ROW()+1)):INDEX($C$1:$C$13701,MIN(13701,ROW()+設定!$B$26))))*10^(設定!$B$27/20)),1,0))</f>
        <v>0</v>
      </c>
      <c r="G808" s="33" t="n">
        <f aca="false">$G807+IF($F808=1,1,0)</f>
        <v>0</v>
      </c>
      <c r="H808" s="0" t="str">
        <f aca="false">IF($F808=1,$G808,"")</f>
        <v/>
      </c>
    </row>
    <row r="809" customFormat="false" ht="15" hidden="false" customHeight="false" outlineLevel="0" collapsed="false">
      <c r="A809" s="30" t="n">
        <v>126.09375</v>
      </c>
      <c r="B809" s="31" t="n">
        <v>12.8265</v>
      </c>
      <c r="C809" s="32" t="n">
        <f aca="false">IF($A809="","",IF(設定!$B$21="dB",10^($B809/20),ABS($B809)))</f>
        <v>4.37849643057936</v>
      </c>
      <c r="D809" s="32" t="n">
        <f aca="false">IF($A809="","",$A809^2)</f>
        <v>15899.6337890625</v>
      </c>
      <c r="E809" s="32" t="n">
        <f aca="false">IF($A809="","",IF($C809&lt;=0,"",1/$C809^2))</f>
        <v>0.0521614913714302</v>
      </c>
      <c r="F809" s="33" t="n">
        <f aca="false">IF(OR(ROW()-設定!$B$30&lt;2,ROW()+設定!$B$30&gt;13701,N($A809)&lt;=0,N(INDEX($A$2:$A$13701,MIN(13700,MAX(1,ROW()-1+設定!$B$30))))&lt;=0,$A809&lt;設定!$B$28,$A809&gt;設定!$B$29),0,IF(AND($C809&gt;=MAX(INDEX($C$1:$C$13701,MAX(1,ROW()-設定!$B$24)):INDEX($C$1:$C$13701,MAX(1,ROW()-1))),$C809&gt;MAX(INDEX($C$1:$C$13701,MIN(13701,ROW()+1)):INDEX($C$1:$C$13701,MIN(13701,ROW()+設定!$B$24))),$C809&gt;=設定!$B$32,$C809&gt;=MAX(MIN(INDEX($C$1:$C$13701,MAX(1,ROW()-設定!$B$26)):INDEX($C$1:$C$13701,MAX(1,ROW()-1))),MIN(INDEX($C$1:$C$13701,MIN(13701,ROW()+1)):INDEX($C$1:$C$13701,MIN(13701,ROW()+設定!$B$26))))*10^(設定!$B$27/20)),1,0))</f>
        <v>0</v>
      </c>
      <c r="G809" s="33" t="n">
        <f aca="false">$G808+IF($F809=1,1,0)</f>
        <v>0</v>
      </c>
      <c r="H809" s="0" t="str">
        <f aca="false">IF($F809=1,$G809,"")</f>
        <v/>
      </c>
    </row>
    <row r="810" customFormat="false" ht="15" hidden="false" customHeight="false" outlineLevel="0" collapsed="false">
      <c r="A810" s="30" t="n">
        <v>126.25</v>
      </c>
      <c r="B810" s="31" t="n">
        <v>12.8238</v>
      </c>
      <c r="C810" s="32" t="n">
        <f aca="false">IF($A810="","",IF(設定!$B$21="dB",10^($B810/20),ABS($B810)))</f>
        <v>4.37713559091568</v>
      </c>
      <c r="D810" s="32" t="n">
        <f aca="false">IF($A810="","",$A810^2)</f>
        <v>15939.0625</v>
      </c>
      <c r="E810" s="32" t="n">
        <f aca="false">IF($A810="","",IF($C810&lt;=0,"",1/$C810^2))</f>
        <v>0.0521939301475103</v>
      </c>
      <c r="F810" s="33" t="n">
        <f aca="false">IF(OR(ROW()-設定!$B$30&lt;2,ROW()+設定!$B$30&gt;13701,N($A810)&lt;=0,N(INDEX($A$2:$A$13701,MIN(13700,MAX(1,ROW()-1+設定!$B$30))))&lt;=0,$A810&lt;設定!$B$28,$A810&gt;設定!$B$29),0,IF(AND($C810&gt;=MAX(INDEX($C$1:$C$13701,MAX(1,ROW()-設定!$B$24)):INDEX($C$1:$C$13701,MAX(1,ROW()-1))),$C810&gt;MAX(INDEX($C$1:$C$13701,MIN(13701,ROW()+1)):INDEX($C$1:$C$13701,MIN(13701,ROW()+設定!$B$24))),$C810&gt;=設定!$B$32,$C810&gt;=MAX(MIN(INDEX($C$1:$C$13701,MAX(1,ROW()-設定!$B$26)):INDEX($C$1:$C$13701,MAX(1,ROW()-1))),MIN(INDEX($C$1:$C$13701,MIN(13701,ROW()+1)):INDEX($C$1:$C$13701,MIN(13701,ROW()+設定!$B$26))))*10^(設定!$B$27/20)),1,0))</f>
        <v>0</v>
      </c>
      <c r="G810" s="33" t="n">
        <f aca="false">$G809+IF($F810=1,1,0)</f>
        <v>0</v>
      </c>
      <c r="H810" s="0" t="str">
        <f aca="false">IF($F810=1,$G810,"")</f>
        <v/>
      </c>
    </row>
    <row r="811" customFormat="false" ht="15" hidden="false" customHeight="false" outlineLevel="0" collapsed="false">
      <c r="A811" s="30" t="n">
        <v>126.40625</v>
      </c>
      <c r="B811" s="31" t="n">
        <v>12.8269</v>
      </c>
      <c r="C811" s="32" t="n">
        <f aca="false">IF($A811="","",IF(設定!$B$21="dB",10^($B811/20),ABS($B811)))</f>
        <v>4.37869807243451</v>
      </c>
      <c r="D811" s="32" t="n">
        <f aca="false">IF($A811="","",$A811^2)</f>
        <v>15978.5400390625</v>
      </c>
      <c r="E811" s="32" t="n">
        <f aca="false">IF($A811="","",IF($C811&lt;=0,"",1/$C811^2))</f>
        <v>0.0521566873417689</v>
      </c>
      <c r="F811" s="33" t="n">
        <f aca="false">IF(OR(ROW()-設定!$B$30&lt;2,ROW()+設定!$B$30&gt;13701,N($A811)&lt;=0,N(INDEX($A$2:$A$13701,MIN(13700,MAX(1,ROW()-1+設定!$B$30))))&lt;=0,$A811&lt;設定!$B$28,$A811&gt;設定!$B$29),0,IF(AND($C811&gt;=MAX(INDEX($C$1:$C$13701,MAX(1,ROW()-設定!$B$24)):INDEX($C$1:$C$13701,MAX(1,ROW()-1))),$C811&gt;MAX(INDEX($C$1:$C$13701,MIN(13701,ROW()+1)):INDEX($C$1:$C$13701,MIN(13701,ROW()+設定!$B$24))),$C811&gt;=設定!$B$32,$C811&gt;=MAX(MIN(INDEX($C$1:$C$13701,MAX(1,ROW()-設定!$B$26)):INDEX($C$1:$C$13701,MAX(1,ROW()-1))),MIN(INDEX($C$1:$C$13701,MIN(13701,ROW()+1)):INDEX($C$1:$C$13701,MIN(13701,ROW()+設定!$B$26))))*10^(設定!$B$27/20)),1,0))</f>
        <v>0</v>
      </c>
      <c r="G811" s="33" t="n">
        <f aca="false">$G810+IF($F811=1,1,0)</f>
        <v>0</v>
      </c>
      <c r="H811" s="0" t="str">
        <f aca="false">IF($F811=1,$G811,"")</f>
        <v/>
      </c>
    </row>
    <row r="812" customFormat="false" ht="15" hidden="false" customHeight="false" outlineLevel="0" collapsed="false">
      <c r="A812" s="30" t="n">
        <v>126.5625</v>
      </c>
      <c r="B812" s="31" t="n">
        <v>12.6318</v>
      </c>
      <c r="C812" s="32" t="n">
        <f aca="false">IF($A812="","",IF(設定!$B$21="dB",10^($B812/20),ABS($B812)))</f>
        <v>4.2814413584087</v>
      </c>
      <c r="D812" s="32" t="n">
        <f aca="false">IF($A812="","",$A812^2)</f>
        <v>16018.06640625</v>
      </c>
      <c r="E812" s="32" t="n">
        <f aca="false">IF($A812="","",IF($C812&lt;=0,"",1/$C812^2))</f>
        <v>0.0545531710255587</v>
      </c>
      <c r="F812" s="33" t="n">
        <f aca="false">IF(OR(ROW()-設定!$B$30&lt;2,ROW()+設定!$B$30&gt;13701,N($A812)&lt;=0,N(INDEX($A$2:$A$13701,MIN(13700,MAX(1,ROW()-1+設定!$B$30))))&lt;=0,$A812&lt;設定!$B$28,$A812&gt;設定!$B$29),0,IF(AND($C812&gt;=MAX(INDEX($C$1:$C$13701,MAX(1,ROW()-設定!$B$24)):INDEX($C$1:$C$13701,MAX(1,ROW()-1))),$C812&gt;MAX(INDEX($C$1:$C$13701,MIN(13701,ROW()+1)):INDEX($C$1:$C$13701,MIN(13701,ROW()+設定!$B$24))),$C812&gt;=設定!$B$32,$C812&gt;=MAX(MIN(INDEX($C$1:$C$13701,MAX(1,ROW()-設定!$B$26)):INDEX($C$1:$C$13701,MAX(1,ROW()-1))),MIN(INDEX($C$1:$C$13701,MIN(13701,ROW()+1)):INDEX($C$1:$C$13701,MIN(13701,ROW()+設定!$B$26))))*10^(設定!$B$27/20)),1,0))</f>
        <v>0</v>
      </c>
      <c r="G812" s="33" t="n">
        <f aca="false">$G811+IF($F812=1,1,0)</f>
        <v>0</v>
      </c>
      <c r="H812" s="0" t="str">
        <f aca="false">IF($F812=1,$G812,"")</f>
        <v/>
      </c>
    </row>
    <row r="813" customFormat="false" ht="15" hidden="false" customHeight="false" outlineLevel="0" collapsed="false">
      <c r="A813" s="30" t="n">
        <v>126.71875</v>
      </c>
      <c r="B813" s="31" t="n">
        <v>12.7685</v>
      </c>
      <c r="C813" s="32" t="n">
        <f aca="false">IF($A813="","",IF(設定!$B$21="dB",10^($B813/20),ABS($B813)))</f>
        <v>4.34935643420071</v>
      </c>
      <c r="D813" s="32" t="n">
        <f aca="false">IF($A813="","",$A813^2)</f>
        <v>16057.6416015625</v>
      </c>
      <c r="E813" s="32" t="n">
        <f aca="false">IF($A813="","",IF($C813&lt;=0,"",1/$C813^2))</f>
        <v>0.0528627801822522</v>
      </c>
      <c r="F813" s="33" t="n">
        <f aca="false">IF(OR(ROW()-設定!$B$30&lt;2,ROW()+設定!$B$30&gt;13701,N($A813)&lt;=0,N(INDEX($A$2:$A$13701,MIN(13700,MAX(1,ROW()-1+設定!$B$30))))&lt;=0,$A813&lt;設定!$B$28,$A813&gt;設定!$B$29),0,IF(AND($C813&gt;=MAX(INDEX($C$1:$C$13701,MAX(1,ROW()-設定!$B$24)):INDEX($C$1:$C$13701,MAX(1,ROW()-1))),$C813&gt;MAX(INDEX($C$1:$C$13701,MIN(13701,ROW()+1)):INDEX($C$1:$C$13701,MIN(13701,ROW()+設定!$B$24))),$C813&gt;=設定!$B$32,$C813&gt;=MAX(MIN(INDEX($C$1:$C$13701,MAX(1,ROW()-設定!$B$26)):INDEX($C$1:$C$13701,MAX(1,ROW()-1))),MIN(INDEX($C$1:$C$13701,MIN(13701,ROW()+1)):INDEX($C$1:$C$13701,MIN(13701,ROW()+設定!$B$26))))*10^(設定!$B$27/20)),1,0))</f>
        <v>0</v>
      </c>
      <c r="G813" s="33" t="n">
        <f aca="false">$G812+IF($F813=1,1,0)</f>
        <v>0</v>
      </c>
      <c r="H813" s="0" t="str">
        <f aca="false">IF($F813=1,$G813,"")</f>
        <v/>
      </c>
    </row>
    <row r="814" customFormat="false" ht="15" hidden="false" customHeight="false" outlineLevel="0" collapsed="false">
      <c r="A814" s="30" t="n">
        <v>126.875</v>
      </c>
      <c r="B814" s="31" t="n">
        <v>12.7592</v>
      </c>
      <c r="C814" s="32" t="n">
        <f aca="false">IF($A814="","",IF(設定!$B$21="dB",10^($B814/20),ABS($B814)))</f>
        <v>4.34470206143901</v>
      </c>
      <c r="D814" s="32" t="n">
        <f aca="false">IF($A814="","",$A814^2)</f>
        <v>16097.265625</v>
      </c>
      <c r="E814" s="32" t="n">
        <f aca="false">IF($A814="","",IF($C814&lt;=0,"",1/$C814^2))</f>
        <v>0.0529761020490536</v>
      </c>
      <c r="F814" s="33" t="n">
        <f aca="false">IF(OR(ROW()-設定!$B$30&lt;2,ROW()+設定!$B$30&gt;13701,N($A814)&lt;=0,N(INDEX($A$2:$A$13701,MIN(13700,MAX(1,ROW()-1+設定!$B$30))))&lt;=0,$A814&lt;設定!$B$28,$A814&gt;設定!$B$29),0,IF(AND($C814&gt;=MAX(INDEX($C$1:$C$13701,MAX(1,ROW()-設定!$B$24)):INDEX($C$1:$C$13701,MAX(1,ROW()-1))),$C814&gt;MAX(INDEX($C$1:$C$13701,MIN(13701,ROW()+1)):INDEX($C$1:$C$13701,MIN(13701,ROW()+設定!$B$24))),$C814&gt;=設定!$B$32,$C814&gt;=MAX(MIN(INDEX($C$1:$C$13701,MAX(1,ROW()-設定!$B$26)):INDEX($C$1:$C$13701,MAX(1,ROW()-1))),MIN(INDEX($C$1:$C$13701,MIN(13701,ROW()+1)):INDEX($C$1:$C$13701,MIN(13701,ROW()+設定!$B$26))))*10^(設定!$B$27/20)),1,0))</f>
        <v>0</v>
      </c>
      <c r="G814" s="33" t="n">
        <f aca="false">$G813+IF($F814=1,1,0)</f>
        <v>0</v>
      </c>
      <c r="H814" s="0" t="str">
        <f aca="false">IF($F814=1,$G814,"")</f>
        <v/>
      </c>
    </row>
    <row r="815" customFormat="false" ht="15" hidden="false" customHeight="false" outlineLevel="0" collapsed="false">
      <c r="A815" s="30" t="n">
        <v>127.03125</v>
      </c>
      <c r="B815" s="31" t="n">
        <v>12.8089</v>
      </c>
      <c r="C815" s="32" t="n">
        <f aca="false">IF($A815="","",IF(設定!$B$21="dB",10^($B815/20),ABS($B815)))</f>
        <v>4.36963337576703</v>
      </c>
      <c r="D815" s="32" t="n">
        <f aca="false">IF($A815="","",$A815^2)</f>
        <v>16136.9384765625</v>
      </c>
      <c r="E815" s="32" t="n">
        <f aca="false">IF($A815="","",IF($C815&lt;=0,"",1/$C815^2))</f>
        <v>0.0523733073184026</v>
      </c>
      <c r="F815" s="33" t="n">
        <f aca="false">IF(OR(ROW()-設定!$B$30&lt;2,ROW()+設定!$B$30&gt;13701,N($A815)&lt;=0,N(INDEX($A$2:$A$13701,MIN(13700,MAX(1,ROW()-1+設定!$B$30))))&lt;=0,$A815&lt;設定!$B$28,$A815&gt;設定!$B$29),0,IF(AND($C815&gt;=MAX(INDEX($C$1:$C$13701,MAX(1,ROW()-設定!$B$24)):INDEX($C$1:$C$13701,MAX(1,ROW()-1))),$C815&gt;MAX(INDEX($C$1:$C$13701,MIN(13701,ROW()+1)):INDEX($C$1:$C$13701,MIN(13701,ROW()+設定!$B$24))),$C815&gt;=設定!$B$32,$C815&gt;=MAX(MIN(INDEX($C$1:$C$13701,MAX(1,ROW()-設定!$B$26)):INDEX($C$1:$C$13701,MAX(1,ROW()-1))),MIN(INDEX($C$1:$C$13701,MIN(13701,ROW()+1)):INDEX($C$1:$C$13701,MIN(13701,ROW()+設定!$B$26))))*10^(設定!$B$27/20)),1,0))</f>
        <v>0</v>
      </c>
      <c r="G815" s="33" t="n">
        <f aca="false">$G814+IF($F815=1,1,0)</f>
        <v>0</v>
      </c>
      <c r="H815" s="0" t="str">
        <f aca="false">IF($F815=1,$G815,"")</f>
        <v/>
      </c>
    </row>
    <row r="816" customFormat="false" ht="15" hidden="false" customHeight="false" outlineLevel="0" collapsed="false">
      <c r="A816" s="30" t="n">
        <v>127.1875</v>
      </c>
      <c r="B816" s="31" t="n">
        <v>12.6456</v>
      </c>
      <c r="C816" s="32" t="n">
        <f aca="false">IF($A816="","",IF(設定!$B$21="dB",10^($B816/20),ABS($B816)))</f>
        <v>4.28824904925425</v>
      </c>
      <c r="D816" s="32" t="n">
        <f aca="false">IF($A816="","",$A816^2)</f>
        <v>16176.66015625</v>
      </c>
      <c r="E816" s="32" t="n">
        <f aca="false">IF($A816="","",IF($C816&lt;=0,"",1/$C816^2))</f>
        <v>0.0543800997646206</v>
      </c>
      <c r="F816" s="33" t="n">
        <f aca="false">IF(OR(ROW()-設定!$B$30&lt;2,ROW()+設定!$B$30&gt;13701,N($A816)&lt;=0,N(INDEX($A$2:$A$13701,MIN(13700,MAX(1,ROW()-1+設定!$B$30))))&lt;=0,$A816&lt;設定!$B$28,$A816&gt;設定!$B$29),0,IF(AND($C816&gt;=MAX(INDEX($C$1:$C$13701,MAX(1,ROW()-設定!$B$24)):INDEX($C$1:$C$13701,MAX(1,ROW()-1))),$C816&gt;MAX(INDEX($C$1:$C$13701,MIN(13701,ROW()+1)):INDEX($C$1:$C$13701,MIN(13701,ROW()+設定!$B$24))),$C816&gt;=設定!$B$32,$C816&gt;=MAX(MIN(INDEX($C$1:$C$13701,MAX(1,ROW()-設定!$B$26)):INDEX($C$1:$C$13701,MAX(1,ROW()-1))),MIN(INDEX($C$1:$C$13701,MIN(13701,ROW()+1)):INDEX($C$1:$C$13701,MIN(13701,ROW()+設定!$B$26))))*10^(設定!$B$27/20)),1,0))</f>
        <v>0</v>
      </c>
      <c r="G816" s="33" t="n">
        <f aca="false">$G815+IF($F816=1,1,0)</f>
        <v>0</v>
      </c>
      <c r="H816" s="0" t="str">
        <f aca="false">IF($F816=1,$G816,"")</f>
        <v/>
      </c>
    </row>
    <row r="817" customFormat="false" ht="15" hidden="false" customHeight="false" outlineLevel="0" collapsed="false">
      <c r="A817" s="30" t="n">
        <v>127.34375</v>
      </c>
      <c r="B817" s="31" t="n">
        <v>12.9575</v>
      </c>
      <c r="C817" s="32" t="n">
        <f aca="false">IF($A817="","",IF(設定!$B$21="dB",10^($B817/20),ABS($B817)))</f>
        <v>4.44503310718405</v>
      </c>
      <c r="D817" s="32" t="n">
        <f aca="false">IF($A817="","",$A817^2)</f>
        <v>16216.4306640625</v>
      </c>
      <c r="E817" s="32" t="n">
        <f aca="false">IF($A817="","",IF($C817&lt;=0,"",1/$C817^2))</f>
        <v>0.050611592190801</v>
      </c>
      <c r="F817" s="33" t="n">
        <f aca="false">IF(OR(ROW()-設定!$B$30&lt;2,ROW()+設定!$B$30&gt;13701,N($A817)&lt;=0,N(INDEX($A$2:$A$13701,MIN(13700,MAX(1,ROW()-1+設定!$B$30))))&lt;=0,$A817&lt;設定!$B$28,$A817&gt;設定!$B$29),0,IF(AND($C817&gt;=MAX(INDEX($C$1:$C$13701,MAX(1,ROW()-設定!$B$24)):INDEX($C$1:$C$13701,MAX(1,ROW()-1))),$C817&gt;MAX(INDEX($C$1:$C$13701,MIN(13701,ROW()+1)):INDEX($C$1:$C$13701,MIN(13701,ROW()+設定!$B$24))),$C817&gt;=設定!$B$32,$C817&gt;=MAX(MIN(INDEX($C$1:$C$13701,MAX(1,ROW()-設定!$B$26)):INDEX($C$1:$C$13701,MAX(1,ROW()-1))),MIN(INDEX($C$1:$C$13701,MIN(13701,ROW()+1)):INDEX($C$1:$C$13701,MIN(13701,ROW()+設定!$B$26))))*10^(設定!$B$27/20)),1,0))</f>
        <v>0</v>
      </c>
      <c r="G817" s="33" t="n">
        <f aca="false">$G816+IF($F817=1,1,0)</f>
        <v>0</v>
      </c>
      <c r="H817" s="0" t="str">
        <f aca="false">IF($F817=1,$G817,"")</f>
        <v/>
      </c>
    </row>
    <row r="818" customFormat="false" ht="15" hidden="false" customHeight="false" outlineLevel="0" collapsed="false">
      <c r="A818" s="30" t="n">
        <v>127.5</v>
      </c>
      <c r="B818" s="31" t="n">
        <v>12.8006</v>
      </c>
      <c r="C818" s="32" t="n">
        <f aca="false">IF($A818="","",IF(設定!$B$21="dB",10^($B818/20),ABS($B818)))</f>
        <v>4.36545986727098</v>
      </c>
      <c r="D818" s="32" t="n">
        <f aca="false">IF($A818="","",$A818^2)</f>
        <v>16256.25</v>
      </c>
      <c r="E818" s="32" t="n">
        <f aca="false">IF($A818="","",IF($C818&lt;=0,"",1/$C818^2))</f>
        <v>0.0524734960427919</v>
      </c>
      <c r="F818" s="33" t="n">
        <f aca="false">IF(OR(ROW()-設定!$B$30&lt;2,ROW()+設定!$B$30&gt;13701,N($A818)&lt;=0,N(INDEX($A$2:$A$13701,MIN(13700,MAX(1,ROW()-1+設定!$B$30))))&lt;=0,$A818&lt;設定!$B$28,$A818&gt;設定!$B$29),0,IF(AND($C818&gt;=MAX(INDEX($C$1:$C$13701,MAX(1,ROW()-設定!$B$24)):INDEX($C$1:$C$13701,MAX(1,ROW()-1))),$C818&gt;MAX(INDEX($C$1:$C$13701,MIN(13701,ROW()+1)):INDEX($C$1:$C$13701,MIN(13701,ROW()+設定!$B$24))),$C818&gt;=設定!$B$32,$C818&gt;=MAX(MIN(INDEX($C$1:$C$13701,MAX(1,ROW()-設定!$B$26)):INDEX($C$1:$C$13701,MAX(1,ROW()-1))),MIN(INDEX($C$1:$C$13701,MIN(13701,ROW()+1)):INDEX($C$1:$C$13701,MIN(13701,ROW()+設定!$B$26))))*10^(設定!$B$27/20)),1,0))</f>
        <v>0</v>
      </c>
      <c r="G818" s="33" t="n">
        <f aca="false">$G817+IF($F818=1,1,0)</f>
        <v>0</v>
      </c>
      <c r="H818" s="0" t="str">
        <f aca="false">IF($F818=1,$G818,"")</f>
        <v/>
      </c>
    </row>
    <row r="819" customFormat="false" ht="15" hidden="false" customHeight="false" outlineLevel="0" collapsed="false">
      <c r="A819" s="30" t="n">
        <v>127.65625</v>
      </c>
      <c r="B819" s="31" t="n">
        <v>12.664</v>
      </c>
      <c r="C819" s="32" t="n">
        <f aca="false">IF($A819="","",IF(設定!$B$21="dB",10^($B819/20),ABS($B819)))</f>
        <v>4.29734281153681</v>
      </c>
      <c r="D819" s="32" t="n">
        <f aca="false">IF($A819="","",$A819^2)</f>
        <v>16296.1181640625</v>
      </c>
      <c r="E819" s="32" t="n">
        <f aca="false">IF($A819="","",IF($C819&lt;=0,"",1/$C819^2))</f>
        <v>0.054150191895349</v>
      </c>
      <c r="F819" s="33" t="n">
        <f aca="false">IF(OR(ROW()-設定!$B$30&lt;2,ROW()+設定!$B$30&gt;13701,N($A819)&lt;=0,N(INDEX($A$2:$A$13701,MIN(13700,MAX(1,ROW()-1+設定!$B$30))))&lt;=0,$A819&lt;設定!$B$28,$A819&gt;設定!$B$29),0,IF(AND($C819&gt;=MAX(INDEX($C$1:$C$13701,MAX(1,ROW()-設定!$B$24)):INDEX($C$1:$C$13701,MAX(1,ROW()-1))),$C819&gt;MAX(INDEX($C$1:$C$13701,MIN(13701,ROW()+1)):INDEX($C$1:$C$13701,MIN(13701,ROW()+設定!$B$24))),$C819&gt;=設定!$B$32,$C819&gt;=MAX(MIN(INDEX($C$1:$C$13701,MAX(1,ROW()-設定!$B$26)):INDEX($C$1:$C$13701,MAX(1,ROW()-1))),MIN(INDEX($C$1:$C$13701,MIN(13701,ROW()+1)):INDEX($C$1:$C$13701,MIN(13701,ROW()+設定!$B$26))))*10^(設定!$B$27/20)),1,0))</f>
        <v>0</v>
      </c>
      <c r="G819" s="33" t="n">
        <f aca="false">$G818+IF($F819=1,1,0)</f>
        <v>0</v>
      </c>
      <c r="H819" s="0" t="str">
        <f aca="false">IF($F819=1,$G819,"")</f>
        <v/>
      </c>
    </row>
    <row r="820" customFormat="false" ht="15" hidden="false" customHeight="false" outlineLevel="0" collapsed="false">
      <c r="A820" s="30" t="n">
        <v>127.8125</v>
      </c>
      <c r="B820" s="31" t="n">
        <v>12.6123</v>
      </c>
      <c r="C820" s="32" t="n">
        <f aca="false">IF($A820="","",IF(設定!$B$21="dB",10^($B820/20),ABS($B820)))</f>
        <v>4.27184021634929</v>
      </c>
      <c r="D820" s="32" t="n">
        <f aca="false">IF($A820="","",$A820^2)</f>
        <v>16336.03515625</v>
      </c>
      <c r="E820" s="32" t="n">
        <f aca="false">IF($A820="","",IF($C820&lt;=0,"",1/$C820^2))</f>
        <v>0.0547986677290776</v>
      </c>
      <c r="F820" s="33" t="n">
        <f aca="false">IF(OR(ROW()-設定!$B$30&lt;2,ROW()+設定!$B$30&gt;13701,N($A820)&lt;=0,N(INDEX($A$2:$A$13701,MIN(13700,MAX(1,ROW()-1+設定!$B$30))))&lt;=0,$A820&lt;設定!$B$28,$A820&gt;設定!$B$29),0,IF(AND($C820&gt;=MAX(INDEX($C$1:$C$13701,MAX(1,ROW()-設定!$B$24)):INDEX($C$1:$C$13701,MAX(1,ROW()-1))),$C820&gt;MAX(INDEX($C$1:$C$13701,MIN(13701,ROW()+1)):INDEX($C$1:$C$13701,MIN(13701,ROW()+設定!$B$24))),$C820&gt;=設定!$B$32,$C820&gt;=MAX(MIN(INDEX($C$1:$C$13701,MAX(1,ROW()-設定!$B$26)):INDEX($C$1:$C$13701,MAX(1,ROW()-1))),MIN(INDEX($C$1:$C$13701,MIN(13701,ROW()+1)):INDEX($C$1:$C$13701,MIN(13701,ROW()+設定!$B$26))))*10^(設定!$B$27/20)),1,0))</f>
        <v>0</v>
      </c>
      <c r="G820" s="33" t="n">
        <f aca="false">$G819+IF($F820=1,1,0)</f>
        <v>0</v>
      </c>
      <c r="H820" s="0" t="str">
        <f aca="false">IF($F820=1,$G820,"")</f>
        <v/>
      </c>
    </row>
    <row r="821" customFormat="false" ht="15" hidden="false" customHeight="false" outlineLevel="0" collapsed="false">
      <c r="A821" s="30" t="n">
        <v>127.96875</v>
      </c>
      <c r="B821" s="31" t="n">
        <v>12.7631</v>
      </c>
      <c r="C821" s="32" t="n">
        <f aca="false">IF($A821="","",IF(設定!$B$21="dB",10^($B821/20),ABS($B821)))</f>
        <v>4.34665328846972</v>
      </c>
      <c r="D821" s="32" t="n">
        <f aca="false">IF($A821="","",$A821^2)</f>
        <v>16376.0009765625</v>
      </c>
      <c r="E821" s="32" t="n">
        <f aca="false">IF($A821="","",IF($C821&lt;=0,"",1/$C821^2))</f>
        <v>0.0529285504298042</v>
      </c>
      <c r="F821" s="33" t="n">
        <f aca="false">IF(OR(ROW()-設定!$B$30&lt;2,ROW()+設定!$B$30&gt;13701,N($A821)&lt;=0,N(INDEX($A$2:$A$13701,MIN(13700,MAX(1,ROW()-1+設定!$B$30))))&lt;=0,$A821&lt;設定!$B$28,$A821&gt;設定!$B$29),0,IF(AND($C821&gt;=MAX(INDEX($C$1:$C$13701,MAX(1,ROW()-設定!$B$24)):INDEX($C$1:$C$13701,MAX(1,ROW()-1))),$C821&gt;MAX(INDEX($C$1:$C$13701,MIN(13701,ROW()+1)):INDEX($C$1:$C$13701,MIN(13701,ROW()+設定!$B$24))),$C821&gt;=設定!$B$32,$C821&gt;=MAX(MIN(INDEX($C$1:$C$13701,MAX(1,ROW()-設定!$B$26)):INDEX($C$1:$C$13701,MAX(1,ROW()-1))),MIN(INDEX($C$1:$C$13701,MIN(13701,ROW()+1)):INDEX($C$1:$C$13701,MIN(13701,ROW()+設定!$B$26))))*10^(設定!$B$27/20)),1,0))</f>
        <v>0</v>
      </c>
      <c r="G821" s="33" t="n">
        <f aca="false">$G820+IF($F821=1,1,0)</f>
        <v>0</v>
      </c>
      <c r="H821" s="0" t="str">
        <f aca="false">IF($F821=1,$G821,"")</f>
        <v/>
      </c>
    </row>
    <row r="822" customFormat="false" ht="15" hidden="false" customHeight="false" outlineLevel="0" collapsed="false">
      <c r="A822" s="30" t="n">
        <v>128.125</v>
      </c>
      <c r="B822" s="31" t="n">
        <v>12.784</v>
      </c>
      <c r="C822" s="32" t="n">
        <f aca="false">IF($A822="","",IF(設定!$B$21="dB",10^($B822/20),ABS($B822)))</f>
        <v>4.35712480503084</v>
      </c>
      <c r="D822" s="32" t="n">
        <f aca="false">IF($A822="","",$A822^2)</f>
        <v>16416.015625</v>
      </c>
      <c r="E822" s="32" t="n">
        <f aca="false">IF($A822="","",IF($C822&lt;=0,"",1/$C822^2))</f>
        <v>0.0526744488331906</v>
      </c>
      <c r="F822" s="33" t="n">
        <f aca="false">IF(OR(ROW()-設定!$B$30&lt;2,ROW()+設定!$B$30&gt;13701,N($A822)&lt;=0,N(INDEX($A$2:$A$13701,MIN(13700,MAX(1,ROW()-1+設定!$B$30))))&lt;=0,$A822&lt;設定!$B$28,$A822&gt;設定!$B$29),0,IF(AND($C822&gt;=MAX(INDEX($C$1:$C$13701,MAX(1,ROW()-設定!$B$24)):INDEX($C$1:$C$13701,MAX(1,ROW()-1))),$C822&gt;MAX(INDEX($C$1:$C$13701,MIN(13701,ROW()+1)):INDEX($C$1:$C$13701,MIN(13701,ROW()+設定!$B$24))),$C822&gt;=設定!$B$32,$C822&gt;=MAX(MIN(INDEX($C$1:$C$13701,MAX(1,ROW()-設定!$B$26)):INDEX($C$1:$C$13701,MAX(1,ROW()-1))),MIN(INDEX($C$1:$C$13701,MIN(13701,ROW()+1)):INDEX($C$1:$C$13701,MIN(13701,ROW()+設定!$B$26))))*10^(設定!$B$27/20)),1,0))</f>
        <v>0</v>
      </c>
      <c r="G822" s="33" t="n">
        <f aca="false">$G821+IF($F822=1,1,0)</f>
        <v>0</v>
      </c>
      <c r="H822" s="0" t="str">
        <f aca="false">IF($F822=1,$G822,"")</f>
        <v/>
      </c>
    </row>
    <row r="823" customFormat="false" ht="15" hidden="false" customHeight="false" outlineLevel="0" collapsed="false">
      <c r="A823" s="30" t="n">
        <v>128.28125</v>
      </c>
      <c r="B823" s="31" t="n">
        <v>12.7198</v>
      </c>
      <c r="C823" s="32" t="n">
        <f aca="false">IF($A823="","",IF(設定!$B$21="dB",10^($B823/20),ABS($B823)))</f>
        <v>4.32503872150666</v>
      </c>
      <c r="D823" s="32" t="n">
        <f aca="false">IF($A823="","",$A823^2)</f>
        <v>16456.0791015625</v>
      </c>
      <c r="E823" s="32" t="n">
        <f aca="false">IF($A823="","",IF($C823&lt;=0,"",1/$C823^2))</f>
        <v>0.0534588977562326</v>
      </c>
      <c r="F823" s="33" t="n">
        <f aca="false">IF(OR(ROW()-設定!$B$30&lt;2,ROW()+設定!$B$30&gt;13701,N($A823)&lt;=0,N(INDEX($A$2:$A$13701,MIN(13700,MAX(1,ROW()-1+設定!$B$30))))&lt;=0,$A823&lt;設定!$B$28,$A823&gt;設定!$B$29),0,IF(AND($C823&gt;=MAX(INDEX($C$1:$C$13701,MAX(1,ROW()-設定!$B$24)):INDEX($C$1:$C$13701,MAX(1,ROW()-1))),$C823&gt;MAX(INDEX($C$1:$C$13701,MIN(13701,ROW()+1)):INDEX($C$1:$C$13701,MIN(13701,ROW()+設定!$B$24))),$C823&gt;=設定!$B$32,$C823&gt;=MAX(MIN(INDEX($C$1:$C$13701,MAX(1,ROW()-設定!$B$26)):INDEX($C$1:$C$13701,MAX(1,ROW()-1))),MIN(INDEX($C$1:$C$13701,MIN(13701,ROW()+1)):INDEX($C$1:$C$13701,MIN(13701,ROW()+設定!$B$26))))*10^(設定!$B$27/20)),1,0))</f>
        <v>0</v>
      </c>
      <c r="G823" s="33" t="n">
        <f aca="false">$G822+IF($F823=1,1,0)</f>
        <v>0</v>
      </c>
      <c r="H823" s="0" t="str">
        <f aca="false">IF($F823=1,$G823,"")</f>
        <v/>
      </c>
    </row>
    <row r="824" customFormat="false" ht="15" hidden="false" customHeight="false" outlineLevel="0" collapsed="false">
      <c r="A824" s="30" t="n">
        <v>128.4375</v>
      </c>
      <c r="B824" s="31" t="n">
        <v>12.8046</v>
      </c>
      <c r="C824" s="32" t="n">
        <f aca="false">IF($A824="","",IF(設定!$B$21="dB",10^($B824/20),ABS($B824)))</f>
        <v>4.36747069880941</v>
      </c>
      <c r="D824" s="32" t="n">
        <f aca="false">IF($A824="","",$A824^2)</f>
        <v>16496.19140625</v>
      </c>
      <c r="E824" s="32" t="n">
        <f aca="false">IF($A824="","",IF($C824&lt;=0,"",1/$C824^2))</f>
        <v>0.0524251884167845</v>
      </c>
      <c r="F824" s="33" t="n">
        <f aca="false">IF(OR(ROW()-設定!$B$30&lt;2,ROW()+設定!$B$30&gt;13701,N($A824)&lt;=0,N(INDEX($A$2:$A$13701,MIN(13700,MAX(1,ROW()-1+設定!$B$30))))&lt;=0,$A824&lt;設定!$B$28,$A824&gt;設定!$B$29),0,IF(AND($C824&gt;=MAX(INDEX($C$1:$C$13701,MAX(1,ROW()-設定!$B$24)):INDEX($C$1:$C$13701,MAX(1,ROW()-1))),$C824&gt;MAX(INDEX($C$1:$C$13701,MIN(13701,ROW()+1)):INDEX($C$1:$C$13701,MIN(13701,ROW()+設定!$B$24))),$C824&gt;=設定!$B$32,$C824&gt;=MAX(MIN(INDEX($C$1:$C$13701,MAX(1,ROW()-設定!$B$26)):INDEX($C$1:$C$13701,MAX(1,ROW()-1))),MIN(INDEX($C$1:$C$13701,MIN(13701,ROW()+1)):INDEX($C$1:$C$13701,MIN(13701,ROW()+設定!$B$26))))*10^(設定!$B$27/20)),1,0))</f>
        <v>0</v>
      </c>
      <c r="G824" s="33" t="n">
        <f aca="false">$G823+IF($F824=1,1,0)</f>
        <v>0</v>
      </c>
      <c r="H824" s="0" t="str">
        <f aca="false">IF($F824=1,$G824,"")</f>
        <v/>
      </c>
    </row>
    <row r="825" customFormat="false" ht="15" hidden="false" customHeight="false" outlineLevel="0" collapsed="false">
      <c r="A825" s="30" t="n">
        <v>128.59375</v>
      </c>
      <c r="B825" s="31" t="n">
        <v>12.7288</v>
      </c>
      <c r="C825" s="32" t="n">
        <f aca="false">IF($A825="","",IF(設定!$B$21="dB",10^($B825/20),ABS($B825)))</f>
        <v>4.32952249042293</v>
      </c>
      <c r="D825" s="32" t="n">
        <f aca="false">IF($A825="","",$A825^2)</f>
        <v>16536.3525390625</v>
      </c>
      <c r="E825" s="32" t="n">
        <f aca="false">IF($A825="","",IF($C825&lt;=0,"",1/$C825^2))</f>
        <v>0.0533482281726435</v>
      </c>
      <c r="F825" s="33" t="n">
        <f aca="false">IF(OR(ROW()-設定!$B$30&lt;2,ROW()+設定!$B$30&gt;13701,N($A825)&lt;=0,N(INDEX($A$2:$A$13701,MIN(13700,MAX(1,ROW()-1+設定!$B$30))))&lt;=0,$A825&lt;設定!$B$28,$A825&gt;設定!$B$29),0,IF(AND($C825&gt;=MAX(INDEX($C$1:$C$13701,MAX(1,ROW()-設定!$B$24)):INDEX($C$1:$C$13701,MAX(1,ROW()-1))),$C825&gt;MAX(INDEX($C$1:$C$13701,MIN(13701,ROW()+1)):INDEX($C$1:$C$13701,MIN(13701,ROW()+設定!$B$24))),$C825&gt;=設定!$B$32,$C825&gt;=MAX(MIN(INDEX($C$1:$C$13701,MAX(1,ROW()-設定!$B$26)):INDEX($C$1:$C$13701,MAX(1,ROW()-1))),MIN(INDEX($C$1:$C$13701,MIN(13701,ROW()+1)):INDEX($C$1:$C$13701,MIN(13701,ROW()+設定!$B$26))))*10^(設定!$B$27/20)),1,0))</f>
        <v>0</v>
      </c>
      <c r="G825" s="33" t="n">
        <f aca="false">$G824+IF($F825=1,1,0)</f>
        <v>0</v>
      </c>
      <c r="H825" s="0" t="str">
        <f aca="false">IF($F825=1,$G825,"")</f>
        <v/>
      </c>
    </row>
    <row r="826" customFormat="false" ht="15" hidden="false" customHeight="false" outlineLevel="0" collapsed="false">
      <c r="A826" s="30" t="n">
        <v>128.75</v>
      </c>
      <c r="B826" s="31" t="n">
        <v>12.8541</v>
      </c>
      <c r="C826" s="32" t="n">
        <f aca="false">IF($A826="","",IF(設定!$B$21="dB",10^($B826/20),ABS($B826)))</f>
        <v>4.39243152635031</v>
      </c>
      <c r="D826" s="32" t="n">
        <f aca="false">IF($A826="","",$A826^2)</f>
        <v>16576.5625</v>
      </c>
      <c r="E826" s="32" t="n">
        <f aca="false">IF($A826="","",IF($C826&lt;=0,"",1/$C826^2))</f>
        <v>0.0518310491739541</v>
      </c>
      <c r="F826" s="33" t="n">
        <f aca="false">IF(OR(ROW()-設定!$B$30&lt;2,ROW()+設定!$B$30&gt;13701,N($A826)&lt;=0,N(INDEX($A$2:$A$13701,MIN(13700,MAX(1,ROW()-1+設定!$B$30))))&lt;=0,$A826&lt;設定!$B$28,$A826&gt;設定!$B$29),0,IF(AND($C826&gt;=MAX(INDEX($C$1:$C$13701,MAX(1,ROW()-設定!$B$24)):INDEX($C$1:$C$13701,MAX(1,ROW()-1))),$C826&gt;MAX(INDEX($C$1:$C$13701,MIN(13701,ROW()+1)):INDEX($C$1:$C$13701,MIN(13701,ROW()+設定!$B$24))),$C826&gt;=設定!$B$32,$C826&gt;=MAX(MIN(INDEX($C$1:$C$13701,MAX(1,ROW()-設定!$B$26)):INDEX($C$1:$C$13701,MAX(1,ROW()-1))),MIN(INDEX($C$1:$C$13701,MIN(13701,ROW()+1)):INDEX($C$1:$C$13701,MIN(13701,ROW()+設定!$B$26))))*10^(設定!$B$27/20)),1,0))</f>
        <v>0</v>
      </c>
      <c r="G826" s="33" t="n">
        <f aca="false">$G825+IF($F826=1,1,0)</f>
        <v>0</v>
      </c>
      <c r="H826" s="0" t="str">
        <f aca="false">IF($F826=1,$G826,"")</f>
        <v/>
      </c>
    </row>
    <row r="827" customFormat="false" ht="15" hidden="false" customHeight="false" outlineLevel="0" collapsed="false">
      <c r="A827" s="30" t="n">
        <v>128.90625</v>
      </c>
      <c r="B827" s="31" t="n">
        <v>12.722</v>
      </c>
      <c r="C827" s="32" t="n">
        <f aca="false">IF($A827="","",IF(設定!$B$21="dB",10^($B827/20),ABS($B827)))</f>
        <v>4.32613432491596</v>
      </c>
      <c r="D827" s="32" t="n">
        <f aca="false">IF($A827="","",$A827^2)</f>
        <v>16616.8212890625</v>
      </c>
      <c r="E827" s="32" t="n">
        <f aca="false">IF($A827="","",IF($C827&lt;=0,"",1/$C827^2))</f>
        <v>0.0534318240087348</v>
      </c>
      <c r="F827" s="33" t="n">
        <f aca="false">IF(OR(ROW()-設定!$B$30&lt;2,ROW()+設定!$B$30&gt;13701,N($A827)&lt;=0,N(INDEX($A$2:$A$13701,MIN(13700,MAX(1,ROW()-1+設定!$B$30))))&lt;=0,$A827&lt;設定!$B$28,$A827&gt;設定!$B$29),0,IF(AND($C827&gt;=MAX(INDEX($C$1:$C$13701,MAX(1,ROW()-設定!$B$24)):INDEX($C$1:$C$13701,MAX(1,ROW()-1))),$C827&gt;MAX(INDEX($C$1:$C$13701,MIN(13701,ROW()+1)):INDEX($C$1:$C$13701,MIN(13701,ROW()+設定!$B$24))),$C827&gt;=設定!$B$32,$C827&gt;=MAX(MIN(INDEX($C$1:$C$13701,MAX(1,ROW()-設定!$B$26)):INDEX($C$1:$C$13701,MAX(1,ROW()-1))),MIN(INDEX($C$1:$C$13701,MIN(13701,ROW()+1)):INDEX($C$1:$C$13701,MIN(13701,ROW()+設定!$B$26))))*10^(設定!$B$27/20)),1,0))</f>
        <v>0</v>
      </c>
      <c r="G827" s="33" t="n">
        <f aca="false">$G826+IF($F827=1,1,0)</f>
        <v>0</v>
      </c>
      <c r="H827" s="0" t="str">
        <f aca="false">IF($F827=1,$G827,"")</f>
        <v/>
      </c>
    </row>
    <row r="828" customFormat="false" ht="15" hidden="false" customHeight="false" outlineLevel="0" collapsed="false">
      <c r="A828" s="30" t="n">
        <v>129.0625</v>
      </c>
      <c r="B828" s="31" t="n">
        <v>12.7948</v>
      </c>
      <c r="C828" s="32" t="n">
        <f aca="false">IF($A828="","",IF(設定!$B$21="dB",10^($B828/20),ABS($B828)))</f>
        <v>4.36254580589484</v>
      </c>
      <c r="D828" s="32" t="n">
        <f aca="false">IF($A828="","",$A828^2)</f>
        <v>16657.12890625</v>
      </c>
      <c r="E828" s="32" t="n">
        <f aca="false">IF($A828="","",IF($C828&lt;=0,"",1/$C828^2))</f>
        <v>0.0525436211784698</v>
      </c>
      <c r="F828" s="33" t="n">
        <f aca="false">IF(OR(ROW()-設定!$B$30&lt;2,ROW()+設定!$B$30&gt;13701,N($A828)&lt;=0,N(INDEX($A$2:$A$13701,MIN(13700,MAX(1,ROW()-1+設定!$B$30))))&lt;=0,$A828&lt;設定!$B$28,$A828&gt;設定!$B$29),0,IF(AND($C828&gt;=MAX(INDEX($C$1:$C$13701,MAX(1,ROW()-設定!$B$24)):INDEX($C$1:$C$13701,MAX(1,ROW()-1))),$C828&gt;MAX(INDEX($C$1:$C$13701,MIN(13701,ROW()+1)):INDEX($C$1:$C$13701,MIN(13701,ROW()+設定!$B$24))),$C828&gt;=設定!$B$32,$C828&gt;=MAX(MIN(INDEX($C$1:$C$13701,MAX(1,ROW()-設定!$B$26)):INDEX($C$1:$C$13701,MAX(1,ROW()-1))),MIN(INDEX($C$1:$C$13701,MIN(13701,ROW()+1)):INDEX($C$1:$C$13701,MIN(13701,ROW()+設定!$B$26))))*10^(設定!$B$27/20)),1,0))</f>
        <v>0</v>
      </c>
      <c r="G828" s="33" t="n">
        <f aca="false">$G827+IF($F828=1,1,0)</f>
        <v>0</v>
      </c>
      <c r="H828" s="0" t="str">
        <f aca="false">IF($F828=1,$G828,"")</f>
        <v/>
      </c>
    </row>
    <row r="829" customFormat="false" ht="15" hidden="false" customHeight="false" outlineLevel="0" collapsed="false">
      <c r="A829" s="30" t="n">
        <v>129.21875</v>
      </c>
      <c r="B829" s="31" t="n">
        <v>12.901</v>
      </c>
      <c r="C829" s="32" t="n">
        <f aca="false">IF($A829="","",IF(設定!$B$21="dB",10^($B829/20),ABS($B829)))</f>
        <v>4.41621287956356</v>
      </c>
      <c r="D829" s="32" t="n">
        <f aca="false">IF($A829="","",$A829^2)</f>
        <v>16697.4853515625</v>
      </c>
      <c r="E829" s="32" t="n">
        <f aca="false">IF($A829="","",IF($C829&lt;=0,"",1/$C829^2))</f>
        <v>0.051274330688826</v>
      </c>
      <c r="F829" s="33" t="n">
        <f aca="false">IF(OR(ROW()-設定!$B$30&lt;2,ROW()+設定!$B$30&gt;13701,N($A829)&lt;=0,N(INDEX($A$2:$A$13701,MIN(13700,MAX(1,ROW()-1+設定!$B$30))))&lt;=0,$A829&lt;設定!$B$28,$A829&gt;設定!$B$29),0,IF(AND($C829&gt;=MAX(INDEX($C$1:$C$13701,MAX(1,ROW()-設定!$B$24)):INDEX($C$1:$C$13701,MAX(1,ROW()-1))),$C829&gt;MAX(INDEX($C$1:$C$13701,MIN(13701,ROW()+1)):INDEX($C$1:$C$13701,MIN(13701,ROW()+設定!$B$24))),$C829&gt;=設定!$B$32,$C829&gt;=MAX(MIN(INDEX($C$1:$C$13701,MAX(1,ROW()-設定!$B$26)):INDEX($C$1:$C$13701,MAX(1,ROW()-1))),MIN(INDEX($C$1:$C$13701,MIN(13701,ROW()+1)):INDEX($C$1:$C$13701,MIN(13701,ROW()+設定!$B$26))))*10^(設定!$B$27/20)),1,0))</f>
        <v>0</v>
      </c>
      <c r="G829" s="33" t="n">
        <f aca="false">$G828+IF($F829=1,1,0)</f>
        <v>0</v>
      </c>
      <c r="H829" s="0" t="str">
        <f aca="false">IF($F829=1,$G829,"")</f>
        <v/>
      </c>
    </row>
    <row r="830" customFormat="false" ht="15" hidden="false" customHeight="false" outlineLevel="0" collapsed="false">
      <c r="A830" s="30" t="n">
        <v>129.375</v>
      </c>
      <c r="B830" s="31" t="n">
        <v>13.0643</v>
      </c>
      <c r="C830" s="32" t="n">
        <f aca="false">IF($A830="","",IF(設定!$B$21="dB",10^($B830/20),ABS($B830)))</f>
        <v>4.50002576142098</v>
      </c>
      <c r="D830" s="32" t="n">
        <f aca="false">IF($A830="","",$A830^2)</f>
        <v>16737.890625</v>
      </c>
      <c r="E830" s="32" t="n">
        <f aca="false">IF($A830="","",IF($C830&lt;=0,"",1/$C830^2))</f>
        <v>0.0493821506458213</v>
      </c>
      <c r="F830" s="33" t="n">
        <f aca="false">IF(OR(ROW()-設定!$B$30&lt;2,ROW()+設定!$B$30&gt;13701,N($A830)&lt;=0,N(INDEX($A$2:$A$13701,MIN(13700,MAX(1,ROW()-1+設定!$B$30))))&lt;=0,$A830&lt;設定!$B$28,$A830&gt;設定!$B$29),0,IF(AND($C830&gt;=MAX(INDEX($C$1:$C$13701,MAX(1,ROW()-設定!$B$24)):INDEX($C$1:$C$13701,MAX(1,ROW()-1))),$C830&gt;MAX(INDEX($C$1:$C$13701,MIN(13701,ROW()+1)):INDEX($C$1:$C$13701,MIN(13701,ROW()+設定!$B$24))),$C830&gt;=設定!$B$32,$C830&gt;=MAX(MIN(INDEX($C$1:$C$13701,MAX(1,ROW()-設定!$B$26)):INDEX($C$1:$C$13701,MAX(1,ROW()-1))),MIN(INDEX($C$1:$C$13701,MIN(13701,ROW()+1)):INDEX($C$1:$C$13701,MIN(13701,ROW()+設定!$B$26))))*10^(設定!$B$27/20)),1,0))</f>
        <v>0</v>
      </c>
      <c r="G830" s="33" t="n">
        <f aca="false">$G829+IF($F830=1,1,0)</f>
        <v>0</v>
      </c>
      <c r="H830" s="0" t="str">
        <f aca="false">IF($F830=1,$G830,"")</f>
        <v/>
      </c>
    </row>
    <row r="831" customFormat="false" ht="15" hidden="false" customHeight="false" outlineLevel="0" collapsed="false">
      <c r="A831" s="30" t="n">
        <v>129.53125</v>
      </c>
      <c r="B831" s="31" t="n">
        <v>12.6962</v>
      </c>
      <c r="C831" s="32" t="n">
        <f aca="false">IF($A831="","",IF(設定!$B$21="dB",10^($B831/20),ABS($B831)))</f>
        <v>4.31330332333008</v>
      </c>
      <c r="D831" s="32" t="n">
        <f aca="false">IF($A831="","",$A831^2)</f>
        <v>16778.3447265625</v>
      </c>
      <c r="E831" s="32" t="n">
        <f aca="false">IF($A831="","",IF($C831&lt;=0,"",1/$C831^2))</f>
        <v>0.0537501895339746</v>
      </c>
      <c r="F831" s="33" t="n">
        <f aca="false">IF(OR(ROW()-設定!$B$30&lt;2,ROW()+設定!$B$30&gt;13701,N($A831)&lt;=0,N(INDEX($A$2:$A$13701,MIN(13700,MAX(1,ROW()-1+設定!$B$30))))&lt;=0,$A831&lt;設定!$B$28,$A831&gt;設定!$B$29),0,IF(AND($C831&gt;=MAX(INDEX($C$1:$C$13701,MAX(1,ROW()-設定!$B$24)):INDEX($C$1:$C$13701,MAX(1,ROW()-1))),$C831&gt;MAX(INDEX($C$1:$C$13701,MIN(13701,ROW()+1)):INDEX($C$1:$C$13701,MIN(13701,ROW()+設定!$B$24))),$C831&gt;=設定!$B$32,$C831&gt;=MAX(MIN(INDEX($C$1:$C$13701,MAX(1,ROW()-設定!$B$26)):INDEX($C$1:$C$13701,MAX(1,ROW()-1))),MIN(INDEX($C$1:$C$13701,MIN(13701,ROW()+1)):INDEX($C$1:$C$13701,MIN(13701,ROW()+設定!$B$26))))*10^(設定!$B$27/20)),1,0))</f>
        <v>0</v>
      </c>
      <c r="G831" s="33" t="n">
        <f aca="false">$G830+IF($F831=1,1,0)</f>
        <v>0</v>
      </c>
      <c r="H831" s="0" t="str">
        <f aca="false">IF($F831=1,$G831,"")</f>
        <v/>
      </c>
    </row>
    <row r="832" customFormat="false" ht="15" hidden="false" customHeight="false" outlineLevel="0" collapsed="false">
      <c r="A832" s="30" t="n">
        <v>129.6875</v>
      </c>
      <c r="B832" s="31" t="n">
        <v>12.7541</v>
      </c>
      <c r="C832" s="32" t="n">
        <f aca="false">IF($A832="","",IF(設定!$B$21="dB",10^($B832/20),ABS($B832)))</f>
        <v>4.34215177844229</v>
      </c>
      <c r="D832" s="32" t="n">
        <f aca="false">IF($A832="","",$A832^2)</f>
        <v>16818.84765625</v>
      </c>
      <c r="E832" s="32" t="n">
        <f aca="false">IF($A832="","",IF($C832&lt;=0,"",1/$C832^2))</f>
        <v>0.0530383494022664</v>
      </c>
      <c r="F832" s="33" t="n">
        <f aca="false">IF(OR(ROW()-設定!$B$30&lt;2,ROW()+設定!$B$30&gt;13701,N($A832)&lt;=0,N(INDEX($A$2:$A$13701,MIN(13700,MAX(1,ROW()-1+設定!$B$30))))&lt;=0,$A832&lt;設定!$B$28,$A832&gt;設定!$B$29),0,IF(AND($C832&gt;=MAX(INDEX($C$1:$C$13701,MAX(1,ROW()-設定!$B$24)):INDEX($C$1:$C$13701,MAX(1,ROW()-1))),$C832&gt;MAX(INDEX($C$1:$C$13701,MIN(13701,ROW()+1)):INDEX($C$1:$C$13701,MIN(13701,ROW()+設定!$B$24))),$C832&gt;=設定!$B$32,$C832&gt;=MAX(MIN(INDEX($C$1:$C$13701,MAX(1,ROW()-設定!$B$26)):INDEX($C$1:$C$13701,MAX(1,ROW()-1))),MIN(INDEX($C$1:$C$13701,MIN(13701,ROW()+1)):INDEX($C$1:$C$13701,MIN(13701,ROW()+設定!$B$26))))*10^(設定!$B$27/20)),1,0))</f>
        <v>0</v>
      </c>
      <c r="G832" s="33" t="n">
        <f aca="false">$G831+IF($F832=1,1,0)</f>
        <v>0</v>
      </c>
      <c r="H832" s="0" t="str">
        <f aca="false">IF($F832=1,$G832,"")</f>
        <v/>
      </c>
    </row>
    <row r="833" customFormat="false" ht="15" hidden="false" customHeight="false" outlineLevel="0" collapsed="false">
      <c r="A833" s="30" t="n">
        <v>129.84375</v>
      </c>
      <c r="B833" s="31" t="n">
        <v>12.7152</v>
      </c>
      <c r="C833" s="32" t="n">
        <f aca="false">IF($A833="","",IF(設定!$B$21="dB",10^($B833/20),ABS($B833)))</f>
        <v>4.32274881089435</v>
      </c>
      <c r="D833" s="32" t="n">
        <f aca="false">IF($A833="","",$A833^2)</f>
        <v>16859.3994140625</v>
      </c>
      <c r="E833" s="32" t="n">
        <f aca="false">IF($A833="","",IF($C833&lt;=0,"",1/$C833^2))</f>
        <v>0.0535155508381889</v>
      </c>
      <c r="F833" s="33" t="n">
        <f aca="false">IF(OR(ROW()-設定!$B$30&lt;2,ROW()+設定!$B$30&gt;13701,N($A833)&lt;=0,N(INDEX($A$2:$A$13701,MIN(13700,MAX(1,ROW()-1+設定!$B$30))))&lt;=0,$A833&lt;設定!$B$28,$A833&gt;設定!$B$29),0,IF(AND($C833&gt;=MAX(INDEX($C$1:$C$13701,MAX(1,ROW()-設定!$B$24)):INDEX($C$1:$C$13701,MAX(1,ROW()-1))),$C833&gt;MAX(INDEX($C$1:$C$13701,MIN(13701,ROW()+1)):INDEX($C$1:$C$13701,MIN(13701,ROW()+設定!$B$24))),$C833&gt;=設定!$B$32,$C833&gt;=MAX(MIN(INDEX($C$1:$C$13701,MAX(1,ROW()-設定!$B$26)):INDEX($C$1:$C$13701,MAX(1,ROW()-1))),MIN(INDEX($C$1:$C$13701,MIN(13701,ROW()+1)):INDEX($C$1:$C$13701,MIN(13701,ROW()+設定!$B$26))))*10^(設定!$B$27/20)),1,0))</f>
        <v>0</v>
      </c>
      <c r="G833" s="33" t="n">
        <f aca="false">$G832+IF($F833=1,1,0)</f>
        <v>0</v>
      </c>
      <c r="H833" s="0" t="str">
        <f aca="false">IF($F833=1,$G833,"")</f>
        <v/>
      </c>
    </row>
    <row r="834" customFormat="false" ht="15" hidden="false" customHeight="false" outlineLevel="0" collapsed="false">
      <c r="A834" s="30" t="n">
        <v>130</v>
      </c>
      <c r="B834" s="31" t="n">
        <v>12.8853</v>
      </c>
      <c r="C834" s="32" t="n">
        <f aca="false">IF($A834="","",IF(設定!$B$21="dB",10^($B834/20),ABS($B834)))</f>
        <v>4.40823765529467</v>
      </c>
      <c r="D834" s="32" t="n">
        <f aca="false">IF($A834="","",$A834^2)</f>
        <v>16900</v>
      </c>
      <c r="E834" s="32" t="n">
        <f aca="false">IF($A834="","",IF($C834&lt;=0,"",1/$C834^2))</f>
        <v>0.0514600258459418</v>
      </c>
      <c r="F834" s="33" t="n">
        <f aca="false">IF(OR(ROW()-設定!$B$30&lt;2,ROW()+設定!$B$30&gt;13701,N($A834)&lt;=0,N(INDEX($A$2:$A$13701,MIN(13700,MAX(1,ROW()-1+設定!$B$30))))&lt;=0,$A834&lt;設定!$B$28,$A834&gt;設定!$B$29),0,IF(AND($C834&gt;=MAX(INDEX($C$1:$C$13701,MAX(1,ROW()-設定!$B$24)):INDEX($C$1:$C$13701,MAX(1,ROW()-1))),$C834&gt;MAX(INDEX($C$1:$C$13701,MIN(13701,ROW()+1)):INDEX($C$1:$C$13701,MIN(13701,ROW()+設定!$B$24))),$C834&gt;=設定!$B$32,$C834&gt;=MAX(MIN(INDEX($C$1:$C$13701,MAX(1,ROW()-設定!$B$26)):INDEX($C$1:$C$13701,MAX(1,ROW()-1))),MIN(INDEX($C$1:$C$13701,MIN(13701,ROW()+1)):INDEX($C$1:$C$13701,MIN(13701,ROW()+設定!$B$26))))*10^(設定!$B$27/20)),1,0))</f>
        <v>0</v>
      </c>
      <c r="G834" s="33" t="n">
        <f aca="false">$G833+IF($F834=1,1,0)</f>
        <v>0</v>
      </c>
      <c r="H834" s="0" t="str">
        <f aca="false">IF($F834=1,$G834,"")</f>
        <v/>
      </c>
    </row>
    <row r="835" customFormat="false" ht="15" hidden="false" customHeight="false" outlineLevel="0" collapsed="false">
      <c r="A835" s="30" t="n">
        <v>130.15625</v>
      </c>
      <c r="B835" s="31" t="n">
        <v>12.6843</v>
      </c>
      <c r="C835" s="32" t="n">
        <f aca="false">IF($A835="","",IF(設定!$B$21="dB",10^($B835/20),ABS($B835)))</f>
        <v>4.30739797950623</v>
      </c>
      <c r="D835" s="32" t="n">
        <f aca="false">IF($A835="","",$A835^2)</f>
        <v>16940.6494140625</v>
      </c>
      <c r="E835" s="32" t="n">
        <f aca="false">IF($A835="","",IF($C835&lt;=0,"",1/$C835^2))</f>
        <v>0.0538976711154384</v>
      </c>
      <c r="F835" s="33" t="n">
        <f aca="false">IF(OR(ROW()-設定!$B$30&lt;2,ROW()+設定!$B$30&gt;13701,N($A835)&lt;=0,N(INDEX($A$2:$A$13701,MIN(13700,MAX(1,ROW()-1+設定!$B$30))))&lt;=0,$A835&lt;設定!$B$28,$A835&gt;設定!$B$29),0,IF(AND($C835&gt;=MAX(INDEX($C$1:$C$13701,MAX(1,ROW()-設定!$B$24)):INDEX($C$1:$C$13701,MAX(1,ROW()-1))),$C835&gt;MAX(INDEX($C$1:$C$13701,MIN(13701,ROW()+1)):INDEX($C$1:$C$13701,MIN(13701,ROW()+設定!$B$24))),$C835&gt;=設定!$B$32,$C835&gt;=MAX(MIN(INDEX($C$1:$C$13701,MAX(1,ROW()-設定!$B$26)):INDEX($C$1:$C$13701,MAX(1,ROW()-1))),MIN(INDEX($C$1:$C$13701,MIN(13701,ROW()+1)):INDEX($C$1:$C$13701,MIN(13701,ROW()+設定!$B$26))))*10^(設定!$B$27/20)),1,0))</f>
        <v>0</v>
      </c>
      <c r="G835" s="33" t="n">
        <f aca="false">$G834+IF($F835=1,1,0)</f>
        <v>0</v>
      </c>
      <c r="H835" s="0" t="str">
        <f aca="false">IF($F835=1,$G835,"")</f>
        <v/>
      </c>
    </row>
    <row r="836" customFormat="false" ht="15" hidden="false" customHeight="false" outlineLevel="0" collapsed="false">
      <c r="A836" s="30" t="n">
        <v>130.3125</v>
      </c>
      <c r="B836" s="31" t="n">
        <v>12.7554</v>
      </c>
      <c r="C836" s="32" t="n">
        <f aca="false">IF($A836="","",IF(設定!$B$21="dB",10^($B836/20),ABS($B836)))</f>
        <v>4.34280170838512</v>
      </c>
      <c r="D836" s="32" t="n">
        <f aca="false">IF($A836="","",$A836^2)</f>
        <v>16981.34765625</v>
      </c>
      <c r="E836" s="32" t="n">
        <f aca="false">IF($A836="","",IF($C836&lt;=0,"",1/$C836^2))</f>
        <v>0.0530224754875527</v>
      </c>
      <c r="F836" s="33" t="n">
        <f aca="false">IF(OR(ROW()-設定!$B$30&lt;2,ROW()+設定!$B$30&gt;13701,N($A836)&lt;=0,N(INDEX($A$2:$A$13701,MIN(13700,MAX(1,ROW()-1+設定!$B$30))))&lt;=0,$A836&lt;設定!$B$28,$A836&gt;設定!$B$29),0,IF(AND($C836&gt;=MAX(INDEX($C$1:$C$13701,MAX(1,ROW()-設定!$B$24)):INDEX($C$1:$C$13701,MAX(1,ROW()-1))),$C836&gt;MAX(INDEX($C$1:$C$13701,MIN(13701,ROW()+1)):INDEX($C$1:$C$13701,MIN(13701,ROW()+設定!$B$24))),$C836&gt;=設定!$B$32,$C836&gt;=MAX(MIN(INDEX($C$1:$C$13701,MAX(1,ROW()-設定!$B$26)):INDEX($C$1:$C$13701,MAX(1,ROW()-1))),MIN(INDEX($C$1:$C$13701,MIN(13701,ROW()+1)):INDEX($C$1:$C$13701,MIN(13701,ROW()+設定!$B$26))))*10^(設定!$B$27/20)),1,0))</f>
        <v>0</v>
      </c>
      <c r="G836" s="33" t="n">
        <f aca="false">$G835+IF($F836=1,1,0)</f>
        <v>0</v>
      </c>
      <c r="H836" s="0" t="str">
        <f aca="false">IF($F836=1,$G836,"")</f>
        <v/>
      </c>
    </row>
    <row r="837" customFormat="false" ht="15" hidden="false" customHeight="false" outlineLevel="0" collapsed="false">
      <c r="A837" s="30" t="n">
        <v>130.46875</v>
      </c>
      <c r="B837" s="31" t="n">
        <v>12.8037</v>
      </c>
      <c r="C837" s="32" t="n">
        <f aca="false">IF($A837="","",IF(設定!$B$21="dB",10^($B837/20),ABS($B837)))</f>
        <v>4.3670181809723</v>
      </c>
      <c r="D837" s="32" t="n">
        <f aca="false">IF($A837="","",$A837^2)</f>
        <v>17022.0947265625</v>
      </c>
      <c r="E837" s="32" t="n">
        <f aca="false">IF($A837="","",IF($C837&lt;=0,"",1/$C837^2))</f>
        <v>0.0524360537537331</v>
      </c>
      <c r="F837" s="33" t="n">
        <f aca="false">IF(OR(ROW()-設定!$B$30&lt;2,ROW()+設定!$B$30&gt;13701,N($A837)&lt;=0,N(INDEX($A$2:$A$13701,MIN(13700,MAX(1,ROW()-1+設定!$B$30))))&lt;=0,$A837&lt;設定!$B$28,$A837&gt;設定!$B$29),0,IF(AND($C837&gt;=MAX(INDEX($C$1:$C$13701,MAX(1,ROW()-設定!$B$24)):INDEX($C$1:$C$13701,MAX(1,ROW()-1))),$C837&gt;MAX(INDEX($C$1:$C$13701,MIN(13701,ROW()+1)):INDEX($C$1:$C$13701,MIN(13701,ROW()+設定!$B$24))),$C837&gt;=設定!$B$32,$C837&gt;=MAX(MIN(INDEX($C$1:$C$13701,MAX(1,ROW()-設定!$B$26)):INDEX($C$1:$C$13701,MAX(1,ROW()-1))),MIN(INDEX($C$1:$C$13701,MIN(13701,ROW()+1)):INDEX($C$1:$C$13701,MIN(13701,ROW()+設定!$B$26))))*10^(設定!$B$27/20)),1,0))</f>
        <v>0</v>
      </c>
      <c r="G837" s="33" t="n">
        <f aca="false">$G836+IF($F837=1,1,0)</f>
        <v>0</v>
      </c>
      <c r="H837" s="0" t="str">
        <f aca="false">IF($F837=1,$G837,"")</f>
        <v/>
      </c>
    </row>
    <row r="838" customFormat="false" ht="15" hidden="false" customHeight="false" outlineLevel="0" collapsed="false">
      <c r="A838" s="30" t="n">
        <v>130.625</v>
      </c>
      <c r="B838" s="31" t="n">
        <v>12.7049</v>
      </c>
      <c r="C838" s="32" t="n">
        <f aca="false">IF($A838="","",IF(設定!$B$21="dB",10^($B838/20),ABS($B838)))</f>
        <v>4.31762579806826</v>
      </c>
      <c r="D838" s="32" t="n">
        <f aca="false">IF($A838="","",$A838^2)</f>
        <v>17062.890625</v>
      </c>
      <c r="E838" s="32" t="n">
        <f aca="false">IF($A838="","",IF($C838&lt;=0,"",1/$C838^2))</f>
        <v>0.0536426222968338</v>
      </c>
      <c r="F838" s="33" t="n">
        <f aca="false">IF(OR(ROW()-設定!$B$30&lt;2,ROW()+設定!$B$30&gt;13701,N($A838)&lt;=0,N(INDEX($A$2:$A$13701,MIN(13700,MAX(1,ROW()-1+設定!$B$30))))&lt;=0,$A838&lt;設定!$B$28,$A838&gt;設定!$B$29),0,IF(AND($C838&gt;=MAX(INDEX($C$1:$C$13701,MAX(1,ROW()-設定!$B$24)):INDEX($C$1:$C$13701,MAX(1,ROW()-1))),$C838&gt;MAX(INDEX($C$1:$C$13701,MIN(13701,ROW()+1)):INDEX($C$1:$C$13701,MIN(13701,ROW()+設定!$B$24))),$C838&gt;=設定!$B$32,$C838&gt;=MAX(MIN(INDEX($C$1:$C$13701,MAX(1,ROW()-設定!$B$26)):INDEX($C$1:$C$13701,MAX(1,ROW()-1))),MIN(INDEX($C$1:$C$13701,MIN(13701,ROW()+1)):INDEX($C$1:$C$13701,MIN(13701,ROW()+設定!$B$26))))*10^(設定!$B$27/20)),1,0))</f>
        <v>0</v>
      </c>
      <c r="G838" s="33" t="n">
        <f aca="false">$G837+IF($F838=1,1,0)</f>
        <v>0</v>
      </c>
      <c r="H838" s="0" t="str">
        <f aca="false">IF($F838=1,$G838,"")</f>
        <v/>
      </c>
    </row>
    <row r="839" customFormat="false" ht="15" hidden="false" customHeight="false" outlineLevel="0" collapsed="false">
      <c r="A839" s="30" t="n">
        <v>130.78125</v>
      </c>
      <c r="B839" s="31" t="n">
        <v>12.7082</v>
      </c>
      <c r="C839" s="32" t="n">
        <f aca="false">IF($A839="","",IF(設定!$B$21="dB",10^($B839/20),ABS($B839)))</f>
        <v>4.31926649035176</v>
      </c>
      <c r="D839" s="32" t="n">
        <f aca="false">IF($A839="","",$A839^2)</f>
        <v>17103.7353515625</v>
      </c>
      <c r="E839" s="32" t="n">
        <f aca="false">IF($A839="","",IF($C839&lt;=0,"",1/$C839^2))</f>
        <v>0.053601877267104</v>
      </c>
      <c r="F839" s="33" t="n">
        <f aca="false">IF(OR(ROW()-設定!$B$30&lt;2,ROW()+設定!$B$30&gt;13701,N($A839)&lt;=0,N(INDEX($A$2:$A$13701,MIN(13700,MAX(1,ROW()-1+設定!$B$30))))&lt;=0,$A839&lt;設定!$B$28,$A839&gt;設定!$B$29),0,IF(AND($C839&gt;=MAX(INDEX($C$1:$C$13701,MAX(1,ROW()-設定!$B$24)):INDEX($C$1:$C$13701,MAX(1,ROW()-1))),$C839&gt;MAX(INDEX($C$1:$C$13701,MIN(13701,ROW()+1)):INDEX($C$1:$C$13701,MIN(13701,ROW()+設定!$B$24))),$C839&gt;=設定!$B$32,$C839&gt;=MAX(MIN(INDEX($C$1:$C$13701,MAX(1,ROW()-設定!$B$26)):INDEX($C$1:$C$13701,MAX(1,ROW()-1))),MIN(INDEX($C$1:$C$13701,MIN(13701,ROW()+1)):INDEX($C$1:$C$13701,MIN(13701,ROW()+設定!$B$26))))*10^(設定!$B$27/20)),1,0))</f>
        <v>0</v>
      </c>
      <c r="G839" s="33" t="n">
        <f aca="false">$G838+IF($F839=1,1,0)</f>
        <v>0</v>
      </c>
      <c r="H839" s="0" t="str">
        <f aca="false">IF($F839=1,$G839,"")</f>
        <v/>
      </c>
    </row>
    <row r="840" customFormat="false" ht="15" hidden="false" customHeight="false" outlineLevel="0" collapsed="false">
      <c r="A840" s="30" t="n">
        <v>130.9375</v>
      </c>
      <c r="B840" s="31" t="n">
        <v>12.7598</v>
      </c>
      <c r="C840" s="32" t="n">
        <f aca="false">IF($A840="","",IF(設定!$B$21="dB",10^($B840/20),ABS($B840)))</f>
        <v>4.34500219319108</v>
      </c>
      <c r="D840" s="32" t="n">
        <f aca="false">IF($A840="","",$A840^2)</f>
        <v>17144.62890625</v>
      </c>
      <c r="E840" s="32" t="n">
        <f aca="false">IF($A840="","",IF($C840&lt;=0,"",1/$C840^2))</f>
        <v>0.0529687836356315</v>
      </c>
      <c r="F840" s="33" t="n">
        <f aca="false">IF(OR(ROW()-設定!$B$30&lt;2,ROW()+設定!$B$30&gt;13701,N($A840)&lt;=0,N(INDEX($A$2:$A$13701,MIN(13700,MAX(1,ROW()-1+設定!$B$30))))&lt;=0,$A840&lt;設定!$B$28,$A840&gt;設定!$B$29),0,IF(AND($C840&gt;=MAX(INDEX($C$1:$C$13701,MAX(1,ROW()-設定!$B$24)):INDEX($C$1:$C$13701,MAX(1,ROW()-1))),$C840&gt;MAX(INDEX($C$1:$C$13701,MIN(13701,ROW()+1)):INDEX($C$1:$C$13701,MIN(13701,ROW()+設定!$B$24))),$C840&gt;=設定!$B$32,$C840&gt;=MAX(MIN(INDEX($C$1:$C$13701,MAX(1,ROW()-設定!$B$26)):INDEX($C$1:$C$13701,MAX(1,ROW()-1))),MIN(INDEX($C$1:$C$13701,MIN(13701,ROW()+1)):INDEX($C$1:$C$13701,MIN(13701,ROW()+設定!$B$26))))*10^(設定!$B$27/20)),1,0))</f>
        <v>0</v>
      </c>
      <c r="G840" s="33" t="n">
        <f aca="false">$G839+IF($F840=1,1,0)</f>
        <v>0</v>
      </c>
      <c r="H840" s="0" t="str">
        <f aca="false">IF($F840=1,$G840,"")</f>
        <v/>
      </c>
    </row>
    <row r="841" customFormat="false" ht="15" hidden="false" customHeight="false" outlineLevel="0" collapsed="false">
      <c r="A841" s="30" t="n">
        <v>131.09375</v>
      </c>
      <c r="B841" s="31" t="n">
        <v>12.5884</v>
      </c>
      <c r="C841" s="32" t="n">
        <f aca="false">IF($A841="","",IF(設定!$B$21="dB",10^($B841/20),ABS($B841)))</f>
        <v>4.26010202375308</v>
      </c>
      <c r="D841" s="32" t="n">
        <f aca="false">IF($A841="","",$A841^2)</f>
        <v>17185.5712890625</v>
      </c>
      <c r="E841" s="32" t="n">
        <f aca="false">IF($A841="","",IF($C841&lt;=0,"",1/$C841^2))</f>
        <v>0.0551010658844707</v>
      </c>
      <c r="F841" s="33" t="n">
        <f aca="false">IF(OR(ROW()-設定!$B$30&lt;2,ROW()+設定!$B$30&gt;13701,N($A841)&lt;=0,N(INDEX($A$2:$A$13701,MIN(13700,MAX(1,ROW()-1+設定!$B$30))))&lt;=0,$A841&lt;設定!$B$28,$A841&gt;設定!$B$29),0,IF(AND($C841&gt;=MAX(INDEX($C$1:$C$13701,MAX(1,ROW()-設定!$B$24)):INDEX($C$1:$C$13701,MAX(1,ROW()-1))),$C841&gt;MAX(INDEX($C$1:$C$13701,MIN(13701,ROW()+1)):INDEX($C$1:$C$13701,MIN(13701,ROW()+設定!$B$24))),$C841&gt;=設定!$B$32,$C841&gt;=MAX(MIN(INDEX($C$1:$C$13701,MAX(1,ROW()-設定!$B$26)):INDEX($C$1:$C$13701,MAX(1,ROW()-1))),MIN(INDEX($C$1:$C$13701,MIN(13701,ROW()+1)):INDEX($C$1:$C$13701,MIN(13701,ROW()+設定!$B$26))))*10^(設定!$B$27/20)),1,0))</f>
        <v>0</v>
      </c>
      <c r="G841" s="33" t="n">
        <f aca="false">$G840+IF($F841=1,1,0)</f>
        <v>0</v>
      </c>
      <c r="H841" s="0" t="str">
        <f aca="false">IF($F841=1,$G841,"")</f>
        <v/>
      </c>
    </row>
    <row r="842" customFormat="false" ht="15" hidden="false" customHeight="false" outlineLevel="0" collapsed="false">
      <c r="A842" s="30" t="n">
        <v>131.25</v>
      </c>
      <c r="B842" s="31" t="n">
        <v>12.6591</v>
      </c>
      <c r="C842" s="32" t="n">
        <f aca="false">IF($A842="","",IF(設定!$B$21="dB",10^($B842/20),ABS($B842)))</f>
        <v>4.29491922082841</v>
      </c>
      <c r="D842" s="32" t="n">
        <f aca="false">IF($A842="","",$A842^2)</f>
        <v>17226.5625</v>
      </c>
      <c r="E842" s="32" t="n">
        <f aca="false">IF($A842="","",IF($C842&lt;=0,"",1/$C842^2))</f>
        <v>0.0542113222326</v>
      </c>
      <c r="F842" s="33" t="n">
        <f aca="false">IF(OR(ROW()-設定!$B$30&lt;2,ROW()+設定!$B$30&gt;13701,N($A842)&lt;=0,N(INDEX($A$2:$A$13701,MIN(13700,MAX(1,ROW()-1+設定!$B$30))))&lt;=0,$A842&lt;設定!$B$28,$A842&gt;設定!$B$29),0,IF(AND($C842&gt;=MAX(INDEX($C$1:$C$13701,MAX(1,ROW()-設定!$B$24)):INDEX($C$1:$C$13701,MAX(1,ROW()-1))),$C842&gt;MAX(INDEX($C$1:$C$13701,MIN(13701,ROW()+1)):INDEX($C$1:$C$13701,MIN(13701,ROW()+設定!$B$24))),$C842&gt;=設定!$B$32,$C842&gt;=MAX(MIN(INDEX($C$1:$C$13701,MAX(1,ROW()-設定!$B$26)):INDEX($C$1:$C$13701,MAX(1,ROW()-1))),MIN(INDEX($C$1:$C$13701,MIN(13701,ROW()+1)):INDEX($C$1:$C$13701,MIN(13701,ROW()+設定!$B$26))))*10^(設定!$B$27/20)),1,0))</f>
        <v>0</v>
      </c>
      <c r="G842" s="33" t="n">
        <f aca="false">$G841+IF($F842=1,1,0)</f>
        <v>0</v>
      </c>
      <c r="H842" s="0" t="str">
        <f aca="false">IF($F842=1,$G842,"")</f>
        <v/>
      </c>
    </row>
    <row r="843" customFormat="false" ht="15" hidden="false" customHeight="false" outlineLevel="0" collapsed="false">
      <c r="A843" s="30" t="n">
        <v>131.40625</v>
      </c>
      <c r="B843" s="31" t="n">
        <v>12.769</v>
      </c>
      <c r="C843" s="32" t="n">
        <f aca="false">IF($A843="","",IF(設定!$B$21="dB",10^($B843/20),ABS($B843)))</f>
        <v>4.34960681048929</v>
      </c>
      <c r="D843" s="32" t="n">
        <f aca="false">IF($A843="","",$A843^2)</f>
        <v>17267.6025390625</v>
      </c>
      <c r="E843" s="32" t="n">
        <f aca="false">IF($A843="","",IF($C843&lt;=0,"",1/$C843^2))</f>
        <v>0.052856694480099</v>
      </c>
      <c r="F843" s="33" t="n">
        <f aca="false">IF(OR(ROW()-設定!$B$30&lt;2,ROW()+設定!$B$30&gt;13701,N($A843)&lt;=0,N(INDEX($A$2:$A$13701,MIN(13700,MAX(1,ROW()-1+設定!$B$30))))&lt;=0,$A843&lt;設定!$B$28,$A843&gt;設定!$B$29),0,IF(AND($C843&gt;=MAX(INDEX($C$1:$C$13701,MAX(1,ROW()-設定!$B$24)):INDEX($C$1:$C$13701,MAX(1,ROW()-1))),$C843&gt;MAX(INDEX($C$1:$C$13701,MIN(13701,ROW()+1)):INDEX($C$1:$C$13701,MIN(13701,ROW()+設定!$B$24))),$C843&gt;=設定!$B$32,$C843&gt;=MAX(MIN(INDEX($C$1:$C$13701,MAX(1,ROW()-設定!$B$26)):INDEX($C$1:$C$13701,MAX(1,ROW()-1))),MIN(INDEX($C$1:$C$13701,MIN(13701,ROW()+1)):INDEX($C$1:$C$13701,MIN(13701,ROW()+設定!$B$26))))*10^(設定!$B$27/20)),1,0))</f>
        <v>0</v>
      </c>
      <c r="G843" s="33" t="n">
        <f aca="false">$G842+IF($F843=1,1,0)</f>
        <v>0</v>
      </c>
      <c r="H843" s="0" t="str">
        <f aca="false">IF($F843=1,$G843,"")</f>
        <v/>
      </c>
    </row>
    <row r="844" customFormat="false" ht="15" hidden="false" customHeight="false" outlineLevel="0" collapsed="false">
      <c r="A844" s="30" t="n">
        <v>131.5625</v>
      </c>
      <c r="B844" s="31" t="n">
        <v>12.8283</v>
      </c>
      <c r="C844" s="32" t="n">
        <f aca="false">IF($A844="","",IF(設定!$B$21="dB",10^($B844/20),ABS($B844)))</f>
        <v>4.37940389205891</v>
      </c>
      <c r="D844" s="32" t="n">
        <f aca="false">IF($A844="","",$A844^2)</f>
        <v>17308.69140625</v>
      </c>
      <c r="E844" s="32" t="n">
        <f aca="false">IF($A844="","",IF($C844&lt;=0,"",1/$C844^2))</f>
        <v>0.052139876721958</v>
      </c>
      <c r="F844" s="33" t="n">
        <f aca="false">IF(OR(ROW()-設定!$B$30&lt;2,ROW()+設定!$B$30&gt;13701,N($A844)&lt;=0,N(INDEX($A$2:$A$13701,MIN(13700,MAX(1,ROW()-1+設定!$B$30))))&lt;=0,$A844&lt;設定!$B$28,$A844&gt;設定!$B$29),0,IF(AND($C844&gt;=MAX(INDEX($C$1:$C$13701,MAX(1,ROW()-設定!$B$24)):INDEX($C$1:$C$13701,MAX(1,ROW()-1))),$C844&gt;MAX(INDEX($C$1:$C$13701,MIN(13701,ROW()+1)):INDEX($C$1:$C$13701,MIN(13701,ROW()+設定!$B$24))),$C844&gt;=設定!$B$32,$C844&gt;=MAX(MIN(INDEX($C$1:$C$13701,MAX(1,ROW()-設定!$B$26)):INDEX($C$1:$C$13701,MAX(1,ROW()-1))),MIN(INDEX($C$1:$C$13701,MIN(13701,ROW()+1)):INDEX($C$1:$C$13701,MIN(13701,ROW()+設定!$B$26))))*10^(設定!$B$27/20)),1,0))</f>
        <v>0</v>
      </c>
      <c r="G844" s="33" t="n">
        <f aca="false">$G843+IF($F844=1,1,0)</f>
        <v>0</v>
      </c>
      <c r="H844" s="0" t="str">
        <f aca="false">IF($F844=1,$G844,"")</f>
        <v/>
      </c>
    </row>
    <row r="845" customFormat="false" ht="15" hidden="false" customHeight="false" outlineLevel="0" collapsed="false">
      <c r="A845" s="30" t="n">
        <v>131.71875</v>
      </c>
      <c r="B845" s="31" t="n">
        <v>12.7944</v>
      </c>
      <c r="C845" s="32" t="n">
        <f aca="false">IF($A845="","",IF(設定!$B$21="dB",10^($B845/20),ABS($B845)))</f>
        <v>4.36234490786192</v>
      </c>
      <c r="D845" s="32" t="n">
        <f aca="false">IF($A845="","",$A845^2)</f>
        <v>17349.8291015625</v>
      </c>
      <c r="E845" s="32" t="n">
        <f aca="false">IF($A845="","",IF($C845&lt;=0,"",1/$C845^2))</f>
        <v>0.0525484608476957</v>
      </c>
      <c r="F845" s="33" t="n">
        <f aca="false">IF(OR(ROW()-設定!$B$30&lt;2,ROW()+設定!$B$30&gt;13701,N($A845)&lt;=0,N(INDEX($A$2:$A$13701,MIN(13700,MAX(1,ROW()-1+設定!$B$30))))&lt;=0,$A845&lt;設定!$B$28,$A845&gt;設定!$B$29),0,IF(AND($C845&gt;=MAX(INDEX($C$1:$C$13701,MAX(1,ROW()-設定!$B$24)):INDEX($C$1:$C$13701,MAX(1,ROW()-1))),$C845&gt;MAX(INDEX($C$1:$C$13701,MIN(13701,ROW()+1)):INDEX($C$1:$C$13701,MIN(13701,ROW()+設定!$B$24))),$C845&gt;=設定!$B$32,$C845&gt;=MAX(MIN(INDEX($C$1:$C$13701,MAX(1,ROW()-設定!$B$26)):INDEX($C$1:$C$13701,MAX(1,ROW()-1))),MIN(INDEX($C$1:$C$13701,MIN(13701,ROW()+1)):INDEX($C$1:$C$13701,MIN(13701,ROW()+設定!$B$26))))*10^(設定!$B$27/20)),1,0))</f>
        <v>0</v>
      </c>
      <c r="G845" s="33" t="n">
        <f aca="false">$G844+IF($F845=1,1,0)</f>
        <v>0</v>
      </c>
      <c r="H845" s="0" t="str">
        <f aca="false">IF($F845=1,$G845,"")</f>
        <v/>
      </c>
    </row>
    <row r="846" customFormat="false" ht="15" hidden="false" customHeight="false" outlineLevel="0" collapsed="false">
      <c r="A846" s="30" t="n">
        <v>131.875</v>
      </c>
      <c r="B846" s="31" t="n">
        <v>12.628</v>
      </c>
      <c r="C846" s="32" t="n">
        <f aca="false">IF($A846="","",IF(設定!$B$21="dB",10^($B846/20),ABS($B846)))</f>
        <v>4.27956867530053</v>
      </c>
      <c r="D846" s="32" t="n">
        <f aca="false">IF($A846="","",$A846^2)</f>
        <v>17391.015625</v>
      </c>
      <c r="E846" s="32" t="n">
        <f aca="false">IF($A846="","",IF($C846&lt;=0,"",1/$C846^2))</f>
        <v>0.0546009249754274</v>
      </c>
      <c r="F846" s="33" t="n">
        <f aca="false">IF(OR(ROW()-設定!$B$30&lt;2,ROW()+設定!$B$30&gt;13701,N($A846)&lt;=0,N(INDEX($A$2:$A$13701,MIN(13700,MAX(1,ROW()-1+設定!$B$30))))&lt;=0,$A846&lt;設定!$B$28,$A846&gt;設定!$B$29),0,IF(AND($C846&gt;=MAX(INDEX($C$1:$C$13701,MAX(1,ROW()-設定!$B$24)):INDEX($C$1:$C$13701,MAX(1,ROW()-1))),$C846&gt;MAX(INDEX($C$1:$C$13701,MIN(13701,ROW()+1)):INDEX($C$1:$C$13701,MIN(13701,ROW()+設定!$B$24))),$C846&gt;=設定!$B$32,$C846&gt;=MAX(MIN(INDEX($C$1:$C$13701,MAX(1,ROW()-設定!$B$26)):INDEX($C$1:$C$13701,MAX(1,ROW()-1))),MIN(INDEX($C$1:$C$13701,MIN(13701,ROW()+1)):INDEX($C$1:$C$13701,MIN(13701,ROW()+設定!$B$26))))*10^(設定!$B$27/20)),1,0))</f>
        <v>0</v>
      </c>
      <c r="G846" s="33" t="n">
        <f aca="false">$G845+IF($F846=1,1,0)</f>
        <v>0</v>
      </c>
      <c r="H846" s="0" t="str">
        <f aca="false">IF($F846=1,$G846,"")</f>
        <v/>
      </c>
    </row>
    <row r="847" customFormat="false" ht="15" hidden="false" customHeight="false" outlineLevel="0" collapsed="false">
      <c r="A847" s="30" t="n">
        <v>132.03125</v>
      </c>
      <c r="B847" s="31" t="n">
        <v>12.7674</v>
      </c>
      <c r="C847" s="32" t="n">
        <f aca="false">IF($A847="","",IF(設定!$B$21="dB",10^($B847/20),ABS($B847)))</f>
        <v>4.34880565709633</v>
      </c>
      <c r="D847" s="32" t="n">
        <f aca="false">IF($A847="","",$A847^2)</f>
        <v>17432.2509765625</v>
      </c>
      <c r="E847" s="32" t="n">
        <f aca="false">IF($A847="","",IF($C847&lt;=0,"",1/$C847^2))</f>
        <v>0.0528761711935059</v>
      </c>
      <c r="F847" s="33" t="n">
        <f aca="false">IF(OR(ROW()-設定!$B$30&lt;2,ROW()+設定!$B$30&gt;13701,N($A847)&lt;=0,N(INDEX($A$2:$A$13701,MIN(13700,MAX(1,ROW()-1+設定!$B$30))))&lt;=0,$A847&lt;設定!$B$28,$A847&gt;設定!$B$29),0,IF(AND($C847&gt;=MAX(INDEX($C$1:$C$13701,MAX(1,ROW()-設定!$B$24)):INDEX($C$1:$C$13701,MAX(1,ROW()-1))),$C847&gt;MAX(INDEX($C$1:$C$13701,MIN(13701,ROW()+1)):INDEX($C$1:$C$13701,MIN(13701,ROW()+設定!$B$24))),$C847&gt;=設定!$B$32,$C847&gt;=MAX(MIN(INDEX($C$1:$C$13701,MAX(1,ROW()-設定!$B$26)):INDEX($C$1:$C$13701,MAX(1,ROW()-1))),MIN(INDEX($C$1:$C$13701,MIN(13701,ROW()+1)):INDEX($C$1:$C$13701,MIN(13701,ROW()+設定!$B$26))))*10^(設定!$B$27/20)),1,0))</f>
        <v>0</v>
      </c>
      <c r="G847" s="33" t="n">
        <f aca="false">$G846+IF($F847=1,1,0)</f>
        <v>0</v>
      </c>
      <c r="H847" s="0" t="str">
        <f aca="false">IF($F847=1,$G847,"")</f>
        <v/>
      </c>
    </row>
    <row r="848" customFormat="false" ht="15" hidden="false" customHeight="false" outlineLevel="0" collapsed="false">
      <c r="A848" s="30" t="n">
        <v>132.1875</v>
      </c>
      <c r="B848" s="31" t="n">
        <v>12.8994</v>
      </c>
      <c r="C848" s="32" t="n">
        <f aca="false">IF($A848="","",IF(設定!$B$21="dB",10^($B848/20),ABS($B848)))</f>
        <v>4.41539945800924</v>
      </c>
      <c r="D848" s="32" t="n">
        <f aca="false">IF($A848="","",$A848^2)</f>
        <v>17473.53515625</v>
      </c>
      <c r="E848" s="32" t="n">
        <f aca="false">IF($A848="","",IF($C848&lt;=0,"",1/$C848^2))</f>
        <v>0.0512932243304693</v>
      </c>
      <c r="F848" s="33" t="n">
        <f aca="false">IF(OR(ROW()-設定!$B$30&lt;2,ROW()+設定!$B$30&gt;13701,N($A848)&lt;=0,N(INDEX($A$2:$A$13701,MIN(13700,MAX(1,ROW()-1+設定!$B$30))))&lt;=0,$A848&lt;設定!$B$28,$A848&gt;設定!$B$29),0,IF(AND($C848&gt;=MAX(INDEX($C$1:$C$13701,MAX(1,ROW()-設定!$B$24)):INDEX($C$1:$C$13701,MAX(1,ROW()-1))),$C848&gt;MAX(INDEX($C$1:$C$13701,MIN(13701,ROW()+1)):INDEX($C$1:$C$13701,MIN(13701,ROW()+設定!$B$24))),$C848&gt;=設定!$B$32,$C848&gt;=MAX(MIN(INDEX($C$1:$C$13701,MAX(1,ROW()-設定!$B$26)):INDEX($C$1:$C$13701,MAX(1,ROW()-1))),MIN(INDEX($C$1:$C$13701,MIN(13701,ROW()+1)):INDEX($C$1:$C$13701,MIN(13701,ROW()+設定!$B$26))))*10^(設定!$B$27/20)),1,0))</f>
        <v>0</v>
      </c>
      <c r="G848" s="33" t="n">
        <f aca="false">$G847+IF($F848=1,1,0)</f>
        <v>0</v>
      </c>
      <c r="H848" s="0" t="str">
        <f aca="false">IF($F848=1,$G848,"")</f>
        <v/>
      </c>
    </row>
    <row r="849" customFormat="false" ht="15" hidden="false" customHeight="false" outlineLevel="0" collapsed="false">
      <c r="A849" s="30" t="n">
        <v>132.34375</v>
      </c>
      <c r="B849" s="31" t="n">
        <v>12.8755</v>
      </c>
      <c r="C849" s="32" t="n">
        <f aca="false">IF($A849="","",IF(設定!$B$21="dB",10^($B849/20),ABS($B849)))</f>
        <v>4.40326679231894</v>
      </c>
      <c r="D849" s="32" t="n">
        <f aca="false">IF($A849="","",$A849^2)</f>
        <v>17514.8681640625</v>
      </c>
      <c r="E849" s="32" t="n">
        <f aca="false">IF($A849="","",IF($C849&lt;=0,"",1/$C849^2))</f>
        <v>0.0515762782269324</v>
      </c>
      <c r="F849" s="33" t="n">
        <f aca="false">IF(OR(ROW()-設定!$B$30&lt;2,ROW()+設定!$B$30&gt;13701,N($A849)&lt;=0,N(INDEX($A$2:$A$13701,MIN(13700,MAX(1,ROW()-1+設定!$B$30))))&lt;=0,$A849&lt;設定!$B$28,$A849&gt;設定!$B$29),0,IF(AND($C849&gt;=MAX(INDEX($C$1:$C$13701,MAX(1,ROW()-設定!$B$24)):INDEX($C$1:$C$13701,MAX(1,ROW()-1))),$C849&gt;MAX(INDEX($C$1:$C$13701,MIN(13701,ROW()+1)):INDEX($C$1:$C$13701,MIN(13701,ROW()+設定!$B$24))),$C849&gt;=設定!$B$32,$C849&gt;=MAX(MIN(INDEX($C$1:$C$13701,MAX(1,ROW()-設定!$B$26)):INDEX($C$1:$C$13701,MAX(1,ROW()-1))),MIN(INDEX($C$1:$C$13701,MIN(13701,ROW()+1)):INDEX($C$1:$C$13701,MIN(13701,ROW()+設定!$B$26))))*10^(設定!$B$27/20)),1,0))</f>
        <v>0</v>
      </c>
      <c r="G849" s="33" t="n">
        <f aca="false">$G848+IF($F849=1,1,0)</f>
        <v>0</v>
      </c>
      <c r="H849" s="0" t="str">
        <f aca="false">IF($F849=1,$G849,"")</f>
        <v/>
      </c>
    </row>
    <row r="850" customFormat="false" ht="15" hidden="false" customHeight="false" outlineLevel="0" collapsed="false">
      <c r="A850" s="30" t="n">
        <v>132.5</v>
      </c>
      <c r="B850" s="31" t="n">
        <v>12.8106</v>
      </c>
      <c r="C850" s="32" t="n">
        <f aca="false">IF($A850="","",IF(設定!$B$21="dB",10^($B850/20),ABS($B850)))</f>
        <v>4.37048868294174</v>
      </c>
      <c r="D850" s="32" t="n">
        <f aca="false">IF($A850="","",$A850^2)</f>
        <v>17556.25</v>
      </c>
      <c r="E850" s="32" t="n">
        <f aca="false">IF($A850="","",IF($C850&lt;=0,"",1/$C850^2))</f>
        <v>0.0523528103508859</v>
      </c>
      <c r="F850" s="33" t="n">
        <f aca="false">IF(OR(ROW()-設定!$B$30&lt;2,ROW()+設定!$B$30&gt;13701,N($A850)&lt;=0,N(INDEX($A$2:$A$13701,MIN(13700,MAX(1,ROW()-1+設定!$B$30))))&lt;=0,$A850&lt;設定!$B$28,$A850&gt;設定!$B$29),0,IF(AND($C850&gt;=MAX(INDEX($C$1:$C$13701,MAX(1,ROW()-設定!$B$24)):INDEX($C$1:$C$13701,MAX(1,ROW()-1))),$C850&gt;MAX(INDEX($C$1:$C$13701,MIN(13701,ROW()+1)):INDEX($C$1:$C$13701,MIN(13701,ROW()+設定!$B$24))),$C850&gt;=設定!$B$32,$C850&gt;=MAX(MIN(INDEX($C$1:$C$13701,MAX(1,ROW()-設定!$B$26)):INDEX($C$1:$C$13701,MAX(1,ROW()-1))),MIN(INDEX($C$1:$C$13701,MIN(13701,ROW()+1)):INDEX($C$1:$C$13701,MIN(13701,ROW()+設定!$B$26))))*10^(設定!$B$27/20)),1,0))</f>
        <v>0</v>
      </c>
      <c r="G850" s="33" t="n">
        <f aca="false">$G849+IF($F850=1,1,0)</f>
        <v>0</v>
      </c>
      <c r="H850" s="0" t="str">
        <f aca="false">IF($F850=1,$G850,"")</f>
        <v/>
      </c>
    </row>
    <row r="851" customFormat="false" ht="15" hidden="false" customHeight="false" outlineLevel="0" collapsed="false">
      <c r="A851" s="30" t="n">
        <v>132.65625</v>
      </c>
      <c r="B851" s="31" t="n">
        <v>12.7264</v>
      </c>
      <c r="C851" s="32" t="n">
        <f aca="false">IF($A851="","",IF(設定!$B$21="dB",10^($B851/20),ABS($B851)))</f>
        <v>4.32832636440791</v>
      </c>
      <c r="D851" s="32" t="n">
        <f aca="false">IF($A851="","",$A851^2)</f>
        <v>17597.6806640625</v>
      </c>
      <c r="E851" s="32" t="n">
        <f aca="false">IF($A851="","",IF($C851&lt;=0,"",1/$C851^2))</f>
        <v>0.0533777176405169</v>
      </c>
      <c r="F851" s="33" t="n">
        <f aca="false">IF(OR(ROW()-設定!$B$30&lt;2,ROW()+設定!$B$30&gt;13701,N($A851)&lt;=0,N(INDEX($A$2:$A$13701,MIN(13700,MAX(1,ROW()-1+設定!$B$30))))&lt;=0,$A851&lt;設定!$B$28,$A851&gt;設定!$B$29),0,IF(AND($C851&gt;=MAX(INDEX($C$1:$C$13701,MAX(1,ROW()-設定!$B$24)):INDEX($C$1:$C$13701,MAX(1,ROW()-1))),$C851&gt;MAX(INDEX($C$1:$C$13701,MIN(13701,ROW()+1)):INDEX($C$1:$C$13701,MIN(13701,ROW()+設定!$B$24))),$C851&gt;=設定!$B$32,$C851&gt;=MAX(MIN(INDEX($C$1:$C$13701,MAX(1,ROW()-設定!$B$26)):INDEX($C$1:$C$13701,MAX(1,ROW()-1))),MIN(INDEX($C$1:$C$13701,MIN(13701,ROW()+1)):INDEX($C$1:$C$13701,MIN(13701,ROW()+設定!$B$26))))*10^(設定!$B$27/20)),1,0))</f>
        <v>0</v>
      </c>
      <c r="G851" s="33" t="n">
        <f aca="false">$G850+IF($F851=1,1,0)</f>
        <v>0</v>
      </c>
      <c r="H851" s="0" t="str">
        <f aca="false">IF($F851=1,$G851,"")</f>
        <v/>
      </c>
    </row>
    <row r="852" customFormat="false" ht="15" hidden="false" customHeight="false" outlineLevel="0" collapsed="false">
      <c r="A852" s="30" t="n">
        <v>132.8125</v>
      </c>
      <c r="B852" s="31" t="n">
        <v>12.8858</v>
      </c>
      <c r="C852" s="32" t="n">
        <f aca="false">IF($A852="","",IF(設定!$B$21="dB",10^($B852/20),ABS($B852)))</f>
        <v>4.40849142115635</v>
      </c>
      <c r="D852" s="32" t="n">
        <f aca="false">IF($A852="","",$A852^2)</f>
        <v>17639.16015625</v>
      </c>
      <c r="E852" s="32" t="n">
        <f aca="false">IF($A852="","",IF($C852&lt;=0,"",1/$C852^2))</f>
        <v>0.0514541016325536</v>
      </c>
      <c r="F852" s="33" t="n">
        <f aca="false">IF(OR(ROW()-設定!$B$30&lt;2,ROW()+設定!$B$30&gt;13701,N($A852)&lt;=0,N(INDEX($A$2:$A$13701,MIN(13700,MAX(1,ROW()-1+設定!$B$30))))&lt;=0,$A852&lt;設定!$B$28,$A852&gt;設定!$B$29),0,IF(AND($C852&gt;=MAX(INDEX($C$1:$C$13701,MAX(1,ROW()-設定!$B$24)):INDEX($C$1:$C$13701,MAX(1,ROW()-1))),$C852&gt;MAX(INDEX($C$1:$C$13701,MIN(13701,ROW()+1)):INDEX($C$1:$C$13701,MIN(13701,ROW()+設定!$B$24))),$C852&gt;=設定!$B$32,$C852&gt;=MAX(MIN(INDEX($C$1:$C$13701,MAX(1,ROW()-設定!$B$26)):INDEX($C$1:$C$13701,MAX(1,ROW()-1))),MIN(INDEX($C$1:$C$13701,MIN(13701,ROW()+1)):INDEX($C$1:$C$13701,MIN(13701,ROW()+設定!$B$26))))*10^(設定!$B$27/20)),1,0))</f>
        <v>0</v>
      </c>
      <c r="G852" s="33" t="n">
        <f aca="false">$G851+IF($F852=1,1,0)</f>
        <v>0</v>
      </c>
      <c r="H852" s="0" t="str">
        <f aca="false">IF($F852=1,$G852,"")</f>
        <v/>
      </c>
    </row>
    <row r="853" customFormat="false" ht="15" hidden="false" customHeight="false" outlineLevel="0" collapsed="false">
      <c r="A853" s="30" t="n">
        <v>132.96875</v>
      </c>
      <c r="B853" s="31" t="n">
        <v>12.7606</v>
      </c>
      <c r="C853" s="32" t="n">
        <f aca="false">IF($A853="","",IF(設定!$B$21="dB",10^($B853/20),ABS($B853)))</f>
        <v>4.34540240111221</v>
      </c>
      <c r="D853" s="32" t="n">
        <f aca="false">IF($A853="","",$A853^2)</f>
        <v>17680.6884765625</v>
      </c>
      <c r="E853" s="32" t="n">
        <f aca="false">IF($A853="","",IF($C853&lt;=0,"",1/$C853^2))</f>
        <v>0.0529590273237211</v>
      </c>
      <c r="F853" s="33" t="n">
        <f aca="false">IF(OR(ROW()-設定!$B$30&lt;2,ROW()+設定!$B$30&gt;13701,N($A853)&lt;=0,N(INDEX($A$2:$A$13701,MIN(13700,MAX(1,ROW()-1+設定!$B$30))))&lt;=0,$A853&lt;設定!$B$28,$A853&gt;設定!$B$29),0,IF(AND($C853&gt;=MAX(INDEX($C$1:$C$13701,MAX(1,ROW()-設定!$B$24)):INDEX($C$1:$C$13701,MAX(1,ROW()-1))),$C853&gt;MAX(INDEX($C$1:$C$13701,MIN(13701,ROW()+1)):INDEX($C$1:$C$13701,MIN(13701,ROW()+設定!$B$24))),$C853&gt;=設定!$B$32,$C853&gt;=MAX(MIN(INDEX($C$1:$C$13701,MAX(1,ROW()-設定!$B$26)):INDEX($C$1:$C$13701,MAX(1,ROW()-1))),MIN(INDEX($C$1:$C$13701,MIN(13701,ROW()+1)):INDEX($C$1:$C$13701,MIN(13701,ROW()+設定!$B$26))))*10^(設定!$B$27/20)),1,0))</f>
        <v>0</v>
      </c>
      <c r="G853" s="33" t="n">
        <f aca="false">$G852+IF($F853=1,1,0)</f>
        <v>0</v>
      </c>
      <c r="H853" s="0" t="str">
        <f aca="false">IF($F853=1,$G853,"")</f>
        <v/>
      </c>
    </row>
    <row r="854" customFormat="false" ht="15" hidden="false" customHeight="false" outlineLevel="0" collapsed="false">
      <c r="A854" s="30" t="n">
        <v>133.125</v>
      </c>
      <c r="B854" s="31" t="n">
        <v>12.7</v>
      </c>
      <c r="C854" s="32" t="n">
        <f aca="false">IF($A854="","",IF(設定!$B$21="dB",10^($B854/20),ABS($B854)))</f>
        <v>4.31519076827765</v>
      </c>
      <c r="D854" s="32" t="n">
        <f aca="false">IF($A854="","",$A854^2)</f>
        <v>17722.265625</v>
      </c>
      <c r="E854" s="32" t="n">
        <f aca="false">IF($A854="","",IF($C854&lt;=0,"",1/$C854^2))</f>
        <v>0.0537031796370253</v>
      </c>
      <c r="F854" s="33" t="n">
        <f aca="false">IF(OR(ROW()-設定!$B$30&lt;2,ROW()+設定!$B$30&gt;13701,N($A854)&lt;=0,N(INDEX($A$2:$A$13701,MIN(13700,MAX(1,ROW()-1+設定!$B$30))))&lt;=0,$A854&lt;設定!$B$28,$A854&gt;設定!$B$29),0,IF(AND($C854&gt;=MAX(INDEX($C$1:$C$13701,MAX(1,ROW()-設定!$B$24)):INDEX($C$1:$C$13701,MAX(1,ROW()-1))),$C854&gt;MAX(INDEX($C$1:$C$13701,MIN(13701,ROW()+1)):INDEX($C$1:$C$13701,MIN(13701,ROW()+設定!$B$24))),$C854&gt;=設定!$B$32,$C854&gt;=MAX(MIN(INDEX($C$1:$C$13701,MAX(1,ROW()-設定!$B$26)):INDEX($C$1:$C$13701,MAX(1,ROW()-1))),MIN(INDEX($C$1:$C$13701,MIN(13701,ROW()+1)):INDEX($C$1:$C$13701,MIN(13701,ROW()+設定!$B$26))))*10^(設定!$B$27/20)),1,0))</f>
        <v>0</v>
      </c>
      <c r="G854" s="33" t="n">
        <f aca="false">$G853+IF($F854=1,1,0)</f>
        <v>0</v>
      </c>
      <c r="H854" s="0" t="str">
        <f aca="false">IF($F854=1,$G854,"")</f>
        <v/>
      </c>
    </row>
    <row r="855" customFormat="false" ht="15" hidden="false" customHeight="false" outlineLevel="0" collapsed="false">
      <c r="A855" s="30" t="n">
        <v>133.28125</v>
      </c>
      <c r="B855" s="31" t="n">
        <v>12.7393</v>
      </c>
      <c r="C855" s="32" t="n">
        <f aca="false">IF($A855="","",IF(設定!$B$21="dB",10^($B855/20),ABS($B855)))</f>
        <v>4.33475942946262</v>
      </c>
      <c r="D855" s="32" t="n">
        <f aca="false">IF($A855="","",$A855^2)</f>
        <v>17763.8916015625</v>
      </c>
      <c r="E855" s="32" t="n">
        <f aca="false">IF($A855="","",IF($C855&lt;=0,"",1/$C855^2))</f>
        <v>0.0532194031897261</v>
      </c>
      <c r="F855" s="33" t="n">
        <f aca="false">IF(OR(ROW()-設定!$B$30&lt;2,ROW()+設定!$B$30&gt;13701,N($A855)&lt;=0,N(INDEX($A$2:$A$13701,MIN(13700,MAX(1,ROW()-1+設定!$B$30))))&lt;=0,$A855&lt;設定!$B$28,$A855&gt;設定!$B$29),0,IF(AND($C855&gt;=MAX(INDEX($C$1:$C$13701,MAX(1,ROW()-設定!$B$24)):INDEX($C$1:$C$13701,MAX(1,ROW()-1))),$C855&gt;MAX(INDEX($C$1:$C$13701,MIN(13701,ROW()+1)):INDEX($C$1:$C$13701,MIN(13701,ROW()+設定!$B$24))),$C855&gt;=設定!$B$32,$C855&gt;=MAX(MIN(INDEX($C$1:$C$13701,MAX(1,ROW()-設定!$B$26)):INDEX($C$1:$C$13701,MAX(1,ROW()-1))),MIN(INDEX($C$1:$C$13701,MIN(13701,ROW()+1)):INDEX($C$1:$C$13701,MIN(13701,ROW()+設定!$B$26))))*10^(設定!$B$27/20)),1,0))</f>
        <v>0</v>
      </c>
      <c r="G855" s="33" t="n">
        <f aca="false">$G854+IF($F855=1,1,0)</f>
        <v>0</v>
      </c>
      <c r="H855" s="0" t="str">
        <f aca="false">IF($F855=1,$G855,"")</f>
        <v/>
      </c>
    </row>
    <row r="856" customFormat="false" ht="15" hidden="false" customHeight="false" outlineLevel="0" collapsed="false">
      <c r="A856" s="30" t="n">
        <v>133.4375</v>
      </c>
      <c r="B856" s="31" t="n">
        <v>12.9739</v>
      </c>
      <c r="C856" s="32" t="n">
        <f aca="false">IF($A856="","",IF(設定!$B$21="dB",10^($B856/20),ABS($B856)))</f>
        <v>4.45343379035214</v>
      </c>
      <c r="D856" s="32" t="n">
        <f aca="false">IF($A856="","",$A856^2)</f>
        <v>17805.56640625</v>
      </c>
      <c r="E856" s="32" t="n">
        <f aca="false">IF($A856="","",IF($C856&lt;=0,"",1/$C856^2))</f>
        <v>0.0504208311010282</v>
      </c>
      <c r="F856" s="33" t="n">
        <f aca="false">IF(OR(ROW()-設定!$B$30&lt;2,ROW()+設定!$B$30&gt;13701,N($A856)&lt;=0,N(INDEX($A$2:$A$13701,MIN(13700,MAX(1,ROW()-1+設定!$B$30))))&lt;=0,$A856&lt;設定!$B$28,$A856&gt;設定!$B$29),0,IF(AND($C856&gt;=MAX(INDEX($C$1:$C$13701,MAX(1,ROW()-設定!$B$24)):INDEX($C$1:$C$13701,MAX(1,ROW()-1))),$C856&gt;MAX(INDEX($C$1:$C$13701,MIN(13701,ROW()+1)):INDEX($C$1:$C$13701,MIN(13701,ROW()+設定!$B$24))),$C856&gt;=設定!$B$32,$C856&gt;=MAX(MIN(INDEX($C$1:$C$13701,MAX(1,ROW()-設定!$B$26)):INDEX($C$1:$C$13701,MAX(1,ROW()-1))),MIN(INDEX($C$1:$C$13701,MIN(13701,ROW()+1)):INDEX($C$1:$C$13701,MIN(13701,ROW()+設定!$B$26))))*10^(設定!$B$27/20)),1,0))</f>
        <v>0</v>
      </c>
      <c r="G856" s="33" t="n">
        <f aca="false">$G855+IF($F856=1,1,0)</f>
        <v>0</v>
      </c>
      <c r="H856" s="0" t="str">
        <f aca="false">IF($F856=1,$G856,"")</f>
        <v/>
      </c>
    </row>
    <row r="857" customFormat="false" ht="15" hidden="false" customHeight="false" outlineLevel="0" collapsed="false">
      <c r="A857" s="30" t="n">
        <v>133.59375</v>
      </c>
      <c r="B857" s="31" t="n">
        <v>12.8477</v>
      </c>
      <c r="C857" s="32" t="n">
        <f aca="false">IF($A857="","",IF(設定!$B$21="dB",10^($B857/20),ABS($B857)))</f>
        <v>4.38919625526113</v>
      </c>
      <c r="D857" s="32" t="n">
        <f aca="false">IF($A857="","",$A857^2)</f>
        <v>17847.2900390625</v>
      </c>
      <c r="E857" s="32" t="n">
        <f aca="false">IF($A857="","",IF($C857&lt;=0,"",1/$C857^2))</f>
        <v>0.0519074865380089</v>
      </c>
      <c r="F857" s="33" t="n">
        <f aca="false">IF(OR(ROW()-設定!$B$30&lt;2,ROW()+設定!$B$30&gt;13701,N($A857)&lt;=0,N(INDEX($A$2:$A$13701,MIN(13700,MAX(1,ROW()-1+設定!$B$30))))&lt;=0,$A857&lt;設定!$B$28,$A857&gt;設定!$B$29),0,IF(AND($C857&gt;=MAX(INDEX($C$1:$C$13701,MAX(1,ROW()-設定!$B$24)):INDEX($C$1:$C$13701,MAX(1,ROW()-1))),$C857&gt;MAX(INDEX($C$1:$C$13701,MIN(13701,ROW()+1)):INDEX($C$1:$C$13701,MIN(13701,ROW()+設定!$B$24))),$C857&gt;=設定!$B$32,$C857&gt;=MAX(MIN(INDEX($C$1:$C$13701,MAX(1,ROW()-設定!$B$26)):INDEX($C$1:$C$13701,MAX(1,ROW()-1))),MIN(INDEX($C$1:$C$13701,MIN(13701,ROW()+1)):INDEX($C$1:$C$13701,MIN(13701,ROW()+設定!$B$26))))*10^(設定!$B$27/20)),1,0))</f>
        <v>0</v>
      </c>
      <c r="G857" s="33" t="n">
        <f aca="false">$G856+IF($F857=1,1,0)</f>
        <v>0</v>
      </c>
      <c r="H857" s="0" t="str">
        <f aca="false">IF($F857=1,$G857,"")</f>
        <v/>
      </c>
    </row>
    <row r="858" customFormat="false" ht="15" hidden="false" customHeight="false" outlineLevel="0" collapsed="false">
      <c r="A858" s="30" t="n">
        <v>133.75</v>
      </c>
      <c r="B858" s="31" t="n">
        <v>12.9459</v>
      </c>
      <c r="C858" s="32" t="n">
        <f aca="false">IF($A858="","",IF(設定!$B$21="dB",10^($B858/20),ABS($B858)))</f>
        <v>4.43910073056547</v>
      </c>
      <c r="D858" s="32" t="n">
        <f aca="false">IF($A858="","",$A858^2)</f>
        <v>17889.0625</v>
      </c>
      <c r="E858" s="32" t="n">
        <f aca="false">IF($A858="","",IF($C858&lt;=0,"",1/$C858^2))</f>
        <v>0.0507469563864653</v>
      </c>
      <c r="F858" s="33" t="n">
        <f aca="false">IF(OR(ROW()-設定!$B$30&lt;2,ROW()+設定!$B$30&gt;13701,N($A858)&lt;=0,N(INDEX($A$2:$A$13701,MIN(13700,MAX(1,ROW()-1+設定!$B$30))))&lt;=0,$A858&lt;設定!$B$28,$A858&gt;設定!$B$29),0,IF(AND($C858&gt;=MAX(INDEX($C$1:$C$13701,MAX(1,ROW()-設定!$B$24)):INDEX($C$1:$C$13701,MAX(1,ROW()-1))),$C858&gt;MAX(INDEX($C$1:$C$13701,MIN(13701,ROW()+1)):INDEX($C$1:$C$13701,MIN(13701,ROW()+設定!$B$24))),$C858&gt;=設定!$B$32,$C858&gt;=MAX(MIN(INDEX($C$1:$C$13701,MAX(1,ROW()-設定!$B$26)):INDEX($C$1:$C$13701,MAX(1,ROW()-1))),MIN(INDEX($C$1:$C$13701,MIN(13701,ROW()+1)):INDEX($C$1:$C$13701,MIN(13701,ROW()+設定!$B$26))))*10^(設定!$B$27/20)),1,0))</f>
        <v>0</v>
      </c>
      <c r="G858" s="33" t="n">
        <f aca="false">$G857+IF($F858=1,1,0)</f>
        <v>0</v>
      </c>
      <c r="H858" s="0" t="str">
        <f aca="false">IF($F858=1,$G858,"")</f>
        <v/>
      </c>
    </row>
    <row r="859" customFormat="false" ht="15" hidden="false" customHeight="false" outlineLevel="0" collapsed="false">
      <c r="A859" s="30" t="n">
        <v>133.90625</v>
      </c>
      <c r="B859" s="31" t="n">
        <v>12.7767</v>
      </c>
      <c r="C859" s="32" t="n">
        <f aca="false">IF($A859="","",IF(設定!$B$21="dB",10^($B859/20),ABS($B859)))</f>
        <v>4.35346442593942</v>
      </c>
      <c r="D859" s="32" t="n">
        <f aca="false">IF($A859="","",$A859^2)</f>
        <v>17930.8837890625</v>
      </c>
      <c r="E859" s="32" t="n">
        <f aca="false">IF($A859="","",IF($C859&lt;=0,"",1/$C859^2))</f>
        <v>0.0527630630900934</v>
      </c>
      <c r="F859" s="33" t="n">
        <f aca="false">IF(OR(ROW()-設定!$B$30&lt;2,ROW()+設定!$B$30&gt;13701,N($A859)&lt;=0,N(INDEX($A$2:$A$13701,MIN(13700,MAX(1,ROW()-1+設定!$B$30))))&lt;=0,$A859&lt;設定!$B$28,$A859&gt;設定!$B$29),0,IF(AND($C859&gt;=MAX(INDEX($C$1:$C$13701,MAX(1,ROW()-設定!$B$24)):INDEX($C$1:$C$13701,MAX(1,ROW()-1))),$C859&gt;MAX(INDEX($C$1:$C$13701,MIN(13701,ROW()+1)):INDEX($C$1:$C$13701,MIN(13701,ROW()+設定!$B$24))),$C859&gt;=設定!$B$32,$C859&gt;=MAX(MIN(INDEX($C$1:$C$13701,MAX(1,ROW()-設定!$B$26)):INDEX($C$1:$C$13701,MAX(1,ROW()-1))),MIN(INDEX($C$1:$C$13701,MIN(13701,ROW()+1)):INDEX($C$1:$C$13701,MIN(13701,ROW()+設定!$B$26))))*10^(設定!$B$27/20)),1,0))</f>
        <v>0</v>
      </c>
      <c r="G859" s="33" t="n">
        <f aca="false">$G858+IF($F859=1,1,0)</f>
        <v>0</v>
      </c>
      <c r="H859" s="0" t="str">
        <f aca="false">IF($F859=1,$G859,"")</f>
        <v/>
      </c>
    </row>
    <row r="860" customFormat="false" ht="15" hidden="false" customHeight="false" outlineLevel="0" collapsed="false">
      <c r="A860" s="30" t="n">
        <v>134.0625</v>
      </c>
      <c r="B860" s="31" t="n">
        <v>12.9254</v>
      </c>
      <c r="C860" s="32" t="n">
        <f aca="false">IF($A860="","",IF(設定!$B$21="dB",10^($B860/20),ABS($B860)))</f>
        <v>4.42863614207314</v>
      </c>
      <c r="D860" s="32" t="n">
        <f aca="false">IF($A860="","",$A860^2)</f>
        <v>17972.75390625</v>
      </c>
      <c r="E860" s="32" t="n">
        <f aca="false">IF($A860="","",IF($C860&lt;=0,"",1/$C860^2))</f>
        <v>0.0509870634591275</v>
      </c>
      <c r="F860" s="33" t="n">
        <f aca="false">IF(OR(ROW()-設定!$B$30&lt;2,ROW()+設定!$B$30&gt;13701,N($A860)&lt;=0,N(INDEX($A$2:$A$13701,MIN(13700,MAX(1,ROW()-1+設定!$B$30))))&lt;=0,$A860&lt;設定!$B$28,$A860&gt;設定!$B$29),0,IF(AND($C860&gt;=MAX(INDEX($C$1:$C$13701,MAX(1,ROW()-設定!$B$24)):INDEX($C$1:$C$13701,MAX(1,ROW()-1))),$C860&gt;MAX(INDEX($C$1:$C$13701,MIN(13701,ROW()+1)):INDEX($C$1:$C$13701,MIN(13701,ROW()+設定!$B$24))),$C860&gt;=設定!$B$32,$C860&gt;=MAX(MIN(INDEX($C$1:$C$13701,MAX(1,ROW()-設定!$B$26)):INDEX($C$1:$C$13701,MAX(1,ROW()-1))),MIN(INDEX($C$1:$C$13701,MIN(13701,ROW()+1)):INDEX($C$1:$C$13701,MIN(13701,ROW()+設定!$B$26))))*10^(設定!$B$27/20)),1,0))</f>
        <v>0</v>
      </c>
      <c r="G860" s="33" t="n">
        <f aca="false">$G859+IF($F860=1,1,0)</f>
        <v>0</v>
      </c>
      <c r="H860" s="0" t="str">
        <f aca="false">IF($F860=1,$G860,"")</f>
        <v/>
      </c>
    </row>
    <row r="861" customFormat="false" ht="15" hidden="false" customHeight="false" outlineLevel="0" collapsed="false">
      <c r="A861" s="30" t="n">
        <v>134.21875</v>
      </c>
      <c r="B861" s="31" t="n">
        <v>12.7656</v>
      </c>
      <c r="C861" s="32" t="n">
        <f aca="false">IF($A861="","",IF(設定!$B$21="dB",10^($B861/20),ABS($B861)))</f>
        <v>4.34790453591337</v>
      </c>
      <c r="D861" s="32" t="n">
        <f aca="false">IF($A861="","",$A861^2)</f>
        <v>18014.6728515625</v>
      </c>
      <c r="E861" s="32" t="n">
        <f aca="false">IF($A861="","",IF($C861&lt;=0,"",1/$C861^2))</f>
        <v>0.052898091074749</v>
      </c>
      <c r="F861" s="33" t="n">
        <f aca="false">IF(OR(ROW()-設定!$B$30&lt;2,ROW()+設定!$B$30&gt;13701,N($A861)&lt;=0,N(INDEX($A$2:$A$13701,MIN(13700,MAX(1,ROW()-1+設定!$B$30))))&lt;=0,$A861&lt;設定!$B$28,$A861&gt;設定!$B$29),0,IF(AND($C861&gt;=MAX(INDEX($C$1:$C$13701,MAX(1,ROW()-設定!$B$24)):INDEX($C$1:$C$13701,MAX(1,ROW()-1))),$C861&gt;MAX(INDEX($C$1:$C$13701,MIN(13701,ROW()+1)):INDEX($C$1:$C$13701,MIN(13701,ROW()+設定!$B$24))),$C861&gt;=設定!$B$32,$C861&gt;=MAX(MIN(INDEX($C$1:$C$13701,MAX(1,ROW()-設定!$B$26)):INDEX($C$1:$C$13701,MAX(1,ROW()-1))),MIN(INDEX($C$1:$C$13701,MIN(13701,ROW()+1)):INDEX($C$1:$C$13701,MIN(13701,ROW()+設定!$B$26))))*10^(設定!$B$27/20)),1,0))</f>
        <v>0</v>
      </c>
      <c r="G861" s="33" t="n">
        <f aca="false">$G860+IF($F861=1,1,0)</f>
        <v>0</v>
      </c>
      <c r="H861" s="0" t="str">
        <f aca="false">IF($F861=1,$G861,"")</f>
        <v/>
      </c>
    </row>
    <row r="862" customFormat="false" ht="15" hidden="false" customHeight="false" outlineLevel="0" collapsed="false">
      <c r="A862" s="30" t="n">
        <v>134.375</v>
      </c>
      <c r="B862" s="31" t="n">
        <v>12.8135</v>
      </c>
      <c r="C862" s="32" t="n">
        <f aca="false">IF($A862="","",IF(設定!$B$21="dB",10^($B862/20),ABS($B862)))</f>
        <v>4.37194812276641</v>
      </c>
      <c r="D862" s="32" t="n">
        <f aca="false">IF($A862="","",$A862^2)</f>
        <v>18056.640625</v>
      </c>
      <c r="E862" s="32" t="n">
        <f aca="false">IF($A862="","",IF($C862&lt;=0,"",1/$C862^2))</f>
        <v>0.0523178634478759</v>
      </c>
      <c r="F862" s="33" t="n">
        <f aca="false">IF(OR(ROW()-設定!$B$30&lt;2,ROW()+設定!$B$30&gt;13701,N($A862)&lt;=0,N(INDEX($A$2:$A$13701,MIN(13700,MAX(1,ROW()-1+設定!$B$30))))&lt;=0,$A862&lt;設定!$B$28,$A862&gt;設定!$B$29),0,IF(AND($C862&gt;=MAX(INDEX($C$1:$C$13701,MAX(1,ROW()-設定!$B$24)):INDEX($C$1:$C$13701,MAX(1,ROW()-1))),$C862&gt;MAX(INDEX($C$1:$C$13701,MIN(13701,ROW()+1)):INDEX($C$1:$C$13701,MIN(13701,ROW()+設定!$B$24))),$C862&gt;=設定!$B$32,$C862&gt;=MAX(MIN(INDEX($C$1:$C$13701,MAX(1,ROW()-設定!$B$26)):INDEX($C$1:$C$13701,MAX(1,ROW()-1))),MIN(INDEX($C$1:$C$13701,MIN(13701,ROW()+1)):INDEX($C$1:$C$13701,MIN(13701,ROW()+設定!$B$26))))*10^(設定!$B$27/20)),1,0))</f>
        <v>0</v>
      </c>
      <c r="G862" s="33" t="n">
        <f aca="false">$G861+IF($F862=1,1,0)</f>
        <v>0</v>
      </c>
      <c r="H862" s="0" t="str">
        <f aca="false">IF($F862=1,$G862,"")</f>
        <v/>
      </c>
    </row>
    <row r="863" customFormat="false" ht="15" hidden="false" customHeight="false" outlineLevel="0" collapsed="false">
      <c r="A863" s="30" t="n">
        <v>134.53125</v>
      </c>
      <c r="B863" s="31" t="n">
        <v>13.086</v>
      </c>
      <c r="C863" s="32" t="n">
        <f aca="false">IF($A863="","",IF(設定!$B$21="dB",10^($B863/20),ABS($B863)))</f>
        <v>4.51128225271586</v>
      </c>
      <c r="D863" s="32" t="n">
        <f aca="false">IF($A863="","",$A863^2)</f>
        <v>18098.6572265625</v>
      </c>
      <c r="E863" s="32" t="n">
        <f aca="false">IF($A863="","",IF($C863&lt;=0,"",1/$C863^2))</f>
        <v>0.0491360227299092</v>
      </c>
      <c r="F863" s="33" t="n">
        <f aca="false">IF(OR(ROW()-設定!$B$30&lt;2,ROW()+設定!$B$30&gt;13701,N($A863)&lt;=0,N(INDEX($A$2:$A$13701,MIN(13700,MAX(1,ROW()-1+設定!$B$30))))&lt;=0,$A863&lt;設定!$B$28,$A863&gt;設定!$B$29),0,IF(AND($C863&gt;=MAX(INDEX($C$1:$C$13701,MAX(1,ROW()-設定!$B$24)):INDEX($C$1:$C$13701,MAX(1,ROW()-1))),$C863&gt;MAX(INDEX($C$1:$C$13701,MIN(13701,ROW()+1)):INDEX($C$1:$C$13701,MIN(13701,ROW()+設定!$B$24))),$C863&gt;=設定!$B$32,$C863&gt;=MAX(MIN(INDEX($C$1:$C$13701,MAX(1,ROW()-設定!$B$26)):INDEX($C$1:$C$13701,MAX(1,ROW()-1))),MIN(INDEX($C$1:$C$13701,MIN(13701,ROW()+1)):INDEX($C$1:$C$13701,MIN(13701,ROW()+設定!$B$26))))*10^(設定!$B$27/20)),1,0))</f>
        <v>0</v>
      </c>
      <c r="G863" s="33" t="n">
        <f aca="false">$G862+IF($F863=1,1,0)</f>
        <v>0</v>
      </c>
      <c r="H863" s="0" t="str">
        <f aca="false">IF($F863=1,$G863,"")</f>
        <v/>
      </c>
    </row>
    <row r="864" customFormat="false" ht="15" hidden="false" customHeight="false" outlineLevel="0" collapsed="false">
      <c r="A864" s="30" t="n">
        <v>134.6875</v>
      </c>
      <c r="B864" s="31" t="n">
        <v>12.9115</v>
      </c>
      <c r="C864" s="32" t="n">
        <f aca="false">IF($A864="","",IF(設定!$B$21="dB",10^($B864/20),ABS($B864)))</f>
        <v>4.42155467826947</v>
      </c>
      <c r="D864" s="32" t="n">
        <f aca="false">IF($A864="","",$A864^2)</f>
        <v>18140.72265625</v>
      </c>
      <c r="E864" s="32" t="n">
        <f aca="false">IF($A864="","",IF($C864&lt;=0,"",1/$C864^2))</f>
        <v>0.051150513741172</v>
      </c>
      <c r="F864" s="33" t="n">
        <f aca="false">IF(OR(ROW()-設定!$B$30&lt;2,ROW()+設定!$B$30&gt;13701,N($A864)&lt;=0,N(INDEX($A$2:$A$13701,MIN(13700,MAX(1,ROW()-1+設定!$B$30))))&lt;=0,$A864&lt;設定!$B$28,$A864&gt;設定!$B$29),0,IF(AND($C864&gt;=MAX(INDEX($C$1:$C$13701,MAX(1,ROW()-設定!$B$24)):INDEX($C$1:$C$13701,MAX(1,ROW()-1))),$C864&gt;MAX(INDEX($C$1:$C$13701,MIN(13701,ROW()+1)):INDEX($C$1:$C$13701,MIN(13701,ROW()+設定!$B$24))),$C864&gt;=設定!$B$32,$C864&gt;=MAX(MIN(INDEX($C$1:$C$13701,MAX(1,ROW()-設定!$B$26)):INDEX($C$1:$C$13701,MAX(1,ROW()-1))),MIN(INDEX($C$1:$C$13701,MIN(13701,ROW()+1)):INDEX($C$1:$C$13701,MIN(13701,ROW()+設定!$B$26))))*10^(設定!$B$27/20)),1,0))</f>
        <v>0</v>
      </c>
      <c r="G864" s="33" t="n">
        <f aca="false">$G863+IF($F864=1,1,0)</f>
        <v>0</v>
      </c>
      <c r="H864" s="0" t="str">
        <f aca="false">IF($F864=1,$G864,"")</f>
        <v/>
      </c>
    </row>
    <row r="865" customFormat="false" ht="15" hidden="false" customHeight="false" outlineLevel="0" collapsed="false">
      <c r="A865" s="30" t="n">
        <v>134.84375</v>
      </c>
      <c r="B865" s="31" t="n">
        <v>12.7802</v>
      </c>
      <c r="C865" s="32" t="n">
        <f aca="false">IF($A865="","",IF(設定!$B$21="dB",10^($B865/20),ABS($B865)))</f>
        <v>4.35521901832503</v>
      </c>
      <c r="D865" s="32" t="n">
        <f aca="false">IF($A865="","",$A865^2)</f>
        <v>18182.8369140625</v>
      </c>
      <c r="E865" s="32" t="n">
        <f aca="false">IF($A865="","",IF($C865&lt;=0,"",1/$C865^2))</f>
        <v>0.0527205582149488</v>
      </c>
      <c r="F865" s="33" t="n">
        <f aca="false">IF(OR(ROW()-設定!$B$30&lt;2,ROW()+設定!$B$30&gt;13701,N($A865)&lt;=0,N(INDEX($A$2:$A$13701,MIN(13700,MAX(1,ROW()-1+設定!$B$30))))&lt;=0,$A865&lt;設定!$B$28,$A865&gt;設定!$B$29),0,IF(AND($C865&gt;=MAX(INDEX($C$1:$C$13701,MAX(1,ROW()-設定!$B$24)):INDEX($C$1:$C$13701,MAX(1,ROW()-1))),$C865&gt;MAX(INDEX($C$1:$C$13701,MIN(13701,ROW()+1)):INDEX($C$1:$C$13701,MIN(13701,ROW()+設定!$B$24))),$C865&gt;=設定!$B$32,$C865&gt;=MAX(MIN(INDEX($C$1:$C$13701,MAX(1,ROW()-設定!$B$26)):INDEX($C$1:$C$13701,MAX(1,ROW()-1))),MIN(INDEX($C$1:$C$13701,MIN(13701,ROW()+1)):INDEX($C$1:$C$13701,MIN(13701,ROW()+設定!$B$26))))*10^(設定!$B$27/20)),1,0))</f>
        <v>0</v>
      </c>
      <c r="G865" s="33" t="n">
        <f aca="false">$G864+IF($F865=1,1,0)</f>
        <v>0</v>
      </c>
      <c r="H865" s="0" t="str">
        <f aca="false">IF($F865=1,$G865,"")</f>
        <v/>
      </c>
    </row>
    <row r="866" customFormat="false" ht="15" hidden="false" customHeight="false" outlineLevel="0" collapsed="false">
      <c r="A866" s="30" t="n">
        <v>135</v>
      </c>
      <c r="B866" s="31" t="n">
        <v>12.8247</v>
      </c>
      <c r="C866" s="32" t="n">
        <f aca="false">IF($A866="","",IF(設定!$B$21="dB",10^($B866/20),ABS($B866)))</f>
        <v>4.37758915713598</v>
      </c>
      <c r="D866" s="32" t="n">
        <f aca="false">IF($A866="","",$A866^2)</f>
        <v>18225</v>
      </c>
      <c r="E866" s="32" t="n">
        <f aca="false">IF($A866="","",IF($C866&lt;=0,"",1/$C866^2))</f>
        <v>0.0521831149812817</v>
      </c>
      <c r="F866" s="33" t="n">
        <f aca="false">IF(OR(ROW()-設定!$B$30&lt;2,ROW()+設定!$B$30&gt;13701,N($A866)&lt;=0,N(INDEX($A$2:$A$13701,MIN(13700,MAX(1,ROW()-1+設定!$B$30))))&lt;=0,$A866&lt;設定!$B$28,$A866&gt;設定!$B$29),0,IF(AND($C866&gt;=MAX(INDEX($C$1:$C$13701,MAX(1,ROW()-設定!$B$24)):INDEX($C$1:$C$13701,MAX(1,ROW()-1))),$C866&gt;MAX(INDEX($C$1:$C$13701,MIN(13701,ROW()+1)):INDEX($C$1:$C$13701,MIN(13701,ROW()+設定!$B$24))),$C866&gt;=設定!$B$32,$C866&gt;=MAX(MIN(INDEX($C$1:$C$13701,MAX(1,ROW()-設定!$B$26)):INDEX($C$1:$C$13701,MAX(1,ROW()-1))),MIN(INDEX($C$1:$C$13701,MIN(13701,ROW()+1)):INDEX($C$1:$C$13701,MIN(13701,ROW()+設定!$B$26))))*10^(設定!$B$27/20)),1,0))</f>
        <v>0</v>
      </c>
      <c r="G866" s="33" t="n">
        <f aca="false">$G865+IF($F866=1,1,0)</f>
        <v>0</v>
      </c>
      <c r="H866" s="0" t="str">
        <f aca="false">IF($F866=1,$G866,"")</f>
        <v/>
      </c>
    </row>
    <row r="867" customFormat="false" ht="15" hidden="false" customHeight="false" outlineLevel="0" collapsed="false">
      <c r="A867" s="30" t="n">
        <v>135.15625</v>
      </c>
      <c r="B867" s="31" t="n">
        <v>12.8684</v>
      </c>
      <c r="C867" s="32" t="n">
        <f aca="false">IF($A867="","",IF(設定!$B$21="dB",10^($B867/20),ABS($B867)))</f>
        <v>4.3996689547382</v>
      </c>
      <c r="D867" s="32" t="n">
        <f aca="false">IF($A867="","",$A867^2)</f>
        <v>18267.2119140625</v>
      </c>
      <c r="E867" s="32" t="n">
        <f aca="false">IF($A867="","",IF($C867&lt;=0,"",1/$C867^2))</f>
        <v>0.0516606659143995</v>
      </c>
      <c r="F867" s="33" t="n">
        <f aca="false">IF(OR(ROW()-設定!$B$30&lt;2,ROW()+設定!$B$30&gt;13701,N($A867)&lt;=0,N(INDEX($A$2:$A$13701,MIN(13700,MAX(1,ROW()-1+設定!$B$30))))&lt;=0,$A867&lt;設定!$B$28,$A867&gt;設定!$B$29),0,IF(AND($C867&gt;=MAX(INDEX($C$1:$C$13701,MAX(1,ROW()-設定!$B$24)):INDEX($C$1:$C$13701,MAX(1,ROW()-1))),$C867&gt;MAX(INDEX($C$1:$C$13701,MIN(13701,ROW()+1)):INDEX($C$1:$C$13701,MIN(13701,ROW()+設定!$B$24))),$C867&gt;=設定!$B$32,$C867&gt;=MAX(MIN(INDEX($C$1:$C$13701,MAX(1,ROW()-設定!$B$26)):INDEX($C$1:$C$13701,MAX(1,ROW()-1))),MIN(INDEX($C$1:$C$13701,MIN(13701,ROW()+1)):INDEX($C$1:$C$13701,MIN(13701,ROW()+設定!$B$26))))*10^(設定!$B$27/20)),1,0))</f>
        <v>0</v>
      </c>
      <c r="G867" s="33" t="n">
        <f aca="false">$G866+IF($F867=1,1,0)</f>
        <v>0</v>
      </c>
      <c r="H867" s="0" t="str">
        <f aca="false">IF($F867=1,$G867,"")</f>
        <v/>
      </c>
    </row>
    <row r="868" customFormat="false" ht="15" hidden="false" customHeight="false" outlineLevel="0" collapsed="false">
      <c r="A868" s="30" t="n">
        <v>135.3125</v>
      </c>
      <c r="B868" s="31" t="n">
        <v>12.9607</v>
      </c>
      <c r="C868" s="32" t="n">
        <f aca="false">IF($A868="","",IF(設定!$B$21="dB",10^($B868/20),ABS($B868)))</f>
        <v>4.44667101959541</v>
      </c>
      <c r="D868" s="32" t="n">
        <f aca="false">IF($A868="","",$A868^2)</f>
        <v>18309.47265625</v>
      </c>
      <c r="E868" s="32" t="n">
        <f aca="false">IF($A868="","",IF($C868&lt;=0,"",1/$C868^2))</f>
        <v>0.0505743139270399</v>
      </c>
      <c r="F868" s="33" t="n">
        <f aca="false">IF(OR(ROW()-設定!$B$30&lt;2,ROW()+設定!$B$30&gt;13701,N($A868)&lt;=0,N(INDEX($A$2:$A$13701,MIN(13700,MAX(1,ROW()-1+設定!$B$30))))&lt;=0,$A868&lt;設定!$B$28,$A868&gt;設定!$B$29),0,IF(AND($C868&gt;=MAX(INDEX($C$1:$C$13701,MAX(1,ROW()-設定!$B$24)):INDEX($C$1:$C$13701,MAX(1,ROW()-1))),$C868&gt;MAX(INDEX($C$1:$C$13701,MIN(13701,ROW()+1)):INDEX($C$1:$C$13701,MIN(13701,ROW()+設定!$B$24))),$C868&gt;=設定!$B$32,$C868&gt;=MAX(MIN(INDEX($C$1:$C$13701,MAX(1,ROW()-設定!$B$26)):INDEX($C$1:$C$13701,MAX(1,ROW()-1))),MIN(INDEX($C$1:$C$13701,MIN(13701,ROW()+1)):INDEX($C$1:$C$13701,MIN(13701,ROW()+設定!$B$26))))*10^(設定!$B$27/20)),1,0))</f>
        <v>0</v>
      </c>
      <c r="G868" s="33" t="n">
        <f aca="false">$G867+IF($F868=1,1,0)</f>
        <v>0</v>
      </c>
      <c r="H868" s="0" t="str">
        <f aca="false">IF($F868=1,$G868,"")</f>
        <v/>
      </c>
    </row>
    <row r="869" customFormat="false" ht="15" hidden="false" customHeight="false" outlineLevel="0" collapsed="false">
      <c r="A869" s="30" t="n">
        <v>135.46875</v>
      </c>
      <c r="B869" s="31" t="n">
        <v>12.7856</v>
      </c>
      <c r="C869" s="32" t="n">
        <f aca="false">IF($A869="","",IF(設定!$B$21="dB",10^($B869/20),ABS($B869)))</f>
        <v>4.35792749100863</v>
      </c>
      <c r="D869" s="32" t="n">
        <f aca="false">IF($A869="","",$A869^2)</f>
        <v>18351.7822265625</v>
      </c>
      <c r="E869" s="32" t="n">
        <f aca="false">IF($A869="","",IF($C869&lt;=0,"",1/$C869^2))</f>
        <v>0.0526550464233596</v>
      </c>
      <c r="F869" s="33" t="n">
        <f aca="false">IF(OR(ROW()-設定!$B$30&lt;2,ROW()+設定!$B$30&gt;13701,N($A869)&lt;=0,N(INDEX($A$2:$A$13701,MIN(13700,MAX(1,ROW()-1+設定!$B$30))))&lt;=0,$A869&lt;設定!$B$28,$A869&gt;設定!$B$29),0,IF(AND($C869&gt;=MAX(INDEX($C$1:$C$13701,MAX(1,ROW()-設定!$B$24)):INDEX($C$1:$C$13701,MAX(1,ROW()-1))),$C869&gt;MAX(INDEX($C$1:$C$13701,MIN(13701,ROW()+1)):INDEX($C$1:$C$13701,MIN(13701,ROW()+設定!$B$24))),$C869&gt;=設定!$B$32,$C869&gt;=MAX(MIN(INDEX($C$1:$C$13701,MAX(1,ROW()-設定!$B$26)):INDEX($C$1:$C$13701,MAX(1,ROW()-1))),MIN(INDEX($C$1:$C$13701,MIN(13701,ROW()+1)):INDEX($C$1:$C$13701,MIN(13701,ROW()+設定!$B$26))))*10^(設定!$B$27/20)),1,0))</f>
        <v>0</v>
      </c>
      <c r="G869" s="33" t="n">
        <f aca="false">$G868+IF($F869=1,1,0)</f>
        <v>0</v>
      </c>
      <c r="H869" s="0" t="str">
        <f aca="false">IF($F869=1,$G869,"")</f>
        <v/>
      </c>
    </row>
    <row r="870" customFormat="false" ht="15" hidden="false" customHeight="false" outlineLevel="0" collapsed="false">
      <c r="A870" s="30" t="n">
        <v>135.625</v>
      </c>
      <c r="B870" s="31" t="n">
        <v>12.6539</v>
      </c>
      <c r="C870" s="32" t="n">
        <f aca="false">IF($A870="","",IF(設定!$B$21="dB",10^($B870/20),ABS($B870)))</f>
        <v>4.2923487419291</v>
      </c>
      <c r="D870" s="32" t="n">
        <f aca="false">IF($A870="","",$A870^2)</f>
        <v>18394.140625</v>
      </c>
      <c r="E870" s="32" t="n">
        <f aca="false">IF($A870="","",IF($C870&lt;=0,"",1/$C870^2))</f>
        <v>0.0542762707225621</v>
      </c>
      <c r="F870" s="33" t="n">
        <f aca="false">IF(OR(ROW()-設定!$B$30&lt;2,ROW()+設定!$B$30&gt;13701,N($A870)&lt;=0,N(INDEX($A$2:$A$13701,MIN(13700,MAX(1,ROW()-1+設定!$B$30))))&lt;=0,$A870&lt;設定!$B$28,$A870&gt;設定!$B$29),0,IF(AND($C870&gt;=MAX(INDEX($C$1:$C$13701,MAX(1,ROW()-設定!$B$24)):INDEX($C$1:$C$13701,MAX(1,ROW()-1))),$C870&gt;MAX(INDEX($C$1:$C$13701,MIN(13701,ROW()+1)):INDEX($C$1:$C$13701,MIN(13701,ROW()+設定!$B$24))),$C870&gt;=設定!$B$32,$C870&gt;=MAX(MIN(INDEX($C$1:$C$13701,MAX(1,ROW()-設定!$B$26)):INDEX($C$1:$C$13701,MAX(1,ROW()-1))),MIN(INDEX($C$1:$C$13701,MIN(13701,ROW()+1)):INDEX($C$1:$C$13701,MIN(13701,ROW()+設定!$B$26))))*10^(設定!$B$27/20)),1,0))</f>
        <v>0</v>
      </c>
      <c r="G870" s="33" t="n">
        <f aca="false">$G869+IF($F870=1,1,0)</f>
        <v>0</v>
      </c>
      <c r="H870" s="0" t="str">
        <f aca="false">IF($F870=1,$G870,"")</f>
        <v/>
      </c>
    </row>
    <row r="871" customFormat="false" ht="15" hidden="false" customHeight="false" outlineLevel="0" collapsed="false">
      <c r="A871" s="30" t="n">
        <v>135.78125</v>
      </c>
      <c r="B871" s="31" t="n">
        <v>12.8088</v>
      </c>
      <c r="C871" s="32" t="n">
        <f aca="false">IF($A871="","",IF(設定!$B$21="dB",10^($B871/20),ABS($B871)))</f>
        <v>4.36958306879325</v>
      </c>
      <c r="D871" s="32" t="n">
        <f aca="false">IF($A871="","",$A871^2)</f>
        <v>18436.5478515625</v>
      </c>
      <c r="E871" s="32" t="n">
        <f aca="false">IF($A871="","",IF($C871&lt;=0,"",1/$C871^2))</f>
        <v>0.0523745132722536</v>
      </c>
      <c r="F871" s="33" t="n">
        <f aca="false">IF(OR(ROW()-設定!$B$30&lt;2,ROW()+設定!$B$30&gt;13701,N($A871)&lt;=0,N(INDEX($A$2:$A$13701,MIN(13700,MAX(1,ROW()-1+設定!$B$30))))&lt;=0,$A871&lt;設定!$B$28,$A871&gt;設定!$B$29),0,IF(AND($C871&gt;=MAX(INDEX($C$1:$C$13701,MAX(1,ROW()-設定!$B$24)):INDEX($C$1:$C$13701,MAX(1,ROW()-1))),$C871&gt;MAX(INDEX($C$1:$C$13701,MIN(13701,ROW()+1)):INDEX($C$1:$C$13701,MIN(13701,ROW()+設定!$B$24))),$C871&gt;=設定!$B$32,$C871&gt;=MAX(MIN(INDEX($C$1:$C$13701,MAX(1,ROW()-設定!$B$26)):INDEX($C$1:$C$13701,MAX(1,ROW()-1))),MIN(INDEX($C$1:$C$13701,MIN(13701,ROW()+1)):INDEX($C$1:$C$13701,MIN(13701,ROW()+設定!$B$26))))*10^(設定!$B$27/20)),1,0))</f>
        <v>0</v>
      </c>
      <c r="G871" s="33" t="n">
        <f aca="false">$G870+IF($F871=1,1,0)</f>
        <v>0</v>
      </c>
      <c r="H871" s="0" t="str">
        <f aca="false">IF($F871=1,$G871,"")</f>
        <v/>
      </c>
    </row>
    <row r="872" customFormat="false" ht="15" hidden="false" customHeight="false" outlineLevel="0" collapsed="false">
      <c r="A872" s="30" t="n">
        <v>135.9375</v>
      </c>
      <c r="B872" s="31" t="n">
        <v>12.8408</v>
      </c>
      <c r="C872" s="32" t="n">
        <f aca="false">IF($A872="","",IF(設定!$B$21="dB",10^($B872/20),ABS($B872)))</f>
        <v>4.3857108980498</v>
      </c>
      <c r="D872" s="32" t="n">
        <f aca="false">IF($A872="","",$A872^2)</f>
        <v>18479.00390625</v>
      </c>
      <c r="E872" s="32" t="n">
        <f aca="false">IF($A872="","",IF($C872&lt;=0,"",1/$C872^2))</f>
        <v>0.0519900218552862</v>
      </c>
      <c r="F872" s="33" t="n">
        <f aca="false">IF(OR(ROW()-設定!$B$30&lt;2,ROW()+設定!$B$30&gt;13701,N($A872)&lt;=0,N(INDEX($A$2:$A$13701,MIN(13700,MAX(1,ROW()-1+設定!$B$30))))&lt;=0,$A872&lt;設定!$B$28,$A872&gt;設定!$B$29),0,IF(AND($C872&gt;=MAX(INDEX($C$1:$C$13701,MAX(1,ROW()-設定!$B$24)):INDEX($C$1:$C$13701,MAX(1,ROW()-1))),$C872&gt;MAX(INDEX($C$1:$C$13701,MIN(13701,ROW()+1)):INDEX($C$1:$C$13701,MIN(13701,ROW()+設定!$B$24))),$C872&gt;=設定!$B$32,$C872&gt;=MAX(MIN(INDEX($C$1:$C$13701,MAX(1,ROW()-設定!$B$26)):INDEX($C$1:$C$13701,MAX(1,ROW()-1))),MIN(INDEX($C$1:$C$13701,MIN(13701,ROW()+1)):INDEX($C$1:$C$13701,MIN(13701,ROW()+設定!$B$26))))*10^(設定!$B$27/20)),1,0))</f>
        <v>0</v>
      </c>
      <c r="G872" s="33" t="n">
        <f aca="false">$G871+IF($F872=1,1,0)</f>
        <v>0</v>
      </c>
      <c r="H872" s="0" t="str">
        <f aca="false">IF($F872=1,$G872,"")</f>
        <v/>
      </c>
    </row>
    <row r="873" customFormat="false" ht="15" hidden="false" customHeight="false" outlineLevel="0" collapsed="false">
      <c r="A873" s="30" t="n">
        <v>136.09375</v>
      </c>
      <c r="B873" s="31" t="n">
        <v>12.8515</v>
      </c>
      <c r="C873" s="32" t="n">
        <f aca="false">IF($A873="","",IF(設定!$B$21="dB",10^($B873/20),ABS($B873)))</f>
        <v>4.39111690996007</v>
      </c>
      <c r="D873" s="32" t="n">
        <f aca="false">IF($A873="","",$A873^2)</f>
        <v>18521.5087890625</v>
      </c>
      <c r="E873" s="32" t="n">
        <f aca="false">IF($A873="","",IF($C873&lt;=0,"",1/$C873^2))</f>
        <v>0.0518620882684547</v>
      </c>
      <c r="F873" s="33" t="n">
        <f aca="false">IF(OR(ROW()-設定!$B$30&lt;2,ROW()+設定!$B$30&gt;13701,N($A873)&lt;=0,N(INDEX($A$2:$A$13701,MIN(13700,MAX(1,ROW()-1+設定!$B$30))))&lt;=0,$A873&lt;設定!$B$28,$A873&gt;設定!$B$29),0,IF(AND($C873&gt;=MAX(INDEX($C$1:$C$13701,MAX(1,ROW()-設定!$B$24)):INDEX($C$1:$C$13701,MAX(1,ROW()-1))),$C873&gt;MAX(INDEX($C$1:$C$13701,MIN(13701,ROW()+1)):INDEX($C$1:$C$13701,MIN(13701,ROW()+設定!$B$24))),$C873&gt;=設定!$B$32,$C873&gt;=MAX(MIN(INDEX($C$1:$C$13701,MAX(1,ROW()-設定!$B$26)):INDEX($C$1:$C$13701,MAX(1,ROW()-1))),MIN(INDEX($C$1:$C$13701,MIN(13701,ROW()+1)):INDEX($C$1:$C$13701,MIN(13701,ROW()+設定!$B$26))))*10^(設定!$B$27/20)),1,0))</f>
        <v>0</v>
      </c>
      <c r="G873" s="33" t="n">
        <f aca="false">$G872+IF($F873=1,1,0)</f>
        <v>0</v>
      </c>
      <c r="H873" s="0" t="str">
        <f aca="false">IF($F873=1,$G873,"")</f>
        <v/>
      </c>
    </row>
    <row r="874" customFormat="false" ht="15" hidden="false" customHeight="false" outlineLevel="0" collapsed="false">
      <c r="A874" s="30" t="n">
        <v>136.25</v>
      </c>
      <c r="B874" s="31" t="n">
        <v>12.9769</v>
      </c>
      <c r="C874" s="32" t="n">
        <f aca="false">IF($A874="","",IF(設定!$B$21="dB",10^($B874/20),ABS($B874)))</f>
        <v>4.45497221755256</v>
      </c>
      <c r="D874" s="32" t="n">
        <f aca="false">IF($A874="","",$A874^2)</f>
        <v>18564.0625</v>
      </c>
      <c r="E874" s="32" t="n">
        <f aca="false">IF($A874="","",IF($C874&lt;=0,"",1/$C874^2))</f>
        <v>0.0503860136517128</v>
      </c>
      <c r="F874" s="33" t="n">
        <f aca="false">IF(OR(ROW()-設定!$B$30&lt;2,ROW()+設定!$B$30&gt;13701,N($A874)&lt;=0,N(INDEX($A$2:$A$13701,MIN(13700,MAX(1,ROW()-1+設定!$B$30))))&lt;=0,$A874&lt;設定!$B$28,$A874&gt;設定!$B$29),0,IF(AND($C874&gt;=MAX(INDEX($C$1:$C$13701,MAX(1,ROW()-設定!$B$24)):INDEX($C$1:$C$13701,MAX(1,ROW()-1))),$C874&gt;MAX(INDEX($C$1:$C$13701,MIN(13701,ROW()+1)):INDEX($C$1:$C$13701,MIN(13701,ROW()+設定!$B$24))),$C874&gt;=設定!$B$32,$C874&gt;=MAX(MIN(INDEX($C$1:$C$13701,MAX(1,ROW()-設定!$B$26)):INDEX($C$1:$C$13701,MAX(1,ROW()-1))),MIN(INDEX($C$1:$C$13701,MIN(13701,ROW()+1)):INDEX($C$1:$C$13701,MIN(13701,ROW()+設定!$B$26))))*10^(設定!$B$27/20)),1,0))</f>
        <v>0</v>
      </c>
      <c r="G874" s="33" t="n">
        <f aca="false">$G873+IF($F874=1,1,0)</f>
        <v>0</v>
      </c>
      <c r="H874" s="0" t="str">
        <f aca="false">IF($F874=1,$G874,"")</f>
        <v/>
      </c>
    </row>
    <row r="875" customFormat="false" ht="15" hidden="false" customHeight="false" outlineLevel="0" collapsed="false">
      <c r="A875" s="30" t="n">
        <v>136.40625</v>
      </c>
      <c r="B875" s="31" t="n">
        <v>12.8748</v>
      </c>
      <c r="C875" s="32" t="n">
        <f aca="false">IF($A875="","",IF(設定!$B$21="dB",10^($B875/20),ABS($B875)))</f>
        <v>4.40291194524111</v>
      </c>
      <c r="D875" s="32" t="n">
        <f aca="false">IF($A875="","",$A875^2)</f>
        <v>18606.6650390625</v>
      </c>
      <c r="E875" s="32" t="n">
        <f aca="false">IF($A875="","",IF($C875&lt;=0,"",1/$C875^2))</f>
        <v>0.051584592010784</v>
      </c>
      <c r="F875" s="33" t="n">
        <f aca="false">IF(OR(ROW()-設定!$B$30&lt;2,ROW()+設定!$B$30&gt;13701,N($A875)&lt;=0,N(INDEX($A$2:$A$13701,MIN(13700,MAX(1,ROW()-1+設定!$B$30))))&lt;=0,$A875&lt;設定!$B$28,$A875&gt;設定!$B$29),0,IF(AND($C875&gt;=MAX(INDEX($C$1:$C$13701,MAX(1,ROW()-設定!$B$24)):INDEX($C$1:$C$13701,MAX(1,ROW()-1))),$C875&gt;MAX(INDEX($C$1:$C$13701,MIN(13701,ROW()+1)):INDEX($C$1:$C$13701,MIN(13701,ROW()+設定!$B$24))),$C875&gt;=設定!$B$32,$C875&gt;=MAX(MIN(INDEX($C$1:$C$13701,MAX(1,ROW()-設定!$B$26)):INDEX($C$1:$C$13701,MAX(1,ROW()-1))),MIN(INDEX($C$1:$C$13701,MIN(13701,ROW()+1)):INDEX($C$1:$C$13701,MIN(13701,ROW()+設定!$B$26))))*10^(設定!$B$27/20)),1,0))</f>
        <v>0</v>
      </c>
      <c r="G875" s="33" t="n">
        <f aca="false">$G874+IF($F875=1,1,0)</f>
        <v>0</v>
      </c>
      <c r="H875" s="0" t="str">
        <f aca="false">IF($F875=1,$G875,"")</f>
        <v/>
      </c>
    </row>
    <row r="876" customFormat="false" ht="15" hidden="false" customHeight="false" outlineLevel="0" collapsed="false">
      <c r="A876" s="30" t="n">
        <v>136.5625</v>
      </c>
      <c r="B876" s="31" t="n">
        <v>12.9276</v>
      </c>
      <c r="C876" s="32" t="n">
        <f aca="false">IF($A876="","",IF(設定!$B$21="dB",10^($B876/20),ABS($B876)))</f>
        <v>4.42975798841215</v>
      </c>
      <c r="D876" s="32" t="n">
        <f aca="false">IF($A876="","",$A876^2)</f>
        <v>18649.31640625</v>
      </c>
      <c r="E876" s="32" t="n">
        <f aca="false">IF($A876="","",IF($C876&lt;=0,"",1/$C876^2))</f>
        <v>0.0509612415484694</v>
      </c>
      <c r="F876" s="33" t="n">
        <f aca="false">IF(OR(ROW()-設定!$B$30&lt;2,ROW()+設定!$B$30&gt;13701,N($A876)&lt;=0,N(INDEX($A$2:$A$13701,MIN(13700,MAX(1,ROW()-1+設定!$B$30))))&lt;=0,$A876&lt;設定!$B$28,$A876&gt;設定!$B$29),0,IF(AND($C876&gt;=MAX(INDEX($C$1:$C$13701,MAX(1,ROW()-設定!$B$24)):INDEX($C$1:$C$13701,MAX(1,ROW()-1))),$C876&gt;MAX(INDEX($C$1:$C$13701,MIN(13701,ROW()+1)):INDEX($C$1:$C$13701,MIN(13701,ROW()+設定!$B$24))),$C876&gt;=設定!$B$32,$C876&gt;=MAX(MIN(INDEX($C$1:$C$13701,MAX(1,ROW()-設定!$B$26)):INDEX($C$1:$C$13701,MAX(1,ROW()-1))),MIN(INDEX($C$1:$C$13701,MIN(13701,ROW()+1)):INDEX($C$1:$C$13701,MIN(13701,ROW()+設定!$B$26))))*10^(設定!$B$27/20)),1,0))</f>
        <v>0</v>
      </c>
      <c r="G876" s="33" t="n">
        <f aca="false">$G875+IF($F876=1,1,0)</f>
        <v>0</v>
      </c>
      <c r="H876" s="0" t="str">
        <f aca="false">IF($F876=1,$G876,"")</f>
        <v/>
      </c>
    </row>
    <row r="877" customFormat="false" ht="15" hidden="false" customHeight="false" outlineLevel="0" collapsed="false">
      <c r="A877" s="30" t="n">
        <v>136.71875</v>
      </c>
      <c r="B877" s="31" t="n">
        <v>12.7283</v>
      </c>
      <c r="C877" s="32" t="n">
        <f aca="false">IF($A877="","",IF(設定!$B$21="dB",10^($B877/20),ABS($B877)))</f>
        <v>4.32927327024748</v>
      </c>
      <c r="D877" s="32" t="n">
        <f aca="false">IF($A877="","",$A877^2)</f>
        <v>18692.0166015625</v>
      </c>
      <c r="E877" s="32" t="n">
        <f aca="false">IF($A877="","",IF($C877&lt;=0,"",1/$C877^2))</f>
        <v>0.0533543704679621</v>
      </c>
      <c r="F877" s="33" t="n">
        <f aca="false">IF(OR(ROW()-設定!$B$30&lt;2,ROW()+設定!$B$30&gt;13701,N($A877)&lt;=0,N(INDEX($A$2:$A$13701,MIN(13700,MAX(1,ROW()-1+設定!$B$30))))&lt;=0,$A877&lt;設定!$B$28,$A877&gt;設定!$B$29),0,IF(AND($C877&gt;=MAX(INDEX($C$1:$C$13701,MAX(1,ROW()-設定!$B$24)):INDEX($C$1:$C$13701,MAX(1,ROW()-1))),$C877&gt;MAX(INDEX($C$1:$C$13701,MIN(13701,ROW()+1)):INDEX($C$1:$C$13701,MIN(13701,ROW()+設定!$B$24))),$C877&gt;=設定!$B$32,$C877&gt;=MAX(MIN(INDEX($C$1:$C$13701,MAX(1,ROW()-設定!$B$26)):INDEX($C$1:$C$13701,MAX(1,ROW()-1))),MIN(INDEX($C$1:$C$13701,MIN(13701,ROW()+1)):INDEX($C$1:$C$13701,MIN(13701,ROW()+設定!$B$26))))*10^(設定!$B$27/20)),1,0))</f>
        <v>0</v>
      </c>
      <c r="G877" s="33" t="n">
        <f aca="false">$G876+IF($F877=1,1,0)</f>
        <v>0</v>
      </c>
      <c r="H877" s="0" t="str">
        <f aca="false">IF($F877=1,$G877,"")</f>
        <v/>
      </c>
    </row>
    <row r="878" customFormat="false" ht="15" hidden="false" customHeight="false" outlineLevel="0" collapsed="false">
      <c r="A878" s="30" t="n">
        <v>136.875</v>
      </c>
      <c r="B878" s="31" t="n">
        <v>12.9346</v>
      </c>
      <c r="C878" s="32" t="n">
        <f aca="false">IF($A878="","",IF(設定!$B$21="dB",10^($B878/20),ABS($B878)))</f>
        <v>4.43332939047224</v>
      </c>
      <c r="D878" s="32" t="n">
        <f aca="false">IF($A878="","",$A878^2)</f>
        <v>18734.765625</v>
      </c>
      <c r="E878" s="32" t="n">
        <f aca="false">IF($A878="","",IF($C878&lt;=0,"",1/$C878^2))</f>
        <v>0.0508791678932122</v>
      </c>
      <c r="F878" s="33" t="n">
        <f aca="false">IF(OR(ROW()-設定!$B$30&lt;2,ROW()+設定!$B$30&gt;13701,N($A878)&lt;=0,N(INDEX($A$2:$A$13701,MIN(13700,MAX(1,ROW()-1+設定!$B$30))))&lt;=0,$A878&lt;設定!$B$28,$A878&gt;設定!$B$29),0,IF(AND($C878&gt;=MAX(INDEX($C$1:$C$13701,MAX(1,ROW()-設定!$B$24)):INDEX($C$1:$C$13701,MAX(1,ROW()-1))),$C878&gt;MAX(INDEX($C$1:$C$13701,MIN(13701,ROW()+1)):INDEX($C$1:$C$13701,MIN(13701,ROW()+設定!$B$24))),$C878&gt;=設定!$B$32,$C878&gt;=MAX(MIN(INDEX($C$1:$C$13701,MAX(1,ROW()-設定!$B$26)):INDEX($C$1:$C$13701,MAX(1,ROW()-1))),MIN(INDEX($C$1:$C$13701,MIN(13701,ROW()+1)):INDEX($C$1:$C$13701,MIN(13701,ROW()+設定!$B$26))))*10^(設定!$B$27/20)),1,0))</f>
        <v>0</v>
      </c>
      <c r="G878" s="33" t="n">
        <f aca="false">$G877+IF($F878=1,1,0)</f>
        <v>0</v>
      </c>
      <c r="H878" s="0" t="str">
        <f aca="false">IF($F878=1,$G878,"")</f>
        <v/>
      </c>
    </row>
    <row r="879" customFormat="false" ht="15" hidden="false" customHeight="false" outlineLevel="0" collapsed="false">
      <c r="A879" s="30" t="n">
        <v>137.03125</v>
      </c>
      <c r="B879" s="31" t="n">
        <v>13.062</v>
      </c>
      <c r="C879" s="32" t="n">
        <f aca="false">IF($A879="","",IF(設定!$B$21="dB",10^($B879/20),ABS($B879)))</f>
        <v>4.49883432456539</v>
      </c>
      <c r="D879" s="32" t="n">
        <f aca="false">IF($A879="","",$A879^2)</f>
        <v>18777.5634765625</v>
      </c>
      <c r="E879" s="32" t="n">
        <f aca="false">IF($A879="","",IF($C879&lt;=0,"",1/$C879^2))</f>
        <v>0.0494083100910655</v>
      </c>
      <c r="F879" s="33" t="n">
        <f aca="false">IF(OR(ROW()-設定!$B$30&lt;2,ROW()+設定!$B$30&gt;13701,N($A879)&lt;=0,N(INDEX($A$2:$A$13701,MIN(13700,MAX(1,ROW()-1+設定!$B$30))))&lt;=0,$A879&lt;設定!$B$28,$A879&gt;設定!$B$29),0,IF(AND($C879&gt;=MAX(INDEX($C$1:$C$13701,MAX(1,ROW()-設定!$B$24)):INDEX($C$1:$C$13701,MAX(1,ROW()-1))),$C879&gt;MAX(INDEX($C$1:$C$13701,MIN(13701,ROW()+1)):INDEX($C$1:$C$13701,MIN(13701,ROW()+設定!$B$24))),$C879&gt;=設定!$B$32,$C879&gt;=MAX(MIN(INDEX($C$1:$C$13701,MAX(1,ROW()-設定!$B$26)):INDEX($C$1:$C$13701,MAX(1,ROW()-1))),MIN(INDEX($C$1:$C$13701,MIN(13701,ROW()+1)):INDEX($C$1:$C$13701,MIN(13701,ROW()+設定!$B$26))))*10^(設定!$B$27/20)),1,0))</f>
        <v>0</v>
      </c>
      <c r="G879" s="33" t="n">
        <f aca="false">$G878+IF($F879=1,1,0)</f>
        <v>0</v>
      </c>
      <c r="H879" s="0" t="str">
        <f aca="false">IF($F879=1,$G879,"")</f>
        <v/>
      </c>
    </row>
    <row r="880" customFormat="false" ht="15" hidden="false" customHeight="false" outlineLevel="0" collapsed="false">
      <c r="A880" s="30" t="n">
        <v>137.1875</v>
      </c>
      <c r="B880" s="31" t="n">
        <v>12.9272</v>
      </c>
      <c r="C880" s="32" t="n">
        <f aca="false">IF($A880="","",IF(設定!$B$21="dB",10^($B880/20),ABS($B880)))</f>
        <v>4.4295539952151</v>
      </c>
      <c r="D880" s="32" t="n">
        <f aca="false">IF($A880="","",$A880^2)</f>
        <v>18820.41015625</v>
      </c>
      <c r="E880" s="32" t="n">
        <f aca="false">IF($A880="","",IF($C880&lt;=0,"",1/$C880^2))</f>
        <v>0.0509659354684335</v>
      </c>
      <c r="F880" s="33" t="n">
        <f aca="false">IF(OR(ROW()-設定!$B$30&lt;2,ROW()+設定!$B$30&gt;13701,N($A880)&lt;=0,N(INDEX($A$2:$A$13701,MIN(13700,MAX(1,ROW()-1+設定!$B$30))))&lt;=0,$A880&lt;設定!$B$28,$A880&gt;設定!$B$29),0,IF(AND($C880&gt;=MAX(INDEX($C$1:$C$13701,MAX(1,ROW()-設定!$B$24)):INDEX($C$1:$C$13701,MAX(1,ROW()-1))),$C880&gt;MAX(INDEX($C$1:$C$13701,MIN(13701,ROW()+1)):INDEX($C$1:$C$13701,MIN(13701,ROW()+設定!$B$24))),$C880&gt;=設定!$B$32,$C880&gt;=MAX(MIN(INDEX($C$1:$C$13701,MAX(1,ROW()-設定!$B$26)):INDEX($C$1:$C$13701,MAX(1,ROW()-1))),MIN(INDEX($C$1:$C$13701,MIN(13701,ROW()+1)):INDEX($C$1:$C$13701,MIN(13701,ROW()+設定!$B$26))))*10^(設定!$B$27/20)),1,0))</f>
        <v>0</v>
      </c>
      <c r="G880" s="33" t="n">
        <f aca="false">$G879+IF($F880=1,1,0)</f>
        <v>0</v>
      </c>
      <c r="H880" s="0" t="str">
        <f aca="false">IF($F880=1,$G880,"")</f>
        <v/>
      </c>
    </row>
    <row r="881" customFormat="false" ht="15" hidden="false" customHeight="false" outlineLevel="0" collapsed="false">
      <c r="A881" s="30" t="n">
        <v>137.34375</v>
      </c>
      <c r="B881" s="31" t="n">
        <v>12.8741</v>
      </c>
      <c r="C881" s="32" t="n">
        <f aca="false">IF($A881="","",IF(設定!$B$21="dB",10^($B881/20),ABS($B881)))</f>
        <v>4.40255712675941</v>
      </c>
      <c r="D881" s="32" t="n">
        <f aca="false">IF($A881="","",$A881^2)</f>
        <v>18863.3056640625</v>
      </c>
      <c r="E881" s="32" t="n">
        <f aca="false">IF($A881="","",IF($C881&lt;=0,"",1/$C881^2))</f>
        <v>0.0515929071347673</v>
      </c>
      <c r="F881" s="33" t="n">
        <f aca="false">IF(OR(ROW()-設定!$B$30&lt;2,ROW()+設定!$B$30&gt;13701,N($A881)&lt;=0,N(INDEX($A$2:$A$13701,MIN(13700,MAX(1,ROW()-1+設定!$B$30))))&lt;=0,$A881&lt;設定!$B$28,$A881&gt;設定!$B$29),0,IF(AND($C881&gt;=MAX(INDEX($C$1:$C$13701,MAX(1,ROW()-設定!$B$24)):INDEX($C$1:$C$13701,MAX(1,ROW()-1))),$C881&gt;MAX(INDEX($C$1:$C$13701,MIN(13701,ROW()+1)):INDEX($C$1:$C$13701,MIN(13701,ROW()+設定!$B$24))),$C881&gt;=設定!$B$32,$C881&gt;=MAX(MIN(INDEX($C$1:$C$13701,MAX(1,ROW()-設定!$B$26)):INDEX($C$1:$C$13701,MAX(1,ROW()-1))),MIN(INDEX($C$1:$C$13701,MIN(13701,ROW()+1)):INDEX($C$1:$C$13701,MIN(13701,ROW()+設定!$B$26))))*10^(設定!$B$27/20)),1,0))</f>
        <v>0</v>
      </c>
      <c r="G881" s="33" t="n">
        <f aca="false">$G880+IF($F881=1,1,0)</f>
        <v>0</v>
      </c>
      <c r="H881" s="0" t="str">
        <f aca="false">IF($F881=1,$G881,"")</f>
        <v/>
      </c>
    </row>
    <row r="882" customFormat="false" ht="15" hidden="false" customHeight="false" outlineLevel="0" collapsed="false">
      <c r="A882" s="30" t="n">
        <v>137.5</v>
      </c>
      <c r="B882" s="31" t="n">
        <v>12.8645</v>
      </c>
      <c r="C882" s="32" t="n">
        <f aca="false">IF($A882="","",IF(設定!$B$21="dB",10^($B882/20),ABS($B882)))</f>
        <v>4.39769392879964</v>
      </c>
      <c r="D882" s="32" t="n">
        <f aca="false">IF($A882="","",$A882^2)</f>
        <v>18906.25</v>
      </c>
      <c r="E882" s="32" t="n">
        <f aca="false">IF($A882="","",IF($C882&lt;=0,"",1/$C882^2))</f>
        <v>0.0517070784515988</v>
      </c>
      <c r="F882" s="33" t="n">
        <f aca="false">IF(OR(ROW()-設定!$B$30&lt;2,ROW()+設定!$B$30&gt;13701,N($A882)&lt;=0,N(INDEX($A$2:$A$13701,MIN(13700,MAX(1,ROW()-1+設定!$B$30))))&lt;=0,$A882&lt;設定!$B$28,$A882&gt;設定!$B$29),0,IF(AND($C882&gt;=MAX(INDEX($C$1:$C$13701,MAX(1,ROW()-設定!$B$24)):INDEX($C$1:$C$13701,MAX(1,ROW()-1))),$C882&gt;MAX(INDEX($C$1:$C$13701,MIN(13701,ROW()+1)):INDEX($C$1:$C$13701,MIN(13701,ROW()+設定!$B$24))),$C882&gt;=設定!$B$32,$C882&gt;=MAX(MIN(INDEX($C$1:$C$13701,MAX(1,ROW()-設定!$B$26)):INDEX($C$1:$C$13701,MAX(1,ROW()-1))),MIN(INDEX($C$1:$C$13701,MIN(13701,ROW()+1)):INDEX($C$1:$C$13701,MIN(13701,ROW()+設定!$B$26))))*10^(設定!$B$27/20)),1,0))</f>
        <v>0</v>
      </c>
      <c r="G882" s="33" t="n">
        <f aca="false">$G881+IF($F882=1,1,0)</f>
        <v>0</v>
      </c>
      <c r="H882" s="0" t="str">
        <f aca="false">IF($F882=1,$G882,"")</f>
        <v/>
      </c>
    </row>
    <row r="883" customFormat="false" ht="15" hidden="false" customHeight="false" outlineLevel="0" collapsed="false">
      <c r="A883" s="30" t="n">
        <v>137.65625</v>
      </c>
      <c r="B883" s="31" t="n">
        <v>13.0338</v>
      </c>
      <c r="C883" s="32" t="n">
        <f aca="false">IF($A883="","",IF(設定!$B$21="dB",10^($B883/20),ABS($B883)))</f>
        <v>4.48425189148531</v>
      </c>
      <c r="D883" s="32" t="n">
        <f aca="false">IF($A883="","",$A883^2)</f>
        <v>18949.2431640625</v>
      </c>
      <c r="E883" s="32" t="n">
        <f aca="false">IF($A883="","",IF($C883&lt;=0,"",1/$C883^2))</f>
        <v>0.0497301764298663</v>
      </c>
      <c r="F883" s="33" t="n">
        <f aca="false">IF(OR(ROW()-設定!$B$30&lt;2,ROW()+設定!$B$30&gt;13701,N($A883)&lt;=0,N(INDEX($A$2:$A$13701,MIN(13700,MAX(1,ROW()-1+設定!$B$30))))&lt;=0,$A883&lt;設定!$B$28,$A883&gt;設定!$B$29),0,IF(AND($C883&gt;=MAX(INDEX($C$1:$C$13701,MAX(1,ROW()-設定!$B$24)):INDEX($C$1:$C$13701,MAX(1,ROW()-1))),$C883&gt;MAX(INDEX($C$1:$C$13701,MIN(13701,ROW()+1)):INDEX($C$1:$C$13701,MIN(13701,ROW()+設定!$B$24))),$C883&gt;=設定!$B$32,$C883&gt;=MAX(MIN(INDEX($C$1:$C$13701,MAX(1,ROW()-設定!$B$26)):INDEX($C$1:$C$13701,MAX(1,ROW()-1))),MIN(INDEX($C$1:$C$13701,MIN(13701,ROW()+1)):INDEX($C$1:$C$13701,MIN(13701,ROW()+設定!$B$26))))*10^(設定!$B$27/20)),1,0))</f>
        <v>0</v>
      </c>
      <c r="G883" s="33" t="n">
        <f aca="false">$G882+IF($F883=1,1,0)</f>
        <v>0</v>
      </c>
      <c r="H883" s="0" t="str">
        <f aca="false">IF($F883=1,$G883,"")</f>
        <v/>
      </c>
    </row>
    <row r="884" customFormat="false" ht="15" hidden="false" customHeight="false" outlineLevel="0" collapsed="false">
      <c r="A884" s="30" t="n">
        <v>137.8125</v>
      </c>
      <c r="B884" s="31" t="n">
        <v>12.7537</v>
      </c>
      <c r="C884" s="32" t="n">
        <f aca="false">IF($A884="","",IF(設定!$B$21="dB",10^($B884/20),ABS($B884)))</f>
        <v>4.34195181956742</v>
      </c>
      <c r="D884" s="32" t="n">
        <f aca="false">IF($A884="","",$A884^2)</f>
        <v>18992.28515625</v>
      </c>
      <c r="E884" s="32" t="n">
        <f aca="false">IF($A884="","",IF($C884&lt;=0,"",1/$C884^2))</f>
        <v>0.053043234639744</v>
      </c>
      <c r="F884" s="33" t="n">
        <f aca="false">IF(OR(ROW()-設定!$B$30&lt;2,ROW()+設定!$B$30&gt;13701,N($A884)&lt;=0,N(INDEX($A$2:$A$13701,MIN(13700,MAX(1,ROW()-1+設定!$B$30))))&lt;=0,$A884&lt;設定!$B$28,$A884&gt;設定!$B$29),0,IF(AND($C884&gt;=MAX(INDEX($C$1:$C$13701,MAX(1,ROW()-設定!$B$24)):INDEX($C$1:$C$13701,MAX(1,ROW()-1))),$C884&gt;MAX(INDEX($C$1:$C$13701,MIN(13701,ROW()+1)):INDEX($C$1:$C$13701,MIN(13701,ROW()+設定!$B$24))),$C884&gt;=設定!$B$32,$C884&gt;=MAX(MIN(INDEX($C$1:$C$13701,MAX(1,ROW()-設定!$B$26)):INDEX($C$1:$C$13701,MAX(1,ROW()-1))),MIN(INDEX($C$1:$C$13701,MIN(13701,ROW()+1)):INDEX($C$1:$C$13701,MIN(13701,ROW()+設定!$B$26))))*10^(設定!$B$27/20)),1,0))</f>
        <v>0</v>
      </c>
      <c r="G884" s="33" t="n">
        <f aca="false">$G883+IF($F884=1,1,0)</f>
        <v>0</v>
      </c>
      <c r="H884" s="0" t="str">
        <f aca="false">IF($F884=1,$G884,"")</f>
        <v/>
      </c>
    </row>
    <row r="885" customFormat="false" ht="15" hidden="false" customHeight="false" outlineLevel="0" collapsed="false">
      <c r="A885" s="30" t="n">
        <v>137.96875</v>
      </c>
      <c r="B885" s="31" t="n">
        <v>12.8404</v>
      </c>
      <c r="C885" s="32" t="n">
        <f aca="false">IF($A885="","",IF(設定!$B$21="dB",10^($B885/20),ABS($B885)))</f>
        <v>4.38550893324952</v>
      </c>
      <c r="D885" s="32" t="n">
        <f aca="false">IF($A885="","",$A885^2)</f>
        <v>19035.3759765625</v>
      </c>
      <c r="E885" s="32" t="n">
        <f aca="false">IF($A885="","",IF($C885&lt;=0,"",1/$C885^2))</f>
        <v>0.051994810533782</v>
      </c>
      <c r="F885" s="33" t="n">
        <f aca="false">IF(OR(ROW()-設定!$B$30&lt;2,ROW()+設定!$B$30&gt;13701,N($A885)&lt;=0,N(INDEX($A$2:$A$13701,MIN(13700,MAX(1,ROW()-1+設定!$B$30))))&lt;=0,$A885&lt;設定!$B$28,$A885&gt;設定!$B$29),0,IF(AND($C885&gt;=MAX(INDEX($C$1:$C$13701,MAX(1,ROW()-設定!$B$24)):INDEX($C$1:$C$13701,MAX(1,ROW()-1))),$C885&gt;MAX(INDEX($C$1:$C$13701,MIN(13701,ROW()+1)):INDEX($C$1:$C$13701,MIN(13701,ROW()+設定!$B$24))),$C885&gt;=設定!$B$32,$C885&gt;=MAX(MIN(INDEX($C$1:$C$13701,MAX(1,ROW()-設定!$B$26)):INDEX($C$1:$C$13701,MAX(1,ROW()-1))),MIN(INDEX($C$1:$C$13701,MIN(13701,ROW()+1)):INDEX($C$1:$C$13701,MIN(13701,ROW()+設定!$B$26))))*10^(設定!$B$27/20)),1,0))</f>
        <v>0</v>
      </c>
      <c r="G885" s="33" t="n">
        <f aca="false">$G884+IF($F885=1,1,0)</f>
        <v>0</v>
      </c>
      <c r="H885" s="0" t="str">
        <f aca="false">IF($F885=1,$G885,"")</f>
        <v/>
      </c>
    </row>
    <row r="886" customFormat="false" ht="15" hidden="false" customHeight="false" outlineLevel="0" collapsed="false">
      <c r="A886" s="30" t="n">
        <v>138.125</v>
      </c>
      <c r="B886" s="31" t="n">
        <v>12.9006</v>
      </c>
      <c r="C886" s="32" t="n">
        <f aca="false">IF($A886="","",IF(設定!$B$21="dB",10^($B886/20),ABS($B886)))</f>
        <v>4.41600951012747</v>
      </c>
      <c r="D886" s="32" t="n">
        <f aca="false">IF($A886="","",$A886^2)</f>
        <v>19078.515625</v>
      </c>
      <c r="E886" s="32" t="n">
        <f aca="false">IF($A886="","",IF($C886&lt;=0,"",1/$C886^2))</f>
        <v>0.0512790534466936</v>
      </c>
      <c r="F886" s="33" t="n">
        <f aca="false">IF(OR(ROW()-設定!$B$30&lt;2,ROW()+設定!$B$30&gt;13701,N($A886)&lt;=0,N(INDEX($A$2:$A$13701,MIN(13700,MAX(1,ROW()-1+設定!$B$30))))&lt;=0,$A886&lt;設定!$B$28,$A886&gt;設定!$B$29),0,IF(AND($C886&gt;=MAX(INDEX($C$1:$C$13701,MAX(1,ROW()-設定!$B$24)):INDEX($C$1:$C$13701,MAX(1,ROW()-1))),$C886&gt;MAX(INDEX($C$1:$C$13701,MIN(13701,ROW()+1)):INDEX($C$1:$C$13701,MIN(13701,ROW()+設定!$B$24))),$C886&gt;=設定!$B$32,$C886&gt;=MAX(MIN(INDEX($C$1:$C$13701,MAX(1,ROW()-設定!$B$26)):INDEX($C$1:$C$13701,MAX(1,ROW()-1))),MIN(INDEX($C$1:$C$13701,MIN(13701,ROW()+1)):INDEX($C$1:$C$13701,MIN(13701,ROW()+設定!$B$26))))*10^(設定!$B$27/20)),1,0))</f>
        <v>0</v>
      </c>
      <c r="G886" s="33" t="n">
        <f aca="false">$G885+IF($F886=1,1,0)</f>
        <v>0</v>
      </c>
      <c r="H886" s="0" t="str">
        <f aca="false">IF($F886=1,$G886,"")</f>
        <v/>
      </c>
    </row>
    <row r="887" customFormat="false" ht="15" hidden="false" customHeight="false" outlineLevel="0" collapsed="false">
      <c r="A887" s="30" t="n">
        <v>138.28125</v>
      </c>
      <c r="B887" s="31" t="n">
        <v>12.9309</v>
      </c>
      <c r="C887" s="32" t="n">
        <f aca="false">IF($A887="","",IF(設定!$B$21="dB",10^($B887/20),ABS($B887)))</f>
        <v>4.43144129078462</v>
      </c>
      <c r="D887" s="32" t="n">
        <f aca="false">IF($A887="","",$A887^2)</f>
        <v>19121.7041015625</v>
      </c>
      <c r="E887" s="32" t="n">
        <f aca="false">IF($A887="","",IF($C887&lt;=0,"",1/$C887^2))</f>
        <v>0.0509225332002744</v>
      </c>
      <c r="F887" s="33" t="n">
        <f aca="false">IF(OR(ROW()-設定!$B$30&lt;2,ROW()+設定!$B$30&gt;13701,N($A887)&lt;=0,N(INDEX($A$2:$A$13701,MIN(13700,MAX(1,ROW()-1+設定!$B$30))))&lt;=0,$A887&lt;設定!$B$28,$A887&gt;設定!$B$29),0,IF(AND($C887&gt;=MAX(INDEX($C$1:$C$13701,MAX(1,ROW()-設定!$B$24)):INDEX($C$1:$C$13701,MAX(1,ROW()-1))),$C887&gt;MAX(INDEX($C$1:$C$13701,MIN(13701,ROW()+1)):INDEX($C$1:$C$13701,MIN(13701,ROW()+設定!$B$24))),$C887&gt;=設定!$B$32,$C887&gt;=MAX(MIN(INDEX($C$1:$C$13701,MAX(1,ROW()-設定!$B$26)):INDEX($C$1:$C$13701,MAX(1,ROW()-1))),MIN(INDEX($C$1:$C$13701,MIN(13701,ROW()+1)):INDEX($C$1:$C$13701,MIN(13701,ROW()+設定!$B$26))))*10^(設定!$B$27/20)),1,0))</f>
        <v>0</v>
      </c>
      <c r="G887" s="33" t="n">
        <f aca="false">$G886+IF($F887=1,1,0)</f>
        <v>0</v>
      </c>
      <c r="H887" s="0" t="str">
        <f aca="false">IF($F887=1,$G887,"")</f>
        <v/>
      </c>
    </row>
    <row r="888" customFormat="false" ht="15" hidden="false" customHeight="false" outlineLevel="0" collapsed="false">
      <c r="A888" s="30" t="n">
        <v>138.4375</v>
      </c>
      <c r="B888" s="31" t="n">
        <v>12.8087</v>
      </c>
      <c r="C888" s="32" t="n">
        <f aca="false">IF($A888="","",IF(設定!$B$21="dB",10^($B888/20),ABS($B888)))</f>
        <v>4.36953276239866</v>
      </c>
      <c r="D888" s="32" t="n">
        <f aca="false">IF($A888="","",$A888^2)</f>
        <v>19164.94140625</v>
      </c>
      <c r="E888" s="32" t="n">
        <f aca="false">IF($A888="","",IF($C888&lt;=0,"",1/$C888^2))</f>
        <v>0.052375719253873</v>
      </c>
      <c r="F888" s="33" t="n">
        <f aca="false">IF(OR(ROW()-設定!$B$30&lt;2,ROW()+設定!$B$30&gt;13701,N($A888)&lt;=0,N(INDEX($A$2:$A$13701,MIN(13700,MAX(1,ROW()-1+設定!$B$30))))&lt;=0,$A888&lt;設定!$B$28,$A888&gt;設定!$B$29),0,IF(AND($C888&gt;=MAX(INDEX($C$1:$C$13701,MAX(1,ROW()-設定!$B$24)):INDEX($C$1:$C$13701,MAX(1,ROW()-1))),$C888&gt;MAX(INDEX($C$1:$C$13701,MIN(13701,ROW()+1)):INDEX($C$1:$C$13701,MIN(13701,ROW()+設定!$B$24))),$C888&gt;=設定!$B$32,$C888&gt;=MAX(MIN(INDEX($C$1:$C$13701,MAX(1,ROW()-設定!$B$26)):INDEX($C$1:$C$13701,MAX(1,ROW()-1))),MIN(INDEX($C$1:$C$13701,MIN(13701,ROW()+1)):INDEX($C$1:$C$13701,MIN(13701,ROW()+設定!$B$26))))*10^(設定!$B$27/20)),1,0))</f>
        <v>0</v>
      </c>
      <c r="G888" s="33" t="n">
        <f aca="false">$G887+IF($F888=1,1,0)</f>
        <v>0</v>
      </c>
      <c r="H888" s="0" t="str">
        <f aca="false">IF($F888=1,$G888,"")</f>
        <v/>
      </c>
    </row>
    <row r="889" customFormat="false" ht="15" hidden="false" customHeight="false" outlineLevel="0" collapsed="false">
      <c r="A889" s="30" t="n">
        <v>138.59375</v>
      </c>
      <c r="B889" s="31" t="n">
        <v>12.8877</v>
      </c>
      <c r="C889" s="32" t="n">
        <f aca="false">IF($A889="","",IF(設定!$B$21="dB",10^($B889/20),ABS($B889)))</f>
        <v>4.40945586466613</v>
      </c>
      <c r="D889" s="32" t="n">
        <f aca="false">IF($A889="","",$A889^2)</f>
        <v>19208.2275390625</v>
      </c>
      <c r="E889" s="32" t="n">
        <f aca="false">IF($A889="","",IF($C889&lt;=0,"",1/$C889^2))</f>
        <v>0.0514315958409505</v>
      </c>
      <c r="F889" s="33" t="n">
        <f aca="false">IF(OR(ROW()-設定!$B$30&lt;2,ROW()+設定!$B$30&gt;13701,N($A889)&lt;=0,N(INDEX($A$2:$A$13701,MIN(13700,MAX(1,ROW()-1+設定!$B$30))))&lt;=0,$A889&lt;設定!$B$28,$A889&gt;設定!$B$29),0,IF(AND($C889&gt;=MAX(INDEX($C$1:$C$13701,MAX(1,ROW()-設定!$B$24)):INDEX($C$1:$C$13701,MAX(1,ROW()-1))),$C889&gt;MAX(INDEX($C$1:$C$13701,MIN(13701,ROW()+1)):INDEX($C$1:$C$13701,MIN(13701,ROW()+設定!$B$24))),$C889&gt;=設定!$B$32,$C889&gt;=MAX(MIN(INDEX($C$1:$C$13701,MAX(1,ROW()-設定!$B$26)):INDEX($C$1:$C$13701,MAX(1,ROW()-1))),MIN(INDEX($C$1:$C$13701,MIN(13701,ROW()+1)):INDEX($C$1:$C$13701,MIN(13701,ROW()+設定!$B$26))))*10^(設定!$B$27/20)),1,0))</f>
        <v>0</v>
      </c>
      <c r="G889" s="33" t="n">
        <f aca="false">$G888+IF($F889=1,1,0)</f>
        <v>0</v>
      </c>
      <c r="H889" s="0" t="str">
        <f aca="false">IF($F889=1,$G889,"")</f>
        <v/>
      </c>
    </row>
    <row r="890" customFormat="false" ht="15" hidden="false" customHeight="false" outlineLevel="0" collapsed="false">
      <c r="A890" s="30" t="n">
        <v>138.75</v>
      </c>
      <c r="B890" s="31" t="n">
        <v>12.8275</v>
      </c>
      <c r="C890" s="32" t="n">
        <f aca="false">IF($A890="","",IF(設定!$B$21="dB",10^($B890/20),ABS($B890)))</f>
        <v>4.37900055262894</v>
      </c>
      <c r="D890" s="32" t="n">
        <f aca="false">IF($A890="","",$A890^2)</f>
        <v>19251.5625</v>
      </c>
      <c r="E890" s="32" t="n">
        <f aca="false">IF($A890="","",IF($C890&lt;=0,"",1/$C890^2))</f>
        <v>0.0521494821268526</v>
      </c>
      <c r="F890" s="33" t="n">
        <f aca="false">IF(OR(ROW()-設定!$B$30&lt;2,ROW()+設定!$B$30&gt;13701,N($A890)&lt;=0,N(INDEX($A$2:$A$13701,MIN(13700,MAX(1,ROW()-1+設定!$B$30))))&lt;=0,$A890&lt;設定!$B$28,$A890&gt;設定!$B$29),0,IF(AND($C890&gt;=MAX(INDEX($C$1:$C$13701,MAX(1,ROW()-設定!$B$24)):INDEX($C$1:$C$13701,MAX(1,ROW()-1))),$C890&gt;MAX(INDEX($C$1:$C$13701,MIN(13701,ROW()+1)):INDEX($C$1:$C$13701,MIN(13701,ROW()+設定!$B$24))),$C890&gt;=設定!$B$32,$C890&gt;=MAX(MIN(INDEX($C$1:$C$13701,MAX(1,ROW()-設定!$B$26)):INDEX($C$1:$C$13701,MAX(1,ROW()-1))),MIN(INDEX($C$1:$C$13701,MIN(13701,ROW()+1)):INDEX($C$1:$C$13701,MIN(13701,ROW()+設定!$B$26))))*10^(設定!$B$27/20)),1,0))</f>
        <v>0</v>
      </c>
      <c r="G890" s="33" t="n">
        <f aca="false">$G889+IF($F890=1,1,0)</f>
        <v>0</v>
      </c>
      <c r="H890" s="0" t="str">
        <f aca="false">IF($F890=1,$G890,"")</f>
        <v/>
      </c>
    </row>
    <row r="891" customFormat="false" ht="15" hidden="false" customHeight="false" outlineLevel="0" collapsed="false">
      <c r="A891" s="30" t="n">
        <v>138.90625</v>
      </c>
      <c r="B891" s="31" t="n">
        <v>12.8696</v>
      </c>
      <c r="C891" s="32" t="n">
        <f aca="false">IF($A891="","",IF(設定!$B$21="dB",10^($B891/20),ABS($B891)))</f>
        <v>4.40027683345697</v>
      </c>
      <c r="D891" s="32" t="n">
        <f aca="false">IF($A891="","",$A891^2)</f>
        <v>19294.9462890625</v>
      </c>
      <c r="E891" s="32" t="n">
        <f aca="false">IF($A891="","",IF($C891&lt;=0,"",1/$C891^2))</f>
        <v>0.0516463935167874</v>
      </c>
      <c r="F891" s="33" t="n">
        <f aca="false">IF(OR(ROW()-設定!$B$30&lt;2,ROW()+設定!$B$30&gt;13701,N($A891)&lt;=0,N(INDEX($A$2:$A$13701,MIN(13700,MAX(1,ROW()-1+設定!$B$30))))&lt;=0,$A891&lt;設定!$B$28,$A891&gt;設定!$B$29),0,IF(AND($C891&gt;=MAX(INDEX($C$1:$C$13701,MAX(1,ROW()-設定!$B$24)):INDEX($C$1:$C$13701,MAX(1,ROW()-1))),$C891&gt;MAX(INDEX($C$1:$C$13701,MIN(13701,ROW()+1)):INDEX($C$1:$C$13701,MIN(13701,ROW()+設定!$B$24))),$C891&gt;=設定!$B$32,$C891&gt;=MAX(MIN(INDEX($C$1:$C$13701,MAX(1,ROW()-設定!$B$26)):INDEX($C$1:$C$13701,MAX(1,ROW()-1))),MIN(INDEX($C$1:$C$13701,MIN(13701,ROW()+1)):INDEX($C$1:$C$13701,MIN(13701,ROW()+設定!$B$26))))*10^(設定!$B$27/20)),1,0))</f>
        <v>0</v>
      </c>
      <c r="G891" s="33" t="n">
        <f aca="false">$G890+IF($F891=1,1,0)</f>
        <v>0</v>
      </c>
      <c r="H891" s="0" t="str">
        <f aca="false">IF($F891=1,$G891,"")</f>
        <v/>
      </c>
    </row>
    <row r="892" customFormat="false" ht="15" hidden="false" customHeight="false" outlineLevel="0" collapsed="false">
      <c r="A892" s="30" t="n">
        <v>139.0625</v>
      </c>
      <c r="B892" s="31" t="n">
        <v>12.8444</v>
      </c>
      <c r="C892" s="32" t="n">
        <f aca="false">IF($A892="","",IF(設定!$B$21="dB",10^($B892/20),ABS($B892)))</f>
        <v>4.38752899985032</v>
      </c>
      <c r="D892" s="32" t="n">
        <f aca="false">IF($A892="","",$A892^2)</f>
        <v>19338.37890625</v>
      </c>
      <c r="E892" s="32" t="n">
        <f aca="false">IF($A892="","",IF($C892&lt;=0,"",1/$C892^2))</f>
        <v>0.0519469435904485</v>
      </c>
      <c r="F892" s="33" t="n">
        <f aca="false">IF(OR(ROW()-設定!$B$30&lt;2,ROW()+設定!$B$30&gt;13701,N($A892)&lt;=0,N(INDEX($A$2:$A$13701,MIN(13700,MAX(1,ROW()-1+設定!$B$30))))&lt;=0,$A892&lt;設定!$B$28,$A892&gt;設定!$B$29),0,IF(AND($C892&gt;=MAX(INDEX($C$1:$C$13701,MAX(1,ROW()-設定!$B$24)):INDEX($C$1:$C$13701,MAX(1,ROW()-1))),$C892&gt;MAX(INDEX($C$1:$C$13701,MIN(13701,ROW()+1)):INDEX($C$1:$C$13701,MIN(13701,ROW()+設定!$B$24))),$C892&gt;=設定!$B$32,$C892&gt;=MAX(MIN(INDEX($C$1:$C$13701,MAX(1,ROW()-設定!$B$26)):INDEX($C$1:$C$13701,MAX(1,ROW()-1))),MIN(INDEX($C$1:$C$13701,MIN(13701,ROW()+1)):INDEX($C$1:$C$13701,MIN(13701,ROW()+設定!$B$26))))*10^(設定!$B$27/20)),1,0))</f>
        <v>0</v>
      </c>
      <c r="G892" s="33" t="n">
        <f aca="false">$G891+IF($F892=1,1,0)</f>
        <v>0</v>
      </c>
      <c r="H892" s="0" t="str">
        <f aca="false">IF($F892=1,$G892,"")</f>
        <v/>
      </c>
    </row>
    <row r="893" customFormat="false" ht="15" hidden="false" customHeight="false" outlineLevel="0" collapsed="false">
      <c r="A893" s="30" t="n">
        <v>139.21875</v>
      </c>
      <c r="B893" s="31" t="n">
        <v>12.7397</v>
      </c>
      <c r="C893" s="32" t="n">
        <f aca="false">IF($A893="","",IF(設定!$B$21="dB",10^($B893/20),ABS($B893)))</f>
        <v>4.33495905710806</v>
      </c>
      <c r="D893" s="32" t="n">
        <f aca="false">IF($A893="","",$A893^2)</f>
        <v>19381.8603515625</v>
      </c>
      <c r="E893" s="32" t="n">
        <f aca="false">IF($A893="","",IF($C893&lt;=0,"",1/$C893^2))</f>
        <v>0.0532145017272726</v>
      </c>
      <c r="F893" s="33" t="n">
        <f aca="false">IF(OR(ROW()-設定!$B$30&lt;2,ROW()+設定!$B$30&gt;13701,N($A893)&lt;=0,N(INDEX($A$2:$A$13701,MIN(13700,MAX(1,ROW()-1+設定!$B$30))))&lt;=0,$A893&lt;設定!$B$28,$A893&gt;設定!$B$29),0,IF(AND($C893&gt;=MAX(INDEX($C$1:$C$13701,MAX(1,ROW()-設定!$B$24)):INDEX($C$1:$C$13701,MAX(1,ROW()-1))),$C893&gt;MAX(INDEX($C$1:$C$13701,MIN(13701,ROW()+1)):INDEX($C$1:$C$13701,MIN(13701,ROW()+設定!$B$24))),$C893&gt;=設定!$B$32,$C893&gt;=MAX(MIN(INDEX($C$1:$C$13701,MAX(1,ROW()-設定!$B$26)):INDEX($C$1:$C$13701,MAX(1,ROW()-1))),MIN(INDEX($C$1:$C$13701,MIN(13701,ROW()+1)):INDEX($C$1:$C$13701,MIN(13701,ROW()+設定!$B$26))))*10^(設定!$B$27/20)),1,0))</f>
        <v>0</v>
      </c>
      <c r="G893" s="33" t="n">
        <f aca="false">$G892+IF($F893=1,1,0)</f>
        <v>0</v>
      </c>
      <c r="H893" s="0" t="str">
        <f aca="false">IF($F893=1,$G893,"")</f>
        <v/>
      </c>
    </row>
    <row r="894" customFormat="false" ht="15" hidden="false" customHeight="false" outlineLevel="0" collapsed="false">
      <c r="A894" s="30" t="n">
        <v>139.375</v>
      </c>
      <c r="B894" s="31" t="n">
        <v>12.8578</v>
      </c>
      <c r="C894" s="32" t="n">
        <f aca="false">IF($A894="","",IF(設定!$B$21="dB",10^($B894/20),ABS($B894)))</f>
        <v>4.39430300518723</v>
      </c>
      <c r="D894" s="32" t="n">
        <f aca="false">IF($A894="","",$A894^2)</f>
        <v>19425.390625</v>
      </c>
      <c r="E894" s="32" t="n">
        <f aca="false">IF($A894="","",IF($C894&lt;=0,"",1/$C894^2))</f>
        <v>0.0517869101804373</v>
      </c>
      <c r="F894" s="33" t="n">
        <f aca="false">IF(OR(ROW()-設定!$B$30&lt;2,ROW()+設定!$B$30&gt;13701,N($A894)&lt;=0,N(INDEX($A$2:$A$13701,MIN(13700,MAX(1,ROW()-1+設定!$B$30))))&lt;=0,$A894&lt;設定!$B$28,$A894&gt;設定!$B$29),0,IF(AND($C894&gt;=MAX(INDEX($C$1:$C$13701,MAX(1,ROW()-設定!$B$24)):INDEX($C$1:$C$13701,MAX(1,ROW()-1))),$C894&gt;MAX(INDEX($C$1:$C$13701,MIN(13701,ROW()+1)):INDEX($C$1:$C$13701,MIN(13701,ROW()+設定!$B$24))),$C894&gt;=設定!$B$32,$C894&gt;=MAX(MIN(INDEX($C$1:$C$13701,MAX(1,ROW()-設定!$B$26)):INDEX($C$1:$C$13701,MAX(1,ROW()-1))),MIN(INDEX($C$1:$C$13701,MIN(13701,ROW()+1)):INDEX($C$1:$C$13701,MIN(13701,ROW()+設定!$B$26))))*10^(設定!$B$27/20)),1,0))</f>
        <v>0</v>
      </c>
      <c r="G894" s="33" t="n">
        <f aca="false">$G893+IF($F894=1,1,0)</f>
        <v>0</v>
      </c>
      <c r="H894" s="0" t="str">
        <f aca="false">IF($F894=1,$G894,"")</f>
        <v/>
      </c>
    </row>
    <row r="895" customFormat="false" ht="15" hidden="false" customHeight="false" outlineLevel="0" collapsed="false">
      <c r="A895" s="30" t="n">
        <v>139.53125</v>
      </c>
      <c r="B895" s="31" t="n">
        <v>12.952</v>
      </c>
      <c r="C895" s="32" t="n">
        <f aca="false">IF($A895="","",IF(設定!$B$21="dB",10^($B895/20),ABS($B895)))</f>
        <v>4.44221935471055</v>
      </c>
      <c r="D895" s="32" t="n">
        <f aca="false">IF($A895="","",$A895^2)</f>
        <v>19468.9697265625</v>
      </c>
      <c r="E895" s="32" t="n">
        <f aca="false">IF($A895="","",IF($C895&lt;=0,"",1/$C895^2))</f>
        <v>0.0506757284177283</v>
      </c>
      <c r="F895" s="33" t="n">
        <f aca="false">IF(OR(ROW()-設定!$B$30&lt;2,ROW()+設定!$B$30&gt;13701,N($A895)&lt;=0,N(INDEX($A$2:$A$13701,MIN(13700,MAX(1,ROW()-1+設定!$B$30))))&lt;=0,$A895&lt;設定!$B$28,$A895&gt;設定!$B$29),0,IF(AND($C895&gt;=MAX(INDEX($C$1:$C$13701,MAX(1,ROW()-設定!$B$24)):INDEX($C$1:$C$13701,MAX(1,ROW()-1))),$C895&gt;MAX(INDEX($C$1:$C$13701,MIN(13701,ROW()+1)):INDEX($C$1:$C$13701,MIN(13701,ROW()+設定!$B$24))),$C895&gt;=設定!$B$32,$C895&gt;=MAX(MIN(INDEX($C$1:$C$13701,MAX(1,ROW()-設定!$B$26)):INDEX($C$1:$C$13701,MAX(1,ROW()-1))),MIN(INDEX($C$1:$C$13701,MIN(13701,ROW()+1)):INDEX($C$1:$C$13701,MIN(13701,ROW()+設定!$B$26))))*10^(設定!$B$27/20)),1,0))</f>
        <v>0</v>
      </c>
      <c r="G895" s="33" t="n">
        <f aca="false">$G894+IF($F895=1,1,0)</f>
        <v>0</v>
      </c>
      <c r="H895" s="0" t="str">
        <f aca="false">IF($F895=1,$G895,"")</f>
        <v/>
      </c>
    </row>
    <row r="896" customFormat="false" ht="15" hidden="false" customHeight="false" outlineLevel="0" collapsed="false">
      <c r="A896" s="30" t="n">
        <v>139.6875</v>
      </c>
      <c r="B896" s="31" t="n">
        <v>12.7609</v>
      </c>
      <c r="C896" s="32" t="n">
        <f aca="false">IF($A896="","",IF(設定!$B$21="dB",10^($B896/20),ABS($B896)))</f>
        <v>4.345552488586</v>
      </c>
      <c r="D896" s="32" t="n">
        <f aca="false">IF($A896="","",$A896^2)</f>
        <v>19512.59765625</v>
      </c>
      <c r="E896" s="32" t="n">
        <f aca="false">IF($A896="","",IF($C896&lt;=0,"",1/$C896^2))</f>
        <v>0.0529553691700651</v>
      </c>
      <c r="F896" s="33" t="n">
        <f aca="false">IF(OR(ROW()-設定!$B$30&lt;2,ROW()+設定!$B$30&gt;13701,N($A896)&lt;=0,N(INDEX($A$2:$A$13701,MIN(13700,MAX(1,ROW()-1+設定!$B$30))))&lt;=0,$A896&lt;設定!$B$28,$A896&gt;設定!$B$29),0,IF(AND($C896&gt;=MAX(INDEX($C$1:$C$13701,MAX(1,ROW()-設定!$B$24)):INDEX($C$1:$C$13701,MAX(1,ROW()-1))),$C896&gt;MAX(INDEX($C$1:$C$13701,MIN(13701,ROW()+1)):INDEX($C$1:$C$13701,MIN(13701,ROW()+設定!$B$24))),$C896&gt;=設定!$B$32,$C896&gt;=MAX(MIN(INDEX($C$1:$C$13701,MAX(1,ROW()-設定!$B$26)):INDEX($C$1:$C$13701,MAX(1,ROW()-1))),MIN(INDEX($C$1:$C$13701,MIN(13701,ROW()+1)):INDEX($C$1:$C$13701,MIN(13701,ROW()+設定!$B$26))))*10^(設定!$B$27/20)),1,0))</f>
        <v>0</v>
      </c>
      <c r="G896" s="33" t="n">
        <f aca="false">$G895+IF($F896=1,1,0)</f>
        <v>0</v>
      </c>
      <c r="H896" s="0" t="str">
        <f aca="false">IF($F896=1,$G896,"")</f>
        <v/>
      </c>
    </row>
    <row r="897" customFormat="false" ht="15" hidden="false" customHeight="false" outlineLevel="0" collapsed="false">
      <c r="A897" s="30" t="n">
        <v>139.84375</v>
      </c>
      <c r="B897" s="31" t="n">
        <v>12.8379</v>
      </c>
      <c r="C897" s="32" t="n">
        <f aca="false">IF($A897="","",IF(設定!$B$21="dB",10^($B897/20),ABS($B897)))</f>
        <v>4.38424686394775</v>
      </c>
      <c r="D897" s="32" t="n">
        <f aca="false">IF($A897="","",$A897^2)</f>
        <v>19556.2744140625</v>
      </c>
      <c r="E897" s="32" t="n">
        <f aca="false">IF($A897="","",IF($C897&lt;=0,"",1/$C897^2))</f>
        <v>0.0520247497690719</v>
      </c>
      <c r="F897" s="33" t="n">
        <f aca="false">IF(OR(ROW()-設定!$B$30&lt;2,ROW()+設定!$B$30&gt;13701,N($A897)&lt;=0,N(INDEX($A$2:$A$13701,MIN(13700,MAX(1,ROW()-1+設定!$B$30))))&lt;=0,$A897&lt;設定!$B$28,$A897&gt;設定!$B$29),0,IF(AND($C897&gt;=MAX(INDEX($C$1:$C$13701,MAX(1,ROW()-設定!$B$24)):INDEX($C$1:$C$13701,MAX(1,ROW()-1))),$C897&gt;MAX(INDEX($C$1:$C$13701,MIN(13701,ROW()+1)):INDEX($C$1:$C$13701,MIN(13701,ROW()+設定!$B$24))),$C897&gt;=設定!$B$32,$C897&gt;=MAX(MIN(INDEX($C$1:$C$13701,MAX(1,ROW()-設定!$B$26)):INDEX($C$1:$C$13701,MAX(1,ROW()-1))),MIN(INDEX($C$1:$C$13701,MIN(13701,ROW()+1)):INDEX($C$1:$C$13701,MIN(13701,ROW()+設定!$B$26))))*10^(設定!$B$27/20)),1,0))</f>
        <v>0</v>
      </c>
      <c r="G897" s="33" t="n">
        <f aca="false">$G896+IF($F897=1,1,0)</f>
        <v>0</v>
      </c>
      <c r="H897" s="0" t="str">
        <f aca="false">IF($F897=1,$G897,"")</f>
        <v/>
      </c>
    </row>
    <row r="898" customFormat="false" ht="15" hidden="false" customHeight="false" outlineLevel="0" collapsed="false">
      <c r="A898" s="30" t="n">
        <v>140</v>
      </c>
      <c r="B898" s="31" t="n">
        <v>12.9333</v>
      </c>
      <c r="C898" s="32" t="n">
        <f aca="false">IF($A898="","",IF(設定!$B$21="dB",10^($B898/20),ABS($B898)))</f>
        <v>4.43266591244336</v>
      </c>
      <c r="D898" s="32" t="n">
        <f aca="false">IF($A898="","",$A898^2)</f>
        <v>19600</v>
      </c>
      <c r="E898" s="32" t="n">
        <f aca="false">IF($A898="","",IF($C898&lt;=0,"",1/$C898^2))</f>
        <v>0.0508944001426388</v>
      </c>
      <c r="F898" s="33" t="n">
        <f aca="false">IF(OR(ROW()-設定!$B$30&lt;2,ROW()+設定!$B$30&gt;13701,N($A898)&lt;=0,N(INDEX($A$2:$A$13701,MIN(13700,MAX(1,ROW()-1+設定!$B$30))))&lt;=0,$A898&lt;設定!$B$28,$A898&gt;設定!$B$29),0,IF(AND($C898&gt;=MAX(INDEX($C$1:$C$13701,MAX(1,ROW()-設定!$B$24)):INDEX($C$1:$C$13701,MAX(1,ROW()-1))),$C898&gt;MAX(INDEX($C$1:$C$13701,MIN(13701,ROW()+1)):INDEX($C$1:$C$13701,MIN(13701,ROW()+設定!$B$24))),$C898&gt;=設定!$B$32,$C898&gt;=MAX(MIN(INDEX($C$1:$C$13701,MAX(1,ROW()-設定!$B$26)):INDEX($C$1:$C$13701,MAX(1,ROW()-1))),MIN(INDEX($C$1:$C$13701,MIN(13701,ROW()+1)):INDEX($C$1:$C$13701,MIN(13701,ROW()+設定!$B$26))))*10^(設定!$B$27/20)),1,0))</f>
        <v>0</v>
      </c>
      <c r="G898" s="33" t="n">
        <f aca="false">$G897+IF($F898=1,1,0)</f>
        <v>0</v>
      </c>
      <c r="H898" s="0" t="str">
        <f aca="false">IF($F898=1,$G898,"")</f>
        <v/>
      </c>
    </row>
    <row r="899" customFormat="false" ht="15" hidden="false" customHeight="false" outlineLevel="0" collapsed="false">
      <c r="A899" s="30" t="n">
        <v>140.15625</v>
      </c>
      <c r="B899" s="31" t="n">
        <v>12.7527</v>
      </c>
      <c r="C899" s="32" t="n">
        <f aca="false">IF($A899="","",IF(設定!$B$21="dB",10^($B899/20),ABS($B899)))</f>
        <v>4.34145196266534</v>
      </c>
      <c r="D899" s="32" t="n">
        <f aca="false">IF($A899="","",$A899^2)</f>
        <v>19643.7744140625</v>
      </c>
      <c r="E899" s="32" t="n">
        <f aca="false">IF($A899="","",IF($C899&lt;=0,"",1/$C899^2))</f>
        <v>0.0530554497021376</v>
      </c>
      <c r="F899" s="33" t="n">
        <f aca="false">IF(OR(ROW()-設定!$B$30&lt;2,ROW()+設定!$B$30&gt;13701,N($A899)&lt;=0,N(INDEX($A$2:$A$13701,MIN(13700,MAX(1,ROW()-1+設定!$B$30))))&lt;=0,$A899&lt;設定!$B$28,$A899&gt;設定!$B$29),0,IF(AND($C899&gt;=MAX(INDEX($C$1:$C$13701,MAX(1,ROW()-設定!$B$24)):INDEX($C$1:$C$13701,MAX(1,ROW()-1))),$C899&gt;MAX(INDEX($C$1:$C$13701,MIN(13701,ROW()+1)):INDEX($C$1:$C$13701,MIN(13701,ROW()+設定!$B$24))),$C899&gt;=設定!$B$32,$C899&gt;=MAX(MIN(INDEX($C$1:$C$13701,MAX(1,ROW()-設定!$B$26)):INDEX($C$1:$C$13701,MAX(1,ROW()-1))),MIN(INDEX($C$1:$C$13701,MIN(13701,ROW()+1)):INDEX($C$1:$C$13701,MIN(13701,ROW()+設定!$B$26))))*10^(設定!$B$27/20)),1,0))</f>
        <v>0</v>
      </c>
      <c r="G899" s="33" t="n">
        <f aca="false">$G898+IF($F899=1,1,0)</f>
        <v>0</v>
      </c>
      <c r="H899" s="0" t="str">
        <f aca="false">IF($F899=1,$G899,"")</f>
        <v/>
      </c>
    </row>
    <row r="900" customFormat="false" ht="15" hidden="false" customHeight="false" outlineLevel="0" collapsed="false">
      <c r="A900" s="30" t="n">
        <v>140.3125</v>
      </c>
      <c r="B900" s="31" t="n">
        <v>12.8852</v>
      </c>
      <c r="C900" s="32" t="n">
        <f aca="false">IF($A900="","",IF(設定!$B$21="dB",10^($B900/20),ABS($B900)))</f>
        <v>4.40818690387526</v>
      </c>
      <c r="D900" s="32" t="n">
        <f aca="false">IF($A900="","",$A900^2)</f>
        <v>19687.59765625</v>
      </c>
      <c r="E900" s="32" t="n">
        <f aca="false">IF($A900="","",IF($C900&lt;=0,"",1/$C900^2))</f>
        <v>0.0514612107704677</v>
      </c>
      <c r="F900" s="33" t="n">
        <f aca="false">IF(OR(ROW()-設定!$B$30&lt;2,ROW()+設定!$B$30&gt;13701,N($A900)&lt;=0,N(INDEX($A$2:$A$13701,MIN(13700,MAX(1,ROW()-1+設定!$B$30))))&lt;=0,$A900&lt;設定!$B$28,$A900&gt;設定!$B$29),0,IF(AND($C900&gt;=MAX(INDEX($C$1:$C$13701,MAX(1,ROW()-設定!$B$24)):INDEX($C$1:$C$13701,MAX(1,ROW()-1))),$C900&gt;MAX(INDEX($C$1:$C$13701,MIN(13701,ROW()+1)):INDEX($C$1:$C$13701,MIN(13701,ROW()+設定!$B$24))),$C900&gt;=設定!$B$32,$C900&gt;=MAX(MIN(INDEX($C$1:$C$13701,MAX(1,ROW()-設定!$B$26)):INDEX($C$1:$C$13701,MAX(1,ROW()-1))),MIN(INDEX($C$1:$C$13701,MIN(13701,ROW()+1)):INDEX($C$1:$C$13701,MIN(13701,ROW()+設定!$B$26))))*10^(設定!$B$27/20)),1,0))</f>
        <v>0</v>
      </c>
      <c r="G900" s="33" t="n">
        <f aca="false">$G899+IF($F900=1,1,0)</f>
        <v>0</v>
      </c>
      <c r="H900" s="0" t="str">
        <f aca="false">IF($F900=1,$G900,"")</f>
        <v/>
      </c>
    </row>
    <row r="901" customFormat="false" ht="15" hidden="false" customHeight="false" outlineLevel="0" collapsed="false">
      <c r="A901" s="30" t="n">
        <v>140.46875</v>
      </c>
      <c r="B901" s="31" t="n">
        <v>12.7559</v>
      </c>
      <c r="C901" s="32" t="n">
        <f aca="false">IF($A901="","",IF(設定!$B$21="dB",10^($B901/20),ABS($B901)))</f>
        <v>4.34305170734249</v>
      </c>
      <c r="D901" s="32" t="n">
        <f aca="false">IF($A901="","",$A901^2)</f>
        <v>19731.4697265625</v>
      </c>
      <c r="E901" s="32" t="n">
        <f aca="false">IF($A901="","",IF($C901&lt;=0,"",1/$C901^2))</f>
        <v>0.0530163714008563</v>
      </c>
      <c r="F901" s="33" t="n">
        <f aca="false">IF(OR(ROW()-設定!$B$30&lt;2,ROW()+設定!$B$30&gt;13701,N($A901)&lt;=0,N(INDEX($A$2:$A$13701,MIN(13700,MAX(1,ROW()-1+設定!$B$30))))&lt;=0,$A901&lt;設定!$B$28,$A901&gt;設定!$B$29),0,IF(AND($C901&gt;=MAX(INDEX($C$1:$C$13701,MAX(1,ROW()-設定!$B$24)):INDEX($C$1:$C$13701,MAX(1,ROW()-1))),$C901&gt;MAX(INDEX($C$1:$C$13701,MIN(13701,ROW()+1)):INDEX($C$1:$C$13701,MIN(13701,ROW()+設定!$B$24))),$C901&gt;=設定!$B$32,$C901&gt;=MAX(MIN(INDEX($C$1:$C$13701,MAX(1,ROW()-設定!$B$26)):INDEX($C$1:$C$13701,MAX(1,ROW()-1))),MIN(INDEX($C$1:$C$13701,MIN(13701,ROW()+1)):INDEX($C$1:$C$13701,MIN(13701,ROW()+設定!$B$26))))*10^(設定!$B$27/20)),1,0))</f>
        <v>0</v>
      </c>
      <c r="G901" s="33" t="n">
        <f aca="false">$G900+IF($F901=1,1,0)</f>
        <v>0</v>
      </c>
      <c r="H901" s="0" t="str">
        <f aca="false">IF($F901=1,$G901,"")</f>
        <v/>
      </c>
    </row>
    <row r="902" customFormat="false" ht="15" hidden="false" customHeight="false" outlineLevel="0" collapsed="false">
      <c r="A902" s="30" t="n">
        <v>140.625</v>
      </c>
      <c r="B902" s="31" t="n">
        <v>12.9856</v>
      </c>
      <c r="C902" s="32" t="n">
        <f aca="false">IF($A902="","",IF(設定!$B$21="dB",10^($B902/20),ABS($B902)))</f>
        <v>4.45943666241678</v>
      </c>
      <c r="D902" s="32" t="n">
        <f aca="false">IF($A902="","",$A902^2)</f>
        <v>19775.390625</v>
      </c>
      <c r="E902" s="32" t="n">
        <f aca="false">IF($A902="","",IF($C902&lt;=0,"",1/$C902^2))</f>
        <v>0.050285178950923</v>
      </c>
      <c r="F902" s="33" t="n">
        <f aca="false">IF(OR(ROW()-設定!$B$30&lt;2,ROW()+設定!$B$30&gt;13701,N($A902)&lt;=0,N(INDEX($A$2:$A$13701,MIN(13700,MAX(1,ROW()-1+設定!$B$30))))&lt;=0,$A902&lt;設定!$B$28,$A902&gt;設定!$B$29),0,IF(AND($C902&gt;=MAX(INDEX($C$1:$C$13701,MAX(1,ROW()-設定!$B$24)):INDEX($C$1:$C$13701,MAX(1,ROW()-1))),$C902&gt;MAX(INDEX($C$1:$C$13701,MIN(13701,ROW()+1)):INDEX($C$1:$C$13701,MIN(13701,ROW()+設定!$B$24))),$C902&gt;=設定!$B$32,$C902&gt;=MAX(MIN(INDEX($C$1:$C$13701,MAX(1,ROW()-設定!$B$26)):INDEX($C$1:$C$13701,MAX(1,ROW()-1))),MIN(INDEX($C$1:$C$13701,MIN(13701,ROW()+1)):INDEX($C$1:$C$13701,MIN(13701,ROW()+設定!$B$26))))*10^(設定!$B$27/20)),1,0))</f>
        <v>0</v>
      </c>
      <c r="G902" s="33" t="n">
        <f aca="false">$G901+IF($F902=1,1,0)</f>
        <v>0</v>
      </c>
      <c r="H902" s="0" t="str">
        <f aca="false">IF($F902=1,$G902,"")</f>
        <v/>
      </c>
    </row>
    <row r="903" customFormat="false" ht="15" hidden="false" customHeight="false" outlineLevel="0" collapsed="false">
      <c r="A903" s="30" t="n">
        <v>140.78125</v>
      </c>
      <c r="B903" s="31" t="n">
        <v>13.107</v>
      </c>
      <c r="C903" s="32" t="n">
        <f aca="false">IF($A903="","",IF(設定!$B$21="dB",10^($B903/20),ABS($B903)))</f>
        <v>4.52220244017212</v>
      </c>
      <c r="D903" s="32" t="n">
        <f aca="false">IF($A903="","",$A903^2)</f>
        <v>19819.3603515625</v>
      </c>
      <c r="E903" s="32" t="n">
        <f aca="false">IF($A903="","",IF($C903&lt;=0,"",1/$C903^2))</f>
        <v>0.0488990025046493</v>
      </c>
      <c r="F903" s="33" t="n">
        <f aca="false">IF(OR(ROW()-設定!$B$30&lt;2,ROW()+設定!$B$30&gt;13701,N($A903)&lt;=0,N(INDEX($A$2:$A$13701,MIN(13700,MAX(1,ROW()-1+設定!$B$30))))&lt;=0,$A903&lt;設定!$B$28,$A903&gt;設定!$B$29),0,IF(AND($C903&gt;=MAX(INDEX($C$1:$C$13701,MAX(1,ROW()-設定!$B$24)):INDEX($C$1:$C$13701,MAX(1,ROW()-1))),$C903&gt;MAX(INDEX($C$1:$C$13701,MIN(13701,ROW()+1)):INDEX($C$1:$C$13701,MIN(13701,ROW()+設定!$B$24))),$C903&gt;=設定!$B$32,$C903&gt;=MAX(MIN(INDEX($C$1:$C$13701,MAX(1,ROW()-設定!$B$26)):INDEX($C$1:$C$13701,MAX(1,ROW()-1))),MIN(INDEX($C$1:$C$13701,MIN(13701,ROW()+1)):INDEX($C$1:$C$13701,MIN(13701,ROW()+設定!$B$26))))*10^(設定!$B$27/20)),1,0))</f>
        <v>0</v>
      </c>
      <c r="G903" s="33" t="n">
        <f aca="false">$G902+IF($F903=1,1,0)</f>
        <v>0</v>
      </c>
      <c r="H903" s="0" t="str">
        <f aca="false">IF($F903=1,$G903,"")</f>
        <v/>
      </c>
    </row>
    <row r="904" customFormat="false" ht="15" hidden="false" customHeight="false" outlineLevel="0" collapsed="false">
      <c r="A904" s="30" t="n">
        <v>140.9375</v>
      </c>
      <c r="B904" s="31" t="n">
        <v>13.0788</v>
      </c>
      <c r="C904" s="32" t="n">
        <f aca="false">IF($A904="","",IF(設定!$B$21="dB",10^($B904/20),ABS($B904)))</f>
        <v>4.50754426214181</v>
      </c>
      <c r="D904" s="32" t="n">
        <f aca="false">IF($A904="","",$A904^2)</f>
        <v>19863.37890625</v>
      </c>
      <c r="E904" s="32" t="n">
        <f aca="false">IF($A904="","",IF($C904&lt;=0,"",1/$C904^2))</f>
        <v>0.0492175510014137</v>
      </c>
      <c r="F904" s="33" t="n">
        <f aca="false">IF(OR(ROW()-設定!$B$30&lt;2,ROW()+設定!$B$30&gt;13701,N($A904)&lt;=0,N(INDEX($A$2:$A$13701,MIN(13700,MAX(1,ROW()-1+設定!$B$30))))&lt;=0,$A904&lt;設定!$B$28,$A904&gt;設定!$B$29),0,IF(AND($C904&gt;=MAX(INDEX($C$1:$C$13701,MAX(1,ROW()-設定!$B$24)):INDEX($C$1:$C$13701,MAX(1,ROW()-1))),$C904&gt;MAX(INDEX($C$1:$C$13701,MIN(13701,ROW()+1)):INDEX($C$1:$C$13701,MIN(13701,ROW()+設定!$B$24))),$C904&gt;=設定!$B$32,$C904&gt;=MAX(MIN(INDEX($C$1:$C$13701,MAX(1,ROW()-設定!$B$26)):INDEX($C$1:$C$13701,MAX(1,ROW()-1))),MIN(INDEX($C$1:$C$13701,MIN(13701,ROW()+1)):INDEX($C$1:$C$13701,MIN(13701,ROW()+設定!$B$26))))*10^(設定!$B$27/20)),1,0))</f>
        <v>0</v>
      </c>
      <c r="G904" s="33" t="n">
        <f aca="false">$G903+IF($F904=1,1,0)</f>
        <v>0</v>
      </c>
      <c r="H904" s="0" t="str">
        <f aca="false">IF($F904=1,$G904,"")</f>
        <v/>
      </c>
    </row>
    <row r="905" customFormat="false" ht="15" hidden="false" customHeight="false" outlineLevel="0" collapsed="false">
      <c r="A905" s="30" t="n">
        <v>141.09375</v>
      </c>
      <c r="B905" s="31" t="n">
        <v>12.848</v>
      </c>
      <c r="C905" s="32" t="n">
        <f aca="false">IF($A905="","",IF(設定!$B$21="dB",10^($B905/20),ABS($B905)))</f>
        <v>4.38934785534717</v>
      </c>
      <c r="D905" s="32" t="n">
        <f aca="false">IF($A905="","",$A905^2)</f>
        <v>19907.4462890625</v>
      </c>
      <c r="E905" s="32" t="n">
        <f aca="false">IF($A905="","",IF($C905&lt;=0,"",1/$C905^2))</f>
        <v>0.0519039010197082</v>
      </c>
      <c r="F905" s="33" t="n">
        <f aca="false">IF(OR(ROW()-設定!$B$30&lt;2,ROW()+設定!$B$30&gt;13701,N($A905)&lt;=0,N(INDEX($A$2:$A$13701,MIN(13700,MAX(1,ROW()-1+設定!$B$30))))&lt;=0,$A905&lt;設定!$B$28,$A905&gt;設定!$B$29),0,IF(AND($C905&gt;=MAX(INDEX($C$1:$C$13701,MAX(1,ROW()-設定!$B$24)):INDEX($C$1:$C$13701,MAX(1,ROW()-1))),$C905&gt;MAX(INDEX($C$1:$C$13701,MIN(13701,ROW()+1)):INDEX($C$1:$C$13701,MIN(13701,ROW()+設定!$B$24))),$C905&gt;=設定!$B$32,$C905&gt;=MAX(MIN(INDEX($C$1:$C$13701,MAX(1,ROW()-設定!$B$26)):INDEX($C$1:$C$13701,MAX(1,ROW()-1))),MIN(INDEX($C$1:$C$13701,MIN(13701,ROW()+1)):INDEX($C$1:$C$13701,MIN(13701,ROW()+設定!$B$26))))*10^(設定!$B$27/20)),1,0))</f>
        <v>0</v>
      </c>
      <c r="G905" s="33" t="n">
        <f aca="false">$G904+IF($F905=1,1,0)</f>
        <v>0</v>
      </c>
      <c r="H905" s="0" t="str">
        <f aca="false">IF($F905=1,$G905,"")</f>
        <v/>
      </c>
    </row>
    <row r="906" customFormat="false" ht="15" hidden="false" customHeight="false" outlineLevel="0" collapsed="false">
      <c r="A906" s="30" t="n">
        <v>141.25</v>
      </c>
      <c r="B906" s="31" t="n">
        <v>12.9493</v>
      </c>
      <c r="C906" s="32" t="n">
        <f aca="false">IF($A906="","",IF(設定!$B$21="dB",10^($B906/20),ABS($B906)))</f>
        <v>4.44083870991878</v>
      </c>
      <c r="D906" s="32" t="n">
        <f aca="false">IF($A906="","",$A906^2)</f>
        <v>19951.5625</v>
      </c>
      <c r="E906" s="32" t="n">
        <f aca="false">IF($A906="","",IF($C906&lt;=0,"",1/$C906^2))</f>
        <v>0.0507072432107992</v>
      </c>
      <c r="F906" s="33" t="n">
        <f aca="false">IF(OR(ROW()-設定!$B$30&lt;2,ROW()+設定!$B$30&gt;13701,N($A906)&lt;=0,N(INDEX($A$2:$A$13701,MIN(13700,MAX(1,ROW()-1+設定!$B$30))))&lt;=0,$A906&lt;設定!$B$28,$A906&gt;設定!$B$29),0,IF(AND($C906&gt;=MAX(INDEX($C$1:$C$13701,MAX(1,ROW()-設定!$B$24)):INDEX($C$1:$C$13701,MAX(1,ROW()-1))),$C906&gt;MAX(INDEX($C$1:$C$13701,MIN(13701,ROW()+1)):INDEX($C$1:$C$13701,MIN(13701,ROW()+設定!$B$24))),$C906&gt;=設定!$B$32,$C906&gt;=MAX(MIN(INDEX($C$1:$C$13701,MAX(1,ROW()-設定!$B$26)):INDEX($C$1:$C$13701,MAX(1,ROW()-1))),MIN(INDEX($C$1:$C$13701,MIN(13701,ROW()+1)):INDEX($C$1:$C$13701,MIN(13701,ROW()+設定!$B$26))))*10^(設定!$B$27/20)),1,0))</f>
        <v>0</v>
      </c>
      <c r="G906" s="33" t="n">
        <f aca="false">$G905+IF($F906=1,1,0)</f>
        <v>0</v>
      </c>
      <c r="H906" s="0" t="str">
        <f aca="false">IF($F906=1,$G906,"")</f>
        <v/>
      </c>
    </row>
    <row r="907" customFormat="false" ht="15" hidden="false" customHeight="false" outlineLevel="0" collapsed="false">
      <c r="A907" s="30" t="n">
        <v>141.40625</v>
      </c>
      <c r="B907" s="31" t="n">
        <v>12.8857</v>
      </c>
      <c r="C907" s="32" t="n">
        <f aca="false">IF($A907="","",IF(設定!$B$21="dB",10^($B907/20),ABS($B907)))</f>
        <v>4.40844066681537</v>
      </c>
      <c r="D907" s="32" t="n">
        <f aca="false">IF($A907="","",$A907^2)</f>
        <v>19995.7275390625</v>
      </c>
      <c r="E907" s="32" t="n">
        <f aca="false">IF($A907="","",IF($C907&lt;=0,"",1/$C907^2))</f>
        <v>0.0514552864206679</v>
      </c>
      <c r="F907" s="33" t="n">
        <f aca="false">IF(OR(ROW()-設定!$B$30&lt;2,ROW()+設定!$B$30&gt;13701,N($A907)&lt;=0,N(INDEX($A$2:$A$13701,MIN(13700,MAX(1,ROW()-1+設定!$B$30))))&lt;=0,$A907&lt;設定!$B$28,$A907&gt;設定!$B$29),0,IF(AND($C907&gt;=MAX(INDEX($C$1:$C$13701,MAX(1,ROW()-設定!$B$24)):INDEX($C$1:$C$13701,MAX(1,ROW()-1))),$C907&gt;MAX(INDEX($C$1:$C$13701,MIN(13701,ROW()+1)):INDEX($C$1:$C$13701,MIN(13701,ROW()+設定!$B$24))),$C907&gt;=設定!$B$32,$C907&gt;=MAX(MIN(INDEX($C$1:$C$13701,MAX(1,ROW()-設定!$B$26)):INDEX($C$1:$C$13701,MAX(1,ROW()-1))),MIN(INDEX($C$1:$C$13701,MIN(13701,ROW()+1)):INDEX($C$1:$C$13701,MIN(13701,ROW()+設定!$B$26))))*10^(設定!$B$27/20)),1,0))</f>
        <v>0</v>
      </c>
      <c r="G907" s="33" t="n">
        <f aca="false">$G906+IF($F907=1,1,0)</f>
        <v>0</v>
      </c>
      <c r="H907" s="0" t="str">
        <f aca="false">IF($F907=1,$G907,"")</f>
        <v/>
      </c>
    </row>
    <row r="908" customFormat="false" ht="15" hidden="false" customHeight="false" outlineLevel="0" collapsed="false">
      <c r="A908" s="30" t="n">
        <v>141.5625</v>
      </c>
      <c r="B908" s="31" t="n">
        <v>12.8846</v>
      </c>
      <c r="C908" s="32" t="n">
        <f aca="false">IF($A908="","",IF(設定!$B$21="dB",10^($B908/20),ABS($B908)))</f>
        <v>4.40788240762875</v>
      </c>
      <c r="D908" s="32" t="n">
        <f aca="false">IF($A908="","",$A908^2)</f>
        <v>20039.94140625</v>
      </c>
      <c r="E908" s="32" t="n">
        <f aca="false">IF($A908="","",IF($C908&lt;=0,"",1/$C908^2))</f>
        <v>0.0514683208906133</v>
      </c>
      <c r="F908" s="33" t="n">
        <f aca="false">IF(OR(ROW()-設定!$B$30&lt;2,ROW()+設定!$B$30&gt;13701,N($A908)&lt;=0,N(INDEX($A$2:$A$13701,MIN(13700,MAX(1,ROW()-1+設定!$B$30))))&lt;=0,$A908&lt;設定!$B$28,$A908&gt;設定!$B$29),0,IF(AND($C908&gt;=MAX(INDEX($C$1:$C$13701,MAX(1,ROW()-設定!$B$24)):INDEX($C$1:$C$13701,MAX(1,ROW()-1))),$C908&gt;MAX(INDEX($C$1:$C$13701,MIN(13701,ROW()+1)):INDEX($C$1:$C$13701,MIN(13701,ROW()+設定!$B$24))),$C908&gt;=設定!$B$32,$C908&gt;=MAX(MIN(INDEX($C$1:$C$13701,MAX(1,ROW()-設定!$B$26)):INDEX($C$1:$C$13701,MAX(1,ROW()-1))),MIN(INDEX($C$1:$C$13701,MIN(13701,ROW()+1)):INDEX($C$1:$C$13701,MIN(13701,ROW()+設定!$B$26))))*10^(設定!$B$27/20)),1,0))</f>
        <v>0</v>
      </c>
      <c r="G908" s="33" t="n">
        <f aca="false">$G907+IF($F908=1,1,0)</f>
        <v>0</v>
      </c>
      <c r="H908" s="0" t="str">
        <f aca="false">IF($F908=1,$G908,"")</f>
        <v/>
      </c>
    </row>
    <row r="909" customFormat="false" ht="15" hidden="false" customHeight="false" outlineLevel="0" collapsed="false">
      <c r="A909" s="30" t="n">
        <v>141.71875</v>
      </c>
      <c r="B909" s="31" t="n">
        <v>13.0348</v>
      </c>
      <c r="C909" s="32" t="n">
        <f aca="false">IF($A909="","",IF(設定!$B$21="dB",10^($B909/20),ABS($B909)))</f>
        <v>4.48476818978319</v>
      </c>
      <c r="D909" s="32" t="n">
        <f aca="false">IF($A909="","",$A909^2)</f>
        <v>20084.2041015625</v>
      </c>
      <c r="E909" s="32" t="n">
        <f aca="false">IF($A909="","",IF($C909&lt;=0,"",1/$C909^2))</f>
        <v>0.0497187269517948</v>
      </c>
      <c r="F909" s="33" t="n">
        <f aca="false">IF(OR(ROW()-設定!$B$30&lt;2,ROW()+設定!$B$30&gt;13701,N($A909)&lt;=0,N(INDEX($A$2:$A$13701,MIN(13700,MAX(1,ROW()-1+設定!$B$30))))&lt;=0,$A909&lt;設定!$B$28,$A909&gt;設定!$B$29),0,IF(AND($C909&gt;=MAX(INDEX($C$1:$C$13701,MAX(1,ROW()-設定!$B$24)):INDEX($C$1:$C$13701,MAX(1,ROW()-1))),$C909&gt;MAX(INDEX($C$1:$C$13701,MIN(13701,ROW()+1)):INDEX($C$1:$C$13701,MIN(13701,ROW()+設定!$B$24))),$C909&gt;=設定!$B$32,$C909&gt;=MAX(MIN(INDEX($C$1:$C$13701,MAX(1,ROW()-設定!$B$26)):INDEX($C$1:$C$13701,MAX(1,ROW()-1))),MIN(INDEX($C$1:$C$13701,MIN(13701,ROW()+1)):INDEX($C$1:$C$13701,MIN(13701,ROW()+設定!$B$26))))*10^(設定!$B$27/20)),1,0))</f>
        <v>0</v>
      </c>
      <c r="G909" s="33" t="n">
        <f aca="false">$G908+IF($F909=1,1,0)</f>
        <v>0</v>
      </c>
      <c r="H909" s="0" t="str">
        <f aca="false">IF($F909=1,$G909,"")</f>
        <v/>
      </c>
    </row>
    <row r="910" customFormat="false" ht="15" hidden="false" customHeight="false" outlineLevel="0" collapsed="false">
      <c r="A910" s="30" t="n">
        <v>141.875</v>
      </c>
      <c r="B910" s="31" t="n">
        <v>12.7377</v>
      </c>
      <c r="C910" s="32" t="n">
        <f aca="false">IF($A910="","",IF(設定!$B$21="dB",10^($B910/20),ABS($B910)))</f>
        <v>4.33396101080643</v>
      </c>
      <c r="D910" s="32" t="n">
        <f aca="false">IF($A910="","",$A910^2)</f>
        <v>20128.515625</v>
      </c>
      <c r="E910" s="32" t="n">
        <f aca="false">IF($A910="","",IF($C910&lt;=0,"",1/$C910^2))</f>
        <v>0.0532390135545778</v>
      </c>
      <c r="F910" s="33" t="n">
        <f aca="false">IF(OR(ROW()-設定!$B$30&lt;2,ROW()+設定!$B$30&gt;13701,N($A910)&lt;=0,N(INDEX($A$2:$A$13701,MIN(13700,MAX(1,ROW()-1+設定!$B$30))))&lt;=0,$A910&lt;設定!$B$28,$A910&gt;設定!$B$29),0,IF(AND($C910&gt;=MAX(INDEX($C$1:$C$13701,MAX(1,ROW()-設定!$B$24)):INDEX($C$1:$C$13701,MAX(1,ROW()-1))),$C910&gt;MAX(INDEX($C$1:$C$13701,MIN(13701,ROW()+1)):INDEX($C$1:$C$13701,MIN(13701,ROW()+設定!$B$24))),$C910&gt;=設定!$B$32,$C910&gt;=MAX(MIN(INDEX($C$1:$C$13701,MAX(1,ROW()-設定!$B$26)):INDEX($C$1:$C$13701,MAX(1,ROW()-1))),MIN(INDEX($C$1:$C$13701,MIN(13701,ROW()+1)):INDEX($C$1:$C$13701,MIN(13701,ROW()+設定!$B$26))))*10^(設定!$B$27/20)),1,0))</f>
        <v>0</v>
      </c>
      <c r="G910" s="33" t="n">
        <f aca="false">$G909+IF($F910=1,1,0)</f>
        <v>0</v>
      </c>
      <c r="H910" s="0" t="str">
        <f aca="false">IF($F910=1,$G910,"")</f>
        <v/>
      </c>
    </row>
    <row r="911" customFormat="false" ht="15" hidden="false" customHeight="false" outlineLevel="0" collapsed="false">
      <c r="A911" s="30" t="n">
        <v>142.03125</v>
      </c>
      <c r="B911" s="31" t="n">
        <v>12.9863</v>
      </c>
      <c r="C911" s="32" t="n">
        <f aca="false">IF($A911="","",IF(設定!$B$21="dB",10^($B911/20),ABS($B911)))</f>
        <v>4.45979606503217</v>
      </c>
      <c r="D911" s="32" t="n">
        <f aca="false">IF($A911="","",$A911^2)</f>
        <v>20172.8759765625</v>
      </c>
      <c r="E911" s="32" t="n">
        <f aca="false">IF($A911="","",IF($C911&lt;=0,"",1/$C911^2))</f>
        <v>0.0502770745908332</v>
      </c>
      <c r="F911" s="33" t="n">
        <f aca="false">IF(OR(ROW()-設定!$B$30&lt;2,ROW()+設定!$B$30&gt;13701,N($A911)&lt;=0,N(INDEX($A$2:$A$13701,MIN(13700,MAX(1,ROW()-1+設定!$B$30))))&lt;=0,$A911&lt;設定!$B$28,$A911&gt;設定!$B$29),0,IF(AND($C911&gt;=MAX(INDEX($C$1:$C$13701,MAX(1,ROW()-設定!$B$24)):INDEX($C$1:$C$13701,MAX(1,ROW()-1))),$C911&gt;MAX(INDEX($C$1:$C$13701,MIN(13701,ROW()+1)):INDEX($C$1:$C$13701,MIN(13701,ROW()+設定!$B$24))),$C911&gt;=設定!$B$32,$C911&gt;=MAX(MIN(INDEX($C$1:$C$13701,MAX(1,ROW()-設定!$B$26)):INDEX($C$1:$C$13701,MAX(1,ROW()-1))),MIN(INDEX($C$1:$C$13701,MIN(13701,ROW()+1)):INDEX($C$1:$C$13701,MIN(13701,ROW()+設定!$B$26))))*10^(設定!$B$27/20)),1,0))</f>
        <v>0</v>
      </c>
      <c r="G911" s="33" t="n">
        <f aca="false">$G910+IF($F911=1,1,0)</f>
        <v>0</v>
      </c>
      <c r="H911" s="0" t="str">
        <f aca="false">IF($F911=1,$G911,"")</f>
        <v/>
      </c>
    </row>
    <row r="912" customFormat="false" ht="15" hidden="false" customHeight="false" outlineLevel="0" collapsed="false">
      <c r="A912" s="30" t="n">
        <v>142.1875</v>
      </c>
      <c r="B912" s="31" t="n">
        <v>12.8729</v>
      </c>
      <c r="C912" s="32" t="n">
        <f aca="false">IF($A912="","",IF(設定!$B$21="dB",10^($B912/20),ABS($B912)))</f>
        <v>4.40194893302825</v>
      </c>
      <c r="D912" s="32" t="n">
        <f aca="false">IF($A912="","",$A912^2)</f>
        <v>20217.28515625</v>
      </c>
      <c r="E912" s="32" t="n">
        <f aca="false">IF($A912="","",IF($C912&lt;=0,"",1/$C912^2))</f>
        <v>0.0516071647515038</v>
      </c>
      <c r="F912" s="33" t="n">
        <f aca="false">IF(OR(ROW()-設定!$B$30&lt;2,ROW()+設定!$B$30&gt;13701,N($A912)&lt;=0,N(INDEX($A$2:$A$13701,MIN(13700,MAX(1,ROW()-1+設定!$B$30))))&lt;=0,$A912&lt;設定!$B$28,$A912&gt;設定!$B$29),0,IF(AND($C912&gt;=MAX(INDEX($C$1:$C$13701,MAX(1,ROW()-設定!$B$24)):INDEX($C$1:$C$13701,MAX(1,ROW()-1))),$C912&gt;MAX(INDEX($C$1:$C$13701,MIN(13701,ROW()+1)):INDEX($C$1:$C$13701,MIN(13701,ROW()+設定!$B$24))),$C912&gt;=設定!$B$32,$C912&gt;=MAX(MIN(INDEX($C$1:$C$13701,MAX(1,ROW()-設定!$B$26)):INDEX($C$1:$C$13701,MAX(1,ROW()-1))),MIN(INDEX($C$1:$C$13701,MIN(13701,ROW()+1)):INDEX($C$1:$C$13701,MIN(13701,ROW()+設定!$B$26))))*10^(設定!$B$27/20)),1,0))</f>
        <v>0</v>
      </c>
      <c r="G912" s="33" t="n">
        <f aca="false">$G911+IF($F912=1,1,0)</f>
        <v>0</v>
      </c>
      <c r="H912" s="0" t="str">
        <f aca="false">IF($F912=1,$G912,"")</f>
        <v/>
      </c>
    </row>
    <row r="913" customFormat="false" ht="15" hidden="false" customHeight="false" outlineLevel="0" collapsed="false">
      <c r="A913" s="30" t="n">
        <v>142.34375</v>
      </c>
      <c r="B913" s="31" t="n">
        <v>13.025</v>
      </c>
      <c r="C913" s="32" t="n">
        <f aca="false">IF($A913="","",IF(設定!$B$21="dB",10^($B913/20),ABS($B913)))</f>
        <v>4.47971102864704</v>
      </c>
      <c r="D913" s="32" t="n">
        <f aca="false">IF($A913="","",$A913^2)</f>
        <v>20261.7431640625</v>
      </c>
      <c r="E913" s="32" t="n">
        <f aca="false">IF($A913="","",IF($C913&lt;=0,"",1/$C913^2))</f>
        <v>0.0498310455970529</v>
      </c>
      <c r="F913" s="33" t="n">
        <f aca="false">IF(OR(ROW()-設定!$B$30&lt;2,ROW()+設定!$B$30&gt;13701,N($A913)&lt;=0,N(INDEX($A$2:$A$13701,MIN(13700,MAX(1,ROW()-1+設定!$B$30))))&lt;=0,$A913&lt;設定!$B$28,$A913&gt;設定!$B$29),0,IF(AND($C913&gt;=MAX(INDEX($C$1:$C$13701,MAX(1,ROW()-設定!$B$24)):INDEX($C$1:$C$13701,MAX(1,ROW()-1))),$C913&gt;MAX(INDEX($C$1:$C$13701,MIN(13701,ROW()+1)):INDEX($C$1:$C$13701,MIN(13701,ROW()+設定!$B$24))),$C913&gt;=設定!$B$32,$C913&gt;=MAX(MIN(INDEX($C$1:$C$13701,MAX(1,ROW()-設定!$B$26)):INDEX($C$1:$C$13701,MAX(1,ROW()-1))),MIN(INDEX($C$1:$C$13701,MIN(13701,ROW()+1)):INDEX($C$1:$C$13701,MIN(13701,ROW()+設定!$B$26))))*10^(設定!$B$27/20)),1,0))</f>
        <v>0</v>
      </c>
      <c r="G913" s="33" t="n">
        <f aca="false">$G912+IF($F913=1,1,0)</f>
        <v>0</v>
      </c>
      <c r="H913" s="0" t="str">
        <f aca="false">IF($F913=1,$G913,"")</f>
        <v/>
      </c>
    </row>
    <row r="914" customFormat="false" ht="15" hidden="false" customHeight="false" outlineLevel="0" collapsed="false">
      <c r="A914" s="30" t="n">
        <v>142.5</v>
      </c>
      <c r="B914" s="31" t="n">
        <v>12.8995</v>
      </c>
      <c r="C914" s="32" t="n">
        <f aca="false">IF($A914="","",IF(設定!$B$21="dB",10^($B914/20),ABS($B914)))</f>
        <v>4.41545029246672</v>
      </c>
      <c r="D914" s="32" t="n">
        <f aca="false">IF($A914="","",$A914^2)</f>
        <v>20306.25</v>
      </c>
      <c r="E914" s="32" t="n">
        <f aca="false">IF($A914="","",IF($C914&lt;=0,"",1/$C914^2))</f>
        <v>0.0512920432739296</v>
      </c>
      <c r="F914" s="33" t="n">
        <f aca="false">IF(OR(ROW()-設定!$B$30&lt;2,ROW()+設定!$B$30&gt;13701,N($A914)&lt;=0,N(INDEX($A$2:$A$13701,MIN(13700,MAX(1,ROW()-1+設定!$B$30))))&lt;=0,$A914&lt;設定!$B$28,$A914&gt;設定!$B$29),0,IF(AND($C914&gt;=MAX(INDEX($C$1:$C$13701,MAX(1,ROW()-設定!$B$24)):INDEX($C$1:$C$13701,MAX(1,ROW()-1))),$C914&gt;MAX(INDEX($C$1:$C$13701,MIN(13701,ROW()+1)):INDEX($C$1:$C$13701,MIN(13701,ROW()+設定!$B$24))),$C914&gt;=設定!$B$32,$C914&gt;=MAX(MIN(INDEX($C$1:$C$13701,MAX(1,ROW()-設定!$B$26)):INDEX($C$1:$C$13701,MAX(1,ROW()-1))),MIN(INDEX($C$1:$C$13701,MIN(13701,ROW()+1)):INDEX($C$1:$C$13701,MIN(13701,ROW()+設定!$B$26))))*10^(設定!$B$27/20)),1,0))</f>
        <v>0</v>
      </c>
      <c r="G914" s="33" t="n">
        <f aca="false">$G913+IF($F914=1,1,0)</f>
        <v>0</v>
      </c>
      <c r="H914" s="0" t="str">
        <f aca="false">IF($F914=1,$G914,"")</f>
        <v/>
      </c>
    </row>
    <row r="915" customFormat="false" ht="15" hidden="false" customHeight="false" outlineLevel="0" collapsed="false">
      <c r="A915" s="30" t="n">
        <v>142.65625</v>
      </c>
      <c r="B915" s="31" t="n">
        <v>12.8105</v>
      </c>
      <c r="C915" s="32" t="n">
        <f aca="false">IF($A915="","",IF(設定!$B$21="dB",10^($B915/20),ABS($B915)))</f>
        <v>4.37043836612093</v>
      </c>
      <c r="D915" s="32" t="n">
        <f aca="false">IF($A915="","",$A915^2)</f>
        <v>20350.8056640625</v>
      </c>
      <c r="E915" s="32" t="n">
        <f aca="false">IF($A915="","",IF($C915&lt;=0,"",1/$C915^2))</f>
        <v>0.0523540158327714</v>
      </c>
      <c r="F915" s="33" t="n">
        <f aca="false">IF(OR(ROW()-設定!$B$30&lt;2,ROW()+設定!$B$30&gt;13701,N($A915)&lt;=0,N(INDEX($A$2:$A$13701,MIN(13700,MAX(1,ROW()-1+設定!$B$30))))&lt;=0,$A915&lt;設定!$B$28,$A915&gt;設定!$B$29),0,IF(AND($C915&gt;=MAX(INDEX($C$1:$C$13701,MAX(1,ROW()-設定!$B$24)):INDEX($C$1:$C$13701,MAX(1,ROW()-1))),$C915&gt;MAX(INDEX($C$1:$C$13701,MIN(13701,ROW()+1)):INDEX($C$1:$C$13701,MIN(13701,ROW()+設定!$B$24))),$C915&gt;=設定!$B$32,$C915&gt;=MAX(MIN(INDEX($C$1:$C$13701,MAX(1,ROW()-設定!$B$26)):INDEX($C$1:$C$13701,MAX(1,ROW()-1))),MIN(INDEX($C$1:$C$13701,MIN(13701,ROW()+1)):INDEX($C$1:$C$13701,MIN(13701,ROW()+設定!$B$26))))*10^(設定!$B$27/20)),1,0))</f>
        <v>0</v>
      </c>
      <c r="G915" s="33" t="n">
        <f aca="false">$G914+IF($F915=1,1,0)</f>
        <v>0</v>
      </c>
      <c r="H915" s="0" t="str">
        <f aca="false">IF($F915=1,$G915,"")</f>
        <v/>
      </c>
    </row>
    <row r="916" customFormat="false" ht="15" hidden="false" customHeight="false" outlineLevel="0" collapsed="false">
      <c r="A916" s="30" t="n">
        <v>142.8125</v>
      </c>
      <c r="B916" s="31" t="n">
        <v>12.9107</v>
      </c>
      <c r="C916" s="32" t="n">
        <f aca="false">IF($A916="","",IF(設定!$B$21="dB",10^($B916/20),ABS($B916)))</f>
        <v>4.4211474567874</v>
      </c>
      <c r="D916" s="32" t="n">
        <f aca="false">IF($A916="","",$A916^2)</f>
        <v>20395.41015625</v>
      </c>
      <c r="E916" s="32" t="n">
        <f aca="false">IF($A916="","",IF($C916&lt;=0,"",1/$C916^2))</f>
        <v>0.0511599368818838</v>
      </c>
      <c r="F916" s="33" t="n">
        <f aca="false">IF(OR(ROW()-設定!$B$30&lt;2,ROW()+設定!$B$30&gt;13701,N($A916)&lt;=0,N(INDEX($A$2:$A$13701,MIN(13700,MAX(1,ROW()-1+設定!$B$30))))&lt;=0,$A916&lt;設定!$B$28,$A916&gt;設定!$B$29),0,IF(AND($C916&gt;=MAX(INDEX($C$1:$C$13701,MAX(1,ROW()-設定!$B$24)):INDEX($C$1:$C$13701,MAX(1,ROW()-1))),$C916&gt;MAX(INDEX($C$1:$C$13701,MIN(13701,ROW()+1)):INDEX($C$1:$C$13701,MIN(13701,ROW()+設定!$B$24))),$C916&gt;=設定!$B$32,$C916&gt;=MAX(MIN(INDEX($C$1:$C$13701,MAX(1,ROW()-設定!$B$26)):INDEX($C$1:$C$13701,MAX(1,ROW()-1))),MIN(INDEX($C$1:$C$13701,MIN(13701,ROW()+1)):INDEX($C$1:$C$13701,MIN(13701,ROW()+設定!$B$26))))*10^(設定!$B$27/20)),1,0))</f>
        <v>0</v>
      </c>
      <c r="G916" s="33" t="n">
        <f aca="false">$G915+IF($F916=1,1,0)</f>
        <v>0</v>
      </c>
      <c r="H916" s="0" t="str">
        <f aca="false">IF($F916=1,$G916,"")</f>
        <v/>
      </c>
    </row>
    <row r="917" customFormat="false" ht="15" hidden="false" customHeight="false" outlineLevel="0" collapsed="false">
      <c r="A917" s="30" t="n">
        <v>142.96875</v>
      </c>
      <c r="B917" s="31" t="n">
        <v>12.9599</v>
      </c>
      <c r="C917" s="32" t="n">
        <f aca="false">IF($A917="","",IF(設定!$B$21="dB",10^($B917/20),ABS($B917)))</f>
        <v>4.44626148491934</v>
      </c>
      <c r="D917" s="32" t="n">
        <f aca="false">IF($A917="","",$A917^2)</f>
        <v>20440.0634765625</v>
      </c>
      <c r="E917" s="32" t="n">
        <f aca="false">IF($A917="","",IF($C917&lt;=0,"",1/$C917^2))</f>
        <v>0.0505836309180471</v>
      </c>
      <c r="F917" s="33" t="n">
        <f aca="false">IF(OR(ROW()-設定!$B$30&lt;2,ROW()+設定!$B$30&gt;13701,N($A917)&lt;=0,N(INDEX($A$2:$A$13701,MIN(13700,MAX(1,ROW()-1+設定!$B$30))))&lt;=0,$A917&lt;設定!$B$28,$A917&gt;設定!$B$29),0,IF(AND($C917&gt;=MAX(INDEX($C$1:$C$13701,MAX(1,ROW()-設定!$B$24)):INDEX($C$1:$C$13701,MAX(1,ROW()-1))),$C917&gt;MAX(INDEX($C$1:$C$13701,MIN(13701,ROW()+1)):INDEX($C$1:$C$13701,MIN(13701,ROW()+設定!$B$24))),$C917&gt;=設定!$B$32,$C917&gt;=MAX(MIN(INDEX($C$1:$C$13701,MAX(1,ROW()-設定!$B$26)):INDEX($C$1:$C$13701,MAX(1,ROW()-1))),MIN(INDEX($C$1:$C$13701,MIN(13701,ROW()+1)):INDEX($C$1:$C$13701,MIN(13701,ROW()+設定!$B$26))))*10^(設定!$B$27/20)),1,0))</f>
        <v>0</v>
      </c>
      <c r="G917" s="33" t="n">
        <f aca="false">$G916+IF($F917=1,1,0)</f>
        <v>0</v>
      </c>
      <c r="H917" s="0" t="str">
        <f aca="false">IF($F917=1,$G917,"")</f>
        <v/>
      </c>
    </row>
    <row r="918" customFormat="false" ht="15" hidden="false" customHeight="false" outlineLevel="0" collapsed="false">
      <c r="A918" s="30" t="n">
        <v>143.125</v>
      </c>
      <c r="B918" s="31" t="n">
        <v>12.8878</v>
      </c>
      <c r="C918" s="32" t="n">
        <f aca="false">IF($A918="","",IF(設定!$B$21="dB",10^($B918/20),ABS($B918)))</f>
        <v>4.40950663069508</v>
      </c>
      <c r="D918" s="32" t="n">
        <f aca="false">IF($A918="","",$A918^2)</f>
        <v>20484.765625</v>
      </c>
      <c r="E918" s="32" t="n">
        <f aca="false">IF($A918="","",IF($C918&lt;=0,"",1/$C918^2))</f>
        <v>0.0514304115983257</v>
      </c>
      <c r="F918" s="33" t="n">
        <f aca="false">IF(OR(ROW()-設定!$B$30&lt;2,ROW()+設定!$B$30&gt;13701,N($A918)&lt;=0,N(INDEX($A$2:$A$13701,MIN(13700,MAX(1,ROW()-1+設定!$B$30))))&lt;=0,$A918&lt;設定!$B$28,$A918&gt;設定!$B$29),0,IF(AND($C918&gt;=MAX(INDEX($C$1:$C$13701,MAX(1,ROW()-設定!$B$24)):INDEX($C$1:$C$13701,MAX(1,ROW()-1))),$C918&gt;MAX(INDEX($C$1:$C$13701,MIN(13701,ROW()+1)):INDEX($C$1:$C$13701,MIN(13701,ROW()+設定!$B$24))),$C918&gt;=設定!$B$32,$C918&gt;=MAX(MIN(INDEX($C$1:$C$13701,MAX(1,ROW()-設定!$B$26)):INDEX($C$1:$C$13701,MAX(1,ROW()-1))),MIN(INDEX($C$1:$C$13701,MIN(13701,ROW()+1)):INDEX($C$1:$C$13701,MIN(13701,ROW()+設定!$B$26))))*10^(設定!$B$27/20)),1,0))</f>
        <v>0</v>
      </c>
      <c r="G918" s="33" t="n">
        <f aca="false">$G917+IF($F918=1,1,0)</f>
        <v>0</v>
      </c>
      <c r="H918" s="0" t="str">
        <f aca="false">IF($F918=1,$G918,"")</f>
        <v/>
      </c>
    </row>
    <row r="919" customFormat="false" ht="15" hidden="false" customHeight="false" outlineLevel="0" collapsed="false">
      <c r="A919" s="30" t="n">
        <v>143.28125</v>
      </c>
      <c r="B919" s="31" t="n">
        <v>12.936</v>
      </c>
      <c r="C919" s="32" t="n">
        <f aca="false">IF($A919="","",IF(設定!$B$21="dB",10^($B919/20),ABS($B919)))</f>
        <v>4.43404401633441</v>
      </c>
      <c r="D919" s="32" t="n">
        <f aca="false">IF($A919="","",$A919^2)</f>
        <v>20529.5166015625</v>
      </c>
      <c r="E919" s="32" t="n">
        <f aca="false">IF($A919="","",IF($C919&lt;=0,"",1/$C919^2))</f>
        <v>0.0508627690306437</v>
      </c>
      <c r="F919" s="33" t="n">
        <f aca="false">IF(OR(ROW()-設定!$B$30&lt;2,ROW()+設定!$B$30&gt;13701,N($A919)&lt;=0,N(INDEX($A$2:$A$13701,MIN(13700,MAX(1,ROW()-1+設定!$B$30))))&lt;=0,$A919&lt;設定!$B$28,$A919&gt;設定!$B$29),0,IF(AND($C919&gt;=MAX(INDEX($C$1:$C$13701,MAX(1,ROW()-設定!$B$24)):INDEX($C$1:$C$13701,MAX(1,ROW()-1))),$C919&gt;MAX(INDEX($C$1:$C$13701,MIN(13701,ROW()+1)):INDEX($C$1:$C$13701,MIN(13701,ROW()+設定!$B$24))),$C919&gt;=設定!$B$32,$C919&gt;=MAX(MIN(INDEX($C$1:$C$13701,MAX(1,ROW()-設定!$B$26)):INDEX($C$1:$C$13701,MAX(1,ROW()-1))),MIN(INDEX($C$1:$C$13701,MIN(13701,ROW()+1)):INDEX($C$1:$C$13701,MIN(13701,ROW()+設定!$B$26))))*10^(設定!$B$27/20)),1,0))</f>
        <v>0</v>
      </c>
      <c r="G919" s="33" t="n">
        <f aca="false">$G918+IF($F919=1,1,0)</f>
        <v>0</v>
      </c>
      <c r="H919" s="0" t="str">
        <f aca="false">IF($F919=1,$G919,"")</f>
        <v/>
      </c>
    </row>
    <row r="920" customFormat="false" ht="15" hidden="false" customHeight="false" outlineLevel="0" collapsed="false">
      <c r="A920" s="30" t="n">
        <v>143.4375</v>
      </c>
      <c r="B920" s="31" t="n">
        <v>12.8321</v>
      </c>
      <c r="C920" s="32" t="n">
        <f aca="false">IF($A920="","",IF(設定!$B$21="dB",10^($B920/20),ABS($B920)))</f>
        <v>4.38132026174818</v>
      </c>
      <c r="D920" s="32" t="n">
        <f aca="false">IF($A920="","",$A920^2)</f>
        <v>20574.31640625</v>
      </c>
      <c r="E920" s="32" t="n">
        <f aca="false">IF($A920="","",IF($C920&lt;=0,"",1/$C920^2))</f>
        <v>0.0520942752040304</v>
      </c>
      <c r="F920" s="33" t="n">
        <f aca="false">IF(OR(ROW()-設定!$B$30&lt;2,ROW()+設定!$B$30&gt;13701,N($A920)&lt;=0,N(INDEX($A$2:$A$13701,MIN(13700,MAX(1,ROW()-1+設定!$B$30))))&lt;=0,$A920&lt;設定!$B$28,$A920&gt;設定!$B$29),0,IF(AND($C920&gt;=MAX(INDEX($C$1:$C$13701,MAX(1,ROW()-設定!$B$24)):INDEX($C$1:$C$13701,MAX(1,ROW()-1))),$C920&gt;MAX(INDEX($C$1:$C$13701,MIN(13701,ROW()+1)):INDEX($C$1:$C$13701,MIN(13701,ROW()+設定!$B$24))),$C920&gt;=設定!$B$32,$C920&gt;=MAX(MIN(INDEX($C$1:$C$13701,MAX(1,ROW()-設定!$B$26)):INDEX($C$1:$C$13701,MAX(1,ROW()-1))),MIN(INDEX($C$1:$C$13701,MIN(13701,ROW()+1)):INDEX($C$1:$C$13701,MIN(13701,ROW()+設定!$B$26))))*10^(設定!$B$27/20)),1,0))</f>
        <v>0</v>
      </c>
      <c r="G920" s="33" t="n">
        <f aca="false">$G919+IF($F920=1,1,0)</f>
        <v>0</v>
      </c>
      <c r="H920" s="0" t="str">
        <f aca="false">IF($F920=1,$G920,"")</f>
        <v/>
      </c>
    </row>
    <row r="921" customFormat="false" ht="15" hidden="false" customHeight="false" outlineLevel="0" collapsed="false">
      <c r="A921" s="30" t="n">
        <v>143.59375</v>
      </c>
      <c r="B921" s="31" t="n">
        <v>12.6617</v>
      </c>
      <c r="C921" s="32" t="n">
        <f aca="false">IF($A921="","",IF(設定!$B$21="dB",10^($B921/20),ABS($B921)))</f>
        <v>4.296205037471</v>
      </c>
      <c r="D921" s="32" t="n">
        <f aca="false">IF($A921="","",$A921^2)</f>
        <v>20619.1650390625</v>
      </c>
      <c r="E921" s="32" t="n">
        <f aca="false">IF($A921="","",IF($C921&lt;=0,"",1/$C921^2))</f>
        <v>0.0541788771381204</v>
      </c>
      <c r="F921" s="33" t="n">
        <f aca="false">IF(OR(ROW()-設定!$B$30&lt;2,ROW()+設定!$B$30&gt;13701,N($A921)&lt;=0,N(INDEX($A$2:$A$13701,MIN(13700,MAX(1,ROW()-1+設定!$B$30))))&lt;=0,$A921&lt;設定!$B$28,$A921&gt;設定!$B$29),0,IF(AND($C921&gt;=MAX(INDEX($C$1:$C$13701,MAX(1,ROW()-設定!$B$24)):INDEX($C$1:$C$13701,MAX(1,ROW()-1))),$C921&gt;MAX(INDEX($C$1:$C$13701,MIN(13701,ROW()+1)):INDEX($C$1:$C$13701,MIN(13701,ROW()+設定!$B$24))),$C921&gt;=設定!$B$32,$C921&gt;=MAX(MIN(INDEX($C$1:$C$13701,MAX(1,ROW()-設定!$B$26)):INDEX($C$1:$C$13701,MAX(1,ROW()-1))),MIN(INDEX($C$1:$C$13701,MIN(13701,ROW()+1)):INDEX($C$1:$C$13701,MIN(13701,ROW()+設定!$B$26))))*10^(設定!$B$27/20)),1,0))</f>
        <v>0</v>
      </c>
      <c r="G921" s="33" t="n">
        <f aca="false">$G920+IF($F921=1,1,0)</f>
        <v>0</v>
      </c>
      <c r="H921" s="0" t="str">
        <f aca="false">IF($F921=1,$G921,"")</f>
        <v/>
      </c>
    </row>
    <row r="922" customFormat="false" ht="15" hidden="false" customHeight="false" outlineLevel="0" collapsed="false">
      <c r="A922" s="30" t="n">
        <v>143.75</v>
      </c>
      <c r="B922" s="31" t="n">
        <v>12.9821</v>
      </c>
      <c r="C922" s="32" t="n">
        <f aca="false">IF($A922="","",IF(設定!$B$21="dB",10^($B922/20),ABS($B922)))</f>
        <v>4.45764008374207</v>
      </c>
      <c r="D922" s="32" t="n">
        <f aca="false">IF($A922="","",$A922^2)</f>
        <v>20664.0625</v>
      </c>
      <c r="E922" s="32" t="n">
        <f aca="false">IF($A922="","",IF($C922&lt;=0,"",1/$C922^2))</f>
        <v>0.0503257203511908</v>
      </c>
      <c r="F922" s="33" t="n">
        <f aca="false">IF(OR(ROW()-設定!$B$30&lt;2,ROW()+設定!$B$30&gt;13701,N($A922)&lt;=0,N(INDEX($A$2:$A$13701,MIN(13700,MAX(1,ROW()-1+設定!$B$30))))&lt;=0,$A922&lt;設定!$B$28,$A922&gt;設定!$B$29),0,IF(AND($C922&gt;=MAX(INDEX($C$1:$C$13701,MAX(1,ROW()-設定!$B$24)):INDEX($C$1:$C$13701,MAX(1,ROW()-1))),$C922&gt;MAX(INDEX($C$1:$C$13701,MIN(13701,ROW()+1)):INDEX($C$1:$C$13701,MIN(13701,ROW()+設定!$B$24))),$C922&gt;=設定!$B$32,$C922&gt;=MAX(MIN(INDEX($C$1:$C$13701,MAX(1,ROW()-設定!$B$26)):INDEX($C$1:$C$13701,MAX(1,ROW()-1))),MIN(INDEX($C$1:$C$13701,MIN(13701,ROW()+1)):INDEX($C$1:$C$13701,MIN(13701,ROW()+設定!$B$26))))*10^(設定!$B$27/20)),1,0))</f>
        <v>0</v>
      </c>
      <c r="G922" s="33" t="n">
        <f aca="false">$G921+IF($F922=1,1,0)</f>
        <v>0</v>
      </c>
      <c r="H922" s="0" t="str">
        <f aca="false">IF($F922=1,$G922,"")</f>
        <v/>
      </c>
    </row>
    <row r="923" customFormat="false" ht="15" hidden="false" customHeight="false" outlineLevel="0" collapsed="false">
      <c r="A923" s="30" t="n">
        <v>143.90625</v>
      </c>
      <c r="B923" s="31" t="n">
        <v>12.9618</v>
      </c>
      <c r="C923" s="32" t="n">
        <f aca="false">IF($A923="","",IF(設定!$B$21="dB",10^($B923/20),ABS($B923)))</f>
        <v>4.44723419136748</v>
      </c>
      <c r="D923" s="32" t="n">
        <f aca="false">IF($A923="","",$A923^2)</f>
        <v>20709.0087890625</v>
      </c>
      <c r="E923" s="32" t="n">
        <f aca="false">IF($A923="","",IF($C923&lt;=0,"",1/$C923^2))</f>
        <v>0.050561505866402</v>
      </c>
      <c r="F923" s="33" t="n">
        <f aca="false">IF(OR(ROW()-設定!$B$30&lt;2,ROW()+設定!$B$30&gt;13701,N($A923)&lt;=0,N(INDEX($A$2:$A$13701,MIN(13700,MAX(1,ROW()-1+設定!$B$30))))&lt;=0,$A923&lt;設定!$B$28,$A923&gt;設定!$B$29),0,IF(AND($C923&gt;=MAX(INDEX($C$1:$C$13701,MAX(1,ROW()-設定!$B$24)):INDEX($C$1:$C$13701,MAX(1,ROW()-1))),$C923&gt;MAX(INDEX($C$1:$C$13701,MIN(13701,ROW()+1)):INDEX($C$1:$C$13701,MIN(13701,ROW()+設定!$B$24))),$C923&gt;=設定!$B$32,$C923&gt;=MAX(MIN(INDEX($C$1:$C$13701,MAX(1,ROW()-設定!$B$26)):INDEX($C$1:$C$13701,MAX(1,ROW()-1))),MIN(INDEX($C$1:$C$13701,MIN(13701,ROW()+1)):INDEX($C$1:$C$13701,MIN(13701,ROW()+設定!$B$26))))*10^(設定!$B$27/20)),1,0))</f>
        <v>0</v>
      </c>
      <c r="G923" s="33" t="n">
        <f aca="false">$G922+IF($F923=1,1,0)</f>
        <v>0</v>
      </c>
      <c r="H923" s="0" t="str">
        <f aca="false">IF($F923=1,$G923,"")</f>
        <v/>
      </c>
    </row>
    <row r="924" customFormat="false" ht="15" hidden="false" customHeight="false" outlineLevel="0" collapsed="false">
      <c r="A924" s="30" t="n">
        <v>144.0625</v>
      </c>
      <c r="B924" s="31" t="n">
        <v>12.9056</v>
      </c>
      <c r="C924" s="32" t="n">
        <f aca="false">IF($A924="","",IF(設定!$B$21="dB",10^($B924/20),ABS($B924)))</f>
        <v>4.41855230134853</v>
      </c>
      <c r="D924" s="32" t="n">
        <f aca="false">IF($A924="","",$A924^2)</f>
        <v>20754.00390625</v>
      </c>
      <c r="E924" s="32" t="n">
        <f aca="false">IF($A924="","",IF($C924&lt;=0,"",1/$C924^2))</f>
        <v>0.0512200502261703</v>
      </c>
      <c r="F924" s="33" t="n">
        <f aca="false">IF(OR(ROW()-設定!$B$30&lt;2,ROW()+設定!$B$30&gt;13701,N($A924)&lt;=0,N(INDEX($A$2:$A$13701,MIN(13700,MAX(1,ROW()-1+設定!$B$30))))&lt;=0,$A924&lt;設定!$B$28,$A924&gt;設定!$B$29),0,IF(AND($C924&gt;=MAX(INDEX($C$1:$C$13701,MAX(1,ROW()-設定!$B$24)):INDEX($C$1:$C$13701,MAX(1,ROW()-1))),$C924&gt;MAX(INDEX($C$1:$C$13701,MIN(13701,ROW()+1)):INDEX($C$1:$C$13701,MIN(13701,ROW()+設定!$B$24))),$C924&gt;=設定!$B$32,$C924&gt;=MAX(MIN(INDEX($C$1:$C$13701,MAX(1,ROW()-設定!$B$26)):INDEX($C$1:$C$13701,MAX(1,ROW()-1))),MIN(INDEX($C$1:$C$13701,MIN(13701,ROW()+1)):INDEX($C$1:$C$13701,MIN(13701,ROW()+設定!$B$26))))*10^(設定!$B$27/20)),1,0))</f>
        <v>0</v>
      </c>
      <c r="G924" s="33" t="n">
        <f aca="false">$G923+IF($F924=1,1,0)</f>
        <v>0</v>
      </c>
      <c r="H924" s="0" t="str">
        <f aca="false">IF($F924=1,$G924,"")</f>
        <v/>
      </c>
    </row>
    <row r="925" customFormat="false" ht="15" hidden="false" customHeight="false" outlineLevel="0" collapsed="false">
      <c r="A925" s="30" t="n">
        <v>144.21875</v>
      </c>
      <c r="B925" s="31" t="n">
        <v>12.8983</v>
      </c>
      <c r="C925" s="32" t="n">
        <f aca="false">IF($A925="","",IF(設定!$B$21="dB",10^($B925/20),ABS($B925)))</f>
        <v>4.41484031760192</v>
      </c>
      <c r="D925" s="32" t="n">
        <f aca="false">IF($A925="","",$A925^2)</f>
        <v>20799.0478515625</v>
      </c>
      <c r="E925" s="32" t="n">
        <f aca="false">IF($A925="","",IF($C925&lt;=0,"",1/$C925^2))</f>
        <v>0.0513062177474232</v>
      </c>
      <c r="F925" s="33" t="n">
        <f aca="false">IF(OR(ROW()-設定!$B$30&lt;2,ROW()+設定!$B$30&gt;13701,N($A925)&lt;=0,N(INDEX($A$2:$A$13701,MIN(13700,MAX(1,ROW()-1+設定!$B$30))))&lt;=0,$A925&lt;設定!$B$28,$A925&gt;設定!$B$29),0,IF(AND($C925&gt;=MAX(INDEX($C$1:$C$13701,MAX(1,ROW()-設定!$B$24)):INDEX($C$1:$C$13701,MAX(1,ROW()-1))),$C925&gt;MAX(INDEX($C$1:$C$13701,MIN(13701,ROW()+1)):INDEX($C$1:$C$13701,MIN(13701,ROW()+設定!$B$24))),$C925&gt;=設定!$B$32,$C925&gt;=MAX(MIN(INDEX($C$1:$C$13701,MAX(1,ROW()-設定!$B$26)):INDEX($C$1:$C$13701,MAX(1,ROW()-1))),MIN(INDEX($C$1:$C$13701,MIN(13701,ROW()+1)):INDEX($C$1:$C$13701,MIN(13701,ROW()+設定!$B$26))))*10^(設定!$B$27/20)),1,0))</f>
        <v>0</v>
      </c>
      <c r="G925" s="33" t="n">
        <f aca="false">$G924+IF($F925=1,1,0)</f>
        <v>0</v>
      </c>
      <c r="H925" s="0" t="str">
        <f aca="false">IF($F925=1,$G925,"")</f>
        <v/>
      </c>
    </row>
    <row r="926" customFormat="false" ht="15" hidden="false" customHeight="false" outlineLevel="0" collapsed="false">
      <c r="A926" s="30" t="n">
        <v>144.375</v>
      </c>
      <c r="B926" s="31" t="n">
        <v>12.9994</v>
      </c>
      <c r="C926" s="32" t="n">
        <f aca="false">IF($A926="","",IF(設定!$B$21="dB",10^($B926/20),ABS($B926)))</f>
        <v>4.46652737407243</v>
      </c>
      <c r="D926" s="32" t="n">
        <f aca="false">IF($A926="","",$A926^2)</f>
        <v>20844.140625</v>
      </c>
      <c r="E926" s="32" t="n">
        <f aca="false">IF($A926="","",IF($C926&lt;=0,"",1/$C926^2))</f>
        <v>0.0501256479985708</v>
      </c>
      <c r="F926" s="33" t="n">
        <f aca="false">IF(OR(ROW()-設定!$B$30&lt;2,ROW()+設定!$B$30&gt;13701,N($A926)&lt;=0,N(INDEX($A$2:$A$13701,MIN(13700,MAX(1,ROW()-1+設定!$B$30))))&lt;=0,$A926&lt;設定!$B$28,$A926&gt;設定!$B$29),0,IF(AND($C926&gt;=MAX(INDEX($C$1:$C$13701,MAX(1,ROW()-設定!$B$24)):INDEX($C$1:$C$13701,MAX(1,ROW()-1))),$C926&gt;MAX(INDEX($C$1:$C$13701,MIN(13701,ROW()+1)):INDEX($C$1:$C$13701,MIN(13701,ROW()+設定!$B$24))),$C926&gt;=設定!$B$32,$C926&gt;=MAX(MIN(INDEX($C$1:$C$13701,MAX(1,ROW()-設定!$B$26)):INDEX($C$1:$C$13701,MAX(1,ROW()-1))),MIN(INDEX($C$1:$C$13701,MIN(13701,ROW()+1)):INDEX($C$1:$C$13701,MIN(13701,ROW()+設定!$B$26))))*10^(設定!$B$27/20)),1,0))</f>
        <v>0</v>
      </c>
      <c r="G926" s="33" t="n">
        <f aca="false">$G925+IF($F926=1,1,0)</f>
        <v>0</v>
      </c>
      <c r="H926" s="0" t="str">
        <f aca="false">IF($F926=1,$G926,"")</f>
        <v/>
      </c>
    </row>
    <row r="927" customFormat="false" ht="15" hidden="false" customHeight="false" outlineLevel="0" collapsed="false">
      <c r="A927" s="30" t="n">
        <v>144.53125</v>
      </c>
      <c r="B927" s="31" t="n">
        <v>12.8454</v>
      </c>
      <c r="C927" s="32" t="n">
        <f aca="false">IF($A927="","",IF(設定!$B$21="dB",10^($B927/20),ABS($B927)))</f>
        <v>4.38803416187274</v>
      </c>
      <c r="D927" s="32" t="n">
        <f aca="false">IF($A927="","",$A927^2)</f>
        <v>20889.2822265625</v>
      </c>
      <c r="E927" s="32" t="n">
        <f aca="false">IF($A927="","",IF($C927&lt;=0,"",1/$C927^2))</f>
        <v>0.0519349837416361</v>
      </c>
      <c r="F927" s="33" t="n">
        <f aca="false">IF(OR(ROW()-設定!$B$30&lt;2,ROW()+設定!$B$30&gt;13701,N($A927)&lt;=0,N(INDEX($A$2:$A$13701,MIN(13700,MAX(1,ROW()-1+設定!$B$30))))&lt;=0,$A927&lt;設定!$B$28,$A927&gt;設定!$B$29),0,IF(AND($C927&gt;=MAX(INDEX($C$1:$C$13701,MAX(1,ROW()-設定!$B$24)):INDEX($C$1:$C$13701,MAX(1,ROW()-1))),$C927&gt;MAX(INDEX($C$1:$C$13701,MIN(13701,ROW()+1)):INDEX($C$1:$C$13701,MIN(13701,ROW()+設定!$B$24))),$C927&gt;=設定!$B$32,$C927&gt;=MAX(MIN(INDEX($C$1:$C$13701,MAX(1,ROW()-設定!$B$26)):INDEX($C$1:$C$13701,MAX(1,ROW()-1))),MIN(INDEX($C$1:$C$13701,MIN(13701,ROW()+1)):INDEX($C$1:$C$13701,MIN(13701,ROW()+設定!$B$26))))*10^(設定!$B$27/20)),1,0))</f>
        <v>0</v>
      </c>
      <c r="G927" s="33" t="n">
        <f aca="false">$G926+IF($F927=1,1,0)</f>
        <v>0</v>
      </c>
      <c r="H927" s="0" t="str">
        <f aca="false">IF($F927=1,$G927,"")</f>
        <v/>
      </c>
    </row>
    <row r="928" customFormat="false" ht="15" hidden="false" customHeight="false" outlineLevel="0" collapsed="false">
      <c r="A928" s="30" t="n">
        <v>144.6875</v>
      </c>
      <c r="B928" s="31" t="n">
        <v>12.8208</v>
      </c>
      <c r="C928" s="32" t="n">
        <f aca="false">IF($A928="","",IF(設定!$B$21="dB",10^($B928/20),ABS($B928)))</f>
        <v>4.37562404289155</v>
      </c>
      <c r="D928" s="32" t="n">
        <f aca="false">IF($A928="","",$A928^2)</f>
        <v>20934.47265625</v>
      </c>
      <c r="E928" s="32" t="n">
        <f aca="false">IF($A928="","",IF($C928&lt;=0,"",1/$C928^2))</f>
        <v>0.0522299968927394</v>
      </c>
      <c r="F928" s="33" t="n">
        <f aca="false">IF(OR(ROW()-設定!$B$30&lt;2,ROW()+設定!$B$30&gt;13701,N($A928)&lt;=0,N(INDEX($A$2:$A$13701,MIN(13700,MAX(1,ROW()-1+設定!$B$30))))&lt;=0,$A928&lt;設定!$B$28,$A928&gt;設定!$B$29),0,IF(AND($C928&gt;=MAX(INDEX($C$1:$C$13701,MAX(1,ROW()-設定!$B$24)):INDEX($C$1:$C$13701,MAX(1,ROW()-1))),$C928&gt;MAX(INDEX($C$1:$C$13701,MIN(13701,ROW()+1)):INDEX($C$1:$C$13701,MIN(13701,ROW()+設定!$B$24))),$C928&gt;=設定!$B$32,$C928&gt;=MAX(MIN(INDEX($C$1:$C$13701,MAX(1,ROW()-設定!$B$26)):INDEX($C$1:$C$13701,MAX(1,ROW()-1))),MIN(INDEX($C$1:$C$13701,MIN(13701,ROW()+1)):INDEX($C$1:$C$13701,MIN(13701,ROW()+設定!$B$26))))*10^(設定!$B$27/20)),1,0))</f>
        <v>0</v>
      </c>
      <c r="G928" s="33" t="n">
        <f aca="false">$G927+IF($F928=1,1,0)</f>
        <v>0</v>
      </c>
      <c r="H928" s="0" t="str">
        <f aca="false">IF($F928=1,$G928,"")</f>
        <v/>
      </c>
    </row>
    <row r="929" customFormat="false" ht="15" hidden="false" customHeight="false" outlineLevel="0" collapsed="false">
      <c r="A929" s="30" t="n">
        <v>144.84375</v>
      </c>
      <c r="B929" s="31" t="n">
        <v>12.8758</v>
      </c>
      <c r="C929" s="32" t="n">
        <f aca="false">IF($A929="","",IF(設定!$B$21="dB",10^($B929/20),ABS($B929)))</f>
        <v>4.40341887839251</v>
      </c>
      <c r="D929" s="32" t="n">
        <f aca="false">IF($A929="","",$A929^2)</f>
        <v>20979.7119140625</v>
      </c>
      <c r="E929" s="32" t="n">
        <f aca="false">IF($A929="","",IF($C929&lt;=0,"",1/$C929^2))</f>
        <v>0.0515727155869011</v>
      </c>
      <c r="F929" s="33" t="n">
        <f aca="false">IF(OR(ROW()-設定!$B$30&lt;2,ROW()+設定!$B$30&gt;13701,N($A929)&lt;=0,N(INDEX($A$2:$A$13701,MIN(13700,MAX(1,ROW()-1+設定!$B$30))))&lt;=0,$A929&lt;設定!$B$28,$A929&gt;設定!$B$29),0,IF(AND($C929&gt;=MAX(INDEX($C$1:$C$13701,MAX(1,ROW()-設定!$B$24)):INDEX($C$1:$C$13701,MAX(1,ROW()-1))),$C929&gt;MAX(INDEX($C$1:$C$13701,MIN(13701,ROW()+1)):INDEX($C$1:$C$13701,MIN(13701,ROW()+設定!$B$24))),$C929&gt;=設定!$B$32,$C929&gt;=MAX(MIN(INDEX($C$1:$C$13701,MAX(1,ROW()-設定!$B$26)):INDEX($C$1:$C$13701,MAX(1,ROW()-1))),MIN(INDEX($C$1:$C$13701,MIN(13701,ROW()+1)):INDEX($C$1:$C$13701,MIN(13701,ROW()+設定!$B$26))))*10^(設定!$B$27/20)),1,0))</f>
        <v>0</v>
      </c>
      <c r="G929" s="33" t="n">
        <f aca="false">$G928+IF($F929=1,1,0)</f>
        <v>0</v>
      </c>
      <c r="H929" s="0" t="str">
        <f aca="false">IF($F929=1,$G929,"")</f>
        <v/>
      </c>
    </row>
    <row r="930" customFormat="false" ht="15" hidden="false" customHeight="false" outlineLevel="0" collapsed="false">
      <c r="A930" s="30" t="n">
        <v>145</v>
      </c>
      <c r="B930" s="31" t="n">
        <v>13.0196</v>
      </c>
      <c r="C930" s="32" t="n">
        <f aca="false">IF($A930="","",IF(設定!$B$21="dB",10^($B930/20),ABS($B930)))</f>
        <v>4.47692686691499</v>
      </c>
      <c r="D930" s="32" t="n">
        <f aca="false">IF($A930="","",$A930^2)</f>
        <v>21025</v>
      </c>
      <c r="E930" s="32" t="n">
        <f aca="false">IF($A930="","",IF($C930&lt;=0,"",1/$C930^2))</f>
        <v>0.0498930438535463</v>
      </c>
      <c r="F930" s="33" t="n">
        <f aca="false">IF(OR(ROW()-設定!$B$30&lt;2,ROW()+設定!$B$30&gt;13701,N($A930)&lt;=0,N(INDEX($A$2:$A$13701,MIN(13700,MAX(1,ROW()-1+設定!$B$30))))&lt;=0,$A930&lt;設定!$B$28,$A930&gt;設定!$B$29),0,IF(AND($C930&gt;=MAX(INDEX($C$1:$C$13701,MAX(1,ROW()-設定!$B$24)):INDEX($C$1:$C$13701,MAX(1,ROW()-1))),$C930&gt;MAX(INDEX($C$1:$C$13701,MIN(13701,ROW()+1)):INDEX($C$1:$C$13701,MIN(13701,ROW()+設定!$B$24))),$C930&gt;=設定!$B$32,$C930&gt;=MAX(MIN(INDEX($C$1:$C$13701,MAX(1,ROW()-設定!$B$26)):INDEX($C$1:$C$13701,MAX(1,ROW()-1))),MIN(INDEX($C$1:$C$13701,MIN(13701,ROW()+1)):INDEX($C$1:$C$13701,MIN(13701,ROW()+設定!$B$26))))*10^(設定!$B$27/20)),1,0))</f>
        <v>0</v>
      </c>
      <c r="G930" s="33" t="n">
        <f aca="false">$G929+IF($F930=1,1,0)</f>
        <v>0</v>
      </c>
      <c r="H930" s="0" t="str">
        <f aca="false">IF($F930=1,$G930,"")</f>
        <v/>
      </c>
    </row>
    <row r="931" customFormat="false" ht="15" hidden="false" customHeight="false" outlineLevel="0" collapsed="false">
      <c r="A931" s="30" t="n">
        <v>145.15625</v>
      </c>
      <c r="B931" s="31" t="n">
        <v>12.7514</v>
      </c>
      <c r="C931" s="32" t="n">
        <f aca="false">IF($A931="","",IF(設定!$B$21="dB",10^($B931/20),ABS($B931)))</f>
        <v>4.34080223472118</v>
      </c>
      <c r="D931" s="32" t="n">
        <f aca="false">IF($A931="","",$A931^2)</f>
        <v>21070.3369140625</v>
      </c>
      <c r="E931" s="32" t="n">
        <f aca="false">IF($A931="","",IF($C931&lt;=0,"",1/$C931^2))</f>
        <v>0.0530713334887004</v>
      </c>
      <c r="F931" s="33" t="n">
        <f aca="false">IF(OR(ROW()-設定!$B$30&lt;2,ROW()+設定!$B$30&gt;13701,N($A931)&lt;=0,N(INDEX($A$2:$A$13701,MIN(13700,MAX(1,ROW()-1+設定!$B$30))))&lt;=0,$A931&lt;設定!$B$28,$A931&gt;設定!$B$29),0,IF(AND($C931&gt;=MAX(INDEX($C$1:$C$13701,MAX(1,ROW()-設定!$B$24)):INDEX($C$1:$C$13701,MAX(1,ROW()-1))),$C931&gt;MAX(INDEX($C$1:$C$13701,MIN(13701,ROW()+1)):INDEX($C$1:$C$13701,MIN(13701,ROW()+設定!$B$24))),$C931&gt;=設定!$B$32,$C931&gt;=MAX(MIN(INDEX($C$1:$C$13701,MAX(1,ROW()-設定!$B$26)):INDEX($C$1:$C$13701,MAX(1,ROW()-1))),MIN(INDEX($C$1:$C$13701,MIN(13701,ROW()+1)):INDEX($C$1:$C$13701,MIN(13701,ROW()+設定!$B$26))))*10^(設定!$B$27/20)),1,0))</f>
        <v>0</v>
      </c>
      <c r="G931" s="33" t="n">
        <f aca="false">$G930+IF($F931=1,1,0)</f>
        <v>0</v>
      </c>
      <c r="H931" s="0" t="str">
        <f aca="false">IF($F931=1,$G931,"")</f>
        <v/>
      </c>
    </row>
    <row r="932" customFormat="false" ht="15" hidden="false" customHeight="false" outlineLevel="0" collapsed="false">
      <c r="A932" s="30" t="n">
        <v>145.3125</v>
      </c>
      <c r="B932" s="31" t="n">
        <v>13.0225</v>
      </c>
      <c r="C932" s="32" t="n">
        <f aca="false">IF($A932="","",IF(設定!$B$21="dB",10^($B932/20),ABS($B932)))</f>
        <v>4.47842184970427</v>
      </c>
      <c r="D932" s="32" t="n">
        <f aca="false">IF($A932="","",$A932^2)</f>
        <v>21115.72265625</v>
      </c>
      <c r="E932" s="32" t="n">
        <f aca="false">IF($A932="","",IF($C932&lt;=0,"",1/$C932^2))</f>
        <v>0.0498597389105501</v>
      </c>
      <c r="F932" s="33" t="n">
        <f aca="false">IF(OR(ROW()-設定!$B$30&lt;2,ROW()+設定!$B$30&gt;13701,N($A932)&lt;=0,N(INDEX($A$2:$A$13701,MIN(13700,MAX(1,ROW()-1+設定!$B$30))))&lt;=0,$A932&lt;設定!$B$28,$A932&gt;設定!$B$29),0,IF(AND($C932&gt;=MAX(INDEX($C$1:$C$13701,MAX(1,ROW()-設定!$B$24)):INDEX($C$1:$C$13701,MAX(1,ROW()-1))),$C932&gt;MAX(INDEX($C$1:$C$13701,MIN(13701,ROW()+1)):INDEX($C$1:$C$13701,MIN(13701,ROW()+設定!$B$24))),$C932&gt;=設定!$B$32,$C932&gt;=MAX(MIN(INDEX($C$1:$C$13701,MAX(1,ROW()-設定!$B$26)):INDEX($C$1:$C$13701,MAX(1,ROW()-1))),MIN(INDEX($C$1:$C$13701,MIN(13701,ROW()+1)):INDEX($C$1:$C$13701,MIN(13701,ROW()+設定!$B$26))))*10^(設定!$B$27/20)),1,0))</f>
        <v>0</v>
      </c>
      <c r="G932" s="33" t="n">
        <f aca="false">$G931+IF($F932=1,1,0)</f>
        <v>0</v>
      </c>
      <c r="H932" s="0" t="str">
        <f aca="false">IF($F932=1,$G932,"")</f>
        <v/>
      </c>
    </row>
    <row r="933" customFormat="false" ht="15" hidden="false" customHeight="false" outlineLevel="0" collapsed="false">
      <c r="A933" s="30" t="n">
        <v>145.46875</v>
      </c>
      <c r="B933" s="31" t="n">
        <v>12.8325</v>
      </c>
      <c r="C933" s="32" t="n">
        <f aca="false">IF($A933="","",IF(設定!$B$21="dB",10^($B933/20),ABS($B933)))</f>
        <v>4.38152203364856</v>
      </c>
      <c r="D933" s="32" t="n">
        <f aca="false">IF($A933="","",$A933^2)</f>
        <v>21161.1572265625</v>
      </c>
      <c r="E933" s="32" t="n">
        <f aca="false">IF($A933="","",IF($C933&lt;=0,"",1/$C933^2))</f>
        <v>0.0520894773649218</v>
      </c>
      <c r="F933" s="33" t="n">
        <f aca="false">IF(OR(ROW()-設定!$B$30&lt;2,ROW()+設定!$B$30&gt;13701,N($A933)&lt;=0,N(INDEX($A$2:$A$13701,MIN(13700,MAX(1,ROW()-1+設定!$B$30))))&lt;=0,$A933&lt;設定!$B$28,$A933&gt;設定!$B$29),0,IF(AND($C933&gt;=MAX(INDEX($C$1:$C$13701,MAX(1,ROW()-設定!$B$24)):INDEX($C$1:$C$13701,MAX(1,ROW()-1))),$C933&gt;MAX(INDEX($C$1:$C$13701,MIN(13701,ROW()+1)):INDEX($C$1:$C$13701,MIN(13701,ROW()+設定!$B$24))),$C933&gt;=設定!$B$32,$C933&gt;=MAX(MIN(INDEX($C$1:$C$13701,MAX(1,ROW()-設定!$B$26)):INDEX($C$1:$C$13701,MAX(1,ROW()-1))),MIN(INDEX($C$1:$C$13701,MIN(13701,ROW()+1)):INDEX($C$1:$C$13701,MIN(13701,ROW()+設定!$B$26))))*10^(設定!$B$27/20)),1,0))</f>
        <v>0</v>
      </c>
      <c r="G933" s="33" t="n">
        <f aca="false">$G932+IF($F933=1,1,0)</f>
        <v>0</v>
      </c>
      <c r="H933" s="0" t="str">
        <f aca="false">IF($F933=1,$G933,"")</f>
        <v/>
      </c>
    </row>
    <row r="934" customFormat="false" ht="15" hidden="false" customHeight="false" outlineLevel="0" collapsed="false">
      <c r="A934" s="30" t="n">
        <v>145.625</v>
      </c>
      <c r="B934" s="31" t="n">
        <v>12.785</v>
      </c>
      <c r="C934" s="32" t="n">
        <f aca="false">IF($A934="","",IF(設定!$B$21="dB",10^($B934/20),ABS($B934)))</f>
        <v>4.35762646643946</v>
      </c>
      <c r="D934" s="32" t="n">
        <f aca="false">IF($A934="","",$A934^2)</f>
        <v>21206.640625</v>
      </c>
      <c r="E934" s="32" t="n">
        <f aca="false">IF($A934="","",IF($C934&lt;=0,"",1/$C934^2))</f>
        <v>0.0526623214893897</v>
      </c>
      <c r="F934" s="33" t="n">
        <f aca="false">IF(OR(ROW()-設定!$B$30&lt;2,ROW()+設定!$B$30&gt;13701,N($A934)&lt;=0,N(INDEX($A$2:$A$13701,MIN(13700,MAX(1,ROW()-1+設定!$B$30))))&lt;=0,$A934&lt;設定!$B$28,$A934&gt;設定!$B$29),0,IF(AND($C934&gt;=MAX(INDEX($C$1:$C$13701,MAX(1,ROW()-設定!$B$24)):INDEX($C$1:$C$13701,MAX(1,ROW()-1))),$C934&gt;MAX(INDEX($C$1:$C$13701,MIN(13701,ROW()+1)):INDEX($C$1:$C$13701,MIN(13701,ROW()+設定!$B$24))),$C934&gt;=設定!$B$32,$C934&gt;=MAX(MIN(INDEX($C$1:$C$13701,MAX(1,ROW()-設定!$B$26)):INDEX($C$1:$C$13701,MAX(1,ROW()-1))),MIN(INDEX($C$1:$C$13701,MIN(13701,ROW()+1)):INDEX($C$1:$C$13701,MIN(13701,ROW()+設定!$B$26))))*10^(設定!$B$27/20)),1,0))</f>
        <v>0</v>
      </c>
      <c r="G934" s="33" t="n">
        <f aca="false">$G933+IF($F934=1,1,0)</f>
        <v>0</v>
      </c>
      <c r="H934" s="0" t="str">
        <f aca="false">IF($F934=1,$G934,"")</f>
        <v/>
      </c>
    </row>
    <row r="935" customFormat="false" ht="15" hidden="false" customHeight="false" outlineLevel="0" collapsed="false">
      <c r="A935" s="30" t="n">
        <v>145.78125</v>
      </c>
      <c r="B935" s="31" t="n">
        <v>13.0318</v>
      </c>
      <c r="C935" s="32" t="n">
        <f aca="false">IF($A935="","",IF(設定!$B$21="dB",10^($B935/20),ABS($B935)))</f>
        <v>4.48321947319557</v>
      </c>
      <c r="D935" s="32" t="n">
        <f aca="false">IF($A935="","",$A935^2)</f>
        <v>21252.1728515625</v>
      </c>
      <c r="E935" s="32" t="n">
        <f aca="false">IF($A935="","",IF($C935&lt;=0,"",1/$C935^2))</f>
        <v>0.0497530832965463</v>
      </c>
      <c r="F935" s="33" t="n">
        <f aca="false">IF(OR(ROW()-設定!$B$30&lt;2,ROW()+設定!$B$30&gt;13701,N($A935)&lt;=0,N(INDEX($A$2:$A$13701,MIN(13700,MAX(1,ROW()-1+設定!$B$30))))&lt;=0,$A935&lt;設定!$B$28,$A935&gt;設定!$B$29),0,IF(AND($C935&gt;=MAX(INDEX($C$1:$C$13701,MAX(1,ROW()-設定!$B$24)):INDEX($C$1:$C$13701,MAX(1,ROW()-1))),$C935&gt;MAX(INDEX($C$1:$C$13701,MIN(13701,ROW()+1)):INDEX($C$1:$C$13701,MIN(13701,ROW()+設定!$B$24))),$C935&gt;=設定!$B$32,$C935&gt;=MAX(MIN(INDEX($C$1:$C$13701,MAX(1,ROW()-設定!$B$26)):INDEX($C$1:$C$13701,MAX(1,ROW()-1))),MIN(INDEX($C$1:$C$13701,MIN(13701,ROW()+1)):INDEX($C$1:$C$13701,MIN(13701,ROW()+設定!$B$26))))*10^(設定!$B$27/20)),1,0))</f>
        <v>0</v>
      </c>
      <c r="G935" s="33" t="n">
        <f aca="false">$G934+IF($F935=1,1,0)</f>
        <v>0</v>
      </c>
      <c r="H935" s="0" t="str">
        <f aca="false">IF($F935=1,$G935,"")</f>
        <v/>
      </c>
    </row>
    <row r="936" customFormat="false" ht="15" hidden="false" customHeight="false" outlineLevel="0" collapsed="false">
      <c r="A936" s="30" t="n">
        <v>145.9375</v>
      </c>
      <c r="B936" s="31" t="n">
        <v>12.8923</v>
      </c>
      <c r="C936" s="32" t="n">
        <f aca="false">IF($A936="","",IF(設定!$B$21="dB",10^($B936/20),ABS($B936)))</f>
        <v>4.41179170702496</v>
      </c>
      <c r="D936" s="32" t="n">
        <f aca="false">IF($A936="","",$A936^2)</f>
        <v>21297.75390625</v>
      </c>
      <c r="E936" s="32" t="n">
        <f aca="false">IF($A936="","",IF($C936&lt;=0,"",1/$C936^2))</f>
        <v>0.0513771488929384</v>
      </c>
      <c r="F936" s="33" t="n">
        <f aca="false">IF(OR(ROW()-設定!$B$30&lt;2,ROW()+設定!$B$30&gt;13701,N($A936)&lt;=0,N(INDEX($A$2:$A$13701,MIN(13700,MAX(1,ROW()-1+設定!$B$30))))&lt;=0,$A936&lt;設定!$B$28,$A936&gt;設定!$B$29),0,IF(AND($C936&gt;=MAX(INDEX($C$1:$C$13701,MAX(1,ROW()-設定!$B$24)):INDEX($C$1:$C$13701,MAX(1,ROW()-1))),$C936&gt;MAX(INDEX($C$1:$C$13701,MIN(13701,ROW()+1)):INDEX($C$1:$C$13701,MIN(13701,ROW()+設定!$B$24))),$C936&gt;=設定!$B$32,$C936&gt;=MAX(MIN(INDEX($C$1:$C$13701,MAX(1,ROW()-設定!$B$26)):INDEX($C$1:$C$13701,MAX(1,ROW()-1))),MIN(INDEX($C$1:$C$13701,MIN(13701,ROW()+1)):INDEX($C$1:$C$13701,MIN(13701,ROW()+設定!$B$26))))*10^(設定!$B$27/20)),1,0))</f>
        <v>0</v>
      </c>
      <c r="G936" s="33" t="n">
        <f aca="false">$G935+IF($F936=1,1,0)</f>
        <v>0</v>
      </c>
      <c r="H936" s="0" t="str">
        <f aca="false">IF($F936=1,$G936,"")</f>
        <v/>
      </c>
    </row>
    <row r="937" customFormat="false" ht="15" hidden="false" customHeight="false" outlineLevel="0" collapsed="false">
      <c r="A937" s="30" t="n">
        <v>146.09375</v>
      </c>
      <c r="B937" s="31" t="n">
        <v>12.7669</v>
      </c>
      <c r="C937" s="32" t="n">
        <f aca="false">IF($A937="","",IF(設定!$B$21="dB",10^($B937/20),ABS($B937)))</f>
        <v>4.34855532692452</v>
      </c>
      <c r="D937" s="32" t="n">
        <f aca="false">IF($A937="","",$A937^2)</f>
        <v>21343.3837890625</v>
      </c>
      <c r="E937" s="32" t="n">
        <f aca="false">IF($A937="","",IF($C937&lt;=0,"",1/$C937^2))</f>
        <v>0.0528822591381277</v>
      </c>
      <c r="F937" s="33" t="n">
        <f aca="false">IF(OR(ROW()-設定!$B$30&lt;2,ROW()+設定!$B$30&gt;13701,N($A937)&lt;=0,N(INDEX($A$2:$A$13701,MIN(13700,MAX(1,ROW()-1+設定!$B$30))))&lt;=0,$A937&lt;設定!$B$28,$A937&gt;設定!$B$29),0,IF(AND($C937&gt;=MAX(INDEX($C$1:$C$13701,MAX(1,ROW()-設定!$B$24)):INDEX($C$1:$C$13701,MAX(1,ROW()-1))),$C937&gt;MAX(INDEX($C$1:$C$13701,MIN(13701,ROW()+1)):INDEX($C$1:$C$13701,MIN(13701,ROW()+設定!$B$24))),$C937&gt;=設定!$B$32,$C937&gt;=MAX(MIN(INDEX($C$1:$C$13701,MAX(1,ROW()-設定!$B$26)):INDEX($C$1:$C$13701,MAX(1,ROW()-1))),MIN(INDEX($C$1:$C$13701,MIN(13701,ROW()+1)):INDEX($C$1:$C$13701,MIN(13701,ROW()+設定!$B$26))))*10^(設定!$B$27/20)),1,0))</f>
        <v>0</v>
      </c>
      <c r="G937" s="33" t="n">
        <f aca="false">$G936+IF($F937=1,1,0)</f>
        <v>0</v>
      </c>
      <c r="H937" s="0" t="str">
        <f aca="false">IF($F937=1,$G937,"")</f>
        <v/>
      </c>
    </row>
    <row r="938" customFormat="false" ht="15" hidden="false" customHeight="false" outlineLevel="0" collapsed="false">
      <c r="A938" s="30" t="n">
        <v>146.25</v>
      </c>
      <c r="B938" s="31" t="n">
        <v>12.867</v>
      </c>
      <c r="C938" s="32" t="n">
        <f aca="false">IF($A938="","",IF(設定!$B$21="dB",10^($B938/20),ABS($B938)))</f>
        <v>4.39895986903485</v>
      </c>
      <c r="D938" s="32" t="n">
        <f aca="false">IF($A938="","",$A938^2)</f>
        <v>21389.0625</v>
      </c>
      <c r="E938" s="32" t="n">
        <f aca="false">IF($A938="","",IF($C938&lt;=0,"",1/$C938^2))</f>
        <v>0.0516773220299959</v>
      </c>
      <c r="F938" s="33" t="n">
        <f aca="false">IF(OR(ROW()-設定!$B$30&lt;2,ROW()+設定!$B$30&gt;13701,N($A938)&lt;=0,N(INDEX($A$2:$A$13701,MIN(13700,MAX(1,ROW()-1+設定!$B$30))))&lt;=0,$A938&lt;設定!$B$28,$A938&gt;設定!$B$29),0,IF(AND($C938&gt;=MAX(INDEX($C$1:$C$13701,MAX(1,ROW()-設定!$B$24)):INDEX($C$1:$C$13701,MAX(1,ROW()-1))),$C938&gt;MAX(INDEX($C$1:$C$13701,MIN(13701,ROW()+1)):INDEX($C$1:$C$13701,MIN(13701,ROW()+設定!$B$24))),$C938&gt;=設定!$B$32,$C938&gt;=MAX(MIN(INDEX($C$1:$C$13701,MAX(1,ROW()-設定!$B$26)):INDEX($C$1:$C$13701,MAX(1,ROW()-1))),MIN(INDEX($C$1:$C$13701,MIN(13701,ROW()+1)):INDEX($C$1:$C$13701,MIN(13701,ROW()+設定!$B$26))))*10^(設定!$B$27/20)),1,0))</f>
        <v>0</v>
      </c>
      <c r="G938" s="33" t="n">
        <f aca="false">$G937+IF($F938=1,1,0)</f>
        <v>0</v>
      </c>
      <c r="H938" s="0" t="str">
        <f aca="false">IF($F938=1,$G938,"")</f>
        <v/>
      </c>
    </row>
    <row r="939" customFormat="false" ht="15" hidden="false" customHeight="false" outlineLevel="0" collapsed="false">
      <c r="A939" s="30" t="n">
        <v>146.40625</v>
      </c>
      <c r="B939" s="31" t="n">
        <v>13.0024</v>
      </c>
      <c r="C939" s="32" t="n">
        <f aca="false">IF($A939="","",IF(設定!$B$21="dB",10^($B939/20),ABS($B939)))</f>
        <v>4.46807032441753</v>
      </c>
      <c r="D939" s="32" t="n">
        <f aca="false">IF($A939="","",$A939^2)</f>
        <v>21434.7900390625</v>
      </c>
      <c r="E939" s="32" t="n">
        <f aca="false">IF($A939="","",IF($C939&lt;=0,"",1/$C939^2))</f>
        <v>0.0500910343841086</v>
      </c>
      <c r="F939" s="33" t="n">
        <f aca="false">IF(OR(ROW()-設定!$B$30&lt;2,ROW()+設定!$B$30&gt;13701,N($A939)&lt;=0,N(INDEX($A$2:$A$13701,MIN(13700,MAX(1,ROW()-1+設定!$B$30))))&lt;=0,$A939&lt;設定!$B$28,$A939&gt;設定!$B$29),0,IF(AND($C939&gt;=MAX(INDEX($C$1:$C$13701,MAX(1,ROW()-設定!$B$24)):INDEX($C$1:$C$13701,MAX(1,ROW()-1))),$C939&gt;MAX(INDEX($C$1:$C$13701,MIN(13701,ROW()+1)):INDEX($C$1:$C$13701,MIN(13701,ROW()+設定!$B$24))),$C939&gt;=設定!$B$32,$C939&gt;=MAX(MIN(INDEX($C$1:$C$13701,MAX(1,ROW()-設定!$B$26)):INDEX($C$1:$C$13701,MAX(1,ROW()-1))),MIN(INDEX($C$1:$C$13701,MIN(13701,ROW()+1)):INDEX($C$1:$C$13701,MIN(13701,ROW()+設定!$B$26))))*10^(設定!$B$27/20)),1,0))</f>
        <v>0</v>
      </c>
      <c r="G939" s="33" t="n">
        <f aca="false">$G938+IF($F939=1,1,0)</f>
        <v>0</v>
      </c>
      <c r="H939" s="0" t="str">
        <f aca="false">IF($F939=1,$G939,"")</f>
        <v/>
      </c>
    </row>
    <row r="940" customFormat="false" ht="15" hidden="false" customHeight="false" outlineLevel="0" collapsed="false">
      <c r="A940" s="30" t="n">
        <v>146.5625</v>
      </c>
      <c r="B940" s="31" t="n">
        <v>13.03</v>
      </c>
      <c r="C940" s="32" t="n">
        <f aca="false">IF($A940="","",IF(設定!$B$21="dB",10^($B940/20),ABS($B940)))</f>
        <v>4.4822904999662</v>
      </c>
      <c r="D940" s="32" t="n">
        <f aca="false">IF($A940="","",$A940^2)</f>
        <v>21480.56640625</v>
      </c>
      <c r="E940" s="32" t="n">
        <f aca="false">IF($A940="","",IF($C940&lt;=0,"",1/$C940^2))</f>
        <v>0.0497737084978936</v>
      </c>
      <c r="F940" s="33" t="n">
        <f aca="false">IF(OR(ROW()-設定!$B$30&lt;2,ROW()+設定!$B$30&gt;13701,N($A940)&lt;=0,N(INDEX($A$2:$A$13701,MIN(13700,MAX(1,ROW()-1+設定!$B$30))))&lt;=0,$A940&lt;設定!$B$28,$A940&gt;設定!$B$29),0,IF(AND($C940&gt;=MAX(INDEX($C$1:$C$13701,MAX(1,ROW()-設定!$B$24)):INDEX($C$1:$C$13701,MAX(1,ROW()-1))),$C940&gt;MAX(INDEX($C$1:$C$13701,MIN(13701,ROW()+1)):INDEX($C$1:$C$13701,MIN(13701,ROW()+設定!$B$24))),$C940&gt;=設定!$B$32,$C940&gt;=MAX(MIN(INDEX($C$1:$C$13701,MAX(1,ROW()-設定!$B$26)):INDEX($C$1:$C$13701,MAX(1,ROW()-1))),MIN(INDEX($C$1:$C$13701,MIN(13701,ROW()+1)):INDEX($C$1:$C$13701,MIN(13701,ROW()+設定!$B$26))))*10^(設定!$B$27/20)),1,0))</f>
        <v>0</v>
      </c>
      <c r="G940" s="33" t="n">
        <f aca="false">$G939+IF($F940=1,1,0)</f>
        <v>0</v>
      </c>
      <c r="H940" s="0" t="str">
        <f aca="false">IF($F940=1,$G940,"")</f>
        <v/>
      </c>
    </row>
    <row r="941" customFormat="false" ht="15" hidden="false" customHeight="false" outlineLevel="0" collapsed="false">
      <c r="A941" s="30" t="n">
        <v>146.71875</v>
      </c>
      <c r="B941" s="31" t="n">
        <v>12.8631</v>
      </c>
      <c r="C941" s="32" t="n">
        <f aca="false">IF($A941="","",IF(設定!$B$21="dB",10^($B941/20),ABS($B941)))</f>
        <v>4.39698516140719</v>
      </c>
      <c r="D941" s="32" t="n">
        <f aca="false">IF($A941="","",$A941^2)</f>
        <v>21526.3916015625</v>
      </c>
      <c r="E941" s="32" t="n">
        <f aca="false">IF($A941="","",IF($C941&lt;=0,"",1/$C941^2))</f>
        <v>0.0517237495312413</v>
      </c>
      <c r="F941" s="33" t="n">
        <f aca="false">IF(OR(ROW()-設定!$B$30&lt;2,ROW()+設定!$B$30&gt;13701,N($A941)&lt;=0,N(INDEX($A$2:$A$13701,MIN(13700,MAX(1,ROW()-1+設定!$B$30))))&lt;=0,$A941&lt;設定!$B$28,$A941&gt;設定!$B$29),0,IF(AND($C941&gt;=MAX(INDEX($C$1:$C$13701,MAX(1,ROW()-設定!$B$24)):INDEX($C$1:$C$13701,MAX(1,ROW()-1))),$C941&gt;MAX(INDEX($C$1:$C$13701,MIN(13701,ROW()+1)):INDEX($C$1:$C$13701,MIN(13701,ROW()+設定!$B$24))),$C941&gt;=設定!$B$32,$C941&gt;=MAX(MIN(INDEX($C$1:$C$13701,MAX(1,ROW()-設定!$B$26)):INDEX($C$1:$C$13701,MAX(1,ROW()-1))),MIN(INDEX($C$1:$C$13701,MIN(13701,ROW()+1)):INDEX($C$1:$C$13701,MIN(13701,ROW()+設定!$B$26))))*10^(設定!$B$27/20)),1,0))</f>
        <v>0</v>
      </c>
      <c r="G941" s="33" t="n">
        <f aca="false">$G940+IF($F941=1,1,0)</f>
        <v>0</v>
      </c>
      <c r="H941" s="0" t="str">
        <f aca="false">IF($F941=1,$G941,"")</f>
        <v/>
      </c>
    </row>
    <row r="942" customFormat="false" ht="15" hidden="false" customHeight="false" outlineLevel="0" collapsed="false">
      <c r="A942" s="30" t="n">
        <v>146.875</v>
      </c>
      <c r="B942" s="31" t="n">
        <v>12.9511</v>
      </c>
      <c r="C942" s="32" t="n">
        <f aca="false">IF($A942="","",IF(設定!$B$21="dB",10^($B942/20),ABS($B942)))</f>
        <v>4.44175909209336</v>
      </c>
      <c r="D942" s="32" t="n">
        <f aca="false">IF($A942="","",$A942^2)</f>
        <v>21572.265625</v>
      </c>
      <c r="E942" s="32" t="n">
        <f aca="false">IF($A942="","",IF($C942&lt;=0,"",1/$C942^2))</f>
        <v>0.0506862311718623</v>
      </c>
      <c r="F942" s="33" t="n">
        <f aca="false">IF(OR(ROW()-設定!$B$30&lt;2,ROW()+設定!$B$30&gt;13701,N($A942)&lt;=0,N(INDEX($A$2:$A$13701,MIN(13700,MAX(1,ROW()-1+設定!$B$30))))&lt;=0,$A942&lt;設定!$B$28,$A942&gt;設定!$B$29),0,IF(AND($C942&gt;=MAX(INDEX($C$1:$C$13701,MAX(1,ROW()-設定!$B$24)):INDEX($C$1:$C$13701,MAX(1,ROW()-1))),$C942&gt;MAX(INDEX($C$1:$C$13701,MIN(13701,ROW()+1)):INDEX($C$1:$C$13701,MIN(13701,ROW()+設定!$B$24))),$C942&gt;=設定!$B$32,$C942&gt;=MAX(MIN(INDEX($C$1:$C$13701,MAX(1,ROW()-設定!$B$26)):INDEX($C$1:$C$13701,MAX(1,ROW()-1))),MIN(INDEX($C$1:$C$13701,MIN(13701,ROW()+1)):INDEX($C$1:$C$13701,MIN(13701,ROW()+設定!$B$26))))*10^(設定!$B$27/20)),1,0))</f>
        <v>0</v>
      </c>
      <c r="G942" s="33" t="n">
        <f aca="false">$G941+IF($F942=1,1,0)</f>
        <v>0</v>
      </c>
      <c r="H942" s="0" t="str">
        <f aca="false">IF($F942=1,$G942,"")</f>
        <v/>
      </c>
    </row>
    <row r="943" customFormat="false" ht="15" hidden="false" customHeight="false" outlineLevel="0" collapsed="false">
      <c r="A943" s="30" t="n">
        <v>147.03125</v>
      </c>
      <c r="B943" s="31" t="n">
        <v>12.9838</v>
      </c>
      <c r="C943" s="32" t="n">
        <f aca="false">IF($A943="","",IF(設定!$B$21="dB",10^($B943/20),ABS($B943)))</f>
        <v>4.45851261725187</v>
      </c>
      <c r="D943" s="32" t="n">
        <f aca="false">IF($A943="","",$A943^2)</f>
        <v>21618.1884765625</v>
      </c>
      <c r="E943" s="32" t="n">
        <f aca="false">IF($A943="","",IF($C943&lt;=0,"",1/$C943^2))</f>
        <v>0.0503060247331726</v>
      </c>
      <c r="F943" s="33" t="n">
        <f aca="false">IF(OR(ROW()-設定!$B$30&lt;2,ROW()+設定!$B$30&gt;13701,N($A943)&lt;=0,N(INDEX($A$2:$A$13701,MIN(13700,MAX(1,ROW()-1+設定!$B$30))))&lt;=0,$A943&lt;設定!$B$28,$A943&gt;設定!$B$29),0,IF(AND($C943&gt;=MAX(INDEX($C$1:$C$13701,MAX(1,ROW()-設定!$B$24)):INDEX($C$1:$C$13701,MAX(1,ROW()-1))),$C943&gt;MAX(INDEX($C$1:$C$13701,MIN(13701,ROW()+1)):INDEX($C$1:$C$13701,MIN(13701,ROW()+設定!$B$24))),$C943&gt;=設定!$B$32,$C943&gt;=MAX(MIN(INDEX($C$1:$C$13701,MAX(1,ROW()-設定!$B$26)):INDEX($C$1:$C$13701,MAX(1,ROW()-1))),MIN(INDEX($C$1:$C$13701,MIN(13701,ROW()+1)):INDEX($C$1:$C$13701,MIN(13701,ROW()+設定!$B$26))))*10^(設定!$B$27/20)),1,0))</f>
        <v>0</v>
      </c>
      <c r="G943" s="33" t="n">
        <f aca="false">$G942+IF($F943=1,1,0)</f>
        <v>0</v>
      </c>
      <c r="H943" s="0" t="str">
        <f aca="false">IF($F943=1,$G943,"")</f>
        <v/>
      </c>
    </row>
    <row r="944" customFormat="false" ht="15" hidden="false" customHeight="false" outlineLevel="0" collapsed="false">
      <c r="A944" s="30" t="n">
        <v>147.1875</v>
      </c>
      <c r="B944" s="31" t="n">
        <v>12.8433</v>
      </c>
      <c r="C944" s="32" t="n">
        <f aca="false">IF($A944="","",IF(設定!$B$21="dB",10^($B944/20),ABS($B944)))</f>
        <v>4.38697338879511</v>
      </c>
      <c r="D944" s="32" t="n">
        <f aca="false">IF($A944="","",$A944^2)</f>
        <v>21664.16015625</v>
      </c>
      <c r="E944" s="32" t="n">
        <f aca="false">IF($A944="","",IF($C944&lt;=0,"",1/$C944^2))</f>
        <v>0.0519601026052377</v>
      </c>
      <c r="F944" s="33" t="n">
        <f aca="false">IF(OR(ROW()-設定!$B$30&lt;2,ROW()+設定!$B$30&gt;13701,N($A944)&lt;=0,N(INDEX($A$2:$A$13701,MIN(13700,MAX(1,ROW()-1+設定!$B$30))))&lt;=0,$A944&lt;設定!$B$28,$A944&gt;設定!$B$29),0,IF(AND($C944&gt;=MAX(INDEX($C$1:$C$13701,MAX(1,ROW()-設定!$B$24)):INDEX($C$1:$C$13701,MAX(1,ROW()-1))),$C944&gt;MAX(INDEX($C$1:$C$13701,MIN(13701,ROW()+1)):INDEX($C$1:$C$13701,MIN(13701,ROW()+設定!$B$24))),$C944&gt;=設定!$B$32,$C944&gt;=MAX(MIN(INDEX($C$1:$C$13701,MAX(1,ROW()-設定!$B$26)):INDEX($C$1:$C$13701,MAX(1,ROW()-1))),MIN(INDEX($C$1:$C$13701,MIN(13701,ROW()+1)):INDEX($C$1:$C$13701,MIN(13701,ROW()+設定!$B$26))))*10^(設定!$B$27/20)),1,0))</f>
        <v>0</v>
      </c>
      <c r="G944" s="33" t="n">
        <f aca="false">$G943+IF($F944=1,1,0)</f>
        <v>0</v>
      </c>
      <c r="H944" s="0" t="str">
        <f aca="false">IF($F944=1,$G944,"")</f>
        <v/>
      </c>
    </row>
    <row r="945" customFormat="false" ht="15" hidden="false" customHeight="false" outlineLevel="0" collapsed="false">
      <c r="A945" s="30" t="n">
        <v>147.34375</v>
      </c>
      <c r="B945" s="31" t="n">
        <v>12.9487</v>
      </c>
      <c r="C945" s="32" t="n">
        <f aca="false">IF($A945="","",IF(設定!$B$21="dB",10^($B945/20),ABS($B945)))</f>
        <v>4.44053195824332</v>
      </c>
      <c r="D945" s="32" t="n">
        <f aca="false">IF($A945="","",$A945^2)</f>
        <v>21710.1806640625</v>
      </c>
      <c r="E945" s="32" t="n">
        <f aca="false">IF($A945="","",IF($C945&lt;=0,"",1/$C945^2))</f>
        <v>0.0507142491592812</v>
      </c>
      <c r="F945" s="33" t="n">
        <f aca="false">IF(OR(ROW()-設定!$B$30&lt;2,ROW()+設定!$B$30&gt;13701,N($A945)&lt;=0,N(INDEX($A$2:$A$13701,MIN(13700,MAX(1,ROW()-1+設定!$B$30))))&lt;=0,$A945&lt;設定!$B$28,$A945&gt;設定!$B$29),0,IF(AND($C945&gt;=MAX(INDEX($C$1:$C$13701,MAX(1,ROW()-設定!$B$24)):INDEX($C$1:$C$13701,MAX(1,ROW()-1))),$C945&gt;MAX(INDEX($C$1:$C$13701,MIN(13701,ROW()+1)):INDEX($C$1:$C$13701,MIN(13701,ROW()+設定!$B$24))),$C945&gt;=設定!$B$32,$C945&gt;=MAX(MIN(INDEX($C$1:$C$13701,MAX(1,ROW()-設定!$B$26)):INDEX($C$1:$C$13701,MAX(1,ROW()-1))),MIN(INDEX($C$1:$C$13701,MIN(13701,ROW()+1)):INDEX($C$1:$C$13701,MIN(13701,ROW()+設定!$B$26))))*10^(設定!$B$27/20)),1,0))</f>
        <v>0</v>
      </c>
      <c r="G945" s="33" t="n">
        <f aca="false">$G944+IF($F945=1,1,0)</f>
        <v>0</v>
      </c>
      <c r="H945" s="0" t="str">
        <f aca="false">IF($F945=1,$G945,"")</f>
        <v/>
      </c>
    </row>
    <row r="946" customFormat="false" ht="15" hidden="false" customHeight="false" outlineLevel="0" collapsed="false">
      <c r="A946" s="30" t="n">
        <v>147.5</v>
      </c>
      <c r="B946" s="31" t="n">
        <v>12.9096</v>
      </c>
      <c r="C946" s="32" t="n">
        <f aca="false">IF($A946="","",IF(設定!$B$21="dB",10^($B946/20),ABS($B946)))</f>
        <v>4.42058758848708</v>
      </c>
      <c r="D946" s="32" t="n">
        <f aca="false">IF($A946="","",$A946^2)</f>
        <v>21756.25</v>
      </c>
      <c r="E946" s="32" t="n">
        <f aca="false">IF($A946="","",IF($C946&lt;=0,"",1/$C946^2))</f>
        <v>0.0511728965349357</v>
      </c>
      <c r="F946" s="33" t="n">
        <f aca="false">IF(OR(ROW()-設定!$B$30&lt;2,ROW()+設定!$B$30&gt;13701,N($A946)&lt;=0,N(INDEX($A$2:$A$13701,MIN(13700,MAX(1,ROW()-1+設定!$B$30))))&lt;=0,$A946&lt;設定!$B$28,$A946&gt;設定!$B$29),0,IF(AND($C946&gt;=MAX(INDEX($C$1:$C$13701,MAX(1,ROW()-設定!$B$24)):INDEX($C$1:$C$13701,MAX(1,ROW()-1))),$C946&gt;MAX(INDEX($C$1:$C$13701,MIN(13701,ROW()+1)):INDEX($C$1:$C$13701,MIN(13701,ROW()+設定!$B$24))),$C946&gt;=設定!$B$32,$C946&gt;=MAX(MIN(INDEX($C$1:$C$13701,MAX(1,ROW()-設定!$B$26)):INDEX($C$1:$C$13701,MAX(1,ROW()-1))),MIN(INDEX($C$1:$C$13701,MIN(13701,ROW()+1)):INDEX($C$1:$C$13701,MIN(13701,ROW()+設定!$B$26))))*10^(設定!$B$27/20)),1,0))</f>
        <v>0</v>
      </c>
      <c r="G946" s="33" t="n">
        <f aca="false">$G945+IF($F946=1,1,0)</f>
        <v>0</v>
      </c>
      <c r="H946" s="0" t="str">
        <f aca="false">IF($F946=1,$G946,"")</f>
        <v/>
      </c>
    </row>
    <row r="947" customFormat="false" ht="15" hidden="false" customHeight="false" outlineLevel="0" collapsed="false">
      <c r="A947" s="30" t="n">
        <v>147.65625</v>
      </c>
      <c r="B947" s="31" t="n">
        <v>12.8587</v>
      </c>
      <c r="C947" s="32" t="n">
        <f aca="false">IF($A947="","",IF(設定!$B$21="dB",10^($B947/20),ABS($B947)))</f>
        <v>4.39475835032414</v>
      </c>
      <c r="D947" s="32" t="n">
        <f aca="false">IF($A947="","",$A947^2)</f>
        <v>21802.3681640625</v>
      </c>
      <c r="E947" s="32" t="n">
        <f aca="false">IF($A947="","",IF($C947&lt;=0,"",1/$C947^2))</f>
        <v>0.0517761793532992</v>
      </c>
      <c r="F947" s="33" t="n">
        <f aca="false">IF(OR(ROW()-設定!$B$30&lt;2,ROW()+設定!$B$30&gt;13701,N($A947)&lt;=0,N(INDEX($A$2:$A$13701,MIN(13700,MAX(1,ROW()-1+設定!$B$30))))&lt;=0,$A947&lt;設定!$B$28,$A947&gt;設定!$B$29),0,IF(AND($C947&gt;=MAX(INDEX($C$1:$C$13701,MAX(1,ROW()-設定!$B$24)):INDEX($C$1:$C$13701,MAX(1,ROW()-1))),$C947&gt;MAX(INDEX($C$1:$C$13701,MIN(13701,ROW()+1)):INDEX($C$1:$C$13701,MIN(13701,ROW()+設定!$B$24))),$C947&gt;=設定!$B$32,$C947&gt;=MAX(MIN(INDEX($C$1:$C$13701,MAX(1,ROW()-設定!$B$26)):INDEX($C$1:$C$13701,MAX(1,ROW()-1))),MIN(INDEX($C$1:$C$13701,MIN(13701,ROW()+1)):INDEX($C$1:$C$13701,MIN(13701,ROW()+設定!$B$26))))*10^(設定!$B$27/20)),1,0))</f>
        <v>0</v>
      </c>
      <c r="G947" s="33" t="n">
        <f aca="false">$G946+IF($F947=1,1,0)</f>
        <v>0</v>
      </c>
      <c r="H947" s="0" t="str">
        <f aca="false">IF($F947=1,$G947,"")</f>
        <v/>
      </c>
    </row>
    <row r="948" customFormat="false" ht="15" hidden="false" customHeight="false" outlineLevel="0" collapsed="false">
      <c r="A948" s="30" t="n">
        <v>147.8125</v>
      </c>
      <c r="B948" s="31" t="n">
        <v>12.8636</v>
      </c>
      <c r="C948" s="32" t="n">
        <f aca="false">IF($A948="","",IF(設定!$B$21="dB",10^($B948/20),ABS($B948)))</f>
        <v>4.39723827950462</v>
      </c>
      <c r="D948" s="32" t="n">
        <f aca="false">IF($A948="","",$A948^2)</f>
        <v>21848.53515625</v>
      </c>
      <c r="E948" s="32" t="n">
        <f aca="false">IF($A948="","",IF($C948&lt;=0,"",1/$C948^2))</f>
        <v>0.0517177949572895</v>
      </c>
      <c r="F948" s="33" t="n">
        <f aca="false">IF(OR(ROW()-設定!$B$30&lt;2,ROW()+設定!$B$30&gt;13701,N($A948)&lt;=0,N(INDEX($A$2:$A$13701,MIN(13700,MAX(1,ROW()-1+設定!$B$30))))&lt;=0,$A948&lt;設定!$B$28,$A948&gt;設定!$B$29),0,IF(AND($C948&gt;=MAX(INDEX($C$1:$C$13701,MAX(1,ROW()-設定!$B$24)):INDEX($C$1:$C$13701,MAX(1,ROW()-1))),$C948&gt;MAX(INDEX($C$1:$C$13701,MIN(13701,ROW()+1)):INDEX($C$1:$C$13701,MIN(13701,ROW()+設定!$B$24))),$C948&gt;=設定!$B$32,$C948&gt;=MAX(MIN(INDEX($C$1:$C$13701,MAX(1,ROW()-設定!$B$26)):INDEX($C$1:$C$13701,MAX(1,ROW()-1))),MIN(INDEX($C$1:$C$13701,MIN(13701,ROW()+1)):INDEX($C$1:$C$13701,MIN(13701,ROW()+設定!$B$26))))*10^(設定!$B$27/20)),1,0))</f>
        <v>0</v>
      </c>
      <c r="G948" s="33" t="n">
        <f aca="false">$G947+IF($F948=1,1,0)</f>
        <v>0</v>
      </c>
      <c r="H948" s="0" t="str">
        <f aca="false">IF($F948=1,$G948,"")</f>
        <v/>
      </c>
    </row>
    <row r="949" customFormat="false" ht="15" hidden="false" customHeight="false" outlineLevel="0" collapsed="false">
      <c r="A949" s="30" t="n">
        <v>147.96875</v>
      </c>
      <c r="B949" s="31" t="n">
        <v>12.9236</v>
      </c>
      <c r="C949" s="32" t="n">
        <f aca="false">IF($A949="","",IF(設定!$B$21="dB",10^($B949/20),ABS($B949)))</f>
        <v>4.42771847912062</v>
      </c>
      <c r="D949" s="32" t="n">
        <f aca="false">IF($A949="","",$A949^2)</f>
        <v>21894.7509765625</v>
      </c>
      <c r="E949" s="32" t="n">
        <f aca="false">IF($A949="","",IF($C949&lt;=0,"",1/$C949^2))</f>
        <v>0.0510082002084559</v>
      </c>
      <c r="F949" s="33" t="n">
        <f aca="false">IF(OR(ROW()-設定!$B$30&lt;2,ROW()+設定!$B$30&gt;13701,N($A949)&lt;=0,N(INDEX($A$2:$A$13701,MIN(13700,MAX(1,ROW()-1+設定!$B$30))))&lt;=0,$A949&lt;設定!$B$28,$A949&gt;設定!$B$29),0,IF(AND($C949&gt;=MAX(INDEX($C$1:$C$13701,MAX(1,ROW()-設定!$B$24)):INDEX($C$1:$C$13701,MAX(1,ROW()-1))),$C949&gt;MAX(INDEX($C$1:$C$13701,MIN(13701,ROW()+1)):INDEX($C$1:$C$13701,MIN(13701,ROW()+設定!$B$24))),$C949&gt;=設定!$B$32,$C949&gt;=MAX(MIN(INDEX($C$1:$C$13701,MAX(1,ROW()-設定!$B$26)):INDEX($C$1:$C$13701,MAX(1,ROW()-1))),MIN(INDEX($C$1:$C$13701,MIN(13701,ROW()+1)):INDEX($C$1:$C$13701,MIN(13701,ROW()+設定!$B$26))))*10^(設定!$B$27/20)),1,0))</f>
        <v>0</v>
      </c>
      <c r="G949" s="33" t="n">
        <f aca="false">$G948+IF($F949=1,1,0)</f>
        <v>0</v>
      </c>
      <c r="H949" s="0" t="str">
        <f aca="false">IF($F949=1,$G949,"")</f>
        <v/>
      </c>
    </row>
    <row r="950" customFormat="false" ht="15" hidden="false" customHeight="false" outlineLevel="0" collapsed="false">
      <c r="A950" s="30" t="n">
        <v>148.125</v>
      </c>
      <c r="B950" s="31" t="n">
        <v>12.9205</v>
      </c>
      <c r="C950" s="32" t="n">
        <f aca="false">IF($A950="","",IF(設定!$B$21="dB",10^($B950/20),ABS($B950)))</f>
        <v>4.42613850530654</v>
      </c>
      <c r="D950" s="32" t="n">
        <f aca="false">IF($A950="","",$A950^2)</f>
        <v>21941.015625</v>
      </c>
      <c r="E950" s="32" t="n">
        <f aca="false">IF($A950="","",IF($C950&lt;=0,"",1/$C950^2))</f>
        <v>0.0510446229298441</v>
      </c>
      <c r="F950" s="33" t="n">
        <f aca="false">IF(OR(ROW()-設定!$B$30&lt;2,ROW()+設定!$B$30&gt;13701,N($A950)&lt;=0,N(INDEX($A$2:$A$13701,MIN(13700,MAX(1,ROW()-1+設定!$B$30))))&lt;=0,$A950&lt;設定!$B$28,$A950&gt;設定!$B$29),0,IF(AND($C950&gt;=MAX(INDEX($C$1:$C$13701,MAX(1,ROW()-設定!$B$24)):INDEX($C$1:$C$13701,MAX(1,ROW()-1))),$C950&gt;MAX(INDEX($C$1:$C$13701,MIN(13701,ROW()+1)):INDEX($C$1:$C$13701,MIN(13701,ROW()+設定!$B$24))),$C950&gt;=設定!$B$32,$C950&gt;=MAX(MIN(INDEX($C$1:$C$13701,MAX(1,ROW()-設定!$B$26)):INDEX($C$1:$C$13701,MAX(1,ROW()-1))),MIN(INDEX($C$1:$C$13701,MIN(13701,ROW()+1)):INDEX($C$1:$C$13701,MIN(13701,ROW()+設定!$B$26))))*10^(設定!$B$27/20)),1,0))</f>
        <v>0</v>
      </c>
      <c r="G950" s="33" t="n">
        <f aca="false">$G949+IF($F950=1,1,0)</f>
        <v>0</v>
      </c>
      <c r="H950" s="0" t="str">
        <f aca="false">IF($F950=1,$G950,"")</f>
        <v/>
      </c>
    </row>
    <row r="951" customFormat="false" ht="15" hidden="false" customHeight="false" outlineLevel="0" collapsed="false">
      <c r="A951" s="30" t="n">
        <v>148.28125</v>
      </c>
      <c r="B951" s="31" t="n">
        <v>12.8597</v>
      </c>
      <c r="C951" s="32" t="n">
        <f aca="false">IF($A951="","",IF(設定!$B$21="dB",10^($B951/20),ABS($B951)))</f>
        <v>4.3952643447042</v>
      </c>
      <c r="D951" s="32" t="n">
        <f aca="false">IF($A951="","",$A951^2)</f>
        <v>21987.3291015625</v>
      </c>
      <c r="E951" s="32" t="n">
        <f aca="false">IF($A951="","",IF($C951&lt;=0,"",1/$C951^2))</f>
        <v>0.0517642588198789</v>
      </c>
      <c r="F951" s="33" t="n">
        <f aca="false">IF(OR(ROW()-設定!$B$30&lt;2,ROW()+設定!$B$30&gt;13701,N($A951)&lt;=0,N(INDEX($A$2:$A$13701,MIN(13700,MAX(1,ROW()-1+設定!$B$30))))&lt;=0,$A951&lt;設定!$B$28,$A951&gt;設定!$B$29),0,IF(AND($C951&gt;=MAX(INDEX($C$1:$C$13701,MAX(1,ROW()-設定!$B$24)):INDEX($C$1:$C$13701,MAX(1,ROW()-1))),$C951&gt;MAX(INDEX($C$1:$C$13701,MIN(13701,ROW()+1)):INDEX($C$1:$C$13701,MIN(13701,ROW()+設定!$B$24))),$C951&gt;=設定!$B$32,$C951&gt;=MAX(MIN(INDEX($C$1:$C$13701,MAX(1,ROW()-設定!$B$26)):INDEX($C$1:$C$13701,MAX(1,ROW()-1))),MIN(INDEX($C$1:$C$13701,MIN(13701,ROW()+1)):INDEX($C$1:$C$13701,MIN(13701,ROW()+設定!$B$26))))*10^(設定!$B$27/20)),1,0))</f>
        <v>0</v>
      </c>
      <c r="G951" s="33" t="n">
        <f aca="false">$G950+IF($F951=1,1,0)</f>
        <v>0</v>
      </c>
      <c r="H951" s="0" t="str">
        <f aca="false">IF($F951=1,$G951,"")</f>
        <v/>
      </c>
    </row>
    <row r="952" customFormat="false" ht="15" hidden="false" customHeight="false" outlineLevel="0" collapsed="false">
      <c r="A952" s="30" t="n">
        <v>148.4375</v>
      </c>
      <c r="B952" s="31" t="n">
        <v>12.8747</v>
      </c>
      <c r="C952" s="32" t="n">
        <f aca="false">IF($A952="","",IF(設定!$B$21="dB",10^($B952/20),ABS($B952)))</f>
        <v>4.40286125513585</v>
      </c>
      <c r="D952" s="32" t="n">
        <f aca="false">IF($A952="","",$A952^2)</f>
        <v>22033.69140625</v>
      </c>
      <c r="E952" s="32" t="n">
        <f aca="false">IF($A952="","",IF($C952&lt;=0,"",1/$C952^2))</f>
        <v>0.0515857798035848</v>
      </c>
      <c r="F952" s="33" t="n">
        <f aca="false">IF(OR(ROW()-設定!$B$30&lt;2,ROW()+設定!$B$30&gt;13701,N($A952)&lt;=0,N(INDEX($A$2:$A$13701,MIN(13700,MAX(1,ROW()-1+設定!$B$30))))&lt;=0,$A952&lt;設定!$B$28,$A952&gt;設定!$B$29),0,IF(AND($C952&gt;=MAX(INDEX($C$1:$C$13701,MAX(1,ROW()-設定!$B$24)):INDEX($C$1:$C$13701,MAX(1,ROW()-1))),$C952&gt;MAX(INDEX($C$1:$C$13701,MIN(13701,ROW()+1)):INDEX($C$1:$C$13701,MIN(13701,ROW()+設定!$B$24))),$C952&gt;=設定!$B$32,$C952&gt;=MAX(MIN(INDEX($C$1:$C$13701,MAX(1,ROW()-設定!$B$26)):INDEX($C$1:$C$13701,MAX(1,ROW()-1))),MIN(INDEX($C$1:$C$13701,MIN(13701,ROW()+1)):INDEX($C$1:$C$13701,MIN(13701,ROW()+設定!$B$26))))*10^(設定!$B$27/20)),1,0))</f>
        <v>0</v>
      </c>
      <c r="G952" s="33" t="n">
        <f aca="false">$G951+IF($F952=1,1,0)</f>
        <v>0</v>
      </c>
      <c r="H952" s="0" t="str">
        <f aca="false">IF($F952=1,$G952,"")</f>
        <v/>
      </c>
    </row>
    <row r="953" customFormat="false" ht="15" hidden="false" customHeight="false" outlineLevel="0" collapsed="false">
      <c r="A953" s="30" t="n">
        <v>148.59375</v>
      </c>
      <c r="B953" s="31" t="n">
        <v>13.0358</v>
      </c>
      <c r="C953" s="32" t="n">
        <f aca="false">IF($A953="","",IF(設定!$B$21="dB",10^($B953/20),ABS($B953)))</f>
        <v>4.48528454752553</v>
      </c>
      <c r="D953" s="32" t="n">
        <f aca="false">IF($A953="","",$A953^2)</f>
        <v>22080.1025390625</v>
      </c>
      <c r="E953" s="32" t="n">
        <f aca="false">IF($A953="","",IF($C953&lt;=0,"",1/$C953^2))</f>
        <v>0.0497072801097596</v>
      </c>
      <c r="F953" s="33" t="n">
        <f aca="false">IF(OR(ROW()-設定!$B$30&lt;2,ROW()+設定!$B$30&gt;13701,N($A953)&lt;=0,N(INDEX($A$2:$A$13701,MIN(13700,MAX(1,ROW()-1+設定!$B$30))))&lt;=0,$A953&lt;設定!$B$28,$A953&gt;設定!$B$29),0,IF(AND($C953&gt;=MAX(INDEX($C$1:$C$13701,MAX(1,ROW()-設定!$B$24)):INDEX($C$1:$C$13701,MAX(1,ROW()-1))),$C953&gt;MAX(INDEX($C$1:$C$13701,MIN(13701,ROW()+1)):INDEX($C$1:$C$13701,MIN(13701,ROW()+設定!$B$24))),$C953&gt;=設定!$B$32,$C953&gt;=MAX(MIN(INDEX($C$1:$C$13701,MAX(1,ROW()-設定!$B$26)):INDEX($C$1:$C$13701,MAX(1,ROW()-1))),MIN(INDEX($C$1:$C$13701,MIN(13701,ROW()+1)):INDEX($C$1:$C$13701,MIN(13701,ROW()+設定!$B$26))))*10^(設定!$B$27/20)),1,0))</f>
        <v>0</v>
      </c>
      <c r="G953" s="33" t="n">
        <f aca="false">$G952+IF($F953=1,1,0)</f>
        <v>0</v>
      </c>
      <c r="H953" s="0" t="str">
        <f aca="false">IF($F953=1,$G953,"")</f>
        <v/>
      </c>
    </row>
    <row r="954" customFormat="false" ht="15" hidden="false" customHeight="false" outlineLevel="0" collapsed="false">
      <c r="A954" s="30" t="n">
        <v>148.75</v>
      </c>
      <c r="B954" s="31" t="n">
        <v>12.9438</v>
      </c>
      <c r="C954" s="32" t="n">
        <f aca="false">IF($A954="","",IF(設定!$B$21="dB",10^($B954/20),ABS($B954)))</f>
        <v>4.43802761254265</v>
      </c>
      <c r="D954" s="32" t="n">
        <f aca="false">IF($A954="","",$A954^2)</f>
        <v>22126.5625</v>
      </c>
      <c r="E954" s="32" t="n">
        <f aca="false">IF($A954="","",IF($C954&lt;=0,"",1/$C954^2))</f>
        <v>0.0507715006489996</v>
      </c>
      <c r="F954" s="33" t="n">
        <f aca="false">IF(OR(ROW()-設定!$B$30&lt;2,ROW()+設定!$B$30&gt;13701,N($A954)&lt;=0,N(INDEX($A$2:$A$13701,MIN(13700,MAX(1,ROW()-1+設定!$B$30))))&lt;=0,$A954&lt;設定!$B$28,$A954&gt;設定!$B$29),0,IF(AND($C954&gt;=MAX(INDEX($C$1:$C$13701,MAX(1,ROW()-設定!$B$24)):INDEX($C$1:$C$13701,MAX(1,ROW()-1))),$C954&gt;MAX(INDEX($C$1:$C$13701,MIN(13701,ROW()+1)):INDEX($C$1:$C$13701,MIN(13701,ROW()+設定!$B$24))),$C954&gt;=設定!$B$32,$C954&gt;=MAX(MIN(INDEX($C$1:$C$13701,MAX(1,ROW()-設定!$B$26)):INDEX($C$1:$C$13701,MAX(1,ROW()-1))),MIN(INDEX($C$1:$C$13701,MIN(13701,ROW()+1)):INDEX($C$1:$C$13701,MIN(13701,ROW()+設定!$B$26))))*10^(設定!$B$27/20)),1,0))</f>
        <v>0</v>
      </c>
      <c r="G954" s="33" t="n">
        <f aca="false">$G953+IF($F954=1,1,0)</f>
        <v>0</v>
      </c>
      <c r="H954" s="0" t="str">
        <f aca="false">IF($F954=1,$G954,"")</f>
        <v/>
      </c>
    </row>
    <row r="955" customFormat="false" ht="15" hidden="false" customHeight="false" outlineLevel="0" collapsed="false">
      <c r="A955" s="30" t="n">
        <v>148.90625</v>
      </c>
      <c r="B955" s="31" t="n">
        <v>13.0144</v>
      </c>
      <c r="C955" s="32" t="n">
        <f aca="false">IF($A955="","",IF(設定!$B$21="dB",10^($B955/20),ABS($B955)))</f>
        <v>4.4742474577216</v>
      </c>
      <c r="D955" s="32" t="n">
        <f aca="false">IF($A955="","",$A955^2)</f>
        <v>22173.0712890625</v>
      </c>
      <c r="E955" s="32" t="n">
        <f aca="false">IF($A955="","",IF($C955&lt;=0,"",1/$C955^2))</f>
        <v>0.049952818781079</v>
      </c>
      <c r="F955" s="33" t="n">
        <f aca="false">IF(OR(ROW()-設定!$B$30&lt;2,ROW()+設定!$B$30&gt;13701,N($A955)&lt;=0,N(INDEX($A$2:$A$13701,MIN(13700,MAX(1,ROW()-1+設定!$B$30))))&lt;=0,$A955&lt;設定!$B$28,$A955&gt;設定!$B$29),0,IF(AND($C955&gt;=MAX(INDEX($C$1:$C$13701,MAX(1,ROW()-設定!$B$24)):INDEX($C$1:$C$13701,MAX(1,ROW()-1))),$C955&gt;MAX(INDEX($C$1:$C$13701,MIN(13701,ROW()+1)):INDEX($C$1:$C$13701,MIN(13701,ROW()+設定!$B$24))),$C955&gt;=設定!$B$32,$C955&gt;=MAX(MIN(INDEX($C$1:$C$13701,MAX(1,ROW()-設定!$B$26)):INDEX($C$1:$C$13701,MAX(1,ROW()-1))),MIN(INDEX($C$1:$C$13701,MIN(13701,ROW()+1)):INDEX($C$1:$C$13701,MIN(13701,ROW()+設定!$B$26))))*10^(設定!$B$27/20)),1,0))</f>
        <v>0</v>
      </c>
      <c r="G955" s="33" t="n">
        <f aca="false">$G954+IF($F955=1,1,0)</f>
        <v>0</v>
      </c>
      <c r="H955" s="0" t="str">
        <f aca="false">IF($F955=1,$G955,"")</f>
        <v/>
      </c>
    </row>
    <row r="956" customFormat="false" ht="15" hidden="false" customHeight="false" outlineLevel="0" collapsed="false">
      <c r="A956" s="30" t="n">
        <v>149.0625</v>
      </c>
      <c r="B956" s="31" t="n">
        <v>13.0479</v>
      </c>
      <c r="C956" s="32" t="n">
        <f aca="false">IF($A956="","",IF(設定!$B$21="dB",10^($B956/20),ABS($B956)))</f>
        <v>4.49153719002875</v>
      </c>
      <c r="D956" s="32" t="n">
        <f aca="false">IF($A956="","",$A956^2)</f>
        <v>22219.62890625</v>
      </c>
      <c r="E956" s="32" t="n">
        <f aca="false">IF($A956="","",IF($C956&lt;=0,"",1/$C956^2))</f>
        <v>0.049568982014262</v>
      </c>
      <c r="F956" s="33" t="n">
        <f aca="false">IF(OR(ROW()-設定!$B$30&lt;2,ROW()+設定!$B$30&gt;13701,N($A956)&lt;=0,N(INDEX($A$2:$A$13701,MIN(13700,MAX(1,ROW()-1+設定!$B$30))))&lt;=0,$A956&lt;設定!$B$28,$A956&gt;設定!$B$29),0,IF(AND($C956&gt;=MAX(INDEX($C$1:$C$13701,MAX(1,ROW()-設定!$B$24)):INDEX($C$1:$C$13701,MAX(1,ROW()-1))),$C956&gt;MAX(INDEX($C$1:$C$13701,MIN(13701,ROW()+1)):INDEX($C$1:$C$13701,MIN(13701,ROW()+設定!$B$24))),$C956&gt;=設定!$B$32,$C956&gt;=MAX(MIN(INDEX($C$1:$C$13701,MAX(1,ROW()-設定!$B$26)):INDEX($C$1:$C$13701,MAX(1,ROW()-1))),MIN(INDEX($C$1:$C$13701,MIN(13701,ROW()+1)):INDEX($C$1:$C$13701,MIN(13701,ROW()+設定!$B$26))))*10^(設定!$B$27/20)),1,0))</f>
        <v>0</v>
      </c>
      <c r="G956" s="33" t="n">
        <f aca="false">$G955+IF($F956=1,1,0)</f>
        <v>0</v>
      </c>
      <c r="H956" s="0" t="str">
        <f aca="false">IF($F956=1,$G956,"")</f>
        <v/>
      </c>
    </row>
    <row r="957" customFormat="false" ht="15" hidden="false" customHeight="false" outlineLevel="0" collapsed="false">
      <c r="A957" s="30" t="n">
        <v>149.21875</v>
      </c>
      <c r="B957" s="31" t="n">
        <v>12.986</v>
      </c>
      <c r="C957" s="32" t="n">
        <f aca="false">IF($A957="","",IF(設定!$B$21="dB",10^($B957/20),ABS($B957)))</f>
        <v>4.45964203179319</v>
      </c>
      <c r="D957" s="32" t="n">
        <f aca="false">IF($A957="","",$A957^2)</f>
        <v>22266.2353515625</v>
      </c>
      <c r="E957" s="32" t="n">
        <f aca="false">IF($A957="","",IF($C957&lt;=0,"",1/$C957^2))</f>
        <v>0.0502805477280639</v>
      </c>
      <c r="F957" s="33" t="n">
        <f aca="false">IF(OR(ROW()-設定!$B$30&lt;2,ROW()+設定!$B$30&gt;13701,N($A957)&lt;=0,N(INDEX($A$2:$A$13701,MIN(13700,MAX(1,ROW()-1+設定!$B$30))))&lt;=0,$A957&lt;設定!$B$28,$A957&gt;設定!$B$29),0,IF(AND($C957&gt;=MAX(INDEX($C$1:$C$13701,MAX(1,ROW()-設定!$B$24)):INDEX($C$1:$C$13701,MAX(1,ROW()-1))),$C957&gt;MAX(INDEX($C$1:$C$13701,MIN(13701,ROW()+1)):INDEX($C$1:$C$13701,MIN(13701,ROW()+設定!$B$24))),$C957&gt;=設定!$B$32,$C957&gt;=MAX(MIN(INDEX($C$1:$C$13701,MAX(1,ROW()-設定!$B$26)):INDEX($C$1:$C$13701,MAX(1,ROW()-1))),MIN(INDEX($C$1:$C$13701,MIN(13701,ROW()+1)):INDEX($C$1:$C$13701,MIN(13701,ROW()+設定!$B$26))))*10^(設定!$B$27/20)),1,0))</f>
        <v>0</v>
      </c>
      <c r="G957" s="33" t="n">
        <f aca="false">$G956+IF($F957=1,1,0)</f>
        <v>0</v>
      </c>
      <c r="H957" s="0" t="str">
        <f aca="false">IF($F957=1,$G957,"")</f>
        <v/>
      </c>
    </row>
    <row r="958" customFormat="false" ht="15" hidden="false" customHeight="false" outlineLevel="0" collapsed="false">
      <c r="A958" s="30" t="n">
        <v>149.375</v>
      </c>
      <c r="B958" s="31" t="n">
        <v>13.1594</v>
      </c>
      <c r="C958" s="32" t="n">
        <f aca="false">IF($A958="","",IF(設定!$B$21="dB",10^($B958/20),ABS($B958)))</f>
        <v>4.54956631773815</v>
      </c>
      <c r="D958" s="32" t="n">
        <f aca="false">IF($A958="","",$A958^2)</f>
        <v>22312.890625</v>
      </c>
      <c r="E958" s="32" t="n">
        <f aca="false">IF($A958="","",IF($C958&lt;=0,"",1/$C958^2))</f>
        <v>0.0483125543689813</v>
      </c>
      <c r="F958" s="33" t="n">
        <f aca="false">IF(OR(ROW()-設定!$B$30&lt;2,ROW()+設定!$B$30&gt;13701,N($A958)&lt;=0,N(INDEX($A$2:$A$13701,MIN(13700,MAX(1,ROW()-1+設定!$B$30))))&lt;=0,$A958&lt;設定!$B$28,$A958&gt;設定!$B$29),0,IF(AND($C958&gt;=MAX(INDEX($C$1:$C$13701,MAX(1,ROW()-設定!$B$24)):INDEX($C$1:$C$13701,MAX(1,ROW()-1))),$C958&gt;MAX(INDEX($C$1:$C$13701,MIN(13701,ROW()+1)):INDEX($C$1:$C$13701,MIN(13701,ROW()+設定!$B$24))),$C958&gt;=設定!$B$32,$C958&gt;=MAX(MIN(INDEX($C$1:$C$13701,MAX(1,ROW()-設定!$B$26)):INDEX($C$1:$C$13701,MAX(1,ROW()-1))),MIN(INDEX($C$1:$C$13701,MIN(13701,ROW()+1)):INDEX($C$1:$C$13701,MIN(13701,ROW()+設定!$B$26))))*10^(設定!$B$27/20)),1,0))</f>
        <v>0</v>
      </c>
      <c r="G958" s="33" t="n">
        <f aca="false">$G957+IF($F958=1,1,0)</f>
        <v>0</v>
      </c>
      <c r="H958" s="0" t="str">
        <f aca="false">IF($F958=1,$G958,"")</f>
        <v/>
      </c>
    </row>
    <row r="959" customFormat="false" ht="15" hidden="false" customHeight="false" outlineLevel="0" collapsed="false">
      <c r="A959" s="30" t="n">
        <v>149.53125</v>
      </c>
      <c r="B959" s="31" t="n">
        <v>12.8402</v>
      </c>
      <c r="C959" s="32" t="n">
        <f aca="false">IF($A959="","",IF(設定!$B$21="dB",10^($B959/20),ABS($B959)))</f>
        <v>4.38540795433714</v>
      </c>
      <c r="D959" s="32" t="n">
        <f aca="false">IF($A959="","",$A959^2)</f>
        <v>22359.5947265625</v>
      </c>
      <c r="E959" s="32" t="n">
        <f aca="false">IF($A959="","",IF($C959&lt;=0,"",1/$C959^2))</f>
        <v>0.05199720503843</v>
      </c>
      <c r="F959" s="33" t="n">
        <f aca="false">IF(OR(ROW()-設定!$B$30&lt;2,ROW()+設定!$B$30&gt;13701,N($A959)&lt;=0,N(INDEX($A$2:$A$13701,MIN(13700,MAX(1,ROW()-1+設定!$B$30))))&lt;=0,$A959&lt;設定!$B$28,$A959&gt;設定!$B$29),0,IF(AND($C959&gt;=MAX(INDEX($C$1:$C$13701,MAX(1,ROW()-設定!$B$24)):INDEX($C$1:$C$13701,MAX(1,ROW()-1))),$C959&gt;MAX(INDEX($C$1:$C$13701,MIN(13701,ROW()+1)):INDEX($C$1:$C$13701,MIN(13701,ROW()+設定!$B$24))),$C959&gt;=設定!$B$32,$C959&gt;=MAX(MIN(INDEX($C$1:$C$13701,MAX(1,ROW()-設定!$B$26)):INDEX($C$1:$C$13701,MAX(1,ROW()-1))),MIN(INDEX($C$1:$C$13701,MIN(13701,ROW()+1)):INDEX($C$1:$C$13701,MIN(13701,ROW()+設定!$B$26))))*10^(設定!$B$27/20)),1,0))</f>
        <v>0</v>
      </c>
      <c r="G959" s="33" t="n">
        <f aca="false">$G958+IF($F959=1,1,0)</f>
        <v>0</v>
      </c>
      <c r="H959" s="0" t="str">
        <f aca="false">IF($F959=1,$G959,"")</f>
        <v/>
      </c>
    </row>
    <row r="960" customFormat="false" ht="15" hidden="false" customHeight="false" outlineLevel="0" collapsed="false">
      <c r="A960" s="30" t="n">
        <v>149.6875</v>
      </c>
      <c r="B960" s="31" t="n">
        <v>13.0116</v>
      </c>
      <c r="C960" s="32" t="n">
        <f aca="false">IF($A960="","",IF(設定!$B$21="dB",10^($B960/20),ABS($B960)))</f>
        <v>4.47280536320247</v>
      </c>
      <c r="D960" s="32" t="n">
        <f aca="false">IF($A960="","",$A960^2)</f>
        <v>22406.34765625</v>
      </c>
      <c r="E960" s="32" t="n">
        <f aca="false">IF($A960="","",IF($C960&lt;=0,"",1/$C960^2))</f>
        <v>0.0499850349376708</v>
      </c>
      <c r="F960" s="33" t="n">
        <f aca="false">IF(OR(ROW()-設定!$B$30&lt;2,ROW()+設定!$B$30&gt;13701,N($A960)&lt;=0,N(INDEX($A$2:$A$13701,MIN(13700,MAX(1,ROW()-1+設定!$B$30))))&lt;=0,$A960&lt;設定!$B$28,$A960&gt;設定!$B$29),0,IF(AND($C960&gt;=MAX(INDEX($C$1:$C$13701,MAX(1,ROW()-設定!$B$24)):INDEX($C$1:$C$13701,MAX(1,ROW()-1))),$C960&gt;MAX(INDEX($C$1:$C$13701,MIN(13701,ROW()+1)):INDEX($C$1:$C$13701,MIN(13701,ROW()+設定!$B$24))),$C960&gt;=設定!$B$32,$C960&gt;=MAX(MIN(INDEX($C$1:$C$13701,MAX(1,ROW()-設定!$B$26)):INDEX($C$1:$C$13701,MAX(1,ROW()-1))),MIN(INDEX($C$1:$C$13701,MIN(13701,ROW()+1)):INDEX($C$1:$C$13701,MIN(13701,ROW()+設定!$B$26))))*10^(設定!$B$27/20)),1,0))</f>
        <v>0</v>
      </c>
      <c r="G960" s="33" t="n">
        <f aca="false">$G959+IF($F960=1,1,0)</f>
        <v>0</v>
      </c>
      <c r="H960" s="0" t="str">
        <f aca="false">IF($F960=1,$G960,"")</f>
        <v/>
      </c>
    </row>
    <row r="961" customFormat="false" ht="15" hidden="false" customHeight="false" outlineLevel="0" collapsed="false">
      <c r="A961" s="30" t="n">
        <v>149.84375</v>
      </c>
      <c r="B961" s="31" t="n">
        <v>12.8961</v>
      </c>
      <c r="C961" s="32" t="n">
        <f aca="false">IF($A961="","",IF(設定!$B$21="dB",10^($B961/20),ABS($B961)))</f>
        <v>4.41372224919716</v>
      </c>
      <c r="D961" s="32" t="n">
        <f aca="false">IF($A961="","",$A961^2)</f>
        <v>22453.1494140625</v>
      </c>
      <c r="E961" s="32" t="n">
        <f aca="false">IF($A961="","",IF($C961&lt;=0,"",1/$C961^2))</f>
        <v>0.0513322144565029</v>
      </c>
      <c r="F961" s="33" t="n">
        <f aca="false">IF(OR(ROW()-設定!$B$30&lt;2,ROW()+設定!$B$30&gt;13701,N($A961)&lt;=0,N(INDEX($A$2:$A$13701,MIN(13700,MAX(1,ROW()-1+設定!$B$30))))&lt;=0,$A961&lt;設定!$B$28,$A961&gt;設定!$B$29),0,IF(AND($C961&gt;=MAX(INDEX($C$1:$C$13701,MAX(1,ROW()-設定!$B$24)):INDEX($C$1:$C$13701,MAX(1,ROW()-1))),$C961&gt;MAX(INDEX($C$1:$C$13701,MIN(13701,ROW()+1)):INDEX($C$1:$C$13701,MIN(13701,ROW()+設定!$B$24))),$C961&gt;=設定!$B$32,$C961&gt;=MAX(MIN(INDEX($C$1:$C$13701,MAX(1,ROW()-設定!$B$26)):INDEX($C$1:$C$13701,MAX(1,ROW()-1))),MIN(INDEX($C$1:$C$13701,MIN(13701,ROW()+1)):INDEX($C$1:$C$13701,MIN(13701,ROW()+設定!$B$26))))*10^(設定!$B$27/20)),1,0))</f>
        <v>0</v>
      </c>
      <c r="G961" s="33" t="n">
        <f aca="false">$G960+IF($F961=1,1,0)</f>
        <v>0</v>
      </c>
      <c r="H961" s="0" t="str">
        <f aca="false">IF($F961=1,$G961,"")</f>
        <v/>
      </c>
    </row>
    <row r="962" customFormat="false" ht="15" hidden="false" customHeight="false" outlineLevel="0" collapsed="false">
      <c r="A962" s="30" t="n">
        <v>150</v>
      </c>
      <c r="B962" s="31" t="n">
        <v>13.1213</v>
      </c>
      <c r="C962" s="32" t="n">
        <f aca="false">IF($A962="","",IF(設定!$B$21="dB",10^($B962/20),ABS($B962)))</f>
        <v>4.52965369265493</v>
      </c>
      <c r="D962" s="32" t="n">
        <f aca="false">IF($A962="","",$A962^2)</f>
        <v>22500</v>
      </c>
      <c r="E962" s="32" t="n">
        <f aca="false">IF($A962="","",IF($C962&lt;=0,"",1/$C962^2))</f>
        <v>0.0487382577084606</v>
      </c>
      <c r="F962" s="33" t="n">
        <f aca="false">IF(OR(ROW()-設定!$B$30&lt;2,ROW()+設定!$B$30&gt;13701,N($A962)&lt;=0,N(INDEX($A$2:$A$13701,MIN(13700,MAX(1,ROW()-1+設定!$B$30))))&lt;=0,$A962&lt;設定!$B$28,$A962&gt;設定!$B$29),0,IF(AND($C962&gt;=MAX(INDEX($C$1:$C$13701,MAX(1,ROW()-設定!$B$24)):INDEX($C$1:$C$13701,MAX(1,ROW()-1))),$C962&gt;MAX(INDEX($C$1:$C$13701,MIN(13701,ROW()+1)):INDEX($C$1:$C$13701,MIN(13701,ROW()+設定!$B$24))),$C962&gt;=設定!$B$32,$C962&gt;=MAX(MIN(INDEX($C$1:$C$13701,MAX(1,ROW()-設定!$B$26)):INDEX($C$1:$C$13701,MAX(1,ROW()-1))),MIN(INDEX($C$1:$C$13701,MIN(13701,ROW()+1)):INDEX($C$1:$C$13701,MIN(13701,ROW()+設定!$B$26))))*10^(設定!$B$27/20)),1,0))</f>
        <v>0</v>
      </c>
      <c r="G962" s="33" t="n">
        <f aca="false">$G961+IF($F962=1,1,0)</f>
        <v>0</v>
      </c>
      <c r="H962" s="0" t="str">
        <f aca="false">IF($F962=1,$G962,"")</f>
        <v/>
      </c>
    </row>
    <row r="963" customFormat="false" ht="15" hidden="false" customHeight="false" outlineLevel="0" collapsed="false">
      <c r="A963" s="30" t="n">
        <v>150.15625</v>
      </c>
      <c r="B963" s="31" t="n">
        <v>13.1067</v>
      </c>
      <c r="C963" s="32" t="n">
        <f aca="false">IF($A963="","",IF(設定!$B$21="dB",10^($B963/20),ABS($B963)))</f>
        <v>4.52204625153052</v>
      </c>
      <c r="D963" s="32" t="n">
        <f aca="false">IF($A963="","",$A963^2)</f>
        <v>22546.8994140625</v>
      </c>
      <c r="E963" s="32" t="n">
        <f aca="false">IF($A963="","",IF($C963&lt;=0,"",1/$C963^2))</f>
        <v>0.0489023804447447</v>
      </c>
      <c r="F963" s="33" t="n">
        <f aca="false">IF(OR(ROW()-設定!$B$30&lt;2,ROW()+設定!$B$30&gt;13701,N($A963)&lt;=0,N(INDEX($A$2:$A$13701,MIN(13700,MAX(1,ROW()-1+設定!$B$30))))&lt;=0,$A963&lt;設定!$B$28,$A963&gt;設定!$B$29),0,IF(AND($C963&gt;=MAX(INDEX($C$1:$C$13701,MAX(1,ROW()-設定!$B$24)):INDEX($C$1:$C$13701,MAX(1,ROW()-1))),$C963&gt;MAX(INDEX($C$1:$C$13701,MIN(13701,ROW()+1)):INDEX($C$1:$C$13701,MIN(13701,ROW()+設定!$B$24))),$C963&gt;=設定!$B$32,$C963&gt;=MAX(MIN(INDEX($C$1:$C$13701,MAX(1,ROW()-設定!$B$26)):INDEX($C$1:$C$13701,MAX(1,ROW()-1))),MIN(INDEX($C$1:$C$13701,MIN(13701,ROW()+1)):INDEX($C$1:$C$13701,MIN(13701,ROW()+設定!$B$26))))*10^(設定!$B$27/20)),1,0))</f>
        <v>0</v>
      </c>
      <c r="G963" s="33" t="n">
        <f aca="false">$G962+IF($F963=1,1,0)</f>
        <v>0</v>
      </c>
      <c r="H963" s="0" t="str">
        <f aca="false">IF($F963=1,$G963,"")</f>
        <v/>
      </c>
    </row>
    <row r="964" customFormat="false" ht="15" hidden="false" customHeight="false" outlineLevel="0" collapsed="false">
      <c r="A964" s="30" t="n">
        <v>150.3125</v>
      </c>
      <c r="B964" s="31" t="n">
        <v>12.7263</v>
      </c>
      <c r="C964" s="32" t="n">
        <f aca="false">IF($A964="","",IF(設定!$B$21="dB",10^($B964/20),ABS($B964)))</f>
        <v>4.32827653299594</v>
      </c>
      <c r="D964" s="32" t="n">
        <f aca="false">IF($A964="","",$A964^2)</f>
        <v>22593.84765625</v>
      </c>
      <c r="E964" s="32" t="n">
        <f aca="false">IF($A964="","",IF($C964&lt;=0,"",1/$C964^2))</f>
        <v>0.0533789467220365</v>
      </c>
      <c r="F964" s="33" t="n">
        <f aca="false">IF(OR(ROW()-設定!$B$30&lt;2,ROW()+設定!$B$30&gt;13701,N($A964)&lt;=0,N(INDEX($A$2:$A$13701,MIN(13700,MAX(1,ROW()-1+設定!$B$30))))&lt;=0,$A964&lt;設定!$B$28,$A964&gt;設定!$B$29),0,IF(AND($C964&gt;=MAX(INDEX($C$1:$C$13701,MAX(1,ROW()-設定!$B$24)):INDEX($C$1:$C$13701,MAX(1,ROW()-1))),$C964&gt;MAX(INDEX($C$1:$C$13701,MIN(13701,ROW()+1)):INDEX($C$1:$C$13701,MIN(13701,ROW()+設定!$B$24))),$C964&gt;=設定!$B$32,$C964&gt;=MAX(MIN(INDEX($C$1:$C$13701,MAX(1,ROW()-設定!$B$26)):INDEX($C$1:$C$13701,MAX(1,ROW()-1))),MIN(INDEX($C$1:$C$13701,MIN(13701,ROW()+1)):INDEX($C$1:$C$13701,MIN(13701,ROW()+設定!$B$26))))*10^(設定!$B$27/20)),1,0))</f>
        <v>0</v>
      </c>
      <c r="G964" s="33" t="n">
        <f aca="false">$G963+IF($F964=1,1,0)</f>
        <v>0</v>
      </c>
      <c r="H964" s="0" t="str">
        <f aca="false">IF($F964=1,$G964,"")</f>
        <v/>
      </c>
    </row>
    <row r="965" customFormat="false" ht="15" hidden="false" customHeight="false" outlineLevel="0" collapsed="false">
      <c r="A965" s="30" t="n">
        <v>150.46875</v>
      </c>
      <c r="B965" s="31" t="n">
        <v>12.8319</v>
      </c>
      <c r="C965" s="32" t="n">
        <f aca="false">IF($A965="","",IF(設定!$B$21="dB",10^($B965/20),ABS($B965)))</f>
        <v>4.38121937928241</v>
      </c>
      <c r="D965" s="32" t="n">
        <f aca="false">IF($A965="","",$A965^2)</f>
        <v>22640.8447265625</v>
      </c>
      <c r="E965" s="32" t="n">
        <f aca="false">IF($A965="","",IF($C965&lt;=0,"",1/$C965^2))</f>
        <v>0.0520966742893012</v>
      </c>
      <c r="F965" s="33" t="n">
        <f aca="false">IF(OR(ROW()-設定!$B$30&lt;2,ROW()+設定!$B$30&gt;13701,N($A965)&lt;=0,N(INDEX($A$2:$A$13701,MIN(13700,MAX(1,ROW()-1+設定!$B$30))))&lt;=0,$A965&lt;設定!$B$28,$A965&gt;設定!$B$29),0,IF(AND($C965&gt;=MAX(INDEX($C$1:$C$13701,MAX(1,ROW()-設定!$B$24)):INDEX($C$1:$C$13701,MAX(1,ROW()-1))),$C965&gt;MAX(INDEX($C$1:$C$13701,MIN(13701,ROW()+1)):INDEX($C$1:$C$13701,MIN(13701,ROW()+設定!$B$24))),$C965&gt;=設定!$B$32,$C965&gt;=MAX(MIN(INDEX($C$1:$C$13701,MAX(1,ROW()-設定!$B$26)):INDEX($C$1:$C$13701,MAX(1,ROW()-1))),MIN(INDEX($C$1:$C$13701,MIN(13701,ROW()+1)):INDEX($C$1:$C$13701,MIN(13701,ROW()+設定!$B$26))))*10^(設定!$B$27/20)),1,0))</f>
        <v>0</v>
      </c>
      <c r="G965" s="33" t="n">
        <f aca="false">$G964+IF($F965=1,1,0)</f>
        <v>0</v>
      </c>
      <c r="H965" s="0" t="str">
        <f aca="false">IF($F965=1,$G965,"")</f>
        <v/>
      </c>
    </row>
    <row r="966" customFormat="false" ht="15" hidden="false" customHeight="false" outlineLevel="0" collapsed="false">
      <c r="A966" s="30" t="n">
        <v>150.625</v>
      </c>
      <c r="B966" s="31" t="n">
        <v>13.0033</v>
      </c>
      <c r="C966" s="32" t="n">
        <f aca="false">IF($A966="","",IF(設定!$B$21="dB",10^($B966/20),ABS($B966)))</f>
        <v>4.46853331344928</v>
      </c>
      <c r="D966" s="32" t="n">
        <f aca="false">IF($A966="","",$A966^2)</f>
        <v>22687.890625</v>
      </c>
      <c r="E966" s="32" t="n">
        <f aca="false">IF($A966="","",IF($C966&lt;=0,"",1/$C966^2))</f>
        <v>0.0500806549614076</v>
      </c>
      <c r="F966" s="33" t="n">
        <f aca="false">IF(OR(ROW()-設定!$B$30&lt;2,ROW()+設定!$B$30&gt;13701,N($A966)&lt;=0,N(INDEX($A$2:$A$13701,MIN(13700,MAX(1,ROW()-1+設定!$B$30))))&lt;=0,$A966&lt;設定!$B$28,$A966&gt;設定!$B$29),0,IF(AND($C966&gt;=MAX(INDEX($C$1:$C$13701,MAX(1,ROW()-設定!$B$24)):INDEX($C$1:$C$13701,MAX(1,ROW()-1))),$C966&gt;MAX(INDEX($C$1:$C$13701,MIN(13701,ROW()+1)):INDEX($C$1:$C$13701,MIN(13701,ROW()+設定!$B$24))),$C966&gt;=設定!$B$32,$C966&gt;=MAX(MIN(INDEX($C$1:$C$13701,MAX(1,ROW()-設定!$B$26)):INDEX($C$1:$C$13701,MAX(1,ROW()-1))),MIN(INDEX($C$1:$C$13701,MIN(13701,ROW()+1)):INDEX($C$1:$C$13701,MIN(13701,ROW()+設定!$B$26))))*10^(設定!$B$27/20)),1,0))</f>
        <v>0</v>
      </c>
      <c r="G966" s="33" t="n">
        <f aca="false">$G965+IF($F966=1,1,0)</f>
        <v>0</v>
      </c>
      <c r="H966" s="0" t="str">
        <f aca="false">IF($F966=1,$G966,"")</f>
        <v/>
      </c>
    </row>
    <row r="967" customFormat="false" ht="15" hidden="false" customHeight="false" outlineLevel="0" collapsed="false">
      <c r="A967" s="30" t="n">
        <v>150.78125</v>
      </c>
      <c r="B967" s="31" t="n">
        <v>13.0178</v>
      </c>
      <c r="C967" s="32" t="n">
        <f aca="false">IF($A967="","",IF(設定!$B$21="dB",10^($B967/20),ABS($B967)))</f>
        <v>4.47599919758404</v>
      </c>
      <c r="D967" s="32" t="n">
        <f aca="false">IF($A967="","",$A967^2)</f>
        <v>22734.9853515625</v>
      </c>
      <c r="E967" s="32" t="n">
        <f aca="false">IF($A967="","",IF($C967&lt;=0,"",1/$C967^2))</f>
        <v>0.0499137270757132</v>
      </c>
      <c r="F967" s="33" t="n">
        <f aca="false">IF(OR(ROW()-設定!$B$30&lt;2,ROW()+設定!$B$30&gt;13701,N($A967)&lt;=0,N(INDEX($A$2:$A$13701,MIN(13700,MAX(1,ROW()-1+設定!$B$30))))&lt;=0,$A967&lt;設定!$B$28,$A967&gt;設定!$B$29),0,IF(AND($C967&gt;=MAX(INDEX($C$1:$C$13701,MAX(1,ROW()-設定!$B$24)):INDEX($C$1:$C$13701,MAX(1,ROW()-1))),$C967&gt;MAX(INDEX($C$1:$C$13701,MIN(13701,ROW()+1)):INDEX($C$1:$C$13701,MIN(13701,ROW()+設定!$B$24))),$C967&gt;=設定!$B$32,$C967&gt;=MAX(MIN(INDEX($C$1:$C$13701,MAX(1,ROW()-設定!$B$26)):INDEX($C$1:$C$13701,MAX(1,ROW()-1))),MIN(INDEX($C$1:$C$13701,MIN(13701,ROW()+1)):INDEX($C$1:$C$13701,MIN(13701,ROW()+設定!$B$26))))*10^(設定!$B$27/20)),1,0))</f>
        <v>0</v>
      </c>
      <c r="G967" s="33" t="n">
        <f aca="false">$G966+IF($F967=1,1,0)</f>
        <v>0</v>
      </c>
      <c r="H967" s="0" t="str">
        <f aca="false">IF($F967=1,$G967,"")</f>
        <v/>
      </c>
    </row>
    <row r="968" customFormat="false" ht="15" hidden="false" customHeight="false" outlineLevel="0" collapsed="false">
      <c r="A968" s="30" t="n">
        <v>150.9375</v>
      </c>
      <c r="B968" s="31" t="n">
        <v>13.0132</v>
      </c>
      <c r="C968" s="32" t="n">
        <f aca="false">IF($A968="","",IF(設定!$B$21="dB",10^($B968/20),ABS($B968)))</f>
        <v>4.47362936028933</v>
      </c>
      <c r="D968" s="32" t="n">
        <f aca="false">IF($A968="","",$A968^2)</f>
        <v>22782.12890625</v>
      </c>
      <c r="E968" s="32" t="n">
        <f aca="false">IF($A968="","",IF($C968&lt;=0,"",1/$C968^2))</f>
        <v>0.0499666231620422</v>
      </c>
      <c r="F968" s="33" t="n">
        <f aca="false">IF(OR(ROW()-設定!$B$30&lt;2,ROW()+設定!$B$30&gt;13701,N($A968)&lt;=0,N(INDEX($A$2:$A$13701,MIN(13700,MAX(1,ROW()-1+設定!$B$30))))&lt;=0,$A968&lt;設定!$B$28,$A968&gt;設定!$B$29),0,IF(AND($C968&gt;=MAX(INDEX($C$1:$C$13701,MAX(1,ROW()-設定!$B$24)):INDEX($C$1:$C$13701,MAX(1,ROW()-1))),$C968&gt;MAX(INDEX($C$1:$C$13701,MIN(13701,ROW()+1)):INDEX($C$1:$C$13701,MIN(13701,ROW()+設定!$B$24))),$C968&gt;=設定!$B$32,$C968&gt;=MAX(MIN(INDEX($C$1:$C$13701,MAX(1,ROW()-設定!$B$26)):INDEX($C$1:$C$13701,MAX(1,ROW()-1))),MIN(INDEX($C$1:$C$13701,MIN(13701,ROW()+1)):INDEX($C$1:$C$13701,MIN(13701,ROW()+設定!$B$26))))*10^(設定!$B$27/20)),1,0))</f>
        <v>0</v>
      </c>
      <c r="G968" s="33" t="n">
        <f aca="false">$G967+IF($F968=1,1,0)</f>
        <v>0</v>
      </c>
      <c r="H968" s="0" t="str">
        <f aca="false">IF($F968=1,$G968,"")</f>
        <v/>
      </c>
    </row>
    <row r="969" customFormat="false" ht="15" hidden="false" customHeight="false" outlineLevel="0" collapsed="false">
      <c r="A969" s="30" t="n">
        <v>151.09375</v>
      </c>
      <c r="B969" s="31" t="n">
        <v>12.9306</v>
      </c>
      <c r="C969" s="32" t="n">
        <f aca="false">IF($A969="","",IF(設定!$B$21="dB",10^($B969/20),ABS($B969)))</f>
        <v>4.43128823686793</v>
      </c>
      <c r="D969" s="32" t="n">
        <f aca="false">IF($A969="","",$A969^2)</f>
        <v>22829.3212890625</v>
      </c>
      <c r="E969" s="32" t="n">
        <f aca="false">IF($A969="","",IF($C969&lt;=0,"",1/$C969^2))</f>
        <v>0.0509260509257462</v>
      </c>
      <c r="F969" s="33" t="n">
        <f aca="false">IF(OR(ROW()-設定!$B$30&lt;2,ROW()+設定!$B$30&gt;13701,N($A969)&lt;=0,N(INDEX($A$2:$A$13701,MIN(13700,MAX(1,ROW()-1+設定!$B$30))))&lt;=0,$A969&lt;設定!$B$28,$A969&gt;設定!$B$29),0,IF(AND($C969&gt;=MAX(INDEX($C$1:$C$13701,MAX(1,ROW()-設定!$B$24)):INDEX($C$1:$C$13701,MAX(1,ROW()-1))),$C969&gt;MAX(INDEX($C$1:$C$13701,MIN(13701,ROW()+1)):INDEX($C$1:$C$13701,MIN(13701,ROW()+設定!$B$24))),$C969&gt;=設定!$B$32,$C969&gt;=MAX(MIN(INDEX($C$1:$C$13701,MAX(1,ROW()-設定!$B$26)):INDEX($C$1:$C$13701,MAX(1,ROW()-1))),MIN(INDEX($C$1:$C$13701,MIN(13701,ROW()+1)):INDEX($C$1:$C$13701,MIN(13701,ROW()+設定!$B$26))))*10^(設定!$B$27/20)),1,0))</f>
        <v>0</v>
      </c>
      <c r="G969" s="33" t="n">
        <f aca="false">$G968+IF($F969=1,1,0)</f>
        <v>0</v>
      </c>
      <c r="H969" s="0" t="str">
        <f aca="false">IF($F969=1,$G969,"")</f>
        <v/>
      </c>
    </row>
    <row r="970" customFormat="false" ht="15" hidden="false" customHeight="false" outlineLevel="0" collapsed="false">
      <c r="A970" s="30" t="n">
        <v>151.25</v>
      </c>
      <c r="B970" s="31" t="n">
        <v>12.9858</v>
      </c>
      <c r="C970" s="32" t="n">
        <f aca="false">IF($A970="","",IF(設定!$B$21="dB",10^($B970/20),ABS($B970)))</f>
        <v>4.45953934592279</v>
      </c>
      <c r="D970" s="32" t="n">
        <f aca="false">IF($A970="","",$A970^2)</f>
        <v>22876.5625</v>
      </c>
      <c r="E970" s="32" t="n">
        <f aca="false">IF($A970="","",IF($C970&lt;=0,"",1/$C970^2))</f>
        <v>0.0502828632861745</v>
      </c>
      <c r="F970" s="33" t="n">
        <f aca="false">IF(OR(ROW()-設定!$B$30&lt;2,ROW()+設定!$B$30&gt;13701,N($A970)&lt;=0,N(INDEX($A$2:$A$13701,MIN(13700,MAX(1,ROW()-1+設定!$B$30))))&lt;=0,$A970&lt;設定!$B$28,$A970&gt;設定!$B$29),0,IF(AND($C970&gt;=MAX(INDEX($C$1:$C$13701,MAX(1,ROW()-設定!$B$24)):INDEX($C$1:$C$13701,MAX(1,ROW()-1))),$C970&gt;MAX(INDEX($C$1:$C$13701,MIN(13701,ROW()+1)):INDEX($C$1:$C$13701,MIN(13701,ROW()+設定!$B$24))),$C970&gt;=設定!$B$32,$C970&gt;=MAX(MIN(INDEX($C$1:$C$13701,MAX(1,ROW()-設定!$B$26)):INDEX($C$1:$C$13701,MAX(1,ROW()-1))),MIN(INDEX($C$1:$C$13701,MIN(13701,ROW()+1)):INDEX($C$1:$C$13701,MIN(13701,ROW()+設定!$B$26))))*10^(設定!$B$27/20)),1,0))</f>
        <v>0</v>
      </c>
      <c r="G970" s="33" t="n">
        <f aca="false">$G969+IF($F970=1,1,0)</f>
        <v>0</v>
      </c>
      <c r="H970" s="0" t="str">
        <f aca="false">IF($F970=1,$G970,"")</f>
        <v/>
      </c>
    </row>
    <row r="971" customFormat="false" ht="15" hidden="false" customHeight="false" outlineLevel="0" collapsed="false">
      <c r="A971" s="30" t="n">
        <v>151.40625</v>
      </c>
      <c r="B971" s="31" t="n">
        <v>13.0078</v>
      </c>
      <c r="C971" s="32" t="n">
        <f aca="false">IF($A971="","",IF(設定!$B$21="dB",10^($B971/20),ABS($B971)))</f>
        <v>4.47084897834312</v>
      </c>
      <c r="D971" s="32" t="n">
        <f aca="false">IF($A971="","",$A971^2)</f>
        <v>22923.8525390625</v>
      </c>
      <c r="E971" s="32" t="n">
        <f aca="false">IF($A971="","",IF($C971&lt;=0,"",1/$C971^2))</f>
        <v>0.050028790099978</v>
      </c>
      <c r="F971" s="33" t="n">
        <f aca="false">IF(OR(ROW()-設定!$B$30&lt;2,ROW()+設定!$B$30&gt;13701,N($A971)&lt;=0,N(INDEX($A$2:$A$13701,MIN(13700,MAX(1,ROW()-1+設定!$B$30))))&lt;=0,$A971&lt;設定!$B$28,$A971&gt;設定!$B$29),0,IF(AND($C971&gt;=MAX(INDEX($C$1:$C$13701,MAX(1,ROW()-設定!$B$24)):INDEX($C$1:$C$13701,MAX(1,ROW()-1))),$C971&gt;MAX(INDEX($C$1:$C$13701,MIN(13701,ROW()+1)):INDEX($C$1:$C$13701,MIN(13701,ROW()+設定!$B$24))),$C971&gt;=設定!$B$32,$C971&gt;=MAX(MIN(INDEX($C$1:$C$13701,MAX(1,ROW()-設定!$B$26)):INDEX($C$1:$C$13701,MAX(1,ROW()-1))),MIN(INDEX($C$1:$C$13701,MIN(13701,ROW()+1)):INDEX($C$1:$C$13701,MIN(13701,ROW()+設定!$B$26))))*10^(設定!$B$27/20)),1,0))</f>
        <v>0</v>
      </c>
      <c r="G971" s="33" t="n">
        <f aca="false">$G970+IF($F971=1,1,0)</f>
        <v>0</v>
      </c>
      <c r="H971" s="0" t="str">
        <f aca="false">IF($F971=1,$G971,"")</f>
        <v/>
      </c>
    </row>
    <row r="972" customFormat="false" ht="15" hidden="false" customHeight="false" outlineLevel="0" collapsed="false">
      <c r="A972" s="30" t="n">
        <v>151.5625</v>
      </c>
      <c r="B972" s="31" t="n">
        <v>12.9331</v>
      </c>
      <c r="C972" s="32" t="n">
        <f aca="false">IF($A972="","",IF(設定!$B$21="dB",10^($B972/20),ABS($B972)))</f>
        <v>4.43256384771391</v>
      </c>
      <c r="D972" s="32" t="n">
        <f aca="false">IF($A972="","",$A972^2)</f>
        <v>22971.19140625</v>
      </c>
      <c r="E972" s="32" t="n">
        <f aca="false">IF($A972="","",IF($C972&lt;=0,"",1/$C972^2))</f>
        <v>0.0508967439703487</v>
      </c>
      <c r="F972" s="33" t="n">
        <f aca="false">IF(OR(ROW()-設定!$B$30&lt;2,ROW()+設定!$B$30&gt;13701,N($A972)&lt;=0,N(INDEX($A$2:$A$13701,MIN(13700,MAX(1,ROW()-1+設定!$B$30))))&lt;=0,$A972&lt;設定!$B$28,$A972&gt;設定!$B$29),0,IF(AND($C972&gt;=MAX(INDEX($C$1:$C$13701,MAX(1,ROW()-設定!$B$24)):INDEX($C$1:$C$13701,MAX(1,ROW()-1))),$C972&gt;MAX(INDEX($C$1:$C$13701,MIN(13701,ROW()+1)):INDEX($C$1:$C$13701,MIN(13701,ROW()+設定!$B$24))),$C972&gt;=設定!$B$32,$C972&gt;=MAX(MIN(INDEX($C$1:$C$13701,MAX(1,ROW()-設定!$B$26)):INDEX($C$1:$C$13701,MAX(1,ROW()-1))),MIN(INDEX($C$1:$C$13701,MIN(13701,ROW()+1)):INDEX($C$1:$C$13701,MIN(13701,ROW()+設定!$B$26))))*10^(設定!$B$27/20)),1,0))</f>
        <v>0</v>
      </c>
      <c r="G972" s="33" t="n">
        <f aca="false">$G971+IF($F972=1,1,0)</f>
        <v>0</v>
      </c>
      <c r="H972" s="0" t="str">
        <f aca="false">IF($F972=1,$G972,"")</f>
        <v/>
      </c>
    </row>
    <row r="973" customFormat="false" ht="15" hidden="false" customHeight="false" outlineLevel="0" collapsed="false">
      <c r="A973" s="30" t="n">
        <v>151.71875</v>
      </c>
      <c r="B973" s="31" t="n">
        <v>13.0482</v>
      </c>
      <c r="C973" s="32" t="n">
        <f aca="false">IF($A973="","",IF(設定!$B$21="dB",10^($B973/20),ABS($B973)))</f>
        <v>4.4916923249065</v>
      </c>
      <c r="D973" s="32" t="n">
        <f aca="false">IF($A973="","",$A973^2)</f>
        <v>23018.5791015625</v>
      </c>
      <c r="E973" s="32" t="n">
        <f aca="false">IF($A973="","",IF($C973&lt;=0,"",1/$C973^2))</f>
        <v>0.0495655580285519</v>
      </c>
      <c r="F973" s="33" t="n">
        <f aca="false">IF(OR(ROW()-設定!$B$30&lt;2,ROW()+設定!$B$30&gt;13701,N($A973)&lt;=0,N(INDEX($A$2:$A$13701,MIN(13700,MAX(1,ROW()-1+設定!$B$30))))&lt;=0,$A973&lt;設定!$B$28,$A973&gt;設定!$B$29),0,IF(AND($C973&gt;=MAX(INDEX($C$1:$C$13701,MAX(1,ROW()-設定!$B$24)):INDEX($C$1:$C$13701,MAX(1,ROW()-1))),$C973&gt;MAX(INDEX($C$1:$C$13701,MIN(13701,ROW()+1)):INDEX($C$1:$C$13701,MIN(13701,ROW()+設定!$B$24))),$C973&gt;=設定!$B$32,$C973&gt;=MAX(MIN(INDEX($C$1:$C$13701,MAX(1,ROW()-設定!$B$26)):INDEX($C$1:$C$13701,MAX(1,ROW()-1))),MIN(INDEX($C$1:$C$13701,MIN(13701,ROW()+1)):INDEX($C$1:$C$13701,MIN(13701,ROW()+設定!$B$26))))*10^(設定!$B$27/20)),1,0))</f>
        <v>0</v>
      </c>
      <c r="G973" s="33" t="n">
        <f aca="false">$G972+IF($F973=1,1,0)</f>
        <v>0</v>
      </c>
      <c r="H973" s="0" t="str">
        <f aca="false">IF($F973=1,$G973,"")</f>
        <v/>
      </c>
    </row>
    <row r="974" customFormat="false" ht="15" hidden="false" customHeight="false" outlineLevel="0" collapsed="false">
      <c r="A974" s="30" t="n">
        <v>151.875</v>
      </c>
      <c r="B974" s="31" t="n">
        <v>12.7046</v>
      </c>
      <c r="C974" s="32" t="n">
        <f aca="false">IF($A974="","",IF(設定!$B$21="dB",10^($B974/20),ABS($B974)))</f>
        <v>4.31747667513154</v>
      </c>
      <c r="D974" s="32" t="n">
        <f aca="false">IF($A974="","",$A974^2)</f>
        <v>23066.015625</v>
      </c>
      <c r="E974" s="32" t="n">
        <f aca="false">IF($A974="","",IF($C974&lt;=0,"",1/$C974^2))</f>
        <v>0.0536463279258938</v>
      </c>
      <c r="F974" s="33" t="n">
        <f aca="false">IF(OR(ROW()-設定!$B$30&lt;2,ROW()+設定!$B$30&gt;13701,N($A974)&lt;=0,N(INDEX($A$2:$A$13701,MIN(13700,MAX(1,ROW()-1+設定!$B$30))))&lt;=0,$A974&lt;設定!$B$28,$A974&gt;設定!$B$29),0,IF(AND($C974&gt;=MAX(INDEX($C$1:$C$13701,MAX(1,ROW()-設定!$B$24)):INDEX($C$1:$C$13701,MAX(1,ROW()-1))),$C974&gt;MAX(INDEX($C$1:$C$13701,MIN(13701,ROW()+1)):INDEX($C$1:$C$13701,MIN(13701,ROW()+設定!$B$24))),$C974&gt;=設定!$B$32,$C974&gt;=MAX(MIN(INDEX($C$1:$C$13701,MAX(1,ROW()-設定!$B$26)):INDEX($C$1:$C$13701,MAX(1,ROW()-1))),MIN(INDEX($C$1:$C$13701,MIN(13701,ROW()+1)):INDEX($C$1:$C$13701,MIN(13701,ROW()+設定!$B$26))))*10^(設定!$B$27/20)),1,0))</f>
        <v>0</v>
      </c>
      <c r="G974" s="33" t="n">
        <f aca="false">$G973+IF($F974=1,1,0)</f>
        <v>0</v>
      </c>
      <c r="H974" s="0" t="str">
        <f aca="false">IF($F974=1,$G974,"")</f>
        <v/>
      </c>
    </row>
    <row r="975" customFormat="false" ht="15" hidden="false" customHeight="false" outlineLevel="0" collapsed="false">
      <c r="A975" s="30" t="n">
        <v>152.03125</v>
      </c>
      <c r="B975" s="31" t="n">
        <v>13.0103</v>
      </c>
      <c r="C975" s="32" t="n">
        <f aca="false">IF($A975="","",IF(設定!$B$21="dB",10^($B975/20),ABS($B975)))</f>
        <v>4.4721359773246</v>
      </c>
      <c r="D975" s="32" t="n">
        <f aca="false">IF($A975="","",$A975^2)</f>
        <v>23113.5009765625</v>
      </c>
      <c r="E975" s="32" t="n">
        <f aca="false">IF($A975="","",IF($C975&lt;=0,"",1/$C975^2))</f>
        <v>0.0499999995007974</v>
      </c>
      <c r="F975" s="33" t="n">
        <f aca="false">IF(OR(ROW()-設定!$B$30&lt;2,ROW()+設定!$B$30&gt;13701,N($A975)&lt;=0,N(INDEX($A$2:$A$13701,MIN(13700,MAX(1,ROW()-1+設定!$B$30))))&lt;=0,$A975&lt;設定!$B$28,$A975&gt;設定!$B$29),0,IF(AND($C975&gt;=MAX(INDEX($C$1:$C$13701,MAX(1,ROW()-設定!$B$24)):INDEX($C$1:$C$13701,MAX(1,ROW()-1))),$C975&gt;MAX(INDEX($C$1:$C$13701,MIN(13701,ROW()+1)):INDEX($C$1:$C$13701,MIN(13701,ROW()+設定!$B$24))),$C975&gt;=設定!$B$32,$C975&gt;=MAX(MIN(INDEX($C$1:$C$13701,MAX(1,ROW()-設定!$B$26)):INDEX($C$1:$C$13701,MAX(1,ROW()-1))),MIN(INDEX($C$1:$C$13701,MIN(13701,ROW()+1)):INDEX($C$1:$C$13701,MIN(13701,ROW()+設定!$B$26))))*10^(設定!$B$27/20)),1,0))</f>
        <v>0</v>
      </c>
      <c r="G975" s="33" t="n">
        <f aca="false">$G974+IF($F975=1,1,0)</f>
        <v>0</v>
      </c>
      <c r="H975" s="0" t="str">
        <f aca="false">IF($F975=1,$G975,"")</f>
        <v/>
      </c>
    </row>
    <row r="976" customFormat="false" ht="15" hidden="false" customHeight="false" outlineLevel="0" collapsed="false">
      <c r="A976" s="30" t="n">
        <v>152.1875</v>
      </c>
      <c r="B976" s="31" t="n">
        <v>12.8368</v>
      </c>
      <c r="C976" s="32" t="n">
        <f aca="false">IF($A976="","",IF(設定!$B$21="dB",10^($B976/20),ABS($B976)))</f>
        <v>4.38369166852306</v>
      </c>
      <c r="D976" s="32" t="n">
        <f aca="false">IF($A976="","",$A976^2)</f>
        <v>23161.03515625</v>
      </c>
      <c r="E976" s="32" t="n">
        <f aca="false">IF($A976="","",IF($C976&lt;=0,"",1/$C976^2))</f>
        <v>0.0520379284934451</v>
      </c>
      <c r="F976" s="33" t="n">
        <f aca="false">IF(OR(ROW()-設定!$B$30&lt;2,ROW()+設定!$B$30&gt;13701,N($A976)&lt;=0,N(INDEX($A$2:$A$13701,MIN(13700,MAX(1,ROW()-1+設定!$B$30))))&lt;=0,$A976&lt;設定!$B$28,$A976&gt;設定!$B$29),0,IF(AND($C976&gt;=MAX(INDEX($C$1:$C$13701,MAX(1,ROW()-設定!$B$24)):INDEX($C$1:$C$13701,MAX(1,ROW()-1))),$C976&gt;MAX(INDEX($C$1:$C$13701,MIN(13701,ROW()+1)):INDEX($C$1:$C$13701,MIN(13701,ROW()+設定!$B$24))),$C976&gt;=設定!$B$32,$C976&gt;=MAX(MIN(INDEX($C$1:$C$13701,MAX(1,ROW()-設定!$B$26)):INDEX($C$1:$C$13701,MAX(1,ROW()-1))),MIN(INDEX($C$1:$C$13701,MIN(13701,ROW()+1)):INDEX($C$1:$C$13701,MIN(13701,ROW()+設定!$B$26))))*10^(設定!$B$27/20)),1,0))</f>
        <v>0</v>
      </c>
      <c r="G976" s="33" t="n">
        <f aca="false">$G975+IF($F976=1,1,0)</f>
        <v>0</v>
      </c>
      <c r="H976" s="0" t="str">
        <f aca="false">IF($F976=1,$G976,"")</f>
        <v/>
      </c>
    </row>
    <row r="977" customFormat="false" ht="15" hidden="false" customHeight="false" outlineLevel="0" collapsed="false">
      <c r="A977" s="30" t="n">
        <v>152.34375</v>
      </c>
      <c r="B977" s="31" t="n">
        <v>13.0456</v>
      </c>
      <c r="C977" s="32" t="n">
        <f aca="false">IF($A977="","",IF(設定!$B$21="dB",10^($B977/20),ABS($B977)))</f>
        <v>4.49034800062625</v>
      </c>
      <c r="D977" s="32" t="n">
        <f aca="false">IF($A977="","",$A977^2)</f>
        <v>23208.6181640625</v>
      </c>
      <c r="E977" s="32" t="n">
        <f aca="false">IF($A977="","",IF($C977&lt;=0,"",1/$C977^2))</f>
        <v>0.0495952404305897</v>
      </c>
      <c r="F977" s="33" t="n">
        <f aca="false">IF(OR(ROW()-設定!$B$30&lt;2,ROW()+設定!$B$30&gt;13701,N($A977)&lt;=0,N(INDEX($A$2:$A$13701,MIN(13700,MAX(1,ROW()-1+設定!$B$30))))&lt;=0,$A977&lt;設定!$B$28,$A977&gt;設定!$B$29),0,IF(AND($C977&gt;=MAX(INDEX($C$1:$C$13701,MAX(1,ROW()-設定!$B$24)):INDEX($C$1:$C$13701,MAX(1,ROW()-1))),$C977&gt;MAX(INDEX($C$1:$C$13701,MIN(13701,ROW()+1)):INDEX($C$1:$C$13701,MIN(13701,ROW()+設定!$B$24))),$C977&gt;=設定!$B$32,$C977&gt;=MAX(MIN(INDEX($C$1:$C$13701,MAX(1,ROW()-設定!$B$26)):INDEX($C$1:$C$13701,MAX(1,ROW()-1))),MIN(INDEX($C$1:$C$13701,MIN(13701,ROW()+1)):INDEX($C$1:$C$13701,MIN(13701,ROW()+設定!$B$26))))*10^(設定!$B$27/20)),1,0))</f>
        <v>0</v>
      </c>
      <c r="G977" s="33" t="n">
        <f aca="false">$G976+IF($F977=1,1,0)</f>
        <v>0</v>
      </c>
      <c r="H977" s="0" t="str">
        <f aca="false">IF($F977=1,$G977,"")</f>
        <v/>
      </c>
    </row>
    <row r="978" customFormat="false" ht="15" hidden="false" customHeight="false" outlineLevel="0" collapsed="false">
      <c r="A978" s="30" t="n">
        <v>152.5</v>
      </c>
      <c r="B978" s="31" t="n">
        <v>12.9234</v>
      </c>
      <c r="C978" s="32" t="n">
        <f aca="false">IF($A978="","",IF(設定!$B$21="dB",10^($B978/20),ABS($B978)))</f>
        <v>4.42761652830872</v>
      </c>
      <c r="D978" s="32" t="n">
        <f aca="false">IF($A978="","",$A978^2)</f>
        <v>23256.25</v>
      </c>
      <c r="E978" s="32" t="n">
        <f aca="false">IF($A978="","",IF($C978&lt;=0,"",1/$C978^2))</f>
        <v>0.0510105492769732</v>
      </c>
      <c r="F978" s="33" t="n">
        <f aca="false">IF(OR(ROW()-設定!$B$30&lt;2,ROW()+設定!$B$30&gt;13701,N($A978)&lt;=0,N(INDEX($A$2:$A$13701,MIN(13700,MAX(1,ROW()-1+設定!$B$30))))&lt;=0,$A978&lt;設定!$B$28,$A978&gt;設定!$B$29),0,IF(AND($C978&gt;=MAX(INDEX($C$1:$C$13701,MAX(1,ROW()-設定!$B$24)):INDEX($C$1:$C$13701,MAX(1,ROW()-1))),$C978&gt;MAX(INDEX($C$1:$C$13701,MIN(13701,ROW()+1)):INDEX($C$1:$C$13701,MIN(13701,ROW()+設定!$B$24))),$C978&gt;=設定!$B$32,$C978&gt;=MAX(MIN(INDEX($C$1:$C$13701,MAX(1,ROW()-設定!$B$26)):INDEX($C$1:$C$13701,MAX(1,ROW()-1))),MIN(INDEX($C$1:$C$13701,MIN(13701,ROW()+1)):INDEX($C$1:$C$13701,MIN(13701,ROW()+設定!$B$26))))*10^(設定!$B$27/20)),1,0))</f>
        <v>0</v>
      </c>
      <c r="G978" s="33" t="n">
        <f aca="false">$G977+IF($F978=1,1,0)</f>
        <v>0</v>
      </c>
      <c r="H978" s="0" t="str">
        <f aca="false">IF($F978=1,$G978,"")</f>
        <v/>
      </c>
    </row>
    <row r="979" customFormat="false" ht="15" hidden="false" customHeight="false" outlineLevel="0" collapsed="false">
      <c r="A979" s="30" t="n">
        <v>152.65625</v>
      </c>
      <c r="B979" s="31" t="n">
        <v>12.8553</v>
      </c>
      <c r="C979" s="32" t="n">
        <f aca="false">IF($A979="","",IF(設定!$B$21="dB",10^($B979/20),ABS($B979)))</f>
        <v>4.39303840511231</v>
      </c>
      <c r="D979" s="32" t="n">
        <f aca="false">IF($A979="","",$A979^2)</f>
        <v>23303.9306640625</v>
      </c>
      <c r="E979" s="32" t="n">
        <f aca="false">IF($A979="","",IF($C979&lt;=0,"",1/$C979^2))</f>
        <v>0.0518167297042112</v>
      </c>
      <c r="F979" s="33" t="n">
        <f aca="false">IF(OR(ROW()-設定!$B$30&lt;2,ROW()+設定!$B$30&gt;13701,N($A979)&lt;=0,N(INDEX($A$2:$A$13701,MIN(13700,MAX(1,ROW()-1+設定!$B$30))))&lt;=0,$A979&lt;設定!$B$28,$A979&gt;設定!$B$29),0,IF(AND($C979&gt;=MAX(INDEX($C$1:$C$13701,MAX(1,ROW()-設定!$B$24)):INDEX($C$1:$C$13701,MAX(1,ROW()-1))),$C979&gt;MAX(INDEX($C$1:$C$13701,MIN(13701,ROW()+1)):INDEX($C$1:$C$13701,MIN(13701,ROW()+設定!$B$24))),$C979&gt;=設定!$B$32,$C979&gt;=MAX(MIN(INDEX($C$1:$C$13701,MAX(1,ROW()-設定!$B$26)):INDEX($C$1:$C$13701,MAX(1,ROW()-1))),MIN(INDEX($C$1:$C$13701,MIN(13701,ROW()+1)):INDEX($C$1:$C$13701,MIN(13701,ROW()+設定!$B$26))))*10^(設定!$B$27/20)),1,0))</f>
        <v>0</v>
      </c>
      <c r="G979" s="33" t="n">
        <f aca="false">$G978+IF($F979=1,1,0)</f>
        <v>0</v>
      </c>
      <c r="H979" s="0" t="str">
        <f aca="false">IF($F979=1,$G979,"")</f>
        <v/>
      </c>
    </row>
    <row r="980" customFormat="false" ht="15" hidden="false" customHeight="false" outlineLevel="0" collapsed="false">
      <c r="A980" s="30" t="n">
        <v>152.8125</v>
      </c>
      <c r="B980" s="31" t="n">
        <v>12.9884</v>
      </c>
      <c r="C980" s="32" t="n">
        <f aca="false">IF($A980="","",IF(設定!$B$21="dB",10^($B980/20),ABS($B980)))</f>
        <v>4.46087444668126</v>
      </c>
      <c r="D980" s="32" t="n">
        <f aca="false">IF($A980="","",$A980^2)</f>
        <v>23351.66015625</v>
      </c>
      <c r="E980" s="32" t="n">
        <f aca="false">IF($A980="","",IF($C980&lt;=0,"",1/$C980^2))</f>
        <v>0.0502527693467014</v>
      </c>
      <c r="F980" s="33" t="n">
        <f aca="false">IF(OR(ROW()-設定!$B$30&lt;2,ROW()+設定!$B$30&gt;13701,N($A980)&lt;=0,N(INDEX($A$2:$A$13701,MIN(13700,MAX(1,ROW()-1+設定!$B$30))))&lt;=0,$A980&lt;設定!$B$28,$A980&gt;設定!$B$29),0,IF(AND($C980&gt;=MAX(INDEX($C$1:$C$13701,MAX(1,ROW()-設定!$B$24)):INDEX($C$1:$C$13701,MAX(1,ROW()-1))),$C980&gt;MAX(INDEX($C$1:$C$13701,MIN(13701,ROW()+1)):INDEX($C$1:$C$13701,MIN(13701,ROW()+設定!$B$24))),$C980&gt;=設定!$B$32,$C980&gt;=MAX(MIN(INDEX($C$1:$C$13701,MAX(1,ROW()-設定!$B$26)):INDEX($C$1:$C$13701,MAX(1,ROW()-1))),MIN(INDEX($C$1:$C$13701,MIN(13701,ROW()+1)):INDEX($C$1:$C$13701,MIN(13701,ROW()+設定!$B$26))))*10^(設定!$B$27/20)),1,0))</f>
        <v>0</v>
      </c>
      <c r="G980" s="33" t="n">
        <f aca="false">$G979+IF($F980=1,1,0)</f>
        <v>0</v>
      </c>
      <c r="H980" s="0" t="str">
        <f aca="false">IF($F980=1,$G980,"")</f>
        <v/>
      </c>
    </row>
    <row r="981" customFormat="false" ht="15" hidden="false" customHeight="false" outlineLevel="0" collapsed="false">
      <c r="A981" s="30" t="n">
        <v>152.96875</v>
      </c>
      <c r="B981" s="31" t="n">
        <v>12.8553</v>
      </c>
      <c r="C981" s="32" t="n">
        <f aca="false">IF($A981="","",IF(設定!$B$21="dB",10^($B981/20),ABS($B981)))</f>
        <v>4.39303840511231</v>
      </c>
      <c r="D981" s="32" t="n">
        <f aca="false">IF($A981="","",$A981^2)</f>
        <v>23399.4384765625</v>
      </c>
      <c r="E981" s="32" t="n">
        <f aca="false">IF($A981="","",IF($C981&lt;=0,"",1/$C981^2))</f>
        <v>0.0518167297042112</v>
      </c>
      <c r="F981" s="33" t="n">
        <f aca="false">IF(OR(ROW()-設定!$B$30&lt;2,ROW()+設定!$B$30&gt;13701,N($A981)&lt;=0,N(INDEX($A$2:$A$13701,MIN(13700,MAX(1,ROW()-1+設定!$B$30))))&lt;=0,$A981&lt;設定!$B$28,$A981&gt;設定!$B$29),0,IF(AND($C981&gt;=MAX(INDEX($C$1:$C$13701,MAX(1,ROW()-設定!$B$24)):INDEX($C$1:$C$13701,MAX(1,ROW()-1))),$C981&gt;MAX(INDEX($C$1:$C$13701,MIN(13701,ROW()+1)):INDEX($C$1:$C$13701,MIN(13701,ROW()+設定!$B$24))),$C981&gt;=設定!$B$32,$C981&gt;=MAX(MIN(INDEX($C$1:$C$13701,MAX(1,ROW()-設定!$B$26)):INDEX($C$1:$C$13701,MAX(1,ROW()-1))),MIN(INDEX($C$1:$C$13701,MIN(13701,ROW()+1)):INDEX($C$1:$C$13701,MIN(13701,ROW()+設定!$B$26))))*10^(設定!$B$27/20)),1,0))</f>
        <v>0</v>
      </c>
      <c r="G981" s="33" t="n">
        <f aca="false">$G980+IF($F981=1,1,0)</f>
        <v>0</v>
      </c>
      <c r="H981" s="0" t="str">
        <f aca="false">IF($F981=1,$G981,"")</f>
        <v/>
      </c>
    </row>
    <row r="982" customFormat="false" ht="15" hidden="false" customHeight="false" outlineLevel="0" collapsed="false">
      <c r="A982" s="30" t="n">
        <v>153.125</v>
      </c>
      <c r="B982" s="31" t="n">
        <v>12.8563</v>
      </c>
      <c r="C982" s="32" t="n">
        <f aca="false">IF($A982="","",IF(設定!$B$21="dB",10^($B982/20),ABS($B982)))</f>
        <v>4.39354420146496</v>
      </c>
      <c r="D982" s="32" t="n">
        <f aca="false">IF($A982="","",$A982^2)</f>
        <v>23447.265625</v>
      </c>
      <c r="E982" s="32" t="n">
        <f aca="false">IF($A982="","",IF($C982&lt;=0,"",1/$C982^2))</f>
        <v>0.0518047998348024</v>
      </c>
      <c r="F982" s="33" t="n">
        <f aca="false">IF(OR(ROW()-設定!$B$30&lt;2,ROW()+設定!$B$30&gt;13701,N($A982)&lt;=0,N(INDEX($A$2:$A$13701,MIN(13700,MAX(1,ROW()-1+設定!$B$30))))&lt;=0,$A982&lt;設定!$B$28,$A982&gt;設定!$B$29),0,IF(AND($C982&gt;=MAX(INDEX($C$1:$C$13701,MAX(1,ROW()-設定!$B$24)):INDEX($C$1:$C$13701,MAX(1,ROW()-1))),$C982&gt;MAX(INDEX($C$1:$C$13701,MIN(13701,ROW()+1)):INDEX($C$1:$C$13701,MIN(13701,ROW()+設定!$B$24))),$C982&gt;=設定!$B$32,$C982&gt;=MAX(MIN(INDEX($C$1:$C$13701,MAX(1,ROW()-設定!$B$26)):INDEX($C$1:$C$13701,MAX(1,ROW()-1))),MIN(INDEX($C$1:$C$13701,MIN(13701,ROW()+1)):INDEX($C$1:$C$13701,MIN(13701,ROW()+設定!$B$26))))*10^(設定!$B$27/20)),1,0))</f>
        <v>0</v>
      </c>
      <c r="G982" s="33" t="n">
        <f aca="false">$G981+IF($F982=1,1,0)</f>
        <v>0</v>
      </c>
      <c r="H982" s="0" t="str">
        <f aca="false">IF($F982=1,$G982,"")</f>
        <v/>
      </c>
    </row>
    <row r="983" customFormat="false" ht="15" hidden="false" customHeight="false" outlineLevel="0" collapsed="false">
      <c r="A983" s="30" t="n">
        <v>153.28125</v>
      </c>
      <c r="B983" s="31" t="n">
        <v>12.7883</v>
      </c>
      <c r="C983" s="32" t="n">
        <f aca="false">IF($A983="","",IF(設定!$B$21="dB",10^($B983/20),ABS($B983)))</f>
        <v>4.3592823589258</v>
      </c>
      <c r="D983" s="32" t="n">
        <f aca="false">IF($A983="","",$A983^2)</f>
        <v>23495.1416015625</v>
      </c>
      <c r="E983" s="32" t="n">
        <f aca="false">IF($A983="","",IF($C983&lt;=0,"",1/$C983^2))</f>
        <v>0.0526223210613187</v>
      </c>
      <c r="F983" s="33" t="n">
        <f aca="false">IF(OR(ROW()-設定!$B$30&lt;2,ROW()+設定!$B$30&gt;13701,N($A983)&lt;=0,N(INDEX($A$2:$A$13701,MIN(13700,MAX(1,ROW()-1+設定!$B$30))))&lt;=0,$A983&lt;設定!$B$28,$A983&gt;設定!$B$29),0,IF(AND($C983&gt;=MAX(INDEX($C$1:$C$13701,MAX(1,ROW()-設定!$B$24)):INDEX($C$1:$C$13701,MAX(1,ROW()-1))),$C983&gt;MAX(INDEX($C$1:$C$13701,MIN(13701,ROW()+1)):INDEX($C$1:$C$13701,MIN(13701,ROW()+設定!$B$24))),$C983&gt;=設定!$B$32,$C983&gt;=MAX(MIN(INDEX($C$1:$C$13701,MAX(1,ROW()-設定!$B$26)):INDEX($C$1:$C$13701,MAX(1,ROW()-1))),MIN(INDEX($C$1:$C$13701,MIN(13701,ROW()+1)):INDEX($C$1:$C$13701,MIN(13701,ROW()+設定!$B$26))))*10^(設定!$B$27/20)),1,0))</f>
        <v>0</v>
      </c>
      <c r="G983" s="33" t="n">
        <f aca="false">$G982+IF($F983=1,1,0)</f>
        <v>0</v>
      </c>
      <c r="H983" s="0" t="str">
        <f aca="false">IF($F983=1,$G983,"")</f>
        <v/>
      </c>
    </row>
    <row r="984" customFormat="false" ht="15" hidden="false" customHeight="false" outlineLevel="0" collapsed="false">
      <c r="A984" s="30" t="n">
        <v>153.4375</v>
      </c>
      <c r="B984" s="31" t="n">
        <v>12.9511</v>
      </c>
      <c r="C984" s="32" t="n">
        <f aca="false">IF($A984="","",IF(設定!$B$21="dB",10^($B984/20),ABS($B984)))</f>
        <v>4.44175909209336</v>
      </c>
      <c r="D984" s="32" t="n">
        <f aca="false">IF($A984="","",$A984^2)</f>
        <v>23543.06640625</v>
      </c>
      <c r="E984" s="32" t="n">
        <f aca="false">IF($A984="","",IF($C984&lt;=0,"",1/$C984^2))</f>
        <v>0.0506862311718623</v>
      </c>
      <c r="F984" s="33" t="n">
        <f aca="false">IF(OR(ROW()-設定!$B$30&lt;2,ROW()+設定!$B$30&gt;13701,N($A984)&lt;=0,N(INDEX($A$2:$A$13701,MIN(13700,MAX(1,ROW()-1+設定!$B$30))))&lt;=0,$A984&lt;設定!$B$28,$A984&gt;設定!$B$29),0,IF(AND($C984&gt;=MAX(INDEX($C$1:$C$13701,MAX(1,ROW()-設定!$B$24)):INDEX($C$1:$C$13701,MAX(1,ROW()-1))),$C984&gt;MAX(INDEX($C$1:$C$13701,MIN(13701,ROW()+1)):INDEX($C$1:$C$13701,MIN(13701,ROW()+設定!$B$24))),$C984&gt;=設定!$B$32,$C984&gt;=MAX(MIN(INDEX($C$1:$C$13701,MAX(1,ROW()-設定!$B$26)):INDEX($C$1:$C$13701,MAX(1,ROW()-1))),MIN(INDEX($C$1:$C$13701,MIN(13701,ROW()+1)):INDEX($C$1:$C$13701,MIN(13701,ROW()+設定!$B$26))))*10^(設定!$B$27/20)),1,0))</f>
        <v>0</v>
      </c>
      <c r="G984" s="33" t="n">
        <f aca="false">$G983+IF($F984=1,1,0)</f>
        <v>0</v>
      </c>
      <c r="H984" s="0" t="str">
        <f aca="false">IF($F984=1,$G984,"")</f>
        <v/>
      </c>
    </row>
    <row r="985" customFormat="false" ht="15" hidden="false" customHeight="false" outlineLevel="0" collapsed="false">
      <c r="A985" s="30" t="n">
        <v>153.59375</v>
      </c>
      <c r="B985" s="31" t="n">
        <v>13.0069</v>
      </c>
      <c r="C985" s="32" t="n">
        <f aca="false">IF($A985="","",IF(設定!$B$21="dB",10^($B985/20),ABS($B985)))</f>
        <v>4.4703857493831</v>
      </c>
      <c r="D985" s="32" t="n">
        <f aca="false">IF($A985="","",$A985^2)</f>
        <v>23591.0400390625</v>
      </c>
      <c r="E985" s="32" t="n">
        <f aca="false">IF($A985="","",IF($C985&lt;=0,"",1/$C985^2))</f>
        <v>0.0500391587734722</v>
      </c>
      <c r="F985" s="33" t="n">
        <f aca="false">IF(OR(ROW()-設定!$B$30&lt;2,ROW()+設定!$B$30&gt;13701,N($A985)&lt;=0,N(INDEX($A$2:$A$13701,MIN(13700,MAX(1,ROW()-1+設定!$B$30))))&lt;=0,$A985&lt;設定!$B$28,$A985&gt;設定!$B$29),0,IF(AND($C985&gt;=MAX(INDEX($C$1:$C$13701,MAX(1,ROW()-設定!$B$24)):INDEX($C$1:$C$13701,MAX(1,ROW()-1))),$C985&gt;MAX(INDEX($C$1:$C$13701,MIN(13701,ROW()+1)):INDEX($C$1:$C$13701,MIN(13701,ROW()+設定!$B$24))),$C985&gt;=設定!$B$32,$C985&gt;=MAX(MIN(INDEX($C$1:$C$13701,MAX(1,ROW()-設定!$B$26)):INDEX($C$1:$C$13701,MAX(1,ROW()-1))),MIN(INDEX($C$1:$C$13701,MIN(13701,ROW()+1)):INDEX($C$1:$C$13701,MIN(13701,ROW()+設定!$B$26))))*10^(設定!$B$27/20)),1,0))</f>
        <v>0</v>
      </c>
      <c r="G985" s="33" t="n">
        <f aca="false">$G984+IF($F985=1,1,0)</f>
        <v>0</v>
      </c>
      <c r="H985" s="0" t="str">
        <f aca="false">IF($F985=1,$G985,"")</f>
        <v/>
      </c>
    </row>
    <row r="986" customFormat="false" ht="15" hidden="false" customHeight="false" outlineLevel="0" collapsed="false">
      <c r="A986" s="30" t="n">
        <v>153.75</v>
      </c>
      <c r="B986" s="31" t="n">
        <v>13.0624</v>
      </c>
      <c r="C986" s="32" t="n">
        <f aca="false">IF($A986="","",IF(設定!$B$21="dB",10^($B986/20),ABS($B986)))</f>
        <v>4.49904150831296</v>
      </c>
      <c r="D986" s="32" t="n">
        <f aca="false">IF($A986="","",$A986^2)</f>
        <v>23639.0625</v>
      </c>
      <c r="E986" s="32" t="n">
        <f aca="false">IF($A986="","",IF($C986&lt;=0,"",1/$C986^2))</f>
        <v>0.049403759627094</v>
      </c>
      <c r="F986" s="33" t="n">
        <f aca="false">IF(OR(ROW()-設定!$B$30&lt;2,ROW()+設定!$B$30&gt;13701,N($A986)&lt;=0,N(INDEX($A$2:$A$13701,MIN(13700,MAX(1,ROW()-1+設定!$B$30))))&lt;=0,$A986&lt;設定!$B$28,$A986&gt;設定!$B$29),0,IF(AND($C986&gt;=MAX(INDEX($C$1:$C$13701,MAX(1,ROW()-設定!$B$24)):INDEX($C$1:$C$13701,MAX(1,ROW()-1))),$C986&gt;MAX(INDEX($C$1:$C$13701,MIN(13701,ROW()+1)):INDEX($C$1:$C$13701,MIN(13701,ROW()+設定!$B$24))),$C986&gt;=設定!$B$32,$C986&gt;=MAX(MIN(INDEX($C$1:$C$13701,MAX(1,ROW()-設定!$B$26)):INDEX($C$1:$C$13701,MAX(1,ROW()-1))),MIN(INDEX($C$1:$C$13701,MIN(13701,ROW()+1)):INDEX($C$1:$C$13701,MIN(13701,ROW()+設定!$B$26))))*10^(設定!$B$27/20)),1,0))</f>
        <v>0</v>
      </c>
      <c r="G986" s="33" t="n">
        <f aca="false">$G985+IF($F986=1,1,0)</f>
        <v>0</v>
      </c>
      <c r="H986" s="0" t="str">
        <f aca="false">IF($F986=1,$G986,"")</f>
        <v/>
      </c>
    </row>
    <row r="987" customFormat="false" ht="15" hidden="false" customHeight="false" outlineLevel="0" collapsed="false">
      <c r="A987" s="30" t="n">
        <v>153.90625</v>
      </c>
      <c r="B987" s="31" t="n">
        <v>12.9432</v>
      </c>
      <c r="C987" s="32" t="n">
        <f aca="false">IF($A987="","",IF(設定!$B$21="dB",10^($B987/20),ABS($B987)))</f>
        <v>4.4377210550442</v>
      </c>
      <c r="D987" s="32" t="n">
        <f aca="false">IF($A987="","",$A987^2)</f>
        <v>23687.1337890625</v>
      </c>
      <c r="E987" s="32" t="n">
        <f aca="false">IF($A987="","",IF($C987&lt;=0,"",1/$C987^2))</f>
        <v>0.050778515475588</v>
      </c>
      <c r="F987" s="33" t="n">
        <f aca="false">IF(OR(ROW()-設定!$B$30&lt;2,ROW()+設定!$B$30&gt;13701,N($A987)&lt;=0,N(INDEX($A$2:$A$13701,MIN(13700,MAX(1,ROW()-1+設定!$B$30))))&lt;=0,$A987&lt;設定!$B$28,$A987&gt;設定!$B$29),0,IF(AND($C987&gt;=MAX(INDEX($C$1:$C$13701,MAX(1,ROW()-設定!$B$24)):INDEX($C$1:$C$13701,MAX(1,ROW()-1))),$C987&gt;MAX(INDEX($C$1:$C$13701,MIN(13701,ROW()+1)):INDEX($C$1:$C$13701,MIN(13701,ROW()+設定!$B$24))),$C987&gt;=設定!$B$32,$C987&gt;=MAX(MIN(INDEX($C$1:$C$13701,MAX(1,ROW()-設定!$B$26)):INDEX($C$1:$C$13701,MAX(1,ROW()-1))),MIN(INDEX($C$1:$C$13701,MIN(13701,ROW()+1)):INDEX($C$1:$C$13701,MIN(13701,ROW()+設定!$B$26))))*10^(設定!$B$27/20)),1,0))</f>
        <v>0</v>
      </c>
      <c r="G987" s="33" t="n">
        <f aca="false">$G986+IF($F987=1,1,0)</f>
        <v>0</v>
      </c>
      <c r="H987" s="0" t="str">
        <f aca="false">IF($F987=1,$G987,"")</f>
        <v/>
      </c>
    </row>
    <row r="988" customFormat="false" ht="15" hidden="false" customHeight="false" outlineLevel="0" collapsed="false">
      <c r="A988" s="30" t="n">
        <v>154.0625</v>
      </c>
      <c r="B988" s="31" t="n">
        <v>13.0671</v>
      </c>
      <c r="C988" s="32" t="n">
        <f aca="false">IF($A988="","",IF(設定!$B$21="dB",10^($B988/20),ABS($B988)))</f>
        <v>4.50147663217424</v>
      </c>
      <c r="D988" s="32" t="n">
        <f aca="false">IF($A988="","",$A988^2)</f>
        <v>23735.25390625</v>
      </c>
      <c r="E988" s="32" t="n">
        <f aca="false">IF($A988="","",IF($C988&lt;=0,"",1/$C988^2))</f>
        <v>0.0493503230578236</v>
      </c>
      <c r="F988" s="33" t="n">
        <f aca="false">IF(OR(ROW()-設定!$B$30&lt;2,ROW()+設定!$B$30&gt;13701,N($A988)&lt;=0,N(INDEX($A$2:$A$13701,MIN(13700,MAX(1,ROW()-1+設定!$B$30))))&lt;=0,$A988&lt;設定!$B$28,$A988&gt;設定!$B$29),0,IF(AND($C988&gt;=MAX(INDEX($C$1:$C$13701,MAX(1,ROW()-設定!$B$24)):INDEX($C$1:$C$13701,MAX(1,ROW()-1))),$C988&gt;MAX(INDEX($C$1:$C$13701,MIN(13701,ROW()+1)):INDEX($C$1:$C$13701,MIN(13701,ROW()+設定!$B$24))),$C988&gt;=設定!$B$32,$C988&gt;=MAX(MIN(INDEX($C$1:$C$13701,MAX(1,ROW()-設定!$B$26)):INDEX($C$1:$C$13701,MAX(1,ROW()-1))),MIN(INDEX($C$1:$C$13701,MIN(13701,ROW()+1)):INDEX($C$1:$C$13701,MIN(13701,ROW()+設定!$B$26))))*10^(設定!$B$27/20)),1,0))</f>
        <v>0</v>
      </c>
      <c r="G988" s="33" t="n">
        <f aca="false">$G987+IF($F988=1,1,0)</f>
        <v>0</v>
      </c>
      <c r="H988" s="0" t="str">
        <f aca="false">IF($F988=1,$G988,"")</f>
        <v/>
      </c>
    </row>
    <row r="989" customFormat="false" ht="15" hidden="false" customHeight="false" outlineLevel="0" collapsed="false">
      <c r="A989" s="30" t="n">
        <v>154.21875</v>
      </c>
      <c r="B989" s="31" t="n">
        <v>12.9615</v>
      </c>
      <c r="C989" s="32" t="n">
        <f aca="false">IF($A989="","",IF(設定!$B$21="dB",10^($B989/20),ABS($B989)))</f>
        <v>4.44708059199275</v>
      </c>
      <c r="D989" s="32" t="n">
        <f aca="false">IF($A989="","",$A989^2)</f>
        <v>23783.4228515625</v>
      </c>
      <c r="E989" s="32" t="n">
        <f aca="false">IF($A989="","",IF($C989&lt;=0,"",1/$C989^2))</f>
        <v>0.0505649986521278</v>
      </c>
      <c r="F989" s="33" t="n">
        <f aca="false">IF(OR(ROW()-設定!$B$30&lt;2,ROW()+設定!$B$30&gt;13701,N($A989)&lt;=0,N(INDEX($A$2:$A$13701,MIN(13700,MAX(1,ROW()-1+設定!$B$30))))&lt;=0,$A989&lt;設定!$B$28,$A989&gt;設定!$B$29),0,IF(AND($C989&gt;=MAX(INDEX($C$1:$C$13701,MAX(1,ROW()-設定!$B$24)):INDEX($C$1:$C$13701,MAX(1,ROW()-1))),$C989&gt;MAX(INDEX($C$1:$C$13701,MIN(13701,ROW()+1)):INDEX($C$1:$C$13701,MIN(13701,ROW()+設定!$B$24))),$C989&gt;=設定!$B$32,$C989&gt;=MAX(MIN(INDEX($C$1:$C$13701,MAX(1,ROW()-設定!$B$26)):INDEX($C$1:$C$13701,MAX(1,ROW()-1))),MIN(INDEX($C$1:$C$13701,MIN(13701,ROW()+1)):INDEX($C$1:$C$13701,MIN(13701,ROW()+設定!$B$26))))*10^(設定!$B$27/20)),1,0))</f>
        <v>0</v>
      </c>
      <c r="G989" s="33" t="n">
        <f aca="false">$G988+IF($F989=1,1,0)</f>
        <v>0</v>
      </c>
      <c r="H989" s="0" t="str">
        <f aca="false">IF($F989=1,$G989,"")</f>
        <v/>
      </c>
    </row>
    <row r="990" customFormat="false" ht="15" hidden="false" customHeight="false" outlineLevel="0" collapsed="false">
      <c r="A990" s="30" t="n">
        <v>154.375</v>
      </c>
      <c r="B990" s="31" t="n">
        <v>12.9513</v>
      </c>
      <c r="C990" s="32" t="n">
        <f aca="false">IF($A990="","",IF(設定!$B$21="dB",10^($B990/20),ABS($B990)))</f>
        <v>4.44186136855357</v>
      </c>
      <c r="D990" s="32" t="n">
        <f aca="false">IF($A990="","",$A990^2)</f>
        <v>23831.640625</v>
      </c>
      <c r="E990" s="32" t="n">
        <f aca="false">IF($A990="","",IF($C990&lt;=0,"",1/$C990^2))</f>
        <v>0.0506838970384018</v>
      </c>
      <c r="F990" s="33" t="n">
        <f aca="false">IF(OR(ROW()-設定!$B$30&lt;2,ROW()+設定!$B$30&gt;13701,N($A990)&lt;=0,N(INDEX($A$2:$A$13701,MIN(13700,MAX(1,ROW()-1+設定!$B$30))))&lt;=0,$A990&lt;設定!$B$28,$A990&gt;設定!$B$29),0,IF(AND($C990&gt;=MAX(INDEX($C$1:$C$13701,MAX(1,ROW()-設定!$B$24)):INDEX($C$1:$C$13701,MAX(1,ROW()-1))),$C990&gt;MAX(INDEX($C$1:$C$13701,MIN(13701,ROW()+1)):INDEX($C$1:$C$13701,MIN(13701,ROW()+設定!$B$24))),$C990&gt;=設定!$B$32,$C990&gt;=MAX(MIN(INDEX($C$1:$C$13701,MAX(1,ROW()-設定!$B$26)):INDEX($C$1:$C$13701,MAX(1,ROW()-1))),MIN(INDEX($C$1:$C$13701,MIN(13701,ROW()+1)):INDEX($C$1:$C$13701,MIN(13701,ROW()+設定!$B$26))))*10^(設定!$B$27/20)),1,0))</f>
        <v>0</v>
      </c>
      <c r="G990" s="33" t="n">
        <f aca="false">$G989+IF($F990=1,1,0)</f>
        <v>0</v>
      </c>
      <c r="H990" s="0" t="str">
        <f aca="false">IF($F990=1,$G990,"")</f>
        <v/>
      </c>
    </row>
    <row r="991" customFormat="false" ht="15" hidden="false" customHeight="false" outlineLevel="0" collapsed="false">
      <c r="A991" s="30" t="n">
        <v>154.53125</v>
      </c>
      <c r="B991" s="31" t="n">
        <v>13.0213</v>
      </c>
      <c r="C991" s="32" t="n">
        <f aca="false">IF($A991="","",IF(設定!$B$21="dB",10^($B991/20),ABS($B991)))</f>
        <v>4.47780317559827</v>
      </c>
      <c r="D991" s="32" t="n">
        <f aca="false">IF($A991="","",$A991^2)</f>
        <v>23879.9072265625</v>
      </c>
      <c r="E991" s="32" t="n">
        <f aca="false">IF($A991="","",IF($C991&lt;=0,"",1/$C991^2))</f>
        <v>0.0498735175690412</v>
      </c>
      <c r="F991" s="33" t="n">
        <f aca="false">IF(OR(ROW()-設定!$B$30&lt;2,ROW()+設定!$B$30&gt;13701,N($A991)&lt;=0,N(INDEX($A$2:$A$13701,MIN(13700,MAX(1,ROW()-1+設定!$B$30))))&lt;=0,$A991&lt;設定!$B$28,$A991&gt;設定!$B$29),0,IF(AND($C991&gt;=MAX(INDEX($C$1:$C$13701,MAX(1,ROW()-設定!$B$24)):INDEX($C$1:$C$13701,MAX(1,ROW()-1))),$C991&gt;MAX(INDEX($C$1:$C$13701,MIN(13701,ROW()+1)):INDEX($C$1:$C$13701,MIN(13701,ROW()+設定!$B$24))),$C991&gt;=設定!$B$32,$C991&gt;=MAX(MIN(INDEX($C$1:$C$13701,MAX(1,ROW()-設定!$B$26)):INDEX($C$1:$C$13701,MAX(1,ROW()-1))),MIN(INDEX($C$1:$C$13701,MIN(13701,ROW()+1)):INDEX($C$1:$C$13701,MIN(13701,ROW()+設定!$B$26))))*10^(設定!$B$27/20)),1,0))</f>
        <v>0</v>
      </c>
      <c r="G991" s="33" t="n">
        <f aca="false">$G990+IF($F991=1,1,0)</f>
        <v>0</v>
      </c>
      <c r="H991" s="0" t="str">
        <f aca="false">IF($F991=1,$G991,"")</f>
        <v/>
      </c>
    </row>
    <row r="992" customFormat="false" ht="15" hidden="false" customHeight="false" outlineLevel="0" collapsed="false">
      <c r="A992" s="30" t="n">
        <v>154.6875</v>
      </c>
      <c r="B992" s="31" t="n">
        <v>13.073</v>
      </c>
      <c r="C992" s="32" t="n">
        <f aca="false">IF($A992="","",IF(設定!$B$21="dB",10^($B992/20),ABS($B992)))</f>
        <v>4.50453535562682</v>
      </c>
      <c r="D992" s="32" t="n">
        <f aca="false">IF($A992="","",$A992^2)</f>
        <v>23928.22265625</v>
      </c>
      <c r="E992" s="32" t="n">
        <f aca="false">IF($A992="","",IF($C992&lt;=0,"",1/$C992^2))</f>
        <v>0.0492833249197151</v>
      </c>
      <c r="F992" s="33" t="n">
        <f aca="false">IF(OR(ROW()-設定!$B$30&lt;2,ROW()+設定!$B$30&gt;13701,N($A992)&lt;=0,N(INDEX($A$2:$A$13701,MIN(13700,MAX(1,ROW()-1+設定!$B$30))))&lt;=0,$A992&lt;設定!$B$28,$A992&gt;設定!$B$29),0,IF(AND($C992&gt;=MAX(INDEX($C$1:$C$13701,MAX(1,ROW()-設定!$B$24)):INDEX($C$1:$C$13701,MAX(1,ROW()-1))),$C992&gt;MAX(INDEX($C$1:$C$13701,MIN(13701,ROW()+1)):INDEX($C$1:$C$13701,MIN(13701,ROW()+設定!$B$24))),$C992&gt;=設定!$B$32,$C992&gt;=MAX(MIN(INDEX($C$1:$C$13701,MAX(1,ROW()-設定!$B$26)):INDEX($C$1:$C$13701,MAX(1,ROW()-1))),MIN(INDEX($C$1:$C$13701,MIN(13701,ROW()+1)):INDEX($C$1:$C$13701,MIN(13701,ROW()+設定!$B$26))))*10^(設定!$B$27/20)),1,0))</f>
        <v>0</v>
      </c>
      <c r="G992" s="33" t="n">
        <f aca="false">$G991+IF($F992=1,1,0)</f>
        <v>0</v>
      </c>
      <c r="H992" s="0" t="str">
        <f aca="false">IF($F992=1,$G992,"")</f>
        <v/>
      </c>
    </row>
    <row r="993" customFormat="false" ht="15" hidden="false" customHeight="false" outlineLevel="0" collapsed="false">
      <c r="A993" s="30" t="n">
        <v>154.84375</v>
      </c>
      <c r="B993" s="31" t="n">
        <v>12.9286</v>
      </c>
      <c r="C993" s="32" t="n">
        <f aca="false">IF($A993="","",IF(設定!$B$21="dB",10^($B993/20),ABS($B993)))</f>
        <v>4.43026801250641</v>
      </c>
      <c r="D993" s="32" t="n">
        <f aca="false">IF($A993="","",$A993^2)</f>
        <v>23976.5869140625</v>
      </c>
      <c r="E993" s="32" t="n">
        <f aca="false">IF($A993="","",IF($C993&lt;=0,"",1/$C993^2))</f>
        <v>0.0509495086398113</v>
      </c>
      <c r="F993" s="33" t="n">
        <f aca="false">IF(OR(ROW()-設定!$B$30&lt;2,ROW()+設定!$B$30&gt;13701,N($A993)&lt;=0,N(INDEX($A$2:$A$13701,MIN(13700,MAX(1,ROW()-1+設定!$B$30))))&lt;=0,$A993&lt;設定!$B$28,$A993&gt;設定!$B$29),0,IF(AND($C993&gt;=MAX(INDEX($C$1:$C$13701,MAX(1,ROW()-設定!$B$24)):INDEX($C$1:$C$13701,MAX(1,ROW()-1))),$C993&gt;MAX(INDEX($C$1:$C$13701,MIN(13701,ROW()+1)):INDEX($C$1:$C$13701,MIN(13701,ROW()+設定!$B$24))),$C993&gt;=設定!$B$32,$C993&gt;=MAX(MIN(INDEX($C$1:$C$13701,MAX(1,ROW()-設定!$B$26)):INDEX($C$1:$C$13701,MAX(1,ROW()-1))),MIN(INDEX($C$1:$C$13701,MIN(13701,ROW()+1)):INDEX($C$1:$C$13701,MIN(13701,ROW()+設定!$B$26))))*10^(設定!$B$27/20)),1,0))</f>
        <v>0</v>
      </c>
      <c r="G993" s="33" t="n">
        <f aca="false">$G992+IF($F993=1,1,0)</f>
        <v>0</v>
      </c>
      <c r="H993" s="0" t="str">
        <f aca="false">IF($F993=1,$G993,"")</f>
        <v/>
      </c>
    </row>
    <row r="994" customFormat="false" ht="15" hidden="false" customHeight="false" outlineLevel="0" collapsed="false">
      <c r="A994" s="30" t="n">
        <v>155</v>
      </c>
      <c r="B994" s="31" t="n">
        <v>12.94</v>
      </c>
      <c r="C994" s="32" t="n">
        <f aca="false">IF($A994="","",IF(設定!$B$21="dB",10^($B994/20),ABS($B994)))</f>
        <v>4.43608643931433</v>
      </c>
      <c r="D994" s="32" t="n">
        <f aca="false">IF($A994="","",$A994^2)</f>
        <v>24025</v>
      </c>
      <c r="E994" s="32" t="n">
        <f aca="false">IF($A994="","",IF($C994&lt;=0,"",1/$C994^2))</f>
        <v>0.050815944256056</v>
      </c>
      <c r="F994" s="33" t="n">
        <f aca="false">IF(OR(ROW()-設定!$B$30&lt;2,ROW()+設定!$B$30&gt;13701,N($A994)&lt;=0,N(INDEX($A$2:$A$13701,MIN(13700,MAX(1,ROW()-1+設定!$B$30))))&lt;=0,$A994&lt;設定!$B$28,$A994&gt;設定!$B$29),0,IF(AND($C994&gt;=MAX(INDEX($C$1:$C$13701,MAX(1,ROW()-設定!$B$24)):INDEX($C$1:$C$13701,MAX(1,ROW()-1))),$C994&gt;MAX(INDEX($C$1:$C$13701,MIN(13701,ROW()+1)):INDEX($C$1:$C$13701,MIN(13701,ROW()+設定!$B$24))),$C994&gt;=設定!$B$32,$C994&gt;=MAX(MIN(INDEX($C$1:$C$13701,MAX(1,ROW()-設定!$B$26)):INDEX($C$1:$C$13701,MAX(1,ROW()-1))),MIN(INDEX($C$1:$C$13701,MIN(13701,ROW()+1)):INDEX($C$1:$C$13701,MIN(13701,ROW()+設定!$B$26))))*10^(設定!$B$27/20)),1,0))</f>
        <v>0</v>
      </c>
      <c r="G994" s="33" t="n">
        <f aca="false">$G993+IF($F994=1,1,0)</f>
        <v>0</v>
      </c>
      <c r="H994" s="0" t="str">
        <f aca="false">IF($F994=1,$G994,"")</f>
        <v/>
      </c>
    </row>
    <row r="995" customFormat="false" ht="15" hidden="false" customHeight="false" outlineLevel="0" collapsed="false">
      <c r="A995" s="30" t="n">
        <v>155.15625</v>
      </c>
      <c r="B995" s="31" t="n">
        <v>12.9495</v>
      </c>
      <c r="C995" s="32" t="n">
        <f aca="false">IF($A995="","",IF(設定!$B$21="dB",10^($B995/20),ABS($B995)))</f>
        <v>4.44094096518617</v>
      </c>
      <c r="D995" s="32" t="n">
        <f aca="false">IF($A995="","",$A995^2)</f>
        <v>24073.4619140625</v>
      </c>
      <c r="E995" s="32" t="n">
        <f aca="false">IF($A995="","",IF($C995&lt;=0,"",1/$C995^2))</f>
        <v>0.0507049081097208</v>
      </c>
      <c r="F995" s="33" t="n">
        <f aca="false">IF(OR(ROW()-設定!$B$30&lt;2,ROW()+設定!$B$30&gt;13701,N($A995)&lt;=0,N(INDEX($A$2:$A$13701,MIN(13700,MAX(1,ROW()-1+設定!$B$30))))&lt;=0,$A995&lt;設定!$B$28,$A995&gt;設定!$B$29),0,IF(AND($C995&gt;=MAX(INDEX($C$1:$C$13701,MAX(1,ROW()-設定!$B$24)):INDEX($C$1:$C$13701,MAX(1,ROW()-1))),$C995&gt;MAX(INDEX($C$1:$C$13701,MIN(13701,ROW()+1)):INDEX($C$1:$C$13701,MIN(13701,ROW()+設定!$B$24))),$C995&gt;=設定!$B$32,$C995&gt;=MAX(MIN(INDEX($C$1:$C$13701,MAX(1,ROW()-設定!$B$26)):INDEX($C$1:$C$13701,MAX(1,ROW()-1))),MIN(INDEX($C$1:$C$13701,MIN(13701,ROW()+1)):INDEX($C$1:$C$13701,MIN(13701,ROW()+設定!$B$26))))*10^(設定!$B$27/20)),1,0))</f>
        <v>0</v>
      </c>
      <c r="G995" s="33" t="n">
        <f aca="false">$G994+IF($F995=1,1,0)</f>
        <v>0</v>
      </c>
      <c r="H995" s="0" t="str">
        <f aca="false">IF($F995=1,$G995,"")</f>
        <v/>
      </c>
    </row>
    <row r="996" customFormat="false" ht="15" hidden="false" customHeight="false" outlineLevel="0" collapsed="false">
      <c r="A996" s="30" t="n">
        <v>155.3125</v>
      </c>
      <c r="B996" s="31" t="n">
        <v>12.9761</v>
      </c>
      <c r="C996" s="32" t="n">
        <f aca="false">IF($A996="","",IF(設定!$B$21="dB",10^($B996/20),ABS($B996)))</f>
        <v>4.45456191834311</v>
      </c>
      <c r="D996" s="32" t="n">
        <f aca="false">IF($A996="","",$A996^2)</f>
        <v>24121.97265625</v>
      </c>
      <c r="E996" s="32" t="n">
        <f aca="false">IF($A996="","",IF($C996&lt;=0,"",1/$C996^2))</f>
        <v>0.0503952959533325</v>
      </c>
      <c r="F996" s="33" t="n">
        <f aca="false">IF(OR(ROW()-設定!$B$30&lt;2,ROW()+設定!$B$30&gt;13701,N($A996)&lt;=0,N(INDEX($A$2:$A$13701,MIN(13700,MAX(1,ROW()-1+設定!$B$30))))&lt;=0,$A996&lt;設定!$B$28,$A996&gt;設定!$B$29),0,IF(AND($C996&gt;=MAX(INDEX($C$1:$C$13701,MAX(1,ROW()-設定!$B$24)):INDEX($C$1:$C$13701,MAX(1,ROW()-1))),$C996&gt;MAX(INDEX($C$1:$C$13701,MIN(13701,ROW()+1)):INDEX($C$1:$C$13701,MIN(13701,ROW()+設定!$B$24))),$C996&gt;=設定!$B$32,$C996&gt;=MAX(MIN(INDEX($C$1:$C$13701,MAX(1,ROW()-設定!$B$26)):INDEX($C$1:$C$13701,MAX(1,ROW()-1))),MIN(INDEX($C$1:$C$13701,MIN(13701,ROW()+1)):INDEX($C$1:$C$13701,MIN(13701,ROW()+設定!$B$26))))*10^(設定!$B$27/20)),1,0))</f>
        <v>0</v>
      </c>
      <c r="G996" s="33" t="n">
        <f aca="false">$G995+IF($F996=1,1,0)</f>
        <v>0</v>
      </c>
      <c r="H996" s="0" t="str">
        <f aca="false">IF($F996=1,$G996,"")</f>
        <v/>
      </c>
    </row>
    <row r="997" customFormat="false" ht="15" hidden="false" customHeight="false" outlineLevel="0" collapsed="false">
      <c r="A997" s="30" t="n">
        <v>155.46875</v>
      </c>
      <c r="B997" s="31" t="n">
        <v>12.8743</v>
      </c>
      <c r="C997" s="32" t="n">
        <f aca="false">IF($A997="","",IF(設定!$B$21="dB",10^($B997/20),ABS($B997)))</f>
        <v>4.40265850055063</v>
      </c>
      <c r="D997" s="32" t="n">
        <f aca="false">IF($A997="","",$A997^2)</f>
        <v>24170.5322265625</v>
      </c>
      <c r="E997" s="32" t="n">
        <f aca="false">IF($A997="","",IF($C997&lt;=0,"",1/$C997^2))</f>
        <v>0.051590531248297</v>
      </c>
      <c r="F997" s="33" t="n">
        <f aca="false">IF(OR(ROW()-設定!$B$30&lt;2,ROW()+設定!$B$30&gt;13701,N($A997)&lt;=0,N(INDEX($A$2:$A$13701,MIN(13700,MAX(1,ROW()-1+設定!$B$30))))&lt;=0,$A997&lt;設定!$B$28,$A997&gt;設定!$B$29),0,IF(AND($C997&gt;=MAX(INDEX($C$1:$C$13701,MAX(1,ROW()-設定!$B$24)):INDEX($C$1:$C$13701,MAX(1,ROW()-1))),$C997&gt;MAX(INDEX($C$1:$C$13701,MIN(13701,ROW()+1)):INDEX($C$1:$C$13701,MIN(13701,ROW()+設定!$B$24))),$C997&gt;=設定!$B$32,$C997&gt;=MAX(MIN(INDEX($C$1:$C$13701,MAX(1,ROW()-設定!$B$26)):INDEX($C$1:$C$13701,MAX(1,ROW()-1))),MIN(INDEX($C$1:$C$13701,MIN(13701,ROW()+1)):INDEX($C$1:$C$13701,MIN(13701,ROW()+設定!$B$26))))*10^(設定!$B$27/20)),1,0))</f>
        <v>0</v>
      </c>
      <c r="G997" s="33" t="n">
        <f aca="false">$G996+IF($F997=1,1,0)</f>
        <v>0</v>
      </c>
      <c r="H997" s="0" t="str">
        <f aca="false">IF($F997=1,$G997,"")</f>
        <v/>
      </c>
    </row>
    <row r="998" customFormat="false" ht="15" hidden="false" customHeight="false" outlineLevel="0" collapsed="false">
      <c r="A998" s="30" t="n">
        <v>155.625</v>
      </c>
      <c r="B998" s="31" t="n">
        <v>13.0761</v>
      </c>
      <c r="C998" s="32" t="n">
        <f aca="false">IF($A998="","",IF(設定!$B$21="dB",10^($B998/20),ABS($B998)))</f>
        <v>4.50614331432445</v>
      </c>
      <c r="D998" s="32" t="n">
        <f aca="false">IF($A998="","",$A998^2)</f>
        <v>24219.140625</v>
      </c>
      <c r="E998" s="32" t="n">
        <f aca="false">IF($A998="","",IF($C998&lt;=0,"",1/$C998^2))</f>
        <v>0.0492481589666802</v>
      </c>
      <c r="F998" s="33" t="n">
        <f aca="false">IF(OR(ROW()-設定!$B$30&lt;2,ROW()+設定!$B$30&gt;13701,N($A998)&lt;=0,N(INDEX($A$2:$A$13701,MIN(13700,MAX(1,ROW()-1+設定!$B$30))))&lt;=0,$A998&lt;設定!$B$28,$A998&gt;設定!$B$29),0,IF(AND($C998&gt;=MAX(INDEX($C$1:$C$13701,MAX(1,ROW()-設定!$B$24)):INDEX($C$1:$C$13701,MAX(1,ROW()-1))),$C998&gt;MAX(INDEX($C$1:$C$13701,MIN(13701,ROW()+1)):INDEX($C$1:$C$13701,MIN(13701,ROW()+設定!$B$24))),$C998&gt;=設定!$B$32,$C998&gt;=MAX(MIN(INDEX($C$1:$C$13701,MAX(1,ROW()-設定!$B$26)):INDEX($C$1:$C$13701,MAX(1,ROW()-1))),MIN(INDEX($C$1:$C$13701,MIN(13701,ROW()+1)):INDEX($C$1:$C$13701,MIN(13701,ROW()+設定!$B$26))))*10^(設定!$B$27/20)),1,0))</f>
        <v>0</v>
      </c>
      <c r="G998" s="33" t="n">
        <f aca="false">$G997+IF($F998=1,1,0)</f>
        <v>0</v>
      </c>
      <c r="H998" s="0" t="str">
        <f aca="false">IF($F998=1,$G998,"")</f>
        <v/>
      </c>
    </row>
    <row r="999" customFormat="false" ht="15" hidden="false" customHeight="false" outlineLevel="0" collapsed="false">
      <c r="A999" s="30" t="n">
        <v>155.78125</v>
      </c>
      <c r="B999" s="31" t="n">
        <v>12.9289</v>
      </c>
      <c r="C999" s="32" t="n">
        <f aca="false">IF($A999="","",IF(設定!$B$21="dB",10^($B999/20),ABS($B999)))</f>
        <v>4.43042103118519</v>
      </c>
      <c r="D999" s="32" t="n">
        <f aca="false">IF($A999="","",$A999^2)</f>
        <v>24267.7978515625</v>
      </c>
      <c r="E999" s="32" t="n">
        <f aca="false">IF($A999="","",IF($C999&lt;=0,"",1/$C999^2))</f>
        <v>0.0509459892939939</v>
      </c>
      <c r="F999" s="33" t="n">
        <f aca="false">IF(OR(ROW()-設定!$B$30&lt;2,ROW()+設定!$B$30&gt;13701,N($A999)&lt;=0,N(INDEX($A$2:$A$13701,MIN(13700,MAX(1,ROW()-1+設定!$B$30))))&lt;=0,$A999&lt;設定!$B$28,$A999&gt;設定!$B$29),0,IF(AND($C999&gt;=MAX(INDEX($C$1:$C$13701,MAX(1,ROW()-設定!$B$24)):INDEX($C$1:$C$13701,MAX(1,ROW()-1))),$C999&gt;MAX(INDEX($C$1:$C$13701,MIN(13701,ROW()+1)):INDEX($C$1:$C$13701,MIN(13701,ROW()+設定!$B$24))),$C999&gt;=設定!$B$32,$C999&gt;=MAX(MIN(INDEX($C$1:$C$13701,MAX(1,ROW()-設定!$B$26)):INDEX($C$1:$C$13701,MAX(1,ROW()-1))),MIN(INDEX($C$1:$C$13701,MIN(13701,ROW()+1)):INDEX($C$1:$C$13701,MIN(13701,ROW()+設定!$B$26))))*10^(設定!$B$27/20)),1,0))</f>
        <v>0</v>
      </c>
      <c r="G999" s="33" t="n">
        <f aca="false">$G998+IF($F999=1,1,0)</f>
        <v>0</v>
      </c>
      <c r="H999" s="0" t="str">
        <f aca="false">IF($F999=1,$G999,"")</f>
        <v/>
      </c>
    </row>
    <row r="1000" customFormat="false" ht="15" hidden="false" customHeight="false" outlineLevel="0" collapsed="false">
      <c r="A1000" s="30" t="n">
        <v>155.9375</v>
      </c>
      <c r="B1000" s="31" t="n">
        <v>13.0205</v>
      </c>
      <c r="C1000" s="32" t="n">
        <f aca="false">IF($A1000="","",IF(設定!$B$21="dB",10^($B1000/20),ABS($B1000)))</f>
        <v>4.47739077367671</v>
      </c>
      <c r="D1000" s="32" t="n">
        <f aca="false">IF($A1000="","",$A1000^2)</f>
        <v>24316.50390625</v>
      </c>
      <c r="E1000" s="32" t="n">
        <f aca="false">IF($A1000="","",IF($C1000&lt;=0,"",1/$C1000^2))</f>
        <v>0.0498827054566981</v>
      </c>
      <c r="F1000" s="33" t="n">
        <f aca="false">IF(OR(ROW()-設定!$B$30&lt;2,ROW()+設定!$B$30&gt;13701,N($A1000)&lt;=0,N(INDEX($A$2:$A$13701,MIN(13700,MAX(1,ROW()-1+設定!$B$30))))&lt;=0,$A1000&lt;設定!$B$28,$A1000&gt;設定!$B$29),0,IF(AND($C1000&gt;=MAX(INDEX($C$1:$C$13701,MAX(1,ROW()-設定!$B$24)):INDEX($C$1:$C$13701,MAX(1,ROW()-1))),$C1000&gt;MAX(INDEX($C$1:$C$13701,MIN(13701,ROW()+1)):INDEX($C$1:$C$13701,MIN(13701,ROW()+設定!$B$24))),$C1000&gt;=設定!$B$32,$C1000&gt;=MAX(MIN(INDEX($C$1:$C$13701,MAX(1,ROW()-設定!$B$26)):INDEX($C$1:$C$13701,MAX(1,ROW()-1))),MIN(INDEX($C$1:$C$13701,MIN(13701,ROW()+1)):INDEX($C$1:$C$13701,MIN(13701,ROW()+設定!$B$26))))*10^(設定!$B$27/20)),1,0))</f>
        <v>0</v>
      </c>
      <c r="G1000" s="33" t="n">
        <f aca="false">$G999+IF($F1000=1,1,0)</f>
        <v>0</v>
      </c>
      <c r="H1000" s="0" t="str">
        <f aca="false">IF($F1000=1,$G1000,"")</f>
        <v/>
      </c>
    </row>
    <row r="1001" customFormat="false" ht="15" hidden="false" customHeight="false" outlineLevel="0" collapsed="false">
      <c r="A1001" s="30" t="n">
        <v>156.09375</v>
      </c>
      <c r="B1001" s="31" t="n">
        <v>12.8867</v>
      </c>
      <c r="C1001" s="32" t="n">
        <f aca="false">IF($A1001="","",IF(設定!$B$21="dB",10^($B1001/20),ABS($B1001)))</f>
        <v>4.40894823652101</v>
      </c>
      <c r="D1001" s="32" t="n">
        <f aca="false">IF($A1001="","",$A1001^2)</f>
        <v>24365.2587890625</v>
      </c>
      <c r="E1001" s="32" t="n">
        <f aca="false">IF($A1001="","",IF($C1001&lt;=0,"",1/$C1001^2))</f>
        <v>0.0514434397670698</v>
      </c>
      <c r="F1001" s="33" t="n">
        <f aca="false">IF(OR(ROW()-設定!$B$30&lt;2,ROW()+設定!$B$30&gt;13701,N($A1001)&lt;=0,N(INDEX($A$2:$A$13701,MIN(13700,MAX(1,ROW()-1+設定!$B$30))))&lt;=0,$A1001&lt;設定!$B$28,$A1001&gt;設定!$B$29),0,IF(AND($C1001&gt;=MAX(INDEX($C$1:$C$13701,MAX(1,ROW()-設定!$B$24)):INDEX($C$1:$C$13701,MAX(1,ROW()-1))),$C1001&gt;MAX(INDEX($C$1:$C$13701,MIN(13701,ROW()+1)):INDEX($C$1:$C$13701,MIN(13701,ROW()+設定!$B$24))),$C1001&gt;=設定!$B$32,$C1001&gt;=MAX(MIN(INDEX($C$1:$C$13701,MAX(1,ROW()-設定!$B$26)):INDEX($C$1:$C$13701,MAX(1,ROW()-1))),MIN(INDEX($C$1:$C$13701,MIN(13701,ROW()+1)):INDEX($C$1:$C$13701,MIN(13701,ROW()+設定!$B$26))))*10^(設定!$B$27/20)),1,0))</f>
        <v>0</v>
      </c>
      <c r="G1001" s="33" t="n">
        <f aca="false">$G1000+IF($F1001=1,1,0)</f>
        <v>0</v>
      </c>
      <c r="H1001" s="0" t="str">
        <f aca="false">IF($F1001=1,$G1001,"")</f>
        <v/>
      </c>
    </row>
    <row r="1002" customFormat="false" ht="15" hidden="false" customHeight="false" outlineLevel="0" collapsed="false">
      <c r="A1002" s="30" t="n">
        <v>156.25</v>
      </c>
      <c r="B1002" s="31" t="n">
        <v>13.0118</v>
      </c>
      <c r="C1002" s="32" t="n">
        <f aca="false">IF($A1002="","",IF(設定!$B$21="dB",10^($B1002/20),ABS($B1002)))</f>
        <v>4.47290835453773</v>
      </c>
      <c r="D1002" s="32" t="n">
        <f aca="false">IF($A1002="","",$A1002^2)</f>
        <v>24414.0625</v>
      </c>
      <c r="E1002" s="32" t="n">
        <f aca="false">IF($A1002="","",IF($C1002&lt;=0,"",1/$C1002^2))</f>
        <v>0.0499827330947467</v>
      </c>
      <c r="F1002" s="33" t="n">
        <f aca="false">IF(OR(ROW()-設定!$B$30&lt;2,ROW()+設定!$B$30&gt;13701,N($A1002)&lt;=0,N(INDEX($A$2:$A$13701,MIN(13700,MAX(1,ROW()-1+設定!$B$30))))&lt;=0,$A1002&lt;設定!$B$28,$A1002&gt;設定!$B$29),0,IF(AND($C1002&gt;=MAX(INDEX($C$1:$C$13701,MAX(1,ROW()-設定!$B$24)):INDEX($C$1:$C$13701,MAX(1,ROW()-1))),$C1002&gt;MAX(INDEX($C$1:$C$13701,MIN(13701,ROW()+1)):INDEX($C$1:$C$13701,MIN(13701,ROW()+設定!$B$24))),$C1002&gt;=設定!$B$32,$C1002&gt;=MAX(MIN(INDEX($C$1:$C$13701,MAX(1,ROW()-設定!$B$26)):INDEX($C$1:$C$13701,MAX(1,ROW()-1))),MIN(INDEX($C$1:$C$13701,MIN(13701,ROW()+1)):INDEX($C$1:$C$13701,MIN(13701,ROW()+設定!$B$26))))*10^(設定!$B$27/20)),1,0))</f>
        <v>0</v>
      </c>
      <c r="G1002" s="33" t="n">
        <f aca="false">$G1001+IF($F1002=1,1,0)</f>
        <v>0</v>
      </c>
      <c r="H1002" s="0" t="str">
        <f aca="false">IF($F1002=1,$G1002,"")</f>
        <v/>
      </c>
    </row>
    <row r="1003" customFormat="false" ht="15" hidden="false" customHeight="false" outlineLevel="0" collapsed="false">
      <c r="A1003" s="30" t="n">
        <v>156.40625</v>
      </c>
      <c r="B1003" s="31" t="n">
        <v>13.0165</v>
      </c>
      <c r="C1003" s="32" t="n">
        <f aca="false">IF($A1003="","",IF(設定!$B$21="dB",10^($B1003/20),ABS($B1003)))</f>
        <v>4.47532933372703</v>
      </c>
      <c r="D1003" s="32" t="n">
        <f aca="false">IF($A1003="","",$A1003^2)</f>
        <v>24462.9150390625</v>
      </c>
      <c r="E1003" s="32" t="n">
        <f aca="false">IF($A1003="","",IF($C1003&lt;=0,"",1/$C1003^2))</f>
        <v>0.0499286702906302</v>
      </c>
      <c r="F1003" s="33" t="n">
        <f aca="false">IF(OR(ROW()-設定!$B$30&lt;2,ROW()+設定!$B$30&gt;13701,N($A1003)&lt;=0,N(INDEX($A$2:$A$13701,MIN(13700,MAX(1,ROW()-1+設定!$B$30))))&lt;=0,$A1003&lt;設定!$B$28,$A1003&gt;設定!$B$29),0,IF(AND($C1003&gt;=MAX(INDEX($C$1:$C$13701,MAX(1,ROW()-設定!$B$24)):INDEX($C$1:$C$13701,MAX(1,ROW()-1))),$C1003&gt;MAX(INDEX($C$1:$C$13701,MIN(13701,ROW()+1)):INDEX($C$1:$C$13701,MIN(13701,ROW()+設定!$B$24))),$C1003&gt;=設定!$B$32,$C1003&gt;=MAX(MIN(INDEX($C$1:$C$13701,MAX(1,ROW()-設定!$B$26)):INDEX($C$1:$C$13701,MAX(1,ROW()-1))),MIN(INDEX($C$1:$C$13701,MIN(13701,ROW()+1)):INDEX($C$1:$C$13701,MIN(13701,ROW()+設定!$B$26))))*10^(設定!$B$27/20)),1,0))</f>
        <v>0</v>
      </c>
      <c r="G1003" s="33" t="n">
        <f aca="false">$G1002+IF($F1003=1,1,0)</f>
        <v>0</v>
      </c>
      <c r="H1003" s="0" t="str">
        <f aca="false">IF($F1003=1,$G1003,"")</f>
        <v/>
      </c>
    </row>
    <row r="1004" customFormat="false" ht="15" hidden="false" customHeight="false" outlineLevel="0" collapsed="false">
      <c r="A1004" s="30" t="n">
        <v>156.5625</v>
      </c>
      <c r="B1004" s="31" t="n">
        <v>12.9324</v>
      </c>
      <c r="C1004" s="32" t="n">
        <f aca="false">IF($A1004="","",IF(設定!$B$21="dB",10^($B1004/20),ABS($B1004)))</f>
        <v>4.4322066396675</v>
      </c>
      <c r="D1004" s="32" t="n">
        <f aca="false">IF($A1004="","",$A1004^2)</f>
        <v>24511.81640625</v>
      </c>
      <c r="E1004" s="32" t="n">
        <f aca="false">IF($A1004="","",IF($C1004&lt;=0,"",1/$C1004^2))</f>
        <v>0.0509049482173915</v>
      </c>
      <c r="F1004" s="33" t="n">
        <f aca="false">IF(OR(ROW()-設定!$B$30&lt;2,ROW()+設定!$B$30&gt;13701,N($A1004)&lt;=0,N(INDEX($A$2:$A$13701,MIN(13700,MAX(1,ROW()-1+設定!$B$30))))&lt;=0,$A1004&lt;設定!$B$28,$A1004&gt;設定!$B$29),0,IF(AND($C1004&gt;=MAX(INDEX($C$1:$C$13701,MAX(1,ROW()-設定!$B$24)):INDEX($C$1:$C$13701,MAX(1,ROW()-1))),$C1004&gt;MAX(INDEX($C$1:$C$13701,MIN(13701,ROW()+1)):INDEX($C$1:$C$13701,MIN(13701,ROW()+設定!$B$24))),$C1004&gt;=設定!$B$32,$C1004&gt;=MAX(MIN(INDEX($C$1:$C$13701,MAX(1,ROW()-設定!$B$26)):INDEX($C$1:$C$13701,MAX(1,ROW()-1))),MIN(INDEX($C$1:$C$13701,MIN(13701,ROW()+1)):INDEX($C$1:$C$13701,MIN(13701,ROW()+設定!$B$26))))*10^(設定!$B$27/20)),1,0))</f>
        <v>0</v>
      </c>
      <c r="G1004" s="33" t="n">
        <f aca="false">$G1003+IF($F1004=1,1,0)</f>
        <v>0</v>
      </c>
      <c r="H1004" s="0" t="str">
        <f aca="false">IF($F1004=1,$G1004,"")</f>
        <v/>
      </c>
    </row>
    <row r="1005" customFormat="false" ht="15" hidden="false" customHeight="false" outlineLevel="0" collapsed="false">
      <c r="A1005" s="30" t="n">
        <v>156.71875</v>
      </c>
      <c r="B1005" s="31" t="n">
        <v>13.1858</v>
      </c>
      <c r="C1005" s="32" t="n">
        <f aca="false">IF($A1005="","",IF(設定!$B$21="dB",10^($B1005/20),ABS($B1005)))</f>
        <v>4.56341536148308</v>
      </c>
      <c r="D1005" s="32" t="n">
        <f aca="false">IF($A1005="","",$A1005^2)</f>
        <v>24560.7666015625</v>
      </c>
      <c r="E1005" s="32" t="n">
        <f aca="false">IF($A1005="","",IF($C1005&lt;=0,"",1/$C1005^2))</f>
        <v>0.0480197616422261</v>
      </c>
      <c r="F1005" s="33" t="n">
        <f aca="false">IF(OR(ROW()-設定!$B$30&lt;2,ROW()+設定!$B$30&gt;13701,N($A1005)&lt;=0,N(INDEX($A$2:$A$13701,MIN(13700,MAX(1,ROW()-1+設定!$B$30))))&lt;=0,$A1005&lt;設定!$B$28,$A1005&gt;設定!$B$29),0,IF(AND($C1005&gt;=MAX(INDEX($C$1:$C$13701,MAX(1,ROW()-設定!$B$24)):INDEX($C$1:$C$13701,MAX(1,ROW()-1))),$C1005&gt;MAX(INDEX($C$1:$C$13701,MIN(13701,ROW()+1)):INDEX($C$1:$C$13701,MIN(13701,ROW()+設定!$B$24))),$C1005&gt;=設定!$B$32,$C1005&gt;=MAX(MIN(INDEX($C$1:$C$13701,MAX(1,ROW()-設定!$B$26)):INDEX($C$1:$C$13701,MAX(1,ROW()-1))),MIN(INDEX($C$1:$C$13701,MIN(13701,ROW()+1)):INDEX($C$1:$C$13701,MIN(13701,ROW()+設定!$B$26))))*10^(設定!$B$27/20)),1,0))</f>
        <v>0</v>
      </c>
      <c r="G1005" s="33" t="n">
        <f aca="false">$G1004+IF($F1005=1,1,0)</f>
        <v>0</v>
      </c>
      <c r="H1005" s="0" t="str">
        <f aca="false">IF($F1005=1,$G1005,"")</f>
        <v/>
      </c>
    </row>
    <row r="1006" customFormat="false" ht="15" hidden="false" customHeight="false" outlineLevel="0" collapsed="false">
      <c r="A1006" s="30" t="n">
        <v>156.875</v>
      </c>
      <c r="B1006" s="31" t="n">
        <v>13.0178</v>
      </c>
      <c r="C1006" s="32" t="n">
        <f aca="false">IF($A1006="","",IF(設定!$B$21="dB",10^($B1006/20),ABS($B1006)))</f>
        <v>4.47599919758404</v>
      </c>
      <c r="D1006" s="32" t="n">
        <f aca="false">IF($A1006="","",$A1006^2)</f>
        <v>24609.765625</v>
      </c>
      <c r="E1006" s="32" t="n">
        <f aca="false">IF($A1006="","",IF($C1006&lt;=0,"",1/$C1006^2))</f>
        <v>0.0499137270757132</v>
      </c>
      <c r="F1006" s="33" t="n">
        <f aca="false">IF(OR(ROW()-設定!$B$30&lt;2,ROW()+設定!$B$30&gt;13701,N($A1006)&lt;=0,N(INDEX($A$2:$A$13701,MIN(13700,MAX(1,ROW()-1+設定!$B$30))))&lt;=0,$A1006&lt;設定!$B$28,$A1006&gt;設定!$B$29),0,IF(AND($C1006&gt;=MAX(INDEX($C$1:$C$13701,MAX(1,ROW()-設定!$B$24)):INDEX($C$1:$C$13701,MAX(1,ROW()-1))),$C1006&gt;MAX(INDEX($C$1:$C$13701,MIN(13701,ROW()+1)):INDEX($C$1:$C$13701,MIN(13701,ROW()+設定!$B$24))),$C1006&gt;=設定!$B$32,$C1006&gt;=MAX(MIN(INDEX($C$1:$C$13701,MAX(1,ROW()-設定!$B$26)):INDEX($C$1:$C$13701,MAX(1,ROW()-1))),MIN(INDEX($C$1:$C$13701,MIN(13701,ROW()+1)):INDEX($C$1:$C$13701,MIN(13701,ROW()+設定!$B$26))))*10^(設定!$B$27/20)),1,0))</f>
        <v>0</v>
      </c>
      <c r="G1006" s="33" t="n">
        <f aca="false">$G1005+IF($F1006=1,1,0)</f>
        <v>0</v>
      </c>
      <c r="H1006" s="0" t="str">
        <f aca="false">IF($F1006=1,$G1006,"")</f>
        <v/>
      </c>
    </row>
    <row r="1007" customFormat="false" ht="15" hidden="false" customHeight="false" outlineLevel="0" collapsed="false">
      <c r="A1007" s="30" t="n">
        <v>157.03125</v>
      </c>
      <c r="B1007" s="31" t="n">
        <v>13.1631</v>
      </c>
      <c r="C1007" s="32" t="n">
        <f aca="false">IF($A1007="","",IF(設定!$B$21="dB",10^($B1007/20),ABS($B1007)))</f>
        <v>4.55150474683597</v>
      </c>
      <c r="D1007" s="32" t="n">
        <f aca="false">IF($A1007="","",$A1007^2)</f>
        <v>24658.8134765625</v>
      </c>
      <c r="E1007" s="32" t="n">
        <f aca="false">IF($A1007="","",IF($C1007&lt;=0,"",1/$C1007^2))</f>
        <v>0.0482714117033773</v>
      </c>
      <c r="F1007" s="33" t="n">
        <f aca="false">IF(OR(ROW()-設定!$B$30&lt;2,ROW()+設定!$B$30&gt;13701,N($A1007)&lt;=0,N(INDEX($A$2:$A$13701,MIN(13700,MAX(1,ROW()-1+設定!$B$30))))&lt;=0,$A1007&lt;設定!$B$28,$A1007&gt;設定!$B$29),0,IF(AND($C1007&gt;=MAX(INDEX($C$1:$C$13701,MAX(1,ROW()-設定!$B$24)):INDEX($C$1:$C$13701,MAX(1,ROW()-1))),$C1007&gt;MAX(INDEX($C$1:$C$13701,MIN(13701,ROW()+1)):INDEX($C$1:$C$13701,MIN(13701,ROW()+設定!$B$24))),$C1007&gt;=設定!$B$32,$C1007&gt;=MAX(MIN(INDEX($C$1:$C$13701,MAX(1,ROW()-設定!$B$26)):INDEX($C$1:$C$13701,MAX(1,ROW()-1))),MIN(INDEX($C$1:$C$13701,MIN(13701,ROW()+1)):INDEX($C$1:$C$13701,MIN(13701,ROW()+設定!$B$26))))*10^(設定!$B$27/20)),1,0))</f>
        <v>0</v>
      </c>
      <c r="G1007" s="33" t="n">
        <f aca="false">$G1006+IF($F1007=1,1,0)</f>
        <v>0</v>
      </c>
      <c r="H1007" s="0" t="str">
        <f aca="false">IF($F1007=1,$G1007,"")</f>
        <v/>
      </c>
    </row>
    <row r="1008" customFormat="false" ht="15" hidden="false" customHeight="false" outlineLevel="0" collapsed="false">
      <c r="A1008" s="30" t="n">
        <v>157.1875</v>
      </c>
      <c r="B1008" s="31" t="n">
        <v>13.0808</v>
      </c>
      <c r="C1008" s="32" t="n">
        <f aca="false">IF($A1008="","",IF(設定!$B$21="dB",10^($B1008/20),ABS($B1008)))</f>
        <v>4.50858228206608</v>
      </c>
      <c r="D1008" s="32" t="n">
        <f aca="false">IF($A1008="","",$A1008^2)</f>
        <v>24707.91015625</v>
      </c>
      <c r="E1008" s="32" t="n">
        <f aca="false">IF($A1008="","",IF($C1008&lt;=0,"",1/$C1008^2))</f>
        <v>0.0491948906996916</v>
      </c>
      <c r="F1008" s="33" t="n">
        <f aca="false">IF(OR(ROW()-設定!$B$30&lt;2,ROW()+設定!$B$30&gt;13701,N($A1008)&lt;=0,N(INDEX($A$2:$A$13701,MIN(13700,MAX(1,ROW()-1+設定!$B$30))))&lt;=0,$A1008&lt;設定!$B$28,$A1008&gt;設定!$B$29),0,IF(AND($C1008&gt;=MAX(INDEX($C$1:$C$13701,MAX(1,ROW()-設定!$B$24)):INDEX($C$1:$C$13701,MAX(1,ROW()-1))),$C1008&gt;MAX(INDEX($C$1:$C$13701,MIN(13701,ROW()+1)):INDEX($C$1:$C$13701,MIN(13701,ROW()+設定!$B$24))),$C1008&gt;=設定!$B$32,$C1008&gt;=MAX(MIN(INDEX($C$1:$C$13701,MAX(1,ROW()-設定!$B$26)):INDEX($C$1:$C$13701,MAX(1,ROW()-1))),MIN(INDEX($C$1:$C$13701,MIN(13701,ROW()+1)):INDEX($C$1:$C$13701,MIN(13701,ROW()+設定!$B$26))))*10^(設定!$B$27/20)),1,0))</f>
        <v>0</v>
      </c>
      <c r="G1008" s="33" t="n">
        <f aca="false">$G1007+IF($F1008=1,1,0)</f>
        <v>0</v>
      </c>
      <c r="H1008" s="0" t="str">
        <f aca="false">IF($F1008=1,$G1008,"")</f>
        <v/>
      </c>
    </row>
    <row r="1009" customFormat="false" ht="15" hidden="false" customHeight="false" outlineLevel="0" collapsed="false">
      <c r="A1009" s="30" t="n">
        <v>157.34375</v>
      </c>
      <c r="B1009" s="31" t="n">
        <v>12.9128</v>
      </c>
      <c r="C1009" s="32" t="n">
        <f aca="false">IF($A1009="","",IF(設定!$B$21="dB",10^($B1009/20),ABS($B1009)))</f>
        <v>4.42221649317736</v>
      </c>
      <c r="D1009" s="32" t="n">
        <f aca="false">IF($A1009="","",$A1009^2)</f>
        <v>24757.0556640625</v>
      </c>
      <c r="E1009" s="32" t="n">
        <f aca="false">IF($A1009="","",IF($C1009&lt;=0,"",1/$C1009^2))</f>
        <v>0.0511352048391824</v>
      </c>
      <c r="F1009" s="33" t="n">
        <f aca="false">IF(OR(ROW()-設定!$B$30&lt;2,ROW()+設定!$B$30&gt;13701,N($A1009)&lt;=0,N(INDEX($A$2:$A$13701,MIN(13700,MAX(1,ROW()-1+設定!$B$30))))&lt;=0,$A1009&lt;設定!$B$28,$A1009&gt;設定!$B$29),0,IF(AND($C1009&gt;=MAX(INDEX($C$1:$C$13701,MAX(1,ROW()-設定!$B$24)):INDEX($C$1:$C$13701,MAX(1,ROW()-1))),$C1009&gt;MAX(INDEX($C$1:$C$13701,MIN(13701,ROW()+1)):INDEX($C$1:$C$13701,MIN(13701,ROW()+設定!$B$24))),$C1009&gt;=設定!$B$32,$C1009&gt;=MAX(MIN(INDEX($C$1:$C$13701,MAX(1,ROW()-設定!$B$26)):INDEX($C$1:$C$13701,MAX(1,ROW()-1))),MIN(INDEX($C$1:$C$13701,MIN(13701,ROW()+1)):INDEX($C$1:$C$13701,MIN(13701,ROW()+設定!$B$26))))*10^(設定!$B$27/20)),1,0))</f>
        <v>0</v>
      </c>
      <c r="G1009" s="33" t="n">
        <f aca="false">$G1008+IF($F1009=1,1,0)</f>
        <v>0</v>
      </c>
      <c r="H1009" s="0" t="str">
        <f aca="false">IF($F1009=1,$G1009,"")</f>
        <v/>
      </c>
    </row>
    <row r="1010" customFormat="false" ht="15" hidden="false" customHeight="false" outlineLevel="0" collapsed="false">
      <c r="A1010" s="30" t="n">
        <v>157.5</v>
      </c>
      <c r="B1010" s="31" t="n">
        <v>12.9436</v>
      </c>
      <c r="C1010" s="32" t="n">
        <f aca="false">IF($A1010="","",IF(設定!$B$21="dB",10^($B1010/20),ABS($B1010)))</f>
        <v>4.43792542435691</v>
      </c>
      <c r="D1010" s="32" t="n">
        <f aca="false">IF($A1010="","",$A1010^2)</f>
        <v>24806.25</v>
      </c>
      <c r="E1010" s="32" t="n">
        <f aca="false">IF($A1010="","",IF($C1010&lt;=0,"",1/$C1010^2))</f>
        <v>0.0507738388168483</v>
      </c>
      <c r="F1010" s="33" t="n">
        <f aca="false">IF(OR(ROW()-設定!$B$30&lt;2,ROW()+設定!$B$30&gt;13701,N($A1010)&lt;=0,N(INDEX($A$2:$A$13701,MIN(13700,MAX(1,ROW()-1+設定!$B$30))))&lt;=0,$A1010&lt;設定!$B$28,$A1010&gt;設定!$B$29),0,IF(AND($C1010&gt;=MAX(INDEX($C$1:$C$13701,MAX(1,ROW()-設定!$B$24)):INDEX($C$1:$C$13701,MAX(1,ROW()-1))),$C1010&gt;MAX(INDEX($C$1:$C$13701,MIN(13701,ROW()+1)):INDEX($C$1:$C$13701,MIN(13701,ROW()+設定!$B$24))),$C1010&gt;=設定!$B$32,$C1010&gt;=MAX(MIN(INDEX($C$1:$C$13701,MAX(1,ROW()-設定!$B$26)):INDEX($C$1:$C$13701,MAX(1,ROW()-1))),MIN(INDEX($C$1:$C$13701,MIN(13701,ROW()+1)):INDEX($C$1:$C$13701,MIN(13701,ROW()+設定!$B$26))))*10^(設定!$B$27/20)),1,0))</f>
        <v>0</v>
      </c>
      <c r="G1010" s="33" t="n">
        <f aca="false">$G1009+IF($F1010=1,1,0)</f>
        <v>0</v>
      </c>
      <c r="H1010" s="0" t="str">
        <f aca="false">IF($F1010=1,$G1010,"")</f>
        <v/>
      </c>
    </row>
    <row r="1011" customFormat="false" ht="15" hidden="false" customHeight="false" outlineLevel="0" collapsed="false">
      <c r="A1011" s="30" t="n">
        <v>157.65625</v>
      </c>
      <c r="B1011" s="31" t="n">
        <v>13.0303</v>
      </c>
      <c r="C1011" s="32" t="n">
        <f aca="false">IF($A1011="","",IF(設定!$B$21="dB",10^($B1011/20),ABS($B1011)))</f>
        <v>4.48244531546907</v>
      </c>
      <c r="D1011" s="32" t="n">
        <f aca="false">IF($A1011="","",$A1011^2)</f>
        <v>24855.4931640625</v>
      </c>
      <c r="E1011" s="32" t="n">
        <f aca="false">IF($A1011="","",IF($C1011&lt;=0,"",1/$C1011^2))</f>
        <v>0.0497702703706674</v>
      </c>
      <c r="F1011" s="33" t="n">
        <f aca="false">IF(OR(ROW()-設定!$B$30&lt;2,ROW()+設定!$B$30&gt;13701,N($A1011)&lt;=0,N(INDEX($A$2:$A$13701,MIN(13700,MAX(1,ROW()-1+設定!$B$30))))&lt;=0,$A1011&lt;設定!$B$28,$A1011&gt;設定!$B$29),0,IF(AND($C1011&gt;=MAX(INDEX($C$1:$C$13701,MAX(1,ROW()-設定!$B$24)):INDEX($C$1:$C$13701,MAX(1,ROW()-1))),$C1011&gt;MAX(INDEX($C$1:$C$13701,MIN(13701,ROW()+1)):INDEX($C$1:$C$13701,MIN(13701,ROW()+設定!$B$24))),$C1011&gt;=設定!$B$32,$C1011&gt;=MAX(MIN(INDEX($C$1:$C$13701,MAX(1,ROW()-設定!$B$26)):INDEX($C$1:$C$13701,MAX(1,ROW()-1))),MIN(INDEX($C$1:$C$13701,MIN(13701,ROW()+1)):INDEX($C$1:$C$13701,MIN(13701,ROW()+設定!$B$26))))*10^(設定!$B$27/20)),1,0))</f>
        <v>0</v>
      </c>
      <c r="G1011" s="33" t="n">
        <f aca="false">$G1010+IF($F1011=1,1,0)</f>
        <v>0</v>
      </c>
      <c r="H1011" s="0" t="str">
        <f aca="false">IF($F1011=1,$G1011,"")</f>
        <v/>
      </c>
    </row>
    <row r="1012" customFormat="false" ht="15" hidden="false" customHeight="false" outlineLevel="0" collapsed="false">
      <c r="A1012" s="30" t="n">
        <v>157.8125</v>
      </c>
      <c r="B1012" s="31" t="n">
        <v>12.9921</v>
      </c>
      <c r="C1012" s="32" t="n">
        <f aca="false">IF($A1012="","",IF(設定!$B$21="dB",10^($B1012/20),ABS($B1012)))</f>
        <v>4.4627750869237</v>
      </c>
      <c r="D1012" s="32" t="n">
        <f aca="false">IF($A1012="","",$A1012^2)</f>
        <v>24904.78515625</v>
      </c>
      <c r="E1012" s="32" t="n">
        <f aca="false">IF($A1012="","",IF($C1012&lt;=0,"",1/$C1012^2))</f>
        <v>0.050209974406299</v>
      </c>
      <c r="F1012" s="33" t="n">
        <f aca="false">IF(OR(ROW()-設定!$B$30&lt;2,ROW()+設定!$B$30&gt;13701,N($A1012)&lt;=0,N(INDEX($A$2:$A$13701,MIN(13700,MAX(1,ROW()-1+設定!$B$30))))&lt;=0,$A1012&lt;設定!$B$28,$A1012&gt;設定!$B$29),0,IF(AND($C1012&gt;=MAX(INDEX($C$1:$C$13701,MAX(1,ROW()-設定!$B$24)):INDEX($C$1:$C$13701,MAX(1,ROW()-1))),$C1012&gt;MAX(INDEX($C$1:$C$13701,MIN(13701,ROW()+1)):INDEX($C$1:$C$13701,MIN(13701,ROW()+設定!$B$24))),$C1012&gt;=設定!$B$32,$C1012&gt;=MAX(MIN(INDEX($C$1:$C$13701,MAX(1,ROW()-設定!$B$26)):INDEX($C$1:$C$13701,MAX(1,ROW()-1))),MIN(INDEX($C$1:$C$13701,MIN(13701,ROW()+1)):INDEX($C$1:$C$13701,MIN(13701,ROW()+設定!$B$26))))*10^(設定!$B$27/20)),1,0))</f>
        <v>0</v>
      </c>
      <c r="G1012" s="33" t="n">
        <f aca="false">$G1011+IF($F1012=1,1,0)</f>
        <v>0</v>
      </c>
      <c r="H1012" s="0" t="str">
        <f aca="false">IF($F1012=1,$G1012,"")</f>
        <v/>
      </c>
    </row>
    <row r="1013" customFormat="false" ht="15" hidden="false" customHeight="false" outlineLevel="0" collapsed="false">
      <c r="A1013" s="30" t="n">
        <v>157.96875</v>
      </c>
      <c r="B1013" s="31" t="n">
        <v>12.9921</v>
      </c>
      <c r="C1013" s="32" t="n">
        <f aca="false">IF($A1013="","",IF(設定!$B$21="dB",10^($B1013/20),ABS($B1013)))</f>
        <v>4.4627750869237</v>
      </c>
      <c r="D1013" s="32" t="n">
        <f aca="false">IF($A1013="","",$A1013^2)</f>
        <v>24954.1259765625</v>
      </c>
      <c r="E1013" s="32" t="n">
        <f aca="false">IF($A1013="","",IF($C1013&lt;=0,"",1/$C1013^2))</f>
        <v>0.050209974406299</v>
      </c>
      <c r="F1013" s="33" t="n">
        <f aca="false">IF(OR(ROW()-設定!$B$30&lt;2,ROW()+設定!$B$30&gt;13701,N($A1013)&lt;=0,N(INDEX($A$2:$A$13701,MIN(13700,MAX(1,ROW()-1+設定!$B$30))))&lt;=0,$A1013&lt;設定!$B$28,$A1013&gt;設定!$B$29),0,IF(AND($C1013&gt;=MAX(INDEX($C$1:$C$13701,MAX(1,ROW()-設定!$B$24)):INDEX($C$1:$C$13701,MAX(1,ROW()-1))),$C1013&gt;MAX(INDEX($C$1:$C$13701,MIN(13701,ROW()+1)):INDEX($C$1:$C$13701,MIN(13701,ROW()+設定!$B$24))),$C1013&gt;=設定!$B$32,$C1013&gt;=MAX(MIN(INDEX($C$1:$C$13701,MAX(1,ROW()-設定!$B$26)):INDEX($C$1:$C$13701,MAX(1,ROW()-1))),MIN(INDEX($C$1:$C$13701,MIN(13701,ROW()+1)):INDEX($C$1:$C$13701,MIN(13701,ROW()+設定!$B$26))))*10^(設定!$B$27/20)),1,0))</f>
        <v>0</v>
      </c>
      <c r="G1013" s="33" t="n">
        <f aca="false">$G1012+IF($F1013=1,1,0)</f>
        <v>0</v>
      </c>
      <c r="H1013" s="0" t="str">
        <f aca="false">IF($F1013=1,$G1013,"")</f>
        <v/>
      </c>
    </row>
    <row r="1014" customFormat="false" ht="15" hidden="false" customHeight="false" outlineLevel="0" collapsed="false">
      <c r="A1014" s="30" t="n">
        <v>158.125</v>
      </c>
      <c r="B1014" s="31" t="n">
        <v>12.9581</v>
      </c>
      <c r="C1014" s="32" t="n">
        <f aca="false">IF($A1014="","",IF(設定!$B$21="dB",10^($B1014/20),ABS($B1014)))</f>
        <v>4.4453401697986</v>
      </c>
      <c r="D1014" s="32" t="n">
        <f aca="false">IF($A1014="","",$A1014^2)</f>
        <v>25003.515625</v>
      </c>
      <c r="E1014" s="32" t="n">
        <f aca="false">IF($A1014="","",IF($C1014&lt;=0,"",1/$C1014^2))</f>
        <v>0.0506046004239236</v>
      </c>
      <c r="F1014" s="33" t="n">
        <f aca="false">IF(OR(ROW()-設定!$B$30&lt;2,ROW()+設定!$B$30&gt;13701,N($A1014)&lt;=0,N(INDEX($A$2:$A$13701,MIN(13700,MAX(1,ROW()-1+設定!$B$30))))&lt;=0,$A1014&lt;設定!$B$28,$A1014&gt;設定!$B$29),0,IF(AND($C1014&gt;=MAX(INDEX($C$1:$C$13701,MAX(1,ROW()-設定!$B$24)):INDEX($C$1:$C$13701,MAX(1,ROW()-1))),$C1014&gt;MAX(INDEX($C$1:$C$13701,MIN(13701,ROW()+1)):INDEX($C$1:$C$13701,MIN(13701,ROW()+設定!$B$24))),$C1014&gt;=設定!$B$32,$C1014&gt;=MAX(MIN(INDEX($C$1:$C$13701,MAX(1,ROW()-設定!$B$26)):INDEX($C$1:$C$13701,MAX(1,ROW()-1))),MIN(INDEX($C$1:$C$13701,MIN(13701,ROW()+1)):INDEX($C$1:$C$13701,MIN(13701,ROW()+設定!$B$26))))*10^(設定!$B$27/20)),1,0))</f>
        <v>0</v>
      </c>
      <c r="G1014" s="33" t="n">
        <f aca="false">$G1013+IF($F1014=1,1,0)</f>
        <v>0</v>
      </c>
      <c r="H1014" s="0" t="str">
        <f aca="false">IF($F1014=1,$G1014,"")</f>
        <v/>
      </c>
    </row>
    <row r="1015" customFormat="false" ht="15" hidden="false" customHeight="false" outlineLevel="0" collapsed="false">
      <c r="A1015" s="30" t="n">
        <v>158.28125</v>
      </c>
      <c r="B1015" s="31" t="n">
        <v>12.7989</v>
      </c>
      <c r="C1015" s="32" t="n">
        <f aca="false">IF($A1015="","",IF(設定!$B$21="dB",10^($B1015/20),ABS($B1015)))</f>
        <v>4.36460554423842</v>
      </c>
      <c r="D1015" s="32" t="n">
        <f aca="false">IF($A1015="","",$A1015^2)</f>
        <v>25052.9541015625</v>
      </c>
      <c r="E1015" s="32" t="n">
        <f aca="false">IF($A1015="","",IF($C1015&lt;=0,"",1/$C1015^2))</f>
        <v>0.0524940402606985</v>
      </c>
      <c r="F1015" s="33" t="n">
        <f aca="false">IF(OR(ROW()-設定!$B$30&lt;2,ROW()+設定!$B$30&gt;13701,N($A1015)&lt;=0,N(INDEX($A$2:$A$13701,MIN(13700,MAX(1,ROW()-1+設定!$B$30))))&lt;=0,$A1015&lt;設定!$B$28,$A1015&gt;設定!$B$29),0,IF(AND($C1015&gt;=MAX(INDEX($C$1:$C$13701,MAX(1,ROW()-設定!$B$24)):INDEX($C$1:$C$13701,MAX(1,ROW()-1))),$C1015&gt;MAX(INDEX($C$1:$C$13701,MIN(13701,ROW()+1)):INDEX($C$1:$C$13701,MIN(13701,ROW()+設定!$B$24))),$C1015&gt;=設定!$B$32,$C1015&gt;=MAX(MIN(INDEX($C$1:$C$13701,MAX(1,ROW()-設定!$B$26)):INDEX($C$1:$C$13701,MAX(1,ROW()-1))),MIN(INDEX($C$1:$C$13701,MIN(13701,ROW()+1)):INDEX($C$1:$C$13701,MIN(13701,ROW()+設定!$B$26))))*10^(設定!$B$27/20)),1,0))</f>
        <v>0</v>
      </c>
      <c r="G1015" s="33" t="n">
        <f aca="false">$G1014+IF($F1015=1,1,0)</f>
        <v>0</v>
      </c>
      <c r="H1015" s="0" t="str">
        <f aca="false">IF($F1015=1,$G1015,"")</f>
        <v/>
      </c>
    </row>
    <row r="1016" customFormat="false" ht="15" hidden="false" customHeight="false" outlineLevel="0" collapsed="false">
      <c r="A1016" s="30" t="n">
        <v>158.4375</v>
      </c>
      <c r="B1016" s="31" t="n">
        <v>12.9667</v>
      </c>
      <c r="C1016" s="32" t="n">
        <f aca="false">IF($A1016="","",IF(設定!$B$21="dB",10^($B1016/20),ABS($B1016)))</f>
        <v>4.44974373227154</v>
      </c>
      <c r="D1016" s="32" t="n">
        <f aca="false">IF($A1016="","",$A1016^2)</f>
        <v>25102.44140625</v>
      </c>
      <c r="E1016" s="32" t="n">
        <f aca="false">IF($A1016="","",IF($C1016&lt;=0,"",1/$C1016^2))</f>
        <v>0.0505044911731932</v>
      </c>
      <c r="F1016" s="33" t="n">
        <f aca="false">IF(OR(ROW()-設定!$B$30&lt;2,ROW()+設定!$B$30&gt;13701,N($A1016)&lt;=0,N(INDEX($A$2:$A$13701,MIN(13700,MAX(1,ROW()-1+設定!$B$30))))&lt;=0,$A1016&lt;設定!$B$28,$A1016&gt;設定!$B$29),0,IF(AND($C1016&gt;=MAX(INDEX($C$1:$C$13701,MAX(1,ROW()-設定!$B$24)):INDEX($C$1:$C$13701,MAX(1,ROW()-1))),$C1016&gt;MAX(INDEX($C$1:$C$13701,MIN(13701,ROW()+1)):INDEX($C$1:$C$13701,MIN(13701,ROW()+設定!$B$24))),$C1016&gt;=設定!$B$32,$C1016&gt;=MAX(MIN(INDEX($C$1:$C$13701,MAX(1,ROW()-設定!$B$26)):INDEX($C$1:$C$13701,MAX(1,ROW()-1))),MIN(INDEX($C$1:$C$13701,MIN(13701,ROW()+1)):INDEX($C$1:$C$13701,MIN(13701,ROW()+設定!$B$26))))*10^(設定!$B$27/20)),1,0))</f>
        <v>0</v>
      </c>
      <c r="G1016" s="33" t="n">
        <f aca="false">$G1015+IF($F1016=1,1,0)</f>
        <v>0</v>
      </c>
      <c r="H1016" s="0" t="str">
        <f aca="false">IF($F1016=1,$G1016,"")</f>
        <v/>
      </c>
    </row>
    <row r="1017" customFormat="false" ht="15" hidden="false" customHeight="false" outlineLevel="0" collapsed="false">
      <c r="A1017" s="30" t="n">
        <v>158.59375</v>
      </c>
      <c r="B1017" s="31" t="n">
        <v>12.7571</v>
      </c>
      <c r="C1017" s="32" t="n">
        <f aca="false">IF($A1017="","",IF(設定!$B$21="dB",10^($B1017/20),ABS($B1017)))</f>
        <v>4.34365176355912</v>
      </c>
      <c r="D1017" s="32" t="n">
        <f aca="false">IF($A1017="","",$A1017^2)</f>
        <v>25151.9775390625</v>
      </c>
      <c r="E1017" s="32" t="n">
        <f aca="false">IF($A1017="","",IF($C1017&lt;=0,"",1/$C1017^2))</f>
        <v>0.0530017244597226</v>
      </c>
      <c r="F1017" s="33" t="n">
        <f aca="false">IF(OR(ROW()-設定!$B$30&lt;2,ROW()+設定!$B$30&gt;13701,N($A1017)&lt;=0,N(INDEX($A$2:$A$13701,MIN(13700,MAX(1,ROW()-1+設定!$B$30))))&lt;=0,$A1017&lt;設定!$B$28,$A1017&gt;設定!$B$29),0,IF(AND($C1017&gt;=MAX(INDEX($C$1:$C$13701,MAX(1,ROW()-設定!$B$24)):INDEX($C$1:$C$13701,MAX(1,ROW()-1))),$C1017&gt;MAX(INDEX($C$1:$C$13701,MIN(13701,ROW()+1)):INDEX($C$1:$C$13701,MIN(13701,ROW()+設定!$B$24))),$C1017&gt;=設定!$B$32,$C1017&gt;=MAX(MIN(INDEX($C$1:$C$13701,MAX(1,ROW()-設定!$B$26)):INDEX($C$1:$C$13701,MAX(1,ROW()-1))),MIN(INDEX($C$1:$C$13701,MIN(13701,ROW()+1)):INDEX($C$1:$C$13701,MIN(13701,ROW()+設定!$B$26))))*10^(設定!$B$27/20)),1,0))</f>
        <v>0</v>
      </c>
      <c r="G1017" s="33" t="n">
        <f aca="false">$G1016+IF($F1017=1,1,0)</f>
        <v>0</v>
      </c>
      <c r="H1017" s="0" t="str">
        <f aca="false">IF($F1017=1,$G1017,"")</f>
        <v/>
      </c>
    </row>
    <row r="1018" customFormat="false" ht="15" hidden="false" customHeight="false" outlineLevel="0" collapsed="false">
      <c r="A1018" s="30" t="n">
        <v>158.75</v>
      </c>
      <c r="B1018" s="31" t="n">
        <v>13.0315</v>
      </c>
      <c r="C1018" s="32" t="n">
        <f aca="false">IF($A1018="","",IF(設定!$B$21="dB",10^($B1018/20),ABS($B1018)))</f>
        <v>4.4830646309547</v>
      </c>
      <c r="D1018" s="32" t="n">
        <f aca="false">IF($A1018="","",$A1018^2)</f>
        <v>25201.5625</v>
      </c>
      <c r="E1018" s="32" t="n">
        <f aca="false">IF($A1018="","",IF($C1018&lt;=0,"",1/$C1018^2))</f>
        <v>0.0497565202364905</v>
      </c>
      <c r="F1018" s="33" t="n">
        <f aca="false">IF(OR(ROW()-設定!$B$30&lt;2,ROW()+設定!$B$30&gt;13701,N($A1018)&lt;=0,N(INDEX($A$2:$A$13701,MIN(13700,MAX(1,ROW()-1+設定!$B$30))))&lt;=0,$A1018&lt;設定!$B$28,$A1018&gt;設定!$B$29),0,IF(AND($C1018&gt;=MAX(INDEX($C$1:$C$13701,MAX(1,ROW()-設定!$B$24)):INDEX($C$1:$C$13701,MAX(1,ROW()-1))),$C1018&gt;MAX(INDEX($C$1:$C$13701,MIN(13701,ROW()+1)):INDEX($C$1:$C$13701,MIN(13701,ROW()+設定!$B$24))),$C1018&gt;=設定!$B$32,$C1018&gt;=MAX(MIN(INDEX($C$1:$C$13701,MAX(1,ROW()-設定!$B$26)):INDEX($C$1:$C$13701,MAX(1,ROW()-1))),MIN(INDEX($C$1:$C$13701,MIN(13701,ROW()+1)):INDEX($C$1:$C$13701,MIN(13701,ROW()+設定!$B$26))))*10^(設定!$B$27/20)),1,0))</f>
        <v>0</v>
      </c>
      <c r="G1018" s="33" t="n">
        <f aca="false">$G1017+IF($F1018=1,1,0)</f>
        <v>0</v>
      </c>
      <c r="H1018" s="0" t="str">
        <f aca="false">IF($F1018=1,$G1018,"")</f>
        <v/>
      </c>
    </row>
    <row r="1019" customFormat="false" ht="15" hidden="false" customHeight="false" outlineLevel="0" collapsed="false">
      <c r="A1019" s="30" t="n">
        <v>158.90625</v>
      </c>
      <c r="B1019" s="31" t="n">
        <v>12.9178</v>
      </c>
      <c r="C1019" s="32" t="n">
        <f aca="false">IF($A1019="","",IF(設定!$B$21="dB",10^($B1019/20),ABS($B1019)))</f>
        <v>4.42476285845368</v>
      </c>
      <c r="D1019" s="32" t="n">
        <f aca="false">IF($A1019="","",$A1019^2)</f>
        <v>25251.1962890625</v>
      </c>
      <c r="E1019" s="32" t="n">
        <f aca="false">IF($A1019="","",IF($C1019&lt;=0,"",1/$C1019^2))</f>
        <v>0.0510763671351914</v>
      </c>
      <c r="F1019" s="33" t="n">
        <f aca="false">IF(OR(ROW()-設定!$B$30&lt;2,ROW()+設定!$B$30&gt;13701,N($A1019)&lt;=0,N(INDEX($A$2:$A$13701,MIN(13700,MAX(1,ROW()-1+設定!$B$30))))&lt;=0,$A1019&lt;設定!$B$28,$A1019&gt;設定!$B$29),0,IF(AND($C1019&gt;=MAX(INDEX($C$1:$C$13701,MAX(1,ROW()-設定!$B$24)):INDEX($C$1:$C$13701,MAX(1,ROW()-1))),$C1019&gt;MAX(INDEX($C$1:$C$13701,MIN(13701,ROW()+1)):INDEX($C$1:$C$13701,MIN(13701,ROW()+設定!$B$24))),$C1019&gt;=設定!$B$32,$C1019&gt;=MAX(MIN(INDEX($C$1:$C$13701,MAX(1,ROW()-設定!$B$26)):INDEX($C$1:$C$13701,MAX(1,ROW()-1))),MIN(INDEX($C$1:$C$13701,MIN(13701,ROW()+1)):INDEX($C$1:$C$13701,MIN(13701,ROW()+設定!$B$26))))*10^(設定!$B$27/20)),1,0))</f>
        <v>0</v>
      </c>
      <c r="G1019" s="33" t="n">
        <f aca="false">$G1018+IF($F1019=1,1,0)</f>
        <v>0</v>
      </c>
      <c r="H1019" s="0" t="str">
        <f aca="false">IF($F1019=1,$G1019,"")</f>
        <v/>
      </c>
    </row>
    <row r="1020" customFormat="false" ht="15" hidden="false" customHeight="false" outlineLevel="0" collapsed="false">
      <c r="A1020" s="30" t="n">
        <v>159.0625</v>
      </c>
      <c r="B1020" s="31" t="n">
        <v>12.9201</v>
      </c>
      <c r="C1020" s="32" t="n">
        <f aca="false">IF($A1020="","",IF(設定!$B$21="dB",10^($B1020/20),ABS($B1020)))</f>
        <v>4.42593467878901</v>
      </c>
      <c r="D1020" s="32" t="n">
        <f aca="false">IF($A1020="","",$A1020^2)</f>
        <v>25300.87890625</v>
      </c>
      <c r="E1020" s="32" t="n">
        <f aca="false">IF($A1020="","",IF($C1020&lt;=0,"",1/$C1020^2))</f>
        <v>0.0510493245298709</v>
      </c>
      <c r="F1020" s="33" t="n">
        <f aca="false">IF(OR(ROW()-設定!$B$30&lt;2,ROW()+設定!$B$30&gt;13701,N($A1020)&lt;=0,N(INDEX($A$2:$A$13701,MIN(13700,MAX(1,ROW()-1+設定!$B$30))))&lt;=0,$A1020&lt;設定!$B$28,$A1020&gt;設定!$B$29),0,IF(AND($C1020&gt;=MAX(INDEX($C$1:$C$13701,MAX(1,ROW()-設定!$B$24)):INDEX($C$1:$C$13701,MAX(1,ROW()-1))),$C1020&gt;MAX(INDEX($C$1:$C$13701,MIN(13701,ROW()+1)):INDEX($C$1:$C$13701,MIN(13701,ROW()+設定!$B$24))),$C1020&gt;=設定!$B$32,$C1020&gt;=MAX(MIN(INDEX($C$1:$C$13701,MAX(1,ROW()-設定!$B$26)):INDEX($C$1:$C$13701,MAX(1,ROW()-1))),MIN(INDEX($C$1:$C$13701,MIN(13701,ROW()+1)):INDEX($C$1:$C$13701,MIN(13701,ROW()+設定!$B$26))))*10^(設定!$B$27/20)),1,0))</f>
        <v>0</v>
      </c>
      <c r="G1020" s="33" t="n">
        <f aca="false">$G1019+IF($F1020=1,1,0)</f>
        <v>0</v>
      </c>
      <c r="H1020" s="0" t="str">
        <f aca="false">IF($F1020=1,$G1020,"")</f>
        <v/>
      </c>
    </row>
    <row r="1021" customFormat="false" ht="15" hidden="false" customHeight="false" outlineLevel="0" collapsed="false">
      <c r="A1021" s="30" t="n">
        <v>159.21875</v>
      </c>
      <c r="B1021" s="31" t="n">
        <v>12.9745</v>
      </c>
      <c r="C1021" s="32" t="n">
        <f aca="false">IF($A1021="","",IF(設定!$B$21="dB",10^($B1021/20),ABS($B1021)))</f>
        <v>4.45374143328538</v>
      </c>
      <c r="D1021" s="32" t="n">
        <f aca="false">IF($A1021="","",$A1021^2)</f>
        <v>25350.6103515625</v>
      </c>
      <c r="E1021" s="32" t="n">
        <f aca="false">IF($A1021="","",IF($C1021&lt;=0,"",1/$C1021^2))</f>
        <v>0.0504138656869488</v>
      </c>
      <c r="F1021" s="33" t="n">
        <f aca="false">IF(OR(ROW()-設定!$B$30&lt;2,ROW()+設定!$B$30&gt;13701,N($A1021)&lt;=0,N(INDEX($A$2:$A$13701,MIN(13700,MAX(1,ROW()-1+設定!$B$30))))&lt;=0,$A1021&lt;設定!$B$28,$A1021&gt;設定!$B$29),0,IF(AND($C1021&gt;=MAX(INDEX($C$1:$C$13701,MAX(1,ROW()-設定!$B$24)):INDEX($C$1:$C$13701,MAX(1,ROW()-1))),$C1021&gt;MAX(INDEX($C$1:$C$13701,MIN(13701,ROW()+1)):INDEX($C$1:$C$13701,MIN(13701,ROW()+設定!$B$24))),$C1021&gt;=設定!$B$32,$C1021&gt;=MAX(MIN(INDEX($C$1:$C$13701,MAX(1,ROW()-設定!$B$26)):INDEX($C$1:$C$13701,MAX(1,ROW()-1))),MIN(INDEX($C$1:$C$13701,MIN(13701,ROW()+1)):INDEX($C$1:$C$13701,MIN(13701,ROW()+設定!$B$26))))*10^(設定!$B$27/20)),1,0))</f>
        <v>0</v>
      </c>
      <c r="G1021" s="33" t="n">
        <f aca="false">$G1020+IF($F1021=1,1,0)</f>
        <v>0</v>
      </c>
      <c r="H1021" s="0" t="str">
        <f aca="false">IF($F1021=1,$G1021,"")</f>
        <v/>
      </c>
    </row>
    <row r="1022" customFormat="false" ht="15" hidden="false" customHeight="false" outlineLevel="0" collapsed="false">
      <c r="A1022" s="30" t="n">
        <v>159.375</v>
      </c>
      <c r="B1022" s="31" t="n">
        <v>13.0259</v>
      </c>
      <c r="C1022" s="32" t="n">
        <f aca="false">IF($A1022="","",IF(設定!$B$21="dB",10^($B1022/20),ABS($B1022)))</f>
        <v>4.48017522390832</v>
      </c>
      <c r="D1022" s="32" t="n">
        <f aca="false">IF($A1022="","",$A1022^2)</f>
        <v>25400.390625</v>
      </c>
      <c r="E1022" s="32" t="n">
        <f aca="false">IF($A1022="","",IF($C1022&lt;=0,"",1/$C1022^2))</f>
        <v>0.0498207200469371</v>
      </c>
      <c r="F1022" s="33" t="n">
        <f aca="false">IF(OR(ROW()-設定!$B$30&lt;2,ROW()+設定!$B$30&gt;13701,N($A1022)&lt;=0,N(INDEX($A$2:$A$13701,MIN(13700,MAX(1,ROW()-1+設定!$B$30))))&lt;=0,$A1022&lt;設定!$B$28,$A1022&gt;設定!$B$29),0,IF(AND($C1022&gt;=MAX(INDEX($C$1:$C$13701,MAX(1,ROW()-設定!$B$24)):INDEX($C$1:$C$13701,MAX(1,ROW()-1))),$C1022&gt;MAX(INDEX($C$1:$C$13701,MIN(13701,ROW()+1)):INDEX($C$1:$C$13701,MIN(13701,ROW()+設定!$B$24))),$C1022&gt;=設定!$B$32,$C1022&gt;=MAX(MIN(INDEX($C$1:$C$13701,MAX(1,ROW()-設定!$B$26)):INDEX($C$1:$C$13701,MAX(1,ROW()-1))),MIN(INDEX($C$1:$C$13701,MIN(13701,ROW()+1)):INDEX($C$1:$C$13701,MIN(13701,ROW()+設定!$B$26))))*10^(設定!$B$27/20)),1,0))</f>
        <v>0</v>
      </c>
      <c r="G1022" s="33" t="n">
        <f aca="false">$G1021+IF($F1022=1,1,0)</f>
        <v>0</v>
      </c>
      <c r="H1022" s="0" t="str">
        <f aca="false">IF($F1022=1,$G1022,"")</f>
        <v/>
      </c>
    </row>
    <row r="1023" customFormat="false" ht="15" hidden="false" customHeight="false" outlineLevel="0" collapsed="false">
      <c r="A1023" s="30" t="n">
        <v>159.53125</v>
      </c>
      <c r="B1023" s="31" t="n">
        <v>12.8478</v>
      </c>
      <c r="C1023" s="32" t="n">
        <f aca="false">IF($A1023="","",IF(設定!$B$21="dB",10^($B1023/20),ABS($B1023)))</f>
        <v>4.38924678804136</v>
      </c>
      <c r="D1023" s="32" t="n">
        <f aca="false">IF($A1023="","",$A1023^2)</f>
        <v>25450.2197265625</v>
      </c>
      <c r="E1023" s="32" t="n">
        <f aca="false">IF($A1023="","",IF($C1023&lt;=0,"",1/$C1023^2))</f>
        <v>0.051906291337722</v>
      </c>
      <c r="F1023" s="33" t="n">
        <f aca="false">IF(OR(ROW()-設定!$B$30&lt;2,ROW()+設定!$B$30&gt;13701,N($A1023)&lt;=0,N(INDEX($A$2:$A$13701,MIN(13700,MAX(1,ROW()-1+設定!$B$30))))&lt;=0,$A1023&lt;設定!$B$28,$A1023&gt;設定!$B$29),0,IF(AND($C1023&gt;=MAX(INDEX($C$1:$C$13701,MAX(1,ROW()-設定!$B$24)):INDEX($C$1:$C$13701,MAX(1,ROW()-1))),$C1023&gt;MAX(INDEX($C$1:$C$13701,MIN(13701,ROW()+1)):INDEX($C$1:$C$13701,MIN(13701,ROW()+設定!$B$24))),$C1023&gt;=設定!$B$32,$C1023&gt;=MAX(MIN(INDEX($C$1:$C$13701,MAX(1,ROW()-設定!$B$26)):INDEX($C$1:$C$13701,MAX(1,ROW()-1))),MIN(INDEX($C$1:$C$13701,MIN(13701,ROW()+1)):INDEX($C$1:$C$13701,MIN(13701,ROW()+設定!$B$26))))*10^(設定!$B$27/20)),1,0))</f>
        <v>0</v>
      </c>
      <c r="G1023" s="33" t="n">
        <f aca="false">$G1022+IF($F1023=1,1,0)</f>
        <v>0</v>
      </c>
      <c r="H1023" s="0" t="str">
        <f aca="false">IF($F1023=1,$G1023,"")</f>
        <v/>
      </c>
    </row>
    <row r="1024" customFormat="false" ht="15" hidden="false" customHeight="false" outlineLevel="0" collapsed="false">
      <c r="A1024" s="30" t="n">
        <v>159.6875</v>
      </c>
      <c r="B1024" s="31" t="n">
        <v>12.8154</v>
      </c>
      <c r="C1024" s="32" t="n">
        <f aca="false">IF($A1024="","",IF(設定!$B$21="dB",10^($B1024/20),ABS($B1024)))</f>
        <v>4.3729045717167</v>
      </c>
      <c r="D1024" s="32" t="n">
        <f aca="false">IF($A1024="","",$A1024^2)</f>
        <v>25500.09765625</v>
      </c>
      <c r="E1024" s="32" t="n">
        <f aca="false">IF($A1024="","",IF($C1024&lt;=0,"",1/$C1024^2))</f>
        <v>0.0522949798507569</v>
      </c>
      <c r="F1024" s="33" t="n">
        <f aca="false">IF(OR(ROW()-設定!$B$30&lt;2,ROW()+設定!$B$30&gt;13701,N($A1024)&lt;=0,N(INDEX($A$2:$A$13701,MIN(13700,MAX(1,ROW()-1+設定!$B$30))))&lt;=0,$A1024&lt;設定!$B$28,$A1024&gt;設定!$B$29),0,IF(AND($C1024&gt;=MAX(INDEX($C$1:$C$13701,MAX(1,ROW()-設定!$B$24)):INDEX($C$1:$C$13701,MAX(1,ROW()-1))),$C1024&gt;MAX(INDEX($C$1:$C$13701,MIN(13701,ROW()+1)):INDEX($C$1:$C$13701,MIN(13701,ROW()+設定!$B$24))),$C1024&gt;=設定!$B$32,$C1024&gt;=MAX(MIN(INDEX($C$1:$C$13701,MAX(1,ROW()-設定!$B$26)):INDEX($C$1:$C$13701,MAX(1,ROW()-1))),MIN(INDEX($C$1:$C$13701,MIN(13701,ROW()+1)):INDEX($C$1:$C$13701,MIN(13701,ROW()+設定!$B$26))))*10^(設定!$B$27/20)),1,0))</f>
        <v>0</v>
      </c>
      <c r="G1024" s="33" t="n">
        <f aca="false">$G1023+IF($F1024=1,1,0)</f>
        <v>0</v>
      </c>
      <c r="H1024" s="0" t="str">
        <f aca="false">IF($F1024=1,$G1024,"")</f>
        <v/>
      </c>
    </row>
    <row r="1025" customFormat="false" ht="15" hidden="false" customHeight="false" outlineLevel="0" collapsed="false">
      <c r="A1025" s="30" t="n">
        <v>159.84375</v>
      </c>
      <c r="B1025" s="31" t="n">
        <v>12.889</v>
      </c>
      <c r="C1025" s="32" t="n">
        <f aca="false">IF($A1025="","",IF(設定!$B$21="dB",10^($B1025/20),ABS($B1025)))</f>
        <v>4.41011586863289</v>
      </c>
      <c r="D1025" s="32" t="n">
        <f aca="false">IF($A1025="","",$A1025^2)</f>
        <v>25550.0244140625</v>
      </c>
      <c r="E1025" s="32" t="n">
        <f aca="false">IF($A1025="","",IF($C1025&lt;=0,"",1/$C1025^2))</f>
        <v>0.0514162028135436</v>
      </c>
      <c r="F1025" s="33" t="n">
        <f aca="false">IF(OR(ROW()-設定!$B$30&lt;2,ROW()+設定!$B$30&gt;13701,N($A1025)&lt;=0,N(INDEX($A$2:$A$13701,MIN(13700,MAX(1,ROW()-1+設定!$B$30))))&lt;=0,$A1025&lt;設定!$B$28,$A1025&gt;設定!$B$29),0,IF(AND($C1025&gt;=MAX(INDEX($C$1:$C$13701,MAX(1,ROW()-設定!$B$24)):INDEX($C$1:$C$13701,MAX(1,ROW()-1))),$C1025&gt;MAX(INDEX($C$1:$C$13701,MIN(13701,ROW()+1)):INDEX($C$1:$C$13701,MIN(13701,ROW()+設定!$B$24))),$C1025&gt;=設定!$B$32,$C1025&gt;=MAX(MIN(INDEX($C$1:$C$13701,MAX(1,ROW()-設定!$B$26)):INDEX($C$1:$C$13701,MAX(1,ROW()-1))),MIN(INDEX($C$1:$C$13701,MIN(13701,ROW()+1)):INDEX($C$1:$C$13701,MIN(13701,ROW()+設定!$B$26))))*10^(設定!$B$27/20)),1,0))</f>
        <v>0</v>
      </c>
      <c r="G1025" s="33" t="n">
        <f aca="false">$G1024+IF($F1025=1,1,0)</f>
        <v>0</v>
      </c>
      <c r="H1025" s="0" t="str">
        <f aca="false">IF($F1025=1,$G1025,"")</f>
        <v/>
      </c>
    </row>
    <row r="1026" customFormat="false" ht="15" hidden="false" customHeight="false" outlineLevel="0" collapsed="false">
      <c r="A1026" s="30" t="n">
        <v>160</v>
      </c>
      <c r="B1026" s="31" t="n">
        <v>12.7864</v>
      </c>
      <c r="C1026" s="32" t="n">
        <f aca="false">IF($A1026="","",IF(設定!$B$21="dB",10^($B1026/20),ABS($B1026)))</f>
        <v>4.35832888944852</v>
      </c>
      <c r="D1026" s="32" t="n">
        <f aca="false">IF($A1026="","",$A1026^2)</f>
        <v>25600</v>
      </c>
      <c r="E1026" s="32" t="n">
        <f aca="false">IF($A1026="","",IF($C1026&lt;=0,"",1/$C1026^2))</f>
        <v>0.052645347898657</v>
      </c>
      <c r="F1026" s="33" t="n">
        <f aca="false">IF(OR(ROW()-設定!$B$30&lt;2,ROW()+設定!$B$30&gt;13701,N($A1026)&lt;=0,N(INDEX($A$2:$A$13701,MIN(13700,MAX(1,ROW()-1+設定!$B$30))))&lt;=0,$A1026&lt;設定!$B$28,$A1026&gt;設定!$B$29),0,IF(AND($C1026&gt;=MAX(INDEX($C$1:$C$13701,MAX(1,ROW()-設定!$B$24)):INDEX($C$1:$C$13701,MAX(1,ROW()-1))),$C1026&gt;MAX(INDEX($C$1:$C$13701,MIN(13701,ROW()+1)):INDEX($C$1:$C$13701,MIN(13701,ROW()+設定!$B$24))),$C1026&gt;=設定!$B$32,$C1026&gt;=MAX(MIN(INDEX($C$1:$C$13701,MAX(1,ROW()-設定!$B$26)):INDEX($C$1:$C$13701,MAX(1,ROW()-1))),MIN(INDEX($C$1:$C$13701,MIN(13701,ROW()+1)):INDEX($C$1:$C$13701,MIN(13701,ROW()+設定!$B$26))))*10^(設定!$B$27/20)),1,0))</f>
        <v>0</v>
      </c>
      <c r="G1026" s="33" t="n">
        <f aca="false">$G1025+IF($F1026=1,1,0)</f>
        <v>0</v>
      </c>
      <c r="H1026" s="0" t="str">
        <f aca="false">IF($F1026=1,$G1026,"")</f>
        <v/>
      </c>
    </row>
    <row r="1027" customFormat="false" ht="15" hidden="false" customHeight="false" outlineLevel="0" collapsed="false">
      <c r="A1027" s="30" t="n">
        <v>160.15625</v>
      </c>
      <c r="B1027" s="31" t="n">
        <v>12.9018</v>
      </c>
      <c r="C1027" s="32" t="n">
        <f aca="false">IF($A1027="","",IF(設定!$B$21="dB",10^($B1027/20),ABS($B1027)))</f>
        <v>4.41661964653334</v>
      </c>
      <c r="D1027" s="32" t="n">
        <f aca="false">IF($A1027="","",$A1027^2)</f>
        <v>25650.0244140625</v>
      </c>
      <c r="E1027" s="32" t="n">
        <f aca="false">IF($A1027="","",IF($C1027&lt;=0,"",1/$C1027^2))</f>
        <v>0.0512648864779369</v>
      </c>
      <c r="F1027" s="33" t="n">
        <f aca="false">IF(OR(ROW()-設定!$B$30&lt;2,ROW()+設定!$B$30&gt;13701,N($A1027)&lt;=0,N(INDEX($A$2:$A$13701,MIN(13700,MAX(1,ROW()-1+設定!$B$30))))&lt;=0,$A1027&lt;設定!$B$28,$A1027&gt;設定!$B$29),0,IF(AND($C1027&gt;=MAX(INDEX($C$1:$C$13701,MAX(1,ROW()-設定!$B$24)):INDEX($C$1:$C$13701,MAX(1,ROW()-1))),$C1027&gt;MAX(INDEX($C$1:$C$13701,MIN(13701,ROW()+1)):INDEX($C$1:$C$13701,MIN(13701,ROW()+設定!$B$24))),$C1027&gt;=設定!$B$32,$C1027&gt;=MAX(MIN(INDEX($C$1:$C$13701,MAX(1,ROW()-設定!$B$26)):INDEX($C$1:$C$13701,MAX(1,ROW()-1))),MIN(INDEX($C$1:$C$13701,MIN(13701,ROW()+1)):INDEX($C$1:$C$13701,MIN(13701,ROW()+設定!$B$26))))*10^(設定!$B$27/20)),1,0))</f>
        <v>0</v>
      </c>
      <c r="G1027" s="33" t="n">
        <f aca="false">$G1026+IF($F1027=1,1,0)</f>
        <v>0</v>
      </c>
      <c r="H1027" s="0" t="str">
        <f aca="false">IF($F1027=1,$G1027,"")</f>
        <v/>
      </c>
    </row>
    <row r="1028" customFormat="false" ht="15" hidden="false" customHeight="false" outlineLevel="0" collapsed="false">
      <c r="A1028" s="30" t="n">
        <v>160.3125</v>
      </c>
      <c r="B1028" s="31" t="n">
        <v>13.1689</v>
      </c>
      <c r="C1028" s="32" t="n">
        <f aca="false">IF($A1028="","",IF(設定!$B$21="dB",10^($B1028/20),ABS($B1028)))</f>
        <v>4.55454502762068</v>
      </c>
      <c r="D1028" s="32" t="n">
        <f aca="false">IF($A1028="","",$A1028^2)</f>
        <v>25700.09765625</v>
      </c>
      <c r="E1028" s="32" t="n">
        <f aca="false">IF($A1028="","",IF($C1028&lt;=0,"",1/$C1028^2))</f>
        <v>0.0482069882925209</v>
      </c>
      <c r="F1028" s="33" t="n">
        <f aca="false">IF(OR(ROW()-設定!$B$30&lt;2,ROW()+設定!$B$30&gt;13701,N($A1028)&lt;=0,N(INDEX($A$2:$A$13701,MIN(13700,MAX(1,ROW()-1+設定!$B$30))))&lt;=0,$A1028&lt;設定!$B$28,$A1028&gt;設定!$B$29),0,IF(AND($C1028&gt;=MAX(INDEX($C$1:$C$13701,MAX(1,ROW()-設定!$B$24)):INDEX($C$1:$C$13701,MAX(1,ROW()-1))),$C1028&gt;MAX(INDEX($C$1:$C$13701,MIN(13701,ROW()+1)):INDEX($C$1:$C$13701,MIN(13701,ROW()+設定!$B$24))),$C1028&gt;=設定!$B$32,$C1028&gt;=MAX(MIN(INDEX($C$1:$C$13701,MAX(1,ROW()-設定!$B$26)):INDEX($C$1:$C$13701,MAX(1,ROW()-1))),MIN(INDEX($C$1:$C$13701,MIN(13701,ROW()+1)):INDEX($C$1:$C$13701,MIN(13701,ROW()+設定!$B$26))))*10^(設定!$B$27/20)),1,0))</f>
        <v>0</v>
      </c>
      <c r="G1028" s="33" t="n">
        <f aca="false">$G1027+IF($F1028=1,1,0)</f>
        <v>0</v>
      </c>
      <c r="H1028" s="0" t="str">
        <f aca="false">IF($F1028=1,$G1028,"")</f>
        <v/>
      </c>
    </row>
    <row r="1029" customFormat="false" ht="15" hidden="false" customHeight="false" outlineLevel="0" collapsed="false">
      <c r="A1029" s="30" t="n">
        <v>160.46875</v>
      </c>
      <c r="B1029" s="31" t="n">
        <v>12.8946</v>
      </c>
      <c r="C1029" s="32" t="n">
        <f aca="false">IF($A1029="","",IF(設定!$B$21="dB",10^($B1029/20),ABS($B1029)))</f>
        <v>4.41296009217981</v>
      </c>
      <c r="D1029" s="32" t="n">
        <f aca="false">IF($A1029="","",$A1029^2)</f>
        <v>25750.2197265625</v>
      </c>
      <c r="E1029" s="32" t="n">
        <f aca="false">IF($A1029="","",IF($C1029&lt;=0,"",1/$C1029^2))</f>
        <v>0.0513499470374046</v>
      </c>
      <c r="F1029" s="33" t="n">
        <f aca="false">IF(OR(ROW()-設定!$B$30&lt;2,ROW()+設定!$B$30&gt;13701,N($A1029)&lt;=0,N(INDEX($A$2:$A$13701,MIN(13700,MAX(1,ROW()-1+設定!$B$30))))&lt;=0,$A1029&lt;設定!$B$28,$A1029&gt;設定!$B$29),0,IF(AND($C1029&gt;=MAX(INDEX($C$1:$C$13701,MAX(1,ROW()-設定!$B$24)):INDEX($C$1:$C$13701,MAX(1,ROW()-1))),$C1029&gt;MAX(INDEX($C$1:$C$13701,MIN(13701,ROW()+1)):INDEX($C$1:$C$13701,MIN(13701,ROW()+設定!$B$24))),$C1029&gt;=設定!$B$32,$C1029&gt;=MAX(MIN(INDEX($C$1:$C$13701,MAX(1,ROW()-設定!$B$26)):INDEX($C$1:$C$13701,MAX(1,ROW()-1))),MIN(INDEX($C$1:$C$13701,MIN(13701,ROW()+1)):INDEX($C$1:$C$13701,MIN(13701,ROW()+設定!$B$26))))*10^(設定!$B$27/20)),1,0))</f>
        <v>0</v>
      </c>
      <c r="G1029" s="33" t="n">
        <f aca="false">$G1028+IF($F1029=1,1,0)</f>
        <v>0</v>
      </c>
      <c r="H1029" s="0" t="str">
        <f aca="false">IF($F1029=1,$G1029,"")</f>
        <v/>
      </c>
    </row>
    <row r="1030" customFormat="false" ht="15" hidden="false" customHeight="false" outlineLevel="0" collapsed="false">
      <c r="A1030" s="30" t="n">
        <v>160.625</v>
      </c>
      <c r="B1030" s="31" t="n">
        <v>13.0742</v>
      </c>
      <c r="C1030" s="32" t="n">
        <f aca="false">IF($A1030="","",IF(設定!$B$21="dB",10^($B1030/20),ABS($B1030)))</f>
        <v>4.5051577231751</v>
      </c>
      <c r="D1030" s="32" t="n">
        <f aca="false">IF($A1030="","",$A1030^2)</f>
        <v>25800.390625</v>
      </c>
      <c r="E1030" s="32" t="n">
        <f aca="false">IF($A1030="","",IF($C1030&lt;=0,"",1/$C1030^2))</f>
        <v>0.0492697093149519</v>
      </c>
      <c r="F1030" s="33" t="n">
        <f aca="false">IF(OR(ROW()-設定!$B$30&lt;2,ROW()+設定!$B$30&gt;13701,N($A1030)&lt;=0,N(INDEX($A$2:$A$13701,MIN(13700,MAX(1,ROW()-1+設定!$B$30))))&lt;=0,$A1030&lt;設定!$B$28,$A1030&gt;設定!$B$29),0,IF(AND($C1030&gt;=MAX(INDEX($C$1:$C$13701,MAX(1,ROW()-設定!$B$24)):INDEX($C$1:$C$13701,MAX(1,ROW()-1))),$C1030&gt;MAX(INDEX($C$1:$C$13701,MIN(13701,ROW()+1)):INDEX($C$1:$C$13701,MIN(13701,ROW()+設定!$B$24))),$C1030&gt;=設定!$B$32,$C1030&gt;=MAX(MIN(INDEX($C$1:$C$13701,MAX(1,ROW()-設定!$B$26)):INDEX($C$1:$C$13701,MAX(1,ROW()-1))),MIN(INDEX($C$1:$C$13701,MIN(13701,ROW()+1)):INDEX($C$1:$C$13701,MIN(13701,ROW()+設定!$B$26))))*10^(設定!$B$27/20)),1,0))</f>
        <v>0</v>
      </c>
      <c r="G1030" s="33" t="n">
        <f aca="false">$G1029+IF($F1030=1,1,0)</f>
        <v>0</v>
      </c>
      <c r="H1030" s="0" t="str">
        <f aca="false">IF($F1030=1,$G1030,"")</f>
        <v/>
      </c>
    </row>
    <row r="1031" customFormat="false" ht="15" hidden="false" customHeight="false" outlineLevel="0" collapsed="false">
      <c r="A1031" s="30" t="n">
        <v>160.78125</v>
      </c>
      <c r="B1031" s="31" t="n">
        <v>12.8636</v>
      </c>
      <c r="C1031" s="32" t="n">
        <f aca="false">IF($A1031="","",IF(設定!$B$21="dB",10^($B1031/20),ABS($B1031)))</f>
        <v>4.39723827950462</v>
      </c>
      <c r="D1031" s="32" t="n">
        <f aca="false">IF($A1031="","",$A1031^2)</f>
        <v>25850.6103515625</v>
      </c>
      <c r="E1031" s="32" t="n">
        <f aca="false">IF($A1031="","",IF($C1031&lt;=0,"",1/$C1031^2))</f>
        <v>0.0517177949572895</v>
      </c>
      <c r="F1031" s="33" t="n">
        <f aca="false">IF(OR(ROW()-設定!$B$30&lt;2,ROW()+設定!$B$30&gt;13701,N($A1031)&lt;=0,N(INDEX($A$2:$A$13701,MIN(13700,MAX(1,ROW()-1+設定!$B$30))))&lt;=0,$A1031&lt;設定!$B$28,$A1031&gt;設定!$B$29),0,IF(AND($C1031&gt;=MAX(INDEX($C$1:$C$13701,MAX(1,ROW()-設定!$B$24)):INDEX($C$1:$C$13701,MAX(1,ROW()-1))),$C1031&gt;MAX(INDEX($C$1:$C$13701,MIN(13701,ROW()+1)):INDEX($C$1:$C$13701,MIN(13701,ROW()+設定!$B$24))),$C1031&gt;=設定!$B$32,$C1031&gt;=MAX(MIN(INDEX($C$1:$C$13701,MAX(1,ROW()-設定!$B$26)):INDEX($C$1:$C$13701,MAX(1,ROW()-1))),MIN(INDEX($C$1:$C$13701,MIN(13701,ROW()+1)):INDEX($C$1:$C$13701,MIN(13701,ROW()+設定!$B$26))))*10^(設定!$B$27/20)),1,0))</f>
        <v>0</v>
      </c>
      <c r="G1031" s="33" t="n">
        <f aca="false">$G1030+IF($F1031=1,1,0)</f>
        <v>0</v>
      </c>
      <c r="H1031" s="0" t="str">
        <f aca="false">IF($F1031=1,$G1031,"")</f>
        <v/>
      </c>
    </row>
    <row r="1032" customFormat="false" ht="15" hidden="false" customHeight="false" outlineLevel="0" collapsed="false">
      <c r="A1032" s="30" t="n">
        <v>160.9375</v>
      </c>
      <c r="B1032" s="31" t="n">
        <v>13.0406</v>
      </c>
      <c r="C1032" s="32" t="n">
        <f aca="false">IF($A1032="","",IF(設定!$B$21="dB",10^($B1032/20),ABS($B1032)))</f>
        <v>4.4877638923716</v>
      </c>
      <c r="D1032" s="32" t="n">
        <f aca="false">IF($A1032="","",$A1032^2)</f>
        <v>25900.87890625</v>
      </c>
      <c r="E1032" s="32" t="n">
        <f aca="false">IF($A1032="","",IF($C1032&lt;=0,"",1/$C1032^2))</f>
        <v>0.0496523719424705</v>
      </c>
      <c r="F1032" s="33" t="n">
        <f aca="false">IF(OR(ROW()-設定!$B$30&lt;2,ROW()+設定!$B$30&gt;13701,N($A1032)&lt;=0,N(INDEX($A$2:$A$13701,MIN(13700,MAX(1,ROW()-1+設定!$B$30))))&lt;=0,$A1032&lt;設定!$B$28,$A1032&gt;設定!$B$29),0,IF(AND($C1032&gt;=MAX(INDEX($C$1:$C$13701,MAX(1,ROW()-設定!$B$24)):INDEX($C$1:$C$13701,MAX(1,ROW()-1))),$C1032&gt;MAX(INDEX($C$1:$C$13701,MIN(13701,ROW()+1)):INDEX($C$1:$C$13701,MIN(13701,ROW()+設定!$B$24))),$C1032&gt;=設定!$B$32,$C1032&gt;=MAX(MIN(INDEX($C$1:$C$13701,MAX(1,ROW()-設定!$B$26)):INDEX($C$1:$C$13701,MAX(1,ROW()-1))),MIN(INDEX($C$1:$C$13701,MIN(13701,ROW()+1)):INDEX($C$1:$C$13701,MIN(13701,ROW()+設定!$B$26))))*10^(設定!$B$27/20)),1,0))</f>
        <v>0</v>
      </c>
      <c r="G1032" s="33" t="n">
        <f aca="false">$G1031+IF($F1032=1,1,0)</f>
        <v>0</v>
      </c>
      <c r="H1032" s="0" t="str">
        <f aca="false">IF($F1032=1,$G1032,"")</f>
        <v/>
      </c>
    </row>
    <row r="1033" customFormat="false" ht="15" hidden="false" customHeight="false" outlineLevel="0" collapsed="false">
      <c r="A1033" s="30" t="n">
        <v>161.09375</v>
      </c>
      <c r="B1033" s="31" t="n">
        <v>12.9768</v>
      </c>
      <c r="C1033" s="32" t="n">
        <f aca="false">IF($A1033="","",IF(設定!$B$21="dB",10^($B1033/20),ABS($B1033)))</f>
        <v>4.45492092808472</v>
      </c>
      <c r="D1033" s="32" t="n">
        <f aca="false">IF($A1033="","",$A1033^2)</f>
        <v>25951.1962890625</v>
      </c>
      <c r="E1033" s="32" t="n">
        <f aca="false">IF($A1033="","",IF($C1033&lt;=0,"",1/$C1033^2))</f>
        <v>0.0503871738459092</v>
      </c>
      <c r="F1033" s="33" t="n">
        <f aca="false">IF(OR(ROW()-設定!$B$30&lt;2,ROW()+設定!$B$30&gt;13701,N($A1033)&lt;=0,N(INDEX($A$2:$A$13701,MIN(13700,MAX(1,ROW()-1+設定!$B$30))))&lt;=0,$A1033&lt;設定!$B$28,$A1033&gt;設定!$B$29),0,IF(AND($C1033&gt;=MAX(INDEX($C$1:$C$13701,MAX(1,ROW()-設定!$B$24)):INDEX($C$1:$C$13701,MAX(1,ROW()-1))),$C1033&gt;MAX(INDEX($C$1:$C$13701,MIN(13701,ROW()+1)):INDEX($C$1:$C$13701,MIN(13701,ROW()+設定!$B$24))),$C1033&gt;=設定!$B$32,$C1033&gt;=MAX(MIN(INDEX($C$1:$C$13701,MAX(1,ROW()-設定!$B$26)):INDEX($C$1:$C$13701,MAX(1,ROW()-1))),MIN(INDEX($C$1:$C$13701,MIN(13701,ROW()+1)):INDEX($C$1:$C$13701,MIN(13701,ROW()+設定!$B$26))))*10^(設定!$B$27/20)),1,0))</f>
        <v>0</v>
      </c>
      <c r="G1033" s="33" t="n">
        <f aca="false">$G1032+IF($F1033=1,1,0)</f>
        <v>0</v>
      </c>
      <c r="H1033" s="0" t="str">
        <f aca="false">IF($F1033=1,$G1033,"")</f>
        <v/>
      </c>
    </row>
    <row r="1034" customFormat="false" ht="15" hidden="false" customHeight="false" outlineLevel="0" collapsed="false">
      <c r="A1034" s="30" t="n">
        <v>161.25</v>
      </c>
      <c r="B1034" s="31" t="n">
        <v>13.0056</v>
      </c>
      <c r="C1034" s="32" t="n">
        <f aca="false">IF($A1034="","",IF(設定!$B$21="dB",10^($B1034/20),ABS($B1034)))</f>
        <v>4.46971672561697</v>
      </c>
      <c r="D1034" s="32" t="n">
        <f aca="false">IF($A1034="","",$A1034^2)</f>
        <v>26001.5625</v>
      </c>
      <c r="E1034" s="32" t="n">
        <f aca="false">IF($A1034="","",IF($C1034&lt;=0,"",1/$C1034^2))</f>
        <v>0.0500541395402397</v>
      </c>
      <c r="F1034" s="33" t="n">
        <f aca="false">IF(OR(ROW()-設定!$B$30&lt;2,ROW()+設定!$B$30&gt;13701,N($A1034)&lt;=0,N(INDEX($A$2:$A$13701,MIN(13700,MAX(1,ROW()-1+設定!$B$30))))&lt;=0,$A1034&lt;設定!$B$28,$A1034&gt;設定!$B$29),0,IF(AND($C1034&gt;=MAX(INDEX($C$1:$C$13701,MAX(1,ROW()-設定!$B$24)):INDEX($C$1:$C$13701,MAX(1,ROW()-1))),$C1034&gt;MAX(INDEX($C$1:$C$13701,MIN(13701,ROW()+1)):INDEX($C$1:$C$13701,MIN(13701,ROW()+設定!$B$24))),$C1034&gt;=設定!$B$32,$C1034&gt;=MAX(MIN(INDEX($C$1:$C$13701,MAX(1,ROW()-設定!$B$26)):INDEX($C$1:$C$13701,MAX(1,ROW()-1))),MIN(INDEX($C$1:$C$13701,MIN(13701,ROW()+1)):INDEX($C$1:$C$13701,MIN(13701,ROW()+設定!$B$26))))*10^(設定!$B$27/20)),1,0))</f>
        <v>0</v>
      </c>
      <c r="G1034" s="33" t="n">
        <f aca="false">$G1033+IF($F1034=1,1,0)</f>
        <v>0</v>
      </c>
      <c r="H1034" s="0" t="str">
        <f aca="false">IF($F1034=1,$G1034,"")</f>
        <v/>
      </c>
    </row>
    <row r="1035" customFormat="false" ht="15" hidden="false" customHeight="false" outlineLevel="0" collapsed="false">
      <c r="A1035" s="30" t="n">
        <v>161.40625</v>
      </c>
      <c r="B1035" s="31" t="n">
        <v>13.0717</v>
      </c>
      <c r="C1035" s="32" t="n">
        <f aca="false">IF($A1035="","",IF(設定!$B$21="dB",10^($B1035/20),ABS($B1035)))</f>
        <v>4.50386122113882</v>
      </c>
      <c r="D1035" s="32" t="n">
        <f aca="false">IF($A1035="","",$A1035^2)</f>
        <v>26051.9775390625</v>
      </c>
      <c r="E1035" s="32" t="n">
        <f aca="false">IF($A1035="","",IF($C1035&lt;=0,"",1/$C1035^2))</f>
        <v>0.0492980794042878</v>
      </c>
      <c r="F1035" s="33" t="n">
        <f aca="false">IF(OR(ROW()-設定!$B$30&lt;2,ROW()+設定!$B$30&gt;13701,N($A1035)&lt;=0,N(INDEX($A$2:$A$13701,MIN(13700,MAX(1,ROW()-1+設定!$B$30))))&lt;=0,$A1035&lt;設定!$B$28,$A1035&gt;設定!$B$29),0,IF(AND($C1035&gt;=MAX(INDEX($C$1:$C$13701,MAX(1,ROW()-設定!$B$24)):INDEX($C$1:$C$13701,MAX(1,ROW()-1))),$C1035&gt;MAX(INDEX($C$1:$C$13701,MIN(13701,ROW()+1)):INDEX($C$1:$C$13701,MIN(13701,ROW()+設定!$B$24))),$C1035&gt;=設定!$B$32,$C1035&gt;=MAX(MIN(INDEX($C$1:$C$13701,MAX(1,ROW()-設定!$B$26)):INDEX($C$1:$C$13701,MAX(1,ROW()-1))),MIN(INDEX($C$1:$C$13701,MIN(13701,ROW()+1)):INDEX($C$1:$C$13701,MIN(13701,ROW()+設定!$B$26))))*10^(設定!$B$27/20)),1,0))</f>
        <v>0</v>
      </c>
      <c r="G1035" s="33" t="n">
        <f aca="false">$G1034+IF($F1035=1,1,0)</f>
        <v>0</v>
      </c>
      <c r="H1035" s="0" t="str">
        <f aca="false">IF($F1035=1,$G1035,"")</f>
        <v/>
      </c>
    </row>
    <row r="1036" customFormat="false" ht="15" hidden="false" customHeight="false" outlineLevel="0" collapsed="false">
      <c r="A1036" s="30" t="n">
        <v>161.5625</v>
      </c>
      <c r="B1036" s="31" t="n">
        <v>13.1953</v>
      </c>
      <c r="C1036" s="32" t="n">
        <f aca="false">IF($A1036="","",IF(設定!$B$21="dB",10^($B1036/20),ABS($B1036)))</f>
        <v>4.56840922673782</v>
      </c>
      <c r="D1036" s="32" t="n">
        <f aca="false">IF($A1036="","",$A1036^2)</f>
        <v>26102.44140625</v>
      </c>
      <c r="E1036" s="32" t="n">
        <f aca="false">IF($A1036="","",IF($C1036&lt;=0,"",1/$C1036^2))</f>
        <v>0.0479148353369345</v>
      </c>
      <c r="F1036" s="33" t="n">
        <f aca="false">IF(OR(ROW()-設定!$B$30&lt;2,ROW()+設定!$B$30&gt;13701,N($A1036)&lt;=0,N(INDEX($A$2:$A$13701,MIN(13700,MAX(1,ROW()-1+設定!$B$30))))&lt;=0,$A1036&lt;設定!$B$28,$A1036&gt;設定!$B$29),0,IF(AND($C1036&gt;=MAX(INDEX($C$1:$C$13701,MAX(1,ROW()-設定!$B$24)):INDEX($C$1:$C$13701,MAX(1,ROW()-1))),$C1036&gt;MAX(INDEX($C$1:$C$13701,MIN(13701,ROW()+1)):INDEX($C$1:$C$13701,MIN(13701,ROW()+設定!$B$24))),$C1036&gt;=設定!$B$32,$C1036&gt;=MAX(MIN(INDEX($C$1:$C$13701,MAX(1,ROW()-設定!$B$26)):INDEX($C$1:$C$13701,MAX(1,ROW()-1))),MIN(INDEX($C$1:$C$13701,MIN(13701,ROW()+1)):INDEX($C$1:$C$13701,MIN(13701,ROW()+設定!$B$26))))*10^(設定!$B$27/20)),1,0))</f>
        <v>0</v>
      </c>
      <c r="G1036" s="33" t="n">
        <f aca="false">$G1035+IF($F1036=1,1,0)</f>
        <v>0</v>
      </c>
      <c r="H1036" s="0" t="str">
        <f aca="false">IF($F1036=1,$G1036,"")</f>
        <v/>
      </c>
    </row>
    <row r="1037" customFormat="false" ht="15" hidden="false" customHeight="false" outlineLevel="0" collapsed="false">
      <c r="A1037" s="30" t="n">
        <v>161.71875</v>
      </c>
      <c r="B1037" s="31" t="n">
        <v>13.0355</v>
      </c>
      <c r="C1037" s="32" t="n">
        <f aca="false">IF($A1037="","",IF(設定!$B$21="dB",10^($B1037/20),ABS($B1037)))</f>
        <v>4.48512963396075</v>
      </c>
      <c r="D1037" s="32" t="n">
        <f aca="false">IF($A1037="","",$A1037^2)</f>
        <v>26152.9541015625</v>
      </c>
      <c r="E1037" s="32" t="n">
        <f aca="false">IF($A1037="","",IF($C1037&lt;=0,"",1/$C1037^2))</f>
        <v>0.0497107138856225</v>
      </c>
      <c r="F1037" s="33" t="n">
        <f aca="false">IF(OR(ROW()-設定!$B$30&lt;2,ROW()+設定!$B$30&gt;13701,N($A1037)&lt;=0,N(INDEX($A$2:$A$13701,MIN(13700,MAX(1,ROW()-1+設定!$B$30))))&lt;=0,$A1037&lt;設定!$B$28,$A1037&gt;設定!$B$29),0,IF(AND($C1037&gt;=MAX(INDEX($C$1:$C$13701,MAX(1,ROW()-設定!$B$24)):INDEX($C$1:$C$13701,MAX(1,ROW()-1))),$C1037&gt;MAX(INDEX($C$1:$C$13701,MIN(13701,ROW()+1)):INDEX($C$1:$C$13701,MIN(13701,ROW()+設定!$B$24))),$C1037&gt;=設定!$B$32,$C1037&gt;=MAX(MIN(INDEX($C$1:$C$13701,MAX(1,ROW()-設定!$B$26)):INDEX($C$1:$C$13701,MAX(1,ROW()-1))),MIN(INDEX($C$1:$C$13701,MIN(13701,ROW()+1)):INDEX($C$1:$C$13701,MIN(13701,ROW()+設定!$B$26))))*10^(設定!$B$27/20)),1,0))</f>
        <v>0</v>
      </c>
      <c r="G1037" s="33" t="n">
        <f aca="false">$G1036+IF($F1037=1,1,0)</f>
        <v>0</v>
      </c>
      <c r="H1037" s="0" t="str">
        <f aca="false">IF($F1037=1,$G1037,"")</f>
        <v/>
      </c>
    </row>
    <row r="1038" customFormat="false" ht="15" hidden="false" customHeight="false" outlineLevel="0" collapsed="false">
      <c r="A1038" s="30" t="n">
        <v>161.875</v>
      </c>
      <c r="B1038" s="31" t="n">
        <v>13.0292</v>
      </c>
      <c r="C1038" s="32" t="n">
        <f aca="false">IF($A1038="","",IF(設定!$B$21="dB",10^($B1038/20),ABS($B1038)))</f>
        <v>4.48187768476583</v>
      </c>
      <c r="D1038" s="32" t="n">
        <f aca="false">IF($A1038="","",$A1038^2)</f>
        <v>26203.515625</v>
      </c>
      <c r="E1038" s="32" t="n">
        <f aca="false">IF($A1038="","",IF($C1038&lt;=0,"",1/$C1038^2))</f>
        <v>0.0497828779983467</v>
      </c>
      <c r="F1038" s="33" t="n">
        <f aca="false">IF(OR(ROW()-設定!$B$30&lt;2,ROW()+設定!$B$30&gt;13701,N($A1038)&lt;=0,N(INDEX($A$2:$A$13701,MIN(13700,MAX(1,ROW()-1+設定!$B$30))))&lt;=0,$A1038&lt;設定!$B$28,$A1038&gt;設定!$B$29),0,IF(AND($C1038&gt;=MAX(INDEX($C$1:$C$13701,MAX(1,ROW()-設定!$B$24)):INDEX($C$1:$C$13701,MAX(1,ROW()-1))),$C1038&gt;MAX(INDEX($C$1:$C$13701,MIN(13701,ROW()+1)):INDEX($C$1:$C$13701,MIN(13701,ROW()+設定!$B$24))),$C1038&gt;=設定!$B$32,$C1038&gt;=MAX(MIN(INDEX($C$1:$C$13701,MAX(1,ROW()-設定!$B$26)):INDEX($C$1:$C$13701,MAX(1,ROW()-1))),MIN(INDEX($C$1:$C$13701,MIN(13701,ROW()+1)):INDEX($C$1:$C$13701,MIN(13701,ROW()+設定!$B$26))))*10^(設定!$B$27/20)),1,0))</f>
        <v>0</v>
      </c>
      <c r="G1038" s="33" t="n">
        <f aca="false">$G1037+IF($F1038=1,1,0)</f>
        <v>0</v>
      </c>
      <c r="H1038" s="0" t="str">
        <f aca="false">IF($F1038=1,$G1038,"")</f>
        <v/>
      </c>
    </row>
    <row r="1039" customFormat="false" ht="15" hidden="false" customHeight="false" outlineLevel="0" collapsed="false">
      <c r="A1039" s="30" t="n">
        <v>162.03125</v>
      </c>
      <c r="B1039" s="31" t="n">
        <v>12.9154</v>
      </c>
      <c r="C1039" s="32" t="n">
        <f aca="false">IF($A1039="","",IF(設定!$B$21="dB",10^($B1039/20),ABS($B1039)))</f>
        <v>4.42354042018779</v>
      </c>
      <c r="D1039" s="32" t="n">
        <f aca="false">IF($A1039="","",$A1039^2)</f>
        <v>26254.1259765625</v>
      </c>
      <c r="E1039" s="32" t="n">
        <f aca="false">IF($A1039="","",IF($C1039&lt;=0,"",1/$C1039^2))</f>
        <v>0.0511046007792938</v>
      </c>
      <c r="F1039" s="33" t="n">
        <f aca="false">IF(OR(ROW()-設定!$B$30&lt;2,ROW()+設定!$B$30&gt;13701,N($A1039)&lt;=0,N(INDEX($A$2:$A$13701,MIN(13700,MAX(1,ROW()-1+設定!$B$30))))&lt;=0,$A1039&lt;設定!$B$28,$A1039&gt;設定!$B$29),0,IF(AND($C1039&gt;=MAX(INDEX($C$1:$C$13701,MAX(1,ROW()-設定!$B$24)):INDEX($C$1:$C$13701,MAX(1,ROW()-1))),$C1039&gt;MAX(INDEX($C$1:$C$13701,MIN(13701,ROW()+1)):INDEX($C$1:$C$13701,MIN(13701,ROW()+設定!$B$24))),$C1039&gt;=設定!$B$32,$C1039&gt;=MAX(MIN(INDEX($C$1:$C$13701,MAX(1,ROW()-設定!$B$26)):INDEX($C$1:$C$13701,MAX(1,ROW()-1))),MIN(INDEX($C$1:$C$13701,MIN(13701,ROW()+1)):INDEX($C$1:$C$13701,MIN(13701,ROW()+設定!$B$26))))*10^(設定!$B$27/20)),1,0))</f>
        <v>0</v>
      </c>
      <c r="G1039" s="33" t="n">
        <f aca="false">$G1038+IF($F1039=1,1,0)</f>
        <v>0</v>
      </c>
      <c r="H1039" s="0" t="str">
        <f aca="false">IF($F1039=1,$G1039,"")</f>
        <v/>
      </c>
    </row>
    <row r="1040" customFormat="false" ht="15" hidden="false" customHeight="false" outlineLevel="0" collapsed="false">
      <c r="A1040" s="30" t="n">
        <v>162.1875</v>
      </c>
      <c r="B1040" s="31" t="n">
        <v>13.0793</v>
      </c>
      <c r="C1040" s="32" t="n">
        <f aca="false">IF($A1040="","",IF(設定!$B$21="dB",10^($B1040/20),ABS($B1040)))</f>
        <v>4.50780374471584</v>
      </c>
      <c r="D1040" s="32" t="n">
        <f aca="false">IF($A1040="","",$A1040^2)</f>
        <v>26304.78515625</v>
      </c>
      <c r="E1040" s="32" t="n">
        <f aca="false">IF($A1040="","",IF($C1040&lt;=0,"",1/$C1040^2))</f>
        <v>0.0492118849476217</v>
      </c>
      <c r="F1040" s="33" t="n">
        <f aca="false">IF(OR(ROW()-設定!$B$30&lt;2,ROW()+設定!$B$30&gt;13701,N($A1040)&lt;=0,N(INDEX($A$2:$A$13701,MIN(13700,MAX(1,ROW()-1+設定!$B$30))))&lt;=0,$A1040&lt;設定!$B$28,$A1040&gt;設定!$B$29),0,IF(AND($C1040&gt;=MAX(INDEX($C$1:$C$13701,MAX(1,ROW()-設定!$B$24)):INDEX($C$1:$C$13701,MAX(1,ROW()-1))),$C1040&gt;MAX(INDEX($C$1:$C$13701,MIN(13701,ROW()+1)):INDEX($C$1:$C$13701,MIN(13701,ROW()+設定!$B$24))),$C1040&gt;=設定!$B$32,$C1040&gt;=MAX(MIN(INDEX($C$1:$C$13701,MAX(1,ROW()-設定!$B$26)):INDEX($C$1:$C$13701,MAX(1,ROW()-1))),MIN(INDEX($C$1:$C$13701,MIN(13701,ROW()+1)):INDEX($C$1:$C$13701,MIN(13701,ROW()+設定!$B$26))))*10^(設定!$B$27/20)),1,0))</f>
        <v>0</v>
      </c>
      <c r="G1040" s="33" t="n">
        <f aca="false">$G1039+IF($F1040=1,1,0)</f>
        <v>0</v>
      </c>
      <c r="H1040" s="0" t="str">
        <f aca="false">IF($F1040=1,$G1040,"")</f>
        <v/>
      </c>
    </row>
    <row r="1041" customFormat="false" ht="15" hidden="false" customHeight="false" outlineLevel="0" collapsed="false">
      <c r="A1041" s="30" t="n">
        <v>162.34375</v>
      </c>
      <c r="B1041" s="31" t="n">
        <v>12.9941</v>
      </c>
      <c r="C1041" s="32" t="n">
        <f aca="false">IF($A1041="","",IF(設定!$B$21="dB",10^($B1041/20),ABS($B1041)))</f>
        <v>4.46380279717753</v>
      </c>
      <c r="D1041" s="32" t="n">
        <f aca="false">IF($A1041="","",$A1041^2)</f>
        <v>26355.4931640625</v>
      </c>
      <c r="E1041" s="32" t="n">
        <f aca="false">IF($A1041="","",IF($C1041&lt;=0,"",1/$C1041^2))</f>
        <v>0.0501868571819277</v>
      </c>
      <c r="F1041" s="33" t="n">
        <f aca="false">IF(OR(ROW()-設定!$B$30&lt;2,ROW()+設定!$B$30&gt;13701,N($A1041)&lt;=0,N(INDEX($A$2:$A$13701,MIN(13700,MAX(1,ROW()-1+設定!$B$30))))&lt;=0,$A1041&lt;設定!$B$28,$A1041&gt;設定!$B$29),0,IF(AND($C1041&gt;=MAX(INDEX($C$1:$C$13701,MAX(1,ROW()-設定!$B$24)):INDEX($C$1:$C$13701,MAX(1,ROW()-1))),$C1041&gt;MAX(INDEX($C$1:$C$13701,MIN(13701,ROW()+1)):INDEX($C$1:$C$13701,MIN(13701,ROW()+設定!$B$24))),$C1041&gt;=設定!$B$32,$C1041&gt;=MAX(MIN(INDEX($C$1:$C$13701,MAX(1,ROW()-設定!$B$26)):INDEX($C$1:$C$13701,MAX(1,ROW()-1))),MIN(INDEX($C$1:$C$13701,MIN(13701,ROW()+1)):INDEX($C$1:$C$13701,MIN(13701,ROW()+設定!$B$26))))*10^(設定!$B$27/20)),1,0))</f>
        <v>0</v>
      </c>
      <c r="G1041" s="33" t="n">
        <f aca="false">$G1040+IF($F1041=1,1,0)</f>
        <v>0</v>
      </c>
      <c r="H1041" s="0" t="str">
        <f aca="false">IF($F1041=1,$G1041,"")</f>
        <v/>
      </c>
    </row>
    <row r="1042" customFormat="false" ht="15" hidden="false" customHeight="false" outlineLevel="0" collapsed="false">
      <c r="A1042" s="30" t="n">
        <v>162.5</v>
      </c>
      <c r="B1042" s="31" t="n">
        <v>13.1074</v>
      </c>
      <c r="C1042" s="32" t="n">
        <f aca="false">IF($A1042="","",IF(設定!$B$21="dB",10^($B1042/20),ABS($B1042)))</f>
        <v>4.52241070008597</v>
      </c>
      <c r="D1042" s="32" t="n">
        <f aca="false">IF($A1042="","",$A1042^2)</f>
        <v>26406.25</v>
      </c>
      <c r="E1042" s="32" t="n">
        <f aca="false">IF($A1042="","",IF($C1042&lt;=0,"",1/$C1042^2))</f>
        <v>0.0488944989474797</v>
      </c>
      <c r="F1042" s="33" t="n">
        <f aca="false">IF(OR(ROW()-設定!$B$30&lt;2,ROW()+設定!$B$30&gt;13701,N($A1042)&lt;=0,N(INDEX($A$2:$A$13701,MIN(13700,MAX(1,ROW()-1+設定!$B$30))))&lt;=0,$A1042&lt;設定!$B$28,$A1042&gt;設定!$B$29),0,IF(AND($C1042&gt;=MAX(INDEX($C$1:$C$13701,MAX(1,ROW()-設定!$B$24)):INDEX($C$1:$C$13701,MAX(1,ROW()-1))),$C1042&gt;MAX(INDEX($C$1:$C$13701,MIN(13701,ROW()+1)):INDEX($C$1:$C$13701,MIN(13701,ROW()+設定!$B$24))),$C1042&gt;=設定!$B$32,$C1042&gt;=MAX(MIN(INDEX($C$1:$C$13701,MAX(1,ROW()-設定!$B$26)):INDEX($C$1:$C$13701,MAX(1,ROW()-1))),MIN(INDEX($C$1:$C$13701,MIN(13701,ROW()+1)):INDEX($C$1:$C$13701,MIN(13701,ROW()+設定!$B$26))))*10^(設定!$B$27/20)),1,0))</f>
        <v>0</v>
      </c>
      <c r="G1042" s="33" t="n">
        <f aca="false">$G1041+IF($F1042=1,1,0)</f>
        <v>0</v>
      </c>
      <c r="H1042" s="0" t="str">
        <f aca="false">IF($F1042=1,$G1042,"")</f>
        <v/>
      </c>
    </row>
    <row r="1043" customFormat="false" ht="15" hidden="false" customHeight="false" outlineLevel="0" collapsed="false">
      <c r="A1043" s="30" t="n">
        <v>162.65625</v>
      </c>
      <c r="B1043" s="31" t="n">
        <v>13.0177</v>
      </c>
      <c r="C1043" s="32" t="n">
        <f aca="false">IF($A1043="","",IF(設定!$B$21="dB",10^($B1043/20),ABS($B1043)))</f>
        <v>4.47594766603554</v>
      </c>
      <c r="D1043" s="32" t="n">
        <f aca="false">IF($A1043="","",$A1043^2)</f>
        <v>26457.0556640625</v>
      </c>
      <c r="E1043" s="32" t="n">
        <f aca="false">IF($A1043="","",IF($C1043&lt;=0,"",1/$C1043^2))</f>
        <v>0.0499148763949841</v>
      </c>
      <c r="F1043" s="33" t="n">
        <f aca="false">IF(OR(ROW()-設定!$B$30&lt;2,ROW()+設定!$B$30&gt;13701,N($A1043)&lt;=0,N(INDEX($A$2:$A$13701,MIN(13700,MAX(1,ROW()-1+設定!$B$30))))&lt;=0,$A1043&lt;設定!$B$28,$A1043&gt;設定!$B$29),0,IF(AND($C1043&gt;=MAX(INDEX($C$1:$C$13701,MAX(1,ROW()-設定!$B$24)):INDEX($C$1:$C$13701,MAX(1,ROW()-1))),$C1043&gt;MAX(INDEX($C$1:$C$13701,MIN(13701,ROW()+1)):INDEX($C$1:$C$13701,MIN(13701,ROW()+設定!$B$24))),$C1043&gt;=設定!$B$32,$C1043&gt;=MAX(MIN(INDEX($C$1:$C$13701,MAX(1,ROW()-設定!$B$26)):INDEX($C$1:$C$13701,MAX(1,ROW()-1))),MIN(INDEX($C$1:$C$13701,MIN(13701,ROW()+1)):INDEX($C$1:$C$13701,MIN(13701,ROW()+設定!$B$26))))*10^(設定!$B$27/20)),1,0))</f>
        <v>0</v>
      </c>
      <c r="G1043" s="33" t="n">
        <f aca="false">$G1042+IF($F1043=1,1,0)</f>
        <v>0</v>
      </c>
      <c r="H1043" s="0" t="str">
        <f aca="false">IF($F1043=1,$G1043,"")</f>
        <v/>
      </c>
    </row>
    <row r="1044" customFormat="false" ht="15" hidden="false" customHeight="false" outlineLevel="0" collapsed="false">
      <c r="A1044" s="30" t="n">
        <v>162.8125</v>
      </c>
      <c r="B1044" s="31" t="n">
        <v>13.2038</v>
      </c>
      <c r="C1044" s="32" t="n">
        <f aca="false">IF($A1044="","",IF(設定!$B$21="dB",10^($B1044/20),ABS($B1044)))</f>
        <v>4.57288205410059</v>
      </c>
      <c r="D1044" s="32" t="n">
        <f aca="false">IF($A1044="","",$A1044^2)</f>
        <v>26507.91015625</v>
      </c>
      <c r="E1044" s="32" t="n">
        <f aca="false">IF($A1044="","",IF($C1044&lt;=0,"",1/$C1044^2))</f>
        <v>0.0478211482611454</v>
      </c>
      <c r="F1044" s="33" t="n">
        <f aca="false">IF(OR(ROW()-設定!$B$30&lt;2,ROW()+設定!$B$30&gt;13701,N($A1044)&lt;=0,N(INDEX($A$2:$A$13701,MIN(13700,MAX(1,ROW()-1+設定!$B$30))))&lt;=0,$A1044&lt;設定!$B$28,$A1044&gt;設定!$B$29),0,IF(AND($C1044&gt;=MAX(INDEX($C$1:$C$13701,MAX(1,ROW()-設定!$B$24)):INDEX($C$1:$C$13701,MAX(1,ROW()-1))),$C1044&gt;MAX(INDEX($C$1:$C$13701,MIN(13701,ROW()+1)):INDEX($C$1:$C$13701,MIN(13701,ROW()+設定!$B$24))),$C1044&gt;=設定!$B$32,$C1044&gt;=MAX(MIN(INDEX($C$1:$C$13701,MAX(1,ROW()-設定!$B$26)):INDEX($C$1:$C$13701,MAX(1,ROW()-1))),MIN(INDEX($C$1:$C$13701,MIN(13701,ROW()+1)):INDEX($C$1:$C$13701,MIN(13701,ROW()+設定!$B$26))))*10^(設定!$B$27/20)),1,0))</f>
        <v>0</v>
      </c>
      <c r="G1044" s="33" t="n">
        <f aca="false">$G1043+IF($F1044=1,1,0)</f>
        <v>0</v>
      </c>
      <c r="H1044" s="0" t="str">
        <f aca="false">IF($F1044=1,$G1044,"")</f>
        <v/>
      </c>
    </row>
    <row r="1045" customFormat="false" ht="15" hidden="false" customHeight="false" outlineLevel="0" collapsed="false">
      <c r="A1045" s="30" t="n">
        <v>162.96875</v>
      </c>
      <c r="B1045" s="31" t="n">
        <v>12.8156</v>
      </c>
      <c r="C1045" s="32" t="n">
        <f aca="false">IF($A1045="","",IF(設定!$B$21="dB",10^($B1045/20),ABS($B1045)))</f>
        <v>4.37300526272474</v>
      </c>
      <c r="D1045" s="32" t="n">
        <f aca="false">IF($A1045="","",$A1045^2)</f>
        <v>26558.8134765625</v>
      </c>
      <c r="E1045" s="32" t="n">
        <f aca="false">IF($A1045="","",IF($C1045&lt;=0,"",1/$C1045^2))</f>
        <v>0.0522925716333877</v>
      </c>
      <c r="F1045" s="33" t="n">
        <f aca="false">IF(OR(ROW()-設定!$B$30&lt;2,ROW()+設定!$B$30&gt;13701,N($A1045)&lt;=0,N(INDEX($A$2:$A$13701,MIN(13700,MAX(1,ROW()-1+設定!$B$30))))&lt;=0,$A1045&lt;設定!$B$28,$A1045&gt;設定!$B$29),0,IF(AND($C1045&gt;=MAX(INDEX($C$1:$C$13701,MAX(1,ROW()-設定!$B$24)):INDEX($C$1:$C$13701,MAX(1,ROW()-1))),$C1045&gt;MAX(INDEX($C$1:$C$13701,MIN(13701,ROW()+1)):INDEX($C$1:$C$13701,MIN(13701,ROW()+設定!$B$24))),$C1045&gt;=設定!$B$32,$C1045&gt;=MAX(MIN(INDEX($C$1:$C$13701,MAX(1,ROW()-設定!$B$26)):INDEX($C$1:$C$13701,MAX(1,ROW()-1))),MIN(INDEX($C$1:$C$13701,MIN(13701,ROW()+1)):INDEX($C$1:$C$13701,MIN(13701,ROW()+設定!$B$26))))*10^(設定!$B$27/20)),1,0))</f>
        <v>0</v>
      </c>
      <c r="G1045" s="33" t="n">
        <f aca="false">$G1044+IF($F1045=1,1,0)</f>
        <v>0</v>
      </c>
      <c r="H1045" s="0" t="str">
        <f aca="false">IF($F1045=1,$G1045,"")</f>
        <v/>
      </c>
    </row>
    <row r="1046" customFormat="false" ht="15" hidden="false" customHeight="false" outlineLevel="0" collapsed="false">
      <c r="A1046" s="30" t="n">
        <v>163.125</v>
      </c>
      <c r="B1046" s="31" t="n">
        <v>12.995</v>
      </c>
      <c r="C1046" s="32" t="n">
        <f aca="false">IF($A1046="","",IF(設定!$B$21="dB",10^($B1046/20),ABS($B1046)))</f>
        <v>4.46426534400087</v>
      </c>
      <c r="D1046" s="32" t="n">
        <f aca="false">IF($A1046="","",$A1046^2)</f>
        <v>26609.765625</v>
      </c>
      <c r="E1046" s="32" t="n">
        <f aca="false">IF($A1046="","",IF($C1046&lt;=0,"",1/$C1046^2))</f>
        <v>0.0501764579036709</v>
      </c>
      <c r="F1046" s="33" t="n">
        <f aca="false">IF(OR(ROW()-設定!$B$30&lt;2,ROW()+設定!$B$30&gt;13701,N($A1046)&lt;=0,N(INDEX($A$2:$A$13701,MIN(13700,MAX(1,ROW()-1+設定!$B$30))))&lt;=0,$A1046&lt;設定!$B$28,$A1046&gt;設定!$B$29),0,IF(AND($C1046&gt;=MAX(INDEX($C$1:$C$13701,MAX(1,ROW()-設定!$B$24)):INDEX($C$1:$C$13701,MAX(1,ROW()-1))),$C1046&gt;MAX(INDEX($C$1:$C$13701,MIN(13701,ROW()+1)):INDEX($C$1:$C$13701,MIN(13701,ROW()+設定!$B$24))),$C1046&gt;=設定!$B$32,$C1046&gt;=MAX(MIN(INDEX($C$1:$C$13701,MAX(1,ROW()-設定!$B$26)):INDEX($C$1:$C$13701,MAX(1,ROW()-1))),MIN(INDEX($C$1:$C$13701,MIN(13701,ROW()+1)):INDEX($C$1:$C$13701,MIN(13701,ROW()+設定!$B$26))))*10^(設定!$B$27/20)),1,0))</f>
        <v>0</v>
      </c>
      <c r="G1046" s="33" t="n">
        <f aca="false">$G1045+IF($F1046=1,1,0)</f>
        <v>0</v>
      </c>
      <c r="H1046" s="0" t="str">
        <f aca="false">IF($F1046=1,$G1046,"")</f>
        <v/>
      </c>
    </row>
    <row r="1047" customFormat="false" ht="15" hidden="false" customHeight="false" outlineLevel="0" collapsed="false">
      <c r="A1047" s="30" t="n">
        <v>163.28125</v>
      </c>
      <c r="B1047" s="31" t="n">
        <v>13.1185</v>
      </c>
      <c r="C1047" s="32" t="n">
        <f aca="false">IF($A1047="","",IF(設定!$B$21="dB",10^($B1047/20),ABS($B1047)))</f>
        <v>4.52819374015444</v>
      </c>
      <c r="D1047" s="32" t="n">
        <f aca="false">IF($A1047="","",$A1047^2)</f>
        <v>26660.7666015625</v>
      </c>
      <c r="E1047" s="32" t="n">
        <f aca="false">IF($A1047="","",IF($C1047&lt;=0,"",1/$C1047^2))</f>
        <v>0.048769690556109</v>
      </c>
      <c r="F1047" s="33" t="n">
        <f aca="false">IF(OR(ROW()-設定!$B$30&lt;2,ROW()+設定!$B$30&gt;13701,N($A1047)&lt;=0,N(INDEX($A$2:$A$13701,MIN(13700,MAX(1,ROW()-1+設定!$B$30))))&lt;=0,$A1047&lt;設定!$B$28,$A1047&gt;設定!$B$29),0,IF(AND($C1047&gt;=MAX(INDEX($C$1:$C$13701,MAX(1,ROW()-設定!$B$24)):INDEX($C$1:$C$13701,MAX(1,ROW()-1))),$C1047&gt;MAX(INDEX($C$1:$C$13701,MIN(13701,ROW()+1)):INDEX($C$1:$C$13701,MIN(13701,ROW()+設定!$B$24))),$C1047&gt;=設定!$B$32,$C1047&gt;=MAX(MIN(INDEX($C$1:$C$13701,MAX(1,ROW()-設定!$B$26)):INDEX($C$1:$C$13701,MAX(1,ROW()-1))),MIN(INDEX($C$1:$C$13701,MIN(13701,ROW()+1)):INDEX($C$1:$C$13701,MIN(13701,ROW()+設定!$B$26))))*10^(設定!$B$27/20)),1,0))</f>
        <v>0</v>
      </c>
      <c r="G1047" s="33" t="n">
        <f aca="false">$G1046+IF($F1047=1,1,0)</f>
        <v>0</v>
      </c>
      <c r="H1047" s="0" t="str">
        <f aca="false">IF($F1047=1,$G1047,"")</f>
        <v/>
      </c>
    </row>
    <row r="1048" customFormat="false" ht="15" hidden="false" customHeight="false" outlineLevel="0" collapsed="false">
      <c r="A1048" s="30" t="n">
        <v>163.4375</v>
      </c>
      <c r="B1048" s="31" t="n">
        <v>12.9919</v>
      </c>
      <c r="C1048" s="32" t="n">
        <f aca="false">IF($A1048="","",IF(設定!$B$21="dB",10^($B1048/20),ABS($B1048)))</f>
        <v>4.46267232891287</v>
      </c>
      <c r="D1048" s="32" t="n">
        <f aca="false">IF($A1048="","",$A1048^2)</f>
        <v>26711.81640625</v>
      </c>
      <c r="E1048" s="32" t="n">
        <f aca="false">IF($A1048="","",IF($C1048&lt;=0,"",1/$C1048^2))</f>
        <v>0.0502122867143132</v>
      </c>
      <c r="F1048" s="33" t="n">
        <f aca="false">IF(OR(ROW()-設定!$B$30&lt;2,ROW()+設定!$B$30&gt;13701,N($A1048)&lt;=0,N(INDEX($A$2:$A$13701,MIN(13700,MAX(1,ROW()-1+設定!$B$30))))&lt;=0,$A1048&lt;設定!$B$28,$A1048&gt;設定!$B$29),0,IF(AND($C1048&gt;=MAX(INDEX($C$1:$C$13701,MAX(1,ROW()-設定!$B$24)):INDEX($C$1:$C$13701,MAX(1,ROW()-1))),$C1048&gt;MAX(INDEX($C$1:$C$13701,MIN(13701,ROW()+1)):INDEX($C$1:$C$13701,MIN(13701,ROW()+設定!$B$24))),$C1048&gt;=設定!$B$32,$C1048&gt;=MAX(MIN(INDEX($C$1:$C$13701,MAX(1,ROW()-設定!$B$26)):INDEX($C$1:$C$13701,MAX(1,ROW()-1))),MIN(INDEX($C$1:$C$13701,MIN(13701,ROW()+1)):INDEX($C$1:$C$13701,MIN(13701,ROW()+設定!$B$26))))*10^(設定!$B$27/20)),1,0))</f>
        <v>0</v>
      </c>
      <c r="G1048" s="33" t="n">
        <f aca="false">$G1047+IF($F1048=1,1,0)</f>
        <v>0</v>
      </c>
      <c r="H1048" s="0" t="str">
        <f aca="false">IF($F1048=1,$G1048,"")</f>
        <v/>
      </c>
    </row>
    <row r="1049" customFormat="false" ht="15" hidden="false" customHeight="false" outlineLevel="0" collapsed="false">
      <c r="A1049" s="30" t="n">
        <v>163.59375</v>
      </c>
      <c r="B1049" s="31" t="n">
        <v>12.9469</v>
      </c>
      <c r="C1049" s="32" t="n">
        <f aca="false">IF($A1049="","",IF(設定!$B$21="dB",10^($B1049/20),ABS($B1049)))</f>
        <v>4.4396118303446</v>
      </c>
      <c r="D1049" s="32" t="n">
        <f aca="false">IF($A1049="","",$A1049^2)</f>
        <v>26762.9150390625</v>
      </c>
      <c r="E1049" s="32" t="n">
        <f aca="false">IF($A1049="","",IF($C1049&lt;=0,"",1/$C1049^2))</f>
        <v>0.0507352728131089</v>
      </c>
      <c r="F1049" s="33" t="n">
        <f aca="false">IF(OR(ROW()-設定!$B$30&lt;2,ROW()+設定!$B$30&gt;13701,N($A1049)&lt;=0,N(INDEX($A$2:$A$13701,MIN(13700,MAX(1,ROW()-1+設定!$B$30))))&lt;=0,$A1049&lt;設定!$B$28,$A1049&gt;設定!$B$29),0,IF(AND($C1049&gt;=MAX(INDEX($C$1:$C$13701,MAX(1,ROW()-設定!$B$24)):INDEX($C$1:$C$13701,MAX(1,ROW()-1))),$C1049&gt;MAX(INDEX($C$1:$C$13701,MIN(13701,ROW()+1)):INDEX($C$1:$C$13701,MIN(13701,ROW()+設定!$B$24))),$C1049&gt;=設定!$B$32,$C1049&gt;=MAX(MIN(INDEX($C$1:$C$13701,MAX(1,ROW()-設定!$B$26)):INDEX($C$1:$C$13701,MAX(1,ROW()-1))),MIN(INDEX($C$1:$C$13701,MIN(13701,ROW()+1)):INDEX($C$1:$C$13701,MIN(13701,ROW()+設定!$B$26))))*10^(設定!$B$27/20)),1,0))</f>
        <v>0</v>
      </c>
      <c r="G1049" s="33" t="n">
        <f aca="false">$G1048+IF($F1049=1,1,0)</f>
        <v>0</v>
      </c>
      <c r="H1049" s="0" t="str">
        <f aca="false">IF($F1049=1,$G1049,"")</f>
        <v/>
      </c>
    </row>
    <row r="1050" customFormat="false" ht="15" hidden="false" customHeight="false" outlineLevel="0" collapsed="false">
      <c r="A1050" s="30" t="n">
        <v>163.75</v>
      </c>
      <c r="B1050" s="31" t="n">
        <v>13.0033</v>
      </c>
      <c r="C1050" s="32" t="n">
        <f aca="false">IF($A1050="","",IF(設定!$B$21="dB",10^($B1050/20),ABS($B1050)))</f>
        <v>4.46853331344928</v>
      </c>
      <c r="D1050" s="32" t="n">
        <f aca="false">IF($A1050="","",$A1050^2)</f>
        <v>26814.0625</v>
      </c>
      <c r="E1050" s="32" t="n">
        <f aca="false">IF($A1050="","",IF($C1050&lt;=0,"",1/$C1050^2))</f>
        <v>0.0500806549614076</v>
      </c>
      <c r="F1050" s="33" t="n">
        <f aca="false">IF(OR(ROW()-設定!$B$30&lt;2,ROW()+設定!$B$30&gt;13701,N($A1050)&lt;=0,N(INDEX($A$2:$A$13701,MIN(13700,MAX(1,ROW()-1+設定!$B$30))))&lt;=0,$A1050&lt;設定!$B$28,$A1050&gt;設定!$B$29),0,IF(AND($C1050&gt;=MAX(INDEX($C$1:$C$13701,MAX(1,ROW()-設定!$B$24)):INDEX($C$1:$C$13701,MAX(1,ROW()-1))),$C1050&gt;MAX(INDEX($C$1:$C$13701,MIN(13701,ROW()+1)):INDEX($C$1:$C$13701,MIN(13701,ROW()+設定!$B$24))),$C1050&gt;=設定!$B$32,$C1050&gt;=MAX(MIN(INDEX($C$1:$C$13701,MAX(1,ROW()-設定!$B$26)):INDEX($C$1:$C$13701,MAX(1,ROW()-1))),MIN(INDEX($C$1:$C$13701,MIN(13701,ROW()+1)):INDEX($C$1:$C$13701,MIN(13701,ROW()+設定!$B$26))))*10^(設定!$B$27/20)),1,0))</f>
        <v>0</v>
      </c>
      <c r="G1050" s="33" t="n">
        <f aca="false">$G1049+IF($F1050=1,1,0)</f>
        <v>0</v>
      </c>
      <c r="H1050" s="0" t="str">
        <f aca="false">IF($F1050=1,$G1050,"")</f>
        <v/>
      </c>
    </row>
    <row r="1051" customFormat="false" ht="15" hidden="false" customHeight="false" outlineLevel="0" collapsed="false">
      <c r="A1051" s="30" t="n">
        <v>163.90625</v>
      </c>
      <c r="B1051" s="31" t="n">
        <v>12.887</v>
      </c>
      <c r="C1051" s="32" t="n">
        <f aca="false">IF($A1051="","",IF(設定!$B$21="dB",10^($B1051/20),ABS($B1051)))</f>
        <v>4.4091005188281</v>
      </c>
      <c r="D1051" s="32" t="n">
        <f aca="false">IF($A1051="","",$A1051^2)</f>
        <v>26865.2587890625</v>
      </c>
      <c r="E1051" s="32" t="n">
        <f aca="false">IF($A1051="","",IF($C1051&lt;=0,"",1/$C1051^2))</f>
        <v>0.0514398863028773</v>
      </c>
      <c r="F1051" s="33" t="n">
        <f aca="false">IF(OR(ROW()-設定!$B$30&lt;2,ROW()+設定!$B$30&gt;13701,N($A1051)&lt;=0,N(INDEX($A$2:$A$13701,MIN(13700,MAX(1,ROW()-1+設定!$B$30))))&lt;=0,$A1051&lt;設定!$B$28,$A1051&gt;設定!$B$29),0,IF(AND($C1051&gt;=MAX(INDEX($C$1:$C$13701,MAX(1,ROW()-設定!$B$24)):INDEX($C$1:$C$13701,MAX(1,ROW()-1))),$C1051&gt;MAX(INDEX($C$1:$C$13701,MIN(13701,ROW()+1)):INDEX($C$1:$C$13701,MIN(13701,ROW()+設定!$B$24))),$C1051&gt;=設定!$B$32,$C1051&gt;=MAX(MIN(INDEX($C$1:$C$13701,MAX(1,ROW()-設定!$B$26)):INDEX($C$1:$C$13701,MAX(1,ROW()-1))),MIN(INDEX($C$1:$C$13701,MIN(13701,ROW()+1)):INDEX($C$1:$C$13701,MIN(13701,ROW()+設定!$B$26))))*10^(設定!$B$27/20)),1,0))</f>
        <v>0</v>
      </c>
      <c r="G1051" s="33" t="n">
        <f aca="false">$G1050+IF($F1051=1,1,0)</f>
        <v>0</v>
      </c>
      <c r="H1051" s="0" t="str">
        <f aca="false">IF($F1051=1,$G1051,"")</f>
        <v/>
      </c>
    </row>
    <row r="1052" customFormat="false" ht="15" hidden="false" customHeight="false" outlineLevel="0" collapsed="false">
      <c r="A1052" s="30" t="n">
        <v>164.0625</v>
      </c>
      <c r="B1052" s="31" t="n">
        <v>13.0457</v>
      </c>
      <c r="C1052" s="32" t="n">
        <f aca="false">IF($A1052="","",IF(設定!$B$21="dB",10^($B1052/20),ABS($B1052)))</f>
        <v>4.49039969796569</v>
      </c>
      <c r="D1052" s="32" t="n">
        <f aca="false">IF($A1052="","",$A1052^2)</f>
        <v>26916.50390625</v>
      </c>
      <c r="E1052" s="32" t="n">
        <f aca="false">IF($A1052="","",IF($C1052&lt;=0,"",1/$C1052^2))</f>
        <v>0.049594098471124</v>
      </c>
      <c r="F1052" s="33" t="n">
        <f aca="false">IF(OR(ROW()-設定!$B$30&lt;2,ROW()+設定!$B$30&gt;13701,N($A1052)&lt;=0,N(INDEX($A$2:$A$13701,MIN(13700,MAX(1,ROW()-1+設定!$B$30))))&lt;=0,$A1052&lt;設定!$B$28,$A1052&gt;設定!$B$29),0,IF(AND($C1052&gt;=MAX(INDEX($C$1:$C$13701,MAX(1,ROW()-設定!$B$24)):INDEX($C$1:$C$13701,MAX(1,ROW()-1))),$C1052&gt;MAX(INDEX($C$1:$C$13701,MIN(13701,ROW()+1)):INDEX($C$1:$C$13701,MIN(13701,ROW()+設定!$B$24))),$C1052&gt;=設定!$B$32,$C1052&gt;=MAX(MIN(INDEX($C$1:$C$13701,MAX(1,ROW()-設定!$B$26)):INDEX($C$1:$C$13701,MAX(1,ROW()-1))),MIN(INDEX($C$1:$C$13701,MIN(13701,ROW()+1)):INDEX($C$1:$C$13701,MIN(13701,ROW()+設定!$B$26))))*10^(設定!$B$27/20)),1,0))</f>
        <v>0</v>
      </c>
      <c r="G1052" s="33" t="n">
        <f aca="false">$G1051+IF($F1052=1,1,0)</f>
        <v>0</v>
      </c>
      <c r="H1052" s="0" t="str">
        <f aca="false">IF($F1052=1,$G1052,"")</f>
        <v/>
      </c>
    </row>
    <row r="1053" customFormat="false" ht="15" hidden="false" customHeight="false" outlineLevel="0" collapsed="false">
      <c r="A1053" s="30" t="n">
        <v>164.21875</v>
      </c>
      <c r="B1053" s="31" t="n">
        <v>13.285</v>
      </c>
      <c r="C1053" s="32" t="n">
        <f aca="false">IF($A1053="","",IF(設定!$B$21="dB",10^($B1053/20),ABS($B1053)))</f>
        <v>4.61583206750714</v>
      </c>
      <c r="D1053" s="32" t="n">
        <f aca="false">IF($A1053="","",$A1053^2)</f>
        <v>26967.7978515625</v>
      </c>
      <c r="E1053" s="32" t="n">
        <f aca="false">IF($A1053="","",IF($C1053&lt;=0,"",1/$C1053^2))</f>
        <v>0.0469353434317195</v>
      </c>
      <c r="F1053" s="33" t="n">
        <f aca="false">IF(OR(ROW()-設定!$B$30&lt;2,ROW()+設定!$B$30&gt;13701,N($A1053)&lt;=0,N(INDEX($A$2:$A$13701,MIN(13700,MAX(1,ROW()-1+設定!$B$30))))&lt;=0,$A1053&lt;設定!$B$28,$A1053&gt;設定!$B$29),0,IF(AND($C1053&gt;=MAX(INDEX($C$1:$C$13701,MAX(1,ROW()-設定!$B$24)):INDEX($C$1:$C$13701,MAX(1,ROW()-1))),$C1053&gt;MAX(INDEX($C$1:$C$13701,MIN(13701,ROW()+1)):INDEX($C$1:$C$13701,MIN(13701,ROW()+設定!$B$24))),$C1053&gt;=設定!$B$32,$C1053&gt;=MAX(MIN(INDEX($C$1:$C$13701,MAX(1,ROW()-設定!$B$26)):INDEX($C$1:$C$13701,MAX(1,ROW()-1))),MIN(INDEX($C$1:$C$13701,MIN(13701,ROW()+1)):INDEX($C$1:$C$13701,MIN(13701,ROW()+設定!$B$26))))*10^(設定!$B$27/20)),1,0))</f>
        <v>0</v>
      </c>
      <c r="G1053" s="33" t="n">
        <f aca="false">$G1052+IF($F1053=1,1,0)</f>
        <v>0</v>
      </c>
      <c r="H1053" s="0" t="str">
        <f aca="false">IF($F1053=1,$G1053,"")</f>
        <v/>
      </c>
    </row>
    <row r="1054" customFormat="false" ht="15" hidden="false" customHeight="false" outlineLevel="0" collapsed="false">
      <c r="A1054" s="30" t="n">
        <v>164.375</v>
      </c>
      <c r="B1054" s="31" t="n">
        <v>13.154</v>
      </c>
      <c r="C1054" s="32" t="n">
        <f aca="false">IF($A1054="","",IF(設定!$B$21="dB",10^($B1054/20),ABS($B1054)))</f>
        <v>4.54673874061135</v>
      </c>
      <c r="D1054" s="32" t="n">
        <f aca="false">IF($A1054="","",$A1054^2)</f>
        <v>27019.140625</v>
      </c>
      <c r="E1054" s="32" t="n">
        <f aca="false">IF($A1054="","",IF($C1054&lt;=0,"",1/$C1054^2))</f>
        <v>0.0483726633653255</v>
      </c>
      <c r="F1054" s="33" t="n">
        <f aca="false">IF(OR(ROW()-設定!$B$30&lt;2,ROW()+設定!$B$30&gt;13701,N($A1054)&lt;=0,N(INDEX($A$2:$A$13701,MIN(13700,MAX(1,ROW()-1+設定!$B$30))))&lt;=0,$A1054&lt;設定!$B$28,$A1054&gt;設定!$B$29),0,IF(AND($C1054&gt;=MAX(INDEX($C$1:$C$13701,MAX(1,ROW()-設定!$B$24)):INDEX($C$1:$C$13701,MAX(1,ROW()-1))),$C1054&gt;MAX(INDEX($C$1:$C$13701,MIN(13701,ROW()+1)):INDEX($C$1:$C$13701,MIN(13701,ROW()+設定!$B$24))),$C1054&gt;=設定!$B$32,$C1054&gt;=MAX(MIN(INDEX($C$1:$C$13701,MAX(1,ROW()-設定!$B$26)):INDEX($C$1:$C$13701,MAX(1,ROW()-1))),MIN(INDEX($C$1:$C$13701,MIN(13701,ROW()+1)):INDEX($C$1:$C$13701,MIN(13701,ROW()+設定!$B$26))))*10^(設定!$B$27/20)),1,0))</f>
        <v>0</v>
      </c>
      <c r="G1054" s="33" t="n">
        <f aca="false">$G1053+IF($F1054=1,1,0)</f>
        <v>0</v>
      </c>
      <c r="H1054" s="0" t="str">
        <f aca="false">IF($F1054=1,$G1054,"")</f>
        <v/>
      </c>
    </row>
    <row r="1055" customFormat="false" ht="15" hidden="false" customHeight="false" outlineLevel="0" collapsed="false">
      <c r="A1055" s="30" t="n">
        <v>164.53125</v>
      </c>
      <c r="B1055" s="31" t="n">
        <v>12.9203</v>
      </c>
      <c r="C1055" s="32" t="n">
        <f aca="false">IF($A1055="","",IF(設定!$B$21="dB",10^($B1055/20),ABS($B1055)))</f>
        <v>4.42603659087445</v>
      </c>
      <c r="D1055" s="32" t="n">
        <f aca="false">IF($A1055="","",$A1055^2)</f>
        <v>27070.5322265625</v>
      </c>
      <c r="E1055" s="32" t="n">
        <f aca="false">IF($A1055="","",IF($C1055&lt;=0,"",1/$C1055^2))</f>
        <v>0.0510469736757284</v>
      </c>
      <c r="F1055" s="33" t="n">
        <f aca="false">IF(OR(ROW()-設定!$B$30&lt;2,ROW()+設定!$B$30&gt;13701,N($A1055)&lt;=0,N(INDEX($A$2:$A$13701,MIN(13700,MAX(1,ROW()-1+設定!$B$30))))&lt;=0,$A1055&lt;設定!$B$28,$A1055&gt;設定!$B$29),0,IF(AND($C1055&gt;=MAX(INDEX($C$1:$C$13701,MAX(1,ROW()-設定!$B$24)):INDEX($C$1:$C$13701,MAX(1,ROW()-1))),$C1055&gt;MAX(INDEX($C$1:$C$13701,MIN(13701,ROW()+1)):INDEX($C$1:$C$13701,MIN(13701,ROW()+設定!$B$24))),$C1055&gt;=設定!$B$32,$C1055&gt;=MAX(MIN(INDEX($C$1:$C$13701,MAX(1,ROW()-設定!$B$26)):INDEX($C$1:$C$13701,MAX(1,ROW()-1))),MIN(INDEX($C$1:$C$13701,MIN(13701,ROW()+1)):INDEX($C$1:$C$13701,MIN(13701,ROW()+設定!$B$26))))*10^(設定!$B$27/20)),1,0))</f>
        <v>0</v>
      </c>
      <c r="G1055" s="33" t="n">
        <f aca="false">$G1054+IF($F1055=1,1,0)</f>
        <v>0</v>
      </c>
      <c r="H1055" s="0" t="str">
        <f aca="false">IF($F1055=1,$G1055,"")</f>
        <v/>
      </c>
    </row>
    <row r="1056" customFormat="false" ht="15" hidden="false" customHeight="false" outlineLevel="0" collapsed="false">
      <c r="A1056" s="30" t="n">
        <v>164.6875</v>
      </c>
      <c r="B1056" s="31" t="n">
        <v>12.9466</v>
      </c>
      <c r="C1056" s="32" t="n">
        <f aca="false">IF($A1056="","",IF(設定!$B$21="dB",10^($B1056/20),ABS($B1056)))</f>
        <v>4.43945849423235</v>
      </c>
      <c r="D1056" s="32" t="n">
        <f aca="false">IF($A1056="","",$A1056^2)</f>
        <v>27121.97265625</v>
      </c>
      <c r="E1056" s="32" t="n">
        <f aca="false">IF($A1056="","",IF($C1056&lt;=0,"",1/$C1056^2))</f>
        <v>0.0507387776026447</v>
      </c>
      <c r="F1056" s="33" t="n">
        <f aca="false">IF(OR(ROW()-設定!$B$30&lt;2,ROW()+設定!$B$30&gt;13701,N($A1056)&lt;=0,N(INDEX($A$2:$A$13701,MIN(13700,MAX(1,ROW()-1+設定!$B$30))))&lt;=0,$A1056&lt;設定!$B$28,$A1056&gt;設定!$B$29),0,IF(AND($C1056&gt;=MAX(INDEX($C$1:$C$13701,MAX(1,ROW()-設定!$B$24)):INDEX($C$1:$C$13701,MAX(1,ROW()-1))),$C1056&gt;MAX(INDEX($C$1:$C$13701,MIN(13701,ROW()+1)):INDEX($C$1:$C$13701,MIN(13701,ROW()+設定!$B$24))),$C1056&gt;=設定!$B$32,$C1056&gt;=MAX(MIN(INDEX($C$1:$C$13701,MAX(1,ROW()-設定!$B$26)):INDEX($C$1:$C$13701,MAX(1,ROW()-1))),MIN(INDEX($C$1:$C$13701,MIN(13701,ROW()+1)):INDEX($C$1:$C$13701,MIN(13701,ROW()+設定!$B$26))))*10^(設定!$B$27/20)),1,0))</f>
        <v>0</v>
      </c>
      <c r="G1056" s="33" t="n">
        <f aca="false">$G1055+IF($F1056=1,1,0)</f>
        <v>0</v>
      </c>
      <c r="H1056" s="0" t="str">
        <f aca="false">IF($F1056=1,$G1056,"")</f>
        <v/>
      </c>
    </row>
    <row r="1057" customFormat="false" ht="15" hidden="false" customHeight="false" outlineLevel="0" collapsed="false">
      <c r="A1057" s="30" t="n">
        <v>164.84375</v>
      </c>
      <c r="B1057" s="31" t="n">
        <v>12.9971</v>
      </c>
      <c r="C1057" s="32" t="n">
        <f aca="false">IF($A1057="","",IF(設定!$B$21="dB",10^($B1057/20),ABS($B1057)))</f>
        <v>4.46534480632457</v>
      </c>
      <c r="D1057" s="32" t="n">
        <f aca="false">IF($A1057="","",$A1057^2)</f>
        <v>27173.4619140625</v>
      </c>
      <c r="E1057" s="32" t="n">
        <f aca="false">IF($A1057="","",IF($C1057&lt;=0,"",1/$C1057^2))</f>
        <v>0.0501522013002598</v>
      </c>
      <c r="F1057" s="33" t="n">
        <f aca="false">IF(OR(ROW()-設定!$B$30&lt;2,ROW()+設定!$B$30&gt;13701,N($A1057)&lt;=0,N(INDEX($A$2:$A$13701,MIN(13700,MAX(1,ROW()-1+設定!$B$30))))&lt;=0,$A1057&lt;設定!$B$28,$A1057&gt;設定!$B$29),0,IF(AND($C1057&gt;=MAX(INDEX($C$1:$C$13701,MAX(1,ROW()-設定!$B$24)):INDEX($C$1:$C$13701,MAX(1,ROW()-1))),$C1057&gt;MAX(INDEX($C$1:$C$13701,MIN(13701,ROW()+1)):INDEX($C$1:$C$13701,MIN(13701,ROW()+設定!$B$24))),$C1057&gt;=設定!$B$32,$C1057&gt;=MAX(MIN(INDEX($C$1:$C$13701,MAX(1,ROW()-設定!$B$26)):INDEX($C$1:$C$13701,MAX(1,ROW()-1))),MIN(INDEX($C$1:$C$13701,MIN(13701,ROW()+1)):INDEX($C$1:$C$13701,MIN(13701,ROW()+設定!$B$26))))*10^(設定!$B$27/20)),1,0))</f>
        <v>0</v>
      </c>
      <c r="G1057" s="33" t="n">
        <f aca="false">$G1056+IF($F1057=1,1,0)</f>
        <v>0</v>
      </c>
      <c r="H1057" s="0" t="str">
        <f aca="false">IF($F1057=1,$G1057,"")</f>
        <v/>
      </c>
    </row>
    <row r="1058" customFormat="false" ht="15" hidden="false" customHeight="false" outlineLevel="0" collapsed="false">
      <c r="A1058" s="30" t="n">
        <v>165</v>
      </c>
      <c r="B1058" s="31" t="n">
        <v>13.1449</v>
      </c>
      <c r="C1058" s="32" t="n">
        <f aca="false">IF($A1058="","",IF(設定!$B$21="dB",10^($B1058/20),ABS($B1058)))</f>
        <v>4.54197772500338</v>
      </c>
      <c r="D1058" s="32" t="n">
        <f aca="false">IF($A1058="","",$A1058^2)</f>
        <v>27225</v>
      </c>
      <c r="E1058" s="32" t="n">
        <f aca="false">IF($A1058="","",IF($C1058&lt;=0,"",1/$C1058^2))</f>
        <v>0.0484741274076181</v>
      </c>
      <c r="F1058" s="33" t="n">
        <f aca="false">IF(OR(ROW()-設定!$B$30&lt;2,ROW()+設定!$B$30&gt;13701,N($A1058)&lt;=0,N(INDEX($A$2:$A$13701,MIN(13700,MAX(1,ROW()-1+設定!$B$30))))&lt;=0,$A1058&lt;設定!$B$28,$A1058&gt;設定!$B$29),0,IF(AND($C1058&gt;=MAX(INDEX($C$1:$C$13701,MAX(1,ROW()-設定!$B$24)):INDEX($C$1:$C$13701,MAX(1,ROW()-1))),$C1058&gt;MAX(INDEX($C$1:$C$13701,MIN(13701,ROW()+1)):INDEX($C$1:$C$13701,MIN(13701,ROW()+設定!$B$24))),$C1058&gt;=設定!$B$32,$C1058&gt;=MAX(MIN(INDEX($C$1:$C$13701,MAX(1,ROW()-設定!$B$26)):INDEX($C$1:$C$13701,MAX(1,ROW()-1))),MIN(INDEX($C$1:$C$13701,MIN(13701,ROW()+1)):INDEX($C$1:$C$13701,MIN(13701,ROW()+設定!$B$26))))*10^(設定!$B$27/20)),1,0))</f>
        <v>0</v>
      </c>
      <c r="G1058" s="33" t="n">
        <f aca="false">$G1057+IF($F1058=1,1,0)</f>
        <v>0</v>
      </c>
      <c r="H1058" s="0" t="str">
        <f aca="false">IF($F1058=1,$G1058,"")</f>
        <v/>
      </c>
    </row>
    <row r="1059" customFormat="false" ht="15" hidden="false" customHeight="false" outlineLevel="0" collapsed="false">
      <c r="A1059" s="30" t="n">
        <v>165.15625</v>
      </c>
      <c r="B1059" s="31" t="n">
        <v>12.9559</v>
      </c>
      <c r="C1059" s="32" t="n">
        <f aca="false">IF($A1059="","",IF(設定!$B$21="dB",10^($B1059/20),ABS($B1059)))</f>
        <v>4.44421437723654</v>
      </c>
      <c r="D1059" s="32" t="n">
        <f aca="false">IF($A1059="","",$A1059^2)</f>
        <v>27276.5869140625</v>
      </c>
      <c r="E1059" s="32" t="n">
        <f aca="false">IF($A1059="","",IF($C1059&lt;=0,"",1/$C1059^2))</f>
        <v>0.0506302416255767</v>
      </c>
      <c r="F1059" s="33" t="n">
        <f aca="false">IF(OR(ROW()-設定!$B$30&lt;2,ROW()+設定!$B$30&gt;13701,N($A1059)&lt;=0,N(INDEX($A$2:$A$13701,MIN(13700,MAX(1,ROW()-1+設定!$B$30))))&lt;=0,$A1059&lt;設定!$B$28,$A1059&gt;設定!$B$29),0,IF(AND($C1059&gt;=MAX(INDEX($C$1:$C$13701,MAX(1,ROW()-設定!$B$24)):INDEX($C$1:$C$13701,MAX(1,ROW()-1))),$C1059&gt;MAX(INDEX($C$1:$C$13701,MIN(13701,ROW()+1)):INDEX($C$1:$C$13701,MIN(13701,ROW()+設定!$B$24))),$C1059&gt;=設定!$B$32,$C1059&gt;=MAX(MIN(INDEX($C$1:$C$13701,MAX(1,ROW()-設定!$B$26)):INDEX($C$1:$C$13701,MAX(1,ROW()-1))),MIN(INDEX($C$1:$C$13701,MIN(13701,ROW()+1)):INDEX($C$1:$C$13701,MIN(13701,ROW()+設定!$B$26))))*10^(設定!$B$27/20)),1,0))</f>
        <v>0</v>
      </c>
      <c r="G1059" s="33" t="n">
        <f aca="false">$G1058+IF($F1059=1,1,0)</f>
        <v>0</v>
      </c>
      <c r="H1059" s="0" t="str">
        <f aca="false">IF($F1059=1,$G1059,"")</f>
        <v/>
      </c>
    </row>
    <row r="1060" customFormat="false" ht="15" hidden="false" customHeight="false" outlineLevel="0" collapsed="false">
      <c r="A1060" s="30" t="n">
        <v>165.3125</v>
      </c>
      <c r="B1060" s="31" t="n">
        <v>12.9706</v>
      </c>
      <c r="C1060" s="32" t="n">
        <f aca="false">IF($A1060="","",IF(設定!$B$21="dB",10^($B1060/20),ABS($B1060)))</f>
        <v>4.45174213403243</v>
      </c>
      <c r="D1060" s="32" t="n">
        <f aca="false">IF($A1060="","",$A1060^2)</f>
        <v>27328.22265625</v>
      </c>
      <c r="E1060" s="32" t="n">
        <f aca="false">IF($A1060="","",IF($C1060&lt;=0,"",1/$C1060^2))</f>
        <v>0.0504591580844653</v>
      </c>
      <c r="F1060" s="33" t="n">
        <f aca="false">IF(OR(ROW()-設定!$B$30&lt;2,ROW()+設定!$B$30&gt;13701,N($A1060)&lt;=0,N(INDEX($A$2:$A$13701,MIN(13700,MAX(1,ROW()-1+設定!$B$30))))&lt;=0,$A1060&lt;設定!$B$28,$A1060&gt;設定!$B$29),0,IF(AND($C1060&gt;=MAX(INDEX($C$1:$C$13701,MAX(1,ROW()-設定!$B$24)):INDEX($C$1:$C$13701,MAX(1,ROW()-1))),$C1060&gt;MAX(INDEX($C$1:$C$13701,MIN(13701,ROW()+1)):INDEX($C$1:$C$13701,MIN(13701,ROW()+設定!$B$24))),$C1060&gt;=設定!$B$32,$C1060&gt;=MAX(MIN(INDEX($C$1:$C$13701,MAX(1,ROW()-設定!$B$26)):INDEX($C$1:$C$13701,MAX(1,ROW()-1))),MIN(INDEX($C$1:$C$13701,MIN(13701,ROW()+1)):INDEX($C$1:$C$13701,MIN(13701,ROW()+設定!$B$26))))*10^(設定!$B$27/20)),1,0))</f>
        <v>0</v>
      </c>
      <c r="G1060" s="33" t="n">
        <f aca="false">$G1059+IF($F1060=1,1,0)</f>
        <v>0</v>
      </c>
      <c r="H1060" s="0" t="str">
        <f aca="false">IF($F1060=1,$G1060,"")</f>
        <v/>
      </c>
    </row>
    <row r="1061" customFormat="false" ht="15" hidden="false" customHeight="false" outlineLevel="0" collapsed="false">
      <c r="A1061" s="30" t="n">
        <v>165.46875</v>
      </c>
      <c r="B1061" s="31" t="n">
        <v>13.1361</v>
      </c>
      <c r="C1061" s="32" t="n">
        <f aca="false">IF($A1061="","",IF(設定!$B$21="dB",10^($B1061/20),ABS($B1061)))</f>
        <v>4.53737840757812</v>
      </c>
      <c r="D1061" s="32" t="n">
        <f aca="false">IF($A1061="","",$A1061^2)</f>
        <v>27379.9072265625</v>
      </c>
      <c r="E1061" s="32" t="n">
        <f aca="false">IF($A1061="","",IF($C1061&lt;=0,"",1/$C1061^2))</f>
        <v>0.0485724488939414</v>
      </c>
      <c r="F1061" s="33" t="n">
        <f aca="false">IF(OR(ROW()-設定!$B$30&lt;2,ROW()+設定!$B$30&gt;13701,N($A1061)&lt;=0,N(INDEX($A$2:$A$13701,MIN(13700,MAX(1,ROW()-1+設定!$B$30))))&lt;=0,$A1061&lt;設定!$B$28,$A1061&gt;設定!$B$29),0,IF(AND($C1061&gt;=MAX(INDEX($C$1:$C$13701,MAX(1,ROW()-設定!$B$24)):INDEX($C$1:$C$13701,MAX(1,ROW()-1))),$C1061&gt;MAX(INDEX($C$1:$C$13701,MIN(13701,ROW()+1)):INDEX($C$1:$C$13701,MIN(13701,ROW()+設定!$B$24))),$C1061&gt;=設定!$B$32,$C1061&gt;=MAX(MIN(INDEX($C$1:$C$13701,MAX(1,ROW()-設定!$B$26)):INDEX($C$1:$C$13701,MAX(1,ROW()-1))),MIN(INDEX($C$1:$C$13701,MIN(13701,ROW()+1)):INDEX($C$1:$C$13701,MIN(13701,ROW()+設定!$B$26))))*10^(設定!$B$27/20)),1,0))</f>
        <v>0</v>
      </c>
      <c r="G1061" s="33" t="n">
        <f aca="false">$G1060+IF($F1061=1,1,0)</f>
        <v>0</v>
      </c>
      <c r="H1061" s="0" t="str">
        <f aca="false">IF($F1061=1,$G1061,"")</f>
        <v/>
      </c>
    </row>
    <row r="1062" customFormat="false" ht="15" hidden="false" customHeight="false" outlineLevel="0" collapsed="false">
      <c r="A1062" s="30" t="n">
        <v>165.625</v>
      </c>
      <c r="B1062" s="31" t="n">
        <v>13.135</v>
      </c>
      <c r="C1062" s="32" t="n">
        <f aca="false">IF($A1062="","",IF(設定!$B$21="dB",10^($B1062/20),ABS($B1062)))</f>
        <v>4.53680382046883</v>
      </c>
      <c r="D1062" s="32" t="n">
        <f aca="false">IF($A1062="","",$A1062^2)</f>
        <v>27431.640625</v>
      </c>
      <c r="E1062" s="32" t="n">
        <f aca="false">IF($A1062="","",IF($C1062&lt;=0,"",1/$C1062^2))</f>
        <v>0.0485847530937493</v>
      </c>
      <c r="F1062" s="33" t="n">
        <f aca="false">IF(OR(ROW()-設定!$B$30&lt;2,ROW()+設定!$B$30&gt;13701,N($A1062)&lt;=0,N(INDEX($A$2:$A$13701,MIN(13700,MAX(1,ROW()-1+設定!$B$30))))&lt;=0,$A1062&lt;設定!$B$28,$A1062&gt;設定!$B$29),0,IF(AND($C1062&gt;=MAX(INDEX($C$1:$C$13701,MAX(1,ROW()-設定!$B$24)):INDEX($C$1:$C$13701,MAX(1,ROW()-1))),$C1062&gt;MAX(INDEX($C$1:$C$13701,MIN(13701,ROW()+1)):INDEX($C$1:$C$13701,MIN(13701,ROW()+設定!$B$24))),$C1062&gt;=設定!$B$32,$C1062&gt;=MAX(MIN(INDEX($C$1:$C$13701,MAX(1,ROW()-設定!$B$26)):INDEX($C$1:$C$13701,MAX(1,ROW()-1))),MIN(INDEX($C$1:$C$13701,MIN(13701,ROW()+1)):INDEX($C$1:$C$13701,MIN(13701,ROW()+設定!$B$26))))*10^(設定!$B$27/20)),1,0))</f>
        <v>0</v>
      </c>
      <c r="G1062" s="33" t="n">
        <f aca="false">$G1061+IF($F1062=1,1,0)</f>
        <v>0</v>
      </c>
      <c r="H1062" s="0" t="str">
        <f aca="false">IF($F1062=1,$G1062,"")</f>
        <v/>
      </c>
    </row>
    <row r="1063" customFormat="false" ht="15" hidden="false" customHeight="false" outlineLevel="0" collapsed="false">
      <c r="A1063" s="30" t="n">
        <v>165.78125</v>
      </c>
      <c r="B1063" s="31" t="n">
        <v>13.0078</v>
      </c>
      <c r="C1063" s="32" t="n">
        <f aca="false">IF($A1063="","",IF(設定!$B$21="dB",10^($B1063/20),ABS($B1063)))</f>
        <v>4.47084897834312</v>
      </c>
      <c r="D1063" s="32" t="n">
        <f aca="false">IF($A1063="","",$A1063^2)</f>
        <v>27483.4228515625</v>
      </c>
      <c r="E1063" s="32" t="n">
        <f aca="false">IF($A1063="","",IF($C1063&lt;=0,"",1/$C1063^2))</f>
        <v>0.050028790099978</v>
      </c>
      <c r="F1063" s="33" t="n">
        <f aca="false">IF(OR(ROW()-設定!$B$30&lt;2,ROW()+設定!$B$30&gt;13701,N($A1063)&lt;=0,N(INDEX($A$2:$A$13701,MIN(13700,MAX(1,ROW()-1+設定!$B$30))))&lt;=0,$A1063&lt;設定!$B$28,$A1063&gt;設定!$B$29),0,IF(AND($C1063&gt;=MAX(INDEX($C$1:$C$13701,MAX(1,ROW()-設定!$B$24)):INDEX($C$1:$C$13701,MAX(1,ROW()-1))),$C1063&gt;MAX(INDEX($C$1:$C$13701,MIN(13701,ROW()+1)):INDEX($C$1:$C$13701,MIN(13701,ROW()+設定!$B$24))),$C1063&gt;=設定!$B$32,$C1063&gt;=MAX(MIN(INDEX($C$1:$C$13701,MAX(1,ROW()-設定!$B$26)):INDEX($C$1:$C$13701,MAX(1,ROW()-1))),MIN(INDEX($C$1:$C$13701,MIN(13701,ROW()+1)):INDEX($C$1:$C$13701,MIN(13701,ROW()+設定!$B$26))))*10^(設定!$B$27/20)),1,0))</f>
        <v>0</v>
      </c>
      <c r="G1063" s="33" t="n">
        <f aca="false">$G1062+IF($F1063=1,1,0)</f>
        <v>0</v>
      </c>
      <c r="H1063" s="0" t="str">
        <f aca="false">IF($F1063=1,$G1063,"")</f>
        <v/>
      </c>
    </row>
    <row r="1064" customFormat="false" ht="15" hidden="false" customHeight="false" outlineLevel="0" collapsed="false">
      <c r="A1064" s="30" t="n">
        <v>165.9375</v>
      </c>
      <c r="B1064" s="31" t="n">
        <v>12.9306</v>
      </c>
      <c r="C1064" s="32" t="n">
        <f aca="false">IF($A1064="","",IF(設定!$B$21="dB",10^($B1064/20),ABS($B1064)))</f>
        <v>4.43128823686793</v>
      </c>
      <c r="D1064" s="32" t="n">
        <f aca="false">IF($A1064="","",$A1064^2)</f>
        <v>27535.25390625</v>
      </c>
      <c r="E1064" s="32" t="n">
        <f aca="false">IF($A1064="","",IF($C1064&lt;=0,"",1/$C1064^2))</f>
        <v>0.0509260509257462</v>
      </c>
      <c r="F1064" s="33" t="n">
        <f aca="false">IF(OR(ROW()-設定!$B$30&lt;2,ROW()+設定!$B$30&gt;13701,N($A1064)&lt;=0,N(INDEX($A$2:$A$13701,MIN(13700,MAX(1,ROW()-1+設定!$B$30))))&lt;=0,$A1064&lt;設定!$B$28,$A1064&gt;設定!$B$29),0,IF(AND($C1064&gt;=MAX(INDEX($C$1:$C$13701,MAX(1,ROW()-設定!$B$24)):INDEX($C$1:$C$13701,MAX(1,ROW()-1))),$C1064&gt;MAX(INDEX($C$1:$C$13701,MIN(13701,ROW()+1)):INDEX($C$1:$C$13701,MIN(13701,ROW()+設定!$B$24))),$C1064&gt;=設定!$B$32,$C1064&gt;=MAX(MIN(INDEX($C$1:$C$13701,MAX(1,ROW()-設定!$B$26)):INDEX($C$1:$C$13701,MAX(1,ROW()-1))),MIN(INDEX($C$1:$C$13701,MIN(13701,ROW()+1)):INDEX($C$1:$C$13701,MIN(13701,ROW()+設定!$B$26))))*10^(設定!$B$27/20)),1,0))</f>
        <v>0</v>
      </c>
      <c r="G1064" s="33" t="n">
        <f aca="false">$G1063+IF($F1064=1,1,0)</f>
        <v>0</v>
      </c>
      <c r="H1064" s="0" t="str">
        <f aca="false">IF($F1064=1,$G1064,"")</f>
        <v/>
      </c>
    </row>
    <row r="1065" customFormat="false" ht="15" hidden="false" customHeight="false" outlineLevel="0" collapsed="false">
      <c r="A1065" s="30" t="n">
        <v>166.09375</v>
      </c>
      <c r="B1065" s="31" t="n">
        <v>12.8862</v>
      </c>
      <c r="C1065" s="32" t="n">
        <f aca="false">IF($A1065="","",IF(設定!$B$21="dB",10^($B1065/20),ABS($B1065)))</f>
        <v>4.40869444436368</v>
      </c>
      <c r="D1065" s="32" t="n">
        <f aca="false">IF($A1065="","",$A1065^2)</f>
        <v>27587.1337890625</v>
      </c>
      <c r="E1065" s="32" t="n">
        <f aca="false">IF($A1065="","",IF($C1065&lt;=0,"",1/$C1065^2))</f>
        <v>0.0514493627528947</v>
      </c>
      <c r="F1065" s="33" t="n">
        <f aca="false">IF(OR(ROW()-設定!$B$30&lt;2,ROW()+設定!$B$30&gt;13701,N($A1065)&lt;=0,N(INDEX($A$2:$A$13701,MIN(13700,MAX(1,ROW()-1+設定!$B$30))))&lt;=0,$A1065&lt;設定!$B$28,$A1065&gt;設定!$B$29),0,IF(AND($C1065&gt;=MAX(INDEX($C$1:$C$13701,MAX(1,ROW()-設定!$B$24)):INDEX($C$1:$C$13701,MAX(1,ROW()-1))),$C1065&gt;MAX(INDEX($C$1:$C$13701,MIN(13701,ROW()+1)):INDEX($C$1:$C$13701,MIN(13701,ROW()+設定!$B$24))),$C1065&gt;=設定!$B$32,$C1065&gt;=MAX(MIN(INDEX($C$1:$C$13701,MAX(1,ROW()-設定!$B$26)):INDEX($C$1:$C$13701,MAX(1,ROW()-1))),MIN(INDEX($C$1:$C$13701,MIN(13701,ROW()+1)):INDEX($C$1:$C$13701,MIN(13701,ROW()+設定!$B$26))))*10^(設定!$B$27/20)),1,0))</f>
        <v>0</v>
      </c>
      <c r="G1065" s="33" t="n">
        <f aca="false">$G1064+IF($F1065=1,1,0)</f>
        <v>0</v>
      </c>
      <c r="H1065" s="0" t="str">
        <f aca="false">IF($F1065=1,$G1065,"")</f>
        <v/>
      </c>
    </row>
    <row r="1066" customFormat="false" ht="15" hidden="false" customHeight="false" outlineLevel="0" collapsed="false">
      <c r="A1066" s="30" t="n">
        <v>166.25</v>
      </c>
      <c r="B1066" s="31" t="n">
        <v>12.9774</v>
      </c>
      <c r="C1066" s="32" t="n">
        <f aca="false">IF($A1066="","",IF(設定!$B$21="dB",10^($B1066/20),ABS($B1066)))</f>
        <v>4.45522867374933</v>
      </c>
      <c r="D1066" s="32" t="n">
        <f aca="false">IF($A1066="","",$A1066^2)</f>
        <v>27639.0625</v>
      </c>
      <c r="E1066" s="32" t="n">
        <f aca="false">IF($A1066="","",IF($C1066&lt;=0,"",1/$C1066^2))</f>
        <v>0.0503802130814303</v>
      </c>
      <c r="F1066" s="33" t="n">
        <f aca="false">IF(OR(ROW()-設定!$B$30&lt;2,ROW()+設定!$B$30&gt;13701,N($A1066)&lt;=0,N(INDEX($A$2:$A$13701,MIN(13700,MAX(1,ROW()-1+設定!$B$30))))&lt;=0,$A1066&lt;設定!$B$28,$A1066&gt;設定!$B$29),0,IF(AND($C1066&gt;=MAX(INDEX($C$1:$C$13701,MAX(1,ROW()-設定!$B$24)):INDEX($C$1:$C$13701,MAX(1,ROW()-1))),$C1066&gt;MAX(INDEX($C$1:$C$13701,MIN(13701,ROW()+1)):INDEX($C$1:$C$13701,MIN(13701,ROW()+設定!$B$24))),$C1066&gt;=設定!$B$32,$C1066&gt;=MAX(MIN(INDEX($C$1:$C$13701,MAX(1,ROW()-設定!$B$26)):INDEX($C$1:$C$13701,MAX(1,ROW()-1))),MIN(INDEX($C$1:$C$13701,MIN(13701,ROW()+1)):INDEX($C$1:$C$13701,MIN(13701,ROW()+設定!$B$26))))*10^(設定!$B$27/20)),1,0))</f>
        <v>0</v>
      </c>
      <c r="G1066" s="33" t="n">
        <f aca="false">$G1065+IF($F1066=1,1,0)</f>
        <v>0</v>
      </c>
      <c r="H1066" s="0" t="str">
        <f aca="false">IF($F1066=1,$G1066,"")</f>
        <v/>
      </c>
    </row>
    <row r="1067" customFormat="false" ht="15" hidden="false" customHeight="false" outlineLevel="0" collapsed="false">
      <c r="A1067" s="30" t="n">
        <v>166.40625</v>
      </c>
      <c r="B1067" s="31" t="n">
        <v>12.8159</v>
      </c>
      <c r="C1067" s="32" t="n">
        <f aca="false">IF($A1067="","",IF(設定!$B$21="dB",10^($B1067/20),ABS($B1067)))</f>
        <v>4.37315630358406</v>
      </c>
      <c r="D1067" s="32" t="n">
        <f aca="false">IF($A1067="","",$A1067^2)</f>
        <v>27691.0400390625</v>
      </c>
      <c r="E1067" s="32" t="n">
        <f aca="false">IF($A1067="","",IF($C1067&lt;=0,"",1/$C1067^2))</f>
        <v>0.0522889595152698</v>
      </c>
      <c r="F1067" s="33" t="n">
        <f aca="false">IF(OR(ROW()-設定!$B$30&lt;2,ROW()+設定!$B$30&gt;13701,N($A1067)&lt;=0,N(INDEX($A$2:$A$13701,MIN(13700,MAX(1,ROW()-1+設定!$B$30))))&lt;=0,$A1067&lt;設定!$B$28,$A1067&gt;設定!$B$29),0,IF(AND($C1067&gt;=MAX(INDEX($C$1:$C$13701,MAX(1,ROW()-設定!$B$24)):INDEX($C$1:$C$13701,MAX(1,ROW()-1))),$C1067&gt;MAX(INDEX($C$1:$C$13701,MIN(13701,ROW()+1)):INDEX($C$1:$C$13701,MIN(13701,ROW()+設定!$B$24))),$C1067&gt;=設定!$B$32,$C1067&gt;=MAX(MIN(INDEX($C$1:$C$13701,MAX(1,ROW()-設定!$B$26)):INDEX($C$1:$C$13701,MAX(1,ROW()-1))),MIN(INDEX($C$1:$C$13701,MIN(13701,ROW()+1)):INDEX($C$1:$C$13701,MIN(13701,ROW()+設定!$B$26))))*10^(設定!$B$27/20)),1,0))</f>
        <v>0</v>
      </c>
      <c r="G1067" s="33" t="n">
        <f aca="false">$G1066+IF($F1067=1,1,0)</f>
        <v>0</v>
      </c>
      <c r="H1067" s="0" t="str">
        <f aca="false">IF($F1067=1,$G1067,"")</f>
        <v/>
      </c>
    </row>
    <row r="1068" customFormat="false" ht="15" hidden="false" customHeight="false" outlineLevel="0" collapsed="false">
      <c r="A1068" s="30" t="n">
        <v>166.5625</v>
      </c>
      <c r="B1068" s="31" t="n">
        <v>13.1306</v>
      </c>
      <c r="C1068" s="32" t="n">
        <f aca="false">IF($A1068="","",IF(設定!$B$21="dB",10^($B1068/20),ABS($B1068)))</f>
        <v>4.53450619956309</v>
      </c>
      <c r="D1068" s="32" t="n">
        <f aca="false">IF($A1068="","",$A1068^2)</f>
        <v>27743.06640625</v>
      </c>
      <c r="E1068" s="32" t="n">
        <f aca="false">IF($A1068="","",IF($C1068&lt;=0,"",1/$C1068^2))</f>
        <v>0.0486340010694378</v>
      </c>
      <c r="F1068" s="33" t="n">
        <f aca="false">IF(OR(ROW()-設定!$B$30&lt;2,ROW()+設定!$B$30&gt;13701,N($A1068)&lt;=0,N(INDEX($A$2:$A$13701,MIN(13700,MAX(1,ROW()-1+設定!$B$30))))&lt;=0,$A1068&lt;設定!$B$28,$A1068&gt;設定!$B$29),0,IF(AND($C1068&gt;=MAX(INDEX($C$1:$C$13701,MAX(1,ROW()-設定!$B$24)):INDEX($C$1:$C$13701,MAX(1,ROW()-1))),$C1068&gt;MAX(INDEX($C$1:$C$13701,MIN(13701,ROW()+1)):INDEX($C$1:$C$13701,MIN(13701,ROW()+設定!$B$24))),$C1068&gt;=設定!$B$32,$C1068&gt;=MAX(MIN(INDEX($C$1:$C$13701,MAX(1,ROW()-設定!$B$26)):INDEX($C$1:$C$13701,MAX(1,ROW()-1))),MIN(INDEX($C$1:$C$13701,MIN(13701,ROW()+1)):INDEX($C$1:$C$13701,MIN(13701,ROW()+設定!$B$26))))*10^(設定!$B$27/20)),1,0))</f>
        <v>0</v>
      </c>
      <c r="G1068" s="33" t="n">
        <f aca="false">$G1067+IF($F1068=1,1,0)</f>
        <v>0</v>
      </c>
      <c r="H1068" s="0" t="str">
        <f aca="false">IF($F1068=1,$G1068,"")</f>
        <v/>
      </c>
    </row>
    <row r="1069" customFormat="false" ht="15" hidden="false" customHeight="false" outlineLevel="0" collapsed="false">
      <c r="A1069" s="30" t="n">
        <v>166.71875</v>
      </c>
      <c r="B1069" s="31" t="n">
        <v>12.9883</v>
      </c>
      <c r="C1069" s="32" t="n">
        <f aca="false">IF($A1069="","",IF(設定!$B$21="dB",10^($B1069/20),ABS($B1069)))</f>
        <v>4.46082308926188</v>
      </c>
      <c r="D1069" s="32" t="n">
        <f aca="false">IF($A1069="","",$A1069^2)</f>
        <v>27795.1416015625</v>
      </c>
      <c r="E1069" s="32" t="n">
        <f aca="false">IF($A1069="","",IF($C1069&lt;=0,"",1/$C1069^2))</f>
        <v>0.050253926472799</v>
      </c>
      <c r="F1069" s="33" t="n">
        <f aca="false">IF(OR(ROW()-設定!$B$30&lt;2,ROW()+設定!$B$30&gt;13701,N($A1069)&lt;=0,N(INDEX($A$2:$A$13701,MIN(13700,MAX(1,ROW()-1+設定!$B$30))))&lt;=0,$A1069&lt;設定!$B$28,$A1069&gt;設定!$B$29),0,IF(AND($C1069&gt;=MAX(INDEX($C$1:$C$13701,MAX(1,ROW()-設定!$B$24)):INDEX($C$1:$C$13701,MAX(1,ROW()-1))),$C1069&gt;MAX(INDEX($C$1:$C$13701,MIN(13701,ROW()+1)):INDEX($C$1:$C$13701,MIN(13701,ROW()+設定!$B$24))),$C1069&gt;=設定!$B$32,$C1069&gt;=MAX(MIN(INDEX($C$1:$C$13701,MAX(1,ROW()-設定!$B$26)):INDEX($C$1:$C$13701,MAX(1,ROW()-1))),MIN(INDEX($C$1:$C$13701,MIN(13701,ROW()+1)):INDEX($C$1:$C$13701,MIN(13701,ROW()+設定!$B$26))))*10^(設定!$B$27/20)),1,0))</f>
        <v>0</v>
      </c>
      <c r="G1069" s="33" t="n">
        <f aca="false">$G1068+IF($F1069=1,1,0)</f>
        <v>0</v>
      </c>
      <c r="H1069" s="0" t="str">
        <f aca="false">IF($F1069=1,$G1069,"")</f>
        <v/>
      </c>
    </row>
    <row r="1070" customFormat="false" ht="15" hidden="false" customHeight="false" outlineLevel="0" collapsed="false">
      <c r="A1070" s="30" t="n">
        <v>166.875</v>
      </c>
      <c r="B1070" s="31" t="n">
        <v>13.1054</v>
      </c>
      <c r="C1070" s="32" t="n">
        <f aca="false">IF($A1070="","",IF(設定!$B$21="dB",10^($B1070/20),ABS($B1070)))</f>
        <v>4.52136949641733</v>
      </c>
      <c r="D1070" s="32" t="n">
        <f aca="false">IF($A1070="","",$A1070^2)</f>
        <v>27847.265625</v>
      </c>
      <c r="E1070" s="32" t="n">
        <f aca="false">IF($A1070="","",IF($C1070&lt;=0,"",1/$C1070^2))</f>
        <v>0.0489170208818299</v>
      </c>
      <c r="F1070" s="33" t="n">
        <f aca="false">IF(OR(ROW()-設定!$B$30&lt;2,ROW()+設定!$B$30&gt;13701,N($A1070)&lt;=0,N(INDEX($A$2:$A$13701,MIN(13700,MAX(1,ROW()-1+設定!$B$30))))&lt;=0,$A1070&lt;設定!$B$28,$A1070&gt;設定!$B$29),0,IF(AND($C1070&gt;=MAX(INDEX($C$1:$C$13701,MAX(1,ROW()-設定!$B$24)):INDEX($C$1:$C$13701,MAX(1,ROW()-1))),$C1070&gt;MAX(INDEX($C$1:$C$13701,MIN(13701,ROW()+1)):INDEX($C$1:$C$13701,MIN(13701,ROW()+設定!$B$24))),$C1070&gt;=設定!$B$32,$C1070&gt;=MAX(MIN(INDEX($C$1:$C$13701,MAX(1,ROW()-設定!$B$26)):INDEX($C$1:$C$13701,MAX(1,ROW()-1))),MIN(INDEX($C$1:$C$13701,MIN(13701,ROW()+1)):INDEX($C$1:$C$13701,MIN(13701,ROW()+設定!$B$26))))*10^(設定!$B$27/20)),1,0))</f>
        <v>0</v>
      </c>
      <c r="G1070" s="33" t="n">
        <f aca="false">$G1069+IF($F1070=1,1,0)</f>
        <v>0</v>
      </c>
      <c r="H1070" s="0" t="str">
        <f aca="false">IF($F1070=1,$G1070,"")</f>
        <v/>
      </c>
    </row>
    <row r="1071" customFormat="false" ht="15" hidden="false" customHeight="false" outlineLevel="0" collapsed="false">
      <c r="A1071" s="30" t="n">
        <v>167.03125</v>
      </c>
      <c r="B1071" s="31" t="n">
        <v>13.2493</v>
      </c>
      <c r="C1071" s="32" t="n">
        <f aca="false">IF($A1071="","",IF(設定!$B$21="dB",10^($B1071/20),ABS($B1071)))</f>
        <v>4.59689940405883</v>
      </c>
      <c r="D1071" s="32" t="n">
        <f aca="false">IF($A1071="","",$A1071^2)</f>
        <v>27899.4384765625</v>
      </c>
      <c r="E1071" s="32" t="n">
        <f aca="false">IF($A1071="","",IF($C1071&lt;=0,"",1/$C1071^2))</f>
        <v>0.0473227528080373</v>
      </c>
      <c r="F1071" s="33" t="n">
        <f aca="false">IF(OR(ROW()-設定!$B$30&lt;2,ROW()+設定!$B$30&gt;13701,N($A1071)&lt;=0,N(INDEX($A$2:$A$13701,MIN(13700,MAX(1,ROW()-1+設定!$B$30))))&lt;=0,$A1071&lt;設定!$B$28,$A1071&gt;設定!$B$29),0,IF(AND($C1071&gt;=MAX(INDEX($C$1:$C$13701,MAX(1,ROW()-設定!$B$24)):INDEX($C$1:$C$13701,MAX(1,ROW()-1))),$C1071&gt;MAX(INDEX($C$1:$C$13701,MIN(13701,ROW()+1)):INDEX($C$1:$C$13701,MIN(13701,ROW()+設定!$B$24))),$C1071&gt;=設定!$B$32,$C1071&gt;=MAX(MIN(INDEX($C$1:$C$13701,MAX(1,ROW()-設定!$B$26)):INDEX($C$1:$C$13701,MAX(1,ROW()-1))),MIN(INDEX($C$1:$C$13701,MIN(13701,ROW()+1)):INDEX($C$1:$C$13701,MIN(13701,ROW()+設定!$B$26))))*10^(設定!$B$27/20)),1,0))</f>
        <v>0</v>
      </c>
      <c r="G1071" s="33" t="n">
        <f aca="false">$G1070+IF($F1071=1,1,0)</f>
        <v>0</v>
      </c>
      <c r="H1071" s="0" t="str">
        <f aca="false">IF($F1071=1,$G1071,"")</f>
        <v/>
      </c>
    </row>
    <row r="1072" customFormat="false" ht="15" hidden="false" customHeight="false" outlineLevel="0" collapsed="false">
      <c r="A1072" s="30" t="n">
        <v>167.1875</v>
      </c>
      <c r="B1072" s="31" t="n">
        <v>13.1795</v>
      </c>
      <c r="C1072" s="32" t="n">
        <f aca="false">IF($A1072="","",IF(設定!$B$21="dB",10^($B1072/20),ABS($B1072)))</f>
        <v>4.5601066511175</v>
      </c>
      <c r="D1072" s="32" t="n">
        <f aca="false">IF($A1072="","",$A1072^2)</f>
        <v>27951.66015625</v>
      </c>
      <c r="E1072" s="32" t="n">
        <f aca="false">IF($A1072="","",IF($C1072&lt;=0,"",1/$C1072^2))</f>
        <v>0.0480894710312345</v>
      </c>
      <c r="F1072" s="33" t="n">
        <f aca="false">IF(OR(ROW()-設定!$B$30&lt;2,ROW()+設定!$B$30&gt;13701,N($A1072)&lt;=0,N(INDEX($A$2:$A$13701,MIN(13700,MAX(1,ROW()-1+設定!$B$30))))&lt;=0,$A1072&lt;設定!$B$28,$A1072&gt;設定!$B$29),0,IF(AND($C1072&gt;=MAX(INDEX($C$1:$C$13701,MAX(1,ROW()-設定!$B$24)):INDEX($C$1:$C$13701,MAX(1,ROW()-1))),$C1072&gt;MAX(INDEX($C$1:$C$13701,MIN(13701,ROW()+1)):INDEX($C$1:$C$13701,MIN(13701,ROW()+設定!$B$24))),$C1072&gt;=設定!$B$32,$C1072&gt;=MAX(MIN(INDEX($C$1:$C$13701,MAX(1,ROW()-設定!$B$26)):INDEX($C$1:$C$13701,MAX(1,ROW()-1))),MIN(INDEX($C$1:$C$13701,MIN(13701,ROW()+1)):INDEX($C$1:$C$13701,MIN(13701,ROW()+設定!$B$26))))*10^(設定!$B$27/20)),1,0))</f>
        <v>0</v>
      </c>
      <c r="G1072" s="33" t="n">
        <f aca="false">$G1071+IF($F1072=1,1,0)</f>
        <v>0</v>
      </c>
      <c r="H1072" s="0" t="str">
        <f aca="false">IF($F1072=1,$G1072,"")</f>
        <v/>
      </c>
    </row>
    <row r="1073" customFormat="false" ht="15" hidden="false" customHeight="false" outlineLevel="0" collapsed="false">
      <c r="A1073" s="30" t="n">
        <v>167.34375</v>
      </c>
      <c r="B1073" s="31" t="n">
        <v>12.9385</v>
      </c>
      <c r="C1073" s="32" t="n">
        <f aca="false">IF($A1073="","",IF(設定!$B$21="dB",10^($B1073/20),ABS($B1073)))</f>
        <v>4.43532042047163</v>
      </c>
      <c r="D1073" s="32" t="n">
        <f aca="false">IF($A1073="","",$A1073^2)</f>
        <v>28003.9306640625</v>
      </c>
      <c r="E1073" s="32" t="n">
        <f aca="false">IF($A1073="","",IF($C1073&lt;=0,"",1/$C1073^2))</f>
        <v>0.0508334984927504</v>
      </c>
      <c r="F1073" s="33" t="n">
        <f aca="false">IF(OR(ROW()-設定!$B$30&lt;2,ROW()+設定!$B$30&gt;13701,N($A1073)&lt;=0,N(INDEX($A$2:$A$13701,MIN(13700,MAX(1,ROW()-1+設定!$B$30))))&lt;=0,$A1073&lt;設定!$B$28,$A1073&gt;設定!$B$29),0,IF(AND($C1073&gt;=MAX(INDEX($C$1:$C$13701,MAX(1,ROW()-設定!$B$24)):INDEX($C$1:$C$13701,MAX(1,ROW()-1))),$C1073&gt;MAX(INDEX($C$1:$C$13701,MIN(13701,ROW()+1)):INDEX($C$1:$C$13701,MIN(13701,ROW()+設定!$B$24))),$C1073&gt;=設定!$B$32,$C1073&gt;=MAX(MIN(INDEX($C$1:$C$13701,MAX(1,ROW()-設定!$B$26)):INDEX($C$1:$C$13701,MAX(1,ROW()-1))),MIN(INDEX($C$1:$C$13701,MIN(13701,ROW()+1)):INDEX($C$1:$C$13701,MIN(13701,ROW()+設定!$B$26))))*10^(設定!$B$27/20)),1,0))</f>
        <v>0</v>
      </c>
      <c r="G1073" s="33" t="n">
        <f aca="false">$G1072+IF($F1073=1,1,0)</f>
        <v>0</v>
      </c>
      <c r="H1073" s="0" t="str">
        <f aca="false">IF($F1073=1,$G1073,"")</f>
        <v/>
      </c>
    </row>
    <row r="1074" customFormat="false" ht="15" hidden="false" customHeight="false" outlineLevel="0" collapsed="false">
      <c r="A1074" s="30" t="n">
        <v>167.5</v>
      </c>
      <c r="B1074" s="31" t="n">
        <v>13.1509</v>
      </c>
      <c r="C1074" s="32" t="n">
        <f aca="false">IF($A1074="","",IF(設定!$B$21="dB",10^($B1074/20),ABS($B1074)))</f>
        <v>4.54511629596327</v>
      </c>
      <c r="D1074" s="32" t="n">
        <f aca="false">IF($A1074="","",$A1074^2)</f>
        <v>28056.25</v>
      </c>
      <c r="E1074" s="32" t="n">
        <f aca="false">IF($A1074="","",IF($C1074&lt;=0,"",1/$C1074^2))</f>
        <v>0.0484072041653019</v>
      </c>
      <c r="F1074" s="33" t="n">
        <f aca="false">IF(OR(ROW()-設定!$B$30&lt;2,ROW()+設定!$B$30&gt;13701,N($A1074)&lt;=0,N(INDEX($A$2:$A$13701,MIN(13700,MAX(1,ROW()-1+設定!$B$30))))&lt;=0,$A1074&lt;設定!$B$28,$A1074&gt;設定!$B$29),0,IF(AND($C1074&gt;=MAX(INDEX($C$1:$C$13701,MAX(1,ROW()-設定!$B$24)):INDEX($C$1:$C$13701,MAX(1,ROW()-1))),$C1074&gt;MAX(INDEX($C$1:$C$13701,MIN(13701,ROW()+1)):INDEX($C$1:$C$13701,MIN(13701,ROW()+設定!$B$24))),$C1074&gt;=設定!$B$32,$C1074&gt;=MAX(MIN(INDEX($C$1:$C$13701,MAX(1,ROW()-設定!$B$26)):INDEX($C$1:$C$13701,MAX(1,ROW()-1))),MIN(INDEX($C$1:$C$13701,MIN(13701,ROW()+1)):INDEX($C$1:$C$13701,MIN(13701,ROW()+設定!$B$26))))*10^(設定!$B$27/20)),1,0))</f>
        <v>0</v>
      </c>
      <c r="G1074" s="33" t="n">
        <f aca="false">$G1073+IF($F1074=1,1,0)</f>
        <v>0</v>
      </c>
      <c r="H1074" s="0" t="str">
        <f aca="false">IF($F1074=1,$G1074,"")</f>
        <v/>
      </c>
    </row>
    <row r="1075" customFormat="false" ht="15" hidden="false" customHeight="false" outlineLevel="0" collapsed="false">
      <c r="A1075" s="30" t="n">
        <v>167.65625</v>
      </c>
      <c r="B1075" s="31" t="n">
        <v>13.1816</v>
      </c>
      <c r="C1075" s="32" t="n">
        <f aca="false">IF($A1075="","",IF(設定!$B$21="dB",10^($B1075/20),ABS($B1075)))</f>
        <v>4.56120928793289</v>
      </c>
      <c r="D1075" s="32" t="n">
        <f aca="false">IF($A1075="","",$A1075^2)</f>
        <v>28108.6181640625</v>
      </c>
      <c r="E1075" s="32" t="n">
        <f aca="false">IF($A1075="","",IF($C1075&lt;=0,"",1/$C1075^2))</f>
        <v>0.0480662233315007</v>
      </c>
      <c r="F1075" s="33" t="n">
        <f aca="false">IF(OR(ROW()-設定!$B$30&lt;2,ROW()+設定!$B$30&gt;13701,N($A1075)&lt;=0,N(INDEX($A$2:$A$13701,MIN(13700,MAX(1,ROW()-1+設定!$B$30))))&lt;=0,$A1075&lt;設定!$B$28,$A1075&gt;設定!$B$29),0,IF(AND($C1075&gt;=MAX(INDEX($C$1:$C$13701,MAX(1,ROW()-設定!$B$24)):INDEX($C$1:$C$13701,MAX(1,ROW()-1))),$C1075&gt;MAX(INDEX($C$1:$C$13701,MIN(13701,ROW()+1)):INDEX($C$1:$C$13701,MIN(13701,ROW()+設定!$B$24))),$C1075&gt;=設定!$B$32,$C1075&gt;=MAX(MIN(INDEX($C$1:$C$13701,MAX(1,ROW()-設定!$B$26)):INDEX($C$1:$C$13701,MAX(1,ROW()-1))),MIN(INDEX($C$1:$C$13701,MIN(13701,ROW()+1)):INDEX($C$1:$C$13701,MIN(13701,ROW()+設定!$B$26))))*10^(設定!$B$27/20)),1,0))</f>
        <v>0</v>
      </c>
      <c r="G1075" s="33" t="n">
        <f aca="false">$G1074+IF($F1075=1,1,0)</f>
        <v>0</v>
      </c>
      <c r="H1075" s="0" t="str">
        <f aca="false">IF($F1075=1,$G1075,"")</f>
        <v/>
      </c>
    </row>
    <row r="1076" customFormat="false" ht="15" hidden="false" customHeight="false" outlineLevel="0" collapsed="false">
      <c r="A1076" s="30" t="n">
        <v>167.8125</v>
      </c>
      <c r="B1076" s="31" t="n">
        <v>12.9848</v>
      </c>
      <c r="C1076" s="32" t="n">
        <f aca="false">IF($A1076="","",IF(設定!$B$21="dB",10^($B1076/20),ABS($B1076)))</f>
        <v>4.4590259520357</v>
      </c>
      <c r="D1076" s="32" t="n">
        <f aca="false">IF($A1076="","",$A1076^2)</f>
        <v>28161.03515625</v>
      </c>
      <c r="E1076" s="32" t="n">
        <f aca="false">IF($A1076="","",IF($C1076&lt;=0,"",1/$C1076^2))</f>
        <v>0.0502944426763935</v>
      </c>
      <c r="F1076" s="33" t="n">
        <f aca="false">IF(OR(ROW()-設定!$B$30&lt;2,ROW()+設定!$B$30&gt;13701,N($A1076)&lt;=0,N(INDEX($A$2:$A$13701,MIN(13700,MAX(1,ROW()-1+設定!$B$30))))&lt;=0,$A1076&lt;設定!$B$28,$A1076&gt;設定!$B$29),0,IF(AND($C1076&gt;=MAX(INDEX($C$1:$C$13701,MAX(1,ROW()-設定!$B$24)):INDEX($C$1:$C$13701,MAX(1,ROW()-1))),$C1076&gt;MAX(INDEX($C$1:$C$13701,MIN(13701,ROW()+1)):INDEX($C$1:$C$13701,MIN(13701,ROW()+設定!$B$24))),$C1076&gt;=設定!$B$32,$C1076&gt;=MAX(MIN(INDEX($C$1:$C$13701,MAX(1,ROW()-設定!$B$26)):INDEX($C$1:$C$13701,MAX(1,ROW()-1))),MIN(INDEX($C$1:$C$13701,MIN(13701,ROW()+1)):INDEX($C$1:$C$13701,MIN(13701,ROW()+設定!$B$26))))*10^(設定!$B$27/20)),1,0))</f>
        <v>0</v>
      </c>
      <c r="G1076" s="33" t="n">
        <f aca="false">$G1075+IF($F1076=1,1,0)</f>
        <v>0</v>
      </c>
      <c r="H1076" s="0" t="str">
        <f aca="false">IF($F1076=1,$G1076,"")</f>
        <v/>
      </c>
    </row>
    <row r="1077" customFormat="false" ht="15" hidden="false" customHeight="false" outlineLevel="0" collapsed="false">
      <c r="A1077" s="30" t="n">
        <v>167.96875</v>
      </c>
      <c r="B1077" s="31" t="n">
        <v>12.9644</v>
      </c>
      <c r="C1077" s="32" t="n">
        <f aca="false">IF($A1077="","",IF(設定!$B$21="dB",10^($B1077/20),ABS($B1077)))</f>
        <v>4.44856560819811</v>
      </c>
      <c r="D1077" s="32" t="n">
        <f aca="false">IF($A1077="","",$A1077^2)</f>
        <v>28213.5009765625</v>
      </c>
      <c r="E1077" s="32" t="n">
        <f aca="false">IF($A1077="","",IF($C1077&lt;=0,"",1/$C1077^2))</f>
        <v>0.0505312451613074</v>
      </c>
      <c r="F1077" s="33" t="n">
        <f aca="false">IF(OR(ROW()-設定!$B$30&lt;2,ROW()+設定!$B$30&gt;13701,N($A1077)&lt;=0,N(INDEX($A$2:$A$13701,MIN(13700,MAX(1,ROW()-1+設定!$B$30))))&lt;=0,$A1077&lt;設定!$B$28,$A1077&gt;設定!$B$29),0,IF(AND($C1077&gt;=MAX(INDEX($C$1:$C$13701,MAX(1,ROW()-設定!$B$24)):INDEX($C$1:$C$13701,MAX(1,ROW()-1))),$C1077&gt;MAX(INDEX($C$1:$C$13701,MIN(13701,ROW()+1)):INDEX($C$1:$C$13701,MIN(13701,ROW()+設定!$B$24))),$C1077&gt;=設定!$B$32,$C1077&gt;=MAX(MIN(INDEX($C$1:$C$13701,MAX(1,ROW()-設定!$B$26)):INDEX($C$1:$C$13701,MAX(1,ROW()-1))),MIN(INDEX($C$1:$C$13701,MIN(13701,ROW()+1)):INDEX($C$1:$C$13701,MIN(13701,ROW()+設定!$B$26))))*10^(設定!$B$27/20)),1,0))</f>
        <v>0</v>
      </c>
      <c r="G1077" s="33" t="n">
        <f aca="false">$G1076+IF($F1077=1,1,0)</f>
        <v>0</v>
      </c>
      <c r="H1077" s="0" t="str">
        <f aca="false">IF($F1077=1,$G1077,"")</f>
        <v/>
      </c>
    </row>
    <row r="1078" customFormat="false" ht="15" hidden="false" customHeight="false" outlineLevel="0" collapsed="false">
      <c r="A1078" s="30" t="n">
        <v>168.125</v>
      </c>
      <c r="B1078" s="31" t="n">
        <v>13.0541</v>
      </c>
      <c r="C1078" s="32" t="n">
        <f aca="false">IF($A1078="","",IF(設定!$B$21="dB",10^($B1078/20),ABS($B1078)))</f>
        <v>4.49474439998732</v>
      </c>
      <c r="D1078" s="32" t="n">
        <f aca="false">IF($A1078="","",$A1078^2)</f>
        <v>28266.015625</v>
      </c>
      <c r="E1078" s="32" t="n">
        <f aca="false">IF($A1078="","",IF($C1078&lt;=0,"",1/$C1078^2))</f>
        <v>0.0494982676868386</v>
      </c>
      <c r="F1078" s="33" t="n">
        <f aca="false">IF(OR(ROW()-設定!$B$30&lt;2,ROW()+設定!$B$30&gt;13701,N($A1078)&lt;=0,N(INDEX($A$2:$A$13701,MIN(13700,MAX(1,ROW()-1+設定!$B$30))))&lt;=0,$A1078&lt;設定!$B$28,$A1078&gt;設定!$B$29),0,IF(AND($C1078&gt;=MAX(INDEX($C$1:$C$13701,MAX(1,ROW()-設定!$B$24)):INDEX($C$1:$C$13701,MAX(1,ROW()-1))),$C1078&gt;MAX(INDEX($C$1:$C$13701,MIN(13701,ROW()+1)):INDEX($C$1:$C$13701,MIN(13701,ROW()+設定!$B$24))),$C1078&gt;=設定!$B$32,$C1078&gt;=MAX(MIN(INDEX($C$1:$C$13701,MAX(1,ROW()-設定!$B$26)):INDEX($C$1:$C$13701,MAX(1,ROW()-1))),MIN(INDEX($C$1:$C$13701,MIN(13701,ROW()+1)):INDEX($C$1:$C$13701,MIN(13701,ROW()+設定!$B$26))))*10^(設定!$B$27/20)),1,0))</f>
        <v>0</v>
      </c>
      <c r="G1078" s="33" t="n">
        <f aca="false">$G1077+IF($F1078=1,1,0)</f>
        <v>0</v>
      </c>
      <c r="H1078" s="0" t="str">
        <f aca="false">IF($F1078=1,$G1078,"")</f>
        <v/>
      </c>
    </row>
    <row r="1079" customFormat="false" ht="15" hidden="false" customHeight="false" outlineLevel="0" collapsed="false">
      <c r="A1079" s="30" t="n">
        <v>168.28125</v>
      </c>
      <c r="B1079" s="31" t="n">
        <v>12.8983</v>
      </c>
      <c r="C1079" s="32" t="n">
        <f aca="false">IF($A1079="","",IF(設定!$B$21="dB",10^($B1079/20),ABS($B1079)))</f>
        <v>4.41484031760192</v>
      </c>
      <c r="D1079" s="32" t="n">
        <f aca="false">IF($A1079="","",$A1079^2)</f>
        <v>28318.5791015625</v>
      </c>
      <c r="E1079" s="32" t="n">
        <f aca="false">IF($A1079="","",IF($C1079&lt;=0,"",1/$C1079^2))</f>
        <v>0.0513062177474232</v>
      </c>
      <c r="F1079" s="33" t="n">
        <f aca="false">IF(OR(ROW()-設定!$B$30&lt;2,ROW()+設定!$B$30&gt;13701,N($A1079)&lt;=0,N(INDEX($A$2:$A$13701,MIN(13700,MAX(1,ROW()-1+設定!$B$30))))&lt;=0,$A1079&lt;設定!$B$28,$A1079&gt;設定!$B$29),0,IF(AND($C1079&gt;=MAX(INDEX($C$1:$C$13701,MAX(1,ROW()-設定!$B$24)):INDEX($C$1:$C$13701,MAX(1,ROW()-1))),$C1079&gt;MAX(INDEX($C$1:$C$13701,MIN(13701,ROW()+1)):INDEX($C$1:$C$13701,MIN(13701,ROW()+設定!$B$24))),$C1079&gt;=設定!$B$32,$C1079&gt;=MAX(MIN(INDEX($C$1:$C$13701,MAX(1,ROW()-設定!$B$26)):INDEX($C$1:$C$13701,MAX(1,ROW()-1))),MIN(INDEX($C$1:$C$13701,MIN(13701,ROW()+1)):INDEX($C$1:$C$13701,MIN(13701,ROW()+設定!$B$26))))*10^(設定!$B$27/20)),1,0))</f>
        <v>0</v>
      </c>
      <c r="G1079" s="33" t="n">
        <f aca="false">$G1078+IF($F1079=1,1,0)</f>
        <v>0</v>
      </c>
      <c r="H1079" s="0" t="str">
        <f aca="false">IF($F1079=1,$G1079,"")</f>
        <v/>
      </c>
    </row>
    <row r="1080" customFormat="false" ht="15" hidden="false" customHeight="false" outlineLevel="0" collapsed="false">
      <c r="A1080" s="30" t="n">
        <v>168.4375</v>
      </c>
      <c r="B1080" s="31" t="n">
        <v>13.2198</v>
      </c>
      <c r="C1080" s="32" t="n">
        <f aca="false">IF($A1080="","",IF(設定!$B$21="dB",10^($B1080/20),ABS($B1080)))</f>
        <v>4.58131337729195</v>
      </c>
      <c r="D1080" s="32" t="n">
        <f aca="false">IF($A1080="","",$A1080^2)</f>
        <v>28371.19140625</v>
      </c>
      <c r="E1080" s="32" t="n">
        <f aca="false">IF($A1080="","",IF($C1080&lt;=0,"",1/$C1080^2))</f>
        <v>0.0476452927768382</v>
      </c>
      <c r="F1080" s="33" t="n">
        <f aca="false">IF(OR(ROW()-設定!$B$30&lt;2,ROW()+設定!$B$30&gt;13701,N($A1080)&lt;=0,N(INDEX($A$2:$A$13701,MIN(13700,MAX(1,ROW()-1+設定!$B$30))))&lt;=0,$A1080&lt;設定!$B$28,$A1080&gt;設定!$B$29),0,IF(AND($C1080&gt;=MAX(INDEX($C$1:$C$13701,MAX(1,ROW()-設定!$B$24)):INDEX($C$1:$C$13701,MAX(1,ROW()-1))),$C1080&gt;MAX(INDEX($C$1:$C$13701,MIN(13701,ROW()+1)):INDEX($C$1:$C$13701,MIN(13701,ROW()+設定!$B$24))),$C1080&gt;=設定!$B$32,$C1080&gt;=MAX(MIN(INDEX($C$1:$C$13701,MAX(1,ROW()-設定!$B$26)):INDEX($C$1:$C$13701,MAX(1,ROW()-1))),MIN(INDEX($C$1:$C$13701,MIN(13701,ROW()+1)):INDEX($C$1:$C$13701,MIN(13701,ROW()+設定!$B$26))))*10^(設定!$B$27/20)),1,0))</f>
        <v>0</v>
      </c>
      <c r="G1080" s="33" t="n">
        <f aca="false">$G1079+IF($F1080=1,1,0)</f>
        <v>0</v>
      </c>
      <c r="H1080" s="0" t="str">
        <f aca="false">IF($F1080=1,$G1080,"")</f>
        <v/>
      </c>
    </row>
    <row r="1081" customFormat="false" ht="15" hidden="false" customHeight="false" outlineLevel="0" collapsed="false">
      <c r="A1081" s="30" t="n">
        <v>168.59375</v>
      </c>
      <c r="B1081" s="31" t="n">
        <v>12.8151</v>
      </c>
      <c r="C1081" s="32" t="n">
        <f aca="false">IF($A1081="","",IF(設定!$B$21="dB",10^($B1081/20),ABS($B1081)))</f>
        <v>4.37275353955175</v>
      </c>
      <c r="D1081" s="32" t="n">
        <f aca="false">IF($A1081="","",$A1081^2)</f>
        <v>28423.8525390625</v>
      </c>
      <c r="E1081" s="32" t="n">
        <f aca="false">IF($A1081="","",IF($C1081&lt;=0,"",1/$C1081^2))</f>
        <v>0.0522985923847593</v>
      </c>
      <c r="F1081" s="33" t="n">
        <f aca="false">IF(OR(ROW()-設定!$B$30&lt;2,ROW()+設定!$B$30&gt;13701,N($A1081)&lt;=0,N(INDEX($A$2:$A$13701,MIN(13700,MAX(1,ROW()-1+設定!$B$30))))&lt;=0,$A1081&lt;設定!$B$28,$A1081&gt;設定!$B$29),0,IF(AND($C1081&gt;=MAX(INDEX($C$1:$C$13701,MAX(1,ROW()-設定!$B$24)):INDEX($C$1:$C$13701,MAX(1,ROW()-1))),$C1081&gt;MAX(INDEX($C$1:$C$13701,MIN(13701,ROW()+1)):INDEX($C$1:$C$13701,MIN(13701,ROW()+設定!$B$24))),$C1081&gt;=設定!$B$32,$C1081&gt;=MAX(MIN(INDEX($C$1:$C$13701,MAX(1,ROW()-設定!$B$26)):INDEX($C$1:$C$13701,MAX(1,ROW()-1))),MIN(INDEX($C$1:$C$13701,MIN(13701,ROW()+1)):INDEX($C$1:$C$13701,MIN(13701,ROW()+設定!$B$26))))*10^(設定!$B$27/20)),1,0))</f>
        <v>0</v>
      </c>
      <c r="G1081" s="33" t="n">
        <f aca="false">$G1080+IF($F1081=1,1,0)</f>
        <v>0</v>
      </c>
      <c r="H1081" s="0" t="str">
        <f aca="false">IF($F1081=1,$G1081,"")</f>
        <v/>
      </c>
    </row>
    <row r="1082" customFormat="false" ht="15" hidden="false" customHeight="false" outlineLevel="0" collapsed="false">
      <c r="A1082" s="30" t="n">
        <v>168.75</v>
      </c>
      <c r="B1082" s="31" t="n">
        <v>12.9546</v>
      </c>
      <c r="C1082" s="32" t="n">
        <f aca="false">IF($A1082="","",IF(設定!$B$21="dB",10^($B1082/20),ABS($B1082)))</f>
        <v>4.44354927019503</v>
      </c>
      <c r="D1082" s="32" t="n">
        <f aca="false">IF($A1082="","",$A1082^2)</f>
        <v>28476.5625</v>
      </c>
      <c r="E1082" s="32" t="n">
        <f aca="false">IF($A1082="","",IF($C1082&lt;=0,"",1/$C1082^2))</f>
        <v>0.0506453993512413</v>
      </c>
      <c r="F1082" s="33" t="n">
        <f aca="false">IF(OR(ROW()-設定!$B$30&lt;2,ROW()+設定!$B$30&gt;13701,N($A1082)&lt;=0,N(INDEX($A$2:$A$13701,MIN(13700,MAX(1,ROW()-1+設定!$B$30))))&lt;=0,$A1082&lt;設定!$B$28,$A1082&gt;設定!$B$29),0,IF(AND($C1082&gt;=MAX(INDEX($C$1:$C$13701,MAX(1,ROW()-設定!$B$24)):INDEX($C$1:$C$13701,MAX(1,ROW()-1))),$C1082&gt;MAX(INDEX($C$1:$C$13701,MIN(13701,ROW()+1)):INDEX($C$1:$C$13701,MIN(13701,ROW()+設定!$B$24))),$C1082&gt;=設定!$B$32,$C1082&gt;=MAX(MIN(INDEX($C$1:$C$13701,MAX(1,ROW()-設定!$B$26)):INDEX($C$1:$C$13701,MAX(1,ROW()-1))),MIN(INDEX($C$1:$C$13701,MIN(13701,ROW()+1)):INDEX($C$1:$C$13701,MIN(13701,ROW()+設定!$B$26))))*10^(設定!$B$27/20)),1,0))</f>
        <v>0</v>
      </c>
      <c r="G1082" s="33" t="n">
        <f aca="false">$G1081+IF($F1082=1,1,0)</f>
        <v>0</v>
      </c>
      <c r="H1082" s="0" t="str">
        <f aca="false">IF($F1082=1,$G1082,"")</f>
        <v/>
      </c>
    </row>
    <row r="1083" customFormat="false" ht="15" hidden="false" customHeight="false" outlineLevel="0" collapsed="false">
      <c r="A1083" s="30" t="n">
        <v>168.90625</v>
      </c>
      <c r="B1083" s="31" t="n">
        <v>13.0437</v>
      </c>
      <c r="C1083" s="32" t="n">
        <f aca="false">IF($A1083="","",IF(設定!$B$21="dB",10^($B1083/20),ABS($B1083)))</f>
        <v>4.48936586425415</v>
      </c>
      <c r="D1083" s="32" t="n">
        <f aca="false">IF($A1083="","",$A1083^2)</f>
        <v>28529.3212890625</v>
      </c>
      <c r="E1083" s="32" t="n">
        <f aca="false">IF($A1083="","",IF($C1083&lt;=0,"",1/$C1083^2))</f>
        <v>0.0496169426571566</v>
      </c>
      <c r="F1083" s="33" t="n">
        <f aca="false">IF(OR(ROW()-設定!$B$30&lt;2,ROW()+設定!$B$30&gt;13701,N($A1083)&lt;=0,N(INDEX($A$2:$A$13701,MIN(13700,MAX(1,ROW()-1+設定!$B$30))))&lt;=0,$A1083&lt;設定!$B$28,$A1083&gt;設定!$B$29),0,IF(AND($C1083&gt;=MAX(INDEX($C$1:$C$13701,MAX(1,ROW()-設定!$B$24)):INDEX($C$1:$C$13701,MAX(1,ROW()-1))),$C1083&gt;MAX(INDEX($C$1:$C$13701,MIN(13701,ROW()+1)):INDEX($C$1:$C$13701,MIN(13701,ROW()+設定!$B$24))),$C1083&gt;=設定!$B$32,$C1083&gt;=MAX(MIN(INDEX($C$1:$C$13701,MAX(1,ROW()-設定!$B$26)):INDEX($C$1:$C$13701,MAX(1,ROW()-1))),MIN(INDEX($C$1:$C$13701,MIN(13701,ROW()+1)):INDEX($C$1:$C$13701,MIN(13701,ROW()+設定!$B$26))))*10^(設定!$B$27/20)),1,0))</f>
        <v>0</v>
      </c>
      <c r="G1083" s="33" t="n">
        <f aca="false">$G1082+IF($F1083=1,1,0)</f>
        <v>0</v>
      </c>
      <c r="H1083" s="0" t="str">
        <f aca="false">IF($F1083=1,$G1083,"")</f>
        <v/>
      </c>
    </row>
    <row r="1084" customFormat="false" ht="15" hidden="false" customHeight="false" outlineLevel="0" collapsed="false">
      <c r="A1084" s="30" t="n">
        <v>169.0625</v>
      </c>
      <c r="B1084" s="31" t="n">
        <v>13.0495</v>
      </c>
      <c r="C1084" s="32" t="n">
        <f aca="false">IF($A1084="","",IF(設定!$B$21="dB",10^($B1084/20),ABS($B1084)))</f>
        <v>4.49236463796346</v>
      </c>
      <c r="D1084" s="32" t="n">
        <f aca="false">IF($A1084="","",$A1084^2)</f>
        <v>28582.12890625</v>
      </c>
      <c r="E1084" s="32" t="n">
        <f aca="false">IF($A1084="","",IF($C1084&lt;=0,"",1/$C1084^2))</f>
        <v>0.0495507234899633</v>
      </c>
      <c r="F1084" s="33" t="n">
        <f aca="false">IF(OR(ROW()-設定!$B$30&lt;2,ROW()+設定!$B$30&gt;13701,N($A1084)&lt;=0,N(INDEX($A$2:$A$13701,MIN(13700,MAX(1,ROW()-1+設定!$B$30))))&lt;=0,$A1084&lt;設定!$B$28,$A1084&gt;設定!$B$29),0,IF(AND($C1084&gt;=MAX(INDEX($C$1:$C$13701,MAX(1,ROW()-設定!$B$24)):INDEX($C$1:$C$13701,MAX(1,ROW()-1))),$C1084&gt;MAX(INDEX($C$1:$C$13701,MIN(13701,ROW()+1)):INDEX($C$1:$C$13701,MIN(13701,ROW()+設定!$B$24))),$C1084&gt;=設定!$B$32,$C1084&gt;=MAX(MIN(INDEX($C$1:$C$13701,MAX(1,ROW()-設定!$B$26)):INDEX($C$1:$C$13701,MAX(1,ROW()-1))),MIN(INDEX($C$1:$C$13701,MIN(13701,ROW()+1)):INDEX($C$1:$C$13701,MIN(13701,ROW()+設定!$B$26))))*10^(設定!$B$27/20)),1,0))</f>
        <v>0</v>
      </c>
      <c r="G1084" s="33" t="n">
        <f aca="false">$G1083+IF($F1084=1,1,0)</f>
        <v>0</v>
      </c>
      <c r="H1084" s="0" t="str">
        <f aca="false">IF($F1084=1,$G1084,"")</f>
        <v/>
      </c>
    </row>
    <row r="1085" customFormat="false" ht="15" hidden="false" customHeight="false" outlineLevel="0" collapsed="false">
      <c r="A1085" s="30" t="n">
        <v>169.21875</v>
      </c>
      <c r="B1085" s="31" t="n">
        <v>13.0915</v>
      </c>
      <c r="C1085" s="32" t="n">
        <f aca="false">IF($A1085="","",IF(設定!$B$21="dB",10^($B1085/20),ABS($B1085)))</f>
        <v>4.51413975041771</v>
      </c>
      <c r="D1085" s="32" t="n">
        <f aca="false">IF($A1085="","",$A1085^2)</f>
        <v>28634.9853515625</v>
      </c>
      <c r="E1085" s="32" t="n">
        <f aca="false">IF($A1085="","",IF($C1085&lt;=0,"",1/$C1085^2))</f>
        <v>0.0490738351856448</v>
      </c>
      <c r="F1085" s="33" t="n">
        <f aca="false">IF(OR(ROW()-設定!$B$30&lt;2,ROW()+設定!$B$30&gt;13701,N($A1085)&lt;=0,N(INDEX($A$2:$A$13701,MIN(13700,MAX(1,ROW()-1+設定!$B$30))))&lt;=0,$A1085&lt;設定!$B$28,$A1085&gt;設定!$B$29),0,IF(AND($C1085&gt;=MAX(INDEX($C$1:$C$13701,MAX(1,ROW()-設定!$B$24)):INDEX($C$1:$C$13701,MAX(1,ROW()-1))),$C1085&gt;MAX(INDEX($C$1:$C$13701,MIN(13701,ROW()+1)):INDEX($C$1:$C$13701,MIN(13701,ROW()+設定!$B$24))),$C1085&gt;=設定!$B$32,$C1085&gt;=MAX(MIN(INDEX($C$1:$C$13701,MAX(1,ROW()-設定!$B$26)):INDEX($C$1:$C$13701,MAX(1,ROW()-1))),MIN(INDEX($C$1:$C$13701,MIN(13701,ROW()+1)):INDEX($C$1:$C$13701,MIN(13701,ROW()+設定!$B$26))))*10^(設定!$B$27/20)),1,0))</f>
        <v>0</v>
      </c>
      <c r="G1085" s="33" t="n">
        <f aca="false">$G1084+IF($F1085=1,1,0)</f>
        <v>0</v>
      </c>
      <c r="H1085" s="0" t="str">
        <f aca="false">IF($F1085=1,$G1085,"")</f>
        <v/>
      </c>
    </row>
    <row r="1086" customFormat="false" ht="15" hidden="false" customHeight="false" outlineLevel="0" collapsed="false">
      <c r="A1086" s="30" t="n">
        <v>169.375</v>
      </c>
      <c r="B1086" s="31" t="n">
        <v>13.1038</v>
      </c>
      <c r="C1086" s="32" t="n">
        <f aca="false">IF($A1086="","",IF(設定!$B$21="dB",10^($B1086/20),ABS($B1086)))</f>
        <v>4.52053670608232</v>
      </c>
      <c r="D1086" s="32" t="n">
        <f aca="false">IF($A1086="","",$A1086^2)</f>
        <v>28687.890625</v>
      </c>
      <c r="E1086" s="32" t="n">
        <f aca="false">IF($A1086="","",IF($C1086&lt;=0,"",1/$C1086^2))</f>
        <v>0.048935045898449</v>
      </c>
      <c r="F1086" s="33" t="n">
        <f aca="false">IF(OR(ROW()-設定!$B$30&lt;2,ROW()+設定!$B$30&gt;13701,N($A1086)&lt;=0,N(INDEX($A$2:$A$13701,MIN(13700,MAX(1,ROW()-1+設定!$B$30))))&lt;=0,$A1086&lt;設定!$B$28,$A1086&gt;設定!$B$29),0,IF(AND($C1086&gt;=MAX(INDEX($C$1:$C$13701,MAX(1,ROW()-設定!$B$24)):INDEX($C$1:$C$13701,MAX(1,ROW()-1))),$C1086&gt;MAX(INDEX($C$1:$C$13701,MIN(13701,ROW()+1)):INDEX($C$1:$C$13701,MIN(13701,ROW()+設定!$B$24))),$C1086&gt;=設定!$B$32,$C1086&gt;=MAX(MIN(INDEX($C$1:$C$13701,MAX(1,ROW()-設定!$B$26)):INDEX($C$1:$C$13701,MAX(1,ROW()-1))),MIN(INDEX($C$1:$C$13701,MIN(13701,ROW()+1)):INDEX($C$1:$C$13701,MIN(13701,ROW()+設定!$B$26))))*10^(設定!$B$27/20)),1,0))</f>
        <v>0</v>
      </c>
      <c r="G1086" s="33" t="n">
        <f aca="false">$G1085+IF($F1086=1,1,0)</f>
        <v>0</v>
      </c>
      <c r="H1086" s="0" t="str">
        <f aca="false">IF($F1086=1,$G1086,"")</f>
        <v/>
      </c>
    </row>
    <row r="1087" customFormat="false" ht="15" hidden="false" customHeight="false" outlineLevel="0" collapsed="false">
      <c r="A1087" s="30" t="n">
        <v>169.53125</v>
      </c>
      <c r="B1087" s="31" t="n">
        <v>13.0545</v>
      </c>
      <c r="C1087" s="32" t="n">
        <f aca="false">IF($A1087="","",IF(設定!$B$21="dB",10^($B1087/20),ABS($B1087)))</f>
        <v>4.49495139538258</v>
      </c>
      <c r="D1087" s="32" t="n">
        <f aca="false">IF($A1087="","",$A1087^2)</f>
        <v>28740.8447265625</v>
      </c>
      <c r="E1087" s="32" t="n">
        <f aca="false">IF($A1087="","",IF($C1087&lt;=0,"",1/$C1087^2))</f>
        <v>0.0494937089378478</v>
      </c>
      <c r="F1087" s="33" t="n">
        <f aca="false">IF(OR(ROW()-設定!$B$30&lt;2,ROW()+設定!$B$30&gt;13701,N($A1087)&lt;=0,N(INDEX($A$2:$A$13701,MIN(13700,MAX(1,ROW()-1+設定!$B$30))))&lt;=0,$A1087&lt;設定!$B$28,$A1087&gt;設定!$B$29),0,IF(AND($C1087&gt;=MAX(INDEX($C$1:$C$13701,MAX(1,ROW()-設定!$B$24)):INDEX($C$1:$C$13701,MAX(1,ROW()-1))),$C1087&gt;MAX(INDEX($C$1:$C$13701,MIN(13701,ROW()+1)):INDEX($C$1:$C$13701,MIN(13701,ROW()+設定!$B$24))),$C1087&gt;=設定!$B$32,$C1087&gt;=MAX(MIN(INDEX($C$1:$C$13701,MAX(1,ROW()-設定!$B$26)):INDEX($C$1:$C$13701,MAX(1,ROW()-1))),MIN(INDEX($C$1:$C$13701,MIN(13701,ROW()+1)):INDEX($C$1:$C$13701,MIN(13701,ROW()+設定!$B$26))))*10^(設定!$B$27/20)),1,0))</f>
        <v>0</v>
      </c>
      <c r="G1087" s="33" t="n">
        <f aca="false">$G1086+IF($F1087=1,1,0)</f>
        <v>0</v>
      </c>
      <c r="H1087" s="0" t="str">
        <f aca="false">IF($F1087=1,$G1087,"")</f>
        <v/>
      </c>
    </row>
    <row r="1088" customFormat="false" ht="15" hidden="false" customHeight="false" outlineLevel="0" collapsed="false">
      <c r="A1088" s="30" t="n">
        <v>169.6875</v>
      </c>
      <c r="B1088" s="31" t="n">
        <v>13.1957</v>
      </c>
      <c r="C1088" s="32" t="n">
        <f aca="false">IF($A1088="","",IF(設定!$B$21="dB",10^($B1088/20),ABS($B1088)))</f>
        <v>4.56861961460183</v>
      </c>
      <c r="D1088" s="32" t="n">
        <f aca="false">IF($A1088="","",$A1088^2)</f>
        <v>28793.84765625</v>
      </c>
      <c r="E1088" s="32" t="n">
        <f aca="false">IF($A1088="","",IF($C1088&lt;=0,"",1/$C1088^2))</f>
        <v>0.0479104224207367</v>
      </c>
      <c r="F1088" s="33" t="n">
        <f aca="false">IF(OR(ROW()-設定!$B$30&lt;2,ROW()+設定!$B$30&gt;13701,N($A1088)&lt;=0,N(INDEX($A$2:$A$13701,MIN(13700,MAX(1,ROW()-1+設定!$B$30))))&lt;=0,$A1088&lt;設定!$B$28,$A1088&gt;設定!$B$29),0,IF(AND($C1088&gt;=MAX(INDEX($C$1:$C$13701,MAX(1,ROW()-設定!$B$24)):INDEX($C$1:$C$13701,MAX(1,ROW()-1))),$C1088&gt;MAX(INDEX($C$1:$C$13701,MIN(13701,ROW()+1)):INDEX($C$1:$C$13701,MIN(13701,ROW()+設定!$B$24))),$C1088&gt;=設定!$B$32,$C1088&gt;=MAX(MIN(INDEX($C$1:$C$13701,MAX(1,ROW()-設定!$B$26)):INDEX($C$1:$C$13701,MAX(1,ROW()-1))),MIN(INDEX($C$1:$C$13701,MIN(13701,ROW()+1)):INDEX($C$1:$C$13701,MIN(13701,ROW()+設定!$B$26))))*10^(設定!$B$27/20)),1,0))</f>
        <v>0</v>
      </c>
      <c r="G1088" s="33" t="n">
        <f aca="false">$G1087+IF($F1088=1,1,0)</f>
        <v>0</v>
      </c>
      <c r="H1088" s="0" t="str">
        <f aca="false">IF($F1088=1,$G1088,"")</f>
        <v/>
      </c>
    </row>
    <row r="1089" customFormat="false" ht="15" hidden="false" customHeight="false" outlineLevel="0" collapsed="false">
      <c r="A1089" s="30" t="n">
        <v>169.84375</v>
      </c>
      <c r="B1089" s="31" t="n">
        <v>12.8534</v>
      </c>
      <c r="C1089" s="32" t="n">
        <f aca="false">IF($A1089="","",IF(設定!$B$21="dB",10^($B1089/20),ABS($B1089)))</f>
        <v>4.39207755245655</v>
      </c>
      <c r="D1089" s="32" t="n">
        <f aca="false">IF($A1089="","",$A1089^2)</f>
        <v>28846.8994140625</v>
      </c>
      <c r="E1089" s="32" t="n">
        <f aca="false">IF($A1089="","",IF($C1089&lt;=0,"",1/$C1089^2))</f>
        <v>0.0518394040253402</v>
      </c>
      <c r="F1089" s="33" t="n">
        <f aca="false">IF(OR(ROW()-設定!$B$30&lt;2,ROW()+設定!$B$30&gt;13701,N($A1089)&lt;=0,N(INDEX($A$2:$A$13701,MIN(13700,MAX(1,ROW()-1+設定!$B$30))))&lt;=0,$A1089&lt;設定!$B$28,$A1089&gt;設定!$B$29),0,IF(AND($C1089&gt;=MAX(INDEX($C$1:$C$13701,MAX(1,ROW()-設定!$B$24)):INDEX($C$1:$C$13701,MAX(1,ROW()-1))),$C1089&gt;MAX(INDEX($C$1:$C$13701,MIN(13701,ROW()+1)):INDEX($C$1:$C$13701,MIN(13701,ROW()+設定!$B$24))),$C1089&gt;=設定!$B$32,$C1089&gt;=MAX(MIN(INDEX($C$1:$C$13701,MAX(1,ROW()-設定!$B$26)):INDEX($C$1:$C$13701,MAX(1,ROW()-1))),MIN(INDEX($C$1:$C$13701,MIN(13701,ROW()+1)):INDEX($C$1:$C$13701,MIN(13701,ROW()+設定!$B$26))))*10^(設定!$B$27/20)),1,0))</f>
        <v>0</v>
      </c>
      <c r="G1089" s="33" t="n">
        <f aca="false">$G1088+IF($F1089=1,1,0)</f>
        <v>0</v>
      </c>
      <c r="H1089" s="0" t="str">
        <f aca="false">IF($F1089=1,$G1089,"")</f>
        <v/>
      </c>
    </row>
    <row r="1090" customFormat="false" ht="15" hidden="false" customHeight="false" outlineLevel="0" collapsed="false">
      <c r="A1090" s="30" t="n">
        <v>170</v>
      </c>
      <c r="B1090" s="31" t="n">
        <v>13.0808</v>
      </c>
      <c r="C1090" s="32" t="n">
        <f aca="false">IF($A1090="","",IF(設定!$B$21="dB",10^($B1090/20),ABS($B1090)))</f>
        <v>4.50858228206608</v>
      </c>
      <c r="D1090" s="32" t="n">
        <f aca="false">IF($A1090="","",$A1090^2)</f>
        <v>28900</v>
      </c>
      <c r="E1090" s="32" t="n">
        <f aca="false">IF($A1090="","",IF($C1090&lt;=0,"",1/$C1090^2))</f>
        <v>0.0491948906996916</v>
      </c>
      <c r="F1090" s="33" t="n">
        <f aca="false">IF(OR(ROW()-設定!$B$30&lt;2,ROW()+設定!$B$30&gt;13701,N($A1090)&lt;=0,N(INDEX($A$2:$A$13701,MIN(13700,MAX(1,ROW()-1+設定!$B$30))))&lt;=0,$A1090&lt;設定!$B$28,$A1090&gt;設定!$B$29),0,IF(AND($C1090&gt;=MAX(INDEX($C$1:$C$13701,MAX(1,ROW()-設定!$B$24)):INDEX($C$1:$C$13701,MAX(1,ROW()-1))),$C1090&gt;MAX(INDEX($C$1:$C$13701,MIN(13701,ROW()+1)):INDEX($C$1:$C$13701,MIN(13701,ROW()+設定!$B$24))),$C1090&gt;=設定!$B$32,$C1090&gt;=MAX(MIN(INDEX($C$1:$C$13701,MAX(1,ROW()-設定!$B$26)):INDEX($C$1:$C$13701,MAX(1,ROW()-1))),MIN(INDEX($C$1:$C$13701,MIN(13701,ROW()+1)):INDEX($C$1:$C$13701,MIN(13701,ROW()+設定!$B$26))))*10^(設定!$B$27/20)),1,0))</f>
        <v>0</v>
      </c>
      <c r="G1090" s="33" t="n">
        <f aca="false">$G1089+IF($F1090=1,1,0)</f>
        <v>0</v>
      </c>
      <c r="H1090" s="0" t="str">
        <f aca="false">IF($F1090=1,$G1090,"")</f>
        <v/>
      </c>
    </row>
    <row r="1091" customFormat="false" ht="15" hidden="false" customHeight="false" outlineLevel="0" collapsed="false">
      <c r="A1091" s="30" t="n">
        <v>170.15625</v>
      </c>
      <c r="B1091" s="31" t="n">
        <v>13.007</v>
      </c>
      <c r="C1091" s="32" t="n">
        <f aca="false">IF($A1091="","",IF(設定!$B$21="dB",10^($B1091/20),ABS($B1091)))</f>
        <v>4.47043721689731</v>
      </c>
      <c r="D1091" s="32" t="n">
        <f aca="false">IF($A1091="","",$A1091^2)</f>
        <v>28953.1494140625</v>
      </c>
      <c r="E1091" s="32" t="n">
        <f aca="false">IF($A1091="","",IF($C1091&lt;=0,"",1/$C1091^2))</f>
        <v>0.0500380065925266</v>
      </c>
      <c r="F1091" s="33" t="n">
        <f aca="false">IF(OR(ROW()-設定!$B$30&lt;2,ROW()+設定!$B$30&gt;13701,N($A1091)&lt;=0,N(INDEX($A$2:$A$13701,MIN(13700,MAX(1,ROW()-1+設定!$B$30))))&lt;=0,$A1091&lt;設定!$B$28,$A1091&gt;設定!$B$29),0,IF(AND($C1091&gt;=MAX(INDEX($C$1:$C$13701,MAX(1,ROW()-設定!$B$24)):INDEX($C$1:$C$13701,MAX(1,ROW()-1))),$C1091&gt;MAX(INDEX($C$1:$C$13701,MIN(13701,ROW()+1)):INDEX($C$1:$C$13701,MIN(13701,ROW()+設定!$B$24))),$C1091&gt;=設定!$B$32,$C1091&gt;=MAX(MIN(INDEX($C$1:$C$13701,MAX(1,ROW()-設定!$B$26)):INDEX($C$1:$C$13701,MAX(1,ROW()-1))),MIN(INDEX($C$1:$C$13701,MIN(13701,ROW()+1)):INDEX($C$1:$C$13701,MIN(13701,ROW()+設定!$B$26))))*10^(設定!$B$27/20)),1,0))</f>
        <v>0</v>
      </c>
      <c r="G1091" s="33" t="n">
        <f aca="false">$G1090+IF($F1091=1,1,0)</f>
        <v>0</v>
      </c>
      <c r="H1091" s="0" t="str">
        <f aca="false">IF($F1091=1,$G1091,"")</f>
        <v/>
      </c>
    </row>
    <row r="1092" customFormat="false" ht="15" hidden="false" customHeight="false" outlineLevel="0" collapsed="false">
      <c r="A1092" s="30" t="n">
        <v>170.3125</v>
      </c>
      <c r="B1092" s="31" t="n">
        <v>13.0972</v>
      </c>
      <c r="C1092" s="32" t="n">
        <f aca="false">IF($A1092="","",IF(設定!$B$21="dB",10^($B1092/20),ABS($B1092)))</f>
        <v>4.51710306703565</v>
      </c>
      <c r="D1092" s="32" t="n">
        <f aca="false">IF($A1092="","",$A1092^2)</f>
        <v>29006.34765625</v>
      </c>
      <c r="E1092" s="32" t="n">
        <f aca="false">IF($A1092="","",IF($C1092&lt;=0,"",1/$C1092^2))</f>
        <v>0.0490094693257551</v>
      </c>
      <c r="F1092" s="33" t="n">
        <f aca="false">IF(OR(ROW()-設定!$B$30&lt;2,ROW()+設定!$B$30&gt;13701,N($A1092)&lt;=0,N(INDEX($A$2:$A$13701,MIN(13700,MAX(1,ROW()-1+設定!$B$30))))&lt;=0,$A1092&lt;設定!$B$28,$A1092&gt;設定!$B$29),0,IF(AND($C1092&gt;=MAX(INDEX($C$1:$C$13701,MAX(1,ROW()-設定!$B$24)):INDEX($C$1:$C$13701,MAX(1,ROW()-1))),$C1092&gt;MAX(INDEX($C$1:$C$13701,MIN(13701,ROW()+1)):INDEX($C$1:$C$13701,MIN(13701,ROW()+設定!$B$24))),$C1092&gt;=設定!$B$32,$C1092&gt;=MAX(MIN(INDEX($C$1:$C$13701,MAX(1,ROW()-設定!$B$26)):INDEX($C$1:$C$13701,MAX(1,ROW()-1))),MIN(INDEX($C$1:$C$13701,MIN(13701,ROW()+1)):INDEX($C$1:$C$13701,MIN(13701,ROW()+設定!$B$26))))*10^(設定!$B$27/20)),1,0))</f>
        <v>0</v>
      </c>
      <c r="G1092" s="33" t="n">
        <f aca="false">$G1091+IF($F1092=1,1,0)</f>
        <v>0</v>
      </c>
      <c r="H1092" s="0" t="str">
        <f aca="false">IF($F1092=1,$G1092,"")</f>
        <v/>
      </c>
    </row>
    <row r="1093" customFormat="false" ht="15" hidden="false" customHeight="false" outlineLevel="0" collapsed="false">
      <c r="A1093" s="30" t="n">
        <v>170.46875</v>
      </c>
      <c r="B1093" s="31" t="n">
        <v>13.1076</v>
      </c>
      <c r="C1093" s="32" t="n">
        <f aca="false">IF($A1093="","",IF(設定!$B$21="dB",10^($B1093/20),ABS($B1093)))</f>
        <v>4.52251483363947</v>
      </c>
      <c r="D1093" s="32" t="n">
        <f aca="false">IF($A1093="","",$A1093^2)</f>
        <v>29059.5947265625</v>
      </c>
      <c r="E1093" s="32" t="n">
        <f aca="false">IF($A1093="","",IF($C1093&lt;=0,"",1/$C1093^2))</f>
        <v>0.0488922473244376</v>
      </c>
      <c r="F1093" s="33" t="n">
        <f aca="false">IF(OR(ROW()-設定!$B$30&lt;2,ROW()+設定!$B$30&gt;13701,N($A1093)&lt;=0,N(INDEX($A$2:$A$13701,MIN(13700,MAX(1,ROW()-1+設定!$B$30))))&lt;=0,$A1093&lt;設定!$B$28,$A1093&gt;設定!$B$29),0,IF(AND($C1093&gt;=MAX(INDEX($C$1:$C$13701,MAX(1,ROW()-設定!$B$24)):INDEX($C$1:$C$13701,MAX(1,ROW()-1))),$C1093&gt;MAX(INDEX($C$1:$C$13701,MIN(13701,ROW()+1)):INDEX($C$1:$C$13701,MIN(13701,ROW()+設定!$B$24))),$C1093&gt;=設定!$B$32,$C1093&gt;=MAX(MIN(INDEX($C$1:$C$13701,MAX(1,ROW()-設定!$B$26)):INDEX($C$1:$C$13701,MAX(1,ROW()-1))),MIN(INDEX($C$1:$C$13701,MIN(13701,ROW()+1)):INDEX($C$1:$C$13701,MIN(13701,ROW()+設定!$B$26))))*10^(設定!$B$27/20)),1,0))</f>
        <v>0</v>
      </c>
      <c r="G1093" s="33" t="n">
        <f aca="false">$G1092+IF($F1093=1,1,0)</f>
        <v>0</v>
      </c>
      <c r="H1093" s="0" t="str">
        <f aca="false">IF($F1093=1,$G1093,"")</f>
        <v/>
      </c>
    </row>
    <row r="1094" customFormat="false" ht="15" hidden="false" customHeight="false" outlineLevel="0" collapsed="false">
      <c r="A1094" s="30" t="n">
        <v>170.625</v>
      </c>
      <c r="B1094" s="31" t="n">
        <v>12.9904</v>
      </c>
      <c r="C1094" s="32" t="n">
        <f aca="false">IF($A1094="","",IF(設定!$B$21="dB",10^($B1094/20),ABS($B1094)))</f>
        <v>4.46190171924611</v>
      </c>
      <c r="D1094" s="32" t="n">
        <f aca="false">IF($A1094="","",$A1094^2)</f>
        <v>29112.890625</v>
      </c>
      <c r="E1094" s="32" t="n">
        <f aca="false">IF($A1094="","",IF($C1094&lt;=0,"",1/$C1094^2))</f>
        <v>0.0502296324190689</v>
      </c>
      <c r="F1094" s="33" t="n">
        <f aca="false">IF(OR(ROW()-設定!$B$30&lt;2,ROW()+設定!$B$30&gt;13701,N($A1094)&lt;=0,N(INDEX($A$2:$A$13701,MIN(13700,MAX(1,ROW()-1+設定!$B$30))))&lt;=0,$A1094&lt;設定!$B$28,$A1094&gt;設定!$B$29),0,IF(AND($C1094&gt;=MAX(INDEX($C$1:$C$13701,MAX(1,ROW()-設定!$B$24)):INDEX($C$1:$C$13701,MAX(1,ROW()-1))),$C1094&gt;MAX(INDEX($C$1:$C$13701,MIN(13701,ROW()+1)):INDEX($C$1:$C$13701,MIN(13701,ROW()+設定!$B$24))),$C1094&gt;=設定!$B$32,$C1094&gt;=MAX(MIN(INDEX($C$1:$C$13701,MAX(1,ROW()-設定!$B$26)):INDEX($C$1:$C$13701,MAX(1,ROW()-1))),MIN(INDEX($C$1:$C$13701,MIN(13701,ROW()+1)):INDEX($C$1:$C$13701,MIN(13701,ROW()+設定!$B$26))))*10^(設定!$B$27/20)),1,0))</f>
        <v>0</v>
      </c>
      <c r="G1094" s="33" t="n">
        <f aca="false">$G1093+IF($F1094=1,1,0)</f>
        <v>0</v>
      </c>
      <c r="H1094" s="0" t="str">
        <f aca="false">IF($F1094=1,$G1094,"")</f>
        <v/>
      </c>
    </row>
    <row r="1095" customFormat="false" ht="15" hidden="false" customHeight="false" outlineLevel="0" collapsed="false">
      <c r="A1095" s="30" t="n">
        <v>170.78125</v>
      </c>
      <c r="B1095" s="31" t="n">
        <v>13.0202</v>
      </c>
      <c r="C1095" s="32" t="n">
        <f aca="false">IF($A1095="","",IF(設定!$B$21="dB",10^($B1095/20),ABS($B1095)))</f>
        <v>4.47723613274851</v>
      </c>
      <c r="D1095" s="32" t="n">
        <f aca="false">IF($A1095="","",$A1095^2)</f>
        <v>29166.2353515625</v>
      </c>
      <c r="E1095" s="32" t="n">
        <f aca="false">IF($A1095="","",IF($C1095&lt;=0,"",1/$C1095^2))</f>
        <v>0.0498861513509332</v>
      </c>
      <c r="F1095" s="33" t="n">
        <f aca="false">IF(OR(ROW()-設定!$B$30&lt;2,ROW()+設定!$B$30&gt;13701,N($A1095)&lt;=0,N(INDEX($A$2:$A$13701,MIN(13700,MAX(1,ROW()-1+設定!$B$30))))&lt;=0,$A1095&lt;設定!$B$28,$A1095&gt;設定!$B$29),0,IF(AND($C1095&gt;=MAX(INDEX($C$1:$C$13701,MAX(1,ROW()-設定!$B$24)):INDEX($C$1:$C$13701,MAX(1,ROW()-1))),$C1095&gt;MAX(INDEX($C$1:$C$13701,MIN(13701,ROW()+1)):INDEX($C$1:$C$13701,MIN(13701,ROW()+設定!$B$24))),$C1095&gt;=設定!$B$32,$C1095&gt;=MAX(MIN(INDEX($C$1:$C$13701,MAX(1,ROW()-設定!$B$26)):INDEX($C$1:$C$13701,MAX(1,ROW()-1))),MIN(INDEX($C$1:$C$13701,MIN(13701,ROW()+1)):INDEX($C$1:$C$13701,MIN(13701,ROW()+設定!$B$26))))*10^(設定!$B$27/20)),1,0))</f>
        <v>0</v>
      </c>
      <c r="G1095" s="33" t="n">
        <f aca="false">$G1094+IF($F1095=1,1,0)</f>
        <v>0</v>
      </c>
      <c r="H1095" s="0" t="str">
        <f aca="false">IF($F1095=1,$G1095,"")</f>
        <v/>
      </c>
    </row>
    <row r="1096" customFormat="false" ht="15" hidden="false" customHeight="false" outlineLevel="0" collapsed="false">
      <c r="A1096" s="30" t="n">
        <v>170.9375</v>
      </c>
      <c r="B1096" s="31" t="n">
        <v>13.1707</v>
      </c>
      <c r="C1096" s="32" t="n">
        <f aca="false">IF($A1096="","",IF(設定!$B$21="dB",10^($B1096/20),ABS($B1096)))</f>
        <v>4.55548897589949</v>
      </c>
      <c r="D1096" s="32" t="n">
        <f aca="false">IF($A1096="","",$A1096^2)</f>
        <v>29219.62890625</v>
      </c>
      <c r="E1096" s="32" t="n">
        <f aca="false">IF($A1096="","",IF($C1096&lt;=0,"",1/$C1096^2))</f>
        <v>0.0481870123078116</v>
      </c>
      <c r="F1096" s="33" t="n">
        <f aca="false">IF(OR(ROW()-設定!$B$30&lt;2,ROW()+設定!$B$30&gt;13701,N($A1096)&lt;=0,N(INDEX($A$2:$A$13701,MIN(13700,MAX(1,ROW()-1+設定!$B$30))))&lt;=0,$A1096&lt;設定!$B$28,$A1096&gt;設定!$B$29),0,IF(AND($C1096&gt;=MAX(INDEX($C$1:$C$13701,MAX(1,ROW()-設定!$B$24)):INDEX($C$1:$C$13701,MAX(1,ROW()-1))),$C1096&gt;MAX(INDEX($C$1:$C$13701,MIN(13701,ROW()+1)):INDEX($C$1:$C$13701,MIN(13701,ROW()+設定!$B$24))),$C1096&gt;=設定!$B$32,$C1096&gt;=MAX(MIN(INDEX($C$1:$C$13701,MAX(1,ROW()-設定!$B$26)):INDEX($C$1:$C$13701,MAX(1,ROW()-1))),MIN(INDEX($C$1:$C$13701,MIN(13701,ROW()+1)):INDEX($C$1:$C$13701,MIN(13701,ROW()+設定!$B$26))))*10^(設定!$B$27/20)),1,0))</f>
        <v>0</v>
      </c>
      <c r="G1096" s="33" t="n">
        <f aca="false">$G1095+IF($F1096=1,1,0)</f>
        <v>0</v>
      </c>
      <c r="H1096" s="0" t="str">
        <f aca="false">IF($F1096=1,$G1096,"")</f>
        <v/>
      </c>
    </row>
    <row r="1097" customFormat="false" ht="15" hidden="false" customHeight="false" outlineLevel="0" collapsed="false">
      <c r="A1097" s="30" t="n">
        <v>171.09375</v>
      </c>
      <c r="B1097" s="31" t="n">
        <v>13.1259</v>
      </c>
      <c r="C1097" s="32" t="n">
        <f aca="false">IF($A1097="","",IF(設定!$B$21="dB",10^($B1097/20),ABS($B1097)))</f>
        <v>4.5320532079899</v>
      </c>
      <c r="D1097" s="32" t="n">
        <f aca="false">IF($A1097="","",$A1097^2)</f>
        <v>29273.0712890625</v>
      </c>
      <c r="E1097" s="32" t="n">
        <f aca="false">IF($A1097="","",IF($C1097&lt;=0,"",1/$C1097^2))</f>
        <v>0.0486866620046863</v>
      </c>
      <c r="F1097" s="33" t="n">
        <f aca="false">IF(OR(ROW()-設定!$B$30&lt;2,ROW()+設定!$B$30&gt;13701,N($A1097)&lt;=0,N(INDEX($A$2:$A$13701,MIN(13700,MAX(1,ROW()-1+設定!$B$30))))&lt;=0,$A1097&lt;設定!$B$28,$A1097&gt;設定!$B$29),0,IF(AND($C1097&gt;=MAX(INDEX($C$1:$C$13701,MAX(1,ROW()-設定!$B$24)):INDEX($C$1:$C$13701,MAX(1,ROW()-1))),$C1097&gt;MAX(INDEX($C$1:$C$13701,MIN(13701,ROW()+1)):INDEX($C$1:$C$13701,MIN(13701,ROW()+設定!$B$24))),$C1097&gt;=設定!$B$32,$C1097&gt;=MAX(MIN(INDEX($C$1:$C$13701,MAX(1,ROW()-設定!$B$26)):INDEX($C$1:$C$13701,MAX(1,ROW()-1))),MIN(INDEX($C$1:$C$13701,MIN(13701,ROW()+1)):INDEX($C$1:$C$13701,MIN(13701,ROW()+設定!$B$26))))*10^(設定!$B$27/20)),1,0))</f>
        <v>0</v>
      </c>
      <c r="G1097" s="33" t="n">
        <f aca="false">$G1096+IF($F1097=1,1,0)</f>
        <v>0</v>
      </c>
      <c r="H1097" s="0" t="str">
        <f aca="false">IF($F1097=1,$G1097,"")</f>
        <v/>
      </c>
    </row>
    <row r="1098" customFormat="false" ht="15" hidden="false" customHeight="false" outlineLevel="0" collapsed="false">
      <c r="A1098" s="30" t="n">
        <v>171.25</v>
      </c>
      <c r="B1098" s="31" t="n">
        <v>13.02</v>
      </c>
      <c r="C1098" s="32" t="n">
        <f aca="false">IF($A1098="","",IF(設定!$B$21="dB",10^($B1098/20),ABS($B1098)))</f>
        <v>4.47713304176363</v>
      </c>
      <c r="D1098" s="32" t="n">
        <f aca="false">IF($A1098="","",$A1098^2)</f>
        <v>29326.5625</v>
      </c>
      <c r="E1098" s="32" t="n">
        <f aca="false">IF($A1098="","",IF($C1098&lt;=0,"",1/$C1098^2))</f>
        <v>0.0498884487460012</v>
      </c>
      <c r="F1098" s="33" t="n">
        <f aca="false">IF(OR(ROW()-設定!$B$30&lt;2,ROW()+設定!$B$30&gt;13701,N($A1098)&lt;=0,N(INDEX($A$2:$A$13701,MIN(13700,MAX(1,ROW()-1+設定!$B$30))))&lt;=0,$A1098&lt;設定!$B$28,$A1098&gt;設定!$B$29),0,IF(AND($C1098&gt;=MAX(INDEX($C$1:$C$13701,MAX(1,ROW()-設定!$B$24)):INDEX($C$1:$C$13701,MAX(1,ROW()-1))),$C1098&gt;MAX(INDEX($C$1:$C$13701,MIN(13701,ROW()+1)):INDEX($C$1:$C$13701,MIN(13701,ROW()+設定!$B$24))),$C1098&gt;=設定!$B$32,$C1098&gt;=MAX(MIN(INDEX($C$1:$C$13701,MAX(1,ROW()-設定!$B$26)):INDEX($C$1:$C$13701,MAX(1,ROW()-1))),MIN(INDEX($C$1:$C$13701,MIN(13701,ROW()+1)):INDEX($C$1:$C$13701,MIN(13701,ROW()+設定!$B$26))))*10^(設定!$B$27/20)),1,0))</f>
        <v>0</v>
      </c>
      <c r="G1098" s="33" t="n">
        <f aca="false">$G1097+IF($F1098=1,1,0)</f>
        <v>0</v>
      </c>
      <c r="H1098" s="0" t="str">
        <f aca="false">IF($F1098=1,$G1098,"")</f>
        <v/>
      </c>
    </row>
    <row r="1099" customFormat="false" ht="15" hidden="false" customHeight="false" outlineLevel="0" collapsed="false">
      <c r="A1099" s="30" t="n">
        <v>171.40625</v>
      </c>
      <c r="B1099" s="31" t="n">
        <v>13.3028</v>
      </c>
      <c r="C1099" s="32" t="n">
        <f aca="false">IF($A1099="","",IF(設定!$B$21="dB",10^($B1099/20),ABS($B1099)))</f>
        <v>4.62530099457115</v>
      </c>
      <c r="D1099" s="32" t="n">
        <f aca="false">IF($A1099="","",$A1099^2)</f>
        <v>29380.1025390625</v>
      </c>
      <c r="E1099" s="32" t="n">
        <f aca="false">IF($A1099="","",IF($C1099&lt;=0,"",1/$C1099^2))</f>
        <v>0.0467433678487902</v>
      </c>
      <c r="F1099" s="33" t="n">
        <f aca="false">IF(OR(ROW()-設定!$B$30&lt;2,ROW()+設定!$B$30&gt;13701,N($A1099)&lt;=0,N(INDEX($A$2:$A$13701,MIN(13700,MAX(1,ROW()-1+設定!$B$30))))&lt;=0,$A1099&lt;設定!$B$28,$A1099&gt;設定!$B$29),0,IF(AND($C1099&gt;=MAX(INDEX($C$1:$C$13701,MAX(1,ROW()-設定!$B$24)):INDEX($C$1:$C$13701,MAX(1,ROW()-1))),$C1099&gt;MAX(INDEX($C$1:$C$13701,MIN(13701,ROW()+1)):INDEX($C$1:$C$13701,MIN(13701,ROW()+設定!$B$24))),$C1099&gt;=設定!$B$32,$C1099&gt;=MAX(MIN(INDEX($C$1:$C$13701,MAX(1,ROW()-設定!$B$26)):INDEX($C$1:$C$13701,MAX(1,ROW()-1))),MIN(INDEX($C$1:$C$13701,MIN(13701,ROW()+1)):INDEX($C$1:$C$13701,MIN(13701,ROW()+設定!$B$26))))*10^(設定!$B$27/20)),1,0))</f>
        <v>0</v>
      </c>
      <c r="G1099" s="33" t="n">
        <f aca="false">$G1098+IF($F1099=1,1,0)</f>
        <v>0</v>
      </c>
      <c r="H1099" s="0" t="str">
        <f aca="false">IF($F1099=1,$G1099,"")</f>
        <v/>
      </c>
    </row>
    <row r="1100" customFormat="false" ht="15" hidden="false" customHeight="false" outlineLevel="0" collapsed="false">
      <c r="A1100" s="30" t="n">
        <v>171.5625</v>
      </c>
      <c r="B1100" s="31" t="n">
        <v>13.3311</v>
      </c>
      <c r="C1100" s="32" t="n">
        <f aca="false">IF($A1100="","",IF(設定!$B$21="dB",10^($B1100/20),ABS($B1100)))</f>
        <v>4.64039553241775</v>
      </c>
      <c r="D1100" s="32" t="n">
        <f aca="false">IF($A1100="","",$A1100^2)</f>
        <v>29433.69140625</v>
      </c>
      <c r="E1100" s="32" t="n">
        <f aca="false">IF($A1100="","",IF($C1100&lt;=0,"",1/$C1100^2))</f>
        <v>0.0464397635667207</v>
      </c>
      <c r="F1100" s="33" t="n">
        <f aca="false">IF(OR(ROW()-設定!$B$30&lt;2,ROW()+設定!$B$30&gt;13701,N($A1100)&lt;=0,N(INDEX($A$2:$A$13701,MIN(13700,MAX(1,ROW()-1+設定!$B$30))))&lt;=0,$A1100&lt;設定!$B$28,$A1100&gt;設定!$B$29),0,IF(AND($C1100&gt;=MAX(INDEX($C$1:$C$13701,MAX(1,ROW()-設定!$B$24)):INDEX($C$1:$C$13701,MAX(1,ROW()-1))),$C1100&gt;MAX(INDEX($C$1:$C$13701,MIN(13701,ROW()+1)):INDEX($C$1:$C$13701,MIN(13701,ROW()+設定!$B$24))),$C1100&gt;=設定!$B$32,$C1100&gt;=MAX(MIN(INDEX($C$1:$C$13701,MAX(1,ROW()-設定!$B$26)):INDEX($C$1:$C$13701,MAX(1,ROW()-1))),MIN(INDEX($C$1:$C$13701,MIN(13701,ROW()+1)):INDEX($C$1:$C$13701,MIN(13701,ROW()+設定!$B$26))))*10^(設定!$B$27/20)),1,0))</f>
        <v>0</v>
      </c>
      <c r="G1100" s="33" t="n">
        <f aca="false">$G1099+IF($F1100=1,1,0)</f>
        <v>0</v>
      </c>
      <c r="H1100" s="0" t="str">
        <f aca="false">IF($F1100=1,$G1100,"")</f>
        <v/>
      </c>
    </row>
    <row r="1101" customFormat="false" ht="15" hidden="false" customHeight="false" outlineLevel="0" collapsed="false">
      <c r="A1101" s="30" t="n">
        <v>171.71875</v>
      </c>
      <c r="B1101" s="31" t="n">
        <v>12.9415</v>
      </c>
      <c r="C1101" s="32" t="n">
        <f aca="false">IF($A1101="","",IF(設定!$B$21="dB",10^($B1101/20),ABS($B1101)))</f>
        <v>4.43685259045521</v>
      </c>
      <c r="D1101" s="32" t="n">
        <f aca="false">IF($A1101="","",$A1101^2)</f>
        <v>29487.3291015625</v>
      </c>
      <c r="E1101" s="32" t="n">
        <f aca="false">IF($A1101="","",IF($C1101&lt;=0,"",1/$C1101^2))</f>
        <v>0.0507983960813334</v>
      </c>
      <c r="F1101" s="33" t="n">
        <f aca="false">IF(OR(ROW()-設定!$B$30&lt;2,ROW()+設定!$B$30&gt;13701,N($A1101)&lt;=0,N(INDEX($A$2:$A$13701,MIN(13700,MAX(1,ROW()-1+設定!$B$30))))&lt;=0,$A1101&lt;設定!$B$28,$A1101&gt;設定!$B$29),0,IF(AND($C1101&gt;=MAX(INDEX($C$1:$C$13701,MAX(1,ROW()-設定!$B$24)):INDEX($C$1:$C$13701,MAX(1,ROW()-1))),$C1101&gt;MAX(INDEX($C$1:$C$13701,MIN(13701,ROW()+1)):INDEX($C$1:$C$13701,MIN(13701,ROW()+設定!$B$24))),$C1101&gt;=設定!$B$32,$C1101&gt;=MAX(MIN(INDEX($C$1:$C$13701,MAX(1,ROW()-設定!$B$26)):INDEX($C$1:$C$13701,MAX(1,ROW()-1))),MIN(INDEX($C$1:$C$13701,MIN(13701,ROW()+1)):INDEX($C$1:$C$13701,MIN(13701,ROW()+設定!$B$26))))*10^(設定!$B$27/20)),1,0))</f>
        <v>0</v>
      </c>
      <c r="G1101" s="33" t="n">
        <f aca="false">$G1100+IF($F1101=1,1,0)</f>
        <v>0</v>
      </c>
      <c r="H1101" s="0" t="str">
        <f aca="false">IF($F1101=1,$G1101,"")</f>
        <v/>
      </c>
    </row>
    <row r="1102" customFormat="false" ht="15" hidden="false" customHeight="false" outlineLevel="0" collapsed="false">
      <c r="A1102" s="30" t="n">
        <v>171.875</v>
      </c>
      <c r="B1102" s="31" t="n">
        <v>13.1276</v>
      </c>
      <c r="C1102" s="32" t="n">
        <f aca="false">IF($A1102="","",IF(設定!$B$21="dB",10^($B1102/20),ABS($B1102)))</f>
        <v>4.53294030704184</v>
      </c>
      <c r="D1102" s="32" t="n">
        <f aca="false">IF($A1102="","",$A1102^2)</f>
        <v>29541.015625</v>
      </c>
      <c r="E1102" s="32" t="n">
        <f aca="false">IF($A1102="","",IF($C1102&lt;=0,"",1/$C1102^2))</f>
        <v>0.0486676078532359</v>
      </c>
      <c r="F1102" s="33" t="n">
        <f aca="false">IF(OR(ROW()-設定!$B$30&lt;2,ROW()+設定!$B$30&gt;13701,N($A1102)&lt;=0,N(INDEX($A$2:$A$13701,MIN(13700,MAX(1,ROW()-1+設定!$B$30))))&lt;=0,$A1102&lt;設定!$B$28,$A1102&gt;設定!$B$29),0,IF(AND($C1102&gt;=MAX(INDEX($C$1:$C$13701,MAX(1,ROW()-設定!$B$24)):INDEX($C$1:$C$13701,MAX(1,ROW()-1))),$C1102&gt;MAX(INDEX($C$1:$C$13701,MIN(13701,ROW()+1)):INDEX($C$1:$C$13701,MIN(13701,ROW()+設定!$B$24))),$C1102&gt;=設定!$B$32,$C1102&gt;=MAX(MIN(INDEX($C$1:$C$13701,MAX(1,ROW()-設定!$B$26)):INDEX($C$1:$C$13701,MAX(1,ROW()-1))),MIN(INDEX($C$1:$C$13701,MIN(13701,ROW()+1)):INDEX($C$1:$C$13701,MIN(13701,ROW()+設定!$B$26))))*10^(設定!$B$27/20)),1,0))</f>
        <v>0</v>
      </c>
      <c r="G1102" s="33" t="n">
        <f aca="false">$G1101+IF($F1102=1,1,0)</f>
        <v>0</v>
      </c>
      <c r="H1102" s="0" t="str">
        <f aca="false">IF($F1102=1,$G1102,"")</f>
        <v/>
      </c>
    </row>
    <row r="1103" customFormat="false" ht="15" hidden="false" customHeight="false" outlineLevel="0" collapsed="false">
      <c r="A1103" s="30" t="n">
        <v>172.03125</v>
      </c>
      <c r="B1103" s="31" t="n">
        <v>13.355</v>
      </c>
      <c r="C1103" s="32" t="n">
        <f aca="false">IF($A1103="","",IF(設定!$B$21="dB",10^($B1103/20),ABS($B1103)))</f>
        <v>4.6531815774886</v>
      </c>
      <c r="D1103" s="32" t="n">
        <f aca="false">IF($A1103="","",$A1103^2)</f>
        <v>29594.7509765625</v>
      </c>
      <c r="E1103" s="32" t="n">
        <f aca="false">IF($A1103="","",IF($C1103&lt;=0,"",1/$C1103^2))</f>
        <v>0.0461848991895249</v>
      </c>
      <c r="F1103" s="33" t="n">
        <f aca="false">IF(OR(ROW()-設定!$B$30&lt;2,ROW()+設定!$B$30&gt;13701,N($A1103)&lt;=0,N(INDEX($A$2:$A$13701,MIN(13700,MAX(1,ROW()-1+設定!$B$30))))&lt;=0,$A1103&lt;設定!$B$28,$A1103&gt;設定!$B$29),0,IF(AND($C1103&gt;=MAX(INDEX($C$1:$C$13701,MAX(1,ROW()-設定!$B$24)):INDEX($C$1:$C$13701,MAX(1,ROW()-1))),$C1103&gt;MAX(INDEX($C$1:$C$13701,MIN(13701,ROW()+1)):INDEX($C$1:$C$13701,MIN(13701,ROW()+設定!$B$24))),$C1103&gt;=設定!$B$32,$C1103&gt;=MAX(MIN(INDEX($C$1:$C$13701,MAX(1,ROW()-設定!$B$26)):INDEX($C$1:$C$13701,MAX(1,ROW()-1))),MIN(INDEX($C$1:$C$13701,MIN(13701,ROW()+1)):INDEX($C$1:$C$13701,MIN(13701,ROW()+設定!$B$26))))*10^(設定!$B$27/20)),1,0))</f>
        <v>0</v>
      </c>
      <c r="G1103" s="33" t="n">
        <f aca="false">$G1102+IF($F1103=1,1,0)</f>
        <v>0</v>
      </c>
      <c r="H1103" s="0" t="str">
        <f aca="false">IF($F1103=1,$G1103,"")</f>
        <v/>
      </c>
    </row>
    <row r="1104" customFormat="false" ht="15" hidden="false" customHeight="false" outlineLevel="0" collapsed="false">
      <c r="A1104" s="30" t="n">
        <v>172.1875</v>
      </c>
      <c r="B1104" s="31" t="n">
        <v>13.18</v>
      </c>
      <c r="C1104" s="32" t="n">
        <f aca="false">IF($A1104="","",IF(設定!$B$21="dB",10^($B1104/20),ABS($B1104)))</f>
        <v>4.56036915951296</v>
      </c>
      <c r="D1104" s="32" t="n">
        <f aca="false">IF($A1104="","",$A1104^2)</f>
        <v>29648.53515625</v>
      </c>
      <c r="E1104" s="32" t="n">
        <f aca="false">IF($A1104="","",IF($C1104&lt;=0,"",1/$C1104^2))</f>
        <v>0.0480839348449729</v>
      </c>
      <c r="F1104" s="33" t="n">
        <f aca="false">IF(OR(ROW()-設定!$B$30&lt;2,ROW()+設定!$B$30&gt;13701,N($A1104)&lt;=0,N(INDEX($A$2:$A$13701,MIN(13700,MAX(1,ROW()-1+設定!$B$30))))&lt;=0,$A1104&lt;設定!$B$28,$A1104&gt;設定!$B$29),0,IF(AND($C1104&gt;=MAX(INDEX($C$1:$C$13701,MAX(1,ROW()-設定!$B$24)):INDEX($C$1:$C$13701,MAX(1,ROW()-1))),$C1104&gt;MAX(INDEX($C$1:$C$13701,MIN(13701,ROW()+1)):INDEX($C$1:$C$13701,MIN(13701,ROW()+設定!$B$24))),$C1104&gt;=設定!$B$32,$C1104&gt;=MAX(MIN(INDEX($C$1:$C$13701,MAX(1,ROW()-設定!$B$26)):INDEX($C$1:$C$13701,MAX(1,ROW()-1))),MIN(INDEX($C$1:$C$13701,MIN(13701,ROW()+1)):INDEX($C$1:$C$13701,MIN(13701,ROW()+設定!$B$26))))*10^(設定!$B$27/20)),1,0))</f>
        <v>0</v>
      </c>
      <c r="G1104" s="33" t="n">
        <f aca="false">$G1103+IF($F1104=1,1,0)</f>
        <v>0</v>
      </c>
      <c r="H1104" s="0" t="str">
        <f aca="false">IF($F1104=1,$G1104,"")</f>
        <v/>
      </c>
    </row>
    <row r="1105" customFormat="false" ht="15" hidden="false" customHeight="false" outlineLevel="0" collapsed="false">
      <c r="A1105" s="30" t="n">
        <v>172.34375</v>
      </c>
      <c r="B1105" s="31" t="n">
        <v>13.1231</v>
      </c>
      <c r="C1105" s="32" t="n">
        <f aca="false">IF($A1105="","",IF(設定!$B$21="dB",10^($B1105/20),ABS($B1105)))</f>
        <v>4.53059248210171</v>
      </c>
      <c r="D1105" s="32" t="n">
        <f aca="false">IF($A1105="","",$A1105^2)</f>
        <v>29702.3681640625</v>
      </c>
      <c r="E1105" s="32" t="n">
        <f aca="false">IF($A1105="","",IF($C1105&lt;=0,"",1/$C1105^2))</f>
        <v>0.0487180615766294</v>
      </c>
      <c r="F1105" s="33" t="n">
        <f aca="false">IF(OR(ROW()-設定!$B$30&lt;2,ROW()+設定!$B$30&gt;13701,N($A1105)&lt;=0,N(INDEX($A$2:$A$13701,MIN(13700,MAX(1,ROW()-1+設定!$B$30))))&lt;=0,$A1105&lt;設定!$B$28,$A1105&gt;設定!$B$29),0,IF(AND($C1105&gt;=MAX(INDEX($C$1:$C$13701,MAX(1,ROW()-設定!$B$24)):INDEX($C$1:$C$13701,MAX(1,ROW()-1))),$C1105&gt;MAX(INDEX($C$1:$C$13701,MIN(13701,ROW()+1)):INDEX($C$1:$C$13701,MIN(13701,ROW()+設定!$B$24))),$C1105&gt;=設定!$B$32,$C1105&gt;=MAX(MIN(INDEX($C$1:$C$13701,MAX(1,ROW()-設定!$B$26)):INDEX($C$1:$C$13701,MAX(1,ROW()-1))),MIN(INDEX($C$1:$C$13701,MIN(13701,ROW()+1)):INDEX($C$1:$C$13701,MIN(13701,ROW()+設定!$B$26))))*10^(設定!$B$27/20)),1,0))</f>
        <v>0</v>
      </c>
      <c r="G1105" s="33" t="n">
        <f aca="false">$G1104+IF($F1105=1,1,0)</f>
        <v>0</v>
      </c>
      <c r="H1105" s="0" t="str">
        <f aca="false">IF($F1105=1,$G1105,"")</f>
        <v/>
      </c>
    </row>
    <row r="1106" customFormat="false" ht="15" hidden="false" customHeight="false" outlineLevel="0" collapsed="false">
      <c r="A1106" s="30" t="n">
        <v>172.5</v>
      </c>
      <c r="B1106" s="31" t="n">
        <v>13.0796</v>
      </c>
      <c r="C1106" s="32" t="n">
        <f aca="false">IF($A1106="","",IF(設定!$B$21="dB",10^($B1106/20),ABS($B1106)))</f>
        <v>4.50795944143019</v>
      </c>
      <c r="D1106" s="32" t="n">
        <f aca="false">IF($A1106="","",$A1106^2)</f>
        <v>29756.25</v>
      </c>
      <c r="E1106" s="32" t="n">
        <f aca="false">IF($A1106="","",IF($C1106&lt;=0,"",1/$C1106^2))</f>
        <v>0.0492084856284511</v>
      </c>
      <c r="F1106" s="33" t="n">
        <f aca="false">IF(OR(ROW()-設定!$B$30&lt;2,ROW()+設定!$B$30&gt;13701,N($A1106)&lt;=0,N(INDEX($A$2:$A$13701,MIN(13700,MAX(1,ROW()-1+設定!$B$30))))&lt;=0,$A1106&lt;設定!$B$28,$A1106&gt;設定!$B$29),0,IF(AND($C1106&gt;=MAX(INDEX($C$1:$C$13701,MAX(1,ROW()-設定!$B$24)):INDEX($C$1:$C$13701,MAX(1,ROW()-1))),$C1106&gt;MAX(INDEX($C$1:$C$13701,MIN(13701,ROW()+1)):INDEX($C$1:$C$13701,MIN(13701,ROW()+設定!$B$24))),$C1106&gt;=設定!$B$32,$C1106&gt;=MAX(MIN(INDEX($C$1:$C$13701,MAX(1,ROW()-設定!$B$26)):INDEX($C$1:$C$13701,MAX(1,ROW()-1))),MIN(INDEX($C$1:$C$13701,MIN(13701,ROW()+1)):INDEX($C$1:$C$13701,MIN(13701,ROW()+設定!$B$26))))*10^(設定!$B$27/20)),1,0))</f>
        <v>0</v>
      </c>
      <c r="G1106" s="33" t="n">
        <f aca="false">$G1105+IF($F1106=1,1,0)</f>
        <v>0</v>
      </c>
      <c r="H1106" s="0" t="str">
        <f aca="false">IF($F1106=1,$G1106,"")</f>
        <v/>
      </c>
    </row>
    <row r="1107" customFormat="false" ht="15" hidden="false" customHeight="false" outlineLevel="0" collapsed="false">
      <c r="A1107" s="30" t="n">
        <v>172.65625</v>
      </c>
      <c r="B1107" s="31" t="n">
        <v>13.0466</v>
      </c>
      <c r="C1107" s="32" t="n">
        <f aca="false">IF($A1107="","",IF(設定!$B$21="dB",10^($B1107/20),ABS($B1107)))</f>
        <v>4.49086500080503</v>
      </c>
      <c r="D1107" s="32" t="n">
        <f aca="false">IF($A1107="","",$A1107^2)</f>
        <v>29810.1806640625</v>
      </c>
      <c r="E1107" s="32" t="n">
        <f aca="false">IF($A1107="","",IF($C1107&lt;=0,"",1/$C1107^2))</f>
        <v>0.0495838220191035</v>
      </c>
      <c r="F1107" s="33" t="n">
        <f aca="false">IF(OR(ROW()-設定!$B$30&lt;2,ROW()+設定!$B$30&gt;13701,N($A1107)&lt;=0,N(INDEX($A$2:$A$13701,MIN(13700,MAX(1,ROW()-1+設定!$B$30))))&lt;=0,$A1107&lt;設定!$B$28,$A1107&gt;設定!$B$29),0,IF(AND($C1107&gt;=MAX(INDEX($C$1:$C$13701,MAX(1,ROW()-設定!$B$24)):INDEX($C$1:$C$13701,MAX(1,ROW()-1))),$C1107&gt;MAX(INDEX($C$1:$C$13701,MIN(13701,ROW()+1)):INDEX($C$1:$C$13701,MIN(13701,ROW()+設定!$B$24))),$C1107&gt;=設定!$B$32,$C1107&gt;=MAX(MIN(INDEX($C$1:$C$13701,MAX(1,ROW()-設定!$B$26)):INDEX($C$1:$C$13701,MAX(1,ROW()-1))),MIN(INDEX($C$1:$C$13701,MIN(13701,ROW()+1)):INDEX($C$1:$C$13701,MIN(13701,ROW()+設定!$B$26))))*10^(設定!$B$27/20)),1,0))</f>
        <v>0</v>
      </c>
      <c r="G1107" s="33" t="n">
        <f aca="false">$G1106+IF($F1107=1,1,0)</f>
        <v>0</v>
      </c>
      <c r="H1107" s="0" t="str">
        <f aca="false">IF($F1107=1,$G1107,"")</f>
        <v/>
      </c>
    </row>
    <row r="1108" customFormat="false" ht="15" hidden="false" customHeight="false" outlineLevel="0" collapsed="false">
      <c r="A1108" s="30" t="n">
        <v>172.8125</v>
      </c>
      <c r="B1108" s="31" t="n">
        <v>13.0818</v>
      </c>
      <c r="C1108" s="32" t="n">
        <f aca="false">IF($A1108="","",IF(設定!$B$21="dB",10^($B1108/20),ABS($B1108)))</f>
        <v>4.50910138166494</v>
      </c>
      <c r="D1108" s="32" t="n">
        <f aca="false">IF($A1108="","",$A1108^2)</f>
        <v>29864.16015625</v>
      </c>
      <c r="E1108" s="32" t="n">
        <f aca="false">IF($A1108="","",IF($C1108&lt;=0,"",1/$C1108^2))</f>
        <v>0.0491835644615253</v>
      </c>
      <c r="F1108" s="33" t="n">
        <f aca="false">IF(OR(ROW()-設定!$B$30&lt;2,ROW()+設定!$B$30&gt;13701,N($A1108)&lt;=0,N(INDEX($A$2:$A$13701,MIN(13700,MAX(1,ROW()-1+設定!$B$30))))&lt;=0,$A1108&lt;設定!$B$28,$A1108&gt;設定!$B$29),0,IF(AND($C1108&gt;=MAX(INDEX($C$1:$C$13701,MAX(1,ROW()-設定!$B$24)):INDEX($C$1:$C$13701,MAX(1,ROW()-1))),$C1108&gt;MAX(INDEX($C$1:$C$13701,MIN(13701,ROW()+1)):INDEX($C$1:$C$13701,MIN(13701,ROW()+設定!$B$24))),$C1108&gt;=設定!$B$32,$C1108&gt;=MAX(MIN(INDEX($C$1:$C$13701,MAX(1,ROW()-設定!$B$26)):INDEX($C$1:$C$13701,MAX(1,ROW()-1))),MIN(INDEX($C$1:$C$13701,MIN(13701,ROW()+1)):INDEX($C$1:$C$13701,MIN(13701,ROW()+設定!$B$26))))*10^(設定!$B$27/20)),1,0))</f>
        <v>0</v>
      </c>
      <c r="G1108" s="33" t="n">
        <f aca="false">$G1107+IF($F1108=1,1,0)</f>
        <v>0</v>
      </c>
      <c r="H1108" s="0" t="str">
        <f aca="false">IF($F1108=1,$G1108,"")</f>
        <v/>
      </c>
    </row>
    <row r="1109" customFormat="false" ht="15" hidden="false" customHeight="false" outlineLevel="0" collapsed="false">
      <c r="A1109" s="30" t="n">
        <v>172.96875</v>
      </c>
      <c r="B1109" s="31" t="n">
        <v>13.0476</v>
      </c>
      <c r="C1109" s="32" t="n">
        <f aca="false">IF($A1109="","",IF(設定!$B$21="dB",10^($B1109/20),ABS($B1109)))</f>
        <v>4.49138206050909</v>
      </c>
      <c r="D1109" s="32" t="n">
        <f aca="false">IF($A1109="","",$A1109^2)</f>
        <v>29918.1884765625</v>
      </c>
      <c r="E1109" s="32" t="n">
        <f aca="false">IF($A1109="","",IF($C1109&lt;=0,"",1/$C1109^2))</f>
        <v>0.0495724062365009</v>
      </c>
      <c r="F1109" s="33" t="n">
        <f aca="false">IF(OR(ROW()-設定!$B$30&lt;2,ROW()+設定!$B$30&gt;13701,N($A1109)&lt;=0,N(INDEX($A$2:$A$13701,MIN(13700,MAX(1,ROW()-1+設定!$B$30))))&lt;=0,$A1109&lt;設定!$B$28,$A1109&gt;設定!$B$29),0,IF(AND($C1109&gt;=MAX(INDEX($C$1:$C$13701,MAX(1,ROW()-設定!$B$24)):INDEX($C$1:$C$13701,MAX(1,ROW()-1))),$C1109&gt;MAX(INDEX($C$1:$C$13701,MIN(13701,ROW()+1)):INDEX($C$1:$C$13701,MIN(13701,ROW()+設定!$B$24))),$C1109&gt;=設定!$B$32,$C1109&gt;=MAX(MIN(INDEX($C$1:$C$13701,MAX(1,ROW()-設定!$B$26)):INDEX($C$1:$C$13701,MAX(1,ROW()-1))),MIN(INDEX($C$1:$C$13701,MIN(13701,ROW()+1)):INDEX($C$1:$C$13701,MIN(13701,ROW()+設定!$B$26))))*10^(設定!$B$27/20)),1,0))</f>
        <v>0</v>
      </c>
      <c r="G1109" s="33" t="n">
        <f aca="false">$G1108+IF($F1109=1,1,0)</f>
        <v>0</v>
      </c>
      <c r="H1109" s="0" t="str">
        <f aca="false">IF($F1109=1,$G1109,"")</f>
        <v/>
      </c>
    </row>
    <row r="1110" customFormat="false" ht="15" hidden="false" customHeight="false" outlineLevel="0" collapsed="false">
      <c r="A1110" s="30" t="n">
        <v>173.125</v>
      </c>
      <c r="B1110" s="31" t="n">
        <v>13.1841</v>
      </c>
      <c r="C1110" s="32" t="n">
        <f aca="false">IF($A1110="","",IF(設定!$B$21="dB",10^($B1110/20),ABS($B1110)))</f>
        <v>4.56252229844528</v>
      </c>
      <c r="D1110" s="32" t="n">
        <f aca="false">IF($A1110="","",$A1110^2)</f>
        <v>29972.265625</v>
      </c>
      <c r="E1110" s="32" t="n">
        <f aca="false">IF($A1110="","",IF($C1110&lt;=0,"",1/$C1110^2))</f>
        <v>0.0480385621514622</v>
      </c>
      <c r="F1110" s="33" t="n">
        <f aca="false">IF(OR(ROW()-設定!$B$30&lt;2,ROW()+設定!$B$30&gt;13701,N($A1110)&lt;=0,N(INDEX($A$2:$A$13701,MIN(13700,MAX(1,ROW()-1+設定!$B$30))))&lt;=0,$A1110&lt;設定!$B$28,$A1110&gt;設定!$B$29),0,IF(AND($C1110&gt;=MAX(INDEX($C$1:$C$13701,MAX(1,ROW()-設定!$B$24)):INDEX($C$1:$C$13701,MAX(1,ROW()-1))),$C1110&gt;MAX(INDEX($C$1:$C$13701,MIN(13701,ROW()+1)):INDEX($C$1:$C$13701,MIN(13701,ROW()+設定!$B$24))),$C1110&gt;=設定!$B$32,$C1110&gt;=MAX(MIN(INDEX($C$1:$C$13701,MAX(1,ROW()-設定!$B$26)):INDEX($C$1:$C$13701,MAX(1,ROW()-1))),MIN(INDEX($C$1:$C$13701,MIN(13701,ROW()+1)):INDEX($C$1:$C$13701,MIN(13701,ROW()+設定!$B$26))))*10^(設定!$B$27/20)),1,0))</f>
        <v>0</v>
      </c>
      <c r="G1110" s="33" t="n">
        <f aca="false">$G1109+IF($F1110=1,1,0)</f>
        <v>0</v>
      </c>
      <c r="H1110" s="0" t="str">
        <f aca="false">IF($F1110=1,$G1110,"")</f>
        <v/>
      </c>
    </row>
    <row r="1111" customFormat="false" ht="15" hidden="false" customHeight="false" outlineLevel="0" collapsed="false">
      <c r="A1111" s="30" t="n">
        <v>173.28125</v>
      </c>
      <c r="B1111" s="31" t="n">
        <v>13.0665</v>
      </c>
      <c r="C1111" s="32" t="n">
        <f aca="false">IF($A1111="","",IF(設定!$B$21="dB",10^($B1111/20),ABS($B1111)))</f>
        <v>4.50116569192417</v>
      </c>
      <c r="D1111" s="32" t="n">
        <f aca="false">IF($A1111="","",$A1111^2)</f>
        <v>30026.3916015625</v>
      </c>
      <c r="E1111" s="32" t="n">
        <f aca="false">IF($A1111="","",IF($C1111&lt;=0,"",1/$C1111^2))</f>
        <v>0.0493571415279084</v>
      </c>
      <c r="F1111" s="33" t="n">
        <f aca="false">IF(OR(ROW()-設定!$B$30&lt;2,ROW()+設定!$B$30&gt;13701,N($A1111)&lt;=0,N(INDEX($A$2:$A$13701,MIN(13700,MAX(1,ROW()-1+設定!$B$30))))&lt;=0,$A1111&lt;設定!$B$28,$A1111&gt;設定!$B$29),0,IF(AND($C1111&gt;=MAX(INDEX($C$1:$C$13701,MAX(1,ROW()-設定!$B$24)):INDEX($C$1:$C$13701,MAX(1,ROW()-1))),$C1111&gt;MAX(INDEX($C$1:$C$13701,MIN(13701,ROW()+1)):INDEX($C$1:$C$13701,MIN(13701,ROW()+設定!$B$24))),$C1111&gt;=設定!$B$32,$C1111&gt;=MAX(MIN(INDEX($C$1:$C$13701,MAX(1,ROW()-設定!$B$26)):INDEX($C$1:$C$13701,MAX(1,ROW()-1))),MIN(INDEX($C$1:$C$13701,MIN(13701,ROW()+1)):INDEX($C$1:$C$13701,MIN(13701,ROW()+設定!$B$26))))*10^(設定!$B$27/20)),1,0))</f>
        <v>0</v>
      </c>
      <c r="G1111" s="33" t="n">
        <f aca="false">$G1110+IF($F1111=1,1,0)</f>
        <v>0</v>
      </c>
      <c r="H1111" s="0" t="str">
        <f aca="false">IF($F1111=1,$G1111,"")</f>
        <v/>
      </c>
    </row>
    <row r="1112" customFormat="false" ht="15" hidden="false" customHeight="false" outlineLevel="0" collapsed="false">
      <c r="A1112" s="30" t="n">
        <v>173.4375</v>
      </c>
      <c r="B1112" s="31" t="n">
        <v>13.0635</v>
      </c>
      <c r="C1112" s="32" t="n">
        <f aca="false">IF($A1112="","",IF(設定!$B$21="dB",10^($B1112/20),ABS($B1112)))</f>
        <v>4.49961131281788</v>
      </c>
      <c r="D1112" s="32" t="n">
        <f aca="false">IF($A1112="","",$A1112^2)</f>
        <v>30080.56640625</v>
      </c>
      <c r="E1112" s="32" t="n">
        <f aca="false">IF($A1112="","",IF($C1112&lt;=0,"",1/$C1112^2))</f>
        <v>0.049391248012009</v>
      </c>
      <c r="F1112" s="33" t="n">
        <f aca="false">IF(OR(ROW()-設定!$B$30&lt;2,ROW()+設定!$B$30&gt;13701,N($A1112)&lt;=0,N(INDEX($A$2:$A$13701,MIN(13700,MAX(1,ROW()-1+設定!$B$30))))&lt;=0,$A1112&lt;設定!$B$28,$A1112&gt;設定!$B$29),0,IF(AND($C1112&gt;=MAX(INDEX($C$1:$C$13701,MAX(1,ROW()-設定!$B$24)):INDEX($C$1:$C$13701,MAX(1,ROW()-1))),$C1112&gt;MAX(INDEX($C$1:$C$13701,MIN(13701,ROW()+1)):INDEX($C$1:$C$13701,MIN(13701,ROW()+設定!$B$24))),$C1112&gt;=設定!$B$32,$C1112&gt;=MAX(MIN(INDEX($C$1:$C$13701,MAX(1,ROW()-設定!$B$26)):INDEX($C$1:$C$13701,MAX(1,ROW()-1))),MIN(INDEX($C$1:$C$13701,MIN(13701,ROW()+1)):INDEX($C$1:$C$13701,MIN(13701,ROW()+設定!$B$26))))*10^(設定!$B$27/20)),1,0))</f>
        <v>0</v>
      </c>
      <c r="G1112" s="33" t="n">
        <f aca="false">$G1111+IF($F1112=1,1,0)</f>
        <v>0</v>
      </c>
      <c r="H1112" s="0" t="str">
        <f aca="false">IF($F1112=1,$G1112,"")</f>
        <v/>
      </c>
    </row>
    <row r="1113" customFormat="false" ht="15" hidden="false" customHeight="false" outlineLevel="0" collapsed="false">
      <c r="A1113" s="30" t="n">
        <v>173.59375</v>
      </c>
      <c r="B1113" s="31" t="n">
        <v>12.9845</v>
      </c>
      <c r="C1113" s="32" t="n">
        <f aca="false">IF($A1113="","",IF(設定!$B$21="dB",10^($B1113/20),ABS($B1113)))</f>
        <v>4.45887194539502</v>
      </c>
      <c r="D1113" s="32" t="n">
        <f aca="false">IF($A1113="","",$A1113^2)</f>
        <v>30134.7900390625</v>
      </c>
      <c r="E1113" s="32" t="n">
        <f aca="false">IF($A1113="","",IF($C1113&lt;=0,"",1/$C1113^2))</f>
        <v>0.0502979170134105</v>
      </c>
      <c r="F1113" s="33" t="n">
        <f aca="false">IF(OR(ROW()-設定!$B$30&lt;2,ROW()+設定!$B$30&gt;13701,N($A1113)&lt;=0,N(INDEX($A$2:$A$13701,MIN(13700,MAX(1,ROW()-1+設定!$B$30))))&lt;=0,$A1113&lt;設定!$B$28,$A1113&gt;設定!$B$29),0,IF(AND($C1113&gt;=MAX(INDEX($C$1:$C$13701,MAX(1,ROW()-設定!$B$24)):INDEX($C$1:$C$13701,MAX(1,ROW()-1))),$C1113&gt;MAX(INDEX($C$1:$C$13701,MIN(13701,ROW()+1)):INDEX($C$1:$C$13701,MIN(13701,ROW()+設定!$B$24))),$C1113&gt;=設定!$B$32,$C1113&gt;=MAX(MIN(INDEX($C$1:$C$13701,MAX(1,ROW()-設定!$B$26)):INDEX($C$1:$C$13701,MAX(1,ROW()-1))),MIN(INDEX($C$1:$C$13701,MIN(13701,ROW()+1)):INDEX($C$1:$C$13701,MIN(13701,ROW()+設定!$B$26))))*10^(設定!$B$27/20)),1,0))</f>
        <v>0</v>
      </c>
      <c r="G1113" s="33" t="n">
        <f aca="false">$G1112+IF($F1113=1,1,0)</f>
        <v>0</v>
      </c>
      <c r="H1113" s="0" t="str">
        <f aca="false">IF($F1113=1,$G1113,"")</f>
        <v/>
      </c>
    </row>
    <row r="1114" customFormat="false" ht="15" hidden="false" customHeight="false" outlineLevel="0" collapsed="false">
      <c r="A1114" s="30" t="n">
        <v>173.75</v>
      </c>
      <c r="B1114" s="31" t="n">
        <v>13.1066</v>
      </c>
      <c r="C1114" s="32" t="n">
        <f aca="false">IF($A1114="","",IF(設定!$B$21="dB",10^($B1114/20),ABS($B1114)))</f>
        <v>4.52199418984877</v>
      </c>
      <c r="D1114" s="32" t="n">
        <f aca="false">IF($A1114="","",$A1114^2)</f>
        <v>30189.0625</v>
      </c>
      <c r="E1114" s="32" t="n">
        <f aca="false">IF($A1114="","",IF($C1114&lt;=0,"",1/$C1114^2))</f>
        <v>0.0489035064766308</v>
      </c>
      <c r="F1114" s="33" t="n">
        <f aca="false">IF(OR(ROW()-設定!$B$30&lt;2,ROW()+設定!$B$30&gt;13701,N($A1114)&lt;=0,N(INDEX($A$2:$A$13701,MIN(13700,MAX(1,ROW()-1+設定!$B$30))))&lt;=0,$A1114&lt;設定!$B$28,$A1114&gt;設定!$B$29),0,IF(AND($C1114&gt;=MAX(INDEX($C$1:$C$13701,MAX(1,ROW()-設定!$B$24)):INDEX($C$1:$C$13701,MAX(1,ROW()-1))),$C1114&gt;MAX(INDEX($C$1:$C$13701,MIN(13701,ROW()+1)):INDEX($C$1:$C$13701,MIN(13701,ROW()+設定!$B$24))),$C1114&gt;=設定!$B$32,$C1114&gt;=MAX(MIN(INDEX($C$1:$C$13701,MAX(1,ROW()-設定!$B$26)):INDEX($C$1:$C$13701,MAX(1,ROW()-1))),MIN(INDEX($C$1:$C$13701,MIN(13701,ROW()+1)):INDEX($C$1:$C$13701,MIN(13701,ROW()+設定!$B$26))))*10^(設定!$B$27/20)),1,0))</f>
        <v>0</v>
      </c>
      <c r="G1114" s="33" t="n">
        <f aca="false">$G1113+IF($F1114=1,1,0)</f>
        <v>0</v>
      </c>
      <c r="H1114" s="0" t="str">
        <f aca="false">IF($F1114=1,$G1114,"")</f>
        <v/>
      </c>
    </row>
    <row r="1115" customFormat="false" ht="15" hidden="false" customHeight="false" outlineLevel="0" collapsed="false">
      <c r="A1115" s="30" t="n">
        <v>173.90625</v>
      </c>
      <c r="B1115" s="31" t="n">
        <v>13.0195</v>
      </c>
      <c r="C1115" s="32" t="n">
        <f aca="false">IF($A1115="","",IF(設定!$B$21="dB",10^($B1115/20),ABS($B1115)))</f>
        <v>4.47687532468636</v>
      </c>
      <c r="D1115" s="32" t="n">
        <f aca="false">IF($A1115="","",$A1115^2)</f>
        <v>30243.3837890625</v>
      </c>
      <c r="E1115" s="32" t="n">
        <f aca="false">IF($A1115="","",IF($C1115&lt;=0,"",1/$C1115^2))</f>
        <v>0.049894192696563</v>
      </c>
      <c r="F1115" s="33" t="n">
        <f aca="false">IF(OR(ROW()-設定!$B$30&lt;2,ROW()+設定!$B$30&gt;13701,N($A1115)&lt;=0,N(INDEX($A$2:$A$13701,MIN(13700,MAX(1,ROW()-1+設定!$B$30))))&lt;=0,$A1115&lt;設定!$B$28,$A1115&gt;設定!$B$29),0,IF(AND($C1115&gt;=MAX(INDEX($C$1:$C$13701,MAX(1,ROW()-設定!$B$24)):INDEX($C$1:$C$13701,MAX(1,ROW()-1))),$C1115&gt;MAX(INDEX($C$1:$C$13701,MIN(13701,ROW()+1)):INDEX($C$1:$C$13701,MIN(13701,ROW()+設定!$B$24))),$C1115&gt;=設定!$B$32,$C1115&gt;=MAX(MIN(INDEX($C$1:$C$13701,MAX(1,ROW()-設定!$B$26)):INDEX($C$1:$C$13701,MAX(1,ROW()-1))),MIN(INDEX($C$1:$C$13701,MIN(13701,ROW()+1)):INDEX($C$1:$C$13701,MIN(13701,ROW()+設定!$B$26))))*10^(設定!$B$27/20)),1,0))</f>
        <v>0</v>
      </c>
      <c r="G1115" s="33" t="n">
        <f aca="false">$G1114+IF($F1115=1,1,0)</f>
        <v>0</v>
      </c>
      <c r="H1115" s="0" t="str">
        <f aca="false">IF($F1115=1,$G1115,"")</f>
        <v/>
      </c>
    </row>
    <row r="1116" customFormat="false" ht="15" hidden="false" customHeight="false" outlineLevel="0" collapsed="false">
      <c r="A1116" s="30" t="n">
        <v>174.0625</v>
      </c>
      <c r="B1116" s="31" t="n">
        <v>13.0964</v>
      </c>
      <c r="C1116" s="32" t="n">
        <f aca="false">IF($A1116="","",IF(設定!$B$21="dB",10^($B1116/20),ABS($B1116)))</f>
        <v>4.51668704562701</v>
      </c>
      <c r="D1116" s="32" t="n">
        <f aca="false">IF($A1116="","",$A1116^2)</f>
        <v>30297.75390625</v>
      </c>
      <c r="E1116" s="32" t="n">
        <f aca="false">IF($A1116="","",IF($C1116&lt;=0,"",1/$C1116^2))</f>
        <v>0.0490184980351833</v>
      </c>
      <c r="F1116" s="33" t="n">
        <f aca="false">IF(OR(ROW()-設定!$B$30&lt;2,ROW()+設定!$B$30&gt;13701,N($A1116)&lt;=0,N(INDEX($A$2:$A$13701,MIN(13700,MAX(1,ROW()-1+設定!$B$30))))&lt;=0,$A1116&lt;設定!$B$28,$A1116&gt;設定!$B$29),0,IF(AND($C1116&gt;=MAX(INDEX($C$1:$C$13701,MAX(1,ROW()-設定!$B$24)):INDEX($C$1:$C$13701,MAX(1,ROW()-1))),$C1116&gt;MAX(INDEX($C$1:$C$13701,MIN(13701,ROW()+1)):INDEX($C$1:$C$13701,MIN(13701,ROW()+設定!$B$24))),$C1116&gt;=設定!$B$32,$C1116&gt;=MAX(MIN(INDEX($C$1:$C$13701,MAX(1,ROW()-設定!$B$26)):INDEX($C$1:$C$13701,MAX(1,ROW()-1))),MIN(INDEX($C$1:$C$13701,MIN(13701,ROW()+1)):INDEX($C$1:$C$13701,MIN(13701,ROW()+設定!$B$26))))*10^(設定!$B$27/20)),1,0))</f>
        <v>0</v>
      </c>
      <c r="G1116" s="33" t="n">
        <f aca="false">$G1115+IF($F1116=1,1,0)</f>
        <v>0</v>
      </c>
      <c r="H1116" s="0" t="str">
        <f aca="false">IF($F1116=1,$G1116,"")</f>
        <v/>
      </c>
    </row>
    <row r="1117" customFormat="false" ht="15" hidden="false" customHeight="false" outlineLevel="0" collapsed="false">
      <c r="A1117" s="30" t="n">
        <v>174.21875</v>
      </c>
      <c r="B1117" s="31" t="n">
        <v>13.2242</v>
      </c>
      <c r="C1117" s="32" t="n">
        <f aca="false">IF($A1117="","",IF(設定!$B$21="dB",10^($B1117/20),ABS($B1117)))</f>
        <v>4.58363471525647</v>
      </c>
      <c r="D1117" s="32" t="n">
        <f aca="false">IF($A1117="","",$A1117^2)</f>
        <v>30352.1728515625</v>
      </c>
      <c r="E1117" s="32" t="n">
        <f aca="false">IF($A1117="","",IF($C1117&lt;=0,"",1/$C1117^2))</f>
        <v>0.0475970459912819</v>
      </c>
      <c r="F1117" s="33" t="n">
        <f aca="false">IF(OR(ROW()-設定!$B$30&lt;2,ROW()+設定!$B$30&gt;13701,N($A1117)&lt;=0,N(INDEX($A$2:$A$13701,MIN(13700,MAX(1,ROW()-1+設定!$B$30))))&lt;=0,$A1117&lt;設定!$B$28,$A1117&gt;設定!$B$29),0,IF(AND($C1117&gt;=MAX(INDEX($C$1:$C$13701,MAX(1,ROW()-設定!$B$24)):INDEX($C$1:$C$13701,MAX(1,ROW()-1))),$C1117&gt;MAX(INDEX($C$1:$C$13701,MIN(13701,ROW()+1)):INDEX($C$1:$C$13701,MIN(13701,ROW()+設定!$B$24))),$C1117&gt;=設定!$B$32,$C1117&gt;=MAX(MIN(INDEX($C$1:$C$13701,MAX(1,ROW()-設定!$B$26)):INDEX($C$1:$C$13701,MAX(1,ROW()-1))),MIN(INDEX($C$1:$C$13701,MIN(13701,ROW()+1)):INDEX($C$1:$C$13701,MIN(13701,ROW()+設定!$B$26))))*10^(設定!$B$27/20)),1,0))</f>
        <v>0</v>
      </c>
      <c r="G1117" s="33" t="n">
        <f aca="false">$G1116+IF($F1117=1,1,0)</f>
        <v>0</v>
      </c>
      <c r="H1117" s="0" t="str">
        <f aca="false">IF($F1117=1,$G1117,"")</f>
        <v/>
      </c>
    </row>
    <row r="1118" customFormat="false" ht="15" hidden="false" customHeight="false" outlineLevel="0" collapsed="false">
      <c r="A1118" s="30" t="n">
        <v>174.375</v>
      </c>
      <c r="B1118" s="31" t="n">
        <v>13.1555</v>
      </c>
      <c r="C1118" s="32" t="n">
        <f aca="false">IF($A1118="","",IF(設定!$B$21="dB",10^($B1118/20),ABS($B1118)))</f>
        <v>4.54752400237779</v>
      </c>
      <c r="D1118" s="32" t="n">
        <f aca="false">IF($A1118="","",$A1118^2)</f>
        <v>30406.640625</v>
      </c>
      <c r="E1118" s="32" t="n">
        <f aca="false">IF($A1118="","",IF($C1118&lt;=0,"",1/$C1118^2))</f>
        <v>0.0483559589242103</v>
      </c>
      <c r="F1118" s="33" t="n">
        <f aca="false">IF(OR(ROW()-設定!$B$30&lt;2,ROW()+設定!$B$30&gt;13701,N($A1118)&lt;=0,N(INDEX($A$2:$A$13701,MIN(13700,MAX(1,ROW()-1+設定!$B$30))))&lt;=0,$A1118&lt;設定!$B$28,$A1118&gt;設定!$B$29),0,IF(AND($C1118&gt;=MAX(INDEX($C$1:$C$13701,MAX(1,ROW()-設定!$B$24)):INDEX($C$1:$C$13701,MAX(1,ROW()-1))),$C1118&gt;MAX(INDEX($C$1:$C$13701,MIN(13701,ROW()+1)):INDEX($C$1:$C$13701,MIN(13701,ROW()+設定!$B$24))),$C1118&gt;=設定!$B$32,$C1118&gt;=MAX(MIN(INDEX($C$1:$C$13701,MAX(1,ROW()-設定!$B$26)):INDEX($C$1:$C$13701,MAX(1,ROW()-1))),MIN(INDEX($C$1:$C$13701,MIN(13701,ROW()+1)):INDEX($C$1:$C$13701,MIN(13701,ROW()+設定!$B$26))))*10^(設定!$B$27/20)),1,0))</f>
        <v>0</v>
      </c>
      <c r="G1118" s="33" t="n">
        <f aca="false">$G1117+IF($F1118=1,1,0)</f>
        <v>0</v>
      </c>
      <c r="H1118" s="0" t="str">
        <f aca="false">IF($F1118=1,$G1118,"")</f>
        <v/>
      </c>
    </row>
    <row r="1119" customFormat="false" ht="15" hidden="false" customHeight="false" outlineLevel="0" collapsed="false">
      <c r="A1119" s="30" t="n">
        <v>174.53125</v>
      </c>
      <c r="B1119" s="31" t="n">
        <v>13.171</v>
      </c>
      <c r="C1119" s="32" t="n">
        <f aca="false">IF($A1119="","",IF(設定!$B$21="dB",10^($B1119/20),ABS($B1119)))</f>
        <v>4.55564631963181</v>
      </c>
      <c r="D1119" s="32" t="n">
        <f aca="false">IF($A1119="","",$A1119^2)</f>
        <v>30461.1572265625</v>
      </c>
      <c r="E1119" s="32" t="n">
        <f aca="false">IF($A1119="","",IF($C1119&lt;=0,"",1/$C1119^2))</f>
        <v>0.0481836837818896</v>
      </c>
      <c r="F1119" s="33" t="n">
        <f aca="false">IF(OR(ROW()-設定!$B$30&lt;2,ROW()+設定!$B$30&gt;13701,N($A1119)&lt;=0,N(INDEX($A$2:$A$13701,MIN(13700,MAX(1,ROW()-1+設定!$B$30))))&lt;=0,$A1119&lt;設定!$B$28,$A1119&gt;設定!$B$29),0,IF(AND($C1119&gt;=MAX(INDEX($C$1:$C$13701,MAX(1,ROW()-設定!$B$24)):INDEX($C$1:$C$13701,MAX(1,ROW()-1))),$C1119&gt;MAX(INDEX($C$1:$C$13701,MIN(13701,ROW()+1)):INDEX($C$1:$C$13701,MIN(13701,ROW()+設定!$B$24))),$C1119&gt;=設定!$B$32,$C1119&gt;=MAX(MIN(INDEX($C$1:$C$13701,MAX(1,ROW()-設定!$B$26)):INDEX($C$1:$C$13701,MAX(1,ROW()-1))),MIN(INDEX($C$1:$C$13701,MIN(13701,ROW()+1)):INDEX($C$1:$C$13701,MIN(13701,ROW()+設定!$B$26))))*10^(設定!$B$27/20)),1,0))</f>
        <v>0</v>
      </c>
      <c r="G1119" s="33" t="n">
        <f aca="false">$G1118+IF($F1119=1,1,0)</f>
        <v>0</v>
      </c>
      <c r="H1119" s="0" t="str">
        <f aca="false">IF($F1119=1,$G1119,"")</f>
        <v/>
      </c>
    </row>
    <row r="1120" customFormat="false" ht="15" hidden="false" customHeight="false" outlineLevel="0" collapsed="false">
      <c r="A1120" s="30" t="n">
        <v>174.6875</v>
      </c>
      <c r="B1120" s="31" t="n">
        <v>13.1575</v>
      </c>
      <c r="C1120" s="32" t="n">
        <f aca="false">IF($A1120="","",IF(設定!$B$21="dB",10^($B1120/20),ABS($B1120)))</f>
        <v>4.54857122903738</v>
      </c>
      <c r="D1120" s="32" t="n">
        <f aca="false">IF($A1120="","",$A1120^2)</f>
        <v>30515.72265625</v>
      </c>
      <c r="E1120" s="32" t="n">
        <f aca="false">IF($A1120="","",IF($C1120&lt;=0,"",1/$C1120^2))</f>
        <v>0.0483336953089553</v>
      </c>
      <c r="F1120" s="33" t="n">
        <f aca="false">IF(OR(ROW()-設定!$B$30&lt;2,ROW()+設定!$B$30&gt;13701,N($A1120)&lt;=0,N(INDEX($A$2:$A$13701,MIN(13700,MAX(1,ROW()-1+設定!$B$30))))&lt;=0,$A1120&lt;設定!$B$28,$A1120&gt;設定!$B$29),0,IF(AND($C1120&gt;=MAX(INDEX($C$1:$C$13701,MAX(1,ROW()-設定!$B$24)):INDEX($C$1:$C$13701,MAX(1,ROW()-1))),$C1120&gt;MAX(INDEX($C$1:$C$13701,MIN(13701,ROW()+1)):INDEX($C$1:$C$13701,MIN(13701,ROW()+設定!$B$24))),$C1120&gt;=設定!$B$32,$C1120&gt;=MAX(MIN(INDEX($C$1:$C$13701,MAX(1,ROW()-設定!$B$26)):INDEX($C$1:$C$13701,MAX(1,ROW()-1))),MIN(INDEX($C$1:$C$13701,MIN(13701,ROW()+1)):INDEX($C$1:$C$13701,MIN(13701,ROW()+設定!$B$26))))*10^(設定!$B$27/20)),1,0))</f>
        <v>0</v>
      </c>
      <c r="G1120" s="33" t="n">
        <f aca="false">$G1119+IF($F1120=1,1,0)</f>
        <v>0</v>
      </c>
      <c r="H1120" s="0" t="str">
        <f aca="false">IF($F1120=1,$G1120,"")</f>
        <v/>
      </c>
    </row>
    <row r="1121" customFormat="false" ht="15" hidden="false" customHeight="false" outlineLevel="0" collapsed="false">
      <c r="A1121" s="30" t="n">
        <v>174.84375</v>
      </c>
      <c r="B1121" s="31" t="n">
        <v>13.1279</v>
      </c>
      <c r="C1121" s="32" t="n">
        <f aca="false">IF($A1121="","",IF(設定!$B$21="dB",10^($B1121/20),ABS($B1121)))</f>
        <v>4.53309687195728</v>
      </c>
      <c r="D1121" s="32" t="n">
        <f aca="false">IF($A1121="","",$A1121^2)</f>
        <v>30570.3369140625</v>
      </c>
      <c r="E1121" s="32" t="n">
        <f aca="false">IF($A1121="","",IF($C1121&lt;=0,"",1/$C1121^2))</f>
        <v>0.0486642461300963</v>
      </c>
      <c r="F1121" s="33" t="n">
        <f aca="false">IF(OR(ROW()-設定!$B$30&lt;2,ROW()+設定!$B$30&gt;13701,N($A1121)&lt;=0,N(INDEX($A$2:$A$13701,MIN(13700,MAX(1,ROW()-1+設定!$B$30))))&lt;=0,$A1121&lt;設定!$B$28,$A1121&gt;設定!$B$29),0,IF(AND($C1121&gt;=MAX(INDEX($C$1:$C$13701,MAX(1,ROW()-設定!$B$24)):INDEX($C$1:$C$13701,MAX(1,ROW()-1))),$C1121&gt;MAX(INDEX($C$1:$C$13701,MIN(13701,ROW()+1)):INDEX($C$1:$C$13701,MIN(13701,ROW()+設定!$B$24))),$C1121&gt;=設定!$B$32,$C1121&gt;=MAX(MIN(INDEX($C$1:$C$13701,MAX(1,ROW()-設定!$B$26)):INDEX($C$1:$C$13701,MAX(1,ROW()-1))),MIN(INDEX($C$1:$C$13701,MIN(13701,ROW()+1)):INDEX($C$1:$C$13701,MIN(13701,ROW()+設定!$B$26))))*10^(設定!$B$27/20)),1,0))</f>
        <v>0</v>
      </c>
      <c r="G1121" s="33" t="n">
        <f aca="false">$G1120+IF($F1121=1,1,0)</f>
        <v>0</v>
      </c>
      <c r="H1121" s="0" t="str">
        <f aca="false">IF($F1121=1,$G1121,"")</f>
        <v/>
      </c>
    </row>
    <row r="1122" customFormat="false" ht="15" hidden="false" customHeight="false" outlineLevel="0" collapsed="false">
      <c r="A1122" s="30" t="n">
        <v>175</v>
      </c>
      <c r="B1122" s="31" t="n">
        <v>13.1096</v>
      </c>
      <c r="C1122" s="32" t="n">
        <f aca="false">IF($A1122="","",IF(設定!$B$21="dB",10^($B1122/20),ABS($B1122)))</f>
        <v>4.52355630106211</v>
      </c>
      <c r="D1122" s="32" t="n">
        <f aca="false">IF($A1122="","",$A1122^2)</f>
        <v>30625</v>
      </c>
      <c r="E1122" s="32" t="n">
        <f aca="false">IF($A1122="","",IF($C1122&lt;=0,"",1/$C1122^2))</f>
        <v>0.0488697367961056</v>
      </c>
      <c r="F1122" s="33" t="n">
        <f aca="false">IF(OR(ROW()-設定!$B$30&lt;2,ROW()+設定!$B$30&gt;13701,N($A1122)&lt;=0,N(INDEX($A$2:$A$13701,MIN(13700,MAX(1,ROW()-1+設定!$B$30))))&lt;=0,$A1122&lt;設定!$B$28,$A1122&gt;設定!$B$29),0,IF(AND($C1122&gt;=MAX(INDEX($C$1:$C$13701,MAX(1,ROW()-設定!$B$24)):INDEX($C$1:$C$13701,MAX(1,ROW()-1))),$C1122&gt;MAX(INDEX($C$1:$C$13701,MIN(13701,ROW()+1)):INDEX($C$1:$C$13701,MIN(13701,ROW()+設定!$B$24))),$C1122&gt;=設定!$B$32,$C1122&gt;=MAX(MIN(INDEX($C$1:$C$13701,MAX(1,ROW()-設定!$B$26)):INDEX($C$1:$C$13701,MAX(1,ROW()-1))),MIN(INDEX($C$1:$C$13701,MIN(13701,ROW()+1)):INDEX($C$1:$C$13701,MIN(13701,ROW()+設定!$B$26))))*10^(設定!$B$27/20)),1,0))</f>
        <v>0</v>
      </c>
      <c r="G1122" s="33" t="n">
        <f aca="false">$G1121+IF($F1122=1,1,0)</f>
        <v>0</v>
      </c>
      <c r="H1122" s="0" t="str">
        <f aca="false">IF($F1122=1,$G1122,"")</f>
        <v/>
      </c>
    </row>
    <row r="1123" customFormat="false" ht="15" hidden="false" customHeight="false" outlineLevel="0" collapsed="false">
      <c r="A1123" s="30" t="n">
        <v>175.15625</v>
      </c>
      <c r="B1123" s="31" t="n">
        <v>13.0917</v>
      </c>
      <c r="C1123" s="32" t="n">
        <f aca="false">IF($A1123="","",IF(設定!$B$21="dB",10^($B1123/20),ABS($B1123)))</f>
        <v>4.51424369352337</v>
      </c>
      <c r="D1123" s="32" t="n">
        <f aca="false">IF($A1123="","",$A1123^2)</f>
        <v>30679.7119140625</v>
      </c>
      <c r="E1123" s="32" t="n">
        <f aca="false">IF($A1123="","",IF($C1123&lt;=0,"",1/$C1123^2))</f>
        <v>0.0490715753040538</v>
      </c>
      <c r="F1123" s="33" t="n">
        <f aca="false">IF(OR(ROW()-設定!$B$30&lt;2,ROW()+設定!$B$30&gt;13701,N($A1123)&lt;=0,N(INDEX($A$2:$A$13701,MIN(13700,MAX(1,ROW()-1+設定!$B$30))))&lt;=0,$A1123&lt;設定!$B$28,$A1123&gt;設定!$B$29),0,IF(AND($C1123&gt;=MAX(INDEX($C$1:$C$13701,MAX(1,ROW()-設定!$B$24)):INDEX($C$1:$C$13701,MAX(1,ROW()-1))),$C1123&gt;MAX(INDEX($C$1:$C$13701,MIN(13701,ROW()+1)):INDEX($C$1:$C$13701,MIN(13701,ROW()+設定!$B$24))),$C1123&gt;=設定!$B$32,$C1123&gt;=MAX(MIN(INDEX($C$1:$C$13701,MAX(1,ROW()-設定!$B$26)):INDEX($C$1:$C$13701,MAX(1,ROW()-1))),MIN(INDEX($C$1:$C$13701,MIN(13701,ROW()+1)):INDEX($C$1:$C$13701,MIN(13701,ROW()+設定!$B$26))))*10^(設定!$B$27/20)),1,0))</f>
        <v>0</v>
      </c>
      <c r="G1123" s="33" t="n">
        <f aca="false">$G1122+IF($F1123=1,1,0)</f>
        <v>0</v>
      </c>
      <c r="H1123" s="0" t="str">
        <f aca="false">IF($F1123=1,$G1123,"")</f>
        <v/>
      </c>
    </row>
    <row r="1124" customFormat="false" ht="15" hidden="false" customHeight="false" outlineLevel="0" collapsed="false">
      <c r="A1124" s="30" t="n">
        <v>175.3125</v>
      </c>
      <c r="B1124" s="31" t="n">
        <v>13.2049</v>
      </c>
      <c r="C1124" s="32" t="n">
        <f aca="false">IF($A1124="","",IF(設定!$B$21="dB",10^($B1124/20),ABS($B1124)))</f>
        <v>4.57346121052537</v>
      </c>
      <c r="D1124" s="32" t="n">
        <f aca="false">IF($A1124="","",$A1124^2)</f>
        <v>30734.47265625</v>
      </c>
      <c r="E1124" s="32" t="n">
        <f aca="false">IF($A1124="","",IF($C1124&lt;=0,"",1/$C1124^2))</f>
        <v>0.0478090374460074</v>
      </c>
      <c r="F1124" s="33" t="n">
        <f aca="false">IF(OR(ROW()-設定!$B$30&lt;2,ROW()+設定!$B$30&gt;13701,N($A1124)&lt;=0,N(INDEX($A$2:$A$13701,MIN(13700,MAX(1,ROW()-1+設定!$B$30))))&lt;=0,$A1124&lt;設定!$B$28,$A1124&gt;設定!$B$29),0,IF(AND($C1124&gt;=MAX(INDEX($C$1:$C$13701,MAX(1,ROW()-設定!$B$24)):INDEX($C$1:$C$13701,MAX(1,ROW()-1))),$C1124&gt;MAX(INDEX($C$1:$C$13701,MIN(13701,ROW()+1)):INDEX($C$1:$C$13701,MIN(13701,ROW()+設定!$B$24))),$C1124&gt;=設定!$B$32,$C1124&gt;=MAX(MIN(INDEX($C$1:$C$13701,MAX(1,ROW()-設定!$B$26)):INDEX($C$1:$C$13701,MAX(1,ROW()-1))),MIN(INDEX($C$1:$C$13701,MIN(13701,ROW()+1)):INDEX($C$1:$C$13701,MIN(13701,ROW()+設定!$B$26))))*10^(設定!$B$27/20)),1,0))</f>
        <v>0</v>
      </c>
      <c r="G1124" s="33" t="n">
        <f aca="false">$G1123+IF($F1124=1,1,0)</f>
        <v>0</v>
      </c>
      <c r="H1124" s="0" t="str">
        <f aca="false">IF($F1124=1,$G1124,"")</f>
        <v/>
      </c>
    </row>
    <row r="1125" customFormat="false" ht="15" hidden="false" customHeight="false" outlineLevel="0" collapsed="false">
      <c r="A1125" s="30" t="n">
        <v>175.46875</v>
      </c>
      <c r="B1125" s="31" t="n">
        <v>13.013</v>
      </c>
      <c r="C1125" s="32" t="n">
        <f aca="false">IF($A1125="","",IF(設定!$B$21="dB",10^($B1125/20),ABS($B1125)))</f>
        <v>4.47352635235249</v>
      </c>
      <c r="D1125" s="32" t="n">
        <f aca="false">IF($A1125="","",$A1125^2)</f>
        <v>30789.2822265625</v>
      </c>
      <c r="E1125" s="32" t="n">
        <f aca="false">IF($A1125="","",IF($C1125&lt;=0,"",1/$C1125^2))</f>
        <v>0.0499689242630594</v>
      </c>
      <c r="F1125" s="33" t="n">
        <f aca="false">IF(OR(ROW()-設定!$B$30&lt;2,ROW()+設定!$B$30&gt;13701,N($A1125)&lt;=0,N(INDEX($A$2:$A$13701,MIN(13700,MAX(1,ROW()-1+設定!$B$30))))&lt;=0,$A1125&lt;設定!$B$28,$A1125&gt;設定!$B$29),0,IF(AND($C1125&gt;=MAX(INDEX($C$1:$C$13701,MAX(1,ROW()-設定!$B$24)):INDEX($C$1:$C$13701,MAX(1,ROW()-1))),$C1125&gt;MAX(INDEX($C$1:$C$13701,MIN(13701,ROW()+1)):INDEX($C$1:$C$13701,MIN(13701,ROW()+設定!$B$24))),$C1125&gt;=設定!$B$32,$C1125&gt;=MAX(MIN(INDEX($C$1:$C$13701,MAX(1,ROW()-設定!$B$26)):INDEX($C$1:$C$13701,MAX(1,ROW()-1))),MIN(INDEX($C$1:$C$13701,MIN(13701,ROW()+1)):INDEX($C$1:$C$13701,MIN(13701,ROW()+設定!$B$26))))*10^(設定!$B$27/20)),1,0))</f>
        <v>0</v>
      </c>
      <c r="G1125" s="33" t="n">
        <f aca="false">$G1124+IF($F1125=1,1,0)</f>
        <v>0</v>
      </c>
      <c r="H1125" s="0" t="str">
        <f aca="false">IF($F1125=1,$G1125,"")</f>
        <v/>
      </c>
    </row>
    <row r="1126" customFormat="false" ht="15" hidden="false" customHeight="false" outlineLevel="0" collapsed="false">
      <c r="A1126" s="30" t="n">
        <v>175.625</v>
      </c>
      <c r="B1126" s="31" t="n">
        <v>13.2666</v>
      </c>
      <c r="C1126" s="32" t="n">
        <f aca="false">IF($A1126="","",IF(設定!$B$21="dB",10^($B1126/20),ABS($B1126)))</f>
        <v>4.60606433861071</v>
      </c>
      <c r="D1126" s="32" t="n">
        <f aca="false">IF($A1126="","",$A1126^2)</f>
        <v>30844.140625</v>
      </c>
      <c r="E1126" s="32" t="n">
        <f aca="false">IF($A1126="","",IF($C1126&lt;=0,"",1/$C1126^2))</f>
        <v>0.0471346188991596</v>
      </c>
      <c r="F1126" s="33" t="n">
        <f aca="false">IF(OR(ROW()-設定!$B$30&lt;2,ROW()+設定!$B$30&gt;13701,N($A1126)&lt;=0,N(INDEX($A$2:$A$13701,MIN(13700,MAX(1,ROW()-1+設定!$B$30))))&lt;=0,$A1126&lt;設定!$B$28,$A1126&gt;設定!$B$29),0,IF(AND($C1126&gt;=MAX(INDEX($C$1:$C$13701,MAX(1,ROW()-設定!$B$24)):INDEX($C$1:$C$13701,MAX(1,ROW()-1))),$C1126&gt;MAX(INDEX($C$1:$C$13701,MIN(13701,ROW()+1)):INDEX($C$1:$C$13701,MIN(13701,ROW()+設定!$B$24))),$C1126&gt;=設定!$B$32,$C1126&gt;=MAX(MIN(INDEX($C$1:$C$13701,MAX(1,ROW()-設定!$B$26)):INDEX($C$1:$C$13701,MAX(1,ROW()-1))),MIN(INDEX($C$1:$C$13701,MIN(13701,ROW()+1)):INDEX($C$1:$C$13701,MIN(13701,ROW()+設定!$B$26))))*10^(設定!$B$27/20)),1,0))</f>
        <v>0</v>
      </c>
      <c r="G1126" s="33" t="n">
        <f aca="false">$G1125+IF($F1126=1,1,0)</f>
        <v>0</v>
      </c>
      <c r="H1126" s="0" t="str">
        <f aca="false">IF($F1126=1,$G1126,"")</f>
        <v/>
      </c>
    </row>
    <row r="1127" customFormat="false" ht="15" hidden="false" customHeight="false" outlineLevel="0" collapsed="false">
      <c r="A1127" s="30" t="n">
        <v>175.78125</v>
      </c>
      <c r="B1127" s="31" t="n">
        <v>13.1328</v>
      </c>
      <c r="C1127" s="32" t="n">
        <f aca="false">IF($A1127="","",IF(設定!$B$21="dB",10^($B1127/20),ABS($B1127)))</f>
        <v>4.5356548645281</v>
      </c>
      <c r="D1127" s="32" t="n">
        <f aca="false">IF($A1127="","",$A1127^2)</f>
        <v>30899.0478515625</v>
      </c>
      <c r="E1127" s="32" t="n">
        <f aca="false">IF($A1127="","",IF($C1127&lt;=0,"",1/$C1127^2))</f>
        <v>0.0486093708447226</v>
      </c>
      <c r="F1127" s="33" t="n">
        <f aca="false">IF(OR(ROW()-設定!$B$30&lt;2,ROW()+設定!$B$30&gt;13701,N($A1127)&lt;=0,N(INDEX($A$2:$A$13701,MIN(13700,MAX(1,ROW()-1+設定!$B$30))))&lt;=0,$A1127&lt;設定!$B$28,$A1127&gt;設定!$B$29),0,IF(AND($C1127&gt;=MAX(INDEX($C$1:$C$13701,MAX(1,ROW()-設定!$B$24)):INDEX($C$1:$C$13701,MAX(1,ROW()-1))),$C1127&gt;MAX(INDEX($C$1:$C$13701,MIN(13701,ROW()+1)):INDEX($C$1:$C$13701,MIN(13701,ROW()+設定!$B$24))),$C1127&gt;=設定!$B$32,$C1127&gt;=MAX(MIN(INDEX($C$1:$C$13701,MAX(1,ROW()-設定!$B$26)):INDEX($C$1:$C$13701,MAX(1,ROW()-1))),MIN(INDEX($C$1:$C$13701,MIN(13701,ROW()+1)):INDEX($C$1:$C$13701,MIN(13701,ROW()+設定!$B$26))))*10^(設定!$B$27/20)),1,0))</f>
        <v>0</v>
      </c>
      <c r="G1127" s="33" t="n">
        <f aca="false">$G1126+IF($F1127=1,1,0)</f>
        <v>0</v>
      </c>
      <c r="H1127" s="0" t="str">
        <f aca="false">IF($F1127=1,$G1127,"")</f>
        <v/>
      </c>
    </row>
    <row r="1128" customFormat="false" ht="15" hidden="false" customHeight="false" outlineLevel="0" collapsed="false">
      <c r="A1128" s="30" t="n">
        <v>175.9375</v>
      </c>
      <c r="B1128" s="31" t="n">
        <v>13.0522</v>
      </c>
      <c r="C1128" s="32" t="n">
        <f aca="false">IF($A1128="","",IF(設定!$B$21="dB",10^($B1128/20),ABS($B1128)))</f>
        <v>4.49376130202745</v>
      </c>
      <c r="D1128" s="32" t="n">
        <f aca="false">IF($A1128="","",$A1128^2)</f>
        <v>30954.00390625</v>
      </c>
      <c r="E1128" s="32" t="n">
        <f aca="false">IF($A1128="","",IF($C1128&lt;=0,"",1/$C1128^2))</f>
        <v>0.049519927479405</v>
      </c>
      <c r="F1128" s="33" t="n">
        <f aca="false">IF(OR(ROW()-設定!$B$30&lt;2,ROW()+設定!$B$30&gt;13701,N($A1128)&lt;=0,N(INDEX($A$2:$A$13701,MIN(13700,MAX(1,ROW()-1+設定!$B$30))))&lt;=0,$A1128&lt;設定!$B$28,$A1128&gt;設定!$B$29),0,IF(AND($C1128&gt;=MAX(INDEX($C$1:$C$13701,MAX(1,ROW()-設定!$B$24)):INDEX($C$1:$C$13701,MAX(1,ROW()-1))),$C1128&gt;MAX(INDEX($C$1:$C$13701,MIN(13701,ROW()+1)):INDEX($C$1:$C$13701,MIN(13701,ROW()+設定!$B$24))),$C1128&gt;=設定!$B$32,$C1128&gt;=MAX(MIN(INDEX($C$1:$C$13701,MAX(1,ROW()-設定!$B$26)):INDEX($C$1:$C$13701,MAX(1,ROW()-1))),MIN(INDEX($C$1:$C$13701,MIN(13701,ROW()+1)):INDEX($C$1:$C$13701,MIN(13701,ROW()+設定!$B$26))))*10^(設定!$B$27/20)),1,0))</f>
        <v>0</v>
      </c>
      <c r="G1128" s="33" t="n">
        <f aca="false">$G1127+IF($F1128=1,1,0)</f>
        <v>0</v>
      </c>
      <c r="H1128" s="0" t="str">
        <f aca="false">IF($F1128=1,$G1128,"")</f>
        <v/>
      </c>
    </row>
    <row r="1129" customFormat="false" ht="15" hidden="false" customHeight="false" outlineLevel="0" collapsed="false">
      <c r="A1129" s="30" t="n">
        <v>176.09375</v>
      </c>
      <c r="B1129" s="31" t="n">
        <v>13.0808</v>
      </c>
      <c r="C1129" s="32" t="n">
        <f aca="false">IF($A1129="","",IF(設定!$B$21="dB",10^($B1129/20),ABS($B1129)))</f>
        <v>4.50858228206608</v>
      </c>
      <c r="D1129" s="32" t="n">
        <f aca="false">IF($A1129="","",$A1129^2)</f>
        <v>31009.0087890625</v>
      </c>
      <c r="E1129" s="32" t="n">
        <f aca="false">IF($A1129="","",IF($C1129&lt;=0,"",1/$C1129^2))</f>
        <v>0.0491948906996916</v>
      </c>
      <c r="F1129" s="33" t="n">
        <f aca="false">IF(OR(ROW()-設定!$B$30&lt;2,ROW()+設定!$B$30&gt;13701,N($A1129)&lt;=0,N(INDEX($A$2:$A$13701,MIN(13700,MAX(1,ROW()-1+設定!$B$30))))&lt;=0,$A1129&lt;設定!$B$28,$A1129&gt;設定!$B$29),0,IF(AND($C1129&gt;=MAX(INDEX($C$1:$C$13701,MAX(1,ROW()-設定!$B$24)):INDEX($C$1:$C$13701,MAX(1,ROW()-1))),$C1129&gt;MAX(INDEX($C$1:$C$13701,MIN(13701,ROW()+1)):INDEX($C$1:$C$13701,MIN(13701,ROW()+設定!$B$24))),$C1129&gt;=設定!$B$32,$C1129&gt;=MAX(MIN(INDEX($C$1:$C$13701,MAX(1,ROW()-設定!$B$26)):INDEX($C$1:$C$13701,MAX(1,ROW()-1))),MIN(INDEX($C$1:$C$13701,MIN(13701,ROW()+1)):INDEX($C$1:$C$13701,MIN(13701,ROW()+設定!$B$26))))*10^(設定!$B$27/20)),1,0))</f>
        <v>0</v>
      </c>
      <c r="G1129" s="33" t="n">
        <f aca="false">$G1128+IF($F1129=1,1,0)</f>
        <v>0</v>
      </c>
      <c r="H1129" s="0" t="str">
        <f aca="false">IF($F1129=1,$G1129,"")</f>
        <v/>
      </c>
    </row>
    <row r="1130" customFormat="false" ht="15" hidden="false" customHeight="false" outlineLevel="0" collapsed="false">
      <c r="A1130" s="30" t="n">
        <v>176.25</v>
      </c>
      <c r="B1130" s="31" t="n">
        <v>13.0623</v>
      </c>
      <c r="C1130" s="32" t="n">
        <f aca="false">IF($A1130="","",IF(設定!$B$21="dB",10^($B1130/20),ABS($B1130)))</f>
        <v>4.49898971148158</v>
      </c>
      <c r="D1130" s="32" t="n">
        <f aca="false">IF($A1130="","",$A1130^2)</f>
        <v>31064.0625</v>
      </c>
      <c r="E1130" s="32" t="n">
        <f aca="false">IF($A1130="","",IF($C1130&lt;=0,"",1/$C1130^2))</f>
        <v>0.0494048972037953</v>
      </c>
      <c r="F1130" s="33" t="n">
        <f aca="false">IF(OR(ROW()-設定!$B$30&lt;2,ROW()+設定!$B$30&gt;13701,N($A1130)&lt;=0,N(INDEX($A$2:$A$13701,MIN(13700,MAX(1,ROW()-1+設定!$B$30))))&lt;=0,$A1130&lt;設定!$B$28,$A1130&gt;設定!$B$29),0,IF(AND($C1130&gt;=MAX(INDEX($C$1:$C$13701,MAX(1,ROW()-設定!$B$24)):INDEX($C$1:$C$13701,MAX(1,ROW()-1))),$C1130&gt;MAX(INDEX($C$1:$C$13701,MIN(13701,ROW()+1)):INDEX($C$1:$C$13701,MIN(13701,ROW()+設定!$B$24))),$C1130&gt;=設定!$B$32,$C1130&gt;=MAX(MIN(INDEX($C$1:$C$13701,MAX(1,ROW()-設定!$B$26)):INDEX($C$1:$C$13701,MAX(1,ROW()-1))),MIN(INDEX($C$1:$C$13701,MIN(13701,ROW()+1)):INDEX($C$1:$C$13701,MIN(13701,ROW()+設定!$B$26))))*10^(設定!$B$27/20)),1,0))</f>
        <v>0</v>
      </c>
      <c r="G1130" s="33" t="n">
        <f aca="false">$G1129+IF($F1130=1,1,0)</f>
        <v>0</v>
      </c>
      <c r="H1130" s="0" t="str">
        <f aca="false">IF($F1130=1,$G1130,"")</f>
        <v/>
      </c>
    </row>
    <row r="1131" customFormat="false" ht="15" hidden="false" customHeight="false" outlineLevel="0" collapsed="false">
      <c r="A1131" s="30" t="n">
        <v>176.40625</v>
      </c>
      <c r="B1131" s="31" t="n">
        <v>13.1515</v>
      </c>
      <c r="C1131" s="32" t="n">
        <f aca="false">IF($A1131="","",IF(設定!$B$21="dB",10^($B1131/20),ABS($B1131)))</f>
        <v>4.54543027231838</v>
      </c>
      <c r="D1131" s="32" t="n">
        <f aca="false">IF($A1131="","",$A1131^2)</f>
        <v>31119.1650390625</v>
      </c>
      <c r="E1131" s="32" t="n">
        <f aca="false">IF($A1131="","",IF($C1131&lt;=0,"",1/$C1131^2))</f>
        <v>0.0484005169248485</v>
      </c>
      <c r="F1131" s="33" t="n">
        <f aca="false">IF(OR(ROW()-設定!$B$30&lt;2,ROW()+設定!$B$30&gt;13701,N($A1131)&lt;=0,N(INDEX($A$2:$A$13701,MIN(13700,MAX(1,ROW()-1+設定!$B$30))))&lt;=0,$A1131&lt;設定!$B$28,$A1131&gt;設定!$B$29),0,IF(AND($C1131&gt;=MAX(INDEX($C$1:$C$13701,MAX(1,ROW()-設定!$B$24)):INDEX($C$1:$C$13701,MAX(1,ROW()-1))),$C1131&gt;MAX(INDEX($C$1:$C$13701,MIN(13701,ROW()+1)):INDEX($C$1:$C$13701,MIN(13701,ROW()+設定!$B$24))),$C1131&gt;=設定!$B$32,$C1131&gt;=MAX(MIN(INDEX($C$1:$C$13701,MAX(1,ROW()-設定!$B$26)):INDEX($C$1:$C$13701,MAX(1,ROW()-1))),MIN(INDEX($C$1:$C$13701,MIN(13701,ROW()+1)):INDEX($C$1:$C$13701,MIN(13701,ROW()+設定!$B$26))))*10^(設定!$B$27/20)),1,0))</f>
        <v>0</v>
      </c>
      <c r="G1131" s="33" t="n">
        <f aca="false">$G1130+IF($F1131=1,1,0)</f>
        <v>0</v>
      </c>
      <c r="H1131" s="0" t="str">
        <f aca="false">IF($F1131=1,$G1131,"")</f>
        <v/>
      </c>
    </row>
    <row r="1132" customFormat="false" ht="15" hidden="false" customHeight="false" outlineLevel="0" collapsed="false">
      <c r="A1132" s="30" t="n">
        <v>176.5625</v>
      </c>
      <c r="B1132" s="31" t="n">
        <v>13.0611</v>
      </c>
      <c r="C1132" s="32" t="n">
        <f aca="false">IF($A1132="","",IF(設定!$B$21="dB",10^($B1132/20),ABS($B1132)))</f>
        <v>4.49836819601675</v>
      </c>
      <c r="D1132" s="32" t="n">
        <f aca="false">IF($A1132="","",$A1132^2)</f>
        <v>31174.31640625</v>
      </c>
      <c r="E1132" s="32" t="n">
        <f aca="false">IF($A1132="","",IF($C1132&lt;=0,"",1/$C1132^2))</f>
        <v>0.0494185501675138</v>
      </c>
      <c r="F1132" s="33" t="n">
        <f aca="false">IF(OR(ROW()-設定!$B$30&lt;2,ROW()+設定!$B$30&gt;13701,N($A1132)&lt;=0,N(INDEX($A$2:$A$13701,MIN(13700,MAX(1,ROW()-1+設定!$B$30))))&lt;=0,$A1132&lt;設定!$B$28,$A1132&gt;設定!$B$29),0,IF(AND($C1132&gt;=MAX(INDEX($C$1:$C$13701,MAX(1,ROW()-設定!$B$24)):INDEX($C$1:$C$13701,MAX(1,ROW()-1))),$C1132&gt;MAX(INDEX($C$1:$C$13701,MIN(13701,ROW()+1)):INDEX($C$1:$C$13701,MIN(13701,ROW()+設定!$B$24))),$C1132&gt;=設定!$B$32,$C1132&gt;=MAX(MIN(INDEX($C$1:$C$13701,MAX(1,ROW()-設定!$B$26)):INDEX($C$1:$C$13701,MAX(1,ROW()-1))),MIN(INDEX($C$1:$C$13701,MIN(13701,ROW()+1)):INDEX($C$1:$C$13701,MIN(13701,ROW()+設定!$B$26))))*10^(設定!$B$27/20)),1,0))</f>
        <v>0</v>
      </c>
      <c r="G1132" s="33" t="n">
        <f aca="false">$G1131+IF($F1132=1,1,0)</f>
        <v>0</v>
      </c>
      <c r="H1132" s="0" t="str">
        <f aca="false">IF($F1132=1,$G1132,"")</f>
        <v/>
      </c>
    </row>
    <row r="1133" customFormat="false" ht="15" hidden="false" customHeight="false" outlineLevel="0" collapsed="false">
      <c r="A1133" s="30" t="n">
        <v>176.71875</v>
      </c>
      <c r="B1133" s="31" t="n">
        <v>13.2557</v>
      </c>
      <c r="C1133" s="32" t="n">
        <f aca="false">IF($A1133="","",IF(設定!$B$21="dB",10^($B1133/20),ABS($B1133)))</f>
        <v>4.60028777288011</v>
      </c>
      <c r="D1133" s="32" t="n">
        <f aca="false">IF($A1133="","",$A1133^2)</f>
        <v>31229.5166015625</v>
      </c>
      <c r="E1133" s="32" t="n">
        <f aca="false">IF($A1133="","",IF($C1133&lt;=0,"",1/$C1133^2))</f>
        <v>0.0472530667814983</v>
      </c>
      <c r="F1133" s="33" t="n">
        <f aca="false">IF(OR(ROW()-設定!$B$30&lt;2,ROW()+設定!$B$30&gt;13701,N($A1133)&lt;=0,N(INDEX($A$2:$A$13701,MIN(13700,MAX(1,ROW()-1+設定!$B$30))))&lt;=0,$A1133&lt;設定!$B$28,$A1133&gt;設定!$B$29),0,IF(AND($C1133&gt;=MAX(INDEX($C$1:$C$13701,MAX(1,ROW()-設定!$B$24)):INDEX($C$1:$C$13701,MAX(1,ROW()-1))),$C1133&gt;MAX(INDEX($C$1:$C$13701,MIN(13701,ROW()+1)):INDEX($C$1:$C$13701,MIN(13701,ROW()+設定!$B$24))),$C1133&gt;=設定!$B$32,$C1133&gt;=MAX(MIN(INDEX($C$1:$C$13701,MAX(1,ROW()-設定!$B$26)):INDEX($C$1:$C$13701,MAX(1,ROW()-1))),MIN(INDEX($C$1:$C$13701,MIN(13701,ROW()+1)):INDEX($C$1:$C$13701,MIN(13701,ROW()+設定!$B$26))))*10^(設定!$B$27/20)),1,0))</f>
        <v>0</v>
      </c>
      <c r="G1133" s="33" t="n">
        <f aca="false">$G1132+IF($F1133=1,1,0)</f>
        <v>0</v>
      </c>
      <c r="H1133" s="0" t="str">
        <f aca="false">IF($F1133=1,$G1133,"")</f>
        <v/>
      </c>
    </row>
    <row r="1134" customFormat="false" ht="15" hidden="false" customHeight="false" outlineLevel="0" collapsed="false">
      <c r="A1134" s="30" t="n">
        <v>176.875</v>
      </c>
      <c r="B1134" s="31" t="n">
        <v>13.057</v>
      </c>
      <c r="C1134" s="32" t="n">
        <f aca="false">IF($A1134="","",IF(設定!$B$21="dB",10^($B1134/20),ABS($B1134)))</f>
        <v>4.49624533259577</v>
      </c>
      <c r="D1134" s="32" t="n">
        <f aca="false">IF($A1134="","",$A1134^2)</f>
        <v>31284.765625</v>
      </c>
      <c r="E1134" s="32" t="n">
        <f aca="false">IF($A1134="","",IF($C1134&lt;=0,"",1/$C1134^2))</f>
        <v>0.0494652262675065</v>
      </c>
      <c r="F1134" s="33" t="n">
        <f aca="false">IF(OR(ROW()-設定!$B$30&lt;2,ROW()+設定!$B$30&gt;13701,N($A1134)&lt;=0,N(INDEX($A$2:$A$13701,MIN(13700,MAX(1,ROW()-1+設定!$B$30))))&lt;=0,$A1134&lt;設定!$B$28,$A1134&gt;設定!$B$29),0,IF(AND($C1134&gt;=MAX(INDEX($C$1:$C$13701,MAX(1,ROW()-設定!$B$24)):INDEX($C$1:$C$13701,MAX(1,ROW()-1))),$C1134&gt;MAX(INDEX($C$1:$C$13701,MIN(13701,ROW()+1)):INDEX($C$1:$C$13701,MIN(13701,ROW()+設定!$B$24))),$C1134&gt;=設定!$B$32,$C1134&gt;=MAX(MIN(INDEX($C$1:$C$13701,MAX(1,ROW()-設定!$B$26)):INDEX($C$1:$C$13701,MAX(1,ROW()-1))),MIN(INDEX($C$1:$C$13701,MIN(13701,ROW()+1)):INDEX($C$1:$C$13701,MIN(13701,ROW()+設定!$B$26))))*10^(設定!$B$27/20)),1,0))</f>
        <v>0</v>
      </c>
      <c r="G1134" s="33" t="n">
        <f aca="false">$G1133+IF($F1134=1,1,0)</f>
        <v>0</v>
      </c>
      <c r="H1134" s="0" t="str">
        <f aca="false">IF($F1134=1,$G1134,"")</f>
        <v/>
      </c>
    </row>
    <row r="1135" customFormat="false" ht="15" hidden="false" customHeight="false" outlineLevel="0" collapsed="false">
      <c r="A1135" s="30" t="n">
        <v>177.03125</v>
      </c>
      <c r="B1135" s="31" t="n">
        <v>12.9</v>
      </c>
      <c r="C1135" s="32" t="n">
        <f aca="false">IF($A1135="","",IF(設定!$B$21="dB",10^($B1135/20),ABS($B1135)))</f>
        <v>4.41570447353313</v>
      </c>
      <c r="D1135" s="32" t="n">
        <f aca="false">IF($A1135="","",$A1135^2)</f>
        <v>31340.0634765625</v>
      </c>
      <c r="E1135" s="32" t="n">
        <f aca="false">IF($A1135="","",IF($C1135&lt;=0,"",1/$C1135^2))</f>
        <v>0.0512861383991365</v>
      </c>
      <c r="F1135" s="33" t="n">
        <f aca="false">IF(OR(ROW()-設定!$B$30&lt;2,ROW()+設定!$B$30&gt;13701,N($A1135)&lt;=0,N(INDEX($A$2:$A$13701,MIN(13700,MAX(1,ROW()-1+設定!$B$30))))&lt;=0,$A1135&lt;設定!$B$28,$A1135&gt;設定!$B$29),0,IF(AND($C1135&gt;=MAX(INDEX($C$1:$C$13701,MAX(1,ROW()-設定!$B$24)):INDEX($C$1:$C$13701,MAX(1,ROW()-1))),$C1135&gt;MAX(INDEX($C$1:$C$13701,MIN(13701,ROW()+1)):INDEX($C$1:$C$13701,MIN(13701,ROW()+設定!$B$24))),$C1135&gt;=設定!$B$32,$C1135&gt;=MAX(MIN(INDEX($C$1:$C$13701,MAX(1,ROW()-設定!$B$26)):INDEX($C$1:$C$13701,MAX(1,ROW()-1))),MIN(INDEX($C$1:$C$13701,MIN(13701,ROW()+1)):INDEX($C$1:$C$13701,MIN(13701,ROW()+設定!$B$26))))*10^(設定!$B$27/20)),1,0))</f>
        <v>0</v>
      </c>
      <c r="G1135" s="33" t="n">
        <f aca="false">$G1134+IF($F1135=1,1,0)</f>
        <v>0</v>
      </c>
      <c r="H1135" s="0" t="str">
        <f aca="false">IF($F1135=1,$G1135,"")</f>
        <v/>
      </c>
    </row>
    <row r="1136" customFormat="false" ht="15" hidden="false" customHeight="false" outlineLevel="0" collapsed="false">
      <c r="A1136" s="30" t="n">
        <v>177.1875</v>
      </c>
      <c r="B1136" s="31" t="n">
        <v>13.0649</v>
      </c>
      <c r="C1136" s="32" t="n">
        <f aca="false">IF($A1136="","",IF(設定!$B$21="dB",10^($B1136/20),ABS($B1136)))</f>
        <v>4.50033662292472</v>
      </c>
      <c r="D1136" s="32" t="n">
        <f aca="false">IF($A1136="","",$A1136^2)</f>
        <v>31395.41015625</v>
      </c>
      <c r="E1136" s="32" t="n">
        <f aca="false">IF($A1136="","",IF($C1136&lt;=0,"",1/$C1136^2))</f>
        <v>0.0493753287208379</v>
      </c>
      <c r="F1136" s="33" t="n">
        <f aca="false">IF(OR(ROW()-設定!$B$30&lt;2,ROW()+設定!$B$30&gt;13701,N($A1136)&lt;=0,N(INDEX($A$2:$A$13701,MIN(13700,MAX(1,ROW()-1+設定!$B$30))))&lt;=0,$A1136&lt;設定!$B$28,$A1136&gt;設定!$B$29),0,IF(AND($C1136&gt;=MAX(INDEX($C$1:$C$13701,MAX(1,ROW()-設定!$B$24)):INDEX($C$1:$C$13701,MAX(1,ROW()-1))),$C1136&gt;MAX(INDEX($C$1:$C$13701,MIN(13701,ROW()+1)):INDEX($C$1:$C$13701,MIN(13701,ROW()+設定!$B$24))),$C1136&gt;=設定!$B$32,$C1136&gt;=MAX(MIN(INDEX($C$1:$C$13701,MAX(1,ROW()-設定!$B$26)):INDEX($C$1:$C$13701,MAX(1,ROW()-1))),MIN(INDEX($C$1:$C$13701,MIN(13701,ROW()+1)):INDEX($C$1:$C$13701,MIN(13701,ROW()+設定!$B$26))))*10^(設定!$B$27/20)),1,0))</f>
        <v>0</v>
      </c>
      <c r="G1136" s="33" t="n">
        <f aca="false">$G1135+IF($F1136=1,1,0)</f>
        <v>0</v>
      </c>
      <c r="H1136" s="0" t="str">
        <f aca="false">IF($F1136=1,$G1136,"")</f>
        <v/>
      </c>
    </row>
    <row r="1137" customFormat="false" ht="15" hidden="false" customHeight="false" outlineLevel="0" collapsed="false">
      <c r="A1137" s="30" t="n">
        <v>177.34375</v>
      </c>
      <c r="B1137" s="31" t="n">
        <v>12.9311</v>
      </c>
      <c r="C1137" s="32" t="n">
        <f aca="false">IF($A1137="","",IF(設定!$B$21="dB",10^($B1137/20),ABS($B1137)))</f>
        <v>4.43154332966595</v>
      </c>
      <c r="D1137" s="32" t="n">
        <f aca="false">IF($A1137="","",$A1137^2)</f>
        <v>31450.8056640625</v>
      </c>
      <c r="E1137" s="32" t="n">
        <f aca="false">IF($A1137="","",IF($C1137&lt;=0,"",1/$C1137^2))</f>
        <v>0.0509201881849539</v>
      </c>
      <c r="F1137" s="33" t="n">
        <f aca="false">IF(OR(ROW()-設定!$B$30&lt;2,ROW()+設定!$B$30&gt;13701,N($A1137)&lt;=0,N(INDEX($A$2:$A$13701,MIN(13700,MAX(1,ROW()-1+設定!$B$30))))&lt;=0,$A1137&lt;設定!$B$28,$A1137&gt;設定!$B$29),0,IF(AND($C1137&gt;=MAX(INDEX($C$1:$C$13701,MAX(1,ROW()-設定!$B$24)):INDEX($C$1:$C$13701,MAX(1,ROW()-1))),$C1137&gt;MAX(INDEX($C$1:$C$13701,MIN(13701,ROW()+1)):INDEX($C$1:$C$13701,MIN(13701,ROW()+設定!$B$24))),$C1137&gt;=設定!$B$32,$C1137&gt;=MAX(MIN(INDEX($C$1:$C$13701,MAX(1,ROW()-設定!$B$26)):INDEX($C$1:$C$13701,MAX(1,ROW()-1))),MIN(INDEX($C$1:$C$13701,MIN(13701,ROW()+1)):INDEX($C$1:$C$13701,MIN(13701,ROW()+設定!$B$26))))*10^(設定!$B$27/20)),1,0))</f>
        <v>0</v>
      </c>
      <c r="G1137" s="33" t="n">
        <f aca="false">$G1136+IF($F1137=1,1,0)</f>
        <v>0</v>
      </c>
      <c r="H1137" s="0" t="str">
        <f aca="false">IF($F1137=1,$G1137,"")</f>
        <v/>
      </c>
    </row>
    <row r="1138" customFormat="false" ht="15" hidden="false" customHeight="false" outlineLevel="0" collapsed="false">
      <c r="A1138" s="30" t="n">
        <v>177.5</v>
      </c>
      <c r="B1138" s="31" t="n">
        <v>13.14</v>
      </c>
      <c r="C1138" s="32" t="n">
        <f aca="false">IF($A1138="","",IF(設定!$B$21="dB",10^($B1138/20),ABS($B1138)))</f>
        <v>4.53941616650203</v>
      </c>
      <c r="D1138" s="32" t="n">
        <f aca="false">IF($A1138="","",$A1138^2)</f>
        <v>31506.25</v>
      </c>
      <c r="E1138" s="32" t="n">
        <f aca="false">IF($A1138="","",IF($C1138&lt;=0,"",1/$C1138^2))</f>
        <v>0.0485288500162121</v>
      </c>
      <c r="F1138" s="33" t="n">
        <f aca="false">IF(OR(ROW()-設定!$B$30&lt;2,ROW()+設定!$B$30&gt;13701,N($A1138)&lt;=0,N(INDEX($A$2:$A$13701,MIN(13700,MAX(1,ROW()-1+設定!$B$30))))&lt;=0,$A1138&lt;設定!$B$28,$A1138&gt;設定!$B$29),0,IF(AND($C1138&gt;=MAX(INDEX($C$1:$C$13701,MAX(1,ROW()-設定!$B$24)):INDEX($C$1:$C$13701,MAX(1,ROW()-1))),$C1138&gt;MAX(INDEX($C$1:$C$13701,MIN(13701,ROW()+1)):INDEX($C$1:$C$13701,MIN(13701,ROW()+設定!$B$24))),$C1138&gt;=設定!$B$32,$C1138&gt;=MAX(MIN(INDEX($C$1:$C$13701,MAX(1,ROW()-設定!$B$26)):INDEX($C$1:$C$13701,MAX(1,ROW()-1))),MIN(INDEX($C$1:$C$13701,MIN(13701,ROW()+1)):INDEX($C$1:$C$13701,MIN(13701,ROW()+設定!$B$26))))*10^(設定!$B$27/20)),1,0))</f>
        <v>0</v>
      </c>
      <c r="G1138" s="33" t="n">
        <f aca="false">$G1137+IF($F1138=1,1,0)</f>
        <v>0</v>
      </c>
      <c r="H1138" s="0" t="str">
        <f aca="false">IF($F1138=1,$G1138,"")</f>
        <v/>
      </c>
    </row>
    <row r="1139" customFormat="false" ht="15" hidden="false" customHeight="false" outlineLevel="0" collapsed="false">
      <c r="A1139" s="30" t="n">
        <v>177.65625</v>
      </c>
      <c r="B1139" s="31" t="n">
        <v>13.2554</v>
      </c>
      <c r="C1139" s="32" t="n">
        <f aca="false">IF($A1139="","",IF(設定!$B$21="dB",10^($B1139/20),ABS($B1139)))</f>
        <v>4.60012888731324</v>
      </c>
      <c r="D1139" s="32" t="n">
        <f aca="false">IF($A1139="","",$A1139^2)</f>
        <v>31561.7431640625</v>
      </c>
      <c r="E1139" s="32" t="n">
        <f aca="false">IF($A1139="","",IF($C1139&lt;=0,"",1/$C1139^2))</f>
        <v>0.0472563310204549</v>
      </c>
      <c r="F1139" s="33" t="n">
        <f aca="false">IF(OR(ROW()-設定!$B$30&lt;2,ROW()+設定!$B$30&gt;13701,N($A1139)&lt;=0,N(INDEX($A$2:$A$13701,MIN(13700,MAX(1,ROW()-1+設定!$B$30))))&lt;=0,$A1139&lt;設定!$B$28,$A1139&gt;設定!$B$29),0,IF(AND($C1139&gt;=MAX(INDEX($C$1:$C$13701,MAX(1,ROW()-設定!$B$24)):INDEX($C$1:$C$13701,MAX(1,ROW()-1))),$C1139&gt;MAX(INDEX($C$1:$C$13701,MIN(13701,ROW()+1)):INDEX($C$1:$C$13701,MIN(13701,ROW()+設定!$B$24))),$C1139&gt;=設定!$B$32,$C1139&gt;=MAX(MIN(INDEX($C$1:$C$13701,MAX(1,ROW()-設定!$B$26)):INDEX($C$1:$C$13701,MAX(1,ROW()-1))),MIN(INDEX($C$1:$C$13701,MIN(13701,ROW()+1)):INDEX($C$1:$C$13701,MIN(13701,ROW()+設定!$B$26))))*10^(設定!$B$27/20)),1,0))</f>
        <v>0</v>
      </c>
      <c r="G1139" s="33" t="n">
        <f aca="false">$G1138+IF($F1139=1,1,0)</f>
        <v>0</v>
      </c>
      <c r="H1139" s="0" t="str">
        <f aca="false">IF($F1139=1,$G1139,"")</f>
        <v/>
      </c>
    </row>
    <row r="1140" customFormat="false" ht="15" hidden="false" customHeight="false" outlineLevel="0" collapsed="false">
      <c r="A1140" s="30" t="n">
        <v>177.8125</v>
      </c>
      <c r="B1140" s="31" t="n">
        <v>13.2144</v>
      </c>
      <c r="C1140" s="32" t="n">
        <f aca="false">IF($A1140="","",IF(設定!$B$21="dB",10^($B1140/20),ABS($B1140)))</f>
        <v>4.5784660692165</v>
      </c>
      <c r="D1140" s="32" t="n">
        <f aca="false">IF($A1140="","",$A1140^2)</f>
        <v>31617.28515625</v>
      </c>
      <c r="E1140" s="32" t="n">
        <f aca="false">IF($A1140="","",IF($C1140&lt;=0,"",1/$C1140^2))</f>
        <v>0.0477045715868027</v>
      </c>
      <c r="F1140" s="33" t="n">
        <f aca="false">IF(OR(ROW()-設定!$B$30&lt;2,ROW()+設定!$B$30&gt;13701,N($A1140)&lt;=0,N(INDEX($A$2:$A$13701,MIN(13700,MAX(1,ROW()-1+設定!$B$30))))&lt;=0,$A1140&lt;設定!$B$28,$A1140&gt;設定!$B$29),0,IF(AND($C1140&gt;=MAX(INDEX($C$1:$C$13701,MAX(1,ROW()-設定!$B$24)):INDEX($C$1:$C$13701,MAX(1,ROW()-1))),$C1140&gt;MAX(INDEX($C$1:$C$13701,MIN(13701,ROW()+1)):INDEX($C$1:$C$13701,MIN(13701,ROW()+設定!$B$24))),$C1140&gt;=設定!$B$32,$C1140&gt;=MAX(MIN(INDEX($C$1:$C$13701,MAX(1,ROW()-設定!$B$26)):INDEX($C$1:$C$13701,MAX(1,ROW()-1))),MIN(INDEX($C$1:$C$13701,MIN(13701,ROW()+1)):INDEX($C$1:$C$13701,MIN(13701,ROW()+設定!$B$26))))*10^(設定!$B$27/20)),1,0))</f>
        <v>0</v>
      </c>
      <c r="G1140" s="33" t="n">
        <f aca="false">$G1139+IF($F1140=1,1,0)</f>
        <v>0</v>
      </c>
      <c r="H1140" s="0" t="str">
        <f aca="false">IF($F1140=1,$G1140,"")</f>
        <v/>
      </c>
    </row>
    <row r="1141" customFormat="false" ht="15" hidden="false" customHeight="false" outlineLevel="0" collapsed="false">
      <c r="A1141" s="30" t="n">
        <v>177.96875</v>
      </c>
      <c r="B1141" s="31" t="n">
        <v>13.0081</v>
      </c>
      <c r="C1141" s="32" t="n">
        <f aca="false">IF($A1141="","",IF(設定!$B$21="dB",10^($B1141/20),ABS($B1141)))</f>
        <v>4.47100339866301</v>
      </c>
      <c r="D1141" s="32" t="n">
        <f aca="false">IF($A1141="","",$A1141^2)</f>
        <v>31672.8759765625</v>
      </c>
      <c r="E1141" s="32" t="n">
        <f aca="false">IF($A1141="","",IF($C1141&lt;=0,"",1/$C1141^2))</f>
        <v>0.0500253343529475</v>
      </c>
      <c r="F1141" s="33" t="n">
        <f aca="false">IF(OR(ROW()-設定!$B$30&lt;2,ROW()+設定!$B$30&gt;13701,N($A1141)&lt;=0,N(INDEX($A$2:$A$13701,MIN(13700,MAX(1,ROW()-1+設定!$B$30))))&lt;=0,$A1141&lt;設定!$B$28,$A1141&gt;設定!$B$29),0,IF(AND($C1141&gt;=MAX(INDEX($C$1:$C$13701,MAX(1,ROW()-設定!$B$24)):INDEX($C$1:$C$13701,MAX(1,ROW()-1))),$C1141&gt;MAX(INDEX($C$1:$C$13701,MIN(13701,ROW()+1)):INDEX($C$1:$C$13701,MIN(13701,ROW()+設定!$B$24))),$C1141&gt;=設定!$B$32,$C1141&gt;=MAX(MIN(INDEX($C$1:$C$13701,MAX(1,ROW()-設定!$B$26)):INDEX($C$1:$C$13701,MAX(1,ROW()-1))),MIN(INDEX($C$1:$C$13701,MIN(13701,ROW()+1)):INDEX($C$1:$C$13701,MIN(13701,ROW()+設定!$B$26))))*10^(設定!$B$27/20)),1,0))</f>
        <v>0</v>
      </c>
      <c r="G1141" s="33" t="n">
        <f aca="false">$G1140+IF($F1141=1,1,0)</f>
        <v>0</v>
      </c>
      <c r="H1141" s="0" t="str">
        <f aca="false">IF($F1141=1,$G1141,"")</f>
        <v/>
      </c>
    </row>
    <row r="1142" customFormat="false" ht="15" hidden="false" customHeight="false" outlineLevel="0" collapsed="false">
      <c r="A1142" s="30" t="n">
        <v>178.125</v>
      </c>
      <c r="B1142" s="31" t="n">
        <v>13.0704</v>
      </c>
      <c r="C1142" s="32" t="n">
        <f aca="false">IF($A1142="","",IF(設定!$B$21="dB",10^($B1142/20),ABS($B1142)))</f>
        <v>4.50318718753966</v>
      </c>
      <c r="D1142" s="32" t="n">
        <f aca="false">IF($A1142="","",$A1142^2)</f>
        <v>31728.515625</v>
      </c>
      <c r="E1142" s="32" t="n">
        <f aca="false">IF($A1142="","",IF($C1142&lt;=0,"",1/$C1142^2))</f>
        <v>0.0493128383060708</v>
      </c>
      <c r="F1142" s="33" t="n">
        <f aca="false">IF(OR(ROW()-設定!$B$30&lt;2,ROW()+設定!$B$30&gt;13701,N($A1142)&lt;=0,N(INDEX($A$2:$A$13701,MIN(13700,MAX(1,ROW()-1+設定!$B$30))))&lt;=0,$A1142&lt;設定!$B$28,$A1142&gt;設定!$B$29),0,IF(AND($C1142&gt;=MAX(INDEX($C$1:$C$13701,MAX(1,ROW()-設定!$B$24)):INDEX($C$1:$C$13701,MAX(1,ROW()-1))),$C1142&gt;MAX(INDEX($C$1:$C$13701,MIN(13701,ROW()+1)):INDEX($C$1:$C$13701,MIN(13701,ROW()+設定!$B$24))),$C1142&gt;=設定!$B$32,$C1142&gt;=MAX(MIN(INDEX($C$1:$C$13701,MAX(1,ROW()-設定!$B$26)):INDEX($C$1:$C$13701,MAX(1,ROW()-1))),MIN(INDEX($C$1:$C$13701,MIN(13701,ROW()+1)):INDEX($C$1:$C$13701,MIN(13701,ROW()+設定!$B$26))))*10^(設定!$B$27/20)),1,0))</f>
        <v>0</v>
      </c>
      <c r="G1142" s="33" t="n">
        <f aca="false">$G1141+IF($F1142=1,1,0)</f>
        <v>0</v>
      </c>
      <c r="H1142" s="0" t="str">
        <f aca="false">IF($F1142=1,$G1142,"")</f>
        <v/>
      </c>
    </row>
    <row r="1143" customFormat="false" ht="15" hidden="false" customHeight="false" outlineLevel="0" collapsed="false">
      <c r="A1143" s="30" t="n">
        <v>178.28125</v>
      </c>
      <c r="B1143" s="31" t="n">
        <v>13.3346</v>
      </c>
      <c r="C1143" s="32" t="n">
        <f aca="false">IF($A1143="","",IF(設定!$B$21="dB",10^($B1143/20),ABS($B1143)))</f>
        <v>4.64226576767658</v>
      </c>
      <c r="D1143" s="32" t="n">
        <f aca="false">IF($A1143="","",$A1143^2)</f>
        <v>31784.2041015625</v>
      </c>
      <c r="E1143" s="32" t="n">
        <f aca="false">IF($A1143="","",IF($C1143&lt;=0,"",1/$C1143^2))</f>
        <v>0.0464023526160187</v>
      </c>
      <c r="F1143" s="33" t="n">
        <f aca="false">IF(OR(ROW()-設定!$B$30&lt;2,ROW()+設定!$B$30&gt;13701,N($A1143)&lt;=0,N(INDEX($A$2:$A$13701,MIN(13700,MAX(1,ROW()-1+設定!$B$30))))&lt;=0,$A1143&lt;設定!$B$28,$A1143&gt;設定!$B$29),0,IF(AND($C1143&gt;=MAX(INDEX($C$1:$C$13701,MAX(1,ROW()-設定!$B$24)):INDEX($C$1:$C$13701,MAX(1,ROW()-1))),$C1143&gt;MAX(INDEX($C$1:$C$13701,MIN(13701,ROW()+1)):INDEX($C$1:$C$13701,MIN(13701,ROW()+設定!$B$24))),$C1143&gt;=設定!$B$32,$C1143&gt;=MAX(MIN(INDEX($C$1:$C$13701,MAX(1,ROW()-設定!$B$26)):INDEX($C$1:$C$13701,MAX(1,ROW()-1))),MIN(INDEX($C$1:$C$13701,MIN(13701,ROW()+1)):INDEX($C$1:$C$13701,MIN(13701,ROW()+設定!$B$26))))*10^(設定!$B$27/20)),1,0))</f>
        <v>0</v>
      </c>
      <c r="G1143" s="33" t="n">
        <f aca="false">$G1142+IF($F1143=1,1,0)</f>
        <v>0</v>
      </c>
      <c r="H1143" s="0" t="str">
        <f aca="false">IF($F1143=1,$G1143,"")</f>
        <v/>
      </c>
    </row>
    <row r="1144" customFormat="false" ht="15" hidden="false" customHeight="false" outlineLevel="0" collapsed="false">
      <c r="A1144" s="30" t="n">
        <v>178.4375</v>
      </c>
      <c r="B1144" s="31" t="n">
        <v>13.1857</v>
      </c>
      <c r="C1144" s="32" t="n">
        <f aca="false">IF($A1144="","",IF(設定!$B$21="dB",10^($B1144/20),ABS($B1144)))</f>
        <v>4.5633628235246</v>
      </c>
      <c r="D1144" s="32" t="n">
        <f aca="false">IF($A1144="","",$A1144^2)</f>
        <v>31839.94140625</v>
      </c>
      <c r="E1144" s="32" t="n">
        <f aca="false">IF($A1144="","",IF($C1144&lt;=0,"",1/$C1144^2))</f>
        <v>0.0480208673508293</v>
      </c>
      <c r="F1144" s="33" t="n">
        <f aca="false">IF(OR(ROW()-設定!$B$30&lt;2,ROW()+設定!$B$30&gt;13701,N($A1144)&lt;=0,N(INDEX($A$2:$A$13701,MIN(13700,MAX(1,ROW()-1+設定!$B$30))))&lt;=0,$A1144&lt;設定!$B$28,$A1144&gt;設定!$B$29),0,IF(AND($C1144&gt;=MAX(INDEX($C$1:$C$13701,MAX(1,ROW()-設定!$B$24)):INDEX($C$1:$C$13701,MAX(1,ROW()-1))),$C1144&gt;MAX(INDEX($C$1:$C$13701,MIN(13701,ROW()+1)):INDEX($C$1:$C$13701,MIN(13701,ROW()+設定!$B$24))),$C1144&gt;=設定!$B$32,$C1144&gt;=MAX(MIN(INDEX($C$1:$C$13701,MAX(1,ROW()-設定!$B$26)):INDEX($C$1:$C$13701,MAX(1,ROW()-1))),MIN(INDEX($C$1:$C$13701,MIN(13701,ROW()+1)):INDEX($C$1:$C$13701,MIN(13701,ROW()+設定!$B$26))))*10^(設定!$B$27/20)),1,0))</f>
        <v>0</v>
      </c>
      <c r="G1144" s="33" t="n">
        <f aca="false">$G1143+IF($F1144=1,1,0)</f>
        <v>0</v>
      </c>
      <c r="H1144" s="0" t="str">
        <f aca="false">IF($F1144=1,$G1144,"")</f>
        <v/>
      </c>
    </row>
    <row r="1145" customFormat="false" ht="15" hidden="false" customHeight="false" outlineLevel="0" collapsed="false">
      <c r="A1145" s="30" t="n">
        <v>178.59375</v>
      </c>
      <c r="B1145" s="31" t="n">
        <v>13.1543</v>
      </c>
      <c r="C1145" s="32" t="n">
        <f aca="false">IF($A1145="","",IF(設定!$B$21="dB",10^($B1145/20),ABS($B1145)))</f>
        <v>4.54689578211603</v>
      </c>
      <c r="D1145" s="32" t="n">
        <f aca="false">IF($A1145="","",$A1145^2)</f>
        <v>31895.7275390625</v>
      </c>
      <c r="E1145" s="32" t="n">
        <f aca="false">IF($A1145="","",IF($C1145&lt;=0,"",1/$C1145^2))</f>
        <v>0.0483693220155257</v>
      </c>
      <c r="F1145" s="33" t="n">
        <f aca="false">IF(OR(ROW()-設定!$B$30&lt;2,ROW()+設定!$B$30&gt;13701,N($A1145)&lt;=0,N(INDEX($A$2:$A$13701,MIN(13700,MAX(1,ROW()-1+設定!$B$30))))&lt;=0,$A1145&lt;設定!$B$28,$A1145&gt;設定!$B$29),0,IF(AND($C1145&gt;=MAX(INDEX($C$1:$C$13701,MAX(1,ROW()-設定!$B$24)):INDEX($C$1:$C$13701,MAX(1,ROW()-1))),$C1145&gt;MAX(INDEX($C$1:$C$13701,MIN(13701,ROW()+1)):INDEX($C$1:$C$13701,MIN(13701,ROW()+設定!$B$24))),$C1145&gt;=設定!$B$32,$C1145&gt;=MAX(MIN(INDEX($C$1:$C$13701,MAX(1,ROW()-設定!$B$26)):INDEX($C$1:$C$13701,MAX(1,ROW()-1))),MIN(INDEX($C$1:$C$13701,MIN(13701,ROW()+1)):INDEX($C$1:$C$13701,MIN(13701,ROW()+設定!$B$26))))*10^(設定!$B$27/20)),1,0))</f>
        <v>0</v>
      </c>
      <c r="G1145" s="33" t="n">
        <f aca="false">$G1144+IF($F1145=1,1,0)</f>
        <v>0</v>
      </c>
      <c r="H1145" s="0" t="str">
        <f aca="false">IF($F1145=1,$G1145,"")</f>
        <v/>
      </c>
    </row>
    <row r="1146" customFormat="false" ht="15" hidden="false" customHeight="false" outlineLevel="0" collapsed="false">
      <c r="A1146" s="30" t="n">
        <v>178.75</v>
      </c>
      <c r="B1146" s="31" t="n">
        <v>13.2649</v>
      </c>
      <c r="C1146" s="32" t="n">
        <f aca="false">IF($A1146="","",IF(設定!$B$21="dB",10^($B1146/20),ABS($B1146)))</f>
        <v>4.6051629291433</v>
      </c>
      <c r="D1146" s="32" t="n">
        <f aca="false">IF($A1146="","",$A1146^2)</f>
        <v>31951.5625</v>
      </c>
      <c r="E1146" s="32" t="n">
        <f aca="false">IF($A1146="","",IF($C1146&lt;=0,"",1/$C1146^2))</f>
        <v>0.0471530728607714</v>
      </c>
      <c r="F1146" s="33" t="n">
        <f aca="false">IF(OR(ROW()-設定!$B$30&lt;2,ROW()+設定!$B$30&gt;13701,N($A1146)&lt;=0,N(INDEX($A$2:$A$13701,MIN(13700,MAX(1,ROW()-1+設定!$B$30))))&lt;=0,$A1146&lt;設定!$B$28,$A1146&gt;設定!$B$29),0,IF(AND($C1146&gt;=MAX(INDEX($C$1:$C$13701,MAX(1,ROW()-設定!$B$24)):INDEX($C$1:$C$13701,MAX(1,ROW()-1))),$C1146&gt;MAX(INDEX($C$1:$C$13701,MIN(13701,ROW()+1)):INDEX($C$1:$C$13701,MIN(13701,ROW()+設定!$B$24))),$C1146&gt;=設定!$B$32,$C1146&gt;=MAX(MIN(INDEX($C$1:$C$13701,MAX(1,ROW()-設定!$B$26)):INDEX($C$1:$C$13701,MAX(1,ROW()-1))),MIN(INDEX($C$1:$C$13701,MIN(13701,ROW()+1)):INDEX($C$1:$C$13701,MIN(13701,ROW()+設定!$B$26))))*10^(設定!$B$27/20)),1,0))</f>
        <v>0</v>
      </c>
      <c r="G1146" s="33" t="n">
        <f aca="false">$G1145+IF($F1146=1,1,0)</f>
        <v>0</v>
      </c>
      <c r="H1146" s="0" t="str">
        <f aca="false">IF($F1146=1,$G1146,"")</f>
        <v/>
      </c>
    </row>
    <row r="1147" customFormat="false" ht="15" hidden="false" customHeight="false" outlineLevel="0" collapsed="false">
      <c r="A1147" s="30" t="n">
        <v>178.90625</v>
      </c>
      <c r="B1147" s="31" t="n">
        <v>13.4088</v>
      </c>
      <c r="C1147" s="32" t="n">
        <f aca="false">IF($A1147="","",IF(設定!$B$21="dB",10^($B1147/20),ABS($B1147)))</f>
        <v>4.68209261405136</v>
      </c>
      <c r="D1147" s="32" t="n">
        <f aca="false">IF($A1147="","",$A1147^2)</f>
        <v>32007.4462890625</v>
      </c>
      <c r="E1147" s="32" t="n">
        <f aca="false">IF($A1147="","",IF($C1147&lt;=0,"",1/$C1147^2))</f>
        <v>0.0456162941018044</v>
      </c>
      <c r="F1147" s="33" t="n">
        <f aca="false">IF(OR(ROW()-設定!$B$30&lt;2,ROW()+設定!$B$30&gt;13701,N($A1147)&lt;=0,N(INDEX($A$2:$A$13701,MIN(13700,MAX(1,ROW()-1+設定!$B$30))))&lt;=0,$A1147&lt;設定!$B$28,$A1147&gt;設定!$B$29),0,IF(AND($C1147&gt;=MAX(INDEX($C$1:$C$13701,MAX(1,ROW()-設定!$B$24)):INDEX($C$1:$C$13701,MAX(1,ROW()-1))),$C1147&gt;MAX(INDEX($C$1:$C$13701,MIN(13701,ROW()+1)):INDEX($C$1:$C$13701,MIN(13701,ROW()+設定!$B$24))),$C1147&gt;=設定!$B$32,$C1147&gt;=MAX(MIN(INDEX($C$1:$C$13701,MAX(1,ROW()-設定!$B$26)):INDEX($C$1:$C$13701,MAX(1,ROW()-1))),MIN(INDEX($C$1:$C$13701,MIN(13701,ROW()+1)):INDEX($C$1:$C$13701,MIN(13701,ROW()+設定!$B$26))))*10^(設定!$B$27/20)),1,0))</f>
        <v>0</v>
      </c>
      <c r="G1147" s="33" t="n">
        <f aca="false">$G1146+IF($F1147=1,1,0)</f>
        <v>0</v>
      </c>
      <c r="H1147" s="0" t="str">
        <f aca="false">IF($F1147=1,$G1147,"")</f>
        <v/>
      </c>
    </row>
    <row r="1148" customFormat="false" ht="15" hidden="false" customHeight="false" outlineLevel="0" collapsed="false">
      <c r="A1148" s="30" t="n">
        <v>179.0625</v>
      </c>
      <c r="B1148" s="31" t="n">
        <v>13.2924</v>
      </c>
      <c r="C1148" s="32" t="n">
        <f aca="false">IF($A1148="","",IF(設定!$B$21="dB",10^($B1148/20),ABS($B1148)))</f>
        <v>4.61976623119816</v>
      </c>
      <c r="D1148" s="32" t="n">
        <f aca="false">IF($A1148="","",$A1148^2)</f>
        <v>32063.37890625</v>
      </c>
      <c r="E1148" s="32" t="n">
        <f aca="false">IF($A1148="","",IF($C1148&lt;=0,"",1/$C1148^2))</f>
        <v>0.0468554377868154</v>
      </c>
      <c r="F1148" s="33" t="n">
        <f aca="false">IF(OR(ROW()-設定!$B$30&lt;2,ROW()+設定!$B$30&gt;13701,N($A1148)&lt;=0,N(INDEX($A$2:$A$13701,MIN(13700,MAX(1,ROW()-1+設定!$B$30))))&lt;=0,$A1148&lt;設定!$B$28,$A1148&gt;設定!$B$29),0,IF(AND($C1148&gt;=MAX(INDEX($C$1:$C$13701,MAX(1,ROW()-設定!$B$24)):INDEX($C$1:$C$13701,MAX(1,ROW()-1))),$C1148&gt;MAX(INDEX($C$1:$C$13701,MIN(13701,ROW()+1)):INDEX($C$1:$C$13701,MIN(13701,ROW()+設定!$B$24))),$C1148&gt;=設定!$B$32,$C1148&gt;=MAX(MIN(INDEX($C$1:$C$13701,MAX(1,ROW()-設定!$B$26)):INDEX($C$1:$C$13701,MAX(1,ROW()-1))),MIN(INDEX($C$1:$C$13701,MIN(13701,ROW()+1)):INDEX($C$1:$C$13701,MIN(13701,ROW()+設定!$B$26))))*10^(設定!$B$27/20)),1,0))</f>
        <v>0</v>
      </c>
      <c r="G1148" s="33" t="n">
        <f aca="false">$G1147+IF($F1148=1,1,0)</f>
        <v>0</v>
      </c>
      <c r="H1148" s="0" t="str">
        <f aca="false">IF($F1148=1,$G1148,"")</f>
        <v/>
      </c>
    </row>
    <row r="1149" customFormat="false" ht="15" hidden="false" customHeight="false" outlineLevel="0" collapsed="false">
      <c r="A1149" s="30" t="n">
        <v>179.21875</v>
      </c>
      <c r="B1149" s="31" t="n">
        <v>13.174</v>
      </c>
      <c r="C1149" s="32" t="n">
        <f aca="false">IF($A1149="","",IF(設定!$B$21="dB",10^($B1149/20),ABS($B1149)))</f>
        <v>4.55722005588647</v>
      </c>
      <c r="D1149" s="32" t="n">
        <f aca="false">IF($A1149="","",$A1149^2)</f>
        <v>32119.3603515625</v>
      </c>
      <c r="E1149" s="32" t="n">
        <f aca="false">IF($A1149="","",IF($C1149&lt;=0,"",1/$C1149^2))</f>
        <v>0.0481504111655667</v>
      </c>
      <c r="F1149" s="33" t="n">
        <f aca="false">IF(OR(ROW()-設定!$B$30&lt;2,ROW()+設定!$B$30&gt;13701,N($A1149)&lt;=0,N(INDEX($A$2:$A$13701,MIN(13700,MAX(1,ROW()-1+設定!$B$30))))&lt;=0,$A1149&lt;設定!$B$28,$A1149&gt;設定!$B$29),0,IF(AND($C1149&gt;=MAX(INDEX($C$1:$C$13701,MAX(1,ROW()-設定!$B$24)):INDEX($C$1:$C$13701,MAX(1,ROW()-1))),$C1149&gt;MAX(INDEX($C$1:$C$13701,MIN(13701,ROW()+1)):INDEX($C$1:$C$13701,MIN(13701,ROW()+設定!$B$24))),$C1149&gt;=設定!$B$32,$C1149&gt;=MAX(MIN(INDEX($C$1:$C$13701,MAX(1,ROW()-設定!$B$26)):INDEX($C$1:$C$13701,MAX(1,ROW()-1))),MIN(INDEX($C$1:$C$13701,MIN(13701,ROW()+1)):INDEX($C$1:$C$13701,MIN(13701,ROW()+設定!$B$26))))*10^(設定!$B$27/20)),1,0))</f>
        <v>0</v>
      </c>
      <c r="G1149" s="33" t="n">
        <f aca="false">$G1148+IF($F1149=1,1,0)</f>
        <v>0</v>
      </c>
      <c r="H1149" s="0" t="str">
        <f aca="false">IF($F1149=1,$G1149,"")</f>
        <v/>
      </c>
    </row>
    <row r="1150" customFormat="false" ht="15" hidden="false" customHeight="false" outlineLevel="0" collapsed="false">
      <c r="A1150" s="30" t="n">
        <v>179.375</v>
      </c>
      <c r="B1150" s="31" t="n">
        <v>13.1977</v>
      </c>
      <c r="C1150" s="32" t="n">
        <f aca="false">IF($A1150="","",IF(設定!$B$21="dB",10^($B1150/20),ABS($B1150)))</f>
        <v>4.56967169926492</v>
      </c>
      <c r="D1150" s="32" t="n">
        <f aca="false">IF($A1150="","",$A1150^2)</f>
        <v>32175.390625</v>
      </c>
      <c r="E1150" s="32" t="n">
        <f aca="false">IF($A1150="","",IF($C1150&lt;=0,"",1/$C1150^2))</f>
        <v>0.0478883639353875</v>
      </c>
      <c r="F1150" s="33" t="n">
        <f aca="false">IF(OR(ROW()-設定!$B$30&lt;2,ROW()+設定!$B$30&gt;13701,N($A1150)&lt;=0,N(INDEX($A$2:$A$13701,MIN(13700,MAX(1,ROW()-1+設定!$B$30))))&lt;=0,$A1150&lt;設定!$B$28,$A1150&gt;設定!$B$29),0,IF(AND($C1150&gt;=MAX(INDEX($C$1:$C$13701,MAX(1,ROW()-設定!$B$24)):INDEX($C$1:$C$13701,MAX(1,ROW()-1))),$C1150&gt;MAX(INDEX($C$1:$C$13701,MIN(13701,ROW()+1)):INDEX($C$1:$C$13701,MIN(13701,ROW()+設定!$B$24))),$C1150&gt;=設定!$B$32,$C1150&gt;=MAX(MIN(INDEX($C$1:$C$13701,MAX(1,ROW()-設定!$B$26)):INDEX($C$1:$C$13701,MAX(1,ROW()-1))),MIN(INDEX($C$1:$C$13701,MIN(13701,ROW()+1)):INDEX($C$1:$C$13701,MIN(13701,ROW()+設定!$B$26))))*10^(設定!$B$27/20)),1,0))</f>
        <v>0</v>
      </c>
      <c r="G1150" s="33" t="n">
        <f aca="false">$G1149+IF($F1150=1,1,0)</f>
        <v>0</v>
      </c>
      <c r="H1150" s="0" t="str">
        <f aca="false">IF($F1150=1,$G1150,"")</f>
        <v/>
      </c>
    </row>
    <row r="1151" customFormat="false" ht="15" hidden="false" customHeight="false" outlineLevel="0" collapsed="false">
      <c r="A1151" s="30" t="n">
        <v>179.53125</v>
      </c>
      <c r="B1151" s="31" t="n">
        <v>13.2264</v>
      </c>
      <c r="C1151" s="32" t="n">
        <f aca="false">IF($A1151="","",IF(設定!$B$21="dB",10^($B1151/20),ABS($B1151)))</f>
        <v>4.58479582528215</v>
      </c>
      <c r="D1151" s="32" t="n">
        <f aca="false">IF($A1151="","",$A1151^2)</f>
        <v>32231.4697265625</v>
      </c>
      <c r="E1151" s="32" t="n">
        <f aca="false">IF($A1151="","",IF($C1151&lt;=0,"",1/$C1151^2))</f>
        <v>0.0475729409225488</v>
      </c>
      <c r="F1151" s="33" t="n">
        <f aca="false">IF(OR(ROW()-設定!$B$30&lt;2,ROW()+設定!$B$30&gt;13701,N($A1151)&lt;=0,N(INDEX($A$2:$A$13701,MIN(13700,MAX(1,ROW()-1+設定!$B$30))))&lt;=0,$A1151&lt;設定!$B$28,$A1151&gt;設定!$B$29),0,IF(AND($C1151&gt;=MAX(INDEX($C$1:$C$13701,MAX(1,ROW()-設定!$B$24)):INDEX($C$1:$C$13701,MAX(1,ROW()-1))),$C1151&gt;MAX(INDEX($C$1:$C$13701,MIN(13701,ROW()+1)):INDEX($C$1:$C$13701,MIN(13701,ROW()+設定!$B$24))),$C1151&gt;=設定!$B$32,$C1151&gt;=MAX(MIN(INDEX($C$1:$C$13701,MAX(1,ROW()-設定!$B$26)):INDEX($C$1:$C$13701,MAX(1,ROW()-1))),MIN(INDEX($C$1:$C$13701,MIN(13701,ROW()+1)):INDEX($C$1:$C$13701,MIN(13701,ROW()+設定!$B$26))))*10^(設定!$B$27/20)),1,0))</f>
        <v>0</v>
      </c>
      <c r="G1151" s="33" t="n">
        <f aca="false">$G1150+IF($F1151=1,1,0)</f>
        <v>0</v>
      </c>
      <c r="H1151" s="0" t="str">
        <f aca="false">IF($F1151=1,$G1151,"")</f>
        <v/>
      </c>
    </row>
    <row r="1152" customFormat="false" ht="15" hidden="false" customHeight="false" outlineLevel="0" collapsed="false">
      <c r="A1152" s="30" t="n">
        <v>179.6875</v>
      </c>
      <c r="B1152" s="31" t="n">
        <v>13.0995</v>
      </c>
      <c r="C1152" s="32" t="n">
        <f aca="false">IF($A1152="","",IF(設定!$B$21="dB",10^($B1152/20),ABS($B1152)))</f>
        <v>4.5182993420452</v>
      </c>
      <c r="D1152" s="32" t="n">
        <f aca="false">IF($A1152="","",$A1152^2)</f>
        <v>32287.59765625</v>
      </c>
      <c r="E1152" s="32" t="n">
        <f aca="false">IF($A1152="","",IF($C1152&lt;=0,"",1/$C1152^2))</f>
        <v>0.0489835210484934</v>
      </c>
      <c r="F1152" s="33" t="n">
        <f aca="false">IF(OR(ROW()-設定!$B$30&lt;2,ROW()+設定!$B$30&gt;13701,N($A1152)&lt;=0,N(INDEX($A$2:$A$13701,MIN(13700,MAX(1,ROW()-1+設定!$B$30))))&lt;=0,$A1152&lt;設定!$B$28,$A1152&gt;設定!$B$29),0,IF(AND($C1152&gt;=MAX(INDEX($C$1:$C$13701,MAX(1,ROW()-設定!$B$24)):INDEX($C$1:$C$13701,MAX(1,ROW()-1))),$C1152&gt;MAX(INDEX($C$1:$C$13701,MIN(13701,ROW()+1)):INDEX($C$1:$C$13701,MIN(13701,ROW()+設定!$B$24))),$C1152&gt;=設定!$B$32,$C1152&gt;=MAX(MIN(INDEX($C$1:$C$13701,MAX(1,ROW()-設定!$B$26)):INDEX($C$1:$C$13701,MAX(1,ROW()-1))),MIN(INDEX($C$1:$C$13701,MIN(13701,ROW()+1)):INDEX($C$1:$C$13701,MIN(13701,ROW()+設定!$B$26))))*10^(設定!$B$27/20)),1,0))</f>
        <v>0</v>
      </c>
      <c r="G1152" s="33" t="n">
        <f aca="false">$G1151+IF($F1152=1,1,0)</f>
        <v>0</v>
      </c>
      <c r="H1152" s="0" t="str">
        <f aca="false">IF($F1152=1,$G1152,"")</f>
        <v/>
      </c>
    </row>
    <row r="1153" customFormat="false" ht="15" hidden="false" customHeight="false" outlineLevel="0" collapsed="false">
      <c r="A1153" s="30" t="n">
        <v>179.84375</v>
      </c>
      <c r="B1153" s="31" t="n">
        <v>13.054</v>
      </c>
      <c r="C1153" s="32" t="n">
        <f aca="false">IF($A1153="","",IF(設定!$B$21="dB",10^($B1153/20),ABS($B1153)))</f>
        <v>4.49469265262794</v>
      </c>
      <c r="D1153" s="32" t="n">
        <f aca="false">IF($A1153="","",$A1153^2)</f>
        <v>32343.7744140625</v>
      </c>
      <c r="E1153" s="32" t="n">
        <f aca="false">IF($A1153="","",IF($C1153&lt;=0,"",1/$C1153^2))</f>
        <v>0.0494994074396935</v>
      </c>
      <c r="F1153" s="33" t="n">
        <f aca="false">IF(OR(ROW()-設定!$B$30&lt;2,ROW()+設定!$B$30&gt;13701,N($A1153)&lt;=0,N(INDEX($A$2:$A$13701,MIN(13700,MAX(1,ROW()-1+設定!$B$30))))&lt;=0,$A1153&lt;設定!$B$28,$A1153&gt;設定!$B$29),0,IF(AND($C1153&gt;=MAX(INDEX($C$1:$C$13701,MAX(1,ROW()-設定!$B$24)):INDEX($C$1:$C$13701,MAX(1,ROW()-1))),$C1153&gt;MAX(INDEX($C$1:$C$13701,MIN(13701,ROW()+1)):INDEX($C$1:$C$13701,MIN(13701,ROW()+設定!$B$24))),$C1153&gt;=設定!$B$32,$C1153&gt;=MAX(MIN(INDEX($C$1:$C$13701,MAX(1,ROW()-設定!$B$26)):INDEX($C$1:$C$13701,MAX(1,ROW()-1))),MIN(INDEX($C$1:$C$13701,MIN(13701,ROW()+1)):INDEX($C$1:$C$13701,MIN(13701,ROW()+設定!$B$26))))*10^(設定!$B$27/20)),1,0))</f>
        <v>0</v>
      </c>
      <c r="G1153" s="33" t="n">
        <f aca="false">$G1152+IF($F1153=1,1,0)</f>
        <v>0</v>
      </c>
      <c r="H1153" s="0" t="str">
        <f aca="false">IF($F1153=1,$G1153,"")</f>
        <v/>
      </c>
    </row>
    <row r="1154" customFormat="false" ht="15" hidden="false" customHeight="false" outlineLevel="0" collapsed="false">
      <c r="A1154" s="30" t="n">
        <v>180</v>
      </c>
      <c r="B1154" s="31" t="n">
        <v>13.1719</v>
      </c>
      <c r="C1154" s="32" t="n">
        <f aca="false">IF($A1154="","",IF(設定!$B$21="dB",10^($B1154/20),ABS($B1154)))</f>
        <v>4.55611838343685</v>
      </c>
      <c r="D1154" s="32" t="n">
        <f aca="false">IF($A1154="","",$A1154^2)</f>
        <v>32400</v>
      </c>
      <c r="E1154" s="32" t="n">
        <f aca="false">IF($A1154="","",IF($C1154&lt;=0,"",1/$C1154^2))</f>
        <v>0.0481736995835712</v>
      </c>
      <c r="F1154" s="33" t="n">
        <f aca="false">IF(OR(ROW()-設定!$B$30&lt;2,ROW()+設定!$B$30&gt;13701,N($A1154)&lt;=0,N(INDEX($A$2:$A$13701,MIN(13700,MAX(1,ROW()-1+設定!$B$30))))&lt;=0,$A1154&lt;設定!$B$28,$A1154&gt;設定!$B$29),0,IF(AND($C1154&gt;=MAX(INDEX($C$1:$C$13701,MAX(1,ROW()-設定!$B$24)):INDEX($C$1:$C$13701,MAX(1,ROW()-1))),$C1154&gt;MAX(INDEX($C$1:$C$13701,MIN(13701,ROW()+1)):INDEX($C$1:$C$13701,MIN(13701,ROW()+設定!$B$24))),$C1154&gt;=設定!$B$32,$C1154&gt;=MAX(MIN(INDEX($C$1:$C$13701,MAX(1,ROW()-設定!$B$26)):INDEX($C$1:$C$13701,MAX(1,ROW()-1))),MIN(INDEX($C$1:$C$13701,MIN(13701,ROW()+1)):INDEX($C$1:$C$13701,MIN(13701,ROW()+設定!$B$26))))*10^(設定!$B$27/20)),1,0))</f>
        <v>0</v>
      </c>
      <c r="G1154" s="33" t="n">
        <f aca="false">$G1153+IF($F1154=1,1,0)</f>
        <v>0</v>
      </c>
      <c r="H1154" s="0" t="str">
        <f aca="false">IF($F1154=1,$G1154,"")</f>
        <v/>
      </c>
    </row>
    <row r="1155" customFormat="false" ht="15" hidden="false" customHeight="false" outlineLevel="0" collapsed="false">
      <c r="A1155" s="30" t="n">
        <v>180.15625</v>
      </c>
      <c r="B1155" s="31" t="n">
        <v>13.069</v>
      </c>
      <c r="C1155" s="32" t="n">
        <f aca="false">IF($A1155="","",IF(設定!$B$21="dB",10^($B1155/20),ABS($B1155)))</f>
        <v>4.50246141801311</v>
      </c>
      <c r="D1155" s="32" t="n">
        <f aca="false">IF($A1155="","",$A1155^2)</f>
        <v>32456.2744140625</v>
      </c>
      <c r="E1155" s="32" t="n">
        <f aca="false">IF($A1155="","",IF($C1155&lt;=0,"",1/$C1155^2))</f>
        <v>0.049328737449465</v>
      </c>
      <c r="F1155" s="33" t="n">
        <f aca="false">IF(OR(ROW()-設定!$B$30&lt;2,ROW()+設定!$B$30&gt;13701,N($A1155)&lt;=0,N(INDEX($A$2:$A$13701,MIN(13700,MAX(1,ROW()-1+設定!$B$30))))&lt;=0,$A1155&lt;設定!$B$28,$A1155&gt;設定!$B$29),0,IF(AND($C1155&gt;=MAX(INDEX($C$1:$C$13701,MAX(1,ROW()-設定!$B$24)):INDEX($C$1:$C$13701,MAX(1,ROW()-1))),$C1155&gt;MAX(INDEX($C$1:$C$13701,MIN(13701,ROW()+1)):INDEX($C$1:$C$13701,MIN(13701,ROW()+設定!$B$24))),$C1155&gt;=設定!$B$32,$C1155&gt;=MAX(MIN(INDEX($C$1:$C$13701,MAX(1,ROW()-設定!$B$26)):INDEX($C$1:$C$13701,MAX(1,ROW()-1))),MIN(INDEX($C$1:$C$13701,MIN(13701,ROW()+1)):INDEX($C$1:$C$13701,MIN(13701,ROW()+設定!$B$26))))*10^(設定!$B$27/20)),1,0))</f>
        <v>0</v>
      </c>
      <c r="G1155" s="33" t="n">
        <f aca="false">$G1154+IF($F1155=1,1,0)</f>
        <v>0</v>
      </c>
      <c r="H1155" s="0" t="str">
        <f aca="false">IF($F1155=1,$G1155,"")</f>
        <v/>
      </c>
    </row>
    <row r="1156" customFormat="false" ht="15" hidden="false" customHeight="false" outlineLevel="0" collapsed="false">
      <c r="A1156" s="30" t="n">
        <v>180.3125</v>
      </c>
      <c r="B1156" s="31" t="n">
        <v>13.1627</v>
      </c>
      <c r="C1156" s="32" t="n">
        <f aca="false">IF($A1156="","",IF(設定!$B$21="dB",10^($B1156/20),ABS($B1156)))</f>
        <v>4.5512951471226</v>
      </c>
      <c r="D1156" s="32" t="n">
        <f aca="false">IF($A1156="","",$A1156^2)</f>
        <v>32512.59765625</v>
      </c>
      <c r="E1156" s="32" t="n">
        <f aca="false">IF($A1156="","",IF($C1156&lt;=0,"",1/$C1156^2))</f>
        <v>0.0482758578694479</v>
      </c>
      <c r="F1156" s="33" t="n">
        <f aca="false">IF(OR(ROW()-設定!$B$30&lt;2,ROW()+設定!$B$30&gt;13701,N($A1156)&lt;=0,N(INDEX($A$2:$A$13701,MIN(13700,MAX(1,ROW()-1+設定!$B$30))))&lt;=0,$A1156&lt;設定!$B$28,$A1156&gt;設定!$B$29),0,IF(AND($C1156&gt;=MAX(INDEX($C$1:$C$13701,MAX(1,ROW()-設定!$B$24)):INDEX($C$1:$C$13701,MAX(1,ROW()-1))),$C1156&gt;MAX(INDEX($C$1:$C$13701,MIN(13701,ROW()+1)):INDEX($C$1:$C$13701,MIN(13701,ROW()+設定!$B$24))),$C1156&gt;=設定!$B$32,$C1156&gt;=MAX(MIN(INDEX($C$1:$C$13701,MAX(1,ROW()-設定!$B$26)):INDEX($C$1:$C$13701,MAX(1,ROW()-1))),MIN(INDEX($C$1:$C$13701,MIN(13701,ROW()+1)):INDEX($C$1:$C$13701,MIN(13701,ROW()+設定!$B$26))))*10^(設定!$B$27/20)),1,0))</f>
        <v>0</v>
      </c>
      <c r="G1156" s="33" t="n">
        <f aca="false">$G1155+IF($F1156=1,1,0)</f>
        <v>0</v>
      </c>
      <c r="H1156" s="0" t="str">
        <f aca="false">IF($F1156=1,$G1156,"")</f>
        <v/>
      </c>
    </row>
    <row r="1157" customFormat="false" ht="15" hidden="false" customHeight="false" outlineLevel="0" collapsed="false">
      <c r="A1157" s="30" t="n">
        <v>180.46875</v>
      </c>
      <c r="B1157" s="31" t="n">
        <v>13.1807</v>
      </c>
      <c r="C1157" s="32" t="n">
        <f aca="false">IF($A1157="","",IF(設定!$B$21="dB",10^($B1157/20),ABS($B1157)))</f>
        <v>4.56073669665434</v>
      </c>
      <c r="D1157" s="32" t="n">
        <f aca="false">IF($A1157="","",$A1157^2)</f>
        <v>32568.9697265625</v>
      </c>
      <c r="E1157" s="32" t="n">
        <f aca="false">IF($A1157="","",IF($C1157&lt;=0,"",1/$C1157^2))</f>
        <v>0.0480761852549217</v>
      </c>
      <c r="F1157" s="33" t="n">
        <f aca="false">IF(OR(ROW()-設定!$B$30&lt;2,ROW()+設定!$B$30&gt;13701,N($A1157)&lt;=0,N(INDEX($A$2:$A$13701,MIN(13700,MAX(1,ROW()-1+設定!$B$30))))&lt;=0,$A1157&lt;設定!$B$28,$A1157&gt;設定!$B$29),0,IF(AND($C1157&gt;=MAX(INDEX($C$1:$C$13701,MAX(1,ROW()-設定!$B$24)):INDEX($C$1:$C$13701,MAX(1,ROW()-1))),$C1157&gt;MAX(INDEX($C$1:$C$13701,MIN(13701,ROW()+1)):INDEX($C$1:$C$13701,MIN(13701,ROW()+設定!$B$24))),$C1157&gt;=設定!$B$32,$C1157&gt;=MAX(MIN(INDEX($C$1:$C$13701,MAX(1,ROW()-設定!$B$26)):INDEX($C$1:$C$13701,MAX(1,ROW()-1))),MIN(INDEX($C$1:$C$13701,MIN(13701,ROW()+1)):INDEX($C$1:$C$13701,MIN(13701,ROW()+設定!$B$26))))*10^(設定!$B$27/20)),1,0))</f>
        <v>0</v>
      </c>
      <c r="G1157" s="33" t="n">
        <f aca="false">$G1156+IF($F1157=1,1,0)</f>
        <v>0</v>
      </c>
      <c r="H1157" s="0" t="str">
        <f aca="false">IF($F1157=1,$G1157,"")</f>
        <v/>
      </c>
    </row>
    <row r="1158" customFormat="false" ht="15" hidden="false" customHeight="false" outlineLevel="0" collapsed="false">
      <c r="A1158" s="30" t="n">
        <v>180.625</v>
      </c>
      <c r="B1158" s="31" t="n">
        <v>13.4131</v>
      </c>
      <c r="C1158" s="32" t="n">
        <f aca="false">IF($A1158="","",IF(設定!$B$21="dB",10^($B1158/20),ABS($B1158)))</f>
        <v>4.68441108497152</v>
      </c>
      <c r="D1158" s="32" t="n">
        <f aca="false">IF($A1158="","",$A1158^2)</f>
        <v>32625.390625</v>
      </c>
      <c r="E1158" s="32" t="n">
        <f aca="false">IF($A1158="","",IF($C1158&lt;=0,"",1/$C1158^2))</f>
        <v>0.045571151232249</v>
      </c>
      <c r="F1158" s="33" t="n">
        <f aca="false">IF(OR(ROW()-設定!$B$30&lt;2,ROW()+設定!$B$30&gt;13701,N($A1158)&lt;=0,N(INDEX($A$2:$A$13701,MIN(13700,MAX(1,ROW()-1+設定!$B$30))))&lt;=0,$A1158&lt;設定!$B$28,$A1158&gt;設定!$B$29),0,IF(AND($C1158&gt;=MAX(INDEX($C$1:$C$13701,MAX(1,ROW()-設定!$B$24)):INDEX($C$1:$C$13701,MAX(1,ROW()-1))),$C1158&gt;MAX(INDEX($C$1:$C$13701,MIN(13701,ROW()+1)):INDEX($C$1:$C$13701,MIN(13701,ROW()+設定!$B$24))),$C1158&gt;=設定!$B$32,$C1158&gt;=MAX(MIN(INDEX($C$1:$C$13701,MAX(1,ROW()-設定!$B$26)):INDEX($C$1:$C$13701,MAX(1,ROW()-1))),MIN(INDEX($C$1:$C$13701,MIN(13701,ROW()+1)):INDEX($C$1:$C$13701,MIN(13701,ROW()+設定!$B$26))))*10^(設定!$B$27/20)),1,0))</f>
        <v>0</v>
      </c>
      <c r="G1158" s="33" t="n">
        <f aca="false">$G1157+IF($F1158=1,1,0)</f>
        <v>0</v>
      </c>
      <c r="H1158" s="0" t="str">
        <f aca="false">IF($F1158=1,$G1158,"")</f>
        <v/>
      </c>
    </row>
    <row r="1159" customFormat="false" ht="15" hidden="false" customHeight="false" outlineLevel="0" collapsed="false">
      <c r="A1159" s="30" t="n">
        <v>180.78125</v>
      </c>
      <c r="B1159" s="31" t="n">
        <v>13.0842</v>
      </c>
      <c r="C1159" s="32" t="n">
        <f aca="false">IF($A1159="","",IF(設定!$B$21="dB",10^($B1159/20),ABS($B1159)))</f>
        <v>4.51034746456464</v>
      </c>
      <c r="D1159" s="32" t="n">
        <f aca="false">IF($A1159="","",$A1159^2)</f>
        <v>32681.8603515625</v>
      </c>
      <c r="E1159" s="32" t="n">
        <f aca="false">IF($A1159="","",IF($C1159&lt;=0,"",1/$C1159^2))</f>
        <v>0.0491563921280462</v>
      </c>
      <c r="F1159" s="33" t="n">
        <f aca="false">IF(OR(ROW()-設定!$B$30&lt;2,ROW()+設定!$B$30&gt;13701,N($A1159)&lt;=0,N(INDEX($A$2:$A$13701,MIN(13700,MAX(1,ROW()-1+設定!$B$30))))&lt;=0,$A1159&lt;設定!$B$28,$A1159&gt;設定!$B$29),0,IF(AND($C1159&gt;=MAX(INDEX($C$1:$C$13701,MAX(1,ROW()-設定!$B$24)):INDEX($C$1:$C$13701,MAX(1,ROW()-1))),$C1159&gt;MAX(INDEX($C$1:$C$13701,MIN(13701,ROW()+1)):INDEX($C$1:$C$13701,MIN(13701,ROW()+設定!$B$24))),$C1159&gt;=設定!$B$32,$C1159&gt;=MAX(MIN(INDEX($C$1:$C$13701,MAX(1,ROW()-設定!$B$26)):INDEX($C$1:$C$13701,MAX(1,ROW()-1))),MIN(INDEX($C$1:$C$13701,MIN(13701,ROW()+1)):INDEX($C$1:$C$13701,MIN(13701,ROW()+設定!$B$26))))*10^(設定!$B$27/20)),1,0))</f>
        <v>0</v>
      </c>
      <c r="G1159" s="33" t="n">
        <f aca="false">$G1158+IF($F1159=1,1,0)</f>
        <v>0</v>
      </c>
      <c r="H1159" s="0" t="str">
        <f aca="false">IF($F1159=1,$G1159,"")</f>
        <v/>
      </c>
    </row>
    <row r="1160" customFormat="false" ht="15" hidden="false" customHeight="false" outlineLevel="0" collapsed="false">
      <c r="A1160" s="30" t="n">
        <v>180.9375</v>
      </c>
      <c r="B1160" s="31" t="n">
        <v>13.1628</v>
      </c>
      <c r="C1160" s="32" t="n">
        <f aca="false">IF($A1160="","",IF(設定!$B$21="dB",10^($B1160/20),ABS($B1160)))</f>
        <v>4.55134754614603</v>
      </c>
      <c r="D1160" s="32" t="n">
        <f aca="false">IF($A1160="","",$A1160^2)</f>
        <v>32738.37890625</v>
      </c>
      <c r="E1160" s="32" t="n">
        <f aca="false">IF($A1160="","",IF($C1160&lt;=0,"",1/$C1160^2))</f>
        <v>0.0482747462895387</v>
      </c>
      <c r="F1160" s="33" t="n">
        <f aca="false">IF(OR(ROW()-設定!$B$30&lt;2,ROW()+設定!$B$30&gt;13701,N($A1160)&lt;=0,N(INDEX($A$2:$A$13701,MIN(13700,MAX(1,ROW()-1+設定!$B$30))))&lt;=0,$A1160&lt;設定!$B$28,$A1160&gt;設定!$B$29),0,IF(AND($C1160&gt;=MAX(INDEX($C$1:$C$13701,MAX(1,ROW()-設定!$B$24)):INDEX($C$1:$C$13701,MAX(1,ROW()-1))),$C1160&gt;MAX(INDEX($C$1:$C$13701,MIN(13701,ROW()+1)):INDEX($C$1:$C$13701,MIN(13701,ROW()+設定!$B$24))),$C1160&gt;=設定!$B$32,$C1160&gt;=MAX(MIN(INDEX($C$1:$C$13701,MAX(1,ROW()-設定!$B$26)):INDEX($C$1:$C$13701,MAX(1,ROW()-1))),MIN(INDEX($C$1:$C$13701,MIN(13701,ROW()+1)):INDEX($C$1:$C$13701,MIN(13701,ROW()+設定!$B$26))))*10^(設定!$B$27/20)),1,0))</f>
        <v>0</v>
      </c>
      <c r="G1160" s="33" t="n">
        <f aca="false">$G1159+IF($F1160=1,1,0)</f>
        <v>0</v>
      </c>
      <c r="H1160" s="0" t="str">
        <f aca="false">IF($F1160=1,$G1160,"")</f>
        <v/>
      </c>
    </row>
    <row r="1161" customFormat="false" ht="15" hidden="false" customHeight="false" outlineLevel="0" collapsed="false">
      <c r="A1161" s="30" t="n">
        <v>181.09375</v>
      </c>
      <c r="B1161" s="31" t="n">
        <v>13.159</v>
      </c>
      <c r="C1161" s="32" t="n">
        <f aca="false">IF($A1161="","",IF(設定!$B$21="dB",10^($B1161/20),ABS($B1161)))</f>
        <v>4.54935680729069</v>
      </c>
      <c r="D1161" s="32" t="n">
        <f aca="false">IF($A1161="","",$A1161^2)</f>
        <v>32794.9462890625</v>
      </c>
      <c r="E1161" s="32" t="n">
        <f aca="false">IF($A1161="","",IF($C1161&lt;=0,"",1/$C1161^2))</f>
        <v>0.048317004324606</v>
      </c>
      <c r="F1161" s="33" t="n">
        <f aca="false">IF(OR(ROW()-設定!$B$30&lt;2,ROW()+設定!$B$30&gt;13701,N($A1161)&lt;=0,N(INDEX($A$2:$A$13701,MIN(13700,MAX(1,ROW()-1+設定!$B$30))))&lt;=0,$A1161&lt;設定!$B$28,$A1161&gt;設定!$B$29),0,IF(AND($C1161&gt;=MAX(INDEX($C$1:$C$13701,MAX(1,ROW()-設定!$B$24)):INDEX($C$1:$C$13701,MAX(1,ROW()-1))),$C1161&gt;MAX(INDEX($C$1:$C$13701,MIN(13701,ROW()+1)):INDEX($C$1:$C$13701,MIN(13701,ROW()+設定!$B$24))),$C1161&gt;=設定!$B$32,$C1161&gt;=MAX(MIN(INDEX($C$1:$C$13701,MAX(1,ROW()-設定!$B$26)):INDEX($C$1:$C$13701,MAX(1,ROW()-1))),MIN(INDEX($C$1:$C$13701,MIN(13701,ROW()+1)):INDEX($C$1:$C$13701,MIN(13701,ROW()+設定!$B$26))))*10^(設定!$B$27/20)),1,0))</f>
        <v>0</v>
      </c>
      <c r="G1161" s="33" t="n">
        <f aca="false">$G1160+IF($F1161=1,1,0)</f>
        <v>0</v>
      </c>
      <c r="H1161" s="0" t="str">
        <f aca="false">IF($F1161=1,$G1161,"")</f>
        <v/>
      </c>
    </row>
    <row r="1162" customFormat="false" ht="15" hidden="false" customHeight="false" outlineLevel="0" collapsed="false">
      <c r="A1162" s="30" t="n">
        <v>181.25</v>
      </c>
      <c r="B1162" s="31" t="n">
        <v>13.2235</v>
      </c>
      <c r="C1162" s="32" t="n">
        <f aca="false">IF($A1162="","",IF(設定!$B$21="dB",10^($B1162/20),ABS($B1162)))</f>
        <v>4.58326533282718</v>
      </c>
      <c r="D1162" s="32" t="n">
        <f aca="false">IF($A1162="","",$A1162^2)</f>
        <v>32851.5625</v>
      </c>
      <c r="E1162" s="32" t="n">
        <f aca="false">IF($A1162="","",IF($C1162&lt;=0,"",1/$C1162^2))</f>
        <v>0.047604718346984</v>
      </c>
      <c r="F1162" s="33" t="n">
        <f aca="false">IF(OR(ROW()-設定!$B$30&lt;2,ROW()+設定!$B$30&gt;13701,N($A1162)&lt;=0,N(INDEX($A$2:$A$13701,MIN(13700,MAX(1,ROW()-1+設定!$B$30))))&lt;=0,$A1162&lt;設定!$B$28,$A1162&gt;設定!$B$29),0,IF(AND($C1162&gt;=MAX(INDEX($C$1:$C$13701,MAX(1,ROW()-設定!$B$24)):INDEX($C$1:$C$13701,MAX(1,ROW()-1))),$C1162&gt;MAX(INDEX($C$1:$C$13701,MIN(13701,ROW()+1)):INDEX($C$1:$C$13701,MIN(13701,ROW()+設定!$B$24))),$C1162&gt;=設定!$B$32,$C1162&gt;=MAX(MIN(INDEX($C$1:$C$13701,MAX(1,ROW()-設定!$B$26)):INDEX($C$1:$C$13701,MAX(1,ROW()-1))),MIN(INDEX($C$1:$C$13701,MIN(13701,ROW()+1)):INDEX($C$1:$C$13701,MIN(13701,ROW()+設定!$B$26))))*10^(設定!$B$27/20)),1,0))</f>
        <v>0</v>
      </c>
      <c r="G1162" s="33" t="n">
        <f aca="false">$G1161+IF($F1162=1,1,0)</f>
        <v>0</v>
      </c>
      <c r="H1162" s="0" t="str">
        <f aca="false">IF($F1162=1,$G1162,"")</f>
        <v/>
      </c>
    </row>
    <row r="1163" customFormat="false" ht="15" hidden="false" customHeight="false" outlineLevel="0" collapsed="false">
      <c r="A1163" s="30" t="n">
        <v>181.40625</v>
      </c>
      <c r="B1163" s="31" t="n">
        <v>13.2883</v>
      </c>
      <c r="C1163" s="32" t="n">
        <f aca="false">IF($A1163="","",IF(設定!$B$21="dB",10^($B1163/20),ABS($B1163)))</f>
        <v>4.61758607779179</v>
      </c>
      <c r="D1163" s="32" t="n">
        <f aca="false">IF($A1163="","",$A1163^2)</f>
        <v>32908.2275390625</v>
      </c>
      <c r="E1163" s="32" t="n">
        <f aca="false">IF($A1163="","",IF($C1163&lt;=0,"",1/$C1163^2))</f>
        <v>0.0468996930126755</v>
      </c>
      <c r="F1163" s="33" t="n">
        <f aca="false">IF(OR(ROW()-設定!$B$30&lt;2,ROW()+設定!$B$30&gt;13701,N($A1163)&lt;=0,N(INDEX($A$2:$A$13701,MIN(13700,MAX(1,ROW()-1+設定!$B$30))))&lt;=0,$A1163&lt;設定!$B$28,$A1163&gt;設定!$B$29),0,IF(AND($C1163&gt;=MAX(INDEX($C$1:$C$13701,MAX(1,ROW()-設定!$B$24)):INDEX($C$1:$C$13701,MAX(1,ROW()-1))),$C1163&gt;MAX(INDEX($C$1:$C$13701,MIN(13701,ROW()+1)):INDEX($C$1:$C$13701,MIN(13701,ROW()+設定!$B$24))),$C1163&gt;=設定!$B$32,$C1163&gt;=MAX(MIN(INDEX($C$1:$C$13701,MAX(1,ROW()-設定!$B$26)):INDEX($C$1:$C$13701,MAX(1,ROW()-1))),MIN(INDEX($C$1:$C$13701,MIN(13701,ROW()+1)):INDEX($C$1:$C$13701,MIN(13701,ROW()+設定!$B$26))))*10^(設定!$B$27/20)),1,0))</f>
        <v>0</v>
      </c>
      <c r="G1163" s="33" t="n">
        <f aca="false">$G1162+IF($F1163=1,1,0)</f>
        <v>0</v>
      </c>
      <c r="H1163" s="0" t="str">
        <f aca="false">IF($F1163=1,$G1163,"")</f>
        <v/>
      </c>
    </row>
    <row r="1164" customFormat="false" ht="15" hidden="false" customHeight="false" outlineLevel="0" collapsed="false">
      <c r="A1164" s="30" t="n">
        <v>181.5625</v>
      </c>
      <c r="B1164" s="31" t="n">
        <v>13.1292</v>
      </c>
      <c r="C1164" s="32" t="n">
        <f aca="false">IF($A1164="","",IF(設定!$B$21="dB",10^($B1164/20),ABS($B1164)))</f>
        <v>4.53377538241504</v>
      </c>
      <c r="D1164" s="32" t="n">
        <f aca="false">IF($A1164="","",$A1164^2)</f>
        <v>32964.94140625</v>
      </c>
      <c r="E1164" s="32" t="n">
        <f aca="false">IF($A1164="","",IF($C1164&lt;=0,"",1/$C1164^2))</f>
        <v>0.0486496813462865</v>
      </c>
      <c r="F1164" s="33" t="n">
        <f aca="false">IF(OR(ROW()-設定!$B$30&lt;2,ROW()+設定!$B$30&gt;13701,N($A1164)&lt;=0,N(INDEX($A$2:$A$13701,MIN(13700,MAX(1,ROW()-1+設定!$B$30))))&lt;=0,$A1164&lt;設定!$B$28,$A1164&gt;設定!$B$29),0,IF(AND($C1164&gt;=MAX(INDEX($C$1:$C$13701,MAX(1,ROW()-設定!$B$24)):INDEX($C$1:$C$13701,MAX(1,ROW()-1))),$C1164&gt;MAX(INDEX($C$1:$C$13701,MIN(13701,ROW()+1)):INDEX($C$1:$C$13701,MIN(13701,ROW()+設定!$B$24))),$C1164&gt;=設定!$B$32,$C1164&gt;=MAX(MIN(INDEX($C$1:$C$13701,MAX(1,ROW()-設定!$B$26)):INDEX($C$1:$C$13701,MAX(1,ROW()-1))),MIN(INDEX($C$1:$C$13701,MIN(13701,ROW()+1)):INDEX($C$1:$C$13701,MIN(13701,ROW()+設定!$B$26))))*10^(設定!$B$27/20)),1,0))</f>
        <v>0</v>
      </c>
      <c r="G1164" s="33" t="n">
        <f aca="false">$G1163+IF($F1164=1,1,0)</f>
        <v>0</v>
      </c>
      <c r="H1164" s="0" t="str">
        <f aca="false">IF($F1164=1,$G1164,"")</f>
        <v/>
      </c>
    </row>
    <row r="1165" customFormat="false" ht="15" hidden="false" customHeight="false" outlineLevel="0" collapsed="false">
      <c r="A1165" s="30" t="n">
        <v>181.71875</v>
      </c>
      <c r="B1165" s="31" t="n">
        <v>13.096</v>
      </c>
      <c r="C1165" s="32" t="n">
        <f aca="false">IF($A1165="","",IF(設定!$B$21="dB",10^($B1165/20),ABS($B1165)))</f>
        <v>4.51647904929112</v>
      </c>
      <c r="D1165" s="32" t="n">
        <f aca="false">IF($A1165="","",$A1165^2)</f>
        <v>33021.7041015625</v>
      </c>
      <c r="E1165" s="32" t="n">
        <f aca="false">IF($A1165="","",IF($C1165&lt;=0,"",1/$C1165^2))</f>
        <v>0.0490230130136168</v>
      </c>
      <c r="F1165" s="33" t="n">
        <f aca="false">IF(OR(ROW()-設定!$B$30&lt;2,ROW()+設定!$B$30&gt;13701,N($A1165)&lt;=0,N(INDEX($A$2:$A$13701,MIN(13700,MAX(1,ROW()-1+設定!$B$30))))&lt;=0,$A1165&lt;設定!$B$28,$A1165&gt;設定!$B$29),0,IF(AND($C1165&gt;=MAX(INDEX($C$1:$C$13701,MAX(1,ROW()-設定!$B$24)):INDEX($C$1:$C$13701,MAX(1,ROW()-1))),$C1165&gt;MAX(INDEX($C$1:$C$13701,MIN(13701,ROW()+1)):INDEX($C$1:$C$13701,MIN(13701,ROW()+設定!$B$24))),$C1165&gt;=設定!$B$32,$C1165&gt;=MAX(MIN(INDEX($C$1:$C$13701,MAX(1,ROW()-設定!$B$26)):INDEX($C$1:$C$13701,MAX(1,ROW()-1))),MIN(INDEX($C$1:$C$13701,MIN(13701,ROW()+1)):INDEX($C$1:$C$13701,MIN(13701,ROW()+設定!$B$26))))*10^(設定!$B$27/20)),1,0))</f>
        <v>0</v>
      </c>
      <c r="G1165" s="33" t="n">
        <f aca="false">$G1164+IF($F1165=1,1,0)</f>
        <v>0</v>
      </c>
      <c r="H1165" s="0" t="str">
        <f aca="false">IF($F1165=1,$G1165,"")</f>
        <v/>
      </c>
    </row>
    <row r="1166" customFormat="false" ht="15" hidden="false" customHeight="false" outlineLevel="0" collapsed="false">
      <c r="A1166" s="30" t="n">
        <v>181.875</v>
      </c>
      <c r="B1166" s="31" t="n">
        <v>13.0105</v>
      </c>
      <c r="C1166" s="32" t="n">
        <f aca="false">IF($A1166="","",IF(設定!$B$21="dB",10^($B1166/20),ABS($B1166)))</f>
        <v>4.4722389532465</v>
      </c>
      <c r="D1166" s="32" t="n">
        <f aca="false">IF($A1166="","",$A1166^2)</f>
        <v>33078.515625</v>
      </c>
      <c r="E1166" s="32" t="n">
        <f aca="false">IF($A1166="","",IF($C1166&lt;=0,"",1/$C1166^2))</f>
        <v>0.0499976969687455</v>
      </c>
      <c r="F1166" s="33" t="n">
        <f aca="false">IF(OR(ROW()-設定!$B$30&lt;2,ROW()+設定!$B$30&gt;13701,N($A1166)&lt;=0,N(INDEX($A$2:$A$13701,MIN(13700,MAX(1,ROW()-1+設定!$B$30))))&lt;=0,$A1166&lt;設定!$B$28,$A1166&gt;設定!$B$29),0,IF(AND($C1166&gt;=MAX(INDEX($C$1:$C$13701,MAX(1,ROW()-設定!$B$24)):INDEX($C$1:$C$13701,MAX(1,ROW()-1))),$C1166&gt;MAX(INDEX($C$1:$C$13701,MIN(13701,ROW()+1)):INDEX($C$1:$C$13701,MIN(13701,ROW()+設定!$B$24))),$C1166&gt;=設定!$B$32,$C1166&gt;=MAX(MIN(INDEX($C$1:$C$13701,MAX(1,ROW()-設定!$B$26)):INDEX($C$1:$C$13701,MAX(1,ROW()-1))),MIN(INDEX($C$1:$C$13701,MIN(13701,ROW()+1)):INDEX($C$1:$C$13701,MIN(13701,ROW()+設定!$B$26))))*10^(設定!$B$27/20)),1,0))</f>
        <v>0</v>
      </c>
      <c r="G1166" s="33" t="n">
        <f aca="false">$G1165+IF($F1166=1,1,0)</f>
        <v>0</v>
      </c>
      <c r="H1166" s="0" t="str">
        <f aca="false">IF($F1166=1,$G1166,"")</f>
        <v/>
      </c>
    </row>
    <row r="1167" customFormat="false" ht="15" hidden="false" customHeight="false" outlineLevel="0" collapsed="false">
      <c r="A1167" s="30" t="n">
        <v>182.03125</v>
      </c>
      <c r="B1167" s="31" t="n">
        <v>13.0878</v>
      </c>
      <c r="C1167" s="32" t="n">
        <f aca="false">IF($A1167="","",IF(設定!$B$21="dB",10^($B1167/20),ABS($B1167)))</f>
        <v>4.51221723460579</v>
      </c>
      <c r="D1167" s="32" t="n">
        <f aca="false">IF($A1167="","",$A1167^2)</f>
        <v>33135.3759765625</v>
      </c>
      <c r="E1167" s="32" t="n">
        <f aca="false">IF($A1167="","",IF($C1167&lt;=0,"",1/$C1167^2))</f>
        <v>0.0491156617724319</v>
      </c>
      <c r="F1167" s="33" t="n">
        <f aca="false">IF(OR(ROW()-設定!$B$30&lt;2,ROW()+設定!$B$30&gt;13701,N($A1167)&lt;=0,N(INDEX($A$2:$A$13701,MIN(13700,MAX(1,ROW()-1+設定!$B$30))))&lt;=0,$A1167&lt;設定!$B$28,$A1167&gt;設定!$B$29),0,IF(AND($C1167&gt;=MAX(INDEX($C$1:$C$13701,MAX(1,ROW()-設定!$B$24)):INDEX($C$1:$C$13701,MAX(1,ROW()-1))),$C1167&gt;MAX(INDEX($C$1:$C$13701,MIN(13701,ROW()+1)):INDEX($C$1:$C$13701,MIN(13701,ROW()+設定!$B$24))),$C1167&gt;=設定!$B$32,$C1167&gt;=MAX(MIN(INDEX($C$1:$C$13701,MAX(1,ROW()-設定!$B$26)):INDEX($C$1:$C$13701,MAX(1,ROW()-1))),MIN(INDEX($C$1:$C$13701,MIN(13701,ROW()+1)):INDEX($C$1:$C$13701,MIN(13701,ROW()+設定!$B$26))))*10^(設定!$B$27/20)),1,0))</f>
        <v>0</v>
      </c>
      <c r="G1167" s="33" t="n">
        <f aca="false">$G1166+IF($F1167=1,1,0)</f>
        <v>0</v>
      </c>
      <c r="H1167" s="0" t="str">
        <f aca="false">IF($F1167=1,$G1167,"")</f>
        <v/>
      </c>
    </row>
    <row r="1168" customFormat="false" ht="15" hidden="false" customHeight="false" outlineLevel="0" collapsed="false">
      <c r="A1168" s="30" t="n">
        <v>182.1875</v>
      </c>
      <c r="B1168" s="31" t="n">
        <v>13.2419</v>
      </c>
      <c r="C1168" s="32" t="n">
        <f aca="false">IF($A1168="","",IF(設定!$B$21="dB",10^($B1168/20),ABS($B1168)))</f>
        <v>4.59298471361311</v>
      </c>
      <c r="D1168" s="32" t="n">
        <f aca="false">IF($A1168="","",$A1168^2)</f>
        <v>33192.28515625</v>
      </c>
      <c r="E1168" s="32" t="n">
        <f aca="false">IF($A1168="","",IF($C1168&lt;=0,"",1/$C1168^2))</f>
        <v>0.0474034553958345</v>
      </c>
      <c r="F1168" s="33" t="n">
        <f aca="false">IF(OR(ROW()-設定!$B$30&lt;2,ROW()+設定!$B$30&gt;13701,N($A1168)&lt;=0,N(INDEX($A$2:$A$13701,MIN(13700,MAX(1,ROW()-1+設定!$B$30))))&lt;=0,$A1168&lt;設定!$B$28,$A1168&gt;設定!$B$29),0,IF(AND($C1168&gt;=MAX(INDEX($C$1:$C$13701,MAX(1,ROW()-設定!$B$24)):INDEX($C$1:$C$13701,MAX(1,ROW()-1))),$C1168&gt;MAX(INDEX($C$1:$C$13701,MIN(13701,ROW()+1)):INDEX($C$1:$C$13701,MIN(13701,ROW()+設定!$B$24))),$C1168&gt;=設定!$B$32,$C1168&gt;=MAX(MIN(INDEX($C$1:$C$13701,MAX(1,ROW()-設定!$B$26)):INDEX($C$1:$C$13701,MAX(1,ROW()-1))),MIN(INDEX($C$1:$C$13701,MIN(13701,ROW()+1)):INDEX($C$1:$C$13701,MIN(13701,ROW()+設定!$B$26))))*10^(設定!$B$27/20)),1,0))</f>
        <v>0</v>
      </c>
      <c r="G1168" s="33" t="n">
        <f aca="false">$G1167+IF($F1168=1,1,0)</f>
        <v>0</v>
      </c>
      <c r="H1168" s="0" t="str">
        <f aca="false">IF($F1168=1,$G1168,"")</f>
        <v/>
      </c>
    </row>
    <row r="1169" customFormat="false" ht="15" hidden="false" customHeight="false" outlineLevel="0" collapsed="false">
      <c r="A1169" s="30" t="n">
        <v>182.34375</v>
      </c>
      <c r="B1169" s="31" t="n">
        <v>13.1921</v>
      </c>
      <c r="C1169" s="32" t="n">
        <f aca="false">IF($A1169="","",IF(設定!$B$21="dB",10^($B1169/20),ABS($B1169)))</f>
        <v>4.56672647257416</v>
      </c>
      <c r="D1169" s="32" t="n">
        <f aca="false">IF($A1169="","",$A1169^2)</f>
        <v>33249.2431640625</v>
      </c>
      <c r="E1169" s="32" t="n">
        <f aca="false">IF($A1169="","",IF($C1169&lt;=0,"",1/$C1169^2))</f>
        <v>0.0479501533023416</v>
      </c>
      <c r="F1169" s="33" t="n">
        <f aca="false">IF(OR(ROW()-設定!$B$30&lt;2,ROW()+設定!$B$30&gt;13701,N($A1169)&lt;=0,N(INDEX($A$2:$A$13701,MIN(13700,MAX(1,ROW()-1+設定!$B$30))))&lt;=0,$A1169&lt;設定!$B$28,$A1169&gt;設定!$B$29),0,IF(AND($C1169&gt;=MAX(INDEX($C$1:$C$13701,MAX(1,ROW()-設定!$B$24)):INDEX($C$1:$C$13701,MAX(1,ROW()-1))),$C1169&gt;MAX(INDEX($C$1:$C$13701,MIN(13701,ROW()+1)):INDEX($C$1:$C$13701,MIN(13701,ROW()+設定!$B$24))),$C1169&gt;=設定!$B$32,$C1169&gt;=MAX(MIN(INDEX($C$1:$C$13701,MAX(1,ROW()-設定!$B$26)):INDEX($C$1:$C$13701,MAX(1,ROW()-1))),MIN(INDEX($C$1:$C$13701,MIN(13701,ROW()+1)):INDEX($C$1:$C$13701,MIN(13701,ROW()+設定!$B$26))))*10^(設定!$B$27/20)),1,0))</f>
        <v>0</v>
      </c>
      <c r="G1169" s="33" t="n">
        <f aca="false">$G1168+IF($F1169=1,1,0)</f>
        <v>0</v>
      </c>
      <c r="H1169" s="0" t="str">
        <f aca="false">IF($F1169=1,$G1169,"")</f>
        <v/>
      </c>
    </row>
    <row r="1170" customFormat="false" ht="15" hidden="false" customHeight="false" outlineLevel="0" collapsed="false">
      <c r="A1170" s="30" t="n">
        <v>182.5</v>
      </c>
      <c r="B1170" s="31" t="n">
        <v>13.0826</v>
      </c>
      <c r="C1170" s="32" t="n">
        <f aca="false">IF($A1170="","",IF(設定!$B$21="dB",10^($B1170/20),ABS($B1170)))</f>
        <v>4.50951670437594</v>
      </c>
      <c r="D1170" s="32" t="n">
        <f aca="false">IF($A1170="","",$A1170^2)</f>
        <v>33306.25</v>
      </c>
      <c r="E1170" s="32" t="n">
        <f aca="false">IF($A1170="","",IF($C1170&lt;=0,"",1/$C1170^2))</f>
        <v>0.0491745053485381</v>
      </c>
      <c r="F1170" s="33" t="n">
        <f aca="false">IF(OR(ROW()-設定!$B$30&lt;2,ROW()+設定!$B$30&gt;13701,N($A1170)&lt;=0,N(INDEX($A$2:$A$13701,MIN(13700,MAX(1,ROW()-1+設定!$B$30))))&lt;=0,$A1170&lt;設定!$B$28,$A1170&gt;設定!$B$29),0,IF(AND($C1170&gt;=MAX(INDEX($C$1:$C$13701,MAX(1,ROW()-設定!$B$24)):INDEX($C$1:$C$13701,MAX(1,ROW()-1))),$C1170&gt;MAX(INDEX($C$1:$C$13701,MIN(13701,ROW()+1)):INDEX($C$1:$C$13701,MIN(13701,ROW()+設定!$B$24))),$C1170&gt;=設定!$B$32,$C1170&gt;=MAX(MIN(INDEX($C$1:$C$13701,MAX(1,ROW()-設定!$B$26)):INDEX($C$1:$C$13701,MAX(1,ROW()-1))),MIN(INDEX($C$1:$C$13701,MIN(13701,ROW()+1)):INDEX($C$1:$C$13701,MIN(13701,ROW()+設定!$B$26))))*10^(設定!$B$27/20)),1,0))</f>
        <v>0</v>
      </c>
      <c r="G1170" s="33" t="n">
        <f aca="false">$G1169+IF($F1170=1,1,0)</f>
        <v>0</v>
      </c>
      <c r="H1170" s="0" t="str">
        <f aca="false">IF($F1170=1,$G1170,"")</f>
        <v/>
      </c>
    </row>
    <row r="1171" customFormat="false" ht="15" hidden="false" customHeight="false" outlineLevel="0" collapsed="false">
      <c r="A1171" s="30" t="n">
        <v>182.65625</v>
      </c>
      <c r="B1171" s="31" t="n">
        <v>13.1518</v>
      </c>
      <c r="C1171" s="32" t="n">
        <f aca="false">IF($A1171="","",IF(設定!$B$21="dB",10^($B1171/20),ABS($B1171)))</f>
        <v>4.54558726862938</v>
      </c>
      <c r="D1171" s="32" t="n">
        <f aca="false">IF($A1171="","",$A1171^2)</f>
        <v>33363.3056640625</v>
      </c>
      <c r="E1171" s="32" t="n">
        <f aca="false">IF($A1171="","",IF($C1171&lt;=0,"",1/$C1171^2))</f>
        <v>0.0483971736510595</v>
      </c>
      <c r="F1171" s="33" t="n">
        <f aca="false">IF(OR(ROW()-設定!$B$30&lt;2,ROW()+設定!$B$30&gt;13701,N($A1171)&lt;=0,N(INDEX($A$2:$A$13701,MIN(13700,MAX(1,ROW()-1+設定!$B$30))))&lt;=0,$A1171&lt;設定!$B$28,$A1171&gt;設定!$B$29),0,IF(AND($C1171&gt;=MAX(INDEX($C$1:$C$13701,MAX(1,ROW()-設定!$B$24)):INDEX($C$1:$C$13701,MAX(1,ROW()-1))),$C1171&gt;MAX(INDEX($C$1:$C$13701,MIN(13701,ROW()+1)):INDEX($C$1:$C$13701,MIN(13701,ROW()+設定!$B$24))),$C1171&gt;=設定!$B$32,$C1171&gt;=MAX(MIN(INDEX($C$1:$C$13701,MAX(1,ROW()-設定!$B$26)):INDEX($C$1:$C$13701,MAX(1,ROW()-1))),MIN(INDEX($C$1:$C$13701,MIN(13701,ROW()+1)):INDEX($C$1:$C$13701,MIN(13701,ROW()+設定!$B$26))))*10^(設定!$B$27/20)),1,0))</f>
        <v>0</v>
      </c>
      <c r="G1171" s="33" t="n">
        <f aca="false">$G1170+IF($F1171=1,1,0)</f>
        <v>0</v>
      </c>
      <c r="H1171" s="0" t="str">
        <f aca="false">IF($F1171=1,$G1171,"")</f>
        <v/>
      </c>
    </row>
    <row r="1172" customFormat="false" ht="15" hidden="false" customHeight="false" outlineLevel="0" collapsed="false">
      <c r="A1172" s="30" t="n">
        <v>182.8125</v>
      </c>
      <c r="B1172" s="31" t="n">
        <v>13.1951</v>
      </c>
      <c r="C1172" s="32" t="n">
        <f aca="false">IF($A1172="","",IF(設定!$B$21="dB",10^($B1172/20),ABS($B1172)))</f>
        <v>4.56830403643903</v>
      </c>
      <c r="D1172" s="32" t="n">
        <f aca="false">IF($A1172="","",$A1172^2)</f>
        <v>33420.41015625</v>
      </c>
      <c r="E1172" s="32" t="n">
        <f aca="false">IF($A1172="","",IF($C1172&lt;=0,"",1/$C1172^2))</f>
        <v>0.0479170419474548</v>
      </c>
      <c r="F1172" s="33" t="n">
        <f aca="false">IF(OR(ROW()-設定!$B$30&lt;2,ROW()+設定!$B$30&gt;13701,N($A1172)&lt;=0,N(INDEX($A$2:$A$13701,MIN(13700,MAX(1,ROW()-1+設定!$B$30))))&lt;=0,$A1172&lt;設定!$B$28,$A1172&gt;設定!$B$29),0,IF(AND($C1172&gt;=MAX(INDEX($C$1:$C$13701,MAX(1,ROW()-設定!$B$24)):INDEX($C$1:$C$13701,MAX(1,ROW()-1))),$C1172&gt;MAX(INDEX($C$1:$C$13701,MIN(13701,ROW()+1)):INDEX($C$1:$C$13701,MIN(13701,ROW()+設定!$B$24))),$C1172&gt;=設定!$B$32,$C1172&gt;=MAX(MIN(INDEX($C$1:$C$13701,MAX(1,ROW()-設定!$B$26)):INDEX($C$1:$C$13701,MAX(1,ROW()-1))),MIN(INDEX($C$1:$C$13701,MIN(13701,ROW()+1)):INDEX($C$1:$C$13701,MIN(13701,ROW()+設定!$B$26))))*10^(設定!$B$27/20)),1,0))</f>
        <v>0</v>
      </c>
      <c r="G1172" s="33" t="n">
        <f aca="false">$G1171+IF($F1172=1,1,0)</f>
        <v>0</v>
      </c>
      <c r="H1172" s="0" t="str">
        <f aca="false">IF($F1172=1,$G1172,"")</f>
        <v/>
      </c>
    </row>
    <row r="1173" customFormat="false" ht="15" hidden="false" customHeight="false" outlineLevel="0" collapsed="false">
      <c r="A1173" s="30" t="n">
        <v>182.96875</v>
      </c>
      <c r="B1173" s="31" t="n">
        <v>13.2459</v>
      </c>
      <c r="C1173" s="32" t="n">
        <f aca="false">IF($A1173="","",IF(設定!$B$21="dB",10^($B1173/20),ABS($B1173)))</f>
        <v>4.5951003483454</v>
      </c>
      <c r="D1173" s="32" t="n">
        <f aca="false">IF($A1173="","",$A1173^2)</f>
        <v>33477.5634765625</v>
      </c>
      <c r="E1173" s="32" t="n">
        <f aca="false">IF($A1173="","",IF($C1173&lt;=0,"",1/$C1173^2))</f>
        <v>0.047359815300026</v>
      </c>
      <c r="F1173" s="33" t="n">
        <f aca="false">IF(OR(ROW()-設定!$B$30&lt;2,ROW()+設定!$B$30&gt;13701,N($A1173)&lt;=0,N(INDEX($A$2:$A$13701,MIN(13700,MAX(1,ROW()-1+設定!$B$30))))&lt;=0,$A1173&lt;設定!$B$28,$A1173&gt;設定!$B$29),0,IF(AND($C1173&gt;=MAX(INDEX($C$1:$C$13701,MAX(1,ROW()-設定!$B$24)):INDEX($C$1:$C$13701,MAX(1,ROW()-1))),$C1173&gt;MAX(INDEX($C$1:$C$13701,MIN(13701,ROW()+1)):INDEX($C$1:$C$13701,MIN(13701,ROW()+設定!$B$24))),$C1173&gt;=設定!$B$32,$C1173&gt;=MAX(MIN(INDEX($C$1:$C$13701,MAX(1,ROW()-設定!$B$26)):INDEX($C$1:$C$13701,MAX(1,ROW()-1))),MIN(INDEX($C$1:$C$13701,MIN(13701,ROW()+1)):INDEX($C$1:$C$13701,MIN(13701,ROW()+設定!$B$26))))*10^(設定!$B$27/20)),1,0))</f>
        <v>0</v>
      </c>
      <c r="G1173" s="33" t="n">
        <f aca="false">$G1172+IF($F1173=1,1,0)</f>
        <v>0</v>
      </c>
      <c r="H1173" s="0" t="str">
        <f aca="false">IF($F1173=1,$G1173,"")</f>
        <v/>
      </c>
    </row>
    <row r="1174" customFormat="false" ht="15" hidden="false" customHeight="false" outlineLevel="0" collapsed="false">
      <c r="A1174" s="30" t="n">
        <v>183.125</v>
      </c>
      <c r="B1174" s="31" t="n">
        <v>13.1329</v>
      </c>
      <c r="C1174" s="32" t="n">
        <f aca="false">IF($A1174="","",IF(設定!$B$21="dB",10^($B1174/20),ABS($B1174)))</f>
        <v>4.53570708348509</v>
      </c>
      <c r="D1174" s="32" t="n">
        <f aca="false">IF($A1174="","",$A1174^2)</f>
        <v>33534.765625</v>
      </c>
      <c r="E1174" s="32" t="n">
        <f aca="false">IF($A1174="","",IF($C1174&lt;=0,"",1/$C1174^2))</f>
        <v>0.0486082515854818</v>
      </c>
      <c r="F1174" s="33" t="n">
        <f aca="false">IF(OR(ROW()-設定!$B$30&lt;2,ROW()+設定!$B$30&gt;13701,N($A1174)&lt;=0,N(INDEX($A$2:$A$13701,MIN(13700,MAX(1,ROW()-1+設定!$B$30))))&lt;=0,$A1174&lt;設定!$B$28,$A1174&gt;設定!$B$29),0,IF(AND($C1174&gt;=MAX(INDEX($C$1:$C$13701,MAX(1,ROW()-設定!$B$24)):INDEX($C$1:$C$13701,MAX(1,ROW()-1))),$C1174&gt;MAX(INDEX($C$1:$C$13701,MIN(13701,ROW()+1)):INDEX($C$1:$C$13701,MIN(13701,ROW()+設定!$B$24))),$C1174&gt;=設定!$B$32,$C1174&gt;=MAX(MIN(INDEX($C$1:$C$13701,MAX(1,ROW()-設定!$B$26)):INDEX($C$1:$C$13701,MAX(1,ROW()-1))),MIN(INDEX($C$1:$C$13701,MIN(13701,ROW()+1)):INDEX($C$1:$C$13701,MIN(13701,ROW()+設定!$B$26))))*10^(設定!$B$27/20)),1,0))</f>
        <v>0</v>
      </c>
      <c r="G1174" s="33" t="n">
        <f aca="false">$G1173+IF($F1174=1,1,0)</f>
        <v>0</v>
      </c>
      <c r="H1174" s="0" t="str">
        <f aca="false">IF($F1174=1,$G1174,"")</f>
        <v/>
      </c>
    </row>
    <row r="1175" customFormat="false" ht="15" hidden="false" customHeight="false" outlineLevel="0" collapsed="false">
      <c r="A1175" s="30" t="n">
        <v>183.28125</v>
      </c>
      <c r="B1175" s="31" t="n">
        <v>13.17</v>
      </c>
      <c r="C1175" s="32" t="n">
        <f aca="false">IF($A1175="","",IF(設定!$B$21="dB",10^($B1175/20),ABS($B1175)))</f>
        <v>4.55512186165739</v>
      </c>
      <c r="D1175" s="32" t="n">
        <f aca="false">IF($A1175="","",$A1175^2)</f>
        <v>33592.0166015625</v>
      </c>
      <c r="E1175" s="32" t="n">
        <f aca="false">IF($A1175="","",IF($C1175&lt;=0,"",1/$C1175^2))</f>
        <v>0.0481947797625127</v>
      </c>
      <c r="F1175" s="33" t="n">
        <f aca="false">IF(OR(ROW()-設定!$B$30&lt;2,ROW()+設定!$B$30&gt;13701,N($A1175)&lt;=0,N(INDEX($A$2:$A$13701,MIN(13700,MAX(1,ROW()-1+設定!$B$30))))&lt;=0,$A1175&lt;設定!$B$28,$A1175&gt;設定!$B$29),0,IF(AND($C1175&gt;=MAX(INDEX($C$1:$C$13701,MAX(1,ROW()-設定!$B$24)):INDEX($C$1:$C$13701,MAX(1,ROW()-1))),$C1175&gt;MAX(INDEX($C$1:$C$13701,MIN(13701,ROW()+1)):INDEX($C$1:$C$13701,MIN(13701,ROW()+設定!$B$24))),$C1175&gt;=設定!$B$32,$C1175&gt;=MAX(MIN(INDEX($C$1:$C$13701,MAX(1,ROW()-設定!$B$26)):INDEX($C$1:$C$13701,MAX(1,ROW()-1))),MIN(INDEX($C$1:$C$13701,MIN(13701,ROW()+1)):INDEX($C$1:$C$13701,MIN(13701,ROW()+設定!$B$26))))*10^(設定!$B$27/20)),1,0))</f>
        <v>0</v>
      </c>
      <c r="G1175" s="33" t="n">
        <f aca="false">$G1174+IF($F1175=1,1,0)</f>
        <v>0</v>
      </c>
      <c r="H1175" s="0" t="str">
        <f aca="false">IF($F1175=1,$G1175,"")</f>
        <v/>
      </c>
    </row>
    <row r="1176" customFormat="false" ht="15" hidden="false" customHeight="false" outlineLevel="0" collapsed="false">
      <c r="A1176" s="30" t="n">
        <v>183.4375</v>
      </c>
      <c r="B1176" s="31" t="n">
        <v>13.0059</v>
      </c>
      <c r="C1176" s="32" t="n">
        <f aca="false">IF($A1176="","",IF(設定!$B$21="dB",10^($B1176/20),ABS($B1176)))</f>
        <v>4.46987110682956</v>
      </c>
      <c r="D1176" s="32" t="n">
        <f aca="false">IF($A1176="","",$A1176^2)</f>
        <v>33649.31640625</v>
      </c>
      <c r="E1176" s="32" t="n">
        <f aca="false">IF($A1176="","",IF($C1176&lt;=0,"",1/$C1176^2))</f>
        <v>0.0500506820421924</v>
      </c>
      <c r="F1176" s="33" t="n">
        <f aca="false">IF(OR(ROW()-設定!$B$30&lt;2,ROW()+設定!$B$30&gt;13701,N($A1176)&lt;=0,N(INDEX($A$2:$A$13701,MIN(13700,MAX(1,ROW()-1+設定!$B$30))))&lt;=0,$A1176&lt;設定!$B$28,$A1176&gt;設定!$B$29),0,IF(AND($C1176&gt;=MAX(INDEX($C$1:$C$13701,MAX(1,ROW()-設定!$B$24)):INDEX($C$1:$C$13701,MAX(1,ROW()-1))),$C1176&gt;MAX(INDEX($C$1:$C$13701,MIN(13701,ROW()+1)):INDEX($C$1:$C$13701,MIN(13701,ROW()+設定!$B$24))),$C1176&gt;=設定!$B$32,$C1176&gt;=MAX(MIN(INDEX($C$1:$C$13701,MAX(1,ROW()-設定!$B$26)):INDEX($C$1:$C$13701,MAX(1,ROW()-1))),MIN(INDEX($C$1:$C$13701,MIN(13701,ROW()+1)):INDEX($C$1:$C$13701,MIN(13701,ROW()+設定!$B$26))))*10^(設定!$B$27/20)),1,0))</f>
        <v>0</v>
      </c>
      <c r="G1176" s="33" t="n">
        <f aca="false">$G1175+IF($F1176=1,1,0)</f>
        <v>0</v>
      </c>
      <c r="H1176" s="0" t="str">
        <f aca="false">IF($F1176=1,$G1176,"")</f>
        <v/>
      </c>
    </row>
    <row r="1177" customFormat="false" ht="15" hidden="false" customHeight="false" outlineLevel="0" collapsed="false">
      <c r="A1177" s="30" t="n">
        <v>183.59375</v>
      </c>
      <c r="B1177" s="31" t="n">
        <v>13.0787</v>
      </c>
      <c r="C1177" s="32" t="n">
        <f aca="false">IF($A1177="","",IF(設定!$B$21="dB",10^($B1177/20),ABS($B1177)))</f>
        <v>4.50749236741942</v>
      </c>
      <c r="D1177" s="32" t="n">
        <f aca="false">IF($A1177="","",$A1177^2)</f>
        <v>33706.6650390625</v>
      </c>
      <c r="E1177" s="32" t="n">
        <f aca="false">IF($A1177="","",IF($C1177&lt;=0,"",1/$C1177^2))</f>
        <v>0.0492186842904536</v>
      </c>
      <c r="F1177" s="33" t="n">
        <f aca="false">IF(OR(ROW()-設定!$B$30&lt;2,ROW()+設定!$B$30&gt;13701,N($A1177)&lt;=0,N(INDEX($A$2:$A$13701,MIN(13700,MAX(1,ROW()-1+設定!$B$30))))&lt;=0,$A1177&lt;設定!$B$28,$A1177&gt;設定!$B$29),0,IF(AND($C1177&gt;=MAX(INDEX($C$1:$C$13701,MAX(1,ROW()-設定!$B$24)):INDEX($C$1:$C$13701,MAX(1,ROW()-1))),$C1177&gt;MAX(INDEX($C$1:$C$13701,MIN(13701,ROW()+1)):INDEX($C$1:$C$13701,MIN(13701,ROW()+設定!$B$24))),$C1177&gt;=設定!$B$32,$C1177&gt;=MAX(MIN(INDEX($C$1:$C$13701,MAX(1,ROW()-設定!$B$26)):INDEX($C$1:$C$13701,MAX(1,ROW()-1))),MIN(INDEX($C$1:$C$13701,MIN(13701,ROW()+1)):INDEX($C$1:$C$13701,MIN(13701,ROW()+設定!$B$26))))*10^(設定!$B$27/20)),1,0))</f>
        <v>0</v>
      </c>
      <c r="G1177" s="33" t="n">
        <f aca="false">$G1176+IF($F1177=1,1,0)</f>
        <v>0</v>
      </c>
      <c r="H1177" s="0" t="str">
        <f aca="false">IF($F1177=1,$G1177,"")</f>
        <v/>
      </c>
    </row>
    <row r="1178" customFormat="false" ht="15" hidden="false" customHeight="false" outlineLevel="0" collapsed="false">
      <c r="A1178" s="30" t="n">
        <v>183.75</v>
      </c>
      <c r="B1178" s="31" t="n">
        <v>13.3677</v>
      </c>
      <c r="C1178" s="32" t="n">
        <f aca="false">IF($A1178="","",IF(設定!$B$21="dB",10^($B1178/20),ABS($B1178)))</f>
        <v>4.65999016388402</v>
      </c>
      <c r="D1178" s="32" t="n">
        <f aca="false">IF($A1178="","",$A1178^2)</f>
        <v>33764.0625</v>
      </c>
      <c r="E1178" s="32" t="n">
        <f aca="false">IF($A1178="","",IF($C1178&lt;=0,"",1/$C1178^2))</f>
        <v>0.0460500387519741</v>
      </c>
      <c r="F1178" s="33" t="n">
        <f aca="false">IF(OR(ROW()-設定!$B$30&lt;2,ROW()+設定!$B$30&gt;13701,N($A1178)&lt;=0,N(INDEX($A$2:$A$13701,MIN(13700,MAX(1,ROW()-1+設定!$B$30))))&lt;=0,$A1178&lt;設定!$B$28,$A1178&gt;設定!$B$29),0,IF(AND($C1178&gt;=MAX(INDEX($C$1:$C$13701,MAX(1,ROW()-設定!$B$24)):INDEX($C$1:$C$13701,MAX(1,ROW()-1))),$C1178&gt;MAX(INDEX($C$1:$C$13701,MIN(13701,ROW()+1)):INDEX($C$1:$C$13701,MIN(13701,ROW()+設定!$B$24))),$C1178&gt;=設定!$B$32,$C1178&gt;=MAX(MIN(INDEX($C$1:$C$13701,MAX(1,ROW()-設定!$B$26)):INDEX($C$1:$C$13701,MAX(1,ROW()-1))),MIN(INDEX($C$1:$C$13701,MIN(13701,ROW()+1)):INDEX($C$1:$C$13701,MIN(13701,ROW()+設定!$B$26))))*10^(設定!$B$27/20)),1,0))</f>
        <v>0</v>
      </c>
      <c r="G1178" s="33" t="n">
        <f aca="false">$G1177+IF($F1178=1,1,0)</f>
        <v>0</v>
      </c>
      <c r="H1178" s="0" t="str">
        <f aca="false">IF($F1178=1,$G1178,"")</f>
        <v/>
      </c>
    </row>
    <row r="1179" customFormat="false" ht="15" hidden="false" customHeight="false" outlineLevel="0" collapsed="false">
      <c r="A1179" s="30" t="n">
        <v>183.90625</v>
      </c>
      <c r="B1179" s="31" t="n">
        <v>12.9706</v>
      </c>
      <c r="C1179" s="32" t="n">
        <f aca="false">IF($A1179="","",IF(設定!$B$21="dB",10^($B1179/20),ABS($B1179)))</f>
        <v>4.45174213403243</v>
      </c>
      <c r="D1179" s="32" t="n">
        <f aca="false">IF($A1179="","",$A1179^2)</f>
        <v>33821.5087890625</v>
      </c>
      <c r="E1179" s="32" t="n">
        <f aca="false">IF($A1179="","",IF($C1179&lt;=0,"",1/$C1179^2))</f>
        <v>0.0504591580844653</v>
      </c>
      <c r="F1179" s="33" t="n">
        <f aca="false">IF(OR(ROW()-設定!$B$30&lt;2,ROW()+設定!$B$30&gt;13701,N($A1179)&lt;=0,N(INDEX($A$2:$A$13701,MIN(13700,MAX(1,ROW()-1+設定!$B$30))))&lt;=0,$A1179&lt;設定!$B$28,$A1179&gt;設定!$B$29),0,IF(AND($C1179&gt;=MAX(INDEX($C$1:$C$13701,MAX(1,ROW()-設定!$B$24)):INDEX($C$1:$C$13701,MAX(1,ROW()-1))),$C1179&gt;MAX(INDEX($C$1:$C$13701,MIN(13701,ROW()+1)):INDEX($C$1:$C$13701,MIN(13701,ROW()+設定!$B$24))),$C1179&gt;=設定!$B$32,$C1179&gt;=MAX(MIN(INDEX($C$1:$C$13701,MAX(1,ROW()-設定!$B$26)):INDEX($C$1:$C$13701,MAX(1,ROW()-1))),MIN(INDEX($C$1:$C$13701,MIN(13701,ROW()+1)):INDEX($C$1:$C$13701,MIN(13701,ROW()+設定!$B$26))))*10^(設定!$B$27/20)),1,0))</f>
        <v>0</v>
      </c>
      <c r="G1179" s="33" t="n">
        <f aca="false">$G1178+IF($F1179=1,1,0)</f>
        <v>0</v>
      </c>
      <c r="H1179" s="0" t="str">
        <f aca="false">IF($F1179=1,$G1179,"")</f>
        <v/>
      </c>
    </row>
    <row r="1180" customFormat="false" ht="15" hidden="false" customHeight="false" outlineLevel="0" collapsed="false">
      <c r="A1180" s="30" t="n">
        <v>184.0625</v>
      </c>
      <c r="B1180" s="31" t="n">
        <v>13.1687</v>
      </c>
      <c r="C1180" s="32" t="n">
        <f aca="false">IF($A1180="","",IF(設定!$B$21="dB",10^($B1180/20),ABS($B1180)))</f>
        <v>4.55444015655319</v>
      </c>
      <c r="D1180" s="32" t="n">
        <f aca="false">IF($A1180="","",$A1180^2)</f>
        <v>33879.00390625</v>
      </c>
      <c r="E1180" s="32" t="n">
        <f aca="false">IF($A1180="","",IF($C1180&lt;=0,"",1/$C1180^2))</f>
        <v>0.0482092083574918</v>
      </c>
      <c r="F1180" s="33" t="n">
        <f aca="false">IF(OR(ROW()-設定!$B$30&lt;2,ROW()+設定!$B$30&gt;13701,N($A1180)&lt;=0,N(INDEX($A$2:$A$13701,MIN(13700,MAX(1,ROW()-1+設定!$B$30))))&lt;=0,$A1180&lt;設定!$B$28,$A1180&gt;設定!$B$29),0,IF(AND($C1180&gt;=MAX(INDEX($C$1:$C$13701,MAX(1,ROW()-設定!$B$24)):INDEX($C$1:$C$13701,MAX(1,ROW()-1))),$C1180&gt;MAX(INDEX($C$1:$C$13701,MIN(13701,ROW()+1)):INDEX($C$1:$C$13701,MIN(13701,ROW()+設定!$B$24))),$C1180&gt;=設定!$B$32,$C1180&gt;=MAX(MIN(INDEX($C$1:$C$13701,MAX(1,ROW()-設定!$B$26)):INDEX($C$1:$C$13701,MAX(1,ROW()-1))),MIN(INDEX($C$1:$C$13701,MIN(13701,ROW()+1)):INDEX($C$1:$C$13701,MIN(13701,ROW()+設定!$B$26))))*10^(設定!$B$27/20)),1,0))</f>
        <v>0</v>
      </c>
      <c r="G1180" s="33" t="n">
        <f aca="false">$G1179+IF($F1180=1,1,0)</f>
        <v>0</v>
      </c>
      <c r="H1180" s="0" t="str">
        <f aca="false">IF($F1180=1,$G1180,"")</f>
        <v/>
      </c>
    </row>
    <row r="1181" customFormat="false" ht="15" hidden="false" customHeight="false" outlineLevel="0" collapsed="false">
      <c r="A1181" s="30" t="n">
        <v>184.21875</v>
      </c>
      <c r="B1181" s="31" t="n">
        <v>13.2281</v>
      </c>
      <c r="C1181" s="32" t="n">
        <f aca="false">IF($A1181="","",IF(設定!$B$21="dB",10^($B1181/20),ABS($B1181)))</f>
        <v>4.58569324811531</v>
      </c>
      <c r="D1181" s="32" t="n">
        <f aca="false">IF($A1181="","",$A1181^2)</f>
        <v>33936.5478515625</v>
      </c>
      <c r="E1181" s="32" t="n">
        <f aca="false">IF($A1181="","",IF($C1181&lt;=0,"",1/$C1181^2))</f>
        <v>0.0475543226401701</v>
      </c>
      <c r="F1181" s="33" t="n">
        <f aca="false">IF(OR(ROW()-設定!$B$30&lt;2,ROW()+設定!$B$30&gt;13701,N($A1181)&lt;=0,N(INDEX($A$2:$A$13701,MIN(13700,MAX(1,ROW()-1+設定!$B$30))))&lt;=0,$A1181&lt;設定!$B$28,$A1181&gt;設定!$B$29),0,IF(AND($C1181&gt;=MAX(INDEX($C$1:$C$13701,MAX(1,ROW()-設定!$B$24)):INDEX($C$1:$C$13701,MAX(1,ROW()-1))),$C1181&gt;MAX(INDEX($C$1:$C$13701,MIN(13701,ROW()+1)):INDEX($C$1:$C$13701,MIN(13701,ROW()+設定!$B$24))),$C1181&gt;=設定!$B$32,$C1181&gt;=MAX(MIN(INDEX($C$1:$C$13701,MAX(1,ROW()-設定!$B$26)):INDEX($C$1:$C$13701,MAX(1,ROW()-1))),MIN(INDEX($C$1:$C$13701,MIN(13701,ROW()+1)):INDEX($C$1:$C$13701,MIN(13701,ROW()+設定!$B$26))))*10^(設定!$B$27/20)),1,0))</f>
        <v>0</v>
      </c>
      <c r="G1181" s="33" t="n">
        <f aca="false">$G1180+IF($F1181=1,1,0)</f>
        <v>0</v>
      </c>
      <c r="H1181" s="0" t="str">
        <f aca="false">IF($F1181=1,$G1181,"")</f>
        <v/>
      </c>
    </row>
    <row r="1182" customFormat="false" ht="15" hidden="false" customHeight="false" outlineLevel="0" collapsed="false">
      <c r="A1182" s="30" t="n">
        <v>184.375</v>
      </c>
      <c r="B1182" s="31" t="n">
        <v>13.1671</v>
      </c>
      <c r="C1182" s="32" t="n">
        <f aca="false">IF($A1182="","",IF(設定!$B$21="dB",10^($B1182/20),ABS($B1182)))</f>
        <v>4.5536012749385</v>
      </c>
      <c r="D1182" s="32" t="n">
        <f aca="false">IF($A1182="","",$A1182^2)</f>
        <v>33994.140625</v>
      </c>
      <c r="E1182" s="32" t="n">
        <f aca="false">IF($A1182="","",IF($C1182&lt;=0,"",1/$C1182^2))</f>
        <v>0.048226972558299</v>
      </c>
      <c r="F1182" s="33" t="n">
        <f aca="false">IF(OR(ROW()-設定!$B$30&lt;2,ROW()+設定!$B$30&gt;13701,N($A1182)&lt;=0,N(INDEX($A$2:$A$13701,MIN(13700,MAX(1,ROW()-1+設定!$B$30))))&lt;=0,$A1182&lt;設定!$B$28,$A1182&gt;設定!$B$29),0,IF(AND($C1182&gt;=MAX(INDEX($C$1:$C$13701,MAX(1,ROW()-設定!$B$24)):INDEX($C$1:$C$13701,MAX(1,ROW()-1))),$C1182&gt;MAX(INDEX($C$1:$C$13701,MIN(13701,ROW()+1)):INDEX($C$1:$C$13701,MIN(13701,ROW()+設定!$B$24))),$C1182&gt;=設定!$B$32,$C1182&gt;=MAX(MIN(INDEX($C$1:$C$13701,MAX(1,ROW()-設定!$B$26)):INDEX($C$1:$C$13701,MAX(1,ROW()-1))),MIN(INDEX($C$1:$C$13701,MIN(13701,ROW()+1)):INDEX($C$1:$C$13701,MIN(13701,ROW()+設定!$B$26))))*10^(設定!$B$27/20)),1,0))</f>
        <v>0</v>
      </c>
      <c r="G1182" s="33" t="n">
        <f aca="false">$G1181+IF($F1182=1,1,0)</f>
        <v>0</v>
      </c>
      <c r="H1182" s="0" t="str">
        <f aca="false">IF($F1182=1,$G1182,"")</f>
        <v/>
      </c>
    </row>
    <row r="1183" customFormat="false" ht="15" hidden="false" customHeight="false" outlineLevel="0" collapsed="false">
      <c r="A1183" s="30" t="n">
        <v>184.53125</v>
      </c>
      <c r="B1183" s="31" t="n">
        <v>13.1229</v>
      </c>
      <c r="C1183" s="32" t="n">
        <f aca="false">IF($A1183="","",IF(設定!$B$21="dB",10^($B1183/20),ABS($B1183)))</f>
        <v>4.53048816255562</v>
      </c>
      <c r="D1183" s="32" t="n">
        <f aca="false">IF($A1183="","",$A1183^2)</f>
        <v>34051.7822265625</v>
      </c>
      <c r="E1183" s="32" t="n">
        <f aca="false">IF($A1183="","",IF($C1183&lt;=0,"",1/$C1183^2))</f>
        <v>0.0487203051779367</v>
      </c>
      <c r="F1183" s="33" t="n">
        <f aca="false">IF(OR(ROW()-設定!$B$30&lt;2,ROW()+設定!$B$30&gt;13701,N($A1183)&lt;=0,N(INDEX($A$2:$A$13701,MIN(13700,MAX(1,ROW()-1+設定!$B$30))))&lt;=0,$A1183&lt;設定!$B$28,$A1183&gt;設定!$B$29),0,IF(AND($C1183&gt;=MAX(INDEX($C$1:$C$13701,MAX(1,ROW()-設定!$B$24)):INDEX($C$1:$C$13701,MAX(1,ROW()-1))),$C1183&gt;MAX(INDEX($C$1:$C$13701,MIN(13701,ROW()+1)):INDEX($C$1:$C$13701,MIN(13701,ROW()+設定!$B$24))),$C1183&gt;=設定!$B$32,$C1183&gt;=MAX(MIN(INDEX($C$1:$C$13701,MAX(1,ROW()-設定!$B$26)):INDEX($C$1:$C$13701,MAX(1,ROW()-1))),MIN(INDEX($C$1:$C$13701,MIN(13701,ROW()+1)):INDEX($C$1:$C$13701,MIN(13701,ROW()+設定!$B$26))))*10^(設定!$B$27/20)),1,0))</f>
        <v>0</v>
      </c>
      <c r="G1183" s="33" t="n">
        <f aca="false">$G1182+IF($F1183=1,1,0)</f>
        <v>0</v>
      </c>
      <c r="H1183" s="0" t="str">
        <f aca="false">IF($F1183=1,$G1183,"")</f>
        <v/>
      </c>
    </row>
    <row r="1184" customFormat="false" ht="15" hidden="false" customHeight="false" outlineLevel="0" collapsed="false">
      <c r="A1184" s="30" t="n">
        <v>184.6875</v>
      </c>
      <c r="B1184" s="31" t="n">
        <v>13.203</v>
      </c>
      <c r="C1184" s="32" t="n">
        <f aca="false">IF($A1184="","",IF(設定!$B$21="dB",10^($B1184/20),ABS($B1184)))</f>
        <v>4.57246089549397</v>
      </c>
      <c r="D1184" s="32" t="n">
        <f aca="false">IF($A1184="","",$A1184^2)</f>
        <v>34109.47265625</v>
      </c>
      <c r="E1184" s="32" t="n">
        <f aca="false">IF($A1184="","",IF($C1184&lt;=0,"",1/$C1184^2))</f>
        <v>0.0478299580535816</v>
      </c>
      <c r="F1184" s="33" t="n">
        <f aca="false">IF(OR(ROW()-設定!$B$30&lt;2,ROW()+設定!$B$30&gt;13701,N($A1184)&lt;=0,N(INDEX($A$2:$A$13701,MIN(13700,MAX(1,ROW()-1+設定!$B$30))))&lt;=0,$A1184&lt;設定!$B$28,$A1184&gt;設定!$B$29),0,IF(AND($C1184&gt;=MAX(INDEX($C$1:$C$13701,MAX(1,ROW()-設定!$B$24)):INDEX($C$1:$C$13701,MAX(1,ROW()-1))),$C1184&gt;MAX(INDEX($C$1:$C$13701,MIN(13701,ROW()+1)):INDEX($C$1:$C$13701,MIN(13701,ROW()+設定!$B$24))),$C1184&gt;=設定!$B$32,$C1184&gt;=MAX(MIN(INDEX($C$1:$C$13701,MAX(1,ROW()-設定!$B$26)):INDEX($C$1:$C$13701,MAX(1,ROW()-1))),MIN(INDEX($C$1:$C$13701,MIN(13701,ROW()+1)):INDEX($C$1:$C$13701,MIN(13701,ROW()+設定!$B$26))))*10^(設定!$B$27/20)),1,0))</f>
        <v>0</v>
      </c>
      <c r="G1184" s="33" t="n">
        <f aca="false">$G1183+IF($F1184=1,1,0)</f>
        <v>0</v>
      </c>
      <c r="H1184" s="0" t="str">
        <f aca="false">IF($F1184=1,$G1184,"")</f>
        <v/>
      </c>
    </row>
    <row r="1185" customFormat="false" ht="15" hidden="false" customHeight="false" outlineLevel="0" collapsed="false">
      <c r="A1185" s="30" t="n">
        <v>184.84375</v>
      </c>
      <c r="B1185" s="31" t="n">
        <v>13.2104</v>
      </c>
      <c r="C1185" s="32" t="n">
        <f aca="false">IF($A1185="","",IF(設定!$B$21="dB",10^($B1185/20),ABS($B1185)))</f>
        <v>4.57635809308924</v>
      </c>
      <c r="D1185" s="32" t="n">
        <f aca="false">IF($A1185="","",$A1185^2)</f>
        <v>34167.2119140625</v>
      </c>
      <c r="E1185" s="32" t="n">
        <f aca="false">IF($A1185="","",IF($C1185&lt;=0,"",1/$C1185^2))</f>
        <v>0.0477485293611598</v>
      </c>
      <c r="F1185" s="33" t="n">
        <f aca="false">IF(OR(ROW()-設定!$B$30&lt;2,ROW()+設定!$B$30&gt;13701,N($A1185)&lt;=0,N(INDEX($A$2:$A$13701,MIN(13700,MAX(1,ROW()-1+設定!$B$30))))&lt;=0,$A1185&lt;設定!$B$28,$A1185&gt;設定!$B$29),0,IF(AND($C1185&gt;=MAX(INDEX($C$1:$C$13701,MAX(1,ROW()-設定!$B$24)):INDEX($C$1:$C$13701,MAX(1,ROW()-1))),$C1185&gt;MAX(INDEX($C$1:$C$13701,MIN(13701,ROW()+1)):INDEX($C$1:$C$13701,MIN(13701,ROW()+設定!$B$24))),$C1185&gt;=設定!$B$32,$C1185&gt;=MAX(MIN(INDEX($C$1:$C$13701,MAX(1,ROW()-設定!$B$26)):INDEX($C$1:$C$13701,MAX(1,ROW()-1))),MIN(INDEX($C$1:$C$13701,MIN(13701,ROW()+1)):INDEX($C$1:$C$13701,MIN(13701,ROW()+設定!$B$26))))*10^(設定!$B$27/20)),1,0))</f>
        <v>0</v>
      </c>
      <c r="G1185" s="33" t="n">
        <f aca="false">$G1184+IF($F1185=1,1,0)</f>
        <v>0</v>
      </c>
      <c r="H1185" s="0" t="str">
        <f aca="false">IF($F1185=1,$G1185,"")</f>
        <v/>
      </c>
    </row>
    <row r="1186" customFormat="false" ht="15" hidden="false" customHeight="false" outlineLevel="0" collapsed="false">
      <c r="A1186" s="30" t="n">
        <v>185</v>
      </c>
      <c r="B1186" s="31" t="n">
        <v>13.2036</v>
      </c>
      <c r="C1186" s="32" t="n">
        <f aca="false">IF($A1186="","",IF(設定!$B$21="dB",10^($B1186/20),ABS($B1186)))</f>
        <v>4.57277676081233</v>
      </c>
      <c r="D1186" s="32" t="n">
        <f aca="false">IF($A1186="","",$A1186^2)</f>
        <v>34225</v>
      </c>
      <c r="E1186" s="32" t="n">
        <f aca="false">IF($A1186="","",IF($C1186&lt;=0,"",1/$C1186^2))</f>
        <v>0.047823350557117</v>
      </c>
      <c r="F1186" s="33" t="n">
        <f aca="false">IF(OR(ROW()-設定!$B$30&lt;2,ROW()+設定!$B$30&gt;13701,N($A1186)&lt;=0,N(INDEX($A$2:$A$13701,MIN(13700,MAX(1,ROW()-1+設定!$B$30))))&lt;=0,$A1186&lt;設定!$B$28,$A1186&gt;設定!$B$29),0,IF(AND($C1186&gt;=MAX(INDEX($C$1:$C$13701,MAX(1,ROW()-設定!$B$24)):INDEX($C$1:$C$13701,MAX(1,ROW()-1))),$C1186&gt;MAX(INDEX($C$1:$C$13701,MIN(13701,ROW()+1)):INDEX($C$1:$C$13701,MIN(13701,ROW()+設定!$B$24))),$C1186&gt;=設定!$B$32,$C1186&gt;=MAX(MIN(INDEX($C$1:$C$13701,MAX(1,ROW()-設定!$B$26)):INDEX($C$1:$C$13701,MAX(1,ROW()-1))),MIN(INDEX($C$1:$C$13701,MIN(13701,ROW()+1)):INDEX($C$1:$C$13701,MIN(13701,ROW()+設定!$B$26))))*10^(設定!$B$27/20)),1,0))</f>
        <v>0</v>
      </c>
      <c r="G1186" s="33" t="n">
        <f aca="false">$G1185+IF($F1186=1,1,0)</f>
        <v>0</v>
      </c>
      <c r="H1186" s="0" t="str">
        <f aca="false">IF($F1186=1,$G1186,"")</f>
        <v/>
      </c>
    </row>
    <row r="1187" customFormat="false" ht="15" hidden="false" customHeight="false" outlineLevel="0" collapsed="false">
      <c r="A1187" s="30" t="n">
        <v>185.15625</v>
      </c>
      <c r="B1187" s="31" t="n">
        <v>13.0155</v>
      </c>
      <c r="C1187" s="32" t="n">
        <f aca="false">IF($A1187="","",IF(設定!$B$21="dB",10^($B1187/20),ABS($B1187)))</f>
        <v>4.47481412205507</v>
      </c>
      <c r="D1187" s="32" t="n">
        <f aca="false">IF($A1187="","",$A1187^2)</f>
        <v>34282.8369140625</v>
      </c>
      <c r="E1187" s="32" t="n">
        <f aca="false">IF($A1187="","",IF($C1187&lt;=0,"",1/$C1187^2))</f>
        <v>0.0499401681155078</v>
      </c>
      <c r="F1187" s="33" t="n">
        <f aca="false">IF(OR(ROW()-設定!$B$30&lt;2,ROW()+設定!$B$30&gt;13701,N($A1187)&lt;=0,N(INDEX($A$2:$A$13701,MIN(13700,MAX(1,ROW()-1+設定!$B$30))))&lt;=0,$A1187&lt;設定!$B$28,$A1187&gt;設定!$B$29),0,IF(AND($C1187&gt;=MAX(INDEX($C$1:$C$13701,MAX(1,ROW()-設定!$B$24)):INDEX($C$1:$C$13701,MAX(1,ROW()-1))),$C1187&gt;MAX(INDEX($C$1:$C$13701,MIN(13701,ROW()+1)):INDEX($C$1:$C$13701,MIN(13701,ROW()+設定!$B$24))),$C1187&gt;=設定!$B$32,$C1187&gt;=MAX(MIN(INDEX($C$1:$C$13701,MAX(1,ROW()-設定!$B$26)):INDEX($C$1:$C$13701,MAX(1,ROW()-1))),MIN(INDEX($C$1:$C$13701,MIN(13701,ROW()+1)):INDEX($C$1:$C$13701,MIN(13701,ROW()+設定!$B$26))))*10^(設定!$B$27/20)),1,0))</f>
        <v>0</v>
      </c>
      <c r="G1187" s="33" t="n">
        <f aca="false">$G1186+IF($F1187=1,1,0)</f>
        <v>0</v>
      </c>
      <c r="H1187" s="0" t="str">
        <f aca="false">IF($F1187=1,$G1187,"")</f>
        <v/>
      </c>
    </row>
    <row r="1188" customFormat="false" ht="15" hidden="false" customHeight="false" outlineLevel="0" collapsed="false">
      <c r="A1188" s="30" t="n">
        <v>185.3125</v>
      </c>
      <c r="B1188" s="31" t="n">
        <v>13.1996</v>
      </c>
      <c r="C1188" s="32" t="n">
        <f aca="false">IF($A1188="","",IF(設定!$B$21="dB",10^($B1188/20),ABS($B1188)))</f>
        <v>4.57067140410523</v>
      </c>
      <c r="D1188" s="32" t="n">
        <f aca="false">IF($A1188="","",$A1188^2)</f>
        <v>34340.72265625</v>
      </c>
      <c r="E1188" s="32" t="n">
        <f aca="false">IF($A1188="","",IF($C1188&lt;=0,"",1/$C1188^2))</f>
        <v>0.0478674177813445</v>
      </c>
      <c r="F1188" s="33" t="n">
        <f aca="false">IF(OR(ROW()-設定!$B$30&lt;2,ROW()+設定!$B$30&gt;13701,N($A1188)&lt;=0,N(INDEX($A$2:$A$13701,MIN(13700,MAX(1,ROW()-1+設定!$B$30))))&lt;=0,$A1188&lt;設定!$B$28,$A1188&gt;設定!$B$29),0,IF(AND($C1188&gt;=MAX(INDEX($C$1:$C$13701,MAX(1,ROW()-設定!$B$24)):INDEX($C$1:$C$13701,MAX(1,ROW()-1))),$C1188&gt;MAX(INDEX($C$1:$C$13701,MIN(13701,ROW()+1)):INDEX($C$1:$C$13701,MIN(13701,ROW()+設定!$B$24))),$C1188&gt;=設定!$B$32,$C1188&gt;=MAX(MIN(INDEX($C$1:$C$13701,MAX(1,ROW()-設定!$B$26)):INDEX($C$1:$C$13701,MAX(1,ROW()-1))),MIN(INDEX($C$1:$C$13701,MIN(13701,ROW()+1)):INDEX($C$1:$C$13701,MIN(13701,ROW()+設定!$B$26))))*10^(設定!$B$27/20)),1,0))</f>
        <v>0</v>
      </c>
      <c r="G1188" s="33" t="n">
        <f aca="false">$G1187+IF($F1188=1,1,0)</f>
        <v>0</v>
      </c>
      <c r="H1188" s="0" t="str">
        <f aca="false">IF($F1188=1,$G1188,"")</f>
        <v/>
      </c>
    </row>
    <row r="1189" customFormat="false" ht="15" hidden="false" customHeight="false" outlineLevel="0" collapsed="false">
      <c r="A1189" s="30" t="n">
        <v>185.46875</v>
      </c>
      <c r="B1189" s="31" t="n">
        <v>13.1267</v>
      </c>
      <c r="C1189" s="32" t="n">
        <f aca="false">IF($A1189="","",IF(設定!$B$21="dB",10^($B1189/20),ABS($B1189)))</f>
        <v>4.53247064473957</v>
      </c>
      <c r="D1189" s="32" t="n">
        <f aca="false">IF($A1189="","",$A1189^2)</f>
        <v>34398.6572265625</v>
      </c>
      <c r="E1189" s="32" t="n">
        <f aca="false">IF($A1189="","",IF($C1189&lt;=0,"",1/$C1189^2))</f>
        <v>0.0486776944160843</v>
      </c>
      <c r="F1189" s="33" t="n">
        <f aca="false">IF(OR(ROW()-設定!$B$30&lt;2,ROW()+設定!$B$30&gt;13701,N($A1189)&lt;=0,N(INDEX($A$2:$A$13701,MIN(13700,MAX(1,ROW()-1+設定!$B$30))))&lt;=0,$A1189&lt;設定!$B$28,$A1189&gt;設定!$B$29),0,IF(AND($C1189&gt;=MAX(INDEX($C$1:$C$13701,MAX(1,ROW()-設定!$B$24)):INDEX($C$1:$C$13701,MAX(1,ROW()-1))),$C1189&gt;MAX(INDEX($C$1:$C$13701,MIN(13701,ROW()+1)):INDEX($C$1:$C$13701,MIN(13701,ROW()+設定!$B$24))),$C1189&gt;=設定!$B$32,$C1189&gt;=MAX(MIN(INDEX($C$1:$C$13701,MAX(1,ROW()-設定!$B$26)):INDEX($C$1:$C$13701,MAX(1,ROW()-1))),MIN(INDEX($C$1:$C$13701,MIN(13701,ROW()+1)):INDEX($C$1:$C$13701,MIN(13701,ROW()+設定!$B$26))))*10^(設定!$B$27/20)),1,0))</f>
        <v>0</v>
      </c>
      <c r="G1189" s="33" t="n">
        <f aca="false">$G1188+IF($F1189=1,1,0)</f>
        <v>0</v>
      </c>
      <c r="H1189" s="0" t="str">
        <f aca="false">IF($F1189=1,$G1189,"")</f>
        <v/>
      </c>
    </row>
    <row r="1190" customFormat="false" ht="15" hidden="false" customHeight="false" outlineLevel="0" collapsed="false">
      <c r="A1190" s="30" t="n">
        <v>185.625</v>
      </c>
      <c r="B1190" s="31" t="n">
        <v>13.1607</v>
      </c>
      <c r="C1190" s="32" t="n">
        <f aca="false">IF($A1190="","",IF(設定!$B$21="dB",10^($B1190/20),ABS($B1190)))</f>
        <v>4.5502472933299</v>
      </c>
      <c r="D1190" s="32" t="n">
        <f aca="false">IF($A1190="","",$A1190^2)</f>
        <v>34456.640625</v>
      </c>
      <c r="E1190" s="32" t="n">
        <f aca="false">IF($A1190="","",IF($C1190&lt;=0,"",1/$C1190^2))</f>
        <v>0.0482980948434437</v>
      </c>
      <c r="F1190" s="33" t="n">
        <f aca="false">IF(OR(ROW()-設定!$B$30&lt;2,ROW()+設定!$B$30&gt;13701,N($A1190)&lt;=0,N(INDEX($A$2:$A$13701,MIN(13700,MAX(1,ROW()-1+設定!$B$30))))&lt;=0,$A1190&lt;設定!$B$28,$A1190&gt;設定!$B$29),0,IF(AND($C1190&gt;=MAX(INDEX($C$1:$C$13701,MAX(1,ROW()-設定!$B$24)):INDEX($C$1:$C$13701,MAX(1,ROW()-1))),$C1190&gt;MAX(INDEX($C$1:$C$13701,MIN(13701,ROW()+1)):INDEX($C$1:$C$13701,MIN(13701,ROW()+設定!$B$24))),$C1190&gt;=設定!$B$32,$C1190&gt;=MAX(MIN(INDEX($C$1:$C$13701,MAX(1,ROW()-設定!$B$26)):INDEX($C$1:$C$13701,MAX(1,ROW()-1))),MIN(INDEX($C$1:$C$13701,MIN(13701,ROW()+1)):INDEX($C$1:$C$13701,MIN(13701,ROW()+設定!$B$26))))*10^(設定!$B$27/20)),1,0))</f>
        <v>0</v>
      </c>
      <c r="G1190" s="33" t="n">
        <f aca="false">$G1189+IF($F1190=1,1,0)</f>
        <v>0</v>
      </c>
      <c r="H1190" s="0" t="str">
        <f aca="false">IF($F1190=1,$G1190,"")</f>
        <v/>
      </c>
    </row>
    <row r="1191" customFormat="false" ht="15" hidden="false" customHeight="false" outlineLevel="0" collapsed="false">
      <c r="A1191" s="30" t="n">
        <v>185.78125</v>
      </c>
      <c r="B1191" s="31" t="n">
        <v>13.2432</v>
      </c>
      <c r="C1191" s="32" t="n">
        <f aca="false">IF($A1191="","",IF(設定!$B$21="dB",10^($B1191/20),ABS($B1191)))</f>
        <v>4.593672188037</v>
      </c>
      <c r="D1191" s="32" t="n">
        <f aca="false">IF($A1191="","",$A1191^2)</f>
        <v>34514.6728515625</v>
      </c>
      <c r="E1191" s="32" t="n">
        <f aca="false">IF($A1191="","",IF($C1191&lt;=0,"",1/$C1191^2))</f>
        <v>0.0473892679556791</v>
      </c>
      <c r="F1191" s="33" t="n">
        <f aca="false">IF(OR(ROW()-設定!$B$30&lt;2,ROW()+設定!$B$30&gt;13701,N($A1191)&lt;=0,N(INDEX($A$2:$A$13701,MIN(13700,MAX(1,ROW()-1+設定!$B$30))))&lt;=0,$A1191&lt;設定!$B$28,$A1191&gt;設定!$B$29),0,IF(AND($C1191&gt;=MAX(INDEX($C$1:$C$13701,MAX(1,ROW()-設定!$B$24)):INDEX($C$1:$C$13701,MAX(1,ROW()-1))),$C1191&gt;MAX(INDEX($C$1:$C$13701,MIN(13701,ROW()+1)):INDEX($C$1:$C$13701,MIN(13701,ROW()+設定!$B$24))),$C1191&gt;=設定!$B$32,$C1191&gt;=MAX(MIN(INDEX($C$1:$C$13701,MAX(1,ROW()-設定!$B$26)):INDEX($C$1:$C$13701,MAX(1,ROW()-1))),MIN(INDEX($C$1:$C$13701,MIN(13701,ROW()+1)):INDEX($C$1:$C$13701,MIN(13701,ROW()+設定!$B$26))))*10^(設定!$B$27/20)),1,0))</f>
        <v>0</v>
      </c>
      <c r="G1191" s="33" t="n">
        <f aca="false">$G1190+IF($F1191=1,1,0)</f>
        <v>0</v>
      </c>
      <c r="H1191" s="0" t="str">
        <f aca="false">IF($F1191=1,$G1191,"")</f>
        <v/>
      </c>
    </row>
    <row r="1192" customFormat="false" ht="15" hidden="false" customHeight="false" outlineLevel="0" collapsed="false">
      <c r="A1192" s="30" t="n">
        <v>185.9375</v>
      </c>
      <c r="B1192" s="31" t="n">
        <v>13.2872</v>
      </c>
      <c r="C1192" s="32" t="n">
        <f aca="false">IF($A1192="","",IF(設定!$B$21="dB",10^($B1192/20),ABS($B1192)))</f>
        <v>4.61700133365145</v>
      </c>
      <c r="D1192" s="32" t="n">
        <f aca="false">IF($A1192="","",$A1192^2)</f>
        <v>34572.75390625</v>
      </c>
      <c r="E1192" s="32" t="n">
        <f aca="false">IF($A1192="","",IF($C1192&lt;=0,"",1/$C1192^2))</f>
        <v>0.0469115734759194</v>
      </c>
      <c r="F1192" s="33" t="n">
        <f aca="false">IF(OR(ROW()-設定!$B$30&lt;2,ROW()+設定!$B$30&gt;13701,N($A1192)&lt;=0,N(INDEX($A$2:$A$13701,MIN(13700,MAX(1,ROW()-1+設定!$B$30))))&lt;=0,$A1192&lt;設定!$B$28,$A1192&gt;設定!$B$29),0,IF(AND($C1192&gt;=MAX(INDEX($C$1:$C$13701,MAX(1,ROW()-設定!$B$24)):INDEX($C$1:$C$13701,MAX(1,ROW()-1))),$C1192&gt;MAX(INDEX($C$1:$C$13701,MIN(13701,ROW()+1)):INDEX($C$1:$C$13701,MIN(13701,ROW()+設定!$B$24))),$C1192&gt;=設定!$B$32,$C1192&gt;=MAX(MIN(INDEX($C$1:$C$13701,MAX(1,ROW()-設定!$B$26)):INDEX($C$1:$C$13701,MAX(1,ROW()-1))),MIN(INDEX($C$1:$C$13701,MIN(13701,ROW()+1)):INDEX($C$1:$C$13701,MIN(13701,ROW()+設定!$B$26))))*10^(設定!$B$27/20)),1,0))</f>
        <v>0</v>
      </c>
      <c r="G1192" s="33" t="n">
        <f aca="false">$G1191+IF($F1192=1,1,0)</f>
        <v>0</v>
      </c>
      <c r="H1192" s="0" t="str">
        <f aca="false">IF($F1192=1,$G1192,"")</f>
        <v/>
      </c>
    </row>
    <row r="1193" customFormat="false" ht="15" hidden="false" customHeight="false" outlineLevel="0" collapsed="false">
      <c r="A1193" s="30" t="n">
        <v>186.09375</v>
      </c>
      <c r="B1193" s="31" t="n">
        <v>13.3152</v>
      </c>
      <c r="C1193" s="32" t="n">
        <f aca="false">IF($A1193="","",IF(設定!$B$21="dB",10^($B1193/20),ABS($B1193)))</f>
        <v>4.6319088025662</v>
      </c>
      <c r="D1193" s="32" t="n">
        <f aca="false">IF($A1193="","",$A1193^2)</f>
        <v>34630.8837890625</v>
      </c>
      <c r="E1193" s="32" t="n">
        <f aca="false">IF($A1193="","",IF($C1193&lt;=0,"",1/$C1193^2))</f>
        <v>0.0466100962765062</v>
      </c>
      <c r="F1193" s="33" t="n">
        <f aca="false">IF(OR(ROW()-設定!$B$30&lt;2,ROW()+設定!$B$30&gt;13701,N($A1193)&lt;=0,N(INDEX($A$2:$A$13701,MIN(13700,MAX(1,ROW()-1+設定!$B$30))))&lt;=0,$A1193&lt;設定!$B$28,$A1193&gt;設定!$B$29),0,IF(AND($C1193&gt;=MAX(INDEX($C$1:$C$13701,MAX(1,ROW()-設定!$B$24)):INDEX($C$1:$C$13701,MAX(1,ROW()-1))),$C1193&gt;MAX(INDEX($C$1:$C$13701,MIN(13701,ROW()+1)):INDEX($C$1:$C$13701,MIN(13701,ROW()+設定!$B$24))),$C1193&gt;=設定!$B$32,$C1193&gt;=MAX(MIN(INDEX($C$1:$C$13701,MAX(1,ROW()-設定!$B$26)):INDEX($C$1:$C$13701,MAX(1,ROW()-1))),MIN(INDEX($C$1:$C$13701,MIN(13701,ROW()+1)):INDEX($C$1:$C$13701,MIN(13701,ROW()+設定!$B$26))))*10^(設定!$B$27/20)),1,0))</f>
        <v>0</v>
      </c>
      <c r="G1193" s="33" t="n">
        <f aca="false">$G1192+IF($F1193=1,1,0)</f>
        <v>0</v>
      </c>
      <c r="H1193" s="0" t="str">
        <f aca="false">IF($F1193=1,$G1193,"")</f>
        <v/>
      </c>
    </row>
    <row r="1194" customFormat="false" ht="15" hidden="false" customHeight="false" outlineLevel="0" collapsed="false">
      <c r="A1194" s="30" t="n">
        <v>186.25</v>
      </c>
      <c r="B1194" s="31" t="n">
        <v>13.1718</v>
      </c>
      <c r="C1194" s="32" t="n">
        <f aca="false">IF($A1194="","",IF(設定!$B$21="dB",10^($B1194/20),ABS($B1194)))</f>
        <v>4.55606592948744</v>
      </c>
      <c r="D1194" s="32" t="n">
        <f aca="false">IF($A1194="","",$A1194^2)</f>
        <v>34689.0625</v>
      </c>
      <c r="E1194" s="32" t="n">
        <f aca="false">IF($A1194="","",IF($C1194&lt;=0,"",1/$C1194^2))</f>
        <v>0.0481748088367672</v>
      </c>
      <c r="F1194" s="33" t="n">
        <f aca="false">IF(OR(ROW()-設定!$B$30&lt;2,ROW()+設定!$B$30&gt;13701,N($A1194)&lt;=0,N(INDEX($A$2:$A$13701,MIN(13700,MAX(1,ROW()-1+設定!$B$30))))&lt;=0,$A1194&lt;設定!$B$28,$A1194&gt;設定!$B$29),0,IF(AND($C1194&gt;=MAX(INDEX($C$1:$C$13701,MAX(1,ROW()-設定!$B$24)):INDEX($C$1:$C$13701,MAX(1,ROW()-1))),$C1194&gt;MAX(INDEX($C$1:$C$13701,MIN(13701,ROW()+1)):INDEX($C$1:$C$13701,MIN(13701,ROW()+設定!$B$24))),$C1194&gt;=設定!$B$32,$C1194&gt;=MAX(MIN(INDEX($C$1:$C$13701,MAX(1,ROW()-設定!$B$26)):INDEX($C$1:$C$13701,MAX(1,ROW()-1))),MIN(INDEX($C$1:$C$13701,MIN(13701,ROW()+1)):INDEX($C$1:$C$13701,MIN(13701,ROW()+設定!$B$26))))*10^(設定!$B$27/20)),1,0))</f>
        <v>0</v>
      </c>
      <c r="G1194" s="33" t="n">
        <f aca="false">$G1193+IF($F1194=1,1,0)</f>
        <v>0</v>
      </c>
      <c r="H1194" s="0" t="str">
        <f aca="false">IF($F1194=1,$G1194,"")</f>
        <v/>
      </c>
    </row>
    <row r="1195" customFormat="false" ht="15" hidden="false" customHeight="false" outlineLevel="0" collapsed="false">
      <c r="A1195" s="30" t="n">
        <v>186.40625</v>
      </c>
      <c r="B1195" s="31" t="n">
        <v>13.3216</v>
      </c>
      <c r="C1195" s="32" t="n">
        <f aca="false">IF($A1195="","",IF(設定!$B$21="dB",10^($B1195/20),ABS($B1195)))</f>
        <v>4.63532297677148</v>
      </c>
      <c r="D1195" s="32" t="n">
        <f aca="false">IF($A1195="","",$A1195^2)</f>
        <v>34747.2900390625</v>
      </c>
      <c r="E1195" s="32" t="n">
        <f aca="false">IF($A1195="","",IF($C1195&lt;=0,"",1/$C1195^2))</f>
        <v>0.0465414596859999</v>
      </c>
      <c r="F1195" s="33" t="n">
        <f aca="false">IF(OR(ROW()-設定!$B$30&lt;2,ROW()+設定!$B$30&gt;13701,N($A1195)&lt;=0,N(INDEX($A$2:$A$13701,MIN(13700,MAX(1,ROW()-1+設定!$B$30))))&lt;=0,$A1195&lt;設定!$B$28,$A1195&gt;設定!$B$29),0,IF(AND($C1195&gt;=MAX(INDEX($C$1:$C$13701,MAX(1,ROW()-設定!$B$24)):INDEX($C$1:$C$13701,MAX(1,ROW()-1))),$C1195&gt;MAX(INDEX($C$1:$C$13701,MIN(13701,ROW()+1)):INDEX($C$1:$C$13701,MIN(13701,ROW()+設定!$B$24))),$C1195&gt;=設定!$B$32,$C1195&gt;=MAX(MIN(INDEX($C$1:$C$13701,MAX(1,ROW()-設定!$B$26)):INDEX($C$1:$C$13701,MAX(1,ROW()-1))),MIN(INDEX($C$1:$C$13701,MIN(13701,ROW()+1)):INDEX($C$1:$C$13701,MIN(13701,ROW()+設定!$B$26))))*10^(設定!$B$27/20)),1,0))</f>
        <v>0</v>
      </c>
      <c r="G1195" s="33" t="n">
        <f aca="false">$G1194+IF($F1195=1,1,0)</f>
        <v>0</v>
      </c>
      <c r="H1195" s="0" t="str">
        <f aca="false">IF($F1195=1,$G1195,"")</f>
        <v/>
      </c>
    </row>
    <row r="1196" customFormat="false" ht="15" hidden="false" customHeight="false" outlineLevel="0" collapsed="false">
      <c r="A1196" s="30" t="n">
        <v>186.5625</v>
      </c>
      <c r="B1196" s="31" t="n">
        <v>13.3488</v>
      </c>
      <c r="C1196" s="32" t="n">
        <f aca="false">IF($A1196="","",IF(設定!$B$21="dB",10^($B1196/20),ABS($B1196)))</f>
        <v>4.64986131520752</v>
      </c>
      <c r="D1196" s="32" t="n">
        <f aca="false">IF($A1196="","",$A1196^2)</f>
        <v>34805.56640625</v>
      </c>
      <c r="E1196" s="32" t="n">
        <f aca="false">IF($A1196="","",IF($C1196&lt;=0,"",1/$C1196^2))</f>
        <v>0.0462508799649324</v>
      </c>
      <c r="F1196" s="33" t="n">
        <f aca="false">IF(OR(ROW()-設定!$B$30&lt;2,ROW()+設定!$B$30&gt;13701,N($A1196)&lt;=0,N(INDEX($A$2:$A$13701,MIN(13700,MAX(1,ROW()-1+設定!$B$30))))&lt;=0,$A1196&lt;設定!$B$28,$A1196&gt;設定!$B$29),0,IF(AND($C1196&gt;=MAX(INDEX($C$1:$C$13701,MAX(1,ROW()-設定!$B$24)):INDEX($C$1:$C$13701,MAX(1,ROW()-1))),$C1196&gt;MAX(INDEX($C$1:$C$13701,MIN(13701,ROW()+1)):INDEX($C$1:$C$13701,MIN(13701,ROW()+設定!$B$24))),$C1196&gt;=設定!$B$32,$C1196&gt;=MAX(MIN(INDEX($C$1:$C$13701,MAX(1,ROW()-設定!$B$26)):INDEX($C$1:$C$13701,MAX(1,ROW()-1))),MIN(INDEX($C$1:$C$13701,MIN(13701,ROW()+1)):INDEX($C$1:$C$13701,MIN(13701,ROW()+設定!$B$26))))*10^(設定!$B$27/20)),1,0))</f>
        <v>0</v>
      </c>
      <c r="G1196" s="33" t="n">
        <f aca="false">$G1195+IF($F1196=1,1,0)</f>
        <v>0</v>
      </c>
      <c r="H1196" s="0" t="str">
        <f aca="false">IF($F1196=1,$G1196,"")</f>
        <v/>
      </c>
    </row>
    <row r="1197" customFormat="false" ht="15" hidden="false" customHeight="false" outlineLevel="0" collapsed="false">
      <c r="A1197" s="30" t="n">
        <v>186.71875</v>
      </c>
      <c r="B1197" s="31" t="n">
        <v>13.3461</v>
      </c>
      <c r="C1197" s="32" t="n">
        <f aca="false">IF($A1197="","",IF(設定!$B$21="dB",10^($B1197/20),ABS($B1197)))</f>
        <v>4.64841613515344</v>
      </c>
      <c r="D1197" s="32" t="n">
        <f aca="false">IF($A1197="","",$A1197^2)</f>
        <v>34863.8916015625</v>
      </c>
      <c r="E1197" s="32" t="n">
        <f aca="false">IF($A1197="","",IF($C1197&lt;=0,"",1/$C1197^2))</f>
        <v>0.0462796429833823</v>
      </c>
      <c r="F1197" s="33" t="n">
        <f aca="false">IF(OR(ROW()-設定!$B$30&lt;2,ROW()+設定!$B$30&gt;13701,N($A1197)&lt;=0,N(INDEX($A$2:$A$13701,MIN(13700,MAX(1,ROW()-1+設定!$B$30))))&lt;=0,$A1197&lt;設定!$B$28,$A1197&gt;設定!$B$29),0,IF(AND($C1197&gt;=MAX(INDEX($C$1:$C$13701,MAX(1,ROW()-設定!$B$24)):INDEX($C$1:$C$13701,MAX(1,ROW()-1))),$C1197&gt;MAX(INDEX($C$1:$C$13701,MIN(13701,ROW()+1)):INDEX($C$1:$C$13701,MIN(13701,ROW()+設定!$B$24))),$C1197&gt;=設定!$B$32,$C1197&gt;=MAX(MIN(INDEX($C$1:$C$13701,MAX(1,ROW()-設定!$B$26)):INDEX($C$1:$C$13701,MAX(1,ROW()-1))),MIN(INDEX($C$1:$C$13701,MIN(13701,ROW()+1)):INDEX($C$1:$C$13701,MIN(13701,ROW()+設定!$B$26))))*10^(設定!$B$27/20)),1,0))</f>
        <v>0</v>
      </c>
      <c r="G1197" s="33" t="n">
        <f aca="false">$G1196+IF($F1197=1,1,0)</f>
        <v>0</v>
      </c>
      <c r="H1197" s="0" t="str">
        <f aca="false">IF($F1197=1,$G1197,"")</f>
        <v/>
      </c>
    </row>
    <row r="1198" customFormat="false" ht="15" hidden="false" customHeight="false" outlineLevel="0" collapsed="false">
      <c r="A1198" s="30" t="n">
        <v>186.875</v>
      </c>
      <c r="B1198" s="31" t="n">
        <v>13.3734</v>
      </c>
      <c r="C1198" s="32" t="n">
        <f aca="false">IF($A1198="","",IF(設定!$B$21="dB",10^($B1198/20),ABS($B1198)))</f>
        <v>4.66304922431537</v>
      </c>
      <c r="D1198" s="32" t="n">
        <f aca="false">IF($A1198="","",$A1198^2)</f>
        <v>34922.265625</v>
      </c>
      <c r="E1198" s="32" t="n">
        <f aca="false">IF($A1198="","",IF($C1198&lt;=0,"",1/$C1198^2))</f>
        <v>0.0459896389415454</v>
      </c>
      <c r="F1198" s="33" t="n">
        <f aca="false">IF(OR(ROW()-設定!$B$30&lt;2,ROW()+設定!$B$30&gt;13701,N($A1198)&lt;=0,N(INDEX($A$2:$A$13701,MIN(13700,MAX(1,ROW()-1+設定!$B$30))))&lt;=0,$A1198&lt;設定!$B$28,$A1198&gt;設定!$B$29),0,IF(AND($C1198&gt;=MAX(INDEX($C$1:$C$13701,MAX(1,ROW()-設定!$B$24)):INDEX($C$1:$C$13701,MAX(1,ROW()-1))),$C1198&gt;MAX(INDEX($C$1:$C$13701,MIN(13701,ROW()+1)):INDEX($C$1:$C$13701,MIN(13701,ROW()+設定!$B$24))),$C1198&gt;=設定!$B$32,$C1198&gt;=MAX(MIN(INDEX($C$1:$C$13701,MAX(1,ROW()-設定!$B$26)):INDEX($C$1:$C$13701,MAX(1,ROW()-1))),MIN(INDEX($C$1:$C$13701,MIN(13701,ROW()+1)):INDEX($C$1:$C$13701,MIN(13701,ROW()+設定!$B$26))))*10^(設定!$B$27/20)),1,0))</f>
        <v>0</v>
      </c>
      <c r="G1198" s="33" t="n">
        <f aca="false">$G1197+IF($F1198=1,1,0)</f>
        <v>0</v>
      </c>
      <c r="H1198" s="0" t="str">
        <f aca="false">IF($F1198=1,$G1198,"")</f>
        <v/>
      </c>
    </row>
    <row r="1199" customFormat="false" ht="15" hidden="false" customHeight="false" outlineLevel="0" collapsed="false">
      <c r="A1199" s="30" t="n">
        <v>187.03125</v>
      </c>
      <c r="B1199" s="31" t="n">
        <v>13.2159</v>
      </c>
      <c r="C1199" s="32" t="n">
        <f aca="false">IF($A1199="","",IF(設定!$B$21="dB",10^($B1199/20),ABS($B1199)))</f>
        <v>4.57925681057161</v>
      </c>
      <c r="D1199" s="32" t="n">
        <f aca="false">IF($A1199="","",$A1199^2)</f>
        <v>34980.6884765625</v>
      </c>
      <c r="E1199" s="32" t="n">
        <f aca="false">IF($A1199="","",IF($C1199&lt;=0,"",1/$C1199^2))</f>
        <v>0.0476880978565684</v>
      </c>
      <c r="F1199" s="33" t="n">
        <f aca="false">IF(OR(ROW()-設定!$B$30&lt;2,ROW()+設定!$B$30&gt;13701,N($A1199)&lt;=0,N(INDEX($A$2:$A$13701,MIN(13700,MAX(1,ROW()-1+設定!$B$30))))&lt;=0,$A1199&lt;設定!$B$28,$A1199&gt;設定!$B$29),0,IF(AND($C1199&gt;=MAX(INDEX($C$1:$C$13701,MAX(1,ROW()-設定!$B$24)):INDEX($C$1:$C$13701,MAX(1,ROW()-1))),$C1199&gt;MAX(INDEX($C$1:$C$13701,MIN(13701,ROW()+1)):INDEX($C$1:$C$13701,MIN(13701,ROW()+設定!$B$24))),$C1199&gt;=設定!$B$32,$C1199&gt;=MAX(MIN(INDEX($C$1:$C$13701,MAX(1,ROW()-設定!$B$26)):INDEX($C$1:$C$13701,MAX(1,ROW()-1))),MIN(INDEX($C$1:$C$13701,MIN(13701,ROW()+1)):INDEX($C$1:$C$13701,MIN(13701,ROW()+設定!$B$26))))*10^(設定!$B$27/20)),1,0))</f>
        <v>0</v>
      </c>
      <c r="G1199" s="33" t="n">
        <f aca="false">$G1198+IF($F1199=1,1,0)</f>
        <v>0</v>
      </c>
      <c r="H1199" s="0" t="str">
        <f aca="false">IF($F1199=1,$G1199,"")</f>
        <v/>
      </c>
    </row>
    <row r="1200" customFormat="false" ht="15" hidden="false" customHeight="false" outlineLevel="0" collapsed="false">
      <c r="A1200" s="30" t="n">
        <v>187.1875</v>
      </c>
      <c r="B1200" s="31" t="n">
        <v>13.2148</v>
      </c>
      <c r="C1200" s="32" t="n">
        <f aca="false">IF($A1200="","",IF(設定!$B$21="dB",10^($B1200/20),ABS($B1200)))</f>
        <v>4.57867692022588</v>
      </c>
      <c r="D1200" s="32" t="n">
        <f aca="false">IF($A1200="","",$A1200^2)</f>
        <v>35039.16015625</v>
      </c>
      <c r="E1200" s="32" t="n">
        <f aca="false">IF($A1200="","",IF($C1200&lt;=0,"",1/$C1200^2))</f>
        <v>0.0477001780357202</v>
      </c>
      <c r="F1200" s="33" t="n">
        <f aca="false">IF(OR(ROW()-設定!$B$30&lt;2,ROW()+設定!$B$30&gt;13701,N($A1200)&lt;=0,N(INDEX($A$2:$A$13701,MIN(13700,MAX(1,ROW()-1+設定!$B$30))))&lt;=0,$A1200&lt;設定!$B$28,$A1200&gt;設定!$B$29),0,IF(AND($C1200&gt;=MAX(INDEX($C$1:$C$13701,MAX(1,ROW()-設定!$B$24)):INDEX($C$1:$C$13701,MAX(1,ROW()-1))),$C1200&gt;MAX(INDEX($C$1:$C$13701,MIN(13701,ROW()+1)):INDEX($C$1:$C$13701,MIN(13701,ROW()+設定!$B$24))),$C1200&gt;=設定!$B$32,$C1200&gt;=MAX(MIN(INDEX($C$1:$C$13701,MAX(1,ROW()-設定!$B$26)):INDEX($C$1:$C$13701,MAX(1,ROW()-1))),MIN(INDEX($C$1:$C$13701,MIN(13701,ROW()+1)):INDEX($C$1:$C$13701,MIN(13701,ROW()+設定!$B$26))))*10^(設定!$B$27/20)),1,0))</f>
        <v>0</v>
      </c>
      <c r="G1200" s="33" t="n">
        <f aca="false">$G1199+IF($F1200=1,1,0)</f>
        <v>0</v>
      </c>
      <c r="H1200" s="0" t="str">
        <f aca="false">IF($F1200=1,$G1200,"")</f>
        <v/>
      </c>
    </row>
    <row r="1201" customFormat="false" ht="15" hidden="false" customHeight="false" outlineLevel="0" collapsed="false">
      <c r="A1201" s="30" t="n">
        <v>187.34375</v>
      </c>
      <c r="B1201" s="31" t="n">
        <v>13.3201</v>
      </c>
      <c r="C1201" s="32" t="n">
        <f aca="false">IF($A1201="","",IF(設定!$B$21="dB",10^($B1201/20),ABS($B1201)))</f>
        <v>4.63452255396846</v>
      </c>
      <c r="D1201" s="32" t="n">
        <f aca="false">IF($A1201="","",$A1201^2)</f>
        <v>35097.6806640625</v>
      </c>
      <c r="E1201" s="32" t="n">
        <f aca="false">IF($A1201="","",IF($C1201&lt;=0,"",1/$C1201^2))</f>
        <v>0.0465575373130398</v>
      </c>
      <c r="F1201" s="33" t="n">
        <f aca="false">IF(OR(ROW()-設定!$B$30&lt;2,ROW()+設定!$B$30&gt;13701,N($A1201)&lt;=0,N(INDEX($A$2:$A$13701,MIN(13700,MAX(1,ROW()-1+設定!$B$30))))&lt;=0,$A1201&lt;設定!$B$28,$A1201&gt;設定!$B$29),0,IF(AND($C1201&gt;=MAX(INDEX($C$1:$C$13701,MAX(1,ROW()-設定!$B$24)):INDEX($C$1:$C$13701,MAX(1,ROW()-1))),$C1201&gt;MAX(INDEX($C$1:$C$13701,MIN(13701,ROW()+1)):INDEX($C$1:$C$13701,MIN(13701,ROW()+設定!$B$24))),$C1201&gt;=設定!$B$32,$C1201&gt;=MAX(MIN(INDEX($C$1:$C$13701,MAX(1,ROW()-設定!$B$26)):INDEX($C$1:$C$13701,MAX(1,ROW()-1))),MIN(INDEX($C$1:$C$13701,MIN(13701,ROW()+1)):INDEX($C$1:$C$13701,MIN(13701,ROW()+設定!$B$26))))*10^(設定!$B$27/20)),1,0))</f>
        <v>0</v>
      </c>
      <c r="G1201" s="33" t="n">
        <f aca="false">$G1200+IF($F1201=1,1,0)</f>
        <v>0</v>
      </c>
      <c r="H1201" s="0" t="str">
        <f aca="false">IF($F1201=1,$G1201,"")</f>
        <v/>
      </c>
    </row>
    <row r="1202" customFormat="false" ht="15" hidden="false" customHeight="false" outlineLevel="0" collapsed="false">
      <c r="A1202" s="30" t="n">
        <v>187.5</v>
      </c>
      <c r="B1202" s="31" t="n">
        <v>13.0926</v>
      </c>
      <c r="C1202" s="32" t="n">
        <f aca="false">IF($A1202="","",IF(設定!$B$21="dB",10^($B1202/20),ABS($B1202)))</f>
        <v>4.51471146711801</v>
      </c>
      <c r="D1202" s="32" t="n">
        <f aca="false">IF($A1202="","",$A1202^2)</f>
        <v>35156.25</v>
      </c>
      <c r="E1202" s="32" t="n">
        <f aca="false">IF($A1202="","",IF($C1202&lt;=0,"",1/$C1202^2))</f>
        <v>0.049061407124679</v>
      </c>
      <c r="F1202" s="33" t="n">
        <f aca="false">IF(OR(ROW()-設定!$B$30&lt;2,ROW()+設定!$B$30&gt;13701,N($A1202)&lt;=0,N(INDEX($A$2:$A$13701,MIN(13700,MAX(1,ROW()-1+設定!$B$30))))&lt;=0,$A1202&lt;設定!$B$28,$A1202&gt;設定!$B$29),0,IF(AND($C1202&gt;=MAX(INDEX($C$1:$C$13701,MAX(1,ROW()-設定!$B$24)):INDEX($C$1:$C$13701,MAX(1,ROW()-1))),$C1202&gt;MAX(INDEX($C$1:$C$13701,MIN(13701,ROW()+1)):INDEX($C$1:$C$13701,MIN(13701,ROW()+設定!$B$24))),$C1202&gt;=設定!$B$32,$C1202&gt;=MAX(MIN(INDEX($C$1:$C$13701,MAX(1,ROW()-設定!$B$26)):INDEX($C$1:$C$13701,MAX(1,ROW()-1))),MIN(INDEX($C$1:$C$13701,MIN(13701,ROW()+1)):INDEX($C$1:$C$13701,MIN(13701,ROW()+設定!$B$26))))*10^(設定!$B$27/20)),1,0))</f>
        <v>0</v>
      </c>
      <c r="G1202" s="33" t="n">
        <f aca="false">$G1201+IF($F1202=1,1,0)</f>
        <v>0</v>
      </c>
      <c r="H1202" s="0" t="str">
        <f aca="false">IF($F1202=1,$G1202,"")</f>
        <v/>
      </c>
    </row>
    <row r="1203" customFormat="false" ht="15" hidden="false" customHeight="false" outlineLevel="0" collapsed="false">
      <c r="A1203" s="30" t="n">
        <v>187.65625</v>
      </c>
      <c r="B1203" s="31" t="n">
        <v>13.2591</v>
      </c>
      <c r="C1203" s="32" t="n">
        <f aca="false">IF($A1203="","",IF(設定!$B$21="dB",10^($B1203/20),ABS($B1203)))</f>
        <v>4.60208885955369</v>
      </c>
      <c r="D1203" s="32" t="n">
        <f aca="false">IF($A1203="","",$A1203^2)</f>
        <v>35214.8681640625</v>
      </c>
      <c r="E1203" s="32" t="n">
        <f aca="false">IF($A1203="","",IF($C1203&lt;=0,"",1/$C1203^2))</f>
        <v>0.0472160878279712</v>
      </c>
      <c r="F1203" s="33" t="n">
        <f aca="false">IF(OR(ROW()-設定!$B$30&lt;2,ROW()+設定!$B$30&gt;13701,N($A1203)&lt;=0,N(INDEX($A$2:$A$13701,MIN(13700,MAX(1,ROW()-1+設定!$B$30))))&lt;=0,$A1203&lt;設定!$B$28,$A1203&gt;設定!$B$29),0,IF(AND($C1203&gt;=MAX(INDEX($C$1:$C$13701,MAX(1,ROW()-設定!$B$24)):INDEX($C$1:$C$13701,MAX(1,ROW()-1))),$C1203&gt;MAX(INDEX($C$1:$C$13701,MIN(13701,ROW()+1)):INDEX($C$1:$C$13701,MIN(13701,ROW()+設定!$B$24))),$C1203&gt;=設定!$B$32,$C1203&gt;=MAX(MIN(INDEX($C$1:$C$13701,MAX(1,ROW()-設定!$B$26)):INDEX($C$1:$C$13701,MAX(1,ROW()-1))),MIN(INDEX($C$1:$C$13701,MIN(13701,ROW()+1)):INDEX($C$1:$C$13701,MIN(13701,ROW()+設定!$B$26))))*10^(設定!$B$27/20)),1,0))</f>
        <v>0</v>
      </c>
      <c r="G1203" s="33" t="n">
        <f aca="false">$G1202+IF($F1203=1,1,0)</f>
        <v>0</v>
      </c>
      <c r="H1203" s="0" t="str">
        <f aca="false">IF($F1203=1,$G1203,"")</f>
        <v/>
      </c>
    </row>
    <row r="1204" customFormat="false" ht="15" hidden="false" customHeight="false" outlineLevel="0" collapsed="false">
      <c r="A1204" s="30" t="n">
        <v>187.8125</v>
      </c>
      <c r="B1204" s="31" t="n">
        <v>13.1832</v>
      </c>
      <c r="C1204" s="32" t="n">
        <f aca="false">IF($A1204="","",IF(設定!$B$21="dB",10^($B1204/20),ABS($B1204)))</f>
        <v>4.56204957112445</v>
      </c>
      <c r="D1204" s="32" t="n">
        <f aca="false">IF($A1204="","",$A1204^2)</f>
        <v>35273.53515625</v>
      </c>
      <c r="E1204" s="32" t="n">
        <f aca="false">IF($A1204="","",IF($C1204&lt;=0,"",1/$C1204^2))</f>
        <v>0.0480485183419894</v>
      </c>
      <c r="F1204" s="33" t="n">
        <f aca="false">IF(OR(ROW()-設定!$B$30&lt;2,ROW()+設定!$B$30&gt;13701,N($A1204)&lt;=0,N(INDEX($A$2:$A$13701,MIN(13700,MAX(1,ROW()-1+設定!$B$30))))&lt;=0,$A1204&lt;設定!$B$28,$A1204&gt;設定!$B$29),0,IF(AND($C1204&gt;=MAX(INDEX($C$1:$C$13701,MAX(1,ROW()-設定!$B$24)):INDEX($C$1:$C$13701,MAX(1,ROW()-1))),$C1204&gt;MAX(INDEX($C$1:$C$13701,MIN(13701,ROW()+1)):INDEX($C$1:$C$13701,MIN(13701,ROW()+設定!$B$24))),$C1204&gt;=設定!$B$32,$C1204&gt;=MAX(MIN(INDEX($C$1:$C$13701,MAX(1,ROW()-設定!$B$26)):INDEX($C$1:$C$13701,MAX(1,ROW()-1))),MIN(INDEX($C$1:$C$13701,MIN(13701,ROW()+1)):INDEX($C$1:$C$13701,MIN(13701,ROW()+設定!$B$26))))*10^(設定!$B$27/20)),1,0))</f>
        <v>0</v>
      </c>
      <c r="G1204" s="33" t="n">
        <f aca="false">$G1203+IF($F1204=1,1,0)</f>
        <v>0</v>
      </c>
      <c r="H1204" s="0" t="str">
        <f aca="false">IF($F1204=1,$G1204,"")</f>
        <v/>
      </c>
    </row>
    <row r="1205" customFormat="false" ht="15" hidden="false" customHeight="false" outlineLevel="0" collapsed="false">
      <c r="A1205" s="30" t="n">
        <v>187.96875</v>
      </c>
      <c r="B1205" s="31" t="n">
        <v>13.2015</v>
      </c>
      <c r="C1205" s="32" t="n">
        <f aca="false">IF($A1205="","",IF(設定!$B$21="dB",10^($B1205/20),ABS($B1205)))</f>
        <v>4.57167132765048</v>
      </c>
      <c r="D1205" s="32" t="n">
        <f aca="false">IF($A1205="","",$A1205^2)</f>
        <v>35332.2509765625</v>
      </c>
      <c r="E1205" s="32" t="n">
        <f aca="false">IF($A1205="","",IF($C1205&lt;=0,"",1/$C1205^2))</f>
        <v>0.0478464807890546</v>
      </c>
      <c r="F1205" s="33" t="n">
        <f aca="false">IF(OR(ROW()-設定!$B$30&lt;2,ROW()+設定!$B$30&gt;13701,N($A1205)&lt;=0,N(INDEX($A$2:$A$13701,MIN(13700,MAX(1,ROW()-1+設定!$B$30))))&lt;=0,$A1205&lt;設定!$B$28,$A1205&gt;設定!$B$29),0,IF(AND($C1205&gt;=MAX(INDEX($C$1:$C$13701,MAX(1,ROW()-設定!$B$24)):INDEX($C$1:$C$13701,MAX(1,ROW()-1))),$C1205&gt;MAX(INDEX($C$1:$C$13701,MIN(13701,ROW()+1)):INDEX($C$1:$C$13701,MIN(13701,ROW()+設定!$B$24))),$C1205&gt;=設定!$B$32,$C1205&gt;=MAX(MIN(INDEX($C$1:$C$13701,MAX(1,ROW()-設定!$B$26)):INDEX($C$1:$C$13701,MAX(1,ROW()-1))),MIN(INDEX($C$1:$C$13701,MIN(13701,ROW()+1)):INDEX($C$1:$C$13701,MIN(13701,ROW()+設定!$B$26))))*10^(設定!$B$27/20)),1,0))</f>
        <v>0</v>
      </c>
      <c r="G1205" s="33" t="n">
        <f aca="false">$G1204+IF($F1205=1,1,0)</f>
        <v>0</v>
      </c>
      <c r="H1205" s="0" t="str">
        <f aca="false">IF($F1205=1,$G1205,"")</f>
        <v/>
      </c>
    </row>
    <row r="1206" customFormat="false" ht="15" hidden="false" customHeight="false" outlineLevel="0" collapsed="false">
      <c r="A1206" s="30" t="n">
        <v>188.125</v>
      </c>
      <c r="B1206" s="31" t="n">
        <v>13.0584</v>
      </c>
      <c r="C1206" s="32" t="n">
        <f aca="false">IF($A1206="","",IF(設定!$B$21="dB",10^($B1206/20),ABS($B1206)))</f>
        <v>4.49697010012697</v>
      </c>
      <c r="D1206" s="32" t="n">
        <f aca="false">IF($A1206="","",$A1206^2)</f>
        <v>35391.015625</v>
      </c>
      <c r="E1206" s="32" t="n">
        <f aca="false">IF($A1206="","",IF($C1206&lt;=0,"",1/$C1206^2))</f>
        <v>0.0494492831324068</v>
      </c>
      <c r="F1206" s="33" t="n">
        <f aca="false">IF(OR(ROW()-設定!$B$30&lt;2,ROW()+設定!$B$30&gt;13701,N($A1206)&lt;=0,N(INDEX($A$2:$A$13701,MIN(13700,MAX(1,ROW()-1+設定!$B$30))))&lt;=0,$A1206&lt;設定!$B$28,$A1206&gt;設定!$B$29),0,IF(AND($C1206&gt;=MAX(INDEX($C$1:$C$13701,MAX(1,ROW()-設定!$B$24)):INDEX($C$1:$C$13701,MAX(1,ROW()-1))),$C1206&gt;MAX(INDEX($C$1:$C$13701,MIN(13701,ROW()+1)):INDEX($C$1:$C$13701,MIN(13701,ROW()+設定!$B$24))),$C1206&gt;=設定!$B$32,$C1206&gt;=MAX(MIN(INDEX($C$1:$C$13701,MAX(1,ROW()-設定!$B$26)):INDEX($C$1:$C$13701,MAX(1,ROW()-1))),MIN(INDEX($C$1:$C$13701,MIN(13701,ROW()+1)):INDEX($C$1:$C$13701,MIN(13701,ROW()+設定!$B$26))))*10^(設定!$B$27/20)),1,0))</f>
        <v>0</v>
      </c>
      <c r="G1206" s="33" t="n">
        <f aca="false">$G1205+IF($F1206=1,1,0)</f>
        <v>0</v>
      </c>
      <c r="H1206" s="0" t="str">
        <f aca="false">IF($F1206=1,$G1206,"")</f>
        <v/>
      </c>
    </row>
    <row r="1207" customFormat="false" ht="15" hidden="false" customHeight="false" outlineLevel="0" collapsed="false">
      <c r="A1207" s="30" t="n">
        <v>188.28125</v>
      </c>
      <c r="B1207" s="31" t="n">
        <v>13.1497</v>
      </c>
      <c r="C1207" s="32" t="n">
        <f aca="false">IF($A1207="","",IF(設定!$B$21="dB",10^($B1207/20),ABS($B1207)))</f>
        <v>4.54448840831547</v>
      </c>
      <c r="D1207" s="32" t="n">
        <f aca="false">IF($A1207="","",$A1207^2)</f>
        <v>35449.8291015625</v>
      </c>
      <c r="E1207" s="32" t="n">
        <f aca="false">IF($A1207="","",IF($C1207&lt;=0,"",1/$C1207^2))</f>
        <v>0.0484205814181572</v>
      </c>
      <c r="F1207" s="33" t="n">
        <f aca="false">IF(OR(ROW()-設定!$B$30&lt;2,ROW()+設定!$B$30&gt;13701,N($A1207)&lt;=0,N(INDEX($A$2:$A$13701,MIN(13700,MAX(1,ROW()-1+設定!$B$30))))&lt;=0,$A1207&lt;設定!$B$28,$A1207&gt;設定!$B$29),0,IF(AND($C1207&gt;=MAX(INDEX($C$1:$C$13701,MAX(1,ROW()-設定!$B$24)):INDEX($C$1:$C$13701,MAX(1,ROW()-1))),$C1207&gt;MAX(INDEX($C$1:$C$13701,MIN(13701,ROW()+1)):INDEX($C$1:$C$13701,MIN(13701,ROW()+設定!$B$24))),$C1207&gt;=設定!$B$32,$C1207&gt;=MAX(MIN(INDEX($C$1:$C$13701,MAX(1,ROW()-設定!$B$26)):INDEX($C$1:$C$13701,MAX(1,ROW()-1))),MIN(INDEX($C$1:$C$13701,MIN(13701,ROW()+1)):INDEX($C$1:$C$13701,MIN(13701,ROW()+設定!$B$26))))*10^(設定!$B$27/20)),1,0))</f>
        <v>0</v>
      </c>
      <c r="G1207" s="33" t="n">
        <f aca="false">$G1206+IF($F1207=1,1,0)</f>
        <v>0</v>
      </c>
      <c r="H1207" s="0" t="str">
        <f aca="false">IF($F1207=1,$G1207,"")</f>
        <v/>
      </c>
    </row>
    <row r="1208" customFormat="false" ht="15" hidden="false" customHeight="false" outlineLevel="0" collapsed="false">
      <c r="A1208" s="30" t="n">
        <v>188.4375</v>
      </c>
      <c r="B1208" s="31" t="n">
        <v>13.2427</v>
      </c>
      <c r="C1208" s="32" t="n">
        <f aca="false">IF($A1208="","",IF(設定!$B$21="dB",10^($B1208/20),ABS($B1208)))</f>
        <v>4.59340776262029</v>
      </c>
      <c r="D1208" s="32" t="n">
        <f aca="false">IF($A1208="","",$A1208^2)</f>
        <v>35508.69140625</v>
      </c>
      <c r="E1208" s="32" t="n">
        <f aca="false">IF($A1208="","",IF($C1208&lt;=0,"",1/$C1208^2))</f>
        <v>0.0473947241608556</v>
      </c>
      <c r="F1208" s="33" t="n">
        <f aca="false">IF(OR(ROW()-設定!$B$30&lt;2,ROW()+設定!$B$30&gt;13701,N($A1208)&lt;=0,N(INDEX($A$2:$A$13701,MIN(13700,MAX(1,ROW()-1+設定!$B$30))))&lt;=0,$A1208&lt;設定!$B$28,$A1208&gt;設定!$B$29),0,IF(AND($C1208&gt;=MAX(INDEX($C$1:$C$13701,MAX(1,ROW()-設定!$B$24)):INDEX($C$1:$C$13701,MAX(1,ROW()-1))),$C1208&gt;MAX(INDEX($C$1:$C$13701,MIN(13701,ROW()+1)):INDEX($C$1:$C$13701,MIN(13701,ROW()+設定!$B$24))),$C1208&gt;=設定!$B$32,$C1208&gt;=MAX(MIN(INDEX($C$1:$C$13701,MAX(1,ROW()-設定!$B$26)):INDEX($C$1:$C$13701,MAX(1,ROW()-1))),MIN(INDEX($C$1:$C$13701,MIN(13701,ROW()+1)):INDEX($C$1:$C$13701,MIN(13701,ROW()+設定!$B$26))))*10^(設定!$B$27/20)),1,0))</f>
        <v>0</v>
      </c>
      <c r="G1208" s="33" t="n">
        <f aca="false">$G1207+IF($F1208=1,1,0)</f>
        <v>0</v>
      </c>
      <c r="H1208" s="0" t="str">
        <f aca="false">IF($F1208=1,$G1208,"")</f>
        <v/>
      </c>
    </row>
    <row r="1209" customFormat="false" ht="15" hidden="false" customHeight="false" outlineLevel="0" collapsed="false">
      <c r="A1209" s="30" t="n">
        <v>188.59375</v>
      </c>
      <c r="B1209" s="31" t="n">
        <v>13.3383</v>
      </c>
      <c r="C1209" s="32" t="n">
        <f aca="false">IF($A1209="","",IF(設定!$B$21="dB",10^($B1209/20),ABS($B1209)))</f>
        <v>4.64424369313483</v>
      </c>
      <c r="D1209" s="32" t="n">
        <f aca="false">IF($A1209="","",$A1209^2)</f>
        <v>35567.6025390625</v>
      </c>
      <c r="E1209" s="32" t="n">
        <f aca="false">IF($A1209="","",IF($C1209&lt;=0,"",1/$C1209^2))</f>
        <v>0.0463628366661407</v>
      </c>
      <c r="F1209" s="33" t="n">
        <f aca="false">IF(OR(ROW()-設定!$B$30&lt;2,ROW()+設定!$B$30&gt;13701,N($A1209)&lt;=0,N(INDEX($A$2:$A$13701,MIN(13700,MAX(1,ROW()-1+設定!$B$30))))&lt;=0,$A1209&lt;設定!$B$28,$A1209&gt;設定!$B$29),0,IF(AND($C1209&gt;=MAX(INDEX($C$1:$C$13701,MAX(1,ROW()-設定!$B$24)):INDEX($C$1:$C$13701,MAX(1,ROW()-1))),$C1209&gt;MAX(INDEX($C$1:$C$13701,MIN(13701,ROW()+1)):INDEX($C$1:$C$13701,MIN(13701,ROW()+設定!$B$24))),$C1209&gt;=設定!$B$32,$C1209&gt;=MAX(MIN(INDEX($C$1:$C$13701,MAX(1,ROW()-設定!$B$26)):INDEX($C$1:$C$13701,MAX(1,ROW()-1))),MIN(INDEX($C$1:$C$13701,MIN(13701,ROW()+1)):INDEX($C$1:$C$13701,MIN(13701,ROW()+設定!$B$26))))*10^(設定!$B$27/20)),1,0))</f>
        <v>0</v>
      </c>
      <c r="G1209" s="33" t="n">
        <f aca="false">$G1208+IF($F1209=1,1,0)</f>
        <v>0</v>
      </c>
      <c r="H1209" s="0" t="str">
        <f aca="false">IF($F1209=1,$G1209,"")</f>
        <v/>
      </c>
    </row>
    <row r="1210" customFormat="false" ht="15" hidden="false" customHeight="false" outlineLevel="0" collapsed="false">
      <c r="A1210" s="30" t="n">
        <v>188.75</v>
      </c>
      <c r="B1210" s="31" t="n">
        <v>13.3501</v>
      </c>
      <c r="C1210" s="32" t="n">
        <f aca="false">IF($A1210="","",IF(設定!$B$21="dB",10^($B1210/20),ABS($B1210)))</f>
        <v>4.65055730287745</v>
      </c>
      <c r="D1210" s="32" t="n">
        <f aca="false">IF($A1210="","",$A1210^2)</f>
        <v>35626.5625</v>
      </c>
      <c r="E1210" s="32" t="n">
        <f aca="false">IF($A1210="","",IF($C1210&lt;=0,"",1/$C1210^2))</f>
        <v>0.0462370374805363</v>
      </c>
      <c r="F1210" s="33" t="n">
        <f aca="false">IF(OR(ROW()-設定!$B$30&lt;2,ROW()+設定!$B$30&gt;13701,N($A1210)&lt;=0,N(INDEX($A$2:$A$13701,MIN(13700,MAX(1,ROW()-1+設定!$B$30))))&lt;=0,$A1210&lt;設定!$B$28,$A1210&gt;設定!$B$29),0,IF(AND($C1210&gt;=MAX(INDEX($C$1:$C$13701,MAX(1,ROW()-設定!$B$24)):INDEX($C$1:$C$13701,MAX(1,ROW()-1))),$C1210&gt;MAX(INDEX($C$1:$C$13701,MIN(13701,ROW()+1)):INDEX($C$1:$C$13701,MIN(13701,ROW()+設定!$B$24))),$C1210&gt;=設定!$B$32,$C1210&gt;=MAX(MIN(INDEX($C$1:$C$13701,MAX(1,ROW()-設定!$B$26)):INDEX($C$1:$C$13701,MAX(1,ROW()-1))),MIN(INDEX($C$1:$C$13701,MIN(13701,ROW()+1)):INDEX($C$1:$C$13701,MIN(13701,ROW()+設定!$B$26))))*10^(設定!$B$27/20)),1,0))</f>
        <v>0</v>
      </c>
      <c r="G1210" s="33" t="n">
        <f aca="false">$G1209+IF($F1210=1,1,0)</f>
        <v>0</v>
      </c>
      <c r="H1210" s="0" t="str">
        <f aca="false">IF($F1210=1,$G1210,"")</f>
        <v/>
      </c>
    </row>
    <row r="1211" customFormat="false" ht="15" hidden="false" customHeight="false" outlineLevel="0" collapsed="false">
      <c r="A1211" s="30" t="n">
        <v>188.90625</v>
      </c>
      <c r="B1211" s="31" t="n">
        <v>13.2408</v>
      </c>
      <c r="C1211" s="32" t="n">
        <f aca="false">IF($A1211="","",IF(設定!$B$21="dB",10^($B1211/20),ABS($B1211)))</f>
        <v>4.59240308484589</v>
      </c>
      <c r="D1211" s="32" t="n">
        <f aca="false">IF($A1211="","",$A1211^2)</f>
        <v>35685.5712890625</v>
      </c>
      <c r="E1211" s="32" t="n">
        <f aca="false">IF($A1211="","",IF($C1211&lt;=0,"",1/$C1211^2))</f>
        <v>0.0474154634703717</v>
      </c>
      <c r="F1211" s="33" t="n">
        <f aca="false">IF(OR(ROW()-設定!$B$30&lt;2,ROW()+設定!$B$30&gt;13701,N($A1211)&lt;=0,N(INDEX($A$2:$A$13701,MIN(13700,MAX(1,ROW()-1+設定!$B$30))))&lt;=0,$A1211&lt;設定!$B$28,$A1211&gt;設定!$B$29),0,IF(AND($C1211&gt;=MAX(INDEX($C$1:$C$13701,MAX(1,ROW()-設定!$B$24)):INDEX($C$1:$C$13701,MAX(1,ROW()-1))),$C1211&gt;MAX(INDEX($C$1:$C$13701,MIN(13701,ROW()+1)):INDEX($C$1:$C$13701,MIN(13701,ROW()+設定!$B$24))),$C1211&gt;=設定!$B$32,$C1211&gt;=MAX(MIN(INDEX($C$1:$C$13701,MAX(1,ROW()-設定!$B$26)):INDEX($C$1:$C$13701,MAX(1,ROW()-1))),MIN(INDEX($C$1:$C$13701,MIN(13701,ROW()+1)):INDEX($C$1:$C$13701,MIN(13701,ROW()+設定!$B$26))))*10^(設定!$B$27/20)),1,0))</f>
        <v>0</v>
      </c>
      <c r="G1211" s="33" t="n">
        <f aca="false">$G1210+IF($F1211=1,1,0)</f>
        <v>0</v>
      </c>
      <c r="H1211" s="0" t="str">
        <f aca="false">IF($F1211=1,$G1211,"")</f>
        <v/>
      </c>
    </row>
    <row r="1212" customFormat="false" ht="15" hidden="false" customHeight="false" outlineLevel="0" collapsed="false">
      <c r="A1212" s="30" t="n">
        <v>189.0625</v>
      </c>
      <c r="B1212" s="31" t="n">
        <v>13.2308</v>
      </c>
      <c r="C1212" s="32" t="n">
        <f aca="false">IF($A1212="","",IF(設定!$B$21="dB",10^($B1212/20),ABS($B1212)))</f>
        <v>4.58711892779278</v>
      </c>
      <c r="D1212" s="32" t="n">
        <f aca="false">IF($A1212="","",$A1212^2)</f>
        <v>35744.62890625</v>
      </c>
      <c r="E1212" s="32" t="n">
        <f aca="false">IF($A1212="","",IF($C1212&lt;=0,"",1/$C1212^2))</f>
        <v>0.0475247674022448</v>
      </c>
      <c r="F1212" s="33" t="n">
        <f aca="false">IF(OR(ROW()-設定!$B$30&lt;2,ROW()+設定!$B$30&gt;13701,N($A1212)&lt;=0,N(INDEX($A$2:$A$13701,MIN(13700,MAX(1,ROW()-1+設定!$B$30))))&lt;=0,$A1212&lt;設定!$B$28,$A1212&gt;設定!$B$29),0,IF(AND($C1212&gt;=MAX(INDEX($C$1:$C$13701,MAX(1,ROW()-設定!$B$24)):INDEX($C$1:$C$13701,MAX(1,ROW()-1))),$C1212&gt;MAX(INDEX($C$1:$C$13701,MIN(13701,ROW()+1)):INDEX($C$1:$C$13701,MIN(13701,ROW()+設定!$B$24))),$C1212&gt;=設定!$B$32,$C1212&gt;=MAX(MIN(INDEX($C$1:$C$13701,MAX(1,ROW()-設定!$B$26)):INDEX($C$1:$C$13701,MAX(1,ROW()-1))),MIN(INDEX($C$1:$C$13701,MIN(13701,ROW()+1)):INDEX($C$1:$C$13701,MIN(13701,ROW()+設定!$B$26))))*10^(設定!$B$27/20)),1,0))</f>
        <v>0</v>
      </c>
      <c r="G1212" s="33" t="n">
        <f aca="false">$G1211+IF($F1212=1,1,0)</f>
        <v>0</v>
      </c>
      <c r="H1212" s="0" t="str">
        <f aca="false">IF($F1212=1,$G1212,"")</f>
        <v/>
      </c>
    </row>
    <row r="1213" customFormat="false" ht="15" hidden="false" customHeight="false" outlineLevel="0" collapsed="false">
      <c r="A1213" s="30" t="n">
        <v>189.21875</v>
      </c>
      <c r="B1213" s="31" t="n">
        <v>13.1651</v>
      </c>
      <c r="C1213" s="32" t="n">
        <f aca="false">IF($A1213="","",IF(設定!$B$21="dB",10^($B1213/20),ABS($B1213)))</f>
        <v>4.55255289020138</v>
      </c>
      <c r="D1213" s="32" t="n">
        <f aca="false">IF($A1213="","",$A1213^2)</f>
        <v>35803.7353515625</v>
      </c>
      <c r="E1213" s="32" t="n">
        <f aca="false">IF($A1213="","",IF($C1213&lt;=0,"",1/$C1213^2))</f>
        <v>0.0482491870145926</v>
      </c>
      <c r="F1213" s="33" t="n">
        <f aca="false">IF(OR(ROW()-設定!$B$30&lt;2,ROW()+設定!$B$30&gt;13701,N($A1213)&lt;=0,N(INDEX($A$2:$A$13701,MIN(13700,MAX(1,ROW()-1+設定!$B$30))))&lt;=0,$A1213&lt;設定!$B$28,$A1213&gt;設定!$B$29),0,IF(AND($C1213&gt;=MAX(INDEX($C$1:$C$13701,MAX(1,ROW()-設定!$B$24)):INDEX($C$1:$C$13701,MAX(1,ROW()-1))),$C1213&gt;MAX(INDEX($C$1:$C$13701,MIN(13701,ROW()+1)):INDEX($C$1:$C$13701,MIN(13701,ROW()+設定!$B$24))),$C1213&gt;=設定!$B$32,$C1213&gt;=MAX(MIN(INDEX($C$1:$C$13701,MAX(1,ROW()-設定!$B$26)):INDEX($C$1:$C$13701,MAX(1,ROW()-1))),MIN(INDEX($C$1:$C$13701,MIN(13701,ROW()+1)):INDEX($C$1:$C$13701,MIN(13701,ROW()+設定!$B$26))))*10^(設定!$B$27/20)),1,0))</f>
        <v>0</v>
      </c>
      <c r="G1213" s="33" t="n">
        <f aca="false">$G1212+IF($F1213=1,1,0)</f>
        <v>0</v>
      </c>
      <c r="H1213" s="0" t="str">
        <f aca="false">IF($F1213=1,$G1213,"")</f>
        <v/>
      </c>
    </row>
    <row r="1214" customFormat="false" ht="15" hidden="false" customHeight="false" outlineLevel="0" collapsed="false">
      <c r="A1214" s="30" t="n">
        <v>189.375</v>
      </c>
      <c r="B1214" s="31" t="n">
        <v>13.2957</v>
      </c>
      <c r="C1214" s="32" t="n">
        <f aca="false">IF($A1214="","",IF(設定!$B$21="dB",10^($B1214/20),ABS($B1214)))</f>
        <v>4.62152173645999</v>
      </c>
      <c r="D1214" s="32" t="n">
        <f aca="false">IF($A1214="","",$A1214^2)</f>
        <v>35862.890625</v>
      </c>
      <c r="E1214" s="32" t="n">
        <f aca="false">IF($A1214="","",IF($C1214&lt;=0,"",1/$C1214^2))</f>
        <v>0.0468198480612597</v>
      </c>
      <c r="F1214" s="33" t="n">
        <f aca="false">IF(OR(ROW()-設定!$B$30&lt;2,ROW()+設定!$B$30&gt;13701,N($A1214)&lt;=0,N(INDEX($A$2:$A$13701,MIN(13700,MAX(1,ROW()-1+設定!$B$30))))&lt;=0,$A1214&lt;設定!$B$28,$A1214&gt;設定!$B$29),0,IF(AND($C1214&gt;=MAX(INDEX($C$1:$C$13701,MAX(1,ROW()-設定!$B$24)):INDEX($C$1:$C$13701,MAX(1,ROW()-1))),$C1214&gt;MAX(INDEX($C$1:$C$13701,MIN(13701,ROW()+1)):INDEX($C$1:$C$13701,MIN(13701,ROW()+設定!$B$24))),$C1214&gt;=設定!$B$32,$C1214&gt;=MAX(MIN(INDEX($C$1:$C$13701,MAX(1,ROW()-設定!$B$26)):INDEX($C$1:$C$13701,MAX(1,ROW()-1))),MIN(INDEX($C$1:$C$13701,MIN(13701,ROW()+1)):INDEX($C$1:$C$13701,MIN(13701,ROW()+設定!$B$26))))*10^(設定!$B$27/20)),1,0))</f>
        <v>0</v>
      </c>
      <c r="G1214" s="33" t="n">
        <f aca="false">$G1213+IF($F1214=1,1,0)</f>
        <v>0</v>
      </c>
      <c r="H1214" s="0" t="str">
        <f aca="false">IF($F1214=1,$G1214,"")</f>
        <v/>
      </c>
    </row>
    <row r="1215" customFormat="false" ht="15" hidden="false" customHeight="false" outlineLevel="0" collapsed="false">
      <c r="A1215" s="30" t="n">
        <v>189.53125</v>
      </c>
      <c r="B1215" s="31" t="n">
        <v>13.2296</v>
      </c>
      <c r="C1215" s="32" t="n">
        <f aca="false">IF($A1215="","",IF(設定!$B$21="dB",10^($B1215/20),ABS($B1215)))</f>
        <v>4.58648523766777</v>
      </c>
      <c r="D1215" s="32" t="n">
        <f aca="false">IF($A1215="","",$A1215^2)</f>
        <v>35922.0947265625</v>
      </c>
      <c r="E1215" s="32" t="n">
        <f aca="false">IF($A1215="","",IF($C1215&lt;=0,"",1/$C1215^2))</f>
        <v>0.0475379007951228</v>
      </c>
      <c r="F1215" s="33" t="n">
        <f aca="false">IF(OR(ROW()-設定!$B$30&lt;2,ROW()+設定!$B$30&gt;13701,N($A1215)&lt;=0,N(INDEX($A$2:$A$13701,MIN(13700,MAX(1,ROW()-1+設定!$B$30))))&lt;=0,$A1215&lt;設定!$B$28,$A1215&gt;設定!$B$29),0,IF(AND($C1215&gt;=MAX(INDEX($C$1:$C$13701,MAX(1,ROW()-設定!$B$24)):INDEX($C$1:$C$13701,MAX(1,ROW()-1))),$C1215&gt;MAX(INDEX($C$1:$C$13701,MIN(13701,ROW()+1)):INDEX($C$1:$C$13701,MIN(13701,ROW()+設定!$B$24))),$C1215&gt;=設定!$B$32,$C1215&gt;=MAX(MIN(INDEX($C$1:$C$13701,MAX(1,ROW()-設定!$B$26)):INDEX($C$1:$C$13701,MAX(1,ROW()-1))),MIN(INDEX($C$1:$C$13701,MIN(13701,ROW()+1)):INDEX($C$1:$C$13701,MIN(13701,ROW()+設定!$B$26))))*10^(設定!$B$27/20)),1,0))</f>
        <v>0</v>
      </c>
      <c r="G1215" s="33" t="n">
        <f aca="false">$G1214+IF($F1215=1,1,0)</f>
        <v>0</v>
      </c>
      <c r="H1215" s="0" t="str">
        <f aca="false">IF($F1215=1,$G1215,"")</f>
        <v/>
      </c>
    </row>
    <row r="1216" customFormat="false" ht="15" hidden="false" customHeight="false" outlineLevel="0" collapsed="false">
      <c r="A1216" s="30" t="n">
        <v>189.6875</v>
      </c>
      <c r="B1216" s="31" t="n">
        <v>13.3196</v>
      </c>
      <c r="C1216" s="32" t="n">
        <f aca="false">IF($A1216="","",IF(設定!$B$21="dB",10^($B1216/20),ABS($B1216)))</f>
        <v>4.63425577708335</v>
      </c>
      <c r="D1216" s="32" t="n">
        <f aca="false">IF($A1216="","",$A1216^2)</f>
        <v>35981.34765625</v>
      </c>
      <c r="E1216" s="32" t="n">
        <f aca="false">IF($A1216="","",IF($C1216&lt;=0,"",1/$C1216^2))</f>
        <v>0.046562897756175</v>
      </c>
      <c r="F1216" s="33" t="n">
        <f aca="false">IF(OR(ROW()-設定!$B$30&lt;2,ROW()+設定!$B$30&gt;13701,N($A1216)&lt;=0,N(INDEX($A$2:$A$13701,MIN(13700,MAX(1,ROW()-1+設定!$B$30))))&lt;=0,$A1216&lt;設定!$B$28,$A1216&gt;設定!$B$29),0,IF(AND($C1216&gt;=MAX(INDEX($C$1:$C$13701,MAX(1,ROW()-設定!$B$24)):INDEX($C$1:$C$13701,MAX(1,ROW()-1))),$C1216&gt;MAX(INDEX($C$1:$C$13701,MIN(13701,ROW()+1)):INDEX($C$1:$C$13701,MIN(13701,ROW()+設定!$B$24))),$C1216&gt;=設定!$B$32,$C1216&gt;=MAX(MIN(INDEX($C$1:$C$13701,MAX(1,ROW()-設定!$B$26)):INDEX($C$1:$C$13701,MAX(1,ROW()-1))),MIN(INDEX($C$1:$C$13701,MIN(13701,ROW()+1)):INDEX($C$1:$C$13701,MIN(13701,ROW()+設定!$B$26))))*10^(設定!$B$27/20)),1,0))</f>
        <v>0</v>
      </c>
      <c r="G1216" s="33" t="n">
        <f aca="false">$G1215+IF($F1216=1,1,0)</f>
        <v>0</v>
      </c>
      <c r="H1216" s="0" t="str">
        <f aca="false">IF($F1216=1,$G1216,"")</f>
        <v/>
      </c>
    </row>
    <row r="1217" customFormat="false" ht="15" hidden="false" customHeight="false" outlineLevel="0" collapsed="false">
      <c r="A1217" s="30" t="n">
        <v>189.84375</v>
      </c>
      <c r="B1217" s="31" t="n">
        <v>13.4391</v>
      </c>
      <c r="C1217" s="32" t="n">
        <f aca="false">IF($A1217="","",IF(設定!$B$21="dB",10^($B1217/20),ABS($B1217)))</f>
        <v>4.69845422424961</v>
      </c>
      <c r="D1217" s="32" t="n">
        <f aca="false">IF($A1217="","",$A1217^2)</f>
        <v>36040.6494140625</v>
      </c>
      <c r="E1217" s="32" t="n">
        <f aca="false">IF($A1217="","",IF($C1217&lt;=0,"",1/$C1217^2))</f>
        <v>0.0452991444798673</v>
      </c>
      <c r="F1217" s="33" t="n">
        <f aca="false">IF(OR(ROW()-設定!$B$30&lt;2,ROW()+設定!$B$30&gt;13701,N($A1217)&lt;=0,N(INDEX($A$2:$A$13701,MIN(13700,MAX(1,ROW()-1+設定!$B$30))))&lt;=0,$A1217&lt;設定!$B$28,$A1217&gt;設定!$B$29),0,IF(AND($C1217&gt;=MAX(INDEX($C$1:$C$13701,MAX(1,ROW()-設定!$B$24)):INDEX($C$1:$C$13701,MAX(1,ROW()-1))),$C1217&gt;MAX(INDEX($C$1:$C$13701,MIN(13701,ROW()+1)):INDEX($C$1:$C$13701,MIN(13701,ROW()+設定!$B$24))),$C1217&gt;=設定!$B$32,$C1217&gt;=MAX(MIN(INDEX($C$1:$C$13701,MAX(1,ROW()-設定!$B$26)):INDEX($C$1:$C$13701,MAX(1,ROW()-1))),MIN(INDEX($C$1:$C$13701,MIN(13701,ROW()+1)):INDEX($C$1:$C$13701,MIN(13701,ROW()+設定!$B$26))))*10^(設定!$B$27/20)),1,0))</f>
        <v>0</v>
      </c>
      <c r="G1217" s="33" t="n">
        <f aca="false">$G1216+IF($F1217=1,1,0)</f>
        <v>0</v>
      </c>
      <c r="H1217" s="0" t="str">
        <f aca="false">IF($F1217=1,$G1217,"")</f>
        <v/>
      </c>
    </row>
    <row r="1218" customFormat="false" ht="15" hidden="false" customHeight="false" outlineLevel="0" collapsed="false">
      <c r="A1218" s="30" t="n">
        <v>190</v>
      </c>
      <c r="B1218" s="31" t="n">
        <v>13.2566</v>
      </c>
      <c r="C1218" s="32" t="n">
        <f aca="false">IF($A1218="","",IF(設定!$B$21="dB",10^($B1218/20),ABS($B1218)))</f>
        <v>4.60076446250831</v>
      </c>
      <c r="D1218" s="32" t="n">
        <f aca="false">IF($A1218="","",$A1218^2)</f>
        <v>36100</v>
      </c>
      <c r="E1218" s="32" t="n">
        <f aca="false">IF($A1218="","",IF($C1218&lt;=0,"",1/$C1218^2))</f>
        <v>0.0472432754174332</v>
      </c>
      <c r="F1218" s="33" t="n">
        <f aca="false">IF(OR(ROW()-設定!$B$30&lt;2,ROW()+設定!$B$30&gt;13701,N($A1218)&lt;=0,N(INDEX($A$2:$A$13701,MIN(13700,MAX(1,ROW()-1+設定!$B$30))))&lt;=0,$A1218&lt;設定!$B$28,$A1218&gt;設定!$B$29),0,IF(AND($C1218&gt;=MAX(INDEX($C$1:$C$13701,MAX(1,ROW()-設定!$B$24)):INDEX($C$1:$C$13701,MAX(1,ROW()-1))),$C1218&gt;MAX(INDEX($C$1:$C$13701,MIN(13701,ROW()+1)):INDEX($C$1:$C$13701,MIN(13701,ROW()+設定!$B$24))),$C1218&gt;=設定!$B$32,$C1218&gt;=MAX(MIN(INDEX($C$1:$C$13701,MAX(1,ROW()-設定!$B$26)):INDEX($C$1:$C$13701,MAX(1,ROW()-1))),MIN(INDEX($C$1:$C$13701,MIN(13701,ROW()+1)):INDEX($C$1:$C$13701,MIN(13701,ROW()+設定!$B$26))))*10^(設定!$B$27/20)),1,0))</f>
        <v>0</v>
      </c>
      <c r="G1218" s="33" t="n">
        <f aca="false">$G1217+IF($F1218=1,1,0)</f>
        <v>0</v>
      </c>
      <c r="H1218" s="0" t="str">
        <f aca="false">IF($F1218=1,$G1218,"")</f>
        <v/>
      </c>
    </row>
    <row r="1219" customFormat="false" ht="15" hidden="false" customHeight="false" outlineLevel="0" collapsed="false">
      <c r="A1219" s="30" t="n">
        <v>190.15625</v>
      </c>
      <c r="B1219" s="31" t="n">
        <v>13.1043</v>
      </c>
      <c r="C1219" s="32" t="n">
        <f aca="false">IF($A1219="","",IF(設定!$B$21="dB",10^($B1219/20),ABS($B1219)))</f>
        <v>4.52079693658308</v>
      </c>
      <c r="D1219" s="32" t="n">
        <f aca="false">IF($A1219="","",$A1219^2)</f>
        <v>36159.3994140625</v>
      </c>
      <c r="E1219" s="32" t="n">
        <f aca="false">IF($A1219="","",IF($C1219&lt;=0,"",1/$C1219^2))</f>
        <v>0.0489294123673868</v>
      </c>
      <c r="F1219" s="33" t="n">
        <f aca="false">IF(OR(ROW()-設定!$B$30&lt;2,ROW()+設定!$B$30&gt;13701,N($A1219)&lt;=0,N(INDEX($A$2:$A$13701,MIN(13700,MAX(1,ROW()-1+設定!$B$30))))&lt;=0,$A1219&lt;設定!$B$28,$A1219&gt;設定!$B$29),0,IF(AND($C1219&gt;=MAX(INDEX($C$1:$C$13701,MAX(1,ROW()-設定!$B$24)):INDEX($C$1:$C$13701,MAX(1,ROW()-1))),$C1219&gt;MAX(INDEX($C$1:$C$13701,MIN(13701,ROW()+1)):INDEX($C$1:$C$13701,MIN(13701,ROW()+設定!$B$24))),$C1219&gt;=設定!$B$32,$C1219&gt;=MAX(MIN(INDEX($C$1:$C$13701,MAX(1,ROW()-設定!$B$26)):INDEX($C$1:$C$13701,MAX(1,ROW()-1))),MIN(INDEX($C$1:$C$13701,MIN(13701,ROW()+1)):INDEX($C$1:$C$13701,MIN(13701,ROW()+設定!$B$26))))*10^(設定!$B$27/20)),1,0))</f>
        <v>0</v>
      </c>
      <c r="G1219" s="33" t="n">
        <f aca="false">$G1218+IF($F1219=1,1,0)</f>
        <v>0</v>
      </c>
      <c r="H1219" s="0" t="str">
        <f aca="false">IF($F1219=1,$G1219,"")</f>
        <v/>
      </c>
    </row>
    <row r="1220" customFormat="false" ht="15" hidden="false" customHeight="false" outlineLevel="0" collapsed="false">
      <c r="A1220" s="30" t="n">
        <v>190.3125</v>
      </c>
      <c r="B1220" s="31" t="n">
        <v>13.1727</v>
      </c>
      <c r="C1220" s="32" t="n">
        <f aca="false">IF($A1220="","",IF(設定!$B$21="dB",10^($B1220/20),ABS($B1220)))</f>
        <v>4.55653803677317</v>
      </c>
      <c r="D1220" s="32" t="n">
        <f aca="false">IF($A1220="","",$A1220^2)</f>
        <v>36218.84765625</v>
      </c>
      <c r="E1220" s="32" t="n">
        <f aca="false">IF($A1220="","",IF($C1220&lt;=0,"",1/$C1220^2))</f>
        <v>0.0481648264774367</v>
      </c>
      <c r="F1220" s="33" t="n">
        <f aca="false">IF(OR(ROW()-設定!$B$30&lt;2,ROW()+設定!$B$30&gt;13701,N($A1220)&lt;=0,N(INDEX($A$2:$A$13701,MIN(13700,MAX(1,ROW()-1+設定!$B$30))))&lt;=0,$A1220&lt;設定!$B$28,$A1220&gt;設定!$B$29),0,IF(AND($C1220&gt;=MAX(INDEX($C$1:$C$13701,MAX(1,ROW()-設定!$B$24)):INDEX($C$1:$C$13701,MAX(1,ROW()-1))),$C1220&gt;MAX(INDEX($C$1:$C$13701,MIN(13701,ROW()+1)):INDEX($C$1:$C$13701,MIN(13701,ROW()+設定!$B$24))),$C1220&gt;=設定!$B$32,$C1220&gt;=MAX(MIN(INDEX($C$1:$C$13701,MAX(1,ROW()-設定!$B$26)):INDEX($C$1:$C$13701,MAX(1,ROW()-1))),MIN(INDEX($C$1:$C$13701,MIN(13701,ROW()+1)):INDEX($C$1:$C$13701,MIN(13701,ROW()+設定!$B$26))))*10^(設定!$B$27/20)),1,0))</f>
        <v>0</v>
      </c>
      <c r="G1220" s="33" t="n">
        <f aca="false">$G1219+IF($F1220=1,1,0)</f>
        <v>0</v>
      </c>
      <c r="H1220" s="0" t="str">
        <f aca="false">IF($F1220=1,$G1220,"")</f>
        <v/>
      </c>
    </row>
    <row r="1221" customFormat="false" ht="15" hidden="false" customHeight="false" outlineLevel="0" collapsed="false">
      <c r="A1221" s="30" t="n">
        <v>190.46875</v>
      </c>
      <c r="B1221" s="31" t="n">
        <v>13.1109</v>
      </c>
      <c r="C1221" s="32" t="n">
        <f aca="false">IF($A1221="","",IF(設定!$B$21="dB",10^($B1221/20),ABS($B1221)))</f>
        <v>4.52423338349455</v>
      </c>
      <c r="D1221" s="32" t="n">
        <f aca="false">IF($A1221="","",$A1221^2)</f>
        <v>36278.3447265625</v>
      </c>
      <c r="E1221" s="32" t="n">
        <f aca="false">IF($A1221="","",IF($C1221&lt;=0,"",1/$C1221^2))</f>
        <v>0.0488551105107343</v>
      </c>
      <c r="F1221" s="33" t="n">
        <f aca="false">IF(OR(ROW()-設定!$B$30&lt;2,ROW()+設定!$B$30&gt;13701,N($A1221)&lt;=0,N(INDEX($A$2:$A$13701,MIN(13700,MAX(1,ROW()-1+設定!$B$30))))&lt;=0,$A1221&lt;設定!$B$28,$A1221&gt;設定!$B$29),0,IF(AND($C1221&gt;=MAX(INDEX($C$1:$C$13701,MAX(1,ROW()-設定!$B$24)):INDEX($C$1:$C$13701,MAX(1,ROW()-1))),$C1221&gt;MAX(INDEX($C$1:$C$13701,MIN(13701,ROW()+1)):INDEX($C$1:$C$13701,MIN(13701,ROW()+設定!$B$24))),$C1221&gt;=設定!$B$32,$C1221&gt;=MAX(MIN(INDEX($C$1:$C$13701,MAX(1,ROW()-設定!$B$26)):INDEX($C$1:$C$13701,MAX(1,ROW()-1))),MIN(INDEX($C$1:$C$13701,MIN(13701,ROW()+1)):INDEX($C$1:$C$13701,MIN(13701,ROW()+設定!$B$26))))*10^(設定!$B$27/20)),1,0))</f>
        <v>0</v>
      </c>
      <c r="G1221" s="33" t="n">
        <f aca="false">$G1220+IF($F1221=1,1,0)</f>
        <v>0</v>
      </c>
      <c r="H1221" s="0" t="str">
        <f aca="false">IF($F1221=1,$G1221,"")</f>
        <v/>
      </c>
    </row>
    <row r="1222" customFormat="false" ht="15" hidden="false" customHeight="false" outlineLevel="0" collapsed="false">
      <c r="A1222" s="30" t="n">
        <v>190.625</v>
      </c>
      <c r="B1222" s="31" t="n">
        <v>13.1403</v>
      </c>
      <c r="C1222" s="32" t="n">
        <f aca="false">IF($A1222="","",IF(設定!$B$21="dB",10^($B1222/20),ABS($B1222)))</f>
        <v>4.5395729550896</v>
      </c>
      <c r="D1222" s="32" t="n">
        <f aca="false">IF($A1222="","",$A1222^2)</f>
        <v>36337.890625</v>
      </c>
      <c r="E1222" s="32" t="n">
        <f aca="false">IF($A1222="","",IF($C1222&lt;=0,"",1/$C1222^2))</f>
        <v>0.0485254978777934</v>
      </c>
      <c r="F1222" s="33" t="n">
        <f aca="false">IF(OR(ROW()-設定!$B$30&lt;2,ROW()+設定!$B$30&gt;13701,N($A1222)&lt;=0,N(INDEX($A$2:$A$13701,MIN(13700,MAX(1,ROW()-1+設定!$B$30))))&lt;=0,$A1222&lt;設定!$B$28,$A1222&gt;設定!$B$29),0,IF(AND($C1222&gt;=MAX(INDEX($C$1:$C$13701,MAX(1,ROW()-設定!$B$24)):INDEX($C$1:$C$13701,MAX(1,ROW()-1))),$C1222&gt;MAX(INDEX($C$1:$C$13701,MIN(13701,ROW()+1)):INDEX($C$1:$C$13701,MIN(13701,ROW()+設定!$B$24))),$C1222&gt;=設定!$B$32,$C1222&gt;=MAX(MIN(INDEX($C$1:$C$13701,MAX(1,ROW()-設定!$B$26)):INDEX($C$1:$C$13701,MAX(1,ROW()-1))),MIN(INDEX($C$1:$C$13701,MIN(13701,ROW()+1)):INDEX($C$1:$C$13701,MIN(13701,ROW()+設定!$B$26))))*10^(設定!$B$27/20)),1,0))</f>
        <v>0</v>
      </c>
      <c r="G1222" s="33" t="n">
        <f aca="false">$G1221+IF($F1222=1,1,0)</f>
        <v>0</v>
      </c>
      <c r="H1222" s="0" t="str">
        <f aca="false">IF($F1222=1,$G1222,"")</f>
        <v/>
      </c>
    </row>
    <row r="1223" customFormat="false" ht="15" hidden="false" customHeight="false" outlineLevel="0" collapsed="false">
      <c r="A1223" s="30" t="n">
        <v>190.78125</v>
      </c>
      <c r="B1223" s="31" t="n">
        <v>13.4026</v>
      </c>
      <c r="C1223" s="32" t="n">
        <f aca="false">IF($A1223="","",IF(設定!$B$21="dB",10^($B1223/20),ABS($B1223)))</f>
        <v>4.67875172239603</v>
      </c>
      <c r="D1223" s="32" t="n">
        <f aca="false">IF($A1223="","",$A1223^2)</f>
        <v>36397.4853515625</v>
      </c>
      <c r="E1223" s="32" t="n">
        <f aca="false">IF($A1223="","",IF($C1223&lt;=0,"",1/$C1223^2))</f>
        <v>0.0456814625553221</v>
      </c>
      <c r="F1223" s="33" t="n">
        <f aca="false">IF(OR(ROW()-設定!$B$30&lt;2,ROW()+設定!$B$30&gt;13701,N($A1223)&lt;=0,N(INDEX($A$2:$A$13701,MIN(13700,MAX(1,ROW()-1+設定!$B$30))))&lt;=0,$A1223&lt;設定!$B$28,$A1223&gt;設定!$B$29),0,IF(AND($C1223&gt;=MAX(INDEX($C$1:$C$13701,MAX(1,ROW()-設定!$B$24)):INDEX($C$1:$C$13701,MAX(1,ROW()-1))),$C1223&gt;MAX(INDEX($C$1:$C$13701,MIN(13701,ROW()+1)):INDEX($C$1:$C$13701,MIN(13701,ROW()+設定!$B$24))),$C1223&gt;=設定!$B$32,$C1223&gt;=MAX(MIN(INDEX($C$1:$C$13701,MAX(1,ROW()-設定!$B$26)):INDEX($C$1:$C$13701,MAX(1,ROW()-1))),MIN(INDEX($C$1:$C$13701,MIN(13701,ROW()+1)):INDEX($C$1:$C$13701,MIN(13701,ROW()+設定!$B$26))))*10^(設定!$B$27/20)),1,0))</f>
        <v>0</v>
      </c>
      <c r="G1223" s="33" t="n">
        <f aca="false">$G1222+IF($F1223=1,1,0)</f>
        <v>0</v>
      </c>
      <c r="H1223" s="0" t="str">
        <f aca="false">IF($F1223=1,$G1223,"")</f>
        <v/>
      </c>
    </row>
    <row r="1224" customFormat="false" ht="15" hidden="false" customHeight="false" outlineLevel="0" collapsed="false">
      <c r="A1224" s="30" t="n">
        <v>190.9375</v>
      </c>
      <c r="B1224" s="31" t="n">
        <v>13.2928</v>
      </c>
      <c r="C1224" s="32" t="n">
        <f aca="false">IF($A1224="","",IF(設定!$B$21="dB",10^($B1224/20),ABS($B1224)))</f>
        <v>4.61997898419409</v>
      </c>
      <c r="D1224" s="32" t="n">
        <f aca="false">IF($A1224="","",$A1224^2)</f>
        <v>36457.12890625</v>
      </c>
      <c r="E1224" s="32" t="n">
        <f aca="false">IF($A1224="","",IF($C1224&lt;=0,"",1/$C1224^2))</f>
        <v>0.0468511224402445</v>
      </c>
      <c r="F1224" s="33" t="n">
        <f aca="false">IF(OR(ROW()-設定!$B$30&lt;2,ROW()+設定!$B$30&gt;13701,N($A1224)&lt;=0,N(INDEX($A$2:$A$13701,MIN(13700,MAX(1,ROW()-1+設定!$B$30))))&lt;=0,$A1224&lt;設定!$B$28,$A1224&gt;設定!$B$29),0,IF(AND($C1224&gt;=MAX(INDEX($C$1:$C$13701,MAX(1,ROW()-設定!$B$24)):INDEX($C$1:$C$13701,MAX(1,ROW()-1))),$C1224&gt;MAX(INDEX($C$1:$C$13701,MIN(13701,ROW()+1)):INDEX($C$1:$C$13701,MIN(13701,ROW()+設定!$B$24))),$C1224&gt;=設定!$B$32,$C1224&gt;=MAX(MIN(INDEX($C$1:$C$13701,MAX(1,ROW()-設定!$B$26)):INDEX($C$1:$C$13701,MAX(1,ROW()-1))),MIN(INDEX($C$1:$C$13701,MIN(13701,ROW()+1)):INDEX($C$1:$C$13701,MIN(13701,ROW()+設定!$B$26))))*10^(設定!$B$27/20)),1,0))</f>
        <v>0</v>
      </c>
      <c r="G1224" s="33" t="n">
        <f aca="false">$G1223+IF($F1224=1,1,0)</f>
        <v>0</v>
      </c>
      <c r="H1224" s="0" t="str">
        <f aca="false">IF($F1224=1,$G1224,"")</f>
        <v/>
      </c>
    </row>
    <row r="1225" customFormat="false" ht="15" hidden="false" customHeight="false" outlineLevel="0" collapsed="false">
      <c r="A1225" s="30" t="n">
        <v>191.09375</v>
      </c>
      <c r="B1225" s="31" t="n">
        <v>13.111</v>
      </c>
      <c r="C1225" s="32" t="n">
        <f aca="false">IF($A1225="","",IF(設定!$B$21="dB",10^($B1225/20),ABS($B1225)))</f>
        <v>4.52428547095612</v>
      </c>
      <c r="D1225" s="32" t="n">
        <f aca="false">IF($A1225="","",$A1225^2)</f>
        <v>36516.8212890625</v>
      </c>
      <c r="E1225" s="32" t="n">
        <f aca="false">IF($A1225="","",IF($C1225&lt;=0,"",1/$C1225^2))</f>
        <v>0.0488539855931936</v>
      </c>
      <c r="F1225" s="33" t="n">
        <f aca="false">IF(OR(ROW()-設定!$B$30&lt;2,ROW()+設定!$B$30&gt;13701,N($A1225)&lt;=0,N(INDEX($A$2:$A$13701,MIN(13700,MAX(1,ROW()-1+設定!$B$30))))&lt;=0,$A1225&lt;設定!$B$28,$A1225&gt;設定!$B$29),0,IF(AND($C1225&gt;=MAX(INDEX($C$1:$C$13701,MAX(1,ROW()-設定!$B$24)):INDEX($C$1:$C$13701,MAX(1,ROW()-1))),$C1225&gt;MAX(INDEX($C$1:$C$13701,MIN(13701,ROW()+1)):INDEX($C$1:$C$13701,MIN(13701,ROW()+設定!$B$24))),$C1225&gt;=設定!$B$32,$C1225&gt;=MAX(MIN(INDEX($C$1:$C$13701,MAX(1,ROW()-設定!$B$26)):INDEX($C$1:$C$13701,MAX(1,ROW()-1))),MIN(INDEX($C$1:$C$13701,MIN(13701,ROW()+1)):INDEX($C$1:$C$13701,MIN(13701,ROW()+設定!$B$26))))*10^(設定!$B$27/20)),1,0))</f>
        <v>0</v>
      </c>
      <c r="G1225" s="33" t="n">
        <f aca="false">$G1224+IF($F1225=1,1,0)</f>
        <v>0</v>
      </c>
      <c r="H1225" s="0" t="str">
        <f aca="false">IF($F1225=1,$G1225,"")</f>
        <v/>
      </c>
    </row>
    <row r="1226" customFormat="false" ht="15" hidden="false" customHeight="false" outlineLevel="0" collapsed="false">
      <c r="A1226" s="30" t="n">
        <v>191.25</v>
      </c>
      <c r="B1226" s="31" t="n">
        <v>13.34</v>
      </c>
      <c r="C1226" s="32" t="n">
        <f aca="false">IF($A1226="","",IF(設定!$B$21="dB",10^($B1226/20),ABS($B1226)))</f>
        <v>4.6451527522275</v>
      </c>
      <c r="D1226" s="32" t="n">
        <f aca="false">IF($A1226="","",$A1226^2)</f>
        <v>36576.5625</v>
      </c>
      <c r="E1226" s="32" t="n">
        <f aca="false">IF($A1226="","",IF($C1226&lt;=0,"",1/$C1226^2))</f>
        <v>0.0463446919736288</v>
      </c>
      <c r="F1226" s="33" t="n">
        <f aca="false">IF(OR(ROW()-設定!$B$30&lt;2,ROW()+設定!$B$30&gt;13701,N($A1226)&lt;=0,N(INDEX($A$2:$A$13701,MIN(13700,MAX(1,ROW()-1+設定!$B$30))))&lt;=0,$A1226&lt;設定!$B$28,$A1226&gt;設定!$B$29),0,IF(AND($C1226&gt;=MAX(INDEX($C$1:$C$13701,MAX(1,ROW()-設定!$B$24)):INDEX($C$1:$C$13701,MAX(1,ROW()-1))),$C1226&gt;MAX(INDEX($C$1:$C$13701,MIN(13701,ROW()+1)):INDEX($C$1:$C$13701,MIN(13701,ROW()+設定!$B$24))),$C1226&gt;=設定!$B$32,$C1226&gt;=MAX(MIN(INDEX($C$1:$C$13701,MAX(1,ROW()-設定!$B$26)):INDEX($C$1:$C$13701,MAX(1,ROW()-1))),MIN(INDEX($C$1:$C$13701,MIN(13701,ROW()+1)):INDEX($C$1:$C$13701,MIN(13701,ROW()+設定!$B$26))))*10^(設定!$B$27/20)),1,0))</f>
        <v>0</v>
      </c>
      <c r="G1226" s="33" t="n">
        <f aca="false">$G1225+IF($F1226=1,1,0)</f>
        <v>0</v>
      </c>
      <c r="H1226" s="0" t="str">
        <f aca="false">IF($F1226=1,$G1226,"")</f>
        <v/>
      </c>
    </row>
    <row r="1227" customFormat="false" ht="15" hidden="false" customHeight="false" outlineLevel="0" collapsed="false">
      <c r="A1227" s="30" t="n">
        <v>191.40625</v>
      </c>
      <c r="B1227" s="31" t="n">
        <v>13.4038</v>
      </c>
      <c r="C1227" s="32" t="n">
        <f aca="false">IF($A1227="","",IF(設定!$B$21="dB",10^($B1227/20),ABS($B1227)))</f>
        <v>4.67939816048756</v>
      </c>
      <c r="D1227" s="32" t="n">
        <f aca="false">IF($A1227="","",$A1227^2)</f>
        <v>36636.3525390625</v>
      </c>
      <c r="E1227" s="32" t="n">
        <f aca="false">IF($A1227="","",IF($C1227&lt;=0,"",1/$C1227^2))</f>
        <v>0.0456688420444257</v>
      </c>
      <c r="F1227" s="33" t="n">
        <f aca="false">IF(OR(ROW()-設定!$B$30&lt;2,ROW()+設定!$B$30&gt;13701,N($A1227)&lt;=0,N(INDEX($A$2:$A$13701,MIN(13700,MAX(1,ROW()-1+設定!$B$30))))&lt;=0,$A1227&lt;設定!$B$28,$A1227&gt;設定!$B$29),0,IF(AND($C1227&gt;=MAX(INDEX($C$1:$C$13701,MAX(1,ROW()-設定!$B$24)):INDEX($C$1:$C$13701,MAX(1,ROW()-1))),$C1227&gt;MAX(INDEX($C$1:$C$13701,MIN(13701,ROW()+1)):INDEX($C$1:$C$13701,MIN(13701,ROW()+設定!$B$24))),$C1227&gt;=設定!$B$32,$C1227&gt;=MAX(MIN(INDEX($C$1:$C$13701,MAX(1,ROW()-設定!$B$26)):INDEX($C$1:$C$13701,MAX(1,ROW()-1))),MIN(INDEX($C$1:$C$13701,MIN(13701,ROW()+1)):INDEX($C$1:$C$13701,MIN(13701,ROW()+設定!$B$26))))*10^(設定!$B$27/20)),1,0))</f>
        <v>0</v>
      </c>
      <c r="G1227" s="33" t="n">
        <f aca="false">$G1226+IF($F1227=1,1,0)</f>
        <v>0</v>
      </c>
      <c r="H1227" s="0" t="str">
        <f aca="false">IF($F1227=1,$G1227,"")</f>
        <v/>
      </c>
    </row>
    <row r="1228" customFormat="false" ht="15" hidden="false" customHeight="false" outlineLevel="0" collapsed="false">
      <c r="A1228" s="30" t="n">
        <v>191.5625</v>
      </c>
      <c r="B1228" s="31" t="n">
        <v>13.2376</v>
      </c>
      <c r="C1228" s="32" t="n">
        <f aca="false">IF($A1228="","",IF(設定!$B$21="dB",10^($B1228/20),ABS($B1228)))</f>
        <v>4.59071149264635</v>
      </c>
      <c r="D1228" s="32" t="n">
        <f aca="false">IF($A1228="","",$A1228^2)</f>
        <v>36696.19140625</v>
      </c>
      <c r="E1228" s="32" t="n">
        <f aca="false">IF($A1228="","",IF($C1228&lt;=0,"",1/$C1228^2))</f>
        <v>0.0474504133493983</v>
      </c>
      <c r="F1228" s="33" t="n">
        <f aca="false">IF(OR(ROW()-設定!$B$30&lt;2,ROW()+設定!$B$30&gt;13701,N($A1228)&lt;=0,N(INDEX($A$2:$A$13701,MIN(13700,MAX(1,ROW()-1+設定!$B$30))))&lt;=0,$A1228&lt;設定!$B$28,$A1228&gt;設定!$B$29),0,IF(AND($C1228&gt;=MAX(INDEX($C$1:$C$13701,MAX(1,ROW()-設定!$B$24)):INDEX($C$1:$C$13701,MAX(1,ROW()-1))),$C1228&gt;MAX(INDEX($C$1:$C$13701,MIN(13701,ROW()+1)):INDEX($C$1:$C$13701,MIN(13701,ROW()+設定!$B$24))),$C1228&gt;=設定!$B$32,$C1228&gt;=MAX(MIN(INDEX($C$1:$C$13701,MAX(1,ROW()-設定!$B$26)):INDEX($C$1:$C$13701,MAX(1,ROW()-1))),MIN(INDEX($C$1:$C$13701,MIN(13701,ROW()+1)):INDEX($C$1:$C$13701,MIN(13701,ROW()+設定!$B$26))))*10^(設定!$B$27/20)),1,0))</f>
        <v>0</v>
      </c>
      <c r="G1228" s="33" t="n">
        <f aca="false">$G1227+IF($F1228=1,1,0)</f>
        <v>0</v>
      </c>
      <c r="H1228" s="0" t="str">
        <f aca="false">IF($F1228=1,$G1228,"")</f>
        <v/>
      </c>
    </row>
    <row r="1229" customFormat="false" ht="15" hidden="false" customHeight="false" outlineLevel="0" collapsed="false">
      <c r="A1229" s="30" t="n">
        <v>191.71875</v>
      </c>
      <c r="B1229" s="31" t="n">
        <v>13.206</v>
      </c>
      <c r="C1229" s="32" t="n">
        <f aca="false">IF($A1229="","",IF(設定!$B$21="dB",10^($B1229/20),ABS($B1229)))</f>
        <v>4.57404044030043</v>
      </c>
      <c r="D1229" s="32" t="n">
        <f aca="false">IF($A1229="","",$A1229^2)</f>
        <v>36756.0791015625</v>
      </c>
      <c r="E1229" s="32" t="n">
        <f aca="false">IF($A1229="","",IF($C1229&lt;=0,"",1/$C1229^2))</f>
        <v>0.047796929697961</v>
      </c>
      <c r="F1229" s="33" t="n">
        <f aca="false">IF(OR(ROW()-設定!$B$30&lt;2,ROW()+設定!$B$30&gt;13701,N($A1229)&lt;=0,N(INDEX($A$2:$A$13701,MIN(13700,MAX(1,ROW()-1+設定!$B$30))))&lt;=0,$A1229&lt;設定!$B$28,$A1229&gt;設定!$B$29),0,IF(AND($C1229&gt;=MAX(INDEX($C$1:$C$13701,MAX(1,ROW()-設定!$B$24)):INDEX($C$1:$C$13701,MAX(1,ROW()-1))),$C1229&gt;MAX(INDEX($C$1:$C$13701,MIN(13701,ROW()+1)):INDEX($C$1:$C$13701,MIN(13701,ROW()+設定!$B$24))),$C1229&gt;=設定!$B$32,$C1229&gt;=MAX(MIN(INDEX($C$1:$C$13701,MAX(1,ROW()-設定!$B$26)):INDEX($C$1:$C$13701,MAX(1,ROW()-1))),MIN(INDEX($C$1:$C$13701,MIN(13701,ROW()+1)):INDEX($C$1:$C$13701,MIN(13701,ROW()+設定!$B$26))))*10^(設定!$B$27/20)),1,0))</f>
        <v>0</v>
      </c>
      <c r="G1229" s="33" t="n">
        <f aca="false">$G1228+IF($F1229=1,1,0)</f>
        <v>0</v>
      </c>
      <c r="H1229" s="0" t="str">
        <f aca="false">IF($F1229=1,$G1229,"")</f>
        <v/>
      </c>
    </row>
    <row r="1230" customFormat="false" ht="15" hidden="false" customHeight="false" outlineLevel="0" collapsed="false">
      <c r="A1230" s="30" t="n">
        <v>191.875</v>
      </c>
      <c r="B1230" s="31" t="n">
        <v>13.2429</v>
      </c>
      <c r="C1230" s="32" t="n">
        <f aca="false">IF($A1230="","",IF(設定!$B$21="dB",10^($B1230/20),ABS($B1230)))</f>
        <v>4.59351353096039</v>
      </c>
      <c r="D1230" s="32" t="n">
        <f aca="false">IF($A1230="","",$A1230^2)</f>
        <v>36816.015625</v>
      </c>
      <c r="E1230" s="32" t="n">
        <f aca="false">IF($A1230="","",IF($C1230&lt;=0,"",1/$C1230^2))</f>
        <v>0.0473925416034045</v>
      </c>
      <c r="F1230" s="33" t="n">
        <f aca="false">IF(OR(ROW()-設定!$B$30&lt;2,ROW()+設定!$B$30&gt;13701,N($A1230)&lt;=0,N(INDEX($A$2:$A$13701,MIN(13700,MAX(1,ROW()-1+設定!$B$30))))&lt;=0,$A1230&lt;設定!$B$28,$A1230&gt;設定!$B$29),0,IF(AND($C1230&gt;=MAX(INDEX($C$1:$C$13701,MAX(1,ROW()-設定!$B$24)):INDEX($C$1:$C$13701,MAX(1,ROW()-1))),$C1230&gt;MAX(INDEX($C$1:$C$13701,MIN(13701,ROW()+1)):INDEX($C$1:$C$13701,MIN(13701,ROW()+設定!$B$24))),$C1230&gt;=設定!$B$32,$C1230&gt;=MAX(MIN(INDEX($C$1:$C$13701,MAX(1,ROW()-設定!$B$26)):INDEX($C$1:$C$13701,MAX(1,ROW()-1))),MIN(INDEX($C$1:$C$13701,MIN(13701,ROW()+1)):INDEX($C$1:$C$13701,MIN(13701,ROW()+設定!$B$26))))*10^(設定!$B$27/20)),1,0))</f>
        <v>0</v>
      </c>
      <c r="G1230" s="33" t="n">
        <f aca="false">$G1229+IF($F1230=1,1,0)</f>
        <v>0</v>
      </c>
      <c r="H1230" s="0" t="str">
        <f aca="false">IF($F1230=1,$G1230,"")</f>
        <v/>
      </c>
    </row>
    <row r="1231" customFormat="false" ht="15" hidden="false" customHeight="false" outlineLevel="0" collapsed="false">
      <c r="A1231" s="30" t="n">
        <v>192.03125</v>
      </c>
      <c r="B1231" s="31" t="n">
        <v>13.3094</v>
      </c>
      <c r="C1231" s="32" t="n">
        <f aca="false">IF($A1231="","",IF(設定!$B$21="dB",10^($B1231/20),ABS($B1231)))</f>
        <v>4.62881687938978</v>
      </c>
      <c r="D1231" s="32" t="n">
        <f aca="false">IF($A1231="","",$A1231^2)</f>
        <v>36876.0009765625</v>
      </c>
      <c r="E1231" s="32" t="n">
        <f aca="false">IF($A1231="","",IF($C1231&lt;=0,"",1/$C1231^2))</f>
        <v>0.0466723856143976</v>
      </c>
      <c r="F1231" s="33" t="n">
        <f aca="false">IF(OR(ROW()-設定!$B$30&lt;2,ROW()+設定!$B$30&gt;13701,N($A1231)&lt;=0,N(INDEX($A$2:$A$13701,MIN(13700,MAX(1,ROW()-1+設定!$B$30))))&lt;=0,$A1231&lt;設定!$B$28,$A1231&gt;設定!$B$29),0,IF(AND($C1231&gt;=MAX(INDEX($C$1:$C$13701,MAX(1,ROW()-設定!$B$24)):INDEX($C$1:$C$13701,MAX(1,ROW()-1))),$C1231&gt;MAX(INDEX($C$1:$C$13701,MIN(13701,ROW()+1)):INDEX($C$1:$C$13701,MIN(13701,ROW()+設定!$B$24))),$C1231&gt;=設定!$B$32,$C1231&gt;=MAX(MIN(INDEX($C$1:$C$13701,MAX(1,ROW()-設定!$B$26)):INDEX($C$1:$C$13701,MAX(1,ROW()-1))),MIN(INDEX($C$1:$C$13701,MIN(13701,ROW()+1)):INDEX($C$1:$C$13701,MIN(13701,ROW()+設定!$B$26))))*10^(設定!$B$27/20)),1,0))</f>
        <v>0</v>
      </c>
      <c r="G1231" s="33" t="n">
        <f aca="false">$G1230+IF($F1231=1,1,0)</f>
        <v>0</v>
      </c>
      <c r="H1231" s="0" t="str">
        <f aca="false">IF($F1231=1,$G1231,"")</f>
        <v/>
      </c>
    </row>
    <row r="1232" customFormat="false" ht="15" hidden="false" customHeight="false" outlineLevel="0" collapsed="false">
      <c r="A1232" s="30" t="n">
        <v>192.1875</v>
      </c>
      <c r="B1232" s="31" t="n">
        <v>13.3478</v>
      </c>
      <c r="C1232" s="32" t="n">
        <f aca="false">IF($A1232="","",IF(設定!$B$21="dB",10^($B1232/20),ABS($B1232)))</f>
        <v>4.64932601095526</v>
      </c>
      <c r="D1232" s="32" t="n">
        <f aca="false">IF($A1232="","",$A1232^2)</f>
        <v>36936.03515625</v>
      </c>
      <c r="E1232" s="32" t="n">
        <f aca="false">IF($A1232="","",IF($C1232&lt;=0,"",1/$C1232^2))</f>
        <v>0.0462615308497883</v>
      </c>
      <c r="F1232" s="33" t="n">
        <f aca="false">IF(OR(ROW()-設定!$B$30&lt;2,ROW()+設定!$B$30&gt;13701,N($A1232)&lt;=0,N(INDEX($A$2:$A$13701,MIN(13700,MAX(1,ROW()-1+設定!$B$30))))&lt;=0,$A1232&lt;設定!$B$28,$A1232&gt;設定!$B$29),0,IF(AND($C1232&gt;=MAX(INDEX($C$1:$C$13701,MAX(1,ROW()-設定!$B$24)):INDEX($C$1:$C$13701,MAX(1,ROW()-1))),$C1232&gt;MAX(INDEX($C$1:$C$13701,MIN(13701,ROW()+1)):INDEX($C$1:$C$13701,MIN(13701,ROW()+設定!$B$24))),$C1232&gt;=設定!$B$32,$C1232&gt;=MAX(MIN(INDEX($C$1:$C$13701,MAX(1,ROW()-設定!$B$26)):INDEX($C$1:$C$13701,MAX(1,ROW()-1))),MIN(INDEX($C$1:$C$13701,MIN(13701,ROW()+1)):INDEX($C$1:$C$13701,MIN(13701,ROW()+設定!$B$26))))*10^(設定!$B$27/20)),1,0))</f>
        <v>0</v>
      </c>
      <c r="G1232" s="33" t="n">
        <f aca="false">$G1231+IF($F1232=1,1,0)</f>
        <v>0</v>
      </c>
      <c r="H1232" s="0" t="str">
        <f aca="false">IF($F1232=1,$G1232,"")</f>
        <v/>
      </c>
    </row>
    <row r="1233" customFormat="false" ht="15" hidden="false" customHeight="false" outlineLevel="0" collapsed="false">
      <c r="A1233" s="30" t="n">
        <v>192.34375</v>
      </c>
      <c r="B1233" s="31" t="n">
        <v>13.4051</v>
      </c>
      <c r="C1233" s="32" t="n">
        <f aca="false">IF($A1233="","",IF(設定!$B$21="dB",10^($B1233/20),ABS($B1233)))</f>
        <v>4.6800985692098</v>
      </c>
      <c r="D1233" s="32" t="n">
        <f aca="false">IF($A1233="","",$A1233^2)</f>
        <v>36996.1181640625</v>
      </c>
      <c r="E1233" s="32" t="n">
        <f aca="false">IF($A1233="","",IF($C1233&lt;=0,"",1/$C1233^2))</f>
        <v>0.0456551737588954</v>
      </c>
      <c r="F1233" s="33" t="n">
        <f aca="false">IF(OR(ROW()-設定!$B$30&lt;2,ROW()+設定!$B$30&gt;13701,N($A1233)&lt;=0,N(INDEX($A$2:$A$13701,MIN(13700,MAX(1,ROW()-1+設定!$B$30))))&lt;=0,$A1233&lt;設定!$B$28,$A1233&gt;設定!$B$29),0,IF(AND($C1233&gt;=MAX(INDEX($C$1:$C$13701,MAX(1,ROW()-設定!$B$24)):INDEX($C$1:$C$13701,MAX(1,ROW()-1))),$C1233&gt;MAX(INDEX($C$1:$C$13701,MIN(13701,ROW()+1)):INDEX($C$1:$C$13701,MIN(13701,ROW()+設定!$B$24))),$C1233&gt;=設定!$B$32,$C1233&gt;=MAX(MIN(INDEX($C$1:$C$13701,MAX(1,ROW()-設定!$B$26)):INDEX($C$1:$C$13701,MAX(1,ROW()-1))),MIN(INDEX($C$1:$C$13701,MIN(13701,ROW()+1)):INDEX($C$1:$C$13701,MIN(13701,ROW()+設定!$B$26))))*10^(設定!$B$27/20)),1,0))</f>
        <v>0</v>
      </c>
      <c r="G1233" s="33" t="n">
        <f aca="false">$G1232+IF($F1233=1,1,0)</f>
        <v>0</v>
      </c>
      <c r="H1233" s="0" t="str">
        <f aca="false">IF($F1233=1,$G1233,"")</f>
        <v/>
      </c>
    </row>
    <row r="1234" customFormat="false" ht="15" hidden="false" customHeight="false" outlineLevel="0" collapsed="false">
      <c r="A1234" s="30" t="n">
        <v>192.5</v>
      </c>
      <c r="B1234" s="31" t="n">
        <v>13.41</v>
      </c>
      <c r="C1234" s="32" t="n">
        <f aca="false">IF($A1234="","",IF(設定!$B$21="dB",10^($B1234/20),ABS($B1234)))</f>
        <v>4.682739513736</v>
      </c>
      <c r="D1234" s="32" t="n">
        <f aca="false">IF($A1234="","",$A1234^2)</f>
        <v>37056.25</v>
      </c>
      <c r="E1234" s="32" t="n">
        <f aca="false">IF($A1234="","",IF($C1234&lt;=0,"",1/$C1234^2))</f>
        <v>0.0456036915951296</v>
      </c>
      <c r="F1234" s="33" t="n">
        <f aca="false">IF(OR(ROW()-設定!$B$30&lt;2,ROW()+設定!$B$30&gt;13701,N($A1234)&lt;=0,N(INDEX($A$2:$A$13701,MIN(13700,MAX(1,ROW()-1+設定!$B$30))))&lt;=0,$A1234&lt;設定!$B$28,$A1234&gt;設定!$B$29),0,IF(AND($C1234&gt;=MAX(INDEX($C$1:$C$13701,MAX(1,ROW()-設定!$B$24)):INDEX($C$1:$C$13701,MAX(1,ROW()-1))),$C1234&gt;MAX(INDEX($C$1:$C$13701,MIN(13701,ROW()+1)):INDEX($C$1:$C$13701,MIN(13701,ROW()+設定!$B$24))),$C1234&gt;=設定!$B$32,$C1234&gt;=MAX(MIN(INDEX($C$1:$C$13701,MAX(1,ROW()-設定!$B$26)):INDEX($C$1:$C$13701,MAX(1,ROW()-1))),MIN(INDEX($C$1:$C$13701,MIN(13701,ROW()+1)):INDEX($C$1:$C$13701,MIN(13701,ROW()+設定!$B$26))))*10^(設定!$B$27/20)),1,0))</f>
        <v>0</v>
      </c>
      <c r="G1234" s="33" t="n">
        <f aca="false">$G1233+IF($F1234=1,1,0)</f>
        <v>0</v>
      </c>
      <c r="H1234" s="0" t="str">
        <f aca="false">IF($F1234=1,$G1234,"")</f>
        <v/>
      </c>
    </row>
    <row r="1235" customFormat="false" ht="15" hidden="false" customHeight="false" outlineLevel="0" collapsed="false">
      <c r="A1235" s="30" t="n">
        <v>192.65625</v>
      </c>
      <c r="B1235" s="31" t="n">
        <v>13.4087</v>
      </c>
      <c r="C1235" s="32" t="n">
        <f aca="false">IF($A1235="","",IF(設定!$B$21="dB",10^($B1235/20),ABS($B1235)))</f>
        <v>4.68203870977837</v>
      </c>
      <c r="D1235" s="32" t="n">
        <f aca="false">IF($A1235="","",$A1235^2)</f>
        <v>37116.4306640625</v>
      </c>
      <c r="E1235" s="32" t="n">
        <f aca="false">IF($A1235="","",IF($C1235&lt;=0,"",1/$C1235^2))</f>
        <v>0.0456173444678851</v>
      </c>
      <c r="F1235" s="33" t="n">
        <f aca="false">IF(OR(ROW()-設定!$B$30&lt;2,ROW()+設定!$B$30&gt;13701,N($A1235)&lt;=0,N(INDEX($A$2:$A$13701,MIN(13700,MAX(1,ROW()-1+設定!$B$30))))&lt;=0,$A1235&lt;設定!$B$28,$A1235&gt;設定!$B$29),0,IF(AND($C1235&gt;=MAX(INDEX($C$1:$C$13701,MAX(1,ROW()-設定!$B$24)):INDEX($C$1:$C$13701,MAX(1,ROW()-1))),$C1235&gt;MAX(INDEX($C$1:$C$13701,MIN(13701,ROW()+1)):INDEX($C$1:$C$13701,MIN(13701,ROW()+設定!$B$24))),$C1235&gt;=設定!$B$32,$C1235&gt;=MAX(MIN(INDEX($C$1:$C$13701,MAX(1,ROW()-設定!$B$26)):INDEX($C$1:$C$13701,MAX(1,ROW()-1))),MIN(INDEX($C$1:$C$13701,MIN(13701,ROW()+1)):INDEX($C$1:$C$13701,MIN(13701,ROW()+設定!$B$26))))*10^(設定!$B$27/20)),1,0))</f>
        <v>0</v>
      </c>
      <c r="G1235" s="33" t="n">
        <f aca="false">$G1234+IF($F1235=1,1,0)</f>
        <v>0</v>
      </c>
      <c r="H1235" s="0" t="str">
        <f aca="false">IF($F1235=1,$G1235,"")</f>
        <v/>
      </c>
    </row>
    <row r="1236" customFormat="false" ht="15" hidden="false" customHeight="false" outlineLevel="0" collapsed="false">
      <c r="A1236" s="30" t="n">
        <v>192.8125</v>
      </c>
      <c r="B1236" s="31" t="n">
        <v>13.4285</v>
      </c>
      <c r="C1236" s="32" t="n">
        <f aca="false">IF($A1236="","",IF(設定!$B$21="dB",10^($B1236/20),ABS($B1236)))</f>
        <v>4.69272386849007</v>
      </c>
      <c r="D1236" s="32" t="n">
        <f aca="false">IF($A1236="","",$A1236^2)</f>
        <v>37176.66015625</v>
      </c>
      <c r="E1236" s="32" t="n">
        <f aca="false">IF($A1236="","",IF($C1236&lt;=0,"",1/$C1236^2))</f>
        <v>0.0454098429609221</v>
      </c>
      <c r="F1236" s="33" t="n">
        <f aca="false">IF(OR(ROW()-設定!$B$30&lt;2,ROW()+設定!$B$30&gt;13701,N($A1236)&lt;=0,N(INDEX($A$2:$A$13701,MIN(13700,MAX(1,ROW()-1+設定!$B$30))))&lt;=0,$A1236&lt;設定!$B$28,$A1236&gt;設定!$B$29),0,IF(AND($C1236&gt;=MAX(INDEX($C$1:$C$13701,MAX(1,ROW()-設定!$B$24)):INDEX($C$1:$C$13701,MAX(1,ROW()-1))),$C1236&gt;MAX(INDEX($C$1:$C$13701,MIN(13701,ROW()+1)):INDEX($C$1:$C$13701,MIN(13701,ROW()+設定!$B$24))),$C1236&gt;=設定!$B$32,$C1236&gt;=MAX(MIN(INDEX($C$1:$C$13701,MAX(1,ROW()-設定!$B$26)):INDEX($C$1:$C$13701,MAX(1,ROW()-1))),MIN(INDEX($C$1:$C$13701,MIN(13701,ROW()+1)):INDEX($C$1:$C$13701,MIN(13701,ROW()+設定!$B$26))))*10^(設定!$B$27/20)),1,0))</f>
        <v>0</v>
      </c>
      <c r="G1236" s="33" t="n">
        <f aca="false">$G1235+IF($F1236=1,1,0)</f>
        <v>0</v>
      </c>
      <c r="H1236" s="0" t="str">
        <f aca="false">IF($F1236=1,$G1236,"")</f>
        <v/>
      </c>
    </row>
    <row r="1237" customFormat="false" ht="15" hidden="false" customHeight="false" outlineLevel="0" collapsed="false">
      <c r="A1237" s="30" t="n">
        <v>192.96875</v>
      </c>
      <c r="B1237" s="31" t="n">
        <v>13.3577</v>
      </c>
      <c r="C1237" s="32" t="n">
        <f aca="false">IF($A1237="","",IF(設定!$B$21="dB",10^($B1237/20),ABS($B1237)))</f>
        <v>4.65462823910587</v>
      </c>
      <c r="D1237" s="32" t="n">
        <f aca="false">IF($A1237="","",$A1237^2)</f>
        <v>37236.9384765625</v>
      </c>
      <c r="E1237" s="32" t="n">
        <f aca="false">IF($A1237="","",IF($C1237&lt;=0,"",1/$C1237^2))</f>
        <v>0.0461561950547939</v>
      </c>
      <c r="F1237" s="33" t="n">
        <f aca="false">IF(OR(ROW()-設定!$B$30&lt;2,ROW()+設定!$B$30&gt;13701,N($A1237)&lt;=0,N(INDEX($A$2:$A$13701,MIN(13700,MAX(1,ROW()-1+設定!$B$30))))&lt;=0,$A1237&lt;設定!$B$28,$A1237&gt;設定!$B$29),0,IF(AND($C1237&gt;=MAX(INDEX($C$1:$C$13701,MAX(1,ROW()-設定!$B$24)):INDEX($C$1:$C$13701,MAX(1,ROW()-1))),$C1237&gt;MAX(INDEX($C$1:$C$13701,MIN(13701,ROW()+1)):INDEX($C$1:$C$13701,MIN(13701,ROW()+設定!$B$24))),$C1237&gt;=設定!$B$32,$C1237&gt;=MAX(MIN(INDEX($C$1:$C$13701,MAX(1,ROW()-設定!$B$26)):INDEX($C$1:$C$13701,MAX(1,ROW()-1))),MIN(INDEX($C$1:$C$13701,MIN(13701,ROW()+1)):INDEX($C$1:$C$13701,MIN(13701,ROW()+設定!$B$26))))*10^(設定!$B$27/20)),1,0))</f>
        <v>0</v>
      </c>
      <c r="G1237" s="33" t="n">
        <f aca="false">$G1236+IF($F1237=1,1,0)</f>
        <v>0</v>
      </c>
      <c r="H1237" s="0" t="str">
        <f aca="false">IF($F1237=1,$G1237,"")</f>
        <v/>
      </c>
    </row>
    <row r="1238" customFormat="false" ht="15" hidden="false" customHeight="false" outlineLevel="0" collapsed="false">
      <c r="A1238" s="30" t="n">
        <v>193.125</v>
      </c>
      <c r="B1238" s="31" t="n">
        <v>13.1294</v>
      </c>
      <c r="C1238" s="32" t="n">
        <f aca="false">IF($A1238="","",IF(設定!$B$21="dB",10^($B1238/20),ABS($B1238)))</f>
        <v>4.53387977765303</v>
      </c>
      <c r="D1238" s="32" t="n">
        <f aca="false">IF($A1238="","",$A1238^2)</f>
        <v>37297.265625</v>
      </c>
      <c r="E1238" s="32" t="n">
        <f aca="false">IF($A1238="","",IF($C1238&lt;=0,"",1/$C1238^2))</f>
        <v>0.0486474409972519</v>
      </c>
      <c r="F1238" s="33" t="n">
        <f aca="false">IF(OR(ROW()-設定!$B$30&lt;2,ROW()+設定!$B$30&gt;13701,N($A1238)&lt;=0,N(INDEX($A$2:$A$13701,MIN(13700,MAX(1,ROW()-1+設定!$B$30))))&lt;=0,$A1238&lt;設定!$B$28,$A1238&gt;設定!$B$29),0,IF(AND($C1238&gt;=MAX(INDEX($C$1:$C$13701,MAX(1,ROW()-設定!$B$24)):INDEX($C$1:$C$13701,MAX(1,ROW()-1))),$C1238&gt;MAX(INDEX($C$1:$C$13701,MIN(13701,ROW()+1)):INDEX($C$1:$C$13701,MIN(13701,ROW()+設定!$B$24))),$C1238&gt;=設定!$B$32,$C1238&gt;=MAX(MIN(INDEX($C$1:$C$13701,MAX(1,ROW()-設定!$B$26)):INDEX($C$1:$C$13701,MAX(1,ROW()-1))),MIN(INDEX($C$1:$C$13701,MIN(13701,ROW()+1)):INDEX($C$1:$C$13701,MIN(13701,ROW()+設定!$B$26))))*10^(設定!$B$27/20)),1,0))</f>
        <v>0</v>
      </c>
      <c r="G1238" s="33" t="n">
        <f aca="false">$G1237+IF($F1238=1,1,0)</f>
        <v>0</v>
      </c>
      <c r="H1238" s="0" t="str">
        <f aca="false">IF($F1238=1,$G1238,"")</f>
        <v/>
      </c>
    </row>
    <row r="1239" customFormat="false" ht="15" hidden="false" customHeight="false" outlineLevel="0" collapsed="false">
      <c r="A1239" s="30" t="n">
        <v>193.28125</v>
      </c>
      <c r="B1239" s="31" t="n">
        <v>13.2786</v>
      </c>
      <c r="C1239" s="32" t="n">
        <f aca="false">IF($A1239="","",IF(設定!$B$21="dB",10^($B1239/20),ABS($B1239)))</f>
        <v>4.61243224944489</v>
      </c>
      <c r="D1239" s="32" t="n">
        <f aca="false">IF($A1239="","",$A1239^2)</f>
        <v>37357.6416015625</v>
      </c>
      <c r="E1239" s="32" t="n">
        <f aca="false">IF($A1239="","",IF($C1239&lt;=0,"",1/$C1239^2))</f>
        <v>0.0470045608986646</v>
      </c>
      <c r="F1239" s="33" t="n">
        <f aca="false">IF(OR(ROW()-設定!$B$30&lt;2,ROW()+設定!$B$30&gt;13701,N($A1239)&lt;=0,N(INDEX($A$2:$A$13701,MIN(13700,MAX(1,ROW()-1+設定!$B$30))))&lt;=0,$A1239&lt;設定!$B$28,$A1239&gt;設定!$B$29),0,IF(AND($C1239&gt;=MAX(INDEX($C$1:$C$13701,MAX(1,ROW()-設定!$B$24)):INDEX($C$1:$C$13701,MAX(1,ROW()-1))),$C1239&gt;MAX(INDEX($C$1:$C$13701,MIN(13701,ROW()+1)):INDEX($C$1:$C$13701,MIN(13701,ROW()+設定!$B$24))),$C1239&gt;=設定!$B$32,$C1239&gt;=MAX(MIN(INDEX($C$1:$C$13701,MAX(1,ROW()-設定!$B$26)):INDEX($C$1:$C$13701,MAX(1,ROW()-1))),MIN(INDEX($C$1:$C$13701,MIN(13701,ROW()+1)):INDEX($C$1:$C$13701,MIN(13701,ROW()+設定!$B$26))))*10^(設定!$B$27/20)),1,0))</f>
        <v>0</v>
      </c>
      <c r="G1239" s="33" t="n">
        <f aca="false">$G1238+IF($F1239=1,1,0)</f>
        <v>0</v>
      </c>
      <c r="H1239" s="0" t="str">
        <f aca="false">IF($F1239=1,$G1239,"")</f>
        <v/>
      </c>
    </row>
    <row r="1240" customFormat="false" ht="15" hidden="false" customHeight="false" outlineLevel="0" collapsed="false">
      <c r="A1240" s="30" t="n">
        <v>193.4375</v>
      </c>
      <c r="B1240" s="31" t="n">
        <v>13.3266</v>
      </c>
      <c r="C1240" s="32" t="n">
        <f aca="false">IF($A1240="","",IF(設定!$B$21="dB",10^($B1240/20),ABS($B1240)))</f>
        <v>4.63799205131606</v>
      </c>
      <c r="D1240" s="32" t="n">
        <f aca="false">IF($A1240="","",$A1240^2)</f>
        <v>37418.06640625</v>
      </c>
      <c r="E1240" s="32" t="n">
        <f aca="false">IF($A1240="","",IF($C1240&lt;=0,"",1/$C1240^2))</f>
        <v>0.0464879076832863</v>
      </c>
      <c r="F1240" s="33" t="n">
        <f aca="false">IF(OR(ROW()-設定!$B$30&lt;2,ROW()+設定!$B$30&gt;13701,N($A1240)&lt;=0,N(INDEX($A$2:$A$13701,MIN(13700,MAX(1,ROW()-1+設定!$B$30))))&lt;=0,$A1240&lt;設定!$B$28,$A1240&gt;設定!$B$29),0,IF(AND($C1240&gt;=MAX(INDEX($C$1:$C$13701,MAX(1,ROW()-設定!$B$24)):INDEX($C$1:$C$13701,MAX(1,ROW()-1))),$C1240&gt;MAX(INDEX($C$1:$C$13701,MIN(13701,ROW()+1)):INDEX($C$1:$C$13701,MIN(13701,ROW()+設定!$B$24))),$C1240&gt;=設定!$B$32,$C1240&gt;=MAX(MIN(INDEX($C$1:$C$13701,MAX(1,ROW()-設定!$B$26)):INDEX($C$1:$C$13701,MAX(1,ROW()-1))),MIN(INDEX($C$1:$C$13701,MIN(13701,ROW()+1)):INDEX($C$1:$C$13701,MIN(13701,ROW()+設定!$B$26))))*10^(設定!$B$27/20)),1,0))</f>
        <v>0</v>
      </c>
      <c r="G1240" s="33" t="n">
        <f aca="false">$G1239+IF($F1240=1,1,0)</f>
        <v>0</v>
      </c>
      <c r="H1240" s="0" t="str">
        <f aca="false">IF($F1240=1,$G1240,"")</f>
        <v/>
      </c>
    </row>
    <row r="1241" customFormat="false" ht="15" hidden="false" customHeight="false" outlineLevel="0" collapsed="false">
      <c r="A1241" s="30" t="n">
        <v>193.59375</v>
      </c>
      <c r="B1241" s="31" t="n">
        <v>13.2556</v>
      </c>
      <c r="C1241" s="32" t="n">
        <f aca="false">IF($A1241="","",IF(設定!$B$21="dB",10^($B1241/20),ABS($B1241)))</f>
        <v>4.60023481041474</v>
      </c>
      <c r="D1241" s="32" t="n">
        <f aca="false">IF($A1241="","",$A1241^2)</f>
        <v>37478.5400390625</v>
      </c>
      <c r="E1241" s="32" t="n">
        <f aca="false">IF($A1241="","",IF($C1241&lt;=0,"",1/$C1241^2))</f>
        <v>0.0472541548360966</v>
      </c>
      <c r="F1241" s="33" t="n">
        <f aca="false">IF(OR(ROW()-設定!$B$30&lt;2,ROW()+設定!$B$30&gt;13701,N($A1241)&lt;=0,N(INDEX($A$2:$A$13701,MIN(13700,MAX(1,ROW()-1+設定!$B$30))))&lt;=0,$A1241&lt;設定!$B$28,$A1241&gt;設定!$B$29),0,IF(AND($C1241&gt;=MAX(INDEX($C$1:$C$13701,MAX(1,ROW()-設定!$B$24)):INDEX($C$1:$C$13701,MAX(1,ROW()-1))),$C1241&gt;MAX(INDEX($C$1:$C$13701,MIN(13701,ROW()+1)):INDEX($C$1:$C$13701,MIN(13701,ROW()+設定!$B$24))),$C1241&gt;=設定!$B$32,$C1241&gt;=MAX(MIN(INDEX($C$1:$C$13701,MAX(1,ROW()-設定!$B$26)):INDEX($C$1:$C$13701,MAX(1,ROW()-1))),MIN(INDEX($C$1:$C$13701,MIN(13701,ROW()+1)):INDEX($C$1:$C$13701,MIN(13701,ROW()+設定!$B$26))))*10^(設定!$B$27/20)),1,0))</f>
        <v>0</v>
      </c>
      <c r="G1241" s="33" t="n">
        <f aca="false">$G1240+IF($F1241=1,1,0)</f>
        <v>0</v>
      </c>
      <c r="H1241" s="0" t="str">
        <f aca="false">IF($F1241=1,$G1241,"")</f>
        <v/>
      </c>
    </row>
    <row r="1242" customFormat="false" ht="15" hidden="false" customHeight="false" outlineLevel="0" collapsed="false">
      <c r="A1242" s="30" t="n">
        <v>193.75</v>
      </c>
      <c r="B1242" s="31" t="n">
        <v>13.3917</v>
      </c>
      <c r="C1242" s="32" t="n">
        <f aca="false">IF($A1242="","",IF(設定!$B$21="dB",10^($B1242/20),ABS($B1242)))</f>
        <v>4.67288399783234</v>
      </c>
      <c r="D1242" s="32" t="n">
        <f aca="false">IF($A1242="","",$A1242^2)</f>
        <v>37539.0625</v>
      </c>
      <c r="E1242" s="32" t="n">
        <f aca="false">IF($A1242="","",IF($C1242&lt;=0,"",1/$C1242^2))</f>
        <v>0.0457962586993916</v>
      </c>
      <c r="F1242" s="33" t="n">
        <f aca="false">IF(OR(ROW()-設定!$B$30&lt;2,ROW()+設定!$B$30&gt;13701,N($A1242)&lt;=0,N(INDEX($A$2:$A$13701,MIN(13700,MAX(1,ROW()-1+設定!$B$30))))&lt;=0,$A1242&lt;設定!$B$28,$A1242&gt;設定!$B$29),0,IF(AND($C1242&gt;=MAX(INDEX($C$1:$C$13701,MAX(1,ROW()-設定!$B$24)):INDEX($C$1:$C$13701,MAX(1,ROW()-1))),$C1242&gt;MAX(INDEX($C$1:$C$13701,MIN(13701,ROW()+1)):INDEX($C$1:$C$13701,MIN(13701,ROW()+設定!$B$24))),$C1242&gt;=設定!$B$32,$C1242&gt;=MAX(MIN(INDEX($C$1:$C$13701,MAX(1,ROW()-設定!$B$26)):INDEX($C$1:$C$13701,MAX(1,ROW()-1))),MIN(INDEX($C$1:$C$13701,MIN(13701,ROW()+1)):INDEX($C$1:$C$13701,MIN(13701,ROW()+設定!$B$26))))*10^(設定!$B$27/20)),1,0))</f>
        <v>0</v>
      </c>
      <c r="G1242" s="33" t="n">
        <f aca="false">$G1241+IF($F1242=1,1,0)</f>
        <v>0</v>
      </c>
      <c r="H1242" s="0" t="str">
        <f aca="false">IF($F1242=1,$G1242,"")</f>
        <v/>
      </c>
    </row>
    <row r="1243" customFormat="false" ht="15" hidden="false" customHeight="false" outlineLevel="0" collapsed="false">
      <c r="A1243" s="30" t="n">
        <v>193.90625</v>
      </c>
      <c r="B1243" s="31" t="n">
        <v>13.2612</v>
      </c>
      <c r="C1243" s="32" t="n">
        <f aca="false">IF($A1243="","",IF(設定!$B$21="dB",10^($B1243/20),ABS($B1243)))</f>
        <v>4.60320164769495</v>
      </c>
      <c r="D1243" s="32" t="n">
        <f aca="false">IF($A1243="","",$A1243^2)</f>
        <v>37599.6337890625</v>
      </c>
      <c r="E1243" s="32" t="n">
        <f aca="false">IF($A1243="","",IF($C1243&lt;=0,"",1/$C1243^2))</f>
        <v>0.0471932623443696</v>
      </c>
      <c r="F1243" s="33" t="n">
        <f aca="false">IF(OR(ROW()-設定!$B$30&lt;2,ROW()+設定!$B$30&gt;13701,N($A1243)&lt;=0,N(INDEX($A$2:$A$13701,MIN(13700,MAX(1,ROW()-1+設定!$B$30))))&lt;=0,$A1243&lt;設定!$B$28,$A1243&gt;設定!$B$29),0,IF(AND($C1243&gt;=MAX(INDEX($C$1:$C$13701,MAX(1,ROW()-設定!$B$24)):INDEX($C$1:$C$13701,MAX(1,ROW()-1))),$C1243&gt;MAX(INDEX($C$1:$C$13701,MIN(13701,ROW()+1)):INDEX($C$1:$C$13701,MIN(13701,ROW()+設定!$B$24))),$C1243&gt;=設定!$B$32,$C1243&gt;=MAX(MIN(INDEX($C$1:$C$13701,MAX(1,ROW()-設定!$B$26)):INDEX($C$1:$C$13701,MAX(1,ROW()-1))),MIN(INDEX($C$1:$C$13701,MIN(13701,ROW()+1)):INDEX($C$1:$C$13701,MIN(13701,ROW()+設定!$B$26))))*10^(設定!$B$27/20)),1,0))</f>
        <v>0</v>
      </c>
      <c r="G1243" s="33" t="n">
        <f aca="false">$G1242+IF($F1243=1,1,0)</f>
        <v>0</v>
      </c>
      <c r="H1243" s="0" t="str">
        <f aca="false">IF($F1243=1,$G1243,"")</f>
        <v/>
      </c>
    </row>
    <row r="1244" customFormat="false" ht="15" hidden="false" customHeight="false" outlineLevel="0" collapsed="false">
      <c r="A1244" s="30" t="n">
        <v>194.0625</v>
      </c>
      <c r="B1244" s="31" t="n">
        <v>13.2031</v>
      </c>
      <c r="C1244" s="32" t="n">
        <f aca="false">IF($A1244="","",IF(設定!$B$21="dB",10^($B1244/20),ABS($B1244)))</f>
        <v>4.57251353819848</v>
      </c>
      <c r="D1244" s="32" t="n">
        <f aca="false">IF($A1244="","",$A1244^2)</f>
        <v>37660.25390625</v>
      </c>
      <c r="E1244" s="32" t="n">
        <f aca="false">IF($A1244="","",IF($C1244&lt;=0,"",1/$C1244^2))</f>
        <v>0.0478288567407768</v>
      </c>
      <c r="F1244" s="33" t="n">
        <f aca="false">IF(OR(ROW()-設定!$B$30&lt;2,ROW()+設定!$B$30&gt;13701,N($A1244)&lt;=0,N(INDEX($A$2:$A$13701,MIN(13700,MAX(1,ROW()-1+設定!$B$30))))&lt;=0,$A1244&lt;設定!$B$28,$A1244&gt;設定!$B$29),0,IF(AND($C1244&gt;=MAX(INDEX($C$1:$C$13701,MAX(1,ROW()-設定!$B$24)):INDEX($C$1:$C$13701,MAX(1,ROW()-1))),$C1244&gt;MAX(INDEX($C$1:$C$13701,MIN(13701,ROW()+1)):INDEX($C$1:$C$13701,MIN(13701,ROW()+設定!$B$24))),$C1244&gt;=設定!$B$32,$C1244&gt;=MAX(MIN(INDEX($C$1:$C$13701,MAX(1,ROW()-設定!$B$26)):INDEX($C$1:$C$13701,MAX(1,ROW()-1))),MIN(INDEX($C$1:$C$13701,MIN(13701,ROW()+1)):INDEX($C$1:$C$13701,MIN(13701,ROW()+設定!$B$26))))*10^(設定!$B$27/20)),1,0))</f>
        <v>0</v>
      </c>
      <c r="G1244" s="33" t="n">
        <f aca="false">$G1243+IF($F1244=1,1,0)</f>
        <v>0</v>
      </c>
      <c r="H1244" s="0" t="str">
        <f aca="false">IF($F1244=1,$G1244,"")</f>
        <v/>
      </c>
    </row>
    <row r="1245" customFormat="false" ht="15" hidden="false" customHeight="false" outlineLevel="0" collapsed="false">
      <c r="A1245" s="30" t="n">
        <v>194.21875</v>
      </c>
      <c r="B1245" s="31" t="n">
        <v>13.4508</v>
      </c>
      <c r="C1245" s="32" t="n">
        <f aca="false">IF($A1245="","",IF(設定!$B$21="dB",10^($B1245/20),ABS($B1245)))</f>
        <v>4.70478736423495</v>
      </c>
      <c r="D1245" s="32" t="n">
        <f aca="false">IF($A1245="","",$A1245^2)</f>
        <v>37720.9228515625</v>
      </c>
      <c r="E1245" s="32" t="n">
        <f aca="false">IF($A1245="","",IF($C1245&lt;=0,"",1/$C1245^2))</f>
        <v>0.0451772717099737</v>
      </c>
      <c r="F1245" s="33" t="n">
        <f aca="false">IF(OR(ROW()-設定!$B$30&lt;2,ROW()+設定!$B$30&gt;13701,N($A1245)&lt;=0,N(INDEX($A$2:$A$13701,MIN(13700,MAX(1,ROW()-1+設定!$B$30))))&lt;=0,$A1245&lt;設定!$B$28,$A1245&gt;設定!$B$29),0,IF(AND($C1245&gt;=MAX(INDEX($C$1:$C$13701,MAX(1,ROW()-設定!$B$24)):INDEX($C$1:$C$13701,MAX(1,ROW()-1))),$C1245&gt;MAX(INDEX($C$1:$C$13701,MIN(13701,ROW()+1)):INDEX($C$1:$C$13701,MIN(13701,ROW()+設定!$B$24))),$C1245&gt;=設定!$B$32,$C1245&gt;=MAX(MIN(INDEX($C$1:$C$13701,MAX(1,ROW()-設定!$B$26)):INDEX($C$1:$C$13701,MAX(1,ROW()-1))),MIN(INDEX($C$1:$C$13701,MIN(13701,ROW()+1)):INDEX($C$1:$C$13701,MIN(13701,ROW()+設定!$B$26))))*10^(設定!$B$27/20)),1,0))</f>
        <v>0</v>
      </c>
      <c r="G1245" s="33" t="n">
        <f aca="false">$G1244+IF($F1245=1,1,0)</f>
        <v>0</v>
      </c>
      <c r="H1245" s="0" t="str">
        <f aca="false">IF($F1245=1,$G1245,"")</f>
        <v/>
      </c>
    </row>
    <row r="1246" customFormat="false" ht="15" hidden="false" customHeight="false" outlineLevel="0" collapsed="false">
      <c r="A1246" s="30" t="n">
        <v>194.375</v>
      </c>
      <c r="B1246" s="31" t="n">
        <v>13.3723</v>
      </c>
      <c r="C1246" s="32" t="n">
        <f aca="false">IF($A1246="","",IF(設定!$B$21="dB",10^($B1246/20),ABS($B1246)))</f>
        <v>4.66245872298759</v>
      </c>
      <c r="D1246" s="32" t="n">
        <f aca="false">IF($A1246="","",$A1246^2)</f>
        <v>37781.640625</v>
      </c>
      <c r="E1246" s="32" t="n">
        <f aca="false">IF($A1246="","",IF($C1246&lt;=0,"",1/$C1246^2))</f>
        <v>0.0460012888731324</v>
      </c>
      <c r="F1246" s="33" t="n">
        <f aca="false">IF(OR(ROW()-設定!$B$30&lt;2,ROW()+設定!$B$30&gt;13701,N($A1246)&lt;=0,N(INDEX($A$2:$A$13701,MIN(13700,MAX(1,ROW()-1+設定!$B$30))))&lt;=0,$A1246&lt;設定!$B$28,$A1246&gt;設定!$B$29),0,IF(AND($C1246&gt;=MAX(INDEX($C$1:$C$13701,MAX(1,ROW()-設定!$B$24)):INDEX($C$1:$C$13701,MAX(1,ROW()-1))),$C1246&gt;MAX(INDEX($C$1:$C$13701,MIN(13701,ROW()+1)):INDEX($C$1:$C$13701,MIN(13701,ROW()+設定!$B$24))),$C1246&gt;=設定!$B$32,$C1246&gt;=MAX(MIN(INDEX($C$1:$C$13701,MAX(1,ROW()-設定!$B$26)):INDEX($C$1:$C$13701,MAX(1,ROW()-1))),MIN(INDEX($C$1:$C$13701,MIN(13701,ROW()+1)):INDEX($C$1:$C$13701,MIN(13701,ROW()+設定!$B$26))))*10^(設定!$B$27/20)),1,0))</f>
        <v>0</v>
      </c>
      <c r="G1246" s="33" t="n">
        <f aca="false">$G1245+IF($F1246=1,1,0)</f>
        <v>0</v>
      </c>
      <c r="H1246" s="0" t="str">
        <f aca="false">IF($F1246=1,$G1246,"")</f>
        <v/>
      </c>
    </row>
    <row r="1247" customFormat="false" ht="15" hidden="false" customHeight="false" outlineLevel="0" collapsed="false">
      <c r="A1247" s="30" t="n">
        <v>194.53125</v>
      </c>
      <c r="B1247" s="31" t="n">
        <v>13.3276</v>
      </c>
      <c r="C1247" s="32" t="n">
        <f aca="false">IF($A1247="","",IF(設定!$B$21="dB",10^($B1247/20),ABS($B1247)))</f>
        <v>4.63852605062288</v>
      </c>
      <c r="D1247" s="32" t="n">
        <f aca="false">IF($A1247="","",$A1247^2)</f>
        <v>37842.4072265625</v>
      </c>
      <c r="E1247" s="32" t="n">
        <f aca="false">IF($A1247="","",IF($C1247&lt;=0,"",1/$C1247^2))</f>
        <v>0.0464772046792389</v>
      </c>
      <c r="F1247" s="33" t="n">
        <f aca="false">IF(OR(ROW()-設定!$B$30&lt;2,ROW()+設定!$B$30&gt;13701,N($A1247)&lt;=0,N(INDEX($A$2:$A$13701,MIN(13700,MAX(1,ROW()-1+設定!$B$30))))&lt;=0,$A1247&lt;設定!$B$28,$A1247&gt;設定!$B$29),0,IF(AND($C1247&gt;=MAX(INDEX($C$1:$C$13701,MAX(1,ROW()-設定!$B$24)):INDEX($C$1:$C$13701,MAX(1,ROW()-1))),$C1247&gt;MAX(INDEX($C$1:$C$13701,MIN(13701,ROW()+1)):INDEX($C$1:$C$13701,MIN(13701,ROW()+設定!$B$24))),$C1247&gt;=設定!$B$32,$C1247&gt;=MAX(MIN(INDEX($C$1:$C$13701,MAX(1,ROW()-設定!$B$26)):INDEX($C$1:$C$13701,MAX(1,ROW()-1))),MIN(INDEX($C$1:$C$13701,MIN(13701,ROW()+1)):INDEX($C$1:$C$13701,MIN(13701,ROW()+設定!$B$26))))*10^(設定!$B$27/20)),1,0))</f>
        <v>0</v>
      </c>
      <c r="G1247" s="33" t="n">
        <f aca="false">$G1246+IF($F1247=1,1,0)</f>
        <v>0</v>
      </c>
      <c r="H1247" s="0" t="str">
        <f aca="false">IF($F1247=1,$G1247,"")</f>
        <v/>
      </c>
    </row>
    <row r="1248" customFormat="false" ht="15" hidden="false" customHeight="false" outlineLevel="0" collapsed="false">
      <c r="A1248" s="30" t="n">
        <v>194.6875</v>
      </c>
      <c r="B1248" s="31" t="n">
        <v>13.4023</v>
      </c>
      <c r="C1248" s="32" t="n">
        <f aca="false">IF($A1248="","",IF(設定!$B$21="dB",10^($B1248/20),ABS($B1248)))</f>
        <v>4.67859012682716</v>
      </c>
      <c r="D1248" s="32" t="n">
        <f aca="false">IF($A1248="","",$A1248^2)</f>
        <v>37903.22265625</v>
      </c>
      <c r="E1248" s="32" t="n">
        <f aca="false">IF($A1248="","",IF($C1248&lt;=0,"",1/$C1248^2))</f>
        <v>0.0456846182279551</v>
      </c>
      <c r="F1248" s="33" t="n">
        <f aca="false">IF(OR(ROW()-設定!$B$30&lt;2,ROW()+設定!$B$30&gt;13701,N($A1248)&lt;=0,N(INDEX($A$2:$A$13701,MIN(13700,MAX(1,ROW()-1+設定!$B$30))))&lt;=0,$A1248&lt;設定!$B$28,$A1248&gt;設定!$B$29),0,IF(AND($C1248&gt;=MAX(INDEX($C$1:$C$13701,MAX(1,ROW()-設定!$B$24)):INDEX($C$1:$C$13701,MAX(1,ROW()-1))),$C1248&gt;MAX(INDEX($C$1:$C$13701,MIN(13701,ROW()+1)):INDEX($C$1:$C$13701,MIN(13701,ROW()+設定!$B$24))),$C1248&gt;=設定!$B$32,$C1248&gt;=MAX(MIN(INDEX($C$1:$C$13701,MAX(1,ROW()-設定!$B$26)):INDEX($C$1:$C$13701,MAX(1,ROW()-1))),MIN(INDEX($C$1:$C$13701,MIN(13701,ROW()+1)):INDEX($C$1:$C$13701,MIN(13701,ROW()+設定!$B$26))))*10^(設定!$B$27/20)),1,0))</f>
        <v>0</v>
      </c>
      <c r="G1248" s="33" t="n">
        <f aca="false">$G1247+IF($F1248=1,1,0)</f>
        <v>0</v>
      </c>
      <c r="H1248" s="0" t="str">
        <f aca="false">IF($F1248=1,$G1248,"")</f>
        <v/>
      </c>
    </row>
    <row r="1249" customFormat="false" ht="15" hidden="false" customHeight="false" outlineLevel="0" collapsed="false">
      <c r="A1249" s="30" t="n">
        <v>194.84375</v>
      </c>
      <c r="B1249" s="31" t="n">
        <v>13.4181</v>
      </c>
      <c r="C1249" s="32" t="n">
        <f aca="false">IF($A1249="","",IF(設定!$B$21="dB",10^($B1249/20),ABS($B1249)))</f>
        <v>4.68710842503734</v>
      </c>
      <c r="D1249" s="32" t="n">
        <f aca="false">IF($A1249="","",$A1249^2)</f>
        <v>37964.0869140625</v>
      </c>
      <c r="E1249" s="32" t="n">
        <f aca="false">IF($A1249="","",IF($C1249&lt;=0,"",1/$C1249^2))</f>
        <v>0.045518715695613</v>
      </c>
      <c r="F1249" s="33" t="n">
        <f aca="false">IF(OR(ROW()-設定!$B$30&lt;2,ROW()+設定!$B$30&gt;13701,N($A1249)&lt;=0,N(INDEX($A$2:$A$13701,MIN(13700,MAX(1,ROW()-1+設定!$B$30))))&lt;=0,$A1249&lt;設定!$B$28,$A1249&gt;設定!$B$29),0,IF(AND($C1249&gt;=MAX(INDEX($C$1:$C$13701,MAX(1,ROW()-設定!$B$24)):INDEX($C$1:$C$13701,MAX(1,ROW()-1))),$C1249&gt;MAX(INDEX($C$1:$C$13701,MIN(13701,ROW()+1)):INDEX($C$1:$C$13701,MIN(13701,ROW()+設定!$B$24))),$C1249&gt;=設定!$B$32,$C1249&gt;=MAX(MIN(INDEX($C$1:$C$13701,MAX(1,ROW()-設定!$B$26)):INDEX($C$1:$C$13701,MAX(1,ROW()-1))),MIN(INDEX($C$1:$C$13701,MIN(13701,ROW()+1)):INDEX($C$1:$C$13701,MIN(13701,ROW()+設定!$B$26))))*10^(設定!$B$27/20)),1,0))</f>
        <v>0</v>
      </c>
      <c r="G1249" s="33" t="n">
        <f aca="false">$G1248+IF($F1249=1,1,0)</f>
        <v>0</v>
      </c>
      <c r="H1249" s="0" t="str">
        <f aca="false">IF($F1249=1,$G1249,"")</f>
        <v/>
      </c>
    </row>
    <row r="1250" customFormat="false" ht="15" hidden="false" customHeight="false" outlineLevel="0" collapsed="false">
      <c r="A1250" s="30" t="n">
        <v>195</v>
      </c>
      <c r="B1250" s="31" t="n">
        <v>13.345</v>
      </c>
      <c r="C1250" s="32" t="n">
        <f aca="false">IF($A1250="","",IF(設定!$B$21="dB",10^($B1250/20),ABS($B1250)))</f>
        <v>4.64782748687464</v>
      </c>
      <c r="D1250" s="32" t="n">
        <f aca="false">IF($A1250="","",$A1250^2)</f>
        <v>38025</v>
      </c>
      <c r="E1250" s="32" t="n">
        <f aca="false">IF($A1250="","",IF($C1250&lt;=0,"",1/$C1250^2))</f>
        <v>0.0462913663777605</v>
      </c>
      <c r="F1250" s="33" t="n">
        <f aca="false">IF(OR(ROW()-設定!$B$30&lt;2,ROW()+設定!$B$30&gt;13701,N($A1250)&lt;=0,N(INDEX($A$2:$A$13701,MIN(13700,MAX(1,ROW()-1+設定!$B$30))))&lt;=0,$A1250&lt;設定!$B$28,$A1250&gt;設定!$B$29),0,IF(AND($C1250&gt;=MAX(INDEX($C$1:$C$13701,MAX(1,ROW()-設定!$B$24)):INDEX($C$1:$C$13701,MAX(1,ROW()-1))),$C1250&gt;MAX(INDEX($C$1:$C$13701,MIN(13701,ROW()+1)):INDEX($C$1:$C$13701,MIN(13701,ROW()+設定!$B$24))),$C1250&gt;=設定!$B$32,$C1250&gt;=MAX(MIN(INDEX($C$1:$C$13701,MAX(1,ROW()-設定!$B$26)):INDEX($C$1:$C$13701,MAX(1,ROW()-1))),MIN(INDEX($C$1:$C$13701,MIN(13701,ROW()+1)):INDEX($C$1:$C$13701,MIN(13701,ROW()+設定!$B$26))))*10^(設定!$B$27/20)),1,0))</f>
        <v>0</v>
      </c>
      <c r="G1250" s="33" t="n">
        <f aca="false">$G1249+IF($F1250=1,1,0)</f>
        <v>0</v>
      </c>
      <c r="H1250" s="0" t="str">
        <f aca="false">IF($F1250=1,$G1250,"")</f>
        <v/>
      </c>
    </row>
    <row r="1251" customFormat="false" ht="15" hidden="false" customHeight="false" outlineLevel="0" collapsed="false">
      <c r="A1251" s="30" t="n">
        <v>195.15625</v>
      </c>
      <c r="B1251" s="31" t="n">
        <v>13.0509</v>
      </c>
      <c r="C1251" s="32" t="n">
        <f aca="false">IF($A1251="","",IF(設定!$B$21="dB",10^($B1251/20),ABS($B1251)))</f>
        <v>4.49308877995017</v>
      </c>
      <c r="D1251" s="32" t="n">
        <f aca="false">IF($A1251="","",$A1251^2)</f>
        <v>38085.9619140625</v>
      </c>
      <c r="E1251" s="32" t="n">
        <f aca="false">IF($A1251="","",IF($C1251&lt;=0,"",1/$C1251^2))</f>
        <v>0.0495347527982572</v>
      </c>
      <c r="F1251" s="33" t="n">
        <f aca="false">IF(OR(ROW()-設定!$B$30&lt;2,ROW()+設定!$B$30&gt;13701,N($A1251)&lt;=0,N(INDEX($A$2:$A$13701,MIN(13700,MAX(1,ROW()-1+設定!$B$30))))&lt;=0,$A1251&lt;設定!$B$28,$A1251&gt;設定!$B$29),0,IF(AND($C1251&gt;=MAX(INDEX($C$1:$C$13701,MAX(1,ROW()-設定!$B$24)):INDEX($C$1:$C$13701,MAX(1,ROW()-1))),$C1251&gt;MAX(INDEX($C$1:$C$13701,MIN(13701,ROW()+1)):INDEX($C$1:$C$13701,MIN(13701,ROW()+設定!$B$24))),$C1251&gt;=設定!$B$32,$C1251&gt;=MAX(MIN(INDEX($C$1:$C$13701,MAX(1,ROW()-設定!$B$26)):INDEX($C$1:$C$13701,MAX(1,ROW()-1))),MIN(INDEX($C$1:$C$13701,MIN(13701,ROW()+1)):INDEX($C$1:$C$13701,MIN(13701,ROW()+設定!$B$26))))*10^(設定!$B$27/20)),1,0))</f>
        <v>0</v>
      </c>
      <c r="G1251" s="33" t="n">
        <f aca="false">$G1250+IF($F1251=1,1,0)</f>
        <v>0</v>
      </c>
      <c r="H1251" s="0" t="str">
        <f aca="false">IF($F1251=1,$G1251,"")</f>
        <v/>
      </c>
    </row>
    <row r="1252" customFormat="false" ht="15" hidden="false" customHeight="false" outlineLevel="0" collapsed="false">
      <c r="A1252" s="30" t="n">
        <v>195.3125</v>
      </c>
      <c r="B1252" s="31" t="n">
        <v>13.2423</v>
      </c>
      <c r="C1252" s="32" t="n">
        <f aca="false">IF($A1252="","",IF(設定!$B$21="dB",10^($B1252/20),ABS($B1252)))</f>
        <v>4.59319623324617</v>
      </c>
      <c r="D1252" s="32" t="n">
        <f aca="false">IF($A1252="","",$A1252^2)</f>
        <v>38146.97265625</v>
      </c>
      <c r="E1252" s="32" t="n">
        <f aca="false">IF($A1252="","",IF($C1252&lt;=0,"",1/$C1252^2))</f>
        <v>0.047399089577301</v>
      </c>
      <c r="F1252" s="33" t="n">
        <f aca="false">IF(OR(ROW()-設定!$B$30&lt;2,ROW()+設定!$B$30&gt;13701,N($A1252)&lt;=0,N(INDEX($A$2:$A$13701,MIN(13700,MAX(1,ROW()-1+設定!$B$30))))&lt;=0,$A1252&lt;設定!$B$28,$A1252&gt;設定!$B$29),0,IF(AND($C1252&gt;=MAX(INDEX($C$1:$C$13701,MAX(1,ROW()-設定!$B$24)):INDEX($C$1:$C$13701,MAX(1,ROW()-1))),$C1252&gt;MAX(INDEX($C$1:$C$13701,MIN(13701,ROW()+1)):INDEX($C$1:$C$13701,MIN(13701,ROW()+設定!$B$24))),$C1252&gt;=設定!$B$32,$C1252&gt;=MAX(MIN(INDEX($C$1:$C$13701,MAX(1,ROW()-設定!$B$26)):INDEX($C$1:$C$13701,MAX(1,ROW()-1))),MIN(INDEX($C$1:$C$13701,MIN(13701,ROW()+1)):INDEX($C$1:$C$13701,MIN(13701,ROW()+設定!$B$26))))*10^(設定!$B$27/20)),1,0))</f>
        <v>0</v>
      </c>
      <c r="G1252" s="33" t="n">
        <f aca="false">$G1251+IF($F1252=1,1,0)</f>
        <v>0</v>
      </c>
      <c r="H1252" s="0" t="str">
        <f aca="false">IF($F1252=1,$G1252,"")</f>
        <v/>
      </c>
    </row>
    <row r="1253" customFormat="false" ht="15" hidden="false" customHeight="false" outlineLevel="0" collapsed="false">
      <c r="A1253" s="30" t="n">
        <v>195.46875</v>
      </c>
      <c r="B1253" s="31" t="n">
        <v>13.267</v>
      </c>
      <c r="C1253" s="32" t="n">
        <f aca="false">IF($A1253="","",IF(設定!$B$21="dB",10^($B1253/20),ABS($B1253)))</f>
        <v>4.60627646059663</v>
      </c>
      <c r="D1253" s="32" t="n">
        <f aca="false">IF($A1253="","",$A1253^2)</f>
        <v>38208.0322265625</v>
      </c>
      <c r="E1253" s="32" t="n">
        <f aca="false">IF($A1253="","",IF($C1253&lt;=0,"",1/$C1253^2))</f>
        <v>0.0471302778402422</v>
      </c>
      <c r="F1253" s="33" t="n">
        <f aca="false">IF(OR(ROW()-設定!$B$30&lt;2,ROW()+設定!$B$30&gt;13701,N($A1253)&lt;=0,N(INDEX($A$2:$A$13701,MIN(13700,MAX(1,ROW()-1+設定!$B$30))))&lt;=0,$A1253&lt;設定!$B$28,$A1253&gt;設定!$B$29),0,IF(AND($C1253&gt;=MAX(INDEX($C$1:$C$13701,MAX(1,ROW()-設定!$B$24)):INDEX($C$1:$C$13701,MAX(1,ROW()-1))),$C1253&gt;MAX(INDEX($C$1:$C$13701,MIN(13701,ROW()+1)):INDEX($C$1:$C$13701,MIN(13701,ROW()+設定!$B$24))),$C1253&gt;=設定!$B$32,$C1253&gt;=MAX(MIN(INDEX($C$1:$C$13701,MAX(1,ROW()-設定!$B$26)):INDEX($C$1:$C$13701,MAX(1,ROW()-1))),MIN(INDEX($C$1:$C$13701,MIN(13701,ROW()+1)):INDEX($C$1:$C$13701,MIN(13701,ROW()+設定!$B$26))))*10^(設定!$B$27/20)),1,0))</f>
        <v>0</v>
      </c>
      <c r="G1253" s="33" t="n">
        <f aca="false">$G1252+IF($F1253=1,1,0)</f>
        <v>0</v>
      </c>
      <c r="H1253" s="0" t="str">
        <f aca="false">IF($F1253=1,$G1253,"")</f>
        <v/>
      </c>
    </row>
    <row r="1254" customFormat="false" ht="15" hidden="false" customHeight="false" outlineLevel="0" collapsed="false">
      <c r="A1254" s="30" t="n">
        <v>195.625</v>
      </c>
      <c r="B1254" s="31" t="n">
        <v>13.2132</v>
      </c>
      <c r="C1254" s="32" t="n">
        <f aca="false">IF($A1254="","",IF(設定!$B$21="dB",10^($B1254/20),ABS($B1254)))</f>
        <v>4.57783357444551</v>
      </c>
      <c r="D1254" s="32" t="n">
        <f aca="false">IF($A1254="","",$A1254^2)</f>
        <v>38269.140625</v>
      </c>
      <c r="E1254" s="32" t="n">
        <f aca="false">IF($A1254="","",IF($C1254&lt;=0,"",1/$C1254^2))</f>
        <v>0.0477177546682773</v>
      </c>
      <c r="F1254" s="33" t="n">
        <f aca="false">IF(OR(ROW()-設定!$B$30&lt;2,ROW()+設定!$B$30&gt;13701,N($A1254)&lt;=0,N(INDEX($A$2:$A$13701,MIN(13700,MAX(1,ROW()-1+設定!$B$30))))&lt;=0,$A1254&lt;設定!$B$28,$A1254&gt;設定!$B$29),0,IF(AND($C1254&gt;=MAX(INDEX($C$1:$C$13701,MAX(1,ROW()-設定!$B$24)):INDEX($C$1:$C$13701,MAX(1,ROW()-1))),$C1254&gt;MAX(INDEX($C$1:$C$13701,MIN(13701,ROW()+1)):INDEX($C$1:$C$13701,MIN(13701,ROW()+設定!$B$24))),$C1254&gt;=設定!$B$32,$C1254&gt;=MAX(MIN(INDEX($C$1:$C$13701,MAX(1,ROW()-設定!$B$26)):INDEX($C$1:$C$13701,MAX(1,ROW()-1))),MIN(INDEX($C$1:$C$13701,MIN(13701,ROW()+1)):INDEX($C$1:$C$13701,MIN(13701,ROW()+設定!$B$26))))*10^(設定!$B$27/20)),1,0))</f>
        <v>0</v>
      </c>
      <c r="G1254" s="33" t="n">
        <f aca="false">$G1253+IF($F1254=1,1,0)</f>
        <v>0</v>
      </c>
      <c r="H1254" s="0" t="str">
        <f aca="false">IF($F1254=1,$G1254,"")</f>
        <v/>
      </c>
    </row>
    <row r="1255" customFormat="false" ht="15" hidden="false" customHeight="false" outlineLevel="0" collapsed="false">
      <c r="A1255" s="30" t="n">
        <v>195.78125</v>
      </c>
      <c r="B1255" s="31" t="n">
        <v>13.3384</v>
      </c>
      <c r="C1255" s="32" t="n">
        <f aca="false">IF($A1255="","",IF(設定!$B$21="dB",10^($B1255/20),ABS($B1255)))</f>
        <v>4.6442971622741</v>
      </c>
      <c r="D1255" s="32" t="n">
        <f aca="false">IF($A1255="","",$A1255^2)</f>
        <v>38330.2978515625</v>
      </c>
      <c r="E1255" s="32" t="n">
        <f aca="false">IF($A1255="","",IF($C1255&lt;=0,"",1/$C1255^2))</f>
        <v>0.0463617691346654</v>
      </c>
      <c r="F1255" s="33" t="n">
        <f aca="false">IF(OR(ROW()-設定!$B$30&lt;2,ROW()+設定!$B$30&gt;13701,N($A1255)&lt;=0,N(INDEX($A$2:$A$13701,MIN(13700,MAX(1,ROW()-1+設定!$B$30))))&lt;=0,$A1255&lt;設定!$B$28,$A1255&gt;設定!$B$29),0,IF(AND($C1255&gt;=MAX(INDEX($C$1:$C$13701,MAX(1,ROW()-設定!$B$24)):INDEX($C$1:$C$13701,MAX(1,ROW()-1))),$C1255&gt;MAX(INDEX($C$1:$C$13701,MIN(13701,ROW()+1)):INDEX($C$1:$C$13701,MIN(13701,ROW()+設定!$B$24))),$C1255&gt;=設定!$B$32,$C1255&gt;=MAX(MIN(INDEX($C$1:$C$13701,MAX(1,ROW()-設定!$B$26)):INDEX($C$1:$C$13701,MAX(1,ROW()-1))),MIN(INDEX($C$1:$C$13701,MIN(13701,ROW()+1)):INDEX($C$1:$C$13701,MIN(13701,ROW()+設定!$B$26))))*10^(設定!$B$27/20)),1,0))</f>
        <v>0</v>
      </c>
      <c r="G1255" s="33" t="n">
        <f aca="false">$G1254+IF($F1255=1,1,0)</f>
        <v>0</v>
      </c>
      <c r="H1255" s="0" t="str">
        <f aca="false">IF($F1255=1,$G1255,"")</f>
        <v/>
      </c>
    </row>
    <row r="1256" customFormat="false" ht="15" hidden="false" customHeight="false" outlineLevel="0" collapsed="false">
      <c r="A1256" s="30" t="n">
        <v>195.9375</v>
      </c>
      <c r="B1256" s="31" t="n">
        <v>13.4429</v>
      </c>
      <c r="C1256" s="32" t="n">
        <f aca="false">IF($A1256="","",IF(設定!$B$21="dB",10^($B1256/20),ABS($B1256)))</f>
        <v>4.7005102061786</v>
      </c>
      <c r="D1256" s="32" t="n">
        <f aca="false">IF($A1256="","",$A1256^2)</f>
        <v>38391.50390625</v>
      </c>
      <c r="E1256" s="32" t="n">
        <f aca="false">IF($A1256="","",IF($C1256&lt;=0,"",1/$C1256^2))</f>
        <v>0.0452595258639637</v>
      </c>
      <c r="F1256" s="33" t="n">
        <f aca="false">IF(OR(ROW()-設定!$B$30&lt;2,ROW()+設定!$B$30&gt;13701,N($A1256)&lt;=0,N(INDEX($A$2:$A$13701,MIN(13700,MAX(1,ROW()-1+設定!$B$30))))&lt;=0,$A1256&lt;設定!$B$28,$A1256&gt;設定!$B$29),0,IF(AND($C1256&gt;=MAX(INDEX($C$1:$C$13701,MAX(1,ROW()-設定!$B$24)):INDEX($C$1:$C$13701,MAX(1,ROW()-1))),$C1256&gt;MAX(INDEX($C$1:$C$13701,MIN(13701,ROW()+1)):INDEX($C$1:$C$13701,MIN(13701,ROW()+設定!$B$24))),$C1256&gt;=設定!$B$32,$C1256&gt;=MAX(MIN(INDEX($C$1:$C$13701,MAX(1,ROW()-設定!$B$26)):INDEX($C$1:$C$13701,MAX(1,ROW()-1))),MIN(INDEX($C$1:$C$13701,MIN(13701,ROW()+1)):INDEX($C$1:$C$13701,MIN(13701,ROW()+設定!$B$26))))*10^(設定!$B$27/20)),1,0))</f>
        <v>0</v>
      </c>
      <c r="G1256" s="33" t="n">
        <f aca="false">$G1255+IF($F1256=1,1,0)</f>
        <v>0</v>
      </c>
      <c r="H1256" s="0" t="str">
        <f aca="false">IF($F1256=1,$G1256,"")</f>
        <v/>
      </c>
    </row>
    <row r="1257" customFormat="false" ht="15" hidden="false" customHeight="false" outlineLevel="0" collapsed="false">
      <c r="A1257" s="30" t="n">
        <v>196.09375</v>
      </c>
      <c r="B1257" s="31" t="n">
        <v>13.2702</v>
      </c>
      <c r="C1257" s="32" t="n">
        <f aca="false">IF($A1257="","",IF(設定!$B$21="dB",10^($B1257/20),ABS($B1257)))</f>
        <v>4.60797378819871</v>
      </c>
      <c r="D1257" s="32" t="n">
        <f aca="false">IF($A1257="","",$A1257^2)</f>
        <v>38452.7587890625</v>
      </c>
      <c r="E1257" s="32" t="n">
        <f aca="false">IF($A1257="","",IF($C1257&lt;=0,"",1/$C1257^2))</f>
        <v>0.0470955637588942</v>
      </c>
      <c r="F1257" s="33" t="n">
        <f aca="false">IF(OR(ROW()-設定!$B$30&lt;2,ROW()+設定!$B$30&gt;13701,N($A1257)&lt;=0,N(INDEX($A$2:$A$13701,MIN(13700,MAX(1,ROW()-1+設定!$B$30))))&lt;=0,$A1257&lt;設定!$B$28,$A1257&gt;設定!$B$29),0,IF(AND($C1257&gt;=MAX(INDEX($C$1:$C$13701,MAX(1,ROW()-設定!$B$24)):INDEX($C$1:$C$13701,MAX(1,ROW()-1))),$C1257&gt;MAX(INDEX($C$1:$C$13701,MIN(13701,ROW()+1)):INDEX($C$1:$C$13701,MIN(13701,ROW()+設定!$B$24))),$C1257&gt;=設定!$B$32,$C1257&gt;=MAX(MIN(INDEX($C$1:$C$13701,MAX(1,ROW()-設定!$B$26)):INDEX($C$1:$C$13701,MAX(1,ROW()-1))),MIN(INDEX($C$1:$C$13701,MIN(13701,ROW()+1)):INDEX($C$1:$C$13701,MIN(13701,ROW()+設定!$B$26))))*10^(設定!$B$27/20)),1,0))</f>
        <v>0</v>
      </c>
      <c r="G1257" s="33" t="n">
        <f aca="false">$G1256+IF($F1257=1,1,0)</f>
        <v>0</v>
      </c>
      <c r="H1257" s="0" t="str">
        <f aca="false">IF($F1257=1,$G1257,"")</f>
        <v/>
      </c>
    </row>
    <row r="1258" customFormat="false" ht="15" hidden="false" customHeight="false" outlineLevel="0" collapsed="false">
      <c r="A1258" s="30" t="n">
        <v>196.25</v>
      </c>
      <c r="B1258" s="31" t="n">
        <v>13.2036</v>
      </c>
      <c r="C1258" s="32" t="n">
        <f aca="false">IF($A1258="","",IF(設定!$B$21="dB",10^($B1258/20),ABS($B1258)))</f>
        <v>4.57277676081233</v>
      </c>
      <c r="D1258" s="32" t="n">
        <f aca="false">IF($A1258="","",$A1258^2)</f>
        <v>38514.0625</v>
      </c>
      <c r="E1258" s="32" t="n">
        <f aca="false">IF($A1258="","",IF($C1258&lt;=0,"",1/$C1258^2))</f>
        <v>0.047823350557117</v>
      </c>
      <c r="F1258" s="33" t="n">
        <f aca="false">IF(OR(ROW()-設定!$B$30&lt;2,ROW()+設定!$B$30&gt;13701,N($A1258)&lt;=0,N(INDEX($A$2:$A$13701,MIN(13700,MAX(1,ROW()-1+設定!$B$30))))&lt;=0,$A1258&lt;設定!$B$28,$A1258&gt;設定!$B$29),0,IF(AND($C1258&gt;=MAX(INDEX($C$1:$C$13701,MAX(1,ROW()-設定!$B$24)):INDEX($C$1:$C$13701,MAX(1,ROW()-1))),$C1258&gt;MAX(INDEX($C$1:$C$13701,MIN(13701,ROW()+1)):INDEX($C$1:$C$13701,MIN(13701,ROW()+設定!$B$24))),$C1258&gt;=設定!$B$32,$C1258&gt;=MAX(MIN(INDEX($C$1:$C$13701,MAX(1,ROW()-設定!$B$26)):INDEX($C$1:$C$13701,MAX(1,ROW()-1))),MIN(INDEX($C$1:$C$13701,MIN(13701,ROW()+1)):INDEX($C$1:$C$13701,MIN(13701,ROW()+設定!$B$26))))*10^(設定!$B$27/20)),1,0))</f>
        <v>0</v>
      </c>
      <c r="G1258" s="33" t="n">
        <f aca="false">$G1257+IF($F1258=1,1,0)</f>
        <v>0</v>
      </c>
      <c r="H1258" s="0" t="str">
        <f aca="false">IF($F1258=1,$G1258,"")</f>
        <v/>
      </c>
    </row>
    <row r="1259" customFormat="false" ht="15" hidden="false" customHeight="false" outlineLevel="0" collapsed="false">
      <c r="A1259" s="30" t="n">
        <v>196.40625</v>
      </c>
      <c r="B1259" s="31" t="n">
        <v>13.5328</v>
      </c>
      <c r="C1259" s="32" t="n">
        <f aca="false">IF($A1259="","",IF(設定!$B$21="dB",10^($B1259/20),ABS($B1259)))</f>
        <v>4.74941369275331</v>
      </c>
      <c r="D1259" s="32" t="n">
        <f aca="false">IF($A1259="","",$A1259^2)</f>
        <v>38575.4150390625</v>
      </c>
      <c r="E1259" s="32" t="n">
        <f aca="false">IF($A1259="","",IF($C1259&lt;=0,"",1/$C1259^2))</f>
        <v>0.0443322731046582</v>
      </c>
      <c r="F1259" s="33" t="n">
        <f aca="false">IF(OR(ROW()-設定!$B$30&lt;2,ROW()+設定!$B$30&gt;13701,N($A1259)&lt;=0,N(INDEX($A$2:$A$13701,MIN(13700,MAX(1,ROW()-1+設定!$B$30))))&lt;=0,$A1259&lt;設定!$B$28,$A1259&gt;設定!$B$29),0,IF(AND($C1259&gt;=MAX(INDEX($C$1:$C$13701,MAX(1,ROW()-設定!$B$24)):INDEX($C$1:$C$13701,MAX(1,ROW()-1))),$C1259&gt;MAX(INDEX($C$1:$C$13701,MIN(13701,ROW()+1)):INDEX($C$1:$C$13701,MIN(13701,ROW()+設定!$B$24))),$C1259&gt;=設定!$B$32,$C1259&gt;=MAX(MIN(INDEX($C$1:$C$13701,MAX(1,ROW()-設定!$B$26)):INDEX($C$1:$C$13701,MAX(1,ROW()-1))),MIN(INDEX($C$1:$C$13701,MIN(13701,ROW()+1)):INDEX($C$1:$C$13701,MIN(13701,ROW()+設定!$B$26))))*10^(設定!$B$27/20)),1,0))</f>
        <v>0</v>
      </c>
      <c r="G1259" s="33" t="n">
        <f aca="false">$G1258+IF($F1259=1,1,0)</f>
        <v>0</v>
      </c>
      <c r="H1259" s="0" t="str">
        <f aca="false">IF($F1259=1,$G1259,"")</f>
        <v/>
      </c>
    </row>
    <row r="1260" customFormat="false" ht="15" hidden="false" customHeight="false" outlineLevel="0" collapsed="false">
      <c r="A1260" s="30" t="n">
        <v>196.5625</v>
      </c>
      <c r="B1260" s="31" t="n">
        <v>13.2785</v>
      </c>
      <c r="C1260" s="32" t="n">
        <f aca="false">IF($A1260="","",IF(設定!$B$21="dB",10^($B1260/20),ABS($B1260)))</f>
        <v>4.61237914716187</v>
      </c>
      <c r="D1260" s="32" t="n">
        <f aca="false">IF($A1260="","",$A1260^2)</f>
        <v>38636.81640625</v>
      </c>
      <c r="E1260" s="32" t="n">
        <f aca="false">IF($A1260="","",IF($C1260&lt;=0,"",1/$C1260^2))</f>
        <v>0.0470056432311377</v>
      </c>
      <c r="F1260" s="33" t="n">
        <f aca="false">IF(OR(ROW()-設定!$B$30&lt;2,ROW()+設定!$B$30&gt;13701,N($A1260)&lt;=0,N(INDEX($A$2:$A$13701,MIN(13700,MAX(1,ROW()-1+設定!$B$30))))&lt;=0,$A1260&lt;設定!$B$28,$A1260&gt;設定!$B$29),0,IF(AND($C1260&gt;=MAX(INDEX($C$1:$C$13701,MAX(1,ROW()-設定!$B$24)):INDEX($C$1:$C$13701,MAX(1,ROW()-1))),$C1260&gt;MAX(INDEX($C$1:$C$13701,MIN(13701,ROW()+1)):INDEX($C$1:$C$13701,MIN(13701,ROW()+設定!$B$24))),$C1260&gt;=設定!$B$32,$C1260&gt;=MAX(MIN(INDEX($C$1:$C$13701,MAX(1,ROW()-設定!$B$26)):INDEX($C$1:$C$13701,MAX(1,ROW()-1))),MIN(INDEX($C$1:$C$13701,MIN(13701,ROW()+1)):INDEX($C$1:$C$13701,MIN(13701,ROW()+設定!$B$26))))*10^(設定!$B$27/20)),1,0))</f>
        <v>0</v>
      </c>
      <c r="G1260" s="33" t="n">
        <f aca="false">$G1259+IF($F1260=1,1,0)</f>
        <v>0</v>
      </c>
      <c r="H1260" s="0" t="str">
        <f aca="false">IF($F1260=1,$G1260,"")</f>
        <v/>
      </c>
    </row>
    <row r="1261" customFormat="false" ht="15" hidden="false" customHeight="false" outlineLevel="0" collapsed="false">
      <c r="A1261" s="30" t="n">
        <v>196.71875</v>
      </c>
      <c r="B1261" s="31" t="n">
        <v>13.1976</v>
      </c>
      <c r="C1261" s="32" t="n">
        <f aca="false">IF($A1261="","",IF(設定!$B$21="dB",10^($B1261/20),ABS($B1261)))</f>
        <v>4.56961908927809</v>
      </c>
      <c r="D1261" s="32" t="n">
        <f aca="false">IF($A1261="","",$A1261^2)</f>
        <v>38698.2666015625</v>
      </c>
      <c r="E1261" s="32" t="n">
        <f aca="false">IF($A1261="","",IF($C1261&lt;=0,"",1/$C1261^2))</f>
        <v>0.0478894666184118</v>
      </c>
      <c r="F1261" s="33" t="n">
        <f aca="false">IF(OR(ROW()-設定!$B$30&lt;2,ROW()+設定!$B$30&gt;13701,N($A1261)&lt;=0,N(INDEX($A$2:$A$13701,MIN(13700,MAX(1,ROW()-1+設定!$B$30))))&lt;=0,$A1261&lt;設定!$B$28,$A1261&gt;設定!$B$29),0,IF(AND($C1261&gt;=MAX(INDEX($C$1:$C$13701,MAX(1,ROW()-設定!$B$24)):INDEX($C$1:$C$13701,MAX(1,ROW()-1))),$C1261&gt;MAX(INDEX($C$1:$C$13701,MIN(13701,ROW()+1)):INDEX($C$1:$C$13701,MIN(13701,ROW()+設定!$B$24))),$C1261&gt;=設定!$B$32,$C1261&gt;=MAX(MIN(INDEX($C$1:$C$13701,MAX(1,ROW()-設定!$B$26)):INDEX($C$1:$C$13701,MAX(1,ROW()-1))),MIN(INDEX($C$1:$C$13701,MIN(13701,ROW()+1)):INDEX($C$1:$C$13701,MIN(13701,ROW()+設定!$B$26))))*10^(設定!$B$27/20)),1,0))</f>
        <v>0</v>
      </c>
      <c r="G1261" s="33" t="n">
        <f aca="false">$G1260+IF($F1261=1,1,0)</f>
        <v>0</v>
      </c>
      <c r="H1261" s="0" t="str">
        <f aca="false">IF($F1261=1,$G1261,"")</f>
        <v/>
      </c>
    </row>
    <row r="1262" customFormat="false" ht="15" hidden="false" customHeight="false" outlineLevel="0" collapsed="false">
      <c r="A1262" s="30" t="n">
        <v>196.875</v>
      </c>
      <c r="B1262" s="31" t="n">
        <v>13.3537</v>
      </c>
      <c r="C1262" s="32" t="n">
        <f aca="false">IF($A1262="","",IF(設定!$B$21="dB",10^($B1262/20),ABS($B1262)))</f>
        <v>4.65248519707805</v>
      </c>
      <c r="D1262" s="32" t="n">
        <f aca="false">IF($A1262="","",$A1262^2)</f>
        <v>38759.765625</v>
      </c>
      <c r="E1262" s="32" t="n">
        <f aca="false">IF($A1262="","",IF($C1262&lt;=0,"",1/$C1262^2))</f>
        <v>0.0461987260647142</v>
      </c>
      <c r="F1262" s="33" t="n">
        <f aca="false">IF(OR(ROW()-設定!$B$30&lt;2,ROW()+設定!$B$30&gt;13701,N($A1262)&lt;=0,N(INDEX($A$2:$A$13701,MIN(13700,MAX(1,ROW()-1+設定!$B$30))))&lt;=0,$A1262&lt;設定!$B$28,$A1262&gt;設定!$B$29),0,IF(AND($C1262&gt;=MAX(INDEX($C$1:$C$13701,MAX(1,ROW()-設定!$B$24)):INDEX($C$1:$C$13701,MAX(1,ROW()-1))),$C1262&gt;MAX(INDEX($C$1:$C$13701,MIN(13701,ROW()+1)):INDEX($C$1:$C$13701,MIN(13701,ROW()+設定!$B$24))),$C1262&gt;=設定!$B$32,$C1262&gt;=MAX(MIN(INDEX($C$1:$C$13701,MAX(1,ROW()-設定!$B$26)):INDEX($C$1:$C$13701,MAX(1,ROW()-1))),MIN(INDEX($C$1:$C$13701,MIN(13701,ROW()+1)):INDEX($C$1:$C$13701,MIN(13701,ROW()+設定!$B$26))))*10^(設定!$B$27/20)),1,0))</f>
        <v>0</v>
      </c>
      <c r="G1262" s="33" t="n">
        <f aca="false">$G1261+IF($F1262=1,1,0)</f>
        <v>0</v>
      </c>
      <c r="H1262" s="0" t="str">
        <f aca="false">IF($F1262=1,$G1262,"")</f>
        <v/>
      </c>
    </row>
    <row r="1263" customFormat="false" ht="15" hidden="false" customHeight="false" outlineLevel="0" collapsed="false">
      <c r="A1263" s="30" t="n">
        <v>197.03125</v>
      </c>
      <c r="B1263" s="31" t="n">
        <v>13.3749</v>
      </c>
      <c r="C1263" s="32" t="n">
        <f aca="false">IF($A1263="","",IF(設定!$B$21="dB",10^($B1263/20),ABS($B1263)))</f>
        <v>4.66385457392523</v>
      </c>
      <c r="D1263" s="32" t="n">
        <f aca="false">IF($A1263="","",$A1263^2)</f>
        <v>38821.3134765625</v>
      </c>
      <c r="E1263" s="32" t="n">
        <f aca="false">IF($A1263="","",IF($C1263&lt;=0,"",1/$C1263^2))</f>
        <v>0.0459737574257851</v>
      </c>
      <c r="F1263" s="33" t="n">
        <f aca="false">IF(OR(ROW()-設定!$B$30&lt;2,ROW()+設定!$B$30&gt;13701,N($A1263)&lt;=0,N(INDEX($A$2:$A$13701,MIN(13700,MAX(1,ROW()-1+設定!$B$30))))&lt;=0,$A1263&lt;設定!$B$28,$A1263&gt;設定!$B$29),0,IF(AND($C1263&gt;=MAX(INDEX($C$1:$C$13701,MAX(1,ROW()-設定!$B$24)):INDEX($C$1:$C$13701,MAX(1,ROW()-1))),$C1263&gt;MAX(INDEX($C$1:$C$13701,MIN(13701,ROW()+1)):INDEX($C$1:$C$13701,MIN(13701,ROW()+設定!$B$24))),$C1263&gt;=設定!$B$32,$C1263&gt;=MAX(MIN(INDEX($C$1:$C$13701,MAX(1,ROW()-設定!$B$26)):INDEX($C$1:$C$13701,MAX(1,ROW()-1))),MIN(INDEX($C$1:$C$13701,MIN(13701,ROW()+1)):INDEX($C$1:$C$13701,MIN(13701,ROW()+設定!$B$26))))*10^(設定!$B$27/20)),1,0))</f>
        <v>0</v>
      </c>
      <c r="G1263" s="33" t="n">
        <f aca="false">$G1262+IF($F1263=1,1,0)</f>
        <v>0</v>
      </c>
      <c r="H1263" s="0" t="str">
        <f aca="false">IF($F1263=1,$G1263,"")</f>
        <v/>
      </c>
    </row>
    <row r="1264" customFormat="false" ht="15" hidden="false" customHeight="false" outlineLevel="0" collapsed="false">
      <c r="A1264" s="30" t="n">
        <v>197.1875</v>
      </c>
      <c r="B1264" s="31" t="n">
        <v>13.2584</v>
      </c>
      <c r="C1264" s="32" t="n">
        <f aca="false">IF($A1264="","",IF(設定!$B$21="dB",10^($B1264/20),ABS($B1264)))</f>
        <v>4.60171798995601</v>
      </c>
      <c r="D1264" s="32" t="n">
        <f aca="false">IF($A1264="","",$A1264^2)</f>
        <v>38882.91015625</v>
      </c>
      <c r="E1264" s="32" t="n">
        <f aca="false">IF($A1264="","",IF($C1264&lt;=0,"",1/$C1264^2))</f>
        <v>0.0472236987755234</v>
      </c>
      <c r="F1264" s="33" t="n">
        <f aca="false">IF(OR(ROW()-設定!$B$30&lt;2,ROW()+設定!$B$30&gt;13701,N($A1264)&lt;=0,N(INDEX($A$2:$A$13701,MIN(13700,MAX(1,ROW()-1+設定!$B$30))))&lt;=0,$A1264&lt;設定!$B$28,$A1264&gt;設定!$B$29),0,IF(AND($C1264&gt;=MAX(INDEX($C$1:$C$13701,MAX(1,ROW()-設定!$B$24)):INDEX($C$1:$C$13701,MAX(1,ROW()-1))),$C1264&gt;MAX(INDEX($C$1:$C$13701,MIN(13701,ROW()+1)):INDEX($C$1:$C$13701,MIN(13701,ROW()+設定!$B$24))),$C1264&gt;=設定!$B$32,$C1264&gt;=MAX(MIN(INDEX($C$1:$C$13701,MAX(1,ROW()-設定!$B$26)):INDEX($C$1:$C$13701,MAX(1,ROW()-1))),MIN(INDEX($C$1:$C$13701,MIN(13701,ROW()+1)):INDEX($C$1:$C$13701,MIN(13701,ROW()+設定!$B$26))))*10^(設定!$B$27/20)),1,0))</f>
        <v>0</v>
      </c>
      <c r="G1264" s="33" t="n">
        <f aca="false">$G1263+IF($F1264=1,1,0)</f>
        <v>0</v>
      </c>
      <c r="H1264" s="0" t="str">
        <f aca="false">IF($F1264=1,$G1264,"")</f>
        <v/>
      </c>
    </row>
    <row r="1265" customFormat="false" ht="15" hidden="false" customHeight="false" outlineLevel="0" collapsed="false">
      <c r="A1265" s="30" t="n">
        <v>197.34375</v>
      </c>
      <c r="B1265" s="31" t="n">
        <v>13.4155</v>
      </c>
      <c r="C1265" s="32" t="n">
        <f aca="false">IF($A1265="","",IF(設定!$B$21="dB",10^($B1265/20),ABS($B1265)))</f>
        <v>4.68570561442518</v>
      </c>
      <c r="D1265" s="32" t="n">
        <f aca="false">IF($A1265="","",$A1265^2)</f>
        <v>38944.5556640625</v>
      </c>
      <c r="E1265" s="32" t="n">
        <f aca="false">IF($A1265="","",IF($C1265&lt;=0,"",1/$C1265^2))</f>
        <v>0.0455459746405995</v>
      </c>
      <c r="F1265" s="33" t="n">
        <f aca="false">IF(OR(ROW()-設定!$B$30&lt;2,ROW()+設定!$B$30&gt;13701,N($A1265)&lt;=0,N(INDEX($A$2:$A$13701,MIN(13700,MAX(1,ROW()-1+設定!$B$30))))&lt;=0,$A1265&lt;設定!$B$28,$A1265&gt;設定!$B$29),0,IF(AND($C1265&gt;=MAX(INDEX($C$1:$C$13701,MAX(1,ROW()-設定!$B$24)):INDEX($C$1:$C$13701,MAX(1,ROW()-1))),$C1265&gt;MAX(INDEX($C$1:$C$13701,MIN(13701,ROW()+1)):INDEX($C$1:$C$13701,MIN(13701,ROW()+設定!$B$24))),$C1265&gt;=設定!$B$32,$C1265&gt;=MAX(MIN(INDEX($C$1:$C$13701,MAX(1,ROW()-設定!$B$26)):INDEX($C$1:$C$13701,MAX(1,ROW()-1))),MIN(INDEX($C$1:$C$13701,MIN(13701,ROW()+1)):INDEX($C$1:$C$13701,MIN(13701,ROW()+設定!$B$26))))*10^(設定!$B$27/20)),1,0))</f>
        <v>0</v>
      </c>
      <c r="G1265" s="33" t="n">
        <f aca="false">$G1264+IF($F1265=1,1,0)</f>
        <v>0</v>
      </c>
      <c r="H1265" s="0" t="str">
        <f aca="false">IF($F1265=1,$G1265,"")</f>
        <v/>
      </c>
    </row>
    <row r="1266" customFormat="false" ht="15" hidden="false" customHeight="false" outlineLevel="0" collapsed="false">
      <c r="A1266" s="30" t="n">
        <v>197.5</v>
      </c>
      <c r="B1266" s="31" t="n">
        <v>13.2841</v>
      </c>
      <c r="C1266" s="32" t="n">
        <f aca="false">IF($A1266="","",IF(設定!$B$21="dB",10^($B1266/20),ABS($B1266)))</f>
        <v>4.6153538167099</v>
      </c>
      <c r="D1266" s="32" t="n">
        <f aca="false">IF($A1266="","",$A1266^2)</f>
        <v>39006.25</v>
      </c>
      <c r="E1266" s="32" t="n">
        <f aca="false">IF($A1266="","",IF($C1266&lt;=0,"",1/$C1266^2))</f>
        <v>0.0469450709756079</v>
      </c>
      <c r="F1266" s="33" t="n">
        <f aca="false">IF(OR(ROW()-設定!$B$30&lt;2,ROW()+設定!$B$30&gt;13701,N($A1266)&lt;=0,N(INDEX($A$2:$A$13701,MIN(13700,MAX(1,ROW()-1+設定!$B$30))))&lt;=0,$A1266&lt;設定!$B$28,$A1266&gt;設定!$B$29),0,IF(AND($C1266&gt;=MAX(INDEX($C$1:$C$13701,MAX(1,ROW()-設定!$B$24)):INDEX($C$1:$C$13701,MAX(1,ROW()-1))),$C1266&gt;MAX(INDEX($C$1:$C$13701,MIN(13701,ROW()+1)):INDEX($C$1:$C$13701,MIN(13701,ROW()+設定!$B$24))),$C1266&gt;=設定!$B$32,$C1266&gt;=MAX(MIN(INDEX($C$1:$C$13701,MAX(1,ROW()-設定!$B$26)):INDEX($C$1:$C$13701,MAX(1,ROW()-1))),MIN(INDEX($C$1:$C$13701,MIN(13701,ROW()+1)):INDEX($C$1:$C$13701,MIN(13701,ROW()+設定!$B$26))))*10^(設定!$B$27/20)),1,0))</f>
        <v>0</v>
      </c>
      <c r="G1266" s="33" t="n">
        <f aca="false">$G1265+IF($F1266=1,1,0)</f>
        <v>0</v>
      </c>
      <c r="H1266" s="0" t="str">
        <f aca="false">IF($F1266=1,$G1266,"")</f>
        <v/>
      </c>
    </row>
    <row r="1267" customFormat="false" ht="15" hidden="false" customHeight="false" outlineLevel="0" collapsed="false">
      <c r="A1267" s="30" t="n">
        <v>197.65625</v>
      </c>
      <c r="B1267" s="31" t="n">
        <v>13.2399</v>
      </c>
      <c r="C1267" s="32" t="n">
        <f aca="false">IF($A1267="","",IF(設定!$B$21="dB",10^($B1267/20),ABS($B1267)))</f>
        <v>4.59192726154806</v>
      </c>
      <c r="D1267" s="32" t="n">
        <f aca="false">IF($A1267="","",$A1267^2)</f>
        <v>39067.9931640625</v>
      </c>
      <c r="E1267" s="32" t="n">
        <f aca="false">IF($A1267="","",IF($C1267&lt;=0,"",1/$C1267^2))</f>
        <v>0.0474252905211222</v>
      </c>
      <c r="F1267" s="33" t="n">
        <f aca="false">IF(OR(ROW()-設定!$B$30&lt;2,ROW()+設定!$B$30&gt;13701,N($A1267)&lt;=0,N(INDEX($A$2:$A$13701,MIN(13700,MAX(1,ROW()-1+設定!$B$30))))&lt;=0,$A1267&lt;設定!$B$28,$A1267&gt;設定!$B$29),0,IF(AND($C1267&gt;=MAX(INDEX($C$1:$C$13701,MAX(1,ROW()-設定!$B$24)):INDEX($C$1:$C$13701,MAX(1,ROW()-1))),$C1267&gt;MAX(INDEX($C$1:$C$13701,MIN(13701,ROW()+1)):INDEX($C$1:$C$13701,MIN(13701,ROW()+設定!$B$24))),$C1267&gt;=設定!$B$32,$C1267&gt;=MAX(MIN(INDEX($C$1:$C$13701,MAX(1,ROW()-設定!$B$26)):INDEX($C$1:$C$13701,MAX(1,ROW()-1))),MIN(INDEX($C$1:$C$13701,MIN(13701,ROW()+1)):INDEX($C$1:$C$13701,MIN(13701,ROW()+設定!$B$26))))*10^(設定!$B$27/20)),1,0))</f>
        <v>0</v>
      </c>
      <c r="G1267" s="33" t="n">
        <f aca="false">$G1266+IF($F1267=1,1,0)</f>
        <v>0</v>
      </c>
      <c r="H1267" s="0" t="str">
        <f aca="false">IF($F1267=1,$G1267,"")</f>
        <v/>
      </c>
    </row>
    <row r="1268" customFormat="false" ht="15" hidden="false" customHeight="false" outlineLevel="0" collapsed="false">
      <c r="A1268" s="30" t="n">
        <v>197.8125</v>
      </c>
      <c r="B1268" s="31" t="n">
        <v>13.3571</v>
      </c>
      <c r="C1268" s="32" t="n">
        <f aca="false">IF($A1268="","",IF(設定!$B$21="dB",10^($B1268/20),ABS($B1268)))</f>
        <v>4.65430671988297</v>
      </c>
      <c r="D1268" s="32" t="n">
        <f aca="false">IF($A1268="","",$A1268^2)</f>
        <v>39129.78515625</v>
      </c>
      <c r="E1268" s="32" t="n">
        <f aca="false">IF($A1268="","",IF($C1268&lt;=0,"",1/$C1268^2))</f>
        <v>0.0461625722093029</v>
      </c>
      <c r="F1268" s="33" t="n">
        <f aca="false">IF(OR(ROW()-設定!$B$30&lt;2,ROW()+設定!$B$30&gt;13701,N($A1268)&lt;=0,N(INDEX($A$2:$A$13701,MIN(13700,MAX(1,ROW()-1+設定!$B$30))))&lt;=0,$A1268&lt;設定!$B$28,$A1268&gt;設定!$B$29),0,IF(AND($C1268&gt;=MAX(INDEX($C$1:$C$13701,MAX(1,ROW()-設定!$B$24)):INDEX($C$1:$C$13701,MAX(1,ROW()-1))),$C1268&gt;MAX(INDEX($C$1:$C$13701,MIN(13701,ROW()+1)):INDEX($C$1:$C$13701,MIN(13701,ROW()+設定!$B$24))),$C1268&gt;=設定!$B$32,$C1268&gt;=MAX(MIN(INDEX($C$1:$C$13701,MAX(1,ROW()-設定!$B$26)):INDEX($C$1:$C$13701,MAX(1,ROW()-1))),MIN(INDEX($C$1:$C$13701,MIN(13701,ROW()+1)):INDEX($C$1:$C$13701,MIN(13701,ROW()+設定!$B$26))))*10^(設定!$B$27/20)),1,0))</f>
        <v>0</v>
      </c>
      <c r="G1268" s="33" t="n">
        <f aca="false">$G1267+IF($F1268=1,1,0)</f>
        <v>0</v>
      </c>
      <c r="H1268" s="0" t="str">
        <f aca="false">IF($F1268=1,$G1268,"")</f>
        <v/>
      </c>
    </row>
    <row r="1269" customFormat="false" ht="15" hidden="false" customHeight="false" outlineLevel="0" collapsed="false">
      <c r="A1269" s="30" t="n">
        <v>197.96875</v>
      </c>
      <c r="B1269" s="31" t="n">
        <v>13.4201</v>
      </c>
      <c r="C1269" s="32" t="n">
        <f aca="false">IF($A1269="","",IF(設定!$B$21="dB",10^($B1269/20),ABS($B1269)))</f>
        <v>4.68818779589861</v>
      </c>
      <c r="D1269" s="32" t="n">
        <f aca="false">IF($A1269="","",$A1269^2)</f>
        <v>39191.6259765625</v>
      </c>
      <c r="E1269" s="32" t="n">
        <f aca="false">IF($A1269="","",IF($C1269&lt;=0,"",1/$C1269^2))</f>
        <v>0.0454977583783415</v>
      </c>
      <c r="F1269" s="33" t="n">
        <f aca="false">IF(OR(ROW()-設定!$B$30&lt;2,ROW()+設定!$B$30&gt;13701,N($A1269)&lt;=0,N(INDEX($A$2:$A$13701,MIN(13700,MAX(1,ROW()-1+設定!$B$30))))&lt;=0,$A1269&lt;設定!$B$28,$A1269&gt;設定!$B$29),0,IF(AND($C1269&gt;=MAX(INDEX($C$1:$C$13701,MAX(1,ROW()-設定!$B$24)):INDEX($C$1:$C$13701,MAX(1,ROW()-1))),$C1269&gt;MAX(INDEX($C$1:$C$13701,MIN(13701,ROW()+1)):INDEX($C$1:$C$13701,MIN(13701,ROW()+設定!$B$24))),$C1269&gt;=設定!$B$32,$C1269&gt;=MAX(MIN(INDEX($C$1:$C$13701,MAX(1,ROW()-設定!$B$26)):INDEX($C$1:$C$13701,MAX(1,ROW()-1))),MIN(INDEX($C$1:$C$13701,MIN(13701,ROW()+1)):INDEX($C$1:$C$13701,MIN(13701,ROW()+設定!$B$26))))*10^(設定!$B$27/20)),1,0))</f>
        <v>0</v>
      </c>
      <c r="G1269" s="33" t="n">
        <f aca="false">$G1268+IF($F1269=1,1,0)</f>
        <v>0</v>
      </c>
      <c r="H1269" s="0" t="str">
        <f aca="false">IF($F1269=1,$G1269,"")</f>
        <v/>
      </c>
    </row>
    <row r="1270" customFormat="false" ht="15" hidden="false" customHeight="false" outlineLevel="0" collapsed="false">
      <c r="A1270" s="30" t="n">
        <v>198.125</v>
      </c>
      <c r="B1270" s="31" t="n">
        <v>13.276</v>
      </c>
      <c r="C1270" s="32" t="n">
        <f aca="false">IF($A1270="","",IF(設定!$B$21="dB",10^($B1270/20),ABS($B1270)))</f>
        <v>4.61105178875983</v>
      </c>
      <c r="D1270" s="32" t="n">
        <f aca="false">IF($A1270="","",$A1270^2)</f>
        <v>39253.515625</v>
      </c>
      <c r="E1270" s="32" t="n">
        <f aca="false">IF($A1270="","",IF($C1270&lt;=0,"",1/$C1270^2))</f>
        <v>0.0470327096440778</v>
      </c>
      <c r="F1270" s="33" t="n">
        <f aca="false">IF(OR(ROW()-設定!$B$30&lt;2,ROW()+設定!$B$30&gt;13701,N($A1270)&lt;=0,N(INDEX($A$2:$A$13701,MIN(13700,MAX(1,ROW()-1+設定!$B$30))))&lt;=0,$A1270&lt;設定!$B$28,$A1270&gt;設定!$B$29),0,IF(AND($C1270&gt;=MAX(INDEX($C$1:$C$13701,MAX(1,ROW()-設定!$B$24)):INDEX($C$1:$C$13701,MAX(1,ROW()-1))),$C1270&gt;MAX(INDEX($C$1:$C$13701,MIN(13701,ROW()+1)):INDEX($C$1:$C$13701,MIN(13701,ROW()+設定!$B$24))),$C1270&gt;=設定!$B$32,$C1270&gt;=MAX(MIN(INDEX($C$1:$C$13701,MAX(1,ROW()-設定!$B$26)):INDEX($C$1:$C$13701,MAX(1,ROW()-1))),MIN(INDEX($C$1:$C$13701,MIN(13701,ROW()+1)):INDEX($C$1:$C$13701,MIN(13701,ROW()+設定!$B$26))))*10^(設定!$B$27/20)),1,0))</f>
        <v>0</v>
      </c>
      <c r="G1270" s="33" t="n">
        <f aca="false">$G1269+IF($F1270=1,1,0)</f>
        <v>0</v>
      </c>
      <c r="H1270" s="0" t="str">
        <f aca="false">IF($F1270=1,$G1270,"")</f>
        <v/>
      </c>
    </row>
    <row r="1271" customFormat="false" ht="15" hidden="false" customHeight="false" outlineLevel="0" collapsed="false">
      <c r="A1271" s="30" t="n">
        <v>198.28125</v>
      </c>
      <c r="B1271" s="31" t="n">
        <v>13.3777</v>
      </c>
      <c r="C1271" s="32" t="n">
        <f aca="false">IF($A1271="","",IF(設定!$B$21="dB",10^($B1271/20),ABS($B1271)))</f>
        <v>4.66535826536112</v>
      </c>
      <c r="D1271" s="32" t="n">
        <f aca="false">IF($A1271="","",$A1271^2)</f>
        <v>39315.4541015625</v>
      </c>
      <c r="E1271" s="32" t="n">
        <f aca="false">IF($A1271="","",IF($C1271&lt;=0,"",1/$C1271^2))</f>
        <v>0.0459441266018756</v>
      </c>
      <c r="F1271" s="33" t="n">
        <f aca="false">IF(OR(ROW()-設定!$B$30&lt;2,ROW()+設定!$B$30&gt;13701,N($A1271)&lt;=0,N(INDEX($A$2:$A$13701,MIN(13700,MAX(1,ROW()-1+設定!$B$30))))&lt;=0,$A1271&lt;設定!$B$28,$A1271&gt;設定!$B$29),0,IF(AND($C1271&gt;=MAX(INDEX($C$1:$C$13701,MAX(1,ROW()-設定!$B$24)):INDEX($C$1:$C$13701,MAX(1,ROW()-1))),$C1271&gt;MAX(INDEX($C$1:$C$13701,MIN(13701,ROW()+1)):INDEX($C$1:$C$13701,MIN(13701,ROW()+設定!$B$24))),$C1271&gt;=設定!$B$32,$C1271&gt;=MAX(MIN(INDEX($C$1:$C$13701,MAX(1,ROW()-設定!$B$26)):INDEX($C$1:$C$13701,MAX(1,ROW()-1))),MIN(INDEX($C$1:$C$13701,MIN(13701,ROW()+1)):INDEX($C$1:$C$13701,MIN(13701,ROW()+設定!$B$26))))*10^(設定!$B$27/20)),1,0))</f>
        <v>0</v>
      </c>
      <c r="G1271" s="33" t="n">
        <f aca="false">$G1270+IF($F1271=1,1,0)</f>
        <v>0</v>
      </c>
      <c r="H1271" s="0" t="str">
        <f aca="false">IF($F1271=1,$G1271,"")</f>
        <v/>
      </c>
    </row>
    <row r="1272" customFormat="false" ht="15" hidden="false" customHeight="false" outlineLevel="0" collapsed="false">
      <c r="A1272" s="30" t="n">
        <v>198.4375</v>
      </c>
      <c r="B1272" s="31" t="n">
        <v>13.3351</v>
      </c>
      <c r="C1272" s="32" t="n">
        <f aca="false">IF($A1272="","",IF(設定!$B$21="dB",10^($B1272/20),ABS($B1272)))</f>
        <v>4.64253300566709</v>
      </c>
      <c r="D1272" s="32" t="n">
        <f aca="false">IF($A1272="","",$A1272^2)</f>
        <v>39377.44140625</v>
      </c>
      <c r="E1272" s="32" t="n">
        <f aca="false">IF($A1272="","",IF($C1272&lt;=0,"",1/$C1272^2))</f>
        <v>0.0463970106552619</v>
      </c>
      <c r="F1272" s="33" t="n">
        <f aca="false">IF(OR(ROW()-設定!$B$30&lt;2,ROW()+設定!$B$30&gt;13701,N($A1272)&lt;=0,N(INDEX($A$2:$A$13701,MIN(13700,MAX(1,ROW()-1+設定!$B$30))))&lt;=0,$A1272&lt;設定!$B$28,$A1272&gt;設定!$B$29),0,IF(AND($C1272&gt;=MAX(INDEX($C$1:$C$13701,MAX(1,ROW()-設定!$B$24)):INDEX($C$1:$C$13701,MAX(1,ROW()-1))),$C1272&gt;MAX(INDEX($C$1:$C$13701,MIN(13701,ROW()+1)):INDEX($C$1:$C$13701,MIN(13701,ROW()+設定!$B$24))),$C1272&gt;=設定!$B$32,$C1272&gt;=MAX(MIN(INDEX($C$1:$C$13701,MAX(1,ROW()-設定!$B$26)):INDEX($C$1:$C$13701,MAX(1,ROW()-1))),MIN(INDEX($C$1:$C$13701,MIN(13701,ROW()+1)):INDEX($C$1:$C$13701,MIN(13701,ROW()+設定!$B$26))))*10^(設定!$B$27/20)),1,0))</f>
        <v>0</v>
      </c>
      <c r="G1272" s="33" t="n">
        <f aca="false">$G1271+IF($F1272=1,1,0)</f>
        <v>0</v>
      </c>
      <c r="H1272" s="0" t="str">
        <f aca="false">IF($F1272=1,$G1272,"")</f>
        <v/>
      </c>
    </row>
    <row r="1273" customFormat="false" ht="15" hidden="false" customHeight="false" outlineLevel="0" collapsed="false">
      <c r="A1273" s="30" t="n">
        <v>198.59375</v>
      </c>
      <c r="B1273" s="31" t="n">
        <v>13.6363</v>
      </c>
      <c r="C1273" s="32" t="n">
        <f aca="false">IF($A1273="","",IF(設定!$B$21="dB",10^($B1273/20),ABS($B1273)))</f>
        <v>4.80634564969044</v>
      </c>
      <c r="D1273" s="32" t="n">
        <f aca="false">IF($A1273="","",$A1273^2)</f>
        <v>39439.4775390625</v>
      </c>
      <c r="E1273" s="32" t="n">
        <f aca="false">IF($A1273="","",IF($C1273&lt;=0,"",1/$C1273^2))</f>
        <v>0.0432882471008265</v>
      </c>
      <c r="F1273" s="33" t="n">
        <f aca="false">IF(OR(ROW()-設定!$B$30&lt;2,ROW()+設定!$B$30&gt;13701,N($A1273)&lt;=0,N(INDEX($A$2:$A$13701,MIN(13700,MAX(1,ROW()-1+設定!$B$30))))&lt;=0,$A1273&lt;設定!$B$28,$A1273&gt;設定!$B$29),0,IF(AND($C1273&gt;=MAX(INDEX($C$1:$C$13701,MAX(1,ROW()-設定!$B$24)):INDEX($C$1:$C$13701,MAX(1,ROW()-1))),$C1273&gt;MAX(INDEX($C$1:$C$13701,MIN(13701,ROW()+1)):INDEX($C$1:$C$13701,MIN(13701,ROW()+設定!$B$24))),$C1273&gt;=設定!$B$32,$C1273&gt;=MAX(MIN(INDEX($C$1:$C$13701,MAX(1,ROW()-設定!$B$26)):INDEX($C$1:$C$13701,MAX(1,ROW()-1))),MIN(INDEX($C$1:$C$13701,MIN(13701,ROW()+1)):INDEX($C$1:$C$13701,MIN(13701,ROW()+設定!$B$26))))*10^(設定!$B$27/20)),1,0))</f>
        <v>0</v>
      </c>
      <c r="G1273" s="33" t="n">
        <f aca="false">$G1272+IF($F1273=1,1,0)</f>
        <v>0</v>
      </c>
      <c r="H1273" s="0" t="str">
        <f aca="false">IF($F1273=1,$G1273,"")</f>
        <v/>
      </c>
    </row>
    <row r="1274" customFormat="false" ht="15" hidden="false" customHeight="false" outlineLevel="0" collapsed="false">
      <c r="A1274" s="30" t="n">
        <v>198.75</v>
      </c>
      <c r="B1274" s="31" t="n">
        <v>13.2747</v>
      </c>
      <c r="C1274" s="32" t="n">
        <f aca="false">IF($A1274="","",IF(設定!$B$21="dB",10^($B1274/20),ABS($B1274)))</f>
        <v>4.61036171335996</v>
      </c>
      <c r="D1274" s="32" t="n">
        <f aca="false">IF($A1274="","",$A1274^2)</f>
        <v>39501.5625</v>
      </c>
      <c r="E1274" s="32" t="n">
        <f aca="false">IF($A1274="","",IF($C1274&lt;=0,"",1/$C1274^2))</f>
        <v>0.0470467903374966</v>
      </c>
      <c r="F1274" s="33" t="n">
        <f aca="false">IF(OR(ROW()-設定!$B$30&lt;2,ROW()+設定!$B$30&gt;13701,N($A1274)&lt;=0,N(INDEX($A$2:$A$13701,MIN(13700,MAX(1,ROW()-1+設定!$B$30))))&lt;=0,$A1274&lt;設定!$B$28,$A1274&gt;設定!$B$29),0,IF(AND($C1274&gt;=MAX(INDEX($C$1:$C$13701,MAX(1,ROW()-設定!$B$24)):INDEX($C$1:$C$13701,MAX(1,ROW()-1))),$C1274&gt;MAX(INDEX($C$1:$C$13701,MIN(13701,ROW()+1)):INDEX($C$1:$C$13701,MIN(13701,ROW()+設定!$B$24))),$C1274&gt;=設定!$B$32,$C1274&gt;=MAX(MIN(INDEX($C$1:$C$13701,MAX(1,ROW()-設定!$B$26)):INDEX($C$1:$C$13701,MAX(1,ROW()-1))),MIN(INDEX($C$1:$C$13701,MIN(13701,ROW()+1)):INDEX($C$1:$C$13701,MIN(13701,ROW()+設定!$B$26))))*10^(設定!$B$27/20)),1,0))</f>
        <v>0</v>
      </c>
      <c r="G1274" s="33" t="n">
        <f aca="false">$G1273+IF($F1274=1,1,0)</f>
        <v>0</v>
      </c>
      <c r="H1274" s="0" t="str">
        <f aca="false">IF($F1274=1,$G1274,"")</f>
        <v/>
      </c>
    </row>
    <row r="1275" customFormat="false" ht="15" hidden="false" customHeight="false" outlineLevel="0" collapsed="false">
      <c r="A1275" s="30" t="n">
        <v>198.90625</v>
      </c>
      <c r="B1275" s="31" t="n">
        <v>13.4928</v>
      </c>
      <c r="C1275" s="32" t="n">
        <f aca="false">IF($A1275="","",IF(設定!$B$21="dB",10^($B1275/20),ABS($B1275)))</f>
        <v>4.72759211901017</v>
      </c>
      <c r="D1275" s="32" t="n">
        <f aca="false">IF($A1275="","",$A1275^2)</f>
        <v>39563.6962890625</v>
      </c>
      <c r="E1275" s="32" t="n">
        <f aca="false">IF($A1275="","",IF($C1275&lt;=0,"",1/$C1275^2))</f>
        <v>0.044742474577216</v>
      </c>
      <c r="F1275" s="33" t="n">
        <f aca="false">IF(OR(ROW()-設定!$B$30&lt;2,ROW()+設定!$B$30&gt;13701,N($A1275)&lt;=0,N(INDEX($A$2:$A$13701,MIN(13700,MAX(1,ROW()-1+設定!$B$30))))&lt;=0,$A1275&lt;設定!$B$28,$A1275&gt;設定!$B$29),0,IF(AND($C1275&gt;=MAX(INDEX($C$1:$C$13701,MAX(1,ROW()-設定!$B$24)):INDEX($C$1:$C$13701,MAX(1,ROW()-1))),$C1275&gt;MAX(INDEX($C$1:$C$13701,MIN(13701,ROW()+1)):INDEX($C$1:$C$13701,MIN(13701,ROW()+設定!$B$24))),$C1275&gt;=設定!$B$32,$C1275&gt;=MAX(MIN(INDEX($C$1:$C$13701,MAX(1,ROW()-設定!$B$26)):INDEX($C$1:$C$13701,MAX(1,ROW()-1))),MIN(INDEX($C$1:$C$13701,MIN(13701,ROW()+1)):INDEX($C$1:$C$13701,MIN(13701,ROW()+設定!$B$26))))*10^(設定!$B$27/20)),1,0))</f>
        <v>0</v>
      </c>
      <c r="G1275" s="33" t="n">
        <f aca="false">$G1274+IF($F1275=1,1,0)</f>
        <v>0</v>
      </c>
      <c r="H1275" s="0" t="str">
        <f aca="false">IF($F1275=1,$G1275,"")</f>
        <v/>
      </c>
    </row>
    <row r="1276" customFormat="false" ht="15" hidden="false" customHeight="false" outlineLevel="0" collapsed="false">
      <c r="A1276" s="30" t="n">
        <v>199.0625</v>
      </c>
      <c r="B1276" s="31" t="n">
        <v>13.3461</v>
      </c>
      <c r="C1276" s="32" t="n">
        <f aca="false">IF($A1276="","",IF(設定!$B$21="dB",10^($B1276/20),ABS($B1276)))</f>
        <v>4.64841613515344</v>
      </c>
      <c r="D1276" s="32" t="n">
        <f aca="false">IF($A1276="","",$A1276^2)</f>
        <v>39625.87890625</v>
      </c>
      <c r="E1276" s="32" t="n">
        <f aca="false">IF($A1276="","",IF($C1276&lt;=0,"",1/$C1276^2))</f>
        <v>0.0462796429833823</v>
      </c>
      <c r="F1276" s="33" t="n">
        <f aca="false">IF(OR(ROW()-設定!$B$30&lt;2,ROW()+設定!$B$30&gt;13701,N($A1276)&lt;=0,N(INDEX($A$2:$A$13701,MIN(13700,MAX(1,ROW()-1+設定!$B$30))))&lt;=0,$A1276&lt;設定!$B$28,$A1276&gt;設定!$B$29),0,IF(AND($C1276&gt;=MAX(INDEX($C$1:$C$13701,MAX(1,ROW()-設定!$B$24)):INDEX($C$1:$C$13701,MAX(1,ROW()-1))),$C1276&gt;MAX(INDEX($C$1:$C$13701,MIN(13701,ROW()+1)):INDEX($C$1:$C$13701,MIN(13701,ROW()+設定!$B$24))),$C1276&gt;=設定!$B$32,$C1276&gt;=MAX(MIN(INDEX($C$1:$C$13701,MAX(1,ROW()-設定!$B$26)):INDEX($C$1:$C$13701,MAX(1,ROW()-1))),MIN(INDEX($C$1:$C$13701,MIN(13701,ROW()+1)):INDEX($C$1:$C$13701,MIN(13701,ROW()+設定!$B$26))))*10^(設定!$B$27/20)),1,0))</f>
        <v>0</v>
      </c>
      <c r="G1276" s="33" t="n">
        <f aca="false">$G1275+IF($F1276=1,1,0)</f>
        <v>0</v>
      </c>
      <c r="H1276" s="0" t="str">
        <f aca="false">IF($F1276=1,$G1276,"")</f>
        <v/>
      </c>
    </row>
    <row r="1277" customFormat="false" ht="15" hidden="false" customHeight="false" outlineLevel="0" collapsed="false">
      <c r="A1277" s="30" t="n">
        <v>199.21875</v>
      </c>
      <c r="B1277" s="31" t="n">
        <v>13.3401</v>
      </c>
      <c r="C1277" s="32" t="n">
        <f aca="false">IF($A1277="","",IF(設定!$B$21="dB",10^($B1277/20),ABS($B1277)))</f>
        <v>4.64520623183276</v>
      </c>
      <c r="D1277" s="32" t="n">
        <f aca="false">IF($A1277="","",$A1277^2)</f>
        <v>39688.1103515625</v>
      </c>
      <c r="E1277" s="32" t="n">
        <f aca="false">IF($A1277="","",IF($C1277&lt;=0,"",1/$C1277^2))</f>
        <v>0.0463436248599457</v>
      </c>
      <c r="F1277" s="33" t="n">
        <f aca="false">IF(OR(ROW()-設定!$B$30&lt;2,ROW()+設定!$B$30&gt;13701,N($A1277)&lt;=0,N(INDEX($A$2:$A$13701,MIN(13700,MAX(1,ROW()-1+設定!$B$30))))&lt;=0,$A1277&lt;設定!$B$28,$A1277&gt;設定!$B$29),0,IF(AND($C1277&gt;=MAX(INDEX($C$1:$C$13701,MAX(1,ROW()-設定!$B$24)):INDEX($C$1:$C$13701,MAX(1,ROW()-1))),$C1277&gt;MAX(INDEX($C$1:$C$13701,MIN(13701,ROW()+1)):INDEX($C$1:$C$13701,MIN(13701,ROW()+設定!$B$24))),$C1277&gt;=設定!$B$32,$C1277&gt;=MAX(MIN(INDEX($C$1:$C$13701,MAX(1,ROW()-設定!$B$26)):INDEX($C$1:$C$13701,MAX(1,ROW()-1))),MIN(INDEX($C$1:$C$13701,MIN(13701,ROW()+1)):INDEX($C$1:$C$13701,MIN(13701,ROW()+設定!$B$26))))*10^(設定!$B$27/20)),1,0))</f>
        <v>0</v>
      </c>
      <c r="G1277" s="33" t="n">
        <f aca="false">$G1276+IF($F1277=1,1,0)</f>
        <v>0</v>
      </c>
      <c r="H1277" s="0" t="str">
        <f aca="false">IF($F1277=1,$G1277,"")</f>
        <v/>
      </c>
    </row>
    <row r="1278" customFormat="false" ht="15" hidden="false" customHeight="false" outlineLevel="0" collapsed="false">
      <c r="A1278" s="30" t="n">
        <v>199.375</v>
      </c>
      <c r="B1278" s="31" t="n">
        <v>13.4299</v>
      </c>
      <c r="C1278" s="32" t="n">
        <f aca="false">IF($A1278="","",IF(設定!$B$21="dB",10^($B1278/20),ABS($B1278)))</f>
        <v>4.69348030717195</v>
      </c>
      <c r="D1278" s="32" t="n">
        <f aca="false">IF($A1278="","",$A1278^2)</f>
        <v>39750.390625</v>
      </c>
      <c r="E1278" s="32" t="n">
        <f aca="false">IF($A1278="","",IF($C1278&lt;=0,"",1/$C1278^2))</f>
        <v>0.0453952069162538</v>
      </c>
      <c r="F1278" s="33" t="n">
        <f aca="false">IF(OR(ROW()-設定!$B$30&lt;2,ROW()+設定!$B$30&gt;13701,N($A1278)&lt;=0,N(INDEX($A$2:$A$13701,MIN(13700,MAX(1,ROW()-1+設定!$B$30))))&lt;=0,$A1278&lt;設定!$B$28,$A1278&gt;設定!$B$29),0,IF(AND($C1278&gt;=MAX(INDEX($C$1:$C$13701,MAX(1,ROW()-設定!$B$24)):INDEX($C$1:$C$13701,MAX(1,ROW()-1))),$C1278&gt;MAX(INDEX($C$1:$C$13701,MIN(13701,ROW()+1)):INDEX($C$1:$C$13701,MIN(13701,ROW()+設定!$B$24))),$C1278&gt;=設定!$B$32,$C1278&gt;=MAX(MIN(INDEX($C$1:$C$13701,MAX(1,ROW()-設定!$B$26)):INDEX($C$1:$C$13701,MAX(1,ROW()-1))),MIN(INDEX($C$1:$C$13701,MIN(13701,ROW()+1)):INDEX($C$1:$C$13701,MIN(13701,ROW()+設定!$B$26))))*10^(設定!$B$27/20)),1,0))</f>
        <v>0</v>
      </c>
      <c r="G1278" s="33" t="n">
        <f aca="false">$G1277+IF($F1278=1,1,0)</f>
        <v>0</v>
      </c>
      <c r="H1278" s="0" t="str">
        <f aca="false">IF($F1278=1,$G1278,"")</f>
        <v/>
      </c>
    </row>
    <row r="1279" customFormat="false" ht="15" hidden="false" customHeight="false" outlineLevel="0" collapsed="false">
      <c r="A1279" s="30" t="n">
        <v>199.53125</v>
      </c>
      <c r="B1279" s="31" t="n">
        <v>13.4491</v>
      </c>
      <c r="C1279" s="32" t="n">
        <f aca="false">IF($A1279="","",IF(設定!$B$21="dB",10^($B1279/20),ABS($B1279)))</f>
        <v>4.70386663461407</v>
      </c>
      <c r="D1279" s="32" t="n">
        <f aca="false">IF($A1279="","",$A1279^2)</f>
        <v>39812.7197265625</v>
      </c>
      <c r="E1279" s="32" t="n">
        <f aca="false">IF($A1279="","",IF($C1279&lt;=0,"",1/$C1279^2))</f>
        <v>0.0451949593386707</v>
      </c>
      <c r="F1279" s="33" t="n">
        <f aca="false">IF(OR(ROW()-設定!$B$30&lt;2,ROW()+設定!$B$30&gt;13701,N($A1279)&lt;=0,N(INDEX($A$2:$A$13701,MIN(13700,MAX(1,ROW()-1+設定!$B$30))))&lt;=0,$A1279&lt;設定!$B$28,$A1279&gt;設定!$B$29),0,IF(AND($C1279&gt;=MAX(INDEX($C$1:$C$13701,MAX(1,ROW()-設定!$B$24)):INDEX($C$1:$C$13701,MAX(1,ROW()-1))),$C1279&gt;MAX(INDEX($C$1:$C$13701,MIN(13701,ROW()+1)):INDEX($C$1:$C$13701,MIN(13701,ROW()+設定!$B$24))),$C1279&gt;=設定!$B$32,$C1279&gt;=MAX(MIN(INDEX($C$1:$C$13701,MAX(1,ROW()-設定!$B$26)):INDEX($C$1:$C$13701,MAX(1,ROW()-1))),MIN(INDEX($C$1:$C$13701,MIN(13701,ROW()+1)):INDEX($C$1:$C$13701,MIN(13701,ROW()+設定!$B$26))))*10^(設定!$B$27/20)),1,0))</f>
        <v>0</v>
      </c>
      <c r="G1279" s="33" t="n">
        <f aca="false">$G1278+IF($F1279=1,1,0)</f>
        <v>0</v>
      </c>
      <c r="H1279" s="0" t="str">
        <f aca="false">IF($F1279=1,$G1279,"")</f>
        <v/>
      </c>
    </row>
    <row r="1280" customFormat="false" ht="15" hidden="false" customHeight="false" outlineLevel="0" collapsed="false">
      <c r="A1280" s="30" t="n">
        <v>199.6875</v>
      </c>
      <c r="B1280" s="31" t="n">
        <v>13.4891</v>
      </c>
      <c r="C1280" s="32" t="n">
        <f aca="false">IF($A1280="","",IF(設定!$B$21="dB",10^($B1280/20),ABS($B1280)))</f>
        <v>4.72557869649699</v>
      </c>
      <c r="D1280" s="32" t="n">
        <f aca="false">IF($A1280="","",$A1280^2)</f>
        <v>39875.09765625</v>
      </c>
      <c r="E1280" s="32" t="n">
        <f aca="false">IF($A1280="","",IF($C1280&lt;=0,"",1/$C1280^2))</f>
        <v>0.0447806094608846</v>
      </c>
      <c r="F1280" s="33" t="n">
        <f aca="false">IF(OR(ROW()-設定!$B$30&lt;2,ROW()+設定!$B$30&gt;13701,N($A1280)&lt;=0,N(INDEX($A$2:$A$13701,MIN(13700,MAX(1,ROW()-1+設定!$B$30))))&lt;=0,$A1280&lt;設定!$B$28,$A1280&gt;設定!$B$29),0,IF(AND($C1280&gt;=MAX(INDEX($C$1:$C$13701,MAX(1,ROW()-設定!$B$24)):INDEX($C$1:$C$13701,MAX(1,ROW()-1))),$C1280&gt;MAX(INDEX($C$1:$C$13701,MIN(13701,ROW()+1)):INDEX($C$1:$C$13701,MIN(13701,ROW()+設定!$B$24))),$C1280&gt;=設定!$B$32,$C1280&gt;=MAX(MIN(INDEX($C$1:$C$13701,MAX(1,ROW()-設定!$B$26)):INDEX($C$1:$C$13701,MAX(1,ROW()-1))),MIN(INDEX($C$1:$C$13701,MIN(13701,ROW()+1)):INDEX($C$1:$C$13701,MIN(13701,ROW()+設定!$B$26))))*10^(設定!$B$27/20)),1,0))</f>
        <v>0</v>
      </c>
      <c r="G1280" s="33" t="n">
        <f aca="false">$G1279+IF($F1280=1,1,0)</f>
        <v>0</v>
      </c>
      <c r="H1280" s="0" t="str">
        <f aca="false">IF($F1280=1,$G1280,"")</f>
        <v/>
      </c>
    </row>
    <row r="1281" customFormat="false" ht="15" hidden="false" customHeight="false" outlineLevel="0" collapsed="false">
      <c r="A1281" s="30" t="n">
        <v>199.84375</v>
      </c>
      <c r="B1281" s="31" t="n">
        <v>13.3941</v>
      </c>
      <c r="C1281" s="32" t="n">
        <f aca="false">IF($A1281="","",IF(設定!$B$21="dB",10^($B1281/20),ABS($B1281)))</f>
        <v>4.67417534179405</v>
      </c>
      <c r="D1281" s="32" t="n">
        <f aca="false">IF($A1281="","",$A1281^2)</f>
        <v>39937.5244140625</v>
      </c>
      <c r="E1281" s="32" t="n">
        <f aca="false">IF($A1281="","",IF($C1281&lt;=0,"",1/$C1281^2))</f>
        <v>0.045770957743125</v>
      </c>
      <c r="F1281" s="33" t="n">
        <f aca="false">IF(OR(ROW()-設定!$B$30&lt;2,ROW()+設定!$B$30&gt;13701,N($A1281)&lt;=0,N(INDEX($A$2:$A$13701,MIN(13700,MAX(1,ROW()-1+設定!$B$30))))&lt;=0,$A1281&lt;設定!$B$28,$A1281&gt;設定!$B$29),0,IF(AND($C1281&gt;=MAX(INDEX($C$1:$C$13701,MAX(1,ROW()-設定!$B$24)):INDEX($C$1:$C$13701,MAX(1,ROW()-1))),$C1281&gt;MAX(INDEX($C$1:$C$13701,MIN(13701,ROW()+1)):INDEX($C$1:$C$13701,MIN(13701,ROW()+設定!$B$24))),$C1281&gt;=設定!$B$32,$C1281&gt;=MAX(MIN(INDEX($C$1:$C$13701,MAX(1,ROW()-設定!$B$26)):INDEX($C$1:$C$13701,MAX(1,ROW()-1))),MIN(INDEX($C$1:$C$13701,MIN(13701,ROW()+1)):INDEX($C$1:$C$13701,MIN(13701,ROW()+設定!$B$26))))*10^(設定!$B$27/20)),1,0))</f>
        <v>0</v>
      </c>
      <c r="G1281" s="33" t="n">
        <f aca="false">$G1280+IF($F1281=1,1,0)</f>
        <v>0</v>
      </c>
      <c r="H1281" s="0" t="str">
        <f aca="false">IF($F1281=1,$G1281,"")</f>
        <v/>
      </c>
    </row>
    <row r="1282" customFormat="false" ht="15" hidden="false" customHeight="false" outlineLevel="0" collapsed="false">
      <c r="A1282" s="30" t="n">
        <v>200</v>
      </c>
      <c r="B1282" s="31" t="n">
        <v>13.2989</v>
      </c>
      <c r="C1282" s="32" t="n">
        <f aca="false">IF($A1282="","",IF(設定!$B$21="dB",10^($B1282/20),ABS($B1282)))</f>
        <v>4.62322468166399</v>
      </c>
      <c r="D1282" s="32" t="n">
        <f aca="false">IF($A1282="","",$A1282^2)</f>
        <v>40000</v>
      </c>
      <c r="E1282" s="32" t="n">
        <f aca="false">IF($A1282="","",IF($C1282&lt;=0,"",1/$C1282^2))</f>
        <v>0.0467853626287781</v>
      </c>
      <c r="F1282" s="33" t="n">
        <f aca="false">IF(OR(ROW()-設定!$B$30&lt;2,ROW()+設定!$B$30&gt;13701,N($A1282)&lt;=0,N(INDEX($A$2:$A$13701,MIN(13700,MAX(1,ROW()-1+設定!$B$30))))&lt;=0,$A1282&lt;設定!$B$28,$A1282&gt;設定!$B$29),0,IF(AND($C1282&gt;=MAX(INDEX($C$1:$C$13701,MAX(1,ROW()-設定!$B$24)):INDEX($C$1:$C$13701,MAX(1,ROW()-1))),$C1282&gt;MAX(INDEX($C$1:$C$13701,MIN(13701,ROW()+1)):INDEX($C$1:$C$13701,MIN(13701,ROW()+設定!$B$24))),$C1282&gt;=設定!$B$32,$C1282&gt;=MAX(MIN(INDEX($C$1:$C$13701,MAX(1,ROW()-設定!$B$26)):INDEX($C$1:$C$13701,MAX(1,ROW()-1))),MIN(INDEX($C$1:$C$13701,MIN(13701,ROW()+1)):INDEX($C$1:$C$13701,MIN(13701,ROW()+設定!$B$26))))*10^(設定!$B$27/20)),1,0))</f>
        <v>0</v>
      </c>
      <c r="G1282" s="33" t="n">
        <f aca="false">$G1281+IF($F1282=1,1,0)</f>
        <v>0</v>
      </c>
      <c r="H1282" s="0" t="str">
        <f aca="false">IF($F1282=1,$G1282,"")</f>
        <v/>
      </c>
    </row>
    <row r="1283" customFormat="false" ht="15" hidden="false" customHeight="false" outlineLevel="0" collapsed="false">
      <c r="A1283" s="30" t="n">
        <v>200.15625</v>
      </c>
      <c r="B1283" s="31" t="n">
        <v>13.3069</v>
      </c>
      <c r="C1283" s="32" t="n">
        <f aca="false">IF($A1283="","",IF(設定!$B$21="dB",10^($B1283/20),ABS($B1283)))</f>
        <v>4.62748479050889</v>
      </c>
      <c r="D1283" s="32" t="n">
        <f aca="false">IF($A1283="","",$A1283^2)</f>
        <v>40062.5244140625</v>
      </c>
      <c r="E1283" s="32" t="n">
        <f aca="false">IF($A1283="","",IF($C1283&lt;=0,"",1/$C1283^2))</f>
        <v>0.0466992601336064</v>
      </c>
      <c r="F1283" s="33" t="n">
        <f aca="false">IF(OR(ROW()-設定!$B$30&lt;2,ROW()+設定!$B$30&gt;13701,N($A1283)&lt;=0,N(INDEX($A$2:$A$13701,MIN(13700,MAX(1,ROW()-1+設定!$B$30))))&lt;=0,$A1283&lt;設定!$B$28,$A1283&gt;設定!$B$29),0,IF(AND($C1283&gt;=MAX(INDEX($C$1:$C$13701,MAX(1,ROW()-設定!$B$24)):INDEX($C$1:$C$13701,MAX(1,ROW()-1))),$C1283&gt;MAX(INDEX($C$1:$C$13701,MIN(13701,ROW()+1)):INDEX($C$1:$C$13701,MIN(13701,ROW()+設定!$B$24))),$C1283&gt;=設定!$B$32,$C1283&gt;=MAX(MIN(INDEX($C$1:$C$13701,MAX(1,ROW()-設定!$B$26)):INDEX($C$1:$C$13701,MAX(1,ROW()-1))),MIN(INDEX($C$1:$C$13701,MIN(13701,ROW()+1)):INDEX($C$1:$C$13701,MIN(13701,ROW()+設定!$B$26))))*10^(設定!$B$27/20)),1,0))</f>
        <v>0</v>
      </c>
      <c r="G1283" s="33" t="n">
        <f aca="false">$G1282+IF($F1283=1,1,0)</f>
        <v>0</v>
      </c>
      <c r="H1283" s="0" t="str">
        <f aca="false">IF($F1283=1,$G1283,"")</f>
        <v/>
      </c>
    </row>
    <row r="1284" customFormat="false" ht="15" hidden="false" customHeight="false" outlineLevel="0" collapsed="false">
      <c r="A1284" s="30" t="n">
        <v>200.3125</v>
      </c>
      <c r="B1284" s="31" t="n">
        <v>13.4177</v>
      </c>
      <c r="C1284" s="32" t="n">
        <f aca="false">IF($A1284="","",IF(設定!$B$21="dB",10^($B1284/20),ABS($B1284)))</f>
        <v>4.68689258068761</v>
      </c>
      <c r="D1284" s="32" t="n">
        <f aca="false">IF($A1284="","",$A1284^2)</f>
        <v>40125.09765625</v>
      </c>
      <c r="E1284" s="32" t="n">
        <f aca="false">IF($A1284="","",IF($C1284&lt;=0,"",1/$C1284^2))</f>
        <v>0.045522908317336</v>
      </c>
      <c r="F1284" s="33" t="n">
        <f aca="false">IF(OR(ROW()-設定!$B$30&lt;2,ROW()+設定!$B$30&gt;13701,N($A1284)&lt;=0,N(INDEX($A$2:$A$13701,MIN(13700,MAX(1,ROW()-1+設定!$B$30))))&lt;=0,$A1284&lt;設定!$B$28,$A1284&gt;設定!$B$29),0,IF(AND($C1284&gt;=MAX(INDEX($C$1:$C$13701,MAX(1,ROW()-設定!$B$24)):INDEX($C$1:$C$13701,MAX(1,ROW()-1))),$C1284&gt;MAX(INDEX($C$1:$C$13701,MIN(13701,ROW()+1)):INDEX($C$1:$C$13701,MIN(13701,ROW()+設定!$B$24))),$C1284&gt;=設定!$B$32,$C1284&gt;=MAX(MIN(INDEX($C$1:$C$13701,MAX(1,ROW()-設定!$B$26)):INDEX($C$1:$C$13701,MAX(1,ROW()-1))),MIN(INDEX($C$1:$C$13701,MIN(13701,ROW()+1)):INDEX($C$1:$C$13701,MIN(13701,ROW()+設定!$B$26))))*10^(設定!$B$27/20)),1,0))</f>
        <v>0</v>
      </c>
      <c r="G1284" s="33" t="n">
        <f aca="false">$G1283+IF($F1284=1,1,0)</f>
        <v>0</v>
      </c>
      <c r="H1284" s="0" t="str">
        <f aca="false">IF($F1284=1,$G1284,"")</f>
        <v/>
      </c>
    </row>
    <row r="1285" customFormat="false" ht="15" hidden="false" customHeight="false" outlineLevel="0" collapsed="false">
      <c r="A1285" s="30" t="n">
        <v>200.46875</v>
      </c>
      <c r="B1285" s="31" t="n">
        <v>13.4272</v>
      </c>
      <c r="C1285" s="32" t="n">
        <f aca="false">IF($A1285="","",IF(設定!$B$21="dB",10^($B1285/20),ABS($B1285)))</f>
        <v>4.69202157030554</v>
      </c>
      <c r="D1285" s="32" t="n">
        <f aca="false">IF($A1285="","",$A1285^2)</f>
        <v>40187.7197265625</v>
      </c>
      <c r="E1285" s="32" t="n">
        <f aca="false">IF($A1285="","",IF($C1285&lt;=0,"",1/$C1285^2))</f>
        <v>0.0454234377991053</v>
      </c>
      <c r="F1285" s="33" t="n">
        <f aca="false">IF(OR(ROW()-設定!$B$30&lt;2,ROW()+設定!$B$30&gt;13701,N($A1285)&lt;=0,N(INDEX($A$2:$A$13701,MIN(13700,MAX(1,ROW()-1+設定!$B$30))))&lt;=0,$A1285&lt;設定!$B$28,$A1285&gt;設定!$B$29),0,IF(AND($C1285&gt;=MAX(INDEX($C$1:$C$13701,MAX(1,ROW()-設定!$B$24)):INDEX($C$1:$C$13701,MAX(1,ROW()-1))),$C1285&gt;MAX(INDEX($C$1:$C$13701,MIN(13701,ROW()+1)):INDEX($C$1:$C$13701,MIN(13701,ROW()+設定!$B$24))),$C1285&gt;=設定!$B$32,$C1285&gt;=MAX(MIN(INDEX($C$1:$C$13701,MAX(1,ROW()-設定!$B$26)):INDEX($C$1:$C$13701,MAX(1,ROW()-1))),MIN(INDEX($C$1:$C$13701,MIN(13701,ROW()+1)):INDEX($C$1:$C$13701,MIN(13701,ROW()+設定!$B$26))))*10^(設定!$B$27/20)),1,0))</f>
        <v>0</v>
      </c>
      <c r="G1285" s="33" t="n">
        <f aca="false">$G1284+IF($F1285=1,1,0)</f>
        <v>0</v>
      </c>
      <c r="H1285" s="0" t="str">
        <f aca="false">IF($F1285=1,$G1285,"")</f>
        <v/>
      </c>
    </row>
    <row r="1286" customFormat="false" ht="15" hidden="false" customHeight="false" outlineLevel="0" collapsed="false">
      <c r="A1286" s="30" t="n">
        <v>200.625</v>
      </c>
      <c r="B1286" s="31" t="n">
        <v>13.5131</v>
      </c>
      <c r="C1286" s="32" t="n">
        <f aca="false">IF($A1286="","",IF(設定!$B$21="dB",10^($B1286/20),ABS($B1286)))</f>
        <v>4.73865400886451</v>
      </c>
      <c r="D1286" s="32" t="n">
        <f aca="false">IF($A1286="","",$A1286^2)</f>
        <v>40250.390625</v>
      </c>
      <c r="E1286" s="32" t="n">
        <f aca="false">IF($A1286="","",IF($C1286&lt;=0,"",1/$C1286^2))</f>
        <v>0.0445338251859599</v>
      </c>
      <c r="F1286" s="33" t="n">
        <f aca="false">IF(OR(ROW()-設定!$B$30&lt;2,ROW()+設定!$B$30&gt;13701,N($A1286)&lt;=0,N(INDEX($A$2:$A$13701,MIN(13700,MAX(1,ROW()-1+設定!$B$30))))&lt;=0,$A1286&lt;設定!$B$28,$A1286&gt;設定!$B$29),0,IF(AND($C1286&gt;=MAX(INDEX($C$1:$C$13701,MAX(1,ROW()-設定!$B$24)):INDEX($C$1:$C$13701,MAX(1,ROW()-1))),$C1286&gt;MAX(INDEX($C$1:$C$13701,MIN(13701,ROW()+1)):INDEX($C$1:$C$13701,MIN(13701,ROW()+設定!$B$24))),$C1286&gt;=設定!$B$32,$C1286&gt;=MAX(MIN(INDEX($C$1:$C$13701,MAX(1,ROW()-設定!$B$26)):INDEX($C$1:$C$13701,MAX(1,ROW()-1))),MIN(INDEX($C$1:$C$13701,MIN(13701,ROW()+1)):INDEX($C$1:$C$13701,MIN(13701,ROW()+設定!$B$26))))*10^(設定!$B$27/20)),1,0))</f>
        <v>0</v>
      </c>
      <c r="G1286" s="33" t="n">
        <f aca="false">$G1285+IF($F1286=1,1,0)</f>
        <v>0</v>
      </c>
      <c r="H1286" s="0" t="str">
        <f aca="false">IF($F1286=1,$G1286,"")</f>
        <v/>
      </c>
    </row>
    <row r="1287" customFormat="false" ht="15" hidden="false" customHeight="false" outlineLevel="0" collapsed="false">
      <c r="A1287" s="30" t="n">
        <v>200.78125</v>
      </c>
      <c r="B1287" s="31" t="n">
        <v>13.4131</v>
      </c>
      <c r="C1287" s="32" t="n">
        <f aca="false">IF($A1287="","",IF(設定!$B$21="dB",10^($B1287/20),ABS($B1287)))</f>
        <v>4.68441108497152</v>
      </c>
      <c r="D1287" s="32" t="n">
        <f aca="false">IF($A1287="","",$A1287^2)</f>
        <v>40313.1103515625</v>
      </c>
      <c r="E1287" s="32" t="n">
        <f aca="false">IF($A1287="","",IF($C1287&lt;=0,"",1/$C1287^2))</f>
        <v>0.045571151232249</v>
      </c>
      <c r="F1287" s="33" t="n">
        <f aca="false">IF(OR(ROW()-設定!$B$30&lt;2,ROW()+設定!$B$30&gt;13701,N($A1287)&lt;=0,N(INDEX($A$2:$A$13701,MIN(13700,MAX(1,ROW()-1+設定!$B$30))))&lt;=0,$A1287&lt;設定!$B$28,$A1287&gt;設定!$B$29),0,IF(AND($C1287&gt;=MAX(INDEX($C$1:$C$13701,MAX(1,ROW()-設定!$B$24)):INDEX($C$1:$C$13701,MAX(1,ROW()-1))),$C1287&gt;MAX(INDEX($C$1:$C$13701,MIN(13701,ROW()+1)):INDEX($C$1:$C$13701,MIN(13701,ROW()+設定!$B$24))),$C1287&gt;=設定!$B$32,$C1287&gt;=MAX(MIN(INDEX($C$1:$C$13701,MAX(1,ROW()-設定!$B$26)):INDEX($C$1:$C$13701,MAX(1,ROW()-1))),MIN(INDEX($C$1:$C$13701,MIN(13701,ROW()+1)):INDEX($C$1:$C$13701,MIN(13701,ROW()+設定!$B$26))))*10^(設定!$B$27/20)),1,0))</f>
        <v>0</v>
      </c>
      <c r="G1287" s="33" t="n">
        <f aca="false">$G1286+IF($F1287=1,1,0)</f>
        <v>0</v>
      </c>
      <c r="H1287" s="0" t="str">
        <f aca="false">IF($F1287=1,$G1287,"")</f>
        <v/>
      </c>
    </row>
    <row r="1288" customFormat="false" ht="15" hidden="false" customHeight="false" outlineLevel="0" collapsed="false">
      <c r="A1288" s="30" t="n">
        <v>200.9375</v>
      </c>
      <c r="B1288" s="31" t="n">
        <v>13.4819</v>
      </c>
      <c r="C1288" s="32" t="n">
        <f aca="false">IF($A1288="","",IF(設定!$B$21="dB",10^($B1288/20),ABS($B1288)))</f>
        <v>4.72166314264003</v>
      </c>
      <c r="D1288" s="32" t="n">
        <f aca="false">IF($A1288="","",$A1288^2)</f>
        <v>40375.87890625</v>
      </c>
      <c r="E1288" s="32" t="n">
        <f aca="false">IF($A1288="","",IF($C1288&lt;=0,"",1/$C1288^2))</f>
        <v>0.0448549110726844</v>
      </c>
      <c r="F1288" s="33" t="n">
        <f aca="false">IF(OR(ROW()-設定!$B$30&lt;2,ROW()+設定!$B$30&gt;13701,N($A1288)&lt;=0,N(INDEX($A$2:$A$13701,MIN(13700,MAX(1,ROW()-1+設定!$B$30))))&lt;=0,$A1288&lt;設定!$B$28,$A1288&gt;設定!$B$29),0,IF(AND($C1288&gt;=MAX(INDEX($C$1:$C$13701,MAX(1,ROW()-設定!$B$24)):INDEX($C$1:$C$13701,MAX(1,ROW()-1))),$C1288&gt;MAX(INDEX($C$1:$C$13701,MIN(13701,ROW()+1)):INDEX($C$1:$C$13701,MIN(13701,ROW()+設定!$B$24))),$C1288&gt;=設定!$B$32,$C1288&gt;=MAX(MIN(INDEX($C$1:$C$13701,MAX(1,ROW()-設定!$B$26)):INDEX($C$1:$C$13701,MAX(1,ROW()-1))),MIN(INDEX($C$1:$C$13701,MIN(13701,ROW()+1)):INDEX($C$1:$C$13701,MIN(13701,ROW()+設定!$B$26))))*10^(設定!$B$27/20)),1,0))</f>
        <v>0</v>
      </c>
      <c r="G1288" s="33" t="n">
        <f aca="false">$G1287+IF($F1288=1,1,0)</f>
        <v>0</v>
      </c>
      <c r="H1288" s="0" t="str">
        <f aca="false">IF($F1288=1,$G1288,"")</f>
        <v/>
      </c>
    </row>
    <row r="1289" customFormat="false" ht="15" hidden="false" customHeight="false" outlineLevel="0" collapsed="false">
      <c r="A1289" s="30" t="n">
        <v>201.09375</v>
      </c>
      <c r="B1289" s="31" t="n">
        <v>13.5297</v>
      </c>
      <c r="C1289" s="32" t="n">
        <f aca="false">IF($A1289="","",IF(設定!$B$21="dB",10^($B1289/20),ABS($B1289)))</f>
        <v>4.74771892618172</v>
      </c>
      <c r="D1289" s="32" t="n">
        <f aca="false">IF($A1289="","",$A1289^2)</f>
        <v>40438.6962890625</v>
      </c>
      <c r="E1289" s="32" t="n">
        <f aca="false">IF($A1289="","",IF($C1289&lt;=0,"",1/$C1289^2))</f>
        <v>0.0443639288389362</v>
      </c>
      <c r="F1289" s="33" t="n">
        <f aca="false">IF(OR(ROW()-設定!$B$30&lt;2,ROW()+設定!$B$30&gt;13701,N($A1289)&lt;=0,N(INDEX($A$2:$A$13701,MIN(13700,MAX(1,ROW()-1+設定!$B$30))))&lt;=0,$A1289&lt;設定!$B$28,$A1289&gt;設定!$B$29),0,IF(AND($C1289&gt;=MAX(INDEX($C$1:$C$13701,MAX(1,ROW()-設定!$B$24)):INDEX($C$1:$C$13701,MAX(1,ROW()-1))),$C1289&gt;MAX(INDEX($C$1:$C$13701,MIN(13701,ROW()+1)):INDEX($C$1:$C$13701,MIN(13701,ROW()+設定!$B$24))),$C1289&gt;=設定!$B$32,$C1289&gt;=MAX(MIN(INDEX($C$1:$C$13701,MAX(1,ROW()-設定!$B$26)):INDEX($C$1:$C$13701,MAX(1,ROW()-1))),MIN(INDEX($C$1:$C$13701,MIN(13701,ROW()+1)):INDEX($C$1:$C$13701,MIN(13701,ROW()+設定!$B$26))))*10^(設定!$B$27/20)),1,0))</f>
        <v>0</v>
      </c>
      <c r="G1289" s="33" t="n">
        <f aca="false">$G1288+IF($F1289=1,1,0)</f>
        <v>0</v>
      </c>
      <c r="H1289" s="0" t="str">
        <f aca="false">IF($F1289=1,$G1289,"")</f>
        <v/>
      </c>
    </row>
    <row r="1290" customFormat="false" ht="15" hidden="false" customHeight="false" outlineLevel="0" collapsed="false">
      <c r="A1290" s="30" t="n">
        <v>201.25</v>
      </c>
      <c r="B1290" s="31" t="n">
        <v>13.3919</v>
      </c>
      <c r="C1290" s="32" t="n">
        <f aca="false">IF($A1290="","",IF(設定!$B$21="dB",10^($B1290/20),ABS($B1290)))</f>
        <v>4.67299159620146</v>
      </c>
      <c r="D1290" s="32" t="n">
        <f aca="false">IF($A1290="","",$A1290^2)</f>
        <v>40501.5625</v>
      </c>
      <c r="E1290" s="32" t="n">
        <f aca="false">IF($A1290="","",IF($C1290&lt;=0,"",1/$C1290^2))</f>
        <v>0.0457941497523004</v>
      </c>
      <c r="F1290" s="33" t="n">
        <f aca="false">IF(OR(ROW()-設定!$B$30&lt;2,ROW()+設定!$B$30&gt;13701,N($A1290)&lt;=0,N(INDEX($A$2:$A$13701,MIN(13700,MAX(1,ROW()-1+設定!$B$30))))&lt;=0,$A1290&lt;設定!$B$28,$A1290&gt;設定!$B$29),0,IF(AND($C1290&gt;=MAX(INDEX($C$1:$C$13701,MAX(1,ROW()-設定!$B$24)):INDEX($C$1:$C$13701,MAX(1,ROW()-1))),$C1290&gt;MAX(INDEX($C$1:$C$13701,MIN(13701,ROW()+1)):INDEX($C$1:$C$13701,MIN(13701,ROW()+設定!$B$24))),$C1290&gt;=設定!$B$32,$C1290&gt;=MAX(MIN(INDEX($C$1:$C$13701,MAX(1,ROW()-設定!$B$26)):INDEX($C$1:$C$13701,MAX(1,ROW()-1))),MIN(INDEX($C$1:$C$13701,MIN(13701,ROW()+1)):INDEX($C$1:$C$13701,MIN(13701,ROW()+設定!$B$26))))*10^(設定!$B$27/20)),1,0))</f>
        <v>0</v>
      </c>
      <c r="G1290" s="33" t="n">
        <f aca="false">$G1289+IF($F1290=1,1,0)</f>
        <v>0</v>
      </c>
      <c r="H1290" s="0" t="str">
        <f aca="false">IF($F1290=1,$G1290,"")</f>
        <v/>
      </c>
    </row>
    <row r="1291" customFormat="false" ht="15" hidden="false" customHeight="false" outlineLevel="0" collapsed="false">
      <c r="A1291" s="30" t="n">
        <v>201.40625</v>
      </c>
      <c r="B1291" s="31" t="n">
        <v>13.2207</v>
      </c>
      <c r="C1291" s="32" t="n">
        <f aca="false">IF($A1291="","",IF(設定!$B$21="dB",10^($B1291/20),ABS($B1291)))</f>
        <v>4.58178810076108</v>
      </c>
      <c r="D1291" s="32" t="n">
        <f aca="false">IF($A1291="","",$A1291^2)</f>
        <v>40564.4775390625</v>
      </c>
      <c r="E1291" s="32" t="n">
        <f aca="false">IF($A1291="","",IF($C1291&lt;=0,"",1/$C1291^2))</f>
        <v>0.0476354201391591</v>
      </c>
      <c r="F1291" s="33" t="n">
        <f aca="false">IF(OR(ROW()-設定!$B$30&lt;2,ROW()+設定!$B$30&gt;13701,N($A1291)&lt;=0,N(INDEX($A$2:$A$13701,MIN(13700,MAX(1,ROW()-1+設定!$B$30))))&lt;=0,$A1291&lt;設定!$B$28,$A1291&gt;設定!$B$29),0,IF(AND($C1291&gt;=MAX(INDEX($C$1:$C$13701,MAX(1,ROW()-設定!$B$24)):INDEX($C$1:$C$13701,MAX(1,ROW()-1))),$C1291&gt;MAX(INDEX($C$1:$C$13701,MIN(13701,ROW()+1)):INDEX($C$1:$C$13701,MIN(13701,ROW()+設定!$B$24))),$C1291&gt;=設定!$B$32,$C1291&gt;=MAX(MIN(INDEX($C$1:$C$13701,MAX(1,ROW()-設定!$B$26)):INDEX($C$1:$C$13701,MAX(1,ROW()-1))),MIN(INDEX($C$1:$C$13701,MIN(13701,ROW()+1)):INDEX($C$1:$C$13701,MIN(13701,ROW()+設定!$B$26))))*10^(設定!$B$27/20)),1,0))</f>
        <v>0</v>
      </c>
      <c r="G1291" s="33" t="n">
        <f aca="false">$G1290+IF($F1291=1,1,0)</f>
        <v>0</v>
      </c>
      <c r="H1291" s="0" t="str">
        <f aca="false">IF($F1291=1,$G1291,"")</f>
        <v/>
      </c>
    </row>
    <row r="1292" customFormat="false" ht="15" hidden="false" customHeight="false" outlineLevel="0" collapsed="false">
      <c r="A1292" s="30" t="n">
        <v>201.5625</v>
      </c>
      <c r="B1292" s="31" t="n">
        <v>13.2551</v>
      </c>
      <c r="C1292" s="32" t="n">
        <f aca="false">IF($A1292="","",IF(設定!$B$21="dB",10^($B1292/20),ABS($B1292)))</f>
        <v>4.59997000723399</v>
      </c>
      <c r="D1292" s="32" t="n">
        <f aca="false">IF($A1292="","",$A1292^2)</f>
        <v>40627.44140625</v>
      </c>
      <c r="E1292" s="32" t="n">
        <f aca="false">IF($A1292="","",IF($C1292&lt;=0,"",1/$C1292^2))</f>
        <v>0.0472595954849049</v>
      </c>
      <c r="F1292" s="33" t="n">
        <f aca="false">IF(OR(ROW()-設定!$B$30&lt;2,ROW()+設定!$B$30&gt;13701,N($A1292)&lt;=0,N(INDEX($A$2:$A$13701,MIN(13700,MAX(1,ROW()-1+設定!$B$30))))&lt;=0,$A1292&lt;設定!$B$28,$A1292&gt;設定!$B$29),0,IF(AND($C1292&gt;=MAX(INDEX($C$1:$C$13701,MAX(1,ROW()-設定!$B$24)):INDEX($C$1:$C$13701,MAX(1,ROW()-1))),$C1292&gt;MAX(INDEX($C$1:$C$13701,MIN(13701,ROW()+1)):INDEX($C$1:$C$13701,MIN(13701,ROW()+設定!$B$24))),$C1292&gt;=設定!$B$32,$C1292&gt;=MAX(MIN(INDEX($C$1:$C$13701,MAX(1,ROW()-設定!$B$26)):INDEX($C$1:$C$13701,MAX(1,ROW()-1))),MIN(INDEX($C$1:$C$13701,MIN(13701,ROW()+1)):INDEX($C$1:$C$13701,MIN(13701,ROW()+設定!$B$26))))*10^(設定!$B$27/20)),1,0))</f>
        <v>0</v>
      </c>
      <c r="G1292" s="33" t="n">
        <f aca="false">$G1291+IF($F1292=1,1,0)</f>
        <v>0</v>
      </c>
      <c r="H1292" s="0" t="str">
        <f aca="false">IF($F1292=1,$G1292,"")</f>
        <v/>
      </c>
    </row>
    <row r="1293" customFormat="false" ht="15" hidden="false" customHeight="false" outlineLevel="0" collapsed="false">
      <c r="A1293" s="30" t="n">
        <v>201.71875</v>
      </c>
      <c r="B1293" s="31" t="n">
        <v>13.2285</v>
      </c>
      <c r="C1293" s="32" t="n">
        <f aca="false">IF($A1293="","",IF(設定!$B$21="dB",10^($B1293/20),ABS($B1293)))</f>
        <v>4.58590443195624</v>
      </c>
      <c r="D1293" s="32" t="n">
        <f aca="false">IF($A1293="","",$A1293^2)</f>
        <v>40690.4541015625</v>
      </c>
      <c r="E1293" s="32" t="n">
        <f aca="false">IF($A1293="","",IF($C1293&lt;=0,"",1/$C1293^2))</f>
        <v>0.0475499429268897</v>
      </c>
      <c r="F1293" s="33" t="n">
        <f aca="false">IF(OR(ROW()-設定!$B$30&lt;2,ROW()+設定!$B$30&gt;13701,N($A1293)&lt;=0,N(INDEX($A$2:$A$13701,MIN(13700,MAX(1,ROW()-1+設定!$B$30))))&lt;=0,$A1293&lt;設定!$B$28,$A1293&gt;設定!$B$29),0,IF(AND($C1293&gt;=MAX(INDEX($C$1:$C$13701,MAX(1,ROW()-設定!$B$24)):INDEX($C$1:$C$13701,MAX(1,ROW()-1))),$C1293&gt;MAX(INDEX($C$1:$C$13701,MIN(13701,ROW()+1)):INDEX($C$1:$C$13701,MIN(13701,ROW()+設定!$B$24))),$C1293&gt;=設定!$B$32,$C1293&gt;=MAX(MIN(INDEX($C$1:$C$13701,MAX(1,ROW()-設定!$B$26)):INDEX($C$1:$C$13701,MAX(1,ROW()-1))),MIN(INDEX($C$1:$C$13701,MIN(13701,ROW()+1)):INDEX($C$1:$C$13701,MIN(13701,ROW()+設定!$B$26))))*10^(設定!$B$27/20)),1,0))</f>
        <v>0</v>
      </c>
      <c r="G1293" s="33" t="n">
        <f aca="false">$G1292+IF($F1293=1,1,0)</f>
        <v>0</v>
      </c>
      <c r="H1293" s="0" t="str">
        <f aca="false">IF($F1293=1,$G1293,"")</f>
        <v/>
      </c>
    </row>
    <row r="1294" customFormat="false" ht="15" hidden="false" customHeight="false" outlineLevel="0" collapsed="false">
      <c r="A1294" s="30" t="n">
        <v>201.875</v>
      </c>
      <c r="B1294" s="31" t="n">
        <v>13.5459</v>
      </c>
      <c r="C1294" s="32" t="n">
        <f aca="false">IF($A1294="","",IF(設定!$B$21="dB",10^($B1294/20),ABS($B1294)))</f>
        <v>4.75658213069527</v>
      </c>
      <c r="D1294" s="32" t="n">
        <f aca="false">IF($A1294="","",$A1294^2)</f>
        <v>40753.515625</v>
      </c>
      <c r="E1294" s="32" t="n">
        <f aca="false">IF($A1294="","",IF($C1294&lt;=0,"",1/$C1294^2))</f>
        <v>0.0441987513137004</v>
      </c>
      <c r="F1294" s="33" t="n">
        <f aca="false">IF(OR(ROW()-設定!$B$30&lt;2,ROW()+設定!$B$30&gt;13701,N($A1294)&lt;=0,N(INDEX($A$2:$A$13701,MIN(13700,MAX(1,ROW()-1+設定!$B$30))))&lt;=0,$A1294&lt;設定!$B$28,$A1294&gt;設定!$B$29),0,IF(AND($C1294&gt;=MAX(INDEX($C$1:$C$13701,MAX(1,ROW()-設定!$B$24)):INDEX($C$1:$C$13701,MAX(1,ROW()-1))),$C1294&gt;MAX(INDEX($C$1:$C$13701,MIN(13701,ROW()+1)):INDEX($C$1:$C$13701,MIN(13701,ROW()+設定!$B$24))),$C1294&gt;=設定!$B$32,$C1294&gt;=MAX(MIN(INDEX($C$1:$C$13701,MAX(1,ROW()-設定!$B$26)):INDEX($C$1:$C$13701,MAX(1,ROW()-1))),MIN(INDEX($C$1:$C$13701,MIN(13701,ROW()+1)):INDEX($C$1:$C$13701,MIN(13701,ROW()+設定!$B$26))))*10^(設定!$B$27/20)),1,0))</f>
        <v>0</v>
      </c>
      <c r="G1294" s="33" t="n">
        <f aca="false">$G1293+IF($F1294=1,1,0)</f>
        <v>0</v>
      </c>
      <c r="H1294" s="0" t="str">
        <f aca="false">IF($F1294=1,$G1294,"")</f>
        <v/>
      </c>
    </row>
    <row r="1295" customFormat="false" ht="15" hidden="false" customHeight="false" outlineLevel="0" collapsed="false">
      <c r="A1295" s="30" t="n">
        <v>202.03125</v>
      </c>
      <c r="B1295" s="31" t="n">
        <v>13.2944</v>
      </c>
      <c r="C1295" s="32" t="n">
        <f aca="false">IF($A1295="","",IF(設定!$B$21="dB",10^($B1295/20),ABS($B1295)))</f>
        <v>4.62083009416092</v>
      </c>
      <c r="D1295" s="32" t="n">
        <f aca="false">IF($A1295="","",$A1295^2)</f>
        <v>40816.6259765625</v>
      </c>
      <c r="E1295" s="32" t="n">
        <f aca="false">IF($A1295="","",IF($C1295&lt;=0,"",1/$C1295^2))</f>
        <v>0.0468338650279932</v>
      </c>
      <c r="F1295" s="33" t="n">
        <f aca="false">IF(OR(ROW()-設定!$B$30&lt;2,ROW()+設定!$B$30&gt;13701,N($A1295)&lt;=0,N(INDEX($A$2:$A$13701,MIN(13700,MAX(1,ROW()-1+設定!$B$30))))&lt;=0,$A1295&lt;設定!$B$28,$A1295&gt;設定!$B$29),0,IF(AND($C1295&gt;=MAX(INDEX($C$1:$C$13701,MAX(1,ROW()-設定!$B$24)):INDEX($C$1:$C$13701,MAX(1,ROW()-1))),$C1295&gt;MAX(INDEX($C$1:$C$13701,MIN(13701,ROW()+1)):INDEX($C$1:$C$13701,MIN(13701,ROW()+設定!$B$24))),$C1295&gt;=設定!$B$32,$C1295&gt;=MAX(MIN(INDEX($C$1:$C$13701,MAX(1,ROW()-設定!$B$26)):INDEX($C$1:$C$13701,MAX(1,ROW()-1))),MIN(INDEX($C$1:$C$13701,MIN(13701,ROW()+1)):INDEX($C$1:$C$13701,MIN(13701,ROW()+設定!$B$26))))*10^(設定!$B$27/20)),1,0))</f>
        <v>0</v>
      </c>
      <c r="G1295" s="33" t="n">
        <f aca="false">$G1294+IF($F1295=1,1,0)</f>
        <v>0</v>
      </c>
      <c r="H1295" s="0" t="str">
        <f aca="false">IF($F1295=1,$G1295,"")</f>
        <v/>
      </c>
    </row>
    <row r="1296" customFormat="false" ht="15" hidden="false" customHeight="false" outlineLevel="0" collapsed="false">
      <c r="A1296" s="30" t="n">
        <v>202.1875</v>
      </c>
      <c r="B1296" s="31" t="n">
        <v>13.5123</v>
      </c>
      <c r="C1296" s="32" t="n">
        <f aca="false">IF($A1296="","",IF(設定!$B$21="dB",10^($B1296/20),ABS($B1296)))</f>
        <v>4.73821758279971</v>
      </c>
      <c r="D1296" s="32" t="n">
        <f aca="false">IF($A1296="","",$A1296^2)</f>
        <v>40879.78515625</v>
      </c>
      <c r="E1296" s="32" t="n">
        <f aca="false">IF($A1296="","",IF($C1296&lt;=0,"",1/$C1296^2))</f>
        <v>0.0445420293753311</v>
      </c>
      <c r="F1296" s="33" t="n">
        <f aca="false">IF(OR(ROW()-設定!$B$30&lt;2,ROW()+設定!$B$30&gt;13701,N($A1296)&lt;=0,N(INDEX($A$2:$A$13701,MIN(13700,MAX(1,ROW()-1+設定!$B$30))))&lt;=0,$A1296&lt;設定!$B$28,$A1296&gt;設定!$B$29),0,IF(AND($C1296&gt;=MAX(INDEX($C$1:$C$13701,MAX(1,ROW()-設定!$B$24)):INDEX($C$1:$C$13701,MAX(1,ROW()-1))),$C1296&gt;MAX(INDEX($C$1:$C$13701,MIN(13701,ROW()+1)):INDEX($C$1:$C$13701,MIN(13701,ROW()+設定!$B$24))),$C1296&gt;=設定!$B$32,$C1296&gt;=MAX(MIN(INDEX($C$1:$C$13701,MAX(1,ROW()-設定!$B$26)):INDEX($C$1:$C$13701,MAX(1,ROW()-1))),MIN(INDEX($C$1:$C$13701,MIN(13701,ROW()+1)):INDEX($C$1:$C$13701,MIN(13701,ROW()+設定!$B$26))))*10^(設定!$B$27/20)),1,0))</f>
        <v>0</v>
      </c>
      <c r="G1296" s="33" t="n">
        <f aca="false">$G1295+IF($F1296=1,1,0)</f>
        <v>0</v>
      </c>
      <c r="H1296" s="0" t="str">
        <f aca="false">IF($F1296=1,$G1296,"")</f>
        <v/>
      </c>
    </row>
    <row r="1297" customFormat="false" ht="15" hidden="false" customHeight="false" outlineLevel="0" collapsed="false">
      <c r="A1297" s="30" t="n">
        <v>202.34375</v>
      </c>
      <c r="B1297" s="31" t="n">
        <v>13.4475</v>
      </c>
      <c r="C1297" s="32" t="n">
        <f aca="false">IF($A1297="","",IF(設定!$B$21="dB",10^($B1297/20),ABS($B1297)))</f>
        <v>4.70300023015994</v>
      </c>
      <c r="D1297" s="32" t="n">
        <f aca="false">IF($A1297="","",$A1297^2)</f>
        <v>40942.9931640625</v>
      </c>
      <c r="E1297" s="32" t="n">
        <f aca="false">IF($A1297="","",IF($C1297&lt;=0,"",1/$C1297^2))</f>
        <v>0.0452116128445158</v>
      </c>
      <c r="F1297" s="33" t="n">
        <f aca="false">IF(OR(ROW()-設定!$B$30&lt;2,ROW()+設定!$B$30&gt;13701,N($A1297)&lt;=0,N(INDEX($A$2:$A$13701,MIN(13700,MAX(1,ROW()-1+設定!$B$30))))&lt;=0,$A1297&lt;設定!$B$28,$A1297&gt;設定!$B$29),0,IF(AND($C1297&gt;=MAX(INDEX($C$1:$C$13701,MAX(1,ROW()-設定!$B$24)):INDEX($C$1:$C$13701,MAX(1,ROW()-1))),$C1297&gt;MAX(INDEX($C$1:$C$13701,MIN(13701,ROW()+1)):INDEX($C$1:$C$13701,MIN(13701,ROW()+設定!$B$24))),$C1297&gt;=設定!$B$32,$C1297&gt;=MAX(MIN(INDEX($C$1:$C$13701,MAX(1,ROW()-設定!$B$26)):INDEX($C$1:$C$13701,MAX(1,ROW()-1))),MIN(INDEX($C$1:$C$13701,MIN(13701,ROW()+1)):INDEX($C$1:$C$13701,MIN(13701,ROW()+設定!$B$26))))*10^(設定!$B$27/20)),1,0))</f>
        <v>0</v>
      </c>
      <c r="G1297" s="33" t="n">
        <f aca="false">$G1296+IF($F1297=1,1,0)</f>
        <v>0</v>
      </c>
      <c r="H1297" s="0" t="str">
        <f aca="false">IF($F1297=1,$G1297,"")</f>
        <v/>
      </c>
    </row>
    <row r="1298" customFormat="false" ht="15" hidden="false" customHeight="false" outlineLevel="0" collapsed="false">
      <c r="A1298" s="30" t="n">
        <v>202.5</v>
      </c>
      <c r="B1298" s="31" t="n">
        <v>13.5653</v>
      </c>
      <c r="C1298" s="32" t="n">
        <f aca="false">IF($A1298="","",IF(設定!$B$21="dB",10^($B1298/20),ABS($B1298)))</f>
        <v>4.76721786582567</v>
      </c>
      <c r="D1298" s="32" t="n">
        <f aca="false">IF($A1298="","",$A1298^2)</f>
        <v>41006.25</v>
      </c>
      <c r="E1298" s="32" t="n">
        <f aca="false">IF($A1298="","",IF($C1298&lt;=0,"",1/$C1298^2))</f>
        <v>0.0440017551450503</v>
      </c>
      <c r="F1298" s="33" t="n">
        <f aca="false">IF(OR(ROW()-設定!$B$30&lt;2,ROW()+設定!$B$30&gt;13701,N($A1298)&lt;=0,N(INDEX($A$2:$A$13701,MIN(13700,MAX(1,ROW()-1+設定!$B$30))))&lt;=0,$A1298&lt;設定!$B$28,$A1298&gt;設定!$B$29),0,IF(AND($C1298&gt;=MAX(INDEX($C$1:$C$13701,MAX(1,ROW()-設定!$B$24)):INDEX($C$1:$C$13701,MAX(1,ROW()-1))),$C1298&gt;MAX(INDEX($C$1:$C$13701,MIN(13701,ROW()+1)):INDEX($C$1:$C$13701,MIN(13701,ROW()+設定!$B$24))),$C1298&gt;=設定!$B$32,$C1298&gt;=MAX(MIN(INDEX($C$1:$C$13701,MAX(1,ROW()-設定!$B$26)):INDEX($C$1:$C$13701,MAX(1,ROW()-1))),MIN(INDEX($C$1:$C$13701,MIN(13701,ROW()+1)):INDEX($C$1:$C$13701,MIN(13701,ROW()+設定!$B$26))))*10^(設定!$B$27/20)),1,0))</f>
        <v>0</v>
      </c>
      <c r="G1298" s="33" t="n">
        <f aca="false">$G1297+IF($F1298=1,1,0)</f>
        <v>0</v>
      </c>
      <c r="H1298" s="0" t="str">
        <f aca="false">IF($F1298=1,$G1298,"")</f>
        <v/>
      </c>
    </row>
    <row r="1299" customFormat="false" ht="15" hidden="false" customHeight="false" outlineLevel="0" collapsed="false">
      <c r="A1299" s="30" t="n">
        <v>202.65625</v>
      </c>
      <c r="B1299" s="31" t="n">
        <v>13.4938</v>
      </c>
      <c r="C1299" s="32" t="n">
        <f aca="false">IF($A1299="","",IF(設定!$B$21="dB",10^($B1299/20),ABS($B1299)))</f>
        <v>4.72813643449983</v>
      </c>
      <c r="D1299" s="32" t="n">
        <f aca="false">IF($A1299="","",$A1299^2)</f>
        <v>41069.5556640625</v>
      </c>
      <c r="E1299" s="32" t="n">
        <f aca="false">IF($A1299="","",IF($C1299&lt;=0,"",1/$C1299^2))</f>
        <v>0.0447321734277267</v>
      </c>
      <c r="F1299" s="33" t="n">
        <f aca="false">IF(OR(ROW()-設定!$B$30&lt;2,ROW()+設定!$B$30&gt;13701,N($A1299)&lt;=0,N(INDEX($A$2:$A$13701,MIN(13700,MAX(1,ROW()-1+設定!$B$30))))&lt;=0,$A1299&lt;設定!$B$28,$A1299&gt;設定!$B$29),0,IF(AND($C1299&gt;=MAX(INDEX($C$1:$C$13701,MAX(1,ROW()-設定!$B$24)):INDEX($C$1:$C$13701,MAX(1,ROW()-1))),$C1299&gt;MAX(INDEX($C$1:$C$13701,MIN(13701,ROW()+1)):INDEX($C$1:$C$13701,MIN(13701,ROW()+設定!$B$24))),$C1299&gt;=設定!$B$32,$C1299&gt;=MAX(MIN(INDEX($C$1:$C$13701,MAX(1,ROW()-設定!$B$26)):INDEX($C$1:$C$13701,MAX(1,ROW()-1))),MIN(INDEX($C$1:$C$13701,MIN(13701,ROW()+1)):INDEX($C$1:$C$13701,MIN(13701,ROW()+設定!$B$26))))*10^(設定!$B$27/20)),1,0))</f>
        <v>0</v>
      </c>
      <c r="G1299" s="33" t="n">
        <f aca="false">$G1298+IF($F1299=1,1,0)</f>
        <v>0</v>
      </c>
      <c r="H1299" s="0" t="str">
        <f aca="false">IF($F1299=1,$G1299,"")</f>
        <v/>
      </c>
    </row>
    <row r="1300" customFormat="false" ht="15" hidden="false" customHeight="false" outlineLevel="0" collapsed="false">
      <c r="A1300" s="30" t="n">
        <v>202.8125</v>
      </c>
      <c r="B1300" s="31" t="n">
        <v>13.3808</v>
      </c>
      <c r="C1300" s="32" t="n">
        <f aca="false">IF($A1300="","",IF(設定!$B$21="dB",10^($B1300/20),ABS($B1300)))</f>
        <v>4.66702363210999</v>
      </c>
      <c r="D1300" s="32" t="n">
        <f aca="false">IF($A1300="","",$A1300^2)</f>
        <v>41132.91015625</v>
      </c>
      <c r="E1300" s="32" t="n">
        <f aca="false">IF($A1300="","",IF($C1300&lt;=0,"",1/$C1300^2))</f>
        <v>0.045911343322725</v>
      </c>
      <c r="F1300" s="33" t="n">
        <f aca="false">IF(OR(ROW()-設定!$B$30&lt;2,ROW()+設定!$B$30&gt;13701,N($A1300)&lt;=0,N(INDEX($A$2:$A$13701,MIN(13700,MAX(1,ROW()-1+設定!$B$30))))&lt;=0,$A1300&lt;設定!$B$28,$A1300&gt;設定!$B$29),0,IF(AND($C1300&gt;=MAX(INDEX($C$1:$C$13701,MAX(1,ROW()-設定!$B$24)):INDEX($C$1:$C$13701,MAX(1,ROW()-1))),$C1300&gt;MAX(INDEX($C$1:$C$13701,MIN(13701,ROW()+1)):INDEX($C$1:$C$13701,MIN(13701,ROW()+設定!$B$24))),$C1300&gt;=設定!$B$32,$C1300&gt;=MAX(MIN(INDEX($C$1:$C$13701,MAX(1,ROW()-設定!$B$26)):INDEX($C$1:$C$13701,MAX(1,ROW()-1))),MIN(INDEX($C$1:$C$13701,MIN(13701,ROW()+1)):INDEX($C$1:$C$13701,MIN(13701,ROW()+設定!$B$26))))*10^(設定!$B$27/20)),1,0))</f>
        <v>0</v>
      </c>
      <c r="G1300" s="33" t="n">
        <f aca="false">$G1299+IF($F1300=1,1,0)</f>
        <v>0</v>
      </c>
      <c r="H1300" s="0" t="str">
        <f aca="false">IF($F1300=1,$G1300,"")</f>
        <v/>
      </c>
    </row>
    <row r="1301" customFormat="false" ht="15" hidden="false" customHeight="false" outlineLevel="0" collapsed="false">
      <c r="A1301" s="30" t="n">
        <v>202.96875</v>
      </c>
      <c r="B1301" s="31" t="n">
        <v>13.3725</v>
      </c>
      <c r="C1301" s="32" t="n">
        <f aca="false">IF($A1301="","",IF(設定!$B$21="dB",10^($B1301/20),ABS($B1301)))</f>
        <v>4.66256608130312</v>
      </c>
      <c r="D1301" s="32" t="n">
        <f aca="false">IF($A1301="","",$A1301^2)</f>
        <v>41196.3134765625</v>
      </c>
      <c r="E1301" s="32" t="n">
        <f aca="false">IF($A1301="","",IF($C1301&lt;=0,"",1/$C1301^2))</f>
        <v>0.0459991704842701</v>
      </c>
      <c r="F1301" s="33" t="n">
        <f aca="false">IF(OR(ROW()-設定!$B$30&lt;2,ROW()+設定!$B$30&gt;13701,N($A1301)&lt;=0,N(INDEX($A$2:$A$13701,MIN(13700,MAX(1,ROW()-1+設定!$B$30))))&lt;=0,$A1301&lt;設定!$B$28,$A1301&gt;設定!$B$29),0,IF(AND($C1301&gt;=MAX(INDEX($C$1:$C$13701,MAX(1,ROW()-設定!$B$24)):INDEX($C$1:$C$13701,MAX(1,ROW()-1))),$C1301&gt;MAX(INDEX($C$1:$C$13701,MIN(13701,ROW()+1)):INDEX($C$1:$C$13701,MIN(13701,ROW()+設定!$B$24))),$C1301&gt;=設定!$B$32,$C1301&gt;=MAX(MIN(INDEX($C$1:$C$13701,MAX(1,ROW()-設定!$B$26)):INDEX($C$1:$C$13701,MAX(1,ROW()-1))),MIN(INDEX($C$1:$C$13701,MIN(13701,ROW()+1)):INDEX($C$1:$C$13701,MIN(13701,ROW()+設定!$B$26))))*10^(設定!$B$27/20)),1,0))</f>
        <v>0</v>
      </c>
      <c r="G1301" s="33" t="n">
        <f aca="false">$G1300+IF($F1301=1,1,0)</f>
        <v>0</v>
      </c>
      <c r="H1301" s="0" t="str">
        <f aca="false">IF($F1301=1,$G1301,"")</f>
        <v/>
      </c>
    </row>
    <row r="1302" customFormat="false" ht="15" hidden="false" customHeight="false" outlineLevel="0" collapsed="false">
      <c r="A1302" s="30" t="n">
        <v>203.125</v>
      </c>
      <c r="B1302" s="31" t="n">
        <v>13.4038</v>
      </c>
      <c r="C1302" s="32" t="n">
        <f aca="false">IF($A1302="","",IF(設定!$B$21="dB",10^($B1302/20),ABS($B1302)))</f>
        <v>4.67939816048756</v>
      </c>
      <c r="D1302" s="32" t="n">
        <f aca="false">IF($A1302="","",$A1302^2)</f>
        <v>41259.765625</v>
      </c>
      <c r="E1302" s="32" t="n">
        <f aca="false">IF($A1302="","",IF($C1302&lt;=0,"",1/$C1302^2))</f>
        <v>0.0456688420444257</v>
      </c>
      <c r="F1302" s="33" t="n">
        <f aca="false">IF(OR(ROW()-設定!$B$30&lt;2,ROW()+設定!$B$30&gt;13701,N($A1302)&lt;=0,N(INDEX($A$2:$A$13701,MIN(13700,MAX(1,ROW()-1+設定!$B$30))))&lt;=0,$A1302&lt;設定!$B$28,$A1302&gt;設定!$B$29),0,IF(AND($C1302&gt;=MAX(INDEX($C$1:$C$13701,MAX(1,ROW()-設定!$B$24)):INDEX($C$1:$C$13701,MAX(1,ROW()-1))),$C1302&gt;MAX(INDEX($C$1:$C$13701,MIN(13701,ROW()+1)):INDEX($C$1:$C$13701,MIN(13701,ROW()+設定!$B$24))),$C1302&gt;=設定!$B$32,$C1302&gt;=MAX(MIN(INDEX($C$1:$C$13701,MAX(1,ROW()-設定!$B$26)):INDEX($C$1:$C$13701,MAX(1,ROW()-1))),MIN(INDEX($C$1:$C$13701,MIN(13701,ROW()+1)):INDEX($C$1:$C$13701,MIN(13701,ROW()+設定!$B$26))))*10^(設定!$B$27/20)),1,0))</f>
        <v>0</v>
      </c>
      <c r="G1302" s="33" t="n">
        <f aca="false">$G1301+IF($F1302=1,1,0)</f>
        <v>0</v>
      </c>
      <c r="H1302" s="0" t="str">
        <f aca="false">IF($F1302=1,$G1302,"")</f>
        <v/>
      </c>
    </row>
    <row r="1303" customFormat="false" ht="15" hidden="false" customHeight="false" outlineLevel="0" collapsed="false">
      <c r="A1303" s="30" t="n">
        <v>203.28125</v>
      </c>
      <c r="B1303" s="31" t="n">
        <v>13.4153</v>
      </c>
      <c r="C1303" s="32" t="n">
        <f aca="false">IF($A1303="","",IF(設定!$B$21="dB",10^($B1303/20),ABS($B1303)))</f>
        <v>4.68559772330835</v>
      </c>
      <c r="D1303" s="32" t="n">
        <f aca="false">IF($A1303="","",$A1303^2)</f>
        <v>41323.2666015625</v>
      </c>
      <c r="E1303" s="32" t="n">
        <f aca="false">IF($A1303="","",IF($C1303&lt;=0,"",1/$C1303^2))</f>
        <v>0.0455480721585413</v>
      </c>
      <c r="F1303" s="33" t="n">
        <f aca="false">IF(OR(ROW()-設定!$B$30&lt;2,ROW()+設定!$B$30&gt;13701,N($A1303)&lt;=0,N(INDEX($A$2:$A$13701,MIN(13700,MAX(1,ROW()-1+設定!$B$30))))&lt;=0,$A1303&lt;設定!$B$28,$A1303&gt;設定!$B$29),0,IF(AND($C1303&gt;=MAX(INDEX($C$1:$C$13701,MAX(1,ROW()-設定!$B$24)):INDEX($C$1:$C$13701,MAX(1,ROW()-1))),$C1303&gt;MAX(INDEX($C$1:$C$13701,MIN(13701,ROW()+1)):INDEX($C$1:$C$13701,MIN(13701,ROW()+設定!$B$24))),$C1303&gt;=設定!$B$32,$C1303&gt;=MAX(MIN(INDEX($C$1:$C$13701,MAX(1,ROW()-設定!$B$26)):INDEX($C$1:$C$13701,MAX(1,ROW()-1))),MIN(INDEX($C$1:$C$13701,MIN(13701,ROW()+1)):INDEX($C$1:$C$13701,MIN(13701,ROW()+設定!$B$26))))*10^(設定!$B$27/20)),1,0))</f>
        <v>0</v>
      </c>
      <c r="G1303" s="33" t="n">
        <f aca="false">$G1302+IF($F1303=1,1,0)</f>
        <v>0</v>
      </c>
      <c r="H1303" s="0" t="str">
        <f aca="false">IF($F1303=1,$G1303,"")</f>
        <v/>
      </c>
    </row>
    <row r="1304" customFormat="false" ht="15" hidden="false" customHeight="false" outlineLevel="0" collapsed="false">
      <c r="A1304" s="30" t="n">
        <v>203.4375</v>
      </c>
      <c r="B1304" s="31" t="n">
        <v>13.3431</v>
      </c>
      <c r="C1304" s="32" t="n">
        <f aca="false">IF($A1304="","",IF(設定!$B$21="dB",10^($B1304/20),ABS($B1304)))</f>
        <v>4.64681090632777</v>
      </c>
      <c r="D1304" s="32" t="n">
        <f aca="false">IF($A1304="","",$A1304^2)</f>
        <v>41386.81640625</v>
      </c>
      <c r="E1304" s="32" t="n">
        <f aca="false">IF($A1304="","",IF($C1304&lt;=0,"",1/$C1304^2))</f>
        <v>0.0463116228723858</v>
      </c>
      <c r="F1304" s="33" t="n">
        <f aca="false">IF(OR(ROW()-設定!$B$30&lt;2,ROW()+設定!$B$30&gt;13701,N($A1304)&lt;=0,N(INDEX($A$2:$A$13701,MIN(13700,MAX(1,ROW()-1+設定!$B$30))))&lt;=0,$A1304&lt;設定!$B$28,$A1304&gt;設定!$B$29),0,IF(AND($C1304&gt;=MAX(INDEX($C$1:$C$13701,MAX(1,ROW()-設定!$B$24)):INDEX($C$1:$C$13701,MAX(1,ROW()-1))),$C1304&gt;MAX(INDEX($C$1:$C$13701,MIN(13701,ROW()+1)):INDEX($C$1:$C$13701,MIN(13701,ROW()+設定!$B$24))),$C1304&gt;=設定!$B$32,$C1304&gt;=MAX(MIN(INDEX($C$1:$C$13701,MAX(1,ROW()-設定!$B$26)):INDEX($C$1:$C$13701,MAX(1,ROW()-1))),MIN(INDEX($C$1:$C$13701,MIN(13701,ROW()+1)):INDEX($C$1:$C$13701,MIN(13701,ROW()+設定!$B$26))))*10^(設定!$B$27/20)),1,0))</f>
        <v>0</v>
      </c>
      <c r="G1304" s="33" t="n">
        <f aca="false">$G1303+IF($F1304=1,1,0)</f>
        <v>0</v>
      </c>
      <c r="H1304" s="0" t="str">
        <f aca="false">IF($F1304=1,$G1304,"")</f>
        <v/>
      </c>
    </row>
    <row r="1305" customFormat="false" ht="15" hidden="false" customHeight="false" outlineLevel="0" collapsed="false">
      <c r="A1305" s="30" t="n">
        <v>203.59375</v>
      </c>
      <c r="B1305" s="31" t="n">
        <v>13.3967</v>
      </c>
      <c r="C1305" s="32" t="n">
        <f aca="false">IF($A1305="","",IF(設定!$B$21="dB",10^($B1305/20),ABS($B1305)))</f>
        <v>4.67557470046319</v>
      </c>
      <c r="D1305" s="32" t="n">
        <f aca="false">IF($A1305="","",$A1305^2)</f>
        <v>41450.4150390625</v>
      </c>
      <c r="E1305" s="32" t="n">
        <f aca="false">IF($A1305="","",IF($C1305&lt;=0,"",1/$C1305^2))</f>
        <v>0.0457435641473365</v>
      </c>
      <c r="F1305" s="33" t="n">
        <f aca="false">IF(OR(ROW()-設定!$B$30&lt;2,ROW()+設定!$B$30&gt;13701,N($A1305)&lt;=0,N(INDEX($A$2:$A$13701,MIN(13700,MAX(1,ROW()-1+設定!$B$30))))&lt;=0,$A1305&lt;設定!$B$28,$A1305&gt;設定!$B$29),0,IF(AND($C1305&gt;=MAX(INDEX($C$1:$C$13701,MAX(1,ROW()-設定!$B$24)):INDEX($C$1:$C$13701,MAX(1,ROW()-1))),$C1305&gt;MAX(INDEX($C$1:$C$13701,MIN(13701,ROW()+1)):INDEX($C$1:$C$13701,MIN(13701,ROW()+設定!$B$24))),$C1305&gt;=設定!$B$32,$C1305&gt;=MAX(MIN(INDEX($C$1:$C$13701,MAX(1,ROW()-設定!$B$26)):INDEX($C$1:$C$13701,MAX(1,ROW()-1))),MIN(INDEX($C$1:$C$13701,MIN(13701,ROW()+1)):INDEX($C$1:$C$13701,MIN(13701,ROW()+設定!$B$26))))*10^(設定!$B$27/20)),1,0))</f>
        <v>0</v>
      </c>
      <c r="G1305" s="33" t="n">
        <f aca="false">$G1304+IF($F1305=1,1,0)</f>
        <v>0</v>
      </c>
      <c r="H1305" s="0" t="str">
        <f aca="false">IF($F1305=1,$G1305,"")</f>
        <v/>
      </c>
    </row>
    <row r="1306" customFormat="false" ht="15" hidden="false" customHeight="false" outlineLevel="0" collapsed="false">
      <c r="A1306" s="30" t="n">
        <v>203.75</v>
      </c>
      <c r="B1306" s="31" t="n">
        <v>13.5681</v>
      </c>
      <c r="C1306" s="32" t="n">
        <f aca="false">IF($A1306="","",IF(設定!$B$21="dB",10^($B1306/20),ABS($B1306)))</f>
        <v>4.76875488302127</v>
      </c>
      <c r="D1306" s="32" t="n">
        <f aca="false">IF($A1306="","",$A1306^2)</f>
        <v>41514.0625</v>
      </c>
      <c r="E1306" s="32" t="n">
        <f aca="false">IF($A1306="","",IF($C1306&lt;=0,"",1/$C1306^2))</f>
        <v>0.0439733953082344</v>
      </c>
      <c r="F1306" s="33" t="n">
        <f aca="false">IF(OR(ROW()-設定!$B$30&lt;2,ROW()+設定!$B$30&gt;13701,N($A1306)&lt;=0,N(INDEX($A$2:$A$13701,MIN(13700,MAX(1,ROW()-1+設定!$B$30))))&lt;=0,$A1306&lt;設定!$B$28,$A1306&gt;設定!$B$29),0,IF(AND($C1306&gt;=MAX(INDEX($C$1:$C$13701,MAX(1,ROW()-設定!$B$24)):INDEX($C$1:$C$13701,MAX(1,ROW()-1))),$C1306&gt;MAX(INDEX($C$1:$C$13701,MIN(13701,ROW()+1)):INDEX($C$1:$C$13701,MIN(13701,ROW()+設定!$B$24))),$C1306&gt;=設定!$B$32,$C1306&gt;=MAX(MIN(INDEX($C$1:$C$13701,MAX(1,ROW()-設定!$B$26)):INDEX($C$1:$C$13701,MAX(1,ROW()-1))),MIN(INDEX($C$1:$C$13701,MIN(13701,ROW()+1)):INDEX($C$1:$C$13701,MIN(13701,ROW()+設定!$B$26))))*10^(設定!$B$27/20)),1,0))</f>
        <v>0</v>
      </c>
      <c r="G1306" s="33" t="n">
        <f aca="false">$G1305+IF($F1306=1,1,0)</f>
        <v>0</v>
      </c>
      <c r="H1306" s="0" t="str">
        <f aca="false">IF($F1306=1,$G1306,"")</f>
        <v/>
      </c>
    </row>
    <row r="1307" customFormat="false" ht="15" hidden="false" customHeight="false" outlineLevel="0" collapsed="false">
      <c r="A1307" s="30" t="n">
        <v>203.90625</v>
      </c>
      <c r="B1307" s="31" t="n">
        <v>13.2243</v>
      </c>
      <c r="C1307" s="32" t="n">
        <f aca="false">IF($A1307="","",IF(設定!$B$21="dB",10^($B1307/20),ABS($B1307)))</f>
        <v>4.58368748660508</v>
      </c>
      <c r="D1307" s="32" t="n">
        <f aca="false">IF($A1307="","",$A1307^2)</f>
        <v>41577.7587890625</v>
      </c>
      <c r="E1307" s="32" t="n">
        <f aca="false">IF($A1307="","",IF($C1307&lt;=0,"",1/$C1307^2))</f>
        <v>0.0475959500414138</v>
      </c>
      <c r="F1307" s="33" t="n">
        <f aca="false">IF(OR(ROW()-設定!$B$30&lt;2,ROW()+設定!$B$30&gt;13701,N($A1307)&lt;=0,N(INDEX($A$2:$A$13701,MIN(13700,MAX(1,ROW()-1+設定!$B$30))))&lt;=0,$A1307&lt;設定!$B$28,$A1307&gt;設定!$B$29),0,IF(AND($C1307&gt;=MAX(INDEX($C$1:$C$13701,MAX(1,ROW()-設定!$B$24)):INDEX($C$1:$C$13701,MAX(1,ROW()-1))),$C1307&gt;MAX(INDEX($C$1:$C$13701,MIN(13701,ROW()+1)):INDEX($C$1:$C$13701,MIN(13701,ROW()+設定!$B$24))),$C1307&gt;=設定!$B$32,$C1307&gt;=MAX(MIN(INDEX($C$1:$C$13701,MAX(1,ROW()-設定!$B$26)):INDEX($C$1:$C$13701,MAX(1,ROW()-1))),MIN(INDEX($C$1:$C$13701,MIN(13701,ROW()+1)):INDEX($C$1:$C$13701,MIN(13701,ROW()+設定!$B$26))))*10^(設定!$B$27/20)),1,0))</f>
        <v>0</v>
      </c>
      <c r="G1307" s="33" t="n">
        <f aca="false">$G1306+IF($F1307=1,1,0)</f>
        <v>0</v>
      </c>
      <c r="H1307" s="0" t="str">
        <f aca="false">IF($F1307=1,$G1307,"")</f>
        <v/>
      </c>
    </row>
    <row r="1308" customFormat="false" ht="15" hidden="false" customHeight="false" outlineLevel="0" collapsed="false">
      <c r="A1308" s="30" t="n">
        <v>204.0625</v>
      </c>
      <c r="B1308" s="31" t="n">
        <v>13.4322</v>
      </c>
      <c r="C1308" s="32" t="n">
        <f aca="false">IF($A1308="","",IF(設定!$B$21="dB",10^($B1308/20),ABS($B1308)))</f>
        <v>4.69472329258007</v>
      </c>
      <c r="D1308" s="32" t="n">
        <f aca="false">IF($A1308="","",$A1308^2)</f>
        <v>41641.50390625</v>
      </c>
      <c r="E1308" s="32" t="n">
        <f aca="false">IF($A1308="","",IF($C1308&lt;=0,"",1/$C1308^2))</f>
        <v>0.0453711722259863</v>
      </c>
      <c r="F1308" s="33" t="n">
        <f aca="false">IF(OR(ROW()-設定!$B$30&lt;2,ROW()+設定!$B$30&gt;13701,N($A1308)&lt;=0,N(INDEX($A$2:$A$13701,MIN(13700,MAX(1,ROW()-1+設定!$B$30))))&lt;=0,$A1308&lt;設定!$B$28,$A1308&gt;設定!$B$29),0,IF(AND($C1308&gt;=MAX(INDEX($C$1:$C$13701,MAX(1,ROW()-設定!$B$24)):INDEX($C$1:$C$13701,MAX(1,ROW()-1))),$C1308&gt;MAX(INDEX($C$1:$C$13701,MIN(13701,ROW()+1)):INDEX($C$1:$C$13701,MIN(13701,ROW()+設定!$B$24))),$C1308&gt;=設定!$B$32,$C1308&gt;=MAX(MIN(INDEX($C$1:$C$13701,MAX(1,ROW()-設定!$B$26)):INDEX($C$1:$C$13701,MAX(1,ROW()-1))),MIN(INDEX($C$1:$C$13701,MIN(13701,ROW()+1)):INDEX($C$1:$C$13701,MIN(13701,ROW()+設定!$B$26))))*10^(設定!$B$27/20)),1,0))</f>
        <v>0</v>
      </c>
      <c r="G1308" s="33" t="n">
        <f aca="false">$G1307+IF($F1308=1,1,0)</f>
        <v>0</v>
      </c>
      <c r="H1308" s="0" t="str">
        <f aca="false">IF($F1308=1,$G1308,"")</f>
        <v/>
      </c>
    </row>
    <row r="1309" customFormat="false" ht="15" hidden="false" customHeight="false" outlineLevel="0" collapsed="false">
      <c r="A1309" s="30" t="n">
        <v>204.21875</v>
      </c>
      <c r="B1309" s="31" t="n">
        <v>13.3118</v>
      </c>
      <c r="C1309" s="32" t="n">
        <f aca="false">IF($A1309="","",IF(設定!$B$21="dB",10^($B1309/20),ABS($B1309)))</f>
        <v>4.63009604547433</v>
      </c>
      <c r="D1309" s="32" t="n">
        <f aca="false">IF($A1309="","",$A1309^2)</f>
        <v>41705.2978515625</v>
      </c>
      <c r="E1309" s="32" t="n">
        <f aca="false">IF($A1309="","",IF($C1309&lt;=0,"",1/$C1309^2))</f>
        <v>0.0466466006262604</v>
      </c>
      <c r="F1309" s="33" t="n">
        <f aca="false">IF(OR(ROW()-設定!$B$30&lt;2,ROW()+設定!$B$30&gt;13701,N($A1309)&lt;=0,N(INDEX($A$2:$A$13701,MIN(13700,MAX(1,ROW()-1+設定!$B$30))))&lt;=0,$A1309&lt;設定!$B$28,$A1309&gt;設定!$B$29),0,IF(AND($C1309&gt;=MAX(INDEX($C$1:$C$13701,MAX(1,ROW()-設定!$B$24)):INDEX($C$1:$C$13701,MAX(1,ROW()-1))),$C1309&gt;MAX(INDEX($C$1:$C$13701,MIN(13701,ROW()+1)):INDEX($C$1:$C$13701,MIN(13701,ROW()+設定!$B$24))),$C1309&gt;=設定!$B$32,$C1309&gt;=MAX(MIN(INDEX($C$1:$C$13701,MAX(1,ROW()-設定!$B$26)):INDEX($C$1:$C$13701,MAX(1,ROW()-1))),MIN(INDEX($C$1:$C$13701,MIN(13701,ROW()+1)):INDEX($C$1:$C$13701,MIN(13701,ROW()+設定!$B$26))))*10^(設定!$B$27/20)),1,0))</f>
        <v>0</v>
      </c>
      <c r="G1309" s="33" t="n">
        <f aca="false">$G1308+IF($F1309=1,1,0)</f>
        <v>0</v>
      </c>
      <c r="H1309" s="0" t="str">
        <f aca="false">IF($F1309=1,$G1309,"")</f>
        <v/>
      </c>
    </row>
    <row r="1310" customFormat="false" ht="15" hidden="false" customHeight="false" outlineLevel="0" collapsed="false">
      <c r="A1310" s="30" t="n">
        <v>204.375</v>
      </c>
      <c r="B1310" s="31" t="n">
        <v>13.4281</v>
      </c>
      <c r="C1310" s="32" t="n">
        <f aca="false">IF($A1310="","",IF(設定!$B$21="dB",10^($B1310/20),ABS($B1310)))</f>
        <v>4.69250776554556</v>
      </c>
      <c r="D1310" s="32" t="n">
        <f aca="false">IF($A1310="","",$A1310^2)</f>
        <v>41769.140625</v>
      </c>
      <c r="E1310" s="32" t="n">
        <f aca="false">IF($A1310="","",IF($C1310&lt;=0,"",1/$C1310^2))</f>
        <v>0.0454140255546338</v>
      </c>
      <c r="F1310" s="33" t="n">
        <f aca="false">IF(OR(ROW()-設定!$B$30&lt;2,ROW()+設定!$B$30&gt;13701,N($A1310)&lt;=0,N(INDEX($A$2:$A$13701,MIN(13700,MAX(1,ROW()-1+設定!$B$30))))&lt;=0,$A1310&lt;設定!$B$28,$A1310&gt;設定!$B$29),0,IF(AND($C1310&gt;=MAX(INDEX($C$1:$C$13701,MAX(1,ROW()-設定!$B$24)):INDEX($C$1:$C$13701,MAX(1,ROW()-1))),$C1310&gt;MAX(INDEX($C$1:$C$13701,MIN(13701,ROW()+1)):INDEX($C$1:$C$13701,MIN(13701,ROW()+設定!$B$24))),$C1310&gt;=設定!$B$32,$C1310&gt;=MAX(MIN(INDEX($C$1:$C$13701,MAX(1,ROW()-設定!$B$26)):INDEX($C$1:$C$13701,MAX(1,ROW()-1))),MIN(INDEX($C$1:$C$13701,MIN(13701,ROW()+1)):INDEX($C$1:$C$13701,MIN(13701,ROW()+設定!$B$26))))*10^(設定!$B$27/20)),1,0))</f>
        <v>0</v>
      </c>
      <c r="G1310" s="33" t="n">
        <f aca="false">$G1309+IF($F1310=1,1,0)</f>
        <v>0</v>
      </c>
      <c r="H1310" s="0" t="str">
        <f aca="false">IF($F1310=1,$G1310,"")</f>
        <v/>
      </c>
    </row>
    <row r="1311" customFormat="false" ht="15" hidden="false" customHeight="false" outlineLevel="0" collapsed="false">
      <c r="A1311" s="30" t="n">
        <v>204.53125</v>
      </c>
      <c r="B1311" s="31" t="n">
        <v>13.4977</v>
      </c>
      <c r="C1311" s="32" t="n">
        <f aca="false">IF($A1311="","",IF(設定!$B$21="dB",10^($B1311/20),ABS($B1311)))</f>
        <v>4.73025986379037</v>
      </c>
      <c r="D1311" s="32" t="n">
        <f aca="false">IF($A1311="","",$A1311^2)</f>
        <v>41833.0322265625</v>
      </c>
      <c r="E1311" s="32" t="n">
        <f aca="false">IF($A1311="","",IF($C1311&lt;=0,"",1/$C1311^2))</f>
        <v>0.0446920216008319</v>
      </c>
      <c r="F1311" s="33" t="n">
        <f aca="false">IF(OR(ROW()-設定!$B$30&lt;2,ROW()+設定!$B$30&gt;13701,N($A1311)&lt;=0,N(INDEX($A$2:$A$13701,MIN(13700,MAX(1,ROW()-1+設定!$B$30))))&lt;=0,$A1311&lt;設定!$B$28,$A1311&gt;設定!$B$29),0,IF(AND($C1311&gt;=MAX(INDEX($C$1:$C$13701,MAX(1,ROW()-設定!$B$24)):INDEX($C$1:$C$13701,MAX(1,ROW()-1))),$C1311&gt;MAX(INDEX($C$1:$C$13701,MIN(13701,ROW()+1)):INDEX($C$1:$C$13701,MIN(13701,ROW()+設定!$B$24))),$C1311&gt;=設定!$B$32,$C1311&gt;=MAX(MIN(INDEX($C$1:$C$13701,MAX(1,ROW()-設定!$B$26)):INDEX($C$1:$C$13701,MAX(1,ROW()-1))),MIN(INDEX($C$1:$C$13701,MIN(13701,ROW()+1)):INDEX($C$1:$C$13701,MIN(13701,ROW()+設定!$B$26))))*10^(設定!$B$27/20)),1,0))</f>
        <v>0</v>
      </c>
      <c r="G1311" s="33" t="n">
        <f aca="false">$G1310+IF($F1311=1,1,0)</f>
        <v>0</v>
      </c>
      <c r="H1311" s="0" t="str">
        <f aca="false">IF($F1311=1,$G1311,"")</f>
        <v/>
      </c>
    </row>
    <row r="1312" customFormat="false" ht="15" hidden="false" customHeight="false" outlineLevel="0" collapsed="false">
      <c r="A1312" s="30" t="n">
        <v>204.6875</v>
      </c>
      <c r="B1312" s="31" t="n">
        <v>13.4064</v>
      </c>
      <c r="C1312" s="32" t="n">
        <f aca="false">IF($A1312="","",IF(設定!$B$21="dB",10^($B1312/20),ABS($B1312)))</f>
        <v>4.68079908276868</v>
      </c>
      <c r="D1312" s="32" t="n">
        <f aca="false">IF($A1312="","",$A1312^2)</f>
        <v>41896.97265625</v>
      </c>
      <c r="E1312" s="32" t="n">
        <f aca="false">IF($A1312="","",IF($C1312&lt;=0,"",1/$C1312^2))</f>
        <v>0.0456415095641635</v>
      </c>
      <c r="F1312" s="33" t="n">
        <f aca="false">IF(OR(ROW()-設定!$B$30&lt;2,ROW()+設定!$B$30&gt;13701,N($A1312)&lt;=0,N(INDEX($A$2:$A$13701,MIN(13700,MAX(1,ROW()-1+設定!$B$30))))&lt;=0,$A1312&lt;設定!$B$28,$A1312&gt;設定!$B$29),0,IF(AND($C1312&gt;=MAX(INDEX($C$1:$C$13701,MAX(1,ROW()-設定!$B$24)):INDEX($C$1:$C$13701,MAX(1,ROW()-1))),$C1312&gt;MAX(INDEX($C$1:$C$13701,MIN(13701,ROW()+1)):INDEX($C$1:$C$13701,MIN(13701,ROW()+設定!$B$24))),$C1312&gt;=設定!$B$32,$C1312&gt;=MAX(MIN(INDEX($C$1:$C$13701,MAX(1,ROW()-設定!$B$26)):INDEX($C$1:$C$13701,MAX(1,ROW()-1))),MIN(INDEX($C$1:$C$13701,MIN(13701,ROW()+1)):INDEX($C$1:$C$13701,MIN(13701,ROW()+設定!$B$26))))*10^(設定!$B$27/20)),1,0))</f>
        <v>0</v>
      </c>
      <c r="G1312" s="33" t="n">
        <f aca="false">$G1311+IF($F1312=1,1,0)</f>
        <v>0</v>
      </c>
      <c r="H1312" s="0" t="str">
        <f aca="false">IF($F1312=1,$G1312,"")</f>
        <v/>
      </c>
    </row>
    <row r="1313" customFormat="false" ht="15" hidden="false" customHeight="false" outlineLevel="0" collapsed="false">
      <c r="A1313" s="30" t="n">
        <v>204.84375</v>
      </c>
      <c r="B1313" s="31" t="n">
        <v>13.4941</v>
      </c>
      <c r="C1313" s="32" t="n">
        <f aca="false">IF($A1313="","",IF(設定!$B$21="dB",10^($B1313/20),ABS($B1313)))</f>
        <v>4.7282997413671</v>
      </c>
      <c r="D1313" s="32" t="n">
        <f aca="false">IF($A1313="","",$A1313^2)</f>
        <v>41960.9619140625</v>
      </c>
      <c r="E1313" s="32" t="n">
        <f aca="false">IF($A1313="","",IF($C1313&lt;=0,"",1/$C1313^2))</f>
        <v>0.0447290835453773</v>
      </c>
      <c r="F1313" s="33" t="n">
        <f aca="false">IF(OR(ROW()-設定!$B$30&lt;2,ROW()+設定!$B$30&gt;13701,N($A1313)&lt;=0,N(INDEX($A$2:$A$13701,MIN(13700,MAX(1,ROW()-1+設定!$B$30))))&lt;=0,$A1313&lt;設定!$B$28,$A1313&gt;設定!$B$29),0,IF(AND($C1313&gt;=MAX(INDEX($C$1:$C$13701,MAX(1,ROW()-設定!$B$24)):INDEX($C$1:$C$13701,MAX(1,ROW()-1))),$C1313&gt;MAX(INDEX($C$1:$C$13701,MIN(13701,ROW()+1)):INDEX($C$1:$C$13701,MIN(13701,ROW()+設定!$B$24))),$C1313&gt;=設定!$B$32,$C1313&gt;=MAX(MIN(INDEX($C$1:$C$13701,MAX(1,ROW()-設定!$B$26)):INDEX($C$1:$C$13701,MAX(1,ROW()-1))),MIN(INDEX($C$1:$C$13701,MIN(13701,ROW()+1)):INDEX($C$1:$C$13701,MIN(13701,ROW()+設定!$B$26))))*10^(設定!$B$27/20)),1,0))</f>
        <v>0</v>
      </c>
      <c r="G1313" s="33" t="n">
        <f aca="false">$G1312+IF($F1313=1,1,0)</f>
        <v>0</v>
      </c>
      <c r="H1313" s="0" t="str">
        <f aca="false">IF($F1313=1,$G1313,"")</f>
        <v/>
      </c>
    </row>
    <row r="1314" customFormat="false" ht="15" hidden="false" customHeight="false" outlineLevel="0" collapsed="false">
      <c r="A1314" s="30" t="n">
        <v>205</v>
      </c>
      <c r="B1314" s="31" t="n">
        <v>13.2482</v>
      </c>
      <c r="C1314" s="32" t="n">
        <f aca="false">IF($A1314="","",IF(設定!$B$21="dB",10^($B1314/20),ABS($B1314)))</f>
        <v>4.59631727955807</v>
      </c>
      <c r="D1314" s="32" t="n">
        <f aca="false">IF($A1314="","",$A1314^2)</f>
        <v>42025</v>
      </c>
      <c r="E1314" s="32" t="n">
        <f aca="false">IF($A1314="","",IF($C1314&lt;=0,"",1/$C1314^2))</f>
        <v>0.0473347404392823</v>
      </c>
      <c r="F1314" s="33" t="n">
        <f aca="false">IF(OR(ROW()-設定!$B$30&lt;2,ROW()+設定!$B$30&gt;13701,N($A1314)&lt;=0,N(INDEX($A$2:$A$13701,MIN(13700,MAX(1,ROW()-1+設定!$B$30))))&lt;=0,$A1314&lt;設定!$B$28,$A1314&gt;設定!$B$29),0,IF(AND($C1314&gt;=MAX(INDEX($C$1:$C$13701,MAX(1,ROW()-設定!$B$24)):INDEX($C$1:$C$13701,MAX(1,ROW()-1))),$C1314&gt;MAX(INDEX($C$1:$C$13701,MIN(13701,ROW()+1)):INDEX($C$1:$C$13701,MIN(13701,ROW()+設定!$B$24))),$C1314&gt;=設定!$B$32,$C1314&gt;=MAX(MIN(INDEX($C$1:$C$13701,MAX(1,ROW()-設定!$B$26)):INDEX($C$1:$C$13701,MAX(1,ROW()-1))),MIN(INDEX($C$1:$C$13701,MIN(13701,ROW()+1)):INDEX($C$1:$C$13701,MIN(13701,ROW()+設定!$B$26))))*10^(設定!$B$27/20)),1,0))</f>
        <v>0</v>
      </c>
      <c r="G1314" s="33" t="n">
        <f aca="false">$G1313+IF($F1314=1,1,0)</f>
        <v>0</v>
      </c>
      <c r="H1314" s="0" t="str">
        <f aca="false">IF($F1314=1,$G1314,"")</f>
        <v/>
      </c>
    </row>
    <row r="1315" customFormat="false" ht="15" hidden="false" customHeight="false" outlineLevel="0" collapsed="false">
      <c r="A1315" s="30" t="n">
        <v>205.15625</v>
      </c>
      <c r="B1315" s="31" t="n">
        <v>13.5322</v>
      </c>
      <c r="C1315" s="32" t="n">
        <f aca="false">IF($A1315="","",IF(設定!$B$21="dB",10^($B1315/20),ABS($B1315)))</f>
        <v>4.74908562620938</v>
      </c>
      <c r="D1315" s="32" t="n">
        <f aca="false">IF($A1315="","",$A1315^2)</f>
        <v>42089.0869140625</v>
      </c>
      <c r="E1315" s="32" t="n">
        <f aca="false">IF($A1315="","",IF($C1315&lt;=0,"",1/$C1315^2))</f>
        <v>0.0443383982576304</v>
      </c>
      <c r="F1315" s="33" t="n">
        <f aca="false">IF(OR(ROW()-設定!$B$30&lt;2,ROW()+設定!$B$30&gt;13701,N($A1315)&lt;=0,N(INDEX($A$2:$A$13701,MIN(13700,MAX(1,ROW()-1+設定!$B$30))))&lt;=0,$A1315&lt;設定!$B$28,$A1315&gt;設定!$B$29),0,IF(AND($C1315&gt;=MAX(INDEX($C$1:$C$13701,MAX(1,ROW()-設定!$B$24)):INDEX($C$1:$C$13701,MAX(1,ROW()-1))),$C1315&gt;MAX(INDEX($C$1:$C$13701,MIN(13701,ROW()+1)):INDEX($C$1:$C$13701,MIN(13701,ROW()+設定!$B$24))),$C1315&gt;=設定!$B$32,$C1315&gt;=MAX(MIN(INDEX($C$1:$C$13701,MAX(1,ROW()-設定!$B$26)):INDEX($C$1:$C$13701,MAX(1,ROW()-1))),MIN(INDEX($C$1:$C$13701,MIN(13701,ROW()+1)):INDEX($C$1:$C$13701,MIN(13701,ROW()+設定!$B$26))))*10^(設定!$B$27/20)),1,0))</f>
        <v>0</v>
      </c>
      <c r="G1315" s="33" t="n">
        <f aca="false">$G1314+IF($F1315=1,1,0)</f>
        <v>0</v>
      </c>
      <c r="H1315" s="0" t="str">
        <f aca="false">IF($F1315=1,$G1315,"")</f>
        <v/>
      </c>
    </row>
    <row r="1316" customFormat="false" ht="15" hidden="false" customHeight="false" outlineLevel="0" collapsed="false">
      <c r="A1316" s="30" t="n">
        <v>205.3125</v>
      </c>
      <c r="B1316" s="31" t="n">
        <v>13.3559</v>
      </c>
      <c r="C1316" s="32" t="n">
        <f aca="false">IF($A1316="","",IF(設定!$B$21="dB",10^($B1316/20),ABS($B1316)))</f>
        <v>4.65366374806263</v>
      </c>
      <c r="D1316" s="32" t="n">
        <f aca="false">IF($A1316="","",$A1316^2)</f>
        <v>42153.22265625</v>
      </c>
      <c r="E1316" s="32" t="n">
        <f aca="false">IF($A1316="","",IF($C1316&lt;=0,"",1/$C1316^2))</f>
        <v>0.0461753291617347</v>
      </c>
      <c r="F1316" s="33" t="n">
        <f aca="false">IF(OR(ROW()-設定!$B$30&lt;2,ROW()+設定!$B$30&gt;13701,N($A1316)&lt;=0,N(INDEX($A$2:$A$13701,MIN(13700,MAX(1,ROW()-1+設定!$B$30))))&lt;=0,$A1316&lt;設定!$B$28,$A1316&gt;設定!$B$29),0,IF(AND($C1316&gt;=MAX(INDEX($C$1:$C$13701,MAX(1,ROW()-設定!$B$24)):INDEX($C$1:$C$13701,MAX(1,ROW()-1))),$C1316&gt;MAX(INDEX($C$1:$C$13701,MIN(13701,ROW()+1)):INDEX($C$1:$C$13701,MIN(13701,ROW()+設定!$B$24))),$C1316&gt;=設定!$B$32,$C1316&gt;=MAX(MIN(INDEX($C$1:$C$13701,MAX(1,ROW()-設定!$B$26)):INDEX($C$1:$C$13701,MAX(1,ROW()-1))),MIN(INDEX($C$1:$C$13701,MIN(13701,ROW()+1)):INDEX($C$1:$C$13701,MIN(13701,ROW()+設定!$B$26))))*10^(設定!$B$27/20)),1,0))</f>
        <v>0</v>
      </c>
      <c r="G1316" s="33" t="n">
        <f aca="false">$G1315+IF($F1316=1,1,0)</f>
        <v>0</v>
      </c>
      <c r="H1316" s="0" t="str">
        <f aca="false">IF($F1316=1,$G1316,"")</f>
        <v/>
      </c>
    </row>
    <row r="1317" customFormat="false" ht="15" hidden="false" customHeight="false" outlineLevel="0" collapsed="false">
      <c r="A1317" s="30" t="n">
        <v>205.46875</v>
      </c>
      <c r="B1317" s="31" t="n">
        <v>13.4855</v>
      </c>
      <c r="C1317" s="32" t="n">
        <f aca="false">IF($A1317="","",IF(設定!$B$21="dB",10^($B1317/20),ABS($B1317)))</f>
        <v>4.7236205138532</v>
      </c>
      <c r="D1317" s="32" t="n">
        <f aca="false">IF($A1317="","",$A1317^2)</f>
        <v>42217.4072265625</v>
      </c>
      <c r="E1317" s="32" t="n">
        <f aca="false">IF($A1317="","",IF($C1317&lt;=0,"",1/$C1317^2))</f>
        <v>0.0448177448690649</v>
      </c>
      <c r="F1317" s="33" t="n">
        <f aca="false">IF(OR(ROW()-設定!$B$30&lt;2,ROW()+設定!$B$30&gt;13701,N($A1317)&lt;=0,N(INDEX($A$2:$A$13701,MIN(13700,MAX(1,ROW()-1+設定!$B$30))))&lt;=0,$A1317&lt;設定!$B$28,$A1317&gt;設定!$B$29),0,IF(AND($C1317&gt;=MAX(INDEX($C$1:$C$13701,MAX(1,ROW()-設定!$B$24)):INDEX($C$1:$C$13701,MAX(1,ROW()-1))),$C1317&gt;MAX(INDEX($C$1:$C$13701,MIN(13701,ROW()+1)):INDEX($C$1:$C$13701,MIN(13701,ROW()+設定!$B$24))),$C1317&gt;=設定!$B$32,$C1317&gt;=MAX(MIN(INDEX($C$1:$C$13701,MAX(1,ROW()-設定!$B$26)):INDEX($C$1:$C$13701,MAX(1,ROW()-1))),MIN(INDEX($C$1:$C$13701,MIN(13701,ROW()+1)):INDEX($C$1:$C$13701,MIN(13701,ROW()+設定!$B$26))))*10^(設定!$B$27/20)),1,0))</f>
        <v>0</v>
      </c>
      <c r="G1317" s="33" t="n">
        <f aca="false">$G1316+IF($F1317=1,1,0)</f>
        <v>0</v>
      </c>
      <c r="H1317" s="0" t="str">
        <f aca="false">IF($F1317=1,$G1317,"")</f>
        <v/>
      </c>
    </row>
    <row r="1318" customFormat="false" ht="15" hidden="false" customHeight="false" outlineLevel="0" collapsed="false">
      <c r="A1318" s="30" t="n">
        <v>205.625</v>
      </c>
      <c r="B1318" s="31" t="n">
        <v>13.4417</v>
      </c>
      <c r="C1318" s="32" t="n">
        <f aca="false">IF($A1318="","",IF(設定!$B$21="dB",10^($B1318/20),ABS($B1318)))</f>
        <v>4.69986085155164</v>
      </c>
      <c r="D1318" s="32" t="n">
        <f aca="false">IF($A1318="","",$A1318^2)</f>
        <v>42281.640625</v>
      </c>
      <c r="E1318" s="32" t="n">
        <f aca="false">IF($A1318="","",IF($C1318&lt;=0,"",1/$C1318^2))</f>
        <v>0.0452720332609933</v>
      </c>
      <c r="F1318" s="33" t="n">
        <f aca="false">IF(OR(ROW()-設定!$B$30&lt;2,ROW()+設定!$B$30&gt;13701,N($A1318)&lt;=0,N(INDEX($A$2:$A$13701,MIN(13700,MAX(1,ROW()-1+設定!$B$30))))&lt;=0,$A1318&lt;設定!$B$28,$A1318&gt;設定!$B$29),0,IF(AND($C1318&gt;=MAX(INDEX($C$1:$C$13701,MAX(1,ROW()-設定!$B$24)):INDEX($C$1:$C$13701,MAX(1,ROW()-1))),$C1318&gt;MAX(INDEX($C$1:$C$13701,MIN(13701,ROW()+1)):INDEX($C$1:$C$13701,MIN(13701,ROW()+設定!$B$24))),$C1318&gt;=設定!$B$32,$C1318&gt;=MAX(MIN(INDEX($C$1:$C$13701,MAX(1,ROW()-設定!$B$26)):INDEX($C$1:$C$13701,MAX(1,ROW()-1))),MIN(INDEX($C$1:$C$13701,MIN(13701,ROW()+1)):INDEX($C$1:$C$13701,MIN(13701,ROW()+設定!$B$26))))*10^(設定!$B$27/20)),1,0))</f>
        <v>0</v>
      </c>
      <c r="G1318" s="33" t="n">
        <f aca="false">$G1317+IF($F1318=1,1,0)</f>
        <v>0</v>
      </c>
      <c r="H1318" s="0" t="str">
        <f aca="false">IF($F1318=1,$G1318,"")</f>
        <v/>
      </c>
    </row>
    <row r="1319" customFormat="false" ht="15" hidden="false" customHeight="false" outlineLevel="0" collapsed="false">
      <c r="A1319" s="30" t="n">
        <v>205.78125</v>
      </c>
      <c r="B1319" s="31" t="n">
        <v>13.1505</v>
      </c>
      <c r="C1319" s="32" t="n">
        <f aca="false">IF($A1319="","",IF(設定!$B$21="dB",10^($B1319/20),ABS($B1319)))</f>
        <v>4.54490699044216</v>
      </c>
      <c r="D1319" s="32" t="n">
        <f aca="false">IF($A1319="","",$A1319^2)</f>
        <v>42345.9228515625</v>
      </c>
      <c r="E1319" s="32" t="n">
        <f aca="false">IF($A1319="","",IF($C1319&lt;=0,"",1/$C1319^2))</f>
        <v>0.0484116628388965</v>
      </c>
      <c r="F1319" s="33" t="n">
        <f aca="false">IF(OR(ROW()-設定!$B$30&lt;2,ROW()+設定!$B$30&gt;13701,N($A1319)&lt;=0,N(INDEX($A$2:$A$13701,MIN(13700,MAX(1,ROW()-1+設定!$B$30))))&lt;=0,$A1319&lt;設定!$B$28,$A1319&gt;設定!$B$29),0,IF(AND($C1319&gt;=MAX(INDEX($C$1:$C$13701,MAX(1,ROW()-設定!$B$24)):INDEX($C$1:$C$13701,MAX(1,ROW()-1))),$C1319&gt;MAX(INDEX($C$1:$C$13701,MIN(13701,ROW()+1)):INDEX($C$1:$C$13701,MIN(13701,ROW()+設定!$B$24))),$C1319&gt;=設定!$B$32,$C1319&gt;=MAX(MIN(INDEX($C$1:$C$13701,MAX(1,ROW()-設定!$B$26)):INDEX($C$1:$C$13701,MAX(1,ROW()-1))),MIN(INDEX($C$1:$C$13701,MIN(13701,ROW()+1)):INDEX($C$1:$C$13701,MIN(13701,ROW()+設定!$B$26))))*10^(設定!$B$27/20)),1,0))</f>
        <v>0</v>
      </c>
      <c r="G1319" s="33" t="n">
        <f aca="false">$G1318+IF($F1319=1,1,0)</f>
        <v>0</v>
      </c>
      <c r="H1319" s="0" t="str">
        <f aca="false">IF($F1319=1,$G1319,"")</f>
        <v/>
      </c>
    </row>
    <row r="1320" customFormat="false" ht="15" hidden="false" customHeight="false" outlineLevel="0" collapsed="false">
      <c r="A1320" s="30" t="n">
        <v>205.9375</v>
      </c>
      <c r="B1320" s="31" t="n">
        <v>13.3468</v>
      </c>
      <c r="C1320" s="32" t="n">
        <f aca="false">IF($A1320="","",IF(設定!$B$21="dB",10^($B1320/20),ABS($B1320)))</f>
        <v>4.64879076832863</v>
      </c>
      <c r="D1320" s="32" t="n">
        <f aca="false">IF($A1320="","",$A1320^2)</f>
        <v>42410.25390625</v>
      </c>
      <c r="E1320" s="32" t="n">
        <f aca="false">IF($A1320="","",IF($C1320&lt;=0,"",1/$C1320^2))</f>
        <v>0.0462721841873834</v>
      </c>
      <c r="F1320" s="33" t="n">
        <f aca="false">IF(OR(ROW()-設定!$B$30&lt;2,ROW()+設定!$B$30&gt;13701,N($A1320)&lt;=0,N(INDEX($A$2:$A$13701,MIN(13700,MAX(1,ROW()-1+設定!$B$30))))&lt;=0,$A1320&lt;設定!$B$28,$A1320&gt;設定!$B$29),0,IF(AND($C1320&gt;=MAX(INDEX($C$1:$C$13701,MAX(1,ROW()-設定!$B$24)):INDEX($C$1:$C$13701,MAX(1,ROW()-1))),$C1320&gt;MAX(INDEX($C$1:$C$13701,MIN(13701,ROW()+1)):INDEX($C$1:$C$13701,MIN(13701,ROW()+設定!$B$24))),$C1320&gt;=設定!$B$32,$C1320&gt;=MAX(MIN(INDEX($C$1:$C$13701,MAX(1,ROW()-設定!$B$26)):INDEX($C$1:$C$13701,MAX(1,ROW()-1))),MIN(INDEX($C$1:$C$13701,MIN(13701,ROW()+1)):INDEX($C$1:$C$13701,MIN(13701,ROW()+設定!$B$26))))*10^(設定!$B$27/20)),1,0))</f>
        <v>0</v>
      </c>
      <c r="G1320" s="33" t="n">
        <f aca="false">$G1319+IF($F1320=1,1,0)</f>
        <v>0</v>
      </c>
      <c r="H1320" s="0" t="str">
        <f aca="false">IF($F1320=1,$G1320,"")</f>
        <v/>
      </c>
    </row>
    <row r="1321" customFormat="false" ht="15" hidden="false" customHeight="false" outlineLevel="0" collapsed="false">
      <c r="A1321" s="30" t="n">
        <v>206.09375</v>
      </c>
      <c r="B1321" s="31" t="n">
        <v>13.4509</v>
      </c>
      <c r="C1321" s="32" t="n">
        <f aca="false">IF($A1321="","",IF(設定!$B$21="dB",10^($B1321/20),ABS($B1321)))</f>
        <v>4.70484153041301</v>
      </c>
      <c r="D1321" s="32" t="n">
        <f aca="false">IF($A1321="","",$A1321^2)</f>
        <v>42474.6337890625</v>
      </c>
      <c r="E1321" s="32" t="n">
        <f aca="false">IF($A1321="","",IF($C1321&lt;=0,"",1/$C1321^2))</f>
        <v>0.0451762314768261</v>
      </c>
      <c r="F1321" s="33" t="n">
        <f aca="false">IF(OR(ROW()-設定!$B$30&lt;2,ROW()+設定!$B$30&gt;13701,N($A1321)&lt;=0,N(INDEX($A$2:$A$13701,MIN(13700,MAX(1,ROW()-1+設定!$B$30))))&lt;=0,$A1321&lt;設定!$B$28,$A1321&gt;設定!$B$29),0,IF(AND($C1321&gt;=MAX(INDEX($C$1:$C$13701,MAX(1,ROW()-設定!$B$24)):INDEX($C$1:$C$13701,MAX(1,ROW()-1))),$C1321&gt;MAX(INDEX($C$1:$C$13701,MIN(13701,ROW()+1)):INDEX($C$1:$C$13701,MIN(13701,ROW()+設定!$B$24))),$C1321&gt;=設定!$B$32,$C1321&gt;=MAX(MIN(INDEX($C$1:$C$13701,MAX(1,ROW()-設定!$B$26)):INDEX($C$1:$C$13701,MAX(1,ROW()-1))),MIN(INDEX($C$1:$C$13701,MIN(13701,ROW()+1)):INDEX($C$1:$C$13701,MIN(13701,ROW()+設定!$B$26))))*10^(設定!$B$27/20)),1,0))</f>
        <v>0</v>
      </c>
      <c r="G1321" s="33" t="n">
        <f aca="false">$G1320+IF($F1321=1,1,0)</f>
        <v>0</v>
      </c>
      <c r="H1321" s="0" t="str">
        <f aca="false">IF($F1321=1,$G1321,"")</f>
        <v/>
      </c>
    </row>
    <row r="1322" customFormat="false" ht="15" hidden="false" customHeight="false" outlineLevel="0" collapsed="false">
      <c r="A1322" s="30" t="n">
        <v>206.25</v>
      </c>
      <c r="B1322" s="31" t="n">
        <v>13.59</v>
      </c>
      <c r="C1322" s="32" t="n">
        <f aca="false">IF($A1322="","",IF(設定!$B$21="dB",10^($B1322/20),ABS($B1322)))</f>
        <v>4.78079366149119</v>
      </c>
      <c r="D1322" s="32" t="n">
        <f aca="false">IF($A1322="","",$A1322^2)</f>
        <v>42539.0625</v>
      </c>
      <c r="E1322" s="32" t="n">
        <f aca="false">IF($A1322="","",IF($C1322&lt;=0,"",1/$C1322^2))</f>
        <v>0.0437522105158252</v>
      </c>
      <c r="F1322" s="33" t="n">
        <f aca="false">IF(OR(ROW()-設定!$B$30&lt;2,ROW()+設定!$B$30&gt;13701,N($A1322)&lt;=0,N(INDEX($A$2:$A$13701,MIN(13700,MAX(1,ROW()-1+設定!$B$30))))&lt;=0,$A1322&lt;設定!$B$28,$A1322&gt;設定!$B$29),0,IF(AND($C1322&gt;=MAX(INDEX($C$1:$C$13701,MAX(1,ROW()-設定!$B$24)):INDEX($C$1:$C$13701,MAX(1,ROW()-1))),$C1322&gt;MAX(INDEX($C$1:$C$13701,MIN(13701,ROW()+1)):INDEX($C$1:$C$13701,MIN(13701,ROW()+設定!$B$24))),$C1322&gt;=設定!$B$32,$C1322&gt;=MAX(MIN(INDEX($C$1:$C$13701,MAX(1,ROW()-設定!$B$26)):INDEX($C$1:$C$13701,MAX(1,ROW()-1))),MIN(INDEX($C$1:$C$13701,MIN(13701,ROW()+1)):INDEX($C$1:$C$13701,MIN(13701,ROW()+設定!$B$26))))*10^(設定!$B$27/20)),1,0))</f>
        <v>0</v>
      </c>
      <c r="G1322" s="33" t="n">
        <f aca="false">$G1321+IF($F1322=1,1,0)</f>
        <v>0</v>
      </c>
      <c r="H1322" s="0" t="str">
        <f aca="false">IF($F1322=1,$G1322,"")</f>
        <v/>
      </c>
    </row>
    <row r="1323" customFormat="false" ht="15" hidden="false" customHeight="false" outlineLevel="0" collapsed="false">
      <c r="A1323" s="30" t="n">
        <v>206.40625</v>
      </c>
      <c r="B1323" s="31" t="n">
        <v>13.4614</v>
      </c>
      <c r="C1323" s="32" t="n">
        <f aca="false">IF($A1323="","",IF(設定!$B$21="dB",10^($B1323/20),ABS($B1323)))</f>
        <v>4.71053245091075</v>
      </c>
      <c r="D1323" s="32" t="n">
        <f aca="false">IF($A1323="","",$A1323^2)</f>
        <v>42603.5400390625</v>
      </c>
      <c r="E1323" s="32" t="n">
        <f aca="false">IF($A1323="","",IF($C1323&lt;=0,"",1/$C1323^2))</f>
        <v>0.0450671401827452</v>
      </c>
      <c r="F1323" s="33" t="n">
        <f aca="false">IF(OR(ROW()-設定!$B$30&lt;2,ROW()+設定!$B$30&gt;13701,N($A1323)&lt;=0,N(INDEX($A$2:$A$13701,MIN(13700,MAX(1,ROW()-1+設定!$B$30))))&lt;=0,$A1323&lt;設定!$B$28,$A1323&gt;設定!$B$29),0,IF(AND($C1323&gt;=MAX(INDEX($C$1:$C$13701,MAX(1,ROW()-設定!$B$24)):INDEX($C$1:$C$13701,MAX(1,ROW()-1))),$C1323&gt;MAX(INDEX($C$1:$C$13701,MIN(13701,ROW()+1)):INDEX($C$1:$C$13701,MIN(13701,ROW()+設定!$B$24))),$C1323&gt;=設定!$B$32,$C1323&gt;=MAX(MIN(INDEX($C$1:$C$13701,MAX(1,ROW()-設定!$B$26)):INDEX($C$1:$C$13701,MAX(1,ROW()-1))),MIN(INDEX($C$1:$C$13701,MIN(13701,ROW()+1)):INDEX($C$1:$C$13701,MIN(13701,ROW()+設定!$B$26))))*10^(設定!$B$27/20)),1,0))</f>
        <v>0</v>
      </c>
      <c r="G1323" s="33" t="n">
        <f aca="false">$G1322+IF($F1323=1,1,0)</f>
        <v>0</v>
      </c>
      <c r="H1323" s="0" t="str">
        <f aca="false">IF($F1323=1,$G1323,"")</f>
        <v/>
      </c>
    </row>
    <row r="1324" customFormat="false" ht="15" hidden="false" customHeight="false" outlineLevel="0" collapsed="false">
      <c r="A1324" s="30" t="n">
        <v>206.5625</v>
      </c>
      <c r="B1324" s="31" t="n">
        <v>13.4598</v>
      </c>
      <c r="C1324" s="32" t="n">
        <f aca="false">IF($A1324="","",IF(設定!$B$21="dB",10^($B1324/20),ABS($B1324)))</f>
        <v>4.70966481868097</v>
      </c>
      <c r="D1324" s="32" t="n">
        <f aca="false">IF($A1324="","",$A1324^2)</f>
        <v>42668.06640625</v>
      </c>
      <c r="E1324" s="32" t="n">
        <f aca="false">IF($A1324="","",IF($C1324&lt;=0,"",1/$C1324^2))</f>
        <v>0.0450837465895975</v>
      </c>
      <c r="F1324" s="33" t="n">
        <f aca="false">IF(OR(ROW()-設定!$B$30&lt;2,ROW()+設定!$B$30&gt;13701,N($A1324)&lt;=0,N(INDEX($A$2:$A$13701,MIN(13700,MAX(1,ROW()-1+設定!$B$30))))&lt;=0,$A1324&lt;設定!$B$28,$A1324&gt;設定!$B$29),0,IF(AND($C1324&gt;=MAX(INDEX($C$1:$C$13701,MAX(1,ROW()-設定!$B$24)):INDEX($C$1:$C$13701,MAX(1,ROW()-1))),$C1324&gt;MAX(INDEX($C$1:$C$13701,MIN(13701,ROW()+1)):INDEX($C$1:$C$13701,MIN(13701,ROW()+設定!$B$24))),$C1324&gt;=設定!$B$32,$C1324&gt;=MAX(MIN(INDEX($C$1:$C$13701,MAX(1,ROW()-設定!$B$26)):INDEX($C$1:$C$13701,MAX(1,ROW()-1))),MIN(INDEX($C$1:$C$13701,MIN(13701,ROW()+1)):INDEX($C$1:$C$13701,MIN(13701,ROW()+設定!$B$26))))*10^(設定!$B$27/20)),1,0))</f>
        <v>0</v>
      </c>
      <c r="G1324" s="33" t="n">
        <f aca="false">$G1323+IF($F1324=1,1,0)</f>
        <v>0</v>
      </c>
      <c r="H1324" s="0" t="str">
        <f aca="false">IF($F1324=1,$G1324,"")</f>
        <v/>
      </c>
    </row>
    <row r="1325" customFormat="false" ht="15" hidden="false" customHeight="false" outlineLevel="0" collapsed="false">
      <c r="A1325" s="30" t="n">
        <v>206.71875</v>
      </c>
      <c r="B1325" s="31" t="n">
        <v>13.2862</v>
      </c>
      <c r="C1325" s="32" t="n">
        <f aca="false">IF($A1325="","",IF(設定!$B$21="dB",10^($B1325/20),ABS($B1325)))</f>
        <v>4.6164698123266</v>
      </c>
      <c r="D1325" s="32" t="n">
        <f aca="false">IF($A1325="","",$A1325^2)</f>
        <v>42732.6416015625</v>
      </c>
      <c r="E1325" s="32" t="n">
        <f aca="false">IF($A1325="","",IF($C1325&lt;=0,"",1/$C1325^2))</f>
        <v>0.0469223765085942</v>
      </c>
      <c r="F1325" s="33" t="n">
        <f aca="false">IF(OR(ROW()-設定!$B$30&lt;2,ROW()+設定!$B$30&gt;13701,N($A1325)&lt;=0,N(INDEX($A$2:$A$13701,MIN(13700,MAX(1,ROW()-1+設定!$B$30))))&lt;=0,$A1325&lt;設定!$B$28,$A1325&gt;設定!$B$29),0,IF(AND($C1325&gt;=MAX(INDEX($C$1:$C$13701,MAX(1,ROW()-設定!$B$24)):INDEX($C$1:$C$13701,MAX(1,ROW()-1))),$C1325&gt;MAX(INDEX($C$1:$C$13701,MIN(13701,ROW()+1)):INDEX($C$1:$C$13701,MIN(13701,ROW()+設定!$B$24))),$C1325&gt;=設定!$B$32,$C1325&gt;=MAX(MIN(INDEX($C$1:$C$13701,MAX(1,ROW()-設定!$B$26)):INDEX($C$1:$C$13701,MAX(1,ROW()-1))),MIN(INDEX($C$1:$C$13701,MIN(13701,ROW()+1)):INDEX($C$1:$C$13701,MIN(13701,ROW()+設定!$B$26))))*10^(設定!$B$27/20)),1,0))</f>
        <v>0</v>
      </c>
      <c r="G1325" s="33" t="n">
        <f aca="false">$G1324+IF($F1325=1,1,0)</f>
        <v>0</v>
      </c>
      <c r="H1325" s="0" t="str">
        <f aca="false">IF($F1325=1,$G1325,"")</f>
        <v/>
      </c>
    </row>
    <row r="1326" customFormat="false" ht="15" hidden="false" customHeight="false" outlineLevel="0" collapsed="false">
      <c r="A1326" s="30" t="n">
        <v>206.875</v>
      </c>
      <c r="B1326" s="31" t="n">
        <v>13.5846</v>
      </c>
      <c r="C1326" s="32" t="n">
        <f aca="false">IF($A1326="","",IF(設定!$B$21="dB",10^($B1326/20),ABS($B1326)))</f>
        <v>4.77782237546938</v>
      </c>
      <c r="D1326" s="32" t="n">
        <f aca="false">IF($A1326="","",$A1326^2)</f>
        <v>42797.265625</v>
      </c>
      <c r="E1326" s="32" t="n">
        <f aca="false">IF($A1326="","",IF($C1326&lt;=0,"",1/$C1326^2))</f>
        <v>0.043806645672407</v>
      </c>
      <c r="F1326" s="33" t="n">
        <f aca="false">IF(OR(ROW()-設定!$B$30&lt;2,ROW()+設定!$B$30&gt;13701,N($A1326)&lt;=0,N(INDEX($A$2:$A$13701,MIN(13700,MAX(1,ROW()-1+設定!$B$30))))&lt;=0,$A1326&lt;設定!$B$28,$A1326&gt;設定!$B$29),0,IF(AND($C1326&gt;=MAX(INDEX($C$1:$C$13701,MAX(1,ROW()-設定!$B$24)):INDEX($C$1:$C$13701,MAX(1,ROW()-1))),$C1326&gt;MAX(INDEX($C$1:$C$13701,MIN(13701,ROW()+1)):INDEX($C$1:$C$13701,MIN(13701,ROW()+設定!$B$24))),$C1326&gt;=設定!$B$32,$C1326&gt;=MAX(MIN(INDEX($C$1:$C$13701,MAX(1,ROW()-設定!$B$26)):INDEX($C$1:$C$13701,MAX(1,ROW()-1))),MIN(INDEX($C$1:$C$13701,MIN(13701,ROW()+1)):INDEX($C$1:$C$13701,MIN(13701,ROW()+設定!$B$26))))*10^(設定!$B$27/20)),1,0))</f>
        <v>0</v>
      </c>
      <c r="G1326" s="33" t="n">
        <f aca="false">$G1325+IF($F1326=1,1,0)</f>
        <v>0</v>
      </c>
      <c r="H1326" s="0" t="str">
        <f aca="false">IF($F1326=1,$G1326,"")</f>
        <v/>
      </c>
    </row>
    <row r="1327" customFormat="false" ht="15" hidden="false" customHeight="false" outlineLevel="0" collapsed="false">
      <c r="A1327" s="30" t="n">
        <v>207.03125</v>
      </c>
      <c r="B1327" s="31" t="n">
        <v>13.6246</v>
      </c>
      <c r="C1327" s="32" t="n">
        <f aca="false">IF($A1327="","",IF(設定!$B$21="dB",10^($B1327/20),ABS($B1327)))</f>
        <v>4.79987580154197</v>
      </c>
      <c r="D1327" s="32" t="n">
        <f aca="false">IF($A1327="","",$A1327^2)</f>
        <v>42861.9384765625</v>
      </c>
      <c r="E1327" s="32" t="n">
        <f aca="false">IF($A1327="","",IF($C1327&lt;=0,"",1/$C1327^2))</f>
        <v>0.0434050239308194</v>
      </c>
      <c r="F1327" s="33" t="n">
        <f aca="false">IF(OR(ROW()-設定!$B$30&lt;2,ROW()+設定!$B$30&gt;13701,N($A1327)&lt;=0,N(INDEX($A$2:$A$13701,MIN(13700,MAX(1,ROW()-1+設定!$B$30))))&lt;=0,$A1327&lt;設定!$B$28,$A1327&gt;設定!$B$29),0,IF(AND($C1327&gt;=MAX(INDEX($C$1:$C$13701,MAX(1,ROW()-設定!$B$24)):INDEX($C$1:$C$13701,MAX(1,ROW()-1))),$C1327&gt;MAX(INDEX($C$1:$C$13701,MIN(13701,ROW()+1)):INDEX($C$1:$C$13701,MIN(13701,ROW()+設定!$B$24))),$C1327&gt;=設定!$B$32,$C1327&gt;=MAX(MIN(INDEX($C$1:$C$13701,MAX(1,ROW()-設定!$B$26)):INDEX($C$1:$C$13701,MAX(1,ROW()-1))),MIN(INDEX($C$1:$C$13701,MIN(13701,ROW()+1)):INDEX($C$1:$C$13701,MIN(13701,ROW()+設定!$B$26))))*10^(設定!$B$27/20)),1,0))</f>
        <v>0</v>
      </c>
      <c r="G1327" s="33" t="n">
        <f aca="false">$G1326+IF($F1327=1,1,0)</f>
        <v>0</v>
      </c>
      <c r="H1327" s="0" t="str">
        <f aca="false">IF($F1327=1,$G1327,"")</f>
        <v/>
      </c>
    </row>
    <row r="1328" customFormat="false" ht="15" hidden="false" customHeight="false" outlineLevel="0" collapsed="false">
      <c r="A1328" s="30" t="n">
        <v>207.1875</v>
      </c>
      <c r="B1328" s="31" t="n">
        <v>13.443</v>
      </c>
      <c r="C1328" s="32" t="n">
        <f aca="false">IF($A1328="","",IF(設定!$B$21="dB",10^($B1328/20),ABS($B1328)))</f>
        <v>4.70056432311377</v>
      </c>
      <c r="D1328" s="32" t="n">
        <f aca="false">IF($A1328="","",$A1328^2)</f>
        <v>42926.66015625</v>
      </c>
      <c r="E1328" s="32" t="n">
        <f aca="false">IF($A1328="","",IF($C1328&lt;=0,"",1/$C1328^2))</f>
        <v>0.045258483736866</v>
      </c>
      <c r="F1328" s="33" t="n">
        <f aca="false">IF(OR(ROW()-設定!$B$30&lt;2,ROW()+設定!$B$30&gt;13701,N($A1328)&lt;=0,N(INDEX($A$2:$A$13701,MIN(13700,MAX(1,ROW()-1+設定!$B$30))))&lt;=0,$A1328&lt;設定!$B$28,$A1328&gt;設定!$B$29),0,IF(AND($C1328&gt;=MAX(INDEX($C$1:$C$13701,MAX(1,ROW()-設定!$B$24)):INDEX($C$1:$C$13701,MAX(1,ROW()-1))),$C1328&gt;MAX(INDEX($C$1:$C$13701,MIN(13701,ROW()+1)):INDEX($C$1:$C$13701,MIN(13701,ROW()+設定!$B$24))),$C1328&gt;=設定!$B$32,$C1328&gt;=MAX(MIN(INDEX($C$1:$C$13701,MAX(1,ROW()-設定!$B$26)):INDEX($C$1:$C$13701,MAX(1,ROW()-1))),MIN(INDEX($C$1:$C$13701,MIN(13701,ROW()+1)):INDEX($C$1:$C$13701,MIN(13701,ROW()+設定!$B$26))))*10^(設定!$B$27/20)),1,0))</f>
        <v>0</v>
      </c>
      <c r="G1328" s="33" t="n">
        <f aca="false">$G1327+IF($F1328=1,1,0)</f>
        <v>0</v>
      </c>
      <c r="H1328" s="0" t="str">
        <f aca="false">IF($F1328=1,$G1328,"")</f>
        <v/>
      </c>
    </row>
    <row r="1329" customFormat="false" ht="15" hidden="false" customHeight="false" outlineLevel="0" collapsed="false">
      <c r="A1329" s="30" t="n">
        <v>207.34375</v>
      </c>
      <c r="B1329" s="31" t="n">
        <v>13.419</v>
      </c>
      <c r="C1329" s="32" t="n">
        <f aca="false">IF($A1329="","",IF(設定!$B$21="dB",10^($B1329/20),ABS($B1329)))</f>
        <v>4.68759411116891</v>
      </c>
      <c r="D1329" s="32" t="n">
        <f aca="false">IF($A1329="","",$A1329^2)</f>
        <v>42991.4306640625</v>
      </c>
      <c r="E1329" s="32" t="n">
        <f aca="false">IF($A1329="","",IF($C1329&lt;=0,"",1/$C1329^2))</f>
        <v>0.0455092837084955</v>
      </c>
      <c r="F1329" s="33" t="n">
        <f aca="false">IF(OR(ROW()-設定!$B$30&lt;2,ROW()+設定!$B$30&gt;13701,N($A1329)&lt;=0,N(INDEX($A$2:$A$13701,MIN(13700,MAX(1,ROW()-1+設定!$B$30))))&lt;=0,$A1329&lt;設定!$B$28,$A1329&gt;設定!$B$29),0,IF(AND($C1329&gt;=MAX(INDEX($C$1:$C$13701,MAX(1,ROW()-設定!$B$24)):INDEX($C$1:$C$13701,MAX(1,ROW()-1))),$C1329&gt;MAX(INDEX($C$1:$C$13701,MIN(13701,ROW()+1)):INDEX($C$1:$C$13701,MIN(13701,ROW()+設定!$B$24))),$C1329&gt;=設定!$B$32,$C1329&gt;=MAX(MIN(INDEX($C$1:$C$13701,MAX(1,ROW()-設定!$B$26)):INDEX($C$1:$C$13701,MAX(1,ROW()-1))),MIN(INDEX($C$1:$C$13701,MIN(13701,ROW()+1)):INDEX($C$1:$C$13701,MIN(13701,ROW()+設定!$B$26))))*10^(設定!$B$27/20)),1,0))</f>
        <v>0</v>
      </c>
      <c r="G1329" s="33" t="n">
        <f aca="false">$G1328+IF($F1329=1,1,0)</f>
        <v>0</v>
      </c>
      <c r="H1329" s="0" t="str">
        <f aca="false">IF($F1329=1,$G1329,"")</f>
        <v/>
      </c>
    </row>
    <row r="1330" customFormat="false" ht="15" hidden="false" customHeight="false" outlineLevel="0" collapsed="false">
      <c r="A1330" s="30" t="n">
        <v>207.5</v>
      </c>
      <c r="B1330" s="31" t="n">
        <v>13.2732</v>
      </c>
      <c r="C1330" s="32" t="n">
        <f aca="false">IF($A1330="","",IF(設定!$B$21="dB",10^($B1330/20),ABS($B1330)))</f>
        <v>4.60956560084223</v>
      </c>
      <c r="D1330" s="32" t="n">
        <f aca="false">IF($A1330="","",$A1330^2)</f>
        <v>43056.25</v>
      </c>
      <c r="E1330" s="32" t="n">
        <f aca="false">IF($A1330="","",IF($C1330&lt;=0,"",1/$C1330^2))</f>
        <v>0.0470630425297048</v>
      </c>
      <c r="F1330" s="33" t="n">
        <f aca="false">IF(OR(ROW()-設定!$B$30&lt;2,ROW()+設定!$B$30&gt;13701,N($A1330)&lt;=0,N(INDEX($A$2:$A$13701,MIN(13700,MAX(1,ROW()-1+設定!$B$30))))&lt;=0,$A1330&lt;設定!$B$28,$A1330&gt;設定!$B$29),0,IF(AND($C1330&gt;=MAX(INDEX($C$1:$C$13701,MAX(1,ROW()-設定!$B$24)):INDEX($C$1:$C$13701,MAX(1,ROW()-1))),$C1330&gt;MAX(INDEX($C$1:$C$13701,MIN(13701,ROW()+1)):INDEX($C$1:$C$13701,MIN(13701,ROW()+設定!$B$24))),$C1330&gt;=設定!$B$32,$C1330&gt;=MAX(MIN(INDEX($C$1:$C$13701,MAX(1,ROW()-設定!$B$26)):INDEX($C$1:$C$13701,MAX(1,ROW()-1))),MIN(INDEX($C$1:$C$13701,MIN(13701,ROW()+1)):INDEX($C$1:$C$13701,MIN(13701,ROW()+設定!$B$26))))*10^(設定!$B$27/20)),1,0))</f>
        <v>0</v>
      </c>
      <c r="G1330" s="33" t="n">
        <f aca="false">$G1329+IF($F1330=1,1,0)</f>
        <v>0</v>
      </c>
      <c r="H1330" s="0" t="str">
        <f aca="false">IF($F1330=1,$G1330,"")</f>
        <v/>
      </c>
    </row>
    <row r="1331" customFormat="false" ht="15" hidden="false" customHeight="false" outlineLevel="0" collapsed="false">
      <c r="A1331" s="30" t="n">
        <v>207.65625</v>
      </c>
      <c r="B1331" s="31" t="n">
        <v>13.537</v>
      </c>
      <c r="C1331" s="32" t="n">
        <f aca="false">IF($A1331="","",IF(設定!$B$21="dB",10^($B1331/20),ABS($B1331)))</f>
        <v>4.7517107932074</v>
      </c>
      <c r="D1331" s="32" t="n">
        <f aca="false">IF($A1331="","",$A1331^2)</f>
        <v>43121.1181640625</v>
      </c>
      <c r="E1331" s="32" t="n">
        <f aca="false">IF($A1331="","",IF($C1331&lt;=0,"",1/$C1331^2))</f>
        <v>0.0442894207198636</v>
      </c>
      <c r="F1331" s="33" t="n">
        <f aca="false">IF(OR(ROW()-設定!$B$30&lt;2,ROW()+設定!$B$30&gt;13701,N($A1331)&lt;=0,N(INDEX($A$2:$A$13701,MIN(13700,MAX(1,ROW()-1+設定!$B$30))))&lt;=0,$A1331&lt;設定!$B$28,$A1331&gt;設定!$B$29),0,IF(AND($C1331&gt;=MAX(INDEX($C$1:$C$13701,MAX(1,ROW()-設定!$B$24)):INDEX($C$1:$C$13701,MAX(1,ROW()-1))),$C1331&gt;MAX(INDEX($C$1:$C$13701,MIN(13701,ROW()+1)):INDEX($C$1:$C$13701,MIN(13701,ROW()+設定!$B$24))),$C1331&gt;=設定!$B$32,$C1331&gt;=MAX(MIN(INDEX($C$1:$C$13701,MAX(1,ROW()-設定!$B$26)):INDEX($C$1:$C$13701,MAX(1,ROW()-1))),MIN(INDEX($C$1:$C$13701,MIN(13701,ROW()+1)):INDEX($C$1:$C$13701,MIN(13701,ROW()+設定!$B$26))))*10^(設定!$B$27/20)),1,0))</f>
        <v>0</v>
      </c>
      <c r="G1331" s="33" t="n">
        <f aca="false">$G1330+IF($F1331=1,1,0)</f>
        <v>0</v>
      </c>
      <c r="H1331" s="0" t="str">
        <f aca="false">IF($F1331=1,$G1331,"")</f>
        <v/>
      </c>
    </row>
    <row r="1332" customFormat="false" ht="15" hidden="false" customHeight="false" outlineLevel="0" collapsed="false">
      <c r="A1332" s="30" t="n">
        <v>207.8125</v>
      </c>
      <c r="B1332" s="31" t="n">
        <v>13.7248</v>
      </c>
      <c r="C1332" s="32" t="n">
        <f aca="false">IF($A1332="","",IF(設定!$B$21="dB",10^($B1332/20),ABS($B1332)))</f>
        <v>4.85556754612644</v>
      </c>
      <c r="D1332" s="32" t="n">
        <f aca="false">IF($A1332="","",$A1332^2)</f>
        <v>43186.03515625</v>
      </c>
      <c r="E1332" s="32" t="n">
        <f aca="false">IF($A1332="","",IF($C1332&lt;=0,"",1/$C1332^2))</f>
        <v>0.0424150516313856</v>
      </c>
      <c r="F1332" s="33" t="n">
        <f aca="false">IF(OR(ROW()-設定!$B$30&lt;2,ROW()+設定!$B$30&gt;13701,N($A1332)&lt;=0,N(INDEX($A$2:$A$13701,MIN(13700,MAX(1,ROW()-1+設定!$B$30))))&lt;=0,$A1332&lt;設定!$B$28,$A1332&gt;設定!$B$29),0,IF(AND($C1332&gt;=MAX(INDEX($C$1:$C$13701,MAX(1,ROW()-設定!$B$24)):INDEX($C$1:$C$13701,MAX(1,ROW()-1))),$C1332&gt;MAX(INDEX($C$1:$C$13701,MIN(13701,ROW()+1)):INDEX($C$1:$C$13701,MIN(13701,ROW()+設定!$B$24))),$C1332&gt;=設定!$B$32,$C1332&gt;=MAX(MIN(INDEX($C$1:$C$13701,MAX(1,ROW()-設定!$B$26)):INDEX($C$1:$C$13701,MAX(1,ROW()-1))),MIN(INDEX($C$1:$C$13701,MIN(13701,ROW()+1)):INDEX($C$1:$C$13701,MIN(13701,ROW()+設定!$B$26))))*10^(設定!$B$27/20)),1,0))</f>
        <v>0</v>
      </c>
      <c r="G1332" s="33" t="n">
        <f aca="false">$G1331+IF($F1332=1,1,0)</f>
        <v>0</v>
      </c>
      <c r="H1332" s="0" t="str">
        <f aca="false">IF($F1332=1,$G1332,"")</f>
        <v/>
      </c>
    </row>
    <row r="1333" customFormat="false" ht="15" hidden="false" customHeight="false" outlineLevel="0" collapsed="false">
      <c r="A1333" s="30" t="n">
        <v>207.96875</v>
      </c>
      <c r="B1333" s="31" t="n">
        <v>13.5233</v>
      </c>
      <c r="C1333" s="32" t="n">
        <f aca="false">IF($A1333="","",IF(設定!$B$21="dB",10^($B1333/20),ABS($B1333)))</f>
        <v>4.7442219660836</v>
      </c>
      <c r="D1333" s="32" t="n">
        <f aca="false">IF($A1333="","",$A1333^2)</f>
        <v>43251.0009765625</v>
      </c>
      <c r="E1333" s="32" t="n">
        <f aca="false">IF($A1333="","",IF($C1333&lt;=0,"",1/$C1333^2))</f>
        <v>0.0444293541358115</v>
      </c>
      <c r="F1333" s="33" t="n">
        <f aca="false">IF(OR(ROW()-設定!$B$30&lt;2,ROW()+設定!$B$30&gt;13701,N($A1333)&lt;=0,N(INDEX($A$2:$A$13701,MIN(13700,MAX(1,ROW()-1+設定!$B$30))))&lt;=0,$A1333&lt;設定!$B$28,$A1333&gt;設定!$B$29),0,IF(AND($C1333&gt;=MAX(INDEX($C$1:$C$13701,MAX(1,ROW()-設定!$B$24)):INDEX($C$1:$C$13701,MAX(1,ROW()-1))),$C1333&gt;MAX(INDEX($C$1:$C$13701,MIN(13701,ROW()+1)):INDEX($C$1:$C$13701,MIN(13701,ROW()+設定!$B$24))),$C1333&gt;=設定!$B$32,$C1333&gt;=MAX(MIN(INDEX($C$1:$C$13701,MAX(1,ROW()-設定!$B$26)):INDEX($C$1:$C$13701,MAX(1,ROW()-1))),MIN(INDEX($C$1:$C$13701,MIN(13701,ROW()+1)):INDEX($C$1:$C$13701,MIN(13701,ROW()+設定!$B$26))))*10^(設定!$B$27/20)),1,0))</f>
        <v>0</v>
      </c>
      <c r="G1333" s="33" t="n">
        <f aca="false">$G1332+IF($F1333=1,1,0)</f>
        <v>0</v>
      </c>
      <c r="H1333" s="0" t="str">
        <f aca="false">IF($F1333=1,$G1333,"")</f>
        <v/>
      </c>
    </row>
    <row r="1334" customFormat="false" ht="15" hidden="false" customHeight="false" outlineLevel="0" collapsed="false">
      <c r="A1334" s="30" t="n">
        <v>208.125</v>
      </c>
      <c r="B1334" s="31" t="n">
        <v>13.5816</v>
      </c>
      <c r="C1334" s="32" t="n">
        <f aca="false">IF($A1334="","",IF(設定!$B$21="dB",10^($B1334/20),ABS($B1334)))</f>
        <v>4.77617245902945</v>
      </c>
      <c r="D1334" s="32" t="n">
        <f aca="false">IF($A1334="","",$A1334^2)</f>
        <v>43316.015625</v>
      </c>
      <c r="E1334" s="32" t="n">
        <f aca="false">IF($A1334="","",IF($C1334&lt;=0,"",1/$C1334^2))</f>
        <v>0.0438369166852306</v>
      </c>
      <c r="F1334" s="33" t="n">
        <f aca="false">IF(OR(ROW()-設定!$B$30&lt;2,ROW()+設定!$B$30&gt;13701,N($A1334)&lt;=0,N(INDEX($A$2:$A$13701,MIN(13700,MAX(1,ROW()-1+設定!$B$30))))&lt;=0,$A1334&lt;設定!$B$28,$A1334&gt;設定!$B$29),0,IF(AND($C1334&gt;=MAX(INDEX($C$1:$C$13701,MAX(1,ROW()-設定!$B$24)):INDEX($C$1:$C$13701,MAX(1,ROW()-1))),$C1334&gt;MAX(INDEX($C$1:$C$13701,MIN(13701,ROW()+1)):INDEX($C$1:$C$13701,MIN(13701,ROW()+設定!$B$24))),$C1334&gt;=設定!$B$32,$C1334&gt;=MAX(MIN(INDEX($C$1:$C$13701,MAX(1,ROW()-設定!$B$26)):INDEX($C$1:$C$13701,MAX(1,ROW()-1))),MIN(INDEX($C$1:$C$13701,MIN(13701,ROW()+1)):INDEX($C$1:$C$13701,MIN(13701,ROW()+設定!$B$26))))*10^(設定!$B$27/20)),1,0))</f>
        <v>0</v>
      </c>
      <c r="G1334" s="33" t="n">
        <f aca="false">$G1333+IF($F1334=1,1,0)</f>
        <v>0</v>
      </c>
      <c r="H1334" s="0" t="str">
        <f aca="false">IF($F1334=1,$G1334,"")</f>
        <v/>
      </c>
    </row>
    <row r="1335" customFormat="false" ht="15" hidden="false" customHeight="false" outlineLevel="0" collapsed="false">
      <c r="A1335" s="30" t="n">
        <v>208.28125</v>
      </c>
      <c r="B1335" s="31" t="n">
        <v>13.5089</v>
      </c>
      <c r="C1335" s="32" t="n">
        <f aca="false">IF($A1335="","",IF(設定!$B$21="dB",10^($B1335/20),ABS($B1335)))</f>
        <v>4.73636322039921</v>
      </c>
      <c r="D1335" s="32" t="n">
        <f aca="false">IF($A1335="","",$A1335^2)</f>
        <v>43381.0791015625</v>
      </c>
      <c r="E1335" s="32" t="n">
        <f aca="false">IF($A1335="","",IF($C1335&lt;=0,"",1/$C1335^2))</f>
        <v>0.0445769140451553</v>
      </c>
      <c r="F1335" s="33" t="n">
        <f aca="false">IF(OR(ROW()-設定!$B$30&lt;2,ROW()+設定!$B$30&gt;13701,N($A1335)&lt;=0,N(INDEX($A$2:$A$13701,MIN(13700,MAX(1,ROW()-1+設定!$B$30))))&lt;=0,$A1335&lt;設定!$B$28,$A1335&gt;設定!$B$29),0,IF(AND($C1335&gt;=MAX(INDEX($C$1:$C$13701,MAX(1,ROW()-設定!$B$24)):INDEX($C$1:$C$13701,MAX(1,ROW()-1))),$C1335&gt;MAX(INDEX($C$1:$C$13701,MIN(13701,ROW()+1)):INDEX($C$1:$C$13701,MIN(13701,ROW()+設定!$B$24))),$C1335&gt;=設定!$B$32,$C1335&gt;=MAX(MIN(INDEX($C$1:$C$13701,MAX(1,ROW()-設定!$B$26)):INDEX($C$1:$C$13701,MAX(1,ROW()-1))),MIN(INDEX($C$1:$C$13701,MIN(13701,ROW()+1)):INDEX($C$1:$C$13701,MIN(13701,ROW()+設定!$B$26))))*10^(設定!$B$27/20)),1,0))</f>
        <v>0</v>
      </c>
      <c r="G1335" s="33" t="n">
        <f aca="false">$G1334+IF($F1335=1,1,0)</f>
        <v>0</v>
      </c>
      <c r="H1335" s="0" t="str">
        <f aca="false">IF($F1335=1,$G1335,"")</f>
        <v/>
      </c>
    </row>
    <row r="1336" customFormat="false" ht="15" hidden="false" customHeight="false" outlineLevel="0" collapsed="false">
      <c r="A1336" s="30" t="n">
        <v>208.4375</v>
      </c>
      <c r="B1336" s="31" t="n">
        <v>13.351</v>
      </c>
      <c r="C1336" s="32" t="n">
        <f aca="false">IF($A1336="","",IF(設定!$B$21="dB",10^($B1336/20),ABS($B1336)))</f>
        <v>4.65103920151969</v>
      </c>
      <c r="D1336" s="32" t="n">
        <f aca="false">IF($A1336="","",$A1336^2)</f>
        <v>43446.19140625</v>
      </c>
      <c r="E1336" s="32" t="n">
        <f aca="false">IF($A1336="","",IF($C1336&lt;=0,"",1/$C1336^2))</f>
        <v>0.0462274566491089</v>
      </c>
      <c r="F1336" s="33" t="n">
        <f aca="false">IF(OR(ROW()-設定!$B$30&lt;2,ROW()+設定!$B$30&gt;13701,N($A1336)&lt;=0,N(INDEX($A$2:$A$13701,MIN(13700,MAX(1,ROW()-1+設定!$B$30))))&lt;=0,$A1336&lt;設定!$B$28,$A1336&gt;設定!$B$29),0,IF(AND($C1336&gt;=MAX(INDEX($C$1:$C$13701,MAX(1,ROW()-設定!$B$24)):INDEX($C$1:$C$13701,MAX(1,ROW()-1))),$C1336&gt;MAX(INDEX($C$1:$C$13701,MIN(13701,ROW()+1)):INDEX($C$1:$C$13701,MIN(13701,ROW()+設定!$B$24))),$C1336&gt;=設定!$B$32,$C1336&gt;=MAX(MIN(INDEX($C$1:$C$13701,MAX(1,ROW()-設定!$B$26)):INDEX($C$1:$C$13701,MAX(1,ROW()-1))),MIN(INDEX($C$1:$C$13701,MIN(13701,ROW()+1)):INDEX($C$1:$C$13701,MIN(13701,ROW()+設定!$B$26))))*10^(設定!$B$27/20)),1,0))</f>
        <v>0</v>
      </c>
      <c r="G1336" s="33" t="n">
        <f aca="false">$G1335+IF($F1336=1,1,0)</f>
        <v>0</v>
      </c>
      <c r="H1336" s="0" t="str">
        <f aca="false">IF($F1336=1,$G1336,"")</f>
        <v/>
      </c>
    </row>
    <row r="1337" customFormat="false" ht="15" hidden="false" customHeight="false" outlineLevel="0" collapsed="false">
      <c r="A1337" s="30" t="n">
        <v>208.59375</v>
      </c>
      <c r="B1337" s="31" t="n">
        <v>13.5948</v>
      </c>
      <c r="C1337" s="32" t="n">
        <f aca="false">IF($A1337="","",IF(設定!$B$21="dB",10^($B1337/20),ABS($B1337)))</f>
        <v>4.7834363558396</v>
      </c>
      <c r="D1337" s="32" t="n">
        <f aca="false">IF($A1337="","",$A1337^2)</f>
        <v>43511.3525390625</v>
      </c>
      <c r="E1337" s="32" t="n">
        <f aca="false">IF($A1337="","",IF($C1337&lt;=0,"",1/$C1337^2))</f>
        <v>0.0437038804987942</v>
      </c>
      <c r="F1337" s="33" t="n">
        <f aca="false">IF(OR(ROW()-設定!$B$30&lt;2,ROW()+設定!$B$30&gt;13701,N($A1337)&lt;=0,N(INDEX($A$2:$A$13701,MIN(13700,MAX(1,ROW()-1+設定!$B$30))))&lt;=0,$A1337&lt;設定!$B$28,$A1337&gt;設定!$B$29),0,IF(AND($C1337&gt;=MAX(INDEX($C$1:$C$13701,MAX(1,ROW()-設定!$B$24)):INDEX($C$1:$C$13701,MAX(1,ROW()-1))),$C1337&gt;MAX(INDEX($C$1:$C$13701,MIN(13701,ROW()+1)):INDEX($C$1:$C$13701,MIN(13701,ROW()+設定!$B$24))),$C1337&gt;=設定!$B$32,$C1337&gt;=MAX(MIN(INDEX($C$1:$C$13701,MAX(1,ROW()-設定!$B$26)):INDEX($C$1:$C$13701,MAX(1,ROW()-1))),MIN(INDEX($C$1:$C$13701,MIN(13701,ROW()+1)):INDEX($C$1:$C$13701,MIN(13701,ROW()+設定!$B$26))))*10^(設定!$B$27/20)),1,0))</f>
        <v>0</v>
      </c>
      <c r="G1337" s="33" t="n">
        <f aca="false">$G1336+IF($F1337=1,1,0)</f>
        <v>0</v>
      </c>
      <c r="H1337" s="0" t="str">
        <f aca="false">IF($F1337=1,$G1337,"")</f>
        <v/>
      </c>
    </row>
    <row r="1338" customFormat="false" ht="15" hidden="false" customHeight="false" outlineLevel="0" collapsed="false">
      <c r="A1338" s="30" t="n">
        <v>208.75</v>
      </c>
      <c r="B1338" s="31" t="n">
        <v>13.3281</v>
      </c>
      <c r="C1338" s="32" t="n">
        <f aca="false">IF($A1338="","",IF(設定!$B$21="dB",10^($B1338/20),ABS($B1338)))</f>
        <v>4.63879307333178</v>
      </c>
      <c r="D1338" s="32" t="n">
        <f aca="false">IF($A1338="","",$A1338^2)</f>
        <v>43576.5625</v>
      </c>
      <c r="E1338" s="32" t="n">
        <f aca="false">IF($A1338="","",IF($C1338&lt;=0,"",1/$C1338^2))</f>
        <v>0.0464718541013159</v>
      </c>
      <c r="F1338" s="33" t="n">
        <f aca="false">IF(OR(ROW()-設定!$B$30&lt;2,ROW()+設定!$B$30&gt;13701,N($A1338)&lt;=0,N(INDEX($A$2:$A$13701,MIN(13700,MAX(1,ROW()-1+設定!$B$30))))&lt;=0,$A1338&lt;設定!$B$28,$A1338&gt;設定!$B$29),0,IF(AND($C1338&gt;=MAX(INDEX($C$1:$C$13701,MAX(1,ROW()-設定!$B$24)):INDEX($C$1:$C$13701,MAX(1,ROW()-1))),$C1338&gt;MAX(INDEX($C$1:$C$13701,MIN(13701,ROW()+1)):INDEX($C$1:$C$13701,MIN(13701,ROW()+設定!$B$24))),$C1338&gt;=設定!$B$32,$C1338&gt;=MAX(MIN(INDEX($C$1:$C$13701,MAX(1,ROW()-設定!$B$26)):INDEX($C$1:$C$13701,MAX(1,ROW()-1))),MIN(INDEX($C$1:$C$13701,MIN(13701,ROW()+1)):INDEX($C$1:$C$13701,MIN(13701,ROW()+設定!$B$26))))*10^(設定!$B$27/20)),1,0))</f>
        <v>0</v>
      </c>
      <c r="G1338" s="33" t="n">
        <f aca="false">$G1337+IF($F1338=1,1,0)</f>
        <v>0</v>
      </c>
      <c r="H1338" s="0" t="str">
        <f aca="false">IF($F1338=1,$G1338,"")</f>
        <v/>
      </c>
    </row>
    <row r="1339" customFormat="false" ht="15" hidden="false" customHeight="false" outlineLevel="0" collapsed="false">
      <c r="A1339" s="30" t="n">
        <v>208.90625</v>
      </c>
      <c r="B1339" s="31" t="n">
        <v>13.4379</v>
      </c>
      <c r="C1339" s="32" t="n">
        <f aca="false">IF($A1339="","",IF(設定!$B$21="dB",10^($B1339/20),ABS($B1339)))</f>
        <v>4.69780515364744</v>
      </c>
      <c r="D1339" s="32" t="n">
        <f aca="false">IF($A1339="","",$A1339^2)</f>
        <v>43641.8212890625</v>
      </c>
      <c r="E1339" s="32" t="n">
        <f aca="false">IF($A1339="","",IF($C1339&lt;=0,"",1/$C1339^2))</f>
        <v>0.0453116628254376</v>
      </c>
      <c r="F1339" s="33" t="n">
        <f aca="false">IF(OR(ROW()-設定!$B$30&lt;2,ROW()+設定!$B$30&gt;13701,N($A1339)&lt;=0,N(INDEX($A$2:$A$13701,MIN(13700,MAX(1,ROW()-1+設定!$B$30))))&lt;=0,$A1339&lt;設定!$B$28,$A1339&gt;設定!$B$29),0,IF(AND($C1339&gt;=MAX(INDEX($C$1:$C$13701,MAX(1,ROW()-設定!$B$24)):INDEX($C$1:$C$13701,MAX(1,ROW()-1))),$C1339&gt;MAX(INDEX($C$1:$C$13701,MIN(13701,ROW()+1)):INDEX($C$1:$C$13701,MIN(13701,ROW()+設定!$B$24))),$C1339&gt;=設定!$B$32,$C1339&gt;=MAX(MIN(INDEX($C$1:$C$13701,MAX(1,ROW()-設定!$B$26)):INDEX($C$1:$C$13701,MAX(1,ROW()-1))),MIN(INDEX($C$1:$C$13701,MIN(13701,ROW()+1)):INDEX($C$1:$C$13701,MIN(13701,ROW()+設定!$B$26))))*10^(設定!$B$27/20)),1,0))</f>
        <v>0</v>
      </c>
      <c r="G1339" s="33" t="n">
        <f aca="false">$G1338+IF($F1339=1,1,0)</f>
        <v>0</v>
      </c>
      <c r="H1339" s="0" t="str">
        <f aca="false">IF($F1339=1,$G1339,"")</f>
        <v/>
      </c>
    </row>
    <row r="1340" customFormat="false" ht="15" hidden="false" customHeight="false" outlineLevel="0" collapsed="false">
      <c r="A1340" s="30" t="n">
        <v>209.0625</v>
      </c>
      <c r="B1340" s="31" t="n">
        <v>13.4903</v>
      </c>
      <c r="C1340" s="32" t="n">
        <f aca="false">IF($A1340="","",IF(設定!$B$21="dB",10^($B1340/20),ABS($B1340)))</f>
        <v>4.72623160442097</v>
      </c>
      <c r="D1340" s="32" t="n">
        <f aca="false">IF($A1340="","",$A1340^2)</f>
        <v>43707.12890625</v>
      </c>
      <c r="E1340" s="32" t="n">
        <f aca="false">IF($A1340="","",IF($C1340&lt;=0,"",1/$C1340^2))</f>
        <v>0.0447682378305113</v>
      </c>
      <c r="F1340" s="33" t="n">
        <f aca="false">IF(OR(ROW()-設定!$B$30&lt;2,ROW()+設定!$B$30&gt;13701,N($A1340)&lt;=0,N(INDEX($A$2:$A$13701,MIN(13700,MAX(1,ROW()-1+設定!$B$30))))&lt;=0,$A1340&lt;設定!$B$28,$A1340&gt;設定!$B$29),0,IF(AND($C1340&gt;=MAX(INDEX($C$1:$C$13701,MAX(1,ROW()-設定!$B$24)):INDEX($C$1:$C$13701,MAX(1,ROW()-1))),$C1340&gt;MAX(INDEX($C$1:$C$13701,MIN(13701,ROW()+1)):INDEX($C$1:$C$13701,MIN(13701,ROW()+設定!$B$24))),$C1340&gt;=設定!$B$32,$C1340&gt;=MAX(MIN(INDEX($C$1:$C$13701,MAX(1,ROW()-設定!$B$26)):INDEX($C$1:$C$13701,MAX(1,ROW()-1))),MIN(INDEX($C$1:$C$13701,MIN(13701,ROW()+1)):INDEX($C$1:$C$13701,MIN(13701,ROW()+設定!$B$26))))*10^(設定!$B$27/20)),1,0))</f>
        <v>0</v>
      </c>
      <c r="G1340" s="33" t="n">
        <f aca="false">$G1339+IF($F1340=1,1,0)</f>
        <v>0</v>
      </c>
      <c r="H1340" s="0" t="str">
        <f aca="false">IF($F1340=1,$G1340,"")</f>
        <v/>
      </c>
    </row>
    <row r="1341" customFormat="false" ht="15" hidden="false" customHeight="false" outlineLevel="0" collapsed="false">
      <c r="A1341" s="30" t="n">
        <v>209.21875</v>
      </c>
      <c r="B1341" s="31" t="n">
        <v>13.5554</v>
      </c>
      <c r="C1341" s="32" t="n">
        <f aca="false">IF($A1341="","",IF(設定!$B$21="dB",10^($B1341/20),ABS($B1341)))</f>
        <v>4.76178738341766</v>
      </c>
      <c r="D1341" s="32" t="n">
        <f aca="false">IF($A1341="","",$A1341^2)</f>
        <v>43772.4853515625</v>
      </c>
      <c r="E1341" s="32" t="n">
        <f aca="false">IF($A1341="","",IF($C1341&lt;=0,"",1/$C1341^2))</f>
        <v>0.0441021741647258</v>
      </c>
      <c r="F1341" s="33" t="n">
        <f aca="false">IF(OR(ROW()-設定!$B$30&lt;2,ROW()+設定!$B$30&gt;13701,N($A1341)&lt;=0,N(INDEX($A$2:$A$13701,MIN(13700,MAX(1,ROW()-1+設定!$B$30))))&lt;=0,$A1341&lt;設定!$B$28,$A1341&gt;設定!$B$29),0,IF(AND($C1341&gt;=MAX(INDEX($C$1:$C$13701,MAX(1,ROW()-設定!$B$24)):INDEX($C$1:$C$13701,MAX(1,ROW()-1))),$C1341&gt;MAX(INDEX($C$1:$C$13701,MIN(13701,ROW()+1)):INDEX($C$1:$C$13701,MIN(13701,ROW()+設定!$B$24))),$C1341&gt;=設定!$B$32,$C1341&gt;=MAX(MIN(INDEX($C$1:$C$13701,MAX(1,ROW()-設定!$B$26)):INDEX($C$1:$C$13701,MAX(1,ROW()-1))),MIN(INDEX($C$1:$C$13701,MIN(13701,ROW()+1)):INDEX($C$1:$C$13701,MIN(13701,ROW()+設定!$B$26))))*10^(設定!$B$27/20)),1,0))</f>
        <v>0</v>
      </c>
      <c r="G1341" s="33" t="n">
        <f aca="false">$G1340+IF($F1341=1,1,0)</f>
        <v>0</v>
      </c>
      <c r="H1341" s="0" t="str">
        <f aca="false">IF($F1341=1,$G1341,"")</f>
        <v/>
      </c>
    </row>
    <row r="1342" customFormat="false" ht="15" hidden="false" customHeight="false" outlineLevel="0" collapsed="false">
      <c r="A1342" s="30" t="n">
        <v>209.375</v>
      </c>
      <c r="B1342" s="31" t="n">
        <v>13.5084</v>
      </c>
      <c r="C1342" s="32" t="n">
        <f aca="false">IF($A1342="","",IF(設定!$B$21="dB",10^($B1342/20),ABS($B1342)))</f>
        <v>4.73609058126281</v>
      </c>
      <c r="D1342" s="32" t="n">
        <f aca="false">IF($A1342="","",$A1342^2)</f>
        <v>43837.890625</v>
      </c>
      <c r="E1342" s="32" t="n">
        <f aca="false">IF($A1342="","",IF($C1342&lt;=0,"",1/$C1342^2))</f>
        <v>0.0445820464474831</v>
      </c>
      <c r="F1342" s="33" t="n">
        <f aca="false">IF(OR(ROW()-設定!$B$30&lt;2,ROW()+設定!$B$30&gt;13701,N($A1342)&lt;=0,N(INDEX($A$2:$A$13701,MIN(13700,MAX(1,ROW()-1+設定!$B$30))))&lt;=0,$A1342&lt;設定!$B$28,$A1342&gt;設定!$B$29),0,IF(AND($C1342&gt;=MAX(INDEX($C$1:$C$13701,MAX(1,ROW()-設定!$B$24)):INDEX($C$1:$C$13701,MAX(1,ROW()-1))),$C1342&gt;MAX(INDEX($C$1:$C$13701,MIN(13701,ROW()+1)):INDEX($C$1:$C$13701,MIN(13701,ROW()+設定!$B$24))),$C1342&gt;=設定!$B$32,$C1342&gt;=MAX(MIN(INDEX($C$1:$C$13701,MAX(1,ROW()-設定!$B$26)):INDEX($C$1:$C$13701,MAX(1,ROW()-1))),MIN(INDEX($C$1:$C$13701,MIN(13701,ROW()+1)):INDEX($C$1:$C$13701,MIN(13701,ROW()+設定!$B$26))))*10^(設定!$B$27/20)),1,0))</f>
        <v>0</v>
      </c>
      <c r="G1342" s="33" t="n">
        <f aca="false">$G1341+IF($F1342=1,1,0)</f>
        <v>0</v>
      </c>
      <c r="H1342" s="0" t="str">
        <f aca="false">IF($F1342=1,$G1342,"")</f>
        <v/>
      </c>
    </row>
    <row r="1343" customFormat="false" ht="15" hidden="false" customHeight="false" outlineLevel="0" collapsed="false">
      <c r="A1343" s="30" t="n">
        <v>209.53125</v>
      </c>
      <c r="B1343" s="31" t="n">
        <v>13.5069</v>
      </c>
      <c r="C1343" s="32" t="n">
        <f aca="false">IF($A1343="","",IF(設定!$B$21="dB",10^($B1343/20),ABS($B1343)))</f>
        <v>4.73527275801352</v>
      </c>
      <c r="D1343" s="32" t="n">
        <f aca="false">IF($A1343="","",$A1343^2)</f>
        <v>43903.3447265625</v>
      </c>
      <c r="E1343" s="32" t="n">
        <f aca="false">IF($A1343="","",IF($C1343&lt;=0,"",1/$C1343^2))</f>
        <v>0.0445974472002806</v>
      </c>
      <c r="F1343" s="33" t="n">
        <f aca="false">IF(OR(ROW()-設定!$B$30&lt;2,ROW()+設定!$B$30&gt;13701,N($A1343)&lt;=0,N(INDEX($A$2:$A$13701,MIN(13700,MAX(1,ROW()-1+設定!$B$30))))&lt;=0,$A1343&lt;設定!$B$28,$A1343&gt;設定!$B$29),0,IF(AND($C1343&gt;=MAX(INDEX($C$1:$C$13701,MAX(1,ROW()-設定!$B$24)):INDEX($C$1:$C$13701,MAX(1,ROW()-1))),$C1343&gt;MAX(INDEX($C$1:$C$13701,MIN(13701,ROW()+1)):INDEX($C$1:$C$13701,MIN(13701,ROW()+設定!$B$24))),$C1343&gt;=設定!$B$32,$C1343&gt;=MAX(MIN(INDEX($C$1:$C$13701,MAX(1,ROW()-設定!$B$26)):INDEX($C$1:$C$13701,MAX(1,ROW()-1))),MIN(INDEX($C$1:$C$13701,MIN(13701,ROW()+1)):INDEX($C$1:$C$13701,MIN(13701,ROW()+設定!$B$26))))*10^(設定!$B$27/20)),1,0))</f>
        <v>0</v>
      </c>
      <c r="G1343" s="33" t="n">
        <f aca="false">$G1342+IF($F1343=1,1,0)</f>
        <v>0</v>
      </c>
      <c r="H1343" s="0" t="str">
        <f aca="false">IF($F1343=1,$G1343,"")</f>
        <v/>
      </c>
    </row>
    <row r="1344" customFormat="false" ht="15" hidden="false" customHeight="false" outlineLevel="0" collapsed="false">
      <c r="A1344" s="30" t="n">
        <v>209.6875</v>
      </c>
      <c r="B1344" s="31" t="n">
        <v>13.3889</v>
      </c>
      <c r="C1344" s="32" t="n">
        <f aca="false">IF($A1344="","",IF(設定!$B$21="dB",10^($B1344/20),ABS($B1344)))</f>
        <v>4.67137788077791</v>
      </c>
      <c r="D1344" s="32" t="n">
        <f aca="false">IF($A1344="","",$A1344^2)</f>
        <v>43968.84765625</v>
      </c>
      <c r="E1344" s="32" t="n">
        <f aca="false">IF($A1344="","",IF($C1344&lt;=0,"",1/$C1344^2))</f>
        <v>0.0458257941586026</v>
      </c>
      <c r="F1344" s="33" t="n">
        <f aca="false">IF(OR(ROW()-設定!$B$30&lt;2,ROW()+設定!$B$30&gt;13701,N($A1344)&lt;=0,N(INDEX($A$2:$A$13701,MIN(13700,MAX(1,ROW()-1+設定!$B$30))))&lt;=0,$A1344&lt;設定!$B$28,$A1344&gt;設定!$B$29),0,IF(AND($C1344&gt;=MAX(INDEX($C$1:$C$13701,MAX(1,ROW()-設定!$B$24)):INDEX($C$1:$C$13701,MAX(1,ROW()-1))),$C1344&gt;MAX(INDEX($C$1:$C$13701,MIN(13701,ROW()+1)):INDEX($C$1:$C$13701,MIN(13701,ROW()+設定!$B$24))),$C1344&gt;=設定!$B$32,$C1344&gt;=MAX(MIN(INDEX($C$1:$C$13701,MAX(1,ROW()-設定!$B$26)):INDEX($C$1:$C$13701,MAX(1,ROW()-1))),MIN(INDEX($C$1:$C$13701,MIN(13701,ROW()+1)):INDEX($C$1:$C$13701,MIN(13701,ROW()+設定!$B$26))))*10^(設定!$B$27/20)),1,0))</f>
        <v>0</v>
      </c>
      <c r="G1344" s="33" t="n">
        <f aca="false">$G1343+IF($F1344=1,1,0)</f>
        <v>0</v>
      </c>
      <c r="H1344" s="0" t="str">
        <f aca="false">IF($F1344=1,$G1344,"")</f>
        <v/>
      </c>
    </row>
    <row r="1345" customFormat="false" ht="15" hidden="false" customHeight="false" outlineLevel="0" collapsed="false">
      <c r="A1345" s="30" t="n">
        <v>209.84375</v>
      </c>
      <c r="B1345" s="31" t="n">
        <v>13.3354</v>
      </c>
      <c r="C1345" s="32" t="n">
        <f aca="false">IF($A1345="","",IF(設定!$B$21="dB",10^($B1345/20),ABS($B1345)))</f>
        <v>4.64269335584561</v>
      </c>
      <c r="D1345" s="32" t="n">
        <f aca="false">IF($A1345="","",$A1345^2)</f>
        <v>44034.3994140625</v>
      </c>
      <c r="E1345" s="32" t="n">
        <f aca="false">IF($A1345="","",IF($C1345&lt;=0,"",1/$C1345^2))</f>
        <v>0.046393805774003</v>
      </c>
      <c r="F1345" s="33" t="n">
        <f aca="false">IF(OR(ROW()-設定!$B$30&lt;2,ROW()+設定!$B$30&gt;13701,N($A1345)&lt;=0,N(INDEX($A$2:$A$13701,MIN(13700,MAX(1,ROW()-1+設定!$B$30))))&lt;=0,$A1345&lt;設定!$B$28,$A1345&gt;設定!$B$29),0,IF(AND($C1345&gt;=MAX(INDEX($C$1:$C$13701,MAX(1,ROW()-設定!$B$24)):INDEX($C$1:$C$13701,MAX(1,ROW()-1))),$C1345&gt;MAX(INDEX($C$1:$C$13701,MIN(13701,ROW()+1)):INDEX($C$1:$C$13701,MIN(13701,ROW()+設定!$B$24))),$C1345&gt;=設定!$B$32,$C1345&gt;=MAX(MIN(INDEX($C$1:$C$13701,MAX(1,ROW()-設定!$B$26)):INDEX($C$1:$C$13701,MAX(1,ROW()-1))),MIN(INDEX($C$1:$C$13701,MIN(13701,ROW()+1)):INDEX($C$1:$C$13701,MIN(13701,ROW()+設定!$B$26))))*10^(設定!$B$27/20)),1,0))</f>
        <v>0</v>
      </c>
      <c r="G1345" s="33" t="n">
        <f aca="false">$G1344+IF($F1345=1,1,0)</f>
        <v>0</v>
      </c>
      <c r="H1345" s="0" t="str">
        <f aca="false">IF($F1345=1,$G1345,"")</f>
        <v/>
      </c>
    </row>
    <row r="1346" customFormat="false" ht="15" hidden="false" customHeight="false" outlineLevel="0" collapsed="false">
      <c r="A1346" s="30" t="n">
        <v>210</v>
      </c>
      <c r="B1346" s="31" t="n">
        <v>13.4786</v>
      </c>
      <c r="C1346" s="32" t="n">
        <f aca="false">IF($A1346="","",IF(設定!$B$21="dB",10^($B1346/20),ABS($B1346)))</f>
        <v>4.71986959822671</v>
      </c>
      <c r="D1346" s="32" t="n">
        <f aca="false">IF($A1346="","",$A1346^2)</f>
        <v>44100</v>
      </c>
      <c r="E1346" s="32" t="n">
        <f aca="false">IF($A1346="","",IF($C1346&lt;=0,"",1/$C1346^2))</f>
        <v>0.0448890071674178</v>
      </c>
      <c r="F1346" s="33" t="n">
        <f aca="false">IF(OR(ROW()-設定!$B$30&lt;2,ROW()+設定!$B$30&gt;13701,N($A1346)&lt;=0,N(INDEX($A$2:$A$13701,MIN(13700,MAX(1,ROW()-1+設定!$B$30))))&lt;=0,$A1346&lt;設定!$B$28,$A1346&gt;設定!$B$29),0,IF(AND($C1346&gt;=MAX(INDEX($C$1:$C$13701,MAX(1,ROW()-設定!$B$24)):INDEX($C$1:$C$13701,MAX(1,ROW()-1))),$C1346&gt;MAX(INDEX($C$1:$C$13701,MIN(13701,ROW()+1)):INDEX($C$1:$C$13701,MIN(13701,ROW()+設定!$B$24))),$C1346&gt;=設定!$B$32,$C1346&gt;=MAX(MIN(INDEX($C$1:$C$13701,MAX(1,ROW()-設定!$B$26)):INDEX($C$1:$C$13701,MAX(1,ROW()-1))),MIN(INDEX($C$1:$C$13701,MIN(13701,ROW()+1)):INDEX($C$1:$C$13701,MIN(13701,ROW()+設定!$B$26))))*10^(設定!$B$27/20)),1,0))</f>
        <v>0</v>
      </c>
      <c r="G1346" s="33" t="n">
        <f aca="false">$G1345+IF($F1346=1,1,0)</f>
        <v>0</v>
      </c>
      <c r="H1346" s="0" t="str">
        <f aca="false">IF($F1346=1,$G1346,"")</f>
        <v/>
      </c>
    </row>
    <row r="1347" customFormat="false" ht="15" hidden="false" customHeight="false" outlineLevel="0" collapsed="false">
      <c r="A1347" s="30" t="n">
        <v>210.15625</v>
      </c>
      <c r="B1347" s="31" t="n">
        <v>13.4005</v>
      </c>
      <c r="C1347" s="32" t="n">
        <f aca="false">IF($A1347="","",IF(設定!$B$21="dB",10^($B1347/20),ABS($B1347)))</f>
        <v>4.67762067061272</v>
      </c>
      <c r="D1347" s="32" t="n">
        <f aca="false">IF($A1347="","",$A1347^2)</f>
        <v>44165.6494140625</v>
      </c>
      <c r="E1347" s="32" t="n">
        <f aca="false">IF($A1347="","",IF($C1347&lt;=0,"",1/$C1347^2))</f>
        <v>0.0457035568421473</v>
      </c>
      <c r="F1347" s="33" t="n">
        <f aca="false">IF(OR(ROW()-設定!$B$30&lt;2,ROW()+設定!$B$30&gt;13701,N($A1347)&lt;=0,N(INDEX($A$2:$A$13701,MIN(13700,MAX(1,ROW()-1+設定!$B$30))))&lt;=0,$A1347&lt;設定!$B$28,$A1347&gt;設定!$B$29),0,IF(AND($C1347&gt;=MAX(INDEX($C$1:$C$13701,MAX(1,ROW()-設定!$B$24)):INDEX($C$1:$C$13701,MAX(1,ROW()-1))),$C1347&gt;MAX(INDEX($C$1:$C$13701,MIN(13701,ROW()+1)):INDEX($C$1:$C$13701,MIN(13701,ROW()+設定!$B$24))),$C1347&gt;=設定!$B$32,$C1347&gt;=MAX(MIN(INDEX($C$1:$C$13701,MAX(1,ROW()-設定!$B$26)):INDEX($C$1:$C$13701,MAX(1,ROW()-1))),MIN(INDEX($C$1:$C$13701,MIN(13701,ROW()+1)):INDEX($C$1:$C$13701,MIN(13701,ROW()+設定!$B$26))))*10^(設定!$B$27/20)),1,0))</f>
        <v>0</v>
      </c>
      <c r="G1347" s="33" t="n">
        <f aca="false">$G1346+IF($F1347=1,1,0)</f>
        <v>0</v>
      </c>
      <c r="H1347" s="0" t="str">
        <f aca="false">IF($F1347=1,$G1347,"")</f>
        <v/>
      </c>
    </row>
    <row r="1348" customFormat="false" ht="15" hidden="false" customHeight="false" outlineLevel="0" collapsed="false">
      <c r="A1348" s="30" t="n">
        <v>210.3125</v>
      </c>
      <c r="B1348" s="31" t="n">
        <v>13.3386</v>
      </c>
      <c r="C1348" s="32" t="n">
        <f aca="false">IF($A1348="","",IF(設定!$B$21="dB",10^($B1348/20),ABS($B1348)))</f>
        <v>4.64440410239943</v>
      </c>
      <c r="D1348" s="32" t="n">
        <f aca="false">IF($A1348="","",$A1348^2)</f>
        <v>44231.34765625</v>
      </c>
      <c r="E1348" s="32" t="n">
        <f aca="false">IF($A1348="","",IF($C1348&lt;=0,"",1/$C1348^2))</f>
        <v>0.0463596341454559</v>
      </c>
      <c r="F1348" s="33" t="n">
        <f aca="false">IF(OR(ROW()-設定!$B$30&lt;2,ROW()+設定!$B$30&gt;13701,N($A1348)&lt;=0,N(INDEX($A$2:$A$13701,MIN(13700,MAX(1,ROW()-1+設定!$B$30))))&lt;=0,$A1348&lt;設定!$B$28,$A1348&gt;設定!$B$29),0,IF(AND($C1348&gt;=MAX(INDEX($C$1:$C$13701,MAX(1,ROW()-設定!$B$24)):INDEX($C$1:$C$13701,MAX(1,ROW()-1))),$C1348&gt;MAX(INDEX($C$1:$C$13701,MIN(13701,ROW()+1)):INDEX($C$1:$C$13701,MIN(13701,ROW()+設定!$B$24))),$C1348&gt;=設定!$B$32,$C1348&gt;=MAX(MIN(INDEX($C$1:$C$13701,MAX(1,ROW()-設定!$B$26)):INDEX($C$1:$C$13701,MAX(1,ROW()-1))),MIN(INDEX($C$1:$C$13701,MIN(13701,ROW()+1)):INDEX($C$1:$C$13701,MIN(13701,ROW()+設定!$B$26))))*10^(設定!$B$27/20)),1,0))</f>
        <v>0</v>
      </c>
      <c r="G1348" s="33" t="n">
        <f aca="false">$G1347+IF($F1348=1,1,0)</f>
        <v>0</v>
      </c>
      <c r="H1348" s="0" t="str">
        <f aca="false">IF($F1348=1,$G1348,"")</f>
        <v/>
      </c>
    </row>
    <row r="1349" customFormat="false" ht="15" hidden="false" customHeight="false" outlineLevel="0" collapsed="false">
      <c r="A1349" s="30" t="n">
        <v>210.46875</v>
      </c>
      <c r="B1349" s="31" t="n">
        <v>13.3446</v>
      </c>
      <c r="C1349" s="32" t="n">
        <f aca="false">IF($A1349="","",IF(設定!$B$21="dB",10^($B1349/20),ABS($B1349)))</f>
        <v>4.6476134514373</v>
      </c>
      <c r="D1349" s="32" t="n">
        <f aca="false">IF($A1349="","",$A1349^2)</f>
        <v>44297.0947265625</v>
      </c>
      <c r="E1349" s="32" t="n">
        <f aca="false">IF($A1349="","",IF($C1349&lt;=0,"",1/$C1349^2))</f>
        <v>0.0462956301665185</v>
      </c>
      <c r="F1349" s="33" t="n">
        <f aca="false">IF(OR(ROW()-設定!$B$30&lt;2,ROW()+設定!$B$30&gt;13701,N($A1349)&lt;=0,N(INDEX($A$2:$A$13701,MIN(13700,MAX(1,ROW()-1+設定!$B$30))))&lt;=0,$A1349&lt;設定!$B$28,$A1349&gt;設定!$B$29),0,IF(AND($C1349&gt;=MAX(INDEX($C$1:$C$13701,MAX(1,ROW()-設定!$B$24)):INDEX($C$1:$C$13701,MAX(1,ROW()-1))),$C1349&gt;MAX(INDEX($C$1:$C$13701,MIN(13701,ROW()+1)):INDEX($C$1:$C$13701,MIN(13701,ROW()+設定!$B$24))),$C1349&gt;=設定!$B$32,$C1349&gt;=MAX(MIN(INDEX($C$1:$C$13701,MAX(1,ROW()-設定!$B$26)):INDEX($C$1:$C$13701,MAX(1,ROW()-1))),MIN(INDEX($C$1:$C$13701,MIN(13701,ROW()+1)):INDEX($C$1:$C$13701,MIN(13701,ROW()+設定!$B$26))))*10^(設定!$B$27/20)),1,0))</f>
        <v>0</v>
      </c>
      <c r="G1349" s="33" t="n">
        <f aca="false">$G1348+IF($F1349=1,1,0)</f>
        <v>0</v>
      </c>
      <c r="H1349" s="0" t="str">
        <f aca="false">IF($F1349=1,$G1349,"")</f>
        <v/>
      </c>
    </row>
    <row r="1350" customFormat="false" ht="15" hidden="false" customHeight="false" outlineLevel="0" collapsed="false">
      <c r="A1350" s="30" t="n">
        <v>210.625</v>
      </c>
      <c r="B1350" s="31" t="n">
        <v>13.4291</v>
      </c>
      <c r="C1350" s="32" t="n">
        <f aca="false">IF($A1350="","",IF(設定!$B$21="dB",10^($B1350/20),ABS($B1350)))</f>
        <v>4.69304804156724</v>
      </c>
      <c r="D1350" s="32" t="n">
        <f aca="false">IF($A1350="","",$A1350^2)</f>
        <v>44362.890625</v>
      </c>
      <c r="E1350" s="32" t="n">
        <f aca="false">IF($A1350="","",IF($C1350&lt;=0,"",1/$C1350^2))</f>
        <v>0.0454035697926186</v>
      </c>
      <c r="F1350" s="33" t="n">
        <f aca="false">IF(OR(ROW()-設定!$B$30&lt;2,ROW()+設定!$B$30&gt;13701,N($A1350)&lt;=0,N(INDEX($A$2:$A$13701,MIN(13700,MAX(1,ROW()-1+設定!$B$30))))&lt;=0,$A1350&lt;設定!$B$28,$A1350&gt;設定!$B$29),0,IF(AND($C1350&gt;=MAX(INDEX($C$1:$C$13701,MAX(1,ROW()-設定!$B$24)):INDEX($C$1:$C$13701,MAX(1,ROW()-1))),$C1350&gt;MAX(INDEX($C$1:$C$13701,MIN(13701,ROW()+1)):INDEX($C$1:$C$13701,MIN(13701,ROW()+設定!$B$24))),$C1350&gt;=設定!$B$32,$C1350&gt;=MAX(MIN(INDEX($C$1:$C$13701,MAX(1,ROW()-設定!$B$26)):INDEX($C$1:$C$13701,MAX(1,ROW()-1))),MIN(INDEX($C$1:$C$13701,MIN(13701,ROW()+1)):INDEX($C$1:$C$13701,MIN(13701,ROW()+設定!$B$26))))*10^(設定!$B$27/20)),1,0))</f>
        <v>0</v>
      </c>
      <c r="G1350" s="33" t="n">
        <f aca="false">$G1349+IF($F1350=1,1,0)</f>
        <v>0</v>
      </c>
      <c r="H1350" s="0" t="str">
        <f aca="false">IF($F1350=1,$G1350,"")</f>
        <v/>
      </c>
    </row>
    <row r="1351" customFormat="false" ht="15" hidden="false" customHeight="false" outlineLevel="0" collapsed="false">
      <c r="A1351" s="30" t="n">
        <v>210.78125</v>
      </c>
      <c r="B1351" s="31" t="n">
        <v>13.2862</v>
      </c>
      <c r="C1351" s="32" t="n">
        <f aca="false">IF($A1351="","",IF(設定!$B$21="dB",10^($B1351/20),ABS($B1351)))</f>
        <v>4.6164698123266</v>
      </c>
      <c r="D1351" s="32" t="n">
        <f aca="false">IF($A1351="","",$A1351^2)</f>
        <v>44428.7353515625</v>
      </c>
      <c r="E1351" s="32" t="n">
        <f aca="false">IF($A1351="","",IF($C1351&lt;=0,"",1/$C1351^2))</f>
        <v>0.0469223765085942</v>
      </c>
      <c r="F1351" s="33" t="n">
        <f aca="false">IF(OR(ROW()-設定!$B$30&lt;2,ROW()+設定!$B$30&gt;13701,N($A1351)&lt;=0,N(INDEX($A$2:$A$13701,MIN(13700,MAX(1,ROW()-1+設定!$B$30))))&lt;=0,$A1351&lt;設定!$B$28,$A1351&gt;設定!$B$29),0,IF(AND($C1351&gt;=MAX(INDEX($C$1:$C$13701,MAX(1,ROW()-設定!$B$24)):INDEX($C$1:$C$13701,MAX(1,ROW()-1))),$C1351&gt;MAX(INDEX($C$1:$C$13701,MIN(13701,ROW()+1)):INDEX($C$1:$C$13701,MIN(13701,ROW()+設定!$B$24))),$C1351&gt;=設定!$B$32,$C1351&gt;=MAX(MIN(INDEX($C$1:$C$13701,MAX(1,ROW()-設定!$B$26)):INDEX($C$1:$C$13701,MAX(1,ROW()-1))),MIN(INDEX($C$1:$C$13701,MIN(13701,ROW()+1)):INDEX($C$1:$C$13701,MIN(13701,ROW()+設定!$B$26))))*10^(設定!$B$27/20)),1,0))</f>
        <v>0</v>
      </c>
      <c r="G1351" s="33" t="n">
        <f aca="false">$G1350+IF($F1351=1,1,0)</f>
        <v>0</v>
      </c>
      <c r="H1351" s="0" t="str">
        <f aca="false">IF($F1351=1,$G1351,"")</f>
        <v/>
      </c>
    </row>
    <row r="1352" customFormat="false" ht="15" hidden="false" customHeight="false" outlineLevel="0" collapsed="false">
      <c r="A1352" s="30" t="n">
        <v>210.9375</v>
      </c>
      <c r="B1352" s="31" t="n">
        <v>13.3416</v>
      </c>
      <c r="C1352" s="32" t="n">
        <f aca="false">IF($A1352="","",IF(設定!$B$21="dB",10^($B1352/20),ABS($B1352)))</f>
        <v>4.6460084998009</v>
      </c>
      <c r="D1352" s="32" t="n">
        <f aca="false">IF($A1352="","",$A1352^2)</f>
        <v>44494.62890625</v>
      </c>
      <c r="E1352" s="32" t="n">
        <f aca="false">IF($A1352="","",IF($C1352&lt;=0,"",1/$C1352^2))</f>
        <v>0.046327621102892</v>
      </c>
      <c r="F1352" s="33" t="n">
        <f aca="false">IF(OR(ROW()-設定!$B$30&lt;2,ROW()+設定!$B$30&gt;13701,N($A1352)&lt;=0,N(INDEX($A$2:$A$13701,MIN(13700,MAX(1,ROW()-1+設定!$B$30))))&lt;=0,$A1352&lt;設定!$B$28,$A1352&gt;設定!$B$29),0,IF(AND($C1352&gt;=MAX(INDEX($C$1:$C$13701,MAX(1,ROW()-設定!$B$24)):INDEX($C$1:$C$13701,MAX(1,ROW()-1))),$C1352&gt;MAX(INDEX($C$1:$C$13701,MIN(13701,ROW()+1)):INDEX($C$1:$C$13701,MIN(13701,ROW()+設定!$B$24))),$C1352&gt;=設定!$B$32,$C1352&gt;=MAX(MIN(INDEX($C$1:$C$13701,MAX(1,ROW()-設定!$B$26)):INDEX($C$1:$C$13701,MAX(1,ROW()-1))),MIN(INDEX($C$1:$C$13701,MIN(13701,ROW()+1)):INDEX($C$1:$C$13701,MIN(13701,ROW()+設定!$B$26))))*10^(設定!$B$27/20)),1,0))</f>
        <v>0</v>
      </c>
      <c r="G1352" s="33" t="n">
        <f aca="false">$G1351+IF($F1352=1,1,0)</f>
        <v>0</v>
      </c>
      <c r="H1352" s="0" t="str">
        <f aca="false">IF($F1352=1,$G1352,"")</f>
        <v/>
      </c>
    </row>
    <row r="1353" customFormat="false" ht="15" hidden="false" customHeight="false" outlineLevel="0" collapsed="false">
      <c r="A1353" s="30" t="n">
        <v>211.09375</v>
      </c>
      <c r="B1353" s="31" t="n">
        <v>13.3128</v>
      </c>
      <c r="C1353" s="32" t="n">
        <f aca="false">IF($A1353="","",IF(設定!$B$21="dB",10^($B1353/20),ABS($B1353)))</f>
        <v>4.63062913566755</v>
      </c>
      <c r="D1353" s="32" t="n">
        <f aca="false">IF($A1353="","",$A1353^2)</f>
        <v>44560.5712890625</v>
      </c>
      <c r="E1353" s="32" t="n">
        <f aca="false">IF($A1353="","",IF($C1353&lt;=0,"",1/$C1353^2))</f>
        <v>0.0466358610860191</v>
      </c>
      <c r="F1353" s="33" t="n">
        <f aca="false">IF(OR(ROW()-設定!$B$30&lt;2,ROW()+設定!$B$30&gt;13701,N($A1353)&lt;=0,N(INDEX($A$2:$A$13701,MIN(13700,MAX(1,ROW()-1+設定!$B$30))))&lt;=0,$A1353&lt;設定!$B$28,$A1353&gt;設定!$B$29),0,IF(AND($C1353&gt;=MAX(INDEX($C$1:$C$13701,MAX(1,ROW()-設定!$B$24)):INDEX($C$1:$C$13701,MAX(1,ROW()-1))),$C1353&gt;MAX(INDEX($C$1:$C$13701,MIN(13701,ROW()+1)):INDEX($C$1:$C$13701,MIN(13701,ROW()+設定!$B$24))),$C1353&gt;=設定!$B$32,$C1353&gt;=MAX(MIN(INDEX($C$1:$C$13701,MAX(1,ROW()-設定!$B$26)):INDEX($C$1:$C$13701,MAX(1,ROW()-1))),MIN(INDEX($C$1:$C$13701,MIN(13701,ROW()+1)):INDEX($C$1:$C$13701,MIN(13701,ROW()+設定!$B$26))))*10^(設定!$B$27/20)),1,0))</f>
        <v>0</v>
      </c>
      <c r="G1353" s="33" t="n">
        <f aca="false">$G1352+IF($F1353=1,1,0)</f>
        <v>0</v>
      </c>
      <c r="H1353" s="0" t="str">
        <f aca="false">IF($F1353=1,$G1353,"")</f>
        <v/>
      </c>
    </row>
    <row r="1354" customFormat="false" ht="15" hidden="false" customHeight="false" outlineLevel="0" collapsed="false">
      <c r="A1354" s="30" t="n">
        <v>211.25</v>
      </c>
      <c r="B1354" s="31" t="n">
        <v>13.5058</v>
      </c>
      <c r="C1354" s="32" t="n">
        <f aca="false">IF($A1354="","",IF(設定!$B$21="dB",10^($B1354/20),ABS($B1354)))</f>
        <v>4.73467311071913</v>
      </c>
      <c r="D1354" s="32" t="n">
        <f aca="false">IF($A1354="","",$A1354^2)</f>
        <v>44626.5625</v>
      </c>
      <c r="E1354" s="32" t="n">
        <f aca="false">IF($A1354="","",IF($C1354&lt;=0,"",1/$C1354^2))</f>
        <v>0.0446087444668126</v>
      </c>
      <c r="F1354" s="33" t="n">
        <f aca="false">IF(OR(ROW()-設定!$B$30&lt;2,ROW()+設定!$B$30&gt;13701,N($A1354)&lt;=0,N(INDEX($A$2:$A$13701,MIN(13700,MAX(1,ROW()-1+設定!$B$30))))&lt;=0,$A1354&lt;設定!$B$28,$A1354&gt;設定!$B$29),0,IF(AND($C1354&gt;=MAX(INDEX($C$1:$C$13701,MAX(1,ROW()-設定!$B$24)):INDEX($C$1:$C$13701,MAX(1,ROW()-1))),$C1354&gt;MAX(INDEX($C$1:$C$13701,MIN(13701,ROW()+1)):INDEX($C$1:$C$13701,MIN(13701,ROW()+設定!$B$24))),$C1354&gt;=設定!$B$32,$C1354&gt;=MAX(MIN(INDEX($C$1:$C$13701,MAX(1,ROW()-設定!$B$26)):INDEX($C$1:$C$13701,MAX(1,ROW()-1))),MIN(INDEX($C$1:$C$13701,MIN(13701,ROW()+1)):INDEX($C$1:$C$13701,MIN(13701,ROW()+設定!$B$26))))*10^(設定!$B$27/20)),1,0))</f>
        <v>0</v>
      </c>
      <c r="G1354" s="33" t="n">
        <f aca="false">$G1353+IF($F1354=1,1,0)</f>
        <v>0</v>
      </c>
      <c r="H1354" s="0" t="str">
        <f aca="false">IF($F1354=1,$G1354,"")</f>
        <v/>
      </c>
    </row>
    <row r="1355" customFormat="false" ht="15" hidden="false" customHeight="false" outlineLevel="0" collapsed="false">
      <c r="A1355" s="30" t="n">
        <v>211.40625</v>
      </c>
      <c r="B1355" s="31" t="n">
        <v>13.5312</v>
      </c>
      <c r="C1355" s="32" t="n">
        <f aca="false">IF($A1355="","",IF(設定!$B$21="dB",10^($B1355/20),ABS($B1355)))</f>
        <v>4.74853889899372</v>
      </c>
      <c r="D1355" s="32" t="n">
        <f aca="false">IF($A1355="","",$A1355^2)</f>
        <v>44692.6025390625</v>
      </c>
      <c r="E1355" s="32" t="n">
        <f aca="false">IF($A1355="","",IF($C1355&lt;=0,"",1/$C1355^2))</f>
        <v>0.0443486087265964</v>
      </c>
      <c r="F1355" s="33" t="n">
        <f aca="false">IF(OR(ROW()-設定!$B$30&lt;2,ROW()+設定!$B$30&gt;13701,N($A1355)&lt;=0,N(INDEX($A$2:$A$13701,MIN(13700,MAX(1,ROW()-1+設定!$B$30))))&lt;=0,$A1355&lt;設定!$B$28,$A1355&gt;設定!$B$29),0,IF(AND($C1355&gt;=MAX(INDEX($C$1:$C$13701,MAX(1,ROW()-設定!$B$24)):INDEX($C$1:$C$13701,MAX(1,ROW()-1))),$C1355&gt;MAX(INDEX($C$1:$C$13701,MIN(13701,ROW()+1)):INDEX($C$1:$C$13701,MIN(13701,ROW()+設定!$B$24))),$C1355&gt;=設定!$B$32,$C1355&gt;=MAX(MIN(INDEX($C$1:$C$13701,MAX(1,ROW()-設定!$B$26)):INDEX($C$1:$C$13701,MAX(1,ROW()-1))),MIN(INDEX($C$1:$C$13701,MIN(13701,ROW()+1)):INDEX($C$1:$C$13701,MIN(13701,ROW()+設定!$B$26))))*10^(設定!$B$27/20)),1,0))</f>
        <v>0</v>
      </c>
      <c r="G1355" s="33" t="n">
        <f aca="false">$G1354+IF($F1355=1,1,0)</f>
        <v>0</v>
      </c>
      <c r="H1355" s="0" t="str">
        <f aca="false">IF($F1355=1,$G1355,"")</f>
        <v/>
      </c>
    </row>
    <row r="1356" customFormat="false" ht="15" hidden="false" customHeight="false" outlineLevel="0" collapsed="false">
      <c r="A1356" s="30" t="n">
        <v>211.5625</v>
      </c>
      <c r="B1356" s="31" t="n">
        <v>13.697</v>
      </c>
      <c r="C1356" s="32" t="n">
        <f aca="false">IF($A1356="","",IF(設定!$B$21="dB",10^($B1356/20),ABS($B1356)))</f>
        <v>4.84005169248485</v>
      </c>
      <c r="D1356" s="32" t="n">
        <f aca="false">IF($A1356="","",$A1356^2)</f>
        <v>44758.69140625</v>
      </c>
      <c r="E1356" s="32" t="n">
        <f aca="false">IF($A1356="","",IF($C1356&lt;=0,"",1/$C1356^2))</f>
        <v>0.0426874291292974</v>
      </c>
      <c r="F1356" s="33" t="n">
        <f aca="false">IF(OR(ROW()-設定!$B$30&lt;2,ROW()+設定!$B$30&gt;13701,N($A1356)&lt;=0,N(INDEX($A$2:$A$13701,MIN(13700,MAX(1,ROW()-1+設定!$B$30))))&lt;=0,$A1356&lt;設定!$B$28,$A1356&gt;設定!$B$29),0,IF(AND($C1356&gt;=MAX(INDEX($C$1:$C$13701,MAX(1,ROW()-設定!$B$24)):INDEX($C$1:$C$13701,MAX(1,ROW()-1))),$C1356&gt;MAX(INDEX($C$1:$C$13701,MIN(13701,ROW()+1)):INDEX($C$1:$C$13701,MIN(13701,ROW()+設定!$B$24))),$C1356&gt;=設定!$B$32,$C1356&gt;=MAX(MIN(INDEX($C$1:$C$13701,MAX(1,ROW()-設定!$B$26)):INDEX($C$1:$C$13701,MAX(1,ROW()-1))),MIN(INDEX($C$1:$C$13701,MIN(13701,ROW()+1)):INDEX($C$1:$C$13701,MIN(13701,ROW()+設定!$B$26))))*10^(設定!$B$27/20)),1,0))</f>
        <v>0</v>
      </c>
      <c r="G1356" s="33" t="n">
        <f aca="false">$G1355+IF($F1356=1,1,0)</f>
        <v>0</v>
      </c>
      <c r="H1356" s="0" t="str">
        <f aca="false">IF($F1356=1,$G1356,"")</f>
        <v/>
      </c>
    </row>
    <row r="1357" customFormat="false" ht="15" hidden="false" customHeight="false" outlineLevel="0" collapsed="false">
      <c r="A1357" s="30" t="n">
        <v>211.71875</v>
      </c>
      <c r="B1357" s="31" t="n">
        <v>13.3349</v>
      </c>
      <c r="C1357" s="32" t="n">
        <f aca="false">IF($A1357="","",IF(設定!$B$21="dB",10^($B1357/20),ABS($B1357)))</f>
        <v>4.64242610862487</v>
      </c>
      <c r="D1357" s="32" t="n">
        <f aca="false">IF($A1357="","",$A1357^2)</f>
        <v>44824.8291015625</v>
      </c>
      <c r="E1357" s="32" t="n">
        <f aca="false">IF($A1357="","",IF($C1357&lt;=0,"",1/$C1357^2))</f>
        <v>0.046399147365763</v>
      </c>
      <c r="F1357" s="33" t="n">
        <f aca="false">IF(OR(ROW()-設定!$B$30&lt;2,ROW()+設定!$B$30&gt;13701,N($A1357)&lt;=0,N(INDEX($A$2:$A$13701,MIN(13700,MAX(1,ROW()-1+設定!$B$30))))&lt;=0,$A1357&lt;設定!$B$28,$A1357&gt;設定!$B$29),0,IF(AND($C1357&gt;=MAX(INDEX($C$1:$C$13701,MAX(1,ROW()-設定!$B$24)):INDEX($C$1:$C$13701,MAX(1,ROW()-1))),$C1357&gt;MAX(INDEX($C$1:$C$13701,MIN(13701,ROW()+1)):INDEX($C$1:$C$13701,MIN(13701,ROW()+設定!$B$24))),$C1357&gt;=設定!$B$32,$C1357&gt;=MAX(MIN(INDEX($C$1:$C$13701,MAX(1,ROW()-設定!$B$26)):INDEX($C$1:$C$13701,MAX(1,ROW()-1))),MIN(INDEX($C$1:$C$13701,MIN(13701,ROW()+1)):INDEX($C$1:$C$13701,MIN(13701,ROW()+設定!$B$26))))*10^(設定!$B$27/20)),1,0))</f>
        <v>0</v>
      </c>
      <c r="G1357" s="33" t="n">
        <f aca="false">$G1356+IF($F1357=1,1,0)</f>
        <v>0</v>
      </c>
      <c r="H1357" s="0" t="str">
        <f aca="false">IF($F1357=1,$G1357,"")</f>
        <v/>
      </c>
    </row>
    <row r="1358" customFormat="false" ht="15" hidden="false" customHeight="false" outlineLevel="0" collapsed="false">
      <c r="A1358" s="30" t="n">
        <v>211.875</v>
      </c>
      <c r="B1358" s="31" t="n">
        <v>13.4235</v>
      </c>
      <c r="C1358" s="32" t="n">
        <f aca="false">IF($A1358="","",IF(設定!$B$21="dB",10^($B1358/20),ABS($B1358)))</f>
        <v>4.69002329684537</v>
      </c>
      <c r="D1358" s="32" t="n">
        <f aca="false">IF($A1358="","",$A1358^2)</f>
        <v>44891.015625</v>
      </c>
      <c r="E1358" s="32" t="n">
        <f aca="false">IF($A1358="","",IF($C1358&lt;=0,"",1/$C1358^2))</f>
        <v>0.0454621530810083</v>
      </c>
      <c r="F1358" s="33" t="n">
        <f aca="false">IF(OR(ROW()-設定!$B$30&lt;2,ROW()+設定!$B$30&gt;13701,N($A1358)&lt;=0,N(INDEX($A$2:$A$13701,MIN(13700,MAX(1,ROW()-1+設定!$B$30))))&lt;=0,$A1358&lt;設定!$B$28,$A1358&gt;設定!$B$29),0,IF(AND($C1358&gt;=MAX(INDEX($C$1:$C$13701,MAX(1,ROW()-設定!$B$24)):INDEX($C$1:$C$13701,MAX(1,ROW()-1))),$C1358&gt;MAX(INDEX($C$1:$C$13701,MIN(13701,ROW()+1)):INDEX($C$1:$C$13701,MIN(13701,ROW()+設定!$B$24))),$C1358&gt;=設定!$B$32,$C1358&gt;=MAX(MIN(INDEX($C$1:$C$13701,MAX(1,ROW()-設定!$B$26)):INDEX($C$1:$C$13701,MAX(1,ROW()-1))),MIN(INDEX($C$1:$C$13701,MIN(13701,ROW()+1)):INDEX($C$1:$C$13701,MIN(13701,ROW()+設定!$B$26))))*10^(設定!$B$27/20)),1,0))</f>
        <v>0</v>
      </c>
      <c r="G1358" s="33" t="n">
        <f aca="false">$G1357+IF($F1358=1,1,0)</f>
        <v>0</v>
      </c>
      <c r="H1358" s="0" t="str">
        <f aca="false">IF($F1358=1,$G1358,"")</f>
        <v/>
      </c>
    </row>
    <row r="1359" customFormat="false" ht="15" hidden="false" customHeight="false" outlineLevel="0" collapsed="false">
      <c r="A1359" s="30" t="n">
        <v>212.03125</v>
      </c>
      <c r="B1359" s="31" t="n">
        <v>13.5913</v>
      </c>
      <c r="C1359" s="32" t="n">
        <f aca="false">IF($A1359="","",IF(設定!$B$21="dB",10^($B1359/20),ABS($B1359)))</f>
        <v>4.78150924701413</v>
      </c>
      <c r="D1359" s="32" t="n">
        <f aca="false">IF($A1359="","",$A1359^2)</f>
        <v>44957.2509765625</v>
      </c>
      <c r="E1359" s="32" t="n">
        <f aca="false">IF($A1359="","",IF($C1359&lt;=0,"",1/$C1359^2))</f>
        <v>0.0437391158613706</v>
      </c>
      <c r="F1359" s="33" t="n">
        <f aca="false">IF(OR(ROW()-設定!$B$30&lt;2,ROW()+設定!$B$30&gt;13701,N($A1359)&lt;=0,N(INDEX($A$2:$A$13701,MIN(13700,MAX(1,ROW()-1+設定!$B$30))))&lt;=0,$A1359&lt;設定!$B$28,$A1359&gt;設定!$B$29),0,IF(AND($C1359&gt;=MAX(INDEX($C$1:$C$13701,MAX(1,ROW()-設定!$B$24)):INDEX($C$1:$C$13701,MAX(1,ROW()-1))),$C1359&gt;MAX(INDEX($C$1:$C$13701,MIN(13701,ROW()+1)):INDEX($C$1:$C$13701,MIN(13701,ROW()+設定!$B$24))),$C1359&gt;=設定!$B$32,$C1359&gt;=MAX(MIN(INDEX($C$1:$C$13701,MAX(1,ROW()-設定!$B$26)):INDEX($C$1:$C$13701,MAX(1,ROW()-1))),MIN(INDEX($C$1:$C$13701,MIN(13701,ROW()+1)):INDEX($C$1:$C$13701,MIN(13701,ROW()+設定!$B$26))))*10^(設定!$B$27/20)),1,0))</f>
        <v>0</v>
      </c>
      <c r="G1359" s="33" t="n">
        <f aca="false">$G1358+IF($F1359=1,1,0)</f>
        <v>0</v>
      </c>
      <c r="H1359" s="0" t="str">
        <f aca="false">IF($F1359=1,$G1359,"")</f>
        <v/>
      </c>
    </row>
    <row r="1360" customFormat="false" ht="15" hidden="false" customHeight="false" outlineLevel="0" collapsed="false">
      <c r="A1360" s="30" t="n">
        <v>212.1875</v>
      </c>
      <c r="B1360" s="31" t="n">
        <v>13.4751</v>
      </c>
      <c r="C1360" s="32" t="n">
        <f aca="false">IF($A1360="","",IF(設定!$B$21="dB",10^($B1360/20),ABS($B1360)))</f>
        <v>4.71796809861824</v>
      </c>
      <c r="D1360" s="32" t="n">
        <f aca="false">IF($A1360="","",$A1360^2)</f>
        <v>45023.53515625</v>
      </c>
      <c r="E1360" s="32" t="n">
        <f aca="false">IF($A1360="","",IF($C1360&lt;=0,"",1/$C1360^2))</f>
        <v>0.0449251980142073</v>
      </c>
      <c r="F1360" s="33" t="n">
        <f aca="false">IF(OR(ROW()-設定!$B$30&lt;2,ROW()+設定!$B$30&gt;13701,N($A1360)&lt;=0,N(INDEX($A$2:$A$13701,MIN(13700,MAX(1,ROW()-1+設定!$B$30))))&lt;=0,$A1360&lt;設定!$B$28,$A1360&gt;設定!$B$29),0,IF(AND($C1360&gt;=MAX(INDEX($C$1:$C$13701,MAX(1,ROW()-設定!$B$24)):INDEX($C$1:$C$13701,MAX(1,ROW()-1))),$C1360&gt;MAX(INDEX($C$1:$C$13701,MIN(13701,ROW()+1)):INDEX($C$1:$C$13701,MIN(13701,ROW()+設定!$B$24))),$C1360&gt;=設定!$B$32,$C1360&gt;=MAX(MIN(INDEX($C$1:$C$13701,MAX(1,ROW()-設定!$B$26)):INDEX($C$1:$C$13701,MAX(1,ROW()-1))),MIN(INDEX($C$1:$C$13701,MIN(13701,ROW()+1)):INDEX($C$1:$C$13701,MIN(13701,ROW()+設定!$B$26))))*10^(設定!$B$27/20)),1,0))</f>
        <v>0</v>
      </c>
      <c r="G1360" s="33" t="n">
        <f aca="false">$G1359+IF($F1360=1,1,0)</f>
        <v>0</v>
      </c>
      <c r="H1360" s="0" t="str">
        <f aca="false">IF($F1360=1,$G1360,"")</f>
        <v/>
      </c>
    </row>
    <row r="1361" customFormat="false" ht="15" hidden="false" customHeight="false" outlineLevel="0" collapsed="false">
      <c r="A1361" s="30" t="n">
        <v>212.34375</v>
      </c>
      <c r="B1361" s="31" t="n">
        <v>13.4655</v>
      </c>
      <c r="C1361" s="32" t="n">
        <f aca="false">IF($A1361="","",IF(設定!$B$21="dB",10^($B1361/20),ABS($B1361)))</f>
        <v>4.71275648814486</v>
      </c>
      <c r="D1361" s="32" t="n">
        <f aca="false">IF($A1361="","",$A1361^2)</f>
        <v>45089.8681640625</v>
      </c>
      <c r="E1361" s="32" t="n">
        <f aca="false">IF($A1361="","",IF($C1361&lt;=0,"",1/$C1361^2))</f>
        <v>0.0450246141801311</v>
      </c>
      <c r="F1361" s="33" t="n">
        <f aca="false">IF(OR(ROW()-設定!$B$30&lt;2,ROW()+設定!$B$30&gt;13701,N($A1361)&lt;=0,N(INDEX($A$2:$A$13701,MIN(13700,MAX(1,ROW()-1+設定!$B$30))))&lt;=0,$A1361&lt;設定!$B$28,$A1361&gt;設定!$B$29),0,IF(AND($C1361&gt;=MAX(INDEX($C$1:$C$13701,MAX(1,ROW()-設定!$B$24)):INDEX($C$1:$C$13701,MAX(1,ROW()-1))),$C1361&gt;MAX(INDEX($C$1:$C$13701,MIN(13701,ROW()+1)):INDEX($C$1:$C$13701,MIN(13701,ROW()+設定!$B$24))),$C1361&gt;=設定!$B$32,$C1361&gt;=MAX(MIN(INDEX($C$1:$C$13701,MAX(1,ROW()-設定!$B$26)):INDEX($C$1:$C$13701,MAX(1,ROW()-1))),MIN(INDEX($C$1:$C$13701,MIN(13701,ROW()+1)):INDEX($C$1:$C$13701,MIN(13701,ROW()+設定!$B$26))))*10^(設定!$B$27/20)),1,0))</f>
        <v>0</v>
      </c>
      <c r="G1361" s="33" t="n">
        <f aca="false">$G1360+IF($F1361=1,1,0)</f>
        <v>0</v>
      </c>
      <c r="H1361" s="0" t="str">
        <f aca="false">IF($F1361=1,$G1361,"")</f>
        <v/>
      </c>
    </row>
    <row r="1362" customFormat="false" ht="15" hidden="false" customHeight="false" outlineLevel="0" collapsed="false">
      <c r="A1362" s="30" t="n">
        <v>212.5</v>
      </c>
      <c r="B1362" s="31" t="n">
        <v>13.6782</v>
      </c>
      <c r="C1362" s="32" t="n">
        <f aca="false">IF($A1362="","",IF(設定!$B$21="dB",10^($B1362/20),ABS($B1362)))</f>
        <v>4.82958706851931</v>
      </c>
      <c r="D1362" s="32" t="n">
        <f aca="false">IF($A1362="","",$A1362^2)</f>
        <v>45156.25</v>
      </c>
      <c r="E1362" s="32" t="n">
        <f aca="false">IF($A1362="","",IF($C1362&lt;=0,"",1/$C1362^2))</f>
        <v>0.0428726175709123</v>
      </c>
      <c r="F1362" s="33" t="n">
        <f aca="false">IF(OR(ROW()-設定!$B$30&lt;2,ROW()+設定!$B$30&gt;13701,N($A1362)&lt;=0,N(INDEX($A$2:$A$13701,MIN(13700,MAX(1,ROW()-1+設定!$B$30))))&lt;=0,$A1362&lt;設定!$B$28,$A1362&gt;設定!$B$29),0,IF(AND($C1362&gt;=MAX(INDEX($C$1:$C$13701,MAX(1,ROW()-設定!$B$24)):INDEX($C$1:$C$13701,MAX(1,ROW()-1))),$C1362&gt;MAX(INDEX($C$1:$C$13701,MIN(13701,ROW()+1)):INDEX($C$1:$C$13701,MIN(13701,ROW()+設定!$B$24))),$C1362&gt;=設定!$B$32,$C1362&gt;=MAX(MIN(INDEX($C$1:$C$13701,MAX(1,ROW()-設定!$B$26)):INDEX($C$1:$C$13701,MAX(1,ROW()-1))),MIN(INDEX($C$1:$C$13701,MIN(13701,ROW()+1)):INDEX($C$1:$C$13701,MIN(13701,ROW()+設定!$B$26))))*10^(設定!$B$27/20)),1,0))</f>
        <v>0</v>
      </c>
      <c r="G1362" s="33" t="n">
        <f aca="false">$G1361+IF($F1362=1,1,0)</f>
        <v>0</v>
      </c>
      <c r="H1362" s="0" t="str">
        <f aca="false">IF($F1362=1,$G1362,"")</f>
        <v/>
      </c>
    </row>
    <row r="1363" customFormat="false" ht="15" hidden="false" customHeight="false" outlineLevel="0" collapsed="false">
      <c r="A1363" s="30" t="n">
        <v>212.65625</v>
      </c>
      <c r="B1363" s="31" t="n">
        <v>13.468</v>
      </c>
      <c r="C1363" s="32" t="n">
        <f aca="false">IF($A1363="","",IF(設定!$B$21="dB",10^($B1363/20),ABS($B1363)))</f>
        <v>4.71411312372561</v>
      </c>
      <c r="D1363" s="32" t="n">
        <f aca="false">IF($A1363="","",$A1363^2)</f>
        <v>45222.6806640625</v>
      </c>
      <c r="E1363" s="32" t="n">
        <f aca="false">IF($A1363="","",IF($C1363&lt;=0,"",1/$C1363^2))</f>
        <v>0.044998703387215</v>
      </c>
      <c r="F1363" s="33" t="n">
        <f aca="false">IF(OR(ROW()-設定!$B$30&lt;2,ROW()+設定!$B$30&gt;13701,N($A1363)&lt;=0,N(INDEX($A$2:$A$13701,MIN(13700,MAX(1,ROW()-1+設定!$B$30))))&lt;=0,$A1363&lt;設定!$B$28,$A1363&gt;設定!$B$29),0,IF(AND($C1363&gt;=MAX(INDEX($C$1:$C$13701,MAX(1,ROW()-設定!$B$24)):INDEX($C$1:$C$13701,MAX(1,ROW()-1))),$C1363&gt;MAX(INDEX($C$1:$C$13701,MIN(13701,ROW()+1)):INDEX($C$1:$C$13701,MIN(13701,ROW()+設定!$B$24))),$C1363&gt;=設定!$B$32,$C1363&gt;=MAX(MIN(INDEX($C$1:$C$13701,MAX(1,ROW()-設定!$B$26)):INDEX($C$1:$C$13701,MAX(1,ROW()-1))),MIN(INDEX($C$1:$C$13701,MIN(13701,ROW()+1)):INDEX($C$1:$C$13701,MIN(13701,ROW()+設定!$B$26))))*10^(設定!$B$27/20)),1,0))</f>
        <v>0</v>
      </c>
      <c r="G1363" s="33" t="n">
        <f aca="false">$G1362+IF($F1363=1,1,0)</f>
        <v>0</v>
      </c>
      <c r="H1363" s="0" t="str">
        <f aca="false">IF($F1363=1,$G1363,"")</f>
        <v/>
      </c>
    </row>
    <row r="1364" customFormat="false" ht="15" hidden="false" customHeight="false" outlineLevel="0" collapsed="false">
      <c r="A1364" s="30" t="n">
        <v>212.8125</v>
      </c>
      <c r="B1364" s="31" t="n">
        <v>13.384</v>
      </c>
      <c r="C1364" s="32" t="n">
        <f aca="false">IF($A1364="","",IF(設定!$B$21="dB",10^($B1364/20),ABS($B1364)))</f>
        <v>4.66874334392019</v>
      </c>
      <c r="D1364" s="32" t="n">
        <f aca="false">IF($A1364="","",$A1364^2)</f>
        <v>45289.16015625</v>
      </c>
      <c r="E1364" s="32" t="n">
        <f aca="false">IF($A1364="","",IF($C1364&lt;=0,"",1/$C1364^2))</f>
        <v>0.0458775270547136</v>
      </c>
      <c r="F1364" s="33" t="n">
        <f aca="false">IF(OR(ROW()-設定!$B$30&lt;2,ROW()+設定!$B$30&gt;13701,N($A1364)&lt;=0,N(INDEX($A$2:$A$13701,MIN(13700,MAX(1,ROW()-1+設定!$B$30))))&lt;=0,$A1364&lt;設定!$B$28,$A1364&gt;設定!$B$29),0,IF(AND($C1364&gt;=MAX(INDEX($C$1:$C$13701,MAX(1,ROW()-設定!$B$24)):INDEX($C$1:$C$13701,MAX(1,ROW()-1))),$C1364&gt;MAX(INDEX($C$1:$C$13701,MIN(13701,ROW()+1)):INDEX($C$1:$C$13701,MIN(13701,ROW()+設定!$B$24))),$C1364&gt;=設定!$B$32,$C1364&gt;=MAX(MIN(INDEX($C$1:$C$13701,MAX(1,ROW()-設定!$B$26)):INDEX($C$1:$C$13701,MAX(1,ROW()-1))),MIN(INDEX($C$1:$C$13701,MIN(13701,ROW()+1)):INDEX($C$1:$C$13701,MIN(13701,ROW()+設定!$B$26))))*10^(設定!$B$27/20)),1,0))</f>
        <v>0</v>
      </c>
      <c r="G1364" s="33" t="n">
        <f aca="false">$G1363+IF($F1364=1,1,0)</f>
        <v>0</v>
      </c>
      <c r="H1364" s="0" t="str">
        <f aca="false">IF($F1364=1,$G1364,"")</f>
        <v/>
      </c>
    </row>
    <row r="1365" customFormat="false" ht="15" hidden="false" customHeight="false" outlineLevel="0" collapsed="false">
      <c r="A1365" s="30" t="n">
        <v>212.96875</v>
      </c>
      <c r="B1365" s="31" t="n">
        <v>13.3687</v>
      </c>
      <c r="C1365" s="32" t="n">
        <f aca="false">IF($A1365="","",IF(設定!$B$21="dB",10^($B1365/20),ABS($B1365)))</f>
        <v>4.66052669596294</v>
      </c>
      <c r="D1365" s="32" t="n">
        <f aca="false">IF($A1365="","",$A1365^2)</f>
        <v>45355.6884765625</v>
      </c>
      <c r="E1365" s="32" t="n">
        <f aca="false">IF($A1365="","",IF($C1365&lt;=0,"",1/$C1365^2))</f>
        <v>0.0460394365593673</v>
      </c>
      <c r="F1365" s="33" t="n">
        <f aca="false">IF(OR(ROW()-設定!$B$30&lt;2,ROW()+設定!$B$30&gt;13701,N($A1365)&lt;=0,N(INDEX($A$2:$A$13701,MIN(13700,MAX(1,ROW()-1+設定!$B$30))))&lt;=0,$A1365&lt;設定!$B$28,$A1365&gt;設定!$B$29),0,IF(AND($C1365&gt;=MAX(INDEX($C$1:$C$13701,MAX(1,ROW()-設定!$B$24)):INDEX($C$1:$C$13701,MAX(1,ROW()-1))),$C1365&gt;MAX(INDEX($C$1:$C$13701,MIN(13701,ROW()+1)):INDEX($C$1:$C$13701,MIN(13701,ROW()+設定!$B$24))),$C1365&gt;=設定!$B$32,$C1365&gt;=MAX(MIN(INDEX($C$1:$C$13701,MAX(1,ROW()-設定!$B$26)):INDEX($C$1:$C$13701,MAX(1,ROW()-1))),MIN(INDEX($C$1:$C$13701,MIN(13701,ROW()+1)):INDEX($C$1:$C$13701,MIN(13701,ROW()+設定!$B$26))))*10^(設定!$B$27/20)),1,0))</f>
        <v>0</v>
      </c>
      <c r="G1365" s="33" t="n">
        <f aca="false">$G1364+IF($F1365=1,1,0)</f>
        <v>0</v>
      </c>
      <c r="H1365" s="0" t="str">
        <f aca="false">IF($F1365=1,$G1365,"")</f>
        <v/>
      </c>
    </row>
    <row r="1366" customFormat="false" ht="15" hidden="false" customHeight="false" outlineLevel="0" collapsed="false">
      <c r="A1366" s="30" t="n">
        <v>213.125</v>
      </c>
      <c r="B1366" s="31" t="n">
        <v>13.5437</v>
      </c>
      <c r="C1366" s="32" t="n">
        <f aca="false">IF($A1366="","",IF(設定!$B$21="dB",10^($B1366/20),ABS($B1366)))</f>
        <v>4.75537751539496</v>
      </c>
      <c r="D1366" s="32" t="n">
        <f aca="false">IF($A1366="","",$A1366^2)</f>
        <v>45422.265625</v>
      </c>
      <c r="E1366" s="32" t="n">
        <f aca="false">IF($A1366="","",IF($C1366&lt;=0,"",1/$C1366^2))</f>
        <v>0.0442211466905191</v>
      </c>
      <c r="F1366" s="33" t="n">
        <f aca="false">IF(OR(ROW()-設定!$B$30&lt;2,ROW()+設定!$B$30&gt;13701,N($A1366)&lt;=0,N(INDEX($A$2:$A$13701,MIN(13700,MAX(1,ROW()-1+設定!$B$30))))&lt;=0,$A1366&lt;設定!$B$28,$A1366&gt;設定!$B$29),0,IF(AND($C1366&gt;=MAX(INDEX($C$1:$C$13701,MAX(1,ROW()-設定!$B$24)):INDEX($C$1:$C$13701,MAX(1,ROW()-1))),$C1366&gt;MAX(INDEX($C$1:$C$13701,MIN(13701,ROW()+1)):INDEX($C$1:$C$13701,MIN(13701,ROW()+設定!$B$24))),$C1366&gt;=設定!$B$32,$C1366&gt;=MAX(MIN(INDEX($C$1:$C$13701,MAX(1,ROW()-設定!$B$26)):INDEX($C$1:$C$13701,MAX(1,ROW()-1))),MIN(INDEX($C$1:$C$13701,MIN(13701,ROW()+1)):INDEX($C$1:$C$13701,MIN(13701,ROW()+設定!$B$26))))*10^(設定!$B$27/20)),1,0))</f>
        <v>0</v>
      </c>
      <c r="G1366" s="33" t="n">
        <f aca="false">$G1365+IF($F1366=1,1,0)</f>
        <v>0</v>
      </c>
      <c r="H1366" s="0" t="str">
        <f aca="false">IF($F1366=1,$G1366,"")</f>
        <v/>
      </c>
    </row>
    <row r="1367" customFormat="false" ht="15" hidden="false" customHeight="false" outlineLevel="0" collapsed="false">
      <c r="A1367" s="30" t="n">
        <v>213.28125</v>
      </c>
      <c r="B1367" s="31" t="n">
        <v>13.5426</v>
      </c>
      <c r="C1367" s="32" t="n">
        <f aca="false">IF($A1367="","",IF(設定!$B$21="dB",10^($B1367/20),ABS($B1367)))</f>
        <v>4.75477532215148</v>
      </c>
      <c r="D1367" s="32" t="n">
        <f aca="false">IF($A1367="","",$A1367^2)</f>
        <v>45488.8916015625</v>
      </c>
      <c r="E1367" s="32" t="n">
        <f aca="false">IF($A1367="","",IF($C1367&lt;=0,"",1/$C1367^2))</f>
        <v>0.0442323486339458</v>
      </c>
      <c r="F1367" s="33" t="n">
        <f aca="false">IF(OR(ROW()-設定!$B$30&lt;2,ROW()+設定!$B$30&gt;13701,N($A1367)&lt;=0,N(INDEX($A$2:$A$13701,MIN(13700,MAX(1,ROW()-1+設定!$B$30))))&lt;=0,$A1367&lt;設定!$B$28,$A1367&gt;設定!$B$29),0,IF(AND($C1367&gt;=MAX(INDEX($C$1:$C$13701,MAX(1,ROW()-設定!$B$24)):INDEX($C$1:$C$13701,MAX(1,ROW()-1))),$C1367&gt;MAX(INDEX($C$1:$C$13701,MIN(13701,ROW()+1)):INDEX($C$1:$C$13701,MIN(13701,ROW()+設定!$B$24))),$C1367&gt;=設定!$B$32,$C1367&gt;=MAX(MIN(INDEX($C$1:$C$13701,MAX(1,ROW()-設定!$B$26)):INDEX($C$1:$C$13701,MAX(1,ROW()-1))),MIN(INDEX($C$1:$C$13701,MIN(13701,ROW()+1)):INDEX($C$1:$C$13701,MIN(13701,ROW()+設定!$B$26))))*10^(設定!$B$27/20)),1,0))</f>
        <v>0</v>
      </c>
      <c r="G1367" s="33" t="n">
        <f aca="false">$G1366+IF($F1367=1,1,0)</f>
        <v>0</v>
      </c>
      <c r="H1367" s="0" t="str">
        <f aca="false">IF($F1367=1,$G1367,"")</f>
        <v/>
      </c>
    </row>
    <row r="1368" customFormat="false" ht="15" hidden="false" customHeight="false" outlineLevel="0" collapsed="false">
      <c r="A1368" s="30" t="n">
        <v>213.4375</v>
      </c>
      <c r="B1368" s="31" t="n">
        <v>13.3687</v>
      </c>
      <c r="C1368" s="32" t="n">
        <f aca="false">IF($A1368="","",IF(設定!$B$21="dB",10^($B1368/20),ABS($B1368)))</f>
        <v>4.66052669596294</v>
      </c>
      <c r="D1368" s="32" t="n">
        <f aca="false">IF($A1368="","",$A1368^2)</f>
        <v>45555.56640625</v>
      </c>
      <c r="E1368" s="32" t="n">
        <f aca="false">IF($A1368="","",IF($C1368&lt;=0,"",1/$C1368^2))</f>
        <v>0.0460394365593673</v>
      </c>
      <c r="F1368" s="33" t="n">
        <f aca="false">IF(OR(ROW()-設定!$B$30&lt;2,ROW()+設定!$B$30&gt;13701,N($A1368)&lt;=0,N(INDEX($A$2:$A$13701,MIN(13700,MAX(1,ROW()-1+設定!$B$30))))&lt;=0,$A1368&lt;設定!$B$28,$A1368&gt;設定!$B$29),0,IF(AND($C1368&gt;=MAX(INDEX($C$1:$C$13701,MAX(1,ROW()-設定!$B$24)):INDEX($C$1:$C$13701,MAX(1,ROW()-1))),$C1368&gt;MAX(INDEX($C$1:$C$13701,MIN(13701,ROW()+1)):INDEX($C$1:$C$13701,MIN(13701,ROW()+設定!$B$24))),$C1368&gt;=設定!$B$32,$C1368&gt;=MAX(MIN(INDEX($C$1:$C$13701,MAX(1,ROW()-設定!$B$26)):INDEX($C$1:$C$13701,MAX(1,ROW()-1))),MIN(INDEX($C$1:$C$13701,MIN(13701,ROW()+1)):INDEX($C$1:$C$13701,MIN(13701,ROW()+設定!$B$26))))*10^(設定!$B$27/20)),1,0))</f>
        <v>0</v>
      </c>
      <c r="G1368" s="33" t="n">
        <f aca="false">$G1367+IF($F1368=1,1,0)</f>
        <v>0</v>
      </c>
      <c r="H1368" s="0" t="str">
        <f aca="false">IF($F1368=1,$G1368,"")</f>
        <v/>
      </c>
    </row>
    <row r="1369" customFormat="false" ht="15" hidden="false" customHeight="false" outlineLevel="0" collapsed="false">
      <c r="A1369" s="30" t="n">
        <v>213.59375</v>
      </c>
      <c r="B1369" s="31" t="n">
        <v>13.4111</v>
      </c>
      <c r="C1369" s="32" t="n">
        <f aca="false">IF($A1369="","",IF(設定!$B$21="dB",10^($B1369/20),ABS($B1369)))</f>
        <v>4.68333258362997</v>
      </c>
      <c r="D1369" s="32" t="n">
        <f aca="false">IF($A1369="","",$A1369^2)</f>
        <v>45622.2900390625</v>
      </c>
      <c r="E1369" s="32" t="n">
        <f aca="false">IF($A1369="","",IF($C1369&lt;=0,"",1/$C1369^2))</f>
        <v>0.0455921423559624</v>
      </c>
      <c r="F1369" s="33" t="n">
        <f aca="false">IF(OR(ROW()-設定!$B$30&lt;2,ROW()+設定!$B$30&gt;13701,N($A1369)&lt;=0,N(INDEX($A$2:$A$13701,MIN(13700,MAX(1,ROW()-1+設定!$B$30))))&lt;=0,$A1369&lt;設定!$B$28,$A1369&gt;設定!$B$29),0,IF(AND($C1369&gt;=MAX(INDEX($C$1:$C$13701,MAX(1,ROW()-設定!$B$24)):INDEX($C$1:$C$13701,MAX(1,ROW()-1))),$C1369&gt;MAX(INDEX($C$1:$C$13701,MIN(13701,ROW()+1)):INDEX($C$1:$C$13701,MIN(13701,ROW()+設定!$B$24))),$C1369&gt;=設定!$B$32,$C1369&gt;=MAX(MIN(INDEX($C$1:$C$13701,MAX(1,ROW()-設定!$B$26)):INDEX($C$1:$C$13701,MAX(1,ROW()-1))),MIN(INDEX($C$1:$C$13701,MIN(13701,ROW()+1)):INDEX($C$1:$C$13701,MIN(13701,ROW()+設定!$B$26))))*10^(設定!$B$27/20)),1,0))</f>
        <v>0</v>
      </c>
      <c r="G1369" s="33" t="n">
        <f aca="false">$G1368+IF($F1369=1,1,0)</f>
        <v>0</v>
      </c>
      <c r="H1369" s="0" t="str">
        <f aca="false">IF($F1369=1,$G1369,"")</f>
        <v/>
      </c>
    </row>
    <row r="1370" customFormat="false" ht="15" hidden="false" customHeight="false" outlineLevel="0" collapsed="false">
      <c r="A1370" s="30" t="n">
        <v>213.75</v>
      </c>
      <c r="B1370" s="31" t="n">
        <v>13.5718</v>
      </c>
      <c r="C1370" s="32" t="n">
        <f aca="false">IF($A1370="","",IF(設定!$B$21="dB",10^($B1370/20),ABS($B1370)))</f>
        <v>4.77078670156836</v>
      </c>
      <c r="D1370" s="32" t="n">
        <f aca="false">IF($A1370="","",$A1370^2)</f>
        <v>45689.0625</v>
      </c>
      <c r="E1370" s="32" t="n">
        <f aca="false">IF($A1370="","",IF($C1370&lt;=0,"",1/$C1370^2))</f>
        <v>0.0439359478430306</v>
      </c>
      <c r="F1370" s="33" t="n">
        <f aca="false">IF(OR(ROW()-設定!$B$30&lt;2,ROW()+設定!$B$30&gt;13701,N($A1370)&lt;=0,N(INDEX($A$2:$A$13701,MIN(13700,MAX(1,ROW()-1+設定!$B$30))))&lt;=0,$A1370&lt;設定!$B$28,$A1370&gt;設定!$B$29),0,IF(AND($C1370&gt;=MAX(INDEX($C$1:$C$13701,MAX(1,ROW()-設定!$B$24)):INDEX($C$1:$C$13701,MAX(1,ROW()-1))),$C1370&gt;MAX(INDEX($C$1:$C$13701,MIN(13701,ROW()+1)):INDEX($C$1:$C$13701,MIN(13701,ROW()+設定!$B$24))),$C1370&gt;=設定!$B$32,$C1370&gt;=MAX(MIN(INDEX($C$1:$C$13701,MAX(1,ROW()-設定!$B$26)):INDEX($C$1:$C$13701,MAX(1,ROW()-1))),MIN(INDEX($C$1:$C$13701,MIN(13701,ROW()+1)):INDEX($C$1:$C$13701,MIN(13701,ROW()+設定!$B$26))))*10^(設定!$B$27/20)),1,0))</f>
        <v>0</v>
      </c>
      <c r="G1370" s="33" t="n">
        <f aca="false">$G1369+IF($F1370=1,1,0)</f>
        <v>0</v>
      </c>
      <c r="H1370" s="0" t="str">
        <f aca="false">IF($F1370=1,$G1370,"")</f>
        <v/>
      </c>
    </row>
    <row r="1371" customFormat="false" ht="15" hidden="false" customHeight="false" outlineLevel="0" collapsed="false">
      <c r="A1371" s="30" t="n">
        <v>213.90625</v>
      </c>
      <c r="B1371" s="31" t="n">
        <v>13.5781</v>
      </c>
      <c r="C1371" s="32" t="n">
        <f aca="false">IF($A1371="","",IF(設定!$B$21="dB",10^($B1371/20),ABS($B1371)))</f>
        <v>4.77424827661893</v>
      </c>
      <c r="D1371" s="32" t="n">
        <f aca="false">IF($A1371="","",$A1371^2)</f>
        <v>45755.8837890625</v>
      </c>
      <c r="E1371" s="32" t="n">
        <f aca="false">IF($A1371="","",IF($C1371&lt;=0,"",1/$C1371^2))</f>
        <v>0.0438722593055198</v>
      </c>
      <c r="F1371" s="33" t="n">
        <f aca="false">IF(OR(ROW()-設定!$B$30&lt;2,ROW()+設定!$B$30&gt;13701,N($A1371)&lt;=0,N(INDEX($A$2:$A$13701,MIN(13700,MAX(1,ROW()-1+設定!$B$30))))&lt;=0,$A1371&lt;設定!$B$28,$A1371&gt;設定!$B$29),0,IF(AND($C1371&gt;=MAX(INDEX($C$1:$C$13701,MAX(1,ROW()-設定!$B$24)):INDEX($C$1:$C$13701,MAX(1,ROW()-1))),$C1371&gt;MAX(INDEX($C$1:$C$13701,MIN(13701,ROW()+1)):INDEX($C$1:$C$13701,MIN(13701,ROW()+設定!$B$24))),$C1371&gt;=設定!$B$32,$C1371&gt;=MAX(MIN(INDEX($C$1:$C$13701,MAX(1,ROW()-設定!$B$26)):INDEX($C$1:$C$13701,MAX(1,ROW()-1))),MIN(INDEX($C$1:$C$13701,MIN(13701,ROW()+1)):INDEX($C$1:$C$13701,MIN(13701,ROW()+設定!$B$26))))*10^(設定!$B$27/20)),1,0))</f>
        <v>0</v>
      </c>
      <c r="G1371" s="33" t="n">
        <f aca="false">$G1370+IF($F1371=1,1,0)</f>
        <v>0</v>
      </c>
      <c r="H1371" s="0" t="str">
        <f aca="false">IF($F1371=1,$G1371,"")</f>
        <v/>
      </c>
    </row>
    <row r="1372" customFormat="false" ht="15" hidden="false" customHeight="false" outlineLevel="0" collapsed="false">
      <c r="A1372" s="30" t="n">
        <v>214.0625</v>
      </c>
      <c r="B1372" s="31" t="n">
        <v>13.4529</v>
      </c>
      <c r="C1372" s="32" t="n">
        <f aca="false">IF($A1372="","",IF(設定!$B$21="dB",10^($B1372/20),ABS($B1372)))</f>
        <v>4.70592498494282</v>
      </c>
      <c r="D1372" s="32" t="n">
        <f aca="false">IF($A1372="","",$A1372^2)</f>
        <v>45822.75390625</v>
      </c>
      <c r="E1372" s="32" t="n">
        <f aca="false">IF($A1372="","",IF($C1372&lt;=0,"",1/$C1372^2))</f>
        <v>0.0451554318430551</v>
      </c>
      <c r="F1372" s="33" t="n">
        <f aca="false">IF(OR(ROW()-設定!$B$30&lt;2,ROW()+設定!$B$30&gt;13701,N($A1372)&lt;=0,N(INDEX($A$2:$A$13701,MIN(13700,MAX(1,ROW()-1+設定!$B$30))))&lt;=0,$A1372&lt;設定!$B$28,$A1372&gt;設定!$B$29),0,IF(AND($C1372&gt;=MAX(INDEX($C$1:$C$13701,MAX(1,ROW()-設定!$B$24)):INDEX($C$1:$C$13701,MAX(1,ROW()-1))),$C1372&gt;MAX(INDEX($C$1:$C$13701,MIN(13701,ROW()+1)):INDEX($C$1:$C$13701,MIN(13701,ROW()+設定!$B$24))),$C1372&gt;=設定!$B$32,$C1372&gt;=MAX(MIN(INDEX($C$1:$C$13701,MAX(1,ROW()-設定!$B$26)):INDEX($C$1:$C$13701,MAX(1,ROW()-1))),MIN(INDEX($C$1:$C$13701,MIN(13701,ROW()+1)):INDEX($C$1:$C$13701,MIN(13701,ROW()+設定!$B$26))))*10^(設定!$B$27/20)),1,0))</f>
        <v>0</v>
      </c>
      <c r="G1372" s="33" t="n">
        <f aca="false">$G1371+IF($F1372=1,1,0)</f>
        <v>0</v>
      </c>
      <c r="H1372" s="0" t="str">
        <f aca="false">IF($F1372=1,$G1372,"")</f>
        <v/>
      </c>
    </row>
    <row r="1373" customFormat="false" ht="15" hidden="false" customHeight="false" outlineLevel="0" collapsed="false">
      <c r="A1373" s="30" t="n">
        <v>214.21875</v>
      </c>
      <c r="B1373" s="31" t="n">
        <v>13.5868</v>
      </c>
      <c r="C1373" s="32" t="n">
        <f aca="false">IF($A1373="","",IF(設定!$B$21="dB",10^($B1373/20),ABS($B1373)))</f>
        <v>4.77903267642172</v>
      </c>
      <c r="D1373" s="32" t="n">
        <f aca="false">IF($A1373="","",$A1373^2)</f>
        <v>45889.6728515625</v>
      </c>
      <c r="E1373" s="32" t="n">
        <f aca="false">IF($A1373="","",IF($C1373&lt;=0,"",1/$C1373^2))</f>
        <v>0.0437844602156648</v>
      </c>
      <c r="F1373" s="33" t="n">
        <f aca="false">IF(OR(ROW()-設定!$B$30&lt;2,ROW()+設定!$B$30&gt;13701,N($A1373)&lt;=0,N(INDEX($A$2:$A$13701,MIN(13700,MAX(1,ROW()-1+設定!$B$30))))&lt;=0,$A1373&lt;設定!$B$28,$A1373&gt;設定!$B$29),0,IF(AND($C1373&gt;=MAX(INDEX($C$1:$C$13701,MAX(1,ROW()-設定!$B$24)):INDEX($C$1:$C$13701,MAX(1,ROW()-1))),$C1373&gt;MAX(INDEX($C$1:$C$13701,MIN(13701,ROW()+1)):INDEX($C$1:$C$13701,MIN(13701,ROW()+設定!$B$24))),$C1373&gt;=設定!$B$32,$C1373&gt;=MAX(MIN(INDEX($C$1:$C$13701,MAX(1,ROW()-設定!$B$26)):INDEX($C$1:$C$13701,MAX(1,ROW()-1))),MIN(INDEX($C$1:$C$13701,MIN(13701,ROW()+1)):INDEX($C$1:$C$13701,MIN(13701,ROW()+設定!$B$26))))*10^(設定!$B$27/20)),1,0))</f>
        <v>0</v>
      </c>
      <c r="G1373" s="33" t="n">
        <f aca="false">$G1372+IF($F1373=1,1,0)</f>
        <v>0</v>
      </c>
      <c r="H1373" s="0" t="str">
        <f aca="false">IF($F1373=1,$G1373,"")</f>
        <v/>
      </c>
    </row>
    <row r="1374" customFormat="false" ht="15" hidden="false" customHeight="false" outlineLevel="0" collapsed="false">
      <c r="A1374" s="30" t="n">
        <v>214.375</v>
      </c>
      <c r="B1374" s="31" t="n">
        <v>13.5832</v>
      </c>
      <c r="C1374" s="32" t="n">
        <f aca="false">IF($A1374="","",IF(設定!$B$21="dB",10^($B1374/20),ABS($B1374)))</f>
        <v>4.77705234354778</v>
      </c>
      <c r="D1374" s="32" t="n">
        <f aca="false">IF($A1374="","",$A1374^2)</f>
        <v>45956.640625</v>
      </c>
      <c r="E1374" s="32" t="n">
        <f aca="false">IF($A1374="","",IF($C1374&lt;=0,"",1/$C1374^2))</f>
        <v>0.0438207695428856</v>
      </c>
      <c r="F1374" s="33" t="n">
        <f aca="false">IF(OR(ROW()-設定!$B$30&lt;2,ROW()+設定!$B$30&gt;13701,N($A1374)&lt;=0,N(INDEX($A$2:$A$13701,MIN(13700,MAX(1,ROW()-1+設定!$B$30))))&lt;=0,$A1374&lt;設定!$B$28,$A1374&gt;設定!$B$29),0,IF(AND($C1374&gt;=MAX(INDEX($C$1:$C$13701,MAX(1,ROW()-設定!$B$24)):INDEX($C$1:$C$13701,MAX(1,ROW()-1))),$C1374&gt;MAX(INDEX($C$1:$C$13701,MIN(13701,ROW()+1)):INDEX($C$1:$C$13701,MIN(13701,ROW()+設定!$B$24))),$C1374&gt;=設定!$B$32,$C1374&gt;=MAX(MIN(INDEX($C$1:$C$13701,MAX(1,ROW()-設定!$B$26)):INDEX($C$1:$C$13701,MAX(1,ROW()-1))),MIN(INDEX($C$1:$C$13701,MIN(13701,ROW()+1)):INDEX($C$1:$C$13701,MIN(13701,ROW()+設定!$B$26))))*10^(設定!$B$27/20)),1,0))</f>
        <v>0</v>
      </c>
      <c r="G1374" s="33" t="n">
        <f aca="false">$G1373+IF($F1374=1,1,0)</f>
        <v>0</v>
      </c>
      <c r="H1374" s="0" t="str">
        <f aca="false">IF($F1374=1,$G1374,"")</f>
        <v/>
      </c>
    </row>
    <row r="1375" customFormat="false" ht="15" hidden="false" customHeight="false" outlineLevel="0" collapsed="false">
      <c r="A1375" s="30" t="n">
        <v>214.53125</v>
      </c>
      <c r="B1375" s="31" t="n">
        <v>13.3378</v>
      </c>
      <c r="C1375" s="32" t="n">
        <f aca="false">IF($A1375="","",IF(設定!$B$21="dB",10^($B1375/20),ABS($B1375)))</f>
        <v>4.64397635667207</v>
      </c>
      <c r="D1375" s="32" t="n">
        <f aca="false">IF($A1375="","",$A1375^2)</f>
        <v>46023.6572265625</v>
      </c>
      <c r="E1375" s="32" t="n">
        <f aca="false">IF($A1375="","",IF($C1375&lt;=0,"",1/$C1375^2))</f>
        <v>0.0463681746922451</v>
      </c>
      <c r="F1375" s="33" t="n">
        <f aca="false">IF(OR(ROW()-設定!$B$30&lt;2,ROW()+設定!$B$30&gt;13701,N($A1375)&lt;=0,N(INDEX($A$2:$A$13701,MIN(13700,MAX(1,ROW()-1+設定!$B$30))))&lt;=0,$A1375&lt;設定!$B$28,$A1375&gt;設定!$B$29),0,IF(AND($C1375&gt;=MAX(INDEX($C$1:$C$13701,MAX(1,ROW()-設定!$B$24)):INDEX($C$1:$C$13701,MAX(1,ROW()-1))),$C1375&gt;MAX(INDEX($C$1:$C$13701,MIN(13701,ROW()+1)):INDEX($C$1:$C$13701,MIN(13701,ROW()+設定!$B$24))),$C1375&gt;=設定!$B$32,$C1375&gt;=MAX(MIN(INDEX($C$1:$C$13701,MAX(1,ROW()-設定!$B$26)):INDEX($C$1:$C$13701,MAX(1,ROW()-1))),MIN(INDEX($C$1:$C$13701,MIN(13701,ROW()+1)):INDEX($C$1:$C$13701,MIN(13701,ROW()+設定!$B$26))))*10^(設定!$B$27/20)),1,0))</f>
        <v>0</v>
      </c>
      <c r="G1375" s="33" t="n">
        <f aca="false">$G1374+IF($F1375=1,1,0)</f>
        <v>0</v>
      </c>
      <c r="H1375" s="0" t="str">
        <f aca="false">IF($F1375=1,$G1375,"")</f>
        <v/>
      </c>
    </row>
    <row r="1376" customFormat="false" ht="15" hidden="false" customHeight="false" outlineLevel="0" collapsed="false">
      <c r="A1376" s="30" t="n">
        <v>214.6875</v>
      </c>
      <c r="B1376" s="31" t="n">
        <v>13.4953</v>
      </c>
      <c r="C1376" s="32" t="n">
        <f aca="false">IF($A1376="","",IF(設定!$B$21="dB",10^($B1376/20),ABS($B1376)))</f>
        <v>4.7289530252433</v>
      </c>
      <c r="D1376" s="32" t="n">
        <f aca="false">IF($A1376="","",$A1376^2)</f>
        <v>46090.72265625</v>
      </c>
      <c r="E1376" s="32" t="n">
        <f aca="false">IF($A1376="","",IF($C1376&lt;=0,"",1/$C1376^2))</f>
        <v>0.0447167261501738</v>
      </c>
      <c r="F1376" s="33" t="n">
        <f aca="false">IF(OR(ROW()-設定!$B$30&lt;2,ROW()+設定!$B$30&gt;13701,N($A1376)&lt;=0,N(INDEX($A$2:$A$13701,MIN(13700,MAX(1,ROW()-1+設定!$B$30))))&lt;=0,$A1376&lt;設定!$B$28,$A1376&gt;設定!$B$29),0,IF(AND($C1376&gt;=MAX(INDEX($C$1:$C$13701,MAX(1,ROW()-設定!$B$24)):INDEX($C$1:$C$13701,MAX(1,ROW()-1))),$C1376&gt;MAX(INDEX($C$1:$C$13701,MIN(13701,ROW()+1)):INDEX($C$1:$C$13701,MIN(13701,ROW()+設定!$B$24))),$C1376&gt;=設定!$B$32,$C1376&gt;=MAX(MIN(INDEX($C$1:$C$13701,MAX(1,ROW()-設定!$B$26)):INDEX($C$1:$C$13701,MAX(1,ROW()-1))),MIN(INDEX($C$1:$C$13701,MIN(13701,ROW()+1)):INDEX($C$1:$C$13701,MIN(13701,ROW()+設定!$B$26))))*10^(設定!$B$27/20)),1,0))</f>
        <v>0</v>
      </c>
      <c r="G1376" s="33" t="n">
        <f aca="false">$G1375+IF($F1376=1,1,0)</f>
        <v>0</v>
      </c>
      <c r="H1376" s="0" t="str">
        <f aca="false">IF($F1376=1,$G1376,"")</f>
        <v/>
      </c>
    </row>
    <row r="1377" customFormat="false" ht="15" hidden="false" customHeight="false" outlineLevel="0" collapsed="false">
      <c r="A1377" s="30" t="n">
        <v>214.84375</v>
      </c>
      <c r="B1377" s="31" t="n">
        <v>13.5725</v>
      </c>
      <c r="C1377" s="32" t="n">
        <f aca="false">IF($A1377="","",IF(設定!$B$21="dB",10^($B1377/20),ABS($B1377)))</f>
        <v>4.77117119704342</v>
      </c>
      <c r="D1377" s="32" t="n">
        <f aca="false">IF($A1377="","",$A1377^2)</f>
        <v>46157.8369140625</v>
      </c>
      <c r="E1377" s="32" t="n">
        <f aca="false">IF($A1377="","",IF($C1377&lt;=0,"",1/$C1377^2))</f>
        <v>0.043928866775614</v>
      </c>
      <c r="F1377" s="33" t="n">
        <f aca="false">IF(OR(ROW()-設定!$B$30&lt;2,ROW()+設定!$B$30&gt;13701,N($A1377)&lt;=0,N(INDEX($A$2:$A$13701,MIN(13700,MAX(1,ROW()-1+設定!$B$30))))&lt;=0,$A1377&lt;設定!$B$28,$A1377&gt;設定!$B$29),0,IF(AND($C1377&gt;=MAX(INDEX($C$1:$C$13701,MAX(1,ROW()-設定!$B$24)):INDEX($C$1:$C$13701,MAX(1,ROW()-1))),$C1377&gt;MAX(INDEX($C$1:$C$13701,MIN(13701,ROW()+1)):INDEX($C$1:$C$13701,MIN(13701,ROW()+設定!$B$24))),$C1377&gt;=設定!$B$32,$C1377&gt;=MAX(MIN(INDEX($C$1:$C$13701,MAX(1,ROW()-設定!$B$26)):INDEX($C$1:$C$13701,MAX(1,ROW()-1))),MIN(INDEX($C$1:$C$13701,MIN(13701,ROW()+1)):INDEX($C$1:$C$13701,MIN(13701,ROW()+設定!$B$26))))*10^(設定!$B$27/20)),1,0))</f>
        <v>0</v>
      </c>
      <c r="G1377" s="33" t="n">
        <f aca="false">$G1376+IF($F1377=1,1,0)</f>
        <v>0</v>
      </c>
      <c r="H1377" s="0" t="str">
        <f aca="false">IF($F1377=1,$G1377,"")</f>
        <v/>
      </c>
    </row>
    <row r="1378" customFormat="false" ht="15" hidden="false" customHeight="false" outlineLevel="0" collapsed="false">
      <c r="A1378" s="30" t="n">
        <v>215</v>
      </c>
      <c r="B1378" s="31" t="n">
        <v>13.4715</v>
      </c>
      <c r="C1378" s="32" t="n">
        <f aca="false">IF($A1378="","",IF(設定!$B$21="dB",10^($B1378/20),ABS($B1378)))</f>
        <v>4.71601306964972</v>
      </c>
      <c r="D1378" s="32" t="n">
        <f aca="false">IF($A1378="","",$A1378^2)</f>
        <v>46225</v>
      </c>
      <c r="E1378" s="32" t="n">
        <f aca="false">IF($A1378="","",IF($C1378&lt;=0,"",1/$C1378^2))</f>
        <v>0.0449624533259577</v>
      </c>
      <c r="F1378" s="33" t="n">
        <f aca="false">IF(OR(ROW()-設定!$B$30&lt;2,ROW()+設定!$B$30&gt;13701,N($A1378)&lt;=0,N(INDEX($A$2:$A$13701,MIN(13700,MAX(1,ROW()-1+設定!$B$30))))&lt;=0,$A1378&lt;設定!$B$28,$A1378&gt;設定!$B$29),0,IF(AND($C1378&gt;=MAX(INDEX($C$1:$C$13701,MAX(1,ROW()-設定!$B$24)):INDEX($C$1:$C$13701,MAX(1,ROW()-1))),$C1378&gt;MAX(INDEX($C$1:$C$13701,MIN(13701,ROW()+1)):INDEX($C$1:$C$13701,MIN(13701,ROW()+設定!$B$24))),$C1378&gt;=設定!$B$32,$C1378&gt;=MAX(MIN(INDEX($C$1:$C$13701,MAX(1,ROW()-設定!$B$26)):INDEX($C$1:$C$13701,MAX(1,ROW()-1))),MIN(INDEX($C$1:$C$13701,MIN(13701,ROW()+1)):INDEX($C$1:$C$13701,MIN(13701,ROW()+設定!$B$26))))*10^(設定!$B$27/20)),1,0))</f>
        <v>0</v>
      </c>
      <c r="G1378" s="33" t="n">
        <f aca="false">$G1377+IF($F1378=1,1,0)</f>
        <v>0</v>
      </c>
      <c r="H1378" s="0" t="str">
        <f aca="false">IF($F1378=1,$G1378,"")</f>
        <v/>
      </c>
    </row>
    <row r="1379" customFormat="false" ht="15" hidden="false" customHeight="false" outlineLevel="0" collapsed="false">
      <c r="A1379" s="30" t="n">
        <v>215.15625</v>
      </c>
      <c r="B1379" s="31" t="n">
        <v>13.3078</v>
      </c>
      <c r="C1379" s="32" t="n">
        <f aca="false">IF($A1379="","",IF(設定!$B$21="dB",10^($B1379/20),ABS($B1379)))</f>
        <v>4.62796429833823</v>
      </c>
      <c r="D1379" s="32" t="n">
        <f aca="false">IF($A1379="","",$A1379^2)</f>
        <v>46292.2119140625</v>
      </c>
      <c r="E1379" s="32" t="n">
        <f aca="false">IF($A1379="","",IF($C1379&lt;=0,"",1/$C1379^2))</f>
        <v>0.0466895835244744</v>
      </c>
      <c r="F1379" s="33" t="n">
        <f aca="false">IF(OR(ROW()-設定!$B$30&lt;2,ROW()+設定!$B$30&gt;13701,N($A1379)&lt;=0,N(INDEX($A$2:$A$13701,MIN(13700,MAX(1,ROW()-1+設定!$B$30))))&lt;=0,$A1379&lt;設定!$B$28,$A1379&gt;設定!$B$29),0,IF(AND($C1379&gt;=MAX(INDEX($C$1:$C$13701,MAX(1,ROW()-設定!$B$24)):INDEX($C$1:$C$13701,MAX(1,ROW()-1))),$C1379&gt;MAX(INDEX($C$1:$C$13701,MIN(13701,ROW()+1)):INDEX($C$1:$C$13701,MIN(13701,ROW()+設定!$B$24))),$C1379&gt;=設定!$B$32,$C1379&gt;=MAX(MIN(INDEX($C$1:$C$13701,MAX(1,ROW()-設定!$B$26)):INDEX($C$1:$C$13701,MAX(1,ROW()-1))),MIN(INDEX($C$1:$C$13701,MIN(13701,ROW()+1)):INDEX($C$1:$C$13701,MIN(13701,ROW()+設定!$B$26))))*10^(設定!$B$27/20)),1,0))</f>
        <v>0</v>
      </c>
      <c r="G1379" s="33" t="n">
        <f aca="false">$G1378+IF($F1379=1,1,0)</f>
        <v>0</v>
      </c>
      <c r="H1379" s="0" t="str">
        <f aca="false">IF($F1379=1,$G1379,"")</f>
        <v/>
      </c>
    </row>
    <row r="1380" customFormat="false" ht="15" hidden="false" customHeight="false" outlineLevel="0" collapsed="false">
      <c r="A1380" s="30" t="n">
        <v>215.3125</v>
      </c>
      <c r="B1380" s="31" t="n">
        <v>13.5055</v>
      </c>
      <c r="C1380" s="32" t="n">
        <f aca="false">IF($A1380="","",IF(設定!$B$21="dB",10^($B1380/20),ABS($B1380)))</f>
        <v>4.73450958372728</v>
      </c>
      <c r="D1380" s="32" t="n">
        <f aca="false">IF($A1380="","",$A1380^2)</f>
        <v>46359.47265625</v>
      </c>
      <c r="E1380" s="32" t="n">
        <f aca="false">IF($A1380="","",IF($C1380&lt;=0,"",1/$C1380^2))</f>
        <v>0.0446118260361458</v>
      </c>
      <c r="F1380" s="33" t="n">
        <f aca="false">IF(OR(ROW()-設定!$B$30&lt;2,ROW()+設定!$B$30&gt;13701,N($A1380)&lt;=0,N(INDEX($A$2:$A$13701,MIN(13700,MAX(1,ROW()-1+設定!$B$30))))&lt;=0,$A1380&lt;設定!$B$28,$A1380&gt;設定!$B$29),0,IF(AND($C1380&gt;=MAX(INDEX($C$1:$C$13701,MAX(1,ROW()-設定!$B$24)):INDEX($C$1:$C$13701,MAX(1,ROW()-1))),$C1380&gt;MAX(INDEX($C$1:$C$13701,MIN(13701,ROW()+1)):INDEX($C$1:$C$13701,MIN(13701,ROW()+設定!$B$24))),$C1380&gt;=設定!$B$32,$C1380&gt;=MAX(MIN(INDEX($C$1:$C$13701,MAX(1,ROW()-設定!$B$26)):INDEX($C$1:$C$13701,MAX(1,ROW()-1))),MIN(INDEX($C$1:$C$13701,MIN(13701,ROW()+1)):INDEX($C$1:$C$13701,MIN(13701,ROW()+設定!$B$26))))*10^(設定!$B$27/20)),1,0))</f>
        <v>0</v>
      </c>
      <c r="G1380" s="33" t="n">
        <f aca="false">$G1379+IF($F1380=1,1,0)</f>
        <v>0</v>
      </c>
      <c r="H1380" s="0" t="str">
        <f aca="false">IF($F1380=1,$G1380,"")</f>
        <v/>
      </c>
    </row>
    <row r="1381" customFormat="false" ht="15" hidden="false" customHeight="false" outlineLevel="0" collapsed="false">
      <c r="A1381" s="30" t="n">
        <v>215.46875</v>
      </c>
      <c r="B1381" s="31" t="n">
        <v>13.615</v>
      </c>
      <c r="C1381" s="32" t="n">
        <f aca="false">IF($A1381="","",IF(設定!$B$21="dB",10^($B1381/20),ABS($B1381)))</f>
        <v>4.79457371333888</v>
      </c>
      <c r="D1381" s="32" t="n">
        <f aca="false">IF($A1381="","",$A1381^2)</f>
        <v>46426.7822265625</v>
      </c>
      <c r="E1381" s="32" t="n">
        <f aca="false">IF($A1381="","",IF($C1381&lt;=0,"",1/$C1381^2))</f>
        <v>0.0435010760630697</v>
      </c>
      <c r="F1381" s="33" t="n">
        <f aca="false">IF(OR(ROW()-設定!$B$30&lt;2,ROW()+設定!$B$30&gt;13701,N($A1381)&lt;=0,N(INDEX($A$2:$A$13701,MIN(13700,MAX(1,ROW()-1+設定!$B$30))))&lt;=0,$A1381&lt;設定!$B$28,$A1381&gt;設定!$B$29),0,IF(AND($C1381&gt;=MAX(INDEX($C$1:$C$13701,MAX(1,ROW()-設定!$B$24)):INDEX($C$1:$C$13701,MAX(1,ROW()-1))),$C1381&gt;MAX(INDEX($C$1:$C$13701,MIN(13701,ROW()+1)):INDEX($C$1:$C$13701,MIN(13701,ROW()+設定!$B$24))),$C1381&gt;=設定!$B$32,$C1381&gt;=MAX(MIN(INDEX($C$1:$C$13701,MAX(1,ROW()-設定!$B$26)):INDEX($C$1:$C$13701,MAX(1,ROW()-1))),MIN(INDEX($C$1:$C$13701,MIN(13701,ROW()+1)):INDEX($C$1:$C$13701,MIN(13701,ROW()+設定!$B$26))))*10^(設定!$B$27/20)),1,0))</f>
        <v>0</v>
      </c>
      <c r="G1381" s="33" t="n">
        <f aca="false">$G1380+IF($F1381=1,1,0)</f>
        <v>0</v>
      </c>
      <c r="H1381" s="0" t="str">
        <f aca="false">IF($F1381=1,$G1381,"")</f>
        <v/>
      </c>
    </row>
    <row r="1382" customFormat="false" ht="15" hidden="false" customHeight="false" outlineLevel="0" collapsed="false">
      <c r="A1382" s="30" t="n">
        <v>215.625</v>
      </c>
      <c r="B1382" s="31" t="n">
        <v>13.7027</v>
      </c>
      <c r="C1382" s="32" t="n">
        <f aca="false">IF($A1382="","",IF(設定!$B$21="dB",10^($B1382/20),ABS($B1382)))</f>
        <v>4.84322895468873</v>
      </c>
      <c r="D1382" s="32" t="n">
        <f aca="false">IF($A1382="","",$A1382^2)</f>
        <v>46494.140625</v>
      </c>
      <c r="E1382" s="32" t="n">
        <f aca="false">IF($A1382="","",IF($C1382&lt;=0,"",1/$C1382^2))</f>
        <v>0.0426314397599727</v>
      </c>
      <c r="F1382" s="33" t="n">
        <f aca="false">IF(OR(ROW()-設定!$B$30&lt;2,ROW()+設定!$B$30&gt;13701,N($A1382)&lt;=0,N(INDEX($A$2:$A$13701,MIN(13700,MAX(1,ROW()-1+設定!$B$30))))&lt;=0,$A1382&lt;設定!$B$28,$A1382&gt;設定!$B$29),0,IF(AND($C1382&gt;=MAX(INDEX($C$1:$C$13701,MAX(1,ROW()-設定!$B$24)):INDEX($C$1:$C$13701,MAX(1,ROW()-1))),$C1382&gt;MAX(INDEX($C$1:$C$13701,MIN(13701,ROW()+1)):INDEX($C$1:$C$13701,MIN(13701,ROW()+設定!$B$24))),$C1382&gt;=設定!$B$32,$C1382&gt;=MAX(MIN(INDEX($C$1:$C$13701,MAX(1,ROW()-設定!$B$26)):INDEX($C$1:$C$13701,MAX(1,ROW()-1))),MIN(INDEX($C$1:$C$13701,MIN(13701,ROW()+1)):INDEX($C$1:$C$13701,MIN(13701,ROW()+設定!$B$26))))*10^(設定!$B$27/20)),1,0))</f>
        <v>0</v>
      </c>
      <c r="G1382" s="33" t="n">
        <f aca="false">$G1381+IF($F1382=1,1,0)</f>
        <v>0</v>
      </c>
      <c r="H1382" s="0" t="str">
        <f aca="false">IF($F1382=1,$G1382,"")</f>
        <v/>
      </c>
    </row>
    <row r="1383" customFormat="false" ht="15" hidden="false" customHeight="false" outlineLevel="0" collapsed="false">
      <c r="A1383" s="30" t="n">
        <v>215.78125</v>
      </c>
      <c r="B1383" s="31" t="n">
        <v>13.3101</v>
      </c>
      <c r="C1383" s="32" t="n">
        <f aca="false">IF($A1383="","",IF(設定!$B$21="dB",10^($B1383/20),ABS($B1383)))</f>
        <v>4.62918993298792</v>
      </c>
      <c r="D1383" s="32" t="n">
        <f aca="false">IF($A1383="","",$A1383^2)</f>
        <v>46561.5478515625</v>
      </c>
      <c r="E1383" s="32" t="n">
        <f aca="false">IF($A1383="","",IF($C1383&lt;=0,"",1/$C1383^2))</f>
        <v>0.0466648635208671</v>
      </c>
      <c r="F1383" s="33" t="n">
        <f aca="false">IF(OR(ROW()-設定!$B$30&lt;2,ROW()+設定!$B$30&gt;13701,N($A1383)&lt;=0,N(INDEX($A$2:$A$13701,MIN(13700,MAX(1,ROW()-1+設定!$B$30))))&lt;=0,$A1383&lt;設定!$B$28,$A1383&gt;設定!$B$29),0,IF(AND($C1383&gt;=MAX(INDEX($C$1:$C$13701,MAX(1,ROW()-設定!$B$24)):INDEX($C$1:$C$13701,MAX(1,ROW()-1))),$C1383&gt;MAX(INDEX($C$1:$C$13701,MIN(13701,ROW()+1)):INDEX($C$1:$C$13701,MIN(13701,ROW()+設定!$B$24))),$C1383&gt;=設定!$B$32,$C1383&gt;=MAX(MIN(INDEX($C$1:$C$13701,MAX(1,ROW()-設定!$B$26)):INDEX($C$1:$C$13701,MAX(1,ROW()-1))),MIN(INDEX($C$1:$C$13701,MIN(13701,ROW()+1)):INDEX($C$1:$C$13701,MIN(13701,ROW()+設定!$B$26))))*10^(設定!$B$27/20)),1,0))</f>
        <v>0</v>
      </c>
      <c r="G1383" s="33" t="n">
        <f aca="false">$G1382+IF($F1383=1,1,0)</f>
        <v>0</v>
      </c>
      <c r="H1383" s="0" t="str">
        <f aca="false">IF($F1383=1,$G1383,"")</f>
        <v/>
      </c>
    </row>
    <row r="1384" customFormat="false" ht="15" hidden="false" customHeight="false" outlineLevel="0" collapsed="false">
      <c r="A1384" s="30" t="n">
        <v>215.9375</v>
      </c>
      <c r="B1384" s="31" t="n">
        <v>13.8113</v>
      </c>
      <c r="C1384" s="32" t="n">
        <f aca="false">IF($A1384="","",IF(設定!$B$21="dB",10^($B1384/20),ABS($B1384)))</f>
        <v>4.90416416958896</v>
      </c>
      <c r="D1384" s="32" t="n">
        <f aca="false">IF($A1384="","",$A1384^2)</f>
        <v>46629.00390625</v>
      </c>
      <c r="E1384" s="32" t="n">
        <f aca="false">IF($A1384="","",IF($C1384&lt;=0,"",1/$C1384^2))</f>
        <v>0.0415786132081064</v>
      </c>
      <c r="F1384" s="33" t="n">
        <f aca="false">IF(OR(ROW()-設定!$B$30&lt;2,ROW()+設定!$B$30&gt;13701,N($A1384)&lt;=0,N(INDEX($A$2:$A$13701,MIN(13700,MAX(1,ROW()-1+設定!$B$30))))&lt;=0,$A1384&lt;設定!$B$28,$A1384&gt;設定!$B$29),0,IF(AND($C1384&gt;=MAX(INDEX($C$1:$C$13701,MAX(1,ROW()-設定!$B$24)):INDEX($C$1:$C$13701,MAX(1,ROW()-1))),$C1384&gt;MAX(INDEX($C$1:$C$13701,MIN(13701,ROW()+1)):INDEX($C$1:$C$13701,MIN(13701,ROW()+設定!$B$24))),$C1384&gt;=設定!$B$32,$C1384&gt;=MAX(MIN(INDEX($C$1:$C$13701,MAX(1,ROW()-設定!$B$26)):INDEX($C$1:$C$13701,MAX(1,ROW()-1))),MIN(INDEX($C$1:$C$13701,MIN(13701,ROW()+1)):INDEX($C$1:$C$13701,MIN(13701,ROW()+設定!$B$26))))*10^(設定!$B$27/20)),1,0))</f>
        <v>0</v>
      </c>
      <c r="G1384" s="33" t="n">
        <f aca="false">$G1383+IF($F1384=1,1,0)</f>
        <v>0</v>
      </c>
      <c r="H1384" s="0" t="str">
        <f aca="false">IF($F1384=1,$G1384,"")</f>
        <v/>
      </c>
    </row>
    <row r="1385" customFormat="false" ht="15" hidden="false" customHeight="false" outlineLevel="0" collapsed="false">
      <c r="A1385" s="30" t="n">
        <v>216.09375</v>
      </c>
      <c r="B1385" s="31" t="n">
        <v>13.4265</v>
      </c>
      <c r="C1385" s="32" t="n">
        <f aca="false">IF($A1385="","",IF(設定!$B$21="dB",10^($B1385/20),ABS($B1385)))</f>
        <v>4.69164345327973</v>
      </c>
      <c r="D1385" s="32" t="n">
        <f aca="false">IF($A1385="","",$A1385^2)</f>
        <v>46696.5087890625</v>
      </c>
      <c r="E1385" s="32" t="n">
        <f aca="false">IF($A1385="","",IF($C1385&lt;=0,"",1/$C1385^2))</f>
        <v>0.045430759782324</v>
      </c>
      <c r="F1385" s="33" t="n">
        <f aca="false">IF(OR(ROW()-設定!$B$30&lt;2,ROW()+設定!$B$30&gt;13701,N($A1385)&lt;=0,N(INDEX($A$2:$A$13701,MIN(13700,MAX(1,ROW()-1+設定!$B$30))))&lt;=0,$A1385&lt;設定!$B$28,$A1385&gt;設定!$B$29),0,IF(AND($C1385&gt;=MAX(INDEX($C$1:$C$13701,MAX(1,ROW()-設定!$B$24)):INDEX($C$1:$C$13701,MAX(1,ROW()-1))),$C1385&gt;MAX(INDEX($C$1:$C$13701,MIN(13701,ROW()+1)):INDEX($C$1:$C$13701,MIN(13701,ROW()+設定!$B$24))),$C1385&gt;=設定!$B$32,$C1385&gt;=MAX(MIN(INDEX($C$1:$C$13701,MAX(1,ROW()-設定!$B$26)):INDEX($C$1:$C$13701,MAX(1,ROW()-1))),MIN(INDEX($C$1:$C$13701,MIN(13701,ROW()+1)):INDEX($C$1:$C$13701,MIN(13701,ROW()+設定!$B$26))))*10^(設定!$B$27/20)),1,0))</f>
        <v>0</v>
      </c>
      <c r="G1385" s="33" t="n">
        <f aca="false">$G1384+IF($F1385=1,1,0)</f>
        <v>0</v>
      </c>
      <c r="H1385" s="0" t="str">
        <f aca="false">IF($F1385=1,$G1385,"")</f>
        <v/>
      </c>
    </row>
    <row r="1386" customFormat="false" ht="15" hidden="false" customHeight="false" outlineLevel="0" collapsed="false">
      <c r="A1386" s="30" t="n">
        <v>216.25</v>
      </c>
      <c r="B1386" s="31" t="n">
        <v>13.646</v>
      </c>
      <c r="C1386" s="32" t="n">
        <f aca="false">IF($A1386="","",IF(設定!$B$21="dB",10^($B1386/20),ABS($B1386)))</f>
        <v>4.81171615252164</v>
      </c>
      <c r="D1386" s="32" t="n">
        <f aca="false">IF($A1386="","",$A1386^2)</f>
        <v>46764.0625</v>
      </c>
      <c r="E1386" s="32" t="n">
        <f aca="false">IF($A1386="","",IF($C1386&lt;=0,"",1/$C1386^2))</f>
        <v>0.0431916703671043</v>
      </c>
      <c r="F1386" s="33" t="n">
        <f aca="false">IF(OR(ROW()-設定!$B$30&lt;2,ROW()+設定!$B$30&gt;13701,N($A1386)&lt;=0,N(INDEX($A$2:$A$13701,MIN(13700,MAX(1,ROW()-1+設定!$B$30))))&lt;=0,$A1386&lt;設定!$B$28,$A1386&gt;設定!$B$29),0,IF(AND($C1386&gt;=MAX(INDEX($C$1:$C$13701,MAX(1,ROW()-設定!$B$24)):INDEX($C$1:$C$13701,MAX(1,ROW()-1))),$C1386&gt;MAX(INDEX($C$1:$C$13701,MIN(13701,ROW()+1)):INDEX($C$1:$C$13701,MIN(13701,ROW()+設定!$B$24))),$C1386&gt;=設定!$B$32,$C1386&gt;=MAX(MIN(INDEX($C$1:$C$13701,MAX(1,ROW()-設定!$B$26)):INDEX($C$1:$C$13701,MAX(1,ROW()-1))),MIN(INDEX($C$1:$C$13701,MIN(13701,ROW()+1)):INDEX($C$1:$C$13701,MIN(13701,ROW()+設定!$B$26))))*10^(設定!$B$27/20)),1,0))</f>
        <v>0</v>
      </c>
      <c r="G1386" s="33" t="n">
        <f aca="false">$G1385+IF($F1386=1,1,0)</f>
        <v>0</v>
      </c>
      <c r="H1386" s="0" t="str">
        <f aca="false">IF($F1386=1,$G1386,"")</f>
        <v/>
      </c>
    </row>
    <row r="1387" customFormat="false" ht="15" hidden="false" customHeight="false" outlineLevel="0" collapsed="false">
      <c r="A1387" s="30" t="n">
        <v>216.40625</v>
      </c>
      <c r="B1387" s="31" t="n">
        <v>13.6761</v>
      </c>
      <c r="C1387" s="32" t="n">
        <f aca="false">IF($A1387="","",IF(設定!$B$21="dB",10^($B1387/20),ABS($B1387)))</f>
        <v>4.82841955346602</v>
      </c>
      <c r="D1387" s="32" t="n">
        <f aca="false">IF($A1387="","",$A1387^2)</f>
        <v>46831.6650390625</v>
      </c>
      <c r="E1387" s="32" t="n">
        <f aca="false">IF($A1387="","",IF($C1387&lt;=0,"",1/$C1387^2))</f>
        <v>0.0428933533323476</v>
      </c>
      <c r="F1387" s="33" t="n">
        <f aca="false">IF(OR(ROW()-設定!$B$30&lt;2,ROW()+設定!$B$30&gt;13701,N($A1387)&lt;=0,N(INDEX($A$2:$A$13701,MIN(13700,MAX(1,ROW()-1+設定!$B$30))))&lt;=0,$A1387&lt;設定!$B$28,$A1387&gt;設定!$B$29),0,IF(AND($C1387&gt;=MAX(INDEX($C$1:$C$13701,MAX(1,ROW()-設定!$B$24)):INDEX($C$1:$C$13701,MAX(1,ROW()-1))),$C1387&gt;MAX(INDEX($C$1:$C$13701,MIN(13701,ROW()+1)):INDEX($C$1:$C$13701,MIN(13701,ROW()+設定!$B$24))),$C1387&gt;=設定!$B$32,$C1387&gt;=MAX(MIN(INDEX($C$1:$C$13701,MAX(1,ROW()-設定!$B$26)):INDEX($C$1:$C$13701,MAX(1,ROW()-1))),MIN(INDEX($C$1:$C$13701,MIN(13701,ROW()+1)):INDEX($C$1:$C$13701,MIN(13701,ROW()+設定!$B$26))))*10^(設定!$B$27/20)),1,0))</f>
        <v>0</v>
      </c>
      <c r="G1387" s="33" t="n">
        <f aca="false">$G1386+IF($F1387=1,1,0)</f>
        <v>0</v>
      </c>
      <c r="H1387" s="0" t="str">
        <f aca="false">IF($F1387=1,$G1387,"")</f>
        <v/>
      </c>
    </row>
    <row r="1388" customFormat="false" ht="15" hidden="false" customHeight="false" outlineLevel="0" collapsed="false">
      <c r="A1388" s="30" t="n">
        <v>216.5625</v>
      </c>
      <c r="B1388" s="31" t="n">
        <v>13.6524</v>
      </c>
      <c r="C1388" s="32" t="n">
        <f aca="false">IF($A1388="","",IF(設定!$B$21="dB",10^($B1388/20),ABS($B1388)))</f>
        <v>4.81526286250046</v>
      </c>
      <c r="D1388" s="32" t="n">
        <f aca="false">IF($A1388="","",$A1388^2)</f>
        <v>46899.31640625</v>
      </c>
      <c r="E1388" s="32" t="n">
        <f aca="false">IF($A1388="","",IF($C1388&lt;=0,"",1/$C1388^2))</f>
        <v>0.0431280676451816</v>
      </c>
      <c r="F1388" s="33" t="n">
        <f aca="false">IF(OR(ROW()-設定!$B$30&lt;2,ROW()+設定!$B$30&gt;13701,N($A1388)&lt;=0,N(INDEX($A$2:$A$13701,MIN(13700,MAX(1,ROW()-1+設定!$B$30))))&lt;=0,$A1388&lt;設定!$B$28,$A1388&gt;設定!$B$29),0,IF(AND($C1388&gt;=MAX(INDEX($C$1:$C$13701,MAX(1,ROW()-設定!$B$24)):INDEX($C$1:$C$13701,MAX(1,ROW()-1))),$C1388&gt;MAX(INDEX($C$1:$C$13701,MIN(13701,ROW()+1)):INDEX($C$1:$C$13701,MIN(13701,ROW()+設定!$B$24))),$C1388&gt;=設定!$B$32,$C1388&gt;=MAX(MIN(INDEX($C$1:$C$13701,MAX(1,ROW()-設定!$B$26)):INDEX($C$1:$C$13701,MAX(1,ROW()-1))),MIN(INDEX($C$1:$C$13701,MIN(13701,ROW()+1)):INDEX($C$1:$C$13701,MIN(13701,ROW()+設定!$B$26))))*10^(設定!$B$27/20)),1,0))</f>
        <v>0</v>
      </c>
      <c r="G1388" s="33" t="n">
        <f aca="false">$G1387+IF($F1388=1,1,0)</f>
        <v>0</v>
      </c>
      <c r="H1388" s="0" t="str">
        <f aca="false">IF($F1388=1,$G1388,"")</f>
        <v/>
      </c>
    </row>
    <row r="1389" customFormat="false" ht="15" hidden="false" customHeight="false" outlineLevel="0" collapsed="false">
      <c r="A1389" s="30" t="n">
        <v>216.71875</v>
      </c>
      <c r="B1389" s="31" t="n">
        <v>13.5682</v>
      </c>
      <c r="C1389" s="32" t="n">
        <f aca="false">IF($A1389="","",IF(設定!$B$21="dB",10^($B1389/20),ABS($B1389)))</f>
        <v>4.76880978565684</v>
      </c>
      <c r="D1389" s="32" t="n">
        <f aca="false">IF($A1389="","",$A1389^2)</f>
        <v>46967.0166015625</v>
      </c>
      <c r="E1389" s="32" t="n">
        <f aca="false">IF($A1389="","",IF($C1389&lt;=0,"",1/$C1389^2))</f>
        <v>0.0439723827950462</v>
      </c>
      <c r="F1389" s="33" t="n">
        <f aca="false">IF(OR(ROW()-設定!$B$30&lt;2,ROW()+設定!$B$30&gt;13701,N($A1389)&lt;=0,N(INDEX($A$2:$A$13701,MIN(13700,MAX(1,ROW()-1+設定!$B$30))))&lt;=0,$A1389&lt;設定!$B$28,$A1389&gt;設定!$B$29),0,IF(AND($C1389&gt;=MAX(INDEX($C$1:$C$13701,MAX(1,ROW()-設定!$B$24)):INDEX($C$1:$C$13701,MAX(1,ROW()-1))),$C1389&gt;MAX(INDEX($C$1:$C$13701,MIN(13701,ROW()+1)):INDEX($C$1:$C$13701,MIN(13701,ROW()+設定!$B$24))),$C1389&gt;=設定!$B$32,$C1389&gt;=MAX(MIN(INDEX($C$1:$C$13701,MAX(1,ROW()-設定!$B$26)):INDEX($C$1:$C$13701,MAX(1,ROW()-1))),MIN(INDEX($C$1:$C$13701,MIN(13701,ROW()+1)):INDEX($C$1:$C$13701,MIN(13701,ROW()+設定!$B$26))))*10^(設定!$B$27/20)),1,0))</f>
        <v>0</v>
      </c>
      <c r="G1389" s="33" t="n">
        <f aca="false">$G1388+IF($F1389=1,1,0)</f>
        <v>0</v>
      </c>
      <c r="H1389" s="0" t="str">
        <f aca="false">IF($F1389=1,$G1389,"")</f>
        <v/>
      </c>
    </row>
    <row r="1390" customFormat="false" ht="15" hidden="false" customHeight="false" outlineLevel="0" collapsed="false">
      <c r="A1390" s="30" t="n">
        <v>216.875</v>
      </c>
      <c r="B1390" s="31" t="n">
        <v>13.4322</v>
      </c>
      <c r="C1390" s="32" t="n">
        <f aca="false">IF($A1390="","",IF(設定!$B$21="dB",10^($B1390/20),ABS($B1390)))</f>
        <v>4.69472329258007</v>
      </c>
      <c r="D1390" s="32" t="n">
        <f aca="false">IF($A1390="","",$A1390^2)</f>
        <v>47034.765625</v>
      </c>
      <c r="E1390" s="32" t="n">
        <f aca="false">IF($A1390="","",IF($C1390&lt;=0,"",1/$C1390^2))</f>
        <v>0.0453711722259863</v>
      </c>
      <c r="F1390" s="33" t="n">
        <f aca="false">IF(OR(ROW()-設定!$B$30&lt;2,ROW()+設定!$B$30&gt;13701,N($A1390)&lt;=0,N(INDEX($A$2:$A$13701,MIN(13700,MAX(1,ROW()-1+設定!$B$30))))&lt;=0,$A1390&lt;設定!$B$28,$A1390&gt;設定!$B$29),0,IF(AND($C1390&gt;=MAX(INDEX($C$1:$C$13701,MAX(1,ROW()-設定!$B$24)):INDEX($C$1:$C$13701,MAX(1,ROW()-1))),$C1390&gt;MAX(INDEX($C$1:$C$13701,MIN(13701,ROW()+1)):INDEX($C$1:$C$13701,MIN(13701,ROW()+設定!$B$24))),$C1390&gt;=設定!$B$32,$C1390&gt;=MAX(MIN(INDEX($C$1:$C$13701,MAX(1,ROW()-設定!$B$26)):INDEX($C$1:$C$13701,MAX(1,ROW()-1))),MIN(INDEX($C$1:$C$13701,MIN(13701,ROW()+1)):INDEX($C$1:$C$13701,MIN(13701,ROW()+設定!$B$26))))*10^(設定!$B$27/20)),1,0))</f>
        <v>0</v>
      </c>
      <c r="G1390" s="33" t="n">
        <f aca="false">$G1389+IF($F1390=1,1,0)</f>
        <v>0</v>
      </c>
      <c r="H1390" s="0" t="str">
        <f aca="false">IF($F1390=1,$G1390,"")</f>
        <v/>
      </c>
    </row>
    <row r="1391" customFormat="false" ht="15" hidden="false" customHeight="false" outlineLevel="0" collapsed="false">
      <c r="A1391" s="30" t="n">
        <v>217.03125</v>
      </c>
      <c r="B1391" s="31" t="n">
        <v>13.6212</v>
      </c>
      <c r="C1391" s="32" t="n">
        <f aca="false">IF($A1391="","",IF(設定!$B$21="dB",10^($B1391/20),ABS($B1391)))</f>
        <v>4.79799730840443</v>
      </c>
      <c r="D1391" s="32" t="n">
        <f aca="false">IF($A1391="","",$A1391^2)</f>
        <v>47102.5634765625</v>
      </c>
      <c r="E1391" s="32" t="n">
        <f aca="false">IF($A1391="","",IF($C1391&lt;=0,"",1/$C1391^2))</f>
        <v>0.0434390181145101</v>
      </c>
      <c r="F1391" s="33" t="n">
        <f aca="false">IF(OR(ROW()-設定!$B$30&lt;2,ROW()+設定!$B$30&gt;13701,N($A1391)&lt;=0,N(INDEX($A$2:$A$13701,MIN(13700,MAX(1,ROW()-1+設定!$B$30))))&lt;=0,$A1391&lt;設定!$B$28,$A1391&gt;設定!$B$29),0,IF(AND($C1391&gt;=MAX(INDEX($C$1:$C$13701,MAX(1,ROW()-設定!$B$24)):INDEX($C$1:$C$13701,MAX(1,ROW()-1))),$C1391&gt;MAX(INDEX($C$1:$C$13701,MIN(13701,ROW()+1)):INDEX($C$1:$C$13701,MIN(13701,ROW()+設定!$B$24))),$C1391&gt;=設定!$B$32,$C1391&gt;=MAX(MIN(INDEX($C$1:$C$13701,MAX(1,ROW()-設定!$B$26)):INDEX($C$1:$C$13701,MAX(1,ROW()-1))),MIN(INDEX($C$1:$C$13701,MIN(13701,ROW()+1)):INDEX($C$1:$C$13701,MIN(13701,ROW()+設定!$B$26))))*10^(設定!$B$27/20)),1,0))</f>
        <v>0</v>
      </c>
      <c r="G1391" s="33" t="n">
        <f aca="false">$G1390+IF($F1391=1,1,0)</f>
        <v>0</v>
      </c>
      <c r="H1391" s="0" t="str">
        <f aca="false">IF($F1391=1,$G1391,"")</f>
        <v/>
      </c>
    </row>
    <row r="1392" customFormat="false" ht="15" hidden="false" customHeight="false" outlineLevel="0" collapsed="false">
      <c r="A1392" s="30" t="n">
        <v>217.1875</v>
      </c>
      <c r="B1392" s="31" t="n">
        <v>13.483</v>
      </c>
      <c r="C1392" s="32" t="n">
        <f aca="false">IF($A1392="","",IF(設定!$B$21="dB",10^($B1392/20),ABS($B1392)))</f>
        <v>4.72226114221937</v>
      </c>
      <c r="D1392" s="32" t="n">
        <f aca="false">IF($A1392="","",$A1392^2)</f>
        <v>47170.41015625</v>
      </c>
      <c r="E1392" s="32" t="n">
        <f aca="false">IF($A1392="","",IF($C1392&lt;=0,"",1/$C1392^2))</f>
        <v>0.0448435514638966</v>
      </c>
      <c r="F1392" s="33" t="n">
        <f aca="false">IF(OR(ROW()-設定!$B$30&lt;2,ROW()+設定!$B$30&gt;13701,N($A1392)&lt;=0,N(INDEX($A$2:$A$13701,MIN(13700,MAX(1,ROW()-1+設定!$B$30))))&lt;=0,$A1392&lt;設定!$B$28,$A1392&gt;設定!$B$29),0,IF(AND($C1392&gt;=MAX(INDEX($C$1:$C$13701,MAX(1,ROW()-設定!$B$24)):INDEX($C$1:$C$13701,MAX(1,ROW()-1))),$C1392&gt;MAX(INDEX($C$1:$C$13701,MIN(13701,ROW()+1)):INDEX($C$1:$C$13701,MIN(13701,ROW()+設定!$B$24))),$C1392&gt;=設定!$B$32,$C1392&gt;=MAX(MIN(INDEX($C$1:$C$13701,MAX(1,ROW()-設定!$B$26)):INDEX($C$1:$C$13701,MAX(1,ROW()-1))),MIN(INDEX($C$1:$C$13701,MIN(13701,ROW()+1)):INDEX($C$1:$C$13701,MIN(13701,ROW()+設定!$B$26))))*10^(設定!$B$27/20)),1,0))</f>
        <v>0</v>
      </c>
      <c r="G1392" s="33" t="n">
        <f aca="false">$G1391+IF($F1392=1,1,0)</f>
        <v>0</v>
      </c>
      <c r="H1392" s="0" t="str">
        <f aca="false">IF($F1392=1,$G1392,"")</f>
        <v/>
      </c>
    </row>
    <row r="1393" customFormat="false" ht="15" hidden="false" customHeight="false" outlineLevel="0" collapsed="false">
      <c r="A1393" s="30" t="n">
        <v>217.34375</v>
      </c>
      <c r="B1393" s="31" t="n">
        <v>13.2933</v>
      </c>
      <c r="C1393" s="32" t="n">
        <f aca="false">IF($A1393="","",IF(設定!$B$21="dB",10^($B1393/20),ABS($B1393)))</f>
        <v>4.62024493921729</v>
      </c>
      <c r="D1393" s="32" t="n">
        <f aca="false">IF($A1393="","",$A1393^2)</f>
        <v>47238.3056640625</v>
      </c>
      <c r="E1393" s="32" t="n">
        <f aca="false">IF($A1393="","",IF($C1393&lt;=0,"",1/$C1393^2))</f>
        <v>0.0468457288159264</v>
      </c>
      <c r="F1393" s="33" t="n">
        <f aca="false">IF(OR(ROW()-設定!$B$30&lt;2,ROW()+設定!$B$30&gt;13701,N($A1393)&lt;=0,N(INDEX($A$2:$A$13701,MIN(13700,MAX(1,ROW()-1+設定!$B$30))))&lt;=0,$A1393&lt;設定!$B$28,$A1393&gt;設定!$B$29),0,IF(AND($C1393&gt;=MAX(INDEX($C$1:$C$13701,MAX(1,ROW()-設定!$B$24)):INDEX($C$1:$C$13701,MAX(1,ROW()-1))),$C1393&gt;MAX(INDEX($C$1:$C$13701,MIN(13701,ROW()+1)):INDEX($C$1:$C$13701,MIN(13701,ROW()+設定!$B$24))),$C1393&gt;=設定!$B$32,$C1393&gt;=MAX(MIN(INDEX($C$1:$C$13701,MAX(1,ROW()-設定!$B$26)):INDEX($C$1:$C$13701,MAX(1,ROW()-1))),MIN(INDEX($C$1:$C$13701,MIN(13701,ROW()+1)):INDEX($C$1:$C$13701,MIN(13701,ROW()+設定!$B$26))))*10^(設定!$B$27/20)),1,0))</f>
        <v>0</v>
      </c>
      <c r="G1393" s="33" t="n">
        <f aca="false">$G1392+IF($F1393=1,1,0)</f>
        <v>0</v>
      </c>
      <c r="H1393" s="0" t="str">
        <f aca="false">IF($F1393=1,$G1393,"")</f>
        <v/>
      </c>
    </row>
    <row r="1394" customFormat="false" ht="15" hidden="false" customHeight="false" outlineLevel="0" collapsed="false">
      <c r="A1394" s="30" t="n">
        <v>217.5</v>
      </c>
      <c r="B1394" s="31" t="n">
        <v>13.852</v>
      </c>
      <c r="C1394" s="32" t="n">
        <f aca="false">IF($A1394="","",IF(設定!$B$21="dB",10^($B1394/20),ABS($B1394)))</f>
        <v>4.92719783211614</v>
      </c>
      <c r="D1394" s="32" t="n">
        <f aca="false">IF($A1394="","",$A1394^2)</f>
        <v>47306.25</v>
      </c>
      <c r="E1394" s="32" t="n">
        <f aca="false">IF($A1394="","",IF($C1394&lt;=0,"",1/$C1394^2))</f>
        <v>0.0411907784867738</v>
      </c>
      <c r="F1394" s="33" t="n">
        <f aca="false">IF(OR(ROW()-設定!$B$30&lt;2,ROW()+設定!$B$30&gt;13701,N($A1394)&lt;=0,N(INDEX($A$2:$A$13701,MIN(13700,MAX(1,ROW()-1+設定!$B$30))))&lt;=0,$A1394&lt;設定!$B$28,$A1394&gt;設定!$B$29),0,IF(AND($C1394&gt;=MAX(INDEX($C$1:$C$13701,MAX(1,ROW()-設定!$B$24)):INDEX($C$1:$C$13701,MAX(1,ROW()-1))),$C1394&gt;MAX(INDEX($C$1:$C$13701,MIN(13701,ROW()+1)):INDEX($C$1:$C$13701,MIN(13701,ROW()+設定!$B$24))),$C1394&gt;=設定!$B$32,$C1394&gt;=MAX(MIN(INDEX($C$1:$C$13701,MAX(1,ROW()-設定!$B$26)):INDEX($C$1:$C$13701,MAX(1,ROW()-1))),MIN(INDEX($C$1:$C$13701,MIN(13701,ROW()+1)):INDEX($C$1:$C$13701,MIN(13701,ROW()+設定!$B$26))))*10^(設定!$B$27/20)),1,0))</f>
        <v>0</v>
      </c>
      <c r="G1394" s="33" t="n">
        <f aca="false">$G1393+IF($F1394=1,1,0)</f>
        <v>0</v>
      </c>
      <c r="H1394" s="0" t="str">
        <f aca="false">IF($F1394=1,$G1394,"")</f>
        <v/>
      </c>
    </row>
    <row r="1395" customFormat="false" ht="15" hidden="false" customHeight="false" outlineLevel="0" collapsed="false">
      <c r="A1395" s="30" t="n">
        <v>217.65625</v>
      </c>
      <c r="B1395" s="31" t="n">
        <v>13.6373</v>
      </c>
      <c r="C1395" s="32" t="n">
        <f aca="false">IF($A1395="","",IF(設定!$B$21="dB",10^($B1395/20),ABS($B1395)))</f>
        <v>4.80689903253734</v>
      </c>
      <c r="D1395" s="32" t="n">
        <f aca="false">IF($A1395="","",$A1395^2)</f>
        <v>47374.2431640625</v>
      </c>
      <c r="E1395" s="32" t="n">
        <f aca="false">IF($A1395="","",IF($C1395&lt;=0,"",1/$C1395^2))</f>
        <v>0.0432782807610402</v>
      </c>
      <c r="F1395" s="33" t="n">
        <f aca="false">IF(OR(ROW()-設定!$B$30&lt;2,ROW()+設定!$B$30&gt;13701,N($A1395)&lt;=0,N(INDEX($A$2:$A$13701,MIN(13700,MAX(1,ROW()-1+設定!$B$30))))&lt;=0,$A1395&lt;設定!$B$28,$A1395&gt;設定!$B$29),0,IF(AND($C1395&gt;=MAX(INDEX($C$1:$C$13701,MAX(1,ROW()-設定!$B$24)):INDEX($C$1:$C$13701,MAX(1,ROW()-1))),$C1395&gt;MAX(INDEX($C$1:$C$13701,MIN(13701,ROW()+1)):INDEX($C$1:$C$13701,MIN(13701,ROW()+設定!$B$24))),$C1395&gt;=設定!$B$32,$C1395&gt;=MAX(MIN(INDEX($C$1:$C$13701,MAX(1,ROW()-設定!$B$26)):INDEX($C$1:$C$13701,MAX(1,ROW()-1))),MIN(INDEX($C$1:$C$13701,MIN(13701,ROW()+1)):INDEX($C$1:$C$13701,MIN(13701,ROW()+設定!$B$26))))*10^(設定!$B$27/20)),1,0))</f>
        <v>0</v>
      </c>
      <c r="G1395" s="33" t="n">
        <f aca="false">$G1394+IF($F1395=1,1,0)</f>
        <v>0</v>
      </c>
      <c r="H1395" s="0" t="str">
        <f aca="false">IF($F1395=1,$G1395,"")</f>
        <v/>
      </c>
    </row>
    <row r="1396" customFormat="false" ht="15" hidden="false" customHeight="false" outlineLevel="0" collapsed="false">
      <c r="A1396" s="30" t="n">
        <v>217.8125</v>
      </c>
      <c r="B1396" s="31" t="n">
        <v>13.7535</v>
      </c>
      <c r="C1396" s="32" t="n">
        <f aca="false">IF($A1396="","",IF(設定!$B$21="dB",10^($B1396/20),ABS($B1396)))</f>
        <v>4.87163789434524</v>
      </c>
      <c r="D1396" s="32" t="n">
        <f aca="false">IF($A1396="","",$A1396^2)</f>
        <v>47442.28515625</v>
      </c>
      <c r="E1396" s="32" t="n">
        <f aca="false">IF($A1396="","",IF($C1396&lt;=0,"",1/$C1396^2))</f>
        <v>0.0421356793105159</v>
      </c>
      <c r="F1396" s="33" t="n">
        <f aca="false">IF(OR(ROW()-設定!$B$30&lt;2,ROW()+設定!$B$30&gt;13701,N($A1396)&lt;=0,N(INDEX($A$2:$A$13701,MIN(13700,MAX(1,ROW()-1+設定!$B$30))))&lt;=0,$A1396&lt;設定!$B$28,$A1396&gt;設定!$B$29),0,IF(AND($C1396&gt;=MAX(INDEX($C$1:$C$13701,MAX(1,ROW()-設定!$B$24)):INDEX($C$1:$C$13701,MAX(1,ROW()-1))),$C1396&gt;MAX(INDEX($C$1:$C$13701,MIN(13701,ROW()+1)):INDEX($C$1:$C$13701,MIN(13701,ROW()+設定!$B$24))),$C1396&gt;=設定!$B$32,$C1396&gt;=MAX(MIN(INDEX($C$1:$C$13701,MAX(1,ROW()-設定!$B$26)):INDEX($C$1:$C$13701,MAX(1,ROW()-1))),MIN(INDEX($C$1:$C$13701,MIN(13701,ROW()+1)):INDEX($C$1:$C$13701,MIN(13701,ROW()+設定!$B$26))))*10^(設定!$B$27/20)),1,0))</f>
        <v>0</v>
      </c>
      <c r="G1396" s="33" t="n">
        <f aca="false">$G1395+IF($F1396=1,1,0)</f>
        <v>0</v>
      </c>
      <c r="H1396" s="0" t="str">
        <f aca="false">IF($F1396=1,$G1396,"")</f>
        <v/>
      </c>
    </row>
    <row r="1397" customFormat="false" ht="15" hidden="false" customHeight="false" outlineLevel="0" collapsed="false">
      <c r="A1397" s="30" t="n">
        <v>217.96875</v>
      </c>
      <c r="B1397" s="31" t="n">
        <v>13.4721</v>
      </c>
      <c r="C1397" s="32" t="n">
        <f aca="false">IF($A1397="","",IF(設定!$B$21="dB",10^($B1397/20),ABS($B1397)))</f>
        <v>4.71633885154348</v>
      </c>
      <c r="D1397" s="32" t="n">
        <f aca="false">IF($A1397="","",$A1397^2)</f>
        <v>47510.3759765625</v>
      </c>
      <c r="E1397" s="32" t="n">
        <f aca="false">IF($A1397="","",IF($C1397&lt;=0,"",1/$C1397^2))</f>
        <v>0.044956241962547</v>
      </c>
      <c r="F1397" s="33" t="n">
        <f aca="false">IF(OR(ROW()-設定!$B$30&lt;2,ROW()+設定!$B$30&gt;13701,N($A1397)&lt;=0,N(INDEX($A$2:$A$13701,MIN(13700,MAX(1,ROW()-1+設定!$B$30))))&lt;=0,$A1397&lt;設定!$B$28,$A1397&gt;設定!$B$29),0,IF(AND($C1397&gt;=MAX(INDEX($C$1:$C$13701,MAX(1,ROW()-設定!$B$24)):INDEX($C$1:$C$13701,MAX(1,ROW()-1))),$C1397&gt;MAX(INDEX($C$1:$C$13701,MIN(13701,ROW()+1)):INDEX($C$1:$C$13701,MIN(13701,ROW()+設定!$B$24))),$C1397&gt;=設定!$B$32,$C1397&gt;=MAX(MIN(INDEX($C$1:$C$13701,MAX(1,ROW()-設定!$B$26)):INDEX($C$1:$C$13701,MAX(1,ROW()-1))),MIN(INDEX($C$1:$C$13701,MIN(13701,ROW()+1)):INDEX($C$1:$C$13701,MIN(13701,ROW()+設定!$B$26))))*10^(設定!$B$27/20)),1,0))</f>
        <v>0</v>
      </c>
      <c r="G1397" s="33" t="n">
        <f aca="false">$G1396+IF($F1397=1,1,0)</f>
        <v>0</v>
      </c>
      <c r="H1397" s="0" t="str">
        <f aca="false">IF($F1397=1,$G1397,"")</f>
        <v/>
      </c>
    </row>
    <row r="1398" customFormat="false" ht="15" hidden="false" customHeight="false" outlineLevel="0" collapsed="false">
      <c r="A1398" s="30" t="n">
        <v>218.125</v>
      </c>
      <c r="B1398" s="31" t="n">
        <v>13.7213</v>
      </c>
      <c r="C1398" s="32" t="n">
        <f aca="false">IF($A1398="","",IF(設定!$B$21="dB",10^($B1398/20),ABS($B1398)))</f>
        <v>4.85361137772057</v>
      </c>
      <c r="D1398" s="32" t="n">
        <f aca="false">IF($A1398="","",$A1398^2)</f>
        <v>47578.515625</v>
      </c>
      <c r="E1398" s="32" t="n">
        <f aca="false">IF($A1398="","",IF($C1398&lt;=0,"",1/$C1398^2))</f>
        <v>0.0424492479019655</v>
      </c>
      <c r="F1398" s="33" t="n">
        <f aca="false">IF(OR(ROW()-設定!$B$30&lt;2,ROW()+設定!$B$30&gt;13701,N($A1398)&lt;=0,N(INDEX($A$2:$A$13701,MIN(13700,MAX(1,ROW()-1+設定!$B$30))))&lt;=0,$A1398&lt;設定!$B$28,$A1398&gt;設定!$B$29),0,IF(AND($C1398&gt;=MAX(INDEX($C$1:$C$13701,MAX(1,ROW()-設定!$B$24)):INDEX($C$1:$C$13701,MAX(1,ROW()-1))),$C1398&gt;MAX(INDEX($C$1:$C$13701,MIN(13701,ROW()+1)):INDEX($C$1:$C$13701,MIN(13701,ROW()+設定!$B$24))),$C1398&gt;=設定!$B$32,$C1398&gt;=MAX(MIN(INDEX($C$1:$C$13701,MAX(1,ROW()-設定!$B$26)):INDEX($C$1:$C$13701,MAX(1,ROW()-1))),MIN(INDEX($C$1:$C$13701,MIN(13701,ROW()+1)):INDEX($C$1:$C$13701,MIN(13701,ROW()+設定!$B$26))))*10^(設定!$B$27/20)),1,0))</f>
        <v>0</v>
      </c>
      <c r="G1398" s="33" t="n">
        <f aca="false">$G1397+IF($F1398=1,1,0)</f>
        <v>0</v>
      </c>
      <c r="H1398" s="0" t="str">
        <f aca="false">IF($F1398=1,$G1398,"")</f>
        <v/>
      </c>
    </row>
    <row r="1399" customFormat="false" ht="15" hidden="false" customHeight="false" outlineLevel="0" collapsed="false">
      <c r="A1399" s="30" t="n">
        <v>218.28125</v>
      </c>
      <c r="B1399" s="31" t="n">
        <v>13.7357</v>
      </c>
      <c r="C1399" s="32" t="n">
        <f aca="false">IF($A1399="","",IF(設定!$B$21="dB",10^($B1399/20),ABS($B1399)))</f>
        <v>4.8616646658012</v>
      </c>
      <c r="D1399" s="32" t="n">
        <f aca="false">IF($A1399="","",$A1399^2)</f>
        <v>47646.7041015625</v>
      </c>
      <c r="E1399" s="32" t="n">
        <f aca="false">IF($A1399="","",IF($C1399&lt;=0,"",1/$C1399^2))</f>
        <v>0.0423087310603155</v>
      </c>
      <c r="F1399" s="33" t="n">
        <f aca="false">IF(OR(ROW()-設定!$B$30&lt;2,ROW()+設定!$B$30&gt;13701,N($A1399)&lt;=0,N(INDEX($A$2:$A$13701,MIN(13700,MAX(1,ROW()-1+設定!$B$30))))&lt;=0,$A1399&lt;設定!$B$28,$A1399&gt;設定!$B$29),0,IF(AND($C1399&gt;=MAX(INDEX($C$1:$C$13701,MAX(1,ROW()-設定!$B$24)):INDEX($C$1:$C$13701,MAX(1,ROW()-1))),$C1399&gt;MAX(INDEX($C$1:$C$13701,MIN(13701,ROW()+1)):INDEX($C$1:$C$13701,MIN(13701,ROW()+設定!$B$24))),$C1399&gt;=設定!$B$32,$C1399&gt;=MAX(MIN(INDEX($C$1:$C$13701,MAX(1,ROW()-設定!$B$26)):INDEX($C$1:$C$13701,MAX(1,ROW()-1))),MIN(INDEX($C$1:$C$13701,MIN(13701,ROW()+1)):INDEX($C$1:$C$13701,MIN(13701,ROW()+設定!$B$26))))*10^(設定!$B$27/20)),1,0))</f>
        <v>0</v>
      </c>
      <c r="G1399" s="33" t="n">
        <f aca="false">$G1398+IF($F1399=1,1,0)</f>
        <v>0</v>
      </c>
      <c r="H1399" s="0" t="str">
        <f aca="false">IF($F1399=1,$G1399,"")</f>
        <v/>
      </c>
    </row>
    <row r="1400" customFormat="false" ht="15" hidden="false" customHeight="false" outlineLevel="0" collapsed="false">
      <c r="A1400" s="30" t="n">
        <v>218.4375</v>
      </c>
      <c r="B1400" s="31" t="n">
        <v>13.7339</v>
      </c>
      <c r="C1400" s="32" t="n">
        <f aca="false">IF($A1400="","",IF(設定!$B$21="dB",10^($B1400/20),ABS($B1400)))</f>
        <v>4.8606572744942</v>
      </c>
      <c r="D1400" s="32" t="n">
        <f aca="false">IF($A1400="","",$A1400^2)</f>
        <v>47714.94140625</v>
      </c>
      <c r="E1400" s="32" t="n">
        <f aca="false">IF($A1400="","",IF($C1400&lt;=0,"",1/$C1400^2))</f>
        <v>0.0423262701963659</v>
      </c>
      <c r="F1400" s="33" t="n">
        <f aca="false">IF(OR(ROW()-設定!$B$30&lt;2,ROW()+設定!$B$30&gt;13701,N($A1400)&lt;=0,N(INDEX($A$2:$A$13701,MIN(13700,MAX(1,ROW()-1+設定!$B$30))))&lt;=0,$A1400&lt;設定!$B$28,$A1400&gt;設定!$B$29),0,IF(AND($C1400&gt;=MAX(INDEX($C$1:$C$13701,MAX(1,ROW()-設定!$B$24)):INDEX($C$1:$C$13701,MAX(1,ROW()-1))),$C1400&gt;MAX(INDEX($C$1:$C$13701,MIN(13701,ROW()+1)):INDEX($C$1:$C$13701,MIN(13701,ROW()+設定!$B$24))),$C1400&gt;=設定!$B$32,$C1400&gt;=MAX(MIN(INDEX($C$1:$C$13701,MAX(1,ROW()-設定!$B$26)):INDEX($C$1:$C$13701,MAX(1,ROW()-1))),MIN(INDEX($C$1:$C$13701,MIN(13701,ROW()+1)):INDEX($C$1:$C$13701,MIN(13701,ROW()+設定!$B$26))))*10^(設定!$B$27/20)),1,0))</f>
        <v>0</v>
      </c>
      <c r="G1400" s="33" t="n">
        <f aca="false">$G1399+IF($F1400=1,1,0)</f>
        <v>0</v>
      </c>
      <c r="H1400" s="0" t="str">
        <f aca="false">IF($F1400=1,$G1400,"")</f>
        <v/>
      </c>
    </row>
    <row r="1401" customFormat="false" ht="15" hidden="false" customHeight="false" outlineLevel="0" collapsed="false">
      <c r="A1401" s="30" t="n">
        <v>218.59375</v>
      </c>
      <c r="B1401" s="31" t="n">
        <v>13.5735</v>
      </c>
      <c r="C1401" s="32" t="n">
        <f aca="false">IF($A1401="","",IF(設定!$B$21="dB",10^($B1401/20),ABS($B1401)))</f>
        <v>4.77172053004868</v>
      </c>
      <c r="D1401" s="32" t="n">
        <f aca="false">IF($A1401="","",$A1401^2)</f>
        <v>47783.2275390625</v>
      </c>
      <c r="E1401" s="32" t="n">
        <f aca="false">IF($A1401="","",IF($C1401&lt;=0,"",1/$C1401^2))</f>
        <v>0.0439187529446776</v>
      </c>
      <c r="F1401" s="33" t="n">
        <f aca="false">IF(OR(ROW()-設定!$B$30&lt;2,ROW()+設定!$B$30&gt;13701,N($A1401)&lt;=0,N(INDEX($A$2:$A$13701,MIN(13700,MAX(1,ROW()-1+設定!$B$30))))&lt;=0,$A1401&lt;設定!$B$28,$A1401&gt;設定!$B$29),0,IF(AND($C1401&gt;=MAX(INDEX($C$1:$C$13701,MAX(1,ROW()-設定!$B$24)):INDEX($C$1:$C$13701,MAX(1,ROW()-1))),$C1401&gt;MAX(INDEX($C$1:$C$13701,MIN(13701,ROW()+1)):INDEX($C$1:$C$13701,MIN(13701,ROW()+設定!$B$24))),$C1401&gt;=設定!$B$32,$C1401&gt;=MAX(MIN(INDEX($C$1:$C$13701,MAX(1,ROW()-設定!$B$26)):INDEX($C$1:$C$13701,MAX(1,ROW()-1))),MIN(INDEX($C$1:$C$13701,MIN(13701,ROW()+1)):INDEX($C$1:$C$13701,MIN(13701,ROW()+設定!$B$26))))*10^(設定!$B$27/20)),1,0))</f>
        <v>0</v>
      </c>
      <c r="G1401" s="33" t="n">
        <f aca="false">$G1400+IF($F1401=1,1,0)</f>
        <v>0</v>
      </c>
      <c r="H1401" s="0" t="str">
        <f aca="false">IF($F1401=1,$G1401,"")</f>
        <v/>
      </c>
    </row>
    <row r="1402" customFormat="false" ht="15" hidden="false" customHeight="false" outlineLevel="0" collapsed="false">
      <c r="A1402" s="30" t="n">
        <v>218.75</v>
      </c>
      <c r="B1402" s="31" t="n">
        <v>13.4512</v>
      </c>
      <c r="C1402" s="32" t="n">
        <f aca="false">IF($A1402="","",IF(設定!$B$21="dB",10^($B1402/20),ABS($B1402)))</f>
        <v>4.70500403268891</v>
      </c>
      <c r="D1402" s="32" t="n">
        <f aca="false">IF($A1402="","",$A1402^2)</f>
        <v>47851.5625</v>
      </c>
      <c r="E1402" s="32" t="n">
        <f aca="false">IF($A1402="","",IF($C1402&lt;=0,"",1/$C1402^2))</f>
        <v>0.0451731109210928</v>
      </c>
      <c r="F1402" s="33" t="n">
        <f aca="false">IF(OR(ROW()-設定!$B$30&lt;2,ROW()+設定!$B$30&gt;13701,N($A1402)&lt;=0,N(INDEX($A$2:$A$13701,MIN(13700,MAX(1,ROW()-1+設定!$B$30))))&lt;=0,$A1402&lt;設定!$B$28,$A1402&gt;設定!$B$29),0,IF(AND($C1402&gt;=MAX(INDEX($C$1:$C$13701,MAX(1,ROW()-設定!$B$24)):INDEX($C$1:$C$13701,MAX(1,ROW()-1))),$C1402&gt;MAX(INDEX($C$1:$C$13701,MIN(13701,ROW()+1)):INDEX($C$1:$C$13701,MIN(13701,ROW()+設定!$B$24))),$C1402&gt;=設定!$B$32,$C1402&gt;=MAX(MIN(INDEX($C$1:$C$13701,MAX(1,ROW()-設定!$B$26)):INDEX($C$1:$C$13701,MAX(1,ROW()-1))),MIN(INDEX($C$1:$C$13701,MIN(13701,ROW()+1)):INDEX($C$1:$C$13701,MIN(13701,ROW()+設定!$B$26))))*10^(設定!$B$27/20)),1,0))</f>
        <v>0</v>
      </c>
      <c r="G1402" s="33" t="n">
        <f aca="false">$G1401+IF($F1402=1,1,0)</f>
        <v>0</v>
      </c>
      <c r="H1402" s="0" t="str">
        <f aca="false">IF($F1402=1,$G1402,"")</f>
        <v/>
      </c>
    </row>
    <row r="1403" customFormat="false" ht="15" hidden="false" customHeight="false" outlineLevel="0" collapsed="false">
      <c r="A1403" s="30" t="n">
        <v>218.90625</v>
      </c>
      <c r="B1403" s="31" t="n">
        <v>13.5609</v>
      </c>
      <c r="C1403" s="32" t="n">
        <f aca="false">IF($A1403="","",IF(設定!$B$21="dB",10^($B1403/20),ABS($B1403)))</f>
        <v>4.7648035539303</v>
      </c>
      <c r="D1403" s="32" t="n">
        <f aca="false">IF($A1403="","",$A1403^2)</f>
        <v>47919.9462890625</v>
      </c>
      <c r="E1403" s="32" t="n">
        <f aca="false">IF($A1403="","",IF($C1403&lt;=0,"",1/$C1403^2))</f>
        <v>0.0440463575610275</v>
      </c>
      <c r="F1403" s="33" t="n">
        <f aca="false">IF(OR(ROW()-設定!$B$30&lt;2,ROW()+設定!$B$30&gt;13701,N($A1403)&lt;=0,N(INDEX($A$2:$A$13701,MIN(13700,MAX(1,ROW()-1+設定!$B$30))))&lt;=0,$A1403&lt;設定!$B$28,$A1403&gt;設定!$B$29),0,IF(AND($C1403&gt;=MAX(INDEX($C$1:$C$13701,MAX(1,ROW()-設定!$B$24)):INDEX($C$1:$C$13701,MAX(1,ROW()-1))),$C1403&gt;MAX(INDEX($C$1:$C$13701,MIN(13701,ROW()+1)):INDEX($C$1:$C$13701,MIN(13701,ROW()+設定!$B$24))),$C1403&gt;=設定!$B$32,$C1403&gt;=MAX(MIN(INDEX($C$1:$C$13701,MAX(1,ROW()-設定!$B$26)):INDEX($C$1:$C$13701,MAX(1,ROW()-1))),MIN(INDEX($C$1:$C$13701,MIN(13701,ROW()+1)):INDEX($C$1:$C$13701,MIN(13701,ROW()+設定!$B$26))))*10^(設定!$B$27/20)),1,0))</f>
        <v>0</v>
      </c>
      <c r="G1403" s="33" t="n">
        <f aca="false">$G1402+IF($F1403=1,1,0)</f>
        <v>0</v>
      </c>
      <c r="H1403" s="0" t="str">
        <f aca="false">IF($F1403=1,$G1403,"")</f>
        <v/>
      </c>
    </row>
    <row r="1404" customFormat="false" ht="15" hidden="false" customHeight="false" outlineLevel="0" collapsed="false">
      <c r="A1404" s="30" t="n">
        <v>219.0625</v>
      </c>
      <c r="B1404" s="31" t="n">
        <v>13.3489</v>
      </c>
      <c r="C1404" s="32" t="n">
        <f aca="false">IF($A1404="","",IF(設定!$B$21="dB",10^($B1404/20),ABS($B1404)))</f>
        <v>4.64991484902243</v>
      </c>
      <c r="D1404" s="32" t="n">
        <f aca="false">IF($A1404="","",$A1404^2)</f>
        <v>47988.37890625</v>
      </c>
      <c r="E1404" s="32" t="n">
        <f aca="false">IF($A1404="","",IF($C1404&lt;=0,"",1/$C1404^2))</f>
        <v>0.0462498150113257</v>
      </c>
      <c r="F1404" s="33" t="n">
        <f aca="false">IF(OR(ROW()-設定!$B$30&lt;2,ROW()+設定!$B$30&gt;13701,N($A1404)&lt;=0,N(INDEX($A$2:$A$13701,MIN(13700,MAX(1,ROW()-1+設定!$B$30))))&lt;=0,$A1404&lt;設定!$B$28,$A1404&gt;設定!$B$29),0,IF(AND($C1404&gt;=MAX(INDEX($C$1:$C$13701,MAX(1,ROW()-設定!$B$24)):INDEX($C$1:$C$13701,MAX(1,ROW()-1))),$C1404&gt;MAX(INDEX($C$1:$C$13701,MIN(13701,ROW()+1)):INDEX($C$1:$C$13701,MIN(13701,ROW()+設定!$B$24))),$C1404&gt;=設定!$B$32,$C1404&gt;=MAX(MIN(INDEX($C$1:$C$13701,MAX(1,ROW()-設定!$B$26)):INDEX($C$1:$C$13701,MAX(1,ROW()-1))),MIN(INDEX($C$1:$C$13701,MIN(13701,ROW()+1)):INDEX($C$1:$C$13701,MIN(13701,ROW()+設定!$B$26))))*10^(設定!$B$27/20)),1,0))</f>
        <v>0</v>
      </c>
      <c r="G1404" s="33" t="n">
        <f aca="false">$G1403+IF($F1404=1,1,0)</f>
        <v>0</v>
      </c>
      <c r="H1404" s="0" t="str">
        <f aca="false">IF($F1404=1,$G1404,"")</f>
        <v/>
      </c>
    </row>
    <row r="1405" customFormat="false" ht="15" hidden="false" customHeight="false" outlineLevel="0" collapsed="false">
      <c r="A1405" s="30" t="n">
        <v>219.21875</v>
      </c>
      <c r="B1405" s="31" t="n">
        <v>13.4042</v>
      </c>
      <c r="C1405" s="32" t="n">
        <f aca="false">IF($A1405="","",IF(設定!$B$21="dB",10^($B1405/20),ABS($B1405)))</f>
        <v>4.67961365969854</v>
      </c>
      <c r="D1405" s="32" t="n">
        <f aca="false">IF($A1405="","",$A1405^2)</f>
        <v>48056.8603515625</v>
      </c>
      <c r="E1405" s="32" t="n">
        <f aca="false">IF($A1405="","",IF($C1405&lt;=0,"",1/$C1405^2))</f>
        <v>0.0456646359823288</v>
      </c>
      <c r="F1405" s="33" t="n">
        <f aca="false">IF(OR(ROW()-設定!$B$30&lt;2,ROW()+設定!$B$30&gt;13701,N($A1405)&lt;=0,N(INDEX($A$2:$A$13701,MIN(13700,MAX(1,ROW()-1+設定!$B$30))))&lt;=0,$A1405&lt;設定!$B$28,$A1405&gt;設定!$B$29),0,IF(AND($C1405&gt;=MAX(INDEX($C$1:$C$13701,MAX(1,ROW()-設定!$B$24)):INDEX($C$1:$C$13701,MAX(1,ROW()-1))),$C1405&gt;MAX(INDEX($C$1:$C$13701,MIN(13701,ROW()+1)):INDEX($C$1:$C$13701,MIN(13701,ROW()+設定!$B$24))),$C1405&gt;=設定!$B$32,$C1405&gt;=MAX(MIN(INDEX($C$1:$C$13701,MAX(1,ROW()-設定!$B$26)):INDEX($C$1:$C$13701,MAX(1,ROW()-1))),MIN(INDEX($C$1:$C$13701,MIN(13701,ROW()+1)):INDEX($C$1:$C$13701,MIN(13701,ROW()+設定!$B$26))))*10^(設定!$B$27/20)),1,0))</f>
        <v>0</v>
      </c>
      <c r="G1405" s="33" t="n">
        <f aca="false">$G1404+IF($F1405=1,1,0)</f>
        <v>0</v>
      </c>
      <c r="H1405" s="0" t="str">
        <f aca="false">IF($F1405=1,$G1405,"")</f>
        <v/>
      </c>
    </row>
    <row r="1406" customFormat="false" ht="15" hidden="false" customHeight="false" outlineLevel="0" collapsed="false">
      <c r="A1406" s="30" t="n">
        <v>219.375</v>
      </c>
      <c r="B1406" s="31" t="n">
        <v>13.5948</v>
      </c>
      <c r="C1406" s="32" t="n">
        <f aca="false">IF($A1406="","",IF(設定!$B$21="dB",10^($B1406/20),ABS($B1406)))</f>
        <v>4.7834363558396</v>
      </c>
      <c r="D1406" s="32" t="n">
        <f aca="false">IF($A1406="","",$A1406^2)</f>
        <v>48125.390625</v>
      </c>
      <c r="E1406" s="32" t="n">
        <f aca="false">IF($A1406="","",IF($C1406&lt;=0,"",1/$C1406^2))</f>
        <v>0.0437038804987942</v>
      </c>
      <c r="F1406" s="33" t="n">
        <f aca="false">IF(OR(ROW()-設定!$B$30&lt;2,ROW()+設定!$B$30&gt;13701,N($A1406)&lt;=0,N(INDEX($A$2:$A$13701,MIN(13700,MAX(1,ROW()-1+設定!$B$30))))&lt;=0,$A1406&lt;設定!$B$28,$A1406&gt;設定!$B$29),0,IF(AND($C1406&gt;=MAX(INDEX($C$1:$C$13701,MAX(1,ROW()-設定!$B$24)):INDEX($C$1:$C$13701,MAX(1,ROW()-1))),$C1406&gt;MAX(INDEX($C$1:$C$13701,MIN(13701,ROW()+1)):INDEX($C$1:$C$13701,MIN(13701,ROW()+設定!$B$24))),$C1406&gt;=設定!$B$32,$C1406&gt;=MAX(MIN(INDEX($C$1:$C$13701,MAX(1,ROW()-設定!$B$26)):INDEX($C$1:$C$13701,MAX(1,ROW()-1))),MIN(INDEX($C$1:$C$13701,MIN(13701,ROW()+1)):INDEX($C$1:$C$13701,MIN(13701,ROW()+設定!$B$26))))*10^(設定!$B$27/20)),1,0))</f>
        <v>0</v>
      </c>
      <c r="G1406" s="33" t="n">
        <f aca="false">$G1405+IF($F1406=1,1,0)</f>
        <v>0</v>
      </c>
      <c r="H1406" s="0" t="str">
        <f aca="false">IF($F1406=1,$G1406,"")</f>
        <v/>
      </c>
    </row>
    <row r="1407" customFormat="false" ht="15" hidden="false" customHeight="false" outlineLevel="0" collapsed="false">
      <c r="A1407" s="30" t="n">
        <v>219.53125</v>
      </c>
      <c r="B1407" s="31" t="n">
        <v>13.4832</v>
      </c>
      <c r="C1407" s="32" t="n">
        <f aca="false">IF($A1407="","",IF(設定!$B$21="dB",10^($B1407/20),ABS($B1407)))</f>
        <v>4.72236987755234</v>
      </c>
      <c r="D1407" s="32" t="n">
        <f aca="false">IF($A1407="","",$A1407^2)</f>
        <v>48193.9697265625</v>
      </c>
      <c r="E1407" s="32" t="n">
        <f aca="false">IF($A1407="","",IF($C1407&lt;=0,"",1/$C1407^2))</f>
        <v>0.0448414863895847</v>
      </c>
      <c r="F1407" s="33" t="n">
        <f aca="false">IF(OR(ROW()-設定!$B$30&lt;2,ROW()+設定!$B$30&gt;13701,N($A1407)&lt;=0,N(INDEX($A$2:$A$13701,MIN(13700,MAX(1,ROW()-1+設定!$B$30))))&lt;=0,$A1407&lt;設定!$B$28,$A1407&gt;設定!$B$29),0,IF(AND($C1407&gt;=MAX(INDEX($C$1:$C$13701,MAX(1,ROW()-設定!$B$24)):INDEX($C$1:$C$13701,MAX(1,ROW()-1))),$C1407&gt;MAX(INDEX($C$1:$C$13701,MIN(13701,ROW()+1)):INDEX($C$1:$C$13701,MIN(13701,ROW()+設定!$B$24))),$C1407&gt;=設定!$B$32,$C1407&gt;=MAX(MIN(INDEX($C$1:$C$13701,MAX(1,ROW()-設定!$B$26)):INDEX($C$1:$C$13701,MAX(1,ROW()-1))),MIN(INDEX($C$1:$C$13701,MIN(13701,ROW()+1)):INDEX($C$1:$C$13701,MIN(13701,ROW()+設定!$B$26))))*10^(設定!$B$27/20)),1,0))</f>
        <v>0</v>
      </c>
      <c r="G1407" s="33" t="n">
        <f aca="false">$G1406+IF($F1407=1,1,0)</f>
        <v>0</v>
      </c>
      <c r="H1407" s="0" t="str">
        <f aca="false">IF($F1407=1,$G1407,"")</f>
        <v/>
      </c>
    </row>
    <row r="1408" customFormat="false" ht="15" hidden="false" customHeight="false" outlineLevel="0" collapsed="false">
      <c r="A1408" s="30" t="n">
        <v>219.6875</v>
      </c>
      <c r="B1408" s="31" t="n">
        <v>13.5721</v>
      </c>
      <c r="C1408" s="32" t="n">
        <f aca="false">IF($A1408="","",IF(設定!$B$21="dB",10^($B1408/20),ABS($B1408)))</f>
        <v>4.77095148154911</v>
      </c>
      <c r="D1408" s="32" t="n">
        <f aca="false">IF($A1408="","",$A1408^2)</f>
        <v>48262.59765625</v>
      </c>
      <c r="E1408" s="32" t="n">
        <f aca="false">IF($A1408="","",IF($C1408&lt;=0,"",1/$C1408^2))</f>
        <v>0.0439329129600964</v>
      </c>
      <c r="F1408" s="33" t="n">
        <f aca="false">IF(OR(ROW()-設定!$B$30&lt;2,ROW()+設定!$B$30&gt;13701,N($A1408)&lt;=0,N(INDEX($A$2:$A$13701,MIN(13700,MAX(1,ROW()-1+設定!$B$30))))&lt;=0,$A1408&lt;設定!$B$28,$A1408&gt;設定!$B$29),0,IF(AND($C1408&gt;=MAX(INDEX($C$1:$C$13701,MAX(1,ROW()-設定!$B$24)):INDEX($C$1:$C$13701,MAX(1,ROW()-1))),$C1408&gt;MAX(INDEX($C$1:$C$13701,MIN(13701,ROW()+1)):INDEX($C$1:$C$13701,MIN(13701,ROW()+設定!$B$24))),$C1408&gt;=設定!$B$32,$C1408&gt;=MAX(MIN(INDEX($C$1:$C$13701,MAX(1,ROW()-設定!$B$26)):INDEX($C$1:$C$13701,MAX(1,ROW()-1))),MIN(INDEX($C$1:$C$13701,MIN(13701,ROW()+1)):INDEX($C$1:$C$13701,MIN(13701,ROW()+設定!$B$26))))*10^(設定!$B$27/20)),1,0))</f>
        <v>0</v>
      </c>
      <c r="G1408" s="33" t="n">
        <f aca="false">$G1407+IF($F1408=1,1,0)</f>
        <v>0</v>
      </c>
      <c r="H1408" s="0" t="str">
        <f aca="false">IF($F1408=1,$G1408,"")</f>
        <v/>
      </c>
    </row>
    <row r="1409" customFormat="false" ht="15" hidden="false" customHeight="false" outlineLevel="0" collapsed="false">
      <c r="A1409" s="30" t="n">
        <v>219.84375</v>
      </c>
      <c r="B1409" s="31" t="n">
        <v>13.58</v>
      </c>
      <c r="C1409" s="32" t="n">
        <f aca="false">IF($A1409="","",IF(設定!$B$21="dB",10^($B1409/20),ABS($B1409)))</f>
        <v>4.77529273657691</v>
      </c>
      <c r="D1409" s="32" t="n">
        <f aca="false">IF($A1409="","",$A1409^2)</f>
        <v>48331.2744140625</v>
      </c>
      <c r="E1409" s="32" t="n">
        <f aca="false">IF($A1409="","",IF($C1409&lt;=0,"",1/$C1409^2))</f>
        <v>0.0438530697774986</v>
      </c>
      <c r="F1409" s="33" t="n">
        <f aca="false">IF(OR(ROW()-設定!$B$30&lt;2,ROW()+設定!$B$30&gt;13701,N($A1409)&lt;=0,N(INDEX($A$2:$A$13701,MIN(13700,MAX(1,ROW()-1+設定!$B$30))))&lt;=0,$A1409&lt;設定!$B$28,$A1409&gt;設定!$B$29),0,IF(AND($C1409&gt;=MAX(INDEX($C$1:$C$13701,MAX(1,ROW()-設定!$B$24)):INDEX($C$1:$C$13701,MAX(1,ROW()-1))),$C1409&gt;MAX(INDEX($C$1:$C$13701,MIN(13701,ROW()+1)):INDEX($C$1:$C$13701,MIN(13701,ROW()+設定!$B$24))),$C1409&gt;=設定!$B$32,$C1409&gt;=MAX(MIN(INDEX($C$1:$C$13701,MAX(1,ROW()-設定!$B$26)):INDEX($C$1:$C$13701,MAX(1,ROW()-1))),MIN(INDEX($C$1:$C$13701,MIN(13701,ROW()+1)):INDEX($C$1:$C$13701,MIN(13701,ROW()+設定!$B$26))))*10^(設定!$B$27/20)),1,0))</f>
        <v>0</v>
      </c>
      <c r="G1409" s="33" t="n">
        <f aca="false">$G1408+IF($F1409=1,1,0)</f>
        <v>0</v>
      </c>
      <c r="H1409" s="0" t="str">
        <f aca="false">IF($F1409=1,$G1409,"")</f>
        <v/>
      </c>
    </row>
    <row r="1410" customFormat="false" ht="15" hidden="false" customHeight="false" outlineLevel="0" collapsed="false">
      <c r="A1410" s="30" t="n">
        <v>220</v>
      </c>
      <c r="B1410" s="31" t="n">
        <v>13.7922</v>
      </c>
      <c r="C1410" s="32" t="n">
        <f aca="false">IF($A1410="","",IF(設定!$B$21="dB",10^($B1410/20),ABS($B1410)))</f>
        <v>4.89339191403492</v>
      </c>
      <c r="D1410" s="32" t="n">
        <f aca="false">IF($A1410="","",$A1410^2)</f>
        <v>48400</v>
      </c>
      <c r="E1410" s="32" t="n">
        <f aca="false">IF($A1410="","",IF($C1410&lt;=0,"",1/$C1410^2))</f>
        <v>0.0417618760453485</v>
      </c>
      <c r="F1410" s="33" t="n">
        <f aca="false">IF(OR(ROW()-設定!$B$30&lt;2,ROW()+設定!$B$30&gt;13701,N($A1410)&lt;=0,N(INDEX($A$2:$A$13701,MIN(13700,MAX(1,ROW()-1+設定!$B$30))))&lt;=0,$A1410&lt;設定!$B$28,$A1410&gt;設定!$B$29),0,IF(AND($C1410&gt;=MAX(INDEX($C$1:$C$13701,MAX(1,ROW()-設定!$B$24)):INDEX($C$1:$C$13701,MAX(1,ROW()-1))),$C1410&gt;MAX(INDEX($C$1:$C$13701,MIN(13701,ROW()+1)):INDEX($C$1:$C$13701,MIN(13701,ROW()+設定!$B$24))),$C1410&gt;=設定!$B$32,$C1410&gt;=MAX(MIN(INDEX($C$1:$C$13701,MAX(1,ROW()-設定!$B$26)):INDEX($C$1:$C$13701,MAX(1,ROW()-1))),MIN(INDEX($C$1:$C$13701,MIN(13701,ROW()+1)):INDEX($C$1:$C$13701,MIN(13701,ROW()+設定!$B$26))))*10^(設定!$B$27/20)),1,0))</f>
        <v>0</v>
      </c>
      <c r="G1410" s="33" t="n">
        <f aca="false">$G1409+IF($F1410=1,1,0)</f>
        <v>0</v>
      </c>
      <c r="H1410" s="0" t="str">
        <f aca="false">IF($F1410=1,$G1410,"")</f>
        <v/>
      </c>
    </row>
    <row r="1411" customFormat="false" ht="15" hidden="false" customHeight="false" outlineLevel="0" collapsed="false">
      <c r="A1411" s="30" t="n">
        <v>220.15625</v>
      </c>
      <c r="B1411" s="31" t="n">
        <v>13.7292</v>
      </c>
      <c r="C1411" s="32" t="n">
        <f aca="false">IF($A1411="","",IF(設定!$B$21="dB",10^($B1411/20),ABS($B1411)))</f>
        <v>4.85802784786872</v>
      </c>
      <c r="D1411" s="32" t="n">
        <f aca="false">IF($A1411="","",$A1411^2)</f>
        <v>48468.7744140625</v>
      </c>
      <c r="E1411" s="32" t="n">
        <f aca="false">IF($A1411="","",IF($C1411&lt;=0,"",1/$C1411^2))</f>
        <v>0.0423721011155811</v>
      </c>
      <c r="F1411" s="33" t="n">
        <f aca="false">IF(OR(ROW()-設定!$B$30&lt;2,ROW()+設定!$B$30&gt;13701,N($A1411)&lt;=0,N(INDEX($A$2:$A$13701,MIN(13700,MAX(1,ROW()-1+設定!$B$30))))&lt;=0,$A1411&lt;設定!$B$28,$A1411&gt;設定!$B$29),0,IF(AND($C1411&gt;=MAX(INDEX($C$1:$C$13701,MAX(1,ROW()-設定!$B$24)):INDEX($C$1:$C$13701,MAX(1,ROW()-1))),$C1411&gt;MAX(INDEX($C$1:$C$13701,MIN(13701,ROW()+1)):INDEX($C$1:$C$13701,MIN(13701,ROW()+設定!$B$24))),$C1411&gt;=設定!$B$32,$C1411&gt;=MAX(MIN(INDEX($C$1:$C$13701,MAX(1,ROW()-設定!$B$26)):INDEX($C$1:$C$13701,MAX(1,ROW()-1))),MIN(INDEX($C$1:$C$13701,MIN(13701,ROW()+1)):INDEX($C$1:$C$13701,MIN(13701,ROW()+設定!$B$26))))*10^(設定!$B$27/20)),1,0))</f>
        <v>0</v>
      </c>
      <c r="G1411" s="33" t="n">
        <f aca="false">$G1410+IF($F1411=1,1,0)</f>
        <v>0</v>
      </c>
      <c r="H1411" s="0" t="str">
        <f aca="false">IF($F1411=1,$G1411,"")</f>
        <v/>
      </c>
    </row>
    <row r="1412" customFormat="false" ht="15" hidden="false" customHeight="false" outlineLevel="0" collapsed="false">
      <c r="A1412" s="30" t="n">
        <v>220.3125</v>
      </c>
      <c r="B1412" s="31" t="n">
        <v>13.5924</v>
      </c>
      <c r="C1412" s="32" t="n">
        <f aca="false">IF($A1412="","",IF(設定!$B$21="dB",10^($B1412/20),ABS($B1412)))</f>
        <v>4.78211482611453</v>
      </c>
      <c r="D1412" s="32" t="n">
        <f aca="false">IF($A1412="","",$A1412^2)</f>
        <v>48537.59765625</v>
      </c>
      <c r="E1412" s="32" t="n">
        <f aca="false">IF($A1412="","",IF($C1412&lt;=0,"",1/$C1412^2))</f>
        <v>0.0437280388302713</v>
      </c>
      <c r="F1412" s="33" t="n">
        <f aca="false">IF(OR(ROW()-設定!$B$30&lt;2,ROW()+設定!$B$30&gt;13701,N($A1412)&lt;=0,N(INDEX($A$2:$A$13701,MIN(13700,MAX(1,ROW()-1+設定!$B$30))))&lt;=0,$A1412&lt;設定!$B$28,$A1412&gt;設定!$B$29),0,IF(AND($C1412&gt;=MAX(INDEX($C$1:$C$13701,MAX(1,ROW()-設定!$B$24)):INDEX($C$1:$C$13701,MAX(1,ROW()-1))),$C1412&gt;MAX(INDEX($C$1:$C$13701,MIN(13701,ROW()+1)):INDEX($C$1:$C$13701,MIN(13701,ROW()+設定!$B$24))),$C1412&gt;=設定!$B$32,$C1412&gt;=MAX(MIN(INDEX($C$1:$C$13701,MAX(1,ROW()-設定!$B$26)):INDEX($C$1:$C$13701,MAX(1,ROW()-1))),MIN(INDEX($C$1:$C$13701,MIN(13701,ROW()+1)):INDEX($C$1:$C$13701,MIN(13701,ROW()+設定!$B$26))))*10^(設定!$B$27/20)),1,0))</f>
        <v>0</v>
      </c>
      <c r="G1412" s="33" t="n">
        <f aca="false">$G1411+IF($F1412=1,1,0)</f>
        <v>0</v>
      </c>
      <c r="H1412" s="0" t="str">
        <f aca="false">IF($F1412=1,$G1412,"")</f>
        <v/>
      </c>
    </row>
    <row r="1413" customFormat="false" ht="15" hidden="false" customHeight="false" outlineLevel="0" collapsed="false">
      <c r="A1413" s="30" t="n">
        <v>220.46875</v>
      </c>
      <c r="B1413" s="31" t="n">
        <v>13.724</v>
      </c>
      <c r="C1413" s="32" t="n">
        <f aca="false">IF($A1413="","",IF(設定!$B$21="dB",10^($B1413/20),ABS($B1413)))</f>
        <v>4.8551203524228</v>
      </c>
      <c r="D1413" s="32" t="n">
        <f aca="false">IF($A1413="","",$A1413^2)</f>
        <v>48606.4697265625</v>
      </c>
      <c r="E1413" s="32" t="n">
        <f aca="false">IF($A1413="","",IF($C1413&lt;=0,"",1/$C1413^2))</f>
        <v>0.042422865492295</v>
      </c>
      <c r="F1413" s="33" t="n">
        <f aca="false">IF(OR(ROW()-設定!$B$30&lt;2,ROW()+設定!$B$30&gt;13701,N($A1413)&lt;=0,N(INDEX($A$2:$A$13701,MIN(13700,MAX(1,ROW()-1+設定!$B$30))))&lt;=0,$A1413&lt;設定!$B$28,$A1413&gt;設定!$B$29),0,IF(AND($C1413&gt;=MAX(INDEX($C$1:$C$13701,MAX(1,ROW()-設定!$B$24)):INDEX($C$1:$C$13701,MAX(1,ROW()-1))),$C1413&gt;MAX(INDEX($C$1:$C$13701,MIN(13701,ROW()+1)):INDEX($C$1:$C$13701,MIN(13701,ROW()+設定!$B$24))),$C1413&gt;=設定!$B$32,$C1413&gt;=MAX(MIN(INDEX($C$1:$C$13701,MAX(1,ROW()-設定!$B$26)):INDEX($C$1:$C$13701,MAX(1,ROW()-1))),MIN(INDEX($C$1:$C$13701,MIN(13701,ROW()+1)):INDEX($C$1:$C$13701,MIN(13701,ROW()+設定!$B$26))))*10^(設定!$B$27/20)),1,0))</f>
        <v>0</v>
      </c>
      <c r="G1413" s="33" t="n">
        <f aca="false">$G1412+IF($F1413=1,1,0)</f>
        <v>0</v>
      </c>
      <c r="H1413" s="0" t="str">
        <f aca="false">IF($F1413=1,$G1413,"")</f>
        <v/>
      </c>
    </row>
    <row r="1414" customFormat="false" ht="15" hidden="false" customHeight="false" outlineLevel="0" collapsed="false">
      <c r="A1414" s="30" t="n">
        <v>220.625</v>
      </c>
      <c r="B1414" s="31" t="n">
        <v>13.5192</v>
      </c>
      <c r="C1414" s="32" t="n">
        <f aca="false">IF($A1414="","",IF(設定!$B$21="dB",10^($B1414/20),ABS($B1414)))</f>
        <v>4.7419830797066</v>
      </c>
      <c r="D1414" s="32" t="n">
        <f aca="false">IF($A1414="","",$A1414^2)</f>
        <v>48675.390625</v>
      </c>
      <c r="E1414" s="32" t="n">
        <f aca="false">IF($A1414="","",IF($C1414&lt;=0,"",1/$C1414^2))</f>
        <v>0.0444713179119487</v>
      </c>
      <c r="F1414" s="33" t="n">
        <f aca="false">IF(OR(ROW()-設定!$B$30&lt;2,ROW()+設定!$B$30&gt;13701,N($A1414)&lt;=0,N(INDEX($A$2:$A$13701,MIN(13700,MAX(1,ROW()-1+設定!$B$30))))&lt;=0,$A1414&lt;設定!$B$28,$A1414&gt;設定!$B$29),0,IF(AND($C1414&gt;=MAX(INDEX($C$1:$C$13701,MAX(1,ROW()-設定!$B$24)):INDEX($C$1:$C$13701,MAX(1,ROW()-1))),$C1414&gt;MAX(INDEX($C$1:$C$13701,MIN(13701,ROW()+1)):INDEX($C$1:$C$13701,MIN(13701,ROW()+設定!$B$24))),$C1414&gt;=設定!$B$32,$C1414&gt;=MAX(MIN(INDEX($C$1:$C$13701,MAX(1,ROW()-設定!$B$26)):INDEX($C$1:$C$13701,MAX(1,ROW()-1))),MIN(INDEX($C$1:$C$13701,MIN(13701,ROW()+1)):INDEX($C$1:$C$13701,MIN(13701,ROW()+設定!$B$26))))*10^(設定!$B$27/20)),1,0))</f>
        <v>0</v>
      </c>
      <c r="G1414" s="33" t="n">
        <f aca="false">$G1413+IF($F1414=1,1,0)</f>
        <v>0</v>
      </c>
      <c r="H1414" s="0" t="str">
        <f aca="false">IF($F1414=1,$G1414,"")</f>
        <v/>
      </c>
    </row>
    <row r="1415" customFormat="false" ht="15" hidden="false" customHeight="false" outlineLevel="0" collapsed="false">
      <c r="A1415" s="30" t="n">
        <v>220.78125</v>
      </c>
      <c r="B1415" s="31" t="n">
        <v>13.5677</v>
      </c>
      <c r="C1415" s="32" t="n">
        <f aca="false">IF($A1415="","",IF(設定!$B$21="dB",10^($B1415/20),ABS($B1415)))</f>
        <v>4.76853527879976</v>
      </c>
      <c r="D1415" s="32" t="n">
        <f aca="false">IF($A1415="","",$A1415^2)</f>
        <v>48744.3603515625</v>
      </c>
      <c r="E1415" s="32" t="n">
        <f aca="false">IF($A1415="","",IF($C1415&lt;=0,"",1/$C1415^2))</f>
        <v>0.0439774455941351</v>
      </c>
      <c r="F1415" s="33" t="n">
        <f aca="false">IF(OR(ROW()-設定!$B$30&lt;2,ROW()+設定!$B$30&gt;13701,N($A1415)&lt;=0,N(INDEX($A$2:$A$13701,MIN(13700,MAX(1,ROW()-1+設定!$B$30))))&lt;=0,$A1415&lt;設定!$B$28,$A1415&gt;設定!$B$29),0,IF(AND($C1415&gt;=MAX(INDEX($C$1:$C$13701,MAX(1,ROW()-設定!$B$24)):INDEX($C$1:$C$13701,MAX(1,ROW()-1))),$C1415&gt;MAX(INDEX($C$1:$C$13701,MIN(13701,ROW()+1)):INDEX($C$1:$C$13701,MIN(13701,ROW()+設定!$B$24))),$C1415&gt;=設定!$B$32,$C1415&gt;=MAX(MIN(INDEX($C$1:$C$13701,MAX(1,ROW()-設定!$B$26)):INDEX($C$1:$C$13701,MAX(1,ROW()-1))),MIN(INDEX($C$1:$C$13701,MIN(13701,ROW()+1)):INDEX($C$1:$C$13701,MIN(13701,ROW()+設定!$B$26))))*10^(設定!$B$27/20)),1,0))</f>
        <v>0</v>
      </c>
      <c r="G1415" s="33" t="n">
        <f aca="false">$G1414+IF($F1415=1,1,0)</f>
        <v>0</v>
      </c>
      <c r="H1415" s="0" t="str">
        <f aca="false">IF($F1415=1,$G1415,"")</f>
        <v/>
      </c>
    </row>
    <row r="1416" customFormat="false" ht="15" hidden="false" customHeight="false" outlineLevel="0" collapsed="false">
      <c r="A1416" s="30" t="n">
        <v>220.9375</v>
      </c>
      <c r="B1416" s="31" t="n">
        <v>13.6997</v>
      </c>
      <c r="C1416" s="32" t="n">
        <f aca="false">IF($A1416="","",IF(設定!$B$21="dB",10^($B1416/20),ABS($B1416)))</f>
        <v>4.84155645151747</v>
      </c>
      <c r="D1416" s="32" t="n">
        <f aca="false">IF($A1416="","",$A1416^2)</f>
        <v>48813.37890625</v>
      </c>
      <c r="E1416" s="32" t="n">
        <f aca="false">IF($A1416="","",IF($C1416&lt;=0,"",1/$C1416^2))</f>
        <v>0.0426608986888602</v>
      </c>
      <c r="F1416" s="33" t="n">
        <f aca="false">IF(OR(ROW()-設定!$B$30&lt;2,ROW()+設定!$B$30&gt;13701,N($A1416)&lt;=0,N(INDEX($A$2:$A$13701,MIN(13700,MAX(1,ROW()-1+設定!$B$30))))&lt;=0,$A1416&lt;設定!$B$28,$A1416&gt;設定!$B$29),0,IF(AND($C1416&gt;=MAX(INDEX($C$1:$C$13701,MAX(1,ROW()-設定!$B$24)):INDEX($C$1:$C$13701,MAX(1,ROW()-1))),$C1416&gt;MAX(INDEX($C$1:$C$13701,MIN(13701,ROW()+1)):INDEX($C$1:$C$13701,MIN(13701,ROW()+設定!$B$24))),$C1416&gt;=設定!$B$32,$C1416&gt;=MAX(MIN(INDEX($C$1:$C$13701,MAX(1,ROW()-設定!$B$26)):INDEX($C$1:$C$13701,MAX(1,ROW()-1))),MIN(INDEX($C$1:$C$13701,MIN(13701,ROW()+1)):INDEX($C$1:$C$13701,MIN(13701,ROW()+設定!$B$26))))*10^(設定!$B$27/20)),1,0))</f>
        <v>0</v>
      </c>
      <c r="G1416" s="33" t="n">
        <f aca="false">$G1415+IF($F1416=1,1,0)</f>
        <v>0</v>
      </c>
      <c r="H1416" s="0" t="str">
        <f aca="false">IF($F1416=1,$G1416,"")</f>
        <v/>
      </c>
    </row>
    <row r="1417" customFormat="false" ht="15" hidden="false" customHeight="false" outlineLevel="0" collapsed="false">
      <c r="A1417" s="30" t="n">
        <v>221.09375</v>
      </c>
      <c r="B1417" s="31" t="n">
        <v>13.4766</v>
      </c>
      <c r="C1417" s="32" t="n">
        <f aca="false">IF($A1417="","",IF(設定!$B$21="dB",10^($B1417/20),ABS($B1417)))</f>
        <v>4.71878293320067</v>
      </c>
      <c r="D1417" s="32" t="n">
        <f aca="false">IF($A1417="","",$A1417^2)</f>
        <v>48882.4462890625</v>
      </c>
      <c r="E1417" s="32" t="n">
        <f aca="false">IF($A1417="","",IF($C1417&lt;=0,"",1/$C1417^2))</f>
        <v>0.044909684079836</v>
      </c>
      <c r="F1417" s="33" t="n">
        <f aca="false">IF(OR(ROW()-設定!$B$30&lt;2,ROW()+設定!$B$30&gt;13701,N($A1417)&lt;=0,N(INDEX($A$2:$A$13701,MIN(13700,MAX(1,ROW()-1+設定!$B$30))))&lt;=0,$A1417&lt;設定!$B$28,$A1417&gt;設定!$B$29),0,IF(AND($C1417&gt;=MAX(INDEX($C$1:$C$13701,MAX(1,ROW()-設定!$B$24)):INDEX($C$1:$C$13701,MAX(1,ROW()-1))),$C1417&gt;MAX(INDEX($C$1:$C$13701,MIN(13701,ROW()+1)):INDEX($C$1:$C$13701,MIN(13701,ROW()+設定!$B$24))),$C1417&gt;=設定!$B$32,$C1417&gt;=MAX(MIN(INDEX($C$1:$C$13701,MAX(1,ROW()-設定!$B$26)):INDEX($C$1:$C$13701,MAX(1,ROW()-1))),MIN(INDEX($C$1:$C$13701,MIN(13701,ROW()+1)):INDEX($C$1:$C$13701,MIN(13701,ROW()+設定!$B$26))))*10^(設定!$B$27/20)),1,0))</f>
        <v>0</v>
      </c>
      <c r="G1417" s="33" t="n">
        <f aca="false">$G1416+IF($F1417=1,1,0)</f>
        <v>0</v>
      </c>
      <c r="H1417" s="0" t="str">
        <f aca="false">IF($F1417=1,$G1417,"")</f>
        <v/>
      </c>
    </row>
    <row r="1418" customFormat="false" ht="15" hidden="false" customHeight="false" outlineLevel="0" collapsed="false">
      <c r="A1418" s="30" t="n">
        <v>221.25</v>
      </c>
      <c r="B1418" s="31" t="n">
        <v>13.5803</v>
      </c>
      <c r="C1418" s="32" t="n">
        <f aca="false">IF($A1418="","",IF(設定!$B$21="dB",10^($B1418/20),ABS($B1418)))</f>
        <v>4.77545767219328</v>
      </c>
      <c r="D1418" s="32" t="n">
        <f aca="false">IF($A1418="","",$A1418^2)</f>
        <v>48951.5625</v>
      </c>
      <c r="E1418" s="32" t="n">
        <f aca="false">IF($A1418="","",IF($C1418&lt;=0,"",1/$C1418^2))</f>
        <v>0.0438500406193807</v>
      </c>
      <c r="F1418" s="33" t="n">
        <f aca="false">IF(OR(ROW()-設定!$B$30&lt;2,ROW()+設定!$B$30&gt;13701,N($A1418)&lt;=0,N(INDEX($A$2:$A$13701,MIN(13700,MAX(1,ROW()-1+設定!$B$30))))&lt;=0,$A1418&lt;設定!$B$28,$A1418&gt;設定!$B$29),0,IF(AND($C1418&gt;=MAX(INDEX($C$1:$C$13701,MAX(1,ROW()-設定!$B$24)):INDEX($C$1:$C$13701,MAX(1,ROW()-1))),$C1418&gt;MAX(INDEX($C$1:$C$13701,MIN(13701,ROW()+1)):INDEX($C$1:$C$13701,MIN(13701,ROW()+設定!$B$24))),$C1418&gt;=設定!$B$32,$C1418&gt;=MAX(MIN(INDEX($C$1:$C$13701,MAX(1,ROW()-設定!$B$26)):INDEX($C$1:$C$13701,MAX(1,ROW()-1))),MIN(INDEX($C$1:$C$13701,MIN(13701,ROW()+1)):INDEX($C$1:$C$13701,MIN(13701,ROW()+設定!$B$26))))*10^(設定!$B$27/20)),1,0))</f>
        <v>0</v>
      </c>
      <c r="G1418" s="33" t="n">
        <f aca="false">$G1417+IF($F1418=1,1,0)</f>
        <v>0</v>
      </c>
      <c r="H1418" s="0" t="str">
        <f aca="false">IF($F1418=1,$G1418,"")</f>
        <v/>
      </c>
    </row>
    <row r="1419" customFormat="false" ht="15" hidden="false" customHeight="false" outlineLevel="0" collapsed="false">
      <c r="A1419" s="30" t="n">
        <v>221.40625</v>
      </c>
      <c r="B1419" s="31" t="n">
        <v>13.472</v>
      </c>
      <c r="C1419" s="32" t="n">
        <f aca="false">IF($A1419="","",IF(設定!$B$21="dB",10^($B1419/20),ABS($B1419)))</f>
        <v>4.71628455299838</v>
      </c>
      <c r="D1419" s="32" t="n">
        <f aca="false">IF($A1419="","",$A1419^2)</f>
        <v>49020.7275390625</v>
      </c>
      <c r="E1419" s="32" t="n">
        <f aca="false">IF($A1419="","",IF($C1419&lt;=0,"",1/$C1419^2))</f>
        <v>0.0449572771301906</v>
      </c>
      <c r="F1419" s="33" t="n">
        <f aca="false">IF(OR(ROW()-設定!$B$30&lt;2,ROW()+設定!$B$30&gt;13701,N($A1419)&lt;=0,N(INDEX($A$2:$A$13701,MIN(13700,MAX(1,ROW()-1+設定!$B$30))))&lt;=0,$A1419&lt;設定!$B$28,$A1419&gt;設定!$B$29),0,IF(AND($C1419&gt;=MAX(INDEX($C$1:$C$13701,MAX(1,ROW()-設定!$B$24)):INDEX($C$1:$C$13701,MAX(1,ROW()-1))),$C1419&gt;MAX(INDEX($C$1:$C$13701,MIN(13701,ROW()+1)):INDEX($C$1:$C$13701,MIN(13701,ROW()+設定!$B$24))),$C1419&gt;=設定!$B$32,$C1419&gt;=MAX(MIN(INDEX($C$1:$C$13701,MAX(1,ROW()-設定!$B$26)):INDEX($C$1:$C$13701,MAX(1,ROW()-1))),MIN(INDEX($C$1:$C$13701,MIN(13701,ROW()+1)):INDEX($C$1:$C$13701,MIN(13701,ROW()+設定!$B$26))))*10^(設定!$B$27/20)),1,0))</f>
        <v>0</v>
      </c>
      <c r="G1419" s="33" t="n">
        <f aca="false">$G1418+IF($F1419=1,1,0)</f>
        <v>0</v>
      </c>
      <c r="H1419" s="0" t="str">
        <f aca="false">IF($F1419=1,$G1419,"")</f>
        <v/>
      </c>
    </row>
    <row r="1420" customFormat="false" ht="15" hidden="false" customHeight="false" outlineLevel="0" collapsed="false">
      <c r="A1420" s="30" t="n">
        <v>221.5625</v>
      </c>
      <c r="B1420" s="31" t="n">
        <v>13.6253</v>
      </c>
      <c r="C1420" s="32" t="n">
        <f aca="false">IF($A1420="","",IF(設定!$B$21="dB",10^($B1420/20),ABS($B1420)))</f>
        <v>4.80026264141598</v>
      </c>
      <c r="D1420" s="32" t="n">
        <f aca="false">IF($A1420="","",$A1420^2)</f>
        <v>49089.94140625</v>
      </c>
      <c r="E1420" s="32" t="n">
        <f aca="false">IF($A1420="","",IF($C1420&lt;=0,"",1/$C1420^2))</f>
        <v>0.0433980284313307</v>
      </c>
      <c r="F1420" s="33" t="n">
        <f aca="false">IF(OR(ROW()-設定!$B$30&lt;2,ROW()+設定!$B$30&gt;13701,N($A1420)&lt;=0,N(INDEX($A$2:$A$13701,MIN(13700,MAX(1,ROW()-1+設定!$B$30))))&lt;=0,$A1420&lt;設定!$B$28,$A1420&gt;設定!$B$29),0,IF(AND($C1420&gt;=MAX(INDEX($C$1:$C$13701,MAX(1,ROW()-設定!$B$24)):INDEX($C$1:$C$13701,MAX(1,ROW()-1))),$C1420&gt;MAX(INDEX($C$1:$C$13701,MIN(13701,ROW()+1)):INDEX($C$1:$C$13701,MIN(13701,ROW()+設定!$B$24))),$C1420&gt;=設定!$B$32,$C1420&gt;=MAX(MIN(INDEX($C$1:$C$13701,MAX(1,ROW()-設定!$B$26)):INDEX($C$1:$C$13701,MAX(1,ROW()-1))),MIN(INDEX($C$1:$C$13701,MIN(13701,ROW()+1)):INDEX($C$1:$C$13701,MIN(13701,ROW()+設定!$B$26))))*10^(設定!$B$27/20)),1,0))</f>
        <v>0</v>
      </c>
      <c r="G1420" s="33" t="n">
        <f aca="false">$G1419+IF($F1420=1,1,0)</f>
        <v>0</v>
      </c>
      <c r="H1420" s="0" t="str">
        <f aca="false">IF($F1420=1,$G1420,"")</f>
        <v/>
      </c>
    </row>
    <row r="1421" customFormat="false" ht="15" hidden="false" customHeight="false" outlineLevel="0" collapsed="false">
      <c r="A1421" s="30" t="n">
        <v>221.71875</v>
      </c>
      <c r="B1421" s="31" t="n">
        <v>13.7837</v>
      </c>
      <c r="C1421" s="32" t="n">
        <f aca="false">IF($A1421="","",IF(設定!$B$21="dB",10^($B1421/20),ABS($B1421)))</f>
        <v>4.8886055895702</v>
      </c>
      <c r="D1421" s="32" t="n">
        <f aca="false">IF($A1421="","",$A1421^2)</f>
        <v>49159.2041015625</v>
      </c>
      <c r="E1421" s="32" t="n">
        <f aca="false">IF($A1421="","",IF($C1421&lt;=0,"",1/$C1421^2))</f>
        <v>0.0418436923167771</v>
      </c>
      <c r="F1421" s="33" t="n">
        <f aca="false">IF(OR(ROW()-設定!$B$30&lt;2,ROW()+設定!$B$30&gt;13701,N($A1421)&lt;=0,N(INDEX($A$2:$A$13701,MIN(13700,MAX(1,ROW()-1+設定!$B$30))))&lt;=0,$A1421&lt;設定!$B$28,$A1421&gt;設定!$B$29),0,IF(AND($C1421&gt;=MAX(INDEX($C$1:$C$13701,MAX(1,ROW()-設定!$B$24)):INDEX($C$1:$C$13701,MAX(1,ROW()-1))),$C1421&gt;MAX(INDEX($C$1:$C$13701,MIN(13701,ROW()+1)):INDEX($C$1:$C$13701,MIN(13701,ROW()+設定!$B$24))),$C1421&gt;=設定!$B$32,$C1421&gt;=MAX(MIN(INDEX($C$1:$C$13701,MAX(1,ROW()-設定!$B$26)):INDEX($C$1:$C$13701,MAX(1,ROW()-1))),MIN(INDEX($C$1:$C$13701,MIN(13701,ROW()+1)):INDEX($C$1:$C$13701,MIN(13701,ROW()+設定!$B$26))))*10^(設定!$B$27/20)),1,0))</f>
        <v>0</v>
      </c>
      <c r="G1421" s="33" t="n">
        <f aca="false">$G1420+IF($F1421=1,1,0)</f>
        <v>0</v>
      </c>
      <c r="H1421" s="0" t="str">
        <f aca="false">IF($F1421=1,$G1421,"")</f>
        <v/>
      </c>
    </row>
    <row r="1422" customFormat="false" ht="15" hidden="false" customHeight="false" outlineLevel="0" collapsed="false">
      <c r="A1422" s="30" t="n">
        <v>221.875</v>
      </c>
      <c r="B1422" s="31" t="n">
        <v>13.5381</v>
      </c>
      <c r="C1422" s="32" t="n">
        <f aca="false">IF($A1422="","",IF(設定!$B$21="dB",10^($B1422/20),ABS($B1422)))</f>
        <v>4.75231259832768</v>
      </c>
      <c r="D1422" s="32" t="n">
        <f aca="false">IF($A1422="","",$A1422^2)</f>
        <v>49228.515625</v>
      </c>
      <c r="E1422" s="32" t="n">
        <f aca="false">IF($A1422="","",IF($C1422&lt;=0,"",1/$C1422^2))</f>
        <v>0.0442782043228006</v>
      </c>
      <c r="F1422" s="33" t="n">
        <f aca="false">IF(OR(ROW()-設定!$B$30&lt;2,ROW()+設定!$B$30&gt;13701,N($A1422)&lt;=0,N(INDEX($A$2:$A$13701,MIN(13700,MAX(1,ROW()-1+設定!$B$30))))&lt;=0,$A1422&lt;設定!$B$28,$A1422&gt;設定!$B$29),0,IF(AND($C1422&gt;=MAX(INDEX($C$1:$C$13701,MAX(1,ROW()-設定!$B$24)):INDEX($C$1:$C$13701,MAX(1,ROW()-1))),$C1422&gt;MAX(INDEX($C$1:$C$13701,MIN(13701,ROW()+1)):INDEX($C$1:$C$13701,MIN(13701,ROW()+設定!$B$24))),$C1422&gt;=設定!$B$32,$C1422&gt;=MAX(MIN(INDEX($C$1:$C$13701,MAX(1,ROW()-設定!$B$26)):INDEX($C$1:$C$13701,MAX(1,ROW()-1))),MIN(INDEX($C$1:$C$13701,MIN(13701,ROW()+1)):INDEX($C$1:$C$13701,MIN(13701,ROW()+設定!$B$26))))*10^(設定!$B$27/20)),1,0))</f>
        <v>0</v>
      </c>
      <c r="G1422" s="33" t="n">
        <f aca="false">$G1421+IF($F1422=1,1,0)</f>
        <v>0</v>
      </c>
      <c r="H1422" s="0" t="str">
        <f aca="false">IF($F1422=1,$G1422,"")</f>
        <v/>
      </c>
    </row>
    <row r="1423" customFormat="false" ht="15" hidden="false" customHeight="false" outlineLevel="0" collapsed="false">
      <c r="A1423" s="30" t="n">
        <v>222.03125</v>
      </c>
      <c r="B1423" s="31" t="n">
        <v>13.6425</v>
      </c>
      <c r="C1423" s="32" t="n">
        <f aca="false">IF($A1423="","",IF(設定!$B$21="dB",10^($B1423/20),ABS($B1423)))</f>
        <v>4.80977765058007</v>
      </c>
      <c r="D1423" s="32" t="n">
        <f aca="false">IF($A1423="","",$A1423^2)</f>
        <v>49297.8759765625</v>
      </c>
      <c r="E1423" s="32" t="n">
        <f aca="false">IF($A1423="","",IF($C1423&lt;=0,"",1/$C1423^2))</f>
        <v>0.0432264927707055</v>
      </c>
      <c r="F1423" s="33" t="n">
        <f aca="false">IF(OR(ROW()-設定!$B$30&lt;2,ROW()+設定!$B$30&gt;13701,N($A1423)&lt;=0,N(INDEX($A$2:$A$13701,MIN(13700,MAX(1,ROW()-1+設定!$B$30))))&lt;=0,$A1423&lt;設定!$B$28,$A1423&gt;設定!$B$29),0,IF(AND($C1423&gt;=MAX(INDEX($C$1:$C$13701,MAX(1,ROW()-設定!$B$24)):INDEX($C$1:$C$13701,MAX(1,ROW()-1))),$C1423&gt;MAX(INDEX($C$1:$C$13701,MIN(13701,ROW()+1)):INDEX($C$1:$C$13701,MIN(13701,ROW()+設定!$B$24))),$C1423&gt;=設定!$B$32,$C1423&gt;=MAX(MIN(INDEX($C$1:$C$13701,MAX(1,ROW()-設定!$B$26)):INDEX($C$1:$C$13701,MAX(1,ROW()-1))),MIN(INDEX($C$1:$C$13701,MIN(13701,ROW()+1)):INDEX($C$1:$C$13701,MIN(13701,ROW()+設定!$B$26))))*10^(設定!$B$27/20)),1,0))</f>
        <v>0</v>
      </c>
      <c r="G1423" s="33" t="n">
        <f aca="false">$G1422+IF($F1423=1,1,0)</f>
        <v>0</v>
      </c>
      <c r="H1423" s="0" t="str">
        <f aca="false">IF($F1423=1,$G1423,"")</f>
        <v/>
      </c>
    </row>
    <row r="1424" customFormat="false" ht="15" hidden="false" customHeight="false" outlineLevel="0" collapsed="false">
      <c r="A1424" s="30" t="n">
        <v>222.1875</v>
      </c>
      <c r="B1424" s="31" t="n">
        <v>13.527</v>
      </c>
      <c r="C1424" s="32" t="n">
        <f aca="false">IF($A1424="","",IF(設定!$B$21="dB",10^($B1424/20),ABS($B1424)))</f>
        <v>4.7462433319157</v>
      </c>
      <c r="D1424" s="32" t="n">
        <f aca="false">IF($A1424="","",$A1424^2)</f>
        <v>49367.28515625</v>
      </c>
      <c r="E1424" s="32" t="n">
        <f aca="false">IF($A1424="","",IF($C1424&lt;=0,"",1/$C1424^2))</f>
        <v>0.0443915183789551</v>
      </c>
      <c r="F1424" s="33" t="n">
        <f aca="false">IF(OR(ROW()-設定!$B$30&lt;2,ROW()+設定!$B$30&gt;13701,N($A1424)&lt;=0,N(INDEX($A$2:$A$13701,MIN(13700,MAX(1,ROW()-1+設定!$B$30))))&lt;=0,$A1424&lt;設定!$B$28,$A1424&gt;設定!$B$29),0,IF(AND($C1424&gt;=MAX(INDEX($C$1:$C$13701,MAX(1,ROW()-設定!$B$24)):INDEX($C$1:$C$13701,MAX(1,ROW()-1))),$C1424&gt;MAX(INDEX($C$1:$C$13701,MIN(13701,ROW()+1)):INDEX($C$1:$C$13701,MIN(13701,ROW()+設定!$B$24))),$C1424&gt;=設定!$B$32,$C1424&gt;=MAX(MIN(INDEX($C$1:$C$13701,MAX(1,ROW()-設定!$B$26)):INDEX($C$1:$C$13701,MAX(1,ROW()-1))),MIN(INDEX($C$1:$C$13701,MIN(13701,ROW()+1)):INDEX($C$1:$C$13701,MIN(13701,ROW()+設定!$B$26))))*10^(設定!$B$27/20)),1,0))</f>
        <v>0</v>
      </c>
      <c r="G1424" s="33" t="n">
        <f aca="false">$G1423+IF($F1424=1,1,0)</f>
        <v>0</v>
      </c>
      <c r="H1424" s="0" t="str">
        <f aca="false">IF($F1424=1,$G1424,"")</f>
        <v/>
      </c>
    </row>
    <row r="1425" customFormat="false" ht="15" hidden="false" customHeight="false" outlineLevel="0" collapsed="false">
      <c r="A1425" s="30" t="n">
        <v>222.34375</v>
      </c>
      <c r="B1425" s="31" t="n">
        <v>13.5029</v>
      </c>
      <c r="C1425" s="32" t="n">
        <f aca="false">IF($A1425="","",IF(設定!$B$21="dB",10^($B1425/20),ABS($B1425)))</f>
        <v>4.73309258636235</v>
      </c>
      <c r="D1425" s="32" t="n">
        <f aca="false">IF($A1425="","",$A1425^2)</f>
        <v>49436.7431640625</v>
      </c>
      <c r="E1425" s="32" t="n">
        <f aca="false">IF($A1425="","",IF($C1425&lt;=0,"",1/$C1425^2))</f>
        <v>0.0446385418890226</v>
      </c>
      <c r="F1425" s="33" t="n">
        <f aca="false">IF(OR(ROW()-設定!$B$30&lt;2,ROW()+設定!$B$30&gt;13701,N($A1425)&lt;=0,N(INDEX($A$2:$A$13701,MIN(13700,MAX(1,ROW()-1+設定!$B$30))))&lt;=0,$A1425&lt;設定!$B$28,$A1425&gt;設定!$B$29),0,IF(AND($C1425&gt;=MAX(INDEX($C$1:$C$13701,MAX(1,ROW()-設定!$B$24)):INDEX($C$1:$C$13701,MAX(1,ROW()-1))),$C1425&gt;MAX(INDEX($C$1:$C$13701,MIN(13701,ROW()+1)):INDEX($C$1:$C$13701,MIN(13701,ROW()+設定!$B$24))),$C1425&gt;=設定!$B$32,$C1425&gt;=MAX(MIN(INDEX($C$1:$C$13701,MAX(1,ROW()-設定!$B$26)):INDEX($C$1:$C$13701,MAX(1,ROW()-1))),MIN(INDEX($C$1:$C$13701,MIN(13701,ROW()+1)):INDEX($C$1:$C$13701,MIN(13701,ROW()+設定!$B$26))))*10^(設定!$B$27/20)),1,0))</f>
        <v>0</v>
      </c>
      <c r="G1425" s="33" t="n">
        <f aca="false">$G1424+IF($F1425=1,1,0)</f>
        <v>0</v>
      </c>
      <c r="H1425" s="0" t="str">
        <f aca="false">IF($F1425=1,$G1425,"")</f>
        <v/>
      </c>
    </row>
    <row r="1426" customFormat="false" ht="15" hidden="false" customHeight="false" outlineLevel="0" collapsed="false">
      <c r="A1426" s="30" t="n">
        <v>222.5</v>
      </c>
      <c r="B1426" s="31" t="n">
        <v>13.4954</v>
      </c>
      <c r="C1426" s="32" t="n">
        <f aca="false">IF($A1426="","",IF(設定!$B$21="dB",10^($B1426/20),ABS($B1426)))</f>
        <v>4.72900746964041</v>
      </c>
      <c r="D1426" s="32" t="n">
        <f aca="false">IF($A1426="","",$A1426^2)</f>
        <v>49506.25</v>
      </c>
      <c r="E1426" s="32" t="n">
        <f aca="false">IF($A1426="","",IF($C1426&lt;=0,"",1/$C1426^2))</f>
        <v>0.0447156965213575</v>
      </c>
      <c r="F1426" s="33" t="n">
        <f aca="false">IF(OR(ROW()-設定!$B$30&lt;2,ROW()+設定!$B$30&gt;13701,N($A1426)&lt;=0,N(INDEX($A$2:$A$13701,MIN(13700,MAX(1,ROW()-1+設定!$B$30))))&lt;=0,$A1426&lt;設定!$B$28,$A1426&gt;設定!$B$29),0,IF(AND($C1426&gt;=MAX(INDEX($C$1:$C$13701,MAX(1,ROW()-設定!$B$24)):INDEX($C$1:$C$13701,MAX(1,ROW()-1))),$C1426&gt;MAX(INDEX($C$1:$C$13701,MIN(13701,ROW()+1)):INDEX($C$1:$C$13701,MIN(13701,ROW()+設定!$B$24))),$C1426&gt;=設定!$B$32,$C1426&gt;=MAX(MIN(INDEX($C$1:$C$13701,MAX(1,ROW()-設定!$B$26)):INDEX($C$1:$C$13701,MAX(1,ROW()-1))),MIN(INDEX($C$1:$C$13701,MIN(13701,ROW()+1)):INDEX($C$1:$C$13701,MIN(13701,ROW()+設定!$B$26))))*10^(設定!$B$27/20)),1,0))</f>
        <v>0</v>
      </c>
      <c r="G1426" s="33" t="n">
        <f aca="false">$G1425+IF($F1426=1,1,0)</f>
        <v>0</v>
      </c>
      <c r="H1426" s="0" t="str">
        <f aca="false">IF($F1426=1,$G1426,"")</f>
        <v/>
      </c>
    </row>
    <row r="1427" customFormat="false" ht="15" hidden="false" customHeight="false" outlineLevel="0" collapsed="false">
      <c r="A1427" s="30" t="n">
        <v>222.65625</v>
      </c>
      <c r="B1427" s="31" t="n">
        <v>13.7774</v>
      </c>
      <c r="C1427" s="32" t="n">
        <f aca="false">IF($A1427="","",IF(設定!$B$21="dB",10^($B1427/20),ABS($B1427)))</f>
        <v>4.88506109959807</v>
      </c>
      <c r="D1427" s="32" t="n">
        <f aca="false">IF($A1427="","",$A1427^2)</f>
        <v>49575.8056640625</v>
      </c>
      <c r="E1427" s="32" t="n">
        <f aca="false">IF($A1427="","",IF($C1427&lt;=0,"",1/$C1427^2))</f>
        <v>0.0419044360215666</v>
      </c>
      <c r="F1427" s="33" t="n">
        <f aca="false">IF(OR(ROW()-設定!$B$30&lt;2,ROW()+設定!$B$30&gt;13701,N($A1427)&lt;=0,N(INDEX($A$2:$A$13701,MIN(13700,MAX(1,ROW()-1+設定!$B$30))))&lt;=0,$A1427&lt;設定!$B$28,$A1427&gt;設定!$B$29),0,IF(AND($C1427&gt;=MAX(INDEX($C$1:$C$13701,MAX(1,ROW()-設定!$B$24)):INDEX($C$1:$C$13701,MAX(1,ROW()-1))),$C1427&gt;MAX(INDEX($C$1:$C$13701,MIN(13701,ROW()+1)):INDEX($C$1:$C$13701,MIN(13701,ROW()+設定!$B$24))),$C1427&gt;=設定!$B$32,$C1427&gt;=MAX(MIN(INDEX($C$1:$C$13701,MAX(1,ROW()-設定!$B$26)):INDEX($C$1:$C$13701,MAX(1,ROW()-1))),MIN(INDEX($C$1:$C$13701,MIN(13701,ROW()+1)):INDEX($C$1:$C$13701,MIN(13701,ROW()+設定!$B$26))))*10^(設定!$B$27/20)),1,0))</f>
        <v>0</v>
      </c>
      <c r="G1427" s="33" t="n">
        <f aca="false">$G1426+IF($F1427=1,1,0)</f>
        <v>0</v>
      </c>
      <c r="H1427" s="0" t="str">
        <f aca="false">IF($F1427=1,$G1427,"")</f>
        <v/>
      </c>
    </row>
    <row r="1428" customFormat="false" ht="15" hidden="false" customHeight="false" outlineLevel="0" collapsed="false">
      <c r="A1428" s="30" t="n">
        <v>222.8125</v>
      </c>
      <c r="B1428" s="31" t="n">
        <v>13.8718</v>
      </c>
      <c r="C1428" s="32" t="n">
        <f aca="false">IF($A1428="","",IF(設定!$B$21="dB",10^($B1428/20),ABS($B1428)))</f>
        <v>4.93844248302647</v>
      </c>
      <c r="D1428" s="32" t="n">
        <f aca="false">IF($A1428="","",$A1428^2)</f>
        <v>49645.41015625</v>
      </c>
      <c r="E1428" s="32" t="n">
        <f aca="false">IF($A1428="","",IF($C1428&lt;=0,"",1/$C1428^2))</f>
        <v>0.0410034122841006</v>
      </c>
      <c r="F1428" s="33" t="n">
        <f aca="false">IF(OR(ROW()-設定!$B$30&lt;2,ROW()+設定!$B$30&gt;13701,N($A1428)&lt;=0,N(INDEX($A$2:$A$13701,MIN(13700,MAX(1,ROW()-1+設定!$B$30))))&lt;=0,$A1428&lt;設定!$B$28,$A1428&gt;設定!$B$29),0,IF(AND($C1428&gt;=MAX(INDEX($C$1:$C$13701,MAX(1,ROW()-設定!$B$24)):INDEX($C$1:$C$13701,MAX(1,ROW()-1))),$C1428&gt;MAX(INDEX($C$1:$C$13701,MIN(13701,ROW()+1)):INDEX($C$1:$C$13701,MIN(13701,ROW()+設定!$B$24))),$C1428&gt;=設定!$B$32,$C1428&gt;=MAX(MIN(INDEX($C$1:$C$13701,MAX(1,ROW()-設定!$B$26)):INDEX($C$1:$C$13701,MAX(1,ROW()-1))),MIN(INDEX($C$1:$C$13701,MIN(13701,ROW()+1)):INDEX($C$1:$C$13701,MIN(13701,ROW()+設定!$B$26))))*10^(設定!$B$27/20)),1,0))</f>
        <v>0</v>
      </c>
      <c r="G1428" s="33" t="n">
        <f aca="false">$G1427+IF($F1428=1,1,0)</f>
        <v>0</v>
      </c>
      <c r="H1428" s="0" t="str">
        <f aca="false">IF($F1428=1,$G1428,"")</f>
        <v/>
      </c>
    </row>
    <row r="1429" customFormat="false" ht="15" hidden="false" customHeight="false" outlineLevel="0" collapsed="false">
      <c r="A1429" s="30" t="n">
        <v>222.96875</v>
      </c>
      <c r="B1429" s="31" t="n">
        <v>13.6813</v>
      </c>
      <c r="C1429" s="32" t="n">
        <f aca="false">IF($A1429="","",IF(設定!$B$21="dB",10^($B1429/20),ABS($B1429)))</f>
        <v>4.83131105910207</v>
      </c>
      <c r="D1429" s="32" t="n">
        <f aca="false">IF($A1429="","",$A1429^2)</f>
        <v>49715.0634765625</v>
      </c>
      <c r="E1429" s="32" t="n">
        <f aca="false">IF($A1429="","",IF($C1429&lt;=0,"",1/$C1429^2))</f>
        <v>0.0428420259568433</v>
      </c>
      <c r="F1429" s="33" t="n">
        <f aca="false">IF(OR(ROW()-設定!$B$30&lt;2,ROW()+設定!$B$30&gt;13701,N($A1429)&lt;=0,N(INDEX($A$2:$A$13701,MIN(13700,MAX(1,ROW()-1+設定!$B$30))))&lt;=0,$A1429&lt;設定!$B$28,$A1429&gt;設定!$B$29),0,IF(AND($C1429&gt;=MAX(INDEX($C$1:$C$13701,MAX(1,ROW()-設定!$B$24)):INDEX($C$1:$C$13701,MAX(1,ROW()-1))),$C1429&gt;MAX(INDEX($C$1:$C$13701,MIN(13701,ROW()+1)):INDEX($C$1:$C$13701,MIN(13701,ROW()+設定!$B$24))),$C1429&gt;=設定!$B$32,$C1429&gt;=MAX(MIN(INDEX($C$1:$C$13701,MAX(1,ROW()-設定!$B$26)):INDEX($C$1:$C$13701,MAX(1,ROW()-1))),MIN(INDEX($C$1:$C$13701,MIN(13701,ROW()+1)):INDEX($C$1:$C$13701,MIN(13701,ROW()+設定!$B$26))))*10^(設定!$B$27/20)),1,0))</f>
        <v>0</v>
      </c>
      <c r="G1429" s="33" t="n">
        <f aca="false">$G1428+IF($F1429=1,1,0)</f>
        <v>0</v>
      </c>
      <c r="H1429" s="0" t="str">
        <f aca="false">IF($F1429=1,$G1429,"")</f>
        <v/>
      </c>
    </row>
    <row r="1430" customFormat="false" ht="15" hidden="false" customHeight="false" outlineLevel="0" collapsed="false">
      <c r="A1430" s="30" t="n">
        <v>223.125</v>
      </c>
      <c r="B1430" s="31" t="n">
        <v>13.558</v>
      </c>
      <c r="C1430" s="32" t="n">
        <f aca="false">IF($A1430="","",IF(設定!$B$21="dB",10^($B1430/20),ABS($B1430)))</f>
        <v>4.76321297145583</v>
      </c>
      <c r="D1430" s="32" t="n">
        <f aca="false">IF($A1430="","",$A1430^2)</f>
        <v>49784.765625</v>
      </c>
      <c r="E1430" s="32" t="n">
        <f aca="false">IF($A1430="","",IF($C1430&lt;=0,"",1/$C1430^2))</f>
        <v>0.0440757793241537</v>
      </c>
      <c r="F1430" s="33" t="n">
        <f aca="false">IF(OR(ROW()-設定!$B$30&lt;2,ROW()+設定!$B$30&gt;13701,N($A1430)&lt;=0,N(INDEX($A$2:$A$13701,MIN(13700,MAX(1,ROW()-1+設定!$B$30))))&lt;=0,$A1430&lt;設定!$B$28,$A1430&gt;設定!$B$29),0,IF(AND($C1430&gt;=MAX(INDEX($C$1:$C$13701,MAX(1,ROW()-設定!$B$24)):INDEX($C$1:$C$13701,MAX(1,ROW()-1))),$C1430&gt;MAX(INDEX($C$1:$C$13701,MIN(13701,ROW()+1)):INDEX($C$1:$C$13701,MIN(13701,ROW()+設定!$B$24))),$C1430&gt;=設定!$B$32,$C1430&gt;=MAX(MIN(INDEX($C$1:$C$13701,MAX(1,ROW()-設定!$B$26)):INDEX($C$1:$C$13701,MAX(1,ROW()-1))),MIN(INDEX($C$1:$C$13701,MIN(13701,ROW()+1)):INDEX($C$1:$C$13701,MIN(13701,ROW()+設定!$B$26))))*10^(設定!$B$27/20)),1,0))</f>
        <v>0</v>
      </c>
      <c r="G1430" s="33" t="n">
        <f aca="false">$G1429+IF($F1430=1,1,0)</f>
        <v>0</v>
      </c>
      <c r="H1430" s="0" t="str">
        <f aca="false">IF($F1430=1,$G1430,"")</f>
        <v/>
      </c>
    </row>
    <row r="1431" customFormat="false" ht="15" hidden="false" customHeight="false" outlineLevel="0" collapsed="false">
      <c r="A1431" s="30" t="n">
        <v>223.28125</v>
      </c>
      <c r="B1431" s="31" t="n">
        <v>13.7083</v>
      </c>
      <c r="C1431" s="32" t="n">
        <f aca="false">IF($A1431="","",IF(設定!$B$21="dB",10^($B1431/20),ABS($B1431)))</f>
        <v>4.84635250659675</v>
      </c>
      <c r="D1431" s="32" t="n">
        <f aca="false">IF($A1431="","",$A1431^2)</f>
        <v>49854.5166015625</v>
      </c>
      <c r="E1431" s="32" t="n">
        <f aca="false">IF($A1431="","",IF($C1431&lt;=0,"",1/$C1431^2))</f>
        <v>0.0425765041759612</v>
      </c>
      <c r="F1431" s="33" t="n">
        <f aca="false">IF(OR(ROW()-設定!$B$30&lt;2,ROW()+設定!$B$30&gt;13701,N($A1431)&lt;=0,N(INDEX($A$2:$A$13701,MIN(13700,MAX(1,ROW()-1+設定!$B$30))))&lt;=0,$A1431&lt;設定!$B$28,$A1431&gt;設定!$B$29),0,IF(AND($C1431&gt;=MAX(INDEX($C$1:$C$13701,MAX(1,ROW()-設定!$B$24)):INDEX($C$1:$C$13701,MAX(1,ROW()-1))),$C1431&gt;MAX(INDEX($C$1:$C$13701,MIN(13701,ROW()+1)):INDEX($C$1:$C$13701,MIN(13701,ROW()+設定!$B$24))),$C1431&gt;=設定!$B$32,$C1431&gt;=MAX(MIN(INDEX($C$1:$C$13701,MAX(1,ROW()-設定!$B$26)):INDEX($C$1:$C$13701,MAX(1,ROW()-1))),MIN(INDEX($C$1:$C$13701,MIN(13701,ROW()+1)):INDEX($C$1:$C$13701,MIN(13701,ROW()+設定!$B$26))))*10^(設定!$B$27/20)),1,0))</f>
        <v>0</v>
      </c>
      <c r="G1431" s="33" t="n">
        <f aca="false">$G1430+IF($F1431=1,1,0)</f>
        <v>0</v>
      </c>
      <c r="H1431" s="0" t="str">
        <f aca="false">IF($F1431=1,$G1431,"")</f>
        <v/>
      </c>
    </row>
    <row r="1432" customFormat="false" ht="15" hidden="false" customHeight="false" outlineLevel="0" collapsed="false">
      <c r="A1432" s="30" t="n">
        <v>223.4375</v>
      </c>
      <c r="B1432" s="31" t="n">
        <v>13.6024</v>
      </c>
      <c r="C1432" s="32" t="n">
        <f aca="false">IF($A1432="","",IF(設定!$B$21="dB",10^($B1432/20),ABS($B1432)))</f>
        <v>4.78762360977264</v>
      </c>
      <c r="D1432" s="32" t="n">
        <f aca="false">IF($A1432="","",$A1432^2)</f>
        <v>49924.31640625</v>
      </c>
      <c r="E1432" s="32" t="n">
        <f aca="false">IF($A1432="","",IF($C1432&lt;=0,"",1/$C1432^2))</f>
        <v>0.0436274671317967</v>
      </c>
      <c r="F1432" s="33" t="n">
        <f aca="false">IF(OR(ROW()-設定!$B$30&lt;2,ROW()+設定!$B$30&gt;13701,N($A1432)&lt;=0,N(INDEX($A$2:$A$13701,MIN(13700,MAX(1,ROW()-1+設定!$B$30))))&lt;=0,$A1432&lt;設定!$B$28,$A1432&gt;設定!$B$29),0,IF(AND($C1432&gt;=MAX(INDEX($C$1:$C$13701,MAX(1,ROW()-設定!$B$24)):INDEX($C$1:$C$13701,MAX(1,ROW()-1))),$C1432&gt;MAX(INDEX($C$1:$C$13701,MIN(13701,ROW()+1)):INDEX($C$1:$C$13701,MIN(13701,ROW()+設定!$B$24))),$C1432&gt;=設定!$B$32,$C1432&gt;=MAX(MIN(INDEX($C$1:$C$13701,MAX(1,ROW()-設定!$B$26)):INDEX($C$1:$C$13701,MAX(1,ROW()-1))),MIN(INDEX($C$1:$C$13701,MIN(13701,ROW()+1)):INDEX($C$1:$C$13701,MIN(13701,ROW()+設定!$B$26))))*10^(設定!$B$27/20)),1,0))</f>
        <v>0</v>
      </c>
      <c r="G1432" s="33" t="n">
        <f aca="false">$G1431+IF($F1432=1,1,0)</f>
        <v>0</v>
      </c>
      <c r="H1432" s="0" t="str">
        <f aca="false">IF($F1432=1,$G1432,"")</f>
        <v/>
      </c>
    </row>
    <row r="1433" customFormat="false" ht="15" hidden="false" customHeight="false" outlineLevel="0" collapsed="false">
      <c r="A1433" s="30" t="n">
        <v>223.59375</v>
      </c>
      <c r="B1433" s="31" t="n">
        <v>13.7222</v>
      </c>
      <c r="C1433" s="32" t="n">
        <f aca="false">IF($A1433="","",IF(設定!$B$21="dB",10^($B1433/20),ABS($B1433)))</f>
        <v>4.85411431717074</v>
      </c>
      <c r="D1433" s="32" t="n">
        <f aca="false">IF($A1433="","",$A1433^2)</f>
        <v>49994.1650390625</v>
      </c>
      <c r="E1433" s="32" t="n">
        <f aca="false">IF($A1433="","",IF($C1433&lt;=0,"",1/$C1433^2))</f>
        <v>0.0424404519429134</v>
      </c>
      <c r="F1433" s="33" t="n">
        <f aca="false">IF(OR(ROW()-設定!$B$30&lt;2,ROW()+設定!$B$30&gt;13701,N($A1433)&lt;=0,N(INDEX($A$2:$A$13701,MIN(13700,MAX(1,ROW()-1+設定!$B$30))))&lt;=0,$A1433&lt;設定!$B$28,$A1433&gt;設定!$B$29),0,IF(AND($C1433&gt;=MAX(INDEX($C$1:$C$13701,MAX(1,ROW()-設定!$B$24)):INDEX($C$1:$C$13701,MAX(1,ROW()-1))),$C1433&gt;MAX(INDEX($C$1:$C$13701,MIN(13701,ROW()+1)):INDEX($C$1:$C$13701,MIN(13701,ROW()+設定!$B$24))),$C1433&gt;=設定!$B$32,$C1433&gt;=MAX(MIN(INDEX($C$1:$C$13701,MAX(1,ROW()-設定!$B$26)):INDEX($C$1:$C$13701,MAX(1,ROW()-1))),MIN(INDEX($C$1:$C$13701,MIN(13701,ROW()+1)):INDEX($C$1:$C$13701,MIN(13701,ROW()+設定!$B$26))))*10^(設定!$B$27/20)),1,0))</f>
        <v>0</v>
      </c>
      <c r="G1433" s="33" t="n">
        <f aca="false">$G1432+IF($F1433=1,1,0)</f>
        <v>0</v>
      </c>
      <c r="H1433" s="0" t="str">
        <f aca="false">IF($F1433=1,$G1433,"")</f>
        <v/>
      </c>
    </row>
    <row r="1434" customFormat="false" ht="15" hidden="false" customHeight="false" outlineLevel="0" collapsed="false">
      <c r="A1434" s="30" t="n">
        <v>223.75</v>
      </c>
      <c r="B1434" s="31" t="n">
        <v>13.6715</v>
      </c>
      <c r="C1434" s="32" t="n">
        <f aca="false">IF($A1434="","",IF(設定!$B$21="dB",10^($B1434/20),ABS($B1434)))</f>
        <v>4.82586312567701</v>
      </c>
      <c r="D1434" s="32" t="n">
        <f aca="false">IF($A1434="","",$A1434^2)</f>
        <v>50064.0625</v>
      </c>
      <c r="E1434" s="32" t="n">
        <f aca="false">IF($A1434="","",IF($C1434&lt;=0,"",1/$C1434^2))</f>
        <v>0.0429388095756245</v>
      </c>
      <c r="F1434" s="33" t="n">
        <f aca="false">IF(OR(ROW()-設定!$B$30&lt;2,ROW()+設定!$B$30&gt;13701,N($A1434)&lt;=0,N(INDEX($A$2:$A$13701,MIN(13700,MAX(1,ROW()-1+設定!$B$30))))&lt;=0,$A1434&lt;設定!$B$28,$A1434&gt;設定!$B$29),0,IF(AND($C1434&gt;=MAX(INDEX($C$1:$C$13701,MAX(1,ROW()-設定!$B$24)):INDEX($C$1:$C$13701,MAX(1,ROW()-1))),$C1434&gt;MAX(INDEX($C$1:$C$13701,MIN(13701,ROW()+1)):INDEX($C$1:$C$13701,MIN(13701,ROW()+設定!$B$24))),$C1434&gt;=設定!$B$32,$C1434&gt;=MAX(MIN(INDEX($C$1:$C$13701,MAX(1,ROW()-設定!$B$26)):INDEX($C$1:$C$13701,MAX(1,ROW()-1))),MIN(INDEX($C$1:$C$13701,MIN(13701,ROW()+1)):INDEX($C$1:$C$13701,MIN(13701,ROW()+設定!$B$26))))*10^(設定!$B$27/20)),1,0))</f>
        <v>0</v>
      </c>
      <c r="G1434" s="33" t="n">
        <f aca="false">$G1433+IF($F1434=1,1,0)</f>
        <v>0</v>
      </c>
      <c r="H1434" s="0" t="str">
        <f aca="false">IF($F1434=1,$G1434,"")</f>
        <v/>
      </c>
    </row>
    <row r="1435" customFormat="false" ht="15" hidden="false" customHeight="false" outlineLevel="0" collapsed="false">
      <c r="A1435" s="30" t="n">
        <v>223.90625</v>
      </c>
      <c r="B1435" s="31" t="n">
        <v>13.6727</v>
      </c>
      <c r="C1435" s="32" t="n">
        <f aca="false">IF($A1435="","",IF(設定!$B$21="dB",10^($B1435/20),ABS($B1435)))</f>
        <v>4.82652988936399</v>
      </c>
      <c r="D1435" s="32" t="n">
        <f aca="false">IF($A1435="","",$A1435^2)</f>
        <v>50134.0087890625</v>
      </c>
      <c r="E1435" s="32" t="n">
        <f aca="false">IF($A1435="","",IF($C1435&lt;=0,"",1/$C1435^2))</f>
        <v>0.0429269467830645</v>
      </c>
      <c r="F1435" s="33" t="n">
        <f aca="false">IF(OR(ROW()-設定!$B$30&lt;2,ROW()+設定!$B$30&gt;13701,N($A1435)&lt;=0,N(INDEX($A$2:$A$13701,MIN(13700,MAX(1,ROW()-1+設定!$B$30))))&lt;=0,$A1435&lt;設定!$B$28,$A1435&gt;設定!$B$29),0,IF(AND($C1435&gt;=MAX(INDEX($C$1:$C$13701,MAX(1,ROW()-設定!$B$24)):INDEX($C$1:$C$13701,MAX(1,ROW()-1))),$C1435&gt;MAX(INDEX($C$1:$C$13701,MIN(13701,ROW()+1)):INDEX($C$1:$C$13701,MIN(13701,ROW()+設定!$B$24))),$C1435&gt;=設定!$B$32,$C1435&gt;=MAX(MIN(INDEX($C$1:$C$13701,MAX(1,ROW()-設定!$B$26)):INDEX($C$1:$C$13701,MAX(1,ROW()-1))),MIN(INDEX($C$1:$C$13701,MIN(13701,ROW()+1)):INDEX($C$1:$C$13701,MIN(13701,ROW()+設定!$B$26))))*10^(設定!$B$27/20)),1,0))</f>
        <v>0</v>
      </c>
      <c r="G1435" s="33" t="n">
        <f aca="false">$G1434+IF($F1435=1,1,0)</f>
        <v>0</v>
      </c>
      <c r="H1435" s="0" t="str">
        <f aca="false">IF($F1435=1,$G1435,"")</f>
        <v/>
      </c>
    </row>
    <row r="1436" customFormat="false" ht="15" hidden="false" customHeight="false" outlineLevel="0" collapsed="false">
      <c r="A1436" s="30" t="n">
        <v>224.0625</v>
      </c>
      <c r="B1436" s="31" t="n">
        <v>13.7088</v>
      </c>
      <c r="C1436" s="32" t="n">
        <f aca="false">IF($A1436="","",IF(設定!$B$21="dB",10^($B1436/20),ABS($B1436)))</f>
        <v>4.84663149310247</v>
      </c>
      <c r="D1436" s="32" t="n">
        <f aca="false">IF($A1436="","",$A1436^2)</f>
        <v>50204.00390625</v>
      </c>
      <c r="E1436" s="32" t="n">
        <f aca="false">IF($A1436="","",IF($C1436&lt;=0,"",1/$C1436^2))</f>
        <v>0.0425716026569293</v>
      </c>
      <c r="F1436" s="33" t="n">
        <f aca="false">IF(OR(ROW()-設定!$B$30&lt;2,ROW()+設定!$B$30&gt;13701,N($A1436)&lt;=0,N(INDEX($A$2:$A$13701,MIN(13700,MAX(1,ROW()-1+設定!$B$30))))&lt;=0,$A1436&lt;設定!$B$28,$A1436&gt;設定!$B$29),0,IF(AND($C1436&gt;=MAX(INDEX($C$1:$C$13701,MAX(1,ROW()-設定!$B$24)):INDEX($C$1:$C$13701,MAX(1,ROW()-1))),$C1436&gt;MAX(INDEX($C$1:$C$13701,MIN(13701,ROW()+1)):INDEX($C$1:$C$13701,MIN(13701,ROW()+設定!$B$24))),$C1436&gt;=設定!$B$32,$C1436&gt;=MAX(MIN(INDEX($C$1:$C$13701,MAX(1,ROW()-設定!$B$26)):INDEX($C$1:$C$13701,MAX(1,ROW()-1))),MIN(INDEX($C$1:$C$13701,MIN(13701,ROW()+1)):INDEX($C$1:$C$13701,MIN(13701,ROW()+設定!$B$26))))*10^(設定!$B$27/20)),1,0))</f>
        <v>0</v>
      </c>
      <c r="G1436" s="33" t="n">
        <f aca="false">$G1435+IF($F1436=1,1,0)</f>
        <v>0</v>
      </c>
      <c r="H1436" s="0" t="str">
        <f aca="false">IF($F1436=1,$G1436,"")</f>
        <v/>
      </c>
    </row>
    <row r="1437" customFormat="false" ht="15" hidden="false" customHeight="false" outlineLevel="0" collapsed="false">
      <c r="A1437" s="30" t="n">
        <v>224.21875</v>
      </c>
      <c r="B1437" s="31" t="n">
        <v>13.5869</v>
      </c>
      <c r="C1437" s="32" t="n">
        <f aca="false">IF($A1437="","",IF(設定!$B$21="dB",10^($B1437/20),ABS($B1437)))</f>
        <v>4.77908769738544</v>
      </c>
      <c r="D1437" s="32" t="n">
        <f aca="false">IF($A1437="","",$A1437^2)</f>
        <v>50274.0478515625</v>
      </c>
      <c r="E1437" s="32" t="n">
        <f aca="false">IF($A1437="","",IF($C1437&lt;=0,"",1/$C1437^2))</f>
        <v>0.0437834520528178</v>
      </c>
      <c r="F1437" s="33" t="n">
        <f aca="false">IF(OR(ROW()-設定!$B$30&lt;2,ROW()+設定!$B$30&gt;13701,N($A1437)&lt;=0,N(INDEX($A$2:$A$13701,MIN(13700,MAX(1,ROW()-1+設定!$B$30))))&lt;=0,$A1437&lt;設定!$B$28,$A1437&gt;設定!$B$29),0,IF(AND($C1437&gt;=MAX(INDEX($C$1:$C$13701,MAX(1,ROW()-設定!$B$24)):INDEX($C$1:$C$13701,MAX(1,ROW()-1))),$C1437&gt;MAX(INDEX($C$1:$C$13701,MIN(13701,ROW()+1)):INDEX($C$1:$C$13701,MIN(13701,ROW()+設定!$B$24))),$C1437&gt;=設定!$B$32,$C1437&gt;=MAX(MIN(INDEX($C$1:$C$13701,MAX(1,ROW()-設定!$B$26)):INDEX($C$1:$C$13701,MAX(1,ROW()-1))),MIN(INDEX($C$1:$C$13701,MIN(13701,ROW()+1)):INDEX($C$1:$C$13701,MIN(13701,ROW()+設定!$B$26))))*10^(設定!$B$27/20)),1,0))</f>
        <v>0</v>
      </c>
      <c r="G1437" s="33" t="n">
        <f aca="false">$G1436+IF($F1437=1,1,0)</f>
        <v>0</v>
      </c>
      <c r="H1437" s="0" t="str">
        <f aca="false">IF($F1437=1,$G1437,"")</f>
        <v/>
      </c>
    </row>
    <row r="1438" customFormat="false" ht="15" hidden="false" customHeight="false" outlineLevel="0" collapsed="false">
      <c r="A1438" s="30" t="n">
        <v>224.375</v>
      </c>
      <c r="B1438" s="31" t="n">
        <v>13.6073</v>
      </c>
      <c r="C1438" s="32" t="n">
        <f aca="false">IF($A1438="","",IF(設定!$B$21="dB",10^($B1438/20),ABS($B1438)))</f>
        <v>4.79032522987289</v>
      </c>
      <c r="D1438" s="32" t="n">
        <f aca="false">IF($A1438="","",$A1438^2)</f>
        <v>50344.140625</v>
      </c>
      <c r="E1438" s="32" t="n">
        <f aca="false">IF($A1438="","",IF($C1438&lt;=0,"",1/$C1438^2))</f>
        <v>0.0435782714717512</v>
      </c>
      <c r="F1438" s="33" t="n">
        <f aca="false">IF(OR(ROW()-設定!$B$30&lt;2,ROW()+設定!$B$30&gt;13701,N($A1438)&lt;=0,N(INDEX($A$2:$A$13701,MIN(13700,MAX(1,ROW()-1+設定!$B$30))))&lt;=0,$A1438&lt;設定!$B$28,$A1438&gt;設定!$B$29),0,IF(AND($C1438&gt;=MAX(INDEX($C$1:$C$13701,MAX(1,ROW()-設定!$B$24)):INDEX($C$1:$C$13701,MAX(1,ROW()-1))),$C1438&gt;MAX(INDEX($C$1:$C$13701,MIN(13701,ROW()+1)):INDEX($C$1:$C$13701,MIN(13701,ROW()+設定!$B$24))),$C1438&gt;=設定!$B$32,$C1438&gt;=MAX(MIN(INDEX($C$1:$C$13701,MAX(1,ROW()-設定!$B$26)):INDEX($C$1:$C$13701,MAX(1,ROW()-1))),MIN(INDEX($C$1:$C$13701,MIN(13701,ROW()+1)):INDEX($C$1:$C$13701,MIN(13701,ROW()+設定!$B$26))))*10^(設定!$B$27/20)),1,0))</f>
        <v>0</v>
      </c>
      <c r="G1438" s="33" t="n">
        <f aca="false">$G1437+IF($F1438=1,1,0)</f>
        <v>0</v>
      </c>
      <c r="H1438" s="0" t="str">
        <f aca="false">IF($F1438=1,$G1438,"")</f>
        <v/>
      </c>
    </row>
    <row r="1439" customFormat="false" ht="15" hidden="false" customHeight="false" outlineLevel="0" collapsed="false">
      <c r="A1439" s="30" t="n">
        <v>224.53125</v>
      </c>
      <c r="B1439" s="31" t="n">
        <v>13.4705</v>
      </c>
      <c r="C1439" s="32" t="n">
        <f aca="false">IF($A1439="","",IF(設定!$B$21="dB",10^($B1439/20),ABS($B1439)))</f>
        <v>4.71547014983367</v>
      </c>
      <c r="D1439" s="32" t="n">
        <f aca="false">IF($A1439="","",$A1439^2)</f>
        <v>50414.2822265625</v>
      </c>
      <c r="E1439" s="32" t="n">
        <f aca="false">IF($A1439="","",IF($C1439&lt;=0,"",1/$C1439^2))</f>
        <v>0.0449728075054582</v>
      </c>
      <c r="F1439" s="33" t="n">
        <f aca="false">IF(OR(ROW()-設定!$B$30&lt;2,ROW()+設定!$B$30&gt;13701,N($A1439)&lt;=0,N(INDEX($A$2:$A$13701,MIN(13700,MAX(1,ROW()-1+設定!$B$30))))&lt;=0,$A1439&lt;設定!$B$28,$A1439&gt;設定!$B$29),0,IF(AND($C1439&gt;=MAX(INDEX($C$1:$C$13701,MAX(1,ROW()-設定!$B$24)):INDEX($C$1:$C$13701,MAX(1,ROW()-1))),$C1439&gt;MAX(INDEX($C$1:$C$13701,MIN(13701,ROW()+1)):INDEX($C$1:$C$13701,MIN(13701,ROW()+設定!$B$24))),$C1439&gt;=設定!$B$32,$C1439&gt;=MAX(MIN(INDEX($C$1:$C$13701,MAX(1,ROW()-設定!$B$26)):INDEX($C$1:$C$13701,MAX(1,ROW()-1))),MIN(INDEX($C$1:$C$13701,MIN(13701,ROW()+1)):INDEX($C$1:$C$13701,MIN(13701,ROW()+設定!$B$26))))*10^(設定!$B$27/20)),1,0))</f>
        <v>0</v>
      </c>
      <c r="G1439" s="33" t="n">
        <f aca="false">$G1438+IF($F1439=1,1,0)</f>
        <v>0</v>
      </c>
      <c r="H1439" s="0" t="str">
        <f aca="false">IF($F1439=1,$G1439,"")</f>
        <v/>
      </c>
    </row>
    <row r="1440" customFormat="false" ht="15" hidden="false" customHeight="false" outlineLevel="0" collapsed="false">
      <c r="A1440" s="30" t="n">
        <v>224.6875</v>
      </c>
      <c r="B1440" s="31" t="n">
        <v>13.6074</v>
      </c>
      <c r="C1440" s="32" t="n">
        <f aca="false">IF($A1440="","",IF(設定!$B$21="dB",10^($B1440/20),ABS($B1440)))</f>
        <v>4.79038038084769</v>
      </c>
      <c r="D1440" s="32" t="n">
        <f aca="false">IF($A1440="","",$A1440^2)</f>
        <v>50484.47265625</v>
      </c>
      <c r="E1440" s="32" t="n">
        <f aca="false">IF($A1440="","",IF($C1440&lt;=0,"",1/$C1440^2))</f>
        <v>0.0435772680565208</v>
      </c>
      <c r="F1440" s="33" t="n">
        <f aca="false">IF(OR(ROW()-設定!$B$30&lt;2,ROW()+設定!$B$30&gt;13701,N($A1440)&lt;=0,N(INDEX($A$2:$A$13701,MIN(13700,MAX(1,ROW()-1+設定!$B$30))))&lt;=0,$A1440&lt;設定!$B$28,$A1440&gt;設定!$B$29),0,IF(AND($C1440&gt;=MAX(INDEX($C$1:$C$13701,MAX(1,ROW()-設定!$B$24)):INDEX($C$1:$C$13701,MAX(1,ROW()-1))),$C1440&gt;MAX(INDEX($C$1:$C$13701,MIN(13701,ROW()+1)):INDEX($C$1:$C$13701,MIN(13701,ROW()+設定!$B$24))),$C1440&gt;=設定!$B$32,$C1440&gt;=MAX(MIN(INDEX($C$1:$C$13701,MAX(1,ROW()-設定!$B$26)):INDEX($C$1:$C$13701,MAX(1,ROW()-1))),MIN(INDEX($C$1:$C$13701,MIN(13701,ROW()+1)):INDEX($C$1:$C$13701,MIN(13701,ROW()+設定!$B$26))))*10^(設定!$B$27/20)),1,0))</f>
        <v>0</v>
      </c>
      <c r="G1440" s="33" t="n">
        <f aca="false">$G1439+IF($F1440=1,1,0)</f>
        <v>0</v>
      </c>
      <c r="H1440" s="0" t="str">
        <f aca="false">IF($F1440=1,$G1440,"")</f>
        <v/>
      </c>
    </row>
    <row r="1441" customFormat="false" ht="15" hidden="false" customHeight="false" outlineLevel="0" collapsed="false">
      <c r="A1441" s="30" t="n">
        <v>224.84375</v>
      </c>
      <c r="B1441" s="31" t="n">
        <v>13.5062</v>
      </c>
      <c r="C1441" s="32" t="n">
        <f aca="false">IF($A1441="","",IF(設定!$B$21="dB",10^($B1441/20),ABS($B1441)))</f>
        <v>4.73489115549425</v>
      </c>
      <c r="D1441" s="32" t="n">
        <f aca="false">IF($A1441="","",$A1441^2)</f>
        <v>50554.7119140625</v>
      </c>
      <c r="E1441" s="32" t="n">
        <f aca="false">IF($A1441="","",IF($C1441&lt;=0,"",1/$C1441^2))</f>
        <v>0.0446046360388145</v>
      </c>
      <c r="F1441" s="33" t="n">
        <f aca="false">IF(OR(ROW()-設定!$B$30&lt;2,ROW()+設定!$B$30&gt;13701,N($A1441)&lt;=0,N(INDEX($A$2:$A$13701,MIN(13700,MAX(1,ROW()-1+設定!$B$30))))&lt;=0,$A1441&lt;設定!$B$28,$A1441&gt;設定!$B$29),0,IF(AND($C1441&gt;=MAX(INDEX($C$1:$C$13701,MAX(1,ROW()-設定!$B$24)):INDEX($C$1:$C$13701,MAX(1,ROW()-1))),$C1441&gt;MAX(INDEX($C$1:$C$13701,MIN(13701,ROW()+1)):INDEX($C$1:$C$13701,MIN(13701,ROW()+設定!$B$24))),$C1441&gt;=設定!$B$32,$C1441&gt;=MAX(MIN(INDEX($C$1:$C$13701,MAX(1,ROW()-設定!$B$26)):INDEX($C$1:$C$13701,MAX(1,ROW()-1))),MIN(INDEX($C$1:$C$13701,MIN(13701,ROW()+1)):INDEX($C$1:$C$13701,MIN(13701,ROW()+設定!$B$26))))*10^(設定!$B$27/20)),1,0))</f>
        <v>0</v>
      </c>
      <c r="G1441" s="33" t="n">
        <f aca="false">$G1440+IF($F1441=1,1,0)</f>
        <v>0</v>
      </c>
      <c r="H1441" s="0" t="str">
        <f aca="false">IF($F1441=1,$G1441,"")</f>
        <v/>
      </c>
    </row>
    <row r="1442" customFormat="false" ht="15" hidden="false" customHeight="false" outlineLevel="0" collapsed="false">
      <c r="A1442" s="30" t="n">
        <v>225</v>
      </c>
      <c r="B1442" s="31" t="n">
        <v>13.6426</v>
      </c>
      <c r="C1442" s="32" t="n">
        <f aca="false">IF($A1442="","",IF(設定!$B$21="dB",10^($B1442/20),ABS($B1442)))</f>
        <v>4.80983302551043</v>
      </c>
      <c r="D1442" s="32" t="n">
        <f aca="false">IF($A1442="","",$A1442^2)</f>
        <v>50625</v>
      </c>
      <c r="E1442" s="32" t="n">
        <f aca="false">IF($A1442="","",IF($C1442&lt;=0,"",1/$C1442^2))</f>
        <v>0.0432254974553858</v>
      </c>
      <c r="F1442" s="33" t="n">
        <f aca="false">IF(OR(ROW()-設定!$B$30&lt;2,ROW()+設定!$B$30&gt;13701,N($A1442)&lt;=0,N(INDEX($A$2:$A$13701,MIN(13700,MAX(1,ROW()-1+設定!$B$30))))&lt;=0,$A1442&lt;設定!$B$28,$A1442&gt;設定!$B$29),0,IF(AND($C1442&gt;=MAX(INDEX($C$1:$C$13701,MAX(1,ROW()-設定!$B$24)):INDEX($C$1:$C$13701,MAX(1,ROW()-1))),$C1442&gt;MAX(INDEX($C$1:$C$13701,MIN(13701,ROW()+1)):INDEX($C$1:$C$13701,MIN(13701,ROW()+設定!$B$24))),$C1442&gt;=設定!$B$32,$C1442&gt;=MAX(MIN(INDEX($C$1:$C$13701,MAX(1,ROW()-設定!$B$26)):INDEX($C$1:$C$13701,MAX(1,ROW()-1))),MIN(INDEX($C$1:$C$13701,MIN(13701,ROW()+1)):INDEX($C$1:$C$13701,MIN(13701,ROW()+設定!$B$26))))*10^(設定!$B$27/20)),1,0))</f>
        <v>0</v>
      </c>
      <c r="G1442" s="33" t="n">
        <f aca="false">$G1441+IF($F1442=1,1,0)</f>
        <v>0</v>
      </c>
      <c r="H1442" s="0" t="str">
        <f aca="false">IF($F1442=1,$G1442,"")</f>
        <v/>
      </c>
    </row>
    <row r="1443" customFormat="false" ht="15" hidden="false" customHeight="false" outlineLevel="0" collapsed="false">
      <c r="A1443" s="30" t="n">
        <v>225.15625</v>
      </c>
      <c r="B1443" s="31" t="n">
        <v>13.5597</v>
      </c>
      <c r="C1443" s="32" t="n">
        <f aca="false">IF($A1443="","",IF(設定!$B$21="dB",10^($B1443/20),ABS($B1443)))</f>
        <v>4.76414531746265</v>
      </c>
      <c r="D1443" s="32" t="n">
        <f aca="false">IF($A1443="","",$A1443^2)</f>
        <v>50695.3369140625</v>
      </c>
      <c r="E1443" s="32" t="n">
        <f aca="false">IF($A1443="","",IF($C1443&lt;=0,"",1/$C1443^2))</f>
        <v>0.0440585297009518</v>
      </c>
      <c r="F1443" s="33" t="n">
        <f aca="false">IF(OR(ROW()-設定!$B$30&lt;2,ROW()+設定!$B$30&gt;13701,N($A1443)&lt;=0,N(INDEX($A$2:$A$13701,MIN(13700,MAX(1,ROW()-1+設定!$B$30))))&lt;=0,$A1443&lt;設定!$B$28,$A1443&gt;設定!$B$29),0,IF(AND($C1443&gt;=MAX(INDEX($C$1:$C$13701,MAX(1,ROW()-設定!$B$24)):INDEX($C$1:$C$13701,MAX(1,ROW()-1))),$C1443&gt;MAX(INDEX($C$1:$C$13701,MIN(13701,ROW()+1)):INDEX($C$1:$C$13701,MIN(13701,ROW()+設定!$B$24))),$C1443&gt;=設定!$B$32,$C1443&gt;=MAX(MIN(INDEX($C$1:$C$13701,MAX(1,ROW()-設定!$B$26)):INDEX($C$1:$C$13701,MAX(1,ROW()-1))),MIN(INDEX($C$1:$C$13701,MIN(13701,ROW()+1)):INDEX($C$1:$C$13701,MIN(13701,ROW()+設定!$B$26))))*10^(設定!$B$27/20)),1,0))</f>
        <v>0</v>
      </c>
      <c r="G1443" s="33" t="n">
        <f aca="false">$G1442+IF($F1443=1,1,0)</f>
        <v>0</v>
      </c>
      <c r="H1443" s="0" t="str">
        <f aca="false">IF($F1443=1,$G1443,"")</f>
        <v/>
      </c>
    </row>
    <row r="1444" customFormat="false" ht="15" hidden="false" customHeight="false" outlineLevel="0" collapsed="false">
      <c r="A1444" s="30" t="n">
        <v>225.3125</v>
      </c>
      <c r="B1444" s="31" t="n">
        <v>13.6724</v>
      </c>
      <c r="C1444" s="32" t="n">
        <f aca="false">IF($A1444="","",IF(設定!$B$21="dB",10^($B1444/20),ABS($B1444)))</f>
        <v>4.8263631898062</v>
      </c>
      <c r="D1444" s="32" t="n">
        <f aca="false">IF($A1444="","",$A1444^2)</f>
        <v>50765.72265625</v>
      </c>
      <c r="E1444" s="32" t="n">
        <f aca="false">IF($A1444="","",IF($C1444&lt;=0,"",1/$C1444^2))</f>
        <v>0.0429299121739168</v>
      </c>
      <c r="F1444" s="33" t="n">
        <f aca="false">IF(OR(ROW()-設定!$B$30&lt;2,ROW()+設定!$B$30&gt;13701,N($A1444)&lt;=0,N(INDEX($A$2:$A$13701,MIN(13700,MAX(1,ROW()-1+設定!$B$30))))&lt;=0,$A1444&lt;設定!$B$28,$A1444&gt;設定!$B$29),0,IF(AND($C1444&gt;=MAX(INDEX($C$1:$C$13701,MAX(1,ROW()-設定!$B$24)):INDEX($C$1:$C$13701,MAX(1,ROW()-1))),$C1444&gt;MAX(INDEX($C$1:$C$13701,MIN(13701,ROW()+1)):INDEX($C$1:$C$13701,MIN(13701,ROW()+設定!$B$24))),$C1444&gt;=設定!$B$32,$C1444&gt;=MAX(MIN(INDEX($C$1:$C$13701,MAX(1,ROW()-設定!$B$26)):INDEX($C$1:$C$13701,MAX(1,ROW()-1))),MIN(INDEX($C$1:$C$13701,MIN(13701,ROW()+1)):INDEX($C$1:$C$13701,MIN(13701,ROW()+設定!$B$26))))*10^(設定!$B$27/20)),1,0))</f>
        <v>0</v>
      </c>
      <c r="G1444" s="33" t="n">
        <f aca="false">$G1443+IF($F1444=1,1,0)</f>
        <v>0</v>
      </c>
      <c r="H1444" s="0" t="str">
        <f aca="false">IF($F1444=1,$G1444,"")</f>
        <v/>
      </c>
    </row>
    <row r="1445" customFormat="false" ht="15" hidden="false" customHeight="false" outlineLevel="0" collapsed="false">
      <c r="A1445" s="30" t="n">
        <v>225.46875</v>
      </c>
      <c r="B1445" s="31" t="n">
        <v>13.7108</v>
      </c>
      <c r="C1445" s="32" t="n">
        <f aca="false">IF($A1445="","",IF(設定!$B$21="dB",10^($B1445/20),ABS($B1445)))</f>
        <v>4.84774759973679</v>
      </c>
      <c r="D1445" s="32" t="n">
        <f aca="false">IF($A1445="","",$A1445^2)</f>
        <v>50836.1572265625</v>
      </c>
      <c r="E1445" s="32" t="n">
        <f aca="false">IF($A1445="","",IF($C1445&lt;=0,"",1/$C1445^2))</f>
        <v>0.0425520022229099</v>
      </c>
      <c r="F1445" s="33" t="n">
        <f aca="false">IF(OR(ROW()-設定!$B$30&lt;2,ROW()+設定!$B$30&gt;13701,N($A1445)&lt;=0,N(INDEX($A$2:$A$13701,MIN(13700,MAX(1,ROW()-1+設定!$B$30))))&lt;=0,$A1445&lt;設定!$B$28,$A1445&gt;設定!$B$29),0,IF(AND($C1445&gt;=MAX(INDEX($C$1:$C$13701,MAX(1,ROW()-設定!$B$24)):INDEX($C$1:$C$13701,MAX(1,ROW()-1))),$C1445&gt;MAX(INDEX($C$1:$C$13701,MIN(13701,ROW()+1)):INDEX($C$1:$C$13701,MIN(13701,ROW()+設定!$B$24))),$C1445&gt;=設定!$B$32,$C1445&gt;=MAX(MIN(INDEX($C$1:$C$13701,MAX(1,ROW()-設定!$B$26)):INDEX($C$1:$C$13701,MAX(1,ROW()-1))),MIN(INDEX($C$1:$C$13701,MIN(13701,ROW()+1)):INDEX($C$1:$C$13701,MIN(13701,ROW()+設定!$B$26))))*10^(設定!$B$27/20)),1,0))</f>
        <v>0</v>
      </c>
      <c r="G1445" s="33" t="n">
        <f aca="false">$G1444+IF($F1445=1,1,0)</f>
        <v>0</v>
      </c>
      <c r="H1445" s="0" t="str">
        <f aca="false">IF($F1445=1,$G1445,"")</f>
        <v/>
      </c>
    </row>
    <row r="1446" customFormat="false" ht="15" hidden="false" customHeight="false" outlineLevel="0" collapsed="false">
      <c r="A1446" s="30" t="n">
        <v>225.625</v>
      </c>
      <c r="B1446" s="31" t="n">
        <v>13.5166</v>
      </c>
      <c r="C1446" s="32" t="n">
        <f aca="false">IF($A1446="","",IF(設定!$B$21="dB",10^($B1446/20),ABS($B1446)))</f>
        <v>4.7405638455896</v>
      </c>
      <c r="D1446" s="32" t="n">
        <f aca="false">IF($A1446="","",$A1446^2)</f>
        <v>50906.640625</v>
      </c>
      <c r="E1446" s="32" t="n">
        <f aca="false">IF($A1446="","",IF($C1446&lt;=0,"",1/$C1446^2))</f>
        <v>0.0444979496213437</v>
      </c>
      <c r="F1446" s="33" t="n">
        <f aca="false">IF(OR(ROW()-設定!$B$30&lt;2,ROW()+設定!$B$30&gt;13701,N($A1446)&lt;=0,N(INDEX($A$2:$A$13701,MIN(13700,MAX(1,ROW()-1+設定!$B$30))))&lt;=0,$A1446&lt;設定!$B$28,$A1446&gt;設定!$B$29),0,IF(AND($C1446&gt;=MAX(INDEX($C$1:$C$13701,MAX(1,ROW()-設定!$B$24)):INDEX($C$1:$C$13701,MAX(1,ROW()-1))),$C1446&gt;MAX(INDEX($C$1:$C$13701,MIN(13701,ROW()+1)):INDEX($C$1:$C$13701,MIN(13701,ROW()+設定!$B$24))),$C1446&gt;=設定!$B$32,$C1446&gt;=MAX(MIN(INDEX($C$1:$C$13701,MAX(1,ROW()-設定!$B$26)):INDEX($C$1:$C$13701,MAX(1,ROW()-1))),MIN(INDEX($C$1:$C$13701,MIN(13701,ROW()+1)):INDEX($C$1:$C$13701,MIN(13701,ROW()+設定!$B$26))))*10^(設定!$B$27/20)),1,0))</f>
        <v>0</v>
      </c>
      <c r="G1446" s="33" t="n">
        <f aca="false">$G1445+IF($F1446=1,1,0)</f>
        <v>0</v>
      </c>
      <c r="H1446" s="0" t="str">
        <f aca="false">IF($F1446=1,$G1446,"")</f>
        <v/>
      </c>
    </row>
    <row r="1447" customFormat="false" ht="15" hidden="false" customHeight="false" outlineLevel="0" collapsed="false">
      <c r="A1447" s="30" t="n">
        <v>225.78125</v>
      </c>
      <c r="B1447" s="31" t="n">
        <v>13.5833</v>
      </c>
      <c r="C1447" s="32" t="n">
        <f aca="false">IF($A1447="","",IF(設定!$B$21="dB",10^($B1447/20),ABS($B1447)))</f>
        <v>4.77710734171195</v>
      </c>
      <c r="D1447" s="32" t="n">
        <f aca="false">IF($A1447="","",$A1447^2)</f>
        <v>50977.1728515625</v>
      </c>
      <c r="E1447" s="32" t="n">
        <f aca="false">IF($A1447="","",IF($C1447&lt;=0,"",1/$C1447^2))</f>
        <v>0.043819760543995</v>
      </c>
      <c r="F1447" s="33" t="n">
        <f aca="false">IF(OR(ROW()-設定!$B$30&lt;2,ROW()+設定!$B$30&gt;13701,N($A1447)&lt;=0,N(INDEX($A$2:$A$13701,MIN(13700,MAX(1,ROW()-1+設定!$B$30))))&lt;=0,$A1447&lt;設定!$B$28,$A1447&gt;設定!$B$29),0,IF(AND($C1447&gt;=MAX(INDEX($C$1:$C$13701,MAX(1,ROW()-設定!$B$24)):INDEX($C$1:$C$13701,MAX(1,ROW()-1))),$C1447&gt;MAX(INDEX($C$1:$C$13701,MIN(13701,ROW()+1)):INDEX($C$1:$C$13701,MIN(13701,ROW()+設定!$B$24))),$C1447&gt;=設定!$B$32,$C1447&gt;=MAX(MIN(INDEX($C$1:$C$13701,MAX(1,ROW()-設定!$B$26)):INDEX($C$1:$C$13701,MAX(1,ROW()-1))),MIN(INDEX($C$1:$C$13701,MIN(13701,ROW()+1)):INDEX($C$1:$C$13701,MIN(13701,ROW()+設定!$B$26))))*10^(設定!$B$27/20)),1,0))</f>
        <v>0</v>
      </c>
      <c r="G1447" s="33" t="n">
        <f aca="false">$G1446+IF($F1447=1,1,0)</f>
        <v>0</v>
      </c>
      <c r="H1447" s="0" t="str">
        <f aca="false">IF($F1447=1,$G1447,"")</f>
        <v/>
      </c>
    </row>
    <row r="1448" customFormat="false" ht="15" hidden="false" customHeight="false" outlineLevel="0" collapsed="false">
      <c r="A1448" s="30" t="n">
        <v>225.9375</v>
      </c>
      <c r="B1448" s="31" t="n">
        <v>13.571</v>
      </c>
      <c r="C1448" s="32" t="n">
        <f aca="false">IF($A1448="","",IF(設定!$B$21="dB",10^($B1448/20),ABS($B1448)))</f>
        <v>4.77034731610948</v>
      </c>
      <c r="D1448" s="32" t="n">
        <f aca="false">IF($A1448="","",$A1448^2)</f>
        <v>51047.75390625</v>
      </c>
      <c r="E1448" s="32" t="n">
        <f aca="false">IF($A1448="","",IF($C1448&lt;=0,"",1/$C1448^2))</f>
        <v>0.0439440418891809</v>
      </c>
      <c r="F1448" s="33" t="n">
        <f aca="false">IF(OR(ROW()-設定!$B$30&lt;2,ROW()+設定!$B$30&gt;13701,N($A1448)&lt;=0,N(INDEX($A$2:$A$13701,MIN(13700,MAX(1,ROW()-1+設定!$B$30))))&lt;=0,$A1448&lt;設定!$B$28,$A1448&gt;設定!$B$29),0,IF(AND($C1448&gt;=MAX(INDEX($C$1:$C$13701,MAX(1,ROW()-設定!$B$24)):INDEX($C$1:$C$13701,MAX(1,ROW()-1))),$C1448&gt;MAX(INDEX($C$1:$C$13701,MIN(13701,ROW()+1)):INDEX($C$1:$C$13701,MIN(13701,ROW()+設定!$B$24))),$C1448&gt;=設定!$B$32,$C1448&gt;=MAX(MIN(INDEX($C$1:$C$13701,MAX(1,ROW()-設定!$B$26)):INDEX($C$1:$C$13701,MAX(1,ROW()-1))),MIN(INDEX($C$1:$C$13701,MIN(13701,ROW()+1)):INDEX($C$1:$C$13701,MIN(13701,ROW()+設定!$B$26))))*10^(設定!$B$27/20)),1,0))</f>
        <v>0</v>
      </c>
      <c r="G1448" s="33" t="n">
        <f aca="false">$G1447+IF($F1448=1,1,0)</f>
        <v>0</v>
      </c>
      <c r="H1448" s="0" t="str">
        <f aca="false">IF($F1448=1,$G1448,"")</f>
        <v/>
      </c>
    </row>
    <row r="1449" customFormat="false" ht="15" hidden="false" customHeight="false" outlineLevel="0" collapsed="false">
      <c r="A1449" s="30" t="n">
        <v>226.09375</v>
      </c>
      <c r="B1449" s="31" t="n">
        <v>13.7498</v>
      </c>
      <c r="C1449" s="32" t="n">
        <f aca="false">IF($A1449="","",IF(設定!$B$21="dB",10^($B1449/20),ABS($B1449)))</f>
        <v>4.86956312453313</v>
      </c>
      <c r="D1449" s="32" t="n">
        <f aca="false">IF($A1449="","",$A1449^2)</f>
        <v>51118.3837890625</v>
      </c>
      <c r="E1449" s="32" t="n">
        <f aca="false">IF($A1449="","",IF($C1449&lt;=0,"",1/$C1449^2))</f>
        <v>0.0421715923717399</v>
      </c>
      <c r="F1449" s="33" t="n">
        <f aca="false">IF(OR(ROW()-設定!$B$30&lt;2,ROW()+設定!$B$30&gt;13701,N($A1449)&lt;=0,N(INDEX($A$2:$A$13701,MIN(13700,MAX(1,ROW()-1+設定!$B$30))))&lt;=0,$A1449&lt;設定!$B$28,$A1449&gt;設定!$B$29),0,IF(AND($C1449&gt;=MAX(INDEX($C$1:$C$13701,MAX(1,ROW()-設定!$B$24)):INDEX($C$1:$C$13701,MAX(1,ROW()-1))),$C1449&gt;MAX(INDEX($C$1:$C$13701,MIN(13701,ROW()+1)):INDEX($C$1:$C$13701,MIN(13701,ROW()+設定!$B$24))),$C1449&gt;=設定!$B$32,$C1449&gt;=MAX(MIN(INDEX($C$1:$C$13701,MAX(1,ROW()-設定!$B$26)):INDEX($C$1:$C$13701,MAX(1,ROW()-1))),MIN(INDEX($C$1:$C$13701,MIN(13701,ROW()+1)):INDEX($C$1:$C$13701,MIN(13701,ROW()+設定!$B$26))))*10^(設定!$B$27/20)),1,0))</f>
        <v>0</v>
      </c>
      <c r="G1449" s="33" t="n">
        <f aca="false">$G1448+IF($F1449=1,1,0)</f>
        <v>0</v>
      </c>
      <c r="H1449" s="0" t="str">
        <f aca="false">IF($F1449=1,$G1449,"")</f>
        <v/>
      </c>
    </row>
    <row r="1450" customFormat="false" ht="15" hidden="false" customHeight="false" outlineLevel="0" collapsed="false">
      <c r="A1450" s="30" t="n">
        <v>226.25</v>
      </c>
      <c r="B1450" s="31" t="n">
        <v>13.8505</v>
      </c>
      <c r="C1450" s="32" t="n">
        <f aca="false">IF($A1450="","",IF(設定!$B$21="dB",10^($B1450/20),ABS($B1450)))</f>
        <v>4.92634700866337</v>
      </c>
      <c r="D1450" s="32" t="n">
        <f aca="false">IF($A1450="","",$A1450^2)</f>
        <v>51189.0625</v>
      </c>
      <c r="E1450" s="32" t="n">
        <f aca="false">IF($A1450="","",IF($C1450&lt;=0,"",1/$C1450^2))</f>
        <v>0.0412050077348132</v>
      </c>
      <c r="F1450" s="33" t="n">
        <f aca="false">IF(OR(ROW()-設定!$B$30&lt;2,ROW()+設定!$B$30&gt;13701,N($A1450)&lt;=0,N(INDEX($A$2:$A$13701,MIN(13700,MAX(1,ROW()-1+設定!$B$30))))&lt;=0,$A1450&lt;設定!$B$28,$A1450&gt;設定!$B$29),0,IF(AND($C1450&gt;=MAX(INDEX($C$1:$C$13701,MAX(1,ROW()-設定!$B$24)):INDEX($C$1:$C$13701,MAX(1,ROW()-1))),$C1450&gt;MAX(INDEX($C$1:$C$13701,MIN(13701,ROW()+1)):INDEX($C$1:$C$13701,MIN(13701,ROW()+設定!$B$24))),$C1450&gt;=設定!$B$32,$C1450&gt;=MAX(MIN(INDEX($C$1:$C$13701,MAX(1,ROW()-設定!$B$26)):INDEX($C$1:$C$13701,MAX(1,ROW()-1))),MIN(INDEX($C$1:$C$13701,MIN(13701,ROW()+1)):INDEX($C$1:$C$13701,MIN(13701,ROW()+設定!$B$26))))*10^(設定!$B$27/20)),1,0))</f>
        <v>0</v>
      </c>
      <c r="G1450" s="33" t="n">
        <f aca="false">$G1449+IF($F1450=1,1,0)</f>
        <v>0</v>
      </c>
      <c r="H1450" s="0" t="str">
        <f aca="false">IF($F1450=1,$G1450,"")</f>
        <v/>
      </c>
    </row>
    <row r="1451" customFormat="false" ht="15" hidden="false" customHeight="false" outlineLevel="0" collapsed="false">
      <c r="A1451" s="30" t="n">
        <v>226.40625</v>
      </c>
      <c r="B1451" s="31" t="n">
        <v>13.7646</v>
      </c>
      <c r="C1451" s="32" t="n">
        <f aca="false">IF($A1451="","",IF(設定!$B$21="dB",10^($B1451/20),ABS($B1451)))</f>
        <v>4.87786750925871</v>
      </c>
      <c r="D1451" s="32" t="n">
        <f aca="false">IF($A1451="","",$A1451^2)</f>
        <v>51259.7900390625</v>
      </c>
      <c r="E1451" s="32" t="n">
        <f aca="false">IF($A1451="","",IF($C1451&lt;=0,"",1/$C1451^2))</f>
        <v>0.042028123522702</v>
      </c>
      <c r="F1451" s="33" t="n">
        <f aca="false">IF(OR(ROW()-設定!$B$30&lt;2,ROW()+設定!$B$30&gt;13701,N($A1451)&lt;=0,N(INDEX($A$2:$A$13701,MIN(13700,MAX(1,ROW()-1+設定!$B$30))))&lt;=0,$A1451&lt;設定!$B$28,$A1451&gt;設定!$B$29),0,IF(AND($C1451&gt;=MAX(INDEX($C$1:$C$13701,MAX(1,ROW()-設定!$B$24)):INDEX($C$1:$C$13701,MAX(1,ROW()-1))),$C1451&gt;MAX(INDEX($C$1:$C$13701,MIN(13701,ROW()+1)):INDEX($C$1:$C$13701,MIN(13701,ROW()+設定!$B$24))),$C1451&gt;=設定!$B$32,$C1451&gt;=MAX(MIN(INDEX($C$1:$C$13701,MAX(1,ROW()-設定!$B$26)):INDEX($C$1:$C$13701,MAX(1,ROW()-1))),MIN(INDEX($C$1:$C$13701,MIN(13701,ROW()+1)):INDEX($C$1:$C$13701,MIN(13701,ROW()+設定!$B$26))))*10^(設定!$B$27/20)),1,0))</f>
        <v>0</v>
      </c>
      <c r="G1451" s="33" t="n">
        <f aca="false">$G1450+IF($F1451=1,1,0)</f>
        <v>0</v>
      </c>
      <c r="H1451" s="0" t="str">
        <f aca="false">IF($F1451=1,$G1451,"")</f>
        <v/>
      </c>
    </row>
    <row r="1452" customFormat="false" ht="15" hidden="false" customHeight="false" outlineLevel="0" collapsed="false">
      <c r="A1452" s="30" t="n">
        <v>226.5625</v>
      </c>
      <c r="B1452" s="31" t="n">
        <v>13.642</v>
      </c>
      <c r="C1452" s="32" t="n">
        <f aca="false">IF($A1452="","",IF(設定!$B$21="dB",10^($B1452/20),ABS($B1452)))</f>
        <v>4.809500785491</v>
      </c>
      <c r="D1452" s="32" t="n">
        <f aca="false">IF($A1452="","",$A1452^2)</f>
        <v>51330.56640625</v>
      </c>
      <c r="E1452" s="32" t="n">
        <f aca="false">IF($A1452="","",IF($C1452&lt;=0,"",1/$C1452^2))</f>
        <v>0.0432314696910884</v>
      </c>
      <c r="F1452" s="33" t="n">
        <f aca="false">IF(OR(ROW()-設定!$B$30&lt;2,ROW()+設定!$B$30&gt;13701,N($A1452)&lt;=0,N(INDEX($A$2:$A$13701,MIN(13700,MAX(1,ROW()-1+設定!$B$30))))&lt;=0,$A1452&lt;設定!$B$28,$A1452&gt;設定!$B$29),0,IF(AND($C1452&gt;=MAX(INDEX($C$1:$C$13701,MAX(1,ROW()-設定!$B$24)):INDEX($C$1:$C$13701,MAX(1,ROW()-1))),$C1452&gt;MAX(INDEX($C$1:$C$13701,MIN(13701,ROW()+1)):INDEX($C$1:$C$13701,MIN(13701,ROW()+設定!$B$24))),$C1452&gt;=設定!$B$32,$C1452&gt;=MAX(MIN(INDEX($C$1:$C$13701,MAX(1,ROW()-設定!$B$26)):INDEX($C$1:$C$13701,MAX(1,ROW()-1))),MIN(INDEX($C$1:$C$13701,MIN(13701,ROW()+1)):INDEX($C$1:$C$13701,MIN(13701,ROW()+設定!$B$26))))*10^(設定!$B$27/20)),1,0))</f>
        <v>0</v>
      </c>
      <c r="G1452" s="33" t="n">
        <f aca="false">$G1451+IF($F1452=1,1,0)</f>
        <v>0</v>
      </c>
      <c r="H1452" s="0" t="str">
        <f aca="false">IF($F1452=1,$G1452,"")</f>
        <v/>
      </c>
    </row>
    <row r="1453" customFormat="false" ht="15" hidden="false" customHeight="false" outlineLevel="0" collapsed="false">
      <c r="A1453" s="30" t="n">
        <v>226.71875</v>
      </c>
      <c r="B1453" s="31" t="n">
        <v>13.8319</v>
      </c>
      <c r="C1453" s="32" t="n">
        <f aca="false">IF($A1453="","",IF(設定!$B$21="dB",10^($B1453/20),ABS($B1453)))</f>
        <v>4.91580899590026</v>
      </c>
      <c r="D1453" s="32" t="n">
        <f aca="false">IF($A1453="","",$A1453^2)</f>
        <v>51401.3916015625</v>
      </c>
      <c r="E1453" s="32" t="n">
        <f aca="false">IF($A1453="","",IF($C1453&lt;=0,"",1/$C1453^2))</f>
        <v>0.0413818593232265</v>
      </c>
      <c r="F1453" s="33" t="n">
        <f aca="false">IF(OR(ROW()-設定!$B$30&lt;2,ROW()+設定!$B$30&gt;13701,N($A1453)&lt;=0,N(INDEX($A$2:$A$13701,MIN(13700,MAX(1,ROW()-1+設定!$B$30))))&lt;=0,$A1453&lt;設定!$B$28,$A1453&gt;設定!$B$29),0,IF(AND($C1453&gt;=MAX(INDEX($C$1:$C$13701,MAX(1,ROW()-設定!$B$24)):INDEX($C$1:$C$13701,MAX(1,ROW()-1))),$C1453&gt;MAX(INDEX($C$1:$C$13701,MIN(13701,ROW()+1)):INDEX($C$1:$C$13701,MIN(13701,ROW()+設定!$B$24))),$C1453&gt;=設定!$B$32,$C1453&gt;=MAX(MIN(INDEX($C$1:$C$13701,MAX(1,ROW()-設定!$B$26)):INDEX($C$1:$C$13701,MAX(1,ROW()-1))),MIN(INDEX($C$1:$C$13701,MIN(13701,ROW()+1)):INDEX($C$1:$C$13701,MIN(13701,ROW()+設定!$B$26))))*10^(設定!$B$27/20)),1,0))</f>
        <v>0</v>
      </c>
      <c r="G1453" s="33" t="n">
        <f aca="false">$G1452+IF($F1453=1,1,0)</f>
        <v>0</v>
      </c>
      <c r="H1453" s="0" t="str">
        <f aca="false">IF($F1453=1,$G1453,"")</f>
        <v/>
      </c>
    </row>
    <row r="1454" customFormat="false" ht="15" hidden="false" customHeight="false" outlineLevel="0" collapsed="false">
      <c r="A1454" s="30" t="n">
        <v>226.875</v>
      </c>
      <c r="B1454" s="31" t="n">
        <v>13.5234</v>
      </c>
      <c r="C1454" s="32" t="n">
        <f aca="false">IF($A1454="","",IF(設定!$B$21="dB",10^($B1454/20),ABS($B1454)))</f>
        <v>4.7442765862719</v>
      </c>
      <c r="D1454" s="32" t="n">
        <f aca="false">IF($A1454="","",$A1454^2)</f>
        <v>51472.265625</v>
      </c>
      <c r="E1454" s="32" t="n">
        <f aca="false">IF($A1454="","",IF($C1454&lt;=0,"",1/$C1454^2))</f>
        <v>0.0444283311239041</v>
      </c>
      <c r="F1454" s="33" t="n">
        <f aca="false">IF(OR(ROW()-設定!$B$30&lt;2,ROW()+設定!$B$30&gt;13701,N($A1454)&lt;=0,N(INDEX($A$2:$A$13701,MIN(13700,MAX(1,ROW()-1+設定!$B$30))))&lt;=0,$A1454&lt;設定!$B$28,$A1454&gt;設定!$B$29),0,IF(AND($C1454&gt;=MAX(INDEX($C$1:$C$13701,MAX(1,ROW()-設定!$B$24)):INDEX($C$1:$C$13701,MAX(1,ROW()-1))),$C1454&gt;MAX(INDEX($C$1:$C$13701,MIN(13701,ROW()+1)):INDEX($C$1:$C$13701,MIN(13701,ROW()+設定!$B$24))),$C1454&gt;=設定!$B$32,$C1454&gt;=MAX(MIN(INDEX($C$1:$C$13701,MAX(1,ROW()-設定!$B$26)):INDEX($C$1:$C$13701,MAX(1,ROW()-1))),MIN(INDEX($C$1:$C$13701,MIN(13701,ROW()+1)):INDEX($C$1:$C$13701,MIN(13701,ROW()+設定!$B$26))))*10^(設定!$B$27/20)),1,0))</f>
        <v>0</v>
      </c>
      <c r="G1454" s="33" t="n">
        <f aca="false">$G1453+IF($F1454=1,1,0)</f>
        <v>0</v>
      </c>
      <c r="H1454" s="0" t="str">
        <f aca="false">IF($F1454=1,$G1454,"")</f>
        <v/>
      </c>
    </row>
    <row r="1455" customFormat="false" ht="15" hidden="false" customHeight="false" outlineLevel="0" collapsed="false">
      <c r="A1455" s="30" t="n">
        <v>227.03125</v>
      </c>
      <c r="B1455" s="31" t="n">
        <v>13.8395</v>
      </c>
      <c r="C1455" s="32" t="n">
        <f aca="false">IF($A1455="","",IF(設定!$B$21="dB",10^($B1455/20),ABS($B1455)))</f>
        <v>4.92011212424167</v>
      </c>
      <c r="D1455" s="32" t="n">
        <f aca="false">IF($A1455="","",$A1455^2)</f>
        <v>51543.1884765625</v>
      </c>
      <c r="E1455" s="32" t="n">
        <f aca="false">IF($A1455="","",IF($C1455&lt;=0,"",1/$C1455^2))</f>
        <v>0.0413095058578725</v>
      </c>
      <c r="F1455" s="33" t="n">
        <f aca="false">IF(OR(ROW()-設定!$B$30&lt;2,ROW()+設定!$B$30&gt;13701,N($A1455)&lt;=0,N(INDEX($A$2:$A$13701,MIN(13700,MAX(1,ROW()-1+設定!$B$30))))&lt;=0,$A1455&lt;設定!$B$28,$A1455&gt;設定!$B$29),0,IF(AND($C1455&gt;=MAX(INDEX($C$1:$C$13701,MAX(1,ROW()-設定!$B$24)):INDEX($C$1:$C$13701,MAX(1,ROW()-1))),$C1455&gt;MAX(INDEX($C$1:$C$13701,MIN(13701,ROW()+1)):INDEX($C$1:$C$13701,MIN(13701,ROW()+設定!$B$24))),$C1455&gt;=設定!$B$32,$C1455&gt;=MAX(MIN(INDEX($C$1:$C$13701,MAX(1,ROW()-設定!$B$26)):INDEX($C$1:$C$13701,MAX(1,ROW()-1))),MIN(INDEX($C$1:$C$13701,MIN(13701,ROW()+1)):INDEX($C$1:$C$13701,MIN(13701,ROW()+設定!$B$26))))*10^(設定!$B$27/20)),1,0))</f>
        <v>0</v>
      </c>
      <c r="G1455" s="33" t="n">
        <f aca="false">$G1454+IF($F1455=1,1,0)</f>
        <v>0</v>
      </c>
      <c r="H1455" s="0" t="str">
        <f aca="false">IF($F1455=1,$G1455,"")</f>
        <v/>
      </c>
    </row>
    <row r="1456" customFormat="false" ht="15" hidden="false" customHeight="false" outlineLevel="0" collapsed="false">
      <c r="A1456" s="30" t="n">
        <v>227.1875</v>
      </c>
      <c r="B1456" s="31" t="n">
        <v>13.6182</v>
      </c>
      <c r="C1456" s="32" t="n">
        <f aca="false">IF($A1456="","",IF(設定!$B$21="dB",10^($B1456/20),ABS($B1456)))</f>
        <v>4.79634042499274</v>
      </c>
      <c r="D1456" s="32" t="n">
        <f aca="false">IF($A1456="","",$A1456^2)</f>
        <v>51614.16015625</v>
      </c>
      <c r="E1456" s="32" t="n">
        <f aca="false">IF($A1456="","",IF($C1456&lt;=0,"",1/$C1456^2))</f>
        <v>0.0434690350914824</v>
      </c>
      <c r="F1456" s="33" t="n">
        <f aca="false">IF(OR(ROW()-設定!$B$30&lt;2,ROW()+設定!$B$30&gt;13701,N($A1456)&lt;=0,N(INDEX($A$2:$A$13701,MIN(13700,MAX(1,ROW()-1+設定!$B$30))))&lt;=0,$A1456&lt;設定!$B$28,$A1456&gt;設定!$B$29),0,IF(AND($C1456&gt;=MAX(INDEX($C$1:$C$13701,MAX(1,ROW()-設定!$B$24)):INDEX($C$1:$C$13701,MAX(1,ROW()-1))),$C1456&gt;MAX(INDEX($C$1:$C$13701,MIN(13701,ROW()+1)):INDEX($C$1:$C$13701,MIN(13701,ROW()+設定!$B$24))),$C1456&gt;=設定!$B$32,$C1456&gt;=MAX(MIN(INDEX($C$1:$C$13701,MAX(1,ROW()-設定!$B$26)):INDEX($C$1:$C$13701,MAX(1,ROW()-1))),MIN(INDEX($C$1:$C$13701,MIN(13701,ROW()+1)):INDEX($C$1:$C$13701,MIN(13701,ROW()+設定!$B$26))))*10^(設定!$B$27/20)),1,0))</f>
        <v>0</v>
      </c>
      <c r="G1456" s="33" t="n">
        <f aca="false">$G1455+IF($F1456=1,1,0)</f>
        <v>0</v>
      </c>
      <c r="H1456" s="0" t="str">
        <f aca="false">IF($F1456=1,$G1456,"")</f>
        <v/>
      </c>
    </row>
    <row r="1457" customFormat="false" ht="15" hidden="false" customHeight="false" outlineLevel="0" collapsed="false">
      <c r="A1457" s="30" t="n">
        <v>227.34375</v>
      </c>
      <c r="B1457" s="31" t="n">
        <v>13.3946</v>
      </c>
      <c r="C1457" s="32" t="n">
        <f aca="false">IF($A1457="","",IF(設定!$B$21="dB",10^($B1457/20),ABS($B1457)))</f>
        <v>4.67444441670018</v>
      </c>
      <c r="D1457" s="32" t="n">
        <f aca="false">IF($A1457="","",$A1457^2)</f>
        <v>51685.1806640625</v>
      </c>
      <c r="E1457" s="32" t="n">
        <f aca="false">IF($A1457="","",IF($C1457&lt;=0,"",1/$C1457^2))</f>
        <v>0.045765688470205</v>
      </c>
      <c r="F1457" s="33" t="n">
        <f aca="false">IF(OR(ROW()-設定!$B$30&lt;2,ROW()+設定!$B$30&gt;13701,N($A1457)&lt;=0,N(INDEX($A$2:$A$13701,MIN(13700,MAX(1,ROW()-1+設定!$B$30))))&lt;=0,$A1457&lt;設定!$B$28,$A1457&gt;設定!$B$29),0,IF(AND($C1457&gt;=MAX(INDEX($C$1:$C$13701,MAX(1,ROW()-設定!$B$24)):INDEX($C$1:$C$13701,MAX(1,ROW()-1))),$C1457&gt;MAX(INDEX($C$1:$C$13701,MIN(13701,ROW()+1)):INDEX($C$1:$C$13701,MIN(13701,ROW()+設定!$B$24))),$C1457&gt;=設定!$B$32,$C1457&gt;=MAX(MIN(INDEX($C$1:$C$13701,MAX(1,ROW()-設定!$B$26)):INDEX($C$1:$C$13701,MAX(1,ROW()-1))),MIN(INDEX($C$1:$C$13701,MIN(13701,ROW()+1)):INDEX($C$1:$C$13701,MIN(13701,ROW()+設定!$B$26))))*10^(設定!$B$27/20)),1,0))</f>
        <v>0</v>
      </c>
      <c r="G1457" s="33" t="n">
        <f aca="false">$G1456+IF($F1457=1,1,0)</f>
        <v>0</v>
      </c>
      <c r="H1457" s="0" t="str">
        <f aca="false">IF($F1457=1,$G1457,"")</f>
        <v/>
      </c>
    </row>
    <row r="1458" customFormat="false" ht="15" hidden="false" customHeight="false" outlineLevel="0" collapsed="false">
      <c r="A1458" s="30" t="n">
        <v>227.5</v>
      </c>
      <c r="B1458" s="31" t="n">
        <v>13.9635</v>
      </c>
      <c r="C1458" s="32" t="n">
        <f aca="false">IF($A1458="","",IF(設定!$B$21="dB",10^($B1458/20),ABS($B1458)))</f>
        <v>4.99085554664739</v>
      </c>
      <c r="D1458" s="32" t="n">
        <f aca="false">IF($A1458="","",$A1458^2)</f>
        <v>51756.25</v>
      </c>
      <c r="E1458" s="32" t="n">
        <f aca="false">IF($A1458="","",IF($C1458&lt;=0,"",1/$C1458^2))</f>
        <v>0.0401467136155903</v>
      </c>
      <c r="F1458" s="33" t="n">
        <f aca="false">IF(OR(ROW()-設定!$B$30&lt;2,ROW()+設定!$B$30&gt;13701,N($A1458)&lt;=0,N(INDEX($A$2:$A$13701,MIN(13700,MAX(1,ROW()-1+設定!$B$30))))&lt;=0,$A1458&lt;設定!$B$28,$A1458&gt;設定!$B$29),0,IF(AND($C1458&gt;=MAX(INDEX($C$1:$C$13701,MAX(1,ROW()-設定!$B$24)):INDEX($C$1:$C$13701,MAX(1,ROW()-1))),$C1458&gt;MAX(INDEX($C$1:$C$13701,MIN(13701,ROW()+1)):INDEX($C$1:$C$13701,MIN(13701,ROW()+設定!$B$24))),$C1458&gt;=設定!$B$32,$C1458&gt;=MAX(MIN(INDEX($C$1:$C$13701,MAX(1,ROW()-設定!$B$26)):INDEX($C$1:$C$13701,MAX(1,ROW()-1))),MIN(INDEX($C$1:$C$13701,MIN(13701,ROW()+1)):INDEX($C$1:$C$13701,MIN(13701,ROW()+設定!$B$26))))*10^(設定!$B$27/20)),1,0))</f>
        <v>0</v>
      </c>
      <c r="G1458" s="33" t="n">
        <f aca="false">$G1457+IF($F1458=1,1,0)</f>
        <v>0</v>
      </c>
      <c r="H1458" s="0" t="str">
        <f aca="false">IF($F1458=1,$G1458,"")</f>
        <v/>
      </c>
    </row>
    <row r="1459" customFormat="false" ht="15" hidden="false" customHeight="false" outlineLevel="0" collapsed="false">
      <c r="A1459" s="30" t="n">
        <v>227.65625</v>
      </c>
      <c r="B1459" s="31" t="n">
        <v>13.856</v>
      </c>
      <c r="C1459" s="32" t="n">
        <f aca="false">IF($A1459="","",IF(設定!$B$21="dB",10^($B1459/20),ABS($B1459)))</f>
        <v>4.92946741312206</v>
      </c>
      <c r="D1459" s="32" t="n">
        <f aca="false">IF($A1459="","",$A1459^2)</f>
        <v>51827.3681640625</v>
      </c>
      <c r="E1459" s="32" t="n">
        <f aca="false">IF($A1459="","",IF($C1459&lt;=0,"",1/$C1459^2))</f>
        <v>0.041152857843551</v>
      </c>
      <c r="F1459" s="33" t="n">
        <f aca="false">IF(OR(ROW()-設定!$B$30&lt;2,ROW()+設定!$B$30&gt;13701,N($A1459)&lt;=0,N(INDEX($A$2:$A$13701,MIN(13700,MAX(1,ROW()-1+設定!$B$30))))&lt;=0,$A1459&lt;設定!$B$28,$A1459&gt;設定!$B$29),0,IF(AND($C1459&gt;=MAX(INDEX($C$1:$C$13701,MAX(1,ROW()-設定!$B$24)):INDEX($C$1:$C$13701,MAX(1,ROW()-1))),$C1459&gt;MAX(INDEX($C$1:$C$13701,MIN(13701,ROW()+1)):INDEX($C$1:$C$13701,MIN(13701,ROW()+設定!$B$24))),$C1459&gt;=設定!$B$32,$C1459&gt;=MAX(MIN(INDEX($C$1:$C$13701,MAX(1,ROW()-設定!$B$26)):INDEX($C$1:$C$13701,MAX(1,ROW()-1))),MIN(INDEX($C$1:$C$13701,MIN(13701,ROW()+1)):INDEX($C$1:$C$13701,MIN(13701,ROW()+設定!$B$26))))*10^(設定!$B$27/20)),1,0))</f>
        <v>0</v>
      </c>
      <c r="G1459" s="33" t="n">
        <f aca="false">$G1458+IF($F1459=1,1,0)</f>
        <v>0</v>
      </c>
      <c r="H1459" s="0" t="str">
        <f aca="false">IF($F1459=1,$G1459,"")</f>
        <v/>
      </c>
    </row>
    <row r="1460" customFormat="false" ht="15" hidden="false" customHeight="false" outlineLevel="0" collapsed="false">
      <c r="A1460" s="30" t="n">
        <v>227.8125</v>
      </c>
      <c r="B1460" s="31" t="n">
        <v>13.5869</v>
      </c>
      <c r="C1460" s="32" t="n">
        <f aca="false">IF($A1460="","",IF(設定!$B$21="dB",10^($B1460/20),ABS($B1460)))</f>
        <v>4.77908769738544</v>
      </c>
      <c r="D1460" s="32" t="n">
        <f aca="false">IF($A1460="","",$A1460^2)</f>
        <v>51898.53515625</v>
      </c>
      <c r="E1460" s="32" t="n">
        <f aca="false">IF($A1460="","",IF($C1460&lt;=0,"",1/$C1460^2))</f>
        <v>0.0437834520528178</v>
      </c>
      <c r="F1460" s="33" t="n">
        <f aca="false">IF(OR(ROW()-設定!$B$30&lt;2,ROW()+設定!$B$30&gt;13701,N($A1460)&lt;=0,N(INDEX($A$2:$A$13701,MIN(13700,MAX(1,ROW()-1+設定!$B$30))))&lt;=0,$A1460&lt;設定!$B$28,$A1460&gt;設定!$B$29),0,IF(AND($C1460&gt;=MAX(INDEX($C$1:$C$13701,MAX(1,ROW()-設定!$B$24)):INDEX($C$1:$C$13701,MAX(1,ROW()-1))),$C1460&gt;MAX(INDEX($C$1:$C$13701,MIN(13701,ROW()+1)):INDEX($C$1:$C$13701,MIN(13701,ROW()+設定!$B$24))),$C1460&gt;=設定!$B$32,$C1460&gt;=MAX(MIN(INDEX($C$1:$C$13701,MAX(1,ROW()-設定!$B$26)):INDEX($C$1:$C$13701,MAX(1,ROW()-1))),MIN(INDEX($C$1:$C$13701,MIN(13701,ROW()+1)):INDEX($C$1:$C$13701,MIN(13701,ROW()+設定!$B$26))))*10^(設定!$B$27/20)),1,0))</f>
        <v>0</v>
      </c>
      <c r="G1460" s="33" t="n">
        <f aca="false">$G1459+IF($F1460=1,1,0)</f>
        <v>0</v>
      </c>
      <c r="H1460" s="0" t="str">
        <f aca="false">IF($F1460=1,$G1460,"")</f>
        <v/>
      </c>
    </row>
    <row r="1461" customFormat="false" ht="15" hidden="false" customHeight="false" outlineLevel="0" collapsed="false">
      <c r="A1461" s="30" t="n">
        <v>227.96875</v>
      </c>
      <c r="B1461" s="31" t="n">
        <v>13.7151</v>
      </c>
      <c r="C1461" s="32" t="n">
        <f aca="false">IF($A1461="","",IF(設定!$B$21="dB",10^($B1461/20),ABS($B1461)))</f>
        <v>4.85014809942032</v>
      </c>
      <c r="D1461" s="32" t="n">
        <f aca="false">IF($A1461="","",$A1461^2)</f>
        <v>51969.7509765625</v>
      </c>
      <c r="E1461" s="32" t="n">
        <f aca="false">IF($A1461="","",IF($C1461&lt;=0,"",1/$C1461^2))</f>
        <v>0.0425098918427597</v>
      </c>
      <c r="F1461" s="33" t="n">
        <f aca="false">IF(OR(ROW()-設定!$B$30&lt;2,ROW()+設定!$B$30&gt;13701,N($A1461)&lt;=0,N(INDEX($A$2:$A$13701,MIN(13700,MAX(1,ROW()-1+設定!$B$30))))&lt;=0,$A1461&lt;設定!$B$28,$A1461&gt;設定!$B$29),0,IF(AND($C1461&gt;=MAX(INDEX($C$1:$C$13701,MAX(1,ROW()-設定!$B$24)):INDEX($C$1:$C$13701,MAX(1,ROW()-1))),$C1461&gt;MAX(INDEX($C$1:$C$13701,MIN(13701,ROW()+1)):INDEX($C$1:$C$13701,MIN(13701,ROW()+設定!$B$24))),$C1461&gt;=設定!$B$32,$C1461&gt;=MAX(MIN(INDEX($C$1:$C$13701,MAX(1,ROW()-設定!$B$26)):INDEX($C$1:$C$13701,MAX(1,ROW()-1))),MIN(INDEX($C$1:$C$13701,MIN(13701,ROW()+1)):INDEX($C$1:$C$13701,MIN(13701,ROW()+設定!$B$26))))*10^(設定!$B$27/20)),1,0))</f>
        <v>0</v>
      </c>
      <c r="G1461" s="33" t="n">
        <f aca="false">$G1460+IF($F1461=1,1,0)</f>
        <v>0</v>
      </c>
      <c r="H1461" s="0" t="str">
        <f aca="false">IF($F1461=1,$G1461,"")</f>
        <v/>
      </c>
    </row>
    <row r="1462" customFormat="false" ht="15" hidden="false" customHeight="false" outlineLevel="0" collapsed="false">
      <c r="A1462" s="30" t="n">
        <v>228.125</v>
      </c>
      <c r="B1462" s="31" t="n">
        <v>13.6774</v>
      </c>
      <c r="C1462" s="32" t="n">
        <f aca="false">IF($A1462="","",IF(設定!$B$21="dB",10^($B1462/20),ABS($B1462)))</f>
        <v>4.8291422675959</v>
      </c>
      <c r="D1462" s="32" t="n">
        <f aca="false">IF($A1462="","",$A1462^2)</f>
        <v>52041.015625</v>
      </c>
      <c r="E1462" s="32" t="n">
        <f aca="false">IF($A1462="","",IF($C1462&lt;=0,"",1/$C1462^2))</f>
        <v>0.0428805157263463</v>
      </c>
      <c r="F1462" s="33" t="n">
        <f aca="false">IF(OR(ROW()-設定!$B$30&lt;2,ROW()+設定!$B$30&gt;13701,N($A1462)&lt;=0,N(INDEX($A$2:$A$13701,MIN(13700,MAX(1,ROW()-1+設定!$B$30))))&lt;=0,$A1462&lt;設定!$B$28,$A1462&gt;設定!$B$29),0,IF(AND($C1462&gt;=MAX(INDEX($C$1:$C$13701,MAX(1,ROW()-設定!$B$24)):INDEX($C$1:$C$13701,MAX(1,ROW()-1))),$C1462&gt;MAX(INDEX($C$1:$C$13701,MIN(13701,ROW()+1)):INDEX($C$1:$C$13701,MIN(13701,ROW()+設定!$B$24))),$C1462&gt;=設定!$B$32,$C1462&gt;=MAX(MIN(INDEX($C$1:$C$13701,MAX(1,ROW()-設定!$B$26)):INDEX($C$1:$C$13701,MAX(1,ROW()-1))),MIN(INDEX($C$1:$C$13701,MIN(13701,ROW()+1)):INDEX($C$1:$C$13701,MIN(13701,ROW()+設定!$B$26))))*10^(設定!$B$27/20)),1,0))</f>
        <v>0</v>
      </c>
      <c r="G1462" s="33" t="n">
        <f aca="false">$G1461+IF($F1462=1,1,0)</f>
        <v>0</v>
      </c>
      <c r="H1462" s="0" t="str">
        <f aca="false">IF($F1462=1,$G1462,"")</f>
        <v/>
      </c>
    </row>
    <row r="1463" customFormat="false" ht="15" hidden="false" customHeight="false" outlineLevel="0" collapsed="false">
      <c r="A1463" s="30" t="n">
        <v>228.28125</v>
      </c>
      <c r="B1463" s="31" t="n">
        <v>13.7122</v>
      </c>
      <c r="C1463" s="32" t="n">
        <f aca="false">IF($A1463="","",IF(設定!$B$21="dB",10^($B1463/20),ABS($B1463)))</f>
        <v>4.84852902730576</v>
      </c>
      <c r="D1463" s="32" t="n">
        <f aca="false">IF($A1463="","",$A1463^2)</f>
        <v>52112.3291015625</v>
      </c>
      <c r="E1463" s="32" t="n">
        <f aca="false">IF($A1463="","",IF($C1463&lt;=0,"",1/$C1463^2))</f>
        <v>0.0425382872887755</v>
      </c>
      <c r="F1463" s="33" t="n">
        <f aca="false">IF(OR(ROW()-設定!$B$30&lt;2,ROW()+設定!$B$30&gt;13701,N($A1463)&lt;=0,N(INDEX($A$2:$A$13701,MIN(13700,MAX(1,ROW()-1+設定!$B$30))))&lt;=0,$A1463&lt;設定!$B$28,$A1463&gt;設定!$B$29),0,IF(AND($C1463&gt;=MAX(INDEX($C$1:$C$13701,MAX(1,ROW()-設定!$B$24)):INDEX($C$1:$C$13701,MAX(1,ROW()-1))),$C1463&gt;MAX(INDEX($C$1:$C$13701,MIN(13701,ROW()+1)):INDEX($C$1:$C$13701,MIN(13701,ROW()+設定!$B$24))),$C1463&gt;=設定!$B$32,$C1463&gt;=MAX(MIN(INDEX($C$1:$C$13701,MAX(1,ROW()-設定!$B$26)):INDEX($C$1:$C$13701,MAX(1,ROW()-1))),MIN(INDEX($C$1:$C$13701,MIN(13701,ROW()+1)):INDEX($C$1:$C$13701,MIN(13701,ROW()+設定!$B$26))))*10^(設定!$B$27/20)),1,0))</f>
        <v>0</v>
      </c>
      <c r="G1463" s="33" t="n">
        <f aca="false">$G1462+IF($F1463=1,1,0)</f>
        <v>0</v>
      </c>
      <c r="H1463" s="0" t="str">
        <f aca="false">IF($F1463=1,$G1463,"")</f>
        <v/>
      </c>
    </row>
    <row r="1464" customFormat="false" ht="15" hidden="false" customHeight="false" outlineLevel="0" collapsed="false">
      <c r="A1464" s="30" t="n">
        <v>228.4375</v>
      </c>
      <c r="B1464" s="31" t="n">
        <v>13.5482</v>
      </c>
      <c r="C1464" s="32" t="n">
        <f aca="false">IF($A1464="","",IF(設定!$B$21="dB",10^($B1464/20),ABS($B1464)))</f>
        <v>4.75784182750745</v>
      </c>
      <c r="D1464" s="32" t="n">
        <f aca="false">IF($A1464="","",$A1464^2)</f>
        <v>52183.69140625</v>
      </c>
      <c r="E1464" s="32" t="n">
        <f aca="false">IF($A1464="","",IF($C1464&lt;=0,"",1/$C1464^2))</f>
        <v>0.0441753500920694</v>
      </c>
      <c r="F1464" s="33" t="n">
        <f aca="false">IF(OR(ROW()-設定!$B$30&lt;2,ROW()+設定!$B$30&gt;13701,N($A1464)&lt;=0,N(INDEX($A$2:$A$13701,MIN(13700,MAX(1,ROW()-1+設定!$B$30))))&lt;=0,$A1464&lt;設定!$B$28,$A1464&gt;設定!$B$29),0,IF(AND($C1464&gt;=MAX(INDEX($C$1:$C$13701,MAX(1,ROW()-設定!$B$24)):INDEX($C$1:$C$13701,MAX(1,ROW()-1))),$C1464&gt;MAX(INDEX($C$1:$C$13701,MIN(13701,ROW()+1)):INDEX($C$1:$C$13701,MIN(13701,ROW()+設定!$B$24))),$C1464&gt;=設定!$B$32,$C1464&gt;=MAX(MIN(INDEX($C$1:$C$13701,MAX(1,ROW()-設定!$B$26)):INDEX($C$1:$C$13701,MAX(1,ROW()-1))),MIN(INDEX($C$1:$C$13701,MIN(13701,ROW()+1)):INDEX($C$1:$C$13701,MIN(13701,ROW()+設定!$B$26))))*10^(設定!$B$27/20)),1,0))</f>
        <v>0</v>
      </c>
      <c r="G1464" s="33" t="n">
        <f aca="false">$G1463+IF($F1464=1,1,0)</f>
        <v>0</v>
      </c>
      <c r="H1464" s="0" t="str">
        <f aca="false">IF($F1464=1,$G1464,"")</f>
        <v/>
      </c>
    </row>
    <row r="1465" customFormat="false" ht="15" hidden="false" customHeight="false" outlineLevel="0" collapsed="false">
      <c r="A1465" s="30" t="n">
        <v>228.59375</v>
      </c>
      <c r="B1465" s="31" t="n">
        <v>13.6344</v>
      </c>
      <c r="C1465" s="32" t="n">
        <f aca="false">IF($A1465="","",IF(設定!$B$21="dB",10^($B1465/20),ABS($B1465)))</f>
        <v>4.80529439778773</v>
      </c>
      <c r="D1465" s="32" t="n">
        <f aca="false">IF($A1465="","",$A1465^2)</f>
        <v>52255.1025390625</v>
      </c>
      <c r="E1465" s="32" t="n">
        <f aca="false">IF($A1465="","",IF($C1465&lt;=0,"",1/$C1465^2))</f>
        <v>0.0433071894698545</v>
      </c>
      <c r="F1465" s="33" t="n">
        <f aca="false">IF(OR(ROW()-設定!$B$30&lt;2,ROW()+設定!$B$30&gt;13701,N($A1465)&lt;=0,N(INDEX($A$2:$A$13701,MIN(13700,MAX(1,ROW()-1+設定!$B$30))))&lt;=0,$A1465&lt;設定!$B$28,$A1465&gt;設定!$B$29),0,IF(AND($C1465&gt;=MAX(INDEX($C$1:$C$13701,MAX(1,ROW()-設定!$B$24)):INDEX($C$1:$C$13701,MAX(1,ROW()-1))),$C1465&gt;MAX(INDEX($C$1:$C$13701,MIN(13701,ROW()+1)):INDEX($C$1:$C$13701,MIN(13701,ROW()+設定!$B$24))),$C1465&gt;=設定!$B$32,$C1465&gt;=MAX(MIN(INDEX($C$1:$C$13701,MAX(1,ROW()-設定!$B$26)):INDEX($C$1:$C$13701,MAX(1,ROW()-1))),MIN(INDEX($C$1:$C$13701,MIN(13701,ROW()+1)):INDEX($C$1:$C$13701,MIN(13701,ROW()+設定!$B$26))))*10^(設定!$B$27/20)),1,0))</f>
        <v>0</v>
      </c>
      <c r="G1465" s="33" t="n">
        <f aca="false">$G1464+IF($F1465=1,1,0)</f>
        <v>0</v>
      </c>
      <c r="H1465" s="0" t="str">
        <f aca="false">IF($F1465=1,$G1465,"")</f>
        <v/>
      </c>
    </row>
    <row r="1466" customFormat="false" ht="15" hidden="false" customHeight="false" outlineLevel="0" collapsed="false">
      <c r="A1466" s="30" t="n">
        <v>228.75</v>
      </c>
      <c r="B1466" s="31" t="n">
        <v>13.7568</v>
      </c>
      <c r="C1466" s="32" t="n">
        <f aca="false">IF($A1466="","",IF(設定!$B$21="dB",10^($B1466/20),ABS($B1466)))</f>
        <v>4.87348911051706</v>
      </c>
      <c r="D1466" s="32" t="n">
        <f aca="false">IF($A1466="","",$A1466^2)</f>
        <v>52326.5625</v>
      </c>
      <c r="E1466" s="32" t="n">
        <f aca="false">IF($A1466="","",IF($C1466&lt;=0,"",1/$C1466^2))</f>
        <v>0.0421036745457844</v>
      </c>
      <c r="F1466" s="33" t="n">
        <f aca="false">IF(OR(ROW()-設定!$B$30&lt;2,ROW()+設定!$B$30&gt;13701,N($A1466)&lt;=0,N(INDEX($A$2:$A$13701,MIN(13700,MAX(1,ROW()-1+設定!$B$30))))&lt;=0,$A1466&lt;設定!$B$28,$A1466&gt;設定!$B$29),0,IF(AND($C1466&gt;=MAX(INDEX($C$1:$C$13701,MAX(1,ROW()-設定!$B$24)):INDEX($C$1:$C$13701,MAX(1,ROW()-1))),$C1466&gt;MAX(INDEX($C$1:$C$13701,MIN(13701,ROW()+1)):INDEX($C$1:$C$13701,MIN(13701,ROW()+設定!$B$24))),$C1466&gt;=設定!$B$32,$C1466&gt;=MAX(MIN(INDEX($C$1:$C$13701,MAX(1,ROW()-設定!$B$26)):INDEX($C$1:$C$13701,MAX(1,ROW()-1))),MIN(INDEX($C$1:$C$13701,MIN(13701,ROW()+1)):INDEX($C$1:$C$13701,MIN(13701,ROW()+設定!$B$26))))*10^(設定!$B$27/20)),1,0))</f>
        <v>0</v>
      </c>
      <c r="G1466" s="33" t="n">
        <f aca="false">$G1465+IF($F1466=1,1,0)</f>
        <v>0</v>
      </c>
      <c r="H1466" s="0" t="str">
        <f aca="false">IF($F1466=1,$G1466,"")</f>
        <v/>
      </c>
    </row>
    <row r="1467" customFormat="false" ht="15" hidden="false" customHeight="false" outlineLevel="0" collapsed="false">
      <c r="A1467" s="30" t="n">
        <v>228.90625</v>
      </c>
      <c r="B1467" s="31" t="n">
        <v>13.7333</v>
      </c>
      <c r="C1467" s="32" t="n">
        <f aca="false">IF($A1467="","",IF(設定!$B$21="dB",10^($B1467/20),ABS($B1467)))</f>
        <v>4.86032152378128</v>
      </c>
      <c r="D1467" s="32" t="n">
        <f aca="false">IF($A1467="","",$A1467^2)</f>
        <v>52398.0712890625</v>
      </c>
      <c r="E1467" s="32" t="n">
        <f aca="false">IF($A1467="","",IF($C1467&lt;=0,"",1/$C1467^2))</f>
        <v>0.0423321181906495</v>
      </c>
      <c r="F1467" s="33" t="n">
        <f aca="false">IF(OR(ROW()-設定!$B$30&lt;2,ROW()+設定!$B$30&gt;13701,N($A1467)&lt;=0,N(INDEX($A$2:$A$13701,MIN(13700,MAX(1,ROW()-1+設定!$B$30))))&lt;=0,$A1467&lt;設定!$B$28,$A1467&gt;設定!$B$29),0,IF(AND($C1467&gt;=MAX(INDEX($C$1:$C$13701,MAX(1,ROW()-設定!$B$24)):INDEX($C$1:$C$13701,MAX(1,ROW()-1))),$C1467&gt;MAX(INDEX($C$1:$C$13701,MIN(13701,ROW()+1)):INDEX($C$1:$C$13701,MIN(13701,ROW()+設定!$B$24))),$C1467&gt;=設定!$B$32,$C1467&gt;=MAX(MIN(INDEX($C$1:$C$13701,MAX(1,ROW()-設定!$B$26)):INDEX($C$1:$C$13701,MAX(1,ROW()-1))),MIN(INDEX($C$1:$C$13701,MIN(13701,ROW()+1)):INDEX($C$1:$C$13701,MIN(13701,ROW()+設定!$B$26))))*10^(設定!$B$27/20)),1,0))</f>
        <v>0</v>
      </c>
      <c r="G1467" s="33" t="n">
        <f aca="false">$G1466+IF($F1467=1,1,0)</f>
        <v>0</v>
      </c>
      <c r="H1467" s="0" t="str">
        <f aca="false">IF($F1467=1,$G1467,"")</f>
        <v/>
      </c>
    </row>
    <row r="1468" customFormat="false" ht="15" hidden="false" customHeight="false" outlineLevel="0" collapsed="false">
      <c r="A1468" s="30" t="n">
        <v>229.0625</v>
      </c>
      <c r="B1468" s="31" t="n">
        <v>13.8362</v>
      </c>
      <c r="C1468" s="32" t="n">
        <f aca="false">IF($A1468="","",IF(設定!$B$21="dB",10^($B1468/20),ABS($B1468)))</f>
        <v>4.918243198114</v>
      </c>
      <c r="D1468" s="32" t="n">
        <f aca="false">IF($A1468="","",$A1468^2)</f>
        <v>52469.62890625</v>
      </c>
      <c r="E1468" s="32" t="n">
        <f aca="false">IF($A1468="","",IF($C1468&lt;=0,"",1/$C1468^2))</f>
        <v>0.0413409069417546</v>
      </c>
      <c r="F1468" s="33" t="n">
        <f aca="false">IF(OR(ROW()-設定!$B$30&lt;2,ROW()+設定!$B$30&gt;13701,N($A1468)&lt;=0,N(INDEX($A$2:$A$13701,MIN(13700,MAX(1,ROW()-1+設定!$B$30))))&lt;=0,$A1468&lt;設定!$B$28,$A1468&gt;設定!$B$29),0,IF(AND($C1468&gt;=MAX(INDEX($C$1:$C$13701,MAX(1,ROW()-設定!$B$24)):INDEX($C$1:$C$13701,MAX(1,ROW()-1))),$C1468&gt;MAX(INDEX($C$1:$C$13701,MIN(13701,ROW()+1)):INDEX($C$1:$C$13701,MIN(13701,ROW()+設定!$B$24))),$C1468&gt;=設定!$B$32,$C1468&gt;=MAX(MIN(INDEX($C$1:$C$13701,MAX(1,ROW()-設定!$B$26)):INDEX($C$1:$C$13701,MAX(1,ROW()-1))),MIN(INDEX($C$1:$C$13701,MIN(13701,ROW()+1)):INDEX($C$1:$C$13701,MIN(13701,ROW()+設定!$B$26))))*10^(設定!$B$27/20)),1,0))</f>
        <v>0</v>
      </c>
      <c r="G1468" s="33" t="n">
        <f aca="false">$G1467+IF($F1468=1,1,0)</f>
        <v>0</v>
      </c>
      <c r="H1468" s="0" t="str">
        <f aca="false">IF($F1468=1,$G1468,"")</f>
        <v/>
      </c>
    </row>
    <row r="1469" customFormat="false" ht="15" hidden="false" customHeight="false" outlineLevel="0" collapsed="false">
      <c r="A1469" s="30" t="n">
        <v>229.21875</v>
      </c>
      <c r="B1469" s="31" t="n">
        <v>13.7227</v>
      </c>
      <c r="C1469" s="32" t="n">
        <f aca="false">IF($A1469="","",IF(設定!$B$21="dB",10^($B1469/20),ABS($B1469)))</f>
        <v>4.85439375049506</v>
      </c>
      <c r="D1469" s="32" t="n">
        <f aca="false">IF($A1469="","",$A1469^2)</f>
        <v>52541.2353515625</v>
      </c>
      <c r="E1469" s="32" t="n">
        <f aca="false">IF($A1469="","",IF($C1469&lt;=0,"",1/$C1469^2))</f>
        <v>0.0424355660865722</v>
      </c>
      <c r="F1469" s="33" t="n">
        <f aca="false">IF(OR(ROW()-設定!$B$30&lt;2,ROW()+設定!$B$30&gt;13701,N($A1469)&lt;=0,N(INDEX($A$2:$A$13701,MIN(13700,MAX(1,ROW()-1+設定!$B$30))))&lt;=0,$A1469&lt;設定!$B$28,$A1469&gt;設定!$B$29),0,IF(AND($C1469&gt;=MAX(INDEX($C$1:$C$13701,MAX(1,ROW()-設定!$B$24)):INDEX($C$1:$C$13701,MAX(1,ROW()-1))),$C1469&gt;MAX(INDEX($C$1:$C$13701,MIN(13701,ROW()+1)):INDEX($C$1:$C$13701,MIN(13701,ROW()+設定!$B$24))),$C1469&gt;=設定!$B$32,$C1469&gt;=MAX(MIN(INDEX($C$1:$C$13701,MAX(1,ROW()-設定!$B$26)):INDEX($C$1:$C$13701,MAX(1,ROW()-1))),MIN(INDEX($C$1:$C$13701,MIN(13701,ROW()+1)):INDEX($C$1:$C$13701,MIN(13701,ROW()+設定!$B$26))))*10^(設定!$B$27/20)),1,0))</f>
        <v>0</v>
      </c>
      <c r="G1469" s="33" t="n">
        <f aca="false">$G1468+IF($F1469=1,1,0)</f>
        <v>0</v>
      </c>
      <c r="H1469" s="0" t="str">
        <f aca="false">IF($F1469=1,$G1469,"")</f>
        <v/>
      </c>
    </row>
    <row r="1470" customFormat="false" ht="15" hidden="false" customHeight="false" outlineLevel="0" collapsed="false">
      <c r="A1470" s="30" t="n">
        <v>229.375</v>
      </c>
      <c r="B1470" s="31" t="n">
        <v>13.9578</v>
      </c>
      <c r="C1470" s="32" t="n">
        <f aca="false">IF($A1470="","",IF(設定!$B$21="dB",10^($B1470/20),ABS($B1470)))</f>
        <v>4.98758143822887</v>
      </c>
      <c r="D1470" s="32" t="n">
        <f aca="false">IF($A1470="","",$A1470^2)</f>
        <v>52612.890625</v>
      </c>
      <c r="E1470" s="32" t="n">
        <f aca="false">IF($A1470="","",IF($C1470&lt;=0,"",1/$C1470^2))</f>
        <v>0.0401994397066735</v>
      </c>
      <c r="F1470" s="33" t="n">
        <f aca="false">IF(OR(ROW()-設定!$B$30&lt;2,ROW()+設定!$B$30&gt;13701,N($A1470)&lt;=0,N(INDEX($A$2:$A$13701,MIN(13700,MAX(1,ROW()-1+設定!$B$30))))&lt;=0,$A1470&lt;設定!$B$28,$A1470&gt;設定!$B$29),0,IF(AND($C1470&gt;=MAX(INDEX($C$1:$C$13701,MAX(1,ROW()-設定!$B$24)):INDEX($C$1:$C$13701,MAX(1,ROW()-1))),$C1470&gt;MAX(INDEX($C$1:$C$13701,MIN(13701,ROW()+1)):INDEX($C$1:$C$13701,MIN(13701,ROW()+設定!$B$24))),$C1470&gt;=設定!$B$32,$C1470&gt;=MAX(MIN(INDEX($C$1:$C$13701,MAX(1,ROW()-設定!$B$26)):INDEX($C$1:$C$13701,MAX(1,ROW()-1))),MIN(INDEX($C$1:$C$13701,MIN(13701,ROW()+1)):INDEX($C$1:$C$13701,MIN(13701,ROW()+設定!$B$26))))*10^(設定!$B$27/20)),1,0))</f>
        <v>0</v>
      </c>
      <c r="G1470" s="33" t="n">
        <f aca="false">$G1469+IF($F1470=1,1,0)</f>
        <v>0</v>
      </c>
      <c r="H1470" s="0" t="str">
        <f aca="false">IF($F1470=1,$G1470,"")</f>
        <v/>
      </c>
    </row>
    <row r="1471" customFormat="false" ht="15" hidden="false" customHeight="false" outlineLevel="0" collapsed="false">
      <c r="A1471" s="30" t="n">
        <v>229.53125</v>
      </c>
      <c r="B1471" s="31" t="n">
        <v>13.6439</v>
      </c>
      <c r="C1471" s="32" t="n">
        <f aca="false">IF($A1471="","",IF(設定!$B$21="dB",10^($B1471/20),ABS($B1471)))</f>
        <v>4.81055295762308</v>
      </c>
      <c r="D1471" s="32" t="n">
        <f aca="false">IF($A1471="","",$A1471^2)</f>
        <v>52684.5947265625</v>
      </c>
      <c r="E1471" s="32" t="n">
        <f aca="false">IF($A1471="","",IF($C1471&lt;=0,"",1/$C1471^2))</f>
        <v>0.0432125604415496</v>
      </c>
      <c r="F1471" s="33" t="n">
        <f aca="false">IF(OR(ROW()-設定!$B$30&lt;2,ROW()+設定!$B$30&gt;13701,N($A1471)&lt;=0,N(INDEX($A$2:$A$13701,MIN(13700,MAX(1,ROW()-1+設定!$B$30))))&lt;=0,$A1471&lt;設定!$B$28,$A1471&gt;設定!$B$29),0,IF(AND($C1471&gt;=MAX(INDEX($C$1:$C$13701,MAX(1,ROW()-設定!$B$24)):INDEX($C$1:$C$13701,MAX(1,ROW()-1))),$C1471&gt;MAX(INDEX($C$1:$C$13701,MIN(13701,ROW()+1)):INDEX($C$1:$C$13701,MIN(13701,ROW()+設定!$B$24))),$C1471&gt;=設定!$B$32,$C1471&gt;=MAX(MIN(INDEX($C$1:$C$13701,MAX(1,ROW()-設定!$B$26)):INDEX($C$1:$C$13701,MAX(1,ROW()-1))),MIN(INDEX($C$1:$C$13701,MIN(13701,ROW()+1)):INDEX($C$1:$C$13701,MIN(13701,ROW()+設定!$B$26))))*10^(設定!$B$27/20)),1,0))</f>
        <v>0</v>
      </c>
      <c r="G1471" s="33" t="n">
        <f aca="false">$G1470+IF($F1471=1,1,0)</f>
        <v>0</v>
      </c>
      <c r="H1471" s="0" t="str">
        <f aca="false">IF($F1471=1,$G1471,"")</f>
        <v/>
      </c>
    </row>
    <row r="1472" customFormat="false" ht="15" hidden="false" customHeight="false" outlineLevel="0" collapsed="false">
      <c r="A1472" s="30" t="n">
        <v>229.6875</v>
      </c>
      <c r="B1472" s="31" t="n">
        <v>13.7479</v>
      </c>
      <c r="C1472" s="32" t="n">
        <f aca="false">IF($A1472="","",IF(設定!$B$21="dB",10^($B1472/20),ABS($B1472)))</f>
        <v>4.86849804559933</v>
      </c>
      <c r="D1472" s="32" t="n">
        <f aca="false">IF($A1472="","",$A1472^2)</f>
        <v>52756.34765625</v>
      </c>
      <c r="E1472" s="32" t="n">
        <f aca="false">IF($A1472="","",IF($C1472&lt;=0,"",1/$C1472^2))</f>
        <v>0.0421900461073079</v>
      </c>
      <c r="F1472" s="33" t="n">
        <f aca="false">IF(OR(ROW()-設定!$B$30&lt;2,ROW()+設定!$B$30&gt;13701,N($A1472)&lt;=0,N(INDEX($A$2:$A$13701,MIN(13700,MAX(1,ROW()-1+設定!$B$30))))&lt;=0,$A1472&lt;設定!$B$28,$A1472&gt;設定!$B$29),0,IF(AND($C1472&gt;=MAX(INDEX($C$1:$C$13701,MAX(1,ROW()-設定!$B$24)):INDEX($C$1:$C$13701,MAX(1,ROW()-1))),$C1472&gt;MAX(INDEX($C$1:$C$13701,MIN(13701,ROW()+1)):INDEX($C$1:$C$13701,MIN(13701,ROW()+設定!$B$24))),$C1472&gt;=設定!$B$32,$C1472&gt;=MAX(MIN(INDEX($C$1:$C$13701,MAX(1,ROW()-設定!$B$26)):INDEX($C$1:$C$13701,MAX(1,ROW()-1))),MIN(INDEX($C$1:$C$13701,MIN(13701,ROW()+1)):INDEX($C$1:$C$13701,MIN(13701,ROW()+設定!$B$26))))*10^(設定!$B$27/20)),1,0))</f>
        <v>0</v>
      </c>
      <c r="G1472" s="33" t="n">
        <f aca="false">$G1471+IF($F1472=1,1,0)</f>
        <v>0</v>
      </c>
      <c r="H1472" s="0" t="str">
        <f aca="false">IF($F1472=1,$G1472,"")</f>
        <v/>
      </c>
    </row>
    <row r="1473" customFormat="false" ht="15" hidden="false" customHeight="false" outlineLevel="0" collapsed="false">
      <c r="A1473" s="30" t="n">
        <v>229.84375</v>
      </c>
      <c r="B1473" s="31" t="n">
        <v>13.5208</v>
      </c>
      <c r="C1473" s="32" t="n">
        <f aca="false">IF($A1473="","",IF(設定!$B$21="dB",10^($B1473/20),ABS($B1473)))</f>
        <v>4.74285666572842</v>
      </c>
      <c r="D1473" s="32" t="n">
        <f aca="false">IF($A1473="","",$A1473^2)</f>
        <v>52828.1494140625</v>
      </c>
      <c r="E1473" s="32" t="n">
        <f aca="false">IF($A1473="","",IF($C1473&lt;=0,"",1/$C1473^2))</f>
        <v>0.0444549370906024</v>
      </c>
      <c r="F1473" s="33" t="n">
        <f aca="false">IF(OR(ROW()-設定!$B$30&lt;2,ROW()+設定!$B$30&gt;13701,N($A1473)&lt;=0,N(INDEX($A$2:$A$13701,MIN(13700,MAX(1,ROW()-1+設定!$B$30))))&lt;=0,$A1473&lt;設定!$B$28,$A1473&gt;設定!$B$29),0,IF(AND($C1473&gt;=MAX(INDEX($C$1:$C$13701,MAX(1,ROW()-設定!$B$24)):INDEX($C$1:$C$13701,MAX(1,ROW()-1))),$C1473&gt;MAX(INDEX($C$1:$C$13701,MIN(13701,ROW()+1)):INDEX($C$1:$C$13701,MIN(13701,ROW()+設定!$B$24))),$C1473&gt;=設定!$B$32,$C1473&gt;=MAX(MIN(INDEX($C$1:$C$13701,MAX(1,ROW()-設定!$B$26)):INDEX($C$1:$C$13701,MAX(1,ROW()-1))),MIN(INDEX($C$1:$C$13701,MIN(13701,ROW()+1)):INDEX($C$1:$C$13701,MIN(13701,ROW()+設定!$B$26))))*10^(設定!$B$27/20)),1,0))</f>
        <v>0</v>
      </c>
      <c r="G1473" s="33" t="n">
        <f aca="false">$G1472+IF($F1473=1,1,0)</f>
        <v>0</v>
      </c>
      <c r="H1473" s="0" t="str">
        <f aca="false">IF($F1473=1,$G1473,"")</f>
        <v/>
      </c>
    </row>
    <row r="1474" customFormat="false" ht="15" hidden="false" customHeight="false" outlineLevel="0" collapsed="false">
      <c r="A1474" s="30" t="n">
        <v>230</v>
      </c>
      <c r="B1474" s="31" t="n">
        <v>13.5935</v>
      </c>
      <c r="C1474" s="32" t="n">
        <f aca="false">IF($A1474="","",IF(設定!$B$21="dB",10^($B1474/20),ABS($B1474)))</f>
        <v>4.78272048191165</v>
      </c>
      <c r="D1474" s="32" t="n">
        <f aca="false">IF($A1474="","",$A1474^2)</f>
        <v>52900</v>
      </c>
      <c r="E1474" s="32" t="n">
        <f aca="false">IF($A1474="","",IF($C1474&lt;=0,"",1/$C1474^2))</f>
        <v>0.0437169646044554</v>
      </c>
      <c r="F1474" s="33" t="n">
        <f aca="false">IF(OR(ROW()-設定!$B$30&lt;2,ROW()+設定!$B$30&gt;13701,N($A1474)&lt;=0,N(INDEX($A$2:$A$13701,MIN(13700,MAX(1,ROW()-1+設定!$B$30))))&lt;=0,$A1474&lt;設定!$B$28,$A1474&gt;設定!$B$29),0,IF(AND($C1474&gt;=MAX(INDEX($C$1:$C$13701,MAX(1,ROW()-設定!$B$24)):INDEX($C$1:$C$13701,MAX(1,ROW()-1))),$C1474&gt;MAX(INDEX($C$1:$C$13701,MIN(13701,ROW()+1)):INDEX($C$1:$C$13701,MIN(13701,ROW()+設定!$B$24))),$C1474&gt;=設定!$B$32,$C1474&gt;=MAX(MIN(INDEX($C$1:$C$13701,MAX(1,ROW()-設定!$B$26)):INDEX($C$1:$C$13701,MAX(1,ROW()-1))),MIN(INDEX($C$1:$C$13701,MIN(13701,ROW()+1)):INDEX($C$1:$C$13701,MIN(13701,ROW()+設定!$B$26))))*10^(設定!$B$27/20)),1,0))</f>
        <v>0</v>
      </c>
      <c r="G1474" s="33" t="n">
        <f aca="false">$G1473+IF($F1474=1,1,0)</f>
        <v>0</v>
      </c>
      <c r="H1474" s="0" t="str">
        <f aca="false">IF($F1474=1,$G1474,"")</f>
        <v/>
      </c>
    </row>
    <row r="1475" customFormat="false" ht="15" hidden="false" customHeight="false" outlineLevel="0" collapsed="false">
      <c r="A1475" s="30" t="n">
        <v>230.15625</v>
      </c>
      <c r="B1475" s="31" t="n">
        <v>13.8646</v>
      </c>
      <c r="C1475" s="32" t="n">
        <f aca="false">IF($A1475="","",IF(設定!$B$21="dB",10^($B1475/20),ABS($B1475)))</f>
        <v>4.93435055296802</v>
      </c>
      <c r="D1475" s="32" t="n">
        <f aca="false">IF($A1475="","",$A1475^2)</f>
        <v>52971.8994140625</v>
      </c>
      <c r="E1475" s="32" t="n">
        <f aca="false">IF($A1475="","",IF($C1475&lt;=0,"",1/$C1475^2))</f>
        <v>0.0410714466333128</v>
      </c>
      <c r="F1475" s="33" t="n">
        <f aca="false">IF(OR(ROW()-設定!$B$30&lt;2,ROW()+設定!$B$30&gt;13701,N($A1475)&lt;=0,N(INDEX($A$2:$A$13701,MIN(13700,MAX(1,ROW()-1+設定!$B$30))))&lt;=0,$A1475&lt;設定!$B$28,$A1475&gt;設定!$B$29),0,IF(AND($C1475&gt;=MAX(INDEX($C$1:$C$13701,MAX(1,ROW()-設定!$B$24)):INDEX($C$1:$C$13701,MAX(1,ROW()-1))),$C1475&gt;MAX(INDEX($C$1:$C$13701,MIN(13701,ROW()+1)):INDEX($C$1:$C$13701,MIN(13701,ROW()+設定!$B$24))),$C1475&gt;=設定!$B$32,$C1475&gt;=MAX(MIN(INDEX($C$1:$C$13701,MAX(1,ROW()-設定!$B$26)):INDEX($C$1:$C$13701,MAX(1,ROW()-1))),MIN(INDEX($C$1:$C$13701,MIN(13701,ROW()+1)):INDEX($C$1:$C$13701,MIN(13701,ROW()+設定!$B$26))))*10^(設定!$B$27/20)),1,0))</f>
        <v>0</v>
      </c>
      <c r="G1475" s="33" t="n">
        <f aca="false">$G1474+IF($F1475=1,1,0)</f>
        <v>0</v>
      </c>
      <c r="H1475" s="0" t="str">
        <f aca="false">IF($F1475=1,$G1475,"")</f>
        <v/>
      </c>
    </row>
    <row r="1476" customFormat="false" ht="15" hidden="false" customHeight="false" outlineLevel="0" collapsed="false">
      <c r="A1476" s="30" t="n">
        <v>230.3125</v>
      </c>
      <c r="B1476" s="31" t="n">
        <v>13.6312</v>
      </c>
      <c r="C1476" s="32" t="n">
        <f aca="false">IF($A1476="","",IF(設定!$B$21="dB",10^($B1476/20),ABS($B1476)))</f>
        <v>4.80352438797596</v>
      </c>
      <c r="D1476" s="32" t="n">
        <f aca="false">IF($A1476="","",$A1476^2)</f>
        <v>53043.84765625</v>
      </c>
      <c r="E1476" s="32" t="n">
        <f aca="false">IF($A1476="","",IF($C1476&lt;=0,"",1/$C1476^2))</f>
        <v>0.0433391111452358</v>
      </c>
      <c r="F1476" s="33" t="n">
        <f aca="false">IF(OR(ROW()-設定!$B$30&lt;2,ROW()+設定!$B$30&gt;13701,N($A1476)&lt;=0,N(INDEX($A$2:$A$13701,MIN(13700,MAX(1,ROW()-1+設定!$B$30))))&lt;=0,$A1476&lt;設定!$B$28,$A1476&gt;設定!$B$29),0,IF(AND($C1476&gt;=MAX(INDEX($C$1:$C$13701,MAX(1,ROW()-設定!$B$24)):INDEX($C$1:$C$13701,MAX(1,ROW()-1))),$C1476&gt;MAX(INDEX($C$1:$C$13701,MIN(13701,ROW()+1)):INDEX($C$1:$C$13701,MIN(13701,ROW()+設定!$B$24))),$C1476&gt;=設定!$B$32,$C1476&gt;=MAX(MIN(INDEX($C$1:$C$13701,MAX(1,ROW()-設定!$B$26)):INDEX($C$1:$C$13701,MAX(1,ROW()-1))),MIN(INDEX($C$1:$C$13701,MIN(13701,ROW()+1)):INDEX($C$1:$C$13701,MIN(13701,ROW()+設定!$B$26))))*10^(設定!$B$27/20)),1,0))</f>
        <v>0</v>
      </c>
      <c r="G1476" s="33" t="n">
        <f aca="false">$G1475+IF($F1476=1,1,0)</f>
        <v>0</v>
      </c>
      <c r="H1476" s="0" t="str">
        <f aca="false">IF($F1476=1,$G1476,"")</f>
        <v/>
      </c>
    </row>
    <row r="1477" customFormat="false" ht="15" hidden="false" customHeight="false" outlineLevel="0" collapsed="false">
      <c r="A1477" s="30" t="n">
        <v>230.46875</v>
      </c>
      <c r="B1477" s="31" t="n">
        <v>13.7871</v>
      </c>
      <c r="C1477" s="32" t="n">
        <f aca="false">IF($A1477="","",IF(設定!$B$21="dB",10^($B1477/20),ABS($B1477)))</f>
        <v>4.89051955730755</v>
      </c>
      <c r="D1477" s="32" t="n">
        <f aca="false">IF($A1477="","",$A1477^2)</f>
        <v>53115.8447265625</v>
      </c>
      <c r="E1477" s="32" t="n">
        <f aca="false">IF($A1477="","",IF($C1477&lt;=0,"",1/$C1477^2))</f>
        <v>0.0418109465912829</v>
      </c>
      <c r="F1477" s="33" t="n">
        <f aca="false">IF(OR(ROW()-設定!$B$30&lt;2,ROW()+設定!$B$30&gt;13701,N($A1477)&lt;=0,N(INDEX($A$2:$A$13701,MIN(13700,MAX(1,ROW()-1+設定!$B$30))))&lt;=0,$A1477&lt;設定!$B$28,$A1477&gt;設定!$B$29),0,IF(AND($C1477&gt;=MAX(INDEX($C$1:$C$13701,MAX(1,ROW()-設定!$B$24)):INDEX($C$1:$C$13701,MAX(1,ROW()-1))),$C1477&gt;MAX(INDEX($C$1:$C$13701,MIN(13701,ROW()+1)):INDEX($C$1:$C$13701,MIN(13701,ROW()+設定!$B$24))),$C1477&gt;=設定!$B$32,$C1477&gt;=MAX(MIN(INDEX($C$1:$C$13701,MAX(1,ROW()-設定!$B$26)):INDEX($C$1:$C$13701,MAX(1,ROW()-1))),MIN(INDEX($C$1:$C$13701,MIN(13701,ROW()+1)):INDEX($C$1:$C$13701,MIN(13701,ROW()+設定!$B$26))))*10^(設定!$B$27/20)),1,0))</f>
        <v>0</v>
      </c>
      <c r="G1477" s="33" t="n">
        <f aca="false">$G1476+IF($F1477=1,1,0)</f>
        <v>0</v>
      </c>
      <c r="H1477" s="0" t="str">
        <f aca="false">IF($F1477=1,$G1477,"")</f>
        <v/>
      </c>
    </row>
    <row r="1478" customFormat="false" ht="15" hidden="false" customHeight="false" outlineLevel="0" collapsed="false">
      <c r="A1478" s="30" t="n">
        <v>230.625</v>
      </c>
      <c r="B1478" s="31" t="n">
        <v>13.7281</v>
      </c>
      <c r="C1478" s="32" t="n">
        <f aca="false">IF($A1478="","",IF(設定!$B$21="dB",10^($B1478/20),ABS($B1478)))</f>
        <v>4.85741265558648</v>
      </c>
      <c r="D1478" s="32" t="n">
        <f aca="false">IF($A1478="","",$A1478^2)</f>
        <v>53187.890625</v>
      </c>
      <c r="E1478" s="32" t="n">
        <f aca="false">IF($A1478="","",IF($C1478&lt;=0,"",1/$C1478^2))</f>
        <v>0.0423828346653665</v>
      </c>
      <c r="F1478" s="33" t="n">
        <f aca="false">IF(OR(ROW()-設定!$B$30&lt;2,ROW()+設定!$B$30&gt;13701,N($A1478)&lt;=0,N(INDEX($A$2:$A$13701,MIN(13700,MAX(1,ROW()-1+設定!$B$30))))&lt;=0,$A1478&lt;設定!$B$28,$A1478&gt;設定!$B$29),0,IF(AND($C1478&gt;=MAX(INDEX($C$1:$C$13701,MAX(1,ROW()-設定!$B$24)):INDEX($C$1:$C$13701,MAX(1,ROW()-1))),$C1478&gt;MAX(INDEX($C$1:$C$13701,MIN(13701,ROW()+1)):INDEX($C$1:$C$13701,MIN(13701,ROW()+設定!$B$24))),$C1478&gt;=設定!$B$32,$C1478&gt;=MAX(MIN(INDEX($C$1:$C$13701,MAX(1,ROW()-設定!$B$26)):INDEX($C$1:$C$13701,MAX(1,ROW()-1))),MIN(INDEX($C$1:$C$13701,MIN(13701,ROW()+1)):INDEX($C$1:$C$13701,MIN(13701,ROW()+設定!$B$26))))*10^(設定!$B$27/20)),1,0))</f>
        <v>0</v>
      </c>
      <c r="G1478" s="33" t="n">
        <f aca="false">$G1477+IF($F1478=1,1,0)</f>
        <v>0</v>
      </c>
      <c r="H1478" s="0" t="str">
        <f aca="false">IF($F1478=1,$G1478,"")</f>
        <v/>
      </c>
    </row>
    <row r="1479" customFormat="false" ht="15" hidden="false" customHeight="false" outlineLevel="0" collapsed="false">
      <c r="A1479" s="30" t="n">
        <v>230.78125</v>
      </c>
      <c r="B1479" s="31" t="n">
        <v>13.6264</v>
      </c>
      <c r="C1479" s="32" t="n">
        <f aca="false">IF($A1479="","",IF(設定!$B$21="dB",10^($B1479/20),ABS($B1479)))</f>
        <v>4.80087059563752</v>
      </c>
      <c r="D1479" s="32" t="n">
        <f aca="false">IF($A1479="","",$A1479^2)</f>
        <v>53259.9853515625</v>
      </c>
      <c r="E1479" s="32" t="n">
        <f aca="false">IF($A1479="","",IF($C1479&lt;=0,"",1/$C1479^2))</f>
        <v>0.0433870377814029</v>
      </c>
      <c r="F1479" s="33" t="n">
        <f aca="false">IF(OR(ROW()-設定!$B$30&lt;2,ROW()+設定!$B$30&gt;13701,N($A1479)&lt;=0,N(INDEX($A$2:$A$13701,MIN(13700,MAX(1,ROW()-1+設定!$B$30))))&lt;=0,$A1479&lt;設定!$B$28,$A1479&gt;設定!$B$29),0,IF(AND($C1479&gt;=MAX(INDEX($C$1:$C$13701,MAX(1,ROW()-設定!$B$24)):INDEX($C$1:$C$13701,MAX(1,ROW()-1))),$C1479&gt;MAX(INDEX($C$1:$C$13701,MIN(13701,ROW()+1)):INDEX($C$1:$C$13701,MIN(13701,ROW()+設定!$B$24))),$C1479&gt;=設定!$B$32,$C1479&gt;=MAX(MIN(INDEX($C$1:$C$13701,MAX(1,ROW()-設定!$B$26)):INDEX($C$1:$C$13701,MAX(1,ROW()-1))),MIN(INDEX($C$1:$C$13701,MIN(13701,ROW()+1)):INDEX($C$1:$C$13701,MIN(13701,ROW()+設定!$B$26))))*10^(設定!$B$27/20)),1,0))</f>
        <v>0</v>
      </c>
      <c r="G1479" s="33" t="n">
        <f aca="false">$G1478+IF($F1479=1,1,0)</f>
        <v>0</v>
      </c>
      <c r="H1479" s="0" t="str">
        <f aca="false">IF($F1479=1,$G1479,"")</f>
        <v/>
      </c>
    </row>
    <row r="1480" customFormat="false" ht="15" hidden="false" customHeight="false" outlineLevel="0" collapsed="false">
      <c r="A1480" s="30" t="n">
        <v>230.9375</v>
      </c>
      <c r="B1480" s="31" t="n">
        <v>13.7019</v>
      </c>
      <c r="C1480" s="32" t="n">
        <f aca="false">IF($A1480="","",IF(設定!$B$21="dB",10^($B1480/20),ABS($B1480)))</f>
        <v>4.84278289735902</v>
      </c>
      <c r="D1480" s="32" t="n">
        <f aca="false">IF($A1480="","",$A1480^2)</f>
        <v>53332.12890625</v>
      </c>
      <c r="E1480" s="32" t="n">
        <f aca="false">IF($A1480="","",IF($C1480&lt;=0,"",1/$C1480^2))</f>
        <v>0.0426392934847201</v>
      </c>
      <c r="F1480" s="33" t="n">
        <f aca="false">IF(OR(ROW()-設定!$B$30&lt;2,ROW()+設定!$B$30&gt;13701,N($A1480)&lt;=0,N(INDEX($A$2:$A$13701,MIN(13700,MAX(1,ROW()-1+設定!$B$30))))&lt;=0,$A1480&lt;設定!$B$28,$A1480&gt;設定!$B$29),0,IF(AND($C1480&gt;=MAX(INDEX($C$1:$C$13701,MAX(1,ROW()-設定!$B$24)):INDEX($C$1:$C$13701,MAX(1,ROW()-1))),$C1480&gt;MAX(INDEX($C$1:$C$13701,MIN(13701,ROW()+1)):INDEX($C$1:$C$13701,MIN(13701,ROW()+設定!$B$24))),$C1480&gt;=設定!$B$32,$C1480&gt;=MAX(MIN(INDEX($C$1:$C$13701,MAX(1,ROW()-設定!$B$26)):INDEX($C$1:$C$13701,MAX(1,ROW()-1))),MIN(INDEX($C$1:$C$13701,MIN(13701,ROW()+1)):INDEX($C$1:$C$13701,MIN(13701,ROW()+設定!$B$26))))*10^(設定!$B$27/20)),1,0))</f>
        <v>0</v>
      </c>
      <c r="G1480" s="33" t="n">
        <f aca="false">$G1479+IF($F1480=1,1,0)</f>
        <v>0</v>
      </c>
      <c r="H1480" s="0" t="str">
        <f aca="false">IF($F1480=1,$G1480,"")</f>
        <v/>
      </c>
    </row>
    <row r="1481" customFormat="false" ht="15" hidden="false" customHeight="false" outlineLevel="0" collapsed="false">
      <c r="A1481" s="30" t="n">
        <v>231.09375</v>
      </c>
      <c r="B1481" s="31" t="n">
        <v>13.6869</v>
      </c>
      <c r="C1481" s="32" t="n">
        <f aca="false">IF($A1481="","",IF(設定!$B$21="dB",10^($B1481/20),ABS($B1481)))</f>
        <v>4.83442692478136</v>
      </c>
      <c r="D1481" s="32" t="n">
        <f aca="false">IF($A1481="","",$A1481^2)</f>
        <v>53404.3212890625</v>
      </c>
      <c r="E1481" s="32" t="n">
        <f aca="false">IF($A1481="","",IF($C1481&lt;=0,"",1/$C1481^2))</f>
        <v>0.0427868190079476</v>
      </c>
      <c r="F1481" s="33" t="n">
        <f aca="false">IF(OR(ROW()-設定!$B$30&lt;2,ROW()+設定!$B$30&gt;13701,N($A1481)&lt;=0,N(INDEX($A$2:$A$13701,MIN(13700,MAX(1,ROW()-1+設定!$B$30))))&lt;=0,$A1481&lt;設定!$B$28,$A1481&gt;設定!$B$29),0,IF(AND($C1481&gt;=MAX(INDEX($C$1:$C$13701,MAX(1,ROW()-設定!$B$24)):INDEX($C$1:$C$13701,MAX(1,ROW()-1))),$C1481&gt;MAX(INDEX($C$1:$C$13701,MIN(13701,ROW()+1)):INDEX($C$1:$C$13701,MIN(13701,ROW()+設定!$B$24))),$C1481&gt;=設定!$B$32,$C1481&gt;=MAX(MIN(INDEX($C$1:$C$13701,MAX(1,ROW()-設定!$B$26)):INDEX($C$1:$C$13701,MAX(1,ROW()-1))),MIN(INDEX($C$1:$C$13701,MIN(13701,ROW()+1)):INDEX($C$1:$C$13701,MIN(13701,ROW()+設定!$B$26))))*10^(設定!$B$27/20)),1,0))</f>
        <v>0</v>
      </c>
      <c r="G1481" s="33" t="n">
        <f aca="false">$G1480+IF($F1481=1,1,0)</f>
        <v>0</v>
      </c>
      <c r="H1481" s="0" t="str">
        <f aca="false">IF($F1481=1,$G1481,"")</f>
        <v/>
      </c>
    </row>
    <row r="1482" customFormat="false" ht="15" hidden="false" customHeight="false" outlineLevel="0" collapsed="false">
      <c r="A1482" s="30" t="n">
        <v>231.25</v>
      </c>
      <c r="B1482" s="31" t="n">
        <v>13.6915</v>
      </c>
      <c r="C1482" s="32" t="n">
        <f aca="false">IF($A1482="","",IF(設定!$B$21="dB",10^($B1482/20),ABS($B1482)))</f>
        <v>4.83698788911305</v>
      </c>
      <c r="D1482" s="32" t="n">
        <f aca="false">IF($A1482="","",$A1482^2)</f>
        <v>53476.5625</v>
      </c>
      <c r="E1482" s="32" t="n">
        <f aca="false">IF($A1482="","",IF($C1482&lt;=0,"",1/$C1482^2))</f>
        <v>0.0427415236662022</v>
      </c>
      <c r="F1482" s="33" t="n">
        <f aca="false">IF(OR(ROW()-設定!$B$30&lt;2,ROW()+設定!$B$30&gt;13701,N($A1482)&lt;=0,N(INDEX($A$2:$A$13701,MIN(13700,MAX(1,ROW()-1+設定!$B$30))))&lt;=0,$A1482&lt;設定!$B$28,$A1482&gt;設定!$B$29),0,IF(AND($C1482&gt;=MAX(INDEX($C$1:$C$13701,MAX(1,ROW()-設定!$B$24)):INDEX($C$1:$C$13701,MAX(1,ROW()-1))),$C1482&gt;MAX(INDEX($C$1:$C$13701,MIN(13701,ROW()+1)):INDEX($C$1:$C$13701,MIN(13701,ROW()+設定!$B$24))),$C1482&gt;=設定!$B$32,$C1482&gt;=MAX(MIN(INDEX($C$1:$C$13701,MAX(1,ROW()-設定!$B$26)):INDEX($C$1:$C$13701,MAX(1,ROW()-1))),MIN(INDEX($C$1:$C$13701,MIN(13701,ROW()+1)):INDEX($C$1:$C$13701,MIN(13701,ROW()+設定!$B$26))))*10^(設定!$B$27/20)),1,0))</f>
        <v>0</v>
      </c>
      <c r="G1482" s="33" t="n">
        <f aca="false">$G1481+IF($F1482=1,1,0)</f>
        <v>0</v>
      </c>
      <c r="H1482" s="0" t="str">
        <f aca="false">IF($F1482=1,$G1482,"")</f>
        <v/>
      </c>
    </row>
    <row r="1483" customFormat="false" ht="15" hidden="false" customHeight="false" outlineLevel="0" collapsed="false">
      <c r="A1483" s="30" t="n">
        <v>231.40625</v>
      </c>
      <c r="B1483" s="31" t="n">
        <v>13.8232</v>
      </c>
      <c r="C1483" s="32" t="n">
        <f aca="false">IF($A1483="","",IF(設定!$B$21="dB",10^($B1483/20),ABS($B1483)))</f>
        <v>4.91088766617038</v>
      </c>
      <c r="D1483" s="32" t="n">
        <f aca="false">IF($A1483="","",$A1483^2)</f>
        <v>53548.8525390625</v>
      </c>
      <c r="E1483" s="32" t="n">
        <f aca="false">IF($A1483="","",IF($C1483&lt;=0,"",1/$C1483^2))</f>
        <v>0.0414648405811247</v>
      </c>
      <c r="F1483" s="33" t="n">
        <f aca="false">IF(OR(ROW()-設定!$B$30&lt;2,ROW()+設定!$B$30&gt;13701,N($A1483)&lt;=0,N(INDEX($A$2:$A$13701,MIN(13700,MAX(1,ROW()-1+設定!$B$30))))&lt;=0,$A1483&lt;設定!$B$28,$A1483&gt;設定!$B$29),0,IF(AND($C1483&gt;=MAX(INDEX($C$1:$C$13701,MAX(1,ROW()-設定!$B$24)):INDEX($C$1:$C$13701,MAX(1,ROW()-1))),$C1483&gt;MAX(INDEX($C$1:$C$13701,MIN(13701,ROW()+1)):INDEX($C$1:$C$13701,MIN(13701,ROW()+設定!$B$24))),$C1483&gt;=設定!$B$32,$C1483&gt;=MAX(MIN(INDEX($C$1:$C$13701,MAX(1,ROW()-設定!$B$26)):INDEX($C$1:$C$13701,MAX(1,ROW()-1))),MIN(INDEX($C$1:$C$13701,MIN(13701,ROW()+1)):INDEX($C$1:$C$13701,MIN(13701,ROW()+設定!$B$26))))*10^(設定!$B$27/20)),1,0))</f>
        <v>0</v>
      </c>
      <c r="G1483" s="33" t="n">
        <f aca="false">$G1482+IF($F1483=1,1,0)</f>
        <v>0</v>
      </c>
      <c r="H1483" s="0" t="str">
        <f aca="false">IF($F1483=1,$G1483,"")</f>
        <v/>
      </c>
    </row>
    <row r="1484" customFormat="false" ht="15" hidden="false" customHeight="false" outlineLevel="0" collapsed="false">
      <c r="A1484" s="30" t="n">
        <v>231.5625</v>
      </c>
      <c r="B1484" s="31" t="n">
        <v>13.8145</v>
      </c>
      <c r="C1484" s="32" t="n">
        <f aca="false">IF($A1484="","",IF(設定!$B$21="dB",10^($B1484/20),ABS($B1484)))</f>
        <v>4.90597126329717</v>
      </c>
      <c r="D1484" s="32" t="n">
        <f aca="false">IF($A1484="","",$A1484^2)</f>
        <v>53621.19140625</v>
      </c>
      <c r="E1484" s="32" t="n">
        <f aca="false">IF($A1484="","",IF($C1484&lt;=0,"",1/$C1484^2))</f>
        <v>0.0415479882377607</v>
      </c>
      <c r="F1484" s="33" t="n">
        <f aca="false">IF(OR(ROW()-設定!$B$30&lt;2,ROW()+設定!$B$30&gt;13701,N($A1484)&lt;=0,N(INDEX($A$2:$A$13701,MIN(13700,MAX(1,ROW()-1+設定!$B$30))))&lt;=0,$A1484&lt;設定!$B$28,$A1484&gt;設定!$B$29),0,IF(AND($C1484&gt;=MAX(INDEX($C$1:$C$13701,MAX(1,ROW()-設定!$B$24)):INDEX($C$1:$C$13701,MAX(1,ROW()-1))),$C1484&gt;MAX(INDEX($C$1:$C$13701,MIN(13701,ROW()+1)):INDEX($C$1:$C$13701,MIN(13701,ROW()+設定!$B$24))),$C1484&gt;=設定!$B$32,$C1484&gt;=MAX(MIN(INDEX($C$1:$C$13701,MAX(1,ROW()-設定!$B$26)):INDEX($C$1:$C$13701,MAX(1,ROW()-1))),MIN(INDEX($C$1:$C$13701,MIN(13701,ROW()+1)):INDEX($C$1:$C$13701,MIN(13701,ROW()+設定!$B$26))))*10^(設定!$B$27/20)),1,0))</f>
        <v>0</v>
      </c>
      <c r="G1484" s="33" t="n">
        <f aca="false">$G1483+IF($F1484=1,1,0)</f>
        <v>0</v>
      </c>
      <c r="H1484" s="0" t="str">
        <f aca="false">IF($F1484=1,$G1484,"")</f>
        <v/>
      </c>
    </row>
    <row r="1485" customFormat="false" ht="15" hidden="false" customHeight="false" outlineLevel="0" collapsed="false">
      <c r="A1485" s="30" t="n">
        <v>231.71875</v>
      </c>
      <c r="B1485" s="31" t="n">
        <v>13.6885</v>
      </c>
      <c r="C1485" s="32" t="n">
        <f aca="false">IF($A1485="","",IF(設定!$B$21="dB",10^($B1485/20),ABS($B1485)))</f>
        <v>4.83531754115726</v>
      </c>
      <c r="D1485" s="32" t="n">
        <f aca="false">IF($A1485="","",$A1485^2)</f>
        <v>53693.5791015625</v>
      </c>
      <c r="E1485" s="32" t="n">
        <f aca="false">IF($A1485="","",IF($C1485&lt;=0,"",1/$C1485^2))</f>
        <v>0.0427710586646285</v>
      </c>
      <c r="F1485" s="33" t="n">
        <f aca="false">IF(OR(ROW()-設定!$B$30&lt;2,ROW()+設定!$B$30&gt;13701,N($A1485)&lt;=0,N(INDEX($A$2:$A$13701,MIN(13700,MAX(1,ROW()-1+設定!$B$30))))&lt;=0,$A1485&lt;設定!$B$28,$A1485&gt;設定!$B$29),0,IF(AND($C1485&gt;=MAX(INDEX($C$1:$C$13701,MAX(1,ROW()-設定!$B$24)):INDEX($C$1:$C$13701,MAX(1,ROW()-1))),$C1485&gt;MAX(INDEX($C$1:$C$13701,MIN(13701,ROW()+1)):INDEX($C$1:$C$13701,MIN(13701,ROW()+設定!$B$24))),$C1485&gt;=設定!$B$32,$C1485&gt;=MAX(MIN(INDEX($C$1:$C$13701,MAX(1,ROW()-設定!$B$26)):INDEX($C$1:$C$13701,MAX(1,ROW()-1))),MIN(INDEX($C$1:$C$13701,MIN(13701,ROW()+1)):INDEX($C$1:$C$13701,MIN(13701,ROW()+設定!$B$26))))*10^(設定!$B$27/20)),1,0))</f>
        <v>0</v>
      </c>
      <c r="G1485" s="33" t="n">
        <f aca="false">$G1484+IF($F1485=1,1,0)</f>
        <v>0</v>
      </c>
      <c r="H1485" s="0" t="str">
        <f aca="false">IF($F1485=1,$G1485,"")</f>
        <v/>
      </c>
    </row>
    <row r="1486" customFormat="false" ht="15" hidden="false" customHeight="false" outlineLevel="0" collapsed="false">
      <c r="A1486" s="30" t="n">
        <v>231.875</v>
      </c>
      <c r="B1486" s="31" t="n">
        <v>13.6562</v>
      </c>
      <c r="C1486" s="32" t="n">
        <f aca="false">IF($A1486="","",IF(設定!$B$21="dB",10^($B1486/20),ABS($B1486)))</f>
        <v>4.81736995835712</v>
      </c>
      <c r="D1486" s="32" t="n">
        <f aca="false">IF($A1486="","",$A1486^2)</f>
        <v>53766.015625</v>
      </c>
      <c r="E1486" s="32" t="n">
        <f aca="false">IF($A1486="","",IF($C1486&lt;=0,"",1/$C1486^2))</f>
        <v>0.0430903478523175</v>
      </c>
      <c r="F1486" s="33" t="n">
        <f aca="false">IF(OR(ROW()-設定!$B$30&lt;2,ROW()+設定!$B$30&gt;13701,N($A1486)&lt;=0,N(INDEX($A$2:$A$13701,MIN(13700,MAX(1,ROW()-1+設定!$B$30))))&lt;=0,$A1486&lt;設定!$B$28,$A1486&gt;設定!$B$29),0,IF(AND($C1486&gt;=MAX(INDEX($C$1:$C$13701,MAX(1,ROW()-設定!$B$24)):INDEX($C$1:$C$13701,MAX(1,ROW()-1))),$C1486&gt;MAX(INDEX($C$1:$C$13701,MIN(13701,ROW()+1)):INDEX($C$1:$C$13701,MIN(13701,ROW()+設定!$B$24))),$C1486&gt;=設定!$B$32,$C1486&gt;=MAX(MIN(INDEX($C$1:$C$13701,MAX(1,ROW()-設定!$B$26)):INDEX($C$1:$C$13701,MAX(1,ROW()-1))),MIN(INDEX($C$1:$C$13701,MIN(13701,ROW()+1)):INDEX($C$1:$C$13701,MIN(13701,ROW()+設定!$B$26))))*10^(設定!$B$27/20)),1,0))</f>
        <v>0</v>
      </c>
      <c r="G1486" s="33" t="n">
        <f aca="false">$G1485+IF($F1486=1,1,0)</f>
        <v>0</v>
      </c>
      <c r="H1486" s="0" t="str">
        <f aca="false">IF($F1486=1,$G1486,"")</f>
        <v/>
      </c>
    </row>
    <row r="1487" customFormat="false" ht="15" hidden="false" customHeight="false" outlineLevel="0" collapsed="false">
      <c r="A1487" s="30" t="n">
        <v>232.03125</v>
      </c>
      <c r="B1487" s="31" t="n">
        <v>13.783</v>
      </c>
      <c r="C1487" s="32" t="n">
        <f aca="false">IF($A1487="","",IF(設定!$B$21="dB",10^($B1487/20),ABS($B1487)))</f>
        <v>4.88821163038263</v>
      </c>
      <c r="D1487" s="32" t="n">
        <f aca="false">IF($A1487="","",$A1487^2)</f>
        <v>53838.5009765625</v>
      </c>
      <c r="E1487" s="32" t="n">
        <f aca="false">IF($A1487="","",IF($C1487&lt;=0,"",1/$C1487^2))</f>
        <v>0.0418504372666927</v>
      </c>
      <c r="F1487" s="33" t="n">
        <f aca="false">IF(OR(ROW()-設定!$B$30&lt;2,ROW()+設定!$B$30&gt;13701,N($A1487)&lt;=0,N(INDEX($A$2:$A$13701,MIN(13700,MAX(1,ROW()-1+設定!$B$30))))&lt;=0,$A1487&lt;設定!$B$28,$A1487&gt;設定!$B$29),0,IF(AND($C1487&gt;=MAX(INDEX($C$1:$C$13701,MAX(1,ROW()-設定!$B$24)):INDEX($C$1:$C$13701,MAX(1,ROW()-1))),$C1487&gt;MAX(INDEX($C$1:$C$13701,MIN(13701,ROW()+1)):INDEX($C$1:$C$13701,MIN(13701,ROW()+設定!$B$24))),$C1487&gt;=設定!$B$32,$C1487&gt;=MAX(MIN(INDEX($C$1:$C$13701,MAX(1,ROW()-設定!$B$26)):INDEX($C$1:$C$13701,MAX(1,ROW()-1))),MIN(INDEX($C$1:$C$13701,MIN(13701,ROW()+1)):INDEX($C$1:$C$13701,MIN(13701,ROW()+設定!$B$26))))*10^(設定!$B$27/20)),1,0))</f>
        <v>0</v>
      </c>
      <c r="G1487" s="33" t="n">
        <f aca="false">$G1486+IF($F1487=1,1,0)</f>
        <v>0</v>
      </c>
      <c r="H1487" s="0" t="str">
        <f aca="false">IF($F1487=1,$G1487,"")</f>
        <v/>
      </c>
    </row>
    <row r="1488" customFormat="false" ht="15" hidden="false" customHeight="false" outlineLevel="0" collapsed="false">
      <c r="A1488" s="30" t="n">
        <v>232.1875</v>
      </c>
      <c r="B1488" s="31" t="n">
        <v>13.7454</v>
      </c>
      <c r="C1488" s="32" t="n">
        <f aca="false">IF($A1488="","",IF(設定!$B$21="dB",10^($B1488/20),ABS($B1488)))</f>
        <v>4.8670969808603</v>
      </c>
      <c r="D1488" s="32" t="n">
        <f aca="false">IF($A1488="","",$A1488^2)</f>
        <v>53911.03515625</v>
      </c>
      <c r="E1488" s="32" t="n">
        <f aca="false">IF($A1488="","",IF($C1488&lt;=0,"",1/$C1488^2))</f>
        <v>0.0422143396416881</v>
      </c>
      <c r="F1488" s="33" t="n">
        <f aca="false">IF(OR(ROW()-設定!$B$30&lt;2,ROW()+設定!$B$30&gt;13701,N($A1488)&lt;=0,N(INDEX($A$2:$A$13701,MIN(13700,MAX(1,ROW()-1+設定!$B$30))))&lt;=0,$A1488&lt;設定!$B$28,$A1488&gt;設定!$B$29),0,IF(AND($C1488&gt;=MAX(INDEX($C$1:$C$13701,MAX(1,ROW()-設定!$B$24)):INDEX($C$1:$C$13701,MAX(1,ROW()-1))),$C1488&gt;MAX(INDEX($C$1:$C$13701,MIN(13701,ROW()+1)):INDEX($C$1:$C$13701,MIN(13701,ROW()+設定!$B$24))),$C1488&gt;=設定!$B$32,$C1488&gt;=MAX(MIN(INDEX($C$1:$C$13701,MAX(1,ROW()-設定!$B$26)):INDEX($C$1:$C$13701,MAX(1,ROW()-1))),MIN(INDEX($C$1:$C$13701,MIN(13701,ROW()+1)):INDEX($C$1:$C$13701,MIN(13701,ROW()+設定!$B$26))))*10^(設定!$B$27/20)),1,0))</f>
        <v>0</v>
      </c>
      <c r="G1488" s="33" t="n">
        <f aca="false">$G1487+IF($F1488=1,1,0)</f>
        <v>0</v>
      </c>
      <c r="H1488" s="0" t="str">
        <f aca="false">IF($F1488=1,$G1488,"")</f>
        <v/>
      </c>
    </row>
    <row r="1489" customFormat="false" ht="15" hidden="false" customHeight="false" outlineLevel="0" collapsed="false">
      <c r="A1489" s="30" t="n">
        <v>232.34375</v>
      </c>
      <c r="B1489" s="31" t="n">
        <v>13.8647</v>
      </c>
      <c r="C1489" s="32" t="n">
        <f aca="false">IF($A1489="","",IF(設定!$B$21="dB",10^($B1489/20),ABS($B1489)))</f>
        <v>4.93440736210517</v>
      </c>
      <c r="D1489" s="32" t="n">
        <f aca="false">IF($A1489="","",$A1489^2)</f>
        <v>53983.6181640625</v>
      </c>
      <c r="E1489" s="32" t="n">
        <f aca="false">IF($A1489="","",IF($C1489&lt;=0,"",1/$C1489^2))</f>
        <v>0.041070500939193</v>
      </c>
      <c r="F1489" s="33" t="n">
        <f aca="false">IF(OR(ROW()-設定!$B$30&lt;2,ROW()+設定!$B$30&gt;13701,N($A1489)&lt;=0,N(INDEX($A$2:$A$13701,MIN(13700,MAX(1,ROW()-1+設定!$B$30))))&lt;=0,$A1489&lt;設定!$B$28,$A1489&gt;設定!$B$29),0,IF(AND($C1489&gt;=MAX(INDEX($C$1:$C$13701,MAX(1,ROW()-設定!$B$24)):INDEX($C$1:$C$13701,MAX(1,ROW()-1))),$C1489&gt;MAX(INDEX($C$1:$C$13701,MIN(13701,ROW()+1)):INDEX($C$1:$C$13701,MIN(13701,ROW()+設定!$B$24))),$C1489&gt;=設定!$B$32,$C1489&gt;=MAX(MIN(INDEX($C$1:$C$13701,MAX(1,ROW()-設定!$B$26)):INDEX($C$1:$C$13701,MAX(1,ROW()-1))),MIN(INDEX($C$1:$C$13701,MIN(13701,ROW()+1)):INDEX($C$1:$C$13701,MIN(13701,ROW()+設定!$B$26))))*10^(設定!$B$27/20)),1,0))</f>
        <v>0</v>
      </c>
      <c r="G1489" s="33" t="n">
        <f aca="false">$G1488+IF($F1489=1,1,0)</f>
        <v>0</v>
      </c>
      <c r="H1489" s="0" t="str">
        <f aca="false">IF($F1489=1,$G1489,"")</f>
        <v/>
      </c>
    </row>
    <row r="1490" customFormat="false" ht="15" hidden="false" customHeight="false" outlineLevel="0" collapsed="false">
      <c r="A1490" s="30" t="n">
        <v>232.5</v>
      </c>
      <c r="B1490" s="31" t="n">
        <v>14.0326</v>
      </c>
      <c r="C1490" s="32" t="n">
        <f aca="false">IF($A1490="","",IF(設定!$B$21="dB",10^($B1490/20),ABS($B1490)))</f>
        <v>5.0307183085535</v>
      </c>
      <c r="D1490" s="32" t="n">
        <f aca="false">IF($A1490="","",$A1490^2)</f>
        <v>54056.25</v>
      </c>
      <c r="E1490" s="32" t="n">
        <f aca="false">IF($A1490="","",IF($C1490&lt;=0,"",1/$C1490^2))</f>
        <v>0.0395129995931067</v>
      </c>
      <c r="F1490" s="33" t="n">
        <f aca="false">IF(OR(ROW()-設定!$B$30&lt;2,ROW()+設定!$B$30&gt;13701,N($A1490)&lt;=0,N(INDEX($A$2:$A$13701,MIN(13700,MAX(1,ROW()-1+設定!$B$30))))&lt;=0,$A1490&lt;設定!$B$28,$A1490&gt;設定!$B$29),0,IF(AND($C1490&gt;=MAX(INDEX($C$1:$C$13701,MAX(1,ROW()-設定!$B$24)):INDEX($C$1:$C$13701,MAX(1,ROW()-1))),$C1490&gt;MAX(INDEX($C$1:$C$13701,MIN(13701,ROW()+1)):INDEX($C$1:$C$13701,MIN(13701,ROW()+設定!$B$24))),$C1490&gt;=設定!$B$32,$C1490&gt;=MAX(MIN(INDEX($C$1:$C$13701,MAX(1,ROW()-設定!$B$26)):INDEX($C$1:$C$13701,MAX(1,ROW()-1))),MIN(INDEX($C$1:$C$13701,MIN(13701,ROW()+1)):INDEX($C$1:$C$13701,MIN(13701,ROW()+設定!$B$26))))*10^(設定!$B$27/20)),1,0))</f>
        <v>0</v>
      </c>
      <c r="G1490" s="33" t="n">
        <f aca="false">$G1489+IF($F1490=1,1,0)</f>
        <v>0</v>
      </c>
      <c r="H1490" s="0" t="str">
        <f aca="false">IF($F1490=1,$G1490,"")</f>
        <v/>
      </c>
    </row>
    <row r="1491" customFormat="false" ht="15" hidden="false" customHeight="false" outlineLevel="0" collapsed="false">
      <c r="A1491" s="30" t="n">
        <v>232.65625</v>
      </c>
      <c r="B1491" s="31" t="n">
        <v>13.8498</v>
      </c>
      <c r="C1491" s="32" t="n">
        <f aca="false">IF($A1491="","",IF(設定!$B$21="dB",10^($B1491/20),ABS($B1491)))</f>
        <v>4.92595000799935</v>
      </c>
      <c r="D1491" s="32" t="n">
        <f aca="false">IF($A1491="","",$A1491^2)</f>
        <v>54128.9306640625</v>
      </c>
      <c r="E1491" s="32" t="n">
        <f aca="false">IF($A1491="","",IF($C1491&lt;=0,"",1/$C1491^2))</f>
        <v>0.0412116497326403</v>
      </c>
      <c r="F1491" s="33" t="n">
        <f aca="false">IF(OR(ROW()-設定!$B$30&lt;2,ROW()+設定!$B$30&gt;13701,N($A1491)&lt;=0,N(INDEX($A$2:$A$13701,MIN(13700,MAX(1,ROW()-1+設定!$B$30))))&lt;=0,$A1491&lt;設定!$B$28,$A1491&gt;設定!$B$29),0,IF(AND($C1491&gt;=MAX(INDEX($C$1:$C$13701,MAX(1,ROW()-設定!$B$24)):INDEX($C$1:$C$13701,MAX(1,ROW()-1))),$C1491&gt;MAX(INDEX($C$1:$C$13701,MIN(13701,ROW()+1)):INDEX($C$1:$C$13701,MIN(13701,ROW()+設定!$B$24))),$C1491&gt;=設定!$B$32,$C1491&gt;=MAX(MIN(INDEX($C$1:$C$13701,MAX(1,ROW()-設定!$B$26)):INDEX($C$1:$C$13701,MAX(1,ROW()-1))),MIN(INDEX($C$1:$C$13701,MIN(13701,ROW()+1)):INDEX($C$1:$C$13701,MIN(13701,ROW()+設定!$B$26))))*10^(設定!$B$27/20)),1,0))</f>
        <v>0</v>
      </c>
      <c r="G1491" s="33" t="n">
        <f aca="false">$G1490+IF($F1491=1,1,0)</f>
        <v>0</v>
      </c>
      <c r="H1491" s="0" t="str">
        <f aca="false">IF($F1491=1,$G1491,"")</f>
        <v/>
      </c>
    </row>
    <row r="1492" customFormat="false" ht="15" hidden="false" customHeight="false" outlineLevel="0" collapsed="false">
      <c r="A1492" s="30" t="n">
        <v>232.8125</v>
      </c>
      <c r="B1492" s="31" t="n">
        <v>13.7613</v>
      </c>
      <c r="C1492" s="32" t="n">
        <f aca="false">IF($A1492="","",IF(設定!$B$21="dB",10^($B1492/20),ABS($B1492)))</f>
        <v>4.87601462993296</v>
      </c>
      <c r="D1492" s="32" t="n">
        <f aca="false">IF($A1492="","",$A1492^2)</f>
        <v>54201.66015625</v>
      </c>
      <c r="E1492" s="32" t="n">
        <f aca="false">IF($A1492="","",IF($C1492&lt;=0,"",1/$C1492^2))</f>
        <v>0.0420600708579397</v>
      </c>
      <c r="F1492" s="33" t="n">
        <f aca="false">IF(OR(ROW()-設定!$B$30&lt;2,ROW()+設定!$B$30&gt;13701,N($A1492)&lt;=0,N(INDEX($A$2:$A$13701,MIN(13700,MAX(1,ROW()-1+設定!$B$30))))&lt;=0,$A1492&lt;設定!$B$28,$A1492&gt;設定!$B$29),0,IF(AND($C1492&gt;=MAX(INDEX($C$1:$C$13701,MAX(1,ROW()-設定!$B$24)):INDEX($C$1:$C$13701,MAX(1,ROW()-1))),$C1492&gt;MAX(INDEX($C$1:$C$13701,MIN(13701,ROW()+1)):INDEX($C$1:$C$13701,MIN(13701,ROW()+設定!$B$24))),$C1492&gt;=設定!$B$32,$C1492&gt;=MAX(MIN(INDEX($C$1:$C$13701,MAX(1,ROW()-設定!$B$26)):INDEX($C$1:$C$13701,MAX(1,ROW()-1))),MIN(INDEX($C$1:$C$13701,MIN(13701,ROW()+1)):INDEX($C$1:$C$13701,MIN(13701,ROW()+設定!$B$26))))*10^(設定!$B$27/20)),1,0))</f>
        <v>0</v>
      </c>
      <c r="G1492" s="33" t="n">
        <f aca="false">$G1491+IF($F1492=1,1,0)</f>
        <v>0</v>
      </c>
      <c r="H1492" s="0" t="str">
        <f aca="false">IF($F1492=1,$G1492,"")</f>
        <v/>
      </c>
    </row>
    <row r="1493" customFormat="false" ht="15" hidden="false" customHeight="false" outlineLevel="0" collapsed="false">
      <c r="A1493" s="30" t="n">
        <v>232.96875</v>
      </c>
      <c r="B1493" s="31" t="n">
        <v>13.7486</v>
      </c>
      <c r="C1493" s="32" t="n">
        <f aca="false">IF($A1493="","",IF(設定!$B$21="dB",10^($B1493/20),ABS($B1493)))</f>
        <v>4.86889041599566</v>
      </c>
      <c r="D1493" s="32" t="n">
        <f aca="false">IF($A1493="","",$A1493^2)</f>
        <v>54274.4384765625</v>
      </c>
      <c r="E1493" s="32" t="n">
        <f aca="false">IF($A1493="","",IF($C1493&lt;=0,"",1/$C1493^2))</f>
        <v>0.0421832464233256</v>
      </c>
      <c r="F1493" s="33" t="n">
        <f aca="false">IF(OR(ROW()-設定!$B$30&lt;2,ROW()+設定!$B$30&gt;13701,N($A1493)&lt;=0,N(INDEX($A$2:$A$13701,MIN(13700,MAX(1,ROW()-1+設定!$B$30))))&lt;=0,$A1493&lt;設定!$B$28,$A1493&gt;設定!$B$29),0,IF(AND($C1493&gt;=MAX(INDEX($C$1:$C$13701,MAX(1,ROW()-設定!$B$24)):INDEX($C$1:$C$13701,MAX(1,ROW()-1))),$C1493&gt;MAX(INDEX($C$1:$C$13701,MIN(13701,ROW()+1)):INDEX($C$1:$C$13701,MIN(13701,ROW()+設定!$B$24))),$C1493&gt;=設定!$B$32,$C1493&gt;=MAX(MIN(INDEX($C$1:$C$13701,MAX(1,ROW()-設定!$B$26)):INDEX($C$1:$C$13701,MAX(1,ROW()-1))),MIN(INDEX($C$1:$C$13701,MIN(13701,ROW()+1)):INDEX($C$1:$C$13701,MIN(13701,ROW()+設定!$B$26))))*10^(設定!$B$27/20)),1,0))</f>
        <v>0</v>
      </c>
      <c r="G1493" s="33" t="n">
        <f aca="false">$G1492+IF($F1493=1,1,0)</f>
        <v>0</v>
      </c>
      <c r="H1493" s="0" t="str">
        <f aca="false">IF($F1493=1,$G1493,"")</f>
        <v/>
      </c>
    </row>
    <row r="1494" customFormat="false" ht="15" hidden="false" customHeight="false" outlineLevel="0" collapsed="false">
      <c r="A1494" s="30" t="n">
        <v>233.125</v>
      </c>
      <c r="B1494" s="31" t="n">
        <v>13.6793</v>
      </c>
      <c r="C1494" s="32" t="n">
        <f aca="false">IF($A1494="","",IF(設定!$B$21="dB",10^($B1494/20),ABS($B1494)))</f>
        <v>4.8301987366854</v>
      </c>
      <c r="D1494" s="32" t="n">
        <f aca="false">IF($A1494="","",$A1494^2)</f>
        <v>54347.265625</v>
      </c>
      <c r="E1494" s="32" t="n">
        <f aca="false">IF($A1494="","",IF($C1494&lt;=0,"",1/$C1494^2))</f>
        <v>0.0428617599824863</v>
      </c>
      <c r="F1494" s="33" t="n">
        <f aca="false">IF(OR(ROW()-設定!$B$30&lt;2,ROW()+設定!$B$30&gt;13701,N($A1494)&lt;=0,N(INDEX($A$2:$A$13701,MIN(13700,MAX(1,ROW()-1+設定!$B$30))))&lt;=0,$A1494&lt;設定!$B$28,$A1494&gt;設定!$B$29),0,IF(AND($C1494&gt;=MAX(INDEX($C$1:$C$13701,MAX(1,ROW()-設定!$B$24)):INDEX($C$1:$C$13701,MAX(1,ROW()-1))),$C1494&gt;MAX(INDEX($C$1:$C$13701,MIN(13701,ROW()+1)):INDEX($C$1:$C$13701,MIN(13701,ROW()+設定!$B$24))),$C1494&gt;=設定!$B$32,$C1494&gt;=MAX(MIN(INDEX($C$1:$C$13701,MAX(1,ROW()-設定!$B$26)):INDEX($C$1:$C$13701,MAX(1,ROW()-1))),MIN(INDEX($C$1:$C$13701,MIN(13701,ROW()+1)):INDEX($C$1:$C$13701,MIN(13701,ROW()+設定!$B$26))))*10^(設定!$B$27/20)),1,0))</f>
        <v>0</v>
      </c>
      <c r="G1494" s="33" t="n">
        <f aca="false">$G1493+IF($F1494=1,1,0)</f>
        <v>0</v>
      </c>
      <c r="H1494" s="0" t="str">
        <f aca="false">IF($F1494=1,$G1494,"")</f>
        <v/>
      </c>
    </row>
    <row r="1495" customFormat="false" ht="15" hidden="false" customHeight="false" outlineLevel="0" collapsed="false">
      <c r="A1495" s="30" t="n">
        <v>233.28125</v>
      </c>
      <c r="B1495" s="31" t="n">
        <v>13.6765</v>
      </c>
      <c r="C1495" s="32" t="n">
        <f aca="false">IF($A1495="","",IF(設定!$B$21="dB",10^($B1495/20),ABS($B1495)))</f>
        <v>4.82864191552379</v>
      </c>
      <c r="D1495" s="32" t="n">
        <f aca="false">IF($A1495="","",$A1495^2)</f>
        <v>54420.1416015625</v>
      </c>
      <c r="E1495" s="32" t="n">
        <f aca="false">IF($A1495="","",IF($C1495&lt;=0,"",1/$C1495^2))</f>
        <v>0.0428894028904361</v>
      </c>
      <c r="F1495" s="33" t="n">
        <f aca="false">IF(OR(ROW()-設定!$B$30&lt;2,ROW()+設定!$B$30&gt;13701,N($A1495)&lt;=0,N(INDEX($A$2:$A$13701,MIN(13700,MAX(1,ROW()-1+設定!$B$30))))&lt;=0,$A1495&lt;設定!$B$28,$A1495&gt;設定!$B$29),0,IF(AND($C1495&gt;=MAX(INDEX($C$1:$C$13701,MAX(1,ROW()-設定!$B$24)):INDEX($C$1:$C$13701,MAX(1,ROW()-1))),$C1495&gt;MAX(INDEX($C$1:$C$13701,MIN(13701,ROW()+1)):INDEX($C$1:$C$13701,MIN(13701,ROW()+設定!$B$24))),$C1495&gt;=設定!$B$32,$C1495&gt;=MAX(MIN(INDEX($C$1:$C$13701,MAX(1,ROW()-設定!$B$26)):INDEX($C$1:$C$13701,MAX(1,ROW()-1))),MIN(INDEX($C$1:$C$13701,MIN(13701,ROW()+1)):INDEX($C$1:$C$13701,MIN(13701,ROW()+設定!$B$26))))*10^(設定!$B$27/20)),1,0))</f>
        <v>0</v>
      </c>
      <c r="G1495" s="33" t="n">
        <f aca="false">$G1494+IF($F1495=1,1,0)</f>
        <v>0</v>
      </c>
      <c r="H1495" s="0" t="str">
        <f aca="false">IF($F1495=1,$G1495,"")</f>
        <v/>
      </c>
    </row>
    <row r="1496" customFormat="false" ht="15" hidden="false" customHeight="false" outlineLevel="0" collapsed="false">
      <c r="A1496" s="30" t="n">
        <v>233.4375</v>
      </c>
      <c r="B1496" s="31" t="n">
        <v>13.6682</v>
      </c>
      <c r="C1496" s="32" t="n">
        <f aca="false">IF($A1496="","",IF(設定!$B$21="dB",10^($B1496/20),ABS($B1496)))</f>
        <v>4.82403000044401</v>
      </c>
      <c r="D1496" s="32" t="n">
        <f aca="false">IF($A1496="","",$A1496^2)</f>
        <v>54493.06640625</v>
      </c>
      <c r="E1496" s="32" t="n">
        <f aca="false">IF($A1496="","",IF($C1496&lt;=0,"",1/$C1496^2))</f>
        <v>0.042971449161436</v>
      </c>
      <c r="F1496" s="33" t="n">
        <f aca="false">IF(OR(ROW()-設定!$B$30&lt;2,ROW()+設定!$B$30&gt;13701,N($A1496)&lt;=0,N(INDEX($A$2:$A$13701,MIN(13700,MAX(1,ROW()-1+設定!$B$30))))&lt;=0,$A1496&lt;設定!$B$28,$A1496&gt;設定!$B$29),0,IF(AND($C1496&gt;=MAX(INDEX($C$1:$C$13701,MAX(1,ROW()-設定!$B$24)):INDEX($C$1:$C$13701,MAX(1,ROW()-1))),$C1496&gt;MAX(INDEX($C$1:$C$13701,MIN(13701,ROW()+1)):INDEX($C$1:$C$13701,MIN(13701,ROW()+設定!$B$24))),$C1496&gt;=設定!$B$32,$C1496&gt;=MAX(MIN(INDEX($C$1:$C$13701,MAX(1,ROW()-設定!$B$26)):INDEX($C$1:$C$13701,MAX(1,ROW()-1))),MIN(INDEX($C$1:$C$13701,MIN(13701,ROW()+1)):INDEX($C$1:$C$13701,MIN(13701,ROW()+設定!$B$26))))*10^(設定!$B$27/20)),1,0))</f>
        <v>0</v>
      </c>
      <c r="G1496" s="33" t="n">
        <f aca="false">$G1495+IF($F1496=1,1,0)</f>
        <v>0</v>
      </c>
      <c r="H1496" s="0" t="str">
        <f aca="false">IF($F1496=1,$G1496,"")</f>
        <v/>
      </c>
    </row>
    <row r="1497" customFormat="false" ht="15" hidden="false" customHeight="false" outlineLevel="0" collapsed="false">
      <c r="A1497" s="30" t="n">
        <v>233.59375</v>
      </c>
      <c r="B1497" s="31" t="n">
        <v>13.7341</v>
      </c>
      <c r="C1497" s="32" t="n">
        <f aca="false">IF($A1497="","",IF(設定!$B$21="dB",10^($B1497/20),ABS($B1497)))</f>
        <v>4.86076919655257</v>
      </c>
      <c r="D1497" s="32" t="n">
        <f aca="false">IF($A1497="","",$A1497^2)</f>
        <v>54566.0400390625</v>
      </c>
      <c r="E1497" s="32" t="n">
        <f aca="false">IF($A1497="","",IF($C1497&lt;=0,"",1/$C1497^2))</f>
        <v>0.0423243210444712</v>
      </c>
      <c r="F1497" s="33" t="n">
        <f aca="false">IF(OR(ROW()-設定!$B$30&lt;2,ROW()+設定!$B$30&gt;13701,N($A1497)&lt;=0,N(INDEX($A$2:$A$13701,MIN(13700,MAX(1,ROW()-1+設定!$B$30))))&lt;=0,$A1497&lt;設定!$B$28,$A1497&gt;設定!$B$29),0,IF(AND($C1497&gt;=MAX(INDEX($C$1:$C$13701,MAX(1,ROW()-設定!$B$24)):INDEX($C$1:$C$13701,MAX(1,ROW()-1))),$C1497&gt;MAX(INDEX($C$1:$C$13701,MIN(13701,ROW()+1)):INDEX($C$1:$C$13701,MIN(13701,ROW()+設定!$B$24))),$C1497&gt;=設定!$B$32,$C1497&gt;=MAX(MIN(INDEX($C$1:$C$13701,MAX(1,ROW()-設定!$B$26)):INDEX($C$1:$C$13701,MAX(1,ROW()-1))),MIN(INDEX($C$1:$C$13701,MIN(13701,ROW()+1)):INDEX($C$1:$C$13701,MIN(13701,ROW()+設定!$B$26))))*10^(設定!$B$27/20)),1,0))</f>
        <v>0</v>
      </c>
      <c r="G1497" s="33" t="n">
        <f aca="false">$G1496+IF($F1497=1,1,0)</f>
        <v>0</v>
      </c>
      <c r="H1497" s="0" t="str">
        <f aca="false">IF($F1497=1,$G1497,"")</f>
        <v/>
      </c>
    </row>
    <row r="1498" customFormat="false" ht="15" hidden="false" customHeight="false" outlineLevel="0" collapsed="false">
      <c r="A1498" s="30" t="n">
        <v>233.75</v>
      </c>
      <c r="B1498" s="31" t="n">
        <v>13.7333</v>
      </c>
      <c r="C1498" s="32" t="n">
        <f aca="false">IF($A1498="","",IF(設定!$B$21="dB",10^($B1498/20),ABS($B1498)))</f>
        <v>4.86032152378128</v>
      </c>
      <c r="D1498" s="32" t="n">
        <f aca="false">IF($A1498="","",$A1498^2)</f>
        <v>54639.0625</v>
      </c>
      <c r="E1498" s="32" t="n">
        <f aca="false">IF($A1498="","",IF($C1498&lt;=0,"",1/$C1498^2))</f>
        <v>0.0423321181906495</v>
      </c>
      <c r="F1498" s="33" t="n">
        <f aca="false">IF(OR(ROW()-設定!$B$30&lt;2,ROW()+設定!$B$30&gt;13701,N($A1498)&lt;=0,N(INDEX($A$2:$A$13701,MIN(13700,MAX(1,ROW()-1+設定!$B$30))))&lt;=0,$A1498&lt;設定!$B$28,$A1498&gt;設定!$B$29),0,IF(AND($C1498&gt;=MAX(INDEX($C$1:$C$13701,MAX(1,ROW()-設定!$B$24)):INDEX($C$1:$C$13701,MAX(1,ROW()-1))),$C1498&gt;MAX(INDEX($C$1:$C$13701,MIN(13701,ROW()+1)):INDEX($C$1:$C$13701,MIN(13701,ROW()+設定!$B$24))),$C1498&gt;=設定!$B$32,$C1498&gt;=MAX(MIN(INDEX($C$1:$C$13701,MAX(1,ROW()-設定!$B$26)):INDEX($C$1:$C$13701,MAX(1,ROW()-1))),MIN(INDEX($C$1:$C$13701,MIN(13701,ROW()+1)):INDEX($C$1:$C$13701,MIN(13701,ROW()+設定!$B$26))))*10^(設定!$B$27/20)),1,0))</f>
        <v>0</v>
      </c>
      <c r="G1498" s="33" t="n">
        <f aca="false">$G1497+IF($F1498=1,1,0)</f>
        <v>0</v>
      </c>
      <c r="H1498" s="0" t="str">
        <f aca="false">IF($F1498=1,$G1498,"")</f>
        <v/>
      </c>
    </row>
    <row r="1499" customFormat="false" ht="15" hidden="false" customHeight="false" outlineLevel="0" collapsed="false">
      <c r="A1499" s="30" t="n">
        <v>233.90625</v>
      </c>
      <c r="B1499" s="31" t="n">
        <v>13.8576</v>
      </c>
      <c r="C1499" s="32" t="n">
        <f aca="false">IF($A1499="","",IF(設定!$B$21="dB",10^($B1499/20),ABS($B1499)))</f>
        <v>4.93037553821545</v>
      </c>
      <c r="D1499" s="32" t="n">
        <f aca="false">IF($A1499="","",$A1499^2)</f>
        <v>54712.1337890625</v>
      </c>
      <c r="E1499" s="32" t="n">
        <f aca="false">IF($A1499="","",IF($C1499&lt;=0,"",1/$C1499^2))</f>
        <v>0.0411376993628971</v>
      </c>
      <c r="F1499" s="33" t="n">
        <f aca="false">IF(OR(ROW()-設定!$B$30&lt;2,ROW()+設定!$B$30&gt;13701,N($A1499)&lt;=0,N(INDEX($A$2:$A$13701,MIN(13700,MAX(1,ROW()-1+設定!$B$30))))&lt;=0,$A1499&lt;設定!$B$28,$A1499&gt;設定!$B$29),0,IF(AND($C1499&gt;=MAX(INDEX($C$1:$C$13701,MAX(1,ROW()-設定!$B$24)):INDEX($C$1:$C$13701,MAX(1,ROW()-1))),$C1499&gt;MAX(INDEX($C$1:$C$13701,MIN(13701,ROW()+1)):INDEX($C$1:$C$13701,MIN(13701,ROW()+設定!$B$24))),$C1499&gt;=設定!$B$32,$C1499&gt;=MAX(MIN(INDEX($C$1:$C$13701,MAX(1,ROW()-設定!$B$26)):INDEX($C$1:$C$13701,MAX(1,ROW()-1))),MIN(INDEX($C$1:$C$13701,MIN(13701,ROW()+1)):INDEX($C$1:$C$13701,MIN(13701,ROW()+設定!$B$26))))*10^(設定!$B$27/20)),1,0))</f>
        <v>0</v>
      </c>
      <c r="G1499" s="33" t="n">
        <f aca="false">$G1498+IF($F1499=1,1,0)</f>
        <v>0</v>
      </c>
      <c r="H1499" s="0" t="str">
        <f aca="false">IF($F1499=1,$G1499,"")</f>
        <v/>
      </c>
    </row>
    <row r="1500" customFormat="false" ht="15" hidden="false" customHeight="false" outlineLevel="0" collapsed="false">
      <c r="A1500" s="30" t="n">
        <v>234.0625</v>
      </c>
      <c r="B1500" s="31" t="n">
        <v>13.7408</v>
      </c>
      <c r="C1500" s="32" t="n">
        <f aca="false">IF($A1500="","",IF(設定!$B$21="dB",10^($B1500/20),ABS($B1500)))</f>
        <v>4.86452007513868</v>
      </c>
      <c r="D1500" s="32" t="n">
        <f aca="false">IF($A1500="","",$A1500^2)</f>
        <v>54785.25390625</v>
      </c>
      <c r="E1500" s="32" t="n">
        <f aca="false">IF($A1500="","",IF($C1500&lt;=0,"",1/$C1500^2))</f>
        <v>0.0422590763000151</v>
      </c>
      <c r="F1500" s="33" t="n">
        <f aca="false">IF(OR(ROW()-設定!$B$30&lt;2,ROW()+設定!$B$30&gt;13701,N($A1500)&lt;=0,N(INDEX($A$2:$A$13701,MIN(13700,MAX(1,ROW()-1+設定!$B$30))))&lt;=0,$A1500&lt;設定!$B$28,$A1500&gt;設定!$B$29),0,IF(AND($C1500&gt;=MAX(INDEX($C$1:$C$13701,MAX(1,ROW()-設定!$B$24)):INDEX($C$1:$C$13701,MAX(1,ROW()-1))),$C1500&gt;MAX(INDEX($C$1:$C$13701,MIN(13701,ROW()+1)):INDEX($C$1:$C$13701,MIN(13701,ROW()+設定!$B$24))),$C1500&gt;=設定!$B$32,$C1500&gt;=MAX(MIN(INDEX($C$1:$C$13701,MAX(1,ROW()-設定!$B$26)):INDEX($C$1:$C$13701,MAX(1,ROW()-1))),MIN(INDEX($C$1:$C$13701,MIN(13701,ROW()+1)):INDEX($C$1:$C$13701,MIN(13701,ROW()+設定!$B$26))))*10^(設定!$B$27/20)),1,0))</f>
        <v>0</v>
      </c>
      <c r="G1500" s="33" t="n">
        <f aca="false">$G1499+IF($F1500=1,1,0)</f>
        <v>0</v>
      </c>
      <c r="H1500" s="0" t="str">
        <f aca="false">IF($F1500=1,$G1500,"")</f>
        <v/>
      </c>
    </row>
    <row r="1501" customFormat="false" ht="15" hidden="false" customHeight="false" outlineLevel="0" collapsed="false">
      <c r="A1501" s="30" t="n">
        <v>234.21875</v>
      </c>
      <c r="B1501" s="31" t="n">
        <v>13.7637</v>
      </c>
      <c r="C1501" s="32" t="n">
        <f aca="false">IF($A1501="","",IF(設定!$B$21="dB",10^($B1501/20),ABS($B1501)))</f>
        <v>4.87736210871748</v>
      </c>
      <c r="D1501" s="32" t="n">
        <f aca="false">IF($A1501="","",$A1501^2)</f>
        <v>54858.4228515625</v>
      </c>
      <c r="E1501" s="32" t="n">
        <f aca="false">IF($A1501="","",IF($C1501&lt;=0,"",1/$C1501^2))</f>
        <v>0.042036834024985</v>
      </c>
      <c r="F1501" s="33" t="n">
        <f aca="false">IF(OR(ROW()-設定!$B$30&lt;2,ROW()+設定!$B$30&gt;13701,N($A1501)&lt;=0,N(INDEX($A$2:$A$13701,MIN(13700,MAX(1,ROW()-1+設定!$B$30))))&lt;=0,$A1501&lt;設定!$B$28,$A1501&gt;設定!$B$29),0,IF(AND($C1501&gt;=MAX(INDEX($C$1:$C$13701,MAX(1,ROW()-設定!$B$24)):INDEX($C$1:$C$13701,MAX(1,ROW()-1))),$C1501&gt;MAX(INDEX($C$1:$C$13701,MIN(13701,ROW()+1)):INDEX($C$1:$C$13701,MIN(13701,ROW()+設定!$B$24))),$C1501&gt;=設定!$B$32,$C1501&gt;=MAX(MIN(INDEX($C$1:$C$13701,MAX(1,ROW()-設定!$B$26)):INDEX($C$1:$C$13701,MAX(1,ROW()-1))),MIN(INDEX($C$1:$C$13701,MIN(13701,ROW()+1)):INDEX($C$1:$C$13701,MIN(13701,ROW()+設定!$B$26))))*10^(設定!$B$27/20)),1,0))</f>
        <v>0</v>
      </c>
      <c r="G1501" s="33" t="n">
        <f aca="false">$G1500+IF($F1501=1,1,0)</f>
        <v>0</v>
      </c>
      <c r="H1501" s="0" t="str">
        <f aca="false">IF($F1501=1,$G1501,"")</f>
        <v/>
      </c>
    </row>
    <row r="1502" customFormat="false" ht="15" hidden="false" customHeight="false" outlineLevel="0" collapsed="false">
      <c r="A1502" s="30" t="n">
        <v>234.375</v>
      </c>
      <c r="B1502" s="31" t="n">
        <v>13.6589</v>
      </c>
      <c r="C1502" s="32" t="n">
        <f aca="false">IF($A1502="","",IF(設定!$B$21="dB",10^($B1502/20),ABS($B1502)))</f>
        <v>4.81886766569969</v>
      </c>
      <c r="D1502" s="32" t="n">
        <f aca="false">IF($A1502="","",$A1502^2)</f>
        <v>54931.640625</v>
      </c>
      <c r="E1502" s="32" t="n">
        <f aca="false">IF($A1502="","",IF($C1502&lt;=0,"",1/$C1502^2))</f>
        <v>0.0430635669959757</v>
      </c>
      <c r="F1502" s="33" t="n">
        <f aca="false">IF(OR(ROW()-設定!$B$30&lt;2,ROW()+設定!$B$30&gt;13701,N($A1502)&lt;=0,N(INDEX($A$2:$A$13701,MIN(13700,MAX(1,ROW()-1+設定!$B$30))))&lt;=0,$A1502&lt;設定!$B$28,$A1502&gt;設定!$B$29),0,IF(AND($C1502&gt;=MAX(INDEX($C$1:$C$13701,MAX(1,ROW()-設定!$B$24)):INDEX($C$1:$C$13701,MAX(1,ROW()-1))),$C1502&gt;MAX(INDEX($C$1:$C$13701,MIN(13701,ROW()+1)):INDEX($C$1:$C$13701,MIN(13701,ROW()+設定!$B$24))),$C1502&gt;=設定!$B$32,$C1502&gt;=MAX(MIN(INDEX($C$1:$C$13701,MAX(1,ROW()-設定!$B$26)):INDEX($C$1:$C$13701,MAX(1,ROW()-1))),MIN(INDEX($C$1:$C$13701,MIN(13701,ROW()+1)):INDEX($C$1:$C$13701,MIN(13701,ROW()+設定!$B$26))))*10^(設定!$B$27/20)),1,0))</f>
        <v>0</v>
      </c>
      <c r="G1502" s="33" t="n">
        <f aca="false">$G1501+IF($F1502=1,1,0)</f>
        <v>0</v>
      </c>
      <c r="H1502" s="0" t="str">
        <f aca="false">IF($F1502=1,$G1502,"")</f>
        <v/>
      </c>
    </row>
    <row r="1503" customFormat="false" ht="15" hidden="false" customHeight="false" outlineLevel="0" collapsed="false">
      <c r="A1503" s="30" t="n">
        <v>234.53125</v>
      </c>
      <c r="B1503" s="31" t="n">
        <v>13.9586</v>
      </c>
      <c r="C1503" s="32" t="n">
        <f aca="false">IF($A1503="","",IF(設定!$B$21="dB",10^($B1503/20),ABS($B1503)))</f>
        <v>4.98804083261123</v>
      </c>
      <c r="D1503" s="32" t="n">
        <f aca="false">IF($A1503="","",$A1503^2)</f>
        <v>55004.9072265625</v>
      </c>
      <c r="E1503" s="32" t="n">
        <f aca="false">IF($A1503="","",IF($C1503&lt;=0,"",1/$C1503^2))</f>
        <v>0.0401920353782091</v>
      </c>
      <c r="F1503" s="33" t="n">
        <f aca="false">IF(OR(ROW()-設定!$B$30&lt;2,ROW()+設定!$B$30&gt;13701,N($A1503)&lt;=0,N(INDEX($A$2:$A$13701,MIN(13700,MAX(1,ROW()-1+設定!$B$30))))&lt;=0,$A1503&lt;設定!$B$28,$A1503&gt;設定!$B$29),0,IF(AND($C1503&gt;=MAX(INDEX($C$1:$C$13701,MAX(1,ROW()-設定!$B$24)):INDEX($C$1:$C$13701,MAX(1,ROW()-1))),$C1503&gt;MAX(INDEX($C$1:$C$13701,MIN(13701,ROW()+1)):INDEX($C$1:$C$13701,MIN(13701,ROW()+設定!$B$24))),$C1503&gt;=設定!$B$32,$C1503&gt;=MAX(MIN(INDEX($C$1:$C$13701,MAX(1,ROW()-設定!$B$26)):INDEX($C$1:$C$13701,MAX(1,ROW()-1))),MIN(INDEX($C$1:$C$13701,MIN(13701,ROW()+1)):INDEX($C$1:$C$13701,MIN(13701,ROW()+設定!$B$26))))*10^(設定!$B$27/20)),1,0))</f>
        <v>0</v>
      </c>
      <c r="G1503" s="33" t="n">
        <f aca="false">$G1502+IF($F1503=1,1,0)</f>
        <v>0</v>
      </c>
      <c r="H1503" s="0" t="str">
        <f aca="false">IF($F1503=1,$G1503,"")</f>
        <v/>
      </c>
    </row>
    <row r="1504" customFormat="false" ht="15" hidden="false" customHeight="false" outlineLevel="0" collapsed="false">
      <c r="A1504" s="30" t="n">
        <v>234.6875</v>
      </c>
      <c r="B1504" s="31" t="n">
        <v>13.8439</v>
      </c>
      <c r="C1504" s="32" t="n">
        <f aca="false">IF($A1504="","",IF(設定!$B$21="dB",10^($B1504/20),ABS($B1504)))</f>
        <v>4.92260513053115</v>
      </c>
      <c r="D1504" s="32" t="n">
        <f aca="false">IF($A1504="","",$A1504^2)</f>
        <v>55078.22265625</v>
      </c>
      <c r="E1504" s="32" t="n">
        <f aca="false">IF($A1504="","",IF($C1504&lt;=0,"",1/$C1504^2))</f>
        <v>0.041267674844683</v>
      </c>
      <c r="F1504" s="33" t="n">
        <f aca="false">IF(OR(ROW()-設定!$B$30&lt;2,ROW()+設定!$B$30&gt;13701,N($A1504)&lt;=0,N(INDEX($A$2:$A$13701,MIN(13700,MAX(1,ROW()-1+設定!$B$30))))&lt;=0,$A1504&lt;設定!$B$28,$A1504&gt;設定!$B$29),0,IF(AND($C1504&gt;=MAX(INDEX($C$1:$C$13701,MAX(1,ROW()-設定!$B$24)):INDEX($C$1:$C$13701,MAX(1,ROW()-1))),$C1504&gt;MAX(INDEX($C$1:$C$13701,MIN(13701,ROW()+1)):INDEX($C$1:$C$13701,MIN(13701,ROW()+設定!$B$24))),$C1504&gt;=設定!$B$32,$C1504&gt;=MAX(MIN(INDEX($C$1:$C$13701,MAX(1,ROW()-設定!$B$26)):INDEX($C$1:$C$13701,MAX(1,ROW()-1))),MIN(INDEX($C$1:$C$13701,MIN(13701,ROW()+1)):INDEX($C$1:$C$13701,MIN(13701,ROW()+設定!$B$26))))*10^(設定!$B$27/20)),1,0))</f>
        <v>0</v>
      </c>
      <c r="G1504" s="33" t="n">
        <f aca="false">$G1503+IF($F1504=1,1,0)</f>
        <v>0</v>
      </c>
      <c r="H1504" s="0" t="str">
        <f aca="false">IF($F1504=1,$G1504,"")</f>
        <v/>
      </c>
    </row>
    <row r="1505" customFormat="false" ht="15" hidden="false" customHeight="false" outlineLevel="0" collapsed="false">
      <c r="A1505" s="30" t="n">
        <v>234.84375</v>
      </c>
      <c r="B1505" s="31" t="n">
        <v>13.9779</v>
      </c>
      <c r="C1505" s="32" t="n">
        <f aca="false">IF($A1505="","",IF(設定!$B$21="dB",10^($B1505/20),ABS($B1505)))</f>
        <v>4.99913655523214</v>
      </c>
      <c r="D1505" s="32" t="n">
        <f aca="false">IF($A1505="","",$A1505^2)</f>
        <v>55151.5869140625</v>
      </c>
      <c r="E1505" s="32" t="n">
        <f aca="false">IF($A1505="","",IF($C1505&lt;=0,"",1/$C1505^2))</f>
        <v>0.0400138186956869</v>
      </c>
      <c r="F1505" s="33" t="n">
        <f aca="false">IF(OR(ROW()-設定!$B$30&lt;2,ROW()+設定!$B$30&gt;13701,N($A1505)&lt;=0,N(INDEX($A$2:$A$13701,MIN(13700,MAX(1,ROW()-1+設定!$B$30))))&lt;=0,$A1505&lt;設定!$B$28,$A1505&gt;設定!$B$29),0,IF(AND($C1505&gt;=MAX(INDEX($C$1:$C$13701,MAX(1,ROW()-設定!$B$24)):INDEX($C$1:$C$13701,MAX(1,ROW()-1))),$C1505&gt;MAX(INDEX($C$1:$C$13701,MIN(13701,ROW()+1)):INDEX($C$1:$C$13701,MIN(13701,ROW()+設定!$B$24))),$C1505&gt;=設定!$B$32,$C1505&gt;=MAX(MIN(INDEX($C$1:$C$13701,MAX(1,ROW()-設定!$B$26)):INDEX($C$1:$C$13701,MAX(1,ROW()-1))),MIN(INDEX($C$1:$C$13701,MIN(13701,ROW()+1)):INDEX($C$1:$C$13701,MIN(13701,ROW()+設定!$B$26))))*10^(設定!$B$27/20)),1,0))</f>
        <v>0</v>
      </c>
      <c r="G1505" s="33" t="n">
        <f aca="false">$G1504+IF($F1505=1,1,0)</f>
        <v>0</v>
      </c>
      <c r="H1505" s="0" t="str">
        <f aca="false">IF($F1505=1,$G1505,"")</f>
        <v/>
      </c>
    </row>
    <row r="1506" customFormat="false" ht="15" hidden="false" customHeight="false" outlineLevel="0" collapsed="false">
      <c r="A1506" s="30" t="n">
        <v>235</v>
      </c>
      <c r="B1506" s="31" t="n">
        <v>13.8786</v>
      </c>
      <c r="C1506" s="32" t="n">
        <f aca="false">IF($A1506="","",IF(設定!$B$21="dB",10^($B1506/20),ABS($B1506)))</f>
        <v>4.94231019938072</v>
      </c>
      <c r="D1506" s="32" t="n">
        <f aca="false">IF($A1506="","",$A1506^2)</f>
        <v>55225</v>
      </c>
      <c r="E1506" s="32" t="n">
        <f aca="false">IF($A1506="","",IF($C1506&lt;=0,"",1/$C1506^2))</f>
        <v>0.0409392611046101</v>
      </c>
      <c r="F1506" s="33" t="n">
        <f aca="false">IF(OR(ROW()-設定!$B$30&lt;2,ROW()+設定!$B$30&gt;13701,N($A1506)&lt;=0,N(INDEX($A$2:$A$13701,MIN(13700,MAX(1,ROW()-1+設定!$B$30))))&lt;=0,$A1506&lt;設定!$B$28,$A1506&gt;設定!$B$29),0,IF(AND($C1506&gt;=MAX(INDEX($C$1:$C$13701,MAX(1,ROW()-設定!$B$24)):INDEX($C$1:$C$13701,MAX(1,ROW()-1))),$C1506&gt;MAX(INDEX($C$1:$C$13701,MIN(13701,ROW()+1)):INDEX($C$1:$C$13701,MIN(13701,ROW()+設定!$B$24))),$C1506&gt;=設定!$B$32,$C1506&gt;=MAX(MIN(INDEX($C$1:$C$13701,MAX(1,ROW()-設定!$B$26)):INDEX($C$1:$C$13701,MAX(1,ROW()-1))),MIN(INDEX($C$1:$C$13701,MIN(13701,ROW()+1)):INDEX($C$1:$C$13701,MIN(13701,ROW()+設定!$B$26))))*10^(設定!$B$27/20)),1,0))</f>
        <v>0</v>
      </c>
      <c r="G1506" s="33" t="n">
        <f aca="false">$G1505+IF($F1506=1,1,0)</f>
        <v>0</v>
      </c>
      <c r="H1506" s="0" t="str">
        <f aca="false">IF($F1506=1,$G1506,"")</f>
        <v/>
      </c>
    </row>
    <row r="1507" customFormat="false" ht="15" hidden="false" customHeight="false" outlineLevel="0" collapsed="false">
      <c r="A1507" s="30" t="n">
        <v>235.15625</v>
      </c>
      <c r="B1507" s="31" t="n">
        <v>13.9521</v>
      </c>
      <c r="C1507" s="32" t="n">
        <f aca="false">IF($A1507="","",IF(設定!$B$21="dB",10^($B1507/20),ABS($B1507)))</f>
        <v>4.98430947769578</v>
      </c>
      <c r="D1507" s="32" t="n">
        <f aca="false">IF($A1507="","",$A1507^2)</f>
        <v>55298.4619140625</v>
      </c>
      <c r="E1507" s="32" t="n">
        <f aca="false">IF($A1507="","",IF($C1507&lt;=0,"",1/$C1507^2))</f>
        <v>0.0402522350447867</v>
      </c>
      <c r="F1507" s="33" t="n">
        <f aca="false">IF(OR(ROW()-設定!$B$30&lt;2,ROW()+設定!$B$30&gt;13701,N($A1507)&lt;=0,N(INDEX($A$2:$A$13701,MIN(13700,MAX(1,ROW()-1+設定!$B$30))))&lt;=0,$A1507&lt;設定!$B$28,$A1507&gt;設定!$B$29),0,IF(AND($C1507&gt;=MAX(INDEX($C$1:$C$13701,MAX(1,ROW()-設定!$B$24)):INDEX($C$1:$C$13701,MAX(1,ROW()-1))),$C1507&gt;MAX(INDEX($C$1:$C$13701,MIN(13701,ROW()+1)):INDEX($C$1:$C$13701,MIN(13701,ROW()+設定!$B$24))),$C1507&gt;=設定!$B$32,$C1507&gt;=MAX(MIN(INDEX($C$1:$C$13701,MAX(1,ROW()-設定!$B$26)):INDEX($C$1:$C$13701,MAX(1,ROW()-1))),MIN(INDEX($C$1:$C$13701,MIN(13701,ROW()+1)):INDEX($C$1:$C$13701,MIN(13701,ROW()+設定!$B$26))))*10^(設定!$B$27/20)),1,0))</f>
        <v>0</v>
      </c>
      <c r="G1507" s="33" t="n">
        <f aca="false">$G1506+IF($F1507=1,1,0)</f>
        <v>0</v>
      </c>
      <c r="H1507" s="0" t="str">
        <f aca="false">IF($F1507=1,$G1507,"")</f>
        <v/>
      </c>
    </row>
    <row r="1508" customFormat="false" ht="15" hidden="false" customHeight="false" outlineLevel="0" collapsed="false">
      <c r="A1508" s="30" t="n">
        <v>235.3125</v>
      </c>
      <c r="B1508" s="31" t="n">
        <v>13.7742</v>
      </c>
      <c r="C1508" s="32" t="n">
        <f aca="false">IF($A1508="","",IF(設定!$B$21="dB",10^($B1508/20),ABS($B1508)))</f>
        <v>4.88326170805998</v>
      </c>
      <c r="D1508" s="32" t="n">
        <f aca="false">IF($A1508="","",$A1508^2)</f>
        <v>55371.97265625</v>
      </c>
      <c r="E1508" s="32" t="n">
        <f aca="false">IF($A1508="","",IF($C1508&lt;=0,"",1/$C1508^2))</f>
        <v>0.0419353237291295</v>
      </c>
      <c r="F1508" s="33" t="n">
        <f aca="false">IF(OR(ROW()-設定!$B$30&lt;2,ROW()+設定!$B$30&gt;13701,N($A1508)&lt;=0,N(INDEX($A$2:$A$13701,MIN(13700,MAX(1,ROW()-1+設定!$B$30))))&lt;=0,$A1508&lt;設定!$B$28,$A1508&gt;設定!$B$29),0,IF(AND($C1508&gt;=MAX(INDEX($C$1:$C$13701,MAX(1,ROW()-設定!$B$24)):INDEX($C$1:$C$13701,MAX(1,ROW()-1))),$C1508&gt;MAX(INDEX($C$1:$C$13701,MIN(13701,ROW()+1)):INDEX($C$1:$C$13701,MIN(13701,ROW()+設定!$B$24))),$C1508&gt;=設定!$B$32,$C1508&gt;=MAX(MIN(INDEX($C$1:$C$13701,MAX(1,ROW()-設定!$B$26)):INDEX($C$1:$C$13701,MAX(1,ROW()-1))),MIN(INDEX($C$1:$C$13701,MIN(13701,ROW()+1)):INDEX($C$1:$C$13701,MIN(13701,ROW()+設定!$B$26))))*10^(設定!$B$27/20)),1,0))</f>
        <v>0</v>
      </c>
      <c r="G1508" s="33" t="n">
        <f aca="false">$G1507+IF($F1508=1,1,0)</f>
        <v>0</v>
      </c>
      <c r="H1508" s="0" t="str">
        <f aca="false">IF($F1508=1,$G1508,"")</f>
        <v/>
      </c>
    </row>
    <row r="1509" customFormat="false" ht="15" hidden="false" customHeight="false" outlineLevel="0" collapsed="false">
      <c r="A1509" s="30" t="n">
        <v>235.46875</v>
      </c>
      <c r="B1509" s="31" t="n">
        <v>13.8772</v>
      </c>
      <c r="C1509" s="32" t="n">
        <f aca="false">IF($A1509="","",IF(設定!$B$21="dB",10^($B1509/20),ABS($B1509)))</f>
        <v>4.94151365729085</v>
      </c>
      <c r="D1509" s="32" t="n">
        <f aca="false">IF($A1509="","",$A1509^2)</f>
        <v>55445.5322265625</v>
      </c>
      <c r="E1509" s="32" t="n">
        <f aca="false">IF($A1509="","",IF($C1509&lt;=0,"",1/$C1509^2))</f>
        <v>0.0409524604905128</v>
      </c>
      <c r="F1509" s="33" t="n">
        <f aca="false">IF(OR(ROW()-設定!$B$30&lt;2,ROW()+設定!$B$30&gt;13701,N($A1509)&lt;=0,N(INDEX($A$2:$A$13701,MIN(13700,MAX(1,ROW()-1+設定!$B$30))))&lt;=0,$A1509&lt;設定!$B$28,$A1509&gt;設定!$B$29),0,IF(AND($C1509&gt;=MAX(INDEX($C$1:$C$13701,MAX(1,ROW()-設定!$B$24)):INDEX($C$1:$C$13701,MAX(1,ROW()-1))),$C1509&gt;MAX(INDEX($C$1:$C$13701,MIN(13701,ROW()+1)):INDEX($C$1:$C$13701,MIN(13701,ROW()+設定!$B$24))),$C1509&gt;=設定!$B$32,$C1509&gt;=MAX(MIN(INDEX($C$1:$C$13701,MAX(1,ROW()-設定!$B$26)):INDEX($C$1:$C$13701,MAX(1,ROW()-1))),MIN(INDEX($C$1:$C$13701,MIN(13701,ROW()+1)):INDEX($C$1:$C$13701,MIN(13701,ROW()+設定!$B$26))))*10^(設定!$B$27/20)),1,0))</f>
        <v>0</v>
      </c>
      <c r="G1509" s="33" t="n">
        <f aca="false">$G1508+IF($F1509=1,1,0)</f>
        <v>0</v>
      </c>
      <c r="H1509" s="0" t="str">
        <f aca="false">IF($F1509=1,$G1509,"")</f>
        <v/>
      </c>
    </row>
    <row r="1510" customFormat="false" ht="15" hidden="false" customHeight="false" outlineLevel="0" collapsed="false">
      <c r="A1510" s="30" t="n">
        <v>235.625</v>
      </c>
      <c r="B1510" s="31" t="n">
        <v>14.0824</v>
      </c>
      <c r="C1510" s="32" t="n">
        <f aca="false">IF($A1510="","",IF(設定!$B$21="dB",10^($B1510/20),ABS($B1510)))</f>
        <v>5.05964445833242</v>
      </c>
      <c r="D1510" s="32" t="n">
        <f aca="false">IF($A1510="","",$A1510^2)</f>
        <v>55519.140625</v>
      </c>
      <c r="E1510" s="32" t="n">
        <f aca="false">IF($A1510="","",IF($C1510&lt;=0,"",1/$C1510^2))</f>
        <v>0.0390624968799838</v>
      </c>
      <c r="F1510" s="33" t="n">
        <f aca="false">IF(OR(ROW()-設定!$B$30&lt;2,ROW()+設定!$B$30&gt;13701,N($A1510)&lt;=0,N(INDEX($A$2:$A$13701,MIN(13700,MAX(1,ROW()-1+設定!$B$30))))&lt;=0,$A1510&lt;設定!$B$28,$A1510&gt;設定!$B$29),0,IF(AND($C1510&gt;=MAX(INDEX($C$1:$C$13701,MAX(1,ROW()-設定!$B$24)):INDEX($C$1:$C$13701,MAX(1,ROW()-1))),$C1510&gt;MAX(INDEX($C$1:$C$13701,MIN(13701,ROW()+1)):INDEX($C$1:$C$13701,MIN(13701,ROW()+設定!$B$24))),$C1510&gt;=設定!$B$32,$C1510&gt;=MAX(MIN(INDEX($C$1:$C$13701,MAX(1,ROW()-設定!$B$26)):INDEX($C$1:$C$13701,MAX(1,ROW()-1))),MIN(INDEX($C$1:$C$13701,MIN(13701,ROW()+1)):INDEX($C$1:$C$13701,MIN(13701,ROW()+設定!$B$26))))*10^(設定!$B$27/20)),1,0))</f>
        <v>0</v>
      </c>
      <c r="G1510" s="33" t="n">
        <f aca="false">$G1509+IF($F1510=1,1,0)</f>
        <v>0</v>
      </c>
      <c r="H1510" s="0" t="str">
        <f aca="false">IF($F1510=1,$G1510,"")</f>
        <v/>
      </c>
    </row>
    <row r="1511" customFormat="false" ht="15" hidden="false" customHeight="false" outlineLevel="0" collapsed="false">
      <c r="A1511" s="30" t="n">
        <v>235.78125</v>
      </c>
      <c r="B1511" s="31" t="n">
        <v>13.6786</v>
      </c>
      <c r="C1511" s="32" t="n">
        <f aca="false">IF($A1511="","",IF(設定!$B$21="dB",10^($B1511/20),ABS($B1511)))</f>
        <v>4.82980948434437</v>
      </c>
      <c r="D1511" s="32" t="n">
        <f aca="false">IF($A1511="","",$A1511^2)</f>
        <v>55592.7978515625</v>
      </c>
      <c r="E1511" s="32" t="n">
        <f aca="false">IF($A1511="","",IF($C1511&lt;=0,"",1/$C1511^2))</f>
        <v>0.0428686690387471</v>
      </c>
      <c r="F1511" s="33" t="n">
        <f aca="false">IF(OR(ROW()-設定!$B$30&lt;2,ROW()+設定!$B$30&gt;13701,N($A1511)&lt;=0,N(INDEX($A$2:$A$13701,MIN(13700,MAX(1,ROW()-1+設定!$B$30))))&lt;=0,$A1511&lt;設定!$B$28,$A1511&gt;設定!$B$29),0,IF(AND($C1511&gt;=MAX(INDEX($C$1:$C$13701,MAX(1,ROW()-設定!$B$24)):INDEX($C$1:$C$13701,MAX(1,ROW()-1))),$C1511&gt;MAX(INDEX($C$1:$C$13701,MIN(13701,ROW()+1)):INDEX($C$1:$C$13701,MIN(13701,ROW()+設定!$B$24))),$C1511&gt;=設定!$B$32,$C1511&gt;=MAX(MIN(INDEX($C$1:$C$13701,MAX(1,ROW()-設定!$B$26)):INDEX($C$1:$C$13701,MAX(1,ROW()-1))),MIN(INDEX($C$1:$C$13701,MIN(13701,ROW()+1)):INDEX($C$1:$C$13701,MIN(13701,ROW()+設定!$B$26))))*10^(設定!$B$27/20)),1,0))</f>
        <v>0</v>
      </c>
      <c r="G1511" s="33" t="n">
        <f aca="false">$G1510+IF($F1511=1,1,0)</f>
        <v>0</v>
      </c>
      <c r="H1511" s="0" t="str">
        <f aca="false">IF($F1511=1,$G1511,"")</f>
        <v/>
      </c>
    </row>
    <row r="1512" customFormat="false" ht="15" hidden="false" customHeight="false" outlineLevel="0" collapsed="false">
      <c r="A1512" s="30" t="n">
        <v>235.9375</v>
      </c>
      <c r="B1512" s="31" t="n">
        <v>13.931</v>
      </c>
      <c r="C1512" s="32" t="n">
        <f aca="false">IF($A1512="","",IF(設定!$B$21="dB",10^($B1512/20),ABS($B1512)))</f>
        <v>4.97221615184048</v>
      </c>
      <c r="D1512" s="32" t="n">
        <f aca="false">IF($A1512="","",$A1512^2)</f>
        <v>55666.50390625</v>
      </c>
      <c r="E1512" s="32" t="n">
        <f aca="false">IF($A1512="","",IF($C1512&lt;=0,"",1/$C1512^2))</f>
        <v>0.040448274538</v>
      </c>
      <c r="F1512" s="33" t="n">
        <f aca="false">IF(OR(ROW()-設定!$B$30&lt;2,ROW()+設定!$B$30&gt;13701,N($A1512)&lt;=0,N(INDEX($A$2:$A$13701,MIN(13700,MAX(1,ROW()-1+設定!$B$30))))&lt;=0,$A1512&lt;設定!$B$28,$A1512&gt;設定!$B$29),0,IF(AND($C1512&gt;=MAX(INDEX($C$1:$C$13701,MAX(1,ROW()-設定!$B$24)):INDEX($C$1:$C$13701,MAX(1,ROW()-1))),$C1512&gt;MAX(INDEX($C$1:$C$13701,MIN(13701,ROW()+1)):INDEX($C$1:$C$13701,MIN(13701,ROW()+設定!$B$24))),$C1512&gt;=設定!$B$32,$C1512&gt;=MAX(MIN(INDEX($C$1:$C$13701,MAX(1,ROW()-設定!$B$26)):INDEX($C$1:$C$13701,MAX(1,ROW()-1))),MIN(INDEX($C$1:$C$13701,MIN(13701,ROW()+1)):INDEX($C$1:$C$13701,MIN(13701,ROW()+設定!$B$26))))*10^(設定!$B$27/20)),1,0))</f>
        <v>0</v>
      </c>
      <c r="G1512" s="33" t="n">
        <f aca="false">$G1511+IF($F1512=1,1,0)</f>
        <v>0</v>
      </c>
      <c r="H1512" s="0" t="str">
        <f aca="false">IF($F1512=1,$G1512,"")</f>
        <v/>
      </c>
    </row>
    <row r="1513" customFormat="false" ht="15" hidden="false" customHeight="false" outlineLevel="0" collapsed="false">
      <c r="A1513" s="30" t="n">
        <v>236.09375</v>
      </c>
      <c r="B1513" s="31" t="n">
        <v>13.9867</v>
      </c>
      <c r="C1513" s="32" t="n">
        <f aca="false">IF($A1513="","",IF(設定!$B$21="dB",10^($B1513/20),ABS($B1513)))</f>
        <v>5.00420393419073</v>
      </c>
      <c r="D1513" s="32" t="n">
        <f aca="false">IF($A1513="","",$A1513^2)</f>
        <v>55740.2587890625</v>
      </c>
      <c r="E1513" s="32" t="n">
        <f aca="false">IF($A1513="","",IF($C1513&lt;=0,"",1/$C1513^2))</f>
        <v>0.0399328217886497</v>
      </c>
      <c r="F1513" s="33" t="n">
        <f aca="false">IF(OR(ROW()-設定!$B$30&lt;2,ROW()+設定!$B$30&gt;13701,N($A1513)&lt;=0,N(INDEX($A$2:$A$13701,MIN(13700,MAX(1,ROW()-1+設定!$B$30))))&lt;=0,$A1513&lt;設定!$B$28,$A1513&gt;設定!$B$29),0,IF(AND($C1513&gt;=MAX(INDEX($C$1:$C$13701,MAX(1,ROW()-設定!$B$24)):INDEX($C$1:$C$13701,MAX(1,ROW()-1))),$C1513&gt;MAX(INDEX($C$1:$C$13701,MIN(13701,ROW()+1)):INDEX($C$1:$C$13701,MIN(13701,ROW()+設定!$B$24))),$C1513&gt;=設定!$B$32,$C1513&gt;=MAX(MIN(INDEX($C$1:$C$13701,MAX(1,ROW()-設定!$B$26)):INDEX($C$1:$C$13701,MAX(1,ROW()-1))),MIN(INDEX($C$1:$C$13701,MIN(13701,ROW()+1)):INDEX($C$1:$C$13701,MIN(13701,ROW()+設定!$B$26))))*10^(設定!$B$27/20)),1,0))</f>
        <v>0</v>
      </c>
      <c r="G1513" s="33" t="n">
        <f aca="false">$G1512+IF($F1513=1,1,0)</f>
        <v>0</v>
      </c>
      <c r="H1513" s="0" t="str">
        <f aca="false">IF($F1513=1,$G1513,"")</f>
        <v/>
      </c>
    </row>
    <row r="1514" customFormat="false" ht="15" hidden="false" customHeight="false" outlineLevel="0" collapsed="false">
      <c r="A1514" s="30" t="n">
        <v>236.25</v>
      </c>
      <c r="B1514" s="31" t="n">
        <v>13.8576</v>
      </c>
      <c r="C1514" s="32" t="n">
        <f aca="false">IF($A1514="","",IF(設定!$B$21="dB",10^($B1514/20),ABS($B1514)))</f>
        <v>4.93037553821545</v>
      </c>
      <c r="D1514" s="32" t="n">
        <f aca="false">IF($A1514="","",$A1514^2)</f>
        <v>55814.0625</v>
      </c>
      <c r="E1514" s="32" t="n">
        <f aca="false">IF($A1514="","",IF($C1514&lt;=0,"",1/$C1514^2))</f>
        <v>0.0411376993628971</v>
      </c>
      <c r="F1514" s="33" t="n">
        <f aca="false">IF(OR(ROW()-設定!$B$30&lt;2,ROW()+設定!$B$30&gt;13701,N($A1514)&lt;=0,N(INDEX($A$2:$A$13701,MIN(13700,MAX(1,ROW()-1+設定!$B$30))))&lt;=0,$A1514&lt;設定!$B$28,$A1514&gt;設定!$B$29),0,IF(AND($C1514&gt;=MAX(INDEX($C$1:$C$13701,MAX(1,ROW()-設定!$B$24)):INDEX($C$1:$C$13701,MAX(1,ROW()-1))),$C1514&gt;MAX(INDEX($C$1:$C$13701,MIN(13701,ROW()+1)):INDEX($C$1:$C$13701,MIN(13701,ROW()+設定!$B$24))),$C1514&gt;=設定!$B$32,$C1514&gt;=MAX(MIN(INDEX($C$1:$C$13701,MAX(1,ROW()-設定!$B$26)):INDEX($C$1:$C$13701,MAX(1,ROW()-1))),MIN(INDEX($C$1:$C$13701,MIN(13701,ROW()+1)):INDEX($C$1:$C$13701,MIN(13701,ROW()+設定!$B$26))))*10^(設定!$B$27/20)),1,0))</f>
        <v>0</v>
      </c>
      <c r="G1514" s="33" t="n">
        <f aca="false">$G1513+IF($F1514=1,1,0)</f>
        <v>0</v>
      </c>
      <c r="H1514" s="0" t="str">
        <f aca="false">IF($F1514=1,$G1514,"")</f>
        <v/>
      </c>
    </row>
    <row r="1515" customFormat="false" ht="15" hidden="false" customHeight="false" outlineLevel="0" collapsed="false">
      <c r="A1515" s="30" t="n">
        <v>236.40625</v>
      </c>
      <c r="B1515" s="31" t="n">
        <v>13.8954</v>
      </c>
      <c r="C1515" s="32" t="n">
        <f aca="false">IF($A1515="","",IF(設定!$B$21="dB",10^($B1515/20),ABS($B1515)))</f>
        <v>4.95187872540642</v>
      </c>
      <c r="D1515" s="32" t="n">
        <f aca="false">IF($A1515="","",$A1515^2)</f>
        <v>55887.9150390625</v>
      </c>
      <c r="E1515" s="32" t="n">
        <f aca="false">IF($A1515="","",IF($C1515&lt;=0,"",1/$C1515^2))</f>
        <v>0.0407811999168274</v>
      </c>
      <c r="F1515" s="33" t="n">
        <f aca="false">IF(OR(ROW()-設定!$B$30&lt;2,ROW()+設定!$B$30&gt;13701,N($A1515)&lt;=0,N(INDEX($A$2:$A$13701,MIN(13700,MAX(1,ROW()-1+設定!$B$30))))&lt;=0,$A1515&lt;設定!$B$28,$A1515&gt;設定!$B$29),0,IF(AND($C1515&gt;=MAX(INDEX($C$1:$C$13701,MAX(1,ROW()-設定!$B$24)):INDEX($C$1:$C$13701,MAX(1,ROW()-1))),$C1515&gt;MAX(INDEX($C$1:$C$13701,MIN(13701,ROW()+1)):INDEX($C$1:$C$13701,MIN(13701,ROW()+設定!$B$24))),$C1515&gt;=設定!$B$32,$C1515&gt;=MAX(MIN(INDEX($C$1:$C$13701,MAX(1,ROW()-設定!$B$26)):INDEX($C$1:$C$13701,MAX(1,ROW()-1))),MIN(INDEX($C$1:$C$13701,MIN(13701,ROW()+1)):INDEX($C$1:$C$13701,MIN(13701,ROW()+設定!$B$26))))*10^(設定!$B$27/20)),1,0))</f>
        <v>0</v>
      </c>
      <c r="G1515" s="33" t="n">
        <f aca="false">$G1514+IF($F1515=1,1,0)</f>
        <v>0</v>
      </c>
      <c r="H1515" s="0" t="str">
        <f aca="false">IF($F1515=1,$G1515,"")</f>
        <v/>
      </c>
    </row>
    <row r="1516" customFormat="false" ht="15" hidden="false" customHeight="false" outlineLevel="0" collapsed="false">
      <c r="A1516" s="30" t="n">
        <v>236.5625</v>
      </c>
      <c r="B1516" s="31" t="n">
        <v>13.9514</v>
      </c>
      <c r="C1516" s="32" t="n">
        <f aca="false">IF($A1516="","",IF(設定!$B$21="dB",10^($B1516/20),ABS($B1516)))</f>
        <v>4.98390780599688</v>
      </c>
      <c r="D1516" s="32" t="n">
        <f aca="false">IF($A1516="","",$A1516^2)</f>
        <v>55961.81640625</v>
      </c>
      <c r="E1516" s="32" t="n">
        <f aca="false">IF($A1516="","",IF($C1516&lt;=0,"",1/$C1516^2))</f>
        <v>0.0402587234614234</v>
      </c>
      <c r="F1516" s="33" t="n">
        <f aca="false">IF(OR(ROW()-設定!$B$30&lt;2,ROW()+設定!$B$30&gt;13701,N($A1516)&lt;=0,N(INDEX($A$2:$A$13701,MIN(13700,MAX(1,ROW()-1+設定!$B$30))))&lt;=0,$A1516&lt;設定!$B$28,$A1516&gt;設定!$B$29),0,IF(AND($C1516&gt;=MAX(INDEX($C$1:$C$13701,MAX(1,ROW()-設定!$B$24)):INDEX($C$1:$C$13701,MAX(1,ROW()-1))),$C1516&gt;MAX(INDEX($C$1:$C$13701,MIN(13701,ROW()+1)):INDEX($C$1:$C$13701,MIN(13701,ROW()+設定!$B$24))),$C1516&gt;=設定!$B$32,$C1516&gt;=MAX(MIN(INDEX($C$1:$C$13701,MAX(1,ROW()-設定!$B$26)):INDEX($C$1:$C$13701,MAX(1,ROW()-1))),MIN(INDEX($C$1:$C$13701,MIN(13701,ROW()+1)):INDEX($C$1:$C$13701,MIN(13701,ROW()+設定!$B$26))))*10^(設定!$B$27/20)),1,0))</f>
        <v>0</v>
      </c>
      <c r="G1516" s="33" t="n">
        <f aca="false">$G1515+IF($F1516=1,1,0)</f>
        <v>0</v>
      </c>
      <c r="H1516" s="0" t="str">
        <f aca="false">IF($F1516=1,$G1516,"")</f>
        <v/>
      </c>
    </row>
    <row r="1517" customFormat="false" ht="15" hidden="false" customHeight="false" outlineLevel="0" collapsed="false">
      <c r="A1517" s="30" t="n">
        <v>236.71875</v>
      </c>
      <c r="B1517" s="31" t="n">
        <v>13.751</v>
      </c>
      <c r="C1517" s="32" t="n">
        <f aca="false">IF($A1517="","",IF(設定!$B$21="dB",10^($B1517/20),ABS($B1517)))</f>
        <v>4.87023592601513</v>
      </c>
      <c r="D1517" s="32" t="n">
        <f aca="false">IF($A1517="","",$A1517^2)</f>
        <v>56035.7666015625</v>
      </c>
      <c r="E1517" s="32" t="n">
        <f aca="false">IF($A1517="","",IF($C1517&lt;=0,"",1/$C1517^2))</f>
        <v>0.0421599415398428</v>
      </c>
      <c r="F1517" s="33" t="n">
        <f aca="false">IF(OR(ROW()-設定!$B$30&lt;2,ROW()+設定!$B$30&gt;13701,N($A1517)&lt;=0,N(INDEX($A$2:$A$13701,MIN(13700,MAX(1,ROW()-1+設定!$B$30))))&lt;=0,$A1517&lt;設定!$B$28,$A1517&gt;設定!$B$29),0,IF(AND($C1517&gt;=MAX(INDEX($C$1:$C$13701,MAX(1,ROW()-設定!$B$24)):INDEX($C$1:$C$13701,MAX(1,ROW()-1))),$C1517&gt;MAX(INDEX($C$1:$C$13701,MIN(13701,ROW()+1)):INDEX($C$1:$C$13701,MIN(13701,ROW()+設定!$B$24))),$C1517&gt;=設定!$B$32,$C1517&gt;=MAX(MIN(INDEX($C$1:$C$13701,MAX(1,ROW()-設定!$B$26)):INDEX($C$1:$C$13701,MAX(1,ROW()-1))),MIN(INDEX($C$1:$C$13701,MIN(13701,ROW()+1)):INDEX($C$1:$C$13701,MIN(13701,ROW()+設定!$B$26))))*10^(設定!$B$27/20)),1,0))</f>
        <v>0</v>
      </c>
      <c r="G1517" s="33" t="n">
        <f aca="false">$G1516+IF($F1517=1,1,0)</f>
        <v>0</v>
      </c>
      <c r="H1517" s="0" t="str">
        <f aca="false">IF($F1517=1,$G1517,"")</f>
        <v/>
      </c>
    </row>
    <row r="1518" customFormat="false" ht="15" hidden="false" customHeight="false" outlineLevel="0" collapsed="false">
      <c r="A1518" s="30" t="n">
        <v>236.875</v>
      </c>
      <c r="B1518" s="31" t="n">
        <v>13.8667</v>
      </c>
      <c r="C1518" s="32" t="n">
        <f aca="false">IF($A1518="","",IF(設定!$B$21="dB",10^($B1518/20),ABS($B1518)))</f>
        <v>4.93554368220731</v>
      </c>
      <c r="D1518" s="32" t="n">
        <f aca="false">IF($A1518="","",$A1518^2)</f>
        <v>56109.765625</v>
      </c>
      <c r="E1518" s="32" t="n">
        <f aca="false">IF($A1518="","",IF($C1518&lt;=0,"",1/$C1518^2))</f>
        <v>0.0410515916289118</v>
      </c>
      <c r="F1518" s="33" t="n">
        <f aca="false">IF(OR(ROW()-設定!$B$30&lt;2,ROW()+設定!$B$30&gt;13701,N($A1518)&lt;=0,N(INDEX($A$2:$A$13701,MIN(13700,MAX(1,ROW()-1+設定!$B$30))))&lt;=0,$A1518&lt;設定!$B$28,$A1518&gt;設定!$B$29),0,IF(AND($C1518&gt;=MAX(INDEX($C$1:$C$13701,MAX(1,ROW()-設定!$B$24)):INDEX($C$1:$C$13701,MAX(1,ROW()-1))),$C1518&gt;MAX(INDEX($C$1:$C$13701,MIN(13701,ROW()+1)):INDEX($C$1:$C$13701,MIN(13701,ROW()+設定!$B$24))),$C1518&gt;=設定!$B$32,$C1518&gt;=MAX(MIN(INDEX($C$1:$C$13701,MAX(1,ROW()-設定!$B$26)):INDEX($C$1:$C$13701,MAX(1,ROW()-1))),MIN(INDEX($C$1:$C$13701,MIN(13701,ROW()+1)):INDEX($C$1:$C$13701,MIN(13701,ROW()+設定!$B$26))))*10^(設定!$B$27/20)),1,0))</f>
        <v>0</v>
      </c>
      <c r="G1518" s="33" t="n">
        <f aca="false">$G1517+IF($F1518=1,1,0)</f>
        <v>0</v>
      </c>
      <c r="H1518" s="0" t="str">
        <f aca="false">IF($F1518=1,$G1518,"")</f>
        <v/>
      </c>
    </row>
    <row r="1519" customFormat="false" ht="15" hidden="false" customHeight="false" outlineLevel="0" collapsed="false">
      <c r="A1519" s="30" t="n">
        <v>237.03125</v>
      </c>
      <c r="B1519" s="31" t="n">
        <v>13.7322</v>
      </c>
      <c r="C1519" s="32" t="n">
        <f aca="false">IF($A1519="","",IF(設定!$B$21="dB",10^($B1519/20),ABS($B1519)))</f>
        <v>4.85970604104131</v>
      </c>
      <c r="D1519" s="32" t="n">
        <f aca="false">IF($A1519="","",$A1519^2)</f>
        <v>56183.8134765625</v>
      </c>
      <c r="E1519" s="32" t="n">
        <f aca="false">IF($A1519="","",IF($C1519&lt;=0,"",1/$C1519^2))</f>
        <v>0.0423428416121027</v>
      </c>
      <c r="F1519" s="33" t="n">
        <f aca="false">IF(OR(ROW()-設定!$B$30&lt;2,ROW()+設定!$B$30&gt;13701,N($A1519)&lt;=0,N(INDEX($A$2:$A$13701,MIN(13700,MAX(1,ROW()-1+設定!$B$30))))&lt;=0,$A1519&lt;設定!$B$28,$A1519&gt;設定!$B$29),0,IF(AND($C1519&gt;=MAX(INDEX($C$1:$C$13701,MAX(1,ROW()-設定!$B$24)):INDEX($C$1:$C$13701,MAX(1,ROW()-1))),$C1519&gt;MAX(INDEX($C$1:$C$13701,MIN(13701,ROW()+1)):INDEX($C$1:$C$13701,MIN(13701,ROW()+設定!$B$24))),$C1519&gt;=設定!$B$32,$C1519&gt;=MAX(MIN(INDEX($C$1:$C$13701,MAX(1,ROW()-設定!$B$26)):INDEX($C$1:$C$13701,MAX(1,ROW()-1))),MIN(INDEX($C$1:$C$13701,MIN(13701,ROW()+1)):INDEX($C$1:$C$13701,MIN(13701,ROW()+設定!$B$26))))*10^(設定!$B$27/20)),1,0))</f>
        <v>0</v>
      </c>
      <c r="G1519" s="33" t="n">
        <f aca="false">$G1518+IF($F1519=1,1,0)</f>
        <v>0</v>
      </c>
      <c r="H1519" s="0" t="str">
        <f aca="false">IF($F1519=1,$G1519,"")</f>
        <v/>
      </c>
    </row>
    <row r="1520" customFormat="false" ht="15" hidden="false" customHeight="false" outlineLevel="0" collapsed="false">
      <c r="A1520" s="30" t="n">
        <v>237.1875</v>
      </c>
      <c r="B1520" s="31" t="n">
        <v>13.7555</v>
      </c>
      <c r="C1520" s="32" t="n">
        <f aca="false">IF($A1520="","",IF(設定!$B$21="dB",10^($B1520/20),ABS($B1520)))</f>
        <v>4.87275975957919</v>
      </c>
      <c r="D1520" s="32" t="n">
        <f aca="false">IF($A1520="","",$A1520^2)</f>
        <v>56257.91015625</v>
      </c>
      <c r="E1520" s="32" t="n">
        <f aca="false">IF($A1520="","",IF($C1520&lt;=0,"",1/$C1520^2))</f>
        <v>0.042116279580399</v>
      </c>
      <c r="F1520" s="33" t="n">
        <f aca="false">IF(OR(ROW()-設定!$B$30&lt;2,ROW()+設定!$B$30&gt;13701,N($A1520)&lt;=0,N(INDEX($A$2:$A$13701,MIN(13700,MAX(1,ROW()-1+設定!$B$30))))&lt;=0,$A1520&lt;設定!$B$28,$A1520&gt;設定!$B$29),0,IF(AND($C1520&gt;=MAX(INDEX($C$1:$C$13701,MAX(1,ROW()-設定!$B$24)):INDEX($C$1:$C$13701,MAX(1,ROW()-1))),$C1520&gt;MAX(INDEX($C$1:$C$13701,MIN(13701,ROW()+1)):INDEX($C$1:$C$13701,MIN(13701,ROW()+設定!$B$24))),$C1520&gt;=設定!$B$32,$C1520&gt;=MAX(MIN(INDEX($C$1:$C$13701,MAX(1,ROW()-設定!$B$26)):INDEX($C$1:$C$13701,MAX(1,ROW()-1))),MIN(INDEX($C$1:$C$13701,MIN(13701,ROW()+1)):INDEX($C$1:$C$13701,MIN(13701,ROW()+設定!$B$26))))*10^(設定!$B$27/20)),1,0))</f>
        <v>0</v>
      </c>
      <c r="G1520" s="33" t="n">
        <f aca="false">$G1519+IF($F1520=1,1,0)</f>
        <v>0</v>
      </c>
      <c r="H1520" s="0" t="str">
        <f aca="false">IF($F1520=1,$G1520,"")</f>
        <v/>
      </c>
    </row>
    <row r="1521" customFormat="false" ht="15" hidden="false" customHeight="false" outlineLevel="0" collapsed="false">
      <c r="A1521" s="30" t="n">
        <v>237.34375</v>
      </c>
      <c r="B1521" s="31" t="n">
        <v>13.7637</v>
      </c>
      <c r="C1521" s="32" t="n">
        <f aca="false">IF($A1521="","",IF(設定!$B$21="dB",10^($B1521/20),ABS($B1521)))</f>
        <v>4.87736210871748</v>
      </c>
      <c r="D1521" s="32" t="n">
        <f aca="false">IF($A1521="","",$A1521^2)</f>
        <v>56332.0556640625</v>
      </c>
      <c r="E1521" s="32" t="n">
        <f aca="false">IF($A1521="","",IF($C1521&lt;=0,"",1/$C1521^2))</f>
        <v>0.042036834024985</v>
      </c>
      <c r="F1521" s="33" t="n">
        <f aca="false">IF(OR(ROW()-設定!$B$30&lt;2,ROW()+設定!$B$30&gt;13701,N($A1521)&lt;=0,N(INDEX($A$2:$A$13701,MIN(13700,MAX(1,ROW()-1+設定!$B$30))))&lt;=0,$A1521&lt;設定!$B$28,$A1521&gt;設定!$B$29),0,IF(AND($C1521&gt;=MAX(INDEX($C$1:$C$13701,MAX(1,ROW()-設定!$B$24)):INDEX($C$1:$C$13701,MAX(1,ROW()-1))),$C1521&gt;MAX(INDEX($C$1:$C$13701,MIN(13701,ROW()+1)):INDEX($C$1:$C$13701,MIN(13701,ROW()+設定!$B$24))),$C1521&gt;=設定!$B$32,$C1521&gt;=MAX(MIN(INDEX($C$1:$C$13701,MAX(1,ROW()-設定!$B$26)):INDEX($C$1:$C$13701,MAX(1,ROW()-1))),MIN(INDEX($C$1:$C$13701,MIN(13701,ROW()+1)):INDEX($C$1:$C$13701,MIN(13701,ROW()+設定!$B$26))))*10^(設定!$B$27/20)),1,0))</f>
        <v>0</v>
      </c>
      <c r="G1521" s="33" t="n">
        <f aca="false">$G1520+IF($F1521=1,1,0)</f>
        <v>0</v>
      </c>
      <c r="H1521" s="0" t="str">
        <f aca="false">IF($F1521=1,$G1521,"")</f>
        <v/>
      </c>
    </row>
    <row r="1522" customFormat="false" ht="15" hidden="false" customHeight="false" outlineLevel="0" collapsed="false">
      <c r="A1522" s="30" t="n">
        <v>237.5</v>
      </c>
      <c r="B1522" s="31" t="n">
        <v>13.8169</v>
      </c>
      <c r="C1522" s="32" t="n">
        <f aca="false">IF($A1522="","",IF(設定!$B$21="dB",10^($B1522/20),ABS($B1522)))</f>
        <v>4.90732702054903</v>
      </c>
      <c r="D1522" s="32" t="n">
        <f aca="false">IF($A1522="","",$A1522^2)</f>
        <v>56406.25</v>
      </c>
      <c r="E1522" s="32" t="n">
        <f aca="false">IF($A1522="","",IF($C1522&lt;=0,"",1/$C1522^2))</f>
        <v>0.0415250343139419</v>
      </c>
      <c r="F1522" s="33" t="n">
        <f aca="false">IF(OR(ROW()-設定!$B$30&lt;2,ROW()+設定!$B$30&gt;13701,N($A1522)&lt;=0,N(INDEX($A$2:$A$13701,MIN(13700,MAX(1,ROW()-1+設定!$B$30))))&lt;=0,$A1522&lt;設定!$B$28,$A1522&gt;設定!$B$29),0,IF(AND($C1522&gt;=MAX(INDEX($C$1:$C$13701,MAX(1,ROW()-設定!$B$24)):INDEX($C$1:$C$13701,MAX(1,ROW()-1))),$C1522&gt;MAX(INDEX($C$1:$C$13701,MIN(13701,ROW()+1)):INDEX($C$1:$C$13701,MIN(13701,ROW()+設定!$B$24))),$C1522&gt;=設定!$B$32,$C1522&gt;=MAX(MIN(INDEX($C$1:$C$13701,MAX(1,ROW()-設定!$B$26)):INDEX($C$1:$C$13701,MAX(1,ROW()-1))),MIN(INDEX($C$1:$C$13701,MIN(13701,ROW()+1)):INDEX($C$1:$C$13701,MIN(13701,ROW()+設定!$B$26))))*10^(設定!$B$27/20)),1,0))</f>
        <v>0</v>
      </c>
      <c r="G1522" s="33" t="n">
        <f aca="false">$G1521+IF($F1522=1,1,0)</f>
        <v>0</v>
      </c>
      <c r="H1522" s="0" t="str">
        <f aca="false">IF($F1522=1,$G1522,"")</f>
        <v/>
      </c>
    </row>
    <row r="1523" customFormat="false" ht="15" hidden="false" customHeight="false" outlineLevel="0" collapsed="false">
      <c r="A1523" s="30" t="n">
        <v>237.65625</v>
      </c>
      <c r="B1523" s="31" t="n">
        <v>13.8504</v>
      </c>
      <c r="C1523" s="32" t="n">
        <f aca="false">IF($A1523="","",IF(設定!$B$21="dB",10^($B1523/20),ABS($B1523)))</f>
        <v>4.92629029232393</v>
      </c>
      <c r="D1523" s="32" t="n">
        <f aca="false">IF($A1523="","",$A1523^2)</f>
        <v>56480.4931640625</v>
      </c>
      <c r="E1523" s="32" t="n">
        <f aca="false">IF($A1523="","",IF($C1523&lt;=0,"",1/$C1523^2))</f>
        <v>0.0412059565261022</v>
      </c>
      <c r="F1523" s="33" t="n">
        <f aca="false">IF(OR(ROW()-設定!$B$30&lt;2,ROW()+設定!$B$30&gt;13701,N($A1523)&lt;=0,N(INDEX($A$2:$A$13701,MIN(13700,MAX(1,ROW()-1+設定!$B$30))))&lt;=0,$A1523&lt;設定!$B$28,$A1523&gt;設定!$B$29),0,IF(AND($C1523&gt;=MAX(INDEX($C$1:$C$13701,MAX(1,ROW()-設定!$B$24)):INDEX($C$1:$C$13701,MAX(1,ROW()-1))),$C1523&gt;MAX(INDEX($C$1:$C$13701,MIN(13701,ROW()+1)):INDEX($C$1:$C$13701,MIN(13701,ROW()+設定!$B$24))),$C1523&gt;=設定!$B$32,$C1523&gt;=MAX(MIN(INDEX($C$1:$C$13701,MAX(1,ROW()-設定!$B$26)):INDEX($C$1:$C$13701,MAX(1,ROW()-1))),MIN(INDEX($C$1:$C$13701,MIN(13701,ROW()+1)):INDEX($C$1:$C$13701,MIN(13701,ROW()+設定!$B$26))))*10^(設定!$B$27/20)),1,0))</f>
        <v>0</v>
      </c>
      <c r="G1523" s="33" t="n">
        <f aca="false">$G1522+IF($F1523=1,1,0)</f>
        <v>0</v>
      </c>
      <c r="H1523" s="0" t="str">
        <f aca="false">IF($F1523=1,$G1523,"")</f>
        <v/>
      </c>
    </row>
    <row r="1524" customFormat="false" ht="15" hidden="false" customHeight="false" outlineLevel="0" collapsed="false">
      <c r="A1524" s="30" t="n">
        <v>237.8125</v>
      </c>
      <c r="B1524" s="31" t="n">
        <v>13.885</v>
      </c>
      <c r="C1524" s="32" t="n">
        <f aca="false">IF($A1524="","",IF(設定!$B$21="dB",10^($B1524/20),ABS($B1524)))</f>
        <v>4.94595317006872</v>
      </c>
      <c r="D1524" s="32" t="n">
        <f aca="false">IF($A1524="","",$A1524^2)</f>
        <v>56554.78515625</v>
      </c>
      <c r="E1524" s="32" t="n">
        <f aca="false">IF($A1524="","",IF($C1524&lt;=0,"",1/$C1524^2))</f>
        <v>0.040878975211112</v>
      </c>
      <c r="F1524" s="33" t="n">
        <f aca="false">IF(OR(ROW()-設定!$B$30&lt;2,ROW()+設定!$B$30&gt;13701,N($A1524)&lt;=0,N(INDEX($A$2:$A$13701,MIN(13700,MAX(1,ROW()-1+設定!$B$30))))&lt;=0,$A1524&lt;設定!$B$28,$A1524&gt;設定!$B$29),0,IF(AND($C1524&gt;=MAX(INDEX($C$1:$C$13701,MAX(1,ROW()-設定!$B$24)):INDEX($C$1:$C$13701,MAX(1,ROW()-1))),$C1524&gt;MAX(INDEX($C$1:$C$13701,MIN(13701,ROW()+1)):INDEX($C$1:$C$13701,MIN(13701,ROW()+設定!$B$24))),$C1524&gt;=設定!$B$32,$C1524&gt;=MAX(MIN(INDEX($C$1:$C$13701,MAX(1,ROW()-設定!$B$26)):INDEX($C$1:$C$13701,MAX(1,ROW()-1))),MIN(INDEX($C$1:$C$13701,MIN(13701,ROW()+1)):INDEX($C$1:$C$13701,MIN(13701,ROW()+設定!$B$26))))*10^(設定!$B$27/20)),1,0))</f>
        <v>0</v>
      </c>
      <c r="G1524" s="33" t="n">
        <f aca="false">$G1523+IF($F1524=1,1,0)</f>
        <v>0</v>
      </c>
      <c r="H1524" s="0" t="str">
        <f aca="false">IF($F1524=1,$G1524,"")</f>
        <v/>
      </c>
    </row>
    <row r="1525" customFormat="false" ht="15" hidden="false" customHeight="false" outlineLevel="0" collapsed="false">
      <c r="A1525" s="30" t="n">
        <v>237.96875</v>
      </c>
      <c r="B1525" s="31" t="n">
        <v>13.6867</v>
      </c>
      <c r="C1525" s="32" t="n">
        <f aca="false">IF($A1525="","",IF(設定!$B$21="dB",10^($B1525/20),ABS($B1525)))</f>
        <v>4.83431560926923</v>
      </c>
      <c r="D1525" s="32" t="n">
        <f aca="false">IF($A1525="","",$A1525^2)</f>
        <v>56629.1259765625</v>
      </c>
      <c r="E1525" s="32" t="n">
        <f aca="false">IF($A1525="","",IF($C1525&lt;=0,"",1/$C1525^2))</f>
        <v>0.0427887894591511</v>
      </c>
      <c r="F1525" s="33" t="n">
        <f aca="false">IF(OR(ROW()-設定!$B$30&lt;2,ROW()+設定!$B$30&gt;13701,N($A1525)&lt;=0,N(INDEX($A$2:$A$13701,MIN(13700,MAX(1,ROW()-1+設定!$B$30))))&lt;=0,$A1525&lt;設定!$B$28,$A1525&gt;設定!$B$29),0,IF(AND($C1525&gt;=MAX(INDEX($C$1:$C$13701,MAX(1,ROW()-設定!$B$24)):INDEX($C$1:$C$13701,MAX(1,ROW()-1))),$C1525&gt;MAX(INDEX($C$1:$C$13701,MIN(13701,ROW()+1)):INDEX($C$1:$C$13701,MIN(13701,ROW()+設定!$B$24))),$C1525&gt;=設定!$B$32,$C1525&gt;=MAX(MIN(INDEX($C$1:$C$13701,MAX(1,ROW()-設定!$B$26)):INDEX($C$1:$C$13701,MAX(1,ROW()-1))),MIN(INDEX($C$1:$C$13701,MIN(13701,ROW()+1)):INDEX($C$1:$C$13701,MIN(13701,ROW()+設定!$B$26))))*10^(設定!$B$27/20)),1,0))</f>
        <v>0</v>
      </c>
      <c r="G1525" s="33" t="n">
        <f aca="false">$G1524+IF($F1525=1,1,0)</f>
        <v>0</v>
      </c>
      <c r="H1525" s="0" t="str">
        <f aca="false">IF($F1525=1,$G1525,"")</f>
        <v/>
      </c>
    </row>
    <row r="1526" customFormat="false" ht="15" hidden="false" customHeight="false" outlineLevel="0" collapsed="false">
      <c r="A1526" s="30" t="n">
        <v>238.125</v>
      </c>
      <c r="B1526" s="31" t="n">
        <v>14.0502</v>
      </c>
      <c r="C1526" s="32" t="n">
        <f aca="false">IF($A1526="","",IF(設定!$B$21="dB",10^($B1526/20),ABS($B1526)))</f>
        <v>5.04092226121492</v>
      </c>
      <c r="D1526" s="32" t="n">
        <f aca="false">IF($A1526="","",$A1526^2)</f>
        <v>56703.515625</v>
      </c>
      <c r="E1526" s="32" t="n">
        <f aca="false">IF($A1526="","",IF($C1526&lt;=0,"",1/$C1526^2))</f>
        <v>0.0393531952222342</v>
      </c>
      <c r="F1526" s="33" t="n">
        <f aca="false">IF(OR(ROW()-設定!$B$30&lt;2,ROW()+設定!$B$30&gt;13701,N($A1526)&lt;=0,N(INDEX($A$2:$A$13701,MIN(13700,MAX(1,ROW()-1+設定!$B$30))))&lt;=0,$A1526&lt;設定!$B$28,$A1526&gt;設定!$B$29),0,IF(AND($C1526&gt;=MAX(INDEX($C$1:$C$13701,MAX(1,ROW()-設定!$B$24)):INDEX($C$1:$C$13701,MAX(1,ROW()-1))),$C1526&gt;MAX(INDEX($C$1:$C$13701,MIN(13701,ROW()+1)):INDEX($C$1:$C$13701,MIN(13701,ROW()+設定!$B$24))),$C1526&gt;=設定!$B$32,$C1526&gt;=MAX(MIN(INDEX($C$1:$C$13701,MAX(1,ROW()-設定!$B$26)):INDEX($C$1:$C$13701,MAX(1,ROW()-1))),MIN(INDEX($C$1:$C$13701,MIN(13701,ROW()+1)):INDEX($C$1:$C$13701,MIN(13701,ROW()+設定!$B$26))))*10^(設定!$B$27/20)),1,0))</f>
        <v>0</v>
      </c>
      <c r="G1526" s="33" t="n">
        <f aca="false">$G1525+IF($F1526=1,1,0)</f>
        <v>0</v>
      </c>
      <c r="H1526" s="0" t="str">
        <f aca="false">IF($F1526=1,$G1526,"")</f>
        <v/>
      </c>
    </row>
    <row r="1527" customFormat="false" ht="15" hidden="false" customHeight="false" outlineLevel="0" collapsed="false">
      <c r="A1527" s="30" t="n">
        <v>238.28125</v>
      </c>
      <c r="B1527" s="31" t="n">
        <v>13.9666</v>
      </c>
      <c r="C1527" s="32" t="n">
        <f aca="false">IF($A1527="","",IF(設定!$B$21="dB",10^($B1527/20),ABS($B1527)))</f>
        <v>4.99263710433342</v>
      </c>
      <c r="D1527" s="32" t="n">
        <f aca="false">IF($A1527="","",$A1527^2)</f>
        <v>56777.9541015625</v>
      </c>
      <c r="E1527" s="32" t="n">
        <f aca="false">IF($A1527="","",IF($C1527&lt;=0,"",1/$C1527^2))</f>
        <v>0.0401180670612474</v>
      </c>
      <c r="F1527" s="33" t="n">
        <f aca="false">IF(OR(ROW()-設定!$B$30&lt;2,ROW()+設定!$B$30&gt;13701,N($A1527)&lt;=0,N(INDEX($A$2:$A$13701,MIN(13700,MAX(1,ROW()-1+設定!$B$30))))&lt;=0,$A1527&lt;設定!$B$28,$A1527&gt;設定!$B$29),0,IF(AND($C1527&gt;=MAX(INDEX($C$1:$C$13701,MAX(1,ROW()-設定!$B$24)):INDEX($C$1:$C$13701,MAX(1,ROW()-1))),$C1527&gt;MAX(INDEX($C$1:$C$13701,MIN(13701,ROW()+1)):INDEX($C$1:$C$13701,MIN(13701,ROW()+設定!$B$24))),$C1527&gt;=設定!$B$32,$C1527&gt;=MAX(MIN(INDEX($C$1:$C$13701,MAX(1,ROW()-設定!$B$26)):INDEX($C$1:$C$13701,MAX(1,ROW()-1))),MIN(INDEX($C$1:$C$13701,MIN(13701,ROW()+1)):INDEX($C$1:$C$13701,MIN(13701,ROW()+設定!$B$26))))*10^(設定!$B$27/20)),1,0))</f>
        <v>0</v>
      </c>
      <c r="G1527" s="33" t="n">
        <f aca="false">$G1526+IF($F1527=1,1,0)</f>
        <v>0</v>
      </c>
      <c r="H1527" s="0" t="str">
        <f aca="false">IF($F1527=1,$G1527,"")</f>
        <v/>
      </c>
    </row>
    <row r="1528" customFormat="false" ht="15" hidden="false" customHeight="false" outlineLevel="0" collapsed="false">
      <c r="A1528" s="30" t="n">
        <v>238.4375</v>
      </c>
      <c r="B1528" s="31" t="n">
        <v>13.9233</v>
      </c>
      <c r="C1528" s="32" t="n">
        <f aca="false">IF($A1528="","",IF(設定!$B$21="dB",10^($B1528/20),ABS($B1528)))</f>
        <v>4.9678102589763</v>
      </c>
      <c r="D1528" s="32" t="n">
        <f aca="false">IF($A1528="","",$A1528^2)</f>
        <v>56852.44140625</v>
      </c>
      <c r="E1528" s="32" t="n">
        <f aca="false">IF($A1528="","",IF($C1528&lt;=0,"",1/$C1528^2))</f>
        <v>0.0405200525574424</v>
      </c>
      <c r="F1528" s="33" t="n">
        <f aca="false">IF(OR(ROW()-設定!$B$30&lt;2,ROW()+設定!$B$30&gt;13701,N($A1528)&lt;=0,N(INDEX($A$2:$A$13701,MIN(13700,MAX(1,ROW()-1+設定!$B$30))))&lt;=0,$A1528&lt;設定!$B$28,$A1528&gt;設定!$B$29),0,IF(AND($C1528&gt;=MAX(INDEX($C$1:$C$13701,MAX(1,ROW()-設定!$B$24)):INDEX($C$1:$C$13701,MAX(1,ROW()-1))),$C1528&gt;MAX(INDEX($C$1:$C$13701,MIN(13701,ROW()+1)):INDEX($C$1:$C$13701,MIN(13701,ROW()+設定!$B$24))),$C1528&gt;=設定!$B$32,$C1528&gt;=MAX(MIN(INDEX($C$1:$C$13701,MAX(1,ROW()-設定!$B$26)):INDEX($C$1:$C$13701,MAX(1,ROW()-1))),MIN(INDEX($C$1:$C$13701,MIN(13701,ROW()+1)):INDEX($C$1:$C$13701,MIN(13701,ROW()+設定!$B$26))))*10^(設定!$B$27/20)),1,0))</f>
        <v>0</v>
      </c>
      <c r="G1528" s="33" t="n">
        <f aca="false">$G1527+IF($F1528=1,1,0)</f>
        <v>0</v>
      </c>
      <c r="H1528" s="0" t="str">
        <f aca="false">IF($F1528=1,$G1528,"")</f>
        <v/>
      </c>
    </row>
    <row r="1529" customFormat="false" ht="15" hidden="false" customHeight="false" outlineLevel="0" collapsed="false">
      <c r="A1529" s="30" t="n">
        <v>238.59375</v>
      </c>
      <c r="B1529" s="31" t="n">
        <v>13.8101</v>
      </c>
      <c r="C1529" s="32" t="n">
        <f aca="false">IF($A1529="","",IF(設定!$B$21="dB",10^($B1529/20),ABS($B1529)))</f>
        <v>4.90348668107066</v>
      </c>
      <c r="D1529" s="32" t="n">
        <f aca="false">IF($A1529="","",$A1529^2)</f>
        <v>56926.9775390625</v>
      </c>
      <c r="E1529" s="32" t="n">
        <f aca="false">IF($A1529="","",IF($C1529&lt;=0,"",1/$C1529^2))</f>
        <v>0.041590103390856</v>
      </c>
      <c r="F1529" s="33" t="n">
        <f aca="false">IF(OR(ROW()-設定!$B$30&lt;2,ROW()+設定!$B$30&gt;13701,N($A1529)&lt;=0,N(INDEX($A$2:$A$13701,MIN(13700,MAX(1,ROW()-1+設定!$B$30))))&lt;=0,$A1529&lt;設定!$B$28,$A1529&gt;設定!$B$29),0,IF(AND($C1529&gt;=MAX(INDEX($C$1:$C$13701,MAX(1,ROW()-設定!$B$24)):INDEX($C$1:$C$13701,MAX(1,ROW()-1))),$C1529&gt;MAX(INDEX($C$1:$C$13701,MIN(13701,ROW()+1)):INDEX($C$1:$C$13701,MIN(13701,ROW()+設定!$B$24))),$C1529&gt;=設定!$B$32,$C1529&gt;=MAX(MIN(INDEX($C$1:$C$13701,MAX(1,ROW()-設定!$B$26)):INDEX($C$1:$C$13701,MAX(1,ROW()-1))),MIN(INDEX($C$1:$C$13701,MIN(13701,ROW()+1)):INDEX($C$1:$C$13701,MIN(13701,ROW()+設定!$B$26))))*10^(設定!$B$27/20)),1,0))</f>
        <v>0</v>
      </c>
      <c r="G1529" s="33" t="n">
        <f aca="false">$G1528+IF($F1529=1,1,0)</f>
        <v>0</v>
      </c>
      <c r="H1529" s="0" t="str">
        <f aca="false">IF($F1529=1,$G1529,"")</f>
        <v/>
      </c>
    </row>
    <row r="1530" customFormat="false" ht="15" hidden="false" customHeight="false" outlineLevel="0" collapsed="false">
      <c r="A1530" s="30" t="n">
        <v>238.75</v>
      </c>
      <c r="B1530" s="31" t="n">
        <v>13.8415</v>
      </c>
      <c r="C1530" s="32" t="n">
        <f aca="false">IF($A1530="","",IF(設定!$B$21="dB",10^($B1530/20),ABS($B1530)))</f>
        <v>4.92124515236466</v>
      </c>
      <c r="D1530" s="32" t="n">
        <f aca="false">IF($A1530="","",$A1530^2)</f>
        <v>57001.5625</v>
      </c>
      <c r="E1530" s="32" t="n">
        <f aca="false">IF($A1530="","",IF($C1530&lt;=0,"",1/$C1530^2))</f>
        <v>0.0412904865070986</v>
      </c>
      <c r="F1530" s="33" t="n">
        <f aca="false">IF(OR(ROW()-設定!$B$30&lt;2,ROW()+設定!$B$30&gt;13701,N($A1530)&lt;=0,N(INDEX($A$2:$A$13701,MIN(13700,MAX(1,ROW()-1+設定!$B$30))))&lt;=0,$A1530&lt;設定!$B$28,$A1530&gt;設定!$B$29),0,IF(AND($C1530&gt;=MAX(INDEX($C$1:$C$13701,MAX(1,ROW()-設定!$B$24)):INDEX($C$1:$C$13701,MAX(1,ROW()-1))),$C1530&gt;MAX(INDEX($C$1:$C$13701,MIN(13701,ROW()+1)):INDEX($C$1:$C$13701,MIN(13701,ROW()+設定!$B$24))),$C1530&gt;=設定!$B$32,$C1530&gt;=MAX(MIN(INDEX($C$1:$C$13701,MAX(1,ROW()-設定!$B$26)):INDEX($C$1:$C$13701,MAX(1,ROW()-1))),MIN(INDEX($C$1:$C$13701,MIN(13701,ROW()+1)):INDEX($C$1:$C$13701,MIN(13701,ROW()+設定!$B$26))))*10^(設定!$B$27/20)),1,0))</f>
        <v>0</v>
      </c>
      <c r="G1530" s="33" t="n">
        <f aca="false">$G1529+IF($F1530=1,1,0)</f>
        <v>0</v>
      </c>
      <c r="H1530" s="0" t="str">
        <f aca="false">IF($F1530=1,$G1530,"")</f>
        <v/>
      </c>
    </row>
    <row r="1531" customFormat="false" ht="15" hidden="false" customHeight="false" outlineLevel="0" collapsed="false">
      <c r="A1531" s="30" t="n">
        <v>238.90625</v>
      </c>
      <c r="B1531" s="31" t="n">
        <v>13.9117</v>
      </c>
      <c r="C1531" s="32" t="n">
        <f aca="false">IF($A1531="","",IF(設定!$B$21="dB",10^($B1531/20),ABS($B1531)))</f>
        <v>4.96118017980361</v>
      </c>
      <c r="D1531" s="32" t="n">
        <f aca="false">IF($A1531="","",$A1531^2)</f>
        <v>57076.1962890625</v>
      </c>
      <c r="E1531" s="32" t="n">
        <f aca="false">IF($A1531="","",IF($C1531&lt;=0,"",1/$C1531^2))</f>
        <v>0.040628426234011</v>
      </c>
      <c r="F1531" s="33" t="n">
        <f aca="false">IF(OR(ROW()-設定!$B$30&lt;2,ROW()+設定!$B$30&gt;13701,N($A1531)&lt;=0,N(INDEX($A$2:$A$13701,MIN(13700,MAX(1,ROW()-1+設定!$B$30))))&lt;=0,$A1531&lt;設定!$B$28,$A1531&gt;設定!$B$29),0,IF(AND($C1531&gt;=MAX(INDEX($C$1:$C$13701,MAX(1,ROW()-設定!$B$24)):INDEX($C$1:$C$13701,MAX(1,ROW()-1))),$C1531&gt;MAX(INDEX($C$1:$C$13701,MIN(13701,ROW()+1)):INDEX($C$1:$C$13701,MIN(13701,ROW()+設定!$B$24))),$C1531&gt;=設定!$B$32,$C1531&gt;=MAX(MIN(INDEX($C$1:$C$13701,MAX(1,ROW()-設定!$B$26)):INDEX($C$1:$C$13701,MAX(1,ROW()-1))),MIN(INDEX($C$1:$C$13701,MIN(13701,ROW()+1)):INDEX($C$1:$C$13701,MIN(13701,ROW()+設定!$B$26))))*10^(設定!$B$27/20)),1,0))</f>
        <v>0</v>
      </c>
      <c r="G1531" s="33" t="n">
        <f aca="false">$G1530+IF($F1531=1,1,0)</f>
        <v>0</v>
      </c>
      <c r="H1531" s="0" t="str">
        <f aca="false">IF($F1531=1,$G1531,"")</f>
        <v/>
      </c>
    </row>
    <row r="1532" customFormat="false" ht="15" hidden="false" customHeight="false" outlineLevel="0" collapsed="false">
      <c r="A1532" s="30" t="n">
        <v>239.0625</v>
      </c>
      <c r="B1532" s="31" t="n">
        <v>13.8996</v>
      </c>
      <c r="C1532" s="32" t="n">
        <f aca="false">IF($A1532="","",IF(設定!$B$21="dB",10^($B1532/20),ABS($B1532)))</f>
        <v>4.95427375005674</v>
      </c>
      <c r="D1532" s="32" t="n">
        <f aca="false">IF($A1532="","",$A1532^2)</f>
        <v>57150.87890625</v>
      </c>
      <c r="E1532" s="32" t="n">
        <f aca="false">IF($A1532="","",IF($C1532&lt;=0,"",1/$C1532^2))</f>
        <v>0.0407417800642271</v>
      </c>
      <c r="F1532" s="33" t="n">
        <f aca="false">IF(OR(ROW()-設定!$B$30&lt;2,ROW()+設定!$B$30&gt;13701,N($A1532)&lt;=0,N(INDEX($A$2:$A$13701,MIN(13700,MAX(1,ROW()-1+設定!$B$30))))&lt;=0,$A1532&lt;設定!$B$28,$A1532&gt;設定!$B$29),0,IF(AND($C1532&gt;=MAX(INDEX($C$1:$C$13701,MAX(1,ROW()-設定!$B$24)):INDEX($C$1:$C$13701,MAX(1,ROW()-1))),$C1532&gt;MAX(INDEX($C$1:$C$13701,MIN(13701,ROW()+1)):INDEX($C$1:$C$13701,MIN(13701,ROW()+設定!$B$24))),$C1532&gt;=設定!$B$32,$C1532&gt;=MAX(MIN(INDEX($C$1:$C$13701,MAX(1,ROW()-設定!$B$26)):INDEX($C$1:$C$13701,MAX(1,ROW()-1))),MIN(INDEX($C$1:$C$13701,MIN(13701,ROW()+1)):INDEX($C$1:$C$13701,MIN(13701,ROW()+設定!$B$26))))*10^(設定!$B$27/20)),1,0))</f>
        <v>0</v>
      </c>
      <c r="G1532" s="33" t="n">
        <f aca="false">$G1531+IF($F1532=1,1,0)</f>
        <v>0</v>
      </c>
      <c r="H1532" s="0" t="str">
        <f aca="false">IF($F1532=1,$G1532,"")</f>
        <v/>
      </c>
    </row>
    <row r="1533" customFormat="false" ht="15" hidden="false" customHeight="false" outlineLevel="0" collapsed="false">
      <c r="A1533" s="30" t="n">
        <v>239.21875</v>
      </c>
      <c r="B1533" s="31" t="n">
        <v>13.6769</v>
      </c>
      <c r="C1533" s="32" t="n">
        <f aca="false">IF($A1533="","",IF(設定!$B$21="dB",10^($B1533/20),ABS($B1533)))</f>
        <v>4.82886428782194</v>
      </c>
      <c r="D1533" s="32" t="n">
        <f aca="false">IF($A1533="","",$A1533^2)</f>
        <v>57225.6103515625</v>
      </c>
      <c r="E1533" s="32" t="n">
        <f aca="false">IF($A1533="","",IF($C1533&lt;=0,"",1/$C1533^2))</f>
        <v>0.042885452812357</v>
      </c>
      <c r="F1533" s="33" t="n">
        <f aca="false">IF(OR(ROW()-設定!$B$30&lt;2,ROW()+設定!$B$30&gt;13701,N($A1533)&lt;=0,N(INDEX($A$2:$A$13701,MIN(13700,MAX(1,ROW()-1+設定!$B$30))))&lt;=0,$A1533&lt;設定!$B$28,$A1533&gt;設定!$B$29),0,IF(AND($C1533&gt;=MAX(INDEX($C$1:$C$13701,MAX(1,ROW()-設定!$B$24)):INDEX($C$1:$C$13701,MAX(1,ROW()-1))),$C1533&gt;MAX(INDEX($C$1:$C$13701,MIN(13701,ROW()+1)):INDEX($C$1:$C$13701,MIN(13701,ROW()+設定!$B$24))),$C1533&gt;=設定!$B$32,$C1533&gt;=MAX(MIN(INDEX($C$1:$C$13701,MAX(1,ROW()-設定!$B$26)):INDEX($C$1:$C$13701,MAX(1,ROW()-1))),MIN(INDEX($C$1:$C$13701,MIN(13701,ROW()+1)):INDEX($C$1:$C$13701,MIN(13701,ROW()+設定!$B$26))))*10^(設定!$B$27/20)),1,0))</f>
        <v>0</v>
      </c>
      <c r="G1533" s="33" t="n">
        <f aca="false">$G1532+IF($F1533=1,1,0)</f>
        <v>0</v>
      </c>
      <c r="H1533" s="0" t="str">
        <f aca="false">IF($F1533=1,$G1533,"")</f>
        <v/>
      </c>
    </row>
    <row r="1534" customFormat="false" ht="15" hidden="false" customHeight="false" outlineLevel="0" collapsed="false">
      <c r="A1534" s="30" t="n">
        <v>239.375</v>
      </c>
      <c r="B1534" s="31" t="n">
        <v>13.9395</v>
      </c>
      <c r="C1534" s="32" t="n">
        <f aca="false">IF($A1534="","",IF(設定!$B$21="dB",10^($B1534/20),ABS($B1534)))</f>
        <v>4.9770843375379</v>
      </c>
      <c r="D1534" s="32" t="n">
        <f aca="false">IF($A1534="","",$A1534^2)</f>
        <v>57300.390625</v>
      </c>
      <c r="E1534" s="32" t="n">
        <f aca="false">IF($A1534="","",IF($C1534&lt;=0,"",1/$C1534^2))</f>
        <v>0.0403691867036051</v>
      </c>
      <c r="F1534" s="33" t="n">
        <f aca="false">IF(OR(ROW()-設定!$B$30&lt;2,ROW()+設定!$B$30&gt;13701,N($A1534)&lt;=0,N(INDEX($A$2:$A$13701,MIN(13700,MAX(1,ROW()-1+設定!$B$30))))&lt;=0,$A1534&lt;設定!$B$28,$A1534&gt;設定!$B$29),0,IF(AND($C1534&gt;=MAX(INDEX($C$1:$C$13701,MAX(1,ROW()-設定!$B$24)):INDEX($C$1:$C$13701,MAX(1,ROW()-1))),$C1534&gt;MAX(INDEX($C$1:$C$13701,MIN(13701,ROW()+1)):INDEX($C$1:$C$13701,MIN(13701,ROW()+設定!$B$24))),$C1534&gt;=設定!$B$32,$C1534&gt;=MAX(MIN(INDEX($C$1:$C$13701,MAX(1,ROW()-設定!$B$26)):INDEX($C$1:$C$13701,MAX(1,ROW()-1))),MIN(INDEX($C$1:$C$13701,MIN(13701,ROW()+1)):INDEX($C$1:$C$13701,MIN(13701,ROW()+設定!$B$26))))*10^(設定!$B$27/20)),1,0))</f>
        <v>0</v>
      </c>
      <c r="G1534" s="33" t="n">
        <f aca="false">$G1533+IF($F1534=1,1,0)</f>
        <v>0</v>
      </c>
      <c r="H1534" s="0" t="str">
        <f aca="false">IF($F1534=1,$G1534,"")</f>
        <v/>
      </c>
    </row>
    <row r="1535" customFormat="false" ht="15" hidden="false" customHeight="false" outlineLevel="0" collapsed="false">
      <c r="A1535" s="30" t="n">
        <v>239.53125</v>
      </c>
      <c r="B1535" s="31" t="n">
        <v>14.1686</v>
      </c>
      <c r="C1535" s="32" t="n">
        <f aca="false">IF($A1535="","",IF(設定!$B$21="dB",10^($B1535/20),ABS($B1535)))</f>
        <v>5.1101070720461</v>
      </c>
      <c r="D1535" s="32" t="n">
        <f aca="false">IF($A1535="","",$A1535^2)</f>
        <v>57375.2197265625</v>
      </c>
      <c r="E1535" s="32" t="n">
        <f aca="false">IF($A1535="","",IF($C1535&lt;=0,"",1/$C1535^2))</f>
        <v>0.0382948171326605</v>
      </c>
      <c r="F1535" s="33" t="n">
        <f aca="false">IF(OR(ROW()-設定!$B$30&lt;2,ROW()+設定!$B$30&gt;13701,N($A1535)&lt;=0,N(INDEX($A$2:$A$13701,MIN(13700,MAX(1,ROW()-1+設定!$B$30))))&lt;=0,$A1535&lt;設定!$B$28,$A1535&gt;設定!$B$29),0,IF(AND($C1535&gt;=MAX(INDEX($C$1:$C$13701,MAX(1,ROW()-設定!$B$24)):INDEX($C$1:$C$13701,MAX(1,ROW()-1))),$C1535&gt;MAX(INDEX($C$1:$C$13701,MIN(13701,ROW()+1)):INDEX($C$1:$C$13701,MIN(13701,ROW()+設定!$B$24))),$C1535&gt;=設定!$B$32,$C1535&gt;=MAX(MIN(INDEX($C$1:$C$13701,MAX(1,ROW()-設定!$B$26)):INDEX($C$1:$C$13701,MAX(1,ROW()-1))),MIN(INDEX($C$1:$C$13701,MIN(13701,ROW()+1)):INDEX($C$1:$C$13701,MIN(13701,ROW()+設定!$B$26))))*10^(設定!$B$27/20)),1,0))</f>
        <v>0</v>
      </c>
      <c r="G1535" s="33" t="n">
        <f aca="false">$G1534+IF($F1535=1,1,0)</f>
        <v>0</v>
      </c>
      <c r="H1535" s="0" t="str">
        <f aca="false">IF($F1535=1,$G1535,"")</f>
        <v/>
      </c>
    </row>
    <row r="1536" customFormat="false" ht="15" hidden="false" customHeight="false" outlineLevel="0" collapsed="false">
      <c r="A1536" s="30" t="n">
        <v>239.6875</v>
      </c>
      <c r="B1536" s="31" t="n">
        <v>13.6657</v>
      </c>
      <c r="C1536" s="32" t="n">
        <f aca="false">IF($A1536="","",IF(設定!$B$21="dB",10^($B1536/20),ABS($B1536)))</f>
        <v>4.82264173279547</v>
      </c>
      <c r="D1536" s="32" t="n">
        <f aca="false">IF($A1536="","",$A1536^2)</f>
        <v>57450.09765625</v>
      </c>
      <c r="E1536" s="32" t="n">
        <f aca="false">IF($A1536="","",IF($C1536&lt;=0,"",1/$C1536^2))</f>
        <v>0.0429961926370634</v>
      </c>
      <c r="F1536" s="33" t="n">
        <f aca="false">IF(OR(ROW()-設定!$B$30&lt;2,ROW()+設定!$B$30&gt;13701,N($A1536)&lt;=0,N(INDEX($A$2:$A$13701,MIN(13700,MAX(1,ROW()-1+設定!$B$30))))&lt;=0,$A1536&lt;設定!$B$28,$A1536&gt;設定!$B$29),0,IF(AND($C1536&gt;=MAX(INDEX($C$1:$C$13701,MAX(1,ROW()-設定!$B$24)):INDEX($C$1:$C$13701,MAX(1,ROW()-1))),$C1536&gt;MAX(INDEX($C$1:$C$13701,MIN(13701,ROW()+1)):INDEX($C$1:$C$13701,MIN(13701,ROW()+設定!$B$24))),$C1536&gt;=設定!$B$32,$C1536&gt;=MAX(MIN(INDEX($C$1:$C$13701,MAX(1,ROW()-設定!$B$26)):INDEX($C$1:$C$13701,MAX(1,ROW()-1))),MIN(INDEX($C$1:$C$13701,MIN(13701,ROW()+1)):INDEX($C$1:$C$13701,MIN(13701,ROW()+設定!$B$26))))*10^(設定!$B$27/20)),1,0))</f>
        <v>0</v>
      </c>
      <c r="G1536" s="33" t="n">
        <f aca="false">$G1535+IF($F1536=1,1,0)</f>
        <v>0</v>
      </c>
      <c r="H1536" s="0" t="str">
        <f aca="false">IF($F1536=1,$G1536,"")</f>
        <v/>
      </c>
    </row>
    <row r="1537" customFormat="false" ht="15" hidden="false" customHeight="false" outlineLevel="0" collapsed="false">
      <c r="A1537" s="30" t="n">
        <v>239.84375</v>
      </c>
      <c r="B1537" s="31" t="n">
        <v>13.9732</v>
      </c>
      <c r="C1537" s="32" t="n">
        <f aca="false">IF($A1537="","",IF(設定!$B$21="dB",10^($B1537/20),ABS($B1537)))</f>
        <v>4.99643221669922</v>
      </c>
      <c r="D1537" s="32" t="n">
        <f aca="false">IF($A1537="","",$A1537^2)</f>
        <v>57525.0244140625</v>
      </c>
      <c r="E1537" s="32" t="n">
        <f aca="false">IF($A1537="","",IF($C1537&lt;=0,"",1/$C1537^2))</f>
        <v>0.0400571456905679</v>
      </c>
      <c r="F1537" s="33" t="n">
        <f aca="false">IF(OR(ROW()-設定!$B$30&lt;2,ROW()+設定!$B$30&gt;13701,N($A1537)&lt;=0,N(INDEX($A$2:$A$13701,MIN(13700,MAX(1,ROW()-1+設定!$B$30))))&lt;=0,$A1537&lt;設定!$B$28,$A1537&gt;設定!$B$29),0,IF(AND($C1537&gt;=MAX(INDEX($C$1:$C$13701,MAX(1,ROW()-設定!$B$24)):INDEX($C$1:$C$13701,MAX(1,ROW()-1))),$C1537&gt;MAX(INDEX($C$1:$C$13701,MIN(13701,ROW()+1)):INDEX($C$1:$C$13701,MIN(13701,ROW()+設定!$B$24))),$C1537&gt;=設定!$B$32,$C1537&gt;=MAX(MIN(INDEX($C$1:$C$13701,MAX(1,ROW()-設定!$B$26)):INDEX($C$1:$C$13701,MAX(1,ROW()-1))),MIN(INDEX($C$1:$C$13701,MIN(13701,ROW()+1)):INDEX($C$1:$C$13701,MIN(13701,ROW()+設定!$B$26))))*10^(設定!$B$27/20)),1,0))</f>
        <v>0</v>
      </c>
      <c r="G1537" s="33" t="n">
        <f aca="false">$G1536+IF($F1537=1,1,0)</f>
        <v>0</v>
      </c>
      <c r="H1537" s="0" t="str">
        <f aca="false">IF($F1537=1,$G1537,"")</f>
        <v/>
      </c>
    </row>
    <row r="1538" customFormat="false" ht="15" hidden="false" customHeight="false" outlineLevel="0" collapsed="false">
      <c r="A1538" s="30" t="n">
        <v>240</v>
      </c>
      <c r="B1538" s="31" t="n">
        <v>13.9093</v>
      </c>
      <c r="C1538" s="32" t="n">
        <f aca="false">IF($A1538="","",IF(設定!$B$21="dB",10^($B1538/20),ABS($B1538)))</f>
        <v>4.95980954442953</v>
      </c>
      <c r="D1538" s="32" t="n">
        <f aca="false">IF($A1538="","",$A1538^2)</f>
        <v>57600</v>
      </c>
      <c r="E1538" s="32" t="n">
        <f aca="false">IF($A1538="","",IF($C1538&lt;=0,"",1/$C1538^2))</f>
        <v>0.0406508845369615</v>
      </c>
      <c r="F1538" s="33" t="n">
        <f aca="false">IF(OR(ROW()-設定!$B$30&lt;2,ROW()+設定!$B$30&gt;13701,N($A1538)&lt;=0,N(INDEX($A$2:$A$13701,MIN(13700,MAX(1,ROW()-1+設定!$B$30))))&lt;=0,$A1538&lt;設定!$B$28,$A1538&gt;設定!$B$29),0,IF(AND($C1538&gt;=MAX(INDEX($C$1:$C$13701,MAX(1,ROW()-設定!$B$24)):INDEX($C$1:$C$13701,MAX(1,ROW()-1))),$C1538&gt;MAX(INDEX($C$1:$C$13701,MIN(13701,ROW()+1)):INDEX($C$1:$C$13701,MIN(13701,ROW()+設定!$B$24))),$C1538&gt;=設定!$B$32,$C1538&gt;=MAX(MIN(INDEX($C$1:$C$13701,MAX(1,ROW()-設定!$B$26)):INDEX($C$1:$C$13701,MAX(1,ROW()-1))),MIN(INDEX($C$1:$C$13701,MIN(13701,ROW()+1)):INDEX($C$1:$C$13701,MIN(13701,ROW()+設定!$B$26))))*10^(設定!$B$27/20)),1,0))</f>
        <v>0</v>
      </c>
      <c r="G1538" s="33" t="n">
        <f aca="false">$G1537+IF($F1538=1,1,0)</f>
        <v>0</v>
      </c>
      <c r="H1538" s="0" t="str">
        <f aca="false">IF($F1538=1,$G1538,"")</f>
        <v/>
      </c>
    </row>
    <row r="1539" customFormat="false" ht="15" hidden="false" customHeight="false" outlineLevel="0" collapsed="false">
      <c r="A1539" s="30" t="n">
        <v>240.15625</v>
      </c>
      <c r="B1539" s="31" t="n">
        <v>13.8606</v>
      </c>
      <c r="C1539" s="32" t="n">
        <f aca="false">IF($A1539="","",IF(設定!$B$21="dB",10^($B1539/20),ABS($B1539)))</f>
        <v>4.93207872371081</v>
      </c>
      <c r="D1539" s="32" t="n">
        <f aca="false">IF($A1539="","",$A1539^2)</f>
        <v>57675.0244140625</v>
      </c>
      <c r="E1539" s="32" t="n">
        <f aca="false">IF($A1539="","",IF($C1539&lt;=0,"",1/$C1539^2))</f>
        <v>0.0411092922594986</v>
      </c>
      <c r="F1539" s="33" t="n">
        <f aca="false">IF(OR(ROW()-設定!$B$30&lt;2,ROW()+設定!$B$30&gt;13701,N($A1539)&lt;=0,N(INDEX($A$2:$A$13701,MIN(13700,MAX(1,ROW()-1+設定!$B$30))))&lt;=0,$A1539&lt;設定!$B$28,$A1539&gt;設定!$B$29),0,IF(AND($C1539&gt;=MAX(INDEX($C$1:$C$13701,MAX(1,ROW()-設定!$B$24)):INDEX($C$1:$C$13701,MAX(1,ROW()-1))),$C1539&gt;MAX(INDEX($C$1:$C$13701,MIN(13701,ROW()+1)):INDEX($C$1:$C$13701,MIN(13701,ROW()+設定!$B$24))),$C1539&gt;=設定!$B$32,$C1539&gt;=MAX(MIN(INDEX($C$1:$C$13701,MAX(1,ROW()-設定!$B$26)):INDEX($C$1:$C$13701,MAX(1,ROW()-1))),MIN(INDEX($C$1:$C$13701,MIN(13701,ROW()+1)):INDEX($C$1:$C$13701,MIN(13701,ROW()+設定!$B$26))))*10^(設定!$B$27/20)),1,0))</f>
        <v>0</v>
      </c>
      <c r="G1539" s="33" t="n">
        <f aca="false">$G1538+IF($F1539=1,1,0)</f>
        <v>0</v>
      </c>
      <c r="H1539" s="0" t="str">
        <f aca="false">IF($F1539=1,$G1539,"")</f>
        <v/>
      </c>
    </row>
    <row r="1540" customFormat="false" ht="15" hidden="false" customHeight="false" outlineLevel="0" collapsed="false">
      <c r="A1540" s="30" t="n">
        <v>240.3125</v>
      </c>
      <c r="B1540" s="31" t="n">
        <v>14.0202</v>
      </c>
      <c r="C1540" s="32" t="n">
        <f aca="false">IF($A1540="","",IF(設定!$B$21="dB",10^($B1540/20),ABS($B1540)))</f>
        <v>5.02354156521139</v>
      </c>
      <c r="D1540" s="32" t="n">
        <f aca="false">IF($A1540="","",$A1540^2)</f>
        <v>57750.09765625</v>
      </c>
      <c r="E1540" s="32" t="n">
        <f aca="false">IF($A1540="","",IF($C1540&lt;=0,"",1/$C1540^2))</f>
        <v>0.0396259785397751</v>
      </c>
      <c r="F1540" s="33" t="n">
        <f aca="false">IF(OR(ROW()-設定!$B$30&lt;2,ROW()+設定!$B$30&gt;13701,N($A1540)&lt;=0,N(INDEX($A$2:$A$13701,MIN(13700,MAX(1,ROW()-1+設定!$B$30))))&lt;=0,$A1540&lt;設定!$B$28,$A1540&gt;設定!$B$29),0,IF(AND($C1540&gt;=MAX(INDEX($C$1:$C$13701,MAX(1,ROW()-設定!$B$24)):INDEX($C$1:$C$13701,MAX(1,ROW()-1))),$C1540&gt;MAX(INDEX($C$1:$C$13701,MIN(13701,ROW()+1)):INDEX($C$1:$C$13701,MIN(13701,ROW()+設定!$B$24))),$C1540&gt;=設定!$B$32,$C1540&gt;=MAX(MIN(INDEX($C$1:$C$13701,MAX(1,ROW()-設定!$B$26)):INDEX($C$1:$C$13701,MAX(1,ROW()-1))),MIN(INDEX($C$1:$C$13701,MIN(13701,ROW()+1)):INDEX($C$1:$C$13701,MIN(13701,ROW()+設定!$B$26))))*10^(設定!$B$27/20)),1,0))</f>
        <v>0</v>
      </c>
      <c r="G1540" s="33" t="n">
        <f aca="false">$G1539+IF($F1540=1,1,0)</f>
        <v>0</v>
      </c>
      <c r="H1540" s="0" t="str">
        <f aca="false">IF($F1540=1,$G1540,"")</f>
        <v/>
      </c>
    </row>
    <row r="1541" customFormat="false" ht="15" hidden="false" customHeight="false" outlineLevel="0" collapsed="false">
      <c r="A1541" s="30" t="n">
        <v>240.46875</v>
      </c>
      <c r="B1541" s="31" t="n">
        <v>13.7495</v>
      </c>
      <c r="C1541" s="32" t="n">
        <f aca="false">IF($A1541="","",IF(設定!$B$21="dB",10^($B1541/20),ABS($B1541)))</f>
        <v>4.86939493868571</v>
      </c>
      <c r="D1541" s="32" t="n">
        <f aca="false">IF($A1541="","",$A1541^2)</f>
        <v>57825.2197265625</v>
      </c>
      <c r="E1541" s="32" t="n">
        <f aca="false">IF($A1541="","",IF($C1541&lt;=0,"",1/$C1541^2))</f>
        <v>0.0421745055827558</v>
      </c>
      <c r="F1541" s="33" t="n">
        <f aca="false">IF(OR(ROW()-設定!$B$30&lt;2,ROW()+設定!$B$30&gt;13701,N($A1541)&lt;=0,N(INDEX($A$2:$A$13701,MIN(13700,MAX(1,ROW()-1+設定!$B$30))))&lt;=0,$A1541&lt;設定!$B$28,$A1541&gt;設定!$B$29),0,IF(AND($C1541&gt;=MAX(INDEX($C$1:$C$13701,MAX(1,ROW()-設定!$B$24)):INDEX($C$1:$C$13701,MAX(1,ROW()-1))),$C1541&gt;MAX(INDEX($C$1:$C$13701,MIN(13701,ROW()+1)):INDEX($C$1:$C$13701,MIN(13701,ROW()+設定!$B$24))),$C1541&gt;=設定!$B$32,$C1541&gt;=MAX(MIN(INDEX($C$1:$C$13701,MAX(1,ROW()-設定!$B$26)):INDEX($C$1:$C$13701,MAX(1,ROW()-1))),MIN(INDEX($C$1:$C$13701,MIN(13701,ROW()+1)):INDEX($C$1:$C$13701,MIN(13701,ROW()+設定!$B$26))))*10^(設定!$B$27/20)),1,0))</f>
        <v>0</v>
      </c>
      <c r="G1541" s="33" t="n">
        <f aca="false">$G1540+IF($F1541=1,1,0)</f>
        <v>0</v>
      </c>
      <c r="H1541" s="0" t="str">
        <f aca="false">IF($F1541=1,$G1541,"")</f>
        <v/>
      </c>
    </row>
    <row r="1542" customFormat="false" ht="15" hidden="false" customHeight="false" outlineLevel="0" collapsed="false">
      <c r="A1542" s="30" t="n">
        <v>240.625</v>
      </c>
      <c r="B1542" s="31" t="n">
        <v>13.8967</v>
      </c>
      <c r="C1542" s="32" t="n">
        <f aca="false">IF($A1542="","",IF(設定!$B$21="dB",10^($B1542/20),ABS($B1542)))</f>
        <v>4.95261991881032</v>
      </c>
      <c r="D1542" s="32" t="n">
        <f aca="false">IF($A1542="","",$A1542^2)</f>
        <v>57900.390625</v>
      </c>
      <c r="E1542" s="32" t="n">
        <f aca="false">IF($A1542="","",IF($C1542&lt;=0,"",1/$C1542^2))</f>
        <v>0.0407689944598948</v>
      </c>
      <c r="F1542" s="33" t="n">
        <f aca="false">IF(OR(ROW()-設定!$B$30&lt;2,ROW()+設定!$B$30&gt;13701,N($A1542)&lt;=0,N(INDEX($A$2:$A$13701,MIN(13700,MAX(1,ROW()-1+設定!$B$30))))&lt;=0,$A1542&lt;設定!$B$28,$A1542&gt;設定!$B$29),0,IF(AND($C1542&gt;=MAX(INDEX($C$1:$C$13701,MAX(1,ROW()-設定!$B$24)):INDEX($C$1:$C$13701,MAX(1,ROW()-1))),$C1542&gt;MAX(INDEX($C$1:$C$13701,MIN(13701,ROW()+1)):INDEX($C$1:$C$13701,MIN(13701,ROW()+設定!$B$24))),$C1542&gt;=設定!$B$32,$C1542&gt;=MAX(MIN(INDEX($C$1:$C$13701,MAX(1,ROW()-設定!$B$26)):INDEX($C$1:$C$13701,MAX(1,ROW()-1))),MIN(INDEX($C$1:$C$13701,MIN(13701,ROW()+1)):INDEX($C$1:$C$13701,MIN(13701,ROW()+設定!$B$26))))*10^(設定!$B$27/20)),1,0))</f>
        <v>0</v>
      </c>
      <c r="G1542" s="33" t="n">
        <f aca="false">$G1541+IF($F1542=1,1,0)</f>
        <v>0</v>
      </c>
      <c r="H1542" s="0" t="str">
        <f aca="false">IF($F1542=1,$G1542,"")</f>
        <v/>
      </c>
    </row>
    <row r="1543" customFormat="false" ht="15" hidden="false" customHeight="false" outlineLevel="0" collapsed="false">
      <c r="A1543" s="30" t="n">
        <v>240.78125</v>
      </c>
      <c r="B1543" s="31" t="n">
        <v>14.0365</v>
      </c>
      <c r="C1543" s="32" t="n">
        <f aca="false">IF($A1543="","",IF(設定!$B$21="dB",10^($B1543/20),ABS($B1543)))</f>
        <v>5.03297762884951</v>
      </c>
      <c r="D1543" s="32" t="n">
        <f aca="false">IF($A1543="","",$A1543^2)</f>
        <v>57975.6103515625</v>
      </c>
      <c r="E1543" s="32" t="n">
        <f aca="false">IF($A1543="","",IF($C1543&lt;=0,"",1/$C1543^2))</f>
        <v>0.0394775325232511</v>
      </c>
      <c r="F1543" s="33" t="n">
        <f aca="false">IF(OR(ROW()-設定!$B$30&lt;2,ROW()+設定!$B$30&gt;13701,N($A1543)&lt;=0,N(INDEX($A$2:$A$13701,MIN(13700,MAX(1,ROW()-1+設定!$B$30))))&lt;=0,$A1543&lt;設定!$B$28,$A1543&gt;設定!$B$29),0,IF(AND($C1543&gt;=MAX(INDEX($C$1:$C$13701,MAX(1,ROW()-設定!$B$24)):INDEX($C$1:$C$13701,MAX(1,ROW()-1))),$C1543&gt;MAX(INDEX($C$1:$C$13701,MIN(13701,ROW()+1)):INDEX($C$1:$C$13701,MIN(13701,ROW()+設定!$B$24))),$C1543&gt;=設定!$B$32,$C1543&gt;=MAX(MIN(INDEX($C$1:$C$13701,MAX(1,ROW()-設定!$B$26)):INDEX($C$1:$C$13701,MAX(1,ROW()-1))),MIN(INDEX($C$1:$C$13701,MIN(13701,ROW()+1)):INDEX($C$1:$C$13701,MIN(13701,ROW()+設定!$B$26))))*10^(設定!$B$27/20)),1,0))</f>
        <v>0</v>
      </c>
      <c r="G1543" s="33" t="n">
        <f aca="false">$G1542+IF($F1543=1,1,0)</f>
        <v>0</v>
      </c>
      <c r="H1543" s="0" t="str">
        <f aca="false">IF($F1543=1,$G1543,"")</f>
        <v/>
      </c>
    </row>
    <row r="1544" customFormat="false" ht="15" hidden="false" customHeight="false" outlineLevel="0" collapsed="false">
      <c r="A1544" s="30" t="n">
        <v>240.9375</v>
      </c>
      <c r="B1544" s="31" t="n">
        <v>13.863</v>
      </c>
      <c r="C1544" s="32" t="n">
        <f aca="false">IF($A1544="","",IF(設定!$B$21="dB",10^($B1544/20),ABS($B1544)))</f>
        <v>4.93344169571728</v>
      </c>
      <c r="D1544" s="32" t="n">
        <f aca="false">IF($A1544="","",$A1544^2)</f>
        <v>58050.87890625</v>
      </c>
      <c r="E1544" s="32" t="n">
        <f aca="false">IF($A1544="","",IF($C1544&lt;=0,"",1/$C1544^2))</f>
        <v>0.0410865807010625</v>
      </c>
      <c r="F1544" s="33" t="n">
        <f aca="false">IF(OR(ROW()-設定!$B$30&lt;2,ROW()+設定!$B$30&gt;13701,N($A1544)&lt;=0,N(INDEX($A$2:$A$13701,MIN(13700,MAX(1,ROW()-1+設定!$B$30))))&lt;=0,$A1544&lt;設定!$B$28,$A1544&gt;設定!$B$29),0,IF(AND($C1544&gt;=MAX(INDEX($C$1:$C$13701,MAX(1,ROW()-設定!$B$24)):INDEX($C$1:$C$13701,MAX(1,ROW()-1))),$C1544&gt;MAX(INDEX($C$1:$C$13701,MIN(13701,ROW()+1)):INDEX($C$1:$C$13701,MIN(13701,ROW()+設定!$B$24))),$C1544&gt;=設定!$B$32,$C1544&gt;=MAX(MIN(INDEX($C$1:$C$13701,MAX(1,ROW()-設定!$B$26)):INDEX($C$1:$C$13701,MAX(1,ROW()-1))),MIN(INDEX($C$1:$C$13701,MIN(13701,ROW()+1)):INDEX($C$1:$C$13701,MIN(13701,ROW()+設定!$B$26))))*10^(設定!$B$27/20)),1,0))</f>
        <v>0</v>
      </c>
      <c r="G1544" s="33" t="n">
        <f aca="false">$G1543+IF($F1544=1,1,0)</f>
        <v>0</v>
      </c>
      <c r="H1544" s="0" t="str">
        <f aca="false">IF($F1544=1,$G1544,"")</f>
        <v/>
      </c>
    </row>
    <row r="1545" customFormat="false" ht="15" hidden="false" customHeight="false" outlineLevel="0" collapsed="false">
      <c r="A1545" s="30" t="n">
        <v>241.09375</v>
      </c>
      <c r="B1545" s="31" t="n">
        <v>13.8415</v>
      </c>
      <c r="C1545" s="32" t="n">
        <f aca="false">IF($A1545="","",IF(設定!$B$21="dB",10^($B1545/20),ABS($B1545)))</f>
        <v>4.92124515236466</v>
      </c>
      <c r="D1545" s="32" t="n">
        <f aca="false">IF($A1545="","",$A1545^2)</f>
        <v>58126.1962890625</v>
      </c>
      <c r="E1545" s="32" t="n">
        <f aca="false">IF($A1545="","",IF($C1545&lt;=0,"",1/$C1545^2))</f>
        <v>0.0412904865070986</v>
      </c>
      <c r="F1545" s="33" t="n">
        <f aca="false">IF(OR(ROW()-設定!$B$30&lt;2,ROW()+設定!$B$30&gt;13701,N($A1545)&lt;=0,N(INDEX($A$2:$A$13701,MIN(13700,MAX(1,ROW()-1+設定!$B$30))))&lt;=0,$A1545&lt;設定!$B$28,$A1545&gt;設定!$B$29),0,IF(AND($C1545&gt;=MAX(INDEX($C$1:$C$13701,MAX(1,ROW()-設定!$B$24)):INDEX($C$1:$C$13701,MAX(1,ROW()-1))),$C1545&gt;MAX(INDEX($C$1:$C$13701,MIN(13701,ROW()+1)):INDEX($C$1:$C$13701,MIN(13701,ROW()+設定!$B$24))),$C1545&gt;=設定!$B$32,$C1545&gt;=MAX(MIN(INDEX($C$1:$C$13701,MAX(1,ROW()-設定!$B$26)):INDEX($C$1:$C$13701,MAX(1,ROW()-1))),MIN(INDEX($C$1:$C$13701,MIN(13701,ROW()+1)):INDEX($C$1:$C$13701,MIN(13701,ROW()+設定!$B$26))))*10^(設定!$B$27/20)),1,0))</f>
        <v>0</v>
      </c>
      <c r="G1545" s="33" t="n">
        <f aca="false">$G1544+IF($F1545=1,1,0)</f>
        <v>0</v>
      </c>
      <c r="H1545" s="0" t="str">
        <f aca="false">IF($F1545=1,$G1545,"")</f>
        <v/>
      </c>
    </row>
    <row r="1546" customFormat="false" ht="15" hidden="false" customHeight="false" outlineLevel="0" collapsed="false">
      <c r="A1546" s="30" t="n">
        <v>241.25</v>
      </c>
      <c r="B1546" s="31" t="n">
        <v>13.9008</v>
      </c>
      <c r="C1546" s="32" t="n">
        <f aca="false">IF($A1546="","",IF(設定!$B$21="dB",10^($B1546/20),ABS($B1546)))</f>
        <v>4.95495825555263</v>
      </c>
      <c r="D1546" s="32" t="n">
        <f aca="false">IF($A1546="","",$A1546^2)</f>
        <v>58201.5625</v>
      </c>
      <c r="E1546" s="32" t="n">
        <f aca="false">IF($A1546="","",IF($C1546&lt;=0,"",1/$C1546^2))</f>
        <v>0.0407305242494944</v>
      </c>
      <c r="F1546" s="33" t="n">
        <f aca="false">IF(OR(ROW()-設定!$B$30&lt;2,ROW()+設定!$B$30&gt;13701,N($A1546)&lt;=0,N(INDEX($A$2:$A$13701,MIN(13700,MAX(1,ROW()-1+設定!$B$30))))&lt;=0,$A1546&lt;設定!$B$28,$A1546&gt;設定!$B$29),0,IF(AND($C1546&gt;=MAX(INDEX($C$1:$C$13701,MAX(1,ROW()-設定!$B$24)):INDEX($C$1:$C$13701,MAX(1,ROW()-1))),$C1546&gt;MAX(INDEX($C$1:$C$13701,MIN(13701,ROW()+1)):INDEX($C$1:$C$13701,MIN(13701,ROW()+設定!$B$24))),$C1546&gt;=設定!$B$32,$C1546&gt;=MAX(MIN(INDEX($C$1:$C$13701,MAX(1,ROW()-設定!$B$26)):INDEX($C$1:$C$13701,MAX(1,ROW()-1))),MIN(INDEX($C$1:$C$13701,MIN(13701,ROW()+1)):INDEX($C$1:$C$13701,MIN(13701,ROW()+設定!$B$26))))*10^(設定!$B$27/20)),1,0))</f>
        <v>0</v>
      </c>
      <c r="G1546" s="33" t="n">
        <f aca="false">$G1545+IF($F1546=1,1,0)</f>
        <v>0</v>
      </c>
      <c r="H1546" s="0" t="str">
        <f aca="false">IF($F1546=1,$G1546,"")</f>
        <v/>
      </c>
    </row>
    <row r="1547" customFormat="false" ht="15" hidden="false" customHeight="false" outlineLevel="0" collapsed="false">
      <c r="A1547" s="30" t="n">
        <v>241.40625</v>
      </c>
      <c r="B1547" s="31" t="n">
        <v>13.8433</v>
      </c>
      <c r="C1547" s="32" t="n">
        <f aca="false">IF($A1547="","",IF(設定!$B$21="dB",10^($B1547/20),ABS($B1547)))</f>
        <v>4.92226510075973</v>
      </c>
      <c r="D1547" s="32" t="n">
        <f aca="false">IF($A1547="","",$A1547^2)</f>
        <v>58276.9775390625</v>
      </c>
      <c r="E1547" s="32" t="n">
        <f aca="false">IF($A1547="","",IF($C1547&lt;=0,"",1/$C1547^2))</f>
        <v>0.041273376578511</v>
      </c>
      <c r="F1547" s="33" t="n">
        <f aca="false">IF(OR(ROW()-設定!$B$30&lt;2,ROW()+設定!$B$30&gt;13701,N($A1547)&lt;=0,N(INDEX($A$2:$A$13701,MIN(13700,MAX(1,ROW()-1+設定!$B$30))))&lt;=0,$A1547&lt;設定!$B$28,$A1547&gt;設定!$B$29),0,IF(AND($C1547&gt;=MAX(INDEX($C$1:$C$13701,MAX(1,ROW()-設定!$B$24)):INDEX($C$1:$C$13701,MAX(1,ROW()-1))),$C1547&gt;MAX(INDEX($C$1:$C$13701,MIN(13701,ROW()+1)):INDEX($C$1:$C$13701,MIN(13701,ROW()+設定!$B$24))),$C1547&gt;=設定!$B$32,$C1547&gt;=MAX(MIN(INDEX($C$1:$C$13701,MAX(1,ROW()-設定!$B$26)):INDEX($C$1:$C$13701,MAX(1,ROW()-1))),MIN(INDEX($C$1:$C$13701,MIN(13701,ROW()+1)):INDEX($C$1:$C$13701,MIN(13701,ROW()+設定!$B$26))))*10^(設定!$B$27/20)),1,0))</f>
        <v>0</v>
      </c>
      <c r="G1547" s="33" t="n">
        <f aca="false">$G1546+IF($F1547=1,1,0)</f>
        <v>0</v>
      </c>
      <c r="H1547" s="0" t="str">
        <f aca="false">IF($F1547=1,$G1547,"")</f>
        <v/>
      </c>
    </row>
    <row r="1548" customFormat="false" ht="15" hidden="false" customHeight="false" outlineLevel="0" collapsed="false">
      <c r="A1548" s="30" t="n">
        <v>241.5625</v>
      </c>
      <c r="B1548" s="31" t="n">
        <v>14.0575</v>
      </c>
      <c r="C1548" s="32" t="n">
        <f aca="false">IF($A1548="","",IF(設定!$B$21="dB",10^($B1548/20),ABS($B1548)))</f>
        <v>5.04516065267541</v>
      </c>
      <c r="D1548" s="32" t="n">
        <f aca="false">IF($A1548="","",$A1548^2)</f>
        <v>58352.44140625</v>
      </c>
      <c r="E1548" s="32" t="n">
        <f aca="false">IF($A1548="","",IF($C1548&lt;=0,"",1/$C1548^2))</f>
        <v>0.0392871025060965</v>
      </c>
      <c r="F1548" s="33" t="n">
        <f aca="false">IF(OR(ROW()-設定!$B$30&lt;2,ROW()+設定!$B$30&gt;13701,N($A1548)&lt;=0,N(INDEX($A$2:$A$13701,MIN(13700,MAX(1,ROW()-1+設定!$B$30))))&lt;=0,$A1548&lt;設定!$B$28,$A1548&gt;設定!$B$29),0,IF(AND($C1548&gt;=MAX(INDEX($C$1:$C$13701,MAX(1,ROW()-設定!$B$24)):INDEX($C$1:$C$13701,MAX(1,ROW()-1))),$C1548&gt;MAX(INDEX($C$1:$C$13701,MIN(13701,ROW()+1)):INDEX($C$1:$C$13701,MIN(13701,ROW()+設定!$B$24))),$C1548&gt;=設定!$B$32,$C1548&gt;=MAX(MIN(INDEX($C$1:$C$13701,MAX(1,ROW()-設定!$B$26)):INDEX($C$1:$C$13701,MAX(1,ROW()-1))),MIN(INDEX($C$1:$C$13701,MIN(13701,ROW()+1)):INDEX($C$1:$C$13701,MIN(13701,ROW()+設定!$B$26))))*10^(設定!$B$27/20)),1,0))</f>
        <v>0</v>
      </c>
      <c r="G1548" s="33" t="n">
        <f aca="false">$G1547+IF($F1548=1,1,0)</f>
        <v>0</v>
      </c>
      <c r="H1548" s="0" t="str">
        <f aca="false">IF($F1548=1,$G1548,"")</f>
        <v/>
      </c>
    </row>
    <row r="1549" customFormat="false" ht="15" hidden="false" customHeight="false" outlineLevel="0" collapsed="false">
      <c r="A1549" s="30" t="n">
        <v>241.71875</v>
      </c>
      <c r="B1549" s="31" t="n">
        <v>13.798</v>
      </c>
      <c r="C1549" s="32" t="n">
        <f aca="false">IF($A1549="","",IF(設定!$B$21="dB",10^($B1549/20),ABS($B1549)))</f>
        <v>4.89666056610403</v>
      </c>
      <c r="D1549" s="32" t="n">
        <f aca="false">IF($A1549="","",$A1549^2)</f>
        <v>58427.9541015625</v>
      </c>
      <c r="E1549" s="32" t="n">
        <f aca="false">IF($A1549="","",IF($C1549&lt;=0,"",1/$C1549^2))</f>
        <v>0.0417061403126723</v>
      </c>
      <c r="F1549" s="33" t="n">
        <f aca="false">IF(OR(ROW()-設定!$B$30&lt;2,ROW()+設定!$B$30&gt;13701,N($A1549)&lt;=0,N(INDEX($A$2:$A$13701,MIN(13700,MAX(1,ROW()-1+設定!$B$30))))&lt;=0,$A1549&lt;設定!$B$28,$A1549&gt;設定!$B$29),0,IF(AND($C1549&gt;=MAX(INDEX($C$1:$C$13701,MAX(1,ROW()-設定!$B$24)):INDEX($C$1:$C$13701,MAX(1,ROW()-1))),$C1549&gt;MAX(INDEX($C$1:$C$13701,MIN(13701,ROW()+1)):INDEX($C$1:$C$13701,MIN(13701,ROW()+設定!$B$24))),$C1549&gt;=設定!$B$32,$C1549&gt;=MAX(MIN(INDEX($C$1:$C$13701,MAX(1,ROW()-設定!$B$26)):INDEX($C$1:$C$13701,MAX(1,ROW()-1))),MIN(INDEX($C$1:$C$13701,MIN(13701,ROW()+1)):INDEX($C$1:$C$13701,MIN(13701,ROW()+設定!$B$26))))*10^(設定!$B$27/20)),1,0))</f>
        <v>0</v>
      </c>
      <c r="G1549" s="33" t="n">
        <f aca="false">$G1548+IF($F1549=1,1,0)</f>
        <v>0</v>
      </c>
      <c r="H1549" s="0" t="str">
        <f aca="false">IF($F1549=1,$G1549,"")</f>
        <v/>
      </c>
    </row>
    <row r="1550" customFormat="false" ht="15" hidden="false" customHeight="false" outlineLevel="0" collapsed="false">
      <c r="A1550" s="30" t="n">
        <v>241.875</v>
      </c>
      <c r="B1550" s="31" t="n">
        <v>13.9914</v>
      </c>
      <c r="C1550" s="32" t="n">
        <f aca="false">IF($A1550="","",IF(設定!$B$21="dB",10^($B1550/20),ABS($B1550)))</f>
        <v>5.00691247919622</v>
      </c>
      <c r="D1550" s="32" t="n">
        <f aca="false">IF($A1550="","",$A1550^2)</f>
        <v>58503.515625</v>
      </c>
      <c r="E1550" s="32" t="n">
        <f aca="false">IF($A1550="","",IF($C1550&lt;=0,"",1/$C1550^2))</f>
        <v>0.0398896292661823</v>
      </c>
      <c r="F1550" s="33" t="n">
        <f aca="false">IF(OR(ROW()-設定!$B$30&lt;2,ROW()+設定!$B$30&gt;13701,N($A1550)&lt;=0,N(INDEX($A$2:$A$13701,MIN(13700,MAX(1,ROW()-1+設定!$B$30))))&lt;=0,$A1550&lt;設定!$B$28,$A1550&gt;設定!$B$29),0,IF(AND($C1550&gt;=MAX(INDEX($C$1:$C$13701,MAX(1,ROW()-設定!$B$24)):INDEX($C$1:$C$13701,MAX(1,ROW()-1))),$C1550&gt;MAX(INDEX($C$1:$C$13701,MIN(13701,ROW()+1)):INDEX($C$1:$C$13701,MIN(13701,ROW()+設定!$B$24))),$C1550&gt;=設定!$B$32,$C1550&gt;=MAX(MIN(INDEX($C$1:$C$13701,MAX(1,ROW()-設定!$B$26)):INDEX($C$1:$C$13701,MAX(1,ROW()-1))),MIN(INDEX($C$1:$C$13701,MIN(13701,ROW()+1)):INDEX($C$1:$C$13701,MIN(13701,ROW()+設定!$B$26))))*10^(設定!$B$27/20)),1,0))</f>
        <v>0</v>
      </c>
      <c r="G1550" s="33" t="n">
        <f aca="false">$G1549+IF($F1550=1,1,0)</f>
        <v>0</v>
      </c>
      <c r="H1550" s="0" t="str">
        <f aca="false">IF($F1550=1,$G1550,"")</f>
        <v/>
      </c>
    </row>
    <row r="1551" customFormat="false" ht="15" hidden="false" customHeight="false" outlineLevel="0" collapsed="false">
      <c r="A1551" s="30" t="n">
        <v>242.03125</v>
      </c>
      <c r="B1551" s="31" t="n">
        <v>13.7656</v>
      </c>
      <c r="C1551" s="32" t="n">
        <f aca="false">IF($A1551="","",IF(設定!$B$21="dB",10^($B1551/20),ABS($B1551)))</f>
        <v>4.87842912683802</v>
      </c>
      <c r="D1551" s="32" t="n">
        <f aca="false">IF($A1551="","",$A1551^2)</f>
        <v>58579.1259765625</v>
      </c>
      <c r="E1551" s="32" t="n">
        <f aca="false">IF($A1551="","",IF($C1551&lt;=0,"",1/$C1551^2))</f>
        <v>0.0420184473036897</v>
      </c>
      <c r="F1551" s="33" t="n">
        <f aca="false">IF(OR(ROW()-設定!$B$30&lt;2,ROW()+設定!$B$30&gt;13701,N($A1551)&lt;=0,N(INDEX($A$2:$A$13701,MIN(13700,MAX(1,ROW()-1+設定!$B$30))))&lt;=0,$A1551&lt;設定!$B$28,$A1551&gt;設定!$B$29),0,IF(AND($C1551&gt;=MAX(INDEX($C$1:$C$13701,MAX(1,ROW()-設定!$B$24)):INDEX($C$1:$C$13701,MAX(1,ROW()-1))),$C1551&gt;MAX(INDEX($C$1:$C$13701,MIN(13701,ROW()+1)):INDEX($C$1:$C$13701,MIN(13701,ROW()+設定!$B$24))),$C1551&gt;=設定!$B$32,$C1551&gt;=MAX(MIN(INDEX($C$1:$C$13701,MAX(1,ROW()-設定!$B$26)):INDEX($C$1:$C$13701,MAX(1,ROW()-1))),MIN(INDEX($C$1:$C$13701,MIN(13701,ROW()+1)):INDEX($C$1:$C$13701,MIN(13701,ROW()+設定!$B$26))))*10^(設定!$B$27/20)),1,0))</f>
        <v>0</v>
      </c>
      <c r="G1551" s="33" t="n">
        <f aca="false">$G1550+IF($F1551=1,1,0)</f>
        <v>0</v>
      </c>
      <c r="H1551" s="0" t="str">
        <f aca="false">IF($F1551=1,$G1551,"")</f>
        <v/>
      </c>
    </row>
    <row r="1552" customFormat="false" ht="15" hidden="false" customHeight="false" outlineLevel="0" collapsed="false">
      <c r="A1552" s="30" t="n">
        <v>242.1875</v>
      </c>
      <c r="B1552" s="31" t="n">
        <v>13.9744</v>
      </c>
      <c r="C1552" s="32" t="n">
        <f aca="false">IF($A1552="","",IF(設定!$B$21="dB",10^($B1552/20),ABS($B1552)))</f>
        <v>4.99712254700487</v>
      </c>
      <c r="D1552" s="32" t="n">
        <f aca="false">IF($A1552="","",$A1552^2)</f>
        <v>58654.78515625</v>
      </c>
      <c r="E1552" s="32" t="n">
        <f aca="false">IF($A1552="","",IF($C1552&lt;=0,"",1/$C1552^2))</f>
        <v>0.040046079021171</v>
      </c>
      <c r="F1552" s="33" t="n">
        <f aca="false">IF(OR(ROW()-設定!$B$30&lt;2,ROW()+設定!$B$30&gt;13701,N($A1552)&lt;=0,N(INDEX($A$2:$A$13701,MIN(13700,MAX(1,ROW()-1+設定!$B$30))))&lt;=0,$A1552&lt;設定!$B$28,$A1552&gt;設定!$B$29),0,IF(AND($C1552&gt;=MAX(INDEX($C$1:$C$13701,MAX(1,ROW()-設定!$B$24)):INDEX($C$1:$C$13701,MAX(1,ROW()-1))),$C1552&gt;MAX(INDEX($C$1:$C$13701,MIN(13701,ROW()+1)):INDEX($C$1:$C$13701,MIN(13701,ROW()+設定!$B$24))),$C1552&gt;=設定!$B$32,$C1552&gt;=MAX(MIN(INDEX($C$1:$C$13701,MAX(1,ROW()-設定!$B$26)):INDEX($C$1:$C$13701,MAX(1,ROW()-1))),MIN(INDEX($C$1:$C$13701,MIN(13701,ROW()+1)):INDEX($C$1:$C$13701,MIN(13701,ROW()+設定!$B$26))))*10^(設定!$B$27/20)),1,0))</f>
        <v>0</v>
      </c>
      <c r="G1552" s="33" t="n">
        <f aca="false">$G1551+IF($F1552=1,1,0)</f>
        <v>0</v>
      </c>
      <c r="H1552" s="0" t="str">
        <f aca="false">IF($F1552=1,$G1552,"")</f>
        <v/>
      </c>
    </row>
    <row r="1553" customFormat="false" ht="15" hidden="false" customHeight="false" outlineLevel="0" collapsed="false">
      <c r="A1553" s="30" t="n">
        <v>242.34375</v>
      </c>
      <c r="B1553" s="31" t="n">
        <v>13.8941</v>
      </c>
      <c r="C1553" s="32" t="n">
        <f aca="false">IF($A1553="","",IF(設定!$B$21="dB",10^($B1553/20),ABS($B1553)))</f>
        <v>4.95113764292718</v>
      </c>
      <c r="D1553" s="32" t="n">
        <f aca="false">IF($A1553="","",$A1553^2)</f>
        <v>58730.4931640625</v>
      </c>
      <c r="E1553" s="32" t="n">
        <f aca="false">IF($A1553="","",IF($C1553&lt;=0,"",1/$C1553^2))</f>
        <v>0.0407934090278402</v>
      </c>
      <c r="F1553" s="33" t="n">
        <f aca="false">IF(OR(ROW()-設定!$B$30&lt;2,ROW()+設定!$B$30&gt;13701,N($A1553)&lt;=0,N(INDEX($A$2:$A$13701,MIN(13700,MAX(1,ROW()-1+設定!$B$30))))&lt;=0,$A1553&lt;設定!$B$28,$A1553&gt;設定!$B$29),0,IF(AND($C1553&gt;=MAX(INDEX($C$1:$C$13701,MAX(1,ROW()-設定!$B$24)):INDEX($C$1:$C$13701,MAX(1,ROW()-1))),$C1553&gt;MAX(INDEX($C$1:$C$13701,MIN(13701,ROW()+1)):INDEX($C$1:$C$13701,MIN(13701,ROW()+設定!$B$24))),$C1553&gt;=設定!$B$32,$C1553&gt;=MAX(MIN(INDEX($C$1:$C$13701,MAX(1,ROW()-設定!$B$26)):INDEX($C$1:$C$13701,MAX(1,ROW()-1))),MIN(INDEX($C$1:$C$13701,MIN(13701,ROW()+1)):INDEX($C$1:$C$13701,MIN(13701,ROW()+設定!$B$26))))*10^(設定!$B$27/20)),1,0))</f>
        <v>0</v>
      </c>
      <c r="G1553" s="33" t="n">
        <f aca="false">$G1552+IF($F1553=1,1,0)</f>
        <v>0</v>
      </c>
      <c r="H1553" s="0" t="str">
        <f aca="false">IF($F1553=1,$G1553,"")</f>
        <v/>
      </c>
    </row>
    <row r="1554" customFormat="false" ht="15" hidden="false" customHeight="false" outlineLevel="0" collapsed="false">
      <c r="A1554" s="30" t="n">
        <v>242.5</v>
      </c>
      <c r="B1554" s="31" t="n">
        <v>13.6266</v>
      </c>
      <c r="C1554" s="32" t="n">
        <f aca="false">IF($A1554="","",IF(設定!$B$21="dB",10^($B1554/20),ABS($B1554)))</f>
        <v>4.80098114104088</v>
      </c>
      <c r="D1554" s="32" t="n">
        <f aca="false">IF($A1554="","",$A1554^2)</f>
        <v>58806.25</v>
      </c>
      <c r="E1554" s="32" t="n">
        <f aca="false">IF($A1554="","",IF($C1554&lt;=0,"",1/$C1554^2))</f>
        <v>0.0433850397804804</v>
      </c>
      <c r="F1554" s="33" t="n">
        <f aca="false">IF(OR(ROW()-設定!$B$30&lt;2,ROW()+設定!$B$30&gt;13701,N($A1554)&lt;=0,N(INDEX($A$2:$A$13701,MIN(13700,MAX(1,ROW()-1+設定!$B$30))))&lt;=0,$A1554&lt;設定!$B$28,$A1554&gt;設定!$B$29),0,IF(AND($C1554&gt;=MAX(INDEX($C$1:$C$13701,MAX(1,ROW()-設定!$B$24)):INDEX($C$1:$C$13701,MAX(1,ROW()-1))),$C1554&gt;MAX(INDEX($C$1:$C$13701,MIN(13701,ROW()+1)):INDEX($C$1:$C$13701,MIN(13701,ROW()+設定!$B$24))),$C1554&gt;=設定!$B$32,$C1554&gt;=MAX(MIN(INDEX($C$1:$C$13701,MAX(1,ROW()-設定!$B$26)):INDEX($C$1:$C$13701,MAX(1,ROW()-1))),MIN(INDEX($C$1:$C$13701,MIN(13701,ROW()+1)):INDEX($C$1:$C$13701,MIN(13701,ROW()+設定!$B$26))))*10^(設定!$B$27/20)),1,0))</f>
        <v>0</v>
      </c>
      <c r="G1554" s="33" t="n">
        <f aca="false">$G1553+IF($F1554=1,1,0)</f>
        <v>0</v>
      </c>
      <c r="H1554" s="0" t="str">
        <f aca="false">IF($F1554=1,$G1554,"")</f>
        <v/>
      </c>
    </row>
    <row r="1555" customFormat="false" ht="15" hidden="false" customHeight="false" outlineLevel="0" collapsed="false">
      <c r="A1555" s="30" t="n">
        <v>242.65625</v>
      </c>
      <c r="B1555" s="31" t="n">
        <v>13.9095</v>
      </c>
      <c r="C1555" s="32" t="n">
        <f aca="false">IF($A1555="","",IF(設定!$B$21="dB",10^($B1555/20),ABS($B1555)))</f>
        <v>4.95992374957957</v>
      </c>
      <c r="D1555" s="32" t="n">
        <f aca="false">IF($A1555="","",$A1555^2)</f>
        <v>58882.0556640625</v>
      </c>
      <c r="E1555" s="32" t="n">
        <f aca="false">IF($A1555="","",IF($C1555&lt;=0,"",1/$C1555^2))</f>
        <v>0.0406490125376512</v>
      </c>
      <c r="F1555" s="33" t="n">
        <f aca="false">IF(OR(ROW()-設定!$B$30&lt;2,ROW()+設定!$B$30&gt;13701,N($A1555)&lt;=0,N(INDEX($A$2:$A$13701,MIN(13700,MAX(1,ROW()-1+設定!$B$30))))&lt;=0,$A1555&lt;設定!$B$28,$A1555&gt;設定!$B$29),0,IF(AND($C1555&gt;=MAX(INDEX($C$1:$C$13701,MAX(1,ROW()-設定!$B$24)):INDEX($C$1:$C$13701,MAX(1,ROW()-1))),$C1555&gt;MAX(INDEX($C$1:$C$13701,MIN(13701,ROW()+1)):INDEX($C$1:$C$13701,MIN(13701,ROW()+設定!$B$24))),$C1555&gt;=設定!$B$32,$C1555&gt;=MAX(MIN(INDEX($C$1:$C$13701,MAX(1,ROW()-設定!$B$26)):INDEX($C$1:$C$13701,MAX(1,ROW()-1))),MIN(INDEX($C$1:$C$13701,MIN(13701,ROW()+1)):INDEX($C$1:$C$13701,MIN(13701,ROW()+設定!$B$26))))*10^(設定!$B$27/20)),1,0))</f>
        <v>0</v>
      </c>
      <c r="G1555" s="33" t="n">
        <f aca="false">$G1554+IF($F1555=1,1,0)</f>
        <v>0</v>
      </c>
      <c r="H1555" s="0" t="str">
        <f aca="false">IF($F1555=1,$G1555,"")</f>
        <v/>
      </c>
    </row>
    <row r="1556" customFormat="false" ht="15" hidden="false" customHeight="false" outlineLevel="0" collapsed="false">
      <c r="A1556" s="30" t="n">
        <v>242.8125</v>
      </c>
      <c r="B1556" s="31" t="n">
        <v>13.7978</v>
      </c>
      <c r="C1556" s="32" t="n">
        <f aca="false">IF($A1556="","",IF(設定!$B$21="dB",10^($B1556/20),ABS($B1556)))</f>
        <v>4.89654781762585</v>
      </c>
      <c r="D1556" s="32" t="n">
        <f aca="false">IF($A1556="","",$A1556^2)</f>
        <v>58957.91015625</v>
      </c>
      <c r="E1556" s="32" t="n">
        <f aca="false">IF($A1556="","",IF($C1556&lt;=0,"",1/$C1556^2))</f>
        <v>0.0417080609956367</v>
      </c>
      <c r="F1556" s="33" t="n">
        <f aca="false">IF(OR(ROW()-設定!$B$30&lt;2,ROW()+設定!$B$30&gt;13701,N($A1556)&lt;=0,N(INDEX($A$2:$A$13701,MIN(13700,MAX(1,ROW()-1+設定!$B$30))))&lt;=0,$A1556&lt;設定!$B$28,$A1556&gt;設定!$B$29),0,IF(AND($C1556&gt;=MAX(INDEX($C$1:$C$13701,MAX(1,ROW()-設定!$B$24)):INDEX($C$1:$C$13701,MAX(1,ROW()-1))),$C1556&gt;MAX(INDEX($C$1:$C$13701,MIN(13701,ROW()+1)):INDEX($C$1:$C$13701,MIN(13701,ROW()+設定!$B$24))),$C1556&gt;=設定!$B$32,$C1556&gt;=MAX(MIN(INDEX($C$1:$C$13701,MAX(1,ROW()-設定!$B$26)):INDEX($C$1:$C$13701,MAX(1,ROW()-1))),MIN(INDEX($C$1:$C$13701,MIN(13701,ROW()+1)):INDEX($C$1:$C$13701,MIN(13701,ROW()+設定!$B$26))))*10^(設定!$B$27/20)),1,0))</f>
        <v>0</v>
      </c>
      <c r="G1556" s="33" t="n">
        <f aca="false">$G1555+IF($F1556=1,1,0)</f>
        <v>0</v>
      </c>
      <c r="H1556" s="0" t="str">
        <f aca="false">IF($F1556=1,$G1556,"")</f>
        <v/>
      </c>
    </row>
    <row r="1557" customFormat="false" ht="15" hidden="false" customHeight="false" outlineLevel="0" collapsed="false">
      <c r="A1557" s="30" t="n">
        <v>242.96875</v>
      </c>
      <c r="B1557" s="31" t="n">
        <v>13.8673</v>
      </c>
      <c r="C1557" s="32" t="n">
        <f aca="false">IF($A1557="","",IF(設定!$B$21="dB",10^($B1557/20),ABS($B1557)))</f>
        <v>4.93588462926232</v>
      </c>
      <c r="D1557" s="32" t="n">
        <f aca="false">IF($A1557="","",$A1557^2)</f>
        <v>59033.8134765625</v>
      </c>
      <c r="E1557" s="32" t="n">
        <f aca="false">IF($A1557="","",IF($C1557&lt;=0,"",1/$C1557^2))</f>
        <v>0.0410459205336906</v>
      </c>
      <c r="F1557" s="33" t="n">
        <f aca="false">IF(OR(ROW()-設定!$B$30&lt;2,ROW()+設定!$B$30&gt;13701,N($A1557)&lt;=0,N(INDEX($A$2:$A$13701,MIN(13700,MAX(1,ROW()-1+設定!$B$30))))&lt;=0,$A1557&lt;設定!$B$28,$A1557&gt;設定!$B$29),0,IF(AND($C1557&gt;=MAX(INDEX($C$1:$C$13701,MAX(1,ROW()-設定!$B$24)):INDEX($C$1:$C$13701,MAX(1,ROW()-1))),$C1557&gt;MAX(INDEX($C$1:$C$13701,MIN(13701,ROW()+1)):INDEX($C$1:$C$13701,MIN(13701,ROW()+設定!$B$24))),$C1557&gt;=設定!$B$32,$C1557&gt;=MAX(MIN(INDEX($C$1:$C$13701,MAX(1,ROW()-設定!$B$26)):INDEX($C$1:$C$13701,MAX(1,ROW()-1))),MIN(INDEX($C$1:$C$13701,MIN(13701,ROW()+1)):INDEX($C$1:$C$13701,MIN(13701,ROW()+設定!$B$26))))*10^(設定!$B$27/20)),1,0))</f>
        <v>0</v>
      </c>
      <c r="G1557" s="33" t="n">
        <f aca="false">$G1556+IF($F1557=1,1,0)</f>
        <v>0</v>
      </c>
      <c r="H1557" s="0" t="str">
        <f aca="false">IF($F1557=1,$G1557,"")</f>
        <v/>
      </c>
    </row>
    <row r="1558" customFormat="false" ht="15" hidden="false" customHeight="false" outlineLevel="0" collapsed="false">
      <c r="A1558" s="30" t="n">
        <v>243.125</v>
      </c>
      <c r="B1558" s="31" t="n">
        <v>14.0808</v>
      </c>
      <c r="C1558" s="32" t="n">
        <f aca="false">IF($A1558="","",IF(設定!$B$21="dB",10^($B1558/20),ABS($B1558)))</f>
        <v>5.05871252321701</v>
      </c>
      <c r="D1558" s="32" t="n">
        <f aca="false">IF($A1558="","",$A1558^2)</f>
        <v>59109.765625</v>
      </c>
      <c r="E1558" s="32" t="n">
        <f aca="false">IF($A1558="","",IF($C1558&lt;=0,"",1/$C1558^2))</f>
        <v>0.03907689068694</v>
      </c>
      <c r="F1558" s="33" t="n">
        <f aca="false">IF(OR(ROW()-設定!$B$30&lt;2,ROW()+設定!$B$30&gt;13701,N($A1558)&lt;=0,N(INDEX($A$2:$A$13701,MIN(13700,MAX(1,ROW()-1+設定!$B$30))))&lt;=0,$A1558&lt;設定!$B$28,$A1558&gt;設定!$B$29),0,IF(AND($C1558&gt;=MAX(INDEX($C$1:$C$13701,MAX(1,ROW()-設定!$B$24)):INDEX($C$1:$C$13701,MAX(1,ROW()-1))),$C1558&gt;MAX(INDEX($C$1:$C$13701,MIN(13701,ROW()+1)):INDEX($C$1:$C$13701,MIN(13701,ROW()+設定!$B$24))),$C1558&gt;=設定!$B$32,$C1558&gt;=MAX(MIN(INDEX($C$1:$C$13701,MAX(1,ROW()-設定!$B$26)):INDEX($C$1:$C$13701,MAX(1,ROW()-1))),MIN(INDEX($C$1:$C$13701,MIN(13701,ROW()+1)):INDEX($C$1:$C$13701,MIN(13701,ROW()+設定!$B$26))))*10^(設定!$B$27/20)),1,0))</f>
        <v>0</v>
      </c>
      <c r="G1558" s="33" t="n">
        <f aca="false">$G1557+IF($F1558=1,1,0)</f>
        <v>0</v>
      </c>
      <c r="H1558" s="0" t="str">
        <f aca="false">IF($F1558=1,$G1558,"")</f>
        <v/>
      </c>
    </row>
    <row r="1559" customFormat="false" ht="15" hidden="false" customHeight="false" outlineLevel="0" collapsed="false">
      <c r="A1559" s="30" t="n">
        <v>243.28125</v>
      </c>
      <c r="B1559" s="31" t="n">
        <v>13.7993</v>
      </c>
      <c r="C1559" s="32" t="n">
        <f aca="false">IF($A1559="","",IF(設定!$B$21="dB",10^($B1559/20),ABS($B1559)))</f>
        <v>4.89739349449626</v>
      </c>
      <c r="D1559" s="32" t="n">
        <f aca="false">IF($A1559="","",$A1559^2)</f>
        <v>59185.7666015625</v>
      </c>
      <c r="E1559" s="32" t="n">
        <f aca="false">IF($A1559="","",IF($C1559&lt;=0,"",1/$C1559^2))</f>
        <v>0.0416936580291581</v>
      </c>
      <c r="F1559" s="33" t="n">
        <f aca="false">IF(OR(ROW()-設定!$B$30&lt;2,ROW()+設定!$B$30&gt;13701,N($A1559)&lt;=0,N(INDEX($A$2:$A$13701,MIN(13700,MAX(1,ROW()-1+設定!$B$30))))&lt;=0,$A1559&lt;設定!$B$28,$A1559&gt;設定!$B$29),0,IF(AND($C1559&gt;=MAX(INDEX($C$1:$C$13701,MAX(1,ROW()-設定!$B$24)):INDEX($C$1:$C$13701,MAX(1,ROW()-1))),$C1559&gt;MAX(INDEX($C$1:$C$13701,MIN(13701,ROW()+1)):INDEX($C$1:$C$13701,MIN(13701,ROW()+設定!$B$24))),$C1559&gt;=設定!$B$32,$C1559&gt;=MAX(MIN(INDEX($C$1:$C$13701,MAX(1,ROW()-設定!$B$26)):INDEX($C$1:$C$13701,MAX(1,ROW()-1))),MIN(INDEX($C$1:$C$13701,MIN(13701,ROW()+1)):INDEX($C$1:$C$13701,MIN(13701,ROW()+設定!$B$26))))*10^(設定!$B$27/20)),1,0))</f>
        <v>0</v>
      </c>
      <c r="G1559" s="33" t="n">
        <f aca="false">$G1558+IF($F1559=1,1,0)</f>
        <v>0</v>
      </c>
      <c r="H1559" s="0" t="str">
        <f aca="false">IF($F1559=1,$G1559,"")</f>
        <v/>
      </c>
    </row>
    <row r="1560" customFormat="false" ht="15" hidden="false" customHeight="false" outlineLevel="0" collapsed="false">
      <c r="A1560" s="30" t="n">
        <v>243.4375</v>
      </c>
      <c r="B1560" s="31" t="n">
        <v>13.808</v>
      </c>
      <c r="C1560" s="32" t="n">
        <f aca="false">IF($A1560="","",IF(設定!$B$21="dB",10^($B1560/20),ABS($B1560)))</f>
        <v>4.90230130136168</v>
      </c>
      <c r="D1560" s="32" t="n">
        <f aca="false">IF($A1560="","",$A1560^2)</f>
        <v>59261.81640625</v>
      </c>
      <c r="E1560" s="32" t="n">
        <f aca="false">IF($A1560="","",IF($C1560&lt;=0,"",1/$C1560^2))</f>
        <v>0.0416102188517455</v>
      </c>
      <c r="F1560" s="33" t="n">
        <f aca="false">IF(OR(ROW()-設定!$B$30&lt;2,ROW()+設定!$B$30&gt;13701,N($A1560)&lt;=0,N(INDEX($A$2:$A$13701,MIN(13700,MAX(1,ROW()-1+設定!$B$30))))&lt;=0,$A1560&lt;設定!$B$28,$A1560&gt;設定!$B$29),0,IF(AND($C1560&gt;=MAX(INDEX($C$1:$C$13701,MAX(1,ROW()-設定!$B$24)):INDEX($C$1:$C$13701,MAX(1,ROW()-1))),$C1560&gt;MAX(INDEX($C$1:$C$13701,MIN(13701,ROW()+1)):INDEX($C$1:$C$13701,MIN(13701,ROW()+設定!$B$24))),$C1560&gt;=設定!$B$32,$C1560&gt;=MAX(MIN(INDEX($C$1:$C$13701,MAX(1,ROW()-設定!$B$26)):INDEX($C$1:$C$13701,MAX(1,ROW()-1))),MIN(INDEX($C$1:$C$13701,MIN(13701,ROW()+1)):INDEX($C$1:$C$13701,MIN(13701,ROW()+設定!$B$26))))*10^(設定!$B$27/20)),1,0))</f>
        <v>0</v>
      </c>
      <c r="G1560" s="33" t="n">
        <f aca="false">$G1559+IF($F1560=1,1,0)</f>
        <v>0</v>
      </c>
      <c r="H1560" s="0" t="str">
        <f aca="false">IF($F1560=1,$G1560,"")</f>
        <v/>
      </c>
    </row>
    <row r="1561" customFormat="false" ht="15" hidden="false" customHeight="false" outlineLevel="0" collapsed="false">
      <c r="A1561" s="30" t="n">
        <v>243.59375</v>
      </c>
      <c r="B1561" s="31" t="n">
        <v>14.078</v>
      </c>
      <c r="C1561" s="32" t="n">
        <f aca="false">IF($A1561="","",IF(設定!$B$21="dB",10^($B1561/20),ABS($B1561)))</f>
        <v>5.05708204978599</v>
      </c>
      <c r="D1561" s="32" t="n">
        <f aca="false">IF($A1561="","",$A1561^2)</f>
        <v>59337.9150390625</v>
      </c>
      <c r="E1561" s="32" t="n">
        <f aca="false">IF($A1561="","",IF($C1561&lt;=0,"",1/$C1561^2))</f>
        <v>0.0391020926126814</v>
      </c>
      <c r="F1561" s="33" t="n">
        <f aca="false">IF(OR(ROW()-設定!$B$30&lt;2,ROW()+設定!$B$30&gt;13701,N($A1561)&lt;=0,N(INDEX($A$2:$A$13701,MIN(13700,MAX(1,ROW()-1+設定!$B$30))))&lt;=0,$A1561&lt;設定!$B$28,$A1561&gt;設定!$B$29),0,IF(AND($C1561&gt;=MAX(INDEX($C$1:$C$13701,MAX(1,ROW()-設定!$B$24)):INDEX($C$1:$C$13701,MAX(1,ROW()-1))),$C1561&gt;MAX(INDEX($C$1:$C$13701,MIN(13701,ROW()+1)):INDEX($C$1:$C$13701,MIN(13701,ROW()+設定!$B$24))),$C1561&gt;=設定!$B$32,$C1561&gt;=MAX(MIN(INDEX($C$1:$C$13701,MAX(1,ROW()-設定!$B$26)):INDEX($C$1:$C$13701,MAX(1,ROW()-1))),MIN(INDEX($C$1:$C$13701,MIN(13701,ROW()+1)):INDEX($C$1:$C$13701,MIN(13701,ROW()+設定!$B$26))))*10^(設定!$B$27/20)),1,0))</f>
        <v>0</v>
      </c>
      <c r="G1561" s="33" t="n">
        <f aca="false">$G1560+IF($F1561=1,1,0)</f>
        <v>0</v>
      </c>
      <c r="H1561" s="0" t="str">
        <f aca="false">IF($F1561=1,$G1561,"")</f>
        <v/>
      </c>
    </row>
    <row r="1562" customFormat="false" ht="15" hidden="false" customHeight="false" outlineLevel="0" collapsed="false">
      <c r="A1562" s="30" t="n">
        <v>243.75</v>
      </c>
      <c r="B1562" s="31" t="n">
        <v>13.9403</v>
      </c>
      <c r="C1562" s="32" t="n">
        <f aca="false">IF($A1562="","",IF(設定!$B$21="dB",10^($B1562/20),ABS($B1562)))</f>
        <v>4.97754276505703</v>
      </c>
      <c r="D1562" s="32" t="n">
        <f aca="false">IF($A1562="","",$A1562^2)</f>
        <v>59414.0625</v>
      </c>
      <c r="E1562" s="32" t="n">
        <f aca="false">IF($A1562="","",IF($C1562&lt;=0,"",1/$C1562^2))</f>
        <v>0.0403617511094681</v>
      </c>
      <c r="F1562" s="33" t="n">
        <f aca="false">IF(OR(ROW()-設定!$B$30&lt;2,ROW()+設定!$B$30&gt;13701,N($A1562)&lt;=0,N(INDEX($A$2:$A$13701,MIN(13700,MAX(1,ROW()-1+設定!$B$30))))&lt;=0,$A1562&lt;設定!$B$28,$A1562&gt;設定!$B$29),0,IF(AND($C1562&gt;=MAX(INDEX($C$1:$C$13701,MAX(1,ROW()-設定!$B$24)):INDEX($C$1:$C$13701,MAX(1,ROW()-1))),$C1562&gt;MAX(INDEX($C$1:$C$13701,MIN(13701,ROW()+1)):INDEX($C$1:$C$13701,MIN(13701,ROW()+設定!$B$24))),$C1562&gt;=設定!$B$32,$C1562&gt;=MAX(MIN(INDEX($C$1:$C$13701,MAX(1,ROW()-設定!$B$26)):INDEX($C$1:$C$13701,MAX(1,ROW()-1))),MIN(INDEX($C$1:$C$13701,MIN(13701,ROW()+1)):INDEX($C$1:$C$13701,MIN(13701,ROW()+設定!$B$26))))*10^(設定!$B$27/20)),1,0))</f>
        <v>0</v>
      </c>
      <c r="G1562" s="33" t="n">
        <f aca="false">$G1561+IF($F1562=1,1,0)</f>
        <v>0</v>
      </c>
      <c r="H1562" s="0" t="str">
        <f aca="false">IF($F1562=1,$G1562,"")</f>
        <v/>
      </c>
    </row>
    <row r="1563" customFormat="false" ht="15" hidden="false" customHeight="false" outlineLevel="0" collapsed="false">
      <c r="A1563" s="30" t="n">
        <v>243.90625</v>
      </c>
      <c r="B1563" s="31" t="n">
        <v>14.0935</v>
      </c>
      <c r="C1563" s="32" t="n">
        <f aca="false">IF($A1563="","",IF(設定!$B$21="dB",10^($B1563/20),ABS($B1563)))</f>
        <v>5.06611448694663</v>
      </c>
      <c r="D1563" s="32" t="n">
        <f aca="false">IF($A1563="","",$A1563^2)</f>
        <v>59490.2587890625</v>
      </c>
      <c r="E1563" s="32" t="n">
        <f aca="false">IF($A1563="","",IF($C1563&lt;=0,"",1/$C1563^2))</f>
        <v>0.0389627857160806</v>
      </c>
      <c r="F1563" s="33" t="n">
        <f aca="false">IF(OR(ROW()-設定!$B$30&lt;2,ROW()+設定!$B$30&gt;13701,N($A1563)&lt;=0,N(INDEX($A$2:$A$13701,MIN(13700,MAX(1,ROW()-1+設定!$B$30))))&lt;=0,$A1563&lt;設定!$B$28,$A1563&gt;設定!$B$29),0,IF(AND($C1563&gt;=MAX(INDEX($C$1:$C$13701,MAX(1,ROW()-設定!$B$24)):INDEX($C$1:$C$13701,MAX(1,ROW()-1))),$C1563&gt;MAX(INDEX($C$1:$C$13701,MIN(13701,ROW()+1)):INDEX($C$1:$C$13701,MIN(13701,ROW()+設定!$B$24))),$C1563&gt;=設定!$B$32,$C1563&gt;=MAX(MIN(INDEX($C$1:$C$13701,MAX(1,ROW()-設定!$B$26)):INDEX($C$1:$C$13701,MAX(1,ROW()-1))),MIN(INDEX($C$1:$C$13701,MIN(13701,ROW()+1)):INDEX($C$1:$C$13701,MIN(13701,ROW()+設定!$B$26))))*10^(設定!$B$27/20)),1,0))</f>
        <v>0</v>
      </c>
      <c r="G1563" s="33" t="n">
        <f aca="false">$G1562+IF($F1563=1,1,0)</f>
        <v>0</v>
      </c>
      <c r="H1563" s="0" t="str">
        <f aca="false">IF($F1563=1,$G1563,"")</f>
        <v/>
      </c>
    </row>
    <row r="1564" customFormat="false" ht="15" hidden="false" customHeight="false" outlineLevel="0" collapsed="false">
      <c r="A1564" s="30" t="n">
        <v>244.0625</v>
      </c>
      <c r="B1564" s="31" t="n">
        <v>13.9669</v>
      </c>
      <c r="C1564" s="32" t="n">
        <f aca="false">IF($A1564="","",IF(設定!$B$21="dB",10^($B1564/20),ABS($B1564)))</f>
        <v>4.99280954688795</v>
      </c>
      <c r="D1564" s="32" t="n">
        <f aca="false">IF($A1564="","",$A1564^2)</f>
        <v>59566.50390625</v>
      </c>
      <c r="E1564" s="32" t="n">
        <f aca="false">IF($A1564="","",IF($C1564&lt;=0,"",1/$C1564^2))</f>
        <v>0.0401152958990658</v>
      </c>
      <c r="F1564" s="33" t="n">
        <f aca="false">IF(OR(ROW()-設定!$B$30&lt;2,ROW()+設定!$B$30&gt;13701,N($A1564)&lt;=0,N(INDEX($A$2:$A$13701,MIN(13700,MAX(1,ROW()-1+設定!$B$30))))&lt;=0,$A1564&lt;設定!$B$28,$A1564&gt;設定!$B$29),0,IF(AND($C1564&gt;=MAX(INDEX($C$1:$C$13701,MAX(1,ROW()-設定!$B$24)):INDEX($C$1:$C$13701,MAX(1,ROW()-1))),$C1564&gt;MAX(INDEX($C$1:$C$13701,MIN(13701,ROW()+1)):INDEX($C$1:$C$13701,MIN(13701,ROW()+設定!$B$24))),$C1564&gt;=設定!$B$32,$C1564&gt;=MAX(MIN(INDEX($C$1:$C$13701,MAX(1,ROW()-設定!$B$26)):INDEX($C$1:$C$13701,MAX(1,ROW()-1))),MIN(INDEX($C$1:$C$13701,MIN(13701,ROW()+1)):INDEX($C$1:$C$13701,MIN(13701,ROW()+設定!$B$26))))*10^(設定!$B$27/20)),1,0))</f>
        <v>0</v>
      </c>
      <c r="G1564" s="33" t="n">
        <f aca="false">$G1563+IF($F1564=1,1,0)</f>
        <v>0</v>
      </c>
      <c r="H1564" s="0" t="str">
        <f aca="false">IF($F1564=1,$G1564,"")</f>
        <v/>
      </c>
    </row>
    <row r="1565" customFormat="false" ht="15" hidden="false" customHeight="false" outlineLevel="0" collapsed="false">
      <c r="A1565" s="30" t="n">
        <v>244.21875</v>
      </c>
      <c r="B1565" s="31" t="n">
        <v>13.8398</v>
      </c>
      <c r="C1565" s="32" t="n">
        <f aca="false">IF($A1565="","",IF(設定!$B$21="dB",10^($B1565/20),ABS($B1565)))</f>
        <v>4.92028206182887</v>
      </c>
      <c r="D1565" s="32" t="n">
        <f aca="false">IF($A1565="","",$A1565^2)</f>
        <v>59642.7978515625</v>
      </c>
      <c r="E1565" s="32" t="n">
        <f aca="false">IF($A1565="","",IF($C1565&lt;=0,"",1/$C1565^2))</f>
        <v>0.0413066523968571</v>
      </c>
      <c r="F1565" s="33" t="n">
        <f aca="false">IF(OR(ROW()-設定!$B$30&lt;2,ROW()+設定!$B$30&gt;13701,N($A1565)&lt;=0,N(INDEX($A$2:$A$13701,MIN(13700,MAX(1,ROW()-1+設定!$B$30))))&lt;=0,$A1565&lt;設定!$B$28,$A1565&gt;設定!$B$29),0,IF(AND($C1565&gt;=MAX(INDEX($C$1:$C$13701,MAX(1,ROW()-設定!$B$24)):INDEX($C$1:$C$13701,MAX(1,ROW()-1))),$C1565&gt;MAX(INDEX($C$1:$C$13701,MIN(13701,ROW()+1)):INDEX($C$1:$C$13701,MIN(13701,ROW()+設定!$B$24))),$C1565&gt;=設定!$B$32,$C1565&gt;=MAX(MIN(INDEX($C$1:$C$13701,MAX(1,ROW()-設定!$B$26)):INDEX($C$1:$C$13701,MAX(1,ROW()-1))),MIN(INDEX($C$1:$C$13701,MIN(13701,ROW()+1)):INDEX($C$1:$C$13701,MIN(13701,ROW()+設定!$B$26))))*10^(設定!$B$27/20)),1,0))</f>
        <v>0</v>
      </c>
      <c r="G1565" s="33" t="n">
        <f aca="false">$G1564+IF($F1565=1,1,0)</f>
        <v>0</v>
      </c>
      <c r="H1565" s="0" t="str">
        <f aca="false">IF($F1565=1,$G1565,"")</f>
        <v/>
      </c>
    </row>
    <row r="1566" customFormat="false" ht="15" hidden="false" customHeight="false" outlineLevel="0" collapsed="false">
      <c r="A1566" s="30" t="n">
        <v>244.375</v>
      </c>
      <c r="B1566" s="31" t="n">
        <v>13.9306</v>
      </c>
      <c r="C1566" s="32" t="n">
        <f aca="false">IF($A1566="","",IF(設定!$B$21="dB",10^($B1566/20),ABS($B1566)))</f>
        <v>4.97198717809703</v>
      </c>
      <c r="D1566" s="32" t="n">
        <f aca="false">IF($A1566="","",$A1566^2)</f>
        <v>59719.140625</v>
      </c>
      <c r="E1566" s="32" t="n">
        <f aca="false">IF($A1566="","",IF($C1566&lt;=0,"",1/$C1566^2))</f>
        <v>0.0404520001333269</v>
      </c>
      <c r="F1566" s="33" t="n">
        <f aca="false">IF(OR(ROW()-設定!$B$30&lt;2,ROW()+設定!$B$30&gt;13701,N($A1566)&lt;=0,N(INDEX($A$2:$A$13701,MIN(13700,MAX(1,ROW()-1+設定!$B$30))))&lt;=0,$A1566&lt;設定!$B$28,$A1566&gt;設定!$B$29),0,IF(AND($C1566&gt;=MAX(INDEX($C$1:$C$13701,MAX(1,ROW()-設定!$B$24)):INDEX($C$1:$C$13701,MAX(1,ROW()-1))),$C1566&gt;MAX(INDEX($C$1:$C$13701,MIN(13701,ROW()+1)):INDEX($C$1:$C$13701,MIN(13701,ROW()+設定!$B$24))),$C1566&gt;=設定!$B$32,$C1566&gt;=MAX(MIN(INDEX($C$1:$C$13701,MAX(1,ROW()-設定!$B$26)):INDEX($C$1:$C$13701,MAX(1,ROW()-1))),MIN(INDEX($C$1:$C$13701,MIN(13701,ROW()+1)):INDEX($C$1:$C$13701,MIN(13701,ROW()+設定!$B$26))))*10^(設定!$B$27/20)),1,0))</f>
        <v>0</v>
      </c>
      <c r="G1566" s="33" t="n">
        <f aca="false">$G1565+IF($F1566=1,1,0)</f>
        <v>0</v>
      </c>
      <c r="H1566" s="0" t="str">
        <f aca="false">IF($F1566=1,$G1566,"")</f>
        <v/>
      </c>
    </row>
    <row r="1567" customFormat="false" ht="15" hidden="false" customHeight="false" outlineLevel="0" collapsed="false">
      <c r="A1567" s="30" t="n">
        <v>244.53125</v>
      </c>
      <c r="B1567" s="31" t="n">
        <v>14.0707</v>
      </c>
      <c r="C1567" s="32" t="n">
        <f aca="false">IF($A1567="","",IF(設定!$B$21="dB",10^($B1567/20),ABS($B1567)))</f>
        <v>5.05283364327322</v>
      </c>
      <c r="D1567" s="32" t="n">
        <f aca="false">IF($A1567="","",$A1567^2)</f>
        <v>59795.5322265625</v>
      </c>
      <c r="E1567" s="32" t="n">
        <f aca="false">IF($A1567="","",IF($C1567&lt;=0,"",1/$C1567^2))</f>
        <v>0.0391678740865643</v>
      </c>
      <c r="F1567" s="33" t="n">
        <f aca="false">IF(OR(ROW()-設定!$B$30&lt;2,ROW()+設定!$B$30&gt;13701,N($A1567)&lt;=0,N(INDEX($A$2:$A$13701,MIN(13700,MAX(1,ROW()-1+設定!$B$30))))&lt;=0,$A1567&lt;設定!$B$28,$A1567&gt;設定!$B$29),0,IF(AND($C1567&gt;=MAX(INDEX($C$1:$C$13701,MAX(1,ROW()-設定!$B$24)):INDEX($C$1:$C$13701,MAX(1,ROW()-1))),$C1567&gt;MAX(INDEX($C$1:$C$13701,MIN(13701,ROW()+1)):INDEX($C$1:$C$13701,MIN(13701,ROW()+設定!$B$24))),$C1567&gt;=設定!$B$32,$C1567&gt;=MAX(MIN(INDEX($C$1:$C$13701,MAX(1,ROW()-設定!$B$26)):INDEX($C$1:$C$13701,MAX(1,ROW()-1))),MIN(INDEX($C$1:$C$13701,MIN(13701,ROW()+1)):INDEX($C$1:$C$13701,MIN(13701,ROW()+設定!$B$26))))*10^(設定!$B$27/20)),1,0))</f>
        <v>0</v>
      </c>
      <c r="G1567" s="33" t="n">
        <f aca="false">$G1566+IF($F1567=1,1,0)</f>
        <v>0</v>
      </c>
      <c r="H1567" s="0" t="str">
        <f aca="false">IF($F1567=1,$G1567,"")</f>
        <v/>
      </c>
    </row>
    <row r="1568" customFormat="false" ht="15" hidden="false" customHeight="false" outlineLevel="0" collapsed="false">
      <c r="A1568" s="30" t="n">
        <v>244.6875</v>
      </c>
      <c r="B1568" s="31" t="n">
        <v>14.0426</v>
      </c>
      <c r="C1568" s="32" t="n">
        <f aca="false">IF($A1568="","",IF(設定!$B$21="dB",10^($B1568/20),ABS($B1568)))</f>
        <v>5.03651347237</v>
      </c>
      <c r="D1568" s="32" t="n">
        <f aca="false">IF($A1568="","",$A1568^2)</f>
        <v>59871.97265625</v>
      </c>
      <c r="E1568" s="32" t="n">
        <f aca="false">IF($A1568="","",IF($C1568&lt;=0,"",1/$C1568^2))</f>
        <v>0.0394221222158631</v>
      </c>
      <c r="F1568" s="33" t="n">
        <f aca="false">IF(OR(ROW()-設定!$B$30&lt;2,ROW()+設定!$B$30&gt;13701,N($A1568)&lt;=0,N(INDEX($A$2:$A$13701,MIN(13700,MAX(1,ROW()-1+設定!$B$30))))&lt;=0,$A1568&lt;設定!$B$28,$A1568&gt;設定!$B$29),0,IF(AND($C1568&gt;=MAX(INDEX($C$1:$C$13701,MAX(1,ROW()-設定!$B$24)):INDEX($C$1:$C$13701,MAX(1,ROW()-1))),$C1568&gt;MAX(INDEX($C$1:$C$13701,MIN(13701,ROW()+1)):INDEX($C$1:$C$13701,MIN(13701,ROW()+設定!$B$24))),$C1568&gt;=設定!$B$32,$C1568&gt;=MAX(MIN(INDEX($C$1:$C$13701,MAX(1,ROW()-設定!$B$26)):INDEX($C$1:$C$13701,MAX(1,ROW()-1))),MIN(INDEX($C$1:$C$13701,MIN(13701,ROW()+1)):INDEX($C$1:$C$13701,MIN(13701,ROW()+設定!$B$26))))*10^(設定!$B$27/20)),1,0))</f>
        <v>0</v>
      </c>
      <c r="G1568" s="33" t="n">
        <f aca="false">$G1567+IF($F1568=1,1,0)</f>
        <v>0</v>
      </c>
      <c r="H1568" s="0" t="str">
        <f aca="false">IF($F1568=1,$G1568,"")</f>
        <v/>
      </c>
    </row>
    <row r="1569" customFormat="false" ht="15" hidden="false" customHeight="false" outlineLevel="0" collapsed="false">
      <c r="A1569" s="30" t="n">
        <v>244.84375</v>
      </c>
      <c r="B1569" s="31" t="n">
        <v>13.9446</v>
      </c>
      <c r="C1569" s="32" t="n">
        <f aca="false">IF($A1569="","",IF(設定!$B$21="dB",10^($B1569/20),ABS($B1569)))</f>
        <v>4.98000753649705</v>
      </c>
      <c r="D1569" s="32" t="n">
        <f aca="false">IF($A1569="","",$A1569^2)</f>
        <v>59948.4619140625</v>
      </c>
      <c r="E1569" s="32" t="n">
        <f aca="false">IF($A1569="","",IF($C1569&lt;=0,"",1/$C1569^2))</f>
        <v>0.04032180824911</v>
      </c>
      <c r="F1569" s="33" t="n">
        <f aca="false">IF(OR(ROW()-設定!$B$30&lt;2,ROW()+設定!$B$30&gt;13701,N($A1569)&lt;=0,N(INDEX($A$2:$A$13701,MIN(13700,MAX(1,ROW()-1+設定!$B$30))))&lt;=0,$A1569&lt;設定!$B$28,$A1569&gt;設定!$B$29),0,IF(AND($C1569&gt;=MAX(INDEX($C$1:$C$13701,MAX(1,ROW()-設定!$B$24)):INDEX($C$1:$C$13701,MAX(1,ROW()-1))),$C1569&gt;MAX(INDEX($C$1:$C$13701,MIN(13701,ROW()+1)):INDEX($C$1:$C$13701,MIN(13701,ROW()+設定!$B$24))),$C1569&gt;=設定!$B$32,$C1569&gt;=MAX(MIN(INDEX($C$1:$C$13701,MAX(1,ROW()-設定!$B$26)):INDEX($C$1:$C$13701,MAX(1,ROW()-1))),MIN(INDEX($C$1:$C$13701,MIN(13701,ROW()+1)):INDEX($C$1:$C$13701,MIN(13701,ROW()+設定!$B$26))))*10^(設定!$B$27/20)),1,0))</f>
        <v>0</v>
      </c>
      <c r="G1569" s="33" t="n">
        <f aca="false">$G1568+IF($F1569=1,1,0)</f>
        <v>0</v>
      </c>
      <c r="H1569" s="0" t="str">
        <f aca="false">IF($F1569=1,$G1569,"")</f>
        <v/>
      </c>
    </row>
    <row r="1570" customFormat="false" ht="15" hidden="false" customHeight="false" outlineLevel="0" collapsed="false">
      <c r="A1570" s="30" t="n">
        <v>245</v>
      </c>
      <c r="B1570" s="31" t="n">
        <v>13.9522</v>
      </c>
      <c r="C1570" s="32" t="n">
        <f aca="false">IF($A1570="","",IF(設定!$B$21="dB",10^($B1570/20),ABS($B1570)))</f>
        <v>4.98436686200962</v>
      </c>
      <c r="D1570" s="32" t="n">
        <f aca="false">IF($A1570="","",$A1570^2)</f>
        <v>60025</v>
      </c>
      <c r="E1570" s="32" t="n">
        <f aca="false">IF($A1570="","",IF($C1570&lt;=0,"",1/$C1570^2))</f>
        <v>0.0402513082134936</v>
      </c>
      <c r="F1570" s="33" t="n">
        <f aca="false">IF(OR(ROW()-設定!$B$30&lt;2,ROW()+設定!$B$30&gt;13701,N($A1570)&lt;=0,N(INDEX($A$2:$A$13701,MIN(13700,MAX(1,ROW()-1+設定!$B$30))))&lt;=0,$A1570&lt;設定!$B$28,$A1570&gt;設定!$B$29),0,IF(AND($C1570&gt;=MAX(INDEX($C$1:$C$13701,MAX(1,ROW()-設定!$B$24)):INDEX($C$1:$C$13701,MAX(1,ROW()-1))),$C1570&gt;MAX(INDEX($C$1:$C$13701,MIN(13701,ROW()+1)):INDEX($C$1:$C$13701,MIN(13701,ROW()+設定!$B$24))),$C1570&gt;=設定!$B$32,$C1570&gt;=MAX(MIN(INDEX($C$1:$C$13701,MAX(1,ROW()-設定!$B$26)):INDEX($C$1:$C$13701,MAX(1,ROW()-1))),MIN(INDEX($C$1:$C$13701,MIN(13701,ROW()+1)):INDEX($C$1:$C$13701,MIN(13701,ROW()+設定!$B$26))))*10^(設定!$B$27/20)),1,0))</f>
        <v>0</v>
      </c>
      <c r="G1570" s="33" t="n">
        <f aca="false">$G1569+IF($F1570=1,1,0)</f>
        <v>0</v>
      </c>
      <c r="H1570" s="0" t="str">
        <f aca="false">IF($F1570=1,$G1570,"")</f>
        <v/>
      </c>
    </row>
    <row r="1571" customFormat="false" ht="15" hidden="false" customHeight="false" outlineLevel="0" collapsed="false">
      <c r="A1571" s="30" t="n">
        <v>245.15625</v>
      </c>
      <c r="B1571" s="31" t="n">
        <v>13.9377</v>
      </c>
      <c r="C1571" s="32" t="n">
        <f aca="false">IF($A1571="","",IF(設定!$B$21="dB",10^($B1571/20),ABS($B1571)))</f>
        <v>4.9760530299837</v>
      </c>
      <c r="D1571" s="32" t="n">
        <f aca="false">IF($A1571="","",$A1571^2)</f>
        <v>60101.5869140625</v>
      </c>
      <c r="E1571" s="32" t="n">
        <f aca="false">IF($A1571="","",IF($C1571&lt;=0,"",1/$C1571^2))</f>
        <v>0.0403859217991775</v>
      </c>
      <c r="F1571" s="33" t="n">
        <f aca="false">IF(OR(ROW()-設定!$B$30&lt;2,ROW()+設定!$B$30&gt;13701,N($A1571)&lt;=0,N(INDEX($A$2:$A$13701,MIN(13700,MAX(1,ROW()-1+設定!$B$30))))&lt;=0,$A1571&lt;設定!$B$28,$A1571&gt;設定!$B$29),0,IF(AND($C1571&gt;=MAX(INDEX($C$1:$C$13701,MAX(1,ROW()-設定!$B$24)):INDEX($C$1:$C$13701,MAX(1,ROW()-1))),$C1571&gt;MAX(INDEX($C$1:$C$13701,MIN(13701,ROW()+1)):INDEX($C$1:$C$13701,MIN(13701,ROW()+設定!$B$24))),$C1571&gt;=設定!$B$32,$C1571&gt;=MAX(MIN(INDEX($C$1:$C$13701,MAX(1,ROW()-設定!$B$26)):INDEX($C$1:$C$13701,MAX(1,ROW()-1))),MIN(INDEX($C$1:$C$13701,MIN(13701,ROW()+1)):INDEX($C$1:$C$13701,MIN(13701,ROW()+設定!$B$26))))*10^(設定!$B$27/20)),1,0))</f>
        <v>0</v>
      </c>
      <c r="G1571" s="33" t="n">
        <f aca="false">$G1570+IF($F1571=1,1,0)</f>
        <v>0</v>
      </c>
      <c r="H1571" s="0" t="str">
        <f aca="false">IF($F1571=1,$G1571,"")</f>
        <v/>
      </c>
    </row>
    <row r="1572" customFormat="false" ht="15" hidden="false" customHeight="false" outlineLevel="0" collapsed="false">
      <c r="A1572" s="30" t="n">
        <v>245.3125</v>
      </c>
      <c r="B1572" s="31" t="n">
        <v>13.89</v>
      </c>
      <c r="C1572" s="32" t="n">
        <f aca="false">IF($A1572="","",IF(設定!$B$21="dB",10^($B1572/20),ABS($B1572)))</f>
        <v>4.94880110920286</v>
      </c>
      <c r="D1572" s="32" t="n">
        <f aca="false">IF($A1572="","",$A1572^2)</f>
        <v>60178.22265625</v>
      </c>
      <c r="E1572" s="32" t="n">
        <f aca="false">IF($A1572="","",IF($C1572&lt;=0,"",1/$C1572^2))</f>
        <v>0.0408319386332692</v>
      </c>
      <c r="F1572" s="33" t="n">
        <f aca="false">IF(OR(ROW()-設定!$B$30&lt;2,ROW()+設定!$B$30&gt;13701,N($A1572)&lt;=0,N(INDEX($A$2:$A$13701,MIN(13700,MAX(1,ROW()-1+設定!$B$30))))&lt;=0,$A1572&lt;設定!$B$28,$A1572&gt;設定!$B$29),0,IF(AND($C1572&gt;=MAX(INDEX($C$1:$C$13701,MAX(1,ROW()-設定!$B$24)):INDEX($C$1:$C$13701,MAX(1,ROW()-1))),$C1572&gt;MAX(INDEX($C$1:$C$13701,MIN(13701,ROW()+1)):INDEX($C$1:$C$13701,MIN(13701,ROW()+設定!$B$24))),$C1572&gt;=設定!$B$32,$C1572&gt;=MAX(MIN(INDEX($C$1:$C$13701,MAX(1,ROW()-設定!$B$26)):INDEX($C$1:$C$13701,MAX(1,ROW()-1))),MIN(INDEX($C$1:$C$13701,MIN(13701,ROW()+1)):INDEX($C$1:$C$13701,MIN(13701,ROW()+設定!$B$26))))*10^(設定!$B$27/20)),1,0))</f>
        <v>0</v>
      </c>
      <c r="G1572" s="33" t="n">
        <f aca="false">$G1571+IF($F1572=1,1,0)</f>
        <v>0</v>
      </c>
      <c r="H1572" s="0" t="str">
        <f aca="false">IF($F1572=1,$G1572,"")</f>
        <v/>
      </c>
    </row>
    <row r="1573" customFormat="false" ht="15" hidden="false" customHeight="false" outlineLevel="0" collapsed="false">
      <c r="A1573" s="30" t="n">
        <v>245.46875</v>
      </c>
      <c r="B1573" s="31" t="n">
        <v>14.1589</v>
      </c>
      <c r="C1573" s="32" t="n">
        <f aca="false">IF($A1573="","",IF(設定!$B$21="dB",10^($B1573/20),ABS($B1573)))</f>
        <v>5.10440352602878</v>
      </c>
      <c r="D1573" s="32" t="n">
        <f aca="false">IF($A1573="","",$A1573^2)</f>
        <v>60254.9072265625</v>
      </c>
      <c r="E1573" s="32" t="n">
        <f aca="false">IF($A1573="","",IF($C1573&lt;=0,"",1/$C1573^2))</f>
        <v>0.0383804444845487</v>
      </c>
      <c r="F1573" s="33" t="n">
        <f aca="false">IF(OR(ROW()-設定!$B$30&lt;2,ROW()+設定!$B$30&gt;13701,N($A1573)&lt;=0,N(INDEX($A$2:$A$13701,MIN(13700,MAX(1,ROW()-1+設定!$B$30))))&lt;=0,$A1573&lt;設定!$B$28,$A1573&gt;設定!$B$29),0,IF(AND($C1573&gt;=MAX(INDEX($C$1:$C$13701,MAX(1,ROW()-設定!$B$24)):INDEX($C$1:$C$13701,MAX(1,ROW()-1))),$C1573&gt;MAX(INDEX($C$1:$C$13701,MIN(13701,ROW()+1)):INDEX($C$1:$C$13701,MIN(13701,ROW()+設定!$B$24))),$C1573&gt;=設定!$B$32,$C1573&gt;=MAX(MIN(INDEX($C$1:$C$13701,MAX(1,ROW()-設定!$B$26)):INDEX($C$1:$C$13701,MAX(1,ROW()-1))),MIN(INDEX($C$1:$C$13701,MIN(13701,ROW()+1)):INDEX($C$1:$C$13701,MIN(13701,ROW()+設定!$B$26))))*10^(設定!$B$27/20)),1,0))</f>
        <v>0</v>
      </c>
      <c r="G1573" s="33" t="n">
        <f aca="false">$G1572+IF($F1573=1,1,0)</f>
        <v>0</v>
      </c>
      <c r="H1573" s="0" t="str">
        <f aca="false">IF($F1573=1,$G1573,"")</f>
        <v/>
      </c>
    </row>
    <row r="1574" customFormat="false" ht="15" hidden="false" customHeight="false" outlineLevel="0" collapsed="false">
      <c r="A1574" s="30" t="n">
        <v>245.625</v>
      </c>
      <c r="B1574" s="31" t="n">
        <v>13.958</v>
      </c>
      <c r="C1574" s="32" t="n">
        <f aca="false">IF($A1574="","",IF(設定!$B$21="dB",10^($B1574/20),ABS($B1574)))</f>
        <v>4.98769628285776</v>
      </c>
      <c r="D1574" s="32" t="n">
        <f aca="false">IF($A1574="","",$A1574^2)</f>
        <v>60331.640625</v>
      </c>
      <c r="E1574" s="32" t="n">
        <f aca="false">IF($A1574="","",IF($C1574&lt;=0,"",1/$C1574^2))</f>
        <v>0.0401975884966872</v>
      </c>
      <c r="F1574" s="33" t="n">
        <f aca="false">IF(OR(ROW()-設定!$B$30&lt;2,ROW()+設定!$B$30&gt;13701,N($A1574)&lt;=0,N(INDEX($A$2:$A$13701,MIN(13700,MAX(1,ROW()-1+設定!$B$30))))&lt;=0,$A1574&lt;設定!$B$28,$A1574&gt;設定!$B$29),0,IF(AND($C1574&gt;=MAX(INDEX($C$1:$C$13701,MAX(1,ROW()-設定!$B$24)):INDEX($C$1:$C$13701,MAX(1,ROW()-1))),$C1574&gt;MAX(INDEX($C$1:$C$13701,MIN(13701,ROW()+1)):INDEX($C$1:$C$13701,MIN(13701,ROW()+設定!$B$24))),$C1574&gt;=設定!$B$32,$C1574&gt;=MAX(MIN(INDEX($C$1:$C$13701,MAX(1,ROW()-設定!$B$26)):INDEX($C$1:$C$13701,MAX(1,ROW()-1))),MIN(INDEX($C$1:$C$13701,MIN(13701,ROW()+1)):INDEX($C$1:$C$13701,MIN(13701,ROW()+設定!$B$26))))*10^(設定!$B$27/20)),1,0))</f>
        <v>0</v>
      </c>
      <c r="G1574" s="33" t="n">
        <f aca="false">$G1573+IF($F1574=1,1,0)</f>
        <v>0</v>
      </c>
      <c r="H1574" s="0" t="str">
        <f aca="false">IF($F1574=1,$G1574,"")</f>
        <v/>
      </c>
    </row>
    <row r="1575" customFormat="false" ht="15" hidden="false" customHeight="false" outlineLevel="0" collapsed="false">
      <c r="A1575" s="30" t="n">
        <v>245.78125</v>
      </c>
      <c r="B1575" s="31" t="n">
        <v>13.8377</v>
      </c>
      <c r="C1575" s="32" t="n">
        <f aca="false">IF($A1575="","",IF(設定!$B$21="dB",10^($B1575/20),ABS($B1575)))</f>
        <v>4.91909262196742</v>
      </c>
      <c r="D1575" s="32" t="n">
        <f aca="false">IF($A1575="","",$A1575^2)</f>
        <v>60408.4228515625</v>
      </c>
      <c r="E1575" s="32" t="n">
        <f aca="false">IF($A1575="","",IF($C1575&lt;=0,"",1/$C1575^2))</f>
        <v>0.0413266307638969</v>
      </c>
      <c r="F1575" s="33" t="n">
        <f aca="false">IF(OR(ROW()-設定!$B$30&lt;2,ROW()+設定!$B$30&gt;13701,N($A1575)&lt;=0,N(INDEX($A$2:$A$13701,MIN(13700,MAX(1,ROW()-1+設定!$B$30))))&lt;=0,$A1575&lt;設定!$B$28,$A1575&gt;設定!$B$29),0,IF(AND($C1575&gt;=MAX(INDEX($C$1:$C$13701,MAX(1,ROW()-設定!$B$24)):INDEX($C$1:$C$13701,MAX(1,ROW()-1))),$C1575&gt;MAX(INDEX($C$1:$C$13701,MIN(13701,ROW()+1)):INDEX($C$1:$C$13701,MIN(13701,ROW()+設定!$B$24))),$C1575&gt;=設定!$B$32,$C1575&gt;=MAX(MIN(INDEX($C$1:$C$13701,MAX(1,ROW()-設定!$B$26)):INDEX($C$1:$C$13701,MAX(1,ROW()-1))),MIN(INDEX($C$1:$C$13701,MIN(13701,ROW()+1)):INDEX($C$1:$C$13701,MIN(13701,ROW()+設定!$B$26))))*10^(設定!$B$27/20)),1,0))</f>
        <v>0</v>
      </c>
      <c r="G1575" s="33" t="n">
        <f aca="false">$G1574+IF($F1575=1,1,0)</f>
        <v>0</v>
      </c>
      <c r="H1575" s="0" t="str">
        <f aca="false">IF($F1575=1,$G1575,"")</f>
        <v/>
      </c>
    </row>
    <row r="1576" customFormat="false" ht="15" hidden="false" customHeight="false" outlineLevel="0" collapsed="false">
      <c r="A1576" s="30" t="n">
        <v>245.9375</v>
      </c>
      <c r="B1576" s="31" t="n">
        <v>13.9106</v>
      </c>
      <c r="C1576" s="32" t="n">
        <f aca="false">IF($A1576="","",IF(設定!$B$21="dB",10^($B1576/20),ABS($B1576)))</f>
        <v>4.96055192491233</v>
      </c>
      <c r="D1576" s="32" t="n">
        <f aca="false">IF($A1576="","",$A1576^2)</f>
        <v>60485.25390625</v>
      </c>
      <c r="E1576" s="32" t="n">
        <f aca="false">IF($A1576="","",IF($C1576&lt;=0,"",1/$C1576^2))</f>
        <v>0.0406387180822839</v>
      </c>
      <c r="F1576" s="33" t="n">
        <f aca="false">IF(OR(ROW()-設定!$B$30&lt;2,ROW()+設定!$B$30&gt;13701,N($A1576)&lt;=0,N(INDEX($A$2:$A$13701,MIN(13700,MAX(1,ROW()-1+設定!$B$30))))&lt;=0,$A1576&lt;設定!$B$28,$A1576&gt;設定!$B$29),0,IF(AND($C1576&gt;=MAX(INDEX($C$1:$C$13701,MAX(1,ROW()-設定!$B$24)):INDEX($C$1:$C$13701,MAX(1,ROW()-1))),$C1576&gt;MAX(INDEX($C$1:$C$13701,MIN(13701,ROW()+1)):INDEX($C$1:$C$13701,MIN(13701,ROW()+設定!$B$24))),$C1576&gt;=設定!$B$32,$C1576&gt;=MAX(MIN(INDEX($C$1:$C$13701,MAX(1,ROW()-設定!$B$26)):INDEX($C$1:$C$13701,MAX(1,ROW()-1))),MIN(INDEX($C$1:$C$13701,MIN(13701,ROW()+1)):INDEX($C$1:$C$13701,MIN(13701,ROW()+設定!$B$26))))*10^(設定!$B$27/20)),1,0))</f>
        <v>0</v>
      </c>
      <c r="G1576" s="33" t="n">
        <f aca="false">$G1575+IF($F1576=1,1,0)</f>
        <v>0</v>
      </c>
      <c r="H1576" s="0" t="str">
        <f aca="false">IF($F1576=1,$G1576,"")</f>
        <v/>
      </c>
    </row>
    <row r="1577" customFormat="false" ht="15" hidden="false" customHeight="false" outlineLevel="0" collapsed="false">
      <c r="A1577" s="30" t="n">
        <v>246.09375</v>
      </c>
      <c r="B1577" s="31" t="n">
        <v>14.0424</v>
      </c>
      <c r="C1577" s="32" t="n">
        <f aca="false">IF($A1577="","",IF(設定!$B$21="dB",10^($B1577/20),ABS($B1577)))</f>
        <v>5.03639750369673</v>
      </c>
      <c r="D1577" s="32" t="n">
        <f aca="false">IF($A1577="","",$A1577^2)</f>
        <v>60562.1337890625</v>
      </c>
      <c r="E1577" s="32" t="n">
        <f aca="false">IF($A1577="","",IF($C1577&lt;=0,"",1/$C1577^2))</f>
        <v>0.0394239377134851</v>
      </c>
      <c r="F1577" s="33" t="n">
        <f aca="false">IF(OR(ROW()-設定!$B$30&lt;2,ROW()+設定!$B$30&gt;13701,N($A1577)&lt;=0,N(INDEX($A$2:$A$13701,MIN(13700,MAX(1,ROW()-1+設定!$B$30))))&lt;=0,$A1577&lt;設定!$B$28,$A1577&gt;設定!$B$29),0,IF(AND($C1577&gt;=MAX(INDEX($C$1:$C$13701,MAX(1,ROW()-設定!$B$24)):INDEX($C$1:$C$13701,MAX(1,ROW()-1))),$C1577&gt;MAX(INDEX($C$1:$C$13701,MIN(13701,ROW()+1)):INDEX($C$1:$C$13701,MIN(13701,ROW()+設定!$B$24))),$C1577&gt;=設定!$B$32,$C1577&gt;=MAX(MIN(INDEX($C$1:$C$13701,MAX(1,ROW()-設定!$B$26)):INDEX($C$1:$C$13701,MAX(1,ROW()-1))),MIN(INDEX($C$1:$C$13701,MIN(13701,ROW()+1)):INDEX($C$1:$C$13701,MIN(13701,ROW()+設定!$B$26))))*10^(設定!$B$27/20)),1,0))</f>
        <v>0</v>
      </c>
      <c r="G1577" s="33" t="n">
        <f aca="false">$G1576+IF($F1577=1,1,0)</f>
        <v>0</v>
      </c>
      <c r="H1577" s="0" t="str">
        <f aca="false">IF($F1577=1,$G1577,"")</f>
        <v/>
      </c>
    </row>
    <row r="1578" customFormat="false" ht="15" hidden="false" customHeight="false" outlineLevel="0" collapsed="false">
      <c r="A1578" s="30" t="n">
        <v>246.25</v>
      </c>
      <c r="B1578" s="31" t="n">
        <v>14.0356</v>
      </c>
      <c r="C1578" s="32" t="n">
        <f aca="false">IF($A1578="","",IF(設定!$B$21="dB",10^($B1578/20),ABS($B1578)))</f>
        <v>5.0324561571997</v>
      </c>
      <c r="D1578" s="32" t="n">
        <f aca="false">IF($A1578="","",$A1578^2)</f>
        <v>60639.0625</v>
      </c>
      <c r="E1578" s="32" t="n">
        <f aca="false">IF($A1578="","",IF($C1578&lt;=0,"",1/$C1578^2))</f>
        <v>0.039485714405009</v>
      </c>
      <c r="F1578" s="33" t="n">
        <f aca="false">IF(OR(ROW()-設定!$B$30&lt;2,ROW()+設定!$B$30&gt;13701,N($A1578)&lt;=0,N(INDEX($A$2:$A$13701,MIN(13700,MAX(1,ROW()-1+設定!$B$30))))&lt;=0,$A1578&lt;設定!$B$28,$A1578&gt;設定!$B$29),0,IF(AND($C1578&gt;=MAX(INDEX($C$1:$C$13701,MAX(1,ROW()-設定!$B$24)):INDEX($C$1:$C$13701,MAX(1,ROW()-1))),$C1578&gt;MAX(INDEX($C$1:$C$13701,MIN(13701,ROW()+1)):INDEX($C$1:$C$13701,MIN(13701,ROW()+設定!$B$24))),$C1578&gt;=設定!$B$32,$C1578&gt;=MAX(MIN(INDEX($C$1:$C$13701,MAX(1,ROW()-設定!$B$26)):INDEX($C$1:$C$13701,MAX(1,ROW()-1))),MIN(INDEX($C$1:$C$13701,MIN(13701,ROW()+1)):INDEX($C$1:$C$13701,MIN(13701,ROW()+設定!$B$26))))*10^(設定!$B$27/20)),1,0))</f>
        <v>0</v>
      </c>
      <c r="G1578" s="33" t="n">
        <f aca="false">$G1577+IF($F1578=1,1,0)</f>
        <v>0</v>
      </c>
      <c r="H1578" s="0" t="str">
        <f aca="false">IF($F1578=1,$G1578,"")</f>
        <v/>
      </c>
    </row>
    <row r="1579" customFormat="false" ht="15" hidden="false" customHeight="false" outlineLevel="0" collapsed="false">
      <c r="A1579" s="30" t="n">
        <v>246.40625</v>
      </c>
      <c r="B1579" s="31" t="n">
        <v>13.9546</v>
      </c>
      <c r="C1579" s="32" t="n">
        <f aca="false">IF($A1579="","",IF(設定!$B$21="dB",10^($B1579/20),ABS($B1579)))</f>
        <v>4.98574428375884</v>
      </c>
      <c r="D1579" s="32" t="n">
        <f aca="false">IF($A1579="","",$A1579^2)</f>
        <v>60716.0400390625</v>
      </c>
      <c r="E1579" s="32" t="n">
        <f aca="false">IF($A1579="","",IF($C1579&lt;=0,"",1/$C1579^2))</f>
        <v>0.0402290706635778</v>
      </c>
      <c r="F1579" s="33" t="n">
        <f aca="false">IF(OR(ROW()-設定!$B$30&lt;2,ROW()+設定!$B$30&gt;13701,N($A1579)&lt;=0,N(INDEX($A$2:$A$13701,MIN(13700,MAX(1,ROW()-1+設定!$B$30))))&lt;=0,$A1579&lt;設定!$B$28,$A1579&gt;設定!$B$29),0,IF(AND($C1579&gt;=MAX(INDEX($C$1:$C$13701,MAX(1,ROW()-設定!$B$24)):INDEX($C$1:$C$13701,MAX(1,ROW()-1))),$C1579&gt;MAX(INDEX($C$1:$C$13701,MIN(13701,ROW()+1)):INDEX($C$1:$C$13701,MIN(13701,ROW()+設定!$B$24))),$C1579&gt;=設定!$B$32,$C1579&gt;=MAX(MIN(INDEX($C$1:$C$13701,MAX(1,ROW()-設定!$B$26)):INDEX($C$1:$C$13701,MAX(1,ROW()-1))),MIN(INDEX($C$1:$C$13701,MIN(13701,ROW()+1)):INDEX($C$1:$C$13701,MIN(13701,ROW()+設定!$B$26))))*10^(設定!$B$27/20)),1,0))</f>
        <v>0</v>
      </c>
      <c r="G1579" s="33" t="n">
        <f aca="false">$G1578+IF($F1579=1,1,0)</f>
        <v>0</v>
      </c>
      <c r="H1579" s="0" t="str">
        <f aca="false">IF($F1579=1,$G1579,"")</f>
        <v/>
      </c>
    </row>
    <row r="1580" customFormat="false" ht="15" hidden="false" customHeight="false" outlineLevel="0" collapsed="false">
      <c r="A1580" s="30" t="n">
        <v>246.5625</v>
      </c>
      <c r="B1580" s="31" t="n">
        <v>13.9</v>
      </c>
      <c r="C1580" s="32" t="n">
        <f aca="false">IF($A1580="","",IF(設定!$B$21="dB",10^($B1580/20),ABS($B1580)))</f>
        <v>4.9545019080479</v>
      </c>
      <c r="D1580" s="32" t="n">
        <f aca="false">IF($A1580="","",$A1580^2)</f>
        <v>60793.06640625</v>
      </c>
      <c r="E1580" s="32" t="n">
        <f aca="false">IF($A1580="","",IF($C1580&lt;=0,"",1/$C1580^2))</f>
        <v>0.0407380277804113</v>
      </c>
      <c r="F1580" s="33" t="n">
        <f aca="false">IF(OR(ROW()-設定!$B$30&lt;2,ROW()+設定!$B$30&gt;13701,N($A1580)&lt;=0,N(INDEX($A$2:$A$13701,MIN(13700,MAX(1,ROW()-1+設定!$B$30))))&lt;=0,$A1580&lt;設定!$B$28,$A1580&gt;設定!$B$29),0,IF(AND($C1580&gt;=MAX(INDEX($C$1:$C$13701,MAX(1,ROW()-設定!$B$24)):INDEX($C$1:$C$13701,MAX(1,ROW()-1))),$C1580&gt;MAX(INDEX($C$1:$C$13701,MIN(13701,ROW()+1)):INDEX($C$1:$C$13701,MIN(13701,ROW()+設定!$B$24))),$C1580&gt;=設定!$B$32,$C1580&gt;=MAX(MIN(INDEX($C$1:$C$13701,MAX(1,ROW()-設定!$B$26)):INDEX($C$1:$C$13701,MAX(1,ROW()-1))),MIN(INDEX($C$1:$C$13701,MIN(13701,ROW()+1)):INDEX($C$1:$C$13701,MIN(13701,ROW()+設定!$B$26))))*10^(設定!$B$27/20)),1,0))</f>
        <v>0</v>
      </c>
      <c r="G1580" s="33" t="n">
        <f aca="false">$G1579+IF($F1580=1,1,0)</f>
        <v>0</v>
      </c>
      <c r="H1580" s="0" t="str">
        <f aca="false">IF($F1580=1,$G1580,"")</f>
        <v/>
      </c>
    </row>
    <row r="1581" customFormat="false" ht="15" hidden="false" customHeight="false" outlineLevel="0" collapsed="false">
      <c r="A1581" s="30" t="n">
        <v>246.71875</v>
      </c>
      <c r="B1581" s="31" t="n">
        <v>13.9772</v>
      </c>
      <c r="C1581" s="32" t="n">
        <f aca="false">IF($A1581="","",IF(設定!$B$21="dB",10^($B1581/20),ABS($B1581)))</f>
        <v>4.99873368866011</v>
      </c>
      <c r="D1581" s="32" t="n">
        <f aca="false">IF($A1581="","",$A1581^2)</f>
        <v>60870.1416015625</v>
      </c>
      <c r="E1581" s="32" t="n">
        <f aca="false">IF($A1581="","",IF($C1581&lt;=0,"",1/$C1581^2))</f>
        <v>0.0400202686810513</v>
      </c>
      <c r="F1581" s="33" t="n">
        <f aca="false">IF(OR(ROW()-設定!$B$30&lt;2,ROW()+設定!$B$30&gt;13701,N($A1581)&lt;=0,N(INDEX($A$2:$A$13701,MIN(13700,MAX(1,ROW()-1+設定!$B$30))))&lt;=0,$A1581&lt;設定!$B$28,$A1581&gt;設定!$B$29),0,IF(AND($C1581&gt;=MAX(INDEX($C$1:$C$13701,MAX(1,ROW()-設定!$B$24)):INDEX($C$1:$C$13701,MAX(1,ROW()-1))),$C1581&gt;MAX(INDEX($C$1:$C$13701,MIN(13701,ROW()+1)):INDEX($C$1:$C$13701,MIN(13701,ROW()+設定!$B$24))),$C1581&gt;=設定!$B$32,$C1581&gt;=MAX(MIN(INDEX($C$1:$C$13701,MAX(1,ROW()-設定!$B$26)):INDEX($C$1:$C$13701,MAX(1,ROW()-1))),MIN(INDEX($C$1:$C$13701,MIN(13701,ROW()+1)):INDEX($C$1:$C$13701,MIN(13701,ROW()+設定!$B$26))))*10^(設定!$B$27/20)),1,0))</f>
        <v>0</v>
      </c>
      <c r="G1581" s="33" t="n">
        <f aca="false">$G1580+IF($F1581=1,1,0)</f>
        <v>0</v>
      </c>
      <c r="H1581" s="0" t="str">
        <f aca="false">IF($F1581=1,$G1581,"")</f>
        <v/>
      </c>
    </row>
    <row r="1582" customFormat="false" ht="15" hidden="false" customHeight="false" outlineLevel="0" collapsed="false">
      <c r="A1582" s="30" t="n">
        <v>246.875</v>
      </c>
      <c r="B1582" s="31" t="n">
        <v>13.7963</v>
      </c>
      <c r="C1582" s="32" t="n">
        <f aca="false">IF($A1582="","",IF(設定!$B$21="dB",10^($B1582/20),ABS($B1582)))</f>
        <v>4.89570228678605</v>
      </c>
      <c r="D1582" s="32" t="n">
        <f aca="false">IF($A1582="","",$A1582^2)</f>
        <v>60947.265625</v>
      </c>
      <c r="E1582" s="32" t="n">
        <f aca="false">IF($A1582="","",IF($C1582&lt;=0,"",1/$C1582^2))</f>
        <v>0.0417224689375828</v>
      </c>
      <c r="F1582" s="33" t="n">
        <f aca="false">IF(OR(ROW()-設定!$B$30&lt;2,ROW()+設定!$B$30&gt;13701,N($A1582)&lt;=0,N(INDEX($A$2:$A$13701,MIN(13700,MAX(1,ROW()-1+設定!$B$30))))&lt;=0,$A1582&lt;設定!$B$28,$A1582&gt;設定!$B$29),0,IF(AND($C1582&gt;=MAX(INDEX($C$1:$C$13701,MAX(1,ROW()-設定!$B$24)):INDEX($C$1:$C$13701,MAX(1,ROW()-1))),$C1582&gt;MAX(INDEX($C$1:$C$13701,MIN(13701,ROW()+1)):INDEX($C$1:$C$13701,MIN(13701,ROW()+設定!$B$24))),$C1582&gt;=設定!$B$32,$C1582&gt;=MAX(MIN(INDEX($C$1:$C$13701,MAX(1,ROW()-設定!$B$26)):INDEX($C$1:$C$13701,MAX(1,ROW()-1))),MIN(INDEX($C$1:$C$13701,MIN(13701,ROW()+1)):INDEX($C$1:$C$13701,MIN(13701,ROW()+設定!$B$26))))*10^(設定!$B$27/20)),1,0))</f>
        <v>0</v>
      </c>
      <c r="G1582" s="33" t="n">
        <f aca="false">$G1581+IF($F1582=1,1,0)</f>
        <v>0</v>
      </c>
      <c r="H1582" s="0" t="str">
        <f aca="false">IF($F1582=1,$G1582,"")</f>
        <v/>
      </c>
    </row>
    <row r="1583" customFormat="false" ht="15" hidden="false" customHeight="false" outlineLevel="0" collapsed="false">
      <c r="A1583" s="30" t="n">
        <v>247.03125</v>
      </c>
      <c r="B1583" s="31" t="n">
        <v>13.839</v>
      </c>
      <c r="C1583" s="32" t="n">
        <f aca="false">IF($A1583="","",IF(設定!$B$21="dB",10^($B1583/20),ABS($B1583)))</f>
        <v>4.91982890797254</v>
      </c>
      <c r="D1583" s="32" t="n">
        <f aca="false">IF($A1583="","",$A1583^2)</f>
        <v>61024.4384765625</v>
      </c>
      <c r="E1583" s="32" t="n">
        <f aca="false">IF($A1583="","",IF($C1583&lt;=0,"",1/$C1583^2))</f>
        <v>0.0413142620642759</v>
      </c>
      <c r="F1583" s="33" t="n">
        <f aca="false">IF(OR(ROW()-設定!$B$30&lt;2,ROW()+設定!$B$30&gt;13701,N($A1583)&lt;=0,N(INDEX($A$2:$A$13701,MIN(13700,MAX(1,ROW()-1+設定!$B$30))))&lt;=0,$A1583&lt;設定!$B$28,$A1583&gt;設定!$B$29),0,IF(AND($C1583&gt;=MAX(INDEX($C$1:$C$13701,MAX(1,ROW()-設定!$B$24)):INDEX($C$1:$C$13701,MAX(1,ROW()-1))),$C1583&gt;MAX(INDEX($C$1:$C$13701,MIN(13701,ROW()+1)):INDEX($C$1:$C$13701,MIN(13701,ROW()+設定!$B$24))),$C1583&gt;=設定!$B$32,$C1583&gt;=MAX(MIN(INDEX($C$1:$C$13701,MAX(1,ROW()-設定!$B$26)):INDEX($C$1:$C$13701,MAX(1,ROW()-1))),MIN(INDEX($C$1:$C$13701,MIN(13701,ROW()+1)):INDEX($C$1:$C$13701,MIN(13701,ROW()+設定!$B$26))))*10^(設定!$B$27/20)),1,0))</f>
        <v>0</v>
      </c>
      <c r="G1583" s="33" t="n">
        <f aca="false">$G1582+IF($F1583=1,1,0)</f>
        <v>0</v>
      </c>
      <c r="H1583" s="0" t="str">
        <f aca="false">IF($F1583=1,$G1583,"")</f>
        <v/>
      </c>
    </row>
    <row r="1584" customFormat="false" ht="15" hidden="false" customHeight="false" outlineLevel="0" collapsed="false">
      <c r="A1584" s="30" t="n">
        <v>247.1875</v>
      </c>
      <c r="B1584" s="31" t="n">
        <v>14.0674</v>
      </c>
      <c r="C1584" s="32" t="n">
        <f aca="false">IF($A1584="","",IF(設定!$B$21="dB",10^($B1584/20),ABS($B1584)))</f>
        <v>5.05091430229557</v>
      </c>
      <c r="D1584" s="32" t="n">
        <f aca="false">IF($A1584="","",$A1584^2)</f>
        <v>61101.66015625</v>
      </c>
      <c r="E1584" s="32" t="n">
        <f aca="false">IF($A1584="","",IF($C1584&lt;=0,"",1/$C1584^2))</f>
        <v>0.0391976472265265</v>
      </c>
      <c r="F1584" s="33" t="n">
        <f aca="false">IF(OR(ROW()-設定!$B$30&lt;2,ROW()+設定!$B$30&gt;13701,N($A1584)&lt;=0,N(INDEX($A$2:$A$13701,MIN(13700,MAX(1,ROW()-1+設定!$B$30))))&lt;=0,$A1584&lt;設定!$B$28,$A1584&gt;設定!$B$29),0,IF(AND($C1584&gt;=MAX(INDEX($C$1:$C$13701,MAX(1,ROW()-設定!$B$24)):INDEX($C$1:$C$13701,MAX(1,ROW()-1))),$C1584&gt;MAX(INDEX($C$1:$C$13701,MIN(13701,ROW()+1)):INDEX($C$1:$C$13701,MIN(13701,ROW()+設定!$B$24))),$C1584&gt;=設定!$B$32,$C1584&gt;=MAX(MIN(INDEX($C$1:$C$13701,MAX(1,ROW()-設定!$B$26)):INDEX($C$1:$C$13701,MAX(1,ROW()-1))),MIN(INDEX($C$1:$C$13701,MIN(13701,ROW()+1)):INDEX($C$1:$C$13701,MIN(13701,ROW()+設定!$B$26))))*10^(設定!$B$27/20)),1,0))</f>
        <v>0</v>
      </c>
      <c r="G1584" s="33" t="n">
        <f aca="false">$G1583+IF($F1584=1,1,0)</f>
        <v>0</v>
      </c>
      <c r="H1584" s="0" t="str">
        <f aca="false">IF($F1584=1,$G1584,"")</f>
        <v/>
      </c>
    </row>
    <row r="1585" customFormat="false" ht="15" hidden="false" customHeight="false" outlineLevel="0" collapsed="false">
      <c r="A1585" s="30" t="n">
        <v>247.34375</v>
      </c>
      <c r="B1585" s="31" t="n">
        <v>13.9331</v>
      </c>
      <c r="C1585" s="32" t="n">
        <f aca="false">IF($A1585="","",IF(設定!$B$21="dB",10^($B1585/20),ABS($B1585)))</f>
        <v>4.97341843700672</v>
      </c>
      <c r="D1585" s="32" t="n">
        <f aca="false">IF($A1585="","",$A1585^2)</f>
        <v>61178.9306640625</v>
      </c>
      <c r="E1585" s="32" t="n">
        <f aca="false">IF($A1585="","",IF($C1585&lt;=0,"",1/$C1585^2))</f>
        <v>0.0404287207911808</v>
      </c>
      <c r="F1585" s="33" t="n">
        <f aca="false">IF(OR(ROW()-設定!$B$30&lt;2,ROW()+設定!$B$30&gt;13701,N($A1585)&lt;=0,N(INDEX($A$2:$A$13701,MIN(13700,MAX(1,ROW()-1+設定!$B$30))))&lt;=0,$A1585&lt;設定!$B$28,$A1585&gt;設定!$B$29),0,IF(AND($C1585&gt;=MAX(INDEX($C$1:$C$13701,MAX(1,ROW()-設定!$B$24)):INDEX($C$1:$C$13701,MAX(1,ROW()-1))),$C1585&gt;MAX(INDEX($C$1:$C$13701,MIN(13701,ROW()+1)):INDEX($C$1:$C$13701,MIN(13701,ROW()+設定!$B$24))),$C1585&gt;=設定!$B$32,$C1585&gt;=MAX(MIN(INDEX($C$1:$C$13701,MAX(1,ROW()-設定!$B$26)):INDEX($C$1:$C$13701,MAX(1,ROW()-1))),MIN(INDEX($C$1:$C$13701,MIN(13701,ROW()+1)):INDEX($C$1:$C$13701,MIN(13701,ROW()+設定!$B$26))))*10^(設定!$B$27/20)),1,0))</f>
        <v>0</v>
      </c>
      <c r="G1585" s="33" t="n">
        <f aca="false">$G1584+IF($F1585=1,1,0)</f>
        <v>0</v>
      </c>
      <c r="H1585" s="0" t="str">
        <f aca="false">IF($F1585=1,$G1585,"")</f>
        <v/>
      </c>
    </row>
    <row r="1586" customFormat="false" ht="15" hidden="false" customHeight="false" outlineLevel="0" collapsed="false">
      <c r="A1586" s="30" t="n">
        <v>247.5</v>
      </c>
      <c r="B1586" s="31" t="n">
        <v>14.0274</v>
      </c>
      <c r="C1586" s="32" t="n">
        <f aca="false">IF($A1586="","",IF(設定!$B$21="dB",10^($B1586/20),ABS($B1586)))</f>
        <v>5.02770745908332</v>
      </c>
      <c r="D1586" s="32" t="n">
        <f aca="false">IF($A1586="","",$A1586^2)</f>
        <v>61256.25</v>
      </c>
      <c r="E1586" s="32" t="n">
        <f aca="false">IF($A1586="","",IF($C1586&lt;=0,"",1/$C1586^2))</f>
        <v>0.0395603385907876</v>
      </c>
      <c r="F1586" s="33" t="n">
        <f aca="false">IF(OR(ROW()-設定!$B$30&lt;2,ROW()+設定!$B$30&gt;13701,N($A1586)&lt;=0,N(INDEX($A$2:$A$13701,MIN(13700,MAX(1,ROW()-1+設定!$B$30))))&lt;=0,$A1586&lt;設定!$B$28,$A1586&gt;設定!$B$29),0,IF(AND($C1586&gt;=MAX(INDEX($C$1:$C$13701,MAX(1,ROW()-設定!$B$24)):INDEX($C$1:$C$13701,MAX(1,ROW()-1))),$C1586&gt;MAX(INDEX($C$1:$C$13701,MIN(13701,ROW()+1)):INDEX($C$1:$C$13701,MIN(13701,ROW()+設定!$B$24))),$C1586&gt;=設定!$B$32,$C1586&gt;=MAX(MIN(INDEX($C$1:$C$13701,MAX(1,ROW()-設定!$B$26)):INDEX($C$1:$C$13701,MAX(1,ROW()-1))),MIN(INDEX($C$1:$C$13701,MIN(13701,ROW()+1)):INDEX($C$1:$C$13701,MIN(13701,ROW()+設定!$B$26))))*10^(設定!$B$27/20)),1,0))</f>
        <v>0</v>
      </c>
      <c r="G1586" s="33" t="n">
        <f aca="false">$G1585+IF($F1586=1,1,0)</f>
        <v>0</v>
      </c>
      <c r="H1586" s="0" t="str">
        <f aca="false">IF($F1586=1,$G1586,"")</f>
        <v/>
      </c>
    </row>
    <row r="1587" customFormat="false" ht="15" hidden="false" customHeight="false" outlineLevel="0" collapsed="false">
      <c r="A1587" s="30" t="n">
        <v>247.65625</v>
      </c>
      <c r="B1587" s="31" t="n">
        <v>14.1195</v>
      </c>
      <c r="C1587" s="32" t="n">
        <f aca="false">IF($A1587="","",IF(設定!$B$21="dB",10^($B1587/20),ABS($B1587)))</f>
        <v>5.08130191393552</v>
      </c>
      <c r="D1587" s="32" t="n">
        <f aca="false">IF($A1587="","",$A1587^2)</f>
        <v>61333.6181640625</v>
      </c>
      <c r="E1587" s="32" t="n">
        <f aca="false">IF($A1587="","",IF($C1587&lt;=0,"",1/$C1587^2))</f>
        <v>0.0387302232172234</v>
      </c>
      <c r="F1587" s="33" t="n">
        <f aca="false">IF(OR(ROW()-設定!$B$30&lt;2,ROW()+設定!$B$30&gt;13701,N($A1587)&lt;=0,N(INDEX($A$2:$A$13701,MIN(13700,MAX(1,ROW()-1+設定!$B$30))))&lt;=0,$A1587&lt;設定!$B$28,$A1587&gt;設定!$B$29),0,IF(AND($C1587&gt;=MAX(INDEX($C$1:$C$13701,MAX(1,ROW()-設定!$B$24)):INDEX($C$1:$C$13701,MAX(1,ROW()-1))),$C1587&gt;MAX(INDEX($C$1:$C$13701,MIN(13701,ROW()+1)):INDEX($C$1:$C$13701,MIN(13701,ROW()+設定!$B$24))),$C1587&gt;=設定!$B$32,$C1587&gt;=MAX(MIN(INDEX($C$1:$C$13701,MAX(1,ROW()-設定!$B$26)):INDEX($C$1:$C$13701,MAX(1,ROW()-1))),MIN(INDEX($C$1:$C$13701,MIN(13701,ROW()+1)):INDEX($C$1:$C$13701,MIN(13701,ROW()+設定!$B$26))))*10^(設定!$B$27/20)),1,0))</f>
        <v>0</v>
      </c>
      <c r="G1587" s="33" t="n">
        <f aca="false">$G1586+IF($F1587=1,1,0)</f>
        <v>0</v>
      </c>
      <c r="H1587" s="0" t="str">
        <f aca="false">IF($F1587=1,$G1587,"")</f>
        <v/>
      </c>
    </row>
    <row r="1588" customFormat="false" ht="15" hidden="false" customHeight="false" outlineLevel="0" collapsed="false">
      <c r="A1588" s="30" t="n">
        <v>247.8125</v>
      </c>
      <c r="B1588" s="31" t="n">
        <v>14.0619</v>
      </c>
      <c r="C1588" s="32" t="n">
        <f aca="false">IF($A1588="","",IF(設定!$B$21="dB",10^($B1588/20),ABS($B1588)))</f>
        <v>5.04771702068511</v>
      </c>
      <c r="D1588" s="32" t="n">
        <f aca="false">IF($A1588="","",$A1588^2)</f>
        <v>61411.03515625</v>
      </c>
      <c r="E1588" s="32" t="n">
        <f aca="false">IF($A1588="","",IF($C1588&lt;=0,"",1/$C1588^2))</f>
        <v>0.0392473194278684</v>
      </c>
      <c r="F1588" s="33" t="n">
        <f aca="false">IF(OR(ROW()-設定!$B$30&lt;2,ROW()+設定!$B$30&gt;13701,N($A1588)&lt;=0,N(INDEX($A$2:$A$13701,MIN(13700,MAX(1,ROW()-1+設定!$B$30))))&lt;=0,$A1588&lt;設定!$B$28,$A1588&gt;設定!$B$29),0,IF(AND($C1588&gt;=MAX(INDEX($C$1:$C$13701,MAX(1,ROW()-設定!$B$24)):INDEX($C$1:$C$13701,MAX(1,ROW()-1))),$C1588&gt;MAX(INDEX($C$1:$C$13701,MIN(13701,ROW()+1)):INDEX($C$1:$C$13701,MIN(13701,ROW()+設定!$B$24))),$C1588&gt;=設定!$B$32,$C1588&gt;=MAX(MIN(INDEX($C$1:$C$13701,MAX(1,ROW()-設定!$B$26)):INDEX($C$1:$C$13701,MAX(1,ROW()-1))),MIN(INDEX($C$1:$C$13701,MIN(13701,ROW()+1)):INDEX($C$1:$C$13701,MIN(13701,ROW()+設定!$B$26))))*10^(設定!$B$27/20)),1,0))</f>
        <v>0</v>
      </c>
      <c r="G1588" s="33" t="n">
        <f aca="false">$G1587+IF($F1588=1,1,0)</f>
        <v>0</v>
      </c>
      <c r="H1588" s="0" t="str">
        <f aca="false">IF($F1588=1,$G1588,"")</f>
        <v/>
      </c>
    </row>
    <row r="1589" customFormat="false" ht="15" hidden="false" customHeight="false" outlineLevel="0" collapsed="false">
      <c r="A1589" s="30" t="n">
        <v>247.96875</v>
      </c>
      <c r="B1589" s="31" t="n">
        <v>13.997</v>
      </c>
      <c r="C1589" s="32" t="n">
        <f aca="false">IF($A1589="","",IF(設定!$B$21="dB",10^($B1589/20),ABS($B1589)))</f>
        <v>5.0101415957988</v>
      </c>
      <c r="D1589" s="32" t="n">
        <f aca="false">IF($A1589="","",$A1589^2)</f>
        <v>61488.5009765625</v>
      </c>
      <c r="E1589" s="32" t="n">
        <f aca="false">IF($A1589="","",IF($C1589&lt;=0,"",1/$C1589^2))</f>
        <v>0.0398382268248835</v>
      </c>
      <c r="F1589" s="33" t="n">
        <f aca="false">IF(OR(ROW()-設定!$B$30&lt;2,ROW()+設定!$B$30&gt;13701,N($A1589)&lt;=0,N(INDEX($A$2:$A$13701,MIN(13700,MAX(1,ROW()-1+設定!$B$30))))&lt;=0,$A1589&lt;設定!$B$28,$A1589&gt;設定!$B$29),0,IF(AND($C1589&gt;=MAX(INDEX($C$1:$C$13701,MAX(1,ROW()-設定!$B$24)):INDEX($C$1:$C$13701,MAX(1,ROW()-1))),$C1589&gt;MAX(INDEX($C$1:$C$13701,MIN(13701,ROW()+1)):INDEX($C$1:$C$13701,MIN(13701,ROW()+設定!$B$24))),$C1589&gt;=設定!$B$32,$C1589&gt;=MAX(MIN(INDEX($C$1:$C$13701,MAX(1,ROW()-設定!$B$26)):INDEX($C$1:$C$13701,MAX(1,ROW()-1))),MIN(INDEX($C$1:$C$13701,MIN(13701,ROW()+1)):INDEX($C$1:$C$13701,MIN(13701,ROW()+設定!$B$26))))*10^(設定!$B$27/20)),1,0))</f>
        <v>0</v>
      </c>
      <c r="G1589" s="33" t="n">
        <f aca="false">$G1588+IF($F1589=1,1,0)</f>
        <v>0</v>
      </c>
      <c r="H1589" s="0" t="str">
        <f aca="false">IF($F1589=1,$G1589,"")</f>
        <v/>
      </c>
    </row>
    <row r="1590" customFormat="false" ht="15" hidden="false" customHeight="false" outlineLevel="0" collapsed="false">
      <c r="A1590" s="30" t="n">
        <v>248.125</v>
      </c>
      <c r="B1590" s="31" t="n">
        <v>14.2224</v>
      </c>
      <c r="C1590" s="32" t="n">
        <f aca="false">IF($A1590="","",IF(設定!$B$21="dB",10^($B1590/20),ABS($B1590)))</f>
        <v>5.14185706717078</v>
      </c>
      <c r="D1590" s="32" t="n">
        <f aca="false">IF($A1590="","",$A1590^2)</f>
        <v>61566.015625</v>
      </c>
      <c r="E1590" s="32" t="n">
        <f aca="false">IF($A1590="","",IF($C1590&lt;=0,"",1/$C1590^2))</f>
        <v>0.0378233507391624</v>
      </c>
      <c r="F1590" s="33" t="n">
        <f aca="false">IF(OR(ROW()-設定!$B$30&lt;2,ROW()+設定!$B$30&gt;13701,N($A1590)&lt;=0,N(INDEX($A$2:$A$13701,MIN(13700,MAX(1,ROW()-1+設定!$B$30))))&lt;=0,$A1590&lt;設定!$B$28,$A1590&gt;設定!$B$29),0,IF(AND($C1590&gt;=MAX(INDEX($C$1:$C$13701,MAX(1,ROW()-設定!$B$24)):INDEX($C$1:$C$13701,MAX(1,ROW()-1))),$C1590&gt;MAX(INDEX($C$1:$C$13701,MIN(13701,ROW()+1)):INDEX($C$1:$C$13701,MIN(13701,ROW()+設定!$B$24))),$C1590&gt;=設定!$B$32,$C1590&gt;=MAX(MIN(INDEX($C$1:$C$13701,MAX(1,ROW()-設定!$B$26)):INDEX($C$1:$C$13701,MAX(1,ROW()-1))),MIN(INDEX($C$1:$C$13701,MIN(13701,ROW()+1)):INDEX($C$1:$C$13701,MIN(13701,ROW()+設定!$B$26))))*10^(設定!$B$27/20)),1,0))</f>
        <v>0</v>
      </c>
      <c r="G1590" s="33" t="n">
        <f aca="false">$G1589+IF($F1590=1,1,0)</f>
        <v>0</v>
      </c>
      <c r="H1590" s="0" t="str">
        <f aca="false">IF($F1590=1,$G1590,"")</f>
        <v/>
      </c>
    </row>
    <row r="1591" customFormat="false" ht="15" hidden="false" customHeight="false" outlineLevel="0" collapsed="false">
      <c r="A1591" s="30" t="n">
        <v>248.28125</v>
      </c>
      <c r="B1591" s="31" t="n">
        <v>14.071</v>
      </c>
      <c r="C1591" s="32" t="n">
        <f aca="false">IF($A1591="","",IF(設定!$B$21="dB",10^($B1591/20),ABS($B1591)))</f>
        <v>5.05300816497845</v>
      </c>
      <c r="D1591" s="32" t="n">
        <f aca="false">IF($A1591="","",$A1591^2)</f>
        <v>61643.5791015625</v>
      </c>
      <c r="E1591" s="32" t="n">
        <f aca="false">IF($A1591="","",IF($C1591&lt;=0,"",1/$C1591^2))</f>
        <v>0.0391651685591211</v>
      </c>
      <c r="F1591" s="33" t="n">
        <f aca="false">IF(OR(ROW()-設定!$B$30&lt;2,ROW()+設定!$B$30&gt;13701,N($A1591)&lt;=0,N(INDEX($A$2:$A$13701,MIN(13700,MAX(1,ROW()-1+設定!$B$30))))&lt;=0,$A1591&lt;設定!$B$28,$A1591&gt;設定!$B$29),0,IF(AND($C1591&gt;=MAX(INDEX($C$1:$C$13701,MAX(1,ROW()-設定!$B$24)):INDEX($C$1:$C$13701,MAX(1,ROW()-1))),$C1591&gt;MAX(INDEX($C$1:$C$13701,MIN(13701,ROW()+1)):INDEX($C$1:$C$13701,MIN(13701,ROW()+設定!$B$24))),$C1591&gt;=設定!$B$32,$C1591&gt;=MAX(MIN(INDEX($C$1:$C$13701,MAX(1,ROW()-設定!$B$26)):INDEX($C$1:$C$13701,MAX(1,ROW()-1))),MIN(INDEX($C$1:$C$13701,MIN(13701,ROW()+1)):INDEX($C$1:$C$13701,MIN(13701,ROW()+設定!$B$26))))*10^(設定!$B$27/20)),1,0))</f>
        <v>0</v>
      </c>
      <c r="G1591" s="33" t="n">
        <f aca="false">$G1590+IF($F1591=1,1,0)</f>
        <v>0</v>
      </c>
      <c r="H1591" s="0" t="str">
        <f aca="false">IF($F1591=1,$G1591,"")</f>
        <v/>
      </c>
    </row>
    <row r="1592" customFormat="false" ht="15" hidden="false" customHeight="false" outlineLevel="0" collapsed="false">
      <c r="A1592" s="30" t="n">
        <v>248.4375</v>
      </c>
      <c r="B1592" s="31" t="n">
        <v>13.9646</v>
      </c>
      <c r="C1592" s="32" t="n">
        <f aca="false">IF($A1592="","",IF(設定!$B$21="dB",10^($B1592/20),ABS($B1592)))</f>
        <v>4.99148763949841</v>
      </c>
      <c r="D1592" s="32" t="n">
        <f aca="false">IF($A1592="","",$A1592^2)</f>
        <v>61721.19140625</v>
      </c>
      <c r="E1592" s="32" t="n">
        <f aca="false">IF($A1592="","",IF($C1592&lt;=0,"",1/$C1592^2))</f>
        <v>0.0401365463685735</v>
      </c>
      <c r="F1592" s="33" t="n">
        <f aca="false">IF(OR(ROW()-設定!$B$30&lt;2,ROW()+設定!$B$30&gt;13701,N($A1592)&lt;=0,N(INDEX($A$2:$A$13701,MIN(13700,MAX(1,ROW()-1+設定!$B$30))))&lt;=0,$A1592&lt;設定!$B$28,$A1592&gt;設定!$B$29),0,IF(AND($C1592&gt;=MAX(INDEX($C$1:$C$13701,MAX(1,ROW()-設定!$B$24)):INDEX($C$1:$C$13701,MAX(1,ROW()-1))),$C1592&gt;MAX(INDEX($C$1:$C$13701,MIN(13701,ROW()+1)):INDEX($C$1:$C$13701,MIN(13701,ROW()+設定!$B$24))),$C1592&gt;=設定!$B$32,$C1592&gt;=MAX(MIN(INDEX($C$1:$C$13701,MAX(1,ROW()-設定!$B$26)):INDEX($C$1:$C$13701,MAX(1,ROW()-1))),MIN(INDEX($C$1:$C$13701,MIN(13701,ROW()+1)):INDEX($C$1:$C$13701,MIN(13701,ROW()+設定!$B$26))))*10^(設定!$B$27/20)),1,0))</f>
        <v>0</v>
      </c>
      <c r="G1592" s="33" t="n">
        <f aca="false">$G1591+IF($F1592=1,1,0)</f>
        <v>0</v>
      </c>
      <c r="H1592" s="0" t="str">
        <f aca="false">IF($F1592=1,$G1592,"")</f>
        <v/>
      </c>
    </row>
    <row r="1593" customFormat="false" ht="15" hidden="false" customHeight="false" outlineLevel="0" collapsed="false">
      <c r="A1593" s="30" t="n">
        <v>248.59375</v>
      </c>
      <c r="B1593" s="31" t="n">
        <v>14.083</v>
      </c>
      <c r="C1593" s="32" t="n">
        <f aca="false">IF($A1593="","",IF(設定!$B$21="dB",10^($B1593/20),ABS($B1593)))</f>
        <v>5.05999397826144</v>
      </c>
      <c r="D1593" s="32" t="n">
        <f aca="false">IF($A1593="","",$A1593^2)</f>
        <v>61798.8525390625</v>
      </c>
      <c r="E1593" s="32" t="n">
        <f aca="false">IF($A1593="","",IF($C1593&lt;=0,"",1/$C1593^2))</f>
        <v>0.0390571005693756</v>
      </c>
      <c r="F1593" s="33" t="n">
        <f aca="false">IF(OR(ROW()-設定!$B$30&lt;2,ROW()+設定!$B$30&gt;13701,N($A1593)&lt;=0,N(INDEX($A$2:$A$13701,MIN(13700,MAX(1,ROW()-1+設定!$B$30))))&lt;=0,$A1593&lt;設定!$B$28,$A1593&gt;設定!$B$29),0,IF(AND($C1593&gt;=MAX(INDEX($C$1:$C$13701,MAX(1,ROW()-設定!$B$24)):INDEX($C$1:$C$13701,MAX(1,ROW()-1))),$C1593&gt;MAX(INDEX($C$1:$C$13701,MIN(13701,ROW()+1)):INDEX($C$1:$C$13701,MIN(13701,ROW()+設定!$B$24))),$C1593&gt;=設定!$B$32,$C1593&gt;=MAX(MIN(INDEX($C$1:$C$13701,MAX(1,ROW()-設定!$B$26)):INDEX($C$1:$C$13701,MAX(1,ROW()-1))),MIN(INDEX($C$1:$C$13701,MIN(13701,ROW()+1)):INDEX($C$1:$C$13701,MIN(13701,ROW()+設定!$B$26))))*10^(設定!$B$27/20)),1,0))</f>
        <v>0</v>
      </c>
      <c r="G1593" s="33" t="n">
        <f aca="false">$G1592+IF($F1593=1,1,0)</f>
        <v>0</v>
      </c>
      <c r="H1593" s="0" t="str">
        <f aca="false">IF($F1593=1,$G1593,"")</f>
        <v/>
      </c>
    </row>
    <row r="1594" customFormat="false" ht="15" hidden="false" customHeight="false" outlineLevel="0" collapsed="false">
      <c r="A1594" s="30" t="n">
        <v>248.75</v>
      </c>
      <c r="B1594" s="31" t="n">
        <v>14.0516</v>
      </c>
      <c r="C1594" s="32" t="n">
        <f aca="false">IF($A1594="","",IF(設定!$B$21="dB",10^($B1594/20),ABS($B1594)))</f>
        <v>5.04173482737001</v>
      </c>
      <c r="D1594" s="32" t="n">
        <f aca="false">IF($A1594="","",$A1594^2)</f>
        <v>61876.5625</v>
      </c>
      <c r="E1594" s="32" t="n">
        <f aca="false">IF($A1594="","",IF($C1594&lt;=0,"",1/$C1594^2))</f>
        <v>0.0393405112954562</v>
      </c>
      <c r="F1594" s="33" t="n">
        <f aca="false">IF(OR(ROW()-設定!$B$30&lt;2,ROW()+設定!$B$30&gt;13701,N($A1594)&lt;=0,N(INDEX($A$2:$A$13701,MIN(13700,MAX(1,ROW()-1+設定!$B$30))))&lt;=0,$A1594&lt;設定!$B$28,$A1594&gt;設定!$B$29),0,IF(AND($C1594&gt;=MAX(INDEX($C$1:$C$13701,MAX(1,ROW()-設定!$B$24)):INDEX($C$1:$C$13701,MAX(1,ROW()-1))),$C1594&gt;MAX(INDEX($C$1:$C$13701,MIN(13701,ROW()+1)):INDEX($C$1:$C$13701,MIN(13701,ROW()+設定!$B$24))),$C1594&gt;=設定!$B$32,$C1594&gt;=MAX(MIN(INDEX($C$1:$C$13701,MAX(1,ROW()-設定!$B$26)):INDEX($C$1:$C$13701,MAX(1,ROW()-1))),MIN(INDEX($C$1:$C$13701,MIN(13701,ROW()+1)):INDEX($C$1:$C$13701,MIN(13701,ROW()+設定!$B$26))))*10^(設定!$B$27/20)),1,0))</f>
        <v>0</v>
      </c>
      <c r="G1594" s="33" t="n">
        <f aca="false">$G1593+IF($F1594=1,1,0)</f>
        <v>0</v>
      </c>
      <c r="H1594" s="0" t="str">
        <f aca="false">IF($F1594=1,$G1594,"")</f>
        <v/>
      </c>
    </row>
    <row r="1595" customFormat="false" ht="15" hidden="false" customHeight="false" outlineLevel="0" collapsed="false">
      <c r="A1595" s="30" t="n">
        <v>248.90625</v>
      </c>
      <c r="B1595" s="31" t="n">
        <v>13.9179</v>
      </c>
      <c r="C1595" s="32" t="n">
        <f aca="false">IF($A1595="","",IF(設定!$B$21="dB",10^($B1595/20),ABS($B1595)))</f>
        <v>4.96472274124878</v>
      </c>
      <c r="D1595" s="32" t="n">
        <f aca="false">IF($A1595="","",$A1595^2)</f>
        <v>61954.3212890625</v>
      </c>
      <c r="E1595" s="32" t="n">
        <f aca="false">IF($A1595="","",IF($C1595&lt;=0,"",1/$C1595^2))</f>
        <v>0.0405704663623602</v>
      </c>
      <c r="F1595" s="33" t="n">
        <f aca="false">IF(OR(ROW()-設定!$B$30&lt;2,ROW()+設定!$B$30&gt;13701,N($A1595)&lt;=0,N(INDEX($A$2:$A$13701,MIN(13700,MAX(1,ROW()-1+設定!$B$30))))&lt;=0,$A1595&lt;設定!$B$28,$A1595&gt;設定!$B$29),0,IF(AND($C1595&gt;=MAX(INDEX($C$1:$C$13701,MAX(1,ROW()-設定!$B$24)):INDEX($C$1:$C$13701,MAX(1,ROW()-1))),$C1595&gt;MAX(INDEX($C$1:$C$13701,MIN(13701,ROW()+1)):INDEX($C$1:$C$13701,MIN(13701,ROW()+設定!$B$24))),$C1595&gt;=設定!$B$32,$C1595&gt;=MAX(MIN(INDEX($C$1:$C$13701,MAX(1,ROW()-設定!$B$26)):INDEX($C$1:$C$13701,MAX(1,ROW()-1))),MIN(INDEX($C$1:$C$13701,MIN(13701,ROW()+1)):INDEX($C$1:$C$13701,MIN(13701,ROW()+設定!$B$26))))*10^(設定!$B$27/20)),1,0))</f>
        <v>0</v>
      </c>
      <c r="G1595" s="33" t="n">
        <f aca="false">$G1594+IF($F1595=1,1,0)</f>
        <v>0</v>
      </c>
      <c r="H1595" s="0" t="str">
        <f aca="false">IF($F1595=1,$G1595,"")</f>
        <v/>
      </c>
    </row>
    <row r="1596" customFormat="false" ht="15" hidden="false" customHeight="false" outlineLevel="0" collapsed="false">
      <c r="A1596" s="30" t="n">
        <v>249.0625</v>
      </c>
      <c r="B1596" s="31" t="n">
        <v>14.0207</v>
      </c>
      <c r="C1596" s="32" t="n">
        <f aca="false">IF($A1596="","",IF(設定!$B$21="dB",10^($B1596/20),ABS($B1596)))</f>
        <v>5.02383075183282</v>
      </c>
      <c r="D1596" s="32" t="n">
        <f aca="false">IF($A1596="","",$A1596^2)</f>
        <v>62032.12890625</v>
      </c>
      <c r="E1596" s="32" t="n">
        <f aca="false">IF($A1596="","",IF($C1596&lt;=0,"",1/$C1596^2))</f>
        <v>0.0396214166930071</v>
      </c>
      <c r="F1596" s="33" t="n">
        <f aca="false">IF(OR(ROW()-設定!$B$30&lt;2,ROW()+設定!$B$30&gt;13701,N($A1596)&lt;=0,N(INDEX($A$2:$A$13701,MIN(13700,MAX(1,ROW()-1+設定!$B$30))))&lt;=0,$A1596&lt;設定!$B$28,$A1596&gt;設定!$B$29),0,IF(AND($C1596&gt;=MAX(INDEX($C$1:$C$13701,MAX(1,ROW()-設定!$B$24)):INDEX($C$1:$C$13701,MAX(1,ROW()-1))),$C1596&gt;MAX(INDEX($C$1:$C$13701,MIN(13701,ROW()+1)):INDEX($C$1:$C$13701,MIN(13701,ROW()+設定!$B$24))),$C1596&gt;=設定!$B$32,$C1596&gt;=MAX(MIN(INDEX($C$1:$C$13701,MAX(1,ROW()-設定!$B$26)):INDEX($C$1:$C$13701,MAX(1,ROW()-1))),MIN(INDEX($C$1:$C$13701,MIN(13701,ROW()+1)):INDEX($C$1:$C$13701,MIN(13701,ROW()+設定!$B$26))))*10^(設定!$B$27/20)),1,0))</f>
        <v>0</v>
      </c>
      <c r="G1596" s="33" t="n">
        <f aca="false">$G1595+IF($F1596=1,1,0)</f>
        <v>0</v>
      </c>
      <c r="H1596" s="0" t="str">
        <f aca="false">IF($F1596=1,$G1596,"")</f>
        <v/>
      </c>
    </row>
    <row r="1597" customFormat="false" ht="15" hidden="false" customHeight="false" outlineLevel="0" collapsed="false">
      <c r="A1597" s="30" t="n">
        <v>249.21875</v>
      </c>
      <c r="B1597" s="31" t="n">
        <v>13.9975</v>
      </c>
      <c r="C1597" s="32" t="n">
        <f aca="false">IF($A1597="","",IF(設定!$B$21="dB",10^($B1597/20),ABS($B1597)))</f>
        <v>5.01043001103378</v>
      </c>
      <c r="D1597" s="32" t="n">
        <f aca="false">IF($A1597="","",$A1597^2)</f>
        <v>62109.9853515625</v>
      </c>
      <c r="E1597" s="32" t="n">
        <f aca="false">IF($A1597="","",IF($C1597&lt;=0,"",1/$C1597^2))</f>
        <v>0.0398336405435352</v>
      </c>
      <c r="F1597" s="33" t="n">
        <f aca="false">IF(OR(ROW()-設定!$B$30&lt;2,ROW()+設定!$B$30&gt;13701,N($A1597)&lt;=0,N(INDEX($A$2:$A$13701,MIN(13700,MAX(1,ROW()-1+設定!$B$30))))&lt;=0,$A1597&lt;設定!$B$28,$A1597&gt;設定!$B$29),0,IF(AND($C1597&gt;=MAX(INDEX($C$1:$C$13701,MAX(1,ROW()-設定!$B$24)):INDEX($C$1:$C$13701,MAX(1,ROW()-1))),$C1597&gt;MAX(INDEX($C$1:$C$13701,MIN(13701,ROW()+1)):INDEX($C$1:$C$13701,MIN(13701,ROW()+設定!$B$24))),$C1597&gt;=設定!$B$32,$C1597&gt;=MAX(MIN(INDEX($C$1:$C$13701,MAX(1,ROW()-設定!$B$26)):INDEX($C$1:$C$13701,MAX(1,ROW()-1))),MIN(INDEX($C$1:$C$13701,MIN(13701,ROW()+1)):INDEX($C$1:$C$13701,MIN(13701,ROW()+設定!$B$26))))*10^(設定!$B$27/20)),1,0))</f>
        <v>0</v>
      </c>
      <c r="G1597" s="33" t="n">
        <f aca="false">$G1596+IF($F1597=1,1,0)</f>
        <v>0</v>
      </c>
      <c r="H1597" s="0" t="str">
        <f aca="false">IF($F1597=1,$G1597,"")</f>
        <v/>
      </c>
    </row>
    <row r="1598" customFormat="false" ht="15" hidden="false" customHeight="false" outlineLevel="0" collapsed="false">
      <c r="A1598" s="30" t="n">
        <v>249.375</v>
      </c>
      <c r="B1598" s="31" t="n">
        <v>13.8048</v>
      </c>
      <c r="C1598" s="32" t="n">
        <f aca="false">IF($A1598="","",IF(設定!$B$21="dB",10^($B1598/20),ABS($B1598)))</f>
        <v>4.90049555946839</v>
      </c>
      <c r="D1598" s="32" t="n">
        <f aca="false">IF($A1598="","",$A1598^2)</f>
        <v>62187.890625</v>
      </c>
      <c r="E1598" s="32" t="n">
        <f aca="false">IF($A1598="","",IF($C1598&lt;=0,"",1/$C1598^2))</f>
        <v>0.0416408896921992</v>
      </c>
      <c r="F1598" s="33" t="n">
        <f aca="false">IF(OR(ROW()-設定!$B$30&lt;2,ROW()+設定!$B$30&gt;13701,N($A1598)&lt;=0,N(INDEX($A$2:$A$13701,MIN(13700,MAX(1,ROW()-1+設定!$B$30))))&lt;=0,$A1598&lt;設定!$B$28,$A1598&gt;設定!$B$29),0,IF(AND($C1598&gt;=MAX(INDEX($C$1:$C$13701,MAX(1,ROW()-設定!$B$24)):INDEX($C$1:$C$13701,MAX(1,ROW()-1))),$C1598&gt;MAX(INDEX($C$1:$C$13701,MIN(13701,ROW()+1)):INDEX($C$1:$C$13701,MIN(13701,ROW()+設定!$B$24))),$C1598&gt;=設定!$B$32,$C1598&gt;=MAX(MIN(INDEX($C$1:$C$13701,MAX(1,ROW()-設定!$B$26)):INDEX($C$1:$C$13701,MAX(1,ROW()-1))),MIN(INDEX($C$1:$C$13701,MIN(13701,ROW()+1)):INDEX($C$1:$C$13701,MIN(13701,ROW()+設定!$B$26))))*10^(設定!$B$27/20)),1,0))</f>
        <v>0</v>
      </c>
      <c r="G1598" s="33" t="n">
        <f aca="false">$G1597+IF($F1598=1,1,0)</f>
        <v>0</v>
      </c>
      <c r="H1598" s="0" t="str">
        <f aca="false">IF($F1598=1,$G1598,"")</f>
        <v/>
      </c>
    </row>
    <row r="1599" customFormat="false" ht="15" hidden="false" customHeight="false" outlineLevel="0" collapsed="false">
      <c r="A1599" s="30" t="n">
        <v>249.53125</v>
      </c>
      <c r="B1599" s="31" t="n">
        <v>14.0019</v>
      </c>
      <c r="C1599" s="32" t="n">
        <f aca="false">IF($A1599="","",IF(設定!$B$21="dB",10^($B1599/20),ABS($B1599)))</f>
        <v>5.01296878112989</v>
      </c>
      <c r="D1599" s="32" t="n">
        <f aca="false">IF($A1599="","",$A1599^2)</f>
        <v>62265.8447265625</v>
      </c>
      <c r="E1599" s="32" t="n">
        <f aca="false">IF($A1599="","",IF($C1599&lt;=0,"",1/$C1599^2))</f>
        <v>0.0397933040275601</v>
      </c>
      <c r="F1599" s="33" t="n">
        <f aca="false">IF(OR(ROW()-設定!$B$30&lt;2,ROW()+設定!$B$30&gt;13701,N($A1599)&lt;=0,N(INDEX($A$2:$A$13701,MIN(13700,MAX(1,ROW()-1+設定!$B$30))))&lt;=0,$A1599&lt;設定!$B$28,$A1599&gt;設定!$B$29),0,IF(AND($C1599&gt;=MAX(INDEX($C$1:$C$13701,MAX(1,ROW()-設定!$B$24)):INDEX($C$1:$C$13701,MAX(1,ROW()-1))),$C1599&gt;MAX(INDEX($C$1:$C$13701,MIN(13701,ROW()+1)):INDEX($C$1:$C$13701,MIN(13701,ROW()+設定!$B$24))),$C1599&gt;=設定!$B$32,$C1599&gt;=MAX(MIN(INDEX($C$1:$C$13701,MAX(1,ROW()-設定!$B$26)):INDEX($C$1:$C$13701,MAX(1,ROW()-1))),MIN(INDEX($C$1:$C$13701,MIN(13701,ROW()+1)):INDEX($C$1:$C$13701,MIN(13701,ROW()+設定!$B$26))))*10^(設定!$B$27/20)),1,0))</f>
        <v>0</v>
      </c>
      <c r="G1599" s="33" t="n">
        <f aca="false">$G1598+IF($F1599=1,1,0)</f>
        <v>0</v>
      </c>
      <c r="H1599" s="0" t="str">
        <f aca="false">IF($F1599=1,$G1599,"")</f>
        <v/>
      </c>
    </row>
    <row r="1600" customFormat="false" ht="15" hidden="false" customHeight="false" outlineLevel="0" collapsed="false">
      <c r="A1600" s="30" t="n">
        <v>249.6875</v>
      </c>
      <c r="B1600" s="31" t="n">
        <v>13.9929</v>
      </c>
      <c r="C1600" s="32" t="n">
        <f aca="false">IF($A1600="","",IF(設定!$B$21="dB",10^($B1600/20),ABS($B1600)))</f>
        <v>5.00777721701427</v>
      </c>
      <c r="D1600" s="32" t="n">
        <f aca="false">IF($A1600="","",$A1600^2)</f>
        <v>62343.84765625</v>
      </c>
      <c r="E1600" s="32" t="n">
        <f aca="false">IF($A1600="","",IF($C1600&lt;=0,"",1/$C1600^2))</f>
        <v>0.0398758542553223</v>
      </c>
      <c r="F1600" s="33" t="n">
        <f aca="false">IF(OR(ROW()-設定!$B$30&lt;2,ROW()+設定!$B$30&gt;13701,N($A1600)&lt;=0,N(INDEX($A$2:$A$13701,MIN(13700,MAX(1,ROW()-1+設定!$B$30))))&lt;=0,$A1600&lt;設定!$B$28,$A1600&gt;設定!$B$29),0,IF(AND($C1600&gt;=MAX(INDEX($C$1:$C$13701,MAX(1,ROW()-設定!$B$24)):INDEX($C$1:$C$13701,MAX(1,ROW()-1))),$C1600&gt;MAX(INDEX($C$1:$C$13701,MIN(13701,ROW()+1)):INDEX($C$1:$C$13701,MIN(13701,ROW()+設定!$B$24))),$C1600&gt;=設定!$B$32,$C1600&gt;=MAX(MIN(INDEX($C$1:$C$13701,MAX(1,ROW()-設定!$B$26)):INDEX($C$1:$C$13701,MAX(1,ROW()-1))),MIN(INDEX($C$1:$C$13701,MIN(13701,ROW()+1)):INDEX($C$1:$C$13701,MIN(13701,ROW()+設定!$B$26))))*10^(設定!$B$27/20)),1,0))</f>
        <v>0</v>
      </c>
      <c r="G1600" s="33" t="n">
        <f aca="false">$G1599+IF($F1600=1,1,0)</f>
        <v>0</v>
      </c>
      <c r="H1600" s="0" t="str">
        <f aca="false">IF($F1600=1,$G1600,"")</f>
        <v/>
      </c>
    </row>
    <row r="1601" customFormat="false" ht="15" hidden="false" customHeight="false" outlineLevel="0" collapsed="false">
      <c r="A1601" s="30" t="n">
        <v>249.84375</v>
      </c>
      <c r="B1601" s="31" t="n">
        <v>13.979</v>
      </c>
      <c r="C1601" s="32" t="n">
        <f aca="false">IF($A1601="","",IF(設定!$B$21="dB",10^($B1601/20),ABS($B1601)))</f>
        <v>4.99976969687456</v>
      </c>
      <c r="D1601" s="32" t="n">
        <f aca="false">IF($A1601="","",$A1601^2)</f>
        <v>62421.8994140625</v>
      </c>
      <c r="E1601" s="32" t="n">
        <f aca="false">IF($A1601="","",IF($C1601&lt;=0,"",1/$C1601^2))</f>
        <v>0.0400036851046125</v>
      </c>
      <c r="F1601" s="33" t="n">
        <f aca="false">IF(OR(ROW()-設定!$B$30&lt;2,ROW()+設定!$B$30&gt;13701,N($A1601)&lt;=0,N(INDEX($A$2:$A$13701,MIN(13700,MAX(1,ROW()-1+設定!$B$30))))&lt;=0,$A1601&lt;設定!$B$28,$A1601&gt;設定!$B$29),0,IF(AND($C1601&gt;=MAX(INDEX($C$1:$C$13701,MAX(1,ROW()-設定!$B$24)):INDEX($C$1:$C$13701,MAX(1,ROW()-1))),$C1601&gt;MAX(INDEX($C$1:$C$13701,MIN(13701,ROW()+1)):INDEX($C$1:$C$13701,MIN(13701,ROW()+設定!$B$24))),$C1601&gt;=設定!$B$32,$C1601&gt;=MAX(MIN(INDEX($C$1:$C$13701,MAX(1,ROW()-設定!$B$26)):INDEX($C$1:$C$13701,MAX(1,ROW()-1))),MIN(INDEX($C$1:$C$13701,MIN(13701,ROW()+1)):INDEX($C$1:$C$13701,MIN(13701,ROW()+設定!$B$26))))*10^(設定!$B$27/20)),1,0))</f>
        <v>0</v>
      </c>
      <c r="G1601" s="33" t="n">
        <f aca="false">$G1600+IF($F1601=1,1,0)</f>
        <v>0</v>
      </c>
      <c r="H1601" s="0" t="str">
        <f aca="false">IF($F1601=1,$G1601,"")</f>
        <v/>
      </c>
    </row>
    <row r="1602" customFormat="false" ht="15" hidden="false" customHeight="false" outlineLevel="0" collapsed="false">
      <c r="A1602" s="30" t="n">
        <v>250</v>
      </c>
      <c r="B1602" s="31" t="n">
        <v>13.8502</v>
      </c>
      <c r="C1602" s="32" t="n">
        <f aca="false">IF($A1602="","",IF(設定!$B$21="dB",10^($B1602/20),ABS($B1602)))</f>
        <v>4.92617686160395</v>
      </c>
      <c r="D1602" s="32" t="n">
        <f aca="false">IF($A1602="","",$A1602^2)</f>
        <v>62500</v>
      </c>
      <c r="E1602" s="32" t="n">
        <f aca="false">IF($A1602="","",IF($C1602&lt;=0,"",1/$C1602^2))</f>
        <v>0.0412078541742217</v>
      </c>
      <c r="F1602" s="33" t="n">
        <f aca="false">IF(OR(ROW()-設定!$B$30&lt;2,ROW()+設定!$B$30&gt;13701,N($A1602)&lt;=0,N(INDEX($A$2:$A$13701,MIN(13700,MAX(1,ROW()-1+設定!$B$30))))&lt;=0,$A1602&lt;設定!$B$28,$A1602&gt;設定!$B$29),0,IF(AND($C1602&gt;=MAX(INDEX($C$1:$C$13701,MAX(1,ROW()-設定!$B$24)):INDEX($C$1:$C$13701,MAX(1,ROW()-1))),$C1602&gt;MAX(INDEX($C$1:$C$13701,MIN(13701,ROW()+1)):INDEX($C$1:$C$13701,MIN(13701,ROW()+設定!$B$24))),$C1602&gt;=設定!$B$32,$C1602&gt;=MAX(MIN(INDEX($C$1:$C$13701,MAX(1,ROW()-設定!$B$26)):INDEX($C$1:$C$13701,MAX(1,ROW()-1))),MIN(INDEX($C$1:$C$13701,MIN(13701,ROW()+1)):INDEX($C$1:$C$13701,MIN(13701,ROW()+設定!$B$26))))*10^(設定!$B$27/20)),1,0))</f>
        <v>0</v>
      </c>
      <c r="G1602" s="33" t="n">
        <f aca="false">$G1601+IF($F1602=1,1,0)</f>
        <v>0</v>
      </c>
      <c r="H1602" s="0" t="str">
        <f aca="false">IF($F1602=1,$G1602,"")</f>
        <v/>
      </c>
    </row>
    <row r="1603" customFormat="false" ht="15" hidden="false" customHeight="false" outlineLevel="0" collapsed="false">
      <c r="A1603" s="30" t="n">
        <v>250.15625</v>
      </c>
      <c r="B1603" s="31" t="n">
        <v>13.9927</v>
      </c>
      <c r="C1603" s="32" t="n">
        <f aca="false">IF($A1603="","",IF(設定!$B$21="dB",10^($B1603/20),ABS($B1603)))</f>
        <v>5.00766191001011</v>
      </c>
      <c r="D1603" s="32" t="n">
        <f aca="false">IF($A1603="","",$A1603^2)</f>
        <v>62578.1494140625</v>
      </c>
      <c r="E1603" s="32" t="n">
        <f aca="false">IF($A1603="","",IF($C1603&lt;=0,"",1/$C1603^2))</f>
        <v>0.0398776906485581</v>
      </c>
      <c r="F1603" s="33" t="n">
        <f aca="false">IF(OR(ROW()-設定!$B$30&lt;2,ROW()+設定!$B$30&gt;13701,N($A1603)&lt;=0,N(INDEX($A$2:$A$13701,MIN(13700,MAX(1,ROW()-1+設定!$B$30))))&lt;=0,$A1603&lt;設定!$B$28,$A1603&gt;設定!$B$29),0,IF(AND($C1603&gt;=MAX(INDEX($C$1:$C$13701,MAX(1,ROW()-設定!$B$24)):INDEX($C$1:$C$13701,MAX(1,ROW()-1))),$C1603&gt;MAX(INDEX($C$1:$C$13701,MIN(13701,ROW()+1)):INDEX($C$1:$C$13701,MIN(13701,ROW()+設定!$B$24))),$C1603&gt;=設定!$B$32,$C1603&gt;=MAX(MIN(INDEX($C$1:$C$13701,MAX(1,ROW()-設定!$B$26)):INDEX($C$1:$C$13701,MAX(1,ROW()-1))),MIN(INDEX($C$1:$C$13701,MIN(13701,ROW()+1)):INDEX($C$1:$C$13701,MIN(13701,ROW()+設定!$B$26))))*10^(設定!$B$27/20)),1,0))</f>
        <v>0</v>
      </c>
      <c r="G1603" s="33" t="n">
        <f aca="false">$G1602+IF($F1603=1,1,0)</f>
        <v>0</v>
      </c>
      <c r="H1603" s="0" t="str">
        <f aca="false">IF($F1603=1,$G1603,"")</f>
        <v/>
      </c>
    </row>
    <row r="1604" customFormat="false" ht="15" hidden="false" customHeight="false" outlineLevel="0" collapsed="false">
      <c r="A1604" s="30" t="n">
        <v>250.3125</v>
      </c>
      <c r="B1604" s="31" t="n">
        <v>14.0294</v>
      </c>
      <c r="C1604" s="32" t="n">
        <f aca="false">IF($A1604="","",IF(設定!$B$21="dB",10^($B1604/20),ABS($B1604)))</f>
        <v>5.02886526480024</v>
      </c>
      <c r="D1604" s="32" t="n">
        <f aca="false">IF($A1604="","",$A1604^2)</f>
        <v>62656.34765625</v>
      </c>
      <c r="E1604" s="32" t="n">
        <f aca="false">IF($A1604="","",IF($C1604&lt;=0,"",1/$C1604^2))</f>
        <v>0.0395421245758588</v>
      </c>
      <c r="F1604" s="33" t="n">
        <f aca="false">IF(OR(ROW()-設定!$B$30&lt;2,ROW()+設定!$B$30&gt;13701,N($A1604)&lt;=0,N(INDEX($A$2:$A$13701,MIN(13700,MAX(1,ROW()-1+設定!$B$30))))&lt;=0,$A1604&lt;設定!$B$28,$A1604&gt;設定!$B$29),0,IF(AND($C1604&gt;=MAX(INDEX($C$1:$C$13701,MAX(1,ROW()-設定!$B$24)):INDEX($C$1:$C$13701,MAX(1,ROW()-1))),$C1604&gt;MAX(INDEX($C$1:$C$13701,MIN(13701,ROW()+1)):INDEX($C$1:$C$13701,MIN(13701,ROW()+設定!$B$24))),$C1604&gt;=設定!$B$32,$C1604&gt;=MAX(MIN(INDEX($C$1:$C$13701,MAX(1,ROW()-設定!$B$26)):INDEX($C$1:$C$13701,MAX(1,ROW()-1))),MIN(INDEX($C$1:$C$13701,MIN(13701,ROW()+1)):INDEX($C$1:$C$13701,MIN(13701,ROW()+設定!$B$26))))*10^(設定!$B$27/20)),1,0))</f>
        <v>0</v>
      </c>
      <c r="G1604" s="33" t="n">
        <f aca="false">$G1603+IF($F1604=1,1,0)</f>
        <v>0</v>
      </c>
      <c r="H1604" s="0" t="str">
        <f aca="false">IF($F1604=1,$G1604,"")</f>
        <v/>
      </c>
    </row>
    <row r="1605" customFormat="false" ht="15" hidden="false" customHeight="false" outlineLevel="0" collapsed="false">
      <c r="A1605" s="30" t="n">
        <v>250.46875</v>
      </c>
      <c r="B1605" s="31" t="n">
        <v>14.0472</v>
      </c>
      <c r="C1605" s="32" t="n">
        <f aca="false">IF($A1605="","",IF(設定!$B$21="dB",10^($B1605/20),ABS($B1605)))</f>
        <v>5.03918148898489</v>
      </c>
      <c r="D1605" s="32" t="n">
        <f aca="false">IF($A1605="","",$A1605^2)</f>
        <v>62734.5947265625</v>
      </c>
      <c r="E1605" s="32" t="n">
        <f aca="false">IF($A1605="","",IF($C1605&lt;=0,"",1/$C1605^2))</f>
        <v>0.039380388837699</v>
      </c>
      <c r="F1605" s="33" t="n">
        <f aca="false">IF(OR(ROW()-設定!$B$30&lt;2,ROW()+設定!$B$30&gt;13701,N($A1605)&lt;=0,N(INDEX($A$2:$A$13701,MIN(13700,MAX(1,ROW()-1+設定!$B$30))))&lt;=0,$A1605&lt;設定!$B$28,$A1605&gt;設定!$B$29),0,IF(AND($C1605&gt;=MAX(INDEX($C$1:$C$13701,MAX(1,ROW()-設定!$B$24)):INDEX($C$1:$C$13701,MAX(1,ROW()-1))),$C1605&gt;MAX(INDEX($C$1:$C$13701,MIN(13701,ROW()+1)):INDEX($C$1:$C$13701,MIN(13701,ROW()+設定!$B$24))),$C1605&gt;=設定!$B$32,$C1605&gt;=MAX(MIN(INDEX($C$1:$C$13701,MAX(1,ROW()-設定!$B$26)):INDEX($C$1:$C$13701,MAX(1,ROW()-1))),MIN(INDEX($C$1:$C$13701,MIN(13701,ROW()+1)):INDEX($C$1:$C$13701,MIN(13701,ROW()+設定!$B$26))))*10^(設定!$B$27/20)),1,0))</f>
        <v>0</v>
      </c>
      <c r="G1605" s="33" t="n">
        <f aca="false">$G1604+IF($F1605=1,1,0)</f>
        <v>0</v>
      </c>
      <c r="H1605" s="0" t="str">
        <f aca="false">IF($F1605=1,$G1605,"")</f>
        <v/>
      </c>
    </row>
    <row r="1606" customFormat="false" ht="15" hidden="false" customHeight="false" outlineLevel="0" collapsed="false">
      <c r="A1606" s="30" t="n">
        <v>250.625</v>
      </c>
      <c r="B1606" s="31" t="n">
        <v>13.9161</v>
      </c>
      <c r="C1606" s="32" t="n">
        <f aca="false">IF($A1606="","",IF(設定!$B$21="dB",10^($B1606/20),ABS($B1606)))</f>
        <v>4.96369399515562</v>
      </c>
      <c r="D1606" s="32" t="n">
        <f aca="false">IF($A1606="","",$A1606^2)</f>
        <v>62812.890625</v>
      </c>
      <c r="E1606" s="32" t="n">
        <f aca="false">IF($A1606="","",IF($C1606&lt;=0,"",1/$C1606^2))</f>
        <v>0.0405872848986605</v>
      </c>
      <c r="F1606" s="33" t="n">
        <f aca="false">IF(OR(ROW()-設定!$B$30&lt;2,ROW()+設定!$B$30&gt;13701,N($A1606)&lt;=0,N(INDEX($A$2:$A$13701,MIN(13700,MAX(1,ROW()-1+設定!$B$30))))&lt;=0,$A1606&lt;設定!$B$28,$A1606&gt;設定!$B$29),0,IF(AND($C1606&gt;=MAX(INDEX($C$1:$C$13701,MAX(1,ROW()-設定!$B$24)):INDEX($C$1:$C$13701,MAX(1,ROW()-1))),$C1606&gt;MAX(INDEX($C$1:$C$13701,MIN(13701,ROW()+1)):INDEX($C$1:$C$13701,MIN(13701,ROW()+設定!$B$24))),$C1606&gt;=設定!$B$32,$C1606&gt;=MAX(MIN(INDEX($C$1:$C$13701,MAX(1,ROW()-設定!$B$26)):INDEX($C$1:$C$13701,MAX(1,ROW()-1))),MIN(INDEX($C$1:$C$13701,MIN(13701,ROW()+1)):INDEX($C$1:$C$13701,MIN(13701,ROW()+設定!$B$26))))*10^(設定!$B$27/20)),1,0))</f>
        <v>0</v>
      </c>
      <c r="G1606" s="33" t="n">
        <f aca="false">$G1605+IF($F1606=1,1,0)</f>
        <v>0</v>
      </c>
      <c r="H1606" s="0" t="str">
        <f aca="false">IF($F1606=1,$G1606,"")</f>
        <v/>
      </c>
    </row>
    <row r="1607" customFormat="false" ht="15" hidden="false" customHeight="false" outlineLevel="0" collapsed="false">
      <c r="A1607" s="30" t="n">
        <v>250.78125</v>
      </c>
      <c r="B1607" s="31" t="n">
        <v>14.1087</v>
      </c>
      <c r="C1607" s="32" t="n">
        <f aca="false">IF($A1607="","",IF(設定!$B$21="dB",10^($B1607/20),ABS($B1607)))</f>
        <v>5.07498777001789</v>
      </c>
      <c r="D1607" s="32" t="n">
        <f aca="false">IF($A1607="","",$A1607^2)</f>
        <v>62891.2353515625</v>
      </c>
      <c r="E1607" s="32" t="n">
        <f aca="false">IF($A1607="","",IF($C1607&lt;=0,"",1/$C1607^2))</f>
        <v>0.0388266570783977</v>
      </c>
      <c r="F1607" s="33" t="n">
        <f aca="false">IF(OR(ROW()-設定!$B$30&lt;2,ROW()+設定!$B$30&gt;13701,N($A1607)&lt;=0,N(INDEX($A$2:$A$13701,MIN(13700,MAX(1,ROW()-1+設定!$B$30))))&lt;=0,$A1607&lt;設定!$B$28,$A1607&gt;設定!$B$29),0,IF(AND($C1607&gt;=MAX(INDEX($C$1:$C$13701,MAX(1,ROW()-設定!$B$24)):INDEX($C$1:$C$13701,MAX(1,ROW()-1))),$C1607&gt;MAX(INDEX($C$1:$C$13701,MIN(13701,ROW()+1)):INDEX($C$1:$C$13701,MIN(13701,ROW()+設定!$B$24))),$C1607&gt;=設定!$B$32,$C1607&gt;=MAX(MIN(INDEX($C$1:$C$13701,MAX(1,ROW()-設定!$B$26)):INDEX($C$1:$C$13701,MAX(1,ROW()-1))),MIN(INDEX($C$1:$C$13701,MIN(13701,ROW()+1)):INDEX($C$1:$C$13701,MIN(13701,ROW()+設定!$B$26))))*10^(設定!$B$27/20)),1,0))</f>
        <v>0</v>
      </c>
      <c r="G1607" s="33" t="n">
        <f aca="false">$G1606+IF($F1607=1,1,0)</f>
        <v>0</v>
      </c>
      <c r="H1607" s="0" t="str">
        <f aca="false">IF($F1607=1,$G1607,"")</f>
        <v/>
      </c>
    </row>
    <row r="1608" customFormat="false" ht="15" hidden="false" customHeight="false" outlineLevel="0" collapsed="false">
      <c r="A1608" s="30" t="n">
        <v>250.9375</v>
      </c>
      <c r="B1608" s="31" t="n">
        <v>13.9127</v>
      </c>
      <c r="C1608" s="32" t="n">
        <f aca="false">IF($A1608="","",IF(設定!$B$21="dB",10^($B1608/20),ABS($B1608)))</f>
        <v>4.96175138966075</v>
      </c>
      <c r="D1608" s="32" t="n">
        <f aca="false">IF($A1608="","",$A1608^2)</f>
        <v>62969.62890625</v>
      </c>
      <c r="E1608" s="32" t="n">
        <f aca="false">IF($A1608="","",IF($C1608&lt;=0,"",1/$C1608^2))</f>
        <v>0.0406190722701074</v>
      </c>
      <c r="F1608" s="33" t="n">
        <f aca="false">IF(OR(ROW()-設定!$B$30&lt;2,ROW()+設定!$B$30&gt;13701,N($A1608)&lt;=0,N(INDEX($A$2:$A$13701,MIN(13700,MAX(1,ROW()-1+設定!$B$30))))&lt;=0,$A1608&lt;設定!$B$28,$A1608&gt;設定!$B$29),0,IF(AND($C1608&gt;=MAX(INDEX($C$1:$C$13701,MAX(1,ROW()-設定!$B$24)):INDEX($C$1:$C$13701,MAX(1,ROW()-1))),$C1608&gt;MAX(INDEX($C$1:$C$13701,MIN(13701,ROW()+1)):INDEX($C$1:$C$13701,MIN(13701,ROW()+設定!$B$24))),$C1608&gt;=設定!$B$32,$C1608&gt;=MAX(MIN(INDEX($C$1:$C$13701,MAX(1,ROW()-設定!$B$26)):INDEX($C$1:$C$13701,MAX(1,ROW()-1))),MIN(INDEX($C$1:$C$13701,MIN(13701,ROW()+1)):INDEX($C$1:$C$13701,MIN(13701,ROW()+設定!$B$26))))*10^(設定!$B$27/20)),1,0))</f>
        <v>0</v>
      </c>
      <c r="G1608" s="33" t="n">
        <f aca="false">$G1607+IF($F1608=1,1,0)</f>
        <v>0</v>
      </c>
      <c r="H1608" s="0" t="str">
        <f aca="false">IF($F1608=1,$G1608,"")</f>
        <v/>
      </c>
    </row>
    <row r="1609" customFormat="false" ht="15" hidden="false" customHeight="false" outlineLevel="0" collapsed="false">
      <c r="A1609" s="30" t="n">
        <v>251.09375</v>
      </c>
      <c r="B1609" s="31" t="n">
        <v>14.0225</v>
      </c>
      <c r="C1609" s="32" t="n">
        <f aca="false">IF($A1609="","",IF(設定!$B$21="dB",10^($B1609/20),ABS($B1609)))</f>
        <v>5.02487196151732</v>
      </c>
      <c r="D1609" s="32" t="n">
        <f aca="false">IF($A1609="","",$A1609^2)</f>
        <v>63048.0712890625</v>
      </c>
      <c r="E1609" s="32" t="n">
        <f aca="false">IF($A1609="","",IF($C1609&lt;=0,"",1/$C1609^2))</f>
        <v>0.0396049983926308</v>
      </c>
      <c r="F1609" s="33" t="n">
        <f aca="false">IF(OR(ROW()-設定!$B$30&lt;2,ROW()+設定!$B$30&gt;13701,N($A1609)&lt;=0,N(INDEX($A$2:$A$13701,MIN(13700,MAX(1,ROW()-1+設定!$B$30))))&lt;=0,$A1609&lt;設定!$B$28,$A1609&gt;設定!$B$29),0,IF(AND($C1609&gt;=MAX(INDEX($C$1:$C$13701,MAX(1,ROW()-設定!$B$24)):INDEX($C$1:$C$13701,MAX(1,ROW()-1))),$C1609&gt;MAX(INDEX($C$1:$C$13701,MIN(13701,ROW()+1)):INDEX($C$1:$C$13701,MIN(13701,ROW()+設定!$B$24))),$C1609&gt;=設定!$B$32,$C1609&gt;=MAX(MIN(INDEX($C$1:$C$13701,MAX(1,ROW()-設定!$B$26)):INDEX($C$1:$C$13701,MAX(1,ROW()-1))),MIN(INDEX($C$1:$C$13701,MIN(13701,ROW()+1)):INDEX($C$1:$C$13701,MIN(13701,ROW()+設定!$B$26))))*10^(設定!$B$27/20)),1,0))</f>
        <v>0</v>
      </c>
      <c r="G1609" s="33" t="n">
        <f aca="false">$G1608+IF($F1609=1,1,0)</f>
        <v>0</v>
      </c>
      <c r="H1609" s="0" t="str">
        <f aca="false">IF($F1609=1,$G1609,"")</f>
        <v/>
      </c>
    </row>
    <row r="1610" customFormat="false" ht="15" hidden="false" customHeight="false" outlineLevel="0" collapsed="false">
      <c r="A1610" s="30" t="n">
        <v>251.25</v>
      </c>
      <c r="B1610" s="31" t="n">
        <v>14.1883</v>
      </c>
      <c r="C1610" s="32" t="n">
        <f aca="false">IF($A1610="","",IF(設定!$B$21="dB",10^($B1610/20),ABS($B1610)))</f>
        <v>5.12171018479294</v>
      </c>
      <c r="D1610" s="32" t="n">
        <f aca="false">IF($A1610="","",$A1610^2)</f>
        <v>63126.5625</v>
      </c>
      <c r="E1610" s="32" t="n">
        <f aca="false">IF($A1610="","",IF($C1610&lt;=0,"",1/$C1610^2))</f>
        <v>0.0381215016794308</v>
      </c>
      <c r="F1610" s="33" t="n">
        <f aca="false">IF(OR(ROW()-設定!$B$30&lt;2,ROW()+設定!$B$30&gt;13701,N($A1610)&lt;=0,N(INDEX($A$2:$A$13701,MIN(13700,MAX(1,ROW()-1+設定!$B$30))))&lt;=0,$A1610&lt;設定!$B$28,$A1610&gt;設定!$B$29),0,IF(AND($C1610&gt;=MAX(INDEX($C$1:$C$13701,MAX(1,ROW()-設定!$B$24)):INDEX($C$1:$C$13701,MAX(1,ROW()-1))),$C1610&gt;MAX(INDEX($C$1:$C$13701,MIN(13701,ROW()+1)):INDEX($C$1:$C$13701,MIN(13701,ROW()+設定!$B$24))),$C1610&gt;=設定!$B$32,$C1610&gt;=MAX(MIN(INDEX($C$1:$C$13701,MAX(1,ROW()-設定!$B$26)):INDEX($C$1:$C$13701,MAX(1,ROW()-1))),MIN(INDEX($C$1:$C$13701,MIN(13701,ROW()+1)):INDEX($C$1:$C$13701,MIN(13701,ROW()+設定!$B$26))))*10^(設定!$B$27/20)),1,0))</f>
        <v>0</v>
      </c>
      <c r="G1610" s="33" t="n">
        <f aca="false">$G1609+IF($F1610=1,1,0)</f>
        <v>0</v>
      </c>
      <c r="H1610" s="0" t="str">
        <f aca="false">IF($F1610=1,$G1610,"")</f>
        <v/>
      </c>
    </row>
    <row r="1611" customFormat="false" ht="15" hidden="false" customHeight="false" outlineLevel="0" collapsed="false">
      <c r="A1611" s="30" t="n">
        <v>251.40625</v>
      </c>
      <c r="B1611" s="31" t="n">
        <v>13.9775</v>
      </c>
      <c r="C1611" s="32" t="n">
        <f aca="false">IF($A1611="","",IF(設定!$B$21="dB",10^($B1611/20),ABS($B1611)))</f>
        <v>4.99890634178684</v>
      </c>
      <c r="D1611" s="32" t="n">
        <f aca="false">IF($A1611="","",$A1611^2)</f>
        <v>63205.1025390625</v>
      </c>
      <c r="E1611" s="32" t="n">
        <f aca="false">IF($A1611="","",IF($C1611&lt;=0,"",1/$C1611^2))</f>
        <v>0.0400175042743092</v>
      </c>
      <c r="F1611" s="33" t="n">
        <f aca="false">IF(OR(ROW()-設定!$B$30&lt;2,ROW()+設定!$B$30&gt;13701,N($A1611)&lt;=0,N(INDEX($A$2:$A$13701,MIN(13700,MAX(1,ROW()-1+設定!$B$30))))&lt;=0,$A1611&lt;設定!$B$28,$A1611&gt;設定!$B$29),0,IF(AND($C1611&gt;=MAX(INDEX($C$1:$C$13701,MAX(1,ROW()-設定!$B$24)):INDEX($C$1:$C$13701,MAX(1,ROW()-1))),$C1611&gt;MAX(INDEX($C$1:$C$13701,MIN(13701,ROW()+1)):INDEX($C$1:$C$13701,MIN(13701,ROW()+設定!$B$24))),$C1611&gt;=設定!$B$32,$C1611&gt;=MAX(MIN(INDEX($C$1:$C$13701,MAX(1,ROW()-設定!$B$26)):INDEX($C$1:$C$13701,MAX(1,ROW()-1))),MIN(INDEX($C$1:$C$13701,MIN(13701,ROW()+1)):INDEX($C$1:$C$13701,MIN(13701,ROW()+設定!$B$26))))*10^(設定!$B$27/20)),1,0))</f>
        <v>0</v>
      </c>
      <c r="G1611" s="33" t="n">
        <f aca="false">$G1610+IF($F1611=1,1,0)</f>
        <v>0</v>
      </c>
      <c r="H1611" s="0" t="str">
        <f aca="false">IF($F1611=1,$G1611,"")</f>
        <v/>
      </c>
    </row>
    <row r="1612" customFormat="false" ht="15" hidden="false" customHeight="false" outlineLevel="0" collapsed="false">
      <c r="A1612" s="30" t="n">
        <v>251.5625</v>
      </c>
      <c r="B1612" s="31" t="n">
        <v>13.9994</v>
      </c>
      <c r="C1612" s="32" t="n">
        <f aca="false">IF($A1612="","",IF(設定!$B$21="dB",10^($B1612/20),ABS($B1612)))</f>
        <v>5.01152614035416</v>
      </c>
      <c r="D1612" s="32" t="n">
        <f aca="false">IF($A1612="","",$A1612^2)</f>
        <v>63283.69140625</v>
      </c>
      <c r="E1612" s="32" t="n">
        <f aca="false">IF($A1612="","",IF($C1612&lt;=0,"",1/$C1612^2))</f>
        <v>0.0398162174891155</v>
      </c>
      <c r="F1612" s="33" t="n">
        <f aca="false">IF(OR(ROW()-設定!$B$30&lt;2,ROW()+設定!$B$30&gt;13701,N($A1612)&lt;=0,N(INDEX($A$2:$A$13701,MIN(13700,MAX(1,ROW()-1+設定!$B$30))))&lt;=0,$A1612&lt;設定!$B$28,$A1612&gt;設定!$B$29),0,IF(AND($C1612&gt;=MAX(INDEX($C$1:$C$13701,MAX(1,ROW()-設定!$B$24)):INDEX($C$1:$C$13701,MAX(1,ROW()-1))),$C1612&gt;MAX(INDEX($C$1:$C$13701,MIN(13701,ROW()+1)):INDEX($C$1:$C$13701,MIN(13701,ROW()+設定!$B$24))),$C1612&gt;=設定!$B$32,$C1612&gt;=MAX(MIN(INDEX($C$1:$C$13701,MAX(1,ROW()-設定!$B$26)):INDEX($C$1:$C$13701,MAX(1,ROW()-1))),MIN(INDEX($C$1:$C$13701,MIN(13701,ROW()+1)):INDEX($C$1:$C$13701,MIN(13701,ROW()+設定!$B$26))))*10^(設定!$B$27/20)),1,0))</f>
        <v>0</v>
      </c>
      <c r="G1612" s="33" t="n">
        <f aca="false">$G1611+IF($F1612=1,1,0)</f>
        <v>0</v>
      </c>
      <c r="H1612" s="0" t="str">
        <f aca="false">IF($F1612=1,$G1612,"")</f>
        <v/>
      </c>
    </row>
    <row r="1613" customFormat="false" ht="15" hidden="false" customHeight="false" outlineLevel="0" collapsed="false">
      <c r="A1613" s="30" t="n">
        <v>251.71875</v>
      </c>
      <c r="B1613" s="31" t="n">
        <v>14.1712</v>
      </c>
      <c r="C1613" s="32" t="n">
        <f aca="false">IF($A1613="","",IF(設定!$B$21="dB",10^($B1613/20),ABS($B1613)))</f>
        <v>5.11163694033485</v>
      </c>
      <c r="D1613" s="32" t="n">
        <f aca="false">IF($A1613="","",$A1613^2)</f>
        <v>63362.3291015625</v>
      </c>
      <c r="E1613" s="32" t="n">
        <f aca="false">IF($A1613="","",IF($C1613&lt;=0,"",1/$C1613^2))</f>
        <v>0.0382718979543638</v>
      </c>
      <c r="F1613" s="33" t="n">
        <f aca="false">IF(OR(ROW()-設定!$B$30&lt;2,ROW()+設定!$B$30&gt;13701,N($A1613)&lt;=0,N(INDEX($A$2:$A$13701,MIN(13700,MAX(1,ROW()-1+設定!$B$30))))&lt;=0,$A1613&lt;設定!$B$28,$A1613&gt;設定!$B$29),0,IF(AND($C1613&gt;=MAX(INDEX($C$1:$C$13701,MAX(1,ROW()-設定!$B$24)):INDEX($C$1:$C$13701,MAX(1,ROW()-1))),$C1613&gt;MAX(INDEX($C$1:$C$13701,MIN(13701,ROW()+1)):INDEX($C$1:$C$13701,MIN(13701,ROW()+設定!$B$24))),$C1613&gt;=設定!$B$32,$C1613&gt;=MAX(MIN(INDEX($C$1:$C$13701,MAX(1,ROW()-設定!$B$26)):INDEX($C$1:$C$13701,MAX(1,ROW()-1))),MIN(INDEX($C$1:$C$13701,MIN(13701,ROW()+1)):INDEX($C$1:$C$13701,MIN(13701,ROW()+設定!$B$26))))*10^(設定!$B$27/20)),1,0))</f>
        <v>0</v>
      </c>
      <c r="G1613" s="33" t="n">
        <f aca="false">$G1612+IF($F1613=1,1,0)</f>
        <v>0</v>
      </c>
      <c r="H1613" s="0" t="str">
        <f aca="false">IF($F1613=1,$G1613,"")</f>
        <v/>
      </c>
    </row>
    <row r="1614" customFormat="false" ht="15" hidden="false" customHeight="false" outlineLevel="0" collapsed="false">
      <c r="A1614" s="30" t="n">
        <v>251.875</v>
      </c>
      <c r="B1614" s="31" t="n">
        <v>14.0188</v>
      </c>
      <c r="C1614" s="32" t="n">
        <f aca="false">IF($A1614="","",IF(設定!$B$21="dB",10^($B1614/20),ABS($B1614)))</f>
        <v>5.02273193122738</v>
      </c>
      <c r="D1614" s="32" t="n">
        <f aca="false">IF($A1614="","",$A1614^2)</f>
        <v>63441.015625</v>
      </c>
      <c r="E1614" s="32" t="n">
        <f aca="false">IF($A1614="","",IF($C1614&lt;=0,"",1/$C1614^2))</f>
        <v>0.0396387545051541</v>
      </c>
      <c r="F1614" s="33" t="n">
        <f aca="false">IF(OR(ROW()-設定!$B$30&lt;2,ROW()+設定!$B$30&gt;13701,N($A1614)&lt;=0,N(INDEX($A$2:$A$13701,MIN(13700,MAX(1,ROW()-1+設定!$B$30))))&lt;=0,$A1614&lt;設定!$B$28,$A1614&gt;設定!$B$29),0,IF(AND($C1614&gt;=MAX(INDEX($C$1:$C$13701,MAX(1,ROW()-設定!$B$24)):INDEX($C$1:$C$13701,MAX(1,ROW()-1))),$C1614&gt;MAX(INDEX($C$1:$C$13701,MIN(13701,ROW()+1)):INDEX($C$1:$C$13701,MIN(13701,ROW()+設定!$B$24))),$C1614&gt;=設定!$B$32,$C1614&gt;=MAX(MIN(INDEX($C$1:$C$13701,MAX(1,ROW()-設定!$B$26)):INDEX($C$1:$C$13701,MAX(1,ROW()-1))),MIN(INDEX($C$1:$C$13701,MIN(13701,ROW()+1)):INDEX($C$1:$C$13701,MIN(13701,ROW()+設定!$B$26))))*10^(設定!$B$27/20)),1,0))</f>
        <v>0</v>
      </c>
      <c r="G1614" s="33" t="n">
        <f aca="false">$G1613+IF($F1614=1,1,0)</f>
        <v>0</v>
      </c>
      <c r="H1614" s="0" t="str">
        <f aca="false">IF($F1614=1,$G1614,"")</f>
        <v/>
      </c>
    </row>
    <row r="1615" customFormat="false" ht="15" hidden="false" customHeight="false" outlineLevel="0" collapsed="false">
      <c r="A1615" s="30" t="n">
        <v>252.03125</v>
      </c>
      <c r="B1615" s="31" t="n">
        <v>14.0305</v>
      </c>
      <c r="C1615" s="32" t="n">
        <f aca="false">IF($A1615="","",IF(設定!$B$21="dB",10^($B1615/20),ABS($B1615)))</f>
        <v>5.02950217158966</v>
      </c>
      <c r="D1615" s="32" t="n">
        <f aca="false">IF($A1615="","",$A1615^2)</f>
        <v>63519.7509765625</v>
      </c>
      <c r="E1615" s="32" t="n">
        <f aca="false">IF($A1615="","",IF($C1615&lt;=0,"",1/$C1615^2))</f>
        <v>0.0395321104423987</v>
      </c>
      <c r="F1615" s="33" t="n">
        <f aca="false">IF(OR(ROW()-設定!$B$30&lt;2,ROW()+設定!$B$30&gt;13701,N($A1615)&lt;=0,N(INDEX($A$2:$A$13701,MIN(13700,MAX(1,ROW()-1+設定!$B$30))))&lt;=0,$A1615&lt;設定!$B$28,$A1615&gt;設定!$B$29),0,IF(AND($C1615&gt;=MAX(INDEX($C$1:$C$13701,MAX(1,ROW()-設定!$B$24)):INDEX($C$1:$C$13701,MAX(1,ROW()-1))),$C1615&gt;MAX(INDEX($C$1:$C$13701,MIN(13701,ROW()+1)):INDEX($C$1:$C$13701,MIN(13701,ROW()+設定!$B$24))),$C1615&gt;=設定!$B$32,$C1615&gt;=MAX(MIN(INDEX($C$1:$C$13701,MAX(1,ROW()-設定!$B$26)):INDEX($C$1:$C$13701,MAX(1,ROW()-1))),MIN(INDEX($C$1:$C$13701,MIN(13701,ROW()+1)):INDEX($C$1:$C$13701,MIN(13701,ROW()+設定!$B$26))))*10^(設定!$B$27/20)),1,0))</f>
        <v>0</v>
      </c>
      <c r="G1615" s="33" t="n">
        <f aca="false">$G1614+IF($F1615=1,1,0)</f>
        <v>0</v>
      </c>
      <c r="H1615" s="0" t="str">
        <f aca="false">IF($F1615=1,$G1615,"")</f>
        <v/>
      </c>
    </row>
    <row r="1616" customFormat="false" ht="15" hidden="false" customHeight="false" outlineLevel="0" collapsed="false">
      <c r="A1616" s="30" t="n">
        <v>252.1875</v>
      </c>
      <c r="B1616" s="31" t="n">
        <v>14.0886</v>
      </c>
      <c r="C1616" s="32" t="n">
        <f aca="false">IF($A1616="","",IF(設定!$B$21="dB",10^($B1616/20),ABS($B1616)))</f>
        <v>5.06325732880572</v>
      </c>
      <c r="D1616" s="32" t="n">
        <f aca="false">IF($A1616="","",$A1616^2)</f>
        <v>63598.53515625</v>
      </c>
      <c r="E1616" s="32" t="n">
        <f aca="false">IF($A1616="","",IF($C1616&lt;=0,"",1/$C1616^2))</f>
        <v>0.0390067709384353</v>
      </c>
      <c r="F1616" s="33" t="n">
        <f aca="false">IF(OR(ROW()-設定!$B$30&lt;2,ROW()+設定!$B$30&gt;13701,N($A1616)&lt;=0,N(INDEX($A$2:$A$13701,MIN(13700,MAX(1,ROW()-1+設定!$B$30))))&lt;=0,$A1616&lt;設定!$B$28,$A1616&gt;設定!$B$29),0,IF(AND($C1616&gt;=MAX(INDEX($C$1:$C$13701,MAX(1,ROW()-設定!$B$24)):INDEX($C$1:$C$13701,MAX(1,ROW()-1))),$C1616&gt;MAX(INDEX($C$1:$C$13701,MIN(13701,ROW()+1)):INDEX($C$1:$C$13701,MIN(13701,ROW()+設定!$B$24))),$C1616&gt;=設定!$B$32,$C1616&gt;=MAX(MIN(INDEX($C$1:$C$13701,MAX(1,ROW()-設定!$B$26)):INDEX($C$1:$C$13701,MAX(1,ROW()-1))),MIN(INDEX($C$1:$C$13701,MIN(13701,ROW()+1)):INDEX($C$1:$C$13701,MIN(13701,ROW()+設定!$B$26))))*10^(設定!$B$27/20)),1,0))</f>
        <v>0</v>
      </c>
      <c r="G1616" s="33" t="n">
        <f aca="false">$G1615+IF($F1616=1,1,0)</f>
        <v>0</v>
      </c>
      <c r="H1616" s="0" t="str">
        <f aca="false">IF($F1616=1,$G1616,"")</f>
        <v/>
      </c>
    </row>
    <row r="1617" customFormat="false" ht="15" hidden="false" customHeight="false" outlineLevel="0" collapsed="false">
      <c r="A1617" s="30" t="n">
        <v>252.34375</v>
      </c>
      <c r="B1617" s="31" t="n">
        <v>14.1797</v>
      </c>
      <c r="C1617" s="32" t="n">
        <f aca="false">IF($A1617="","",IF(設定!$B$21="dB",10^($B1617/20),ABS($B1617)))</f>
        <v>5.11664162981001</v>
      </c>
      <c r="D1617" s="32" t="n">
        <f aca="false">IF($A1617="","",$A1617^2)</f>
        <v>63677.3681640625</v>
      </c>
      <c r="E1617" s="32" t="n">
        <f aca="false">IF($A1617="","",IF($C1617&lt;=0,"",1/$C1617^2))</f>
        <v>0.0381970655526863</v>
      </c>
      <c r="F1617" s="33" t="n">
        <f aca="false">IF(OR(ROW()-設定!$B$30&lt;2,ROW()+設定!$B$30&gt;13701,N($A1617)&lt;=0,N(INDEX($A$2:$A$13701,MIN(13700,MAX(1,ROW()-1+設定!$B$30))))&lt;=0,$A1617&lt;設定!$B$28,$A1617&gt;設定!$B$29),0,IF(AND($C1617&gt;=MAX(INDEX($C$1:$C$13701,MAX(1,ROW()-設定!$B$24)):INDEX($C$1:$C$13701,MAX(1,ROW()-1))),$C1617&gt;MAX(INDEX($C$1:$C$13701,MIN(13701,ROW()+1)):INDEX($C$1:$C$13701,MIN(13701,ROW()+設定!$B$24))),$C1617&gt;=設定!$B$32,$C1617&gt;=MAX(MIN(INDEX($C$1:$C$13701,MAX(1,ROW()-設定!$B$26)):INDEX($C$1:$C$13701,MAX(1,ROW()-1))),MIN(INDEX($C$1:$C$13701,MIN(13701,ROW()+1)):INDEX($C$1:$C$13701,MIN(13701,ROW()+設定!$B$26))))*10^(設定!$B$27/20)),1,0))</f>
        <v>0</v>
      </c>
      <c r="G1617" s="33" t="n">
        <f aca="false">$G1616+IF($F1617=1,1,0)</f>
        <v>0</v>
      </c>
      <c r="H1617" s="0" t="str">
        <f aca="false">IF($F1617=1,$G1617,"")</f>
        <v/>
      </c>
    </row>
    <row r="1618" customFormat="false" ht="15" hidden="false" customHeight="false" outlineLevel="0" collapsed="false">
      <c r="A1618" s="30" t="n">
        <v>252.5</v>
      </c>
      <c r="B1618" s="31" t="n">
        <v>13.8315</v>
      </c>
      <c r="C1618" s="32" t="n">
        <f aca="false">IF($A1618="","",IF(設定!$B$21="dB",10^($B1618/20),ABS($B1618)))</f>
        <v>4.91558261974252</v>
      </c>
      <c r="D1618" s="32" t="n">
        <f aca="false">IF($A1618="","",$A1618^2)</f>
        <v>63756.25</v>
      </c>
      <c r="E1618" s="32" t="n">
        <f aca="false">IF($A1618="","",IF($C1618&lt;=0,"",1/$C1618^2))</f>
        <v>0.0413856709088497</v>
      </c>
      <c r="F1618" s="33" t="n">
        <f aca="false">IF(OR(ROW()-設定!$B$30&lt;2,ROW()+設定!$B$30&gt;13701,N($A1618)&lt;=0,N(INDEX($A$2:$A$13701,MIN(13700,MAX(1,ROW()-1+設定!$B$30))))&lt;=0,$A1618&lt;設定!$B$28,$A1618&gt;設定!$B$29),0,IF(AND($C1618&gt;=MAX(INDEX($C$1:$C$13701,MAX(1,ROW()-設定!$B$24)):INDEX($C$1:$C$13701,MAX(1,ROW()-1))),$C1618&gt;MAX(INDEX($C$1:$C$13701,MIN(13701,ROW()+1)):INDEX($C$1:$C$13701,MIN(13701,ROW()+設定!$B$24))),$C1618&gt;=設定!$B$32,$C1618&gt;=MAX(MIN(INDEX($C$1:$C$13701,MAX(1,ROW()-設定!$B$26)):INDEX($C$1:$C$13701,MAX(1,ROW()-1))),MIN(INDEX($C$1:$C$13701,MIN(13701,ROW()+1)):INDEX($C$1:$C$13701,MIN(13701,ROW()+設定!$B$26))))*10^(設定!$B$27/20)),1,0))</f>
        <v>0</v>
      </c>
      <c r="G1618" s="33" t="n">
        <f aca="false">$G1617+IF($F1618=1,1,0)</f>
        <v>0</v>
      </c>
      <c r="H1618" s="0" t="str">
        <f aca="false">IF($F1618=1,$G1618,"")</f>
        <v/>
      </c>
    </row>
    <row r="1619" customFormat="false" ht="15" hidden="false" customHeight="false" outlineLevel="0" collapsed="false">
      <c r="A1619" s="30" t="n">
        <v>252.65625</v>
      </c>
      <c r="B1619" s="31" t="n">
        <v>13.9843</v>
      </c>
      <c r="C1619" s="32" t="n">
        <f aca="false">IF($A1619="","",IF(設定!$B$21="dB",10^($B1619/20),ABS($B1619)))</f>
        <v>5.0028214125562</v>
      </c>
      <c r="D1619" s="32" t="n">
        <f aca="false">IF($A1619="","",$A1619^2)</f>
        <v>63835.1806640625</v>
      </c>
      <c r="E1619" s="32" t="n">
        <f aca="false">IF($A1619="","",IF($C1619&lt;=0,"",1/$C1619^2))</f>
        <v>0.0399548955801432</v>
      </c>
      <c r="F1619" s="33" t="n">
        <f aca="false">IF(OR(ROW()-設定!$B$30&lt;2,ROW()+設定!$B$30&gt;13701,N($A1619)&lt;=0,N(INDEX($A$2:$A$13701,MIN(13700,MAX(1,ROW()-1+設定!$B$30))))&lt;=0,$A1619&lt;設定!$B$28,$A1619&gt;設定!$B$29),0,IF(AND($C1619&gt;=MAX(INDEX($C$1:$C$13701,MAX(1,ROW()-設定!$B$24)):INDEX($C$1:$C$13701,MAX(1,ROW()-1))),$C1619&gt;MAX(INDEX($C$1:$C$13701,MIN(13701,ROW()+1)):INDEX($C$1:$C$13701,MIN(13701,ROW()+設定!$B$24))),$C1619&gt;=設定!$B$32,$C1619&gt;=MAX(MIN(INDEX($C$1:$C$13701,MAX(1,ROW()-設定!$B$26)):INDEX($C$1:$C$13701,MAX(1,ROW()-1))),MIN(INDEX($C$1:$C$13701,MIN(13701,ROW()+1)):INDEX($C$1:$C$13701,MIN(13701,ROW()+設定!$B$26))))*10^(設定!$B$27/20)),1,0))</f>
        <v>0</v>
      </c>
      <c r="G1619" s="33" t="n">
        <f aca="false">$G1618+IF($F1619=1,1,0)</f>
        <v>0</v>
      </c>
      <c r="H1619" s="0" t="str">
        <f aca="false">IF($F1619=1,$G1619,"")</f>
        <v/>
      </c>
    </row>
    <row r="1620" customFormat="false" ht="15" hidden="false" customHeight="false" outlineLevel="0" collapsed="false">
      <c r="A1620" s="30" t="n">
        <v>252.8125</v>
      </c>
      <c r="B1620" s="31" t="n">
        <v>13.9678</v>
      </c>
      <c r="C1620" s="32" t="n">
        <f aca="false">IF($A1620="","",IF(設定!$B$21="dB",10^($B1620/20),ABS($B1620)))</f>
        <v>4.9933269102887</v>
      </c>
      <c r="D1620" s="32" t="n">
        <f aca="false">IF($A1620="","",$A1620^2)</f>
        <v>63914.16015625</v>
      </c>
      <c r="E1620" s="32" t="n">
        <f aca="false">IF($A1620="","",IF($C1620&lt;=0,"",1/$C1620^2))</f>
        <v>0.040106983560979</v>
      </c>
      <c r="F1620" s="33" t="n">
        <f aca="false">IF(OR(ROW()-設定!$B$30&lt;2,ROW()+設定!$B$30&gt;13701,N($A1620)&lt;=0,N(INDEX($A$2:$A$13701,MIN(13700,MAX(1,ROW()-1+設定!$B$30))))&lt;=0,$A1620&lt;設定!$B$28,$A1620&gt;設定!$B$29),0,IF(AND($C1620&gt;=MAX(INDEX($C$1:$C$13701,MAX(1,ROW()-設定!$B$24)):INDEX($C$1:$C$13701,MAX(1,ROW()-1))),$C1620&gt;MAX(INDEX($C$1:$C$13701,MIN(13701,ROW()+1)):INDEX($C$1:$C$13701,MIN(13701,ROW()+設定!$B$24))),$C1620&gt;=設定!$B$32,$C1620&gt;=MAX(MIN(INDEX($C$1:$C$13701,MAX(1,ROW()-設定!$B$26)):INDEX($C$1:$C$13701,MAX(1,ROW()-1))),MIN(INDEX($C$1:$C$13701,MIN(13701,ROW()+1)):INDEX($C$1:$C$13701,MIN(13701,ROW()+設定!$B$26))))*10^(設定!$B$27/20)),1,0))</f>
        <v>0</v>
      </c>
      <c r="G1620" s="33" t="n">
        <f aca="false">$G1619+IF($F1620=1,1,0)</f>
        <v>0</v>
      </c>
      <c r="H1620" s="0" t="str">
        <f aca="false">IF($F1620=1,$G1620,"")</f>
        <v/>
      </c>
    </row>
    <row r="1621" customFormat="false" ht="15" hidden="false" customHeight="false" outlineLevel="0" collapsed="false">
      <c r="A1621" s="30" t="n">
        <v>252.96875</v>
      </c>
      <c r="B1621" s="31" t="n">
        <v>13.9613</v>
      </c>
      <c r="C1621" s="32" t="n">
        <f aca="false">IF($A1621="","",IF(設定!$B$21="dB",10^($B1621/20),ABS($B1621)))</f>
        <v>4.98959160106884</v>
      </c>
      <c r="D1621" s="32" t="n">
        <f aca="false">IF($A1621="","",$A1621^2)</f>
        <v>63993.1884765625</v>
      </c>
      <c r="E1621" s="32" t="n">
        <f aca="false">IF($A1621="","",IF($C1621&lt;=0,"",1/$C1621^2))</f>
        <v>0.0401670558368687</v>
      </c>
      <c r="F1621" s="33" t="n">
        <f aca="false">IF(OR(ROW()-設定!$B$30&lt;2,ROW()+設定!$B$30&gt;13701,N($A1621)&lt;=0,N(INDEX($A$2:$A$13701,MIN(13700,MAX(1,ROW()-1+設定!$B$30))))&lt;=0,$A1621&lt;設定!$B$28,$A1621&gt;設定!$B$29),0,IF(AND($C1621&gt;=MAX(INDEX($C$1:$C$13701,MAX(1,ROW()-設定!$B$24)):INDEX($C$1:$C$13701,MAX(1,ROW()-1))),$C1621&gt;MAX(INDEX($C$1:$C$13701,MIN(13701,ROW()+1)):INDEX($C$1:$C$13701,MIN(13701,ROW()+設定!$B$24))),$C1621&gt;=設定!$B$32,$C1621&gt;=MAX(MIN(INDEX($C$1:$C$13701,MAX(1,ROW()-設定!$B$26)):INDEX($C$1:$C$13701,MAX(1,ROW()-1))),MIN(INDEX($C$1:$C$13701,MIN(13701,ROW()+1)):INDEX($C$1:$C$13701,MIN(13701,ROW()+設定!$B$26))))*10^(設定!$B$27/20)),1,0))</f>
        <v>0</v>
      </c>
      <c r="G1621" s="33" t="n">
        <f aca="false">$G1620+IF($F1621=1,1,0)</f>
        <v>0</v>
      </c>
      <c r="H1621" s="0" t="str">
        <f aca="false">IF($F1621=1,$G1621,"")</f>
        <v/>
      </c>
    </row>
    <row r="1622" customFormat="false" ht="15" hidden="false" customHeight="false" outlineLevel="0" collapsed="false">
      <c r="A1622" s="30" t="n">
        <v>253.125</v>
      </c>
      <c r="B1622" s="31" t="n">
        <v>13.989</v>
      </c>
      <c r="C1622" s="32" t="n">
        <f aca="false">IF($A1622="","",IF(設定!$B$21="dB",10^($B1622/20),ABS($B1622)))</f>
        <v>5.00552920926644</v>
      </c>
      <c r="D1622" s="32" t="n">
        <f aca="false">IF($A1622="","",$A1622^2)</f>
        <v>64072.265625</v>
      </c>
      <c r="E1622" s="32" t="n">
        <f aca="false">IF($A1622="","",IF($C1622&lt;=0,"",1/$C1622^2))</f>
        <v>0.0399116791820092</v>
      </c>
      <c r="F1622" s="33" t="n">
        <f aca="false">IF(OR(ROW()-設定!$B$30&lt;2,ROW()+設定!$B$30&gt;13701,N($A1622)&lt;=0,N(INDEX($A$2:$A$13701,MIN(13700,MAX(1,ROW()-1+設定!$B$30))))&lt;=0,$A1622&lt;設定!$B$28,$A1622&gt;設定!$B$29),0,IF(AND($C1622&gt;=MAX(INDEX($C$1:$C$13701,MAX(1,ROW()-設定!$B$24)):INDEX($C$1:$C$13701,MAX(1,ROW()-1))),$C1622&gt;MAX(INDEX($C$1:$C$13701,MIN(13701,ROW()+1)):INDEX($C$1:$C$13701,MIN(13701,ROW()+設定!$B$24))),$C1622&gt;=設定!$B$32,$C1622&gt;=MAX(MIN(INDEX($C$1:$C$13701,MAX(1,ROW()-設定!$B$26)):INDEX($C$1:$C$13701,MAX(1,ROW()-1))),MIN(INDEX($C$1:$C$13701,MIN(13701,ROW()+1)):INDEX($C$1:$C$13701,MIN(13701,ROW()+設定!$B$26))))*10^(設定!$B$27/20)),1,0))</f>
        <v>0</v>
      </c>
      <c r="G1622" s="33" t="n">
        <f aca="false">$G1621+IF($F1622=1,1,0)</f>
        <v>0</v>
      </c>
      <c r="H1622" s="0" t="str">
        <f aca="false">IF($F1622=1,$G1622,"")</f>
        <v/>
      </c>
    </row>
    <row r="1623" customFormat="false" ht="15" hidden="false" customHeight="false" outlineLevel="0" collapsed="false">
      <c r="A1623" s="30" t="n">
        <v>253.28125</v>
      </c>
      <c r="B1623" s="31" t="n">
        <v>13.9936</v>
      </c>
      <c r="C1623" s="32" t="n">
        <f aca="false">IF($A1623="","",IF(設定!$B$21="dB",10^($B1623/20),ABS($B1623)))</f>
        <v>5.00818081243794</v>
      </c>
      <c r="D1623" s="32" t="n">
        <f aca="false">IF($A1623="","",$A1623^2)</f>
        <v>64151.3916015625</v>
      </c>
      <c r="E1623" s="32" t="n">
        <f aca="false">IF($A1623="","",IF($C1623&lt;=0,"",1/$C1623^2))</f>
        <v>0.0398694275449373</v>
      </c>
      <c r="F1623" s="33" t="n">
        <f aca="false">IF(OR(ROW()-設定!$B$30&lt;2,ROW()+設定!$B$30&gt;13701,N($A1623)&lt;=0,N(INDEX($A$2:$A$13701,MIN(13700,MAX(1,ROW()-1+設定!$B$30))))&lt;=0,$A1623&lt;設定!$B$28,$A1623&gt;設定!$B$29),0,IF(AND($C1623&gt;=MAX(INDEX($C$1:$C$13701,MAX(1,ROW()-設定!$B$24)):INDEX($C$1:$C$13701,MAX(1,ROW()-1))),$C1623&gt;MAX(INDEX($C$1:$C$13701,MIN(13701,ROW()+1)):INDEX($C$1:$C$13701,MIN(13701,ROW()+設定!$B$24))),$C1623&gt;=設定!$B$32,$C1623&gt;=MAX(MIN(INDEX($C$1:$C$13701,MAX(1,ROW()-設定!$B$26)):INDEX($C$1:$C$13701,MAX(1,ROW()-1))),MIN(INDEX($C$1:$C$13701,MIN(13701,ROW()+1)):INDEX($C$1:$C$13701,MIN(13701,ROW()+設定!$B$26))))*10^(設定!$B$27/20)),1,0))</f>
        <v>0</v>
      </c>
      <c r="G1623" s="33" t="n">
        <f aca="false">$G1622+IF($F1623=1,1,0)</f>
        <v>0</v>
      </c>
      <c r="H1623" s="0" t="str">
        <f aca="false">IF($F1623=1,$G1623,"")</f>
        <v/>
      </c>
    </row>
    <row r="1624" customFormat="false" ht="15" hidden="false" customHeight="false" outlineLevel="0" collapsed="false">
      <c r="A1624" s="30" t="n">
        <v>253.4375</v>
      </c>
      <c r="B1624" s="31" t="n">
        <v>14.1186</v>
      </c>
      <c r="C1624" s="32" t="n">
        <f aca="false">IF($A1624="","",IF(設定!$B$21="dB",10^($B1624/20),ABS($B1624)))</f>
        <v>5.08077543536008</v>
      </c>
      <c r="D1624" s="32" t="n">
        <f aca="false">IF($A1624="","",$A1624^2)</f>
        <v>64230.56640625</v>
      </c>
      <c r="E1624" s="32" t="n">
        <f aca="false">IF($A1624="","",IF($C1624&lt;=0,"",1/$C1624^2))</f>
        <v>0.0387382502160393</v>
      </c>
      <c r="F1624" s="33" t="n">
        <f aca="false">IF(OR(ROW()-設定!$B$30&lt;2,ROW()+設定!$B$30&gt;13701,N($A1624)&lt;=0,N(INDEX($A$2:$A$13701,MIN(13700,MAX(1,ROW()-1+設定!$B$30))))&lt;=0,$A1624&lt;設定!$B$28,$A1624&gt;設定!$B$29),0,IF(AND($C1624&gt;=MAX(INDEX($C$1:$C$13701,MAX(1,ROW()-設定!$B$24)):INDEX($C$1:$C$13701,MAX(1,ROW()-1))),$C1624&gt;MAX(INDEX($C$1:$C$13701,MIN(13701,ROW()+1)):INDEX($C$1:$C$13701,MIN(13701,ROW()+設定!$B$24))),$C1624&gt;=設定!$B$32,$C1624&gt;=MAX(MIN(INDEX($C$1:$C$13701,MAX(1,ROW()-設定!$B$26)):INDEX($C$1:$C$13701,MAX(1,ROW()-1))),MIN(INDEX($C$1:$C$13701,MIN(13701,ROW()+1)):INDEX($C$1:$C$13701,MIN(13701,ROW()+設定!$B$26))))*10^(設定!$B$27/20)),1,0))</f>
        <v>0</v>
      </c>
      <c r="G1624" s="33" t="n">
        <f aca="false">$G1623+IF($F1624=1,1,0)</f>
        <v>0</v>
      </c>
      <c r="H1624" s="0" t="str">
        <f aca="false">IF($F1624=1,$G1624,"")</f>
        <v/>
      </c>
    </row>
    <row r="1625" customFormat="false" ht="15" hidden="false" customHeight="false" outlineLevel="0" collapsed="false">
      <c r="A1625" s="30" t="n">
        <v>253.59375</v>
      </c>
      <c r="B1625" s="31" t="n">
        <v>13.9935</v>
      </c>
      <c r="C1625" s="32" t="n">
        <f aca="false">IF($A1625="","",IF(設定!$B$21="dB",10^($B1625/20),ABS($B1625)))</f>
        <v>5.00812315395744</v>
      </c>
      <c r="D1625" s="32" t="n">
        <f aca="false">IF($A1625="","",$A1625^2)</f>
        <v>64309.7900390625</v>
      </c>
      <c r="E1625" s="32" t="n">
        <f aca="false">IF($A1625="","",IF($C1625&lt;=0,"",1/$C1625^2))</f>
        <v>0.0398703455830019</v>
      </c>
      <c r="F1625" s="33" t="n">
        <f aca="false">IF(OR(ROW()-設定!$B$30&lt;2,ROW()+設定!$B$30&gt;13701,N($A1625)&lt;=0,N(INDEX($A$2:$A$13701,MIN(13700,MAX(1,ROW()-1+設定!$B$30))))&lt;=0,$A1625&lt;設定!$B$28,$A1625&gt;設定!$B$29),0,IF(AND($C1625&gt;=MAX(INDEX($C$1:$C$13701,MAX(1,ROW()-設定!$B$24)):INDEX($C$1:$C$13701,MAX(1,ROW()-1))),$C1625&gt;MAX(INDEX($C$1:$C$13701,MIN(13701,ROW()+1)):INDEX($C$1:$C$13701,MIN(13701,ROW()+設定!$B$24))),$C1625&gt;=設定!$B$32,$C1625&gt;=MAX(MIN(INDEX($C$1:$C$13701,MAX(1,ROW()-設定!$B$26)):INDEX($C$1:$C$13701,MAX(1,ROW()-1))),MIN(INDEX($C$1:$C$13701,MIN(13701,ROW()+1)):INDEX($C$1:$C$13701,MIN(13701,ROW()+設定!$B$26))))*10^(設定!$B$27/20)),1,0))</f>
        <v>0</v>
      </c>
      <c r="G1625" s="33" t="n">
        <f aca="false">$G1624+IF($F1625=1,1,0)</f>
        <v>0</v>
      </c>
      <c r="H1625" s="0" t="str">
        <f aca="false">IF($F1625=1,$G1625,"")</f>
        <v/>
      </c>
    </row>
    <row r="1626" customFormat="false" ht="15" hidden="false" customHeight="false" outlineLevel="0" collapsed="false">
      <c r="A1626" s="30" t="n">
        <v>253.75</v>
      </c>
      <c r="B1626" s="31" t="n">
        <v>14.1047</v>
      </c>
      <c r="C1626" s="32" t="n">
        <f aca="false">IF($A1626="","",IF(設定!$B$21="dB",10^($B1626/20),ABS($B1626)))</f>
        <v>5.07265118983937</v>
      </c>
      <c r="D1626" s="32" t="n">
        <f aca="false">IF($A1626="","",$A1626^2)</f>
        <v>64389.0625</v>
      </c>
      <c r="E1626" s="32" t="n">
        <f aca="false">IF($A1626="","",IF($C1626&lt;=0,"",1/$C1626^2))</f>
        <v>0.0388624342245731</v>
      </c>
      <c r="F1626" s="33" t="n">
        <f aca="false">IF(OR(ROW()-設定!$B$30&lt;2,ROW()+設定!$B$30&gt;13701,N($A1626)&lt;=0,N(INDEX($A$2:$A$13701,MIN(13700,MAX(1,ROW()-1+設定!$B$30))))&lt;=0,$A1626&lt;設定!$B$28,$A1626&gt;設定!$B$29),0,IF(AND($C1626&gt;=MAX(INDEX($C$1:$C$13701,MAX(1,ROW()-設定!$B$24)):INDEX($C$1:$C$13701,MAX(1,ROW()-1))),$C1626&gt;MAX(INDEX($C$1:$C$13701,MIN(13701,ROW()+1)):INDEX($C$1:$C$13701,MIN(13701,ROW()+設定!$B$24))),$C1626&gt;=設定!$B$32,$C1626&gt;=MAX(MIN(INDEX($C$1:$C$13701,MAX(1,ROW()-設定!$B$26)):INDEX($C$1:$C$13701,MAX(1,ROW()-1))),MIN(INDEX($C$1:$C$13701,MIN(13701,ROW()+1)):INDEX($C$1:$C$13701,MIN(13701,ROW()+設定!$B$26))))*10^(設定!$B$27/20)),1,0))</f>
        <v>0</v>
      </c>
      <c r="G1626" s="33" t="n">
        <f aca="false">$G1625+IF($F1626=1,1,0)</f>
        <v>0</v>
      </c>
      <c r="H1626" s="0" t="str">
        <f aca="false">IF($F1626=1,$G1626,"")</f>
        <v/>
      </c>
    </row>
    <row r="1627" customFormat="false" ht="15" hidden="false" customHeight="false" outlineLevel="0" collapsed="false">
      <c r="A1627" s="30" t="n">
        <v>253.90625</v>
      </c>
      <c r="B1627" s="31" t="n">
        <v>14.1376</v>
      </c>
      <c r="C1627" s="32" t="n">
        <f aca="false">IF($A1627="","",IF(設定!$B$21="dB",10^($B1627/20),ABS($B1627)))</f>
        <v>5.091901571779</v>
      </c>
      <c r="D1627" s="32" t="n">
        <f aca="false">IF($A1627="","",$A1627^2)</f>
        <v>64468.3837890625</v>
      </c>
      <c r="E1627" s="32" t="n">
        <f aca="false">IF($A1627="","",IF($C1627&lt;=0,"",1/$C1627^2))</f>
        <v>0.0385691439749913</v>
      </c>
      <c r="F1627" s="33" t="n">
        <f aca="false">IF(OR(ROW()-設定!$B$30&lt;2,ROW()+設定!$B$30&gt;13701,N($A1627)&lt;=0,N(INDEX($A$2:$A$13701,MIN(13700,MAX(1,ROW()-1+設定!$B$30))))&lt;=0,$A1627&lt;設定!$B$28,$A1627&gt;設定!$B$29),0,IF(AND($C1627&gt;=MAX(INDEX($C$1:$C$13701,MAX(1,ROW()-設定!$B$24)):INDEX($C$1:$C$13701,MAX(1,ROW()-1))),$C1627&gt;MAX(INDEX($C$1:$C$13701,MIN(13701,ROW()+1)):INDEX($C$1:$C$13701,MIN(13701,ROW()+設定!$B$24))),$C1627&gt;=設定!$B$32,$C1627&gt;=MAX(MIN(INDEX($C$1:$C$13701,MAX(1,ROW()-設定!$B$26)):INDEX($C$1:$C$13701,MAX(1,ROW()-1))),MIN(INDEX($C$1:$C$13701,MIN(13701,ROW()+1)):INDEX($C$1:$C$13701,MIN(13701,ROW()+設定!$B$26))))*10^(設定!$B$27/20)),1,0))</f>
        <v>0</v>
      </c>
      <c r="G1627" s="33" t="n">
        <f aca="false">$G1626+IF($F1627=1,1,0)</f>
        <v>0</v>
      </c>
      <c r="H1627" s="0" t="str">
        <f aca="false">IF($F1627=1,$G1627,"")</f>
        <v/>
      </c>
    </row>
    <row r="1628" customFormat="false" ht="15" hidden="false" customHeight="false" outlineLevel="0" collapsed="false">
      <c r="A1628" s="30" t="n">
        <v>254.0625</v>
      </c>
      <c r="B1628" s="31" t="n">
        <v>14.0192</v>
      </c>
      <c r="C1628" s="32" t="n">
        <f aca="false">IF($A1628="","",IF(設定!$B$21="dB",10^($B1628/20),ABS($B1628)))</f>
        <v>5.02296324190689</v>
      </c>
      <c r="D1628" s="32" t="n">
        <f aca="false">IF($A1628="","",$A1628^2)</f>
        <v>64547.75390625</v>
      </c>
      <c r="E1628" s="32" t="n">
        <f aca="false">IF($A1628="","",IF($C1628&lt;=0,"",1/$C1628^2))</f>
        <v>0.0396351038090683</v>
      </c>
      <c r="F1628" s="33" t="n">
        <f aca="false">IF(OR(ROW()-設定!$B$30&lt;2,ROW()+設定!$B$30&gt;13701,N($A1628)&lt;=0,N(INDEX($A$2:$A$13701,MIN(13700,MAX(1,ROW()-1+設定!$B$30))))&lt;=0,$A1628&lt;設定!$B$28,$A1628&gt;設定!$B$29),0,IF(AND($C1628&gt;=MAX(INDEX($C$1:$C$13701,MAX(1,ROW()-設定!$B$24)):INDEX($C$1:$C$13701,MAX(1,ROW()-1))),$C1628&gt;MAX(INDEX($C$1:$C$13701,MIN(13701,ROW()+1)):INDEX($C$1:$C$13701,MIN(13701,ROW()+設定!$B$24))),$C1628&gt;=設定!$B$32,$C1628&gt;=MAX(MIN(INDEX($C$1:$C$13701,MAX(1,ROW()-設定!$B$26)):INDEX($C$1:$C$13701,MAX(1,ROW()-1))),MIN(INDEX($C$1:$C$13701,MIN(13701,ROW()+1)):INDEX($C$1:$C$13701,MIN(13701,ROW()+設定!$B$26))))*10^(設定!$B$27/20)),1,0))</f>
        <v>0</v>
      </c>
      <c r="G1628" s="33" t="n">
        <f aca="false">$G1627+IF($F1628=1,1,0)</f>
        <v>0</v>
      </c>
      <c r="H1628" s="0" t="str">
        <f aca="false">IF($F1628=1,$G1628,"")</f>
        <v/>
      </c>
    </row>
    <row r="1629" customFormat="false" ht="15" hidden="false" customHeight="false" outlineLevel="0" collapsed="false">
      <c r="A1629" s="30" t="n">
        <v>254.21875</v>
      </c>
      <c r="B1629" s="31" t="n">
        <v>14.1141</v>
      </c>
      <c r="C1629" s="32" t="n">
        <f aca="false">IF($A1629="","",IF(設定!$B$21="dB",10^($B1629/20),ABS($B1629)))</f>
        <v>5.07814386060411</v>
      </c>
      <c r="D1629" s="32" t="n">
        <f aca="false">IF($A1629="","",$A1629^2)</f>
        <v>64627.1728515625</v>
      </c>
      <c r="E1629" s="32" t="n">
        <f aca="false">IF($A1629="","",IF($C1629&lt;=0,"",1/$C1629^2))</f>
        <v>0.0387784101714463</v>
      </c>
      <c r="F1629" s="33" t="n">
        <f aca="false">IF(OR(ROW()-設定!$B$30&lt;2,ROW()+設定!$B$30&gt;13701,N($A1629)&lt;=0,N(INDEX($A$2:$A$13701,MIN(13700,MAX(1,ROW()-1+設定!$B$30))))&lt;=0,$A1629&lt;設定!$B$28,$A1629&gt;設定!$B$29),0,IF(AND($C1629&gt;=MAX(INDEX($C$1:$C$13701,MAX(1,ROW()-設定!$B$24)):INDEX($C$1:$C$13701,MAX(1,ROW()-1))),$C1629&gt;MAX(INDEX($C$1:$C$13701,MIN(13701,ROW()+1)):INDEX($C$1:$C$13701,MIN(13701,ROW()+設定!$B$24))),$C1629&gt;=設定!$B$32,$C1629&gt;=MAX(MIN(INDEX($C$1:$C$13701,MAX(1,ROW()-設定!$B$26)):INDEX($C$1:$C$13701,MAX(1,ROW()-1))),MIN(INDEX($C$1:$C$13701,MIN(13701,ROW()+1)):INDEX($C$1:$C$13701,MIN(13701,ROW()+設定!$B$26))))*10^(設定!$B$27/20)),1,0))</f>
        <v>0</v>
      </c>
      <c r="G1629" s="33" t="n">
        <f aca="false">$G1628+IF($F1629=1,1,0)</f>
        <v>0</v>
      </c>
      <c r="H1629" s="0" t="str">
        <f aca="false">IF($F1629=1,$G1629,"")</f>
        <v/>
      </c>
    </row>
    <row r="1630" customFormat="false" ht="15" hidden="false" customHeight="false" outlineLevel="0" collapsed="false">
      <c r="A1630" s="30" t="n">
        <v>254.375</v>
      </c>
      <c r="B1630" s="31" t="n">
        <v>14.2757</v>
      </c>
      <c r="C1630" s="32" t="n">
        <f aca="false">IF($A1630="","",IF(設定!$B$21="dB",10^($B1630/20),ABS($B1630)))</f>
        <v>5.1735065110602</v>
      </c>
      <c r="D1630" s="32" t="n">
        <f aca="false">IF($A1630="","",$A1630^2)</f>
        <v>64706.640625</v>
      </c>
      <c r="E1630" s="32" t="n">
        <f aca="false">IF($A1630="","",IF($C1630&lt;=0,"",1/$C1630^2))</f>
        <v>0.0373619900115791</v>
      </c>
      <c r="F1630" s="33" t="n">
        <f aca="false">IF(OR(ROW()-設定!$B$30&lt;2,ROW()+設定!$B$30&gt;13701,N($A1630)&lt;=0,N(INDEX($A$2:$A$13701,MIN(13700,MAX(1,ROW()-1+設定!$B$30))))&lt;=0,$A1630&lt;設定!$B$28,$A1630&gt;設定!$B$29),0,IF(AND($C1630&gt;=MAX(INDEX($C$1:$C$13701,MAX(1,ROW()-設定!$B$24)):INDEX($C$1:$C$13701,MAX(1,ROW()-1))),$C1630&gt;MAX(INDEX($C$1:$C$13701,MIN(13701,ROW()+1)):INDEX($C$1:$C$13701,MIN(13701,ROW()+設定!$B$24))),$C1630&gt;=設定!$B$32,$C1630&gt;=MAX(MIN(INDEX($C$1:$C$13701,MAX(1,ROW()-設定!$B$26)):INDEX($C$1:$C$13701,MAX(1,ROW()-1))),MIN(INDEX($C$1:$C$13701,MIN(13701,ROW()+1)):INDEX($C$1:$C$13701,MIN(13701,ROW()+設定!$B$26))))*10^(設定!$B$27/20)),1,0))</f>
        <v>0</v>
      </c>
      <c r="G1630" s="33" t="n">
        <f aca="false">$G1629+IF($F1630=1,1,0)</f>
        <v>0</v>
      </c>
      <c r="H1630" s="0" t="str">
        <f aca="false">IF($F1630=1,$G1630,"")</f>
        <v/>
      </c>
    </row>
    <row r="1631" customFormat="false" ht="15" hidden="false" customHeight="false" outlineLevel="0" collapsed="false">
      <c r="A1631" s="30" t="n">
        <v>254.53125</v>
      </c>
      <c r="B1631" s="31" t="n">
        <v>14.1401</v>
      </c>
      <c r="C1631" s="32" t="n">
        <f aca="false">IF($A1631="","",IF(設定!$B$21="dB",10^($B1631/20),ABS($B1631)))</f>
        <v>5.09336734979306</v>
      </c>
      <c r="D1631" s="32" t="n">
        <f aca="false">IF($A1631="","",$A1631^2)</f>
        <v>64786.1572265625</v>
      </c>
      <c r="E1631" s="32" t="n">
        <f aca="false">IF($A1631="","",IF($C1631&lt;=0,"",1/$C1631^2))</f>
        <v>0.0385469481800759</v>
      </c>
      <c r="F1631" s="33" t="n">
        <f aca="false">IF(OR(ROW()-設定!$B$30&lt;2,ROW()+設定!$B$30&gt;13701,N($A1631)&lt;=0,N(INDEX($A$2:$A$13701,MIN(13700,MAX(1,ROW()-1+設定!$B$30))))&lt;=0,$A1631&lt;設定!$B$28,$A1631&gt;設定!$B$29),0,IF(AND($C1631&gt;=MAX(INDEX($C$1:$C$13701,MAX(1,ROW()-設定!$B$24)):INDEX($C$1:$C$13701,MAX(1,ROW()-1))),$C1631&gt;MAX(INDEX($C$1:$C$13701,MIN(13701,ROW()+1)):INDEX($C$1:$C$13701,MIN(13701,ROW()+設定!$B$24))),$C1631&gt;=設定!$B$32,$C1631&gt;=MAX(MIN(INDEX($C$1:$C$13701,MAX(1,ROW()-設定!$B$26)):INDEX($C$1:$C$13701,MAX(1,ROW()-1))),MIN(INDEX($C$1:$C$13701,MIN(13701,ROW()+1)):INDEX($C$1:$C$13701,MIN(13701,ROW()+設定!$B$26))))*10^(設定!$B$27/20)),1,0))</f>
        <v>0</v>
      </c>
      <c r="G1631" s="33" t="n">
        <f aca="false">$G1630+IF($F1631=1,1,0)</f>
        <v>0</v>
      </c>
      <c r="H1631" s="0" t="str">
        <f aca="false">IF($F1631=1,$G1631,"")</f>
        <v/>
      </c>
    </row>
    <row r="1632" customFormat="false" ht="15" hidden="false" customHeight="false" outlineLevel="0" collapsed="false">
      <c r="A1632" s="30" t="n">
        <v>254.6875</v>
      </c>
      <c r="B1632" s="31" t="n">
        <v>14.0396</v>
      </c>
      <c r="C1632" s="32" t="n">
        <f aca="false">IF($A1632="","",IF(設定!$B$21="dB",10^($B1632/20),ABS($B1632)))</f>
        <v>5.03477422261876</v>
      </c>
      <c r="D1632" s="32" t="n">
        <f aca="false">IF($A1632="","",$A1632^2)</f>
        <v>64865.72265625</v>
      </c>
      <c r="E1632" s="32" t="n">
        <f aca="false">IF($A1632="","",IF($C1632&lt;=0,"",1/$C1632^2))</f>
        <v>0.0394493634608571</v>
      </c>
      <c r="F1632" s="33" t="n">
        <f aca="false">IF(OR(ROW()-設定!$B$30&lt;2,ROW()+設定!$B$30&gt;13701,N($A1632)&lt;=0,N(INDEX($A$2:$A$13701,MIN(13700,MAX(1,ROW()-1+設定!$B$30))))&lt;=0,$A1632&lt;設定!$B$28,$A1632&gt;設定!$B$29),0,IF(AND($C1632&gt;=MAX(INDEX($C$1:$C$13701,MAX(1,ROW()-設定!$B$24)):INDEX($C$1:$C$13701,MAX(1,ROW()-1))),$C1632&gt;MAX(INDEX($C$1:$C$13701,MIN(13701,ROW()+1)):INDEX($C$1:$C$13701,MIN(13701,ROW()+設定!$B$24))),$C1632&gt;=設定!$B$32,$C1632&gt;=MAX(MIN(INDEX($C$1:$C$13701,MAX(1,ROW()-設定!$B$26)):INDEX($C$1:$C$13701,MAX(1,ROW()-1))),MIN(INDEX($C$1:$C$13701,MIN(13701,ROW()+1)):INDEX($C$1:$C$13701,MIN(13701,ROW()+設定!$B$26))))*10^(設定!$B$27/20)),1,0))</f>
        <v>0</v>
      </c>
      <c r="G1632" s="33" t="n">
        <f aca="false">$G1631+IF($F1632=1,1,0)</f>
        <v>0</v>
      </c>
      <c r="H1632" s="0" t="str">
        <f aca="false">IF($F1632=1,$G1632,"")</f>
        <v/>
      </c>
    </row>
    <row r="1633" customFormat="false" ht="15" hidden="false" customHeight="false" outlineLevel="0" collapsed="false">
      <c r="A1633" s="30" t="n">
        <v>254.84375</v>
      </c>
      <c r="B1633" s="31" t="n">
        <v>14.1039</v>
      </c>
      <c r="C1633" s="32" t="n">
        <f aca="false">IF($A1633="","",IF(設定!$B$21="dB",10^($B1633/20),ABS($B1633)))</f>
        <v>5.07218400291399</v>
      </c>
      <c r="D1633" s="32" t="n">
        <f aca="false">IF($A1633="","",$A1633^2)</f>
        <v>64945.3369140625</v>
      </c>
      <c r="E1633" s="32" t="n">
        <f aca="false">IF($A1633="","",IF($C1633&lt;=0,"",1/$C1633^2))</f>
        <v>0.0388695936088943</v>
      </c>
      <c r="F1633" s="33" t="n">
        <f aca="false">IF(OR(ROW()-設定!$B$30&lt;2,ROW()+設定!$B$30&gt;13701,N($A1633)&lt;=0,N(INDEX($A$2:$A$13701,MIN(13700,MAX(1,ROW()-1+設定!$B$30))))&lt;=0,$A1633&lt;設定!$B$28,$A1633&gt;設定!$B$29),0,IF(AND($C1633&gt;=MAX(INDEX($C$1:$C$13701,MAX(1,ROW()-設定!$B$24)):INDEX($C$1:$C$13701,MAX(1,ROW()-1))),$C1633&gt;MAX(INDEX($C$1:$C$13701,MIN(13701,ROW()+1)):INDEX($C$1:$C$13701,MIN(13701,ROW()+設定!$B$24))),$C1633&gt;=設定!$B$32,$C1633&gt;=MAX(MIN(INDEX($C$1:$C$13701,MAX(1,ROW()-設定!$B$26)):INDEX($C$1:$C$13701,MAX(1,ROW()-1))),MIN(INDEX($C$1:$C$13701,MIN(13701,ROW()+1)):INDEX($C$1:$C$13701,MIN(13701,ROW()+設定!$B$26))))*10^(設定!$B$27/20)),1,0))</f>
        <v>0</v>
      </c>
      <c r="G1633" s="33" t="n">
        <f aca="false">$G1632+IF($F1633=1,1,0)</f>
        <v>0</v>
      </c>
      <c r="H1633" s="0" t="str">
        <f aca="false">IF($F1633=1,$G1633,"")</f>
        <v/>
      </c>
    </row>
    <row r="1634" customFormat="false" ht="15" hidden="false" customHeight="false" outlineLevel="0" collapsed="false">
      <c r="A1634" s="30" t="n">
        <v>255</v>
      </c>
      <c r="B1634" s="31" t="n">
        <v>14.0151</v>
      </c>
      <c r="C1634" s="32" t="n">
        <f aca="false">IF($A1634="","",IF(設定!$B$21="dB",10^($B1634/20),ABS($B1634)))</f>
        <v>5.02059281234965</v>
      </c>
      <c r="D1634" s="32" t="n">
        <f aca="false">IF($A1634="","",$A1634^2)</f>
        <v>65025</v>
      </c>
      <c r="E1634" s="32" t="n">
        <f aca="false">IF($A1634="","",IF($C1634&lt;=0,"",1/$C1634^2))</f>
        <v>0.0396725393886704</v>
      </c>
      <c r="F1634" s="33" t="n">
        <f aca="false">IF(OR(ROW()-設定!$B$30&lt;2,ROW()+設定!$B$30&gt;13701,N($A1634)&lt;=0,N(INDEX($A$2:$A$13701,MIN(13700,MAX(1,ROW()-1+設定!$B$30))))&lt;=0,$A1634&lt;設定!$B$28,$A1634&gt;設定!$B$29),0,IF(AND($C1634&gt;=MAX(INDEX($C$1:$C$13701,MAX(1,ROW()-設定!$B$24)):INDEX($C$1:$C$13701,MAX(1,ROW()-1))),$C1634&gt;MAX(INDEX($C$1:$C$13701,MIN(13701,ROW()+1)):INDEX($C$1:$C$13701,MIN(13701,ROW()+設定!$B$24))),$C1634&gt;=設定!$B$32,$C1634&gt;=MAX(MIN(INDEX($C$1:$C$13701,MAX(1,ROW()-設定!$B$26)):INDEX($C$1:$C$13701,MAX(1,ROW()-1))),MIN(INDEX($C$1:$C$13701,MIN(13701,ROW()+1)):INDEX($C$1:$C$13701,MIN(13701,ROW()+設定!$B$26))))*10^(設定!$B$27/20)),1,0))</f>
        <v>0</v>
      </c>
      <c r="G1634" s="33" t="n">
        <f aca="false">$G1633+IF($F1634=1,1,0)</f>
        <v>0</v>
      </c>
      <c r="H1634" s="0" t="str">
        <f aca="false">IF($F1634=1,$G1634,"")</f>
        <v/>
      </c>
    </row>
    <row r="1635" customFormat="false" ht="15" hidden="false" customHeight="false" outlineLevel="0" collapsed="false">
      <c r="A1635" s="30" t="n">
        <v>255.15625</v>
      </c>
      <c r="B1635" s="31" t="n">
        <v>14.1455</v>
      </c>
      <c r="C1635" s="32" t="n">
        <f aca="false">IF($A1635="","",IF(設定!$B$21="dB",10^($B1635/20),ABS($B1635)))</f>
        <v>5.09653487047949</v>
      </c>
      <c r="D1635" s="32" t="n">
        <f aca="false">IF($A1635="","",$A1635^2)</f>
        <v>65104.7119140625</v>
      </c>
      <c r="E1635" s="32" t="n">
        <f aca="false">IF($A1635="","",IF($C1635&lt;=0,"",1/$C1635^2))</f>
        <v>0.0384990488459058</v>
      </c>
      <c r="F1635" s="33" t="n">
        <f aca="false">IF(OR(ROW()-設定!$B$30&lt;2,ROW()+設定!$B$30&gt;13701,N($A1635)&lt;=0,N(INDEX($A$2:$A$13701,MIN(13700,MAX(1,ROW()-1+設定!$B$30))))&lt;=0,$A1635&lt;設定!$B$28,$A1635&gt;設定!$B$29),0,IF(AND($C1635&gt;=MAX(INDEX($C$1:$C$13701,MAX(1,ROW()-設定!$B$24)):INDEX($C$1:$C$13701,MAX(1,ROW()-1))),$C1635&gt;MAX(INDEX($C$1:$C$13701,MIN(13701,ROW()+1)):INDEX($C$1:$C$13701,MIN(13701,ROW()+設定!$B$24))),$C1635&gt;=設定!$B$32,$C1635&gt;=MAX(MIN(INDEX($C$1:$C$13701,MAX(1,ROW()-設定!$B$26)):INDEX($C$1:$C$13701,MAX(1,ROW()-1))),MIN(INDEX($C$1:$C$13701,MIN(13701,ROW()+1)):INDEX($C$1:$C$13701,MIN(13701,ROW()+設定!$B$26))))*10^(設定!$B$27/20)),1,0))</f>
        <v>0</v>
      </c>
      <c r="G1635" s="33" t="n">
        <f aca="false">$G1634+IF($F1635=1,1,0)</f>
        <v>0</v>
      </c>
      <c r="H1635" s="0" t="str">
        <f aca="false">IF($F1635=1,$G1635,"")</f>
        <v/>
      </c>
    </row>
    <row r="1636" customFormat="false" ht="15" hidden="false" customHeight="false" outlineLevel="0" collapsed="false">
      <c r="A1636" s="30" t="n">
        <v>255.3125</v>
      </c>
      <c r="B1636" s="31" t="n">
        <v>14.2104</v>
      </c>
      <c r="C1636" s="32" t="n">
        <f aca="false">IF($A1636="","",IF(設定!$B$21="dB",10^($B1636/20),ABS($B1636)))</f>
        <v>5.13475823394027</v>
      </c>
      <c r="D1636" s="32" t="n">
        <f aca="false">IF($A1636="","",$A1636^2)</f>
        <v>65184.47265625</v>
      </c>
      <c r="E1636" s="32" t="n">
        <f aca="false">IF($A1636="","",IF($C1636&lt;=0,"",1/$C1636^2))</f>
        <v>0.0379280050381306</v>
      </c>
      <c r="F1636" s="33" t="n">
        <f aca="false">IF(OR(ROW()-設定!$B$30&lt;2,ROW()+設定!$B$30&gt;13701,N($A1636)&lt;=0,N(INDEX($A$2:$A$13701,MIN(13700,MAX(1,ROW()-1+設定!$B$30))))&lt;=0,$A1636&lt;設定!$B$28,$A1636&gt;設定!$B$29),0,IF(AND($C1636&gt;=MAX(INDEX($C$1:$C$13701,MAX(1,ROW()-設定!$B$24)):INDEX($C$1:$C$13701,MAX(1,ROW()-1))),$C1636&gt;MAX(INDEX($C$1:$C$13701,MIN(13701,ROW()+1)):INDEX($C$1:$C$13701,MIN(13701,ROW()+設定!$B$24))),$C1636&gt;=設定!$B$32,$C1636&gt;=MAX(MIN(INDEX($C$1:$C$13701,MAX(1,ROW()-設定!$B$26)):INDEX($C$1:$C$13701,MAX(1,ROW()-1))),MIN(INDEX($C$1:$C$13701,MIN(13701,ROW()+1)):INDEX($C$1:$C$13701,MIN(13701,ROW()+設定!$B$26))))*10^(設定!$B$27/20)),1,0))</f>
        <v>0</v>
      </c>
      <c r="G1636" s="33" t="n">
        <f aca="false">$G1635+IF($F1636=1,1,0)</f>
        <v>0</v>
      </c>
      <c r="H1636" s="0" t="str">
        <f aca="false">IF($F1636=1,$G1636,"")</f>
        <v/>
      </c>
    </row>
    <row r="1637" customFormat="false" ht="15" hidden="false" customHeight="false" outlineLevel="0" collapsed="false">
      <c r="A1637" s="30" t="n">
        <v>255.46875</v>
      </c>
      <c r="B1637" s="31" t="n">
        <v>14.0343</v>
      </c>
      <c r="C1637" s="32" t="n">
        <f aca="false">IF($A1637="","",IF(設定!$B$21="dB",10^($B1637/20),ABS($B1637)))</f>
        <v>5.03170301575734</v>
      </c>
      <c r="D1637" s="32" t="n">
        <f aca="false">IF($A1637="","",$A1637^2)</f>
        <v>65264.2822265625</v>
      </c>
      <c r="E1637" s="32" t="n">
        <f aca="false">IF($A1637="","",IF($C1637&lt;=0,"",1/$C1637^2))</f>
        <v>0.0394975356724454</v>
      </c>
      <c r="F1637" s="33" t="n">
        <f aca="false">IF(OR(ROW()-設定!$B$30&lt;2,ROW()+設定!$B$30&gt;13701,N($A1637)&lt;=0,N(INDEX($A$2:$A$13701,MIN(13700,MAX(1,ROW()-1+設定!$B$30))))&lt;=0,$A1637&lt;設定!$B$28,$A1637&gt;設定!$B$29),0,IF(AND($C1637&gt;=MAX(INDEX($C$1:$C$13701,MAX(1,ROW()-設定!$B$24)):INDEX($C$1:$C$13701,MAX(1,ROW()-1))),$C1637&gt;MAX(INDEX($C$1:$C$13701,MIN(13701,ROW()+1)):INDEX($C$1:$C$13701,MIN(13701,ROW()+設定!$B$24))),$C1637&gt;=設定!$B$32,$C1637&gt;=MAX(MIN(INDEX($C$1:$C$13701,MAX(1,ROW()-設定!$B$26)):INDEX($C$1:$C$13701,MAX(1,ROW()-1))),MIN(INDEX($C$1:$C$13701,MIN(13701,ROW()+1)):INDEX($C$1:$C$13701,MIN(13701,ROW()+設定!$B$26))))*10^(設定!$B$27/20)),1,0))</f>
        <v>0</v>
      </c>
      <c r="G1637" s="33" t="n">
        <f aca="false">$G1636+IF($F1637=1,1,0)</f>
        <v>0</v>
      </c>
      <c r="H1637" s="0" t="str">
        <f aca="false">IF($F1637=1,$G1637,"")</f>
        <v/>
      </c>
    </row>
    <row r="1638" customFormat="false" ht="15" hidden="false" customHeight="false" outlineLevel="0" collapsed="false">
      <c r="A1638" s="30" t="n">
        <v>255.625</v>
      </c>
      <c r="B1638" s="31" t="n">
        <v>14.1023</v>
      </c>
      <c r="C1638" s="32" t="n">
        <f aca="false">IF($A1638="","",IF(設定!$B$21="dB",10^($B1638/20),ABS($B1638)))</f>
        <v>5.07124975814183</v>
      </c>
      <c r="D1638" s="32" t="n">
        <f aca="false">IF($A1638="","",$A1638^2)</f>
        <v>65344.140625</v>
      </c>
      <c r="E1638" s="32" t="n">
        <f aca="false">IF($A1638="","",IF($C1638&lt;=0,"",1/$C1638^2))</f>
        <v>0.0388839163345663</v>
      </c>
      <c r="F1638" s="33" t="n">
        <f aca="false">IF(OR(ROW()-設定!$B$30&lt;2,ROW()+設定!$B$30&gt;13701,N($A1638)&lt;=0,N(INDEX($A$2:$A$13701,MIN(13700,MAX(1,ROW()-1+設定!$B$30))))&lt;=0,$A1638&lt;設定!$B$28,$A1638&gt;設定!$B$29),0,IF(AND($C1638&gt;=MAX(INDEX($C$1:$C$13701,MAX(1,ROW()-設定!$B$24)):INDEX($C$1:$C$13701,MAX(1,ROW()-1))),$C1638&gt;MAX(INDEX($C$1:$C$13701,MIN(13701,ROW()+1)):INDEX($C$1:$C$13701,MIN(13701,ROW()+設定!$B$24))),$C1638&gt;=設定!$B$32,$C1638&gt;=MAX(MIN(INDEX($C$1:$C$13701,MAX(1,ROW()-設定!$B$26)):INDEX($C$1:$C$13701,MAX(1,ROW()-1))),MIN(INDEX($C$1:$C$13701,MIN(13701,ROW()+1)):INDEX($C$1:$C$13701,MIN(13701,ROW()+設定!$B$26))))*10^(設定!$B$27/20)),1,0))</f>
        <v>0</v>
      </c>
      <c r="G1638" s="33" t="n">
        <f aca="false">$G1637+IF($F1638=1,1,0)</f>
        <v>0</v>
      </c>
      <c r="H1638" s="0" t="str">
        <f aca="false">IF($F1638=1,$G1638,"")</f>
        <v/>
      </c>
    </row>
    <row r="1639" customFormat="false" ht="15" hidden="false" customHeight="false" outlineLevel="0" collapsed="false">
      <c r="A1639" s="30" t="n">
        <v>255.78125</v>
      </c>
      <c r="B1639" s="31" t="n">
        <v>14.2449</v>
      </c>
      <c r="C1639" s="32" t="n">
        <f aca="false">IF($A1639="","",IF(設定!$B$21="dB",10^($B1639/20),ABS($B1639)))</f>
        <v>5.15519384242157</v>
      </c>
      <c r="D1639" s="32" t="n">
        <f aca="false">IF($A1639="","",$A1639^2)</f>
        <v>65424.0478515625</v>
      </c>
      <c r="E1639" s="32" t="n">
        <f aca="false">IF($A1639="","",IF($C1639&lt;=0,"",1/$C1639^2))</f>
        <v>0.0376279016312554</v>
      </c>
      <c r="F1639" s="33" t="n">
        <f aca="false">IF(OR(ROW()-設定!$B$30&lt;2,ROW()+設定!$B$30&gt;13701,N($A1639)&lt;=0,N(INDEX($A$2:$A$13701,MIN(13700,MAX(1,ROW()-1+設定!$B$30))))&lt;=0,$A1639&lt;設定!$B$28,$A1639&gt;設定!$B$29),0,IF(AND($C1639&gt;=MAX(INDEX($C$1:$C$13701,MAX(1,ROW()-設定!$B$24)):INDEX($C$1:$C$13701,MAX(1,ROW()-1))),$C1639&gt;MAX(INDEX($C$1:$C$13701,MIN(13701,ROW()+1)):INDEX($C$1:$C$13701,MIN(13701,ROW()+設定!$B$24))),$C1639&gt;=設定!$B$32,$C1639&gt;=MAX(MIN(INDEX($C$1:$C$13701,MAX(1,ROW()-設定!$B$26)):INDEX($C$1:$C$13701,MAX(1,ROW()-1))),MIN(INDEX($C$1:$C$13701,MIN(13701,ROW()+1)):INDEX($C$1:$C$13701,MIN(13701,ROW()+設定!$B$26))))*10^(設定!$B$27/20)),1,0))</f>
        <v>0</v>
      </c>
      <c r="G1639" s="33" t="n">
        <f aca="false">$G1638+IF($F1639=1,1,0)</f>
        <v>0</v>
      </c>
      <c r="H1639" s="0" t="str">
        <f aca="false">IF($F1639=1,$G1639,"")</f>
        <v/>
      </c>
    </row>
    <row r="1640" customFormat="false" ht="15" hidden="false" customHeight="false" outlineLevel="0" collapsed="false">
      <c r="A1640" s="30" t="n">
        <v>255.9375</v>
      </c>
      <c r="B1640" s="31" t="n">
        <v>14.0771</v>
      </c>
      <c r="C1640" s="32" t="n">
        <f aca="false">IF($A1640="","",IF(設定!$B$21="dB",10^($B1640/20),ABS($B1640)))</f>
        <v>5.05655808065396</v>
      </c>
      <c r="D1640" s="32" t="n">
        <f aca="false">IF($A1640="","",$A1640^2)</f>
        <v>65504.00390625</v>
      </c>
      <c r="E1640" s="32" t="n">
        <f aca="false">IF($A1640="","",IF($C1640&lt;=0,"",1/$C1640^2))</f>
        <v>0.0391101966829663</v>
      </c>
      <c r="F1640" s="33" t="n">
        <f aca="false">IF(OR(ROW()-設定!$B$30&lt;2,ROW()+設定!$B$30&gt;13701,N($A1640)&lt;=0,N(INDEX($A$2:$A$13701,MIN(13700,MAX(1,ROW()-1+設定!$B$30))))&lt;=0,$A1640&lt;設定!$B$28,$A1640&gt;設定!$B$29),0,IF(AND($C1640&gt;=MAX(INDEX($C$1:$C$13701,MAX(1,ROW()-設定!$B$24)):INDEX($C$1:$C$13701,MAX(1,ROW()-1))),$C1640&gt;MAX(INDEX($C$1:$C$13701,MIN(13701,ROW()+1)):INDEX($C$1:$C$13701,MIN(13701,ROW()+設定!$B$24))),$C1640&gt;=設定!$B$32,$C1640&gt;=MAX(MIN(INDEX($C$1:$C$13701,MAX(1,ROW()-設定!$B$26)):INDEX($C$1:$C$13701,MAX(1,ROW()-1))),MIN(INDEX($C$1:$C$13701,MIN(13701,ROW()+1)):INDEX($C$1:$C$13701,MIN(13701,ROW()+設定!$B$26))))*10^(設定!$B$27/20)),1,0))</f>
        <v>0</v>
      </c>
      <c r="G1640" s="33" t="n">
        <f aca="false">$G1639+IF($F1640=1,1,0)</f>
        <v>0</v>
      </c>
      <c r="H1640" s="0" t="str">
        <f aca="false">IF($F1640=1,$G1640,"")</f>
        <v/>
      </c>
    </row>
    <row r="1641" customFormat="false" ht="15" hidden="false" customHeight="false" outlineLevel="0" collapsed="false">
      <c r="A1641" s="30" t="n">
        <v>256.09375</v>
      </c>
      <c r="B1641" s="31" t="n">
        <v>14.1527</v>
      </c>
      <c r="C1641" s="32" t="n">
        <f aca="false">IF($A1641="","",IF(設定!$B$21="dB",10^($B1641/20),ABS($B1641)))</f>
        <v>5.10076129582293</v>
      </c>
      <c r="D1641" s="32" t="n">
        <f aca="false">IF($A1641="","",$A1641^2)</f>
        <v>65584.0087890625</v>
      </c>
      <c r="E1641" s="32" t="n">
        <f aca="false">IF($A1641="","",IF($C1641&lt;=0,"",1/$C1641^2))</f>
        <v>0.0384352756421785</v>
      </c>
      <c r="F1641" s="33" t="n">
        <f aca="false">IF(OR(ROW()-設定!$B$30&lt;2,ROW()+設定!$B$30&gt;13701,N($A1641)&lt;=0,N(INDEX($A$2:$A$13701,MIN(13700,MAX(1,ROW()-1+設定!$B$30))))&lt;=0,$A1641&lt;設定!$B$28,$A1641&gt;設定!$B$29),0,IF(AND($C1641&gt;=MAX(INDEX($C$1:$C$13701,MAX(1,ROW()-設定!$B$24)):INDEX($C$1:$C$13701,MAX(1,ROW()-1))),$C1641&gt;MAX(INDEX($C$1:$C$13701,MIN(13701,ROW()+1)):INDEX($C$1:$C$13701,MIN(13701,ROW()+設定!$B$24))),$C1641&gt;=設定!$B$32,$C1641&gt;=MAX(MIN(INDEX($C$1:$C$13701,MAX(1,ROW()-設定!$B$26)):INDEX($C$1:$C$13701,MAX(1,ROW()-1))),MIN(INDEX($C$1:$C$13701,MIN(13701,ROW()+1)):INDEX($C$1:$C$13701,MIN(13701,ROW()+設定!$B$26))))*10^(設定!$B$27/20)),1,0))</f>
        <v>0</v>
      </c>
      <c r="G1641" s="33" t="n">
        <f aca="false">$G1640+IF($F1641=1,1,0)</f>
        <v>0</v>
      </c>
      <c r="H1641" s="0" t="str">
        <f aca="false">IF($F1641=1,$G1641,"")</f>
        <v/>
      </c>
    </row>
    <row r="1642" customFormat="false" ht="15" hidden="false" customHeight="false" outlineLevel="0" collapsed="false">
      <c r="A1642" s="30" t="n">
        <v>256.25</v>
      </c>
      <c r="B1642" s="31" t="n">
        <v>14.0261</v>
      </c>
      <c r="C1642" s="32" t="n">
        <f aca="false">IF($A1642="","",IF(設定!$B$21="dB",10^($B1642/20),ABS($B1642)))</f>
        <v>5.02695502831607</v>
      </c>
      <c r="D1642" s="32" t="n">
        <f aca="false">IF($A1642="","",$A1642^2)</f>
        <v>65664.0625</v>
      </c>
      <c r="E1642" s="32" t="n">
        <f aca="false">IF($A1642="","",IF($C1642&lt;=0,"",1/$C1642^2))</f>
        <v>0.0395721821992774</v>
      </c>
      <c r="F1642" s="33" t="n">
        <f aca="false">IF(OR(ROW()-設定!$B$30&lt;2,ROW()+設定!$B$30&gt;13701,N($A1642)&lt;=0,N(INDEX($A$2:$A$13701,MIN(13700,MAX(1,ROW()-1+設定!$B$30))))&lt;=0,$A1642&lt;設定!$B$28,$A1642&gt;設定!$B$29),0,IF(AND($C1642&gt;=MAX(INDEX($C$1:$C$13701,MAX(1,ROW()-設定!$B$24)):INDEX($C$1:$C$13701,MAX(1,ROW()-1))),$C1642&gt;MAX(INDEX($C$1:$C$13701,MIN(13701,ROW()+1)):INDEX($C$1:$C$13701,MIN(13701,ROW()+設定!$B$24))),$C1642&gt;=設定!$B$32,$C1642&gt;=MAX(MIN(INDEX($C$1:$C$13701,MAX(1,ROW()-設定!$B$26)):INDEX($C$1:$C$13701,MAX(1,ROW()-1))),MIN(INDEX($C$1:$C$13701,MIN(13701,ROW()+1)):INDEX($C$1:$C$13701,MIN(13701,ROW()+設定!$B$26))))*10^(設定!$B$27/20)),1,0))</f>
        <v>0</v>
      </c>
      <c r="G1642" s="33" t="n">
        <f aca="false">$G1641+IF($F1642=1,1,0)</f>
        <v>0</v>
      </c>
      <c r="H1642" s="0" t="str">
        <f aca="false">IF($F1642=1,$G1642,"")</f>
        <v/>
      </c>
    </row>
    <row r="1643" customFormat="false" ht="15" hidden="false" customHeight="false" outlineLevel="0" collapsed="false">
      <c r="A1643" s="30" t="n">
        <v>256.40625</v>
      </c>
      <c r="B1643" s="31" t="n">
        <v>14.0504</v>
      </c>
      <c r="C1643" s="32" t="n">
        <f aca="false">IF($A1643="","",IF(設定!$B$21="dB",10^($B1643/20),ABS($B1643)))</f>
        <v>5.04103833407579</v>
      </c>
      <c r="D1643" s="32" t="n">
        <f aca="false">IF($A1643="","",$A1643^2)</f>
        <v>65744.1650390625</v>
      </c>
      <c r="E1643" s="32" t="n">
        <f aca="false">IF($A1643="","",IF($C1643&lt;=0,"",1/$C1643^2))</f>
        <v>0.0393513829823492</v>
      </c>
      <c r="F1643" s="33" t="n">
        <f aca="false">IF(OR(ROW()-設定!$B$30&lt;2,ROW()+設定!$B$30&gt;13701,N($A1643)&lt;=0,N(INDEX($A$2:$A$13701,MIN(13700,MAX(1,ROW()-1+設定!$B$30))))&lt;=0,$A1643&lt;設定!$B$28,$A1643&gt;設定!$B$29),0,IF(AND($C1643&gt;=MAX(INDEX($C$1:$C$13701,MAX(1,ROW()-設定!$B$24)):INDEX($C$1:$C$13701,MAX(1,ROW()-1))),$C1643&gt;MAX(INDEX($C$1:$C$13701,MIN(13701,ROW()+1)):INDEX($C$1:$C$13701,MIN(13701,ROW()+設定!$B$24))),$C1643&gt;=設定!$B$32,$C1643&gt;=MAX(MIN(INDEX($C$1:$C$13701,MAX(1,ROW()-設定!$B$26)):INDEX($C$1:$C$13701,MAX(1,ROW()-1))),MIN(INDEX($C$1:$C$13701,MIN(13701,ROW()+1)):INDEX($C$1:$C$13701,MIN(13701,ROW()+設定!$B$26))))*10^(設定!$B$27/20)),1,0))</f>
        <v>0</v>
      </c>
      <c r="G1643" s="33" t="n">
        <f aca="false">$G1642+IF($F1643=1,1,0)</f>
        <v>0</v>
      </c>
      <c r="H1643" s="0" t="str">
        <f aca="false">IF($F1643=1,$G1643,"")</f>
        <v/>
      </c>
    </row>
    <row r="1644" customFormat="false" ht="15" hidden="false" customHeight="false" outlineLevel="0" collapsed="false">
      <c r="A1644" s="30" t="n">
        <v>256.5625</v>
      </c>
      <c r="B1644" s="31" t="n">
        <v>14.0862</v>
      </c>
      <c r="C1644" s="32" t="n">
        <f aca="false">IF($A1644="","",IF(設定!$B$21="dB",10^($B1644/20),ABS($B1644)))</f>
        <v>5.06185849236934</v>
      </c>
      <c r="D1644" s="32" t="n">
        <f aca="false">IF($A1644="","",$A1644^2)</f>
        <v>65824.31640625</v>
      </c>
      <c r="E1644" s="32" t="n">
        <f aca="false">IF($A1644="","",IF($C1644&lt;=0,"",1/$C1644^2))</f>
        <v>0.0390283328338877</v>
      </c>
      <c r="F1644" s="33" t="n">
        <f aca="false">IF(OR(ROW()-設定!$B$30&lt;2,ROW()+設定!$B$30&gt;13701,N($A1644)&lt;=0,N(INDEX($A$2:$A$13701,MIN(13700,MAX(1,ROW()-1+設定!$B$30))))&lt;=0,$A1644&lt;設定!$B$28,$A1644&gt;設定!$B$29),0,IF(AND($C1644&gt;=MAX(INDEX($C$1:$C$13701,MAX(1,ROW()-設定!$B$24)):INDEX($C$1:$C$13701,MAX(1,ROW()-1))),$C1644&gt;MAX(INDEX($C$1:$C$13701,MIN(13701,ROW()+1)):INDEX($C$1:$C$13701,MIN(13701,ROW()+設定!$B$24))),$C1644&gt;=設定!$B$32,$C1644&gt;=MAX(MIN(INDEX($C$1:$C$13701,MAX(1,ROW()-設定!$B$26)):INDEX($C$1:$C$13701,MAX(1,ROW()-1))),MIN(INDEX($C$1:$C$13701,MIN(13701,ROW()+1)):INDEX($C$1:$C$13701,MIN(13701,ROW()+設定!$B$26))))*10^(設定!$B$27/20)),1,0))</f>
        <v>0</v>
      </c>
      <c r="G1644" s="33" t="n">
        <f aca="false">$G1643+IF($F1644=1,1,0)</f>
        <v>0</v>
      </c>
      <c r="H1644" s="0" t="str">
        <f aca="false">IF($F1644=1,$G1644,"")</f>
        <v/>
      </c>
    </row>
    <row r="1645" customFormat="false" ht="15" hidden="false" customHeight="false" outlineLevel="0" collapsed="false">
      <c r="A1645" s="30" t="n">
        <v>256.71875</v>
      </c>
      <c r="B1645" s="31" t="n">
        <v>14.3675</v>
      </c>
      <c r="C1645" s="32" t="n">
        <f aca="false">IF($A1645="","",IF(設定!$B$21="dB",10^($B1645/20),ABS($B1645)))</f>
        <v>5.22847456928143</v>
      </c>
      <c r="D1645" s="32" t="n">
        <f aca="false">IF($A1645="","",$A1645^2)</f>
        <v>65904.5166015625</v>
      </c>
      <c r="E1645" s="32" t="n">
        <f aca="false">IF($A1645="","",IF($C1645&lt;=0,"",1/$C1645^2))</f>
        <v>0.0365805305477384</v>
      </c>
      <c r="F1645" s="33" t="n">
        <f aca="false">IF(OR(ROW()-設定!$B$30&lt;2,ROW()+設定!$B$30&gt;13701,N($A1645)&lt;=0,N(INDEX($A$2:$A$13701,MIN(13700,MAX(1,ROW()-1+設定!$B$30))))&lt;=0,$A1645&lt;設定!$B$28,$A1645&gt;設定!$B$29),0,IF(AND($C1645&gt;=MAX(INDEX($C$1:$C$13701,MAX(1,ROW()-設定!$B$24)):INDEX($C$1:$C$13701,MAX(1,ROW()-1))),$C1645&gt;MAX(INDEX($C$1:$C$13701,MIN(13701,ROW()+1)):INDEX($C$1:$C$13701,MIN(13701,ROW()+設定!$B$24))),$C1645&gt;=設定!$B$32,$C1645&gt;=MAX(MIN(INDEX($C$1:$C$13701,MAX(1,ROW()-設定!$B$26)):INDEX($C$1:$C$13701,MAX(1,ROW()-1))),MIN(INDEX($C$1:$C$13701,MIN(13701,ROW()+1)):INDEX($C$1:$C$13701,MIN(13701,ROW()+設定!$B$26))))*10^(設定!$B$27/20)),1,0))</f>
        <v>0</v>
      </c>
      <c r="G1645" s="33" t="n">
        <f aca="false">$G1644+IF($F1645=1,1,0)</f>
        <v>0</v>
      </c>
      <c r="H1645" s="0" t="str">
        <f aca="false">IF($F1645=1,$G1645,"")</f>
        <v/>
      </c>
    </row>
    <row r="1646" customFormat="false" ht="15" hidden="false" customHeight="false" outlineLevel="0" collapsed="false">
      <c r="A1646" s="30" t="n">
        <v>256.875</v>
      </c>
      <c r="B1646" s="31" t="n">
        <v>14.104</v>
      </c>
      <c r="C1646" s="32" t="n">
        <f aca="false">IF($A1646="","",IF(設定!$B$21="dB",10^($B1646/20),ABS($B1646)))</f>
        <v>5.07224239892651</v>
      </c>
      <c r="D1646" s="32" t="n">
        <f aca="false">IF($A1646="","",$A1646^2)</f>
        <v>65984.765625</v>
      </c>
      <c r="E1646" s="32" t="n">
        <f aca="false">IF($A1646="","",IF($C1646&lt;=0,"",1/$C1646^2))</f>
        <v>0.0388686986137303</v>
      </c>
      <c r="F1646" s="33" t="n">
        <f aca="false">IF(OR(ROW()-設定!$B$30&lt;2,ROW()+設定!$B$30&gt;13701,N($A1646)&lt;=0,N(INDEX($A$2:$A$13701,MIN(13700,MAX(1,ROW()-1+設定!$B$30))))&lt;=0,$A1646&lt;設定!$B$28,$A1646&gt;設定!$B$29),0,IF(AND($C1646&gt;=MAX(INDEX($C$1:$C$13701,MAX(1,ROW()-設定!$B$24)):INDEX($C$1:$C$13701,MAX(1,ROW()-1))),$C1646&gt;MAX(INDEX($C$1:$C$13701,MIN(13701,ROW()+1)):INDEX($C$1:$C$13701,MIN(13701,ROW()+設定!$B$24))),$C1646&gt;=設定!$B$32,$C1646&gt;=MAX(MIN(INDEX($C$1:$C$13701,MAX(1,ROW()-設定!$B$26)):INDEX($C$1:$C$13701,MAX(1,ROW()-1))),MIN(INDEX($C$1:$C$13701,MIN(13701,ROW()+1)):INDEX($C$1:$C$13701,MIN(13701,ROW()+設定!$B$26))))*10^(設定!$B$27/20)),1,0))</f>
        <v>0</v>
      </c>
      <c r="G1646" s="33" t="n">
        <f aca="false">$G1645+IF($F1646=1,1,0)</f>
        <v>0</v>
      </c>
      <c r="H1646" s="0" t="str">
        <f aca="false">IF($F1646=1,$G1646,"")</f>
        <v/>
      </c>
    </row>
    <row r="1647" customFormat="false" ht="15" hidden="false" customHeight="false" outlineLevel="0" collapsed="false">
      <c r="A1647" s="30" t="n">
        <v>257.03125</v>
      </c>
      <c r="B1647" s="31" t="n">
        <v>14.0938</v>
      </c>
      <c r="C1647" s="32" t="n">
        <f aca="false">IF($A1647="","",IF(設定!$B$21="dB",10^($B1647/20),ABS($B1647)))</f>
        <v>5.06628946736388</v>
      </c>
      <c r="D1647" s="32" t="n">
        <f aca="false">IF($A1647="","",$A1647^2)</f>
        <v>66065.0634765625</v>
      </c>
      <c r="E1647" s="32" t="n">
        <f aca="false">IF($A1647="","",IF($C1647&lt;=0,"",1/$C1647^2))</f>
        <v>0.0389600943551508</v>
      </c>
      <c r="F1647" s="33" t="n">
        <f aca="false">IF(OR(ROW()-設定!$B$30&lt;2,ROW()+設定!$B$30&gt;13701,N($A1647)&lt;=0,N(INDEX($A$2:$A$13701,MIN(13700,MAX(1,ROW()-1+設定!$B$30))))&lt;=0,$A1647&lt;設定!$B$28,$A1647&gt;設定!$B$29),0,IF(AND($C1647&gt;=MAX(INDEX($C$1:$C$13701,MAX(1,ROW()-設定!$B$24)):INDEX($C$1:$C$13701,MAX(1,ROW()-1))),$C1647&gt;MAX(INDEX($C$1:$C$13701,MIN(13701,ROW()+1)):INDEX($C$1:$C$13701,MIN(13701,ROW()+設定!$B$24))),$C1647&gt;=設定!$B$32,$C1647&gt;=MAX(MIN(INDEX($C$1:$C$13701,MAX(1,ROW()-設定!$B$26)):INDEX($C$1:$C$13701,MAX(1,ROW()-1))),MIN(INDEX($C$1:$C$13701,MIN(13701,ROW()+1)):INDEX($C$1:$C$13701,MIN(13701,ROW()+設定!$B$26))))*10^(設定!$B$27/20)),1,0))</f>
        <v>0</v>
      </c>
      <c r="G1647" s="33" t="n">
        <f aca="false">$G1646+IF($F1647=1,1,0)</f>
        <v>0</v>
      </c>
      <c r="H1647" s="0" t="str">
        <f aca="false">IF($F1647=1,$G1647,"")</f>
        <v/>
      </c>
    </row>
    <row r="1648" customFormat="false" ht="15" hidden="false" customHeight="false" outlineLevel="0" collapsed="false">
      <c r="A1648" s="30" t="n">
        <v>257.1875</v>
      </c>
      <c r="B1648" s="31" t="n">
        <v>14.0931</v>
      </c>
      <c r="C1648" s="32" t="n">
        <f aca="false">IF($A1648="","",IF(設定!$B$21="dB",10^($B1648/20),ABS($B1648)))</f>
        <v>5.06588118912461</v>
      </c>
      <c r="D1648" s="32" t="n">
        <f aca="false">IF($A1648="","",$A1648^2)</f>
        <v>66145.41015625</v>
      </c>
      <c r="E1648" s="32" t="n">
        <f aca="false">IF($A1648="","",IF($C1648&lt;=0,"",1/$C1648^2))</f>
        <v>0.0389663744865299</v>
      </c>
      <c r="F1648" s="33" t="n">
        <f aca="false">IF(OR(ROW()-設定!$B$30&lt;2,ROW()+設定!$B$30&gt;13701,N($A1648)&lt;=0,N(INDEX($A$2:$A$13701,MIN(13700,MAX(1,ROW()-1+設定!$B$30))))&lt;=0,$A1648&lt;設定!$B$28,$A1648&gt;設定!$B$29),0,IF(AND($C1648&gt;=MAX(INDEX($C$1:$C$13701,MAX(1,ROW()-設定!$B$24)):INDEX($C$1:$C$13701,MAX(1,ROW()-1))),$C1648&gt;MAX(INDEX($C$1:$C$13701,MIN(13701,ROW()+1)):INDEX($C$1:$C$13701,MIN(13701,ROW()+設定!$B$24))),$C1648&gt;=設定!$B$32,$C1648&gt;=MAX(MIN(INDEX($C$1:$C$13701,MAX(1,ROW()-設定!$B$26)):INDEX($C$1:$C$13701,MAX(1,ROW()-1))),MIN(INDEX($C$1:$C$13701,MIN(13701,ROW()+1)):INDEX($C$1:$C$13701,MIN(13701,ROW()+設定!$B$26))))*10^(設定!$B$27/20)),1,0))</f>
        <v>0</v>
      </c>
      <c r="G1648" s="33" t="n">
        <f aca="false">$G1647+IF($F1648=1,1,0)</f>
        <v>0</v>
      </c>
      <c r="H1648" s="0" t="str">
        <f aca="false">IF($F1648=1,$G1648,"")</f>
        <v/>
      </c>
    </row>
    <row r="1649" customFormat="false" ht="15" hidden="false" customHeight="false" outlineLevel="0" collapsed="false">
      <c r="A1649" s="30" t="n">
        <v>257.34375</v>
      </c>
      <c r="B1649" s="31" t="n">
        <v>14.1375</v>
      </c>
      <c r="C1649" s="32" t="n">
        <f aca="false">IF($A1649="","",IF(設定!$B$21="dB",10^($B1649/20),ABS($B1649)))</f>
        <v>5.09184294943318</v>
      </c>
      <c r="D1649" s="32" t="n">
        <f aca="false">IF($A1649="","",$A1649^2)</f>
        <v>66225.8056640625</v>
      </c>
      <c r="E1649" s="32" t="n">
        <f aca="false">IF($A1649="","",IF($C1649&lt;=0,"",1/$C1649^2))</f>
        <v>0.0385700320725755</v>
      </c>
      <c r="F1649" s="33" t="n">
        <f aca="false">IF(OR(ROW()-設定!$B$30&lt;2,ROW()+設定!$B$30&gt;13701,N($A1649)&lt;=0,N(INDEX($A$2:$A$13701,MIN(13700,MAX(1,ROW()-1+設定!$B$30))))&lt;=0,$A1649&lt;設定!$B$28,$A1649&gt;設定!$B$29),0,IF(AND($C1649&gt;=MAX(INDEX($C$1:$C$13701,MAX(1,ROW()-設定!$B$24)):INDEX($C$1:$C$13701,MAX(1,ROW()-1))),$C1649&gt;MAX(INDEX($C$1:$C$13701,MIN(13701,ROW()+1)):INDEX($C$1:$C$13701,MIN(13701,ROW()+設定!$B$24))),$C1649&gt;=設定!$B$32,$C1649&gt;=MAX(MIN(INDEX($C$1:$C$13701,MAX(1,ROW()-設定!$B$26)):INDEX($C$1:$C$13701,MAX(1,ROW()-1))),MIN(INDEX($C$1:$C$13701,MIN(13701,ROW()+1)):INDEX($C$1:$C$13701,MIN(13701,ROW()+設定!$B$26))))*10^(設定!$B$27/20)),1,0))</f>
        <v>0</v>
      </c>
      <c r="G1649" s="33" t="n">
        <f aca="false">$G1648+IF($F1649=1,1,0)</f>
        <v>0</v>
      </c>
      <c r="H1649" s="0" t="str">
        <f aca="false">IF($F1649=1,$G1649,"")</f>
        <v/>
      </c>
    </row>
    <row r="1650" customFormat="false" ht="15" hidden="false" customHeight="false" outlineLevel="0" collapsed="false">
      <c r="A1650" s="30" t="n">
        <v>257.5</v>
      </c>
      <c r="B1650" s="31" t="n">
        <v>14.2261</v>
      </c>
      <c r="C1650" s="32" t="n">
        <f aca="false">IF($A1650="","",IF(設定!$B$21="dB",10^($B1650/20),ABS($B1650)))</f>
        <v>5.14404785298634</v>
      </c>
      <c r="D1650" s="32" t="n">
        <f aca="false">IF($A1650="","",$A1650^2)</f>
        <v>66306.25</v>
      </c>
      <c r="E1650" s="32" t="n">
        <f aca="false">IF($A1650="","",IF($C1650&lt;=0,"",1/$C1650^2))</f>
        <v>0.0377911406129994</v>
      </c>
      <c r="F1650" s="33" t="n">
        <f aca="false">IF(OR(ROW()-設定!$B$30&lt;2,ROW()+設定!$B$30&gt;13701,N($A1650)&lt;=0,N(INDEX($A$2:$A$13701,MIN(13700,MAX(1,ROW()-1+設定!$B$30))))&lt;=0,$A1650&lt;設定!$B$28,$A1650&gt;設定!$B$29),0,IF(AND($C1650&gt;=MAX(INDEX($C$1:$C$13701,MAX(1,ROW()-設定!$B$24)):INDEX($C$1:$C$13701,MAX(1,ROW()-1))),$C1650&gt;MAX(INDEX($C$1:$C$13701,MIN(13701,ROW()+1)):INDEX($C$1:$C$13701,MIN(13701,ROW()+設定!$B$24))),$C1650&gt;=設定!$B$32,$C1650&gt;=MAX(MIN(INDEX($C$1:$C$13701,MAX(1,ROW()-設定!$B$26)):INDEX($C$1:$C$13701,MAX(1,ROW()-1))),MIN(INDEX($C$1:$C$13701,MIN(13701,ROW()+1)):INDEX($C$1:$C$13701,MIN(13701,ROW()+設定!$B$26))))*10^(設定!$B$27/20)),1,0))</f>
        <v>0</v>
      </c>
      <c r="G1650" s="33" t="n">
        <f aca="false">$G1649+IF($F1650=1,1,0)</f>
        <v>0</v>
      </c>
      <c r="H1650" s="0" t="str">
        <f aca="false">IF($F1650=1,$G1650,"")</f>
        <v/>
      </c>
    </row>
    <row r="1651" customFormat="false" ht="15" hidden="false" customHeight="false" outlineLevel="0" collapsed="false">
      <c r="A1651" s="30" t="n">
        <v>257.65625</v>
      </c>
      <c r="B1651" s="31" t="n">
        <v>14.1806</v>
      </c>
      <c r="C1651" s="32" t="n">
        <f aca="false">IF($A1651="","",IF(設定!$B$21="dB",10^($B1651/20),ABS($B1651)))</f>
        <v>5.1171718249014</v>
      </c>
      <c r="D1651" s="32" t="n">
        <f aca="false">IF($A1651="","",$A1651^2)</f>
        <v>66386.7431640625</v>
      </c>
      <c r="E1651" s="32" t="n">
        <f aca="false">IF($A1651="","",IF($C1651&lt;=0,"",1/$C1651^2))</f>
        <v>0.0381891506933868</v>
      </c>
      <c r="F1651" s="33" t="n">
        <f aca="false">IF(OR(ROW()-設定!$B$30&lt;2,ROW()+設定!$B$30&gt;13701,N($A1651)&lt;=0,N(INDEX($A$2:$A$13701,MIN(13700,MAX(1,ROW()-1+設定!$B$30))))&lt;=0,$A1651&lt;設定!$B$28,$A1651&gt;設定!$B$29),0,IF(AND($C1651&gt;=MAX(INDEX($C$1:$C$13701,MAX(1,ROW()-設定!$B$24)):INDEX($C$1:$C$13701,MAX(1,ROW()-1))),$C1651&gt;MAX(INDEX($C$1:$C$13701,MIN(13701,ROW()+1)):INDEX($C$1:$C$13701,MIN(13701,ROW()+設定!$B$24))),$C1651&gt;=設定!$B$32,$C1651&gt;=MAX(MIN(INDEX($C$1:$C$13701,MAX(1,ROW()-設定!$B$26)):INDEX($C$1:$C$13701,MAX(1,ROW()-1))),MIN(INDEX($C$1:$C$13701,MIN(13701,ROW()+1)):INDEX($C$1:$C$13701,MIN(13701,ROW()+設定!$B$26))))*10^(設定!$B$27/20)),1,0))</f>
        <v>0</v>
      </c>
      <c r="G1651" s="33" t="n">
        <f aca="false">$G1650+IF($F1651=1,1,0)</f>
        <v>0</v>
      </c>
      <c r="H1651" s="0" t="str">
        <f aca="false">IF($F1651=1,$G1651,"")</f>
        <v/>
      </c>
    </row>
    <row r="1652" customFormat="false" ht="15" hidden="false" customHeight="false" outlineLevel="0" collapsed="false">
      <c r="A1652" s="30" t="n">
        <v>257.8125</v>
      </c>
      <c r="B1652" s="31" t="n">
        <v>14.3755</v>
      </c>
      <c r="C1652" s="32" t="n">
        <f aca="false">IF($A1652="","",IF(設定!$B$21="dB",10^($B1652/20),ABS($B1652)))</f>
        <v>5.23329239067052</v>
      </c>
      <c r="D1652" s="32" t="n">
        <f aca="false">IF($A1652="","",$A1652^2)</f>
        <v>66467.28515625</v>
      </c>
      <c r="E1652" s="32" t="n">
        <f aca="false">IF($A1652="","",IF($C1652&lt;=0,"",1/$C1652^2))</f>
        <v>0.0365132087449802</v>
      </c>
      <c r="F1652" s="33" t="n">
        <f aca="false">IF(OR(ROW()-設定!$B$30&lt;2,ROW()+設定!$B$30&gt;13701,N($A1652)&lt;=0,N(INDEX($A$2:$A$13701,MIN(13700,MAX(1,ROW()-1+設定!$B$30))))&lt;=0,$A1652&lt;設定!$B$28,$A1652&gt;設定!$B$29),0,IF(AND($C1652&gt;=MAX(INDEX($C$1:$C$13701,MAX(1,ROW()-設定!$B$24)):INDEX($C$1:$C$13701,MAX(1,ROW()-1))),$C1652&gt;MAX(INDEX($C$1:$C$13701,MIN(13701,ROW()+1)):INDEX($C$1:$C$13701,MIN(13701,ROW()+設定!$B$24))),$C1652&gt;=設定!$B$32,$C1652&gt;=MAX(MIN(INDEX($C$1:$C$13701,MAX(1,ROW()-設定!$B$26)):INDEX($C$1:$C$13701,MAX(1,ROW()-1))),MIN(INDEX($C$1:$C$13701,MIN(13701,ROW()+1)):INDEX($C$1:$C$13701,MIN(13701,ROW()+設定!$B$26))))*10^(設定!$B$27/20)),1,0))</f>
        <v>0</v>
      </c>
      <c r="G1652" s="33" t="n">
        <f aca="false">$G1651+IF($F1652=1,1,0)</f>
        <v>0</v>
      </c>
      <c r="H1652" s="0" t="str">
        <f aca="false">IF($F1652=1,$G1652,"")</f>
        <v/>
      </c>
    </row>
    <row r="1653" customFormat="false" ht="15" hidden="false" customHeight="false" outlineLevel="0" collapsed="false">
      <c r="A1653" s="30" t="n">
        <v>257.96875</v>
      </c>
      <c r="B1653" s="31" t="n">
        <v>14.1884</v>
      </c>
      <c r="C1653" s="32" t="n">
        <f aca="false">IF($A1653="","",IF(設定!$B$21="dB",10^($B1653/20),ABS($B1653)))</f>
        <v>5.12176915099999</v>
      </c>
      <c r="D1653" s="32" t="n">
        <f aca="false">IF($A1653="","",$A1653^2)</f>
        <v>66547.8759765625</v>
      </c>
      <c r="E1653" s="32" t="n">
        <f aca="false">IF($A1653="","",IF($C1653&lt;=0,"",1/$C1653^2))</f>
        <v>0.0381206239095216</v>
      </c>
      <c r="F1653" s="33" t="n">
        <f aca="false">IF(OR(ROW()-設定!$B$30&lt;2,ROW()+設定!$B$30&gt;13701,N($A1653)&lt;=0,N(INDEX($A$2:$A$13701,MIN(13700,MAX(1,ROW()-1+設定!$B$30))))&lt;=0,$A1653&lt;設定!$B$28,$A1653&gt;設定!$B$29),0,IF(AND($C1653&gt;=MAX(INDEX($C$1:$C$13701,MAX(1,ROW()-設定!$B$24)):INDEX($C$1:$C$13701,MAX(1,ROW()-1))),$C1653&gt;MAX(INDEX($C$1:$C$13701,MIN(13701,ROW()+1)):INDEX($C$1:$C$13701,MIN(13701,ROW()+設定!$B$24))),$C1653&gt;=設定!$B$32,$C1653&gt;=MAX(MIN(INDEX($C$1:$C$13701,MAX(1,ROW()-設定!$B$26)):INDEX($C$1:$C$13701,MAX(1,ROW()-1))),MIN(INDEX($C$1:$C$13701,MIN(13701,ROW()+1)):INDEX($C$1:$C$13701,MIN(13701,ROW()+設定!$B$26))))*10^(設定!$B$27/20)),1,0))</f>
        <v>0</v>
      </c>
      <c r="G1653" s="33" t="n">
        <f aca="false">$G1652+IF($F1653=1,1,0)</f>
        <v>0</v>
      </c>
      <c r="H1653" s="0" t="str">
        <f aca="false">IF($F1653=1,$G1653,"")</f>
        <v/>
      </c>
    </row>
    <row r="1654" customFormat="false" ht="15" hidden="false" customHeight="false" outlineLevel="0" collapsed="false">
      <c r="A1654" s="30" t="n">
        <v>258.125</v>
      </c>
      <c r="B1654" s="31" t="n">
        <v>14.3186</v>
      </c>
      <c r="C1654" s="32" t="n">
        <f aca="false">IF($A1654="","",IF(設定!$B$21="dB",10^($B1654/20),ABS($B1654)))</f>
        <v>5.19912189835617</v>
      </c>
      <c r="D1654" s="32" t="n">
        <f aca="false">IF($A1654="","",$A1654^2)</f>
        <v>66628.515625</v>
      </c>
      <c r="E1654" s="32" t="n">
        <f aca="false">IF($A1654="","",IF($C1654&lt;=0,"",1/$C1654^2))</f>
        <v>0.0369947417517609</v>
      </c>
      <c r="F1654" s="33" t="n">
        <f aca="false">IF(OR(ROW()-設定!$B$30&lt;2,ROW()+設定!$B$30&gt;13701,N($A1654)&lt;=0,N(INDEX($A$2:$A$13701,MIN(13700,MAX(1,ROW()-1+設定!$B$30))))&lt;=0,$A1654&lt;設定!$B$28,$A1654&gt;設定!$B$29),0,IF(AND($C1654&gt;=MAX(INDEX($C$1:$C$13701,MAX(1,ROW()-設定!$B$24)):INDEX($C$1:$C$13701,MAX(1,ROW()-1))),$C1654&gt;MAX(INDEX($C$1:$C$13701,MIN(13701,ROW()+1)):INDEX($C$1:$C$13701,MIN(13701,ROW()+設定!$B$24))),$C1654&gt;=設定!$B$32,$C1654&gt;=MAX(MIN(INDEX($C$1:$C$13701,MAX(1,ROW()-設定!$B$26)):INDEX($C$1:$C$13701,MAX(1,ROW()-1))),MIN(INDEX($C$1:$C$13701,MIN(13701,ROW()+1)):INDEX($C$1:$C$13701,MIN(13701,ROW()+設定!$B$26))))*10^(設定!$B$27/20)),1,0))</f>
        <v>0</v>
      </c>
      <c r="G1654" s="33" t="n">
        <f aca="false">$G1653+IF($F1654=1,1,0)</f>
        <v>0</v>
      </c>
      <c r="H1654" s="0" t="str">
        <f aca="false">IF($F1654=1,$G1654,"")</f>
        <v/>
      </c>
    </row>
    <row r="1655" customFormat="false" ht="15" hidden="false" customHeight="false" outlineLevel="0" collapsed="false">
      <c r="A1655" s="30" t="n">
        <v>258.28125</v>
      </c>
      <c r="B1655" s="31" t="n">
        <v>14.2004</v>
      </c>
      <c r="C1655" s="32" t="n">
        <f aca="false">IF($A1655="","",IF(設定!$B$21="dB",10^($B1655/20),ABS($B1655)))</f>
        <v>5.12885002674752</v>
      </c>
      <c r="D1655" s="32" t="n">
        <f aca="false">IF($A1655="","",$A1655^2)</f>
        <v>66709.2041015625</v>
      </c>
      <c r="E1655" s="32" t="n">
        <f aca="false">IF($A1655="","",IF($C1655&lt;=0,"",1/$C1655^2))</f>
        <v>0.0380154381195633</v>
      </c>
      <c r="F1655" s="33" t="n">
        <f aca="false">IF(OR(ROW()-設定!$B$30&lt;2,ROW()+設定!$B$30&gt;13701,N($A1655)&lt;=0,N(INDEX($A$2:$A$13701,MIN(13700,MAX(1,ROW()-1+設定!$B$30))))&lt;=0,$A1655&lt;設定!$B$28,$A1655&gt;設定!$B$29),0,IF(AND($C1655&gt;=MAX(INDEX($C$1:$C$13701,MAX(1,ROW()-設定!$B$24)):INDEX($C$1:$C$13701,MAX(1,ROW()-1))),$C1655&gt;MAX(INDEX($C$1:$C$13701,MIN(13701,ROW()+1)):INDEX($C$1:$C$13701,MIN(13701,ROW()+設定!$B$24))),$C1655&gt;=設定!$B$32,$C1655&gt;=MAX(MIN(INDEX($C$1:$C$13701,MAX(1,ROW()-設定!$B$26)):INDEX($C$1:$C$13701,MAX(1,ROW()-1))),MIN(INDEX($C$1:$C$13701,MIN(13701,ROW()+1)):INDEX($C$1:$C$13701,MIN(13701,ROW()+設定!$B$26))))*10^(設定!$B$27/20)),1,0))</f>
        <v>0</v>
      </c>
      <c r="G1655" s="33" t="n">
        <f aca="false">$G1654+IF($F1655=1,1,0)</f>
        <v>0</v>
      </c>
      <c r="H1655" s="0" t="str">
        <f aca="false">IF($F1655=1,$G1655,"")</f>
        <v/>
      </c>
    </row>
    <row r="1656" customFormat="false" ht="15" hidden="false" customHeight="false" outlineLevel="0" collapsed="false">
      <c r="A1656" s="30" t="n">
        <v>258.4375</v>
      </c>
      <c r="B1656" s="31" t="n">
        <v>14.2374</v>
      </c>
      <c r="C1656" s="32" t="n">
        <f aca="false">IF($A1656="","",IF(設定!$B$21="dB",10^($B1656/20),ABS($B1656)))</f>
        <v>5.15074441148687</v>
      </c>
      <c r="D1656" s="32" t="n">
        <f aca="false">IF($A1656="","",$A1656^2)</f>
        <v>66789.94140625</v>
      </c>
      <c r="E1656" s="32" t="n">
        <f aca="false">IF($A1656="","",IF($C1656&lt;=0,"",1/$C1656^2))</f>
        <v>0.0376929388567793</v>
      </c>
      <c r="F1656" s="33" t="n">
        <f aca="false">IF(OR(ROW()-設定!$B$30&lt;2,ROW()+設定!$B$30&gt;13701,N($A1656)&lt;=0,N(INDEX($A$2:$A$13701,MIN(13700,MAX(1,ROW()-1+設定!$B$30))))&lt;=0,$A1656&lt;設定!$B$28,$A1656&gt;設定!$B$29),0,IF(AND($C1656&gt;=MAX(INDEX($C$1:$C$13701,MAX(1,ROW()-設定!$B$24)):INDEX($C$1:$C$13701,MAX(1,ROW()-1))),$C1656&gt;MAX(INDEX($C$1:$C$13701,MIN(13701,ROW()+1)):INDEX($C$1:$C$13701,MIN(13701,ROW()+設定!$B$24))),$C1656&gt;=設定!$B$32,$C1656&gt;=MAX(MIN(INDEX($C$1:$C$13701,MAX(1,ROW()-設定!$B$26)):INDEX($C$1:$C$13701,MAX(1,ROW()-1))),MIN(INDEX($C$1:$C$13701,MIN(13701,ROW()+1)):INDEX($C$1:$C$13701,MIN(13701,ROW()+設定!$B$26))))*10^(設定!$B$27/20)),1,0))</f>
        <v>0</v>
      </c>
      <c r="G1656" s="33" t="n">
        <f aca="false">$G1655+IF($F1656=1,1,0)</f>
        <v>0</v>
      </c>
      <c r="H1656" s="0" t="str">
        <f aca="false">IF($F1656=1,$G1656,"")</f>
        <v/>
      </c>
    </row>
    <row r="1657" customFormat="false" ht="15" hidden="false" customHeight="false" outlineLevel="0" collapsed="false">
      <c r="A1657" s="30" t="n">
        <v>258.59375</v>
      </c>
      <c r="B1657" s="31" t="n">
        <v>14.0261</v>
      </c>
      <c r="C1657" s="32" t="n">
        <f aca="false">IF($A1657="","",IF(設定!$B$21="dB",10^($B1657/20),ABS($B1657)))</f>
        <v>5.02695502831607</v>
      </c>
      <c r="D1657" s="32" t="n">
        <f aca="false">IF($A1657="","",$A1657^2)</f>
        <v>66870.7275390625</v>
      </c>
      <c r="E1657" s="32" t="n">
        <f aca="false">IF($A1657="","",IF($C1657&lt;=0,"",1/$C1657^2))</f>
        <v>0.0395721821992774</v>
      </c>
      <c r="F1657" s="33" t="n">
        <f aca="false">IF(OR(ROW()-設定!$B$30&lt;2,ROW()+設定!$B$30&gt;13701,N($A1657)&lt;=0,N(INDEX($A$2:$A$13701,MIN(13700,MAX(1,ROW()-1+設定!$B$30))))&lt;=0,$A1657&lt;設定!$B$28,$A1657&gt;設定!$B$29),0,IF(AND($C1657&gt;=MAX(INDEX($C$1:$C$13701,MAX(1,ROW()-設定!$B$24)):INDEX($C$1:$C$13701,MAX(1,ROW()-1))),$C1657&gt;MAX(INDEX($C$1:$C$13701,MIN(13701,ROW()+1)):INDEX($C$1:$C$13701,MIN(13701,ROW()+設定!$B$24))),$C1657&gt;=設定!$B$32,$C1657&gt;=MAX(MIN(INDEX($C$1:$C$13701,MAX(1,ROW()-設定!$B$26)):INDEX($C$1:$C$13701,MAX(1,ROW()-1))),MIN(INDEX($C$1:$C$13701,MIN(13701,ROW()+1)):INDEX($C$1:$C$13701,MIN(13701,ROW()+設定!$B$26))))*10^(設定!$B$27/20)),1,0))</f>
        <v>0</v>
      </c>
      <c r="G1657" s="33" t="n">
        <f aca="false">$G1656+IF($F1657=1,1,0)</f>
        <v>0</v>
      </c>
      <c r="H1657" s="0" t="str">
        <f aca="false">IF($F1657=1,$G1657,"")</f>
        <v/>
      </c>
    </row>
    <row r="1658" customFormat="false" ht="15" hidden="false" customHeight="false" outlineLevel="0" collapsed="false">
      <c r="A1658" s="30" t="n">
        <v>258.75</v>
      </c>
      <c r="B1658" s="31" t="n">
        <v>14.167</v>
      </c>
      <c r="C1658" s="32" t="n">
        <f aca="false">IF($A1658="","",IF(設定!$B$21="dB",10^($B1658/20),ABS($B1658)))</f>
        <v>5.10916584222982</v>
      </c>
      <c r="D1658" s="32" t="n">
        <f aca="false">IF($A1658="","",$A1658^2)</f>
        <v>66951.5625</v>
      </c>
      <c r="E1658" s="32" t="n">
        <f aca="false">IF($A1658="","",IF($C1658&lt;=0,"",1/$C1658^2))</f>
        <v>0.0383089280638415</v>
      </c>
      <c r="F1658" s="33" t="n">
        <f aca="false">IF(OR(ROW()-設定!$B$30&lt;2,ROW()+設定!$B$30&gt;13701,N($A1658)&lt;=0,N(INDEX($A$2:$A$13701,MIN(13700,MAX(1,ROW()-1+設定!$B$30))))&lt;=0,$A1658&lt;設定!$B$28,$A1658&gt;設定!$B$29),0,IF(AND($C1658&gt;=MAX(INDEX($C$1:$C$13701,MAX(1,ROW()-設定!$B$24)):INDEX($C$1:$C$13701,MAX(1,ROW()-1))),$C1658&gt;MAX(INDEX($C$1:$C$13701,MIN(13701,ROW()+1)):INDEX($C$1:$C$13701,MIN(13701,ROW()+設定!$B$24))),$C1658&gt;=設定!$B$32,$C1658&gt;=MAX(MIN(INDEX($C$1:$C$13701,MAX(1,ROW()-設定!$B$26)):INDEX($C$1:$C$13701,MAX(1,ROW()-1))),MIN(INDEX($C$1:$C$13701,MIN(13701,ROW()+1)):INDEX($C$1:$C$13701,MIN(13701,ROW()+設定!$B$26))))*10^(設定!$B$27/20)),1,0))</f>
        <v>0</v>
      </c>
      <c r="G1658" s="33" t="n">
        <f aca="false">$G1657+IF($F1658=1,1,0)</f>
        <v>0</v>
      </c>
      <c r="H1658" s="0" t="str">
        <f aca="false">IF($F1658=1,$G1658,"")</f>
        <v/>
      </c>
    </row>
    <row r="1659" customFormat="false" ht="15" hidden="false" customHeight="false" outlineLevel="0" collapsed="false">
      <c r="A1659" s="30" t="n">
        <v>258.90625</v>
      </c>
      <c r="B1659" s="31" t="n">
        <v>14.1763</v>
      </c>
      <c r="C1659" s="32" t="n">
        <f aca="false">IF($A1659="","",IF(設定!$B$21="dB",10^($B1659/20),ABS($B1659)))</f>
        <v>5.11463916629089</v>
      </c>
      <c r="D1659" s="32" t="n">
        <f aca="false">IF($A1659="","",$A1659^2)</f>
        <v>67032.4462890625</v>
      </c>
      <c r="E1659" s="32" t="n">
        <f aca="false">IF($A1659="","",IF($C1659&lt;=0,"",1/$C1659^2))</f>
        <v>0.0382269809390921</v>
      </c>
      <c r="F1659" s="33" t="n">
        <f aca="false">IF(OR(ROW()-設定!$B$30&lt;2,ROW()+設定!$B$30&gt;13701,N($A1659)&lt;=0,N(INDEX($A$2:$A$13701,MIN(13700,MAX(1,ROW()-1+設定!$B$30))))&lt;=0,$A1659&lt;設定!$B$28,$A1659&gt;設定!$B$29),0,IF(AND($C1659&gt;=MAX(INDEX($C$1:$C$13701,MAX(1,ROW()-設定!$B$24)):INDEX($C$1:$C$13701,MAX(1,ROW()-1))),$C1659&gt;MAX(INDEX($C$1:$C$13701,MIN(13701,ROW()+1)):INDEX($C$1:$C$13701,MIN(13701,ROW()+設定!$B$24))),$C1659&gt;=設定!$B$32,$C1659&gt;=MAX(MIN(INDEX($C$1:$C$13701,MAX(1,ROW()-設定!$B$26)):INDEX($C$1:$C$13701,MAX(1,ROW()-1))),MIN(INDEX($C$1:$C$13701,MIN(13701,ROW()+1)):INDEX($C$1:$C$13701,MIN(13701,ROW()+設定!$B$26))))*10^(設定!$B$27/20)),1,0))</f>
        <v>0</v>
      </c>
      <c r="G1659" s="33" t="n">
        <f aca="false">$G1658+IF($F1659=1,1,0)</f>
        <v>0</v>
      </c>
      <c r="H1659" s="0" t="str">
        <f aca="false">IF($F1659=1,$G1659,"")</f>
        <v/>
      </c>
    </row>
    <row r="1660" customFormat="false" ht="15" hidden="false" customHeight="false" outlineLevel="0" collapsed="false">
      <c r="A1660" s="30" t="n">
        <v>259.0625</v>
      </c>
      <c r="B1660" s="31" t="n">
        <v>14.1608</v>
      </c>
      <c r="C1660" s="32" t="n">
        <f aca="false">IF($A1660="","",IF(設定!$B$21="dB",10^($B1660/20),ABS($B1660)))</f>
        <v>5.10552021388903</v>
      </c>
      <c r="D1660" s="32" t="n">
        <f aca="false">IF($A1660="","",$A1660^2)</f>
        <v>67113.37890625</v>
      </c>
      <c r="E1660" s="32" t="n">
        <f aca="false">IF($A1660="","",IF($C1660&lt;=0,"",1/$C1660^2))</f>
        <v>0.0383636570515201</v>
      </c>
      <c r="F1660" s="33" t="n">
        <f aca="false">IF(OR(ROW()-設定!$B$30&lt;2,ROW()+設定!$B$30&gt;13701,N($A1660)&lt;=0,N(INDEX($A$2:$A$13701,MIN(13700,MAX(1,ROW()-1+設定!$B$30))))&lt;=0,$A1660&lt;設定!$B$28,$A1660&gt;設定!$B$29),0,IF(AND($C1660&gt;=MAX(INDEX($C$1:$C$13701,MAX(1,ROW()-設定!$B$24)):INDEX($C$1:$C$13701,MAX(1,ROW()-1))),$C1660&gt;MAX(INDEX($C$1:$C$13701,MIN(13701,ROW()+1)):INDEX($C$1:$C$13701,MIN(13701,ROW()+設定!$B$24))),$C1660&gt;=設定!$B$32,$C1660&gt;=MAX(MIN(INDEX($C$1:$C$13701,MAX(1,ROW()-設定!$B$26)):INDEX($C$1:$C$13701,MAX(1,ROW()-1))),MIN(INDEX($C$1:$C$13701,MIN(13701,ROW()+1)):INDEX($C$1:$C$13701,MIN(13701,ROW()+設定!$B$26))))*10^(設定!$B$27/20)),1,0))</f>
        <v>0</v>
      </c>
      <c r="G1660" s="33" t="n">
        <f aca="false">$G1659+IF($F1660=1,1,0)</f>
        <v>0</v>
      </c>
      <c r="H1660" s="0" t="str">
        <f aca="false">IF($F1660=1,$G1660,"")</f>
        <v/>
      </c>
    </row>
    <row r="1661" customFormat="false" ht="15" hidden="false" customHeight="false" outlineLevel="0" collapsed="false">
      <c r="A1661" s="30" t="n">
        <v>259.21875</v>
      </c>
      <c r="B1661" s="31" t="n">
        <v>13.9615</v>
      </c>
      <c r="C1661" s="32" t="n">
        <f aca="false">IF($A1661="","",IF(設定!$B$21="dB",10^($B1661/20),ABS($B1661)))</f>
        <v>4.98970649198397</v>
      </c>
      <c r="D1661" s="32" t="n">
        <f aca="false">IF($A1661="","",$A1661^2)</f>
        <v>67194.3603515625</v>
      </c>
      <c r="E1661" s="32" t="n">
        <f aca="false">IF($A1661="","",IF($C1661&lt;=0,"",1/$C1661^2))</f>
        <v>0.0401652061181803</v>
      </c>
      <c r="F1661" s="33" t="n">
        <f aca="false">IF(OR(ROW()-設定!$B$30&lt;2,ROW()+設定!$B$30&gt;13701,N($A1661)&lt;=0,N(INDEX($A$2:$A$13701,MIN(13700,MAX(1,ROW()-1+設定!$B$30))))&lt;=0,$A1661&lt;設定!$B$28,$A1661&gt;設定!$B$29),0,IF(AND($C1661&gt;=MAX(INDEX($C$1:$C$13701,MAX(1,ROW()-設定!$B$24)):INDEX($C$1:$C$13701,MAX(1,ROW()-1))),$C1661&gt;MAX(INDEX($C$1:$C$13701,MIN(13701,ROW()+1)):INDEX($C$1:$C$13701,MIN(13701,ROW()+設定!$B$24))),$C1661&gt;=設定!$B$32,$C1661&gt;=MAX(MIN(INDEX($C$1:$C$13701,MAX(1,ROW()-設定!$B$26)):INDEX($C$1:$C$13701,MAX(1,ROW()-1))),MIN(INDEX($C$1:$C$13701,MIN(13701,ROW()+1)):INDEX($C$1:$C$13701,MIN(13701,ROW()+設定!$B$26))))*10^(設定!$B$27/20)),1,0))</f>
        <v>0</v>
      </c>
      <c r="G1661" s="33" t="n">
        <f aca="false">$G1660+IF($F1661=1,1,0)</f>
        <v>0</v>
      </c>
      <c r="H1661" s="0" t="str">
        <f aca="false">IF($F1661=1,$G1661,"")</f>
        <v/>
      </c>
    </row>
    <row r="1662" customFormat="false" ht="15" hidden="false" customHeight="false" outlineLevel="0" collapsed="false">
      <c r="A1662" s="30" t="n">
        <v>259.375</v>
      </c>
      <c r="B1662" s="31" t="n">
        <v>14.2829</v>
      </c>
      <c r="C1662" s="32" t="n">
        <f aca="false">IF($A1662="","",IF(設定!$B$21="dB",10^($B1662/20),ABS($B1662)))</f>
        <v>5.17779676700634</v>
      </c>
      <c r="D1662" s="32" t="n">
        <f aca="false">IF($A1662="","",$A1662^2)</f>
        <v>67275.390625</v>
      </c>
      <c r="E1662" s="32" t="n">
        <f aca="false">IF($A1662="","",IF($C1662&lt;=0,"",1/$C1662^2))</f>
        <v>0.0373001003319093</v>
      </c>
      <c r="F1662" s="33" t="n">
        <f aca="false">IF(OR(ROW()-設定!$B$30&lt;2,ROW()+設定!$B$30&gt;13701,N($A1662)&lt;=0,N(INDEX($A$2:$A$13701,MIN(13700,MAX(1,ROW()-1+設定!$B$30))))&lt;=0,$A1662&lt;設定!$B$28,$A1662&gt;設定!$B$29),0,IF(AND($C1662&gt;=MAX(INDEX($C$1:$C$13701,MAX(1,ROW()-設定!$B$24)):INDEX($C$1:$C$13701,MAX(1,ROW()-1))),$C1662&gt;MAX(INDEX($C$1:$C$13701,MIN(13701,ROW()+1)):INDEX($C$1:$C$13701,MIN(13701,ROW()+設定!$B$24))),$C1662&gt;=設定!$B$32,$C1662&gt;=MAX(MIN(INDEX($C$1:$C$13701,MAX(1,ROW()-設定!$B$26)):INDEX($C$1:$C$13701,MAX(1,ROW()-1))),MIN(INDEX($C$1:$C$13701,MIN(13701,ROW()+1)):INDEX($C$1:$C$13701,MIN(13701,ROW()+設定!$B$26))))*10^(設定!$B$27/20)),1,0))</f>
        <v>0</v>
      </c>
      <c r="G1662" s="33" t="n">
        <f aca="false">$G1661+IF($F1662=1,1,0)</f>
        <v>0</v>
      </c>
      <c r="H1662" s="0" t="str">
        <f aca="false">IF($F1662=1,$G1662,"")</f>
        <v/>
      </c>
    </row>
    <row r="1663" customFormat="false" ht="15" hidden="false" customHeight="false" outlineLevel="0" collapsed="false">
      <c r="A1663" s="30" t="n">
        <v>259.53125</v>
      </c>
      <c r="B1663" s="31" t="n">
        <v>14.154</v>
      </c>
      <c r="C1663" s="32" t="n">
        <f aca="false">IF($A1663="","",IF(設定!$B$21="dB",10^($B1663/20),ABS($B1663)))</f>
        <v>5.1015247738556</v>
      </c>
      <c r="D1663" s="32" t="n">
        <f aca="false">IF($A1663="","",$A1663^2)</f>
        <v>67356.4697265625</v>
      </c>
      <c r="E1663" s="32" t="n">
        <f aca="false">IF($A1663="","",IF($C1663&lt;=0,"",1/$C1663^2))</f>
        <v>0.0384237722998909</v>
      </c>
      <c r="F1663" s="33" t="n">
        <f aca="false">IF(OR(ROW()-設定!$B$30&lt;2,ROW()+設定!$B$30&gt;13701,N($A1663)&lt;=0,N(INDEX($A$2:$A$13701,MIN(13700,MAX(1,ROW()-1+設定!$B$30))))&lt;=0,$A1663&lt;設定!$B$28,$A1663&gt;設定!$B$29),0,IF(AND($C1663&gt;=MAX(INDEX($C$1:$C$13701,MAX(1,ROW()-設定!$B$24)):INDEX($C$1:$C$13701,MAX(1,ROW()-1))),$C1663&gt;MAX(INDEX($C$1:$C$13701,MIN(13701,ROW()+1)):INDEX($C$1:$C$13701,MIN(13701,ROW()+設定!$B$24))),$C1663&gt;=設定!$B$32,$C1663&gt;=MAX(MIN(INDEX($C$1:$C$13701,MAX(1,ROW()-設定!$B$26)):INDEX($C$1:$C$13701,MAX(1,ROW()-1))),MIN(INDEX($C$1:$C$13701,MIN(13701,ROW()+1)):INDEX($C$1:$C$13701,MIN(13701,ROW()+設定!$B$26))))*10^(設定!$B$27/20)),1,0))</f>
        <v>0</v>
      </c>
      <c r="G1663" s="33" t="n">
        <f aca="false">$G1662+IF($F1663=1,1,0)</f>
        <v>0</v>
      </c>
      <c r="H1663" s="0" t="str">
        <f aca="false">IF($F1663=1,$G1663,"")</f>
        <v/>
      </c>
    </row>
    <row r="1664" customFormat="false" ht="15" hidden="false" customHeight="false" outlineLevel="0" collapsed="false">
      <c r="A1664" s="30" t="n">
        <v>259.6875</v>
      </c>
      <c r="B1664" s="31" t="n">
        <v>14.1514</v>
      </c>
      <c r="C1664" s="32" t="n">
        <f aca="false">IF($A1664="","",IF(設定!$B$21="dB",10^($B1664/20),ABS($B1664)))</f>
        <v>5.09999793204996</v>
      </c>
      <c r="D1664" s="32" t="n">
        <f aca="false">IF($A1664="","",$A1664^2)</f>
        <v>67437.59765625</v>
      </c>
      <c r="E1664" s="32" t="n">
        <f aca="false">IF($A1664="","",IF($C1664&lt;=0,"",1/$C1664^2))</f>
        <v>0.0384467824283466</v>
      </c>
      <c r="F1664" s="33" t="n">
        <f aca="false">IF(OR(ROW()-設定!$B$30&lt;2,ROW()+設定!$B$30&gt;13701,N($A1664)&lt;=0,N(INDEX($A$2:$A$13701,MIN(13700,MAX(1,ROW()-1+設定!$B$30))))&lt;=0,$A1664&lt;設定!$B$28,$A1664&gt;設定!$B$29),0,IF(AND($C1664&gt;=MAX(INDEX($C$1:$C$13701,MAX(1,ROW()-設定!$B$24)):INDEX($C$1:$C$13701,MAX(1,ROW()-1))),$C1664&gt;MAX(INDEX($C$1:$C$13701,MIN(13701,ROW()+1)):INDEX($C$1:$C$13701,MIN(13701,ROW()+設定!$B$24))),$C1664&gt;=設定!$B$32,$C1664&gt;=MAX(MIN(INDEX($C$1:$C$13701,MAX(1,ROW()-設定!$B$26)):INDEX($C$1:$C$13701,MAX(1,ROW()-1))),MIN(INDEX($C$1:$C$13701,MIN(13701,ROW()+1)):INDEX($C$1:$C$13701,MIN(13701,ROW()+設定!$B$26))))*10^(設定!$B$27/20)),1,0))</f>
        <v>0</v>
      </c>
      <c r="G1664" s="33" t="n">
        <f aca="false">$G1663+IF($F1664=1,1,0)</f>
        <v>0</v>
      </c>
      <c r="H1664" s="0" t="str">
        <f aca="false">IF($F1664=1,$G1664,"")</f>
        <v/>
      </c>
    </row>
    <row r="1665" customFormat="false" ht="15" hidden="false" customHeight="false" outlineLevel="0" collapsed="false">
      <c r="A1665" s="30" t="n">
        <v>259.84375</v>
      </c>
      <c r="B1665" s="31" t="n">
        <v>14.1734</v>
      </c>
      <c r="C1665" s="32" t="n">
        <f aca="false">IF($A1665="","",IF(設定!$B$21="dB",10^($B1665/20),ABS($B1665)))</f>
        <v>5.11293180200419</v>
      </c>
      <c r="D1665" s="32" t="n">
        <f aca="false">IF($A1665="","",$A1665^2)</f>
        <v>67518.7744140625</v>
      </c>
      <c r="E1665" s="32" t="n">
        <f aca="false">IF($A1665="","",IF($C1665&lt;=0,"",1/$C1665^2))</f>
        <v>0.0382525155176701</v>
      </c>
      <c r="F1665" s="33" t="n">
        <f aca="false">IF(OR(ROW()-設定!$B$30&lt;2,ROW()+設定!$B$30&gt;13701,N($A1665)&lt;=0,N(INDEX($A$2:$A$13701,MIN(13700,MAX(1,ROW()-1+設定!$B$30))))&lt;=0,$A1665&lt;設定!$B$28,$A1665&gt;設定!$B$29),0,IF(AND($C1665&gt;=MAX(INDEX($C$1:$C$13701,MAX(1,ROW()-設定!$B$24)):INDEX($C$1:$C$13701,MAX(1,ROW()-1))),$C1665&gt;MAX(INDEX($C$1:$C$13701,MIN(13701,ROW()+1)):INDEX($C$1:$C$13701,MIN(13701,ROW()+設定!$B$24))),$C1665&gt;=設定!$B$32,$C1665&gt;=MAX(MIN(INDEX($C$1:$C$13701,MAX(1,ROW()-設定!$B$26)):INDEX($C$1:$C$13701,MAX(1,ROW()-1))),MIN(INDEX($C$1:$C$13701,MIN(13701,ROW()+1)):INDEX($C$1:$C$13701,MIN(13701,ROW()+設定!$B$26))))*10^(設定!$B$27/20)),1,0))</f>
        <v>0</v>
      </c>
      <c r="G1665" s="33" t="n">
        <f aca="false">$G1664+IF($F1665=1,1,0)</f>
        <v>0</v>
      </c>
      <c r="H1665" s="0" t="str">
        <f aca="false">IF($F1665=1,$G1665,"")</f>
        <v/>
      </c>
    </row>
    <row r="1666" customFormat="false" ht="15" hidden="false" customHeight="false" outlineLevel="0" collapsed="false">
      <c r="A1666" s="30" t="n">
        <v>260</v>
      </c>
      <c r="B1666" s="31" t="n">
        <v>14.1796</v>
      </c>
      <c r="C1666" s="32" t="n">
        <f aca="false">IF($A1666="","",IF(設定!$B$21="dB",10^($B1666/20),ABS($B1666)))</f>
        <v>5.11658272263539</v>
      </c>
      <c r="D1666" s="32" t="n">
        <f aca="false">IF($A1666="","",$A1666^2)</f>
        <v>67600</v>
      </c>
      <c r="E1666" s="32" t="n">
        <f aca="false">IF($A1666="","",IF($C1666&lt;=0,"",1/$C1666^2))</f>
        <v>0.0381979450827496</v>
      </c>
      <c r="F1666" s="33" t="n">
        <f aca="false">IF(OR(ROW()-設定!$B$30&lt;2,ROW()+設定!$B$30&gt;13701,N($A1666)&lt;=0,N(INDEX($A$2:$A$13701,MIN(13700,MAX(1,ROW()-1+設定!$B$30))))&lt;=0,$A1666&lt;設定!$B$28,$A1666&gt;設定!$B$29),0,IF(AND($C1666&gt;=MAX(INDEX($C$1:$C$13701,MAX(1,ROW()-設定!$B$24)):INDEX($C$1:$C$13701,MAX(1,ROW()-1))),$C1666&gt;MAX(INDEX($C$1:$C$13701,MIN(13701,ROW()+1)):INDEX($C$1:$C$13701,MIN(13701,ROW()+設定!$B$24))),$C1666&gt;=設定!$B$32,$C1666&gt;=MAX(MIN(INDEX($C$1:$C$13701,MAX(1,ROW()-設定!$B$26)):INDEX($C$1:$C$13701,MAX(1,ROW()-1))),MIN(INDEX($C$1:$C$13701,MIN(13701,ROW()+1)):INDEX($C$1:$C$13701,MIN(13701,ROW()+設定!$B$26))))*10^(設定!$B$27/20)),1,0))</f>
        <v>0</v>
      </c>
      <c r="G1666" s="33" t="n">
        <f aca="false">$G1665+IF($F1666=1,1,0)</f>
        <v>0</v>
      </c>
      <c r="H1666" s="0" t="str">
        <f aca="false">IF($F1666=1,$G1666,"")</f>
        <v/>
      </c>
    </row>
    <row r="1667" customFormat="false" ht="15" hidden="false" customHeight="false" outlineLevel="0" collapsed="false">
      <c r="A1667" s="30" t="n">
        <v>260.15625</v>
      </c>
      <c r="B1667" s="31" t="n">
        <v>14.2483</v>
      </c>
      <c r="C1667" s="32" t="n">
        <f aca="false">IF($A1667="","",IF(設定!$B$21="dB",10^($B1667/20),ABS($B1667)))</f>
        <v>5.15721218374884</v>
      </c>
      <c r="D1667" s="32" t="n">
        <f aca="false">IF($A1667="","",$A1667^2)</f>
        <v>67681.2744140625</v>
      </c>
      <c r="E1667" s="32" t="n">
        <f aca="false">IF($A1667="","",IF($C1667&lt;=0,"",1/$C1667^2))</f>
        <v>0.0375984550678783</v>
      </c>
      <c r="F1667" s="33" t="n">
        <f aca="false">IF(OR(ROW()-設定!$B$30&lt;2,ROW()+設定!$B$30&gt;13701,N($A1667)&lt;=0,N(INDEX($A$2:$A$13701,MIN(13700,MAX(1,ROW()-1+設定!$B$30))))&lt;=0,$A1667&lt;設定!$B$28,$A1667&gt;設定!$B$29),0,IF(AND($C1667&gt;=MAX(INDEX($C$1:$C$13701,MAX(1,ROW()-設定!$B$24)):INDEX($C$1:$C$13701,MAX(1,ROW()-1))),$C1667&gt;MAX(INDEX($C$1:$C$13701,MIN(13701,ROW()+1)):INDEX($C$1:$C$13701,MIN(13701,ROW()+設定!$B$24))),$C1667&gt;=設定!$B$32,$C1667&gt;=MAX(MIN(INDEX($C$1:$C$13701,MAX(1,ROW()-設定!$B$26)):INDEX($C$1:$C$13701,MAX(1,ROW()-1))),MIN(INDEX($C$1:$C$13701,MIN(13701,ROW()+1)):INDEX($C$1:$C$13701,MIN(13701,ROW()+設定!$B$26))))*10^(設定!$B$27/20)),1,0))</f>
        <v>0</v>
      </c>
      <c r="G1667" s="33" t="n">
        <f aca="false">$G1666+IF($F1667=1,1,0)</f>
        <v>0</v>
      </c>
      <c r="H1667" s="0" t="str">
        <f aca="false">IF($F1667=1,$G1667,"")</f>
        <v/>
      </c>
    </row>
    <row r="1668" customFormat="false" ht="15" hidden="false" customHeight="false" outlineLevel="0" collapsed="false">
      <c r="A1668" s="30" t="n">
        <v>260.3125</v>
      </c>
      <c r="B1668" s="31" t="n">
        <v>14.0751</v>
      </c>
      <c r="C1668" s="32" t="n">
        <f aca="false">IF($A1668="","",IF(設定!$B$21="dB",10^($B1668/20),ABS($B1668)))</f>
        <v>5.05539389916461</v>
      </c>
      <c r="D1668" s="32" t="n">
        <f aca="false">IF($A1668="","",$A1668^2)</f>
        <v>67762.59765625</v>
      </c>
      <c r="E1668" s="32" t="n">
        <f aca="false">IF($A1668="","",IF($C1668&lt;=0,"",1/$C1668^2))</f>
        <v>0.0391282117419418</v>
      </c>
      <c r="F1668" s="33" t="n">
        <f aca="false">IF(OR(ROW()-設定!$B$30&lt;2,ROW()+設定!$B$30&gt;13701,N($A1668)&lt;=0,N(INDEX($A$2:$A$13701,MIN(13700,MAX(1,ROW()-1+設定!$B$30))))&lt;=0,$A1668&lt;設定!$B$28,$A1668&gt;設定!$B$29),0,IF(AND($C1668&gt;=MAX(INDEX($C$1:$C$13701,MAX(1,ROW()-設定!$B$24)):INDEX($C$1:$C$13701,MAX(1,ROW()-1))),$C1668&gt;MAX(INDEX($C$1:$C$13701,MIN(13701,ROW()+1)):INDEX($C$1:$C$13701,MIN(13701,ROW()+設定!$B$24))),$C1668&gt;=設定!$B$32,$C1668&gt;=MAX(MIN(INDEX($C$1:$C$13701,MAX(1,ROW()-設定!$B$26)):INDEX($C$1:$C$13701,MAX(1,ROW()-1))),MIN(INDEX($C$1:$C$13701,MIN(13701,ROW()+1)):INDEX($C$1:$C$13701,MIN(13701,ROW()+設定!$B$26))))*10^(設定!$B$27/20)),1,0))</f>
        <v>0</v>
      </c>
      <c r="G1668" s="33" t="n">
        <f aca="false">$G1667+IF($F1668=1,1,0)</f>
        <v>0</v>
      </c>
      <c r="H1668" s="0" t="str">
        <f aca="false">IF($F1668=1,$G1668,"")</f>
        <v/>
      </c>
    </row>
    <row r="1669" customFormat="false" ht="15" hidden="false" customHeight="false" outlineLevel="0" collapsed="false">
      <c r="A1669" s="30" t="n">
        <v>260.46875</v>
      </c>
      <c r="B1669" s="31" t="n">
        <v>14.1141</v>
      </c>
      <c r="C1669" s="32" t="n">
        <f aca="false">IF($A1669="","",IF(設定!$B$21="dB",10^($B1669/20),ABS($B1669)))</f>
        <v>5.07814386060411</v>
      </c>
      <c r="D1669" s="32" t="n">
        <f aca="false">IF($A1669="","",$A1669^2)</f>
        <v>67843.9697265625</v>
      </c>
      <c r="E1669" s="32" t="n">
        <f aca="false">IF($A1669="","",IF($C1669&lt;=0,"",1/$C1669^2))</f>
        <v>0.0387784101714463</v>
      </c>
      <c r="F1669" s="33" t="n">
        <f aca="false">IF(OR(ROW()-設定!$B$30&lt;2,ROW()+設定!$B$30&gt;13701,N($A1669)&lt;=0,N(INDEX($A$2:$A$13701,MIN(13700,MAX(1,ROW()-1+設定!$B$30))))&lt;=0,$A1669&lt;設定!$B$28,$A1669&gt;設定!$B$29),0,IF(AND($C1669&gt;=MAX(INDEX($C$1:$C$13701,MAX(1,ROW()-設定!$B$24)):INDEX($C$1:$C$13701,MAX(1,ROW()-1))),$C1669&gt;MAX(INDEX($C$1:$C$13701,MIN(13701,ROW()+1)):INDEX($C$1:$C$13701,MIN(13701,ROW()+設定!$B$24))),$C1669&gt;=設定!$B$32,$C1669&gt;=MAX(MIN(INDEX($C$1:$C$13701,MAX(1,ROW()-設定!$B$26)):INDEX($C$1:$C$13701,MAX(1,ROW()-1))),MIN(INDEX($C$1:$C$13701,MIN(13701,ROW()+1)):INDEX($C$1:$C$13701,MIN(13701,ROW()+設定!$B$26))))*10^(設定!$B$27/20)),1,0))</f>
        <v>0</v>
      </c>
      <c r="G1669" s="33" t="n">
        <f aca="false">$G1668+IF($F1669=1,1,0)</f>
        <v>0</v>
      </c>
      <c r="H1669" s="0" t="str">
        <f aca="false">IF($F1669=1,$G1669,"")</f>
        <v/>
      </c>
    </row>
    <row r="1670" customFormat="false" ht="15" hidden="false" customHeight="false" outlineLevel="0" collapsed="false">
      <c r="A1670" s="30" t="n">
        <v>260.625</v>
      </c>
      <c r="B1670" s="31" t="n">
        <v>14.2446</v>
      </c>
      <c r="C1670" s="32" t="n">
        <f aca="false">IF($A1670="","",IF(設定!$B$21="dB",10^($B1670/20),ABS($B1670)))</f>
        <v>5.15501579140902</v>
      </c>
      <c r="D1670" s="32" t="n">
        <f aca="false">IF($A1670="","",$A1670^2)</f>
        <v>67925.390625</v>
      </c>
      <c r="E1670" s="32" t="n">
        <f aca="false">IF($A1670="","",IF($C1670&lt;=0,"",1/$C1670^2))</f>
        <v>0.0376305009643935</v>
      </c>
      <c r="F1670" s="33" t="n">
        <f aca="false">IF(OR(ROW()-設定!$B$30&lt;2,ROW()+設定!$B$30&gt;13701,N($A1670)&lt;=0,N(INDEX($A$2:$A$13701,MIN(13700,MAX(1,ROW()-1+設定!$B$30))))&lt;=0,$A1670&lt;設定!$B$28,$A1670&gt;設定!$B$29),0,IF(AND($C1670&gt;=MAX(INDEX($C$1:$C$13701,MAX(1,ROW()-設定!$B$24)):INDEX($C$1:$C$13701,MAX(1,ROW()-1))),$C1670&gt;MAX(INDEX($C$1:$C$13701,MIN(13701,ROW()+1)):INDEX($C$1:$C$13701,MIN(13701,ROW()+設定!$B$24))),$C1670&gt;=設定!$B$32,$C1670&gt;=MAX(MIN(INDEX($C$1:$C$13701,MAX(1,ROW()-設定!$B$26)):INDEX($C$1:$C$13701,MAX(1,ROW()-1))),MIN(INDEX($C$1:$C$13701,MIN(13701,ROW()+1)):INDEX($C$1:$C$13701,MIN(13701,ROW()+設定!$B$26))))*10^(設定!$B$27/20)),1,0))</f>
        <v>0</v>
      </c>
      <c r="G1670" s="33" t="n">
        <f aca="false">$G1669+IF($F1670=1,1,0)</f>
        <v>0</v>
      </c>
      <c r="H1670" s="0" t="str">
        <f aca="false">IF($F1670=1,$G1670,"")</f>
        <v/>
      </c>
    </row>
    <row r="1671" customFormat="false" ht="15" hidden="false" customHeight="false" outlineLevel="0" collapsed="false">
      <c r="A1671" s="30" t="n">
        <v>260.78125</v>
      </c>
      <c r="B1671" s="31" t="n">
        <v>14.2327</v>
      </c>
      <c r="C1671" s="32" t="n">
        <f aca="false">IF($A1671="","",IF(設定!$B$21="dB",10^($B1671/20),ABS($B1671)))</f>
        <v>5.14795805899754</v>
      </c>
      <c r="D1671" s="32" t="n">
        <f aca="false">IF($A1671="","",$A1671^2)</f>
        <v>68006.8603515625</v>
      </c>
      <c r="E1671" s="32" t="n">
        <f aca="false">IF($A1671="","",IF($C1671&lt;=0,"",1/$C1671^2))</f>
        <v>0.0377337528011148</v>
      </c>
      <c r="F1671" s="33" t="n">
        <f aca="false">IF(OR(ROW()-設定!$B$30&lt;2,ROW()+設定!$B$30&gt;13701,N($A1671)&lt;=0,N(INDEX($A$2:$A$13701,MIN(13700,MAX(1,ROW()-1+設定!$B$30))))&lt;=0,$A1671&lt;設定!$B$28,$A1671&gt;設定!$B$29),0,IF(AND($C1671&gt;=MAX(INDEX($C$1:$C$13701,MAX(1,ROW()-設定!$B$24)):INDEX($C$1:$C$13701,MAX(1,ROW()-1))),$C1671&gt;MAX(INDEX($C$1:$C$13701,MIN(13701,ROW()+1)):INDEX($C$1:$C$13701,MIN(13701,ROW()+設定!$B$24))),$C1671&gt;=設定!$B$32,$C1671&gt;=MAX(MIN(INDEX($C$1:$C$13701,MAX(1,ROW()-設定!$B$26)):INDEX($C$1:$C$13701,MAX(1,ROW()-1))),MIN(INDEX($C$1:$C$13701,MIN(13701,ROW()+1)):INDEX($C$1:$C$13701,MIN(13701,ROW()+設定!$B$26))))*10^(設定!$B$27/20)),1,0))</f>
        <v>0</v>
      </c>
      <c r="G1671" s="33" t="n">
        <f aca="false">$G1670+IF($F1671=1,1,0)</f>
        <v>0</v>
      </c>
      <c r="H1671" s="0" t="str">
        <f aca="false">IF($F1671=1,$G1671,"")</f>
        <v/>
      </c>
    </row>
    <row r="1672" customFormat="false" ht="15" hidden="false" customHeight="false" outlineLevel="0" collapsed="false">
      <c r="A1672" s="30" t="n">
        <v>260.9375</v>
      </c>
      <c r="B1672" s="31" t="n">
        <v>14.1813</v>
      </c>
      <c r="C1672" s="32" t="n">
        <f aca="false">IF($A1672="","",IF(設定!$B$21="dB",10^($B1672/20),ABS($B1672)))</f>
        <v>5.1175842368441</v>
      </c>
      <c r="D1672" s="32" t="n">
        <f aca="false">IF($A1672="","",$A1672^2)</f>
        <v>68088.37890625</v>
      </c>
      <c r="E1672" s="32" t="n">
        <f aca="false">IF($A1672="","",IF($C1672&lt;=0,"",1/$C1672^2))</f>
        <v>0.0381829958255869</v>
      </c>
      <c r="F1672" s="33" t="n">
        <f aca="false">IF(OR(ROW()-設定!$B$30&lt;2,ROW()+設定!$B$30&gt;13701,N($A1672)&lt;=0,N(INDEX($A$2:$A$13701,MIN(13700,MAX(1,ROW()-1+設定!$B$30))))&lt;=0,$A1672&lt;設定!$B$28,$A1672&gt;設定!$B$29),0,IF(AND($C1672&gt;=MAX(INDEX($C$1:$C$13701,MAX(1,ROW()-設定!$B$24)):INDEX($C$1:$C$13701,MAX(1,ROW()-1))),$C1672&gt;MAX(INDEX($C$1:$C$13701,MIN(13701,ROW()+1)):INDEX($C$1:$C$13701,MIN(13701,ROW()+設定!$B$24))),$C1672&gt;=設定!$B$32,$C1672&gt;=MAX(MIN(INDEX($C$1:$C$13701,MAX(1,ROW()-設定!$B$26)):INDEX($C$1:$C$13701,MAX(1,ROW()-1))),MIN(INDEX($C$1:$C$13701,MIN(13701,ROW()+1)):INDEX($C$1:$C$13701,MIN(13701,ROW()+設定!$B$26))))*10^(設定!$B$27/20)),1,0))</f>
        <v>0</v>
      </c>
      <c r="G1672" s="33" t="n">
        <f aca="false">$G1671+IF($F1672=1,1,0)</f>
        <v>0</v>
      </c>
      <c r="H1672" s="0" t="str">
        <f aca="false">IF($F1672=1,$G1672,"")</f>
        <v/>
      </c>
    </row>
    <row r="1673" customFormat="false" ht="15" hidden="false" customHeight="false" outlineLevel="0" collapsed="false">
      <c r="A1673" s="30" t="n">
        <v>261.09375</v>
      </c>
      <c r="B1673" s="31" t="n">
        <v>14.1635</v>
      </c>
      <c r="C1673" s="32" t="n">
        <f aca="false">IF($A1673="","",IF(設定!$B$21="dB",10^($B1673/20),ABS($B1673)))</f>
        <v>5.1071075063698</v>
      </c>
      <c r="D1673" s="32" t="n">
        <f aca="false">IF($A1673="","",$A1673^2)</f>
        <v>68169.9462890625</v>
      </c>
      <c r="E1673" s="32" t="n">
        <f aca="false">IF($A1673="","",IF($C1673&lt;=0,"",1/$C1673^2))</f>
        <v>0.0383398138560146</v>
      </c>
      <c r="F1673" s="33" t="n">
        <f aca="false">IF(OR(ROW()-設定!$B$30&lt;2,ROW()+設定!$B$30&gt;13701,N($A1673)&lt;=0,N(INDEX($A$2:$A$13701,MIN(13700,MAX(1,ROW()-1+設定!$B$30))))&lt;=0,$A1673&lt;設定!$B$28,$A1673&gt;設定!$B$29),0,IF(AND($C1673&gt;=MAX(INDEX($C$1:$C$13701,MAX(1,ROW()-設定!$B$24)):INDEX($C$1:$C$13701,MAX(1,ROW()-1))),$C1673&gt;MAX(INDEX($C$1:$C$13701,MIN(13701,ROW()+1)):INDEX($C$1:$C$13701,MIN(13701,ROW()+設定!$B$24))),$C1673&gt;=設定!$B$32,$C1673&gt;=MAX(MIN(INDEX($C$1:$C$13701,MAX(1,ROW()-設定!$B$26)):INDEX($C$1:$C$13701,MAX(1,ROW()-1))),MIN(INDEX($C$1:$C$13701,MIN(13701,ROW()+1)):INDEX($C$1:$C$13701,MIN(13701,ROW()+設定!$B$26))))*10^(設定!$B$27/20)),1,0))</f>
        <v>0</v>
      </c>
      <c r="G1673" s="33" t="n">
        <f aca="false">$G1672+IF($F1673=1,1,0)</f>
        <v>0</v>
      </c>
      <c r="H1673" s="0" t="str">
        <f aca="false">IF($F1673=1,$G1673,"")</f>
        <v/>
      </c>
    </row>
    <row r="1674" customFormat="false" ht="15" hidden="false" customHeight="false" outlineLevel="0" collapsed="false">
      <c r="A1674" s="30" t="n">
        <v>261.25</v>
      </c>
      <c r="B1674" s="31" t="n">
        <v>14.1389</v>
      </c>
      <c r="C1674" s="32" t="n">
        <f aca="false">IF($A1674="","",IF(設定!$B$21="dB",10^($B1674/20),ABS($B1674)))</f>
        <v>5.09266372369498</v>
      </c>
      <c r="D1674" s="32" t="n">
        <f aca="false">IF($A1674="","",$A1674^2)</f>
        <v>68251.5625</v>
      </c>
      <c r="E1674" s="32" t="n">
        <f aca="false">IF($A1674="","",IF($C1674&lt;=0,"",1/$C1674^2))</f>
        <v>0.038557600567081</v>
      </c>
      <c r="F1674" s="33" t="n">
        <f aca="false">IF(OR(ROW()-設定!$B$30&lt;2,ROW()+設定!$B$30&gt;13701,N($A1674)&lt;=0,N(INDEX($A$2:$A$13701,MIN(13700,MAX(1,ROW()-1+設定!$B$30))))&lt;=0,$A1674&lt;設定!$B$28,$A1674&gt;設定!$B$29),0,IF(AND($C1674&gt;=MAX(INDEX($C$1:$C$13701,MAX(1,ROW()-設定!$B$24)):INDEX($C$1:$C$13701,MAX(1,ROW()-1))),$C1674&gt;MAX(INDEX($C$1:$C$13701,MIN(13701,ROW()+1)):INDEX($C$1:$C$13701,MIN(13701,ROW()+設定!$B$24))),$C1674&gt;=設定!$B$32,$C1674&gt;=MAX(MIN(INDEX($C$1:$C$13701,MAX(1,ROW()-設定!$B$26)):INDEX($C$1:$C$13701,MAX(1,ROW()-1))),MIN(INDEX($C$1:$C$13701,MIN(13701,ROW()+1)):INDEX($C$1:$C$13701,MIN(13701,ROW()+設定!$B$26))))*10^(設定!$B$27/20)),1,0))</f>
        <v>0</v>
      </c>
      <c r="G1674" s="33" t="n">
        <f aca="false">$G1673+IF($F1674=1,1,0)</f>
        <v>0</v>
      </c>
      <c r="H1674" s="0" t="str">
        <f aca="false">IF($F1674=1,$G1674,"")</f>
        <v/>
      </c>
    </row>
    <row r="1675" customFormat="false" ht="15" hidden="false" customHeight="false" outlineLevel="0" collapsed="false">
      <c r="A1675" s="30" t="n">
        <v>261.40625</v>
      </c>
      <c r="B1675" s="31" t="n">
        <v>14.2231</v>
      </c>
      <c r="C1675" s="32" t="n">
        <f aca="false">IF($A1675="","",IF(設定!$B$21="dB",10^($B1675/20),ABS($B1675)))</f>
        <v>5.14227146858912</v>
      </c>
      <c r="D1675" s="32" t="n">
        <f aca="false">IF($A1675="","",$A1675^2)</f>
        <v>68333.2275390625</v>
      </c>
      <c r="E1675" s="32" t="n">
        <f aca="false">IF($A1675="","",IF($C1675&lt;=0,"",1/$C1675^2))</f>
        <v>0.0378172548265976</v>
      </c>
      <c r="F1675" s="33" t="n">
        <f aca="false">IF(OR(ROW()-設定!$B$30&lt;2,ROW()+設定!$B$30&gt;13701,N($A1675)&lt;=0,N(INDEX($A$2:$A$13701,MIN(13700,MAX(1,ROW()-1+設定!$B$30))))&lt;=0,$A1675&lt;設定!$B$28,$A1675&gt;設定!$B$29),0,IF(AND($C1675&gt;=MAX(INDEX($C$1:$C$13701,MAX(1,ROW()-設定!$B$24)):INDEX($C$1:$C$13701,MAX(1,ROW()-1))),$C1675&gt;MAX(INDEX($C$1:$C$13701,MIN(13701,ROW()+1)):INDEX($C$1:$C$13701,MIN(13701,ROW()+設定!$B$24))),$C1675&gt;=設定!$B$32,$C1675&gt;=MAX(MIN(INDEX($C$1:$C$13701,MAX(1,ROW()-設定!$B$26)):INDEX($C$1:$C$13701,MAX(1,ROW()-1))),MIN(INDEX($C$1:$C$13701,MIN(13701,ROW()+1)):INDEX($C$1:$C$13701,MIN(13701,ROW()+設定!$B$26))))*10^(設定!$B$27/20)),1,0))</f>
        <v>0</v>
      </c>
      <c r="G1675" s="33" t="n">
        <f aca="false">$G1674+IF($F1675=1,1,0)</f>
        <v>0</v>
      </c>
      <c r="H1675" s="0" t="str">
        <f aca="false">IF($F1675=1,$G1675,"")</f>
        <v/>
      </c>
    </row>
    <row r="1676" customFormat="false" ht="15" hidden="false" customHeight="false" outlineLevel="0" collapsed="false">
      <c r="A1676" s="30" t="n">
        <v>261.5625</v>
      </c>
      <c r="B1676" s="31" t="n">
        <v>14.355</v>
      </c>
      <c r="C1676" s="32" t="n">
        <f aca="false">IF($A1676="","",IF(設定!$B$21="dB",10^($B1676/20),ABS($B1676)))</f>
        <v>5.22095560116013</v>
      </c>
      <c r="D1676" s="32" t="n">
        <f aca="false">IF($A1676="","",$A1676^2)</f>
        <v>68414.94140625</v>
      </c>
      <c r="E1676" s="32" t="n">
        <f aca="false">IF($A1676="","",IF($C1676&lt;=0,"",1/$C1676^2))</f>
        <v>0.0366859694441342</v>
      </c>
      <c r="F1676" s="33" t="n">
        <f aca="false">IF(OR(ROW()-設定!$B$30&lt;2,ROW()+設定!$B$30&gt;13701,N($A1676)&lt;=0,N(INDEX($A$2:$A$13701,MIN(13700,MAX(1,ROW()-1+設定!$B$30))))&lt;=0,$A1676&lt;設定!$B$28,$A1676&gt;設定!$B$29),0,IF(AND($C1676&gt;=MAX(INDEX($C$1:$C$13701,MAX(1,ROW()-設定!$B$24)):INDEX($C$1:$C$13701,MAX(1,ROW()-1))),$C1676&gt;MAX(INDEX($C$1:$C$13701,MIN(13701,ROW()+1)):INDEX($C$1:$C$13701,MIN(13701,ROW()+設定!$B$24))),$C1676&gt;=設定!$B$32,$C1676&gt;=MAX(MIN(INDEX($C$1:$C$13701,MAX(1,ROW()-設定!$B$26)):INDEX($C$1:$C$13701,MAX(1,ROW()-1))),MIN(INDEX($C$1:$C$13701,MIN(13701,ROW()+1)):INDEX($C$1:$C$13701,MIN(13701,ROW()+設定!$B$26))))*10^(設定!$B$27/20)),1,0))</f>
        <v>0</v>
      </c>
      <c r="G1676" s="33" t="n">
        <f aca="false">$G1675+IF($F1676=1,1,0)</f>
        <v>0</v>
      </c>
      <c r="H1676" s="0" t="str">
        <f aca="false">IF($F1676=1,$G1676,"")</f>
        <v/>
      </c>
    </row>
    <row r="1677" customFormat="false" ht="15" hidden="false" customHeight="false" outlineLevel="0" collapsed="false">
      <c r="A1677" s="30" t="n">
        <v>261.71875</v>
      </c>
      <c r="B1677" s="31" t="n">
        <v>14.1239</v>
      </c>
      <c r="C1677" s="32" t="n">
        <f aca="false">IF($A1677="","",IF(設定!$B$21="dB",10^($B1677/20),ABS($B1677)))</f>
        <v>5.08387659461562</v>
      </c>
      <c r="D1677" s="32" t="n">
        <f aca="false">IF($A1677="","",$A1677^2)</f>
        <v>68496.7041015625</v>
      </c>
      <c r="E1677" s="32" t="n">
        <f aca="false">IF($A1677="","",IF($C1677&lt;=0,"",1/$C1677^2))</f>
        <v>0.0386910040485457</v>
      </c>
      <c r="F1677" s="33" t="n">
        <f aca="false">IF(OR(ROW()-設定!$B$30&lt;2,ROW()+設定!$B$30&gt;13701,N($A1677)&lt;=0,N(INDEX($A$2:$A$13701,MIN(13700,MAX(1,ROW()-1+設定!$B$30))))&lt;=0,$A1677&lt;設定!$B$28,$A1677&gt;設定!$B$29),0,IF(AND($C1677&gt;=MAX(INDEX($C$1:$C$13701,MAX(1,ROW()-設定!$B$24)):INDEX($C$1:$C$13701,MAX(1,ROW()-1))),$C1677&gt;MAX(INDEX($C$1:$C$13701,MIN(13701,ROW()+1)):INDEX($C$1:$C$13701,MIN(13701,ROW()+設定!$B$24))),$C1677&gt;=設定!$B$32,$C1677&gt;=MAX(MIN(INDEX($C$1:$C$13701,MAX(1,ROW()-設定!$B$26)):INDEX($C$1:$C$13701,MAX(1,ROW()-1))),MIN(INDEX($C$1:$C$13701,MIN(13701,ROW()+1)):INDEX($C$1:$C$13701,MIN(13701,ROW()+設定!$B$26))))*10^(設定!$B$27/20)),1,0))</f>
        <v>0</v>
      </c>
      <c r="G1677" s="33" t="n">
        <f aca="false">$G1676+IF($F1677=1,1,0)</f>
        <v>0</v>
      </c>
      <c r="H1677" s="0" t="str">
        <f aca="false">IF($F1677=1,$G1677,"")</f>
        <v/>
      </c>
    </row>
    <row r="1678" customFormat="false" ht="15" hidden="false" customHeight="false" outlineLevel="0" collapsed="false">
      <c r="A1678" s="30" t="n">
        <v>261.875</v>
      </c>
      <c r="B1678" s="31" t="n">
        <v>14.3953</v>
      </c>
      <c r="C1678" s="32" t="n">
        <f aca="false">IF($A1678="","",IF(設定!$B$21="dB",10^($B1678/20),ABS($B1678)))</f>
        <v>5.2452355981588</v>
      </c>
      <c r="D1678" s="32" t="n">
        <f aca="false">IF($A1678="","",$A1678^2)</f>
        <v>68578.515625</v>
      </c>
      <c r="E1678" s="32" t="n">
        <f aca="false">IF($A1678="","",IF($C1678&lt;=0,"",1/$C1678^2))</f>
        <v>0.0363471195978144</v>
      </c>
      <c r="F1678" s="33" t="n">
        <f aca="false">IF(OR(ROW()-設定!$B$30&lt;2,ROW()+設定!$B$30&gt;13701,N($A1678)&lt;=0,N(INDEX($A$2:$A$13701,MIN(13700,MAX(1,ROW()-1+設定!$B$30))))&lt;=0,$A1678&lt;設定!$B$28,$A1678&gt;設定!$B$29),0,IF(AND($C1678&gt;=MAX(INDEX($C$1:$C$13701,MAX(1,ROW()-設定!$B$24)):INDEX($C$1:$C$13701,MAX(1,ROW()-1))),$C1678&gt;MAX(INDEX($C$1:$C$13701,MIN(13701,ROW()+1)):INDEX($C$1:$C$13701,MIN(13701,ROW()+設定!$B$24))),$C1678&gt;=設定!$B$32,$C1678&gt;=MAX(MIN(INDEX($C$1:$C$13701,MAX(1,ROW()-設定!$B$26)):INDEX($C$1:$C$13701,MAX(1,ROW()-1))),MIN(INDEX($C$1:$C$13701,MIN(13701,ROW()+1)):INDEX($C$1:$C$13701,MIN(13701,ROW()+設定!$B$26))))*10^(設定!$B$27/20)),1,0))</f>
        <v>0</v>
      </c>
      <c r="G1678" s="33" t="n">
        <f aca="false">$G1677+IF($F1678=1,1,0)</f>
        <v>0</v>
      </c>
      <c r="H1678" s="0" t="str">
        <f aca="false">IF($F1678=1,$G1678,"")</f>
        <v/>
      </c>
    </row>
    <row r="1679" customFormat="false" ht="15" hidden="false" customHeight="false" outlineLevel="0" collapsed="false">
      <c r="A1679" s="30" t="n">
        <v>262.03125</v>
      </c>
      <c r="B1679" s="31" t="n">
        <v>14.3282</v>
      </c>
      <c r="C1679" s="32" t="n">
        <f aca="false">IF($A1679="","",IF(設定!$B$21="dB",10^($B1679/20),ABS($B1679)))</f>
        <v>5.20487135691742</v>
      </c>
      <c r="D1679" s="32" t="n">
        <f aca="false">IF($A1679="","",$A1679^2)</f>
        <v>68660.3759765625</v>
      </c>
      <c r="E1679" s="32" t="n">
        <f aca="false">IF($A1679="","",IF($C1679&lt;=0,"",1/$C1679^2))</f>
        <v>0.0369130558683553</v>
      </c>
      <c r="F1679" s="33" t="n">
        <f aca="false">IF(OR(ROW()-設定!$B$30&lt;2,ROW()+設定!$B$30&gt;13701,N($A1679)&lt;=0,N(INDEX($A$2:$A$13701,MIN(13700,MAX(1,ROW()-1+設定!$B$30))))&lt;=0,$A1679&lt;設定!$B$28,$A1679&gt;設定!$B$29),0,IF(AND($C1679&gt;=MAX(INDEX($C$1:$C$13701,MAX(1,ROW()-設定!$B$24)):INDEX($C$1:$C$13701,MAX(1,ROW()-1))),$C1679&gt;MAX(INDEX($C$1:$C$13701,MIN(13701,ROW()+1)):INDEX($C$1:$C$13701,MIN(13701,ROW()+設定!$B$24))),$C1679&gt;=設定!$B$32,$C1679&gt;=MAX(MIN(INDEX($C$1:$C$13701,MAX(1,ROW()-設定!$B$26)):INDEX($C$1:$C$13701,MAX(1,ROW()-1))),MIN(INDEX($C$1:$C$13701,MIN(13701,ROW()+1)):INDEX($C$1:$C$13701,MIN(13701,ROW()+設定!$B$26))))*10^(設定!$B$27/20)),1,0))</f>
        <v>0</v>
      </c>
      <c r="G1679" s="33" t="n">
        <f aca="false">$G1678+IF($F1679=1,1,0)</f>
        <v>0</v>
      </c>
      <c r="H1679" s="0" t="str">
        <f aca="false">IF($F1679=1,$G1679,"")</f>
        <v/>
      </c>
    </row>
    <row r="1680" customFormat="false" ht="15" hidden="false" customHeight="false" outlineLevel="0" collapsed="false">
      <c r="A1680" s="30" t="n">
        <v>262.1875</v>
      </c>
      <c r="B1680" s="31" t="n">
        <v>14.1965</v>
      </c>
      <c r="C1680" s="32" t="n">
        <f aca="false">IF($A1680="","",IF(設定!$B$21="dB",10^($B1680/20),ABS($B1680)))</f>
        <v>5.12654766901514</v>
      </c>
      <c r="D1680" s="32" t="n">
        <f aca="false">IF($A1680="","",$A1680^2)</f>
        <v>68742.28515625</v>
      </c>
      <c r="E1680" s="32" t="n">
        <f aca="false">IF($A1680="","",IF($C1680&lt;=0,"",1/$C1680^2))</f>
        <v>0.0380495916269686</v>
      </c>
      <c r="F1680" s="33" t="n">
        <f aca="false">IF(OR(ROW()-設定!$B$30&lt;2,ROW()+設定!$B$30&gt;13701,N($A1680)&lt;=0,N(INDEX($A$2:$A$13701,MIN(13700,MAX(1,ROW()-1+設定!$B$30))))&lt;=0,$A1680&lt;設定!$B$28,$A1680&gt;設定!$B$29),0,IF(AND($C1680&gt;=MAX(INDEX($C$1:$C$13701,MAX(1,ROW()-設定!$B$24)):INDEX($C$1:$C$13701,MAX(1,ROW()-1))),$C1680&gt;MAX(INDEX($C$1:$C$13701,MIN(13701,ROW()+1)):INDEX($C$1:$C$13701,MIN(13701,ROW()+設定!$B$24))),$C1680&gt;=設定!$B$32,$C1680&gt;=MAX(MIN(INDEX($C$1:$C$13701,MAX(1,ROW()-設定!$B$26)):INDEX($C$1:$C$13701,MAX(1,ROW()-1))),MIN(INDEX($C$1:$C$13701,MIN(13701,ROW()+1)):INDEX($C$1:$C$13701,MIN(13701,ROW()+設定!$B$26))))*10^(設定!$B$27/20)),1,0))</f>
        <v>0</v>
      </c>
      <c r="G1680" s="33" t="n">
        <f aca="false">$G1679+IF($F1680=1,1,0)</f>
        <v>0</v>
      </c>
      <c r="H1680" s="0" t="str">
        <f aca="false">IF($F1680=1,$G1680,"")</f>
        <v/>
      </c>
    </row>
    <row r="1681" customFormat="false" ht="15" hidden="false" customHeight="false" outlineLevel="0" collapsed="false">
      <c r="A1681" s="30" t="n">
        <v>262.34375</v>
      </c>
      <c r="B1681" s="31" t="n">
        <v>14.3286</v>
      </c>
      <c r="C1681" s="32" t="n">
        <f aca="false">IF($A1681="","",IF(設定!$B$21="dB",10^($B1681/20),ABS($B1681)))</f>
        <v>5.2051110556206</v>
      </c>
      <c r="D1681" s="32" t="n">
        <f aca="false">IF($A1681="","",$A1681^2)</f>
        <v>68824.2431640625</v>
      </c>
      <c r="E1681" s="32" t="n">
        <f aca="false">IF($A1681="","",IF($C1681&lt;=0,"",1/$C1681^2))</f>
        <v>0.0369096562068307</v>
      </c>
      <c r="F1681" s="33" t="n">
        <f aca="false">IF(OR(ROW()-設定!$B$30&lt;2,ROW()+設定!$B$30&gt;13701,N($A1681)&lt;=0,N(INDEX($A$2:$A$13701,MIN(13700,MAX(1,ROW()-1+設定!$B$30))))&lt;=0,$A1681&lt;設定!$B$28,$A1681&gt;設定!$B$29),0,IF(AND($C1681&gt;=MAX(INDEX($C$1:$C$13701,MAX(1,ROW()-設定!$B$24)):INDEX($C$1:$C$13701,MAX(1,ROW()-1))),$C1681&gt;MAX(INDEX($C$1:$C$13701,MIN(13701,ROW()+1)):INDEX($C$1:$C$13701,MIN(13701,ROW()+設定!$B$24))),$C1681&gt;=設定!$B$32,$C1681&gt;=MAX(MIN(INDEX($C$1:$C$13701,MAX(1,ROW()-設定!$B$26)):INDEX($C$1:$C$13701,MAX(1,ROW()-1))),MIN(INDEX($C$1:$C$13701,MIN(13701,ROW()+1)):INDEX($C$1:$C$13701,MIN(13701,ROW()+設定!$B$26))))*10^(設定!$B$27/20)),1,0))</f>
        <v>0</v>
      </c>
      <c r="G1681" s="33" t="n">
        <f aca="false">$G1680+IF($F1681=1,1,0)</f>
        <v>0</v>
      </c>
      <c r="H1681" s="0" t="str">
        <f aca="false">IF($F1681=1,$G1681,"")</f>
        <v/>
      </c>
    </row>
    <row r="1682" customFormat="false" ht="15" hidden="false" customHeight="false" outlineLevel="0" collapsed="false">
      <c r="A1682" s="30" t="n">
        <v>262.5</v>
      </c>
      <c r="B1682" s="31" t="n">
        <v>14.0952</v>
      </c>
      <c r="C1682" s="32" t="n">
        <f aca="false">IF($A1682="","",IF(設定!$B$21="dB",10^($B1682/20),ABS($B1682)))</f>
        <v>5.06710612255904</v>
      </c>
      <c r="D1682" s="32" t="n">
        <f aca="false">IF($A1682="","",$A1682^2)</f>
        <v>68906.25</v>
      </c>
      <c r="E1682" s="32" t="n">
        <f aca="false">IF($A1682="","",IF($C1682&lt;=0,"",1/$C1682^2))</f>
        <v>0.0389475371286976</v>
      </c>
      <c r="F1682" s="33" t="n">
        <f aca="false">IF(OR(ROW()-設定!$B$30&lt;2,ROW()+設定!$B$30&gt;13701,N($A1682)&lt;=0,N(INDEX($A$2:$A$13701,MIN(13700,MAX(1,ROW()-1+設定!$B$30))))&lt;=0,$A1682&lt;設定!$B$28,$A1682&gt;設定!$B$29),0,IF(AND($C1682&gt;=MAX(INDEX($C$1:$C$13701,MAX(1,ROW()-設定!$B$24)):INDEX($C$1:$C$13701,MAX(1,ROW()-1))),$C1682&gt;MAX(INDEX($C$1:$C$13701,MIN(13701,ROW()+1)):INDEX($C$1:$C$13701,MIN(13701,ROW()+設定!$B$24))),$C1682&gt;=設定!$B$32,$C1682&gt;=MAX(MIN(INDEX($C$1:$C$13701,MAX(1,ROW()-設定!$B$26)):INDEX($C$1:$C$13701,MAX(1,ROW()-1))),MIN(INDEX($C$1:$C$13701,MIN(13701,ROW()+1)):INDEX($C$1:$C$13701,MIN(13701,ROW()+設定!$B$26))))*10^(設定!$B$27/20)),1,0))</f>
        <v>0</v>
      </c>
      <c r="G1682" s="33" t="n">
        <f aca="false">$G1681+IF($F1682=1,1,0)</f>
        <v>0</v>
      </c>
      <c r="H1682" s="0" t="str">
        <f aca="false">IF($F1682=1,$G1682,"")</f>
        <v/>
      </c>
    </row>
    <row r="1683" customFormat="false" ht="15" hidden="false" customHeight="false" outlineLevel="0" collapsed="false">
      <c r="A1683" s="30" t="n">
        <v>262.65625</v>
      </c>
      <c r="B1683" s="31" t="n">
        <v>14.0704</v>
      </c>
      <c r="C1683" s="32" t="n">
        <f aca="false">IF($A1683="","",IF(設定!$B$21="dB",10^($B1683/20),ABS($B1683)))</f>
        <v>5.05265912759565</v>
      </c>
      <c r="D1683" s="32" t="n">
        <f aca="false">IF($A1683="","",$A1683^2)</f>
        <v>68988.3056640625</v>
      </c>
      <c r="E1683" s="32" t="n">
        <f aca="false">IF($A1683="","",IF($C1683&lt;=0,"",1/$C1683^2))</f>
        <v>0.0391705798009051</v>
      </c>
      <c r="F1683" s="33" t="n">
        <f aca="false">IF(OR(ROW()-設定!$B$30&lt;2,ROW()+設定!$B$30&gt;13701,N($A1683)&lt;=0,N(INDEX($A$2:$A$13701,MIN(13700,MAX(1,ROW()-1+設定!$B$30))))&lt;=0,$A1683&lt;設定!$B$28,$A1683&gt;設定!$B$29),0,IF(AND($C1683&gt;=MAX(INDEX($C$1:$C$13701,MAX(1,ROW()-設定!$B$24)):INDEX($C$1:$C$13701,MAX(1,ROW()-1))),$C1683&gt;MAX(INDEX($C$1:$C$13701,MIN(13701,ROW()+1)):INDEX($C$1:$C$13701,MIN(13701,ROW()+設定!$B$24))),$C1683&gt;=設定!$B$32,$C1683&gt;=MAX(MIN(INDEX($C$1:$C$13701,MAX(1,ROW()-設定!$B$26)):INDEX($C$1:$C$13701,MAX(1,ROW()-1))),MIN(INDEX($C$1:$C$13701,MIN(13701,ROW()+1)):INDEX($C$1:$C$13701,MIN(13701,ROW()+設定!$B$26))))*10^(設定!$B$27/20)),1,0))</f>
        <v>0</v>
      </c>
      <c r="G1683" s="33" t="n">
        <f aca="false">$G1682+IF($F1683=1,1,0)</f>
        <v>0</v>
      </c>
      <c r="H1683" s="0" t="str">
        <f aca="false">IF($F1683=1,$G1683,"")</f>
        <v/>
      </c>
    </row>
    <row r="1684" customFormat="false" ht="15" hidden="false" customHeight="false" outlineLevel="0" collapsed="false">
      <c r="A1684" s="30" t="n">
        <v>262.8125</v>
      </c>
      <c r="B1684" s="31" t="n">
        <v>14.1203</v>
      </c>
      <c r="C1684" s="32" t="n">
        <f aca="false">IF($A1684="","",IF(設定!$B$21="dB",10^($B1684/20),ABS($B1684)))</f>
        <v>5.08176994069022</v>
      </c>
      <c r="D1684" s="32" t="n">
        <f aca="false">IF($A1684="","",$A1684^2)</f>
        <v>69070.41015625</v>
      </c>
      <c r="E1684" s="32" t="n">
        <f aca="false">IF($A1684="","",IF($C1684&lt;=0,"",1/$C1684^2))</f>
        <v>0.0387230895035126</v>
      </c>
      <c r="F1684" s="33" t="n">
        <f aca="false">IF(OR(ROW()-設定!$B$30&lt;2,ROW()+設定!$B$30&gt;13701,N($A1684)&lt;=0,N(INDEX($A$2:$A$13701,MIN(13700,MAX(1,ROW()-1+設定!$B$30))))&lt;=0,$A1684&lt;設定!$B$28,$A1684&gt;設定!$B$29),0,IF(AND($C1684&gt;=MAX(INDEX($C$1:$C$13701,MAX(1,ROW()-設定!$B$24)):INDEX($C$1:$C$13701,MAX(1,ROW()-1))),$C1684&gt;MAX(INDEX($C$1:$C$13701,MIN(13701,ROW()+1)):INDEX($C$1:$C$13701,MIN(13701,ROW()+設定!$B$24))),$C1684&gt;=設定!$B$32,$C1684&gt;=MAX(MIN(INDEX($C$1:$C$13701,MAX(1,ROW()-設定!$B$26)):INDEX($C$1:$C$13701,MAX(1,ROW()-1))),MIN(INDEX($C$1:$C$13701,MIN(13701,ROW()+1)):INDEX($C$1:$C$13701,MIN(13701,ROW()+設定!$B$26))))*10^(設定!$B$27/20)),1,0))</f>
        <v>0</v>
      </c>
      <c r="G1684" s="33" t="n">
        <f aca="false">$G1683+IF($F1684=1,1,0)</f>
        <v>0</v>
      </c>
      <c r="H1684" s="0" t="str">
        <f aca="false">IF($F1684=1,$G1684,"")</f>
        <v/>
      </c>
    </row>
    <row r="1685" customFormat="false" ht="15" hidden="false" customHeight="false" outlineLevel="0" collapsed="false">
      <c r="A1685" s="30" t="n">
        <v>262.96875</v>
      </c>
      <c r="B1685" s="31" t="n">
        <v>14.2155</v>
      </c>
      <c r="C1685" s="32" t="n">
        <f aca="false">IF($A1685="","",IF(設定!$B$21="dB",10^($B1685/20),ABS($B1685)))</f>
        <v>5.13777403976292</v>
      </c>
      <c r="D1685" s="32" t="n">
        <f aca="false">IF($A1685="","",$A1685^2)</f>
        <v>69152.5634765625</v>
      </c>
      <c r="E1685" s="32" t="n">
        <f aca="false">IF($A1685="","",IF($C1685&lt;=0,"",1/$C1685^2))</f>
        <v>0.0378834916256117</v>
      </c>
      <c r="F1685" s="33" t="n">
        <f aca="false">IF(OR(ROW()-設定!$B$30&lt;2,ROW()+設定!$B$30&gt;13701,N($A1685)&lt;=0,N(INDEX($A$2:$A$13701,MIN(13700,MAX(1,ROW()-1+設定!$B$30))))&lt;=0,$A1685&lt;設定!$B$28,$A1685&gt;設定!$B$29),0,IF(AND($C1685&gt;=MAX(INDEX($C$1:$C$13701,MAX(1,ROW()-設定!$B$24)):INDEX($C$1:$C$13701,MAX(1,ROW()-1))),$C1685&gt;MAX(INDEX($C$1:$C$13701,MIN(13701,ROW()+1)):INDEX($C$1:$C$13701,MIN(13701,ROW()+設定!$B$24))),$C1685&gt;=設定!$B$32,$C1685&gt;=MAX(MIN(INDEX($C$1:$C$13701,MAX(1,ROW()-設定!$B$26)):INDEX($C$1:$C$13701,MAX(1,ROW()-1))),MIN(INDEX($C$1:$C$13701,MIN(13701,ROW()+1)):INDEX($C$1:$C$13701,MIN(13701,ROW()+設定!$B$26))))*10^(設定!$B$27/20)),1,0))</f>
        <v>0</v>
      </c>
      <c r="G1685" s="33" t="n">
        <f aca="false">$G1684+IF($F1685=1,1,0)</f>
        <v>0</v>
      </c>
      <c r="H1685" s="0" t="str">
        <f aca="false">IF($F1685=1,$G1685,"")</f>
        <v/>
      </c>
    </row>
    <row r="1686" customFormat="false" ht="15" hidden="false" customHeight="false" outlineLevel="0" collapsed="false">
      <c r="A1686" s="30" t="n">
        <v>263.125</v>
      </c>
      <c r="B1686" s="31" t="n">
        <v>14.2274</v>
      </c>
      <c r="C1686" s="32" t="n">
        <f aca="false">IF($A1686="","",IF(設定!$B$21="dB",10^($B1686/20),ABS($B1686)))</f>
        <v>5.14481781011764</v>
      </c>
      <c r="D1686" s="32" t="n">
        <f aca="false">IF($A1686="","",$A1686^2)</f>
        <v>69234.765625</v>
      </c>
      <c r="E1686" s="32" t="n">
        <f aca="false">IF($A1686="","",IF($C1686&lt;=0,"",1/$C1686^2))</f>
        <v>0.0377798300546999</v>
      </c>
      <c r="F1686" s="33" t="n">
        <f aca="false">IF(OR(ROW()-設定!$B$30&lt;2,ROW()+設定!$B$30&gt;13701,N($A1686)&lt;=0,N(INDEX($A$2:$A$13701,MIN(13700,MAX(1,ROW()-1+設定!$B$30))))&lt;=0,$A1686&lt;設定!$B$28,$A1686&gt;設定!$B$29),0,IF(AND($C1686&gt;=MAX(INDEX($C$1:$C$13701,MAX(1,ROW()-設定!$B$24)):INDEX($C$1:$C$13701,MAX(1,ROW()-1))),$C1686&gt;MAX(INDEX($C$1:$C$13701,MIN(13701,ROW()+1)):INDEX($C$1:$C$13701,MIN(13701,ROW()+設定!$B$24))),$C1686&gt;=設定!$B$32,$C1686&gt;=MAX(MIN(INDEX($C$1:$C$13701,MAX(1,ROW()-設定!$B$26)):INDEX($C$1:$C$13701,MAX(1,ROW()-1))),MIN(INDEX($C$1:$C$13701,MIN(13701,ROW()+1)):INDEX($C$1:$C$13701,MIN(13701,ROW()+設定!$B$26))))*10^(設定!$B$27/20)),1,0))</f>
        <v>0</v>
      </c>
      <c r="G1686" s="33" t="n">
        <f aca="false">$G1685+IF($F1686=1,1,0)</f>
        <v>0</v>
      </c>
      <c r="H1686" s="0" t="str">
        <f aca="false">IF($F1686=1,$G1686,"")</f>
        <v/>
      </c>
    </row>
    <row r="1687" customFormat="false" ht="15" hidden="false" customHeight="false" outlineLevel="0" collapsed="false">
      <c r="A1687" s="30" t="n">
        <v>263.28125</v>
      </c>
      <c r="B1687" s="31" t="n">
        <v>14.2104</v>
      </c>
      <c r="C1687" s="32" t="n">
        <f aca="false">IF($A1687="","",IF(設定!$B$21="dB",10^($B1687/20),ABS($B1687)))</f>
        <v>5.13475823394027</v>
      </c>
      <c r="D1687" s="32" t="n">
        <f aca="false">IF($A1687="","",$A1687^2)</f>
        <v>69317.0166015625</v>
      </c>
      <c r="E1687" s="32" t="n">
        <f aca="false">IF($A1687="","",IF($C1687&lt;=0,"",1/$C1687^2))</f>
        <v>0.0379280050381306</v>
      </c>
      <c r="F1687" s="33" t="n">
        <f aca="false">IF(OR(ROW()-設定!$B$30&lt;2,ROW()+設定!$B$30&gt;13701,N($A1687)&lt;=0,N(INDEX($A$2:$A$13701,MIN(13700,MAX(1,ROW()-1+設定!$B$30))))&lt;=0,$A1687&lt;設定!$B$28,$A1687&gt;設定!$B$29),0,IF(AND($C1687&gt;=MAX(INDEX($C$1:$C$13701,MAX(1,ROW()-設定!$B$24)):INDEX($C$1:$C$13701,MAX(1,ROW()-1))),$C1687&gt;MAX(INDEX($C$1:$C$13701,MIN(13701,ROW()+1)):INDEX($C$1:$C$13701,MIN(13701,ROW()+設定!$B$24))),$C1687&gt;=設定!$B$32,$C1687&gt;=MAX(MIN(INDEX($C$1:$C$13701,MAX(1,ROW()-設定!$B$26)):INDEX($C$1:$C$13701,MAX(1,ROW()-1))),MIN(INDEX($C$1:$C$13701,MIN(13701,ROW()+1)):INDEX($C$1:$C$13701,MIN(13701,ROW()+設定!$B$26))))*10^(設定!$B$27/20)),1,0))</f>
        <v>0</v>
      </c>
      <c r="G1687" s="33" t="n">
        <f aca="false">$G1686+IF($F1687=1,1,0)</f>
        <v>0</v>
      </c>
      <c r="H1687" s="0" t="str">
        <f aca="false">IF($F1687=1,$G1687,"")</f>
        <v/>
      </c>
    </row>
    <row r="1688" customFormat="false" ht="15" hidden="false" customHeight="false" outlineLevel="0" collapsed="false">
      <c r="A1688" s="30" t="n">
        <v>263.4375</v>
      </c>
      <c r="B1688" s="31" t="n">
        <v>14.2778</v>
      </c>
      <c r="C1688" s="32" t="n">
        <f aca="false">IF($A1688="","",IF(設定!$B$21="dB",10^($B1688/20),ABS($B1688)))</f>
        <v>5.17475746836892</v>
      </c>
      <c r="D1688" s="32" t="n">
        <f aca="false">IF($A1688="","",$A1688^2)</f>
        <v>69399.31640625</v>
      </c>
      <c r="E1688" s="32" t="n">
        <f aca="false">IF($A1688="","",IF($C1688&lt;=0,"",1/$C1688^2))</f>
        <v>0.0373439282548864</v>
      </c>
      <c r="F1688" s="33" t="n">
        <f aca="false">IF(OR(ROW()-設定!$B$30&lt;2,ROW()+設定!$B$30&gt;13701,N($A1688)&lt;=0,N(INDEX($A$2:$A$13701,MIN(13700,MAX(1,ROW()-1+設定!$B$30))))&lt;=0,$A1688&lt;設定!$B$28,$A1688&gt;設定!$B$29),0,IF(AND($C1688&gt;=MAX(INDEX($C$1:$C$13701,MAX(1,ROW()-設定!$B$24)):INDEX($C$1:$C$13701,MAX(1,ROW()-1))),$C1688&gt;MAX(INDEX($C$1:$C$13701,MIN(13701,ROW()+1)):INDEX($C$1:$C$13701,MIN(13701,ROW()+設定!$B$24))),$C1688&gt;=設定!$B$32,$C1688&gt;=MAX(MIN(INDEX($C$1:$C$13701,MAX(1,ROW()-設定!$B$26)):INDEX($C$1:$C$13701,MAX(1,ROW()-1))),MIN(INDEX($C$1:$C$13701,MIN(13701,ROW()+1)):INDEX($C$1:$C$13701,MIN(13701,ROW()+設定!$B$26))))*10^(設定!$B$27/20)),1,0))</f>
        <v>0</v>
      </c>
      <c r="G1688" s="33" t="n">
        <f aca="false">$G1687+IF($F1688=1,1,0)</f>
        <v>0</v>
      </c>
      <c r="H1688" s="0" t="str">
        <f aca="false">IF($F1688=1,$G1688,"")</f>
        <v/>
      </c>
    </row>
    <row r="1689" customFormat="false" ht="15" hidden="false" customHeight="false" outlineLevel="0" collapsed="false">
      <c r="A1689" s="30" t="n">
        <v>263.59375</v>
      </c>
      <c r="B1689" s="31" t="n">
        <v>14.0447</v>
      </c>
      <c r="C1689" s="32" t="n">
        <f aca="false">IF($A1689="","",IF(設定!$B$21="dB",10^($B1689/20),ABS($B1689)))</f>
        <v>5.03773130467103</v>
      </c>
      <c r="D1689" s="32" t="n">
        <f aca="false">IF($A1689="","",$A1689^2)</f>
        <v>69481.6650390625</v>
      </c>
      <c r="E1689" s="32" t="n">
        <f aca="false">IF($A1689="","",IF($C1689&lt;=0,"",1/$C1689^2))</f>
        <v>0.0394030645377374</v>
      </c>
      <c r="F1689" s="33" t="n">
        <f aca="false">IF(OR(ROW()-設定!$B$30&lt;2,ROW()+設定!$B$30&gt;13701,N($A1689)&lt;=0,N(INDEX($A$2:$A$13701,MIN(13700,MAX(1,ROW()-1+設定!$B$30))))&lt;=0,$A1689&lt;設定!$B$28,$A1689&gt;設定!$B$29),0,IF(AND($C1689&gt;=MAX(INDEX($C$1:$C$13701,MAX(1,ROW()-設定!$B$24)):INDEX($C$1:$C$13701,MAX(1,ROW()-1))),$C1689&gt;MAX(INDEX($C$1:$C$13701,MIN(13701,ROW()+1)):INDEX($C$1:$C$13701,MIN(13701,ROW()+設定!$B$24))),$C1689&gt;=設定!$B$32,$C1689&gt;=MAX(MIN(INDEX($C$1:$C$13701,MAX(1,ROW()-設定!$B$26)):INDEX($C$1:$C$13701,MAX(1,ROW()-1))),MIN(INDEX($C$1:$C$13701,MIN(13701,ROW()+1)):INDEX($C$1:$C$13701,MIN(13701,ROW()+設定!$B$26))))*10^(設定!$B$27/20)),1,0))</f>
        <v>0</v>
      </c>
      <c r="G1689" s="33" t="n">
        <f aca="false">$G1688+IF($F1689=1,1,0)</f>
        <v>0</v>
      </c>
      <c r="H1689" s="0" t="str">
        <f aca="false">IF($F1689=1,$G1689,"")</f>
        <v/>
      </c>
    </row>
    <row r="1690" customFormat="false" ht="15" hidden="false" customHeight="false" outlineLevel="0" collapsed="false">
      <c r="A1690" s="30" t="n">
        <v>263.75</v>
      </c>
      <c r="B1690" s="31" t="n">
        <v>14.3251</v>
      </c>
      <c r="C1690" s="32" t="n">
        <f aca="false">IF($A1690="","",IF(設定!$B$21="dB",10^($B1690/20),ABS($B1690)))</f>
        <v>5.20301406619571</v>
      </c>
      <c r="D1690" s="32" t="n">
        <f aca="false">IF($A1690="","",$A1690^2)</f>
        <v>69564.0625</v>
      </c>
      <c r="E1690" s="32" t="n">
        <f aca="false">IF($A1690="","",IF($C1690&lt;=0,"",1/$C1690^2))</f>
        <v>0.0369394138645987</v>
      </c>
      <c r="F1690" s="33" t="n">
        <f aca="false">IF(OR(ROW()-設定!$B$30&lt;2,ROW()+設定!$B$30&gt;13701,N($A1690)&lt;=0,N(INDEX($A$2:$A$13701,MIN(13700,MAX(1,ROW()-1+設定!$B$30))))&lt;=0,$A1690&lt;設定!$B$28,$A1690&gt;設定!$B$29),0,IF(AND($C1690&gt;=MAX(INDEX($C$1:$C$13701,MAX(1,ROW()-設定!$B$24)):INDEX($C$1:$C$13701,MAX(1,ROW()-1))),$C1690&gt;MAX(INDEX($C$1:$C$13701,MIN(13701,ROW()+1)):INDEX($C$1:$C$13701,MIN(13701,ROW()+設定!$B$24))),$C1690&gt;=設定!$B$32,$C1690&gt;=MAX(MIN(INDEX($C$1:$C$13701,MAX(1,ROW()-設定!$B$26)):INDEX($C$1:$C$13701,MAX(1,ROW()-1))),MIN(INDEX($C$1:$C$13701,MIN(13701,ROW()+1)):INDEX($C$1:$C$13701,MIN(13701,ROW()+設定!$B$26))))*10^(設定!$B$27/20)),1,0))</f>
        <v>0</v>
      </c>
      <c r="G1690" s="33" t="n">
        <f aca="false">$G1689+IF($F1690=1,1,0)</f>
        <v>0</v>
      </c>
      <c r="H1690" s="0" t="str">
        <f aca="false">IF($F1690=1,$G1690,"")</f>
        <v/>
      </c>
    </row>
    <row r="1691" customFormat="false" ht="15" hidden="false" customHeight="false" outlineLevel="0" collapsed="false">
      <c r="A1691" s="30" t="n">
        <v>263.90625</v>
      </c>
      <c r="B1691" s="31" t="n">
        <v>14.1268</v>
      </c>
      <c r="C1691" s="32" t="n">
        <f aca="false">IF($A1691="","",IF(設定!$B$21="dB",10^($B1691/20),ABS($B1691)))</f>
        <v>5.08557425648004</v>
      </c>
      <c r="D1691" s="32" t="n">
        <f aca="false">IF($A1691="","",$A1691^2)</f>
        <v>69646.5087890625</v>
      </c>
      <c r="E1691" s="32" t="n">
        <f aca="false">IF($A1691="","",IF($C1691&lt;=0,"",1/$C1691^2))</f>
        <v>0.0386651767671298</v>
      </c>
      <c r="F1691" s="33" t="n">
        <f aca="false">IF(OR(ROW()-設定!$B$30&lt;2,ROW()+設定!$B$30&gt;13701,N($A1691)&lt;=0,N(INDEX($A$2:$A$13701,MIN(13700,MAX(1,ROW()-1+設定!$B$30))))&lt;=0,$A1691&lt;設定!$B$28,$A1691&gt;設定!$B$29),0,IF(AND($C1691&gt;=MAX(INDEX($C$1:$C$13701,MAX(1,ROW()-設定!$B$24)):INDEX($C$1:$C$13701,MAX(1,ROW()-1))),$C1691&gt;MAX(INDEX($C$1:$C$13701,MIN(13701,ROW()+1)):INDEX($C$1:$C$13701,MIN(13701,ROW()+設定!$B$24))),$C1691&gt;=設定!$B$32,$C1691&gt;=MAX(MIN(INDEX($C$1:$C$13701,MAX(1,ROW()-設定!$B$26)):INDEX($C$1:$C$13701,MAX(1,ROW()-1))),MIN(INDEX($C$1:$C$13701,MIN(13701,ROW()+1)):INDEX($C$1:$C$13701,MIN(13701,ROW()+設定!$B$26))))*10^(設定!$B$27/20)),1,0))</f>
        <v>0</v>
      </c>
      <c r="G1691" s="33" t="n">
        <f aca="false">$G1690+IF($F1691=1,1,0)</f>
        <v>0</v>
      </c>
      <c r="H1691" s="0" t="str">
        <f aca="false">IF($F1691=1,$G1691,"")</f>
        <v/>
      </c>
    </row>
    <row r="1692" customFormat="false" ht="15" hidden="false" customHeight="false" outlineLevel="0" collapsed="false">
      <c r="A1692" s="30" t="n">
        <v>264.0625</v>
      </c>
      <c r="B1692" s="31" t="n">
        <v>14.2098</v>
      </c>
      <c r="C1692" s="32" t="n">
        <f aca="false">IF($A1692="","",IF(設定!$B$21="dB",10^($B1692/20),ABS($B1692)))</f>
        <v>5.1344035496578</v>
      </c>
      <c r="D1692" s="32" t="n">
        <f aca="false">IF($A1692="","",$A1692^2)</f>
        <v>69729.00390625</v>
      </c>
      <c r="E1692" s="32" t="n">
        <f aca="false">IF($A1692="","",IF($C1692&lt;=0,"",1/$C1692^2))</f>
        <v>0.0379332453476505</v>
      </c>
      <c r="F1692" s="33" t="n">
        <f aca="false">IF(OR(ROW()-設定!$B$30&lt;2,ROW()+設定!$B$30&gt;13701,N($A1692)&lt;=0,N(INDEX($A$2:$A$13701,MIN(13700,MAX(1,ROW()-1+設定!$B$30))))&lt;=0,$A1692&lt;設定!$B$28,$A1692&gt;設定!$B$29),0,IF(AND($C1692&gt;=MAX(INDEX($C$1:$C$13701,MAX(1,ROW()-設定!$B$24)):INDEX($C$1:$C$13701,MAX(1,ROW()-1))),$C1692&gt;MAX(INDEX($C$1:$C$13701,MIN(13701,ROW()+1)):INDEX($C$1:$C$13701,MIN(13701,ROW()+設定!$B$24))),$C1692&gt;=設定!$B$32,$C1692&gt;=MAX(MIN(INDEX($C$1:$C$13701,MAX(1,ROW()-設定!$B$26)):INDEX($C$1:$C$13701,MAX(1,ROW()-1))),MIN(INDEX($C$1:$C$13701,MIN(13701,ROW()+1)):INDEX($C$1:$C$13701,MIN(13701,ROW()+設定!$B$26))))*10^(設定!$B$27/20)),1,0))</f>
        <v>0</v>
      </c>
      <c r="G1692" s="33" t="n">
        <f aca="false">$G1691+IF($F1692=1,1,0)</f>
        <v>0</v>
      </c>
      <c r="H1692" s="0" t="str">
        <f aca="false">IF($F1692=1,$G1692,"")</f>
        <v/>
      </c>
    </row>
    <row r="1693" customFormat="false" ht="15" hidden="false" customHeight="false" outlineLevel="0" collapsed="false">
      <c r="A1693" s="30" t="n">
        <v>264.21875</v>
      </c>
      <c r="B1693" s="31" t="n">
        <v>14.2394</v>
      </c>
      <c r="C1693" s="32" t="n">
        <f aca="false">IF($A1693="","",IF(設定!$B$21="dB",10^($B1693/20),ABS($B1693)))</f>
        <v>5.15193055077094</v>
      </c>
      <c r="D1693" s="32" t="n">
        <f aca="false">IF($A1693="","",$A1693^2)</f>
        <v>69811.5478515625</v>
      </c>
      <c r="E1693" s="32" t="n">
        <f aca="false">IF($A1693="","",IF($C1693&lt;=0,"",1/$C1693^2))</f>
        <v>0.0376755846132237</v>
      </c>
      <c r="F1693" s="33" t="n">
        <f aca="false">IF(OR(ROW()-設定!$B$30&lt;2,ROW()+設定!$B$30&gt;13701,N($A1693)&lt;=0,N(INDEX($A$2:$A$13701,MIN(13700,MAX(1,ROW()-1+設定!$B$30))))&lt;=0,$A1693&lt;設定!$B$28,$A1693&gt;設定!$B$29),0,IF(AND($C1693&gt;=MAX(INDEX($C$1:$C$13701,MAX(1,ROW()-設定!$B$24)):INDEX($C$1:$C$13701,MAX(1,ROW()-1))),$C1693&gt;MAX(INDEX($C$1:$C$13701,MIN(13701,ROW()+1)):INDEX($C$1:$C$13701,MIN(13701,ROW()+設定!$B$24))),$C1693&gt;=設定!$B$32,$C1693&gt;=MAX(MIN(INDEX($C$1:$C$13701,MAX(1,ROW()-設定!$B$26)):INDEX($C$1:$C$13701,MAX(1,ROW()-1))),MIN(INDEX($C$1:$C$13701,MIN(13701,ROW()+1)):INDEX($C$1:$C$13701,MIN(13701,ROW()+設定!$B$26))))*10^(設定!$B$27/20)),1,0))</f>
        <v>0</v>
      </c>
      <c r="G1693" s="33" t="n">
        <f aca="false">$G1692+IF($F1693=1,1,0)</f>
        <v>0</v>
      </c>
      <c r="H1693" s="0" t="str">
        <f aca="false">IF($F1693=1,$G1693,"")</f>
        <v/>
      </c>
    </row>
    <row r="1694" customFormat="false" ht="15" hidden="false" customHeight="false" outlineLevel="0" collapsed="false">
      <c r="A1694" s="30" t="n">
        <v>264.375</v>
      </c>
      <c r="B1694" s="31" t="n">
        <v>14.1637</v>
      </c>
      <c r="C1694" s="32" t="n">
        <f aca="false">IF($A1694="","",IF(設定!$B$21="dB",10^($B1694/20),ABS($B1694)))</f>
        <v>5.10722510321981</v>
      </c>
      <c r="D1694" s="32" t="n">
        <f aca="false">IF($A1694="","",$A1694^2)</f>
        <v>69894.140625</v>
      </c>
      <c r="E1694" s="32" t="n">
        <f aca="false">IF($A1694="","",IF($C1694&lt;=0,"",1/$C1694^2))</f>
        <v>0.0383380482829916</v>
      </c>
      <c r="F1694" s="33" t="n">
        <f aca="false">IF(OR(ROW()-設定!$B$30&lt;2,ROW()+設定!$B$30&gt;13701,N($A1694)&lt;=0,N(INDEX($A$2:$A$13701,MIN(13700,MAX(1,ROW()-1+設定!$B$30))))&lt;=0,$A1694&lt;設定!$B$28,$A1694&gt;設定!$B$29),0,IF(AND($C1694&gt;=MAX(INDEX($C$1:$C$13701,MAX(1,ROW()-設定!$B$24)):INDEX($C$1:$C$13701,MAX(1,ROW()-1))),$C1694&gt;MAX(INDEX($C$1:$C$13701,MIN(13701,ROW()+1)):INDEX($C$1:$C$13701,MIN(13701,ROW()+設定!$B$24))),$C1694&gt;=設定!$B$32,$C1694&gt;=MAX(MIN(INDEX($C$1:$C$13701,MAX(1,ROW()-設定!$B$26)):INDEX($C$1:$C$13701,MAX(1,ROW()-1))),MIN(INDEX($C$1:$C$13701,MIN(13701,ROW()+1)):INDEX($C$1:$C$13701,MIN(13701,ROW()+設定!$B$26))))*10^(設定!$B$27/20)),1,0))</f>
        <v>0</v>
      </c>
      <c r="G1694" s="33" t="n">
        <f aca="false">$G1693+IF($F1694=1,1,0)</f>
        <v>0</v>
      </c>
      <c r="H1694" s="0" t="str">
        <f aca="false">IF($F1694=1,$G1694,"")</f>
        <v/>
      </c>
    </row>
    <row r="1695" customFormat="false" ht="15" hidden="false" customHeight="false" outlineLevel="0" collapsed="false">
      <c r="A1695" s="30" t="n">
        <v>264.53125</v>
      </c>
      <c r="B1695" s="31" t="n">
        <v>14.1441</v>
      </c>
      <c r="C1695" s="32" t="n">
        <f aca="false">IF($A1695="","",IF(設定!$B$21="dB",10^($B1695/20),ABS($B1695)))</f>
        <v>5.09571347231283</v>
      </c>
      <c r="D1695" s="32" t="n">
        <f aca="false">IF($A1695="","",$A1695^2)</f>
        <v>69976.7822265625</v>
      </c>
      <c r="E1695" s="32" t="n">
        <f aca="false">IF($A1695="","",IF($C1695&lt;=0,"",1/$C1695^2))</f>
        <v>0.0385114614735129</v>
      </c>
      <c r="F1695" s="33" t="n">
        <f aca="false">IF(OR(ROW()-設定!$B$30&lt;2,ROW()+設定!$B$30&gt;13701,N($A1695)&lt;=0,N(INDEX($A$2:$A$13701,MIN(13700,MAX(1,ROW()-1+設定!$B$30))))&lt;=0,$A1695&lt;設定!$B$28,$A1695&gt;設定!$B$29),0,IF(AND($C1695&gt;=MAX(INDEX($C$1:$C$13701,MAX(1,ROW()-設定!$B$24)):INDEX($C$1:$C$13701,MAX(1,ROW()-1))),$C1695&gt;MAX(INDEX($C$1:$C$13701,MIN(13701,ROW()+1)):INDEX($C$1:$C$13701,MIN(13701,ROW()+設定!$B$24))),$C1695&gt;=設定!$B$32,$C1695&gt;=MAX(MIN(INDEX($C$1:$C$13701,MAX(1,ROW()-設定!$B$26)):INDEX($C$1:$C$13701,MAX(1,ROW()-1))),MIN(INDEX($C$1:$C$13701,MIN(13701,ROW()+1)):INDEX($C$1:$C$13701,MIN(13701,ROW()+設定!$B$26))))*10^(設定!$B$27/20)),1,0))</f>
        <v>0</v>
      </c>
      <c r="G1695" s="33" t="n">
        <f aca="false">$G1694+IF($F1695=1,1,0)</f>
        <v>0</v>
      </c>
      <c r="H1695" s="0" t="str">
        <f aca="false">IF($F1695=1,$G1695,"")</f>
        <v/>
      </c>
    </row>
    <row r="1696" customFormat="false" ht="15" hidden="false" customHeight="false" outlineLevel="0" collapsed="false">
      <c r="A1696" s="30" t="n">
        <v>264.6875</v>
      </c>
      <c r="B1696" s="31" t="n">
        <v>14.1855</v>
      </c>
      <c r="C1696" s="32" t="n">
        <f aca="false">IF($A1696="","",IF(設定!$B$21="dB",10^($B1696/20),ABS($B1696)))</f>
        <v>5.12005940658815</v>
      </c>
      <c r="D1696" s="32" t="n">
        <f aca="false">IF($A1696="","",$A1696^2)</f>
        <v>70059.47265625</v>
      </c>
      <c r="E1696" s="32" t="n">
        <f aca="false">IF($A1696="","",IF($C1696&lt;=0,"",1/$C1696^2))</f>
        <v>0.0381460874445105</v>
      </c>
      <c r="F1696" s="33" t="n">
        <f aca="false">IF(OR(ROW()-設定!$B$30&lt;2,ROW()+設定!$B$30&gt;13701,N($A1696)&lt;=0,N(INDEX($A$2:$A$13701,MIN(13700,MAX(1,ROW()-1+設定!$B$30))))&lt;=0,$A1696&lt;設定!$B$28,$A1696&gt;設定!$B$29),0,IF(AND($C1696&gt;=MAX(INDEX($C$1:$C$13701,MAX(1,ROW()-設定!$B$24)):INDEX($C$1:$C$13701,MAX(1,ROW()-1))),$C1696&gt;MAX(INDEX($C$1:$C$13701,MIN(13701,ROW()+1)):INDEX($C$1:$C$13701,MIN(13701,ROW()+設定!$B$24))),$C1696&gt;=設定!$B$32,$C1696&gt;=MAX(MIN(INDEX($C$1:$C$13701,MAX(1,ROW()-設定!$B$26)):INDEX($C$1:$C$13701,MAX(1,ROW()-1))),MIN(INDEX($C$1:$C$13701,MIN(13701,ROW()+1)):INDEX($C$1:$C$13701,MIN(13701,ROW()+設定!$B$26))))*10^(設定!$B$27/20)),1,0))</f>
        <v>0</v>
      </c>
      <c r="G1696" s="33" t="n">
        <f aca="false">$G1695+IF($F1696=1,1,0)</f>
        <v>0</v>
      </c>
      <c r="H1696" s="0" t="str">
        <f aca="false">IF($F1696=1,$G1696,"")</f>
        <v/>
      </c>
    </row>
    <row r="1697" customFormat="false" ht="15" hidden="false" customHeight="false" outlineLevel="0" collapsed="false">
      <c r="A1697" s="30" t="n">
        <v>264.84375</v>
      </c>
      <c r="B1697" s="31" t="n">
        <v>14.2932</v>
      </c>
      <c r="C1697" s="32" t="n">
        <f aca="false">IF($A1697="","",IF(設定!$B$21="dB",10^($B1697/20),ABS($B1697)))</f>
        <v>5.18394040253402</v>
      </c>
      <c r="D1697" s="32" t="n">
        <f aca="false">IF($A1697="","",$A1697^2)</f>
        <v>70142.2119140625</v>
      </c>
      <c r="E1697" s="32" t="n">
        <f aca="false">IF($A1697="","",IF($C1697&lt;=0,"",1/$C1697^2))</f>
        <v>0.0372117418968844</v>
      </c>
      <c r="F1697" s="33" t="n">
        <f aca="false">IF(OR(ROW()-設定!$B$30&lt;2,ROW()+設定!$B$30&gt;13701,N($A1697)&lt;=0,N(INDEX($A$2:$A$13701,MIN(13700,MAX(1,ROW()-1+設定!$B$30))))&lt;=0,$A1697&lt;設定!$B$28,$A1697&gt;設定!$B$29),0,IF(AND($C1697&gt;=MAX(INDEX($C$1:$C$13701,MAX(1,ROW()-設定!$B$24)):INDEX($C$1:$C$13701,MAX(1,ROW()-1))),$C1697&gt;MAX(INDEX($C$1:$C$13701,MIN(13701,ROW()+1)):INDEX($C$1:$C$13701,MIN(13701,ROW()+設定!$B$24))),$C1697&gt;=設定!$B$32,$C1697&gt;=MAX(MIN(INDEX($C$1:$C$13701,MAX(1,ROW()-設定!$B$26)):INDEX($C$1:$C$13701,MAX(1,ROW()-1))),MIN(INDEX($C$1:$C$13701,MIN(13701,ROW()+1)):INDEX($C$1:$C$13701,MIN(13701,ROW()+設定!$B$26))))*10^(設定!$B$27/20)),1,0))</f>
        <v>0</v>
      </c>
      <c r="G1697" s="33" t="n">
        <f aca="false">$G1696+IF($F1697=1,1,0)</f>
        <v>0</v>
      </c>
      <c r="H1697" s="0" t="str">
        <f aca="false">IF($F1697=1,$G1697,"")</f>
        <v/>
      </c>
    </row>
    <row r="1698" customFormat="false" ht="15" hidden="false" customHeight="false" outlineLevel="0" collapsed="false">
      <c r="A1698" s="30" t="n">
        <v>265</v>
      </c>
      <c r="B1698" s="31" t="n">
        <v>14.3583</v>
      </c>
      <c r="C1698" s="32" t="n">
        <f aca="false">IF($A1698="","",IF(設定!$B$21="dB",10^($B1698/20),ABS($B1698)))</f>
        <v>5.22293955761396</v>
      </c>
      <c r="D1698" s="32" t="n">
        <f aca="false">IF($A1698="","",$A1698^2)</f>
        <v>70225</v>
      </c>
      <c r="E1698" s="32" t="n">
        <f aca="false">IF($A1698="","",IF($C1698&lt;=0,"",1/$C1698^2))</f>
        <v>0.0366581040853641</v>
      </c>
      <c r="F1698" s="33" t="n">
        <f aca="false">IF(OR(ROW()-設定!$B$30&lt;2,ROW()+設定!$B$30&gt;13701,N($A1698)&lt;=0,N(INDEX($A$2:$A$13701,MIN(13700,MAX(1,ROW()-1+設定!$B$30))))&lt;=0,$A1698&lt;設定!$B$28,$A1698&gt;設定!$B$29),0,IF(AND($C1698&gt;=MAX(INDEX($C$1:$C$13701,MAX(1,ROW()-設定!$B$24)):INDEX($C$1:$C$13701,MAX(1,ROW()-1))),$C1698&gt;MAX(INDEX($C$1:$C$13701,MIN(13701,ROW()+1)):INDEX($C$1:$C$13701,MIN(13701,ROW()+設定!$B$24))),$C1698&gt;=設定!$B$32,$C1698&gt;=MAX(MIN(INDEX($C$1:$C$13701,MAX(1,ROW()-設定!$B$26)):INDEX($C$1:$C$13701,MAX(1,ROW()-1))),MIN(INDEX($C$1:$C$13701,MIN(13701,ROW()+1)):INDEX($C$1:$C$13701,MIN(13701,ROW()+設定!$B$26))))*10^(設定!$B$27/20)),1,0))</f>
        <v>0</v>
      </c>
      <c r="G1698" s="33" t="n">
        <f aca="false">$G1697+IF($F1698=1,1,0)</f>
        <v>0</v>
      </c>
      <c r="H1698" s="0" t="str">
        <f aca="false">IF($F1698=1,$G1698,"")</f>
        <v/>
      </c>
    </row>
    <row r="1699" customFormat="false" ht="15" hidden="false" customHeight="false" outlineLevel="0" collapsed="false">
      <c r="A1699" s="30" t="n">
        <v>265.15625</v>
      </c>
      <c r="B1699" s="31" t="n">
        <v>14.3587</v>
      </c>
      <c r="C1699" s="32" t="n">
        <f aca="false">IF($A1699="","",IF(設定!$B$21="dB",10^($B1699/20),ABS($B1699)))</f>
        <v>5.22318008840768</v>
      </c>
      <c r="D1699" s="32" t="n">
        <f aca="false">IF($A1699="","",$A1699^2)</f>
        <v>70307.8369140625</v>
      </c>
      <c r="E1699" s="32" t="n">
        <f aca="false">IF($A1699="","",IF($C1699&lt;=0,"",1/$C1699^2))</f>
        <v>0.0366547279046852</v>
      </c>
      <c r="F1699" s="33" t="n">
        <f aca="false">IF(OR(ROW()-設定!$B$30&lt;2,ROW()+設定!$B$30&gt;13701,N($A1699)&lt;=0,N(INDEX($A$2:$A$13701,MIN(13700,MAX(1,ROW()-1+設定!$B$30))))&lt;=0,$A1699&lt;設定!$B$28,$A1699&gt;設定!$B$29),0,IF(AND($C1699&gt;=MAX(INDEX($C$1:$C$13701,MAX(1,ROW()-設定!$B$24)):INDEX($C$1:$C$13701,MAX(1,ROW()-1))),$C1699&gt;MAX(INDEX($C$1:$C$13701,MIN(13701,ROW()+1)):INDEX($C$1:$C$13701,MIN(13701,ROW()+設定!$B$24))),$C1699&gt;=設定!$B$32,$C1699&gt;=MAX(MIN(INDEX($C$1:$C$13701,MAX(1,ROW()-設定!$B$26)):INDEX($C$1:$C$13701,MAX(1,ROW()-1))),MIN(INDEX($C$1:$C$13701,MIN(13701,ROW()+1)):INDEX($C$1:$C$13701,MIN(13701,ROW()+設定!$B$26))))*10^(設定!$B$27/20)),1,0))</f>
        <v>0</v>
      </c>
      <c r="G1699" s="33" t="n">
        <f aca="false">$G1698+IF($F1699=1,1,0)</f>
        <v>0</v>
      </c>
      <c r="H1699" s="0" t="str">
        <f aca="false">IF($F1699=1,$G1699,"")</f>
        <v/>
      </c>
    </row>
    <row r="1700" customFormat="false" ht="15" hidden="false" customHeight="false" outlineLevel="0" collapsed="false">
      <c r="A1700" s="30" t="n">
        <v>265.3125</v>
      </c>
      <c r="B1700" s="31" t="n">
        <v>14.1989</v>
      </c>
      <c r="C1700" s="32" t="n">
        <f aca="false">IF($A1700="","",IF(設定!$B$21="dB",10^($B1700/20),ABS($B1700)))</f>
        <v>5.12796438220124</v>
      </c>
      <c r="D1700" s="32" t="n">
        <f aca="false">IF($A1700="","",$A1700^2)</f>
        <v>70390.72265625</v>
      </c>
      <c r="E1700" s="32" t="n">
        <f aca="false">IF($A1700="","",IF($C1700&lt;=0,"",1/$C1700^2))</f>
        <v>0.0380285704544743</v>
      </c>
      <c r="F1700" s="33" t="n">
        <f aca="false">IF(OR(ROW()-設定!$B$30&lt;2,ROW()+設定!$B$30&gt;13701,N($A1700)&lt;=0,N(INDEX($A$2:$A$13701,MIN(13700,MAX(1,ROW()-1+設定!$B$30))))&lt;=0,$A1700&lt;設定!$B$28,$A1700&gt;設定!$B$29),0,IF(AND($C1700&gt;=MAX(INDEX($C$1:$C$13701,MAX(1,ROW()-設定!$B$24)):INDEX($C$1:$C$13701,MAX(1,ROW()-1))),$C1700&gt;MAX(INDEX($C$1:$C$13701,MIN(13701,ROW()+1)):INDEX($C$1:$C$13701,MIN(13701,ROW()+設定!$B$24))),$C1700&gt;=設定!$B$32,$C1700&gt;=MAX(MIN(INDEX($C$1:$C$13701,MAX(1,ROW()-設定!$B$26)):INDEX($C$1:$C$13701,MAX(1,ROW()-1))),MIN(INDEX($C$1:$C$13701,MIN(13701,ROW()+1)):INDEX($C$1:$C$13701,MIN(13701,ROW()+設定!$B$26))))*10^(設定!$B$27/20)),1,0))</f>
        <v>0</v>
      </c>
      <c r="G1700" s="33" t="n">
        <f aca="false">$G1699+IF($F1700=1,1,0)</f>
        <v>0</v>
      </c>
      <c r="H1700" s="0" t="str">
        <f aca="false">IF($F1700=1,$G1700,"")</f>
        <v/>
      </c>
    </row>
    <row r="1701" customFormat="false" ht="15" hidden="false" customHeight="false" outlineLevel="0" collapsed="false">
      <c r="A1701" s="30" t="n">
        <v>265.46875</v>
      </c>
      <c r="B1701" s="31" t="n">
        <v>14.2235</v>
      </c>
      <c r="C1701" s="32" t="n">
        <f aca="false">IF($A1701="","",IF(設定!$B$21="dB",10^($B1701/20),ABS($B1701)))</f>
        <v>5.14250828439452</v>
      </c>
      <c r="D1701" s="32" t="n">
        <f aca="false">IF($A1701="","",$A1701^2)</f>
        <v>70473.6572265625</v>
      </c>
      <c r="E1701" s="32" t="n">
        <f aca="false">IF($A1701="","",IF($C1701&lt;=0,"",1/$C1701^2))</f>
        <v>0.0378137718891064</v>
      </c>
      <c r="F1701" s="33" t="n">
        <f aca="false">IF(OR(ROW()-設定!$B$30&lt;2,ROW()+設定!$B$30&gt;13701,N($A1701)&lt;=0,N(INDEX($A$2:$A$13701,MIN(13700,MAX(1,ROW()-1+設定!$B$30))))&lt;=0,$A1701&lt;設定!$B$28,$A1701&gt;設定!$B$29),0,IF(AND($C1701&gt;=MAX(INDEX($C$1:$C$13701,MAX(1,ROW()-設定!$B$24)):INDEX($C$1:$C$13701,MAX(1,ROW()-1))),$C1701&gt;MAX(INDEX($C$1:$C$13701,MIN(13701,ROW()+1)):INDEX($C$1:$C$13701,MIN(13701,ROW()+設定!$B$24))),$C1701&gt;=設定!$B$32,$C1701&gt;=MAX(MIN(INDEX($C$1:$C$13701,MAX(1,ROW()-設定!$B$26)):INDEX($C$1:$C$13701,MAX(1,ROW()-1))),MIN(INDEX($C$1:$C$13701,MIN(13701,ROW()+1)):INDEX($C$1:$C$13701,MIN(13701,ROW()+設定!$B$26))))*10^(設定!$B$27/20)),1,0))</f>
        <v>0</v>
      </c>
      <c r="G1701" s="33" t="n">
        <f aca="false">$G1700+IF($F1701=1,1,0)</f>
        <v>0</v>
      </c>
      <c r="H1701" s="0" t="str">
        <f aca="false">IF($F1701=1,$G1701,"")</f>
        <v/>
      </c>
    </row>
    <row r="1702" customFormat="false" ht="15" hidden="false" customHeight="false" outlineLevel="0" collapsed="false">
      <c r="A1702" s="30" t="n">
        <v>265.625</v>
      </c>
      <c r="B1702" s="31" t="n">
        <v>14.2133</v>
      </c>
      <c r="C1702" s="32" t="n">
        <f aca="false">IF($A1702="","",IF(設定!$B$21="dB",10^($B1702/20),ABS($B1702)))</f>
        <v>5.13647288674007</v>
      </c>
      <c r="D1702" s="32" t="n">
        <f aca="false">IF($A1702="","",$A1702^2)</f>
        <v>70556.640625</v>
      </c>
      <c r="E1702" s="32" t="n">
        <f aca="false">IF($A1702="","",IF($C1702&lt;=0,"",1/$C1702^2))</f>
        <v>0.0379026870789886</v>
      </c>
      <c r="F1702" s="33" t="n">
        <f aca="false">IF(OR(ROW()-設定!$B$30&lt;2,ROW()+設定!$B$30&gt;13701,N($A1702)&lt;=0,N(INDEX($A$2:$A$13701,MIN(13700,MAX(1,ROW()-1+設定!$B$30))))&lt;=0,$A1702&lt;設定!$B$28,$A1702&gt;設定!$B$29),0,IF(AND($C1702&gt;=MAX(INDEX($C$1:$C$13701,MAX(1,ROW()-設定!$B$24)):INDEX($C$1:$C$13701,MAX(1,ROW()-1))),$C1702&gt;MAX(INDEX($C$1:$C$13701,MIN(13701,ROW()+1)):INDEX($C$1:$C$13701,MIN(13701,ROW()+設定!$B$24))),$C1702&gt;=設定!$B$32,$C1702&gt;=MAX(MIN(INDEX($C$1:$C$13701,MAX(1,ROW()-設定!$B$26)):INDEX($C$1:$C$13701,MAX(1,ROW()-1))),MIN(INDEX($C$1:$C$13701,MIN(13701,ROW()+1)):INDEX($C$1:$C$13701,MIN(13701,ROW()+設定!$B$26))))*10^(設定!$B$27/20)),1,0))</f>
        <v>0</v>
      </c>
      <c r="G1702" s="33" t="n">
        <f aca="false">$G1701+IF($F1702=1,1,0)</f>
        <v>0</v>
      </c>
      <c r="H1702" s="0" t="str">
        <f aca="false">IF($F1702=1,$G1702,"")</f>
        <v/>
      </c>
    </row>
    <row r="1703" customFormat="false" ht="15" hidden="false" customHeight="false" outlineLevel="0" collapsed="false">
      <c r="A1703" s="30" t="n">
        <v>265.78125</v>
      </c>
      <c r="B1703" s="31" t="n">
        <v>14.359</v>
      </c>
      <c r="C1703" s="32" t="n">
        <f aca="false">IF($A1703="","",IF(設定!$B$21="dB",10^($B1703/20),ABS($B1703)))</f>
        <v>5.2233604937723</v>
      </c>
      <c r="D1703" s="32" t="n">
        <f aca="false">IF($A1703="","",$A1703^2)</f>
        <v>70639.6728515625</v>
      </c>
      <c r="E1703" s="32" t="n">
        <f aca="false">IF($A1703="","",IF($C1703&lt;=0,"",1/$C1703^2))</f>
        <v>0.0366521959732342</v>
      </c>
      <c r="F1703" s="33" t="n">
        <f aca="false">IF(OR(ROW()-設定!$B$30&lt;2,ROW()+設定!$B$30&gt;13701,N($A1703)&lt;=0,N(INDEX($A$2:$A$13701,MIN(13700,MAX(1,ROW()-1+設定!$B$30))))&lt;=0,$A1703&lt;設定!$B$28,$A1703&gt;設定!$B$29),0,IF(AND($C1703&gt;=MAX(INDEX($C$1:$C$13701,MAX(1,ROW()-設定!$B$24)):INDEX($C$1:$C$13701,MAX(1,ROW()-1))),$C1703&gt;MAX(INDEX($C$1:$C$13701,MIN(13701,ROW()+1)):INDEX($C$1:$C$13701,MIN(13701,ROW()+設定!$B$24))),$C1703&gt;=設定!$B$32,$C1703&gt;=MAX(MIN(INDEX($C$1:$C$13701,MAX(1,ROW()-設定!$B$26)):INDEX($C$1:$C$13701,MAX(1,ROW()-1))),MIN(INDEX($C$1:$C$13701,MIN(13701,ROW()+1)):INDEX($C$1:$C$13701,MIN(13701,ROW()+設定!$B$26))))*10^(設定!$B$27/20)),1,0))</f>
        <v>0</v>
      </c>
      <c r="G1703" s="33" t="n">
        <f aca="false">$G1702+IF($F1703=1,1,0)</f>
        <v>0</v>
      </c>
      <c r="H1703" s="0" t="str">
        <f aca="false">IF($F1703=1,$G1703,"")</f>
        <v/>
      </c>
    </row>
    <row r="1704" customFormat="false" ht="15" hidden="false" customHeight="false" outlineLevel="0" collapsed="false">
      <c r="A1704" s="30" t="n">
        <v>265.9375</v>
      </c>
      <c r="B1704" s="31" t="n">
        <v>14.1005</v>
      </c>
      <c r="C1704" s="32" t="n">
        <f aca="false">IF($A1704="","",IF(設定!$B$21="dB",10^($B1704/20),ABS($B1704)))</f>
        <v>5.07019893845904</v>
      </c>
      <c r="D1704" s="32" t="n">
        <f aca="false">IF($A1704="","",$A1704^2)</f>
        <v>70722.75390625</v>
      </c>
      <c r="E1704" s="32" t="n">
        <f aca="false">IF($A1704="","",IF($C1704&lt;=0,"",1/$C1704^2))</f>
        <v>0.0389000357094961</v>
      </c>
      <c r="F1704" s="33" t="n">
        <f aca="false">IF(OR(ROW()-設定!$B$30&lt;2,ROW()+設定!$B$30&gt;13701,N($A1704)&lt;=0,N(INDEX($A$2:$A$13701,MIN(13700,MAX(1,ROW()-1+設定!$B$30))))&lt;=0,$A1704&lt;設定!$B$28,$A1704&gt;設定!$B$29),0,IF(AND($C1704&gt;=MAX(INDEX($C$1:$C$13701,MAX(1,ROW()-設定!$B$24)):INDEX($C$1:$C$13701,MAX(1,ROW()-1))),$C1704&gt;MAX(INDEX($C$1:$C$13701,MIN(13701,ROW()+1)):INDEX($C$1:$C$13701,MIN(13701,ROW()+設定!$B$24))),$C1704&gt;=設定!$B$32,$C1704&gt;=MAX(MIN(INDEX($C$1:$C$13701,MAX(1,ROW()-設定!$B$26)):INDEX($C$1:$C$13701,MAX(1,ROW()-1))),MIN(INDEX($C$1:$C$13701,MIN(13701,ROW()+1)):INDEX($C$1:$C$13701,MIN(13701,ROW()+設定!$B$26))))*10^(設定!$B$27/20)),1,0))</f>
        <v>0</v>
      </c>
      <c r="G1704" s="33" t="n">
        <f aca="false">$G1703+IF($F1704=1,1,0)</f>
        <v>0</v>
      </c>
      <c r="H1704" s="0" t="str">
        <f aca="false">IF($F1704=1,$G1704,"")</f>
        <v/>
      </c>
    </row>
    <row r="1705" customFormat="false" ht="15" hidden="false" customHeight="false" outlineLevel="0" collapsed="false">
      <c r="A1705" s="30" t="n">
        <v>266.09375</v>
      </c>
      <c r="B1705" s="31" t="n">
        <v>14.4468</v>
      </c>
      <c r="C1705" s="32" t="n">
        <f aca="false">IF($A1705="","",IF(設定!$B$21="dB",10^($B1705/20),ABS($B1705)))</f>
        <v>5.27642780185061</v>
      </c>
      <c r="D1705" s="32" t="n">
        <f aca="false">IF($A1705="","",$A1705^2)</f>
        <v>70805.8837890625</v>
      </c>
      <c r="E1705" s="32" t="n">
        <f aca="false">IF($A1705="","",IF($C1705&lt;=0,"",1/$C1705^2))</f>
        <v>0.0359186495555681</v>
      </c>
      <c r="F1705" s="33" t="n">
        <f aca="false">IF(OR(ROW()-設定!$B$30&lt;2,ROW()+設定!$B$30&gt;13701,N($A1705)&lt;=0,N(INDEX($A$2:$A$13701,MIN(13700,MAX(1,ROW()-1+設定!$B$30))))&lt;=0,$A1705&lt;設定!$B$28,$A1705&gt;設定!$B$29),0,IF(AND($C1705&gt;=MAX(INDEX($C$1:$C$13701,MAX(1,ROW()-設定!$B$24)):INDEX($C$1:$C$13701,MAX(1,ROW()-1))),$C1705&gt;MAX(INDEX($C$1:$C$13701,MIN(13701,ROW()+1)):INDEX($C$1:$C$13701,MIN(13701,ROW()+設定!$B$24))),$C1705&gt;=設定!$B$32,$C1705&gt;=MAX(MIN(INDEX($C$1:$C$13701,MAX(1,ROW()-設定!$B$26)):INDEX($C$1:$C$13701,MAX(1,ROW()-1))),MIN(INDEX($C$1:$C$13701,MIN(13701,ROW()+1)):INDEX($C$1:$C$13701,MIN(13701,ROW()+設定!$B$26))))*10^(設定!$B$27/20)),1,0))</f>
        <v>0</v>
      </c>
      <c r="G1705" s="33" t="n">
        <f aca="false">$G1704+IF($F1705=1,1,0)</f>
        <v>0</v>
      </c>
      <c r="H1705" s="0" t="str">
        <f aca="false">IF($F1705=1,$G1705,"")</f>
        <v/>
      </c>
    </row>
    <row r="1706" customFormat="false" ht="15" hidden="false" customHeight="false" outlineLevel="0" collapsed="false">
      <c r="A1706" s="30" t="n">
        <v>266.25</v>
      </c>
      <c r="B1706" s="31" t="n">
        <v>14.2713</v>
      </c>
      <c r="C1706" s="32" t="n">
        <f aca="false">IF($A1706="","",IF(設定!$B$21="dB",10^($B1706/20),ABS($B1706)))</f>
        <v>5.17088643816612</v>
      </c>
      <c r="D1706" s="32" t="n">
        <f aca="false">IF($A1706="","",$A1706^2)</f>
        <v>70889.0625</v>
      </c>
      <c r="E1706" s="32" t="n">
        <f aca="false">IF($A1706="","",IF($C1706&lt;=0,"",1/$C1706^2))</f>
        <v>0.0373998620240645</v>
      </c>
      <c r="F1706" s="33" t="n">
        <f aca="false">IF(OR(ROW()-設定!$B$30&lt;2,ROW()+設定!$B$30&gt;13701,N($A1706)&lt;=0,N(INDEX($A$2:$A$13701,MIN(13700,MAX(1,ROW()-1+設定!$B$30))))&lt;=0,$A1706&lt;設定!$B$28,$A1706&gt;設定!$B$29),0,IF(AND($C1706&gt;=MAX(INDEX($C$1:$C$13701,MAX(1,ROW()-設定!$B$24)):INDEX($C$1:$C$13701,MAX(1,ROW()-1))),$C1706&gt;MAX(INDEX($C$1:$C$13701,MIN(13701,ROW()+1)):INDEX($C$1:$C$13701,MIN(13701,ROW()+設定!$B$24))),$C1706&gt;=設定!$B$32,$C1706&gt;=MAX(MIN(INDEX($C$1:$C$13701,MAX(1,ROW()-設定!$B$26)):INDEX($C$1:$C$13701,MAX(1,ROW()-1))),MIN(INDEX($C$1:$C$13701,MIN(13701,ROW()+1)):INDEX($C$1:$C$13701,MIN(13701,ROW()+設定!$B$26))))*10^(設定!$B$27/20)),1,0))</f>
        <v>0</v>
      </c>
      <c r="G1706" s="33" t="n">
        <f aca="false">$G1705+IF($F1706=1,1,0)</f>
        <v>0</v>
      </c>
      <c r="H1706" s="0" t="str">
        <f aca="false">IF($F1706=1,$G1706,"")</f>
        <v/>
      </c>
    </row>
    <row r="1707" customFormat="false" ht="15" hidden="false" customHeight="false" outlineLevel="0" collapsed="false">
      <c r="A1707" s="30" t="n">
        <v>266.40625</v>
      </c>
      <c r="B1707" s="31" t="n">
        <v>14.2426</v>
      </c>
      <c r="C1707" s="32" t="n">
        <f aca="false">IF($A1707="","",IF(設定!$B$21="dB",10^($B1707/20),ABS($B1707)))</f>
        <v>5.15382894180383</v>
      </c>
      <c r="D1707" s="32" t="n">
        <f aca="false">IF($A1707="","",$A1707^2)</f>
        <v>70972.2900390625</v>
      </c>
      <c r="E1707" s="32" t="n">
        <f aca="false">IF($A1707="","",IF($C1707&lt;=0,"",1/$C1707^2))</f>
        <v>0.0376478344413802</v>
      </c>
      <c r="F1707" s="33" t="n">
        <f aca="false">IF(OR(ROW()-設定!$B$30&lt;2,ROW()+設定!$B$30&gt;13701,N($A1707)&lt;=0,N(INDEX($A$2:$A$13701,MIN(13700,MAX(1,ROW()-1+設定!$B$30))))&lt;=0,$A1707&lt;設定!$B$28,$A1707&gt;設定!$B$29),0,IF(AND($C1707&gt;=MAX(INDEX($C$1:$C$13701,MAX(1,ROW()-設定!$B$24)):INDEX($C$1:$C$13701,MAX(1,ROW()-1))),$C1707&gt;MAX(INDEX($C$1:$C$13701,MIN(13701,ROW()+1)):INDEX($C$1:$C$13701,MIN(13701,ROW()+設定!$B$24))),$C1707&gt;=設定!$B$32,$C1707&gt;=MAX(MIN(INDEX($C$1:$C$13701,MAX(1,ROW()-設定!$B$26)):INDEX($C$1:$C$13701,MAX(1,ROW()-1))),MIN(INDEX($C$1:$C$13701,MIN(13701,ROW()+1)):INDEX($C$1:$C$13701,MIN(13701,ROW()+設定!$B$26))))*10^(設定!$B$27/20)),1,0))</f>
        <v>0</v>
      </c>
      <c r="G1707" s="33" t="n">
        <f aca="false">$G1706+IF($F1707=1,1,0)</f>
        <v>0</v>
      </c>
      <c r="H1707" s="0" t="str">
        <f aca="false">IF($F1707=1,$G1707,"")</f>
        <v/>
      </c>
    </row>
    <row r="1708" customFormat="false" ht="15" hidden="false" customHeight="false" outlineLevel="0" collapsed="false">
      <c r="A1708" s="30" t="n">
        <v>266.5625</v>
      </c>
      <c r="B1708" s="31" t="n">
        <v>14.3636</v>
      </c>
      <c r="C1708" s="32" t="n">
        <f aca="false">IF($A1708="","",IF(設定!$B$21="dB",10^($B1708/20),ABS($B1708)))</f>
        <v>5.22612748976256</v>
      </c>
      <c r="D1708" s="32" t="n">
        <f aca="false">IF($A1708="","",$A1708^2)</f>
        <v>71055.56640625</v>
      </c>
      <c r="E1708" s="32" t="n">
        <f aca="false">IF($A1708="","",IF($C1708&lt;=0,"",1/$C1708^2))</f>
        <v>0.0366133949176563</v>
      </c>
      <c r="F1708" s="33" t="n">
        <f aca="false">IF(OR(ROW()-設定!$B$30&lt;2,ROW()+設定!$B$30&gt;13701,N($A1708)&lt;=0,N(INDEX($A$2:$A$13701,MIN(13700,MAX(1,ROW()-1+設定!$B$30))))&lt;=0,$A1708&lt;設定!$B$28,$A1708&gt;設定!$B$29),0,IF(AND($C1708&gt;=MAX(INDEX($C$1:$C$13701,MAX(1,ROW()-設定!$B$24)):INDEX($C$1:$C$13701,MAX(1,ROW()-1))),$C1708&gt;MAX(INDEX($C$1:$C$13701,MIN(13701,ROW()+1)):INDEX($C$1:$C$13701,MIN(13701,ROW()+設定!$B$24))),$C1708&gt;=設定!$B$32,$C1708&gt;=MAX(MIN(INDEX($C$1:$C$13701,MAX(1,ROW()-設定!$B$26)):INDEX($C$1:$C$13701,MAX(1,ROW()-1))),MIN(INDEX($C$1:$C$13701,MIN(13701,ROW()+1)):INDEX($C$1:$C$13701,MIN(13701,ROW()+設定!$B$26))))*10^(設定!$B$27/20)),1,0))</f>
        <v>0</v>
      </c>
      <c r="G1708" s="33" t="n">
        <f aca="false">$G1707+IF($F1708=1,1,0)</f>
        <v>0</v>
      </c>
      <c r="H1708" s="0" t="str">
        <f aca="false">IF($F1708=1,$G1708,"")</f>
        <v/>
      </c>
    </row>
    <row r="1709" customFormat="false" ht="15" hidden="false" customHeight="false" outlineLevel="0" collapsed="false">
      <c r="A1709" s="30" t="n">
        <v>266.71875</v>
      </c>
      <c r="B1709" s="31" t="n">
        <v>14.4377</v>
      </c>
      <c r="C1709" s="32" t="n">
        <f aca="false">IF($A1709="","",IF(設定!$B$21="dB",10^($B1709/20),ABS($B1709)))</f>
        <v>5.27090270868997</v>
      </c>
      <c r="D1709" s="32" t="n">
        <f aca="false">IF($A1709="","",$A1709^2)</f>
        <v>71138.8916015625</v>
      </c>
      <c r="E1709" s="32" t="n">
        <f aca="false">IF($A1709="","",IF($C1709&lt;=0,"",1/$C1709^2))</f>
        <v>0.035993990690913</v>
      </c>
      <c r="F1709" s="33" t="n">
        <f aca="false">IF(OR(ROW()-設定!$B$30&lt;2,ROW()+設定!$B$30&gt;13701,N($A1709)&lt;=0,N(INDEX($A$2:$A$13701,MIN(13700,MAX(1,ROW()-1+設定!$B$30))))&lt;=0,$A1709&lt;設定!$B$28,$A1709&gt;設定!$B$29),0,IF(AND($C1709&gt;=MAX(INDEX($C$1:$C$13701,MAX(1,ROW()-設定!$B$24)):INDEX($C$1:$C$13701,MAX(1,ROW()-1))),$C1709&gt;MAX(INDEX($C$1:$C$13701,MIN(13701,ROW()+1)):INDEX($C$1:$C$13701,MIN(13701,ROW()+設定!$B$24))),$C1709&gt;=設定!$B$32,$C1709&gt;=MAX(MIN(INDEX($C$1:$C$13701,MAX(1,ROW()-設定!$B$26)):INDEX($C$1:$C$13701,MAX(1,ROW()-1))),MIN(INDEX($C$1:$C$13701,MIN(13701,ROW()+1)):INDEX($C$1:$C$13701,MIN(13701,ROW()+設定!$B$26))))*10^(設定!$B$27/20)),1,0))</f>
        <v>0</v>
      </c>
      <c r="G1709" s="33" t="n">
        <f aca="false">$G1708+IF($F1709=1,1,0)</f>
        <v>0</v>
      </c>
      <c r="H1709" s="0" t="str">
        <f aca="false">IF($F1709=1,$G1709,"")</f>
        <v/>
      </c>
    </row>
    <row r="1710" customFormat="false" ht="15" hidden="false" customHeight="false" outlineLevel="0" collapsed="false">
      <c r="A1710" s="30" t="n">
        <v>266.875</v>
      </c>
      <c r="B1710" s="31" t="n">
        <v>14.3696</v>
      </c>
      <c r="C1710" s="32" t="n">
        <f aca="false">IF($A1710="","",IF(設定!$B$21="dB",10^($B1710/20),ABS($B1710)))</f>
        <v>5.22973881790312</v>
      </c>
      <c r="D1710" s="32" t="n">
        <f aca="false">IF($A1710="","",$A1710^2)</f>
        <v>71222.265625</v>
      </c>
      <c r="E1710" s="32" t="n">
        <f aca="false">IF($A1710="","",IF($C1710&lt;=0,"",1/$C1710^2))</f>
        <v>0.0365628465688539</v>
      </c>
      <c r="F1710" s="33" t="n">
        <f aca="false">IF(OR(ROW()-設定!$B$30&lt;2,ROW()+設定!$B$30&gt;13701,N($A1710)&lt;=0,N(INDEX($A$2:$A$13701,MIN(13700,MAX(1,ROW()-1+設定!$B$30))))&lt;=0,$A1710&lt;設定!$B$28,$A1710&gt;設定!$B$29),0,IF(AND($C1710&gt;=MAX(INDEX($C$1:$C$13701,MAX(1,ROW()-設定!$B$24)):INDEX($C$1:$C$13701,MAX(1,ROW()-1))),$C1710&gt;MAX(INDEX($C$1:$C$13701,MIN(13701,ROW()+1)):INDEX($C$1:$C$13701,MIN(13701,ROW()+設定!$B$24))),$C1710&gt;=設定!$B$32,$C1710&gt;=MAX(MIN(INDEX($C$1:$C$13701,MAX(1,ROW()-設定!$B$26)):INDEX($C$1:$C$13701,MAX(1,ROW()-1))),MIN(INDEX($C$1:$C$13701,MIN(13701,ROW()+1)):INDEX($C$1:$C$13701,MIN(13701,ROW()+設定!$B$26))))*10^(設定!$B$27/20)),1,0))</f>
        <v>0</v>
      </c>
      <c r="G1710" s="33" t="n">
        <f aca="false">$G1709+IF($F1710=1,1,0)</f>
        <v>0</v>
      </c>
      <c r="H1710" s="0" t="str">
        <f aca="false">IF($F1710=1,$G1710,"")</f>
        <v/>
      </c>
    </row>
    <row r="1711" customFormat="false" ht="15" hidden="false" customHeight="false" outlineLevel="0" collapsed="false">
      <c r="A1711" s="30" t="n">
        <v>267.03125</v>
      </c>
      <c r="B1711" s="31" t="n">
        <v>14.4458</v>
      </c>
      <c r="C1711" s="32" t="n">
        <f aca="false">IF($A1711="","",IF(設定!$B$21="dB",10^($B1711/20),ABS($B1711)))</f>
        <v>5.27582036561808</v>
      </c>
      <c r="D1711" s="32" t="n">
        <f aca="false">IF($A1711="","",$A1711^2)</f>
        <v>71305.6884765625</v>
      </c>
      <c r="E1711" s="32" t="n">
        <f aca="false">IF($A1711="","",IF($C1711&lt;=0,"",1/$C1711^2))</f>
        <v>0.035926921082529</v>
      </c>
      <c r="F1711" s="33" t="n">
        <f aca="false">IF(OR(ROW()-設定!$B$30&lt;2,ROW()+設定!$B$30&gt;13701,N($A1711)&lt;=0,N(INDEX($A$2:$A$13701,MIN(13700,MAX(1,ROW()-1+設定!$B$30))))&lt;=0,$A1711&lt;設定!$B$28,$A1711&gt;設定!$B$29),0,IF(AND($C1711&gt;=MAX(INDEX($C$1:$C$13701,MAX(1,ROW()-設定!$B$24)):INDEX($C$1:$C$13701,MAX(1,ROW()-1))),$C1711&gt;MAX(INDEX($C$1:$C$13701,MIN(13701,ROW()+1)):INDEX($C$1:$C$13701,MIN(13701,ROW()+設定!$B$24))),$C1711&gt;=設定!$B$32,$C1711&gt;=MAX(MIN(INDEX($C$1:$C$13701,MAX(1,ROW()-設定!$B$26)):INDEX($C$1:$C$13701,MAX(1,ROW()-1))),MIN(INDEX($C$1:$C$13701,MIN(13701,ROW()+1)):INDEX($C$1:$C$13701,MIN(13701,ROW()+設定!$B$26))))*10^(設定!$B$27/20)),1,0))</f>
        <v>0</v>
      </c>
      <c r="G1711" s="33" t="n">
        <f aca="false">$G1710+IF($F1711=1,1,0)</f>
        <v>0</v>
      </c>
      <c r="H1711" s="0" t="str">
        <f aca="false">IF($F1711=1,$G1711,"")</f>
        <v/>
      </c>
    </row>
    <row r="1712" customFormat="false" ht="15" hidden="false" customHeight="false" outlineLevel="0" collapsed="false">
      <c r="A1712" s="30" t="n">
        <v>267.1875</v>
      </c>
      <c r="B1712" s="31" t="n">
        <v>14.3541</v>
      </c>
      <c r="C1712" s="32" t="n">
        <f aca="false">IF($A1712="","",IF(設定!$B$21="dB",10^($B1712/20),ABS($B1712)))</f>
        <v>5.22041465293192</v>
      </c>
      <c r="D1712" s="32" t="n">
        <f aca="false">IF($A1712="","",$A1712^2)</f>
        <v>71389.16015625</v>
      </c>
      <c r="E1712" s="32" t="n">
        <f aca="false">IF($A1712="","",IF($C1712&lt;=0,"",1/$C1712^2))</f>
        <v>0.0366935727629077</v>
      </c>
      <c r="F1712" s="33" t="n">
        <f aca="false">IF(OR(ROW()-設定!$B$30&lt;2,ROW()+設定!$B$30&gt;13701,N($A1712)&lt;=0,N(INDEX($A$2:$A$13701,MIN(13700,MAX(1,ROW()-1+設定!$B$30))))&lt;=0,$A1712&lt;設定!$B$28,$A1712&gt;設定!$B$29),0,IF(AND($C1712&gt;=MAX(INDEX($C$1:$C$13701,MAX(1,ROW()-設定!$B$24)):INDEX($C$1:$C$13701,MAX(1,ROW()-1))),$C1712&gt;MAX(INDEX($C$1:$C$13701,MIN(13701,ROW()+1)):INDEX($C$1:$C$13701,MIN(13701,ROW()+設定!$B$24))),$C1712&gt;=設定!$B$32,$C1712&gt;=MAX(MIN(INDEX($C$1:$C$13701,MAX(1,ROW()-設定!$B$26)):INDEX($C$1:$C$13701,MAX(1,ROW()-1))),MIN(INDEX($C$1:$C$13701,MIN(13701,ROW()+1)):INDEX($C$1:$C$13701,MIN(13701,ROW()+設定!$B$26))))*10^(設定!$B$27/20)),1,0))</f>
        <v>0</v>
      </c>
      <c r="G1712" s="33" t="n">
        <f aca="false">$G1711+IF($F1712=1,1,0)</f>
        <v>0</v>
      </c>
      <c r="H1712" s="0" t="str">
        <f aca="false">IF($F1712=1,$G1712,"")</f>
        <v/>
      </c>
    </row>
    <row r="1713" customFormat="false" ht="15" hidden="false" customHeight="false" outlineLevel="0" collapsed="false">
      <c r="A1713" s="30" t="n">
        <v>267.34375</v>
      </c>
      <c r="B1713" s="31" t="n">
        <v>14.4704</v>
      </c>
      <c r="C1713" s="32" t="n">
        <f aca="false">IF($A1713="","",IF(設定!$B$21="dB",10^($B1713/20),ABS($B1713)))</f>
        <v>5.29078361607536</v>
      </c>
      <c r="D1713" s="32" t="n">
        <f aca="false">IF($A1713="","",$A1713^2)</f>
        <v>71472.6806640625</v>
      </c>
      <c r="E1713" s="32" t="n">
        <f aca="false">IF($A1713="","",IF($C1713&lt;=0,"",1/$C1713^2))</f>
        <v>0.0357239933622811</v>
      </c>
      <c r="F1713" s="33" t="n">
        <f aca="false">IF(OR(ROW()-設定!$B$30&lt;2,ROW()+設定!$B$30&gt;13701,N($A1713)&lt;=0,N(INDEX($A$2:$A$13701,MIN(13700,MAX(1,ROW()-1+設定!$B$30))))&lt;=0,$A1713&lt;設定!$B$28,$A1713&gt;設定!$B$29),0,IF(AND($C1713&gt;=MAX(INDEX($C$1:$C$13701,MAX(1,ROW()-設定!$B$24)):INDEX($C$1:$C$13701,MAX(1,ROW()-1))),$C1713&gt;MAX(INDEX($C$1:$C$13701,MIN(13701,ROW()+1)):INDEX($C$1:$C$13701,MIN(13701,ROW()+設定!$B$24))),$C1713&gt;=設定!$B$32,$C1713&gt;=MAX(MIN(INDEX($C$1:$C$13701,MAX(1,ROW()-設定!$B$26)):INDEX($C$1:$C$13701,MAX(1,ROW()-1))),MIN(INDEX($C$1:$C$13701,MIN(13701,ROW()+1)):INDEX($C$1:$C$13701,MIN(13701,ROW()+設定!$B$26))))*10^(設定!$B$27/20)),1,0))</f>
        <v>0</v>
      </c>
      <c r="G1713" s="33" t="n">
        <f aca="false">$G1712+IF($F1713=1,1,0)</f>
        <v>0</v>
      </c>
      <c r="H1713" s="0" t="str">
        <f aca="false">IF($F1713=1,$G1713,"")</f>
        <v/>
      </c>
    </row>
    <row r="1714" customFormat="false" ht="15" hidden="false" customHeight="false" outlineLevel="0" collapsed="false">
      <c r="A1714" s="30" t="n">
        <v>267.5</v>
      </c>
      <c r="B1714" s="31" t="n">
        <v>14.475</v>
      </c>
      <c r="C1714" s="32" t="n">
        <f aca="false">IF($A1714="","",IF(設定!$B$21="dB",10^($B1714/20),ABS($B1714)))</f>
        <v>5.29358632844194</v>
      </c>
      <c r="D1714" s="32" t="n">
        <f aca="false">IF($A1714="","",$A1714^2)</f>
        <v>71556.25</v>
      </c>
      <c r="E1714" s="32" t="n">
        <f aca="false">IF($A1714="","",IF($C1714&lt;=0,"",1/$C1714^2))</f>
        <v>0.0356861749283481</v>
      </c>
      <c r="F1714" s="33" t="n">
        <f aca="false">IF(OR(ROW()-設定!$B$30&lt;2,ROW()+設定!$B$30&gt;13701,N($A1714)&lt;=0,N(INDEX($A$2:$A$13701,MIN(13700,MAX(1,ROW()-1+設定!$B$30))))&lt;=0,$A1714&lt;設定!$B$28,$A1714&gt;設定!$B$29),0,IF(AND($C1714&gt;=MAX(INDEX($C$1:$C$13701,MAX(1,ROW()-設定!$B$24)):INDEX($C$1:$C$13701,MAX(1,ROW()-1))),$C1714&gt;MAX(INDEX($C$1:$C$13701,MIN(13701,ROW()+1)):INDEX($C$1:$C$13701,MIN(13701,ROW()+設定!$B$24))),$C1714&gt;=設定!$B$32,$C1714&gt;=MAX(MIN(INDEX($C$1:$C$13701,MAX(1,ROW()-設定!$B$26)):INDEX($C$1:$C$13701,MAX(1,ROW()-1))),MIN(INDEX($C$1:$C$13701,MIN(13701,ROW()+1)):INDEX($C$1:$C$13701,MIN(13701,ROW()+設定!$B$26))))*10^(設定!$B$27/20)),1,0))</f>
        <v>0</v>
      </c>
      <c r="G1714" s="33" t="n">
        <f aca="false">$G1713+IF($F1714=1,1,0)</f>
        <v>0</v>
      </c>
      <c r="H1714" s="0" t="str">
        <f aca="false">IF($F1714=1,$G1714,"")</f>
        <v/>
      </c>
    </row>
    <row r="1715" customFormat="false" ht="15" hidden="false" customHeight="false" outlineLevel="0" collapsed="false">
      <c r="A1715" s="30" t="n">
        <v>267.65625</v>
      </c>
      <c r="B1715" s="31" t="n">
        <v>14.3393</v>
      </c>
      <c r="C1715" s="32" t="n">
        <f aca="false">IF($A1715="","",IF(設定!$B$21="dB",10^($B1715/20),ABS($B1715)))</f>
        <v>5.21152709466537</v>
      </c>
      <c r="D1715" s="32" t="n">
        <f aca="false">IF($A1715="","",$A1715^2)</f>
        <v>71639.8681640625</v>
      </c>
      <c r="E1715" s="32" t="n">
        <f aca="false">IF($A1715="","",IF($C1715&lt;=0,"",1/$C1715^2))</f>
        <v>0.0368188313804746</v>
      </c>
      <c r="F1715" s="33" t="n">
        <f aca="false">IF(OR(ROW()-設定!$B$30&lt;2,ROW()+設定!$B$30&gt;13701,N($A1715)&lt;=0,N(INDEX($A$2:$A$13701,MIN(13700,MAX(1,ROW()-1+設定!$B$30))))&lt;=0,$A1715&lt;設定!$B$28,$A1715&gt;設定!$B$29),0,IF(AND($C1715&gt;=MAX(INDEX($C$1:$C$13701,MAX(1,ROW()-設定!$B$24)):INDEX($C$1:$C$13701,MAX(1,ROW()-1))),$C1715&gt;MAX(INDEX($C$1:$C$13701,MIN(13701,ROW()+1)):INDEX($C$1:$C$13701,MIN(13701,ROW()+設定!$B$24))),$C1715&gt;=設定!$B$32,$C1715&gt;=MAX(MIN(INDEX($C$1:$C$13701,MAX(1,ROW()-設定!$B$26)):INDEX($C$1:$C$13701,MAX(1,ROW()-1))),MIN(INDEX($C$1:$C$13701,MIN(13701,ROW()+1)):INDEX($C$1:$C$13701,MIN(13701,ROW()+設定!$B$26))))*10^(設定!$B$27/20)),1,0))</f>
        <v>0</v>
      </c>
      <c r="G1715" s="33" t="n">
        <f aca="false">$G1714+IF($F1715=1,1,0)</f>
        <v>0</v>
      </c>
      <c r="H1715" s="0" t="str">
        <f aca="false">IF($F1715=1,$G1715,"")</f>
        <v/>
      </c>
    </row>
    <row r="1716" customFormat="false" ht="15" hidden="false" customHeight="false" outlineLevel="0" collapsed="false">
      <c r="A1716" s="30" t="n">
        <v>267.8125</v>
      </c>
      <c r="B1716" s="31" t="n">
        <v>14.5011</v>
      </c>
      <c r="C1716" s="32" t="n">
        <f aca="false">IF($A1716="","",IF(設定!$B$21="dB",10^($B1716/20),ABS($B1716)))</f>
        <v>5.30951680851801</v>
      </c>
      <c r="D1716" s="32" t="n">
        <f aca="false">IF($A1716="","",$A1716^2)</f>
        <v>71723.53515625</v>
      </c>
      <c r="E1716" s="32" t="n">
        <f aca="false">IF($A1716="","",IF($C1716&lt;=0,"",1/$C1716^2))</f>
        <v>0.0354723531931488</v>
      </c>
      <c r="F1716" s="33" t="n">
        <f aca="false">IF(OR(ROW()-設定!$B$30&lt;2,ROW()+設定!$B$30&gt;13701,N($A1716)&lt;=0,N(INDEX($A$2:$A$13701,MIN(13700,MAX(1,ROW()-1+設定!$B$30))))&lt;=0,$A1716&lt;設定!$B$28,$A1716&gt;設定!$B$29),0,IF(AND($C1716&gt;=MAX(INDEX($C$1:$C$13701,MAX(1,ROW()-設定!$B$24)):INDEX($C$1:$C$13701,MAX(1,ROW()-1))),$C1716&gt;MAX(INDEX($C$1:$C$13701,MIN(13701,ROW()+1)):INDEX($C$1:$C$13701,MIN(13701,ROW()+設定!$B$24))),$C1716&gt;=設定!$B$32,$C1716&gt;=MAX(MIN(INDEX($C$1:$C$13701,MAX(1,ROW()-設定!$B$26)):INDEX($C$1:$C$13701,MAX(1,ROW()-1))),MIN(INDEX($C$1:$C$13701,MIN(13701,ROW()+1)):INDEX($C$1:$C$13701,MIN(13701,ROW()+設定!$B$26))))*10^(設定!$B$27/20)),1,0))</f>
        <v>0</v>
      </c>
      <c r="G1716" s="33" t="n">
        <f aca="false">$G1715+IF($F1716=1,1,0)</f>
        <v>0</v>
      </c>
      <c r="H1716" s="0" t="str">
        <f aca="false">IF($F1716=1,$G1716,"")</f>
        <v/>
      </c>
    </row>
    <row r="1717" customFormat="false" ht="15" hidden="false" customHeight="false" outlineLevel="0" collapsed="false">
      <c r="A1717" s="30" t="n">
        <v>267.96875</v>
      </c>
      <c r="B1717" s="31" t="n">
        <v>14.3727</v>
      </c>
      <c r="C1717" s="32" t="n">
        <f aca="false">IF($A1717="","",IF(設定!$B$21="dB",10^($B1717/20),ABS($B1717)))</f>
        <v>5.23160564840941</v>
      </c>
      <c r="D1717" s="32" t="n">
        <f aca="false">IF($A1717="","",$A1717^2)</f>
        <v>71807.2509765625</v>
      </c>
      <c r="E1717" s="32" t="n">
        <f aca="false">IF($A1717="","",IF($C1717&lt;=0,"",1/$C1717^2))</f>
        <v>0.0365367572709553</v>
      </c>
      <c r="F1717" s="33" t="n">
        <f aca="false">IF(OR(ROW()-設定!$B$30&lt;2,ROW()+設定!$B$30&gt;13701,N($A1717)&lt;=0,N(INDEX($A$2:$A$13701,MIN(13700,MAX(1,ROW()-1+設定!$B$30))))&lt;=0,$A1717&lt;設定!$B$28,$A1717&gt;設定!$B$29),0,IF(AND($C1717&gt;=MAX(INDEX($C$1:$C$13701,MAX(1,ROW()-設定!$B$24)):INDEX($C$1:$C$13701,MAX(1,ROW()-1))),$C1717&gt;MAX(INDEX($C$1:$C$13701,MIN(13701,ROW()+1)):INDEX($C$1:$C$13701,MIN(13701,ROW()+設定!$B$24))),$C1717&gt;=設定!$B$32,$C1717&gt;=MAX(MIN(INDEX($C$1:$C$13701,MAX(1,ROW()-設定!$B$26)):INDEX($C$1:$C$13701,MAX(1,ROW()-1))),MIN(INDEX($C$1:$C$13701,MIN(13701,ROW()+1)):INDEX($C$1:$C$13701,MIN(13701,ROW()+設定!$B$26))))*10^(設定!$B$27/20)),1,0))</f>
        <v>0</v>
      </c>
      <c r="G1717" s="33" t="n">
        <f aca="false">$G1716+IF($F1717=1,1,0)</f>
        <v>0</v>
      </c>
      <c r="H1717" s="0" t="str">
        <f aca="false">IF($F1717=1,$G1717,"")</f>
        <v/>
      </c>
    </row>
    <row r="1718" customFormat="false" ht="15" hidden="false" customHeight="false" outlineLevel="0" collapsed="false">
      <c r="A1718" s="30" t="n">
        <v>268.125</v>
      </c>
      <c r="B1718" s="31" t="n">
        <v>14.3677</v>
      </c>
      <c r="C1718" s="32" t="n">
        <f aca="false">IF($A1718="","",IF(設定!$B$21="dB",10^($B1718/20),ABS($B1718)))</f>
        <v>5.2285949607435</v>
      </c>
      <c r="D1718" s="32" t="n">
        <f aca="false">IF($A1718="","",$A1718^2)</f>
        <v>71891.015625</v>
      </c>
      <c r="E1718" s="32" t="n">
        <f aca="false">IF($A1718="","",IF($C1718&lt;=0,"",1/$C1718^2))</f>
        <v>0.0365788459908404</v>
      </c>
      <c r="F1718" s="33" t="n">
        <f aca="false">IF(OR(ROW()-設定!$B$30&lt;2,ROW()+設定!$B$30&gt;13701,N($A1718)&lt;=0,N(INDEX($A$2:$A$13701,MIN(13700,MAX(1,ROW()-1+設定!$B$30))))&lt;=0,$A1718&lt;設定!$B$28,$A1718&gt;設定!$B$29),0,IF(AND($C1718&gt;=MAX(INDEX($C$1:$C$13701,MAX(1,ROW()-設定!$B$24)):INDEX($C$1:$C$13701,MAX(1,ROW()-1))),$C1718&gt;MAX(INDEX($C$1:$C$13701,MIN(13701,ROW()+1)):INDEX($C$1:$C$13701,MIN(13701,ROW()+設定!$B$24))),$C1718&gt;=設定!$B$32,$C1718&gt;=MAX(MIN(INDEX($C$1:$C$13701,MAX(1,ROW()-設定!$B$26)):INDEX($C$1:$C$13701,MAX(1,ROW()-1))),MIN(INDEX($C$1:$C$13701,MIN(13701,ROW()+1)):INDEX($C$1:$C$13701,MIN(13701,ROW()+設定!$B$26))))*10^(設定!$B$27/20)),1,0))</f>
        <v>0</v>
      </c>
      <c r="G1718" s="33" t="n">
        <f aca="false">$G1717+IF($F1718=1,1,0)</f>
        <v>0</v>
      </c>
      <c r="H1718" s="0" t="str">
        <f aca="false">IF($F1718=1,$G1718,"")</f>
        <v/>
      </c>
    </row>
    <row r="1719" customFormat="false" ht="15" hidden="false" customHeight="false" outlineLevel="0" collapsed="false">
      <c r="A1719" s="30" t="n">
        <v>268.28125</v>
      </c>
      <c r="B1719" s="31" t="n">
        <v>14.2651</v>
      </c>
      <c r="C1719" s="32" t="n">
        <f aca="false">IF($A1719="","",IF(設定!$B$21="dB",10^($B1719/20),ABS($B1719)))</f>
        <v>5.16719676929882</v>
      </c>
      <c r="D1719" s="32" t="n">
        <f aca="false">IF($A1719="","",$A1719^2)</f>
        <v>71974.8291015625</v>
      </c>
      <c r="E1719" s="32" t="n">
        <f aca="false">IF($A1719="","",IF($C1719&lt;=0,"",1/$C1719^2))</f>
        <v>0.037453292299756</v>
      </c>
      <c r="F1719" s="33" t="n">
        <f aca="false">IF(OR(ROW()-設定!$B$30&lt;2,ROW()+設定!$B$30&gt;13701,N($A1719)&lt;=0,N(INDEX($A$2:$A$13701,MIN(13700,MAX(1,ROW()-1+設定!$B$30))))&lt;=0,$A1719&lt;設定!$B$28,$A1719&gt;設定!$B$29),0,IF(AND($C1719&gt;=MAX(INDEX($C$1:$C$13701,MAX(1,ROW()-設定!$B$24)):INDEX($C$1:$C$13701,MAX(1,ROW()-1))),$C1719&gt;MAX(INDEX($C$1:$C$13701,MIN(13701,ROW()+1)):INDEX($C$1:$C$13701,MIN(13701,ROW()+設定!$B$24))),$C1719&gt;=設定!$B$32,$C1719&gt;=MAX(MIN(INDEX($C$1:$C$13701,MAX(1,ROW()-設定!$B$26)):INDEX($C$1:$C$13701,MAX(1,ROW()-1))),MIN(INDEX($C$1:$C$13701,MIN(13701,ROW()+1)):INDEX($C$1:$C$13701,MIN(13701,ROW()+設定!$B$26))))*10^(設定!$B$27/20)),1,0))</f>
        <v>0</v>
      </c>
      <c r="G1719" s="33" t="n">
        <f aca="false">$G1718+IF($F1719=1,1,0)</f>
        <v>0</v>
      </c>
      <c r="H1719" s="0" t="str">
        <f aca="false">IF($F1719=1,$G1719,"")</f>
        <v/>
      </c>
    </row>
    <row r="1720" customFormat="false" ht="15" hidden="false" customHeight="false" outlineLevel="0" collapsed="false">
      <c r="A1720" s="30" t="n">
        <v>268.4375</v>
      </c>
      <c r="B1720" s="31" t="n">
        <v>14.3349</v>
      </c>
      <c r="C1720" s="32" t="n">
        <f aca="false">IF($A1720="","",IF(設定!$B$21="dB",10^($B1720/20),ABS($B1720)))</f>
        <v>5.20888776661035</v>
      </c>
      <c r="D1720" s="32" t="n">
        <f aca="false">IF($A1720="","",$A1720^2)</f>
        <v>72058.69140625</v>
      </c>
      <c r="E1720" s="32" t="n">
        <f aca="false">IF($A1720="","",IF($C1720&lt;=0,"",1/$C1720^2))</f>
        <v>0.0368561528197583</v>
      </c>
      <c r="F1720" s="33" t="n">
        <f aca="false">IF(OR(ROW()-設定!$B$30&lt;2,ROW()+設定!$B$30&gt;13701,N($A1720)&lt;=0,N(INDEX($A$2:$A$13701,MIN(13700,MAX(1,ROW()-1+設定!$B$30))))&lt;=0,$A1720&lt;設定!$B$28,$A1720&gt;設定!$B$29),0,IF(AND($C1720&gt;=MAX(INDEX($C$1:$C$13701,MAX(1,ROW()-設定!$B$24)):INDEX($C$1:$C$13701,MAX(1,ROW()-1))),$C1720&gt;MAX(INDEX($C$1:$C$13701,MIN(13701,ROW()+1)):INDEX($C$1:$C$13701,MIN(13701,ROW()+設定!$B$24))),$C1720&gt;=設定!$B$32,$C1720&gt;=MAX(MIN(INDEX($C$1:$C$13701,MAX(1,ROW()-設定!$B$26)):INDEX($C$1:$C$13701,MAX(1,ROW()-1))),MIN(INDEX($C$1:$C$13701,MIN(13701,ROW()+1)):INDEX($C$1:$C$13701,MIN(13701,ROW()+設定!$B$26))))*10^(設定!$B$27/20)),1,0))</f>
        <v>0</v>
      </c>
      <c r="G1720" s="33" t="n">
        <f aca="false">$G1719+IF($F1720=1,1,0)</f>
        <v>0</v>
      </c>
      <c r="H1720" s="0" t="str">
        <f aca="false">IF($F1720=1,$G1720,"")</f>
        <v/>
      </c>
    </row>
    <row r="1721" customFormat="false" ht="15" hidden="false" customHeight="false" outlineLevel="0" collapsed="false">
      <c r="A1721" s="30" t="n">
        <v>268.59375</v>
      </c>
      <c r="B1721" s="31" t="n">
        <v>14.4487</v>
      </c>
      <c r="C1721" s="32" t="n">
        <f aca="false">IF($A1721="","",IF(設定!$B$21="dB",10^($B1721/20),ABS($B1721)))</f>
        <v>5.27758212337745</v>
      </c>
      <c r="D1721" s="32" t="n">
        <f aca="false">IF($A1721="","",$A1721^2)</f>
        <v>72142.6025390625</v>
      </c>
      <c r="E1721" s="32" t="n">
        <f aca="false">IF($A1721="","",IF($C1721&lt;=0,"",1/$C1721^2))</f>
        <v>0.0359029389005199</v>
      </c>
      <c r="F1721" s="33" t="n">
        <f aca="false">IF(OR(ROW()-設定!$B$30&lt;2,ROW()+設定!$B$30&gt;13701,N($A1721)&lt;=0,N(INDEX($A$2:$A$13701,MIN(13700,MAX(1,ROW()-1+設定!$B$30))))&lt;=0,$A1721&lt;設定!$B$28,$A1721&gt;設定!$B$29),0,IF(AND($C1721&gt;=MAX(INDEX($C$1:$C$13701,MAX(1,ROW()-設定!$B$24)):INDEX($C$1:$C$13701,MAX(1,ROW()-1))),$C1721&gt;MAX(INDEX($C$1:$C$13701,MIN(13701,ROW()+1)):INDEX($C$1:$C$13701,MIN(13701,ROW()+設定!$B$24))),$C1721&gt;=設定!$B$32,$C1721&gt;=MAX(MIN(INDEX($C$1:$C$13701,MAX(1,ROW()-設定!$B$26)):INDEX($C$1:$C$13701,MAX(1,ROW()-1))),MIN(INDEX($C$1:$C$13701,MIN(13701,ROW()+1)):INDEX($C$1:$C$13701,MIN(13701,ROW()+設定!$B$26))))*10^(設定!$B$27/20)),1,0))</f>
        <v>0</v>
      </c>
      <c r="G1721" s="33" t="n">
        <f aca="false">$G1720+IF($F1721=1,1,0)</f>
        <v>0</v>
      </c>
      <c r="H1721" s="0" t="str">
        <f aca="false">IF($F1721=1,$G1721,"")</f>
        <v/>
      </c>
    </row>
    <row r="1722" customFormat="false" ht="15" hidden="false" customHeight="false" outlineLevel="0" collapsed="false">
      <c r="A1722" s="30" t="n">
        <v>268.75</v>
      </c>
      <c r="B1722" s="31" t="n">
        <v>14.2331</v>
      </c>
      <c r="C1722" s="32" t="n">
        <f aca="false">IF($A1722="","",IF(設定!$B$21="dB",10^($B1722/20),ABS($B1722)))</f>
        <v>5.14819513668613</v>
      </c>
      <c r="D1722" s="32" t="n">
        <f aca="false">IF($A1722="","",$A1722^2)</f>
        <v>72226.5625</v>
      </c>
      <c r="E1722" s="32" t="n">
        <f aca="false">IF($A1722="","",IF($C1722&lt;=0,"",1/$C1722^2))</f>
        <v>0.0377302775540902</v>
      </c>
      <c r="F1722" s="33" t="n">
        <f aca="false">IF(OR(ROW()-設定!$B$30&lt;2,ROW()+設定!$B$30&gt;13701,N($A1722)&lt;=0,N(INDEX($A$2:$A$13701,MIN(13700,MAX(1,ROW()-1+設定!$B$30))))&lt;=0,$A1722&lt;設定!$B$28,$A1722&gt;設定!$B$29),0,IF(AND($C1722&gt;=MAX(INDEX($C$1:$C$13701,MAX(1,ROW()-設定!$B$24)):INDEX($C$1:$C$13701,MAX(1,ROW()-1))),$C1722&gt;MAX(INDEX($C$1:$C$13701,MIN(13701,ROW()+1)):INDEX($C$1:$C$13701,MIN(13701,ROW()+設定!$B$24))),$C1722&gt;=設定!$B$32,$C1722&gt;=MAX(MIN(INDEX($C$1:$C$13701,MAX(1,ROW()-設定!$B$26)):INDEX($C$1:$C$13701,MAX(1,ROW()-1))),MIN(INDEX($C$1:$C$13701,MIN(13701,ROW()+1)):INDEX($C$1:$C$13701,MIN(13701,ROW()+設定!$B$26))))*10^(設定!$B$27/20)),1,0))</f>
        <v>0</v>
      </c>
      <c r="G1722" s="33" t="n">
        <f aca="false">$G1721+IF($F1722=1,1,0)</f>
        <v>0</v>
      </c>
      <c r="H1722" s="0" t="str">
        <f aca="false">IF($F1722=1,$G1722,"")</f>
        <v/>
      </c>
    </row>
    <row r="1723" customFormat="false" ht="15" hidden="false" customHeight="false" outlineLevel="0" collapsed="false">
      <c r="A1723" s="30" t="n">
        <v>268.90625</v>
      </c>
      <c r="B1723" s="31" t="n">
        <v>14.4416</v>
      </c>
      <c r="C1723" s="32" t="n">
        <f aca="false">IF($A1723="","",IF(設定!$B$21="dB",10^($B1723/20),ABS($B1723)))</f>
        <v>5.27326989697952</v>
      </c>
      <c r="D1723" s="32" t="n">
        <f aca="false">IF($A1723="","",$A1723^2)</f>
        <v>72310.5712890625</v>
      </c>
      <c r="E1723" s="32" t="n">
        <f aca="false">IF($A1723="","",IF($C1723&lt;=0,"",1/$C1723^2))</f>
        <v>0.0359616823013865</v>
      </c>
      <c r="F1723" s="33" t="n">
        <f aca="false">IF(OR(ROW()-設定!$B$30&lt;2,ROW()+設定!$B$30&gt;13701,N($A1723)&lt;=0,N(INDEX($A$2:$A$13701,MIN(13700,MAX(1,ROW()-1+設定!$B$30))))&lt;=0,$A1723&lt;設定!$B$28,$A1723&gt;設定!$B$29),0,IF(AND($C1723&gt;=MAX(INDEX($C$1:$C$13701,MAX(1,ROW()-設定!$B$24)):INDEX($C$1:$C$13701,MAX(1,ROW()-1))),$C1723&gt;MAX(INDEX($C$1:$C$13701,MIN(13701,ROW()+1)):INDEX($C$1:$C$13701,MIN(13701,ROW()+設定!$B$24))),$C1723&gt;=設定!$B$32,$C1723&gt;=MAX(MIN(INDEX($C$1:$C$13701,MAX(1,ROW()-設定!$B$26)):INDEX($C$1:$C$13701,MAX(1,ROW()-1))),MIN(INDEX($C$1:$C$13701,MIN(13701,ROW()+1)):INDEX($C$1:$C$13701,MIN(13701,ROW()+設定!$B$26))))*10^(設定!$B$27/20)),1,0))</f>
        <v>0</v>
      </c>
      <c r="G1723" s="33" t="n">
        <f aca="false">$G1722+IF($F1723=1,1,0)</f>
        <v>0</v>
      </c>
      <c r="H1723" s="0" t="str">
        <f aca="false">IF($F1723=1,$G1723,"")</f>
        <v/>
      </c>
    </row>
    <row r="1724" customFormat="false" ht="15" hidden="false" customHeight="false" outlineLevel="0" collapsed="false">
      <c r="A1724" s="30" t="n">
        <v>269.0625</v>
      </c>
      <c r="B1724" s="31" t="n">
        <v>14.4136</v>
      </c>
      <c r="C1724" s="32" t="n">
        <f aca="false">IF($A1724="","",IF(設定!$B$21="dB",10^($B1724/20),ABS($B1724)))</f>
        <v>5.25629825301608</v>
      </c>
      <c r="D1724" s="32" t="n">
        <f aca="false">IF($A1724="","",$A1724^2)</f>
        <v>72394.62890625</v>
      </c>
      <c r="E1724" s="32" t="n">
        <f aca="false">IF($A1724="","",IF($C1724&lt;=0,"",1/$C1724^2))</f>
        <v>0.0361942848517458</v>
      </c>
      <c r="F1724" s="33" t="n">
        <f aca="false">IF(OR(ROW()-設定!$B$30&lt;2,ROW()+設定!$B$30&gt;13701,N($A1724)&lt;=0,N(INDEX($A$2:$A$13701,MIN(13700,MAX(1,ROW()-1+設定!$B$30))))&lt;=0,$A1724&lt;設定!$B$28,$A1724&gt;設定!$B$29),0,IF(AND($C1724&gt;=MAX(INDEX($C$1:$C$13701,MAX(1,ROW()-設定!$B$24)):INDEX($C$1:$C$13701,MAX(1,ROW()-1))),$C1724&gt;MAX(INDEX($C$1:$C$13701,MIN(13701,ROW()+1)):INDEX($C$1:$C$13701,MIN(13701,ROW()+設定!$B$24))),$C1724&gt;=設定!$B$32,$C1724&gt;=MAX(MIN(INDEX($C$1:$C$13701,MAX(1,ROW()-設定!$B$26)):INDEX($C$1:$C$13701,MAX(1,ROW()-1))),MIN(INDEX($C$1:$C$13701,MIN(13701,ROW()+1)):INDEX($C$1:$C$13701,MIN(13701,ROW()+設定!$B$26))))*10^(設定!$B$27/20)),1,0))</f>
        <v>0</v>
      </c>
      <c r="G1724" s="33" t="n">
        <f aca="false">$G1723+IF($F1724=1,1,0)</f>
        <v>0</v>
      </c>
      <c r="H1724" s="0" t="str">
        <f aca="false">IF($F1724=1,$G1724,"")</f>
        <v/>
      </c>
    </row>
    <row r="1725" customFormat="false" ht="15" hidden="false" customHeight="false" outlineLevel="0" collapsed="false">
      <c r="A1725" s="30" t="n">
        <v>269.21875</v>
      </c>
      <c r="B1725" s="31" t="n">
        <v>14.4092</v>
      </c>
      <c r="C1725" s="32" t="n">
        <f aca="false">IF($A1725="","",IF(設定!$B$21="dB",10^($B1725/20),ABS($B1725)))</f>
        <v>5.25363625103609</v>
      </c>
      <c r="D1725" s="32" t="n">
        <f aca="false">IF($A1725="","",$A1725^2)</f>
        <v>72478.7353515625</v>
      </c>
      <c r="E1725" s="32" t="n">
        <f aca="false">IF($A1725="","",IF($C1725&lt;=0,"",1/$C1725^2))</f>
        <v>0.0362309732189173</v>
      </c>
      <c r="F1725" s="33" t="n">
        <f aca="false">IF(OR(ROW()-設定!$B$30&lt;2,ROW()+設定!$B$30&gt;13701,N($A1725)&lt;=0,N(INDEX($A$2:$A$13701,MIN(13700,MAX(1,ROW()-1+設定!$B$30))))&lt;=0,$A1725&lt;設定!$B$28,$A1725&gt;設定!$B$29),0,IF(AND($C1725&gt;=MAX(INDEX($C$1:$C$13701,MAX(1,ROW()-設定!$B$24)):INDEX($C$1:$C$13701,MAX(1,ROW()-1))),$C1725&gt;MAX(INDEX($C$1:$C$13701,MIN(13701,ROW()+1)):INDEX($C$1:$C$13701,MIN(13701,ROW()+設定!$B$24))),$C1725&gt;=設定!$B$32,$C1725&gt;=MAX(MIN(INDEX($C$1:$C$13701,MAX(1,ROW()-設定!$B$26)):INDEX($C$1:$C$13701,MAX(1,ROW()-1))),MIN(INDEX($C$1:$C$13701,MIN(13701,ROW()+1)):INDEX($C$1:$C$13701,MIN(13701,ROW()+設定!$B$26))))*10^(設定!$B$27/20)),1,0))</f>
        <v>0</v>
      </c>
      <c r="G1725" s="33" t="n">
        <f aca="false">$G1724+IF($F1725=1,1,0)</f>
        <v>0</v>
      </c>
      <c r="H1725" s="0" t="str">
        <f aca="false">IF($F1725=1,$G1725,"")</f>
        <v/>
      </c>
    </row>
    <row r="1726" customFormat="false" ht="15" hidden="false" customHeight="false" outlineLevel="0" collapsed="false">
      <c r="A1726" s="30" t="n">
        <v>269.375</v>
      </c>
      <c r="B1726" s="31" t="n">
        <v>14.1504</v>
      </c>
      <c r="C1726" s="32" t="n">
        <f aca="false">IF($A1726="","",IF(設定!$B$21="dB",10^($B1726/20),ABS($B1726)))</f>
        <v>5.09941080688761</v>
      </c>
      <c r="D1726" s="32" t="n">
        <f aca="false">IF($A1726="","",$A1726^2)</f>
        <v>72562.890625</v>
      </c>
      <c r="E1726" s="32" t="n">
        <f aca="false">IF($A1726="","",IF($C1726&lt;=0,"",1/$C1726^2))</f>
        <v>0.0384556361464388</v>
      </c>
      <c r="F1726" s="33" t="n">
        <f aca="false">IF(OR(ROW()-設定!$B$30&lt;2,ROW()+設定!$B$30&gt;13701,N($A1726)&lt;=0,N(INDEX($A$2:$A$13701,MIN(13700,MAX(1,ROW()-1+設定!$B$30))))&lt;=0,$A1726&lt;設定!$B$28,$A1726&gt;設定!$B$29),0,IF(AND($C1726&gt;=MAX(INDEX($C$1:$C$13701,MAX(1,ROW()-設定!$B$24)):INDEX($C$1:$C$13701,MAX(1,ROW()-1))),$C1726&gt;MAX(INDEX($C$1:$C$13701,MIN(13701,ROW()+1)):INDEX($C$1:$C$13701,MIN(13701,ROW()+設定!$B$24))),$C1726&gt;=設定!$B$32,$C1726&gt;=MAX(MIN(INDEX($C$1:$C$13701,MAX(1,ROW()-設定!$B$26)):INDEX($C$1:$C$13701,MAX(1,ROW()-1))),MIN(INDEX($C$1:$C$13701,MIN(13701,ROW()+1)):INDEX($C$1:$C$13701,MIN(13701,ROW()+設定!$B$26))))*10^(設定!$B$27/20)),1,0))</f>
        <v>0</v>
      </c>
      <c r="G1726" s="33" t="n">
        <f aca="false">$G1725+IF($F1726=1,1,0)</f>
        <v>0</v>
      </c>
      <c r="H1726" s="0" t="str">
        <f aca="false">IF($F1726=1,$G1726,"")</f>
        <v/>
      </c>
    </row>
    <row r="1727" customFormat="false" ht="15" hidden="false" customHeight="false" outlineLevel="0" collapsed="false">
      <c r="A1727" s="30" t="n">
        <v>269.53125</v>
      </c>
      <c r="B1727" s="31" t="n">
        <v>14.3763</v>
      </c>
      <c r="C1727" s="32" t="n">
        <f aca="false">IF($A1727="","",IF(設定!$B$21="dB",10^($B1727/20),ABS($B1727)))</f>
        <v>5.23377441691015</v>
      </c>
      <c r="D1727" s="32" t="n">
        <f aca="false">IF($A1727="","",$A1727^2)</f>
        <v>72647.0947265625</v>
      </c>
      <c r="E1727" s="32" t="n">
        <f aca="false">IF($A1727="","",IF($C1727&lt;=0,"",1/$C1727^2))</f>
        <v>0.0365064833828157</v>
      </c>
      <c r="F1727" s="33" t="n">
        <f aca="false">IF(OR(ROW()-設定!$B$30&lt;2,ROW()+設定!$B$30&gt;13701,N($A1727)&lt;=0,N(INDEX($A$2:$A$13701,MIN(13700,MAX(1,ROW()-1+設定!$B$30))))&lt;=0,$A1727&lt;設定!$B$28,$A1727&gt;設定!$B$29),0,IF(AND($C1727&gt;=MAX(INDEX($C$1:$C$13701,MAX(1,ROW()-設定!$B$24)):INDEX($C$1:$C$13701,MAX(1,ROW()-1))),$C1727&gt;MAX(INDEX($C$1:$C$13701,MIN(13701,ROW()+1)):INDEX($C$1:$C$13701,MIN(13701,ROW()+設定!$B$24))),$C1727&gt;=設定!$B$32,$C1727&gt;=MAX(MIN(INDEX($C$1:$C$13701,MAX(1,ROW()-設定!$B$26)):INDEX($C$1:$C$13701,MAX(1,ROW()-1))),MIN(INDEX($C$1:$C$13701,MIN(13701,ROW()+1)):INDEX($C$1:$C$13701,MIN(13701,ROW()+設定!$B$26))))*10^(設定!$B$27/20)),1,0))</f>
        <v>0</v>
      </c>
      <c r="G1727" s="33" t="n">
        <f aca="false">$G1726+IF($F1727=1,1,0)</f>
        <v>0</v>
      </c>
      <c r="H1727" s="0" t="str">
        <f aca="false">IF($F1727=1,$G1727,"")</f>
        <v/>
      </c>
    </row>
    <row r="1728" customFormat="false" ht="15" hidden="false" customHeight="false" outlineLevel="0" collapsed="false">
      <c r="A1728" s="30" t="n">
        <v>269.6875</v>
      </c>
      <c r="B1728" s="31" t="n">
        <v>14.4575</v>
      </c>
      <c r="C1728" s="32" t="n">
        <f aca="false">IF($A1728="","",IF(設定!$B$21="dB",10^($B1728/20),ABS($B1728)))</f>
        <v>5.28293174891953</v>
      </c>
      <c r="D1728" s="32" t="n">
        <f aca="false">IF($A1728="","",$A1728^2)</f>
        <v>72731.34765625</v>
      </c>
      <c r="E1728" s="32" t="n">
        <f aca="false">IF($A1728="","",IF($C1728&lt;=0,"",1/$C1728^2))</f>
        <v>0.0358302633324467</v>
      </c>
      <c r="F1728" s="33" t="n">
        <f aca="false">IF(OR(ROW()-設定!$B$30&lt;2,ROW()+設定!$B$30&gt;13701,N($A1728)&lt;=0,N(INDEX($A$2:$A$13701,MIN(13700,MAX(1,ROW()-1+設定!$B$30))))&lt;=0,$A1728&lt;設定!$B$28,$A1728&gt;設定!$B$29),0,IF(AND($C1728&gt;=MAX(INDEX($C$1:$C$13701,MAX(1,ROW()-設定!$B$24)):INDEX($C$1:$C$13701,MAX(1,ROW()-1))),$C1728&gt;MAX(INDEX($C$1:$C$13701,MIN(13701,ROW()+1)):INDEX($C$1:$C$13701,MIN(13701,ROW()+設定!$B$24))),$C1728&gt;=設定!$B$32,$C1728&gt;=MAX(MIN(INDEX($C$1:$C$13701,MAX(1,ROW()-設定!$B$26)):INDEX($C$1:$C$13701,MAX(1,ROW()-1))),MIN(INDEX($C$1:$C$13701,MIN(13701,ROW()+1)):INDEX($C$1:$C$13701,MIN(13701,ROW()+設定!$B$26))))*10^(設定!$B$27/20)),1,0))</f>
        <v>0</v>
      </c>
      <c r="G1728" s="33" t="n">
        <f aca="false">$G1727+IF($F1728=1,1,0)</f>
        <v>0</v>
      </c>
      <c r="H1728" s="0" t="str">
        <f aca="false">IF($F1728=1,$G1728,"")</f>
        <v/>
      </c>
    </row>
    <row r="1729" customFormat="false" ht="15" hidden="false" customHeight="false" outlineLevel="0" collapsed="false">
      <c r="A1729" s="30" t="n">
        <v>269.84375</v>
      </c>
      <c r="B1729" s="31" t="n">
        <v>14.3135</v>
      </c>
      <c r="C1729" s="32" t="n">
        <f aca="false">IF($A1729="","",IF(設定!$B$21="dB",10^($B1729/20),ABS($B1729)))</f>
        <v>5.19607008214697</v>
      </c>
      <c r="D1729" s="32" t="n">
        <f aca="false">IF($A1729="","",$A1729^2)</f>
        <v>72815.6494140625</v>
      </c>
      <c r="E1729" s="32" t="n">
        <f aca="false">IF($A1729="","",IF($C1729&lt;=0,"",1/$C1729^2))</f>
        <v>0.0370382108759087</v>
      </c>
      <c r="F1729" s="33" t="n">
        <f aca="false">IF(OR(ROW()-設定!$B$30&lt;2,ROW()+設定!$B$30&gt;13701,N($A1729)&lt;=0,N(INDEX($A$2:$A$13701,MIN(13700,MAX(1,ROW()-1+設定!$B$30))))&lt;=0,$A1729&lt;設定!$B$28,$A1729&gt;設定!$B$29),0,IF(AND($C1729&gt;=MAX(INDEX($C$1:$C$13701,MAX(1,ROW()-設定!$B$24)):INDEX($C$1:$C$13701,MAX(1,ROW()-1))),$C1729&gt;MAX(INDEX($C$1:$C$13701,MIN(13701,ROW()+1)):INDEX($C$1:$C$13701,MIN(13701,ROW()+設定!$B$24))),$C1729&gt;=設定!$B$32,$C1729&gt;=MAX(MIN(INDEX($C$1:$C$13701,MAX(1,ROW()-設定!$B$26)):INDEX($C$1:$C$13701,MAX(1,ROW()-1))),MIN(INDEX($C$1:$C$13701,MIN(13701,ROW()+1)):INDEX($C$1:$C$13701,MIN(13701,ROW()+設定!$B$26))))*10^(設定!$B$27/20)),1,0))</f>
        <v>0</v>
      </c>
      <c r="G1729" s="33" t="n">
        <f aca="false">$G1728+IF($F1729=1,1,0)</f>
        <v>0</v>
      </c>
      <c r="H1729" s="0" t="str">
        <f aca="false">IF($F1729=1,$G1729,"")</f>
        <v/>
      </c>
    </row>
    <row r="1730" customFormat="false" ht="15" hidden="false" customHeight="false" outlineLevel="0" collapsed="false">
      <c r="A1730" s="30" t="n">
        <v>270</v>
      </c>
      <c r="B1730" s="31" t="n">
        <v>14.4058</v>
      </c>
      <c r="C1730" s="32" t="n">
        <f aca="false">IF($A1730="","",IF(設定!$B$21="dB",10^($B1730/20),ABS($B1730)))</f>
        <v>5.25158017290975</v>
      </c>
      <c r="D1730" s="32" t="n">
        <f aca="false">IF($A1730="","",$A1730^2)</f>
        <v>72900</v>
      </c>
      <c r="E1730" s="32" t="n">
        <f aca="false">IF($A1730="","",IF($C1730&lt;=0,"",1/$C1730^2))</f>
        <v>0.0362593487903917</v>
      </c>
      <c r="F1730" s="33" t="n">
        <f aca="false">IF(OR(ROW()-設定!$B$30&lt;2,ROW()+設定!$B$30&gt;13701,N($A1730)&lt;=0,N(INDEX($A$2:$A$13701,MIN(13700,MAX(1,ROW()-1+設定!$B$30))))&lt;=0,$A1730&lt;設定!$B$28,$A1730&gt;設定!$B$29),0,IF(AND($C1730&gt;=MAX(INDEX($C$1:$C$13701,MAX(1,ROW()-設定!$B$24)):INDEX($C$1:$C$13701,MAX(1,ROW()-1))),$C1730&gt;MAX(INDEX($C$1:$C$13701,MIN(13701,ROW()+1)):INDEX($C$1:$C$13701,MIN(13701,ROW()+設定!$B$24))),$C1730&gt;=設定!$B$32,$C1730&gt;=MAX(MIN(INDEX($C$1:$C$13701,MAX(1,ROW()-設定!$B$26)):INDEX($C$1:$C$13701,MAX(1,ROW()-1))),MIN(INDEX($C$1:$C$13701,MIN(13701,ROW()+1)):INDEX($C$1:$C$13701,MIN(13701,ROW()+設定!$B$26))))*10^(設定!$B$27/20)),1,0))</f>
        <v>0</v>
      </c>
      <c r="G1730" s="33" t="n">
        <f aca="false">$G1729+IF($F1730=1,1,0)</f>
        <v>0</v>
      </c>
      <c r="H1730" s="0" t="str">
        <f aca="false">IF($F1730=1,$G1730,"")</f>
        <v/>
      </c>
    </row>
    <row r="1731" customFormat="false" ht="15" hidden="false" customHeight="false" outlineLevel="0" collapsed="false">
      <c r="A1731" s="30" t="n">
        <v>270.15625</v>
      </c>
      <c r="B1731" s="31" t="n">
        <v>14.1483</v>
      </c>
      <c r="C1731" s="32" t="n">
        <f aca="false">IF($A1731="","",IF(設定!$B$21="dB",10^($B1731/20),ABS($B1731)))</f>
        <v>5.09817806404739</v>
      </c>
      <c r="D1731" s="32" t="n">
        <f aca="false">IF($A1731="","",$A1731^2)</f>
        <v>72984.3994140625</v>
      </c>
      <c r="E1731" s="32" t="n">
        <f aca="false">IF($A1731="","",IF($C1731&lt;=0,"",1/$C1731^2))</f>
        <v>0.0384742355915427</v>
      </c>
      <c r="F1731" s="33" t="n">
        <f aca="false">IF(OR(ROW()-設定!$B$30&lt;2,ROW()+設定!$B$30&gt;13701,N($A1731)&lt;=0,N(INDEX($A$2:$A$13701,MIN(13700,MAX(1,ROW()-1+設定!$B$30))))&lt;=0,$A1731&lt;設定!$B$28,$A1731&gt;設定!$B$29),0,IF(AND($C1731&gt;=MAX(INDEX($C$1:$C$13701,MAX(1,ROW()-設定!$B$24)):INDEX($C$1:$C$13701,MAX(1,ROW()-1))),$C1731&gt;MAX(INDEX($C$1:$C$13701,MIN(13701,ROW()+1)):INDEX($C$1:$C$13701,MIN(13701,ROW()+設定!$B$24))),$C1731&gt;=設定!$B$32,$C1731&gt;=MAX(MIN(INDEX($C$1:$C$13701,MAX(1,ROW()-設定!$B$26)):INDEX($C$1:$C$13701,MAX(1,ROW()-1))),MIN(INDEX($C$1:$C$13701,MIN(13701,ROW()+1)):INDEX($C$1:$C$13701,MIN(13701,ROW()+設定!$B$26))))*10^(設定!$B$27/20)),1,0))</f>
        <v>0</v>
      </c>
      <c r="G1731" s="33" t="n">
        <f aca="false">$G1730+IF($F1731=1,1,0)</f>
        <v>0</v>
      </c>
      <c r="H1731" s="0" t="str">
        <f aca="false">IF($F1731=1,$G1731,"")</f>
        <v/>
      </c>
    </row>
    <row r="1732" customFormat="false" ht="15" hidden="false" customHeight="false" outlineLevel="0" collapsed="false">
      <c r="A1732" s="30" t="n">
        <v>270.3125</v>
      </c>
      <c r="B1732" s="31" t="n">
        <v>14.4724</v>
      </c>
      <c r="C1732" s="32" t="n">
        <f aca="false">IF($A1732="","",IF(設定!$B$21="dB",10^($B1732/20),ABS($B1732)))</f>
        <v>5.29200200429057</v>
      </c>
      <c r="D1732" s="32" t="n">
        <f aca="false">IF($A1732="","",$A1732^2)</f>
        <v>73068.84765625</v>
      </c>
      <c r="E1732" s="32" t="n">
        <f aca="false">IF($A1732="","",IF($C1732&lt;=0,"",1/$C1732^2))</f>
        <v>0.0357075456428835</v>
      </c>
      <c r="F1732" s="33" t="n">
        <f aca="false">IF(OR(ROW()-設定!$B$30&lt;2,ROW()+設定!$B$30&gt;13701,N($A1732)&lt;=0,N(INDEX($A$2:$A$13701,MIN(13700,MAX(1,ROW()-1+設定!$B$30))))&lt;=0,$A1732&lt;設定!$B$28,$A1732&gt;設定!$B$29),0,IF(AND($C1732&gt;=MAX(INDEX($C$1:$C$13701,MAX(1,ROW()-設定!$B$24)):INDEX($C$1:$C$13701,MAX(1,ROW()-1))),$C1732&gt;MAX(INDEX($C$1:$C$13701,MIN(13701,ROW()+1)):INDEX($C$1:$C$13701,MIN(13701,ROW()+設定!$B$24))),$C1732&gt;=設定!$B$32,$C1732&gt;=MAX(MIN(INDEX($C$1:$C$13701,MAX(1,ROW()-設定!$B$26)):INDEX($C$1:$C$13701,MAX(1,ROW()-1))),MIN(INDEX($C$1:$C$13701,MIN(13701,ROW()+1)):INDEX($C$1:$C$13701,MIN(13701,ROW()+設定!$B$26))))*10^(設定!$B$27/20)),1,0))</f>
        <v>0</v>
      </c>
      <c r="G1732" s="33" t="n">
        <f aca="false">$G1731+IF($F1732=1,1,0)</f>
        <v>0</v>
      </c>
      <c r="H1732" s="0" t="str">
        <f aca="false">IF($F1732=1,$G1732,"")</f>
        <v/>
      </c>
    </row>
    <row r="1733" customFormat="false" ht="15" hidden="false" customHeight="false" outlineLevel="0" collapsed="false">
      <c r="A1733" s="30" t="n">
        <v>270.46875</v>
      </c>
      <c r="B1733" s="31" t="n">
        <v>14.3371</v>
      </c>
      <c r="C1733" s="32" t="n">
        <f aca="false">IF($A1733="","",IF(設定!$B$21="dB",10^($B1733/20),ABS($B1733)))</f>
        <v>5.21020726351274</v>
      </c>
      <c r="D1733" s="32" t="n">
        <f aca="false">IF($A1733="","",$A1733^2)</f>
        <v>73153.3447265625</v>
      </c>
      <c r="E1733" s="32" t="n">
        <f aca="false">IF($A1733="","",IF($C1733&lt;=0,"",1/$C1733^2))</f>
        <v>0.0368374873736481</v>
      </c>
      <c r="F1733" s="33" t="n">
        <f aca="false">IF(OR(ROW()-設定!$B$30&lt;2,ROW()+設定!$B$30&gt;13701,N($A1733)&lt;=0,N(INDEX($A$2:$A$13701,MIN(13700,MAX(1,ROW()-1+設定!$B$30))))&lt;=0,$A1733&lt;設定!$B$28,$A1733&gt;設定!$B$29),0,IF(AND($C1733&gt;=MAX(INDEX($C$1:$C$13701,MAX(1,ROW()-設定!$B$24)):INDEX($C$1:$C$13701,MAX(1,ROW()-1))),$C1733&gt;MAX(INDEX($C$1:$C$13701,MIN(13701,ROW()+1)):INDEX($C$1:$C$13701,MIN(13701,ROW()+設定!$B$24))),$C1733&gt;=設定!$B$32,$C1733&gt;=MAX(MIN(INDEX($C$1:$C$13701,MAX(1,ROW()-設定!$B$26)):INDEX($C$1:$C$13701,MAX(1,ROW()-1))),MIN(INDEX($C$1:$C$13701,MIN(13701,ROW()+1)):INDEX($C$1:$C$13701,MIN(13701,ROW()+設定!$B$26))))*10^(設定!$B$27/20)),1,0))</f>
        <v>0</v>
      </c>
      <c r="G1733" s="33" t="n">
        <f aca="false">$G1732+IF($F1733=1,1,0)</f>
        <v>0</v>
      </c>
      <c r="H1733" s="0" t="str">
        <f aca="false">IF($F1733=1,$G1733,"")</f>
        <v/>
      </c>
    </row>
    <row r="1734" customFormat="false" ht="15" hidden="false" customHeight="false" outlineLevel="0" collapsed="false">
      <c r="A1734" s="30" t="n">
        <v>270.625</v>
      </c>
      <c r="B1734" s="31" t="n">
        <v>14.5003</v>
      </c>
      <c r="C1734" s="32" t="n">
        <f aca="false">IF($A1734="","",IF(設定!$B$21="dB",10^($B1734/20),ABS($B1734)))</f>
        <v>5.30902780646756</v>
      </c>
      <c r="D1734" s="32" t="n">
        <f aca="false">IF($A1734="","",$A1734^2)</f>
        <v>73237.890625</v>
      </c>
      <c r="E1734" s="32" t="n">
        <f aca="false">IF($A1734="","",IF($C1734&lt;=0,"",1/$C1734^2))</f>
        <v>0.0354788880439464</v>
      </c>
      <c r="F1734" s="33" t="n">
        <f aca="false">IF(OR(ROW()-設定!$B$30&lt;2,ROW()+設定!$B$30&gt;13701,N($A1734)&lt;=0,N(INDEX($A$2:$A$13701,MIN(13700,MAX(1,ROW()-1+設定!$B$30))))&lt;=0,$A1734&lt;設定!$B$28,$A1734&gt;設定!$B$29),0,IF(AND($C1734&gt;=MAX(INDEX($C$1:$C$13701,MAX(1,ROW()-設定!$B$24)):INDEX($C$1:$C$13701,MAX(1,ROW()-1))),$C1734&gt;MAX(INDEX($C$1:$C$13701,MIN(13701,ROW()+1)):INDEX($C$1:$C$13701,MIN(13701,ROW()+設定!$B$24))),$C1734&gt;=設定!$B$32,$C1734&gt;=MAX(MIN(INDEX($C$1:$C$13701,MAX(1,ROW()-設定!$B$26)):INDEX($C$1:$C$13701,MAX(1,ROW()-1))),MIN(INDEX($C$1:$C$13701,MIN(13701,ROW()+1)):INDEX($C$1:$C$13701,MIN(13701,ROW()+設定!$B$26))))*10^(設定!$B$27/20)),1,0))</f>
        <v>0</v>
      </c>
      <c r="G1734" s="33" t="n">
        <f aca="false">$G1733+IF($F1734=1,1,0)</f>
        <v>0</v>
      </c>
      <c r="H1734" s="0" t="str">
        <f aca="false">IF($F1734=1,$G1734,"")</f>
        <v/>
      </c>
    </row>
    <row r="1735" customFormat="false" ht="15" hidden="false" customHeight="false" outlineLevel="0" collapsed="false">
      <c r="A1735" s="30" t="n">
        <v>270.78125</v>
      </c>
      <c r="B1735" s="31" t="n">
        <v>14.2182</v>
      </c>
      <c r="C1735" s="32" t="n">
        <f aca="false">IF($A1735="","",IF(設定!$B$21="dB",10^($B1735/20),ABS($B1735)))</f>
        <v>5.13937135987127</v>
      </c>
      <c r="D1735" s="32" t="n">
        <f aca="false">IF($A1735="","",$A1735^2)</f>
        <v>73322.4853515625</v>
      </c>
      <c r="E1735" s="32" t="n">
        <f aca="false">IF($A1735="","",IF($C1735&lt;=0,"",1/$C1735^2))</f>
        <v>0.0378599468552044</v>
      </c>
      <c r="F1735" s="33" t="n">
        <f aca="false">IF(OR(ROW()-設定!$B$30&lt;2,ROW()+設定!$B$30&gt;13701,N($A1735)&lt;=0,N(INDEX($A$2:$A$13701,MIN(13700,MAX(1,ROW()-1+設定!$B$30))))&lt;=0,$A1735&lt;設定!$B$28,$A1735&gt;設定!$B$29),0,IF(AND($C1735&gt;=MAX(INDEX($C$1:$C$13701,MAX(1,ROW()-設定!$B$24)):INDEX($C$1:$C$13701,MAX(1,ROW()-1))),$C1735&gt;MAX(INDEX($C$1:$C$13701,MIN(13701,ROW()+1)):INDEX($C$1:$C$13701,MIN(13701,ROW()+設定!$B$24))),$C1735&gt;=設定!$B$32,$C1735&gt;=MAX(MIN(INDEX($C$1:$C$13701,MAX(1,ROW()-設定!$B$26)):INDEX($C$1:$C$13701,MAX(1,ROW()-1))),MIN(INDEX($C$1:$C$13701,MIN(13701,ROW()+1)):INDEX($C$1:$C$13701,MIN(13701,ROW()+設定!$B$26))))*10^(設定!$B$27/20)),1,0))</f>
        <v>0</v>
      </c>
      <c r="G1735" s="33" t="n">
        <f aca="false">$G1734+IF($F1735=1,1,0)</f>
        <v>0</v>
      </c>
      <c r="H1735" s="0" t="str">
        <f aca="false">IF($F1735=1,$G1735,"")</f>
        <v/>
      </c>
    </row>
    <row r="1736" customFormat="false" ht="15" hidden="false" customHeight="false" outlineLevel="0" collapsed="false">
      <c r="A1736" s="30" t="n">
        <v>270.9375</v>
      </c>
      <c r="B1736" s="31" t="n">
        <v>14.4874</v>
      </c>
      <c r="C1736" s="32" t="n">
        <f aca="false">IF($A1736="","",IF(設定!$B$21="dB",10^($B1736/20),ABS($B1736)))</f>
        <v>5.30114886374605</v>
      </c>
      <c r="D1736" s="32" t="n">
        <f aca="false">IF($A1736="","",$A1736^2)</f>
        <v>73407.12890625</v>
      </c>
      <c r="E1736" s="32" t="n">
        <f aca="false">IF($A1736="","",IF($C1736&lt;=0,"",1/$C1736^2))</f>
        <v>0.0355844288869228</v>
      </c>
      <c r="F1736" s="33" t="n">
        <f aca="false">IF(OR(ROW()-設定!$B$30&lt;2,ROW()+設定!$B$30&gt;13701,N($A1736)&lt;=0,N(INDEX($A$2:$A$13701,MIN(13700,MAX(1,ROW()-1+設定!$B$30))))&lt;=0,$A1736&lt;設定!$B$28,$A1736&gt;設定!$B$29),0,IF(AND($C1736&gt;=MAX(INDEX($C$1:$C$13701,MAX(1,ROW()-設定!$B$24)):INDEX($C$1:$C$13701,MAX(1,ROW()-1))),$C1736&gt;MAX(INDEX($C$1:$C$13701,MIN(13701,ROW()+1)):INDEX($C$1:$C$13701,MIN(13701,ROW()+設定!$B$24))),$C1736&gt;=設定!$B$32,$C1736&gt;=MAX(MIN(INDEX($C$1:$C$13701,MAX(1,ROW()-設定!$B$26)):INDEX($C$1:$C$13701,MAX(1,ROW()-1))),MIN(INDEX($C$1:$C$13701,MIN(13701,ROW()+1)):INDEX($C$1:$C$13701,MIN(13701,ROW()+設定!$B$26))))*10^(設定!$B$27/20)),1,0))</f>
        <v>0</v>
      </c>
      <c r="G1736" s="33" t="n">
        <f aca="false">$G1735+IF($F1736=1,1,0)</f>
        <v>0</v>
      </c>
      <c r="H1736" s="0" t="str">
        <f aca="false">IF($F1736=1,$G1736,"")</f>
        <v/>
      </c>
    </row>
    <row r="1737" customFormat="false" ht="15" hidden="false" customHeight="false" outlineLevel="0" collapsed="false">
      <c r="A1737" s="30" t="n">
        <v>271.09375</v>
      </c>
      <c r="B1737" s="31" t="n">
        <v>14.3939</v>
      </c>
      <c r="C1737" s="32" t="n">
        <f aca="false">IF($A1737="","",IF(設定!$B$21="dB",10^($B1737/20),ABS($B1737)))</f>
        <v>5.24439023419809</v>
      </c>
      <c r="D1737" s="32" t="n">
        <f aca="false">IF($A1737="","",$A1737^2)</f>
        <v>73491.8212890625</v>
      </c>
      <c r="E1737" s="32" t="n">
        <f aca="false">IF($A1737="","",IF($C1737&lt;=0,"",1/$C1737^2))</f>
        <v>0.0363588384135692</v>
      </c>
      <c r="F1737" s="33" t="n">
        <f aca="false">IF(OR(ROW()-設定!$B$30&lt;2,ROW()+設定!$B$30&gt;13701,N($A1737)&lt;=0,N(INDEX($A$2:$A$13701,MIN(13700,MAX(1,ROW()-1+設定!$B$30))))&lt;=0,$A1737&lt;設定!$B$28,$A1737&gt;設定!$B$29),0,IF(AND($C1737&gt;=MAX(INDEX($C$1:$C$13701,MAX(1,ROW()-設定!$B$24)):INDEX($C$1:$C$13701,MAX(1,ROW()-1))),$C1737&gt;MAX(INDEX($C$1:$C$13701,MIN(13701,ROW()+1)):INDEX($C$1:$C$13701,MIN(13701,ROW()+設定!$B$24))),$C1737&gt;=設定!$B$32,$C1737&gt;=MAX(MIN(INDEX($C$1:$C$13701,MAX(1,ROW()-設定!$B$26)):INDEX($C$1:$C$13701,MAX(1,ROW()-1))),MIN(INDEX($C$1:$C$13701,MIN(13701,ROW()+1)):INDEX($C$1:$C$13701,MIN(13701,ROW()+設定!$B$26))))*10^(設定!$B$27/20)),1,0))</f>
        <v>0</v>
      </c>
      <c r="G1737" s="33" t="n">
        <f aca="false">$G1736+IF($F1737=1,1,0)</f>
        <v>0</v>
      </c>
      <c r="H1737" s="0" t="str">
        <f aca="false">IF($F1737=1,$G1737,"")</f>
        <v/>
      </c>
    </row>
    <row r="1738" customFormat="false" ht="15" hidden="false" customHeight="false" outlineLevel="0" collapsed="false">
      <c r="A1738" s="30" t="n">
        <v>271.25</v>
      </c>
      <c r="B1738" s="31" t="n">
        <v>14.506</v>
      </c>
      <c r="C1738" s="32" t="n">
        <f aca="false">IF($A1738="","",IF(設定!$B$21="dB",10^($B1738/20),ABS($B1738)))</f>
        <v>5.3125129290366</v>
      </c>
      <c r="D1738" s="32" t="n">
        <f aca="false">IF($A1738="","",$A1738^2)</f>
        <v>73576.5625</v>
      </c>
      <c r="E1738" s="32" t="n">
        <f aca="false">IF($A1738="","",IF($C1738&lt;=0,"",1/$C1738^2))</f>
        <v>0.0354323534878385</v>
      </c>
      <c r="F1738" s="33" t="n">
        <f aca="false">IF(OR(ROW()-設定!$B$30&lt;2,ROW()+設定!$B$30&gt;13701,N($A1738)&lt;=0,N(INDEX($A$2:$A$13701,MIN(13700,MAX(1,ROW()-1+設定!$B$30))))&lt;=0,$A1738&lt;設定!$B$28,$A1738&gt;設定!$B$29),0,IF(AND($C1738&gt;=MAX(INDEX($C$1:$C$13701,MAX(1,ROW()-設定!$B$24)):INDEX($C$1:$C$13701,MAX(1,ROW()-1))),$C1738&gt;MAX(INDEX($C$1:$C$13701,MIN(13701,ROW()+1)):INDEX($C$1:$C$13701,MIN(13701,ROW()+設定!$B$24))),$C1738&gt;=設定!$B$32,$C1738&gt;=MAX(MIN(INDEX($C$1:$C$13701,MAX(1,ROW()-設定!$B$26)):INDEX($C$1:$C$13701,MAX(1,ROW()-1))),MIN(INDEX($C$1:$C$13701,MIN(13701,ROW()+1)):INDEX($C$1:$C$13701,MIN(13701,ROW()+設定!$B$26))))*10^(設定!$B$27/20)),1,0))</f>
        <v>0</v>
      </c>
      <c r="G1738" s="33" t="n">
        <f aca="false">$G1737+IF($F1738=1,1,0)</f>
        <v>0</v>
      </c>
      <c r="H1738" s="0" t="str">
        <f aca="false">IF($F1738=1,$G1738,"")</f>
        <v/>
      </c>
    </row>
    <row r="1739" customFormat="false" ht="15" hidden="false" customHeight="false" outlineLevel="0" collapsed="false">
      <c r="A1739" s="30" t="n">
        <v>271.40625</v>
      </c>
      <c r="B1739" s="31" t="n">
        <v>14.3281</v>
      </c>
      <c r="C1739" s="32" t="n">
        <f aca="false">IF($A1739="","",IF(設定!$B$21="dB",10^($B1739/20),ABS($B1739)))</f>
        <v>5.20481143396638</v>
      </c>
      <c r="D1739" s="32" t="n">
        <f aca="false">IF($A1739="","",$A1739^2)</f>
        <v>73661.3525390625</v>
      </c>
      <c r="E1739" s="32" t="n">
        <f aca="false">IF($A1739="","",IF($C1739&lt;=0,"",1/$C1739^2))</f>
        <v>0.0369139058326626</v>
      </c>
      <c r="F1739" s="33" t="n">
        <f aca="false">IF(OR(ROW()-設定!$B$30&lt;2,ROW()+設定!$B$30&gt;13701,N($A1739)&lt;=0,N(INDEX($A$2:$A$13701,MIN(13700,MAX(1,ROW()-1+設定!$B$30))))&lt;=0,$A1739&lt;設定!$B$28,$A1739&gt;設定!$B$29),0,IF(AND($C1739&gt;=MAX(INDEX($C$1:$C$13701,MAX(1,ROW()-設定!$B$24)):INDEX($C$1:$C$13701,MAX(1,ROW()-1))),$C1739&gt;MAX(INDEX($C$1:$C$13701,MIN(13701,ROW()+1)):INDEX($C$1:$C$13701,MIN(13701,ROW()+設定!$B$24))),$C1739&gt;=設定!$B$32,$C1739&gt;=MAX(MIN(INDEX($C$1:$C$13701,MAX(1,ROW()-設定!$B$26)):INDEX($C$1:$C$13701,MAX(1,ROW()-1))),MIN(INDEX($C$1:$C$13701,MIN(13701,ROW()+1)):INDEX($C$1:$C$13701,MIN(13701,ROW()+設定!$B$26))))*10^(設定!$B$27/20)),1,0))</f>
        <v>0</v>
      </c>
      <c r="G1739" s="33" t="n">
        <f aca="false">$G1738+IF($F1739=1,1,0)</f>
        <v>0</v>
      </c>
      <c r="H1739" s="0" t="str">
        <f aca="false">IF($F1739=1,$G1739,"")</f>
        <v/>
      </c>
    </row>
    <row r="1740" customFormat="false" ht="15" hidden="false" customHeight="false" outlineLevel="0" collapsed="false">
      <c r="A1740" s="30" t="n">
        <v>271.5625</v>
      </c>
      <c r="B1740" s="31" t="n">
        <v>14.3639</v>
      </c>
      <c r="C1740" s="32" t="n">
        <f aca="false">IF($A1740="","",IF(設定!$B$21="dB",10^($B1740/20),ABS($B1740)))</f>
        <v>5.22630799692857</v>
      </c>
      <c r="D1740" s="32" t="n">
        <f aca="false">IF($A1740="","",$A1740^2)</f>
        <v>73746.19140625</v>
      </c>
      <c r="E1740" s="32" t="n">
        <f aca="false">IF($A1740="","",IF($C1740&lt;=0,"",1/$C1740^2))</f>
        <v>0.0366108658412883</v>
      </c>
      <c r="F1740" s="33" t="n">
        <f aca="false">IF(OR(ROW()-設定!$B$30&lt;2,ROW()+設定!$B$30&gt;13701,N($A1740)&lt;=0,N(INDEX($A$2:$A$13701,MIN(13700,MAX(1,ROW()-1+設定!$B$30))))&lt;=0,$A1740&lt;設定!$B$28,$A1740&gt;設定!$B$29),0,IF(AND($C1740&gt;=MAX(INDEX($C$1:$C$13701,MAX(1,ROW()-設定!$B$24)):INDEX($C$1:$C$13701,MAX(1,ROW()-1))),$C1740&gt;MAX(INDEX($C$1:$C$13701,MIN(13701,ROW()+1)):INDEX($C$1:$C$13701,MIN(13701,ROW()+設定!$B$24))),$C1740&gt;=設定!$B$32,$C1740&gt;=MAX(MIN(INDEX($C$1:$C$13701,MAX(1,ROW()-設定!$B$26)):INDEX($C$1:$C$13701,MAX(1,ROW()-1))),MIN(INDEX($C$1:$C$13701,MIN(13701,ROW()+1)):INDEX($C$1:$C$13701,MIN(13701,ROW()+設定!$B$26))))*10^(設定!$B$27/20)),1,0))</f>
        <v>0</v>
      </c>
      <c r="G1740" s="33" t="n">
        <f aca="false">$G1739+IF($F1740=1,1,0)</f>
        <v>0</v>
      </c>
      <c r="H1740" s="0" t="str">
        <f aca="false">IF($F1740=1,$G1740,"")</f>
        <v/>
      </c>
    </row>
    <row r="1741" customFormat="false" ht="15" hidden="false" customHeight="false" outlineLevel="0" collapsed="false">
      <c r="A1741" s="30" t="n">
        <v>271.71875</v>
      </c>
      <c r="B1741" s="31" t="n">
        <v>14.6624</v>
      </c>
      <c r="C1741" s="32" t="n">
        <f aca="false">IF($A1741="","",IF(設定!$B$21="dB",10^($B1741/20),ABS($B1741)))</f>
        <v>5.40903759531216</v>
      </c>
      <c r="D1741" s="32" t="n">
        <f aca="false">IF($A1741="","",$A1741^2)</f>
        <v>73831.0791015625</v>
      </c>
      <c r="E1741" s="32" t="n">
        <f aca="false">IF($A1741="","",IF($C1741&lt;=0,"",1/$C1741^2))</f>
        <v>0.0341790509898582</v>
      </c>
      <c r="F1741" s="33" t="n">
        <f aca="false">IF(OR(ROW()-設定!$B$30&lt;2,ROW()+設定!$B$30&gt;13701,N($A1741)&lt;=0,N(INDEX($A$2:$A$13701,MIN(13700,MAX(1,ROW()-1+設定!$B$30))))&lt;=0,$A1741&lt;設定!$B$28,$A1741&gt;設定!$B$29),0,IF(AND($C1741&gt;=MAX(INDEX($C$1:$C$13701,MAX(1,ROW()-設定!$B$24)):INDEX($C$1:$C$13701,MAX(1,ROW()-1))),$C1741&gt;MAX(INDEX($C$1:$C$13701,MIN(13701,ROW()+1)):INDEX($C$1:$C$13701,MIN(13701,ROW()+設定!$B$24))),$C1741&gt;=設定!$B$32,$C1741&gt;=MAX(MIN(INDEX($C$1:$C$13701,MAX(1,ROW()-設定!$B$26)):INDEX($C$1:$C$13701,MAX(1,ROW()-1))),MIN(INDEX($C$1:$C$13701,MIN(13701,ROW()+1)):INDEX($C$1:$C$13701,MIN(13701,ROW()+設定!$B$26))))*10^(設定!$B$27/20)),1,0))</f>
        <v>0</v>
      </c>
      <c r="G1741" s="33" t="n">
        <f aca="false">$G1740+IF($F1741=1,1,0)</f>
        <v>0</v>
      </c>
      <c r="H1741" s="0" t="str">
        <f aca="false">IF($F1741=1,$G1741,"")</f>
        <v/>
      </c>
    </row>
    <row r="1742" customFormat="false" ht="15" hidden="false" customHeight="false" outlineLevel="0" collapsed="false">
      <c r="A1742" s="30" t="n">
        <v>271.875</v>
      </c>
      <c r="B1742" s="31" t="n">
        <v>14.3483</v>
      </c>
      <c r="C1742" s="32" t="n">
        <f aca="false">IF($A1742="","",IF(設定!$B$21="dB",10^($B1742/20),ABS($B1742)))</f>
        <v>5.21692988633915</v>
      </c>
      <c r="D1742" s="32" t="n">
        <f aca="false">IF($A1742="","",$A1742^2)</f>
        <v>73916.015625</v>
      </c>
      <c r="E1742" s="32" t="n">
        <f aca="false">IF($A1742="","",IF($C1742&lt;=0,"",1/$C1742^2))</f>
        <v>0.0367426097427653</v>
      </c>
      <c r="F1742" s="33" t="n">
        <f aca="false">IF(OR(ROW()-設定!$B$30&lt;2,ROW()+設定!$B$30&gt;13701,N($A1742)&lt;=0,N(INDEX($A$2:$A$13701,MIN(13700,MAX(1,ROW()-1+設定!$B$30))))&lt;=0,$A1742&lt;設定!$B$28,$A1742&gt;設定!$B$29),0,IF(AND($C1742&gt;=MAX(INDEX($C$1:$C$13701,MAX(1,ROW()-設定!$B$24)):INDEX($C$1:$C$13701,MAX(1,ROW()-1))),$C1742&gt;MAX(INDEX($C$1:$C$13701,MIN(13701,ROW()+1)):INDEX($C$1:$C$13701,MIN(13701,ROW()+設定!$B$24))),$C1742&gt;=設定!$B$32,$C1742&gt;=MAX(MIN(INDEX($C$1:$C$13701,MAX(1,ROW()-設定!$B$26)):INDEX($C$1:$C$13701,MAX(1,ROW()-1))),MIN(INDEX($C$1:$C$13701,MIN(13701,ROW()+1)):INDEX($C$1:$C$13701,MIN(13701,ROW()+設定!$B$26))))*10^(設定!$B$27/20)),1,0))</f>
        <v>0</v>
      </c>
      <c r="G1742" s="33" t="n">
        <f aca="false">$G1741+IF($F1742=1,1,0)</f>
        <v>0</v>
      </c>
      <c r="H1742" s="0" t="str">
        <f aca="false">IF($F1742=1,$G1742,"")</f>
        <v/>
      </c>
    </row>
    <row r="1743" customFormat="false" ht="15" hidden="false" customHeight="false" outlineLevel="0" collapsed="false">
      <c r="A1743" s="30" t="n">
        <v>272.03125</v>
      </c>
      <c r="B1743" s="31" t="n">
        <v>14.3649</v>
      </c>
      <c r="C1743" s="32" t="n">
        <f aca="false">IF($A1743="","",IF(設定!$B$21="dB",10^($B1743/20),ABS($B1743)))</f>
        <v>5.22690973251085</v>
      </c>
      <c r="D1743" s="32" t="n">
        <f aca="false">IF($A1743="","",$A1743^2)</f>
        <v>74001.0009765625</v>
      </c>
      <c r="E1743" s="32" t="n">
        <f aca="false">IF($A1743="","",IF($C1743&lt;=0,"",1/$C1743^2))</f>
        <v>0.0366024368483564</v>
      </c>
      <c r="F1743" s="33" t="n">
        <f aca="false">IF(OR(ROW()-設定!$B$30&lt;2,ROW()+設定!$B$30&gt;13701,N($A1743)&lt;=0,N(INDEX($A$2:$A$13701,MIN(13700,MAX(1,ROW()-1+設定!$B$30))))&lt;=0,$A1743&lt;設定!$B$28,$A1743&gt;設定!$B$29),0,IF(AND($C1743&gt;=MAX(INDEX($C$1:$C$13701,MAX(1,ROW()-設定!$B$24)):INDEX($C$1:$C$13701,MAX(1,ROW()-1))),$C1743&gt;MAX(INDEX($C$1:$C$13701,MIN(13701,ROW()+1)):INDEX($C$1:$C$13701,MIN(13701,ROW()+設定!$B$24))),$C1743&gt;=設定!$B$32,$C1743&gt;=MAX(MIN(INDEX($C$1:$C$13701,MAX(1,ROW()-設定!$B$26)):INDEX($C$1:$C$13701,MAX(1,ROW()-1))),MIN(INDEX($C$1:$C$13701,MIN(13701,ROW()+1)):INDEX($C$1:$C$13701,MIN(13701,ROW()+設定!$B$26))))*10^(設定!$B$27/20)),1,0))</f>
        <v>0</v>
      </c>
      <c r="G1743" s="33" t="n">
        <f aca="false">$G1742+IF($F1743=1,1,0)</f>
        <v>0</v>
      </c>
      <c r="H1743" s="0" t="str">
        <f aca="false">IF($F1743=1,$G1743,"")</f>
        <v/>
      </c>
    </row>
    <row r="1744" customFormat="false" ht="15" hidden="false" customHeight="false" outlineLevel="0" collapsed="false">
      <c r="A1744" s="30" t="n">
        <v>272.1875</v>
      </c>
      <c r="B1744" s="31" t="n">
        <v>14.4126</v>
      </c>
      <c r="C1744" s="32" t="n">
        <f aca="false">IF($A1744="","",IF(設定!$B$21="dB",10^($B1744/20),ABS($B1744)))</f>
        <v>5.2556931341501</v>
      </c>
      <c r="D1744" s="32" t="n">
        <f aca="false">IF($A1744="","",$A1744^2)</f>
        <v>74086.03515625</v>
      </c>
      <c r="E1744" s="32" t="n">
        <f aca="false">IF($A1744="","",IF($C1744&lt;=0,"",1/$C1744^2))</f>
        <v>0.0362026198533866</v>
      </c>
      <c r="F1744" s="33" t="n">
        <f aca="false">IF(OR(ROW()-設定!$B$30&lt;2,ROW()+設定!$B$30&gt;13701,N($A1744)&lt;=0,N(INDEX($A$2:$A$13701,MIN(13700,MAX(1,ROW()-1+設定!$B$30))))&lt;=0,$A1744&lt;設定!$B$28,$A1744&gt;設定!$B$29),0,IF(AND($C1744&gt;=MAX(INDEX($C$1:$C$13701,MAX(1,ROW()-設定!$B$24)):INDEX($C$1:$C$13701,MAX(1,ROW()-1))),$C1744&gt;MAX(INDEX($C$1:$C$13701,MIN(13701,ROW()+1)):INDEX($C$1:$C$13701,MIN(13701,ROW()+設定!$B$24))),$C1744&gt;=設定!$B$32,$C1744&gt;=MAX(MIN(INDEX($C$1:$C$13701,MAX(1,ROW()-設定!$B$26)):INDEX($C$1:$C$13701,MAX(1,ROW()-1))),MIN(INDEX($C$1:$C$13701,MIN(13701,ROW()+1)):INDEX($C$1:$C$13701,MIN(13701,ROW()+設定!$B$26))))*10^(設定!$B$27/20)),1,0))</f>
        <v>0</v>
      </c>
      <c r="G1744" s="33" t="n">
        <f aca="false">$G1743+IF($F1744=1,1,0)</f>
        <v>0</v>
      </c>
      <c r="H1744" s="0" t="str">
        <f aca="false">IF($F1744=1,$G1744,"")</f>
        <v/>
      </c>
    </row>
    <row r="1745" customFormat="false" ht="15" hidden="false" customHeight="false" outlineLevel="0" collapsed="false">
      <c r="A1745" s="30" t="n">
        <v>272.34375</v>
      </c>
      <c r="B1745" s="31" t="n">
        <v>14.3374</v>
      </c>
      <c r="C1745" s="32" t="n">
        <f aca="false">IF($A1745="","",IF(設定!$B$21="dB",10^($B1745/20),ABS($B1745)))</f>
        <v>5.21038722080411</v>
      </c>
      <c r="D1745" s="32" t="n">
        <f aca="false">IF($A1745="","",$A1745^2)</f>
        <v>74171.1181640625</v>
      </c>
      <c r="E1745" s="32" t="n">
        <f aca="false">IF($A1745="","",IF($C1745&lt;=0,"",1/$C1745^2))</f>
        <v>0.0368349428180563</v>
      </c>
      <c r="F1745" s="33" t="n">
        <f aca="false">IF(OR(ROW()-設定!$B$30&lt;2,ROW()+設定!$B$30&gt;13701,N($A1745)&lt;=0,N(INDEX($A$2:$A$13701,MIN(13700,MAX(1,ROW()-1+設定!$B$30))))&lt;=0,$A1745&lt;設定!$B$28,$A1745&gt;設定!$B$29),0,IF(AND($C1745&gt;=MAX(INDEX($C$1:$C$13701,MAX(1,ROW()-設定!$B$24)):INDEX($C$1:$C$13701,MAX(1,ROW()-1))),$C1745&gt;MAX(INDEX($C$1:$C$13701,MIN(13701,ROW()+1)):INDEX($C$1:$C$13701,MIN(13701,ROW()+設定!$B$24))),$C1745&gt;=設定!$B$32,$C1745&gt;=MAX(MIN(INDEX($C$1:$C$13701,MAX(1,ROW()-設定!$B$26)):INDEX($C$1:$C$13701,MAX(1,ROW()-1))),MIN(INDEX($C$1:$C$13701,MIN(13701,ROW()+1)):INDEX($C$1:$C$13701,MIN(13701,ROW()+設定!$B$26))))*10^(設定!$B$27/20)),1,0))</f>
        <v>0</v>
      </c>
      <c r="G1745" s="33" t="n">
        <f aca="false">$G1744+IF($F1745=1,1,0)</f>
        <v>0</v>
      </c>
      <c r="H1745" s="0" t="str">
        <f aca="false">IF($F1745=1,$G1745,"")</f>
        <v/>
      </c>
    </row>
    <row r="1746" customFormat="false" ht="15" hidden="false" customHeight="false" outlineLevel="0" collapsed="false">
      <c r="A1746" s="30" t="n">
        <v>272.5</v>
      </c>
      <c r="B1746" s="31" t="n">
        <v>14.5713</v>
      </c>
      <c r="C1746" s="32" t="n">
        <f aca="false">IF($A1746="","",IF(設定!$B$21="dB",10^($B1746/20),ABS($B1746)))</f>
        <v>5.35260259125612</v>
      </c>
      <c r="D1746" s="32" t="n">
        <f aca="false">IF($A1746="","",$A1746^2)</f>
        <v>74256.25</v>
      </c>
      <c r="E1746" s="32" t="n">
        <f aca="false">IF($A1746="","",IF($C1746&lt;=0,"",1/$C1746^2))</f>
        <v>0.0349035820831722</v>
      </c>
      <c r="F1746" s="33" t="n">
        <f aca="false">IF(OR(ROW()-設定!$B$30&lt;2,ROW()+設定!$B$30&gt;13701,N($A1746)&lt;=0,N(INDEX($A$2:$A$13701,MIN(13700,MAX(1,ROW()-1+設定!$B$30))))&lt;=0,$A1746&lt;設定!$B$28,$A1746&gt;設定!$B$29),0,IF(AND($C1746&gt;=MAX(INDEX($C$1:$C$13701,MAX(1,ROW()-設定!$B$24)):INDEX($C$1:$C$13701,MAX(1,ROW()-1))),$C1746&gt;MAX(INDEX($C$1:$C$13701,MIN(13701,ROW()+1)):INDEX($C$1:$C$13701,MIN(13701,ROW()+設定!$B$24))),$C1746&gt;=設定!$B$32,$C1746&gt;=MAX(MIN(INDEX($C$1:$C$13701,MAX(1,ROW()-設定!$B$26)):INDEX($C$1:$C$13701,MAX(1,ROW()-1))),MIN(INDEX($C$1:$C$13701,MIN(13701,ROW()+1)):INDEX($C$1:$C$13701,MIN(13701,ROW()+設定!$B$26))))*10^(設定!$B$27/20)),1,0))</f>
        <v>0</v>
      </c>
      <c r="G1746" s="33" t="n">
        <f aca="false">$G1745+IF($F1746=1,1,0)</f>
        <v>0</v>
      </c>
      <c r="H1746" s="0" t="str">
        <f aca="false">IF($F1746=1,$G1746,"")</f>
        <v/>
      </c>
    </row>
    <row r="1747" customFormat="false" ht="15" hidden="false" customHeight="false" outlineLevel="0" collapsed="false">
      <c r="A1747" s="30" t="n">
        <v>272.65625</v>
      </c>
      <c r="B1747" s="31" t="n">
        <v>14.6292</v>
      </c>
      <c r="C1747" s="32" t="n">
        <f aca="false">IF($A1747="","",IF(設定!$B$21="dB",10^($B1747/20),ABS($B1747)))</f>
        <v>5.38840214069939</v>
      </c>
      <c r="D1747" s="32" t="n">
        <f aca="false">IF($A1747="","",$A1747^2)</f>
        <v>74341.4306640625</v>
      </c>
      <c r="E1747" s="32" t="n">
        <f aca="false">IF($A1747="","",IF($C1747&lt;=0,"",1/$C1747^2))</f>
        <v>0.0344413368207352</v>
      </c>
      <c r="F1747" s="33" t="n">
        <f aca="false">IF(OR(ROW()-設定!$B$30&lt;2,ROW()+設定!$B$30&gt;13701,N($A1747)&lt;=0,N(INDEX($A$2:$A$13701,MIN(13700,MAX(1,ROW()-1+設定!$B$30))))&lt;=0,$A1747&lt;設定!$B$28,$A1747&gt;設定!$B$29),0,IF(AND($C1747&gt;=MAX(INDEX($C$1:$C$13701,MAX(1,ROW()-設定!$B$24)):INDEX($C$1:$C$13701,MAX(1,ROW()-1))),$C1747&gt;MAX(INDEX($C$1:$C$13701,MIN(13701,ROW()+1)):INDEX($C$1:$C$13701,MIN(13701,ROW()+設定!$B$24))),$C1747&gt;=設定!$B$32,$C1747&gt;=MAX(MIN(INDEX($C$1:$C$13701,MAX(1,ROW()-設定!$B$26)):INDEX($C$1:$C$13701,MAX(1,ROW()-1))),MIN(INDEX($C$1:$C$13701,MIN(13701,ROW()+1)):INDEX($C$1:$C$13701,MIN(13701,ROW()+設定!$B$26))))*10^(設定!$B$27/20)),1,0))</f>
        <v>0</v>
      </c>
      <c r="G1747" s="33" t="n">
        <f aca="false">$G1746+IF($F1747=1,1,0)</f>
        <v>0</v>
      </c>
      <c r="H1747" s="0" t="str">
        <f aca="false">IF($F1747=1,$G1747,"")</f>
        <v/>
      </c>
    </row>
    <row r="1748" customFormat="false" ht="15" hidden="false" customHeight="false" outlineLevel="0" collapsed="false">
      <c r="A1748" s="30" t="n">
        <v>272.8125</v>
      </c>
      <c r="B1748" s="31" t="n">
        <v>14.3807</v>
      </c>
      <c r="C1748" s="32" t="n">
        <f aca="false">IF($A1748="","",IF(設定!$B$21="dB",10^($B1748/20),ABS($B1748)))</f>
        <v>5.23642635495741</v>
      </c>
      <c r="D1748" s="32" t="n">
        <f aca="false">IF($A1748="","",$A1748^2)</f>
        <v>74426.66015625</v>
      </c>
      <c r="E1748" s="32" t="n">
        <f aca="false">IF($A1748="","",IF($C1748&lt;=0,"",1/$C1748^2))</f>
        <v>0.0364695160273323</v>
      </c>
      <c r="F1748" s="33" t="n">
        <f aca="false">IF(OR(ROW()-設定!$B$30&lt;2,ROW()+設定!$B$30&gt;13701,N($A1748)&lt;=0,N(INDEX($A$2:$A$13701,MIN(13700,MAX(1,ROW()-1+設定!$B$30))))&lt;=0,$A1748&lt;設定!$B$28,$A1748&gt;設定!$B$29),0,IF(AND($C1748&gt;=MAX(INDEX($C$1:$C$13701,MAX(1,ROW()-設定!$B$24)):INDEX($C$1:$C$13701,MAX(1,ROW()-1))),$C1748&gt;MAX(INDEX($C$1:$C$13701,MIN(13701,ROW()+1)):INDEX($C$1:$C$13701,MIN(13701,ROW()+設定!$B$24))),$C1748&gt;=設定!$B$32,$C1748&gt;=MAX(MIN(INDEX($C$1:$C$13701,MAX(1,ROW()-設定!$B$26)):INDEX($C$1:$C$13701,MAX(1,ROW()-1))),MIN(INDEX($C$1:$C$13701,MIN(13701,ROW()+1)):INDEX($C$1:$C$13701,MIN(13701,ROW()+設定!$B$26))))*10^(設定!$B$27/20)),1,0))</f>
        <v>0</v>
      </c>
      <c r="G1748" s="33" t="n">
        <f aca="false">$G1747+IF($F1748=1,1,0)</f>
        <v>0</v>
      </c>
      <c r="H1748" s="0" t="str">
        <f aca="false">IF($F1748=1,$G1748,"")</f>
        <v/>
      </c>
    </row>
    <row r="1749" customFormat="false" ht="15" hidden="false" customHeight="false" outlineLevel="0" collapsed="false">
      <c r="A1749" s="30" t="n">
        <v>272.96875</v>
      </c>
      <c r="B1749" s="31" t="n">
        <v>14.2758</v>
      </c>
      <c r="C1749" s="32" t="n">
        <f aca="false">IF($A1749="","",IF(設定!$B$21="dB",10^($B1749/20),ABS($B1749)))</f>
        <v>5.17356607359792</v>
      </c>
      <c r="D1749" s="32" t="n">
        <f aca="false">IF($A1749="","",$A1749^2)</f>
        <v>74511.9384765625</v>
      </c>
      <c r="E1749" s="32" t="n">
        <f aca="false">IF($A1749="","",IF($C1749&lt;=0,"",1/$C1749^2))</f>
        <v>0.0373611297298711</v>
      </c>
      <c r="F1749" s="33" t="n">
        <f aca="false">IF(OR(ROW()-設定!$B$30&lt;2,ROW()+設定!$B$30&gt;13701,N($A1749)&lt;=0,N(INDEX($A$2:$A$13701,MIN(13700,MAX(1,ROW()-1+設定!$B$30))))&lt;=0,$A1749&lt;設定!$B$28,$A1749&gt;設定!$B$29),0,IF(AND($C1749&gt;=MAX(INDEX($C$1:$C$13701,MAX(1,ROW()-設定!$B$24)):INDEX($C$1:$C$13701,MAX(1,ROW()-1))),$C1749&gt;MAX(INDEX($C$1:$C$13701,MIN(13701,ROW()+1)):INDEX($C$1:$C$13701,MIN(13701,ROW()+設定!$B$24))),$C1749&gt;=設定!$B$32,$C1749&gt;=MAX(MIN(INDEX($C$1:$C$13701,MAX(1,ROW()-設定!$B$26)):INDEX($C$1:$C$13701,MAX(1,ROW()-1))),MIN(INDEX($C$1:$C$13701,MIN(13701,ROW()+1)):INDEX($C$1:$C$13701,MIN(13701,ROW()+設定!$B$26))))*10^(設定!$B$27/20)),1,0))</f>
        <v>0</v>
      </c>
      <c r="G1749" s="33" t="n">
        <f aca="false">$G1748+IF($F1749=1,1,0)</f>
        <v>0</v>
      </c>
      <c r="H1749" s="0" t="str">
        <f aca="false">IF($F1749=1,$G1749,"")</f>
        <v/>
      </c>
    </row>
    <row r="1750" customFormat="false" ht="15" hidden="false" customHeight="false" outlineLevel="0" collapsed="false">
      <c r="A1750" s="30" t="n">
        <v>273.125</v>
      </c>
      <c r="B1750" s="31" t="n">
        <v>14.5823</v>
      </c>
      <c r="C1750" s="32" t="n">
        <f aca="false">IF($A1750="","",IF(設定!$B$21="dB",10^($B1750/20),ABS($B1750)))</f>
        <v>5.35938553799982</v>
      </c>
      <c r="D1750" s="32" t="n">
        <f aca="false">IF($A1750="","",$A1750^2)</f>
        <v>74597.265625</v>
      </c>
      <c r="E1750" s="32" t="n">
        <f aca="false">IF($A1750="","",IF($C1750&lt;=0,"",1/$C1750^2))</f>
        <v>0.0348152886325489</v>
      </c>
      <c r="F1750" s="33" t="n">
        <f aca="false">IF(OR(ROW()-設定!$B$30&lt;2,ROW()+設定!$B$30&gt;13701,N($A1750)&lt;=0,N(INDEX($A$2:$A$13701,MIN(13700,MAX(1,ROW()-1+設定!$B$30))))&lt;=0,$A1750&lt;設定!$B$28,$A1750&gt;設定!$B$29),0,IF(AND($C1750&gt;=MAX(INDEX($C$1:$C$13701,MAX(1,ROW()-設定!$B$24)):INDEX($C$1:$C$13701,MAX(1,ROW()-1))),$C1750&gt;MAX(INDEX($C$1:$C$13701,MIN(13701,ROW()+1)):INDEX($C$1:$C$13701,MIN(13701,ROW()+設定!$B$24))),$C1750&gt;=設定!$B$32,$C1750&gt;=MAX(MIN(INDEX($C$1:$C$13701,MAX(1,ROW()-設定!$B$26)):INDEX($C$1:$C$13701,MAX(1,ROW()-1))),MIN(INDEX($C$1:$C$13701,MIN(13701,ROW()+1)):INDEX($C$1:$C$13701,MIN(13701,ROW()+設定!$B$26))))*10^(設定!$B$27/20)),1,0))</f>
        <v>0</v>
      </c>
      <c r="G1750" s="33" t="n">
        <f aca="false">$G1749+IF($F1750=1,1,0)</f>
        <v>0</v>
      </c>
      <c r="H1750" s="0" t="str">
        <f aca="false">IF($F1750=1,$G1750,"")</f>
        <v/>
      </c>
    </row>
    <row r="1751" customFormat="false" ht="15" hidden="false" customHeight="false" outlineLevel="0" collapsed="false">
      <c r="A1751" s="30" t="n">
        <v>273.28125</v>
      </c>
      <c r="B1751" s="31" t="n">
        <v>14.5793</v>
      </c>
      <c r="C1751" s="32" t="n">
        <f aca="false">IF($A1751="","",IF(設定!$B$21="dB",10^($B1751/20),ABS($B1751)))</f>
        <v>5.35753479144371</v>
      </c>
      <c r="D1751" s="32" t="n">
        <f aca="false">IF($A1751="","",$A1751^2)</f>
        <v>74682.6416015625</v>
      </c>
      <c r="E1751" s="32" t="n">
        <f aca="false">IF($A1751="","",IF($C1751&lt;=0,"",1/$C1751^2))</f>
        <v>0.034839346490266</v>
      </c>
      <c r="F1751" s="33" t="n">
        <f aca="false">IF(OR(ROW()-設定!$B$30&lt;2,ROW()+設定!$B$30&gt;13701,N($A1751)&lt;=0,N(INDEX($A$2:$A$13701,MIN(13700,MAX(1,ROW()-1+設定!$B$30))))&lt;=0,$A1751&lt;設定!$B$28,$A1751&gt;設定!$B$29),0,IF(AND($C1751&gt;=MAX(INDEX($C$1:$C$13701,MAX(1,ROW()-設定!$B$24)):INDEX($C$1:$C$13701,MAX(1,ROW()-1))),$C1751&gt;MAX(INDEX($C$1:$C$13701,MIN(13701,ROW()+1)):INDEX($C$1:$C$13701,MIN(13701,ROW()+設定!$B$24))),$C1751&gt;=設定!$B$32,$C1751&gt;=MAX(MIN(INDEX($C$1:$C$13701,MAX(1,ROW()-設定!$B$26)):INDEX($C$1:$C$13701,MAX(1,ROW()-1))),MIN(INDEX($C$1:$C$13701,MIN(13701,ROW()+1)):INDEX($C$1:$C$13701,MIN(13701,ROW()+設定!$B$26))))*10^(設定!$B$27/20)),1,0))</f>
        <v>0</v>
      </c>
      <c r="G1751" s="33" t="n">
        <f aca="false">$G1750+IF($F1751=1,1,0)</f>
        <v>0</v>
      </c>
      <c r="H1751" s="0" t="str">
        <f aca="false">IF($F1751=1,$G1751,"")</f>
        <v/>
      </c>
    </row>
    <row r="1752" customFormat="false" ht="15" hidden="false" customHeight="false" outlineLevel="0" collapsed="false">
      <c r="A1752" s="30" t="n">
        <v>273.4375</v>
      </c>
      <c r="B1752" s="31" t="n">
        <v>14.5528</v>
      </c>
      <c r="C1752" s="32" t="n">
        <f aca="false">IF($A1752="","",IF(設定!$B$21="dB",10^($B1752/20),ABS($B1752)))</f>
        <v>5.341214262297</v>
      </c>
      <c r="D1752" s="32" t="n">
        <f aca="false">IF($A1752="","",$A1752^2)</f>
        <v>74768.06640625</v>
      </c>
      <c r="E1752" s="32" t="n">
        <f aca="false">IF($A1752="","",IF($C1752&lt;=0,"",1/$C1752^2))</f>
        <v>0.0350525808745047</v>
      </c>
      <c r="F1752" s="33" t="n">
        <f aca="false">IF(OR(ROW()-設定!$B$30&lt;2,ROW()+設定!$B$30&gt;13701,N($A1752)&lt;=0,N(INDEX($A$2:$A$13701,MIN(13700,MAX(1,ROW()-1+設定!$B$30))))&lt;=0,$A1752&lt;設定!$B$28,$A1752&gt;設定!$B$29),0,IF(AND($C1752&gt;=MAX(INDEX($C$1:$C$13701,MAX(1,ROW()-設定!$B$24)):INDEX($C$1:$C$13701,MAX(1,ROW()-1))),$C1752&gt;MAX(INDEX($C$1:$C$13701,MIN(13701,ROW()+1)):INDEX($C$1:$C$13701,MIN(13701,ROW()+設定!$B$24))),$C1752&gt;=設定!$B$32,$C1752&gt;=MAX(MIN(INDEX($C$1:$C$13701,MAX(1,ROW()-設定!$B$26)):INDEX($C$1:$C$13701,MAX(1,ROW()-1))),MIN(INDEX($C$1:$C$13701,MIN(13701,ROW()+1)):INDEX($C$1:$C$13701,MIN(13701,ROW()+設定!$B$26))))*10^(設定!$B$27/20)),1,0))</f>
        <v>0</v>
      </c>
      <c r="G1752" s="33" t="n">
        <f aca="false">$G1751+IF($F1752=1,1,0)</f>
        <v>0</v>
      </c>
      <c r="H1752" s="0" t="str">
        <f aca="false">IF($F1752=1,$G1752,"")</f>
        <v/>
      </c>
    </row>
    <row r="1753" customFormat="false" ht="15" hidden="false" customHeight="false" outlineLevel="0" collapsed="false">
      <c r="A1753" s="30" t="n">
        <v>273.59375</v>
      </c>
      <c r="B1753" s="31" t="n">
        <v>14.5907</v>
      </c>
      <c r="C1753" s="32" t="n">
        <f aca="false">IF($A1753="","",IF(設定!$B$21="dB",10^($B1753/20),ABS($B1753)))</f>
        <v>5.36457103032742</v>
      </c>
      <c r="D1753" s="32" t="n">
        <f aca="false">IF($A1753="","",$A1753^2)</f>
        <v>74853.5400390625</v>
      </c>
      <c r="E1753" s="32" t="n">
        <f aca="false">IF($A1753="","",IF($C1753&lt;=0,"",1/$C1753^2))</f>
        <v>0.0347480149746413</v>
      </c>
      <c r="F1753" s="33" t="n">
        <f aca="false">IF(OR(ROW()-設定!$B$30&lt;2,ROW()+設定!$B$30&gt;13701,N($A1753)&lt;=0,N(INDEX($A$2:$A$13701,MIN(13700,MAX(1,ROW()-1+設定!$B$30))))&lt;=0,$A1753&lt;設定!$B$28,$A1753&gt;設定!$B$29),0,IF(AND($C1753&gt;=MAX(INDEX($C$1:$C$13701,MAX(1,ROW()-設定!$B$24)):INDEX($C$1:$C$13701,MAX(1,ROW()-1))),$C1753&gt;MAX(INDEX($C$1:$C$13701,MIN(13701,ROW()+1)):INDEX($C$1:$C$13701,MIN(13701,ROW()+設定!$B$24))),$C1753&gt;=設定!$B$32,$C1753&gt;=MAX(MIN(INDEX($C$1:$C$13701,MAX(1,ROW()-設定!$B$26)):INDEX($C$1:$C$13701,MAX(1,ROW()-1))),MIN(INDEX($C$1:$C$13701,MIN(13701,ROW()+1)):INDEX($C$1:$C$13701,MIN(13701,ROW()+設定!$B$26))))*10^(設定!$B$27/20)),1,0))</f>
        <v>0</v>
      </c>
      <c r="G1753" s="33" t="n">
        <f aca="false">$G1752+IF($F1753=1,1,0)</f>
        <v>0</v>
      </c>
      <c r="H1753" s="0" t="str">
        <f aca="false">IF($F1753=1,$G1753,"")</f>
        <v/>
      </c>
    </row>
    <row r="1754" customFormat="false" ht="15" hidden="false" customHeight="false" outlineLevel="0" collapsed="false">
      <c r="A1754" s="30" t="n">
        <v>273.75</v>
      </c>
      <c r="B1754" s="31" t="n">
        <v>14.3832</v>
      </c>
      <c r="C1754" s="32" t="n">
        <f aca="false">IF($A1754="","",IF(設定!$B$21="dB",10^($B1754/20),ABS($B1754)))</f>
        <v>5.23793373653484</v>
      </c>
      <c r="D1754" s="32" t="n">
        <f aca="false">IF($A1754="","",$A1754^2)</f>
        <v>74939.0625</v>
      </c>
      <c r="E1754" s="32" t="n">
        <f aca="false">IF($A1754="","",IF($C1754&lt;=0,"",1/$C1754^2))</f>
        <v>0.0364485285276116</v>
      </c>
      <c r="F1754" s="33" t="n">
        <f aca="false">IF(OR(ROW()-設定!$B$30&lt;2,ROW()+設定!$B$30&gt;13701,N($A1754)&lt;=0,N(INDEX($A$2:$A$13701,MIN(13700,MAX(1,ROW()-1+設定!$B$30))))&lt;=0,$A1754&lt;設定!$B$28,$A1754&gt;設定!$B$29),0,IF(AND($C1754&gt;=MAX(INDEX($C$1:$C$13701,MAX(1,ROW()-設定!$B$24)):INDEX($C$1:$C$13701,MAX(1,ROW()-1))),$C1754&gt;MAX(INDEX($C$1:$C$13701,MIN(13701,ROW()+1)):INDEX($C$1:$C$13701,MIN(13701,ROW()+設定!$B$24))),$C1754&gt;=設定!$B$32,$C1754&gt;=MAX(MIN(INDEX($C$1:$C$13701,MAX(1,ROW()-設定!$B$26)):INDEX($C$1:$C$13701,MAX(1,ROW()-1))),MIN(INDEX($C$1:$C$13701,MIN(13701,ROW()+1)):INDEX($C$1:$C$13701,MIN(13701,ROW()+設定!$B$26))))*10^(設定!$B$27/20)),1,0))</f>
        <v>0</v>
      </c>
      <c r="G1754" s="33" t="n">
        <f aca="false">$G1753+IF($F1754=1,1,0)</f>
        <v>0</v>
      </c>
      <c r="H1754" s="0" t="str">
        <f aca="false">IF($F1754=1,$G1754,"")</f>
        <v/>
      </c>
    </row>
    <row r="1755" customFormat="false" ht="15" hidden="false" customHeight="false" outlineLevel="0" collapsed="false">
      <c r="A1755" s="30" t="n">
        <v>273.90625</v>
      </c>
      <c r="B1755" s="31" t="n">
        <v>14.46</v>
      </c>
      <c r="C1755" s="32" t="n">
        <f aca="false">IF($A1755="","",IF(設定!$B$21="dB",10^($B1755/20),ABS($B1755)))</f>
        <v>5.28445251775181</v>
      </c>
      <c r="D1755" s="32" t="n">
        <f aca="false">IF($A1755="","",$A1755^2)</f>
        <v>75024.6337890625</v>
      </c>
      <c r="E1755" s="32" t="n">
        <f aca="false">IF($A1755="","",IF($C1755&lt;=0,"",1/$C1755^2))</f>
        <v>0.0358096437102636</v>
      </c>
      <c r="F1755" s="33" t="n">
        <f aca="false">IF(OR(ROW()-設定!$B$30&lt;2,ROW()+設定!$B$30&gt;13701,N($A1755)&lt;=0,N(INDEX($A$2:$A$13701,MIN(13700,MAX(1,ROW()-1+設定!$B$30))))&lt;=0,$A1755&lt;設定!$B$28,$A1755&gt;設定!$B$29),0,IF(AND($C1755&gt;=MAX(INDEX($C$1:$C$13701,MAX(1,ROW()-設定!$B$24)):INDEX($C$1:$C$13701,MAX(1,ROW()-1))),$C1755&gt;MAX(INDEX($C$1:$C$13701,MIN(13701,ROW()+1)):INDEX($C$1:$C$13701,MIN(13701,ROW()+設定!$B$24))),$C1755&gt;=設定!$B$32,$C1755&gt;=MAX(MIN(INDEX($C$1:$C$13701,MAX(1,ROW()-設定!$B$26)):INDEX($C$1:$C$13701,MAX(1,ROW()-1))),MIN(INDEX($C$1:$C$13701,MIN(13701,ROW()+1)):INDEX($C$1:$C$13701,MIN(13701,ROW()+設定!$B$26))))*10^(設定!$B$27/20)),1,0))</f>
        <v>0</v>
      </c>
      <c r="G1755" s="33" t="n">
        <f aca="false">$G1754+IF($F1755=1,1,0)</f>
        <v>0</v>
      </c>
      <c r="H1755" s="0" t="str">
        <f aca="false">IF($F1755=1,$G1755,"")</f>
        <v/>
      </c>
    </row>
    <row r="1756" customFormat="false" ht="15" hidden="false" customHeight="false" outlineLevel="0" collapsed="false">
      <c r="A1756" s="30" t="n">
        <v>274.0625</v>
      </c>
      <c r="B1756" s="31" t="n">
        <v>14.3353</v>
      </c>
      <c r="C1756" s="32" t="n">
        <f aca="false">IF($A1756="","",IF(設定!$B$21="dB",10^($B1756/20),ABS($B1756)))</f>
        <v>5.20912765028028</v>
      </c>
      <c r="D1756" s="32" t="n">
        <f aca="false">IF($A1756="","",$A1756^2)</f>
        <v>75110.25390625</v>
      </c>
      <c r="E1756" s="32" t="n">
        <f aca="false">IF($A1756="","",IF($C1756&lt;=0,"",1/$C1756^2))</f>
        <v>0.0368527583989569</v>
      </c>
      <c r="F1756" s="33" t="n">
        <f aca="false">IF(OR(ROW()-設定!$B$30&lt;2,ROW()+設定!$B$30&gt;13701,N($A1756)&lt;=0,N(INDEX($A$2:$A$13701,MIN(13700,MAX(1,ROW()-1+設定!$B$30))))&lt;=0,$A1756&lt;設定!$B$28,$A1756&gt;設定!$B$29),0,IF(AND($C1756&gt;=MAX(INDEX($C$1:$C$13701,MAX(1,ROW()-設定!$B$24)):INDEX($C$1:$C$13701,MAX(1,ROW()-1))),$C1756&gt;MAX(INDEX($C$1:$C$13701,MIN(13701,ROW()+1)):INDEX($C$1:$C$13701,MIN(13701,ROW()+設定!$B$24))),$C1756&gt;=設定!$B$32,$C1756&gt;=MAX(MIN(INDEX($C$1:$C$13701,MAX(1,ROW()-設定!$B$26)):INDEX($C$1:$C$13701,MAX(1,ROW()-1))),MIN(INDEX($C$1:$C$13701,MIN(13701,ROW()+1)):INDEX($C$1:$C$13701,MIN(13701,ROW()+設定!$B$26))))*10^(設定!$B$27/20)),1,0))</f>
        <v>0</v>
      </c>
      <c r="G1756" s="33" t="n">
        <f aca="false">$G1755+IF($F1756=1,1,0)</f>
        <v>0</v>
      </c>
      <c r="H1756" s="0" t="str">
        <f aca="false">IF($F1756=1,$G1756,"")</f>
        <v/>
      </c>
    </row>
    <row r="1757" customFormat="false" ht="15" hidden="false" customHeight="false" outlineLevel="0" collapsed="false">
      <c r="A1757" s="30" t="n">
        <v>274.21875</v>
      </c>
      <c r="B1757" s="31" t="n">
        <v>14.3352</v>
      </c>
      <c r="C1757" s="32" t="n">
        <f aca="false">IF($A1757="","",IF(設定!$B$21="dB",10^($B1757/20),ABS($B1757)))</f>
        <v>5.20906767832714</v>
      </c>
      <c r="D1757" s="32" t="n">
        <f aca="false">IF($A1757="","",$A1757^2)</f>
        <v>75195.9228515625</v>
      </c>
      <c r="E1757" s="32" t="n">
        <f aca="false">IF($A1757="","",IF($C1757&lt;=0,"",1/$C1757^2))</f>
        <v>0.0368536069748477</v>
      </c>
      <c r="F1757" s="33" t="n">
        <f aca="false">IF(OR(ROW()-設定!$B$30&lt;2,ROW()+設定!$B$30&gt;13701,N($A1757)&lt;=0,N(INDEX($A$2:$A$13701,MIN(13700,MAX(1,ROW()-1+設定!$B$30))))&lt;=0,$A1757&lt;設定!$B$28,$A1757&gt;設定!$B$29),0,IF(AND($C1757&gt;=MAX(INDEX($C$1:$C$13701,MAX(1,ROW()-設定!$B$24)):INDEX($C$1:$C$13701,MAX(1,ROW()-1))),$C1757&gt;MAX(INDEX($C$1:$C$13701,MIN(13701,ROW()+1)):INDEX($C$1:$C$13701,MIN(13701,ROW()+設定!$B$24))),$C1757&gt;=設定!$B$32,$C1757&gt;=MAX(MIN(INDEX($C$1:$C$13701,MAX(1,ROW()-設定!$B$26)):INDEX($C$1:$C$13701,MAX(1,ROW()-1))),MIN(INDEX($C$1:$C$13701,MIN(13701,ROW()+1)):INDEX($C$1:$C$13701,MIN(13701,ROW()+設定!$B$26))))*10^(設定!$B$27/20)),1,0))</f>
        <v>0</v>
      </c>
      <c r="G1757" s="33" t="n">
        <f aca="false">$G1756+IF($F1757=1,1,0)</f>
        <v>0</v>
      </c>
      <c r="H1757" s="0" t="str">
        <f aca="false">IF($F1757=1,$G1757,"")</f>
        <v/>
      </c>
    </row>
    <row r="1758" customFormat="false" ht="15" hidden="false" customHeight="false" outlineLevel="0" collapsed="false">
      <c r="A1758" s="30" t="n">
        <v>274.375</v>
      </c>
      <c r="B1758" s="31" t="n">
        <v>14.5891</v>
      </c>
      <c r="C1758" s="32" t="n">
        <f aca="false">IF($A1758="","",IF(設定!$B$21="dB",10^($B1758/20),ABS($B1758)))</f>
        <v>5.36358293083476</v>
      </c>
      <c r="D1758" s="32" t="n">
        <f aca="false">IF($A1758="","",$A1758^2)</f>
        <v>75281.640625</v>
      </c>
      <c r="E1758" s="32" t="n">
        <f aca="false">IF($A1758="","",IF($C1758&lt;=0,"",1/$C1758^2))</f>
        <v>0.0347608189748872</v>
      </c>
      <c r="F1758" s="33" t="n">
        <f aca="false">IF(OR(ROW()-設定!$B$30&lt;2,ROW()+設定!$B$30&gt;13701,N($A1758)&lt;=0,N(INDEX($A$2:$A$13701,MIN(13700,MAX(1,ROW()-1+設定!$B$30))))&lt;=0,$A1758&lt;設定!$B$28,$A1758&gt;設定!$B$29),0,IF(AND($C1758&gt;=MAX(INDEX($C$1:$C$13701,MAX(1,ROW()-設定!$B$24)):INDEX($C$1:$C$13701,MAX(1,ROW()-1))),$C1758&gt;MAX(INDEX($C$1:$C$13701,MIN(13701,ROW()+1)):INDEX($C$1:$C$13701,MIN(13701,ROW()+設定!$B$24))),$C1758&gt;=設定!$B$32,$C1758&gt;=MAX(MIN(INDEX($C$1:$C$13701,MAX(1,ROW()-設定!$B$26)):INDEX($C$1:$C$13701,MAX(1,ROW()-1))),MIN(INDEX($C$1:$C$13701,MIN(13701,ROW()+1)):INDEX($C$1:$C$13701,MIN(13701,ROW()+設定!$B$26))))*10^(設定!$B$27/20)),1,0))</f>
        <v>0</v>
      </c>
      <c r="G1758" s="33" t="n">
        <f aca="false">$G1757+IF($F1758=1,1,0)</f>
        <v>0</v>
      </c>
      <c r="H1758" s="0" t="str">
        <f aca="false">IF($F1758=1,$G1758,"")</f>
        <v/>
      </c>
    </row>
    <row r="1759" customFormat="false" ht="15" hidden="false" customHeight="false" outlineLevel="0" collapsed="false">
      <c r="A1759" s="30" t="n">
        <v>274.53125</v>
      </c>
      <c r="B1759" s="31" t="n">
        <v>14.4206</v>
      </c>
      <c r="C1759" s="32" t="n">
        <f aca="false">IF($A1759="","",IF(設定!$B$21="dB",10^($B1759/20),ABS($B1759)))</f>
        <v>5.26053603631223</v>
      </c>
      <c r="D1759" s="32" t="n">
        <f aca="false">IF($A1759="","",$A1759^2)</f>
        <v>75367.4072265625</v>
      </c>
      <c r="E1759" s="32" t="n">
        <f aca="false">IF($A1759="","",IF($C1759&lt;=0,"",1/$C1759^2))</f>
        <v>0.0361359935470809</v>
      </c>
      <c r="F1759" s="33" t="n">
        <f aca="false">IF(OR(ROW()-設定!$B$30&lt;2,ROW()+設定!$B$30&gt;13701,N($A1759)&lt;=0,N(INDEX($A$2:$A$13701,MIN(13700,MAX(1,ROW()-1+設定!$B$30))))&lt;=0,$A1759&lt;設定!$B$28,$A1759&gt;設定!$B$29),0,IF(AND($C1759&gt;=MAX(INDEX($C$1:$C$13701,MAX(1,ROW()-設定!$B$24)):INDEX($C$1:$C$13701,MAX(1,ROW()-1))),$C1759&gt;MAX(INDEX($C$1:$C$13701,MIN(13701,ROW()+1)):INDEX($C$1:$C$13701,MIN(13701,ROW()+設定!$B$24))),$C1759&gt;=設定!$B$32,$C1759&gt;=MAX(MIN(INDEX($C$1:$C$13701,MAX(1,ROW()-設定!$B$26)):INDEX($C$1:$C$13701,MAX(1,ROW()-1))),MIN(INDEX($C$1:$C$13701,MIN(13701,ROW()+1)):INDEX($C$1:$C$13701,MIN(13701,ROW()+設定!$B$26))))*10^(設定!$B$27/20)),1,0))</f>
        <v>0</v>
      </c>
      <c r="G1759" s="33" t="n">
        <f aca="false">$G1758+IF($F1759=1,1,0)</f>
        <v>0</v>
      </c>
      <c r="H1759" s="0" t="str">
        <f aca="false">IF($F1759=1,$G1759,"")</f>
        <v/>
      </c>
    </row>
    <row r="1760" customFormat="false" ht="15" hidden="false" customHeight="false" outlineLevel="0" collapsed="false">
      <c r="A1760" s="30" t="n">
        <v>274.6875</v>
      </c>
      <c r="B1760" s="31" t="n">
        <v>14.7289</v>
      </c>
      <c r="C1760" s="32" t="n">
        <f aca="false">IF($A1760="","",IF(設定!$B$21="dB",10^($B1760/20),ABS($B1760)))</f>
        <v>5.45060863621753</v>
      </c>
      <c r="D1760" s="32" t="n">
        <f aca="false">IF($A1760="","",$A1760^2)</f>
        <v>75453.22265625</v>
      </c>
      <c r="E1760" s="32" t="n">
        <f aca="false">IF($A1760="","",IF($C1760&lt;=0,"",1/$C1760^2))</f>
        <v>0.0336596813288069</v>
      </c>
      <c r="F1760" s="33" t="n">
        <f aca="false">IF(OR(ROW()-設定!$B$30&lt;2,ROW()+設定!$B$30&gt;13701,N($A1760)&lt;=0,N(INDEX($A$2:$A$13701,MIN(13700,MAX(1,ROW()-1+設定!$B$30))))&lt;=0,$A1760&lt;設定!$B$28,$A1760&gt;設定!$B$29),0,IF(AND($C1760&gt;=MAX(INDEX($C$1:$C$13701,MAX(1,ROW()-設定!$B$24)):INDEX($C$1:$C$13701,MAX(1,ROW()-1))),$C1760&gt;MAX(INDEX($C$1:$C$13701,MIN(13701,ROW()+1)):INDEX($C$1:$C$13701,MIN(13701,ROW()+設定!$B$24))),$C1760&gt;=設定!$B$32,$C1760&gt;=MAX(MIN(INDEX($C$1:$C$13701,MAX(1,ROW()-設定!$B$26)):INDEX($C$1:$C$13701,MAX(1,ROW()-1))),MIN(INDEX($C$1:$C$13701,MIN(13701,ROW()+1)):INDEX($C$1:$C$13701,MIN(13701,ROW()+設定!$B$26))))*10^(設定!$B$27/20)),1,0))</f>
        <v>0</v>
      </c>
      <c r="G1760" s="33" t="n">
        <f aca="false">$G1759+IF($F1760=1,1,0)</f>
        <v>0</v>
      </c>
      <c r="H1760" s="0" t="str">
        <f aca="false">IF($F1760=1,$G1760,"")</f>
        <v/>
      </c>
    </row>
    <row r="1761" customFormat="false" ht="15" hidden="false" customHeight="false" outlineLevel="0" collapsed="false">
      <c r="A1761" s="30" t="n">
        <v>274.84375</v>
      </c>
      <c r="B1761" s="31" t="n">
        <v>14.5053</v>
      </c>
      <c r="C1761" s="32" t="n">
        <f aca="false">IF($A1761="","",IF(設定!$B$21="dB",10^($B1761/20),ABS($B1761)))</f>
        <v>5.31208480833038</v>
      </c>
      <c r="D1761" s="32" t="n">
        <f aca="false">IF($A1761="","",$A1761^2)</f>
        <v>75539.0869140625</v>
      </c>
      <c r="E1761" s="32" t="n">
        <f aca="false">IF($A1761="","",IF($C1761&lt;=0,"",1/$C1761^2))</f>
        <v>0.0354380649687436</v>
      </c>
      <c r="F1761" s="33" t="n">
        <f aca="false">IF(OR(ROW()-設定!$B$30&lt;2,ROW()+設定!$B$30&gt;13701,N($A1761)&lt;=0,N(INDEX($A$2:$A$13701,MIN(13700,MAX(1,ROW()-1+設定!$B$30))))&lt;=0,$A1761&lt;設定!$B$28,$A1761&gt;設定!$B$29),0,IF(AND($C1761&gt;=MAX(INDEX($C$1:$C$13701,MAX(1,ROW()-設定!$B$24)):INDEX($C$1:$C$13701,MAX(1,ROW()-1))),$C1761&gt;MAX(INDEX($C$1:$C$13701,MIN(13701,ROW()+1)):INDEX($C$1:$C$13701,MIN(13701,ROW()+設定!$B$24))),$C1761&gt;=設定!$B$32,$C1761&gt;=MAX(MIN(INDEX($C$1:$C$13701,MAX(1,ROW()-設定!$B$26)):INDEX($C$1:$C$13701,MAX(1,ROW()-1))),MIN(INDEX($C$1:$C$13701,MIN(13701,ROW()+1)):INDEX($C$1:$C$13701,MIN(13701,ROW()+設定!$B$26))))*10^(設定!$B$27/20)),1,0))</f>
        <v>0</v>
      </c>
      <c r="G1761" s="33" t="n">
        <f aca="false">$G1760+IF($F1761=1,1,0)</f>
        <v>0</v>
      </c>
      <c r="H1761" s="0" t="str">
        <f aca="false">IF($F1761=1,$G1761,"")</f>
        <v/>
      </c>
    </row>
    <row r="1762" customFormat="false" ht="15" hidden="false" customHeight="false" outlineLevel="0" collapsed="false">
      <c r="A1762" s="30" t="n">
        <v>275</v>
      </c>
      <c r="B1762" s="31" t="n">
        <v>14.4339</v>
      </c>
      <c r="C1762" s="32" t="n">
        <f aca="false">IF($A1762="","",IF(設定!$B$21="dB",10^($B1762/20),ABS($B1762)))</f>
        <v>5.26859723965721</v>
      </c>
      <c r="D1762" s="32" t="n">
        <f aca="false">IF($A1762="","",$A1762^2)</f>
        <v>75625</v>
      </c>
      <c r="E1762" s="32" t="n">
        <f aca="false">IF($A1762="","",IF($C1762&lt;=0,"",1/$C1762^2))</f>
        <v>0.0360254985793586</v>
      </c>
      <c r="F1762" s="33" t="n">
        <f aca="false">IF(OR(ROW()-設定!$B$30&lt;2,ROW()+設定!$B$30&gt;13701,N($A1762)&lt;=0,N(INDEX($A$2:$A$13701,MIN(13700,MAX(1,ROW()-1+設定!$B$30))))&lt;=0,$A1762&lt;設定!$B$28,$A1762&gt;設定!$B$29),0,IF(AND($C1762&gt;=MAX(INDEX($C$1:$C$13701,MAX(1,ROW()-設定!$B$24)):INDEX($C$1:$C$13701,MAX(1,ROW()-1))),$C1762&gt;MAX(INDEX($C$1:$C$13701,MIN(13701,ROW()+1)):INDEX($C$1:$C$13701,MIN(13701,ROW()+設定!$B$24))),$C1762&gt;=設定!$B$32,$C1762&gt;=MAX(MIN(INDEX($C$1:$C$13701,MAX(1,ROW()-設定!$B$26)):INDEX($C$1:$C$13701,MAX(1,ROW()-1))),MIN(INDEX($C$1:$C$13701,MIN(13701,ROW()+1)):INDEX($C$1:$C$13701,MIN(13701,ROW()+設定!$B$26))))*10^(設定!$B$27/20)),1,0))</f>
        <v>0</v>
      </c>
      <c r="G1762" s="33" t="n">
        <f aca="false">$G1761+IF($F1762=1,1,0)</f>
        <v>0</v>
      </c>
      <c r="H1762" s="0" t="str">
        <f aca="false">IF($F1762=1,$G1762,"")</f>
        <v/>
      </c>
    </row>
    <row r="1763" customFormat="false" ht="15" hidden="false" customHeight="false" outlineLevel="0" collapsed="false">
      <c r="A1763" s="30" t="n">
        <v>275.15625</v>
      </c>
      <c r="B1763" s="31" t="n">
        <v>14.5871</v>
      </c>
      <c r="C1763" s="32" t="n">
        <f aca="false">IF($A1763="","",IF(設定!$B$21="dB",10^($B1763/20),ABS($B1763)))</f>
        <v>5.36234806239955</v>
      </c>
      <c r="D1763" s="32" t="n">
        <f aca="false">IF($A1763="","",$A1763^2)</f>
        <v>75710.9619140625</v>
      </c>
      <c r="E1763" s="32" t="n">
        <f aca="false">IF($A1763="","",IF($C1763&lt;=0,"",1/$C1763^2))</f>
        <v>0.0347768306101379</v>
      </c>
      <c r="F1763" s="33" t="n">
        <f aca="false">IF(OR(ROW()-設定!$B$30&lt;2,ROW()+設定!$B$30&gt;13701,N($A1763)&lt;=0,N(INDEX($A$2:$A$13701,MIN(13700,MAX(1,ROW()-1+設定!$B$30))))&lt;=0,$A1763&lt;設定!$B$28,$A1763&gt;設定!$B$29),0,IF(AND($C1763&gt;=MAX(INDEX($C$1:$C$13701,MAX(1,ROW()-設定!$B$24)):INDEX($C$1:$C$13701,MAX(1,ROW()-1))),$C1763&gt;MAX(INDEX($C$1:$C$13701,MIN(13701,ROW()+1)):INDEX($C$1:$C$13701,MIN(13701,ROW()+設定!$B$24))),$C1763&gt;=設定!$B$32,$C1763&gt;=MAX(MIN(INDEX($C$1:$C$13701,MAX(1,ROW()-設定!$B$26)):INDEX($C$1:$C$13701,MAX(1,ROW()-1))),MIN(INDEX($C$1:$C$13701,MIN(13701,ROW()+1)):INDEX($C$1:$C$13701,MIN(13701,ROW()+設定!$B$26))))*10^(設定!$B$27/20)),1,0))</f>
        <v>0</v>
      </c>
      <c r="G1763" s="33" t="n">
        <f aca="false">$G1762+IF($F1763=1,1,0)</f>
        <v>0</v>
      </c>
      <c r="H1763" s="0" t="str">
        <f aca="false">IF($F1763=1,$G1763,"")</f>
        <v/>
      </c>
    </row>
    <row r="1764" customFormat="false" ht="15" hidden="false" customHeight="false" outlineLevel="0" collapsed="false">
      <c r="A1764" s="30" t="n">
        <v>275.3125</v>
      </c>
      <c r="B1764" s="31" t="n">
        <v>14.6933</v>
      </c>
      <c r="C1764" s="32" t="n">
        <f aca="false">IF($A1764="","",IF(設定!$B$21="dB",10^($B1764/20),ABS($B1764)))</f>
        <v>5.42831448230813</v>
      </c>
      <c r="D1764" s="32" t="n">
        <f aca="false">IF($A1764="","",$A1764^2)</f>
        <v>75796.97265625</v>
      </c>
      <c r="E1764" s="32" t="n">
        <f aca="false">IF($A1764="","",IF($C1764&lt;=0,"",1/$C1764^2))</f>
        <v>0.0339367305301783</v>
      </c>
      <c r="F1764" s="33" t="n">
        <f aca="false">IF(OR(ROW()-設定!$B$30&lt;2,ROW()+設定!$B$30&gt;13701,N($A1764)&lt;=0,N(INDEX($A$2:$A$13701,MIN(13700,MAX(1,ROW()-1+設定!$B$30))))&lt;=0,$A1764&lt;設定!$B$28,$A1764&gt;設定!$B$29),0,IF(AND($C1764&gt;=MAX(INDEX($C$1:$C$13701,MAX(1,ROW()-設定!$B$24)):INDEX($C$1:$C$13701,MAX(1,ROW()-1))),$C1764&gt;MAX(INDEX($C$1:$C$13701,MIN(13701,ROW()+1)):INDEX($C$1:$C$13701,MIN(13701,ROW()+設定!$B$24))),$C1764&gt;=設定!$B$32,$C1764&gt;=MAX(MIN(INDEX($C$1:$C$13701,MAX(1,ROW()-設定!$B$26)):INDEX($C$1:$C$13701,MAX(1,ROW()-1))),MIN(INDEX($C$1:$C$13701,MIN(13701,ROW()+1)):INDEX($C$1:$C$13701,MIN(13701,ROW()+設定!$B$26))))*10^(設定!$B$27/20)),1,0))</f>
        <v>0</v>
      </c>
      <c r="G1764" s="33" t="n">
        <f aca="false">$G1763+IF($F1764=1,1,0)</f>
        <v>0</v>
      </c>
      <c r="H1764" s="0" t="str">
        <f aca="false">IF($F1764=1,$G1764,"")</f>
        <v/>
      </c>
    </row>
    <row r="1765" customFormat="false" ht="15" hidden="false" customHeight="false" outlineLevel="0" collapsed="false">
      <c r="A1765" s="30" t="n">
        <v>275.46875</v>
      </c>
      <c r="B1765" s="31" t="n">
        <v>14.5623</v>
      </c>
      <c r="C1765" s="32" t="n">
        <f aca="false">IF($A1765="","",IF(設定!$B$21="dB",10^($B1765/20),ABS($B1765)))</f>
        <v>5.34705929331209</v>
      </c>
      <c r="D1765" s="32" t="n">
        <f aca="false">IF($A1765="","",$A1765^2)</f>
        <v>75883.0322265625</v>
      </c>
      <c r="E1765" s="32" t="n">
        <f aca="false">IF($A1765="","",IF($C1765&lt;=0,"",1/$C1765^2))</f>
        <v>0.0349759887033585</v>
      </c>
      <c r="F1765" s="33" t="n">
        <f aca="false">IF(OR(ROW()-設定!$B$30&lt;2,ROW()+設定!$B$30&gt;13701,N($A1765)&lt;=0,N(INDEX($A$2:$A$13701,MIN(13700,MAX(1,ROW()-1+設定!$B$30))))&lt;=0,$A1765&lt;設定!$B$28,$A1765&gt;設定!$B$29),0,IF(AND($C1765&gt;=MAX(INDEX($C$1:$C$13701,MAX(1,ROW()-設定!$B$24)):INDEX($C$1:$C$13701,MAX(1,ROW()-1))),$C1765&gt;MAX(INDEX($C$1:$C$13701,MIN(13701,ROW()+1)):INDEX($C$1:$C$13701,MIN(13701,ROW()+設定!$B$24))),$C1765&gt;=設定!$B$32,$C1765&gt;=MAX(MIN(INDEX($C$1:$C$13701,MAX(1,ROW()-設定!$B$26)):INDEX($C$1:$C$13701,MAX(1,ROW()-1))),MIN(INDEX($C$1:$C$13701,MIN(13701,ROW()+1)):INDEX($C$1:$C$13701,MIN(13701,ROW()+設定!$B$26))))*10^(設定!$B$27/20)),1,0))</f>
        <v>0</v>
      </c>
      <c r="G1765" s="33" t="n">
        <f aca="false">$G1764+IF($F1765=1,1,0)</f>
        <v>0</v>
      </c>
      <c r="H1765" s="0" t="str">
        <f aca="false">IF($F1765=1,$G1765,"")</f>
        <v/>
      </c>
    </row>
    <row r="1766" customFormat="false" ht="15" hidden="false" customHeight="false" outlineLevel="0" collapsed="false">
      <c r="A1766" s="30" t="n">
        <v>275.625</v>
      </c>
      <c r="B1766" s="31" t="n">
        <v>14.3865</v>
      </c>
      <c r="C1766" s="32" t="n">
        <f aca="false">IF($A1766="","",IF(設定!$B$21="dB",10^($B1766/20),ABS($B1766)))</f>
        <v>5.23992414465841</v>
      </c>
      <c r="D1766" s="32" t="n">
        <f aca="false">IF($A1766="","",$A1766^2)</f>
        <v>75969.140625</v>
      </c>
      <c r="E1766" s="32" t="n">
        <f aca="false">IF($A1766="","",IF($C1766&lt;=0,"",1/$C1766^2))</f>
        <v>0.0364208435205244</v>
      </c>
      <c r="F1766" s="33" t="n">
        <f aca="false">IF(OR(ROW()-設定!$B$30&lt;2,ROW()+設定!$B$30&gt;13701,N($A1766)&lt;=0,N(INDEX($A$2:$A$13701,MIN(13700,MAX(1,ROW()-1+設定!$B$30))))&lt;=0,$A1766&lt;設定!$B$28,$A1766&gt;設定!$B$29),0,IF(AND($C1766&gt;=MAX(INDEX($C$1:$C$13701,MAX(1,ROW()-設定!$B$24)):INDEX($C$1:$C$13701,MAX(1,ROW()-1))),$C1766&gt;MAX(INDEX($C$1:$C$13701,MIN(13701,ROW()+1)):INDEX($C$1:$C$13701,MIN(13701,ROW()+設定!$B$24))),$C1766&gt;=設定!$B$32,$C1766&gt;=MAX(MIN(INDEX($C$1:$C$13701,MAX(1,ROW()-設定!$B$26)):INDEX($C$1:$C$13701,MAX(1,ROW()-1))),MIN(INDEX($C$1:$C$13701,MIN(13701,ROW()+1)):INDEX($C$1:$C$13701,MIN(13701,ROW()+設定!$B$26))))*10^(設定!$B$27/20)),1,0))</f>
        <v>0</v>
      </c>
      <c r="G1766" s="33" t="n">
        <f aca="false">$G1765+IF($F1766=1,1,0)</f>
        <v>0</v>
      </c>
      <c r="H1766" s="0" t="str">
        <f aca="false">IF($F1766=1,$G1766,"")</f>
        <v/>
      </c>
    </row>
    <row r="1767" customFormat="false" ht="15" hidden="false" customHeight="false" outlineLevel="0" collapsed="false">
      <c r="A1767" s="30" t="n">
        <v>275.78125</v>
      </c>
      <c r="B1767" s="31" t="n">
        <v>14.5564</v>
      </c>
      <c r="C1767" s="32" t="n">
        <f aca="false">IF($A1767="","",IF(設定!$B$21="dB",10^($B1767/20),ABS($B1767)))</f>
        <v>5.34342846918228</v>
      </c>
      <c r="D1767" s="32" t="n">
        <f aca="false">IF($A1767="","",$A1767^2)</f>
        <v>76055.2978515625</v>
      </c>
      <c r="E1767" s="32" t="n">
        <f aca="false">IF($A1767="","",IF($C1767&lt;=0,"",1/$C1767^2))</f>
        <v>0.0350235367558782</v>
      </c>
      <c r="F1767" s="33" t="n">
        <f aca="false">IF(OR(ROW()-設定!$B$30&lt;2,ROW()+設定!$B$30&gt;13701,N($A1767)&lt;=0,N(INDEX($A$2:$A$13701,MIN(13700,MAX(1,ROW()-1+設定!$B$30))))&lt;=0,$A1767&lt;設定!$B$28,$A1767&gt;設定!$B$29),0,IF(AND($C1767&gt;=MAX(INDEX($C$1:$C$13701,MAX(1,ROW()-設定!$B$24)):INDEX($C$1:$C$13701,MAX(1,ROW()-1))),$C1767&gt;MAX(INDEX($C$1:$C$13701,MIN(13701,ROW()+1)):INDEX($C$1:$C$13701,MIN(13701,ROW()+設定!$B$24))),$C1767&gt;=設定!$B$32,$C1767&gt;=MAX(MIN(INDEX($C$1:$C$13701,MAX(1,ROW()-設定!$B$26)):INDEX($C$1:$C$13701,MAX(1,ROW()-1))),MIN(INDEX($C$1:$C$13701,MIN(13701,ROW()+1)):INDEX($C$1:$C$13701,MIN(13701,ROW()+設定!$B$26))))*10^(設定!$B$27/20)),1,0))</f>
        <v>0</v>
      </c>
      <c r="G1767" s="33" t="n">
        <f aca="false">$G1766+IF($F1767=1,1,0)</f>
        <v>0</v>
      </c>
      <c r="H1767" s="0" t="str">
        <f aca="false">IF($F1767=1,$G1767,"")</f>
        <v/>
      </c>
    </row>
    <row r="1768" customFormat="false" ht="15" hidden="false" customHeight="false" outlineLevel="0" collapsed="false">
      <c r="A1768" s="30" t="n">
        <v>275.9375</v>
      </c>
      <c r="B1768" s="31" t="n">
        <v>14.664</v>
      </c>
      <c r="C1768" s="32" t="n">
        <f aca="false">IF($A1768="","",IF(設定!$B$21="dB",10^($B1768/20),ABS($B1768)))</f>
        <v>5.41003406863468</v>
      </c>
      <c r="D1768" s="32" t="n">
        <f aca="false">IF($A1768="","",$A1768^2)</f>
        <v>76141.50390625</v>
      </c>
      <c r="E1768" s="32" t="n">
        <f aca="false">IF($A1768="","",IF($C1768&lt;=0,"",1/$C1768^2))</f>
        <v>0.0341664612813823</v>
      </c>
      <c r="F1768" s="33" t="n">
        <f aca="false">IF(OR(ROW()-設定!$B$30&lt;2,ROW()+設定!$B$30&gt;13701,N($A1768)&lt;=0,N(INDEX($A$2:$A$13701,MIN(13700,MAX(1,ROW()-1+設定!$B$30))))&lt;=0,$A1768&lt;設定!$B$28,$A1768&gt;設定!$B$29),0,IF(AND($C1768&gt;=MAX(INDEX($C$1:$C$13701,MAX(1,ROW()-設定!$B$24)):INDEX($C$1:$C$13701,MAX(1,ROW()-1))),$C1768&gt;MAX(INDEX($C$1:$C$13701,MIN(13701,ROW()+1)):INDEX($C$1:$C$13701,MIN(13701,ROW()+設定!$B$24))),$C1768&gt;=設定!$B$32,$C1768&gt;=MAX(MIN(INDEX($C$1:$C$13701,MAX(1,ROW()-設定!$B$26)):INDEX($C$1:$C$13701,MAX(1,ROW()-1))),MIN(INDEX($C$1:$C$13701,MIN(13701,ROW()+1)):INDEX($C$1:$C$13701,MIN(13701,ROW()+設定!$B$26))))*10^(設定!$B$27/20)),1,0))</f>
        <v>0</v>
      </c>
      <c r="G1768" s="33" t="n">
        <f aca="false">$G1767+IF($F1768=1,1,0)</f>
        <v>0</v>
      </c>
      <c r="H1768" s="0" t="str">
        <f aca="false">IF($F1768=1,$G1768,"")</f>
        <v/>
      </c>
    </row>
    <row r="1769" customFormat="false" ht="15" hidden="false" customHeight="false" outlineLevel="0" collapsed="false">
      <c r="A1769" s="30" t="n">
        <v>276.09375</v>
      </c>
      <c r="B1769" s="31" t="n">
        <v>14.473</v>
      </c>
      <c r="C1769" s="32" t="n">
        <f aca="false">IF($A1769="","",IF(設定!$B$21="dB",10^($B1769/20),ABS($B1769)))</f>
        <v>5.29236757546462</v>
      </c>
      <c r="D1769" s="32" t="n">
        <f aca="false">IF($A1769="","",$A1769^2)</f>
        <v>76227.7587890625</v>
      </c>
      <c r="E1769" s="32" t="n">
        <f aca="false">IF($A1769="","",IF($C1769&lt;=0,"",1/$C1769^2))</f>
        <v>0.0357026128039015</v>
      </c>
      <c r="F1769" s="33" t="n">
        <f aca="false">IF(OR(ROW()-設定!$B$30&lt;2,ROW()+設定!$B$30&gt;13701,N($A1769)&lt;=0,N(INDEX($A$2:$A$13701,MIN(13700,MAX(1,ROW()-1+設定!$B$30))))&lt;=0,$A1769&lt;設定!$B$28,$A1769&gt;設定!$B$29),0,IF(AND($C1769&gt;=MAX(INDEX($C$1:$C$13701,MAX(1,ROW()-設定!$B$24)):INDEX($C$1:$C$13701,MAX(1,ROW()-1))),$C1769&gt;MAX(INDEX($C$1:$C$13701,MIN(13701,ROW()+1)):INDEX($C$1:$C$13701,MIN(13701,ROW()+設定!$B$24))),$C1769&gt;=設定!$B$32,$C1769&gt;=MAX(MIN(INDEX($C$1:$C$13701,MAX(1,ROW()-設定!$B$26)):INDEX($C$1:$C$13701,MAX(1,ROW()-1))),MIN(INDEX($C$1:$C$13701,MIN(13701,ROW()+1)):INDEX($C$1:$C$13701,MIN(13701,ROW()+設定!$B$26))))*10^(設定!$B$27/20)),1,0))</f>
        <v>0</v>
      </c>
      <c r="G1769" s="33" t="n">
        <f aca="false">$G1768+IF($F1769=1,1,0)</f>
        <v>0</v>
      </c>
      <c r="H1769" s="0" t="str">
        <f aca="false">IF($F1769=1,$G1769,"")</f>
        <v/>
      </c>
    </row>
    <row r="1770" customFormat="false" ht="15" hidden="false" customHeight="false" outlineLevel="0" collapsed="false">
      <c r="A1770" s="30" t="n">
        <v>276.25</v>
      </c>
      <c r="B1770" s="31" t="n">
        <v>14.447</v>
      </c>
      <c r="C1770" s="32" t="n">
        <f aca="false">IF($A1770="","",IF(設定!$B$21="dB",10^($B1770/20),ABS($B1770)))</f>
        <v>5.27654929748938</v>
      </c>
      <c r="D1770" s="32" t="n">
        <f aca="false">IF($A1770="","",$A1770^2)</f>
        <v>76314.0625</v>
      </c>
      <c r="E1770" s="32" t="n">
        <f aca="false">IF($A1770="","",IF($C1770&lt;=0,"",1/$C1770^2))</f>
        <v>0.0359169954787144</v>
      </c>
      <c r="F1770" s="33" t="n">
        <f aca="false">IF(OR(ROW()-設定!$B$30&lt;2,ROW()+設定!$B$30&gt;13701,N($A1770)&lt;=0,N(INDEX($A$2:$A$13701,MIN(13700,MAX(1,ROW()-1+設定!$B$30))))&lt;=0,$A1770&lt;設定!$B$28,$A1770&gt;設定!$B$29),0,IF(AND($C1770&gt;=MAX(INDEX($C$1:$C$13701,MAX(1,ROW()-設定!$B$24)):INDEX($C$1:$C$13701,MAX(1,ROW()-1))),$C1770&gt;MAX(INDEX($C$1:$C$13701,MIN(13701,ROW()+1)):INDEX($C$1:$C$13701,MIN(13701,ROW()+設定!$B$24))),$C1770&gt;=設定!$B$32,$C1770&gt;=MAX(MIN(INDEX($C$1:$C$13701,MAX(1,ROW()-設定!$B$26)):INDEX($C$1:$C$13701,MAX(1,ROW()-1))),MIN(INDEX($C$1:$C$13701,MIN(13701,ROW()+1)):INDEX($C$1:$C$13701,MIN(13701,ROW()+設定!$B$26))))*10^(設定!$B$27/20)),1,0))</f>
        <v>0</v>
      </c>
      <c r="G1770" s="33" t="n">
        <f aca="false">$G1769+IF($F1770=1,1,0)</f>
        <v>0</v>
      </c>
      <c r="H1770" s="0" t="str">
        <f aca="false">IF($F1770=1,$G1770,"")</f>
        <v/>
      </c>
    </row>
    <row r="1771" customFormat="false" ht="15" hidden="false" customHeight="false" outlineLevel="0" collapsed="false">
      <c r="A1771" s="30" t="n">
        <v>276.40625</v>
      </c>
      <c r="B1771" s="31" t="n">
        <v>14.6366</v>
      </c>
      <c r="C1771" s="32" t="n">
        <f aca="false">IF($A1771="","",IF(設定!$B$21="dB",10^($B1771/20),ABS($B1771)))</f>
        <v>5.39299478093078</v>
      </c>
      <c r="D1771" s="32" t="n">
        <f aca="false">IF($A1771="","",$A1771^2)</f>
        <v>76400.4150390625</v>
      </c>
      <c r="E1771" s="32" t="n">
        <f aca="false">IF($A1771="","",IF($C1771&lt;=0,"",1/$C1771^2))</f>
        <v>0.0343827017489789</v>
      </c>
      <c r="F1771" s="33" t="n">
        <f aca="false">IF(OR(ROW()-設定!$B$30&lt;2,ROW()+設定!$B$30&gt;13701,N($A1771)&lt;=0,N(INDEX($A$2:$A$13701,MIN(13700,MAX(1,ROW()-1+設定!$B$30))))&lt;=0,$A1771&lt;設定!$B$28,$A1771&gt;設定!$B$29),0,IF(AND($C1771&gt;=MAX(INDEX($C$1:$C$13701,MAX(1,ROW()-設定!$B$24)):INDEX($C$1:$C$13701,MAX(1,ROW()-1))),$C1771&gt;MAX(INDEX($C$1:$C$13701,MIN(13701,ROW()+1)):INDEX($C$1:$C$13701,MIN(13701,ROW()+設定!$B$24))),$C1771&gt;=設定!$B$32,$C1771&gt;=MAX(MIN(INDEX($C$1:$C$13701,MAX(1,ROW()-設定!$B$26)):INDEX($C$1:$C$13701,MAX(1,ROW()-1))),MIN(INDEX($C$1:$C$13701,MIN(13701,ROW()+1)):INDEX($C$1:$C$13701,MIN(13701,ROW()+設定!$B$26))))*10^(設定!$B$27/20)),1,0))</f>
        <v>0</v>
      </c>
      <c r="G1771" s="33" t="n">
        <f aca="false">$G1770+IF($F1771=1,1,0)</f>
        <v>0</v>
      </c>
      <c r="H1771" s="0" t="str">
        <f aca="false">IF($F1771=1,$G1771,"")</f>
        <v/>
      </c>
    </row>
    <row r="1772" customFormat="false" ht="15" hidden="false" customHeight="false" outlineLevel="0" collapsed="false">
      <c r="A1772" s="30" t="n">
        <v>276.5625</v>
      </c>
      <c r="B1772" s="31" t="n">
        <v>14.5493</v>
      </c>
      <c r="C1772" s="32" t="n">
        <f aca="false">IF($A1772="","",IF(設定!$B$21="dB",10^($B1772/20),ABS($B1772)))</f>
        <v>5.33906244080763</v>
      </c>
      <c r="D1772" s="32" t="n">
        <f aca="false">IF($A1772="","",$A1772^2)</f>
        <v>76486.81640625</v>
      </c>
      <c r="E1772" s="32" t="n">
        <f aca="false">IF($A1772="","",IF($C1772&lt;=0,"",1/$C1772^2))</f>
        <v>0.0350808413031498</v>
      </c>
      <c r="F1772" s="33" t="n">
        <f aca="false">IF(OR(ROW()-設定!$B$30&lt;2,ROW()+設定!$B$30&gt;13701,N($A1772)&lt;=0,N(INDEX($A$2:$A$13701,MIN(13700,MAX(1,ROW()-1+設定!$B$30))))&lt;=0,$A1772&lt;設定!$B$28,$A1772&gt;設定!$B$29),0,IF(AND($C1772&gt;=MAX(INDEX($C$1:$C$13701,MAX(1,ROW()-設定!$B$24)):INDEX($C$1:$C$13701,MAX(1,ROW()-1))),$C1772&gt;MAX(INDEX($C$1:$C$13701,MIN(13701,ROW()+1)):INDEX($C$1:$C$13701,MIN(13701,ROW()+設定!$B$24))),$C1772&gt;=設定!$B$32,$C1772&gt;=MAX(MIN(INDEX($C$1:$C$13701,MAX(1,ROW()-設定!$B$26)):INDEX($C$1:$C$13701,MAX(1,ROW()-1))),MIN(INDEX($C$1:$C$13701,MIN(13701,ROW()+1)):INDEX($C$1:$C$13701,MIN(13701,ROW()+設定!$B$26))))*10^(設定!$B$27/20)),1,0))</f>
        <v>0</v>
      </c>
      <c r="G1772" s="33" t="n">
        <f aca="false">$G1771+IF($F1772=1,1,0)</f>
        <v>0</v>
      </c>
      <c r="H1772" s="0" t="str">
        <f aca="false">IF($F1772=1,$G1772,"")</f>
        <v/>
      </c>
    </row>
    <row r="1773" customFormat="false" ht="15" hidden="false" customHeight="false" outlineLevel="0" collapsed="false">
      <c r="A1773" s="30" t="n">
        <v>276.71875</v>
      </c>
      <c r="B1773" s="31" t="n">
        <v>14.4225</v>
      </c>
      <c r="C1773" s="32" t="n">
        <f aca="false">IF($A1773="","",IF(設定!$B$21="dB",10^($B1773/20),ABS($B1773)))</f>
        <v>5.26168688120531</v>
      </c>
      <c r="D1773" s="32" t="n">
        <f aca="false">IF($A1773="","",$A1773^2)</f>
        <v>76573.2666015625</v>
      </c>
      <c r="E1773" s="32" t="n">
        <f aca="false">IF($A1773="","",IF($C1773&lt;=0,"",1/$C1773^2))</f>
        <v>0.0361201878267527</v>
      </c>
      <c r="F1773" s="33" t="n">
        <f aca="false">IF(OR(ROW()-設定!$B$30&lt;2,ROW()+設定!$B$30&gt;13701,N($A1773)&lt;=0,N(INDEX($A$2:$A$13701,MIN(13700,MAX(1,ROW()-1+設定!$B$30))))&lt;=0,$A1773&lt;設定!$B$28,$A1773&gt;設定!$B$29),0,IF(AND($C1773&gt;=MAX(INDEX($C$1:$C$13701,MAX(1,ROW()-設定!$B$24)):INDEX($C$1:$C$13701,MAX(1,ROW()-1))),$C1773&gt;MAX(INDEX($C$1:$C$13701,MIN(13701,ROW()+1)):INDEX($C$1:$C$13701,MIN(13701,ROW()+設定!$B$24))),$C1773&gt;=設定!$B$32,$C1773&gt;=MAX(MIN(INDEX($C$1:$C$13701,MAX(1,ROW()-設定!$B$26)):INDEX($C$1:$C$13701,MAX(1,ROW()-1))),MIN(INDEX($C$1:$C$13701,MIN(13701,ROW()+1)):INDEX($C$1:$C$13701,MIN(13701,ROW()+設定!$B$26))))*10^(設定!$B$27/20)),1,0))</f>
        <v>0</v>
      </c>
      <c r="G1773" s="33" t="n">
        <f aca="false">$G1772+IF($F1773=1,1,0)</f>
        <v>0</v>
      </c>
      <c r="H1773" s="0" t="str">
        <f aca="false">IF($F1773=1,$G1773,"")</f>
        <v/>
      </c>
    </row>
    <row r="1774" customFormat="false" ht="15" hidden="false" customHeight="false" outlineLevel="0" collapsed="false">
      <c r="A1774" s="30" t="n">
        <v>276.875</v>
      </c>
      <c r="B1774" s="31" t="n">
        <v>14.5018</v>
      </c>
      <c r="C1774" s="32" t="n">
        <f aca="false">IF($A1774="","",IF(設定!$B$21="dB",10^($B1774/20),ABS($B1774)))</f>
        <v>5.30994472225957</v>
      </c>
      <c r="D1774" s="32" t="n">
        <f aca="false">IF($A1774="","",$A1774^2)</f>
        <v>76659.765625</v>
      </c>
      <c r="E1774" s="32" t="n">
        <f aca="false">IF($A1774="","",IF($C1774&lt;=0,"",1/$C1774^2))</f>
        <v>0.0354666361860802</v>
      </c>
      <c r="F1774" s="33" t="n">
        <f aca="false">IF(OR(ROW()-設定!$B$30&lt;2,ROW()+設定!$B$30&gt;13701,N($A1774)&lt;=0,N(INDEX($A$2:$A$13701,MIN(13700,MAX(1,ROW()-1+設定!$B$30))))&lt;=0,$A1774&lt;設定!$B$28,$A1774&gt;設定!$B$29),0,IF(AND($C1774&gt;=MAX(INDEX($C$1:$C$13701,MAX(1,ROW()-設定!$B$24)):INDEX($C$1:$C$13701,MAX(1,ROW()-1))),$C1774&gt;MAX(INDEX($C$1:$C$13701,MIN(13701,ROW()+1)):INDEX($C$1:$C$13701,MIN(13701,ROW()+設定!$B$24))),$C1774&gt;=設定!$B$32,$C1774&gt;=MAX(MIN(INDEX($C$1:$C$13701,MAX(1,ROW()-設定!$B$26)):INDEX($C$1:$C$13701,MAX(1,ROW()-1))),MIN(INDEX($C$1:$C$13701,MIN(13701,ROW()+1)):INDEX($C$1:$C$13701,MIN(13701,ROW()+設定!$B$26))))*10^(設定!$B$27/20)),1,0))</f>
        <v>0</v>
      </c>
      <c r="G1774" s="33" t="n">
        <f aca="false">$G1773+IF($F1774=1,1,0)</f>
        <v>0</v>
      </c>
      <c r="H1774" s="0" t="str">
        <f aca="false">IF($F1774=1,$G1774,"")</f>
        <v/>
      </c>
    </row>
    <row r="1775" customFormat="false" ht="15" hidden="false" customHeight="false" outlineLevel="0" collapsed="false">
      <c r="A1775" s="30" t="n">
        <v>277.03125</v>
      </c>
      <c r="B1775" s="31" t="n">
        <v>14.4659</v>
      </c>
      <c r="C1775" s="32" t="n">
        <f aca="false">IF($A1775="","",IF(設定!$B$21="dB",10^($B1775/20),ABS($B1775)))</f>
        <v>5.2880432681146</v>
      </c>
      <c r="D1775" s="32" t="n">
        <f aca="false">IF($A1775="","",$A1775^2)</f>
        <v>76746.3134765625</v>
      </c>
      <c r="E1775" s="32" t="n">
        <f aca="false">IF($A1775="","",IF($C1775&lt;=0,"",1/$C1775^2))</f>
        <v>0.0357610284367201</v>
      </c>
      <c r="F1775" s="33" t="n">
        <f aca="false">IF(OR(ROW()-設定!$B$30&lt;2,ROW()+設定!$B$30&gt;13701,N($A1775)&lt;=0,N(INDEX($A$2:$A$13701,MIN(13700,MAX(1,ROW()-1+設定!$B$30))))&lt;=0,$A1775&lt;設定!$B$28,$A1775&gt;設定!$B$29),0,IF(AND($C1775&gt;=MAX(INDEX($C$1:$C$13701,MAX(1,ROW()-設定!$B$24)):INDEX($C$1:$C$13701,MAX(1,ROW()-1))),$C1775&gt;MAX(INDEX($C$1:$C$13701,MIN(13701,ROW()+1)):INDEX($C$1:$C$13701,MIN(13701,ROW()+設定!$B$24))),$C1775&gt;=設定!$B$32,$C1775&gt;=MAX(MIN(INDEX($C$1:$C$13701,MAX(1,ROW()-設定!$B$26)):INDEX($C$1:$C$13701,MAX(1,ROW()-1))),MIN(INDEX($C$1:$C$13701,MIN(13701,ROW()+1)):INDEX($C$1:$C$13701,MIN(13701,ROW()+設定!$B$26))))*10^(設定!$B$27/20)),1,0))</f>
        <v>0</v>
      </c>
      <c r="G1775" s="33" t="n">
        <f aca="false">$G1774+IF($F1775=1,1,0)</f>
        <v>0</v>
      </c>
      <c r="H1775" s="0" t="str">
        <f aca="false">IF($F1775=1,$G1775,"")</f>
        <v/>
      </c>
    </row>
    <row r="1776" customFormat="false" ht="15" hidden="false" customHeight="false" outlineLevel="0" collapsed="false">
      <c r="A1776" s="30" t="n">
        <v>277.1875</v>
      </c>
      <c r="B1776" s="31" t="n">
        <v>14.5793</v>
      </c>
      <c r="C1776" s="32" t="n">
        <f aca="false">IF($A1776="","",IF(設定!$B$21="dB",10^($B1776/20),ABS($B1776)))</f>
        <v>5.35753479144371</v>
      </c>
      <c r="D1776" s="32" t="n">
        <f aca="false">IF($A1776="","",$A1776^2)</f>
        <v>76832.91015625</v>
      </c>
      <c r="E1776" s="32" t="n">
        <f aca="false">IF($A1776="","",IF($C1776&lt;=0,"",1/$C1776^2))</f>
        <v>0.034839346490266</v>
      </c>
      <c r="F1776" s="33" t="n">
        <f aca="false">IF(OR(ROW()-設定!$B$30&lt;2,ROW()+設定!$B$30&gt;13701,N($A1776)&lt;=0,N(INDEX($A$2:$A$13701,MIN(13700,MAX(1,ROW()-1+設定!$B$30))))&lt;=0,$A1776&lt;設定!$B$28,$A1776&gt;設定!$B$29),0,IF(AND($C1776&gt;=MAX(INDEX($C$1:$C$13701,MAX(1,ROW()-設定!$B$24)):INDEX($C$1:$C$13701,MAX(1,ROW()-1))),$C1776&gt;MAX(INDEX($C$1:$C$13701,MIN(13701,ROW()+1)):INDEX($C$1:$C$13701,MIN(13701,ROW()+設定!$B$24))),$C1776&gt;=設定!$B$32,$C1776&gt;=MAX(MIN(INDEX($C$1:$C$13701,MAX(1,ROW()-設定!$B$26)):INDEX($C$1:$C$13701,MAX(1,ROW()-1))),MIN(INDEX($C$1:$C$13701,MIN(13701,ROW()+1)):INDEX($C$1:$C$13701,MIN(13701,ROW()+設定!$B$26))))*10^(設定!$B$27/20)),1,0))</f>
        <v>0</v>
      </c>
      <c r="G1776" s="33" t="n">
        <f aca="false">$G1775+IF($F1776=1,1,0)</f>
        <v>0</v>
      </c>
      <c r="H1776" s="0" t="str">
        <f aca="false">IF($F1776=1,$G1776,"")</f>
        <v/>
      </c>
    </row>
    <row r="1777" customFormat="false" ht="15" hidden="false" customHeight="false" outlineLevel="0" collapsed="false">
      <c r="A1777" s="30" t="n">
        <v>277.34375</v>
      </c>
      <c r="B1777" s="31" t="n">
        <v>14.5635</v>
      </c>
      <c r="C1777" s="32" t="n">
        <f aca="false">IF($A1777="","",IF(設定!$B$21="dB",10^($B1777/20),ABS($B1777)))</f>
        <v>5.34779806788486</v>
      </c>
      <c r="D1777" s="32" t="n">
        <f aca="false">IF($A1777="","",$A1777^2)</f>
        <v>76919.5556640625</v>
      </c>
      <c r="E1777" s="32" t="n">
        <f aca="false">IF($A1777="","",IF($C1777&lt;=0,"",1/$C1777^2))</f>
        <v>0.0349663258155732</v>
      </c>
      <c r="F1777" s="33" t="n">
        <f aca="false">IF(OR(ROW()-設定!$B$30&lt;2,ROW()+設定!$B$30&gt;13701,N($A1777)&lt;=0,N(INDEX($A$2:$A$13701,MIN(13700,MAX(1,ROW()-1+設定!$B$30))))&lt;=0,$A1777&lt;設定!$B$28,$A1777&gt;設定!$B$29),0,IF(AND($C1777&gt;=MAX(INDEX($C$1:$C$13701,MAX(1,ROW()-設定!$B$24)):INDEX($C$1:$C$13701,MAX(1,ROW()-1))),$C1777&gt;MAX(INDEX($C$1:$C$13701,MIN(13701,ROW()+1)):INDEX($C$1:$C$13701,MIN(13701,ROW()+設定!$B$24))),$C1777&gt;=設定!$B$32,$C1777&gt;=MAX(MIN(INDEX($C$1:$C$13701,MAX(1,ROW()-設定!$B$26)):INDEX($C$1:$C$13701,MAX(1,ROW()-1))),MIN(INDEX($C$1:$C$13701,MIN(13701,ROW()+1)):INDEX($C$1:$C$13701,MIN(13701,ROW()+設定!$B$26))))*10^(設定!$B$27/20)),1,0))</f>
        <v>0</v>
      </c>
      <c r="G1777" s="33" t="n">
        <f aca="false">$G1776+IF($F1777=1,1,0)</f>
        <v>0</v>
      </c>
      <c r="H1777" s="0" t="str">
        <f aca="false">IF($F1777=1,$G1777,"")</f>
        <v/>
      </c>
    </row>
    <row r="1778" customFormat="false" ht="15" hidden="false" customHeight="false" outlineLevel="0" collapsed="false">
      <c r="A1778" s="30" t="n">
        <v>277.5</v>
      </c>
      <c r="B1778" s="31" t="n">
        <v>14.6751</v>
      </c>
      <c r="C1778" s="32" t="n">
        <f aca="false">IF($A1778="","",IF(設定!$B$21="dB",10^($B1778/20),ABS($B1778)))</f>
        <v>5.4169521585353</v>
      </c>
      <c r="D1778" s="32" t="n">
        <f aca="false">IF($A1778="","",$A1778^2)</f>
        <v>77006.25</v>
      </c>
      <c r="E1778" s="32" t="n">
        <f aca="false">IF($A1778="","",IF($C1778&lt;=0,"",1/$C1778^2))</f>
        <v>0.0340792477673233</v>
      </c>
      <c r="F1778" s="33" t="n">
        <f aca="false">IF(OR(ROW()-設定!$B$30&lt;2,ROW()+設定!$B$30&gt;13701,N($A1778)&lt;=0,N(INDEX($A$2:$A$13701,MIN(13700,MAX(1,ROW()-1+設定!$B$30))))&lt;=0,$A1778&lt;設定!$B$28,$A1778&gt;設定!$B$29),0,IF(AND($C1778&gt;=MAX(INDEX($C$1:$C$13701,MAX(1,ROW()-設定!$B$24)):INDEX($C$1:$C$13701,MAX(1,ROW()-1))),$C1778&gt;MAX(INDEX($C$1:$C$13701,MIN(13701,ROW()+1)):INDEX($C$1:$C$13701,MIN(13701,ROW()+設定!$B$24))),$C1778&gt;=設定!$B$32,$C1778&gt;=MAX(MIN(INDEX($C$1:$C$13701,MAX(1,ROW()-設定!$B$26)):INDEX($C$1:$C$13701,MAX(1,ROW()-1))),MIN(INDEX($C$1:$C$13701,MIN(13701,ROW()+1)):INDEX($C$1:$C$13701,MIN(13701,ROW()+設定!$B$26))))*10^(設定!$B$27/20)),1,0))</f>
        <v>0</v>
      </c>
      <c r="G1778" s="33" t="n">
        <f aca="false">$G1777+IF($F1778=1,1,0)</f>
        <v>0</v>
      </c>
      <c r="H1778" s="0" t="str">
        <f aca="false">IF($F1778=1,$G1778,"")</f>
        <v/>
      </c>
    </row>
    <row r="1779" customFormat="false" ht="15" hidden="false" customHeight="false" outlineLevel="0" collapsed="false">
      <c r="A1779" s="30" t="n">
        <v>277.65625</v>
      </c>
      <c r="B1779" s="31" t="n">
        <v>14.6324</v>
      </c>
      <c r="C1779" s="32" t="n">
        <f aca="false">IF($A1779="","",IF(設定!$B$21="dB",10^($B1779/20),ABS($B1779)))</f>
        <v>5.3903876671355</v>
      </c>
      <c r="D1779" s="32" t="n">
        <f aca="false">IF($A1779="","",$A1779^2)</f>
        <v>77092.9931640625</v>
      </c>
      <c r="E1779" s="32" t="n">
        <f aca="false">IF($A1779="","",IF($C1779&lt;=0,"",1/$C1779^2))</f>
        <v>0.0344159688529888</v>
      </c>
      <c r="F1779" s="33" t="n">
        <f aca="false">IF(OR(ROW()-設定!$B$30&lt;2,ROW()+設定!$B$30&gt;13701,N($A1779)&lt;=0,N(INDEX($A$2:$A$13701,MIN(13700,MAX(1,ROW()-1+設定!$B$30))))&lt;=0,$A1779&lt;設定!$B$28,$A1779&gt;設定!$B$29),0,IF(AND($C1779&gt;=MAX(INDEX($C$1:$C$13701,MAX(1,ROW()-設定!$B$24)):INDEX($C$1:$C$13701,MAX(1,ROW()-1))),$C1779&gt;MAX(INDEX($C$1:$C$13701,MIN(13701,ROW()+1)):INDEX($C$1:$C$13701,MIN(13701,ROW()+設定!$B$24))),$C1779&gt;=設定!$B$32,$C1779&gt;=MAX(MIN(INDEX($C$1:$C$13701,MAX(1,ROW()-設定!$B$26)):INDEX($C$1:$C$13701,MAX(1,ROW()-1))),MIN(INDEX($C$1:$C$13701,MIN(13701,ROW()+1)):INDEX($C$1:$C$13701,MIN(13701,ROW()+設定!$B$26))))*10^(設定!$B$27/20)),1,0))</f>
        <v>0</v>
      </c>
      <c r="G1779" s="33" t="n">
        <f aca="false">$G1778+IF($F1779=1,1,0)</f>
        <v>0</v>
      </c>
      <c r="H1779" s="0" t="str">
        <f aca="false">IF($F1779=1,$G1779,"")</f>
        <v/>
      </c>
    </row>
    <row r="1780" customFormat="false" ht="15" hidden="false" customHeight="false" outlineLevel="0" collapsed="false">
      <c r="A1780" s="30" t="n">
        <v>277.8125</v>
      </c>
      <c r="B1780" s="31" t="n">
        <v>14.3978</v>
      </c>
      <c r="C1780" s="32" t="n">
        <f aca="false">IF($A1780="","",IF(設定!$B$21="dB",10^($B1780/20),ABS($B1780)))</f>
        <v>5.24674551560516</v>
      </c>
      <c r="D1780" s="32" t="n">
        <f aca="false">IF($A1780="","",$A1780^2)</f>
        <v>77179.78515625</v>
      </c>
      <c r="E1780" s="32" t="n">
        <f aca="false">IF($A1780="","",IF($C1780&lt;=0,"",1/$C1780^2))</f>
        <v>0.0363262025348669</v>
      </c>
      <c r="F1780" s="33" t="n">
        <f aca="false">IF(OR(ROW()-設定!$B$30&lt;2,ROW()+設定!$B$30&gt;13701,N($A1780)&lt;=0,N(INDEX($A$2:$A$13701,MIN(13700,MAX(1,ROW()-1+設定!$B$30))))&lt;=0,$A1780&lt;設定!$B$28,$A1780&gt;設定!$B$29),0,IF(AND($C1780&gt;=MAX(INDEX($C$1:$C$13701,MAX(1,ROW()-設定!$B$24)):INDEX($C$1:$C$13701,MAX(1,ROW()-1))),$C1780&gt;MAX(INDEX($C$1:$C$13701,MIN(13701,ROW()+1)):INDEX($C$1:$C$13701,MIN(13701,ROW()+設定!$B$24))),$C1780&gt;=設定!$B$32,$C1780&gt;=MAX(MIN(INDEX($C$1:$C$13701,MAX(1,ROW()-設定!$B$26)):INDEX($C$1:$C$13701,MAX(1,ROW()-1))),MIN(INDEX($C$1:$C$13701,MIN(13701,ROW()+1)):INDEX($C$1:$C$13701,MIN(13701,ROW()+設定!$B$26))))*10^(設定!$B$27/20)),1,0))</f>
        <v>0</v>
      </c>
      <c r="G1780" s="33" t="n">
        <f aca="false">$G1779+IF($F1780=1,1,0)</f>
        <v>0</v>
      </c>
      <c r="H1780" s="0" t="str">
        <f aca="false">IF($F1780=1,$G1780,"")</f>
        <v/>
      </c>
    </row>
    <row r="1781" customFormat="false" ht="15" hidden="false" customHeight="false" outlineLevel="0" collapsed="false">
      <c r="A1781" s="30" t="n">
        <v>277.96875</v>
      </c>
      <c r="B1781" s="31" t="n">
        <v>14.6083</v>
      </c>
      <c r="C1781" s="32" t="n">
        <f aca="false">IF($A1781="","",IF(設定!$B$21="dB",10^($B1781/20),ABS($B1781)))</f>
        <v>5.37545214620092</v>
      </c>
      <c r="D1781" s="32" t="n">
        <f aca="false">IF($A1781="","",$A1781^2)</f>
        <v>77266.6259765625</v>
      </c>
      <c r="E1781" s="32" t="n">
        <f aca="false">IF($A1781="","",IF($C1781&lt;=0,"",1/$C1781^2))</f>
        <v>0.0346074818658095</v>
      </c>
      <c r="F1781" s="33" t="n">
        <f aca="false">IF(OR(ROW()-設定!$B$30&lt;2,ROW()+設定!$B$30&gt;13701,N($A1781)&lt;=0,N(INDEX($A$2:$A$13701,MIN(13700,MAX(1,ROW()-1+設定!$B$30))))&lt;=0,$A1781&lt;設定!$B$28,$A1781&gt;設定!$B$29),0,IF(AND($C1781&gt;=MAX(INDEX($C$1:$C$13701,MAX(1,ROW()-設定!$B$24)):INDEX($C$1:$C$13701,MAX(1,ROW()-1))),$C1781&gt;MAX(INDEX($C$1:$C$13701,MIN(13701,ROW()+1)):INDEX($C$1:$C$13701,MIN(13701,ROW()+設定!$B$24))),$C1781&gt;=設定!$B$32,$C1781&gt;=MAX(MIN(INDEX($C$1:$C$13701,MAX(1,ROW()-設定!$B$26)):INDEX($C$1:$C$13701,MAX(1,ROW()-1))),MIN(INDEX($C$1:$C$13701,MIN(13701,ROW()+1)):INDEX($C$1:$C$13701,MIN(13701,ROW()+設定!$B$26))))*10^(設定!$B$27/20)),1,0))</f>
        <v>0</v>
      </c>
      <c r="G1781" s="33" t="n">
        <f aca="false">$G1780+IF($F1781=1,1,0)</f>
        <v>0</v>
      </c>
      <c r="H1781" s="0" t="str">
        <f aca="false">IF($F1781=1,$G1781,"")</f>
        <v/>
      </c>
    </row>
    <row r="1782" customFormat="false" ht="15" hidden="false" customHeight="false" outlineLevel="0" collapsed="false">
      <c r="A1782" s="30" t="n">
        <v>278.125</v>
      </c>
      <c r="B1782" s="31" t="n">
        <v>14.6625</v>
      </c>
      <c r="C1782" s="32" t="n">
        <f aca="false">IF($A1782="","",IF(設定!$B$21="dB",10^($B1782/20),ABS($B1782)))</f>
        <v>5.40909986951731</v>
      </c>
      <c r="D1782" s="32" t="n">
        <f aca="false">IF($A1782="","",$A1782^2)</f>
        <v>77353.515625</v>
      </c>
      <c r="E1782" s="32" t="n">
        <f aca="false">IF($A1782="","",IF($C1782&lt;=0,"",1/$C1782^2))</f>
        <v>0.0341782639971858</v>
      </c>
      <c r="F1782" s="33" t="n">
        <f aca="false">IF(OR(ROW()-設定!$B$30&lt;2,ROW()+設定!$B$30&gt;13701,N($A1782)&lt;=0,N(INDEX($A$2:$A$13701,MIN(13700,MAX(1,ROW()-1+設定!$B$30))))&lt;=0,$A1782&lt;設定!$B$28,$A1782&gt;設定!$B$29),0,IF(AND($C1782&gt;=MAX(INDEX($C$1:$C$13701,MAX(1,ROW()-設定!$B$24)):INDEX($C$1:$C$13701,MAX(1,ROW()-1))),$C1782&gt;MAX(INDEX($C$1:$C$13701,MIN(13701,ROW()+1)):INDEX($C$1:$C$13701,MIN(13701,ROW()+設定!$B$24))),$C1782&gt;=設定!$B$32,$C1782&gt;=MAX(MIN(INDEX($C$1:$C$13701,MAX(1,ROW()-設定!$B$26)):INDEX($C$1:$C$13701,MAX(1,ROW()-1))),MIN(INDEX($C$1:$C$13701,MIN(13701,ROW()+1)):INDEX($C$1:$C$13701,MIN(13701,ROW()+設定!$B$26))))*10^(設定!$B$27/20)),1,0))</f>
        <v>0</v>
      </c>
      <c r="G1782" s="33" t="n">
        <f aca="false">$G1781+IF($F1782=1,1,0)</f>
        <v>0</v>
      </c>
      <c r="H1782" s="0" t="str">
        <f aca="false">IF($F1782=1,$G1782,"")</f>
        <v/>
      </c>
    </row>
    <row r="1783" customFormat="false" ht="15" hidden="false" customHeight="false" outlineLevel="0" collapsed="false">
      <c r="A1783" s="30" t="n">
        <v>278.28125</v>
      </c>
      <c r="B1783" s="31" t="n">
        <v>14.6203</v>
      </c>
      <c r="C1783" s="32" t="n">
        <f aca="false">IF($A1783="","",IF(設定!$B$21="dB",10^($B1783/20),ABS($B1783)))</f>
        <v>5.38288374017009</v>
      </c>
      <c r="D1783" s="32" t="n">
        <f aca="false">IF($A1783="","",$A1783^2)</f>
        <v>77440.4541015625</v>
      </c>
      <c r="E1783" s="32" t="n">
        <f aca="false">IF($A1783="","",IF($C1783&lt;=0,"",1/$C1783^2))</f>
        <v>0.0345119898474426</v>
      </c>
      <c r="F1783" s="33" t="n">
        <f aca="false">IF(OR(ROW()-設定!$B$30&lt;2,ROW()+設定!$B$30&gt;13701,N($A1783)&lt;=0,N(INDEX($A$2:$A$13701,MIN(13700,MAX(1,ROW()-1+設定!$B$30))))&lt;=0,$A1783&lt;設定!$B$28,$A1783&gt;設定!$B$29),0,IF(AND($C1783&gt;=MAX(INDEX($C$1:$C$13701,MAX(1,ROW()-設定!$B$24)):INDEX($C$1:$C$13701,MAX(1,ROW()-1))),$C1783&gt;MAX(INDEX($C$1:$C$13701,MIN(13701,ROW()+1)):INDEX($C$1:$C$13701,MIN(13701,ROW()+設定!$B$24))),$C1783&gt;=設定!$B$32,$C1783&gt;=MAX(MIN(INDEX($C$1:$C$13701,MAX(1,ROW()-設定!$B$26)):INDEX($C$1:$C$13701,MAX(1,ROW()-1))),MIN(INDEX($C$1:$C$13701,MIN(13701,ROW()+1)):INDEX($C$1:$C$13701,MIN(13701,ROW()+設定!$B$26))))*10^(設定!$B$27/20)),1,0))</f>
        <v>0</v>
      </c>
      <c r="G1783" s="33" t="n">
        <f aca="false">$G1782+IF($F1783=1,1,0)</f>
        <v>0</v>
      </c>
      <c r="H1783" s="0" t="str">
        <f aca="false">IF($F1783=1,$G1783,"")</f>
        <v/>
      </c>
    </row>
    <row r="1784" customFormat="false" ht="15" hidden="false" customHeight="false" outlineLevel="0" collapsed="false">
      <c r="A1784" s="30" t="n">
        <v>278.4375</v>
      </c>
      <c r="B1784" s="31" t="n">
        <v>14.6831</v>
      </c>
      <c r="C1784" s="32" t="n">
        <f aca="false">IF($A1784="","",IF(設定!$B$21="dB",10^($B1784/20),ABS($B1784)))</f>
        <v>5.42194365416701</v>
      </c>
      <c r="D1784" s="32" t="n">
        <f aca="false">IF($A1784="","",$A1784^2)</f>
        <v>77527.44140625</v>
      </c>
      <c r="E1784" s="32" t="n">
        <f aca="false">IF($A1784="","",IF($C1784&lt;=0,"",1/$C1784^2))</f>
        <v>0.0340165292566296</v>
      </c>
      <c r="F1784" s="33" t="n">
        <f aca="false">IF(OR(ROW()-設定!$B$30&lt;2,ROW()+設定!$B$30&gt;13701,N($A1784)&lt;=0,N(INDEX($A$2:$A$13701,MIN(13700,MAX(1,ROW()-1+設定!$B$30))))&lt;=0,$A1784&lt;設定!$B$28,$A1784&gt;設定!$B$29),0,IF(AND($C1784&gt;=MAX(INDEX($C$1:$C$13701,MAX(1,ROW()-設定!$B$24)):INDEX($C$1:$C$13701,MAX(1,ROW()-1))),$C1784&gt;MAX(INDEX($C$1:$C$13701,MIN(13701,ROW()+1)):INDEX($C$1:$C$13701,MIN(13701,ROW()+設定!$B$24))),$C1784&gt;=設定!$B$32,$C1784&gt;=MAX(MIN(INDEX($C$1:$C$13701,MAX(1,ROW()-設定!$B$26)):INDEX($C$1:$C$13701,MAX(1,ROW()-1))),MIN(INDEX($C$1:$C$13701,MIN(13701,ROW()+1)):INDEX($C$1:$C$13701,MIN(13701,ROW()+設定!$B$26))))*10^(設定!$B$27/20)),1,0))</f>
        <v>0</v>
      </c>
      <c r="G1784" s="33" t="n">
        <f aca="false">$G1783+IF($F1784=1,1,0)</f>
        <v>0</v>
      </c>
      <c r="H1784" s="0" t="str">
        <f aca="false">IF($F1784=1,$G1784,"")</f>
        <v/>
      </c>
    </row>
    <row r="1785" customFormat="false" ht="15" hidden="false" customHeight="false" outlineLevel="0" collapsed="false">
      <c r="A1785" s="30" t="n">
        <v>278.59375</v>
      </c>
      <c r="B1785" s="31" t="n">
        <v>14.5224</v>
      </c>
      <c r="C1785" s="32" t="n">
        <f aca="false">IF($A1785="","",IF(設定!$B$21="dB",10^($B1785/20),ABS($B1785)))</f>
        <v>5.32255306526666</v>
      </c>
      <c r="D1785" s="32" t="n">
        <f aca="false">IF($A1785="","",$A1785^2)</f>
        <v>77614.4775390625</v>
      </c>
      <c r="E1785" s="32" t="n">
        <f aca="false">IF($A1785="","",IF($C1785&lt;=0,"",1/$C1785^2))</f>
        <v>0.0352988047478764</v>
      </c>
      <c r="F1785" s="33" t="n">
        <f aca="false">IF(OR(ROW()-設定!$B$30&lt;2,ROW()+設定!$B$30&gt;13701,N($A1785)&lt;=0,N(INDEX($A$2:$A$13701,MIN(13700,MAX(1,ROW()-1+設定!$B$30))))&lt;=0,$A1785&lt;設定!$B$28,$A1785&gt;設定!$B$29),0,IF(AND($C1785&gt;=MAX(INDEX($C$1:$C$13701,MAX(1,ROW()-設定!$B$24)):INDEX($C$1:$C$13701,MAX(1,ROW()-1))),$C1785&gt;MAX(INDEX($C$1:$C$13701,MIN(13701,ROW()+1)):INDEX($C$1:$C$13701,MIN(13701,ROW()+設定!$B$24))),$C1785&gt;=設定!$B$32,$C1785&gt;=MAX(MIN(INDEX($C$1:$C$13701,MAX(1,ROW()-設定!$B$26)):INDEX($C$1:$C$13701,MAX(1,ROW()-1))),MIN(INDEX($C$1:$C$13701,MIN(13701,ROW()+1)):INDEX($C$1:$C$13701,MIN(13701,ROW()+設定!$B$26))))*10^(設定!$B$27/20)),1,0))</f>
        <v>0</v>
      </c>
      <c r="G1785" s="33" t="n">
        <f aca="false">$G1784+IF($F1785=1,1,0)</f>
        <v>0</v>
      </c>
      <c r="H1785" s="0" t="str">
        <f aca="false">IF($F1785=1,$G1785,"")</f>
        <v/>
      </c>
    </row>
    <row r="1786" customFormat="false" ht="15" hidden="false" customHeight="false" outlineLevel="0" collapsed="false">
      <c r="A1786" s="30" t="n">
        <v>278.75</v>
      </c>
      <c r="B1786" s="31" t="n">
        <v>14.4836</v>
      </c>
      <c r="C1786" s="32" t="n">
        <f aca="false">IF($A1786="","",IF(設定!$B$21="dB",10^($B1786/20),ABS($B1786)))</f>
        <v>5.29883016518171</v>
      </c>
      <c r="D1786" s="32" t="n">
        <f aca="false">IF($A1786="","",$A1786^2)</f>
        <v>77701.5625</v>
      </c>
      <c r="E1786" s="32" t="n">
        <f aca="false">IF($A1786="","",IF($C1786&lt;=0,"",1/$C1786^2))</f>
        <v>0.0356155782591998</v>
      </c>
      <c r="F1786" s="33" t="n">
        <f aca="false">IF(OR(ROW()-設定!$B$30&lt;2,ROW()+設定!$B$30&gt;13701,N($A1786)&lt;=0,N(INDEX($A$2:$A$13701,MIN(13700,MAX(1,ROW()-1+設定!$B$30))))&lt;=0,$A1786&lt;設定!$B$28,$A1786&gt;設定!$B$29),0,IF(AND($C1786&gt;=MAX(INDEX($C$1:$C$13701,MAX(1,ROW()-設定!$B$24)):INDEX($C$1:$C$13701,MAX(1,ROW()-1))),$C1786&gt;MAX(INDEX($C$1:$C$13701,MIN(13701,ROW()+1)):INDEX($C$1:$C$13701,MIN(13701,ROW()+設定!$B$24))),$C1786&gt;=設定!$B$32,$C1786&gt;=MAX(MIN(INDEX($C$1:$C$13701,MAX(1,ROW()-設定!$B$26)):INDEX($C$1:$C$13701,MAX(1,ROW()-1))),MIN(INDEX($C$1:$C$13701,MIN(13701,ROW()+1)):INDEX($C$1:$C$13701,MIN(13701,ROW()+設定!$B$26))))*10^(設定!$B$27/20)),1,0))</f>
        <v>0</v>
      </c>
      <c r="G1786" s="33" t="n">
        <f aca="false">$G1785+IF($F1786=1,1,0)</f>
        <v>0</v>
      </c>
      <c r="H1786" s="0" t="str">
        <f aca="false">IF($F1786=1,$G1786,"")</f>
        <v/>
      </c>
    </row>
    <row r="1787" customFormat="false" ht="15" hidden="false" customHeight="false" outlineLevel="0" collapsed="false">
      <c r="A1787" s="30" t="n">
        <v>278.90625</v>
      </c>
      <c r="B1787" s="31" t="n">
        <v>14.6832</v>
      </c>
      <c r="C1787" s="32" t="n">
        <f aca="false">IF($A1787="","",IF(設定!$B$21="dB",10^($B1787/20),ABS($B1787)))</f>
        <v>5.42200607695951</v>
      </c>
      <c r="D1787" s="32" t="n">
        <f aca="false">IF($A1787="","",$A1787^2)</f>
        <v>77788.6962890625</v>
      </c>
      <c r="E1787" s="32" t="n">
        <f aca="false">IF($A1787="","",IF($C1787&lt;=0,"",1/$C1787^2))</f>
        <v>0.0340157460061153</v>
      </c>
      <c r="F1787" s="33" t="n">
        <f aca="false">IF(OR(ROW()-設定!$B$30&lt;2,ROW()+設定!$B$30&gt;13701,N($A1787)&lt;=0,N(INDEX($A$2:$A$13701,MIN(13700,MAX(1,ROW()-1+設定!$B$30))))&lt;=0,$A1787&lt;設定!$B$28,$A1787&gt;設定!$B$29),0,IF(AND($C1787&gt;=MAX(INDEX($C$1:$C$13701,MAX(1,ROW()-設定!$B$24)):INDEX($C$1:$C$13701,MAX(1,ROW()-1))),$C1787&gt;MAX(INDEX($C$1:$C$13701,MIN(13701,ROW()+1)):INDEX($C$1:$C$13701,MIN(13701,ROW()+設定!$B$24))),$C1787&gt;=設定!$B$32,$C1787&gt;=MAX(MIN(INDEX($C$1:$C$13701,MAX(1,ROW()-設定!$B$26)):INDEX($C$1:$C$13701,MAX(1,ROW()-1))),MIN(INDEX($C$1:$C$13701,MIN(13701,ROW()+1)):INDEX($C$1:$C$13701,MIN(13701,ROW()+設定!$B$26))))*10^(設定!$B$27/20)),1,0))</f>
        <v>0</v>
      </c>
      <c r="G1787" s="33" t="n">
        <f aca="false">$G1786+IF($F1787=1,1,0)</f>
        <v>0</v>
      </c>
      <c r="H1787" s="0" t="str">
        <f aca="false">IF($F1787=1,$G1787,"")</f>
        <v/>
      </c>
    </row>
    <row r="1788" customFormat="false" ht="15" hidden="false" customHeight="false" outlineLevel="0" collapsed="false">
      <c r="A1788" s="30" t="n">
        <v>279.0625</v>
      </c>
      <c r="B1788" s="31" t="n">
        <v>14.4784</v>
      </c>
      <c r="C1788" s="32" t="n">
        <f aca="false">IF($A1788="","",IF(設定!$B$21="dB",10^($B1788/20),ABS($B1788)))</f>
        <v>5.29565885265399</v>
      </c>
      <c r="D1788" s="32" t="n">
        <f aca="false">IF($A1788="","",$A1788^2)</f>
        <v>77875.87890625</v>
      </c>
      <c r="E1788" s="32" t="n">
        <f aca="false">IF($A1788="","",IF($C1788&lt;=0,"",1/$C1788^2))</f>
        <v>0.0356582479070114</v>
      </c>
      <c r="F1788" s="33" t="n">
        <f aca="false">IF(OR(ROW()-設定!$B$30&lt;2,ROW()+設定!$B$30&gt;13701,N($A1788)&lt;=0,N(INDEX($A$2:$A$13701,MIN(13700,MAX(1,ROW()-1+設定!$B$30))))&lt;=0,$A1788&lt;設定!$B$28,$A1788&gt;設定!$B$29),0,IF(AND($C1788&gt;=MAX(INDEX($C$1:$C$13701,MAX(1,ROW()-設定!$B$24)):INDEX($C$1:$C$13701,MAX(1,ROW()-1))),$C1788&gt;MAX(INDEX($C$1:$C$13701,MIN(13701,ROW()+1)):INDEX($C$1:$C$13701,MIN(13701,ROW()+設定!$B$24))),$C1788&gt;=設定!$B$32,$C1788&gt;=MAX(MIN(INDEX($C$1:$C$13701,MAX(1,ROW()-設定!$B$26)):INDEX($C$1:$C$13701,MAX(1,ROW()-1))),MIN(INDEX($C$1:$C$13701,MIN(13701,ROW()+1)):INDEX($C$1:$C$13701,MIN(13701,ROW()+設定!$B$26))))*10^(設定!$B$27/20)),1,0))</f>
        <v>0</v>
      </c>
      <c r="G1788" s="33" t="n">
        <f aca="false">$G1787+IF($F1788=1,1,0)</f>
        <v>0</v>
      </c>
      <c r="H1788" s="0" t="str">
        <f aca="false">IF($F1788=1,$G1788,"")</f>
        <v/>
      </c>
    </row>
    <row r="1789" customFormat="false" ht="15" hidden="false" customHeight="false" outlineLevel="0" collapsed="false">
      <c r="A1789" s="30" t="n">
        <v>279.21875</v>
      </c>
      <c r="B1789" s="31" t="n">
        <v>14.3662</v>
      </c>
      <c r="C1789" s="32" t="n">
        <f aca="false">IF($A1789="","",IF(設定!$B$21="dB",10^($B1789/20),ABS($B1789)))</f>
        <v>5.22769209234463</v>
      </c>
      <c r="D1789" s="32" t="n">
        <f aca="false">IF($A1789="","",$A1789^2)</f>
        <v>77963.1103515625</v>
      </c>
      <c r="E1789" s="32" t="n">
        <f aca="false">IF($A1789="","",IF($C1789&lt;=0,"",1/$C1789^2))</f>
        <v>0.036591482058711</v>
      </c>
      <c r="F1789" s="33" t="n">
        <f aca="false">IF(OR(ROW()-設定!$B$30&lt;2,ROW()+設定!$B$30&gt;13701,N($A1789)&lt;=0,N(INDEX($A$2:$A$13701,MIN(13700,MAX(1,ROW()-1+設定!$B$30))))&lt;=0,$A1789&lt;設定!$B$28,$A1789&gt;設定!$B$29),0,IF(AND($C1789&gt;=MAX(INDEX($C$1:$C$13701,MAX(1,ROW()-設定!$B$24)):INDEX($C$1:$C$13701,MAX(1,ROW()-1))),$C1789&gt;MAX(INDEX($C$1:$C$13701,MIN(13701,ROW()+1)):INDEX($C$1:$C$13701,MIN(13701,ROW()+設定!$B$24))),$C1789&gt;=設定!$B$32,$C1789&gt;=MAX(MIN(INDEX($C$1:$C$13701,MAX(1,ROW()-設定!$B$26)):INDEX($C$1:$C$13701,MAX(1,ROW()-1))),MIN(INDEX($C$1:$C$13701,MIN(13701,ROW()+1)):INDEX($C$1:$C$13701,MIN(13701,ROW()+設定!$B$26))))*10^(設定!$B$27/20)),1,0))</f>
        <v>0</v>
      </c>
      <c r="G1789" s="33" t="n">
        <f aca="false">$G1788+IF($F1789=1,1,0)</f>
        <v>0</v>
      </c>
      <c r="H1789" s="0" t="str">
        <f aca="false">IF($F1789=1,$G1789,"")</f>
        <v/>
      </c>
    </row>
    <row r="1790" customFormat="false" ht="15" hidden="false" customHeight="false" outlineLevel="0" collapsed="false">
      <c r="A1790" s="30" t="n">
        <v>279.375</v>
      </c>
      <c r="B1790" s="31" t="n">
        <v>14.7034</v>
      </c>
      <c r="C1790" s="32" t="n">
        <f aca="false">IF($A1790="","",IF(設定!$B$21="dB",10^($B1790/20),ABS($B1790)))</f>
        <v>5.43463022737151</v>
      </c>
      <c r="D1790" s="32" t="n">
        <f aca="false">IF($A1790="","",$A1790^2)</f>
        <v>78050.390625</v>
      </c>
      <c r="E1790" s="32" t="n">
        <f aca="false">IF($A1790="","",IF($C1790&lt;=0,"",1/$C1790^2))</f>
        <v>0.0338578985999861</v>
      </c>
      <c r="F1790" s="33" t="n">
        <f aca="false">IF(OR(ROW()-設定!$B$30&lt;2,ROW()+設定!$B$30&gt;13701,N($A1790)&lt;=0,N(INDEX($A$2:$A$13701,MIN(13700,MAX(1,ROW()-1+設定!$B$30))))&lt;=0,$A1790&lt;設定!$B$28,$A1790&gt;設定!$B$29),0,IF(AND($C1790&gt;=MAX(INDEX($C$1:$C$13701,MAX(1,ROW()-設定!$B$24)):INDEX($C$1:$C$13701,MAX(1,ROW()-1))),$C1790&gt;MAX(INDEX($C$1:$C$13701,MIN(13701,ROW()+1)):INDEX($C$1:$C$13701,MIN(13701,ROW()+設定!$B$24))),$C1790&gt;=設定!$B$32,$C1790&gt;=MAX(MIN(INDEX($C$1:$C$13701,MAX(1,ROW()-設定!$B$26)):INDEX($C$1:$C$13701,MAX(1,ROW()-1))),MIN(INDEX($C$1:$C$13701,MIN(13701,ROW()+1)):INDEX($C$1:$C$13701,MIN(13701,ROW()+設定!$B$26))))*10^(設定!$B$27/20)),1,0))</f>
        <v>0</v>
      </c>
      <c r="G1790" s="33" t="n">
        <f aca="false">$G1789+IF($F1790=1,1,0)</f>
        <v>0</v>
      </c>
      <c r="H1790" s="0" t="str">
        <f aca="false">IF($F1790=1,$G1790,"")</f>
        <v/>
      </c>
    </row>
    <row r="1791" customFormat="false" ht="15" hidden="false" customHeight="false" outlineLevel="0" collapsed="false">
      <c r="A1791" s="30" t="n">
        <v>279.53125</v>
      </c>
      <c r="B1791" s="31" t="n">
        <v>14.5252</v>
      </c>
      <c r="C1791" s="32" t="n">
        <f aca="false">IF($A1791="","",IF(設定!$B$21="dB",10^($B1791/20),ABS($B1791)))</f>
        <v>5.32426913023706</v>
      </c>
      <c r="D1791" s="32" t="n">
        <f aca="false">IF($A1791="","",$A1791^2)</f>
        <v>78137.7197265625</v>
      </c>
      <c r="E1791" s="32" t="n">
        <f aca="false">IF($A1791="","",IF($C1791&lt;=0,"",1/$C1791^2))</f>
        <v>0.0352760541021545</v>
      </c>
      <c r="F1791" s="33" t="n">
        <f aca="false">IF(OR(ROW()-設定!$B$30&lt;2,ROW()+設定!$B$30&gt;13701,N($A1791)&lt;=0,N(INDEX($A$2:$A$13701,MIN(13700,MAX(1,ROW()-1+設定!$B$30))))&lt;=0,$A1791&lt;設定!$B$28,$A1791&gt;設定!$B$29),0,IF(AND($C1791&gt;=MAX(INDEX($C$1:$C$13701,MAX(1,ROW()-設定!$B$24)):INDEX($C$1:$C$13701,MAX(1,ROW()-1))),$C1791&gt;MAX(INDEX($C$1:$C$13701,MIN(13701,ROW()+1)):INDEX($C$1:$C$13701,MIN(13701,ROW()+設定!$B$24))),$C1791&gt;=設定!$B$32,$C1791&gt;=MAX(MIN(INDEX($C$1:$C$13701,MAX(1,ROW()-設定!$B$26)):INDEX($C$1:$C$13701,MAX(1,ROW()-1))),MIN(INDEX($C$1:$C$13701,MIN(13701,ROW()+1)):INDEX($C$1:$C$13701,MIN(13701,ROW()+設定!$B$26))))*10^(設定!$B$27/20)),1,0))</f>
        <v>0</v>
      </c>
      <c r="G1791" s="33" t="n">
        <f aca="false">$G1790+IF($F1791=1,1,0)</f>
        <v>0</v>
      </c>
      <c r="H1791" s="0" t="str">
        <f aca="false">IF($F1791=1,$G1791,"")</f>
        <v/>
      </c>
    </row>
    <row r="1792" customFormat="false" ht="15" hidden="false" customHeight="false" outlineLevel="0" collapsed="false">
      <c r="A1792" s="30" t="n">
        <v>279.6875</v>
      </c>
      <c r="B1792" s="31" t="n">
        <v>14.5723</v>
      </c>
      <c r="C1792" s="32" t="n">
        <f aca="false">IF($A1792="","",IF(設定!$B$21="dB",10^($B1792/20),ABS($B1792)))</f>
        <v>5.35321886787794</v>
      </c>
      <c r="D1792" s="32" t="n">
        <f aca="false">IF($A1792="","",$A1792^2)</f>
        <v>78225.09765625</v>
      </c>
      <c r="E1792" s="32" t="n">
        <f aca="false">IF($A1792="","",IF($C1792&lt;=0,"",1/$C1792^2))</f>
        <v>0.0348955461615977</v>
      </c>
      <c r="F1792" s="33" t="n">
        <f aca="false">IF(OR(ROW()-設定!$B$30&lt;2,ROW()+設定!$B$30&gt;13701,N($A1792)&lt;=0,N(INDEX($A$2:$A$13701,MIN(13700,MAX(1,ROW()-1+設定!$B$30))))&lt;=0,$A1792&lt;設定!$B$28,$A1792&gt;設定!$B$29),0,IF(AND($C1792&gt;=MAX(INDEX($C$1:$C$13701,MAX(1,ROW()-設定!$B$24)):INDEX($C$1:$C$13701,MAX(1,ROW()-1))),$C1792&gt;MAX(INDEX($C$1:$C$13701,MIN(13701,ROW()+1)):INDEX($C$1:$C$13701,MIN(13701,ROW()+設定!$B$24))),$C1792&gt;=設定!$B$32,$C1792&gt;=MAX(MIN(INDEX($C$1:$C$13701,MAX(1,ROW()-設定!$B$26)):INDEX($C$1:$C$13701,MAX(1,ROW()-1))),MIN(INDEX($C$1:$C$13701,MIN(13701,ROW()+1)):INDEX($C$1:$C$13701,MIN(13701,ROW()+設定!$B$26))))*10^(設定!$B$27/20)),1,0))</f>
        <v>0</v>
      </c>
      <c r="G1792" s="33" t="n">
        <f aca="false">$G1791+IF($F1792=1,1,0)</f>
        <v>0</v>
      </c>
      <c r="H1792" s="0" t="str">
        <f aca="false">IF($F1792=1,$G1792,"")</f>
        <v/>
      </c>
    </row>
    <row r="1793" customFormat="false" ht="15" hidden="false" customHeight="false" outlineLevel="0" collapsed="false">
      <c r="A1793" s="30" t="n">
        <v>279.84375</v>
      </c>
      <c r="B1793" s="31" t="n">
        <v>14.4608</v>
      </c>
      <c r="C1793" s="32" t="n">
        <f aca="false">IF($A1793="","",IF(設定!$B$21="dB",10^($B1793/20),ABS($B1793)))</f>
        <v>5.28493925623028</v>
      </c>
      <c r="D1793" s="32" t="n">
        <f aca="false">IF($A1793="","",$A1793^2)</f>
        <v>78312.5244140625</v>
      </c>
      <c r="E1793" s="32" t="n">
        <f aca="false">IF($A1793="","",IF($C1793&lt;=0,"",1/$C1793^2))</f>
        <v>0.035803047937632</v>
      </c>
      <c r="F1793" s="33" t="n">
        <f aca="false">IF(OR(ROW()-設定!$B$30&lt;2,ROW()+設定!$B$30&gt;13701,N($A1793)&lt;=0,N(INDEX($A$2:$A$13701,MIN(13700,MAX(1,ROW()-1+設定!$B$30))))&lt;=0,$A1793&lt;設定!$B$28,$A1793&gt;設定!$B$29),0,IF(AND($C1793&gt;=MAX(INDEX($C$1:$C$13701,MAX(1,ROW()-設定!$B$24)):INDEX($C$1:$C$13701,MAX(1,ROW()-1))),$C1793&gt;MAX(INDEX($C$1:$C$13701,MIN(13701,ROW()+1)):INDEX($C$1:$C$13701,MIN(13701,ROW()+設定!$B$24))),$C1793&gt;=設定!$B$32,$C1793&gt;=MAX(MIN(INDEX($C$1:$C$13701,MAX(1,ROW()-設定!$B$26)):INDEX($C$1:$C$13701,MAX(1,ROW()-1))),MIN(INDEX($C$1:$C$13701,MIN(13701,ROW()+1)):INDEX($C$1:$C$13701,MIN(13701,ROW()+設定!$B$26))))*10^(設定!$B$27/20)),1,0))</f>
        <v>0</v>
      </c>
      <c r="G1793" s="33" t="n">
        <f aca="false">$G1792+IF($F1793=1,1,0)</f>
        <v>0</v>
      </c>
      <c r="H1793" s="0" t="str">
        <f aca="false">IF($F1793=1,$G1793,"")</f>
        <v/>
      </c>
    </row>
    <row r="1794" customFormat="false" ht="15" hidden="false" customHeight="false" outlineLevel="0" collapsed="false">
      <c r="A1794" s="30" t="n">
        <v>280</v>
      </c>
      <c r="B1794" s="31" t="n">
        <v>14.4725</v>
      </c>
      <c r="C1794" s="32" t="n">
        <f aca="false">IF($A1794="","",IF(設定!$B$21="dB",10^($B1794/20),ABS($B1794)))</f>
        <v>5.29206293106592</v>
      </c>
      <c r="D1794" s="32" t="n">
        <f aca="false">IF($A1794="","",$A1794^2)</f>
        <v>78400</v>
      </c>
      <c r="E1794" s="32" t="n">
        <f aca="false">IF($A1794="","",IF($C1794&lt;=0,"",1/$C1794^2))</f>
        <v>0.0357067234557263</v>
      </c>
      <c r="F1794" s="33" t="n">
        <f aca="false">IF(OR(ROW()-設定!$B$30&lt;2,ROW()+設定!$B$30&gt;13701,N($A1794)&lt;=0,N(INDEX($A$2:$A$13701,MIN(13700,MAX(1,ROW()-1+設定!$B$30))))&lt;=0,$A1794&lt;設定!$B$28,$A1794&gt;設定!$B$29),0,IF(AND($C1794&gt;=MAX(INDEX($C$1:$C$13701,MAX(1,ROW()-設定!$B$24)):INDEX($C$1:$C$13701,MAX(1,ROW()-1))),$C1794&gt;MAX(INDEX($C$1:$C$13701,MIN(13701,ROW()+1)):INDEX($C$1:$C$13701,MIN(13701,ROW()+設定!$B$24))),$C1794&gt;=設定!$B$32,$C1794&gt;=MAX(MIN(INDEX($C$1:$C$13701,MAX(1,ROW()-設定!$B$26)):INDEX($C$1:$C$13701,MAX(1,ROW()-1))),MIN(INDEX($C$1:$C$13701,MIN(13701,ROW()+1)):INDEX($C$1:$C$13701,MIN(13701,ROW()+設定!$B$26))))*10^(設定!$B$27/20)),1,0))</f>
        <v>0</v>
      </c>
      <c r="G1794" s="33" t="n">
        <f aca="false">$G1793+IF($F1794=1,1,0)</f>
        <v>0</v>
      </c>
      <c r="H1794" s="0" t="str">
        <f aca="false">IF($F1794=1,$G1794,"")</f>
        <v/>
      </c>
    </row>
    <row r="1795" customFormat="false" ht="15" hidden="false" customHeight="false" outlineLevel="0" collapsed="false">
      <c r="A1795" s="30" t="n">
        <v>280.15625</v>
      </c>
      <c r="B1795" s="31" t="n">
        <v>14.4937</v>
      </c>
      <c r="C1795" s="32" t="n">
        <f aca="false">IF($A1795="","",IF(設定!$B$21="dB",10^($B1795/20),ABS($B1795)))</f>
        <v>5.30499525759972</v>
      </c>
      <c r="D1795" s="32" t="n">
        <f aca="false">IF($A1795="","",$A1795^2)</f>
        <v>78487.5244140625</v>
      </c>
      <c r="E1795" s="32" t="n">
        <f aca="false">IF($A1795="","",IF($C1795&lt;=0,"",1/$C1795^2))</f>
        <v>0.0355328465188341</v>
      </c>
      <c r="F1795" s="33" t="n">
        <f aca="false">IF(OR(ROW()-設定!$B$30&lt;2,ROW()+設定!$B$30&gt;13701,N($A1795)&lt;=0,N(INDEX($A$2:$A$13701,MIN(13700,MAX(1,ROW()-1+設定!$B$30))))&lt;=0,$A1795&lt;設定!$B$28,$A1795&gt;設定!$B$29),0,IF(AND($C1795&gt;=MAX(INDEX($C$1:$C$13701,MAX(1,ROW()-設定!$B$24)):INDEX($C$1:$C$13701,MAX(1,ROW()-1))),$C1795&gt;MAX(INDEX($C$1:$C$13701,MIN(13701,ROW()+1)):INDEX($C$1:$C$13701,MIN(13701,ROW()+設定!$B$24))),$C1795&gt;=設定!$B$32,$C1795&gt;=MAX(MIN(INDEX($C$1:$C$13701,MAX(1,ROW()-設定!$B$26)):INDEX($C$1:$C$13701,MAX(1,ROW()-1))),MIN(INDEX($C$1:$C$13701,MIN(13701,ROW()+1)):INDEX($C$1:$C$13701,MIN(13701,ROW()+設定!$B$26))))*10^(設定!$B$27/20)),1,0))</f>
        <v>0</v>
      </c>
      <c r="G1795" s="33" t="n">
        <f aca="false">$G1794+IF($F1795=1,1,0)</f>
        <v>0</v>
      </c>
      <c r="H1795" s="0" t="str">
        <f aca="false">IF($F1795=1,$G1795,"")</f>
        <v/>
      </c>
    </row>
    <row r="1796" customFormat="false" ht="15" hidden="false" customHeight="false" outlineLevel="0" collapsed="false">
      <c r="A1796" s="30" t="n">
        <v>280.3125</v>
      </c>
      <c r="B1796" s="31" t="n">
        <v>14.5811</v>
      </c>
      <c r="C1796" s="32" t="n">
        <f aca="false">IF($A1796="","",IF(設定!$B$21="dB",10^($B1796/20),ABS($B1796)))</f>
        <v>5.35864516266947</v>
      </c>
      <c r="D1796" s="32" t="n">
        <f aca="false">IF($A1796="","",$A1796^2)</f>
        <v>78575.09765625</v>
      </c>
      <c r="E1796" s="32" t="n">
        <f aca="false">IF($A1796="","",IF($C1796&lt;=0,"",1/$C1796^2))</f>
        <v>0.0348249097814522</v>
      </c>
      <c r="F1796" s="33" t="n">
        <f aca="false">IF(OR(ROW()-設定!$B$30&lt;2,ROW()+設定!$B$30&gt;13701,N($A1796)&lt;=0,N(INDEX($A$2:$A$13701,MIN(13700,MAX(1,ROW()-1+設定!$B$30))))&lt;=0,$A1796&lt;設定!$B$28,$A1796&gt;設定!$B$29),0,IF(AND($C1796&gt;=MAX(INDEX($C$1:$C$13701,MAX(1,ROW()-設定!$B$24)):INDEX($C$1:$C$13701,MAX(1,ROW()-1))),$C1796&gt;MAX(INDEX($C$1:$C$13701,MIN(13701,ROW()+1)):INDEX($C$1:$C$13701,MIN(13701,ROW()+設定!$B$24))),$C1796&gt;=設定!$B$32,$C1796&gt;=MAX(MIN(INDEX($C$1:$C$13701,MAX(1,ROW()-設定!$B$26)):INDEX($C$1:$C$13701,MAX(1,ROW()-1))),MIN(INDEX($C$1:$C$13701,MIN(13701,ROW()+1)):INDEX($C$1:$C$13701,MIN(13701,ROW()+設定!$B$26))))*10^(設定!$B$27/20)),1,0))</f>
        <v>0</v>
      </c>
      <c r="G1796" s="33" t="n">
        <f aca="false">$G1795+IF($F1796=1,1,0)</f>
        <v>0</v>
      </c>
      <c r="H1796" s="0" t="str">
        <f aca="false">IF($F1796=1,$G1796,"")</f>
        <v/>
      </c>
    </row>
    <row r="1797" customFormat="false" ht="15" hidden="false" customHeight="false" outlineLevel="0" collapsed="false">
      <c r="A1797" s="30" t="n">
        <v>280.46875</v>
      </c>
      <c r="B1797" s="31" t="n">
        <v>14.6606</v>
      </c>
      <c r="C1797" s="32" t="n">
        <f aca="false">IF($A1797="","",IF(設定!$B$21="dB",10^($B1797/20),ABS($B1797)))</f>
        <v>5.40791678221061</v>
      </c>
      <c r="D1797" s="32" t="n">
        <f aca="false">IF($A1797="","",$A1797^2)</f>
        <v>78662.7197265625</v>
      </c>
      <c r="E1797" s="32" t="n">
        <f aca="false">IF($A1797="","",IF($C1797&lt;=0,"",1/$C1797^2))</f>
        <v>0.0341932199571224</v>
      </c>
      <c r="F1797" s="33" t="n">
        <f aca="false">IF(OR(ROW()-設定!$B$30&lt;2,ROW()+設定!$B$30&gt;13701,N($A1797)&lt;=0,N(INDEX($A$2:$A$13701,MIN(13700,MAX(1,ROW()-1+設定!$B$30))))&lt;=0,$A1797&lt;設定!$B$28,$A1797&gt;設定!$B$29),0,IF(AND($C1797&gt;=MAX(INDEX($C$1:$C$13701,MAX(1,ROW()-設定!$B$24)):INDEX($C$1:$C$13701,MAX(1,ROW()-1))),$C1797&gt;MAX(INDEX($C$1:$C$13701,MIN(13701,ROW()+1)):INDEX($C$1:$C$13701,MIN(13701,ROW()+設定!$B$24))),$C1797&gt;=設定!$B$32,$C1797&gt;=MAX(MIN(INDEX($C$1:$C$13701,MAX(1,ROW()-設定!$B$26)):INDEX($C$1:$C$13701,MAX(1,ROW()-1))),MIN(INDEX($C$1:$C$13701,MIN(13701,ROW()+1)):INDEX($C$1:$C$13701,MIN(13701,ROW()+設定!$B$26))))*10^(設定!$B$27/20)),1,0))</f>
        <v>0</v>
      </c>
      <c r="G1797" s="33" t="n">
        <f aca="false">$G1796+IF($F1797=1,1,0)</f>
        <v>0</v>
      </c>
      <c r="H1797" s="0" t="str">
        <f aca="false">IF($F1797=1,$G1797,"")</f>
        <v/>
      </c>
    </row>
    <row r="1798" customFormat="false" ht="15" hidden="false" customHeight="false" outlineLevel="0" collapsed="false">
      <c r="A1798" s="30" t="n">
        <v>280.625</v>
      </c>
      <c r="B1798" s="31" t="n">
        <v>14.383</v>
      </c>
      <c r="C1798" s="32" t="n">
        <f aca="false">IF($A1798="","",IF(設定!$B$21="dB",10^($B1798/20),ABS($B1798)))</f>
        <v>5.23781313004198</v>
      </c>
      <c r="D1798" s="32" t="n">
        <f aca="false">IF($A1798="","",$A1798^2)</f>
        <v>78750.390625</v>
      </c>
      <c r="E1798" s="32" t="n">
        <f aca="false">IF($A1798="","",IF($C1798&lt;=0,"",1/$C1798^2))</f>
        <v>0.0364502070830304</v>
      </c>
      <c r="F1798" s="33" t="n">
        <f aca="false">IF(OR(ROW()-設定!$B$30&lt;2,ROW()+設定!$B$30&gt;13701,N($A1798)&lt;=0,N(INDEX($A$2:$A$13701,MIN(13700,MAX(1,ROW()-1+設定!$B$30))))&lt;=0,$A1798&lt;設定!$B$28,$A1798&gt;設定!$B$29),0,IF(AND($C1798&gt;=MAX(INDEX($C$1:$C$13701,MAX(1,ROW()-設定!$B$24)):INDEX($C$1:$C$13701,MAX(1,ROW()-1))),$C1798&gt;MAX(INDEX($C$1:$C$13701,MIN(13701,ROW()+1)):INDEX($C$1:$C$13701,MIN(13701,ROW()+設定!$B$24))),$C1798&gt;=設定!$B$32,$C1798&gt;=MAX(MIN(INDEX($C$1:$C$13701,MAX(1,ROW()-設定!$B$26)):INDEX($C$1:$C$13701,MAX(1,ROW()-1))),MIN(INDEX($C$1:$C$13701,MIN(13701,ROW()+1)):INDEX($C$1:$C$13701,MIN(13701,ROW()+設定!$B$26))))*10^(設定!$B$27/20)),1,0))</f>
        <v>0</v>
      </c>
      <c r="G1798" s="33" t="n">
        <f aca="false">$G1797+IF($F1798=1,1,0)</f>
        <v>0</v>
      </c>
      <c r="H1798" s="0" t="str">
        <f aca="false">IF($F1798=1,$G1798,"")</f>
        <v/>
      </c>
    </row>
    <row r="1799" customFormat="false" ht="15" hidden="false" customHeight="false" outlineLevel="0" collapsed="false">
      <c r="A1799" s="30" t="n">
        <v>280.78125</v>
      </c>
      <c r="B1799" s="31" t="n">
        <v>14.7076</v>
      </c>
      <c r="C1799" s="32" t="n">
        <f aca="false">IF($A1799="","",IF(設定!$B$21="dB",10^($B1799/20),ABS($B1799)))</f>
        <v>5.43725873951442</v>
      </c>
      <c r="D1799" s="32" t="n">
        <f aca="false">IF($A1799="","",$A1799^2)</f>
        <v>78838.1103515625</v>
      </c>
      <c r="E1799" s="32" t="n">
        <f aca="false">IF($A1799="","",IF($C1799&lt;=0,"",1/$C1799^2))</f>
        <v>0.0338251709368744</v>
      </c>
      <c r="F1799" s="33" t="n">
        <f aca="false">IF(OR(ROW()-設定!$B$30&lt;2,ROW()+設定!$B$30&gt;13701,N($A1799)&lt;=0,N(INDEX($A$2:$A$13701,MIN(13700,MAX(1,ROW()-1+設定!$B$30))))&lt;=0,$A1799&lt;設定!$B$28,$A1799&gt;設定!$B$29),0,IF(AND($C1799&gt;=MAX(INDEX($C$1:$C$13701,MAX(1,ROW()-設定!$B$24)):INDEX($C$1:$C$13701,MAX(1,ROW()-1))),$C1799&gt;MAX(INDEX($C$1:$C$13701,MIN(13701,ROW()+1)):INDEX($C$1:$C$13701,MIN(13701,ROW()+設定!$B$24))),$C1799&gt;=設定!$B$32,$C1799&gt;=MAX(MIN(INDEX($C$1:$C$13701,MAX(1,ROW()-設定!$B$26)):INDEX($C$1:$C$13701,MAX(1,ROW()-1))),MIN(INDEX($C$1:$C$13701,MIN(13701,ROW()+1)):INDEX($C$1:$C$13701,MIN(13701,ROW()+設定!$B$26))))*10^(設定!$B$27/20)),1,0))</f>
        <v>0</v>
      </c>
      <c r="G1799" s="33" t="n">
        <f aca="false">$G1798+IF($F1799=1,1,0)</f>
        <v>0</v>
      </c>
      <c r="H1799" s="0" t="str">
        <f aca="false">IF($F1799=1,$G1799,"")</f>
        <v/>
      </c>
    </row>
    <row r="1800" customFormat="false" ht="15" hidden="false" customHeight="false" outlineLevel="0" collapsed="false">
      <c r="A1800" s="30" t="n">
        <v>280.9375</v>
      </c>
      <c r="B1800" s="31" t="n">
        <v>14.5088</v>
      </c>
      <c r="C1800" s="32" t="n">
        <f aca="false">IF($A1800="","",IF(設定!$B$21="dB",10^($B1800/20),ABS($B1800)))</f>
        <v>5.31422575692775</v>
      </c>
      <c r="D1800" s="32" t="n">
        <f aca="false">IF($A1800="","",$A1800^2)</f>
        <v>78925.87890625</v>
      </c>
      <c r="E1800" s="32" t="n">
        <f aca="false">IF($A1800="","",IF($C1800&lt;=0,"",1/$C1800^2))</f>
        <v>0.035409516767812</v>
      </c>
      <c r="F1800" s="33" t="n">
        <f aca="false">IF(OR(ROW()-設定!$B$30&lt;2,ROW()+設定!$B$30&gt;13701,N($A1800)&lt;=0,N(INDEX($A$2:$A$13701,MIN(13700,MAX(1,ROW()-1+設定!$B$30))))&lt;=0,$A1800&lt;設定!$B$28,$A1800&gt;設定!$B$29),0,IF(AND($C1800&gt;=MAX(INDEX($C$1:$C$13701,MAX(1,ROW()-設定!$B$24)):INDEX($C$1:$C$13701,MAX(1,ROW()-1))),$C1800&gt;MAX(INDEX($C$1:$C$13701,MIN(13701,ROW()+1)):INDEX($C$1:$C$13701,MIN(13701,ROW()+設定!$B$24))),$C1800&gt;=設定!$B$32,$C1800&gt;=MAX(MIN(INDEX($C$1:$C$13701,MAX(1,ROW()-設定!$B$26)):INDEX($C$1:$C$13701,MAX(1,ROW()-1))),MIN(INDEX($C$1:$C$13701,MIN(13701,ROW()+1)):INDEX($C$1:$C$13701,MIN(13701,ROW()+設定!$B$26))))*10^(設定!$B$27/20)),1,0))</f>
        <v>0</v>
      </c>
      <c r="G1800" s="33" t="n">
        <f aca="false">$G1799+IF($F1800=1,1,0)</f>
        <v>0</v>
      </c>
      <c r="H1800" s="0" t="str">
        <f aca="false">IF($F1800=1,$G1800,"")</f>
        <v/>
      </c>
    </row>
    <row r="1801" customFormat="false" ht="15" hidden="false" customHeight="false" outlineLevel="0" collapsed="false">
      <c r="A1801" s="30" t="n">
        <v>281.09375</v>
      </c>
      <c r="B1801" s="31" t="n">
        <v>14.5249</v>
      </c>
      <c r="C1801" s="32" t="n">
        <f aca="false">IF($A1801="","",IF(設定!$B$21="dB",10^($B1801/20),ABS($B1801)))</f>
        <v>5.3240852396718</v>
      </c>
      <c r="D1801" s="32" t="n">
        <f aca="false">IF($A1801="","",$A1801^2)</f>
        <v>79013.6962890625</v>
      </c>
      <c r="E1801" s="32" t="n">
        <f aca="false">IF($A1801="","",IF($C1801&lt;=0,"",1/$C1801^2))</f>
        <v>0.0352784909698094</v>
      </c>
      <c r="F1801" s="33" t="n">
        <f aca="false">IF(OR(ROW()-設定!$B$30&lt;2,ROW()+設定!$B$30&gt;13701,N($A1801)&lt;=0,N(INDEX($A$2:$A$13701,MIN(13700,MAX(1,ROW()-1+設定!$B$30))))&lt;=0,$A1801&lt;設定!$B$28,$A1801&gt;設定!$B$29),0,IF(AND($C1801&gt;=MAX(INDEX($C$1:$C$13701,MAX(1,ROW()-設定!$B$24)):INDEX($C$1:$C$13701,MAX(1,ROW()-1))),$C1801&gt;MAX(INDEX($C$1:$C$13701,MIN(13701,ROW()+1)):INDEX($C$1:$C$13701,MIN(13701,ROW()+設定!$B$24))),$C1801&gt;=設定!$B$32,$C1801&gt;=MAX(MIN(INDEX($C$1:$C$13701,MAX(1,ROW()-設定!$B$26)):INDEX($C$1:$C$13701,MAX(1,ROW()-1))),MIN(INDEX($C$1:$C$13701,MIN(13701,ROW()+1)):INDEX($C$1:$C$13701,MIN(13701,ROW()+設定!$B$26))))*10^(設定!$B$27/20)),1,0))</f>
        <v>0</v>
      </c>
      <c r="G1801" s="33" t="n">
        <f aca="false">$G1800+IF($F1801=1,1,0)</f>
        <v>0</v>
      </c>
      <c r="H1801" s="0" t="str">
        <f aca="false">IF($F1801=1,$G1801,"")</f>
        <v/>
      </c>
    </row>
    <row r="1802" customFormat="false" ht="15" hidden="false" customHeight="false" outlineLevel="0" collapsed="false">
      <c r="A1802" s="30" t="n">
        <v>281.25</v>
      </c>
      <c r="B1802" s="31" t="n">
        <v>14.7109</v>
      </c>
      <c r="C1802" s="32" t="n">
        <f aca="false">IF($A1802="","",IF(設定!$B$21="dB",10^($B1802/20),ABS($B1802)))</f>
        <v>5.43932489088429</v>
      </c>
      <c r="D1802" s="32" t="n">
        <f aca="false">IF($A1802="","",$A1802^2)</f>
        <v>79101.5625</v>
      </c>
      <c r="E1802" s="32" t="n">
        <f aca="false">IF($A1802="","",IF($C1802&lt;=0,"",1/$C1802^2))</f>
        <v>0.0337994785389933</v>
      </c>
      <c r="F1802" s="33" t="n">
        <f aca="false">IF(OR(ROW()-設定!$B$30&lt;2,ROW()+設定!$B$30&gt;13701,N($A1802)&lt;=0,N(INDEX($A$2:$A$13701,MIN(13700,MAX(1,ROW()-1+設定!$B$30))))&lt;=0,$A1802&lt;設定!$B$28,$A1802&gt;設定!$B$29),0,IF(AND($C1802&gt;=MAX(INDEX($C$1:$C$13701,MAX(1,ROW()-設定!$B$24)):INDEX($C$1:$C$13701,MAX(1,ROW()-1))),$C1802&gt;MAX(INDEX($C$1:$C$13701,MIN(13701,ROW()+1)):INDEX($C$1:$C$13701,MIN(13701,ROW()+設定!$B$24))),$C1802&gt;=設定!$B$32,$C1802&gt;=MAX(MIN(INDEX($C$1:$C$13701,MAX(1,ROW()-設定!$B$26)):INDEX($C$1:$C$13701,MAX(1,ROW()-1))),MIN(INDEX($C$1:$C$13701,MIN(13701,ROW()+1)):INDEX($C$1:$C$13701,MIN(13701,ROW()+設定!$B$26))))*10^(設定!$B$27/20)),1,0))</f>
        <v>0</v>
      </c>
      <c r="G1802" s="33" t="n">
        <f aca="false">$G1801+IF($F1802=1,1,0)</f>
        <v>0</v>
      </c>
      <c r="H1802" s="0" t="str">
        <f aca="false">IF($F1802=1,$G1802,"")</f>
        <v/>
      </c>
    </row>
    <row r="1803" customFormat="false" ht="15" hidden="false" customHeight="false" outlineLevel="0" collapsed="false">
      <c r="A1803" s="30" t="n">
        <v>281.40625</v>
      </c>
      <c r="B1803" s="31" t="n">
        <v>14.6357</v>
      </c>
      <c r="C1803" s="32" t="n">
        <f aca="false">IF($A1803="","",IF(設定!$B$21="dB",10^($B1803/20),ABS($B1803)))</f>
        <v>5.39243600755779</v>
      </c>
      <c r="D1803" s="32" t="n">
        <f aca="false">IF($A1803="","",$A1803^2)</f>
        <v>79189.4775390625</v>
      </c>
      <c r="E1803" s="32" t="n">
        <f aca="false">IF($A1803="","",IF($C1803&lt;=0,"",1/$C1803^2))</f>
        <v>0.0343898277060043</v>
      </c>
      <c r="F1803" s="33" t="n">
        <f aca="false">IF(OR(ROW()-設定!$B$30&lt;2,ROW()+設定!$B$30&gt;13701,N($A1803)&lt;=0,N(INDEX($A$2:$A$13701,MIN(13700,MAX(1,ROW()-1+設定!$B$30))))&lt;=0,$A1803&lt;設定!$B$28,$A1803&gt;設定!$B$29),0,IF(AND($C1803&gt;=MAX(INDEX($C$1:$C$13701,MAX(1,ROW()-設定!$B$24)):INDEX($C$1:$C$13701,MAX(1,ROW()-1))),$C1803&gt;MAX(INDEX($C$1:$C$13701,MIN(13701,ROW()+1)):INDEX($C$1:$C$13701,MIN(13701,ROW()+設定!$B$24))),$C1803&gt;=設定!$B$32,$C1803&gt;=MAX(MIN(INDEX($C$1:$C$13701,MAX(1,ROW()-設定!$B$26)):INDEX($C$1:$C$13701,MAX(1,ROW()-1))),MIN(INDEX($C$1:$C$13701,MIN(13701,ROW()+1)):INDEX($C$1:$C$13701,MIN(13701,ROW()+設定!$B$26))))*10^(設定!$B$27/20)),1,0))</f>
        <v>0</v>
      </c>
      <c r="G1803" s="33" t="n">
        <f aca="false">$G1802+IF($F1803=1,1,0)</f>
        <v>0</v>
      </c>
      <c r="H1803" s="0" t="str">
        <f aca="false">IF($F1803=1,$G1803,"")</f>
        <v/>
      </c>
    </row>
    <row r="1804" customFormat="false" ht="15" hidden="false" customHeight="false" outlineLevel="0" collapsed="false">
      <c r="A1804" s="30" t="n">
        <v>281.5625</v>
      </c>
      <c r="B1804" s="31" t="n">
        <v>14.4855</v>
      </c>
      <c r="C1804" s="32" t="n">
        <f aca="false">IF($A1804="","",IF(設定!$B$21="dB",10^($B1804/20),ABS($B1804)))</f>
        <v>5.29998938766261</v>
      </c>
      <c r="D1804" s="32" t="n">
        <f aca="false">IF($A1804="","",$A1804^2)</f>
        <v>79277.44140625</v>
      </c>
      <c r="E1804" s="32" t="n">
        <f aca="false">IF($A1804="","",IF($C1804&lt;=0,"",1/$C1804^2))</f>
        <v>0.0356000001661675</v>
      </c>
      <c r="F1804" s="33" t="n">
        <f aca="false">IF(OR(ROW()-設定!$B$30&lt;2,ROW()+設定!$B$30&gt;13701,N($A1804)&lt;=0,N(INDEX($A$2:$A$13701,MIN(13700,MAX(1,ROW()-1+設定!$B$30))))&lt;=0,$A1804&lt;設定!$B$28,$A1804&gt;設定!$B$29),0,IF(AND($C1804&gt;=MAX(INDEX($C$1:$C$13701,MAX(1,ROW()-設定!$B$24)):INDEX($C$1:$C$13701,MAX(1,ROW()-1))),$C1804&gt;MAX(INDEX($C$1:$C$13701,MIN(13701,ROW()+1)):INDEX($C$1:$C$13701,MIN(13701,ROW()+設定!$B$24))),$C1804&gt;=設定!$B$32,$C1804&gt;=MAX(MIN(INDEX($C$1:$C$13701,MAX(1,ROW()-設定!$B$26)):INDEX($C$1:$C$13701,MAX(1,ROW()-1))),MIN(INDEX($C$1:$C$13701,MIN(13701,ROW()+1)):INDEX($C$1:$C$13701,MIN(13701,ROW()+設定!$B$26))))*10^(設定!$B$27/20)),1,0))</f>
        <v>0</v>
      </c>
      <c r="G1804" s="33" t="n">
        <f aca="false">$G1803+IF($F1804=1,1,0)</f>
        <v>0</v>
      </c>
      <c r="H1804" s="0" t="str">
        <f aca="false">IF($F1804=1,$G1804,"")</f>
        <v/>
      </c>
    </row>
    <row r="1805" customFormat="false" ht="15" hidden="false" customHeight="false" outlineLevel="0" collapsed="false">
      <c r="A1805" s="30" t="n">
        <v>281.71875</v>
      </c>
      <c r="B1805" s="31" t="n">
        <v>14.8411</v>
      </c>
      <c r="C1805" s="32" t="n">
        <f aca="false">IF($A1805="","",IF(設定!$B$21="dB",10^($B1805/20),ABS($B1805)))</f>
        <v>5.52147359998623</v>
      </c>
      <c r="D1805" s="32" t="n">
        <f aca="false">IF($A1805="","",$A1805^2)</f>
        <v>79365.4541015625</v>
      </c>
      <c r="E1805" s="32" t="n">
        <f aca="false">IF($A1805="","",IF($C1805&lt;=0,"",1/$C1805^2))</f>
        <v>0.0328012202229963</v>
      </c>
      <c r="F1805" s="33" t="n">
        <f aca="false">IF(OR(ROW()-設定!$B$30&lt;2,ROW()+設定!$B$30&gt;13701,N($A1805)&lt;=0,N(INDEX($A$2:$A$13701,MIN(13700,MAX(1,ROW()-1+設定!$B$30))))&lt;=0,$A1805&lt;設定!$B$28,$A1805&gt;設定!$B$29),0,IF(AND($C1805&gt;=MAX(INDEX($C$1:$C$13701,MAX(1,ROW()-設定!$B$24)):INDEX($C$1:$C$13701,MAX(1,ROW()-1))),$C1805&gt;MAX(INDEX($C$1:$C$13701,MIN(13701,ROW()+1)):INDEX($C$1:$C$13701,MIN(13701,ROW()+設定!$B$24))),$C1805&gt;=設定!$B$32,$C1805&gt;=MAX(MIN(INDEX($C$1:$C$13701,MAX(1,ROW()-設定!$B$26)):INDEX($C$1:$C$13701,MAX(1,ROW()-1))),MIN(INDEX($C$1:$C$13701,MIN(13701,ROW()+1)):INDEX($C$1:$C$13701,MIN(13701,ROW()+設定!$B$26))))*10^(設定!$B$27/20)),1,0))</f>
        <v>0</v>
      </c>
      <c r="G1805" s="33" t="n">
        <f aca="false">$G1804+IF($F1805=1,1,0)</f>
        <v>0</v>
      </c>
      <c r="H1805" s="0" t="str">
        <f aca="false">IF($F1805=1,$G1805,"")</f>
        <v/>
      </c>
    </row>
    <row r="1806" customFormat="false" ht="15" hidden="false" customHeight="false" outlineLevel="0" collapsed="false">
      <c r="A1806" s="30" t="n">
        <v>281.875</v>
      </c>
      <c r="B1806" s="31" t="n">
        <v>14.5644</v>
      </c>
      <c r="C1806" s="32" t="n">
        <f aca="false">IF($A1806="","",IF(設定!$B$21="dB",10^($B1806/20),ABS($B1806)))</f>
        <v>5.34835221579877</v>
      </c>
      <c r="D1806" s="32" t="n">
        <f aca="false">IF($A1806="","",$A1806^2)</f>
        <v>79453.515625</v>
      </c>
      <c r="E1806" s="32" t="n">
        <f aca="false">IF($A1806="","",IF($C1806&lt;=0,"",1/$C1806^2))</f>
        <v>0.0349590804016901</v>
      </c>
      <c r="F1806" s="33" t="n">
        <f aca="false">IF(OR(ROW()-設定!$B$30&lt;2,ROW()+設定!$B$30&gt;13701,N($A1806)&lt;=0,N(INDEX($A$2:$A$13701,MIN(13700,MAX(1,ROW()-1+設定!$B$30))))&lt;=0,$A1806&lt;設定!$B$28,$A1806&gt;設定!$B$29),0,IF(AND($C1806&gt;=MAX(INDEX($C$1:$C$13701,MAX(1,ROW()-設定!$B$24)):INDEX($C$1:$C$13701,MAX(1,ROW()-1))),$C1806&gt;MAX(INDEX($C$1:$C$13701,MIN(13701,ROW()+1)):INDEX($C$1:$C$13701,MIN(13701,ROW()+設定!$B$24))),$C1806&gt;=設定!$B$32,$C1806&gt;=MAX(MIN(INDEX($C$1:$C$13701,MAX(1,ROW()-設定!$B$26)):INDEX($C$1:$C$13701,MAX(1,ROW()-1))),MIN(INDEX($C$1:$C$13701,MIN(13701,ROW()+1)):INDEX($C$1:$C$13701,MIN(13701,ROW()+設定!$B$26))))*10^(設定!$B$27/20)),1,0))</f>
        <v>0</v>
      </c>
      <c r="G1806" s="33" t="n">
        <f aca="false">$G1805+IF($F1806=1,1,0)</f>
        <v>0</v>
      </c>
      <c r="H1806" s="0" t="str">
        <f aca="false">IF($F1806=1,$G1806,"")</f>
        <v/>
      </c>
    </row>
    <row r="1807" customFormat="false" ht="15" hidden="false" customHeight="false" outlineLevel="0" collapsed="false">
      <c r="A1807" s="30" t="n">
        <v>282.03125</v>
      </c>
      <c r="B1807" s="31" t="n">
        <v>14.6846</v>
      </c>
      <c r="C1807" s="32" t="n">
        <f aca="false">IF($A1807="","",IF(設定!$B$21="dB",10^($B1807/20),ABS($B1807)))</f>
        <v>5.42288007151894</v>
      </c>
      <c r="D1807" s="32" t="n">
        <f aca="false">IF($A1807="","",$A1807^2)</f>
        <v>79541.6259765625</v>
      </c>
      <c r="E1807" s="32" t="n">
        <f aca="false">IF($A1807="","",IF($C1807&lt;=0,"",1/$C1807^2))</f>
        <v>0.0340047823923807</v>
      </c>
      <c r="F1807" s="33" t="n">
        <f aca="false">IF(OR(ROW()-設定!$B$30&lt;2,ROW()+設定!$B$30&gt;13701,N($A1807)&lt;=0,N(INDEX($A$2:$A$13701,MIN(13700,MAX(1,ROW()-1+設定!$B$30))))&lt;=0,$A1807&lt;設定!$B$28,$A1807&gt;設定!$B$29),0,IF(AND($C1807&gt;=MAX(INDEX($C$1:$C$13701,MAX(1,ROW()-設定!$B$24)):INDEX($C$1:$C$13701,MAX(1,ROW()-1))),$C1807&gt;MAX(INDEX($C$1:$C$13701,MIN(13701,ROW()+1)):INDEX($C$1:$C$13701,MIN(13701,ROW()+設定!$B$24))),$C1807&gt;=設定!$B$32,$C1807&gt;=MAX(MIN(INDEX($C$1:$C$13701,MAX(1,ROW()-設定!$B$26)):INDEX($C$1:$C$13701,MAX(1,ROW()-1))),MIN(INDEX($C$1:$C$13701,MIN(13701,ROW()+1)):INDEX($C$1:$C$13701,MIN(13701,ROW()+設定!$B$26))))*10^(設定!$B$27/20)),1,0))</f>
        <v>0</v>
      </c>
      <c r="G1807" s="33" t="n">
        <f aca="false">$G1806+IF($F1807=1,1,0)</f>
        <v>0</v>
      </c>
      <c r="H1807" s="0" t="str">
        <f aca="false">IF($F1807=1,$G1807,"")</f>
        <v/>
      </c>
    </row>
    <row r="1808" customFormat="false" ht="15" hidden="false" customHeight="false" outlineLevel="0" collapsed="false">
      <c r="A1808" s="30" t="n">
        <v>282.1875</v>
      </c>
      <c r="B1808" s="31" t="n">
        <v>14.6831</v>
      </c>
      <c r="C1808" s="32" t="n">
        <f aca="false">IF($A1808="","",IF(設定!$B$21="dB",10^($B1808/20),ABS($B1808)))</f>
        <v>5.42194365416701</v>
      </c>
      <c r="D1808" s="32" t="n">
        <f aca="false">IF($A1808="","",$A1808^2)</f>
        <v>79629.78515625</v>
      </c>
      <c r="E1808" s="32" t="n">
        <f aca="false">IF($A1808="","",IF($C1808&lt;=0,"",1/$C1808^2))</f>
        <v>0.0340165292566296</v>
      </c>
      <c r="F1808" s="33" t="n">
        <f aca="false">IF(OR(ROW()-設定!$B$30&lt;2,ROW()+設定!$B$30&gt;13701,N($A1808)&lt;=0,N(INDEX($A$2:$A$13701,MIN(13700,MAX(1,ROW()-1+設定!$B$30))))&lt;=0,$A1808&lt;設定!$B$28,$A1808&gt;設定!$B$29),0,IF(AND($C1808&gt;=MAX(INDEX($C$1:$C$13701,MAX(1,ROW()-設定!$B$24)):INDEX($C$1:$C$13701,MAX(1,ROW()-1))),$C1808&gt;MAX(INDEX($C$1:$C$13701,MIN(13701,ROW()+1)):INDEX($C$1:$C$13701,MIN(13701,ROW()+設定!$B$24))),$C1808&gt;=設定!$B$32,$C1808&gt;=MAX(MIN(INDEX($C$1:$C$13701,MAX(1,ROW()-設定!$B$26)):INDEX($C$1:$C$13701,MAX(1,ROW()-1))),MIN(INDEX($C$1:$C$13701,MIN(13701,ROW()+1)):INDEX($C$1:$C$13701,MIN(13701,ROW()+設定!$B$26))))*10^(設定!$B$27/20)),1,0))</f>
        <v>0</v>
      </c>
      <c r="G1808" s="33" t="n">
        <f aca="false">$G1807+IF($F1808=1,1,0)</f>
        <v>0</v>
      </c>
      <c r="H1808" s="0" t="str">
        <f aca="false">IF($F1808=1,$G1808,"")</f>
        <v/>
      </c>
    </row>
    <row r="1809" customFormat="false" ht="15" hidden="false" customHeight="false" outlineLevel="0" collapsed="false">
      <c r="A1809" s="30" t="n">
        <v>282.34375</v>
      </c>
      <c r="B1809" s="31" t="n">
        <v>14.8111</v>
      </c>
      <c r="C1809" s="32" t="n">
        <f aca="false">IF($A1809="","",IF(設定!$B$21="dB",10^($B1809/20),ABS($B1809)))</f>
        <v>5.50243600147548</v>
      </c>
      <c r="D1809" s="32" t="n">
        <f aca="false">IF($A1809="","",$A1809^2)</f>
        <v>79717.9931640625</v>
      </c>
      <c r="E1809" s="32" t="n">
        <f aca="false">IF($A1809="","",IF($C1809&lt;=0,"",1/$C1809^2))</f>
        <v>0.0330285874195173</v>
      </c>
      <c r="F1809" s="33" t="n">
        <f aca="false">IF(OR(ROW()-設定!$B$30&lt;2,ROW()+設定!$B$30&gt;13701,N($A1809)&lt;=0,N(INDEX($A$2:$A$13701,MIN(13700,MAX(1,ROW()-1+設定!$B$30))))&lt;=0,$A1809&lt;設定!$B$28,$A1809&gt;設定!$B$29),0,IF(AND($C1809&gt;=MAX(INDEX($C$1:$C$13701,MAX(1,ROW()-設定!$B$24)):INDEX($C$1:$C$13701,MAX(1,ROW()-1))),$C1809&gt;MAX(INDEX($C$1:$C$13701,MIN(13701,ROW()+1)):INDEX($C$1:$C$13701,MIN(13701,ROW()+設定!$B$24))),$C1809&gt;=設定!$B$32,$C1809&gt;=MAX(MIN(INDEX($C$1:$C$13701,MAX(1,ROW()-設定!$B$26)):INDEX($C$1:$C$13701,MAX(1,ROW()-1))),MIN(INDEX($C$1:$C$13701,MIN(13701,ROW()+1)):INDEX($C$1:$C$13701,MIN(13701,ROW()+設定!$B$26))))*10^(設定!$B$27/20)),1,0))</f>
        <v>0</v>
      </c>
      <c r="G1809" s="33" t="n">
        <f aca="false">$G1808+IF($F1809=1,1,0)</f>
        <v>0</v>
      </c>
      <c r="H1809" s="0" t="str">
        <f aca="false">IF($F1809=1,$G1809,"")</f>
        <v/>
      </c>
    </row>
    <row r="1810" customFormat="false" ht="15" hidden="false" customHeight="false" outlineLevel="0" collapsed="false">
      <c r="A1810" s="30" t="n">
        <v>282.5</v>
      </c>
      <c r="B1810" s="31" t="n">
        <v>14.6212</v>
      </c>
      <c r="C1810" s="32" t="n">
        <f aca="false">IF($A1810="","",IF(設定!$B$21="dB",10^($B1810/20),ABS($B1810)))</f>
        <v>5.38344152372092</v>
      </c>
      <c r="D1810" s="32" t="n">
        <f aca="false">IF($A1810="","",$A1810^2)</f>
        <v>79806.25</v>
      </c>
      <c r="E1810" s="32" t="n">
        <f aca="false">IF($A1810="","",IF($C1810&lt;=0,"",1/$C1810^2))</f>
        <v>0.0345048385770549</v>
      </c>
      <c r="F1810" s="33" t="n">
        <f aca="false">IF(OR(ROW()-設定!$B$30&lt;2,ROW()+設定!$B$30&gt;13701,N($A1810)&lt;=0,N(INDEX($A$2:$A$13701,MIN(13700,MAX(1,ROW()-1+設定!$B$30))))&lt;=0,$A1810&lt;設定!$B$28,$A1810&gt;設定!$B$29),0,IF(AND($C1810&gt;=MAX(INDEX($C$1:$C$13701,MAX(1,ROW()-設定!$B$24)):INDEX($C$1:$C$13701,MAX(1,ROW()-1))),$C1810&gt;MAX(INDEX($C$1:$C$13701,MIN(13701,ROW()+1)):INDEX($C$1:$C$13701,MIN(13701,ROW()+設定!$B$24))),$C1810&gt;=設定!$B$32,$C1810&gt;=MAX(MIN(INDEX($C$1:$C$13701,MAX(1,ROW()-設定!$B$26)):INDEX($C$1:$C$13701,MAX(1,ROW()-1))),MIN(INDEX($C$1:$C$13701,MIN(13701,ROW()+1)):INDEX($C$1:$C$13701,MIN(13701,ROW()+設定!$B$26))))*10^(設定!$B$27/20)),1,0))</f>
        <v>0</v>
      </c>
      <c r="G1810" s="33" t="n">
        <f aca="false">$G1809+IF($F1810=1,1,0)</f>
        <v>0</v>
      </c>
      <c r="H1810" s="0" t="str">
        <f aca="false">IF($F1810=1,$G1810,"")</f>
        <v/>
      </c>
    </row>
    <row r="1811" customFormat="false" ht="15" hidden="false" customHeight="false" outlineLevel="0" collapsed="false">
      <c r="A1811" s="30" t="n">
        <v>282.65625</v>
      </c>
      <c r="B1811" s="31" t="n">
        <v>14.7774</v>
      </c>
      <c r="C1811" s="32" t="n">
        <f aca="false">IF($A1811="","",IF(設定!$B$21="dB",10^($B1811/20),ABS($B1811)))</f>
        <v>5.48112870414167</v>
      </c>
      <c r="D1811" s="32" t="n">
        <f aca="false">IF($A1811="","",$A1811^2)</f>
        <v>79894.5556640625</v>
      </c>
      <c r="E1811" s="32" t="n">
        <f aca="false">IF($A1811="","",IF($C1811&lt;=0,"",1/$C1811^2))</f>
        <v>0.0332858766921276</v>
      </c>
      <c r="F1811" s="33" t="n">
        <f aca="false">IF(OR(ROW()-設定!$B$30&lt;2,ROW()+設定!$B$30&gt;13701,N($A1811)&lt;=0,N(INDEX($A$2:$A$13701,MIN(13700,MAX(1,ROW()-1+設定!$B$30))))&lt;=0,$A1811&lt;設定!$B$28,$A1811&gt;設定!$B$29),0,IF(AND($C1811&gt;=MAX(INDEX($C$1:$C$13701,MAX(1,ROW()-設定!$B$24)):INDEX($C$1:$C$13701,MAX(1,ROW()-1))),$C1811&gt;MAX(INDEX($C$1:$C$13701,MIN(13701,ROW()+1)):INDEX($C$1:$C$13701,MIN(13701,ROW()+設定!$B$24))),$C1811&gt;=設定!$B$32,$C1811&gt;=MAX(MIN(INDEX($C$1:$C$13701,MAX(1,ROW()-設定!$B$26)):INDEX($C$1:$C$13701,MAX(1,ROW()-1))),MIN(INDEX($C$1:$C$13701,MIN(13701,ROW()+1)):INDEX($C$1:$C$13701,MIN(13701,ROW()+設定!$B$26))))*10^(設定!$B$27/20)),1,0))</f>
        <v>0</v>
      </c>
      <c r="G1811" s="33" t="n">
        <f aca="false">$G1810+IF($F1811=1,1,0)</f>
        <v>0</v>
      </c>
      <c r="H1811" s="0" t="str">
        <f aca="false">IF($F1811=1,$G1811,"")</f>
        <v/>
      </c>
    </row>
    <row r="1812" customFormat="false" ht="15" hidden="false" customHeight="false" outlineLevel="0" collapsed="false">
      <c r="A1812" s="30" t="n">
        <v>282.8125</v>
      </c>
      <c r="B1812" s="31" t="n">
        <v>14.5985</v>
      </c>
      <c r="C1812" s="32" t="n">
        <f aca="false">IF($A1812="","",IF(設定!$B$21="dB",10^($B1812/20),ABS($B1812)))</f>
        <v>5.3693906227213</v>
      </c>
      <c r="D1812" s="32" t="n">
        <f aca="false">IF($A1812="","",$A1812^2)</f>
        <v>79982.91015625</v>
      </c>
      <c r="E1812" s="32" t="n">
        <f aca="false">IF($A1812="","",IF($C1812&lt;=0,"",1/$C1812^2))</f>
        <v>0.0346856629801958</v>
      </c>
      <c r="F1812" s="33" t="n">
        <f aca="false">IF(OR(ROW()-設定!$B$30&lt;2,ROW()+設定!$B$30&gt;13701,N($A1812)&lt;=0,N(INDEX($A$2:$A$13701,MIN(13700,MAX(1,ROW()-1+設定!$B$30))))&lt;=0,$A1812&lt;設定!$B$28,$A1812&gt;設定!$B$29),0,IF(AND($C1812&gt;=MAX(INDEX($C$1:$C$13701,MAX(1,ROW()-設定!$B$24)):INDEX($C$1:$C$13701,MAX(1,ROW()-1))),$C1812&gt;MAX(INDEX($C$1:$C$13701,MIN(13701,ROW()+1)):INDEX($C$1:$C$13701,MIN(13701,ROW()+設定!$B$24))),$C1812&gt;=設定!$B$32,$C1812&gt;=MAX(MIN(INDEX($C$1:$C$13701,MAX(1,ROW()-設定!$B$26)):INDEX($C$1:$C$13701,MAX(1,ROW()-1))),MIN(INDEX($C$1:$C$13701,MIN(13701,ROW()+1)):INDEX($C$1:$C$13701,MIN(13701,ROW()+設定!$B$26))))*10^(設定!$B$27/20)),1,0))</f>
        <v>0</v>
      </c>
      <c r="G1812" s="33" t="n">
        <f aca="false">$G1811+IF($F1812=1,1,0)</f>
        <v>0</v>
      </c>
      <c r="H1812" s="0" t="str">
        <f aca="false">IF($F1812=1,$G1812,"")</f>
        <v/>
      </c>
    </row>
    <row r="1813" customFormat="false" ht="15" hidden="false" customHeight="false" outlineLevel="0" collapsed="false">
      <c r="A1813" s="30" t="n">
        <v>282.96875</v>
      </c>
      <c r="B1813" s="31" t="n">
        <v>14.7961</v>
      </c>
      <c r="C1813" s="32" t="n">
        <f aca="false">IF($A1813="","",IF(設定!$B$21="dB",10^($B1813/20),ABS($B1813)))</f>
        <v>5.49294183142633</v>
      </c>
      <c r="D1813" s="32" t="n">
        <f aca="false">IF($A1813="","",$A1813^2)</f>
        <v>80071.3134765625</v>
      </c>
      <c r="E1813" s="32" t="n">
        <f aca="false">IF($A1813="","",IF($C1813&lt;=0,"",1/$C1813^2))</f>
        <v>0.033142861349555</v>
      </c>
      <c r="F1813" s="33" t="n">
        <f aca="false">IF(OR(ROW()-設定!$B$30&lt;2,ROW()+設定!$B$30&gt;13701,N($A1813)&lt;=0,N(INDEX($A$2:$A$13701,MIN(13700,MAX(1,ROW()-1+設定!$B$30))))&lt;=0,$A1813&lt;設定!$B$28,$A1813&gt;設定!$B$29),0,IF(AND($C1813&gt;=MAX(INDEX($C$1:$C$13701,MAX(1,ROW()-設定!$B$24)):INDEX($C$1:$C$13701,MAX(1,ROW()-1))),$C1813&gt;MAX(INDEX($C$1:$C$13701,MIN(13701,ROW()+1)):INDEX($C$1:$C$13701,MIN(13701,ROW()+設定!$B$24))),$C1813&gt;=設定!$B$32,$C1813&gt;=MAX(MIN(INDEX($C$1:$C$13701,MAX(1,ROW()-設定!$B$26)):INDEX($C$1:$C$13701,MAX(1,ROW()-1))),MIN(INDEX($C$1:$C$13701,MIN(13701,ROW()+1)):INDEX($C$1:$C$13701,MIN(13701,ROW()+設定!$B$26))))*10^(設定!$B$27/20)),1,0))</f>
        <v>0</v>
      </c>
      <c r="G1813" s="33" t="n">
        <f aca="false">$G1812+IF($F1813=1,1,0)</f>
        <v>0</v>
      </c>
      <c r="H1813" s="0" t="str">
        <f aca="false">IF($F1813=1,$G1813,"")</f>
        <v/>
      </c>
    </row>
    <row r="1814" customFormat="false" ht="15" hidden="false" customHeight="false" outlineLevel="0" collapsed="false">
      <c r="A1814" s="30" t="n">
        <v>283.125</v>
      </c>
      <c r="B1814" s="31" t="n">
        <v>14.6036</v>
      </c>
      <c r="C1814" s="32" t="n">
        <f aca="false">IF($A1814="","",IF(設定!$B$21="dB",10^($B1814/20),ABS($B1814)))</f>
        <v>5.37254423556271</v>
      </c>
      <c r="D1814" s="32" t="n">
        <f aca="false">IF($A1814="","",$A1814^2)</f>
        <v>80159.765625</v>
      </c>
      <c r="E1814" s="32" t="n">
        <f aca="false">IF($A1814="","",IF($C1814&lt;=0,"",1/$C1814^2))</f>
        <v>0.0346449548748479</v>
      </c>
      <c r="F1814" s="33" t="n">
        <f aca="false">IF(OR(ROW()-設定!$B$30&lt;2,ROW()+設定!$B$30&gt;13701,N($A1814)&lt;=0,N(INDEX($A$2:$A$13701,MIN(13700,MAX(1,ROW()-1+設定!$B$30))))&lt;=0,$A1814&lt;設定!$B$28,$A1814&gt;設定!$B$29),0,IF(AND($C1814&gt;=MAX(INDEX($C$1:$C$13701,MAX(1,ROW()-設定!$B$24)):INDEX($C$1:$C$13701,MAX(1,ROW()-1))),$C1814&gt;MAX(INDEX($C$1:$C$13701,MIN(13701,ROW()+1)):INDEX($C$1:$C$13701,MIN(13701,ROW()+設定!$B$24))),$C1814&gt;=設定!$B$32,$C1814&gt;=MAX(MIN(INDEX($C$1:$C$13701,MAX(1,ROW()-設定!$B$26)):INDEX($C$1:$C$13701,MAX(1,ROW()-1))),MIN(INDEX($C$1:$C$13701,MIN(13701,ROW()+1)):INDEX($C$1:$C$13701,MIN(13701,ROW()+設定!$B$26))))*10^(設定!$B$27/20)),1,0))</f>
        <v>0</v>
      </c>
      <c r="G1814" s="33" t="n">
        <f aca="false">$G1813+IF($F1814=1,1,0)</f>
        <v>0</v>
      </c>
      <c r="H1814" s="0" t="str">
        <f aca="false">IF($F1814=1,$G1814,"")</f>
        <v/>
      </c>
    </row>
    <row r="1815" customFormat="false" ht="15" hidden="false" customHeight="false" outlineLevel="0" collapsed="false">
      <c r="A1815" s="30" t="n">
        <v>283.28125</v>
      </c>
      <c r="B1815" s="31" t="n">
        <v>14.6495</v>
      </c>
      <c r="C1815" s="32" t="n">
        <f aca="false">IF($A1815="","",IF(設定!$B$21="dB",10^($B1815/20),ABS($B1815)))</f>
        <v>5.40101023155639</v>
      </c>
      <c r="D1815" s="32" t="n">
        <f aca="false">IF($A1815="","",$A1815^2)</f>
        <v>80248.2666015625</v>
      </c>
      <c r="E1815" s="32" t="n">
        <f aca="false">IF($A1815="","",IF($C1815&lt;=0,"",1/$C1815^2))</f>
        <v>0.034280725141797</v>
      </c>
      <c r="F1815" s="33" t="n">
        <f aca="false">IF(OR(ROW()-設定!$B$30&lt;2,ROW()+設定!$B$30&gt;13701,N($A1815)&lt;=0,N(INDEX($A$2:$A$13701,MIN(13700,MAX(1,ROW()-1+設定!$B$30))))&lt;=0,$A1815&lt;設定!$B$28,$A1815&gt;設定!$B$29),0,IF(AND($C1815&gt;=MAX(INDEX($C$1:$C$13701,MAX(1,ROW()-設定!$B$24)):INDEX($C$1:$C$13701,MAX(1,ROW()-1))),$C1815&gt;MAX(INDEX($C$1:$C$13701,MIN(13701,ROW()+1)):INDEX($C$1:$C$13701,MIN(13701,ROW()+設定!$B$24))),$C1815&gt;=設定!$B$32,$C1815&gt;=MAX(MIN(INDEX($C$1:$C$13701,MAX(1,ROW()-設定!$B$26)):INDEX($C$1:$C$13701,MAX(1,ROW()-1))),MIN(INDEX($C$1:$C$13701,MIN(13701,ROW()+1)):INDEX($C$1:$C$13701,MIN(13701,ROW()+設定!$B$26))))*10^(設定!$B$27/20)),1,0))</f>
        <v>0</v>
      </c>
      <c r="G1815" s="33" t="n">
        <f aca="false">$G1814+IF($F1815=1,1,0)</f>
        <v>0</v>
      </c>
      <c r="H1815" s="0" t="str">
        <f aca="false">IF($F1815=1,$G1815,"")</f>
        <v/>
      </c>
    </row>
    <row r="1816" customFormat="false" ht="15" hidden="false" customHeight="false" outlineLevel="0" collapsed="false">
      <c r="A1816" s="30" t="n">
        <v>283.4375</v>
      </c>
      <c r="B1816" s="31" t="n">
        <v>14.8865</v>
      </c>
      <c r="C1816" s="32" t="n">
        <f aca="false">IF($A1816="","",IF(設定!$B$21="dB",10^($B1816/20),ABS($B1816)))</f>
        <v>5.55040916987584</v>
      </c>
      <c r="D1816" s="32" t="n">
        <f aca="false">IF($A1816="","",$A1816^2)</f>
        <v>80336.81640625</v>
      </c>
      <c r="E1816" s="32" t="n">
        <f aca="false">IF($A1816="","",IF($C1816&lt;=0,"",1/$C1816^2))</f>
        <v>0.0324601109552897</v>
      </c>
      <c r="F1816" s="33" t="n">
        <f aca="false">IF(OR(ROW()-設定!$B$30&lt;2,ROW()+設定!$B$30&gt;13701,N($A1816)&lt;=0,N(INDEX($A$2:$A$13701,MIN(13700,MAX(1,ROW()-1+設定!$B$30))))&lt;=0,$A1816&lt;設定!$B$28,$A1816&gt;設定!$B$29),0,IF(AND($C1816&gt;=MAX(INDEX($C$1:$C$13701,MAX(1,ROW()-設定!$B$24)):INDEX($C$1:$C$13701,MAX(1,ROW()-1))),$C1816&gt;MAX(INDEX($C$1:$C$13701,MIN(13701,ROW()+1)):INDEX($C$1:$C$13701,MIN(13701,ROW()+設定!$B$24))),$C1816&gt;=設定!$B$32,$C1816&gt;=MAX(MIN(INDEX($C$1:$C$13701,MAX(1,ROW()-設定!$B$26)):INDEX($C$1:$C$13701,MAX(1,ROW()-1))),MIN(INDEX($C$1:$C$13701,MIN(13701,ROW()+1)):INDEX($C$1:$C$13701,MIN(13701,ROW()+設定!$B$26))))*10^(設定!$B$27/20)),1,0))</f>
        <v>0</v>
      </c>
      <c r="G1816" s="33" t="n">
        <f aca="false">$G1815+IF($F1816=1,1,0)</f>
        <v>0</v>
      </c>
      <c r="H1816" s="0" t="str">
        <f aca="false">IF($F1816=1,$G1816,"")</f>
        <v/>
      </c>
    </row>
    <row r="1817" customFormat="false" ht="15" hidden="false" customHeight="false" outlineLevel="0" collapsed="false">
      <c r="A1817" s="30" t="n">
        <v>283.59375</v>
      </c>
      <c r="B1817" s="31" t="n">
        <v>14.7276</v>
      </c>
      <c r="C1817" s="32" t="n">
        <f aca="false">IF($A1817="","",IF(設定!$B$21="dB",10^($B1817/20),ABS($B1817)))</f>
        <v>5.44979291540014</v>
      </c>
      <c r="D1817" s="32" t="n">
        <f aca="false">IF($A1817="","",$A1817^2)</f>
        <v>80425.4150390625</v>
      </c>
      <c r="E1817" s="32" t="n">
        <f aca="false">IF($A1817="","",IF($C1817&lt;=0,"",1/$C1817^2))</f>
        <v>0.0336697583934062</v>
      </c>
      <c r="F1817" s="33" t="n">
        <f aca="false">IF(OR(ROW()-設定!$B$30&lt;2,ROW()+設定!$B$30&gt;13701,N($A1817)&lt;=0,N(INDEX($A$2:$A$13701,MIN(13700,MAX(1,ROW()-1+設定!$B$30))))&lt;=0,$A1817&lt;設定!$B$28,$A1817&gt;設定!$B$29),0,IF(AND($C1817&gt;=MAX(INDEX($C$1:$C$13701,MAX(1,ROW()-設定!$B$24)):INDEX($C$1:$C$13701,MAX(1,ROW()-1))),$C1817&gt;MAX(INDEX($C$1:$C$13701,MIN(13701,ROW()+1)):INDEX($C$1:$C$13701,MIN(13701,ROW()+設定!$B$24))),$C1817&gt;=設定!$B$32,$C1817&gt;=MAX(MIN(INDEX($C$1:$C$13701,MAX(1,ROW()-設定!$B$26)):INDEX($C$1:$C$13701,MAX(1,ROW()-1))),MIN(INDEX($C$1:$C$13701,MIN(13701,ROW()+1)):INDEX($C$1:$C$13701,MIN(13701,ROW()+設定!$B$26))))*10^(設定!$B$27/20)),1,0))</f>
        <v>0</v>
      </c>
      <c r="G1817" s="33" t="n">
        <f aca="false">$G1816+IF($F1817=1,1,0)</f>
        <v>0</v>
      </c>
      <c r="H1817" s="0" t="str">
        <f aca="false">IF($F1817=1,$G1817,"")</f>
        <v/>
      </c>
    </row>
    <row r="1818" customFormat="false" ht="15" hidden="false" customHeight="false" outlineLevel="0" collapsed="false">
      <c r="A1818" s="30" t="n">
        <v>283.75</v>
      </c>
      <c r="B1818" s="31" t="n">
        <v>14.71</v>
      </c>
      <c r="C1818" s="32" t="n">
        <f aca="false">IF($A1818="","",IF(設定!$B$21="dB",10^($B1818/20),ABS($B1818)))</f>
        <v>5.43876131720408</v>
      </c>
      <c r="D1818" s="32" t="n">
        <f aca="false">IF($A1818="","",$A1818^2)</f>
        <v>80514.0625</v>
      </c>
      <c r="E1818" s="32" t="n">
        <f aca="false">IF($A1818="","",IF($C1818&lt;=0,"",1/$C1818^2))</f>
        <v>0.0338064836205982</v>
      </c>
      <c r="F1818" s="33" t="n">
        <f aca="false">IF(OR(ROW()-設定!$B$30&lt;2,ROW()+設定!$B$30&gt;13701,N($A1818)&lt;=0,N(INDEX($A$2:$A$13701,MIN(13700,MAX(1,ROW()-1+設定!$B$30))))&lt;=0,$A1818&lt;設定!$B$28,$A1818&gt;設定!$B$29),0,IF(AND($C1818&gt;=MAX(INDEX($C$1:$C$13701,MAX(1,ROW()-設定!$B$24)):INDEX($C$1:$C$13701,MAX(1,ROW()-1))),$C1818&gt;MAX(INDEX($C$1:$C$13701,MIN(13701,ROW()+1)):INDEX($C$1:$C$13701,MIN(13701,ROW()+設定!$B$24))),$C1818&gt;=設定!$B$32,$C1818&gt;=MAX(MIN(INDEX($C$1:$C$13701,MAX(1,ROW()-設定!$B$26)):INDEX($C$1:$C$13701,MAX(1,ROW()-1))),MIN(INDEX($C$1:$C$13701,MIN(13701,ROW()+1)):INDEX($C$1:$C$13701,MIN(13701,ROW()+設定!$B$26))))*10^(設定!$B$27/20)),1,0))</f>
        <v>0</v>
      </c>
      <c r="G1818" s="33" t="n">
        <f aca="false">$G1817+IF($F1818=1,1,0)</f>
        <v>0</v>
      </c>
      <c r="H1818" s="0" t="str">
        <f aca="false">IF($F1818=1,$G1818,"")</f>
        <v/>
      </c>
    </row>
    <row r="1819" customFormat="false" ht="15" hidden="false" customHeight="false" outlineLevel="0" collapsed="false">
      <c r="A1819" s="30" t="n">
        <v>283.90625</v>
      </c>
      <c r="B1819" s="31" t="n">
        <v>14.9327</v>
      </c>
      <c r="C1819" s="32" t="n">
        <f aca="false">IF($A1819="","",IF(設定!$B$21="dB",10^($B1819/20),ABS($B1819)))</f>
        <v>5.58001029239979</v>
      </c>
      <c r="D1819" s="32" t="n">
        <f aca="false">IF($A1819="","",$A1819^2)</f>
        <v>80602.7587890625</v>
      </c>
      <c r="E1819" s="32" t="n">
        <f aca="false">IF($A1819="","",IF($C1819&lt;=0,"",1/$C1819^2))</f>
        <v>0.0321166323331543</v>
      </c>
      <c r="F1819" s="33" t="n">
        <f aca="false">IF(OR(ROW()-設定!$B$30&lt;2,ROW()+設定!$B$30&gt;13701,N($A1819)&lt;=0,N(INDEX($A$2:$A$13701,MIN(13700,MAX(1,ROW()-1+設定!$B$30))))&lt;=0,$A1819&lt;設定!$B$28,$A1819&gt;設定!$B$29),0,IF(AND($C1819&gt;=MAX(INDEX($C$1:$C$13701,MAX(1,ROW()-設定!$B$24)):INDEX($C$1:$C$13701,MAX(1,ROW()-1))),$C1819&gt;MAX(INDEX($C$1:$C$13701,MIN(13701,ROW()+1)):INDEX($C$1:$C$13701,MIN(13701,ROW()+設定!$B$24))),$C1819&gt;=設定!$B$32,$C1819&gt;=MAX(MIN(INDEX($C$1:$C$13701,MAX(1,ROW()-設定!$B$26)):INDEX($C$1:$C$13701,MAX(1,ROW()-1))),MIN(INDEX($C$1:$C$13701,MIN(13701,ROW()+1)):INDEX($C$1:$C$13701,MIN(13701,ROW()+設定!$B$26))))*10^(設定!$B$27/20)),1,0))</f>
        <v>0</v>
      </c>
      <c r="G1819" s="33" t="n">
        <f aca="false">$G1818+IF($F1819=1,1,0)</f>
        <v>0</v>
      </c>
      <c r="H1819" s="0" t="str">
        <f aca="false">IF($F1819=1,$G1819,"")</f>
        <v/>
      </c>
    </row>
    <row r="1820" customFormat="false" ht="15" hidden="false" customHeight="false" outlineLevel="0" collapsed="false">
      <c r="A1820" s="30" t="n">
        <v>284.0625</v>
      </c>
      <c r="B1820" s="31" t="n">
        <v>14.7434</v>
      </c>
      <c r="C1820" s="32" t="n">
        <f aca="false">IF($A1820="","",IF(設定!$B$21="dB",10^($B1820/20),ABS($B1820)))</f>
        <v>5.45971534074168</v>
      </c>
      <c r="D1820" s="32" t="n">
        <f aca="false">IF($A1820="","",$A1820^2)</f>
        <v>80691.50390625</v>
      </c>
      <c r="E1820" s="32" t="n">
        <f aca="false">IF($A1820="","",IF($C1820&lt;=0,"",1/$C1820^2))</f>
        <v>0.0335474875198063</v>
      </c>
      <c r="F1820" s="33" t="n">
        <f aca="false">IF(OR(ROW()-設定!$B$30&lt;2,ROW()+設定!$B$30&gt;13701,N($A1820)&lt;=0,N(INDEX($A$2:$A$13701,MIN(13700,MAX(1,ROW()-1+設定!$B$30))))&lt;=0,$A1820&lt;設定!$B$28,$A1820&gt;設定!$B$29),0,IF(AND($C1820&gt;=MAX(INDEX($C$1:$C$13701,MAX(1,ROW()-設定!$B$24)):INDEX($C$1:$C$13701,MAX(1,ROW()-1))),$C1820&gt;MAX(INDEX($C$1:$C$13701,MIN(13701,ROW()+1)):INDEX($C$1:$C$13701,MIN(13701,ROW()+設定!$B$24))),$C1820&gt;=設定!$B$32,$C1820&gt;=MAX(MIN(INDEX($C$1:$C$13701,MAX(1,ROW()-設定!$B$26)):INDEX($C$1:$C$13701,MAX(1,ROW()-1))),MIN(INDEX($C$1:$C$13701,MIN(13701,ROW()+1)):INDEX($C$1:$C$13701,MIN(13701,ROW()+設定!$B$26))))*10^(設定!$B$27/20)),1,0))</f>
        <v>0</v>
      </c>
      <c r="G1820" s="33" t="n">
        <f aca="false">$G1819+IF($F1820=1,1,0)</f>
        <v>0</v>
      </c>
      <c r="H1820" s="0" t="str">
        <f aca="false">IF($F1820=1,$G1820,"")</f>
        <v/>
      </c>
    </row>
    <row r="1821" customFormat="false" ht="15" hidden="false" customHeight="false" outlineLevel="0" collapsed="false">
      <c r="A1821" s="30" t="n">
        <v>284.21875</v>
      </c>
      <c r="B1821" s="31" t="n">
        <v>14.624</v>
      </c>
      <c r="C1821" s="32" t="n">
        <f aca="false">IF($A1821="","",IF(設定!$B$21="dB",10^($B1821/20),ABS($B1821)))</f>
        <v>5.38517721997528</v>
      </c>
      <c r="D1821" s="32" t="n">
        <f aca="false">IF($A1821="","",$A1821^2)</f>
        <v>80780.2978515625</v>
      </c>
      <c r="E1821" s="32" t="n">
        <f aca="false">IF($A1821="","",IF($C1821&lt;=0,"",1/$C1821^2))</f>
        <v>0.0344825996552623</v>
      </c>
      <c r="F1821" s="33" t="n">
        <f aca="false">IF(OR(ROW()-設定!$B$30&lt;2,ROW()+設定!$B$30&gt;13701,N($A1821)&lt;=0,N(INDEX($A$2:$A$13701,MIN(13700,MAX(1,ROW()-1+設定!$B$30))))&lt;=0,$A1821&lt;設定!$B$28,$A1821&gt;設定!$B$29),0,IF(AND($C1821&gt;=MAX(INDEX($C$1:$C$13701,MAX(1,ROW()-設定!$B$24)):INDEX($C$1:$C$13701,MAX(1,ROW()-1))),$C1821&gt;MAX(INDEX($C$1:$C$13701,MIN(13701,ROW()+1)):INDEX($C$1:$C$13701,MIN(13701,ROW()+設定!$B$24))),$C1821&gt;=設定!$B$32,$C1821&gt;=MAX(MIN(INDEX($C$1:$C$13701,MAX(1,ROW()-設定!$B$26)):INDEX($C$1:$C$13701,MAX(1,ROW()-1))),MIN(INDEX($C$1:$C$13701,MIN(13701,ROW()+1)):INDEX($C$1:$C$13701,MIN(13701,ROW()+設定!$B$26))))*10^(設定!$B$27/20)),1,0))</f>
        <v>0</v>
      </c>
      <c r="G1821" s="33" t="n">
        <f aca="false">$G1820+IF($F1821=1,1,0)</f>
        <v>0</v>
      </c>
      <c r="H1821" s="0" t="str">
        <f aca="false">IF($F1821=1,$G1821,"")</f>
        <v/>
      </c>
    </row>
    <row r="1822" customFormat="false" ht="15" hidden="false" customHeight="false" outlineLevel="0" collapsed="false">
      <c r="A1822" s="30" t="n">
        <v>284.375</v>
      </c>
      <c r="B1822" s="31" t="n">
        <v>14.7897</v>
      </c>
      <c r="C1822" s="32" t="n">
        <f aca="false">IF($A1822="","",IF(設定!$B$21="dB",10^($B1822/20),ABS($B1822)))</f>
        <v>5.48889597304582</v>
      </c>
      <c r="D1822" s="32" t="n">
        <f aca="false">IF($A1822="","",$A1822^2)</f>
        <v>80869.140625</v>
      </c>
      <c r="E1822" s="32" t="n">
        <f aca="false">IF($A1822="","",IF($C1822&lt;=0,"",1/$C1822^2))</f>
        <v>0.0331917384801393</v>
      </c>
      <c r="F1822" s="33" t="n">
        <f aca="false">IF(OR(ROW()-設定!$B$30&lt;2,ROW()+設定!$B$30&gt;13701,N($A1822)&lt;=0,N(INDEX($A$2:$A$13701,MIN(13700,MAX(1,ROW()-1+設定!$B$30))))&lt;=0,$A1822&lt;設定!$B$28,$A1822&gt;設定!$B$29),0,IF(AND($C1822&gt;=MAX(INDEX($C$1:$C$13701,MAX(1,ROW()-設定!$B$24)):INDEX($C$1:$C$13701,MAX(1,ROW()-1))),$C1822&gt;MAX(INDEX($C$1:$C$13701,MIN(13701,ROW()+1)):INDEX($C$1:$C$13701,MIN(13701,ROW()+設定!$B$24))),$C1822&gt;=設定!$B$32,$C1822&gt;=MAX(MIN(INDEX($C$1:$C$13701,MAX(1,ROW()-設定!$B$26)):INDEX($C$1:$C$13701,MAX(1,ROW()-1))),MIN(INDEX($C$1:$C$13701,MIN(13701,ROW()+1)):INDEX($C$1:$C$13701,MIN(13701,ROW()+設定!$B$26))))*10^(設定!$B$27/20)),1,0))</f>
        <v>0</v>
      </c>
      <c r="G1822" s="33" t="n">
        <f aca="false">$G1821+IF($F1822=1,1,0)</f>
        <v>0</v>
      </c>
      <c r="H1822" s="0" t="str">
        <f aca="false">IF($F1822=1,$G1822,"")</f>
        <v/>
      </c>
    </row>
    <row r="1823" customFormat="false" ht="15" hidden="false" customHeight="false" outlineLevel="0" collapsed="false">
      <c r="A1823" s="30" t="n">
        <v>284.53125</v>
      </c>
      <c r="B1823" s="31" t="n">
        <v>14.593</v>
      </c>
      <c r="C1823" s="32" t="n">
        <f aca="false">IF($A1823="","",IF(設定!$B$21="dB",10^($B1823/20),ABS($B1823)))</f>
        <v>5.3659917422672</v>
      </c>
      <c r="D1823" s="32" t="n">
        <f aca="false">IF($A1823="","",$A1823^2)</f>
        <v>80958.0322265625</v>
      </c>
      <c r="E1823" s="32" t="n">
        <f aca="false">IF($A1823="","",IF($C1823&lt;=0,"",1/$C1823^2))</f>
        <v>0.0347296174865791</v>
      </c>
      <c r="F1823" s="33" t="n">
        <f aca="false">IF(OR(ROW()-設定!$B$30&lt;2,ROW()+設定!$B$30&gt;13701,N($A1823)&lt;=0,N(INDEX($A$2:$A$13701,MIN(13700,MAX(1,ROW()-1+設定!$B$30))))&lt;=0,$A1823&lt;設定!$B$28,$A1823&gt;設定!$B$29),0,IF(AND($C1823&gt;=MAX(INDEX($C$1:$C$13701,MAX(1,ROW()-設定!$B$24)):INDEX($C$1:$C$13701,MAX(1,ROW()-1))),$C1823&gt;MAX(INDEX($C$1:$C$13701,MIN(13701,ROW()+1)):INDEX($C$1:$C$13701,MIN(13701,ROW()+設定!$B$24))),$C1823&gt;=設定!$B$32,$C1823&gt;=MAX(MIN(INDEX($C$1:$C$13701,MAX(1,ROW()-設定!$B$26)):INDEX($C$1:$C$13701,MAX(1,ROW()-1))),MIN(INDEX($C$1:$C$13701,MIN(13701,ROW()+1)):INDEX($C$1:$C$13701,MIN(13701,ROW()+設定!$B$26))))*10^(設定!$B$27/20)),1,0))</f>
        <v>0</v>
      </c>
      <c r="G1823" s="33" t="n">
        <f aca="false">$G1822+IF($F1823=1,1,0)</f>
        <v>0</v>
      </c>
      <c r="H1823" s="0" t="str">
        <f aca="false">IF($F1823=1,$G1823,"")</f>
        <v/>
      </c>
    </row>
    <row r="1824" customFormat="false" ht="15" hidden="false" customHeight="false" outlineLevel="0" collapsed="false">
      <c r="A1824" s="30" t="n">
        <v>284.6875</v>
      </c>
      <c r="B1824" s="31" t="n">
        <v>14.8375</v>
      </c>
      <c r="C1824" s="32" t="n">
        <f aca="false">IF($A1824="","",IF(設定!$B$21="dB",10^($B1824/20),ABS($B1824)))</f>
        <v>5.51918561485974</v>
      </c>
      <c r="D1824" s="32" t="n">
        <f aca="false">IF($A1824="","",$A1824^2)</f>
        <v>81046.97265625</v>
      </c>
      <c r="E1824" s="32" t="n">
        <f aca="false">IF($A1824="","",IF($C1824&lt;=0,"",1/$C1824^2))</f>
        <v>0.0328284214316546</v>
      </c>
      <c r="F1824" s="33" t="n">
        <f aca="false">IF(OR(ROW()-設定!$B$30&lt;2,ROW()+設定!$B$30&gt;13701,N($A1824)&lt;=0,N(INDEX($A$2:$A$13701,MIN(13700,MAX(1,ROW()-1+設定!$B$30))))&lt;=0,$A1824&lt;設定!$B$28,$A1824&gt;設定!$B$29),0,IF(AND($C1824&gt;=MAX(INDEX($C$1:$C$13701,MAX(1,ROW()-設定!$B$24)):INDEX($C$1:$C$13701,MAX(1,ROW()-1))),$C1824&gt;MAX(INDEX($C$1:$C$13701,MIN(13701,ROW()+1)):INDEX($C$1:$C$13701,MIN(13701,ROW()+設定!$B$24))),$C1824&gt;=設定!$B$32,$C1824&gt;=MAX(MIN(INDEX($C$1:$C$13701,MAX(1,ROW()-設定!$B$26)):INDEX($C$1:$C$13701,MAX(1,ROW()-1))),MIN(INDEX($C$1:$C$13701,MIN(13701,ROW()+1)):INDEX($C$1:$C$13701,MIN(13701,ROW()+設定!$B$26))))*10^(設定!$B$27/20)),1,0))</f>
        <v>0</v>
      </c>
      <c r="G1824" s="33" t="n">
        <f aca="false">$G1823+IF($F1824=1,1,0)</f>
        <v>0</v>
      </c>
      <c r="H1824" s="0" t="str">
        <f aca="false">IF($F1824=1,$G1824,"")</f>
        <v/>
      </c>
    </row>
    <row r="1825" customFormat="false" ht="15" hidden="false" customHeight="false" outlineLevel="0" collapsed="false">
      <c r="A1825" s="30" t="n">
        <v>284.84375</v>
      </c>
      <c r="B1825" s="31" t="n">
        <v>14.8495</v>
      </c>
      <c r="C1825" s="32" t="n">
        <f aca="false">IF($A1825="","",IF(設定!$B$21="dB",10^($B1825/20),ABS($B1825)))</f>
        <v>5.52681592118831</v>
      </c>
      <c r="D1825" s="32" t="n">
        <f aca="false">IF($A1825="","",$A1825^2)</f>
        <v>81135.9619140625</v>
      </c>
      <c r="E1825" s="32" t="n">
        <f aca="false">IF($A1825="","",IF($C1825&lt;=0,"",1/$C1825^2))</f>
        <v>0.0327378383538548</v>
      </c>
      <c r="F1825" s="33" t="n">
        <f aca="false">IF(OR(ROW()-設定!$B$30&lt;2,ROW()+設定!$B$30&gt;13701,N($A1825)&lt;=0,N(INDEX($A$2:$A$13701,MIN(13700,MAX(1,ROW()-1+設定!$B$30))))&lt;=0,$A1825&lt;設定!$B$28,$A1825&gt;設定!$B$29),0,IF(AND($C1825&gt;=MAX(INDEX($C$1:$C$13701,MAX(1,ROW()-設定!$B$24)):INDEX($C$1:$C$13701,MAX(1,ROW()-1))),$C1825&gt;MAX(INDEX($C$1:$C$13701,MIN(13701,ROW()+1)):INDEX($C$1:$C$13701,MIN(13701,ROW()+設定!$B$24))),$C1825&gt;=設定!$B$32,$C1825&gt;=MAX(MIN(INDEX($C$1:$C$13701,MAX(1,ROW()-設定!$B$26)):INDEX($C$1:$C$13701,MAX(1,ROW()-1))),MIN(INDEX($C$1:$C$13701,MIN(13701,ROW()+1)):INDEX($C$1:$C$13701,MIN(13701,ROW()+設定!$B$26))))*10^(設定!$B$27/20)),1,0))</f>
        <v>0</v>
      </c>
      <c r="G1825" s="33" t="n">
        <f aca="false">$G1824+IF($F1825=1,1,0)</f>
        <v>0</v>
      </c>
      <c r="H1825" s="0" t="str">
        <f aca="false">IF($F1825=1,$G1825,"")</f>
        <v/>
      </c>
    </row>
    <row r="1826" customFormat="false" ht="15" hidden="false" customHeight="false" outlineLevel="0" collapsed="false">
      <c r="A1826" s="30" t="n">
        <v>285</v>
      </c>
      <c r="B1826" s="31" t="n">
        <v>14.6684</v>
      </c>
      <c r="C1826" s="32" t="n">
        <f aca="false">IF($A1826="","",IF(設定!$B$21="dB",10^($B1826/20),ABS($B1826)))</f>
        <v>5.41277531692716</v>
      </c>
      <c r="D1826" s="32" t="n">
        <f aca="false">IF($A1826="","",$A1826^2)</f>
        <v>81225</v>
      </c>
      <c r="E1826" s="32" t="n">
        <f aca="false">IF($A1826="","",IF($C1826&lt;=0,"",1/$C1826^2))</f>
        <v>0.0341318634893531</v>
      </c>
      <c r="F1826" s="33" t="n">
        <f aca="false">IF(OR(ROW()-設定!$B$30&lt;2,ROW()+設定!$B$30&gt;13701,N($A1826)&lt;=0,N(INDEX($A$2:$A$13701,MIN(13700,MAX(1,ROW()-1+設定!$B$30))))&lt;=0,$A1826&lt;設定!$B$28,$A1826&gt;設定!$B$29),0,IF(AND($C1826&gt;=MAX(INDEX($C$1:$C$13701,MAX(1,ROW()-設定!$B$24)):INDEX($C$1:$C$13701,MAX(1,ROW()-1))),$C1826&gt;MAX(INDEX($C$1:$C$13701,MIN(13701,ROW()+1)):INDEX($C$1:$C$13701,MIN(13701,ROW()+設定!$B$24))),$C1826&gt;=設定!$B$32,$C1826&gt;=MAX(MIN(INDEX($C$1:$C$13701,MAX(1,ROW()-設定!$B$26)):INDEX($C$1:$C$13701,MAX(1,ROW()-1))),MIN(INDEX($C$1:$C$13701,MIN(13701,ROW()+1)):INDEX($C$1:$C$13701,MIN(13701,ROW()+設定!$B$26))))*10^(設定!$B$27/20)),1,0))</f>
        <v>0</v>
      </c>
      <c r="G1826" s="33" t="n">
        <f aca="false">$G1825+IF($F1826=1,1,0)</f>
        <v>0</v>
      </c>
      <c r="H1826" s="0" t="str">
        <f aca="false">IF($F1826=1,$G1826,"")</f>
        <v/>
      </c>
    </row>
    <row r="1827" customFormat="false" ht="15" hidden="false" customHeight="false" outlineLevel="0" collapsed="false">
      <c r="A1827" s="30" t="n">
        <v>285.15625</v>
      </c>
      <c r="B1827" s="31" t="n">
        <v>14.6667</v>
      </c>
      <c r="C1827" s="32" t="n">
        <f aca="false">IF($A1827="","",IF(設定!$B$21="dB",10^($B1827/20),ABS($B1827)))</f>
        <v>5.41171603365256</v>
      </c>
      <c r="D1827" s="32" t="n">
        <f aca="false">IF($A1827="","",$A1827^2)</f>
        <v>81314.0869140625</v>
      </c>
      <c r="E1827" s="32" t="n">
        <f aca="false">IF($A1827="","",IF($C1827&lt;=0,"",1/$C1827^2))</f>
        <v>0.0341452266630306</v>
      </c>
      <c r="F1827" s="33" t="n">
        <f aca="false">IF(OR(ROW()-設定!$B$30&lt;2,ROW()+設定!$B$30&gt;13701,N($A1827)&lt;=0,N(INDEX($A$2:$A$13701,MIN(13700,MAX(1,ROW()-1+設定!$B$30))))&lt;=0,$A1827&lt;設定!$B$28,$A1827&gt;設定!$B$29),0,IF(AND($C1827&gt;=MAX(INDEX($C$1:$C$13701,MAX(1,ROW()-設定!$B$24)):INDEX($C$1:$C$13701,MAX(1,ROW()-1))),$C1827&gt;MAX(INDEX($C$1:$C$13701,MIN(13701,ROW()+1)):INDEX($C$1:$C$13701,MIN(13701,ROW()+設定!$B$24))),$C1827&gt;=設定!$B$32,$C1827&gt;=MAX(MIN(INDEX($C$1:$C$13701,MAX(1,ROW()-設定!$B$26)):INDEX($C$1:$C$13701,MAX(1,ROW()-1))),MIN(INDEX($C$1:$C$13701,MIN(13701,ROW()+1)):INDEX($C$1:$C$13701,MIN(13701,ROW()+設定!$B$26))))*10^(設定!$B$27/20)),1,0))</f>
        <v>0</v>
      </c>
      <c r="G1827" s="33" t="n">
        <f aca="false">$G1826+IF($F1827=1,1,0)</f>
        <v>0</v>
      </c>
      <c r="H1827" s="0" t="str">
        <f aca="false">IF($F1827=1,$G1827,"")</f>
        <v/>
      </c>
    </row>
    <row r="1828" customFormat="false" ht="15" hidden="false" customHeight="false" outlineLevel="0" collapsed="false">
      <c r="A1828" s="30" t="n">
        <v>285.3125</v>
      </c>
      <c r="B1828" s="31" t="n">
        <v>14.7542</v>
      </c>
      <c r="C1828" s="32" t="n">
        <f aca="false">IF($A1828="","",IF(設定!$B$21="dB",10^($B1828/20),ABS($B1828)))</f>
        <v>5.46650815088685</v>
      </c>
      <c r="D1828" s="32" t="n">
        <f aca="false">IF($A1828="","",$A1828^2)</f>
        <v>81403.22265625</v>
      </c>
      <c r="E1828" s="32" t="n">
        <f aca="false">IF($A1828="","",IF($C1828&lt;=0,"",1/$C1828^2))</f>
        <v>0.0334641655447081</v>
      </c>
      <c r="F1828" s="33" t="n">
        <f aca="false">IF(OR(ROW()-設定!$B$30&lt;2,ROW()+設定!$B$30&gt;13701,N($A1828)&lt;=0,N(INDEX($A$2:$A$13701,MIN(13700,MAX(1,ROW()-1+設定!$B$30))))&lt;=0,$A1828&lt;設定!$B$28,$A1828&gt;設定!$B$29),0,IF(AND($C1828&gt;=MAX(INDEX($C$1:$C$13701,MAX(1,ROW()-設定!$B$24)):INDEX($C$1:$C$13701,MAX(1,ROW()-1))),$C1828&gt;MAX(INDEX($C$1:$C$13701,MIN(13701,ROW()+1)):INDEX($C$1:$C$13701,MIN(13701,ROW()+設定!$B$24))),$C1828&gt;=設定!$B$32,$C1828&gt;=MAX(MIN(INDEX($C$1:$C$13701,MAX(1,ROW()-設定!$B$26)):INDEX($C$1:$C$13701,MAX(1,ROW()-1))),MIN(INDEX($C$1:$C$13701,MIN(13701,ROW()+1)):INDEX($C$1:$C$13701,MIN(13701,ROW()+設定!$B$26))))*10^(設定!$B$27/20)),1,0))</f>
        <v>0</v>
      </c>
      <c r="G1828" s="33" t="n">
        <f aca="false">$G1827+IF($F1828=1,1,0)</f>
        <v>0</v>
      </c>
      <c r="H1828" s="0" t="str">
        <f aca="false">IF($F1828=1,$G1828,"")</f>
        <v/>
      </c>
    </row>
    <row r="1829" customFormat="false" ht="15" hidden="false" customHeight="false" outlineLevel="0" collapsed="false">
      <c r="A1829" s="30" t="n">
        <v>285.46875</v>
      </c>
      <c r="B1829" s="31" t="n">
        <v>14.7411</v>
      </c>
      <c r="C1829" s="32" t="n">
        <f aca="false">IF($A1829="","",IF(設定!$B$21="dB",10^($B1829/20),ABS($B1829)))</f>
        <v>5.45826981433297</v>
      </c>
      <c r="D1829" s="32" t="n">
        <f aca="false">IF($A1829="","",$A1829^2)</f>
        <v>81492.4072265625</v>
      </c>
      <c r="E1829" s="32" t="n">
        <f aca="false">IF($A1829="","",IF($C1829&lt;=0,"",1/$C1829^2))</f>
        <v>0.0335652587924499</v>
      </c>
      <c r="F1829" s="33" t="n">
        <f aca="false">IF(OR(ROW()-設定!$B$30&lt;2,ROW()+設定!$B$30&gt;13701,N($A1829)&lt;=0,N(INDEX($A$2:$A$13701,MIN(13700,MAX(1,ROW()-1+設定!$B$30))))&lt;=0,$A1829&lt;設定!$B$28,$A1829&gt;設定!$B$29),0,IF(AND($C1829&gt;=MAX(INDEX($C$1:$C$13701,MAX(1,ROW()-設定!$B$24)):INDEX($C$1:$C$13701,MAX(1,ROW()-1))),$C1829&gt;MAX(INDEX($C$1:$C$13701,MIN(13701,ROW()+1)):INDEX($C$1:$C$13701,MIN(13701,ROW()+設定!$B$24))),$C1829&gt;=設定!$B$32,$C1829&gt;=MAX(MIN(INDEX($C$1:$C$13701,MAX(1,ROW()-設定!$B$26)):INDEX($C$1:$C$13701,MAX(1,ROW()-1))),MIN(INDEX($C$1:$C$13701,MIN(13701,ROW()+1)):INDEX($C$1:$C$13701,MIN(13701,ROW()+設定!$B$26))))*10^(設定!$B$27/20)),1,0))</f>
        <v>0</v>
      </c>
      <c r="G1829" s="33" t="n">
        <f aca="false">$G1828+IF($F1829=1,1,0)</f>
        <v>0</v>
      </c>
      <c r="H1829" s="0" t="str">
        <f aca="false">IF($F1829=1,$G1829,"")</f>
        <v/>
      </c>
    </row>
    <row r="1830" customFormat="false" ht="15" hidden="false" customHeight="false" outlineLevel="0" collapsed="false">
      <c r="A1830" s="30" t="n">
        <v>285.625</v>
      </c>
      <c r="B1830" s="31" t="n">
        <v>14.641</v>
      </c>
      <c r="C1830" s="32" t="n">
        <f aca="false">IF($A1830="","",IF(設定!$B$21="dB",10^($B1830/20),ABS($B1830)))</f>
        <v>5.39572739546649</v>
      </c>
      <c r="D1830" s="32" t="n">
        <f aca="false">IF($A1830="","",$A1830^2)</f>
        <v>81581.640625</v>
      </c>
      <c r="E1830" s="32" t="n">
        <f aca="false">IF($A1830="","",IF($C1830&lt;=0,"",1/$C1830^2))</f>
        <v>0.034347884986578</v>
      </c>
      <c r="F1830" s="33" t="n">
        <f aca="false">IF(OR(ROW()-設定!$B$30&lt;2,ROW()+設定!$B$30&gt;13701,N($A1830)&lt;=0,N(INDEX($A$2:$A$13701,MIN(13700,MAX(1,ROW()-1+設定!$B$30))))&lt;=0,$A1830&lt;設定!$B$28,$A1830&gt;設定!$B$29),0,IF(AND($C1830&gt;=MAX(INDEX($C$1:$C$13701,MAX(1,ROW()-設定!$B$24)):INDEX($C$1:$C$13701,MAX(1,ROW()-1))),$C1830&gt;MAX(INDEX($C$1:$C$13701,MIN(13701,ROW()+1)):INDEX($C$1:$C$13701,MIN(13701,ROW()+設定!$B$24))),$C1830&gt;=設定!$B$32,$C1830&gt;=MAX(MIN(INDEX($C$1:$C$13701,MAX(1,ROW()-設定!$B$26)):INDEX($C$1:$C$13701,MAX(1,ROW()-1))),MIN(INDEX($C$1:$C$13701,MIN(13701,ROW()+1)):INDEX($C$1:$C$13701,MIN(13701,ROW()+設定!$B$26))))*10^(設定!$B$27/20)),1,0))</f>
        <v>0</v>
      </c>
      <c r="G1830" s="33" t="n">
        <f aca="false">$G1829+IF($F1830=1,1,0)</f>
        <v>0</v>
      </c>
      <c r="H1830" s="0" t="str">
        <f aca="false">IF($F1830=1,$G1830,"")</f>
        <v/>
      </c>
    </row>
    <row r="1831" customFormat="false" ht="15" hidden="false" customHeight="false" outlineLevel="0" collapsed="false">
      <c r="A1831" s="30" t="n">
        <v>285.78125</v>
      </c>
      <c r="B1831" s="31" t="n">
        <v>14.8061</v>
      </c>
      <c r="C1831" s="32" t="n">
        <f aca="false">IF($A1831="","",IF(設定!$B$21="dB",10^($B1831/20),ABS($B1831)))</f>
        <v>5.49926945618988</v>
      </c>
      <c r="D1831" s="32" t="n">
        <f aca="false">IF($A1831="","",$A1831^2)</f>
        <v>81670.9228515625</v>
      </c>
      <c r="E1831" s="32" t="n">
        <f aca="false">IF($A1831="","",IF($C1831&lt;=0,"",1/$C1831^2))</f>
        <v>0.0330666348837131</v>
      </c>
      <c r="F1831" s="33" t="n">
        <f aca="false">IF(OR(ROW()-設定!$B$30&lt;2,ROW()+設定!$B$30&gt;13701,N($A1831)&lt;=0,N(INDEX($A$2:$A$13701,MIN(13700,MAX(1,ROW()-1+設定!$B$30))))&lt;=0,$A1831&lt;設定!$B$28,$A1831&gt;設定!$B$29),0,IF(AND($C1831&gt;=MAX(INDEX($C$1:$C$13701,MAX(1,ROW()-設定!$B$24)):INDEX($C$1:$C$13701,MAX(1,ROW()-1))),$C1831&gt;MAX(INDEX($C$1:$C$13701,MIN(13701,ROW()+1)):INDEX($C$1:$C$13701,MIN(13701,ROW()+設定!$B$24))),$C1831&gt;=設定!$B$32,$C1831&gt;=MAX(MIN(INDEX($C$1:$C$13701,MAX(1,ROW()-設定!$B$26)):INDEX($C$1:$C$13701,MAX(1,ROW()-1))),MIN(INDEX($C$1:$C$13701,MIN(13701,ROW()+1)):INDEX($C$1:$C$13701,MIN(13701,ROW()+設定!$B$26))))*10^(設定!$B$27/20)),1,0))</f>
        <v>0</v>
      </c>
      <c r="G1831" s="33" t="n">
        <f aca="false">$G1830+IF($F1831=1,1,0)</f>
        <v>0</v>
      </c>
      <c r="H1831" s="0" t="str">
        <f aca="false">IF($F1831=1,$G1831,"")</f>
        <v/>
      </c>
    </row>
    <row r="1832" customFormat="false" ht="15" hidden="false" customHeight="false" outlineLevel="0" collapsed="false">
      <c r="A1832" s="30" t="n">
        <v>285.9375</v>
      </c>
      <c r="B1832" s="31" t="n">
        <v>14.5353</v>
      </c>
      <c r="C1832" s="32" t="n">
        <f aca="false">IF($A1832="","",IF(設定!$B$21="dB",10^($B1832/20),ABS($B1832)))</f>
        <v>5.33046382042773</v>
      </c>
      <c r="D1832" s="32" t="n">
        <f aca="false">IF($A1832="","",$A1832^2)</f>
        <v>81760.25390625</v>
      </c>
      <c r="E1832" s="32" t="n">
        <f aca="false">IF($A1832="","",IF($C1832&lt;=0,"",1/$C1832^2))</f>
        <v>0.035194111045443</v>
      </c>
      <c r="F1832" s="33" t="n">
        <f aca="false">IF(OR(ROW()-設定!$B$30&lt;2,ROW()+設定!$B$30&gt;13701,N($A1832)&lt;=0,N(INDEX($A$2:$A$13701,MIN(13700,MAX(1,ROW()-1+設定!$B$30))))&lt;=0,$A1832&lt;設定!$B$28,$A1832&gt;設定!$B$29),0,IF(AND($C1832&gt;=MAX(INDEX($C$1:$C$13701,MAX(1,ROW()-設定!$B$24)):INDEX($C$1:$C$13701,MAX(1,ROW()-1))),$C1832&gt;MAX(INDEX($C$1:$C$13701,MIN(13701,ROW()+1)):INDEX($C$1:$C$13701,MIN(13701,ROW()+設定!$B$24))),$C1832&gt;=設定!$B$32,$C1832&gt;=MAX(MIN(INDEX($C$1:$C$13701,MAX(1,ROW()-設定!$B$26)):INDEX($C$1:$C$13701,MAX(1,ROW()-1))),MIN(INDEX($C$1:$C$13701,MIN(13701,ROW()+1)):INDEX($C$1:$C$13701,MIN(13701,ROW()+設定!$B$26))))*10^(設定!$B$27/20)),1,0))</f>
        <v>0</v>
      </c>
      <c r="G1832" s="33" t="n">
        <f aca="false">$G1831+IF($F1832=1,1,0)</f>
        <v>0</v>
      </c>
      <c r="H1832" s="0" t="str">
        <f aca="false">IF($F1832=1,$G1832,"")</f>
        <v/>
      </c>
    </row>
    <row r="1833" customFormat="false" ht="15" hidden="false" customHeight="false" outlineLevel="0" collapsed="false">
      <c r="A1833" s="30" t="n">
        <v>286.09375</v>
      </c>
      <c r="B1833" s="31" t="n">
        <v>14.7095</v>
      </c>
      <c r="C1833" s="32" t="n">
        <f aca="false">IF($A1833="","",IF(設定!$B$21="dB",10^($B1833/20),ABS($B1833)))</f>
        <v>5.43844824594675</v>
      </c>
      <c r="D1833" s="32" t="n">
        <f aca="false">IF($A1833="","",$A1833^2)</f>
        <v>81849.6337890625</v>
      </c>
      <c r="E1833" s="32" t="n">
        <f aca="false">IF($A1833="","",IF($C1833&lt;=0,"",1/$C1833^2))</f>
        <v>0.0338103759599165</v>
      </c>
      <c r="F1833" s="33" t="n">
        <f aca="false">IF(OR(ROW()-設定!$B$30&lt;2,ROW()+設定!$B$30&gt;13701,N($A1833)&lt;=0,N(INDEX($A$2:$A$13701,MIN(13700,MAX(1,ROW()-1+設定!$B$30))))&lt;=0,$A1833&lt;設定!$B$28,$A1833&gt;設定!$B$29),0,IF(AND($C1833&gt;=MAX(INDEX($C$1:$C$13701,MAX(1,ROW()-設定!$B$24)):INDEX($C$1:$C$13701,MAX(1,ROW()-1))),$C1833&gt;MAX(INDEX($C$1:$C$13701,MIN(13701,ROW()+1)):INDEX($C$1:$C$13701,MIN(13701,ROW()+設定!$B$24))),$C1833&gt;=設定!$B$32,$C1833&gt;=MAX(MIN(INDEX($C$1:$C$13701,MAX(1,ROW()-設定!$B$26)):INDEX($C$1:$C$13701,MAX(1,ROW()-1))),MIN(INDEX($C$1:$C$13701,MIN(13701,ROW()+1)):INDEX($C$1:$C$13701,MIN(13701,ROW()+設定!$B$26))))*10^(設定!$B$27/20)),1,0))</f>
        <v>0</v>
      </c>
      <c r="G1833" s="33" t="n">
        <f aca="false">$G1832+IF($F1833=1,1,0)</f>
        <v>0</v>
      </c>
      <c r="H1833" s="0" t="str">
        <f aca="false">IF($F1833=1,$G1833,"")</f>
        <v/>
      </c>
    </row>
    <row r="1834" customFormat="false" ht="15" hidden="false" customHeight="false" outlineLevel="0" collapsed="false">
      <c r="A1834" s="30" t="n">
        <v>286.25</v>
      </c>
      <c r="B1834" s="31" t="n">
        <v>14.7162</v>
      </c>
      <c r="C1834" s="32" t="n">
        <f aca="false">IF($A1834="","",IF(設定!$B$21="dB",10^($B1834/20),ABS($B1834)))</f>
        <v>5.44264489841934</v>
      </c>
      <c r="D1834" s="32" t="n">
        <f aca="false">IF($A1834="","",$A1834^2)</f>
        <v>81939.0625</v>
      </c>
      <c r="E1834" s="32" t="n">
        <f aca="false">IF($A1834="","",IF($C1834&lt;=0,"",1/$C1834^2))</f>
        <v>0.0337582558246129</v>
      </c>
      <c r="F1834" s="33" t="n">
        <f aca="false">IF(OR(ROW()-設定!$B$30&lt;2,ROW()+設定!$B$30&gt;13701,N($A1834)&lt;=0,N(INDEX($A$2:$A$13701,MIN(13700,MAX(1,ROW()-1+設定!$B$30))))&lt;=0,$A1834&lt;設定!$B$28,$A1834&gt;設定!$B$29),0,IF(AND($C1834&gt;=MAX(INDEX($C$1:$C$13701,MAX(1,ROW()-設定!$B$24)):INDEX($C$1:$C$13701,MAX(1,ROW()-1))),$C1834&gt;MAX(INDEX($C$1:$C$13701,MIN(13701,ROW()+1)):INDEX($C$1:$C$13701,MIN(13701,ROW()+設定!$B$24))),$C1834&gt;=設定!$B$32,$C1834&gt;=MAX(MIN(INDEX($C$1:$C$13701,MAX(1,ROW()-設定!$B$26)):INDEX($C$1:$C$13701,MAX(1,ROW()-1))),MIN(INDEX($C$1:$C$13701,MIN(13701,ROW()+1)):INDEX($C$1:$C$13701,MIN(13701,ROW()+設定!$B$26))))*10^(設定!$B$27/20)),1,0))</f>
        <v>0</v>
      </c>
      <c r="G1834" s="33" t="n">
        <f aca="false">$G1833+IF($F1834=1,1,0)</f>
        <v>0</v>
      </c>
      <c r="H1834" s="0" t="str">
        <f aca="false">IF($F1834=1,$G1834,"")</f>
        <v/>
      </c>
    </row>
    <row r="1835" customFormat="false" ht="15" hidden="false" customHeight="false" outlineLevel="0" collapsed="false">
      <c r="A1835" s="30" t="n">
        <v>286.40625</v>
      </c>
      <c r="B1835" s="31" t="n">
        <v>14.7339</v>
      </c>
      <c r="C1835" s="32" t="n">
        <f aca="false">IF($A1835="","",IF(設定!$B$21="dB",10^($B1835/20),ABS($B1835)))</f>
        <v>5.45374716201958</v>
      </c>
      <c r="D1835" s="32" t="n">
        <f aca="false">IF($A1835="","",$A1835^2)</f>
        <v>82028.5400390625</v>
      </c>
      <c r="E1835" s="32" t="n">
        <f aca="false">IF($A1835="","",IF($C1835&lt;=0,"",1/$C1835^2))</f>
        <v>0.0336209514875423</v>
      </c>
      <c r="F1835" s="33" t="n">
        <f aca="false">IF(OR(ROW()-設定!$B$30&lt;2,ROW()+設定!$B$30&gt;13701,N($A1835)&lt;=0,N(INDEX($A$2:$A$13701,MIN(13700,MAX(1,ROW()-1+設定!$B$30))))&lt;=0,$A1835&lt;設定!$B$28,$A1835&gt;設定!$B$29),0,IF(AND($C1835&gt;=MAX(INDEX($C$1:$C$13701,MAX(1,ROW()-設定!$B$24)):INDEX($C$1:$C$13701,MAX(1,ROW()-1))),$C1835&gt;MAX(INDEX($C$1:$C$13701,MIN(13701,ROW()+1)):INDEX($C$1:$C$13701,MIN(13701,ROW()+設定!$B$24))),$C1835&gt;=設定!$B$32,$C1835&gt;=MAX(MIN(INDEX($C$1:$C$13701,MAX(1,ROW()-設定!$B$26)):INDEX($C$1:$C$13701,MAX(1,ROW()-1))),MIN(INDEX($C$1:$C$13701,MIN(13701,ROW()+1)):INDEX($C$1:$C$13701,MIN(13701,ROW()+設定!$B$26))))*10^(設定!$B$27/20)),1,0))</f>
        <v>0</v>
      </c>
      <c r="G1835" s="33" t="n">
        <f aca="false">$G1834+IF($F1835=1,1,0)</f>
        <v>0</v>
      </c>
      <c r="H1835" s="0" t="str">
        <f aca="false">IF($F1835=1,$G1835,"")</f>
        <v/>
      </c>
    </row>
    <row r="1836" customFormat="false" ht="15" hidden="false" customHeight="false" outlineLevel="0" collapsed="false">
      <c r="A1836" s="30" t="n">
        <v>286.5625</v>
      </c>
      <c r="B1836" s="31" t="n">
        <v>14.7981</v>
      </c>
      <c r="C1836" s="32" t="n">
        <f aca="false">IF($A1836="","",IF(設定!$B$21="dB",10^($B1836/20),ABS($B1836)))</f>
        <v>5.49420677365037</v>
      </c>
      <c r="D1836" s="32" t="n">
        <f aca="false">IF($A1836="","",$A1836^2)</f>
        <v>82118.06640625</v>
      </c>
      <c r="E1836" s="32" t="n">
        <f aca="false">IF($A1836="","",IF($C1836&lt;=0,"",1/$C1836^2))</f>
        <v>0.0331276020117205</v>
      </c>
      <c r="F1836" s="33" t="n">
        <f aca="false">IF(OR(ROW()-設定!$B$30&lt;2,ROW()+設定!$B$30&gt;13701,N($A1836)&lt;=0,N(INDEX($A$2:$A$13701,MIN(13700,MAX(1,ROW()-1+設定!$B$30))))&lt;=0,$A1836&lt;設定!$B$28,$A1836&gt;設定!$B$29),0,IF(AND($C1836&gt;=MAX(INDEX($C$1:$C$13701,MAX(1,ROW()-設定!$B$24)):INDEX($C$1:$C$13701,MAX(1,ROW()-1))),$C1836&gt;MAX(INDEX($C$1:$C$13701,MIN(13701,ROW()+1)):INDEX($C$1:$C$13701,MIN(13701,ROW()+設定!$B$24))),$C1836&gt;=設定!$B$32,$C1836&gt;=MAX(MIN(INDEX($C$1:$C$13701,MAX(1,ROW()-設定!$B$26)):INDEX($C$1:$C$13701,MAX(1,ROW()-1))),MIN(INDEX($C$1:$C$13701,MIN(13701,ROW()+1)):INDEX($C$1:$C$13701,MIN(13701,ROW()+設定!$B$26))))*10^(設定!$B$27/20)),1,0))</f>
        <v>0</v>
      </c>
      <c r="G1836" s="33" t="n">
        <f aca="false">$G1835+IF($F1836=1,1,0)</f>
        <v>0</v>
      </c>
      <c r="H1836" s="0" t="str">
        <f aca="false">IF($F1836=1,$G1836,"")</f>
        <v/>
      </c>
    </row>
    <row r="1837" customFormat="false" ht="15" hidden="false" customHeight="false" outlineLevel="0" collapsed="false">
      <c r="A1837" s="30" t="n">
        <v>286.71875</v>
      </c>
      <c r="B1837" s="31" t="n">
        <v>14.641</v>
      </c>
      <c r="C1837" s="32" t="n">
        <f aca="false">IF($A1837="","",IF(設定!$B$21="dB",10^($B1837/20),ABS($B1837)))</f>
        <v>5.39572739546649</v>
      </c>
      <c r="D1837" s="32" t="n">
        <f aca="false">IF($A1837="","",$A1837^2)</f>
        <v>82207.6416015625</v>
      </c>
      <c r="E1837" s="32" t="n">
        <f aca="false">IF($A1837="","",IF($C1837&lt;=0,"",1/$C1837^2))</f>
        <v>0.034347884986578</v>
      </c>
      <c r="F1837" s="33" t="n">
        <f aca="false">IF(OR(ROW()-設定!$B$30&lt;2,ROW()+設定!$B$30&gt;13701,N($A1837)&lt;=0,N(INDEX($A$2:$A$13701,MIN(13700,MAX(1,ROW()-1+設定!$B$30))))&lt;=0,$A1837&lt;設定!$B$28,$A1837&gt;設定!$B$29),0,IF(AND($C1837&gt;=MAX(INDEX($C$1:$C$13701,MAX(1,ROW()-設定!$B$24)):INDEX($C$1:$C$13701,MAX(1,ROW()-1))),$C1837&gt;MAX(INDEX($C$1:$C$13701,MIN(13701,ROW()+1)):INDEX($C$1:$C$13701,MIN(13701,ROW()+設定!$B$24))),$C1837&gt;=設定!$B$32,$C1837&gt;=MAX(MIN(INDEX($C$1:$C$13701,MAX(1,ROW()-設定!$B$26)):INDEX($C$1:$C$13701,MAX(1,ROW()-1))),MIN(INDEX($C$1:$C$13701,MIN(13701,ROW()+1)):INDEX($C$1:$C$13701,MIN(13701,ROW()+設定!$B$26))))*10^(設定!$B$27/20)),1,0))</f>
        <v>0</v>
      </c>
      <c r="G1837" s="33" t="n">
        <f aca="false">$G1836+IF($F1837=1,1,0)</f>
        <v>0</v>
      </c>
      <c r="H1837" s="0" t="str">
        <f aca="false">IF($F1837=1,$G1837,"")</f>
        <v/>
      </c>
    </row>
    <row r="1838" customFormat="false" ht="15" hidden="false" customHeight="false" outlineLevel="0" collapsed="false">
      <c r="A1838" s="30" t="n">
        <v>286.875</v>
      </c>
      <c r="B1838" s="31" t="n">
        <v>14.8349</v>
      </c>
      <c r="C1838" s="32" t="n">
        <f aca="false">IF($A1838="","",IF(設定!$B$21="dB",10^($B1838/20),ABS($B1838)))</f>
        <v>5.51753377081242</v>
      </c>
      <c r="D1838" s="32" t="n">
        <f aca="false">IF($A1838="","",$A1838^2)</f>
        <v>82297.265625</v>
      </c>
      <c r="E1838" s="32" t="n">
        <f aca="false">IF($A1838="","",IF($C1838&lt;=0,"",1/$C1838^2))</f>
        <v>0.0328480807766103</v>
      </c>
      <c r="F1838" s="33" t="n">
        <f aca="false">IF(OR(ROW()-設定!$B$30&lt;2,ROW()+設定!$B$30&gt;13701,N($A1838)&lt;=0,N(INDEX($A$2:$A$13701,MIN(13700,MAX(1,ROW()-1+設定!$B$30))))&lt;=0,$A1838&lt;設定!$B$28,$A1838&gt;設定!$B$29),0,IF(AND($C1838&gt;=MAX(INDEX($C$1:$C$13701,MAX(1,ROW()-設定!$B$24)):INDEX($C$1:$C$13701,MAX(1,ROW()-1))),$C1838&gt;MAX(INDEX($C$1:$C$13701,MIN(13701,ROW()+1)):INDEX($C$1:$C$13701,MIN(13701,ROW()+設定!$B$24))),$C1838&gt;=設定!$B$32,$C1838&gt;=MAX(MIN(INDEX($C$1:$C$13701,MAX(1,ROW()-設定!$B$26)):INDEX($C$1:$C$13701,MAX(1,ROW()-1))),MIN(INDEX($C$1:$C$13701,MIN(13701,ROW()+1)):INDEX($C$1:$C$13701,MIN(13701,ROW()+設定!$B$26))))*10^(設定!$B$27/20)),1,0))</f>
        <v>0</v>
      </c>
      <c r="G1838" s="33" t="n">
        <f aca="false">$G1837+IF($F1838=1,1,0)</f>
        <v>0</v>
      </c>
      <c r="H1838" s="0" t="str">
        <f aca="false">IF($F1838=1,$G1838,"")</f>
        <v/>
      </c>
    </row>
    <row r="1839" customFormat="false" ht="15" hidden="false" customHeight="false" outlineLevel="0" collapsed="false">
      <c r="A1839" s="30" t="n">
        <v>287.03125</v>
      </c>
      <c r="B1839" s="31" t="n">
        <v>14.7591</v>
      </c>
      <c r="C1839" s="32" t="n">
        <f aca="false">IF($A1839="","",IF(設定!$B$21="dB",10^($B1839/20),ABS($B1839)))</f>
        <v>5.46959286044265</v>
      </c>
      <c r="D1839" s="32" t="n">
        <f aca="false">IF($A1839="","",$A1839^2)</f>
        <v>82386.9384765625</v>
      </c>
      <c r="E1839" s="32" t="n">
        <f aca="false">IF($A1839="","",IF($C1839&lt;=0,"",1/$C1839^2))</f>
        <v>0.0334264303329234</v>
      </c>
      <c r="F1839" s="33" t="n">
        <f aca="false">IF(OR(ROW()-設定!$B$30&lt;2,ROW()+設定!$B$30&gt;13701,N($A1839)&lt;=0,N(INDEX($A$2:$A$13701,MIN(13700,MAX(1,ROW()-1+設定!$B$30))))&lt;=0,$A1839&lt;設定!$B$28,$A1839&gt;設定!$B$29),0,IF(AND($C1839&gt;=MAX(INDEX($C$1:$C$13701,MAX(1,ROW()-設定!$B$24)):INDEX($C$1:$C$13701,MAX(1,ROW()-1))),$C1839&gt;MAX(INDEX($C$1:$C$13701,MIN(13701,ROW()+1)):INDEX($C$1:$C$13701,MIN(13701,ROW()+設定!$B$24))),$C1839&gt;=設定!$B$32,$C1839&gt;=MAX(MIN(INDEX($C$1:$C$13701,MAX(1,ROW()-設定!$B$26)):INDEX($C$1:$C$13701,MAX(1,ROW()-1))),MIN(INDEX($C$1:$C$13701,MIN(13701,ROW()+1)):INDEX($C$1:$C$13701,MIN(13701,ROW()+設定!$B$26))))*10^(設定!$B$27/20)),1,0))</f>
        <v>0</v>
      </c>
      <c r="G1839" s="33" t="n">
        <f aca="false">$G1838+IF($F1839=1,1,0)</f>
        <v>0</v>
      </c>
      <c r="H1839" s="0" t="str">
        <f aca="false">IF($F1839=1,$G1839,"")</f>
        <v/>
      </c>
    </row>
    <row r="1840" customFormat="false" ht="15" hidden="false" customHeight="false" outlineLevel="0" collapsed="false">
      <c r="A1840" s="30" t="n">
        <v>287.1875</v>
      </c>
      <c r="B1840" s="31" t="n">
        <v>14.7135</v>
      </c>
      <c r="C1840" s="32" t="n">
        <f aca="false">IF($A1840="","",IF(設定!$B$21="dB",10^($B1840/20),ABS($B1840)))</f>
        <v>5.44095332068928</v>
      </c>
      <c r="D1840" s="32" t="n">
        <f aca="false">IF($A1840="","",$A1840^2)</f>
        <v>82476.66015625</v>
      </c>
      <c r="E1840" s="32" t="n">
        <f aca="false">IF($A1840="","",IF($C1840&lt;=0,"",1/$C1840^2))</f>
        <v>0.0337792497891787</v>
      </c>
      <c r="F1840" s="33" t="n">
        <f aca="false">IF(OR(ROW()-設定!$B$30&lt;2,ROW()+設定!$B$30&gt;13701,N($A1840)&lt;=0,N(INDEX($A$2:$A$13701,MIN(13700,MAX(1,ROW()-1+設定!$B$30))))&lt;=0,$A1840&lt;設定!$B$28,$A1840&gt;設定!$B$29),0,IF(AND($C1840&gt;=MAX(INDEX($C$1:$C$13701,MAX(1,ROW()-設定!$B$24)):INDEX($C$1:$C$13701,MAX(1,ROW()-1))),$C1840&gt;MAX(INDEX($C$1:$C$13701,MIN(13701,ROW()+1)):INDEX($C$1:$C$13701,MIN(13701,ROW()+設定!$B$24))),$C1840&gt;=設定!$B$32,$C1840&gt;=MAX(MIN(INDEX($C$1:$C$13701,MAX(1,ROW()-設定!$B$26)):INDEX($C$1:$C$13701,MAX(1,ROW()-1))),MIN(INDEX($C$1:$C$13701,MIN(13701,ROW()+1)):INDEX($C$1:$C$13701,MIN(13701,ROW()+設定!$B$26))))*10^(設定!$B$27/20)),1,0))</f>
        <v>0</v>
      </c>
      <c r="G1840" s="33" t="n">
        <f aca="false">$G1839+IF($F1840=1,1,0)</f>
        <v>0</v>
      </c>
      <c r="H1840" s="0" t="str">
        <f aca="false">IF($F1840=1,$G1840,"")</f>
        <v/>
      </c>
    </row>
    <row r="1841" customFormat="false" ht="15" hidden="false" customHeight="false" outlineLevel="0" collapsed="false">
      <c r="A1841" s="30" t="n">
        <v>287.34375</v>
      </c>
      <c r="B1841" s="31" t="n">
        <v>14.6418</v>
      </c>
      <c r="C1841" s="32" t="n">
        <f aca="false">IF($A1841="","",IF(設定!$B$21="dB",10^($B1841/20),ABS($B1841)))</f>
        <v>5.39622438321193</v>
      </c>
      <c r="D1841" s="32" t="n">
        <f aca="false">IF($A1841="","",$A1841^2)</f>
        <v>82566.4306640625</v>
      </c>
      <c r="E1841" s="32" t="n">
        <f aca="false">IF($A1841="","",IF($C1841&lt;=0,"",1/$C1841^2))</f>
        <v>0.0343415584550553</v>
      </c>
      <c r="F1841" s="33" t="n">
        <f aca="false">IF(OR(ROW()-設定!$B$30&lt;2,ROW()+設定!$B$30&gt;13701,N($A1841)&lt;=0,N(INDEX($A$2:$A$13701,MIN(13700,MAX(1,ROW()-1+設定!$B$30))))&lt;=0,$A1841&lt;設定!$B$28,$A1841&gt;設定!$B$29),0,IF(AND($C1841&gt;=MAX(INDEX($C$1:$C$13701,MAX(1,ROW()-設定!$B$24)):INDEX($C$1:$C$13701,MAX(1,ROW()-1))),$C1841&gt;MAX(INDEX($C$1:$C$13701,MIN(13701,ROW()+1)):INDEX($C$1:$C$13701,MIN(13701,ROW()+設定!$B$24))),$C1841&gt;=設定!$B$32,$C1841&gt;=MAX(MIN(INDEX($C$1:$C$13701,MAX(1,ROW()-設定!$B$26)):INDEX($C$1:$C$13701,MAX(1,ROW()-1))),MIN(INDEX($C$1:$C$13701,MIN(13701,ROW()+1)):INDEX($C$1:$C$13701,MIN(13701,ROW()+設定!$B$26))))*10^(設定!$B$27/20)),1,0))</f>
        <v>0</v>
      </c>
      <c r="G1841" s="33" t="n">
        <f aca="false">$G1840+IF($F1841=1,1,0)</f>
        <v>0</v>
      </c>
      <c r="H1841" s="0" t="str">
        <f aca="false">IF($F1841=1,$G1841,"")</f>
        <v/>
      </c>
    </row>
    <row r="1842" customFormat="false" ht="15" hidden="false" customHeight="false" outlineLevel="0" collapsed="false">
      <c r="A1842" s="30" t="n">
        <v>287.5</v>
      </c>
      <c r="B1842" s="31" t="n">
        <v>14.665</v>
      </c>
      <c r="C1842" s="32" t="n">
        <f aca="false">IF($A1842="","",IF(設定!$B$21="dB",10^($B1842/20),ABS($B1842)))</f>
        <v>5.41065695768032</v>
      </c>
      <c r="D1842" s="32" t="n">
        <f aca="false">IF($A1842="","",$A1842^2)</f>
        <v>82656.25</v>
      </c>
      <c r="E1842" s="32" t="n">
        <f aca="false">IF($A1842="","",IF($C1842&lt;=0,"",1/$C1842^2))</f>
        <v>0.0341585950686055</v>
      </c>
      <c r="F1842" s="33" t="n">
        <f aca="false">IF(OR(ROW()-設定!$B$30&lt;2,ROW()+設定!$B$30&gt;13701,N($A1842)&lt;=0,N(INDEX($A$2:$A$13701,MIN(13700,MAX(1,ROW()-1+設定!$B$30))))&lt;=0,$A1842&lt;設定!$B$28,$A1842&gt;設定!$B$29),0,IF(AND($C1842&gt;=MAX(INDEX($C$1:$C$13701,MAX(1,ROW()-設定!$B$24)):INDEX($C$1:$C$13701,MAX(1,ROW()-1))),$C1842&gt;MAX(INDEX($C$1:$C$13701,MIN(13701,ROW()+1)):INDEX($C$1:$C$13701,MIN(13701,ROW()+設定!$B$24))),$C1842&gt;=設定!$B$32,$C1842&gt;=MAX(MIN(INDEX($C$1:$C$13701,MAX(1,ROW()-設定!$B$26)):INDEX($C$1:$C$13701,MAX(1,ROW()-1))),MIN(INDEX($C$1:$C$13701,MIN(13701,ROW()+1)):INDEX($C$1:$C$13701,MIN(13701,ROW()+設定!$B$26))))*10^(設定!$B$27/20)),1,0))</f>
        <v>0</v>
      </c>
      <c r="G1842" s="33" t="n">
        <f aca="false">$G1841+IF($F1842=1,1,0)</f>
        <v>0</v>
      </c>
      <c r="H1842" s="0" t="str">
        <f aca="false">IF($F1842=1,$G1842,"")</f>
        <v/>
      </c>
    </row>
    <row r="1843" customFormat="false" ht="15" hidden="false" customHeight="false" outlineLevel="0" collapsed="false">
      <c r="A1843" s="30" t="n">
        <v>287.65625</v>
      </c>
      <c r="B1843" s="31" t="n">
        <v>14.8311</v>
      </c>
      <c r="C1843" s="32" t="n">
        <f aca="false">IF($A1843="","",IF(設定!$B$21="dB",10^($B1843/20),ABS($B1843)))</f>
        <v>5.51512042646729</v>
      </c>
      <c r="D1843" s="32" t="n">
        <f aca="false">IF($A1843="","",$A1843^2)</f>
        <v>82746.1181640625</v>
      </c>
      <c r="E1843" s="32" t="n">
        <f aca="false">IF($A1843="","",IF($C1843&lt;=0,"",1/$C1843^2))</f>
        <v>0.032876834844856</v>
      </c>
      <c r="F1843" s="33" t="n">
        <f aca="false">IF(OR(ROW()-設定!$B$30&lt;2,ROW()+設定!$B$30&gt;13701,N($A1843)&lt;=0,N(INDEX($A$2:$A$13701,MIN(13700,MAX(1,ROW()-1+設定!$B$30))))&lt;=0,$A1843&lt;設定!$B$28,$A1843&gt;設定!$B$29),0,IF(AND($C1843&gt;=MAX(INDEX($C$1:$C$13701,MAX(1,ROW()-設定!$B$24)):INDEX($C$1:$C$13701,MAX(1,ROW()-1))),$C1843&gt;MAX(INDEX($C$1:$C$13701,MIN(13701,ROW()+1)):INDEX($C$1:$C$13701,MIN(13701,ROW()+設定!$B$24))),$C1843&gt;=設定!$B$32,$C1843&gt;=MAX(MIN(INDEX($C$1:$C$13701,MAX(1,ROW()-設定!$B$26)):INDEX($C$1:$C$13701,MAX(1,ROW()-1))),MIN(INDEX($C$1:$C$13701,MIN(13701,ROW()+1)):INDEX($C$1:$C$13701,MIN(13701,ROW()+設定!$B$26))))*10^(設定!$B$27/20)),1,0))</f>
        <v>0</v>
      </c>
      <c r="G1843" s="33" t="n">
        <f aca="false">$G1842+IF($F1843=1,1,0)</f>
        <v>0</v>
      </c>
      <c r="H1843" s="0" t="str">
        <f aca="false">IF($F1843=1,$G1843,"")</f>
        <v/>
      </c>
    </row>
    <row r="1844" customFormat="false" ht="15" hidden="false" customHeight="false" outlineLevel="0" collapsed="false">
      <c r="A1844" s="30" t="n">
        <v>287.8125</v>
      </c>
      <c r="B1844" s="31" t="n">
        <v>14.6961</v>
      </c>
      <c r="C1844" s="32" t="n">
        <f aca="false">IF($A1844="","",IF(設定!$B$21="dB",10^($B1844/20),ABS($B1844)))</f>
        <v>5.43006464622705</v>
      </c>
      <c r="D1844" s="32" t="n">
        <f aca="false">IF($A1844="","",$A1844^2)</f>
        <v>82836.03515625</v>
      </c>
      <c r="E1844" s="32" t="n">
        <f aca="false">IF($A1844="","",IF($C1844&lt;=0,"",1/$C1844^2))</f>
        <v>0.0339148577631323</v>
      </c>
      <c r="F1844" s="33" t="n">
        <f aca="false">IF(OR(ROW()-設定!$B$30&lt;2,ROW()+設定!$B$30&gt;13701,N($A1844)&lt;=0,N(INDEX($A$2:$A$13701,MIN(13700,MAX(1,ROW()-1+設定!$B$30))))&lt;=0,$A1844&lt;設定!$B$28,$A1844&gt;設定!$B$29),0,IF(AND($C1844&gt;=MAX(INDEX($C$1:$C$13701,MAX(1,ROW()-設定!$B$24)):INDEX($C$1:$C$13701,MAX(1,ROW()-1))),$C1844&gt;MAX(INDEX($C$1:$C$13701,MIN(13701,ROW()+1)):INDEX($C$1:$C$13701,MIN(13701,ROW()+設定!$B$24))),$C1844&gt;=設定!$B$32,$C1844&gt;=MAX(MIN(INDEX($C$1:$C$13701,MAX(1,ROW()-設定!$B$26)):INDEX($C$1:$C$13701,MAX(1,ROW()-1))),MIN(INDEX($C$1:$C$13701,MIN(13701,ROW()+1)):INDEX($C$1:$C$13701,MIN(13701,ROW()+設定!$B$26))))*10^(設定!$B$27/20)),1,0))</f>
        <v>0</v>
      </c>
      <c r="G1844" s="33" t="n">
        <f aca="false">$G1843+IF($F1844=1,1,0)</f>
        <v>0</v>
      </c>
      <c r="H1844" s="0" t="str">
        <f aca="false">IF($F1844=1,$G1844,"")</f>
        <v/>
      </c>
    </row>
    <row r="1845" customFormat="false" ht="15" hidden="false" customHeight="false" outlineLevel="0" collapsed="false">
      <c r="A1845" s="30" t="n">
        <v>287.96875</v>
      </c>
      <c r="B1845" s="31" t="n">
        <v>14.8075</v>
      </c>
      <c r="C1845" s="32" t="n">
        <f aca="false">IF($A1845="","",IF(設定!$B$21="dB",10^($B1845/20),ABS($B1845)))</f>
        <v>5.50015590513836</v>
      </c>
      <c r="D1845" s="32" t="n">
        <f aca="false">IF($A1845="","",$A1845^2)</f>
        <v>82926.0009765625</v>
      </c>
      <c r="E1845" s="32" t="n">
        <f aca="false">IF($A1845="","",IF($C1845&lt;=0,"",1/$C1845^2))</f>
        <v>0.0330559771779463</v>
      </c>
      <c r="F1845" s="33" t="n">
        <f aca="false">IF(OR(ROW()-設定!$B$30&lt;2,ROW()+設定!$B$30&gt;13701,N($A1845)&lt;=0,N(INDEX($A$2:$A$13701,MIN(13700,MAX(1,ROW()-1+設定!$B$30))))&lt;=0,$A1845&lt;設定!$B$28,$A1845&gt;設定!$B$29),0,IF(AND($C1845&gt;=MAX(INDEX($C$1:$C$13701,MAX(1,ROW()-設定!$B$24)):INDEX($C$1:$C$13701,MAX(1,ROW()-1))),$C1845&gt;MAX(INDEX($C$1:$C$13701,MIN(13701,ROW()+1)):INDEX($C$1:$C$13701,MIN(13701,ROW()+設定!$B$24))),$C1845&gt;=設定!$B$32,$C1845&gt;=MAX(MIN(INDEX($C$1:$C$13701,MAX(1,ROW()-設定!$B$26)):INDEX($C$1:$C$13701,MAX(1,ROW()-1))),MIN(INDEX($C$1:$C$13701,MIN(13701,ROW()+1)):INDEX($C$1:$C$13701,MIN(13701,ROW()+設定!$B$26))))*10^(設定!$B$27/20)),1,0))</f>
        <v>0</v>
      </c>
      <c r="G1845" s="33" t="n">
        <f aca="false">$G1844+IF($F1845=1,1,0)</f>
        <v>0</v>
      </c>
      <c r="H1845" s="0" t="str">
        <f aca="false">IF($F1845=1,$G1845,"")</f>
        <v/>
      </c>
    </row>
    <row r="1846" customFormat="false" ht="15" hidden="false" customHeight="false" outlineLevel="0" collapsed="false">
      <c r="A1846" s="30" t="n">
        <v>288.125</v>
      </c>
      <c r="B1846" s="31" t="n">
        <v>14.9149</v>
      </c>
      <c r="C1846" s="32" t="n">
        <f aca="false">IF($A1846="","",IF(設定!$B$21="dB",10^($B1846/20),ABS($B1846)))</f>
        <v>5.56858688221801</v>
      </c>
      <c r="D1846" s="32" t="n">
        <f aca="false">IF($A1846="","",$A1846^2)</f>
        <v>83016.015625</v>
      </c>
      <c r="E1846" s="32" t="n">
        <f aca="false">IF($A1846="","",IF($C1846&lt;=0,"",1/$C1846^2))</f>
        <v>0.0322485357345914</v>
      </c>
      <c r="F1846" s="33" t="n">
        <f aca="false">IF(OR(ROW()-設定!$B$30&lt;2,ROW()+設定!$B$30&gt;13701,N($A1846)&lt;=0,N(INDEX($A$2:$A$13701,MIN(13700,MAX(1,ROW()-1+設定!$B$30))))&lt;=0,$A1846&lt;設定!$B$28,$A1846&gt;設定!$B$29),0,IF(AND($C1846&gt;=MAX(INDEX($C$1:$C$13701,MAX(1,ROW()-設定!$B$24)):INDEX($C$1:$C$13701,MAX(1,ROW()-1))),$C1846&gt;MAX(INDEX($C$1:$C$13701,MIN(13701,ROW()+1)):INDEX($C$1:$C$13701,MIN(13701,ROW()+設定!$B$24))),$C1846&gt;=設定!$B$32,$C1846&gt;=MAX(MIN(INDEX($C$1:$C$13701,MAX(1,ROW()-設定!$B$26)):INDEX($C$1:$C$13701,MAX(1,ROW()-1))),MIN(INDEX($C$1:$C$13701,MIN(13701,ROW()+1)):INDEX($C$1:$C$13701,MIN(13701,ROW()+設定!$B$26))))*10^(設定!$B$27/20)),1,0))</f>
        <v>0</v>
      </c>
      <c r="G1846" s="33" t="n">
        <f aca="false">$G1845+IF($F1846=1,1,0)</f>
        <v>0</v>
      </c>
      <c r="H1846" s="0" t="str">
        <f aca="false">IF($F1846=1,$G1846,"")</f>
        <v/>
      </c>
    </row>
    <row r="1847" customFormat="false" ht="15" hidden="false" customHeight="false" outlineLevel="0" collapsed="false">
      <c r="A1847" s="30" t="n">
        <v>288.28125</v>
      </c>
      <c r="B1847" s="31" t="n">
        <v>14.9157</v>
      </c>
      <c r="C1847" s="32" t="n">
        <f aca="false">IF($A1847="","",IF(設定!$B$21="dB",10^($B1847/20),ABS($B1847)))</f>
        <v>5.56909979164376</v>
      </c>
      <c r="D1847" s="32" t="n">
        <f aca="false">IF($A1847="","",$A1847^2)</f>
        <v>83106.0791015625</v>
      </c>
      <c r="E1847" s="32" t="n">
        <f aca="false">IF($A1847="","",IF($C1847&lt;=0,"",1/$C1847^2))</f>
        <v>0.0322425958818766</v>
      </c>
      <c r="F1847" s="33" t="n">
        <f aca="false">IF(OR(ROW()-設定!$B$30&lt;2,ROW()+設定!$B$30&gt;13701,N($A1847)&lt;=0,N(INDEX($A$2:$A$13701,MIN(13700,MAX(1,ROW()-1+設定!$B$30))))&lt;=0,$A1847&lt;設定!$B$28,$A1847&gt;設定!$B$29),0,IF(AND($C1847&gt;=MAX(INDEX($C$1:$C$13701,MAX(1,ROW()-設定!$B$24)):INDEX($C$1:$C$13701,MAX(1,ROW()-1))),$C1847&gt;MAX(INDEX($C$1:$C$13701,MIN(13701,ROW()+1)):INDEX($C$1:$C$13701,MIN(13701,ROW()+設定!$B$24))),$C1847&gt;=設定!$B$32,$C1847&gt;=MAX(MIN(INDEX($C$1:$C$13701,MAX(1,ROW()-設定!$B$26)):INDEX($C$1:$C$13701,MAX(1,ROW()-1))),MIN(INDEX($C$1:$C$13701,MIN(13701,ROW()+1)):INDEX($C$1:$C$13701,MIN(13701,ROW()+設定!$B$26))))*10^(設定!$B$27/20)),1,0))</f>
        <v>0</v>
      </c>
      <c r="G1847" s="33" t="n">
        <f aca="false">$G1846+IF($F1847=1,1,0)</f>
        <v>0</v>
      </c>
      <c r="H1847" s="0" t="str">
        <f aca="false">IF($F1847=1,$G1847,"")</f>
        <v/>
      </c>
    </row>
    <row r="1848" customFormat="false" ht="15" hidden="false" customHeight="false" outlineLevel="0" collapsed="false">
      <c r="A1848" s="30" t="n">
        <v>288.4375</v>
      </c>
      <c r="B1848" s="31" t="n">
        <v>14.974</v>
      </c>
      <c r="C1848" s="32" t="n">
        <f aca="false">IF($A1848="","",IF(設定!$B$21="dB",10^($B1848/20),ABS($B1848)))</f>
        <v>5.60660551647698</v>
      </c>
      <c r="D1848" s="32" t="n">
        <f aca="false">IF($A1848="","",$A1848^2)</f>
        <v>83196.19140625</v>
      </c>
      <c r="E1848" s="32" t="n">
        <f aca="false">IF($A1848="","",IF($C1848&lt;=0,"",1/$C1848^2))</f>
        <v>0.0318126611759617</v>
      </c>
      <c r="F1848" s="33" t="n">
        <f aca="false">IF(OR(ROW()-設定!$B$30&lt;2,ROW()+設定!$B$30&gt;13701,N($A1848)&lt;=0,N(INDEX($A$2:$A$13701,MIN(13700,MAX(1,ROW()-1+設定!$B$30))))&lt;=0,$A1848&lt;設定!$B$28,$A1848&gt;設定!$B$29),0,IF(AND($C1848&gt;=MAX(INDEX($C$1:$C$13701,MAX(1,ROW()-設定!$B$24)):INDEX($C$1:$C$13701,MAX(1,ROW()-1))),$C1848&gt;MAX(INDEX($C$1:$C$13701,MIN(13701,ROW()+1)):INDEX($C$1:$C$13701,MIN(13701,ROW()+設定!$B$24))),$C1848&gt;=設定!$B$32,$C1848&gt;=MAX(MIN(INDEX($C$1:$C$13701,MAX(1,ROW()-設定!$B$26)):INDEX($C$1:$C$13701,MAX(1,ROW()-1))),MIN(INDEX($C$1:$C$13701,MIN(13701,ROW()+1)):INDEX($C$1:$C$13701,MIN(13701,ROW()+設定!$B$26))))*10^(設定!$B$27/20)),1,0))</f>
        <v>0</v>
      </c>
      <c r="G1848" s="33" t="n">
        <f aca="false">$G1847+IF($F1848=1,1,0)</f>
        <v>0</v>
      </c>
      <c r="H1848" s="0" t="str">
        <f aca="false">IF($F1848=1,$G1848,"")</f>
        <v/>
      </c>
    </row>
    <row r="1849" customFormat="false" ht="15" hidden="false" customHeight="false" outlineLevel="0" collapsed="false">
      <c r="A1849" s="30" t="n">
        <v>288.59375</v>
      </c>
      <c r="B1849" s="31" t="n">
        <v>14.7856</v>
      </c>
      <c r="C1849" s="32" t="n">
        <f aca="false">IF($A1849="","",IF(設定!$B$21="dB",10^($B1849/20),ABS($B1849)))</f>
        <v>5.48630566118716</v>
      </c>
      <c r="D1849" s="32" t="n">
        <f aca="false">IF($A1849="","",$A1849^2)</f>
        <v>83286.3525390625</v>
      </c>
      <c r="E1849" s="32" t="n">
        <f aca="false">IF($A1849="","",IF($C1849&lt;=0,"",1/$C1849^2))</f>
        <v>0.0332230882647643</v>
      </c>
      <c r="F1849" s="33" t="n">
        <f aca="false">IF(OR(ROW()-設定!$B$30&lt;2,ROW()+設定!$B$30&gt;13701,N($A1849)&lt;=0,N(INDEX($A$2:$A$13701,MIN(13700,MAX(1,ROW()-1+設定!$B$30))))&lt;=0,$A1849&lt;設定!$B$28,$A1849&gt;設定!$B$29),0,IF(AND($C1849&gt;=MAX(INDEX($C$1:$C$13701,MAX(1,ROW()-設定!$B$24)):INDEX($C$1:$C$13701,MAX(1,ROW()-1))),$C1849&gt;MAX(INDEX($C$1:$C$13701,MIN(13701,ROW()+1)):INDEX($C$1:$C$13701,MIN(13701,ROW()+設定!$B$24))),$C1849&gt;=設定!$B$32,$C1849&gt;=MAX(MIN(INDEX($C$1:$C$13701,MAX(1,ROW()-設定!$B$26)):INDEX($C$1:$C$13701,MAX(1,ROW()-1))),MIN(INDEX($C$1:$C$13701,MIN(13701,ROW()+1)):INDEX($C$1:$C$13701,MIN(13701,ROW()+設定!$B$26))))*10^(設定!$B$27/20)),1,0))</f>
        <v>0</v>
      </c>
      <c r="G1849" s="33" t="n">
        <f aca="false">$G1848+IF($F1849=1,1,0)</f>
        <v>0</v>
      </c>
      <c r="H1849" s="0" t="str">
        <f aca="false">IF($F1849=1,$G1849,"")</f>
        <v/>
      </c>
    </row>
    <row r="1850" customFormat="false" ht="15" hidden="false" customHeight="false" outlineLevel="0" collapsed="false">
      <c r="A1850" s="30" t="n">
        <v>288.75</v>
      </c>
      <c r="B1850" s="31" t="n">
        <v>14.7067</v>
      </c>
      <c r="C1850" s="32" t="n">
        <f aca="false">IF($A1850="","",IF(設定!$B$21="dB",10^($B1850/20),ABS($B1850)))</f>
        <v>5.43669537991013</v>
      </c>
      <c r="D1850" s="32" t="n">
        <f aca="false">IF($A1850="","",$A1850^2)</f>
        <v>83376.5625</v>
      </c>
      <c r="E1850" s="32" t="n">
        <f aca="false">IF($A1850="","",IF($C1850&lt;=0,"",1/$C1850^2))</f>
        <v>0.033832181343335</v>
      </c>
      <c r="F1850" s="33" t="n">
        <f aca="false">IF(OR(ROW()-設定!$B$30&lt;2,ROW()+設定!$B$30&gt;13701,N($A1850)&lt;=0,N(INDEX($A$2:$A$13701,MIN(13700,MAX(1,ROW()-1+設定!$B$30))))&lt;=0,$A1850&lt;設定!$B$28,$A1850&gt;設定!$B$29),0,IF(AND($C1850&gt;=MAX(INDEX($C$1:$C$13701,MAX(1,ROW()-設定!$B$24)):INDEX($C$1:$C$13701,MAX(1,ROW()-1))),$C1850&gt;MAX(INDEX($C$1:$C$13701,MIN(13701,ROW()+1)):INDEX($C$1:$C$13701,MIN(13701,ROW()+設定!$B$24))),$C1850&gt;=設定!$B$32,$C1850&gt;=MAX(MIN(INDEX($C$1:$C$13701,MAX(1,ROW()-設定!$B$26)):INDEX($C$1:$C$13701,MAX(1,ROW()-1))),MIN(INDEX($C$1:$C$13701,MIN(13701,ROW()+1)):INDEX($C$1:$C$13701,MIN(13701,ROW()+設定!$B$26))))*10^(設定!$B$27/20)),1,0))</f>
        <v>0</v>
      </c>
      <c r="G1850" s="33" t="n">
        <f aca="false">$G1849+IF($F1850=1,1,0)</f>
        <v>0</v>
      </c>
      <c r="H1850" s="0" t="str">
        <f aca="false">IF($F1850=1,$G1850,"")</f>
        <v/>
      </c>
    </row>
    <row r="1851" customFormat="false" ht="15" hidden="false" customHeight="false" outlineLevel="0" collapsed="false">
      <c r="A1851" s="30" t="n">
        <v>288.90625</v>
      </c>
      <c r="B1851" s="31" t="n">
        <v>14.9302</v>
      </c>
      <c r="C1851" s="32" t="n">
        <f aca="false">IF($A1851="","",IF(設定!$B$21="dB",10^($B1851/20),ABS($B1851)))</f>
        <v>5.57840446744291</v>
      </c>
      <c r="D1851" s="32" t="n">
        <f aca="false">IF($A1851="","",$A1851^2)</f>
        <v>83466.8212890625</v>
      </c>
      <c r="E1851" s="32" t="n">
        <f aca="false">IF($A1851="","",IF($C1851&lt;=0,"",1/$C1851^2))</f>
        <v>0.0321351254751096</v>
      </c>
      <c r="F1851" s="33" t="n">
        <f aca="false">IF(OR(ROW()-設定!$B$30&lt;2,ROW()+設定!$B$30&gt;13701,N($A1851)&lt;=0,N(INDEX($A$2:$A$13701,MIN(13700,MAX(1,ROW()-1+設定!$B$30))))&lt;=0,$A1851&lt;設定!$B$28,$A1851&gt;設定!$B$29),0,IF(AND($C1851&gt;=MAX(INDEX($C$1:$C$13701,MAX(1,ROW()-設定!$B$24)):INDEX($C$1:$C$13701,MAX(1,ROW()-1))),$C1851&gt;MAX(INDEX($C$1:$C$13701,MIN(13701,ROW()+1)):INDEX($C$1:$C$13701,MIN(13701,ROW()+設定!$B$24))),$C1851&gt;=設定!$B$32,$C1851&gt;=MAX(MIN(INDEX($C$1:$C$13701,MAX(1,ROW()-設定!$B$26)):INDEX($C$1:$C$13701,MAX(1,ROW()-1))),MIN(INDEX($C$1:$C$13701,MIN(13701,ROW()+1)):INDEX($C$1:$C$13701,MIN(13701,ROW()+設定!$B$26))))*10^(設定!$B$27/20)),1,0))</f>
        <v>0</v>
      </c>
      <c r="G1851" s="33" t="n">
        <f aca="false">$G1850+IF($F1851=1,1,0)</f>
        <v>0</v>
      </c>
      <c r="H1851" s="0" t="str">
        <f aca="false">IF($F1851=1,$G1851,"")</f>
        <v/>
      </c>
    </row>
    <row r="1852" customFormat="false" ht="15" hidden="false" customHeight="false" outlineLevel="0" collapsed="false">
      <c r="A1852" s="30" t="n">
        <v>289.0625</v>
      </c>
      <c r="B1852" s="31" t="n">
        <v>14.8607</v>
      </c>
      <c r="C1852" s="32" t="n">
        <f aca="false">IF($A1852="","",IF(設定!$B$21="dB",10^($B1852/20),ABS($B1852)))</f>
        <v>5.53394705762685</v>
      </c>
      <c r="D1852" s="32" t="n">
        <f aca="false">IF($A1852="","",$A1852^2)</f>
        <v>83557.12890625</v>
      </c>
      <c r="E1852" s="32" t="n">
        <f aca="false">IF($A1852="","",IF($C1852&lt;=0,"",1/$C1852^2))</f>
        <v>0.0326535196675196</v>
      </c>
      <c r="F1852" s="33" t="n">
        <f aca="false">IF(OR(ROW()-設定!$B$30&lt;2,ROW()+設定!$B$30&gt;13701,N($A1852)&lt;=0,N(INDEX($A$2:$A$13701,MIN(13700,MAX(1,ROW()-1+設定!$B$30))))&lt;=0,$A1852&lt;設定!$B$28,$A1852&gt;設定!$B$29),0,IF(AND($C1852&gt;=MAX(INDEX($C$1:$C$13701,MAX(1,ROW()-設定!$B$24)):INDEX($C$1:$C$13701,MAX(1,ROW()-1))),$C1852&gt;MAX(INDEX($C$1:$C$13701,MIN(13701,ROW()+1)):INDEX($C$1:$C$13701,MIN(13701,ROW()+設定!$B$24))),$C1852&gt;=設定!$B$32,$C1852&gt;=MAX(MIN(INDEX($C$1:$C$13701,MAX(1,ROW()-設定!$B$26)):INDEX($C$1:$C$13701,MAX(1,ROW()-1))),MIN(INDEX($C$1:$C$13701,MIN(13701,ROW()+1)):INDEX($C$1:$C$13701,MIN(13701,ROW()+設定!$B$26))))*10^(設定!$B$27/20)),1,0))</f>
        <v>0</v>
      </c>
      <c r="G1852" s="33" t="n">
        <f aca="false">$G1851+IF($F1852=1,1,0)</f>
        <v>0</v>
      </c>
      <c r="H1852" s="0" t="str">
        <f aca="false">IF($F1852=1,$G1852,"")</f>
        <v/>
      </c>
    </row>
    <row r="1853" customFormat="false" ht="15" hidden="false" customHeight="false" outlineLevel="0" collapsed="false">
      <c r="A1853" s="30" t="n">
        <v>289.21875</v>
      </c>
      <c r="B1853" s="31" t="n">
        <v>14.949</v>
      </c>
      <c r="C1853" s="32" t="n">
        <f aca="false">IF($A1853="","",IF(設定!$B$21="dB",10^($B1853/20),ABS($B1853)))</f>
        <v>5.59049160952178</v>
      </c>
      <c r="D1853" s="32" t="n">
        <f aca="false">IF($A1853="","",$A1853^2)</f>
        <v>83647.4853515625</v>
      </c>
      <c r="E1853" s="32" t="n">
        <f aca="false">IF($A1853="","",IF($C1853&lt;=0,"",1/$C1853^2))</f>
        <v>0.0319963176731835</v>
      </c>
      <c r="F1853" s="33" t="n">
        <f aca="false">IF(OR(ROW()-設定!$B$30&lt;2,ROW()+設定!$B$30&gt;13701,N($A1853)&lt;=0,N(INDEX($A$2:$A$13701,MIN(13700,MAX(1,ROW()-1+設定!$B$30))))&lt;=0,$A1853&lt;設定!$B$28,$A1853&gt;設定!$B$29),0,IF(AND($C1853&gt;=MAX(INDEX($C$1:$C$13701,MAX(1,ROW()-設定!$B$24)):INDEX($C$1:$C$13701,MAX(1,ROW()-1))),$C1853&gt;MAX(INDEX($C$1:$C$13701,MIN(13701,ROW()+1)):INDEX($C$1:$C$13701,MIN(13701,ROW()+設定!$B$24))),$C1853&gt;=設定!$B$32,$C1853&gt;=MAX(MIN(INDEX($C$1:$C$13701,MAX(1,ROW()-設定!$B$26)):INDEX($C$1:$C$13701,MAX(1,ROW()-1))),MIN(INDEX($C$1:$C$13701,MIN(13701,ROW()+1)):INDEX($C$1:$C$13701,MIN(13701,ROW()+設定!$B$26))))*10^(設定!$B$27/20)),1,0))</f>
        <v>0</v>
      </c>
      <c r="G1853" s="33" t="n">
        <f aca="false">$G1852+IF($F1853=1,1,0)</f>
        <v>0</v>
      </c>
      <c r="H1853" s="0" t="str">
        <f aca="false">IF($F1853=1,$G1853,"")</f>
        <v/>
      </c>
    </row>
    <row r="1854" customFormat="false" ht="15" hidden="false" customHeight="false" outlineLevel="0" collapsed="false">
      <c r="A1854" s="30" t="n">
        <v>289.375</v>
      </c>
      <c r="B1854" s="31" t="n">
        <v>14.8373</v>
      </c>
      <c r="C1854" s="32" t="n">
        <f aca="false">IF($A1854="","",IF(設定!$B$21="dB",10^($B1854/20),ABS($B1854)))</f>
        <v>5.51905853237761</v>
      </c>
      <c r="D1854" s="32" t="n">
        <f aca="false">IF($A1854="","",$A1854^2)</f>
        <v>83737.890625</v>
      </c>
      <c r="E1854" s="32" t="n">
        <f aca="false">IF($A1854="","",IF($C1854&lt;=0,"",1/$C1854^2))</f>
        <v>0.0328299332711421</v>
      </c>
      <c r="F1854" s="33" t="n">
        <f aca="false">IF(OR(ROW()-設定!$B$30&lt;2,ROW()+設定!$B$30&gt;13701,N($A1854)&lt;=0,N(INDEX($A$2:$A$13701,MIN(13700,MAX(1,ROW()-1+設定!$B$30))))&lt;=0,$A1854&lt;設定!$B$28,$A1854&gt;設定!$B$29),0,IF(AND($C1854&gt;=MAX(INDEX($C$1:$C$13701,MAX(1,ROW()-設定!$B$24)):INDEX($C$1:$C$13701,MAX(1,ROW()-1))),$C1854&gt;MAX(INDEX($C$1:$C$13701,MIN(13701,ROW()+1)):INDEX($C$1:$C$13701,MIN(13701,ROW()+設定!$B$24))),$C1854&gt;=設定!$B$32,$C1854&gt;=MAX(MIN(INDEX($C$1:$C$13701,MAX(1,ROW()-設定!$B$26)):INDEX($C$1:$C$13701,MAX(1,ROW()-1))),MIN(INDEX($C$1:$C$13701,MIN(13701,ROW()+1)):INDEX($C$1:$C$13701,MIN(13701,ROW()+設定!$B$26))))*10^(設定!$B$27/20)),1,0))</f>
        <v>0</v>
      </c>
      <c r="G1854" s="33" t="n">
        <f aca="false">$G1853+IF($F1854=1,1,0)</f>
        <v>0</v>
      </c>
      <c r="H1854" s="0" t="str">
        <f aca="false">IF($F1854=1,$G1854,"")</f>
        <v/>
      </c>
    </row>
    <row r="1855" customFormat="false" ht="15" hidden="false" customHeight="false" outlineLevel="0" collapsed="false">
      <c r="A1855" s="30" t="n">
        <v>289.53125</v>
      </c>
      <c r="B1855" s="31" t="n">
        <v>14.9641</v>
      </c>
      <c r="C1855" s="32" t="n">
        <f aca="false">IF($A1855="","",IF(設定!$B$21="dB",10^($B1855/20),ABS($B1855)))</f>
        <v>5.60021886214677</v>
      </c>
      <c r="D1855" s="32" t="n">
        <f aca="false">IF($A1855="","",$A1855^2)</f>
        <v>83828.3447265625</v>
      </c>
      <c r="E1855" s="32" t="n">
        <f aca="false">IF($A1855="","",IF($C1855&lt;=0,"",1/$C1855^2))</f>
        <v>0.0318852627401045</v>
      </c>
      <c r="F1855" s="33" t="n">
        <f aca="false">IF(OR(ROW()-設定!$B$30&lt;2,ROW()+設定!$B$30&gt;13701,N($A1855)&lt;=0,N(INDEX($A$2:$A$13701,MIN(13700,MAX(1,ROW()-1+設定!$B$30))))&lt;=0,$A1855&lt;設定!$B$28,$A1855&gt;設定!$B$29),0,IF(AND($C1855&gt;=MAX(INDEX($C$1:$C$13701,MAX(1,ROW()-設定!$B$24)):INDEX($C$1:$C$13701,MAX(1,ROW()-1))),$C1855&gt;MAX(INDEX($C$1:$C$13701,MIN(13701,ROW()+1)):INDEX($C$1:$C$13701,MIN(13701,ROW()+設定!$B$24))),$C1855&gt;=設定!$B$32,$C1855&gt;=MAX(MIN(INDEX($C$1:$C$13701,MAX(1,ROW()-設定!$B$26)):INDEX($C$1:$C$13701,MAX(1,ROW()-1))),MIN(INDEX($C$1:$C$13701,MIN(13701,ROW()+1)):INDEX($C$1:$C$13701,MIN(13701,ROW()+設定!$B$26))))*10^(設定!$B$27/20)),1,0))</f>
        <v>0</v>
      </c>
      <c r="G1855" s="33" t="n">
        <f aca="false">$G1854+IF($F1855=1,1,0)</f>
        <v>0</v>
      </c>
      <c r="H1855" s="0" t="str">
        <f aca="false">IF($F1855=1,$G1855,"")</f>
        <v/>
      </c>
    </row>
    <row r="1856" customFormat="false" ht="15" hidden="false" customHeight="false" outlineLevel="0" collapsed="false">
      <c r="A1856" s="30" t="n">
        <v>289.6875</v>
      </c>
      <c r="B1856" s="31" t="n">
        <v>14.932</v>
      </c>
      <c r="C1856" s="32" t="n">
        <f aca="false">IF($A1856="","",IF(設定!$B$21="dB",10^($B1856/20),ABS($B1856)))</f>
        <v>5.57956061482177</v>
      </c>
      <c r="D1856" s="32" t="n">
        <f aca="false">IF($A1856="","",$A1856^2)</f>
        <v>83918.84765625</v>
      </c>
      <c r="E1856" s="32" t="n">
        <f aca="false">IF($A1856="","",IF($C1856&lt;=0,"",1/$C1856^2))</f>
        <v>0.0321218093398798</v>
      </c>
      <c r="F1856" s="33" t="n">
        <f aca="false">IF(OR(ROW()-設定!$B$30&lt;2,ROW()+設定!$B$30&gt;13701,N($A1856)&lt;=0,N(INDEX($A$2:$A$13701,MIN(13700,MAX(1,ROW()-1+設定!$B$30))))&lt;=0,$A1856&lt;設定!$B$28,$A1856&gt;設定!$B$29),0,IF(AND($C1856&gt;=MAX(INDEX($C$1:$C$13701,MAX(1,ROW()-設定!$B$24)):INDEX($C$1:$C$13701,MAX(1,ROW()-1))),$C1856&gt;MAX(INDEX($C$1:$C$13701,MIN(13701,ROW()+1)):INDEX($C$1:$C$13701,MIN(13701,ROW()+設定!$B$24))),$C1856&gt;=設定!$B$32,$C1856&gt;=MAX(MIN(INDEX($C$1:$C$13701,MAX(1,ROW()-設定!$B$26)):INDEX($C$1:$C$13701,MAX(1,ROW()-1))),MIN(INDEX($C$1:$C$13701,MIN(13701,ROW()+1)):INDEX($C$1:$C$13701,MIN(13701,ROW()+設定!$B$26))))*10^(設定!$B$27/20)),1,0))</f>
        <v>0</v>
      </c>
      <c r="G1856" s="33" t="n">
        <f aca="false">$G1855+IF($F1856=1,1,0)</f>
        <v>0</v>
      </c>
      <c r="H1856" s="0" t="str">
        <f aca="false">IF($F1856=1,$G1856,"")</f>
        <v/>
      </c>
    </row>
    <row r="1857" customFormat="false" ht="15" hidden="false" customHeight="false" outlineLevel="0" collapsed="false">
      <c r="A1857" s="30" t="n">
        <v>289.84375</v>
      </c>
      <c r="B1857" s="31" t="n">
        <v>14.9225</v>
      </c>
      <c r="C1857" s="32" t="n">
        <f aca="false">IF($A1857="","",IF(設定!$B$21="dB",10^($B1857/20),ABS($B1857)))</f>
        <v>5.57346142963319</v>
      </c>
      <c r="D1857" s="32" t="n">
        <f aca="false">IF($A1857="","",$A1857^2)</f>
        <v>84009.3994140625</v>
      </c>
      <c r="E1857" s="32" t="n">
        <f aca="false">IF($A1857="","",IF($C1857&lt;=0,"",1/$C1857^2))</f>
        <v>0.0321921512861605</v>
      </c>
      <c r="F1857" s="33" t="n">
        <f aca="false">IF(OR(ROW()-設定!$B$30&lt;2,ROW()+設定!$B$30&gt;13701,N($A1857)&lt;=0,N(INDEX($A$2:$A$13701,MIN(13700,MAX(1,ROW()-1+設定!$B$30))))&lt;=0,$A1857&lt;設定!$B$28,$A1857&gt;設定!$B$29),0,IF(AND($C1857&gt;=MAX(INDEX($C$1:$C$13701,MAX(1,ROW()-設定!$B$24)):INDEX($C$1:$C$13701,MAX(1,ROW()-1))),$C1857&gt;MAX(INDEX($C$1:$C$13701,MIN(13701,ROW()+1)):INDEX($C$1:$C$13701,MIN(13701,ROW()+設定!$B$24))),$C1857&gt;=設定!$B$32,$C1857&gt;=MAX(MIN(INDEX($C$1:$C$13701,MAX(1,ROW()-設定!$B$26)):INDEX($C$1:$C$13701,MAX(1,ROW()-1))),MIN(INDEX($C$1:$C$13701,MIN(13701,ROW()+1)):INDEX($C$1:$C$13701,MIN(13701,ROW()+設定!$B$26))))*10^(設定!$B$27/20)),1,0))</f>
        <v>0</v>
      </c>
      <c r="G1857" s="33" t="n">
        <f aca="false">$G1856+IF($F1857=1,1,0)</f>
        <v>0</v>
      </c>
      <c r="H1857" s="0" t="str">
        <f aca="false">IF($F1857=1,$G1857,"")</f>
        <v/>
      </c>
    </row>
    <row r="1858" customFormat="false" ht="15" hidden="false" customHeight="false" outlineLevel="0" collapsed="false">
      <c r="A1858" s="30" t="n">
        <v>290</v>
      </c>
      <c r="B1858" s="31" t="n">
        <v>14.9045</v>
      </c>
      <c r="C1858" s="32" t="n">
        <f aca="false">IF($A1858="","",IF(設定!$B$21="dB",10^($B1858/20),ABS($B1858)))</f>
        <v>5.56192335680611</v>
      </c>
      <c r="D1858" s="32" t="n">
        <f aca="false">IF($A1858="","",$A1858^2)</f>
        <v>84100</v>
      </c>
      <c r="E1858" s="32" t="n">
        <f aca="false">IF($A1858="","",IF($C1858&lt;=0,"",1/$C1858^2))</f>
        <v>0.0323258534711497</v>
      </c>
      <c r="F1858" s="33" t="n">
        <f aca="false">IF(OR(ROW()-設定!$B$30&lt;2,ROW()+設定!$B$30&gt;13701,N($A1858)&lt;=0,N(INDEX($A$2:$A$13701,MIN(13700,MAX(1,ROW()-1+設定!$B$30))))&lt;=0,$A1858&lt;設定!$B$28,$A1858&gt;設定!$B$29),0,IF(AND($C1858&gt;=MAX(INDEX($C$1:$C$13701,MAX(1,ROW()-設定!$B$24)):INDEX($C$1:$C$13701,MAX(1,ROW()-1))),$C1858&gt;MAX(INDEX($C$1:$C$13701,MIN(13701,ROW()+1)):INDEX($C$1:$C$13701,MIN(13701,ROW()+設定!$B$24))),$C1858&gt;=設定!$B$32,$C1858&gt;=MAX(MIN(INDEX($C$1:$C$13701,MAX(1,ROW()-設定!$B$26)):INDEX($C$1:$C$13701,MAX(1,ROW()-1))),MIN(INDEX($C$1:$C$13701,MIN(13701,ROW()+1)):INDEX($C$1:$C$13701,MIN(13701,ROW()+設定!$B$26))))*10^(設定!$B$27/20)),1,0))</f>
        <v>0</v>
      </c>
      <c r="G1858" s="33" t="n">
        <f aca="false">$G1857+IF($F1858=1,1,0)</f>
        <v>0</v>
      </c>
      <c r="H1858" s="0" t="str">
        <f aca="false">IF($F1858=1,$G1858,"")</f>
        <v/>
      </c>
    </row>
    <row r="1859" customFormat="false" ht="15" hidden="false" customHeight="false" outlineLevel="0" collapsed="false">
      <c r="A1859" s="30" t="n">
        <v>290.15625</v>
      </c>
      <c r="B1859" s="31" t="n">
        <v>14.8976</v>
      </c>
      <c r="C1859" s="32" t="n">
        <f aca="false">IF($A1859="","",IF(設定!$B$21="dB",10^($B1859/20),ABS($B1859)))</f>
        <v>5.55750676466642</v>
      </c>
      <c r="D1859" s="32" t="n">
        <f aca="false">IF($A1859="","",$A1859^2)</f>
        <v>84190.6494140625</v>
      </c>
      <c r="E1859" s="32" t="n">
        <f aca="false">IF($A1859="","",IF($C1859&lt;=0,"",1/$C1859^2))</f>
        <v>0.0323772530813109</v>
      </c>
      <c r="F1859" s="33" t="n">
        <f aca="false">IF(OR(ROW()-設定!$B$30&lt;2,ROW()+設定!$B$30&gt;13701,N($A1859)&lt;=0,N(INDEX($A$2:$A$13701,MIN(13700,MAX(1,ROW()-1+設定!$B$30))))&lt;=0,$A1859&lt;設定!$B$28,$A1859&gt;設定!$B$29),0,IF(AND($C1859&gt;=MAX(INDEX($C$1:$C$13701,MAX(1,ROW()-設定!$B$24)):INDEX($C$1:$C$13701,MAX(1,ROW()-1))),$C1859&gt;MAX(INDEX($C$1:$C$13701,MIN(13701,ROW()+1)):INDEX($C$1:$C$13701,MIN(13701,ROW()+設定!$B$24))),$C1859&gt;=設定!$B$32,$C1859&gt;=MAX(MIN(INDEX($C$1:$C$13701,MAX(1,ROW()-設定!$B$26)):INDEX($C$1:$C$13701,MAX(1,ROW()-1))),MIN(INDEX($C$1:$C$13701,MIN(13701,ROW()+1)):INDEX($C$1:$C$13701,MIN(13701,ROW()+設定!$B$26))))*10^(設定!$B$27/20)),1,0))</f>
        <v>0</v>
      </c>
      <c r="G1859" s="33" t="n">
        <f aca="false">$G1858+IF($F1859=1,1,0)</f>
        <v>0</v>
      </c>
      <c r="H1859" s="0" t="str">
        <f aca="false">IF($F1859=1,$G1859,"")</f>
        <v/>
      </c>
    </row>
    <row r="1860" customFormat="false" ht="15" hidden="false" customHeight="false" outlineLevel="0" collapsed="false">
      <c r="A1860" s="30" t="n">
        <v>290.3125</v>
      </c>
      <c r="B1860" s="31" t="n">
        <v>14.8847</v>
      </c>
      <c r="C1860" s="32" t="n">
        <f aca="false">IF($A1860="","",IF(設定!$B$21="dB",10^($B1860/20),ABS($B1860)))</f>
        <v>5.54925906300249</v>
      </c>
      <c r="D1860" s="32" t="n">
        <f aca="false">IF($A1860="","",$A1860^2)</f>
        <v>84281.34765625</v>
      </c>
      <c r="E1860" s="32" t="n">
        <f aca="false">IF($A1860="","",IF($C1860&lt;=0,"",1/$C1860^2))</f>
        <v>0.0324735673338666</v>
      </c>
      <c r="F1860" s="33" t="n">
        <f aca="false">IF(OR(ROW()-設定!$B$30&lt;2,ROW()+設定!$B$30&gt;13701,N($A1860)&lt;=0,N(INDEX($A$2:$A$13701,MIN(13700,MAX(1,ROW()-1+設定!$B$30))))&lt;=0,$A1860&lt;設定!$B$28,$A1860&gt;設定!$B$29),0,IF(AND($C1860&gt;=MAX(INDEX($C$1:$C$13701,MAX(1,ROW()-設定!$B$24)):INDEX($C$1:$C$13701,MAX(1,ROW()-1))),$C1860&gt;MAX(INDEX($C$1:$C$13701,MIN(13701,ROW()+1)):INDEX($C$1:$C$13701,MIN(13701,ROW()+設定!$B$24))),$C1860&gt;=設定!$B$32,$C1860&gt;=MAX(MIN(INDEX($C$1:$C$13701,MAX(1,ROW()-設定!$B$26)):INDEX($C$1:$C$13701,MAX(1,ROW()-1))),MIN(INDEX($C$1:$C$13701,MIN(13701,ROW()+1)):INDEX($C$1:$C$13701,MIN(13701,ROW()+設定!$B$26))))*10^(設定!$B$27/20)),1,0))</f>
        <v>0</v>
      </c>
      <c r="G1860" s="33" t="n">
        <f aca="false">$G1859+IF($F1860=1,1,0)</f>
        <v>0</v>
      </c>
      <c r="H1860" s="0" t="str">
        <f aca="false">IF($F1860=1,$G1860,"")</f>
        <v/>
      </c>
    </row>
    <row r="1861" customFormat="false" ht="15" hidden="false" customHeight="false" outlineLevel="0" collapsed="false">
      <c r="A1861" s="30" t="n">
        <v>290.46875</v>
      </c>
      <c r="B1861" s="31" t="n">
        <v>14.8882</v>
      </c>
      <c r="C1861" s="32" t="n">
        <f aca="false">IF($A1861="","",IF(設定!$B$21="dB",10^($B1861/20),ABS($B1861)))</f>
        <v>5.55149560079059</v>
      </c>
      <c r="D1861" s="32" t="n">
        <f aca="false">IF($A1861="","",$A1861^2)</f>
        <v>84372.0947265625</v>
      </c>
      <c r="E1861" s="32" t="n">
        <f aca="false">IF($A1861="","",IF($C1861&lt;=0,"",1/$C1861^2))</f>
        <v>0.0324474072733207</v>
      </c>
      <c r="F1861" s="33" t="n">
        <f aca="false">IF(OR(ROW()-設定!$B$30&lt;2,ROW()+設定!$B$30&gt;13701,N($A1861)&lt;=0,N(INDEX($A$2:$A$13701,MIN(13700,MAX(1,ROW()-1+設定!$B$30))))&lt;=0,$A1861&lt;設定!$B$28,$A1861&gt;設定!$B$29),0,IF(AND($C1861&gt;=MAX(INDEX($C$1:$C$13701,MAX(1,ROW()-設定!$B$24)):INDEX($C$1:$C$13701,MAX(1,ROW()-1))),$C1861&gt;MAX(INDEX($C$1:$C$13701,MIN(13701,ROW()+1)):INDEX($C$1:$C$13701,MIN(13701,ROW()+設定!$B$24))),$C1861&gt;=設定!$B$32,$C1861&gt;=MAX(MIN(INDEX($C$1:$C$13701,MAX(1,ROW()-設定!$B$26)):INDEX($C$1:$C$13701,MAX(1,ROW()-1))),MIN(INDEX($C$1:$C$13701,MIN(13701,ROW()+1)):INDEX($C$1:$C$13701,MIN(13701,ROW()+設定!$B$26))))*10^(設定!$B$27/20)),1,0))</f>
        <v>0</v>
      </c>
      <c r="G1861" s="33" t="n">
        <f aca="false">$G1860+IF($F1861=1,1,0)</f>
        <v>0</v>
      </c>
      <c r="H1861" s="0" t="str">
        <f aca="false">IF($F1861=1,$G1861,"")</f>
        <v/>
      </c>
    </row>
    <row r="1862" customFormat="false" ht="15" hidden="false" customHeight="false" outlineLevel="0" collapsed="false">
      <c r="A1862" s="30" t="n">
        <v>290.625</v>
      </c>
      <c r="B1862" s="31" t="n">
        <v>14.9708</v>
      </c>
      <c r="C1862" s="32" t="n">
        <f aca="false">IF($A1862="","",IF(設定!$B$21="dB",10^($B1862/20),ABS($B1862)))</f>
        <v>5.60454034711307</v>
      </c>
      <c r="D1862" s="32" t="n">
        <f aca="false">IF($A1862="","",$A1862^2)</f>
        <v>84462.890625</v>
      </c>
      <c r="E1862" s="32" t="n">
        <f aca="false">IF($A1862="","",IF($C1862&lt;=0,"",1/$C1862^2))</f>
        <v>0.031836110248864</v>
      </c>
      <c r="F1862" s="33" t="n">
        <f aca="false">IF(OR(ROW()-設定!$B$30&lt;2,ROW()+設定!$B$30&gt;13701,N($A1862)&lt;=0,N(INDEX($A$2:$A$13701,MIN(13700,MAX(1,ROW()-1+設定!$B$30))))&lt;=0,$A1862&lt;設定!$B$28,$A1862&gt;設定!$B$29),0,IF(AND($C1862&gt;=MAX(INDEX($C$1:$C$13701,MAX(1,ROW()-設定!$B$24)):INDEX($C$1:$C$13701,MAX(1,ROW()-1))),$C1862&gt;MAX(INDEX($C$1:$C$13701,MIN(13701,ROW()+1)):INDEX($C$1:$C$13701,MIN(13701,ROW()+設定!$B$24))),$C1862&gt;=設定!$B$32,$C1862&gt;=MAX(MIN(INDEX($C$1:$C$13701,MAX(1,ROW()-設定!$B$26)):INDEX($C$1:$C$13701,MAX(1,ROW()-1))),MIN(INDEX($C$1:$C$13701,MIN(13701,ROW()+1)):INDEX($C$1:$C$13701,MIN(13701,ROW()+設定!$B$26))))*10^(設定!$B$27/20)),1,0))</f>
        <v>0</v>
      </c>
      <c r="G1862" s="33" t="n">
        <f aca="false">$G1861+IF($F1862=1,1,0)</f>
        <v>0</v>
      </c>
      <c r="H1862" s="0" t="str">
        <f aca="false">IF($F1862=1,$G1862,"")</f>
        <v/>
      </c>
    </row>
    <row r="1863" customFormat="false" ht="15" hidden="false" customHeight="false" outlineLevel="0" collapsed="false">
      <c r="A1863" s="30" t="n">
        <v>290.78125</v>
      </c>
      <c r="B1863" s="31" t="n">
        <v>14.8186</v>
      </c>
      <c r="C1863" s="32" t="n">
        <f aca="false">IF($A1863="","",IF(設定!$B$21="dB",10^($B1863/20),ABS($B1863)))</f>
        <v>5.50718923848459</v>
      </c>
      <c r="D1863" s="32" t="n">
        <f aca="false">IF($A1863="","",$A1863^2)</f>
        <v>84553.7353515625</v>
      </c>
      <c r="E1863" s="32" t="n">
        <f aca="false">IF($A1863="","",IF($C1863&lt;=0,"",1/$C1863^2))</f>
        <v>0.0329715982922725</v>
      </c>
      <c r="F1863" s="33" t="n">
        <f aca="false">IF(OR(ROW()-設定!$B$30&lt;2,ROW()+設定!$B$30&gt;13701,N($A1863)&lt;=0,N(INDEX($A$2:$A$13701,MIN(13700,MAX(1,ROW()-1+設定!$B$30))))&lt;=0,$A1863&lt;設定!$B$28,$A1863&gt;設定!$B$29),0,IF(AND($C1863&gt;=MAX(INDEX($C$1:$C$13701,MAX(1,ROW()-設定!$B$24)):INDEX($C$1:$C$13701,MAX(1,ROW()-1))),$C1863&gt;MAX(INDEX($C$1:$C$13701,MIN(13701,ROW()+1)):INDEX($C$1:$C$13701,MIN(13701,ROW()+設定!$B$24))),$C1863&gt;=設定!$B$32,$C1863&gt;=MAX(MIN(INDEX($C$1:$C$13701,MAX(1,ROW()-設定!$B$26)):INDEX($C$1:$C$13701,MAX(1,ROW()-1))),MIN(INDEX($C$1:$C$13701,MIN(13701,ROW()+1)):INDEX($C$1:$C$13701,MIN(13701,ROW()+設定!$B$26))))*10^(設定!$B$27/20)),1,0))</f>
        <v>0</v>
      </c>
      <c r="G1863" s="33" t="n">
        <f aca="false">$G1862+IF($F1863=1,1,0)</f>
        <v>0</v>
      </c>
      <c r="H1863" s="0" t="str">
        <f aca="false">IF($F1863=1,$G1863,"")</f>
        <v/>
      </c>
    </row>
    <row r="1864" customFormat="false" ht="15" hidden="false" customHeight="false" outlineLevel="0" collapsed="false">
      <c r="A1864" s="30" t="n">
        <v>290.9375</v>
      </c>
      <c r="B1864" s="31" t="n">
        <v>15.0554</v>
      </c>
      <c r="C1864" s="32" t="n">
        <f aca="false">IF($A1864="","",IF(設定!$B$21="dB",10^($B1864/20),ABS($B1864)))</f>
        <v>5.65939491177339</v>
      </c>
      <c r="D1864" s="32" t="n">
        <f aca="false">IF($A1864="","",$A1864^2)</f>
        <v>84644.62890625</v>
      </c>
      <c r="E1864" s="32" t="n">
        <f aca="false">IF($A1864="","",IF($C1864&lt;=0,"",1/$C1864^2))</f>
        <v>0.0312219482820926</v>
      </c>
      <c r="F1864" s="33" t="n">
        <f aca="false">IF(OR(ROW()-設定!$B$30&lt;2,ROW()+設定!$B$30&gt;13701,N($A1864)&lt;=0,N(INDEX($A$2:$A$13701,MIN(13700,MAX(1,ROW()-1+設定!$B$30))))&lt;=0,$A1864&lt;設定!$B$28,$A1864&gt;設定!$B$29),0,IF(AND($C1864&gt;=MAX(INDEX($C$1:$C$13701,MAX(1,ROW()-設定!$B$24)):INDEX($C$1:$C$13701,MAX(1,ROW()-1))),$C1864&gt;MAX(INDEX($C$1:$C$13701,MIN(13701,ROW()+1)):INDEX($C$1:$C$13701,MIN(13701,ROW()+設定!$B$24))),$C1864&gt;=設定!$B$32,$C1864&gt;=MAX(MIN(INDEX($C$1:$C$13701,MAX(1,ROW()-設定!$B$26)):INDEX($C$1:$C$13701,MAX(1,ROW()-1))),MIN(INDEX($C$1:$C$13701,MIN(13701,ROW()+1)):INDEX($C$1:$C$13701,MIN(13701,ROW()+設定!$B$26))))*10^(設定!$B$27/20)),1,0))</f>
        <v>0</v>
      </c>
      <c r="G1864" s="33" t="n">
        <f aca="false">$G1863+IF($F1864=1,1,0)</f>
        <v>0</v>
      </c>
      <c r="H1864" s="0" t="str">
        <f aca="false">IF($F1864=1,$G1864,"")</f>
        <v/>
      </c>
    </row>
    <row r="1865" customFormat="false" ht="15" hidden="false" customHeight="false" outlineLevel="0" collapsed="false">
      <c r="A1865" s="30" t="n">
        <v>291.09375</v>
      </c>
      <c r="B1865" s="31" t="n">
        <v>14.8692</v>
      </c>
      <c r="C1865" s="32" t="n">
        <f aca="false">IF($A1865="","",IF(設定!$B$21="dB",10^($B1865/20),ABS($B1865)))</f>
        <v>5.53936522149855</v>
      </c>
      <c r="D1865" s="32" t="n">
        <f aca="false">IF($A1865="","",$A1865^2)</f>
        <v>84735.5712890625</v>
      </c>
      <c r="E1865" s="32" t="n">
        <f aca="false">IF($A1865="","",IF($C1865&lt;=0,"",1/$C1865^2))</f>
        <v>0.0325896727868956</v>
      </c>
      <c r="F1865" s="33" t="n">
        <f aca="false">IF(OR(ROW()-設定!$B$30&lt;2,ROW()+設定!$B$30&gt;13701,N($A1865)&lt;=0,N(INDEX($A$2:$A$13701,MIN(13700,MAX(1,ROW()-1+設定!$B$30))))&lt;=0,$A1865&lt;設定!$B$28,$A1865&gt;設定!$B$29),0,IF(AND($C1865&gt;=MAX(INDEX($C$1:$C$13701,MAX(1,ROW()-設定!$B$24)):INDEX($C$1:$C$13701,MAX(1,ROW()-1))),$C1865&gt;MAX(INDEX($C$1:$C$13701,MIN(13701,ROW()+1)):INDEX($C$1:$C$13701,MIN(13701,ROW()+設定!$B$24))),$C1865&gt;=設定!$B$32,$C1865&gt;=MAX(MIN(INDEX($C$1:$C$13701,MAX(1,ROW()-設定!$B$26)):INDEX($C$1:$C$13701,MAX(1,ROW()-1))),MIN(INDEX($C$1:$C$13701,MIN(13701,ROW()+1)):INDEX($C$1:$C$13701,MIN(13701,ROW()+設定!$B$26))))*10^(設定!$B$27/20)),1,0))</f>
        <v>0</v>
      </c>
      <c r="G1865" s="33" t="n">
        <f aca="false">$G1864+IF($F1865=1,1,0)</f>
        <v>0</v>
      </c>
      <c r="H1865" s="0" t="str">
        <f aca="false">IF($F1865=1,$G1865,"")</f>
        <v/>
      </c>
    </row>
    <row r="1866" customFormat="false" ht="15" hidden="false" customHeight="false" outlineLevel="0" collapsed="false">
      <c r="A1866" s="30" t="n">
        <v>291.25</v>
      </c>
      <c r="B1866" s="31" t="n">
        <v>14.9863</v>
      </c>
      <c r="C1866" s="32" t="n">
        <f aca="false">IF($A1866="","",IF(設定!$B$21="dB",10^($B1866/20),ABS($B1866)))</f>
        <v>5.61455059768863</v>
      </c>
      <c r="D1866" s="32" t="n">
        <f aca="false">IF($A1866="","",$A1866^2)</f>
        <v>84826.5625</v>
      </c>
      <c r="E1866" s="32" t="n">
        <f aca="false">IF($A1866="","",IF($C1866&lt;=0,"",1/$C1866^2))</f>
        <v>0.0317226894720647</v>
      </c>
      <c r="F1866" s="33" t="n">
        <f aca="false">IF(OR(ROW()-設定!$B$30&lt;2,ROW()+設定!$B$30&gt;13701,N($A1866)&lt;=0,N(INDEX($A$2:$A$13701,MIN(13700,MAX(1,ROW()-1+設定!$B$30))))&lt;=0,$A1866&lt;設定!$B$28,$A1866&gt;設定!$B$29),0,IF(AND($C1866&gt;=MAX(INDEX($C$1:$C$13701,MAX(1,ROW()-設定!$B$24)):INDEX($C$1:$C$13701,MAX(1,ROW()-1))),$C1866&gt;MAX(INDEX($C$1:$C$13701,MIN(13701,ROW()+1)):INDEX($C$1:$C$13701,MIN(13701,ROW()+設定!$B$24))),$C1866&gt;=設定!$B$32,$C1866&gt;=MAX(MIN(INDEX($C$1:$C$13701,MAX(1,ROW()-設定!$B$26)):INDEX($C$1:$C$13701,MAX(1,ROW()-1))),MIN(INDEX($C$1:$C$13701,MIN(13701,ROW()+1)):INDEX($C$1:$C$13701,MIN(13701,ROW()+設定!$B$26))))*10^(設定!$B$27/20)),1,0))</f>
        <v>0</v>
      </c>
      <c r="G1866" s="33" t="n">
        <f aca="false">$G1865+IF($F1866=1,1,0)</f>
        <v>0</v>
      </c>
      <c r="H1866" s="0" t="str">
        <f aca="false">IF($F1866=1,$G1866,"")</f>
        <v/>
      </c>
    </row>
    <row r="1867" customFormat="false" ht="15" hidden="false" customHeight="false" outlineLevel="0" collapsed="false">
      <c r="A1867" s="30" t="n">
        <v>291.40625</v>
      </c>
      <c r="B1867" s="31" t="n">
        <v>14.8792</v>
      </c>
      <c r="C1867" s="32" t="n">
        <f aca="false">IF($A1867="","",IF(設定!$B$21="dB",10^($B1867/20),ABS($B1867)))</f>
        <v>5.5457463239434</v>
      </c>
      <c r="D1867" s="32" t="n">
        <f aca="false">IF($A1867="","",$A1867^2)</f>
        <v>84917.6025390625</v>
      </c>
      <c r="E1867" s="32" t="n">
        <f aca="false">IF($A1867="","",IF($C1867&lt;=0,"",1/$C1867^2))</f>
        <v>0.0325147186194419</v>
      </c>
      <c r="F1867" s="33" t="n">
        <f aca="false">IF(OR(ROW()-設定!$B$30&lt;2,ROW()+設定!$B$30&gt;13701,N($A1867)&lt;=0,N(INDEX($A$2:$A$13701,MIN(13700,MAX(1,ROW()-1+設定!$B$30))))&lt;=0,$A1867&lt;設定!$B$28,$A1867&gt;設定!$B$29),0,IF(AND($C1867&gt;=MAX(INDEX($C$1:$C$13701,MAX(1,ROW()-設定!$B$24)):INDEX($C$1:$C$13701,MAX(1,ROW()-1))),$C1867&gt;MAX(INDEX($C$1:$C$13701,MIN(13701,ROW()+1)):INDEX($C$1:$C$13701,MIN(13701,ROW()+設定!$B$24))),$C1867&gt;=設定!$B$32,$C1867&gt;=MAX(MIN(INDEX($C$1:$C$13701,MAX(1,ROW()-設定!$B$26)):INDEX($C$1:$C$13701,MAX(1,ROW()-1))),MIN(INDEX($C$1:$C$13701,MIN(13701,ROW()+1)):INDEX($C$1:$C$13701,MIN(13701,ROW()+設定!$B$26))))*10^(設定!$B$27/20)),1,0))</f>
        <v>0</v>
      </c>
      <c r="G1867" s="33" t="n">
        <f aca="false">$G1866+IF($F1867=1,1,0)</f>
        <v>0</v>
      </c>
      <c r="H1867" s="0" t="str">
        <f aca="false">IF($F1867=1,$G1867,"")</f>
        <v/>
      </c>
    </row>
    <row r="1868" customFormat="false" ht="15" hidden="false" customHeight="false" outlineLevel="0" collapsed="false">
      <c r="A1868" s="30" t="n">
        <v>291.5625</v>
      </c>
      <c r="B1868" s="31" t="n">
        <v>14.8669</v>
      </c>
      <c r="C1868" s="32" t="n">
        <f aca="false">IF($A1868="","",IF(設定!$B$21="dB",10^($B1868/20),ABS($B1868)))</f>
        <v>5.53789860680979</v>
      </c>
      <c r="D1868" s="32" t="n">
        <f aca="false">IF($A1868="","",$A1868^2)</f>
        <v>85008.69140625</v>
      </c>
      <c r="E1868" s="32" t="n">
        <f aca="false">IF($A1868="","",IF($C1868&lt;=0,"",1/$C1868^2))</f>
        <v>0.0326069366717132</v>
      </c>
      <c r="F1868" s="33" t="n">
        <f aca="false">IF(OR(ROW()-設定!$B$30&lt;2,ROW()+設定!$B$30&gt;13701,N($A1868)&lt;=0,N(INDEX($A$2:$A$13701,MIN(13700,MAX(1,ROW()-1+設定!$B$30))))&lt;=0,$A1868&lt;設定!$B$28,$A1868&gt;設定!$B$29),0,IF(AND($C1868&gt;=MAX(INDEX($C$1:$C$13701,MAX(1,ROW()-設定!$B$24)):INDEX($C$1:$C$13701,MAX(1,ROW()-1))),$C1868&gt;MAX(INDEX($C$1:$C$13701,MIN(13701,ROW()+1)):INDEX($C$1:$C$13701,MIN(13701,ROW()+設定!$B$24))),$C1868&gt;=設定!$B$32,$C1868&gt;=MAX(MIN(INDEX($C$1:$C$13701,MAX(1,ROW()-設定!$B$26)):INDEX($C$1:$C$13701,MAX(1,ROW()-1))),MIN(INDEX($C$1:$C$13701,MIN(13701,ROW()+1)):INDEX($C$1:$C$13701,MIN(13701,ROW()+設定!$B$26))))*10^(設定!$B$27/20)),1,0))</f>
        <v>0</v>
      </c>
      <c r="G1868" s="33" t="n">
        <f aca="false">$G1867+IF($F1868=1,1,0)</f>
        <v>0</v>
      </c>
      <c r="H1868" s="0" t="str">
        <f aca="false">IF($F1868=1,$G1868,"")</f>
        <v/>
      </c>
    </row>
    <row r="1869" customFormat="false" ht="15" hidden="false" customHeight="false" outlineLevel="0" collapsed="false">
      <c r="A1869" s="30" t="n">
        <v>291.71875</v>
      </c>
      <c r="B1869" s="31" t="n">
        <v>15.1057</v>
      </c>
      <c r="C1869" s="32" t="n">
        <f aca="false">IF($A1869="","",IF(設定!$B$21="dB",10^($B1869/20),ABS($B1869)))</f>
        <v>5.69226355557371</v>
      </c>
      <c r="D1869" s="32" t="n">
        <f aca="false">IF($A1869="","",$A1869^2)</f>
        <v>85099.8291015625</v>
      </c>
      <c r="E1869" s="32" t="n">
        <f aca="false">IF($A1869="","",IF($C1869&lt;=0,"",1/$C1869^2))</f>
        <v>0.0308624216212879</v>
      </c>
      <c r="F1869" s="33" t="n">
        <f aca="false">IF(OR(ROW()-設定!$B$30&lt;2,ROW()+設定!$B$30&gt;13701,N($A1869)&lt;=0,N(INDEX($A$2:$A$13701,MIN(13700,MAX(1,ROW()-1+設定!$B$30))))&lt;=0,$A1869&lt;設定!$B$28,$A1869&gt;設定!$B$29),0,IF(AND($C1869&gt;=MAX(INDEX($C$1:$C$13701,MAX(1,ROW()-設定!$B$24)):INDEX($C$1:$C$13701,MAX(1,ROW()-1))),$C1869&gt;MAX(INDEX($C$1:$C$13701,MIN(13701,ROW()+1)):INDEX($C$1:$C$13701,MIN(13701,ROW()+設定!$B$24))),$C1869&gt;=設定!$B$32,$C1869&gt;=MAX(MIN(INDEX($C$1:$C$13701,MAX(1,ROW()-設定!$B$26)):INDEX($C$1:$C$13701,MAX(1,ROW()-1))),MIN(INDEX($C$1:$C$13701,MIN(13701,ROW()+1)):INDEX($C$1:$C$13701,MIN(13701,ROW()+設定!$B$26))))*10^(設定!$B$27/20)),1,0))</f>
        <v>0</v>
      </c>
      <c r="G1869" s="33" t="n">
        <f aca="false">$G1868+IF($F1869=1,1,0)</f>
        <v>0</v>
      </c>
      <c r="H1869" s="0" t="str">
        <f aca="false">IF($F1869=1,$G1869,"")</f>
        <v/>
      </c>
    </row>
    <row r="1870" customFormat="false" ht="15" hidden="false" customHeight="false" outlineLevel="0" collapsed="false">
      <c r="A1870" s="30" t="n">
        <v>291.875</v>
      </c>
      <c r="B1870" s="31" t="n">
        <v>14.8681</v>
      </c>
      <c r="C1870" s="32" t="n">
        <f aca="false">IF($A1870="","",IF(設定!$B$21="dB",10^($B1870/20),ABS($B1870)))</f>
        <v>5.53866374862942</v>
      </c>
      <c r="D1870" s="32" t="n">
        <f aca="false">IF($A1870="","",$A1870^2)</f>
        <v>85191.015625</v>
      </c>
      <c r="E1870" s="32" t="n">
        <f aca="false">IF($A1870="","",IF($C1870&lt;=0,"",1/$C1870^2))</f>
        <v>0.0325979282867679</v>
      </c>
      <c r="F1870" s="33" t="n">
        <f aca="false">IF(OR(ROW()-設定!$B$30&lt;2,ROW()+設定!$B$30&gt;13701,N($A1870)&lt;=0,N(INDEX($A$2:$A$13701,MIN(13700,MAX(1,ROW()-1+設定!$B$30))))&lt;=0,$A1870&lt;設定!$B$28,$A1870&gt;設定!$B$29),0,IF(AND($C1870&gt;=MAX(INDEX($C$1:$C$13701,MAX(1,ROW()-設定!$B$24)):INDEX($C$1:$C$13701,MAX(1,ROW()-1))),$C1870&gt;MAX(INDEX($C$1:$C$13701,MIN(13701,ROW()+1)):INDEX($C$1:$C$13701,MIN(13701,ROW()+設定!$B$24))),$C1870&gt;=設定!$B$32,$C1870&gt;=MAX(MIN(INDEX($C$1:$C$13701,MAX(1,ROW()-設定!$B$26)):INDEX($C$1:$C$13701,MAX(1,ROW()-1))),MIN(INDEX($C$1:$C$13701,MIN(13701,ROW()+1)):INDEX($C$1:$C$13701,MIN(13701,ROW()+設定!$B$26))))*10^(設定!$B$27/20)),1,0))</f>
        <v>0</v>
      </c>
      <c r="G1870" s="33" t="n">
        <f aca="false">$G1869+IF($F1870=1,1,0)</f>
        <v>0</v>
      </c>
      <c r="H1870" s="0" t="str">
        <f aca="false">IF($F1870=1,$G1870,"")</f>
        <v/>
      </c>
    </row>
    <row r="1871" customFormat="false" ht="15" hidden="false" customHeight="false" outlineLevel="0" collapsed="false">
      <c r="A1871" s="30" t="n">
        <v>292.03125</v>
      </c>
      <c r="B1871" s="31" t="n">
        <v>14.7704</v>
      </c>
      <c r="C1871" s="32" t="n">
        <f aca="false">IF($A1871="","",IF(設定!$B$21="dB",10^($B1871/20),ABS($B1871)))</f>
        <v>5.47671321577582</v>
      </c>
      <c r="D1871" s="32" t="n">
        <f aca="false">IF($A1871="","",$A1871^2)</f>
        <v>85282.2509765625</v>
      </c>
      <c r="E1871" s="32" t="n">
        <f aca="false">IF($A1871="","",IF($C1871&lt;=0,"",1/$C1871^2))</f>
        <v>0.033339570446992</v>
      </c>
      <c r="F1871" s="33" t="n">
        <f aca="false">IF(OR(ROW()-設定!$B$30&lt;2,ROW()+設定!$B$30&gt;13701,N($A1871)&lt;=0,N(INDEX($A$2:$A$13701,MIN(13700,MAX(1,ROW()-1+設定!$B$30))))&lt;=0,$A1871&lt;設定!$B$28,$A1871&gt;設定!$B$29),0,IF(AND($C1871&gt;=MAX(INDEX($C$1:$C$13701,MAX(1,ROW()-設定!$B$24)):INDEX($C$1:$C$13701,MAX(1,ROW()-1))),$C1871&gt;MAX(INDEX($C$1:$C$13701,MIN(13701,ROW()+1)):INDEX($C$1:$C$13701,MIN(13701,ROW()+設定!$B$24))),$C1871&gt;=設定!$B$32,$C1871&gt;=MAX(MIN(INDEX($C$1:$C$13701,MAX(1,ROW()-設定!$B$26)):INDEX($C$1:$C$13701,MAX(1,ROW()-1))),MIN(INDEX($C$1:$C$13701,MIN(13701,ROW()+1)):INDEX($C$1:$C$13701,MIN(13701,ROW()+設定!$B$26))))*10^(設定!$B$27/20)),1,0))</f>
        <v>0</v>
      </c>
      <c r="G1871" s="33" t="n">
        <f aca="false">$G1870+IF($F1871=1,1,0)</f>
        <v>0</v>
      </c>
      <c r="H1871" s="0" t="str">
        <f aca="false">IF($F1871=1,$G1871,"")</f>
        <v/>
      </c>
    </row>
    <row r="1872" customFormat="false" ht="15" hidden="false" customHeight="false" outlineLevel="0" collapsed="false">
      <c r="A1872" s="30" t="n">
        <v>292.1875</v>
      </c>
      <c r="B1872" s="31" t="n">
        <v>14.8339</v>
      </c>
      <c r="C1872" s="32" t="n">
        <f aca="false">IF($A1872="","",IF(設定!$B$21="dB",10^($B1872/20),ABS($B1872)))</f>
        <v>5.51689857782723</v>
      </c>
      <c r="D1872" s="32" t="n">
        <f aca="false">IF($A1872="","",$A1872^2)</f>
        <v>85373.53515625</v>
      </c>
      <c r="E1872" s="32" t="n">
        <f aca="false">IF($A1872="","",IF($C1872&lt;=0,"",1/$C1872^2))</f>
        <v>0.032855645197576</v>
      </c>
      <c r="F1872" s="33" t="n">
        <f aca="false">IF(OR(ROW()-設定!$B$30&lt;2,ROW()+設定!$B$30&gt;13701,N($A1872)&lt;=0,N(INDEX($A$2:$A$13701,MIN(13700,MAX(1,ROW()-1+設定!$B$30))))&lt;=0,$A1872&lt;設定!$B$28,$A1872&gt;設定!$B$29),0,IF(AND($C1872&gt;=MAX(INDEX($C$1:$C$13701,MAX(1,ROW()-設定!$B$24)):INDEX($C$1:$C$13701,MAX(1,ROW()-1))),$C1872&gt;MAX(INDEX($C$1:$C$13701,MIN(13701,ROW()+1)):INDEX($C$1:$C$13701,MIN(13701,ROW()+設定!$B$24))),$C1872&gt;=設定!$B$32,$C1872&gt;=MAX(MIN(INDEX($C$1:$C$13701,MAX(1,ROW()-設定!$B$26)):INDEX($C$1:$C$13701,MAX(1,ROW()-1))),MIN(INDEX($C$1:$C$13701,MIN(13701,ROW()+1)):INDEX($C$1:$C$13701,MIN(13701,ROW()+設定!$B$26))))*10^(設定!$B$27/20)),1,0))</f>
        <v>0</v>
      </c>
      <c r="G1872" s="33" t="n">
        <f aca="false">$G1871+IF($F1872=1,1,0)</f>
        <v>0</v>
      </c>
      <c r="H1872" s="0" t="str">
        <f aca="false">IF($F1872=1,$G1872,"")</f>
        <v/>
      </c>
    </row>
    <row r="1873" customFormat="false" ht="15" hidden="false" customHeight="false" outlineLevel="0" collapsed="false">
      <c r="A1873" s="30" t="n">
        <v>292.34375</v>
      </c>
      <c r="B1873" s="31" t="n">
        <v>14.8799</v>
      </c>
      <c r="C1873" s="32" t="n">
        <f aca="false">IF($A1873="","",IF(設定!$B$21="dB",10^($B1873/20),ABS($B1873)))</f>
        <v>5.54619327630173</v>
      </c>
      <c r="D1873" s="32" t="n">
        <f aca="false">IF($A1873="","",$A1873^2)</f>
        <v>85464.8681640625</v>
      </c>
      <c r="E1873" s="32" t="n">
        <f aca="false">IF($A1873="","",IF($C1873&lt;=0,"",1/$C1873^2))</f>
        <v>0.0325094782883263</v>
      </c>
      <c r="F1873" s="33" t="n">
        <f aca="false">IF(OR(ROW()-設定!$B$30&lt;2,ROW()+設定!$B$30&gt;13701,N($A1873)&lt;=0,N(INDEX($A$2:$A$13701,MIN(13700,MAX(1,ROW()-1+設定!$B$30))))&lt;=0,$A1873&lt;設定!$B$28,$A1873&gt;設定!$B$29),0,IF(AND($C1873&gt;=MAX(INDEX($C$1:$C$13701,MAX(1,ROW()-設定!$B$24)):INDEX($C$1:$C$13701,MAX(1,ROW()-1))),$C1873&gt;MAX(INDEX($C$1:$C$13701,MIN(13701,ROW()+1)):INDEX($C$1:$C$13701,MIN(13701,ROW()+設定!$B$24))),$C1873&gt;=設定!$B$32,$C1873&gt;=MAX(MIN(INDEX($C$1:$C$13701,MAX(1,ROW()-設定!$B$26)):INDEX($C$1:$C$13701,MAX(1,ROW()-1))),MIN(INDEX($C$1:$C$13701,MIN(13701,ROW()+1)):INDEX($C$1:$C$13701,MIN(13701,ROW()+設定!$B$26))))*10^(設定!$B$27/20)),1,0))</f>
        <v>0</v>
      </c>
      <c r="G1873" s="33" t="n">
        <f aca="false">$G1872+IF($F1873=1,1,0)</f>
        <v>0</v>
      </c>
      <c r="H1873" s="0" t="str">
        <f aca="false">IF($F1873=1,$G1873,"")</f>
        <v/>
      </c>
    </row>
    <row r="1874" customFormat="false" ht="15" hidden="false" customHeight="false" outlineLevel="0" collapsed="false">
      <c r="A1874" s="30" t="n">
        <v>292.5</v>
      </c>
      <c r="B1874" s="31" t="n">
        <v>15.1391</v>
      </c>
      <c r="C1874" s="32" t="n">
        <f aca="false">IF($A1874="","",IF(設定!$B$21="dB",10^($B1874/20),ABS($B1874)))</f>
        <v>5.71419425221017</v>
      </c>
      <c r="D1874" s="32" t="n">
        <f aca="false">IF($A1874="","",$A1874^2)</f>
        <v>85556.25</v>
      </c>
      <c r="E1874" s="32" t="n">
        <f aca="false">IF($A1874="","",IF($C1874&lt;=0,"",1/$C1874^2))</f>
        <v>0.03062598038266</v>
      </c>
      <c r="F1874" s="33" t="n">
        <f aca="false">IF(OR(ROW()-設定!$B$30&lt;2,ROW()+設定!$B$30&gt;13701,N($A1874)&lt;=0,N(INDEX($A$2:$A$13701,MIN(13700,MAX(1,ROW()-1+設定!$B$30))))&lt;=0,$A1874&lt;設定!$B$28,$A1874&gt;設定!$B$29),0,IF(AND($C1874&gt;=MAX(INDEX($C$1:$C$13701,MAX(1,ROW()-設定!$B$24)):INDEX($C$1:$C$13701,MAX(1,ROW()-1))),$C1874&gt;MAX(INDEX($C$1:$C$13701,MIN(13701,ROW()+1)):INDEX($C$1:$C$13701,MIN(13701,ROW()+設定!$B$24))),$C1874&gt;=設定!$B$32,$C1874&gt;=MAX(MIN(INDEX($C$1:$C$13701,MAX(1,ROW()-設定!$B$26)):INDEX($C$1:$C$13701,MAX(1,ROW()-1))),MIN(INDEX($C$1:$C$13701,MIN(13701,ROW()+1)):INDEX($C$1:$C$13701,MIN(13701,ROW()+設定!$B$26))))*10^(設定!$B$27/20)),1,0))</f>
        <v>0</v>
      </c>
      <c r="G1874" s="33" t="n">
        <f aca="false">$G1873+IF($F1874=1,1,0)</f>
        <v>0</v>
      </c>
      <c r="H1874" s="0" t="str">
        <f aca="false">IF($F1874=1,$G1874,"")</f>
        <v/>
      </c>
    </row>
    <row r="1875" customFormat="false" ht="15" hidden="false" customHeight="false" outlineLevel="0" collapsed="false">
      <c r="A1875" s="30" t="n">
        <v>292.65625</v>
      </c>
      <c r="B1875" s="31" t="n">
        <v>14.9425</v>
      </c>
      <c r="C1875" s="32" t="n">
        <f aca="false">IF($A1875="","",IF(設定!$B$21="dB",10^($B1875/20),ABS($B1875)))</f>
        <v>5.58630958514649</v>
      </c>
      <c r="D1875" s="32" t="n">
        <f aca="false">IF($A1875="","",$A1875^2)</f>
        <v>85647.6806640625</v>
      </c>
      <c r="E1875" s="32" t="n">
        <f aca="false">IF($A1875="","",IF($C1875&lt;=0,"",1/$C1875^2))</f>
        <v>0.032044241786444</v>
      </c>
      <c r="F1875" s="33" t="n">
        <f aca="false">IF(OR(ROW()-設定!$B$30&lt;2,ROW()+設定!$B$30&gt;13701,N($A1875)&lt;=0,N(INDEX($A$2:$A$13701,MIN(13700,MAX(1,ROW()-1+設定!$B$30))))&lt;=0,$A1875&lt;設定!$B$28,$A1875&gt;設定!$B$29),0,IF(AND($C1875&gt;=MAX(INDEX($C$1:$C$13701,MAX(1,ROW()-設定!$B$24)):INDEX($C$1:$C$13701,MAX(1,ROW()-1))),$C1875&gt;MAX(INDEX($C$1:$C$13701,MIN(13701,ROW()+1)):INDEX($C$1:$C$13701,MIN(13701,ROW()+設定!$B$24))),$C1875&gt;=設定!$B$32,$C1875&gt;=MAX(MIN(INDEX($C$1:$C$13701,MAX(1,ROW()-設定!$B$26)):INDEX($C$1:$C$13701,MAX(1,ROW()-1))),MIN(INDEX($C$1:$C$13701,MIN(13701,ROW()+1)):INDEX($C$1:$C$13701,MIN(13701,ROW()+設定!$B$26))))*10^(設定!$B$27/20)),1,0))</f>
        <v>0</v>
      </c>
      <c r="G1875" s="33" t="n">
        <f aca="false">$G1874+IF($F1875=1,1,0)</f>
        <v>0</v>
      </c>
      <c r="H1875" s="0" t="str">
        <f aca="false">IF($F1875=1,$G1875,"")</f>
        <v/>
      </c>
    </row>
    <row r="1876" customFormat="false" ht="15" hidden="false" customHeight="false" outlineLevel="0" collapsed="false">
      <c r="A1876" s="30" t="n">
        <v>292.8125</v>
      </c>
      <c r="B1876" s="31" t="n">
        <v>15.0222</v>
      </c>
      <c r="C1876" s="32" t="n">
        <f aca="false">IF($A1876="","",IF(設定!$B$21="dB",10^($B1876/20),ABS($B1876)))</f>
        <v>5.63780434510052</v>
      </c>
      <c r="D1876" s="32" t="n">
        <f aca="false">IF($A1876="","",$A1876^2)</f>
        <v>85739.16015625</v>
      </c>
      <c r="E1876" s="32" t="n">
        <f aca="false">IF($A1876="","",IF($C1876&lt;=0,"",1/$C1876^2))</f>
        <v>0.0314615416707212</v>
      </c>
      <c r="F1876" s="33" t="n">
        <f aca="false">IF(OR(ROW()-設定!$B$30&lt;2,ROW()+設定!$B$30&gt;13701,N($A1876)&lt;=0,N(INDEX($A$2:$A$13701,MIN(13700,MAX(1,ROW()-1+設定!$B$30))))&lt;=0,$A1876&lt;設定!$B$28,$A1876&gt;設定!$B$29),0,IF(AND($C1876&gt;=MAX(INDEX($C$1:$C$13701,MAX(1,ROW()-設定!$B$24)):INDEX($C$1:$C$13701,MAX(1,ROW()-1))),$C1876&gt;MAX(INDEX($C$1:$C$13701,MIN(13701,ROW()+1)):INDEX($C$1:$C$13701,MIN(13701,ROW()+設定!$B$24))),$C1876&gt;=設定!$B$32,$C1876&gt;=MAX(MIN(INDEX($C$1:$C$13701,MAX(1,ROW()-設定!$B$26)):INDEX($C$1:$C$13701,MAX(1,ROW()-1))),MIN(INDEX($C$1:$C$13701,MIN(13701,ROW()+1)):INDEX($C$1:$C$13701,MIN(13701,ROW()+設定!$B$26))))*10^(設定!$B$27/20)),1,0))</f>
        <v>0</v>
      </c>
      <c r="G1876" s="33" t="n">
        <f aca="false">$G1875+IF($F1876=1,1,0)</f>
        <v>0</v>
      </c>
      <c r="H1876" s="0" t="str">
        <f aca="false">IF($F1876=1,$G1876,"")</f>
        <v/>
      </c>
    </row>
    <row r="1877" customFormat="false" ht="15" hidden="false" customHeight="false" outlineLevel="0" collapsed="false">
      <c r="A1877" s="30" t="n">
        <v>292.96875</v>
      </c>
      <c r="B1877" s="31" t="n">
        <v>14.8243</v>
      </c>
      <c r="C1877" s="32" t="n">
        <f aca="false">IF($A1877="","",IF(設定!$B$21="dB",10^($B1877/20),ABS($B1877)))</f>
        <v>5.51080444454617</v>
      </c>
      <c r="D1877" s="32" t="n">
        <f aca="false">IF($A1877="","",$A1877^2)</f>
        <v>85830.6884765625</v>
      </c>
      <c r="E1877" s="32" t="n">
        <f aca="false">IF($A1877="","",IF($C1877&lt;=0,"",1/$C1877^2))</f>
        <v>0.0329283523289605</v>
      </c>
      <c r="F1877" s="33" t="n">
        <f aca="false">IF(OR(ROW()-設定!$B$30&lt;2,ROW()+設定!$B$30&gt;13701,N($A1877)&lt;=0,N(INDEX($A$2:$A$13701,MIN(13700,MAX(1,ROW()-1+設定!$B$30))))&lt;=0,$A1877&lt;設定!$B$28,$A1877&gt;設定!$B$29),0,IF(AND($C1877&gt;=MAX(INDEX($C$1:$C$13701,MAX(1,ROW()-設定!$B$24)):INDEX($C$1:$C$13701,MAX(1,ROW()-1))),$C1877&gt;MAX(INDEX($C$1:$C$13701,MIN(13701,ROW()+1)):INDEX($C$1:$C$13701,MIN(13701,ROW()+設定!$B$24))),$C1877&gt;=設定!$B$32,$C1877&gt;=MAX(MIN(INDEX($C$1:$C$13701,MAX(1,ROW()-設定!$B$26)):INDEX($C$1:$C$13701,MAX(1,ROW()-1))),MIN(INDEX($C$1:$C$13701,MIN(13701,ROW()+1)):INDEX($C$1:$C$13701,MIN(13701,ROW()+設定!$B$26))))*10^(設定!$B$27/20)),1,0))</f>
        <v>0</v>
      </c>
      <c r="G1877" s="33" t="n">
        <f aca="false">$G1876+IF($F1877=1,1,0)</f>
        <v>0</v>
      </c>
      <c r="H1877" s="0" t="str">
        <f aca="false">IF($F1877=1,$G1877,"")</f>
        <v/>
      </c>
    </row>
    <row r="1878" customFormat="false" ht="15" hidden="false" customHeight="false" outlineLevel="0" collapsed="false">
      <c r="A1878" s="30" t="n">
        <v>293.125</v>
      </c>
      <c r="B1878" s="31" t="n">
        <v>14.9705</v>
      </c>
      <c r="C1878" s="32" t="n">
        <f aca="false">IF($A1878="","",IF(設定!$B$21="dB",10^($B1878/20),ABS($B1878)))</f>
        <v>5.60434677649009</v>
      </c>
      <c r="D1878" s="32" t="n">
        <f aca="false">IF($A1878="","",$A1878^2)</f>
        <v>85922.265625</v>
      </c>
      <c r="E1878" s="32" t="n">
        <f aca="false">IF($A1878="","",IF($C1878&lt;=0,"",1/$C1878^2))</f>
        <v>0.0318383094854085</v>
      </c>
      <c r="F1878" s="33" t="n">
        <f aca="false">IF(OR(ROW()-設定!$B$30&lt;2,ROW()+設定!$B$30&gt;13701,N($A1878)&lt;=0,N(INDEX($A$2:$A$13701,MIN(13700,MAX(1,ROW()-1+設定!$B$30))))&lt;=0,$A1878&lt;設定!$B$28,$A1878&gt;設定!$B$29),0,IF(AND($C1878&gt;=MAX(INDEX($C$1:$C$13701,MAX(1,ROW()-設定!$B$24)):INDEX($C$1:$C$13701,MAX(1,ROW()-1))),$C1878&gt;MAX(INDEX($C$1:$C$13701,MIN(13701,ROW()+1)):INDEX($C$1:$C$13701,MIN(13701,ROW()+設定!$B$24))),$C1878&gt;=設定!$B$32,$C1878&gt;=MAX(MIN(INDEX($C$1:$C$13701,MAX(1,ROW()-設定!$B$26)):INDEX($C$1:$C$13701,MAX(1,ROW()-1))),MIN(INDEX($C$1:$C$13701,MIN(13701,ROW()+1)):INDEX($C$1:$C$13701,MIN(13701,ROW()+設定!$B$26))))*10^(設定!$B$27/20)),1,0))</f>
        <v>0</v>
      </c>
      <c r="G1878" s="33" t="n">
        <f aca="false">$G1877+IF($F1878=1,1,0)</f>
        <v>0</v>
      </c>
      <c r="H1878" s="0" t="str">
        <f aca="false">IF($F1878=1,$G1878,"")</f>
        <v/>
      </c>
    </row>
    <row r="1879" customFormat="false" ht="15" hidden="false" customHeight="false" outlineLevel="0" collapsed="false">
      <c r="A1879" s="30" t="n">
        <v>293.28125</v>
      </c>
      <c r="B1879" s="31" t="n">
        <v>15.0072</v>
      </c>
      <c r="C1879" s="32" t="n">
        <f aca="false">IF($A1879="","",IF(設定!$B$21="dB",10^($B1879/20),ABS($B1879)))</f>
        <v>5.62807660394335</v>
      </c>
      <c r="D1879" s="32" t="n">
        <f aca="false">IF($A1879="","",$A1879^2)</f>
        <v>86013.8916015625</v>
      </c>
      <c r="E1879" s="32" t="n">
        <f aca="false">IF($A1879="","",IF($C1879&lt;=0,"",1/$C1879^2))</f>
        <v>0.0315703938588603</v>
      </c>
      <c r="F1879" s="33" t="n">
        <f aca="false">IF(OR(ROW()-設定!$B$30&lt;2,ROW()+設定!$B$30&gt;13701,N($A1879)&lt;=0,N(INDEX($A$2:$A$13701,MIN(13700,MAX(1,ROW()-1+設定!$B$30))))&lt;=0,$A1879&lt;設定!$B$28,$A1879&gt;設定!$B$29),0,IF(AND($C1879&gt;=MAX(INDEX($C$1:$C$13701,MAX(1,ROW()-設定!$B$24)):INDEX($C$1:$C$13701,MAX(1,ROW()-1))),$C1879&gt;MAX(INDEX($C$1:$C$13701,MIN(13701,ROW()+1)):INDEX($C$1:$C$13701,MIN(13701,ROW()+設定!$B$24))),$C1879&gt;=設定!$B$32,$C1879&gt;=MAX(MIN(INDEX($C$1:$C$13701,MAX(1,ROW()-設定!$B$26)):INDEX($C$1:$C$13701,MAX(1,ROW()-1))),MIN(INDEX($C$1:$C$13701,MIN(13701,ROW()+1)):INDEX($C$1:$C$13701,MIN(13701,ROW()+設定!$B$26))))*10^(設定!$B$27/20)),1,0))</f>
        <v>0</v>
      </c>
      <c r="G1879" s="33" t="n">
        <f aca="false">$G1878+IF($F1879=1,1,0)</f>
        <v>0</v>
      </c>
      <c r="H1879" s="0" t="str">
        <f aca="false">IF($F1879=1,$G1879,"")</f>
        <v/>
      </c>
    </row>
    <row r="1880" customFormat="false" ht="15" hidden="false" customHeight="false" outlineLevel="0" collapsed="false">
      <c r="A1880" s="30" t="n">
        <v>293.4375</v>
      </c>
      <c r="B1880" s="31" t="n">
        <v>15.1275</v>
      </c>
      <c r="C1880" s="32" t="n">
        <f aca="false">IF($A1880="","",IF(設定!$B$21="dB",10^($B1880/20),ABS($B1880)))</f>
        <v>5.70656804301029</v>
      </c>
      <c r="D1880" s="32" t="n">
        <f aca="false">IF($A1880="","",$A1880^2)</f>
        <v>86105.56640625</v>
      </c>
      <c r="E1880" s="32" t="n">
        <f aca="false">IF($A1880="","",IF($C1880&lt;=0,"",1/$C1880^2))</f>
        <v>0.0307078916804769</v>
      </c>
      <c r="F1880" s="33" t="n">
        <f aca="false">IF(OR(ROW()-設定!$B$30&lt;2,ROW()+設定!$B$30&gt;13701,N($A1880)&lt;=0,N(INDEX($A$2:$A$13701,MIN(13700,MAX(1,ROW()-1+設定!$B$30))))&lt;=0,$A1880&lt;設定!$B$28,$A1880&gt;設定!$B$29),0,IF(AND($C1880&gt;=MAX(INDEX($C$1:$C$13701,MAX(1,ROW()-設定!$B$24)):INDEX($C$1:$C$13701,MAX(1,ROW()-1))),$C1880&gt;MAX(INDEX($C$1:$C$13701,MIN(13701,ROW()+1)):INDEX($C$1:$C$13701,MIN(13701,ROW()+設定!$B$24))),$C1880&gt;=設定!$B$32,$C1880&gt;=MAX(MIN(INDEX($C$1:$C$13701,MAX(1,ROW()-設定!$B$26)):INDEX($C$1:$C$13701,MAX(1,ROW()-1))),MIN(INDEX($C$1:$C$13701,MIN(13701,ROW()+1)):INDEX($C$1:$C$13701,MIN(13701,ROW()+設定!$B$26))))*10^(設定!$B$27/20)),1,0))</f>
        <v>0</v>
      </c>
      <c r="G1880" s="33" t="n">
        <f aca="false">$G1879+IF($F1880=1,1,0)</f>
        <v>0</v>
      </c>
      <c r="H1880" s="0" t="str">
        <f aca="false">IF($F1880=1,$G1880,"")</f>
        <v/>
      </c>
    </row>
    <row r="1881" customFormat="false" ht="15" hidden="false" customHeight="false" outlineLevel="0" collapsed="false">
      <c r="A1881" s="30" t="n">
        <v>293.59375</v>
      </c>
      <c r="B1881" s="31" t="n">
        <v>14.8729</v>
      </c>
      <c r="C1881" s="32" t="n">
        <f aca="false">IF($A1881="","",IF(設定!$B$21="dB",10^($B1881/20),ABS($B1881)))</f>
        <v>5.54172537320948</v>
      </c>
      <c r="D1881" s="32" t="n">
        <f aca="false">IF($A1881="","",$A1881^2)</f>
        <v>86197.2900390625</v>
      </c>
      <c r="E1881" s="32" t="n">
        <f aca="false">IF($A1881="","",IF($C1881&lt;=0,"",1/$C1881^2))</f>
        <v>0.0325619196277607</v>
      </c>
      <c r="F1881" s="33" t="n">
        <f aca="false">IF(OR(ROW()-設定!$B$30&lt;2,ROW()+設定!$B$30&gt;13701,N($A1881)&lt;=0,N(INDEX($A$2:$A$13701,MIN(13700,MAX(1,ROW()-1+設定!$B$30))))&lt;=0,$A1881&lt;設定!$B$28,$A1881&gt;設定!$B$29),0,IF(AND($C1881&gt;=MAX(INDEX($C$1:$C$13701,MAX(1,ROW()-設定!$B$24)):INDEX($C$1:$C$13701,MAX(1,ROW()-1))),$C1881&gt;MAX(INDEX($C$1:$C$13701,MIN(13701,ROW()+1)):INDEX($C$1:$C$13701,MIN(13701,ROW()+設定!$B$24))),$C1881&gt;=設定!$B$32,$C1881&gt;=MAX(MIN(INDEX($C$1:$C$13701,MAX(1,ROW()-設定!$B$26)):INDEX($C$1:$C$13701,MAX(1,ROW()-1))),MIN(INDEX($C$1:$C$13701,MIN(13701,ROW()+1)):INDEX($C$1:$C$13701,MIN(13701,ROW()+設定!$B$26))))*10^(設定!$B$27/20)),1,0))</f>
        <v>0</v>
      </c>
      <c r="G1881" s="33" t="n">
        <f aca="false">$G1880+IF($F1881=1,1,0)</f>
        <v>0</v>
      </c>
      <c r="H1881" s="0" t="str">
        <f aca="false">IF($F1881=1,$G1881,"")</f>
        <v/>
      </c>
    </row>
    <row r="1882" customFormat="false" ht="15" hidden="false" customHeight="false" outlineLevel="0" collapsed="false">
      <c r="A1882" s="30" t="n">
        <v>293.75</v>
      </c>
      <c r="B1882" s="31" t="n">
        <v>15.0129</v>
      </c>
      <c r="C1882" s="32" t="n">
        <f aca="false">IF($A1882="","",IF(設定!$B$21="dB",10^($B1882/20),ABS($B1882)))</f>
        <v>5.6317711667725</v>
      </c>
      <c r="D1882" s="32" t="n">
        <f aca="false">IF($A1882="","",$A1882^2)</f>
        <v>86289.0625</v>
      </c>
      <c r="E1882" s="32" t="n">
        <f aca="false">IF($A1882="","",IF($C1882&lt;=0,"",1/$C1882^2))</f>
        <v>0.0315289857329192</v>
      </c>
      <c r="F1882" s="33" t="n">
        <f aca="false">IF(OR(ROW()-設定!$B$30&lt;2,ROW()+設定!$B$30&gt;13701,N($A1882)&lt;=0,N(INDEX($A$2:$A$13701,MIN(13700,MAX(1,ROW()-1+設定!$B$30))))&lt;=0,$A1882&lt;設定!$B$28,$A1882&gt;設定!$B$29),0,IF(AND($C1882&gt;=MAX(INDEX($C$1:$C$13701,MAX(1,ROW()-設定!$B$24)):INDEX($C$1:$C$13701,MAX(1,ROW()-1))),$C1882&gt;MAX(INDEX($C$1:$C$13701,MIN(13701,ROW()+1)):INDEX($C$1:$C$13701,MIN(13701,ROW()+設定!$B$24))),$C1882&gt;=設定!$B$32,$C1882&gt;=MAX(MIN(INDEX($C$1:$C$13701,MAX(1,ROW()-設定!$B$26)):INDEX($C$1:$C$13701,MAX(1,ROW()-1))),MIN(INDEX($C$1:$C$13701,MIN(13701,ROW()+1)):INDEX($C$1:$C$13701,MIN(13701,ROW()+設定!$B$26))))*10^(設定!$B$27/20)),1,0))</f>
        <v>0</v>
      </c>
      <c r="G1882" s="33" t="n">
        <f aca="false">$G1881+IF($F1882=1,1,0)</f>
        <v>0</v>
      </c>
      <c r="H1882" s="0" t="str">
        <f aca="false">IF($F1882=1,$G1882,"")</f>
        <v/>
      </c>
    </row>
    <row r="1883" customFormat="false" ht="15" hidden="false" customHeight="false" outlineLevel="0" collapsed="false">
      <c r="A1883" s="30" t="n">
        <v>293.90625</v>
      </c>
      <c r="B1883" s="31" t="n">
        <v>14.9858</v>
      </c>
      <c r="C1883" s="32" t="n">
        <f aca="false">IF($A1883="","",IF(設定!$B$21="dB",10^($B1883/20),ABS($B1883)))</f>
        <v>5.61422740747813</v>
      </c>
      <c r="D1883" s="32" t="n">
        <f aca="false">IF($A1883="","",$A1883^2)</f>
        <v>86380.8837890625</v>
      </c>
      <c r="E1883" s="32" t="n">
        <f aca="false">IF($A1883="","",IF($C1883&lt;=0,"",1/$C1883^2))</f>
        <v>0.0317263418919053</v>
      </c>
      <c r="F1883" s="33" t="n">
        <f aca="false">IF(OR(ROW()-設定!$B$30&lt;2,ROW()+設定!$B$30&gt;13701,N($A1883)&lt;=0,N(INDEX($A$2:$A$13701,MIN(13700,MAX(1,ROW()-1+設定!$B$30))))&lt;=0,$A1883&lt;設定!$B$28,$A1883&gt;設定!$B$29),0,IF(AND($C1883&gt;=MAX(INDEX($C$1:$C$13701,MAX(1,ROW()-設定!$B$24)):INDEX($C$1:$C$13701,MAX(1,ROW()-1))),$C1883&gt;MAX(INDEX($C$1:$C$13701,MIN(13701,ROW()+1)):INDEX($C$1:$C$13701,MIN(13701,ROW()+設定!$B$24))),$C1883&gt;=設定!$B$32,$C1883&gt;=MAX(MIN(INDEX($C$1:$C$13701,MAX(1,ROW()-設定!$B$26)):INDEX($C$1:$C$13701,MAX(1,ROW()-1))),MIN(INDEX($C$1:$C$13701,MIN(13701,ROW()+1)):INDEX($C$1:$C$13701,MIN(13701,ROW()+設定!$B$26))))*10^(設定!$B$27/20)),1,0))</f>
        <v>0</v>
      </c>
      <c r="G1883" s="33" t="n">
        <f aca="false">$G1882+IF($F1883=1,1,0)</f>
        <v>0</v>
      </c>
      <c r="H1883" s="0" t="str">
        <f aca="false">IF($F1883=1,$G1883,"")</f>
        <v/>
      </c>
    </row>
    <row r="1884" customFormat="false" ht="15" hidden="false" customHeight="false" outlineLevel="0" collapsed="false">
      <c r="A1884" s="30" t="n">
        <v>294.0625</v>
      </c>
      <c r="B1884" s="31" t="n">
        <v>14.8512</v>
      </c>
      <c r="C1884" s="32" t="n">
        <f aca="false">IF($A1884="","",IF(設定!$B$21="dB",10^($B1884/20),ABS($B1884)))</f>
        <v>5.52789773398682</v>
      </c>
      <c r="D1884" s="32" t="n">
        <f aca="false">IF($A1884="","",$A1884^2)</f>
        <v>86472.75390625</v>
      </c>
      <c r="E1884" s="32" t="n">
        <f aca="false">IF($A1884="","",IF($C1884&lt;=0,"",1/$C1884^2))</f>
        <v>0.0327250259796959</v>
      </c>
      <c r="F1884" s="33" t="n">
        <f aca="false">IF(OR(ROW()-設定!$B$30&lt;2,ROW()+設定!$B$30&gt;13701,N($A1884)&lt;=0,N(INDEX($A$2:$A$13701,MIN(13700,MAX(1,ROW()-1+設定!$B$30))))&lt;=0,$A1884&lt;設定!$B$28,$A1884&gt;設定!$B$29),0,IF(AND($C1884&gt;=MAX(INDEX($C$1:$C$13701,MAX(1,ROW()-設定!$B$24)):INDEX($C$1:$C$13701,MAX(1,ROW()-1))),$C1884&gt;MAX(INDEX($C$1:$C$13701,MIN(13701,ROW()+1)):INDEX($C$1:$C$13701,MIN(13701,ROW()+設定!$B$24))),$C1884&gt;=設定!$B$32,$C1884&gt;=MAX(MIN(INDEX($C$1:$C$13701,MAX(1,ROW()-設定!$B$26)):INDEX($C$1:$C$13701,MAX(1,ROW()-1))),MIN(INDEX($C$1:$C$13701,MIN(13701,ROW()+1)):INDEX($C$1:$C$13701,MIN(13701,ROW()+設定!$B$26))))*10^(設定!$B$27/20)),1,0))</f>
        <v>0</v>
      </c>
      <c r="G1884" s="33" t="n">
        <f aca="false">$G1883+IF($F1884=1,1,0)</f>
        <v>0</v>
      </c>
      <c r="H1884" s="0" t="str">
        <f aca="false">IF($F1884=1,$G1884,"")</f>
        <v/>
      </c>
    </row>
    <row r="1885" customFormat="false" ht="15" hidden="false" customHeight="false" outlineLevel="0" collapsed="false">
      <c r="A1885" s="30" t="n">
        <v>294.21875</v>
      </c>
      <c r="B1885" s="31" t="n">
        <v>14.9606</v>
      </c>
      <c r="C1885" s="32" t="n">
        <f aca="false">IF($A1885="","",IF(設定!$B$21="dB",10^($B1885/20),ABS($B1885)))</f>
        <v>5.59796269515908</v>
      </c>
      <c r="D1885" s="32" t="n">
        <f aca="false">IF($A1885="","",$A1885^2)</f>
        <v>86564.6728515625</v>
      </c>
      <c r="E1885" s="32" t="n">
        <f aca="false">IF($A1885="","",IF($C1885&lt;=0,"",1/$C1885^2))</f>
        <v>0.031910969583082</v>
      </c>
      <c r="F1885" s="33" t="n">
        <f aca="false">IF(OR(ROW()-設定!$B$30&lt;2,ROW()+設定!$B$30&gt;13701,N($A1885)&lt;=0,N(INDEX($A$2:$A$13701,MIN(13700,MAX(1,ROW()-1+設定!$B$30))))&lt;=0,$A1885&lt;設定!$B$28,$A1885&gt;設定!$B$29),0,IF(AND($C1885&gt;=MAX(INDEX($C$1:$C$13701,MAX(1,ROW()-設定!$B$24)):INDEX($C$1:$C$13701,MAX(1,ROW()-1))),$C1885&gt;MAX(INDEX($C$1:$C$13701,MIN(13701,ROW()+1)):INDEX($C$1:$C$13701,MIN(13701,ROW()+設定!$B$24))),$C1885&gt;=設定!$B$32,$C1885&gt;=MAX(MIN(INDEX($C$1:$C$13701,MAX(1,ROW()-設定!$B$26)):INDEX($C$1:$C$13701,MAX(1,ROW()-1))),MIN(INDEX($C$1:$C$13701,MIN(13701,ROW()+1)):INDEX($C$1:$C$13701,MIN(13701,ROW()+設定!$B$26))))*10^(設定!$B$27/20)),1,0))</f>
        <v>0</v>
      </c>
      <c r="G1885" s="33" t="n">
        <f aca="false">$G1884+IF($F1885=1,1,0)</f>
        <v>0</v>
      </c>
      <c r="H1885" s="0" t="str">
        <f aca="false">IF($F1885=1,$G1885,"")</f>
        <v/>
      </c>
    </row>
    <row r="1886" customFormat="false" ht="15" hidden="false" customHeight="false" outlineLevel="0" collapsed="false">
      <c r="A1886" s="30" t="n">
        <v>294.375</v>
      </c>
      <c r="B1886" s="31" t="n">
        <v>14.9394</v>
      </c>
      <c r="C1886" s="32" t="n">
        <f aca="false">IF($A1886="","",IF(設定!$B$21="dB",10^($B1886/20),ABS($B1886)))</f>
        <v>5.5843161831487</v>
      </c>
      <c r="D1886" s="32" t="n">
        <f aca="false">IF($A1886="","",$A1886^2)</f>
        <v>86656.640625</v>
      </c>
      <c r="E1886" s="32" t="n">
        <f aca="false">IF($A1886="","",IF($C1886&lt;=0,"",1/$C1886^2))</f>
        <v>0.0320671231758268</v>
      </c>
      <c r="F1886" s="33" t="n">
        <f aca="false">IF(OR(ROW()-設定!$B$30&lt;2,ROW()+設定!$B$30&gt;13701,N($A1886)&lt;=0,N(INDEX($A$2:$A$13701,MIN(13700,MAX(1,ROW()-1+設定!$B$30))))&lt;=0,$A1886&lt;設定!$B$28,$A1886&gt;設定!$B$29),0,IF(AND($C1886&gt;=MAX(INDEX($C$1:$C$13701,MAX(1,ROW()-設定!$B$24)):INDEX($C$1:$C$13701,MAX(1,ROW()-1))),$C1886&gt;MAX(INDEX($C$1:$C$13701,MIN(13701,ROW()+1)):INDEX($C$1:$C$13701,MIN(13701,ROW()+設定!$B$24))),$C1886&gt;=設定!$B$32,$C1886&gt;=MAX(MIN(INDEX($C$1:$C$13701,MAX(1,ROW()-設定!$B$26)):INDEX($C$1:$C$13701,MAX(1,ROW()-1))),MIN(INDEX($C$1:$C$13701,MIN(13701,ROW()+1)):INDEX($C$1:$C$13701,MIN(13701,ROW()+設定!$B$26))))*10^(設定!$B$27/20)),1,0))</f>
        <v>0</v>
      </c>
      <c r="G1886" s="33" t="n">
        <f aca="false">$G1885+IF($F1886=1,1,0)</f>
        <v>0</v>
      </c>
      <c r="H1886" s="0" t="str">
        <f aca="false">IF($F1886=1,$G1886,"")</f>
        <v/>
      </c>
    </row>
    <row r="1887" customFormat="false" ht="15" hidden="false" customHeight="false" outlineLevel="0" collapsed="false">
      <c r="A1887" s="30" t="n">
        <v>294.53125</v>
      </c>
      <c r="B1887" s="31" t="n">
        <v>14.7257</v>
      </c>
      <c r="C1887" s="32" t="n">
        <f aca="false">IF($A1887="","",IF(設定!$B$21="dB",10^($B1887/20),ABS($B1887)))</f>
        <v>5.44860092764287</v>
      </c>
      <c r="D1887" s="32" t="n">
        <f aca="false">IF($A1887="","",$A1887^2)</f>
        <v>86748.6572265625</v>
      </c>
      <c r="E1887" s="32" t="n">
        <f aca="false">IF($A1887="","",IF($C1887&lt;=0,"",1/$C1887^2))</f>
        <v>0.0336844918379618</v>
      </c>
      <c r="F1887" s="33" t="n">
        <f aca="false">IF(OR(ROW()-設定!$B$30&lt;2,ROW()+設定!$B$30&gt;13701,N($A1887)&lt;=0,N(INDEX($A$2:$A$13701,MIN(13700,MAX(1,ROW()-1+設定!$B$30))))&lt;=0,$A1887&lt;設定!$B$28,$A1887&gt;設定!$B$29),0,IF(AND($C1887&gt;=MAX(INDEX($C$1:$C$13701,MAX(1,ROW()-設定!$B$24)):INDEX($C$1:$C$13701,MAX(1,ROW()-1))),$C1887&gt;MAX(INDEX($C$1:$C$13701,MIN(13701,ROW()+1)):INDEX($C$1:$C$13701,MIN(13701,ROW()+設定!$B$24))),$C1887&gt;=設定!$B$32,$C1887&gt;=MAX(MIN(INDEX($C$1:$C$13701,MAX(1,ROW()-設定!$B$26)):INDEX($C$1:$C$13701,MAX(1,ROW()-1))),MIN(INDEX($C$1:$C$13701,MIN(13701,ROW()+1)):INDEX($C$1:$C$13701,MIN(13701,ROW()+設定!$B$26))))*10^(設定!$B$27/20)),1,0))</f>
        <v>0</v>
      </c>
      <c r="G1887" s="33" t="n">
        <f aca="false">$G1886+IF($F1887=1,1,0)</f>
        <v>0</v>
      </c>
      <c r="H1887" s="0" t="str">
        <f aca="false">IF($F1887=1,$G1887,"")</f>
        <v/>
      </c>
    </row>
    <row r="1888" customFormat="false" ht="15" hidden="false" customHeight="false" outlineLevel="0" collapsed="false">
      <c r="A1888" s="30" t="n">
        <v>294.6875</v>
      </c>
      <c r="B1888" s="31" t="n">
        <v>15.0373</v>
      </c>
      <c r="C1888" s="32" t="n">
        <f aca="false">IF($A1888="","",IF(設定!$B$21="dB",10^($B1888/20),ABS($B1888)))</f>
        <v>5.64761392016931</v>
      </c>
      <c r="D1888" s="32" t="n">
        <f aca="false">IF($A1888="","",$A1888^2)</f>
        <v>86840.72265625</v>
      </c>
      <c r="E1888" s="32" t="n">
        <f aca="false">IF($A1888="","",IF($C1888&lt;=0,"",1/$C1888^2))</f>
        <v>0.0313523428735191</v>
      </c>
      <c r="F1888" s="33" t="n">
        <f aca="false">IF(OR(ROW()-設定!$B$30&lt;2,ROW()+設定!$B$30&gt;13701,N($A1888)&lt;=0,N(INDEX($A$2:$A$13701,MIN(13700,MAX(1,ROW()-1+設定!$B$30))))&lt;=0,$A1888&lt;設定!$B$28,$A1888&gt;設定!$B$29),0,IF(AND($C1888&gt;=MAX(INDEX($C$1:$C$13701,MAX(1,ROW()-設定!$B$24)):INDEX($C$1:$C$13701,MAX(1,ROW()-1))),$C1888&gt;MAX(INDEX($C$1:$C$13701,MIN(13701,ROW()+1)):INDEX($C$1:$C$13701,MIN(13701,ROW()+設定!$B$24))),$C1888&gt;=設定!$B$32,$C1888&gt;=MAX(MIN(INDEX($C$1:$C$13701,MAX(1,ROW()-設定!$B$26)):INDEX($C$1:$C$13701,MAX(1,ROW()-1))),MIN(INDEX($C$1:$C$13701,MIN(13701,ROW()+1)):INDEX($C$1:$C$13701,MIN(13701,ROW()+設定!$B$26))))*10^(設定!$B$27/20)),1,0))</f>
        <v>0</v>
      </c>
      <c r="G1888" s="33" t="n">
        <f aca="false">$G1887+IF($F1888=1,1,0)</f>
        <v>0</v>
      </c>
      <c r="H1888" s="0" t="str">
        <f aca="false">IF($F1888=1,$G1888,"")</f>
        <v/>
      </c>
    </row>
    <row r="1889" customFormat="false" ht="15" hidden="false" customHeight="false" outlineLevel="0" collapsed="false">
      <c r="A1889" s="30" t="n">
        <v>294.84375</v>
      </c>
      <c r="B1889" s="31" t="n">
        <v>15.0359</v>
      </c>
      <c r="C1889" s="32" t="n">
        <f aca="false">IF($A1889="","",IF(設定!$B$21="dB",10^($B1889/20),ABS($B1889)))</f>
        <v>5.64670370571225</v>
      </c>
      <c r="D1889" s="32" t="n">
        <f aca="false">IF($A1889="","",$A1889^2)</f>
        <v>86932.8369140625</v>
      </c>
      <c r="E1889" s="32" t="n">
        <f aca="false">IF($A1889="","",IF($C1889&lt;=0,"",1/$C1889^2))</f>
        <v>0.0313624513039444</v>
      </c>
      <c r="F1889" s="33" t="n">
        <f aca="false">IF(OR(ROW()-設定!$B$30&lt;2,ROW()+設定!$B$30&gt;13701,N($A1889)&lt;=0,N(INDEX($A$2:$A$13701,MIN(13700,MAX(1,ROW()-1+設定!$B$30))))&lt;=0,$A1889&lt;設定!$B$28,$A1889&gt;設定!$B$29),0,IF(AND($C1889&gt;=MAX(INDEX($C$1:$C$13701,MAX(1,ROW()-設定!$B$24)):INDEX($C$1:$C$13701,MAX(1,ROW()-1))),$C1889&gt;MAX(INDEX($C$1:$C$13701,MIN(13701,ROW()+1)):INDEX($C$1:$C$13701,MIN(13701,ROW()+設定!$B$24))),$C1889&gt;=設定!$B$32,$C1889&gt;=MAX(MIN(INDEX($C$1:$C$13701,MAX(1,ROW()-設定!$B$26)):INDEX($C$1:$C$13701,MAX(1,ROW()-1))),MIN(INDEX($C$1:$C$13701,MIN(13701,ROW()+1)):INDEX($C$1:$C$13701,MIN(13701,ROW()+設定!$B$26))))*10^(設定!$B$27/20)),1,0))</f>
        <v>0</v>
      </c>
      <c r="G1889" s="33" t="n">
        <f aca="false">$G1888+IF($F1889=1,1,0)</f>
        <v>0</v>
      </c>
      <c r="H1889" s="0" t="str">
        <f aca="false">IF($F1889=1,$G1889,"")</f>
        <v/>
      </c>
    </row>
    <row r="1890" customFormat="false" ht="15" hidden="false" customHeight="false" outlineLevel="0" collapsed="false">
      <c r="A1890" s="30" t="n">
        <v>295</v>
      </c>
      <c r="B1890" s="31" t="n">
        <v>14.9377</v>
      </c>
      <c r="C1890" s="32" t="n">
        <f aca="false">IF($A1890="","",IF(設定!$B$21="dB",10^($B1890/20),ABS($B1890)))</f>
        <v>5.58322332922691</v>
      </c>
      <c r="D1890" s="32" t="n">
        <f aca="false">IF($A1890="","",$A1890^2)</f>
        <v>87025</v>
      </c>
      <c r="E1890" s="32" t="n">
        <f aca="false">IF($A1890="","",IF($C1890&lt;=0,"",1/$C1890^2))</f>
        <v>0.0320796779704535</v>
      </c>
      <c r="F1890" s="33" t="n">
        <f aca="false">IF(OR(ROW()-設定!$B$30&lt;2,ROW()+設定!$B$30&gt;13701,N($A1890)&lt;=0,N(INDEX($A$2:$A$13701,MIN(13700,MAX(1,ROW()-1+設定!$B$30))))&lt;=0,$A1890&lt;設定!$B$28,$A1890&gt;設定!$B$29),0,IF(AND($C1890&gt;=MAX(INDEX($C$1:$C$13701,MAX(1,ROW()-設定!$B$24)):INDEX($C$1:$C$13701,MAX(1,ROW()-1))),$C1890&gt;MAX(INDEX($C$1:$C$13701,MIN(13701,ROW()+1)):INDEX($C$1:$C$13701,MIN(13701,ROW()+設定!$B$24))),$C1890&gt;=設定!$B$32,$C1890&gt;=MAX(MIN(INDEX($C$1:$C$13701,MAX(1,ROW()-設定!$B$26)):INDEX($C$1:$C$13701,MAX(1,ROW()-1))),MIN(INDEX($C$1:$C$13701,MIN(13701,ROW()+1)):INDEX($C$1:$C$13701,MIN(13701,ROW()+設定!$B$26))))*10^(設定!$B$27/20)),1,0))</f>
        <v>0</v>
      </c>
      <c r="G1890" s="33" t="n">
        <f aca="false">$G1889+IF($F1890=1,1,0)</f>
        <v>0</v>
      </c>
      <c r="H1890" s="0" t="str">
        <f aca="false">IF($F1890=1,$G1890,"")</f>
        <v/>
      </c>
    </row>
    <row r="1891" customFormat="false" ht="15" hidden="false" customHeight="false" outlineLevel="0" collapsed="false">
      <c r="A1891" s="30" t="n">
        <v>295.15625</v>
      </c>
      <c r="B1891" s="31" t="n">
        <v>14.8475</v>
      </c>
      <c r="C1891" s="32" t="n">
        <f aca="false">IF($A1891="","",IF(設定!$B$21="dB",10^($B1891/20),ABS($B1891)))</f>
        <v>5.52554347129496</v>
      </c>
      <c r="D1891" s="32" t="n">
        <f aca="false">IF($A1891="","",$A1891^2)</f>
        <v>87117.2119140625</v>
      </c>
      <c r="E1891" s="32" t="n">
        <f aca="false">IF($A1891="","",IF($C1891&lt;=0,"",1/$C1891^2))</f>
        <v>0.0327529181575555</v>
      </c>
      <c r="F1891" s="33" t="n">
        <f aca="false">IF(OR(ROW()-設定!$B$30&lt;2,ROW()+設定!$B$30&gt;13701,N($A1891)&lt;=0,N(INDEX($A$2:$A$13701,MIN(13700,MAX(1,ROW()-1+設定!$B$30))))&lt;=0,$A1891&lt;設定!$B$28,$A1891&gt;設定!$B$29),0,IF(AND($C1891&gt;=MAX(INDEX($C$1:$C$13701,MAX(1,ROW()-設定!$B$24)):INDEX($C$1:$C$13701,MAX(1,ROW()-1))),$C1891&gt;MAX(INDEX($C$1:$C$13701,MIN(13701,ROW()+1)):INDEX($C$1:$C$13701,MIN(13701,ROW()+設定!$B$24))),$C1891&gt;=設定!$B$32,$C1891&gt;=MAX(MIN(INDEX($C$1:$C$13701,MAX(1,ROW()-設定!$B$26)):INDEX($C$1:$C$13701,MAX(1,ROW()-1))),MIN(INDEX($C$1:$C$13701,MIN(13701,ROW()+1)):INDEX($C$1:$C$13701,MIN(13701,ROW()+設定!$B$26))))*10^(設定!$B$27/20)),1,0))</f>
        <v>0</v>
      </c>
      <c r="G1891" s="33" t="n">
        <f aca="false">$G1890+IF($F1891=1,1,0)</f>
        <v>0</v>
      </c>
      <c r="H1891" s="0" t="str">
        <f aca="false">IF($F1891=1,$G1891,"")</f>
        <v/>
      </c>
    </row>
    <row r="1892" customFormat="false" ht="15" hidden="false" customHeight="false" outlineLevel="0" collapsed="false">
      <c r="A1892" s="30" t="n">
        <v>295.3125</v>
      </c>
      <c r="B1892" s="31" t="n">
        <v>15.1451</v>
      </c>
      <c r="C1892" s="32" t="n">
        <f aca="false">IF($A1892="","",IF(設定!$B$21="dB",10^($B1892/20),ABS($B1892)))</f>
        <v>5.71814284139863</v>
      </c>
      <c r="D1892" s="32" t="n">
        <f aca="false">IF($A1892="","",$A1892^2)</f>
        <v>87209.47265625</v>
      </c>
      <c r="E1892" s="32" t="n">
        <f aca="false">IF($A1892="","",IF($C1892&lt;=0,"",1/$C1892^2))</f>
        <v>0.0305836982413213</v>
      </c>
      <c r="F1892" s="33" t="n">
        <f aca="false">IF(OR(ROW()-設定!$B$30&lt;2,ROW()+設定!$B$30&gt;13701,N($A1892)&lt;=0,N(INDEX($A$2:$A$13701,MIN(13700,MAX(1,ROW()-1+設定!$B$30))))&lt;=0,$A1892&lt;設定!$B$28,$A1892&gt;設定!$B$29),0,IF(AND($C1892&gt;=MAX(INDEX($C$1:$C$13701,MAX(1,ROW()-設定!$B$24)):INDEX($C$1:$C$13701,MAX(1,ROW()-1))),$C1892&gt;MAX(INDEX($C$1:$C$13701,MIN(13701,ROW()+1)):INDEX($C$1:$C$13701,MIN(13701,ROW()+設定!$B$24))),$C1892&gt;=設定!$B$32,$C1892&gt;=MAX(MIN(INDEX($C$1:$C$13701,MAX(1,ROW()-設定!$B$26)):INDEX($C$1:$C$13701,MAX(1,ROW()-1))),MIN(INDEX($C$1:$C$13701,MIN(13701,ROW()+1)):INDEX($C$1:$C$13701,MIN(13701,ROW()+設定!$B$26))))*10^(設定!$B$27/20)),1,0))</f>
        <v>0</v>
      </c>
      <c r="G1892" s="33" t="n">
        <f aca="false">$G1891+IF($F1892=1,1,0)</f>
        <v>0</v>
      </c>
      <c r="H1892" s="0" t="str">
        <f aca="false">IF($F1892=1,$G1892,"")</f>
        <v/>
      </c>
    </row>
    <row r="1893" customFormat="false" ht="15" hidden="false" customHeight="false" outlineLevel="0" collapsed="false">
      <c r="A1893" s="30" t="n">
        <v>295.46875</v>
      </c>
      <c r="B1893" s="31" t="n">
        <v>15.0241</v>
      </c>
      <c r="C1893" s="32" t="n">
        <f aca="false">IF($A1893="","",IF(設定!$B$21="dB",10^($B1893/20),ABS($B1893)))</f>
        <v>5.6390377247968</v>
      </c>
      <c r="D1893" s="32" t="n">
        <f aca="false">IF($A1893="","",$A1893^2)</f>
        <v>87301.7822265625</v>
      </c>
      <c r="E1893" s="32" t="n">
        <f aca="false">IF($A1893="","",IF($C1893&lt;=0,"",1/$C1893^2))</f>
        <v>0.0314477805345262</v>
      </c>
      <c r="F1893" s="33" t="n">
        <f aca="false">IF(OR(ROW()-設定!$B$30&lt;2,ROW()+設定!$B$30&gt;13701,N($A1893)&lt;=0,N(INDEX($A$2:$A$13701,MIN(13700,MAX(1,ROW()-1+設定!$B$30))))&lt;=0,$A1893&lt;設定!$B$28,$A1893&gt;設定!$B$29),0,IF(AND($C1893&gt;=MAX(INDEX($C$1:$C$13701,MAX(1,ROW()-設定!$B$24)):INDEX($C$1:$C$13701,MAX(1,ROW()-1))),$C1893&gt;MAX(INDEX($C$1:$C$13701,MIN(13701,ROW()+1)):INDEX($C$1:$C$13701,MIN(13701,ROW()+設定!$B$24))),$C1893&gt;=設定!$B$32,$C1893&gt;=MAX(MIN(INDEX($C$1:$C$13701,MAX(1,ROW()-設定!$B$26)):INDEX($C$1:$C$13701,MAX(1,ROW()-1))),MIN(INDEX($C$1:$C$13701,MIN(13701,ROW()+1)):INDEX($C$1:$C$13701,MIN(13701,ROW()+設定!$B$26))))*10^(設定!$B$27/20)),1,0))</f>
        <v>0</v>
      </c>
      <c r="G1893" s="33" t="n">
        <f aca="false">$G1892+IF($F1893=1,1,0)</f>
        <v>0</v>
      </c>
      <c r="H1893" s="0" t="str">
        <f aca="false">IF($F1893=1,$G1893,"")</f>
        <v/>
      </c>
    </row>
    <row r="1894" customFormat="false" ht="15" hidden="false" customHeight="false" outlineLevel="0" collapsed="false">
      <c r="A1894" s="30" t="n">
        <v>295.625</v>
      </c>
      <c r="B1894" s="31" t="n">
        <v>15.106</v>
      </c>
      <c r="C1894" s="32" t="n">
        <f aca="false">IF($A1894="","",IF(設定!$B$21="dB",10^($B1894/20),ABS($B1894)))</f>
        <v>5.6924601627871</v>
      </c>
      <c r="D1894" s="32" t="n">
        <f aca="false">IF($A1894="","",$A1894^2)</f>
        <v>87394.140625</v>
      </c>
      <c r="E1894" s="32" t="n">
        <f aca="false">IF($A1894="","",IF($C1894&lt;=0,"",1/$C1894^2))</f>
        <v>0.0308602897943606</v>
      </c>
      <c r="F1894" s="33" t="n">
        <f aca="false">IF(OR(ROW()-設定!$B$30&lt;2,ROW()+設定!$B$30&gt;13701,N($A1894)&lt;=0,N(INDEX($A$2:$A$13701,MIN(13700,MAX(1,ROW()-1+設定!$B$30))))&lt;=0,$A1894&lt;設定!$B$28,$A1894&gt;設定!$B$29),0,IF(AND($C1894&gt;=MAX(INDEX($C$1:$C$13701,MAX(1,ROW()-設定!$B$24)):INDEX($C$1:$C$13701,MAX(1,ROW()-1))),$C1894&gt;MAX(INDEX($C$1:$C$13701,MIN(13701,ROW()+1)):INDEX($C$1:$C$13701,MIN(13701,ROW()+設定!$B$24))),$C1894&gt;=設定!$B$32,$C1894&gt;=MAX(MIN(INDEX($C$1:$C$13701,MAX(1,ROW()-設定!$B$26)):INDEX($C$1:$C$13701,MAX(1,ROW()-1))),MIN(INDEX($C$1:$C$13701,MIN(13701,ROW()+1)):INDEX($C$1:$C$13701,MIN(13701,ROW()+設定!$B$26))))*10^(設定!$B$27/20)),1,0))</f>
        <v>0</v>
      </c>
      <c r="G1894" s="33" t="n">
        <f aca="false">$G1893+IF($F1894=1,1,0)</f>
        <v>0</v>
      </c>
      <c r="H1894" s="0" t="str">
        <f aca="false">IF($F1894=1,$G1894,"")</f>
        <v/>
      </c>
    </row>
    <row r="1895" customFormat="false" ht="15" hidden="false" customHeight="false" outlineLevel="0" collapsed="false">
      <c r="A1895" s="30" t="n">
        <v>295.78125</v>
      </c>
      <c r="B1895" s="31" t="n">
        <v>15.1509</v>
      </c>
      <c r="C1895" s="32" t="n">
        <f aca="false">IF($A1895="","",IF(設定!$B$21="dB",10^($B1895/20),ABS($B1895)))</f>
        <v>5.72196240454794</v>
      </c>
      <c r="D1895" s="32" t="n">
        <f aca="false">IF($A1895="","",$A1895^2)</f>
        <v>87486.5478515625</v>
      </c>
      <c r="E1895" s="32" t="n">
        <f aca="false">IF($A1895="","",IF($C1895&lt;=0,"",1/$C1895^2))</f>
        <v>0.0305428809938495</v>
      </c>
      <c r="F1895" s="33" t="n">
        <f aca="false">IF(OR(ROW()-設定!$B$30&lt;2,ROW()+設定!$B$30&gt;13701,N($A1895)&lt;=0,N(INDEX($A$2:$A$13701,MIN(13700,MAX(1,ROW()-1+設定!$B$30))))&lt;=0,$A1895&lt;設定!$B$28,$A1895&gt;設定!$B$29),0,IF(AND($C1895&gt;=MAX(INDEX($C$1:$C$13701,MAX(1,ROW()-設定!$B$24)):INDEX($C$1:$C$13701,MAX(1,ROW()-1))),$C1895&gt;MAX(INDEX($C$1:$C$13701,MIN(13701,ROW()+1)):INDEX($C$1:$C$13701,MIN(13701,ROW()+設定!$B$24))),$C1895&gt;=設定!$B$32,$C1895&gt;=MAX(MIN(INDEX($C$1:$C$13701,MAX(1,ROW()-設定!$B$26)):INDEX($C$1:$C$13701,MAX(1,ROW()-1))),MIN(INDEX($C$1:$C$13701,MIN(13701,ROW()+1)):INDEX($C$1:$C$13701,MIN(13701,ROW()+設定!$B$26))))*10^(設定!$B$27/20)),1,0))</f>
        <v>0</v>
      </c>
      <c r="G1895" s="33" t="n">
        <f aca="false">$G1894+IF($F1895=1,1,0)</f>
        <v>0</v>
      </c>
      <c r="H1895" s="0" t="str">
        <f aca="false">IF($F1895=1,$G1895,"")</f>
        <v/>
      </c>
    </row>
    <row r="1896" customFormat="false" ht="15" hidden="false" customHeight="false" outlineLevel="0" collapsed="false">
      <c r="A1896" s="30" t="n">
        <v>295.9375</v>
      </c>
      <c r="B1896" s="31" t="n">
        <v>14.9551</v>
      </c>
      <c r="C1896" s="32" t="n">
        <f aca="false">IF($A1896="","",IF(設定!$B$21="dB",10^($B1896/20),ABS($B1896)))</f>
        <v>5.59441912619115</v>
      </c>
      <c r="D1896" s="32" t="n">
        <f aca="false">IF($A1896="","",$A1896^2)</f>
        <v>87579.00390625</v>
      </c>
      <c r="E1896" s="32" t="n">
        <f aca="false">IF($A1896="","",IF($C1896&lt;=0,"",1/$C1896^2))</f>
        <v>0.031951407931256</v>
      </c>
      <c r="F1896" s="33" t="n">
        <f aca="false">IF(OR(ROW()-設定!$B$30&lt;2,ROW()+設定!$B$30&gt;13701,N($A1896)&lt;=0,N(INDEX($A$2:$A$13701,MIN(13700,MAX(1,ROW()-1+設定!$B$30))))&lt;=0,$A1896&lt;設定!$B$28,$A1896&gt;設定!$B$29),0,IF(AND($C1896&gt;=MAX(INDEX($C$1:$C$13701,MAX(1,ROW()-設定!$B$24)):INDEX($C$1:$C$13701,MAX(1,ROW()-1))),$C1896&gt;MAX(INDEX($C$1:$C$13701,MIN(13701,ROW()+1)):INDEX($C$1:$C$13701,MIN(13701,ROW()+設定!$B$24))),$C1896&gt;=設定!$B$32,$C1896&gt;=MAX(MIN(INDEX($C$1:$C$13701,MAX(1,ROW()-設定!$B$26)):INDEX($C$1:$C$13701,MAX(1,ROW()-1))),MIN(INDEX($C$1:$C$13701,MIN(13701,ROW()+1)):INDEX($C$1:$C$13701,MIN(13701,ROW()+設定!$B$26))))*10^(設定!$B$27/20)),1,0))</f>
        <v>0</v>
      </c>
      <c r="G1896" s="33" t="n">
        <f aca="false">$G1895+IF($F1896=1,1,0)</f>
        <v>0</v>
      </c>
      <c r="H1896" s="0" t="str">
        <f aca="false">IF($F1896=1,$G1896,"")</f>
        <v/>
      </c>
    </row>
    <row r="1897" customFormat="false" ht="15" hidden="false" customHeight="false" outlineLevel="0" collapsed="false">
      <c r="A1897" s="30" t="n">
        <v>296.09375</v>
      </c>
      <c r="B1897" s="31" t="n">
        <v>15.0981</v>
      </c>
      <c r="C1897" s="32" t="n">
        <f aca="false">IF($A1897="","",IF(設定!$B$21="dB",10^($B1897/20),ABS($B1897)))</f>
        <v>5.68728510386077</v>
      </c>
      <c r="D1897" s="32" t="n">
        <f aca="false">IF($A1897="","",$A1897^2)</f>
        <v>87671.5087890625</v>
      </c>
      <c r="E1897" s="32" t="n">
        <f aca="false">IF($A1897="","",IF($C1897&lt;=0,"",1/$C1897^2))</f>
        <v>0.0309164770525292</v>
      </c>
      <c r="F1897" s="33" t="n">
        <f aca="false">IF(OR(ROW()-設定!$B$30&lt;2,ROW()+設定!$B$30&gt;13701,N($A1897)&lt;=0,N(INDEX($A$2:$A$13701,MIN(13700,MAX(1,ROW()-1+設定!$B$30))))&lt;=0,$A1897&lt;設定!$B$28,$A1897&gt;設定!$B$29),0,IF(AND($C1897&gt;=MAX(INDEX($C$1:$C$13701,MAX(1,ROW()-設定!$B$24)):INDEX($C$1:$C$13701,MAX(1,ROW()-1))),$C1897&gt;MAX(INDEX($C$1:$C$13701,MIN(13701,ROW()+1)):INDEX($C$1:$C$13701,MIN(13701,ROW()+設定!$B$24))),$C1897&gt;=設定!$B$32,$C1897&gt;=MAX(MIN(INDEX($C$1:$C$13701,MAX(1,ROW()-設定!$B$26)):INDEX($C$1:$C$13701,MAX(1,ROW()-1))),MIN(INDEX($C$1:$C$13701,MIN(13701,ROW()+1)):INDEX($C$1:$C$13701,MIN(13701,ROW()+設定!$B$26))))*10^(設定!$B$27/20)),1,0))</f>
        <v>0</v>
      </c>
      <c r="G1897" s="33" t="n">
        <f aca="false">$G1896+IF($F1897=1,1,0)</f>
        <v>0</v>
      </c>
      <c r="H1897" s="0" t="str">
        <f aca="false">IF($F1897=1,$G1897,"")</f>
        <v/>
      </c>
    </row>
    <row r="1898" customFormat="false" ht="15" hidden="false" customHeight="false" outlineLevel="0" collapsed="false">
      <c r="A1898" s="30" t="n">
        <v>296.25</v>
      </c>
      <c r="B1898" s="31" t="n">
        <v>14.9929</v>
      </c>
      <c r="C1898" s="32" t="n">
        <f aca="false">IF($A1898="","",IF(設定!$B$21="dB",10^($B1898/20),ABS($B1898)))</f>
        <v>5.61881845252294</v>
      </c>
      <c r="D1898" s="32" t="n">
        <f aca="false">IF($A1898="","",$A1898^2)</f>
        <v>87764.0625</v>
      </c>
      <c r="E1898" s="32" t="n">
        <f aca="false">IF($A1898="","",IF($C1898&lt;=0,"",1/$C1898^2))</f>
        <v>0.0316745169187529</v>
      </c>
      <c r="F1898" s="33" t="n">
        <f aca="false">IF(OR(ROW()-設定!$B$30&lt;2,ROW()+設定!$B$30&gt;13701,N($A1898)&lt;=0,N(INDEX($A$2:$A$13701,MIN(13700,MAX(1,ROW()-1+設定!$B$30))))&lt;=0,$A1898&lt;設定!$B$28,$A1898&gt;設定!$B$29),0,IF(AND($C1898&gt;=MAX(INDEX($C$1:$C$13701,MAX(1,ROW()-設定!$B$24)):INDEX($C$1:$C$13701,MAX(1,ROW()-1))),$C1898&gt;MAX(INDEX($C$1:$C$13701,MIN(13701,ROW()+1)):INDEX($C$1:$C$13701,MIN(13701,ROW()+設定!$B$24))),$C1898&gt;=設定!$B$32,$C1898&gt;=MAX(MIN(INDEX($C$1:$C$13701,MAX(1,ROW()-設定!$B$26)):INDEX($C$1:$C$13701,MAX(1,ROW()-1))),MIN(INDEX($C$1:$C$13701,MIN(13701,ROW()+1)):INDEX($C$1:$C$13701,MIN(13701,ROW()+設定!$B$26))))*10^(設定!$B$27/20)),1,0))</f>
        <v>0</v>
      </c>
      <c r="G1898" s="33" t="n">
        <f aca="false">$G1897+IF($F1898=1,1,0)</f>
        <v>0</v>
      </c>
      <c r="H1898" s="0" t="str">
        <f aca="false">IF($F1898=1,$G1898,"")</f>
        <v/>
      </c>
    </row>
    <row r="1899" customFormat="false" ht="15" hidden="false" customHeight="false" outlineLevel="0" collapsed="false">
      <c r="A1899" s="30" t="n">
        <v>296.40625</v>
      </c>
      <c r="B1899" s="31" t="n">
        <v>15.0158</v>
      </c>
      <c r="C1899" s="32" t="n">
        <f aca="false">IF($A1899="","",IF(設定!$B$21="dB",10^($B1899/20),ABS($B1899)))</f>
        <v>5.63365178738967</v>
      </c>
      <c r="D1899" s="32" t="n">
        <f aca="false">IF($A1899="","",$A1899^2)</f>
        <v>87856.6650390625</v>
      </c>
      <c r="E1899" s="32" t="n">
        <f aca="false">IF($A1899="","",IF($C1899&lt;=0,"",1/$C1899^2))</f>
        <v>0.0315079392905405</v>
      </c>
      <c r="F1899" s="33" t="n">
        <f aca="false">IF(OR(ROW()-設定!$B$30&lt;2,ROW()+設定!$B$30&gt;13701,N($A1899)&lt;=0,N(INDEX($A$2:$A$13701,MIN(13700,MAX(1,ROW()-1+設定!$B$30))))&lt;=0,$A1899&lt;設定!$B$28,$A1899&gt;設定!$B$29),0,IF(AND($C1899&gt;=MAX(INDEX($C$1:$C$13701,MAX(1,ROW()-設定!$B$24)):INDEX($C$1:$C$13701,MAX(1,ROW()-1))),$C1899&gt;MAX(INDEX($C$1:$C$13701,MIN(13701,ROW()+1)):INDEX($C$1:$C$13701,MIN(13701,ROW()+設定!$B$24))),$C1899&gt;=設定!$B$32,$C1899&gt;=MAX(MIN(INDEX($C$1:$C$13701,MAX(1,ROW()-設定!$B$26)):INDEX($C$1:$C$13701,MAX(1,ROW()-1))),MIN(INDEX($C$1:$C$13701,MIN(13701,ROW()+1)):INDEX($C$1:$C$13701,MIN(13701,ROW()+設定!$B$26))))*10^(設定!$B$27/20)),1,0))</f>
        <v>0</v>
      </c>
      <c r="G1899" s="33" t="n">
        <f aca="false">$G1898+IF($F1899=1,1,0)</f>
        <v>0</v>
      </c>
      <c r="H1899" s="0" t="str">
        <f aca="false">IF($F1899=1,$G1899,"")</f>
        <v/>
      </c>
    </row>
    <row r="1900" customFormat="false" ht="15" hidden="false" customHeight="false" outlineLevel="0" collapsed="false">
      <c r="A1900" s="30" t="n">
        <v>296.5625</v>
      </c>
      <c r="B1900" s="31" t="n">
        <v>15.0179</v>
      </c>
      <c r="C1900" s="32" t="n">
        <f aca="false">IF($A1900="","",IF(設定!$B$21="dB",10^($B1900/20),ABS($B1900)))</f>
        <v>5.63501400813167</v>
      </c>
      <c r="D1900" s="32" t="n">
        <f aca="false">IF($A1900="","",$A1900^2)</f>
        <v>87949.31640625</v>
      </c>
      <c r="E1900" s="32" t="n">
        <f aca="false">IF($A1900="","",IF($C1900&lt;=0,"",1/$C1900^2))</f>
        <v>0.0314927075340634</v>
      </c>
      <c r="F1900" s="33" t="n">
        <f aca="false">IF(OR(ROW()-設定!$B$30&lt;2,ROW()+設定!$B$30&gt;13701,N($A1900)&lt;=0,N(INDEX($A$2:$A$13701,MIN(13700,MAX(1,ROW()-1+設定!$B$30))))&lt;=0,$A1900&lt;設定!$B$28,$A1900&gt;設定!$B$29),0,IF(AND($C1900&gt;=MAX(INDEX($C$1:$C$13701,MAX(1,ROW()-設定!$B$24)):INDEX($C$1:$C$13701,MAX(1,ROW()-1))),$C1900&gt;MAX(INDEX($C$1:$C$13701,MIN(13701,ROW()+1)):INDEX($C$1:$C$13701,MIN(13701,ROW()+設定!$B$24))),$C1900&gt;=設定!$B$32,$C1900&gt;=MAX(MIN(INDEX($C$1:$C$13701,MAX(1,ROW()-設定!$B$26)):INDEX($C$1:$C$13701,MAX(1,ROW()-1))),MIN(INDEX($C$1:$C$13701,MIN(13701,ROW()+1)):INDEX($C$1:$C$13701,MIN(13701,ROW()+設定!$B$26))))*10^(設定!$B$27/20)),1,0))</f>
        <v>0</v>
      </c>
      <c r="G1900" s="33" t="n">
        <f aca="false">$G1899+IF($F1900=1,1,0)</f>
        <v>0</v>
      </c>
      <c r="H1900" s="0" t="str">
        <f aca="false">IF($F1900=1,$G1900,"")</f>
        <v/>
      </c>
    </row>
    <row r="1901" customFormat="false" ht="15" hidden="false" customHeight="false" outlineLevel="0" collapsed="false">
      <c r="A1901" s="30" t="n">
        <v>296.71875</v>
      </c>
      <c r="B1901" s="31" t="n">
        <v>15.0306</v>
      </c>
      <c r="C1901" s="32" t="n">
        <f aca="false">IF($A1901="","",IF(設定!$B$21="dB",10^($B1901/20),ABS($B1901)))</f>
        <v>5.6432592225242</v>
      </c>
      <c r="D1901" s="32" t="n">
        <f aca="false">IF($A1901="","",$A1901^2)</f>
        <v>88042.0166015625</v>
      </c>
      <c r="E1901" s="32" t="n">
        <f aca="false">IF($A1901="","",IF($C1901&lt;=0,"",1/$C1901^2))</f>
        <v>0.0314007484653584</v>
      </c>
      <c r="F1901" s="33" t="n">
        <f aca="false">IF(OR(ROW()-設定!$B$30&lt;2,ROW()+設定!$B$30&gt;13701,N($A1901)&lt;=0,N(INDEX($A$2:$A$13701,MIN(13700,MAX(1,ROW()-1+設定!$B$30))))&lt;=0,$A1901&lt;設定!$B$28,$A1901&gt;設定!$B$29),0,IF(AND($C1901&gt;=MAX(INDEX($C$1:$C$13701,MAX(1,ROW()-設定!$B$24)):INDEX($C$1:$C$13701,MAX(1,ROW()-1))),$C1901&gt;MAX(INDEX($C$1:$C$13701,MIN(13701,ROW()+1)):INDEX($C$1:$C$13701,MIN(13701,ROW()+設定!$B$24))),$C1901&gt;=設定!$B$32,$C1901&gt;=MAX(MIN(INDEX($C$1:$C$13701,MAX(1,ROW()-設定!$B$26)):INDEX($C$1:$C$13701,MAX(1,ROW()-1))),MIN(INDEX($C$1:$C$13701,MIN(13701,ROW()+1)):INDEX($C$1:$C$13701,MIN(13701,ROW()+設定!$B$26))))*10^(設定!$B$27/20)),1,0))</f>
        <v>0</v>
      </c>
      <c r="G1901" s="33" t="n">
        <f aca="false">$G1900+IF($F1901=1,1,0)</f>
        <v>0</v>
      </c>
      <c r="H1901" s="0" t="str">
        <f aca="false">IF($F1901=1,$G1901,"")</f>
        <v/>
      </c>
    </row>
    <row r="1902" customFormat="false" ht="15" hidden="false" customHeight="false" outlineLevel="0" collapsed="false">
      <c r="A1902" s="30" t="n">
        <v>296.875</v>
      </c>
      <c r="B1902" s="31" t="n">
        <v>15.1504</v>
      </c>
      <c r="C1902" s="32" t="n">
        <f aca="false">IF($A1902="","",IF(設定!$B$21="dB",10^($B1902/20),ABS($B1902)))</f>
        <v>5.72163303139477</v>
      </c>
      <c r="D1902" s="32" t="n">
        <f aca="false">IF($A1902="","",$A1902^2)</f>
        <v>88134.765625</v>
      </c>
      <c r="E1902" s="32" t="n">
        <f aca="false">IF($A1902="","",IF($C1902&lt;=0,"",1/$C1902^2))</f>
        <v>0.0305463975754</v>
      </c>
      <c r="F1902" s="33" t="n">
        <f aca="false">IF(OR(ROW()-設定!$B$30&lt;2,ROW()+設定!$B$30&gt;13701,N($A1902)&lt;=0,N(INDEX($A$2:$A$13701,MIN(13700,MAX(1,ROW()-1+設定!$B$30))))&lt;=0,$A1902&lt;設定!$B$28,$A1902&gt;設定!$B$29),0,IF(AND($C1902&gt;=MAX(INDEX($C$1:$C$13701,MAX(1,ROW()-設定!$B$24)):INDEX($C$1:$C$13701,MAX(1,ROW()-1))),$C1902&gt;MAX(INDEX($C$1:$C$13701,MIN(13701,ROW()+1)):INDEX($C$1:$C$13701,MIN(13701,ROW()+設定!$B$24))),$C1902&gt;=設定!$B$32,$C1902&gt;=MAX(MIN(INDEX($C$1:$C$13701,MAX(1,ROW()-設定!$B$26)):INDEX($C$1:$C$13701,MAX(1,ROW()-1))),MIN(INDEX($C$1:$C$13701,MIN(13701,ROW()+1)):INDEX($C$1:$C$13701,MIN(13701,ROW()+設定!$B$26))))*10^(設定!$B$27/20)),1,0))</f>
        <v>0</v>
      </c>
      <c r="G1902" s="33" t="n">
        <f aca="false">$G1901+IF($F1902=1,1,0)</f>
        <v>0</v>
      </c>
      <c r="H1902" s="0" t="str">
        <f aca="false">IF($F1902=1,$G1902,"")</f>
        <v/>
      </c>
    </row>
    <row r="1903" customFormat="false" ht="15" hidden="false" customHeight="false" outlineLevel="0" collapsed="false">
      <c r="A1903" s="30" t="n">
        <v>297.03125</v>
      </c>
      <c r="B1903" s="31" t="n">
        <v>15.0525</v>
      </c>
      <c r="C1903" s="32" t="n">
        <f aca="false">IF($A1903="","",IF(設定!$B$21="dB",10^($B1903/20),ABS($B1903)))</f>
        <v>5.65750569760939</v>
      </c>
      <c r="D1903" s="32" t="n">
        <f aca="false">IF($A1903="","",$A1903^2)</f>
        <v>88227.5634765625</v>
      </c>
      <c r="E1903" s="32" t="n">
        <f aca="false">IF($A1903="","",IF($C1903&lt;=0,"",1/$C1903^2))</f>
        <v>0.0312428036902934</v>
      </c>
      <c r="F1903" s="33" t="n">
        <f aca="false">IF(OR(ROW()-設定!$B$30&lt;2,ROW()+設定!$B$30&gt;13701,N($A1903)&lt;=0,N(INDEX($A$2:$A$13701,MIN(13700,MAX(1,ROW()-1+設定!$B$30))))&lt;=0,$A1903&lt;設定!$B$28,$A1903&gt;設定!$B$29),0,IF(AND($C1903&gt;=MAX(INDEX($C$1:$C$13701,MAX(1,ROW()-設定!$B$24)):INDEX($C$1:$C$13701,MAX(1,ROW()-1))),$C1903&gt;MAX(INDEX($C$1:$C$13701,MIN(13701,ROW()+1)):INDEX($C$1:$C$13701,MIN(13701,ROW()+設定!$B$24))),$C1903&gt;=設定!$B$32,$C1903&gt;=MAX(MIN(INDEX($C$1:$C$13701,MAX(1,ROW()-設定!$B$26)):INDEX($C$1:$C$13701,MAX(1,ROW()-1))),MIN(INDEX($C$1:$C$13701,MIN(13701,ROW()+1)):INDEX($C$1:$C$13701,MIN(13701,ROW()+設定!$B$26))))*10^(設定!$B$27/20)),1,0))</f>
        <v>0</v>
      </c>
      <c r="G1903" s="33" t="n">
        <f aca="false">$G1902+IF($F1903=1,1,0)</f>
        <v>0</v>
      </c>
      <c r="H1903" s="0" t="str">
        <f aca="false">IF($F1903=1,$G1903,"")</f>
        <v/>
      </c>
    </row>
    <row r="1904" customFormat="false" ht="15" hidden="false" customHeight="false" outlineLevel="0" collapsed="false">
      <c r="A1904" s="30" t="n">
        <v>297.1875</v>
      </c>
      <c r="B1904" s="31" t="n">
        <v>15.0278</v>
      </c>
      <c r="C1904" s="32" t="n">
        <f aca="false">IF($A1904="","",IF(設定!$B$21="dB",10^($B1904/20),ABS($B1904)))</f>
        <v>5.64144034386992</v>
      </c>
      <c r="D1904" s="32" t="n">
        <f aca="false">IF($A1904="","",$A1904^2)</f>
        <v>88320.41015625</v>
      </c>
      <c r="E1904" s="32" t="n">
        <f aca="false">IF($A1904="","",IF($C1904&lt;=0,"",1/$C1904^2))</f>
        <v>0.0314209998036081</v>
      </c>
      <c r="F1904" s="33" t="n">
        <f aca="false">IF(OR(ROW()-設定!$B$30&lt;2,ROW()+設定!$B$30&gt;13701,N($A1904)&lt;=0,N(INDEX($A$2:$A$13701,MIN(13700,MAX(1,ROW()-1+設定!$B$30))))&lt;=0,$A1904&lt;設定!$B$28,$A1904&gt;設定!$B$29),0,IF(AND($C1904&gt;=MAX(INDEX($C$1:$C$13701,MAX(1,ROW()-設定!$B$24)):INDEX($C$1:$C$13701,MAX(1,ROW()-1))),$C1904&gt;MAX(INDEX($C$1:$C$13701,MIN(13701,ROW()+1)):INDEX($C$1:$C$13701,MIN(13701,ROW()+設定!$B$24))),$C1904&gt;=設定!$B$32,$C1904&gt;=MAX(MIN(INDEX($C$1:$C$13701,MAX(1,ROW()-設定!$B$26)):INDEX($C$1:$C$13701,MAX(1,ROW()-1))),MIN(INDEX($C$1:$C$13701,MIN(13701,ROW()+1)):INDEX($C$1:$C$13701,MIN(13701,ROW()+設定!$B$26))))*10^(設定!$B$27/20)),1,0))</f>
        <v>0</v>
      </c>
      <c r="G1904" s="33" t="n">
        <f aca="false">$G1903+IF($F1904=1,1,0)</f>
        <v>0</v>
      </c>
      <c r="H1904" s="0" t="str">
        <f aca="false">IF($F1904=1,$G1904,"")</f>
        <v/>
      </c>
    </row>
    <row r="1905" customFormat="false" ht="15" hidden="false" customHeight="false" outlineLevel="0" collapsed="false">
      <c r="A1905" s="30" t="n">
        <v>297.34375</v>
      </c>
      <c r="B1905" s="31" t="n">
        <v>15.0196</v>
      </c>
      <c r="C1905" s="32" t="n">
        <f aca="false">IF($A1905="","",IF(設定!$B$21="dB",10^($B1905/20),ABS($B1905)))</f>
        <v>5.63611699950332</v>
      </c>
      <c r="D1905" s="32" t="n">
        <f aca="false">IF($A1905="","",$A1905^2)</f>
        <v>88413.3056640625</v>
      </c>
      <c r="E1905" s="32" t="n">
        <f aca="false">IF($A1905="","",IF($C1905&lt;=0,"",1/$C1905^2))</f>
        <v>0.0314803824578674</v>
      </c>
      <c r="F1905" s="33" t="n">
        <f aca="false">IF(OR(ROW()-設定!$B$30&lt;2,ROW()+設定!$B$30&gt;13701,N($A1905)&lt;=0,N(INDEX($A$2:$A$13701,MIN(13700,MAX(1,ROW()-1+設定!$B$30))))&lt;=0,$A1905&lt;設定!$B$28,$A1905&gt;設定!$B$29),0,IF(AND($C1905&gt;=MAX(INDEX($C$1:$C$13701,MAX(1,ROW()-設定!$B$24)):INDEX($C$1:$C$13701,MAX(1,ROW()-1))),$C1905&gt;MAX(INDEX($C$1:$C$13701,MIN(13701,ROW()+1)):INDEX($C$1:$C$13701,MIN(13701,ROW()+設定!$B$24))),$C1905&gt;=設定!$B$32,$C1905&gt;=MAX(MIN(INDEX($C$1:$C$13701,MAX(1,ROW()-設定!$B$26)):INDEX($C$1:$C$13701,MAX(1,ROW()-1))),MIN(INDEX($C$1:$C$13701,MIN(13701,ROW()+1)):INDEX($C$1:$C$13701,MIN(13701,ROW()+設定!$B$26))))*10^(設定!$B$27/20)),1,0))</f>
        <v>0</v>
      </c>
      <c r="G1905" s="33" t="n">
        <f aca="false">$G1904+IF($F1905=1,1,0)</f>
        <v>0</v>
      </c>
      <c r="H1905" s="0" t="str">
        <f aca="false">IF($F1905=1,$G1905,"")</f>
        <v/>
      </c>
    </row>
    <row r="1906" customFormat="false" ht="15" hidden="false" customHeight="false" outlineLevel="0" collapsed="false">
      <c r="A1906" s="30" t="n">
        <v>297.5</v>
      </c>
      <c r="B1906" s="31" t="n">
        <v>15.0882</v>
      </c>
      <c r="C1906" s="32" t="n">
        <f aca="false">IF($A1906="","",IF(設定!$B$21="dB",10^($B1906/20),ABS($B1906)))</f>
        <v>5.68080654496645</v>
      </c>
      <c r="D1906" s="32" t="n">
        <f aca="false">IF($A1906="","",$A1906^2)</f>
        <v>88506.25</v>
      </c>
      <c r="E1906" s="32" t="n">
        <f aca="false">IF($A1906="","",IF($C1906&lt;=0,"",1/$C1906^2))</f>
        <v>0.0309870333816393</v>
      </c>
      <c r="F1906" s="33" t="n">
        <f aca="false">IF(OR(ROW()-設定!$B$30&lt;2,ROW()+設定!$B$30&gt;13701,N($A1906)&lt;=0,N(INDEX($A$2:$A$13701,MIN(13700,MAX(1,ROW()-1+設定!$B$30))))&lt;=0,$A1906&lt;設定!$B$28,$A1906&gt;設定!$B$29),0,IF(AND($C1906&gt;=MAX(INDEX($C$1:$C$13701,MAX(1,ROW()-設定!$B$24)):INDEX($C$1:$C$13701,MAX(1,ROW()-1))),$C1906&gt;MAX(INDEX($C$1:$C$13701,MIN(13701,ROW()+1)):INDEX($C$1:$C$13701,MIN(13701,ROW()+設定!$B$24))),$C1906&gt;=設定!$B$32,$C1906&gt;=MAX(MIN(INDEX($C$1:$C$13701,MAX(1,ROW()-設定!$B$26)):INDEX($C$1:$C$13701,MAX(1,ROW()-1))),MIN(INDEX($C$1:$C$13701,MIN(13701,ROW()+1)):INDEX($C$1:$C$13701,MIN(13701,ROW()+設定!$B$26))))*10^(設定!$B$27/20)),1,0))</f>
        <v>0</v>
      </c>
      <c r="G1906" s="33" t="n">
        <f aca="false">$G1905+IF($F1906=1,1,0)</f>
        <v>0</v>
      </c>
      <c r="H1906" s="0" t="str">
        <f aca="false">IF($F1906=1,$G1906,"")</f>
        <v/>
      </c>
    </row>
    <row r="1907" customFormat="false" ht="15" hidden="false" customHeight="false" outlineLevel="0" collapsed="false">
      <c r="A1907" s="30" t="n">
        <v>297.65625</v>
      </c>
      <c r="B1907" s="31" t="n">
        <v>14.9633</v>
      </c>
      <c r="C1907" s="32" t="n">
        <f aca="false">IF($A1907="","",IF(設定!$B$21="dB",10^($B1907/20),ABS($B1907)))</f>
        <v>5.59970308668069</v>
      </c>
      <c r="D1907" s="32" t="n">
        <f aca="false">IF($A1907="","",$A1907^2)</f>
        <v>88599.2431640625</v>
      </c>
      <c r="E1907" s="32" t="n">
        <f aca="false">IF($A1907="","",IF($C1907&lt;=0,"",1/$C1907^2))</f>
        <v>0.0318911367635591</v>
      </c>
      <c r="F1907" s="33" t="n">
        <f aca="false">IF(OR(ROW()-設定!$B$30&lt;2,ROW()+設定!$B$30&gt;13701,N($A1907)&lt;=0,N(INDEX($A$2:$A$13701,MIN(13700,MAX(1,ROW()-1+設定!$B$30))))&lt;=0,$A1907&lt;設定!$B$28,$A1907&gt;設定!$B$29),0,IF(AND($C1907&gt;=MAX(INDEX($C$1:$C$13701,MAX(1,ROW()-設定!$B$24)):INDEX($C$1:$C$13701,MAX(1,ROW()-1))),$C1907&gt;MAX(INDEX($C$1:$C$13701,MIN(13701,ROW()+1)):INDEX($C$1:$C$13701,MIN(13701,ROW()+設定!$B$24))),$C1907&gt;=設定!$B$32,$C1907&gt;=MAX(MIN(INDEX($C$1:$C$13701,MAX(1,ROW()-設定!$B$26)):INDEX($C$1:$C$13701,MAX(1,ROW()-1))),MIN(INDEX($C$1:$C$13701,MIN(13701,ROW()+1)):INDEX($C$1:$C$13701,MIN(13701,ROW()+設定!$B$26))))*10^(設定!$B$27/20)),1,0))</f>
        <v>0</v>
      </c>
      <c r="G1907" s="33" t="n">
        <f aca="false">$G1906+IF($F1907=1,1,0)</f>
        <v>0</v>
      </c>
      <c r="H1907" s="0" t="str">
        <f aca="false">IF($F1907=1,$G1907,"")</f>
        <v/>
      </c>
    </row>
    <row r="1908" customFormat="false" ht="15" hidden="false" customHeight="false" outlineLevel="0" collapsed="false">
      <c r="A1908" s="30" t="n">
        <v>297.8125</v>
      </c>
      <c r="B1908" s="31" t="n">
        <v>15.0088</v>
      </c>
      <c r="C1908" s="32" t="n">
        <f aca="false">IF($A1908="","",IF(設定!$B$21="dB",10^($B1908/20),ABS($B1908)))</f>
        <v>5.62911342945882</v>
      </c>
      <c r="D1908" s="32" t="n">
        <f aca="false">IF($A1908="","",$A1908^2)</f>
        <v>88692.28515625</v>
      </c>
      <c r="E1908" s="32" t="n">
        <f aca="false">IF($A1908="","",IF($C1908&lt;=0,"",1/$C1908^2))</f>
        <v>0.0315587650381751</v>
      </c>
      <c r="F1908" s="33" t="n">
        <f aca="false">IF(OR(ROW()-設定!$B$30&lt;2,ROW()+設定!$B$30&gt;13701,N($A1908)&lt;=0,N(INDEX($A$2:$A$13701,MIN(13700,MAX(1,ROW()-1+設定!$B$30))))&lt;=0,$A1908&lt;設定!$B$28,$A1908&gt;設定!$B$29),0,IF(AND($C1908&gt;=MAX(INDEX($C$1:$C$13701,MAX(1,ROW()-設定!$B$24)):INDEX($C$1:$C$13701,MAX(1,ROW()-1))),$C1908&gt;MAX(INDEX($C$1:$C$13701,MIN(13701,ROW()+1)):INDEX($C$1:$C$13701,MIN(13701,ROW()+設定!$B$24))),$C1908&gt;=設定!$B$32,$C1908&gt;=MAX(MIN(INDEX($C$1:$C$13701,MAX(1,ROW()-設定!$B$26)):INDEX($C$1:$C$13701,MAX(1,ROW()-1))),MIN(INDEX($C$1:$C$13701,MIN(13701,ROW()+1)):INDEX($C$1:$C$13701,MIN(13701,ROW()+設定!$B$26))))*10^(設定!$B$27/20)),1,0))</f>
        <v>0</v>
      </c>
      <c r="G1908" s="33" t="n">
        <f aca="false">$G1907+IF($F1908=1,1,0)</f>
        <v>0</v>
      </c>
      <c r="H1908" s="0" t="str">
        <f aca="false">IF($F1908=1,$G1908,"")</f>
        <v/>
      </c>
    </row>
    <row r="1909" customFormat="false" ht="15" hidden="false" customHeight="false" outlineLevel="0" collapsed="false">
      <c r="A1909" s="30" t="n">
        <v>297.96875</v>
      </c>
      <c r="B1909" s="31" t="n">
        <v>15.0602</v>
      </c>
      <c r="C1909" s="32" t="n">
        <f aca="false">IF($A1909="","",IF(設定!$B$21="dB",10^($B1909/20),ABS($B1909)))</f>
        <v>5.66252327329822</v>
      </c>
      <c r="D1909" s="32" t="n">
        <f aca="false">IF($A1909="","",$A1909^2)</f>
        <v>88785.3759765625</v>
      </c>
      <c r="E1909" s="32" t="n">
        <f aca="false">IF($A1909="","",IF($C1909&lt;=0,"",1/$C1909^2))</f>
        <v>0.0311874595722783</v>
      </c>
      <c r="F1909" s="33" t="n">
        <f aca="false">IF(OR(ROW()-設定!$B$30&lt;2,ROW()+設定!$B$30&gt;13701,N($A1909)&lt;=0,N(INDEX($A$2:$A$13701,MIN(13700,MAX(1,ROW()-1+設定!$B$30))))&lt;=0,$A1909&lt;設定!$B$28,$A1909&gt;設定!$B$29),0,IF(AND($C1909&gt;=MAX(INDEX($C$1:$C$13701,MAX(1,ROW()-設定!$B$24)):INDEX($C$1:$C$13701,MAX(1,ROW()-1))),$C1909&gt;MAX(INDEX($C$1:$C$13701,MIN(13701,ROW()+1)):INDEX($C$1:$C$13701,MIN(13701,ROW()+設定!$B$24))),$C1909&gt;=設定!$B$32,$C1909&gt;=MAX(MIN(INDEX($C$1:$C$13701,MAX(1,ROW()-設定!$B$26)):INDEX($C$1:$C$13701,MAX(1,ROW()-1))),MIN(INDEX($C$1:$C$13701,MIN(13701,ROW()+1)):INDEX($C$1:$C$13701,MIN(13701,ROW()+設定!$B$26))))*10^(設定!$B$27/20)),1,0))</f>
        <v>0</v>
      </c>
      <c r="G1909" s="33" t="n">
        <f aca="false">$G1908+IF($F1909=1,1,0)</f>
        <v>0</v>
      </c>
      <c r="H1909" s="0" t="str">
        <f aca="false">IF($F1909=1,$G1909,"")</f>
        <v/>
      </c>
    </row>
    <row r="1910" customFormat="false" ht="15" hidden="false" customHeight="false" outlineLevel="0" collapsed="false">
      <c r="A1910" s="30" t="n">
        <v>298.125</v>
      </c>
      <c r="B1910" s="31" t="n">
        <v>15.0112</v>
      </c>
      <c r="C1910" s="32" t="n">
        <f aca="false">IF($A1910="","",IF(設定!$B$21="dB",10^($B1910/20),ABS($B1910)))</f>
        <v>5.63066902588284</v>
      </c>
      <c r="D1910" s="32" t="n">
        <f aca="false">IF($A1910="","",$A1910^2)</f>
        <v>88878.515625</v>
      </c>
      <c r="E1910" s="32" t="n">
        <f aca="false">IF($A1910="","",IF($C1910&lt;=0,"",1/$C1910^2))</f>
        <v>0.0315413298380794</v>
      </c>
      <c r="F1910" s="33" t="n">
        <f aca="false">IF(OR(ROW()-設定!$B$30&lt;2,ROW()+設定!$B$30&gt;13701,N($A1910)&lt;=0,N(INDEX($A$2:$A$13701,MIN(13700,MAX(1,ROW()-1+設定!$B$30))))&lt;=0,$A1910&lt;設定!$B$28,$A1910&gt;設定!$B$29),0,IF(AND($C1910&gt;=MAX(INDEX($C$1:$C$13701,MAX(1,ROW()-設定!$B$24)):INDEX($C$1:$C$13701,MAX(1,ROW()-1))),$C1910&gt;MAX(INDEX($C$1:$C$13701,MIN(13701,ROW()+1)):INDEX($C$1:$C$13701,MIN(13701,ROW()+設定!$B$24))),$C1910&gt;=設定!$B$32,$C1910&gt;=MAX(MIN(INDEX($C$1:$C$13701,MAX(1,ROW()-設定!$B$26)):INDEX($C$1:$C$13701,MAX(1,ROW()-1))),MIN(INDEX($C$1:$C$13701,MIN(13701,ROW()+1)):INDEX($C$1:$C$13701,MIN(13701,ROW()+設定!$B$26))))*10^(設定!$B$27/20)),1,0))</f>
        <v>0</v>
      </c>
      <c r="G1910" s="33" t="n">
        <f aca="false">$G1909+IF($F1910=1,1,0)</f>
        <v>0</v>
      </c>
      <c r="H1910" s="0" t="str">
        <f aca="false">IF($F1910=1,$G1910,"")</f>
        <v/>
      </c>
    </row>
    <row r="1911" customFormat="false" ht="15" hidden="false" customHeight="false" outlineLevel="0" collapsed="false">
      <c r="A1911" s="30" t="n">
        <v>298.28125</v>
      </c>
      <c r="B1911" s="31" t="n">
        <v>15.0623</v>
      </c>
      <c r="C1911" s="32" t="n">
        <f aca="false">IF($A1911="","",IF(設定!$B$21="dB",10^($B1911/20),ABS($B1911)))</f>
        <v>5.66389247518467</v>
      </c>
      <c r="D1911" s="32" t="n">
        <f aca="false">IF($A1911="","",$A1911^2)</f>
        <v>88971.7041015625</v>
      </c>
      <c r="E1911" s="32" t="n">
        <f aca="false">IF($A1911="","",IF($C1911&lt;=0,"",1/$C1911^2))</f>
        <v>0.0311723827440236</v>
      </c>
      <c r="F1911" s="33" t="n">
        <f aca="false">IF(OR(ROW()-設定!$B$30&lt;2,ROW()+設定!$B$30&gt;13701,N($A1911)&lt;=0,N(INDEX($A$2:$A$13701,MIN(13700,MAX(1,ROW()-1+設定!$B$30))))&lt;=0,$A1911&lt;設定!$B$28,$A1911&gt;設定!$B$29),0,IF(AND($C1911&gt;=MAX(INDEX($C$1:$C$13701,MAX(1,ROW()-設定!$B$24)):INDEX($C$1:$C$13701,MAX(1,ROW()-1))),$C1911&gt;MAX(INDEX($C$1:$C$13701,MIN(13701,ROW()+1)):INDEX($C$1:$C$13701,MIN(13701,ROW()+設定!$B$24))),$C1911&gt;=設定!$B$32,$C1911&gt;=MAX(MIN(INDEX($C$1:$C$13701,MAX(1,ROW()-設定!$B$26)):INDEX($C$1:$C$13701,MAX(1,ROW()-1))),MIN(INDEX($C$1:$C$13701,MIN(13701,ROW()+1)):INDEX($C$1:$C$13701,MIN(13701,ROW()+設定!$B$26))))*10^(設定!$B$27/20)),1,0))</f>
        <v>0</v>
      </c>
      <c r="G1911" s="33" t="n">
        <f aca="false">$G1910+IF($F1911=1,1,0)</f>
        <v>0</v>
      </c>
      <c r="H1911" s="0" t="str">
        <f aca="false">IF($F1911=1,$G1911,"")</f>
        <v/>
      </c>
    </row>
    <row r="1912" customFormat="false" ht="15" hidden="false" customHeight="false" outlineLevel="0" collapsed="false">
      <c r="A1912" s="30" t="n">
        <v>298.4375</v>
      </c>
      <c r="B1912" s="31" t="n">
        <v>15.0151</v>
      </c>
      <c r="C1912" s="32" t="n">
        <f aca="false">IF($A1912="","",IF(設定!$B$21="dB",10^($B1912/20),ABS($B1912)))</f>
        <v>5.63319778699211</v>
      </c>
      <c r="D1912" s="32" t="n">
        <f aca="false">IF($A1912="","",$A1912^2)</f>
        <v>89064.94140625</v>
      </c>
      <c r="E1912" s="32" t="n">
        <f aca="false">IF($A1912="","",IF($C1912&lt;=0,"",1/$C1912^2))</f>
        <v>0.0315130181796321</v>
      </c>
      <c r="F1912" s="33" t="n">
        <f aca="false">IF(OR(ROW()-設定!$B$30&lt;2,ROW()+設定!$B$30&gt;13701,N($A1912)&lt;=0,N(INDEX($A$2:$A$13701,MIN(13700,MAX(1,ROW()-1+設定!$B$30))))&lt;=0,$A1912&lt;設定!$B$28,$A1912&gt;設定!$B$29),0,IF(AND($C1912&gt;=MAX(INDEX($C$1:$C$13701,MAX(1,ROW()-設定!$B$24)):INDEX($C$1:$C$13701,MAX(1,ROW()-1))),$C1912&gt;MAX(INDEX($C$1:$C$13701,MIN(13701,ROW()+1)):INDEX($C$1:$C$13701,MIN(13701,ROW()+設定!$B$24))),$C1912&gt;=設定!$B$32,$C1912&gt;=MAX(MIN(INDEX($C$1:$C$13701,MAX(1,ROW()-設定!$B$26)):INDEX($C$1:$C$13701,MAX(1,ROW()-1))),MIN(INDEX($C$1:$C$13701,MIN(13701,ROW()+1)):INDEX($C$1:$C$13701,MIN(13701,ROW()+設定!$B$26))))*10^(設定!$B$27/20)),1,0))</f>
        <v>0</v>
      </c>
      <c r="G1912" s="33" t="n">
        <f aca="false">$G1911+IF($F1912=1,1,0)</f>
        <v>0</v>
      </c>
      <c r="H1912" s="0" t="str">
        <f aca="false">IF($F1912=1,$G1912,"")</f>
        <v/>
      </c>
    </row>
    <row r="1913" customFormat="false" ht="15" hidden="false" customHeight="false" outlineLevel="0" collapsed="false">
      <c r="A1913" s="30" t="n">
        <v>298.59375</v>
      </c>
      <c r="B1913" s="31" t="n">
        <v>15.2899</v>
      </c>
      <c r="C1913" s="32" t="n">
        <f aca="false">IF($A1913="","",IF(設定!$B$21="dB",10^($B1913/20),ABS($B1913)))</f>
        <v>5.81426738347212</v>
      </c>
      <c r="D1913" s="32" t="n">
        <f aca="false">IF($A1913="","",$A1913^2)</f>
        <v>89158.2275390625</v>
      </c>
      <c r="E1913" s="32" t="n">
        <f aca="false">IF($A1913="","",IF($C1913&lt;=0,"",1/$C1913^2))</f>
        <v>0.0295808057808981</v>
      </c>
      <c r="F1913" s="33" t="n">
        <f aca="false">IF(OR(ROW()-設定!$B$30&lt;2,ROW()+設定!$B$30&gt;13701,N($A1913)&lt;=0,N(INDEX($A$2:$A$13701,MIN(13700,MAX(1,ROW()-1+設定!$B$30))))&lt;=0,$A1913&lt;設定!$B$28,$A1913&gt;設定!$B$29),0,IF(AND($C1913&gt;=MAX(INDEX($C$1:$C$13701,MAX(1,ROW()-設定!$B$24)):INDEX($C$1:$C$13701,MAX(1,ROW()-1))),$C1913&gt;MAX(INDEX($C$1:$C$13701,MIN(13701,ROW()+1)):INDEX($C$1:$C$13701,MIN(13701,ROW()+設定!$B$24))),$C1913&gt;=設定!$B$32,$C1913&gt;=MAX(MIN(INDEX($C$1:$C$13701,MAX(1,ROW()-設定!$B$26)):INDEX($C$1:$C$13701,MAX(1,ROW()-1))),MIN(INDEX($C$1:$C$13701,MIN(13701,ROW()+1)):INDEX($C$1:$C$13701,MIN(13701,ROW()+設定!$B$26))))*10^(設定!$B$27/20)),1,0))</f>
        <v>0</v>
      </c>
      <c r="G1913" s="33" t="n">
        <f aca="false">$G1912+IF($F1913=1,1,0)</f>
        <v>0</v>
      </c>
      <c r="H1913" s="0" t="str">
        <f aca="false">IF($F1913=1,$G1913,"")</f>
        <v/>
      </c>
    </row>
    <row r="1914" customFormat="false" ht="15" hidden="false" customHeight="false" outlineLevel="0" collapsed="false">
      <c r="A1914" s="30" t="n">
        <v>298.75</v>
      </c>
      <c r="B1914" s="31" t="n">
        <v>15.2252</v>
      </c>
      <c r="C1914" s="32" t="n">
        <f aca="false">IF($A1914="","",IF(設定!$B$21="dB",10^($B1914/20),ABS($B1914)))</f>
        <v>5.77111860775621</v>
      </c>
      <c r="D1914" s="32" t="n">
        <f aca="false">IF($A1914="","",$A1914^2)</f>
        <v>89251.5625</v>
      </c>
      <c r="E1914" s="32" t="n">
        <f aca="false">IF($A1914="","",IF($C1914&lt;=0,"",1/$C1914^2))</f>
        <v>0.0300247914840287</v>
      </c>
      <c r="F1914" s="33" t="n">
        <f aca="false">IF(OR(ROW()-設定!$B$30&lt;2,ROW()+設定!$B$30&gt;13701,N($A1914)&lt;=0,N(INDEX($A$2:$A$13701,MIN(13700,MAX(1,ROW()-1+設定!$B$30))))&lt;=0,$A1914&lt;設定!$B$28,$A1914&gt;設定!$B$29),0,IF(AND($C1914&gt;=MAX(INDEX($C$1:$C$13701,MAX(1,ROW()-設定!$B$24)):INDEX($C$1:$C$13701,MAX(1,ROW()-1))),$C1914&gt;MAX(INDEX($C$1:$C$13701,MIN(13701,ROW()+1)):INDEX($C$1:$C$13701,MIN(13701,ROW()+設定!$B$24))),$C1914&gt;=設定!$B$32,$C1914&gt;=MAX(MIN(INDEX($C$1:$C$13701,MAX(1,ROW()-設定!$B$26)):INDEX($C$1:$C$13701,MAX(1,ROW()-1))),MIN(INDEX($C$1:$C$13701,MIN(13701,ROW()+1)):INDEX($C$1:$C$13701,MIN(13701,ROW()+設定!$B$26))))*10^(設定!$B$27/20)),1,0))</f>
        <v>0</v>
      </c>
      <c r="G1914" s="33" t="n">
        <f aca="false">$G1913+IF($F1914=1,1,0)</f>
        <v>0</v>
      </c>
      <c r="H1914" s="0" t="str">
        <f aca="false">IF($F1914=1,$G1914,"")</f>
        <v/>
      </c>
    </row>
    <row r="1915" customFormat="false" ht="15" hidden="false" customHeight="false" outlineLevel="0" collapsed="false">
      <c r="A1915" s="30" t="n">
        <v>298.90625</v>
      </c>
      <c r="B1915" s="31" t="n">
        <v>15.139</v>
      </c>
      <c r="C1915" s="32" t="n">
        <f aca="false">IF($A1915="","",IF(設定!$B$21="dB",10^($B1915/20),ABS($B1915)))</f>
        <v>5.71412846549635</v>
      </c>
      <c r="D1915" s="32" t="n">
        <f aca="false">IF($A1915="","",$A1915^2)</f>
        <v>89344.9462890625</v>
      </c>
      <c r="E1915" s="32" t="n">
        <f aca="false">IF($A1915="","",IF($C1915&lt;=0,"",1/$C1915^2))</f>
        <v>0.0306266855800377</v>
      </c>
      <c r="F1915" s="33" t="n">
        <f aca="false">IF(OR(ROW()-設定!$B$30&lt;2,ROW()+設定!$B$30&gt;13701,N($A1915)&lt;=0,N(INDEX($A$2:$A$13701,MIN(13700,MAX(1,ROW()-1+設定!$B$30))))&lt;=0,$A1915&lt;設定!$B$28,$A1915&gt;設定!$B$29),0,IF(AND($C1915&gt;=MAX(INDEX($C$1:$C$13701,MAX(1,ROW()-設定!$B$24)):INDEX($C$1:$C$13701,MAX(1,ROW()-1))),$C1915&gt;MAX(INDEX($C$1:$C$13701,MIN(13701,ROW()+1)):INDEX($C$1:$C$13701,MIN(13701,ROW()+設定!$B$24))),$C1915&gt;=設定!$B$32,$C1915&gt;=MAX(MIN(INDEX($C$1:$C$13701,MAX(1,ROW()-設定!$B$26)):INDEX($C$1:$C$13701,MAX(1,ROW()-1))),MIN(INDEX($C$1:$C$13701,MIN(13701,ROW()+1)):INDEX($C$1:$C$13701,MIN(13701,ROW()+設定!$B$26))))*10^(設定!$B$27/20)),1,0))</f>
        <v>0</v>
      </c>
      <c r="G1915" s="33" t="n">
        <f aca="false">$G1914+IF($F1915=1,1,0)</f>
        <v>0</v>
      </c>
      <c r="H1915" s="0" t="str">
        <f aca="false">IF($F1915=1,$G1915,"")</f>
        <v/>
      </c>
    </row>
    <row r="1916" customFormat="false" ht="15" hidden="false" customHeight="false" outlineLevel="0" collapsed="false">
      <c r="A1916" s="30" t="n">
        <v>299.0625</v>
      </c>
      <c r="B1916" s="31" t="n">
        <v>15.0912</v>
      </c>
      <c r="C1916" s="32" t="n">
        <f aca="false">IF($A1916="","",IF(設定!$B$21="dB",10^($B1916/20),ABS($B1916)))</f>
        <v>5.68276896491485</v>
      </c>
      <c r="D1916" s="32" t="n">
        <f aca="false">IF($A1916="","",$A1916^2)</f>
        <v>89438.37890625</v>
      </c>
      <c r="E1916" s="32" t="n">
        <f aca="false">IF($A1916="","",IF($C1916&lt;=0,"",1/$C1916^2))</f>
        <v>0.0309656356886493</v>
      </c>
      <c r="F1916" s="33" t="n">
        <f aca="false">IF(OR(ROW()-設定!$B$30&lt;2,ROW()+設定!$B$30&gt;13701,N($A1916)&lt;=0,N(INDEX($A$2:$A$13701,MIN(13700,MAX(1,ROW()-1+設定!$B$30))))&lt;=0,$A1916&lt;設定!$B$28,$A1916&gt;設定!$B$29),0,IF(AND($C1916&gt;=MAX(INDEX($C$1:$C$13701,MAX(1,ROW()-設定!$B$24)):INDEX($C$1:$C$13701,MAX(1,ROW()-1))),$C1916&gt;MAX(INDEX($C$1:$C$13701,MIN(13701,ROW()+1)):INDEX($C$1:$C$13701,MIN(13701,ROW()+設定!$B$24))),$C1916&gt;=設定!$B$32,$C1916&gt;=MAX(MIN(INDEX($C$1:$C$13701,MAX(1,ROW()-設定!$B$26)):INDEX($C$1:$C$13701,MAX(1,ROW()-1))),MIN(INDEX($C$1:$C$13701,MIN(13701,ROW()+1)):INDEX($C$1:$C$13701,MIN(13701,ROW()+設定!$B$26))))*10^(設定!$B$27/20)),1,0))</f>
        <v>0</v>
      </c>
      <c r="G1916" s="33" t="n">
        <f aca="false">$G1915+IF($F1916=1,1,0)</f>
        <v>0</v>
      </c>
      <c r="H1916" s="0" t="str">
        <f aca="false">IF($F1916=1,$G1916,"")</f>
        <v/>
      </c>
    </row>
    <row r="1917" customFormat="false" ht="15" hidden="false" customHeight="false" outlineLevel="0" collapsed="false">
      <c r="A1917" s="30" t="n">
        <v>299.21875</v>
      </c>
      <c r="B1917" s="31" t="n">
        <v>15.3267</v>
      </c>
      <c r="C1917" s="32" t="n">
        <f aca="false">IF($A1917="","",IF(設定!$B$21="dB",10^($B1917/20),ABS($B1917)))</f>
        <v>5.83895327614804</v>
      </c>
      <c r="D1917" s="32" t="n">
        <f aca="false">IF($A1917="","",$A1917^2)</f>
        <v>89531.8603515625</v>
      </c>
      <c r="E1917" s="32" t="n">
        <f aca="false">IF($A1917="","",IF($C1917&lt;=0,"",1/$C1917^2))</f>
        <v>0.0293312113984098</v>
      </c>
      <c r="F1917" s="33" t="n">
        <f aca="false">IF(OR(ROW()-設定!$B$30&lt;2,ROW()+設定!$B$30&gt;13701,N($A1917)&lt;=0,N(INDEX($A$2:$A$13701,MIN(13700,MAX(1,ROW()-1+設定!$B$30))))&lt;=0,$A1917&lt;設定!$B$28,$A1917&gt;設定!$B$29),0,IF(AND($C1917&gt;=MAX(INDEX($C$1:$C$13701,MAX(1,ROW()-設定!$B$24)):INDEX($C$1:$C$13701,MAX(1,ROW()-1))),$C1917&gt;MAX(INDEX($C$1:$C$13701,MIN(13701,ROW()+1)):INDEX($C$1:$C$13701,MIN(13701,ROW()+設定!$B$24))),$C1917&gt;=設定!$B$32,$C1917&gt;=MAX(MIN(INDEX($C$1:$C$13701,MAX(1,ROW()-設定!$B$26)):INDEX($C$1:$C$13701,MAX(1,ROW()-1))),MIN(INDEX($C$1:$C$13701,MIN(13701,ROW()+1)):INDEX($C$1:$C$13701,MIN(13701,ROW()+設定!$B$26))))*10^(設定!$B$27/20)),1,0))</f>
        <v>0</v>
      </c>
      <c r="G1917" s="33" t="n">
        <f aca="false">$G1916+IF($F1917=1,1,0)</f>
        <v>0</v>
      </c>
      <c r="H1917" s="0" t="str">
        <f aca="false">IF($F1917=1,$G1917,"")</f>
        <v/>
      </c>
    </row>
    <row r="1918" customFormat="false" ht="15" hidden="false" customHeight="false" outlineLevel="0" collapsed="false">
      <c r="A1918" s="30" t="n">
        <v>299.375</v>
      </c>
      <c r="B1918" s="31" t="n">
        <v>15.1394</v>
      </c>
      <c r="C1918" s="32" t="n">
        <f aca="false">IF($A1918="","",IF(設定!$B$21="dB",10^($B1918/20),ABS($B1918)))</f>
        <v>5.71439161689607</v>
      </c>
      <c r="D1918" s="32" t="n">
        <f aca="false">IF($A1918="","",$A1918^2)</f>
        <v>89625.390625</v>
      </c>
      <c r="E1918" s="32" t="n">
        <f aca="false">IF($A1918="","",IF($C1918&lt;=0,"",1/$C1918^2))</f>
        <v>0.0306238648879508</v>
      </c>
      <c r="F1918" s="33" t="n">
        <f aca="false">IF(OR(ROW()-設定!$B$30&lt;2,ROW()+設定!$B$30&gt;13701,N($A1918)&lt;=0,N(INDEX($A$2:$A$13701,MIN(13700,MAX(1,ROW()-1+設定!$B$30))))&lt;=0,$A1918&lt;設定!$B$28,$A1918&gt;設定!$B$29),0,IF(AND($C1918&gt;=MAX(INDEX($C$1:$C$13701,MAX(1,ROW()-設定!$B$24)):INDEX($C$1:$C$13701,MAX(1,ROW()-1))),$C1918&gt;MAX(INDEX($C$1:$C$13701,MIN(13701,ROW()+1)):INDEX($C$1:$C$13701,MIN(13701,ROW()+設定!$B$24))),$C1918&gt;=設定!$B$32,$C1918&gt;=MAX(MIN(INDEX($C$1:$C$13701,MAX(1,ROW()-設定!$B$26)):INDEX($C$1:$C$13701,MAX(1,ROW()-1))),MIN(INDEX($C$1:$C$13701,MIN(13701,ROW()+1)):INDEX($C$1:$C$13701,MIN(13701,ROW()+設定!$B$26))))*10^(設定!$B$27/20)),1,0))</f>
        <v>0</v>
      </c>
      <c r="G1918" s="33" t="n">
        <f aca="false">$G1917+IF($F1918=1,1,0)</f>
        <v>0</v>
      </c>
      <c r="H1918" s="0" t="str">
        <f aca="false">IF($F1918=1,$G1918,"")</f>
        <v/>
      </c>
    </row>
    <row r="1919" customFormat="false" ht="15" hidden="false" customHeight="false" outlineLevel="0" collapsed="false">
      <c r="A1919" s="30" t="n">
        <v>299.53125</v>
      </c>
      <c r="B1919" s="31" t="n">
        <v>15.1016</v>
      </c>
      <c r="C1919" s="32" t="n">
        <f aca="false">IF($A1919="","",IF(設定!$B$21="dB",10^($B1919/20),ABS($B1919)))</f>
        <v>5.68957727077928</v>
      </c>
      <c r="D1919" s="32" t="n">
        <f aca="false">IF($A1919="","",$A1919^2)</f>
        <v>89718.9697265625</v>
      </c>
      <c r="E1919" s="32" t="n">
        <f aca="false">IF($A1919="","",IF($C1919&lt;=0,"",1/$C1919^2))</f>
        <v>0.0308915713529723</v>
      </c>
      <c r="F1919" s="33" t="n">
        <f aca="false">IF(OR(ROW()-設定!$B$30&lt;2,ROW()+設定!$B$30&gt;13701,N($A1919)&lt;=0,N(INDEX($A$2:$A$13701,MIN(13700,MAX(1,ROW()-1+設定!$B$30))))&lt;=0,$A1919&lt;設定!$B$28,$A1919&gt;設定!$B$29),0,IF(AND($C1919&gt;=MAX(INDEX($C$1:$C$13701,MAX(1,ROW()-設定!$B$24)):INDEX($C$1:$C$13701,MAX(1,ROW()-1))),$C1919&gt;MAX(INDEX($C$1:$C$13701,MIN(13701,ROW()+1)):INDEX($C$1:$C$13701,MIN(13701,ROW()+設定!$B$24))),$C1919&gt;=設定!$B$32,$C1919&gt;=MAX(MIN(INDEX($C$1:$C$13701,MAX(1,ROW()-設定!$B$26)):INDEX($C$1:$C$13701,MAX(1,ROW()-1))),MIN(INDEX($C$1:$C$13701,MIN(13701,ROW()+1)):INDEX($C$1:$C$13701,MIN(13701,ROW()+設定!$B$26))))*10^(設定!$B$27/20)),1,0))</f>
        <v>0</v>
      </c>
      <c r="G1919" s="33" t="n">
        <f aca="false">$G1918+IF($F1919=1,1,0)</f>
        <v>0</v>
      </c>
      <c r="H1919" s="0" t="str">
        <f aca="false">IF($F1919=1,$G1919,"")</f>
        <v/>
      </c>
    </row>
    <row r="1920" customFormat="false" ht="15" hidden="false" customHeight="false" outlineLevel="0" collapsed="false">
      <c r="A1920" s="30" t="n">
        <v>299.6875</v>
      </c>
      <c r="B1920" s="31" t="n">
        <v>15.1463</v>
      </c>
      <c r="C1920" s="32" t="n">
        <f aca="false">IF($A1920="","",IF(設定!$B$21="dB",10^($B1920/20),ABS($B1920)))</f>
        <v>5.71893288659974</v>
      </c>
      <c r="D1920" s="32" t="n">
        <f aca="false">IF($A1920="","",$A1920^2)</f>
        <v>89812.59765625</v>
      </c>
      <c r="E1920" s="32" t="n">
        <f aca="false">IF($A1920="","",IF($C1920&lt;=0,"",1/$C1920^2))</f>
        <v>0.0305752488205866</v>
      </c>
      <c r="F1920" s="33" t="n">
        <f aca="false">IF(OR(ROW()-設定!$B$30&lt;2,ROW()+設定!$B$30&gt;13701,N($A1920)&lt;=0,N(INDEX($A$2:$A$13701,MIN(13700,MAX(1,ROW()-1+設定!$B$30))))&lt;=0,$A1920&lt;設定!$B$28,$A1920&gt;設定!$B$29),0,IF(AND($C1920&gt;=MAX(INDEX($C$1:$C$13701,MAX(1,ROW()-設定!$B$24)):INDEX($C$1:$C$13701,MAX(1,ROW()-1))),$C1920&gt;MAX(INDEX($C$1:$C$13701,MIN(13701,ROW()+1)):INDEX($C$1:$C$13701,MIN(13701,ROW()+設定!$B$24))),$C1920&gt;=設定!$B$32,$C1920&gt;=MAX(MIN(INDEX($C$1:$C$13701,MAX(1,ROW()-設定!$B$26)):INDEX($C$1:$C$13701,MAX(1,ROW()-1))),MIN(INDEX($C$1:$C$13701,MIN(13701,ROW()+1)):INDEX($C$1:$C$13701,MIN(13701,ROW()+設定!$B$26))))*10^(設定!$B$27/20)),1,0))</f>
        <v>0</v>
      </c>
      <c r="G1920" s="33" t="n">
        <f aca="false">$G1919+IF($F1920=1,1,0)</f>
        <v>0</v>
      </c>
      <c r="H1920" s="0" t="str">
        <f aca="false">IF($F1920=1,$G1920,"")</f>
        <v/>
      </c>
    </row>
    <row r="1921" customFormat="false" ht="15" hidden="false" customHeight="false" outlineLevel="0" collapsed="false">
      <c r="A1921" s="30" t="n">
        <v>299.84375</v>
      </c>
      <c r="B1921" s="31" t="n">
        <v>15.1515</v>
      </c>
      <c r="C1921" s="32" t="n">
        <f aca="false">IF($A1921="","",IF(設定!$B$21="dB",10^($B1921/20),ABS($B1921)))</f>
        <v>5.72235767736008</v>
      </c>
      <c r="D1921" s="32" t="n">
        <f aca="false">IF($A1921="","",$A1921^2)</f>
        <v>89906.2744140625</v>
      </c>
      <c r="E1921" s="32" t="n">
        <f aca="false">IF($A1921="","",IF($C1921&lt;=0,"",1/$C1921^2))</f>
        <v>0.0305386616303711</v>
      </c>
      <c r="F1921" s="33" t="n">
        <f aca="false">IF(OR(ROW()-設定!$B$30&lt;2,ROW()+設定!$B$30&gt;13701,N($A1921)&lt;=0,N(INDEX($A$2:$A$13701,MIN(13700,MAX(1,ROW()-1+設定!$B$30))))&lt;=0,$A1921&lt;設定!$B$28,$A1921&gt;設定!$B$29),0,IF(AND($C1921&gt;=MAX(INDEX($C$1:$C$13701,MAX(1,ROW()-設定!$B$24)):INDEX($C$1:$C$13701,MAX(1,ROW()-1))),$C1921&gt;MAX(INDEX($C$1:$C$13701,MIN(13701,ROW()+1)):INDEX($C$1:$C$13701,MIN(13701,ROW()+設定!$B$24))),$C1921&gt;=設定!$B$32,$C1921&gt;=MAX(MIN(INDEX($C$1:$C$13701,MAX(1,ROW()-設定!$B$26)):INDEX($C$1:$C$13701,MAX(1,ROW()-1))),MIN(INDEX($C$1:$C$13701,MIN(13701,ROW()+1)):INDEX($C$1:$C$13701,MIN(13701,ROW()+設定!$B$26))))*10^(設定!$B$27/20)),1,0))</f>
        <v>0</v>
      </c>
      <c r="G1921" s="33" t="n">
        <f aca="false">$G1920+IF($F1921=1,1,0)</f>
        <v>0</v>
      </c>
      <c r="H1921" s="0" t="str">
        <f aca="false">IF($F1921=1,$G1921,"")</f>
        <v/>
      </c>
    </row>
    <row r="1922" customFormat="false" ht="15" hidden="false" customHeight="false" outlineLevel="0" collapsed="false">
      <c r="A1922" s="30" t="n">
        <v>300</v>
      </c>
      <c r="B1922" s="31" t="n">
        <v>15.2703</v>
      </c>
      <c r="C1922" s="32" t="n">
        <f aca="false">IF($A1922="","",IF(設定!$B$21="dB",10^($B1922/20),ABS($B1922)))</f>
        <v>5.80116208680705</v>
      </c>
      <c r="D1922" s="32" t="n">
        <f aca="false">IF($A1922="","",$A1922^2)</f>
        <v>90000</v>
      </c>
      <c r="E1922" s="32" t="n">
        <f aca="false">IF($A1922="","",IF($C1922&lt;=0,"",1/$C1922^2))</f>
        <v>0.0297146076341064</v>
      </c>
      <c r="F1922" s="33" t="n">
        <f aca="false">IF(OR(ROW()-設定!$B$30&lt;2,ROW()+設定!$B$30&gt;13701,N($A1922)&lt;=0,N(INDEX($A$2:$A$13701,MIN(13700,MAX(1,ROW()-1+設定!$B$30))))&lt;=0,$A1922&lt;設定!$B$28,$A1922&gt;設定!$B$29),0,IF(AND($C1922&gt;=MAX(INDEX($C$1:$C$13701,MAX(1,ROW()-設定!$B$24)):INDEX($C$1:$C$13701,MAX(1,ROW()-1))),$C1922&gt;MAX(INDEX($C$1:$C$13701,MIN(13701,ROW()+1)):INDEX($C$1:$C$13701,MIN(13701,ROW()+設定!$B$24))),$C1922&gt;=設定!$B$32,$C1922&gt;=MAX(MIN(INDEX($C$1:$C$13701,MAX(1,ROW()-設定!$B$26)):INDEX($C$1:$C$13701,MAX(1,ROW()-1))),MIN(INDEX($C$1:$C$13701,MIN(13701,ROW()+1)):INDEX($C$1:$C$13701,MIN(13701,ROW()+設定!$B$26))))*10^(設定!$B$27/20)),1,0))</f>
        <v>0</v>
      </c>
      <c r="G1922" s="33" t="n">
        <f aca="false">$G1921+IF($F1922=1,1,0)</f>
        <v>0</v>
      </c>
      <c r="H1922" s="0" t="str">
        <f aca="false">IF($F1922=1,$G1922,"")</f>
        <v/>
      </c>
    </row>
    <row r="1923" customFormat="false" ht="15" hidden="false" customHeight="false" outlineLevel="0" collapsed="false">
      <c r="A1923" s="30" t="n">
        <v>300.15625</v>
      </c>
      <c r="B1923" s="31" t="n">
        <v>15.1264</v>
      </c>
      <c r="C1923" s="32" t="n">
        <f aca="false">IF($A1923="","",IF(設定!$B$21="dB",10^($B1923/20),ABS($B1923)))</f>
        <v>5.70584539655208</v>
      </c>
      <c r="D1923" s="32" t="n">
        <f aca="false">IF($A1923="","",$A1923^2)</f>
        <v>90093.7744140625</v>
      </c>
      <c r="E1923" s="32" t="n">
        <f aca="false">IF($A1923="","",IF($C1923&lt;=0,"",1/$C1923^2))</f>
        <v>0.0307156704942595</v>
      </c>
      <c r="F1923" s="33" t="n">
        <f aca="false">IF(OR(ROW()-設定!$B$30&lt;2,ROW()+設定!$B$30&gt;13701,N($A1923)&lt;=0,N(INDEX($A$2:$A$13701,MIN(13700,MAX(1,ROW()-1+設定!$B$30))))&lt;=0,$A1923&lt;設定!$B$28,$A1923&gt;設定!$B$29),0,IF(AND($C1923&gt;=MAX(INDEX($C$1:$C$13701,MAX(1,ROW()-設定!$B$24)):INDEX($C$1:$C$13701,MAX(1,ROW()-1))),$C1923&gt;MAX(INDEX($C$1:$C$13701,MIN(13701,ROW()+1)):INDEX($C$1:$C$13701,MIN(13701,ROW()+設定!$B$24))),$C1923&gt;=設定!$B$32,$C1923&gt;=MAX(MIN(INDEX($C$1:$C$13701,MAX(1,ROW()-設定!$B$26)):INDEX($C$1:$C$13701,MAX(1,ROW()-1))),MIN(INDEX($C$1:$C$13701,MIN(13701,ROW()+1)):INDEX($C$1:$C$13701,MIN(13701,ROW()+設定!$B$26))))*10^(設定!$B$27/20)),1,0))</f>
        <v>0</v>
      </c>
      <c r="G1923" s="33" t="n">
        <f aca="false">$G1922+IF($F1923=1,1,0)</f>
        <v>0</v>
      </c>
      <c r="H1923" s="0" t="str">
        <f aca="false">IF($F1923=1,$G1923,"")</f>
        <v/>
      </c>
    </row>
    <row r="1924" customFormat="false" ht="15" hidden="false" customHeight="false" outlineLevel="0" collapsed="false">
      <c r="A1924" s="30" t="n">
        <v>300.3125</v>
      </c>
      <c r="B1924" s="31" t="n">
        <v>15.349</v>
      </c>
      <c r="C1924" s="32" t="n">
        <f aca="false">IF($A1924="","",IF(設定!$B$21="dB",10^($B1924/20),ABS($B1924)))</f>
        <v>5.85396336196928</v>
      </c>
      <c r="D1924" s="32" t="n">
        <f aca="false">IF($A1924="","",$A1924^2)</f>
        <v>90187.59765625</v>
      </c>
      <c r="E1924" s="32" t="n">
        <f aca="false">IF($A1924="","",IF($C1924&lt;=0,"",1/$C1924^2))</f>
        <v>0.0291809885374184</v>
      </c>
      <c r="F1924" s="33" t="n">
        <f aca="false">IF(OR(ROW()-設定!$B$30&lt;2,ROW()+設定!$B$30&gt;13701,N($A1924)&lt;=0,N(INDEX($A$2:$A$13701,MIN(13700,MAX(1,ROW()-1+設定!$B$30))))&lt;=0,$A1924&lt;設定!$B$28,$A1924&gt;設定!$B$29),0,IF(AND($C1924&gt;=MAX(INDEX($C$1:$C$13701,MAX(1,ROW()-設定!$B$24)):INDEX($C$1:$C$13701,MAX(1,ROW()-1))),$C1924&gt;MAX(INDEX($C$1:$C$13701,MIN(13701,ROW()+1)):INDEX($C$1:$C$13701,MIN(13701,ROW()+設定!$B$24))),$C1924&gt;=設定!$B$32,$C1924&gt;=MAX(MIN(INDEX($C$1:$C$13701,MAX(1,ROW()-設定!$B$26)):INDEX($C$1:$C$13701,MAX(1,ROW()-1))),MIN(INDEX($C$1:$C$13701,MIN(13701,ROW()+1)):INDEX($C$1:$C$13701,MIN(13701,ROW()+設定!$B$26))))*10^(設定!$B$27/20)),1,0))</f>
        <v>0</v>
      </c>
      <c r="G1924" s="33" t="n">
        <f aca="false">$G1923+IF($F1924=1,1,0)</f>
        <v>0</v>
      </c>
      <c r="H1924" s="0" t="str">
        <f aca="false">IF($F1924=1,$G1924,"")</f>
        <v/>
      </c>
    </row>
    <row r="1925" customFormat="false" ht="15" hidden="false" customHeight="false" outlineLevel="0" collapsed="false">
      <c r="A1925" s="30" t="n">
        <v>300.46875</v>
      </c>
      <c r="B1925" s="31" t="n">
        <v>15.0454</v>
      </c>
      <c r="C1925" s="32" t="n">
        <f aca="false">IF($A1925="","",IF(設定!$B$21="dB",10^($B1925/20),ABS($B1925)))</f>
        <v>5.65288304184671</v>
      </c>
      <c r="D1925" s="32" t="n">
        <f aca="false">IF($A1925="","",$A1925^2)</f>
        <v>90281.4697265625</v>
      </c>
      <c r="E1925" s="32" t="n">
        <f aca="false">IF($A1925="","",IF($C1925&lt;=0,"",1/$C1925^2))</f>
        <v>0.0312939223061387</v>
      </c>
      <c r="F1925" s="33" t="n">
        <f aca="false">IF(OR(ROW()-設定!$B$30&lt;2,ROW()+設定!$B$30&gt;13701,N($A1925)&lt;=0,N(INDEX($A$2:$A$13701,MIN(13700,MAX(1,ROW()-1+設定!$B$30))))&lt;=0,$A1925&lt;設定!$B$28,$A1925&gt;設定!$B$29),0,IF(AND($C1925&gt;=MAX(INDEX($C$1:$C$13701,MAX(1,ROW()-設定!$B$24)):INDEX($C$1:$C$13701,MAX(1,ROW()-1))),$C1925&gt;MAX(INDEX($C$1:$C$13701,MIN(13701,ROW()+1)):INDEX($C$1:$C$13701,MIN(13701,ROW()+設定!$B$24))),$C1925&gt;=設定!$B$32,$C1925&gt;=MAX(MIN(INDEX($C$1:$C$13701,MAX(1,ROW()-設定!$B$26)):INDEX($C$1:$C$13701,MAX(1,ROW()-1))),MIN(INDEX($C$1:$C$13701,MIN(13701,ROW()+1)):INDEX($C$1:$C$13701,MIN(13701,ROW()+設定!$B$26))))*10^(設定!$B$27/20)),1,0))</f>
        <v>0</v>
      </c>
      <c r="G1925" s="33" t="n">
        <f aca="false">$G1924+IF($F1925=1,1,0)</f>
        <v>0</v>
      </c>
      <c r="H1925" s="0" t="str">
        <f aca="false">IF($F1925=1,$G1925,"")</f>
        <v/>
      </c>
    </row>
    <row r="1926" customFormat="false" ht="15" hidden="false" customHeight="false" outlineLevel="0" collapsed="false">
      <c r="A1926" s="30" t="n">
        <v>300.625</v>
      </c>
      <c r="B1926" s="31" t="n">
        <v>15.2141</v>
      </c>
      <c r="C1926" s="32" t="n">
        <f aca="false">IF($A1926="","",IF(設定!$B$21="dB",10^($B1926/20),ABS($B1926)))</f>
        <v>5.76374820532563</v>
      </c>
      <c r="D1926" s="32" t="n">
        <f aca="false">IF($A1926="","",$A1926^2)</f>
        <v>90375.390625</v>
      </c>
      <c r="E1926" s="32" t="n">
        <f aca="false">IF($A1926="","",IF($C1926&lt;=0,"",1/$C1926^2))</f>
        <v>0.0301016290830299</v>
      </c>
      <c r="F1926" s="33" t="n">
        <f aca="false">IF(OR(ROW()-設定!$B$30&lt;2,ROW()+設定!$B$30&gt;13701,N($A1926)&lt;=0,N(INDEX($A$2:$A$13701,MIN(13700,MAX(1,ROW()-1+設定!$B$30))))&lt;=0,$A1926&lt;設定!$B$28,$A1926&gt;設定!$B$29),0,IF(AND($C1926&gt;=MAX(INDEX($C$1:$C$13701,MAX(1,ROW()-設定!$B$24)):INDEX($C$1:$C$13701,MAX(1,ROW()-1))),$C1926&gt;MAX(INDEX($C$1:$C$13701,MIN(13701,ROW()+1)):INDEX($C$1:$C$13701,MIN(13701,ROW()+設定!$B$24))),$C1926&gt;=設定!$B$32,$C1926&gt;=MAX(MIN(INDEX($C$1:$C$13701,MAX(1,ROW()-設定!$B$26)):INDEX($C$1:$C$13701,MAX(1,ROW()-1))),MIN(INDEX($C$1:$C$13701,MIN(13701,ROW()+1)):INDEX($C$1:$C$13701,MIN(13701,ROW()+設定!$B$26))))*10^(設定!$B$27/20)),1,0))</f>
        <v>0</v>
      </c>
      <c r="G1926" s="33" t="n">
        <f aca="false">$G1925+IF($F1926=1,1,0)</f>
        <v>0</v>
      </c>
      <c r="H1926" s="0" t="str">
        <f aca="false">IF($F1926=1,$G1926,"")</f>
        <v/>
      </c>
    </row>
    <row r="1927" customFormat="false" ht="15" hidden="false" customHeight="false" outlineLevel="0" collapsed="false">
      <c r="A1927" s="30" t="n">
        <v>300.78125</v>
      </c>
      <c r="B1927" s="31" t="n">
        <v>15.0416</v>
      </c>
      <c r="C1927" s="32" t="n">
        <f aca="false">IF($A1927="","",IF(設定!$B$21="dB",10^($B1927/20),ABS($B1927)))</f>
        <v>5.65041049634188</v>
      </c>
      <c r="D1927" s="32" t="n">
        <f aca="false">IF($A1927="","",$A1927^2)</f>
        <v>90469.3603515625</v>
      </c>
      <c r="E1927" s="32" t="n">
        <f aca="false">IF($A1927="","",IF($C1927&lt;=0,"",1/$C1927^2))</f>
        <v>0.0313213159180756</v>
      </c>
      <c r="F1927" s="33" t="n">
        <f aca="false">IF(OR(ROW()-設定!$B$30&lt;2,ROW()+設定!$B$30&gt;13701,N($A1927)&lt;=0,N(INDEX($A$2:$A$13701,MIN(13700,MAX(1,ROW()-1+設定!$B$30))))&lt;=0,$A1927&lt;設定!$B$28,$A1927&gt;設定!$B$29),0,IF(AND($C1927&gt;=MAX(INDEX($C$1:$C$13701,MAX(1,ROW()-設定!$B$24)):INDEX($C$1:$C$13701,MAX(1,ROW()-1))),$C1927&gt;MAX(INDEX($C$1:$C$13701,MIN(13701,ROW()+1)):INDEX($C$1:$C$13701,MIN(13701,ROW()+設定!$B$24))),$C1927&gt;=設定!$B$32,$C1927&gt;=MAX(MIN(INDEX($C$1:$C$13701,MAX(1,ROW()-設定!$B$26)):INDEX($C$1:$C$13701,MAX(1,ROW()-1))),MIN(INDEX($C$1:$C$13701,MIN(13701,ROW()+1)):INDEX($C$1:$C$13701,MIN(13701,ROW()+設定!$B$26))))*10^(設定!$B$27/20)),1,0))</f>
        <v>0</v>
      </c>
      <c r="G1927" s="33" t="n">
        <f aca="false">$G1926+IF($F1927=1,1,0)</f>
        <v>0</v>
      </c>
      <c r="H1927" s="0" t="str">
        <f aca="false">IF($F1927=1,$G1927,"")</f>
        <v/>
      </c>
    </row>
    <row r="1928" customFormat="false" ht="15" hidden="false" customHeight="false" outlineLevel="0" collapsed="false">
      <c r="A1928" s="30" t="n">
        <v>300.9375</v>
      </c>
      <c r="B1928" s="31" t="n">
        <v>15.3385</v>
      </c>
      <c r="C1928" s="32" t="n">
        <f aca="false">IF($A1928="","",IF(設定!$B$21="dB",10^($B1928/20),ABS($B1928)))</f>
        <v>5.84689103194357</v>
      </c>
      <c r="D1928" s="32" t="n">
        <f aca="false">IF($A1928="","",$A1928^2)</f>
        <v>90563.37890625</v>
      </c>
      <c r="E1928" s="32" t="n">
        <f aca="false">IF($A1928="","",IF($C1928&lt;=0,"",1/$C1928^2))</f>
        <v>0.0292516251872968</v>
      </c>
      <c r="F1928" s="33" t="n">
        <f aca="false">IF(OR(ROW()-設定!$B$30&lt;2,ROW()+設定!$B$30&gt;13701,N($A1928)&lt;=0,N(INDEX($A$2:$A$13701,MIN(13700,MAX(1,ROW()-1+設定!$B$30))))&lt;=0,$A1928&lt;設定!$B$28,$A1928&gt;設定!$B$29),0,IF(AND($C1928&gt;=MAX(INDEX($C$1:$C$13701,MAX(1,ROW()-設定!$B$24)):INDEX($C$1:$C$13701,MAX(1,ROW()-1))),$C1928&gt;MAX(INDEX($C$1:$C$13701,MIN(13701,ROW()+1)):INDEX($C$1:$C$13701,MIN(13701,ROW()+設定!$B$24))),$C1928&gt;=設定!$B$32,$C1928&gt;=MAX(MIN(INDEX($C$1:$C$13701,MAX(1,ROW()-設定!$B$26)):INDEX($C$1:$C$13701,MAX(1,ROW()-1))),MIN(INDEX($C$1:$C$13701,MIN(13701,ROW()+1)):INDEX($C$1:$C$13701,MIN(13701,ROW()+設定!$B$26))))*10^(設定!$B$27/20)),1,0))</f>
        <v>0</v>
      </c>
      <c r="G1928" s="33" t="n">
        <f aca="false">$G1927+IF($F1928=1,1,0)</f>
        <v>0</v>
      </c>
      <c r="H1928" s="0" t="str">
        <f aca="false">IF($F1928=1,$G1928,"")</f>
        <v/>
      </c>
    </row>
    <row r="1929" customFormat="false" ht="15" hidden="false" customHeight="false" outlineLevel="0" collapsed="false">
      <c r="A1929" s="30" t="n">
        <v>301.09375</v>
      </c>
      <c r="B1929" s="31" t="n">
        <v>15.1213</v>
      </c>
      <c r="C1929" s="32" t="n">
        <f aca="false">IF($A1929="","",IF(設定!$B$21="dB",10^($B1929/20),ABS($B1929)))</f>
        <v>5.70249614031058</v>
      </c>
      <c r="D1929" s="32" t="n">
        <f aca="false">IF($A1929="","",$A1929^2)</f>
        <v>90657.4462890625</v>
      </c>
      <c r="E1929" s="32" t="n">
        <f aca="false">IF($A1929="","",IF($C1929&lt;=0,"",1/$C1929^2))</f>
        <v>0.0307517616583216</v>
      </c>
      <c r="F1929" s="33" t="n">
        <f aca="false">IF(OR(ROW()-設定!$B$30&lt;2,ROW()+設定!$B$30&gt;13701,N($A1929)&lt;=0,N(INDEX($A$2:$A$13701,MIN(13700,MAX(1,ROW()-1+設定!$B$30))))&lt;=0,$A1929&lt;設定!$B$28,$A1929&gt;設定!$B$29),0,IF(AND($C1929&gt;=MAX(INDEX($C$1:$C$13701,MAX(1,ROW()-設定!$B$24)):INDEX($C$1:$C$13701,MAX(1,ROW()-1))),$C1929&gt;MAX(INDEX($C$1:$C$13701,MIN(13701,ROW()+1)):INDEX($C$1:$C$13701,MIN(13701,ROW()+設定!$B$24))),$C1929&gt;=設定!$B$32,$C1929&gt;=MAX(MIN(INDEX($C$1:$C$13701,MAX(1,ROW()-設定!$B$26)):INDEX($C$1:$C$13701,MAX(1,ROW()-1))),MIN(INDEX($C$1:$C$13701,MIN(13701,ROW()+1)):INDEX($C$1:$C$13701,MIN(13701,ROW()+設定!$B$26))))*10^(設定!$B$27/20)),1,0))</f>
        <v>0</v>
      </c>
      <c r="G1929" s="33" t="n">
        <f aca="false">$G1928+IF($F1929=1,1,0)</f>
        <v>0</v>
      </c>
      <c r="H1929" s="0" t="str">
        <f aca="false">IF($F1929=1,$G1929,"")</f>
        <v/>
      </c>
    </row>
    <row r="1930" customFormat="false" ht="15" hidden="false" customHeight="false" outlineLevel="0" collapsed="false">
      <c r="A1930" s="30" t="n">
        <v>301.25</v>
      </c>
      <c r="B1930" s="31" t="n">
        <v>15.1542</v>
      </c>
      <c r="C1930" s="32" t="n">
        <f aca="false">IF($A1930="","",IF(設定!$B$21="dB",10^($B1930/20),ABS($B1930)))</f>
        <v>5.72413674294656</v>
      </c>
      <c r="D1930" s="32" t="n">
        <f aca="false">IF($A1930="","",$A1930^2)</f>
        <v>90751.5625</v>
      </c>
      <c r="E1930" s="32" t="n">
        <f aca="false">IF($A1930="","",IF($C1930&lt;=0,"",1/$C1930^2))</f>
        <v>0.0305196817067743</v>
      </c>
      <c r="F1930" s="33" t="n">
        <f aca="false">IF(OR(ROW()-設定!$B$30&lt;2,ROW()+設定!$B$30&gt;13701,N($A1930)&lt;=0,N(INDEX($A$2:$A$13701,MIN(13700,MAX(1,ROW()-1+設定!$B$30))))&lt;=0,$A1930&lt;設定!$B$28,$A1930&gt;設定!$B$29),0,IF(AND($C1930&gt;=MAX(INDEX($C$1:$C$13701,MAX(1,ROW()-設定!$B$24)):INDEX($C$1:$C$13701,MAX(1,ROW()-1))),$C1930&gt;MAX(INDEX($C$1:$C$13701,MIN(13701,ROW()+1)):INDEX($C$1:$C$13701,MIN(13701,ROW()+設定!$B$24))),$C1930&gt;=設定!$B$32,$C1930&gt;=MAX(MIN(INDEX($C$1:$C$13701,MAX(1,ROW()-設定!$B$26)):INDEX($C$1:$C$13701,MAX(1,ROW()-1))),MIN(INDEX($C$1:$C$13701,MIN(13701,ROW()+1)):INDEX($C$1:$C$13701,MIN(13701,ROW()+設定!$B$26))))*10^(設定!$B$27/20)),1,0))</f>
        <v>0</v>
      </c>
      <c r="G1930" s="33" t="n">
        <f aca="false">$G1929+IF($F1930=1,1,0)</f>
        <v>0</v>
      </c>
      <c r="H1930" s="0" t="str">
        <f aca="false">IF($F1930=1,$G1930,"")</f>
        <v/>
      </c>
    </row>
    <row r="1931" customFormat="false" ht="15" hidden="false" customHeight="false" outlineLevel="0" collapsed="false">
      <c r="A1931" s="30" t="n">
        <v>301.40625</v>
      </c>
      <c r="B1931" s="31" t="n">
        <v>15.2607</v>
      </c>
      <c r="C1931" s="32" t="n">
        <f aca="false">IF($A1931="","",IF(設定!$B$21="dB",10^($B1931/20),ABS($B1931)))</f>
        <v>5.79475394744335</v>
      </c>
      <c r="D1931" s="32" t="n">
        <f aca="false">IF($A1931="","",$A1931^2)</f>
        <v>90845.7275390625</v>
      </c>
      <c r="E1931" s="32" t="n">
        <f aca="false">IF($A1931="","",IF($C1931&lt;=0,"",1/$C1931^2))</f>
        <v>0.0297803638798992</v>
      </c>
      <c r="F1931" s="33" t="n">
        <f aca="false">IF(OR(ROW()-設定!$B$30&lt;2,ROW()+設定!$B$30&gt;13701,N($A1931)&lt;=0,N(INDEX($A$2:$A$13701,MIN(13700,MAX(1,ROW()-1+設定!$B$30))))&lt;=0,$A1931&lt;設定!$B$28,$A1931&gt;設定!$B$29),0,IF(AND($C1931&gt;=MAX(INDEX($C$1:$C$13701,MAX(1,ROW()-設定!$B$24)):INDEX($C$1:$C$13701,MAX(1,ROW()-1))),$C1931&gt;MAX(INDEX($C$1:$C$13701,MIN(13701,ROW()+1)):INDEX($C$1:$C$13701,MIN(13701,ROW()+設定!$B$24))),$C1931&gt;=設定!$B$32,$C1931&gt;=MAX(MIN(INDEX($C$1:$C$13701,MAX(1,ROW()-設定!$B$26)):INDEX($C$1:$C$13701,MAX(1,ROW()-1))),MIN(INDEX($C$1:$C$13701,MIN(13701,ROW()+1)):INDEX($C$1:$C$13701,MIN(13701,ROW()+設定!$B$26))))*10^(設定!$B$27/20)),1,0))</f>
        <v>0</v>
      </c>
      <c r="G1931" s="33" t="n">
        <f aca="false">$G1930+IF($F1931=1,1,0)</f>
        <v>0</v>
      </c>
      <c r="H1931" s="0" t="str">
        <f aca="false">IF($F1931=1,$G1931,"")</f>
        <v/>
      </c>
    </row>
    <row r="1932" customFormat="false" ht="15" hidden="false" customHeight="false" outlineLevel="0" collapsed="false">
      <c r="A1932" s="30" t="n">
        <v>301.5625</v>
      </c>
      <c r="B1932" s="31" t="n">
        <v>15.2993</v>
      </c>
      <c r="C1932" s="32" t="n">
        <f aca="false">IF($A1932="","",IF(設定!$B$21="dB",10^($B1932/20),ABS($B1932)))</f>
        <v>5.82056307684436</v>
      </c>
      <c r="D1932" s="32" t="n">
        <f aca="false">IF($A1932="","",$A1932^2)</f>
        <v>90939.94140625</v>
      </c>
      <c r="E1932" s="32" t="n">
        <f aca="false">IF($A1932="","",IF($C1932&lt;=0,"",1/$C1932^2))</f>
        <v>0.0295168494372964</v>
      </c>
      <c r="F1932" s="33" t="n">
        <f aca="false">IF(OR(ROW()-設定!$B$30&lt;2,ROW()+設定!$B$30&gt;13701,N($A1932)&lt;=0,N(INDEX($A$2:$A$13701,MIN(13700,MAX(1,ROW()-1+設定!$B$30))))&lt;=0,$A1932&lt;設定!$B$28,$A1932&gt;設定!$B$29),0,IF(AND($C1932&gt;=MAX(INDEX($C$1:$C$13701,MAX(1,ROW()-設定!$B$24)):INDEX($C$1:$C$13701,MAX(1,ROW()-1))),$C1932&gt;MAX(INDEX($C$1:$C$13701,MIN(13701,ROW()+1)):INDEX($C$1:$C$13701,MIN(13701,ROW()+設定!$B$24))),$C1932&gt;=設定!$B$32,$C1932&gt;=MAX(MIN(INDEX($C$1:$C$13701,MAX(1,ROW()-設定!$B$26)):INDEX($C$1:$C$13701,MAX(1,ROW()-1))),MIN(INDEX($C$1:$C$13701,MIN(13701,ROW()+1)):INDEX($C$1:$C$13701,MIN(13701,ROW()+設定!$B$26))))*10^(設定!$B$27/20)),1,0))</f>
        <v>0</v>
      </c>
      <c r="G1932" s="33" t="n">
        <f aca="false">$G1931+IF($F1932=1,1,0)</f>
        <v>0</v>
      </c>
      <c r="H1932" s="0" t="str">
        <f aca="false">IF($F1932=1,$G1932,"")</f>
        <v/>
      </c>
    </row>
    <row r="1933" customFormat="false" ht="15" hidden="false" customHeight="false" outlineLevel="0" collapsed="false">
      <c r="A1933" s="30" t="n">
        <v>301.71875</v>
      </c>
      <c r="B1933" s="31" t="n">
        <v>15.0579</v>
      </c>
      <c r="C1933" s="32" t="n">
        <f aca="false">IF($A1933="","",IF(設定!$B$21="dB",10^($B1933/20),ABS($B1933)))</f>
        <v>5.66102405100902</v>
      </c>
      <c r="D1933" s="32" t="n">
        <f aca="false">IF($A1933="","",$A1933^2)</f>
        <v>91034.2041015625</v>
      </c>
      <c r="E1933" s="32" t="n">
        <f aca="false">IF($A1933="","",IF($C1933&lt;=0,"",1/$C1933^2))</f>
        <v>0.0312039806559152</v>
      </c>
      <c r="F1933" s="33" t="n">
        <f aca="false">IF(OR(ROW()-設定!$B$30&lt;2,ROW()+設定!$B$30&gt;13701,N($A1933)&lt;=0,N(INDEX($A$2:$A$13701,MIN(13700,MAX(1,ROW()-1+設定!$B$30))))&lt;=0,$A1933&lt;設定!$B$28,$A1933&gt;設定!$B$29),0,IF(AND($C1933&gt;=MAX(INDEX($C$1:$C$13701,MAX(1,ROW()-設定!$B$24)):INDEX($C$1:$C$13701,MAX(1,ROW()-1))),$C1933&gt;MAX(INDEX($C$1:$C$13701,MIN(13701,ROW()+1)):INDEX($C$1:$C$13701,MIN(13701,ROW()+設定!$B$24))),$C1933&gt;=設定!$B$32,$C1933&gt;=MAX(MIN(INDEX($C$1:$C$13701,MAX(1,ROW()-設定!$B$26)):INDEX($C$1:$C$13701,MAX(1,ROW()-1))),MIN(INDEX($C$1:$C$13701,MIN(13701,ROW()+1)):INDEX($C$1:$C$13701,MIN(13701,ROW()+設定!$B$26))))*10^(設定!$B$27/20)),1,0))</f>
        <v>0</v>
      </c>
      <c r="G1933" s="33" t="n">
        <f aca="false">$G1932+IF($F1933=1,1,0)</f>
        <v>0</v>
      </c>
      <c r="H1933" s="0" t="str">
        <f aca="false">IF($F1933=1,$G1933,"")</f>
        <v/>
      </c>
    </row>
    <row r="1934" customFormat="false" ht="15" hidden="false" customHeight="false" outlineLevel="0" collapsed="false">
      <c r="A1934" s="30" t="n">
        <v>301.875</v>
      </c>
      <c r="B1934" s="31" t="n">
        <v>15.1424</v>
      </c>
      <c r="C1934" s="32" t="n">
        <f aca="false">IF($A1934="","",IF(設定!$B$21="dB",10^($B1934/20),ABS($B1934)))</f>
        <v>5.71636563872083</v>
      </c>
      <c r="D1934" s="32" t="n">
        <f aca="false">IF($A1934="","",$A1934^2)</f>
        <v>91128.515625</v>
      </c>
      <c r="E1934" s="32" t="n">
        <f aca="false">IF($A1934="","",IF($C1934&lt;=0,"",1/$C1934^2))</f>
        <v>0.030602717976242</v>
      </c>
      <c r="F1934" s="33" t="n">
        <f aca="false">IF(OR(ROW()-設定!$B$30&lt;2,ROW()+設定!$B$30&gt;13701,N($A1934)&lt;=0,N(INDEX($A$2:$A$13701,MIN(13700,MAX(1,ROW()-1+設定!$B$30))))&lt;=0,$A1934&lt;設定!$B$28,$A1934&gt;設定!$B$29),0,IF(AND($C1934&gt;=MAX(INDEX($C$1:$C$13701,MAX(1,ROW()-設定!$B$24)):INDEX($C$1:$C$13701,MAX(1,ROW()-1))),$C1934&gt;MAX(INDEX($C$1:$C$13701,MIN(13701,ROW()+1)):INDEX($C$1:$C$13701,MIN(13701,ROW()+設定!$B$24))),$C1934&gt;=設定!$B$32,$C1934&gt;=MAX(MIN(INDEX($C$1:$C$13701,MAX(1,ROW()-設定!$B$26)):INDEX($C$1:$C$13701,MAX(1,ROW()-1))),MIN(INDEX($C$1:$C$13701,MIN(13701,ROW()+1)):INDEX($C$1:$C$13701,MIN(13701,ROW()+設定!$B$26))))*10^(設定!$B$27/20)),1,0))</f>
        <v>0</v>
      </c>
      <c r="G1934" s="33" t="n">
        <f aca="false">$G1933+IF($F1934=1,1,0)</f>
        <v>0</v>
      </c>
      <c r="H1934" s="0" t="str">
        <f aca="false">IF($F1934=1,$G1934,"")</f>
        <v/>
      </c>
    </row>
    <row r="1935" customFormat="false" ht="15" hidden="false" customHeight="false" outlineLevel="0" collapsed="false">
      <c r="A1935" s="30" t="n">
        <v>302.03125</v>
      </c>
      <c r="B1935" s="31" t="n">
        <v>15.037</v>
      </c>
      <c r="C1935" s="32" t="n">
        <f aca="false">IF($A1935="","",IF(設定!$B$21="dB",10^($B1935/20),ABS($B1935)))</f>
        <v>5.64741886186352</v>
      </c>
      <c r="D1935" s="32" t="n">
        <f aca="false">IF($A1935="","",$A1935^2)</f>
        <v>91222.8759765625</v>
      </c>
      <c r="E1935" s="32" t="n">
        <f aca="false">IF($A1935="","",IF($C1935&lt;=0,"",1/$C1935^2))</f>
        <v>0.0313545086914429</v>
      </c>
      <c r="F1935" s="33" t="n">
        <f aca="false">IF(OR(ROW()-設定!$B$30&lt;2,ROW()+設定!$B$30&gt;13701,N($A1935)&lt;=0,N(INDEX($A$2:$A$13701,MIN(13700,MAX(1,ROW()-1+設定!$B$30))))&lt;=0,$A1935&lt;設定!$B$28,$A1935&gt;設定!$B$29),0,IF(AND($C1935&gt;=MAX(INDEX($C$1:$C$13701,MAX(1,ROW()-設定!$B$24)):INDEX($C$1:$C$13701,MAX(1,ROW()-1))),$C1935&gt;MAX(INDEX($C$1:$C$13701,MIN(13701,ROW()+1)):INDEX($C$1:$C$13701,MIN(13701,ROW()+設定!$B$24))),$C1935&gt;=設定!$B$32,$C1935&gt;=MAX(MIN(INDEX($C$1:$C$13701,MAX(1,ROW()-設定!$B$26)):INDEX($C$1:$C$13701,MAX(1,ROW()-1))),MIN(INDEX($C$1:$C$13701,MIN(13701,ROW()+1)):INDEX($C$1:$C$13701,MIN(13701,ROW()+設定!$B$26))))*10^(設定!$B$27/20)),1,0))</f>
        <v>0</v>
      </c>
      <c r="G1935" s="33" t="n">
        <f aca="false">$G1934+IF($F1935=1,1,0)</f>
        <v>0</v>
      </c>
      <c r="H1935" s="0" t="str">
        <f aca="false">IF($F1935=1,$G1935,"")</f>
        <v/>
      </c>
    </row>
    <row r="1936" customFormat="false" ht="15" hidden="false" customHeight="false" outlineLevel="0" collapsed="false">
      <c r="A1936" s="30" t="n">
        <v>302.1875</v>
      </c>
      <c r="B1936" s="31" t="n">
        <v>15.2024</v>
      </c>
      <c r="C1936" s="32" t="n">
        <f aca="false">IF($A1936="","",IF(設定!$B$21="dB",10^($B1936/20),ABS($B1936)))</f>
        <v>5.75598959236428</v>
      </c>
      <c r="D1936" s="32" t="n">
        <f aca="false">IF($A1936="","",$A1936^2)</f>
        <v>91317.28515625</v>
      </c>
      <c r="E1936" s="32" t="n">
        <f aca="false">IF($A1936="","",IF($C1936&lt;=0,"",1/$C1936^2))</f>
        <v>0.0301828329445249</v>
      </c>
      <c r="F1936" s="33" t="n">
        <f aca="false">IF(OR(ROW()-設定!$B$30&lt;2,ROW()+設定!$B$30&gt;13701,N($A1936)&lt;=0,N(INDEX($A$2:$A$13701,MIN(13700,MAX(1,ROW()-1+設定!$B$30))))&lt;=0,$A1936&lt;設定!$B$28,$A1936&gt;設定!$B$29),0,IF(AND($C1936&gt;=MAX(INDEX($C$1:$C$13701,MAX(1,ROW()-設定!$B$24)):INDEX($C$1:$C$13701,MAX(1,ROW()-1))),$C1936&gt;MAX(INDEX($C$1:$C$13701,MIN(13701,ROW()+1)):INDEX($C$1:$C$13701,MIN(13701,ROW()+設定!$B$24))),$C1936&gt;=設定!$B$32,$C1936&gt;=MAX(MIN(INDEX($C$1:$C$13701,MAX(1,ROW()-設定!$B$26)):INDEX($C$1:$C$13701,MAX(1,ROW()-1))),MIN(INDEX($C$1:$C$13701,MIN(13701,ROW()+1)):INDEX($C$1:$C$13701,MIN(13701,ROW()+設定!$B$26))))*10^(設定!$B$27/20)),1,0))</f>
        <v>0</v>
      </c>
      <c r="G1936" s="33" t="n">
        <f aca="false">$G1935+IF($F1936=1,1,0)</f>
        <v>0</v>
      </c>
      <c r="H1936" s="0" t="str">
        <f aca="false">IF($F1936=1,$G1936,"")</f>
        <v/>
      </c>
    </row>
    <row r="1937" customFormat="false" ht="15" hidden="false" customHeight="false" outlineLevel="0" collapsed="false">
      <c r="A1937" s="30" t="n">
        <v>302.34375</v>
      </c>
      <c r="B1937" s="31" t="n">
        <v>15.1821</v>
      </c>
      <c r="C1937" s="32" t="n">
        <f aca="false">IF($A1937="","",IF(設定!$B$21="dB",10^($B1937/20),ABS($B1937)))</f>
        <v>5.74255283949007</v>
      </c>
      <c r="D1937" s="32" t="n">
        <f aca="false">IF($A1937="","",$A1937^2)</f>
        <v>91411.7431640625</v>
      </c>
      <c r="E1937" s="32" t="n">
        <f aca="false">IF($A1937="","",IF($C1937&lt;=0,"",1/$C1937^2))</f>
        <v>0.0303242452237074</v>
      </c>
      <c r="F1937" s="33" t="n">
        <f aca="false">IF(OR(ROW()-設定!$B$30&lt;2,ROW()+設定!$B$30&gt;13701,N($A1937)&lt;=0,N(INDEX($A$2:$A$13701,MIN(13700,MAX(1,ROW()-1+設定!$B$30))))&lt;=0,$A1937&lt;設定!$B$28,$A1937&gt;設定!$B$29),0,IF(AND($C1937&gt;=MAX(INDEX($C$1:$C$13701,MAX(1,ROW()-設定!$B$24)):INDEX($C$1:$C$13701,MAX(1,ROW()-1))),$C1937&gt;MAX(INDEX($C$1:$C$13701,MIN(13701,ROW()+1)):INDEX($C$1:$C$13701,MIN(13701,ROW()+設定!$B$24))),$C1937&gt;=設定!$B$32,$C1937&gt;=MAX(MIN(INDEX($C$1:$C$13701,MAX(1,ROW()-設定!$B$26)):INDEX($C$1:$C$13701,MAX(1,ROW()-1))),MIN(INDEX($C$1:$C$13701,MIN(13701,ROW()+1)):INDEX($C$1:$C$13701,MIN(13701,ROW()+設定!$B$26))))*10^(設定!$B$27/20)),1,0))</f>
        <v>0</v>
      </c>
      <c r="G1937" s="33" t="n">
        <f aca="false">$G1936+IF($F1937=1,1,0)</f>
        <v>0</v>
      </c>
      <c r="H1937" s="0" t="str">
        <f aca="false">IF($F1937=1,$G1937,"")</f>
        <v/>
      </c>
    </row>
    <row r="1938" customFormat="false" ht="15" hidden="false" customHeight="false" outlineLevel="0" collapsed="false">
      <c r="A1938" s="30" t="n">
        <v>302.5</v>
      </c>
      <c r="B1938" s="31" t="n">
        <v>15.1607</v>
      </c>
      <c r="C1938" s="32" t="n">
        <f aca="false">IF($A1938="","",IF(設定!$B$21="dB",10^($B1938/20),ABS($B1938)))</f>
        <v>5.72842194752064</v>
      </c>
      <c r="D1938" s="32" t="n">
        <f aca="false">IF($A1938="","",$A1938^2)</f>
        <v>91506.25</v>
      </c>
      <c r="E1938" s="32" t="n">
        <f aca="false">IF($A1938="","",IF($C1938&lt;=0,"",1/$C1938^2))</f>
        <v>0.0304740376658718</v>
      </c>
      <c r="F1938" s="33" t="n">
        <f aca="false">IF(OR(ROW()-設定!$B$30&lt;2,ROW()+設定!$B$30&gt;13701,N($A1938)&lt;=0,N(INDEX($A$2:$A$13701,MIN(13700,MAX(1,ROW()-1+設定!$B$30))))&lt;=0,$A1938&lt;設定!$B$28,$A1938&gt;設定!$B$29),0,IF(AND($C1938&gt;=MAX(INDEX($C$1:$C$13701,MAX(1,ROW()-設定!$B$24)):INDEX($C$1:$C$13701,MAX(1,ROW()-1))),$C1938&gt;MAX(INDEX($C$1:$C$13701,MIN(13701,ROW()+1)):INDEX($C$1:$C$13701,MIN(13701,ROW()+設定!$B$24))),$C1938&gt;=設定!$B$32,$C1938&gt;=MAX(MIN(INDEX($C$1:$C$13701,MAX(1,ROW()-設定!$B$26)):INDEX($C$1:$C$13701,MAX(1,ROW()-1))),MIN(INDEX($C$1:$C$13701,MIN(13701,ROW()+1)):INDEX($C$1:$C$13701,MIN(13701,ROW()+設定!$B$26))))*10^(設定!$B$27/20)),1,0))</f>
        <v>0</v>
      </c>
      <c r="G1938" s="33" t="n">
        <f aca="false">$G1937+IF($F1938=1,1,0)</f>
        <v>0</v>
      </c>
      <c r="H1938" s="0" t="str">
        <f aca="false">IF($F1938=1,$G1938,"")</f>
        <v/>
      </c>
    </row>
    <row r="1939" customFormat="false" ht="15" hidden="false" customHeight="false" outlineLevel="0" collapsed="false">
      <c r="A1939" s="30" t="n">
        <v>302.65625</v>
      </c>
      <c r="B1939" s="31" t="n">
        <v>15.1304</v>
      </c>
      <c r="C1939" s="32" t="n">
        <f aca="false">IF($A1939="","",IF(設定!$B$21="dB",10^($B1939/20),ABS($B1939)))</f>
        <v>5.70847364059179</v>
      </c>
      <c r="D1939" s="32" t="n">
        <f aca="false">IF($A1939="","",$A1939^2)</f>
        <v>91600.8056640625</v>
      </c>
      <c r="E1939" s="32" t="n">
        <f aca="false">IF($A1939="","",IF($C1939&lt;=0,"",1/$C1939^2))</f>
        <v>0.0306873933403685</v>
      </c>
      <c r="F1939" s="33" t="n">
        <f aca="false">IF(OR(ROW()-設定!$B$30&lt;2,ROW()+設定!$B$30&gt;13701,N($A1939)&lt;=0,N(INDEX($A$2:$A$13701,MIN(13700,MAX(1,ROW()-1+設定!$B$30))))&lt;=0,$A1939&lt;設定!$B$28,$A1939&gt;設定!$B$29),0,IF(AND($C1939&gt;=MAX(INDEX($C$1:$C$13701,MAX(1,ROW()-設定!$B$24)):INDEX($C$1:$C$13701,MAX(1,ROW()-1))),$C1939&gt;MAX(INDEX($C$1:$C$13701,MIN(13701,ROW()+1)):INDEX($C$1:$C$13701,MIN(13701,ROW()+設定!$B$24))),$C1939&gt;=設定!$B$32,$C1939&gt;=MAX(MIN(INDEX($C$1:$C$13701,MAX(1,ROW()-設定!$B$26)):INDEX($C$1:$C$13701,MAX(1,ROW()-1))),MIN(INDEX($C$1:$C$13701,MIN(13701,ROW()+1)):INDEX($C$1:$C$13701,MIN(13701,ROW()+設定!$B$26))))*10^(設定!$B$27/20)),1,0))</f>
        <v>0</v>
      </c>
      <c r="G1939" s="33" t="n">
        <f aca="false">$G1938+IF($F1939=1,1,0)</f>
        <v>0</v>
      </c>
      <c r="H1939" s="0" t="str">
        <f aca="false">IF($F1939=1,$G1939,"")</f>
        <v/>
      </c>
    </row>
    <row r="1940" customFormat="false" ht="15" hidden="false" customHeight="false" outlineLevel="0" collapsed="false">
      <c r="A1940" s="30" t="n">
        <v>302.8125</v>
      </c>
      <c r="B1940" s="31" t="n">
        <v>15.1663</v>
      </c>
      <c r="C1940" s="32" t="n">
        <f aca="false">IF($A1940="","",IF(設定!$B$21="dB",10^($B1940/20),ABS($B1940)))</f>
        <v>5.73211638845488</v>
      </c>
      <c r="D1940" s="32" t="n">
        <f aca="false">IF($A1940="","",$A1940^2)</f>
        <v>91695.41015625</v>
      </c>
      <c r="E1940" s="32" t="n">
        <f aca="false">IF($A1940="","",IF($C1940&lt;=0,"",1/$C1940^2))</f>
        <v>0.0304347683128828</v>
      </c>
      <c r="F1940" s="33" t="n">
        <f aca="false">IF(OR(ROW()-設定!$B$30&lt;2,ROW()+設定!$B$30&gt;13701,N($A1940)&lt;=0,N(INDEX($A$2:$A$13701,MIN(13700,MAX(1,ROW()-1+設定!$B$30))))&lt;=0,$A1940&lt;設定!$B$28,$A1940&gt;設定!$B$29),0,IF(AND($C1940&gt;=MAX(INDEX($C$1:$C$13701,MAX(1,ROW()-設定!$B$24)):INDEX($C$1:$C$13701,MAX(1,ROW()-1))),$C1940&gt;MAX(INDEX($C$1:$C$13701,MIN(13701,ROW()+1)):INDEX($C$1:$C$13701,MIN(13701,ROW()+設定!$B$24))),$C1940&gt;=設定!$B$32,$C1940&gt;=MAX(MIN(INDEX($C$1:$C$13701,MAX(1,ROW()-設定!$B$26)):INDEX($C$1:$C$13701,MAX(1,ROW()-1))),MIN(INDEX($C$1:$C$13701,MIN(13701,ROW()+1)):INDEX($C$1:$C$13701,MIN(13701,ROW()+設定!$B$26))))*10^(設定!$B$27/20)),1,0))</f>
        <v>0</v>
      </c>
      <c r="G1940" s="33" t="n">
        <f aca="false">$G1939+IF($F1940=1,1,0)</f>
        <v>0</v>
      </c>
      <c r="H1940" s="0" t="str">
        <f aca="false">IF($F1940=1,$G1940,"")</f>
        <v/>
      </c>
    </row>
    <row r="1941" customFormat="false" ht="15" hidden="false" customHeight="false" outlineLevel="0" collapsed="false">
      <c r="A1941" s="30" t="n">
        <v>302.96875</v>
      </c>
      <c r="B1941" s="31" t="n">
        <v>15.1336</v>
      </c>
      <c r="C1941" s="32" t="n">
        <f aca="false">IF($A1941="","",IF(設定!$B$21="dB",10^($B1941/20),ABS($B1941)))</f>
        <v>5.71057710745028</v>
      </c>
      <c r="D1941" s="32" t="n">
        <f aca="false">IF($A1941="","",$A1941^2)</f>
        <v>91790.0634765625</v>
      </c>
      <c r="E1941" s="32" t="n">
        <f aca="false">IF($A1941="","",IF($C1941&lt;=0,"",1/$C1941^2))</f>
        <v>0.0306647903616127</v>
      </c>
      <c r="F1941" s="33" t="n">
        <f aca="false">IF(OR(ROW()-設定!$B$30&lt;2,ROW()+設定!$B$30&gt;13701,N($A1941)&lt;=0,N(INDEX($A$2:$A$13701,MIN(13700,MAX(1,ROW()-1+設定!$B$30))))&lt;=0,$A1941&lt;設定!$B$28,$A1941&gt;設定!$B$29),0,IF(AND($C1941&gt;=MAX(INDEX($C$1:$C$13701,MAX(1,ROW()-設定!$B$24)):INDEX($C$1:$C$13701,MAX(1,ROW()-1))),$C1941&gt;MAX(INDEX($C$1:$C$13701,MIN(13701,ROW()+1)):INDEX($C$1:$C$13701,MIN(13701,ROW()+設定!$B$24))),$C1941&gt;=設定!$B$32,$C1941&gt;=MAX(MIN(INDEX($C$1:$C$13701,MAX(1,ROW()-設定!$B$26)):INDEX($C$1:$C$13701,MAX(1,ROW()-1))),MIN(INDEX($C$1:$C$13701,MIN(13701,ROW()+1)):INDEX($C$1:$C$13701,MIN(13701,ROW()+設定!$B$26))))*10^(設定!$B$27/20)),1,0))</f>
        <v>0</v>
      </c>
      <c r="G1941" s="33" t="n">
        <f aca="false">$G1940+IF($F1941=1,1,0)</f>
        <v>0</v>
      </c>
      <c r="H1941" s="0" t="str">
        <f aca="false">IF($F1941=1,$G1941,"")</f>
        <v/>
      </c>
    </row>
    <row r="1942" customFormat="false" ht="15" hidden="false" customHeight="false" outlineLevel="0" collapsed="false">
      <c r="A1942" s="30" t="n">
        <v>303.125</v>
      </c>
      <c r="B1942" s="31" t="n">
        <v>15.2709</v>
      </c>
      <c r="C1942" s="32" t="n">
        <f aca="false">IF($A1942="","",IF(設定!$B$21="dB",10^($B1942/20),ABS($B1942)))</f>
        <v>5.80156283072838</v>
      </c>
      <c r="D1942" s="32" t="n">
        <f aca="false">IF($A1942="","",$A1942^2)</f>
        <v>91884.765625</v>
      </c>
      <c r="E1942" s="32" t="n">
        <f aca="false">IF($A1942="","",IF($C1942&lt;=0,"",1/$C1942^2))</f>
        <v>0.0297105026929173</v>
      </c>
      <c r="F1942" s="33" t="n">
        <f aca="false">IF(OR(ROW()-設定!$B$30&lt;2,ROW()+設定!$B$30&gt;13701,N($A1942)&lt;=0,N(INDEX($A$2:$A$13701,MIN(13700,MAX(1,ROW()-1+設定!$B$30))))&lt;=0,$A1942&lt;設定!$B$28,$A1942&gt;設定!$B$29),0,IF(AND($C1942&gt;=MAX(INDEX($C$1:$C$13701,MAX(1,ROW()-設定!$B$24)):INDEX($C$1:$C$13701,MAX(1,ROW()-1))),$C1942&gt;MAX(INDEX($C$1:$C$13701,MIN(13701,ROW()+1)):INDEX($C$1:$C$13701,MIN(13701,ROW()+設定!$B$24))),$C1942&gt;=設定!$B$32,$C1942&gt;=MAX(MIN(INDEX($C$1:$C$13701,MAX(1,ROW()-設定!$B$26)):INDEX($C$1:$C$13701,MAX(1,ROW()-1))),MIN(INDEX($C$1:$C$13701,MIN(13701,ROW()+1)):INDEX($C$1:$C$13701,MIN(13701,ROW()+設定!$B$26))))*10^(設定!$B$27/20)),1,0))</f>
        <v>0</v>
      </c>
      <c r="G1942" s="33" t="n">
        <f aca="false">$G1941+IF($F1942=1,1,0)</f>
        <v>0</v>
      </c>
      <c r="H1942" s="0" t="str">
        <f aca="false">IF($F1942=1,$G1942,"")</f>
        <v/>
      </c>
    </row>
    <row r="1943" customFormat="false" ht="15" hidden="false" customHeight="false" outlineLevel="0" collapsed="false">
      <c r="A1943" s="30" t="n">
        <v>303.28125</v>
      </c>
      <c r="B1943" s="31" t="n">
        <v>15.3773</v>
      </c>
      <c r="C1943" s="32" t="n">
        <f aca="false">IF($A1943="","",IF(設定!$B$21="dB",10^($B1943/20),ABS($B1943)))</f>
        <v>5.87306760440097</v>
      </c>
      <c r="D1943" s="32" t="n">
        <f aca="false">IF($A1943="","",$A1943^2)</f>
        <v>91979.5166015625</v>
      </c>
      <c r="E1943" s="32" t="n">
        <f aca="false">IF($A1943="","",IF($C1943&lt;=0,"",1/$C1943^2))</f>
        <v>0.0289914542038282</v>
      </c>
      <c r="F1943" s="33" t="n">
        <f aca="false">IF(OR(ROW()-設定!$B$30&lt;2,ROW()+設定!$B$30&gt;13701,N($A1943)&lt;=0,N(INDEX($A$2:$A$13701,MIN(13700,MAX(1,ROW()-1+設定!$B$30))))&lt;=0,$A1943&lt;設定!$B$28,$A1943&gt;設定!$B$29),0,IF(AND($C1943&gt;=MAX(INDEX($C$1:$C$13701,MAX(1,ROW()-設定!$B$24)):INDEX($C$1:$C$13701,MAX(1,ROW()-1))),$C1943&gt;MAX(INDEX($C$1:$C$13701,MIN(13701,ROW()+1)):INDEX($C$1:$C$13701,MIN(13701,ROW()+設定!$B$24))),$C1943&gt;=設定!$B$32,$C1943&gt;=MAX(MIN(INDEX($C$1:$C$13701,MAX(1,ROW()-設定!$B$26)):INDEX($C$1:$C$13701,MAX(1,ROW()-1))),MIN(INDEX($C$1:$C$13701,MIN(13701,ROW()+1)):INDEX($C$1:$C$13701,MIN(13701,ROW()+設定!$B$26))))*10^(設定!$B$27/20)),1,0))</f>
        <v>0</v>
      </c>
      <c r="G1943" s="33" t="n">
        <f aca="false">$G1942+IF($F1943=1,1,0)</f>
        <v>0</v>
      </c>
      <c r="H1943" s="0" t="str">
        <f aca="false">IF($F1943=1,$G1943,"")</f>
        <v/>
      </c>
    </row>
    <row r="1944" customFormat="false" ht="15" hidden="false" customHeight="false" outlineLevel="0" collapsed="false">
      <c r="A1944" s="30" t="n">
        <v>303.4375</v>
      </c>
      <c r="B1944" s="31" t="n">
        <v>15.022</v>
      </c>
      <c r="C1944" s="32" t="n">
        <f aca="false">IF($A1944="","",IF(設定!$B$21="dB",10^($B1944/20),ABS($B1944)))</f>
        <v>5.63767453135264</v>
      </c>
      <c r="D1944" s="32" t="n">
        <f aca="false">IF($A1944="","",$A1944^2)</f>
        <v>92074.31640625</v>
      </c>
      <c r="E1944" s="32" t="n">
        <f aca="false">IF($A1944="","",IF($C1944&lt;=0,"",1/$C1944^2))</f>
        <v>0.0314629905616199</v>
      </c>
      <c r="F1944" s="33" t="n">
        <f aca="false">IF(OR(ROW()-設定!$B$30&lt;2,ROW()+設定!$B$30&gt;13701,N($A1944)&lt;=0,N(INDEX($A$2:$A$13701,MIN(13700,MAX(1,ROW()-1+設定!$B$30))))&lt;=0,$A1944&lt;設定!$B$28,$A1944&gt;設定!$B$29),0,IF(AND($C1944&gt;=MAX(INDEX($C$1:$C$13701,MAX(1,ROW()-設定!$B$24)):INDEX($C$1:$C$13701,MAX(1,ROW()-1))),$C1944&gt;MAX(INDEX($C$1:$C$13701,MIN(13701,ROW()+1)):INDEX($C$1:$C$13701,MIN(13701,ROW()+設定!$B$24))),$C1944&gt;=設定!$B$32,$C1944&gt;=MAX(MIN(INDEX($C$1:$C$13701,MAX(1,ROW()-設定!$B$26)):INDEX($C$1:$C$13701,MAX(1,ROW()-1))),MIN(INDEX($C$1:$C$13701,MIN(13701,ROW()+1)):INDEX($C$1:$C$13701,MIN(13701,ROW()+設定!$B$26))))*10^(設定!$B$27/20)),1,0))</f>
        <v>0</v>
      </c>
      <c r="G1944" s="33" t="n">
        <f aca="false">$G1943+IF($F1944=1,1,0)</f>
        <v>0</v>
      </c>
      <c r="H1944" s="0" t="str">
        <f aca="false">IF($F1944=1,$G1944,"")</f>
        <v/>
      </c>
    </row>
    <row r="1945" customFormat="false" ht="15" hidden="false" customHeight="false" outlineLevel="0" collapsed="false">
      <c r="A1945" s="30" t="n">
        <v>303.59375</v>
      </c>
      <c r="B1945" s="31" t="n">
        <v>15.218</v>
      </c>
      <c r="C1945" s="32" t="n">
        <f aca="false">IF($A1945="","",IF(設定!$B$21="dB",10^($B1945/20),ABS($B1945)))</f>
        <v>5.76633673294788</v>
      </c>
      <c r="D1945" s="32" t="n">
        <f aca="false">IF($A1945="","",$A1945^2)</f>
        <v>92169.1650390625</v>
      </c>
      <c r="E1945" s="32" t="n">
        <f aca="false">IF($A1945="","",IF($C1945&lt;=0,"",1/$C1945^2))</f>
        <v>0.0300746097073194</v>
      </c>
      <c r="F1945" s="33" t="n">
        <f aca="false">IF(OR(ROW()-設定!$B$30&lt;2,ROW()+設定!$B$30&gt;13701,N($A1945)&lt;=0,N(INDEX($A$2:$A$13701,MIN(13700,MAX(1,ROW()-1+設定!$B$30))))&lt;=0,$A1945&lt;設定!$B$28,$A1945&gt;設定!$B$29),0,IF(AND($C1945&gt;=MAX(INDEX($C$1:$C$13701,MAX(1,ROW()-設定!$B$24)):INDEX($C$1:$C$13701,MAX(1,ROW()-1))),$C1945&gt;MAX(INDEX($C$1:$C$13701,MIN(13701,ROW()+1)):INDEX($C$1:$C$13701,MIN(13701,ROW()+設定!$B$24))),$C1945&gt;=設定!$B$32,$C1945&gt;=MAX(MIN(INDEX($C$1:$C$13701,MAX(1,ROW()-設定!$B$26)):INDEX($C$1:$C$13701,MAX(1,ROW()-1))),MIN(INDEX($C$1:$C$13701,MIN(13701,ROW()+1)):INDEX($C$1:$C$13701,MIN(13701,ROW()+設定!$B$26))))*10^(設定!$B$27/20)),1,0))</f>
        <v>0</v>
      </c>
      <c r="G1945" s="33" t="n">
        <f aca="false">$G1944+IF($F1945=1,1,0)</f>
        <v>0</v>
      </c>
      <c r="H1945" s="0" t="str">
        <f aca="false">IF($F1945=1,$G1945,"")</f>
        <v/>
      </c>
    </row>
    <row r="1946" customFormat="false" ht="15" hidden="false" customHeight="false" outlineLevel="0" collapsed="false">
      <c r="A1946" s="30" t="n">
        <v>303.75</v>
      </c>
      <c r="B1946" s="31" t="n">
        <v>15.1911</v>
      </c>
      <c r="C1946" s="32" t="n">
        <f aca="false">IF($A1946="","",IF(設定!$B$21="dB",10^($B1946/20),ABS($B1946)))</f>
        <v>5.74850614570989</v>
      </c>
      <c r="D1946" s="32" t="n">
        <f aca="false">IF($A1946="","",$A1946^2)</f>
        <v>92264.0625</v>
      </c>
      <c r="E1946" s="32" t="n">
        <f aca="false">IF($A1946="","",IF($C1946&lt;=0,"",1/$C1946^2))</f>
        <v>0.0302614685535474</v>
      </c>
      <c r="F1946" s="33" t="n">
        <f aca="false">IF(OR(ROW()-設定!$B$30&lt;2,ROW()+設定!$B$30&gt;13701,N($A1946)&lt;=0,N(INDEX($A$2:$A$13701,MIN(13700,MAX(1,ROW()-1+設定!$B$30))))&lt;=0,$A1946&lt;設定!$B$28,$A1946&gt;設定!$B$29),0,IF(AND($C1946&gt;=MAX(INDEX($C$1:$C$13701,MAX(1,ROW()-設定!$B$24)):INDEX($C$1:$C$13701,MAX(1,ROW()-1))),$C1946&gt;MAX(INDEX($C$1:$C$13701,MIN(13701,ROW()+1)):INDEX($C$1:$C$13701,MIN(13701,ROW()+設定!$B$24))),$C1946&gt;=設定!$B$32,$C1946&gt;=MAX(MIN(INDEX($C$1:$C$13701,MAX(1,ROW()-設定!$B$26)):INDEX($C$1:$C$13701,MAX(1,ROW()-1))),MIN(INDEX($C$1:$C$13701,MIN(13701,ROW()+1)):INDEX($C$1:$C$13701,MIN(13701,ROW()+設定!$B$26))))*10^(設定!$B$27/20)),1,0))</f>
        <v>0</v>
      </c>
      <c r="G1946" s="33" t="n">
        <f aca="false">$G1945+IF($F1946=1,1,0)</f>
        <v>0</v>
      </c>
      <c r="H1946" s="0" t="str">
        <f aca="false">IF($F1946=1,$G1946,"")</f>
        <v/>
      </c>
    </row>
    <row r="1947" customFormat="false" ht="15" hidden="false" customHeight="false" outlineLevel="0" collapsed="false">
      <c r="A1947" s="30" t="n">
        <v>303.90625</v>
      </c>
      <c r="B1947" s="31" t="n">
        <v>15.2908</v>
      </c>
      <c r="C1947" s="32" t="n">
        <f aca="false">IF($A1947="","",IF(設定!$B$21="dB",10^($B1947/20),ABS($B1947)))</f>
        <v>5.81486986772836</v>
      </c>
      <c r="D1947" s="32" t="n">
        <f aca="false">IF($A1947="","",$A1947^2)</f>
        <v>92359.0087890625</v>
      </c>
      <c r="E1947" s="32" t="n">
        <f aca="false">IF($A1947="","",IF($C1947&lt;=0,"",1/$C1947^2))</f>
        <v>0.0295746763070149</v>
      </c>
      <c r="F1947" s="33" t="n">
        <f aca="false">IF(OR(ROW()-設定!$B$30&lt;2,ROW()+設定!$B$30&gt;13701,N($A1947)&lt;=0,N(INDEX($A$2:$A$13701,MIN(13700,MAX(1,ROW()-1+設定!$B$30))))&lt;=0,$A1947&lt;設定!$B$28,$A1947&gt;設定!$B$29),0,IF(AND($C1947&gt;=MAX(INDEX($C$1:$C$13701,MAX(1,ROW()-設定!$B$24)):INDEX($C$1:$C$13701,MAX(1,ROW()-1))),$C1947&gt;MAX(INDEX($C$1:$C$13701,MIN(13701,ROW()+1)):INDEX($C$1:$C$13701,MIN(13701,ROW()+設定!$B$24))),$C1947&gt;=設定!$B$32,$C1947&gt;=MAX(MIN(INDEX($C$1:$C$13701,MAX(1,ROW()-設定!$B$26)):INDEX($C$1:$C$13701,MAX(1,ROW()-1))),MIN(INDEX($C$1:$C$13701,MIN(13701,ROW()+1)):INDEX($C$1:$C$13701,MIN(13701,ROW()+設定!$B$26))))*10^(設定!$B$27/20)),1,0))</f>
        <v>0</v>
      </c>
      <c r="G1947" s="33" t="n">
        <f aca="false">$G1946+IF($F1947=1,1,0)</f>
        <v>0</v>
      </c>
      <c r="H1947" s="0" t="str">
        <f aca="false">IF($F1947=1,$G1947,"")</f>
        <v/>
      </c>
    </row>
    <row r="1948" customFormat="false" ht="15" hidden="false" customHeight="false" outlineLevel="0" collapsed="false">
      <c r="A1948" s="30" t="n">
        <v>304.0625</v>
      </c>
      <c r="B1948" s="31" t="n">
        <v>15.1447</v>
      </c>
      <c r="C1948" s="32" t="n">
        <f aca="false">IF($A1948="","",IF(設定!$B$21="dB",10^($B1948/20),ABS($B1948)))</f>
        <v>5.71787951725262</v>
      </c>
      <c r="D1948" s="32" t="n">
        <f aca="false">IF($A1948="","",$A1948^2)</f>
        <v>92454.00390625</v>
      </c>
      <c r="E1948" s="32" t="n">
        <f aca="false">IF($A1948="","",IF($C1948&lt;=0,"",1/$C1948^2))</f>
        <v>0.0305865152337529</v>
      </c>
      <c r="F1948" s="33" t="n">
        <f aca="false">IF(OR(ROW()-設定!$B$30&lt;2,ROW()+設定!$B$30&gt;13701,N($A1948)&lt;=0,N(INDEX($A$2:$A$13701,MIN(13700,MAX(1,ROW()-1+設定!$B$30))))&lt;=0,$A1948&lt;設定!$B$28,$A1948&gt;設定!$B$29),0,IF(AND($C1948&gt;=MAX(INDEX($C$1:$C$13701,MAX(1,ROW()-設定!$B$24)):INDEX($C$1:$C$13701,MAX(1,ROW()-1))),$C1948&gt;MAX(INDEX($C$1:$C$13701,MIN(13701,ROW()+1)):INDEX($C$1:$C$13701,MIN(13701,ROW()+設定!$B$24))),$C1948&gt;=設定!$B$32,$C1948&gt;=MAX(MIN(INDEX($C$1:$C$13701,MAX(1,ROW()-設定!$B$26)):INDEX($C$1:$C$13701,MAX(1,ROW()-1))),MIN(INDEX($C$1:$C$13701,MIN(13701,ROW()+1)):INDEX($C$1:$C$13701,MIN(13701,ROW()+設定!$B$26))))*10^(設定!$B$27/20)),1,0))</f>
        <v>0</v>
      </c>
      <c r="G1948" s="33" t="n">
        <f aca="false">$G1947+IF($F1948=1,1,0)</f>
        <v>0</v>
      </c>
      <c r="H1948" s="0" t="str">
        <f aca="false">IF($F1948=1,$G1948,"")</f>
        <v/>
      </c>
    </row>
    <row r="1949" customFormat="false" ht="15" hidden="false" customHeight="false" outlineLevel="0" collapsed="false">
      <c r="A1949" s="30" t="n">
        <v>304.21875</v>
      </c>
      <c r="B1949" s="31" t="n">
        <v>15.2338</v>
      </c>
      <c r="C1949" s="32" t="n">
        <f aca="false">IF($A1949="","",IF(設定!$B$21="dB",10^($B1949/20),ABS($B1949)))</f>
        <v>5.77683548888504</v>
      </c>
      <c r="D1949" s="32" t="n">
        <f aca="false">IF($A1949="","",$A1949^2)</f>
        <v>92549.0478515625</v>
      </c>
      <c r="E1949" s="32" t="n">
        <f aca="false">IF($A1949="","",IF($C1949&lt;=0,"",1/$C1949^2))</f>
        <v>0.029965394524985</v>
      </c>
      <c r="F1949" s="33" t="n">
        <f aca="false">IF(OR(ROW()-設定!$B$30&lt;2,ROW()+設定!$B$30&gt;13701,N($A1949)&lt;=0,N(INDEX($A$2:$A$13701,MIN(13700,MAX(1,ROW()-1+設定!$B$30))))&lt;=0,$A1949&lt;設定!$B$28,$A1949&gt;設定!$B$29),0,IF(AND($C1949&gt;=MAX(INDEX($C$1:$C$13701,MAX(1,ROW()-設定!$B$24)):INDEX($C$1:$C$13701,MAX(1,ROW()-1))),$C1949&gt;MAX(INDEX($C$1:$C$13701,MIN(13701,ROW()+1)):INDEX($C$1:$C$13701,MIN(13701,ROW()+設定!$B$24))),$C1949&gt;=設定!$B$32,$C1949&gt;=MAX(MIN(INDEX($C$1:$C$13701,MAX(1,ROW()-設定!$B$26)):INDEX($C$1:$C$13701,MAX(1,ROW()-1))),MIN(INDEX($C$1:$C$13701,MIN(13701,ROW()+1)):INDEX($C$1:$C$13701,MIN(13701,ROW()+設定!$B$26))))*10^(設定!$B$27/20)),1,0))</f>
        <v>0</v>
      </c>
      <c r="G1949" s="33" t="n">
        <f aca="false">$G1948+IF($F1949=1,1,0)</f>
        <v>0</v>
      </c>
      <c r="H1949" s="0" t="str">
        <f aca="false">IF($F1949=1,$G1949,"")</f>
        <v/>
      </c>
    </row>
    <row r="1950" customFormat="false" ht="15" hidden="false" customHeight="false" outlineLevel="0" collapsed="false">
      <c r="A1950" s="30" t="n">
        <v>304.375</v>
      </c>
      <c r="B1950" s="31" t="n">
        <v>15.1449</v>
      </c>
      <c r="C1950" s="32" t="n">
        <f aca="false">IF($A1950="","",IF(設定!$B$21="dB",10^($B1950/20),ABS($B1950)))</f>
        <v>5.71801117780981</v>
      </c>
      <c r="D1950" s="32" t="n">
        <f aca="false">IF($A1950="","",$A1950^2)</f>
        <v>92644.140625</v>
      </c>
      <c r="E1950" s="32" t="n">
        <f aca="false">IF($A1950="","",IF($C1950&lt;=0,"",1/$C1950^2))</f>
        <v>0.0305851067051053</v>
      </c>
      <c r="F1950" s="33" t="n">
        <f aca="false">IF(OR(ROW()-設定!$B$30&lt;2,ROW()+設定!$B$30&gt;13701,N($A1950)&lt;=0,N(INDEX($A$2:$A$13701,MIN(13700,MAX(1,ROW()-1+設定!$B$30))))&lt;=0,$A1950&lt;設定!$B$28,$A1950&gt;設定!$B$29),0,IF(AND($C1950&gt;=MAX(INDEX($C$1:$C$13701,MAX(1,ROW()-設定!$B$24)):INDEX($C$1:$C$13701,MAX(1,ROW()-1))),$C1950&gt;MAX(INDEX($C$1:$C$13701,MIN(13701,ROW()+1)):INDEX($C$1:$C$13701,MIN(13701,ROW()+設定!$B$24))),$C1950&gt;=設定!$B$32,$C1950&gt;=MAX(MIN(INDEX($C$1:$C$13701,MAX(1,ROW()-設定!$B$26)):INDEX($C$1:$C$13701,MAX(1,ROW()-1))),MIN(INDEX($C$1:$C$13701,MIN(13701,ROW()+1)):INDEX($C$1:$C$13701,MIN(13701,ROW()+設定!$B$26))))*10^(設定!$B$27/20)),1,0))</f>
        <v>0</v>
      </c>
      <c r="G1950" s="33" t="n">
        <f aca="false">$G1949+IF($F1950=1,1,0)</f>
        <v>0</v>
      </c>
      <c r="H1950" s="0" t="str">
        <f aca="false">IF($F1950=1,$G1950,"")</f>
        <v/>
      </c>
    </row>
    <row r="1951" customFormat="false" ht="15" hidden="false" customHeight="false" outlineLevel="0" collapsed="false">
      <c r="A1951" s="30" t="n">
        <v>304.53125</v>
      </c>
      <c r="B1951" s="31" t="n">
        <v>15.3313</v>
      </c>
      <c r="C1951" s="32" t="n">
        <f aca="false">IF($A1951="","",IF(設定!$B$21="dB",10^($B1951/20),ABS($B1951)))</f>
        <v>5.84204637307706</v>
      </c>
      <c r="D1951" s="32" t="n">
        <f aca="false">IF($A1951="","",$A1951^2)</f>
        <v>92739.2822265625</v>
      </c>
      <c r="E1951" s="32" t="n">
        <f aca="false">IF($A1951="","",IF($C1951&lt;=0,"",1/$C1951^2))</f>
        <v>0.0293001605450185</v>
      </c>
      <c r="F1951" s="33" t="n">
        <f aca="false">IF(OR(ROW()-設定!$B$30&lt;2,ROW()+設定!$B$30&gt;13701,N($A1951)&lt;=0,N(INDEX($A$2:$A$13701,MIN(13700,MAX(1,ROW()-1+設定!$B$30))))&lt;=0,$A1951&lt;設定!$B$28,$A1951&gt;設定!$B$29),0,IF(AND($C1951&gt;=MAX(INDEX($C$1:$C$13701,MAX(1,ROW()-設定!$B$24)):INDEX($C$1:$C$13701,MAX(1,ROW()-1))),$C1951&gt;MAX(INDEX($C$1:$C$13701,MIN(13701,ROW()+1)):INDEX($C$1:$C$13701,MIN(13701,ROW()+設定!$B$24))),$C1951&gt;=設定!$B$32,$C1951&gt;=MAX(MIN(INDEX($C$1:$C$13701,MAX(1,ROW()-設定!$B$26)):INDEX($C$1:$C$13701,MAX(1,ROW()-1))),MIN(INDEX($C$1:$C$13701,MIN(13701,ROW()+1)):INDEX($C$1:$C$13701,MIN(13701,ROW()+設定!$B$26))))*10^(設定!$B$27/20)),1,0))</f>
        <v>0</v>
      </c>
      <c r="G1951" s="33" t="n">
        <f aca="false">$G1950+IF($F1951=1,1,0)</f>
        <v>0</v>
      </c>
      <c r="H1951" s="0" t="str">
        <f aca="false">IF($F1951=1,$G1951,"")</f>
        <v/>
      </c>
    </row>
    <row r="1952" customFormat="false" ht="15" hidden="false" customHeight="false" outlineLevel="0" collapsed="false">
      <c r="A1952" s="30" t="n">
        <v>304.6875</v>
      </c>
      <c r="B1952" s="31" t="n">
        <v>15.2738</v>
      </c>
      <c r="C1952" s="32" t="n">
        <f aca="false">IF($A1952="","",IF(設定!$B$21="dB",10^($B1952/20),ABS($B1952)))</f>
        <v>5.80350014997453</v>
      </c>
      <c r="D1952" s="32" t="n">
        <f aca="false">IF($A1952="","",$A1952^2)</f>
        <v>92834.47265625</v>
      </c>
      <c r="E1952" s="32" t="n">
        <f aca="false">IF($A1952="","",IF($C1952&lt;=0,"",1/$C1952^2))</f>
        <v>0.02969067013667</v>
      </c>
      <c r="F1952" s="33" t="n">
        <f aca="false">IF(OR(ROW()-設定!$B$30&lt;2,ROW()+設定!$B$30&gt;13701,N($A1952)&lt;=0,N(INDEX($A$2:$A$13701,MIN(13700,MAX(1,ROW()-1+設定!$B$30))))&lt;=0,$A1952&lt;設定!$B$28,$A1952&gt;設定!$B$29),0,IF(AND($C1952&gt;=MAX(INDEX($C$1:$C$13701,MAX(1,ROW()-設定!$B$24)):INDEX($C$1:$C$13701,MAX(1,ROW()-1))),$C1952&gt;MAX(INDEX($C$1:$C$13701,MIN(13701,ROW()+1)):INDEX($C$1:$C$13701,MIN(13701,ROW()+設定!$B$24))),$C1952&gt;=設定!$B$32,$C1952&gt;=MAX(MIN(INDEX($C$1:$C$13701,MAX(1,ROW()-設定!$B$26)):INDEX($C$1:$C$13701,MAX(1,ROW()-1))),MIN(INDEX($C$1:$C$13701,MIN(13701,ROW()+1)):INDEX($C$1:$C$13701,MIN(13701,ROW()+設定!$B$26))))*10^(設定!$B$27/20)),1,0))</f>
        <v>0</v>
      </c>
      <c r="G1952" s="33" t="n">
        <f aca="false">$G1951+IF($F1952=1,1,0)</f>
        <v>0</v>
      </c>
      <c r="H1952" s="0" t="str">
        <f aca="false">IF($F1952=1,$G1952,"")</f>
        <v/>
      </c>
    </row>
    <row r="1953" customFormat="false" ht="15" hidden="false" customHeight="false" outlineLevel="0" collapsed="false">
      <c r="A1953" s="30" t="n">
        <v>304.84375</v>
      </c>
      <c r="B1953" s="31" t="n">
        <v>15.2516</v>
      </c>
      <c r="C1953" s="32" t="n">
        <f aca="false">IF($A1953="","",IF(設定!$B$21="dB",10^($B1953/20),ABS($B1953)))</f>
        <v>5.78868610067184</v>
      </c>
      <c r="D1953" s="32" t="n">
        <f aca="false">IF($A1953="","",$A1953^2)</f>
        <v>92929.7119140625</v>
      </c>
      <c r="E1953" s="32" t="n">
        <f aca="false">IF($A1953="","",IF($C1953&lt;=0,"",1/$C1953^2))</f>
        <v>0.0298428296589154</v>
      </c>
      <c r="F1953" s="33" t="n">
        <f aca="false">IF(OR(ROW()-設定!$B$30&lt;2,ROW()+設定!$B$30&gt;13701,N($A1953)&lt;=0,N(INDEX($A$2:$A$13701,MIN(13700,MAX(1,ROW()-1+設定!$B$30))))&lt;=0,$A1953&lt;設定!$B$28,$A1953&gt;設定!$B$29),0,IF(AND($C1953&gt;=MAX(INDEX($C$1:$C$13701,MAX(1,ROW()-設定!$B$24)):INDEX($C$1:$C$13701,MAX(1,ROW()-1))),$C1953&gt;MAX(INDEX($C$1:$C$13701,MIN(13701,ROW()+1)):INDEX($C$1:$C$13701,MIN(13701,ROW()+設定!$B$24))),$C1953&gt;=設定!$B$32,$C1953&gt;=MAX(MIN(INDEX($C$1:$C$13701,MAX(1,ROW()-設定!$B$26)):INDEX($C$1:$C$13701,MAX(1,ROW()-1))),MIN(INDEX($C$1:$C$13701,MIN(13701,ROW()+1)):INDEX($C$1:$C$13701,MIN(13701,ROW()+設定!$B$26))))*10^(設定!$B$27/20)),1,0))</f>
        <v>0</v>
      </c>
      <c r="G1953" s="33" t="n">
        <f aca="false">$G1952+IF($F1953=1,1,0)</f>
        <v>0</v>
      </c>
      <c r="H1953" s="0" t="str">
        <f aca="false">IF($F1953=1,$G1953,"")</f>
        <v/>
      </c>
    </row>
    <row r="1954" customFormat="false" ht="15" hidden="false" customHeight="false" outlineLevel="0" collapsed="false">
      <c r="A1954" s="30" t="n">
        <v>305</v>
      </c>
      <c r="B1954" s="31" t="n">
        <v>15.3117</v>
      </c>
      <c r="C1954" s="32" t="n">
        <f aca="false">IF($A1954="","",IF(設定!$B$21="dB",10^($B1954/20),ABS($B1954)))</f>
        <v>5.82887846286572</v>
      </c>
      <c r="D1954" s="32" t="n">
        <f aca="false">IF($A1954="","",$A1954^2)</f>
        <v>93025</v>
      </c>
      <c r="E1954" s="32" t="n">
        <f aca="false">IF($A1954="","",IF($C1954&lt;=0,"",1/$C1954^2))</f>
        <v>0.0294326929651717</v>
      </c>
      <c r="F1954" s="33" t="n">
        <f aca="false">IF(OR(ROW()-設定!$B$30&lt;2,ROW()+設定!$B$30&gt;13701,N($A1954)&lt;=0,N(INDEX($A$2:$A$13701,MIN(13700,MAX(1,ROW()-1+設定!$B$30))))&lt;=0,$A1954&lt;設定!$B$28,$A1954&gt;設定!$B$29),0,IF(AND($C1954&gt;=MAX(INDEX($C$1:$C$13701,MAX(1,ROW()-設定!$B$24)):INDEX($C$1:$C$13701,MAX(1,ROW()-1))),$C1954&gt;MAX(INDEX($C$1:$C$13701,MIN(13701,ROW()+1)):INDEX($C$1:$C$13701,MIN(13701,ROW()+設定!$B$24))),$C1954&gt;=設定!$B$32,$C1954&gt;=MAX(MIN(INDEX($C$1:$C$13701,MAX(1,ROW()-設定!$B$26)):INDEX($C$1:$C$13701,MAX(1,ROW()-1))),MIN(INDEX($C$1:$C$13701,MIN(13701,ROW()+1)):INDEX($C$1:$C$13701,MIN(13701,ROW()+設定!$B$26))))*10^(設定!$B$27/20)),1,0))</f>
        <v>0</v>
      </c>
      <c r="G1954" s="33" t="n">
        <f aca="false">$G1953+IF($F1954=1,1,0)</f>
        <v>0</v>
      </c>
      <c r="H1954" s="0" t="str">
        <f aca="false">IF($F1954=1,$G1954,"")</f>
        <v/>
      </c>
    </row>
    <row r="1955" customFormat="false" ht="15" hidden="false" customHeight="false" outlineLevel="0" collapsed="false">
      <c r="A1955" s="30" t="n">
        <v>305.15625</v>
      </c>
      <c r="B1955" s="31" t="n">
        <v>15.2523</v>
      </c>
      <c r="C1955" s="32" t="n">
        <f aca="false">IF($A1955="","",IF(設定!$B$21="dB",10^($B1955/20),ABS($B1955)))</f>
        <v>5.78915263245191</v>
      </c>
      <c r="D1955" s="32" t="n">
        <f aca="false">IF($A1955="","",$A1955^2)</f>
        <v>93120.3369140625</v>
      </c>
      <c r="E1955" s="32" t="n">
        <f aca="false">IF($A1955="","",IF($C1955&lt;=0,"",1/$C1955^2))</f>
        <v>0.0298380199507131</v>
      </c>
      <c r="F1955" s="33" t="n">
        <f aca="false">IF(OR(ROW()-設定!$B$30&lt;2,ROW()+設定!$B$30&gt;13701,N($A1955)&lt;=0,N(INDEX($A$2:$A$13701,MIN(13700,MAX(1,ROW()-1+設定!$B$30))))&lt;=0,$A1955&lt;設定!$B$28,$A1955&gt;設定!$B$29),0,IF(AND($C1955&gt;=MAX(INDEX($C$1:$C$13701,MAX(1,ROW()-設定!$B$24)):INDEX($C$1:$C$13701,MAX(1,ROW()-1))),$C1955&gt;MAX(INDEX($C$1:$C$13701,MIN(13701,ROW()+1)):INDEX($C$1:$C$13701,MIN(13701,ROW()+設定!$B$24))),$C1955&gt;=設定!$B$32,$C1955&gt;=MAX(MIN(INDEX($C$1:$C$13701,MAX(1,ROW()-設定!$B$26)):INDEX($C$1:$C$13701,MAX(1,ROW()-1))),MIN(INDEX($C$1:$C$13701,MIN(13701,ROW()+1)):INDEX($C$1:$C$13701,MIN(13701,ROW()+設定!$B$26))))*10^(設定!$B$27/20)),1,0))</f>
        <v>0</v>
      </c>
      <c r="G1955" s="33" t="n">
        <f aca="false">$G1954+IF($F1955=1,1,0)</f>
        <v>0</v>
      </c>
      <c r="H1955" s="0" t="str">
        <f aca="false">IF($F1955=1,$G1955,"")</f>
        <v/>
      </c>
    </row>
    <row r="1956" customFormat="false" ht="15" hidden="false" customHeight="false" outlineLevel="0" collapsed="false">
      <c r="A1956" s="30" t="n">
        <v>305.3125</v>
      </c>
      <c r="B1956" s="31" t="n">
        <v>15.1194</v>
      </c>
      <c r="C1956" s="32" t="n">
        <f aca="false">IF($A1956="","",IF(設定!$B$21="dB",10^($B1956/20),ABS($B1956)))</f>
        <v>5.70124888088428</v>
      </c>
      <c r="D1956" s="32" t="n">
        <f aca="false">IF($A1956="","",$A1956^2)</f>
        <v>93215.72265625</v>
      </c>
      <c r="E1956" s="32" t="n">
        <f aca="false">IF($A1956="","",IF($C1956&lt;=0,"",1/$C1956^2))</f>
        <v>0.0307652182257875</v>
      </c>
      <c r="F1956" s="33" t="n">
        <f aca="false">IF(OR(ROW()-設定!$B$30&lt;2,ROW()+設定!$B$30&gt;13701,N($A1956)&lt;=0,N(INDEX($A$2:$A$13701,MIN(13700,MAX(1,ROW()-1+設定!$B$30))))&lt;=0,$A1956&lt;設定!$B$28,$A1956&gt;設定!$B$29),0,IF(AND($C1956&gt;=MAX(INDEX($C$1:$C$13701,MAX(1,ROW()-設定!$B$24)):INDEX($C$1:$C$13701,MAX(1,ROW()-1))),$C1956&gt;MAX(INDEX($C$1:$C$13701,MIN(13701,ROW()+1)):INDEX($C$1:$C$13701,MIN(13701,ROW()+設定!$B$24))),$C1956&gt;=設定!$B$32,$C1956&gt;=MAX(MIN(INDEX($C$1:$C$13701,MAX(1,ROW()-設定!$B$26)):INDEX($C$1:$C$13701,MAX(1,ROW()-1))),MIN(INDEX($C$1:$C$13701,MIN(13701,ROW()+1)):INDEX($C$1:$C$13701,MIN(13701,ROW()+設定!$B$26))))*10^(設定!$B$27/20)),1,0))</f>
        <v>0</v>
      </c>
      <c r="G1956" s="33" t="n">
        <f aca="false">$G1955+IF($F1956=1,1,0)</f>
        <v>0</v>
      </c>
      <c r="H1956" s="0" t="str">
        <f aca="false">IF($F1956=1,$G1956,"")</f>
        <v/>
      </c>
    </row>
    <row r="1957" customFormat="false" ht="15" hidden="false" customHeight="false" outlineLevel="0" collapsed="false">
      <c r="A1957" s="30" t="n">
        <v>305.46875</v>
      </c>
      <c r="B1957" s="31" t="n">
        <v>15.3496</v>
      </c>
      <c r="C1957" s="32" t="n">
        <f aca="false">IF($A1957="","",IF(設定!$B$21="dB",10^($B1957/20),ABS($B1957)))</f>
        <v>5.85436775339947</v>
      </c>
      <c r="D1957" s="32" t="n">
        <f aca="false">IF($A1957="","",$A1957^2)</f>
        <v>93311.1572265625</v>
      </c>
      <c r="E1957" s="32" t="n">
        <f aca="false">IF($A1957="","",IF($C1957&lt;=0,"",1/$C1957^2))</f>
        <v>0.0291769573133396</v>
      </c>
      <c r="F1957" s="33" t="n">
        <f aca="false">IF(OR(ROW()-設定!$B$30&lt;2,ROW()+設定!$B$30&gt;13701,N($A1957)&lt;=0,N(INDEX($A$2:$A$13701,MIN(13700,MAX(1,ROW()-1+設定!$B$30))))&lt;=0,$A1957&lt;設定!$B$28,$A1957&gt;設定!$B$29),0,IF(AND($C1957&gt;=MAX(INDEX($C$1:$C$13701,MAX(1,ROW()-設定!$B$24)):INDEX($C$1:$C$13701,MAX(1,ROW()-1))),$C1957&gt;MAX(INDEX($C$1:$C$13701,MIN(13701,ROW()+1)):INDEX($C$1:$C$13701,MIN(13701,ROW()+設定!$B$24))),$C1957&gt;=設定!$B$32,$C1957&gt;=MAX(MIN(INDEX($C$1:$C$13701,MAX(1,ROW()-設定!$B$26)):INDEX($C$1:$C$13701,MAX(1,ROW()-1))),MIN(INDEX($C$1:$C$13701,MIN(13701,ROW()+1)):INDEX($C$1:$C$13701,MIN(13701,ROW()+設定!$B$26))))*10^(設定!$B$27/20)),1,0))</f>
        <v>0</v>
      </c>
      <c r="G1957" s="33" t="n">
        <f aca="false">$G1956+IF($F1957=1,1,0)</f>
        <v>0</v>
      </c>
      <c r="H1957" s="0" t="str">
        <f aca="false">IF($F1957=1,$G1957,"")</f>
        <v/>
      </c>
    </row>
    <row r="1958" customFormat="false" ht="15" hidden="false" customHeight="false" outlineLevel="0" collapsed="false">
      <c r="A1958" s="30" t="n">
        <v>305.625</v>
      </c>
      <c r="B1958" s="31" t="n">
        <v>15.3229</v>
      </c>
      <c r="C1958" s="32" t="n">
        <f aca="false">IF($A1958="","",IF(設定!$B$21="dB",10^($B1958/20),ABS($B1958)))</f>
        <v>5.83639934436333</v>
      </c>
      <c r="D1958" s="32" t="n">
        <f aca="false">IF($A1958="","",$A1958^2)</f>
        <v>93406.640625</v>
      </c>
      <c r="E1958" s="32" t="n">
        <f aca="false">IF($A1958="","",IF($C1958&lt;=0,"",1/$C1958^2))</f>
        <v>0.0293568869214339</v>
      </c>
      <c r="F1958" s="33" t="n">
        <f aca="false">IF(OR(ROW()-設定!$B$30&lt;2,ROW()+設定!$B$30&gt;13701,N($A1958)&lt;=0,N(INDEX($A$2:$A$13701,MIN(13700,MAX(1,ROW()-1+設定!$B$30))))&lt;=0,$A1958&lt;設定!$B$28,$A1958&gt;設定!$B$29),0,IF(AND($C1958&gt;=MAX(INDEX($C$1:$C$13701,MAX(1,ROW()-設定!$B$24)):INDEX($C$1:$C$13701,MAX(1,ROW()-1))),$C1958&gt;MAX(INDEX($C$1:$C$13701,MIN(13701,ROW()+1)):INDEX($C$1:$C$13701,MIN(13701,ROW()+設定!$B$24))),$C1958&gt;=設定!$B$32,$C1958&gt;=MAX(MIN(INDEX($C$1:$C$13701,MAX(1,ROW()-設定!$B$26)):INDEX($C$1:$C$13701,MAX(1,ROW()-1))),MIN(INDEX($C$1:$C$13701,MIN(13701,ROW()+1)):INDEX($C$1:$C$13701,MIN(13701,ROW()+設定!$B$26))))*10^(設定!$B$27/20)),1,0))</f>
        <v>0</v>
      </c>
      <c r="G1958" s="33" t="n">
        <f aca="false">$G1957+IF($F1958=1,1,0)</f>
        <v>0</v>
      </c>
      <c r="H1958" s="0" t="str">
        <f aca="false">IF($F1958=1,$G1958,"")</f>
        <v/>
      </c>
    </row>
    <row r="1959" customFormat="false" ht="15" hidden="false" customHeight="false" outlineLevel="0" collapsed="false">
      <c r="A1959" s="30" t="n">
        <v>305.78125</v>
      </c>
      <c r="B1959" s="31" t="n">
        <v>15.2816</v>
      </c>
      <c r="C1959" s="32" t="n">
        <f aca="false">IF($A1959="","",IF(設定!$B$21="dB",10^($B1959/20),ABS($B1959)))</f>
        <v>5.80871408134435</v>
      </c>
      <c r="D1959" s="32" t="n">
        <f aca="false">IF($A1959="","",$A1959^2)</f>
        <v>93502.1728515625</v>
      </c>
      <c r="E1959" s="32" t="n">
        <f aca="false">IF($A1959="","",IF($C1959&lt;=0,"",1/$C1959^2))</f>
        <v>0.0296373930645611</v>
      </c>
      <c r="F1959" s="33" t="n">
        <f aca="false">IF(OR(ROW()-設定!$B$30&lt;2,ROW()+設定!$B$30&gt;13701,N($A1959)&lt;=0,N(INDEX($A$2:$A$13701,MIN(13700,MAX(1,ROW()-1+設定!$B$30))))&lt;=0,$A1959&lt;設定!$B$28,$A1959&gt;設定!$B$29),0,IF(AND($C1959&gt;=MAX(INDEX($C$1:$C$13701,MAX(1,ROW()-設定!$B$24)):INDEX($C$1:$C$13701,MAX(1,ROW()-1))),$C1959&gt;MAX(INDEX($C$1:$C$13701,MIN(13701,ROW()+1)):INDEX($C$1:$C$13701,MIN(13701,ROW()+設定!$B$24))),$C1959&gt;=設定!$B$32,$C1959&gt;=MAX(MIN(INDEX($C$1:$C$13701,MAX(1,ROW()-設定!$B$26)):INDEX($C$1:$C$13701,MAX(1,ROW()-1))),MIN(INDEX($C$1:$C$13701,MIN(13701,ROW()+1)):INDEX($C$1:$C$13701,MIN(13701,ROW()+設定!$B$26))))*10^(設定!$B$27/20)),1,0))</f>
        <v>0</v>
      </c>
      <c r="G1959" s="33" t="n">
        <f aca="false">$G1958+IF($F1959=1,1,0)</f>
        <v>0</v>
      </c>
      <c r="H1959" s="0" t="str">
        <f aca="false">IF($F1959=1,$G1959,"")</f>
        <v/>
      </c>
    </row>
    <row r="1960" customFormat="false" ht="15" hidden="false" customHeight="false" outlineLevel="0" collapsed="false">
      <c r="A1960" s="30" t="n">
        <v>305.9375</v>
      </c>
      <c r="B1960" s="31" t="n">
        <v>15.4045</v>
      </c>
      <c r="C1960" s="32" t="n">
        <f aca="false">IF($A1960="","",IF(設定!$B$21="dB",10^($B1960/20),ABS($B1960)))</f>
        <v>5.89148803484745</v>
      </c>
      <c r="D1960" s="32" t="n">
        <f aca="false">IF($A1960="","",$A1960^2)</f>
        <v>93597.75390625</v>
      </c>
      <c r="E1960" s="32" t="n">
        <f aca="false">IF($A1960="","",IF($C1960&lt;=0,"",1/$C1960^2))</f>
        <v>0.0288104472321361</v>
      </c>
      <c r="F1960" s="33" t="n">
        <f aca="false">IF(OR(ROW()-設定!$B$30&lt;2,ROW()+設定!$B$30&gt;13701,N($A1960)&lt;=0,N(INDEX($A$2:$A$13701,MIN(13700,MAX(1,ROW()-1+設定!$B$30))))&lt;=0,$A1960&lt;設定!$B$28,$A1960&gt;設定!$B$29),0,IF(AND($C1960&gt;=MAX(INDEX($C$1:$C$13701,MAX(1,ROW()-設定!$B$24)):INDEX($C$1:$C$13701,MAX(1,ROW()-1))),$C1960&gt;MAX(INDEX($C$1:$C$13701,MIN(13701,ROW()+1)):INDEX($C$1:$C$13701,MIN(13701,ROW()+設定!$B$24))),$C1960&gt;=設定!$B$32,$C1960&gt;=MAX(MIN(INDEX($C$1:$C$13701,MAX(1,ROW()-設定!$B$26)):INDEX($C$1:$C$13701,MAX(1,ROW()-1))),MIN(INDEX($C$1:$C$13701,MIN(13701,ROW()+1)):INDEX($C$1:$C$13701,MIN(13701,ROW()+設定!$B$26))))*10^(設定!$B$27/20)),1,0))</f>
        <v>0</v>
      </c>
      <c r="G1960" s="33" t="n">
        <f aca="false">$G1959+IF($F1960=1,1,0)</f>
        <v>0</v>
      </c>
      <c r="H1960" s="0" t="str">
        <f aca="false">IF($F1960=1,$G1960,"")</f>
        <v/>
      </c>
    </row>
    <row r="1961" customFormat="false" ht="15" hidden="false" customHeight="false" outlineLevel="0" collapsed="false">
      <c r="A1961" s="30" t="n">
        <v>306.09375</v>
      </c>
      <c r="B1961" s="31" t="n">
        <v>15.4333</v>
      </c>
      <c r="C1961" s="32" t="n">
        <f aca="false">IF($A1961="","",IF(設定!$B$21="dB",10^($B1961/20),ABS($B1961)))</f>
        <v>5.91105499586302</v>
      </c>
      <c r="D1961" s="32" t="n">
        <f aca="false">IF($A1961="","",$A1961^2)</f>
        <v>93693.3837890625</v>
      </c>
      <c r="E1961" s="32" t="n">
        <f aca="false">IF($A1961="","",IF($C1961&lt;=0,"",1/$C1961^2))</f>
        <v>0.0286200244209794</v>
      </c>
      <c r="F1961" s="33" t="n">
        <f aca="false">IF(OR(ROW()-設定!$B$30&lt;2,ROW()+設定!$B$30&gt;13701,N($A1961)&lt;=0,N(INDEX($A$2:$A$13701,MIN(13700,MAX(1,ROW()-1+設定!$B$30))))&lt;=0,$A1961&lt;設定!$B$28,$A1961&gt;設定!$B$29),0,IF(AND($C1961&gt;=MAX(INDEX($C$1:$C$13701,MAX(1,ROW()-設定!$B$24)):INDEX($C$1:$C$13701,MAX(1,ROW()-1))),$C1961&gt;MAX(INDEX($C$1:$C$13701,MIN(13701,ROW()+1)):INDEX($C$1:$C$13701,MIN(13701,ROW()+設定!$B$24))),$C1961&gt;=設定!$B$32,$C1961&gt;=MAX(MIN(INDEX($C$1:$C$13701,MAX(1,ROW()-設定!$B$26)):INDEX($C$1:$C$13701,MAX(1,ROW()-1))),MIN(INDEX($C$1:$C$13701,MIN(13701,ROW()+1)):INDEX($C$1:$C$13701,MIN(13701,ROW()+設定!$B$26))))*10^(設定!$B$27/20)),1,0))</f>
        <v>0</v>
      </c>
      <c r="G1961" s="33" t="n">
        <f aca="false">$G1960+IF($F1961=1,1,0)</f>
        <v>0</v>
      </c>
      <c r="H1961" s="0" t="str">
        <f aca="false">IF($F1961=1,$G1961,"")</f>
        <v/>
      </c>
    </row>
    <row r="1962" customFormat="false" ht="15" hidden="false" customHeight="false" outlineLevel="0" collapsed="false">
      <c r="A1962" s="30" t="n">
        <v>306.25</v>
      </c>
      <c r="B1962" s="31" t="n">
        <v>15.1974</v>
      </c>
      <c r="C1962" s="32" t="n">
        <f aca="false">IF($A1962="","",IF(設定!$B$21="dB",10^($B1962/20),ABS($B1962)))</f>
        <v>5.75267713190081</v>
      </c>
      <c r="D1962" s="32" t="n">
        <f aca="false">IF($A1962="","",$A1962^2)</f>
        <v>93789.0625</v>
      </c>
      <c r="E1962" s="32" t="n">
        <f aca="false">IF($A1962="","",IF($C1962&lt;=0,"",1/$C1962^2))</f>
        <v>0.030217602226093</v>
      </c>
      <c r="F1962" s="33" t="n">
        <f aca="false">IF(OR(ROW()-設定!$B$30&lt;2,ROW()+設定!$B$30&gt;13701,N($A1962)&lt;=0,N(INDEX($A$2:$A$13701,MIN(13700,MAX(1,ROW()-1+設定!$B$30))))&lt;=0,$A1962&lt;設定!$B$28,$A1962&gt;設定!$B$29),0,IF(AND($C1962&gt;=MAX(INDEX($C$1:$C$13701,MAX(1,ROW()-設定!$B$24)):INDEX($C$1:$C$13701,MAX(1,ROW()-1))),$C1962&gt;MAX(INDEX($C$1:$C$13701,MIN(13701,ROW()+1)):INDEX($C$1:$C$13701,MIN(13701,ROW()+設定!$B$24))),$C1962&gt;=設定!$B$32,$C1962&gt;=MAX(MIN(INDEX($C$1:$C$13701,MAX(1,ROW()-設定!$B$26)):INDEX($C$1:$C$13701,MAX(1,ROW()-1))),MIN(INDEX($C$1:$C$13701,MIN(13701,ROW()+1)):INDEX($C$1:$C$13701,MIN(13701,ROW()+設定!$B$26))))*10^(設定!$B$27/20)),1,0))</f>
        <v>0</v>
      </c>
      <c r="G1962" s="33" t="n">
        <f aca="false">$G1961+IF($F1962=1,1,0)</f>
        <v>0</v>
      </c>
      <c r="H1962" s="0" t="str">
        <f aca="false">IF($F1962=1,$G1962,"")</f>
        <v/>
      </c>
    </row>
    <row r="1963" customFormat="false" ht="15" hidden="false" customHeight="false" outlineLevel="0" collapsed="false">
      <c r="A1963" s="30" t="n">
        <v>306.40625</v>
      </c>
      <c r="B1963" s="31" t="n">
        <v>15.2352</v>
      </c>
      <c r="C1963" s="32" t="n">
        <f aca="false">IF($A1963="","",IF(設定!$B$21="dB",10^($B1963/20),ABS($B1963)))</f>
        <v>5.77776667979785</v>
      </c>
      <c r="D1963" s="32" t="n">
        <f aca="false">IF($A1963="","",$A1963^2)</f>
        <v>93884.7900390625</v>
      </c>
      <c r="E1963" s="32" t="n">
        <f aca="false">IF($A1963="","",IF($C1963&lt;=0,"",1/$C1963^2))</f>
        <v>0.0299557363798743</v>
      </c>
      <c r="F1963" s="33" t="n">
        <f aca="false">IF(OR(ROW()-設定!$B$30&lt;2,ROW()+設定!$B$30&gt;13701,N($A1963)&lt;=0,N(INDEX($A$2:$A$13701,MIN(13700,MAX(1,ROW()-1+設定!$B$30))))&lt;=0,$A1963&lt;設定!$B$28,$A1963&gt;設定!$B$29),0,IF(AND($C1963&gt;=MAX(INDEX($C$1:$C$13701,MAX(1,ROW()-設定!$B$24)):INDEX($C$1:$C$13701,MAX(1,ROW()-1))),$C1963&gt;MAX(INDEX($C$1:$C$13701,MIN(13701,ROW()+1)):INDEX($C$1:$C$13701,MIN(13701,ROW()+設定!$B$24))),$C1963&gt;=設定!$B$32,$C1963&gt;=MAX(MIN(INDEX($C$1:$C$13701,MAX(1,ROW()-設定!$B$26)):INDEX($C$1:$C$13701,MAX(1,ROW()-1))),MIN(INDEX($C$1:$C$13701,MIN(13701,ROW()+1)):INDEX($C$1:$C$13701,MIN(13701,ROW()+設定!$B$26))))*10^(設定!$B$27/20)),1,0))</f>
        <v>0</v>
      </c>
      <c r="G1963" s="33" t="n">
        <f aca="false">$G1962+IF($F1963=1,1,0)</f>
        <v>0</v>
      </c>
      <c r="H1963" s="0" t="str">
        <f aca="false">IF($F1963=1,$G1963,"")</f>
        <v/>
      </c>
    </row>
    <row r="1964" customFormat="false" ht="15" hidden="false" customHeight="false" outlineLevel="0" collapsed="false">
      <c r="A1964" s="30" t="n">
        <v>306.5625</v>
      </c>
      <c r="B1964" s="31" t="n">
        <v>15.4818</v>
      </c>
      <c r="C1964" s="32" t="n">
        <f aca="false">IF($A1964="","",IF(設定!$B$21="dB",10^($B1964/20),ABS($B1964)))</f>
        <v>5.94415328121382</v>
      </c>
      <c r="D1964" s="32" t="n">
        <f aca="false">IF($A1964="","",$A1964^2)</f>
        <v>93980.56640625</v>
      </c>
      <c r="E1964" s="32" t="n">
        <f aca="false">IF($A1964="","",IF($C1964&lt;=0,"",1/$C1964^2))</f>
        <v>0.0283021872517582</v>
      </c>
      <c r="F1964" s="33" t="n">
        <f aca="false">IF(OR(ROW()-設定!$B$30&lt;2,ROW()+設定!$B$30&gt;13701,N($A1964)&lt;=0,N(INDEX($A$2:$A$13701,MIN(13700,MAX(1,ROW()-1+設定!$B$30))))&lt;=0,$A1964&lt;設定!$B$28,$A1964&gt;設定!$B$29),0,IF(AND($C1964&gt;=MAX(INDEX($C$1:$C$13701,MAX(1,ROW()-設定!$B$24)):INDEX($C$1:$C$13701,MAX(1,ROW()-1))),$C1964&gt;MAX(INDEX($C$1:$C$13701,MIN(13701,ROW()+1)):INDEX($C$1:$C$13701,MIN(13701,ROW()+設定!$B$24))),$C1964&gt;=設定!$B$32,$C1964&gt;=MAX(MIN(INDEX($C$1:$C$13701,MAX(1,ROW()-設定!$B$26)):INDEX($C$1:$C$13701,MAX(1,ROW()-1))),MIN(INDEX($C$1:$C$13701,MIN(13701,ROW()+1)):INDEX($C$1:$C$13701,MIN(13701,ROW()+設定!$B$26))))*10^(設定!$B$27/20)),1,0))</f>
        <v>0</v>
      </c>
      <c r="G1964" s="33" t="n">
        <f aca="false">$G1963+IF($F1964=1,1,0)</f>
        <v>0</v>
      </c>
      <c r="H1964" s="0" t="str">
        <f aca="false">IF($F1964=1,$G1964,"")</f>
        <v/>
      </c>
    </row>
    <row r="1965" customFormat="false" ht="15" hidden="false" customHeight="false" outlineLevel="0" collapsed="false">
      <c r="A1965" s="30" t="n">
        <v>306.71875</v>
      </c>
      <c r="B1965" s="31" t="n">
        <v>15.4736</v>
      </c>
      <c r="C1965" s="32" t="n">
        <f aca="false">IF($A1965="","",IF(設定!$B$21="dB",10^($B1965/20),ABS($B1965)))</f>
        <v>5.93854429255933</v>
      </c>
      <c r="D1965" s="32" t="n">
        <f aca="false">IF($A1965="","",$A1965^2)</f>
        <v>94076.3916015625</v>
      </c>
      <c r="E1965" s="32" t="n">
        <f aca="false">IF($A1965="","",IF($C1965&lt;=0,"",1/$C1965^2))</f>
        <v>0.0283556756515817</v>
      </c>
      <c r="F1965" s="33" t="n">
        <f aca="false">IF(OR(ROW()-設定!$B$30&lt;2,ROW()+設定!$B$30&gt;13701,N($A1965)&lt;=0,N(INDEX($A$2:$A$13701,MIN(13700,MAX(1,ROW()-1+設定!$B$30))))&lt;=0,$A1965&lt;設定!$B$28,$A1965&gt;設定!$B$29),0,IF(AND($C1965&gt;=MAX(INDEX($C$1:$C$13701,MAX(1,ROW()-設定!$B$24)):INDEX($C$1:$C$13701,MAX(1,ROW()-1))),$C1965&gt;MAX(INDEX($C$1:$C$13701,MIN(13701,ROW()+1)):INDEX($C$1:$C$13701,MIN(13701,ROW()+設定!$B$24))),$C1965&gt;=設定!$B$32,$C1965&gt;=MAX(MIN(INDEX($C$1:$C$13701,MAX(1,ROW()-設定!$B$26)):INDEX($C$1:$C$13701,MAX(1,ROW()-1))),MIN(INDEX($C$1:$C$13701,MIN(13701,ROW()+1)):INDEX($C$1:$C$13701,MIN(13701,ROW()+設定!$B$26))))*10^(設定!$B$27/20)),1,0))</f>
        <v>0</v>
      </c>
      <c r="G1965" s="33" t="n">
        <f aca="false">$G1964+IF($F1965=1,1,0)</f>
        <v>0</v>
      </c>
      <c r="H1965" s="0" t="str">
        <f aca="false">IF($F1965=1,$G1965,"")</f>
        <v/>
      </c>
    </row>
    <row r="1966" customFormat="false" ht="15" hidden="false" customHeight="false" outlineLevel="0" collapsed="false">
      <c r="A1966" s="30" t="n">
        <v>306.875</v>
      </c>
      <c r="B1966" s="31" t="n">
        <v>15.2548</v>
      </c>
      <c r="C1966" s="32" t="n">
        <f aca="false">IF($A1966="","",IF(設定!$B$21="dB",10^($B1966/20),ABS($B1966)))</f>
        <v>5.79081912433694</v>
      </c>
      <c r="D1966" s="32" t="n">
        <f aca="false">IF($A1966="","",$A1966^2)</f>
        <v>94172.265625</v>
      </c>
      <c r="E1966" s="32" t="n">
        <f aca="false">IF($A1966="","",IF($C1966&lt;=0,"",1/$C1966^2))</f>
        <v>0.0298208487484708</v>
      </c>
      <c r="F1966" s="33" t="n">
        <f aca="false">IF(OR(ROW()-設定!$B$30&lt;2,ROW()+設定!$B$30&gt;13701,N($A1966)&lt;=0,N(INDEX($A$2:$A$13701,MIN(13700,MAX(1,ROW()-1+設定!$B$30))))&lt;=0,$A1966&lt;設定!$B$28,$A1966&gt;設定!$B$29),0,IF(AND($C1966&gt;=MAX(INDEX($C$1:$C$13701,MAX(1,ROW()-設定!$B$24)):INDEX($C$1:$C$13701,MAX(1,ROW()-1))),$C1966&gt;MAX(INDEX($C$1:$C$13701,MIN(13701,ROW()+1)):INDEX($C$1:$C$13701,MIN(13701,ROW()+設定!$B$24))),$C1966&gt;=設定!$B$32,$C1966&gt;=MAX(MIN(INDEX($C$1:$C$13701,MAX(1,ROW()-設定!$B$26)):INDEX($C$1:$C$13701,MAX(1,ROW()-1))),MIN(INDEX($C$1:$C$13701,MIN(13701,ROW()+1)):INDEX($C$1:$C$13701,MIN(13701,ROW()+設定!$B$26))))*10^(設定!$B$27/20)),1,0))</f>
        <v>0</v>
      </c>
      <c r="G1966" s="33" t="n">
        <f aca="false">$G1965+IF($F1966=1,1,0)</f>
        <v>0</v>
      </c>
      <c r="H1966" s="0" t="str">
        <f aca="false">IF($F1966=1,$G1966,"")</f>
        <v/>
      </c>
    </row>
    <row r="1967" customFormat="false" ht="15" hidden="false" customHeight="false" outlineLevel="0" collapsed="false">
      <c r="A1967" s="30" t="n">
        <v>307.03125</v>
      </c>
      <c r="B1967" s="31" t="n">
        <v>15.2129</v>
      </c>
      <c r="C1967" s="32" t="n">
        <f aca="false">IF($A1967="","",IF(設定!$B$21="dB",10^($B1967/20),ABS($B1967)))</f>
        <v>5.76295196908711</v>
      </c>
      <c r="D1967" s="32" t="n">
        <f aca="false">IF($A1967="","",$A1967^2)</f>
        <v>94268.1884765625</v>
      </c>
      <c r="E1967" s="32" t="n">
        <f aca="false">IF($A1967="","",IF($C1967&lt;=0,"",1/$C1967^2))</f>
        <v>0.0301099476197135</v>
      </c>
      <c r="F1967" s="33" t="n">
        <f aca="false">IF(OR(ROW()-設定!$B$30&lt;2,ROW()+設定!$B$30&gt;13701,N($A1967)&lt;=0,N(INDEX($A$2:$A$13701,MIN(13700,MAX(1,ROW()-1+設定!$B$30))))&lt;=0,$A1967&lt;設定!$B$28,$A1967&gt;設定!$B$29),0,IF(AND($C1967&gt;=MAX(INDEX($C$1:$C$13701,MAX(1,ROW()-設定!$B$24)):INDEX($C$1:$C$13701,MAX(1,ROW()-1))),$C1967&gt;MAX(INDEX($C$1:$C$13701,MIN(13701,ROW()+1)):INDEX($C$1:$C$13701,MIN(13701,ROW()+設定!$B$24))),$C1967&gt;=設定!$B$32,$C1967&gt;=MAX(MIN(INDEX($C$1:$C$13701,MAX(1,ROW()-設定!$B$26)):INDEX($C$1:$C$13701,MAX(1,ROW()-1))),MIN(INDEX($C$1:$C$13701,MIN(13701,ROW()+1)):INDEX($C$1:$C$13701,MIN(13701,ROW()+設定!$B$26))))*10^(設定!$B$27/20)),1,0))</f>
        <v>0</v>
      </c>
      <c r="G1967" s="33" t="n">
        <f aca="false">$G1966+IF($F1967=1,1,0)</f>
        <v>0</v>
      </c>
      <c r="H1967" s="0" t="str">
        <f aca="false">IF($F1967=1,$G1967,"")</f>
        <v/>
      </c>
    </row>
    <row r="1968" customFormat="false" ht="15" hidden="false" customHeight="false" outlineLevel="0" collapsed="false">
      <c r="A1968" s="30" t="n">
        <v>307.1875</v>
      </c>
      <c r="B1968" s="31" t="n">
        <v>15.2751</v>
      </c>
      <c r="C1968" s="32" t="n">
        <f aca="false">IF($A1968="","",IF(設定!$B$21="dB",10^($B1968/20),ABS($B1968)))</f>
        <v>5.80436881341909</v>
      </c>
      <c r="D1968" s="32" t="n">
        <f aca="false">IF($A1968="","",$A1968^2)</f>
        <v>94364.16015625</v>
      </c>
      <c r="E1968" s="32" t="n">
        <f aca="false">IF($A1968="","",IF($C1968&lt;=0,"",1/$C1968^2))</f>
        <v>0.0296817839784307</v>
      </c>
      <c r="F1968" s="33" t="n">
        <f aca="false">IF(OR(ROW()-設定!$B$30&lt;2,ROW()+設定!$B$30&gt;13701,N($A1968)&lt;=0,N(INDEX($A$2:$A$13701,MIN(13700,MAX(1,ROW()-1+設定!$B$30))))&lt;=0,$A1968&lt;設定!$B$28,$A1968&gt;設定!$B$29),0,IF(AND($C1968&gt;=MAX(INDEX($C$1:$C$13701,MAX(1,ROW()-設定!$B$24)):INDEX($C$1:$C$13701,MAX(1,ROW()-1))),$C1968&gt;MAX(INDEX($C$1:$C$13701,MIN(13701,ROW()+1)):INDEX($C$1:$C$13701,MIN(13701,ROW()+設定!$B$24))),$C1968&gt;=設定!$B$32,$C1968&gt;=MAX(MIN(INDEX($C$1:$C$13701,MAX(1,ROW()-設定!$B$26)):INDEX($C$1:$C$13701,MAX(1,ROW()-1))),MIN(INDEX($C$1:$C$13701,MIN(13701,ROW()+1)):INDEX($C$1:$C$13701,MIN(13701,ROW()+設定!$B$26))))*10^(設定!$B$27/20)),1,0))</f>
        <v>0</v>
      </c>
      <c r="G1968" s="33" t="n">
        <f aca="false">$G1967+IF($F1968=1,1,0)</f>
        <v>0</v>
      </c>
      <c r="H1968" s="0" t="str">
        <f aca="false">IF($F1968=1,$G1968,"")</f>
        <v/>
      </c>
    </row>
    <row r="1969" customFormat="false" ht="15" hidden="false" customHeight="false" outlineLevel="0" collapsed="false">
      <c r="A1969" s="30" t="n">
        <v>307.34375</v>
      </c>
      <c r="B1969" s="31" t="n">
        <v>15.2948</v>
      </c>
      <c r="C1969" s="32" t="n">
        <f aca="false">IF($A1969="","",IF(設定!$B$21="dB",10^($B1969/20),ABS($B1969)))</f>
        <v>5.817548330955</v>
      </c>
      <c r="D1969" s="32" t="n">
        <f aca="false">IF($A1969="","",$A1969^2)</f>
        <v>94460.1806640625</v>
      </c>
      <c r="E1969" s="32" t="n">
        <f aca="false">IF($A1969="","",IF($C1969&lt;=0,"",1/$C1969^2))</f>
        <v>0.0295474495638004</v>
      </c>
      <c r="F1969" s="33" t="n">
        <f aca="false">IF(OR(ROW()-設定!$B$30&lt;2,ROW()+設定!$B$30&gt;13701,N($A1969)&lt;=0,N(INDEX($A$2:$A$13701,MIN(13700,MAX(1,ROW()-1+設定!$B$30))))&lt;=0,$A1969&lt;設定!$B$28,$A1969&gt;設定!$B$29),0,IF(AND($C1969&gt;=MAX(INDEX($C$1:$C$13701,MAX(1,ROW()-設定!$B$24)):INDEX($C$1:$C$13701,MAX(1,ROW()-1))),$C1969&gt;MAX(INDEX($C$1:$C$13701,MIN(13701,ROW()+1)):INDEX($C$1:$C$13701,MIN(13701,ROW()+設定!$B$24))),$C1969&gt;=設定!$B$32,$C1969&gt;=MAX(MIN(INDEX($C$1:$C$13701,MAX(1,ROW()-設定!$B$26)):INDEX($C$1:$C$13701,MAX(1,ROW()-1))),MIN(INDEX($C$1:$C$13701,MIN(13701,ROW()+1)):INDEX($C$1:$C$13701,MIN(13701,ROW()+設定!$B$26))))*10^(設定!$B$27/20)),1,0))</f>
        <v>0</v>
      </c>
      <c r="G1969" s="33" t="n">
        <f aca="false">$G1968+IF($F1969=1,1,0)</f>
        <v>0</v>
      </c>
      <c r="H1969" s="0" t="str">
        <f aca="false">IF($F1969=1,$G1969,"")</f>
        <v/>
      </c>
    </row>
    <row r="1970" customFormat="false" ht="15" hidden="false" customHeight="false" outlineLevel="0" collapsed="false">
      <c r="A1970" s="30" t="n">
        <v>307.5</v>
      </c>
      <c r="B1970" s="31" t="n">
        <v>15.1852</v>
      </c>
      <c r="C1970" s="32" t="n">
        <f aca="false">IF($A1970="","",IF(設定!$B$21="dB",10^($B1970/20),ABS($B1970)))</f>
        <v>5.74460272633874</v>
      </c>
      <c r="D1970" s="32" t="n">
        <f aca="false">IF($A1970="","",$A1970^2)</f>
        <v>94556.25</v>
      </c>
      <c r="E1970" s="32" t="n">
        <f aca="false">IF($A1970="","",IF($C1970&lt;=0,"",1/$C1970^2))</f>
        <v>0.0303026074591066</v>
      </c>
      <c r="F1970" s="33" t="n">
        <f aca="false">IF(OR(ROW()-設定!$B$30&lt;2,ROW()+設定!$B$30&gt;13701,N($A1970)&lt;=0,N(INDEX($A$2:$A$13701,MIN(13700,MAX(1,ROW()-1+設定!$B$30))))&lt;=0,$A1970&lt;設定!$B$28,$A1970&gt;設定!$B$29),0,IF(AND($C1970&gt;=MAX(INDEX($C$1:$C$13701,MAX(1,ROW()-設定!$B$24)):INDEX($C$1:$C$13701,MAX(1,ROW()-1))),$C1970&gt;MAX(INDEX($C$1:$C$13701,MIN(13701,ROW()+1)):INDEX($C$1:$C$13701,MIN(13701,ROW()+設定!$B$24))),$C1970&gt;=設定!$B$32,$C1970&gt;=MAX(MIN(INDEX($C$1:$C$13701,MAX(1,ROW()-設定!$B$26)):INDEX($C$1:$C$13701,MAX(1,ROW()-1))),MIN(INDEX($C$1:$C$13701,MIN(13701,ROW()+1)):INDEX($C$1:$C$13701,MIN(13701,ROW()+設定!$B$26))))*10^(設定!$B$27/20)),1,0))</f>
        <v>0</v>
      </c>
      <c r="G1970" s="33" t="n">
        <f aca="false">$G1969+IF($F1970=1,1,0)</f>
        <v>0</v>
      </c>
      <c r="H1970" s="0" t="str">
        <f aca="false">IF($F1970=1,$G1970,"")</f>
        <v/>
      </c>
    </row>
    <row r="1971" customFormat="false" ht="15" hidden="false" customHeight="false" outlineLevel="0" collapsed="false">
      <c r="A1971" s="30" t="n">
        <v>307.65625</v>
      </c>
      <c r="B1971" s="31" t="n">
        <v>15.3599</v>
      </c>
      <c r="C1971" s="32" t="n">
        <f aca="false">IF($A1971="","",IF(設定!$B$21="dB",10^($B1971/20),ABS($B1971)))</f>
        <v>5.86131416387874</v>
      </c>
      <c r="D1971" s="32" t="n">
        <f aca="false">IF($A1971="","",$A1971^2)</f>
        <v>94652.3681640625</v>
      </c>
      <c r="E1971" s="32" t="n">
        <f aca="false">IF($A1971="","",IF($C1971&lt;=0,"",1/$C1971^2))</f>
        <v>0.0291078414057669</v>
      </c>
      <c r="F1971" s="33" t="n">
        <f aca="false">IF(OR(ROW()-設定!$B$30&lt;2,ROW()+設定!$B$30&gt;13701,N($A1971)&lt;=0,N(INDEX($A$2:$A$13701,MIN(13700,MAX(1,ROW()-1+設定!$B$30))))&lt;=0,$A1971&lt;設定!$B$28,$A1971&gt;設定!$B$29),0,IF(AND($C1971&gt;=MAX(INDEX($C$1:$C$13701,MAX(1,ROW()-設定!$B$24)):INDEX($C$1:$C$13701,MAX(1,ROW()-1))),$C1971&gt;MAX(INDEX($C$1:$C$13701,MIN(13701,ROW()+1)):INDEX($C$1:$C$13701,MIN(13701,ROW()+設定!$B$24))),$C1971&gt;=設定!$B$32,$C1971&gt;=MAX(MIN(INDEX($C$1:$C$13701,MAX(1,ROW()-設定!$B$26)):INDEX($C$1:$C$13701,MAX(1,ROW()-1))),MIN(INDEX($C$1:$C$13701,MIN(13701,ROW()+1)):INDEX($C$1:$C$13701,MIN(13701,ROW()+設定!$B$26))))*10^(設定!$B$27/20)),1,0))</f>
        <v>0</v>
      </c>
      <c r="G1971" s="33" t="n">
        <f aca="false">$G1970+IF($F1971=1,1,0)</f>
        <v>0</v>
      </c>
      <c r="H1971" s="0" t="str">
        <f aca="false">IF($F1971=1,$G1971,"")</f>
        <v/>
      </c>
    </row>
    <row r="1972" customFormat="false" ht="15" hidden="false" customHeight="false" outlineLevel="0" collapsed="false">
      <c r="A1972" s="30" t="n">
        <v>307.8125</v>
      </c>
      <c r="B1972" s="31" t="n">
        <v>15.2274</v>
      </c>
      <c r="C1972" s="32" t="n">
        <f aca="false">IF($A1972="","",IF(設定!$B$21="dB",10^($B1972/20),ABS($B1972)))</f>
        <v>5.77258052697341</v>
      </c>
      <c r="D1972" s="32" t="n">
        <f aca="false">IF($A1972="","",$A1972^2)</f>
        <v>94748.53515625</v>
      </c>
      <c r="E1972" s="32" t="n">
        <f aca="false">IF($A1972="","",IF($C1972&lt;=0,"",1/$C1972^2))</f>
        <v>0.0300095857155331</v>
      </c>
      <c r="F1972" s="33" t="n">
        <f aca="false">IF(OR(ROW()-設定!$B$30&lt;2,ROW()+設定!$B$30&gt;13701,N($A1972)&lt;=0,N(INDEX($A$2:$A$13701,MIN(13700,MAX(1,ROW()-1+設定!$B$30))))&lt;=0,$A1972&lt;設定!$B$28,$A1972&gt;設定!$B$29),0,IF(AND($C1972&gt;=MAX(INDEX($C$1:$C$13701,MAX(1,ROW()-設定!$B$24)):INDEX($C$1:$C$13701,MAX(1,ROW()-1))),$C1972&gt;MAX(INDEX($C$1:$C$13701,MIN(13701,ROW()+1)):INDEX($C$1:$C$13701,MIN(13701,ROW()+設定!$B$24))),$C1972&gt;=設定!$B$32,$C1972&gt;=MAX(MIN(INDEX($C$1:$C$13701,MAX(1,ROW()-設定!$B$26)):INDEX($C$1:$C$13701,MAX(1,ROW()-1))),MIN(INDEX($C$1:$C$13701,MIN(13701,ROW()+1)):INDEX($C$1:$C$13701,MIN(13701,ROW()+設定!$B$26))))*10^(設定!$B$27/20)),1,0))</f>
        <v>0</v>
      </c>
      <c r="G1972" s="33" t="n">
        <f aca="false">$G1971+IF($F1972=1,1,0)</f>
        <v>0</v>
      </c>
      <c r="H1972" s="0" t="str">
        <f aca="false">IF($F1972=1,$G1972,"")</f>
        <v/>
      </c>
    </row>
    <row r="1973" customFormat="false" ht="15" hidden="false" customHeight="false" outlineLevel="0" collapsed="false">
      <c r="A1973" s="30" t="n">
        <v>307.96875</v>
      </c>
      <c r="B1973" s="31" t="n">
        <v>15.2396</v>
      </c>
      <c r="C1973" s="32" t="n">
        <f aca="false">IF($A1973="","",IF(設定!$B$21="dB",10^($B1973/20),ABS($B1973)))</f>
        <v>5.78069425711888</v>
      </c>
      <c r="D1973" s="32" t="n">
        <f aca="false">IF($A1973="","",$A1973^2)</f>
        <v>94844.7509765625</v>
      </c>
      <c r="E1973" s="32" t="n">
        <f aca="false">IF($A1973="","",IF($C1973&lt;=0,"",1/$C1973^2))</f>
        <v>0.0299254024705819</v>
      </c>
      <c r="F1973" s="33" t="n">
        <f aca="false">IF(OR(ROW()-設定!$B$30&lt;2,ROW()+設定!$B$30&gt;13701,N($A1973)&lt;=0,N(INDEX($A$2:$A$13701,MIN(13700,MAX(1,ROW()-1+設定!$B$30))))&lt;=0,$A1973&lt;設定!$B$28,$A1973&gt;設定!$B$29),0,IF(AND($C1973&gt;=MAX(INDEX($C$1:$C$13701,MAX(1,ROW()-設定!$B$24)):INDEX($C$1:$C$13701,MAX(1,ROW()-1))),$C1973&gt;MAX(INDEX($C$1:$C$13701,MIN(13701,ROW()+1)):INDEX($C$1:$C$13701,MIN(13701,ROW()+設定!$B$24))),$C1973&gt;=設定!$B$32,$C1973&gt;=MAX(MIN(INDEX($C$1:$C$13701,MAX(1,ROW()-設定!$B$26)):INDEX($C$1:$C$13701,MAX(1,ROW()-1))),MIN(INDEX($C$1:$C$13701,MIN(13701,ROW()+1)):INDEX($C$1:$C$13701,MIN(13701,ROW()+設定!$B$26))))*10^(設定!$B$27/20)),1,0))</f>
        <v>0</v>
      </c>
      <c r="G1973" s="33" t="n">
        <f aca="false">$G1972+IF($F1973=1,1,0)</f>
        <v>0</v>
      </c>
      <c r="H1973" s="0" t="str">
        <f aca="false">IF($F1973=1,$G1973,"")</f>
        <v/>
      </c>
    </row>
    <row r="1974" customFormat="false" ht="15" hidden="false" customHeight="false" outlineLevel="0" collapsed="false">
      <c r="A1974" s="30" t="n">
        <v>308.125</v>
      </c>
      <c r="B1974" s="31" t="n">
        <v>15.4668</v>
      </c>
      <c r="C1974" s="32" t="n">
        <f aca="false">IF($A1974="","",IF(設定!$B$21="dB",10^($B1974/20),ABS($B1974)))</f>
        <v>5.93389695073857</v>
      </c>
      <c r="D1974" s="32" t="n">
        <f aca="false">IF($A1974="","",$A1974^2)</f>
        <v>94941.015625</v>
      </c>
      <c r="E1974" s="32" t="n">
        <f aca="false">IF($A1974="","",IF($C1974&lt;=0,"",1/$C1974^2))</f>
        <v>0.0284001085502031</v>
      </c>
      <c r="F1974" s="33" t="n">
        <f aca="false">IF(OR(ROW()-設定!$B$30&lt;2,ROW()+設定!$B$30&gt;13701,N($A1974)&lt;=0,N(INDEX($A$2:$A$13701,MIN(13700,MAX(1,ROW()-1+設定!$B$30))))&lt;=0,$A1974&lt;設定!$B$28,$A1974&gt;設定!$B$29),0,IF(AND($C1974&gt;=MAX(INDEX($C$1:$C$13701,MAX(1,ROW()-設定!$B$24)):INDEX($C$1:$C$13701,MAX(1,ROW()-1))),$C1974&gt;MAX(INDEX($C$1:$C$13701,MIN(13701,ROW()+1)):INDEX($C$1:$C$13701,MIN(13701,ROW()+設定!$B$24))),$C1974&gt;=設定!$B$32,$C1974&gt;=MAX(MIN(INDEX($C$1:$C$13701,MAX(1,ROW()-設定!$B$26)):INDEX($C$1:$C$13701,MAX(1,ROW()-1))),MIN(INDEX($C$1:$C$13701,MIN(13701,ROW()+1)):INDEX($C$1:$C$13701,MIN(13701,ROW()+設定!$B$26))))*10^(設定!$B$27/20)),1,0))</f>
        <v>0</v>
      </c>
      <c r="G1974" s="33" t="n">
        <f aca="false">$G1973+IF($F1974=1,1,0)</f>
        <v>0</v>
      </c>
      <c r="H1974" s="0" t="str">
        <f aca="false">IF($F1974=1,$G1974,"")</f>
        <v/>
      </c>
    </row>
    <row r="1975" customFormat="false" ht="15" hidden="false" customHeight="false" outlineLevel="0" collapsed="false">
      <c r="A1975" s="30" t="n">
        <v>308.28125</v>
      </c>
      <c r="B1975" s="31" t="n">
        <v>15.3057</v>
      </c>
      <c r="C1975" s="32" t="n">
        <f aca="false">IF($A1975="","",IF(設定!$B$21="dB",10^($B1975/20),ABS($B1975)))</f>
        <v>5.8248534066337</v>
      </c>
      <c r="D1975" s="32" t="n">
        <f aca="false">IF($A1975="","",$A1975^2)</f>
        <v>95037.3291015625</v>
      </c>
      <c r="E1975" s="32" t="n">
        <f aca="false">IF($A1975="","",IF($C1975&lt;=0,"",1/$C1975^2))</f>
        <v>0.0294733838349976</v>
      </c>
      <c r="F1975" s="33" t="n">
        <f aca="false">IF(OR(ROW()-設定!$B$30&lt;2,ROW()+設定!$B$30&gt;13701,N($A1975)&lt;=0,N(INDEX($A$2:$A$13701,MIN(13700,MAX(1,ROW()-1+設定!$B$30))))&lt;=0,$A1975&lt;設定!$B$28,$A1975&gt;設定!$B$29),0,IF(AND($C1975&gt;=MAX(INDEX($C$1:$C$13701,MAX(1,ROW()-設定!$B$24)):INDEX($C$1:$C$13701,MAX(1,ROW()-1))),$C1975&gt;MAX(INDEX($C$1:$C$13701,MIN(13701,ROW()+1)):INDEX($C$1:$C$13701,MIN(13701,ROW()+設定!$B$24))),$C1975&gt;=設定!$B$32,$C1975&gt;=MAX(MIN(INDEX($C$1:$C$13701,MAX(1,ROW()-設定!$B$26)):INDEX($C$1:$C$13701,MAX(1,ROW()-1))),MIN(INDEX($C$1:$C$13701,MIN(13701,ROW()+1)):INDEX($C$1:$C$13701,MIN(13701,ROW()+設定!$B$26))))*10^(設定!$B$27/20)),1,0))</f>
        <v>0</v>
      </c>
      <c r="G1975" s="33" t="n">
        <f aca="false">$G1974+IF($F1975=1,1,0)</f>
        <v>0</v>
      </c>
      <c r="H1975" s="0" t="str">
        <f aca="false">IF($F1975=1,$G1975,"")</f>
        <v/>
      </c>
    </row>
    <row r="1976" customFormat="false" ht="15" hidden="false" customHeight="false" outlineLevel="0" collapsed="false">
      <c r="A1976" s="30" t="n">
        <v>308.4375</v>
      </c>
      <c r="B1976" s="31" t="n">
        <v>15.3746</v>
      </c>
      <c r="C1976" s="32" t="n">
        <f aca="false">IF($A1976="","",IF(設定!$B$21="dB",10^($B1976/20),ABS($B1976)))</f>
        <v>5.87124225100163</v>
      </c>
      <c r="D1976" s="32" t="n">
        <f aca="false">IF($A1976="","",$A1976^2)</f>
        <v>95133.69140625</v>
      </c>
      <c r="E1976" s="32" t="n">
        <f aca="false">IF($A1976="","",IF($C1976&lt;=0,"",1/$C1976^2))</f>
        <v>0.0290094837360833</v>
      </c>
      <c r="F1976" s="33" t="n">
        <f aca="false">IF(OR(ROW()-設定!$B$30&lt;2,ROW()+設定!$B$30&gt;13701,N($A1976)&lt;=0,N(INDEX($A$2:$A$13701,MIN(13700,MAX(1,ROW()-1+設定!$B$30))))&lt;=0,$A1976&lt;設定!$B$28,$A1976&gt;設定!$B$29),0,IF(AND($C1976&gt;=MAX(INDEX($C$1:$C$13701,MAX(1,ROW()-設定!$B$24)):INDEX($C$1:$C$13701,MAX(1,ROW()-1))),$C1976&gt;MAX(INDEX($C$1:$C$13701,MIN(13701,ROW()+1)):INDEX($C$1:$C$13701,MIN(13701,ROW()+設定!$B$24))),$C1976&gt;=設定!$B$32,$C1976&gt;=MAX(MIN(INDEX($C$1:$C$13701,MAX(1,ROW()-設定!$B$26)):INDEX($C$1:$C$13701,MAX(1,ROW()-1))),MIN(INDEX($C$1:$C$13701,MIN(13701,ROW()+1)):INDEX($C$1:$C$13701,MIN(13701,ROW()+設定!$B$26))))*10^(設定!$B$27/20)),1,0))</f>
        <v>0</v>
      </c>
      <c r="G1976" s="33" t="n">
        <f aca="false">$G1975+IF($F1976=1,1,0)</f>
        <v>0</v>
      </c>
      <c r="H1976" s="0" t="str">
        <f aca="false">IF($F1976=1,$G1976,"")</f>
        <v/>
      </c>
    </row>
    <row r="1977" customFormat="false" ht="15" hidden="false" customHeight="false" outlineLevel="0" collapsed="false">
      <c r="A1977" s="30" t="n">
        <v>308.59375</v>
      </c>
      <c r="B1977" s="31" t="n">
        <v>15.4524</v>
      </c>
      <c r="C1977" s="32" t="n">
        <f aca="false">IF($A1977="","",IF(設定!$B$21="dB",10^($B1977/20),ABS($B1977)))</f>
        <v>5.92406752298696</v>
      </c>
      <c r="D1977" s="32" t="n">
        <f aca="false">IF($A1977="","",$A1977^2)</f>
        <v>95230.1025390625</v>
      </c>
      <c r="E1977" s="32" t="n">
        <f aca="false">IF($A1977="","",IF($C1977&lt;=0,"",1/$C1977^2))</f>
        <v>0.0284944317183998</v>
      </c>
      <c r="F1977" s="33" t="n">
        <f aca="false">IF(OR(ROW()-設定!$B$30&lt;2,ROW()+設定!$B$30&gt;13701,N($A1977)&lt;=0,N(INDEX($A$2:$A$13701,MIN(13700,MAX(1,ROW()-1+設定!$B$30))))&lt;=0,$A1977&lt;設定!$B$28,$A1977&gt;設定!$B$29),0,IF(AND($C1977&gt;=MAX(INDEX($C$1:$C$13701,MAX(1,ROW()-設定!$B$24)):INDEX($C$1:$C$13701,MAX(1,ROW()-1))),$C1977&gt;MAX(INDEX($C$1:$C$13701,MIN(13701,ROW()+1)):INDEX($C$1:$C$13701,MIN(13701,ROW()+設定!$B$24))),$C1977&gt;=設定!$B$32,$C1977&gt;=MAX(MIN(INDEX($C$1:$C$13701,MAX(1,ROW()-設定!$B$26)):INDEX($C$1:$C$13701,MAX(1,ROW()-1))),MIN(INDEX($C$1:$C$13701,MIN(13701,ROW()+1)):INDEX($C$1:$C$13701,MIN(13701,ROW()+設定!$B$26))))*10^(設定!$B$27/20)),1,0))</f>
        <v>0</v>
      </c>
      <c r="G1977" s="33" t="n">
        <f aca="false">$G1976+IF($F1977=1,1,0)</f>
        <v>0</v>
      </c>
      <c r="H1977" s="0" t="str">
        <f aca="false">IF($F1977=1,$G1977,"")</f>
        <v/>
      </c>
    </row>
    <row r="1978" customFormat="false" ht="15" hidden="false" customHeight="false" outlineLevel="0" collapsed="false">
      <c r="A1978" s="30" t="n">
        <v>308.75</v>
      </c>
      <c r="B1978" s="31" t="n">
        <v>15.4763</v>
      </c>
      <c r="C1978" s="32" t="n">
        <f aca="false">IF($A1978="","",IF(設定!$B$21="dB",10^($B1978/20),ABS($B1978)))</f>
        <v>5.94039056998208</v>
      </c>
      <c r="D1978" s="32" t="n">
        <f aca="false">IF($A1978="","",$A1978^2)</f>
        <v>95326.5625</v>
      </c>
      <c r="E1978" s="32" t="n">
        <f aca="false">IF($A1978="","",IF($C1978&lt;=0,"",1/$C1978^2))</f>
        <v>0.0283380524641639</v>
      </c>
      <c r="F1978" s="33" t="n">
        <f aca="false">IF(OR(ROW()-設定!$B$30&lt;2,ROW()+設定!$B$30&gt;13701,N($A1978)&lt;=0,N(INDEX($A$2:$A$13701,MIN(13700,MAX(1,ROW()-1+設定!$B$30))))&lt;=0,$A1978&lt;設定!$B$28,$A1978&gt;設定!$B$29),0,IF(AND($C1978&gt;=MAX(INDEX($C$1:$C$13701,MAX(1,ROW()-設定!$B$24)):INDEX($C$1:$C$13701,MAX(1,ROW()-1))),$C1978&gt;MAX(INDEX($C$1:$C$13701,MIN(13701,ROW()+1)):INDEX($C$1:$C$13701,MIN(13701,ROW()+設定!$B$24))),$C1978&gt;=設定!$B$32,$C1978&gt;=MAX(MIN(INDEX($C$1:$C$13701,MAX(1,ROW()-設定!$B$26)):INDEX($C$1:$C$13701,MAX(1,ROW()-1))),MIN(INDEX($C$1:$C$13701,MIN(13701,ROW()+1)):INDEX($C$1:$C$13701,MIN(13701,ROW()+設定!$B$26))))*10^(設定!$B$27/20)),1,0))</f>
        <v>0</v>
      </c>
      <c r="G1978" s="33" t="n">
        <f aca="false">$G1977+IF($F1978=1,1,0)</f>
        <v>0</v>
      </c>
      <c r="H1978" s="0" t="str">
        <f aca="false">IF($F1978=1,$G1978,"")</f>
        <v/>
      </c>
    </row>
    <row r="1979" customFormat="false" ht="15" hidden="false" customHeight="false" outlineLevel="0" collapsed="false">
      <c r="A1979" s="30" t="n">
        <v>308.90625</v>
      </c>
      <c r="B1979" s="31" t="n">
        <v>15.3621</v>
      </c>
      <c r="C1979" s="32" t="n">
        <f aca="false">IF($A1979="","",IF(設定!$B$21="dB",10^($B1979/20),ABS($B1979)))</f>
        <v>5.86279893111306</v>
      </c>
      <c r="D1979" s="32" t="n">
        <f aca="false">IF($A1979="","",$A1979^2)</f>
        <v>95423.0712890625</v>
      </c>
      <c r="E1979" s="32" t="n">
        <f aca="false">IF($A1979="","",IF($C1979&lt;=0,"",1/$C1979^2))</f>
        <v>0.0290931000178689</v>
      </c>
      <c r="F1979" s="33" t="n">
        <f aca="false">IF(OR(ROW()-設定!$B$30&lt;2,ROW()+設定!$B$30&gt;13701,N($A1979)&lt;=0,N(INDEX($A$2:$A$13701,MIN(13700,MAX(1,ROW()-1+設定!$B$30))))&lt;=0,$A1979&lt;設定!$B$28,$A1979&gt;設定!$B$29),0,IF(AND($C1979&gt;=MAX(INDEX($C$1:$C$13701,MAX(1,ROW()-設定!$B$24)):INDEX($C$1:$C$13701,MAX(1,ROW()-1))),$C1979&gt;MAX(INDEX($C$1:$C$13701,MIN(13701,ROW()+1)):INDEX($C$1:$C$13701,MIN(13701,ROW()+設定!$B$24))),$C1979&gt;=設定!$B$32,$C1979&gt;=MAX(MIN(INDEX($C$1:$C$13701,MAX(1,ROW()-設定!$B$26)):INDEX($C$1:$C$13701,MAX(1,ROW()-1))),MIN(INDEX($C$1:$C$13701,MIN(13701,ROW()+1)):INDEX($C$1:$C$13701,MIN(13701,ROW()+設定!$B$26))))*10^(設定!$B$27/20)),1,0))</f>
        <v>0</v>
      </c>
      <c r="G1979" s="33" t="n">
        <f aca="false">$G1978+IF($F1979=1,1,0)</f>
        <v>0</v>
      </c>
      <c r="H1979" s="0" t="str">
        <f aca="false">IF($F1979=1,$G1979,"")</f>
        <v/>
      </c>
    </row>
    <row r="1980" customFormat="false" ht="15" hidden="false" customHeight="false" outlineLevel="0" collapsed="false">
      <c r="A1980" s="30" t="n">
        <v>309.0625</v>
      </c>
      <c r="B1980" s="31" t="n">
        <v>15.4068</v>
      </c>
      <c r="C1980" s="32" t="n">
        <f aca="false">IF($A1980="","",IF(設定!$B$21="dB",10^($B1980/20),ABS($B1980)))</f>
        <v>5.89304829145451</v>
      </c>
      <c r="D1980" s="32" t="n">
        <f aca="false">IF($A1980="","",$A1980^2)</f>
        <v>95519.62890625</v>
      </c>
      <c r="E1980" s="32" t="n">
        <f aca="false">IF($A1980="","",IF($C1980&lt;=0,"",1/$C1980^2))</f>
        <v>0.0287951934152086</v>
      </c>
      <c r="F1980" s="33" t="n">
        <f aca="false">IF(OR(ROW()-設定!$B$30&lt;2,ROW()+設定!$B$30&gt;13701,N($A1980)&lt;=0,N(INDEX($A$2:$A$13701,MIN(13700,MAX(1,ROW()-1+設定!$B$30))))&lt;=0,$A1980&lt;設定!$B$28,$A1980&gt;設定!$B$29),0,IF(AND($C1980&gt;=MAX(INDEX($C$1:$C$13701,MAX(1,ROW()-設定!$B$24)):INDEX($C$1:$C$13701,MAX(1,ROW()-1))),$C1980&gt;MAX(INDEX($C$1:$C$13701,MIN(13701,ROW()+1)):INDEX($C$1:$C$13701,MIN(13701,ROW()+設定!$B$24))),$C1980&gt;=設定!$B$32,$C1980&gt;=MAX(MIN(INDEX($C$1:$C$13701,MAX(1,ROW()-設定!$B$26)):INDEX($C$1:$C$13701,MAX(1,ROW()-1))),MIN(INDEX($C$1:$C$13701,MIN(13701,ROW()+1)):INDEX($C$1:$C$13701,MIN(13701,ROW()+設定!$B$26))))*10^(設定!$B$27/20)),1,0))</f>
        <v>0</v>
      </c>
      <c r="G1980" s="33" t="n">
        <f aca="false">$G1979+IF($F1980=1,1,0)</f>
        <v>0</v>
      </c>
      <c r="H1980" s="0" t="str">
        <f aca="false">IF($F1980=1,$G1980,"")</f>
        <v/>
      </c>
    </row>
    <row r="1981" customFormat="false" ht="15" hidden="false" customHeight="false" outlineLevel="0" collapsed="false">
      <c r="A1981" s="30" t="n">
        <v>309.21875</v>
      </c>
      <c r="B1981" s="31" t="n">
        <v>15.321</v>
      </c>
      <c r="C1981" s="32" t="n">
        <f aca="false">IF($A1981="","",IF(設定!$B$21="dB",10^($B1981/20),ABS($B1981)))</f>
        <v>5.83512279740585</v>
      </c>
      <c r="D1981" s="32" t="n">
        <f aca="false">IF($A1981="","",$A1981^2)</f>
        <v>95616.2353515625</v>
      </c>
      <c r="E1981" s="32" t="n">
        <f aca="false">IF($A1981="","",IF($C1981&lt;=0,"",1/$C1981^2))</f>
        <v>0.0293697331100144</v>
      </c>
      <c r="F1981" s="33" t="n">
        <f aca="false">IF(OR(ROW()-設定!$B$30&lt;2,ROW()+設定!$B$30&gt;13701,N($A1981)&lt;=0,N(INDEX($A$2:$A$13701,MIN(13700,MAX(1,ROW()-1+設定!$B$30))))&lt;=0,$A1981&lt;設定!$B$28,$A1981&gt;設定!$B$29),0,IF(AND($C1981&gt;=MAX(INDEX($C$1:$C$13701,MAX(1,ROW()-設定!$B$24)):INDEX($C$1:$C$13701,MAX(1,ROW()-1))),$C1981&gt;MAX(INDEX($C$1:$C$13701,MIN(13701,ROW()+1)):INDEX($C$1:$C$13701,MIN(13701,ROW()+設定!$B$24))),$C1981&gt;=設定!$B$32,$C1981&gt;=MAX(MIN(INDEX($C$1:$C$13701,MAX(1,ROW()-設定!$B$26)):INDEX($C$1:$C$13701,MAX(1,ROW()-1))),MIN(INDEX($C$1:$C$13701,MIN(13701,ROW()+1)):INDEX($C$1:$C$13701,MIN(13701,ROW()+設定!$B$26))))*10^(設定!$B$27/20)),1,0))</f>
        <v>0</v>
      </c>
      <c r="G1981" s="33" t="n">
        <f aca="false">$G1980+IF($F1981=1,1,0)</f>
        <v>0</v>
      </c>
      <c r="H1981" s="0" t="str">
        <f aca="false">IF($F1981=1,$G1981,"")</f>
        <v/>
      </c>
    </row>
    <row r="1982" customFormat="false" ht="15" hidden="false" customHeight="false" outlineLevel="0" collapsed="false">
      <c r="A1982" s="30" t="n">
        <v>309.375</v>
      </c>
      <c r="B1982" s="31" t="n">
        <v>15.5928</v>
      </c>
      <c r="C1982" s="32" t="n">
        <f aca="false">IF($A1982="","",IF(設定!$B$21="dB",10^($B1982/20),ABS($B1982)))</f>
        <v>6.02060312934954</v>
      </c>
      <c r="D1982" s="32" t="n">
        <f aca="false">IF($A1982="","",$A1982^2)</f>
        <v>95712.890625</v>
      </c>
      <c r="E1982" s="32" t="n">
        <f aca="false">IF($A1982="","",IF($C1982&lt;=0,"",1/$C1982^2))</f>
        <v>0.0275879861952258</v>
      </c>
      <c r="F1982" s="33" t="n">
        <f aca="false">IF(OR(ROW()-設定!$B$30&lt;2,ROW()+設定!$B$30&gt;13701,N($A1982)&lt;=0,N(INDEX($A$2:$A$13701,MIN(13700,MAX(1,ROW()-1+設定!$B$30))))&lt;=0,$A1982&lt;設定!$B$28,$A1982&gt;設定!$B$29),0,IF(AND($C1982&gt;=MAX(INDEX($C$1:$C$13701,MAX(1,ROW()-設定!$B$24)):INDEX($C$1:$C$13701,MAX(1,ROW()-1))),$C1982&gt;MAX(INDEX($C$1:$C$13701,MIN(13701,ROW()+1)):INDEX($C$1:$C$13701,MIN(13701,ROW()+設定!$B$24))),$C1982&gt;=設定!$B$32,$C1982&gt;=MAX(MIN(INDEX($C$1:$C$13701,MAX(1,ROW()-設定!$B$26)):INDEX($C$1:$C$13701,MAX(1,ROW()-1))),MIN(INDEX($C$1:$C$13701,MIN(13701,ROW()+1)):INDEX($C$1:$C$13701,MIN(13701,ROW()+設定!$B$26))))*10^(設定!$B$27/20)),1,0))</f>
        <v>0</v>
      </c>
      <c r="G1982" s="33" t="n">
        <f aca="false">$G1981+IF($F1982=1,1,0)</f>
        <v>0</v>
      </c>
      <c r="H1982" s="0" t="str">
        <f aca="false">IF($F1982=1,$G1982,"")</f>
        <v/>
      </c>
    </row>
    <row r="1983" customFormat="false" ht="15" hidden="false" customHeight="false" outlineLevel="0" collapsed="false">
      <c r="A1983" s="30" t="n">
        <v>309.53125</v>
      </c>
      <c r="B1983" s="31" t="n">
        <v>15.4852</v>
      </c>
      <c r="C1983" s="32" t="n">
        <f aca="false">IF($A1983="","",IF(設定!$B$21="dB",10^($B1983/20),ABS($B1983)))</f>
        <v>5.94648051285435</v>
      </c>
      <c r="D1983" s="32" t="n">
        <f aca="false">IF($A1983="","",$A1983^2)</f>
        <v>95809.5947265625</v>
      </c>
      <c r="E1983" s="32" t="n">
        <f aca="false">IF($A1983="","",IF($C1983&lt;=0,"",1/$C1983^2))</f>
        <v>0.0282800387365742</v>
      </c>
      <c r="F1983" s="33" t="n">
        <f aca="false">IF(OR(ROW()-設定!$B$30&lt;2,ROW()+設定!$B$30&gt;13701,N($A1983)&lt;=0,N(INDEX($A$2:$A$13701,MIN(13700,MAX(1,ROW()-1+設定!$B$30))))&lt;=0,$A1983&lt;設定!$B$28,$A1983&gt;設定!$B$29),0,IF(AND($C1983&gt;=MAX(INDEX($C$1:$C$13701,MAX(1,ROW()-設定!$B$24)):INDEX($C$1:$C$13701,MAX(1,ROW()-1))),$C1983&gt;MAX(INDEX($C$1:$C$13701,MIN(13701,ROW()+1)):INDEX($C$1:$C$13701,MIN(13701,ROW()+設定!$B$24))),$C1983&gt;=設定!$B$32,$C1983&gt;=MAX(MIN(INDEX($C$1:$C$13701,MAX(1,ROW()-設定!$B$26)):INDEX($C$1:$C$13701,MAX(1,ROW()-1))),MIN(INDEX($C$1:$C$13701,MIN(13701,ROW()+1)):INDEX($C$1:$C$13701,MIN(13701,ROW()+設定!$B$26))))*10^(設定!$B$27/20)),1,0))</f>
        <v>0</v>
      </c>
      <c r="G1983" s="33" t="n">
        <f aca="false">$G1982+IF($F1983=1,1,0)</f>
        <v>0</v>
      </c>
      <c r="H1983" s="0" t="str">
        <f aca="false">IF($F1983=1,$G1983,"")</f>
        <v/>
      </c>
    </row>
    <row r="1984" customFormat="false" ht="15" hidden="false" customHeight="false" outlineLevel="0" collapsed="false">
      <c r="A1984" s="30" t="n">
        <v>309.6875</v>
      </c>
      <c r="B1984" s="31" t="n">
        <v>15.307</v>
      </c>
      <c r="C1984" s="32" t="n">
        <f aca="false">IF($A1984="","",IF(設定!$B$21="dB",10^($B1984/20),ABS($B1984)))</f>
        <v>5.82572526621733</v>
      </c>
      <c r="D1984" s="32" t="n">
        <f aca="false">IF($A1984="","",$A1984^2)</f>
        <v>95906.34765625</v>
      </c>
      <c r="E1984" s="32" t="n">
        <f aca="false">IF($A1984="","",IF($C1984&lt;=0,"",1/$C1984^2))</f>
        <v>0.0294645627086505</v>
      </c>
      <c r="F1984" s="33" t="n">
        <f aca="false">IF(OR(ROW()-設定!$B$30&lt;2,ROW()+設定!$B$30&gt;13701,N($A1984)&lt;=0,N(INDEX($A$2:$A$13701,MIN(13700,MAX(1,ROW()-1+設定!$B$30))))&lt;=0,$A1984&lt;設定!$B$28,$A1984&gt;設定!$B$29),0,IF(AND($C1984&gt;=MAX(INDEX($C$1:$C$13701,MAX(1,ROW()-設定!$B$24)):INDEX($C$1:$C$13701,MAX(1,ROW()-1))),$C1984&gt;MAX(INDEX($C$1:$C$13701,MIN(13701,ROW()+1)):INDEX($C$1:$C$13701,MIN(13701,ROW()+設定!$B$24))),$C1984&gt;=設定!$B$32,$C1984&gt;=MAX(MIN(INDEX($C$1:$C$13701,MAX(1,ROW()-設定!$B$26)):INDEX($C$1:$C$13701,MAX(1,ROW()-1))),MIN(INDEX($C$1:$C$13701,MIN(13701,ROW()+1)):INDEX($C$1:$C$13701,MIN(13701,ROW()+設定!$B$26))))*10^(設定!$B$27/20)),1,0))</f>
        <v>0</v>
      </c>
      <c r="G1984" s="33" t="n">
        <f aca="false">$G1983+IF($F1984=1,1,0)</f>
        <v>0</v>
      </c>
      <c r="H1984" s="0" t="str">
        <f aca="false">IF($F1984=1,$G1984,"")</f>
        <v/>
      </c>
    </row>
    <row r="1985" customFormat="false" ht="15" hidden="false" customHeight="false" outlineLevel="0" collapsed="false">
      <c r="A1985" s="30" t="n">
        <v>309.84375</v>
      </c>
      <c r="B1985" s="31" t="n">
        <v>15.4283</v>
      </c>
      <c r="C1985" s="32" t="n">
        <f aca="false">IF($A1985="","",IF(設定!$B$21="dB",10^($B1985/20),ABS($B1985)))</f>
        <v>5.90765329826489</v>
      </c>
      <c r="D1985" s="32" t="n">
        <f aca="false">IF($A1985="","",$A1985^2)</f>
        <v>96003.1494140625</v>
      </c>
      <c r="E1985" s="32" t="n">
        <f aca="false">IF($A1985="","",IF($C1985&lt;=0,"",1/$C1985^2))</f>
        <v>0.0286529934166137</v>
      </c>
      <c r="F1985" s="33" t="n">
        <f aca="false">IF(OR(ROW()-設定!$B$30&lt;2,ROW()+設定!$B$30&gt;13701,N($A1985)&lt;=0,N(INDEX($A$2:$A$13701,MIN(13700,MAX(1,ROW()-1+設定!$B$30))))&lt;=0,$A1985&lt;設定!$B$28,$A1985&gt;設定!$B$29),0,IF(AND($C1985&gt;=MAX(INDEX($C$1:$C$13701,MAX(1,ROW()-設定!$B$24)):INDEX($C$1:$C$13701,MAX(1,ROW()-1))),$C1985&gt;MAX(INDEX($C$1:$C$13701,MIN(13701,ROW()+1)):INDEX($C$1:$C$13701,MIN(13701,ROW()+設定!$B$24))),$C1985&gt;=設定!$B$32,$C1985&gt;=MAX(MIN(INDEX($C$1:$C$13701,MAX(1,ROW()-設定!$B$26)):INDEX($C$1:$C$13701,MAX(1,ROW()-1))),MIN(INDEX($C$1:$C$13701,MIN(13701,ROW()+1)):INDEX($C$1:$C$13701,MIN(13701,ROW()+設定!$B$26))))*10^(設定!$B$27/20)),1,0))</f>
        <v>0</v>
      </c>
      <c r="G1985" s="33" t="n">
        <f aca="false">$G1984+IF($F1985=1,1,0)</f>
        <v>0</v>
      </c>
      <c r="H1985" s="0" t="str">
        <f aca="false">IF($F1985=1,$G1985,"")</f>
        <v/>
      </c>
    </row>
    <row r="1986" customFormat="false" ht="15" hidden="false" customHeight="false" outlineLevel="0" collapsed="false">
      <c r="A1986" s="30" t="n">
        <v>310</v>
      </c>
      <c r="B1986" s="31" t="n">
        <v>15.507</v>
      </c>
      <c r="C1986" s="32" t="n">
        <f aca="false">IF($A1986="","",IF(設定!$B$21="dB",10^($B1986/20),ABS($B1986)))</f>
        <v>5.96142383987312</v>
      </c>
      <c r="D1986" s="32" t="n">
        <f aca="false">IF($A1986="","",$A1986^2)</f>
        <v>96100</v>
      </c>
      <c r="E1986" s="32" t="n">
        <f aca="false">IF($A1986="","",IF($C1986&lt;=0,"",1/$C1986^2))</f>
        <v>0.0281384389371249</v>
      </c>
      <c r="F1986" s="33" t="n">
        <f aca="false">IF(OR(ROW()-設定!$B$30&lt;2,ROW()+設定!$B$30&gt;13701,N($A1986)&lt;=0,N(INDEX($A$2:$A$13701,MIN(13700,MAX(1,ROW()-1+設定!$B$30))))&lt;=0,$A1986&lt;設定!$B$28,$A1986&gt;設定!$B$29),0,IF(AND($C1986&gt;=MAX(INDEX($C$1:$C$13701,MAX(1,ROW()-設定!$B$24)):INDEX($C$1:$C$13701,MAX(1,ROW()-1))),$C1986&gt;MAX(INDEX($C$1:$C$13701,MIN(13701,ROW()+1)):INDEX($C$1:$C$13701,MIN(13701,ROW()+設定!$B$24))),$C1986&gt;=設定!$B$32,$C1986&gt;=MAX(MIN(INDEX($C$1:$C$13701,MAX(1,ROW()-設定!$B$26)):INDEX($C$1:$C$13701,MAX(1,ROW()-1))),MIN(INDEX($C$1:$C$13701,MIN(13701,ROW()+1)):INDEX($C$1:$C$13701,MIN(13701,ROW()+設定!$B$26))))*10^(設定!$B$27/20)),1,0))</f>
        <v>0</v>
      </c>
      <c r="G1986" s="33" t="n">
        <f aca="false">$G1985+IF($F1986=1,1,0)</f>
        <v>0</v>
      </c>
      <c r="H1986" s="0" t="str">
        <f aca="false">IF($F1986=1,$G1986,"")</f>
        <v/>
      </c>
    </row>
    <row r="1987" customFormat="false" ht="15" hidden="false" customHeight="false" outlineLevel="0" collapsed="false">
      <c r="A1987" s="30" t="n">
        <v>310.15625</v>
      </c>
      <c r="B1987" s="31" t="n">
        <v>15.4883</v>
      </c>
      <c r="C1987" s="32" t="n">
        <f aca="false">IF($A1987="","",IF(設定!$B$21="dB",10^($B1987/20),ABS($B1987)))</f>
        <v>5.94860319461973</v>
      </c>
      <c r="D1987" s="32" t="n">
        <f aca="false">IF($A1987="","",$A1987^2)</f>
        <v>96196.8994140625</v>
      </c>
      <c r="E1987" s="32" t="n">
        <f aca="false">IF($A1987="","",IF($C1987&lt;=0,"",1/$C1987^2))</f>
        <v>0.0282598596087322</v>
      </c>
      <c r="F1987" s="33" t="n">
        <f aca="false">IF(OR(ROW()-設定!$B$30&lt;2,ROW()+設定!$B$30&gt;13701,N($A1987)&lt;=0,N(INDEX($A$2:$A$13701,MIN(13700,MAX(1,ROW()-1+設定!$B$30))))&lt;=0,$A1987&lt;設定!$B$28,$A1987&gt;設定!$B$29),0,IF(AND($C1987&gt;=MAX(INDEX($C$1:$C$13701,MAX(1,ROW()-設定!$B$24)):INDEX($C$1:$C$13701,MAX(1,ROW()-1))),$C1987&gt;MAX(INDEX($C$1:$C$13701,MIN(13701,ROW()+1)):INDEX($C$1:$C$13701,MIN(13701,ROW()+設定!$B$24))),$C1987&gt;=設定!$B$32,$C1987&gt;=MAX(MIN(INDEX($C$1:$C$13701,MAX(1,ROW()-設定!$B$26)):INDEX($C$1:$C$13701,MAX(1,ROW()-1))),MIN(INDEX($C$1:$C$13701,MIN(13701,ROW()+1)):INDEX($C$1:$C$13701,MIN(13701,ROW()+設定!$B$26))))*10^(設定!$B$27/20)),1,0))</f>
        <v>0</v>
      </c>
      <c r="G1987" s="33" t="n">
        <f aca="false">$G1986+IF($F1987=1,1,0)</f>
        <v>0</v>
      </c>
      <c r="H1987" s="0" t="str">
        <f aca="false">IF($F1987=1,$G1987,"")</f>
        <v/>
      </c>
    </row>
    <row r="1988" customFormat="false" ht="15" hidden="false" customHeight="false" outlineLevel="0" collapsed="false">
      <c r="A1988" s="30" t="n">
        <v>310.3125</v>
      </c>
      <c r="B1988" s="31" t="n">
        <v>15.6323</v>
      </c>
      <c r="C1988" s="32" t="n">
        <f aca="false">IF($A1988="","",IF(設定!$B$21="dB",10^($B1988/20),ABS($B1988)))</f>
        <v>6.04804480727783</v>
      </c>
      <c r="D1988" s="32" t="n">
        <f aca="false">IF($A1988="","",$A1988^2)</f>
        <v>96293.84765625</v>
      </c>
      <c r="E1988" s="32" t="n">
        <f aca="false">IF($A1988="","",IF($C1988&lt;=0,"",1/$C1988^2))</f>
        <v>0.0273382052635124</v>
      </c>
      <c r="F1988" s="33" t="n">
        <f aca="false">IF(OR(ROW()-設定!$B$30&lt;2,ROW()+設定!$B$30&gt;13701,N($A1988)&lt;=0,N(INDEX($A$2:$A$13701,MIN(13700,MAX(1,ROW()-1+設定!$B$30))))&lt;=0,$A1988&lt;設定!$B$28,$A1988&gt;設定!$B$29),0,IF(AND($C1988&gt;=MAX(INDEX($C$1:$C$13701,MAX(1,ROW()-設定!$B$24)):INDEX($C$1:$C$13701,MAX(1,ROW()-1))),$C1988&gt;MAX(INDEX($C$1:$C$13701,MIN(13701,ROW()+1)):INDEX($C$1:$C$13701,MIN(13701,ROW()+設定!$B$24))),$C1988&gt;=設定!$B$32,$C1988&gt;=MAX(MIN(INDEX($C$1:$C$13701,MAX(1,ROW()-設定!$B$26)):INDEX($C$1:$C$13701,MAX(1,ROW()-1))),MIN(INDEX($C$1:$C$13701,MIN(13701,ROW()+1)):INDEX($C$1:$C$13701,MIN(13701,ROW()+設定!$B$26))))*10^(設定!$B$27/20)),1,0))</f>
        <v>0</v>
      </c>
      <c r="G1988" s="33" t="n">
        <f aca="false">$G1987+IF($F1988=1,1,0)</f>
        <v>0</v>
      </c>
      <c r="H1988" s="0" t="str">
        <f aca="false">IF($F1988=1,$G1988,"")</f>
        <v/>
      </c>
    </row>
    <row r="1989" customFormat="false" ht="15" hidden="false" customHeight="false" outlineLevel="0" collapsed="false">
      <c r="A1989" s="30" t="n">
        <v>310.46875</v>
      </c>
      <c r="B1989" s="31" t="n">
        <v>15.5905</v>
      </c>
      <c r="C1989" s="32" t="n">
        <f aca="false">IF($A1989="","",IF(設定!$B$21="dB",10^($B1989/20),ABS($B1989)))</f>
        <v>6.01900910103914</v>
      </c>
      <c r="D1989" s="32" t="n">
        <f aca="false">IF($A1989="","",$A1989^2)</f>
        <v>96390.8447265625</v>
      </c>
      <c r="E1989" s="32" t="n">
        <f aca="false">IF($A1989="","",IF($C1989&lt;=0,"",1/$C1989^2))</f>
        <v>0.0276026005124403</v>
      </c>
      <c r="F1989" s="33" t="n">
        <f aca="false">IF(OR(ROW()-設定!$B$30&lt;2,ROW()+設定!$B$30&gt;13701,N($A1989)&lt;=0,N(INDEX($A$2:$A$13701,MIN(13700,MAX(1,ROW()-1+設定!$B$30))))&lt;=0,$A1989&lt;設定!$B$28,$A1989&gt;設定!$B$29),0,IF(AND($C1989&gt;=MAX(INDEX($C$1:$C$13701,MAX(1,ROW()-設定!$B$24)):INDEX($C$1:$C$13701,MAX(1,ROW()-1))),$C1989&gt;MAX(INDEX($C$1:$C$13701,MIN(13701,ROW()+1)):INDEX($C$1:$C$13701,MIN(13701,ROW()+設定!$B$24))),$C1989&gt;=設定!$B$32,$C1989&gt;=MAX(MIN(INDEX($C$1:$C$13701,MAX(1,ROW()-設定!$B$26)):INDEX($C$1:$C$13701,MAX(1,ROW()-1))),MIN(INDEX($C$1:$C$13701,MIN(13701,ROW()+1)):INDEX($C$1:$C$13701,MIN(13701,ROW()+設定!$B$26))))*10^(設定!$B$27/20)),1,0))</f>
        <v>0</v>
      </c>
      <c r="G1989" s="33" t="n">
        <f aca="false">$G1988+IF($F1989=1,1,0)</f>
        <v>0</v>
      </c>
      <c r="H1989" s="0" t="str">
        <f aca="false">IF($F1989=1,$G1989,"")</f>
        <v/>
      </c>
    </row>
    <row r="1990" customFormat="false" ht="15" hidden="false" customHeight="false" outlineLevel="0" collapsed="false">
      <c r="A1990" s="30" t="n">
        <v>310.625</v>
      </c>
      <c r="B1990" s="31" t="n">
        <v>15.3976</v>
      </c>
      <c r="C1990" s="32" t="n">
        <f aca="false">IF($A1990="","",IF(設定!$B$21="dB",10^($B1990/20),ABS($B1990)))</f>
        <v>5.88680974317089</v>
      </c>
      <c r="D1990" s="32" t="n">
        <f aca="false">IF($A1990="","",$A1990^2)</f>
        <v>96487.890625</v>
      </c>
      <c r="E1990" s="32" t="n">
        <f aca="false">IF($A1990="","",IF($C1990&lt;=0,"",1/$C1990^2))</f>
        <v>0.028856257182912</v>
      </c>
      <c r="F1990" s="33" t="n">
        <f aca="false">IF(OR(ROW()-設定!$B$30&lt;2,ROW()+設定!$B$30&gt;13701,N($A1990)&lt;=0,N(INDEX($A$2:$A$13701,MIN(13700,MAX(1,ROW()-1+設定!$B$30))))&lt;=0,$A1990&lt;設定!$B$28,$A1990&gt;設定!$B$29),0,IF(AND($C1990&gt;=MAX(INDEX($C$1:$C$13701,MAX(1,ROW()-設定!$B$24)):INDEX($C$1:$C$13701,MAX(1,ROW()-1))),$C1990&gt;MAX(INDEX($C$1:$C$13701,MIN(13701,ROW()+1)):INDEX($C$1:$C$13701,MIN(13701,ROW()+設定!$B$24))),$C1990&gt;=設定!$B$32,$C1990&gt;=MAX(MIN(INDEX($C$1:$C$13701,MAX(1,ROW()-設定!$B$26)):INDEX($C$1:$C$13701,MAX(1,ROW()-1))),MIN(INDEX($C$1:$C$13701,MIN(13701,ROW()+1)):INDEX($C$1:$C$13701,MIN(13701,ROW()+設定!$B$26))))*10^(設定!$B$27/20)),1,0))</f>
        <v>0</v>
      </c>
      <c r="G1990" s="33" t="n">
        <f aca="false">$G1989+IF($F1990=1,1,0)</f>
        <v>0</v>
      </c>
      <c r="H1990" s="0" t="str">
        <f aca="false">IF($F1990=1,$G1990,"")</f>
        <v/>
      </c>
    </row>
    <row r="1991" customFormat="false" ht="15" hidden="false" customHeight="false" outlineLevel="0" collapsed="false">
      <c r="A1991" s="30" t="n">
        <v>310.78125</v>
      </c>
      <c r="B1991" s="31" t="n">
        <v>15.45</v>
      </c>
      <c r="C1991" s="32" t="n">
        <f aca="false">IF($A1991="","",IF(設定!$B$21="dB",10^($B1991/20),ABS($B1991)))</f>
        <v>5.92243086876131</v>
      </c>
      <c r="D1991" s="32" t="n">
        <f aca="false">IF($A1991="","",$A1991^2)</f>
        <v>96584.9853515625</v>
      </c>
      <c r="E1991" s="32" t="n">
        <f aca="false">IF($A1991="","",IF($C1991&lt;=0,"",1/$C1991^2))</f>
        <v>0.0285101826750391</v>
      </c>
      <c r="F1991" s="33" t="n">
        <f aca="false">IF(OR(ROW()-設定!$B$30&lt;2,ROW()+設定!$B$30&gt;13701,N($A1991)&lt;=0,N(INDEX($A$2:$A$13701,MIN(13700,MAX(1,ROW()-1+設定!$B$30))))&lt;=0,$A1991&lt;設定!$B$28,$A1991&gt;設定!$B$29),0,IF(AND($C1991&gt;=MAX(INDEX($C$1:$C$13701,MAX(1,ROW()-設定!$B$24)):INDEX($C$1:$C$13701,MAX(1,ROW()-1))),$C1991&gt;MAX(INDEX($C$1:$C$13701,MIN(13701,ROW()+1)):INDEX($C$1:$C$13701,MIN(13701,ROW()+設定!$B$24))),$C1991&gt;=設定!$B$32,$C1991&gt;=MAX(MIN(INDEX($C$1:$C$13701,MAX(1,ROW()-設定!$B$26)):INDEX($C$1:$C$13701,MAX(1,ROW()-1))),MIN(INDEX($C$1:$C$13701,MIN(13701,ROW()+1)):INDEX($C$1:$C$13701,MIN(13701,ROW()+設定!$B$26))))*10^(設定!$B$27/20)),1,0))</f>
        <v>0</v>
      </c>
      <c r="G1991" s="33" t="n">
        <f aca="false">$G1990+IF($F1991=1,1,0)</f>
        <v>0</v>
      </c>
      <c r="H1991" s="0" t="str">
        <f aca="false">IF($F1991=1,$G1991,"")</f>
        <v/>
      </c>
    </row>
    <row r="1992" customFormat="false" ht="15" hidden="false" customHeight="false" outlineLevel="0" collapsed="false">
      <c r="A1992" s="30" t="n">
        <v>310.9375</v>
      </c>
      <c r="B1992" s="31" t="n">
        <v>15.3301</v>
      </c>
      <c r="C1992" s="32" t="n">
        <f aca="false">IF($A1992="","",IF(設定!$B$21="dB",10^($B1992/20),ABS($B1992)))</f>
        <v>5.8412393202941</v>
      </c>
      <c r="D1992" s="32" t="n">
        <f aca="false">IF($A1992="","",$A1992^2)</f>
        <v>96682.12890625</v>
      </c>
      <c r="E1992" s="32" t="n">
        <f aca="false">IF($A1992="","",IF($C1992&lt;=0,"",1/$C1992^2))</f>
        <v>0.0293082575971632</v>
      </c>
      <c r="F1992" s="33" t="n">
        <f aca="false">IF(OR(ROW()-設定!$B$30&lt;2,ROW()+設定!$B$30&gt;13701,N($A1992)&lt;=0,N(INDEX($A$2:$A$13701,MIN(13700,MAX(1,ROW()-1+設定!$B$30))))&lt;=0,$A1992&lt;設定!$B$28,$A1992&gt;設定!$B$29),0,IF(AND($C1992&gt;=MAX(INDEX($C$1:$C$13701,MAX(1,ROW()-設定!$B$24)):INDEX($C$1:$C$13701,MAX(1,ROW()-1))),$C1992&gt;MAX(INDEX($C$1:$C$13701,MIN(13701,ROW()+1)):INDEX($C$1:$C$13701,MIN(13701,ROW()+設定!$B$24))),$C1992&gt;=設定!$B$32,$C1992&gt;=MAX(MIN(INDEX($C$1:$C$13701,MAX(1,ROW()-設定!$B$26)):INDEX($C$1:$C$13701,MAX(1,ROW()-1))),MIN(INDEX($C$1:$C$13701,MIN(13701,ROW()+1)):INDEX($C$1:$C$13701,MIN(13701,ROW()+設定!$B$26))))*10^(設定!$B$27/20)),1,0))</f>
        <v>0</v>
      </c>
      <c r="G1992" s="33" t="n">
        <f aca="false">$G1991+IF($F1992=1,1,0)</f>
        <v>0</v>
      </c>
      <c r="H1992" s="0" t="str">
        <f aca="false">IF($F1992=1,$G1992,"")</f>
        <v/>
      </c>
    </row>
    <row r="1993" customFormat="false" ht="15" hidden="false" customHeight="false" outlineLevel="0" collapsed="false">
      <c r="A1993" s="30" t="n">
        <v>311.09375</v>
      </c>
      <c r="B1993" s="31" t="n">
        <v>15.4957</v>
      </c>
      <c r="C1993" s="32" t="n">
        <f aca="false">IF($A1993="","",IF(設定!$B$21="dB",10^($B1993/20),ABS($B1993)))</f>
        <v>5.95367330513465</v>
      </c>
      <c r="D1993" s="32" t="n">
        <f aca="false">IF($A1993="","",$A1993^2)</f>
        <v>96779.3212890625</v>
      </c>
      <c r="E1993" s="32" t="n">
        <f aca="false">IF($A1993="","",IF($C1993&lt;=0,"",1/$C1993^2))</f>
        <v>0.028211748267857</v>
      </c>
      <c r="F1993" s="33" t="n">
        <f aca="false">IF(OR(ROW()-設定!$B$30&lt;2,ROW()+設定!$B$30&gt;13701,N($A1993)&lt;=0,N(INDEX($A$2:$A$13701,MIN(13700,MAX(1,ROW()-1+設定!$B$30))))&lt;=0,$A1993&lt;設定!$B$28,$A1993&gt;設定!$B$29),0,IF(AND($C1993&gt;=MAX(INDEX($C$1:$C$13701,MAX(1,ROW()-設定!$B$24)):INDEX($C$1:$C$13701,MAX(1,ROW()-1))),$C1993&gt;MAX(INDEX($C$1:$C$13701,MIN(13701,ROW()+1)):INDEX($C$1:$C$13701,MIN(13701,ROW()+設定!$B$24))),$C1993&gt;=設定!$B$32,$C1993&gt;=MAX(MIN(INDEX($C$1:$C$13701,MAX(1,ROW()-設定!$B$26)):INDEX($C$1:$C$13701,MAX(1,ROW()-1))),MIN(INDEX($C$1:$C$13701,MIN(13701,ROW()+1)):INDEX($C$1:$C$13701,MIN(13701,ROW()+設定!$B$26))))*10^(設定!$B$27/20)),1,0))</f>
        <v>0</v>
      </c>
      <c r="G1993" s="33" t="n">
        <f aca="false">$G1992+IF($F1993=1,1,0)</f>
        <v>0</v>
      </c>
      <c r="H1993" s="0" t="str">
        <f aca="false">IF($F1993=1,$G1993,"")</f>
        <v/>
      </c>
    </row>
    <row r="1994" customFormat="false" ht="15" hidden="false" customHeight="false" outlineLevel="0" collapsed="false">
      <c r="A1994" s="30" t="n">
        <v>311.25</v>
      </c>
      <c r="B1994" s="31" t="n">
        <v>15.4908</v>
      </c>
      <c r="C1994" s="32" t="n">
        <f aca="false">IF($A1994="","",IF(設定!$B$21="dB",10^($B1994/20),ABS($B1994)))</f>
        <v>5.95031558667094</v>
      </c>
      <c r="D1994" s="32" t="n">
        <f aca="false">IF($A1994="","",$A1994^2)</f>
        <v>96876.5625</v>
      </c>
      <c r="E1994" s="32" t="n">
        <f aca="false">IF($A1994="","",IF($C1994&lt;=0,"",1/$C1994^2))</f>
        <v>0.0282435966071831</v>
      </c>
      <c r="F1994" s="33" t="n">
        <f aca="false">IF(OR(ROW()-設定!$B$30&lt;2,ROW()+設定!$B$30&gt;13701,N($A1994)&lt;=0,N(INDEX($A$2:$A$13701,MIN(13700,MAX(1,ROW()-1+設定!$B$30))))&lt;=0,$A1994&lt;設定!$B$28,$A1994&gt;設定!$B$29),0,IF(AND($C1994&gt;=MAX(INDEX($C$1:$C$13701,MAX(1,ROW()-設定!$B$24)):INDEX($C$1:$C$13701,MAX(1,ROW()-1))),$C1994&gt;MAX(INDEX($C$1:$C$13701,MIN(13701,ROW()+1)):INDEX($C$1:$C$13701,MIN(13701,ROW()+設定!$B$24))),$C1994&gt;=設定!$B$32,$C1994&gt;=MAX(MIN(INDEX($C$1:$C$13701,MAX(1,ROW()-設定!$B$26)):INDEX($C$1:$C$13701,MAX(1,ROW()-1))),MIN(INDEX($C$1:$C$13701,MIN(13701,ROW()+1)):INDEX($C$1:$C$13701,MIN(13701,ROW()+設定!$B$26))))*10^(設定!$B$27/20)),1,0))</f>
        <v>0</v>
      </c>
      <c r="G1994" s="33" t="n">
        <f aca="false">$G1993+IF($F1994=1,1,0)</f>
        <v>0</v>
      </c>
      <c r="H1994" s="0" t="str">
        <f aca="false">IF($F1994=1,$G1994,"")</f>
        <v/>
      </c>
    </row>
    <row r="1995" customFormat="false" ht="15" hidden="false" customHeight="false" outlineLevel="0" collapsed="false">
      <c r="A1995" s="30" t="n">
        <v>311.40625</v>
      </c>
      <c r="B1995" s="31" t="n">
        <v>15.7574</v>
      </c>
      <c r="C1995" s="32" t="n">
        <f aca="false">IF($A1995="","",IF(設定!$B$21="dB",10^($B1995/20),ABS($B1995)))</f>
        <v>6.1357831155754</v>
      </c>
      <c r="D1995" s="32" t="n">
        <f aca="false">IF($A1995="","",$A1995^2)</f>
        <v>96973.8525390625</v>
      </c>
      <c r="E1995" s="32" t="n">
        <f aca="false">IF($A1995="","",IF($C1995&lt;=0,"",1/$C1995^2))</f>
        <v>0.0265619527613748</v>
      </c>
      <c r="F1995" s="33" t="n">
        <f aca="false">IF(OR(ROW()-設定!$B$30&lt;2,ROW()+設定!$B$30&gt;13701,N($A1995)&lt;=0,N(INDEX($A$2:$A$13701,MIN(13700,MAX(1,ROW()-1+設定!$B$30))))&lt;=0,$A1995&lt;設定!$B$28,$A1995&gt;設定!$B$29),0,IF(AND($C1995&gt;=MAX(INDEX($C$1:$C$13701,MAX(1,ROW()-設定!$B$24)):INDEX($C$1:$C$13701,MAX(1,ROW()-1))),$C1995&gt;MAX(INDEX($C$1:$C$13701,MIN(13701,ROW()+1)):INDEX($C$1:$C$13701,MIN(13701,ROW()+設定!$B$24))),$C1995&gt;=設定!$B$32,$C1995&gt;=MAX(MIN(INDEX($C$1:$C$13701,MAX(1,ROW()-設定!$B$26)):INDEX($C$1:$C$13701,MAX(1,ROW()-1))),MIN(INDEX($C$1:$C$13701,MIN(13701,ROW()+1)):INDEX($C$1:$C$13701,MIN(13701,ROW()+設定!$B$26))))*10^(設定!$B$27/20)),1,0))</f>
        <v>0</v>
      </c>
      <c r="G1995" s="33" t="n">
        <f aca="false">$G1994+IF($F1995=1,1,0)</f>
        <v>0</v>
      </c>
      <c r="H1995" s="0" t="str">
        <f aca="false">IF($F1995=1,$G1995,"")</f>
        <v/>
      </c>
    </row>
    <row r="1996" customFormat="false" ht="15" hidden="false" customHeight="false" outlineLevel="0" collapsed="false">
      <c r="A1996" s="30" t="n">
        <v>311.5625</v>
      </c>
      <c r="B1996" s="31" t="n">
        <v>15.4958</v>
      </c>
      <c r="C1996" s="32" t="n">
        <f aca="false">IF($A1996="","",IF(設定!$B$21="dB",10^($B1996/20),ABS($B1996)))</f>
        <v>5.95374184972623</v>
      </c>
      <c r="D1996" s="32" t="n">
        <f aca="false">IF($A1996="","",$A1996^2)</f>
        <v>97071.19140625</v>
      </c>
      <c r="E1996" s="32" t="n">
        <f aca="false">IF($A1996="","",IF($C1996&lt;=0,"",1/$C1996^2))</f>
        <v>0.0282110986758256</v>
      </c>
      <c r="F1996" s="33" t="n">
        <f aca="false">IF(OR(ROW()-設定!$B$30&lt;2,ROW()+設定!$B$30&gt;13701,N($A1996)&lt;=0,N(INDEX($A$2:$A$13701,MIN(13700,MAX(1,ROW()-1+設定!$B$30))))&lt;=0,$A1996&lt;設定!$B$28,$A1996&gt;設定!$B$29),0,IF(AND($C1996&gt;=MAX(INDEX($C$1:$C$13701,MAX(1,ROW()-設定!$B$24)):INDEX($C$1:$C$13701,MAX(1,ROW()-1))),$C1996&gt;MAX(INDEX($C$1:$C$13701,MIN(13701,ROW()+1)):INDEX($C$1:$C$13701,MIN(13701,ROW()+設定!$B$24))),$C1996&gt;=設定!$B$32,$C1996&gt;=MAX(MIN(INDEX($C$1:$C$13701,MAX(1,ROW()-設定!$B$26)):INDEX($C$1:$C$13701,MAX(1,ROW()-1))),MIN(INDEX($C$1:$C$13701,MIN(13701,ROW()+1)):INDEX($C$1:$C$13701,MIN(13701,ROW()+設定!$B$26))))*10^(設定!$B$27/20)),1,0))</f>
        <v>0</v>
      </c>
      <c r="G1996" s="33" t="n">
        <f aca="false">$G1995+IF($F1996=1,1,0)</f>
        <v>0</v>
      </c>
      <c r="H1996" s="0" t="str">
        <f aca="false">IF($F1996=1,$G1996,"")</f>
        <v/>
      </c>
    </row>
    <row r="1997" customFormat="false" ht="15" hidden="false" customHeight="false" outlineLevel="0" collapsed="false">
      <c r="A1997" s="30" t="n">
        <v>311.71875</v>
      </c>
      <c r="B1997" s="31" t="n">
        <v>15.27</v>
      </c>
      <c r="C1997" s="32" t="n">
        <f aca="false">IF($A1997="","",IF(設定!$B$21="dB",10^($B1997/20),ABS($B1997)))</f>
        <v>5.80096172522704</v>
      </c>
      <c r="D1997" s="32" t="n">
        <f aca="false">IF($A1997="","",$A1997^2)</f>
        <v>97168.5791015625</v>
      </c>
      <c r="E1997" s="32" t="n">
        <f aca="false">IF($A1997="","",IF($C1997&lt;=0,"",1/$C1997^2))</f>
        <v>0.0297166603173803</v>
      </c>
      <c r="F1997" s="33" t="n">
        <f aca="false">IF(OR(ROW()-設定!$B$30&lt;2,ROW()+設定!$B$30&gt;13701,N($A1997)&lt;=0,N(INDEX($A$2:$A$13701,MIN(13700,MAX(1,ROW()-1+設定!$B$30))))&lt;=0,$A1997&lt;設定!$B$28,$A1997&gt;設定!$B$29),0,IF(AND($C1997&gt;=MAX(INDEX($C$1:$C$13701,MAX(1,ROW()-設定!$B$24)):INDEX($C$1:$C$13701,MAX(1,ROW()-1))),$C1997&gt;MAX(INDEX($C$1:$C$13701,MIN(13701,ROW()+1)):INDEX($C$1:$C$13701,MIN(13701,ROW()+設定!$B$24))),$C1997&gt;=設定!$B$32,$C1997&gt;=MAX(MIN(INDEX($C$1:$C$13701,MAX(1,ROW()-設定!$B$26)):INDEX($C$1:$C$13701,MAX(1,ROW()-1))),MIN(INDEX($C$1:$C$13701,MIN(13701,ROW()+1)):INDEX($C$1:$C$13701,MIN(13701,ROW()+設定!$B$26))))*10^(設定!$B$27/20)),1,0))</f>
        <v>0</v>
      </c>
      <c r="G1997" s="33" t="n">
        <f aca="false">$G1996+IF($F1997=1,1,0)</f>
        <v>0</v>
      </c>
      <c r="H1997" s="0" t="str">
        <f aca="false">IF($F1997=1,$G1997,"")</f>
        <v/>
      </c>
    </row>
    <row r="1998" customFormat="false" ht="15" hidden="false" customHeight="false" outlineLevel="0" collapsed="false">
      <c r="A1998" s="30" t="n">
        <v>311.875</v>
      </c>
      <c r="B1998" s="31" t="n">
        <v>15.4256</v>
      </c>
      <c r="C1998" s="32" t="n">
        <f aca="false">IF($A1998="","",IF(設定!$B$21="dB",10^($B1998/20),ABS($B1998)))</f>
        <v>5.90581719560841</v>
      </c>
      <c r="D1998" s="32" t="n">
        <f aca="false">IF($A1998="","",$A1998^2)</f>
        <v>97266.015625</v>
      </c>
      <c r="E1998" s="32" t="n">
        <f aca="false">IF($A1998="","",IF($C1998&lt;=0,"",1/$C1998^2))</f>
        <v>0.0286708124630602</v>
      </c>
      <c r="F1998" s="33" t="n">
        <f aca="false">IF(OR(ROW()-設定!$B$30&lt;2,ROW()+設定!$B$30&gt;13701,N($A1998)&lt;=0,N(INDEX($A$2:$A$13701,MIN(13700,MAX(1,ROW()-1+設定!$B$30))))&lt;=0,$A1998&lt;設定!$B$28,$A1998&gt;設定!$B$29),0,IF(AND($C1998&gt;=MAX(INDEX($C$1:$C$13701,MAX(1,ROW()-設定!$B$24)):INDEX($C$1:$C$13701,MAX(1,ROW()-1))),$C1998&gt;MAX(INDEX($C$1:$C$13701,MIN(13701,ROW()+1)):INDEX($C$1:$C$13701,MIN(13701,ROW()+設定!$B$24))),$C1998&gt;=設定!$B$32,$C1998&gt;=MAX(MIN(INDEX($C$1:$C$13701,MAX(1,ROW()-設定!$B$26)):INDEX($C$1:$C$13701,MAX(1,ROW()-1))),MIN(INDEX($C$1:$C$13701,MIN(13701,ROW()+1)):INDEX($C$1:$C$13701,MIN(13701,ROW()+設定!$B$26))))*10^(設定!$B$27/20)),1,0))</f>
        <v>0</v>
      </c>
      <c r="G1998" s="33" t="n">
        <f aca="false">$G1997+IF($F1998=1,1,0)</f>
        <v>0</v>
      </c>
      <c r="H1998" s="0" t="str">
        <f aca="false">IF($F1998=1,$G1998,"")</f>
        <v/>
      </c>
    </row>
    <row r="1999" customFormat="false" ht="15" hidden="false" customHeight="false" outlineLevel="0" collapsed="false">
      <c r="A1999" s="30" t="n">
        <v>312.03125</v>
      </c>
      <c r="B1999" s="31" t="n">
        <v>15.5133</v>
      </c>
      <c r="C1999" s="32" t="n">
        <f aca="false">IF($A1999="","",IF(設定!$B$21="dB",10^($B1999/20),ABS($B1999)))</f>
        <v>5.96574931433275</v>
      </c>
      <c r="D1999" s="32" t="n">
        <f aca="false">IF($A1999="","",$A1999^2)</f>
        <v>97363.5009765625</v>
      </c>
      <c r="E1999" s="32" t="n">
        <f aca="false">IF($A1999="","",IF($C1999&lt;=0,"",1/$C1999^2))</f>
        <v>0.0280976501044782</v>
      </c>
      <c r="F1999" s="33" t="n">
        <f aca="false">IF(OR(ROW()-設定!$B$30&lt;2,ROW()+設定!$B$30&gt;13701,N($A1999)&lt;=0,N(INDEX($A$2:$A$13701,MIN(13700,MAX(1,ROW()-1+設定!$B$30))))&lt;=0,$A1999&lt;設定!$B$28,$A1999&gt;設定!$B$29),0,IF(AND($C1999&gt;=MAX(INDEX($C$1:$C$13701,MAX(1,ROW()-設定!$B$24)):INDEX($C$1:$C$13701,MAX(1,ROW()-1))),$C1999&gt;MAX(INDEX($C$1:$C$13701,MIN(13701,ROW()+1)):INDEX($C$1:$C$13701,MIN(13701,ROW()+設定!$B$24))),$C1999&gt;=設定!$B$32,$C1999&gt;=MAX(MIN(INDEX($C$1:$C$13701,MAX(1,ROW()-設定!$B$26)):INDEX($C$1:$C$13701,MAX(1,ROW()-1))),MIN(INDEX($C$1:$C$13701,MIN(13701,ROW()+1)):INDEX($C$1:$C$13701,MIN(13701,ROW()+設定!$B$26))))*10^(設定!$B$27/20)),1,0))</f>
        <v>0</v>
      </c>
      <c r="G1999" s="33" t="n">
        <f aca="false">$G1998+IF($F1999=1,1,0)</f>
        <v>0</v>
      </c>
      <c r="H1999" s="0" t="str">
        <f aca="false">IF($F1999=1,$G1999,"")</f>
        <v/>
      </c>
    </row>
    <row r="2000" customFormat="false" ht="15" hidden="false" customHeight="false" outlineLevel="0" collapsed="false">
      <c r="A2000" s="30" t="n">
        <v>312.1875</v>
      </c>
      <c r="B2000" s="31" t="n">
        <v>15.3748</v>
      </c>
      <c r="C2000" s="32" t="n">
        <f aca="false">IF($A2000="","",IF(設定!$B$21="dB",10^($B2000/20),ABS($B2000)))</f>
        <v>5.87137744290693</v>
      </c>
      <c r="D2000" s="32" t="n">
        <f aca="false">IF($A2000="","",$A2000^2)</f>
        <v>97461.03515625</v>
      </c>
      <c r="E2000" s="32" t="n">
        <f aca="false">IF($A2000="","",IF($C2000&lt;=0,"",1/$C2000^2))</f>
        <v>0.0290081478307478</v>
      </c>
      <c r="F2000" s="33" t="n">
        <f aca="false">IF(OR(ROW()-設定!$B$30&lt;2,ROW()+設定!$B$30&gt;13701,N($A2000)&lt;=0,N(INDEX($A$2:$A$13701,MIN(13700,MAX(1,ROW()-1+設定!$B$30))))&lt;=0,$A2000&lt;設定!$B$28,$A2000&gt;設定!$B$29),0,IF(AND($C2000&gt;=MAX(INDEX($C$1:$C$13701,MAX(1,ROW()-設定!$B$24)):INDEX($C$1:$C$13701,MAX(1,ROW()-1))),$C2000&gt;MAX(INDEX($C$1:$C$13701,MIN(13701,ROW()+1)):INDEX($C$1:$C$13701,MIN(13701,ROW()+設定!$B$24))),$C2000&gt;=設定!$B$32,$C2000&gt;=MAX(MIN(INDEX($C$1:$C$13701,MAX(1,ROW()-設定!$B$26)):INDEX($C$1:$C$13701,MAX(1,ROW()-1))),MIN(INDEX($C$1:$C$13701,MIN(13701,ROW()+1)):INDEX($C$1:$C$13701,MIN(13701,ROW()+設定!$B$26))))*10^(設定!$B$27/20)),1,0))</f>
        <v>0</v>
      </c>
      <c r="G2000" s="33" t="n">
        <f aca="false">$G1999+IF($F2000=1,1,0)</f>
        <v>0</v>
      </c>
      <c r="H2000" s="0" t="str">
        <f aca="false">IF($F2000=1,$G2000,"")</f>
        <v/>
      </c>
    </row>
    <row r="2001" customFormat="false" ht="15" hidden="false" customHeight="false" outlineLevel="0" collapsed="false">
      <c r="A2001" s="30" t="n">
        <v>312.34375</v>
      </c>
      <c r="B2001" s="31" t="n">
        <v>15.4215</v>
      </c>
      <c r="C2001" s="32" t="n">
        <f aca="false">IF($A2001="","",IF(設定!$B$21="dB",10^($B2001/20),ABS($B2001)))</f>
        <v>5.90303013088867</v>
      </c>
      <c r="D2001" s="32" t="n">
        <f aca="false">IF($A2001="","",$A2001^2)</f>
        <v>97558.6181640625</v>
      </c>
      <c r="E2001" s="32" t="n">
        <f aca="false">IF($A2001="","",IF($C2001&lt;=0,"",1/$C2001^2))</f>
        <v>0.0286978922075056</v>
      </c>
      <c r="F2001" s="33" t="n">
        <f aca="false">IF(OR(ROW()-設定!$B$30&lt;2,ROW()+設定!$B$30&gt;13701,N($A2001)&lt;=0,N(INDEX($A$2:$A$13701,MIN(13700,MAX(1,ROW()-1+設定!$B$30))))&lt;=0,$A2001&lt;設定!$B$28,$A2001&gt;設定!$B$29),0,IF(AND($C2001&gt;=MAX(INDEX($C$1:$C$13701,MAX(1,ROW()-設定!$B$24)):INDEX($C$1:$C$13701,MAX(1,ROW()-1))),$C2001&gt;MAX(INDEX($C$1:$C$13701,MIN(13701,ROW()+1)):INDEX($C$1:$C$13701,MIN(13701,ROW()+設定!$B$24))),$C2001&gt;=設定!$B$32,$C2001&gt;=MAX(MIN(INDEX($C$1:$C$13701,MAX(1,ROW()-設定!$B$26)):INDEX($C$1:$C$13701,MAX(1,ROW()-1))),MIN(INDEX($C$1:$C$13701,MIN(13701,ROW()+1)):INDEX($C$1:$C$13701,MIN(13701,ROW()+設定!$B$26))))*10^(設定!$B$27/20)),1,0))</f>
        <v>0</v>
      </c>
      <c r="G2001" s="33" t="n">
        <f aca="false">$G2000+IF($F2001=1,1,0)</f>
        <v>0</v>
      </c>
      <c r="H2001" s="0" t="str">
        <f aca="false">IF($F2001=1,$G2001,"")</f>
        <v/>
      </c>
    </row>
    <row r="2002" customFormat="false" ht="15" hidden="false" customHeight="false" outlineLevel="0" collapsed="false">
      <c r="A2002" s="30" t="n">
        <v>312.5</v>
      </c>
      <c r="B2002" s="31" t="n">
        <v>15.4791</v>
      </c>
      <c r="C2002" s="32" t="n">
        <f aca="false">IF($A2002="","",IF(設定!$B$21="dB",10^($B2002/20),ABS($B2002)))</f>
        <v>5.94230583433786</v>
      </c>
      <c r="D2002" s="32" t="n">
        <f aca="false">IF($A2002="","",$A2002^2)</f>
        <v>97656.25</v>
      </c>
      <c r="E2002" s="32" t="n">
        <f aca="false">IF($A2002="","",IF($C2002&lt;=0,"",1/$C2002^2))</f>
        <v>0.0283197881349135</v>
      </c>
      <c r="F2002" s="33" t="n">
        <f aca="false">IF(OR(ROW()-設定!$B$30&lt;2,ROW()+設定!$B$30&gt;13701,N($A2002)&lt;=0,N(INDEX($A$2:$A$13701,MIN(13700,MAX(1,ROW()-1+設定!$B$30))))&lt;=0,$A2002&lt;設定!$B$28,$A2002&gt;設定!$B$29),0,IF(AND($C2002&gt;=MAX(INDEX($C$1:$C$13701,MAX(1,ROW()-設定!$B$24)):INDEX($C$1:$C$13701,MAX(1,ROW()-1))),$C2002&gt;MAX(INDEX($C$1:$C$13701,MIN(13701,ROW()+1)):INDEX($C$1:$C$13701,MIN(13701,ROW()+設定!$B$24))),$C2002&gt;=設定!$B$32,$C2002&gt;=MAX(MIN(INDEX($C$1:$C$13701,MAX(1,ROW()-設定!$B$26)):INDEX($C$1:$C$13701,MAX(1,ROW()-1))),MIN(INDEX($C$1:$C$13701,MIN(13701,ROW()+1)):INDEX($C$1:$C$13701,MIN(13701,ROW()+設定!$B$26))))*10^(設定!$B$27/20)),1,0))</f>
        <v>0</v>
      </c>
      <c r="G2002" s="33" t="n">
        <f aca="false">$G2001+IF($F2002=1,1,0)</f>
        <v>0</v>
      </c>
      <c r="H2002" s="0" t="str">
        <f aca="false">IF($F2002=1,$G2002,"")</f>
        <v/>
      </c>
    </row>
    <row r="2003" customFormat="false" ht="15" hidden="false" customHeight="false" outlineLevel="0" collapsed="false">
      <c r="A2003" s="30" t="n">
        <v>312.65625</v>
      </c>
      <c r="B2003" s="31" t="n">
        <v>15.5582</v>
      </c>
      <c r="C2003" s="32" t="n">
        <f aca="false">IF($A2003="","",IF(設定!$B$21="dB",10^($B2003/20),ABS($B2003)))</f>
        <v>5.99666792834547</v>
      </c>
      <c r="D2003" s="32" t="n">
        <f aca="false">IF($A2003="","",$A2003^2)</f>
        <v>97753.9306640625</v>
      </c>
      <c r="E2003" s="32" t="n">
        <f aca="false">IF($A2003="","",IF($C2003&lt;=0,"",1/$C2003^2))</f>
        <v>0.027808656012839</v>
      </c>
      <c r="F2003" s="33" t="n">
        <f aca="false">IF(OR(ROW()-設定!$B$30&lt;2,ROW()+設定!$B$30&gt;13701,N($A2003)&lt;=0,N(INDEX($A$2:$A$13701,MIN(13700,MAX(1,ROW()-1+設定!$B$30))))&lt;=0,$A2003&lt;設定!$B$28,$A2003&gt;設定!$B$29),0,IF(AND($C2003&gt;=MAX(INDEX($C$1:$C$13701,MAX(1,ROW()-設定!$B$24)):INDEX($C$1:$C$13701,MAX(1,ROW()-1))),$C2003&gt;MAX(INDEX($C$1:$C$13701,MIN(13701,ROW()+1)):INDEX($C$1:$C$13701,MIN(13701,ROW()+設定!$B$24))),$C2003&gt;=設定!$B$32,$C2003&gt;=MAX(MIN(INDEX($C$1:$C$13701,MAX(1,ROW()-設定!$B$26)):INDEX($C$1:$C$13701,MAX(1,ROW()-1))),MIN(INDEX($C$1:$C$13701,MIN(13701,ROW()+1)):INDEX($C$1:$C$13701,MIN(13701,ROW()+設定!$B$26))))*10^(設定!$B$27/20)),1,0))</f>
        <v>0</v>
      </c>
      <c r="G2003" s="33" t="n">
        <f aca="false">$G2002+IF($F2003=1,1,0)</f>
        <v>0</v>
      </c>
      <c r="H2003" s="0" t="str">
        <f aca="false">IF($F2003=1,$G2003,"")</f>
        <v/>
      </c>
    </row>
    <row r="2004" customFormat="false" ht="15" hidden="false" customHeight="false" outlineLevel="0" collapsed="false">
      <c r="A2004" s="30" t="n">
        <v>312.8125</v>
      </c>
      <c r="B2004" s="31" t="n">
        <v>15.5108</v>
      </c>
      <c r="C2004" s="32" t="n">
        <f aca="false">IF($A2004="","",IF(設定!$B$21="dB",10^($B2004/20),ABS($B2004)))</f>
        <v>5.96403248073686</v>
      </c>
      <c r="D2004" s="32" t="n">
        <f aca="false">IF($A2004="","",$A2004^2)</f>
        <v>97851.66015625</v>
      </c>
      <c r="E2004" s="32" t="n">
        <f aca="false">IF($A2004="","",IF($C2004&lt;=0,"",1/$C2004^2))</f>
        <v>0.0281138290682812</v>
      </c>
      <c r="F2004" s="33" t="n">
        <f aca="false">IF(OR(ROW()-設定!$B$30&lt;2,ROW()+設定!$B$30&gt;13701,N($A2004)&lt;=0,N(INDEX($A$2:$A$13701,MIN(13700,MAX(1,ROW()-1+設定!$B$30))))&lt;=0,$A2004&lt;設定!$B$28,$A2004&gt;設定!$B$29),0,IF(AND($C2004&gt;=MAX(INDEX($C$1:$C$13701,MAX(1,ROW()-設定!$B$24)):INDEX($C$1:$C$13701,MAX(1,ROW()-1))),$C2004&gt;MAX(INDEX($C$1:$C$13701,MIN(13701,ROW()+1)):INDEX($C$1:$C$13701,MIN(13701,ROW()+設定!$B$24))),$C2004&gt;=設定!$B$32,$C2004&gt;=MAX(MIN(INDEX($C$1:$C$13701,MAX(1,ROW()-設定!$B$26)):INDEX($C$1:$C$13701,MAX(1,ROW()-1))),MIN(INDEX($C$1:$C$13701,MIN(13701,ROW()+1)):INDEX($C$1:$C$13701,MIN(13701,ROW()+設定!$B$26))))*10^(設定!$B$27/20)),1,0))</f>
        <v>0</v>
      </c>
      <c r="G2004" s="33" t="n">
        <f aca="false">$G2003+IF($F2004=1,1,0)</f>
        <v>0</v>
      </c>
      <c r="H2004" s="0" t="str">
        <f aca="false">IF($F2004=1,$G2004,"")</f>
        <v/>
      </c>
    </row>
    <row r="2005" customFormat="false" ht="15" hidden="false" customHeight="false" outlineLevel="0" collapsed="false">
      <c r="A2005" s="30" t="n">
        <v>312.96875</v>
      </c>
      <c r="B2005" s="31" t="n">
        <v>15.4403</v>
      </c>
      <c r="C2005" s="32" t="n">
        <f aca="false">IF($A2005="","",IF(設定!$B$21="dB",10^($B2005/20),ABS($B2005)))</f>
        <v>5.9158206634333</v>
      </c>
      <c r="D2005" s="32" t="n">
        <f aca="false">IF($A2005="","",$A2005^2)</f>
        <v>97949.4384765625</v>
      </c>
      <c r="E2005" s="32" t="n">
        <f aca="false">IF($A2005="","",IF($C2005&lt;=0,"",1/$C2005^2))</f>
        <v>0.0285739315483097</v>
      </c>
      <c r="F2005" s="33" t="n">
        <f aca="false">IF(OR(ROW()-設定!$B$30&lt;2,ROW()+設定!$B$30&gt;13701,N($A2005)&lt;=0,N(INDEX($A$2:$A$13701,MIN(13700,MAX(1,ROW()-1+設定!$B$30))))&lt;=0,$A2005&lt;設定!$B$28,$A2005&gt;設定!$B$29),0,IF(AND($C2005&gt;=MAX(INDEX($C$1:$C$13701,MAX(1,ROW()-設定!$B$24)):INDEX($C$1:$C$13701,MAX(1,ROW()-1))),$C2005&gt;MAX(INDEX($C$1:$C$13701,MIN(13701,ROW()+1)):INDEX($C$1:$C$13701,MIN(13701,ROW()+設定!$B$24))),$C2005&gt;=設定!$B$32,$C2005&gt;=MAX(MIN(INDEX($C$1:$C$13701,MAX(1,ROW()-設定!$B$26)):INDEX($C$1:$C$13701,MAX(1,ROW()-1))),MIN(INDEX($C$1:$C$13701,MIN(13701,ROW()+1)):INDEX($C$1:$C$13701,MIN(13701,ROW()+設定!$B$26))))*10^(設定!$B$27/20)),1,0))</f>
        <v>0</v>
      </c>
      <c r="G2005" s="33" t="n">
        <f aca="false">$G2004+IF($F2005=1,1,0)</f>
        <v>0</v>
      </c>
      <c r="H2005" s="0" t="str">
        <f aca="false">IF($F2005=1,$G2005,"")</f>
        <v/>
      </c>
    </row>
    <row r="2006" customFormat="false" ht="15" hidden="false" customHeight="false" outlineLevel="0" collapsed="false">
      <c r="A2006" s="30" t="n">
        <v>313.125</v>
      </c>
      <c r="B2006" s="31" t="n">
        <v>15.6205</v>
      </c>
      <c r="C2006" s="32" t="n">
        <f aca="false">IF($A2006="","",IF(設定!$B$21="dB",10^($B2006/20),ABS($B2006)))</f>
        <v>6.03983396454821</v>
      </c>
      <c r="D2006" s="32" t="n">
        <f aca="false">IF($A2006="","",$A2006^2)</f>
        <v>98047.265625</v>
      </c>
      <c r="E2006" s="32" t="n">
        <f aca="false">IF($A2006="","",IF($C2006&lt;=0,"",1/$C2006^2))</f>
        <v>0.0274125855470564</v>
      </c>
      <c r="F2006" s="33" t="n">
        <f aca="false">IF(OR(ROW()-設定!$B$30&lt;2,ROW()+設定!$B$30&gt;13701,N($A2006)&lt;=0,N(INDEX($A$2:$A$13701,MIN(13700,MAX(1,ROW()-1+設定!$B$30))))&lt;=0,$A2006&lt;設定!$B$28,$A2006&gt;設定!$B$29),0,IF(AND($C2006&gt;=MAX(INDEX($C$1:$C$13701,MAX(1,ROW()-設定!$B$24)):INDEX($C$1:$C$13701,MAX(1,ROW()-1))),$C2006&gt;MAX(INDEX($C$1:$C$13701,MIN(13701,ROW()+1)):INDEX($C$1:$C$13701,MIN(13701,ROW()+設定!$B$24))),$C2006&gt;=設定!$B$32,$C2006&gt;=MAX(MIN(INDEX($C$1:$C$13701,MAX(1,ROW()-設定!$B$26)):INDEX($C$1:$C$13701,MAX(1,ROW()-1))),MIN(INDEX($C$1:$C$13701,MIN(13701,ROW()+1)):INDEX($C$1:$C$13701,MIN(13701,ROW()+設定!$B$26))))*10^(設定!$B$27/20)),1,0))</f>
        <v>0</v>
      </c>
      <c r="G2006" s="33" t="n">
        <f aca="false">$G2005+IF($F2006=1,1,0)</f>
        <v>0</v>
      </c>
      <c r="H2006" s="0" t="str">
        <f aca="false">IF($F2006=1,$G2006,"")</f>
        <v/>
      </c>
    </row>
    <row r="2007" customFormat="false" ht="15" hidden="false" customHeight="false" outlineLevel="0" collapsed="false">
      <c r="A2007" s="30" t="n">
        <v>313.28125</v>
      </c>
      <c r="B2007" s="31" t="n">
        <v>15.4881</v>
      </c>
      <c r="C2007" s="32" t="n">
        <f aca="false">IF($A2007="","",IF(設定!$B$21="dB",10^($B2007/20),ABS($B2007)))</f>
        <v>5.94846622454626</v>
      </c>
      <c r="D2007" s="32" t="n">
        <f aca="false">IF($A2007="","",$A2007^2)</f>
        <v>98145.1416015625</v>
      </c>
      <c r="E2007" s="32" t="n">
        <f aca="false">IF($A2007="","",IF($C2007&lt;=0,"",1/$C2007^2))</f>
        <v>0.0282611610533281</v>
      </c>
      <c r="F2007" s="33" t="n">
        <f aca="false">IF(OR(ROW()-設定!$B$30&lt;2,ROW()+設定!$B$30&gt;13701,N($A2007)&lt;=0,N(INDEX($A$2:$A$13701,MIN(13700,MAX(1,ROW()-1+設定!$B$30))))&lt;=0,$A2007&lt;設定!$B$28,$A2007&gt;設定!$B$29),0,IF(AND($C2007&gt;=MAX(INDEX($C$1:$C$13701,MAX(1,ROW()-設定!$B$24)):INDEX($C$1:$C$13701,MAX(1,ROW()-1))),$C2007&gt;MAX(INDEX($C$1:$C$13701,MIN(13701,ROW()+1)):INDEX($C$1:$C$13701,MIN(13701,ROW()+設定!$B$24))),$C2007&gt;=設定!$B$32,$C2007&gt;=MAX(MIN(INDEX($C$1:$C$13701,MAX(1,ROW()-設定!$B$26)):INDEX($C$1:$C$13701,MAX(1,ROW()-1))),MIN(INDEX($C$1:$C$13701,MIN(13701,ROW()+1)):INDEX($C$1:$C$13701,MIN(13701,ROW()+設定!$B$26))))*10^(設定!$B$27/20)),1,0))</f>
        <v>0</v>
      </c>
      <c r="G2007" s="33" t="n">
        <f aca="false">$G2006+IF($F2007=1,1,0)</f>
        <v>0</v>
      </c>
      <c r="H2007" s="0" t="str">
        <f aca="false">IF($F2007=1,$G2007,"")</f>
        <v/>
      </c>
    </row>
    <row r="2008" customFormat="false" ht="15" hidden="false" customHeight="false" outlineLevel="0" collapsed="false">
      <c r="A2008" s="30" t="n">
        <v>313.4375</v>
      </c>
      <c r="B2008" s="31" t="n">
        <v>15.4978</v>
      </c>
      <c r="C2008" s="32" t="n">
        <f aca="false">IF($A2008="","",IF(設定!$B$21="dB",10^($B2008/20),ABS($B2008)))</f>
        <v>5.95511290729208</v>
      </c>
      <c r="D2008" s="32" t="n">
        <f aca="false">IF($A2008="","",$A2008^2)</f>
        <v>98243.06640625</v>
      </c>
      <c r="E2008" s="32" t="n">
        <f aca="false">IF($A2008="","",IF($C2008&lt;=0,"",1/$C2008^2))</f>
        <v>0.0281981099757603</v>
      </c>
      <c r="F2008" s="33" t="n">
        <f aca="false">IF(OR(ROW()-設定!$B$30&lt;2,ROW()+設定!$B$30&gt;13701,N($A2008)&lt;=0,N(INDEX($A$2:$A$13701,MIN(13700,MAX(1,ROW()-1+設定!$B$30))))&lt;=0,$A2008&lt;設定!$B$28,$A2008&gt;設定!$B$29),0,IF(AND($C2008&gt;=MAX(INDEX($C$1:$C$13701,MAX(1,ROW()-設定!$B$24)):INDEX($C$1:$C$13701,MAX(1,ROW()-1))),$C2008&gt;MAX(INDEX($C$1:$C$13701,MIN(13701,ROW()+1)):INDEX($C$1:$C$13701,MIN(13701,ROW()+設定!$B$24))),$C2008&gt;=設定!$B$32,$C2008&gt;=MAX(MIN(INDEX($C$1:$C$13701,MAX(1,ROW()-設定!$B$26)):INDEX($C$1:$C$13701,MAX(1,ROW()-1))),MIN(INDEX($C$1:$C$13701,MIN(13701,ROW()+1)):INDEX($C$1:$C$13701,MIN(13701,ROW()+設定!$B$26))))*10^(設定!$B$27/20)),1,0))</f>
        <v>0</v>
      </c>
      <c r="G2008" s="33" t="n">
        <f aca="false">$G2007+IF($F2008=1,1,0)</f>
        <v>0</v>
      </c>
      <c r="H2008" s="0" t="str">
        <f aca="false">IF($F2008=1,$G2008,"")</f>
        <v/>
      </c>
    </row>
    <row r="2009" customFormat="false" ht="15" hidden="false" customHeight="false" outlineLevel="0" collapsed="false">
      <c r="A2009" s="30" t="n">
        <v>313.59375</v>
      </c>
      <c r="B2009" s="31" t="n">
        <v>15.4107</v>
      </c>
      <c r="C2009" s="32" t="n">
        <f aca="false">IF($A2009="","",IF(設定!$B$21="dB",10^($B2009/20),ABS($B2009)))</f>
        <v>5.89569488838037</v>
      </c>
      <c r="D2009" s="32" t="n">
        <f aca="false">IF($A2009="","",$A2009^2)</f>
        <v>98341.0400390625</v>
      </c>
      <c r="E2009" s="32" t="n">
        <f aca="false">IF($A2009="","",IF($C2009&lt;=0,"",1/$C2009^2))</f>
        <v>0.0287693467028131</v>
      </c>
      <c r="F2009" s="33" t="n">
        <f aca="false">IF(OR(ROW()-設定!$B$30&lt;2,ROW()+設定!$B$30&gt;13701,N($A2009)&lt;=0,N(INDEX($A$2:$A$13701,MIN(13700,MAX(1,ROW()-1+設定!$B$30))))&lt;=0,$A2009&lt;設定!$B$28,$A2009&gt;設定!$B$29),0,IF(AND($C2009&gt;=MAX(INDEX($C$1:$C$13701,MAX(1,ROW()-設定!$B$24)):INDEX($C$1:$C$13701,MAX(1,ROW()-1))),$C2009&gt;MAX(INDEX($C$1:$C$13701,MIN(13701,ROW()+1)):INDEX($C$1:$C$13701,MIN(13701,ROW()+設定!$B$24))),$C2009&gt;=設定!$B$32,$C2009&gt;=MAX(MIN(INDEX($C$1:$C$13701,MAX(1,ROW()-設定!$B$26)):INDEX($C$1:$C$13701,MAX(1,ROW()-1))),MIN(INDEX($C$1:$C$13701,MIN(13701,ROW()+1)):INDEX($C$1:$C$13701,MIN(13701,ROW()+設定!$B$26))))*10^(設定!$B$27/20)),1,0))</f>
        <v>0</v>
      </c>
      <c r="G2009" s="33" t="n">
        <f aca="false">$G2008+IF($F2009=1,1,0)</f>
        <v>0</v>
      </c>
      <c r="H2009" s="0" t="str">
        <f aca="false">IF($F2009=1,$G2009,"")</f>
        <v/>
      </c>
    </row>
    <row r="2010" customFormat="false" ht="15" hidden="false" customHeight="false" outlineLevel="0" collapsed="false">
      <c r="A2010" s="30" t="n">
        <v>313.75</v>
      </c>
      <c r="B2010" s="31" t="n">
        <v>15.4784</v>
      </c>
      <c r="C2010" s="32" t="n">
        <f aca="false">IF($A2010="","",IF(設定!$B$21="dB",10^($B2010/20),ABS($B2010)))</f>
        <v>5.94182696036534</v>
      </c>
      <c r="D2010" s="32" t="n">
        <f aca="false">IF($A2010="","",$A2010^2)</f>
        <v>98439.0625</v>
      </c>
      <c r="E2010" s="32" t="n">
        <f aca="false">IF($A2010="","",IF($C2010&lt;=0,"",1/$C2010^2))</f>
        <v>0.0283243531133371</v>
      </c>
      <c r="F2010" s="33" t="n">
        <f aca="false">IF(OR(ROW()-設定!$B$30&lt;2,ROW()+設定!$B$30&gt;13701,N($A2010)&lt;=0,N(INDEX($A$2:$A$13701,MIN(13700,MAX(1,ROW()-1+設定!$B$30))))&lt;=0,$A2010&lt;設定!$B$28,$A2010&gt;設定!$B$29),0,IF(AND($C2010&gt;=MAX(INDEX($C$1:$C$13701,MAX(1,ROW()-設定!$B$24)):INDEX($C$1:$C$13701,MAX(1,ROW()-1))),$C2010&gt;MAX(INDEX($C$1:$C$13701,MIN(13701,ROW()+1)):INDEX($C$1:$C$13701,MIN(13701,ROW()+設定!$B$24))),$C2010&gt;=設定!$B$32,$C2010&gt;=MAX(MIN(INDEX($C$1:$C$13701,MAX(1,ROW()-設定!$B$26)):INDEX($C$1:$C$13701,MAX(1,ROW()-1))),MIN(INDEX($C$1:$C$13701,MIN(13701,ROW()+1)):INDEX($C$1:$C$13701,MIN(13701,ROW()+設定!$B$26))))*10^(設定!$B$27/20)),1,0))</f>
        <v>0</v>
      </c>
      <c r="G2010" s="33" t="n">
        <f aca="false">$G2009+IF($F2010=1,1,0)</f>
        <v>0</v>
      </c>
      <c r="H2010" s="0" t="str">
        <f aca="false">IF($F2010=1,$G2010,"")</f>
        <v/>
      </c>
    </row>
    <row r="2011" customFormat="false" ht="15" hidden="false" customHeight="false" outlineLevel="0" collapsed="false">
      <c r="A2011" s="30" t="n">
        <v>313.90625</v>
      </c>
      <c r="B2011" s="31" t="n">
        <v>15.634</v>
      </c>
      <c r="C2011" s="32" t="n">
        <f aca="false">IF($A2011="","",IF(設定!$B$21="dB",10^($B2011/20),ABS($B2011)))</f>
        <v>6.04922864483852</v>
      </c>
      <c r="D2011" s="32" t="n">
        <f aca="false">IF($A2011="","",$A2011^2)</f>
        <v>98537.1337890625</v>
      </c>
      <c r="E2011" s="32" t="n">
        <f aca="false">IF($A2011="","",IF($C2011&lt;=0,"",1/$C2011^2))</f>
        <v>0.0273275061052208</v>
      </c>
      <c r="F2011" s="33" t="n">
        <f aca="false">IF(OR(ROW()-設定!$B$30&lt;2,ROW()+設定!$B$30&gt;13701,N($A2011)&lt;=0,N(INDEX($A$2:$A$13701,MIN(13700,MAX(1,ROW()-1+設定!$B$30))))&lt;=0,$A2011&lt;設定!$B$28,$A2011&gt;設定!$B$29),0,IF(AND($C2011&gt;=MAX(INDEX($C$1:$C$13701,MAX(1,ROW()-設定!$B$24)):INDEX($C$1:$C$13701,MAX(1,ROW()-1))),$C2011&gt;MAX(INDEX($C$1:$C$13701,MIN(13701,ROW()+1)):INDEX($C$1:$C$13701,MIN(13701,ROW()+設定!$B$24))),$C2011&gt;=設定!$B$32,$C2011&gt;=MAX(MIN(INDEX($C$1:$C$13701,MAX(1,ROW()-設定!$B$26)):INDEX($C$1:$C$13701,MAX(1,ROW()-1))),MIN(INDEX($C$1:$C$13701,MIN(13701,ROW()+1)):INDEX($C$1:$C$13701,MIN(13701,ROW()+設定!$B$26))))*10^(設定!$B$27/20)),1,0))</f>
        <v>0</v>
      </c>
      <c r="G2011" s="33" t="n">
        <f aca="false">$G2010+IF($F2011=1,1,0)</f>
        <v>0</v>
      </c>
      <c r="H2011" s="0" t="str">
        <f aca="false">IF($F2011=1,$G2011,"")</f>
        <v/>
      </c>
    </row>
    <row r="2012" customFormat="false" ht="15" hidden="false" customHeight="false" outlineLevel="0" collapsed="false">
      <c r="A2012" s="30" t="n">
        <v>314.0625</v>
      </c>
      <c r="B2012" s="31" t="n">
        <v>15.4014</v>
      </c>
      <c r="C2012" s="32" t="n">
        <f aca="false">IF($A2012="","",IF(設定!$B$21="dB",10^($B2012/20),ABS($B2012)))</f>
        <v>5.88938573388478</v>
      </c>
      <c r="D2012" s="32" t="n">
        <f aca="false">IF($A2012="","",$A2012^2)</f>
        <v>98635.25390625</v>
      </c>
      <c r="E2012" s="32" t="n">
        <f aca="false">IF($A2012="","",IF($C2012&lt;=0,"",1/$C2012^2))</f>
        <v>0.0288310195104819</v>
      </c>
      <c r="F2012" s="33" t="n">
        <f aca="false">IF(OR(ROW()-設定!$B$30&lt;2,ROW()+設定!$B$30&gt;13701,N($A2012)&lt;=0,N(INDEX($A$2:$A$13701,MIN(13700,MAX(1,ROW()-1+設定!$B$30))))&lt;=0,$A2012&lt;設定!$B$28,$A2012&gt;設定!$B$29),0,IF(AND($C2012&gt;=MAX(INDEX($C$1:$C$13701,MAX(1,ROW()-設定!$B$24)):INDEX($C$1:$C$13701,MAX(1,ROW()-1))),$C2012&gt;MAX(INDEX($C$1:$C$13701,MIN(13701,ROW()+1)):INDEX($C$1:$C$13701,MIN(13701,ROW()+設定!$B$24))),$C2012&gt;=設定!$B$32,$C2012&gt;=MAX(MIN(INDEX($C$1:$C$13701,MAX(1,ROW()-設定!$B$26)):INDEX($C$1:$C$13701,MAX(1,ROW()-1))),MIN(INDEX($C$1:$C$13701,MIN(13701,ROW()+1)):INDEX($C$1:$C$13701,MIN(13701,ROW()+設定!$B$26))))*10^(設定!$B$27/20)),1,0))</f>
        <v>0</v>
      </c>
      <c r="G2012" s="33" t="n">
        <f aca="false">$G2011+IF($F2012=1,1,0)</f>
        <v>0</v>
      </c>
      <c r="H2012" s="0" t="str">
        <f aca="false">IF($F2012=1,$G2012,"")</f>
        <v/>
      </c>
    </row>
    <row r="2013" customFormat="false" ht="15" hidden="false" customHeight="false" outlineLevel="0" collapsed="false">
      <c r="A2013" s="30" t="n">
        <v>314.21875</v>
      </c>
      <c r="B2013" s="31" t="n">
        <v>15.5699</v>
      </c>
      <c r="C2013" s="32" t="n">
        <f aca="false">IF($A2013="","",IF(設定!$B$21="dB",10^($B2013/20),ABS($B2013)))</f>
        <v>6.00475095642731</v>
      </c>
      <c r="D2013" s="32" t="n">
        <f aca="false">IF($A2013="","",$A2013^2)</f>
        <v>98733.4228515625</v>
      </c>
      <c r="E2013" s="32" t="n">
        <f aca="false">IF($A2013="","",IF($C2013&lt;=0,"",1/$C2013^2))</f>
        <v>0.0277338396344235</v>
      </c>
      <c r="F2013" s="33" t="n">
        <f aca="false">IF(OR(ROW()-設定!$B$30&lt;2,ROW()+設定!$B$30&gt;13701,N($A2013)&lt;=0,N(INDEX($A$2:$A$13701,MIN(13700,MAX(1,ROW()-1+設定!$B$30))))&lt;=0,$A2013&lt;設定!$B$28,$A2013&gt;設定!$B$29),0,IF(AND($C2013&gt;=MAX(INDEX($C$1:$C$13701,MAX(1,ROW()-設定!$B$24)):INDEX($C$1:$C$13701,MAX(1,ROW()-1))),$C2013&gt;MAX(INDEX($C$1:$C$13701,MIN(13701,ROW()+1)):INDEX($C$1:$C$13701,MIN(13701,ROW()+設定!$B$24))),$C2013&gt;=設定!$B$32,$C2013&gt;=MAX(MIN(INDEX($C$1:$C$13701,MAX(1,ROW()-設定!$B$26)):INDEX($C$1:$C$13701,MAX(1,ROW()-1))),MIN(INDEX($C$1:$C$13701,MIN(13701,ROW()+1)):INDEX($C$1:$C$13701,MIN(13701,ROW()+設定!$B$26))))*10^(設定!$B$27/20)),1,0))</f>
        <v>0</v>
      </c>
      <c r="G2013" s="33" t="n">
        <f aca="false">$G2012+IF($F2013=1,1,0)</f>
        <v>0</v>
      </c>
      <c r="H2013" s="0" t="str">
        <f aca="false">IF($F2013=1,$G2013,"")</f>
        <v/>
      </c>
    </row>
    <row r="2014" customFormat="false" ht="15" hidden="false" customHeight="false" outlineLevel="0" collapsed="false">
      <c r="A2014" s="30" t="n">
        <v>314.375</v>
      </c>
      <c r="B2014" s="31" t="n">
        <v>15.6572</v>
      </c>
      <c r="C2014" s="32" t="n">
        <f aca="false">IF($A2014="","",IF(設定!$B$21="dB",10^($B2014/20),ABS($B2014)))</f>
        <v>6.06540772426385</v>
      </c>
      <c r="D2014" s="32" t="n">
        <f aca="false">IF($A2014="","",$A2014^2)</f>
        <v>98831.640625</v>
      </c>
      <c r="E2014" s="32" t="n">
        <f aca="false">IF($A2014="","",IF($C2014&lt;=0,"",1/$C2014^2))</f>
        <v>0.0271819118664858</v>
      </c>
      <c r="F2014" s="33" t="n">
        <f aca="false">IF(OR(ROW()-設定!$B$30&lt;2,ROW()+設定!$B$30&gt;13701,N($A2014)&lt;=0,N(INDEX($A$2:$A$13701,MIN(13700,MAX(1,ROW()-1+設定!$B$30))))&lt;=0,$A2014&lt;設定!$B$28,$A2014&gt;設定!$B$29),0,IF(AND($C2014&gt;=MAX(INDEX($C$1:$C$13701,MAX(1,ROW()-設定!$B$24)):INDEX($C$1:$C$13701,MAX(1,ROW()-1))),$C2014&gt;MAX(INDEX($C$1:$C$13701,MIN(13701,ROW()+1)):INDEX($C$1:$C$13701,MIN(13701,ROW()+設定!$B$24))),$C2014&gt;=設定!$B$32,$C2014&gt;=MAX(MIN(INDEX($C$1:$C$13701,MAX(1,ROW()-設定!$B$26)):INDEX($C$1:$C$13701,MAX(1,ROW()-1))),MIN(INDEX($C$1:$C$13701,MIN(13701,ROW()+1)):INDEX($C$1:$C$13701,MIN(13701,ROW()+設定!$B$26))))*10^(設定!$B$27/20)),1,0))</f>
        <v>0</v>
      </c>
      <c r="G2014" s="33" t="n">
        <f aca="false">$G2013+IF($F2014=1,1,0)</f>
        <v>0</v>
      </c>
      <c r="H2014" s="0" t="str">
        <f aca="false">IF($F2014=1,$G2014,"")</f>
        <v/>
      </c>
    </row>
    <row r="2015" customFormat="false" ht="15" hidden="false" customHeight="false" outlineLevel="0" collapsed="false">
      <c r="A2015" s="30" t="n">
        <v>314.53125</v>
      </c>
      <c r="B2015" s="31" t="n">
        <v>15.5487</v>
      </c>
      <c r="C2015" s="32" t="n">
        <f aca="false">IF($A2015="","",IF(設定!$B$21="dB",10^($B2015/20),ABS($B2015)))</f>
        <v>5.99011279063226</v>
      </c>
      <c r="D2015" s="32" t="n">
        <f aca="false">IF($A2015="","",$A2015^2)</f>
        <v>98929.9072265625</v>
      </c>
      <c r="E2015" s="32" t="n">
        <f aca="false">IF($A2015="","",IF($C2015&lt;=0,"",1/$C2015^2))</f>
        <v>0.0278695528000247</v>
      </c>
      <c r="F2015" s="33" t="n">
        <f aca="false">IF(OR(ROW()-設定!$B$30&lt;2,ROW()+設定!$B$30&gt;13701,N($A2015)&lt;=0,N(INDEX($A$2:$A$13701,MIN(13700,MAX(1,ROW()-1+設定!$B$30))))&lt;=0,$A2015&lt;設定!$B$28,$A2015&gt;設定!$B$29),0,IF(AND($C2015&gt;=MAX(INDEX($C$1:$C$13701,MAX(1,ROW()-設定!$B$24)):INDEX($C$1:$C$13701,MAX(1,ROW()-1))),$C2015&gt;MAX(INDEX($C$1:$C$13701,MIN(13701,ROW()+1)):INDEX($C$1:$C$13701,MIN(13701,ROW()+設定!$B$24))),$C2015&gt;=設定!$B$32,$C2015&gt;=MAX(MIN(INDEX($C$1:$C$13701,MAX(1,ROW()-設定!$B$26)):INDEX($C$1:$C$13701,MAX(1,ROW()-1))),MIN(INDEX($C$1:$C$13701,MIN(13701,ROW()+1)):INDEX($C$1:$C$13701,MIN(13701,ROW()+設定!$B$26))))*10^(設定!$B$27/20)),1,0))</f>
        <v>0</v>
      </c>
      <c r="G2015" s="33" t="n">
        <f aca="false">$G2014+IF($F2015=1,1,0)</f>
        <v>0</v>
      </c>
      <c r="H2015" s="0" t="str">
        <f aca="false">IF($F2015=1,$G2015,"")</f>
        <v/>
      </c>
    </row>
    <row r="2016" customFormat="false" ht="15" hidden="false" customHeight="false" outlineLevel="0" collapsed="false">
      <c r="A2016" s="30" t="n">
        <v>314.6875</v>
      </c>
      <c r="B2016" s="31" t="n">
        <v>15.619</v>
      </c>
      <c r="C2016" s="32" t="n">
        <f aca="false">IF($A2016="","",IF(設定!$B$21="dB",10^($B2016/20),ABS($B2016)))</f>
        <v>6.03879101223272</v>
      </c>
      <c r="D2016" s="32" t="n">
        <f aca="false">IF($A2016="","",$A2016^2)</f>
        <v>99028.22265625</v>
      </c>
      <c r="E2016" s="32" t="n">
        <f aca="false">IF($A2016="","",IF($C2016&lt;=0,"",1/$C2016^2))</f>
        <v>0.0274220551539316</v>
      </c>
      <c r="F2016" s="33" t="n">
        <f aca="false">IF(OR(ROW()-設定!$B$30&lt;2,ROW()+設定!$B$30&gt;13701,N($A2016)&lt;=0,N(INDEX($A$2:$A$13701,MIN(13700,MAX(1,ROW()-1+設定!$B$30))))&lt;=0,$A2016&lt;設定!$B$28,$A2016&gt;設定!$B$29),0,IF(AND($C2016&gt;=MAX(INDEX($C$1:$C$13701,MAX(1,ROW()-設定!$B$24)):INDEX($C$1:$C$13701,MAX(1,ROW()-1))),$C2016&gt;MAX(INDEX($C$1:$C$13701,MIN(13701,ROW()+1)):INDEX($C$1:$C$13701,MIN(13701,ROW()+設定!$B$24))),$C2016&gt;=設定!$B$32,$C2016&gt;=MAX(MIN(INDEX($C$1:$C$13701,MAX(1,ROW()-設定!$B$26)):INDEX($C$1:$C$13701,MAX(1,ROW()-1))),MIN(INDEX($C$1:$C$13701,MIN(13701,ROW()+1)):INDEX($C$1:$C$13701,MIN(13701,ROW()+設定!$B$26))))*10^(設定!$B$27/20)),1,0))</f>
        <v>0</v>
      </c>
      <c r="G2016" s="33" t="n">
        <f aca="false">$G2015+IF($F2016=1,1,0)</f>
        <v>0</v>
      </c>
      <c r="H2016" s="0" t="str">
        <f aca="false">IF($F2016=1,$G2016,"")</f>
        <v/>
      </c>
    </row>
    <row r="2017" customFormat="false" ht="15" hidden="false" customHeight="false" outlineLevel="0" collapsed="false">
      <c r="A2017" s="30" t="n">
        <v>314.84375</v>
      </c>
      <c r="B2017" s="31" t="n">
        <v>15.4821</v>
      </c>
      <c r="C2017" s="32" t="n">
        <f aca="false">IF($A2017="","",IF(設定!$B$21="dB",10^($B2017/20),ABS($B2017)))</f>
        <v>5.94435858854037</v>
      </c>
      <c r="D2017" s="32" t="n">
        <f aca="false">IF($A2017="","",$A2017^2)</f>
        <v>99126.5869140625</v>
      </c>
      <c r="E2017" s="32" t="n">
        <f aca="false">IF($A2017="","",IF($C2017&lt;=0,"",1/$C2017^2))</f>
        <v>0.0283002322734475</v>
      </c>
      <c r="F2017" s="33" t="n">
        <f aca="false">IF(OR(ROW()-設定!$B$30&lt;2,ROW()+設定!$B$30&gt;13701,N($A2017)&lt;=0,N(INDEX($A$2:$A$13701,MIN(13700,MAX(1,ROW()-1+設定!$B$30))))&lt;=0,$A2017&lt;設定!$B$28,$A2017&gt;設定!$B$29),0,IF(AND($C2017&gt;=MAX(INDEX($C$1:$C$13701,MAX(1,ROW()-設定!$B$24)):INDEX($C$1:$C$13701,MAX(1,ROW()-1))),$C2017&gt;MAX(INDEX($C$1:$C$13701,MIN(13701,ROW()+1)):INDEX($C$1:$C$13701,MIN(13701,ROW()+設定!$B$24))),$C2017&gt;=設定!$B$32,$C2017&gt;=MAX(MIN(INDEX($C$1:$C$13701,MAX(1,ROW()-設定!$B$26)):INDEX($C$1:$C$13701,MAX(1,ROW()-1))),MIN(INDEX($C$1:$C$13701,MIN(13701,ROW()+1)):INDEX($C$1:$C$13701,MIN(13701,ROW()+設定!$B$26))))*10^(設定!$B$27/20)),1,0))</f>
        <v>0</v>
      </c>
      <c r="G2017" s="33" t="n">
        <f aca="false">$G2016+IF($F2017=1,1,0)</f>
        <v>0</v>
      </c>
      <c r="H2017" s="0" t="str">
        <f aca="false">IF($F2017=1,$G2017,"")</f>
        <v/>
      </c>
    </row>
    <row r="2018" customFormat="false" ht="15" hidden="false" customHeight="false" outlineLevel="0" collapsed="false">
      <c r="A2018" s="30" t="n">
        <v>315</v>
      </c>
      <c r="B2018" s="31" t="n">
        <v>15.7402</v>
      </c>
      <c r="C2018" s="32" t="n">
        <f aca="false">IF($A2018="","",IF(設定!$B$21="dB",10^($B2018/20),ABS($B2018)))</f>
        <v>6.12364491775942</v>
      </c>
      <c r="D2018" s="32" t="n">
        <f aca="false">IF($A2018="","",$A2018^2)</f>
        <v>99225</v>
      </c>
      <c r="E2018" s="32" t="n">
        <f aca="false">IF($A2018="","",IF($C2018&lt;=0,"",1/$C2018^2))</f>
        <v>0.026667358539692</v>
      </c>
      <c r="F2018" s="33" t="n">
        <f aca="false">IF(OR(ROW()-設定!$B$30&lt;2,ROW()+設定!$B$30&gt;13701,N($A2018)&lt;=0,N(INDEX($A$2:$A$13701,MIN(13700,MAX(1,ROW()-1+設定!$B$30))))&lt;=0,$A2018&lt;設定!$B$28,$A2018&gt;設定!$B$29),0,IF(AND($C2018&gt;=MAX(INDEX($C$1:$C$13701,MAX(1,ROW()-設定!$B$24)):INDEX($C$1:$C$13701,MAX(1,ROW()-1))),$C2018&gt;MAX(INDEX($C$1:$C$13701,MIN(13701,ROW()+1)):INDEX($C$1:$C$13701,MIN(13701,ROW()+設定!$B$24))),$C2018&gt;=設定!$B$32,$C2018&gt;=MAX(MIN(INDEX($C$1:$C$13701,MAX(1,ROW()-設定!$B$26)):INDEX($C$1:$C$13701,MAX(1,ROW()-1))),MIN(INDEX($C$1:$C$13701,MIN(13701,ROW()+1)):INDEX($C$1:$C$13701,MIN(13701,ROW()+設定!$B$26))))*10^(設定!$B$27/20)),1,0))</f>
        <v>0</v>
      </c>
      <c r="G2018" s="33" t="n">
        <f aca="false">$G2017+IF($F2018=1,1,0)</f>
        <v>0</v>
      </c>
      <c r="H2018" s="0" t="str">
        <f aca="false">IF($F2018=1,$G2018,"")</f>
        <v/>
      </c>
    </row>
    <row r="2019" customFormat="false" ht="15" hidden="false" customHeight="false" outlineLevel="0" collapsed="false">
      <c r="A2019" s="30" t="n">
        <v>315.15625</v>
      </c>
      <c r="B2019" s="31" t="n">
        <v>15.7244</v>
      </c>
      <c r="C2019" s="32" t="n">
        <f aca="false">IF($A2019="","",IF(設定!$B$21="dB",10^($B2019/20),ABS($B2019)))</f>
        <v>6.11251587426128</v>
      </c>
      <c r="D2019" s="32" t="n">
        <f aca="false">IF($A2019="","",$A2019^2)</f>
        <v>99323.4619140625</v>
      </c>
      <c r="E2019" s="32" t="n">
        <f aca="false">IF($A2019="","",IF($C2019&lt;=0,"",1/$C2019^2))</f>
        <v>0.0267645533362718</v>
      </c>
      <c r="F2019" s="33" t="n">
        <f aca="false">IF(OR(ROW()-設定!$B$30&lt;2,ROW()+設定!$B$30&gt;13701,N($A2019)&lt;=0,N(INDEX($A$2:$A$13701,MIN(13700,MAX(1,ROW()-1+設定!$B$30))))&lt;=0,$A2019&lt;設定!$B$28,$A2019&gt;設定!$B$29),0,IF(AND($C2019&gt;=MAX(INDEX($C$1:$C$13701,MAX(1,ROW()-設定!$B$24)):INDEX($C$1:$C$13701,MAX(1,ROW()-1))),$C2019&gt;MAX(INDEX($C$1:$C$13701,MIN(13701,ROW()+1)):INDEX($C$1:$C$13701,MIN(13701,ROW()+設定!$B$24))),$C2019&gt;=設定!$B$32,$C2019&gt;=MAX(MIN(INDEX($C$1:$C$13701,MAX(1,ROW()-設定!$B$26)):INDEX($C$1:$C$13701,MAX(1,ROW()-1))),MIN(INDEX($C$1:$C$13701,MIN(13701,ROW()+1)):INDEX($C$1:$C$13701,MIN(13701,ROW()+設定!$B$26))))*10^(設定!$B$27/20)),1,0))</f>
        <v>0</v>
      </c>
      <c r="G2019" s="33" t="n">
        <f aca="false">$G2018+IF($F2019=1,1,0)</f>
        <v>0</v>
      </c>
      <c r="H2019" s="0" t="str">
        <f aca="false">IF($F2019=1,$G2019,"")</f>
        <v/>
      </c>
    </row>
    <row r="2020" customFormat="false" ht="15" hidden="false" customHeight="false" outlineLevel="0" collapsed="false">
      <c r="A2020" s="30" t="n">
        <v>315.3125</v>
      </c>
      <c r="B2020" s="31" t="n">
        <v>15.6405</v>
      </c>
      <c r="C2020" s="32" t="n">
        <f aca="false">IF($A2020="","",IF(設定!$B$21="dB",10^($B2020/20),ABS($B2020)))</f>
        <v>6.05375721978747</v>
      </c>
      <c r="D2020" s="32" t="n">
        <f aca="false">IF($A2020="","",$A2020^2)</f>
        <v>99421.97265625</v>
      </c>
      <c r="E2020" s="32" t="n">
        <f aca="false">IF($A2020="","",IF($C2020&lt;=0,"",1/$C2020^2))</f>
        <v>0.0272866361571521</v>
      </c>
      <c r="F2020" s="33" t="n">
        <f aca="false">IF(OR(ROW()-設定!$B$30&lt;2,ROW()+設定!$B$30&gt;13701,N($A2020)&lt;=0,N(INDEX($A$2:$A$13701,MIN(13700,MAX(1,ROW()-1+設定!$B$30))))&lt;=0,$A2020&lt;設定!$B$28,$A2020&gt;設定!$B$29),0,IF(AND($C2020&gt;=MAX(INDEX($C$1:$C$13701,MAX(1,ROW()-設定!$B$24)):INDEX($C$1:$C$13701,MAX(1,ROW()-1))),$C2020&gt;MAX(INDEX($C$1:$C$13701,MIN(13701,ROW()+1)):INDEX($C$1:$C$13701,MIN(13701,ROW()+設定!$B$24))),$C2020&gt;=設定!$B$32,$C2020&gt;=MAX(MIN(INDEX($C$1:$C$13701,MAX(1,ROW()-設定!$B$26)):INDEX($C$1:$C$13701,MAX(1,ROW()-1))),MIN(INDEX($C$1:$C$13701,MIN(13701,ROW()+1)):INDEX($C$1:$C$13701,MIN(13701,ROW()+設定!$B$26))))*10^(設定!$B$27/20)),1,0))</f>
        <v>0</v>
      </c>
      <c r="G2020" s="33" t="n">
        <f aca="false">$G2019+IF($F2020=1,1,0)</f>
        <v>0</v>
      </c>
      <c r="H2020" s="0" t="str">
        <f aca="false">IF($F2020=1,$G2020,"")</f>
        <v/>
      </c>
    </row>
    <row r="2021" customFormat="false" ht="15" hidden="false" customHeight="false" outlineLevel="0" collapsed="false">
      <c r="A2021" s="30" t="n">
        <v>315.46875</v>
      </c>
      <c r="B2021" s="31" t="n">
        <v>15.4366</v>
      </c>
      <c r="C2021" s="32" t="n">
        <f aca="false">IF($A2021="","",IF(設定!$B$21="dB",10^($B2021/20),ABS($B2021)))</f>
        <v>5.91330118920459</v>
      </c>
      <c r="D2021" s="32" t="n">
        <f aca="false">IF($A2021="","",$A2021^2)</f>
        <v>99520.5322265625</v>
      </c>
      <c r="E2021" s="32" t="n">
        <f aca="false">IF($A2021="","",IF($C2021&lt;=0,"",1/$C2021^2))</f>
        <v>0.0285982856674291</v>
      </c>
      <c r="F2021" s="33" t="n">
        <f aca="false">IF(OR(ROW()-設定!$B$30&lt;2,ROW()+設定!$B$30&gt;13701,N($A2021)&lt;=0,N(INDEX($A$2:$A$13701,MIN(13700,MAX(1,ROW()-1+設定!$B$30))))&lt;=0,$A2021&lt;設定!$B$28,$A2021&gt;設定!$B$29),0,IF(AND($C2021&gt;=MAX(INDEX($C$1:$C$13701,MAX(1,ROW()-設定!$B$24)):INDEX($C$1:$C$13701,MAX(1,ROW()-1))),$C2021&gt;MAX(INDEX($C$1:$C$13701,MIN(13701,ROW()+1)):INDEX($C$1:$C$13701,MIN(13701,ROW()+設定!$B$24))),$C2021&gt;=設定!$B$32,$C2021&gt;=MAX(MIN(INDEX($C$1:$C$13701,MAX(1,ROW()-設定!$B$26)):INDEX($C$1:$C$13701,MAX(1,ROW()-1))),MIN(INDEX($C$1:$C$13701,MIN(13701,ROW()+1)):INDEX($C$1:$C$13701,MIN(13701,ROW()+設定!$B$26))))*10^(設定!$B$27/20)),1,0))</f>
        <v>0</v>
      </c>
      <c r="G2021" s="33" t="n">
        <f aca="false">$G2020+IF($F2021=1,1,0)</f>
        <v>0</v>
      </c>
      <c r="H2021" s="0" t="str">
        <f aca="false">IF($F2021=1,$G2021,"")</f>
        <v/>
      </c>
    </row>
    <row r="2022" customFormat="false" ht="15" hidden="false" customHeight="false" outlineLevel="0" collapsed="false">
      <c r="A2022" s="30" t="n">
        <v>315.625</v>
      </c>
      <c r="B2022" s="31" t="n">
        <v>15.5175</v>
      </c>
      <c r="C2022" s="32" t="n">
        <f aca="false">IF($A2022="","",IF(設定!$B$21="dB",10^($B2022/20),ABS($B2022)))</f>
        <v>5.9686347074245</v>
      </c>
      <c r="D2022" s="32" t="n">
        <f aca="false">IF($A2022="","",$A2022^2)</f>
        <v>99619.140625</v>
      </c>
      <c r="E2022" s="32" t="n">
        <f aca="false">IF($A2022="","",IF($C2022&lt;=0,"",1/$C2022^2))</f>
        <v>0.028070490402758</v>
      </c>
      <c r="F2022" s="33" t="n">
        <f aca="false">IF(OR(ROW()-設定!$B$30&lt;2,ROW()+設定!$B$30&gt;13701,N($A2022)&lt;=0,N(INDEX($A$2:$A$13701,MIN(13700,MAX(1,ROW()-1+設定!$B$30))))&lt;=0,$A2022&lt;設定!$B$28,$A2022&gt;設定!$B$29),0,IF(AND($C2022&gt;=MAX(INDEX($C$1:$C$13701,MAX(1,ROW()-設定!$B$24)):INDEX($C$1:$C$13701,MAX(1,ROW()-1))),$C2022&gt;MAX(INDEX($C$1:$C$13701,MIN(13701,ROW()+1)):INDEX($C$1:$C$13701,MIN(13701,ROW()+設定!$B$24))),$C2022&gt;=設定!$B$32,$C2022&gt;=MAX(MIN(INDEX($C$1:$C$13701,MAX(1,ROW()-設定!$B$26)):INDEX($C$1:$C$13701,MAX(1,ROW()-1))),MIN(INDEX($C$1:$C$13701,MIN(13701,ROW()+1)):INDEX($C$1:$C$13701,MIN(13701,ROW()+設定!$B$26))))*10^(設定!$B$27/20)),1,0))</f>
        <v>0</v>
      </c>
      <c r="G2022" s="33" t="n">
        <f aca="false">$G2021+IF($F2022=1,1,0)</f>
        <v>0</v>
      </c>
      <c r="H2022" s="0" t="str">
        <f aca="false">IF($F2022=1,$G2022,"")</f>
        <v/>
      </c>
    </row>
    <row r="2023" customFormat="false" ht="15" hidden="false" customHeight="false" outlineLevel="0" collapsed="false">
      <c r="A2023" s="30" t="n">
        <v>315.78125</v>
      </c>
      <c r="B2023" s="31" t="n">
        <v>15.7339</v>
      </c>
      <c r="C2023" s="32" t="n">
        <f aca="false">IF($A2023="","",IF(設定!$B$21="dB",10^($B2023/20),ABS($B2023)))</f>
        <v>6.11920496088293</v>
      </c>
      <c r="D2023" s="32" t="n">
        <f aca="false">IF($A2023="","",$A2023^2)</f>
        <v>99717.7978515625</v>
      </c>
      <c r="E2023" s="32" t="n">
        <f aca="false">IF($A2023="","",IF($C2023&lt;=0,"",1/$C2023^2))</f>
        <v>0.0267060710448502</v>
      </c>
      <c r="F2023" s="33" t="n">
        <f aca="false">IF(OR(ROW()-設定!$B$30&lt;2,ROW()+設定!$B$30&gt;13701,N($A2023)&lt;=0,N(INDEX($A$2:$A$13701,MIN(13700,MAX(1,ROW()-1+設定!$B$30))))&lt;=0,$A2023&lt;設定!$B$28,$A2023&gt;設定!$B$29),0,IF(AND($C2023&gt;=MAX(INDEX($C$1:$C$13701,MAX(1,ROW()-設定!$B$24)):INDEX($C$1:$C$13701,MAX(1,ROW()-1))),$C2023&gt;MAX(INDEX($C$1:$C$13701,MIN(13701,ROW()+1)):INDEX($C$1:$C$13701,MIN(13701,ROW()+設定!$B$24))),$C2023&gt;=設定!$B$32,$C2023&gt;=MAX(MIN(INDEX($C$1:$C$13701,MAX(1,ROW()-設定!$B$26)):INDEX($C$1:$C$13701,MAX(1,ROW()-1))),MIN(INDEX($C$1:$C$13701,MIN(13701,ROW()+1)):INDEX($C$1:$C$13701,MIN(13701,ROW()+設定!$B$26))))*10^(設定!$B$27/20)),1,0))</f>
        <v>0</v>
      </c>
      <c r="G2023" s="33" t="n">
        <f aca="false">$G2022+IF($F2023=1,1,0)</f>
        <v>0</v>
      </c>
      <c r="H2023" s="0" t="str">
        <f aca="false">IF($F2023=1,$G2023,"")</f>
        <v/>
      </c>
    </row>
    <row r="2024" customFormat="false" ht="15" hidden="false" customHeight="false" outlineLevel="0" collapsed="false">
      <c r="A2024" s="30" t="n">
        <v>315.9375</v>
      </c>
      <c r="B2024" s="31" t="n">
        <v>15.8154</v>
      </c>
      <c r="C2024" s="32" t="n">
        <f aca="false">IF($A2024="","",IF(設定!$B$21="dB",10^($B2024/20),ABS($B2024)))</f>
        <v>6.17689188660232</v>
      </c>
      <c r="D2024" s="32" t="n">
        <f aca="false">IF($A2024="","",$A2024^2)</f>
        <v>99816.50390625</v>
      </c>
      <c r="E2024" s="32" t="n">
        <f aca="false">IF($A2024="","",IF($C2024&lt;=0,"",1/$C2024^2))</f>
        <v>0.0262095762839948</v>
      </c>
      <c r="F2024" s="33" t="n">
        <f aca="false">IF(OR(ROW()-設定!$B$30&lt;2,ROW()+設定!$B$30&gt;13701,N($A2024)&lt;=0,N(INDEX($A$2:$A$13701,MIN(13700,MAX(1,ROW()-1+設定!$B$30))))&lt;=0,$A2024&lt;設定!$B$28,$A2024&gt;設定!$B$29),0,IF(AND($C2024&gt;=MAX(INDEX($C$1:$C$13701,MAX(1,ROW()-設定!$B$24)):INDEX($C$1:$C$13701,MAX(1,ROW()-1))),$C2024&gt;MAX(INDEX($C$1:$C$13701,MIN(13701,ROW()+1)):INDEX($C$1:$C$13701,MIN(13701,ROW()+設定!$B$24))),$C2024&gt;=設定!$B$32,$C2024&gt;=MAX(MIN(INDEX($C$1:$C$13701,MAX(1,ROW()-設定!$B$26)):INDEX($C$1:$C$13701,MAX(1,ROW()-1))),MIN(INDEX($C$1:$C$13701,MIN(13701,ROW()+1)):INDEX($C$1:$C$13701,MIN(13701,ROW()+設定!$B$26))))*10^(設定!$B$27/20)),1,0))</f>
        <v>0</v>
      </c>
      <c r="G2024" s="33" t="n">
        <f aca="false">$G2023+IF($F2024=1,1,0)</f>
        <v>0</v>
      </c>
      <c r="H2024" s="0" t="str">
        <f aca="false">IF($F2024=1,$G2024,"")</f>
        <v/>
      </c>
    </row>
    <row r="2025" customFormat="false" ht="15" hidden="false" customHeight="false" outlineLevel="0" collapsed="false">
      <c r="A2025" s="30" t="n">
        <v>316.09375</v>
      </c>
      <c r="B2025" s="31" t="n">
        <v>15.6752</v>
      </c>
      <c r="C2025" s="32" t="n">
        <f aca="false">IF($A2025="","",IF(設定!$B$21="dB",10^($B2025/20),ABS($B2025)))</f>
        <v>6.07799026299352</v>
      </c>
      <c r="D2025" s="32" t="n">
        <f aca="false">IF($A2025="","",$A2025^2)</f>
        <v>99915.2587890625</v>
      </c>
      <c r="E2025" s="32" t="n">
        <f aca="false">IF($A2025="","",IF($C2025&lt;=0,"",1/$C2025^2))</f>
        <v>0.0270694854146374</v>
      </c>
      <c r="F2025" s="33" t="n">
        <f aca="false">IF(OR(ROW()-設定!$B$30&lt;2,ROW()+設定!$B$30&gt;13701,N($A2025)&lt;=0,N(INDEX($A$2:$A$13701,MIN(13700,MAX(1,ROW()-1+設定!$B$30))))&lt;=0,$A2025&lt;設定!$B$28,$A2025&gt;設定!$B$29),0,IF(AND($C2025&gt;=MAX(INDEX($C$1:$C$13701,MAX(1,ROW()-設定!$B$24)):INDEX($C$1:$C$13701,MAX(1,ROW()-1))),$C2025&gt;MAX(INDEX($C$1:$C$13701,MIN(13701,ROW()+1)):INDEX($C$1:$C$13701,MIN(13701,ROW()+設定!$B$24))),$C2025&gt;=設定!$B$32,$C2025&gt;=MAX(MIN(INDEX($C$1:$C$13701,MAX(1,ROW()-設定!$B$26)):INDEX($C$1:$C$13701,MAX(1,ROW()-1))),MIN(INDEX($C$1:$C$13701,MIN(13701,ROW()+1)):INDEX($C$1:$C$13701,MIN(13701,ROW()+設定!$B$26))))*10^(設定!$B$27/20)),1,0))</f>
        <v>0</v>
      </c>
      <c r="G2025" s="33" t="n">
        <f aca="false">$G2024+IF($F2025=1,1,0)</f>
        <v>0</v>
      </c>
      <c r="H2025" s="0" t="str">
        <f aca="false">IF($F2025=1,$G2025,"")</f>
        <v/>
      </c>
    </row>
    <row r="2026" customFormat="false" ht="15" hidden="false" customHeight="false" outlineLevel="0" collapsed="false">
      <c r="A2026" s="30" t="n">
        <v>316.25</v>
      </c>
      <c r="B2026" s="31" t="n">
        <v>15.7789</v>
      </c>
      <c r="C2026" s="32" t="n">
        <f aca="false">IF($A2026="","",IF(設定!$B$21="dB",10^($B2026/20),ABS($B2026)))</f>
        <v>6.15098970302522</v>
      </c>
      <c r="D2026" s="32" t="n">
        <f aca="false">IF($A2026="","",$A2026^2)</f>
        <v>100014.0625</v>
      </c>
      <c r="E2026" s="32" t="n">
        <f aca="false">IF($A2026="","",IF($C2026&lt;=0,"",1/$C2026^2))</f>
        <v>0.0264307812289985</v>
      </c>
      <c r="F2026" s="33" t="n">
        <f aca="false">IF(OR(ROW()-設定!$B$30&lt;2,ROW()+設定!$B$30&gt;13701,N($A2026)&lt;=0,N(INDEX($A$2:$A$13701,MIN(13700,MAX(1,ROW()-1+設定!$B$30))))&lt;=0,$A2026&lt;設定!$B$28,$A2026&gt;設定!$B$29),0,IF(AND($C2026&gt;=MAX(INDEX($C$1:$C$13701,MAX(1,ROW()-設定!$B$24)):INDEX($C$1:$C$13701,MAX(1,ROW()-1))),$C2026&gt;MAX(INDEX($C$1:$C$13701,MIN(13701,ROW()+1)):INDEX($C$1:$C$13701,MIN(13701,ROW()+設定!$B$24))),$C2026&gt;=設定!$B$32,$C2026&gt;=MAX(MIN(INDEX($C$1:$C$13701,MAX(1,ROW()-設定!$B$26)):INDEX($C$1:$C$13701,MAX(1,ROW()-1))),MIN(INDEX($C$1:$C$13701,MIN(13701,ROW()+1)):INDEX($C$1:$C$13701,MIN(13701,ROW()+設定!$B$26))))*10^(設定!$B$27/20)),1,0))</f>
        <v>0</v>
      </c>
      <c r="G2026" s="33" t="n">
        <f aca="false">$G2025+IF($F2026=1,1,0)</f>
        <v>0</v>
      </c>
      <c r="H2026" s="0" t="str">
        <f aca="false">IF($F2026=1,$G2026,"")</f>
        <v/>
      </c>
    </row>
    <row r="2027" customFormat="false" ht="15" hidden="false" customHeight="false" outlineLevel="0" collapsed="false">
      <c r="A2027" s="30" t="n">
        <v>316.40625</v>
      </c>
      <c r="B2027" s="31" t="n">
        <v>15.5919</v>
      </c>
      <c r="C2027" s="32" t="n">
        <f aca="false">IF($A2027="","",IF(設定!$B$21="dB",10^($B2027/20),ABS($B2027)))</f>
        <v>6.01997932887231</v>
      </c>
      <c r="D2027" s="32" t="n">
        <f aca="false">IF($A2027="","",$A2027^2)</f>
        <v>100112.915039063</v>
      </c>
      <c r="E2027" s="32" t="n">
        <f aca="false">IF($A2027="","",IF($C2027&lt;=0,"",1/$C2027^2))</f>
        <v>0.0275937039193733</v>
      </c>
      <c r="F2027" s="33" t="n">
        <f aca="false">IF(OR(ROW()-設定!$B$30&lt;2,ROW()+設定!$B$30&gt;13701,N($A2027)&lt;=0,N(INDEX($A$2:$A$13701,MIN(13700,MAX(1,ROW()-1+設定!$B$30))))&lt;=0,$A2027&lt;設定!$B$28,$A2027&gt;設定!$B$29),0,IF(AND($C2027&gt;=MAX(INDEX($C$1:$C$13701,MAX(1,ROW()-設定!$B$24)):INDEX($C$1:$C$13701,MAX(1,ROW()-1))),$C2027&gt;MAX(INDEX($C$1:$C$13701,MIN(13701,ROW()+1)):INDEX($C$1:$C$13701,MIN(13701,ROW()+設定!$B$24))),$C2027&gt;=設定!$B$32,$C2027&gt;=MAX(MIN(INDEX($C$1:$C$13701,MAX(1,ROW()-設定!$B$26)):INDEX($C$1:$C$13701,MAX(1,ROW()-1))),MIN(INDEX($C$1:$C$13701,MIN(13701,ROW()+1)):INDEX($C$1:$C$13701,MIN(13701,ROW()+設定!$B$26))))*10^(設定!$B$27/20)),1,0))</f>
        <v>0</v>
      </c>
      <c r="G2027" s="33" t="n">
        <f aca="false">$G2026+IF($F2027=1,1,0)</f>
        <v>0</v>
      </c>
      <c r="H2027" s="0" t="str">
        <f aca="false">IF($F2027=1,$G2027,"")</f>
        <v/>
      </c>
    </row>
    <row r="2028" customFormat="false" ht="15" hidden="false" customHeight="false" outlineLevel="0" collapsed="false">
      <c r="A2028" s="30" t="n">
        <v>316.5625</v>
      </c>
      <c r="B2028" s="31" t="n">
        <v>15.6413</v>
      </c>
      <c r="C2028" s="32" t="n">
        <f aca="false">IF($A2028="","",IF(設定!$B$21="dB",10^($B2028/20),ABS($B2028)))</f>
        <v>6.05431481711062</v>
      </c>
      <c r="D2028" s="32" t="n">
        <f aca="false">IF($A2028="","",$A2028^2)</f>
        <v>100211.81640625</v>
      </c>
      <c r="E2028" s="32" t="n">
        <f aca="false">IF($A2028="","",IF($C2028&lt;=0,"",1/$C2028^2))</f>
        <v>0.0272816102359385</v>
      </c>
      <c r="F2028" s="33" t="n">
        <f aca="false">IF(OR(ROW()-設定!$B$30&lt;2,ROW()+設定!$B$30&gt;13701,N($A2028)&lt;=0,N(INDEX($A$2:$A$13701,MIN(13700,MAX(1,ROW()-1+設定!$B$30))))&lt;=0,$A2028&lt;設定!$B$28,$A2028&gt;設定!$B$29),0,IF(AND($C2028&gt;=MAX(INDEX($C$1:$C$13701,MAX(1,ROW()-設定!$B$24)):INDEX($C$1:$C$13701,MAX(1,ROW()-1))),$C2028&gt;MAX(INDEX($C$1:$C$13701,MIN(13701,ROW()+1)):INDEX($C$1:$C$13701,MIN(13701,ROW()+設定!$B$24))),$C2028&gt;=設定!$B$32,$C2028&gt;=MAX(MIN(INDEX($C$1:$C$13701,MAX(1,ROW()-設定!$B$26)):INDEX($C$1:$C$13701,MAX(1,ROW()-1))),MIN(INDEX($C$1:$C$13701,MIN(13701,ROW()+1)):INDEX($C$1:$C$13701,MIN(13701,ROW()+設定!$B$26))))*10^(設定!$B$27/20)),1,0))</f>
        <v>0</v>
      </c>
      <c r="G2028" s="33" t="n">
        <f aca="false">$G2027+IF($F2028=1,1,0)</f>
        <v>0</v>
      </c>
      <c r="H2028" s="0" t="str">
        <f aca="false">IF($F2028=1,$G2028,"")</f>
        <v/>
      </c>
    </row>
    <row r="2029" customFormat="false" ht="15" hidden="false" customHeight="false" outlineLevel="0" collapsed="false">
      <c r="A2029" s="30" t="n">
        <v>316.71875</v>
      </c>
      <c r="B2029" s="31" t="n">
        <v>15.667</v>
      </c>
      <c r="C2029" s="32" t="n">
        <f aca="false">IF($A2029="","",IF(設定!$B$21="dB",10^($B2029/20),ABS($B2029)))</f>
        <v>6.07225498383527</v>
      </c>
      <c r="D2029" s="32" t="n">
        <f aca="false">IF($A2029="","",$A2029^2)</f>
        <v>100310.766601563</v>
      </c>
      <c r="E2029" s="32" t="n">
        <f aca="false">IF($A2029="","",IF($C2029&lt;=0,"",1/$C2029^2))</f>
        <v>0.0271206441270718</v>
      </c>
      <c r="F2029" s="33" t="n">
        <f aca="false">IF(OR(ROW()-設定!$B$30&lt;2,ROW()+設定!$B$30&gt;13701,N($A2029)&lt;=0,N(INDEX($A$2:$A$13701,MIN(13700,MAX(1,ROW()-1+設定!$B$30))))&lt;=0,$A2029&lt;設定!$B$28,$A2029&gt;設定!$B$29),0,IF(AND($C2029&gt;=MAX(INDEX($C$1:$C$13701,MAX(1,ROW()-設定!$B$24)):INDEX($C$1:$C$13701,MAX(1,ROW()-1))),$C2029&gt;MAX(INDEX($C$1:$C$13701,MIN(13701,ROW()+1)):INDEX($C$1:$C$13701,MIN(13701,ROW()+設定!$B$24))),$C2029&gt;=設定!$B$32,$C2029&gt;=MAX(MIN(INDEX($C$1:$C$13701,MAX(1,ROW()-設定!$B$26)):INDEX($C$1:$C$13701,MAX(1,ROW()-1))),MIN(INDEX($C$1:$C$13701,MIN(13701,ROW()+1)):INDEX($C$1:$C$13701,MIN(13701,ROW()+設定!$B$26))))*10^(設定!$B$27/20)),1,0))</f>
        <v>0</v>
      </c>
      <c r="G2029" s="33" t="n">
        <f aca="false">$G2028+IF($F2029=1,1,0)</f>
        <v>0</v>
      </c>
      <c r="H2029" s="0" t="str">
        <f aca="false">IF($F2029=1,$G2029,"")</f>
        <v/>
      </c>
    </row>
    <row r="2030" customFormat="false" ht="15" hidden="false" customHeight="false" outlineLevel="0" collapsed="false">
      <c r="A2030" s="30" t="n">
        <v>316.875</v>
      </c>
      <c r="B2030" s="31" t="n">
        <v>15.7165</v>
      </c>
      <c r="C2030" s="32" t="n">
        <f aca="false">IF($A2030="","",IF(設定!$B$21="dB",10^($B2030/20),ABS($B2030)))</f>
        <v>6.10695893948566</v>
      </c>
      <c r="D2030" s="32" t="n">
        <f aca="false">IF($A2030="","",$A2030^2)</f>
        <v>100409.765625</v>
      </c>
      <c r="E2030" s="32" t="n">
        <f aca="false">IF($A2030="","",IF($C2030&lt;=0,"",1/$C2030^2))</f>
        <v>0.0268132834965552</v>
      </c>
      <c r="F2030" s="33" t="n">
        <f aca="false">IF(OR(ROW()-設定!$B$30&lt;2,ROW()+設定!$B$30&gt;13701,N($A2030)&lt;=0,N(INDEX($A$2:$A$13701,MIN(13700,MAX(1,ROW()-1+設定!$B$30))))&lt;=0,$A2030&lt;設定!$B$28,$A2030&gt;設定!$B$29),0,IF(AND($C2030&gt;=MAX(INDEX($C$1:$C$13701,MAX(1,ROW()-設定!$B$24)):INDEX($C$1:$C$13701,MAX(1,ROW()-1))),$C2030&gt;MAX(INDEX($C$1:$C$13701,MIN(13701,ROW()+1)):INDEX($C$1:$C$13701,MIN(13701,ROW()+設定!$B$24))),$C2030&gt;=設定!$B$32,$C2030&gt;=MAX(MIN(INDEX($C$1:$C$13701,MAX(1,ROW()-設定!$B$26)):INDEX($C$1:$C$13701,MAX(1,ROW()-1))),MIN(INDEX($C$1:$C$13701,MIN(13701,ROW()+1)):INDEX($C$1:$C$13701,MIN(13701,ROW()+設定!$B$26))))*10^(設定!$B$27/20)),1,0))</f>
        <v>0</v>
      </c>
      <c r="G2030" s="33" t="n">
        <f aca="false">$G2029+IF($F2030=1,1,0)</f>
        <v>0</v>
      </c>
      <c r="H2030" s="0" t="str">
        <f aca="false">IF($F2030=1,$G2030,"")</f>
        <v/>
      </c>
    </row>
    <row r="2031" customFormat="false" ht="15" hidden="false" customHeight="false" outlineLevel="0" collapsed="false">
      <c r="A2031" s="30" t="n">
        <v>317.03125</v>
      </c>
      <c r="B2031" s="31" t="n">
        <v>15.5173</v>
      </c>
      <c r="C2031" s="32" t="n">
        <f aca="false">IF($A2031="","",IF(設定!$B$21="dB",10^($B2031/20),ABS($B2031)))</f>
        <v>5.96849727611372</v>
      </c>
      <c r="D2031" s="32" t="n">
        <f aca="false">IF($A2031="","",$A2031^2)</f>
        <v>100508.813476563</v>
      </c>
      <c r="E2031" s="32" t="n">
        <f aca="false">IF($A2031="","",IF($C2031&lt;=0,"",1/$C2031^2))</f>
        <v>0.0280717831263789</v>
      </c>
      <c r="F2031" s="33" t="n">
        <f aca="false">IF(OR(ROW()-設定!$B$30&lt;2,ROW()+設定!$B$30&gt;13701,N($A2031)&lt;=0,N(INDEX($A$2:$A$13701,MIN(13700,MAX(1,ROW()-1+設定!$B$30))))&lt;=0,$A2031&lt;設定!$B$28,$A2031&gt;設定!$B$29),0,IF(AND($C2031&gt;=MAX(INDEX($C$1:$C$13701,MAX(1,ROW()-設定!$B$24)):INDEX($C$1:$C$13701,MAX(1,ROW()-1))),$C2031&gt;MAX(INDEX($C$1:$C$13701,MIN(13701,ROW()+1)):INDEX($C$1:$C$13701,MIN(13701,ROW()+設定!$B$24))),$C2031&gt;=設定!$B$32,$C2031&gt;=MAX(MIN(INDEX($C$1:$C$13701,MAX(1,ROW()-設定!$B$26)):INDEX($C$1:$C$13701,MAX(1,ROW()-1))),MIN(INDEX($C$1:$C$13701,MIN(13701,ROW()+1)):INDEX($C$1:$C$13701,MIN(13701,ROW()+設定!$B$26))))*10^(設定!$B$27/20)),1,0))</f>
        <v>0</v>
      </c>
      <c r="G2031" s="33" t="n">
        <f aca="false">$G2030+IF($F2031=1,1,0)</f>
        <v>0</v>
      </c>
      <c r="H2031" s="0" t="str">
        <f aca="false">IF($F2031=1,$G2031,"")</f>
        <v/>
      </c>
    </row>
    <row r="2032" customFormat="false" ht="15" hidden="false" customHeight="false" outlineLevel="0" collapsed="false">
      <c r="A2032" s="30" t="n">
        <v>317.1875</v>
      </c>
      <c r="B2032" s="31" t="n">
        <v>15.7813</v>
      </c>
      <c r="C2032" s="32" t="n">
        <f aca="false">IF($A2032="","",IF(設定!$B$21="dB",10^($B2032/20),ABS($B2032)))</f>
        <v>6.15268951911635</v>
      </c>
      <c r="D2032" s="32" t="n">
        <f aca="false">IF($A2032="","",$A2032^2)</f>
        <v>100607.91015625</v>
      </c>
      <c r="E2032" s="32" t="n">
        <f aca="false">IF($A2032="","",IF($C2032&lt;=0,"",1/$C2032^2))</f>
        <v>0.0264161790746095</v>
      </c>
      <c r="F2032" s="33" t="n">
        <f aca="false">IF(OR(ROW()-設定!$B$30&lt;2,ROW()+設定!$B$30&gt;13701,N($A2032)&lt;=0,N(INDEX($A$2:$A$13701,MIN(13700,MAX(1,ROW()-1+設定!$B$30))))&lt;=0,$A2032&lt;設定!$B$28,$A2032&gt;設定!$B$29),0,IF(AND($C2032&gt;=MAX(INDEX($C$1:$C$13701,MAX(1,ROW()-設定!$B$24)):INDEX($C$1:$C$13701,MAX(1,ROW()-1))),$C2032&gt;MAX(INDEX($C$1:$C$13701,MIN(13701,ROW()+1)):INDEX($C$1:$C$13701,MIN(13701,ROW()+設定!$B$24))),$C2032&gt;=設定!$B$32,$C2032&gt;=MAX(MIN(INDEX($C$1:$C$13701,MAX(1,ROW()-設定!$B$26)):INDEX($C$1:$C$13701,MAX(1,ROW()-1))),MIN(INDEX($C$1:$C$13701,MIN(13701,ROW()+1)):INDEX($C$1:$C$13701,MIN(13701,ROW()+設定!$B$26))))*10^(設定!$B$27/20)),1,0))</f>
        <v>0</v>
      </c>
      <c r="G2032" s="33" t="n">
        <f aca="false">$G2031+IF($F2032=1,1,0)</f>
        <v>0</v>
      </c>
      <c r="H2032" s="0" t="str">
        <f aca="false">IF($F2032=1,$G2032,"")</f>
        <v/>
      </c>
    </row>
    <row r="2033" customFormat="false" ht="15" hidden="false" customHeight="false" outlineLevel="0" collapsed="false">
      <c r="A2033" s="30" t="n">
        <v>317.34375</v>
      </c>
      <c r="B2033" s="31" t="n">
        <v>15.827</v>
      </c>
      <c r="C2033" s="32" t="n">
        <f aca="false">IF($A2033="","",IF(設定!$B$21="dB",10^($B2033/20),ABS($B2033)))</f>
        <v>6.18514663260329</v>
      </c>
      <c r="D2033" s="32" t="n">
        <f aca="false">IF($A2033="","",$A2033^2)</f>
        <v>100707.055664063</v>
      </c>
      <c r="E2033" s="32" t="n">
        <f aca="false">IF($A2033="","",IF($C2033&lt;=0,"",1/$C2033^2))</f>
        <v>0.0261396639490487</v>
      </c>
      <c r="F2033" s="33" t="n">
        <f aca="false">IF(OR(ROW()-設定!$B$30&lt;2,ROW()+設定!$B$30&gt;13701,N($A2033)&lt;=0,N(INDEX($A$2:$A$13701,MIN(13700,MAX(1,ROW()-1+設定!$B$30))))&lt;=0,$A2033&lt;設定!$B$28,$A2033&gt;設定!$B$29),0,IF(AND($C2033&gt;=MAX(INDEX($C$1:$C$13701,MAX(1,ROW()-設定!$B$24)):INDEX($C$1:$C$13701,MAX(1,ROW()-1))),$C2033&gt;MAX(INDEX($C$1:$C$13701,MIN(13701,ROW()+1)):INDEX($C$1:$C$13701,MIN(13701,ROW()+設定!$B$24))),$C2033&gt;=設定!$B$32,$C2033&gt;=MAX(MIN(INDEX($C$1:$C$13701,MAX(1,ROW()-設定!$B$26)):INDEX($C$1:$C$13701,MAX(1,ROW()-1))),MIN(INDEX($C$1:$C$13701,MIN(13701,ROW()+1)):INDEX($C$1:$C$13701,MIN(13701,ROW()+設定!$B$26))))*10^(設定!$B$27/20)),1,0))</f>
        <v>0</v>
      </c>
      <c r="G2033" s="33" t="n">
        <f aca="false">$G2032+IF($F2033=1,1,0)</f>
        <v>0</v>
      </c>
      <c r="H2033" s="0" t="str">
        <f aca="false">IF($F2033=1,$G2033,"")</f>
        <v/>
      </c>
    </row>
    <row r="2034" customFormat="false" ht="15" hidden="false" customHeight="false" outlineLevel="0" collapsed="false">
      <c r="A2034" s="30" t="n">
        <v>317.5</v>
      </c>
      <c r="B2034" s="31" t="n">
        <v>15.575</v>
      </c>
      <c r="C2034" s="32" t="n">
        <f aca="false">IF($A2034="","",IF(設定!$B$21="dB",10^($B2034/20),ABS($B2034)))</f>
        <v>6.00827773647671</v>
      </c>
      <c r="D2034" s="32" t="n">
        <f aca="false">IF($A2034="","",$A2034^2)</f>
        <v>100806.25</v>
      </c>
      <c r="E2034" s="32" t="n">
        <f aca="false">IF($A2034="","",IF($C2034&lt;=0,"",1/$C2034^2))</f>
        <v>0.0277012903916373</v>
      </c>
      <c r="F2034" s="33" t="n">
        <f aca="false">IF(OR(ROW()-設定!$B$30&lt;2,ROW()+設定!$B$30&gt;13701,N($A2034)&lt;=0,N(INDEX($A$2:$A$13701,MIN(13700,MAX(1,ROW()-1+設定!$B$30))))&lt;=0,$A2034&lt;設定!$B$28,$A2034&gt;設定!$B$29),0,IF(AND($C2034&gt;=MAX(INDEX($C$1:$C$13701,MAX(1,ROW()-設定!$B$24)):INDEX($C$1:$C$13701,MAX(1,ROW()-1))),$C2034&gt;MAX(INDEX($C$1:$C$13701,MIN(13701,ROW()+1)):INDEX($C$1:$C$13701,MIN(13701,ROW()+設定!$B$24))),$C2034&gt;=設定!$B$32,$C2034&gt;=MAX(MIN(INDEX($C$1:$C$13701,MAX(1,ROW()-設定!$B$26)):INDEX($C$1:$C$13701,MAX(1,ROW()-1))),MIN(INDEX($C$1:$C$13701,MIN(13701,ROW()+1)):INDEX($C$1:$C$13701,MIN(13701,ROW()+設定!$B$26))))*10^(設定!$B$27/20)),1,0))</f>
        <v>0</v>
      </c>
      <c r="G2034" s="33" t="n">
        <f aca="false">$G2033+IF($F2034=1,1,0)</f>
        <v>0</v>
      </c>
      <c r="H2034" s="0" t="str">
        <f aca="false">IF($F2034=1,$G2034,"")</f>
        <v/>
      </c>
    </row>
    <row r="2035" customFormat="false" ht="15" hidden="false" customHeight="false" outlineLevel="0" collapsed="false">
      <c r="A2035" s="30" t="n">
        <v>317.65625</v>
      </c>
      <c r="B2035" s="31" t="n">
        <v>15.559</v>
      </c>
      <c r="C2035" s="32" t="n">
        <f aca="false">IF($A2035="","",IF(設定!$B$21="dB",10^($B2035/20),ABS($B2035)))</f>
        <v>5.99722026730841</v>
      </c>
      <c r="D2035" s="32" t="n">
        <f aca="false">IF($A2035="","",$A2035^2)</f>
        <v>100905.493164063</v>
      </c>
      <c r="E2035" s="32" t="n">
        <f aca="false">IF($A2035="","",IF($C2035&lt;=0,"",1/$C2035^2))</f>
        <v>0.0278035339408704</v>
      </c>
      <c r="F2035" s="33" t="n">
        <f aca="false">IF(OR(ROW()-設定!$B$30&lt;2,ROW()+設定!$B$30&gt;13701,N($A2035)&lt;=0,N(INDEX($A$2:$A$13701,MIN(13700,MAX(1,ROW()-1+設定!$B$30))))&lt;=0,$A2035&lt;設定!$B$28,$A2035&gt;設定!$B$29),0,IF(AND($C2035&gt;=MAX(INDEX($C$1:$C$13701,MAX(1,ROW()-設定!$B$24)):INDEX($C$1:$C$13701,MAX(1,ROW()-1))),$C2035&gt;MAX(INDEX($C$1:$C$13701,MIN(13701,ROW()+1)):INDEX($C$1:$C$13701,MIN(13701,ROW()+設定!$B$24))),$C2035&gt;=設定!$B$32,$C2035&gt;=MAX(MIN(INDEX($C$1:$C$13701,MAX(1,ROW()-設定!$B$26)):INDEX($C$1:$C$13701,MAX(1,ROW()-1))),MIN(INDEX($C$1:$C$13701,MIN(13701,ROW()+1)):INDEX($C$1:$C$13701,MIN(13701,ROW()+設定!$B$26))))*10^(設定!$B$27/20)),1,0))</f>
        <v>0</v>
      </c>
      <c r="G2035" s="33" t="n">
        <f aca="false">$G2034+IF($F2035=1,1,0)</f>
        <v>0</v>
      </c>
      <c r="H2035" s="0" t="str">
        <f aca="false">IF($F2035=1,$G2035,"")</f>
        <v/>
      </c>
    </row>
    <row r="2036" customFormat="false" ht="15" hidden="false" customHeight="false" outlineLevel="0" collapsed="false">
      <c r="A2036" s="30" t="n">
        <v>317.8125</v>
      </c>
      <c r="B2036" s="31" t="n">
        <v>15.7433</v>
      </c>
      <c r="C2036" s="32" t="n">
        <f aca="false">IF($A2036="","",IF(設定!$B$21="dB",10^($B2036/20),ABS($B2036)))</f>
        <v>6.12583084090784</v>
      </c>
      <c r="D2036" s="32" t="n">
        <f aca="false">IF($A2036="","",$A2036^2)</f>
        <v>101004.78515625</v>
      </c>
      <c r="E2036" s="32" t="n">
        <f aca="false">IF($A2036="","",IF($C2036&lt;=0,"",1/$C2036^2))</f>
        <v>0.0266483301344555</v>
      </c>
      <c r="F2036" s="33" t="n">
        <f aca="false">IF(OR(ROW()-設定!$B$30&lt;2,ROW()+設定!$B$30&gt;13701,N($A2036)&lt;=0,N(INDEX($A$2:$A$13701,MIN(13700,MAX(1,ROW()-1+設定!$B$30))))&lt;=0,$A2036&lt;設定!$B$28,$A2036&gt;設定!$B$29),0,IF(AND($C2036&gt;=MAX(INDEX($C$1:$C$13701,MAX(1,ROW()-設定!$B$24)):INDEX($C$1:$C$13701,MAX(1,ROW()-1))),$C2036&gt;MAX(INDEX($C$1:$C$13701,MIN(13701,ROW()+1)):INDEX($C$1:$C$13701,MIN(13701,ROW()+設定!$B$24))),$C2036&gt;=設定!$B$32,$C2036&gt;=MAX(MIN(INDEX($C$1:$C$13701,MAX(1,ROW()-設定!$B$26)):INDEX($C$1:$C$13701,MAX(1,ROW()-1))),MIN(INDEX($C$1:$C$13701,MIN(13701,ROW()+1)):INDEX($C$1:$C$13701,MIN(13701,ROW()+設定!$B$26))))*10^(設定!$B$27/20)),1,0))</f>
        <v>0</v>
      </c>
      <c r="G2036" s="33" t="n">
        <f aca="false">$G2035+IF($F2036=1,1,0)</f>
        <v>0</v>
      </c>
      <c r="H2036" s="0" t="str">
        <f aca="false">IF($F2036=1,$G2036,"")</f>
        <v/>
      </c>
    </row>
    <row r="2037" customFormat="false" ht="15" hidden="false" customHeight="false" outlineLevel="0" collapsed="false">
      <c r="A2037" s="30" t="n">
        <v>317.96875</v>
      </c>
      <c r="B2037" s="31" t="n">
        <v>15.6443</v>
      </c>
      <c r="C2037" s="32" t="n">
        <f aca="false">IF($A2037="","",IF(設定!$B$21="dB",10^($B2037/20),ABS($B2037)))</f>
        <v>6.05640626452693</v>
      </c>
      <c r="D2037" s="32" t="n">
        <f aca="false">IF($A2037="","",$A2037^2)</f>
        <v>101104.125976563</v>
      </c>
      <c r="E2037" s="32" t="n">
        <f aca="false">IF($A2037="","",IF($C2037&lt;=0,"",1/$C2037^2))</f>
        <v>0.0272627712747216</v>
      </c>
      <c r="F2037" s="33" t="n">
        <f aca="false">IF(OR(ROW()-設定!$B$30&lt;2,ROW()+設定!$B$30&gt;13701,N($A2037)&lt;=0,N(INDEX($A$2:$A$13701,MIN(13700,MAX(1,ROW()-1+設定!$B$30))))&lt;=0,$A2037&lt;設定!$B$28,$A2037&gt;設定!$B$29),0,IF(AND($C2037&gt;=MAX(INDEX($C$1:$C$13701,MAX(1,ROW()-設定!$B$24)):INDEX($C$1:$C$13701,MAX(1,ROW()-1))),$C2037&gt;MAX(INDEX($C$1:$C$13701,MIN(13701,ROW()+1)):INDEX($C$1:$C$13701,MIN(13701,ROW()+設定!$B$24))),$C2037&gt;=設定!$B$32,$C2037&gt;=MAX(MIN(INDEX($C$1:$C$13701,MAX(1,ROW()-設定!$B$26)):INDEX($C$1:$C$13701,MAX(1,ROW()-1))),MIN(INDEX($C$1:$C$13701,MIN(13701,ROW()+1)):INDEX($C$1:$C$13701,MIN(13701,ROW()+設定!$B$26))))*10^(設定!$B$27/20)),1,0))</f>
        <v>0</v>
      </c>
      <c r="G2037" s="33" t="n">
        <f aca="false">$G2036+IF($F2037=1,1,0)</f>
        <v>0</v>
      </c>
      <c r="H2037" s="0" t="str">
        <f aca="false">IF($F2037=1,$G2037,"")</f>
        <v/>
      </c>
    </row>
    <row r="2038" customFormat="false" ht="15" hidden="false" customHeight="false" outlineLevel="0" collapsed="false">
      <c r="A2038" s="30" t="n">
        <v>318.125</v>
      </c>
      <c r="B2038" s="31" t="n">
        <v>15.4679</v>
      </c>
      <c r="C2038" s="32" t="n">
        <f aca="false">IF($A2038="","",IF(設定!$B$21="dB",10^($B2038/20),ABS($B2038)))</f>
        <v>5.93464847997163</v>
      </c>
      <c r="D2038" s="32" t="n">
        <f aca="false">IF($A2038="","",$A2038^2)</f>
        <v>101203.515625</v>
      </c>
      <c r="E2038" s="32" t="n">
        <f aca="false">IF($A2038="","",IF($C2038&lt;=0,"",1/$C2038^2))</f>
        <v>0.0283929161577772</v>
      </c>
      <c r="F2038" s="33" t="n">
        <f aca="false">IF(OR(ROW()-設定!$B$30&lt;2,ROW()+設定!$B$30&gt;13701,N($A2038)&lt;=0,N(INDEX($A$2:$A$13701,MIN(13700,MAX(1,ROW()-1+設定!$B$30))))&lt;=0,$A2038&lt;設定!$B$28,$A2038&gt;設定!$B$29),0,IF(AND($C2038&gt;=MAX(INDEX($C$1:$C$13701,MAX(1,ROW()-設定!$B$24)):INDEX($C$1:$C$13701,MAX(1,ROW()-1))),$C2038&gt;MAX(INDEX($C$1:$C$13701,MIN(13701,ROW()+1)):INDEX($C$1:$C$13701,MIN(13701,ROW()+設定!$B$24))),$C2038&gt;=設定!$B$32,$C2038&gt;=MAX(MIN(INDEX($C$1:$C$13701,MAX(1,ROW()-設定!$B$26)):INDEX($C$1:$C$13701,MAX(1,ROW()-1))),MIN(INDEX($C$1:$C$13701,MIN(13701,ROW()+1)):INDEX($C$1:$C$13701,MIN(13701,ROW()+設定!$B$26))))*10^(設定!$B$27/20)),1,0))</f>
        <v>0</v>
      </c>
      <c r="G2038" s="33" t="n">
        <f aca="false">$G2037+IF($F2038=1,1,0)</f>
        <v>0</v>
      </c>
      <c r="H2038" s="0" t="str">
        <f aca="false">IF($F2038=1,$G2038,"")</f>
        <v/>
      </c>
    </row>
    <row r="2039" customFormat="false" ht="15" hidden="false" customHeight="false" outlineLevel="0" collapsed="false">
      <c r="A2039" s="30" t="n">
        <v>318.28125</v>
      </c>
      <c r="B2039" s="31" t="n">
        <v>15.8084</v>
      </c>
      <c r="C2039" s="32" t="n">
        <f aca="false">IF($A2039="","",IF(設定!$B$21="dB",10^($B2039/20),ABS($B2039)))</f>
        <v>6.17191590524254</v>
      </c>
      <c r="D2039" s="32" t="n">
        <f aca="false">IF($A2039="","",$A2039^2)</f>
        <v>101302.954101563</v>
      </c>
      <c r="E2039" s="32" t="n">
        <f aca="false">IF($A2039="","",IF($C2039&lt;=0,"",1/$C2039^2))</f>
        <v>0.0262518551933686</v>
      </c>
      <c r="F2039" s="33" t="n">
        <f aca="false">IF(OR(ROW()-設定!$B$30&lt;2,ROW()+設定!$B$30&gt;13701,N($A2039)&lt;=0,N(INDEX($A$2:$A$13701,MIN(13700,MAX(1,ROW()-1+設定!$B$30))))&lt;=0,$A2039&lt;設定!$B$28,$A2039&gt;設定!$B$29),0,IF(AND($C2039&gt;=MAX(INDEX($C$1:$C$13701,MAX(1,ROW()-設定!$B$24)):INDEX($C$1:$C$13701,MAX(1,ROW()-1))),$C2039&gt;MAX(INDEX($C$1:$C$13701,MIN(13701,ROW()+1)):INDEX($C$1:$C$13701,MIN(13701,ROW()+設定!$B$24))),$C2039&gt;=設定!$B$32,$C2039&gt;=MAX(MIN(INDEX($C$1:$C$13701,MAX(1,ROW()-設定!$B$26)):INDEX($C$1:$C$13701,MAX(1,ROW()-1))),MIN(INDEX($C$1:$C$13701,MIN(13701,ROW()+1)):INDEX($C$1:$C$13701,MIN(13701,ROW()+設定!$B$26))))*10^(設定!$B$27/20)),1,0))</f>
        <v>0</v>
      </c>
      <c r="G2039" s="33" t="n">
        <f aca="false">$G2038+IF($F2039=1,1,0)</f>
        <v>0</v>
      </c>
      <c r="H2039" s="0" t="str">
        <f aca="false">IF($F2039=1,$G2039,"")</f>
        <v/>
      </c>
    </row>
    <row r="2040" customFormat="false" ht="15" hidden="false" customHeight="false" outlineLevel="0" collapsed="false">
      <c r="A2040" s="30" t="n">
        <v>318.4375</v>
      </c>
      <c r="B2040" s="31" t="n">
        <v>15.7467</v>
      </c>
      <c r="C2040" s="32" t="n">
        <f aca="false">IF($A2040="","",IF(設定!$B$21="dB",10^($B2040/20),ABS($B2040)))</f>
        <v>6.12822920223585</v>
      </c>
      <c r="D2040" s="32" t="n">
        <f aca="false">IF($A2040="","",$A2040^2)</f>
        <v>101402.44140625</v>
      </c>
      <c r="E2040" s="32" t="n">
        <f aca="false">IF($A2040="","",IF($C2040&lt;=0,"",1/$C2040^2))</f>
        <v>0.0266274758824728</v>
      </c>
      <c r="F2040" s="33" t="n">
        <f aca="false">IF(OR(ROW()-設定!$B$30&lt;2,ROW()+設定!$B$30&gt;13701,N($A2040)&lt;=0,N(INDEX($A$2:$A$13701,MIN(13700,MAX(1,ROW()-1+設定!$B$30))))&lt;=0,$A2040&lt;設定!$B$28,$A2040&gt;設定!$B$29),0,IF(AND($C2040&gt;=MAX(INDEX($C$1:$C$13701,MAX(1,ROW()-設定!$B$24)):INDEX($C$1:$C$13701,MAX(1,ROW()-1))),$C2040&gt;MAX(INDEX($C$1:$C$13701,MIN(13701,ROW()+1)):INDEX($C$1:$C$13701,MIN(13701,ROW()+設定!$B$24))),$C2040&gt;=設定!$B$32,$C2040&gt;=MAX(MIN(INDEX($C$1:$C$13701,MAX(1,ROW()-設定!$B$26)):INDEX($C$1:$C$13701,MAX(1,ROW()-1))),MIN(INDEX($C$1:$C$13701,MIN(13701,ROW()+1)):INDEX($C$1:$C$13701,MIN(13701,ROW()+設定!$B$26))))*10^(設定!$B$27/20)),1,0))</f>
        <v>0</v>
      </c>
      <c r="G2040" s="33" t="n">
        <f aca="false">$G2039+IF($F2040=1,1,0)</f>
        <v>0</v>
      </c>
      <c r="H2040" s="0" t="str">
        <f aca="false">IF($F2040=1,$G2040,"")</f>
        <v/>
      </c>
    </row>
    <row r="2041" customFormat="false" ht="15" hidden="false" customHeight="false" outlineLevel="0" collapsed="false">
      <c r="A2041" s="30" t="n">
        <v>318.59375</v>
      </c>
      <c r="B2041" s="31" t="n">
        <v>15.6863</v>
      </c>
      <c r="C2041" s="32" t="n">
        <f aca="false">IF($A2041="","",IF(設定!$B$21="dB",10^($B2041/20),ABS($B2041)))</f>
        <v>6.08576250296855</v>
      </c>
      <c r="D2041" s="32" t="n">
        <f aca="false">IF($A2041="","",$A2041^2)</f>
        <v>101501.977539063</v>
      </c>
      <c r="E2041" s="32" t="n">
        <f aca="false">IF($A2041="","",IF($C2041&lt;=0,"",1/$C2041^2))</f>
        <v>0.0270003876837564</v>
      </c>
      <c r="F2041" s="33" t="n">
        <f aca="false">IF(OR(ROW()-設定!$B$30&lt;2,ROW()+設定!$B$30&gt;13701,N($A2041)&lt;=0,N(INDEX($A$2:$A$13701,MIN(13700,MAX(1,ROW()-1+設定!$B$30))))&lt;=0,$A2041&lt;設定!$B$28,$A2041&gt;設定!$B$29),0,IF(AND($C2041&gt;=MAX(INDEX($C$1:$C$13701,MAX(1,ROW()-設定!$B$24)):INDEX($C$1:$C$13701,MAX(1,ROW()-1))),$C2041&gt;MAX(INDEX($C$1:$C$13701,MIN(13701,ROW()+1)):INDEX($C$1:$C$13701,MIN(13701,ROW()+設定!$B$24))),$C2041&gt;=設定!$B$32,$C2041&gt;=MAX(MIN(INDEX($C$1:$C$13701,MAX(1,ROW()-設定!$B$26)):INDEX($C$1:$C$13701,MAX(1,ROW()-1))),MIN(INDEX($C$1:$C$13701,MIN(13701,ROW()+1)):INDEX($C$1:$C$13701,MIN(13701,ROW()+設定!$B$26))))*10^(設定!$B$27/20)),1,0))</f>
        <v>0</v>
      </c>
      <c r="G2041" s="33" t="n">
        <f aca="false">$G2040+IF($F2041=1,1,0)</f>
        <v>0</v>
      </c>
      <c r="H2041" s="0" t="str">
        <f aca="false">IF($F2041=1,$G2041,"")</f>
        <v/>
      </c>
    </row>
    <row r="2042" customFormat="false" ht="15" hidden="false" customHeight="false" outlineLevel="0" collapsed="false">
      <c r="A2042" s="30" t="n">
        <v>318.75</v>
      </c>
      <c r="B2042" s="31" t="n">
        <v>15.9597</v>
      </c>
      <c r="C2042" s="32" t="n">
        <f aca="false">IF($A2042="","",IF(設定!$B$21="dB",10^($B2042/20),ABS($B2042)))</f>
        <v>6.28036666820709</v>
      </c>
      <c r="D2042" s="32" t="n">
        <f aca="false">IF($A2042="","",$A2042^2)</f>
        <v>101601.5625</v>
      </c>
      <c r="E2042" s="32" t="n">
        <f aca="false">IF($A2042="","",IF($C2042&lt;=0,"",1/$C2042^2))</f>
        <v>0.025353037570283</v>
      </c>
      <c r="F2042" s="33" t="n">
        <f aca="false">IF(OR(ROW()-設定!$B$30&lt;2,ROW()+設定!$B$30&gt;13701,N($A2042)&lt;=0,N(INDEX($A$2:$A$13701,MIN(13700,MAX(1,ROW()-1+設定!$B$30))))&lt;=0,$A2042&lt;設定!$B$28,$A2042&gt;設定!$B$29),0,IF(AND($C2042&gt;=MAX(INDEX($C$1:$C$13701,MAX(1,ROW()-設定!$B$24)):INDEX($C$1:$C$13701,MAX(1,ROW()-1))),$C2042&gt;MAX(INDEX($C$1:$C$13701,MIN(13701,ROW()+1)):INDEX($C$1:$C$13701,MIN(13701,ROW()+設定!$B$24))),$C2042&gt;=設定!$B$32,$C2042&gt;=MAX(MIN(INDEX($C$1:$C$13701,MAX(1,ROW()-設定!$B$26)):INDEX($C$1:$C$13701,MAX(1,ROW()-1))),MIN(INDEX($C$1:$C$13701,MIN(13701,ROW()+1)):INDEX($C$1:$C$13701,MIN(13701,ROW()+設定!$B$26))))*10^(設定!$B$27/20)),1,0))</f>
        <v>0</v>
      </c>
      <c r="G2042" s="33" t="n">
        <f aca="false">$G2041+IF($F2042=1,1,0)</f>
        <v>0</v>
      </c>
      <c r="H2042" s="0" t="str">
        <f aca="false">IF($F2042=1,$G2042,"")</f>
        <v/>
      </c>
    </row>
    <row r="2043" customFormat="false" ht="15" hidden="false" customHeight="false" outlineLevel="0" collapsed="false">
      <c r="A2043" s="30" t="n">
        <v>318.90625</v>
      </c>
      <c r="B2043" s="31" t="n">
        <v>15.7624</v>
      </c>
      <c r="C2043" s="32" t="n">
        <f aca="false">IF($A2043="","",IF(設定!$B$21="dB",10^($B2043/20),ABS($B2043)))</f>
        <v>6.13931617305747</v>
      </c>
      <c r="D2043" s="32" t="n">
        <f aca="false">IF($A2043="","",$A2043^2)</f>
        <v>101701.196289063</v>
      </c>
      <c r="E2043" s="32" t="n">
        <f aca="false">IF($A2043="","",IF($C2043&lt;=0,"",1/$C2043^2))</f>
        <v>0.0265313897799824</v>
      </c>
      <c r="F2043" s="33" t="n">
        <f aca="false">IF(OR(ROW()-設定!$B$30&lt;2,ROW()+設定!$B$30&gt;13701,N($A2043)&lt;=0,N(INDEX($A$2:$A$13701,MIN(13700,MAX(1,ROW()-1+設定!$B$30))))&lt;=0,$A2043&lt;設定!$B$28,$A2043&gt;設定!$B$29),0,IF(AND($C2043&gt;=MAX(INDEX($C$1:$C$13701,MAX(1,ROW()-設定!$B$24)):INDEX($C$1:$C$13701,MAX(1,ROW()-1))),$C2043&gt;MAX(INDEX($C$1:$C$13701,MIN(13701,ROW()+1)):INDEX($C$1:$C$13701,MIN(13701,ROW()+設定!$B$24))),$C2043&gt;=設定!$B$32,$C2043&gt;=MAX(MIN(INDEX($C$1:$C$13701,MAX(1,ROW()-設定!$B$26)):INDEX($C$1:$C$13701,MAX(1,ROW()-1))),MIN(INDEX($C$1:$C$13701,MIN(13701,ROW()+1)):INDEX($C$1:$C$13701,MIN(13701,ROW()+設定!$B$26))))*10^(設定!$B$27/20)),1,0))</f>
        <v>0</v>
      </c>
      <c r="G2043" s="33" t="n">
        <f aca="false">$G2042+IF($F2043=1,1,0)</f>
        <v>0</v>
      </c>
      <c r="H2043" s="0" t="str">
        <f aca="false">IF($F2043=1,$G2043,"")</f>
        <v/>
      </c>
    </row>
    <row r="2044" customFormat="false" ht="15" hidden="false" customHeight="false" outlineLevel="0" collapsed="false">
      <c r="A2044" s="30" t="n">
        <v>319.0625</v>
      </c>
      <c r="B2044" s="31" t="n">
        <v>15.6751</v>
      </c>
      <c r="C2044" s="32" t="n">
        <f aca="false">IF($A2044="","",IF(設定!$B$21="dB",10^($B2044/20),ABS($B2044)))</f>
        <v>6.07792028794746</v>
      </c>
      <c r="D2044" s="32" t="n">
        <f aca="false">IF($A2044="","",$A2044^2)</f>
        <v>101800.87890625</v>
      </c>
      <c r="E2044" s="32" t="n">
        <f aca="false">IF($A2044="","",IF($C2044&lt;=0,"",1/$C2044^2))</f>
        <v>0.0270701087197493</v>
      </c>
      <c r="F2044" s="33" t="n">
        <f aca="false">IF(OR(ROW()-設定!$B$30&lt;2,ROW()+設定!$B$30&gt;13701,N($A2044)&lt;=0,N(INDEX($A$2:$A$13701,MIN(13700,MAX(1,ROW()-1+設定!$B$30))))&lt;=0,$A2044&lt;設定!$B$28,$A2044&gt;設定!$B$29),0,IF(AND($C2044&gt;=MAX(INDEX($C$1:$C$13701,MAX(1,ROW()-設定!$B$24)):INDEX($C$1:$C$13701,MAX(1,ROW()-1))),$C2044&gt;MAX(INDEX($C$1:$C$13701,MIN(13701,ROW()+1)):INDEX($C$1:$C$13701,MIN(13701,ROW()+設定!$B$24))),$C2044&gt;=設定!$B$32,$C2044&gt;=MAX(MIN(INDEX($C$1:$C$13701,MAX(1,ROW()-設定!$B$26)):INDEX($C$1:$C$13701,MAX(1,ROW()-1))),MIN(INDEX($C$1:$C$13701,MIN(13701,ROW()+1)):INDEX($C$1:$C$13701,MIN(13701,ROW()+設定!$B$26))))*10^(設定!$B$27/20)),1,0))</f>
        <v>0</v>
      </c>
      <c r="G2044" s="33" t="n">
        <f aca="false">$G2043+IF($F2044=1,1,0)</f>
        <v>0</v>
      </c>
      <c r="H2044" s="0" t="str">
        <f aca="false">IF($F2044=1,$G2044,"")</f>
        <v/>
      </c>
    </row>
    <row r="2045" customFormat="false" ht="15" hidden="false" customHeight="false" outlineLevel="0" collapsed="false">
      <c r="A2045" s="30" t="n">
        <v>319.21875</v>
      </c>
      <c r="B2045" s="31" t="n">
        <v>15.7706</v>
      </c>
      <c r="C2045" s="32" t="n">
        <f aca="false">IF($A2045="","",IF(設定!$B$21="dB",10^($B2045/20),ABS($B2045)))</f>
        <v>6.14511479188804</v>
      </c>
      <c r="D2045" s="32" t="n">
        <f aca="false">IF($A2045="","",$A2045^2)</f>
        <v>101900.610351563</v>
      </c>
      <c r="E2045" s="32" t="n">
        <f aca="false">IF($A2045="","",IF($C2045&lt;=0,"",1/$C2045^2))</f>
        <v>0.02648134260065</v>
      </c>
      <c r="F2045" s="33" t="n">
        <f aca="false">IF(OR(ROW()-設定!$B$30&lt;2,ROW()+設定!$B$30&gt;13701,N($A2045)&lt;=0,N(INDEX($A$2:$A$13701,MIN(13700,MAX(1,ROW()-1+設定!$B$30))))&lt;=0,$A2045&lt;設定!$B$28,$A2045&gt;設定!$B$29),0,IF(AND($C2045&gt;=MAX(INDEX($C$1:$C$13701,MAX(1,ROW()-設定!$B$24)):INDEX($C$1:$C$13701,MAX(1,ROW()-1))),$C2045&gt;MAX(INDEX($C$1:$C$13701,MIN(13701,ROW()+1)):INDEX($C$1:$C$13701,MIN(13701,ROW()+設定!$B$24))),$C2045&gt;=設定!$B$32,$C2045&gt;=MAX(MIN(INDEX($C$1:$C$13701,MAX(1,ROW()-設定!$B$26)):INDEX($C$1:$C$13701,MAX(1,ROW()-1))),MIN(INDEX($C$1:$C$13701,MIN(13701,ROW()+1)):INDEX($C$1:$C$13701,MIN(13701,ROW()+設定!$B$26))))*10^(設定!$B$27/20)),1,0))</f>
        <v>0</v>
      </c>
      <c r="G2045" s="33" t="n">
        <f aca="false">$G2044+IF($F2045=1,1,0)</f>
        <v>0</v>
      </c>
      <c r="H2045" s="0" t="str">
        <f aca="false">IF($F2045=1,$G2045,"")</f>
        <v/>
      </c>
    </row>
    <row r="2046" customFormat="false" ht="15" hidden="false" customHeight="false" outlineLevel="0" collapsed="false">
      <c r="A2046" s="30" t="n">
        <v>319.375</v>
      </c>
      <c r="B2046" s="31" t="n">
        <v>15.6566</v>
      </c>
      <c r="C2046" s="32" t="n">
        <f aca="false">IF($A2046="","",IF(設定!$B$21="dB",10^($B2046/20),ABS($B2046)))</f>
        <v>6.06498875521243</v>
      </c>
      <c r="D2046" s="32" t="n">
        <f aca="false">IF($A2046="","",$A2046^2)</f>
        <v>102000.390625</v>
      </c>
      <c r="E2046" s="32" t="n">
        <f aca="false">IF($A2046="","",IF($C2046&lt;=0,"",1/$C2046^2))</f>
        <v>0.0271856674458098</v>
      </c>
      <c r="F2046" s="33" t="n">
        <f aca="false">IF(OR(ROW()-設定!$B$30&lt;2,ROW()+設定!$B$30&gt;13701,N($A2046)&lt;=0,N(INDEX($A$2:$A$13701,MIN(13700,MAX(1,ROW()-1+設定!$B$30))))&lt;=0,$A2046&lt;設定!$B$28,$A2046&gt;設定!$B$29),0,IF(AND($C2046&gt;=MAX(INDEX($C$1:$C$13701,MAX(1,ROW()-設定!$B$24)):INDEX($C$1:$C$13701,MAX(1,ROW()-1))),$C2046&gt;MAX(INDEX($C$1:$C$13701,MIN(13701,ROW()+1)):INDEX($C$1:$C$13701,MIN(13701,ROW()+設定!$B$24))),$C2046&gt;=設定!$B$32,$C2046&gt;=MAX(MIN(INDEX($C$1:$C$13701,MAX(1,ROW()-設定!$B$26)):INDEX($C$1:$C$13701,MAX(1,ROW()-1))),MIN(INDEX($C$1:$C$13701,MIN(13701,ROW()+1)):INDEX($C$1:$C$13701,MIN(13701,ROW()+設定!$B$26))))*10^(設定!$B$27/20)),1,0))</f>
        <v>0</v>
      </c>
      <c r="G2046" s="33" t="n">
        <f aca="false">$G2045+IF($F2046=1,1,0)</f>
        <v>0</v>
      </c>
      <c r="H2046" s="0" t="str">
        <f aca="false">IF($F2046=1,$G2046,"")</f>
        <v/>
      </c>
    </row>
    <row r="2047" customFormat="false" ht="15" hidden="false" customHeight="false" outlineLevel="0" collapsed="false">
      <c r="A2047" s="30" t="n">
        <v>319.53125</v>
      </c>
      <c r="B2047" s="31" t="n">
        <v>15.6923</v>
      </c>
      <c r="C2047" s="32" t="n">
        <f aca="false">IF($A2047="","",IF(設定!$B$21="dB",10^($B2047/20),ABS($B2047)))</f>
        <v>6.08996785108276</v>
      </c>
      <c r="D2047" s="32" t="n">
        <f aca="false">IF($A2047="","",$A2047^2)</f>
        <v>102100.219726563</v>
      </c>
      <c r="E2047" s="32" t="n">
        <f aca="false">IF($A2047="","",IF($C2047&lt;=0,"",1/$C2047^2))</f>
        <v>0.0269631110253774</v>
      </c>
      <c r="F2047" s="33" t="n">
        <f aca="false">IF(OR(ROW()-設定!$B$30&lt;2,ROW()+設定!$B$30&gt;13701,N($A2047)&lt;=0,N(INDEX($A$2:$A$13701,MIN(13700,MAX(1,ROW()-1+設定!$B$30))))&lt;=0,$A2047&lt;設定!$B$28,$A2047&gt;設定!$B$29),0,IF(AND($C2047&gt;=MAX(INDEX($C$1:$C$13701,MAX(1,ROW()-設定!$B$24)):INDEX($C$1:$C$13701,MAX(1,ROW()-1))),$C2047&gt;MAX(INDEX($C$1:$C$13701,MIN(13701,ROW()+1)):INDEX($C$1:$C$13701,MIN(13701,ROW()+設定!$B$24))),$C2047&gt;=設定!$B$32,$C2047&gt;=MAX(MIN(INDEX($C$1:$C$13701,MAX(1,ROW()-設定!$B$26)):INDEX($C$1:$C$13701,MAX(1,ROW()-1))),MIN(INDEX($C$1:$C$13701,MIN(13701,ROW()+1)):INDEX($C$1:$C$13701,MIN(13701,ROW()+設定!$B$26))))*10^(設定!$B$27/20)),1,0))</f>
        <v>0</v>
      </c>
      <c r="G2047" s="33" t="n">
        <f aca="false">$G2046+IF($F2047=1,1,0)</f>
        <v>0</v>
      </c>
      <c r="H2047" s="0" t="str">
        <f aca="false">IF($F2047=1,$G2047,"")</f>
        <v/>
      </c>
    </row>
    <row r="2048" customFormat="false" ht="15" hidden="false" customHeight="false" outlineLevel="0" collapsed="false">
      <c r="A2048" s="30" t="n">
        <v>319.6875</v>
      </c>
      <c r="B2048" s="31" t="n">
        <v>15.8178</v>
      </c>
      <c r="C2048" s="32" t="n">
        <f aca="false">IF($A2048="","",IF(設定!$B$21="dB",10^($B2048/20),ABS($B2048)))</f>
        <v>6.17859886072015</v>
      </c>
      <c r="D2048" s="32" t="n">
        <f aca="false">IF($A2048="","",$A2048^2)</f>
        <v>102200.09765625</v>
      </c>
      <c r="E2048" s="32" t="n">
        <f aca="false">IF($A2048="","",IF($C2048&lt;=0,"",1/$C2048^2))</f>
        <v>0.0261950963382053</v>
      </c>
      <c r="F2048" s="33" t="n">
        <f aca="false">IF(OR(ROW()-設定!$B$30&lt;2,ROW()+設定!$B$30&gt;13701,N($A2048)&lt;=0,N(INDEX($A$2:$A$13701,MIN(13700,MAX(1,ROW()-1+設定!$B$30))))&lt;=0,$A2048&lt;設定!$B$28,$A2048&gt;設定!$B$29),0,IF(AND($C2048&gt;=MAX(INDEX($C$1:$C$13701,MAX(1,ROW()-設定!$B$24)):INDEX($C$1:$C$13701,MAX(1,ROW()-1))),$C2048&gt;MAX(INDEX($C$1:$C$13701,MIN(13701,ROW()+1)):INDEX($C$1:$C$13701,MIN(13701,ROW()+設定!$B$24))),$C2048&gt;=設定!$B$32,$C2048&gt;=MAX(MIN(INDEX($C$1:$C$13701,MAX(1,ROW()-設定!$B$26)):INDEX($C$1:$C$13701,MAX(1,ROW()-1))),MIN(INDEX($C$1:$C$13701,MIN(13701,ROW()+1)):INDEX($C$1:$C$13701,MIN(13701,ROW()+設定!$B$26))))*10^(設定!$B$27/20)),1,0))</f>
        <v>0</v>
      </c>
      <c r="G2048" s="33" t="n">
        <f aca="false">$G2047+IF($F2048=1,1,0)</f>
        <v>0</v>
      </c>
      <c r="H2048" s="0" t="str">
        <f aca="false">IF($F2048=1,$G2048,"")</f>
        <v/>
      </c>
    </row>
    <row r="2049" customFormat="false" ht="15" hidden="false" customHeight="false" outlineLevel="0" collapsed="false">
      <c r="A2049" s="30" t="n">
        <v>319.84375</v>
      </c>
      <c r="B2049" s="31" t="n">
        <v>15.7255</v>
      </c>
      <c r="C2049" s="32" t="n">
        <f aca="false">IF($A2049="","",IF(設定!$B$21="dB",10^($B2049/20),ABS($B2049)))</f>
        <v>6.11329002561666</v>
      </c>
      <c r="D2049" s="32" t="n">
        <f aca="false">IF($A2049="","",$A2049^2)</f>
        <v>102300.024414063</v>
      </c>
      <c r="E2049" s="32" t="n">
        <f aca="false">IF($A2049="","",IF($C2049&lt;=0,"",1/$C2049^2))</f>
        <v>0.0267577751519434</v>
      </c>
      <c r="F2049" s="33" t="n">
        <f aca="false">IF(OR(ROW()-設定!$B$30&lt;2,ROW()+設定!$B$30&gt;13701,N($A2049)&lt;=0,N(INDEX($A$2:$A$13701,MIN(13700,MAX(1,ROW()-1+設定!$B$30))))&lt;=0,$A2049&lt;設定!$B$28,$A2049&gt;設定!$B$29),0,IF(AND($C2049&gt;=MAX(INDEX($C$1:$C$13701,MAX(1,ROW()-設定!$B$24)):INDEX($C$1:$C$13701,MAX(1,ROW()-1))),$C2049&gt;MAX(INDEX($C$1:$C$13701,MIN(13701,ROW()+1)):INDEX($C$1:$C$13701,MIN(13701,ROW()+設定!$B$24))),$C2049&gt;=設定!$B$32,$C2049&gt;=MAX(MIN(INDEX($C$1:$C$13701,MAX(1,ROW()-設定!$B$26)):INDEX($C$1:$C$13701,MAX(1,ROW()-1))),MIN(INDEX($C$1:$C$13701,MIN(13701,ROW()+1)):INDEX($C$1:$C$13701,MIN(13701,ROW()+設定!$B$26))))*10^(設定!$B$27/20)),1,0))</f>
        <v>0</v>
      </c>
      <c r="G2049" s="33" t="n">
        <f aca="false">$G2048+IF($F2049=1,1,0)</f>
        <v>0</v>
      </c>
      <c r="H2049" s="0" t="str">
        <f aca="false">IF($F2049=1,$G2049,"")</f>
        <v/>
      </c>
    </row>
    <row r="2050" customFormat="false" ht="15" hidden="false" customHeight="false" outlineLevel="0" collapsed="false">
      <c r="A2050" s="30" t="n">
        <v>320</v>
      </c>
      <c r="B2050" s="31" t="n">
        <v>15.7424</v>
      </c>
      <c r="C2050" s="32" t="n">
        <f aca="false">IF($A2050="","",IF(設定!$B$21="dB",10^($B2050/20),ABS($B2050)))</f>
        <v>6.12519613768627</v>
      </c>
      <c r="D2050" s="32" t="n">
        <f aca="false">IF($A2050="","",$A2050^2)</f>
        <v>102400</v>
      </c>
      <c r="E2050" s="32" t="n">
        <f aca="false">IF($A2050="","",IF($C2050&lt;=0,"",1/$C2050^2))</f>
        <v>0.0266538531110012</v>
      </c>
      <c r="F2050" s="33" t="n">
        <f aca="false">IF(OR(ROW()-設定!$B$30&lt;2,ROW()+設定!$B$30&gt;13701,N($A2050)&lt;=0,N(INDEX($A$2:$A$13701,MIN(13700,MAX(1,ROW()-1+設定!$B$30))))&lt;=0,$A2050&lt;設定!$B$28,$A2050&gt;設定!$B$29),0,IF(AND($C2050&gt;=MAX(INDEX($C$1:$C$13701,MAX(1,ROW()-設定!$B$24)):INDEX($C$1:$C$13701,MAX(1,ROW()-1))),$C2050&gt;MAX(INDEX($C$1:$C$13701,MIN(13701,ROW()+1)):INDEX($C$1:$C$13701,MIN(13701,ROW()+設定!$B$24))),$C2050&gt;=設定!$B$32,$C2050&gt;=MAX(MIN(INDEX($C$1:$C$13701,MAX(1,ROW()-設定!$B$26)):INDEX($C$1:$C$13701,MAX(1,ROW()-1))),MIN(INDEX($C$1:$C$13701,MIN(13701,ROW()+1)):INDEX($C$1:$C$13701,MIN(13701,ROW()+設定!$B$26))))*10^(設定!$B$27/20)),1,0))</f>
        <v>0</v>
      </c>
      <c r="G2050" s="33" t="n">
        <f aca="false">$G2049+IF($F2050=1,1,0)</f>
        <v>0</v>
      </c>
      <c r="H2050" s="0" t="str">
        <f aca="false">IF($F2050=1,$G2050,"")</f>
        <v/>
      </c>
    </row>
    <row r="2051" customFormat="false" ht="15" hidden="false" customHeight="false" outlineLevel="0" collapsed="false">
      <c r="A2051" s="30" t="n">
        <v>320.15625</v>
      </c>
      <c r="B2051" s="31" t="n">
        <v>15.9677</v>
      </c>
      <c r="C2051" s="32" t="n">
        <f aca="false">IF($A2051="","",IF(設定!$B$21="dB",10^($B2051/20),ABS($B2051)))</f>
        <v>6.28615376432174</v>
      </c>
      <c r="D2051" s="32" t="n">
        <f aca="false">IF($A2051="","",$A2051^2)</f>
        <v>102500.024414063</v>
      </c>
      <c r="E2051" s="32" t="n">
        <f aca="false">IF($A2051="","",IF($C2051&lt;=0,"",1/$C2051^2))</f>
        <v>0.0253063785369373</v>
      </c>
      <c r="F2051" s="33" t="n">
        <f aca="false">IF(OR(ROW()-設定!$B$30&lt;2,ROW()+設定!$B$30&gt;13701,N($A2051)&lt;=0,N(INDEX($A$2:$A$13701,MIN(13700,MAX(1,ROW()-1+設定!$B$30))))&lt;=0,$A2051&lt;設定!$B$28,$A2051&gt;設定!$B$29),0,IF(AND($C2051&gt;=MAX(INDEX($C$1:$C$13701,MAX(1,ROW()-設定!$B$24)):INDEX($C$1:$C$13701,MAX(1,ROW()-1))),$C2051&gt;MAX(INDEX($C$1:$C$13701,MIN(13701,ROW()+1)):INDEX($C$1:$C$13701,MIN(13701,ROW()+設定!$B$24))),$C2051&gt;=設定!$B$32,$C2051&gt;=MAX(MIN(INDEX($C$1:$C$13701,MAX(1,ROW()-設定!$B$26)):INDEX($C$1:$C$13701,MAX(1,ROW()-1))),MIN(INDEX($C$1:$C$13701,MIN(13701,ROW()+1)):INDEX($C$1:$C$13701,MIN(13701,ROW()+設定!$B$26))))*10^(設定!$B$27/20)),1,0))</f>
        <v>0</v>
      </c>
      <c r="G2051" s="33" t="n">
        <f aca="false">$G2050+IF($F2051=1,1,0)</f>
        <v>0</v>
      </c>
      <c r="H2051" s="0" t="str">
        <f aca="false">IF($F2051=1,$G2051,"")</f>
        <v/>
      </c>
    </row>
    <row r="2052" customFormat="false" ht="15" hidden="false" customHeight="false" outlineLevel="0" collapsed="false">
      <c r="A2052" s="30" t="n">
        <v>320.3125</v>
      </c>
      <c r="B2052" s="31" t="n">
        <v>15.8907</v>
      </c>
      <c r="C2052" s="32" t="n">
        <f aca="false">IF($A2052="","",IF(設定!$B$21="dB",10^($B2052/20),ABS($B2052)))</f>
        <v>6.23067358702185</v>
      </c>
      <c r="D2052" s="32" t="n">
        <f aca="false">IF($A2052="","",$A2052^2)</f>
        <v>102600.09765625</v>
      </c>
      <c r="E2052" s="32" t="n">
        <f aca="false">IF($A2052="","",IF($C2052&lt;=0,"",1/$C2052^2))</f>
        <v>0.0257590593655793</v>
      </c>
      <c r="F2052" s="33" t="n">
        <f aca="false">IF(OR(ROW()-設定!$B$30&lt;2,ROW()+設定!$B$30&gt;13701,N($A2052)&lt;=0,N(INDEX($A$2:$A$13701,MIN(13700,MAX(1,ROW()-1+設定!$B$30))))&lt;=0,$A2052&lt;設定!$B$28,$A2052&gt;設定!$B$29),0,IF(AND($C2052&gt;=MAX(INDEX($C$1:$C$13701,MAX(1,ROW()-設定!$B$24)):INDEX($C$1:$C$13701,MAX(1,ROW()-1))),$C2052&gt;MAX(INDEX($C$1:$C$13701,MIN(13701,ROW()+1)):INDEX($C$1:$C$13701,MIN(13701,ROW()+設定!$B$24))),$C2052&gt;=設定!$B$32,$C2052&gt;=MAX(MIN(INDEX($C$1:$C$13701,MAX(1,ROW()-設定!$B$26)):INDEX($C$1:$C$13701,MAX(1,ROW()-1))),MIN(INDEX($C$1:$C$13701,MIN(13701,ROW()+1)):INDEX($C$1:$C$13701,MIN(13701,ROW()+設定!$B$26))))*10^(設定!$B$27/20)),1,0))</f>
        <v>0</v>
      </c>
      <c r="G2052" s="33" t="n">
        <f aca="false">$G2051+IF($F2052=1,1,0)</f>
        <v>0</v>
      </c>
      <c r="H2052" s="0" t="str">
        <f aca="false">IF($F2052=1,$G2052,"")</f>
        <v/>
      </c>
    </row>
    <row r="2053" customFormat="false" ht="15" hidden="false" customHeight="false" outlineLevel="0" collapsed="false">
      <c r="A2053" s="30" t="n">
        <v>320.46875</v>
      </c>
      <c r="B2053" s="31" t="n">
        <v>15.8909</v>
      </c>
      <c r="C2053" s="32" t="n">
        <f aca="false">IF($A2053="","",IF(設定!$B$21="dB",10^($B2053/20),ABS($B2053)))</f>
        <v>6.23081705523479</v>
      </c>
      <c r="D2053" s="32" t="n">
        <f aca="false">IF($A2053="","",$A2053^2)</f>
        <v>102700.219726563</v>
      </c>
      <c r="E2053" s="32" t="n">
        <f aca="false">IF($A2053="","",IF($C2053&lt;=0,"",1/$C2053^2))</f>
        <v>0.0257578731443711</v>
      </c>
      <c r="F2053" s="33" t="n">
        <f aca="false">IF(OR(ROW()-設定!$B$30&lt;2,ROW()+設定!$B$30&gt;13701,N($A2053)&lt;=0,N(INDEX($A$2:$A$13701,MIN(13700,MAX(1,ROW()-1+設定!$B$30))))&lt;=0,$A2053&lt;設定!$B$28,$A2053&gt;設定!$B$29),0,IF(AND($C2053&gt;=MAX(INDEX($C$1:$C$13701,MAX(1,ROW()-設定!$B$24)):INDEX($C$1:$C$13701,MAX(1,ROW()-1))),$C2053&gt;MAX(INDEX($C$1:$C$13701,MIN(13701,ROW()+1)):INDEX($C$1:$C$13701,MIN(13701,ROW()+設定!$B$24))),$C2053&gt;=設定!$B$32,$C2053&gt;=MAX(MIN(INDEX($C$1:$C$13701,MAX(1,ROW()-設定!$B$26)):INDEX($C$1:$C$13701,MAX(1,ROW()-1))),MIN(INDEX($C$1:$C$13701,MIN(13701,ROW()+1)):INDEX($C$1:$C$13701,MIN(13701,ROW()+設定!$B$26))))*10^(設定!$B$27/20)),1,0))</f>
        <v>0</v>
      </c>
      <c r="G2053" s="33" t="n">
        <f aca="false">$G2052+IF($F2053=1,1,0)</f>
        <v>0</v>
      </c>
      <c r="H2053" s="0" t="str">
        <f aca="false">IF($F2053=1,$G2053,"")</f>
        <v/>
      </c>
    </row>
    <row r="2054" customFormat="false" ht="15" hidden="false" customHeight="false" outlineLevel="0" collapsed="false">
      <c r="A2054" s="30" t="n">
        <v>320.625</v>
      </c>
      <c r="B2054" s="31" t="n">
        <v>15.8691</v>
      </c>
      <c r="C2054" s="32" t="n">
        <f aca="false">IF($A2054="","",IF(設定!$B$21="dB",10^($B2054/20),ABS($B2054)))</f>
        <v>6.21519844811147</v>
      </c>
      <c r="D2054" s="32" t="n">
        <f aca="false">IF($A2054="","",$A2054^2)</f>
        <v>102800.390625</v>
      </c>
      <c r="E2054" s="32" t="n">
        <f aca="false">IF($A2054="","",IF($C2054&lt;=0,"",1/$C2054^2))</f>
        <v>0.0258874933297565</v>
      </c>
      <c r="F2054" s="33" t="n">
        <f aca="false">IF(OR(ROW()-設定!$B$30&lt;2,ROW()+設定!$B$30&gt;13701,N($A2054)&lt;=0,N(INDEX($A$2:$A$13701,MIN(13700,MAX(1,ROW()-1+設定!$B$30))))&lt;=0,$A2054&lt;設定!$B$28,$A2054&gt;設定!$B$29),0,IF(AND($C2054&gt;=MAX(INDEX($C$1:$C$13701,MAX(1,ROW()-設定!$B$24)):INDEX($C$1:$C$13701,MAX(1,ROW()-1))),$C2054&gt;MAX(INDEX($C$1:$C$13701,MIN(13701,ROW()+1)):INDEX($C$1:$C$13701,MIN(13701,ROW()+設定!$B$24))),$C2054&gt;=設定!$B$32,$C2054&gt;=MAX(MIN(INDEX($C$1:$C$13701,MAX(1,ROW()-設定!$B$26)):INDEX($C$1:$C$13701,MAX(1,ROW()-1))),MIN(INDEX($C$1:$C$13701,MIN(13701,ROW()+1)):INDEX($C$1:$C$13701,MIN(13701,ROW()+設定!$B$26))))*10^(設定!$B$27/20)),1,0))</f>
        <v>0</v>
      </c>
      <c r="G2054" s="33" t="n">
        <f aca="false">$G2053+IF($F2054=1,1,0)</f>
        <v>0</v>
      </c>
      <c r="H2054" s="0" t="str">
        <f aca="false">IF($F2054=1,$G2054,"")</f>
        <v/>
      </c>
    </row>
    <row r="2055" customFormat="false" ht="15" hidden="false" customHeight="false" outlineLevel="0" collapsed="false">
      <c r="A2055" s="30" t="n">
        <v>320.78125</v>
      </c>
      <c r="B2055" s="31" t="n">
        <v>15.87</v>
      </c>
      <c r="C2055" s="32" t="n">
        <f aca="false">IF($A2055="","",IF(設定!$B$21="dB",10^($B2055/20),ABS($B2055)))</f>
        <v>6.21584247752522</v>
      </c>
      <c r="D2055" s="32" t="n">
        <f aca="false">IF($A2055="","",$A2055^2)</f>
        <v>102900.610351563</v>
      </c>
      <c r="E2055" s="32" t="n">
        <f aca="false">IF($A2055="","",IF($C2055&lt;=0,"",1/$C2055^2))</f>
        <v>0.0258821291515309</v>
      </c>
      <c r="F2055" s="33" t="n">
        <f aca="false">IF(OR(ROW()-設定!$B$30&lt;2,ROW()+設定!$B$30&gt;13701,N($A2055)&lt;=0,N(INDEX($A$2:$A$13701,MIN(13700,MAX(1,ROW()-1+設定!$B$30))))&lt;=0,$A2055&lt;設定!$B$28,$A2055&gt;設定!$B$29),0,IF(AND($C2055&gt;=MAX(INDEX($C$1:$C$13701,MAX(1,ROW()-設定!$B$24)):INDEX($C$1:$C$13701,MAX(1,ROW()-1))),$C2055&gt;MAX(INDEX($C$1:$C$13701,MIN(13701,ROW()+1)):INDEX($C$1:$C$13701,MIN(13701,ROW()+設定!$B$24))),$C2055&gt;=設定!$B$32,$C2055&gt;=MAX(MIN(INDEX($C$1:$C$13701,MAX(1,ROW()-設定!$B$26)):INDEX($C$1:$C$13701,MAX(1,ROW()-1))),MIN(INDEX($C$1:$C$13701,MIN(13701,ROW()+1)):INDEX($C$1:$C$13701,MIN(13701,ROW()+設定!$B$26))))*10^(設定!$B$27/20)),1,0))</f>
        <v>0</v>
      </c>
      <c r="G2055" s="33" t="n">
        <f aca="false">$G2054+IF($F2055=1,1,0)</f>
        <v>0</v>
      </c>
      <c r="H2055" s="0" t="str">
        <f aca="false">IF($F2055=1,$G2055,"")</f>
        <v/>
      </c>
    </row>
    <row r="2056" customFormat="false" ht="15" hidden="false" customHeight="false" outlineLevel="0" collapsed="false">
      <c r="A2056" s="30" t="n">
        <v>320.9375</v>
      </c>
      <c r="B2056" s="31" t="n">
        <v>15.9764</v>
      </c>
      <c r="C2056" s="32" t="n">
        <f aca="false">IF($A2056="","",IF(設定!$B$21="dB",10^($B2056/20),ABS($B2056)))</f>
        <v>6.29245328439019</v>
      </c>
      <c r="D2056" s="32" t="n">
        <f aca="false">IF($A2056="","",$A2056^2)</f>
        <v>103000.87890625</v>
      </c>
      <c r="E2056" s="32" t="n">
        <f aca="false">IF($A2056="","",IF($C2056&lt;=0,"",1/$C2056^2))</f>
        <v>0.025255734302101</v>
      </c>
      <c r="F2056" s="33" t="n">
        <f aca="false">IF(OR(ROW()-設定!$B$30&lt;2,ROW()+設定!$B$30&gt;13701,N($A2056)&lt;=0,N(INDEX($A$2:$A$13701,MIN(13700,MAX(1,ROW()-1+設定!$B$30))))&lt;=0,$A2056&lt;設定!$B$28,$A2056&gt;設定!$B$29),0,IF(AND($C2056&gt;=MAX(INDEX($C$1:$C$13701,MAX(1,ROW()-設定!$B$24)):INDEX($C$1:$C$13701,MAX(1,ROW()-1))),$C2056&gt;MAX(INDEX($C$1:$C$13701,MIN(13701,ROW()+1)):INDEX($C$1:$C$13701,MIN(13701,ROW()+設定!$B$24))),$C2056&gt;=設定!$B$32,$C2056&gt;=MAX(MIN(INDEX($C$1:$C$13701,MAX(1,ROW()-設定!$B$26)):INDEX($C$1:$C$13701,MAX(1,ROW()-1))),MIN(INDEX($C$1:$C$13701,MIN(13701,ROW()+1)):INDEX($C$1:$C$13701,MIN(13701,ROW()+設定!$B$26))))*10^(設定!$B$27/20)),1,0))</f>
        <v>0</v>
      </c>
      <c r="G2056" s="33" t="n">
        <f aca="false">$G2055+IF($F2056=1,1,0)</f>
        <v>0</v>
      </c>
      <c r="H2056" s="0" t="str">
        <f aca="false">IF($F2056=1,$G2056,"")</f>
        <v/>
      </c>
    </row>
    <row r="2057" customFormat="false" ht="15" hidden="false" customHeight="false" outlineLevel="0" collapsed="false">
      <c r="A2057" s="30" t="n">
        <v>321.09375</v>
      </c>
      <c r="B2057" s="31" t="n">
        <v>15.8303</v>
      </c>
      <c r="C2057" s="32" t="n">
        <f aca="false">IF($A2057="","",IF(設定!$B$21="dB",10^($B2057/20),ABS($B2057)))</f>
        <v>6.18749698041642</v>
      </c>
      <c r="D2057" s="32" t="n">
        <f aca="false">IF($A2057="","",$A2057^2)</f>
        <v>103101.196289063</v>
      </c>
      <c r="E2057" s="32" t="n">
        <f aca="false">IF($A2057="","",IF($C2057&lt;=0,"",1/$C2057^2))</f>
        <v>0.0261198091891745</v>
      </c>
      <c r="F2057" s="33" t="n">
        <f aca="false">IF(OR(ROW()-設定!$B$30&lt;2,ROW()+設定!$B$30&gt;13701,N($A2057)&lt;=0,N(INDEX($A$2:$A$13701,MIN(13700,MAX(1,ROW()-1+設定!$B$30))))&lt;=0,$A2057&lt;設定!$B$28,$A2057&gt;設定!$B$29),0,IF(AND($C2057&gt;=MAX(INDEX($C$1:$C$13701,MAX(1,ROW()-設定!$B$24)):INDEX($C$1:$C$13701,MAX(1,ROW()-1))),$C2057&gt;MAX(INDEX($C$1:$C$13701,MIN(13701,ROW()+1)):INDEX($C$1:$C$13701,MIN(13701,ROW()+設定!$B$24))),$C2057&gt;=設定!$B$32,$C2057&gt;=MAX(MIN(INDEX($C$1:$C$13701,MAX(1,ROW()-設定!$B$26)):INDEX($C$1:$C$13701,MAX(1,ROW()-1))),MIN(INDEX($C$1:$C$13701,MIN(13701,ROW()+1)):INDEX($C$1:$C$13701,MIN(13701,ROW()+設定!$B$26))))*10^(設定!$B$27/20)),1,0))</f>
        <v>0</v>
      </c>
      <c r="G2057" s="33" t="n">
        <f aca="false">$G2056+IF($F2057=1,1,0)</f>
        <v>0</v>
      </c>
      <c r="H2057" s="0" t="str">
        <f aca="false">IF($F2057=1,$G2057,"")</f>
        <v/>
      </c>
    </row>
    <row r="2058" customFormat="false" ht="15" hidden="false" customHeight="false" outlineLevel="0" collapsed="false">
      <c r="A2058" s="30" t="n">
        <v>321.25</v>
      </c>
      <c r="B2058" s="31" t="n">
        <v>16.0293</v>
      </c>
      <c r="C2058" s="32" t="n">
        <f aca="false">IF($A2058="","",IF(設定!$B$21="dB",10^($B2058/20),ABS($B2058)))</f>
        <v>6.33089338682276</v>
      </c>
      <c r="D2058" s="32" t="n">
        <f aca="false">IF($A2058="","",$A2058^2)</f>
        <v>103201.5625</v>
      </c>
      <c r="E2058" s="32" t="n">
        <f aca="false">IF($A2058="","",IF($C2058&lt;=0,"",1/$C2058^2))</f>
        <v>0.024949968405128</v>
      </c>
      <c r="F2058" s="33" t="n">
        <f aca="false">IF(OR(ROW()-設定!$B$30&lt;2,ROW()+設定!$B$30&gt;13701,N($A2058)&lt;=0,N(INDEX($A$2:$A$13701,MIN(13700,MAX(1,ROW()-1+設定!$B$30))))&lt;=0,$A2058&lt;設定!$B$28,$A2058&gt;設定!$B$29),0,IF(AND($C2058&gt;=MAX(INDEX($C$1:$C$13701,MAX(1,ROW()-設定!$B$24)):INDEX($C$1:$C$13701,MAX(1,ROW()-1))),$C2058&gt;MAX(INDEX($C$1:$C$13701,MIN(13701,ROW()+1)):INDEX($C$1:$C$13701,MIN(13701,ROW()+設定!$B$24))),$C2058&gt;=設定!$B$32,$C2058&gt;=MAX(MIN(INDEX($C$1:$C$13701,MAX(1,ROW()-設定!$B$26)):INDEX($C$1:$C$13701,MAX(1,ROW()-1))),MIN(INDEX($C$1:$C$13701,MIN(13701,ROW()+1)):INDEX($C$1:$C$13701,MIN(13701,ROW()+設定!$B$26))))*10^(設定!$B$27/20)),1,0))</f>
        <v>0</v>
      </c>
      <c r="G2058" s="33" t="n">
        <f aca="false">$G2057+IF($F2058=1,1,0)</f>
        <v>0</v>
      </c>
      <c r="H2058" s="0" t="str">
        <f aca="false">IF($F2058=1,$G2058,"")</f>
        <v/>
      </c>
    </row>
    <row r="2059" customFormat="false" ht="15" hidden="false" customHeight="false" outlineLevel="0" collapsed="false">
      <c r="A2059" s="30" t="n">
        <v>321.40625</v>
      </c>
      <c r="B2059" s="31" t="n">
        <v>15.7445</v>
      </c>
      <c r="C2059" s="32" t="n">
        <f aca="false">IF($A2059="","",IF(設定!$B$21="dB",10^($B2059/20),ABS($B2059)))</f>
        <v>6.12667721417847</v>
      </c>
      <c r="D2059" s="32" t="n">
        <f aca="false">IF($A2059="","",$A2059^2)</f>
        <v>103301.977539063</v>
      </c>
      <c r="E2059" s="32" t="n">
        <f aca="false">IF($A2059="","",IF($C2059&lt;=0,"",1/$C2059^2))</f>
        <v>0.0266409679458998</v>
      </c>
      <c r="F2059" s="33" t="n">
        <f aca="false">IF(OR(ROW()-設定!$B$30&lt;2,ROW()+設定!$B$30&gt;13701,N($A2059)&lt;=0,N(INDEX($A$2:$A$13701,MIN(13700,MAX(1,ROW()-1+設定!$B$30))))&lt;=0,$A2059&lt;設定!$B$28,$A2059&gt;設定!$B$29),0,IF(AND($C2059&gt;=MAX(INDEX($C$1:$C$13701,MAX(1,ROW()-設定!$B$24)):INDEX($C$1:$C$13701,MAX(1,ROW()-1))),$C2059&gt;MAX(INDEX($C$1:$C$13701,MIN(13701,ROW()+1)):INDEX($C$1:$C$13701,MIN(13701,ROW()+設定!$B$24))),$C2059&gt;=設定!$B$32,$C2059&gt;=MAX(MIN(INDEX($C$1:$C$13701,MAX(1,ROW()-設定!$B$26)):INDEX($C$1:$C$13701,MAX(1,ROW()-1))),MIN(INDEX($C$1:$C$13701,MIN(13701,ROW()+1)):INDEX($C$1:$C$13701,MIN(13701,ROW()+設定!$B$26))))*10^(設定!$B$27/20)),1,0))</f>
        <v>0</v>
      </c>
      <c r="G2059" s="33" t="n">
        <f aca="false">$G2058+IF($F2059=1,1,0)</f>
        <v>0</v>
      </c>
      <c r="H2059" s="0" t="str">
        <f aca="false">IF($F2059=1,$G2059,"")</f>
        <v/>
      </c>
    </row>
    <row r="2060" customFormat="false" ht="15" hidden="false" customHeight="false" outlineLevel="0" collapsed="false">
      <c r="A2060" s="30" t="n">
        <v>321.5625</v>
      </c>
      <c r="B2060" s="31" t="n">
        <v>15.8239</v>
      </c>
      <c r="C2060" s="32" t="n">
        <f aca="false">IF($A2060="","",IF(設定!$B$21="dB",10^($B2060/20),ABS($B2060)))</f>
        <v>6.18293954338525</v>
      </c>
      <c r="D2060" s="32" t="n">
        <f aca="false">IF($A2060="","",$A2060^2)</f>
        <v>103402.44140625</v>
      </c>
      <c r="E2060" s="32" t="n">
        <f aca="false">IF($A2060="","",IF($C2060&lt;=0,"",1/$C2060^2))</f>
        <v>0.026158329138044</v>
      </c>
      <c r="F2060" s="33" t="n">
        <f aca="false">IF(OR(ROW()-設定!$B$30&lt;2,ROW()+設定!$B$30&gt;13701,N($A2060)&lt;=0,N(INDEX($A$2:$A$13701,MIN(13700,MAX(1,ROW()-1+設定!$B$30))))&lt;=0,$A2060&lt;設定!$B$28,$A2060&gt;設定!$B$29),0,IF(AND($C2060&gt;=MAX(INDEX($C$1:$C$13701,MAX(1,ROW()-設定!$B$24)):INDEX($C$1:$C$13701,MAX(1,ROW()-1))),$C2060&gt;MAX(INDEX($C$1:$C$13701,MIN(13701,ROW()+1)):INDEX($C$1:$C$13701,MIN(13701,ROW()+設定!$B$24))),$C2060&gt;=設定!$B$32,$C2060&gt;=MAX(MIN(INDEX($C$1:$C$13701,MAX(1,ROW()-設定!$B$26)):INDEX($C$1:$C$13701,MAX(1,ROW()-1))),MIN(INDEX($C$1:$C$13701,MIN(13701,ROW()+1)):INDEX($C$1:$C$13701,MIN(13701,ROW()+設定!$B$26))))*10^(設定!$B$27/20)),1,0))</f>
        <v>0</v>
      </c>
      <c r="G2060" s="33" t="n">
        <f aca="false">$G2059+IF($F2060=1,1,0)</f>
        <v>0</v>
      </c>
      <c r="H2060" s="0" t="str">
        <f aca="false">IF($F2060=1,$G2060,"")</f>
        <v/>
      </c>
    </row>
    <row r="2061" customFormat="false" ht="15" hidden="false" customHeight="false" outlineLevel="0" collapsed="false">
      <c r="A2061" s="30" t="n">
        <v>321.71875</v>
      </c>
      <c r="B2061" s="31" t="n">
        <v>15.7115</v>
      </c>
      <c r="C2061" s="32" t="n">
        <f aca="false">IF($A2061="","",IF(設定!$B$21="dB",10^($B2061/20),ABS($B2061)))</f>
        <v>6.10344450296445</v>
      </c>
      <c r="D2061" s="32" t="n">
        <f aca="false">IF($A2061="","",$A2061^2)</f>
        <v>103502.954101563</v>
      </c>
      <c r="E2061" s="32" t="n">
        <f aca="false">IF($A2061="","",IF($C2061&lt;=0,"",1/$C2061^2))</f>
        <v>0.0268441712069755</v>
      </c>
      <c r="F2061" s="33" t="n">
        <f aca="false">IF(OR(ROW()-設定!$B$30&lt;2,ROW()+設定!$B$30&gt;13701,N($A2061)&lt;=0,N(INDEX($A$2:$A$13701,MIN(13700,MAX(1,ROW()-1+設定!$B$30))))&lt;=0,$A2061&lt;設定!$B$28,$A2061&gt;設定!$B$29),0,IF(AND($C2061&gt;=MAX(INDEX($C$1:$C$13701,MAX(1,ROW()-設定!$B$24)):INDEX($C$1:$C$13701,MAX(1,ROW()-1))),$C2061&gt;MAX(INDEX($C$1:$C$13701,MIN(13701,ROW()+1)):INDEX($C$1:$C$13701,MIN(13701,ROW()+設定!$B$24))),$C2061&gt;=設定!$B$32,$C2061&gt;=MAX(MIN(INDEX($C$1:$C$13701,MAX(1,ROW()-設定!$B$26)):INDEX($C$1:$C$13701,MAX(1,ROW()-1))),MIN(INDEX($C$1:$C$13701,MIN(13701,ROW()+1)):INDEX($C$1:$C$13701,MIN(13701,ROW()+設定!$B$26))))*10^(設定!$B$27/20)),1,0))</f>
        <v>0</v>
      </c>
      <c r="G2061" s="33" t="n">
        <f aca="false">$G2060+IF($F2061=1,1,0)</f>
        <v>0</v>
      </c>
      <c r="H2061" s="0" t="str">
        <f aca="false">IF($F2061=1,$G2061,"")</f>
        <v/>
      </c>
    </row>
    <row r="2062" customFormat="false" ht="15" hidden="false" customHeight="false" outlineLevel="0" collapsed="false">
      <c r="A2062" s="30" t="n">
        <v>321.875</v>
      </c>
      <c r="B2062" s="31" t="n">
        <v>15.8268</v>
      </c>
      <c r="C2062" s="32" t="n">
        <f aca="false">IF($A2062="","",IF(設定!$B$21="dB",10^($B2062/20),ABS($B2062)))</f>
        <v>6.18500421597859</v>
      </c>
      <c r="D2062" s="32" t="n">
        <f aca="false">IF($A2062="","",$A2062^2)</f>
        <v>103603.515625</v>
      </c>
      <c r="E2062" s="32" t="n">
        <f aca="false">IF($A2062="","",IF($C2062&lt;=0,"",1/$C2062^2))</f>
        <v>0.026140867752778</v>
      </c>
      <c r="F2062" s="33" t="n">
        <f aca="false">IF(OR(ROW()-設定!$B$30&lt;2,ROW()+設定!$B$30&gt;13701,N($A2062)&lt;=0,N(INDEX($A$2:$A$13701,MIN(13700,MAX(1,ROW()-1+設定!$B$30))))&lt;=0,$A2062&lt;設定!$B$28,$A2062&gt;設定!$B$29),0,IF(AND($C2062&gt;=MAX(INDEX($C$1:$C$13701,MAX(1,ROW()-設定!$B$24)):INDEX($C$1:$C$13701,MAX(1,ROW()-1))),$C2062&gt;MAX(INDEX($C$1:$C$13701,MIN(13701,ROW()+1)):INDEX($C$1:$C$13701,MIN(13701,ROW()+設定!$B$24))),$C2062&gt;=設定!$B$32,$C2062&gt;=MAX(MIN(INDEX($C$1:$C$13701,MAX(1,ROW()-設定!$B$26)):INDEX($C$1:$C$13701,MAX(1,ROW()-1))),MIN(INDEX($C$1:$C$13701,MIN(13701,ROW()+1)):INDEX($C$1:$C$13701,MIN(13701,ROW()+設定!$B$26))))*10^(設定!$B$27/20)),1,0))</f>
        <v>0</v>
      </c>
      <c r="G2062" s="33" t="n">
        <f aca="false">$G2061+IF($F2062=1,1,0)</f>
        <v>0</v>
      </c>
      <c r="H2062" s="0" t="str">
        <f aca="false">IF($F2062=1,$G2062,"")</f>
        <v/>
      </c>
    </row>
    <row r="2063" customFormat="false" ht="15" hidden="false" customHeight="false" outlineLevel="0" collapsed="false">
      <c r="A2063" s="30" t="n">
        <v>322.03125</v>
      </c>
      <c r="B2063" s="31" t="n">
        <v>15.9231</v>
      </c>
      <c r="C2063" s="32" t="n">
        <f aca="false">IF($A2063="","",IF(設定!$B$21="dB",10^($B2063/20),ABS($B2063)))</f>
        <v>6.25395857162133</v>
      </c>
      <c r="D2063" s="32" t="n">
        <f aca="false">IF($A2063="","",$A2063^2)</f>
        <v>103704.125976563</v>
      </c>
      <c r="E2063" s="32" t="n">
        <f aca="false">IF($A2063="","",IF($C2063&lt;=0,"",1/$C2063^2))</f>
        <v>0.0255676021643229</v>
      </c>
      <c r="F2063" s="33" t="n">
        <f aca="false">IF(OR(ROW()-設定!$B$30&lt;2,ROW()+設定!$B$30&gt;13701,N($A2063)&lt;=0,N(INDEX($A$2:$A$13701,MIN(13700,MAX(1,ROW()-1+設定!$B$30))))&lt;=0,$A2063&lt;設定!$B$28,$A2063&gt;設定!$B$29),0,IF(AND($C2063&gt;=MAX(INDEX($C$1:$C$13701,MAX(1,ROW()-設定!$B$24)):INDEX($C$1:$C$13701,MAX(1,ROW()-1))),$C2063&gt;MAX(INDEX($C$1:$C$13701,MIN(13701,ROW()+1)):INDEX($C$1:$C$13701,MIN(13701,ROW()+設定!$B$24))),$C2063&gt;=設定!$B$32,$C2063&gt;=MAX(MIN(INDEX($C$1:$C$13701,MAX(1,ROW()-設定!$B$26)):INDEX($C$1:$C$13701,MAX(1,ROW()-1))),MIN(INDEX($C$1:$C$13701,MIN(13701,ROW()+1)):INDEX($C$1:$C$13701,MIN(13701,ROW()+設定!$B$26))))*10^(設定!$B$27/20)),1,0))</f>
        <v>0</v>
      </c>
      <c r="G2063" s="33" t="n">
        <f aca="false">$G2062+IF($F2063=1,1,0)</f>
        <v>0</v>
      </c>
      <c r="H2063" s="0" t="str">
        <f aca="false">IF($F2063=1,$G2063,"")</f>
        <v/>
      </c>
    </row>
    <row r="2064" customFormat="false" ht="15" hidden="false" customHeight="false" outlineLevel="0" collapsed="false">
      <c r="A2064" s="30" t="n">
        <v>322.1875</v>
      </c>
      <c r="B2064" s="31" t="n">
        <v>16.0252</v>
      </c>
      <c r="C2064" s="32" t="n">
        <f aca="false">IF($A2064="","",IF(設定!$B$21="dB",10^($B2064/20),ABS($B2064)))</f>
        <v>6.3279057207609</v>
      </c>
      <c r="D2064" s="32" t="n">
        <f aca="false">IF($A2064="","",$A2064^2)</f>
        <v>103804.78515625</v>
      </c>
      <c r="E2064" s="32" t="n">
        <f aca="false">IF($A2064="","",IF($C2064&lt;=0,"",1/$C2064^2))</f>
        <v>0.024973533791327</v>
      </c>
      <c r="F2064" s="33" t="n">
        <f aca="false">IF(OR(ROW()-設定!$B$30&lt;2,ROW()+設定!$B$30&gt;13701,N($A2064)&lt;=0,N(INDEX($A$2:$A$13701,MIN(13700,MAX(1,ROW()-1+設定!$B$30))))&lt;=0,$A2064&lt;設定!$B$28,$A2064&gt;設定!$B$29),0,IF(AND($C2064&gt;=MAX(INDEX($C$1:$C$13701,MAX(1,ROW()-設定!$B$24)):INDEX($C$1:$C$13701,MAX(1,ROW()-1))),$C2064&gt;MAX(INDEX($C$1:$C$13701,MIN(13701,ROW()+1)):INDEX($C$1:$C$13701,MIN(13701,ROW()+設定!$B$24))),$C2064&gt;=設定!$B$32,$C2064&gt;=MAX(MIN(INDEX($C$1:$C$13701,MAX(1,ROW()-設定!$B$26)):INDEX($C$1:$C$13701,MAX(1,ROW()-1))),MIN(INDEX($C$1:$C$13701,MIN(13701,ROW()+1)):INDEX($C$1:$C$13701,MIN(13701,ROW()+設定!$B$26))))*10^(設定!$B$27/20)),1,0))</f>
        <v>0</v>
      </c>
      <c r="G2064" s="33" t="n">
        <f aca="false">$G2063+IF($F2064=1,1,0)</f>
        <v>0</v>
      </c>
      <c r="H2064" s="0" t="str">
        <f aca="false">IF($F2064=1,$G2064,"")</f>
        <v/>
      </c>
    </row>
    <row r="2065" customFormat="false" ht="15" hidden="false" customHeight="false" outlineLevel="0" collapsed="false">
      <c r="A2065" s="30" t="n">
        <v>322.34375</v>
      </c>
      <c r="B2065" s="31" t="n">
        <v>15.8119</v>
      </c>
      <c r="C2065" s="32" t="n">
        <f aca="false">IF($A2065="","",IF(設定!$B$21="dB",10^($B2065/20),ABS($B2065)))</f>
        <v>6.17440339465154</v>
      </c>
      <c r="D2065" s="32" t="n">
        <f aca="false">IF($A2065="","",$A2065^2)</f>
        <v>103905.493164063</v>
      </c>
      <c r="E2065" s="32" t="n">
        <f aca="false">IF($A2065="","",IF($C2065&lt;=0,"",1/$C2065^2))</f>
        <v>0.0262307072204884</v>
      </c>
      <c r="F2065" s="33" t="n">
        <f aca="false">IF(OR(ROW()-設定!$B$30&lt;2,ROW()+設定!$B$30&gt;13701,N($A2065)&lt;=0,N(INDEX($A$2:$A$13701,MIN(13700,MAX(1,ROW()-1+設定!$B$30))))&lt;=0,$A2065&lt;設定!$B$28,$A2065&gt;設定!$B$29),0,IF(AND($C2065&gt;=MAX(INDEX($C$1:$C$13701,MAX(1,ROW()-設定!$B$24)):INDEX($C$1:$C$13701,MAX(1,ROW()-1))),$C2065&gt;MAX(INDEX($C$1:$C$13701,MIN(13701,ROW()+1)):INDEX($C$1:$C$13701,MIN(13701,ROW()+設定!$B$24))),$C2065&gt;=設定!$B$32,$C2065&gt;=MAX(MIN(INDEX($C$1:$C$13701,MAX(1,ROW()-設定!$B$26)):INDEX($C$1:$C$13701,MAX(1,ROW()-1))),MIN(INDEX($C$1:$C$13701,MIN(13701,ROW()+1)):INDEX($C$1:$C$13701,MIN(13701,ROW()+設定!$B$26))))*10^(設定!$B$27/20)),1,0))</f>
        <v>0</v>
      </c>
      <c r="G2065" s="33" t="n">
        <f aca="false">$G2064+IF($F2065=1,1,0)</f>
        <v>0</v>
      </c>
      <c r="H2065" s="0" t="str">
        <f aca="false">IF($F2065=1,$G2065,"")</f>
        <v/>
      </c>
    </row>
    <row r="2066" customFormat="false" ht="15" hidden="false" customHeight="false" outlineLevel="0" collapsed="false">
      <c r="A2066" s="30" t="n">
        <v>322.5</v>
      </c>
      <c r="B2066" s="31" t="n">
        <v>15.8881</v>
      </c>
      <c r="C2066" s="32" t="n">
        <f aca="false">IF($A2066="","",IF(設定!$B$21="dB",10^($B2066/20),ABS($B2066)))</f>
        <v>6.22880880083894</v>
      </c>
      <c r="D2066" s="32" t="n">
        <f aca="false">IF($A2066="","",$A2066^2)</f>
        <v>104006.25</v>
      </c>
      <c r="E2066" s="32" t="n">
        <f aca="false">IF($A2066="","",IF($C2066&lt;=0,"",1/$C2066^2))</f>
        <v>0.0257744852134183</v>
      </c>
      <c r="F2066" s="33" t="n">
        <f aca="false">IF(OR(ROW()-設定!$B$30&lt;2,ROW()+設定!$B$30&gt;13701,N($A2066)&lt;=0,N(INDEX($A$2:$A$13701,MIN(13700,MAX(1,ROW()-1+設定!$B$30))))&lt;=0,$A2066&lt;設定!$B$28,$A2066&gt;設定!$B$29),0,IF(AND($C2066&gt;=MAX(INDEX($C$1:$C$13701,MAX(1,ROW()-設定!$B$24)):INDEX($C$1:$C$13701,MAX(1,ROW()-1))),$C2066&gt;MAX(INDEX($C$1:$C$13701,MIN(13701,ROW()+1)):INDEX($C$1:$C$13701,MIN(13701,ROW()+設定!$B$24))),$C2066&gt;=設定!$B$32,$C2066&gt;=MAX(MIN(INDEX($C$1:$C$13701,MAX(1,ROW()-設定!$B$26)):INDEX($C$1:$C$13701,MAX(1,ROW()-1))),MIN(INDEX($C$1:$C$13701,MIN(13701,ROW()+1)):INDEX($C$1:$C$13701,MIN(13701,ROW()+設定!$B$26))))*10^(設定!$B$27/20)),1,0))</f>
        <v>0</v>
      </c>
      <c r="G2066" s="33" t="n">
        <f aca="false">$G2065+IF($F2066=1,1,0)</f>
        <v>0</v>
      </c>
      <c r="H2066" s="0" t="str">
        <f aca="false">IF($F2066=1,$G2066,"")</f>
        <v/>
      </c>
    </row>
    <row r="2067" customFormat="false" ht="15" hidden="false" customHeight="false" outlineLevel="0" collapsed="false">
      <c r="A2067" s="30" t="n">
        <v>322.65625</v>
      </c>
      <c r="B2067" s="31" t="n">
        <v>15.8564</v>
      </c>
      <c r="C2067" s="32" t="n">
        <f aca="false">IF($A2067="","",IF(設定!$B$21="dB",10^($B2067/20),ABS($B2067)))</f>
        <v>6.20611758868678</v>
      </c>
      <c r="D2067" s="32" t="n">
        <f aca="false">IF($A2067="","",$A2067^2)</f>
        <v>104107.055664063</v>
      </c>
      <c r="E2067" s="32" t="n">
        <f aca="false">IF($A2067="","",IF($C2067&lt;=0,"",1/$C2067^2))</f>
        <v>0.0259633064837116</v>
      </c>
      <c r="F2067" s="33" t="n">
        <f aca="false">IF(OR(ROW()-設定!$B$30&lt;2,ROW()+設定!$B$30&gt;13701,N($A2067)&lt;=0,N(INDEX($A$2:$A$13701,MIN(13700,MAX(1,ROW()-1+設定!$B$30))))&lt;=0,$A2067&lt;設定!$B$28,$A2067&gt;設定!$B$29),0,IF(AND($C2067&gt;=MAX(INDEX($C$1:$C$13701,MAX(1,ROW()-設定!$B$24)):INDEX($C$1:$C$13701,MAX(1,ROW()-1))),$C2067&gt;MAX(INDEX($C$1:$C$13701,MIN(13701,ROW()+1)):INDEX($C$1:$C$13701,MIN(13701,ROW()+設定!$B$24))),$C2067&gt;=設定!$B$32,$C2067&gt;=MAX(MIN(INDEX($C$1:$C$13701,MAX(1,ROW()-設定!$B$26)):INDEX($C$1:$C$13701,MAX(1,ROW()-1))),MIN(INDEX($C$1:$C$13701,MIN(13701,ROW()+1)):INDEX($C$1:$C$13701,MIN(13701,ROW()+設定!$B$26))))*10^(設定!$B$27/20)),1,0))</f>
        <v>0</v>
      </c>
      <c r="G2067" s="33" t="n">
        <f aca="false">$G2066+IF($F2067=1,1,0)</f>
        <v>0</v>
      </c>
      <c r="H2067" s="0" t="str">
        <f aca="false">IF($F2067=1,$G2067,"")</f>
        <v/>
      </c>
    </row>
    <row r="2068" customFormat="false" ht="15" hidden="false" customHeight="false" outlineLevel="0" collapsed="false">
      <c r="A2068" s="30" t="n">
        <v>322.8125</v>
      </c>
      <c r="B2068" s="31" t="n">
        <v>15.8226</v>
      </c>
      <c r="C2068" s="32" t="n">
        <f aca="false">IF($A2068="","",IF(設定!$B$21="dB",10^($B2068/20),ABS($B2068)))</f>
        <v>6.1820142242448</v>
      </c>
      <c r="D2068" s="32" t="n">
        <f aca="false">IF($A2068="","",$A2068^2)</f>
        <v>104207.91015625</v>
      </c>
      <c r="E2068" s="32" t="n">
        <f aca="false">IF($A2068="","",IF($C2068&lt;=0,"",1/$C2068^2))</f>
        <v>0.0261661604413163</v>
      </c>
      <c r="F2068" s="33" t="n">
        <f aca="false">IF(OR(ROW()-設定!$B$30&lt;2,ROW()+設定!$B$30&gt;13701,N($A2068)&lt;=0,N(INDEX($A$2:$A$13701,MIN(13700,MAX(1,ROW()-1+設定!$B$30))))&lt;=0,$A2068&lt;設定!$B$28,$A2068&gt;設定!$B$29),0,IF(AND($C2068&gt;=MAX(INDEX($C$1:$C$13701,MAX(1,ROW()-設定!$B$24)):INDEX($C$1:$C$13701,MAX(1,ROW()-1))),$C2068&gt;MAX(INDEX($C$1:$C$13701,MIN(13701,ROW()+1)):INDEX($C$1:$C$13701,MIN(13701,ROW()+設定!$B$24))),$C2068&gt;=設定!$B$32,$C2068&gt;=MAX(MIN(INDEX($C$1:$C$13701,MAX(1,ROW()-設定!$B$26)):INDEX($C$1:$C$13701,MAX(1,ROW()-1))),MIN(INDEX($C$1:$C$13701,MIN(13701,ROW()+1)):INDEX($C$1:$C$13701,MIN(13701,ROW()+設定!$B$26))))*10^(設定!$B$27/20)),1,0))</f>
        <v>0</v>
      </c>
      <c r="G2068" s="33" t="n">
        <f aca="false">$G2067+IF($F2068=1,1,0)</f>
        <v>0</v>
      </c>
      <c r="H2068" s="0" t="str">
        <f aca="false">IF($F2068=1,$G2068,"")</f>
        <v/>
      </c>
    </row>
    <row r="2069" customFormat="false" ht="15" hidden="false" customHeight="false" outlineLevel="0" collapsed="false">
      <c r="A2069" s="30" t="n">
        <v>322.96875</v>
      </c>
      <c r="B2069" s="31" t="n">
        <v>15.7815</v>
      </c>
      <c r="C2069" s="32" t="n">
        <f aca="false">IF($A2069="","",IF(設定!$B$21="dB",10^($B2069/20),ABS($B2069)))</f>
        <v>6.1528311916591</v>
      </c>
      <c r="D2069" s="32" t="n">
        <f aca="false">IF($A2069="","",$A2069^2)</f>
        <v>104308.813476563</v>
      </c>
      <c r="E2069" s="32" t="n">
        <f aca="false">IF($A2069="","",IF($C2069&lt;=0,"",1/$C2069^2))</f>
        <v>0.0264149625926172</v>
      </c>
      <c r="F2069" s="33" t="n">
        <f aca="false">IF(OR(ROW()-設定!$B$30&lt;2,ROW()+設定!$B$30&gt;13701,N($A2069)&lt;=0,N(INDEX($A$2:$A$13701,MIN(13700,MAX(1,ROW()-1+設定!$B$30))))&lt;=0,$A2069&lt;設定!$B$28,$A2069&gt;設定!$B$29),0,IF(AND($C2069&gt;=MAX(INDEX($C$1:$C$13701,MAX(1,ROW()-設定!$B$24)):INDEX($C$1:$C$13701,MAX(1,ROW()-1))),$C2069&gt;MAX(INDEX($C$1:$C$13701,MIN(13701,ROW()+1)):INDEX($C$1:$C$13701,MIN(13701,ROW()+設定!$B$24))),$C2069&gt;=設定!$B$32,$C2069&gt;=MAX(MIN(INDEX($C$1:$C$13701,MAX(1,ROW()-設定!$B$26)):INDEX($C$1:$C$13701,MAX(1,ROW()-1))),MIN(INDEX($C$1:$C$13701,MIN(13701,ROW()+1)):INDEX($C$1:$C$13701,MIN(13701,ROW()+設定!$B$26))))*10^(設定!$B$27/20)),1,0))</f>
        <v>0</v>
      </c>
      <c r="G2069" s="33" t="n">
        <f aca="false">$G2068+IF($F2069=1,1,0)</f>
        <v>0</v>
      </c>
      <c r="H2069" s="0" t="str">
        <f aca="false">IF($F2069=1,$G2069,"")</f>
        <v/>
      </c>
    </row>
    <row r="2070" customFormat="false" ht="15" hidden="false" customHeight="false" outlineLevel="0" collapsed="false">
      <c r="A2070" s="30" t="n">
        <v>323.125</v>
      </c>
      <c r="B2070" s="31" t="n">
        <v>15.9188</v>
      </c>
      <c r="C2070" s="32" t="n">
        <f aca="false">IF($A2070="","",IF(設定!$B$21="dB",10^($B2070/20),ABS($B2070)))</f>
        <v>6.25086327942319</v>
      </c>
      <c r="D2070" s="32" t="n">
        <f aca="false">IF($A2070="","",$A2070^2)</f>
        <v>104409.765625</v>
      </c>
      <c r="E2070" s="32" t="n">
        <f aca="false">IF($A2070="","",IF($C2070&lt;=0,"",1/$C2070^2))</f>
        <v>0.0255929294799193</v>
      </c>
      <c r="F2070" s="33" t="n">
        <f aca="false">IF(OR(ROW()-設定!$B$30&lt;2,ROW()+設定!$B$30&gt;13701,N($A2070)&lt;=0,N(INDEX($A$2:$A$13701,MIN(13700,MAX(1,ROW()-1+設定!$B$30))))&lt;=0,$A2070&lt;設定!$B$28,$A2070&gt;設定!$B$29),0,IF(AND($C2070&gt;=MAX(INDEX($C$1:$C$13701,MAX(1,ROW()-設定!$B$24)):INDEX($C$1:$C$13701,MAX(1,ROW()-1))),$C2070&gt;MAX(INDEX($C$1:$C$13701,MIN(13701,ROW()+1)):INDEX($C$1:$C$13701,MIN(13701,ROW()+設定!$B$24))),$C2070&gt;=設定!$B$32,$C2070&gt;=MAX(MIN(INDEX($C$1:$C$13701,MAX(1,ROW()-設定!$B$26)):INDEX($C$1:$C$13701,MAX(1,ROW()-1))),MIN(INDEX($C$1:$C$13701,MIN(13701,ROW()+1)):INDEX($C$1:$C$13701,MIN(13701,ROW()+設定!$B$26))))*10^(設定!$B$27/20)),1,0))</f>
        <v>0</v>
      </c>
      <c r="G2070" s="33" t="n">
        <f aca="false">$G2069+IF($F2070=1,1,0)</f>
        <v>0</v>
      </c>
      <c r="H2070" s="0" t="str">
        <f aca="false">IF($F2070=1,$G2070,"")</f>
        <v/>
      </c>
    </row>
    <row r="2071" customFormat="false" ht="15" hidden="false" customHeight="false" outlineLevel="0" collapsed="false">
      <c r="A2071" s="30" t="n">
        <v>323.28125</v>
      </c>
      <c r="B2071" s="31" t="n">
        <v>15.7364</v>
      </c>
      <c r="C2071" s="32" t="n">
        <f aca="false">IF($A2071="","",IF(設定!$B$21="dB",10^($B2071/20),ABS($B2071)))</f>
        <v>6.12096646313681</v>
      </c>
      <c r="D2071" s="32" t="n">
        <f aca="false">IF($A2071="","",$A2071^2)</f>
        <v>104510.766601563</v>
      </c>
      <c r="E2071" s="32" t="n">
        <f aca="false">IF($A2071="","",IF($C2071&lt;=0,"",1/$C2071^2))</f>
        <v>0.0266907022185083</v>
      </c>
      <c r="F2071" s="33" t="n">
        <f aca="false">IF(OR(ROW()-設定!$B$30&lt;2,ROW()+設定!$B$30&gt;13701,N($A2071)&lt;=0,N(INDEX($A$2:$A$13701,MIN(13700,MAX(1,ROW()-1+設定!$B$30))))&lt;=0,$A2071&lt;設定!$B$28,$A2071&gt;設定!$B$29),0,IF(AND($C2071&gt;=MAX(INDEX($C$1:$C$13701,MAX(1,ROW()-設定!$B$24)):INDEX($C$1:$C$13701,MAX(1,ROW()-1))),$C2071&gt;MAX(INDEX($C$1:$C$13701,MIN(13701,ROW()+1)):INDEX($C$1:$C$13701,MIN(13701,ROW()+設定!$B$24))),$C2071&gt;=設定!$B$32,$C2071&gt;=MAX(MIN(INDEX($C$1:$C$13701,MAX(1,ROW()-設定!$B$26)):INDEX($C$1:$C$13701,MAX(1,ROW()-1))),MIN(INDEX($C$1:$C$13701,MIN(13701,ROW()+1)):INDEX($C$1:$C$13701,MIN(13701,ROW()+設定!$B$26))))*10^(設定!$B$27/20)),1,0))</f>
        <v>0</v>
      </c>
      <c r="G2071" s="33" t="n">
        <f aca="false">$G2070+IF($F2071=1,1,0)</f>
        <v>0</v>
      </c>
      <c r="H2071" s="0" t="str">
        <f aca="false">IF($F2071=1,$G2071,"")</f>
        <v/>
      </c>
    </row>
    <row r="2072" customFormat="false" ht="15" hidden="false" customHeight="false" outlineLevel="0" collapsed="false">
      <c r="A2072" s="30" t="n">
        <v>323.4375</v>
      </c>
      <c r="B2072" s="31" t="n">
        <v>15.9367</v>
      </c>
      <c r="C2072" s="32" t="n">
        <f aca="false">IF($A2072="","",IF(設定!$B$21="dB",10^($B2072/20),ABS($B2072)))</f>
        <v>6.26375842652903</v>
      </c>
      <c r="D2072" s="32" t="n">
        <f aca="false">IF($A2072="","",$A2072^2)</f>
        <v>104611.81640625</v>
      </c>
      <c r="E2072" s="32" t="n">
        <f aca="false">IF($A2072="","",IF($C2072&lt;=0,"",1/$C2072^2))</f>
        <v>0.0254876620482495</v>
      </c>
      <c r="F2072" s="33" t="n">
        <f aca="false">IF(OR(ROW()-設定!$B$30&lt;2,ROW()+設定!$B$30&gt;13701,N($A2072)&lt;=0,N(INDEX($A$2:$A$13701,MIN(13700,MAX(1,ROW()-1+設定!$B$30))))&lt;=0,$A2072&lt;設定!$B$28,$A2072&gt;設定!$B$29),0,IF(AND($C2072&gt;=MAX(INDEX($C$1:$C$13701,MAX(1,ROW()-設定!$B$24)):INDEX($C$1:$C$13701,MAX(1,ROW()-1))),$C2072&gt;MAX(INDEX($C$1:$C$13701,MIN(13701,ROW()+1)):INDEX($C$1:$C$13701,MIN(13701,ROW()+設定!$B$24))),$C2072&gt;=設定!$B$32,$C2072&gt;=MAX(MIN(INDEX($C$1:$C$13701,MAX(1,ROW()-設定!$B$26)):INDEX($C$1:$C$13701,MAX(1,ROW()-1))),MIN(INDEX($C$1:$C$13701,MIN(13701,ROW()+1)):INDEX($C$1:$C$13701,MIN(13701,ROW()+設定!$B$26))))*10^(設定!$B$27/20)),1,0))</f>
        <v>0</v>
      </c>
      <c r="G2072" s="33" t="n">
        <f aca="false">$G2071+IF($F2072=1,1,0)</f>
        <v>0</v>
      </c>
      <c r="H2072" s="0" t="str">
        <f aca="false">IF($F2072=1,$G2072,"")</f>
        <v/>
      </c>
    </row>
    <row r="2073" customFormat="false" ht="15" hidden="false" customHeight="false" outlineLevel="0" collapsed="false">
      <c r="A2073" s="30" t="n">
        <v>323.59375</v>
      </c>
      <c r="B2073" s="31" t="n">
        <v>15.9337</v>
      </c>
      <c r="C2073" s="32" t="n">
        <f aca="false">IF($A2073="","",IF(設定!$B$21="dB",10^($B2073/20),ABS($B2073)))</f>
        <v>6.26159537457952</v>
      </c>
      <c r="D2073" s="32" t="n">
        <f aca="false">IF($A2073="","",$A2073^2)</f>
        <v>104712.915039063</v>
      </c>
      <c r="E2073" s="32" t="n">
        <f aca="false">IF($A2073="","",IF($C2073&lt;=0,"",1/$C2073^2))</f>
        <v>0.0255052743838406</v>
      </c>
      <c r="F2073" s="33" t="n">
        <f aca="false">IF(OR(ROW()-設定!$B$30&lt;2,ROW()+設定!$B$30&gt;13701,N($A2073)&lt;=0,N(INDEX($A$2:$A$13701,MIN(13700,MAX(1,ROW()-1+設定!$B$30))))&lt;=0,$A2073&lt;設定!$B$28,$A2073&gt;設定!$B$29),0,IF(AND($C2073&gt;=MAX(INDEX($C$1:$C$13701,MAX(1,ROW()-設定!$B$24)):INDEX($C$1:$C$13701,MAX(1,ROW()-1))),$C2073&gt;MAX(INDEX($C$1:$C$13701,MIN(13701,ROW()+1)):INDEX($C$1:$C$13701,MIN(13701,ROW()+設定!$B$24))),$C2073&gt;=設定!$B$32,$C2073&gt;=MAX(MIN(INDEX($C$1:$C$13701,MAX(1,ROW()-設定!$B$26)):INDEX($C$1:$C$13701,MAX(1,ROW()-1))),MIN(INDEX($C$1:$C$13701,MIN(13701,ROW()+1)):INDEX($C$1:$C$13701,MIN(13701,ROW()+設定!$B$26))))*10^(設定!$B$27/20)),1,0))</f>
        <v>0</v>
      </c>
      <c r="G2073" s="33" t="n">
        <f aca="false">$G2072+IF($F2073=1,1,0)</f>
        <v>0</v>
      </c>
      <c r="H2073" s="0" t="str">
        <f aca="false">IF($F2073=1,$G2073,"")</f>
        <v/>
      </c>
    </row>
    <row r="2074" customFormat="false" ht="15" hidden="false" customHeight="false" outlineLevel="0" collapsed="false">
      <c r="A2074" s="30" t="n">
        <v>323.75</v>
      </c>
      <c r="B2074" s="31" t="n">
        <v>15.869</v>
      </c>
      <c r="C2074" s="32" t="n">
        <f aca="false">IF($A2074="","",IF(設定!$B$21="dB",10^($B2074/20),ABS($B2074)))</f>
        <v>6.21512689340689</v>
      </c>
      <c r="D2074" s="32" t="n">
        <f aca="false">IF($A2074="","",$A2074^2)</f>
        <v>104814.0625</v>
      </c>
      <c r="E2074" s="32" t="n">
        <f aca="false">IF($A2074="","",IF($C2074&lt;=0,"",1/$C2074^2))</f>
        <v>0.0258880894181816</v>
      </c>
      <c r="F2074" s="33" t="n">
        <f aca="false">IF(OR(ROW()-設定!$B$30&lt;2,ROW()+設定!$B$30&gt;13701,N($A2074)&lt;=0,N(INDEX($A$2:$A$13701,MIN(13700,MAX(1,ROW()-1+設定!$B$30))))&lt;=0,$A2074&lt;設定!$B$28,$A2074&gt;設定!$B$29),0,IF(AND($C2074&gt;=MAX(INDEX($C$1:$C$13701,MAX(1,ROW()-設定!$B$24)):INDEX($C$1:$C$13701,MAX(1,ROW()-1))),$C2074&gt;MAX(INDEX($C$1:$C$13701,MIN(13701,ROW()+1)):INDEX($C$1:$C$13701,MIN(13701,ROW()+設定!$B$24))),$C2074&gt;=設定!$B$32,$C2074&gt;=MAX(MIN(INDEX($C$1:$C$13701,MAX(1,ROW()-設定!$B$26)):INDEX($C$1:$C$13701,MAX(1,ROW()-1))),MIN(INDEX($C$1:$C$13701,MIN(13701,ROW()+1)):INDEX($C$1:$C$13701,MIN(13701,ROW()+設定!$B$26))))*10^(設定!$B$27/20)),1,0))</f>
        <v>0</v>
      </c>
      <c r="G2074" s="33" t="n">
        <f aca="false">$G2073+IF($F2074=1,1,0)</f>
        <v>0</v>
      </c>
      <c r="H2074" s="0" t="str">
        <f aca="false">IF($F2074=1,$G2074,"")</f>
        <v/>
      </c>
    </row>
    <row r="2075" customFormat="false" ht="15" hidden="false" customHeight="false" outlineLevel="0" collapsed="false">
      <c r="A2075" s="30" t="n">
        <v>323.90625</v>
      </c>
      <c r="B2075" s="31" t="n">
        <v>15.8386</v>
      </c>
      <c r="C2075" s="32" t="n">
        <f aca="false">IF($A2075="","",IF(設定!$B$21="dB",10^($B2075/20),ABS($B2075)))</f>
        <v>6.1934124101769</v>
      </c>
      <c r="D2075" s="32" t="n">
        <f aca="false">IF($A2075="","",$A2075^2)</f>
        <v>104915.258789063</v>
      </c>
      <c r="E2075" s="32" t="n">
        <f aca="false">IF($A2075="","",IF($C2075&lt;=0,"",1/$C2075^2))</f>
        <v>0.0260699381006954</v>
      </c>
      <c r="F2075" s="33" t="n">
        <f aca="false">IF(OR(ROW()-設定!$B$30&lt;2,ROW()+設定!$B$30&gt;13701,N($A2075)&lt;=0,N(INDEX($A$2:$A$13701,MIN(13700,MAX(1,ROW()-1+設定!$B$30))))&lt;=0,$A2075&lt;設定!$B$28,$A2075&gt;設定!$B$29),0,IF(AND($C2075&gt;=MAX(INDEX($C$1:$C$13701,MAX(1,ROW()-設定!$B$24)):INDEX($C$1:$C$13701,MAX(1,ROW()-1))),$C2075&gt;MAX(INDEX($C$1:$C$13701,MIN(13701,ROW()+1)):INDEX($C$1:$C$13701,MIN(13701,ROW()+設定!$B$24))),$C2075&gt;=設定!$B$32,$C2075&gt;=MAX(MIN(INDEX($C$1:$C$13701,MAX(1,ROW()-設定!$B$26)):INDEX($C$1:$C$13701,MAX(1,ROW()-1))),MIN(INDEX($C$1:$C$13701,MIN(13701,ROW()+1)):INDEX($C$1:$C$13701,MIN(13701,ROW()+設定!$B$26))))*10^(設定!$B$27/20)),1,0))</f>
        <v>0</v>
      </c>
      <c r="G2075" s="33" t="n">
        <f aca="false">$G2074+IF($F2075=1,1,0)</f>
        <v>0</v>
      </c>
      <c r="H2075" s="0" t="str">
        <f aca="false">IF($F2075=1,$G2075,"")</f>
        <v/>
      </c>
    </row>
    <row r="2076" customFormat="false" ht="15" hidden="false" customHeight="false" outlineLevel="0" collapsed="false">
      <c r="A2076" s="30" t="n">
        <v>324.0625</v>
      </c>
      <c r="B2076" s="31" t="n">
        <v>15.8056</v>
      </c>
      <c r="C2076" s="32" t="n">
        <f aca="false">IF($A2076="","",IF(設定!$B$21="dB",10^($B2076/20),ABS($B2076)))</f>
        <v>6.16992663527399</v>
      </c>
      <c r="D2076" s="32" t="n">
        <f aca="false">IF($A2076="","",$A2076^2)</f>
        <v>105016.50390625</v>
      </c>
      <c r="E2076" s="32" t="n">
        <f aca="false">IF($A2076="","",IF($C2076&lt;=0,"",1/$C2076^2))</f>
        <v>0.0262687858471009</v>
      </c>
      <c r="F2076" s="33" t="n">
        <f aca="false">IF(OR(ROW()-設定!$B$30&lt;2,ROW()+設定!$B$30&gt;13701,N($A2076)&lt;=0,N(INDEX($A$2:$A$13701,MIN(13700,MAX(1,ROW()-1+設定!$B$30))))&lt;=0,$A2076&lt;設定!$B$28,$A2076&gt;設定!$B$29),0,IF(AND($C2076&gt;=MAX(INDEX($C$1:$C$13701,MAX(1,ROW()-設定!$B$24)):INDEX($C$1:$C$13701,MAX(1,ROW()-1))),$C2076&gt;MAX(INDEX($C$1:$C$13701,MIN(13701,ROW()+1)):INDEX($C$1:$C$13701,MIN(13701,ROW()+設定!$B$24))),$C2076&gt;=設定!$B$32,$C2076&gt;=MAX(MIN(INDEX($C$1:$C$13701,MAX(1,ROW()-設定!$B$26)):INDEX($C$1:$C$13701,MAX(1,ROW()-1))),MIN(INDEX($C$1:$C$13701,MIN(13701,ROW()+1)):INDEX($C$1:$C$13701,MIN(13701,ROW()+設定!$B$26))))*10^(設定!$B$27/20)),1,0))</f>
        <v>0</v>
      </c>
      <c r="G2076" s="33" t="n">
        <f aca="false">$G2075+IF($F2076=1,1,0)</f>
        <v>0</v>
      </c>
      <c r="H2076" s="0" t="str">
        <f aca="false">IF($F2076=1,$G2076,"")</f>
        <v/>
      </c>
    </row>
    <row r="2077" customFormat="false" ht="15" hidden="false" customHeight="false" outlineLevel="0" collapsed="false">
      <c r="A2077" s="30" t="n">
        <v>324.21875</v>
      </c>
      <c r="B2077" s="31" t="n">
        <v>16.1502</v>
      </c>
      <c r="C2077" s="32" t="n">
        <f aca="false">IF($A2077="","",IF(設定!$B$21="dB",10^($B2077/20),ABS($B2077)))</f>
        <v>6.41963003082268</v>
      </c>
      <c r="D2077" s="32" t="n">
        <f aca="false">IF($A2077="","",$A2077^2)</f>
        <v>105117.797851563</v>
      </c>
      <c r="E2077" s="32" t="n">
        <f aca="false">IF($A2077="","",IF($C2077&lt;=0,"",1/$C2077^2))</f>
        <v>0.0242649834813087</v>
      </c>
      <c r="F2077" s="33" t="n">
        <f aca="false">IF(OR(ROW()-設定!$B$30&lt;2,ROW()+設定!$B$30&gt;13701,N($A2077)&lt;=0,N(INDEX($A$2:$A$13701,MIN(13700,MAX(1,ROW()-1+設定!$B$30))))&lt;=0,$A2077&lt;設定!$B$28,$A2077&gt;設定!$B$29),0,IF(AND($C2077&gt;=MAX(INDEX($C$1:$C$13701,MAX(1,ROW()-設定!$B$24)):INDEX($C$1:$C$13701,MAX(1,ROW()-1))),$C2077&gt;MAX(INDEX($C$1:$C$13701,MIN(13701,ROW()+1)):INDEX($C$1:$C$13701,MIN(13701,ROW()+設定!$B$24))),$C2077&gt;=設定!$B$32,$C2077&gt;=MAX(MIN(INDEX($C$1:$C$13701,MAX(1,ROW()-設定!$B$26)):INDEX($C$1:$C$13701,MAX(1,ROW()-1))),MIN(INDEX($C$1:$C$13701,MIN(13701,ROW()+1)):INDEX($C$1:$C$13701,MIN(13701,ROW()+設定!$B$26))))*10^(設定!$B$27/20)),1,0))</f>
        <v>0</v>
      </c>
      <c r="G2077" s="33" t="n">
        <f aca="false">$G2076+IF($F2077=1,1,0)</f>
        <v>0</v>
      </c>
      <c r="H2077" s="0" t="str">
        <f aca="false">IF($F2077=1,$G2077,"")</f>
        <v/>
      </c>
    </row>
    <row r="2078" customFormat="false" ht="15" hidden="false" customHeight="false" outlineLevel="0" collapsed="false">
      <c r="A2078" s="30" t="n">
        <v>324.375</v>
      </c>
      <c r="B2078" s="31" t="n">
        <v>15.8228</v>
      </c>
      <c r="C2078" s="32" t="n">
        <f aca="false">IF($A2078="","",IF(設定!$B$21="dB",10^($B2078/20),ABS($B2078)))</f>
        <v>6.1821565720216</v>
      </c>
      <c r="D2078" s="32" t="n">
        <f aca="false">IF($A2078="","",$A2078^2)</f>
        <v>105219.140625</v>
      </c>
      <c r="E2078" s="32" t="n">
        <f aca="false">IF($A2078="","",IF($C2078&lt;=0,"",1/$C2078^2))</f>
        <v>0.0261649554728424</v>
      </c>
      <c r="F2078" s="33" t="n">
        <f aca="false">IF(OR(ROW()-設定!$B$30&lt;2,ROW()+設定!$B$30&gt;13701,N($A2078)&lt;=0,N(INDEX($A$2:$A$13701,MIN(13700,MAX(1,ROW()-1+設定!$B$30))))&lt;=0,$A2078&lt;設定!$B$28,$A2078&gt;設定!$B$29),0,IF(AND($C2078&gt;=MAX(INDEX($C$1:$C$13701,MAX(1,ROW()-設定!$B$24)):INDEX($C$1:$C$13701,MAX(1,ROW()-1))),$C2078&gt;MAX(INDEX($C$1:$C$13701,MIN(13701,ROW()+1)):INDEX($C$1:$C$13701,MIN(13701,ROW()+設定!$B$24))),$C2078&gt;=設定!$B$32,$C2078&gt;=MAX(MIN(INDEX($C$1:$C$13701,MAX(1,ROW()-設定!$B$26)):INDEX($C$1:$C$13701,MAX(1,ROW()-1))),MIN(INDEX($C$1:$C$13701,MIN(13701,ROW()+1)):INDEX($C$1:$C$13701,MIN(13701,ROW()+設定!$B$26))))*10^(設定!$B$27/20)),1,0))</f>
        <v>0</v>
      </c>
      <c r="G2078" s="33" t="n">
        <f aca="false">$G2077+IF($F2078=1,1,0)</f>
        <v>0</v>
      </c>
      <c r="H2078" s="0" t="str">
        <f aca="false">IF($F2078=1,$G2078,"")</f>
        <v/>
      </c>
    </row>
    <row r="2079" customFormat="false" ht="15" hidden="false" customHeight="false" outlineLevel="0" collapsed="false">
      <c r="A2079" s="30" t="n">
        <v>324.53125</v>
      </c>
      <c r="B2079" s="31" t="n">
        <v>16.1308</v>
      </c>
      <c r="C2079" s="32" t="n">
        <f aca="false">IF($A2079="","",IF(設定!$B$21="dB",10^($B2079/20),ABS($B2079)))</f>
        <v>6.40530773917067</v>
      </c>
      <c r="D2079" s="32" t="n">
        <f aca="false">IF($A2079="","",$A2079^2)</f>
        <v>105320.532226563</v>
      </c>
      <c r="E2079" s="32" t="n">
        <f aca="false">IF($A2079="","",IF($C2079&lt;=0,"",1/$C2079^2))</f>
        <v>0.024373617983783</v>
      </c>
      <c r="F2079" s="33" t="n">
        <f aca="false">IF(OR(ROW()-設定!$B$30&lt;2,ROW()+設定!$B$30&gt;13701,N($A2079)&lt;=0,N(INDEX($A$2:$A$13701,MIN(13700,MAX(1,ROW()-1+設定!$B$30))))&lt;=0,$A2079&lt;設定!$B$28,$A2079&gt;設定!$B$29),0,IF(AND($C2079&gt;=MAX(INDEX($C$1:$C$13701,MAX(1,ROW()-設定!$B$24)):INDEX($C$1:$C$13701,MAX(1,ROW()-1))),$C2079&gt;MAX(INDEX($C$1:$C$13701,MIN(13701,ROW()+1)):INDEX($C$1:$C$13701,MIN(13701,ROW()+設定!$B$24))),$C2079&gt;=設定!$B$32,$C2079&gt;=MAX(MIN(INDEX($C$1:$C$13701,MAX(1,ROW()-設定!$B$26)):INDEX($C$1:$C$13701,MAX(1,ROW()-1))),MIN(INDEX($C$1:$C$13701,MIN(13701,ROW()+1)):INDEX($C$1:$C$13701,MIN(13701,ROW()+設定!$B$26))))*10^(設定!$B$27/20)),1,0))</f>
        <v>0</v>
      </c>
      <c r="G2079" s="33" t="n">
        <f aca="false">$G2078+IF($F2079=1,1,0)</f>
        <v>0</v>
      </c>
      <c r="H2079" s="0" t="str">
        <f aca="false">IF($F2079=1,$G2079,"")</f>
        <v/>
      </c>
    </row>
    <row r="2080" customFormat="false" ht="15" hidden="false" customHeight="false" outlineLevel="0" collapsed="false">
      <c r="A2080" s="30" t="n">
        <v>324.6875</v>
      </c>
      <c r="B2080" s="31" t="n">
        <v>16.0387</v>
      </c>
      <c r="C2080" s="32" t="n">
        <f aca="false">IF($A2080="","",IF(設定!$B$21="dB",10^($B2080/20),ABS($B2080)))</f>
        <v>6.33774848324456</v>
      </c>
      <c r="D2080" s="32" t="n">
        <f aca="false">IF($A2080="","",$A2080^2)</f>
        <v>105421.97265625</v>
      </c>
      <c r="E2080" s="32" t="n">
        <f aca="false">IF($A2080="","",IF($C2080&lt;=0,"",1/$C2080^2))</f>
        <v>0.0248960243454567</v>
      </c>
      <c r="F2080" s="33" t="n">
        <f aca="false">IF(OR(ROW()-設定!$B$30&lt;2,ROW()+設定!$B$30&gt;13701,N($A2080)&lt;=0,N(INDEX($A$2:$A$13701,MIN(13700,MAX(1,ROW()-1+設定!$B$30))))&lt;=0,$A2080&lt;設定!$B$28,$A2080&gt;設定!$B$29),0,IF(AND($C2080&gt;=MAX(INDEX($C$1:$C$13701,MAX(1,ROW()-設定!$B$24)):INDEX($C$1:$C$13701,MAX(1,ROW()-1))),$C2080&gt;MAX(INDEX($C$1:$C$13701,MIN(13701,ROW()+1)):INDEX($C$1:$C$13701,MIN(13701,ROW()+設定!$B$24))),$C2080&gt;=設定!$B$32,$C2080&gt;=MAX(MIN(INDEX($C$1:$C$13701,MAX(1,ROW()-設定!$B$26)):INDEX($C$1:$C$13701,MAX(1,ROW()-1))),MIN(INDEX($C$1:$C$13701,MIN(13701,ROW()+1)):INDEX($C$1:$C$13701,MIN(13701,ROW()+設定!$B$26))))*10^(設定!$B$27/20)),1,0))</f>
        <v>0</v>
      </c>
      <c r="G2080" s="33" t="n">
        <f aca="false">$G2079+IF($F2080=1,1,0)</f>
        <v>0</v>
      </c>
      <c r="H2080" s="0" t="str">
        <f aca="false">IF($F2080=1,$G2080,"")</f>
        <v/>
      </c>
    </row>
    <row r="2081" customFormat="false" ht="15" hidden="false" customHeight="false" outlineLevel="0" collapsed="false">
      <c r="A2081" s="30" t="n">
        <v>324.84375</v>
      </c>
      <c r="B2081" s="31" t="n">
        <v>15.9449</v>
      </c>
      <c r="C2081" s="32" t="n">
        <f aca="false">IF($A2081="","",IF(設定!$B$21="dB",10^($B2081/20),ABS($B2081)))</f>
        <v>6.26967458177147</v>
      </c>
      <c r="D2081" s="32" t="n">
        <f aca="false">IF($A2081="","",$A2081^2)</f>
        <v>105523.461914063</v>
      </c>
      <c r="E2081" s="32" t="n">
        <f aca="false">IF($A2081="","",IF($C2081&lt;=0,"",1/$C2081^2))</f>
        <v>0.025439583692616</v>
      </c>
      <c r="F2081" s="33" t="n">
        <f aca="false">IF(OR(ROW()-設定!$B$30&lt;2,ROW()+設定!$B$30&gt;13701,N($A2081)&lt;=0,N(INDEX($A$2:$A$13701,MIN(13700,MAX(1,ROW()-1+設定!$B$30))))&lt;=0,$A2081&lt;設定!$B$28,$A2081&gt;設定!$B$29),0,IF(AND($C2081&gt;=MAX(INDEX($C$1:$C$13701,MAX(1,ROW()-設定!$B$24)):INDEX($C$1:$C$13701,MAX(1,ROW()-1))),$C2081&gt;MAX(INDEX($C$1:$C$13701,MIN(13701,ROW()+1)):INDEX($C$1:$C$13701,MIN(13701,ROW()+設定!$B$24))),$C2081&gt;=設定!$B$32,$C2081&gt;=MAX(MIN(INDEX($C$1:$C$13701,MAX(1,ROW()-設定!$B$26)):INDEX($C$1:$C$13701,MAX(1,ROW()-1))),MIN(INDEX($C$1:$C$13701,MIN(13701,ROW()+1)):INDEX($C$1:$C$13701,MIN(13701,ROW()+設定!$B$26))))*10^(設定!$B$27/20)),1,0))</f>
        <v>0</v>
      </c>
      <c r="G2081" s="33" t="n">
        <f aca="false">$G2080+IF($F2081=1,1,0)</f>
        <v>0</v>
      </c>
      <c r="H2081" s="0" t="str">
        <f aca="false">IF($F2081=1,$G2081,"")</f>
        <v/>
      </c>
    </row>
    <row r="2082" customFormat="false" ht="15" hidden="false" customHeight="false" outlineLevel="0" collapsed="false">
      <c r="A2082" s="30" t="n">
        <v>325</v>
      </c>
      <c r="B2082" s="31" t="n">
        <v>15.8681</v>
      </c>
      <c r="C2082" s="32" t="n">
        <f aca="false">IF($A2082="","",IF(設定!$B$21="dB",10^($B2082/20),ABS($B2082)))</f>
        <v>6.2144829381355</v>
      </c>
      <c r="D2082" s="32" t="n">
        <f aca="false">IF($A2082="","",$A2082^2)</f>
        <v>105625</v>
      </c>
      <c r="E2082" s="32" t="n">
        <f aca="false">IF($A2082="","",IF($C2082&lt;=0,"",1/$C2082^2))</f>
        <v>0.025893454831697</v>
      </c>
      <c r="F2082" s="33" t="n">
        <f aca="false">IF(OR(ROW()-設定!$B$30&lt;2,ROW()+設定!$B$30&gt;13701,N($A2082)&lt;=0,N(INDEX($A$2:$A$13701,MIN(13700,MAX(1,ROW()-1+設定!$B$30))))&lt;=0,$A2082&lt;設定!$B$28,$A2082&gt;設定!$B$29),0,IF(AND($C2082&gt;=MAX(INDEX($C$1:$C$13701,MAX(1,ROW()-設定!$B$24)):INDEX($C$1:$C$13701,MAX(1,ROW()-1))),$C2082&gt;MAX(INDEX($C$1:$C$13701,MIN(13701,ROW()+1)):INDEX($C$1:$C$13701,MIN(13701,ROW()+設定!$B$24))),$C2082&gt;=設定!$B$32,$C2082&gt;=MAX(MIN(INDEX($C$1:$C$13701,MAX(1,ROW()-設定!$B$26)):INDEX($C$1:$C$13701,MAX(1,ROW()-1))),MIN(INDEX($C$1:$C$13701,MIN(13701,ROW()+1)):INDEX($C$1:$C$13701,MIN(13701,ROW()+設定!$B$26))))*10^(設定!$B$27/20)),1,0))</f>
        <v>0</v>
      </c>
      <c r="G2082" s="33" t="n">
        <f aca="false">$G2081+IF($F2082=1,1,0)</f>
        <v>0</v>
      </c>
      <c r="H2082" s="0" t="str">
        <f aca="false">IF($F2082=1,$G2082,"")</f>
        <v/>
      </c>
    </row>
    <row r="2083" customFormat="false" ht="15" hidden="false" customHeight="false" outlineLevel="0" collapsed="false">
      <c r="A2083" s="30" t="n">
        <v>325.15625</v>
      </c>
      <c r="B2083" s="31" t="n">
        <v>16.1043</v>
      </c>
      <c r="C2083" s="32" t="n">
        <f aca="false">IF($A2083="","",IF(設定!$B$21="dB",10^($B2083/20),ABS($B2083)))</f>
        <v>6.38579540453913</v>
      </c>
      <c r="D2083" s="32" t="n">
        <f aca="false">IF($A2083="","",$A2083^2)</f>
        <v>105726.586914063</v>
      </c>
      <c r="E2083" s="32" t="n">
        <f aca="false">IF($A2083="","",IF($C2083&lt;=0,"",1/$C2083^2))</f>
        <v>0.0245227968274186</v>
      </c>
      <c r="F2083" s="33" t="n">
        <f aca="false">IF(OR(ROW()-設定!$B$30&lt;2,ROW()+設定!$B$30&gt;13701,N($A2083)&lt;=0,N(INDEX($A$2:$A$13701,MIN(13700,MAX(1,ROW()-1+設定!$B$30))))&lt;=0,$A2083&lt;設定!$B$28,$A2083&gt;設定!$B$29),0,IF(AND($C2083&gt;=MAX(INDEX($C$1:$C$13701,MAX(1,ROW()-設定!$B$24)):INDEX($C$1:$C$13701,MAX(1,ROW()-1))),$C2083&gt;MAX(INDEX($C$1:$C$13701,MIN(13701,ROW()+1)):INDEX($C$1:$C$13701,MIN(13701,ROW()+設定!$B$24))),$C2083&gt;=設定!$B$32,$C2083&gt;=MAX(MIN(INDEX($C$1:$C$13701,MAX(1,ROW()-設定!$B$26)):INDEX($C$1:$C$13701,MAX(1,ROW()-1))),MIN(INDEX($C$1:$C$13701,MIN(13701,ROW()+1)):INDEX($C$1:$C$13701,MIN(13701,ROW()+設定!$B$26))))*10^(設定!$B$27/20)),1,0))</f>
        <v>0</v>
      </c>
      <c r="G2083" s="33" t="n">
        <f aca="false">$G2082+IF($F2083=1,1,0)</f>
        <v>0</v>
      </c>
      <c r="H2083" s="0" t="str">
        <f aca="false">IF($F2083=1,$G2083,"")</f>
        <v/>
      </c>
    </row>
    <row r="2084" customFormat="false" ht="15" hidden="false" customHeight="false" outlineLevel="0" collapsed="false">
      <c r="A2084" s="30" t="n">
        <v>325.3125</v>
      </c>
      <c r="B2084" s="31" t="n">
        <v>16.1808</v>
      </c>
      <c r="C2084" s="32" t="n">
        <f aca="false">IF($A2084="","",IF(設定!$B$21="dB",10^($B2084/20),ABS($B2084)))</f>
        <v>6.44228598429443</v>
      </c>
      <c r="D2084" s="32" t="n">
        <f aca="false">IF($A2084="","",$A2084^2)</f>
        <v>105828.22265625</v>
      </c>
      <c r="E2084" s="32" t="n">
        <f aca="false">IF($A2084="","",IF($C2084&lt;=0,"",1/$C2084^2))</f>
        <v>0.0240946154858547</v>
      </c>
      <c r="F2084" s="33" t="n">
        <f aca="false">IF(OR(ROW()-設定!$B$30&lt;2,ROW()+設定!$B$30&gt;13701,N($A2084)&lt;=0,N(INDEX($A$2:$A$13701,MIN(13700,MAX(1,ROW()-1+設定!$B$30))))&lt;=0,$A2084&lt;設定!$B$28,$A2084&gt;設定!$B$29),0,IF(AND($C2084&gt;=MAX(INDEX($C$1:$C$13701,MAX(1,ROW()-設定!$B$24)):INDEX($C$1:$C$13701,MAX(1,ROW()-1))),$C2084&gt;MAX(INDEX($C$1:$C$13701,MIN(13701,ROW()+1)):INDEX($C$1:$C$13701,MIN(13701,ROW()+設定!$B$24))),$C2084&gt;=設定!$B$32,$C2084&gt;=MAX(MIN(INDEX($C$1:$C$13701,MAX(1,ROW()-設定!$B$26)):INDEX($C$1:$C$13701,MAX(1,ROW()-1))),MIN(INDEX($C$1:$C$13701,MIN(13701,ROW()+1)):INDEX($C$1:$C$13701,MIN(13701,ROW()+設定!$B$26))))*10^(設定!$B$27/20)),1,0))</f>
        <v>0</v>
      </c>
      <c r="G2084" s="33" t="n">
        <f aca="false">$G2083+IF($F2084=1,1,0)</f>
        <v>0</v>
      </c>
      <c r="H2084" s="0" t="str">
        <f aca="false">IF($F2084=1,$G2084,"")</f>
        <v/>
      </c>
    </row>
    <row r="2085" customFormat="false" ht="15" hidden="false" customHeight="false" outlineLevel="0" collapsed="false">
      <c r="A2085" s="30" t="n">
        <v>325.46875</v>
      </c>
      <c r="B2085" s="31" t="n">
        <v>15.9112</v>
      </c>
      <c r="C2085" s="32" t="n">
        <f aca="false">IF($A2085="","",IF(設定!$B$21="dB",10^($B2085/20),ABS($B2085)))</f>
        <v>6.24539627658733</v>
      </c>
      <c r="D2085" s="32" t="n">
        <f aca="false">IF($A2085="","",$A2085^2)</f>
        <v>105929.907226563</v>
      </c>
      <c r="E2085" s="32" t="n">
        <f aca="false">IF($A2085="","",IF($C2085&lt;=0,"",1/$C2085^2))</f>
        <v>0.0256377554127882</v>
      </c>
      <c r="F2085" s="33" t="n">
        <f aca="false">IF(OR(ROW()-設定!$B$30&lt;2,ROW()+設定!$B$30&gt;13701,N($A2085)&lt;=0,N(INDEX($A$2:$A$13701,MIN(13700,MAX(1,ROW()-1+設定!$B$30))))&lt;=0,$A2085&lt;設定!$B$28,$A2085&gt;設定!$B$29),0,IF(AND($C2085&gt;=MAX(INDEX($C$1:$C$13701,MAX(1,ROW()-設定!$B$24)):INDEX($C$1:$C$13701,MAX(1,ROW()-1))),$C2085&gt;MAX(INDEX($C$1:$C$13701,MIN(13701,ROW()+1)):INDEX($C$1:$C$13701,MIN(13701,ROW()+設定!$B$24))),$C2085&gt;=設定!$B$32,$C2085&gt;=MAX(MIN(INDEX($C$1:$C$13701,MAX(1,ROW()-設定!$B$26)):INDEX($C$1:$C$13701,MAX(1,ROW()-1))),MIN(INDEX($C$1:$C$13701,MIN(13701,ROW()+1)):INDEX($C$1:$C$13701,MIN(13701,ROW()+設定!$B$26))))*10^(設定!$B$27/20)),1,0))</f>
        <v>0</v>
      </c>
      <c r="G2085" s="33" t="n">
        <f aca="false">$G2084+IF($F2085=1,1,0)</f>
        <v>0</v>
      </c>
      <c r="H2085" s="0" t="str">
        <f aca="false">IF($F2085=1,$G2085,"")</f>
        <v/>
      </c>
    </row>
    <row r="2086" customFormat="false" ht="15" hidden="false" customHeight="false" outlineLevel="0" collapsed="false">
      <c r="A2086" s="30" t="n">
        <v>325.625</v>
      </c>
      <c r="B2086" s="31" t="n">
        <v>15.9842</v>
      </c>
      <c r="C2086" s="32" t="n">
        <f aca="false">IF($A2086="","",IF(設定!$B$21="dB",10^($B2086/20),ABS($B2086)))</f>
        <v>6.29810649688693</v>
      </c>
      <c r="D2086" s="32" t="n">
        <f aca="false">IF($A2086="","",$A2086^2)</f>
        <v>106031.640625</v>
      </c>
      <c r="E2086" s="32" t="n">
        <f aca="false">IF($A2086="","",IF($C2086&lt;=0,"",1/$C2086^2))</f>
        <v>0.025210415298812</v>
      </c>
      <c r="F2086" s="33" t="n">
        <f aca="false">IF(OR(ROW()-設定!$B$30&lt;2,ROW()+設定!$B$30&gt;13701,N($A2086)&lt;=0,N(INDEX($A$2:$A$13701,MIN(13700,MAX(1,ROW()-1+設定!$B$30))))&lt;=0,$A2086&lt;設定!$B$28,$A2086&gt;設定!$B$29),0,IF(AND($C2086&gt;=MAX(INDEX($C$1:$C$13701,MAX(1,ROW()-設定!$B$24)):INDEX($C$1:$C$13701,MAX(1,ROW()-1))),$C2086&gt;MAX(INDEX($C$1:$C$13701,MIN(13701,ROW()+1)):INDEX($C$1:$C$13701,MIN(13701,ROW()+設定!$B$24))),$C2086&gt;=設定!$B$32,$C2086&gt;=MAX(MIN(INDEX($C$1:$C$13701,MAX(1,ROW()-設定!$B$26)):INDEX($C$1:$C$13701,MAX(1,ROW()-1))),MIN(INDEX($C$1:$C$13701,MIN(13701,ROW()+1)):INDEX($C$1:$C$13701,MIN(13701,ROW()+設定!$B$26))))*10^(設定!$B$27/20)),1,0))</f>
        <v>0</v>
      </c>
      <c r="G2086" s="33" t="n">
        <f aca="false">$G2085+IF($F2086=1,1,0)</f>
        <v>0</v>
      </c>
      <c r="H2086" s="0" t="str">
        <f aca="false">IF($F2086=1,$G2086,"")</f>
        <v/>
      </c>
    </row>
    <row r="2087" customFormat="false" ht="15" hidden="false" customHeight="false" outlineLevel="0" collapsed="false">
      <c r="A2087" s="30" t="n">
        <v>325.78125</v>
      </c>
      <c r="B2087" s="31" t="n">
        <v>16.1311</v>
      </c>
      <c r="C2087" s="32" t="n">
        <f aca="false">IF($A2087="","",IF(設定!$B$21="dB",10^($B2087/20),ABS($B2087)))</f>
        <v>6.40552897448299</v>
      </c>
      <c r="D2087" s="32" t="n">
        <f aca="false">IF($A2087="","",$A2087^2)</f>
        <v>106133.422851563</v>
      </c>
      <c r="E2087" s="32" t="n">
        <f aca="false">IF($A2087="","",IF($C2087&lt;=0,"",1/$C2087^2))</f>
        <v>0.0243719343720506</v>
      </c>
      <c r="F2087" s="33" t="n">
        <f aca="false">IF(OR(ROW()-設定!$B$30&lt;2,ROW()+設定!$B$30&gt;13701,N($A2087)&lt;=0,N(INDEX($A$2:$A$13701,MIN(13700,MAX(1,ROW()-1+設定!$B$30))))&lt;=0,$A2087&lt;設定!$B$28,$A2087&gt;設定!$B$29),0,IF(AND($C2087&gt;=MAX(INDEX($C$1:$C$13701,MAX(1,ROW()-設定!$B$24)):INDEX($C$1:$C$13701,MAX(1,ROW()-1))),$C2087&gt;MAX(INDEX($C$1:$C$13701,MIN(13701,ROW()+1)):INDEX($C$1:$C$13701,MIN(13701,ROW()+設定!$B$24))),$C2087&gt;=設定!$B$32,$C2087&gt;=MAX(MIN(INDEX($C$1:$C$13701,MAX(1,ROW()-設定!$B$26)):INDEX($C$1:$C$13701,MAX(1,ROW()-1))),MIN(INDEX($C$1:$C$13701,MIN(13701,ROW()+1)):INDEX($C$1:$C$13701,MIN(13701,ROW()+設定!$B$26))))*10^(設定!$B$27/20)),1,0))</f>
        <v>0</v>
      </c>
      <c r="G2087" s="33" t="n">
        <f aca="false">$G2086+IF($F2087=1,1,0)</f>
        <v>0</v>
      </c>
      <c r="H2087" s="0" t="str">
        <f aca="false">IF($F2087=1,$G2087,"")</f>
        <v/>
      </c>
    </row>
    <row r="2088" customFormat="false" ht="15" hidden="false" customHeight="false" outlineLevel="0" collapsed="false">
      <c r="A2088" s="30" t="n">
        <v>325.9375</v>
      </c>
      <c r="B2088" s="31" t="n">
        <v>16.064</v>
      </c>
      <c r="C2088" s="32" t="n">
        <f aca="false">IF($A2088="","",IF(設定!$B$21="dB",10^($B2088/20),ABS($B2088)))</f>
        <v>6.35623579937844</v>
      </c>
      <c r="D2088" s="32" t="n">
        <f aca="false">IF($A2088="","",$A2088^2)</f>
        <v>106235.25390625</v>
      </c>
      <c r="E2088" s="32" t="n">
        <f aca="false">IF($A2088="","",IF($C2088&lt;=0,"",1/$C2088^2))</f>
        <v>0.0247514131807431</v>
      </c>
      <c r="F2088" s="33" t="n">
        <f aca="false">IF(OR(ROW()-設定!$B$30&lt;2,ROW()+設定!$B$30&gt;13701,N($A2088)&lt;=0,N(INDEX($A$2:$A$13701,MIN(13700,MAX(1,ROW()-1+設定!$B$30))))&lt;=0,$A2088&lt;設定!$B$28,$A2088&gt;設定!$B$29),0,IF(AND($C2088&gt;=MAX(INDEX($C$1:$C$13701,MAX(1,ROW()-設定!$B$24)):INDEX($C$1:$C$13701,MAX(1,ROW()-1))),$C2088&gt;MAX(INDEX($C$1:$C$13701,MIN(13701,ROW()+1)):INDEX($C$1:$C$13701,MIN(13701,ROW()+設定!$B$24))),$C2088&gt;=設定!$B$32,$C2088&gt;=MAX(MIN(INDEX($C$1:$C$13701,MAX(1,ROW()-設定!$B$26)):INDEX($C$1:$C$13701,MAX(1,ROW()-1))),MIN(INDEX($C$1:$C$13701,MIN(13701,ROW()+1)):INDEX($C$1:$C$13701,MIN(13701,ROW()+設定!$B$26))))*10^(設定!$B$27/20)),1,0))</f>
        <v>0</v>
      </c>
      <c r="G2088" s="33" t="n">
        <f aca="false">$G2087+IF($F2088=1,1,0)</f>
        <v>0</v>
      </c>
      <c r="H2088" s="0" t="str">
        <f aca="false">IF($F2088=1,$G2088,"")</f>
        <v/>
      </c>
    </row>
    <row r="2089" customFormat="false" ht="15" hidden="false" customHeight="false" outlineLevel="0" collapsed="false">
      <c r="A2089" s="30" t="n">
        <v>326.09375</v>
      </c>
      <c r="B2089" s="31" t="n">
        <v>16.2413</v>
      </c>
      <c r="C2089" s="32" t="n">
        <f aca="false">IF($A2089="","",IF(設定!$B$21="dB",10^($B2089/20),ABS($B2089)))</f>
        <v>6.48731520652012</v>
      </c>
      <c r="D2089" s="32" t="n">
        <f aca="false">IF($A2089="","",$A2089^2)</f>
        <v>106337.133789063</v>
      </c>
      <c r="E2089" s="32" t="n">
        <f aca="false">IF($A2089="","",IF($C2089&lt;=0,"",1/$C2089^2))</f>
        <v>0.0237612891908755</v>
      </c>
      <c r="F2089" s="33" t="n">
        <f aca="false">IF(OR(ROW()-設定!$B$30&lt;2,ROW()+設定!$B$30&gt;13701,N($A2089)&lt;=0,N(INDEX($A$2:$A$13701,MIN(13700,MAX(1,ROW()-1+設定!$B$30))))&lt;=0,$A2089&lt;設定!$B$28,$A2089&gt;設定!$B$29),0,IF(AND($C2089&gt;=MAX(INDEX($C$1:$C$13701,MAX(1,ROW()-設定!$B$24)):INDEX($C$1:$C$13701,MAX(1,ROW()-1))),$C2089&gt;MAX(INDEX($C$1:$C$13701,MIN(13701,ROW()+1)):INDEX($C$1:$C$13701,MIN(13701,ROW()+設定!$B$24))),$C2089&gt;=設定!$B$32,$C2089&gt;=MAX(MIN(INDEX($C$1:$C$13701,MAX(1,ROW()-設定!$B$26)):INDEX($C$1:$C$13701,MAX(1,ROW()-1))),MIN(INDEX($C$1:$C$13701,MIN(13701,ROW()+1)):INDEX($C$1:$C$13701,MIN(13701,ROW()+設定!$B$26))))*10^(設定!$B$27/20)),1,0))</f>
        <v>0</v>
      </c>
      <c r="G2089" s="33" t="n">
        <f aca="false">$G2088+IF($F2089=1,1,0)</f>
        <v>0</v>
      </c>
      <c r="H2089" s="0" t="str">
        <f aca="false">IF($F2089=1,$G2089,"")</f>
        <v/>
      </c>
    </row>
    <row r="2090" customFormat="false" ht="15" hidden="false" customHeight="false" outlineLevel="0" collapsed="false">
      <c r="A2090" s="30" t="n">
        <v>326.25</v>
      </c>
      <c r="B2090" s="31" t="n">
        <v>15.9822</v>
      </c>
      <c r="C2090" s="32" t="n">
        <f aca="false">IF($A2090="","",IF(設定!$B$21="dB",10^($B2090/20),ABS($B2090)))</f>
        <v>6.29665647122033</v>
      </c>
      <c r="D2090" s="32" t="n">
        <f aca="false">IF($A2090="","",$A2090^2)</f>
        <v>106439.0625</v>
      </c>
      <c r="E2090" s="32" t="n">
        <f aca="false">IF($A2090="","",IF($C2090&lt;=0,"",1/$C2090^2))</f>
        <v>0.0252220277977745</v>
      </c>
      <c r="F2090" s="33" t="n">
        <f aca="false">IF(OR(ROW()-設定!$B$30&lt;2,ROW()+設定!$B$30&gt;13701,N($A2090)&lt;=0,N(INDEX($A$2:$A$13701,MIN(13700,MAX(1,ROW()-1+設定!$B$30))))&lt;=0,$A2090&lt;設定!$B$28,$A2090&gt;設定!$B$29),0,IF(AND($C2090&gt;=MAX(INDEX($C$1:$C$13701,MAX(1,ROW()-設定!$B$24)):INDEX($C$1:$C$13701,MAX(1,ROW()-1))),$C2090&gt;MAX(INDEX($C$1:$C$13701,MIN(13701,ROW()+1)):INDEX($C$1:$C$13701,MIN(13701,ROW()+設定!$B$24))),$C2090&gt;=設定!$B$32,$C2090&gt;=MAX(MIN(INDEX($C$1:$C$13701,MAX(1,ROW()-設定!$B$26)):INDEX($C$1:$C$13701,MAX(1,ROW()-1))),MIN(INDEX($C$1:$C$13701,MIN(13701,ROW()+1)):INDEX($C$1:$C$13701,MIN(13701,ROW()+設定!$B$26))))*10^(設定!$B$27/20)),1,0))</f>
        <v>0</v>
      </c>
      <c r="G2090" s="33" t="n">
        <f aca="false">$G2089+IF($F2090=1,1,0)</f>
        <v>0</v>
      </c>
      <c r="H2090" s="0" t="str">
        <f aca="false">IF($F2090=1,$G2090,"")</f>
        <v/>
      </c>
    </row>
    <row r="2091" customFormat="false" ht="15" hidden="false" customHeight="false" outlineLevel="0" collapsed="false">
      <c r="A2091" s="30" t="n">
        <v>326.40625</v>
      </c>
      <c r="B2091" s="31" t="n">
        <v>16.1052</v>
      </c>
      <c r="C2091" s="32" t="n">
        <f aca="false">IF($A2091="","",IF(設定!$B$21="dB",10^($B2091/20),ABS($B2091)))</f>
        <v>6.3864571114991</v>
      </c>
      <c r="D2091" s="32" t="n">
        <f aca="false">IF($A2091="","",$A2091^2)</f>
        <v>106541.040039063</v>
      </c>
      <c r="E2091" s="32" t="n">
        <f aca="false">IF($A2091="","",IF($C2091&lt;=0,"",1/$C2091^2))</f>
        <v>0.0245177154295754</v>
      </c>
      <c r="F2091" s="33" t="n">
        <f aca="false">IF(OR(ROW()-設定!$B$30&lt;2,ROW()+設定!$B$30&gt;13701,N($A2091)&lt;=0,N(INDEX($A$2:$A$13701,MIN(13700,MAX(1,ROW()-1+設定!$B$30))))&lt;=0,$A2091&lt;設定!$B$28,$A2091&gt;設定!$B$29),0,IF(AND($C2091&gt;=MAX(INDEX($C$1:$C$13701,MAX(1,ROW()-設定!$B$24)):INDEX($C$1:$C$13701,MAX(1,ROW()-1))),$C2091&gt;MAX(INDEX($C$1:$C$13701,MIN(13701,ROW()+1)):INDEX($C$1:$C$13701,MIN(13701,ROW()+設定!$B$24))),$C2091&gt;=設定!$B$32,$C2091&gt;=MAX(MIN(INDEX($C$1:$C$13701,MAX(1,ROW()-設定!$B$26)):INDEX($C$1:$C$13701,MAX(1,ROW()-1))),MIN(INDEX($C$1:$C$13701,MIN(13701,ROW()+1)):INDEX($C$1:$C$13701,MIN(13701,ROW()+設定!$B$26))))*10^(設定!$B$27/20)),1,0))</f>
        <v>0</v>
      </c>
      <c r="G2091" s="33" t="n">
        <f aca="false">$G2090+IF($F2091=1,1,0)</f>
        <v>0</v>
      </c>
      <c r="H2091" s="0" t="str">
        <f aca="false">IF($F2091=1,$G2091,"")</f>
        <v/>
      </c>
    </row>
    <row r="2092" customFormat="false" ht="15" hidden="false" customHeight="false" outlineLevel="0" collapsed="false">
      <c r="A2092" s="30" t="n">
        <v>326.5625</v>
      </c>
      <c r="B2092" s="31" t="n">
        <v>15.9238</v>
      </c>
      <c r="C2092" s="32" t="n">
        <f aca="false">IF($A2092="","",IF(設定!$B$21="dB",10^($B2092/20),ABS($B2092)))</f>
        <v>6.25446260144333</v>
      </c>
      <c r="D2092" s="32" t="n">
        <f aca="false">IF($A2092="","",$A2092^2)</f>
        <v>106643.06640625</v>
      </c>
      <c r="E2092" s="32" t="n">
        <f aca="false">IF($A2092="","",IF($C2092&lt;=0,"",1/$C2092^2))</f>
        <v>0.0255634814858468</v>
      </c>
      <c r="F2092" s="33" t="n">
        <f aca="false">IF(OR(ROW()-設定!$B$30&lt;2,ROW()+設定!$B$30&gt;13701,N($A2092)&lt;=0,N(INDEX($A$2:$A$13701,MIN(13700,MAX(1,ROW()-1+設定!$B$30))))&lt;=0,$A2092&lt;設定!$B$28,$A2092&gt;設定!$B$29),0,IF(AND($C2092&gt;=MAX(INDEX($C$1:$C$13701,MAX(1,ROW()-設定!$B$24)):INDEX($C$1:$C$13701,MAX(1,ROW()-1))),$C2092&gt;MAX(INDEX($C$1:$C$13701,MIN(13701,ROW()+1)):INDEX($C$1:$C$13701,MIN(13701,ROW()+設定!$B$24))),$C2092&gt;=設定!$B$32,$C2092&gt;=MAX(MIN(INDEX($C$1:$C$13701,MAX(1,ROW()-設定!$B$26)):INDEX($C$1:$C$13701,MAX(1,ROW()-1))),MIN(INDEX($C$1:$C$13701,MIN(13701,ROW()+1)):INDEX($C$1:$C$13701,MIN(13701,ROW()+設定!$B$26))))*10^(設定!$B$27/20)),1,0))</f>
        <v>0</v>
      </c>
      <c r="G2092" s="33" t="n">
        <f aca="false">$G2091+IF($F2092=1,1,0)</f>
        <v>0</v>
      </c>
      <c r="H2092" s="0" t="str">
        <f aca="false">IF($F2092=1,$G2092,"")</f>
        <v/>
      </c>
    </row>
    <row r="2093" customFormat="false" ht="15" hidden="false" customHeight="false" outlineLevel="0" collapsed="false">
      <c r="A2093" s="30" t="n">
        <v>326.71875</v>
      </c>
      <c r="B2093" s="31" t="n">
        <v>16.2777</v>
      </c>
      <c r="C2093" s="32" t="n">
        <f aca="false">IF($A2093="","",IF(設定!$B$21="dB",10^($B2093/20),ABS($B2093)))</f>
        <v>6.51455867474108</v>
      </c>
      <c r="D2093" s="32" t="n">
        <f aca="false">IF($A2093="","",$A2093^2)</f>
        <v>106745.141601563</v>
      </c>
      <c r="E2093" s="32" t="n">
        <f aca="false">IF($A2093="","",IF($C2093&lt;=0,"",1/$C2093^2))</f>
        <v>0.0235629683553124</v>
      </c>
      <c r="F2093" s="33" t="n">
        <f aca="false">IF(OR(ROW()-設定!$B$30&lt;2,ROW()+設定!$B$30&gt;13701,N($A2093)&lt;=0,N(INDEX($A$2:$A$13701,MIN(13700,MAX(1,ROW()-1+設定!$B$30))))&lt;=0,$A2093&lt;設定!$B$28,$A2093&gt;設定!$B$29),0,IF(AND($C2093&gt;=MAX(INDEX($C$1:$C$13701,MAX(1,ROW()-設定!$B$24)):INDEX($C$1:$C$13701,MAX(1,ROW()-1))),$C2093&gt;MAX(INDEX($C$1:$C$13701,MIN(13701,ROW()+1)):INDEX($C$1:$C$13701,MIN(13701,ROW()+設定!$B$24))),$C2093&gt;=設定!$B$32,$C2093&gt;=MAX(MIN(INDEX($C$1:$C$13701,MAX(1,ROW()-設定!$B$26)):INDEX($C$1:$C$13701,MAX(1,ROW()-1))),MIN(INDEX($C$1:$C$13701,MIN(13701,ROW()+1)):INDEX($C$1:$C$13701,MIN(13701,ROW()+設定!$B$26))))*10^(設定!$B$27/20)),1,0))</f>
        <v>0</v>
      </c>
      <c r="G2093" s="33" t="n">
        <f aca="false">$G2092+IF($F2093=1,1,0)</f>
        <v>0</v>
      </c>
      <c r="H2093" s="0" t="str">
        <f aca="false">IF($F2093=1,$G2093,"")</f>
        <v/>
      </c>
    </row>
    <row r="2094" customFormat="false" ht="15" hidden="false" customHeight="false" outlineLevel="0" collapsed="false">
      <c r="A2094" s="30" t="n">
        <v>326.875</v>
      </c>
      <c r="B2094" s="31" t="n">
        <v>15.9921</v>
      </c>
      <c r="C2094" s="32" t="n">
        <f aca="false">IF($A2094="","",IF(設定!$B$21="dB",10^($B2094/20),ABS($B2094)))</f>
        <v>6.30383736348681</v>
      </c>
      <c r="D2094" s="32" t="n">
        <f aca="false">IF($A2094="","",$A2094^2)</f>
        <v>106847.265625</v>
      </c>
      <c r="E2094" s="32" t="n">
        <f aca="false">IF($A2094="","",IF($C2094&lt;=0,"",1/$C2094^2))</f>
        <v>0.0251645981731891</v>
      </c>
      <c r="F2094" s="33" t="n">
        <f aca="false">IF(OR(ROW()-設定!$B$30&lt;2,ROW()+設定!$B$30&gt;13701,N($A2094)&lt;=0,N(INDEX($A$2:$A$13701,MIN(13700,MAX(1,ROW()-1+設定!$B$30))))&lt;=0,$A2094&lt;設定!$B$28,$A2094&gt;設定!$B$29),0,IF(AND($C2094&gt;=MAX(INDEX($C$1:$C$13701,MAX(1,ROW()-設定!$B$24)):INDEX($C$1:$C$13701,MAX(1,ROW()-1))),$C2094&gt;MAX(INDEX($C$1:$C$13701,MIN(13701,ROW()+1)):INDEX($C$1:$C$13701,MIN(13701,ROW()+設定!$B$24))),$C2094&gt;=設定!$B$32,$C2094&gt;=MAX(MIN(INDEX($C$1:$C$13701,MAX(1,ROW()-設定!$B$26)):INDEX($C$1:$C$13701,MAX(1,ROW()-1))),MIN(INDEX($C$1:$C$13701,MIN(13701,ROW()+1)):INDEX($C$1:$C$13701,MIN(13701,ROW()+設定!$B$26))))*10^(設定!$B$27/20)),1,0))</f>
        <v>0</v>
      </c>
      <c r="G2094" s="33" t="n">
        <f aca="false">$G2093+IF($F2094=1,1,0)</f>
        <v>0</v>
      </c>
      <c r="H2094" s="0" t="str">
        <f aca="false">IF($F2094=1,$G2094,"")</f>
        <v/>
      </c>
    </row>
    <row r="2095" customFormat="false" ht="15" hidden="false" customHeight="false" outlineLevel="0" collapsed="false">
      <c r="A2095" s="30" t="n">
        <v>327.03125</v>
      </c>
      <c r="B2095" s="31" t="n">
        <v>15.8421</v>
      </c>
      <c r="C2095" s="32" t="n">
        <f aca="false">IF($A2095="","",IF(設定!$B$21="dB",10^($B2095/20),ABS($B2095)))</f>
        <v>6.19590856339941</v>
      </c>
      <c r="D2095" s="32" t="n">
        <f aca="false">IF($A2095="","",$A2095^2)</f>
        <v>106949.438476563</v>
      </c>
      <c r="E2095" s="32" t="n">
        <f aca="false">IF($A2095="","",IF($C2095&lt;=0,"",1/$C2095^2))</f>
        <v>0.02604893667661</v>
      </c>
      <c r="F2095" s="33" t="n">
        <f aca="false">IF(OR(ROW()-設定!$B$30&lt;2,ROW()+設定!$B$30&gt;13701,N($A2095)&lt;=0,N(INDEX($A$2:$A$13701,MIN(13700,MAX(1,ROW()-1+設定!$B$30))))&lt;=0,$A2095&lt;設定!$B$28,$A2095&gt;設定!$B$29),0,IF(AND($C2095&gt;=MAX(INDEX($C$1:$C$13701,MAX(1,ROW()-設定!$B$24)):INDEX($C$1:$C$13701,MAX(1,ROW()-1))),$C2095&gt;MAX(INDEX($C$1:$C$13701,MIN(13701,ROW()+1)):INDEX($C$1:$C$13701,MIN(13701,ROW()+設定!$B$24))),$C2095&gt;=設定!$B$32,$C2095&gt;=MAX(MIN(INDEX($C$1:$C$13701,MAX(1,ROW()-設定!$B$26)):INDEX($C$1:$C$13701,MAX(1,ROW()-1))),MIN(INDEX($C$1:$C$13701,MIN(13701,ROW()+1)):INDEX($C$1:$C$13701,MIN(13701,ROW()+設定!$B$26))))*10^(設定!$B$27/20)),1,0))</f>
        <v>0</v>
      </c>
      <c r="G2095" s="33" t="n">
        <f aca="false">$G2094+IF($F2095=1,1,0)</f>
        <v>0</v>
      </c>
      <c r="H2095" s="0" t="str">
        <f aca="false">IF($F2095=1,$G2095,"")</f>
        <v/>
      </c>
    </row>
    <row r="2096" customFormat="false" ht="15" hidden="false" customHeight="false" outlineLevel="0" collapsed="false">
      <c r="A2096" s="30" t="n">
        <v>327.1875</v>
      </c>
      <c r="B2096" s="31" t="n">
        <v>16.0688</v>
      </c>
      <c r="C2096" s="32" t="n">
        <f aca="false">IF($A2096="","",IF(設定!$B$21="dB",10^($B2096/20),ABS($B2096)))</f>
        <v>6.35974935583235</v>
      </c>
      <c r="D2096" s="32" t="n">
        <f aca="false">IF($A2096="","",$A2096^2)</f>
        <v>107051.66015625</v>
      </c>
      <c r="E2096" s="32" t="n">
        <f aca="false">IF($A2096="","",IF($C2096&lt;=0,"",1/$C2096^2))</f>
        <v>0.0247240720200003</v>
      </c>
      <c r="F2096" s="33" t="n">
        <f aca="false">IF(OR(ROW()-設定!$B$30&lt;2,ROW()+設定!$B$30&gt;13701,N($A2096)&lt;=0,N(INDEX($A$2:$A$13701,MIN(13700,MAX(1,ROW()-1+設定!$B$30))))&lt;=0,$A2096&lt;設定!$B$28,$A2096&gt;設定!$B$29),0,IF(AND($C2096&gt;=MAX(INDEX($C$1:$C$13701,MAX(1,ROW()-設定!$B$24)):INDEX($C$1:$C$13701,MAX(1,ROW()-1))),$C2096&gt;MAX(INDEX($C$1:$C$13701,MIN(13701,ROW()+1)):INDEX($C$1:$C$13701,MIN(13701,ROW()+設定!$B$24))),$C2096&gt;=設定!$B$32,$C2096&gt;=MAX(MIN(INDEX($C$1:$C$13701,MAX(1,ROW()-設定!$B$26)):INDEX($C$1:$C$13701,MAX(1,ROW()-1))),MIN(INDEX($C$1:$C$13701,MIN(13701,ROW()+1)):INDEX($C$1:$C$13701,MIN(13701,ROW()+設定!$B$26))))*10^(設定!$B$27/20)),1,0))</f>
        <v>0</v>
      </c>
      <c r="G2096" s="33" t="n">
        <f aca="false">$G2095+IF($F2096=1,1,0)</f>
        <v>0</v>
      </c>
      <c r="H2096" s="0" t="str">
        <f aca="false">IF($F2096=1,$G2096,"")</f>
        <v/>
      </c>
    </row>
    <row r="2097" customFormat="false" ht="15" hidden="false" customHeight="false" outlineLevel="0" collapsed="false">
      <c r="A2097" s="30" t="n">
        <v>327.34375</v>
      </c>
      <c r="B2097" s="31" t="n">
        <v>16.0744</v>
      </c>
      <c r="C2097" s="32" t="n">
        <f aca="false">IF($A2097="","",IF(設定!$B$21="dB",10^($B2097/20),ABS($B2097)))</f>
        <v>6.36385095982853</v>
      </c>
      <c r="D2097" s="32" t="n">
        <f aca="false">IF($A2097="","",$A2097^2)</f>
        <v>107153.930664063</v>
      </c>
      <c r="E2097" s="32" t="n">
        <f aca="false">IF($A2097="","",IF($C2097&lt;=0,"",1/$C2097^2))</f>
        <v>0.024692212168604</v>
      </c>
      <c r="F2097" s="33" t="n">
        <f aca="false">IF(OR(ROW()-設定!$B$30&lt;2,ROW()+設定!$B$30&gt;13701,N($A2097)&lt;=0,N(INDEX($A$2:$A$13701,MIN(13700,MAX(1,ROW()-1+設定!$B$30))))&lt;=0,$A2097&lt;設定!$B$28,$A2097&gt;設定!$B$29),0,IF(AND($C2097&gt;=MAX(INDEX($C$1:$C$13701,MAX(1,ROW()-設定!$B$24)):INDEX($C$1:$C$13701,MAX(1,ROW()-1))),$C2097&gt;MAX(INDEX($C$1:$C$13701,MIN(13701,ROW()+1)):INDEX($C$1:$C$13701,MIN(13701,ROW()+設定!$B$24))),$C2097&gt;=設定!$B$32,$C2097&gt;=MAX(MIN(INDEX($C$1:$C$13701,MAX(1,ROW()-設定!$B$26)):INDEX($C$1:$C$13701,MAX(1,ROW()-1))),MIN(INDEX($C$1:$C$13701,MIN(13701,ROW()+1)):INDEX($C$1:$C$13701,MIN(13701,ROW()+設定!$B$26))))*10^(設定!$B$27/20)),1,0))</f>
        <v>0</v>
      </c>
      <c r="G2097" s="33" t="n">
        <f aca="false">$G2096+IF($F2097=1,1,0)</f>
        <v>0</v>
      </c>
      <c r="H2097" s="0" t="str">
        <f aca="false">IF($F2097=1,$G2097,"")</f>
        <v/>
      </c>
    </row>
    <row r="2098" customFormat="false" ht="15" hidden="false" customHeight="false" outlineLevel="0" collapsed="false">
      <c r="A2098" s="30" t="n">
        <v>327.5</v>
      </c>
      <c r="B2098" s="31" t="n">
        <v>16.2929</v>
      </c>
      <c r="C2098" s="32" t="n">
        <f aca="false">IF($A2098="","",IF(設定!$B$21="dB",10^($B2098/20),ABS($B2098)))</f>
        <v>6.52596890310331</v>
      </c>
      <c r="D2098" s="32" t="n">
        <f aca="false">IF($A2098="","",$A2098^2)</f>
        <v>107256.25</v>
      </c>
      <c r="E2098" s="32" t="n">
        <f aca="false">IF($A2098="","",IF($C2098&lt;=0,"",1/$C2098^2))</f>
        <v>0.0234806437801307</v>
      </c>
      <c r="F2098" s="33" t="n">
        <f aca="false">IF(OR(ROW()-設定!$B$30&lt;2,ROW()+設定!$B$30&gt;13701,N($A2098)&lt;=0,N(INDEX($A$2:$A$13701,MIN(13700,MAX(1,ROW()-1+設定!$B$30))))&lt;=0,$A2098&lt;設定!$B$28,$A2098&gt;設定!$B$29),0,IF(AND($C2098&gt;=MAX(INDEX($C$1:$C$13701,MAX(1,ROW()-設定!$B$24)):INDEX($C$1:$C$13701,MAX(1,ROW()-1))),$C2098&gt;MAX(INDEX($C$1:$C$13701,MIN(13701,ROW()+1)):INDEX($C$1:$C$13701,MIN(13701,ROW()+設定!$B$24))),$C2098&gt;=設定!$B$32,$C2098&gt;=MAX(MIN(INDEX($C$1:$C$13701,MAX(1,ROW()-設定!$B$26)):INDEX($C$1:$C$13701,MAX(1,ROW()-1))),MIN(INDEX($C$1:$C$13701,MIN(13701,ROW()+1)):INDEX($C$1:$C$13701,MIN(13701,ROW()+設定!$B$26))))*10^(設定!$B$27/20)),1,0))</f>
        <v>0</v>
      </c>
      <c r="G2098" s="33" t="n">
        <f aca="false">$G2097+IF($F2098=1,1,0)</f>
        <v>0</v>
      </c>
      <c r="H2098" s="0" t="str">
        <f aca="false">IF($F2098=1,$G2098,"")</f>
        <v/>
      </c>
    </row>
    <row r="2099" customFormat="false" ht="15" hidden="false" customHeight="false" outlineLevel="0" collapsed="false">
      <c r="A2099" s="30" t="n">
        <v>327.65625</v>
      </c>
      <c r="B2099" s="31" t="n">
        <v>16.0669</v>
      </c>
      <c r="C2099" s="32" t="n">
        <f aca="false">IF($A2099="","",IF(設定!$B$21="dB",10^($B2099/20),ABS($B2099)))</f>
        <v>6.35835834089121</v>
      </c>
      <c r="D2099" s="32" t="n">
        <f aca="false">IF($A2099="","",$A2099^2)</f>
        <v>107358.618164063</v>
      </c>
      <c r="E2099" s="32" t="n">
        <f aca="false">IF($A2099="","",IF($C2099&lt;=0,"",1/$C2099^2))</f>
        <v>0.0247348909495584</v>
      </c>
      <c r="F2099" s="33" t="n">
        <f aca="false">IF(OR(ROW()-設定!$B$30&lt;2,ROW()+設定!$B$30&gt;13701,N($A2099)&lt;=0,N(INDEX($A$2:$A$13701,MIN(13700,MAX(1,ROW()-1+設定!$B$30))))&lt;=0,$A2099&lt;設定!$B$28,$A2099&gt;設定!$B$29),0,IF(AND($C2099&gt;=MAX(INDEX($C$1:$C$13701,MAX(1,ROW()-設定!$B$24)):INDEX($C$1:$C$13701,MAX(1,ROW()-1))),$C2099&gt;MAX(INDEX($C$1:$C$13701,MIN(13701,ROW()+1)):INDEX($C$1:$C$13701,MIN(13701,ROW()+設定!$B$24))),$C2099&gt;=設定!$B$32,$C2099&gt;=MAX(MIN(INDEX($C$1:$C$13701,MAX(1,ROW()-設定!$B$26)):INDEX($C$1:$C$13701,MAX(1,ROW()-1))),MIN(INDEX($C$1:$C$13701,MIN(13701,ROW()+1)):INDEX($C$1:$C$13701,MIN(13701,ROW()+設定!$B$26))))*10^(設定!$B$27/20)),1,0))</f>
        <v>0</v>
      </c>
      <c r="G2099" s="33" t="n">
        <f aca="false">$G2098+IF($F2099=1,1,0)</f>
        <v>0</v>
      </c>
      <c r="H2099" s="0" t="str">
        <f aca="false">IF($F2099=1,$G2099,"")</f>
        <v/>
      </c>
    </row>
    <row r="2100" customFormat="false" ht="15" hidden="false" customHeight="false" outlineLevel="0" collapsed="false">
      <c r="A2100" s="30" t="n">
        <v>327.8125</v>
      </c>
      <c r="B2100" s="31" t="n">
        <v>16.108</v>
      </c>
      <c r="C2100" s="32" t="n">
        <f aca="false">IF($A2100="","",IF(設定!$B$21="dB",10^($B2100/20),ABS($B2100)))</f>
        <v>6.38851619389802</v>
      </c>
      <c r="D2100" s="32" t="n">
        <f aca="false">IF($A2100="","",$A2100^2)</f>
        <v>107461.03515625</v>
      </c>
      <c r="E2100" s="32" t="n">
        <f aca="false">IF($A2100="","",IF($C2100&lt;=0,"",1/$C2100^2))</f>
        <v>0.0245019133688078</v>
      </c>
      <c r="F2100" s="33" t="n">
        <f aca="false">IF(OR(ROW()-設定!$B$30&lt;2,ROW()+設定!$B$30&gt;13701,N($A2100)&lt;=0,N(INDEX($A$2:$A$13701,MIN(13700,MAX(1,ROW()-1+設定!$B$30))))&lt;=0,$A2100&lt;設定!$B$28,$A2100&gt;設定!$B$29),0,IF(AND($C2100&gt;=MAX(INDEX($C$1:$C$13701,MAX(1,ROW()-設定!$B$24)):INDEX($C$1:$C$13701,MAX(1,ROW()-1))),$C2100&gt;MAX(INDEX($C$1:$C$13701,MIN(13701,ROW()+1)):INDEX($C$1:$C$13701,MIN(13701,ROW()+設定!$B$24))),$C2100&gt;=設定!$B$32,$C2100&gt;=MAX(MIN(INDEX($C$1:$C$13701,MAX(1,ROW()-設定!$B$26)):INDEX($C$1:$C$13701,MAX(1,ROW()-1))),MIN(INDEX($C$1:$C$13701,MIN(13701,ROW()+1)):INDEX($C$1:$C$13701,MIN(13701,ROW()+設定!$B$26))))*10^(設定!$B$27/20)),1,0))</f>
        <v>0</v>
      </c>
      <c r="G2100" s="33" t="n">
        <f aca="false">$G2099+IF($F2100=1,1,0)</f>
        <v>0</v>
      </c>
      <c r="H2100" s="0" t="str">
        <f aca="false">IF($F2100=1,$G2100,"")</f>
        <v/>
      </c>
    </row>
    <row r="2101" customFormat="false" ht="15" hidden="false" customHeight="false" outlineLevel="0" collapsed="false">
      <c r="A2101" s="30" t="n">
        <v>327.96875</v>
      </c>
      <c r="B2101" s="31" t="n">
        <v>16.1776</v>
      </c>
      <c r="C2101" s="32" t="n">
        <f aca="false">IF($A2101="","",IF(設定!$B$21="dB",10^($B2101/20),ABS($B2101)))</f>
        <v>6.43991299557438</v>
      </c>
      <c r="D2101" s="32" t="n">
        <f aca="false">IF($A2101="","",$A2101^2)</f>
        <v>107563.500976563</v>
      </c>
      <c r="E2101" s="32" t="n">
        <f aca="false">IF($A2101="","",IF($C2101&lt;=0,"",1/$C2101^2))</f>
        <v>0.0241123755968984</v>
      </c>
      <c r="F2101" s="33" t="n">
        <f aca="false">IF(OR(ROW()-設定!$B$30&lt;2,ROW()+設定!$B$30&gt;13701,N($A2101)&lt;=0,N(INDEX($A$2:$A$13701,MIN(13700,MAX(1,ROW()-1+設定!$B$30))))&lt;=0,$A2101&lt;設定!$B$28,$A2101&gt;設定!$B$29),0,IF(AND($C2101&gt;=MAX(INDEX($C$1:$C$13701,MAX(1,ROW()-設定!$B$24)):INDEX($C$1:$C$13701,MAX(1,ROW()-1))),$C2101&gt;MAX(INDEX($C$1:$C$13701,MIN(13701,ROW()+1)):INDEX($C$1:$C$13701,MIN(13701,ROW()+設定!$B$24))),$C2101&gt;=設定!$B$32,$C2101&gt;=MAX(MIN(INDEX($C$1:$C$13701,MAX(1,ROW()-設定!$B$26)):INDEX($C$1:$C$13701,MAX(1,ROW()-1))),MIN(INDEX($C$1:$C$13701,MIN(13701,ROW()+1)):INDEX($C$1:$C$13701,MIN(13701,ROW()+設定!$B$26))))*10^(設定!$B$27/20)),1,0))</f>
        <v>0</v>
      </c>
      <c r="G2101" s="33" t="n">
        <f aca="false">$G2100+IF($F2101=1,1,0)</f>
        <v>0</v>
      </c>
      <c r="H2101" s="0" t="str">
        <f aca="false">IF($F2101=1,$G2101,"")</f>
        <v/>
      </c>
    </row>
    <row r="2102" customFormat="false" ht="15" hidden="false" customHeight="false" outlineLevel="0" collapsed="false">
      <c r="A2102" s="30" t="n">
        <v>328.125</v>
      </c>
      <c r="B2102" s="31" t="n">
        <v>16.2867</v>
      </c>
      <c r="C2102" s="32" t="n">
        <f aca="false">IF($A2102="","",IF(設定!$B$21="dB",10^($B2102/20),ABS($B2102)))</f>
        <v>6.52131231963765</v>
      </c>
      <c r="D2102" s="32" t="n">
        <f aca="false">IF($A2102="","",$A2102^2)</f>
        <v>107666.015625</v>
      </c>
      <c r="E2102" s="32" t="n">
        <f aca="false">IF($A2102="","",IF($C2102&lt;=0,"",1/$C2102^2))</f>
        <v>0.0235141887506918</v>
      </c>
      <c r="F2102" s="33" t="n">
        <f aca="false">IF(OR(ROW()-設定!$B$30&lt;2,ROW()+設定!$B$30&gt;13701,N($A2102)&lt;=0,N(INDEX($A$2:$A$13701,MIN(13700,MAX(1,ROW()-1+設定!$B$30))))&lt;=0,$A2102&lt;設定!$B$28,$A2102&gt;設定!$B$29),0,IF(AND($C2102&gt;=MAX(INDEX($C$1:$C$13701,MAX(1,ROW()-設定!$B$24)):INDEX($C$1:$C$13701,MAX(1,ROW()-1))),$C2102&gt;MAX(INDEX($C$1:$C$13701,MIN(13701,ROW()+1)):INDEX($C$1:$C$13701,MIN(13701,ROW()+設定!$B$24))),$C2102&gt;=設定!$B$32,$C2102&gt;=MAX(MIN(INDEX($C$1:$C$13701,MAX(1,ROW()-設定!$B$26)):INDEX($C$1:$C$13701,MAX(1,ROW()-1))),MIN(INDEX($C$1:$C$13701,MIN(13701,ROW()+1)):INDEX($C$1:$C$13701,MIN(13701,ROW()+設定!$B$26))))*10^(設定!$B$27/20)),1,0))</f>
        <v>0</v>
      </c>
      <c r="G2102" s="33" t="n">
        <f aca="false">$G2101+IF($F2102=1,1,0)</f>
        <v>0</v>
      </c>
      <c r="H2102" s="0" t="str">
        <f aca="false">IF($F2102=1,$G2102,"")</f>
        <v/>
      </c>
    </row>
    <row r="2103" customFormat="false" ht="15" hidden="false" customHeight="false" outlineLevel="0" collapsed="false">
      <c r="A2103" s="30" t="n">
        <v>328.28125</v>
      </c>
      <c r="B2103" s="31" t="n">
        <v>16.123</v>
      </c>
      <c r="C2103" s="32" t="n">
        <f aca="false">IF($A2103="","",IF(設定!$B$21="dB",10^($B2103/20),ABS($B2103)))</f>
        <v>6.3995583022924</v>
      </c>
      <c r="D2103" s="32" t="n">
        <f aca="false">IF($A2103="","",$A2103^2)</f>
        <v>107768.579101563</v>
      </c>
      <c r="E2103" s="32" t="n">
        <f aca="false">IF($A2103="","",IF($C2103&lt;=0,"",1/$C2103^2))</f>
        <v>0.0244174327349673</v>
      </c>
      <c r="F2103" s="33" t="n">
        <f aca="false">IF(OR(ROW()-設定!$B$30&lt;2,ROW()+設定!$B$30&gt;13701,N($A2103)&lt;=0,N(INDEX($A$2:$A$13701,MIN(13700,MAX(1,ROW()-1+設定!$B$30))))&lt;=0,$A2103&lt;設定!$B$28,$A2103&gt;設定!$B$29),0,IF(AND($C2103&gt;=MAX(INDEX($C$1:$C$13701,MAX(1,ROW()-設定!$B$24)):INDEX($C$1:$C$13701,MAX(1,ROW()-1))),$C2103&gt;MAX(INDEX($C$1:$C$13701,MIN(13701,ROW()+1)):INDEX($C$1:$C$13701,MIN(13701,ROW()+設定!$B$24))),$C2103&gt;=設定!$B$32,$C2103&gt;=MAX(MIN(INDEX($C$1:$C$13701,MAX(1,ROW()-設定!$B$26)):INDEX($C$1:$C$13701,MAX(1,ROW()-1))),MIN(INDEX($C$1:$C$13701,MIN(13701,ROW()+1)):INDEX($C$1:$C$13701,MIN(13701,ROW()+設定!$B$26))))*10^(設定!$B$27/20)),1,0))</f>
        <v>0</v>
      </c>
      <c r="G2103" s="33" t="n">
        <f aca="false">$G2102+IF($F2103=1,1,0)</f>
        <v>0</v>
      </c>
      <c r="H2103" s="0" t="str">
        <f aca="false">IF($F2103=1,$G2103,"")</f>
        <v/>
      </c>
    </row>
    <row r="2104" customFormat="false" ht="15" hidden="false" customHeight="false" outlineLevel="0" collapsed="false">
      <c r="A2104" s="30" t="n">
        <v>328.4375</v>
      </c>
      <c r="B2104" s="31" t="n">
        <v>16.2444</v>
      </c>
      <c r="C2104" s="32" t="n">
        <f aca="false">IF($A2104="","",IF(設定!$B$21="dB",10^($B2104/20),ABS($B2104)))</f>
        <v>6.48963094700988</v>
      </c>
      <c r="D2104" s="32" t="n">
        <f aca="false">IF($A2104="","",$A2104^2)</f>
        <v>107871.19140625</v>
      </c>
      <c r="E2104" s="32" t="n">
        <f aca="false">IF($A2104="","",IF($C2104&lt;=0,"",1/$C2104^2))</f>
        <v>0.0237443344017842</v>
      </c>
      <c r="F2104" s="33" t="n">
        <f aca="false">IF(OR(ROW()-設定!$B$30&lt;2,ROW()+設定!$B$30&gt;13701,N($A2104)&lt;=0,N(INDEX($A$2:$A$13701,MIN(13700,MAX(1,ROW()-1+設定!$B$30))))&lt;=0,$A2104&lt;設定!$B$28,$A2104&gt;設定!$B$29),0,IF(AND($C2104&gt;=MAX(INDEX($C$1:$C$13701,MAX(1,ROW()-設定!$B$24)):INDEX($C$1:$C$13701,MAX(1,ROW()-1))),$C2104&gt;MAX(INDEX($C$1:$C$13701,MIN(13701,ROW()+1)):INDEX($C$1:$C$13701,MIN(13701,ROW()+設定!$B$24))),$C2104&gt;=設定!$B$32,$C2104&gt;=MAX(MIN(INDEX($C$1:$C$13701,MAX(1,ROW()-設定!$B$26)):INDEX($C$1:$C$13701,MAX(1,ROW()-1))),MIN(INDEX($C$1:$C$13701,MIN(13701,ROW()+1)):INDEX($C$1:$C$13701,MIN(13701,ROW()+設定!$B$26))))*10^(設定!$B$27/20)),1,0))</f>
        <v>0</v>
      </c>
      <c r="G2104" s="33" t="n">
        <f aca="false">$G2103+IF($F2104=1,1,0)</f>
        <v>0</v>
      </c>
      <c r="H2104" s="0" t="str">
        <f aca="false">IF($F2104=1,$G2104,"")</f>
        <v/>
      </c>
    </row>
    <row r="2105" customFormat="false" ht="15" hidden="false" customHeight="false" outlineLevel="0" collapsed="false">
      <c r="A2105" s="30" t="n">
        <v>328.59375</v>
      </c>
      <c r="B2105" s="31" t="n">
        <v>16.1974</v>
      </c>
      <c r="C2105" s="32" t="n">
        <f aca="false">IF($A2105="","",IF(設定!$B$21="dB",10^($B2105/20),ABS($B2105)))</f>
        <v>6.45460990363359</v>
      </c>
      <c r="D2105" s="32" t="n">
        <f aca="false">IF($A2105="","",$A2105^2)</f>
        <v>107973.852539063</v>
      </c>
      <c r="E2105" s="32" t="n">
        <f aca="false">IF($A2105="","",IF($C2105&lt;=0,"",1/$C2105^2))</f>
        <v>0.024002694633853</v>
      </c>
      <c r="F2105" s="33" t="n">
        <f aca="false">IF(OR(ROW()-設定!$B$30&lt;2,ROW()+設定!$B$30&gt;13701,N($A2105)&lt;=0,N(INDEX($A$2:$A$13701,MIN(13700,MAX(1,ROW()-1+設定!$B$30))))&lt;=0,$A2105&lt;設定!$B$28,$A2105&gt;設定!$B$29),0,IF(AND($C2105&gt;=MAX(INDEX($C$1:$C$13701,MAX(1,ROW()-設定!$B$24)):INDEX($C$1:$C$13701,MAX(1,ROW()-1))),$C2105&gt;MAX(INDEX($C$1:$C$13701,MIN(13701,ROW()+1)):INDEX($C$1:$C$13701,MIN(13701,ROW()+設定!$B$24))),$C2105&gt;=設定!$B$32,$C2105&gt;=MAX(MIN(INDEX($C$1:$C$13701,MAX(1,ROW()-設定!$B$26)):INDEX($C$1:$C$13701,MAX(1,ROW()-1))),MIN(INDEX($C$1:$C$13701,MIN(13701,ROW()+1)):INDEX($C$1:$C$13701,MIN(13701,ROW()+設定!$B$26))))*10^(設定!$B$27/20)),1,0))</f>
        <v>0</v>
      </c>
      <c r="G2105" s="33" t="n">
        <f aca="false">$G2104+IF($F2105=1,1,0)</f>
        <v>0</v>
      </c>
      <c r="H2105" s="0" t="str">
        <f aca="false">IF($F2105=1,$G2105,"")</f>
        <v/>
      </c>
    </row>
    <row r="2106" customFormat="false" ht="15" hidden="false" customHeight="false" outlineLevel="0" collapsed="false">
      <c r="A2106" s="30" t="n">
        <v>328.75</v>
      </c>
      <c r="B2106" s="31" t="n">
        <v>16.1197</v>
      </c>
      <c r="C2106" s="32" t="n">
        <f aca="false">IF($A2106="","",IF(設定!$B$21="dB",10^($B2106/20),ABS($B2106)))</f>
        <v>6.39712740205788</v>
      </c>
      <c r="D2106" s="32" t="n">
        <f aca="false">IF($A2106="","",$A2106^2)</f>
        <v>108076.5625</v>
      </c>
      <c r="E2106" s="32" t="n">
        <f aca="false">IF($A2106="","",IF($C2106&lt;=0,"",1/$C2106^2))</f>
        <v>0.0244359934472677</v>
      </c>
      <c r="F2106" s="33" t="n">
        <f aca="false">IF(OR(ROW()-設定!$B$30&lt;2,ROW()+設定!$B$30&gt;13701,N($A2106)&lt;=0,N(INDEX($A$2:$A$13701,MIN(13700,MAX(1,ROW()-1+設定!$B$30))))&lt;=0,$A2106&lt;設定!$B$28,$A2106&gt;設定!$B$29),0,IF(AND($C2106&gt;=MAX(INDEX($C$1:$C$13701,MAX(1,ROW()-設定!$B$24)):INDEX($C$1:$C$13701,MAX(1,ROW()-1))),$C2106&gt;MAX(INDEX($C$1:$C$13701,MIN(13701,ROW()+1)):INDEX($C$1:$C$13701,MIN(13701,ROW()+設定!$B$24))),$C2106&gt;=設定!$B$32,$C2106&gt;=MAX(MIN(INDEX($C$1:$C$13701,MAX(1,ROW()-設定!$B$26)):INDEX($C$1:$C$13701,MAX(1,ROW()-1))),MIN(INDEX($C$1:$C$13701,MIN(13701,ROW()+1)):INDEX($C$1:$C$13701,MIN(13701,ROW()+設定!$B$26))))*10^(設定!$B$27/20)),1,0))</f>
        <v>0</v>
      </c>
      <c r="G2106" s="33" t="n">
        <f aca="false">$G2105+IF($F2106=1,1,0)</f>
        <v>0</v>
      </c>
      <c r="H2106" s="0" t="str">
        <f aca="false">IF($F2106=1,$G2106,"")</f>
        <v/>
      </c>
    </row>
    <row r="2107" customFormat="false" ht="15" hidden="false" customHeight="false" outlineLevel="0" collapsed="false">
      <c r="A2107" s="30" t="n">
        <v>328.90625</v>
      </c>
      <c r="B2107" s="31" t="n">
        <v>16.1655</v>
      </c>
      <c r="C2107" s="32" t="n">
        <f aca="false">IF($A2107="","",IF(設定!$B$21="dB",10^($B2107/20),ABS($B2107)))</f>
        <v>6.43094803057252</v>
      </c>
      <c r="D2107" s="32" t="n">
        <f aca="false">IF($A2107="","",$A2107^2)</f>
        <v>108179.321289063</v>
      </c>
      <c r="E2107" s="32" t="n">
        <f aca="false">IF($A2107="","",IF($C2107&lt;=0,"",1/$C2107^2))</f>
        <v>0.0241796494340334</v>
      </c>
      <c r="F2107" s="33" t="n">
        <f aca="false">IF(OR(ROW()-設定!$B$30&lt;2,ROW()+設定!$B$30&gt;13701,N($A2107)&lt;=0,N(INDEX($A$2:$A$13701,MIN(13700,MAX(1,ROW()-1+設定!$B$30))))&lt;=0,$A2107&lt;設定!$B$28,$A2107&gt;設定!$B$29),0,IF(AND($C2107&gt;=MAX(INDEX($C$1:$C$13701,MAX(1,ROW()-設定!$B$24)):INDEX($C$1:$C$13701,MAX(1,ROW()-1))),$C2107&gt;MAX(INDEX($C$1:$C$13701,MIN(13701,ROW()+1)):INDEX($C$1:$C$13701,MIN(13701,ROW()+設定!$B$24))),$C2107&gt;=設定!$B$32,$C2107&gt;=MAX(MIN(INDEX($C$1:$C$13701,MAX(1,ROW()-設定!$B$26)):INDEX($C$1:$C$13701,MAX(1,ROW()-1))),MIN(INDEX($C$1:$C$13701,MIN(13701,ROW()+1)):INDEX($C$1:$C$13701,MIN(13701,ROW()+設定!$B$26))))*10^(設定!$B$27/20)),1,0))</f>
        <v>0</v>
      </c>
      <c r="G2107" s="33" t="n">
        <f aca="false">$G2106+IF($F2107=1,1,0)</f>
        <v>0</v>
      </c>
      <c r="H2107" s="0" t="str">
        <f aca="false">IF($F2107=1,$G2107,"")</f>
        <v/>
      </c>
    </row>
    <row r="2108" customFormat="false" ht="15" hidden="false" customHeight="false" outlineLevel="0" collapsed="false">
      <c r="A2108" s="30" t="n">
        <v>329.0625</v>
      </c>
      <c r="B2108" s="31" t="n">
        <v>16.1672</v>
      </c>
      <c r="C2108" s="32" t="n">
        <f aca="false">IF($A2108="","",IF(設定!$B$21="dB",10^($B2108/20),ABS($B2108)))</f>
        <v>6.43220681718405</v>
      </c>
      <c r="D2108" s="32" t="n">
        <f aca="false">IF($A2108="","",$A2108^2)</f>
        <v>108282.12890625</v>
      </c>
      <c r="E2108" s="32" t="n">
        <f aca="false">IF($A2108="","",IF($C2108&lt;=0,"",1/$C2108^2))</f>
        <v>0.0241701864171954</v>
      </c>
      <c r="F2108" s="33" t="n">
        <f aca="false">IF(OR(ROW()-設定!$B$30&lt;2,ROW()+設定!$B$30&gt;13701,N($A2108)&lt;=0,N(INDEX($A$2:$A$13701,MIN(13700,MAX(1,ROW()-1+設定!$B$30))))&lt;=0,$A2108&lt;設定!$B$28,$A2108&gt;設定!$B$29),0,IF(AND($C2108&gt;=MAX(INDEX($C$1:$C$13701,MAX(1,ROW()-設定!$B$24)):INDEX($C$1:$C$13701,MAX(1,ROW()-1))),$C2108&gt;MAX(INDEX($C$1:$C$13701,MIN(13701,ROW()+1)):INDEX($C$1:$C$13701,MIN(13701,ROW()+設定!$B$24))),$C2108&gt;=設定!$B$32,$C2108&gt;=MAX(MIN(INDEX($C$1:$C$13701,MAX(1,ROW()-設定!$B$26)):INDEX($C$1:$C$13701,MAX(1,ROW()-1))),MIN(INDEX($C$1:$C$13701,MIN(13701,ROW()+1)):INDEX($C$1:$C$13701,MIN(13701,ROW()+設定!$B$26))))*10^(設定!$B$27/20)),1,0))</f>
        <v>0</v>
      </c>
      <c r="G2108" s="33" t="n">
        <f aca="false">$G2107+IF($F2108=1,1,0)</f>
        <v>0</v>
      </c>
      <c r="H2108" s="0" t="str">
        <f aca="false">IF($F2108=1,$G2108,"")</f>
        <v/>
      </c>
    </row>
    <row r="2109" customFormat="false" ht="15" hidden="false" customHeight="false" outlineLevel="0" collapsed="false">
      <c r="A2109" s="30" t="n">
        <v>329.21875</v>
      </c>
      <c r="B2109" s="31" t="n">
        <v>16.0752</v>
      </c>
      <c r="C2109" s="32" t="n">
        <f aca="false">IF($A2109="","",IF(設定!$B$21="dB",10^($B2109/20),ABS($B2109)))</f>
        <v>6.36443711915591</v>
      </c>
      <c r="D2109" s="32" t="n">
        <f aca="false">IF($A2109="","",$A2109^2)</f>
        <v>108384.985351563</v>
      </c>
      <c r="E2109" s="32" t="n">
        <f aca="false">IF($A2109="","",IF($C2109&lt;=0,"",1/$C2109^2))</f>
        <v>0.024687664113936</v>
      </c>
      <c r="F2109" s="33" t="n">
        <f aca="false">IF(OR(ROW()-設定!$B$30&lt;2,ROW()+設定!$B$30&gt;13701,N($A2109)&lt;=0,N(INDEX($A$2:$A$13701,MIN(13700,MAX(1,ROW()-1+設定!$B$30))))&lt;=0,$A2109&lt;設定!$B$28,$A2109&gt;設定!$B$29),0,IF(AND($C2109&gt;=MAX(INDEX($C$1:$C$13701,MAX(1,ROW()-設定!$B$24)):INDEX($C$1:$C$13701,MAX(1,ROW()-1))),$C2109&gt;MAX(INDEX($C$1:$C$13701,MIN(13701,ROW()+1)):INDEX($C$1:$C$13701,MIN(13701,ROW()+設定!$B$24))),$C2109&gt;=設定!$B$32,$C2109&gt;=MAX(MIN(INDEX($C$1:$C$13701,MAX(1,ROW()-設定!$B$26)):INDEX($C$1:$C$13701,MAX(1,ROW()-1))),MIN(INDEX($C$1:$C$13701,MIN(13701,ROW()+1)):INDEX($C$1:$C$13701,MIN(13701,ROW()+設定!$B$26))))*10^(設定!$B$27/20)),1,0))</f>
        <v>0</v>
      </c>
      <c r="G2109" s="33" t="n">
        <f aca="false">$G2108+IF($F2109=1,1,0)</f>
        <v>0</v>
      </c>
      <c r="H2109" s="0" t="str">
        <f aca="false">IF($F2109=1,$G2109,"")</f>
        <v/>
      </c>
    </row>
    <row r="2110" customFormat="false" ht="15" hidden="false" customHeight="false" outlineLevel="0" collapsed="false">
      <c r="A2110" s="30" t="n">
        <v>329.375</v>
      </c>
      <c r="B2110" s="31" t="n">
        <v>16.3039</v>
      </c>
      <c r="C2110" s="32" t="n">
        <f aca="false">IF($A2110="","",IF(設定!$B$21="dB",10^($B2110/20),ABS($B2110)))</f>
        <v>6.53423876785903</v>
      </c>
      <c r="D2110" s="32" t="n">
        <f aca="false">IF($A2110="","",$A2110^2)</f>
        <v>108487.890625</v>
      </c>
      <c r="E2110" s="32" t="n">
        <f aca="false">IF($A2110="","",IF($C2110&lt;=0,"",1/$C2110^2))</f>
        <v>0.0234212462358539</v>
      </c>
      <c r="F2110" s="33" t="n">
        <f aca="false">IF(OR(ROW()-設定!$B$30&lt;2,ROW()+設定!$B$30&gt;13701,N($A2110)&lt;=0,N(INDEX($A$2:$A$13701,MIN(13700,MAX(1,ROW()-1+設定!$B$30))))&lt;=0,$A2110&lt;設定!$B$28,$A2110&gt;設定!$B$29),0,IF(AND($C2110&gt;=MAX(INDEX($C$1:$C$13701,MAX(1,ROW()-設定!$B$24)):INDEX($C$1:$C$13701,MAX(1,ROW()-1))),$C2110&gt;MAX(INDEX($C$1:$C$13701,MIN(13701,ROW()+1)):INDEX($C$1:$C$13701,MIN(13701,ROW()+設定!$B$24))),$C2110&gt;=設定!$B$32,$C2110&gt;=MAX(MIN(INDEX($C$1:$C$13701,MAX(1,ROW()-設定!$B$26)):INDEX($C$1:$C$13701,MAX(1,ROW()-1))),MIN(INDEX($C$1:$C$13701,MIN(13701,ROW()+1)):INDEX($C$1:$C$13701,MIN(13701,ROW()+設定!$B$26))))*10^(設定!$B$27/20)),1,0))</f>
        <v>0</v>
      </c>
      <c r="G2110" s="33" t="n">
        <f aca="false">$G2109+IF($F2110=1,1,0)</f>
        <v>0</v>
      </c>
      <c r="H2110" s="0" t="str">
        <f aca="false">IF($F2110=1,$G2110,"")</f>
        <v/>
      </c>
    </row>
    <row r="2111" customFormat="false" ht="15" hidden="false" customHeight="false" outlineLevel="0" collapsed="false">
      <c r="A2111" s="30" t="n">
        <v>329.53125</v>
      </c>
      <c r="B2111" s="31" t="n">
        <v>16.0395</v>
      </c>
      <c r="C2111" s="32" t="n">
        <f aca="false">IF($A2111="","",IF(設定!$B$21="dB",10^($B2111/20),ABS($B2111)))</f>
        <v>6.33833223833428</v>
      </c>
      <c r="D2111" s="32" t="n">
        <f aca="false">IF($A2111="","",$A2111^2)</f>
        <v>108590.844726563</v>
      </c>
      <c r="E2111" s="32" t="n">
        <f aca="false">IF($A2111="","",IF($C2111&lt;=0,"",1/$C2111^2))</f>
        <v>0.0248914387506559</v>
      </c>
      <c r="F2111" s="33" t="n">
        <f aca="false">IF(OR(ROW()-設定!$B$30&lt;2,ROW()+設定!$B$30&gt;13701,N($A2111)&lt;=0,N(INDEX($A$2:$A$13701,MIN(13700,MAX(1,ROW()-1+設定!$B$30))))&lt;=0,$A2111&lt;設定!$B$28,$A2111&gt;設定!$B$29),0,IF(AND($C2111&gt;=MAX(INDEX($C$1:$C$13701,MAX(1,ROW()-設定!$B$24)):INDEX($C$1:$C$13701,MAX(1,ROW()-1))),$C2111&gt;MAX(INDEX($C$1:$C$13701,MIN(13701,ROW()+1)):INDEX($C$1:$C$13701,MIN(13701,ROW()+設定!$B$24))),$C2111&gt;=設定!$B$32,$C2111&gt;=MAX(MIN(INDEX($C$1:$C$13701,MAX(1,ROW()-設定!$B$26)):INDEX($C$1:$C$13701,MAX(1,ROW()-1))),MIN(INDEX($C$1:$C$13701,MIN(13701,ROW()+1)):INDEX($C$1:$C$13701,MIN(13701,ROW()+設定!$B$26))))*10^(設定!$B$27/20)),1,0))</f>
        <v>0</v>
      </c>
      <c r="G2111" s="33" t="n">
        <f aca="false">$G2110+IF($F2111=1,1,0)</f>
        <v>0</v>
      </c>
      <c r="H2111" s="0" t="str">
        <f aca="false">IF($F2111=1,$G2111,"")</f>
        <v/>
      </c>
    </row>
    <row r="2112" customFormat="false" ht="15" hidden="false" customHeight="false" outlineLevel="0" collapsed="false">
      <c r="A2112" s="30" t="n">
        <v>329.6875</v>
      </c>
      <c r="B2112" s="31" t="n">
        <v>16.3133</v>
      </c>
      <c r="C2112" s="32" t="n">
        <f aca="false">IF($A2112="","",IF(設定!$B$21="dB",10^($B2112/20),ABS($B2112)))</f>
        <v>6.54131404682202</v>
      </c>
      <c r="D2112" s="32" t="n">
        <f aca="false">IF($A2112="","",$A2112^2)</f>
        <v>108693.84765625</v>
      </c>
      <c r="E2112" s="32" t="n">
        <f aca="false">IF($A2112="","",IF($C2112&lt;=0,"",1/$C2112^2))</f>
        <v>0.0233706074100241</v>
      </c>
      <c r="F2112" s="33" t="n">
        <f aca="false">IF(OR(ROW()-設定!$B$30&lt;2,ROW()+設定!$B$30&gt;13701,N($A2112)&lt;=0,N(INDEX($A$2:$A$13701,MIN(13700,MAX(1,ROW()-1+設定!$B$30))))&lt;=0,$A2112&lt;設定!$B$28,$A2112&gt;設定!$B$29),0,IF(AND($C2112&gt;=MAX(INDEX($C$1:$C$13701,MAX(1,ROW()-設定!$B$24)):INDEX($C$1:$C$13701,MAX(1,ROW()-1))),$C2112&gt;MAX(INDEX($C$1:$C$13701,MIN(13701,ROW()+1)):INDEX($C$1:$C$13701,MIN(13701,ROW()+設定!$B$24))),$C2112&gt;=設定!$B$32,$C2112&gt;=MAX(MIN(INDEX($C$1:$C$13701,MAX(1,ROW()-設定!$B$26)):INDEX($C$1:$C$13701,MAX(1,ROW()-1))),MIN(INDEX($C$1:$C$13701,MIN(13701,ROW()+1)):INDEX($C$1:$C$13701,MIN(13701,ROW()+設定!$B$26))))*10^(設定!$B$27/20)),1,0))</f>
        <v>0</v>
      </c>
      <c r="G2112" s="33" t="n">
        <f aca="false">$G2111+IF($F2112=1,1,0)</f>
        <v>0</v>
      </c>
      <c r="H2112" s="0" t="str">
        <f aca="false">IF($F2112=1,$G2112,"")</f>
        <v/>
      </c>
    </row>
    <row r="2113" customFormat="false" ht="15" hidden="false" customHeight="false" outlineLevel="0" collapsed="false">
      <c r="A2113" s="30" t="n">
        <v>329.84375</v>
      </c>
      <c r="B2113" s="31" t="n">
        <v>16.2981</v>
      </c>
      <c r="C2113" s="32" t="n">
        <f aca="false">IF($A2113="","",IF(設定!$B$21="dB",10^($B2113/20),ABS($B2113)))</f>
        <v>6.52987698848302</v>
      </c>
      <c r="D2113" s="32" t="n">
        <f aca="false">IF($A2113="","",$A2113^2)</f>
        <v>108796.899414063</v>
      </c>
      <c r="E2113" s="32" t="n">
        <f aca="false">IF($A2113="","",IF($C2113&lt;=0,"",1/$C2113^2))</f>
        <v>0.023452546190953</v>
      </c>
      <c r="F2113" s="33" t="n">
        <f aca="false">IF(OR(ROW()-設定!$B$30&lt;2,ROW()+設定!$B$30&gt;13701,N($A2113)&lt;=0,N(INDEX($A$2:$A$13701,MIN(13700,MAX(1,ROW()-1+設定!$B$30))))&lt;=0,$A2113&lt;設定!$B$28,$A2113&gt;設定!$B$29),0,IF(AND($C2113&gt;=MAX(INDEX($C$1:$C$13701,MAX(1,ROW()-設定!$B$24)):INDEX($C$1:$C$13701,MAX(1,ROW()-1))),$C2113&gt;MAX(INDEX($C$1:$C$13701,MIN(13701,ROW()+1)):INDEX($C$1:$C$13701,MIN(13701,ROW()+設定!$B$24))),$C2113&gt;=設定!$B$32,$C2113&gt;=MAX(MIN(INDEX($C$1:$C$13701,MAX(1,ROW()-設定!$B$26)):INDEX($C$1:$C$13701,MAX(1,ROW()-1))),MIN(INDEX($C$1:$C$13701,MIN(13701,ROW()+1)):INDEX($C$1:$C$13701,MIN(13701,ROW()+設定!$B$26))))*10^(設定!$B$27/20)),1,0))</f>
        <v>0</v>
      </c>
      <c r="G2113" s="33" t="n">
        <f aca="false">$G2112+IF($F2113=1,1,0)</f>
        <v>0</v>
      </c>
      <c r="H2113" s="0" t="str">
        <f aca="false">IF($F2113=1,$G2113,"")</f>
        <v/>
      </c>
    </row>
    <row r="2114" customFormat="false" ht="15" hidden="false" customHeight="false" outlineLevel="0" collapsed="false">
      <c r="A2114" s="30" t="n">
        <v>330</v>
      </c>
      <c r="B2114" s="31" t="n">
        <v>16.1967</v>
      </c>
      <c r="C2114" s="32" t="n">
        <f aca="false">IF($A2114="","",IF(設定!$B$21="dB",10^($B2114/20),ABS($B2114)))</f>
        <v>6.45408974449473</v>
      </c>
      <c r="D2114" s="32" t="n">
        <f aca="false">IF($A2114="","",$A2114^2)</f>
        <v>108900</v>
      </c>
      <c r="E2114" s="32" t="n">
        <f aca="false">IF($A2114="","",IF($C2114&lt;=0,"",1/$C2114^2))</f>
        <v>0.0240065637229362</v>
      </c>
      <c r="F2114" s="33" t="n">
        <f aca="false">IF(OR(ROW()-設定!$B$30&lt;2,ROW()+設定!$B$30&gt;13701,N($A2114)&lt;=0,N(INDEX($A$2:$A$13701,MIN(13700,MAX(1,ROW()-1+設定!$B$30))))&lt;=0,$A2114&lt;設定!$B$28,$A2114&gt;設定!$B$29),0,IF(AND($C2114&gt;=MAX(INDEX($C$1:$C$13701,MAX(1,ROW()-設定!$B$24)):INDEX($C$1:$C$13701,MAX(1,ROW()-1))),$C2114&gt;MAX(INDEX($C$1:$C$13701,MIN(13701,ROW()+1)):INDEX($C$1:$C$13701,MIN(13701,ROW()+設定!$B$24))),$C2114&gt;=設定!$B$32,$C2114&gt;=MAX(MIN(INDEX($C$1:$C$13701,MAX(1,ROW()-設定!$B$26)):INDEX($C$1:$C$13701,MAX(1,ROW()-1))),MIN(INDEX($C$1:$C$13701,MIN(13701,ROW()+1)):INDEX($C$1:$C$13701,MIN(13701,ROW()+設定!$B$26))))*10^(設定!$B$27/20)),1,0))</f>
        <v>0</v>
      </c>
      <c r="G2114" s="33" t="n">
        <f aca="false">$G2113+IF($F2114=1,1,0)</f>
        <v>0</v>
      </c>
      <c r="H2114" s="0" t="str">
        <f aca="false">IF($F2114=1,$G2114,"")</f>
        <v/>
      </c>
    </row>
    <row r="2115" customFormat="false" ht="15" hidden="false" customHeight="false" outlineLevel="0" collapsed="false">
      <c r="A2115" s="30" t="n">
        <v>330.15625</v>
      </c>
      <c r="B2115" s="31" t="n">
        <v>16.1334</v>
      </c>
      <c r="C2115" s="32" t="n">
        <f aca="false">IF($A2115="","",IF(設定!$B$21="dB",10^($B2115/20),ABS($B2115)))</f>
        <v>6.40722536575886</v>
      </c>
      <c r="D2115" s="32" t="n">
        <f aca="false">IF($A2115="","",$A2115^2)</f>
        <v>109003.149414063</v>
      </c>
      <c r="E2115" s="32" t="n">
        <f aca="false">IF($A2115="","",IF($C2115&lt;=0,"",1/$C2115^2))</f>
        <v>0.0243590305451128</v>
      </c>
      <c r="F2115" s="33" t="n">
        <f aca="false">IF(OR(ROW()-設定!$B$30&lt;2,ROW()+設定!$B$30&gt;13701,N($A2115)&lt;=0,N(INDEX($A$2:$A$13701,MIN(13700,MAX(1,ROW()-1+設定!$B$30))))&lt;=0,$A2115&lt;設定!$B$28,$A2115&gt;設定!$B$29),0,IF(AND($C2115&gt;=MAX(INDEX($C$1:$C$13701,MAX(1,ROW()-設定!$B$24)):INDEX($C$1:$C$13701,MAX(1,ROW()-1))),$C2115&gt;MAX(INDEX($C$1:$C$13701,MIN(13701,ROW()+1)):INDEX($C$1:$C$13701,MIN(13701,ROW()+設定!$B$24))),$C2115&gt;=設定!$B$32,$C2115&gt;=MAX(MIN(INDEX($C$1:$C$13701,MAX(1,ROW()-設定!$B$26)):INDEX($C$1:$C$13701,MAX(1,ROW()-1))),MIN(INDEX($C$1:$C$13701,MIN(13701,ROW()+1)):INDEX($C$1:$C$13701,MIN(13701,ROW()+設定!$B$26))))*10^(設定!$B$27/20)),1,0))</f>
        <v>0</v>
      </c>
      <c r="G2115" s="33" t="n">
        <f aca="false">$G2114+IF($F2115=1,1,0)</f>
        <v>0</v>
      </c>
      <c r="H2115" s="0" t="str">
        <f aca="false">IF($F2115=1,$G2115,"")</f>
        <v/>
      </c>
    </row>
    <row r="2116" customFormat="false" ht="15" hidden="false" customHeight="false" outlineLevel="0" collapsed="false">
      <c r="A2116" s="30" t="n">
        <v>330.3125</v>
      </c>
      <c r="B2116" s="31" t="n">
        <v>16.1971</v>
      </c>
      <c r="C2116" s="32" t="n">
        <f aca="false">IF($A2116="","",IF(設定!$B$21="dB",10^($B2116/20),ABS($B2116)))</f>
        <v>6.45438697315531</v>
      </c>
      <c r="D2116" s="32" t="n">
        <f aca="false">IF($A2116="","",$A2116^2)</f>
        <v>109106.34765625</v>
      </c>
      <c r="E2116" s="32" t="n">
        <f aca="false">IF($A2116="","",IF($C2116&lt;=0,"",1/$C2116^2))</f>
        <v>0.0240043527385269</v>
      </c>
      <c r="F2116" s="33" t="n">
        <f aca="false">IF(OR(ROW()-設定!$B$30&lt;2,ROW()+設定!$B$30&gt;13701,N($A2116)&lt;=0,N(INDEX($A$2:$A$13701,MIN(13700,MAX(1,ROW()-1+設定!$B$30))))&lt;=0,$A2116&lt;設定!$B$28,$A2116&gt;設定!$B$29),0,IF(AND($C2116&gt;=MAX(INDEX($C$1:$C$13701,MAX(1,ROW()-設定!$B$24)):INDEX($C$1:$C$13701,MAX(1,ROW()-1))),$C2116&gt;MAX(INDEX($C$1:$C$13701,MIN(13701,ROW()+1)):INDEX($C$1:$C$13701,MIN(13701,ROW()+設定!$B$24))),$C2116&gt;=設定!$B$32,$C2116&gt;=MAX(MIN(INDEX($C$1:$C$13701,MAX(1,ROW()-設定!$B$26)):INDEX($C$1:$C$13701,MAX(1,ROW()-1))),MIN(INDEX($C$1:$C$13701,MIN(13701,ROW()+1)):INDEX($C$1:$C$13701,MIN(13701,ROW()+設定!$B$26))))*10^(設定!$B$27/20)),1,0))</f>
        <v>0</v>
      </c>
      <c r="G2116" s="33" t="n">
        <f aca="false">$G2115+IF($F2116=1,1,0)</f>
        <v>0</v>
      </c>
      <c r="H2116" s="0" t="str">
        <f aca="false">IF($F2116=1,$G2116,"")</f>
        <v/>
      </c>
    </row>
    <row r="2117" customFormat="false" ht="15" hidden="false" customHeight="false" outlineLevel="0" collapsed="false">
      <c r="A2117" s="30" t="n">
        <v>330.46875</v>
      </c>
      <c r="B2117" s="31" t="n">
        <v>16.2769</v>
      </c>
      <c r="C2117" s="32" t="n">
        <f aca="false">IF($A2117="","",IF(設定!$B$21="dB",10^($B2117/20),ABS($B2117)))</f>
        <v>6.51395868934418</v>
      </c>
      <c r="D2117" s="32" t="n">
        <f aca="false">IF($A2117="","",$A2117^2)</f>
        <v>109209.594726563</v>
      </c>
      <c r="E2117" s="32" t="n">
        <f aca="false">IF($A2117="","",IF($C2117&lt;=0,"",1/$C2117^2))</f>
        <v>0.0235673092142826</v>
      </c>
      <c r="F2117" s="33" t="n">
        <f aca="false">IF(OR(ROW()-設定!$B$30&lt;2,ROW()+設定!$B$30&gt;13701,N($A2117)&lt;=0,N(INDEX($A$2:$A$13701,MIN(13700,MAX(1,ROW()-1+設定!$B$30))))&lt;=0,$A2117&lt;設定!$B$28,$A2117&gt;設定!$B$29),0,IF(AND($C2117&gt;=MAX(INDEX($C$1:$C$13701,MAX(1,ROW()-設定!$B$24)):INDEX($C$1:$C$13701,MAX(1,ROW()-1))),$C2117&gt;MAX(INDEX($C$1:$C$13701,MIN(13701,ROW()+1)):INDEX($C$1:$C$13701,MIN(13701,ROW()+設定!$B$24))),$C2117&gt;=設定!$B$32,$C2117&gt;=MAX(MIN(INDEX($C$1:$C$13701,MAX(1,ROW()-設定!$B$26)):INDEX($C$1:$C$13701,MAX(1,ROW()-1))),MIN(INDEX($C$1:$C$13701,MIN(13701,ROW()+1)):INDEX($C$1:$C$13701,MIN(13701,ROW()+設定!$B$26))))*10^(設定!$B$27/20)),1,0))</f>
        <v>0</v>
      </c>
      <c r="G2117" s="33" t="n">
        <f aca="false">$G2116+IF($F2117=1,1,0)</f>
        <v>0</v>
      </c>
      <c r="H2117" s="0" t="str">
        <f aca="false">IF($F2117=1,$G2117,"")</f>
        <v/>
      </c>
    </row>
    <row r="2118" customFormat="false" ht="15" hidden="false" customHeight="false" outlineLevel="0" collapsed="false">
      <c r="A2118" s="30" t="n">
        <v>330.625</v>
      </c>
      <c r="B2118" s="31" t="n">
        <v>16.3117</v>
      </c>
      <c r="C2118" s="32" t="n">
        <f aca="false">IF($A2118="","",IF(設定!$B$21="dB",10^($B2118/20),ABS($B2118)))</f>
        <v>6.5401092032186</v>
      </c>
      <c r="D2118" s="32" t="n">
        <f aca="false">IF($A2118="","",$A2118^2)</f>
        <v>109312.890625</v>
      </c>
      <c r="E2118" s="32" t="n">
        <f aca="false">IF($A2118="","",IF($C2118&lt;=0,"",1/$C2118^2))</f>
        <v>0.0233792190462066</v>
      </c>
      <c r="F2118" s="33" t="n">
        <f aca="false">IF(OR(ROW()-設定!$B$30&lt;2,ROW()+設定!$B$30&gt;13701,N($A2118)&lt;=0,N(INDEX($A$2:$A$13701,MIN(13700,MAX(1,ROW()-1+設定!$B$30))))&lt;=0,$A2118&lt;設定!$B$28,$A2118&gt;設定!$B$29),0,IF(AND($C2118&gt;=MAX(INDEX($C$1:$C$13701,MAX(1,ROW()-設定!$B$24)):INDEX($C$1:$C$13701,MAX(1,ROW()-1))),$C2118&gt;MAX(INDEX($C$1:$C$13701,MIN(13701,ROW()+1)):INDEX($C$1:$C$13701,MIN(13701,ROW()+設定!$B$24))),$C2118&gt;=設定!$B$32,$C2118&gt;=MAX(MIN(INDEX($C$1:$C$13701,MAX(1,ROW()-設定!$B$26)):INDEX($C$1:$C$13701,MAX(1,ROW()-1))),MIN(INDEX($C$1:$C$13701,MIN(13701,ROW()+1)):INDEX($C$1:$C$13701,MIN(13701,ROW()+設定!$B$26))))*10^(設定!$B$27/20)),1,0))</f>
        <v>0</v>
      </c>
      <c r="G2118" s="33" t="n">
        <f aca="false">$G2117+IF($F2118=1,1,0)</f>
        <v>0</v>
      </c>
      <c r="H2118" s="0" t="str">
        <f aca="false">IF($F2118=1,$G2118,"")</f>
        <v/>
      </c>
    </row>
    <row r="2119" customFormat="false" ht="15" hidden="false" customHeight="false" outlineLevel="0" collapsed="false">
      <c r="A2119" s="30" t="n">
        <v>330.78125</v>
      </c>
      <c r="B2119" s="31" t="n">
        <v>16.272</v>
      </c>
      <c r="C2119" s="32" t="n">
        <f aca="false">IF($A2119="","",IF(設定!$B$21="dB",10^($B2119/20),ABS($B2119)))</f>
        <v>6.51028498434861</v>
      </c>
      <c r="D2119" s="32" t="n">
        <f aca="false">IF($A2119="","",$A2119^2)</f>
        <v>109416.235351563</v>
      </c>
      <c r="E2119" s="32" t="n">
        <f aca="false">IF($A2119="","",IF($C2119&lt;=0,"",1/$C2119^2))</f>
        <v>0.0235939144304405</v>
      </c>
      <c r="F2119" s="33" t="n">
        <f aca="false">IF(OR(ROW()-設定!$B$30&lt;2,ROW()+設定!$B$30&gt;13701,N($A2119)&lt;=0,N(INDEX($A$2:$A$13701,MIN(13700,MAX(1,ROW()-1+設定!$B$30))))&lt;=0,$A2119&lt;設定!$B$28,$A2119&gt;設定!$B$29),0,IF(AND($C2119&gt;=MAX(INDEX($C$1:$C$13701,MAX(1,ROW()-設定!$B$24)):INDEX($C$1:$C$13701,MAX(1,ROW()-1))),$C2119&gt;MAX(INDEX($C$1:$C$13701,MIN(13701,ROW()+1)):INDEX($C$1:$C$13701,MIN(13701,ROW()+設定!$B$24))),$C2119&gt;=設定!$B$32,$C2119&gt;=MAX(MIN(INDEX($C$1:$C$13701,MAX(1,ROW()-設定!$B$26)):INDEX($C$1:$C$13701,MAX(1,ROW()-1))),MIN(INDEX($C$1:$C$13701,MIN(13701,ROW()+1)):INDEX($C$1:$C$13701,MIN(13701,ROW()+設定!$B$26))))*10^(設定!$B$27/20)),1,0))</f>
        <v>0</v>
      </c>
      <c r="G2119" s="33" t="n">
        <f aca="false">$G2118+IF($F2119=1,1,0)</f>
        <v>0</v>
      </c>
      <c r="H2119" s="0" t="str">
        <f aca="false">IF($F2119=1,$G2119,"")</f>
        <v/>
      </c>
    </row>
    <row r="2120" customFormat="false" ht="15" hidden="false" customHeight="false" outlineLevel="0" collapsed="false">
      <c r="A2120" s="30" t="n">
        <v>330.9375</v>
      </c>
      <c r="B2120" s="31" t="n">
        <v>16.3522</v>
      </c>
      <c r="C2120" s="32" t="n">
        <f aca="false">IF($A2120="","",IF(設定!$B$21="dB",10^($B2120/20),ABS($B2120)))</f>
        <v>6.57067520328144</v>
      </c>
      <c r="D2120" s="32" t="n">
        <f aca="false">IF($A2120="","",$A2120^2)</f>
        <v>109519.62890625</v>
      </c>
      <c r="E2120" s="32" t="n">
        <f aca="false">IF($A2120="","",IF($C2120&lt;=0,"",1/$C2120^2))</f>
        <v>0.0231622102761113</v>
      </c>
      <c r="F2120" s="33" t="n">
        <f aca="false">IF(OR(ROW()-設定!$B$30&lt;2,ROW()+設定!$B$30&gt;13701,N($A2120)&lt;=0,N(INDEX($A$2:$A$13701,MIN(13700,MAX(1,ROW()-1+設定!$B$30))))&lt;=0,$A2120&lt;設定!$B$28,$A2120&gt;設定!$B$29),0,IF(AND($C2120&gt;=MAX(INDEX($C$1:$C$13701,MAX(1,ROW()-設定!$B$24)):INDEX($C$1:$C$13701,MAX(1,ROW()-1))),$C2120&gt;MAX(INDEX($C$1:$C$13701,MIN(13701,ROW()+1)):INDEX($C$1:$C$13701,MIN(13701,ROW()+設定!$B$24))),$C2120&gt;=設定!$B$32,$C2120&gt;=MAX(MIN(INDEX($C$1:$C$13701,MAX(1,ROW()-設定!$B$26)):INDEX($C$1:$C$13701,MAX(1,ROW()-1))),MIN(INDEX($C$1:$C$13701,MIN(13701,ROW()+1)):INDEX($C$1:$C$13701,MIN(13701,ROW()+設定!$B$26))))*10^(設定!$B$27/20)),1,0))</f>
        <v>0</v>
      </c>
      <c r="G2120" s="33" t="n">
        <f aca="false">$G2119+IF($F2120=1,1,0)</f>
        <v>0</v>
      </c>
      <c r="H2120" s="0" t="str">
        <f aca="false">IF($F2120=1,$G2120,"")</f>
        <v/>
      </c>
    </row>
    <row r="2121" customFormat="false" ht="15" hidden="false" customHeight="false" outlineLevel="0" collapsed="false">
      <c r="A2121" s="30" t="n">
        <v>331.09375</v>
      </c>
      <c r="B2121" s="31" t="n">
        <v>16.198</v>
      </c>
      <c r="C2121" s="32" t="n">
        <f aca="false">IF($A2121="","",IF(設定!$B$21="dB",10^($B2121/20),ABS($B2121)))</f>
        <v>6.45505578769006</v>
      </c>
      <c r="D2121" s="32" t="n">
        <f aca="false">IF($A2121="","",$A2121^2)</f>
        <v>109623.071289063</v>
      </c>
      <c r="E2121" s="32" t="n">
        <f aca="false">IF($A2121="","",IF($C2121&lt;=0,"",1/$C2121^2))</f>
        <v>0.0239993787680988</v>
      </c>
      <c r="F2121" s="33" t="n">
        <f aca="false">IF(OR(ROW()-設定!$B$30&lt;2,ROW()+設定!$B$30&gt;13701,N($A2121)&lt;=0,N(INDEX($A$2:$A$13701,MIN(13700,MAX(1,ROW()-1+設定!$B$30))))&lt;=0,$A2121&lt;設定!$B$28,$A2121&gt;設定!$B$29),0,IF(AND($C2121&gt;=MAX(INDEX($C$1:$C$13701,MAX(1,ROW()-設定!$B$24)):INDEX($C$1:$C$13701,MAX(1,ROW()-1))),$C2121&gt;MAX(INDEX($C$1:$C$13701,MIN(13701,ROW()+1)):INDEX($C$1:$C$13701,MIN(13701,ROW()+設定!$B$24))),$C2121&gt;=設定!$B$32,$C2121&gt;=MAX(MIN(INDEX($C$1:$C$13701,MAX(1,ROW()-設定!$B$26)):INDEX($C$1:$C$13701,MAX(1,ROW()-1))),MIN(INDEX($C$1:$C$13701,MIN(13701,ROW()+1)):INDEX($C$1:$C$13701,MIN(13701,ROW()+設定!$B$26))))*10^(設定!$B$27/20)),1,0))</f>
        <v>0</v>
      </c>
      <c r="G2121" s="33" t="n">
        <f aca="false">$G2120+IF($F2121=1,1,0)</f>
        <v>0</v>
      </c>
      <c r="H2121" s="0" t="str">
        <f aca="false">IF($F2121=1,$G2121,"")</f>
        <v/>
      </c>
    </row>
    <row r="2122" customFormat="false" ht="15" hidden="false" customHeight="false" outlineLevel="0" collapsed="false">
      <c r="A2122" s="30" t="n">
        <v>331.25</v>
      </c>
      <c r="B2122" s="31" t="n">
        <v>16.2878</v>
      </c>
      <c r="C2122" s="32" t="n">
        <f aca="false">IF($A2122="","",IF(設定!$B$21="dB",10^($B2122/20),ABS($B2122)))</f>
        <v>6.52213824514442</v>
      </c>
      <c r="D2122" s="32" t="n">
        <f aca="false">IF($A2122="","",$A2122^2)</f>
        <v>109726.5625</v>
      </c>
      <c r="E2122" s="32" t="n">
        <f aca="false">IF($A2122="","",IF($C2122&lt;=0,"",1/$C2122^2))</f>
        <v>0.0235082337286266</v>
      </c>
      <c r="F2122" s="33" t="n">
        <f aca="false">IF(OR(ROW()-設定!$B$30&lt;2,ROW()+設定!$B$30&gt;13701,N($A2122)&lt;=0,N(INDEX($A$2:$A$13701,MIN(13700,MAX(1,ROW()-1+設定!$B$30))))&lt;=0,$A2122&lt;設定!$B$28,$A2122&gt;設定!$B$29),0,IF(AND($C2122&gt;=MAX(INDEX($C$1:$C$13701,MAX(1,ROW()-設定!$B$24)):INDEX($C$1:$C$13701,MAX(1,ROW()-1))),$C2122&gt;MAX(INDEX($C$1:$C$13701,MIN(13701,ROW()+1)):INDEX($C$1:$C$13701,MIN(13701,ROW()+設定!$B$24))),$C2122&gt;=設定!$B$32,$C2122&gt;=MAX(MIN(INDEX($C$1:$C$13701,MAX(1,ROW()-設定!$B$26)):INDEX($C$1:$C$13701,MAX(1,ROW()-1))),MIN(INDEX($C$1:$C$13701,MIN(13701,ROW()+1)):INDEX($C$1:$C$13701,MIN(13701,ROW()+設定!$B$26))))*10^(設定!$B$27/20)),1,0))</f>
        <v>0</v>
      </c>
      <c r="G2122" s="33" t="n">
        <f aca="false">$G2121+IF($F2122=1,1,0)</f>
        <v>0</v>
      </c>
      <c r="H2122" s="0" t="str">
        <f aca="false">IF($F2122=1,$G2122,"")</f>
        <v/>
      </c>
    </row>
    <row r="2123" customFormat="false" ht="15" hidden="false" customHeight="false" outlineLevel="0" collapsed="false">
      <c r="A2123" s="30" t="n">
        <v>331.40625</v>
      </c>
      <c r="B2123" s="31" t="n">
        <v>16.1056</v>
      </c>
      <c r="C2123" s="32" t="n">
        <f aca="false">IF($A2123="","",IF(設定!$B$21="dB",10^($B2123/20),ABS($B2123)))</f>
        <v>6.38675122549011</v>
      </c>
      <c r="D2123" s="32" t="n">
        <f aca="false">IF($A2123="","",$A2123^2)</f>
        <v>109830.102539063</v>
      </c>
      <c r="E2123" s="32" t="n">
        <f aca="false">IF($A2123="","",IF($C2123&lt;=0,"",1/$C2123^2))</f>
        <v>0.0245154573685221</v>
      </c>
      <c r="F2123" s="33" t="n">
        <f aca="false">IF(OR(ROW()-設定!$B$30&lt;2,ROW()+設定!$B$30&gt;13701,N($A2123)&lt;=0,N(INDEX($A$2:$A$13701,MIN(13700,MAX(1,ROW()-1+設定!$B$30))))&lt;=0,$A2123&lt;設定!$B$28,$A2123&gt;設定!$B$29),0,IF(AND($C2123&gt;=MAX(INDEX($C$1:$C$13701,MAX(1,ROW()-設定!$B$24)):INDEX($C$1:$C$13701,MAX(1,ROW()-1))),$C2123&gt;MAX(INDEX($C$1:$C$13701,MIN(13701,ROW()+1)):INDEX($C$1:$C$13701,MIN(13701,ROW()+設定!$B$24))),$C2123&gt;=設定!$B$32,$C2123&gt;=MAX(MIN(INDEX($C$1:$C$13701,MAX(1,ROW()-設定!$B$26)):INDEX($C$1:$C$13701,MAX(1,ROW()-1))),MIN(INDEX($C$1:$C$13701,MIN(13701,ROW()+1)):INDEX($C$1:$C$13701,MIN(13701,ROW()+設定!$B$26))))*10^(設定!$B$27/20)),1,0))</f>
        <v>0</v>
      </c>
      <c r="G2123" s="33" t="n">
        <f aca="false">$G2122+IF($F2123=1,1,0)</f>
        <v>0</v>
      </c>
      <c r="H2123" s="0" t="str">
        <f aca="false">IF($F2123=1,$G2123,"")</f>
        <v/>
      </c>
    </row>
    <row r="2124" customFormat="false" ht="15" hidden="false" customHeight="false" outlineLevel="0" collapsed="false">
      <c r="A2124" s="30" t="n">
        <v>331.5625</v>
      </c>
      <c r="B2124" s="31" t="n">
        <v>16.3572</v>
      </c>
      <c r="C2124" s="32" t="n">
        <f aca="false">IF($A2124="","",IF(設定!$B$21="dB",10^($B2124/20),ABS($B2124)))</f>
        <v>6.57445867684168</v>
      </c>
      <c r="D2124" s="32" t="n">
        <f aca="false">IF($A2124="","",$A2124^2)</f>
        <v>109933.69140625</v>
      </c>
      <c r="E2124" s="32" t="n">
        <f aca="false">IF($A2124="","",IF($C2124&lt;=0,"",1/$C2124^2))</f>
        <v>0.0231355591406306</v>
      </c>
      <c r="F2124" s="33" t="n">
        <f aca="false">IF(OR(ROW()-設定!$B$30&lt;2,ROW()+設定!$B$30&gt;13701,N($A2124)&lt;=0,N(INDEX($A$2:$A$13701,MIN(13700,MAX(1,ROW()-1+設定!$B$30))))&lt;=0,$A2124&lt;設定!$B$28,$A2124&gt;設定!$B$29),0,IF(AND($C2124&gt;=MAX(INDEX($C$1:$C$13701,MAX(1,ROW()-設定!$B$24)):INDEX($C$1:$C$13701,MAX(1,ROW()-1))),$C2124&gt;MAX(INDEX($C$1:$C$13701,MIN(13701,ROW()+1)):INDEX($C$1:$C$13701,MIN(13701,ROW()+設定!$B$24))),$C2124&gt;=設定!$B$32,$C2124&gt;=MAX(MIN(INDEX($C$1:$C$13701,MAX(1,ROW()-設定!$B$26)):INDEX($C$1:$C$13701,MAX(1,ROW()-1))),MIN(INDEX($C$1:$C$13701,MIN(13701,ROW()+1)):INDEX($C$1:$C$13701,MIN(13701,ROW()+設定!$B$26))))*10^(設定!$B$27/20)),1,0))</f>
        <v>0</v>
      </c>
      <c r="G2124" s="33" t="n">
        <f aca="false">$G2123+IF($F2124=1,1,0)</f>
        <v>0</v>
      </c>
      <c r="H2124" s="0" t="str">
        <f aca="false">IF($F2124=1,$G2124,"")</f>
        <v/>
      </c>
    </row>
    <row r="2125" customFormat="false" ht="15" hidden="false" customHeight="false" outlineLevel="0" collapsed="false">
      <c r="A2125" s="30" t="n">
        <v>331.71875</v>
      </c>
      <c r="B2125" s="31" t="n">
        <v>16.3014</v>
      </c>
      <c r="C2125" s="32" t="n">
        <f aca="false">IF($A2125="","",IF(設定!$B$21="dB",10^($B2125/20),ABS($B2125)))</f>
        <v>6.53235833339067</v>
      </c>
      <c r="D2125" s="32" t="n">
        <f aca="false">IF($A2125="","",$A2125^2)</f>
        <v>110037.329101563</v>
      </c>
      <c r="E2125" s="32" t="n">
        <f aca="false">IF($A2125="","",IF($C2125&lt;=0,"",1/$C2125^2))</f>
        <v>0.0234347324702422</v>
      </c>
      <c r="F2125" s="33" t="n">
        <f aca="false">IF(OR(ROW()-設定!$B$30&lt;2,ROW()+設定!$B$30&gt;13701,N($A2125)&lt;=0,N(INDEX($A$2:$A$13701,MIN(13700,MAX(1,ROW()-1+設定!$B$30))))&lt;=0,$A2125&lt;設定!$B$28,$A2125&gt;設定!$B$29),0,IF(AND($C2125&gt;=MAX(INDEX($C$1:$C$13701,MAX(1,ROW()-設定!$B$24)):INDEX($C$1:$C$13701,MAX(1,ROW()-1))),$C2125&gt;MAX(INDEX($C$1:$C$13701,MIN(13701,ROW()+1)):INDEX($C$1:$C$13701,MIN(13701,ROW()+設定!$B$24))),$C2125&gt;=設定!$B$32,$C2125&gt;=MAX(MIN(INDEX($C$1:$C$13701,MAX(1,ROW()-設定!$B$26)):INDEX($C$1:$C$13701,MAX(1,ROW()-1))),MIN(INDEX($C$1:$C$13701,MIN(13701,ROW()+1)):INDEX($C$1:$C$13701,MIN(13701,ROW()+設定!$B$26))))*10^(設定!$B$27/20)),1,0))</f>
        <v>0</v>
      </c>
      <c r="G2125" s="33" t="n">
        <f aca="false">$G2124+IF($F2125=1,1,0)</f>
        <v>0</v>
      </c>
      <c r="H2125" s="0" t="str">
        <f aca="false">IF($F2125=1,$G2125,"")</f>
        <v/>
      </c>
    </row>
    <row r="2126" customFormat="false" ht="15" hidden="false" customHeight="false" outlineLevel="0" collapsed="false">
      <c r="A2126" s="30" t="n">
        <v>331.875</v>
      </c>
      <c r="B2126" s="31" t="n">
        <v>16.2496</v>
      </c>
      <c r="C2126" s="32" t="n">
        <f aca="false">IF($A2126="","",IF(設定!$B$21="dB",10^($B2126/20),ABS($B2126)))</f>
        <v>6.49351727135501</v>
      </c>
      <c r="D2126" s="32" t="n">
        <f aca="false">IF($A2126="","",$A2126^2)</f>
        <v>110141.015625</v>
      </c>
      <c r="E2126" s="32" t="n">
        <f aca="false">IF($A2126="","",IF($C2126&lt;=0,"",1/$C2126^2))</f>
        <v>0.0237159212730997</v>
      </c>
      <c r="F2126" s="33" t="n">
        <f aca="false">IF(OR(ROW()-設定!$B$30&lt;2,ROW()+設定!$B$30&gt;13701,N($A2126)&lt;=0,N(INDEX($A$2:$A$13701,MIN(13700,MAX(1,ROW()-1+設定!$B$30))))&lt;=0,$A2126&lt;設定!$B$28,$A2126&gt;設定!$B$29),0,IF(AND($C2126&gt;=MAX(INDEX($C$1:$C$13701,MAX(1,ROW()-設定!$B$24)):INDEX($C$1:$C$13701,MAX(1,ROW()-1))),$C2126&gt;MAX(INDEX($C$1:$C$13701,MIN(13701,ROW()+1)):INDEX($C$1:$C$13701,MIN(13701,ROW()+設定!$B$24))),$C2126&gt;=設定!$B$32,$C2126&gt;=MAX(MIN(INDEX($C$1:$C$13701,MAX(1,ROW()-設定!$B$26)):INDEX($C$1:$C$13701,MAX(1,ROW()-1))),MIN(INDEX($C$1:$C$13701,MIN(13701,ROW()+1)):INDEX($C$1:$C$13701,MIN(13701,ROW()+設定!$B$26))))*10^(設定!$B$27/20)),1,0))</f>
        <v>0</v>
      </c>
      <c r="G2126" s="33" t="n">
        <f aca="false">$G2125+IF($F2126=1,1,0)</f>
        <v>0</v>
      </c>
      <c r="H2126" s="0" t="str">
        <f aca="false">IF($F2126=1,$G2126,"")</f>
        <v/>
      </c>
    </row>
    <row r="2127" customFormat="false" ht="15" hidden="false" customHeight="false" outlineLevel="0" collapsed="false">
      <c r="A2127" s="30" t="n">
        <v>332.03125</v>
      </c>
      <c r="B2127" s="31" t="n">
        <v>16.4205</v>
      </c>
      <c r="C2127" s="32" t="n">
        <f aca="false">IF($A2127="","",IF(設定!$B$21="dB",10^($B2127/20),ABS($B2127)))</f>
        <v>6.62254625045216</v>
      </c>
      <c r="D2127" s="32" t="n">
        <f aca="false">IF($A2127="","",$A2127^2)</f>
        <v>110244.750976563</v>
      </c>
      <c r="E2127" s="32" t="n">
        <f aca="false">IF($A2127="","",IF($C2127&lt;=0,"",1/$C2127^2))</f>
        <v>0.0228007955302942</v>
      </c>
      <c r="F2127" s="33" t="n">
        <f aca="false">IF(OR(ROW()-設定!$B$30&lt;2,ROW()+設定!$B$30&gt;13701,N($A2127)&lt;=0,N(INDEX($A$2:$A$13701,MIN(13700,MAX(1,ROW()-1+設定!$B$30))))&lt;=0,$A2127&lt;設定!$B$28,$A2127&gt;設定!$B$29),0,IF(AND($C2127&gt;=MAX(INDEX($C$1:$C$13701,MAX(1,ROW()-設定!$B$24)):INDEX($C$1:$C$13701,MAX(1,ROW()-1))),$C2127&gt;MAX(INDEX($C$1:$C$13701,MIN(13701,ROW()+1)):INDEX($C$1:$C$13701,MIN(13701,ROW()+設定!$B$24))),$C2127&gt;=設定!$B$32,$C2127&gt;=MAX(MIN(INDEX($C$1:$C$13701,MAX(1,ROW()-設定!$B$26)):INDEX($C$1:$C$13701,MAX(1,ROW()-1))),MIN(INDEX($C$1:$C$13701,MIN(13701,ROW()+1)):INDEX($C$1:$C$13701,MIN(13701,ROW()+設定!$B$26))))*10^(設定!$B$27/20)),1,0))</f>
        <v>0</v>
      </c>
      <c r="G2127" s="33" t="n">
        <f aca="false">$G2126+IF($F2127=1,1,0)</f>
        <v>0</v>
      </c>
      <c r="H2127" s="0" t="str">
        <f aca="false">IF($F2127=1,$G2127,"")</f>
        <v/>
      </c>
    </row>
    <row r="2128" customFormat="false" ht="15" hidden="false" customHeight="false" outlineLevel="0" collapsed="false">
      <c r="A2128" s="30" t="n">
        <v>332.1875</v>
      </c>
      <c r="B2128" s="31" t="n">
        <v>16.3789</v>
      </c>
      <c r="C2128" s="32" t="n">
        <f aca="false">IF($A2128="","",IF(設定!$B$21="dB",10^($B2128/20),ABS($B2128)))</f>
        <v>6.59090421310925</v>
      </c>
      <c r="D2128" s="32" t="n">
        <f aca="false">IF($A2128="","",$A2128^2)</f>
        <v>110348.53515625</v>
      </c>
      <c r="E2128" s="32" t="n">
        <f aca="false">IF($A2128="","",IF($C2128&lt;=0,"",1/$C2128^2))</f>
        <v>0.0230202481045523</v>
      </c>
      <c r="F2128" s="33" t="n">
        <f aca="false">IF(OR(ROW()-設定!$B$30&lt;2,ROW()+設定!$B$30&gt;13701,N($A2128)&lt;=0,N(INDEX($A$2:$A$13701,MIN(13700,MAX(1,ROW()-1+設定!$B$30))))&lt;=0,$A2128&lt;設定!$B$28,$A2128&gt;設定!$B$29),0,IF(AND($C2128&gt;=MAX(INDEX($C$1:$C$13701,MAX(1,ROW()-設定!$B$24)):INDEX($C$1:$C$13701,MAX(1,ROW()-1))),$C2128&gt;MAX(INDEX($C$1:$C$13701,MIN(13701,ROW()+1)):INDEX($C$1:$C$13701,MIN(13701,ROW()+設定!$B$24))),$C2128&gt;=設定!$B$32,$C2128&gt;=MAX(MIN(INDEX($C$1:$C$13701,MAX(1,ROW()-設定!$B$26)):INDEX($C$1:$C$13701,MAX(1,ROW()-1))),MIN(INDEX($C$1:$C$13701,MIN(13701,ROW()+1)):INDEX($C$1:$C$13701,MIN(13701,ROW()+設定!$B$26))))*10^(設定!$B$27/20)),1,0))</f>
        <v>0</v>
      </c>
      <c r="G2128" s="33" t="n">
        <f aca="false">$G2127+IF($F2128=1,1,0)</f>
        <v>0</v>
      </c>
      <c r="H2128" s="0" t="str">
        <f aca="false">IF($F2128=1,$G2128,"")</f>
        <v/>
      </c>
    </row>
    <row r="2129" customFormat="false" ht="15" hidden="false" customHeight="false" outlineLevel="0" collapsed="false">
      <c r="A2129" s="30" t="n">
        <v>332.34375</v>
      </c>
      <c r="B2129" s="31" t="n">
        <v>16.0161</v>
      </c>
      <c r="C2129" s="32" t="n">
        <f aca="false">IF($A2129="","",IF(設定!$B$21="dB",10^($B2129/20),ABS($B2129)))</f>
        <v>6.32127959605458</v>
      </c>
      <c r="D2129" s="32" t="n">
        <f aca="false">IF($A2129="","",$A2129^2)</f>
        <v>110452.368164063</v>
      </c>
      <c r="E2129" s="32" t="n">
        <f aca="false">IF($A2129="","",IF($C2129&lt;=0,"",1/$C2129^2))</f>
        <v>0.0250259170076421</v>
      </c>
      <c r="F2129" s="33" t="n">
        <f aca="false">IF(OR(ROW()-設定!$B$30&lt;2,ROW()+設定!$B$30&gt;13701,N($A2129)&lt;=0,N(INDEX($A$2:$A$13701,MIN(13700,MAX(1,ROW()-1+設定!$B$30))))&lt;=0,$A2129&lt;設定!$B$28,$A2129&gt;設定!$B$29),0,IF(AND($C2129&gt;=MAX(INDEX($C$1:$C$13701,MAX(1,ROW()-設定!$B$24)):INDEX($C$1:$C$13701,MAX(1,ROW()-1))),$C2129&gt;MAX(INDEX($C$1:$C$13701,MIN(13701,ROW()+1)):INDEX($C$1:$C$13701,MIN(13701,ROW()+設定!$B$24))),$C2129&gt;=設定!$B$32,$C2129&gt;=MAX(MIN(INDEX($C$1:$C$13701,MAX(1,ROW()-設定!$B$26)):INDEX($C$1:$C$13701,MAX(1,ROW()-1))),MIN(INDEX($C$1:$C$13701,MIN(13701,ROW()+1)):INDEX($C$1:$C$13701,MIN(13701,ROW()+設定!$B$26))))*10^(設定!$B$27/20)),1,0))</f>
        <v>0</v>
      </c>
      <c r="G2129" s="33" t="n">
        <f aca="false">$G2128+IF($F2129=1,1,0)</f>
        <v>0</v>
      </c>
      <c r="H2129" s="0" t="str">
        <f aca="false">IF($F2129=1,$G2129,"")</f>
        <v/>
      </c>
    </row>
    <row r="2130" customFormat="false" ht="15" hidden="false" customHeight="false" outlineLevel="0" collapsed="false">
      <c r="A2130" s="30" t="n">
        <v>332.5</v>
      </c>
      <c r="B2130" s="31" t="n">
        <v>16.3263</v>
      </c>
      <c r="C2130" s="32" t="n">
        <f aca="false">IF($A2130="","",IF(設定!$B$21="dB",10^($B2130/20),ABS($B2130)))</f>
        <v>6.55111163285848</v>
      </c>
      <c r="D2130" s="32" t="n">
        <f aca="false">IF($A2130="","",$A2130^2)</f>
        <v>110556.25</v>
      </c>
      <c r="E2130" s="32" t="n">
        <f aca="false">IF($A2130="","",IF($C2130&lt;=0,"",1/$C2130^2))</f>
        <v>0.0233007553524732</v>
      </c>
      <c r="F2130" s="33" t="n">
        <f aca="false">IF(OR(ROW()-設定!$B$30&lt;2,ROW()+設定!$B$30&gt;13701,N($A2130)&lt;=0,N(INDEX($A$2:$A$13701,MIN(13700,MAX(1,ROW()-1+設定!$B$30))))&lt;=0,$A2130&lt;設定!$B$28,$A2130&gt;設定!$B$29),0,IF(AND($C2130&gt;=MAX(INDEX($C$1:$C$13701,MAX(1,ROW()-設定!$B$24)):INDEX($C$1:$C$13701,MAX(1,ROW()-1))),$C2130&gt;MAX(INDEX($C$1:$C$13701,MIN(13701,ROW()+1)):INDEX($C$1:$C$13701,MIN(13701,ROW()+設定!$B$24))),$C2130&gt;=設定!$B$32,$C2130&gt;=MAX(MIN(INDEX($C$1:$C$13701,MAX(1,ROW()-設定!$B$26)):INDEX($C$1:$C$13701,MAX(1,ROW()-1))),MIN(INDEX($C$1:$C$13701,MIN(13701,ROW()+1)):INDEX($C$1:$C$13701,MIN(13701,ROW()+設定!$B$26))))*10^(設定!$B$27/20)),1,0))</f>
        <v>0</v>
      </c>
      <c r="G2130" s="33" t="n">
        <f aca="false">$G2129+IF($F2130=1,1,0)</f>
        <v>0</v>
      </c>
      <c r="H2130" s="0" t="str">
        <f aca="false">IF($F2130=1,$G2130,"")</f>
        <v/>
      </c>
    </row>
    <row r="2131" customFormat="false" ht="15" hidden="false" customHeight="false" outlineLevel="0" collapsed="false">
      <c r="A2131" s="30" t="n">
        <v>332.65625</v>
      </c>
      <c r="B2131" s="31" t="n">
        <v>16.1763</v>
      </c>
      <c r="C2131" s="32" t="n">
        <f aca="false">IF($A2131="","",IF(設定!$B$21="dB",10^($B2131/20),ABS($B2131)))</f>
        <v>6.43894921860134</v>
      </c>
      <c r="D2131" s="32" t="n">
        <f aca="false">IF($A2131="","",$A2131^2)</f>
        <v>110660.180664063</v>
      </c>
      <c r="E2131" s="32" t="n">
        <f aca="false">IF($A2131="","",IF($C2131&lt;=0,"",1/$C2131^2))</f>
        <v>0.0241195943808245</v>
      </c>
      <c r="F2131" s="33" t="n">
        <f aca="false">IF(OR(ROW()-設定!$B$30&lt;2,ROW()+設定!$B$30&gt;13701,N($A2131)&lt;=0,N(INDEX($A$2:$A$13701,MIN(13700,MAX(1,ROW()-1+設定!$B$30))))&lt;=0,$A2131&lt;設定!$B$28,$A2131&gt;設定!$B$29),0,IF(AND($C2131&gt;=MAX(INDEX($C$1:$C$13701,MAX(1,ROW()-設定!$B$24)):INDEX($C$1:$C$13701,MAX(1,ROW()-1))),$C2131&gt;MAX(INDEX($C$1:$C$13701,MIN(13701,ROW()+1)):INDEX($C$1:$C$13701,MIN(13701,ROW()+設定!$B$24))),$C2131&gt;=設定!$B$32,$C2131&gt;=MAX(MIN(INDEX($C$1:$C$13701,MAX(1,ROW()-設定!$B$26)):INDEX($C$1:$C$13701,MAX(1,ROW()-1))),MIN(INDEX($C$1:$C$13701,MIN(13701,ROW()+1)):INDEX($C$1:$C$13701,MIN(13701,ROW()+設定!$B$26))))*10^(設定!$B$27/20)),1,0))</f>
        <v>0</v>
      </c>
      <c r="G2131" s="33" t="n">
        <f aca="false">$G2130+IF($F2131=1,1,0)</f>
        <v>0</v>
      </c>
      <c r="H2131" s="0" t="str">
        <f aca="false">IF($F2131=1,$G2131,"")</f>
        <v/>
      </c>
    </row>
    <row r="2132" customFormat="false" ht="15" hidden="false" customHeight="false" outlineLevel="0" collapsed="false">
      <c r="A2132" s="30" t="n">
        <v>332.8125</v>
      </c>
      <c r="B2132" s="31" t="n">
        <v>16.4472</v>
      </c>
      <c r="C2132" s="32" t="n">
        <f aca="false">IF($A2132="","",IF(設定!$B$21="dB",10^($B2132/20),ABS($B2132)))</f>
        <v>6.64293495466305</v>
      </c>
      <c r="D2132" s="32" t="n">
        <f aca="false">IF($A2132="","",$A2132^2)</f>
        <v>110764.16015625</v>
      </c>
      <c r="E2132" s="32" t="n">
        <f aca="false">IF($A2132="","",IF($C2132&lt;=0,"",1/$C2132^2))</f>
        <v>0.0226610484850784</v>
      </c>
      <c r="F2132" s="33" t="n">
        <f aca="false">IF(OR(ROW()-設定!$B$30&lt;2,ROW()+設定!$B$30&gt;13701,N($A2132)&lt;=0,N(INDEX($A$2:$A$13701,MIN(13700,MAX(1,ROW()-1+設定!$B$30))))&lt;=0,$A2132&lt;設定!$B$28,$A2132&gt;設定!$B$29),0,IF(AND($C2132&gt;=MAX(INDEX($C$1:$C$13701,MAX(1,ROW()-設定!$B$24)):INDEX($C$1:$C$13701,MAX(1,ROW()-1))),$C2132&gt;MAX(INDEX($C$1:$C$13701,MIN(13701,ROW()+1)):INDEX($C$1:$C$13701,MIN(13701,ROW()+設定!$B$24))),$C2132&gt;=設定!$B$32,$C2132&gt;=MAX(MIN(INDEX($C$1:$C$13701,MAX(1,ROW()-設定!$B$26)):INDEX($C$1:$C$13701,MAX(1,ROW()-1))),MIN(INDEX($C$1:$C$13701,MIN(13701,ROW()+1)):INDEX($C$1:$C$13701,MIN(13701,ROW()+設定!$B$26))))*10^(設定!$B$27/20)),1,0))</f>
        <v>0</v>
      </c>
      <c r="G2132" s="33" t="n">
        <f aca="false">$G2131+IF($F2132=1,1,0)</f>
        <v>0</v>
      </c>
      <c r="H2132" s="0" t="str">
        <f aca="false">IF($F2132=1,$G2132,"")</f>
        <v/>
      </c>
    </row>
    <row r="2133" customFormat="false" ht="15" hidden="false" customHeight="false" outlineLevel="0" collapsed="false">
      <c r="A2133" s="30" t="n">
        <v>332.96875</v>
      </c>
      <c r="B2133" s="31" t="n">
        <v>16.5999</v>
      </c>
      <c r="C2133" s="32" t="n">
        <f aca="false">IF($A2133="","",IF(設定!$B$21="dB",10^($B2133/20),ABS($B2133)))</f>
        <v>6.76075191743884</v>
      </c>
      <c r="D2133" s="32" t="n">
        <f aca="false">IF($A2133="","",$A2133^2)</f>
        <v>110868.188476563</v>
      </c>
      <c r="E2133" s="32" t="n">
        <f aca="false">IF($A2133="","",IF($C2133&lt;=0,"",1/$C2133^2))</f>
        <v>0.0218781199960254</v>
      </c>
      <c r="F2133" s="33" t="n">
        <f aca="false">IF(OR(ROW()-設定!$B$30&lt;2,ROW()+設定!$B$30&gt;13701,N($A2133)&lt;=0,N(INDEX($A$2:$A$13701,MIN(13700,MAX(1,ROW()-1+設定!$B$30))))&lt;=0,$A2133&lt;設定!$B$28,$A2133&gt;設定!$B$29),0,IF(AND($C2133&gt;=MAX(INDEX($C$1:$C$13701,MAX(1,ROW()-設定!$B$24)):INDEX($C$1:$C$13701,MAX(1,ROW()-1))),$C2133&gt;MAX(INDEX($C$1:$C$13701,MIN(13701,ROW()+1)):INDEX($C$1:$C$13701,MIN(13701,ROW()+設定!$B$24))),$C2133&gt;=設定!$B$32,$C2133&gt;=MAX(MIN(INDEX($C$1:$C$13701,MAX(1,ROW()-設定!$B$26)):INDEX($C$1:$C$13701,MAX(1,ROW()-1))),MIN(INDEX($C$1:$C$13701,MIN(13701,ROW()+1)):INDEX($C$1:$C$13701,MIN(13701,ROW()+設定!$B$26))))*10^(設定!$B$27/20)),1,0))</f>
        <v>0</v>
      </c>
      <c r="G2133" s="33" t="n">
        <f aca="false">$G2132+IF($F2133=1,1,0)</f>
        <v>0</v>
      </c>
      <c r="H2133" s="0" t="str">
        <f aca="false">IF($F2133=1,$G2133,"")</f>
        <v/>
      </c>
    </row>
    <row r="2134" customFormat="false" ht="15" hidden="false" customHeight="false" outlineLevel="0" collapsed="false">
      <c r="A2134" s="30" t="n">
        <v>333.125</v>
      </c>
      <c r="B2134" s="31" t="n">
        <v>16.2977</v>
      </c>
      <c r="C2134" s="32" t="n">
        <f aca="false">IF($A2134="","",IF(設定!$B$21="dB",10^($B2134/20),ABS($B2134)))</f>
        <v>6.52957628345881</v>
      </c>
      <c r="D2134" s="32" t="n">
        <f aca="false">IF($A2134="","",$A2134^2)</f>
        <v>110972.265625</v>
      </c>
      <c r="E2134" s="32" t="n">
        <f aca="false">IF($A2134="","",IF($C2134&lt;=0,"",1/$C2134^2))</f>
        <v>0.0234547063497606</v>
      </c>
      <c r="F2134" s="33" t="n">
        <f aca="false">IF(OR(ROW()-設定!$B$30&lt;2,ROW()+設定!$B$30&gt;13701,N($A2134)&lt;=0,N(INDEX($A$2:$A$13701,MIN(13700,MAX(1,ROW()-1+設定!$B$30))))&lt;=0,$A2134&lt;設定!$B$28,$A2134&gt;設定!$B$29),0,IF(AND($C2134&gt;=MAX(INDEX($C$1:$C$13701,MAX(1,ROW()-設定!$B$24)):INDEX($C$1:$C$13701,MAX(1,ROW()-1))),$C2134&gt;MAX(INDEX($C$1:$C$13701,MIN(13701,ROW()+1)):INDEX($C$1:$C$13701,MIN(13701,ROW()+設定!$B$24))),$C2134&gt;=設定!$B$32,$C2134&gt;=MAX(MIN(INDEX($C$1:$C$13701,MAX(1,ROW()-設定!$B$26)):INDEX($C$1:$C$13701,MAX(1,ROW()-1))),MIN(INDEX($C$1:$C$13701,MIN(13701,ROW()+1)):INDEX($C$1:$C$13701,MIN(13701,ROW()+設定!$B$26))))*10^(設定!$B$27/20)),1,0))</f>
        <v>0</v>
      </c>
      <c r="G2134" s="33" t="n">
        <f aca="false">$G2133+IF($F2134=1,1,0)</f>
        <v>0</v>
      </c>
      <c r="H2134" s="0" t="str">
        <f aca="false">IF($F2134=1,$G2134,"")</f>
        <v/>
      </c>
    </row>
    <row r="2135" customFormat="false" ht="15" hidden="false" customHeight="false" outlineLevel="0" collapsed="false">
      <c r="A2135" s="30" t="n">
        <v>333.28125</v>
      </c>
      <c r="B2135" s="31" t="n">
        <v>16.3669</v>
      </c>
      <c r="C2135" s="32" t="n">
        <f aca="false">IF($A2135="","",IF(設定!$B$21="dB",10^($B2135/20),ABS($B2135)))</f>
        <v>6.5818048295138</v>
      </c>
      <c r="D2135" s="32" t="n">
        <f aca="false">IF($A2135="","",$A2135^2)</f>
        <v>111076.391601563</v>
      </c>
      <c r="E2135" s="32" t="n">
        <f aca="false">IF($A2135="","",IF($C2135&lt;=0,"",1/$C2135^2))</f>
        <v>0.0230839433584199</v>
      </c>
      <c r="F2135" s="33" t="n">
        <f aca="false">IF(OR(ROW()-設定!$B$30&lt;2,ROW()+設定!$B$30&gt;13701,N($A2135)&lt;=0,N(INDEX($A$2:$A$13701,MIN(13700,MAX(1,ROW()-1+設定!$B$30))))&lt;=0,$A2135&lt;設定!$B$28,$A2135&gt;設定!$B$29),0,IF(AND($C2135&gt;=MAX(INDEX($C$1:$C$13701,MAX(1,ROW()-設定!$B$24)):INDEX($C$1:$C$13701,MAX(1,ROW()-1))),$C2135&gt;MAX(INDEX($C$1:$C$13701,MIN(13701,ROW()+1)):INDEX($C$1:$C$13701,MIN(13701,ROW()+設定!$B$24))),$C2135&gt;=設定!$B$32,$C2135&gt;=MAX(MIN(INDEX($C$1:$C$13701,MAX(1,ROW()-設定!$B$26)):INDEX($C$1:$C$13701,MAX(1,ROW()-1))),MIN(INDEX($C$1:$C$13701,MIN(13701,ROW()+1)):INDEX($C$1:$C$13701,MIN(13701,ROW()+設定!$B$26))))*10^(設定!$B$27/20)),1,0))</f>
        <v>0</v>
      </c>
      <c r="G2135" s="33" t="n">
        <f aca="false">$G2134+IF($F2135=1,1,0)</f>
        <v>0</v>
      </c>
      <c r="H2135" s="0" t="str">
        <f aca="false">IF($F2135=1,$G2135,"")</f>
        <v/>
      </c>
    </row>
    <row r="2136" customFormat="false" ht="15" hidden="false" customHeight="false" outlineLevel="0" collapsed="false">
      <c r="A2136" s="30" t="n">
        <v>333.4375</v>
      </c>
      <c r="B2136" s="31" t="n">
        <v>16.3407</v>
      </c>
      <c r="C2136" s="32" t="n">
        <f aca="false">IF($A2136="","",IF(設定!$B$21="dB",10^($B2136/20),ABS($B2136)))</f>
        <v>6.56198147494553</v>
      </c>
      <c r="D2136" s="32" t="n">
        <f aca="false">IF($A2136="","",$A2136^2)</f>
        <v>111180.56640625</v>
      </c>
      <c r="E2136" s="32" t="n">
        <f aca="false">IF($A2136="","",IF($C2136&lt;=0,"",1/$C2136^2))</f>
        <v>0.0232236244558847</v>
      </c>
      <c r="F2136" s="33" t="n">
        <f aca="false">IF(OR(ROW()-設定!$B$30&lt;2,ROW()+設定!$B$30&gt;13701,N($A2136)&lt;=0,N(INDEX($A$2:$A$13701,MIN(13700,MAX(1,ROW()-1+設定!$B$30))))&lt;=0,$A2136&lt;設定!$B$28,$A2136&gt;設定!$B$29),0,IF(AND($C2136&gt;=MAX(INDEX($C$1:$C$13701,MAX(1,ROW()-設定!$B$24)):INDEX($C$1:$C$13701,MAX(1,ROW()-1))),$C2136&gt;MAX(INDEX($C$1:$C$13701,MIN(13701,ROW()+1)):INDEX($C$1:$C$13701,MIN(13701,ROW()+設定!$B$24))),$C2136&gt;=設定!$B$32,$C2136&gt;=MAX(MIN(INDEX($C$1:$C$13701,MAX(1,ROW()-設定!$B$26)):INDEX($C$1:$C$13701,MAX(1,ROW()-1))),MIN(INDEX($C$1:$C$13701,MIN(13701,ROW()+1)):INDEX($C$1:$C$13701,MIN(13701,ROW()+設定!$B$26))))*10^(設定!$B$27/20)),1,0))</f>
        <v>0</v>
      </c>
      <c r="G2136" s="33" t="n">
        <f aca="false">$G2135+IF($F2136=1,1,0)</f>
        <v>0</v>
      </c>
      <c r="H2136" s="0" t="str">
        <f aca="false">IF($F2136=1,$G2136,"")</f>
        <v/>
      </c>
    </row>
    <row r="2137" customFormat="false" ht="15" hidden="false" customHeight="false" outlineLevel="0" collapsed="false">
      <c r="A2137" s="30" t="n">
        <v>333.59375</v>
      </c>
      <c r="B2137" s="31" t="n">
        <v>16.4106</v>
      </c>
      <c r="C2137" s="32" t="n">
        <f aca="false">IF($A2137="","",IF(設定!$B$21="dB",10^($B2137/20),ABS($B2137)))</f>
        <v>6.61500230722962</v>
      </c>
      <c r="D2137" s="32" t="n">
        <f aca="false">IF($A2137="","",$A2137^2)</f>
        <v>111284.790039063</v>
      </c>
      <c r="E2137" s="32" t="n">
        <f aca="false">IF($A2137="","",IF($C2137&lt;=0,"",1/$C2137^2))</f>
        <v>0.0228528305804285</v>
      </c>
      <c r="F2137" s="33" t="n">
        <f aca="false">IF(OR(ROW()-設定!$B$30&lt;2,ROW()+設定!$B$30&gt;13701,N($A2137)&lt;=0,N(INDEX($A$2:$A$13701,MIN(13700,MAX(1,ROW()-1+設定!$B$30))))&lt;=0,$A2137&lt;設定!$B$28,$A2137&gt;設定!$B$29),0,IF(AND($C2137&gt;=MAX(INDEX($C$1:$C$13701,MAX(1,ROW()-設定!$B$24)):INDEX($C$1:$C$13701,MAX(1,ROW()-1))),$C2137&gt;MAX(INDEX($C$1:$C$13701,MIN(13701,ROW()+1)):INDEX($C$1:$C$13701,MIN(13701,ROW()+設定!$B$24))),$C2137&gt;=設定!$B$32,$C2137&gt;=MAX(MIN(INDEX($C$1:$C$13701,MAX(1,ROW()-設定!$B$26)):INDEX($C$1:$C$13701,MAX(1,ROW()-1))),MIN(INDEX($C$1:$C$13701,MIN(13701,ROW()+1)):INDEX($C$1:$C$13701,MIN(13701,ROW()+設定!$B$26))))*10^(設定!$B$27/20)),1,0))</f>
        <v>0</v>
      </c>
      <c r="G2137" s="33" t="n">
        <f aca="false">$G2136+IF($F2137=1,1,0)</f>
        <v>0</v>
      </c>
      <c r="H2137" s="0" t="str">
        <f aca="false">IF($F2137=1,$G2137,"")</f>
        <v/>
      </c>
    </row>
    <row r="2138" customFormat="false" ht="15" hidden="false" customHeight="false" outlineLevel="0" collapsed="false">
      <c r="A2138" s="30" t="n">
        <v>333.75</v>
      </c>
      <c r="B2138" s="31" t="n">
        <v>16.4486</v>
      </c>
      <c r="C2138" s="32" t="n">
        <f aca="false">IF($A2138="","",IF(設定!$B$21="dB",10^($B2138/20),ABS($B2138)))</f>
        <v>6.64400575556711</v>
      </c>
      <c r="D2138" s="32" t="n">
        <f aca="false">IF($A2138="","",$A2138^2)</f>
        <v>111389.0625</v>
      </c>
      <c r="E2138" s="32" t="n">
        <f aca="false">IF($A2138="","",IF($C2138&lt;=0,"",1/$C2138^2))</f>
        <v>0.0226537446034476</v>
      </c>
      <c r="F2138" s="33" t="n">
        <f aca="false">IF(OR(ROW()-設定!$B$30&lt;2,ROW()+設定!$B$30&gt;13701,N($A2138)&lt;=0,N(INDEX($A$2:$A$13701,MIN(13700,MAX(1,ROW()-1+設定!$B$30))))&lt;=0,$A2138&lt;設定!$B$28,$A2138&gt;設定!$B$29),0,IF(AND($C2138&gt;=MAX(INDEX($C$1:$C$13701,MAX(1,ROW()-設定!$B$24)):INDEX($C$1:$C$13701,MAX(1,ROW()-1))),$C2138&gt;MAX(INDEX($C$1:$C$13701,MIN(13701,ROW()+1)):INDEX($C$1:$C$13701,MIN(13701,ROW()+設定!$B$24))),$C2138&gt;=設定!$B$32,$C2138&gt;=MAX(MIN(INDEX($C$1:$C$13701,MAX(1,ROW()-設定!$B$26)):INDEX($C$1:$C$13701,MAX(1,ROW()-1))),MIN(INDEX($C$1:$C$13701,MIN(13701,ROW()+1)):INDEX($C$1:$C$13701,MIN(13701,ROW()+設定!$B$26))))*10^(設定!$B$27/20)),1,0))</f>
        <v>0</v>
      </c>
      <c r="G2138" s="33" t="n">
        <f aca="false">$G2137+IF($F2138=1,1,0)</f>
        <v>0</v>
      </c>
      <c r="H2138" s="0" t="str">
        <f aca="false">IF($F2138=1,$G2138,"")</f>
        <v/>
      </c>
    </row>
    <row r="2139" customFormat="false" ht="15" hidden="false" customHeight="false" outlineLevel="0" collapsed="false">
      <c r="A2139" s="30" t="n">
        <v>333.90625</v>
      </c>
      <c r="B2139" s="31" t="n">
        <v>16.5223</v>
      </c>
      <c r="C2139" s="32" t="n">
        <f aca="false">IF($A2139="","",IF(設定!$B$21="dB",10^($B2139/20),ABS($B2139)))</f>
        <v>6.70062016530253</v>
      </c>
      <c r="D2139" s="32" t="n">
        <f aca="false">IF($A2139="","",$A2139^2)</f>
        <v>111493.383789063</v>
      </c>
      <c r="E2139" s="32" t="n">
        <f aca="false">IF($A2139="","",IF($C2139&lt;=0,"",1/$C2139^2))</f>
        <v>0.0222725529456246</v>
      </c>
      <c r="F2139" s="33" t="n">
        <f aca="false">IF(OR(ROW()-設定!$B$30&lt;2,ROW()+設定!$B$30&gt;13701,N($A2139)&lt;=0,N(INDEX($A$2:$A$13701,MIN(13700,MAX(1,ROW()-1+設定!$B$30))))&lt;=0,$A2139&lt;設定!$B$28,$A2139&gt;設定!$B$29),0,IF(AND($C2139&gt;=MAX(INDEX($C$1:$C$13701,MAX(1,ROW()-設定!$B$24)):INDEX($C$1:$C$13701,MAX(1,ROW()-1))),$C2139&gt;MAX(INDEX($C$1:$C$13701,MIN(13701,ROW()+1)):INDEX($C$1:$C$13701,MIN(13701,ROW()+設定!$B$24))),$C2139&gt;=設定!$B$32,$C2139&gt;=MAX(MIN(INDEX($C$1:$C$13701,MAX(1,ROW()-設定!$B$26)):INDEX($C$1:$C$13701,MAX(1,ROW()-1))),MIN(INDEX($C$1:$C$13701,MIN(13701,ROW()+1)):INDEX($C$1:$C$13701,MIN(13701,ROW()+設定!$B$26))))*10^(設定!$B$27/20)),1,0))</f>
        <v>0</v>
      </c>
      <c r="G2139" s="33" t="n">
        <f aca="false">$G2138+IF($F2139=1,1,0)</f>
        <v>0</v>
      </c>
      <c r="H2139" s="0" t="str">
        <f aca="false">IF($F2139=1,$G2139,"")</f>
        <v/>
      </c>
    </row>
    <row r="2140" customFormat="false" ht="15" hidden="false" customHeight="false" outlineLevel="0" collapsed="false">
      <c r="A2140" s="30" t="n">
        <v>334.0625</v>
      </c>
      <c r="B2140" s="31" t="n">
        <v>16.2933</v>
      </c>
      <c r="C2140" s="32" t="n">
        <f aca="false">IF($A2140="","",IF(設定!$B$21="dB",10^($B2140/20),ABS($B2140)))</f>
        <v>6.52626944199769</v>
      </c>
      <c r="D2140" s="32" t="n">
        <f aca="false">IF($A2140="","",$A2140^2)</f>
        <v>111597.75390625</v>
      </c>
      <c r="E2140" s="32" t="n">
        <f aca="false">IF($A2140="","",IF($C2140&lt;=0,"",1/$C2140^2))</f>
        <v>0.0234784812325075</v>
      </c>
      <c r="F2140" s="33" t="n">
        <f aca="false">IF(OR(ROW()-設定!$B$30&lt;2,ROW()+設定!$B$30&gt;13701,N($A2140)&lt;=0,N(INDEX($A$2:$A$13701,MIN(13700,MAX(1,ROW()-1+設定!$B$30))))&lt;=0,$A2140&lt;設定!$B$28,$A2140&gt;設定!$B$29),0,IF(AND($C2140&gt;=MAX(INDEX($C$1:$C$13701,MAX(1,ROW()-設定!$B$24)):INDEX($C$1:$C$13701,MAX(1,ROW()-1))),$C2140&gt;MAX(INDEX($C$1:$C$13701,MIN(13701,ROW()+1)):INDEX($C$1:$C$13701,MIN(13701,ROW()+設定!$B$24))),$C2140&gt;=設定!$B$32,$C2140&gt;=MAX(MIN(INDEX($C$1:$C$13701,MAX(1,ROW()-設定!$B$26)):INDEX($C$1:$C$13701,MAX(1,ROW()-1))),MIN(INDEX($C$1:$C$13701,MIN(13701,ROW()+1)):INDEX($C$1:$C$13701,MIN(13701,ROW()+設定!$B$26))))*10^(設定!$B$27/20)),1,0))</f>
        <v>0</v>
      </c>
      <c r="G2140" s="33" t="n">
        <f aca="false">$G2139+IF($F2140=1,1,0)</f>
        <v>0</v>
      </c>
      <c r="H2140" s="0" t="str">
        <f aca="false">IF($F2140=1,$G2140,"")</f>
        <v/>
      </c>
    </row>
    <row r="2141" customFormat="false" ht="15" hidden="false" customHeight="false" outlineLevel="0" collapsed="false">
      <c r="A2141" s="30" t="n">
        <v>334.21875</v>
      </c>
      <c r="B2141" s="31" t="n">
        <v>16.5668</v>
      </c>
      <c r="C2141" s="32" t="n">
        <f aca="false">IF($A2141="","",IF(設定!$B$21="dB",10^($B2141/20),ABS($B2141)))</f>
        <v>6.73503721817324</v>
      </c>
      <c r="D2141" s="32" t="n">
        <f aca="false">IF($A2141="","",$A2141^2)</f>
        <v>111702.172851563</v>
      </c>
      <c r="E2141" s="32" t="n">
        <f aca="false">IF($A2141="","",IF($C2141&lt;=0,"",1/$C2141^2))</f>
        <v>0.022045502374037</v>
      </c>
      <c r="F2141" s="33" t="n">
        <f aca="false">IF(OR(ROW()-設定!$B$30&lt;2,ROW()+設定!$B$30&gt;13701,N($A2141)&lt;=0,N(INDEX($A$2:$A$13701,MIN(13700,MAX(1,ROW()-1+設定!$B$30))))&lt;=0,$A2141&lt;設定!$B$28,$A2141&gt;設定!$B$29),0,IF(AND($C2141&gt;=MAX(INDEX($C$1:$C$13701,MAX(1,ROW()-設定!$B$24)):INDEX($C$1:$C$13701,MAX(1,ROW()-1))),$C2141&gt;MAX(INDEX($C$1:$C$13701,MIN(13701,ROW()+1)):INDEX($C$1:$C$13701,MIN(13701,ROW()+設定!$B$24))),$C2141&gt;=設定!$B$32,$C2141&gt;=MAX(MIN(INDEX($C$1:$C$13701,MAX(1,ROW()-設定!$B$26)):INDEX($C$1:$C$13701,MAX(1,ROW()-1))),MIN(INDEX($C$1:$C$13701,MIN(13701,ROW()+1)):INDEX($C$1:$C$13701,MIN(13701,ROW()+設定!$B$26))))*10^(設定!$B$27/20)),1,0))</f>
        <v>0</v>
      </c>
      <c r="G2141" s="33" t="n">
        <f aca="false">$G2140+IF($F2141=1,1,0)</f>
        <v>0</v>
      </c>
      <c r="H2141" s="0" t="str">
        <f aca="false">IF($F2141=1,$G2141,"")</f>
        <v/>
      </c>
    </row>
    <row r="2142" customFormat="false" ht="15" hidden="false" customHeight="false" outlineLevel="0" collapsed="false">
      <c r="A2142" s="30" t="n">
        <v>334.375</v>
      </c>
      <c r="B2142" s="31" t="n">
        <v>16.3149</v>
      </c>
      <c r="C2142" s="32" t="n">
        <f aca="false">IF($A2142="","",IF(設定!$B$21="dB",10^($B2142/20),ABS($B2142)))</f>
        <v>6.54251911238628</v>
      </c>
      <c r="D2142" s="32" t="n">
        <f aca="false">IF($A2142="","",$A2142^2)</f>
        <v>111806.640625</v>
      </c>
      <c r="E2142" s="32" t="n">
        <f aca="false">IF($A2142="","",IF($C2142&lt;=0,"",1/$C2142^2))</f>
        <v>0.0233619989459014</v>
      </c>
      <c r="F2142" s="33" t="n">
        <f aca="false">IF(OR(ROW()-設定!$B$30&lt;2,ROW()+設定!$B$30&gt;13701,N($A2142)&lt;=0,N(INDEX($A$2:$A$13701,MIN(13700,MAX(1,ROW()-1+設定!$B$30))))&lt;=0,$A2142&lt;設定!$B$28,$A2142&gt;設定!$B$29),0,IF(AND($C2142&gt;=MAX(INDEX($C$1:$C$13701,MAX(1,ROW()-設定!$B$24)):INDEX($C$1:$C$13701,MAX(1,ROW()-1))),$C2142&gt;MAX(INDEX($C$1:$C$13701,MIN(13701,ROW()+1)):INDEX($C$1:$C$13701,MIN(13701,ROW()+設定!$B$24))),$C2142&gt;=設定!$B$32,$C2142&gt;=MAX(MIN(INDEX($C$1:$C$13701,MAX(1,ROW()-設定!$B$26)):INDEX($C$1:$C$13701,MAX(1,ROW()-1))),MIN(INDEX($C$1:$C$13701,MIN(13701,ROW()+1)):INDEX($C$1:$C$13701,MIN(13701,ROW()+設定!$B$26))))*10^(設定!$B$27/20)),1,0))</f>
        <v>0</v>
      </c>
      <c r="G2142" s="33" t="n">
        <f aca="false">$G2141+IF($F2142=1,1,0)</f>
        <v>0</v>
      </c>
      <c r="H2142" s="0" t="str">
        <f aca="false">IF($F2142=1,$G2142,"")</f>
        <v/>
      </c>
    </row>
    <row r="2143" customFormat="false" ht="15" hidden="false" customHeight="false" outlineLevel="0" collapsed="false">
      <c r="A2143" s="30" t="n">
        <v>334.53125</v>
      </c>
      <c r="B2143" s="31" t="n">
        <v>16.4487</v>
      </c>
      <c r="C2143" s="32" t="n">
        <f aca="false">IF($A2143="","",IF(設定!$B$21="dB",10^($B2143/20),ABS($B2143)))</f>
        <v>6.64408224795049</v>
      </c>
      <c r="D2143" s="32" t="n">
        <f aca="false">IF($A2143="","",$A2143^2)</f>
        <v>111911.157226563</v>
      </c>
      <c r="E2143" s="32" t="n">
        <f aca="false">IF($A2143="","",IF($C2143&lt;=0,"",1/$C2143^2))</f>
        <v>0.0226532229877067</v>
      </c>
      <c r="F2143" s="33" t="n">
        <f aca="false">IF(OR(ROW()-設定!$B$30&lt;2,ROW()+設定!$B$30&gt;13701,N($A2143)&lt;=0,N(INDEX($A$2:$A$13701,MIN(13700,MAX(1,ROW()-1+設定!$B$30))))&lt;=0,$A2143&lt;設定!$B$28,$A2143&gt;設定!$B$29),0,IF(AND($C2143&gt;=MAX(INDEX($C$1:$C$13701,MAX(1,ROW()-設定!$B$24)):INDEX($C$1:$C$13701,MAX(1,ROW()-1))),$C2143&gt;MAX(INDEX($C$1:$C$13701,MIN(13701,ROW()+1)):INDEX($C$1:$C$13701,MIN(13701,ROW()+設定!$B$24))),$C2143&gt;=設定!$B$32,$C2143&gt;=MAX(MIN(INDEX($C$1:$C$13701,MAX(1,ROW()-設定!$B$26)):INDEX($C$1:$C$13701,MAX(1,ROW()-1))),MIN(INDEX($C$1:$C$13701,MIN(13701,ROW()+1)):INDEX($C$1:$C$13701,MIN(13701,ROW()+設定!$B$26))))*10^(設定!$B$27/20)),1,0))</f>
        <v>0</v>
      </c>
      <c r="G2143" s="33" t="n">
        <f aca="false">$G2142+IF($F2143=1,1,0)</f>
        <v>0</v>
      </c>
      <c r="H2143" s="0" t="str">
        <f aca="false">IF($F2143=1,$G2143,"")</f>
        <v/>
      </c>
    </row>
    <row r="2144" customFormat="false" ht="15" hidden="false" customHeight="false" outlineLevel="0" collapsed="false">
      <c r="A2144" s="30" t="n">
        <v>334.6875</v>
      </c>
      <c r="B2144" s="31" t="n">
        <v>16.5473</v>
      </c>
      <c r="C2144" s="32" t="n">
        <f aca="false">IF($A2144="","",IF(設定!$B$21="dB",10^($B2144/20),ABS($B2144)))</f>
        <v>6.71993388177461</v>
      </c>
      <c r="D2144" s="32" t="n">
        <f aca="false">IF($A2144="","",$A2144^2)</f>
        <v>112015.72265625</v>
      </c>
      <c r="E2144" s="32" t="n">
        <f aca="false">IF($A2144="","",IF($C2144&lt;=0,"",1/$C2144^2))</f>
        <v>0.0221447101388379</v>
      </c>
      <c r="F2144" s="33" t="n">
        <f aca="false">IF(OR(ROW()-設定!$B$30&lt;2,ROW()+設定!$B$30&gt;13701,N($A2144)&lt;=0,N(INDEX($A$2:$A$13701,MIN(13700,MAX(1,ROW()-1+設定!$B$30))))&lt;=0,$A2144&lt;設定!$B$28,$A2144&gt;設定!$B$29),0,IF(AND($C2144&gt;=MAX(INDEX($C$1:$C$13701,MAX(1,ROW()-設定!$B$24)):INDEX($C$1:$C$13701,MAX(1,ROW()-1))),$C2144&gt;MAX(INDEX($C$1:$C$13701,MIN(13701,ROW()+1)):INDEX($C$1:$C$13701,MIN(13701,ROW()+設定!$B$24))),$C2144&gt;=設定!$B$32,$C2144&gt;=MAX(MIN(INDEX($C$1:$C$13701,MAX(1,ROW()-設定!$B$26)):INDEX($C$1:$C$13701,MAX(1,ROW()-1))),MIN(INDEX($C$1:$C$13701,MIN(13701,ROW()+1)):INDEX($C$1:$C$13701,MIN(13701,ROW()+設定!$B$26))))*10^(設定!$B$27/20)),1,0))</f>
        <v>0</v>
      </c>
      <c r="G2144" s="33" t="n">
        <f aca="false">$G2143+IF($F2144=1,1,0)</f>
        <v>0</v>
      </c>
      <c r="H2144" s="0" t="str">
        <f aca="false">IF($F2144=1,$G2144,"")</f>
        <v/>
      </c>
    </row>
    <row r="2145" customFormat="false" ht="15" hidden="false" customHeight="false" outlineLevel="0" collapsed="false">
      <c r="A2145" s="30" t="n">
        <v>334.84375</v>
      </c>
      <c r="B2145" s="31" t="n">
        <v>16.5096</v>
      </c>
      <c r="C2145" s="32" t="n">
        <f aca="false">IF($A2145="","",IF(設定!$B$21="dB",10^($B2145/20),ABS($B2145)))</f>
        <v>6.69083006925212</v>
      </c>
      <c r="D2145" s="32" t="n">
        <f aca="false">IF($A2145="","",$A2145^2)</f>
        <v>112120.336914063</v>
      </c>
      <c r="E2145" s="32" t="n">
        <f aca="false">IF($A2145="","",IF($C2145&lt;=0,"",1/$C2145^2))</f>
        <v>0.0223377795190874</v>
      </c>
      <c r="F2145" s="33" t="n">
        <f aca="false">IF(OR(ROW()-設定!$B$30&lt;2,ROW()+設定!$B$30&gt;13701,N($A2145)&lt;=0,N(INDEX($A$2:$A$13701,MIN(13700,MAX(1,ROW()-1+設定!$B$30))))&lt;=0,$A2145&lt;設定!$B$28,$A2145&gt;設定!$B$29),0,IF(AND($C2145&gt;=MAX(INDEX($C$1:$C$13701,MAX(1,ROW()-設定!$B$24)):INDEX($C$1:$C$13701,MAX(1,ROW()-1))),$C2145&gt;MAX(INDEX($C$1:$C$13701,MIN(13701,ROW()+1)):INDEX($C$1:$C$13701,MIN(13701,ROW()+設定!$B$24))),$C2145&gt;=設定!$B$32,$C2145&gt;=MAX(MIN(INDEX($C$1:$C$13701,MAX(1,ROW()-設定!$B$26)):INDEX($C$1:$C$13701,MAX(1,ROW()-1))),MIN(INDEX($C$1:$C$13701,MIN(13701,ROW()+1)):INDEX($C$1:$C$13701,MIN(13701,ROW()+設定!$B$26))))*10^(設定!$B$27/20)),1,0))</f>
        <v>0</v>
      </c>
      <c r="G2145" s="33" t="n">
        <f aca="false">$G2144+IF($F2145=1,1,0)</f>
        <v>0</v>
      </c>
      <c r="H2145" s="0" t="str">
        <f aca="false">IF($F2145=1,$G2145,"")</f>
        <v/>
      </c>
    </row>
    <row r="2146" customFormat="false" ht="15" hidden="false" customHeight="false" outlineLevel="0" collapsed="false">
      <c r="A2146" s="30" t="n">
        <v>335</v>
      </c>
      <c r="B2146" s="31" t="n">
        <v>16.3445</v>
      </c>
      <c r="C2146" s="32" t="n">
        <f aca="false">IF($A2146="","",IF(設定!$B$21="dB",10^($B2146/20),ABS($B2146)))</f>
        <v>6.56485291195159</v>
      </c>
      <c r="D2146" s="32" t="n">
        <f aca="false">IF($A2146="","",$A2146^2)</f>
        <v>112225</v>
      </c>
      <c r="E2146" s="32" t="n">
        <f aca="false">IF($A2146="","",IF($C2146&lt;=0,"",1/$C2146^2))</f>
        <v>0.0232033130820658</v>
      </c>
      <c r="F2146" s="33" t="n">
        <f aca="false">IF(OR(ROW()-設定!$B$30&lt;2,ROW()+設定!$B$30&gt;13701,N($A2146)&lt;=0,N(INDEX($A$2:$A$13701,MIN(13700,MAX(1,ROW()-1+設定!$B$30))))&lt;=0,$A2146&lt;設定!$B$28,$A2146&gt;設定!$B$29),0,IF(AND($C2146&gt;=MAX(INDEX($C$1:$C$13701,MAX(1,ROW()-設定!$B$24)):INDEX($C$1:$C$13701,MAX(1,ROW()-1))),$C2146&gt;MAX(INDEX($C$1:$C$13701,MIN(13701,ROW()+1)):INDEX($C$1:$C$13701,MIN(13701,ROW()+設定!$B$24))),$C2146&gt;=設定!$B$32,$C2146&gt;=MAX(MIN(INDEX($C$1:$C$13701,MAX(1,ROW()-設定!$B$26)):INDEX($C$1:$C$13701,MAX(1,ROW()-1))),MIN(INDEX($C$1:$C$13701,MIN(13701,ROW()+1)):INDEX($C$1:$C$13701,MIN(13701,ROW()+設定!$B$26))))*10^(設定!$B$27/20)),1,0))</f>
        <v>0</v>
      </c>
      <c r="G2146" s="33" t="n">
        <f aca="false">$G2145+IF($F2146=1,1,0)</f>
        <v>0</v>
      </c>
      <c r="H2146" s="0" t="str">
        <f aca="false">IF($F2146=1,$G2146,"")</f>
        <v/>
      </c>
    </row>
    <row r="2147" customFormat="false" ht="15" hidden="false" customHeight="false" outlineLevel="0" collapsed="false">
      <c r="A2147" s="30" t="n">
        <v>335.15625</v>
      </c>
      <c r="B2147" s="31" t="n">
        <v>16.3771</v>
      </c>
      <c r="C2147" s="32" t="n">
        <f aca="false">IF($A2147="","",IF(設定!$B$21="dB",10^($B2147/20),ABS($B2147)))</f>
        <v>6.58953850402276</v>
      </c>
      <c r="D2147" s="32" t="n">
        <f aca="false">IF($A2147="","",$A2147^2)</f>
        <v>112329.711914063</v>
      </c>
      <c r="E2147" s="32" t="n">
        <f aca="false">IF($A2147="","",IF($C2147&lt;=0,"",1/$C2147^2))</f>
        <v>0.0230297911764739</v>
      </c>
      <c r="F2147" s="33" t="n">
        <f aca="false">IF(OR(ROW()-設定!$B$30&lt;2,ROW()+設定!$B$30&gt;13701,N($A2147)&lt;=0,N(INDEX($A$2:$A$13701,MIN(13700,MAX(1,ROW()-1+設定!$B$30))))&lt;=0,$A2147&lt;設定!$B$28,$A2147&gt;設定!$B$29),0,IF(AND($C2147&gt;=MAX(INDEX($C$1:$C$13701,MAX(1,ROW()-設定!$B$24)):INDEX($C$1:$C$13701,MAX(1,ROW()-1))),$C2147&gt;MAX(INDEX($C$1:$C$13701,MIN(13701,ROW()+1)):INDEX($C$1:$C$13701,MIN(13701,ROW()+設定!$B$24))),$C2147&gt;=設定!$B$32,$C2147&gt;=MAX(MIN(INDEX($C$1:$C$13701,MAX(1,ROW()-設定!$B$26)):INDEX($C$1:$C$13701,MAX(1,ROW()-1))),MIN(INDEX($C$1:$C$13701,MIN(13701,ROW()+1)):INDEX($C$1:$C$13701,MIN(13701,ROW()+設定!$B$26))))*10^(設定!$B$27/20)),1,0))</f>
        <v>0</v>
      </c>
      <c r="G2147" s="33" t="n">
        <f aca="false">$G2146+IF($F2147=1,1,0)</f>
        <v>0</v>
      </c>
      <c r="H2147" s="0" t="str">
        <f aca="false">IF($F2147=1,$G2147,"")</f>
        <v/>
      </c>
    </row>
    <row r="2148" customFormat="false" ht="15" hidden="false" customHeight="false" outlineLevel="0" collapsed="false">
      <c r="A2148" s="30" t="n">
        <v>335.3125</v>
      </c>
      <c r="B2148" s="31" t="n">
        <v>16.4101</v>
      </c>
      <c r="C2148" s="32" t="n">
        <f aca="false">IF($A2148="","",IF(設定!$B$21="dB",10^($B2148/20),ABS($B2148)))</f>
        <v>6.61462152804686</v>
      </c>
      <c r="D2148" s="32" t="n">
        <f aca="false">IF($A2148="","",$A2148^2)</f>
        <v>112434.47265625</v>
      </c>
      <c r="E2148" s="32" t="n">
        <f aca="false">IF($A2148="","",IF($C2148&lt;=0,"",1/$C2148^2))</f>
        <v>0.0228554617612399</v>
      </c>
      <c r="F2148" s="33" t="n">
        <f aca="false">IF(OR(ROW()-設定!$B$30&lt;2,ROW()+設定!$B$30&gt;13701,N($A2148)&lt;=0,N(INDEX($A$2:$A$13701,MIN(13700,MAX(1,ROW()-1+設定!$B$30))))&lt;=0,$A2148&lt;設定!$B$28,$A2148&gt;設定!$B$29),0,IF(AND($C2148&gt;=MAX(INDEX($C$1:$C$13701,MAX(1,ROW()-設定!$B$24)):INDEX($C$1:$C$13701,MAX(1,ROW()-1))),$C2148&gt;MAX(INDEX($C$1:$C$13701,MIN(13701,ROW()+1)):INDEX($C$1:$C$13701,MIN(13701,ROW()+設定!$B$24))),$C2148&gt;=設定!$B$32,$C2148&gt;=MAX(MIN(INDEX($C$1:$C$13701,MAX(1,ROW()-設定!$B$26)):INDEX($C$1:$C$13701,MAX(1,ROW()-1))),MIN(INDEX($C$1:$C$13701,MIN(13701,ROW()+1)):INDEX($C$1:$C$13701,MIN(13701,ROW()+設定!$B$26))))*10^(設定!$B$27/20)),1,0))</f>
        <v>0</v>
      </c>
      <c r="G2148" s="33" t="n">
        <f aca="false">$G2147+IF($F2148=1,1,0)</f>
        <v>0</v>
      </c>
      <c r="H2148" s="0" t="str">
        <f aca="false">IF($F2148=1,$G2148,"")</f>
        <v/>
      </c>
    </row>
    <row r="2149" customFormat="false" ht="15" hidden="false" customHeight="false" outlineLevel="0" collapsed="false">
      <c r="A2149" s="30" t="n">
        <v>335.46875</v>
      </c>
      <c r="B2149" s="31" t="n">
        <v>16.4608</v>
      </c>
      <c r="C2149" s="32" t="n">
        <f aca="false">IF($A2149="","",IF(設定!$B$21="dB",10^($B2149/20),ABS($B2149)))</f>
        <v>6.65334432945686</v>
      </c>
      <c r="D2149" s="32" t="n">
        <f aca="false">IF($A2149="","",$A2149^2)</f>
        <v>112539.282226563</v>
      </c>
      <c r="E2149" s="32" t="n">
        <f aca="false">IF($A2149="","",IF($C2149&lt;=0,"",1/$C2149^2))</f>
        <v>0.0225901960510253</v>
      </c>
      <c r="F2149" s="33" t="n">
        <f aca="false">IF(OR(ROW()-設定!$B$30&lt;2,ROW()+設定!$B$30&gt;13701,N($A2149)&lt;=0,N(INDEX($A$2:$A$13701,MIN(13700,MAX(1,ROW()-1+設定!$B$30))))&lt;=0,$A2149&lt;設定!$B$28,$A2149&gt;設定!$B$29),0,IF(AND($C2149&gt;=MAX(INDEX($C$1:$C$13701,MAX(1,ROW()-設定!$B$24)):INDEX($C$1:$C$13701,MAX(1,ROW()-1))),$C2149&gt;MAX(INDEX($C$1:$C$13701,MIN(13701,ROW()+1)):INDEX($C$1:$C$13701,MIN(13701,ROW()+設定!$B$24))),$C2149&gt;=設定!$B$32,$C2149&gt;=MAX(MIN(INDEX($C$1:$C$13701,MAX(1,ROW()-設定!$B$26)):INDEX($C$1:$C$13701,MAX(1,ROW()-1))),MIN(INDEX($C$1:$C$13701,MIN(13701,ROW()+1)):INDEX($C$1:$C$13701,MIN(13701,ROW()+設定!$B$26))))*10^(設定!$B$27/20)),1,0))</f>
        <v>0</v>
      </c>
      <c r="G2149" s="33" t="n">
        <f aca="false">$G2148+IF($F2149=1,1,0)</f>
        <v>0</v>
      </c>
      <c r="H2149" s="0" t="str">
        <f aca="false">IF($F2149=1,$G2149,"")</f>
        <v/>
      </c>
    </row>
    <row r="2150" customFormat="false" ht="15" hidden="false" customHeight="false" outlineLevel="0" collapsed="false">
      <c r="A2150" s="30" t="n">
        <v>335.625</v>
      </c>
      <c r="B2150" s="31" t="n">
        <v>16.5929</v>
      </c>
      <c r="C2150" s="32" t="n">
        <f aca="false">IF($A2150="","",IF(設定!$B$21="dB",10^($B2150/20),ABS($B2150)))</f>
        <v>6.75530559004038</v>
      </c>
      <c r="D2150" s="32" t="n">
        <f aca="false">IF($A2150="","",$A2150^2)</f>
        <v>112644.140625</v>
      </c>
      <c r="E2150" s="32" t="n">
        <f aca="false">IF($A2150="","",IF($C2150&lt;=0,"",1/$C2150^2))</f>
        <v>0.0219134117932891</v>
      </c>
      <c r="F2150" s="33" t="n">
        <f aca="false">IF(OR(ROW()-設定!$B$30&lt;2,ROW()+設定!$B$30&gt;13701,N($A2150)&lt;=0,N(INDEX($A$2:$A$13701,MIN(13700,MAX(1,ROW()-1+設定!$B$30))))&lt;=0,$A2150&lt;設定!$B$28,$A2150&gt;設定!$B$29),0,IF(AND($C2150&gt;=MAX(INDEX($C$1:$C$13701,MAX(1,ROW()-設定!$B$24)):INDEX($C$1:$C$13701,MAX(1,ROW()-1))),$C2150&gt;MAX(INDEX($C$1:$C$13701,MIN(13701,ROW()+1)):INDEX($C$1:$C$13701,MIN(13701,ROW()+設定!$B$24))),$C2150&gt;=設定!$B$32,$C2150&gt;=MAX(MIN(INDEX($C$1:$C$13701,MAX(1,ROW()-設定!$B$26)):INDEX($C$1:$C$13701,MAX(1,ROW()-1))),MIN(INDEX($C$1:$C$13701,MIN(13701,ROW()+1)):INDEX($C$1:$C$13701,MIN(13701,ROW()+設定!$B$26))))*10^(設定!$B$27/20)),1,0))</f>
        <v>0</v>
      </c>
      <c r="G2150" s="33" t="n">
        <f aca="false">$G2149+IF($F2150=1,1,0)</f>
        <v>0</v>
      </c>
      <c r="H2150" s="0" t="str">
        <f aca="false">IF($F2150=1,$G2150,"")</f>
        <v/>
      </c>
    </row>
    <row r="2151" customFormat="false" ht="15" hidden="false" customHeight="false" outlineLevel="0" collapsed="false">
      <c r="A2151" s="30" t="n">
        <v>335.78125</v>
      </c>
      <c r="B2151" s="31" t="n">
        <v>16.346</v>
      </c>
      <c r="C2151" s="32" t="n">
        <f aca="false">IF($A2151="","",IF(設定!$B$21="dB",10^($B2151/20),ABS($B2151)))</f>
        <v>6.56598671978357</v>
      </c>
      <c r="D2151" s="32" t="n">
        <f aca="false">IF($A2151="","",$A2151^2)</f>
        <v>112749.047851563</v>
      </c>
      <c r="E2151" s="32" t="n">
        <f aca="false">IF($A2151="","",IF($C2151&lt;=0,"",1/$C2151^2))</f>
        <v>0.0231953003254778</v>
      </c>
      <c r="F2151" s="33" t="n">
        <f aca="false">IF(OR(ROW()-設定!$B$30&lt;2,ROW()+設定!$B$30&gt;13701,N($A2151)&lt;=0,N(INDEX($A$2:$A$13701,MIN(13700,MAX(1,ROW()-1+設定!$B$30))))&lt;=0,$A2151&lt;設定!$B$28,$A2151&gt;設定!$B$29),0,IF(AND($C2151&gt;=MAX(INDEX($C$1:$C$13701,MAX(1,ROW()-設定!$B$24)):INDEX($C$1:$C$13701,MAX(1,ROW()-1))),$C2151&gt;MAX(INDEX($C$1:$C$13701,MIN(13701,ROW()+1)):INDEX($C$1:$C$13701,MIN(13701,ROW()+設定!$B$24))),$C2151&gt;=設定!$B$32,$C2151&gt;=MAX(MIN(INDEX($C$1:$C$13701,MAX(1,ROW()-設定!$B$26)):INDEX($C$1:$C$13701,MAX(1,ROW()-1))),MIN(INDEX($C$1:$C$13701,MIN(13701,ROW()+1)):INDEX($C$1:$C$13701,MIN(13701,ROW()+設定!$B$26))))*10^(設定!$B$27/20)),1,0))</f>
        <v>0</v>
      </c>
      <c r="G2151" s="33" t="n">
        <f aca="false">$G2150+IF($F2151=1,1,0)</f>
        <v>0</v>
      </c>
      <c r="H2151" s="0" t="str">
        <f aca="false">IF($F2151=1,$G2151,"")</f>
        <v/>
      </c>
    </row>
    <row r="2152" customFormat="false" ht="15" hidden="false" customHeight="false" outlineLevel="0" collapsed="false">
      <c r="A2152" s="30" t="n">
        <v>335.9375</v>
      </c>
      <c r="B2152" s="31" t="n">
        <v>16.5381</v>
      </c>
      <c r="C2152" s="32" t="n">
        <f aca="false">IF($A2152="","",IF(設定!$B$21="dB",10^($B2152/20),ABS($B2152)))</f>
        <v>6.71281996892156</v>
      </c>
      <c r="D2152" s="32" t="n">
        <f aca="false">IF($A2152="","",$A2152^2)</f>
        <v>112854.00390625</v>
      </c>
      <c r="E2152" s="32" t="n">
        <f aca="false">IF($A2152="","",IF($C2152&lt;=0,"",1/$C2152^2))</f>
        <v>0.0221916707345275</v>
      </c>
      <c r="F2152" s="33" t="n">
        <f aca="false">IF(OR(ROW()-設定!$B$30&lt;2,ROW()+設定!$B$30&gt;13701,N($A2152)&lt;=0,N(INDEX($A$2:$A$13701,MIN(13700,MAX(1,ROW()-1+設定!$B$30))))&lt;=0,$A2152&lt;設定!$B$28,$A2152&gt;設定!$B$29),0,IF(AND($C2152&gt;=MAX(INDEX($C$1:$C$13701,MAX(1,ROW()-設定!$B$24)):INDEX($C$1:$C$13701,MAX(1,ROW()-1))),$C2152&gt;MAX(INDEX($C$1:$C$13701,MIN(13701,ROW()+1)):INDEX($C$1:$C$13701,MIN(13701,ROW()+設定!$B$24))),$C2152&gt;=設定!$B$32,$C2152&gt;=MAX(MIN(INDEX($C$1:$C$13701,MAX(1,ROW()-設定!$B$26)):INDEX($C$1:$C$13701,MAX(1,ROW()-1))),MIN(INDEX($C$1:$C$13701,MIN(13701,ROW()+1)):INDEX($C$1:$C$13701,MIN(13701,ROW()+設定!$B$26))))*10^(設定!$B$27/20)),1,0))</f>
        <v>0</v>
      </c>
      <c r="G2152" s="33" t="n">
        <f aca="false">$G2151+IF($F2152=1,1,0)</f>
        <v>0</v>
      </c>
      <c r="H2152" s="0" t="str">
        <f aca="false">IF($F2152=1,$G2152,"")</f>
        <v/>
      </c>
    </row>
    <row r="2153" customFormat="false" ht="15" hidden="false" customHeight="false" outlineLevel="0" collapsed="false">
      <c r="A2153" s="30" t="n">
        <v>336.09375</v>
      </c>
      <c r="B2153" s="31" t="n">
        <v>16.561</v>
      </c>
      <c r="C2153" s="32" t="n">
        <f aca="false">IF($A2153="","",IF(設定!$B$21="dB",10^($B2153/20),ABS($B2153)))</f>
        <v>6.73054140045391</v>
      </c>
      <c r="D2153" s="32" t="n">
        <f aca="false">IF($A2153="","",$A2153^2)</f>
        <v>112959.008789063</v>
      </c>
      <c r="E2153" s="32" t="n">
        <f aca="false">IF($A2153="","",IF($C2153&lt;=0,"",1/$C2153^2))</f>
        <v>0.0220749637966914</v>
      </c>
      <c r="F2153" s="33" t="n">
        <f aca="false">IF(OR(ROW()-設定!$B$30&lt;2,ROW()+設定!$B$30&gt;13701,N($A2153)&lt;=0,N(INDEX($A$2:$A$13701,MIN(13700,MAX(1,ROW()-1+設定!$B$30))))&lt;=0,$A2153&lt;設定!$B$28,$A2153&gt;設定!$B$29),0,IF(AND($C2153&gt;=MAX(INDEX($C$1:$C$13701,MAX(1,ROW()-設定!$B$24)):INDEX($C$1:$C$13701,MAX(1,ROW()-1))),$C2153&gt;MAX(INDEX($C$1:$C$13701,MIN(13701,ROW()+1)):INDEX($C$1:$C$13701,MIN(13701,ROW()+設定!$B$24))),$C2153&gt;=設定!$B$32,$C2153&gt;=MAX(MIN(INDEX($C$1:$C$13701,MAX(1,ROW()-設定!$B$26)):INDEX($C$1:$C$13701,MAX(1,ROW()-1))),MIN(INDEX($C$1:$C$13701,MIN(13701,ROW()+1)):INDEX($C$1:$C$13701,MIN(13701,ROW()+設定!$B$26))))*10^(設定!$B$27/20)),1,0))</f>
        <v>0</v>
      </c>
      <c r="G2153" s="33" t="n">
        <f aca="false">$G2152+IF($F2153=1,1,0)</f>
        <v>0</v>
      </c>
      <c r="H2153" s="0" t="str">
        <f aca="false">IF($F2153=1,$G2153,"")</f>
        <v/>
      </c>
    </row>
    <row r="2154" customFormat="false" ht="15" hidden="false" customHeight="false" outlineLevel="0" collapsed="false">
      <c r="A2154" s="30" t="n">
        <v>336.25</v>
      </c>
      <c r="B2154" s="31" t="n">
        <v>16.5634</v>
      </c>
      <c r="C2154" s="32" t="n">
        <f aca="false">IF($A2154="","",IF(設定!$B$21="dB",10^($B2154/20),ABS($B2154)))</f>
        <v>6.73240137472259</v>
      </c>
      <c r="D2154" s="32" t="n">
        <f aca="false">IF($A2154="","",$A2154^2)</f>
        <v>113064.0625</v>
      </c>
      <c r="E2154" s="32" t="n">
        <f aca="false">IF($A2154="","",IF($C2154&lt;=0,"",1/$C2154^2))</f>
        <v>0.0220627680909838</v>
      </c>
      <c r="F2154" s="33" t="n">
        <f aca="false">IF(OR(ROW()-設定!$B$30&lt;2,ROW()+設定!$B$30&gt;13701,N($A2154)&lt;=0,N(INDEX($A$2:$A$13701,MIN(13700,MAX(1,ROW()-1+設定!$B$30))))&lt;=0,$A2154&lt;設定!$B$28,$A2154&gt;設定!$B$29),0,IF(AND($C2154&gt;=MAX(INDEX($C$1:$C$13701,MAX(1,ROW()-設定!$B$24)):INDEX($C$1:$C$13701,MAX(1,ROW()-1))),$C2154&gt;MAX(INDEX($C$1:$C$13701,MIN(13701,ROW()+1)):INDEX($C$1:$C$13701,MIN(13701,ROW()+設定!$B$24))),$C2154&gt;=設定!$B$32,$C2154&gt;=MAX(MIN(INDEX($C$1:$C$13701,MAX(1,ROW()-設定!$B$26)):INDEX($C$1:$C$13701,MAX(1,ROW()-1))),MIN(INDEX($C$1:$C$13701,MIN(13701,ROW()+1)):INDEX($C$1:$C$13701,MIN(13701,ROW()+設定!$B$26))))*10^(設定!$B$27/20)),1,0))</f>
        <v>0</v>
      </c>
      <c r="G2154" s="33" t="n">
        <f aca="false">$G2153+IF($F2154=1,1,0)</f>
        <v>0</v>
      </c>
      <c r="H2154" s="0" t="str">
        <f aca="false">IF($F2154=1,$G2154,"")</f>
        <v/>
      </c>
    </row>
    <row r="2155" customFormat="false" ht="15" hidden="false" customHeight="false" outlineLevel="0" collapsed="false">
      <c r="A2155" s="30" t="n">
        <v>336.40625</v>
      </c>
      <c r="B2155" s="31" t="n">
        <v>16.5618</v>
      </c>
      <c r="C2155" s="32" t="n">
        <f aca="false">IF($A2155="","",IF(設定!$B$21="dB",10^($B2155/20),ABS($B2155)))</f>
        <v>6.73116133477436</v>
      </c>
      <c r="D2155" s="32" t="n">
        <f aca="false">IF($A2155="","",$A2155^2)</f>
        <v>113169.165039063</v>
      </c>
      <c r="E2155" s="32" t="n">
        <f aca="false">IF($A2155="","",IF($C2155&lt;=0,"",1/$C2155^2))</f>
        <v>0.0220708978125885</v>
      </c>
      <c r="F2155" s="33" t="n">
        <f aca="false">IF(OR(ROW()-設定!$B$30&lt;2,ROW()+設定!$B$30&gt;13701,N($A2155)&lt;=0,N(INDEX($A$2:$A$13701,MIN(13700,MAX(1,ROW()-1+設定!$B$30))))&lt;=0,$A2155&lt;設定!$B$28,$A2155&gt;設定!$B$29),0,IF(AND($C2155&gt;=MAX(INDEX($C$1:$C$13701,MAX(1,ROW()-設定!$B$24)):INDEX($C$1:$C$13701,MAX(1,ROW()-1))),$C2155&gt;MAX(INDEX($C$1:$C$13701,MIN(13701,ROW()+1)):INDEX($C$1:$C$13701,MIN(13701,ROW()+設定!$B$24))),$C2155&gt;=設定!$B$32,$C2155&gt;=MAX(MIN(INDEX($C$1:$C$13701,MAX(1,ROW()-設定!$B$26)):INDEX($C$1:$C$13701,MAX(1,ROW()-1))),MIN(INDEX($C$1:$C$13701,MIN(13701,ROW()+1)):INDEX($C$1:$C$13701,MIN(13701,ROW()+設定!$B$26))))*10^(設定!$B$27/20)),1,0))</f>
        <v>0</v>
      </c>
      <c r="G2155" s="33" t="n">
        <f aca="false">$G2154+IF($F2155=1,1,0)</f>
        <v>0</v>
      </c>
      <c r="H2155" s="0" t="str">
        <f aca="false">IF($F2155=1,$G2155,"")</f>
        <v/>
      </c>
    </row>
    <row r="2156" customFormat="false" ht="15" hidden="false" customHeight="false" outlineLevel="0" collapsed="false">
      <c r="A2156" s="30" t="n">
        <v>336.5625</v>
      </c>
      <c r="B2156" s="31" t="n">
        <v>16.6782</v>
      </c>
      <c r="C2156" s="32" t="n">
        <f aca="false">IF($A2156="","",IF(設定!$B$21="dB",10^($B2156/20),ABS($B2156)))</f>
        <v>6.82197305930808</v>
      </c>
      <c r="D2156" s="32" t="n">
        <f aca="false">IF($A2156="","",$A2156^2)</f>
        <v>113274.31640625</v>
      </c>
      <c r="E2156" s="32" t="n">
        <f aca="false">IF($A2156="","",IF($C2156&lt;=0,"",1/$C2156^2))</f>
        <v>0.0214872085987255</v>
      </c>
      <c r="F2156" s="33" t="n">
        <f aca="false">IF(OR(ROW()-設定!$B$30&lt;2,ROW()+設定!$B$30&gt;13701,N($A2156)&lt;=0,N(INDEX($A$2:$A$13701,MIN(13700,MAX(1,ROW()-1+設定!$B$30))))&lt;=0,$A2156&lt;設定!$B$28,$A2156&gt;設定!$B$29),0,IF(AND($C2156&gt;=MAX(INDEX($C$1:$C$13701,MAX(1,ROW()-設定!$B$24)):INDEX($C$1:$C$13701,MAX(1,ROW()-1))),$C2156&gt;MAX(INDEX($C$1:$C$13701,MIN(13701,ROW()+1)):INDEX($C$1:$C$13701,MIN(13701,ROW()+設定!$B$24))),$C2156&gt;=設定!$B$32,$C2156&gt;=MAX(MIN(INDEX($C$1:$C$13701,MAX(1,ROW()-設定!$B$26)):INDEX($C$1:$C$13701,MAX(1,ROW()-1))),MIN(INDEX($C$1:$C$13701,MIN(13701,ROW()+1)):INDEX($C$1:$C$13701,MIN(13701,ROW()+設定!$B$26))))*10^(設定!$B$27/20)),1,0))</f>
        <v>0</v>
      </c>
      <c r="G2156" s="33" t="n">
        <f aca="false">$G2155+IF($F2156=1,1,0)</f>
        <v>0</v>
      </c>
      <c r="H2156" s="0" t="str">
        <f aca="false">IF($F2156=1,$G2156,"")</f>
        <v/>
      </c>
    </row>
    <row r="2157" customFormat="false" ht="15" hidden="false" customHeight="false" outlineLevel="0" collapsed="false">
      <c r="A2157" s="30" t="n">
        <v>336.71875</v>
      </c>
      <c r="B2157" s="31" t="n">
        <v>16.5803</v>
      </c>
      <c r="C2157" s="32" t="n">
        <f aca="false">IF($A2157="","",IF(設定!$B$21="dB",10^($B2157/20),ABS($B2157)))</f>
        <v>6.74551325472979</v>
      </c>
      <c r="D2157" s="32" t="n">
        <f aca="false">IF($A2157="","",$A2157^2)</f>
        <v>113379.516601563</v>
      </c>
      <c r="E2157" s="32" t="n">
        <f aca="false">IF($A2157="","",IF($C2157&lt;=0,"",1/$C2157^2))</f>
        <v>0.0219770805524709</v>
      </c>
      <c r="F2157" s="33" t="n">
        <f aca="false">IF(OR(ROW()-設定!$B$30&lt;2,ROW()+設定!$B$30&gt;13701,N($A2157)&lt;=0,N(INDEX($A$2:$A$13701,MIN(13700,MAX(1,ROW()-1+設定!$B$30))))&lt;=0,$A2157&lt;設定!$B$28,$A2157&gt;設定!$B$29),0,IF(AND($C2157&gt;=MAX(INDEX($C$1:$C$13701,MAX(1,ROW()-設定!$B$24)):INDEX($C$1:$C$13701,MAX(1,ROW()-1))),$C2157&gt;MAX(INDEX($C$1:$C$13701,MIN(13701,ROW()+1)):INDEX($C$1:$C$13701,MIN(13701,ROW()+設定!$B$24))),$C2157&gt;=設定!$B$32,$C2157&gt;=MAX(MIN(INDEX($C$1:$C$13701,MAX(1,ROW()-設定!$B$26)):INDEX($C$1:$C$13701,MAX(1,ROW()-1))),MIN(INDEX($C$1:$C$13701,MIN(13701,ROW()+1)):INDEX($C$1:$C$13701,MIN(13701,ROW()+設定!$B$26))))*10^(設定!$B$27/20)),1,0))</f>
        <v>0</v>
      </c>
      <c r="G2157" s="33" t="n">
        <f aca="false">$G2156+IF($F2157=1,1,0)</f>
        <v>0</v>
      </c>
      <c r="H2157" s="0" t="str">
        <f aca="false">IF($F2157=1,$G2157,"")</f>
        <v/>
      </c>
    </row>
    <row r="2158" customFormat="false" ht="15" hidden="false" customHeight="false" outlineLevel="0" collapsed="false">
      <c r="A2158" s="30" t="n">
        <v>336.875</v>
      </c>
      <c r="B2158" s="31" t="n">
        <v>16.6261</v>
      </c>
      <c r="C2158" s="32" t="n">
        <f aca="false">IF($A2158="","",IF(設定!$B$21="dB",10^($B2158/20),ABS($B2158)))</f>
        <v>6.78117574565586</v>
      </c>
      <c r="D2158" s="32" t="n">
        <f aca="false">IF($A2158="","",$A2158^2)</f>
        <v>113484.765625</v>
      </c>
      <c r="E2158" s="32" t="n">
        <f aca="false">IF($A2158="","",IF($C2158&lt;=0,"",1/$C2158^2))</f>
        <v>0.021746531586244</v>
      </c>
      <c r="F2158" s="33" t="n">
        <f aca="false">IF(OR(ROW()-設定!$B$30&lt;2,ROW()+設定!$B$30&gt;13701,N($A2158)&lt;=0,N(INDEX($A$2:$A$13701,MIN(13700,MAX(1,ROW()-1+設定!$B$30))))&lt;=0,$A2158&lt;設定!$B$28,$A2158&gt;設定!$B$29),0,IF(AND($C2158&gt;=MAX(INDEX($C$1:$C$13701,MAX(1,ROW()-設定!$B$24)):INDEX($C$1:$C$13701,MAX(1,ROW()-1))),$C2158&gt;MAX(INDEX($C$1:$C$13701,MIN(13701,ROW()+1)):INDEX($C$1:$C$13701,MIN(13701,ROW()+設定!$B$24))),$C2158&gt;=設定!$B$32,$C2158&gt;=MAX(MIN(INDEX($C$1:$C$13701,MAX(1,ROW()-設定!$B$26)):INDEX($C$1:$C$13701,MAX(1,ROW()-1))),MIN(INDEX($C$1:$C$13701,MIN(13701,ROW()+1)):INDEX($C$1:$C$13701,MIN(13701,ROW()+設定!$B$26))))*10^(設定!$B$27/20)),1,0))</f>
        <v>0</v>
      </c>
      <c r="G2158" s="33" t="n">
        <f aca="false">$G2157+IF($F2158=1,1,0)</f>
        <v>0</v>
      </c>
      <c r="H2158" s="0" t="str">
        <f aca="false">IF($F2158=1,$G2158,"")</f>
        <v/>
      </c>
    </row>
    <row r="2159" customFormat="false" ht="15" hidden="false" customHeight="false" outlineLevel="0" collapsed="false">
      <c r="A2159" s="30" t="n">
        <v>337.03125</v>
      </c>
      <c r="B2159" s="31" t="n">
        <v>16.6042</v>
      </c>
      <c r="C2159" s="32" t="n">
        <f aca="false">IF($A2159="","",IF(設定!$B$21="dB",10^($B2159/20),ABS($B2159)))</f>
        <v>6.76409969545417</v>
      </c>
      <c r="D2159" s="32" t="n">
        <f aca="false">IF($A2159="","",$A2159^2)</f>
        <v>113590.063476563</v>
      </c>
      <c r="E2159" s="32" t="n">
        <f aca="false">IF($A2159="","",IF($C2159&lt;=0,"",1/$C2159^2))</f>
        <v>0.0218564689361017</v>
      </c>
      <c r="F2159" s="33" t="n">
        <f aca="false">IF(OR(ROW()-設定!$B$30&lt;2,ROW()+設定!$B$30&gt;13701,N($A2159)&lt;=0,N(INDEX($A$2:$A$13701,MIN(13700,MAX(1,ROW()-1+設定!$B$30))))&lt;=0,$A2159&lt;設定!$B$28,$A2159&gt;設定!$B$29),0,IF(AND($C2159&gt;=MAX(INDEX($C$1:$C$13701,MAX(1,ROW()-設定!$B$24)):INDEX($C$1:$C$13701,MAX(1,ROW()-1))),$C2159&gt;MAX(INDEX($C$1:$C$13701,MIN(13701,ROW()+1)):INDEX($C$1:$C$13701,MIN(13701,ROW()+設定!$B$24))),$C2159&gt;=設定!$B$32,$C2159&gt;=MAX(MIN(INDEX($C$1:$C$13701,MAX(1,ROW()-設定!$B$26)):INDEX($C$1:$C$13701,MAX(1,ROW()-1))),MIN(INDEX($C$1:$C$13701,MIN(13701,ROW()+1)):INDEX($C$1:$C$13701,MIN(13701,ROW()+設定!$B$26))))*10^(設定!$B$27/20)),1,0))</f>
        <v>0</v>
      </c>
      <c r="G2159" s="33" t="n">
        <f aca="false">$G2158+IF($F2159=1,1,0)</f>
        <v>0</v>
      </c>
      <c r="H2159" s="0" t="str">
        <f aca="false">IF($F2159=1,$G2159,"")</f>
        <v/>
      </c>
    </row>
    <row r="2160" customFormat="false" ht="15" hidden="false" customHeight="false" outlineLevel="0" collapsed="false">
      <c r="A2160" s="30" t="n">
        <v>337.1875</v>
      </c>
      <c r="B2160" s="31" t="n">
        <v>16.7384</v>
      </c>
      <c r="C2160" s="32" t="n">
        <f aca="false">IF($A2160="","",IF(設定!$B$21="dB",10^($B2160/20),ABS($B2160)))</f>
        <v>6.86941888986543</v>
      </c>
      <c r="D2160" s="32" t="n">
        <f aca="false">IF($A2160="","",$A2160^2)</f>
        <v>113695.41015625</v>
      </c>
      <c r="E2160" s="32" t="n">
        <f aca="false">IF($A2160="","",IF($C2160&lt;=0,"",1/$C2160^2))</f>
        <v>0.021191417121107</v>
      </c>
      <c r="F2160" s="33" t="n">
        <f aca="false">IF(OR(ROW()-設定!$B$30&lt;2,ROW()+設定!$B$30&gt;13701,N($A2160)&lt;=0,N(INDEX($A$2:$A$13701,MIN(13700,MAX(1,ROW()-1+設定!$B$30))))&lt;=0,$A2160&lt;設定!$B$28,$A2160&gt;設定!$B$29),0,IF(AND($C2160&gt;=MAX(INDEX($C$1:$C$13701,MAX(1,ROW()-設定!$B$24)):INDEX($C$1:$C$13701,MAX(1,ROW()-1))),$C2160&gt;MAX(INDEX($C$1:$C$13701,MIN(13701,ROW()+1)):INDEX($C$1:$C$13701,MIN(13701,ROW()+設定!$B$24))),$C2160&gt;=設定!$B$32,$C2160&gt;=MAX(MIN(INDEX($C$1:$C$13701,MAX(1,ROW()-設定!$B$26)):INDEX($C$1:$C$13701,MAX(1,ROW()-1))),MIN(INDEX($C$1:$C$13701,MIN(13701,ROW()+1)):INDEX($C$1:$C$13701,MIN(13701,ROW()+設定!$B$26))))*10^(設定!$B$27/20)),1,0))</f>
        <v>0</v>
      </c>
      <c r="G2160" s="33" t="n">
        <f aca="false">$G2159+IF($F2160=1,1,0)</f>
        <v>0</v>
      </c>
      <c r="H2160" s="0" t="str">
        <f aca="false">IF($F2160=1,$G2160,"")</f>
        <v/>
      </c>
    </row>
    <row r="2161" customFormat="false" ht="15" hidden="false" customHeight="false" outlineLevel="0" collapsed="false">
      <c r="A2161" s="30" t="n">
        <v>337.34375</v>
      </c>
      <c r="B2161" s="31" t="n">
        <v>16.3613</v>
      </c>
      <c r="C2161" s="32" t="n">
        <f aca="false">IF($A2161="","",IF(設定!$B$21="dB",10^($B2161/20),ABS($B2161)))</f>
        <v>6.57756275075345</v>
      </c>
      <c r="D2161" s="32" t="n">
        <f aca="false">IF($A2161="","",$A2161^2)</f>
        <v>113800.805664063</v>
      </c>
      <c r="E2161" s="32" t="n">
        <f aca="false">IF($A2161="","",IF($C2161&lt;=0,"",1/$C2161^2))</f>
        <v>0.0231137280937858</v>
      </c>
      <c r="F2161" s="33" t="n">
        <f aca="false">IF(OR(ROW()-設定!$B$30&lt;2,ROW()+設定!$B$30&gt;13701,N($A2161)&lt;=0,N(INDEX($A$2:$A$13701,MIN(13700,MAX(1,ROW()-1+設定!$B$30))))&lt;=0,$A2161&lt;設定!$B$28,$A2161&gt;設定!$B$29),0,IF(AND($C2161&gt;=MAX(INDEX($C$1:$C$13701,MAX(1,ROW()-設定!$B$24)):INDEX($C$1:$C$13701,MAX(1,ROW()-1))),$C2161&gt;MAX(INDEX($C$1:$C$13701,MIN(13701,ROW()+1)):INDEX($C$1:$C$13701,MIN(13701,ROW()+設定!$B$24))),$C2161&gt;=設定!$B$32,$C2161&gt;=MAX(MIN(INDEX($C$1:$C$13701,MAX(1,ROW()-設定!$B$26)):INDEX($C$1:$C$13701,MAX(1,ROW()-1))),MIN(INDEX($C$1:$C$13701,MIN(13701,ROW()+1)):INDEX($C$1:$C$13701,MIN(13701,ROW()+設定!$B$26))))*10^(設定!$B$27/20)),1,0))</f>
        <v>0</v>
      </c>
      <c r="G2161" s="33" t="n">
        <f aca="false">$G2160+IF($F2161=1,1,0)</f>
        <v>0</v>
      </c>
      <c r="H2161" s="0" t="str">
        <f aca="false">IF($F2161=1,$G2161,"")</f>
        <v/>
      </c>
    </row>
    <row r="2162" customFormat="false" ht="15" hidden="false" customHeight="false" outlineLevel="0" collapsed="false">
      <c r="A2162" s="30" t="n">
        <v>337.5</v>
      </c>
      <c r="B2162" s="31" t="n">
        <v>16.702</v>
      </c>
      <c r="C2162" s="32" t="n">
        <f aca="false">IF($A2162="","",IF(設定!$B$21="dB",10^($B2162/20),ABS($B2162)))</f>
        <v>6.84069141889366</v>
      </c>
      <c r="D2162" s="32" t="n">
        <f aca="false">IF($A2162="","",$A2162^2)</f>
        <v>113906.25</v>
      </c>
      <c r="E2162" s="32" t="n">
        <f aca="false">IF($A2162="","",IF($C2162&lt;=0,"",1/$C2162^2))</f>
        <v>0.0213697774824524</v>
      </c>
      <c r="F2162" s="33" t="n">
        <f aca="false">IF(OR(ROW()-設定!$B$30&lt;2,ROW()+設定!$B$30&gt;13701,N($A2162)&lt;=0,N(INDEX($A$2:$A$13701,MIN(13700,MAX(1,ROW()-1+設定!$B$30))))&lt;=0,$A2162&lt;設定!$B$28,$A2162&gt;設定!$B$29),0,IF(AND($C2162&gt;=MAX(INDEX($C$1:$C$13701,MAX(1,ROW()-設定!$B$24)):INDEX($C$1:$C$13701,MAX(1,ROW()-1))),$C2162&gt;MAX(INDEX($C$1:$C$13701,MIN(13701,ROW()+1)):INDEX($C$1:$C$13701,MIN(13701,ROW()+設定!$B$24))),$C2162&gt;=設定!$B$32,$C2162&gt;=MAX(MIN(INDEX($C$1:$C$13701,MAX(1,ROW()-設定!$B$26)):INDEX($C$1:$C$13701,MAX(1,ROW()-1))),MIN(INDEX($C$1:$C$13701,MIN(13701,ROW()+1)):INDEX($C$1:$C$13701,MIN(13701,ROW()+設定!$B$26))))*10^(設定!$B$27/20)),1,0))</f>
        <v>0</v>
      </c>
      <c r="G2162" s="33" t="n">
        <f aca="false">$G2161+IF($F2162=1,1,0)</f>
        <v>0</v>
      </c>
      <c r="H2162" s="0" t="str">
        <f aca="false">IF($F2162=1,$G2162,"")</f>
        <v/>
      </c>
    </row>
    <row r="2163" customFormat="false" ht="15" hidden="false" customHeight="false" outlineLevel="0" collapsed="false">
      <c r="A2163" s="30" t="n">
        <v>337.65625</v>
      </c>
      <c r="B2163" s="31" t="n">
        <v>16.5505</v>
      </c>
      <c r="C2163" s="32" t="n">
        <f aca="false">IF($A2163="","",IF(設定!$B$21="dB",10^($B2163/20),ABS($B2163)))</f>
        <v>6.72241005300733</v>
      </c>
      <c r="D2163" s="32" t="n">
        <f aca="false">IF($A2163="","",$A2163^2)</f>
        <v>114011.743164063</v>
      </c>
      <c r="E2163" s="32" t="n">
        <f aca="false">IF($A2163="","",IF($C2163&lt;=0,"",1/$C2163^2))</f>
        <v>0.0221283993232769</v>
      </c>
      <c r="F2163" s="33" t="n">
        <f aca="false">IF(OR(ROW()-設定!$B$30&lt;2,ROW()+設定!$B$30&gt;13701,N($A2163)&lt;=0,N(INDEX($A$2:$A$13701,MIN(13700,MAX(1,ROW()-1+設定!$B$30))))&lt;=0,$A2163&lt;設定!$B$28,$A2163&gt;設定!$B$29),0,IF(AND($C2163&gt;=MAX(INDEX($C$1:$C$13701,MAX(1,ROW()-設定!$B$24)):INDEX($C$1:$C$13701,MAX(1,ROW()-1))),$C2163&gt;MAX(INDEX($C$1:$C$13701,MIN(13701,ROW()+1)):INDEX($C$1:$C$13701,MIN(13701,ROW()+設定!$B$24))),$C2163&gt;=設定!$B$32,$C2163&gt;=MAX(MIN(INDEX($C$1:$C$13701,MAX(1,ROW()-設定!$B$26)):INDEX($C$1:$C$13701,MAX(1,ROW()-1))),MIN(INDEX($C$1:$C$13701,MIN(13701,ROW()+1)):INDEX($C$1:$C$13701,MIN(13701,ROW()+設定!$B$26))))*10^(設定!$B$27/20)),1,0))</f>
        <v>0</v>
      </c>
      <c r="G2163" s="33" t="n">
        <f aca="false">$G2162+IF($F2163=1,1,0)</f>
        <v>0</v>
      </c>
      <c r="H2163" s="0" t="str">
        <f aca="false">IF($F2163=1,$G2163,"")</f>
        <v/>
      </c>
    </row>
    <row r="2164" customFormat="false" ht="15" hidden="false" customHeight="false" outlineLevel="0" collapsed="false">
      <c r="A2164" s="30" t="n">
        <v>337.8125</v>
      </c>
      <c r="B2164" s="31" t="n">
        <v>16.5565</v>
      </c>
      <c r="C2164" s="32" t="n">
        <f aca="false">IF($A2164="","",IF(設定!$B$21="dB",10^($B2164/20),ABS($B2164)))</f>
        <v>6.7270553335988</v>
      </c>
      <c r="D2164" s="32" t="n">
        <f aca="false">IF($A2164="","",$A2164^2)</f>
        <v>114117.28515625</v>
      </c>
      <c r="E2164" s="32" t="n">
        <f aca="false">IF($A2164="","",IF($C2164&lt;=0,"",1/$C2164^2))</f>
        <v>0.0220978489181602</v>
      </c>
      <c r="F2164" s="33" t="n">
        <f aca="false">IF(OR(ROW()-設定!$B$30&lt;2,ROW()+設定!$B$30&gt;13701,N($A2164)&lt;=0,N(INDEX($A$2:$A$13701,MIN(13700,MAX(1,ROW()-1+設定!$B$30))))&lt;=0,$A2164&lt;設定!$B$28,$A2164&gt;設定!$B$29),0,IF(AND($C2164&gt;=MAX(INDEX($C$1:$C$13701,MAX(1,ROW()-設定!$B$24)):INDEX($C$1:$C$13701,MAX(1,ROW()-1))),$C2164&gt;MAX(INDEX($C$1:$C$13701,MIN(13701,ROW()+1)):INDEX($C$1:$C$13701,MIN(13701,ROW()+設定!$B$24))),$C2164&gt;=設定!$B$32,$C2164&gt;=MAX(MIN(INDEX($C$1:$C$13701,MAX(1,ROW()-設定!$B$26)):INDEX($C$1:$C$13701,MAX(1,ROW()-1))),MIN(INDEX($C$1:$C$13701,MIN(13701,ROW()+1)):INDEX($C$1:$C$13701,MIN(13701,ROW()+設定!$B$26))))*10^(設定!$B$27/20)),1,0))</f>
        <v>0</v>
      </c>
      <c r="G2164" s="33" t="n">
        <f aca="false">$G2163+IF($F2164=1,1,0)</f>
        <v>0</v>
      </c>
      <c r="H2164" s="0" t="str">
        <f aca="false">IF($F2164=1,$G2164,"")</f>
        <v/>
      </c>
    </row>
    <row r="2165" customFormat="false" ht="15" hidden="false" customHeight="false" outlineLevel="0" collapsed="false">
      <c r="A2165" s="30" t="n">
        <v>337.96875</v>
      </c>
      <c r="B2165" s="31" t="n">
        <v>16.4923</v>
      </c>
      <c r="C2165" s="32" t="n">
        <f aca="false">IF($A2165="","",IF(設定!$B$21="dB",10^($B2165/20),ABS($B2165)))</f>
        <v>6.67751696392521</v>
      </c>
      <c r="D2165" s="32" t="n">
        <f aca="false">IF($A2165="","",$A2165^2)</f>
        <v>114222.875976563</v>
      </c>
      <c r="E2165" s="32" t="n">
        <f aca="false">IF($A2165="","",IF($C2165&lt;=0,"",1/$C2165^2))</f>
        <v>0.0224269389071279</v>
      </c>
      <c r="F2165" s="33" t="n">
        <f aca="false">IF(OR(ROW()-設定!$B$30&lt;2,ROW()+設定!$B$30&gt;13701,N($A2165)&lt;=0,N(INDEX($A$2:$A$13701,MIN(13700,MAX(1,ROW()-1+設定!$B$30))))&lt;=0,$A2165&lt;設定!$B$28,$A2165&gt;設定!$B$29),0,IF(AND($C2165&gt;=MAX(INDEX($C$1:$C$13701,MAX(1,ROW()-設定!$B$24)):INDEX($C$1:$C$13701,MAX(1,ROW()-1))),$C2165&gt;MAX(INDEX($C$1:$C$13701,MIN(13701,ROW()+1)):INDEX($C$1:$C$13701,MIN(13701,ROW()+設定!$B$24))),$C2165&gt;=設定!$B$32,$C2165&gt;=MAX(MIN(INDEX($C$1:$C$13701,MAX(1,ROW()-設定!$B$26)):INDEX($C$1:$C$13701,MAX(1,ROW()-1))),MIN(INDEX($C$1:$C$13701,MIN(13701,ROW()+1)):INDEX($C$1:$C$13701,MIN(13701,ROW()+設定!$B$26))))*10^(設定!$B$27/20)),1,0))</f>
        <v>0</v>
      </c>
      <c r="G2165" s="33" t="n">
        <f aca="false">$G2164+IF($F2165=1,1,0)</f>
        <v>0</v>
      </c>
      <c r="H2165" s="0" t="str">
        <f aca="false">IF($F2165=1,$G2165,"")</f>
        <v/>
      </c>
    </row>
    <row r="2166" customFormat="false" ht="15" hidden="false" customHeight="false" outlineLevel="0" collapsed="false">
      <c r="A2166" s="30" t="n">
        <v>338.125</v>
      </c>
      <c r="B2166" s="31" t="n">
        <v>16.4051</v>
      </c>
      <c r="C2166" s="32" t="n">
        <f aca="false">IF($A2166="","",IF(設定!$B$21="dB",10^($B2166/20),ABS($B2166)))</f>
        <v>6.61081494154407</v>
      </c>
      <c r="D2166" s="32" t="n">
        <f aca="false">IF($A2166="","",$A2166^2)</f>
        <v>114328.515625</v>
      </c>
      <c r="E2166" s="32" t="n">
        <f aca="false">IF($A2166="","",IF($C2166&lt;=0,"",1/$C2166^2))</f>
        <v>0.0228817902369932</v>
      </c>
      <c r="F2166" s="33" t="n">
        <f aca="false">IF(OR(ROW()-設定!$B$30&lt;2,ROW()+設定!$B$30&gt;13701,N($A2166)&lt;=0,N(INDEX($A$2:$A$13701,MIN(13700,MAX(1,ROW()-1+設定!$B$30))))&lt;=0,$A2166&lt;設定!$B$28,$A2166&gt;設定!$B$29),0,IF(AND($C2166&gt;=MAX(INDEX($C$1:$C$13701,MAX(1,ROW()-設定!$B$24)):INDEX($C$1:$C$13701,MAX(1,ROW()-1))),$C2166&gt;MAX(INDEX($C$1:$C$13701,MIN(13701,ROW()+1)):INDEX($C$1:$C$13701,MIN(13701,ROW()+設定!$B$24))),$C2166&gt;=設定!$B$32,$C2166&gt;=MAX(MIN(INDEX($C$1:$C$13701,MAX(1,ROW()-設定!$B$26)):INDEX($C$1:$C$13701,MAX(1,ROW()-1))),MIN(INDEX($C$1:$C$13701,MIN(13701,ROW()+1)):INDEX($C$1:$C$13701,MIN(13701,ROW()+設定!$B$26))))*10^(設定!$B$27/20)),1,0))</f>
        <v>0</v>
      </c>
      <c r="G2166" s="33" t="n">
        <f aca="false">$G2165+IF($F2166=1,1,0)</f>
        <v>0</v>
      </c>
      <c r="H2166" s="0" t="str">
        <f aca="false">IF($F2166=1,$G2166,"")</f>
        <v/>
      </c>
    </row>
    <row r="2167" customFormat="false" ht="15" hidden="false" customHeight="false" outlineLevel="0" collapsed="false">
      <c r="A2167" s="30" t="n">
        <v>338.28125</v>
      </c>
      <c r="B2167" s="31" t="n">
        <v>16.5707</v>
      </c>
      <c r="C2167" s="32" t="n">
        <f aca="false">IF($A2167="","",IF(設定!$B$21="dB",10^($B2167/20),ABS($B2167)))</f>
        <v>6.73806195646073</v>
      </c>
      <c r="D2167" s="32" t="n">
        <f aca="false">IF($A2167="","",$A2167^2)</f>
        <v>114434.204101563</v>
      </c>
      <c r="E2167" s="32" t="n">
        <f aca="false">IF($A2167="","",IF($C2167&lt;=0,"",1/$C2167^2))</f>
        <v>0.0220257142187273</v>
      </c>
      <c r="F2167" s="33" t="n">
        <f aca="false">IF(OR(ROW()-設定!$B$30&lt;2,ROW()+設定!$B$30&gt;13701,N($A2167)&lt;=0,N(INDEX($A$2:$A$13701,MIN(13700,MAX(1,ROW()-1+設定!$B$30))))&lt;=0,$A2167&lt;設定!$B$28,$A2167&gt;設定!$B$29),0,IF(AND($C2167&gt;=MAX(INDEX($C$1:$C$13701,MAX(1,ROW()-設定!$B$24)):INDEX($C$1:$C$13701,MAX(1,ROW()-1))),$C2167&gt;MAX(INDEX($C$1:$C$13701,MIN(13701,ROW()+1)):INDEX($C$1:$C$13701,MIN(13701,ROW()+設定!$B$24))),$C2167&gt;=設定!$B$32,$C2167&gt;=MAX(MIN(INDEX($C$1:$C$13701,MAX(1,ROW()-設定!$B$26)):INDEX($C$1:$C$13701,MAX(1,ROW()-1))),MIN(INDEX($C$1:$C$13701,MIN(13701,ROW()+1)):INDEX($C$1:$C$13701,MIN(13701,ROW()+設定!$B$26))))*10^(設定!$B$27/20)),1,0))</f>
        <v>0</v>
      </c>
      <c r="G2167" s="33" t="n">
        <f aca="false">$G2166+IF($F2167=1,1,0)</f>
        <v>0</v>
      </c>
      <c r="H2167" s="0" t="str">
        <f aca="false">IF($F2167=1,$G2167,"")</f>
        <v/>
      </c>
    </row>
    <row r="2168" customFormat="false" ht="15" hidden="false" customHeight="false" outlineLevel="0" collapsed="false">
      <c r="A2168" s="30" t="n">
        <v>338.4375</v>
      </c>
      <c r="B2168" s="31" t="n">
        <v>16.5465</v>
      </c>
      <c r="C2168" s="32" t="n">
        <f aca="false">IF($A2168="","",IF(設定!$B$21="dB",10^($B2168/20),ABS($B2168)))</f>
        <v>6.71931498149317</v>
      </c>
      <c r="D2168" s="32" t="n">
        <f aca="false">IF($A2168="","",$A2168^2)</f>
        <v>114539.94140625</v>
      </c>
      <c r="E2168" s="32" t="n">
        <f aca="false">IF($A2168="","",IF($C2168&lt;=0,"",1/$C2168^2))</f>
        <v>0.022148789720926</v>
      </c>
      <c r="F2168" s="33" t="n">
        <f aca="false">IF(OR(ROW()-設定!$B$30&lt;2,ROW()+設定!$B$30&gt;13701,N($A2168)&lt;=0,N(INDEX($A$2:$A$13701,MIN(13700,MAX(1,ROW()-1+設定!$B$30))))&lt;=0,$A2168&lt;設定!$B$28,$A2168&gt;設定!$B$29),0,IF(AND($C2168&gt;=MAX(INDEX($C$1:$C$13701,MAX(1,ROW()-設定!$B$24)):INDEX($C$1:$C$13701,MAX(1,ROW()-1))),$C2168&gt;MAX(INDEX($C$1:$C$13701,MIN(13701,ROW()+1)):INDEX($C$1:$C$13701,MIN(13701,ROW()+設定!$B$24))),$C2168&gt;=設定!$B$32,$C2168&gt;=MAX(MIN(INDEX($C$1:$C$13701,MAX(1,ROW()-設定!$B$26)):INDEX($C$1:$C$13701,MAX(1,ROW()-1))),MIN(INDEX($C$1:$C$13701,MIN(13701,ROW()+1)):INDEX($C$1:$C$13701,MIN(13701,ROW()+設定!$B$26))))*10^(設定!$B$27/20)),1,0))</f>
        <v>0</v>
      </c>
      <c r="G2168" s="33" t="n">
        <f aca="false">$G2167+IF($F2168=1,1,0)</f>
        <v>0</v>
      </c>
      <c r="H2168" s="0" t="str">
        <f aca="false">IF($F2168=1,$G2168,"")</f>
        <v/>
      </c>
    </row>
    <row r="2169" customFormat="false" ht="15" hidden="false" customHeight="false" outlineLevel="0" collapsed="false">
      <c r="A2169" s="30" t="n">
        <v>338.59375</v>
      </c>
      <c r="B2169" s="31" t="n">
        <v>16.6781</v>
      </c>
      <c r="C2169" s="32" t="n">
        <f aca="false">IF($A2169="","",IF(設定!$B$21="dB",10^($B2169/20),ABS($B2169)))</f>
        <v>6.82189451889284</v>
      </c>
      <c r="D2169" s="32" t="n">
        <f aca="false">IF($A2169="","",$A2169^2)</f>
        <v>114645.727539063</v>
      </c>
      <c r="E2169" s="32" t="n">
        <f aca="false">IF($A2169="","",IF($C2169&lt;=0,"",1/$C2169^2))</f>
        <v>0.0214877033656838</v>
      </c>
      <c r="F2169" s="33" t="n">
        <f aca="false">IF(OR(ROW()-設定!$B$30&lt;2,ROW()+設定!$B$30&gt;13701,N($A2169)&lt;=0,N(INDEX($A$2:$A$13701,MIN(13700,MAX(1,ROW()-1+設定!$B$30))))&lt;=0,$A2169&lt;設定!$B$28,$A2169&gt;設定!$B$29),0,IF(AND($C2169&gt;=MAX(INDEX($C$1:$C$13701,MAX(1,ROW()-設定!$B$24)):INDEX($C$1:$C$13701,MAX(1,ROW()-1))),$C2169&gt;MAX(INDEX($C$1:$C$13701,MIN(13701,ROW()+1)):INDEX($C$1:$C$13701,MIN(13701,ROW()+設定!$B$24))),$C2169&gt;=設定!$B$32,$C2169&gt;=MAX(MIN(INDEX($C$1:$C$13701,MAX(1,ROW()-設定!$B$26)):INDEX($C$1:$C$13701,MAX(1,ROW()-1))),MIN(INDEX($C$1:$C$13701,MIN(13701,ROW()+1)):INDEX($C$1:$C$13701,MIN(13701,ROW()+設定!$B$26))))*10^(設定!$B$27/20)),1,0))</f>
        <v>0</v>
      </c>
      <c r="G2169" s="33" t="n">
        <f aca="false">$G2168+IF($F2169=1,1,0)</f>
        <v>0</v>
      </c>
      <c r="H2169" s="0" t="str">
        <f aca="false">IF($F2169=1,$G2169,"")</f>
        <v/>
      </c>
    </row>
    <row r="2170" customFormat="false" ht="15" hidden="false" customHeight="false" outlineLevel="0" collapsed="false">
      <c r="A2170" s="30" t="n">
        <v>338.75</v>
      </c>
      <c r="B2170" s="31" t="n">
        <v>16.4806</v>
      </c>
      <c r="C2170" s="32" t="n">
        <f aca="false">IF($A2170="","",IF(設定!$B$21="dB",10^($B2170/20),ABS($B2170)))</f>
        <v>6.66852832184363</v>
      </c>
      <c r="D2170" s="32" t="n">
        <f aca="false">IF($A2170="","",$A2170^2)</f>
        <v>114751.5625</v>
      </c>
      <c r="E2170" s="32" t="n">
        <f aca="false">IF($A2170="","",IF($C2170&lt;=0,"",1/$C2170^2))</f>
        <v>0.0224874390892194</v>
      </c>
      <c r="F2170" s="33" t="n">
        <f aca="false">IF(OR(ROW()-設定!$B$30&lt;2,ROW()+設定!$B$30&gt;13701,N($A2170)&lt;=0,N(INDEX($A$2:$A$13701,MIN(13700,MAX(1,ROW()-1+設定!$B$30))))&lt;=0,$A2170&lt;設定!$B$28,$A2170&gt;設定!$B$29),0,IF(AND($C2170&gt;=MAX(INDEX($C$1:$C$13701,MAX(1,ROW()-設定!$B$24)):INDEX($C$1:$C$13701,MAX(1,ROW()-1))),$C2170&gt;MAX(INDEX($C$1:$C$13701,MIN(13701,ROW()+1)):INDEX($C$1:$C$13701,MIN(13701,ROW()+設定!$B$24))),$C2170&gt;=設定!$B$32,$C2170&gt;=MAX(MIN(INDEX($C$1:$C$13701,MAX(1,ROW()-設定!$B$26)):INDEX($C$1:$C$13701,MAX(1,ROW()-1))),MIN(INDEX($C$1:$C$13701,MIN(13701,ROW()+1)):INDEX($C$1:$C$13701,MIN(13701,ROW()+設定!$B$26))))*10^(設定!$B$27/20)),1,0))</f>
        <v>0</v>
      </c>
      <c r="G2170" s="33" t="n">
        <f aca="false">$G2169+IF($F2170=1,1,0)</f>
        <v>0</v>
      </c>
      <c r="H2170" s="0" t="str">
        <f aca="false">IF($F2170=1,$G2170,"")</f>
        <v/>
      </c>
    </row>
    <row r="2171" customFormat="false" ht="15" hidden="false" customHeight="false" outlineLevel="0" collapsed="false">
      <c r="A2171" s="30" t="n">
        <v>338.90625</v>
      </c>
      <c r="B2171" s="31" t="n">
        <v>16.7914</v>
      </c>
      <c r="C2171" s="32" t="n">
        <f aca="false">IF($A2171="","",IF(設定!$B$21="dB",10^($B2171/20),ABS($B2171)))</f>
        <v>6.91146320052628</v>
      </c>
      <c r="D2171" s="32" t="n">
        <f aca="false">IF($A2171="","",$A2171^2)</f>
        <v>114857.446289063</v>
      </c>
      <c r="E2171" s="32" t="n">
        <f aca="false">IF($A2171="","",IF($C2171&lt;=0,"",1/$C2171^2))</f>
        <v>0.0209343750254901</v>
      </c>
      <c r="F2171" s="33" t="n">
        <f aca="false">IF(OR(ROW()-設定!$B$30&lt;2,ROW()+設定!$B$30&gt;13701,N($A2171)&lt;=0,N(INDEX($A$2:$A$13701,MIN(13700,MAX(1,ROW()-1+設定!$B$30))))&lt;=0,$A2171&lt;設定!$B$28,$A2171&gt;設定!$B$29),0,IF(AND($C2171&gt;=MAX(INDEX($C$1:$C$13701,MAX(1,ROW()-設定!$B$24)):INDEX($C$1:$C$13701,MAX(1,ROW()-1))),$C2171&gt;MAX(INDEX($C$1:$C$13701,MIN(13701,ROW()+1)):INDEX($C$1:$C$13701,MIN(13701,ROW()+設定!$B$24))),$C2171&gt;=設定!$B$32,$C2171&gt;=MAX(MIN(INDEX($C$1:$C$13701,MAX(1,ROW()-設定!$B$26)):INDEX($C$1:$C$13701,MAX(1,ROW()-1))),MIN(INDEX($C$1:$C$13701,MIN(13701,ROW()+1)):INDEX($C$1:$C$13701,MIN(13701,ROW()+設定!$B$26))))*10^(設定!$B$27/20)),1,0))</f>
        <v>0</v>
      </c>
      <c r="G2171" s="33" t="n">
        <f aca="false">$G2170+IF($F2171=1,1,0)</f>
        <v>0</v>
      </c>
      <c r="H2171" s="0" t="str">
        <f aca="false">IF($F2171=1,$G2171,"")</f>
        <v/>
      </c>
    </row>
    <row r="2172" customFormat="false" ht="15" hidden="false" customHeight="false" outlineLevel="0" collapsed="false">
      <c r="A2172" s="30" t="n">
        <v>339.0625</v>
      </c>
      <c r="B2172" s="31" t="n">
        <v>16.68</v>
      </c>
      <c r="C2172" s="32" t="n">
        <f aca="false">IF($A2172="","",IF(設定!$B$21="dB",10^($B2172/20),ABS($B2172)))</f>
        <v>6.8233869414167</v>
      </c>
      <c r="D2172" s="32" t="n">
        <f aca="false">IF($A2172="","",$A2172^2)</f>
        <v>114963.37890625</v>
      </c>
      <c r="E2172" s="32" t="n">
        <f aca="false">IF($A2172="","",IF($C2172&lt;=0,"",1/$C2172^2))</f>
        <v>0.0214783047413053</v>
      </c>
      <c r="F2172" s="33" t="n">
        <f aca="false">IF(OR(ROW()-設定!$B$30&lt;2,ROW()+設定!$B$30&gt;13701,N($A2172)&lt;=0,N(INDEX($A$2:$A$13701,MIN(13700,MAX(1,ROW()-1+設定!$B$30))))&lt;=0,$A2172&lt;設定!$B$28,$A2172&gt;設定!$B$29),0,IF(AND($C2172&gt;=MAX(INDEX($C$1:$C$13701,MAX(1,ROW()-設定!$B$24)):INDEX($C$1:$C$13701,MAX(1,ROW()-1))),$C2172&gt;MAX(INDEX($C$1:$C$13701,MIN(13701,ROW()+1)):INDEX($C$1:$C$13701,MIN(13701,ROW()+設定!$B$24))),$C2172&gt;=設定!$B$32,$C2172&gt;=MAX(MIN(INDEX($C$1:$C$13701,MAX(1,ROW()-設定!$B$26)):INDEX($C$1:$C$13701,MAX(1,ROW()-1))),MIN(INDEX($C$1:$C$13701,MIN(13701,ROW()+1)):INDEX($C$1:$C$13701,MIN(13701,ROW()+設定!$B$26))))*10^(設定!$B$27/20)),1,0))</f>
        <v>0</v>
      </c>
      <c r="G2172" s="33" t="n">
        <f aca="false">$G2171+IF($F2172=1,1,0)</f>
        <v>0</v>
      </c>
      <c r="H2172" s="0" t="str">
        <f aca="false">IF($F2172=1,$G2172,"")</f>
        <v/>
      </c>
    </row>
    <row r="2173" customFormat="false" ht="15" hidden="false" customHeight="false" outlineLevel="0" collapsed="false">
      <c r="A2173" s="30" t="n">
        <v>339.21875</v>
      </c>
      <c r="B2173" s="31" t="n">
        <v>16.6343</v>
      </c>
      <c r="C2173" s="32" t="n">
        <f aca="false">IF($A2173="","",IF(設定!$B$21="dB",10^($B2173/20),ABS($B2173)))</f>
        <v>6.78758060448113</v>
      </c>
      <c r="D2173" s="32" t="n">
        <f aca="false">IF($A2173="","",$A2173^2)</f>
        <v>115069.360351563</v>
      </c>
      <c r="E2173" s="32" t="n">
        <f aca="false">IF($A2173="","",IF($C2173&lt;=0,"",1/$C2173^2))</f>
        <v>0.0217055102686583</v>
      </c>
      <c r="F2173" s="33" t="n">
        <f aca="false">IF(OR(ROW()-設定!$B$30&lt;2,ROW()+設定!$B$30&gt;13701,N($A2173)&lt;=0,N(INDEX($A$2:$A$13701,MIN(13700,MAX(1,ROW()-1+設定!$B$30))))&lt;=0,$A2173&lt;設定!$B$28,$A2173&gt;設定!$B$29),0,IF(AND($C2173&gt;=MAX(INDEX($C$1:$C$13701,MAX(1,ROW()-設定!$B$24)):INDEX($C$1:$C$13701,MAX(1,ROW()-1))),$C2173&gt;MAX(INDEX($C$1:$C$13701,MIN(13701,ROW()+1)):INDEX($C$1:$C$13701,MIN(13701,ROW()+設定!$B$24))),$C2173&gt;=設定!$B$32,$C2173&gt;=MAX(MIN(INDEX($C$1:$C$13701,MAX(1,ROW()-設定!$B$26)):INDEX($C$1:$C$13701,MAX(1,ROW()-1))),MIN(INDEX($C$1:$C$13701,MIN(13701,ROW()+1)):INDEX($C$1:$C$13701,MIN(13701,ROW()+設定!$B$26))))*10^(設定!$B$27/20)),1,0))</f>
        <v>0</v>
      </c>
      <c r="G2173" s="33" t="n">
        <f aca="false">$G2172+IF($F2173=1,1,0)</f>
        <v>0</v>
      </c>
      <c r="H2173" s="0" t="str">
        <f aca="false">IF($F2173=1,$G2173,"")</f>
        <v/>
      </c>
    </row>
    <row r="2174" customFormat="false" ht="15" hidden="false" customHeight="false" outlineLevel="0" collapsed="false">
      <c r="A2174" s="30" t="n">
        <v>339.375</v>
      </c>
      <c r="B2174" s="31" t="n">
        <v>16.5942</v>
      </c>
      <c r="C2174" s="32" t="n">
        <f aca="false">IF($A2174="","",IF(設定!$B$21="dB",10^($B2174/20),ABS($B2174)))</f>
        <v>6.7563167189921</v>
      </c>
      <c r="D2174" s="32" t="n">
        <f aca="false">IF($A2174="","",$A2174^2)</f>
        <v>115175.390625</v>
      </c>
      <c r="E2174" s="32" t="n">
        <f aca="false">IF($A2174="","",IF($C2174&lt;=0,"",1/$C2174^2))</f>
        <v>0.0219068533005416</v>
      </c>
      <c r="F2174" s="33" t="n">
        <f aca="false">IF(OR(ROW()-設定!$B$30&lt;2,ROW()+設定!$B$30&gt;13701,N($A2174)&lt;=0,N(INDEX($A$2:$A$13701,MIN(13700,MAX(1,ROW()-1+設定!$B$30))))&lt;=0,$A2174&lt;設定!$B$28,$A2174&gt;設定!$B$29),0,IF(AND($C2174&gt;=MAX(INDEX($C$1:$C$13701,MAX(1,ROW()-設定!$B$24)):INDEX($C$1:$C$13701,MAX(1,ROW()-1))),$C2174&gt;MAX(INDEX($C$1:$C$13701,MIN(13701,ROW()+1)):INDEX($C$1:$C$13701,MIN(13701,ROW()+設定!$B$24))),$C2174&gt;=設定!$B$32,$C2174&gt;=MAX(MIN(INDEX($C$1:$C$13701,MAX(1,ROW()-設定!$B$26)):INDEX($C$1:$C$13701,MAX(1,ROW()-1))),MIN(INDEX($C$1:$C$13701,MIN(13701,ROW()+1)):INDEX($C$1:$C$13701,MIN(13701,ROW()+設定!$B$26))))*10^(設定!$B$27/20)),1,0))</f>
        <v>0</v>
      </c>
      <c r="G2174" s="33" t="n">
        <f aca="false">$G2173+IF($F2174=1,1,0)</f>
        <v>0</v>
      </c>
      <c r="H2174" s="0" t="str">
        <f aca="false">IF($F2174=1,$G2174,"")</f>
        <v/>
      </c>
    </row>
    <row r="2175" customFormat="false" ht="15" hidden="false" customHeight="false" outlineLevel="0" collapsed="false">
      <c r="A2175" s="30" t="n">
        <v>339.53125</v>
      </c>
      <c r="B2175" s="31" t="n">
        <v>16.595</v>
      </c>
      <c r="C2175" s="32" t="n">
        <f aca="false">IF($A2175="","",IF(設定!$B$21="dB",10^($B2175/20),ABS($B2175)))</f>
        <v>6.75693902741645</v>
      </c>
      <c r="D2175" s="32" t="n">
        <f aca="false">IF($A2175="","",$A2175^2)</f>
        <v>115281.469726563</v>
      </c>
      <c r="E2175" s="32" t="n">
        <f aca="false">IF($A2175="","",IF($C2175&lt;=0,"",1/$C2175^2))</f>
        <v>0.0219028182806846</v>
      </c>
      <c r="F2175" s="33" t="n">
        <f aca="false">IF(OR(ROW()-設定!$B$30&lt;2,ROW()+設定!$B$30&gt;13701,N($A2175)&lt;=0,N(INDEX($A$2:$A$13701,MIN(13700,MAX(1,ROW()-1+設定!$B$30))))&lt;=0,$A2175&lt;設定!$B$28,$A2175&gt;設定!$B$29),0,IF(AND($C2175&gt;=MAX(INDEX($C$1:$C$13701,MAX(1,ROW()-設定!$B$24)):INDEX($C$1:$C$13701,MAX(1,ROW()-1))),$C2175&gt;MAX(INDEX($C$1:$C$13701,MIN(13701,ROW()+1)):INDEX($C$1:$C$13701,MIN(13701,ROW()+設定!$B$24))),$C2175&gt;=設定!$B$32,$C2175&gt;=MAX(MIN(INDEX($C$1:$C$13701,MAX(1,ROW()-設定!$B$26)):INDEX($C$1:$C$13701,MAX(1,ROW()-1))),MIN(INDEX($C$1:$C$13701,MIN(13701,ROW()+1)):INDEX($C$1:$C$13701,MIN(13701,ROW()+設定!$B$26))))*10^(設定!$B$27/20)),1,0))</f>
        <v>0</v>
      </c>
      <c r="G2175" s="33" t="n">
        <f aca="false">$G2174+IF($F2175=1,1,0)</f>
        <v>0</v>
      </c>
      <c r="H2175" s="0" t="str">
        <f aca="false">IF($F2175=1,$G2175,"")</f>
        <v/>
      </c>
    </row>
    <row r="2176" customFormat="false" ht="15" hidden="false" customHeight="false" outlineLevel="0" collapsed="false">
      <c r="A2176" s="30" t="n">
        <v>339.6875</v>
      </c>
      <c r="B2176" s="31" t="n">
        <v>16.5668</v>
      </c>
      <c r="C2176" s="32" t="n">
        <f aca="false">IF($A2176="","",IF(設定!$B$21="dB",10^($B2176/20),ABS($B2176)))</f>
        <v>6.73503721817324</v>
      </c>
      <c r="D2176" s="32" t="n">
        <f aca="false">IF($A2176="","",$A2176^2)</f>
        <v>115387.59765625</v>
      </c>
      <c r="E2176" s="32" t="n">
        <f aca="false">IF($A2176="","",IF($C2176&lt;=0,"",1/$C2176^2))</f>
        <v>0.022045502374037</v>
      </c>
      <c r="F2176" s="33" t="n">
        <f aca="false">IF(OR(ROW()-設定!$B$30&lt;2,ROW()+設定!$B$30&gt;13701,N($A2176)&lt;=0,N(INDEX($A$2:$A$13701,MIN(13700,MAX(1,ROW()-1+設定!$B$30))))&lt;=0,$A2176&lt;設定!$B$28,$A2176&gt;設定!$B$29),0,IF(AND($C2176&gt;=MAX(INDEX($C$1:$C$13701,MAX(1,ROW()-設定!$B$24)):INDEX($C$1:$C$13701,MAX(1,ROW()-1))),$C2176&gt;MAX(INDEX($C$1:$C$13701,MIN(13701,ROW()+1)):INDEX($C$1:$C$13701,MIN(13701,ROW()+設定!$B$24))),$C2176&gt;=設定!$B$32,$C2176&gt;=MAX(MIN(INDEX($C$1:$C$13701,MAX(1,ROW()-設定!$B$26)):INDEX($C$1:$C$13701,MAX(1,ROW()-1))),MIN(INDEX($C$1:$C$13701,MIN(13701,ROW()+1)):INDEX($C$1:$C$13701,MIN(13701,ROW()+設定!$B$26))))*10^(設定!$B$27/20)),1,0))</f>
        <v>0</v>
      </c>
      <c r="G2176" s="33" t="n">
        <f aca="false">$G2175+IF($F2176=1,1,0)</f>
        <v>0</v>
      </c>
      <c r="H2176" s="0" t="str">
        <f aca="false">IF($F2176=1,$G2176,"")</f>
        <v/>
      </c>
    </row>
    <row r="2177" customFormat="false" ht="15" hidden="false" customHeight="false" outlineLevel="0" collapsed="false">
      <c r="A2177" s="30" t="n">
        <v>339.84375</v>
      </c>
      <c r="B2177" s="31" t="n">
        <v>16.637</v>
      </c>
      <c r="C2177" s="32" t="n">
        <f aca="false">IF($A2177="","",IF(設定!$B$21="dB",10^($B2177/20),ABS($B2177)))</f>
        <v>6.78969084500605</v>
      </c>
      <c r="D2177" s="32" t="n">
        <f aca="false">IF($A2177="","",$A2177^2)</f>
        <v>115493.774414063</v>
      </c>
      <c r="E2177" s="32" t="n">
        <f aca="false">IF($A2177="","",IF($C2177&lt;=0,"",1/$C2177^2))</f>
        <v>0.0216920201906872</v>
      </c>
      <c r="F2177" s="33" t="n">
        <f aca="false">IF(OR(ROW()-設定!$B$30&lt;2,ROW()+設定!$B$30&gt;13701,N($A2177)&lt;=0,N(INDEX($A$2:$A$13701,MIN(13700,MAX(1,ROW()-1+設定!$B$30))))&lt;=0,$A2177&lt;設定!$B$28,$A2177&gt;設定!$B$29),0,IF(AND($C2177&gt;=MAX(INDEX($C$1:$C$13701,MAX(1,ROW()-設定!$B$24)):INDEX($C$1:$C$13701,MAX(1,ROW()-1))),$C2177&gt;MAX(INDEX($C$1:$C$13701,MIN(13701,ROW()+1)):INDEX($C$1:$C$13701,MIN(13701,ROW()+設定!$B$24))),$C2177&gt;=設定!$B$32,$C2177&gt;=MAX(MIN(INDEX($C$1:$C$13701,MAX(1,ROW()-設定!$B$26)):INDEX($C$1:$C$13701,MAX(1,ROW()-1))),MIN(INDEX($C$1:$C$13701,MIN(13701,ROW()+1)):INDEX($C$1:$C$13701,MIN(13701,ROW()+設定!$B$26))))*10^(設定!$B$27/20)),1,0))</f>
        <v>0</v>
      </c>
      <c r="G2177" s="33" t="n">
        <f aca="false">$G2176+IF($F2177=1,1,0)</f>
        <v>0</v>
      </c>
      <c r="H2177" s="0" t="str">
        <f aca="false">IF($F2177=1,$G2177,"")</f>
        <v/>
      </c>
    </row>
    <row r="2178" customFormat="false" ht="15" hidden="false" customHeight="false" outlineLevel="0" collapsed="false">
      <c r="A2178" s="30" t="n">
        <v>340</v>
      </c>
      <c r="B2178" s="31" t="n">
        <v>16.7029</v>
      </c>
      <c r="C2178" s="32" t="n">
        <f aca="false">IF($A2178="","",IF(設定!$B$21="dB",10^($B2178/20),ABS($B2178)))</f>
        <v>6.84140026295085</v>
      </c>
      <c r="D2178" s="32" t="n">
        <f aca="false">IF($A2178="","",$A2178^2)</f>
        <v>115600</v>
      </c>
      <c r="E2178" s="32" t="n">
        <f aca="false">IF($A2178="","",IF($C2178&lt;=0,"",1/$C2178^2))</f>
        <v>0.0213653494254908</v>
      </c>
      <c r="F2178" s="33" t="n">
        <f aca="false">IF(OR(ROW()-設定!$B$30&lt;2,ROW()+設定!$B$30&gt;13701,N($A2178)&lt;=0,N(INDEX($A$2:$A$13701,MIN(13700,MAX(1,ROW()-1+設定!$B$30))))&lt;=0,$A2178&lt;設定!$B$28,$A2178&gt;設定!$B$29),0,IF(AND($C2178&gt;=MAX(INDEX($C$1:$C$13701,MAX(1,ROW()-設定!$B$24)):INDEX($C$1:$C$13701,MAX(1,ROW()-1))),$C2178&gt;MAX(INDEX($C$1:$C$13701,MIN(13701,ROW()+1)):INDEX($C$1:$C$13701,MIN(13701,ROW()+設定!$B$24))),$C2178&gt;=設定!$B$32,$C2178&gt;=MAX(MIN(INDEX($C$1:$C$13701,MAX(1,ROW()-設定!$B$26)):INDEX($C$1:$C$13701,MAX(1,ROW()-1))),MIN(INDEX($C$1:$C$13701,MIN(13701,ROW()+1)):INDEX($C$1:$C$13701,MIN(13701,ROW()+設定!$B$26))))*10^(設定!$B$27/20)),1,0))</f>
        <v>0</v>
      </c>
      <c r="G2178" s="33" t="n">
        <f aca="false">$G2177+IF($F2178=1,1,0)</f>
        <v>0</v>
      </c>
      <c r="H2178" s="0" t="str">
        <f aca="false">IF($F2178=1,$G2178,"")</f>
        <v/>
      </c>
    </row>
    <row r="2179" customFormat="false" ht="15" hidden="false" customHeight="false" outlineLevel="0" collapsed="false">
      <c r="A2179" s="30" t="n">
        <v>340.15625</v>
      </c>
      <c r="B2179" s="31" t="n">
        <v>16.6922</v>
      </c>
      <c r="C2179" s="32" t="n">
        <f aca="false">IF($A2179="","",IF(設定!$B$21="dB",10^($B2179/20),ABS($B2179)))</f>
        <v>6.83297764700532</v>
      </c>
      <c r="D2179" s="32" t="n">
        <f aca="false">IF($A2179="","",$A2179^2)</f>
        <v>115706.274414063</v>
      </c>
      <c r="E2179" s="32" t="n">
        <f aca="false">IF($A2179="","",IF($C2179&lt;=0,"",1/$C2179^2))</f>
        <v>0.0214180535466933</v>
      </c>
      <c r="F2179" s="33" t="n">
        <f aca="false">IF(OR(ROW()-設定!$B$30&lt;2,ROW()+設定!$B$30&gt;13701,N($A2179)&lt;=0,N(INDEX($A$2:$A$13701,MIN(13700,MAX(1,ROW()-1+設定!$B$30))))&lt;=0,$A2179&lt;設定!$B$28,$A2179&gt;設定!$B$29),0,IF(AND($C2179&gt;=MAX(INDEX($C$1:$C$13701,MAX(1,ROW()-設定!$B$24)):INDEX($C$1:$C$13701,MAX(1,ROW()-1))),$C2179&gt;MAX(INDEX($C$1:$C$13701,MIN(13701,ROW()+1)):INDEX($C$1:$C$13701,MIN(13701,ROW()+設定!$B$24))),$C2179&gt;=設定!$B$32,$C2179&gt;=MAX(MIN(INDEX($C$1:$C$13701,MAX(1,ROW()-設定!$B$26)):INDEX($C$1:$C$13701,MAX(1,ROW()-1))),MIN(INDEX($C$1:$C$13701,MIN(13701,ROW()+1)):INDEX($C$1:$C$13701,MIN(13701,ROW()+設定!$B$26))))*10^(設定!$B$27/20)),1,0))</f>
        <v>0</v>
      </c>
      <c r="G2179" s="33" t="n">
        <f aca="false">$G2178+IF($F2179=1,1,0)</f>
        <v>0</v>
      </c>
      <c r="H2179" s="0" t="str">
        <f aca="false">IF($F2179=1,$G2179,"")</f>
        <v/>
      </c>
    </row>
    <row r="2180" customFormat="false" ht="15" hidden="false" customHeight="false" outlineLevel="0" collapsed="false">
      <c r="A2180" s="30" t="n">
        <v>340.3125</v>
      </c>
      <c r="B2180" s="31" t="n">
        <v>16.5711</v>
      </c>
      <c r="C2180" s="32" t="n">
        <f aca="false">IF($A2180="","",IF(設定!$B$21="dB",10^($B2180/20),ABS($B2180)))</f>
        <v>6.73837226282608</v>
      </c>
      <c r="D2180" s="32" t="n">
        <f aca="false">IF($A2180="","",$A2180^2)</f>
        <v>115812.59765625</v>
      </c>
      <c r="E2180" s="32" t="n">
        <f aca="false">IF($A2180="","",IF($C2180&lt;=0,"",1/$C2180^2))</f>
        <v>0.022023685668898</v>
      </c>
      <c r="F2180" s="33" t="n">
        <f aca="false">IF(OR(ROW()-設定!$B$30&lt;2,ROW()+設定!$B$30&gt;13701,N($A2180)&lt;=0,N(INDEX($A$2:$A$13701,MIN(13700,MAX(1,ROW()-1+設定!$B$30))))&lt;=0,$A2180&lt;設定!$B$28,$A2180&gt;設定!$B$29),0,IF(AND($C2180&gt;=MAX(INDEX($C$1:$C$13701,MAX(1,ROW()-設定!$B$24)):INDEX($C$1:$C$13701,MAX(1,ROW()-1))),$C2180&gt;MAX(INDEX($C$1:$C$13701,MIN(13701,ROW()+1)):INDEX($C$1:$C$13701,MIN(13701,ROW()+設定!$B$24))),$C2180&gt;=設定!$B$32,$C2180&gt;=MAX(MIN(INDEX($C$1:$C$13701,MAX(1,ROW()-設定!$B$26)):INDEX($C$1:$C$13701,MAX(1,ROW()-1))),MIN(INDEX($C$1:$C$13701,MIN(13701,ROW()+1)):INDEX($C$1:$C$13701,MIN(13701,ROW()+設定!$B$26))))*10^(設定!$B$27/20)),1,0))</f>
        <v>0</v>
      </c>
      <c r="G2180" s="33" t="n">
        <f aca="false">$G2179+IF($F2180=1,1,0)</f>
        <v>0</v>
      </c>
      <c r="H2180" s="0" t="str">
        <f aca="false">IF($F2180=1,$G2180,"")</f>
        <v/>
      </c>
    </row>
    <row r="2181" customFormat="false" ht="15" hidden="false" customHeight="false" outlineLevel="0" collapsed="false">
      <c r="A2181" s="30" t="n">
        <v>340.46875</v>
      </c>
      <c r="B2181" s="31" t="n">
        <v>16.7002</v>
      </c>
      <c r="C2181" s="32" t="n">
        <f aca="false">IF($A2181="","",IF(設定!$B$21="dB",10^($B2181/20),ABS($B2181)))</f>
        <v>6.83927395110372</v>
      </c>
      <c r="D2181" s="32" t="n">
        <f aca="false">IF($A2181="","",$A2181^2)</f>
        <v>115918.969726563</v>
      </c>
      <c r="E2181" s="32" t="n">
        <f aca="false">IF($A2181="","",IF($C2181&lt;=0,"",1/$C2181^2))</f>
        <v>0.0213786363497652</v>
      </c>
      <c r="F2181" s="33" t="n">
        <f aca="false">IF(OR(ROW()-設定!$B$30&lt;2,ROW()+設定!$B$30&gt;13701,N($A2181)&lt;=0,N(INDEX($A$2:$A$13701,MIN(13700,MAX(1,ROW()-1+設定!$B$30))))&lt;=0,$A2181&lt;設定!$B$28,$A2181&gt;設定!$B$29),0,IF(AND($C2181&gt;=MAX(INDEX($C$1:$C$13701,MAX(1,ROW()-設定!$B$24)):INDEX($C$1:$C$13701,MAX(1,ROW()-1))),$C2181&gt;MAX(INDEX($C$1:$C$13701,MIN(13701,ROW()+1)):INDEX($C$1:$C$13701,MIN(13701,ROW()+設定!$B$24))),$C2181&gt;=設定!$B$32,$C2181&gt;=MAX(MIN(INDEX($C$1:$C$13701,MAX(1,ROW()-設定!$B$26)):INDEX($C$1:$C$13701,MAX(1,ROW()-1))),MIN(INDEX($C$1:$C$13701,MIN(13701,ROW()+1)):INDEX($C$1:$C$13701,MIN(13701,ROW()+設定!$B$26))))*10^(設定!$B$27/20)),1,0))</f>
        <v>0</v>
      </c>
      <c r="G2181" s="33" t="n">
        <f aca="false">$G2180+IF($F2181=1,1,0)</f>
        <v>0</v>
      </c>
      <c r="H2181" s="0" t="str">
        <f aca="false">IF($F2181=1,$G2181,"")</f>
        <v/>
      </c>
    </row>
    <row r="2182" customFormat="false" ht="15" hidden="false" customHeight="false" outlineLevel="0" collapsed="false">
      <c r="A2182" s="30" t="n">
        <v>340.625</v>
      </c>
      <c r="B2182" s="31" t="n">
        <v>16.6431</v>
      </c>
      <c r="C2182" s="32" t="n">
        <f aca="false">IF($A2182="","",IF(設定!$B$21="dB",10^($B2182/20),ABS($B2182)))</f>
        <v>6.794460841249</v>
      </c>
      <c r="D2182" s="32" t="n">
        <f aca="false">IF($A2182="","",$A2182^2)</f>
        <v>116025.390625</v>
      </c>
      <c r="E2182" s="32" t="n">
        <f aca="false">IF($A2182="","",IF($C2182&lt;=0,"",1/$C2182^2))</f>
        <v>0.0216615734674548</v>
      </c>
      <c r="F2182" s="33" t="n">
        <f aca="false">IF(OR(ROW()-設定!$B$30&lt;2,ROW()+設定!$B$30&gt;13701,N($A2182)&lt;=0,N(INDEX($A$2:$A$13701,MIN(13700,MAX(1,ROW()-1+設定!$B$30))))&lt;=0,$A2182&lt;設定!$B$28,$A2182&gt;設定!$B$29),0,IF(AND($C2182&gt;=MAX(INDEX($C$1:$C$13701,MAX(1,ROW()-設定!$B$24)):INDEX($C$1:$C$13701,MAX(1,ROW()-1))),$C2182&gt;MAX(INDEX($C$1:$C$13701,MIN(13701,ROW()+1)):INDEX($C$1:$C$13701,MIN(13701,ROW()+設定!$B$24))),$C2182&gt;=設定!$B$32,$C2182&gt;=MAX(MIN(INDEX($C$1:$C$13701,MAX(1,ROW()-設定!$B$26)):INDEX($C$1:$C$13701,MAX(1,ROW()-1))),MIN(INDEX($C$1:$C$13701,MIN(13701,ROW()+1)):INDEX($C$1:$C$13701,MIN(13701,ROW()+設定!$B$26))))*10^(設定!$B$27/20)),1,0))</f>
        <v>0</v>
      </c>
      <c r="G2182" s="33" t="n">
        <f aca="false">$G2181+IF($F2182=1,1,0)</f>
        <v>0</v>
      </c>
      <c r="H2182" s="0" t="str">
        <f aca="false">IF($F2182=1,$G2182,"")</f>
        <v/>
      </c>
    </row>
    <row r="2183" customFormat="false" ht="15" hidden="false" customHeight="false" outlineLevel="0" collapsed="false">
      <c r="A2183" s="30" t="n">
        <v>340.78125</v>
      </c>
      <c r="B2183" s="31" t="n">
        <v>16.7617</v>
      </c>
      <c r="C2183" s="32" t="n">
        <f aca="false">IF($A2183="","",IF(設定!$B$21="dB",10^($B2183/20),ABS($B2183)))</f>
        <v>6.88787092378472</v>
      </c>
      <c r="D2183" s="32" t="n">
        <f aca="false">IF($A2183="","",$A2183^2)</f>
        <v>116131.860351563</v>
      </c>
      <c r="E2183" s="32" t="n">
        <f aca="false">IF($A2183="","",IF($C2183&lt;=0,"",1/$C2183^2))</f>
        <v>0.0210780291118273</v>
      </c>
      <c r="F2183" s="33" t="n">
        <f aca="false">IF(OR(ROW()-設定!$B$30&lt;2,ROW()+設定!$B$30&gt;13701,N($A2183)&lt;=0,N(INDEX($A$2:$A$13701,MIN(13700,MAX(1,ROW()-1+設定!$B$30))))&lt;=0,$A2183&lt;設定!$B$28,$A2183&gt;設定!$B$29),0,IF(AND($C2183&gt;=MAX(INDEX($C$1:$C$13701,MAX(1,ROW()-設定!$B$24)):INDEX($C$1:$C$13701,MAX(1,ROW()-1))),$C2183&gt;MAX(INDEX($C$1:$C$13701,MIN(13701,ROW()+1)):INDEX($C$1:$C$13701,MIN(13701,ROW()+設定!$B$24))),$C2183&gt;=設定!$B$32,$C2183&gt;=MAX(MIN(INDEX($C$1:$C$13701,MAX(1,ROW()-設定!$B$26)):INDEX($C$1:$C$13701,MAX(1,ROW()-1))),MIN(INDEX($C$1:$C$13701,MIN(13701,ROW()+1)):INDEX($C$1:$C$13701,MIN(13701,ROW()+設定!$B$26))))*10^(設定!$B$27/20)),1,0))</f>
        <v>0</v>
      </c>
      <c r="G2183" s="33" t="n">
        <f aca="false">$G2182+IF($F2183=1,1,0)</f>
        <v>0</v>
      </c>
      <c r="H2183" s="0" t="str">
        <f aca="false">IF($F2183=1,$G2183,"")</f>
        <v/>
      </c>
    </row>
    <row r="2184" customFormat="false" ht="15" hidden="false" customHeight="false" outlineLevel="0" collapsed="false">
      <c r="A2184" s="30" t="n">
        <v>340.9375</v>
      </c>
      <c r="B2184" s="31" t="n">
        <v>16.9459</v>
      </c>
      <c r="C2184" s="32" t="n">
        <f aca="false">IF($A2184="","",IF(設定!$B$21="dB",10^($B2184/20),ABS($B2184)))</f>
        <v>7.03550052852238</v>
      </c>
      <c r="D2184" s="32" t="n">
        <f aca="false">IF($A2184="","",$A2184^2)</f>
        <v>116238.37890625</v>
      </c>
      <c r="E2184" s="32" t="n">
        <f aca="false">IF($A2184="","",IF($C2184&lt;=0,"",1/$C2184^2))</f>
        <v>0.0202027272212174</v>
      </c>
      <c r="F2184" s="33" t="n">
        <f aca="false">IF(OR(ROW()-設定!$B$30&lt;2,ROW()+設定!$B$30&gt;13701,N($A2184)&lt;=0,N(INDEX($A$2:$A$13701,MIN(13700,MAX(1,ROW()-1+設定!$B$30))))&lt;=0,$A2184&lt;設定!$B$28,$A2184&gt;設定!$B$29),0,IF(AND($C2184&gt;=MAX(INDEX($C$1:$C$13701,MAX(1,ROW()-設定!$B$24)):INDEX($C$1:$C$13701,MAX(1,ROW()-1))),$C2184&gt;MAX(INDEX($C$1:$C$13701,MIN(13701,ROW()+1)):INDEX($C$1:$C$13701,MIN(13701,ROW()+設定!$B$24))),$C2184&gt;=設定!$B$32,$C2184&gt;=MAX(MIN(INDEX($C$1:$C$13701,MAX(1,ROW()-設定!$B$26)):INDEX($C$1:$C$13701,MAX(1,ROW()-1))),MIN(INDEX($C$1:$C$13701,MIN(13701,ROW()+1)):INDEX($C$1:$C$13701,MIN(13701,ROW()+設定!$B$26))))*10^(設定!$B$27/20)),1,0))</f>
        <v>0</v>
      </c>
      <c r="G2184" s="33" t="n">
        <f aca="false">$G2183+IF($F2184=1,1,0)</f>
        <v>0</v>
      </c>
      <c r="H2184" s="0" t="str">
        <f aca="false">IF($F2184=1,$G2184,"")</f>
        <v/>
      </c>
    </row>
    <row r="2185" customFormat="false" ht="15" hidden="false" customHeight="false" outlineLevel="0" collapsed="false">
      <c r="A2185" s="30" t="n">
        <v>341.09375</v>
      </c>
      <c r="B2185" s="31" t="n">
        <v>16.8276</v>
      </c>
      <c r="C2185" s="32" t="n">
        <f aca="false">IF($A2185="","",IF(設定!$B$21="dB",10^($B2185/20),ABS($B2185)))</f>
        <v>6.94032806866485</v>
      </c>
      <c r="D2185" s="32" t="n">
        <f aca="false">IF($A2185="","",$A2185^2)</f>
        <v>116344.946289063</v>
      </c>
      <c r="E2185" s="32" t="n">
        <f aca="false">IF($A2185="","",IF($C2185&lt;=0,"",1/$C2185^2))</f>
        <v>0.020760604739258</v>
      </c>
      <c r="F2185" s="33" t="n">
        <f aca="false">IF(OR(ROW()-設定!$B$30&lt;2,ROW()+設定!$B$30&gt;13701,N($A2185)&lt;=0,N(INDEX($A$2:$A$13701,MIN(13700,MAX(1,ROW()-1+設定!$B$30))))&lt;=0,$A2185&lt;設定!$B$28,$A2185&gt;設定!$B$29),0,IF(AND($C2185&gt;=MAX(INDEX($C$1:$C$13701,MAX(1,ROW()-設定!$B$24)):INDEX($C$1:$C$13701,MAX(1,ROW()-1))),$C2185&gt;MAX(INDEX($C$1:$C$13701,MIN(13701,ROW()+1)):INDEX($C$1:$C$13701,MIN(13701,ROW()+設定!$B$24))),$C2185&gt;=設定!$B$32,$C2185&gt;=MAX(MIN(INDEX($C$1:$C$13701,MAX(1,ROW()-設定!$B$26)):INDEX($C$1:$C$13701,MAX(1,ROW()-1))),MIN(INDEX($C$1:$C$13701,MIN(13701,ROW()+1)):INDEX($C$1:$C$13701,MIN(13701,ROW()+設定!$B$26))))*10^(設定!$B$27/20)),1,0))</f>
        <v>0</v>
      </c>
      <c r="G2185" s="33" t="n">
        <f aca="false">$G2184+IF($F2185=1,1,0)</f>
        <v>0</v>
      </c>
      <c r="H2185" s="0" t="str">
        <f aca="false">IF($F2185=1,$G2185,"")</f>
        <v/>
      </c>
    </row>
    <row r="2186" customFormat="false" ht="15" hidden="false" customHeight="false" outlineLevel="0" collapsed="false">
      <c r="A2186" s="30" t="n">
        <v>341.25</v>
      </c>
      <c r="B2186" s="31" t="n">
        <v>16.7385</v>
      </c>
      <c r="C2186" s="32" t="n">
        <f aca="false">IF($A2186="","",IF(設定!$B$21="dB",10^($B2186/20),ABS($B2186)))</f>
        <v>6.86949797742836</v>
      </c>
      <c r="D2186" s="32" t="n">
        <f aca="false">IF($A2186="","",$A2186^2)</f>
        <v>116451.5625</v>
      </c>
      <c r="E2186" s="32" t="n">
        <f aca="false">IF($A2186="","",IF($C2186&lt;=0,"",1/$C2186^2))</f>
        <v>0.0211909291763131</v>
      </c>
      <c r="F2186" s="33" t="n">
        <f aca="false">IF(OR(ROW()-設定!$B$30&lt;2,ROW()+設定!$B$30&gt;13701,N($A2186)&lt;=0,N(INDEX($A$2:$A$13701,MIN(13700,MAX(1,ROW()-1+設定!$B$30))))&lt;=0,$A2186&lt;設定!$B$28,$A2186&gt;設定!$B$29),0,IF(AND($C2186&gt;=MAX(INDEX($C$1:$C$13701,MAX(1,ROW()-設定!$B$24)):INDEX($C$1:$C$13701,MAX(1,ROW()-1))),$C2186&gt;MAX(INDEX($C$1:$C$13701,MIN(13701,ROW()+1)):INDEX($C$1:$C$13701,MIN(13701,ROW()+設定!$B$24))),$C2186&gt;=設定!$B$32,$C2186&gt;=MAX(MIN(INDEX($C$1:$C$13701,MAX(1,ROW()-設定!$B$26)):INDEX($C$1:$C$13701,MAX(1,ROW()-1))),MIN(INDEX($C$1:$C$13701,MIN(13701,ROW()+1)):INDEX($C$1:$C$13701,MIN(13701,ROW()+設定!$B$26))))*10^(設定!$B$27/20)),1,0))</f>
        <v>0</v>
      </c>
      <c r="G2186" s="33" t="n">
        <f aca="false">$G2185+IF($F2186=1,1,0)</f>
        <v>0</v>
      </c>
      <c r="H2186" s="0" t="str">
        <f aca="false">IF($F2186=1,$G2186,"")</f>
        <v/>
      </c>
    </row>
    <row r="2187" customFormat="false" ht="15" hidden="false" customHeight="false" outlineLevel="0" collapsed="false">
      <c r="A2187" s="30" t="n">
        <v>341.40625</v>
      </c>
      <c r="B2187" s="31" t="n">
        <v>16.6088</v>
      </c>
      <c r="C2187" s="32" t="n">
        <f aca="false">IF($A2187="","",IF(設定!$B$21="dB",10^($B2187/20),ABS($B2187)))</f>
        <v>6.76768287466559</v>
      </c>
      <c r="D2187" s="32" t="n">
        <f aca="false">IF($A2187="","",$A2187^2)</f>
        <v>116558.227539063</v>
      </c>
      <c r="E2187" s="32" t="n">
        <f aca="false">IF($A2187="","",IF($C2187&lt;=0,"",1/$C2187^2))</f>
        <v>0.0218333310573633</v>
      </c>
      <c r="F2187" s="33" t="n">
        <f aca="false">IF(OR(ROW()-設定!$B$30&lt;2,ROW()+設定!$B$30&gt;13701,N($A2187)&lt;=0,N(INDEX($A$2:$A$13701,MIN(13700,MAX(1,ROW()-1+設定!$B$30))))&lt;=0,$A2187&lt;設定!$B$28,$A2187&gt;設定!$B$29),0,IF(AND($C2187&gt;=MAX(INDEX($C$1:$C$13701,MAX(1,ROW()-設定!$B$24)):INDEX($C$1:$C$13701,MAX(1,ROW()-1))),$C2187&gt;MAX(INDEX($C$1:$C$13701,MIN(13701,ROW()+1)):INDEX($C$1:$C$13701,MIN(13701,ROW()+設定!$B$24))),$C2187&gt;=設定!$B$32,$C2187&gt;=MAX(MIN(INDEX($C$1:$C$13701,MAX(1,ROW()-設定!$B$26)):INDEX($C$1:$C$13701,MAX(1,ROW()-1))),MIN(INDEX($C$1:$C$13701,MIN(13701,ROW()+1)):INDEX($C$1:$C$13701,MIN(13701,ROW()+設定!$B$26))))*10^(設定!$B$27/20)),1,0))</f>
        <v>0</v>
      </c>
      <c r="G2187" s="33" t="n">
        <f aca="false">$G2186+IF($F2187=1,1,0)</f>
        <v>0</v>
      </c>
      <c r="H2187" s="0" t="str">
        <f aca="false">IF($F2187=1,$G2187,"")</f>
        <v/>
      </c>
    </row>
    <row r="2188" customFormat="false" ht="15" hidden="false" customHeight="false" outlineLevel="0" collapsed="false">
      <c r="A2188" s="30" t="n">
        <v>341.5625</v>
      </c>
      <c r="B2188" s="31" t="n">
        <v>16.64</v>
      </c>
      <c r="C2188" s="32" t="n">
        <f aca="false">IF($A2188="","",IF(設定!$B$21="dB",10^($B2188/20),ABS($B2188)))</f>
        <v>6.79203632617185</v>
      </c>
      <c r="D2188" s="32" t="n">
        <f aca="false">IF($A2188="","",$A2188^2)</f>
        <v>116664.94140625</v>
      </c>
      <c r="E2188" s="32" t="n">
        <f aca="false">IF($A2188="","",IF($C2188&lt;=0,"",1/$C2188^2))</f>
        <v>0.0216770410481969</v>
      </c>
      <c r="F2188" s="33" t="n">
        <f aca="false">IF(OR(ROW()-設定!$B$30&lt;2,ROW()+設定!$B$30&gt;13701,N($A2188)&lt;=0,N(INDEX($A$2:$A$13701,MIN(13700,MAX(1,ROW()-1+設定!$B$30))))&lt;=0,$A2188&lt;設定!$B$28,$A2188&gt;設定!$B$29),0,IF(AND($C2188&gt;=MAX(INDEX($C$1:$C$13701,MAX(1,ROW()-設定!$B$24)):INDEX($C$1:$C$13701,MAX(1,ROW()-1))),$C2188&gt;MAX(INDEX($C$1:$C$13701,MIN(13701,ROW()+1)):INDEX($C$1:$C$13701,MIN(13701,ROW()+設定!$B$24))),$C2188&gt;=設定!$B$32,$C2188&gt;=MAX(MIN(INDEX($C$1:$C$13701,MAX(1,ROW()-設定!$B$26)):INDEX($C$1:$C$13701,MAX(1,ROW()-1))),MIN(INDEX($C$1:$C$13701,MIN(13701,ROW()+1)):INDEX($C$1:$C$13701,MIN(13701,ROW()+設定!$B$26))))*10^(設定!$B$27/20)),1,0))</f>
        <v>0</v>
      </c>
      <c r="G2188" s="33" t="n">
        <f aca="false">$G2187+IF($F2188=1,1,0)</f>
        <v>0</v>
      </c>
      <c r="H2188" s="0" t="str">
        <f aca="false">IF($F2188=1,$G2188,"")</f>
        <v/>
      </c>
    </row>
    <row r="2189" customFormat="false" ht="15" hidden="false" customHeight="false" outlineLevel="0" collapsed="false">
      <c r="A2189" s="30" t="n">
        <v>341.71875</v>
      </c>
      <c r="B2189" s="31" t="n">
        <v>16.6199</v>
      </c>
      <c r="C2189" s="32" t="n">
        <f aca="false">IF($A2189="","",IF(設定!$B$21="dB",10^($B2189/20),ABS($B2189)))</f>
        <v>6.77633706019416</v>
      </c>
      <c r="D2189" s="32" t="n">
        <f aca="false">IF($A2189="","",$A2189^2)</f>
        <v>116771.704101563</v>
      </c>
      <c r="E2189" s="32" t="n">
        <f aca="false">IF($A2189="","",IF($C2189&lt;=0,"",1/$C2189^2))</f>
        <v>0.0217775991655105</v>
      </c>
      <c r="F2189" s="33" t="n">
        <f aca="false">IF(OR(ROW()-設定!$B$30&lt;2,ROW()+設定!$B$30&gt;13701,N($A2189)&lt;=0,N(INDEX($A$2:$A$13701,MIN(13700,MAX(1,ROW()-1+設定!$B$30))))&lt;=0,$A2189&lt;設定!$B$28,$A2189&gt;設定!$B$29),0,IF(AND($C2189&gt;=MAX(INDEX($C$1:$C$13701,MAX(1,ROW()-設定!$B$24)):INDEX($C$1:$C$13701,MAX(1,ROW()-1))),$C2189&gt;MAX(INDEX($C$1:$C$13701,MIN(13701,ROW()+1)):INDEX($C$1:$C$13701,MIN(13701,ROW()+設定!$B$24))),$C2189&gt;=設定!$B$32,$C2189&gt;=MAX(MIN(INDEX($C$1:$C$13701,MAX(1,ROW()-設定!$B$26)):INDEX($C$1:$C$13701,MAX(1,ROW()-1))),MIN(INDEX($C$1:$C$13701,MIN(13701,ROW()+1)):INDEX($C$1:$C$13701,MIN(13701,ROW()+設定!$B$26))))*10^(設定!$B$27/20)),1,0))</f>
        <v>0</v>
      </c>
      <c r="G2189" s="33" t="n">
        <f aca="false">$G2188+IF($F2189=1,1,0)</f>
        <v>0</v>
      </c>
      <c r="H2189" s="0" t="str">
        <f aca="false">IF($F2189=1,$G2189,"")</f>
        <v/>
      </c>
    </row>
    <row r="2190" customFormat="false" ht="15" hidden="false" customHeight="false" outlineLevel="0" collapsed="false">
      <c r="A2190" s="30" t="n">
        <v>341.875</v>
      </c>
      <c r="B2190" s="31" t="n">
        <v>16.8814</v>
      </c>
      <c r="C2190" s="32" t="n">
        <f aca="false">IF($A2190="","",IF(設定!$B$21="dB",10^($B2190/20),ABS($B2190)))</f>
        <v>6.98344954914209</v>
      </c>
      <c r="D2190" s="32" t="n">
        <f aca="false">IF($A2190="","",$A2190^2)</f>
        <v>116878.515625</v>
      </c>
      <c r="E2190" s="32" t="n">
        <f aca="false">IF($A2190="","",IF($C2190&lt;=0,"",1/$C2190^2))</f>
        <v>0.0205050106882575</v>
      </c>
      <c r="F2190" s="33" t="n">
        <f aca="false">IF(OR(ROW()-設定!$B$30&lt;2,ROW()+設定!$B$30&gt;13701,N($A2190)&lt;=0,N(INDEX($A$2:$A$13701,MIN(13700,MAX(1,ROW()-1+設定!$B$30))))&lt;=0,$A2190&lt;設定!$B$28,$A2190&gt;設定!$B$29),0,IF(AND($C2190&gt;=MAX(INDEX($C$1:$C$13701,MAX(1,ROW()-設定!$B$24)):INDEX($C$1:$C$13701,MAX(1,ROW()-1))),$C2190&gt;MAX(INDEX($C$1:$C$13701,MIN(13701,ROW()+1)):INDEX($C$1:$C$13701,MIN(13701,ROW()+設定!$B$24))),$C2190&gt;=設定!$B$32,$C2190&gt;=MAX(MIN(INDEX($C$1:$C$13701,MAX(1,ROW()-設定!$B$26)):INDEX($C$1:$C$13701,MAX(1,ROW()-1))),MIN(INDEX($C$1:$C$13701,MIN(13701,ROW()+1)):INDEX($C$1:$C$13701,MIN(13701,ROW()+設定!$B$26))))*10^(設定!$B$27/20)),1,0))</f>
        <v>0</v>
      </c>
      <c r="G2190" s="33" t="n">
        <f aca="false">$G2189+IF($F2190=1,1,0)</f>
        <v>0</v>
      </c>
      <c r="H2190" s="0" t="str">
        <f aca="false">IF($F2190=1,$G2190,"")</f>
        <v/>
      </c>
    </row>
    <row r="2191" customFormat="false" ht="15" hidden="false" customHeight="false" outlineLevel="0" collapsed="false">
      <c r="A2191" s="30" t="n">
        <v>342.03125</v>
      </c>
      <c r="B2191" s="31" t="n">
        <v>16.7353</v>
      </c>
      <c r="C2191" s="32" t="n">
        <f aca="false">IF($A2191="","",IF(設定!$B$21="dB",10^($B2191/20),ABS($B2191)))</f>
        <v>6.86696762698249</v>
      </c>
      <c r="D2191" s="32" t="n">
        <f aca="false">IF($A2191="","",$A2191^2)</f>
        <v>116985.375976563</v>
      </c>
      <c r="E2191" s="32" t="n">
        <f aca="false">IF($A2191="","",IF($C2191&lt;=0,"",1/$C2191^2))</f>
        <v>0.0212065489837971</v>
      </c>
      <c r="F2191" s="33" t="n">
        <f aca="false">IF(OR(ROW()-設定!$B$30&lt;2,ROW()+設定!$B$30&gt;13701,N($A2191)&lt;=0,N(INDEX($A$2:$A$13701,MIN(13700,MAX(1,ROW()-1+設定!$B$30))))&lt;=0,$A2191&lt;設定!$B$28,$A2191&gt;設定!$B$29),0,IF(AND($C2191&gt;=MAX(INDEX($C$1:$C$13701,MAX(1,ROW()-設定!$B$24)):INDEX($C$1:$C$13701,MAX(1,ROW()-1))),$C2191&gt;MAX(INDEX($C$1:$C$13701,MIN(13701,ROW()+1)):INDEX($C$1:$C$13701,MIN(13701,ROW()+設定!$B$24))),$C2191&gt;=設定!$B$32,$C2191&gt;=MAX(MIN(INDEX($C$1:$C$13701,MAX(1,ROW()-設定!$B$26)):INDEX($C$1:$C$13701,MAX(1,ROW()-1))),MIN(INDEX($C$1:$C$13701,MIN(13701,ROW()+1)):INDEX($C$1:$C$13701,MIN(13701,ROW()+設定!$B$26))))*10^(設定!$B$27/20)),1,0))</f>
        <v>0</v>
      </c>
      <c r="G2191" s="33" t="n">
        <f aca="false">$G2190+IF($F2191=1,1,0)</f>
        <v>0</v>
      </c>
      <c r="H2191" s="0" t="str">
        <f aca="false">IF($F2191=1,$G2191,"")</f>
        <v/>
      </c>
    </row>
    <row r="2192" customFormat="false" ht="15" hidden="false" customHeight="false" outlineLevel="0" collapsed="false">
      <c r="A2192" s="30" t="n">
        <v>342.1875</v>
      </c>
      <c r="B2192" s="31" t="n">
        <v>16.8303</v>
      </c>
      <c r="C2192" s="32" t="n">
        <f aca="false">IF($A2192="","",IF(設定!$B$21="dB",10^($B2192/20),ABS($B2192)))</f>
        <v>6.9424857979649</v>
      </c>
      <c r="D2192" s="32" t="n">
        <f aca="false">IF($A2192="","",$A2192^2)</f>
        <v>117092.28515625</v>
      </c>
      <c r="E2192" s="32" t="n">
        <f aca="false">IF($A2192="","",IF($C2192&lt;=0,"",1/$C2192^2))</f>
        <v>0.020747701924572</v>
      </c>
      <c r="F2192" s="33" t="n">
        <f aca="false">IF(OR(ROW()-設定!$B$30&lt;2,ROW()+設定!$B$30&gt;13701,N($A2192)&lt;=0,N(INDEX($A$2:$A$13701,MIN(13700,MAX(1,ROW()-1+設定!$B$30))))&lt;=0,$A2192&lt;設定!$B$28,$A2192&gt;設定!$B$29),0,IF(AND($C2192&gt;=MAX(INDEX($C$1:$C$13701,MAX(1,ROW()-設定!$B$24)):INDEX($C$1:$C$13701,MAX(1,ROW()-1))),$C2192&gt;MAX(INDEX($C$1:$C$13701,MIN(13701,ROW()+1)):INDEX($C$1:$C$13701,MIN(13701,ROW()+設定!$B$24))),$C2192&gt;=設定!$B$32,$C2192&gt;=MAX(MIN(INDEX($C$1:$C$13701,MAX(1,ROW()-設定!$B$26)):INDEX($C$1:$C$13701,MAX(1,ROW()-1))),MIN(INDEX($C$1:$C$13701,MIN(13701,ROW()+1)):INDEX($C$1:$C$13701,MIN(13701,ROW()+設定!$B$26))))*10^(設定!$B$27/20)),1,0))</f>
        <v>0</v>
      </c>
      <c r="G2192" s="33" t="n">
        <f aca="false">$G2191+IF($F2192=1,1,0)</f>
        <v>0</v>
      </c>
      <c r="H2192" s="0" t="str">
        <f aca="false">IF($F2192=1,$G2192,"")</f>
        <v/>
      </c>
    </row>
    <row r="2193" customFormat="false" ht="15" hidden="false" customHeight="false" outlineLevel="0" collapsed="false">
      <c r="A2193" s="30" t="n">
        <v>342.34375</v>
      </c>
      <c r="B2193" s="31" t="n">
        <v>16.7682</v>
      </c>
      <c r="C2193" s="32" t="n">
        <f aca="false">IF($A2193="","",IF(設定!$B$21="dB",10^($B2193/20),ABS($B2193)))</f>
        <v>6.89302732331076</v>
      </c>
      <c r="D2193" s="32" t="n">
        <f aca="false">IF($A2193="","",$A2193^2)</f>
        <v>117199.243164063</v>
      </c>
      <c r="E2193" s="32" t="n">
        <f aca="false">IF($A2193="","",IF($C2193&lt;=0,"",1/$C2193^2))</f>
        <v>0.0210465056368394</v>
      </c>
      <c r="F2193" s="33" t="n">
        <f aca="false">IF(OR(ROW()-設定!$B$30&lt;2,ROW()+設定!$B$30&gt;13701,N($A2193)&lt;=0,N(INDEX($A$2:$A$13701,MIN(13700,MAX(1,ROW()-1+設定!$B$30))))&lt;=0,$A2193&lt;設定!$B$28,$A2193&gt;設定!$B$29),0,IF(AND($C2193&gt;=MAX(INDEX($C$1:$C$13701,MAX(1,ROW()-設定!$B$24)):INDEX($C$1:$C$13701,MAX(1,ROW()-1))),$C2193&gt;MAX(INDEX($C$1:$C$13701,MIN(13701,ROW()+1)):INDEX($C$1:$C$13701,MIN(13701,ROW()+設定!$B$24))),$C2193&gt;=設定!$B$32,$C2193&gt;=MAX(MIN(INDEX($C$1:$C$13701,MAX(1,ROW()-設定!$B$26)):INDEX($C$1:$C$13701,MAX(1,ROW()-1))),MIN(INDEX($C$1:$C$13701,MIN(13701,ROW()+1)):INDEX($C$1:$C$13701,MIN(13701,ROW()+設定!$B$26))))*10^(設定!$B$27/20)),1,0))</f>
        <v>0</v>
      </c>
      <c r="G2193" s="33" t="n">
        <f aca="false">$G2192+IF($F2193=1,1,0)</f>
        <v>0</v>
      </c>
      <c r="H2193" s="0" t="str">
        <f aca="false">IF($F2193=1,$G2193,"")</f>
        <v/>
      </c>
    </row>
    <row r="2194" customFormat="false" ht="15" hidden="false" customHeight="false" outlineLevel="0" collapsed="false">
      <c r="A2194" s="30" t="n">
        <v>342.5</v>
      </c>
      <c r="B2194" s="31" t="n">
        <v>16.8512</v>
      </c>
      <c r="C2194" s="32" t="n">
        <f aca="false">IF($A2194="","",IF(設定!$B$21="dB",10^($B2194/20),ABS($B2194)))</f>
        <v>6.9592109311154</v>
      </c>
      <c r="D2194" s="32" t="n">
        <f aca="false">IF($A2194="","",$A2194^2)</f>
        <v>117306.25</v>
      </c>
      <c r="E2194" s="32" t="n">
        <f aca="false">IF($A2194="","",IF($C2194&lt;=0,"",1/$C2194^2))</f>
        <v>0.0206480954901943</v>
      </c>
      <c r="F2194" s="33" t="n">
        <f aca="false">IF(OR(ROW()-設定!$B$30&lt;2,ROW()+設定!$B$30&gt;13701,N($A2194)&lt;=0,N(INDEX($A$2:$A$13701,MIN(13700,MAX(1,ROW()-1+設定!$B$30))))&lt;=0,$A2194&lt;設定!$B$28,$A2194&gt;設定!$B$29),0,IF(AND($C2194&gt;=MAX(INDEX($C$1:$C$13701,MAX(1,ROW()-設定!$B$24)):INDEX($C$1:$C$13701,MAX(1,ROW()-1))),$C2194&gt;MAX(INDEX($C$1:$C$13701,MIN(13701,ROW()+1)):INDEX($C$1:$C$13701,MIN(13701,ROW()+設定!$B$24))),$C2194&gt;=設定!$B$32,$C2194&gt;=MAX(MIN(INDEX($C$1:$C$13701,MAX(1,ROW()-設定!$B$26)):INDEX($C$1:$C$13701,MAX(1,ROW()-1))),MIN(INDEX($C$1:$C$13701,MIN(13701,ROW()+1)):INDEX($C$1:$C$13701,MIN(13701,ROW()+設定!$B$26))))*10^(設定!$B$27/20)),1,0))</f>
        <v>0</v>
      </c>
      <c r="G2194" s="33" t="n">
        <f aca="false">$G2193+IF($F2194=1,1,0)</f>
        <v>0</v>
      </c>
      <c r="H2194" s="0" t="str">
        <f aca="false">IF($F2194=1,$G2194,"")</f>
        <v/>
      </c>
    </row>
    <row r="2195" customFormat="false" ht="15" hidden="false" customHeight="false" outlineLevel="0" collapsed="false">
      <c r="A2195" s="30" t="n">
        <v>342.65625</v>
      </c>
      <c r="B2195" s="31" t="n">
        <v>16.9959</v>
      </c>
      <c r="C2195" s="32" t="n">
        <f aca="false">IF($A2195="","",IF(設定!$B$21="dB",10^($B2195/20),ABS($B2195)))</f>
        <v>7.0761169163223</v>
      </c>
      <c r="D2195" s="32" t="n">
        <f aca="false">IF($A2195="","",$A2195^2)</f>
        <v>117413.305664063</v>
      </c>
      <c r="E2195" s="32" t="n">
        <f aca="false">IF($A2195="","",IF($C2195&lt;=0,"",1/$C2195^2))</f>
        <v>0.0199714685150444</v>
      </c>
      <c r="F2195" s="33" t="n">
        <f aca="false">IF(OR(ROW()-設定!$B$30&lt;2,ROW()+設定!$B$30&gt;13701,N($A2195)&lt;=0,N(INDEX($A$2:$A$13701,MIN(13700,MAX(1,ROW()-1+設定!$B$30))))&lt;=0,$A2195&lt;設定!$B$28,$A2195&gt;設定!$B$29),0,IF(AND($C2195&gt;=MAX(INDEX($C$1:$C$13701,MAX(1,ROW()-設定!$B$24)):INDEX($C$1:$C$13701,MAX(1,ROW()-1))),$C2195&gt;MAX(INDEX($C$1:$C$13701,MIN(13701,ROW()+1)):INDEX($C$1:$C$13701,MIN(13701,ROW()+設定!$B$24))),$C2195&gt;=設定!$B$32,$C2195&gt;=MAX(MIN(INDEX($C$1:$C$13701,MAX(1,ROW()-設定!$B$26)):INDEX($C$1:$C$13701,MAX(1,ROW()-1))),MIN(INDEX($C$1:$C$13701,MIN(13701,ROW()+1)):INDEX($C$1:$C$13701,MIN(13701,ROW()+設定!$B$26))))*10^(設定!$B$27/20)),1,0))</f>
        <v>0</v>
      </c>
      <c r="G2195" s="33" t="n">
        <f aca="false">$G2194+IF($F2195=1,1,0)</f>
        <v>0</v>
      </c>
      <c r="H2195" s="0" t="str">
        <f aca="false">IF($F2195=1,$G2195,"")</f>
        <v/>
      </c>
    </row>
    <row r="2196" customFormat="false" ht="15" hidden="false" customHeight="false" outlineLevel="0" collapsed="false">
      <c r="A2196" s="30" t="n">
        <v>342.8125</v>
      </c>
      <c r="B2196" s="31" t="n">
        <v>16.7879</v>
      </c>
      <c r="C2196" s="32" t="n">
        <f aca="false">IF($A2196="","",IF(設定!$B$21="dB",10^($B2196/20),ABS($B2196)))</f>
        <v>6.90867877093638</v>
      </c>
      <c r="D2196" s="32" t="n">
        <f aca="false">IF($A2196="","",$A2196^2)</f>
        <v>117520.41015625</v>
      </c>
      <c r="E2196" s="32" t="n">
        <f aca="false">IF($A2196="","",IF($C2196&lt;=0,"",1/$C2196^2))</f>
        <v>0.0209512529385247</v>
      </c>
      <c r="F2196" s="33" t="n">
        <f aca="false">IF(OR(ROW()-設定!$B$30&lt;2,ROW()+設定!$B$30&gt;13701,N($A2196)&lt;=0,N(INDEX($A$2:$A$13701,MIN(13700,MAX(1,ROW()-1+設定!$B$30))))&lt;=0,$A2196&lt;設定!$B$28,$A2196&gt;設定!$B$29),0,IF(AND($C2196&gt;=MAX(INDEX($C$1:$C$13701,MAX(1,ROW()-設定!$B$24)):INDEX($C$1:$C$13701,MAX(1,ROW()-1))),$C2196&gt;MAX(INDEX($C$1:$C$13701,MIN(13701,ROW()+1)):INDEX($C$1:$C$13701,MIN(13701,ROW()+設定!$B$24))),$C2196&gt;=設定!$B$32,$C2196&gt;=MAX(MIN(INDEX($C$1:$C$13701,MAX(1,ROW()-設定!$B$26)):INDEX($C$1:$C$13701,MAX(1,ROW()-1))),MIN(INDEX($C$1:$C$13701,MIN(13701,ROW()+1)):INDEX($C$1:$C$13701,MIN(13701,ROW()+設定!$B$26))))*10^(設定!$B$27/20)),1,0))</f>
        <v>0</v>
      </c>
      <c r="G2196" s="33" t="n">
        <f aca="false">$G2195+IF($F2196=1,1,0)</f>
        <v>0</v>
      </c>
      <c r="H2196" s="0" t="str">
        <f aca="false">IF($F2196=1,$G2196,"")</f>
        <v/>
      </c>
    </row>
    <row r="2197" customFormat="false" ht="15" hidden="false" customHeight="false" outlineLevel="0" collapsed="false">
      <c r="A2197" s="30" t="n">
        <v>342.96875</v>
      </c>
      <c r="B2197" s="31" t="n">
        <v>16.8329</v>
      </c>
      <c r="C2197" s="32" t="n">
        <f aca="false">IF($A2197="","",IF(設定!$B$21="dB",10^($B2197/20),ABS($B2197)))</f>
        <v>6.94456424538639</v>
      </c>
      <c r="D2197" s="32" t="n">
        <f aca="false">IF($A2197="","",$A2197^2)</f>
        <v>117627.563476563</v>
      </c>
      <c r="E2197" s="32" t="n">
        <f aca="false">IF($A2197="","",IF($C2197&lt;=0,"",1/$C2197^2))</f>
        <v>0.0207352845711216</v>
      </c>
      <c r="F2197" s="33" t="n">
        <f aca="false">IF(OR(ROW()-設定!$B$30&lt;2,ROW()+設定!$B$30&gt;13701,N($A2197)&lt;=0,N(INDEX($A$2:$A$13701,MIN(13700,MAX(1,ROW()-1+設定!$B$30))))&lt;=0,$A2197&lt;設定!$B$28,$A2197&gt;設定!$B$29),0,IF(AND($C2197&gt;=MAX(INDEX($C$1:$C$13701,MAX(1,ROW()-設定!$B$24)):INDEX($C$1:$C$13701,MAX(1,ROW()-1))),$C2197&gt;MAX(INDEX($C$1:$C$13701,MIN(13701,ROW()+1)):INDEX($C$1:$C$13701,MIN(13701,ROW()+設定!$B$24))),$C2197&gt;=設定!$B$32,$C2197&gt;=MAX(MIN(INDEX($C$1:$C$13701,MAX(1,ROW()-設定!$B$26)):INDEX($C$1:$C$13701,MAX(1,ROW()-1))),MIN(INDEX($C$1:$C$13701,MIN(13701,ROW()+1)):INDEX($C$1:$C$13701,MIN(13701,ROW()+設定!$B$26))))*10^(設定!$B$27/20)),1,0))</f>
        <v>0</v>
      </c>
      <c r="G2197" s="33" t="n">
        <f aca="false">$G2196+IF($F2197=1,1,0)</f>
        <v>0</v>
      </c>
      <c r="H2197" s="0" t="str">
        <f aca="false">IF($F2197=1,$G2197,"")</f>
        <v/>
      </c>
    </row>
    <row r="2198" customFormat="false" ht="15" hidden="false" customHeight="false" outlineLevel="0" collapsed="false">
      <c r="A2198" s="30" t="n">
        <v>343.125</v>
      </c>
      <c r="B2198" s="31" t="n">
        <v>16.7932</v>
      </c>
      <c r="C2198" s="32" t="n">
        <f aca="false">IF($A2198="","",IF(設定!$B$21="dB",10^($B2198/20),ABS($B2198)))</f>
        <v>6.91289562983649</v>
      </c>
      <c r="D2198" s="32" t="n">
        <f aca="false">IF($A2198="","",$A2198^2)</f>
        <v>117734.765625</v>
      </c>
      <c r="E2198" s="32" t="n">
        <f aca="false">IF($A2198="","",IF($C2198&lt;=0,"",1/$C2198^2))</f>
        <v>0.0209257002509352</v>
      </c>
      <c r="F2198" s="33" t="n">
        <f aca="false">IF(OR(ROW()-設定!$B$30&lt;2,ROW()+設定!$B$30&gt;13701,N($A2198)&lt;=0,N(INDEX($A$2:$A$13701,MIN(13700,MAX(1,ROW()-1+設定!$B$30))))&lt;=0,$A2198&lt;設定!$B$28,$A2198&gt;設定!$B$29),0,IF(AND($C2198&gt;=MAX(INDEX($C$1:$C$13701,MAX(1,ROW()-設定!$B$24)):INDEX($C$1:$C$13701,MAX(1,ROW()-1))),$C2198&gt;MAX(INDEX($C$1:$C$13701,MIN(13701,ROW()+1)):INDEX($C$1:$C$13701,MIN(13701,ROW()+設定!$B$24))),$C2198&gt;=設定!$B$32,$C2198&gt;=MAX(MIN(INDEX($C$1:$C$13701,MAX(1,ROW()-設定!$B$26)):INDEX($C$1:$C$13701,MAX(1,ROW()-1))),MIN(INDEX($C$1:$C$13701,MIN(13701,ROW()+1)):INDEX($C$1:$C$13701,MIN(13701,ROW()+設定!$B$26))))*10^(設定!$B$27/20)),1,0))</f>
        <v>0</v>
      </c>
      <c r="G2198" s="33" t="n">
        <f aca="false">$G2197+IF($F2198=1,1,0)</f>
        <v>0</v>
      </c>
      <c r="H2198" s="0" t="str">
        <f aca="false">IF($F2198=1,$G2198,"")</f>
        <v/>
      </c>
    </row>
    <row r="2199" customFormat="false" ht="15" hidden="false" customHeight="false" outlineLevel="0" collapsed="false">
      <c r="A2199" s="30" t="n">
        <v>343.28125</v>
      </c>
      <c r="B2199" s="31" t="n">
        <v>16.9778</v>
      </c>
      <c r="C2199" s="32" t="n">
        <f aca="false">IF($A2199="","",IF(設定!$B$21="dB",10^($B2199/20),ABS($B2199)))</f>
        <v>7.06138677727382</v>
      </c>
      <c r="D2199" s="32" t="n">
        <f aca="false">IF($A2199="","",$A2199^2)</f>
        <v>117842.016601563</v>
      </c>
      <c r="E2199" s="32" t="n">
        <f aca="false">IF($A2199="","",IF($C2199&lt;=0,"",1/$C2199^2))</f>
        <v>0.0200548768742435</v>
      </c>
      <c r="F2199" s="33" t="n">
        <f aca="false">IF(OR(ROW()-設定!$B$30&lt;2,ROW()+設定!$B$30&gt;13701,N($A2199)&lt;=0,N(INDEX($A$2:$A$13701,MIN(13700,MAX(1,ROW()-1+設定!$B$30))))&lt;=0,$A2199&lt;設定!$B$28,$A2199&gt;設定!$B$29),0,IF(AND($C2199&gt;=MAX(INDEX($C$1:$C$13701,MAX(1,ROW()-設定!$B$24)):INDEX($C$1:$C$13701,MAX(1,ROW()-1))),$C2199&gt;MAX(INDEX($C$1:$C$13701,MIN(13701,ROW()+1)):INDEX($C$1:$C$13701,MIN(13701,ROW()+設定!$B$24))),$C2199&gt;=設定!$B$32,$C2199&gt;=MAX(MIN(INDEX($C$1:$C$13701,MAX(1,ROW()-設定!$B$26)):INDEX($C$1:$C$13701,MAX(1,ROW()-1))),MIN(INDEX($C$1:$C$13701,MIN(13701,ROW()+1)):INDEX($C$1:$C$13701,MIN(13701,ROW()+設定!$B$26))))*10^(設定!$B$27/20)),1,0))</f>
        <v>0</v>
      </c>
      <c r="G2199" s="33" t="n">
        <f aca="false">$G2198+IF($F2199=1,1,0)</f>
        <v>0</v>
      </c>
      <c r="H2199" s="0" t="str">
        <f aca="false">IF($F2199=1,$G2199,"")</f>
        <v/>
      </c>
    </row>
    <row r="2200" customFormat="false" ht="15" hidden="false" customHeight="false" outlineLevel="0" collapsed="false">
      <c r="A2200" s="30" t="n">
        <v>343.4375</v>
      </c>
      <c r="B2200" s="31" t="n">
        <v>16.7883</v>
      </c>
      <c r="C2200" s="32" t="n">
        <f aca="false">IF($A2200="","",IF(設定!$B$21="dB",10^($B2200/20),ABS($B2200)))</f>
        <v>6.90899693467732</v>
      </c>
      <c r="D2200" s="32" t="n">
        <f aca="false">IF($A2200="","",$A2200^2)</f>
        <v>117949.31640625</v>
      </c>
      <c r="E2200" s="32" t="n">
        <f aca="false">IF($A2200="","",IF($C2200&lt;=0,"",1/$C2200^2))</f>
        <v>0.0209493233456793</v>
      </c>
      <c r="F2200" s="33" t="n">
        <f aca="false">IF(OR(ROW()-設定!$B$30&lt;2,ROW()+設定!$B$30&gt;13701,N($A2200)&lt;=0,N(INDEX($A$2:$A$13701,MIN(13700,MAX(1,ROW()-1+設定!$B$30))))&lt;=0,$A2200&lt;設定!$B$28,$A2200&gt;設定!$B$29),0,IF(AND($C2200&gt;=MAX(INDEX($C$1:$C$13701,MAX(1,ROW()-設定!$B$24)):INDEX($C$1:$C$13701,MAX(1,ROW()-1))),$C2200&gt;MAX(INDEX($C$1:$C$13701,MIN(13701,ROW()+1)):INDEX($C$1:$C$13701,MIN(13701,ROW()+設定!$B$24))),$C2200&gt;=設定!$B$32,$C2200&gt;=MAX(MIN(INDEX($C$1:$C$13701,MAX(1,ROW()-設定!$B$26)):INDEX($C$1:$C$13701,MAX(1,ROW()-1))),MIN(INDEX($C$1:$C$13701,MIN(13701,ROW()+1)):INDEX($C$1:$C$13701,MIN(13701,ROW()+設定!$B$26))))*10^(設定!$B$27/20)),1,0))</f>
        <v>0</v>
      </c>
      <c r="G2200" s="33" t="n">
        <f aca="false">$G2199+IF($F2200=1,1,0)</f>
        <v>0</v>
      </c>
      <c r="H2200" s="0" t="str">
        <f aca="false">IF($F2200=1,$G2200,"")</f>
        <v/>
      </c>
    </row>
    <row r="2201" customFormat="false" ht="15" hidden="false" customHeight="false" outlineLevel="0" collapsed="false">
      <c r="A2201" s="30" t="n">
        <v>343.59375</v>
      </c>
      <c r="B2201" s="31" t="n">
        <v>16.7862</v>
      </c>
      <c r="C2201" s="32" t="n">
        <f aca="false">IF($A2201="","",IF(設定!$B$21="dB",10^($B2201/20),ABS($B2201)))</f>
        <v>6.90732673848664</v>
      </c>
      <c r="D2201" s="32" t="n">
        <f aca="false">IF($A2201="","",$A2201^2)</f>
        <v>118056.665039063</v>
      </c>
      <c r="E2201" s="32" t="n">
        <f aca="false">IF($A2201="","",IF($C2201&lt;=0,"",1/$C2201^2))</f>
        <v>0.0209594556911188</v>
      </c>
      <c r="F2201" s="33" t="n">
        <f aca="false">IF(OR(ROW()-設定!$B$30&lt;2,ROW()+設定!$B$30&gt;13701,N($A2201)&lt;=0,N(INDEX($A$2:$A$13701,MIN(13700,MAX(1,ROW()-1+設定!$B$30))))&lt;=0,$A2201&lt;設定!$B$28,$A2201&gt;設定!$B$29),0,IF(AND($C2201&gt;=MAX(INDEX($C$1:$C$13701,MAX(1,ROW()-設定!$B$24)):INDEX($C$1:$C$13701,MAX(1,ROW()-1))),$C2201&gt;MAX(INDEX($C$1:$C$13701,MIN(13701,ROW()+1)):INDEX($C$1:$C$13701,MIN(13701,ROW()+設定!$B$24))),$C2201&gt;=設定!$B$32,$C2201&gt;=MAX(MIN(INDEX($C$1:$C$13701,MAX(1,ROW()-設定!$B$26)):INDEX($C$1:$C$13701,MAX(1,ROW()-1))),MIN(INDEX($C$1:$C$13701,MIN(13701,ROW()+1)):INDEX($C$1:$C$13701,MIN(13701,ROW()+設定!$B$26))))*10^(設定!$B$27/20)),1,0))</f>
        <v>0</v>
      </c>
      <c r="G2201" s="33" t="n">
        <f aca="false">$G2200+IF($F2201=1,1,0)</f>
        <v>0</v>
      </c>
      <c r="H2201" s="0" t="str">
        <f aca="false">IF($F2201=1,$G2201,"")</f>
        <v/>
      </c>
    </row>
    <row r="2202" customFormat="false" ht="15" hidden="false" customHeight="false" outlineLevel="0" collapsed="false">
      <c r="A2202" s="30" t="n">
        <v>343.75</v>
      </c>
      <c r="B2202" s="31" t="n">
        <v>16.7683</v>
      </c>
      <c r="C2202" s="32" t="n">
        <f aca="false">IF($A2202="","",IF(設定!$B$21="dB",10^($B2202/20),ABS($B2202)))</f>
        <v>6.89310668267739</v>
      </c>
      <c r="D2202" s="32" t="n">
        <f aca="false">IF($A2202="","",$A2202^2)</f>
        <v>118164.0625</v>
      </c>
      <c r="E2202" s="32" t="n">
        <f aca="false">IF($A2202="","",IF($C2202&lt;=0,"",1/$C2202^2))</f>
        <v>0.0210460210287172</v>
      </c>
      <c r="F2202" s="33" t="n">
        <f aca="false">IF(OR(ROW()-設定!$B$30&lt;2,ROW()+設定!$B$30&gt;13701,N($A2202)&lt;=0,N(INDEX($A$2:$A$13701,MIN(13700,MAX(1,ROW()-1+設定!$B$30))))&lt;=0,$A2202&lt;設定!$B$28,$A2202&gt;設定!$B$29),0,IF(AND($C2202&gt;=MAX(INDEX($C$1:$C$13701,MAX(1,ROW()-設定!$B$24)):INDEX($C$1:$C$13701,MAX(1,ROW()-1))),$C2202&gt;MAX(INDEX($C$1:$C$13701,MIN(13701,ROW()+1)):INDEX($C$1:$C$13701,MIN(13701,ROW()+設定!$B$24))),$C2202&gt;=設定!$B$32,$C2202&gt;=MAX(MIN(INDEX($C$1:$C$13701,MAX(1,ROW()-設定!$B$26)):INDEX($C$1:$C$13701,MAX(1,ROW()-1))),MIN(INDEX($C$1:$C$13701,MIN(13701,ROW()+1)):INDEX($C$1:$C$13701,MIN(13701,ROW()+設定!$B$26))))*10^(設定!$B$27/20)),1,0))</f>
        <v>0</v>
      </c>
      <c r="G2202" s="33" t="n">
        <f aca="false">$G2201+IF($F2202=1,1,0)</f>
        <v>0</v>
      </c>
      <c r="H2202" s="0" t="str">
        <f aca="false">IF($F2202=1,$G2202,"")</f>
        <v/>
      </c>
    </row>
    <row r="2203" customFormat="false" ht="15" hidden="false" customHeight="false" outlineLevel="0" collapsed="false">
      <c r="A2203" s="30" t="n">
        <v>343.90625</v>
      </c>
      <c r="B2203" s="31" t="n">
        <v>16.7752</v>
      </c>
      <c r="C2203" s="32" t="n">
        <f aca="false">IF($A2203="","",IF(設定!$B$21="dB",10^($B2203/20),ABS($B2203)))</f>
        <v>6.89858468604867</v>
      </c>
      <c r="D2203" s="32" t="n">
        <f aca="false">IF($A2203="","",$A2203^2)</f>
        <v>118271.508789063</v>
      </c>
      <c r="E2203" s="32" t="n">
        <f aca="false">IF($A2203="","",IF($C2203&lt;=0,"",1/$C2203^2))</f>
        <v>0.0210126100017347</v>
      </c>
      <c r="F2203" s="33" t="n">
        <f aca="false">IF(OR(ROW()-設定!$B$30&lt;2,ROW()+設定!$B$30&gt;13701,N($A2203)&lt;=0,N(INDEX($A$2:$A$13701,MIN(13700,MAX(1,ROW()-1+設定!$B$30))))&lt;=0,$A2203&lt;設定!$B$28,$A2203&gt;設定!$B$29),0,IF(AND($C2203&gt;=MAX(INDEX($C$1:$C$13701,MAX(1,ROW()-設定!$B$24)):INDEX($C$1:$C$13701,MAX(1,ROW()-1))),$C2203&gt;MAX(INDEX($C$1:$C$13701,MIN(13701,ROW()+1)):INDEX($C$1:$C$13701,MIN(13701,ROW()+設定!$B$24))),$C2203&gt;=設定!$B$32,$C2203&gt;=MAX(MIN(INDEX($C$1:$C$13701,MAX(1,ROW()-設定!$B$26)):INDEX($C$1:$C$13701,MAX(1,ROW()-1))),MIN(INDEX($C$1:$C$13701,MIN(13701,ROW()+1)):INDEX($C$1:$C$13701,MIN(13701,ROW()+設定!$B$26))))*10^(設定!$B$27/20)),1,0))</f>
        <v>0</v>
      </c>
      <c r="G2203" s="33" t="n">
        <f aca="false">$G2202+IF($F2203=1,1,0)</f>
        <v>0</v>
      </c>
      <c r="H2203" s="0" t="str">
        <f aca="false">IF($F2203=1,$G2203,"")</f>
        <v/>
      </c>
    </row>
    <row r="2204" customFormat="false" ht="15" hidden="false" customHeight="false" outlineLevel="0" collapsed="false">
      <c r="A2204" s="30" t="n">
        <v>344.0625</v>
      </c>
      <c r="B2204" s="31" t="n">
        <v>16.9816</v>
      </c>
      <c r="C2204" s="32" t="n">
        <f aca="false">IF($A2204="","",IF(設定!$B$21="dB",10^($B2204/20),ABS($B2204)))</f>
        <v>7.06447674748843</v>
      </c>
      <c r="D2204" s="32" t="n">
        <f aca="false">IF($A2204="","",$A2204^2)</f>
        <v>118379.00390625</v>
      </c>
      <c r="E2204" s="32" t="n">
        <f aca="false">IF($A2204="","",IF($C2204&lt;=0,"",1/$C2204^2))</f>
        <v>0.0200373368859501</v>
      </c>
      <c r="F2204" s="33" t="n">
        <f aca="false">IF(OR(ROW()-設定!$B$30&lt;2,ROW()+設定!$B$30&gt;13701,N($A2204)&lt;=0,N(INDEX($A$2:$A$13701,MIN(13700,MAX(1,ROW()-1+設定!$B$30))))&lt;=0,$A2204&lt;設定!$B$28,$A2204&gt;設定!$B$29),0,IF(AND($C2204&gt;=MAX(INDEX($C$1:$C$13701,MAX(1,ROW()-設定!$B$24)):INDEX($C$1:$C$13701,MAX(1,ROW()-1))),$C2204&gt;MAX(INDEX($C$1:$C$13701,MIN(13701,ROW()+1)):INDEX($C$1:$C$13701,MIN(13701,ROW()+設定!$B$24))),$C2204&gt;=設定!$B$32,$C2204&gt;=MAX(MIN(INDEX($C$1:$C$13701,MAX(1,ROW()-設定!$B$26)):INDEX($C$1:$C$13701,MAX(1,ROW()-1))),MIN(INDEX($C$1:$C$13701,MIN(13701,ROW()+1)):INDEX($C$1:$C$13701,MIN(13701,ROW()+設定!$B$26))))*10^(設定!$B$27/20)),1,0))</f>
        <v>0</v>
      </c>
      <c r="G2204" s="33" t="n">
        <f aca="false">$G2203+IF($F2204=1,1,0)</f>
        <v>0</v>
      </c>
      <c r="H2204" s="0" t="str">
        <f aca="false">IF($F2204=1,$G2204,"")</f>
        <v/>
      </c>
    </row>
    <row r="2205" customFormat="false" ht="15" hidden="false" customHeight="false" outlineLevel="0" collapsed="false">
      <c r="A2205" s="30" t="n">
        <v>344.21875</v>
      </c>
      <c r="B2205" s="31" t="n">
        <v>17.2054</v>
      </c>
      <c r="C2205" s="32" t="n">
        <f aca="false">IF($A2205="","",IF(設定!$B$21="dB",10^($B2205/20),ABS($B2205)))</f>
        <v>7.24886480473764</v>
      </c>
      <c r="D2205" s="32" t="n">
        <f aca="false">IF($A2205="","",$A2205^2)</f>
        <v>118486.547851563</v>
      </c>
      <c r="E2205" s="32" t="n">
        <f aca="false">IF($A2205="","",IF($C2205&lt;=0,"",1/$C2205^2))</f>
        <v>0.0190309294816598</v>
      </c>
      <c r="F2205" s="33" t="n">
        <f aca="false">IF(OR(ROW()-設定!$B$30&lt;2,ROW()+設定!$B$30&gt;13701,N($A2205)&lt;=0,N(INDEX($A$2:$A$13701,MIN(13700,MAX(1,ROW()-1+設定!$B$30))))&lt;=0,$A2205&lt;設定!$B$28,$A2205&gt;設定!$B$29),0,IF(AND($C2205&gt;=MAX(INDEX($C$1:$C$13701,MAX(1,ROW()-設定!$B$24)):INDEX($C$1:$C$13701,MAX(1,ROW()-1))),$C2205&gt;MAX(INDEX($C$1:$C$13701,MIN(13701,ROW()+1)):INDEX($C$1:$C$13701,MIN(13701,ROW()+設定!$B$24))),$C2205&gt;=設定!$B$32,$C2205&gt;=MAX(MIN(INDEX($C$1:$C$13701,MAX(1,ROW()-設定!$B$26)):INDEX($C$1:$C$13701,MAX(1,ROW()-1))),MIN(INDEX($C$1:$C$13701,MIN(13701,ROW()+1)):INDEX($C$1:$C$13701,MIN(13701,ROW()+設定!$B$26))))*10^(設定!$B$27/20)),1,0))</f>
        <v>0</v>
      </c>
      <c r="G2205" s="33" t="n">
        <f aca="false">$G2204+IF($F2205=1,1,0)</f>
        <v>0</v>
      </c>
      <c r="H2205" s="0" t="str">
        <f aca="false">IF($F2205=1,$G2205,"")</f>
        <v/>
      </c>
    </row>
    <row r="2206" customFormat="false" ht="15" hidden="false" customHeight="false" outlineLevel="0" collapsed="false">
      <c r="A2206" s="30" t="n">
        <v>344.375</v>
      </c>
      <c r="B2206" s="31" t="n">
        <v>16.8467</v>
      </c>
      <c r="C2206" s="32" t="n">
        <f aca="false">IF($A2206="","",IF(設定!$B$21="dB",10^($B2206/20),ABS($B2206)))</f>
        <v>6.95560642545661</v>
      </c>
      <c r="D2206" s="32" t="n">
        <f aca="false">IF($A2206="","",$A2206^2)</f>
        <v>118594.140625</v>
      </c>
      <c r="E2206" s="32" t="n">
        <f aca="false">IF($A2206="","",IF($C2206&lt;=0,"",1/$C2206^2))</f>
        <v>0.0206695013768696</v>
      </c>
      <c r="F2206" s="33" t="n">
        <f aca="false">IF(OR(ROW()-設定!$B$30&lt;2,ROW()+設定!$B$30&gt;13701,N($A2206)&lt;=0,N(INDEX($A$2:$A$13701,MIN(13700,MAX(1,ROW()-1+設定!$B$30))))&lt;=0,$A2206&lt;設定!$B$28,$A2206&gt;設定!$B$29),0,IF(AND($C2206&gt;=MAX(INDEX($C$1:$C$13701,MAX(1,ROW()-設定!$B$24)):INDEX($C$1:$C$13701,MAX(1,ROW()-1))),$C2206&gt;MAX(INDEX($C$1:$C$13701,MIN(13701,ROW()+1)):INDEX($C$1:$C$13701,MIN(13701,ROW()+設定!$B$24))),$C2206&gt;=設定!$B$32,$C2206&gt;=MAX(MIN(INDEX($C$1:$C$13701,MAX(1,ROW()-設定!$B$26)):INDEX($C$1:$C$13701,MAX(1,ROW()-1))),MIN(INDEX($C$1:$C$13701,MIN(13701,ROW()+1)):INDEX($C$1:$C$13701,MIN(13701,ROW()+設定!$B$26))))*10^(設定!$B$27/20)),1,0))</f>
        <v>0</v>
      </c>
      <c r="G2206" s="33" t="n">
        <f aca="false">$G2205+IF($F2206=1,1,0)</f>
        <v>0</v>
      </c>
      <c r="H2206" s="0" t="str">
        <f aca="false">IF($F2206=1,$G2206,"")</f>
        <v/>
      </c>
    </row>
    <row r="2207" customFormat="false" ht="15" hidden="false" customHeight="false" outlineLevel="0" collapsed="false">
      <c r="A2207" s="30" t="n">
        <v>344.53125</v>
      </c>
      <c r="B2207" s="31" t="n">
        <v>17.0591</v>
      </c>
      <c r="C2207" s="32" t="n">
        <f aca="false">IF($A2207="","",IF(設定!$B$21="dB",10^($B2207/20),ABS($B2207)))</f>
        <v>7.12779170738875</v>
      </c>
      <c r="D2207" s="32" t="n">
        <f aca="false">IF($A2207="","",$A2207^2)</f>
        <v>118701.782226563</v>
      </c>
      <c r="E2207" s="32" t="n">
        <f aca="false">IF($A2207="","",IF($C2207&lt;=0,"",1/$C2207^2))</f>
        <v>0.0196829414227276</v>
      </c>
      <c r="F2207" s="33" t="n">
        <f aca="false">IF(OR(ROW()-設定!$B$30&lt;2,ROW()+設定!$B$30&gt;13701,N($A2207)&lt;=0,N(INDEX($A$2:$A$13701,MIN(13700,MAX(1,ROW()-1+設定!$B$30))))&lt;=0,$A2207&lt;設定!$B$28,$A2207&gt;設定!$B$29),0,IF(AND($C2207&gt;=MAX(INDEX($C$1:$C$13701,MAX(1,ROW()-設定!$B$24)):INDEX($C$1:$C$13701,MAX(1,ROW()-1))),$C2207&gt;MAX(INDEX($C$1:$C$13701,MIN(13701,ROW()+1)):INDEX($C$1:$C$13701,MIN(13701,ROW()+設定!$B$24))),$C2207&gt;=設定!$B$32,$C2207&gt;=MAX(MIN(INDEX($C$1:$C$13701,MAX(1,ROW()-設定!$B$26)):INDEX($C$1:$C$13701,MAX(1,ROW()-1))),MIN(INDEX($C$1:$C$13701,MIN(13701,ROW()+1)):INDEX($C$1:$C$13701,MIN(13701,ROW()+設定!$B$26))))*10^(設定!$B$27/20)),1,0))</f>
        <v>0</v>
      </c>
      <c r="G2207" s="33" t="n">
        <f aca="false">$G2206+IF($F2207=1,1,0)</f>
        <v>0</v>
      </c>
      <c r="H2207" s="0" t="str">
        <f aca="false">IF($F2207=1,$G2207,"")</f>
        <v/>
      </c>
    </row>
    <row r="2208" customFormat="false" ht="15" hidden="false" customHeight="false" outlineLevel="0" collapsed="false">
      <c r="A2208" s="30" t="n">
        <v>344.6875</v>
      </c>
      <c r="B2208" s="31" t="n">
        <v>16.9958</v>
      </c>
      <c r="C2208" s="32" t="n">
        <f aca="false">IF($A2208="","",IF(設定!$B$21="dB",10^($B2208/20),ABS($B2208)))</f>
        <v>7.07603544998462</v>
      </c>
      <c r="D2208" s="32" t="n">
        <f aca="false">IF($A2208="","",$A2208^2)</f>
        <v>118809.47265625</v>
      </c>
      <c r="E2208" s="32" t="n">
        <f aca="false">IF($A2208="","",IF($C2208&lt;=0,"",1/$C2208^2))</f>
        <v>0.0199719283803957</v>
      </c>
      <c r="F2208" s="33" t="n">
        <f aca="false">IF(OR(ROW()-設定!$B$30&lt;2,ROW()+設定!$B$30&gt;13701,N($A2208)&lt;=0,N(INDEX($A$2:$A$13701,MIN(13700,MAX(1,ROW()-1+設定!$B$30))))&lt;=0,$A2208&lt;設定!$B$28,$A2208&gt;設定!$B$29),0,IF(AND($C2208&gt;=MAX(INDEX($C$1:$C$13701,MAX(1,ROW()-設定!$B$24)):INDEX($C$1:$C$13701,MAX(1,ROW()-1))),$C2208&gt;MAX(INDEX($C$1:$C$13701,MIN(13701,ROW()+1)):INDEX($C$1:$C$13701,MIN(13701,ROW()+設定!$B$24))),$C2208&gt;=設定!$B$32,$C2208&gt;=MAX(MIN(INDEX($C$1:$C$13701,MAX(1,ROW()-設定!$B$26)):INDEX($C$1:$C$13701,MAX(1,ROW()-1))),MIN(INDEX($C$1:$C$13701,MIN(13701,ROW()+1)):INDEX($C$1:$C$13701,MIN(13701,ROW()+設定!$B$26))))*10^(設定!$B$27/20)),1,0))</f>
        <v>0</v>
      </c>
      <c r="G2208" s="33" t="n">
        <f aca="false">$G2207+IF($F2208=1,1,0)</f>
        <v>0</v>
      </c>
      <c r="H2208" s="0" t="str">
        <f aca="false">IF($F2208=1,$G2208,"")</f>
        <v/>
      </c>
    </row>
    <row r="2209" customFormat="false" ht="15" hidden="false" customHeight="false" outlineLevel="0" collapsed="false">
      <c r="A2209" s="30" t="n">
        <v>344.84375</v>
      </c>
      <c r="B2209" s="31" t="n">
        <v>16.8633</v>
      </c>
      <c r="C2209" s="32" t="n">
        <f aca="false">IF($A2209="","",IF(設定!$B$21="dB",10^($B2209/20),ABS($B2209)))</f>
        <v>6.96891231295545</v>
      </c>
      <c r="D2209" s="32" t="n">
        <f aca="false">IF($A2209="","",$A2209^2)</f>
        <v>118917.211914063</v>
      </c>
      <c r="E2209" s="32" t="n">
        <f aca="false">IF($A2209="","",IF($C2209&lt;=0,"",1/$C2209^2))</f>
        <v>0.0205906473201145</v>
      </c>
      <c r="F2209" s="33" t="n">
        <f aca="false">IF(OR(ROW()-設定!$B$30&lt;2,ROW()+設定!$B$30&gt;13701,N($A2209)&lt;=0,N(INDEX($A$2:$A$13701,MIN(13700,MAX(1,ROW()-1+設定!$B$30))))&lt;=0,$A2209&lt;設定!$B$28,$A2209&gt;設定!$B$29),0,IF(AND($C2209&gt;=MAX(INDEX($C$1:$C$13701,MAX(1,ROW()-設定!$B$24)):INDEX($C$1:$C$13701,MAX(1,ROW()-1))),$C2209&gt;MAX(INDEX($C$1:$C$13701,MIN(13701,ROW()+1)):INDEX($C$1:$C$13701,MIN(13701,ROW()+設定!$B$24))),$C2209&gt;=設定!$B$32,$C2209&gt;=MAX(MIN(INDEX($C$1:$C$13701,MAX(1,ROW()-設定!$B$26)):INDEX($C$1:$C$13701,MAX(1,ROW()-1))),MIN(INDEX($C$1:$C$13701,MIN(13701,ROW()+1)):INDEX($C$1:$C$13701,MIN(13701,ROW()+設定!$B$26))))*10^(設定!$B$27/20)),1,0))</f>
        <v>0</v>
      </c>
      <c r="G2209" s="33" t="n">
        <f aca="false">$G2208+IF($F2209=1,1,0)</f>
        <v>0</v>
      </c>
      <c r="H2209" s="0" t="str">
        <f aca="false">IF($F2209=1,$G2209,"")</f>
        <v/>
      </c>
    </row>
    <row r="2210" customFormat="false" ht="15" hidden="false" customHeight="false" outlineLevel="0" collapsed="false">
      <c r="A2210" s="30" t="n">
        <v>345</v>
      </c>
      <c r="B2210" s="31" t="n">
        <v>16.9595</v>
      </c>
      <c r="C2210" s="32" t="n">
        <f aca="false">IF($A2210="","",IF(設定!$B$21="dB",10^($B2210/20),ABS($B2210)))</f>
        <v>7.04652504740797</v>
      </c>
      <c r="D2210" s="32" t="n">
        <f aca="false">IF($A2210="","",$A2210^2)</f>
        <v>119025</v>
      </c>
      <c r="E2210" s="32" t="n">
        <f aca="false">IF($A2210="","",IF($C2210&lt;=0,"",1/$C2210^2))</f>
        <v>0.0201395610178056</v>
      </c>
      <c r="F2210" s="33" t="n">
        <f aca="false">IF(OR(ROW()-設定!$B$30&lt;2,ROW()+設定!$B$30&gt;13701,N($A2210)&lt;=0,N(INDEX($A$2:$A$13701,MIN(13700,MAX(1,ROW()-1+設定!$B$30))))&lt;=0,$A2210&lt;設定!$B$28,$A2210&gt;設定!$B$29),0,IF(AND($C2210&gt;=MAX(INDEX($C$1:$C$13701,MAX(1,ROW()-設定!$B$24)):INDEX($C$1:$C$13701,MAX(1,ROW()-1))),$C2210&gt;MAX(INDEX($C$1:$C$13701,MIN(13701,ROW()+1)):INDEX($C$1:$C$13701,MIN(13701,ROW()+設定!$B$24))),$C2210&gt;=設定!$B$32,$C2210&gt;=MAX(MIN(INDEX($C$1:$C$13701,MAX(1,ROW()-設定!$B$26)):INDEX($C$1:$C$13701,MAX(1,ROW()-1))),MIN(INDEX($C$1:$C$13701,MIN(13701,ROW()+1)):INDEX($C$1:$C$13701,MIN(13701,ROW()+設定!$B$26))))*10^(設定!$B$27/20)),1,0))</f>
        <v>0</v>
      </c>
      <c r="G2210" s="33" t="n">
        <f aca="false">$G2209+IF($F2210=1,1,0)</f>
        <v>0</v>
      </c>
      <c r="H2210" s="0" t="str">
        <f aca="false">IF($F2210=1,$G2210,"")</f>
        <v/>
      </c>
    </row>
    <row r="2211" customFormat="false" ht="15" hidden="false" customHeight="false" outlineLevel="0" collapsed="false">
      <c r="A2211" s="30" t="n">
        <v>345.15625</v>
      </c>
      <c r="B2211" s="31" t="n">
        <v>16.9741</v>
      </c>
      <c r="C2211" s="32" t="n">
        <f aca="false">IF($A2211="","",IF(設定!$B$21="dB",10^($B2211/20),ABS($B2211)))</f>
        <v>7.05837942072662</v>
      </c>
      <c r="D2211" s="32" t="n">
        <f aca="false">IF($A2211="","",$A2211^2)</f>
        <v>119132.836914063</v>
      </c>
      <c r="E2211" s="32" t="n">
        <f aca="false">IF($A2211="","",IF($C2211&lt;=0,"",1/$C2211^2))</f>
        <v>0.020071970036922</v>
      </c>
      <c r="F2211" s="33" t="n">
        <f aca="false">IF(OR(ROW()-設定!$B$30&lt;2,ROW()+設定!$B$30&gt;13701,N($A2211)&lt;=0,N(INDEX($A$2:$A$13701,MIN(13700,MAX(1,ROW()-1+設定!$B$30))))&lt;=0,$A2211&lt;設定!$B$28,$A2211&gt;設定!$B$29),0,IF(AND($C2211&gt;=MAX(INDEX($C$1:$C$13701,MAX(1,ROW()-設定!$B$24)):INDEX($C$1:$C$13701,MAX(1,ROW()-1))),$C2211&gt;MAX(INDEX($C$1:$C$13701,MIN(13701,ROW()+1)):INDEX($C$1:$C$13701,MIN(13701,ROW()+設定!$B$24))),$C2211&gt;=設定!$B$32,$C2211&gt;=MAX(MIN(INDEX($C$1:$C$13701,MAX(1,ROW()-設定!$B$26)):INDEX($C$1:$C$13701,MAX(1,ROW()-1))),MIN(INDEX($C$1:$C$13701,MIN(13701,ROW()+1)):INDEX($C$1:$C$13701,MIN(13701,ROW()+設定!$B$26))))*10^(設定!$B$27/20)),1,0))</f>
        <v>0</v>
      </c>
      <c r="G2211" s="33" t="n">
        <f aca="false">$G2210+IF($F2211=1,1,0)</f>
        <v>0</v>
      </c>
      <c r="H2211" s="0" t="str">
        <f aca="false">IF($F2211=1,$G2211,"")</f>
        <v/>
      </c>
    </row>
    <row r="2212" customFormat="false" ht="15" hidden="false" customHeight="false" outlineLevel="0" collapsed="false">
      <c r="A2212" s="30" t="n">
        <v>345.3125</v>
      </c>
      <c r="B2212" s="31" t="n">
        <v>16.935</v>
      </c>
      <c r="C2212" s="32" t="n">
        <f aca="false">IF($A2212="","",IF(設定!$B$21="dB",10^($B2212/20),ABS($B2212)))</f>
        <v>7.02667715388776</v>
      </c>
      <c r="D2212" s="32" t="n">
        <f aca="false">IF($A2212="","",$A2212^2)</f>
        <v>119240.72265625</v>
      </c>
      <c r="E2212" s="32" t="n">
        <f aca="false">IF($A2212="","",IF($C2212&lt;=0,"",1/$C2212^2))</f>
        <v>0.0202534960682497</v>
      </c>
      <c r="F2212" s="33" t="n">
        <f aca="false">IF(OR(ROW()-設定!$B$30&lt;2,ROW()+設定!$B$30&gt;13701,N($A2212)&lt;=0,N(INDEX($A$2:$A$13701,MIN(13700,MAX(1,ROW()-1+設定!$B$30))))&lt;=0,$A2212&lt;設定!$B$28,$A2212&gt;設定!$B$29),0,IF(AND($C2212&gt;=MAX(INDEX($C$1:$C$13701,MAX(1,ROW()-設定!$B$24)):INDEX($C$1:$C$13701,MAX(1,ROW()-1))),$C2212&gt;MAX(INDEX($C$1:$C$13701,MIN(13701,ROW()+1)):INDEX($C$1:$C$13701,MIN(13701,ROW()+設定!$B$24))),$C2212&gt;=設定!$B$32,$C2212&gt;=MAX(MIN(INDEX($C$1:$C$13701,MAX(1,ROW()-設定!$B$26)):INDEX($C$1:$C$13701,MAX(1,ROW()-1))),MIN(INDEX($C$1:$C$13701,MIN(13701,ROW()+1)):INDEX($C$1:$C$13701,MIN(13701,ROW()+設定!$B$26))))*10^(設定!$B$27/20)),1,0))</f>
        <v>0</v>
      </c>
      <c r="G2212" s="33" t="n">
        <f aca="false">$G2211+IF($F2212=1,1,0)</f>
        <v>0</v>
      </c>
      <c r="H2212" s="0" t="str">
        <f aca="false">IF($F2212=1,$G2212,"")</f>
        <v/>
      </c>
    </row>
    <row r="2213" customFormat="false" ht="15" hidden="false" customHeight="false" outlineLevel="0" collapsed="false">
      <c r="A2213" s="30" t="n">
        <v>345.46875</v>
      </c>
      <c r="B2213" s="31" t="n">
        <v>17.2157</v>
      </c>
      <c r="C2213" s="32" t="n">
        <f aca="false">IF($A2213="","",IF(設定!$B$21="dB",10^($B2213/20),ABS($B2213)))</f>
        <v>7.25746583435577</v>
      </c>
      <c r="D2213" s="32" t="n">
        <f aca="false">IF($A2213="","",$A2213^2)</f>
        <v>119348.657226563</v>
      </c>
      <c r="E2213" s="32" t="n">
        <f aca="false">IF($A2213="","",IF($C2213&lt;=0,"",1/$C2213^2))</f>
        <v>0.0189858480172373</v>
      </c>
      <c r="F2213" s="33" t="n">
        <f aca="false">IF(OR(ROW()-設定!$B$30&lt;2,ROW()+設定!$B$30&gt;13701,N($A2213)&lt;=0,N(INDEX($A$2:$A$13701,MIN(13700,MAX(1,ROW()-1+設定!$B$30))))&lt;=0,$A2213&lt;設定!$B$28,$A2213&gt;設定!$B$29),0,IF(AND($C2213&gt;=MAX(INDEX($C$1:$C$13701,MAX(1,ROW()-設定!$B$24)):INDEX($C$1:$C$13701,MAX(1,ROW()-1))),$C2213&gt;MAX(INDEX($C$1:$C$13701,MIN(13701,ROW()+1)):INDEX($C$1:$C$13701,MIN(13701,ROW()+設定!$B$24))),$C2213&gt;=設定!$B$32,$C2213&gt;=MAX(MIN(INDEX($C$1:$C$13701,MAX(1,ROW()-設定!$B$26)):INDEX($C$1:$C$13701,MAX(1,ROW()-1))),MIN(INDEX($C$1:$C$13701,MIN(13701,ROW()+1)):INDEX($C$1:$C$13701,MIN(13701,ROW()+設定!$B$26))))*10^(設定!$B$27/20)),1,0))</f>
        <v>0</v>
      </c>
      <c r="G2213" s="33" t="n">
        <f aca="false">$G2212+IF($F2213=1,1,0)</f>
        <v>0</v>
      </c>
      <c r="H2213" s="0" t="str">
        <f aca="false">IF($F2213=1,$G2213,"")</f>
        <v/>
      </c>
    </row>
    <row r="2214" customFormat="false" ht="15" hidden="false" customHeight="false" outlineLevel="0" collapsed="false">
      <c r="A2214" s="30" t="n">
        <v>345.625</v>
      </c>
      <c r="B2214" s="31" t="n">
        <v>16.8254</v>
      </c>
      <c r="C2214" s="32" t="n">
        <f aca="false">IF($A2214="","",IF(設定!$B$21="dB",10^($B2214/20),ABS($B2214)))</f>
        <v>6.93857041471272</v>
      </c>
      <c r="D2214" s="32" t="n">
        <f aca="false">IF($A2214="","",$A2214^2)</f>
        <v>119456.640625</v>
      </c>
      <c r="E2214" s="32" t="n">
        <f aca="false">IF($A2214="","",IF($C2214&lt;=0,"",1/$C2214^2))</f>
        <v>0.0207711240763953</v>
      </c>
      <c r="F2214" s="33" t="n">
        <f aca="false">IF(OR(ROW()-設定!$B$30&lt;2,ROW()+設定!$B$30&gt;13701,N($A2214)&lt;=0,N(INDEX($A$2:$A$13701,MIN(13700,MAX(1,ROW()-1+設定!$B$30))))&lt;=0,$A2214&lt;設定!$B$28,$A2214&gt;設定!$B$29),0,IF(AND($C2214&gt;=MAX(INDEX($C$1:$C$13701,MAX(1,ROW()-設定!$B$24)):INDEX($C$1:$C$13701,MAX(1,ROW()-1))),$C2214&gt;MAX(INDEX($C$1:$C$13701,MIN(13701,ROW()+1)):INDEX($C$1:$C$13701,MIN(13701,ROW()+設定!$B$24))),$C2214&gt;=設定!$B$32,$C2214&gt;=MAX(MIN(INDEX($C$1:$C$13701,MAX(1,ROW()-設定!$B$26)):INDEX($C$1:$C$13701,MAX(1,ROW()-1))),MIN(INDEX($C$1:$C$13701,MIN(13701,ROW()+1)):INDEX($C$1:$C$13701,MIN(13701,ROW()+設定!$B$26))))*10^(設定!$B$27/20)),1,0))</f>
        <v>0</v>
      </c>
      <c r="G2214" s="33" t="n">
        <f aca="false">$G2213+IF($F2214=1,1,0)</f>
        <v>0</v>
      </c>
      <c r="H2214" s="0" t="str">
        <f aca="false">IF($F2214=1,$G2214,"")</f>
        <v/>
      </c>
    </row>
    <row r="2215" customFormat="false" ht="15" hidden="false" customHeight="false" outlineLevel="0" collapsed="false">
      <c r="A2215" s="30" t="n">
        <v>345.78125</v>
      </c>
      <c r="B2215" s="31" t="n">
        <v>17.0761</v>
      </c>
      <c r="C2215" s="32" t="n">
        <f aca="false">IF($A2215="","",IF(設定!$B$21="dB",10^($B2215/20),ABS($B2215)))</f>
        <v>7.14175586312698</v>
      </c>
      <c r="D2215" s="32" t="n">
        <f aca="false">IF($A2215="","",$A2215^2)</f>
        <v>119564.672851563</v>
      </c>
      <c r="E2215" s="32" t="n">
        <f aca="false">IF($A2215="","",IF($C2215&lt;=0,"",1/$C2215^2))</f>
        <v>0.0196060452211939</v>
      </c>
      <c r="F2215" s="33" t="n">
        <f aca="false">IF(OR(ROW()-設定!$B$30&lt;2,ROW()+設定!$B$30&gt;13701,N($A2215)&lt;=0,N(INDEX($A$2:$A$13701,MIN(13700,MAX(1,ROW()-1+設定!$B$30))))&lt;=0,$A2215&lt;設定!$B$28,$A2215&gt;設定!$B$29),0,IF(AND($C2215&gt;=MAX(INDEX($C$1:$C$13701,MAX(1,ROW()-設定!$B$24)):INDEX($C$1:$C$13701,MAX(1,ROW()-1))),$C2215&gt;MAX(INDEX($C$1:$C$13701,MIN(13701,ROW()+1)):INDEX($C$1:$C$13701,MIN(13701,ROW()+設定!$B$24))),$C2215&gt;=設定!$B$32,$C2215&gt;=MAX(MIN(INDEX($C$1:$C$13701,MAX(1,ROW()-設定!$B$26)):INDEX($C$1:$C$13701,MAX(1,ROW()-1))),MIN(INDEX($C$1:$C$13701,MIN(13701,ROW()+1)):INDEX($C$1:$C$13701,MIN(13701,ROW()+設定!$B$26))))*10^(設定!$B$27/20)),1,0))</f>
        <v>0</v>
      </c>
      <c r="G2215" s="33" t="n">
        <f aca="false">$G2214+IF($F2215=1,1,0)</f>
        <v>0</v>
      </c>
      <c r="H2215" s="0" t="str">
        <f aca="false">IF($F2215=1,$G2215,"")</f>
        <v/>
      </c>
    </row>
    <row r="2216" customFormat="false" ht="15" hidden="false" customHeight="false" outlineLevel="0" collapsed="false">
      <c r="A2216" s="30" t="n">
        <v>345.9375</v>
      </c>
      <c r="B2216" s="31" t="n">
        <v>17.0804</v>
      </c>
      <c r="C2216" s="32" t="n">
        <f aca="false">IF($A2216="","",IF(設定!$B$21="dB",10^($B2216/20),ABS($B2216)))</f>
        <v>7.14529230604951</v>
      </c>
      <c r="D2216" s="32" t="n">
        <f aca="false">IF($A2216="","",$A2216^2)</f>
        <v>119672.75390625</v>
      </c>
      <c r="E2216" s="32" t="n">
        <f aca="false">IF($A2216="","",IF($C2216&lt;=0,"",1/$C2216^2))</f>
        <v>0.0195866426555242</v>
      </c>
      <c r="F2216" s="33" t="n">
        <f aca="false">IF(OR(ROW()-設定!$B$30&lt;2,ROW()+設定!$B$30&gt;13701,N($A2216)&lt;=0,N(INDEX($A$2:$A$13701,MIN(13700,MAX(1,ROW()-1+設定!$B$30))))&lt;=0,$A2216&lt;設定!$B$28,$A2216&gt;設定!$B$29),0,IF(AND($C2216&gt;=MAX(INDEX($C$1:$C$13701,MAX(1,ROW()-設定!$B$24)):INDEX($C$1:$C$13701,MAX(1,ROW()-1))),$C2216&gt;MAX(INDEX($C$1:$C$13701,MIN(13701,ROW()+1)):INDEX($C$1:$C$13701,MIN(13701,ROW()+設定!$B$24))),$C2216&gt;=設定!$B$32,$C2216&gt;=MAX(MIN(INDEX($C$1:$C$13701,MAX(1,ROW()-設定!$B$26)):INDEX($C$1:$C$13701,MAX(1,ROW()-1))),MIN(INDEX($C$1:$C$13701,MIN(13701,ROW()+1)):INDEX($C$1:$C$13701,MIN(13701,ROW()+設定!$B$26))))*10^(設定!$B$27/20)),1,0))</f>
        <v>0</v>
      </c>
      <c r="G2216" s="33" t="n">
        <f aca="false">$G2215+IF($F2216=1,1,0)</f>
        <v>0</v>
      </c>
      <c r="H2216" s="0" t="str">
        <f aca="false">IF($F2216=1,$G2216,"")</f>
        <v/>
      </c>
    </row>
    <row r="2217" customFormat="false" ht="15" hidden="false" customHeight="false" outlineLevel="0" collapsed="false">
      <c r="A2217" s="30" t="n">
        <v>346.09375</v>
      </c>
      <c r="B2217" s="31" t="n">
        <v>16.9943</v>
      </c>
      <c r="C2217" s="32" t="n">
        <f aca="false">IF($A2217="","",IF(設定!$B$21="dB",10^($B2217/20),ABS($B2217)))</f>
        <v>7.07481356746262</v>
      </c>
      <c r="D2217" s="32" t="n">
        <f aca="false">IF($A2217="","",$A2217^2)</f>
        <v>119780.883789063</v>
      </c>
      <c r="E2217" s="32" t="n">
        <f aca="false">IF($A2217="","",IF($C2217&lt;=0,"",1/$C2217^2))</f>
        <v>0.0199788276314706</v>
      </c>
      <c r="F2217" s="33" t="n">
        <f aca="false">IF(OR(ROW()-設定!$B$30&lt;2,ROW()+設定!$B$30&gt;13701,N($A2217)&lt;=0,N(INDEX($A$2:$A$13701,MIN(13700,MAX(1,ROW()-1+設定!$B$30))))&lt;=0,$A2217&lt;設定!$B$28,$A2217&gt;設定!$B$29),0,IF(AND($C2217&gt;=MAX(INDEX($C$1:$C$13701,MAX(1,ROW()-設定!$B$24)):INDEX($C$1:$C$13701,MAX(1,ROW()-1))),$C2217&gt;MAX(INDEX($C$1:$C$13701,MIN(13701,ROW()+1)):INDEX($C$1:$C$13701,MIN(13701,ROW()+設定!$B$24))),$C2217&gt;=設定!$B$32,$C2217&gt;=MAX(MIN(INDEX($C$1:$C$13701,MAX(1,ROW()-設定!$B$26)):INDEX($C$1:$C$13701,MAX(1,ROW()-1))),MIN(INDEX($C$1:$C$13701,MIN(13701,ROW()+1)):INDEX($C$1:$C$13701,MIN(13701,ROW()+設定!$B$26))))*10^(設定!$B$27/20)),1,0))</f>
        <v>0</v>
      </c>
      <c r="G2217" s="33" t="n">
        <f aca="false">$G2216+IF($F2217=1,1,0)</f>
        <v>0</v>
      </c>
      <c r="H2217" s="0" t="str">
        <f aca="false">IF($F2217=1,$G2217,"")</f>
        <v/>
      </c>
    </row>
    <row r="2218" customFormat="false" ht="15" hidden="false" customHeight="false" outlineLevel="0" collapsed="false">
      <c r="A2218" s="30" t="n">
        <v>346.25</v>
      </c>
      <c r="B2218" s="31" t="n">
        <v>17.0804</v>
      </c>
      <c r="C2218" s="32" t="n">
        <f aca="false">IF($A2218="","",IF(設定!$B$21="dB",10^($B2218/20),ABS($B2218)))</f>
        <v>7.14529230604951</v>
      </c>
      <c r="D2218" s="32" t="n">
        <f aca="false">IF($A2218="","",$A2218^2)</f>
        <v>119889.0625</v>
      </c>
      <c r="E2218" s="32" t="n">
        <f aca="false">IF($A2218="","",IF($C2218&lt;=0,"",1/$C2218^2))</f>
        <v>0.0195866426555242</v>
      </c>
      <c r="F2218" s="33" t="n">
        <f aca="false">IF(OR(ROW()-設定!$B$30&lt;2,ROW()+設定!$B$30&gt;13701,N($A2218)&lt;=0,N(INDEX($A$2:$A$13701,MIN(13700,MAX(1,ROW()-1+設定!$B$30))))&lt;=0,$A2218&lt;設定!$B$28,$A2218&gt;設定!$B$29),0,IF(AND($C2218&gt;=MAX(INDEX($C$1:$C$13701,MAX(1,ROW()-設定!$B$24)):INDEX($C$1:$C$13701,MAX(1,ROW()-1))),$C2218&gt;MAX(INDEX($C$1:$C$13701,MIN(13701,ROW()+1)):INDEX($C$1:$C$13701,MIN(13701,ROW()+設定!$B$24))),$C2218&gt;=設定!$B$32,$C2218&gt;=MAX(MIN(INDEX($C$1:$C$13701,MAX(1,ROW()-設定!$B$26)):INDEX($C$1:$C$13701,MAX(1,ROW()-1))),MIN(INDEX($C$1:$C$13701,MIN(13701,ROW()+1)):INDEX($C$1:$C$13701,MIN(13701,ROW()+設定!$B$26))))*10^(設定!$B$27/20)),1,0))</f>
        <v>0</v>
      </c>
      <c r="G2218" s="33" t="n">
        <f aca="false">$G2217+IF($F2218=1,1,0)</f>
        <v>0</v>
      </c>
      <c r="H2218" s="0" t="str">
        <f aca="false">IF($F2218=1,$G2218,"")</f>
        <v/>
      </c>
    </row>
    <row r="2219" customFormat="false" ht="15" hidden="false" customHeight="false" outlineLevel="0" collapsed="false">
      <c r="A2219" s="30" t="n">
        <v>346.40625</v>
      </c>
      <c r="B2219" s="31" t="n">
        <v>17.1653</v>
      </c>
      <c r="C2219" s="32" t="n">
        <f aca="false">IF($A2219="","",IF(設定!$B$21="dB",10^($B2219/20),ABS($B2219)))</f>
        <v>7.21547622456649</v>
      </c>
      <c r="D2219" s="32" t="n">
        <f aca="false">IF($A2219="","",$A2219^2)</f>
        <v>119997.290039063</v>
      </c>
      <c r="E2219" s="32" t="n">
        <f aca="false">IF($A2219="","",IF($C2219&lt;=0,"",1/$C2219^2))</f>
        <v>0.0192074627671697</v>
      </c>
      <c r="F2219" s="33" t="n">
        <f aca="false">IF(OR(ROW()-設定!$B$30&lt;2,ROW()+設定!$B$30&gt;13701,N($A2219)&lt;=0,N(INDEX($A$2:$A$13701,MIN(13700,MAX(1,ROW()-1+設定!$B$30))))&lt;=0,$A2219&lt;設定!$B$28,$A2219&gt;設定!$B$29),0,IF(AND($C2219&gt;=MAX(INDEX($C$1:$C$13701,MAX(1,ROW()-設定!$B$24)):INDEX($C$1:$C$13701,MAX(1,ROW()-1))),$C2219&gt;MAX(INDEX($C$1:$C$13701,MIN(13701,ROW()+1)):INDEX($C$1:$C$13701,MIN(13701,ROW()+設定!$B$24))),$C2219&gt;=設定!$B$32,$C2219&gt;=MAX(MIN(INDEX($C$1:$C$13701,MAX(1,ROW()-設定!$B$26)):INDEX($C$1:$C$13701,MAX(1,ROW()-1))),MIN(INDEX($C$1:$C$13701,MIN(13701,ROW()+1)):INDEX($C$1:$C$13701,MIN(13701,ROW()+設定!$B$26))))*10^(設定!$B$27/20)),1,0))</f>
        <v>0</v>
      </c>
      <c r="G2219" s="33" t="n">
        <f aca="false">$G2218+IF($F2219=1,1,0)</f>
        <v>0</v>
      </c>
      <c r="H2219" s="0" t="str">
        <f aca="false">IF($F2219=1,$G2219,"")</f>
        <v/>
      </c>
    </row>
    <row r="2220" customFormat="false" ht="15" hidden="false" customHeight="false" outlineLevel="0" collapsed="false">
      <c r="A2220" s="30" t="n">
        <v>346.5625</v>
      </c>
      <c r="B2220" s="31" t="n">
        <v>17.1</v>
      </c>
      <c r="C2220" s="32" t="n">
        <f aca="false">IF($A2220="","",IF(設定!$B$21="dB",10^($B2220/20),ABS($B2220)))</f>
        <v>7.16143410212902</v>
      </c>
      <c r="D2220" s="32" t="n">
        <f aca="false">IF($A2220="","",$A2220^2)</f>
        <v>120105.56640625</v>
      </c>
      <c r="E2220" s="32" t="n">
        <f aca="false">IF($A2220="","",IF($C2220&lt;=0,"",1/$C2220^2))</f>
        <v>0.0194984459975804</v>
      </c>
      <c r="F2220" s="33" t="n">
        <f aca="false">IF(OR(ROW()-設定!$B$30&lt;2,ROW()+設定!$B$30&gt;13701,N($A2220)&lt;=0,N(INDEX($A$2:$A$13701,MIN(13700,MAX(1,ROW()-1+設定!$B$30))))&lt;=0,$A2220&lt;設定!$B$28,$A2220&gt;設定!$B$29),0,IF(AND($C2220&gt;=MAX(INDEX($C$1:$C$13701,MAX(1,ROW()-設定!$B$24)):INDEX($C$1:$C$13701,MAX(1,ROW()-1))),$C2220&gt;MAX(INDEX($C$1:$C$13701,MIN(13701,ROW()+1)):INDEX($C$1:$C$13701,MIN(13701,ROW()+設定!$B$24))),$C2220&gt;=設定!$B$32,$C2220&gt;=MAX(MIN(INDEX($C$1:$C$13701,MAX(1,ROW()-設定!$B$26)):INDEX($C$1:$C$13701,MAX(1,ROW()-1))),MIN(INDEX($C$1:$C$13701,MIN(13701,ROW()+1)):INDEX($C$1:$C$13701,MIN(13701,ROW()+設定!$B$26))))*10^(設定!$B$27/20)),1,0))</f>
        <v>0</v>
      </c>
      <c r="G2220" s="33" t="n">
        <f aca="false">$G2219+IF($F2220=1,1,0)</f>
        <v>0</v>
      </c>
      <c r="H2220" s="0" t="str">
        <f aca="false">IF($F2220=1,$G2220,"")</f>
        <v/>
      </c>
    </row>
    <row r="2221" customFormat="false" ht="15" hidden="false" customHeight="false" outlineLevel="0" collapsed="false">
      <c r="A2221" s="30" t="n">
        <v>346.71875</v>
      </c>
      <c r="B2221" s="31" t="n">
        <v>17.1372</v>
      </c>
      <c r="C2221" s="32" t="n">
        <f aca="false">IF($A2221="","",IF(設定!$B$21="dB",10^($B2221/20),ABS($B2221)))</f>
        <v>7.19217092432377</v>
      </c>
      <c r="D2221" s="32" t="n">
        <f aca="false">IF($A2221="","",$A2221^2)</f>
        <v>120213.891601563</v>
      </c>
      <c r="E2221" s="32" t="n">
        <f aca="false">IF($A2221="","",IF($C2221&lt;=0,"",1/$C2221^2))</f>
        <v>0.0193321430463785</v>
      </c>
      <c r="F2221" s="33" t="n">
        <f aca="false">IF(OR(ROW()-設定!$B$30&lt;2,ROW()+設定!$B$30&gt;13701,N($A2221)&lt;=0,N(INDEX($A$2:$A$13701,MIN(13700,MAX(1,ROW()-1+設定!$B$30))))&lt;=0,$A2221&lt;設定!$B$28,$A2221&gt;設定!$B$29),0,IF(AND($C2221&gt;=MAX(INDEX($C$1:$C$13701,MAX(1,ROW()-設定!$B$24)):INDEX($C$1:$C$13701,MAX(1,ROW()-1))),$C2221&gt;MAX(INDEX($C$1:$C$13701,MIN(13701,ROW()+1)):INDEX($C$1:$C$13701,MIN(13701,ROW()+設定!$B$24))),$C2221&gt;=設定!$B$32,$C2221&gt;=MAX(MIN(INDEX($C$1:$C$13701,MAX(1,ROW()-設定!$B$26)):INDEX($C$1:$C$13701,MAX(1,ROW()-1))),MIN(INDEX($C$1:$C$13701,MIN(13701,ROW()+1)):INDEX($C$1:$C$13701,MIN(13701,ROW()+設定!$B$26))))*10^(設定!$B$27/20)),1,0))</f>
        <v>0</v>
      </c>
      <c r="G2221" s="33" t="n">
        <f aca="false">$G2220+IF($F2221=1,1,0)</f>
        <v>0</v>
      </c>
      <c r="H2221" s="0" t="str">
        <f aca="false">IF($F2221=1,$G2221,"")</f>
        <v/>
      </c>
    </row>
    <row r="2222" customFormat="false" ht="15" hidden="false" customHeight="false" outlineLevel="0" collapsed="false">
      <c r="A2222" s="30" t="n">
        <v>346.875</v>
      </c>
      <c r="B2222" s="31" t="n">
        <v>17.1758</v>
      </c>
      <c r="C2222" s="32" t="n">
        <f aca="false">IF($A2222="","",IF(設定!$B$21="dB",10^($B2222/20),ABS($B2222)))</f>
        <v>7.22420397900453</v>
      </c>
      <c r="D2222" s="32" t="n">
        <f aca="false">IF($A2222="","",$A2222^2)</f>
        <v>120322.265625</v>
      </c>
      <c r="E2222" s="32" t="n">
        <f aca="false">IF($A2222="","",IF($C2222&lt;=0,"",1/$C2222^2))</f>
        <v>0.0191610807007426</v>
      </c>
      <c r="F2222" s="33" t="n">
        <f aca="false">IF(OR(ROW()-設定!$B$30&lt;2,ROW()+設定!$B$30&gt;13701,N($A2222)&lt;=0,N(INDEX($A$2:$A$13701,MIN(13700,MAX(1,ROW()-1+設定!$B$30))))&lt;=0,$A2222&lt;設定!$B$28,$A2222&gt;設定!$B$29),0,IF(AND($C2222&gt;=MAX(INDEX($C$1:$C$13701,MAX(1,ROW()-設定!$B$24)):INDEX($C$1:$C$13701,MAX(1,ROW()-1))),$C2222&gt;MAX(INDEX($C$1:$C$13701,MIN(13701,ROW()+1)):INDEX($C$1:$C$13701,MIN(13701,ROW()+設定!$B$24))),$C2222&gt;=設定!$B$32,$C2222&gt;=MAX(MIN(INDEX($C$1:$C$13701,MAX(1,ROW()-設定!$B$26)):INDEX($C$1:$C$13701,MAX(1,ROW()-1))),MIN(INDEX($C$1:$C$13701,MIN(13701,ROW()+1)):INDEX($C$1:$C$13701,MIN(13701,ROW()+設定!$B$26))))*10^(設定!$B$27/20)),1,0))</f>
        <v>0</v>
      </c>
      <c r="G2222" s="33" t="n">
        <f aca="false">$G2221+IF($F2222=1,1,0)</f>
        <v>0</v>
      </c>
      <c r="H2222" s="0" t="str">
        <f aca="false">IF($F2222=1,$G2222,"")</f>
        <v/>
      </c>
    </row>
    <row r="2223" customFormat="false" ht="15" hidden="false" customHeight="false" outlineLevel="0" collapsed="false">
      <c r="A2223" s="30" t="n">
        <v>347.03125</v>
      </c>
      <c r="B2223" s="31" t="n">
        <v>16.899</v>
      </c>
      <c r="C2223" s="32" t="n">
        <f aca="false">IF($A2223="","",IF(設定!$B$21="dB",10^($B2223/20),ABS($B2223)))</f>
        <v>6.99761428352837</v>
      </c>
      <c r="D2223" s="32" t="n">
        <f aca="false">IF($A2223="","",$A2223^2)</f>
        <v>120430.688476563</v>
      </c>
      <c r="E2223" s="32" t="n">
        <f aca="false">IF($A2223="","",IF($C2223&lt;=0,"",1/$C2223^2))</f>
        <v>0.0204220812633464</v>
      </c>
      <c r="F2223" s="33" t="n">
        <f aca="false">IF(OR(ROW()-設定!$B$30&lt;2,ROW()+設定!$B$30&gt;13701,N($A2223)&lt;=0,N(INDEX($A$2:$A$13701,MIN(13700,MAX(1,ROW()-1+設定!$B$30))))&lt;=0,$A2223&lt;設定!$B$28,$A2223&gt;設定!$B$29),0,IF(AND($C2223&gt;=MAX(INDEX($C$1:$C$13701,MAX(1,ROW()-設定!$B$24)):INDEX($C$1:$C$13701,MAX(1,ROW()-1))),$C2223&gt;MAX(INDEX($C$1:$C$13701,MIN(13701,ROW()+1)):INDEX($C$1:$C$13701,MIN(13701,ROW()+設定!$B$24))),$C2223&gt;=設定!$B$32,$C2223&gt;=MAX(MIN(INDEX($C$1:$C$13701,MAX(1,ROW()-設定!$B$26)):INDEX($C$1:$C$13701,MAX(1,ROW()-1))),MIN(INDEX($C$1:$C$13701,MIN(13701,ROW()+1)):INDEX($C$1:$C$13701,MIN(13701,ROW()+設定!$B$26))))*10^(設定!$B$27/20)),1,0))</f>
        <v>0</v>
      </c>
      <c r="G2223" s="33" t="n">
        <f aca="false">$G2222+IF($F2223=1,1,0)</f>
        <v>0</v>
      </c>
      <c r="H2223" s="0" t="str">
        <f aca="false">IF($F2223=1,$G2223,"")</f>
        <v/>
      </c>
    </row>
    <row r="2224" customFormat="false" ht="15" hidden="false" customHeight="false" outlineLevel="0" collapsed="false">
      <c r="A2224" s="30" t="n">
        <v>347.1875</v>
      </c>
      <c r="B2224" s="31" t="n">
        <v>17.2761</v>
      </c>
      <c r="C2224" s="32" t="n">
        <f aca="false">IF($A2224="","",IF(設定!$B$21="dB",10^($B2224/20),ABS($B2224)))</f>
        <v>7.30810872731783</v>
      </c>
      <c r="D2224" s="32" t="n">
        <f aca="false">IF($A2224="","",$A2224^2)</f>
        <v>120539.16015625</v>
      </c>
      <c r="E2224" s="32" t="n">
        <f aca="false">IF($A2224="","",IF($C2224&lt;=0,"",1/$C2224^2))</f>
        <v>0.0187236278274412</v>
      </c>
      <c r="F2224" s="33" t="n">
        <f aca="false">IF(OR(ROW()-設定!$B$30&lt;2,ROW()+設定!$B$30&gt;13701,N($A2224)&lt;=0,N(INDEX($A$2:$A$13701,MIN(13700,MAX(1,ROW()-1+設定!$B$30))))&lt;=0,$A2224&lt;設定!$B$28,$A2224&gt;設定!$B$29),0,IF(AND($C2224&gt;=MAX(INDEX($C$1:$C$13701,MAX(1,ROW()-設定!$B$24)):INDEX($C$1:$C$13701,MAX(1,ROW()-1))),$C2224&gt;MAX(INDEX($C$1:$C$13701,MIN(13701,ROW()+1)):INDEX($C$1:$C$13701,MIN(13701,ROW()+設定!$B$24))),$C2224&gt;=設定!$B$32,$C2224&gt;=MAX(MIN(INDEX($C$1:$C$13701,MAX(1,ROW()-設定!$B$26)):INDEX($C$1:$C$13701,MAX(1,ROW()-1))),MIN(INDEX($C$1:$C$13701,MIN(13701,ROW()+1)):INDEX($C$1:$C$13701,MIN(13701,ROW()+設定!$B$26))))*10^(設定!$B$27/20)),1,0))</f>
        <v>0</v>
      </c>
      <c r="G2224" s="33" t="n">
        <f aca="false">$G2223+IF($F2224=1,1,0)</f>
        <v>0</v>
      </c>
      <c r="H2224" s="0" t="str">
        <f aca="false">IF($F2224=1,$G2224,"")</f>
        <v/>
      </c>
    </row>
    <row r="2225" customFormat="false" ht="15" hidden="false" customHeight="false" outlineLevel="0" collapsed="false">
      <c r="A2225" s="30" t="n">
        <v>347.34375</v>
      </c>
      <c r="B2225" s="31" t="n">
        <v>17.3673</v>
      </c>
      <c r="C2225" s="32" t="n">
        <f aca="false">IF($A2225="","",IF(設定!$B$21="dB",10^($B2225/20),ABS($B2225)))</f>
        <v>7.38524657667074</v>
      </c>
      <c r="D2225" s="32" t="n">
        <f aca="false">IF($A2225="","",$A2225^2)</f>
        <v>120647.680664063</v>
      </c>
      <c r="E2225" s="32" t="n">
        <f aca="false">IF($A2225="","",IF($C2225&lt;=0,"",1/$C2225^2))</f>
        <v>0.0183345392271319</v>
      </c>
      <c r="F2225" s="33" t="n">
        <f aca="false">IF(OR(ROW()-設定!$B$30&lt;2,ROW()+設定!$B$30&gt;13701,N($A2225)&lt;=0,N(INDEX($A$2:$A$13701,MIN(13700,MAX(1,ROW()-1+設定!$B$30))))&lt;=0,$A2225&lt;設定!$B$28,$A2225&gt;設定!$B$29),0,IF(AND($C2225&gt;=MAX(INDEX($C$1:$C$13701,MAX(1,ROW()-設定!$B$24)):INDEX($C$1:$C$13701,MAX(1,ROW()-1))),$C2225&gt;MAX(INDEX($C$1:$C$13701,MIN(13701,ROW()+1)):INDEX($C$1:$C$13701,MIN(13701,ROW()+設定!$B$24))),$C2225&gt;=設定!$B$32,$C2225&gt;=MAX(MIN(INDEX($C$1:$C$13701,MAX(1,ROW()-設定!$B$26)):INDEX($C$1:$C$13701,MAX(1,ROW()-1))),MIN(INDEX($C$1:$C$13701,MIN(13701,ROW()+1)):INDEX($C$1:$C$13701,MIN(13701,ROW()+設定!$B$26))))*10^(設定!$B$27/20)),1,0))</f>
        <v>0</v>
      </c>
      <c r="G2225" s="33" t="n">
        <f aca="false">$G2224+IF($F2225=1,1,0)</f>
        <v>0</v>
      </c>
      <c r="H2225" s="0" t="str">
        <f aca="false">IF($F2225=1,$G2225,"")</f>
        <v/>
      </c>
    </row>
    <row r="2226" customFormat="false" ht="15" hidden="false" customHeight="false" outlineLevel="0" collapsed="false">
      <c r="A2226" s="30" t="n">
        <v>347.5</v>
      </c>
      <c r="B2226" s="31" t="n">
        <v>17.2447</v>
      </c>
      <c r="C2226" s="32" t="n">
        <f aca="false">IF($A2226="","",IF(設定!$B$21="dB",10^($B2226/20),ABS($B2226)))</f>
        <v>7.28173718210327</v>
      </c>
      <c r="D2226" s="32" t="n">
        <f aca="false">IF($A2226="","",$A2226^2)</f>
        <v>120756.25</v>
      </c>
      <c r="E2226" s="32" t="n">
        <f aca="false">IF($A2226="","",IF($C2226&lt;=0,"",1/$C2226^2))</f>
        <v>0.0188594924174921</v>
      </c>
      <c r="F2226" s="33" t="n">
        <f aca="false">IF(OR(ROW()-設定!$B$30&lt;2,ROW()+設定!$B$30&gt;13701,N($A2226)&lt;=0,N(INDEX($A$2:$A$13701,MIN(13700,MAX(1,ROW()-1+設定!$B$30))))&lt;=0,$A2226&lt;設定!$B$28,$A2226&gt;設定!$B$29),0,IF(AND($C2226&gt;=MAX(INDEX($C$1:$C$13701,MAX(1,ROW()-設定!$B$24)):INDEX($C$1:$C$13701,MAX(1,ROW()-1))),$C2226&gt;MAX(INDEX($C$1:$C$13701,MIN(13701,ROW()+1)):INDEX($C$1:$C$13701,MIN(13701,ROW()+設定!$B$24))),$C2226&gt;=設定!$B$32,$C2226&gt;=MAX(MIN(INDEX($C$1:$C$13701,MAX(1,ROW()-設定!$B$26)):INDEX($C$1:$C$13701,MAX(1,ROW()-1))),MIN(INDEX($C$1:$C$13701,MIN(13701,ROW()+1)):INDEX($C$1:$C$13701,MIN(13701,ROW()+設定!$B$26))))*10^(設定!$B$27/20)),1,0))</f>
        <v>0</v>
      </c>
      <c r="G2226" s="33" t="n">
        <f aca="false">$G2225+IF($F2226=1,1,0)</f>
        <v>0</v>
      </c>
      <c r="H2226" s="0" t="str">
        <f aca="false">IF($F2226=1,$G2226,"")</f>
        <v/>
      </c>
    </row>
    <row r="2227" customFormat="false" ht="15" hidden="false" customHeight="false" outlineLevel="0" collapsed="false">
      <c r="A2227" s="30" t="n">
        <v>347.65625</v>
      </c>
      <c r="B2227" s="31" t="n">
        <v>17.258</v>
      </c>
      <c r="C2227" s="32" t="n">
        <f aca="false">IF($A2227="","",IF(設定!$B$21="dB",10^($B2227/20),ABS($B2227)))</f>
        <v>7.29289565791723</v>
      </c>
      <c r="D2227" s="32" t="n">
        <f aca="false">IF($A2227="","",$A2227^2)</f>
        <v>120864.868164063</v>
      </c>
      <c r="E2227" s="32" t="n">
        <f aca="false">IF($A2227="","",IF($C2227&lt;=0,"",1/$C2227^2))</f>
        <v>0.0188018247349027</v>
      </c>
      <c r="F2227" s="33" t="n">
        <f aca="false">IF(OR(ROW()-設定!$B$30&lt;2,ROW()+設定!$B$30&gt;13701,N($A2227)&lt;=0,N(INDEX($A$2:$A$13701,MIN(13700,MAX(1,ROW()-1+設定!$B$30))))&lt;=0,$A2227&lt;設定!$B$28,$A2227&gt;設定!$B$29),0,IF(AND($C2227&gt;=MAX(INDEX($C$1:$C$13701,MAX(1,ROW()-設定!$B$24)):INDEX($C$1:$C$13701,MAX(1,ROW()-1))),$C2227&gt;MAX(INDEX($C$1:$C$13701,MIN(13701,ROW()+1)):INDEX($C$1:$C$13701,MIN(13701,ROW()+設定!$B$24))),$C2227&gt;=設定!$B$32,$C2227&gt;=MAX(MIN(INDEX($C$1:$C$13701,MAX(1,ROW()-設定!$B$26)):INDEX($C$1:$C$13701,MAX(1,ROW()-1))),MIN(INDEX($C$1:$C$13701,MIN(13701,ROW()+1)):INDEX($C$1:$C$13701,MIN(13701,ROW()+設定!$B$26))))*10^(設定!$B$27/20)),1,0))</f>
        <v>0</v>
      </c>
      <c r="G2227" s="33" t="n">
        <f aca="false">$G2226+IF($F2227=1,1,0)</f>
        <v>0</v>
      </c>
      <c r="H2227" s="0" t="str">
        <f aca="false">IF($F2227=1,$G2227,"")</f>
        <v/>
      </c>
    </row>
    <row r="2228" customFormat="false" ht="15" hidden="false" customHeight="false" outlineLevel="0" collapsed="false">
      <c r="A2228" s="30" t="n">
        <v>347.8125</v>
      </c>
      <c r="B2228" s="31" t="n">
        <v>17.0149</v>
      </c>
      <c r="C2228" s="32" t="n">
        <f aca="false">IF($A2228="","",IF(設定!$B$21="dB",10^($B2228/20),ABS($B2228)))</f>
        <v>7.0916125514136</v>
      </c>
      <c r="D2228" s="32" t="n">
        <f aca="false">IF($A2228="","",$A2228^2)</f>
        <v>120973.53515625</v>
      </c>
      <c r="E2228" s="32" t="n">
        <f aca="false">IF($A2228="","",IF($C2228&lt;=0,"",1/$C2228^2))</f>
        <v>0.0198842859513005</v>
      </c>
      <c r="F2228" s="33" t="n">
        <f aca="false">IF(OR(ROW()-設定!$B$30&lt;2,ROW()+設定!$B$30&gt;13701,N($A2228)&lt;=0,N(INDEX($A$2:$A$13701,MIN(13700,MAX(1,ROW()-1+設定!$B$30))))&lt;=0,$A2228&lt;設定!$B$28,$A2228&gt;設定!$B$29),0,IF(AND($C2228&gt;=MAX(INDEX($C$1:$C$13701,MAX(1,ROW()-設定!$B$24)):INDEX($C$1:$C$13701,MAX(1,ROW()-1))),$C2228&gt;MAX(INDEX($C$1:$C$13701,MIN(13701,ROW()+1)):INDEX($C$1:$C$13701,MIN(13701,ROW()+設定!$B$24))),$C2228&gt;=設定!$B$32,$C2228&gt;=MAX(MIN(INDEX($C$1:$C$13701,MAX(1,ROW()-設定!$B$26)):INDEX($C$1:$C$13701,MAX(1,ROW()-1))),MIN(INDEX($C$1:$C$13701,MIN(13701,ROW()+1)):INDEX($C$1:$C$13701,MIN(13701,ROW()+設定!$B$26))))*10^(設定!$B$27/20)),1,0))</f>
        <v>0</v>
      </c>
      <c r="G2228" s="33" t="n">
        <f aca="false">$G2227+IF($F2228=1,1,0)</f>
        <v>0</v>
      </c>
      <c r="H2228" s="0" t="str">
        <f aca="false">IF($F2228=1,$G2228,"")</f>
        <v/>
      </c>
    </row>
    <row r="2229" customFormat="false" ht="15" hidden="false" customHeight="false" outlineLevel="0" collapsed="false">
      <c r="A2229" s="30" t="n">
        <v>347.96875</v>
      </c>
      <c r="B2229" s="31" t="n">
        <v>17.1607</v>
      </c>
      <c r="C2229" s="32" t="n">
        <f aca="false">IF($A2229="","",IF(設定!$B$21="dB",10^($B2229/20),ABS($B2229)))</f>
        <v>7.21165595921316</v>
      </c>
      <c r="D2229" s="32" t="n">
        <f aca="false">IF($A2229="","",$A2229^2)</f>
        <v>121082.250976563</v>
      </c>
      <c r="E2229" s="32" t="n">
        <f aca="false">IF($A2229="","",IF($C2229&lt;=0,"",1/$C2229^2))</f>
        <v>0.0192278178812479</v>
      </c>
      <c r="F2229" s="33" t="n">
        <f aca="false">IF(OR(ROW()-設定!$B$30&lt;2,ROW()+設定!$B$30&gt;13701,N($A2229)&lt;=0,N(INDEX($A$2:$A$13701,MIN(13700,MAX(1,ROW()-1+設定!$B$30))))&lt;=0,$A2229&lt;設定!$B$28,$A2229&gt;設定!$B$29),0,IF(AND($C2229&gt;=MAX(INDEX($C$1:$C$13701,MAX(1,ROW()-設定!$B$24)):INDEX($C$1:$C$13701,MAX(1,ROW()-1))),$C2229&gt;MAX(INDEX($C$1:$C$13701,MIN(13701,ROW()+1)):INDEX($C$1:$C$13701,MIN(13701,ROW()+設定!$B$24))),$C2229&gt;=設定!$B$32,$C2229&gt;=MAX(MIN(INDEX($C$1:$C$13701,MAX(1,ROW()-設定!$B$26)):INDEX($C$1:$C$13701,MAX(1,ROW()-1))),MIN(INDEX($C$1:$C$13701,MIN(13701,ROW()+1)):INDEX($C$1:$C$13701,MIN(13701,ROW()+設定!$B$26))))*10^(設定!$B$27/20)),1,0))</f>
        <v>0</v>
      </c>
      <c r="G2229" s="33" t="n">
        <f aca="false">$G2228+IF($F2229=1,1,0)</f>
        <v>0</v>
      </c>
      <c r="H2229" s="0" t="str">
        <f aca="false">IF($F2229=1,$G2229,"")</f>
        <v/>
      </c>
    </row>
    <row r="2230" customFormat="false" ht="15" hidden="false" customHeight="false" outlineLevel="0" collapsed="false">
      <c r="A2230" s="30" t="n">
        <v>348.125</v>
      </c>
      <c r="B2230" s="31" t="n">
        <v>17.098</v>
      </c>
      <c r="C2230" s="32" t="n">
        <f aca="false">IF($A2230="","",IF(設定!$B$21="dB",10^($B2230/20),ABS($B2230)))</f>
        <v>7.15978531081962</v>
      </c>
      <c r="D2230" s="32" t="n">
        <f aca="false">IF($A2230="","",$A2230^2)</f>
        <v>121191.015625</v>
      </c>
      <c r="E2230" s="32" t="n">
        <f aca="false">IF($A2230="","",IF($C2230&lt;=0,"",1/$C2230^2))</f>
        <v>0.0195074274316915</v>
      </c>
      <c r="F2230" s="33" t="n">
        <f aca="false">IF(OR(ROW()-設定!$B$30&lt;2,ROW()+設定!$B$30&gt;13701,N($A2230)&lt;=0,N(INDEX($A$2:$A$13701,MIN(13700,MAX(1,ROW()-1+設定!$B$30))))&lt;=0,$A2230&lt;設定!$B$28,$A2230&gt;設定!$B$29),0,IF(AND($C2230&gt;=MAX(INDEX($C$1:$C$13701,MAX(1,ROW()-設定!$B$24)):INDEX($C$1:$C$13701,MAX(1,ROW()-1))),$C2230&gt;MAX(INDEX($C$1:$C$13701,MIN(13701,ROW()+1)):INDEX($C$1:$C$13701,MIN(13701,ROW()+設定!$B$24))),$C2230&gt;=設定!$B$32,$C2230&gt;=MAX(MIN(INDEX($C$1:$C$13701,MAX(1,ROW()-設定!$B$26)):INDEX($C$1:$C$13701,MAX(1,ROW()-1))),MIN(INDEX($C$1:$C$13701,MIN(13701,ROW()+1)):INDEX($C$1:$C$13701,MIN(13701,ROW()+設定!$B$26))))*10^(設定!$B$27/20)),1,0))</f>
        <v>0</v>
      </c>
      <c r="G2230" s="33" t="n">
        <f aca="false">$G2229+IF($F2230=1,1,0)</f>
        <v>0</v>
      </c>
      <c r="H2230" s="0" t="str">
        <f aca="false">IF($F2230=1,$G2230,"")</f>
        <v/>
      </c>
    </row>
    <row r="2231" customFormat="false" ht="15" hidden="false" customHeight="false" outlineLevel="0" collapsed="false">
      <c r="A2231" s="30" t="n">
        <v>348.28125</v>
      </c>
      <c r="B2231" s="31" t="n">
        <v>17.1317</v>
      </c>
      <c r="C2231" s="32" t="n">
        <f aca="false">IF($A2231="","",IF(設定!$B$21="dB",10^($B2231/20),ABS($B2231)))</f>
        <v>7.18761820486361</v>
      </c>
      <c r="D2231" s="32" t="n">
        <f aca="false">IF($A2231="","",$A2231^2)</f>
        <v>121299.829101563</v>
      </c>
      <c r="E2231" s="32" t="n">
        <f aca="false">IF($A2231="","",IF($C2231&lt;=0,"",1/$C2231^2))</f>
        <v>0.0193566412030209</v>
      </c>
      <c r="F2231" s="33" t="n">
        <f aca="false">IF(OR(ROW()-設定!$B$30&lt;2,ROW()+設定!$B$30&gt;13701,N($A2231)&lt;=0,N(INDEX($A$2:$A$13701,MIN(13700,MAX(1,ROW()-1+設定!$B$30))))&lt;=0,$A2231&lt;設定!$B$28,$A2231&gt;設定!$B$29),0,IF(AND($C2231&gt;=MAX(INDEX($C$1:$C$13701,MAX(1,ROW()-設定!$B$24)):INDEX($C$1:$C$13701,MAX(1,ROW()-1))),$C2231&gt;MAX(INDEX($C$1:$C$13701,MIN(13701,ROW()+1)):INDEX($C$1:$C$13701,MIN(13701,ROW()+設定!$B$24))),$C2231&gt;=設定!$B$32,$C2231&gt;=MAX(MIN(INDEX($C$1:$C$13701,MAX(1,ROW()-設定!$B$26)):INDEX($C$1:$C$13701,MAX(1,ROW()-1))),MIN(INDEX($C$1:$C$13701,MIN(13701,ROW()+1)):INDEX($C$1:$C$13701,MIN(13701,ROW()+設定!$B$26))))*10^(設定!$B$27/20)),1,0))</f>
        <v>0</v>
      </c>
      <c r="G2231" s="33" t="n">
        <f aca="false">$G2230+IF($F2231=1,1,0)</f>
        <v>0</v>
      </c>
      <c r="H2231" s="0" t="str">
        <f aca="false">IF($F2231=1,$G2231,"")</f>
        <v/>
      </c>
    </row>
    <row r="2232" customFormat="false" ht="15" hidden="false" customHeight="false" outlineLevel="0" collapsed="false">
      <c r="A2232" s="30" t="n">
        <v>348.4375</v>
      </c>
      <c r="B2232" s="31" t="n">
        <v>17.3033</v>
      </c>
      <c r="C2232" s="32" t="n">
        <f aca="false">IF($A2232="","",IF(設定!$B$21="dB",10^($B2232/20),ABS($B2232)))</f>
        <v>7.33103005524634</v>
      </c>
      <c r="D2232" s="32" t="n">
        <f aca="false">IF($A2232="","",$A2232^2)</f>
        <v>121408.69140625</v>
      </c>
      <c r="E2232" s="32" t="n">
        <f aca="false">IF($A2232="","",IF($C2232&lt;=0,"",1/$C2232^2))</f>
        <v>0.018606727614423</v>
      </c>
      <c r="F2232" s="33" t="n">
        <f aca="false">IF(OR(ROW()-設定!$B$30&lt;2,ROW()+設定!$B$30&gt;13701,N($A2232)&lt;=0,N(INDEX($A$2:$A$13701,MIN(13700,MAX(1,ROW()-1+設定!$B$30))))&lt;=0,$A2232&lt;設定!$B$28,$A2232&gt;設定!$B$29),0,IF(AND($C2232&gt;=MAX(INDEX($C$1:$C$13701,MAX(1,ROW()-設定!$B$24)):INDEX($C$1:$C$13701,MAX(1,ROW()-1))),$C2232&gt;MAX(INDEX($C$1:$C$13701,MIN(13701,ROW()+1)):INDEX($C$1:$C$13701,MIN(13701,ROW()+設定!$B$24))),$C2232&gt;=設定!$B$32,$C2232&gt;=MAX(MIN(INDEX($C$1:$C$13701,MAX(1,ROW()-設定!$B$26)):INDEX($C$1:$C$13701,MAX(1,ROW()-1))),MIN(INDEX($C$1:$C$13701,MIN(13701,ROW()+1)):INDEX($C$1:$C$13701,MIN(13701,ROW()+設定!$B$26))))*10^(設定!$B$27/20)),1,0))</f>
        <v>0</v>
      </c>
      <c r="G2232" s="33" t="n">
        <f aca="false">$G2231+IF($F2232=1,1,0)</f>
        <v>0</v>
      </c>
      <c r="H2232" s="0" t="str">
        <f aca="false">IF($F2232=1,$G2232,"")</f>
        <v/>
      </c>
    </row>
    <row r="2233" customFormat="false" ht="15" hidden="false" customHeight="false" outlineLevel="0" collapsed="false">
      <c r="A2233" s="30" t="n">
        <v>348.59375</v>
      </c>
      <c r="B2233" s="31" t="n">
        <v>17.1293</v>
      </c>
      <c r="C2233" s="32" t="n">
        <f aca="false">IF($A2233="","",IF(設定!$B$21="dB",10^($B2233/20),ABS($B2233)))</f>
        <v>7.18563246691217</v>
      </c>
      <c r="D2233" s="32" t="n">
        <f aca="false">IF($A2233="","",$A2233^2)</f>
        <v>121517.602539063</v>
      </c>
      <c r="E2233" s="32" t="n">
        <f aca="false">IF($A2233="","",IF($C2233&lt;=0,"",1/$C2233^2))</f>
        <v>0.0193673410344576</v>
      </c>
      <c r="F2233" s="33" t="n">
        <f aca="false">IF(OR(ROW()-設定!$B$30&lt;2,ROW()+設定!$B$30&gt;13701,N($A2233)&lt;=0,N(INDEX($A$2:$A$13701,MIN(13700,MAX(1,ROW()-1+設定!$B$30))))&lt;=0,$A2233&lt;設定!$B$28,$A2233&gt;設定!$B$29),0,IF(AND($C2233&gt;=MAX(INDEX($C$1:$C$13701,MAX(1,ROW()-設定!$B$24)):INDEX($C$1:$C$13701,MAX(1,ROW()-1))),$C2233&gt;MAX(INDEX($C$1:$C$13701,MIN(13701,ROW()+1)):INDEX($C$1:$C$13701,MIN(13701,ROW()+設定!$B$24))),$C2233&gt;=設定!$B$32,$C2233&gt;=MAX(MIN(INDEX($C$1:$C$13701,MAX(1,ROW()-設定!$B$26)):INDEX($C$1:$C$13701,MAX(1,ROW()-1))),MIN(INDEX($C$1:$C$13701,MIN(13701,ROW()+1)):INDEX($C$1:$C$13701,MIN(13701,ROW()+設定!$B$26))))*10^(設定!$B$27/20)),1,0))</f>
        <v>0</v>
      </c>
      <c r="G2233" s="33" t="n">
        <f aca="false">$G2232+IF($F2233=1,1,0)</f>
        <v>0</v>
      </c>
      <c r="H2233" s="0" t="str">
        <f aca="false">IF($F2233=1,$G2233,"")</f>
        <v/>
      </c>
    </row>
    <row r="2234" customFormat="false" ht="15" hidden="false" customHeight="false" outlineLevel="0" collapsed="false">
      <c r="A2234" s="30" t="n">
        <v>348.75</v>
      </c>
      <c r="B2234" s="31" t="n">
        <v>17.2101</v>
      </c>
      <c r="C2234" s="32" t="n">
        <f aca="false">IF($A2234="","",IF(設定!$B$21="dB",10^($B2234/20),ABS($B2234)))</f>
        <v>7.2527882812427</v>
      </c>
      <c r="D2234" s="32" t="n">
        <f aca="false">IF($A2234="","",$A2234^2)</f>
        <v>121626.5625</v>
      </c>
      <c r="E2234" s="32" t="n">
        <f aca="false">IF($A2234="","",IF($C2234&lt;=0,"",1/$C2234^2))</f>
        <v>0.0190103450648218</v>
      </c>
      <c r="F2234" s="33" t="n">
        <f aca="false">IF(OR(ROW()-設定!$B$30&lt;2,ROW()+設定!$B$30&gt;13701,N($A2234)&lt;=0,N(INDEX($A$2:$A$13701,MIN(13700,MAX(1,ROW()-1+設定!$B$30))))&lt;=0,$A2234&lt;設定!$B$28,$A2234&gt;設定!$B$29),0,IF(AND($C2234&gt;=MAX(INDEX($C$1:$C$13701,MAX(1,ROW()-設定!$B$24)):INDEX($C$1:$C$13701,MAX(1,ROW()-1))),$C2234&gt;MAX(INDEX($C$1:$C$13701,MIN(13701,ROW()+1)):INDEX($C$1:$C$13701,MIN(13701,ROW()+設定!$B$24))),$C2234&gt;=設定!$B$32,$C2234&gt;=MAX(MIN(INDEX($C$1:$C$13701,MAX(1,ROW()-設定!$B$26)):INDEX($C$1:$C$13701,MAX(1,ROW()-1))),MIN(INDEX($C$1:$C$13701,MIN(13701,ROW()+1)):INDEX($C$1:$C$13701,MIN(13701,ROW()+設定!$B$26))))*10^(設定!$B$27/20)),1,0))</f>
        <v>0</v>
      </c>
      <c r="G2234" s="33" t="n">
        <f aca="false">$G2233+IF($F2234=1,1,0)</f>
        <v>0</v>
      </c>
      <c r="H2234" s="0" t="str">
        <f aca="false">IF($F2234=1,$G2234,"")</f>
        <v/>
      </c>
    </row>
    <row r="2235" customFormat="false" ht="15" hidden="false" customHeight="false" outlineLevel="0" collapsed="false">
      <c r="A2235" s="30" t="n">
        <v>348.90625</v>
      </c>
      <c r="B2235" s="31" t="n">
        <v>17.0326</v>
      </c>
      <c r="C2235" s="32" t="n">
        <f aca="false">IF($A2235="","",IF(設定!$B$21="dB",10^($B2235/20),ABS($B2235)))</f>
        <v>7.10607848725289</v>
      </c>
      <c r="D2235" s="32" t="n">
        <f aca="false">IF($A2235="","",$A2235^2)</f>
        <v>121735.571289063</v>
      </c>
      <c r="E2235" s="32" t="n">
        <f aca="false">IF($A2235="","",IF($C2235&lt;=0,"",1/$C2235^2))</f>
        <v>0.0198034109583847</v>
      </c>
      <c r="F2235" s="33" t="n">
        <f aca="false">IF(OR(ROW()-設定!$B$30&lt;2,ROW()+設定!$B$30&gt;13701,N($A2235)&lt;=0,N(INDEX($A$2:$A$13701,MIN(13700,MAX(1,ROW()-1+設定!$B$30))))&lt;=0,$A2235&lt;設定!$B$28,$A2235&gt;設定!$B$29),0,IF(AND($C2235&gt;=MAX(INDEX($C$1:$C$13701,MAX(1,ROW()-設定!$B$24)):INDEX($C$1:$C$13701,MAX(1,ROW()-1))),$C2235&gt;MAX(INDEX($C$1:$C$13701,MIN(13701,ROW()+1)):INDEX($C$1:$C$13701,MIN(13701,ROW()+設定!$B$24))),$C2235&gt;=設定!$B$32,$C2235&gt;=MAX(MIN(INDEX($C$1:$C$13701,MAX(1,ROW()-設定!$B$26)):INDEX($C$1:$C$13701,MAX(1,ROW()-1))),MIN(INDEX($C$1:$C$13701,MIN(13701,ROW()+1)):INDEX($C$1:$C$13701,MIN(13701,ROW()+設定!$B$26))))*10^(設定!$B$27/20)),1,0))</f>
        <v>0</v>
      </c>
      <c r="G2235" s="33" t="n">
        <f aca="false">$G2234+IF($F2235=1,1,0)</f>
        <v>0</v>
      </c>
      <c r="H2235" s="0" t="str">
        <f aca="false">IF($F2235=1,$G2235,"")</f>
        <v/>
      </c>
    </row>
    <row r="2236" customFormat="false" ht="15" hidden="false" customHeight="false" outlineLevel="0" collapsed="false">
      <c r="A2236" s="30" t="n">
        <v>349.0625</v>
      </c>
      <c r="B2236" s="31" t="n">
        <v>17.2274</v>
      </c>
      <c r="C2236" s="32" t="n">
        <f aca="false">IF($A2236="","",IF(設定!$B$21="dB",10^($B2236/20),ABS($B2236)))</f>
        <v>7.26724831703499</v>
      </c>
      <c r="D2236" s="32" t="n">
        <f aca="false">IF($A2236="","",$A2236^2)</f>
        <v>121844.62890625</v>
      </c>
      <c r="E2236" s="32" t="n">
        <f aca="false">IF($A2236="","",IF($C2236&lt;=0,"",1/$C2236^2))</f>
        <v>0.0189347685120235</v>
      </c>
      <c r="F2236" s="33" t="n">
        <f aca="false">IF(OR(ROW()-設定!$B$30&lt;2,ROW()+設定!$B$30&gt;13701,N($A2236)&lt;=0,N(INDEX($A$2:$A$13701,MIN(13700,MAX(1,ROW()-1+設定!$B$30))))&lt;=0,$A2236&lt;設定!$B$28,$A2236&gt;設定!$B$29),0,IF(AND($C2236&gt;=MAX(INDEX($C$1:$C$13701,MAX(1,ROW()-設定!$B$24)):INDEX($C$1:$C$13701,MAX(1,ROW()-1))),$C2236&gt;MAX(INDEX($C$1:$C$13701,MIN(13701,ROW()+1)):INDEX($C$1:$C$13701,MIN(13701,ROW()+設定!$B$24))),$C2236&gt;=設定!$B$32,$C2236&gt;=MAX(MIN(INDEX($C$1:$C$13701,MAX(1,ROW()-設定!$B$26)):INDEX($C$1:$C$13701,MAX(1,ROW()-1))),MIN(INDEX($C$1:$C$13701,MIN(13701,ROW()+1)):INDEX($C$1:$C$13701,MIN(13701,ROW()+設定!$B$26))))*10^(設定!$B$27/20)),1,0))</f>
        <v>0</v>
      </c>
      <c r="G2236" s="33" t="n">
        <f aca="false">$G2235+IF($F2236=1,1,0)</f>
        <v>0</v>
      </c>
      <c r="H2236" s="0" t="str">
        <f aca="false">IF($F2236=1,$G2236,"")</f>
        <v/>
      </c>
    </row>
    <row r="2237" customFormat="false" ht="15" hidden="false" customHeight="false" outlineLevel="0" collapsed="false">
      <c r="A2237" s="30" t="n">
        <v>349.21875</v>
      </c>
      <c r="B2237" s="31" t="n">
        <v>17.2638</v>
      </c>
      <c r="C2237" s="32" t="n">
        <f aca="false">IF($A2237="","",IF(設定!$B$21="dB",10^($B2237/20),ABS($B2237)))</f>
        <v>7.29776711291221</v>
      </c>
      <c r="D2237" s="32" t="n">
        <f aca="false">IF($A2237="","",$A2237^2)</f>
        <v>121953.735351563</v>
      </c>
      <c r="E2237" s="32" t="n">
        <f aca="false">IF($A2237="","",IF($C2237&lt;=0,"",1/$C2237^2))</f>
        <v>0.0187767316697321</v>
      </c>
      <c r="F2237" s="33" t="n">
        <f aca="false">IF(OR(ROW()-設定!$B$30&lt;2,ROW()+設定!$B$30&gt;13701,N($A2237)&lt;=0,N(INDEX($A$2:$A$13701,MIN(13700,MAX(1,ROW()-1+設定!$B$30))))&lt;=0,$A2237&lt;設定!$B$28,$A2237&gt;設定!$B$29),0,IF(AND($C2237&gt;=MAX(INDEX($C$1:$C$13701,MAX(1,ROW()-設定!$B$24)):INDEX($C$1:$C$13701,MAX(1,ROW()-1))),$C2237&gt;MAX(INDEX($C$1:$C$13701,MIN(13701,ROW()+1)):INDEX($C$1:$C$13701,MIN(13701,ROW()+設定!$B$24))),$C2237&gt;=設定!$B$32,$C2237&gt;=MAX(MIN(INDEX($C$1:$C$13701,MAX(1,ROW()-設定!$B$26)):INDEX($C$1:$C$13701,MAX(1,ROW()-1))),MIN(INDEX($C$1:$C$13701,MIN(13701,ROW()+1)):INDEX($C$1:$C$13701,MIN(13701,ROW()+設定!$B$26))))*10^(設定!$B$27/20)),1,0))</f>
        <v>0</v>
      </c>
      <c r="G2237" s="33" t="n">
        <f aca="false">$G2236+IF($F2237=1,1,0)</f>
        <v>0</v>
      </c>
      <c r="H2237" s="0" t="str">
        <f aca="false">IF($F2237=1,$G2237,"")</f>
        <v/>
      </c>
    </row>
    <row r="2238" customFormat="false" ht="15" hidden="false" customHeight="false" outlineLevel="0" collapsed="false">
      <c r="A2238" s="30" t="n">
        <v>349.375</v>
      </c>
      <c r="B2238" s="31" t="n">
        <v>17.1909</v>
      </c>
      <c r="C2238" s="32" t="n">
        <f aca="false">IF($A2238="","",IF(設定!$B$21="dB",10^($B2238/20),ABS($B2238)))</f>
        <v>7.23677383189521</v>
      </c>
      <c r="D2238" s="32" t="n">
        <f aca="false">IF($A2238="","",$A2238^2)</f>
        <v>122062.890625</v>
      </c>
      <c r="E2238" s="32" t="n">
        <f aca="false">IF($A2238="","",IF($C2238&lt;=0,"",1/$C2238^2))</f>
        <v>0.0190945751560522</v>
      </c>
      <c r="F2238" s="33" t="n">
        <f aca="false">IF(OR(ROW()-設定!$B$30&lt;2,ROW()+設定!$B$30&gt;13701,N($A2238)&lt;=0,N(INDEX($A$2:$A$13701,MIN(13700,MAX(1,ROW()-1+設定!$B$30))))&lt;=0,$A2238&lt;設定!$B$28,$A2238&gt;設定!$B$29),0,IF(AND($C2238&gt;=MAX(INDEX($C$1:$C$13701,MAX(1,ROW()-設定!$B$24)):INDEX($C$1:$C$13701,MAX(1,ROW()-1))),$C2238&gt;MAX(INDEX($C$1:$C$13701,MIN(13701,ROW()+1)):INDEX($C$1:$C$13701,MIN(13701,ROW()+設定!$B$24))),$C2238&gt;=設定!$B$32,$C2238&gt;=MAX(MIN(INDEX($C$1:$C$13701,MAX(1,ROW()-設定!$B$26)):INDEX($C$1:$C$13701,MAX(1,ROW()-1))),MIN(INDEX($C$1:$C$13701,MIN(13701,ROW()+1)):INDEX($C$1:$C$13701,MIN(13701,ROW()+設定!$B$26))))*10^(設定!$B$27/20)),1,0))</f>
        <v>0</v>
      </c>
      <c r="G2238" s="33" t="n">
        <f aca="false">$G2237+IF($F2238=1,1,0)</f>
        <v>0</v>
      </c>
      <c r="H2238" s="0" t="str">
        <f aca="false">IF($F2238=1,$G2238,"")</f>
        <v/>
      </c>
    </row>
    <row r="2239" customFormat="false" ht="15" hidden="false" customHeight="false" outlineLevel="0" collapsed="false">
      <c r="A2239" s="30" t="n">
        <v>349.53125</v>
      </c>
      <c r="B2239" s="31" t="n">
        <v>17.1998</v>
      </c>
      <c r="C2239" s="32" t="n">
        <f aca="false">IF($A2239="","",IF(設定!$B$21="dB",10^($B2239/20),ABS($B2239)))</f>
        <v>7.24419279512608</v>
      </c>
      <c r="D2239" s="32" t="n">
        <f aca="false">IF($A2239="","",$A2239^2)</f>
        <v>122172.094726563</v>
      </c>
      <c r="E2239" s="32" t="n">
        <f aca="false">IF($A2239="","",IF($C2239&lt;=0,"",1/$C2239^2))</f>
        <v>0.0190554846969268</v>
      </c>
      <c r="F2239" s="33" t="n">
        <f aca="false">IF(OR(ROW()-設定!$B$30&lt;2,ROW()+設定!$B$30&gt;13701,N($A2239)&lt;=0,N(INDEX($A$2:$A$13701,MIN(13700,MAX(1,ROW()-1+設定!$B$30))))&lt;=0,$A2239&lt;設定!$B$28,$A2239&gt;設定!$B$29),0,IF(AND($C2239&gt;=MAX(INDEX($C$1:$C$13701,MAX(1,ROW()-設定!$B$24)):INDEX($C$1:$C$13701,MAX(1,ROW()-1))),$C2239&gt;MAX(INDEX($C$1:$C$13701,MIN(13701,ROW()+1)):INDEX($C$1:$C$13701,MIN(13701,ROW()+設定!$B$24))),$C2239&gt;=設定!$B$32,$C2239&gt;=MAX(MIN(INDEX($C$1:$C$13701,MAX(1,ROW()-設定!$B$26)):INDEX($C$1:$C$13701,MAX(1,ROW()-1))),MIN(INDEX($C$1:$C$13701,MIN(13701,ROW()+1)):INDEX($C$1:$C$13701,MIN(13701,ROW()+設定!$B$26))))*10^(設定!$B$27/20)),1,0))</f>
        <v>0</v>
      </c>
      <c r="G2239" s="33" t="n">
        <f aca="false">$G2238+IF($F2239=1,1,0)</f>
        <v>0</v>
      </c>
      <c r="H2239" s="0" t="str">
        <f aca="false">IF($F2239=1,$G2239,"")</f>
        <v/>
      </c>
    </row>
    <row r="2240" customFormat="false" ht="15" hidden="false" customHeight="false" outlineLevel="0" collapsed="false">
      <c r="A2240" s="30" t="n">
        <v>349.6875</v>
      </c>
      <c r="B2240" s="31" t="n">
        <v>17.4798</v>
      </c>
      <c r="C2240" s="32" t="n">
        <f aca="false">IF($A2240="","",IF(設定!$B$21="dB",10^($B2240/20),ABS($B2240)))</f>
        <v>7.481522734701</v>
      </c>
      <c r="D2240" s="32" t="n">
        <f aca="false">IF($A2240="","",$A2240^2)</f>
        <v>122281.34765625</v>
      </c>
      <c r="E2240" s="32" t="n">
        <f aca="false">IF($A2240="","",IF($C2240&lt;=0,"",1/$C2240^2))</f>
        <v>0.0178656984753961</v>
      </c>
      <c r="F2240" s="33" t="n">
        <f aca="false">IF(OR(ROW()-設定!$B$30&lt;2,ROW()+設定!$B$30&gt;13701,N($A2240)&lt;=0,N(INDEX($A$2:$A$13701,MIN(13700,MAX(1,ROW()-1+設定!$B$30))))&lt;=0,$A2240&lt;設定!$B$28,$A2240&gt;設定!$B$29),0,IF(AND($C2240&gt;=MAX(INDEX($C$1:$C$13701,MAX(1,ROW()-設定!$B$24)):INDEX($C$1:$C$13701,MAX(1,ROW()-1))),$C2240&gt;MAX(INDEX($C$1:$C$13701,MIN(13701,ROW()+1)):INDEX($C$1:$C$13701,MIN(13701,ROW()+設定!$B$24))),$C2240&gt;=設定!$B$32,$C2240&gt;=MAX(MIN(INDEX($C$1:$C$13701,MAX(1,ROW()-設定!$B$26)):INDEX($C$1:$C$13701,MAX(1,ROW()-1))),MIN(INDEX($C$1:$C$13701,MIN(13701,ROW()+1)):INDEX($C$1:$C$13701,MIN(13701,ROW()+設定!$B$26))))*10^(設定!$B$27/20)),1,0))</f>
        <v>0</v>
      </c>
      <c r="G2240" s="33" t="n">
        <f aca="false">$G2239+IF($F2240=1,1,0)</f>
        <v>0</v>
      </c>
      <c r="H2240" s="0" t="str">
        <f aca="false">IF($F2240=1,$G2240,"")</f>
        <v/>
      </c>
    </row>
    <row r="2241" customFormat="false" ht="15" hidden="false" customHeight="false" outlineLevel="0" collapsed="false">
      <c r="A2241" s="30" t="n">
        <v>349.84375</v>
      </c>
      <c r="B2241" s="31" t="n">
        <v>17.1688</v>
      </c>
      <c r="C2241" s="32" t="n">
        <f aca="false">IF($A2241="","",IF(設定!$B$21="dB",10^($B2241/20),ABS($B2241)))</f>
        <v>7.21838430383476</v>
      </c>
      <c r="D2241" s="32" t="n">
        <f aca="false">IF($A2241="","",$A2241^2)</f>
        <v>122390.649414063</v>
      </c>
      <c r="E2241" s="32" t="n">
        <f aca="false">IF($A2241="","",IF($C2241&lt;=0,"",1/$C2241^2))</f>
        <v>0.0191919896168454</v>
      </c>
      <c r="F2241" s="33" t="n">
        <f aca="false">IF(OR(ROW()-設定!$B$30&lt;2,ROW()+設定!$B$30&gt;13701,N($A2241)&lt;=0,N(INDEX($A$2:$A$13701,MIN(13700,MAX(1,ROW()-1+設定!$B$30))))&lt;=0,$A2241&lt;設定!$B$28,$A2241&gt;設定!$B$29),0,IF(AND($C2241&gt;=MAX(INDEX($C$1:$C$13701,MAX(1,ROW()-設定!$B$24)):INDEX($C$1:$C$13701,MAX(1,ROW()-1))),$C2241&gt;MAX(INDEX($C$1:$C$13701,MIN(13701,ROW()+1)):INDEX($C$1:$C$13701,MIN(13701,ROW()+設定!$B$24))),$C2241&gt;=設定!$B$32,$C2241&gt;=MAX(MIN(INDEX($C$1:$C$13701,MAX(1,ROW()-設定!$B$26)):INDEX($C$1:$C$13701,MAX(1,ROW()-1))),MIN(INDEX($C$1:$C$13701,MIN(13701,ROW()+1)):INDEX($C$1:$C$13701,MIN(13701,ROW()+設定!$B$26))))*10^(設定!$B$27/20)),1,0))</f>
        <v>0</v>
      </c>
      <c r="G2241" s="33" t="n">
        <f aca="false">$G2240+IF($F2241=1,1,0)</f>
        <v>0</v>
      </c>
      <c r="H2241" s="0" t="str">
        <f aca="false">IF($F2241=1,$G2241,"")</f>
        <v/>
      </c>
    </row>
    <row r="2242" customFormat="false" ht="15" hidden="false" customHeight="false" outlineLevel="0" collapsed="false">
      <c r="A2242" s="30" t="n">
        <v>350</v>
      </c>
      <c r="B2242" s="31" t="n">
        <v>17.1961</v>
      </c>
      <c r="C2242" s="32" t="n">
        <f aca="false">IF($A2242="","",IF(設定!$B$21="dB",10^($B2242/20),ABS($B2242)))</f>
        <v>7.24110758377613</v>
      </c>
      <c r="D2242" s="32" t="n">
        <f aca="false">IF($A2242="","",$A2242^2)</f>
        <v>122500</v>
      </c>
      <c r="E2242" s="32" t="n">
        <f aca="false">IF($A2242="","",IF($C2242&lt;=0,"",1/$C2242^2))</f>
        <v>0.019071726058162</v>
      </c>
      <c r="F2242" s="33" t="n">
        <f aca="false">IF(OR(ROW()-設定!$B$30&lt;2,ROW()+設定!$B$30&gt;13701,N($A2242)&lt;=0,N(INDEX($A$2:$A$13701,MIN(13700,MAX(1,ROW()-1+設定!$B$30))))&lt;=0,$A2242&lt;設定!$B$28,$A2242&gt;設定!$B$29),0,IF(AND($C2242&gt;=MAX(INDEX($C$1:$C$13701,MAX(1,ROW()-設定!$B$24)):INDEX($C$1:$C$13701,MAX(1,ROW()-1))),$C2242&gt;MAX(INDEX($C$1:$C$13701,MIN(13701,ROW()+1)):INDEX($C$1:$C$13701,MIN(13701,ROW()+設定!$B$24))),$C2242&gt;=設定!$B$32,$C2242&gt;=MAX(MIN(INDEX($C$1:$C$13701,MAX(1,ROW()-設定!$B$26)):INDEX($C$1:$C$13701,MAX(1,ROW()-1))),MIN(INDEX($C$1:$C$13701,MIN(13701,ROW()+1)):INDEX($C$1:$C$13701,MIN(13701,ROW()+設定!$B$26))))*10^(設定!$B$27/20)),1,0))</f>
        <v>0</v>
      </c>
      <c r="G2242" s="33" t="n">
        <f aca="false">$G2241+IF($F2242=1,1,0)</f>
        <v>0</v>
      </c>
      <c r="H2242" s="0" t="str">
        <f aca="false">IF($F2242=1,$G2242,"")</f>
        <v/>
      </c>
    </row>
    <row r="2243" customFormat="false" ht="15" hidden="false" customHeight="false" outlineLevel="0" collapsed="false">
      <c r="A2243" s="30" t="n">
        <v>350.15625</v>
      </c>
      <c r="B2243" s="31" t="n">
        <v>17.2321</v>
      </c>
      <c r="C2243" s="32" t="n">
        <f aca="false">IF($A2243="","",IF(設定!$B$21="dB",10^($B2243/20),ABS($B2243)))</f>
        <v>7.27118174368818</v>
      </c>
      <c r="D2243" s="32" t="n">
        <f aca="false">IF($A2243="","",$A2243^2)</f>
        <v>122609.399414063</v>
      </c>
      <c r="E2243" s="32" t="n">
        <f aca="false">IF($A2243="","",IF($C2243&lt;=0,"",1/$C2243^2))</f>
        <v>0.0189142881057377</v>
      </c>
      <c r="F2243" s="33" t="n">
        <f aca="false">IF(OR(ROW()-設定!$B$30&lt;2,ROW()+設定!$B$30&gt;13701,N($A2243)&lt;=0,N(INDEX($A$2:$A$13701,MIN(13700,MAX(1,ROW()-1+設定!$B$30))))&lt;=0,$A2243&lt;設定!$B$28,$A2243&gt;設定!$B$29),0,IF(AND($C2243&gt;=MAX(INDEX($C$1:$C$13701,MAX(1,ROW()-設定!$B$24)):INDEX($C$1:$C$13701,MAX(1,ROW()-1))),$C2243&gt;MAX(INDEX($C$1:$C$13701,MIN(13701,ROW()+1)):INDEX($C$1:$C$13701,MIN(13701,ROW()+設定!$B$24))),$C2243&gt;=設定!$B$32,$C2243&gt;=MAX(MIN(INDEX($C$1:$C$13701,MAX(1,ROW()-設定!$B$26)):INDEX($C$1:$C$13701,MAX(1,ROW()-1))),MIN(INDEX($C$1:$C$13701,MIN(13701,ROW()+1)):INDEX($C$1:$C$13701,MIN(13701,ROW()+設定!$B$26))))*10^(設定!$B$27/20)),1,0))</f>
        <v>0</v>
      </c>
      <c r="G2243" s="33" t="n">
        <f aca="false">$G2242+IF($F2243=1,1,0)</f>
        <v>0</v>
      </c>
      <c r="H2243" s="0" t="str">
        <f aca="false">IF($F2243=1,$G2243,"")</f>
        <v/>
      </c>
    </row>
    <row r="2244" customFormat="false" ht="15" hidden="false" customHeight="false" outlineLevel="0" collapsed="false">
      <c r="A2244" s="30" t="n">
        <v>350.3125</v>
      </c>
      <c r="B2244" s="31" t="n">
        <v>17.4515</v>
      </c>
      <c r="C2244" s="32" t="n">
        <f aca="false">IF($A2244="","",IF(設定!$B$21="dB",10^($B2244/20),ABS($B2244)))</f>
        <v>7.45718641955712</v>
      </c>
      <c r="D2244" s="32" t="n">
        <f aca="false">IF($A2244="","",$A2244^2)</f>
        <v>122718.84765625</v>
      </c>
      <c r="E2244" s="32" t="n">
        <f aca="false">IF($A2244="","",IF($C2244&lt;=0,"",1/$C2244^2))</f>
        <v>0.0179824971440952</v>
      </c>
      <c r="F2244" s="33" t="n">
        <f aca="false">IF(OR(ROW()-設定!$B$30&lt;2,ROW()+設定!$B$30&gt;13701,N($A2244)&lt;=0,N(INDEX($A$2:$A$13701,MIN(13700,MAX(1,ROW()-1+設定!$B$30))))&lt;=0,$A2244&lt;設定!$B$28,$A2244&gt;設定!$B$29),0,IF(AND($C2244&gt;=MAX(INDEX($C$1:$C$13701,MAX(1,ROW()-設定!$B$24)):INDEX($C$1:$C$13701,MAX(1,ROW()-1))),$C2244&gt;MAX(INDEX($C$1:$C$13701,MIN(13701,ROW()+1)):INDEX($C$1:$C$13701,MIN(13701,ROW()+設定!$B$24))),$C2244&gt;=設定!$B$32,$C2244&gt;=MAX(MIN(INDEX($C$1:$C$13701,MAX(1,ROW()-設定!$B$26)):INDEX($C$1:$C$13701,MAX(1,ROW()-1))),MIN(INDEX($C$1:$C$13701,MIN(13701,ROW()+1)):INDEX($C$1:$C$13701,MIN(13701,ROW()+設定!$B$26))))*10^(設定!$B$27/20)),1,0))</f>
        <v>0</v>
      </c>
      <c r="G2244" s="33" t="n">
        <f aca="false">$G2243+IF($F2244=1,1,0)</f>
        <v>0</v>
      </c>
      <c r="H2244" s="0" t="str">
        <f aca="false">IF($F2244=1,$G2244,"")</f>
        <v/>
      </c>
    </row>
    <row r="2245" customFormat="false" ht="15" hidden="false" customHeight="false" outlineLevel="0" collapsed="false">
      <c r="A2245" s="30" t="n">
        <v>350.46875</v>
      </c>
      <c r="B2245" s="31" t="n">
        <v>17.5546</v>
      </c>
      <c r="C2245" s="32" t="n">
        <f aca="false">IF($A2245="","",IF(設定!$B$21="dB",10^($B2245/20),ABS($B2245)))</f>
        <v>7.54622934250973</v>
      </c>
      <c r="D2245" s="32" t="n">
        <f aca="false">IF($A2245="","",$A2245^2)</f>
        <v>122828.344726563</v>
      </c>
      <c r="E2245" s="32" t="n">
        <f aca="false">IF($A2245="","",IF($C2245&lt;=0,"",1/$C2245^2))</f>
        <v>0.0175606262609601</v>
      </c>
      <c r="F2245" s="33" t="n">
        <f aca="false">IF(OR(ROW()-設定!$B$30&lt;2,ROW()+設定!$B$30&gt;13701,N($A2245)&lt;=0,N(INDEX($A$2:$A$13701,MIN(13700,MAX(1,ROW()-1+設定!$B$30))))&lt;=0,$A2245&lt;設定!$B$28,$A2245&gt;設定!$B$29),0,IF(AND($C2245&gt;=MAX(INDEX($C$1:$C$13701,MAX(1,ROW()-設定!$B$24)):INDEX($C$1:$C$13701,MAX(1,ROW()-1))),$C2245&gt;MAX(INDEX($C$1:$C$13701,MIN(13701,ROW()+1)):INDEX($C$1:$C$13701,MIN(13701,ROW()+設定!$B$24))),$C2245&gt;=設定!$B$32,$C2245&gt;=MAX(MIN(INDEX($C$1:$C$13701,MAX(1,ROW()-設定!$B$26)):INDEX($C$1:$C$13701,MAX(1,ROW()-1))),MIN(INDEX($C$1:$C$13701,MIN(13701,ROW()+1)):INDEX($C$1:$C$13701,MIN(13701,ROW()+設定!$B$26))))*10^(設定!$B$27/20)),1,0))</f>
        <v>0</v>
      </c>
      <c r="G2245" s="33" t="n">
        <f aca="false">$G2244+IF($F2245=1,1,0)</f>
        <v>0</v>
      </c>
      <c r="H2245" s="0" t="str">
        <f aca="false">IF($F2245=1,$G2245,"")</f>
        <v/>
      </c>
    </row>
    <row r="2246" customFormat="false" ht="15" hidden="false" customHeight="false" outlineLevel="0" collapsed="false">
      <c r="A2246" s="30" t="n">
        <v>350.625</v>
      </c>
      <c r="B2246" s="31" t="n">
        <v>17.3833</v>
      </c>
      <c r="C2246" s="32" t="n">
        <f aca="false">IF($A2246="","",IF(設定!$B$21="dB",10^($B2246/20),ABS($B2246)))</f>
        <v>7.39886324117229</v>
      </c>
      <c r="D2246" s="32" t="n">
        <f aca="false">IF($A2246="","",$A2246^2)</f>
        <v>122937.890625</v>
      </c>
      <c r="E2246" s="32" t="n">
        <f aca="false">IF($A2246="","",IF($C2246&lt;=0,"",1/$C2246^2))</f>
        <v>0.0182671165617929</v>
      </c>
      <c r="F2246" s="33" t="n">
        <f aca="false">IF(OR(ROW()-設定!$B$30&lt;2,ROW()+設定!$B$30&gt;13701,N($A2246)&lt;=0,N(INDEX($A$2:$A$13701,MIN(13700,MAX(1,ROW()-1+設定!$B$30))))&lt;=0,$A2246&lt;設定!$B$28,$A2246&gt;設定!$B$29),0,IF(AND($C2246&gt;=MAX(INDEX($C$1:$C$13701,MAX(1,ROW()-設定!$B$24)):INDEX($C$1:$C$13701,MAX(1,ROW()-1))),$C2246&gt;MAX(INDEX($C$1:$C$13701,MIN(13701,ROW()+1)):INDEX($C$1:$C$13701,MIN(13701,ROW()+設定!$B$24))),$C2246&gt;=設定!$B$32,$C2246&gt;=MAX(MIN(INDEX($C$1:$C$13701,MAX(1,ROW()-設定!$B$26)):INDEX($C$1:$C$13701,MAX(1,ROW()-1))),MIN(INDEX($C$1:$C$13701,MIN(13701,ROW()+1)):INDEX($C$1:$C$13701,MIN(13701,ROW()+設定!$B$26))))*10^(設定!$B$27/20)),1,0))</f>
        <v>0</v>
      </c>
      <c r="G2246" s="33" t="n">
        <f aca="false">$G2245+IF($F2246=1,1,0)</f>
        <v>0</v>
      </c>
      <c r="H2246" s="0" t="str">
        <f aca="false">IF($F2246=1,$G2246,"")</f>
        <v/>
      </c>
    </row>
    <row r="2247" customFormat="false" ht="15" hidden="false" customHeight="false" outlineLevel="0" collapsed="false">
      <c r="A2247" s="30" t="n">
        <v>350.78125</v>
      </c>
      <c r="B2247" s="31" t="n">
        <v>17.2841</v>
      </c>
      <c r="C2247" s="32" t="n">
        <f aca="false">IF($A2247="","",IF(設定!$B$21="dB",10^($B2247/20),ABS($B2247)))</f>
        <v>7.31484284490293</v>
      </c>
      <c r="D2247" s="32" t="n">
        <f aca="false">IF($A2247="","",$A2247^2)</f>
        <v>123047.485351563</v>
      </c>
      <c r="E2247" s="32" t="n">
        <f aca="false">IF($A2247="","",IF($C2247&lt;=0,"",1/$C2247^2))</f>
        <v>0.0186891693775324</v>
      </c>
      <c r="F2247" s="33" t="n">
        <f aca="false">IF(OR(ROW()-設定!$B$30&lt;2,ROW()+設定!$B$30&gt;13701,N($A2247)&lt;=0,N(INDEX($A$2:$A$13701,MIN(13700,MAX(1,ROW()-1+設定!$B$30))))&lt;=0,$A2247&lt;設定!$B$28,$A2247&gt;設定!$B$29),0,IF(AND($C2247&gt;=MAX(INDEX($C$1:$C$13701,MAX(1,ROW()-設定!$B$24)):INDEX($C$1:$C$13701,MAX(1,ROW()-1))),$C2247&gt;MAX(INDEX($C$1:$C$13701,MIN(13701,ROW()+1)):INDEX($C$1:$C$13701,MIN(13701,ROW()+設定!$B$24))),$C2247&gt;=設定!$B$32,$C2247&gt;=MAX(MIN(INDEX($C$1:$C$13701,MAX(1,ROW()-設定!$B$26)):INDEX($C$1:$C$13701,MAX(1,ROW()-1))),MIN(INDEX($C$1:$C$13701,MIN(13701,ROW()+1)):INDEX($C$1:$C$13701,MIN(13701,ROW()+設定!$B$26))))*10^(設定!$B$27/20)),1,0))</f>
        <v>0</v>
      </c>
      <c r="G2247" s="33" t="n">
        <f aca="false">$G2246+IF($F2247=1,1,0)</f>
        <v>0</v>
      </c>
      <c r="H2247" s="0" t="str">
        <f aca="false">IF($F2247=1,$G2247,"")</f>
        <v/>
      </c>
    </row>
    <row r="2248" customFormat="false" ht="15" hidden="false" customHeight="false" outlineLevel="0" collapsed="false">
      <c r="A2248" s="30" t="n">
        <v>350.9375</v>
      </c>
      <c r="B2248" s="31" t="n">
        <v>17.3253</v>
      </c>
      <c r="C2248" s="32" t="n">
        <f aca="false">IF($A2248="","",IF(設定!$B$21="dB",10^($B2248/20),ABS($B2248)))</f>
        <v>7.34962194305266</v>
      </c>
      <c r="D2248" s="32" t="n">
        <f aca="false">IF($A2248="","",$A2248^2)</f>
        <v>123157.12890625</v>
      </c>
      <c r="E2248" s="32" t="n">
        <f aca="false">IF($A2248="","",IF($C2248&lt;=0,"",1/$C2248^2))</f>
        <v>0.0185127100851749</v>
      </c>
      <c r="F2248" s="33" t="n">
        <f aca="false">IF(OR(ROW()-設定!$B$30&lt;2,ROW()+設定!$B$30&gt;13701,N($A2248)&lt;=0,N(INDEX($A$2:$A$13701,MIN(13700,MAX(1,ROW()-1+設定!$B$30))))&lt;=0,$A2248&lt;設定!$B$28,$A2248&gt;設定!$B$29),0,IF(AND($C2248&gt;=MAX(INDEX($C$1:$C$13701,MAX(1,ROW()-設定!$B$24)):INDEX($C$1:$C$13701,MAX(1,ROW()-1))),$C2248&gt;MAX(INDEX($C$1:$C$13701,MIN(13701,ROW()+1)):INDEX($C$1:$C$13701,MIN(13701,ROW()+設定!$B$24))),$C2248&gt;=設定!$B$32,$C2248&gt;=MAX(MIN(INDEX($C$1:$C$13701,MAX(1,ROW()-設定!$B$26)):INDEX($C$1:$C$13701,MAX(1,ROW()-1))),MIN(INDEX($C$1:$C$13701,MIN(13701,ROW()+1)):INDEX($C$1:$C$13701,MIN(13701,ROW()+設定!$B$26))))*10^(設定!$B$27/20)),1,0))</f>
        <v>0</v>
      </c>
      <c r="G2248" s="33" t="n">
        <f aca="false">$G2247+IF($F2248=1,1,0)</f>
        <v>0</v>
      </c>
      <c r="H2248" s="0" t="str">
        <f aca="false">IF($F2248=1,$G2248,"")</f>
        <v/>
      </c>
    </row>
    <row r="2249" customFormat="false" ht="15" hidden="false" customHeight="false" outlineLevel="0" collapsed="false">
      <c r="A2249" s="30" t="n">
        <v>351.09375</v>
      </c>
      <c r="B2249" s="31" t="n">
        <v>17.4909</v>
      </c>
      <c r="C2249" s="32" t="n">
        <f aca="false">IF($A2249="","",IF(設定!$B$21="dB",10^($B2249/20),ABS($B2249)))</f>
        <v>7.49108974411638</v>
      </c>
      <c r="D2249" s="32" t="n">
        <f aca="false">IF($A2249="","",$A2249^2)</f>
        <v>123266.821289063</v>
      </c>
      <c r="E2249" s="32" t="n">
        <f aca="false">IF($A2249="","",IF($C2249&lt;=0,"",1/$C2249^2))</f>
        <v>0.0178200943862771</v>
      </c>
      <c r="F2249" s="33" t="n">
        <f aca="false">IF(OR(ROW()-設定!$B$30&lt;2,ROW()+設定!$B$30&gt;13701,N($A2249)&lt;=0,N(INDEX($A$2:$A$13701,MIN(13700,MAX(1,ROW()-1+設定!$B$30))))&lt;=0,$A2249&lt;設定!$B$28,$A2249&gt;設定!$B$29),0,IF(AND($C2249&gt;=MAX(INDEX($C$1:$C$13701,MAX(1,ROW()-設定!$B$24)):INDEX($C$1:$C$13701,MAX(1,ROW()-1))),$C2249&gt;MAX(INDEX($C$1:$C$13701,MIN(13701,ROW()+1)):INDEX($C$1:$C$13701,MIN(13701,ROW()+設定!$B$24))),$C2249&gt;=設定!$B$32,$C2249&gt;=MAX(MIN(INDEX($C$1:$C$13701,MAX(1,ROW()-設定!$B$26)):INDEX($C$1:$C$13701,MAX(1,ROW()-1))),MIN(INDEX($C$1:$C$13701,MIN(13701,ROW()+1)):INDEX($C$1:$C$13701,MIN(13701,ROW()+設定!$B$26))))*10^(設定!$B$27/20)),1,0))</f>
        <v>0</v>
      </c>
      <c r="G2249" s="33" t="n">
        <f aca="false">$G2248+IF($F2249=1,1,0)</f>
        <v>0</v>
      </c>
      <c r="H2249" s="0" t="str">
        <f aca="false">IF($F2249=1,$G2249,"")</f>
        <v/>
      </c>
    </row>
    <row r="2250" customFormat="false" ht="15" hidden="false" customHeight="false" outlineLevel="0" collapsed="false">
      <c r="A2250" s="30" t="n">
        <v>351.25</v>
      </c>
      <c r="B2250" s="31" t="n">
        <v>17.2959</v>
      </c>
      <c r="C2250" s="32" t="n">
        <f aca="false">IF($A2250="","",IF(設定!$B$21="dB",10^($B2250/20),ABS($B2250)))</f>
        <v>7.32478699643822</v>
      </c>
      <c r="D2250" s="32" t="n">
        <f aca="false">IF($A2250="","",$A2250^2)</f>
        <v>123376.5625</v>
      </c>
      <c r="E2250" s="32" t="n">
        <f aca="false">IF($A2250="","",IF($C2250&lt;=0,"",1/$C2250^2))</f>
        <v>0.0186384588848969</v>
      </c>
      <c r="F2250" s="33" t="n">
        <f aca="false">IF(OR(ROW()-設定!$B$30&lt;2,ROW()+設定!$B$30&gt;13701,N($A2250)&lt;=0,N(INDEX($A$2:$A$13701,MIN(13700,MAX(1,ROW()-1+設定!$B$30))))&lt;=0,$A2250&lt;設定!$B$28,$A2250&gt;設定!$B$29),0,IF(AND($C2250&gt;=MAX(INDEX($C$1:$C$13701,MAX(1,ROW()-設定!$B$24)):INDEX($C$1:$C$13701,MAX(1,ROW()-1))),$C2250&gt;MAX(INDEX($C$1:$C$13701,MIN(13701,ROW()+1)):INDEX($C$1:$C$13701,MIN(13701,ROW()+設定!$B$24))),$C2250&gt;=設定!$B$32,$C2250&gt;=MAX(MIN(INDEX($C$1:$C$13701,MAX(1,ROW()-設定!$B$26)):INDEX($C$1:$C$13701,MAX(1,ROW()-1))),MIN(INDEX($C$1:$C$13701,MIN(13701,ROW()+1)):INDEX($C$1:$C$13701,MIN(13701,ROW()+設定!$B$26))))*10^(設定!$B$27/20)),1,0))</f>
        <v>0</v>
      </c>
      <c r="G2250" s="33" t="n">
        <f aca="false">$G2249+IF($F2250=1,1,0)</f>
        <v>0</v>
      </c>
      <c r="H2250" s="0" t="str">
        <f aca="false">IF($F2250=1,$G2250,"")</f>
        <v/>
      </c>
    </row>
    <row r="2251" customFormat="false" ht="15" hidden="false" customHeight="false" outlineLevel="0" collapsed="false">
      <c r="A2251" s="30" t="n">
        <v>351.40625</v>
      </c>
      <c r="B2251" s="31" t="n">
        <v>17.5525</v>
      </c>
      <c r="C2251" s="32" t="n">
        <f aca="false">IF($A2251="","",IF(設定!$B$21="dB",10^($B2251/20),ABS($B2251)))</f>
        <v>7.54440510034823</v>
      </c>
      <c r="D2251" s="32" t="n">
        <f aca="false">IF($A2251="","",$A2251^2)</f>
        <v>123486.352539063</v>
      </c>
      <c r="E2251" s="32" t="n">
        <f aca="false">IF($A2251="","",IF($C2251&lt;=0,"",1/$C2251^2))</f>
        <v>0.0175691196298615</v>
      </c>
      <c r="F2251" s="33" t="n">
        <f aca="false">IF(OR(ROW()-設定!$B$30&lt;2,ROW()+設定!$B$30&gt;13701,N($A2251)&lt;=0,N(INDEX($A$2:$A$13701,MIN(13700,MAX(1,ROW()-1+設定!$B$30))))&lt;=0,$A2251&lt;設定!$B$28,$A2251&gt;設定!$B$29),0,IF(AND($C2251&gt;=MAX(INDEX($C$1:$C$13701,MAX(1,ROW()-設定!$B$24)):INDEX($C$1:$C$13701,MAX(1,ROW()-1))),$C2251&gt;MAX(INDEX($C$1:$C$13701,MIN(13701,ROW()+1)):INDEX($C$1:$C$13701,MIN(13701,ROW()+設定!$B$24))),$C2251&gt;=設定!$B$32,$C2251&gt;=MAX(MIN(INDEX($C$1:$C$13701,MAX(1,ROW()-設定!$B$26)):INDEX($C$1:$C$13701,MAX(1,ROW()-1))),MIN(INDEX($C$1:$C$13701,MIN(13701,ROW()+1)):INDEX($C$1:$C$13701,MIN(13701,ROW()+設定!$B$26))))*10^(設定!$B$27/20)),1,0))</f>
        <v>0</v>
      </c>
      <c r="G2251" s="33" t="n">
        <f aca="false">$G2250+IF($F2251=1,1,0)</f>
        <v>0</v>
      </c>
      <c r="H2251" s="0" t="str">
        <f aca="false">IF($F2251=1,$G2251,"")</f>
        <v/>
      </c>
    </row>
    <row r="2252" customFormat="false" ht="15" hidden="false" customHeight="false" outlineLevel="0" collapsed="false">
      <c r="A2252" s="30" t="n">
        <v>351.5625</v>
      </c>
      <c r="B2252" s="31" t="n">
        <v>17.5597</v>
      </c>
      <c r="C2252" s="32" t="n">
        <f aca="false">IF($A2252="","",IF(設定!$B$21="dB",10^($B2252/20),ABS($B2252)))</f>
        <v>7.55066148154205</v>
      </c>
      <c r="D2252" s="32" t="n">
        <f aca="false">IF($A2252="","",$A2252^2)</f>
        <v>123596.19140625</v>
      </c>
      <c r="E2252" s="32" t="n">
        <f aca="false">IF($A2252="","",IF($C2252&lt;=0,"",1/$C2252^2))</f>
        <v>0.0175400165979931</v>
      </c>
      <c r="F2252" s="33" t="n">
        <f aca="false">IF(OR(ROW()-設定!$B$30&lt;2,ROW()+設定!$B$30&gt;13701,N($A2252)&lt;=0,N(INDEX($A$2:$A$13701,MIN(13700,MAX(1,ROW()-1+設定!$B$30))))&lt;=0,$A2252&lt;設定!$B$28,$A2252&gt;設定!$B$29),0,IF(AND($C2252&gt;=MAX(INDEX($C$1:$C$13701,MAX(1,ROW()-設定!$B$24)):INDEX($C$1:$C$13701,MAX(1,ROW()-1))),$C2252&gt;MAX(INDEX($C$1:$C$13701,MIN(13701,ROW()+1)):INDEX($C$1:$C$13701,MIN(13701,ROW()+設定!$B$24))),$C2252&gt;=設定!$B$32,$C2252&gt;=MAX(MIN(INDEX($C$1:$C$13701,MAX(1,ROW()-設定!$B$26)):INDEX($C$1:$C$13701,MAX(1,ROW()-1))),MIN(INDEX($C$1:$C$13701,MIN(13701,ROW()+1)):INDEX($C$1:$C$13701,MIN(13701,ROW()+設定!$B$26))))*10^(設定!$B$27/20)),1,0))</f>
        <v>0</v>
      </c>
      <c r="G2252" s="33" t="n">
        <f aca="false">$G2251+IF($F2252=1,1,0)</f>
        <v>0</v>
      </c>
      <c r="H2252" s="0" t="str">
        <f aca="false">IF($F2252=1,$G2252,"")</f>
        <v/>
      </c>
    </row>
    <row r="2253" customFormat="false" ht="15" hidden="false" customHeight="false" outlineLevel="0" collapsed="false">
      <c r="A2253" s="30" t="n">
        <v>351.71875</v>
      </c>
      <c r="B2253" s="31" t="n">
        <v>17.4312</v>
      </c>
      <c r="C2253" s="32" t="n">
        <f aca="false">IF($A2253="","",IF(設定!$B$21="dB",10^($B2253/20),ABS($B2253)))</f>
        <v>7.43977840144858</v>
      </c>
      <c r="D2253" s="32" t="n">
        <f aca="false">IF($A2253="","",$A2253^2)</f>
        <v>123706.079101563</v>
      </c>
      <c r="E2253" s="32" t="n">
        <f aca="false">IF($A2253="","",IF($C2253&lt;=0,"",1/$C2253^2))</f>
        <v>0.0180667485432668</v>
      </c>
      <c r="F2253" s="33" t="n">
        <f aca="false">IF(OR(ROW()-設定!$B$30&lt;2,ROW()+設定!$B$30&gt;13701,N($A2253)&lt;=0,N(INDEX($A$2:$A$13701,MIN(13700,MAX(1,ROW()-1+設定!$B$30))))&lt;=0,$A2253&lt;設定!$B$28,$A2253&gt;設定!$B$29),0,IF(AND($C2253&gt;=MAX(INDEX($C$1:$C$13701,MAX(1,ROW()-設定!$B$24)):INDEX($C$1:$C$13701,MAX(1,ROW()-1))),$C2253&gt;MAX(INDEX($C$1:$C$13701,MIN(13701,ROW()+1)):INDEX($C$1:$C$13701,MIN(13701,ROW()+設定!$B$24))),$C2253&gt;=設定!$B$32,$C2253&gt;=MAX(MIN(INDEX($C$1:$C$13701,MAX(1,ROW()-設定!$B$26)):INDEX($C$1:$C$13701,MAX(1,ROW()-1))),MIN(INDEX($C$1:$C$13701,MIN(13701,ROW()+1)):INDEX($C$1:$C$13701,MIN(13701,ROW()+設定!$B$26))))*10^(設定!$B$27/20)),1,0))</f>
        <v>0</v>
      </c>
      <c r="G2253" s="33" t="n">
        <f aca="false">$G2252+IF($F2253=1,1,0)</f>
        <v>0</v>
      </c>
      <c r="H2253" s="0" t="str">
        <f aca="false">IF($F2253=1,$G2253,"")</f>
        <v/>
      </c>
    </row>
    <row r="2254" customFormat="false" ht="15" hidden="false" customHeight="false" outlineLevel="0" collapsed="false">
      <c r="A2254" s="30" t="n">
        <v>351.875</v>
      </c>
      <c r="B2254" s="31" t="n">
        <v>17.502</v>
      </c>
      <c r="C2254" s="32" t="n">
        <f aca="false">IF($A2254="","",IF(設定!$B$21="dB",10^($B2254/20),ABS($B2254)))</f>
        <v>7.50066898736068</v>
      </c>
      <c r="D2254" s="32" t="n">
        <f aca="false">IF($A2254="","",$A2254^2)</f>
        <v>123816.015625</v>
      </c>
      <c r="E2254" s="32" t="n">
        <f aca="false">IF($A2254="","",IF($C2254&lt;=0,"",1/$C2254^2))</f>
        <v>0.0177746067064296</v>
      </c>
      <c r="F2254" s="33" t="n">
        <f aca="false">IF(OR(ROW()-設定!$B$30&lt;2,ROW()+設定!$B$30&gt;13701,N($A2254)&lt;=0,N(INDEX($A$2:$A$13701,MIN(13700,MAX(1,ROW()-1+設定!$B$30))))&lt;=0,$A2254&lt;設定!$B$28,$A2254&gt;設定!$B$29),0,IF(AND($C2254&gt;=MAX(INDEX($C$1:$C$13701,MAX(1,ROW()-設定!$B$24)):INDEX($C$1:$C$13701,MAX(1,ROW()-1))),$C2254&gt;MAX(INDEX($C$1:$C$13701,MIN(13701,ROW()+1)):INDEX($C$1:$C$13701,MIN(13701,ROW()+設定!$B$24))),$C2254&gt;=設定!$B$32,$C2254&gt;=MAX(MIN(INDEX($C$1:$C$13701,MAX(1,ROW()-設定!$B$26)):INDEX($C$1:$C$13701,MAX(1,ROW()-1))),MIN(INDEX($C$1:$C$13701,MIN(13701,ROW()+1)):INDEX($C$1:$C$13701,MIN(13701,ROW()+設定!$B$26))))*10^(設定!$B$27/20)),1,0))</f>
        <v>0</v>
      </c>
      <c r="G2254" s="33" t="n">
        <f aca="false">$G2253+IF($F2254=1,1,0)</f>
        <v>0</v>
      </c>
      <c r="H2254" s="0" t="str">
        <f aca="false">IF($F2254=1,$G2254,"")</f>
        <v/>
      </c>
    </row>
    <row r="2255" customFormat="false" ht="15" hidden="false" customHeight="false" outlineLevel="0" collapsed="false">
      <c r="A2255" s="30" t="n">
        <v>352.03125</v>
      </c>
      <c r="B2255" s="31" t="n">
        <v>17.5237</v>
      </c>
      <c r="C2255" s="32" t="n">
        <f aca="false">IF($A2255="","",IF(設定!$B$21="dB",10^($B2255/20),ABS($B2255)))</f>
        <v>7.51943137220875</v>
      </c>
      <c r="D2255" s="32" t="n">
        <f aca="false">IF($A2255="","",$A2255^2)</f>
        <v>123926.000976563</v>
      </c>
      <c r="E2255" s="32" t="n">
        <f aca="false">IF($A2255="","",IF($C2255&lt;=0,"",1/$C2255^2))</f>
        <v>0.0176860154472884</v>
      </c>
      <c r="F2255" s="33" t="n">
        <f aca="false">IF(OR(ROW()-設定!$B$30&lt;2,ROW()+設定!$B$30&gt;13701,N($A2255)&lt;=0,N(INDEX($A$2:$A$13701,MIN(13700,MAX(1,ROW()-1+設定!$B$30))))&lt;=0,$A2255&lt;設定!$B$28,$A2255&gt;設定!$B$29),0,IF(AND($C2255&gt;=MAX(INDEX($C$1:$C$13701,MAX(1,ROW()-設定!$B$24)):INDEX($C$1:$C$13701,MAX(1,ROW()-1))),$C2255&gt;MAX(INDEX($C$1:$C$13701,MIN(13701,ROW()+1)):INDEX($C$1:$C$13701,MIN(13701,ROW()+設定!$B$24))),$C2255&gt;=設定!$B$32,$C2255&gt;=MAX(MIN(INDEX($C$1:$C$13701,MAX(1,ROW()-設定!$B$26)):INDEX($C$1:$C$13701,MAX(1,ROW()-1))),MIN(INDEX($C$1:$C$13701,MIN(13701,ROW()+1)):INDEX($C$1:$C$13701,MIN(13701,ROW()+設定!$B$26))))*10^(設定!$B$27/20)),1,0))</f>
        <v>0</v>
      </c>
      <c r="G2255" s="33" t="n">
        <f aca="false">$G2254+IF($F2255=1,1,0)</f>
        <v>0</v>
      </c>
      <c r="H2255" s="0" t="str">
        <f aca="false">IF($F2255=1,$G2255,"")</f>
        <v/>
      </c>
    </row>
    <row r="2256" customFormat="false" ht="15" hidden="false" customHeight="false" outlineLevel="0" collapsed="false">
      <c r="A2256" s="30" t="n">
        <v>352.1875</v>
      </c>
      <c r="B2256" s="31" t="n">
        <v>17.6173</v>
      </c>
      <c r="C2256" s="32" t="n">
        <f aca="false">IF($A2256="","",IF(設定!$B$21="dB",10^($B2256/20),ABS($B2256)))</f>
        <v>7.60089967017037</v>
      </c>
      <c r="D2256" s="32" t="n">
        <f aca="false">IF($A2256="","",$A2256^2)</f>
        <v>124036.03515625</v>
      </c>
      <c r="E2256" s="32" t="n">
        <f aca="false">IF($A2256="","",IF($C2256&lt;=0,"",1/$C2256^2))</f>
        <v>0.0173089211690648</v>
      </c>
      <c r="F2256" s="33" t="n">
        <f aca="false">IF(OR(ROW()-設定!$B$30&lt;2,ROW()+設定!$B$30&gt;13701,N($A2256)&lt;=0,N(INDEX($A$2:$A$13701,MIN(13700,MAX(1,ROW()-1+設定!$B$30))))&lt;=0,$A2256&lt;設定!$B$28,$A2256&gt;設定!$B$29),0,IF(AND($C2256&gt;=MAX(INDEX($C$1:$C$13701,MAX(1,ROW()-設定!$B$24)):INDEX($C$1:$C$13701,MAX(1,ROW()-1))),$C2256&gt;MAX(INDEX($C$1:$C$13701,MIN(13701,ROW()+1)):INDEX($C$1:$C$13701,MIN(13701,ROW()+設定!$B$24))),$C2256&gt;=設定!$B$32,$C2256&gt;=MAX(MIN(INDEX($C$1:$C$13701,MAX(1,ROW()-設定!$B$26)):INDEX($C$1:$C$13701,MAX(1,ROW()-1))),MIN(INDEX($C$1:$C$13701,MIN(13701,ROW()+1)):INDEX($C$1:$C$13701,MIN(13701,ROW()+設定!$B$26))))*10^(設定!$B$27/20)),1,0))</f>
        <v>0</v>
      </c>
      <c r="G2256" s="33" t="n">
        <f aca="false">$G2255+IF($F2256=1,1,0)</f>
        <v>0</v>
      </c>
      <c r="H2256" s="0" t="str">
        <f aca="false">IF($F2256=1,$G2256,"")</f>
        <v/>
      </c>
    </row>
    <row r="2257" customFormat="false" ht="15" hidden="false" customHeight="false" outlineLevel="0" collapsed="false">
      <c r="A2257" s="30" t="n">
        <v>352.34375</v>
      </c>
      <c r="B2257" s="31" t="n">
        <v>17.3576</v>
      </c>
      <c r="C2257" s="32" t="n">
        <f aca="false">IF($A2257="","",IF(設定!$B$21="dB",10^($B2257/20),ABS($B2257)))</f>
        <v>7.37700367821375</v>
      </c>
      <c r="D2257" s="32" t="n">
        <f aca="false">IF($A2257="","",$A2257^2)</f>
        <v>124146.118164063</v>
      </c>
      <c r="E2257" s="32" t="n">
        <f aca="false">IF($A2257="","",IF($C2257&lt;=0,"",1/$C2257^2))</f>
        <v>0.0183755353242452</v>
      </c>
      <c r="F2257" s="33" t="n">
        <f aca="false">IF(OR(ROW()-設定!$B$30&lt;2,ROW()+設定!$B$30&gt;13701,N($A2257)&lt;=0,N(INDEX($A$2:$A$13701,MIN(13700,MAX(1,ROW()-1+設定!$B$30))))&lt;=0,$A2257&lt;設定!$B$28,$A2257&gt;設定!$B$29),0,IF(AND($C2257&gt;=MAX(INDEX($C$1:$C$13701,MAX(1,ROW()-設定!$B$24)):INDEX($C$1:$C$13701,MAX(1,ROW()-1))),$C2257&gt;MAX(INDEX($C$1:$C$13701,MIN(13701,ROW()+1)):INDEX($C$1:$C$13701,MIN(13701,ROW()+設定!$B$24))),$C2257&gt;=設定!$B$32,$C2257&gt;=MAX(MIN(INDEX($C$1:$C$13701,MAX(1,ROW()-設定!$B$26)):INDEX($C$1:$C$13701,MAX(1,ROW()-1))),MIN(INDEX($C$1:$C$13701,MIN(13701,ROW()+1)):INDEX($C$1:$C$13701,MIN(13701,ROW()+設定!$B$26))))*10^(設定!$B$27/20)),1,0))</f>
        <v>0</v>
      </c>
      <c r="G2257" s="33" t="n">
        <f aca="false">$G2256+IF($F2257=1,1,0)</f>
        <v>0</v>
      </c>
      <c r="H2257" s="0" t="str">
        <f aca="false">IF($F2257=1,$G2257,"")</f>
        <v/>
      </c>
    </row>
    <row r="2258" customFormat="false" ht="15" hidden="false" customHeight="false" outlineLevel="0" collapsed="false">
      <c r="A2258" s="30" t="n">
        <v>352.5</v>
      </c>
      <c r="B2258" s="31" t="n">
        <v>17.6011</v>
      </c>
      <c r="C2258" s="32" t="n">
        <f aca="false">IF($A2258="","",IF(設定!$B$21="dB",10^($B2258/20),ABS($B2258)))</f>
        <v>7.58673649030454</v>
      </c>
      <c r="D2258" s="32" t="n">
        <f aca="false">IF($A2258="","",$A2258^2)</f>
        <v>124256.25</v>
      </c>
      <c r="E2258" s="32" t="n">
        <f aca="false">IF($A2258="","",IF($C2258&lt;=0,"",1/$C2258^2))</f>
        <v>0.0173736072671609</v>
      </c>
      <c r="F2258" s="33" t="n">
        <f aca="false">IF(OR(ROW()-設定!$B$30&lt;2,ROW()+設定!$B$30&gt;13701,N($A2258)&lt;=0,N(INDEX($A$2:$A$13701,MIN(13700,MAX(1,ROW()-1+設定!$B$30))))&lt;=0,$A2258&lt;設定!$B$28,$A2258&gt;設定!$B$29),0,IF(AND($C2258&gt;=MAX(INDEX($C$1:$C$13701,MAX(1,ROW()-設定!$B$24)):INDEX($C$1:$C$13701,MAX(1,ROW()-1))),$C2258&gt;MAX(INDEX($C$1:$C$13701,MIN(13701,ROW()+1)):INDEX($C$1:$C$13701,MIN(13701,ROW()+設定!$B$24))),$C2258&gt;=設定!$B$32,$C2258&gt;=MAX(MIN(INDEX($C$1:$C$13701,MAX(1,ROW()-設定!$B$26)):INDEX($C$1:$C$13701,MAX(1,ROW()-1))),MIN(INDEX($C$1:$C$13701,MIN(13701,ROW()+1)):INDEX($C$1:$C$13701,MIN(13701,ROW()+設定!$B$26))))*10^(設定!$B$27/20)),1,0))</f>
        <v>0</v>
      </c>
      <c r="G2258" s="33" t="n">
        <f aca="false">$G2257+IF($F2258=1,1,0)</f>
        <v>0</v>
      </c>
      <c r="H2258" s="0" t="str">
        <f aca="false">IF($F2258=1,$G2258,"")</f>
        <v/>
      </c>
    </row>
    <row r="2259" customFormat="false" ht="15" hidden="false" customHeight="false" outlineLevel="0" collapsed="false">
      <c r="A2259" s="30" t="n">
        <v>352.65625</v>
      </c>
      <c r="B2259" s="31" t="n">
        <v>17.4509</v>
      </c>
      <c r="C2259" s="32" t="n">
        <f aca="false">IF($A2259="","",IF(設定!$B$21="dB",10^($B2259/20),ABS($B2259)))</f>
        <v>7.45667131315991</v>
      </c>
      <c r="D2259" s="32" t="n">
        <f aca="false">IF($A2259="","",$A2259^2)</f>
        <v>124366.430664063</v>
      </c>
      <c r="E2259" s="32" t="n">
        <f aca="false">IF($A2259="","",IF($C2259&lt;=0,"",1/$C2259^2))</f>
        <v>0.0179849816895091</v>
      </c>
      <c r="F2259" s="33" t="n">
        <f aca="false">IF(OR(ROW()-設定!$B$30&lt;2,ROW()+設定!$B$30&gt;13701,N($A2259)&lt;=0,N(INDEX($A$2:$A$13701,MIN(13700,MAX(1,ROW()-1+設定!$B$30))))&lt;=0,$A2259&lt;設定!$B$28,$A2259&gt;設定!$B$29),0,IF(AND($C2259&gt;=MAX(INDEX($C$1:$C$13701,MAX(1,ROW()-設定!$B$24)):INDEX($C$1:$C$13701,MAX(1,ROW()-1))),$C2259&gt;MAX(INDEX($C$1:$C$13701,MIN(13701,ROW()+1)):INDEX($C$1:$C$13701,MIN(13701,ROW()+設定!$B$24))),$C2259&gt;=設定!$B$32,$C2259&gt;=MAX(MIN(INDEX($C$1:$C$13701,MAX(1,ROW()-設定!$B$26)):INDEX($C$1:$C$13701,MAX(1,ROW()-1))),MIN(INDEX($C$1:$C$13701,MIN(13701,ROW()+1)):INDEX($C$1:$C$13701,MIN(13701,ROW()+設定!$B$26))))*10^(設定!$B$27/20)),1,0))</f>
        <v>0</v>
      </c>
      <c r="G2259" s="33" t="n">
        <f aca="false">$G2258+IF($F2259=1,1,0)</f>
        <v>0</v>
      </c>
      <c r="H2259" s="0" t="str">
        <f aca="false">IF($F2259=1,$G2259,"")</f>
        <v/>
      </c>
    </row>
    <row r="2260" customFormat="false" ht="15" hidden="false" customHeight="false" outlineLevel="0" collapsed="false">
      <c r="A2260" s="30" t="n">
        <v>352.8125</v>
      </c>
      <c r="B2260" s="31" t="n">
        <v>17.4211</v>
      </c>
      <c r="C2260" s="32" t="n">
        <f aca="false">IF($A2260="","",IF(設定!$B$21="dB",10^($B2260/20),ABS($B2260)))</f>
        <v>7.43113241418803</v>
      </c>
      <c r="D2260" s="32" t="n">
        <f aca="false">IF($A2260="","",$A2260^2)</f>
        <v>124476.66015625</v>
      </c>
      <c r="E2260" s="32" t="n">
        <f aca="false">IF($A2260="","",IF($C2260&lt;=0,"",1/$C2260^2))</f>
        <v>0.018108813665996</v>
      </c>
      <c r="F2260" s="33" t="n">
        <f aca="false">IF(OR(ROW()-設定!$B$30&lt;2,ROW()+設定!$B$30&gt;13701,N($A2260)&lt;=0,N(INDEX($A$2:$A$13701,MIN(13700,MAX(1,ROW()-1+設定!$B$30))))&lt;=0,$A2260&lt;設定!$B$28,$A2260&gt;設定!$B$29),0,IF(AND($C2260&gt;=MAX(INDEX($C$1:$C$13701,MAX(1,ROW()-設定!$B$24)):INDEX($C$1:$C$13701,MAX(1,ROW()-1))),$C2260&gt;MAX(INDEX($C$1:$C$13701,MIN(13701,ROW()+1)):INDEX($C$1:$C$13701,MIN(13701,ROW()+設定!$B$24))),$C2260&gt;=設定!$B$32,$C2260&gt;=MAX(MIN(INDEX($C$1:$C$13701,MAX(1,ROW()-設定!$B$26)):INDEX($C$1:$C$13701,MAX(1,ROW()-1))),MIN(INDEX($C$1:$C$13701,MIN(13701,ROW()+1)):INDEX($C$1:$C$13701,MIN(13701,ROW()+設定!$B$26))))*10^(設定!$B$27/20)),1,0))</f>
        <v>0</v>
      </c>
      <c r="G2260" s="33" t="n">
        <f aca="false">$G2259+IF($F2260=1,1,0)</f>
        <v>0</v>
      </c>
      <c r="H2260" s="0" t="str">
        <f aca="false">IF($F2260=1,$G2260,"")</f>
        <v/>
      </c>
    </row>
    <row r="2261" customFormat="false" ht="15" hidden="false" customHeight="false" outlineLevel="0" collapsed="false">
      <c r="A2261" s="30" t="n">
        <v>352.96875</v>
      </c>
      <c r="B2261" s="31" t="n">
        <v>17.5234</v>
      </c>
      <c r="C2261" s="32" t="n">
        <f aca="false">IF($A2261="","",IF(設定!$B$21="dB",10^($B2261/20),ABS($B2261)))</f>
        <v>7.51917166473498</v>
      </c>
      <c r="D2261" s="32" t="n">
        <f aca="false">IF($A2261="","",$A2261^2)</f>
        <v>124586.938476563</v>
      </c>
      <c r="E2261" s="32" t="n">
        <f aca="false">IF($A2261="","",IF($C2261&lt;=0,"",1/$C2261^2))</f>
        <v>0.0176872371961514</v>
      </c>
      <c r="F2261" s="33" t="n">
        <f aca="false">IF(OR(ROW()-設定!$B$30&lt;2,ROW()+設定!$B$30&gt;13701,N($A2261)&lt;=0,N(INDEX($A$2:$A$13701,MIN(13700,MAX(1,ROW()-1+設定!$B$30))))&lt;=0,$A2261&lt;設定!$B$28,$A2261&gt;設定!$B$29),0,IF(AND($C2261&gt;=MAX(INDEX($C$1:$C$13701,MAX(1,ROW()-設定!$B$24)):INDEX($C$1:$C$13701,MAX(1,ROW()-1))),$C2261&gt;MAX(INDEX($C$1:$C$13701,MIN(13701,ROW()+1)):INDEX($C$1:$C$13701,MIN(13701,ROW()+設定!$B$24))),$C2261&gt;=設定!$B$32,$C2261&gt;=MAX(MIN(INDEX($C$1:$C$13701,MAX(1,ROW()-設定!$B$26)):INDEX($C$1:$C$13701,MAX(1,ROW()-1))),MIN(INDEX($C$1:$C$13701,MIN(13701,ROW()+1)):INDEX($C$1:$C$13701,MIN(13701,ROW()+設定!$B$26))))*10^(設定!$B$27/20)),1,0))</f>
        <v>0</v>
      </c>
      <c r="G2261" s="33" t="n">
        <f aca="false">$G2260+IF($F2261=1,1,0)</f>
        <v>0</v>
      </c>
      <c r="H2261" s="0" t="str">
        <f aca="false">IF($F2261=1,$G2261,"")</f>
        <v/>
      </c>
    </row>
    <row r="2262" customFormat="false" ht="15" hidden="false" customHeight="false" outlineLevel="0" collapsed="false">
      <c r="A2262" s="30" t="n">
        <v>353.125</v>
      </c>
      <c r="B2262" s="31" t="n">
        <v>17.5014</v>
      </c>
      <c r="C2262" s="32" t="n">
        <f aca="false">IF($A2262="","",IF(設定!$B$21="dB",10^($B2262/20),ABS($B2262)))</f>
        <v>7.50015087739784</v>
      </c>
      <c r="D2262" s="32" t="n">
        <f aca="false">IF($A2262="","",$A2262^2)</f>
        <v>124697.265625</v>
      </c>
      <c r="E2262" s="32" t="n">
        <f aca="false">IF($A2262="","",IF($C2262&lt;=0,"",1/$C2262^2))</f>
        <v>0.017777062528734</v>
      </c>
      <c r="F2262" s="33" t="n">
        <f aca="false">IF(OR(ROW()-設定!$B$30&lt;2,ROW()+設定!$B$30&gt;13701,N($A2262)&lt;=0,N(INDEX($A$2:$A$13701,MIN(13700,MAX(1,ROW()-1+設定!$B$30))))&lt;=0,$A2262&lt;設定!$B$28,$A2262&gt;設定!$B$29),0,IF(AND($C2262&gt;=MAX(INDEX($C$1:$C$13701,MAX(1,ROW()-設定!$B$24)):INDEX($C$1:$C$13701,MAX(1,ROW()-1))),$C2262&gt;MAX(INDEX($C$1:$C$13701,MIN(13701,ROW()+1)):INDEX($C$1:$C$13701,MIN(13701,ROW()+設定!$B$24))),$C2262&gt;=設定!$B$32,$C2262&gt;=MAX(MIN(INDEX($C$1:$C$13701,MAX(1,ROW()-設定!$B$26)):INDEX($C$1:$C$13701,MAX(1,ROW()-1))),MIN(INDEX($C$1:$C$13701,MIN(13701,ROW()+1)):INDEX($C$1:$C$13701,MIN(13701,ROW()+設定!$B$26))))*10^(設定!$B$27/20)),1,0))</f>
        <v>0</v>
      </c>
      <c r="G2262" s="33" t="n">
        <f aca="false">$G2261+IF($F2262=1,1,0)</f>
        <v>0</v>
      </c>
      <c r="H2262" s="0" t="str">
        <f aca="false">IF($F2262=1,$G2262,"")</f>
        <v/>
      </c>
    </row>
    <row r="2263" customFormat="false" ht="15" hidden="false" customHeight="false" outlineLevel="0" collapsed="false">
      <c r="A2263" s="30" t="n">
        <v>353.28125</v>
      </c>
      <c r="B2263" s="31" t="n">
        <v>17.4316</v>
      </c>
      <c r="C2263" s="32" t="n">
        <f aca="false">IF($A2263="","",IF(設定!$B$21="dB",10^($B2263/20),ABS($B2263)))</f>
        <v>7.44012102379453</v>
      </c>
      <c r="D2263" s="32" t="n">
        <f aca="false">IF($A2263="","",$A2263^2)</f>
        <v>124807.641601563</v>
      </c>
      <c r="E2263" s="32" t="n">
        <f aca="false">IF($A2263="","",IF($C2263&lt;=0,"",1/$C2263^2))</f>
        <v>0.0180650846108599</v>
      </c>
      <c r="F2263" s="33" t="n">
        <f aca="false">IF(OR(ROW()-設定!$B$30&lt;2,ROW()+設定!$B$30&gt;13701,N($A2263)&lt;=0,N(INDEX($A$2:$A$13701,MIN(13700,MAX(1,ROW()-1+設定!$B$30))))&lt;=0,$A2263&lt;設定!$B$28,$A2263&gt;設定!$B$29),0,IF(AND($C2263&gt;=MAX(INDEX($C$1:$C$13701,MAX(1,ROW()-設定!$B$24)):INDEX($C$1:$C$13701,MAX(1,ROW()-1))),$C2263&gt;MAX(INDEX($C$1:$C$13701,MIN(13701,ROW()+1)):INDEX($C$1:$C$13701,MIN(13701,ROW()+設定!$B$24))),$C2263&gt;=設定!$B$32,$C2263&gt;=MAX(MIN(INDEX($C$1:$C$13701,MAX(1,ROW()-設定!$B$26)):INDEX($C$1:$C$13701,MAX(1,ROW()-1))),MIN(INDEX($C$1:$C$13701,MIN(13701,ROW()+1)):INDEX($C$1:$C$13701,MIN(13701,ROW()+設定!$B$26))))*10^(設定!$B$27/20)),1,0))</f>
        <v>0</v>
      </c>
      <c r="G2263" s="33" t="n">
        <f aca="false">$G2262+IF($F2263=1,1,0)</f>
        <v>0</v>
      </c>
      <c r="H2263" s="0" t="str">
        <f aca="false">IF($F2263=1,$G2263,"")</f>
        <v/>
      </c>
    </row>
    <row r="2264" customFormat="false" ht="15" hidden="false" customHeight="false" outlineLevel="0" collapsed="false">
      <c r="A2264" s="30" t="n">
        <v>353.4375</v>
      </c>
      <c r="B2264" s="31" t="n">
        <v>17.3783</v>
      </c>
      <c r="C2264" s="32" t="n">
        <f aca="false">IF($A2264="","",IF(設定!$B$21="dB",10^($B2264/20),ABS($B2264)))</f>
        <v>7.39460533876163</v>
      </c>
      <c r="D2264" s="32" t="n">
        <f aca="false">IF($A2264="","",$A2264^2)</f>
        <v>124918.06640625</v>
      </c>
      <c r="E2264" s="32" t="n">
        <f aca="false">IF($A2264="","",IF($C2264&lt;=0,"",1/$C2264^2))</f>
        <v>0.0182881594678827</v>
      </c>
      <c r="F2264" s="33" t="n">
        <f aca="false">IF(OR(ROW()-設定!$B$30&lt;2,ROW()+設定!$B$30&gt;13701,N($A2264)&lt;=0,N(INDEX($A$2:$A$13701,MIN(13700,MAX(1,ROW()-1+設定!$B$30))))&lt;=0,$A2264&lt;設定!$B$28,$A2264&gt;設定!$B$29),0,IF(AND($C2264&gt;=MAX(INDEX($C$1:$C$13701,MAX(1,ROW()-設定!$B$24)):INDEX($C$1:$C$13701,MAX(1,ROW()-1))),$C2264&gt;MAX(INDEX($C$1:$C$13701,MIN(13701,ROW()+1)):INDEX($C$1:$C$13701,MIN(13701,ROW()+設定!$B$24))),$C2264&gt;=設定!$B$32,$C2264&gt;=MAX(MIN(INDEX($C$1:$C$13701,MAX(1,ROW()-設定!$B$26)):INDEX($C$1:$C$13701,MAX(1,ROW()-1))),MIN(INDEX($C$1:$C$13701,MIN(13701,ROW()+1)):INDEX($C$1:$C$13701,MIN(13701,ROW()+設定!$B$26))))*10^(設定!$B$27/20)),1,0))</f>
        <v>0</v>
      </c>
      <c r="G2264" s="33" t="n">
        <f aca="false">$G2263+IF($F2264=1,1,0)</f>
        <v>0</v>
      </c>
      <c r="H2264" s="0" t="str">
        <f aca="false">IF($F2264=1,$G2264,"")</f>
        <v/>
      </c>
    </row>
    <row r="2265" customFormat="false" ht="15" hidden="false" customHeight="false" outlineLevel="0" collapsed="false">
      <c r="A2265" s="30" t="n">
        <v>353.59375</v>
      </c>
      <c r="B2265" s="31" t="n">
        <v>17.4593</v>
      </c>
      <c r="C2265" s="32" t="n">
        <f aca="false">IF($A2265="","",IF(設定!$B$21="dB",10^($B2265/20),ABS($B2265)))</f>
        <v>7.46388604171596</v>
      </c>
      <c r="D2265" s="32" t="n">
        <f aca="false">IF($A2265="","",$A2265^2)</f>
        <v>125028.540039063</v>
      </c>
      <c r="E2265" s="32" t="n">
        <f aca="false">IF($A2265="","",IF($C2265&lt;=0,"",1/$C2265^2))</f>
        <v>0.0179502292702939</v>
      </c>
      <c r="F2265" s="33" t="n">
        <f aca="false">IF(OR(ROW()-設定!$B$30&lt;2,ROW()+設定!$B$30&gt;13701,N($A2265)&lt;=0,N(INDEX($A$2:$A$13701,MIN(13700,MAX(1,ROW()-1+設定!$B$30))))&lt;=0,$A2265&lt;設定!$B$28,$A2265&gt;設定!$B$29),0,IF(AND($C2265&gt;=MAX(INDEX($C$1:$C$13701,MAX(1,ROW()-設定!$B$24)):INDEX($C$1:$C$13701,MAX(1,ROW()-1))),$C2265&gt;MAX(INDEX($C$1:$C$13701,MIN(13701,ROW()+1)):INDEX($C$1:$C$13701,MIN(13701,ROW()+設定!$B$24))),$C2265&gt;=設定!$B$32,$C2265&gt;=MAX(MIN(INDEX($C$1:$C$13701,MAX(1,ROW()-設定!$B$26)):INDEX($C$1:$C$13701,MAX(1,ROW()-1))),MIN(INDEX($C$1:$C$13701,MIN(13701,ROW()+1)):INDEX($C$1:$C$13701,MIN(13701,ROW()+設定!$B$26))))*10^(設定!$B$27/20)),1,0))</f>
        <v>0</v>
      </c>
      <c r="G2265" s="33" t="n">
        <f aca="false">$G2264+IF($F2265=1,1,0)</f>
        <v>0</v>
      </c>
      <c r="H2265" s="0" t="str">
        <f aca="false">IF($F2265=1,$G2265,"")</f>
        <v/>
      </c>
    </row>
    <row r="2266" customFormat="false" ht="15" hidden="false" customHeight="false" outlineLevel="0" collapsed="false">
      <c r="A2266" s="30" t="n">
        <v>353.75</v>
      </c>
      <c r="B2266" s="31" t="n">
        <v>17.7193</v>
      </c>
      <c r="C2266" s="32" t="n">
        <f aca="false">IF($A2266="","",IF(設定!$B$21="dB",10^($B2266/20),ABS($B2266)))</f>
        <v>7.69068458194203</v>
      </c>
      <c r="D2266" s="32" t="n">
        <f aca="false">IF($A2266="","",$A2266^2)</f>
        <v>125139.0625</v>
      </c>
      <c r="E2266" s="32" t="n">
        <f aca="false">IF($A2266="","",IF($C2266&lt;=0,"",1/$C2266^2))</f>
        <v>0.0169071342048897</v>
      </c>
      <c r="F2266" s="33" t="n">
        <f aca="false">IF(OR(ROW()-設定!$B$30&lt;2,ROW()+設定!$B$30&gt;13701,N($A2266)&lt;=0,N(INDEX($A$2:$A$13701,MIN(13700,MAX(1,ROW()-1+設定!$B$30))))&lt;=0,$A2266&lt;設定!$B$28,$A2266&gt;設定!$B$29),0,IF(AND($C2266&gt;=MAX(INDEX($C$1:$C$13701,MAX(1,ROW()-設定!$B$24)):INDEX($C$1:$C$13701,MAX(1,ROW()-1))),$C2266&gt;MAX(INDEX($C$1:$C$13701,MIN(13701,ROW()+1)):INDEX($C$1:$C$13701,MIN(13701,ROW()+設定!$B$24))),$C2266&gt;=設定!$B$32,$C2266&gt;=MAX(MIN(INDEX($C$1:$C$13701,MAX(1,ROW()-設定!$B$26)):INDEX($C$1:$C$13701,MAX(1,ROW()-1))),MIN(INDEX($C$1:$C$13701,MIN(13701,ROW()+1)):INDEX($C$1:$C$13701,MIN(13701,ROW()+設定!$B$26))))*10^(設定!$B$27/20)),1,0))</f>
        <v>0</v>
      </c>
      <c r="G2266" s="33" t="n">
        <f aca="false">$G2265+IF($F2266=1,1,0)</f>
        <v>0</v>
      </c>
      <c r="H2266" s="0" t="str">
        <f aca="false">IF($F2266=1,$G2266,"")</f>
        <v/>
      </c>
    </row>
    <row r="2267" customFormat="false" ht="15" hidden="false" customHeight="false" outlineLevel="0" collapsed="false">
      <c r="A2267" s="30" t="n">
        <v>353.90625</v>
      </c>
      <c r="B2267" s="31" t="n">
        <v>17.7828</v>
      </c>
      <c r="C2267" s="32" t="n">
        <f aca="false">IF($A2267="","",IF(設定!$B$21="dB",10^($B2267/20),ABS($B2267)))</f>
        <v>7.74711495033495</v>
      </c>
      <c r="D2267" s="32" t="n">
        <f aca="false">IF($A2267="","",$A2267^2)</f>
        <v>125249.633789063</v>
      </c>
      <c r="E2267" s="32" t="n">
        <f aca="false">IF($A2267="","",IF($C2267&lt;=0,"",1/$C2267^2))</f>
        <v>0.0166617264498611</v>
      </c>
      <c r="F2267" s="33" t="n">
        <f aca="false">IF(OR(ROW()-設定!$B$30&lt;2,ROW()+設定!$B$30&gt;13701,N($A2267)&lt;=0,N(INDEX($A$2:$A$13701,MIN(13700,MAX(1,ROW()-1+設定!$B$30))))&lt;=0,$A2267&lt;設定!$B$28,$A2267&gt;設定!$B$29),0,IF(AND($C2267&gt;=MAX(INDEX($C$1:$C$13701,MAX(1,ROW()-設定!$B$24)):INDEX($C$1:$C$13701,MAX(1,ROW()-1))),$C2267&gt;MAX(INDEX($C$1:$C$13701,MIN(13701,ROW()+1)):INDEX($C$1:$C$13701,MIN(13701,ROW()+設定!$B$24))),$C2267&gt;=設定!$B$32,$C2267&gt;=MAX(MIN(INDEX($C$1:$C$13701,MAX(1,ROW()-設定!$B$26)):INDEX($C$1:$C$13701,MAX(1,ROW()-1))),MIN(INDEX($C$1:$C$13701,MIN(13701,ROW()+1)):INDEX($C$1:$C$13701,MIN(13701,ROW()+設定!$B$26))))*10^(設定!$B$27/20)),1,0))</f>
        <v>0</v>
      </c>
      <c r="G2267" s="33" t="n">
        <f aca="false">$G2266+IF($F2267=1,1,0)</f>
        <v>0</v>
      </c>
      <c r="H2267" s="0" t="str">
        <f aca="false">IF($F2267=1,$G2267,"")</f>
        <v/>
      </c>
    </row>
    <row r="2268" customFormat="false" ht="15" hidden="false" customHeight="false" outlineLevel="0" collapsed="false">
      <c r="A2268" s="30" t="n">
        <v>354.0625</v>
      </c>
      <c r="B2268" s="31" t="n">
        <v>17.6597</v>
      </c>
      <c r="C2268" s="32" t="n">
        <f aca="false">IF($A2268="","",IF(設定!$B$21="dB",10^($B2268/20),ABS($B2268)))</f>
        <v>7.63809402079954</v>
      </c>
      <c r="D2268" s="32" t="n">
        <f aca="false">IF($A2268="","",$A2268^2)</f>
        <v>125360.25390625</v>
      </c>
      <c r="E2268" s="32" t="n">
        <f aca="false">IF($A2268="","",IF($C2268&lt;=0,"",1/$C2268^2))</f>
        <v>0.0171407570757416</v>
      </c>
      <c r="F2268" s="33" t="n">
        <f aca="false">IF(OR(ROW()-設定!$B$30&lt;2,ROW()+設定!$B$30&gt;13701,N($A2268)&lt;=0,N(INDEX($A$2:$A$13701,MIN(13700,MAX(1,ROW()-1+設定!$B$30))))&lt;=0,$A2268&lt;設定!$B$28,$A2268&gt;設定!$B$29),0,IF(AND($C2268&gt;=MAX(INDEX($C$1:$C$13701,MAX(1,ROW()-設定!$B$24)):INDEX($C$1:$C$13701,MAX(1,ROW()-1))),$C2268&gt;MAX(INDEX($C$1:$C$13701,MIN(13701,ROW()+1)):INDEX($C$1:$C$13701,MIN(13701,ROW()+設定!$B$24))),$C2268&gt;=設定!$B$32,$C2268&gt;=MAX(MIN(INDEX($C$1:$C$13701,MAX(1,ROW()-設定!$B$26)):INDEX($C$1:$C$13701,MAX(1,ROW()-1))),MIN(INDEX($C$1:$C$13701,MIN(13701,ROW()+1)):INDEX($C$1:$C$13701,MIN(13701,ROW()+設定!$B$26))))*10^(設定!$B$27/20)),1,0))</f>
        <v>0</v>
      </c>
      <c r="G2268" s="33" t="n">
        <f aca="false">$G2267+IF($F2268=1,1,0)</f>
        <v>0</v>
      </c>
      <c r="H2268" s="0" t="str">
        <f aca="false">IF($F2268=1,$G2268,"")</f>
        <v/>
      </c>
    </row>
    <row r="2269" customFormat="false" ht="15" hidden="false" customHeight="false" outlineLevel="0" collapsed="false">
      <c r="A2269" s="30" t="n">
        <v>354.21875</v>
      </c>
      <c r="B2269" s="31" t="n">
        <v>17.7264</v>
      </c>
      <c r="C2269" s="32" t="n">
        <f aca="false">IF($A2269="","",IF(設定!$B$21="dB",10^($B2269/20),ABS($B2269)))</f>
        <v>7.69697365375521</v>
      </c>
      <c r="D2269" s="32" t="n">
        <f aca="false">IF($A2269="","",$A2269^2)</f>
        <v>125470.922851563</v>
      </c>
      <c r="E2269" s="32" t="n">
        <f aca="false">IF($A2269="","",IF($C2269&lt;=0,"",1/$C2269^2))</f>
        <v>0.0168795164045382</v>
      </c>
      <c r="F2269" s="33" t="n">
        <f aca="false">IF(OR(ROW()-設定!$B$30&lt;2,ROW()+設定!$B$30&gt;13701,N($A2269)&lt;=0,N(INDEX($A$2:$A$13701,MIN(13700,MAX(1,ROW()-1+設定!$B$30))))&lt;=0,$A2269&lt;設定!$B$28,$A2269&gt;設定!$B$29),0,IF(AND($C2269&gt;=MAX(INDEX($C$1:$C$13701,MAX(1,ROW()-設定!$B$24)):INDEX($C$1:$C$13701,MAX(1,ROW()-1))),$C2269&gt;MAX(INDEX($C$1:$C$13701,MIN(13701,ROW()+1)):INDEX($C$1:$C$13701,MIN(13701,ROW()+設定!$B$24))),$C2269&gt;=設定!$B$32,$C2269&gt;=MAX(MIN(INDEX($C$1:$C$13701,MAX(1,ROW()-設定!$B$26)):INDEX($C$1:$C$13701,MAX(1,ROW()-1))),MIN(INDEX($C$1:$C$13701,MIN(13701,ROW()+1)):INDEX($C$1:$C$13701,MIN(13701,ROW()+設定!$B$26))))*10^(設定!$B$27/20)),1,0))</f>
        <v>0</v>
      </c>
      <c r="G2269" s="33" t="n">
        <f aca="false">$G2268+IF($F2269=1,1,0)</f>
        <v>0</v>
      </c>
      <c r="H2269" s="0" t="str">
        <f aca="false">IF($F2269=1,$G2269,"")</f>
        <v/>
      </c>
    </row>
    <row r="2270" customFormat="false" ht="15" hidden="false" customHeight="false" outlineLevel="0" collapsed="false">
      <c r="A2270" s="30" t="n">
        <v>354.375</v>
      </c>
      <c r="B2270" s="31" t="n">
        <v>17.5614</v>
      </c>
      <c r="C2270" s="32" t="n">
        <f aca="false">IF($A2270="","",IF(設定!$B$21="dB",10^($B2270/20),ABS($B2270)))</f>
        <v>7.55213943961853</v>
      </c>
      <c r="D2270" s="32" t="n">
        <f aca="false">IF($A2270="","",$A2270^2)</f>
        <v>125581.640625</v>
      </c>
      <c r="E2270" s="32" t="n">
        <f aca="false">IF($A2270="","",IF($C2270&lt;=0,"",1/$C2270^2))</f>
        <v>0.0175331520868737</v>
      </c>
      <c r="F2270" s="33" t="n">
        <f aca="false">IF(OR(ROW()-設定!$B$30&lt;2,ROW()+設定!$B$30&gt;13701,N($A2270)&lt;=0,N(INDEX($A$2:$A$13701,MIN(13700,MAX(1,ROW()-1+設定!$B$30))))&lt;=0,$A2270&lt;設定!$B$28,$A2270&gt;設定!$B$29),0,IF(AND($C2270&gt;=MAX(INDEX($C$1:$C$13701,MAX(1,ROW()-設定!$B$24)):INDEX($C$1:$C$13701,MAX(1,ROW()-1))),$C2270&gt;MAX(INDEX($C$1:$C$13701,MIN(13701,ROW()+1)):INDEX($C$1:$C$13701,MIN(13701,ROW()+設定!$B$24))),$C2270&gt;=設定!$B$32,$C2270&gt;=MAX(MIN(INDEX($C$1:$C$13701,MAX(1,ROW()-設定!$B$26)):INDEX($C$1:$C$13701,MAX(1,ROW()-1))),MIN(INDEX($C$1:$C$13701,MIN(13701,ROW()+1)):INDEX($C$1:$C$13701,MIN(13701,ROW()+設定!$B$26))))*10^(設定!$B$27/20)),1,0))</f>
        <v>0</v>
      </c>
      <c r="G2270" s="33" t="n">
        <f aca="false">$G2269+IF($F2270=1,1,0)</f>
        <v>0</v>
      </c>
      <c r="H2270" s="0" t="str">
        <f aca="false">IF($F2270=1,$G2270,"")</f>
        <v/>
      </c>
    </row>
    <row r="2271" customFormat="false" ht="15" hidden="false" customHeight="false" outlineLevel="0" collapsed="false">
      <c r="A2271" s="30" t="n">
        <v>354.53125</v>
      </c>
      <c r="B2271" s="31" t="n">
        <v>17.6189</v>
      </c>
      <c r="C2271" s="32" t="n">
        <f aca="false">IF($A2271="","",IF(設定!$B$21="dB",10^($B2271/20),ABS($B2271)))</f>
        <v>7.60229993659763</v>
      </c>
      <c r="D2271" s="32" t="n">
        <f aca="false">IF($A2271="","",$A2271^2)</f>
        <v>125692.407226563</v>
      </c>
      <c r="E2271" s="32" t="n">
        <f aca="false">IF($A2271="","",IF($C2271&lt;=0,"",1/$C2271^2))</f>
        <v>0.0173025455013607</v>
      </c>
      <c r="F2271" s="33" t="n">
        <f aca="false">IF(OR(ROW()-設定!$B$30&lt;2,ROW()+設定!$B$30&gt;13701,N($A2271)&lt;=0,N(INDEX($A$2:$A$13701,MIN(13700,MAX(1,ROW()-1+設定!$B$30))))&lt;=0,$A2271&lt;設定!$B$28,$A2271&gt;設定!$B$29),0,IF(AND($C2271&gt;=MAX(INDEX($C$1:$C$13701,MAX(1,ROW()-設定!$B$24)):INDEX($C$1:$C$13701,MAX(1,ROW()-1))),$C2271&gt;MAX(INDEX($C$1:$C$13701,MIN(13701,ROW()+1)):INDEX($C$1:$C$13701,MIN(13701,ROW()+設定!$B$24))),$C2271&gt;=設定!$B$32,$C2271&gt;=MAX(MIN(INDEX($C$1:$C$13701,MAX(1,ROW()-設定!$B$26)):INDEX($C$1:$C$13701,MAX(1,ROW()-1))),MIN(INDEX($C$1:$C$13701,MIN(13701,ROW()+1)):INDEX($C$1:$C$13701,MIN(13701,ROW()+設定!$B$26))))*10^(設定!$B$27/20)),1,0))</f>
        <v>0</v>
      </c>
      <c r="G2271" s="33" t="n">
        <f aca="false">$G2270+IF($F2271=1,1,0)</f>
        <v>0</v>
      </c>
      <c r="H2271" s="0" t="str">
        <f aca="false">IF($F2271=1,$G2271,"")</f>
        <v/>
      </c>
    </row>
    <row r="2272" customFormat="false" ht="15" hidden="false" customHeight="false" outlineLevel="0" collapsed="false">
      <c r="A2272" s="30" t="n">
        <v>354.6875</v>
      </c>
      <c r="B2272" s="31" t="n">
        <v>17.6681</v>
      </c>
      <c r="C2272" s="32" t="n">
        <f aca="false">IF($A2272="","",IF(設定!$B$21="dB",10^($B2272/20),ABS($B2272)))</f>
        <v>7.64548428553447</v>
      </c>
      <c r="D2272" s="32" t="n">
        <f aca="false">IF($A2272="","",$A2272^2)</f>
        <v>125803.22265625</v>
      </c>
      <c r="E2272" s="32" t="n">
        <f aca="false">IF($A2272="","",IF($C2272&lt;=0,"",1/$C2272^2))</f>
        <v>0.0171076359535829</v>
      </c>
      <c r="F2272" s="33" t="n">
        <f aca="false">IF(OR(ROW()-設定!$B$30&lt;2,ROW()+設定!$B$30&gt;13701,N($A2272)&lt;=0,N(INDEX($A$2:$A$13701,MIN(13700,MAX(1,ROW()-1+設定!$B$30))))&lt;=0,$A2272&lt;設定!$B$28,$A2272&gt;設定!$B$29),0,IF(AND($C2272&gt;=MAX(INDEX($C$1:$C$13701,MAX(1,ROW()-設定!$B$24)):INDEX($C$1:$C$13701,MAX(1,ROW()-1))),$C2272&gt;MAX(INDEX($C$1:$C$13701,MIN(13701,ROW()+1)):INDEX($C$1:$C$13701,MIN(13701,ROW()+設定!$B$24))),$C2272&gt;=設定!$B$32,$C2272&gt;=MAX(MIN(INDEX($C$1:$C$13701,MAX(1,ROW()-設定!$B$26)):INDEX($C$1:$C$13701,MAX(1,ROW()-1))),MIN(INDEX($C$1:$C$13701,MIN(13701,ROW()+1)):INDEX($C$1:$C$13701,MIN(13701,ROW()+設定!$B$26))))*10^(設定!$B$27/20)),1,0))</f>
        <v>0</v>
      </c>
      <c r="G2272" s="33" t="n">
        <f aca="false">$G2271+IF($F2272=1,1,0)</f>
        <v>0</v>
      </c>
      <c r="H2272" s="0" t="str">
        <f aca="false">IF($F2272=1,$G2272,"")</f>
        <v/>
      </c>
    </row>
    <row r="2273" customFormat="false" ht="15" hidden="false" customHeight="false" outlineLevel="0" collapsed="false">
      <c r="A2273" s="30" t="n">
        <v>354.84375</v>
      </c>
      <c r="B2273" s="31" t="n">
        <v>17.5369</v>
      </c>
      <c r="C2273" s="32" t="n">
        <f aca="false">IF($A2273="","",IF(設定!$B$21="dB",10^($B2273/20),ABS($B2273)))</f>
        <v>7.5308673858844</v>
      </c>
      <c r="D2273" s="32" t="n">
        <f aca="false">IF($A2273="","",$A2273^2)</f>
        <v>125914.086914063</v>
      </c>
      <c r="E2273" s="32" t="n">
        <f aca="false">IF($A2273="","",IF($C2273&lt;=0,"",1/$C2273^2))</f>
        <v>0.0176323419632417</v>
      </c>
      <c r="F2273" s="33" t="n">
        <f aca="false">IF(OR(ROW()-設定!$B$30&lt;2,ROW()+設定!$B$30&gt;13701,N($A2273)&lt;=0,N(INDEX($A$2:$A$13701,MIN(13700,MAX(1,ROW()-1+設定!$B$30))))&lt;=0,$A2273&lt;設定!$B$28,$A2273&gt;設定!$B$29),0,IF(AND($C2273&gt;=MAX(INDEX($C$1:$C$13701,MAX(1,ROW()-設定!$B$24)):INDEX($C$1:$C$13701,MAX(1,ROW()-1))),$C2273&gt;MAX(INDEX($C$1:$C$13701,MIN(13701,ROW()+1)):INDEX($C$1:$C$13701,MIN(13701,ROW()+設定!$B$24))),$C2273&gt;=設定!$B$32,$C2273&gt;=MAX(MIN(INDEX($C$1:$C$13701,MAX(1,ROW()-設定!$B$26)):INDEX($C$1:$C$13701,MAX(1,ROW()-1))),MIN(INDEX($C$1:$C$13701,MIN(13701,ROW()+1)):INDEX($C$1:$C$13701,MIN(13701,ROW()+設定!$B$26))))*10^(設定!$B$27/20)),1,0))</f>
        <v>0</v>
      </c>
      <c r="G2273" s="33" t="n">
        <f aca="false">$G2272+IF($F2273=1,1,0)</f>
        <v>0</v>
      </c>
      <c r="H2273" s="0" t="str">
        <f aca="false">IF($F2273=1,$G2273,"")</f>
        <v/>
      </c>
    </row>
    <row r="2274" customFormat="false" ht="15" hidden="false" customHeight="false" outlineLevel="0" collapsed="false">
      <c r="A2274" s="30" t="n">
        <v>355</v>
      </c>
      <c r="B2274" s="31" t="n">
        <v>17.5582</v>
      </c>
      <c r="C2274" s="32" t="n">
        <f aca="false">IF($A2274="","",IF(設定!$B$21="dB",10^($B2274/20),ABS($B2274)))</f>
        <v>7.5493576410852</v>
      </c>
      <c r="D2274" s="32" t="n">
        <f aca="false">IF($A2274="","",$A2274^2)</f>
        <v>126025</v>
      </c>
      <c r="E2274" s="32" t="n">
        <f aca="false">IF($A2274="","",IF($C2274&lt;=0,"",1/$C2274^2))</f>
        <v>0.017546075751424</v>
      </c>
      <c r="F2274" s="33" t="n">
        <f aca="false">IF(OR(ROW()-設定!$B$30&lt;2,ROW()+設定!$B$30&gt;13701,N($A2274)&lt;=0,N(INDEX($A$2:$A$13701,MIN(13700,MAX(1,ROW()-1+設定!$B$30))))&lt;=0,$A2274&lt;設定!$B$28,$A2274&gt;設定!$B$29),0,IF(AND($C2274&gt;=MAX(INDEX($C$1:$C$13701,MAX(1,ROW()-設定!$B$24)):INDEX($C$1:$C$13701,MAX(1,ROW()-1))),$C2274&gt;MAX(INDEX($C$1:$C$13701,MIN(13701,ROW()+1)):INDEX($C$1:$C$13701,MIN(13701,ROW()+設定!$B$24))),$C2274&gt;=設定!$B$32,$C2274&gt;=MAX(MIN(INDEX($C$1:$C$13701,MAX(1,ROW()-設定!$B$26)):INDEX($C$1:$C$13701,MAX(1,ROW()-1))),MIN(INDEX($C$1:$C$13701,MIN(13701,ROW()+1)):INDEX($C$1:$C$13701,MIN(13701,ROW()+設定!$B$26))))*10^(設定!$B$27/20)),1,0))</f>
        <v>0</v>
      </c>
      <c r="G2274" s="33" t="n">
        <f aca="false">$G2273+IF($F2274=1,1,0)</f>
        <v>0</v>
      </c>
      <c r="H2274" s="0" t="str">
        <f aca="false">IF($F2274=1,$G2274,"")</f>
        <v/>
      </c>
    </row>
    <row r="2275" customFormat="false" ht="15" hidden="false" customHeight="false" outlineLevel="0" collapsed="false">
      <c r="A2275" s="30" t="n">
        <v>355.15625</v>
      </c>
      <c r="B2275" s="31" t="n">
        <v>17.684</v>
      </c>
      <c r="C2275" s="32" t="n">
        <f aca="false">IF($A2275="","",IF(設定!$B$21="dB",10^($B2275/20),ABS($B2275)))</f>
        <v>7.65949258372888</v>
      </c>
      <c r="D2275" s="32" t="n">
        <f aca="false">IF($A2275="","",$A2275^2)</f>
        <v>126135.961914063</v>
      </c>
      <c r="E2275" s="32" t="n">
        <f aca="false">IF($A2275="","",IF($C2275&lt;=0,"",1/$C2275^2))</f>
        <v>0.0170451175246847</v>
      </c>
      <c r="F2275" s="33" t="n">
        <f aca="false">IF(OR(ROW()-設定!$B$30&lt;2,ROW()+設定!$B$30&gt;13701,N($A2275)&lt;=0,N(INDEX($A$2:$A$13701,MIN(13700,MAX(1,ROW()-1+設定!$B$30))))&lt;=0,$A2275&lt;設定!$B$28,$A2275&gt;設定!$B$29),0,IF(AND($C2275&gt;=MAX(INDEX($C$1:$C$13701,MAX(1,ROW()-設定!$B$24)):INDEX($C$1:$C$13701,MAX(1,ROW()-1))),$C2275&gt;MAX(INDEX($C$1:$C$13701,MIN(13701,ROW()+1)):INDEX($C$1:$C$13701,MIN(13701,ROW()+設定!$B$24))),$C2275&gt;=設定!$B$32,$C2275&gt;=MAX(MIN(INDEX($C$1:$C$13701,MAX(1,ROW()-設定!$B$26)):INDEX($C$1:$C$13701,MAX(1,ROW()-1))),MIN(INDEX($C$1:$C$13701,MIN(13701,ROW()+1)):INDEX($C$1:$C$13701,MIN(13701,ROW()+設定!$B$26))))*10^(設定!$B$27/20)),1,0))</f>
        <v>0</v>
      </c>
      <c r="G2275" s="33" t="n">
        <f aca="false">$G2274+IF($F2275=1,1,0)</f>
        <v>0</v>
      </c>
      <c r="H2275" s="0" t="str">
        <f aca="false">IF($F2275=1,$G2275,"")</f>
        <v/>
      </c>
    </row>
    <row r="2276" customFormat="false" ht="15" hidden="false" customHeight="false" outlineLevel="0" collapsed="false">
      <c r="A2276" s="30" t="n">
        <v>355.3125</v>
      </c>
      <c r="B2276" s="31" t="n">
        <v>17.6524</v>
      </c>
      <c r="C2276" s="32" t="n">
        <f aca="false">IF($A2276="","",IF(設定!$B$21="dB",10^($B2276/20),ABS($B2276)))</f>
        <v>7.6316773306878</v>
      </c>
      <c r="D2276" s="32" t="n">
        <f aca="false">IF($A2276="","",$A2276^2)</f>
        <v>126246.97265625</v>
      </c>
      <c r="E2276" s="32" t="n">
        <f aca="false">IF($A2276="","",IF($C2276&lt;=0,"",1/$C2276^2))</f>
        <v>0.0171695929816631</v>
      </c>
      <c r="F2276" s="33" t="n">
        <f aca="false">IF(OR(ROW()-設定!$B$30&lt;2,ROW()+設定!$B$30&gt;13701,N($A2276)&lt;=0,N(INDEX($A$2:$A$13701,MIN(13700,MAX(1,ROW()-1+設定!$B$30))))&lt;=0,$A2276&lt;設定!$B$28,$A2276&gt;設定!$B$29),0,IF(AND($C2276&gt;=MAX(INDEX($C$1:$C$13701,MAX(1,ROW()-設定!$B$24)):INDEX($C$1:$C$13701,MAX(1,ROW()-1))),$C2276&gt;MAX(INDEX($C$1:$C$13701,MIN(13701,ROW()+1)):INDEX($C$1:$C$13701,MIN(13701,ROW()+設定!$B$24))),$C2276&gt;=設定!$B$32,$C2276&gt;=MAX(MIN(INDEX($C$1:$C$13701,MAX(1,ROW()-設定!$B$26)):INDEX($C$1:$C$13701,MAX(1,ROW()-1))),MIN(INDEX($C$1:$C$13701,MIN(13701,ROW()+1)):INDEX($C$1:$C$13701,MIN(13701,ROW()+設定!$B$26))))*10^(設定!$B$27/20)),1,0))</f>
        <v>0</v>
      </c>
      <c r="G2276" s="33" t="n">
        <f aca="false">$G2275+IF($F2276=1,1,0)</f>
        <v>0</v>
      </c>
      <c r="H2276" s="0" t="str">
        <f aca="false">IF($F2276=1,$G2276,"")</f>
        <v/>
      </c>
    </row>
    <row r="2277" customFormat="false" ht="15" hidden="false" customHeight="false" outlineLevel="0" collapsed="false">
      <c r="A2277" s="30" t="n">
        <v>355.46875</v>
      </c>
      <c r="B2277" s="31" t="n">
        <v>17.5861</v>
      </c>
      <c r="C2277" s="32" t="n">
        <f aca="false">IF($A2277="","",IF(設定!$B$21="dB",10^($B2277/20),ABS($B2277)))</f>
        <v>7.57364596706397</v>
      </c>
      <c r="D2277" s="32" t="n">
        <f aca="false">IF($A2277="","",$A2277^2)</f>
        <v>126358.032226563</v>
      </c>
      <c r="E2277" s="32" t="n">
        <f aca="false">IF($A2277="","",IF($C2277&lt;=0,"",1/$C2277^2))</f>
        <v>0.0174337173274591</v>
      </c>
      <c r="F2277" s="33" t="n">
        <f aca="false">IF(OR(ROW()-設定!$B$30&lt;2,ROW()+設定!$B$30&gt;13701,N($A2277)&lt;=0,N(INDEX($A$2:$A$13701,MIN(13700,MAX(1,ROW()-1+設定!$B$30))))&lt;=0,$A2277&lt;設定!$B$28,$A2277&gt;設定!$B$29),0,IF(AND($C2277&gt;=MAX(INDEX($C$1:$C$13701,MAX(1,ROW()-設定!$B$24)):INDEX($C$1:$C$13701,MAX(1,ROW()-1))),$C2277&gt;MAX(INDEX($C$1:$C$13701,MIN(13701,ROW()+1)):INDEX($C$1:$C$13701,MIN(13701,ROW()+設定!$B$24))),$C2277&gt;=設定!$B$32,$C2277&gt;=MAX(MIN(INDEX($C$1:$C$13701,MAX(1,ROW()-設定!$B$26)):INDEX($C$1:$C$13701,MAX(1,ROW()-1))),MIN(INDEX($C$1:$C$13701,MIN(13701,ROW()+1)):INDEX($C$1:$C$13701,MIN(13701,ROW()+設定!$B$26))))*10^(設定!$B$27/20)),1,0))</f>
        <v>0</v>
      </c>
      <c r="G2277" s="33" t="n">
        <f aca="false">$G2276+IF($F2277=1,1,0)</f>
        <v>0</v>
      </c>
      <c r="H2277" s="0" t="str">
        <f aca="false">IF($F2277=1,$G2277,"")</f>
        <v/>
      </c>
    </row>
    <row r="2278" customFormat="false" ht="15" hidden="false" customHeight="false" outlineLevel="0" collapsed="false">
      <c r="A2278" s="30" t="n">
        <v>355.625</v>
      </c>
      <c r="B2278" s="31" t="n">
        <v>17.75</v>
      </c>
      <c r="C2278" s="32" t="n">
        <f aca="false">IF($A2278="","",IF(設定!$B$21="dB",10^($B2278/20),ABS($B2278)))</f>
        <v>7.71791515585012</v>
      </c>
      <c r="D2278" s="32" t="n">
        <f aca="false">IF($A2278="","",$A2278^2)</f>
        <v>126469.140625</v>
      </c>
      <c r="E2278" s="32" t="n">
        <f aca="false">IF($A2278="","",IF($C2278&lt;=0,"",1/$C2278^2))</f>
        <v>0.0167880401812256</v>
      </c>
      <c r="F2278" s="33" t="n">
        <f aca="false">IF(OR(ROW()-設定!$B$30&lt;2,ROW()+設定!$B$30&gt;13701,N($A2278)&lt;=0,N(INDEX($A$2:$A$13701,MIN(13700,MAX(1,ROW()-1+設定!$B$30))))&lt;=0,$A2278&lt;設定!$B$28,$A2278&gt;設定!$B$29),0,IF(AND($C2278&gt;=MAX(INDEX($C$1:$C$13701,MAX(1,ROW()-設定!$B$24)):INDEX($C$1:$C$13701,MAX(1,ROW()-1))),$C2278&gt;MAX(INDEX($C$1:$C$13701,MIN(13701,ROW()+1)):INDEX($C$1:$C$13701,MIN(13701,ROW()+設定!$B$24))),$C2278&gt;=設定!$B$32,$C2278&gt;=MAX(MIN(INDEX($C$1:$C$13701,MAX(1,ROW()-設定!$B$26)):INDEX($C$1:$C$13701,MAX(1,ROW()-1))),MIN(INDEX($C$1:$C$13701,MIN(13701,ROW()+1)):INDEX($C$1:$C$13701,MIN(13701,ROW()+設定!$B$26))))*10^(設定!$B$27/20)),1,0))</f>
        <v>0</v>
      </c>
      <c r="G2278" s="33" t="n">
        <f aca="false">$G2277+IF($F2278=1,1,0)</f>
        <v>0</v>
      </c>
      <c r="H2278" s="0" t="str">
        <f aca="false">IF($F2278=1,$G2278,"")</f>
        <v/>
      </c>
    </row>
    <row r="2279" customFormat="false" ht="15" hidden="false" customHeight="false" outlineLevel="0" collapsed="false">
      <c r="A2279" s="30" t="n">
        <v>355.78125</v>
      </c>
      <c r="B2279" s="31" t="n">
        <v>17.6942</v>
      </c>
      <c r="C2279" s="32" t="n">
        <f aca="false">IF($A2279="","",IF(設定!$B$21="dB",10^($B2279/20),ABS($B2279)))</f>
        <v>7.66849255016372</v>
      </c>
      <c r="D2279" s="32" t="n">
        <f aca="false">IF($A2279="","",$A2279^2)</f>
        <v>126580.297851563</v>
      </c>
      <c r="E2279" s="32" t="n">
        <f aca="false">IF($A2279="","",IF($C2279&lt;=0,"",1/$C2279^2))</f>
        <v>0.0170051317089532</v>
      </c>
      <c r="F2279" s="33" t="n">
        <f aca="false">IF(OR(ROW()-設定!$B$30&lt;2,ROW()+設定!$B$30&gt;13701,N($A2279)&lt;=0,N(INDEX($A$2:$A$13701,MIN(13700,MAX(1,ROW()-1+設定!$B$30))))&lt;=0,$A2279&lt;設定!$B$28,$A2279&gt;設定!$B$29),0,IF(AND($C2279&gt;=MAX(INDEX($C$1:$C$13701,MAX(1,ROW()-設定!$B$24)):INDEX($C$1:$C$13701,MAX(1,ROW()-1))),$C2279&gt;MAX(INDEX($C$1:$C$13701,MIN(13701,ROW()+1)):INDEX($C$1:$C$13701,MIN(13701,ROW()+設定!$B$24))),$C2279&gt;=設定!$B$32,$C2279&gt;=MAX(MIN(INDEX($C$1:$C$13701,MAX(1,ROW()-設定!$B$26)):INDEX($C$1:$C$13701,MAX(1,ROW()-1))),MIN(INDEX($C$1:$C$13701,MIN(13701,ROW()+1)):INDEX($C$1:$C$13701,MIN(13701,ROW()+設定!$B$26))))*10^(設定!$B$27/20)),1,0))</f>
        <v>0</v>
      </c>
      <c r="G2279" s="33" t="n">
        <f aca="false">$G2278+IF($F2279=1,1,0)</f>
        <v>0</v>
      </c>
      <c r="H2279" s="0" t="str">
        <f aca="false">IF($F2279=1,$G2279,"")</f>
        <v/>
      </c>
    </row>
    <row r="2280" customFormat="false" ht="15" hidden="false" customHeight="false" outlineLevel="0" collapsed="false">
      <c r="A2280" s="30" t="n">
        <v>355.9375</v>
      </c>
      <c r="B2280" s="31" t="n">
        <v>17.8395</v>
      </c>
      <c r="C2280" s="32" t="n">
        <f aca="false">IF($A2280="","",IF(設定!$B$21="dB",10^($B2280/20),ABS($B2280)))</f>
        <v>7.79785221185601</v>
      </c>
      <c r="D2280" s="32" t="n">
        <f aca="false">IF($A2280="","",$A2280^2)</f>
        <v>126691.50390625</v>
      </c>
      <c r="E2280" s="32" t="n">
        <f aca="false">IF($A2280="","",IF($C2280&lt;=0,"",1/$C2280^2))</f>
        <v>0.0164456104940407</v>
      </c>
      <c r="F2280" s="33" t="n">
        <f aca="false">IF(OR(ROW()-設定!$B$30&lt;2,ROW()+設定!$B$30&gt;13701,N($A2280)&lt;=0,N(INDEX($A$2:$A$13701,MIN(13700,MAX(1,ROW()-1+設定!$B$30))))&lt;=0,$A2280&lt;設定!$B$28,$A2280&gt;設定!$B$29),0,IF(AND($C2280&gt;=MAX(INDEX($C$1:$C$13701,MAX(1,ROW()-設定!$B$24)):INDEX($C$1:$C$13701,MAX(1,ROW()-1))),$C2280&gt;MAX(INDEX($C$1:$C$13701,MIN(13701,ROW()+1)):INDEX($C$1:$C$13701,MIN(13701,ROW()+設定!$B$24))),$C2280&gt;=設定!$B$32,$C2280&gt;=MAX(MIN(INDEX($C$1:$C$13701,MAX(1,ROW()-設定!$B$26)):INDEX($C$1:$C$13701,MAX(1,ROW()-1))),MIN(INDEX($C$1:$C$13701,MIN(13701,ROW()+1)):INDEX($C$1:$C$13701,MIN(13701,ROW()+設定!$B$26))))*10^(設定!$B$27/20)),1,0))</f>
        <v>0</v>
      </c>
      <c r="G2280" s="33" t="n">
        <f aca="false">$G2279+IF($F2280=1,1,0)</f>
        <v>0</v>
      </c>
      <c r="H2280" s="0" t="str">
        <f aca="false">IF($F2280=1,$G2280,"")</f>
        <v/>
      </c>
    </row>
    <row r="2281" customFormat="false" ht="15" hidden="false" customHeight="false" outlineLevel="0" collapsed="false">
      <c r="A2281" s="30" t="n">
        <v>356.09375</v>
      </c>
      <c r="B2281" s="31" t="n">
        <v>17.7453</v>
      </c>
      <c r="C2281" s="32" t="n">
        <f aca="false">IF($A2281="","",IF(設定!$B$21="dB",10^($B2281/20),ABS($B2281)))</f>
        <v>7.71374006378789</v>
      </c>
      <c r="D2281" s="32" t="n">
        <f aca="false">IF($A2281="","",$A2281^2)</f>
        <v>126802.758789063</v>
      </c>
      <c r="E2281" s="32" t="n">
        <f aca="false">IF($A2281="","",IF($C2281&lt;=0,"",1/$C2281^2))</f>
        <v>0.0168062182845585</v>
      </c>
      <c r="F2281" s="33" t="n">
        <f aca="false">IF(OR(ROW()-設定!$B$30&lt;2,ROW()+設定!$B$30&gt;13701,N($A2281)&lt;=0,N(INDEX($A$2:$A$13701,MIN(13700,MAX(1,ROW()-1+設定!$B$30))))&lt;=0,$A2281&lt;設定!$B$28,$A2281&gt;設定!$B$29),0,IF(AND($C2281&gt;=MAX(INDEX($C$1:$C$13701,MAX(1,ROW()-設定!$B$24)):INDEX($C$1:$C$13701,MAX(1,ROW()-1))),$C2281&gt;MAX(INDEX($C$1:$C$13701,MIN(13701,ROW()+1)):INDEX($C$1:$C$13701,MIN(13701,ROW()+設定!$B$24))),$C2281&gt;=設定!$B$32,$C2281&gt;=MAX(MIN(INDEX($C$1:$C$13701,MAX(1,ROW()-設定!$B$26)):INDEX($C$1:$C$13701,MAX(1,ROW()-1))),MIN(INDEX($C$1:$C$13701,MIN(13701,ROW()+1)):INDEX($C$1:$C$13701,MIN(13701,ROW()+設定!$B$26))))*10^(設定!$B$27/20)),1,0))</f>
        <v>0</v>
      </c>
      <c r="G2281" s="33" t="n">
        <f aca="false">$G2280+IF($F2281=1,1,0)</f>
        <v>0</v>
      </c>
      <c r="H2281" s="0" t="str">
        <f aca="false">IF($F2281=1,$G2281,"")</f>
        <v/>
      </c>
    </row>
    <row r="2282" customFormat="false" ht="15" hidden="false" customHeight="false" outlineLevel="0" collapsed="false">
      <c r="A2282" s="30" t="n">
        <v>356.25</v>
      </c>
      <c r="B2282" s="31" t="n">
        <v>17.7267</v>
      </c>
      <c r="C2282" s="32" t="n">
        <f aca="false">IF($A2282="","",IF(設定!$B$21="dB",10^($B2282/20),ABS($B2282)))</f>
        <v>7.69723950239817</v>
      </c>
      <c r="D2282" s="32" t="n">
        <f aca="false">IF($A2282="","",$A2282^2)</f>
        <v>126914.0625</v>
      </c>
      <c r="E2282" s="32" t="n">
        <f aca="false">IF($A2282="","",IF($C2282&lt;=0,"",1/$C2282^2))</f>
        <v>0.0168783504491238</v>
      </c>
      <c r="F2282" s="33" t="n">
        <f aca="false">IF(OR(ROW()-設定!$B$30&lt;2,ROW()+設定!$B$30&gt;13701,N($A2282)&lt;=0,N(INDEX($A$2:$A$13701,MIN(13700,MAX(1,ROW()-1+設定!$B$30))))&lt;=0,$A2282&lt;設定!$B$28,$A2282&gt;設定!$B$29),0,IF(AND($C2282&gt;=MAX(INDEX($C$1:$C$13701,MAX(1,ROW()-設定!$B$24)):INDEX($C$1:$C$13701,MAX(1,ROW()-1))),$C2282&gt;MAX(INDEX($C$1:$C$13701,MIN(13701,ROW()+1)):INDEX($C$1:$C$13701,MIN(13701,ROW()+設定!$B$24))),$C2282&gt;=設定!$B$32,$C2282&gt;=MAX(MIN(INDEX($C$1:$C$13701,MAX(1,ROW()-設定!$B$26)):INDEX($C$1:$C$13701,MAX(1,ROW()-1))),MIN(INDEX($C$1:$C$13701,MIN(13701,ROW()+1)):INDEX($C$1:$C$13701,MIN(13701,ROW()+設定!$B$26))))*10^(設定!$B$27/20)),1,0))</f>
        <v>0</v>
      </c>
      <c r="G2282" s="33" t="n">
        <f aca="false">$G2281+IF($F2282=1,1,0)</f>
        <v>0</v>
      </c>
      <c r="H2282" s="0" t="str">
        <f aca="false">IF($F2282=1,$G2282,"")</f>
        <v/>
      </c>
    </row>
    <row r="2283" customFormat="false" ht="15" hidden="false" customHeight="false" outlineLevel="0" collapsed="false">
      <c r="A2283" s="30" t="n">
        <v>356.40625</v>
      </c>
      <c r="B2283" s="31" t="n">
        <v>17.7836</v>
      </c>
      <c r="C2283" s="32" t="n">
        <f aca="false">IF($A2283="","",IF(設定!$B$21="dB",10^($B2283/20),ABS($B2283)))</f>
        <v>7.74782851885142</v>
      </c>
      <c r="D2283" s="32" t="n">
        <f aca="false">IF($A2283="","",$A2283^2)</f>
        <v>127025.415039063</v>
      </c>
      <c r="E2283" s="32" t="n">
        <f aca="false">IF($A2283="","",IF($C2283&lt;=0,"",1/$C2283^2))</f>
        <v>0.0166586575290921</v>
      </c>
      <c r="F2283" s="33" t="n">
        <f aca="false">IF(OR(ROW()-設定!$B$30&lt;2,ROW()+設定!$B$30&gt;13701,N($A2283)&lt;=0,N(INDEX($A$2:$A$13701,MIN(13700,MAX(1,ROW()-1+設定!$B$30))))&lt;=0,$A2283&lt;設定!$B$28,$A2283&gt;設定!$B$29),0,IF(AND($C2283&gt;=MAX(INDEX($C$1:$C$13701,MAX(1,ROW()-設定!$B$24)):INDEX($C$1:$C$13701,MAX(1,ROW()-1))),$C2283&gt;MAX(INDEX($C$1:$C$13701,MIN(13701,ROW()+1)):INDEX($C$1:$C$13701,MIN(13701,ROW()+設定!$B$24))),$C2283&gt;=設定!$B$32,$C2283&gt;=MAX(MIN(INDEX($C$1:$C$13701,MAX(1,ROW()-設定!$B$26)):INDEX($C$1:$C$13701,MAX(1,ROW()-1))),MIN(INDEX($C$1:$C$13701,MIN(13701,ROW()+1)):INDEX($C$1:$C$13701,MIN(13701,ROW()+設定!$B$26))))*10^(設定!$B$27/20)),1,0))</f>
        <v>0</v>
      </c>
      <c r="G2283" s="33" t="n">
        <f aca="false">$G2282+IF($F2283=1,1,0)</f>
        <v>0</v>
      </c>
      <c r="H2283" s="0" t="str">
        <f aca="false">IF($F2283=1,$G2283,"")</f>
        <v/>
      </c>
    </row>
    <row r="2284" customFormat="false" ht="15" hidden="false" customHeight="false" outlineLevel="0" collapsed="false">
      <c r="A2284" s="30" t="n">
        <v>356.5625</v>
      </c>
      <c r="B2284" s="31" t="n">
        <v>17.7645</v>
      </c>
      <c r="C2284" s="32" t="n">
        <f aca="false">IF($A2284="","",IF(設定!$B$21="dB",10^($B2284/20),ABS($B2284)))</f>
        <v>7.73081000439966</v>
      </c>
      <c r="D2284" s="32" t="n">
        <f aca="false">IF($A2284="","",$A2284^2)</f>
        <v>127136.81640625</v>
      </c>
      <c r="E2284" s="32" t="n">
        <f aca="false">IF($A2284="","",IF($C2284&lt;=0,"",1/$C2284^2))</f>
        <v>0.0167320826053</v>
      </c>
      <c r="F2284" s="33" t="n">
        <f aca="false">IF(OR(ROW()-設定!$B$30&lt;2,ROW()+設定!$B$30&gt;13701,N($A2284)&lt;=0,N(INDEX($A$2:$A$13701,MIN(13700,MAX(1,ROW()-1+設定!$B$30))))&lt;=0,$A2284&lt;設定!$B$28,$A2284&gt;設定!$B$29),0,IF(AND($C2284&gt;=MAX(INDEX($C$1:$C$13701,MAX(1,ROW()-設定!$B$24)):INDEX($C$1:$C$13701,MAX(1,ROW()-1))),$C2284&gt;MAX(INDEX($C$1:$C$13701,MIN(13701,ROW()+1)):INDEX($C$1:$C$13701,MIN(13701,ROW()+設定!$B$24))),$C2284&gt;=設定!$B$32,$C2284&gt;=MAX(MIN(INDEX($C$1:$C$13701,MAX(1,ROW()-設定!$B$26)):INDEX($C$1:$C$13701,MAX(1,ROW()-1))),MIN(INDEX($C$1:$C$13701,MIN(13701,ROW()+1)):INDEX($C$1:$C$13701,MIN(13701,ROW()+設定!$B$26))))*10^(設定!$B$27/20)),1,0))</f>
        <v>0</v>
      </c>
      <c r="G2284" s="33" t="n">
        <f aca="false">$G2283+IF($F2284=1,1,0)</f>
        <v>0</v>
      </c>
      <c r="H2284" s="0" t="str">
        <f aca="false">IF($F2284=1,$G2284,"")</f>
        <v/>
      </c>
    </row>
    <row r="2285" customFormat="false" ht="15" hidden="false" customHeight="false" outlineLevel="0" collapsed="false">
      <c r="A2285" s="30" t="n">
        <v>356.71875</v>
      </c>
      <c r="B2285" s="31" t="n">
        <v>17.7252</v>
      </c>
      <c r="C2285" s="32" t="n">
        <f aca="false">IF($A2285="","",IF(設定!$B$21="dB",10^($B2285/20),ABS($B2285)))</f>
        <v>7.69591035099947</v>
      </c>
      <c r="D2285" s="32" t="n">
        <f aca="false">IF($A2285="","",$A2285^2)</f>
        <v>127248.266601563</v>
      </c>
      <c r="E2285" s="32" t="n">
        <f aca="false">IF($A2285="","",IF($C2285&lt;=0,"",1/$C2285^2))</f>
        <v>0.0168841810316926</v>
      </c>
      <c r="F2285" s="33" t="n">
        <f aca="false">IF(OR(ROW()-設定!$B$30&lt;2,ROW()+設定!$B$30&gt;13701,N($A2285)&lt;=0,N(INDEX($A$2:$A$13701,MIN(13700,MAX(1,ROW()-1+設定!$B$30))))&lt;=0,$A2285&lt;設定!$B$28,$A2285&gt;設定!$B$29),0,IF(AND($C2285&gt;=MAX(INDEX($C$1:$C$13701,MAX(1,ROW()-設定!$B$24)):INDEX($C$1:$C$13701,MAX(1,ROW()-1))),$C2285&gt;MAX(INDEX($C$1:$C$13701,MIN(13701,ROW()+1)):INDEX($C$1:$C$13701,MIN(13701,ROW()+設定!$B$24))),$C2285&gt;=設定!$B$32,$C2285&gt;=MAX(MIN(INDEX($C$1:$C$13701,MAX(1,ROW()-設定!$B$26)):INDEX($C$1:$C$13701,MAX(1,ROW()-1))),MIN(INDEX($C$1:$C$13701,MIN(13701,ROW()+1)):INDEX($C$1:$C$13701,MIN(13701,ROW()+設定!$B$26))))*10^(設定!$B$27/20)),1,0))</f>
        <v>0</v>
      </c>
      <c r="G2285" s="33" t="n">
        <f aca="false">$G2284+IF($F2285=1,1,0)</f>
        <v>0</v>
      </c>
      <c r="H2285" s="0" t="str">
        <f aca="false">IF($F2285=1,$G2285,"")</f>
        <v/>
      </c>
    </row>
    <row r="2286" customFormat="false" ht="15" hidden="false" customHeight="false" outlineLevel="0" collapsed="false">
      <c r="A2286" s="30" t="n">
        <v>356.875</v>
      </c>
      <c r="B2286" s="31" t="n">
        <v>17.7651</v>
      </c>
      <c r="C2286" s="32" t="n">
        <f aca="false">IF($A2286="","",IF(設定!$B$21="dB",10^($B2286/20),ABS($B2286)))</f>
        <v>7.73134404828086</v>
      </c>
      <c r="D2286" s="32" t="n">
        <f aca="false">IF($A2286="","",$A2286^2)</f>
        <v>127359.765625</v>
      </c>
      <c r="E2286" s="32" t="n">
        <f aca="false">IF($A2286="","",IF($C2286&lt;=0,"",1/$C2286^2))</f>
        <v>0.016729771142335</v>
      </c>
      <c r="F2286" s="33" t="n">
        <f aca="false">IF(OR(ROW()-設定!$B$30&lt;2,ROW()+設定!$B$30&gt;13701,N($A2286)&lt;=0,N(INDEX($A$2:$A$13701,MIN(13700,MAX(1,ROW()-1+設定!$B$30))))&lt;=0,$A2286&lt;設定!$B$28,$A2286&gt;設定!$B$29),0,IF(AND($C2286&gt;=MAX(INDEX($C$1:$C$13701,MAX(1,ROW()-設定!$B$24)):INDEX($C$1:$C$13701,MAX(1,ROW()-1))),$C2286&gt;MAX(INDEX($C$1:$C$13701,MIN(13701,ROW()+1)):INDEX($C$1:$C$13701,MIN(13701,ROW()+設定!$B$24))),$C2286&gt;=設定!$B$32,$C2286&gt;=MAX(MIN(INDEX($C$1:$C$13701,MAX(1,ROW()-設定!$B$26)):INDEX($C$1:$C$13701,MAX(1,ROW()-1))),MIN(INDEX($C$1:$C$13701,MIN(13701,ROW()+1)):INDEX($C$1:$C$13701,MIN(13701,ROW()+設定!$B$26))))*10^(設定!$B$27/20)),1,0))</f>
        <v>0</v>
      </c>
      <c r="G2286" s="33" t="n">
        <f aca="false">$G2285+IF($F2286=1,1,0)</f>
        <v>0</v>
      </c>
      <c r="H2286" s="0" t="str">
        <f aca="false">IF($F2286=1,$G2286,"")</f>
        <v/>
      </c>
    </row>
    <row r="2287" customFormat="false" ht="15" hidden="false" customHeight="false" outlineLevel="0" collapsed="false">
      <c r="A2287" s="30" t="n">
        <v>357.03125</v>
      </c>
      <c r="B2287" s="31" t="n">
        <v>17.8973</v>
      </c>
      <c r="C2287" s="32" t="n">
        <f aca="false">IF($A2287="","",IF(設定!$B$21="dB",10^($B2287/20),ABS($B2287)))</f>
        <v>7.8499158284165</v>
      </c>
      <c r="D2287" s="32" t="n">
        <f aca="false">IF($A2287="","",$A2287^2)</f>
        <v>127471.313476563</v>
      </c>
      <c r="E2287" s="32" t="n">
        <f aca="false">IF($A2287="","",IF($C2287&lt;=0,"",1/$C2287^2))</f>
        <v>0.0162281868689902</v>
      </c>
      <c r="F2287" s="33" t="n">
        <f aca="false">IF(OR(ROW()-設定!$B$30&lt;2,ROW()+設定!$B$30&gt;13701,N($A2287)&lt;=0,N(INDEX($A$2:$A$13701,MIN(13700,MAX(1,ROW()-1+設定!$B$30))))&lt;=0,$A2287&lt;設定!$B$28,$A2287&gt;設定!$B$29),0,IF(AND($C2287&gt;=MAX(INDEX($C$1:$C$13701,MAX(1,ROW()-設定!$B$24)):INDEX($C$1:$C$13701,MAX(1,ROW()-1))),$C2287&gt;MAX(INDEX($C$1:$C$13701,MIN(13701,ROW()+1)):INDEX($C$1:$C$13701,MIN(13701,ROW()+設定!$B$24))),$C2287&gt;=設定!$B$32,$C2287&gt;=MAX(MIN(INDEX($C$1:$C$13701,MAX(1,ROW()-設定!$B$26)):INDEX($C$1:$C$13701,MAX(1,ROW()-1))),MIN(INDEX($C$1:$C$13701,MIN(13701,ROW()+1)):INDEX($C$1:$C$13701,MIN(13701,ROW()+設定!$B$26))))*10^(設定!$B$27/20)),1,0))</f>
        <v>0</v>
      </c>
      <c r="G2287" s="33" t="n">
        <f aca="false">$G2286+IF($F2287=1,1,0)</f>
        <v>0</v>
      </c>
      <c r="H2287" s="0" t="str">
        <f aca="false">IF($F2287=1,$G2287,"")</f>
        <v/>
      </c>
    </row>
    <row r="2288" customFormat="false" ht="15" hidden="false" customHeight="false" outlineLevel="0" collapsed="false">
      <c r="A2288" s="30" t="n">
        <v>357.1875</v>
      </c>
      <c r="B2288" s="31" t="n">
        <v>17.899</v>
      </c>
      <c r="C2288" s="32" t="n">
        <f aca="false">IF($A2288="","",IF(設定!$B$21="dB",10^($B2288/20),ABS($B2288)))</f>
        <v>7.85145236220584</v>
      </c>
      <c r="D2288" s="32" t="n">
        <f aca="false">IF($A2288="","",$A2288^2)</f>
        <v>127582.91015625</v>
      </c>
      <c r="E2288" s="32" t="n">
        <f aca="false">IF($A2288="","",IF($C2288&lt;=0,"",1/$C2288^2))</f>
        <v>0.0162218357593097</v>
      </c>
      <c r="F2288" s="33" t="n">
        <f aca="false">IF(OR(ROW()-設定!$B$30&lt;2,ROW()+設定!$B$30&gt;13701,N($A2288)&lt;=0,N(INDEX($A$2:$A$13701,MIN(13700,MAX(1,ROW()-1+設定!$B$30))))&lt;=0,$A2288&lt;設定!$B$28,$A2288&gt;設定!$B$29),0,IF(AND($C2288&gt;=MAX(INDEX($C$1:$C$13701,MAX(1,ROW()-設定!$B$24)):INDEX($C$1:$C$13701,MAX(1,ROW()-1))),$C2288&gt;MAX(INDEX($C$1:$C$13701,MIN(13701,ROW()+1)):INDEX($C$1:$C$13701,MIN(13701,ROW()+設定!$B$24))),$C2288&gt;=設定!$B$32,$C2288&gt;=MAX(MIN(INDEX($C$1:$C$13701,MAX(1,ROW()-設定!$B$26)):INDEX($C$1:$C$13701,MAX(1,ROW()-1))),MIN(INDEX($C$1:$C$13701,MIN(13701,ROW()+1)):INDEX($C$1:$C$13701,MIN(13701,ROW()+設定!$B$26))))*10^(設定!$B$27/20)),1,0))</f>
        <v>0</v>
      </c>
      <c r="G2288" s="33" t="n">
        <f aca="false">$G2287+IF($F2288=1,1,0)</f>
        <v>0</v>
      </c>
      <c r="H2288" s="0" t="str">
        <f aca="false">IF($F2288=1,$G2288,"")</f>
        <v/>
      </c>
    </row>
    <row r="2289" customFormat="false" ht="15" hidden="false" customHeight="false" outlineLevel="0" collapsed="false">
      <c r="A2289" s="30" t="n">
        <v>357.34375</v>
      </c>
      <c r="B2289" s="31" t="n">
        <v>17.9775</v>
      </c>
      <c r="C2289" s="32" t="n">
        <f aca="false">IF($A2289="","",IF(設定!$B$21="dB",10^($B2289/20),ABS($B2289)))</f>
        <v>7.92273263084865</v>
      </c>
      <c r="D2289" s="32" t="n">
        <f aca="false">IF($A2289="","",$A2289^2)</f>
        <v>127694.555664063</v>
      </c>
      <c r="E2289" s="32" t="n">
        <f aca="false">IF($A2289="","",IF($C2289&lt;=0,"",1/$C2289^2))</f>
        <v>0.0159312553992577</v>
      </c>
      <c r="F2289" s="33" t="n">
        <f aca="false">IF(OR(ROW()-設定!$B$30&lt;2,ROW()+設定!$B$30&gt;13701,N($A2289)&lt;=0,N(INDEX($A$2:$A$13701,MIN(13700,MAX(1,ROW()-1+設定!$B$30))))&lt;=0,$A2289&lt;設定!$B$28,$A2289&gt;設定!$B$29),0,IF(AND($C2289&gt;=MAX(INDEX($C$1:$C$13701,MAX(1,ROW()-設定!$B$24)):INDEX($C$1:$C$13701,MAX(1,ROW()-1))),$C2289&gt;MAX(INDEX($C$1:$C$13701,MIN(13701,ROW()+1)):INDEX($C$1:$C$13701,MIN(13701,ROW()+設定!$B$24))),$C2289&gt;=設定!$B$32,$C2289&gt;=MAX(MIN(INDEX($C$1:$C$13701,MAX(1,ROW()-設定!$B$26)):INDEX($C$1:$C$13701,MAX(1,ROW()-1))),MIN(INDEX($C$1:$C$13701,MIN(13701,ROW()+1)):INDEX($C$1:$C$13701,MIN(13701,ROW()+設定!$B$26))))*10^(設定!$B$27/20)),1,0))</f>
        <v>0</v>
      </c>
      <c r="G2289" s="33" t="n">
        <f aca="false">$G2288+IF($F2289=1,1,0)</f>
        <v>0</v>
      </c>
      <c r="H2289" s="0" t="str">
        <f aca="false">IF($F2289=1,$G2289,"")</f>
        <v/>
      </c>
    </row>
    <row r="2290" customFormat="false" ht="15" hidden="false" customHeight="false" outlineLevel="0" collapsed="false">
      <c r="A2290" s="30" t="n">
        <v>357.5</v>
      </c>
      <c r="B2290" s="31" t="n">
        <v>17.6787</v>
      </c>
      <c r="C2290" s="32" t="n">
        <f aca="false">IF($A2290="","",IF(設定!$B$21="dB",10^($B2290/20),ABS($B2290)))</f>
        <v>7.65482030148978</v>
      </c>
      <c r="D2290" s="32" t="n">
        <f aca="false">IF($A2290="","",$A2290^2)</f>
        <v>127806.25</v>
      </c>
      <c r="E2290" s="32" t="n">
        <f aca="false">IF($A2290="","",IF($C2290&lt;=0,"",1/$C2290^2))</f>
        <v>0.0170659315742894</v>
      </c>
      <c r="F2290" s="33" t="n">
        <f aca="false">IF(OR(ROW()-設定!$B$30&lt;2,ROW()+設定!$B$30&gt;13701,N($A2290)&lt;=0,N(INDEX($A$2:$A$13701,MIN(13700,MAX(1,ROW()-1+設定!$B$30))))&lt;=0,$A2290&lt;設定!$B$28,$A2290&gt;設定!$B$29),0,IF(AND($C2290&gt;=MAX(INDEX($C$1:$C$13701,MAX(1,ROW()-設定!$B$24)):INDEX($C$1:$C$13701,MAX(1,ROW()-1))),$C2290&gt;MAX(INDEX($C$1:$C$13701,MIN(13701,ROW()+1)):INDEX($C$1:$C$13701,MIN(13701,ROW()+設定!$B$24))),$C2290&gt;=設定!$B$32,$C2290&gt;=MAX(MIN(INDEX($C$1:$C$13701,MAX(1,ROW()-設定!$B$26)):INDEX($C$1:$C$13701,MAX(1,ROW()-1))),MIN(INDEX($C$1:$C$13701,MIN(13701,ROW()+1)):INDEX($C$1:$C$13701,MIN(13701,ROW()+設定!$B$26))))*10^(設定!$B$27/20)),1,0))</f>
        <v>0</v>
      </c>
      <c r="G2290" s="33" t="n">
        <f aca="false">$G2289+IF($F2290=1,1,0)</f>
        <v>0</v>
      </c>
      <c r="H2290" s="0" t="str">
        <f aca="false">IF($F2290=1,$G2290,"")</f>
        <v/>
      </c>
    </row>
    <row r="2291" customFormat="false" ht="15" hidden="false" customHeight="false" outlineLevel="0" collapsed="false">
      <c r="A2291" s="30" t="n">
        <v>357.65625</v>
      </c>
      <c r="B2291" s="31" t="n">
        <v>17.8284</v>
      </c>
      <c r="C2291" s="32" t="n">
        <f aca="false">IF($A2291="","",IF(設定!$B$21="dB",10^($B2291/20),ABS($B2291)))</f>
        <v>7.78789343041313</v>
      </c>
      <c r="D2291" s="32" t="n">
        <f aca="false">IF($A2291="","",$A2291^2)</f>
        <v>127917.993164063</v>
      </c>
      <c r="E2291" s="32" t="n">
        <f aca="false">IF($A2291="","",IF($C2291&lt;=0,"",1/$C2291^2))</f>
        <v>0.016487697088552</v>
      </c>
      <c r="F2291" s="33" t="n">
        <f aca="false">IF(OR(ROW()-設定!$B$30&lt;2,ROW()+設定!$B$30&gt;13701,N($A2291)&lt;=0,N(INDEX($A$2:$A$13701,MIN(13700,MAX(1,ROW()-1+設定!$B$30))))&lt;=0,$A2291&lt;設定!$B$28,$A2291&gt;設定!$B$29),0,IF(AND($C2291&gt;=MAX(INDEX($C$1:$C$13701,MAX(1,ROW()-設定!$B$24)):INDEX($C$1:$C$13701,MAX(1,ROW()-1))),$C2291&gt;MAX(INDEX($C$1:$C$13701,MIN(13701,ROW()+1)):INDEX($C$1:$C$13701,MIN(13701,ROW()+設定!$B$24))),$C2291&gt;=設定!$B$32,$C2291&gt;=MAX(MIN(INDEX($C$1:$C$13701,MAX(1,ROW()-設定!$B$26)):INDEX($C$1:$C$13701,MAX(1,ROW()-1))),MIN(INDEX($C$1:$C$13701,MIN(13701,ROW()+1)):INDEX($C$1:$C$13701,MIN(13701,ROW()+設定!$B$26))))*10^(設定!$B$27/20)),1,0))</f>
        <v>0</v>
      </c>
      <c r="G2291" s="33" t="n">
        <f aca="false">$G2290+IF($F2291=1,1,0)</f>
        <v>0</v>
      </c>
      <c r="H2291" s="0" t="str">
        <f aca="false">IF($F2291=1,$G2291,"")</f>
        <v/>
      </c>
    </row>
    <row r="2292" customFormat="false" ht="15" hidden="false" customHeight="false" outlineLevel="0" collapsed="false">
      <c r="A2292" s="30" t="n">
        <v>357.8125</v>
      </c>
      <c r="B2292" s="31" t="n">
        <v>17.8386</v>
      </c>
      <c r="C2292" s="32" t="n">
        <f aca="false">IF($A2292="","",IF(設定!$B$21="dB",10^($B2292/20),ABS($B2292)))</f>
        <v>7.79704426889306</v>
      </c>
      <c r="D2292" s="32" t="n">
        <f aca="false">IF($A2292="","",$A2292^2)</f>
        <v>128029.78515625</v>
      </c>
      <c r="E2292" s="32" t="n">
        <f aca="false">IF($A2292="","",IF($C2292&lt;=0,"",1/$C2292^2))</f>
        <v>0.0164490189147778</v>
      </c>
      <c r="F2292" s="33" t="n">
        <f aca="false">IF(OR(ROW()-設定!$B$30&lt;2,ROW()+設定!$B$30&gt;13701,N($A2292)&lt;=0,N(INDEX($A$2:$A$13701,MIN(13700,MAX(1,ROW()-1+設定!$B$30))))&lt;=0,$A2292&lt;設定!$B$28,$A2292&gt;設定!$B$29),0,IF(AND($C2292&gt;=MAX(INDEX($C$1:$C$13701,MAX(1,ROW()-設定!$B$24)):INDEX($C$1:$C$13701,MAX(1,ROW()-1))),$C2292&gt;MAX(INDEX($C$1:$C$13701,MIN(13701,ROW()+1)):INDEX($C$1:$C$13701,MIN(13701,ROW()+設定!$B$24))),$C2292&gt;=設定!$B$32,$C2292&gt;=MAX(MIN(INDEX($C$1:$C$13701,MAX(1,ROW()-設定!$B$26)):INDEX($C$1:$C$13701,MAX(1,ROW()-1))),MIN(INDEX($C$1:$C$13701,MIN(13701,ROW()+1)):INDEX($C$1:$C$13701,MIN(13701,ROW()+設定!$B$26))))*10^(設定!$B$27/20)),1,0))</f>
        <v>0</v>
      </c>
      <c r="G2292" s="33" t="n">
        <f aca="false">$G2291+IF($F2292=1,1,0)</f>
        <v>0</v>
      </c>
      <c r="H2292" s="0" t="str">
        <f aca="false">IF($F2292=1,$G2292,"")</f>
        <v/>
      </c>
    </row>
    <row r="2293" customFormat="false" ht="15" hidden="false" customHeight="false" outlineLevel="0" collapsed="false">
      <c r="A2293" s="30" t="n">
        <v>357.96875</v>
      </c>
      <c r="B2293" s="31" t="n">
        <v>17.9126</v>
      </c>
      <c r="C2293" s="32" t="n">
        <f aca="false">IF($A2293="","",IF(設定!$B$21="dB",10^($B2293/20),ABS($B2293)))</f>
        <v>7.86375546480609</v>
      </c>
      <c r="D2293" s="32" t="n">
        <f aca="false">IF($A2293="","",$A2293^2)</f>
        <v>128141.625976563</v>
      </c>
      <c r="E2293" s="32" t="n">
        <f aca="false">IF($A2293="","",IF($C2293&lt;=0,"",1/$C2293^2))</f>
        <v>0.0161711162813865</v>
      </c>
      <c r="F2293" s="33" t="n">
        <f aca="false">IF(OR(ROW()-設定!$B$30&lt;2,ROW()+設定!$B$30&gt;13701,N($A2293)&lt;=0,N(INDEX($A$2:$A$13701,MIN(13700,MAX(1,ROW()-1+設定!$B$30))))&lt;=0,$A2293&lt;設定!$B$28,$A2293&gt;設定!$B$29),0,IF(AND($C2293&gt;=MAX(INDEX($C$1:$C$13701,MAX(1,ROW()-設定!$B$24)):INDEX($C$1:$C$13701,MAX(1,ROW()-1))),$C2293&gt;MAX(INDEX($C$1:$C$13701,MIN(13701,ROW()+1)):INDEX($C$1:$C$13701,MIN(13701,ROW()+設定!$B$24))),$C2293&gt;=設定!$B$32,$C2293&gt;=MAX(MIN(INDEX($C$1:$C$13701,MAX(1,ROW()-設定!$B$26)):INDEX($C$1:$C$13701,MAX(1,ROW()-1))),MIN(INDEX($C$1:$C$13701,MIN(13701,ROW()+1)):INDEX($C$1:$C$13701,MIN(13701,ROW()+設定!$B$26))))*10^(設定!$B$27/20)),1,0))</f>
        <v>0</v>
      </c>
      <c r="G2293" s="33" t="n">
        <f aca="false">$G2292+IF($F2293=1,1,0)</f>
        <v>0</v>
      </c>
      <c r="H2293" s="0" t="str">
        <f aca="false">IF($F2293=1,$G2293,"")</f>
        <v/>
      </c>
    </row>
    <row r="2294" customFormat="false" ht="15" hidden="false" customHeight="false" outlineLevel="0" collapsed="false">
      <c r="A2294" s="30" t="n">
        <v>358.125</v>
      </c>
      <c r="B2294" s="31" t="n">
        <v>17.8603</v>
      </c>
      <c r="C2294" s="32" t="n">
        <f aca="false">IF($A2294="","",IF(設定!$B$21="dB",10^($B2294/20),ABS($B2294)))</f>
        <v>7.81654801522514</v>
      </c>
      <c r="D2294" s="32" t="n">
        <f aca="false">IF($A2294="","",$A2294^2)</f>
        <v>128253.515625</v>
      </c>
      <c r="E2294" s="32" t="n">
        <f aca="false">IF($A2294="","",IF($C2294&lt;=0,"",1/$C2294^2))</f>
        <v>0.0163670345805326</v>
      </c>
      <c r="F2294" s="33" t="n">
        <f aca="false">IF(OR(ROW()-設定!$B$30&lt;2,ROW()+設定!$B$30&gt;13701,N($A2294)&lt;=0,N(INDEX($A$2:$A$13701,MIN(13700,MAX(1,ROW()-1+設定!$B$30))))&lt;=0,$A2294&lt;設定!$B$28,$A2294&gt;設定!$B$29),0,IF(AND($C2294&gt;=MAX(INDEX($C$1:$C$13701,MAX(1,ROW()-設定!$B$24)):INDEX($C$1:$C$13701,MAX(1,ROW()-1))),$C2294&gt;MAX(INDEX($C$1:$C$13701,MIN(13701,ROW()+1)):INDEX($C$1:$C$13701,MIN(13701,ROW()+設定!$B$24))),$C2294&gt;=設定!$B$32,$C2294&gt;=MAX(MIN(INDEX($C$1:$C$13701,MAX(1,ROW()-設定!$B$26)):INDEX($C$1:$C$13701,MAX(1,ROW()-1))),MIN(INDEX($C$1:$C$13701,MIN(13701,ROW()+1)):INDEX($C$1:$C$13701,MIN(13701,ROW()+設定!$B$26))))*10^(設定!$B$27/20)),1,0))</f>
        <v>0</v>
      </c>
      <c r="G2294" s="33" t="n">
        <f aca="false">$G2293+IF($F2294=1,1,0)</f>
        <v>0</v>
      </c>
      <c r="H2294" s="0" t="str">
        <f aca="false">IF($F2294=1,$G2294,"")</f>
        <v/>
      </c>
    </row>
    <row r="2295" customFormat="false" ht="15" hidden="false" customHeight="false" outlineLevel="0" collapsed="false">
      <c r="A2295" s="30" t="n">
        <v>358.28125</v>
      </c>
      <c r="B2295" s="31" t="n">
        <v>17.8667</v>
      </c>
      <c r="C2295" s="32" t="n">
        <f aca="false">IF($A2295="","",IF(設定!$B$21="dB",10^($B2295/20),ABS($B2295)))</f>
        <v>7.82230958302482</v>
      </c>
      <c r="D2295" s="32" t="n">
        <f aca="false">IF($A2295="","",$A2295^2)</f>
        <v>128365.454101563</v>
      </c>
      <c r="E2295" s="32" t="n">
        <f aca="false">IF($A2295="","",IF($C2295&lt;=0,"",1/$C2295^2))</f>
        <v>0.0163429329901037</v>
      </c>
      <c r="F2295" s="33" t="n">
        <f aca="false">IF(OR(ROW()-設定!$B$30&lt;2,ROW()+設定!$B$30&gt;13701,N($A2295)&lt;=0,N(INDEX($A$2:$A$13701,MIN(13700,MAX(1,ROW()-1+設定!$B$30))))&lt;=0,$A2295&lt;設定!$B$28,$A2295&gt;設定!$B$29),0,IF(AND($C2295&gt;=MAX(INDEX($C$1:$C$13701,MAX(1,ROW()-設定!$B$24)):INDEX($C$1:$C$13701,MAX(1,ROW()-1))),$C2295&gt;MAX(INDEX($C$1:$C$13701,MIN(13701,ROW()+1)):INDEX($C$1:$C$13701,MIN(13701,ROW()+設定!$B$24))),$C2295&gt;=設定!$B$32,$C2295&gt;=MAX(MIN(INDEX($C$1:$C$13701,MAX(1,ROW()-設定!$B$26)):INDEX($C$1:$C$13701,MAX(1,ROW()-1))),MIN(INDEX($C$1:$C$13701,MIN(13701,ROW()+1)):INDEX($C$1:$C$13701,MIN(13701,ROW()+設定!$B$26))))*10^(設定!$B$27/20)),1,0))</f>
        <v>0</v>
      </c>
      <c r="G2295" s="33" t="n">
        <f aca="false">$G2294+IF($F2295=1,1,0)</f>
        <v>0</v>
      </c>
      <c r="H2295" s="0" t="str">
        <f aca="false">IF($F2295=1,$G2295,"")</f>
        <v/>
      </c>
    </row>
    <row r="2296" customFormat="false" ht="15" hidden="false" customHeight="false" outlineLevel="0" collapsed="false">
      <c r="A2296" s="30" t="n">
        <v>358.4375</v>
      </c>
      <c r="B2296" s="31" t="n">
        <v>18.0143</v>
      </c>
      <c r="C2296" s="32" t="n">
        <f aca="false">IF($A2296="","",IF(設定!$B$21="dB",10^($B2296/20),ABS($B2296)))</f>
        <v>7.95637052785716</v>
      </c>
      <c r="D2296" s="32" t="n">
        <f aca="false">IF($A2296="","",$A2296^2)</f>
        <v>128477.44140625</v>
      </c>
      <c r="E2296" s="32" t="n">
        <f aca="false">IF($A2296="","",IF($C2296&lt;=0,"",1/$C2296^2))</f>
        <v>0.0157968320206962</v>
      </c>
      <c r="F2296" s="33" t="n">
        <f aca="false">IF(OR(ROW()-設定!$B$30&lt;2,ROW()+設定!$B$30&gt;13701,N($A2296)&lt;=0,N(INDEX($A$2:$A$13701,MIN(13700,MAX(1,ROW()-1+設定!$B$30))))&lt;=0,$A2296&lt;設定!$B$28,$A2296&gt;設定!$B$29),0,IF(AND($C2296&gt;=MAX(INDEX($C$1:$C$13701,MAX(1,ROW()-設定!$B$24)):INDEX($C$1:$C$13701,MAX(1,ROW()-1))),$C2296&gt;MAX(INDEX($C$1:$C$13701,MIN(13701,ROW()+1)):INDEX($C$1:$C$13701,MIN(13701,ROW()+設定!$B$24))),$C2296&gt;=設定!$B$32,$C2296&gt;=MAX(MIN(INDEX($C$1:$C$13701,MAX(1,ROW()-設定!$B$26)):INDEX($C$1:$C$13701,MAX(1,ROW()-1))),MIN(INDEX($C$1:$C$13701,MIN(13701,ROW()+1)):INDEX($C$1:$C$13701,MIN(13701,ROW()+設定!$B$26))))*10^(設定!$B$27/20)),1,0))</f>
        <v>0</v>
      </c>
      <c r="G2296" s="33" t="n">
        <f aca="false">$G2295+IF($F2296=1,1,0)</f>
        <v>0</v>
      </c>
      <c r="H2296" s="0" t="str">
        <f aca="false">IF($F2296=1,$G2296,"")</f>
        <v/>
      </c>
    </row>
    <row r="2297" customFormat="false" ht="15" hidden="false" customHeight="false" outlineLevel="0" collapsed="false">
      <c r="A2297" s="30" t="n">
        <v>358.59375</v>
      </c>
      <c r="B2297" s="31" t="n">
        <v>17.9646</v>
      </c>
      <c r="C2297" s="32" t="n">
        <f aca="false">IF($A2297="","",IF(設定!$B$21="dB",10^($B2297/20),ABS($B2297)))</f>
        <v>7.91097478009483</v>
      </c>
      <c r="D2297" s="32" t="n">
        <f aca="false">IF($A2297="","",$A2297^2)</f>
        <v>128589.477539063</v>
      </c>
      <c r="E2297" s="32" t="n">
        <f aca="false">IF($A2297="","",IF($C2297&lt;=0,"",1/$C2297^2))</f>
        <v>0.0159786469105821</v>
      </c>
      <c r="F2297" s="33" t="n">
        <f aca="false">IF(OR(ROW()-設定!$B$30&lt;2,ROW()+設定!$B$30&gt;13701,N($A2297)&lt;=0,N(INDEX($A$2:$A$13701,MIN(13700,MAX(1,ROW()-1+設定!$B$30))))&lt;=0,$A2297&lt;設定!$B$28,$A2297&gt;設定!$B$29),0,IF(AND($C2297&gt;=MAX(INDEX($C$1:$C$13701,MAX(1,ROW()-設定!$B$24)):INDEX($C$1:$C$13701,MAX(1,ROW()-1))),$C2297&gt;MAX(INDEX($C$1:$C$13701,MIN(13701,ROW()+1)):INDEX($C$1:$C$13701,MIN(13701,ROW()+設定!$B$24))),$C2297&gt;=設定!$B$32,$C2297&gt;=MAX(MIN(INDEX($C$1:$C$13701,MAX(1,ROW()-設定!$B$26)):INDEX($C$1:$C$13701,MAX(1,ROW()-1))),MIN(INDEX($C$1:$C$13701,MIN(13701,ROW()+1)):INDEX($C$1:$C$13701,MIN(13701,ROW()+設定!$B$26))))*10^(設定!$B$27/20)),1,0))</f>
        <v>0</v>
      </c>
      <c r="G2297" s="33" t="n">
        <f aca="false">$G2296+IF($F2297=1,1,0)</f>
        <v>0</v>
      </c>
      <c r="H2297" s="0" t="str">
        <f aca="false">IF($F2297=1,$G2297,"")</f>
        <v/>
      </c>
    </row>
    <row r="2298" customFormat="false" ht="15" hidden="false" customHeight="false" outlineLevel="0" collapsed="false">
      <c r="A2298" s="30" t="n">
        <v>358.75</v>
      </c>
      <c r="B2298" s="31" t="n">
        <v>17.8366</v>
      </c>
      <c r="C2298" s="32" t="n">
        <f aca="false">IF($A2298="","",IF(設定!$B$21="dB",10^($B2298/20),ABS($B2298)))</f>
        <v>7.79524913978257</v>
      </c>
      <c r="D2298" s="32" t="n">
        <f aca="false">IF($A2298="","",$A2298^2)</f>
        <v>128701.5625</v>
      </c>
      <c r="E2298" s="32" t="n">
        <f aca="false">IF($A2298="","",IF($C2298&lt;=0,"",1/$C2298^2))</f>
        <v>0.0164565957124155</v>
      </c>
      <c r="F2298" s="33" t="n">
        <f aca="false">IF(OR(ROW()-設定!$B$30&lt;2,ROW()+設定!$B$30&gt;13701,N($A2298)&lt;=0,N(INDEX($A$2:$A$13701,MIN(13700,MAX(1,ROW()-1+設定!$B$30))))&lt;=0,$A2298&lt;設定!$B$28,$A2298&gt;設定!$B$29),0,IF(AND($C2298&gt;=MAX(INDEX($C$1:$C$13701,MAX(1,ROW()-設定!$B$24)):INDEX($C$1:$C$13701,MAX(1,ROW()-1))),$C2298&gt;MAX(INDEX($C$1:$C$13701,MIN(13701,ROW()+1)):INDEX($C$1:$C$13701,MIN(13701,ROW()+設定!$B$24))),$C2298&gt;=設定!$B$32,$C2298&gt;=MAX(MIN(INDEX($C$1:$C$13701,MAX(1,ROW()-設定!$B$26)):INDEX($C$1:$C$13701,MAX(1,ROW()-1))),MIN(INDEX($C$1:$C$13701,MIN(13701,ROW()+1)):INDEX($C$1:$C$13701,MIN(13701,ROW()+設定!$B$26))))*10^(設定!$B$27/20)),1,0))</f>
        <v>0</v>
      </c>
      <c r="G2298" s="33" t="n">
        <f aca="false">$G2297+IF($F2298=1,1,0)</f>
        <v>0</v>
      </c>
      <c r="H2298" s="0" t="str">
        <f aca="false">IF($F2298=1,$G2298,"")</f>
        <v/>
      </c>
    </row>
    <row r="2299" customFormat="false" ht="15" hidden="false" customHeight="false" outlineLevel="0" collapsed="false">
      <c r="A2299" s="30" t="n">
        <v>358.90625</v>
      </c>
      <c r="B2299" s="31" t="n">
        <v>18.1098</v>
      </c>
      <c r="C2299" s="32" t="n">
        <f aca="false">IF($A2299="","",IF(設定!$B$21="dB",10^($B2299/20),ABS($B2299)))</f>
        <v>8.04433225579344</v>
      </c>
      <c r="D2299" s="32" t="n">
        <f aca="false">IF($A2299="","",$A2299^2)</f>
        <v>128813.696289063</v>
      </c>
      <c r="E2299" s="32" t="n">
        <f aca="false">IF($A2299="","",IF($C2299&lt;=0,"",1/$C2299^2))</f>
        <v>0.0154532560277374</v>
      </c>
      <c r="F2299" s="33" t="n">
        <f aca="false">IF(OR(ROW()-設定!$B$30&lt;2,ROW()+設定!$B$30&gt;13701,N($A2299)&lt;=0,N(INDEX($A$2:$A$13701,MIN(13700,MAX(1,ROW()-1+設定!$B$30))))&lt;=0,$A2299&lt;設定!$B$28,$A2299&gt;設定!$B$29),0,IF(AND($C2299&gt;=MAX(INDEX($C$1:$C$13701,MAX(1,ROW()-設定!$B$24)):INDEX($C$1:$C$13701,MAX(1,ROW()-1))),$C2299&gt;MAX(INDEX($C$1:$C$13701,MIN(13701,ROW()+1)):INDEX($C$1:$C$13701,MIN(13701,ROW()+設定!$B$24))),$C2299&gt;=設定!$B$32,$C2299&gt;=MAX(MIN(INDEX($C$1:$C$13701,MAX(1,ROW()-設定!$B$26)):INDEX($C$1:$C$13701,MAX(1,ROW()-1))),MIN(INDEX($C$1:$C$13701,MIN(13701,ROW()+1)):INDEX($C$1:$C$13701,MIN(13701,ROW()+設定!$B$26))))*10^(設定!$B$27/20)),1,0))</f>
        <v>0</v>
      </c>
      <c r="G2299" s="33" t="n">
        <f aca="false">$G2298+IF($F2299=1,1,0)</f>
        <v>0</v>
      </c>
      <c r="H2299" s="0" t="str">
        <f aca="false">IF($F2299=1,$G2299,"")</f>
        <v/>
      </c>
    </row>
    <row r="2300" customFormat="false" ht="15" hidden="false" customHeight="false" outlineLevel="0" collapsed="false">
      <c r="A2300" s="30" t="n">
        <v>359.0625</v>
      </c>
      <c r="B2300" s="31" t="n">
        <v>18.0882</v>
      </c>
      <c r="C2300" s="32" t="n">
        <f aca="false">IF($A2300="","",IF(設定!$B$21="dB",10^($B2300/20),ABS($B2300)))</f>
        <v>8.02435252850378</v>
      </c>
      <c r="D2300" s="32" t="n">
        <f aca="false">IF($A2300="","",$A2300^2)</f>
        <v>128925.87890625</v>
      </c>
      <c r="E2300" s="32" t="n">
        <f aca="false">IF($A2300="","",IF($C2300&lt;=0,"",1/$C2300^2))</f>
        <v>0.0155303055388597</v>
      </c>
      <c r="F2300" s="33" t="n">
        <f aca="false">IF(OR(ROW()-設定!$B$30&lt;2,ROW()+設定!$B$30&gt;13701,N($A2300)&lt;=0,N(INDEX($A$2:$A$13701,MIN(13700,MAX(1,ROW()-1+設定!$B$30))))&lt;=0,$A2300&lt;設定!$B$28,$A2300&gt;設定!$B$29),0,IF(AND($C2300&gt;=MAX(INDEX($C$1:$C$13701,MAX(1,ROW()-設定!$B$24)):INDEX($C$1:$C$13701,MAX(1,ROW()-1))),$C2300&gt;MAX(INDEX($C$1:$C$13701,MIN(13701,ROW()+1)):INDEX($C$1:$C$13701,MIN(13701,ROW()+設定!$B$24))),$C2300&gt;=設定!$B$32,$C2300&gt;=MAX(MIN(INDEX($C$1:$C$13701,MAX(1,ROW()-設定!$B$26)):INDEX($C$1:$C$13701,MAX(1,ROW()-1))),MIN(INDEX($C$1:$C$13701,MIN(13701,ROW()+1)):INDEX($C$1:$C$13701,MIN(13701,ROW()+設定!$B$26))))*10^(設定!$B$27/20)),1,0))</f>
        <v>0</v>
      </c>
      <c r="G2300" s="33" t="n">
        <f aca="false">$G2299+IF($F2300=1,1,0)</f>
        <v>0</v>
      </c>
      <c r="H2300" s="0" t="str">
        <f aca="false">IF($F2300=1,$G2300,"")</f>
        <v/>
      </c>
    </row>
    <row r="2301" customFormat="false" ht="15" hidden="false" customHeight="false" outlineLevel="0" collapsed="false">
      <c r="A2301" s="30" t="n">
        <v>359.21875</v>
      </c>
      <c r="B2301" s="31" t="n">
        <v>17.9381</v>
      </c>
      <c r="C2301" s="32" t="n">
        <f aca="false">IF($A2301="","",IF(設定!$B$21="dB",10^($B2301/20),ABS($B2301)))</f>
        <v>7.88687576823519</v>
      </c>
      <c r="D2301" s="32" t="n">
        <f aca="false">IF($A2301="","",$A2301^2)</f>
        <v>129038.110351563</v>
      </c>
      <c r="E2301" s="32" t="n">
        <f aca="false">IF($A2301="","",IF($C2301&lt;=0,"",1/$C2301^2))</f>
        <v>0.0160764442942355</v>
      </c>
      <c r="F2301" s="33" t="n">
        <f aca="false">IF(OR(ROW()-設定!$B$30&lt;2,ROW()+設定!$B$30&gt;13701,N($A2301)&lt;=0,N(INDEX($A$2:$A$13701,MIN(13700,MAX(1,ROW()-1+設定!$B$30))))&lt;=0,$A2301&lt;設定!$B$28,$A2301&gt;設定!$B$29),0,IF(AND($C2301&gt;=MAX(INDEX($C$1:$C$13701,MAX(1,ROW()-設定!$B$24)):INDEX($C$1:$C$13701,MAX(1,ROW()-1))),$C2301&gt;MAX(INDEX($C$1:$C$13701,MIN(13701,ROW()+1)):INDEX($C$1:$C$13701,MIN(13701,ROW()+設定!$B$24))),$C2301&gt;=設定!$B$32,$C2301&gt;=MAX(MIN(INDEX($C$1:$C$13701,MAX(1,ROW()-設定!$B$26)):INDEX($C$1:$C$13701,MAX(1,ROW()-1))),MIN(INDEX($C$1:$C$13701,MIN(13701,ROW()+1)):INDEX($C$1:$C$13701,MIN(13701,ROW()+設定!$B$26))))*10^(設定!$B$27/20)),1,0))</f>
        <v>0</v>
      </c>
      <c r="G2301" s="33" t="n">
        <f aca="false">$G2300+IF($F2301=1,1,0)</f>
        <v>0</v>
      </c>
      <c r="H2301" s="0" t="str">
        <f aca="false">IF($F2301=1,$G2301,"")</f>
        <v/>
      </c>
    </row>
    <row r="2302" customFormat="false" ht="15" hidden="false" customHeight="false" outlineLevel="0" collapsed="false">
      <c r="A2302" s="30" t="n">
        <v>359.375</v>
      </c>
      <c r="B2302" s="31" t="n">
        <v>18.0975</v>
      </c>
      <c r="C2302" s="32" t="n">
        <f aca="false">IF($A2302="","",IF(設定!$B$21="dB",10^($B2302/20),ABS($B2302)))</f>
        <v>8.03294882056496</v>
      </c>
      <c r="D2302" s="32" t="n">
        <f aca="false">IF($A2302="","",$A2302^2)</f>
        <v>129150.390625</v>
      </c>
      <c r="E2302" s="32" t="n">
        <f aca="false">IF($A2302="","",IF($C2302&lt;=0,"",1/$C2302^2))</f>
        <v>0.0154970844609097</v>
      </c>
      <c r="F2302" s="33" t="n">
        <f aca="false">IF(OR(ROW()-設定!$B$30&lt;2,ROW()+設定!$B$30&gt;13701,N($A2302)&lt;=0,N(INDEX($A$2:$A$13701,MIN(13700,MAX(1,ROW()-1+設定!$B$30))))&lt;=0,$A2302&lt;設定!$B$28,$A2302&gt;設定!$B$29),0,IF(AND($C2302&gt;=MAX(INDEX($C$1:$C$13701,MAX(1,ROW()-設定!$B$24)):INDEX($C$1:$C$13701,MAX(1,ROW()-1))),$C2302&gt;MAX(INDEX($C$1:$C$13701,MIN(13701,ROW()+1)):INDEX($C$1:$C$13701,MIN(13701,ROW()+設定!$B$24))),$C2302&gt;=設定!$B$32,$C2302&gt;=MAX(MIN(INDEX($C$1:$C$13701,MAX(1,ROW()-設定!$B$26)):INDEX($C$1:$C$13701,MAX(1,ROW()-1))),MIN(INDEX($C$1:$C$13701,MIN(13701,ROW()+1)):INDEX($C$1:$C$13701,MIN(13701,ROW()+設定!$B$26))))*10^(設定!$B$27/20)),1,0))</f>
        <v>0</v>
      </c>
      <c r="G2302" s="33" t="n">
        <f aca="false">$G2301+IF($F2302=1,1,0)</f>
        <v>0</v>
      </c>
      <c r="H2302" s="0" t="str">
        <f aca="false">IF($F2302=1,$G2302,"")</f>
        <v/>
      </c>
    </row>
    <row r="2303" customFormat="false" ht="15" hidden="false" customHeight="false" outlineLevel="0" collapsed="false">
      <c r="A2303" s="30" t="n">
        <v>359.53125</v>
      </c>
      <c r="B2303" s="31" t="n">
        <v>17.9475</v>
      </c>
      <c r="C2303" s="32" t="n">
        <f aca="false">IF($A2303="","",IF(設定!$B$21="dB",10^($B2303/20),ABS($B2303)))</f>
        <v>7.89541568362383</v>
      </c>
      <c r="D2303" s="32" t="n">
        <f aca="false">IF($A2303="","",$A2303^2)</f>
        <v>129262.719726563</v>
      </c>
      <c r="E2303" s="32" t="n">
        <f aca="false">IF($A2303="","",IF($C2303&lt;=0,"",1/$C2303^2))</f>
        <v>0.0160416855860789</v>
      </c>
      <c r="F2303" s="33" t="n">
        <f aca="false">IF(OR(ROW()-設定!$B$30&lt;2,ROW()+設定!$B$30&gt;13701,N($A2303)&lt;=0,N(INDEX($A$2:$A$13701,MIN(13700,MAX(1,ROW()-1+設定!$B$30))))&lt;=0,$A2303&lt;設定!$B$28,$A2303&gt;設定!$B$29),0,IF(AND($C2303&gt;=MAX(INDEX($C$1:$C$13701,MAX(1,ROW()-設定!$B$24)):INDEX($C$1:$C$13701,MAX(1,ROW()-1))),$C2303&gt;MAX(INDEX($C$1:$C$13701,MIN(13701,ROW()+1)):INDEX($C$1:$C$13701,MIN(13701,ROW()+設定!$B$24))),$C2303&gt;=設定!$B$32,$C2303&gt;=MAX(MIN(INDEX($C$1:$C$13701,MAX(1,ROW()-設定!$B$26)):INDEX($C$1:$C$13701,MAX(1,ROW()-1))),MIN(INDEX($C$1:$C$13701,MIN(13701,ROW()+1)):INDEX($C$1:$C$13701,MIN(13701,ROW()+設定!$B$26))))*10^(設定!$B$27/20)),1,0))</f>
        <v>0</v>
      </c>
      <c r="G2303" s="33" t="n">
        <f aca="false">$G2302+IF($F2303=1,1,0)</f>
        <v>0</v>
      </c>
      <c r="H2303" s="0" t="str">
        <f aca="false">IF($F2303=1,$G2303,"")</f>
        <v/>
      </c>
    </row>
    <row r="2304" customFormat="false" ht="15" hidden="false" customHeight="false" outlineLevel="0" collapsed="false">
      <c r="A2304" s="30" t="n">
        <v>359.6875</v>
      </c>
      <c r="B2304" s="31" t="n">
        <v>18.1543</v>
      </c>
      <c r="C2304" s="32" t="n">
        <f aca="false">IF($A2304="","",IF(設定!$B$21="dB",10^($B2304/20),ABS($B2304)))</f>
        <v>8.08565114892977</v>
      </c>
      <c r="D2304" s="32" t="n">
        <f aca="false">IF($A2304="","",$A2304^2)</f>
        <v>129375.09765625</v>
      </c>
      <c r="E2304" s="32" t="n">
        <f aca="false">IF($A2304="","",IF($C2304&lt;=0,"",1/$C2304^2))</f>
        <v>0.0152957226447188</v>
      </c>
      <c r="F2304" s="33" t="n">
        <f aca="false">IF(OR(ROW()-設定!$B$30&lt;2,ROW()+設定!$B$30&gt;13701,N($A2304)&lt;=0,N(INDEX($A$2:$A$13701,MIN(13700,MAX(1,ROW()-1+設定!$B$30))))&lt;=0,$A2304&lt;設定!$B$28,$A2304&gt;設定!$B$29),0,IF(AND($C2304&gt;=MAX(INDEX($C$1:$C$13701,MAX(1,ROW()-設定!$B$24)):INDEX($C$1:$C$13701,MAX(1,ROW()-1))),$C2304&gt;MAX(INDEX($C$1:$C$13701,MIN(13701,ROW()+1)):INDEX($C$1:$C$13701,MIN(13701,ROW()+設定!$B$24))),$C2304&gt;=設定!$B$32,$C2304&gt;=MAX(MIN(INDEX($C$1:$C$13701,MAX(1,ROW()-設定!$B$26)):INDEX($C$1:$C$13701,MAX(1,ROW()-1))),MIN(INDEX($C$1:$C$13701,MIN(13701,ROW()+1)):INDEX($C$1:$C$13701,MIN(13701,ROW()+設定!$B$26))))*10^(設定!$B$27/20)),1,0))</f>
        <v>0</v>
      </c>
      <c r="G2304" s="33" t="n">
        <f aca="false">$G2303+IF($F2304=1,1,0)</f>
        <v>0</v>
      </c>
      <c r="H2304" s="0" t="str">
        <f aca="false">IF($F2304=1,$G2304,"")</f>
        <v/>
      </c>
    </row>
    <row r="2305" customFormat="false" ht="15" hidden="false" customHeight="false" outlineLevel="0" collapsed="false">
      <c r="A2305" s="30" t="n">
        <v>359.84375</v>
      </c>
      <c r="B2305" s="31" t="n">
        <v>18.0282</v>
      </c>
      <c r="C2305" s="32" t="n">
        <f aca="false">IF($A2305="","",IF(設定!$B$21="dB",10^($B2305/20),ABS($B2305)))</f>
        <v>7.9691132742442</v>
      </c>
      <c r="D2305" s="32" t="n">
        <f aca="false">IF($A2305="","",$A2305^2)</f>
        <v>129487.524414063</v>
      </c>
      <c r="E2305" s="32" t="n">
        <f aca="false">IF($A2305="","",IF($C2305&lt;=0,"",1/$C2305^2))</f>
        <v>0.0157463536098193</v>
      </c>
      <c r="F2305" s="33" t="n">
        <f aca="false">IF(OR(ROW()-設定!$B$30&lt;2,ROW()+設定!$B$30&gt;13701,N($A2305)&lt;=0,N(INDEX($A$2:$A$13701,MIN(13700,MAX(1,ROW()-1+設定!$B$30))))&lt;=0,$A2305&lt;設定!$B$28,$A2305&gt;設定!$B$29),0,IF(AND($C2305&gt;=MAX(INDEX($C$1:$C$13701,MAX(1,ROW()-設定!$B$24)):INDEX($C$1:$C$13701,MAX(1,ROW()-1))),$C2305&gt;MAX(INDEX($C$1:$C$13701,MIN(13701,ROW()+1)):INDEX($C$1:$C$13701,MIN(13701,ROW()+設定!$B$24))),$C2305&gt;=設定!$B$32,$C2305&gt;=MAX(MIN(INDEX($C$1:$C$13701,MAX(1,ROW()-設定!$B$26)):INDEX($C$1:$C$13701,MAX(1,ROW()-1))),MIN(INDEX($C$1:$C$13701,MIN(13701,ROW()+1)):INDEX($C$1:$C$13701,MIN(13701,ROW()+設定!$B$26))))*10^(設定!$B$27/20)),1,0))</f>
        <v>0</v>
      </c>
      <c r="G2305" s="33" t="n">
        <f aca="false">$G2304+IF($F2305=1,1,0)</f>
        <v>0</v>
      </c>
      <c r="H2305" s="0" t="str">
        <f aca="false">IF($F2305=1,$G2305,"")</f>
        <v/>
      </c>
    </row>
    <row r="2306" customFormat="false" ht="15" hidden="false" customHeight="false" outlineLevel="0" collapsed="false">
      <c r="A2306" s="30" t="n">
        <v>360</v>
      </c>
      <c r="B2306" s="31" t="n">
        <v>17.9802</v>
      </c>
      <c r="C2306" s="32" t="n">
        <f aca="false">IF($A2306="","",IF(設定!$B$21="dB",10^($B2306/20),ABS($B2306)))</f>
        <v>7.92519578708059</v>
      </c>
      <c r="D2306" s="32" t="n">
        <f aca="false">IF($A2306="","",$A2306^2)</f>
        <v>129600</v>
      </c>
      <c r="E2306" s="32" t="n">
        <f aca="false">IF($A2306="","",IF($C2306&lt;=0,"",1/$C2306^2))</f>
        <v>0.0159213540481789</v>
      </c>
      <c r="F2306" s="33" t="n">
        <f aca="false">IF(OR(ROW()-設定!$B$30&lt;2,ROW()+設定!$B$30&gt;13701,N($A2306)&lt;=0,N(INDEX($A$2:$A$13701,MIN(13700,MAX(1,ROW()-1+設定!$B$30))))&lt;=0,$A2306&lt;設定!$B$28,$A2306&gt;設定!$B$29),0,IF(AND($C2306&gt;=MAX(INDEX($C$1:$C$13701,MAX(1,ROW()-設定!$B$24)):INDEX($C$1:$C$13701,MAX(1,ROW()-1))),$C2306&gt;MAX(INDEX($C$1:$C$13701,MIN(13701,ROW()+1)):INDEX($C$1:$C$13701,MIN(13701,ROW()+設定!$B$24))),$C2306&gt;=設定!$B$32,$C2306&gt;=MAX(MIN(INDEX($C$1:$C$13701,MAX(1,ROW()-設定!$B$26)):INDEX($C$1:$C$13701,MAX(1,ROW()-1))),MIN(INDEX($C$1:$C$13701,MIN(13701,ROW()+1)):INDEX($C$1:$C$13701,MIN(13701,ROW()+設定!$B$26))))*10^(設定!$B$27/20)),1,0))</f>
        <v>0</v>
      </c>
      <c r="G2306" s="33" t="n">
        <f aca="false">$G2305+IF($F2306=1,1,0)</f>
        <v>0</v>
      </c>
      <c r="H2306" s="0" t="str">
        <f aca="false">IF($F2306=1,$G2306,"")</f>
        <v/>
      </c>
    </row>
    <row r="2307" customFormat="false" ht="15" hidden="false" customHeight="false" outlineLevel="0" collapsed="false">
      <c r="A2307" s="30" t="n">
        <v>360.15625</v>
      </c>
      <c r="B2307" s="31" t="n">
        <v>18.0387</v>
      </c>
      <c r="C2307" s="32" t="n">
        <f aca="false">IF($A2307="","",IF(設定!$B$21="dB",10^($B2307/20),ABS($B2307)))</f>
        <v>7.97875261911651</v>
      </c>
      <c r="D2307" s="32" t="n">
        <f aca="false">IF($A2307="","",$A2307^2)</f>
        <v>129712.524414063</v>
      </c>
      <c r="E2307" s="32" t="n">
        <f aca="false">IF($A2307="","",IF($C2307&lt;=0,"",1/$C2307^2))</f>
        <v>0.0157083294091236</v>
      </c>
      <c r="F2307" s="33" t="n">
        <f aca="false">IF(OR(ROW()-設定!$B$30&lt;2,ROW()+設定!$B$30&gt;13701,N($A2307)&lt;=0,N(INDEX($A$2:$A$13701,MIN(13700,MAX(1,ROW()-1+設定!$B$30))))&lt;=0,$A2307&lt;設定!$B$28,$A2307&gt;設定!$B$29),0,IF(AND($C2307&gt;=MAX(INDEX($C$1:$C$13701,MAX(1,ROW()-設定!$B$24)):INDEX($C$1:$C$13701,MAX(1,ROW()-1))),$C2307&gt;MAX(INDEX($C$1:$C$13701,MIN(13701,ROW()+1)):INDEX($C$1:$C$13701,MIN(13701,ROW()+設定!$B$24))),$C2307&gt;=設定!$B$32,$C2307&gt;=MAX(MIN(INDEX($C$1:$C$13701,MAX(1,ROW()-設定!$B$26)):INDEX($C$1:$C$13701,MAX(1,ROW()-1))),MIN(INDEX($C$1:$C$13701,MIN(13701,ROW()+1)):INDEX($C$1:$C$13701,MIN(13701,ROW()+設定!$B$26))))*10^(設定!$B$27/20)),1,0))</f>
        <v>0</v>
      </c>
      <c r="G2307" s="33" t="n">
        <f aca="false">$G2306+IF($F2307=1,1,0)</f>
        <v>0</v>
      </c>
      <c r="H2307" s="0" t="str">
        <f aca="false">IF($F2307=1,$G2307,"")</f>
        <v/>
      </c>
    </row>
    <row r="2308" customFormat="false" ht="15" hidden="false" customHeight="false" outlineLevel="0" collapsed="false">
      <c r="A2308" s="30" t="n">
        <v>360.3125</v>
      </c>
      <c r="B2308" s="31" t="n">
        <v>18.0112</v>
      </c>
      <c r="C2308" s="32" t="n">
        <f aca="false">IF($A2308="","",IF(設定!$B$21="dB",10^($B2308/20),ABS($B2308)))</f>
        <v>7.95353140040395</v>
      </c>
      <c r="D2308" s="32" t="n">
        <f aca="false">IF($A2308="","",$A2308^2)</f>
        <v>129825.09765625</v>
      </c>
      <c r="E2308" s="32" t="n">
        <f aca="false">IF($A2308="","",IF($C2308&lt;=0,"",1/$C2308^2))</f>
        <v>0.0158081118464723</v>
      </c>
      <c r="F2308" s="33" t="n">
        <f aca="false">IF(OR(ROW()-設定!$B$30&lt;2,ROW()+設定!$B$30&gt;13701,N($A2308)&lt;=0,N(INDEX($A$2:$A$13701,MIN(13700,MAX(1,ROW()-1+設定!$B$30))))&lt;=0,$A2308&lt;設定!$B$28,$A2308&gt;設定!$B$29),0,IF(AND($C2308&gt;=MAX(INDEX($C$1:$C$13701,MAX(1,ROW()-設定!$B$24)):INDEX($C$1:$C$13701,MAX(1,ROW()-1))),$C2308&gt;MAX(INDEX($C$1:$C$13701,MIN(13701,ROW()+1)):INDEX($C$1:$C$13701,MIN(13701,ROW()+設定!$B$24))),$C2308&gt;=設定!$B$32,$C2308&gt;=MAX(MIN(INDEX($C$1:$C$13701,MAX(1,ROW()-設定!$B$26)):INDEX($C$1:$C$13701,MAX(1,ROW()-1))),MIN(INDEX($C$1:$C$13701,MIN(13701,ROW()+1)):INDEX($C$1:$C$13701,MIN(13701,ROW()+設定!$B$26))))*10^(設定!$B$27/20)),1,0))</f>
        <v>0</v>
      </c>
      <c r="G2308" s="33" t="n">
        <f aca="false">$G2307+IF($F2308=1,1,0)</f>
        <v>0</v>
      </c>
      <c r="H2308" s="0" t="str">
        <f aca="false">IF($F2308=1,$G2308,"")</f>
        <v/>
      </c>
    </row>
    <row r="2309" customFormat="false" ht="15" hidden="false" customHeight="false" outlineLevel="0" collapsed="false">
      <c r="A2309" s="30" t="n">
        <v>360.46875</v>
      </c>
      <c r="B2309" s="31" t="n">
        <v>18.1247</v>
      </c>
      <c r="C2309" s="32" t="n">
        <f aca="false">IF($A2309="","",IF(設定!$B$21="dB",10^($B2309/20),ABS($B2309)))</f>
        <v>8.05814355438999</v>
      </c>
      <c r="D2309" s="32" t="n">
        <f aca="false">IF($A2309="","",$A2309^2)</f>
        <v>129937.719726563</v>
      </c>
      <c r="E2309" s="32" t="n">
        <f aca="false">IF($A2309="","",IF($C2309&lt;=0,"",1/$C2309^2))</f>
        <v>0.0154003290408951</v>
      </c>
      <c r="F2309" s="33" t="n">
        <f aca="false">IF(OR(ROW()-設定!$B$30&lt;2,ROW()+設定!$B$30&gt;13701,N($A2309)&lt;=0,N(INDEX($A$2:$A$13701,MIN(13700,MAX(1,ROW()-1+設定!$B$30))))&lt;=0,$A2309&lt;設定!$B$28,$A2309&gt;設定!$B$29),0,IF(AND($C2309&gt;=MAX(INDEX($C$1:$C$13701,MAX(1,ROW()-設定!$B$24)):INDEX($C$1:$C$13701,MAX(1,ROW()-1))),$C2309&gt;MAX(INDEX($C$1:$C$13701,MIN(13701,ROW()+1)):INDEX($C$1:$C$13701,MIN(13701,ROW()+設定!$B$24))),$C2309&gt;=設定!$B$32,$C2309&gt;=MAX(MIN(INDEX($C$1:$C$13701,MAX(1,ROW()-設定!$B$26)):INDEX($C$1:$C$13701,MAX(1,ROW()-1))),MIN(INDEX($C$1:$C$13701,MIN(13701,ROW()+1)):INDEX($C$1:$C$13701,MIN(13701,ROW()+設定!$B$26))))*10^(設定!$B$27/20)),1,0))</f>
        <v>0</v>
      </c>
      <c r="G2309" s="33" t="n">
        <f aca="false">$G2308+IF($F2309=1,1,0)</f>
        <v>0</v>
      </c>
      <c r="H2309" s="0" t="str">
        <f aca="false">IF($F2309=1,$G2309,"")</f>
        <v/>
      </c>
    </row>
    <row r="2310" customFormat="false" ht="15" hidden="false" customHeight="false" outlineLevel="0" collapsed="false">
      <c r="A2310" s="30" t="n">
        <v>360.625</v>
      </c>
      <c r="B2310" s="31" t="n">
        <v>18.1365</v>
      </c>
      <c r="C2310" s="32" t="n">
        <f aca="false">IF($A2310="","",IF(設定!$B$21="dB",10^($B2310/20),ABS($B2310)))</f>
        <v>8.06909818489908</v>
      </c>
      <c r="D2310" s="32" t="n">
        <f aca="false">IF($A2310="","",$A2310^2)</f>
        <v>130050.390625</v>
      </c>
      <c r="E2310" s="32" t="n">
        <f aca="false">IF($A2310="","",IF($C2310&lt;=0,"",1/$C2310^2))</f>
        <v>0.0153585423645246</v>
      </c>
      <c r="F2310" s="33" t="n">
        <f aca="false">IF(OR(ROW()-設定!$B$30&lt;2,ROW()+設定!$B$30&gt;13701,N($A2310)&lt;=0,N(INDEX($A$2:$A$13701,MIN(13700,MAX(1,ROW()-1+設定!$B$30))))&lt;=0,$A2310&lt;設定!$B$28,$A2310&gt;設定!$B$29),0,IF(AND($C2310&gt;=MAX(INDEX($C$1:$C$13701,MAX(1,ROW()-設定!$B$24)):INDEX($C$1:$C$13701,MAX(1,ROW()-1))),$C2310&gt;MAX(INDEX($C$1:$C$13701,MIN(13701,ROW()+1)):INDEX($C$1:$C$13701,MIN(13701,ROW()+設定!$B$24))),$C2310&gt;=設定!$B$32,$C2310&gt;=MAX(MIN(INDEX($C$1:$C$13701,MAX(1,ROW()-設定!$B$26)):INDEX($C$1:$C$13701,MAX(1,ROW()-1))),MIN(INDEX($C$1:$C$13701,MIN(13701,ROW()+1)):INDEX($C$1:$C$13701,MIN(13701,ROW()+設定!$B$26))))*10^(設定!$B$27/20)),1,0))</f>
        <v>0</v>
      </c>
      <c r="G2310" s="33" t="n">
        <f aca="false">$G2309+IF($F2310=1,1,0)</f>
        <v>0</v>
      </c>
      <c r="H2310" s="0" t="str">
        <f aca="false">IF($F2310=1,$G2310,"")</f>
        <v/>
      </c>
    </row>
    <row r="2311" customFormat="false" ht="15" hidden="false" customHeight="false" outlineLevel="0" collapsed="false">
      <c r="A2311" s="30" t="n">
        <v>360.78125</v>
      </c>
      <c r="B2311" s="31" t="n">
        <v>18.1358</v>
      </c>
      <c r="C2311" s="32" t="n">
        <f aca="false">IF($A2311="","",IF(設定!$B$21="dB",10^($B2311/20),ABS($B2311)))</f>
        <v>8.06844791862026</v>
      </c>
      <c r="D2311" s="32" t="n">
        <f aca="false">IF($A2311="","",$A2311^2)</f>
        <v>130163.110351563</v>
      </c>
      <c r="E2311" s="32" t="n">
        <f aca="false">IF($A2311="","",IF($C2311&lt;=0,"",1/$C2311^2))</f>
        <v>0.0153610180685864</v>
      </c>
      <c r="F2311" s="33" t="n">
        <f aca="false">IF(OR(ROW()-設定!$B$30&lt;2,ROW()+設定!$B$30&gt;13701,N($A2311)&lt;=0,N(INDEX($A$2:$A$13701,MIN(13700,MAX(1,ROW()-1+設定!$B$30))))&lt;=0,$A2311&lt;設定!$B$28,$A2311&gt;設定!$B$29),0,IF(AND($C2311&gt;=MAX(INDEX($C$1:$C$13701,MAX(1,ROW()-設定!$B$24)):INDEX($C$1:$C$13701,MAX(1,ROW()-1))),$C2311&gt;MAX(INDEX($C$1:$C$13701,MIN(13701,ROW()+1)):INDEX($C$1:$C$13701,MIN(13701,ROW()+設定!$B$24))),$C2311&gt;=設定!$B$32,$C2311&gt;=MAX(MIN(INDEX($C$1:$C$13701,MAX(1,ROW()-設定!$B$26)):INDEX($C$1:$C$13701,MAX(1,ROW()-1))),MIN(INDEX($C$1:$C$13701,MIN(13701,ROW()+1)):INDEX($C$1:$C$13701,MIN(13701,ROW()+設定!$B$26))))*10^(設定!$B$27/20)),1,0))</f>
        <v>0</v>
      </c>
      <c r="G2311" s="33" t="n">
        <f aca="false">$G2310+IF($F2311=1,1,0)</f>
        <v>0</v>
      </c>
      <c r="H2311" s="0" t="str">
        <f aca="false">IF($F2311=1,$G2311,"")</f>
        <v/>
      </c>
    </row>
    <row r="2312" customFormat="false" ht="15" hidden="false" customHeight="false" outlineLevel="0" collapsed="false">
      <c r="A2312" s="30" t="n">
        <v>360.9375</v>
      </c>
      <c r="B2312" s="31" t="n">
        <v>18.0875</v>
      </c>
      <c r="C2312" s="32" t="n">
        <f aca="false">IF($A2312="","",IF(設定!$B$21="dB",10^($B2312/20),ABS($B2312)))</f>
        <v>8.0237058681535</v>
      </c>
      <c r="D2312" s="32" t="n">
        <f aca="false">IF($A2312="","",$A2312^2)</f>
        <v>130275.87890625</v>
      </c>
      <c r="E2312" s="32" t="n">
        <f aca="false">IF($A2312="","",IF($C2312&lt;=0,"",1/$C2312^2))</f>
        <v>0.0155328089301054</v>
      </c>
      <c r="F2312" s="33" t="n">
        <f aca="false">IF(OR(ROW()-設定!$B$30&lt;2,ROW()+設定!$B$30&gt;13701,N($A2312)&lt;=0,N(INDEX($A$2:$A$13701,MIN(13700,MAX(1,ROW()-1+設定!$B$30))))&lt;=0,$A2312&lt;設定!$B$28,$A2312&gt;設定!$B$29),0,IF(AND($C2312&gt;=MAX(INDEX($C$1:$C$13701,MAX(1,ROW()-設定!$B$24)):INDEX($C$1:$C$13701,MAX(1,ROW()-1))),$C2312&gt;MAX(INDEX($C$1:$C$13701,MIN(13701,ROW()+1)):INDEX($C$1:$C$13701,MIN(13701,ROW()+設定!$B$24))),$C2312&gt;=設定!$B$32,$C2312&gt;=MAX(MIN(INDEX($C$1:$C$13701,MAX(1,ROW()-設定!$B$26)):INDEX($C$1:$C$13701,MAX(1,ROW()-1))),MIN(INDEX($C$1:$C$13701,MIN(13701,ROW()+1)):INDEX($C$1:$C$13701,MIN(13701,ROW()+設定!$B$26))))*10^(設定!$B$27/20)),1,0))</f>
        <v>0</v>
      </c>
      <c r="G2312" s="33" t="n">
        <f aca="false">$G2311+IF($F2312=1,1,0)</f>
        <v>0</v>
      </c>
      <c r="H2312" s="0" t="str">
        <f aca="false">IF($F2312=1,$G2312,"")</f>
        <v/>
      </c>
    </row>
    <row r="2313" customFormat="false" ht="15" hidden="false" customHeight="false" outlineLevel="0" collapsed="false">
      <c r="A2313" s="30" t="n">
        <v>361.09375</v>
      </c>
      <c r="B2313" s="31" t="n">
        <v>17.7693</v>
      </c>
      <c r="C2313" s="32" t="n">
        <f aca="false">IF($A2313="","",IF(設定!$B$21="dB",10^($B2313/20),ABS($B2313)))</f>
        <v>7.73508338856008</v>
      </c>
      <c r="D2313" s="32" t="n">
        <f aca="false">IF($A2313="","",$A2313^2)</f>
        <v>130388.696289063</v>
      </c>
      <c r="E2313" s="32" t="n">
        <f aca="false">IF($A2313="","",IF($C2313&lt;=0,"",1/$C2313^2))</f>
        <v>0.0167135998400239</v>
      </c>
      <c r="F2313" s="33" t="n">
        <f aca="false">IF(OR(ROW()-設定!$B$30&lt;2,ROW()+設定!$B$30&gt;13701,N($A2313)&lt;=0,N(INDEX($A$2:$A$13701,MIN(13700,MAX(1,ROW()-1+設定!$B$30))))&lt;=0,$A2313&lt;設定!$B$28,$A2313&gt;設定!$B$29),0,IF(AND($C2313&gt;=MAX(INDEX($C$1:$C$13701,MAX(1,ROW()-設定!$B$24)):INDEX($C$1:$C$13701,MAX(1,ROW()-1))),$C2313&gt;MAX(INDEX($C$1:$C$13701,MIN(13701,ROW()+1)):INDEX($C$1:$C$13701,MIN(13701,ROW()+設定!$B$24))),$C2313&gt;=設定!$B$32,$C2313&gt;=MAX(MIN(INDEX($C$1:$C$13701,MAX(1,ROW()-設定!$B$26)):INDEX($C$1:$C$13701,MAX(1,ROW()-1))),MIN(INDEX($C$1:$C$13701,MIN(13701,ROW()+1)):INDEX($C$1:$C$13701,MIN(13701,ROW()+設定!$B$26))))*10^(設定!$B$27/20)),1,0))</f>
        <v>0</v>
      </c>
      <c r="G2313" s="33" t="n">
        <f aca="false">$G2312+IF($F2313=1,1,0)</f>
        <v>0</v>
      </c>
      <c r="H2313" s="0" t="str">
        <f aca="false">IF($F2313=1,$G2313,"")</f>
        <v/>
      </c>
    </row>
    <row r="2314" customFormat="false" ht="15" hidden="false" customHeight="false" outlineLevel="0" collapsed="false">
      <c r="A2314" s="30" t="n">
        <v>361.25</v>
      </c>
      <c r="B2314" s="31" t="n">
        <v>18.1831</v>
      </c>
      <c r="C2314" s="32" t="n">
        <f aca="false">IF($A2314="","",IF(設定!$B$21="dB",10^($B2314/20),ABS($B2314)))</f>
        <v>8.11250542069962</v>
      </c>
      <c r="D2314" s="32" t="n">
        <f aca="false">IF($A2314="","",$A2314^2)</f>
        <v>130501.5625</v>
      </c>
      <c r="E2314" s="32" t="n">
        <f aca="false">IF($A2314="","",IF($C2314&lt;=0,"",1/$C2314^2))</f>
        <v>0.0151946254808596</v>
      </c>
      <c r="F2314" s="33" t="n">
        <f aca="false">IF(OR(ROW()-設定!$B$30&lt;2,ROW()+設定!$B$30&gt;13701,N($A2314)&lt;=0,N(INDEX($A$2:$A$13701,MIN(13700,MAX(1,ROW()-1+設定!$B$30))))&lt;=0,$A2314&lt;設定!$B$28,$A2314&gt;設定!$B$29),0,IF(AND($C2314&gt;=MAX(INDEX($C$1:$C$13701,MAX(1,ROW()-設定!$B$24)):INDEX($C$1:$C$13701,MAX(1,ROW()-1))),$C2314&gt;MAX(INDEX($C$1:$C$13701,MIN(13701,ROW()+1)):INDEX($C$1:$C$13701,MIN(13701,ROW()+設定!$B$24))),$C2314&gt;=設定!$B$32,$C2314&gt;=MAX(MIN(INDEX($C$1:$C$13701,MAX(1,ROW()-設定!$B$26)):INDEX($C$1:$C$13701,MAX(1,ROW()-1))),MIN(INDEX($C$1:$C$13701,MIN(13701,ROW()+1)):INDEX($C$1:$C$13701,MIN(13701,ROW()+設定!$B$26))))*10^(設定!$B$27/20)),1,0))</f>
        <v>0</v>
      </c>
      <c r="G2314" s="33" t="n">
        <f aca="false">$G2313+IF($F2314=1,1,0)</f>
        <v>0</v>
      </c>
      <c r="H2314" s="0" t="str">
        <f aca="false">IF($F2314=1,$G2314,"")</f>
        <v/>
      </c>
    </row>
    <row r="2315" customFormat="false" ht="15" hidden="false" customHeight="false" outlineLevel="0" collapsed="false">
      <c r="A2315" s="30" t="n">
        <v>361.40625</v>
      </c>
      <c r="B2315" s="31" t="n">
        <v>17.9876</v>
      </c>
      <c r="C2315" s="32" t="n">
        <f aca="false">IF($A2315="","",IF(設定!$B$21="dB",10^($B2315/20),ABS($B2315)))</f>
        <v>7.9319505860104</v>
      </c>
      <c r="D2315" s="32" t="n">
        <f aca="false">IF($A2315="","",$A2315^2)</f>
        <v>130614.477539063</v>
      </c>
      <c r="E2315" s="32" t="n">
        <f aca="false">IF($A2315="","",IF($C2315&lt;=0,"",1/$C2315^2))</f>
        <v>0.0158942485458016</v>
      </c>
      <c r="F2315" s="33" t="n">
        <f aca="false">IF(OR(ROW()-設定!$B$30&lt;2,ROW()+設定!$B$30&gt;13701,N($A2315)&lt;=0,N(INDEX($A$2:$A$13701,MIN(13700,MAX(1,ROW()-1+設定!$B$30))))&lt;=0,$A2315&lt;設定!$B$28,$A2315&gt;設定!$B$29),0,IF(AND($C2315&gt;=MAX(INDEX($C$1:$C$13701,MAX(1,ROW()-設定!$B$24)):INDEX($C$1:$C$13701,MAX(1,ROW()-1))),$C2315&gt;MAX(INDEX($C$1:$C$13701,MIN(13701,ROW()+1)):INDEX($C$1:$C$13701,MIN(13701,ROW()+設定!$B$24))),$C2315&gt;=設定!$B$32,$C2315&gt;=MAX(MIN(INDEX($C$1:$C$13701,MAX(1,ROW()-設定!$B$26)):INDEX($C$1:$C$13701,MAX(1,ROW()-1))),MIN(INDEX($C$1:$C$13701,MIN(13701,ROW()+1)):INDEX($C$1:$C$13701,MIN(13701,ROW()+設定!$B$26))))*10^(設定!$B$27/20)),1,0))</f>
        <v>0</v>
      </c>
      <c r="G2315" s="33" t="n">
        <f aca="false">$G2314+IF($F2315=1,1,0)</f>
        <v>0</v>
      </c>
      <c r="H2315" s="0" t="str">
        <f aca="false">IF($F2315=1,$G2315,"")</f>
        <v/>
      </c>
    </row>
    <row r="2316" customFormat="false" ht="15" hidden="false" customHeight="false" outlineLevel="0" collapsed="false">
      <c r="A2316" s="30" t="n">
        <v>361.5625</v>
      </c>
      <c r="B2316" s="31" t="n">
        <v>18.2266</v>
      </c>
      <c r="C2316" s="32" t="n">
        <f aca="false">IF($A2316="","",IF(設定!$B$21="dB",10^($B2316/20),ABS($B2316)))</f>
        <v>8.15323574836123</v>
      </c>
      <c r="D2316" s="32" t="n">
        <f aca="false">IF($A2316="","",$A2316^2)</f>
        <v>130727.44140625</v>
      </c>
      <c r="E2316" s="32" t="n">
        <f aca="false">IF($A2316="","",IF($C2316&lt;=0,"",1/$C2316^2))</f>
        <v>0.0150431920502416</v>
      </c>
      <c r="F2316" s="33" t="n">
        <f aca="false">IF(OR(ROW()-設定!$B$30&lt;2,ROW()+設定!$B$30&gt;13701,N($A2316)&lt;=0,N(INDEX($A$2:$A$13701,MIN(13700,MAX(1,ROW()-1+設定!$B$30))))&lt;=0,$A2316&lt;設定!$B$28,$A2316&gt;設定!$B$29),0,IF(AND($C2316&gt;=MAX(INDEX($C$1:$C$13701,MAX(1,ROW()-設定!$B$24)):INDEX($C$1:$C$13701,MAX(1,ROW()-1))),$C2316&gt;MAX(INDEX($C$1:$C$13701,MIN(13701,ROW()+1)):INDEX($C$1:$C$13701,MIN(13701,ROW()+設定!$B$24))),$C2316&gt;=設定!$B$32,$C2316&gt;=MAX(MIN(INDEX($C$1:$C$13701,MAX(1,ROW()-設定!$B$26)):INDEX($C$1:$C$13701,MAX(1,ROW()-1))),MIN(INDEX($C$1:$C$13701,MIN(13701,ROW()+1)):INDEX($C$1:$C$13701,MIN(13701,ROW()+設定!$B$26))))*10^(設定!$B$27/20)),1,0))</f>
        <v>0</v>
      </c>
      <c r="G2316" s="33" t="n">
        <f aca="false">$G2315+IF($F2316=1,1,0)</f>
        <v>0</v>
      </c>
      <c r="H2316" s="0" t="str">
        <f aca="false">IF($F2316=1,$G2316,"")</f>
        <v/>
      </c>
    </row>
    <row r="2317" customFormat="false" ht="15" hidden="false" customHeight="false" outlineLevel="0" collapsed="false">
      <c r="A2317" s="30" t="n">
        <v>361.71875</v>
      </c>
      <c r="B2317" s="31" t="n">
        <v>18.3323</v>
      </c>
      <c r="C2317" s="32" t="n">
        <f aca="false">IF($A2317="","",IF(設定!$B$21="dB",10^($B2317/20),ABS($B2317)))</f>
        <v>8.25305995334554</v>
      </c>
      <c r="D2317" s="32" t="n">
        <f aca="false">IF($A2317="","",$A2317^2)</f>
        <v>130840.454101563</v>
      </c>
      <c r="E2317" s="32" t="n">
        <f aca="false">IF($A2317="","",IF($C2317&lt;=0,"",1/$C2317^2))</f>
        <v>0.0146814854822027</v>
      </c>
      <c r="F2317" s="33" t="n">
        <f aca="false">IF(OR(ROW()-設定!$B$30&lt;2,ROW()+設定!$B$30&gt;13701,N($A2317)&lt;=0,N(INDEX($A$2:$A$13701,MIN(13700,MAX(1,ROW()-1+設定!$B$30))))&lt;=0,$A2317&lt;設定!$B$28,$A2317&gt;設定!$B$29),0,IF(AND($C2317&gt;=MAX(INDEX($C$1:$C$13701,MAX(1,ROW()-設定!$B$24)):INDEX($C$1:$C$13701,MAX(1,ROW()-1))),$C2317&gt;MAX(INDEX($C$1:$C$13701,MIN(13701,ROW()+1)):INDEX($C$1:$C$13701,MIN(13701,ROW()+設定!$B$24))),$C2317&gt;=設定!$B$32,$C2317&gt;=MAX(MIN(INDEX($C$1:$C$13701,MAX(1,ROW()-設定!$B$26)):INDEX($C$1:$C$13701,MAX(1,ROW()-1))),MIN(INDEX($C$1:$C$13701,MIN(13701,ROW()+1)):INDEX($C$1:$C$13701,MIN(13701,ROW()+設定!$B$26))))*10^(設定!$B$27/20)),1,0))</f>
        <v>0</v>
      </c>
      <c r="G2317" s="33" t="n">
        <f aca="false">$G2316+IF($F2317=1,1,0)</f>
        <v>0</v>
      </c>
      <c r="H2317" s="0" t="str">
        <f aca="false">IF($F2317=1,$G2317,"")</f>
        <v/>
      </c>
    </row>
    <row r="2318" customFormat="false" ht="15" hidden="false" customHeight="false" outlineLevel="0" collapsed="false">
      <c r="A2318" s="30" t="n">
        <v>361.875</v>
      </c>
      <c r="B2318" s="31" t="n">
        <v>18.2576</v>
      </c>
      <c r="C2318" s="32" t="n">
        <f aca="false">IF($A2318="","",IF(設定!$B$21="dB",10^($B2318/20),ABS($B2318)))</f>
        <v>8.18238669197278</v>
      </c>
      <c r="D2318" s="32" t="n">
        <f aca="false">IF($A2318="","",$A2318^2)</f>
        <v>130953.515625</v>
      </c>
      <c r="E2318" s="32" t="n">
        <f aca="false">IF($A2318="","",IF($C2318&lt;=0,"",1/$C2318^2))</f>
        <v>0.0149361958623979</v>
      </c>
      <c r="F2318" s="33" t="n">
        <f aca="false">IF(OR(ROW()-設定!$B$30&lt;2,ROW()+設定!$B$30&gt;13701,N($A2318)&lt;=0,N(INDEX($A$2:$A$13701,MIN(13700,MAX(1,ROW()-1+設定!$B$30))))&lt;=0,$A2318&lt;設定!$B$28,$A2318&gt;設定!$B$29),0,IF(AND($C2318&gt;=MAX(INDEX($C$1:$C$13701,MAX(1,ROW()-設定!$B$24)):INDEX($C$1:$C$13701,MAX(1,ROW()-1))),$C2318&gt;MAX(INDEX($C$1:$C$13701,MIN(13701,ROW()+1)):INDEX($C$1:$C$13701,MIN(13701,ROW()+設定!$B$24))),$C2318&gt;=設定!$B$32,$C2318&gt;=MAX(MIN(INDEX($C$1:$C$13701,MAX(1,ROW()-設定!$B$26)):INDEX($C$1:$C$13701,MAX(1,ROW()-1))),MIN(INDEX($C$1:$C$13701,MIN(13701,ROW()+1)):INDEX($C$1:$C$13701,MIN(13701,ROW()+設定!$B$26))))*10^(設定!$B$27/20)),1,0))</f>
        <v>0</v>
      </c>
      <c r="G2318" s="33" t="n">
        <f aca="false">$G2317+IF($F2318=1,1,0)</f>
        <v>0</v>
      </c>
      <c r="H2318" s="0" t="str">
        <f aca="false">IF($F2318=1,$G2318,"")</f>
        <v/>
      </c>
    </row>
    <row r="2319" customFormat="false" ht="15" hidden="false" customHeight="false" outlineLevel="0" collapsed="false">
      <c r="A2319" s="30" t="n">
        <v>362.03125</v>
      </c>
      <c r="B2319" s="31" t="n">
        <v>18.2026</v>
      </c>
      <c r="C2319" s="32" t="n">
        <f aca="false">IF($A2319="","",IF(設定!$B$21="dB",10^($B2319/20),ABS($B2319)))</f>
        <v>8.13073862069239</v>
      </c>
      <c r="D2319" s="32" t="n">
        <f aca="false">IF($A2319="","",$A2319^2)</f>
        <v>131066.625976563</v>
      </c>
      <c r="E2319" s="32" t="n">
        <f aca="false">IF($A2319="","",IF($C2319&lt;=0,"",1/$C2319^2))</f>
        <v>0.0151265539269088</v>
      </c>
      <c r="F2319" s="33" t="n">
        <f aca="false">IF(OR(ROW()-設定!$B$30&lt;2,ROW()+設定!$B$30&gt;13701,N($A2319)&lt;=0,N(INDEX($A$2:$A$13701,MIN(13700,MAX(1,ROW()-1+設定!$B$30))))&lt;=0,$A2319&lt;設定!$B$28,$A2319&gt;設定!$B$29),0,IF(AND($C2319&gt;=MAX(INDEX($C$1:$C$13701,MAX(1,ROW()-設定!$B$24)):INDEX($C$1:$C$13701,MAX(1,ROW()-1))),$C2319&gt;MAX(INDEX($C$1:$C$13701,MIN(13701,ROW()+1)):INDEX($C$1:$C$13701,MIN(13701,ROW()+設定!$B$24))),$C2319&gt;=設定!$B$32,$C2319&gt;=MAX(MIN(INDEX($C$1:$C$13701,MAX(1,ROW()-設定!$B$26)):INDEX($C$1:$C$13701,MAX(1,ROW()-1))),MIN(INDEX($C$1:$C$13701,MIN(13701,ROW()+1)):INDEX($C$1:$C$13701,MIN(13701,ROW()+設定!$B$26))))*10^(設定!$B$27/20)),1,0))</f>
        <v>0</v>
      </c>
      <c r="G2319" s="33" t="n">
        <f aca="false">$G2318+IF($F2319=1,1,0)</f>
        <v>0</v>
      </c>
      <c r="H2319" s="0" t="str">
        <f aca="false">IF($F2319=1,$G2319,"")</f>
        <v/>
      </c>
    </row>
    <row r="2320" customFormat="false" ht="15" hidden="false" customHeight="false" outlineLevel="0" collapsed="false">
      <c r="A2320" s="30" t="n">
        <v>362.1875</v>
      </c>
      <c r="B2320" s="31" t="n">
        <v>18.2388</v>
      </c>
      <c r="C2320" s="32" t="n">
        <f aca="false">IF($A2320="","",IF(設定!$B$21="dB",10^($B2320/20),ABS($B2320)))</f>
        <v>8.1646956412749</v>
      </c>
      <c r="D2320" s="32" t="n">
        <f aca="false">IF($A2320="","",$A2320^2)</f>
        <v>131179.78515625</v>
      </c>
      <c r="E2320" s="32" t="n">
        <f aca="false">IF($A2320="","",IF($C2320&lt;=0,"",1/$C2320^2))</f>
        <v>0.0150009927098968</v>
      </c>
      <c r="F2320" s="33" t="n">
        <f aca="false">IF(OR(ROW()-設定!$B$30&lt;2,ROW()+設定!$B$30&gt;13701,N($A2320)&lt;=0,N(INDEX($A$2:$A$13701,MIN(13700,MAX(1,ROW()-1+設定!$B$30))))&lt;=0,$A2320&lt;設定!$B$28,$A2320&gt;設定!$B$29),0,IF(AND($C2320&gt;=MAX(INDEX($C$1:$C$13701,MAX(1,ROW()-設定!$B$24)):INDEX($C$1:$C$13701,MAX(1,ROW()-1))),$C2320&gt;MAX(INDEX($C$1:$C$13701,MIN(13701,ROW()+1)):INDEX($C$1:$C$13701,MIN(13701,ROW()+設定!$B$24))),$C2320&gt;=設定!$B$32,$C2320&gt;=MAX(MIN(INDEX($C$1:$C$13701,MAX(1,ROW()-設定!$B$26)):INDEX($C$1:$C$13701,MAX(1,ROW()-1))),MIN(INDEX($C$1:$C$13701,MIN(13701,ROW()+1)):INDEX($C$1:$C$13701,MIN(13701,ROW()+設定!$B$26))))*10^(設定!$B$27/20)),1,0))</f>
        <v>0</v>
      </c>
      <c r="G2320" s="33" t="n">
        <f aca="false">$G2319+IF($F2320=1,1,0)</f>
        <v>0</v>
      </c>
      <c r="H2320" s="0" t="str">
        <f aca="false">IF($F2320=1,$G2320,"")</f>
        <v/>
      </c>
    </row>
    <row r="2321" customFormat="false" ht="15" hidden="false" customHeight="false" outlineLevel="0" collapsed="false">
      <c r="A2321" s="30" t="n">
        <v>362.34375</v>
      </c>
      <c r="B2321" s="31" t="n">
        <v>18.2579</v>
      </c>
      <c r="C2321" s="32" t="n">
        <f aca="false">IF($A2321="","",IF(設定!$B$21="dB",10^($B2321/20),ABS($B2321)))</f>
        <v>8.18266930647767</v>
      </c>
      <c r="D2321" s="32" t="n">
        <f aca="false">IF($A2321="","",$A2321^2)</f>
        <v>131292.993164063</v>
      </c>
      <c r="E2321" s="32" t="n">
        <f aca="false">IF($A2321="","",IF($C2321&lt;=0,"",1/$C2321^2))</f>
        <v>0.0149351641421745</v>
      </c>
      <c r="F2321" s="33" t="n">
        <f aca="false">IF(OR(ROW()-設定!$B$30&lt;2,ROW()+設定!$B$30&gt;13701,N($A2321)&lt;=0,N(INDEX($A$2:$A$13701,MIN(13700,MAX(1,ROW()-1+設定!$B$30))))&lt;=0,$A2321&lt;設定!$B$28,$A2321&gt;設定!$B$29),0,IF(AND($C2321&gt;=MAX(INDEX($C$1:$C$13701,MAX(1,ROW()-設定!$B$24)):INDEX($C$1:$C$13701,MAX(1,ROW()-1))),$C2321&gt;MAX(INDEX($C$1:$C$13701,MIN(13701,ROW()+1)):INDEX($C$1:$C$13701,MIN(13701,ROW()+設定!$B$24))),$C2321&gt;=設定!$B$32,$C2321&gt;=MAX(MIN(INDEX($C$1:$C$13701,MAX(1,ROW()-設定!$B$26)):INDEX($C$1:$C$13701,MAX(1,ROW()-1))),MIN(INDEX($C$1:$C$13701,MIN(13701,ROW()+1)):INDEX($C$1:$C$13701,MIN(13701,ROW()+設定!$B$26))))*10^(設定!$B$27/20)),1,0))</f>
        <v>0</v>
      </c>
      <c r="G2321" s="33" t="n">
        <f aca="false">$G2320+IF($F2321=1,1,0)</f>
        <v>0</v>
      </c>
      <c r="H2321" s="0" t="str">
        <f aca="false">IF($F2321=1,$G2321,"")</f>
        <v/>
      </c>
    </row>
    <row r="2322" customFormat="false" ht="15" hidden="false" customHeight="false" outlineLevel="0" collapsed="false">
      <c r="A2322" s="30" t="n">
        <v>362.5</v>
      </c>
      <c r="B2322" s="31" t="n">
        <v>18.2287</v>
      </c>
      <c r="C2322" s="32" t="n">
        <f aca="false">IF($A2322="","",IF(設定!$B$21="dB",10^($B2322/20),ABS($B2322)))</f>
        <v>8.15520720617757</v>
      </c>
      <c r="D2322" s="32" t="n">
        <f aca="false">IF($A2322="","",$A2322^2)</f>
        <v>131406.25</v>
      </c>
      <c r="E2322" s="32" t="n">
        <f aca="false">IF($A2322="","",IF($C2322&lt;=0,"",1/$C2322^2))</f>
        <v>0.0150359197803595</v>
      </c>
      <c r="F2322" s="33" t="n">
        <f aca="false">IF(OR(ROW()-設定!$B$30&lt;2,ROW()+設定!$B$30&gt;13701,N($A2322)&lt;=0,N(INDEX($A$2:$A$13701,MIN(13700,MAX(1,ROW()-1+設定!$B$30))))&lt;=0,$A2322&lt;設定!$B$28,$A2322&gt;設定!$B$29),0,IF(AND($C2322&gt;=MAX(INDEX($C$1:$C$13701,MAX(1,ROW()-設定!$B$24)):INDEX($C$1:$C$13701,MAX(1,ROW()-1))),$C2322&gt;MAX(INDEX($C$1:$C$13701,MIN(13701,ROW()+1)):INDEX($C$1:$C$13701,MIN(13701,ROW()+設定!$B$24))),$C2322&gt;=設定!$B$32,$C2322&gt;=MAX(MIN(INDEX($C$1:$C$13701,MAX(1,ROW()-設定!$B$26)):INDEX($C$1:$C$13701,MAX(1,ROW()-1))),MIN(INDEX($C$1:$C$13701,MIN(13701,ROW()+1)):INDEX($C$1:$C$13701,MIN(13701,ROW()+設定!$B$26))))*10^(設定!$B$27/20)),1,0))</f>
        <v>0</v>
      </c>
      <c r="G2322" s="33" t="n">
        <f aca="false">$G2321+IF($F2322=1,1,0)</f>
        <v>0</v>
      </c>
      <c r="H2322" s="0" t="str">
        <f aca="false">IF($F2322=1,$G2322,"")</f>
        <v/>
      </c>
    </row>
    <row r="2323" customFormat="false" ht="15" hidden="false" customHeight="false" outlineLevel="0" collapsed="false">
      <c r="A2323" s="30" t="n">
        <v>362.65625</v>
      </c>
      <c r="B2323" s="31" t="n">
        <v>18.2393</v>
      </c>
      <c r="C2323" s="32" t="n">
        <f aca="false">IF($A2323="","",IF(設定!$B$21="dB",10^($B2323/20),ABS($B2323)))</f>
        <v>8.16516565246459</v>
      </c>
      <c r="D2323" s="32" t="n">
        <f aca="false">IF($A2323="","",$A2323^2)</f>
        <v>131519.555664063</v>
      </c>
      <c r="E2323" s="32" t="n">
        <f aca="false">IF($A2323="","",IF($C2323&lt;=0,"",1/$C2323^2))</f>
        <v>0.0149992657562005</v>
      </c>
      <c r="F2323" s="33" t="n">
        <f aca="false">IF(OR(ROW()-設定!$B$30&lt;2,ROW()+設定!$B$30&gt;13701,N($A2323)&lt;=0,N(INDEX($A$2:$A$13701,MIN(13700,MAX(1,ROW()-1+設定!$B$30))))&lt;=0,$A2323&lt;設定!$B$28,$A2323&gt;設定!$B$29),0,IF(AND($C2323&gt;=MAX(INDEX($C$1:$C$13701,MAX(1,ROW()-設定!$B$24)):INDEX($C$1:$C$13701,MAX(1,ROW()-1))),$C2323&gt;MAX(INDEX($C$1:$C$13701,MIN(13701,ROW()+1)):INDEX($C$1:$C$13701,MIN(13701,ROW()+設定!$B$24))),$C2323&gt;=設定!$B$32,$C2323&gt;=MAX(MIN(INDEX($C$1:$C$13701,MAX(1,ROW()-設定!$B$26)):INDEX($C$1:$C$13701,MAX(1,ROW()-1))),MIN(INDEX($C$1:$C$13701,MIN(13701,ROW()+1)):INDEX($C$1:$C$13701,MIN(13701,ROW()+設定!$B$26))))*10^(設定!$B$27/20)),1,0))</f>
        <v>0</v>
      </c>
      <c r="G2323" s="33" t="n">
        <f aca="false">$G2322+IF($F2323=1,1,0)</f>
        <v>0</v>
      </c>
      <c r="H2323" s="0" t="str">
        <f aca="false">IF($F2323=1,$G2323,"")</f>
        <v/>
      </c>
    </row>
    <row r="2324" customFormat="false" ht="15" hidden="false" customHeight="false" outlineLevel="0" collapsed="false">
      <c r="A2324" s="30" t="n">
        <v>362.8125</v>
      </c>
      <c r="B2324" s="31" t="n">
        <v>18.218</v>
      </c>
      <c r="C2324" s="32" t="n">
        <f aca="false">IF($A2324="","",IF(設定!$B$21="dB",10^($B2324/20),ABS($B2324)))</f>
        <v>8.14516713022619</v>
      </c>
      <c r="D2324" s="32" t="n">
        <f aca="false">IF($A2324="","",$A2324^2)</f>
        <v>131632.91015625</v>
      </c>
      <c r="E2324" s="32" t="n">
        <f aca="false">IF($A2324="","",IF($C2324&lt;=0,"",1/$C2324^2))</f>
        <v>0.0150730104416313</v>
      </c>
      <c r="F2324" s="33" t="n">
        <f aca="false">IF(OR(ROW()-設定!$B$30&lt;2,ROW()+設定!$B$30&gt;13701,N($A2324)&lt;=0,N(INDEX($A$2:$A$13701,MIN(13700,MAX(1,ROW()-1+設定!$B$30))))&lt;=0,$A2324&lt;設定!$B$28,$A2324&gt;設定!$B$29),0,IF(AND($C2324&gt;=MAX(INDEX($C$1:$C$13701,MAX(1,ROW()-設定!$B$24)):INDEX($C$1:$C$13701,MAX(1,ROW()-1))),$C2324&gt;MAX(INDEX($C$1:$C$13701,MIN(13701,ROW()+1)):INDEX($C$1:$C$13701,MIN(13701,ROW()+設定!$B$24))),$C2324&gt;=設定!$B$32,$C2324&gt;=MAX(MIN(INDEX($C$1:$C$13701,MAX(1,ROW()-設定!$B$26)):INDEX($C$1:$C$13701,MAX(1,ROW()-1))),MIN(INDEX($C$1:$C$13701,MIN(13701,ROW()+1)):INDEX($C$1:$C$13701,MIN(13701,ROW()+設定!$B$26))))*10^(設定!$B$27/20)),1,0))</f>
        <v>0</v>
      </c>
      <c r="G2324" s="33" t="n">
        <f aca="false">$G2323+IF($F2324=1,1,0)</f>
        <v>0</v>
      </c>
      <c r="H2324" s="0" t="str">
        <f aca="false">IF($F2324=1,$G2324,"")</f>
        <v/>
      </c>
    </row>
    <row r="2325" customFormat="false" ht="15" hidden="false" customHeight="false" outlineLevel="0" collapsed="false">
      <c r="A2325" s="30" t="n">
        <v>362.96875</v>
      </c>
      <c r="B2325" s="31" t="n">
        <v>18.4524</v>
      </c>
      <c r="C2325" s="32" t="n">
        <f aca="false">IF($A2325="","",IF(設定!$B$21="dB",10^($B2325/20),ABS($B2325)))</f>
        <v>8.36796779309939</v>
      </c>
      <c r="D2325" s="32" t="n">
        <f aca="false">IF($A2325="","",$A2325^2)</f>
        <v>131746.313476563</v>
      </c>
      <c r="E2325" s="32" t="n">
        <f aca="false">IF($A2325="","",IF($C2325&lt;=0,"",1/$C2325^2))</f>
        <v>0.014281045406726</v>
      </c>
      <c r="F2325" s="33" t="n">
        <f aca="false">IF(OR(ROW()-設定!$B$30&lt;2,ROW()+設定!$B$30&gt;13701,N($A2325)&lt;=0,N(INDEX($A$2:$A$13701,MIN(13700,MAX(1,ROW()-1+設定!$B$30))))&lt;=0,$A2325&lt;設定!$B$28,$A2325&gt;設定!$B$29),0,IF(AND($C2325&gt;=MAX(INDEX($C$1:$C$13701,MAX(1,ROW()-設定!$B$24)):INDEX($C$1:$C$13701,MAX(1,ROW()-1))),$C2325&gt;MAX(INDEX($C$1:$C$13701,MIN(13701,ROW()+1)):INDEX($C$1:$C$13701,MIN(13701,ROW()+設定!$B$24))),$C2325&gt;=設定!$B$32,$C2325&gt;=MAX(MIN(INDEX($C$1:$C$13701,MAX(1,ROW()-設定!$B$26)):INDEX($C$1:$C$13701,MAX(1,ROW()-1))),MIN(INDEX($C$1:$C$13701,MIN(13701,ROW()+1)):INDEX($C$1:$C$13701,MIN(13701,ROW()+設定!$B$26))))*10^(設定!$B$27/20)),1,0))</f>
        <v>0</v>
      </c>
      <c r="G2325" s="33" t="n">
        <f aca="false">$G2324+IF($F2325=1,1,0)</f>
        <v>0</v>
      </c>
      <c r="H2325" s="0" t="str">
        <f aca="false">IF($F2325=1,$G2325,"")</f>
        <v/>
      </c>
    </row>
    <row r="2326" customFormat="false" ht="15" hidden="false" customHeight="false" outlineLevel="0" collapsed="false">
      <c r="A2326" s="30" t="n">
        <v>363.125</v>
      </c>
      <c r="B2326" s="31" t="n">
        <v>18.3424</v>
      </c>
      <c r="C2326" s="32" t="n">
        <f aca="false">IF($A2326="","",IF(設定!$B$21="dB",10^($B2326/20),ABS($B2326)))</f>
        <v>8.26266223833254</v>
      </c>
      <c r="D2326" s="32" t="n">
        <f aca="false">IF($A2326="","",$A2326^2)</f>
        <v>131859.765625</v>
      </c>
      <c r="E2326" s="32" t="n">
        <f aca="false">IF($A2326="","",IF($C2326&lt;=0,"",1/$C2326^2))</f>
        <v>0.0146473817302924</v>
      </c>
      <c r="F2326" s="33" t="n">
        <f aca="false">IF(OR(ROW()-設定!$B$30&lt;2,ROW()+設定!$B$30&gt;13701,N($A2326)&lt;=0,N(INDEX($A$2:$A$13701,MIN(13700,MAX(1,ROW()-1+設定!$B$30))))&lt;=0,$A2326&lt;設定!$B$28,$A2326&gt;設定!$B$29),0,IF(AND($C2326&gt;=MAX(INDEX($C$1:$C$13701,MAX(1,ROW()-設定!$B$24)):INDEX($C$1:$C$13701,MAX(1,ROW()-1))),$C2326&gt;MAX(INDEX($C$1:$C$13701,MIN(13701,ROW()+1)):INDEX($C$1:$C$13701,MIN(13701,ROW()+設定!$B$24))),$C2326&gt;=設定!$B$32,$C2326&gt;=MAX(MIN(INDEX($C$1:$C$13701,MAX(1,ROW()-設定!$B$26)):INDEX($C$1:$C$13701,MAX(1,ROW()-1))),MIN(INDEX($C$1:$C$13701,MIN(13701,ROW()+1)):INDEX($C$1:$C$13701,MIN(13701,ROW()+設定!$B$26))))*10^(設定!$B$27/20)),1,0))</f>
        <v>0</v>
      </c>
      <c r="G2326" s="33" t="n">
        <f aca="false">$G2325+IF($F2326=1,1,0)</f>
        <v>0</v>
      </c>
      <c r="H2326" s="0" t="str">
        <f aca="false">IF($F2326=1,$G2326,"")</f>
        <v/>
      </c>
    </row>
    <row r="2327" customFormat="false" ht="15" hidden="false" customHeight="false" outlineLevel="0" collapsed="false">
      <c r="A2327" s="30" t="n">
        <v>363.28125</v>
      </c>
      <c r="B2327" s="31" t="n">
        <v>18.4576</v>
      </c>
      <c r="C2327" s="32" t="n">
        <f aca="false">IF($A2327="","",IF(設定!$B$21="dB",10^($B2327/20),ABS($B2327)))</f>
        <v>8.37297896202705</v>
      </c>
      <c r="D2327" s="32" t="n">
        <f aca="false">IF($A2327="","",$A2327^2)</f>
        <v>131973.266601563</v>
      </c>
      <c r="E2327" s="32" t="n">
        <f aca="false">IF($A2327="","",IF($C2327&lt;=0,"",1/$C2327^2))</f>
        <v>0.014263956311954</v>
      </c>
      <c r="F2327" s="33" t="n">
        <f aca="false">IF(OR(ROW()-設定!$B$30&lt;2,ROW()+設定!$B$30&gt;13701,N($A2327)&lt;=0,N(INDEX($A$2:$A$13701,MIN(13700,MAX(1,ROW()-1+設定!$B$30))))&lt;=0,$A2327&lt;設定!$B$28,$A2327&gt;設定!$B$29),0,IF(AND($C2327&gt;=MAX(INDEX($C$1:$C$13701,MAX(1,ROW()-設定!$B$24)):INDEX($C$1:$C$13701,MAX(1,ROW()-1))),$C2327&gt;MAX(INDEX($C$1:$C$13701,MIN(13701,ROW()+1)):INDEX($C$1:$C$13701,MIN(13701,ROW()+設定!$B$24))),$C2327&gt;=設定!$B$32,$C2327&gt;=MAX(MIN(INDEX($C$1:$C$13701,MAX(1,ROW()-設定!$B$26)):INDEX($C$1:$C$13701,MAX(1,ROW()-1))),MIN(INDEX($C$1:$C$13701,MIN(13701,ROW()+1)):INDEX($C$1:$C$13701,MIN(13701,ROW()+設定!$B$26))))*10^(設定!$B$27/20)),1,0))</f>
        <v>0</v>
      </c>
      <c r="G2327" s="33" t="n">
        <f aca="false">$G2326+IF($F2327=1,1,0)</f>
        <v>0</v>
      </c>
      <c r="H2327" s="0" t="str">
        <f aca="false">IF($F2327=1,$G2327,"")</f>
        <v/>
      </c>
    </row>
    <row r="2328" customFormat="false" ht="15" hidden="false" customHeight="false" outlineLevel="0" collapsed="false">
      <c r="A2328" s="30" t="n">
        <v>363.4375</v>
      </c>
      <c r="B2328" s="31" t="n">
        <v>18.3471</v>
      </c>
      <c r="C2328" s="32" t="n">
        <f aca="false">IF($A2328="","",IF(設定!$B$21="dB",10^($B2328/20),ABS($B2328)))</f>
        <v>8.26713443667457</v>
      </c>
      <c r="D2328" s="32" t="n">
        <f aca="false">IF($A2328="","",$A2328^2)</f>
        <v>132086.81640625</v>
      </c>
      <c r="E2328" s="32" t="n">
        <f aca="false">IF($A2328="","",IF($C2328&lt;=0,"",1/$C2328^2))</f>
        <v>0.0146315386885002</v>
      </c>
      <c r="F2328" s="33" t="n">
        <f aca="false">IF(OR(ROW()-設定!$B$30&lt;2,ROW()+設定!$B$30&gt;13701,N($A2328)&lt;=0,N(INDEX($A$2:$A$13701,MIN(13700,MAX(1,ROW()-1+設定!$B$30))))&lt;=0,$A2328&lt;設定!$B$28,$A2328&gt;設定!$B$29),0,IF(AND($C2328&gt;=MAX(INDEX($C$1:$C$13701,MAX(1,ROW()-設定!$B$24)):INDEX($C$1:$C$13701,MAX(1,ROW()-1))),$C2328&gt;MAX(INDEX($C$1:$C$13701,MIN(13701,ROW()+1)):INDEX($C$1:$C$13701,MIN(13701,ROW()+設定!$B$24))),$C2328&gt;=設定!$B$32,$C2328&gt;=MAX(MIN(INDEX($C$1:$C$13701,MAX(1,ROW()-設定!$B$26)):INDEX($C$1:$C$13701,MAX(1,ROW()-1))),MIN(INDEX($C$1:$C$13701,MIN(13701,ROW()+1)):INDEX($C$1:$C$13701,MIN(13701,ROW()+設定!$B$26))))*10^(設定!$B$27/20)),1,0))</f>
        <v>0</v>
      </c>
      <c r="G2328" s="33" t="n">
        <f aca="false">$G2327+IF($F2328=1,1,0)</f>
        <v>0</v>
      </c>
      <c r="H2328" s="0" t="str">
        <f aca="false">IF($F2328=1,$G2328,"")</f>
        <v/>
      </c>
    </row>
    <row r="2329" customFormat="false" ht="15" hidden="false" customHeight="false" outlineLevel="0" collapsed="false">
      <c r="A2329" s="30" t="n">
        <v>363.59375</v>
      </c>
      <c r="B2329" s="31" t="n">
        <v>18.3958</v>
      </c>
      <c r="C2329" s="32" t="n">
        <f aca="false">IF($A2329="","",IF(設定!$B$21="dB",10^($B2329/20),ABS($B2329)))</f>
        <v>8.31361674885236</v>
      </c>
      <c r="D2329" s="32" t="n">
        <f aca="false">IF($A2329="","",$A2329^2)</f>
        <v>132200.415039063</v>
      </c>
      <c r="E2329" s="32" t="n">
        <f aca="false">IF($A2329="","",IF($C2329&lt;=0,"",1/$C2329^2))</f>
        <v>0.0144683831108009</v>
      </c>
      <c r="F2329" s="33" t="n">
        <f aca="false">IF(OR(ROW()-設定!$B$30&lt;2,ROW()+設定!$B$30&gt;13701,N($A2329)&lt;=0,N(INDEX($A$2:$A$13701,MIN(13700,MAX(1,ROW()-1+設定!$B$30))))&lt;=0,$A2329&lt;設定!$B$28,$A2329&gt;設定!$B$29),0,IF(AND($C2329&gt;=MAX(INDEX($C$1:$C$13701,MAX(1,ROW()-設定!$B$24)):INDEX($C$1:$C$13701,MAX(1,ROW()-1))),$C2329&gt;MAX(INDEX($C$1:$C$13701,MIN(13701,ROW()+1)):INDEX($C$1:$C$13701,MIN(13701,ROW()+設定!$B$24))),$C2329&gt;=設定!$B$32,$C2329&gt;=MAX(MIN(INDEX($C$1:$C$13701,MAX(1,ROW()-設定!$B$26)):INDEX($C$1:$C$13701,MAX(1,ROW()-1))),MIN(INDEX($C$1:$C$13701,MIN(13701,ROW()+1)):INDEX($C$1:$C$13701,MIN(13701,ROW()+設定!$B$26))))*10^(設定!$B$27/20)),1,0))</f>
        <v>0</v>
      </c>
      <c r="G2329" s="33" t="n">
        <f aca="false">$G2328+IF($F2329=1,1,0)</f>
        <v>0</v>
      </c>
      <c r="H2329" s="0" t="str">
        <f aca="false">IF($F2329=1,$G2329,"")</f>
        <v/>
      </c>
    </row>
    <row r="2330" customFormat="false" ht="15" hidden="false" customHeight="false" outlineLevel="0" collapsed="false">
      <c r="A2330" s="30" t="n">
        <v>363.75</v>
      </c>
      <c r="B2330" s="31" t="n">
        <v>18.385</v>
      </c>
      <c r="C2330" s="32" t="n">
        <f aca="false">IF($A2330="","",IF(設定!$B$21="dB",10^($B2330/20),ABS($B2330)))</f>
        <v>8.30328605535738</v>
      </c>
      <c r="D2330" s="32" t="n">
        <f aca="false">IF($A2330="","",$A2330^2)</f>
        <v>132314.0625</v>
      </c>
      <c r="E2330" s="32" t="n">
        <f aca="false">IF($A2330="","",IF($C2330&lt;=0,"",1/$C2330^2))</f>
        <v>0.0145044077430499</v>
      </c>
      <c r="F2330" s="33" t="n">
        <f aca="false">IF(OR(ROW()-設定!$B$30&lt;2,ROW()+設定!$B$30&gt;13701,N($A2330)&lt;=0,N(INDEX($A$2:$A$13701,MIN(13700,MAX(1,ROW()-1+設定!$B$30))))&lt;=0,$A2330&lt;設定!$B$28,$A2330&gt;設定!$B$29),0,IF(AND($C2330&gt;=MAX(INDEX($C$1:$C$13701,MAX(1,ROW()-設定!$B$24)):INDEX($C$1:$C$13701,MAX(1,ROW()-1))),$C2330&gt;MAX(INDEX($C$1:$C$13701,MIN(13701,ROW()+1)):INDEX($C$1:$C$13701,MIN(13701,ROW()+設定!$B$24))),$C2330&gt;=設定!$B$32,$C2330&gt;=MAX(MIN(INDEX($C$1:$C$13701,MAX(1,ROW()-設定!$B$26)):INDEX($C$1:$C$13701,MAX(1,ROW()-1))),MIN(INDEX($C$1:$C$13701,MIN(13701,ROW()+1)):INDEX($C$1:$C$13701,MIN(13701,ROW()+設定!$B$26))))*10^(設定!$B$27/20)),1,0))</f>
        <v>0</v>
      </c>
      <c r="G2330" s="33" t="n">
        <f aca="false">$G2329+IF($F2330=1,1,0)</f>
        <v>0</v>
      </c>
      <c r="H2330" s="0" t="str">
        <f aca="false">IF($F2330=1,$G2330,"")</f>
        <v/>
      </c>
    </row>
    <row r="2331" customFormat="false" ht="15" hidden="false" customHeight="false" outlineLevel="0" collapsed="false">
      <c r="A2331" s="30" t="n">
        <v>363.90625</v>
      </c>
      <c r="B2331" s="31" t="n">
        <v>18.4658</v>
      </c>
      <c r="C2331" s="32" t="n">
        <f aca="false">IF($A2331="","",IF(設定!$B$21="dB",10^($B2331/20),ABS($B2331)))</f>
        <v>8.38088728798854</v>
      </c>
      <c r="D2331" s="32" t="n">
        <f aca="false">IF($A2331="","",$A2331^2)</f>
        <v>132427.758789063</v>
      </c>
      <c r="E2331" s="32" t="n">
        <f aca="false">IF($A2331="","",IF($C2331&lt;=0,"",1/$C2331^2))</f>
        <v>0.0142370496634349</v>
      </c>
      <c r="F2331" s="33" t="n">
        <f aca="false">IF(OR(ROW()-設定!$B$30&lt;2,ROW()+設定!$B$30&gt;13701,N($A2331)&lt;=0,N(INDEX($A$2:$A$13701,MIN(13700,MAX(1,ROW()-1+設定!$B$30))))&lt;=0,$A2331&lt;設定!$B$28,$A2331&gt;設定!$B$29),0,IF(AND($C2331&gt;=MAX(INDEX($C$1:$C$13701,MAX(1,ROW()-設定!$B$24)):INDEX($C$1:$C$13701,MAX(1,ROW()-1))),$C2331&gt;MAX(INDEX($C$1:$C$13701,MIN(13701,ROW()+1)):INDEX($C$1:$C$13701,MIN(13701,ROW()+設定!$B$24))),$C2331&gt;=設定!$B$32,$C2331&gt;=MAX(MIN(INDEX($C$1:$C$13701,MAX(1,ROW()-設定!$B$26)):INDEX($C$1:$C$13701,MAX(1,ROW()-1))),MIN(INDEX($C$1:$C$13701,MIN(13701,ROW()+1)):INDEX($C$1:$C$13701,MIN(13701,ROW()+設定!$B$26))))*10^(設定!$B$27/20)),1,0))</f>
        <v>0</v>
      </c>
      <c r="G2331" s="33" t="n">
        <f aca="false">$G2330+IF($F2331=1,1,0)</f>
        <v>0</v>
      </c>
      <c r="H2331" s="0" t="str">
        <f aca="false">IF($F2331=1,$G2331,"")</f>
        <v/>
      </c>
    </row>
    <row r="2332" customFormat="false" ht="15" hidden="false" customHeight="false" outlineLevel="0" collapsed="false">
      <c r="A2332" s="30" t="n">
        <v>364.0625</v>
      </c>
      <c r="B2332" s="31" t="n">
        <v>18.5184</v>
      </c>
      <c r="C2332" s="32" t="n">
        <f aca="false">IF($A2332="","",IF(設定!$B$21="dB",10^($B2332/20),ABS($B2332)))</f>
        <v>8.43179424068146</v>
      </c>
      <c r="D2332" s="32" t="n">
        <f aca="false">IF($A2332="","",$A2332^2)</f>
        <v>132541.50390625</v>
      </c>
      <c r="E2332" s="32" t="n">
        <f aca="false">IF($A2332="","",IF($C2332&lt;=0,"",1/$C2332^2))</f>
        <v>0.0140656562661312</v>
      </c>
      <c r="F2332" s="33" t="n">
        <f aca="false">IF(OR(ROW()-設定!$B$30&lt;2,ROW()+設定!$B$30&gt;13701,N($A2332)&lt;=0,N(INDEX($A$2:$A$13701,MIN(13700,MAX(1,ROW()-1+設定!$B$30))))&lt;=0,$A2332&lt;設定!$B$28,$A2332&gt;設定!$B$29),0,IF(AND($C2332&gt;=MAX(INDEX($C$1:$C$13701,MAX(1,ROW()-設定!$B$24)):INDEX($C$1:$C$13701,MAX(1,ROW()-1))),$C2332&gt;MAX(INDEX($C$1:$C$13701,MIN(13701,ROW()+1)):INDEX($C$1:$C$13701,MIN(13701,ROW()+設定!$B$24))),$C2332&gt;=設定!$B$32,$C2332&gt;=MAX(MIN(INDEX($C$1:$C$13701,MAX(1,ROW()-設定!$B$26)):INDEX($C$1:$C$13701,MAX(1,ROW()-1))),MIN(INDEX($C$1:$C$13701,MIN(13701,ROW()+1)):INDEX($C$1:$C$13701,MIN(13701,ROW()+設定!$B$26))))*10^(設定!$B$27/20)),1,0))</f>
        <v>0</v>
      </c>
      <c r="G2332" s="33" t="n">
        <f aca="false">$G2331+IF($F2332=1,1,0)</f>
        <v>0</v>
      </c>
      <c r="H2332" s="0" t="str">
        <f aca="false">IF($F2332=1,$G2332,"")</f>
        <v/>
      </c>
    </row>
    <row r="2333" customFormat="false" ht="15" hidden="false" customHeight="false" outlineLevel="0" collapsed="false">
      <c r="A2333" s="30" t="n">
        <v>364.21875</v>
      </c>
      <c r="B2333" s="31" t="n">
        <v>18.4728</v>
      </c>
      <c r="C2333" s="32" t="n">
        <f aca="false">IF($A2333="","",IF(設定!$B$21="dB",10^($B2333/20),ABS($B2333)))</f>
        <v>8.38764420748709</v>
      </c>
      <c r="D2333" s="32" t="n">
        <f aca="false">IF($A2333="","",$A2333^2)</f>
        <v>132655.297851563</v>
      </c>
      <c r="E2333" s="32" t="n">
        <f aca="false">IF($A2333="","",IF($C2333&lt;=0,"",1/$C2333^2))</f>
        <v>0.0142141207341064</v>
      </c>
      <c r="F2333" s="33" t="n">
        <f aca="false">IF(OR(ROW()-設定!$B$30&lt;2,ROW()+設定!$B$30&gt;13701,N($A2333)&lt;=0,N(INDEX($A$2:$A$13701,MIN(13700,MAX(1,ROW()-1+設定!$B$30))))&lt;=0,$A2333&lt;設定!$B$28,$A2333&gt;設定!$B$29),0,IF(AND($C2333&gt;=MAX(INDEX($C$1:$C$13701,MAX(1,ROW()-設定!$B$24)):INDEX($C$1:$C$13701,MAX(1,ROW()-1))),$C2333&gt;MAX(INDEX($C$1:$C$13701,MIN(13701,ROW()+1)):INDEX($C$1:$C$13701,MIN(13701,ROW()+設定!$B$24))),$C2333&gt;=設定!$B$32,$C2333&gt;=MAX(MIN(INDEX($C$1:$C$13701,MAX(1,ROW()-設定!$B$26)):INDEX($C$1:$C$13701,MAX(1,ROW()-1))),MIN(INDEX($C$1:$C$13701,MIN(13701,ROW()+1)):INDEX($C$1:$C$13701,MIN(13701,ROW()+設定!$B$26))))*10^(設定!$B$27/20)),1,0))</f>
        <v>0</v>
      </c>
      <c r="G2333" s="33" t="n">
        <f aca="false">$G2332+IF($F2333=1,1,0)</f>
        <v>0</v>
      </c>
      <c r="H2333" s="0" t="str">
        <f aca="false">IF($F2333=1,$G2333,"")</f>
        <v/>
      </c>
    </row>
    <row r="2334" customFormat="false" ht="15" hidden="false" customHeight="false" outlineLevel="0" collapsed="false">
      <c r="A2334" s="30" t="n">
        <v>364.375</v>
      </c>
      <c r="B2334" s="31" t="n">
        <v>18.3925</v>
      </c>
      <c r="C2334" s="32" t="n">
        <f aca="false">IF($A2334="","",IF(設定!$B$21="dB",10^($B2334/20),ABS($B2334)))</f>
        <v>8.31045878513832</v>
      </c>
      <c r="D2334" s="32" t="n">
        <f aca="false">IF($A2334="","",$A2334^2)</f>
        <v>132769.140625</v>
      </c>
      <c r="E2334" s="32" t="n">
        <f aca="false">IF($A2334="","",IF($C2334&lt;=0,"",1/$C2334^2))</f>
        <v>0.014479381134192</v>
      </c>
      <c r="F2334" s="33" t="n">
        <f aca="false">IF(OR(ROW()-設定!$B$30&lt;2,ROW()+設定!$B$30&gt;13701,N($A2334)&lt;=0,N(INDEX($A$2:$A$13701,MIN(13700,MAX(1,ROW()-1+設定!$B$30))))&lt;=0,$A2334&lt;設定!$B$28,$A2334&gt;設定!$B$29),0,IF(AND($C2334&gt;=MAX(INDEX($C$1:$C$13701,MAX(1,ROW()-設定!$B$24)):INDEX($C$1:$C$13701,MAX(1,ROW()-1))),$C2334&gt;MAX(INDEX($C$1:$C$13701,MIN(13701,ROW()+1)):INDEX($C$1:$C$13701,MIN(13701,ROW()+設定!$B$24))),$C2334&gt;=設定!$B$32,$C2334&gt;=MAX(MIN(INDEX($C$1:$C$13701,MAX(1,ROW()-設定!$B$26)):INDEX($C$1:$C$13701,MAX(1,ROW()-1))),MIN(INDEX($C$1:$C$13701,MIN(13701,ROW()+1)):INDEX($C$1:$C$13701,MIN(13701,ROW()+設定!$B$26))))*10^(設定!$B$27/20)),1,0))</f>
        <v>0</v>
      </c>
      <c r="G2334" s="33" t="n">
        <f aca="false">$G2333+IF($F2334=1,1,0)</f>
        <v>0</v>
      </c>
      <c r="H2334" s="0" t="str">
        <f aca="false">IF($F2334=1,$G2334,"")</f>
        <v/>
      </c>
    </row>
    <row r="2335" customFormat="false" ht="15" hidden="false" customHeight="false" outlineLevel="0" collapsed="false">
      <c r="A2335" s="30" t="n">
        <v>364.53125</v>
      </c>
      <c r="B2335" s="31" t="n">
        <v>18.3962</v>
      </c>
      <c r="C2335" s="32" t="n">
        <f aca="false">IF($A2335="","",IF(設定!$B$21="dB",10^($B2335/20),ABS($B2335)))</f>
        <v>8.31399961386798</v>
      </c>
      <c r="D2335" s="32" t="n">
        <f aca="false">IF($A2335="","",$A2335^2)</f>
        <v>132883.032226563</v>
      </c>
      <c r="E2335" s="32" t="n">
        <f aca="false">IF($A2335="","",IF($C2335&lt;=0,"",1/$C2335^2))</f>
        <v>0.0144670505848361</v>
      </c>
      <c r="F2335" s="33" t="n">
        <f aca="false">IF(OR(ROW()-設定!$B$30&lt;2,ROW()+設定!$B$30&gt;13701,N($A2335)&lt;=0,N(INDEX($A$2:$A$13701,MIN(13700,MAX(1,ROW()-1+設定!$B$30))))&lt;=0,$A2335&lt;設定!$B$28,$A2335&gt;設定!$B$29),0,IF(AND($C2335&gt;=MAX(INDEX($C$1:$C$13701,MAX(1,ROW()-設定!$B$24)):INDEX($C$1:$C$13701,MAX(1,ROW()-1))),$C2335&gt;MAX(INDEX($C$1:$C$13701,MIN(13701,ROW()+1)):INDEX($C$1:$C$13701,MIN(13701,ROW()+設定!$B$24))),$C2335&gt;=設定!$B$32,$C2335&gt;=MAX(MIN(INDEX($C$1:$C$13701,MAX(1,ROW()-設定!$B$26)):INDEX($C$1:$C$13701,MAX(1,ROW()-1))),MIN(INDEX($C$1:$C$13701,MIN(13701,ROW()+1)):INDEX($C$1:$C$13701,MIN(13701,ROW()+設定!$B$26))))*10^(設定!$B$27/20)),1,0))</f>
        <v>0</v>
      </c>
      <c r="G2335" s="33" t="n">
        <f aca="false">$G2334+IF($F2335=1,1,0)</f>
        <v>0</v>
      </c>
      <c r="H2335" s="0" t="str">
        <f aca="false">IF($F2335=1,$G2335,"")</f>
        <v/>
      </c>
    </row>
    <row r="2336" customFormat="false" ht="15" hidden="false" customHeight="false" outlineLevel="0" collapsed="false">
      <c r="A2336" s="30" t="n">
        <v>364.6875</v>
      </c>
      <c r="B2336" s="31" t="n">
        <v>18.6645</v>
      </c>
      <c r="C2336" s="32" t="n">
        <f aca="false">IF($A2336="","",IF(設定!$B$21="dB",10^($B2336/20),ABS($B2336)))</f>
        <v>8.57481975845871</v>
      </c>
      <c r="D2336" s="32" t="n">
        <f aca="false">IF($A2336="","",$A2336^2)</f>
        <v>132996.97265625</v>
      </c>
      <c r="E2336" s="32" t="n">
        <f aca="false">IF($A2336="","",IF($C2336&lt;=0,"",1/$C2336^2))</f>
        <v>0.0136003473405664</v>
      </c>
      <c r="F2336" s="33" t="n">
        <f aca="false">IF(OR(ROW()-設定!$B$30&lt;2,ROW()+設定!$B$30&gt;13701,N($A2336)&lt;=0,N(INDEX($A$2:$A$13701,MIN(13700,MAX(1,ROW()-1+設定!$B$30))))&lt;=0,$A2336&lt;設定!$B$28,$A2336&gt;設定!$B$29),0,IF(AND($C2336&gt;=MAX(INDEX($C$1:$C$13701,MAX(1,ROW()-設定!$B$24)):INDEX($C$1:$C$13701,MAX(1,ROW()-1))),$C2336&gt;MAX(INDEX($C$1:$C$13701,MIN(13701,ROW()+1)):INDEX($C$1:$C$13701,MIN(13701,ROW()+設定!$B$24))),$C2336&gt;=設定!$B$32,$C2336&gt;=MAX(MIN(INDEX($C$1:$C$13701,MAX(1,ROW()-設定!$B$26)):INDEX($C$1:$C$13701,MAX(1,ROW()-1))),MIN(INDEX($C$1:$C$13701,MIN(13701,ROW()+1)):INDEX($C$1:$C$13701,MIN(13701,ROW()+設定!$B$26))))*10^(設定!$B$27/20)),1,0))</f>
        <v>0</v>
      </c>
      <c r="G2336" s="33" t="n">
        <f aca="false">$G2335+IF($F2336=1,1,0)</f>
        <v>0</v>
      </c>
      <c r="H2336" s="0" t="str">
        <f aca="false">IF($F2336=1,$G2336,"")</f>
        <v/>
      </c>
    </row>
    <row r="2337" customFormat="false" ht="15" hidden="false" customHeight="false" outlineLevel="0" collapsed="false">
      <c r="A2337" s="30" t="n">
        <v>364.84375</v>
      </c>
      <c r="B2337" s="31" t="n">
        <v>18.4791</v>
      </c>
      <c r="C2337" s="32" t="n">
        <f aca="false">IF($A2337="","",IF(設定!$B$21="dB",10^($B2337/20),ABS($B2337)))</f>
        <v>8.39373009263307</v>
      </c>
      <c r="D2337" s="32" t="n">
        <f aca="false">IF($A2337="","",$A2337^2)</f>
        <v>133110.961914063</v>
      </c>
      <c r="E2337" s="32" t="n">
        <f aca="false">IF($A2337="","",IF($C2337&lt;=0,"",1/$C2337^2))</f>
        <v>0.0141935162722477</v>
      </c>
      <c r="F2337" s="33" t="n">
        <f aca="false">IF(OR(ROW()-設定!$B$30&lt;2,ROW()+設定!$B$30&gt;13701,N($A2337)&lt;=0,N(INDEX($A$2:$A$13701,MIN(13700,MAX(1,ROW()-1+設定!$B$30))))&lt;=0,$A2337&lt;設定!$B$28,$A2337&gt;設定!$B$29),0,IF(AND($C2337&gt;=MAX(INDEX($C$1:$C$13701,MAX(1,ROW()-設定!$B$24)):INDEX($C$1:$C$13701,MAX(1,ROW()-1))),$C2337&gt;MAX(INDEX($C$1:$C$13701,MIN(13701,ROW()+1)):INDEX($C$1:$C$13701,MIN(13701,ROW()+設定!$B$24))),$C2337&gt;=設定!$B$32,$C2337&gt;=MAX(MIN(INDEX($C$1:$C$13701,MAX(1,ROW()-設定!$B$26)):INDEX($C$1:$C$13701,MAX(1,ROW()-1))),MIN(INDEX($C$1:$C$13701,MIN(13701,ROW()+1)):INDEX($C$1:$C$13701,MIN(13701,ROW()+設定!$B$26))))*10^(設定!$B$27/20)),1,0))</f>
        <v>0</v>
      </c>
      <c r="G2337" s="33" t="n">
        <f aca="false">$G2336+IF($F2337=1,1,0)</f>
        <v>0</v>
      </c>
      <c r="H2337" s="0" t="str">
        <f aca="false">IF($F2337=1,$G2337,"")</f>
        <v/>
      </c>
    </row>
    <row r="2338" customFormat="false" ht="15" hidden="false" customHeight="false" outlineLevel="0" collapsed="false">
      <c r="A2338" s="30" t="n">
        <v>365</v>
      </c>
      <c r="B2338" s="31" t="n">
        <v>18.4934</v>
      </c>
      <c r="C2338" s="32" t="n">
        <f aca="false">IF($A2338="","",IF(設定!$B$21="dB",10^($B2338/20),ABS($B2338)))</f>
        <v>8.40756047794206</v>
      </c>
      <c r="D2338" s="32" t="n">
        <f aca="false">IF($A2338="","",$A2338^2)</f>
        <v>133225</v>
      </c>
      <c r="E2338" s="32" t="n">
        <f aca="false">IF($A2338="","",IF($C2338&lt;=0,"",1/$C2338^2))</f>
        <v>0.0141468581859163</v>
      </c>
      <c r="F2338" s="33" t="n">
        <f aca="false">IF(OR(ROW()-設定!$B$30&lt;2,ROW()+設定!$B$30&gt;13701,N($A2338)&lt;=0,N(INDEX($A$2:$A$13701,MIN(13700,MAX(1,ROW()-1+設定!$B$30))))&lt;=0,$A2338&lt;設定!$B$28,$A2338&gt;設定!$B$29),0,IF(AND($C2338&gt;=MAX(INDEX($C$1:$C$13701,MAX(1,ROW()-設定!$B$24)):INDEX($C$1:$C$13701,MAX(1,ROW()-1))),$C2338&gt;MAX(INDEX($C$1:$C$13701,MIN(13701,ROW()+1)):INDEX($C$1:$C$13701,MIN(13701,ROW()+設定!$B$24))),$C2338&gt;=設定!$B$32,$C2338&gt;=MAX(MIN(INDEX($C$1:$C$13701,MAX(1,ROW()-設定!$B$26)):INDEX($C$1:$C$13701,MAX(1,ROW()-1))),MIN(INDEX($C$1:$C$13701,MIN(13701,ROW()+1)):INDEX($C$1:$C$13701,MIN(13701,ROW()+設定!$B$26))))*10^(設定!$B$27/20)),1,0))</f>
        <v>0</v>
      </c>
      <c r="G2338" s="33" t="n">
        <f aca="false">$G2337+IF($F2338=1,1,0)</f>
        <v>0</v>
      </c>
      <c r="H2338" s="0" t="str">
        <f aca="false">IF($F2338=1,$G2338,"")</f>
        <v/>
      </c>
    </row>
    <row r="2339" customFormat="false" ht="15" hidden="false" customHeight="false" outlineLevel="0" collapsed="false">
      <c r="A2339" s="30" t="n">
        <v>365.15625</v>
      </c>
      <c r="B2339" s="31" t="n">
        <v>18.6906</v>
      </c>
      <c r="C2339" s="32" t="n">
        <f aca="false">IF($A2339="","",IF(設定!$B$21="dB",10^($B2339/20),ABS($B2339)))</f>
        <v>8.60062475847997</v>
      </c>
      <c r="D2339" s="32" t="n">
        <f aca="false">IF($A2339="","",$A2339^2)</f>
        <v>133339.086914063</v>
      </c>
      <c r="E2339" s="32" t="n">
        <f aca="false">IF($A2339="","",IF($C2339&lt;=0,"",1/$C2339^2))</f>
        <v>0.0135188578036936</v>
      </c>
      <c r="F2339" s="33" t="n">
        <f aca="false">IF(OR(ROW()-設定!$B$30&lt;2,ROW()+設定!$B$30&gt;13701,N($A2339)&lt;=0,N(INDEX($A$2:$A$13701,MIN(13700,MAX(1,ROW()-1+設定!$B$30))))&lt;=0,$A2339&lt;設定!$B$28,$A2339&gt;設定!$B$29),0,IF(AND($C2339&gt;=MAX(INDEX($C$1:$C$13701,MAX(1,ROW()-設定!$B$24)):INDEX($C$1:$C$13701,MAX(1,ROW()-1))),$C2339&gt;MAX(INDEX($C$1:$C$13701,MIN(13701,ROW()+1)):INDEX($C$1:$C$13701,MIN(13701,ROW()+設定!$B$24))),$C2339&gt;=設定!$B$32,$C2339&gt;=MAX(MIN(INDEX($C$1:$C$13701,MAX(1,ROW()-設定!$B$26)):INDEX($C$1:$C$13701,MAX(1,ROW()-1))),MIN(INDEX($C$1:$C$13701,MIN(13701,ROW()+1)):INDEX($C$1:$C$13701,MIN(13701,ROW()+設定!$B$26))))*10^(設定!$B$27/20)),1,0))</f>
        <v>0</v>
      </c>
      <c r="G2339" s="33" t="n">
        <f aca="false">$G2338+IF($F2339=1,1,0)</f>
        <v>0</v>
      </c>
      <c r="H2339" s="0" t="str">
        <f aca="false">IF($F2339=1,$G2339,"")</f>
        <v/>
      </c>
    </row>
    <row r="2340" customFormat="false" ht="15" hidden="false" customHeight="false" outlineLevel="0" collapsed="false">
      <c r="A2340" s="30" t="n">
        <v>365.3125</v>
      </c>
      <c r="B2340" s="31" t="n">
        <v>18.6674</v>
      </c>
      <c r="C2340" s="32" t="n">
        <f aca="false">IF($A2340="","",IF(設定!$B$21="dB",10^($B2340/20),ABS($B2340)))</f>
        <v>8.5776831530017</v>
      </c>
      <c r="D2340" s="32" t="n">
        <f aca="false">IF($A2340="","",$A2340^2)</f>
        <v>133453.22265625</v>
      </c>
      <c r="E2340" s="32" t="n">
        <f aca="false">IF($A2340="","",IF($C2340&lt;=0,"",1/$C2340^2))</f>
        <v>0.0135912687444752</v>
      </c>
      <c r="F2340" s="33" t="n">
        <f aca="false">IF(OR(ROW()-設定!$B$30&lt;2,ROW()+設定!$B$30&gt;13701,N($A2340)&lt;=0,N(INDEX($A$2:$A$13701,MIN(13700,MAX(1,ROW()-1+設定!$B$30))))&lt;=0,$A2340&lt;設定!$B$28,$A2340&gt;設定!$B$29),0,IF(AND($C2340&gt;=MAX(INDEX($C$1:$C$13701,MAX(1,ROW()-設定!$B$24)):INDEX($C$1:$C$13701,MAX(1,ROW()-1))),$C2340&gt;MAX(INDEX($C$1:$C$13701,MIN(13701,ROW()+1)):INDEX($C$1:$C$13701,MIN(13701,ROW()+設定!$B$24))),$C2340&gt;=設定!$B$32,$C2340&gt;=MAX(MIN(INDEX($C$1:$C$13701,MAX(1,ROW()-設定!$B$26)):INDEX($C$1:$C$13701,MAX(1,ROW()-1))),MIN(INDEX($C$1:$C$13701,MIN(13701,ROW()+1)):INDEX($C$1:$C$13701,MIN(13701,ROW()+設定!$B$26))))*10^(設定!$B$27/20)),1,0))</f>
        <v>0</v>
      </c>
      <c r="G2340" s="33" t="n">
        <f aca="false">$G2339+IF($F2340=1,1,0)</f>
        <v>0</v>
      </c>
      <c r="H2340" s="0" t="str">
        <f aca="false">IF($F2340=1,$G2340,"")</f>
        <v/>
      </c>
    </row>
    <row r="2341" customFormat="false" ht="15" hidden="false" customHeight="false" outlineLevel="0" collapsed="false">
      <c r="A2341" s="30" t="n">
        <v>365.46875</v>
      </c>
      <c r="B2341" s="31" t="n">
        <v>18.6257</v>
      </c>
      <c r="C2341" s="32" t="n">
        <f aca="false">IF($A2341="","",IF(設定!$B$21="dB",10^($B2341/20),ABS($B2341)))</f>
        <v>8.53660133397671</v>
      </c>
      <c r="D2341" s="32" t="n">
        <f aca="false">IF($A2341="","",$A2341^2)</f>
        <v>133567.407226563</v>
      </c>
      <c r="E2341" s="32" t="n">
        <f aca="false">IF($A2341="","",IF($C2341&lt;=0,"",1/$C2341^2))</f>
        <v>0.0137223976426393</v>
      </c>
      <c r="F2341" s="33" t="n">
        <f aca="false">IF(OR(ROW()-設定!$B$30&lt;2,ROW()+設定!$B$30&gt;13701,N($A2341)&lt;=0,N(INDEX($A$2:$A$13701,MIN(13700,MAX(1,ROW()-1+設定!$B$30))))&lt;=0,$A2341&lt;設定!$B$28,$A2341&gt;設定!$B$29),0,IF(AND($C2341&gt;=MAX(INDEX($C$1:$C$13701,MAX(1,ROW()-設定!$B$24)):INDEX($C$1:$C$13701,MAX(1,ROW()-1))),$C2341&gt;MAX(INDEX($C$1:$C$13701,MIN(13701,ROW()+1)):INDEX($C$1:$C$13701,MIN(13701,ROW()+設定!$B$24))),$C2341&gt;=設定!$B$32,$C2341&gt;=MAX(MIN(INDEX($C$1:$C$13701,MAX(1,ROW()-設定!$B$26)):INDEX($C$1:$C$13701,MAX(1,ROW()-1))),MIN(INDEX($C$1:$C$13701,MIN(13701,ROW()+1)):INDEX($C$1:$C$13701,MIN(13701,ROW()+設定!$B$26))))*10^(設定!$B$27/20)),1,0))</f>
        <v>0</v>
      </c>
      <c r="G2341" s="33" t="n">
        <f aca="false">$G2340+IF($F2341=1,1,0)</f>
        <v>0</v>
      </c>
      <c r="H2341" s="0" t="str">
        <f aca="false">IF($F2341=1,$G2341,"")</f>
        <v/>
      </c>
    </row>
    <row r="2342" customFormat="false" ht="15" hidden="false" customHeight="false" outlineLevel="0" collapsed="false">
      <c r="A2342" s="30" t="n">
        <v>365.625</v>
      </c>
      <c r="B2342" s="31" t="n">
        <v>18.5444</v>
      </c>
      <c r="C2342" s="32" t="n">
        <f aca="false">IF($A2342="","",IF(設定!$B$21="dB",10^($B2342/20),ABS($B2342)))</f>
        <v>8.45707145455921</v>
      </c>
      <c r="D2342" s="32" t="n">
        <f aca="false">IF($A2342="","",$A2342^2)</f>
        <v>133681.640625</v>
      </c>
      <c r="E2342" s="32" t="n">
        <f aca="false">IF($A2342="","",IF($C2342&lt;=0,"",1/$C2342^2))</f>
        <v>0.0139817006631321</v>
      </c>
      <c r="F2342" s="33" t="n">
        <f aca="false">IF(OR(ROW()-設定!$B$30&lt;2,ROW()+設定!$B$30&gt;13701,N($A2342)&lt;=0,N(INDEX($A$2:$A$13701,MIN(13700,MAX(1,ROW()-1+設定!$B$30))))&lt;=0,$A2342&lt;設定!$B$28,$A2342&gt;設定!$B$29),0,IF(AND($C2342&gt;=MAX(INDEX($C$1:$C$13701,MAX(1,ROW()-設定!$B$24)):INDEX($C$1:$C$13701,MAX(1,ROW()-1))),$C2342&gt;MAX(INDEX($C$1:$C$13701,MIN(13701,ROW()+1)):INDEX($C$1:$C$13701,MIN(13701,ROW()+設定!$B$24))),$C2342&gt;=設定!$B$32,$C2342&gt;=MAX(MIN(INDEX($C$1:$C$13701,MAX(1,ROW()-設定!$B$26)):INDEX($C$1:$C$13701,MAX(1,ROW()-1))),MIN(INDEX($C$1:$C$13701,MIN(13701,ROW()+1)):INDEX($C$1:$C$13701,MIN(13701,ROW()+設定!$B$26))))*10^(設定!$B$27/20)),1,0))</f>
        <v>0</v>
      </c>
      <c r="G2342" s="33" t="n">
        <f aca="false">$G2341+IF($F2342=1,1,0)</f>
        <v>0</v>
      </c>
      <c r="H2342" s="0" t="str">
        <f aca="false">IF($F2342=1,$G2342,"")</f>
        <v/>
      </c>
    </row>
    <row r="2343" customFormat="false" ht="15" hidden="false" customHeight="false" outlineLevel="0" collapsed="false">
      <c r="A2343" s="30" t="n">
        <v>365.78125</v>
      </c>
      <c r="B2343" s="31" t="n">
        <v>18.8436</v>
      </c>
      <c r="C2343" s="32" t="n">
        <f aca="false">IF($A2343="","",IF(設定!$B$21="dB",10^($B2343/20),ABS($B2343)))</f>
        <v>8.75346500818373</v>
      </c>
      <c r="D2343" s="32" t="n">
        <f aca="false">IF($A2343="","",$A2343^2)</f>
        <v>133795.922851563</v>
      </c>
      <c r="E2343" s="32" t="n">
        <f aca="false">IF($A2343="","",IF($C2343&lt;=0,"",1/$C2343^2))</f>
        <v>0.0130508861169813</v>
      </c>
      <c r="F2343" s="33" t="n">
        <f aca="false">IF(OR(ROW()-設定!$B$30&lt;2,ROW()+設定!$B$30&gt;13701,N($A2343)&lt;=0,N(INDEX($A$2:$A$13701,MIN(13700,MAX(1,ROW()-1+設定!$B$30))))&lt;=0,$A2343&lt;設定!$B$28,$A2343&gt;設定!$B$29),0,IF(AND($C2343&gt;=MAX(INDEX($C$1:$C$13701,MAX(1,ROW()-設定!$B$24)):INDEX($C$1:$C$13701,MAX(1,ROW()-1))),$C2343&gt;MAX(INDEX($C$1:$C$13701,MIN(13701,ROW()+1)):INDEX($C$1:$C$13701,MIN(13701,ROW()+設定!$B$24))),$C2343&gt;=設定!$B$32,$C2343&gt;=MAX(MIN(INDEX($C$1:$C$13701,MAX(1,ROW()-設定!$B$26)):INDEX($C$1:$C$13701,MAX(1,ROW()-1))),MIN(INDEX($C$1:$C$13701,MIN(13701,ROW()+1)):INDEX($C$1:$C$13701,MIN(13701,ROW()+設定!$B$26))))*10^(設定!$B$27/20)),1,0))</f>
        <v>0</v>
      </c>
      <c r="G2343" s="33" t="n">
        <f aca="false">$G2342+IF($F2343=1,1,0)</f>
        <v>0</v>
      </c>
      <c r="H2343" s="0" t="str">
        <f aca="false">IF($F2343=1,$G2343,"")</f>
        <v/>
      </c>
    </row>
    <row r="2344" customFormat="false" ht="15" hidden="false" customHeight="false" outlineLevel="0" collapsed="false">
      <c r="A2344" s="30" t="n">
        <v>365.9375</v>
      </c>
      <c r="B2344" s="31" t="n">
        <v>18.6583</v>
      </c>
      <c r="C2344" s="32" t="n">
        <f aca="false">IF($A2344="","",IF(設定!$B$21="dB",10^($B2344/20),ABS($B2344)))</f>
        <v>8.56870122426079</v>
      </c>
      <c r="D2344" s="32" t="n">
        <f aca="false">IF($A2344="","",$A2344^2)</f>
        <v>133910.25390625</v>
      </c>
      <c r="E2344" s="32" t="n">
        <f aca="false">IF($A2344="","",IF($C2344&lt;=0,"",1/$C2344^2))</f>
        <v>0.0136197770996238</v>
      </c>
      <c r="F2344" s="33" t="n">
        <f aca="false">IF(OR(ROW()-設定!$B$30&lt;2,ROW()+設定!$B$30&gt;13701,N($A2344)&lt;=0,N(INDEX($A$2:$A$13701,MIN(13700,MAX(1,ROW()-1+設定!$B$30))))&lt;=0,$A2344&lt;設定!$B$28,$A2344&gt;設定!$B$29),0,IF(AND($C2344&gt;=MAX(INDEX($C$1:$C$13701,MAX(1,ROW()-設定!$B$24)):INDEX($C$1:$C$13701,MAX(1,ROW()-1))),$C2344&gt;MAX(INDEX($C$1:$C$13701,MIN(13701,ROW()+1)):INDEX($C$1:$C$13701,MIN(13701,ROW()+設定!$B$24))),$C2344&gt;=設定!$B$32,$C2344&gt;=MAX(MIN(INDEX($C$1:$C$13701,MAX(1,ROW()-設定!$B$26)):INDEX($C$1:$C$13701,MAX(1,ROW()-1))),MIN(INDEX($C$1:$C$13701,MIN(13701,ROW()+1)):INDEX($C$1:$C$13701,MIN(13701,ROW()+設定!$B$26))))*10^(設定!$B$27/20)),1,0))</f>
        <v>0</v>
      </c>
      <c r="G2344" s="33" t="n">
        <f aca="false">$G2343+IF($F2344=1,1,0)</f>
        <v>0</v>
      </c>
      <c r="H2344" s="0" t="str">
        <f aca="false">IF($F2344=1,$G2344,"")</f>
        <v/>
      </c>
    </row>
    <row r="2345" customFormat="false" ht="15" hidden="false" customHeight="false" outlineLevel="0" collapsed="false">
      <c r="A2345" s="30" t="n">
        <v>366.09375</v>
      </c>
      <c r="B2345" s="31" t="n">
        <v>18.6901</v>
      </c>
      <c r="C2345" s="32" t="n">
        <f aca="false">IF($A2345="","",IF(設定!$B$21="dB",10^($B2345/20),ABS($B2345)))</f>
        <v>8.60012968097061</v>
      </c>
      <c r="D2345" s="32" t="n">
        <f aca="false">IF($A2345="","",$A2345^2)</f>
        <v>134024.633789063</v>
      </c>
      <c r="E2345" s="32" t="n">
        <f aca="false">IF($A2345="","",IF($C2345&lt;=0,"",1/$C2345^2))</f>
        <v>0.0135204143093142</v>
      </c>
      <c r="F2345" s="33" t="n">
        <f aca="false">IF(OR(ROW()-設定!$B$30&lt;2,ROW()+設定!$B$30&gt;13701,N($A2345)&lt;=0,N(INDEX($A$2:$A$13701,MIN(13700,MAX(1,ROW()-1+設定!$B$30))))&lt;=0,$A2345&lt;設定!$B$28,$A2345&gt;設定!$B$29),0,IF(AND($C2345&gt;=MAX(INDEX($C$1:$C$13701,MAX(1,ROW()-設定!$B$24)):INDEX($C$1:$C$13701,MAX(1,ROW()-1))),$C2345&gt;MAX(INDEX($C$1:$C$13701,MIN(13701,ROW()+1)):INDEX($C$1:$C$13701,MIN(13701,ROW()+設定!$B$24))),$C2345&gt;=設定!$B$32,$C2345&gt;=MAX(MIN(INDEX($C$1:$C$13701,MAX(1,ROW()-設定!$B$26)):INDEX($C$1:$C$13701,MAX(1,ROW()-1))),MIN(INDEX($C$1:$C$13701,MIN(13701,ROW()+1)):INDEX($C$1:$C$13701,MIN(13701,ROW()+設定!$B$26))))*10^(設定!$B$27/20)),1,0))</f>
        <v>0</v>
      </c>
      <c r="G2345" s="33" t="n">
        <f aca="false">$G2344+IF($F2345=1,1,0)</f>
        <v>0</v>
      </c>
      <c r="H2345" s="0" t="str">
        <f aca="false">IF($F2345=1,$G2345,"")</f>
        <v/>
      </c>
    </row>
    <row r="2346" customFormat="false" ht="15" hidden="false" customHeight="false" outlineLevel="0" collapsed="false">
      <c r="A2346" s="30" t="n">
        <v>366.25</v>
      </c>
      <c r="B2346" s="31" t="n">
        <v>18.6315</v>
      </c>
      <c r="C2346" s="32" t="n">
        <f aca="false">IF($A2346="","",IF(設定!$B$21="dB",10^($B2346/20),ABS($B2346)))</f>
        <v>8.54230355037458</v>
      </c>
      <c r="D2346" s="32" t="n">
        <f aca="false">IF($A2346="","",$A2346^2)</f>
        <v>134139.0625</v>
      </c>
      <c r="E2346" s="32" t="n">
        <f aca="false">IF($A2346="","",IF($C2346&lt;=0,"",1/$C2346^2))</f>
        <v>0.0137040836213569</v>
      </c>
      <c r="F2346" s="33" t="n">
        <f aca="false">IF(OR(ROW()-設定!$B$30&lt;2,ROW()+設定!$B$30&gt;13701,N($A2346)&lt;=0,N(INDEX($A$2:$A$13701,MIN(13700,MAX(1,ROW()-1+設定!$B$30))))&lt;=0,$A2346&lt;設定!$B$28,$A2346&gt;設定!$B$29),0,IF(AND($C2346&gt;=MAX(INDEX($C$1:$C$13701,MAX(1,ROW()-設定!$B$24)):INDEX($C$1:$C$13701,MAX(1,ROW()-1))),$C2346&gt;MAX(INDEX($C$1:$C$13701,MIN(13701,ROW()+1)):INDEX($C$1:$C$13701,MIN(13701,ROW()+設定!$B$24))),$C2346&gt;=設定!$B$32,$C2346&gt;=MAX(MIN(INDEX($C$1:$C$13701,MAX(1,ROW()-設定!$B$26)):INDEX($C$1:$C$13701,MAX(1,ROW()-1))),MIN(INDEX($C$1:$C$13701,MIN(13701,ROW()+1)):INDEX($C$1:$C$13701,MIN(13701,ROW()+設定!$B$26))))*10^(設定!$B$27/20)),1,0))</f>
        <v>0</v>
      </c>
      <c r="G2346" s="33" t="n">
        <f aca="false">$G2345+IF($F2346=1,1,0)</f>
        <v>0</v>
      </c>
      <c r="H2346" s="0" t="str">
        <f aca="false">IF($F2346=1,$G2346,"")</f>
        <v/>
      </c>
    </row>
    <row r="2347" customFormat="false" ht="15" hidden="false" customHeight="false" outlineLevel="0" collapsed="false">
      <c r="A2347" s="30" t="n">
        <v>366.40625</v>
      </c>
      <c r="B2347" s="31" t="n">
        <v>18.5168</v>
      </c>
      <c r="C2347" s="32" t="n">
        <f aca="false">IF($A2347="","",IF(設定!$B$21="dB",10^($B2347/20),ABS($B2347)))</f>
        <v>8.43024118982906</v>
      </c>
      <c r="D2347" s="32" t="n">
        <f aca="false">IF($A2347="","",$A2347^2)</f>
        <v>134253.540039063</v>
      </c>
      <c r="E2347" s="32" t="n">
        <f aca="false">IF($A2347="","",IF($C2347&lt;=0,"",1/$C2347^2))</f>
        <v>0.0140708392000749</v>
      </c>
      <c r="F2347" s="33" t="n">
        <f aca="false">IF(OR(ROW()-設定!$B$30&lt;2,ROW()+設定!$B$30&gt;13701,N($A2347)&lt;=0,N(INDEX($A$2:$A$13701,MIN(13700,MAX(1,ROW()-1+設定!$B$30))))&lt;=0,$A2347&lt;設定!$B$28,$A2347&gt;設定!$B$29),0,IF(AND($C2347&gt;=MAX(INDEX($C$1:$C$13701,MAX(1,ROW()-設定!$B$24)):INDEX($C$1:$C$13701,MAX(1,ROW()-1))),$C2347&gt;MAX(INDEX($C$1:$C$13701,MIN(13701,ROW()+1)):INDEX($C$1:$C$13701,MIN(13701,ROW()+設定!$B$24))),$C2347&gt;=設定!$B$32,$C2347&gt;=MAX(MIN(INDEX($C$1:$C$13701,MAX(1,ROW()-設定!$B$26)):INDEX($C$1:$C$13701,MAX(1,ROW()-1))),MIN(INDEX($C$1:$C$13701,MIN(13701,ROW()+1)):INDEX($C$1:$C$13701,MIN(13701,ROW()+設定!$B$26))))*10^(設定!$B$27/20)),1,0))</f>
        <v>0</v>
      </c>
      <c r="G2347" s="33" t="n">
        <f aca="false">$G2346+IF($F2347=1,1,0)</f>
        <v>0</v>
      </c>
      <c r="H2347" s="0" t="str">
        <f aca="false">IF($F2347=1,$G2347,"")</f>
        <v/>
      </c>
    </row>
    <row r="2348" customFormat="false" ht="15" hidden="false" customHeight="false" outlineLevel="0" collapsed="false">
      <c r="A2348" s="30" t="n">
        <v>366.5625</v>
      </c>
      <c r="B2348" s="31" t="n">
        <v>18.5411</v>
      </c>
      <c r="C2348" s="32" t="n">
        <f aca="false">IF($A2348="","",IF(設定!$B$21="dB",10^($B2348/20),ABS($B2348)))</f>
        <v>8.45385899894725</v>
      </c>
      <c r="D2348" s="32" t="n">
        <f aca="false">IF($A2348="","",$A2348^2)</f>
        <v>134368.06640625</v>
      </c>
      <c r="E2348" s="32" t="n">
        <f aca="false">IF($A2348="","",IF($C2348&lt;=0,"",1/$C2348^2))</f>
        <v>0.0139923287388309</v>
      </c>
      <c r="F2348" s="33" t="n">
        <f aca="false">IF(OR(ROW()-設定!$B$30&lt;2,ROW()+設定!$B$30&gt;13701,N($A2348)&lt;=0,N(INDEX($A$2:$A$13701,MIN(13700,MAX(1,ROW()-1+設定!$B$30))))&lt;=0,$A2348&lt;設定!$B$28,$A2348&gt;設定!$B$29),0,IF(AND($C2348&gt;=MAX(INDEX($C$1:$C$13701,MAX(1,ROW()-設定!$B$24)):INDEX($C$1:$C$13701,MAX(1,ROW()-1))),$C2348&gt;MAX(INDEX($C$1:$C$13701,MIN(13701,ROW()+1)):INDEX($C$1:$C$13701,MIN(13701,ROW()+設定!$B$24))),$C2348&gt;=設定!$B$32,$C2348&gt;=MAX(MIN(INDEX($C$1:$C$13701,MAX(1,ROW()-設定!$B$26)):INDEX($C$1:$C$13701,MAX(1,ROW()-1))),MIN(INDEX($C$1:$C$13701,MIN(13701,ROW()+1)):INDEX($C$1:$C$13701,MIN(13701,ROW()+設定!$B$26))))*10^(設定!$B$27/20)),1,0))</f>
        <v>0</v>
      </c>
      <c r="G2348" s="33" t="n">
        <f aca="false">$G2347+IF($F2348=1,1,0)</f>
        <v>0</v>
      </c>
      <c r="H2348" s="0" t="str">
        <f aca="false">IF($F2348=1,$G2348,"")</f>
        <v/>
      </c>
    </row>
    <row r="2349" customFormat="false" ht="15" hidden="false" customHeight="false" outlineLevel="0" collapsed="false">
      <c r="A2349" s="30" t="n">
        <v>366.71875</v>
      </c>
      <c r="B2349" s="31" t="n">
        <v>18.7398</v>
      </c>
      <c r="C2349" s="32" t="n">
        <f aca="false">IF($A2349="","",IF(設定!$B$21="dB",10^($B2349/20),ABS($B2349)))</f>
        <v>8.64948002382633</v>
      </c>
      <c r="D2349" s="32" t="n">
        <f aca="false">IF($A2349="","",$A2349^2)</f>
        <v>134482.641601563</v>
      </c>
      <c r="E2349" s="32" t="n">
        <f aca="false">IF($A2349="","",IF($C2349&lt;=0,"",1/$C2349^2))</f>
        <v>0.01336657070462</v>
      </c>
      <c r="F2349" s="33" t="n">
        <f aca="false">IF(OR(ROW()-設定!$B$30&lt;2,ROW()+設定!$B$30&gt;13701,N($A2349)&lt;=0,N(INDEX($A$2:$A$13701,MIN(13700,MAX(1,ROW()-1+設定!$B$30))))&lt;=0,$A2349&lt;設定!$B$28,$A2349&gt;設定!$B$29),0,IF(AND($C2349&gt;=MAX(INDEX($C$1:$C$13701,MAX(1,ROW()-設定!$B$24)):INDEX($C$1:$C$13701,MAX(1,ROW()-1))),$C2349&gt;MAX(INDEX($C$1:$C$13701,MIN(13701,ROW()+1)):INDEX($C$1:$C$13701,MIN(13701,ROW()+設定!$B$24))),$C2349&gt;=設定!$B$32,$C2349&gt;=MAX(MIN(INDEX($C$1:$C$13701,MAX(1,ROW()-設定!$B$26)):INDEX($C$1:$C$13701,MAX(1,ROW()-1))),MIN(INDEX($C$1:$C$13701,MIN(13701,ROW()+1)):INDEX($C$1:$C$13701,MIN(13701,ROW()+設定!$B$26))))*10^(設定!$B$27/20)),1,0))</f>
        <v>0</v>
      </c>
      <c r="G2349" s="33" t="n">
        <f aca="false">$G2348+IF($F2349=1,1,0)</f>
        <v>0</v>
      </c>
      <c r="H2349" s="0" t="str">
        <f aca="false">IF($F2349=1,$G2349,"")</f>
        <v/>
      </c>
    </row>
    <row r="2350" customFormat="false" ht="15" hidden="false" customHeight="false" outlineLevel="0" collapsed="false">
      <c r="A2350" s="30" t="n">
        <v>366.875</v>
      </c>
      <c r="B2350" s="31" t="n">
        <v>18.7548</v>
      </c>
      <c r="C2350" s="32" t="n">
        <f aca="false">IF($A2350="","",IF(設定!$B$21="dB",10^($B2350/20),ABS($B2350)))</f>
        <v>8.66443005182647</v>
      </c>
      <c r="D2350" s="32" t="n">
        <f aca="false">IF($A2350="","",$A2350^2)</f>
        <v>134597.265625</v>
      </c>
      <c r="E2350" s="32" t="n">
        <f aca="false">IF($A2350="","",IF($C2350&lt;=0,"",1/$C2350^2))</f>
        <v>0.0133204838399575</v>
      </c>
      <c r="F2350" s="33" t="n">
        <f aca="false">IF(OR(ROW()-設定!$B$30&lt;2,ROW()+設定!$B$30&gt;13701,N($A2350)&lt;=0,N(INDEX($A$2:$A$13701,MIN(13700,MAX(1,ROW()-1+設定!$B$30))))&lt;=0,$A2350&lt;設定!$B$28,$A2350&gt;設定!$B$29),0,IF(AND($C2350&gt;=MAX(INDEX($C$1:$C$13701,MAX(1,ROW()-設定!$B$24)):INDEX($C$1:$C$13701,MAX(1,ROW()-1))),$C2350&gt;MAX(INDEX($C$1:$C$13701,MIN(13701,ROW()+1)):INDEX($C$1:$C$13701,MIN(13701,ROW()+設定!$B$24))),$C2350&gt;=設定!$B$32,$C2350&gt;=MAX(MIN(INDEX($C$1:$C$13701,MAX(1,ROW()-設定!$B$26)):INDEX($C$1:$C$13701,MAX(1,ROW()-1))),MIN(INDEX($C$1:$C$13701,MIN(13701,ROW()+1)):INDEX($C$1:$C$13701,MIN(13701,ROW()+設定!$B$26))))*10^(設定!$B$27/20)),1,0))</f>
        <v>0</v>
      </c>
      <c r="G2350" s="33" t="n">
        <f aca="false">$G2349+IF($F2350=1,1,0)</f>
        <v>0</v>
      </c>
      <c r="H2350" s="0" t="str">
        <f aca="false">IF($F2350=1,$G2350,"")</f>
        <v/>
      </c>
    </row>
    <row r="2351" customFormat="false" ht="15" hidden="false" customHeight="false" outlineLevel="0" collapsed="false">
      <c r="A2351" s="30" t="n">
        <v>367.03125</v>
      </c>
      <c r="B2351" s="31" t="n">
        <v>18.705</v>
      </c>
      <c r="C2351" s="32" t="n">
        <f aca="false">IF($A2351="","",IF(設定!$B$21="dB",10^($B2351/20),ABS($B2351)))</f>
        <v>8.61489522709873</v>
      </c>
      <c r="D2351" s="32" t="n">
        <f aca="false">IF($A2351="","",$A2351^2)</f>
        <v>134711.938476563</v>
      </c>
      <c r="E2351" s="32" t="n">
        <f aca="false">IF($A2351="","",IF($C2351&lt;=0,"",1/$C2351^2))</f>
        <v>0.0134741072534441</v>
      </c>
      <c r="F2351" s="33" t="n">
        <f aca="false">IF(OR(ROW()-設定!$B$30&lt;2,ROW()+設定!$B$30&gt;13701,N($A2351)&lt;=0,N(INDEX($A$2:$A$13701,MIN(13700,MAX(1,ROW()-1+設定!$B$30))))&lt;=0,$A2351&lt;設定!$B$28,$A2351&gt;設定!$B$29),0,IF(AND($C2351&gt;=MAX(INDEX($C$1:$C$13701,MAX(1,ROW()-設定!$B$24)):INDEX($C$1:$C$13701,MAX(1,ROW()-1))),$C2351&gt;MAX(INDEX($C$1:$C$13701,MIN(13701,ROW()+1)):INDEX($C$1:$C$13701,MIN(13701,ROW()+設定!$B$24))),$C2351&gt;=設定!$B$32,$C2351&gt;=MAX(MIN(INDEX($C$1:$C$13701,MAX(1,ROW()-設定!$B$26)):INDEX($C$1:$C$13701,MAX(1,ROW()-1))),MIN(INDEX($C$1:$C$13701,MIN(13701,ROW()+1)):INDEX($C$1:$C$13701,MIN(13701,ROW()+設定!$B$26))))*10^(設定!$B$27/20)),1,0))</f>
        <v>0</v>
      </c>
      <c r="G2351" s="33" t="n">
        <f aca="false">$G2350+IF($F2351=1,1,0)</f>
        <v>0</v>
      </c>
      <c r="H2351" s="0" t="str">
        <f aca="false">IF($F2351=1,$G2351,"")</f>
        <v/>
      </c>
    </row>
    <row r="2352" customFormat="false" ht="15" hidden="false" customHeight="false" outlineLevel="0" collapsed="false">
      <c r="A2352" s="30" t="n">
        <v>367.1875</v>
      </c>
      <c r="B2352" s="31" t="n">
        <v>18.6234</v>
      </c>
      <c r="C2352" s="32" t="n">
        <f aca="false">IF($A2352="","",IF(設定!$B$21="dB",10^($B2352/20),ABS($B2352)))</f>
        <v>8.53434116437102</v>
      </c>
      <c r="D2352" s="32" t="n">
        <f aca="false">IF($A2352="","",$A2352^2)</f>
        <v>134826.66015625</v>
      </c>
      <c r="E2352" s="32" t="n">
        <f aca="false">IF($A2352="","",IF($C2352&lt;=0,"",1/$C2352^2))</f>
        <v>0.0137296668746402</v>
      </c>
      <c r="F2352" s="33" t="n">
        <f aca="false">IF(OR(ROW()-設定!$B$30&lt;2,ROW()+設定!$B$30&gt;13701,N($A2352)&lt;=0,N(INDEX($A$2:$A$13701,MIN(13700,MAX(1,ROW()-1+設定!$B$30))))&lt;=0,$A2352&lt;設定!$B$28,$A2352&gt;設定!$B$29),0,IF(AND($C2352&gt;=MAX(INDEX($C$1:$C$13701,MAX(1,ROW()-設定!$B$24)):INDEX($C$1:$C$13701,MAX(1,ROW()-1))),$C2352&gt;MAX(INDEX($C$1:$C$13701,MIN(13701,ROW()+1)):INDEX($C$1:$C$13701,MIN(13701,ROW()+設定!$B$24))),$C2352&gt;=設定!$B$32,$C2352&gt;=MAX(MIN(INDEX($C$1:$C$13701,MAX(1,ROW()-設定!$B$26)):INDEX($C$1:$C$13701,MAX(1,ROW()-1))),MIN(INDEX($C$1:$C$13701,MIN(13701,ROW()+1)):INDEX($C$1:$C$13701,MIN(13701,ROW()+設定!$B$26))))*10^(設定!$B$27/20)),1,0))</f>
        <v>0</v>
      </c>
      <c r="G2352" s="33" t="n">
        <f aca="false">$G2351+IF($F2352=1,1,0)</f>
        <v>0</v>
      </c>
      <c r="H2352" s="0" t="str">
        <f aca="false">IF($F2352=1,$G2352,"")</f>
        <v/>
      </c>
    </row>
    <row r="2353" customFormat="false" ht="15" hidden="false" customHeight="false" outlineLevel="0" collapsed="false">
      <c r="A2353" s="30" t="n">
        <v>367.34375</v>
      </c>
      <c r="B2353" s="31" t="n">
        <v>18.6115</v>
      </c>
      <c r="C2353" s="32" t="n">
        <f aca="false">IF($A2353="","",IF(設定!$B$21="dB",10^($B2353/20),ABS($B2353)))</f>
        <v>8.52265679740034</v>
      </c>
      <c r="D2353" s="32" t="n">
        <f aca="false">IF($A2353="","",$A2353^2)</f>
        <v>134941.430664063</v>
      </c>
      <c r="E2353" s="32" t="n">
        <f aca="false">IF($A2353="","",IF($C2353&lt;=0,"",1/$C2353^2))</f>
        <v>0.0137673387973106</v>
      </c>
      <c r="F2353" s="33" t="n">
        <f aca="false">IF(OR(ROW()-設定!$B$30&lt;2,ROW()+設定!$B$30&gt;13701,N($A2353)&lt;=0,N(INDEX($A$2:$A$13701,MIN(13700,MAX(1,ROW()-1+設定!$B$30))))&lt;=0,$A2353&lt;設定!$B$28,$A2353&gt;設定!$B$29),0,IF(AND($C2353&gt;=MAX(INDEX($C$1:$C$13701,MAX(1,ROW()-設定!$B$24)):INDEX($C$1:$C$13701,MAX(1,ROW()-1))),$C2353&gt;MAX(INDEX($C$1:$C$13701,MIN(13701,ROW()+1)):INDEX($C$1:$C$13701,MIN(13701,ROW()+設定!$B$24))),$C2353&gt;=設定!$B$32,$C2353&gt;=MAX(MIN(INDEX($C$1:$C$13701,MAX(1,ROW()-設定!$B$26)):INDEX($C$1:$C$13701,MAX(1,ROW()-1))),MIN(INDEX($C$1:$C$13701,MIN(13701,ROW()+1)):INDEX($C$1:$C$13701,MIN(13701,ROW()+設定!$B$26))))*10^(設定!$B$27/20)),1,0))</f>
        <v>0</v>
      </c>
      <c r="G2353" s="33" t="n">
        <f aca="false">$G2352+IF($F2353=1,1,0)</f>
        <v>0</v>
      </c>
      <c r="H2353" s="0" t="str">
        <f aca="false">IF($F2353=1,$G2353,"")</f>
        <v/>
      </c>
    </row>
    <row r="2354" customFormat="false" ht="15" hidden="false" customHeight="false" outlineLevel="0" collapsed="false">
      <c r="A2354" s="30" t="n">
        <v>367.5</v>
      </c>
      <c r="B2354" s="31" t="n">
        <v>18.7454</v>
      </c>
      <c r="C2354" s="32" t="n">
        <f aca="false">IF($A2354="","",IF(設定!$B$21="dB",10^($B2354/20),ABS($B2354)))</f>
        <v>8.65505834772647</v>
      </c>
      <c r="D2354" s="32" t="n">
        <f aca="false">IF($A2354="","",$A2354^2)</f>
        <v>135056.25</v>
      </c>
      <c r="E2354" s="32" t="n">
        <f aca="false">IF($A2354="","",IF($C2354&lt;=0,"",1/$C2354^2))</f>
        <v>0.0133493463187671</v>
      </c>
      <c r="F2354" s="33" t="n">
        <f aca="false">IF(OR(ROW()-設定!$B$30&lt;2,ROW()+設定!$B$30&gt;13701,N($A2354)&lt;=0,N(INDEX($A$2:$A$13701,MIN(13700,MAX(1,ROW()-1+設定!$B$30))))&lt;=0,$A2354&lt;設定!$B$28,$A2354&gt;設定!$B$29),0,IF(AND($C2354&gt;=MAX(INDEX($C$1:$C$13701,MAX(1,ROW()-設定!$B$24)):INDEX($C$1:$C$13701,MAX(1,ROW()-1))),$C2354&gt;MAX(INDEX($C$1:$C$13701,MIN(13701,ROW()+1)):INDEX($C$1:$C$13701,MIN(13701,ROW()+設定!$B$24))),$C2354&gt;=設定!$B$32,$C2354&gt;=MAX(MIN(INDEX($C$1:$C$13701,MAX(1,ROW()-設定!$B$26)):INDEX($C$1:$C$13701,MAX(1,ROW()-1))),MIN(INDEX($C$1:$C$13701,MIN(13701,ROW()+1)):INDEX($C$1:$C$13701,MIN(13701,ROW()+設定!$B$26))))*10^(設定!$B$27/20)),1,0))</f>
        <v>0</v>
      </c>
      <c r="G2354" s="33" t="n">
        <f aca="false">$G2353+IF($F2354=1,1,0)</f>
        <v>0</v>
      </c>
      <c r="H2354" s="0" t="str">
        <f aca="false">IF($F2354=1,$G2354,"")</f>
        <v/>
      </c>
    </row>
    <row r="2355" customFormat="false" ht="15" hidden="false" customHeight="false" outlineLevel="0" collapsed="false">
      <c r="A2355" s="30" t="n">
        <v>367.65625</v>
      </c>
      <c r="B2355" s="31" t="n">
        <v>18.643</v>
      </c>
      <c r="C2355" s="32" t="n">
        <f aca="false">IF($A2355="","",IF(設定!$B$21="dB",10^($B2355/20),ABS($B2355)))</f>
        <v>8.55362093472158</v>
      </c>
      <c r="D2355" s="32" t="n">
        <f aca="false">IF($A2355="","",$A2355^2)</f>
        <v>135171.118164063</v>
      </c>
      <c r="E2355" s="32" t="n">
        <f aca="false">IF($A2355="","",IF($C2355&lt;=0,"",1/$C2355^2))</f>
        <v>0.0136678435823935</v>
      </c>
      <c r="F2355" s="33" t="n">
        <f aca="false">IF(OR(ROW()-設定!$B$30&lt;2,ROW()+設定!$B$30&gt;13701,N($A2355)&lt;=0,N(INDEX($A$2:$A$13701,MIN(13700,MAX(1,ROW()-1+設定!$B$30))))&lt;=0,$A2355&lt;設定!$B$28,$A2355&gt;設定!$B$29),0,IF(AND($C2355&gt;=MAX(INDEX($C$1:$C$13701,MAX(1,ROW()-設定!$B$24)):INDEX($C$1:$C$13701,MAX(1,ROW()-1))),$C2355&gt;MAX(INDEX($C$1:$C$13701,MIN(13701,ROW()+1)):INDEX($C$1:$C$13701,MIN(13701,ROW()+設定!$B$24))),$C2355&gt;=設定!$B$32,$C2355&gt;=MAX(MIN(INDEX($C$1:$C$13701,MAX(1,ROW()-設定!$B$26)):INDEX($C$1:$C$13701,MAX(1,ROW()-1))),MIN(INDEX($C$1:$C$13701,MIN(13701,ROW()+1)):INDEX($C$1:$C$13701,MIN(13701,ROW()+設定!$B$26))))*10^(設定!$B$27/20)),1,0))</f>
        <v>0</v>
      </c>
      <c r="G2355" s="33" t="n">
        <f aca="false">$G2354+IF($F2355=1,1,0)</f>
        <v>0</v>
      </c>
      <c r="H2355" s="0" t="str">
        <f aca="false">IF($F2355=1,$G2355,"")</f>
        <v/>
      </c>
    </row>
    <row r="2356" customFormat="false" ht="15" hidden="false" customHeight="false" outlineLevel="0" collapsed="false">
      <c r="A2356" s="30" t="n">
        <v>367.8125</v>
      </c>
      <c r="B2356" s="31" t="n">
        <v>18.9062</v>
      </c>
      <c r="C2356" s="32" t="n">
        <f aca="false">IF($A2356="","",IF(設定!$B$21="dB",10^($B2356/20),ABS($B2356)))</f>
        <v>8.81677991414463</v>
      </c>
      <c r="D2356" s="32" t="n">
        <f aca="false">IF($A2356="","",$A2356^2)</f>
        <v>135286.03515625</v>
      </c>
      <c r="E2356" s="32" t="n">
        <f aca="false">IF($A2356="","",IF($C2356&lt;=0,"",1/$C2356^2))</f>
        <v>0.0128641175521438</v>
      </c>
      <c r="F2356" s="33" t="n">
        <f aca="false">IF(OR(ROW()-設定!$B$30&lt;2,ROW()+設定!$B$30&gt;13701,N($A2356)&lt;=0,N(INDEX($A$2:$A$13701,MIN(13700,MAX(1,ROW()-1+設定!$B$30))))&lt;=0,$A2356&lt;設定!$B$28,$A2356&gt;設定!$B$29),0,IF(AND($C2356&gt;=MAX(INDEX($C$1:$C$13701,MAX(1,ROW()-設定!$B$24)):INDEX($C$1:$C$13701,MAX(1,ROW()-1))),$C2356&gt;MAX(INDEX($C$1:$C$13701,MIN(13701,ROW()+1)):INDEX($C$1:$C$13701,MIN(13701,ROW()+設定!$B$24))),$C2356&gt;=設定!$B$32,$C2356&gt;=MAX(MIN(INDEX($C$1:$C$13701,MAX(1,ROW()-設定!$B$26)):INDEX($C$1:$C$13701,MAX(1,ROW()-1))),MIN(INDEX($C$1:$C$13701,MIN(13701,ROW()+1)):INDEX($C$1:$C$13701,MIN(13701,ROW()+設定!$B$26))))*10^(設定!$B$27/20)),1,0))</f>
        <v>0</v>
      </c>
      <c r="G2356" s="33" t="n">
        <f aca="false">$G2355+IF($F2356=1,1,0)</f>
        <v>0</v>
      </c>
      <c r="H2356" s="0" t="str">
        <f aca="false">IF($F2356=1,$G2356,"")</f>
        <v/>
      </c>
    </row>
    <row r="2357" customFormat="false" ht="15" hidden="false" customHeight="false" outlineLevel="0" collapsed="false">
      <c r="A2357" s="30" t="n">
        <v>367.96875</v>
      </c>
      <c r="B2357" s="31" t="n">
        <v>18.9489</v>
      </c>
      <c r="C2357" s="32" t="n">
        <f aca="false">IF($A2357="","",IF(設定!$B$21="dB",10^($B2357/20),ABS($B2357)))</f>
        <v>8.86023008668624</v>
      </c>
      <c r="D2357" s="32" t="n">
        <f aca="false">IF($A2357="","",$A2357^2)</f>
        <v>135401.000976563</v>
      </c>
      <c r="E2357" s="32" t="n">
        <f aca="false">IF($A2357="","",IF($C2357&lt;=0,"",1/$C2357^2))</f>
        <v>0.0127382568028274</v>
      </c>
      <c r="F2357" s="33" t="n">
        <f aca="false">IF(OR(ROW()-設定!$B$30&lt;2,ROW()+設定!$B$30&gt;13701,N($A2357)&lt;=0,N(INDEX($A$2:$A$13701,MIN(13700,MAX(1,ROW()-1+設定!$B$30))))&lt;=0,$A2357&lt;設定!$B$28,$A2357&gt;設定!$B$29),0,IF(AND($C2357&gt;=MAX(INDEX($C$1:$C$13701,MAX(1,ROW()-設定!$B$24)):INDEX($C$1:$C$13701,MAX(1,ROW()-1))),$C2357&gt;MAX(INDEX($C$1:$C$13701,MIN(13701,ROW()+1)):INDEX($C$1:$C$13701,MIN(13701,ROW()+設定!$B$24))),$C2357&gt;=設定!$B$32,$C2357&gt;=MAX(MIN(INDEX($C$1:$C$13701,MAX(1,ROW()-設定!$B$26)):INDEX($C$1:$C$13701,MAX(1,ROW()-1))),MIN(INDEX($C$1:$C$13701,MIN(13701,ROW()+1)):INDEX($C$1:$C$13701,MIN(13701,ROW()+設定!$B$26))))*10^(設定!$B$27/20)),1,0))</f>
        <v>0</v>
      </c>
      <c r="G2357" s="33" t="n">
        <f aca="false">$G2356+IF($F2357=1,1,0)</f>
        <v>0</v>
      </c>
      <c r="H2357" s="0" t="str">
        <f aca="false">IF($F2357=1,$G2357,"")</f>
        <v/>
      </c>
    </row>
    <row r="2358" customFormat="false" ht="15" hidden="false" customHeight="false" outlineLevel="0" collapsed="false">
      <c r="A2358" s="30" t="n">
        <v>368.125</v>
      </c>
      <c r="B2358" s="31" t="n">
        <v>19.1364</v>
      </c>
      <c r="C2358" s="32" t="n">
        <f aca="false">IF($A2358="","",IF(設定!$B$21="dB",10^($B2358/20),ABS($B2358)))</f>
        <v>9.05357283932193</v>
      </c>
      <c r="D2358" s="32" t="n">
        <f aca="false">IF($A2358="","",$A2358^2)</f>
        <v>135516.015625</v>
      </c>
      <c r="E2358" s="32" t="n">
        <f aca="false">IF($A2358="","",IF($C2358&lt;=0,"",1/$C2358^2))</f>
        <v>0.0122000047566077</v>
      </c>
      <c r="F2358" s="33" t="n">
        <f aca="false">IF(OR(ROW()-設定!$B$30&lt;2,ROW()+設定!$B$30&gt;13701,N($A2358)&lt;=0,N(INDEX($A$2:$A$13701,MIN(13700,MAX(1,ROW()-1+設定!$B$30))))&lt;=0,$A2358&lt;設定!$B$28,$A2358&gt;設定!$B$29),0,IF(AND($C2358&gt;=MAX(INDEX($C$1:$C$13701,MAX(1,ROW()-設定!$B$24)):INDEX($C$1:$C$13701,MAX(1,ROW()-1))),$C2358&gt;MAX(INDEX($C$1:$C$13701,MIN(13701,ROW()+1)):INDEX($C$1:$C$13701,MIN(13701,ROW()+設定!$B$24))),$C2358&gt;=設定!$B$32,$C2358&gt;=MAX(MIN(INDEX($C$1:$C$13701,MAX(1,ROW()-設定!$B$26)):INDEX($C$1:$C$13701,MAX(1,ROW()-1))),MIN(INDEX($C$1:$C$13701,MIN(13701,ROW()+1)):INDEX($C$1:$C$13701,MIN(13701,ROW()+設定!$B$26))))*10^(設定!$B$27/20)),1,0))</f>
        <v>0</v>
      </c>
      <c r="G2358" s="33" t="n">
        <f aca="false">$G2357+IF($F2358=1,1,0)</f>
        <v>0</v>
      </c>
      <c r="H2358" s="0" t="str">
        <f aca="false">IF($F2358=1,$G2358,"")</f>
        <v/>
      </c>
    </row>
    <row r="2359" customFormat="false" ht="15" hidden="false" customHeight="false" outlineLevel="0" collapsed="false">
      <c r="A2359" s="30" t="n">
        <v>368.28125</v>
      </c>
      <c r="B2359" s="31" t="n">
        <v>18.9546</v>
      </c>
      <c r="C2359" s="32" t="n">
        <f aca="false">IF($A2359="","",IF(設定!$B$21="dB",10^($B2359/20),ABS($B2359)))</f>
        <v>8.86604640352761</v>
      </c>
      <c r="D2359" s="32" t="n">
        <f aca="false">IF($A2359="","",$A2359^2)</f>
        <v>135631.079101563</v>
      </c>
      <c r="E2359" s="32" t="n">
        <f aca="false">IF($A2359="","",IF($C2359&lt;=0,"",1/$C2359^2))</f>
        <v>0.0127215491448767</v>
      </c>
      <c r="F2359" s="33" t="n">
        <f aca="false">IF(OR(ROW()-設定!$B$30&lt;2,ROW()+設定!$B$30&gt;13701,N($A2359)&lt;=0,N(INDEX($A$2:$A$13701,MIN(13700,MAX(1,ROW()-1+設定!$B$30))))&lt;=0,$A2359&lt;設定!$B$28,$A2359&gt;設定!$B$29),0,IF(AND($C2359&gt;=MAX(INDEX($C$1:$C$13701,MAX(1,ROW()-設定!$B$24)):INDEX($C$1:$C$13701,MAX(1,ROW()-1))),$C2359&gt;MAX(INDEX($C$1:$C$13701,MIN(13701,ROW()+1)):INDEX($C$1:$C$13701,MIN(13701,ROW()+設定!$B$24))),$C2359&gt;=設定!$B$32,$C2359&gt;=MAX(MIN(INDEX($C$1:$C$13701,MAX(1,ROW()-設定!$B$26)):INDEX($C$1:$C$13701,MAX(1,ROW()-1))),MIN(INDEX($C$1:$C$13701,MIN(13701,ROW()+1)):INDEX($C$1:$C$13701,MIN(13701,ROW()+設定!$B$26))))*10^(設定!$B$27/20)),1,0))</f>
        <v>0</v>
      </c>
      <c r="G2359" s="33" t="n">
        <f aca="false">$G2358+IF($F2359=1,1,0)</f>
        <v>0</v>
      </c>
      <c r="H2359" s="0" t="str">
        <f aca="false">IF($F2359=1,$G2359,"")</f>
        <v/>
      </c>
    </row>
    <row r="2360" customFormat="false" ht="15" hidden="false" customHeight="false" outlineLevel="0" collapsed="false">
      <c r="A2360" s="30" t="n">
        <v>368.4375</v>
      </c>
      <c r="B2360" s="31" t="n">
        <v>18.8184</v>
      </c>
      <c r="C2360" s="32" t="n">
        <f aca="false">IF($A2360="","",IF(設定!$B$21="dB",10^($B2360/20),ABS($B2360)))</f>
        <v>8.72810575929342</v>
      </c>
      <c r="D2360" s="32" t="n">
        <f aca="false">IF($A2360="","",$A2360^2)</f>
        <v>135746.19140625</v>
      </c>
      <c r="E2360" s="32" t="n">
        <f aca="false">IF($A2360="","",IF($C2360&lt;=0,"",1/$C2360^2))</f>
        <v>0.013126834203899</v>
      </c>
      <c r="F2360" s="33" t="n">
        <f aca="false">IF(OR(ROW()-設定!$B$30&lt;2,ROW()+設定!$B$30&gt;13701,N($A2360)&lt;=0,N(INDEX($A$2:$A$13701,MIN(13700,MAX(1,ROW()-1+設定!$B$30))))&lt;=0,$A2360&lt;設定!$B$28,$A2360&gt;設定!$B$29),0,IF(AND($C2360&gt;=MAX(INDEX($C$1:$C$13701,MAX(1,ROW()-設定!$B$24)):INDEX($C$1:$C$13701,MAX(1,ROW()-1))),$C2360&gt;MAX(INDEX($C$1:$C$13701,MIN(13701,ROW()+1)):INDEX($C$1:$C$13701,MIN(13701,ROW()+設定!$B$24))),$C2360&gt;=設定!$B$32,$C2360&gt;=MAX(MIN(INDEX($C$1:$C$13701,MAX(1,ROW()-設定!$B$26)):INDEX($C$1:$C$13701,MAX(1,ROW()-1))),MIN(INDEX($C$1:$C$13701,MIN(13701,ROW()+1)):INDEX($C$1:$C$13701,MIN(13701,ROW()+設定!$B$26))))*10^(設定!$B$27/20)),1,0))</f>
        <v>0</v>
      </c>
      <c r="G2360" s="33" t="n">
        <f aca="false">$G2359+IF($F2360=1,1,0)</f>
        <v>0</v>
      </c>
      <c r="H2360" s="0" t="str">
        <f aca="false">IF($F2360=1,$G2360,"")</f>
        <v/>
      </c>
    </row>
    <row r="2361" customFormat="false" ht="15" hidden="false" customHeight="false" outlineLevel="0" collapsed="false">
      <c r="A2361" s="30" t="n">
        <v>368.59375</v>
      </c>
      <c r="B2361" s="31" t="n">
        <v>18.8062</v>
      </c>
      <c r="C2361" s="32" t="n">
        <f aca="false">IF($A2361="","",IF(設定!$B$21="dB",10^($B2361/20),ABS($B2361)))</f>
        <v>8.71585506903682</v>
      </c>
      <c r="D2361" s="32" t="n">
        <f aca="false">IF($A2361="","",$A2361^2)</f>
        <v>135861.352539063</v>
      </c>
      <c r="E2361" s="32" t="n">
        <f aca="false">IF($A2361="","",IF($C2361&lt;=0,"",1/$C2361^2))</f>
        <v>0.0131637613429845</v>
      </c>
      <c r="F2361" s="33" t="n">
        <f aca="false">IF(OR(ROW()-設定!$B$30&lt;2,ROW()+設定!$B$30&gt;13701,N($A2361)&lt;=0,N(INDEX($A$2:$A$13701,MIN(13700,MAX(1,ROW()-1+設定!$B$30))))&lt;=0,$A2361&lt;設定!$B$28,$A2361&gt;設定!$B$29),0,IF(AND($C2361&gt;=MAX(INDEX($C$1:$C$13701,MAX(1,ROW()-設定!$B$24)):INDEX($C$1:$C$13701,MAX(1,ROW()-1))),$C2361&gt;MAX(INDEX($C$1:$C$13701,MIN(13701,ROW()+1)):INDEX($C$1:$C$13701,MIN(13701,ROW()+設定!$B$24))),$C2361&gt;=設定!$B$32,$C2361&gt;=MAX(MIN(INDEX($C$1:$C$13701,MAX(1,ROW()-設定!$B$26)):INDEX($C$1:$C$13701,MAX(1,ROW()-1))),MIN(INDEX($C$1:$C$13701,MIN(13701,ROW()+1)):INDEX($C$1:$C$13701,MIN(13701,ROW()+設定!$B$26))))*10^(設定!$B$27/20)),1,0))</f>
        <v>0</v>
      </c>
      <c r="G2361" s="33" t="n">
        <f aca="false">$G2360+IF($F2361=1,1,0)</f>
        <v>0</v>
      </c>
      <c r="H2361" s="0" t="str">
        <f aca="false">IF($F2361=1,$G2361,"")</f>
        <v/>
      </c>
    </row>
    <row r="2362" customFormat="false" ht="15" hidden="false" customHeight="false" outlineLevel="0" collapsed="false">
      <c r="A2362" s="30" t="n">
        <v>368.75</v>
      </c>
      <c r="B2362" s="31" t="n">
        <v>18.5475</v>
      </c>
      <c r="C2362" s="32" t="n">
        <f aca="false">IF($A2362="","",IF(設定!$B$21="dB",10^($B2362/20),ABS($B2362)))</f>
        <v>8.46009032787871</v>
      </c>
      <c r="D2362" s="32" t="n">
        <f aca="false">IF($A2362="","",$A2362^2)</f>
        <v>135976.5625</v>
      </c>
      <c r="E2362" s="32" t="n">
        <f aca="false">IF($A2362="","",IF($C2362&lt;=0,"",1/$C2362^2))</f>
        <v>0.013971724066998</v>
      </c>
      <c r="F2362" s="33" t="n">
        <f aca="false">IF(OR(ROW()-設定!$B$30&lt;2,ROW()+設定!$B$30&gt;13701,N($A2362)&lt;=0,N(INDEX($A$2:$A$13701,MIN(13700,MAX(1,ROW()-1+設定!$B$30))))&lt;=0,$A2362&lt;設定!$B$28,$A2362&gt;設定!$B$29),0,IF(AND($C2362&gt;=MAX(INDEX($C$1:$C$13701,MAX(1,ROW()-設定!$B$24)):INDEX($C$1:$C$13701,MAX(1,ROW()-1))),$C2362&gt;MAX(INDEX($C$1:$C$13701,MIN(13701,ROW()+1)):INDEX($C$1:$C$13701,MIN(13701,ROW()+設定!$B$24))),$C2362&gt;=設定!$B$32,$C2362&gt;=MAX(MIN(INDEX($C$1:$C$13701,MAX(1,ROW()-設定!$B$26)):INDEX($C$1:$C$13701,MAX(1,ROW()-1))),MIN(INDEX($C$1:$C$13701,MIN(13701,ROW()+1)):INDEX($C$1:$C$13701,MIN(13701,ROW()+設定!$B$26))))*10^(設定!$B$27/20)),1,0))</f>
        <v>0</v>
      </c>
      <c r="G2362" s="33" t="n">
        <f aca="false">$G2361+IF($F2362=1,1,0)</f>
        <v>0</v>
      </c>
      <c r="H2362" s="0" t="str">
        <f aca="false">IF($F2362=1,$G2362,"")</f>
        <v/>
      </c>
    </row>
    <row r="2363" customFormat="false" ht="15" hidden="false" customHeight="false" outlineLevel="0" collapsed="false">
      <c r="A2363" s="30" t="n">
        <v>368.90625</v>
      </c>
      <c r="B2363" s="31" t="n">
        <v>18.8699</v>
      </c>
      <c r="C2363" s="32" t="n">
        <f aca="false">IF($A2363="","",IF(設定!$B$21="dB",10^($B2363/20),ABS($B2363)))</f>
        <v>8.78000978678516</v>
      </c>
      <c r="D2363" s="32" t="n">
        <f aca="false">IF($A2363="","",$A2363^2)</f>
        <v>136091.821289063</v>
      </c>
      <c r="E2363" s="32" t="n">
        <f aca="false">IF($A2363="","",IF($C2363&lt;=0,"",1/$C2363^2))</f>
        <v>0.0129720913998436</v>
      </c>
      <c r="F2363" s="33" t="n">
        <f aca="false">IF(OR(ROW()-設定!$B$30&lt;2,ROW()+設定!$B$30&gt;13701,N($A2363)&lt;=0,N(INDEX($A$2:$A$13701,MIN(13700,MAX(1,ROW()-1+設定!$B$30))))&lt;=0,$A2363&lt;設定!$B$28,$A2363&gt;設定!$B$29),0,IF(AND($C2363&gt;=MAX(INDEX($C$1:$C$13701,MAX(1,ROW()-設定!$B$24)):INDEX($C$1:$C$13701,MAX(1,ROW()-1))),$C2363&gt;MAX(INDEX($C$1:$C$13701,MIN(13701,ROW()+1)):INDEX($C$1:$C$13701,MIN(13701,ROW()+設定!$B$24))),$C2363&gt;=設定!$B$32,$C2363&gt;=MAX(MIN(INDEX($C$1:$C$13701,MAX(1,ROW()-設定!$B$26)):INDEX($C$1:$C$13701,MAX(1,ROW()-1))),MIN(INDEX($C$1:$C$13701,MIN(13701,ROW()+1)):INDEX($C$1:$C$13701,MIN(13701,ROW()+設定!$B$26))))*10^(設定!$B$27/20)),1,0))</f>
        <v>0</v>
      </c>
      <c r="G2363" s="33" t="n">
        <f aca="false">$G2362+IF($F2363=1,1,0)</f>
        <v>0</v>
      </c>
      <c r="H2363" s="0" t="str">
        <f aca="false">IF($F2363=1,$G2363,"")</f>
        <v/>
      </c>
    </row>
    <row r="2364" customFormat="false" ht="15" hidden="false" customHeight="false" outlineLevel="0" collapsed="false">
      <c r="A2364" s="30" t="n">
        <v>369.0625</v>
      </c>
      <c r="B2364" s="31" t="n">
        <v>18.9311</v>
      </c>
      <c r="C2364" s="32" t="n">
        <f aca="false">IF($A2364="","",IF(設定!$B$21="dB",10^($B2364/20),ABS($B2364)))</f>
        <v>8.84209140283418</v>
      </c>
      <c r="D2364" s="32" t="n">
        <f aca="false">IF($A2364="","",$A2364^2)</f>
        <v>136207.12890625</v>
      </c>
      <c r="E2364" s="32" t="n">
        <f aca="false">IF($A2364="","",IF($C2364&lt;=0,"",1/$C2364^2))</f>
        <v>0.01279057297917</v>
      </c>
      <c r="F2364" s="33" t="n">
        <f aca="false">IF(OR(ROW()-設定!$B$30&lt;2,ROW()+設定!$B$30&gt;13701,N($A2364)&lt;=0,N(INDEX($A$2:$A$13701,MIN(13700,MAX(1,ROW()-1+設定!$B$30))))&lt;=0,$A2364&lt;設定!$B$28,$A2364&gt;設定!$B$29),0,IF(AND($C2364&gt;=MAX(INDEX($C$1:$C$13701,MAX(1,ROW()-設定!$B$24)):INDEX($C$1:$C$13701,MAX(1,ROW()-1))),$C2364&gt;MAX(INDEX($C$1:$C$13701,MIN(13701,ROW()+1)):INDEX($C$1:$C$13701,MIN(13701,ROW()+設定!$B$24))),$C2364&gt;=設定!$B$32,$C2364&gt;=MAX(MIN(INDEX($C$1:$C$13701,MAX(1,ROW()-設定!$B$26)):INDEX($C$1:$C$13701,MAX(1,ROW()-1))),MIN(INDEX($C$1:$C$13701,MIN(13701,ROW()+1)):INDEX($C$1:$C$13701,MIN(13701,ROW()+設定!$B$26))))*10^(設定!$B$27/20)),1,0))</f>
        <v>0</v>
      </c>
      <c r="G2364" s="33" t="n">
        <f aca="false">$G2363+IF($F2364=1,1,0)</f>
        <v>0</v>
      </c>
      <c r="H2364" s="0" t="str">
        <f aca="false">IF($F2364=1,$G2364,"")</f>
        <v/>
      </c>
    </row>
    <row r="2365" customFormat="false" ht="15" hidden="false" customHeight="false" outlineLevel="0" collapsed="false">
      <c r="A2365" s="30" t="n">
        <v>369.21875</v>
      </c>
      <c r="B2365" s="31" t="n">
        <v>19.0676</v>
      </c>
      <c r="C2365" s="32" t="n">
        <f aca="false">IF($A2365="","",IF(設定!$B$21="dB",10^($B2365/20),ABS($B2365)))</f>
        <v>8.98214372476466</v>
      </c>
      <c r="D2365" s="32" t="n">
        <f aca="false">IF($A2365="","",$A2365^2)</f>
        <v>136322.485351563</v>
      </c>
      <c r="E2365" s="32" t="n">
        <f aca="false">IF($A2365="","",IF($C2365&lt;=0,"",1/$C2365^2))</f>
        <v>0.0123948136001566</v>
      </c>
      <c r="F2365" s="33" t="n">
        <f aca="false">IF(OR(ROW()-設定!$B$30&lt;2,ROW()+設定!$B$30&gt;13701,N($A2365)&lt;=0,N(INDEX($A$2:$A$13701,MIN(13700,MAX(1,ROW()-1+設定!$B$30))))&lt;=0,$A2365&lt;設定!$B$28,$A2365&gt;設定!$B$29),0,IF(AND($C2365&gt;=MAX(INDEX($C$1:$C$13701,MAX(1,ROW()-設定!$B$24)):INDEX($C$1:$C$13701,MAX(1,ROW()-1))),$C2365&gt;MAX(INDEX($C$1:$C$13701,MIN(13701,ROW()+1)):INDEX($C$1:$C$13701,MIN(13701,ROW()+設定!$B$24))),$C2365&gt;=設定!$B$32,$C2365&gt;=MAX(MIN(INDEX($C$1:$C$13701,MAX(1,ROW()-設定!$B$26)):INDEX($C$1:$C$13701,MAX(1,ROW()-1))),MIN(INDEX($C$1:$C$13701,MIN(13701,ROW()+1)):INDEX($C$1:$C$13701,MIN(13701,ROW()+設定!$B$26))))*10^(設定!$B$27/20)),1,0))</f>
        <v>0</v>
      </c>
      <c r="G2365" s="33" t="n">
        <f aca="false">$G2364+IF($F2365=1,1,0)</f>
        <v>0</v>
      </c>
      <c r="H2365" s="0" t="str">
        <f aca="false">IF($F2365=1,$G2365,"")</f>
        <v/>
      </c>
    </row>
    <row r="2366" customFormat="false" ht="15" hidden="false" customHeight="false" outlineLevel="0" collapsed="false">
      <c r="A2366" s="30" t="n">
        <v>369.375</v>
      </c>
      <c r="B2366" s="31" t="n">
        <v>19.0482</v>
      </c>
      <c r="C2366" s="32" t="n">
        <f aca="false">IF($A2366="","",IF(設定!$B$21="dB",10^($B2366/20),ABS($B2366)))</f>
        <v>8.96210442632089</v>
      </c>
      <c r="D2366" s="32" t="n">
        <f aca="false">IF($A2366="","",$A2366^2)</f>
        <v>136437.890625</v>
      </c>
      <c r="E2366" s="32" t="n">
        <f aca="false">IF($A2366="","",IF($C2366&lt;=0,"",1/$C2366^2))</f>
        <v>0.012450305268212</v>
      </c>
      <c r="F2366" s="33" t="n">
        <f aca="false">IF(OR(ROW()-設定!$B$30&lt;2,ROW()+設定!$B$30&gt;13701,N($A2366)&lt;=0,N(INDEX($A$2:$A$13701,MIN(13700,MAX(1,ROW()-1+設定!$B$30))))&lt;=0,$A2366&lt;設定!$B$28,$A2366&gt;設定!$B$29),0,IF(AND($C2366&gt;=MAX(INDEX($C$1:$C$13701,MAX(1,ROW()-設定!$B$24)):INDEX($C$1:$C$13701,MAX(1,ROW()-1))),$C2366&gt;MAX(INDEX($C$1:$C$13701,MIN(13701,ROW()+1)):INDEX($C$1:$C$13701,MIN(13701,ROW()+設定!$B$24))),$C2366&gt;=設定!$B$32,$C2366&gt;=MAX(MIN(INDEX($C$1:$C$13701,MAX(1,ROW()-設定!$B$26)):INDEX($C$1:$C$13701,MAX(1,ROW()-1))),MIN(INDEX($C$1:$C$13701,MIN(13701,ROW()+1)):INDEX($C$1:$C$13701,MIN(13701,ROW()+設定!$B$26))))*10^(設定!$B$27/20)),1,0))</f>
        <v>0</v>
      </c>
      <c r="G2366" s="33" t="n">
        <f aca="false">$G2365+IF($F2366=1,1,0)</f>
        <v>0</v>
      </c>
      <c r="H2366" s="0" t="str">
        <f aca="false">IF($F2366=1,$G2366,"")</f>
        <v/>
      </c>
    </row>
    <row r="2367" customFormat="false" ht="15" hidden="false" customHeight="false" outlineLevel="0" collapsed="false">
      <c r="A2367" s="30" t="n">
        <v>369.53125</v>
      </c>
      <c r="B2367" s="31" t="n">
        <v>19.0632</v>
      </c>
      <c r="C2367" s="32" t="n">
        <f aca="false">IF($A2367="","",IF(設定!$B$21="dB",10^($B2367/20),ABS($B2367)))</f>
        <v>8.9775948039788</v>
      </c>
      <c r="D2367" s="32" t="n">
        <f aca="false">IF($A2367="","",$A2367^2)</f>
        <v>136553.344726563</v>
      </c>
      <c r="E2367" s="32" t="n">
        <f aca="false">IF($A2367="","",IF($C2367&lt;=0,"",1/$C2367^2))</f>
        <v>0.0124073776133496</v>
      </c>
      <c r="F2367" s="33" t="n">
        <f aca="false">IF(OR(ROW()-設定!$B$30&lt;2,ROW()+設定!$B$30&gt;13701,N($A2367)&lt;=0,N(INDEX($A$2:$A$13701,MIN(13700,MAX(1,ROW()-1+設定!$B$30))))&lt;=0,$A2367&lt;設定!$B$28,$A2367&gt;設定!$B$29),0,IF(AND($C2367&gt;=MAX(INDEX($C$1:$C$13701,MAX(1,ROW()-設定!$B$24)):INDEX($C$1:$C$13701,MAX(1,ROW()-1))),$C2367&gt;MAX(INDEX($C$1:$C$13701,MIN(13701,ROW()+1)):INDEX($C$1:$C$13701,MIN(13701,ROW()+設定!$B$24))),$C2367&gt;=設定!$B$32,$C2367&gt;=MAX(MIN(INDEX($C$1:$C$13701,MAX(1,ROW()-設定!$B$26)):INDEX($C$1:$C$13701,MAX(1,ROW()-1))),MIN(INDEX($C$1:$C$13701,MIN(13701,ROW()+1)):INDEX($C$1:$C$13701,MIN(13701,ROW()+設定!$B$26))))*10^(設定!$B$27/20)),1,0))</f>
        <v>0</v>
      </c>
      <c r="G2367" s="33" t="n">
        <f aca="false">$G2366+IF($F2367=1,1,0)</f>
        <v>0</v>
      </c>
      <c r="H2367" s="0" t="str">
        <f aca="false">IF($F2367=1,$G2367,"")</f>
        <v/>
      </c>
    </row>
    <row r="2368" customFormat="false" ht="15" hidden="false" customHeight="false" outlineLevel="0" collapsed="false">
      <c r="A2368" s="30" t="n">
        <v>369.6875</v>
      </c>
      <c r="B2368" s="31" t="n">
        <v>19.042</v>
      </c>
      <c r="C2368" s="32" t="n">
        <f aca="false">IF($A2368="","",IF(設定!$B$21="dB",10^($B2368/20),ABS($B2368)))</f>
        <v>8.95570954643274</v>
      </c>
      <c r="D2368" s="32" t="n">
        <f aca="false">IF($A2368="","",$A2368^2)</f>
        <v>136668.84765625</v>
      </c>
      <c r="E2368" s="32" t="n">
        <f aca="false">IF($A2368="","",IF($C2368&lt;=0,"",1/$C2368^2))</f>
        <v>0.0124680920515562</v>
      </c>
      <c r="F2368" s="33" t="n">
        <f aca="false">IF(OR(ROW()-設定!$B$30&lt;2,ROW()+設定!$B$30&gt;13701,N($A2368)&lt;=0,N(INDEX($A$2:$A$13701,MIN(13700,MAX(1,ROW()-1+設定!$B$30))))&lt;=0,$A2368&lt;設定!$B$28,$A2368&gt;設定!$B$29),0,IF(AND($C2368&gt;=MAX(INDEX($C$1:$C$13701,MAX(1,ROW()-設定!$B$24)):INDEX($C$1:$C$13701,MAX(1,ROW()-1))),$C2368&gt;MAX(INDEX($C$1:$C$13701,MIN(13701,ROW()+1)):INDEX($C$1:$C$13701,MIN(13701,ROW()+設定!$B$24))),$C2368&gt;=設定!$B$32,$C2368&gt;=MAX(MIN(INDEX($C$1:$C$13701,MAX(1,ROW()-設定!$B$26)):INDEX($C$1:$C$13701,MAX(1,ROW()-1))),MIN(INDEX($C$1:$C$13701,MIN(13701,ROW()+1)):INDEX($C$1:$C$13701,MIN(13701,ROW()+設定!$B$26))))*10^(設定!$B$27/20)),1,0))</f>
        <v>0</v>
      </c>
      <c r="G2368" s="33" t="n">
        <f aca="false">$G2367+IF($F2368=1,1,0)</f>
        <v>0</v>
      </c>
      <c r="H2368" s="0" t="str">
        <f aca="false">IF($F2368=1,$G2368,"")</f>
        <v/>
      </c>
    </row>
    <row r="2369" customFormat="false" ht="15" hidden="false" customHeight="false" outlineLevel="0" collapsed="false">
      <c r="A2369" s="30" t="n">
        <v>369.84375</v>
      </c>
      <c r="B2369" s="31" t="n">
        <v>19.1064</v>
      </c>
      <c r="C2369" s="32" t="n">
        <f aca="false">IF($A2369="","",IF(設定!$B$21="dB",10^($B2369/20),ABS($B2369)))</f>
        <v>9.02235684567792</v>
      </c>
      <c r="D2369" s="32" t="n">
        <f aca="false">IF($A2369="","",$A2369^2)</f>
        <v>136784.399414063</v>
      </c>
      <c r="E2369" s="32" t="n">
        <f aca="false">IF($A2369="","",IF($C2369&lt;=0,"",1/$C2369^2))</f>
        <v>0.0122845711495709</v>
      </c>
      <c r="F2369" s="33" t="n">
        <f aca="false">IF(OR(ROW()-設定!$B$30&lt;2,ROW()+設定!$B$30&gt;13701,N($A2369)&lt;=0,N(INDEX($A$2:$A$13701,MIN(13700,MAX(1,ROW()-1+設定!$B$30))))&lt;=0,$A2369&lt;設定!$B$28,$A2369&gt;設定!$B$29),0,IF(AND($C2369&gt;=MAX(INDEX($C$1:$C$13701,MAX(1,ROW()-設定!$B$24)):INDEX($C$1:$C$13701,MAX(1,ROW()-1))),$C2369&gt;MAX(INDEX($C$1:$C$13701,MIN(13701,ROW()+1)):INDEX($C$1:$C$13701,MIN(13701,ROW()+設定!$B$24))),$C2369&gt;=設定!$B$32,$C2369&gt;=MAX(MIN(INDEX($C$1:$C$13701,MAX(1,ROW()-設定!$B$26)):INDEX($C$1:$C$13701,MAX(1,ROW()-1))),MIN(INDEX($C$1:$C$13701,MIN(13701,ROW()+1)):INDEX($C$1:$C$13701,MIN(13701,ROW()+設定!$B$26))))*10^(設定!$B$27/20)),1,0))</f>
        <v>0</v>
      </c>
      <c r="G2369" s="33" t="n">
        <f aca="false">$G2368+IF($F2369=1,1,0)</f>
        <v>0</v>
      </c>
      <c r="H2369" s="0" t="str">
        <f aca="false">IF($F2369=1,$G2369,"")</f>
        <v/>
      </c>
    </row>
    <row r="2370" customFormat="false" ht="15" hidden="false" customHeight="false" outlineLevel="0" collapsed="false">
      <c r="A2370" s="30" t="n">
        <v>370</v>
      </c>
      <c r="B2370" s="31" t="n">
        <v>19.2054</v>
      </c>
      <c r="C2370" s="32" t="n">
        <f aca="false">IF($A2370="","",IF(設定!$B$21="dB",10^($B2370/20),ABS($B2370)))</f>
        <v>9.12578010934457</v>
      </c>
      <c r="D2370" s="32" t="n">
        <f aca="false">IF($A2370="","",$A2370^2)</f>
        <v>136900</v>
      </c>
      <c r="E2370" s="32" t="n">
        <f aca="false">IF($A2370="","",IF($C2370&lt;=0,"",1/$C2370^2))</f>
        <v>0.0120077047287379</v>
      </c>
      <c r="F2370" s="33" t="n">
        <f aca="false">IF(OR(ROW()-設定!$B$30&lt;2,ROW()+設定!$B$30&gt;13701,N($A2370)&lt;=0,N(INDEX($A$2:$A$13701,MIN(13700,MAX(1,ROW()-1+設定!$B$30))))&lt;=0,$A2370&lt;設定!$B$28,$A2370&gt;設定!$B$29),0,IF(AND($C2370&gt;=MAX(INDEX($C$1:$C$13701,MAX(1,ROW()-設定!$B$24)):INDEX($C$1:$C$13701,MAX(1,ROW()-1))),$C2370&gt;MAX(INDEX($C$1:$C$13701,MIN(13701,ROW()+1)):INDEX($C$1:$C$13701,MIN(13701,ROW()+設定!$B$24))),$C2370&gt;=設定!$B$32,$C2370&gt;=MAX(MIN(INDEX($C$1:$C$13701,MAX(1,ROW()-設定!$B$26)):INDEX($C$1:$C$13701,MAX(1,ROW()-1))),MIN(INDEX($C$1:$C$13701,MIN(13701,ROW()+1)):INDEX($C$1:$C$13701,MIN(13701,ROW()+設定!$B$26))))*10^(設定!$B$27/20)),1,0))</f>
        <v>0</v>
      </c>
      <c r="G2370" s="33" t="n">
        <f aca="false">$G2369+IF($F2370=1,1,0)</f>
        <v>0</v>
      </c>
      <c r="H2370" s="0" t="str">
        <f aca="false">IF($F2370=1,$G2370,"")</f>
        <v/>
      </c>
    </row>
    <row r="2371" customFormat="false" ht="15" hidden="false" customHeight="false" outlineLevel="0" collapsed="false">
      <c r="A2371" s="30" t="n">
        <v>370.15625</v>
      </c>
      <c r="B2371" s="31" t="n">
        <v>18.962</v>
      </c>
      <c r="C2371" s="32" t="n">
        <f aca="false">IF($A2371="","",IF(設定!$B$21="dB",10^($B2371/20),ABS($B2371)))</f>
        <v>8.87360310778668</v>
      </c>
      <c r="D2371" s="32" t="n">
        <f aca="false">IF($A2371="","",$A2371^2)</f>
        <v>137015.649414063</v>
      </c>
      <c r="E2371" s="32" t="n">
        <f aca="false">IF($A2371="","",IF($C2371&lt;=0,"",1/$C2371^2))</f>
        <v>0.0126998911891811</v>
      </c>
      <c r="F2371" s="33" t="n">
        <f aca="false">IF(OR(ROW()-設定!$B$30&lt;2,ROW()+設定!$B$30&gt;13701,N($A2371)&lt;=0,N(INDEX($A$2:$A$13701,MIN(13700,MAX(1,ROW()-1+設定!$B$30))))&lt;=0,$A2371&lt;設定!$B$28,$A2371&gt;設定!$B$29),0,IF(AND($C2371&gt;=MAX(INDEX($C$1:$C$13701,MAX(1,ROW()-設定!$B$24)):INDEX($C$1:$C$13701,MAX(1,ROW()-1))),$C2371&gt;MAX(INDEX($C$1:$C$13701,MIN(13701,ROW()+1)):INDEX($C$1:$C$13701,MIN(13701,ROW()+設定!$B$24))),$C2371&gt;=設定!$B$32,$C2371&gt;=MAX(MIN(INDEX($C$1:$C$13701,MAX(1,ROW()-設定!$B$26)):INDEX($C$1:$C$13701,MAX(1,ROW()-1))),MIN(INDEX($C$1:$C$13701,MIN(13701,ROW()+1)):INDEX($C$1:$C$13701,MIN(13701,ROW()+設定!$B$26))))*10^(設定!$B$27/20)),1,0))</f>
        <v>0</v>
      </c>
      <c r="G2371" s="33" t="n">
        <f aca="false">$G2370+IF($F2371=1,1,0)</f>
        <v>0</v>
      </c>
      <c r="H2371" s="0" t="str">
        <f aca="false">IF($F2371=1,$G2371,"")</f>
        <v/>
      </c>
    </row>
    <row r="2372" customFormat="false" ht="15" hidden="false" customHeight="false" outlineLevel="0" collapsed="false">
      <c r="A2372" s="30" t="n">
        <v>370.3125</v>
      </c>
      <c r="B2372" s="31" t="n">
        <v>19.0438</v>
      </c>
      <c r="C2372" s="32" t="n">
        <f aca="false">IF($A2372="","",IF(設定!$B$21="dB",10^($B2372/20),ABS($B2372)))</f>
        <v>8.95756565424607</v>
      </c>
      <c r="D2372" s="32" t="n">
        <f aca="false">IF($A2372="","",$A2372^2)</f>
        <v>137131.34765625</v>
      </c>
      <c r="E2372" s="32" t="n">
        <f aca="false">IF($A2372="","",IF($C2372&lt;=0,"",1/$C2372^2))</f>
        <v>0.0124629255305807</v>
      </c>
      <c r="F2372" s="33" t="n">
        <f aca="false">IF(OR(ROW()-設定!$B$30&lt;2,ROW()+設定!$B$30&gt;13701,N($A2372)&lt;=0,N(INDEX($A$2:$A$13701,MIN(13700,MAX(1,ROW()-1+設定!$B$30))))&lt;=0,$A2372&lt;設定!$B$28,$A2372&gt;設定!$B$29),0,IF(AND($C2372&gt;=MAX(INDEX($C$1:$C$13701,MAX(1,ROW()-設定!$B$24)):INDEX($C$1:$C$13701,MAX(1,ROW()-1))),$C2372&gt;MAX(INDEX($C$1:$C$13701,MIN(13701,ROW()+1)):INDEX($C$1:$C$13701,MIN(13701,ROW()+設定!$B$24))),$C2372&gt;=設定!$B$32,$C2372&gt;=MAX(MIN(INDEX($C$1:$C$13701,MAX(1,ROW()-設定!$B$26)):INDEX($C$1:$C$13701,MAX(1,ROW()-1))),MIN(INDEX($C$1:$C$13701,MIN(13701,ROW()+1)):INDEX($C$1:$C$13701,MIN(13701,ROW()+設定!$B$26))))*10^(設定!$B$27/20)),1,0))</f>
        <v>0</v>
      </c>
      <c r="G2372" s="33" t="n">
        <f aca="false">$G2371+IF($F2372=1,1,0)</f>
        <v>0</v>
      </c>
      <c r="H2372" s="0" t="str">
        <f aca="false">IF($F2372=1,$G2372,"")</f>
        <v/>
      </c>
    </row>
    <row r="2373" customFormat="false" ht="15" hidden="false" customHeight="false" outlineLevel="0" collapsed="false">
      <c r="A2373" s="30" t="n">
        <v>370.46875</v>
      </c>
      <c r="B2373" s="31" t="n">
        <v>18.964</v>
      </c>
      <c r="C2373" s="32" t="n">
        <f aca="false">IF($A2373="","",IF(設定!$B$21="dB",10^($B2373/20),ABS($B2373)))</f>
        <v>8.87564656566314</v>
      </c>
      <c r="D2373" s="32" t="n">
        <f aca="false">IF($A2373="","",$A2373^2)</f>
        <v>137247.094726563</v>
      </c>
      <c r="E2373" s="32" t="n">
        <f aca="false">IF($A2373="","",IF($C2373&lt;=0,"",1/$C2373^2))</f>
        <v>0.012694044019618</v>
      </c>
      <c r="F2373" s="33" t="n">
        <f aca="false">IF(OR(ROW()-設定!$B$30&lt;2,ROW()+設定!$B$30&gt;13701,N($A2373)&lt;=0,N(INDEX($A$2:$A$13701,MIN(13700,MAX(1,ROW()-1+設定!$B$30))))&lt;=0,$A2373&lt;設定!$B$28,$A2373&gt;設定!$B$29),0,IF(AND($C2373&gt;=MAX(INDEX($C$1:$C$13701,MAX(1,ROW()-設定!$B$24)):INDEX($C$1:$C$13701,MAX(1,ROW()-1))),$C2373&gt;MAX(INDEX($C$1:$C$13701,MIN(13701,ROW()+1)):INDEX($C$1:$C$13701,MIN(13701,ROW()+設定!$B$24))),$C2373&gt;=設定!$B$32,$C2373&gt;=MAX(MIN(INDEX($C$1:$C$13701,MAX(1,ROW()-設定!$B$26)):INDEX($C$1:$C$13701,MAX(1,ROW()-1))),MIN(INDEX($C$1:$C$13701,MIN(13701,ROW()+1)):INDEX($C$1:$C$13701,MIN(13701,ROW()+設定!$B$26))))*10^(設定!$B$27/20)),1,0))</f>
        <v>0</v>
      </c>
      <c r="G2373" s="33" t="n">
        <f aca="false">$G2372+IF($F2373=1,1,0)</f>
        <v>0</v>
      </c>
      <c r="H2373" s="0" t="str">
        <f aca="false">IF($F2373=1,$G2373,"")</f>
        <v/>
      </c>
    </row>
    <row r="2374" customFormat="false" ht="15" hidden="false" customHeight="false" outlineLevel="0" collapsed="false">
      <c r="A2374" s="30" t="n">
        <v>370.625</v>
      </c>
      <c r="B2374" s="31" t="n">
        <v>19.2951</v>
      </c>
      <c r="C2374" s="32" t="n">
        <f aca="false">IF($A2374="","",IF(設定!$B$21="dB",10^($B2374/20),ABS($B2374)))</f>
        <v>9.22051120621925</v>
      </c>
      <c r="D2374" s="32" t="n">
        <f aca="false">IF($A2374="","",$A2374^2)</f>
        <v>137362.890625</v>
      </c>
      <c r="E2374" s="32" t="n">
        <f aca="false">IF($A2374="","",IF($C2374&lt;=0,"",1/$C2374^2))</f>
        <v>0.0117622390081671</v>
      </c>
      <c r="F2374" s="33" t="n">
        <f aca="false">IF(OR(ROW()-設定!$B$30&lt;2,ROW()+設定!$B$30&gt;13701,N($A2374)&lt;=0,N(INDEX($A$2:$A$13701,MIN(13700,MAX(1,ROW()-1+設定!$B$30))))&lt;=0,$A2374&lt;設定!$B$28,$A2374&gt;設定!$B$29),0,IF(AND($C2374&gt;=MAX(INDEX($C$1:$C$13701,MAX(1,ROW()-設定!$B$24)):INDEX($C$1:$C$13701,MAX(1,ROW()-1))),$C2374&gt;MAX(INDEX($C$1:$C$13701,MIN(13701,ROW()+1)):INDEX($C$1:$C$13701,MIN(13701,ROW()+設定!$B$24))),$C2374&gt;=設定!$B$32,$C2374&gt;=MAX(MIN(INDEX($C$1:$C$13701,MAX(1,ROW()-設定!$B$26)):INDEX($C$1:$C$13701,MAX(1,ROW()-1))),MIN(INDEX($C$1:$C$13701,MIN(13701,ROW()+1)):INDEX($C$1:$C$13701,MIN(13701,ROW()+設定!$B$26))))*10^(設定!$B$27/20)),1,0))</f>
        <v>0</v>
      </c>
      <c r="G2374" s="33" t="n">
        <f aca="false">$G2373+IF($F2374=1,1,0)</f>
        <v>0</v>
      </c>
      <c r="H2374" s="0" t="str">
        <f aca="false">IF($F2374=1,$G2374,"")</f>
        <v/>
      </c>
    </row>
    <row r="2375" customFormat="false" ht="15" hidden="false" customHeight="false" outlineLevel="0" collapsed="false">
      <c r="A2375" s="30" t="n">
        <v>370.78125</v>
      </c>
      <c r="B2375" s="31" t="n">
        <v>19.2805</v>
      </c>
      <c r="C2375" s="32" t="n">
        <f aca="false">IF($A2375="","",IF(設定!$B$21="dB",10^($B2375/20),ABS($B2375)))</f>
        <v>9.20502558614811</v>
      </c>
      <c r="D2375" s="32" t="n">
        <f aca="false">IF($A2375="","",$A2375^2)</f>
        <v>137478.735351563</v>
      </c>
      <c r="E2375" s="32" t="n">
        <f aca="false">IF($A2375="","",IF($C2375&lt;=0,"",1/$C2375^2))</f>
        <v>0.0118018475403882</v>
      </c>
      <c r="F2375" s="33" t="n">
        <f aca="false">IF(OR(ROW()-設定!$B$30&lt;2,ROW()+設定!$B$30&gt;13701,N($A2375)&lt;=0,N(INDEX($A$2:$A$13701,MIN(13700,MAX(1,ROW()-1+設定!$B$30))))&lt;=0,$A2375&lt;設定!$B$28,$A2375&gt;設定!$B$29),0,IF(AND($C2375&gt;=MAX(INDEX($C$1:$C$13701,MAX(1,ROW()-設定!$B$24)):INDEX($C$1:$C$13701,MAX(1,ROW()-1))),$C2375&gt;MAX(INDEX($C$1:$C$13701,MIN(13701,ROW()+1)):INDEX($C$1:$C$13701,MIN(13701,ROW()+設定!$B$24))),$C2375&gt;=設定!$B$32,$C2375&gt;=MAX(MIN(INDEX($C$1:$C$13701,MAX(1,ROW()-設定!$B$26)):INDEX($C$1:$C$13701,MAX(1,ROW()-1))),MIN(INDEX($C$1:$C$13701,MIN(13701,ROW()+1)):INDEX($C$1:$C$13701,MIN(13701,ROW()+設定!$B$26))))*10^(設定!$B$27/20)),1,0))</f>
        <v>0</v>
      </c>
      <c r="G2375" s="33" t="n">
        <f aca="false">$G2374+IF($F2375=1,1,0)</f>
        <v>0</v>
      </c>
      <c r="H2375" s="0" t="str">
        <f aca="false">IF($F2375=1,$G2375,"")</f>
        <v/>
      </c>
    </row>
    <row r="2376" customFormat="false" ht="15" hidden="false" customHeight="false" outlineLevel="0" collapsed="false">
      <c r="A2376" s="30" t="n">
        <v>370.9375</v>
      </c>
      <c r="B2376" s="31" t="n">
        <v>19.2429</v>
      </c>
      <c r="C2376" s="32" t="n">
        <f aca="false">IF($A2376="","",IF(設定!$B$21="dB",10^($B2376/20),ABS($B2376)))</f>
        <v>9.16526444162491</v>
      </c>
      <c r="D2376" s="32" t="n">
        <f aca="false">IF($A2376="","",$A2376^2)</f>
        <v>137594.62890625</v>
      </c>
      <c r="E2376" s="32" t="n">
        <f aca="false">IF($A2376="","",IF($C2376&lt;=0,"",1/$C2376^2))</f>
        <v>0.0119044682208345</v>
      </c>
      <c r="F2376" s="33" t="n">
        <f aca="false">IF(OR(ROW()-設定!$B$30&lt;2,ROW()+設定!$B$30&gt;13701,N($A2376)&lt;=0,N(INDEX($A$2:$A$13701,MIN(13700,MAX(1,ROW()-1+設定!$B$30))))&lt;=0,$A2376&lt;設定!$B$28,$A2376&gt;設定!$B$29),0,IF(AND($C2376&gt;=MAX(INDEX($C$1:$C$13701,MAX(1,ROW()-設定!$B$24)):INDEX($C$1:$C$13701,MAX(1,ROW()-1))),$C2376&gt;MAX(INDEX($C$1:$C$13701,MIN(13701,ROW()+1)):INDEX($C$1:$C$13701,MIN(13701,ROW()+設定!$B$24))),$C2376&gt;=設定!$B$32,$C2376&gt;=MAX(MIN(INDEX($C$1:$C$13701,MAX(1,ROW()-設定!$B$26)):INDEX($C$1:$C$13701,MAX(1,ROW()-1))),MIN(INDEX($C$1:$C$13701,MIN(13701,ROW()+1)):INDEX($C$1:$C$13701,MIN(13701,ROW()+設定!$B$26))))*10^(設定!$B$27/20)),1,0))</f>
        <v>0</v>
      </c>
      <c r="G2376" s="33" t="n">
        <f aca="false">$G2375+IF($F2376=1,1,0)</f>
        <v>0</v>
      </c>
      <c r="H2376" s="0" t="str">
        <f aca="false">IF($F2376=1,$G2376,"")</f>
        <v/>
      </c>
    </row>
    <row r="2377" customFormat="false" ht="15" hidden="false" customHeight="false" outlineLevel="0" collapsed="false">
      <c r="A2377" s="30" t="n">
        <v>371.09375</v>
      </c>
      <c r="B2377" s="31" t="n">
        <v>19.0577</v>
      </c>
      <c r="C2377" s="32" t="n">
        <f aca="false">IF($A2377="","",IF(設定!$B$21="dB",10^($B2377/20),ABS($B2377)))</f>
        <v>8.97191189251862</v>
      </c>
      <c r="D2377" s="32" t="n">
        <f aca="false">IF($A2377="","",$A2377^2)</f>
        <v>137710.571289063</v>
      </c>
      <c r="E2377" s="32" t="n">
        <f aca="false">IF($A2377="","",IF($C2377&lt;=0,"",1/$C2377^2))</f>
        <v>0.0124231005406817</v>
      </c>
      <c r="F2377" s="33" t="n">
        <f aca="false">IF(OR(ROW()-設定!$B$30&lt;2,ROW()+設定!$B$30&gt;13701,N($A2377)&lt;=0,N(INDEX($A$2:$A$13701,MIN(13700,MAX(1,ROW()-1+設定!$B$30))))&lt;=0,$A2377&lt;設定!$B$28,$A2377&gt;設定!$B$29),0,IF(AND($C2377&gt;=MAX(INDEX($C$1:$C$13701,MAX(1,ROW()-設定!$B$24)):INDEX($C$1:$C$13701,MAX(1,ROW()-1))),$C2377&gt;MAX(INDEX($C$1:$C$13701,MIN(13701,ROW()+1)):INDEX($C$1:$C$13701,MIN(13701,ROW()+設定!$B$24))),$C2377&gt;=設定!$B$32,$C2377&gt;=MAX(MIN(INDEX($C$1:$C$13701,MAX(1,ROW()-設定!$B$26)):INDEX($C$1:$C$13701,MAX(1,ROW()-1))),MIN(INDEX($C$1:$C$13701,MIN(13701,ROW()+1)):INDEX($C$1:$C$13701,MIN(13701,ROW()+設定!$B$26))))*10^(設定!$B$27/20)),1,0))</f>
        <v>0</v>
      </c>
      <c r="G2377" s="33" t="n">
        <f aca="false">$G2376+IF($F2377=1,1,0)</f>
        <v>0</v>
      </c>
      <c r="H2377" s="0" t="str">
        <f aca="false">IF($F2377=1,$G2377,"")</f>
        <v/>
      </c>
    </row>
    <row r="2378" customFormat="false" ht="15" hidden="false" customHeight="false" outlineLevel="0" collapsed="false">
      <c r="A2378" s="30" t="n">
        <v>371.25</v>
      </c>
      <c r="B2378" s="31" t="n">
        <v>19.2203</v>
      </c>
      <c r="C2378" s="32" t="n">
        <f aca="false">IF($A2378="","",IF(設定!$B$21="dB",10^($B2378/20),ABS($B2378)))</f>
        <v>9.14144814368339</v>
      </c>
      <c r="D2378" s="32" t="n">
        <f aca="false">IF($A2378="","",$A2378^2)</f>
        <v>137826.5625</v>
      </c>
      <c r="E2378" s="32" t="n">
        <f aca="false">IF($A2378="","",IF($C2378&lt;=0,"",1/$C2378^2))</f>
        <v>0.011966578662552</v>
      </c>
      <c r="F2378" s="33" t="n">
        <f aca="false">IF(OR(ROW()-設定!$B$30&lt;2,ROW()+設定!$B$30&gt;13701,N($A2378)&lt;=0,N(INDEX($A$2:$A$13701,MIN(13700,MAX(1,ROW()-1+設定!$B$30))))&lt;=0,$A2378&lt;設定!$B$28,$A2378&gt;設定!$B$29),0,IF(AND($C2378&gt;=MAX(INDEX($C$1:$C$13701,MAX(1,ROW()-設定!$B$24)):INDEX($C$1:$C$13701,MAX(1,ROW()-1))),$C2378&gt;MAX(INDEX($C$1:$C$13701,MIN(13701,ROW()+1)):INDEX($C$1:$C$13701,MIN(13701,ROW()+設定!$B$24))),$C2378&gt;=設定!$B$32,$C2378&gt;=MAX(MIN(INDEX($C$1:$C$13701,MAX(1,ROW()-設定!$B$26)):INDEX($C$1:$C$13701,MAX(1,ROW()-1))),MIN(INDEX($C$1:$C$13701,MIN(13701,ROW()+1)):INDEX($C$1:$C$13701,MIN(13701,ROW()+設定!$B$26))))*10^(設定!$B$27/20)),1,0))</f>
        <v>0</v>
      </c>
      <c r="G2378" s="33" t="n">
        <f aca="false">$G2377+IF($F2378=1,1,0)</f>
        <v>0</v>
      </c>
      <c r="H2378" s="0" t="str">
        <f aca="false">IF($F2378=1,$G2378,"")</f>
        <v/>
      </c>
    </row>
    <row r="2379" customFormat="false" ht="15" hidden="false" customHeight="false" outlineLevel="0" collapsed="false">
      <c r="A2379" s="30" t="n">
        <v>371.40625</v>
      </c>
      <c r="B2379" s="31" t="n">
        <v>19.1964</v>
      </c>
      <c r="C2379" s="32" t="n">
        <f aca="false">IF($A2379="","",IF(設定!$B$21="dB",10^($B2379/20),ABS($B2379)))</f>
        <v>9.1163292081698</v>
      </c>
      <c r="D2379" s="32" t="n">
        <f aca="false">IF($A2379="","",$A2379^2)</f>
        <v>137942.602539063</v>
      </c>
      <c r="E2379" s="32" t="n">
        <f aca="false">IF($A2379="","",IF($C2379&lt;=0,"",1/$C2379^2))</f>
        <v>0.0120326144160454</v>
      </c>
      <c r="F2379" s="33" t="n">
        <f aca="false">IF(OR(ROW()-設定!$B$30&lt;2,ROW()+設定!$B$30&gt;13701,N($A2379)&lt;=0,N(INDEX($A$2:$A$13701,MIN(13700,MAX(1,ROW()-1+設定!$B$30))))&lt;=0,$A2379&lt;設定!$B$28,$A2379&gt;設定!$B$29),0,IF(AND($C2379&gt;=MAX(INDEX($C$1:$C$13701,MAX(1,ROW()-設定!$B$24)):INDEX($C$1:$C$13701,MAX(1,ROW()-1))),$C2379&gt;MAX(INDEX($C$1:$C$13701,MIN(13701,ROW()+1)):INDEX($C$1:$C$13701,MIN(13701,ROW()+設定!$B$24))),$C2379&gt;=設定!$B$32,$C2379&gt;=MAX(MIN(INDEX($C$1:$C$13701,MAX(1,ROW()-設定!$B$26)):INDEX($C$1:$C$13701,MAX(1,ROW()-1))),MIN(INDEX($C$1:$C$13701,MIN(13701,ROW()+1)):INDEX($C$1:$C$13701,MIN(13701,ROW()+設定!$B$26))))*10^(設定!$B$27/20)),1,0))</f>
        <v>0</v>
      </c>
      <c r="G2379" s="33" t="n">
        <f aca="false">$G2378+IF($F2379=1,1,0)</f>
        <v>0</v>
      </c>
      <c r="H2379" s="0" t="str">
        <f aca="false">IF($F2379=1,$G2379,"")</f>
        <v/>
      </c>
    </row>
    <row r="2380" customFormat="false" ht="15" hidden="false" customHeight="false" outlineLevel="0" collapsed="false">
      <c r="A2380" s="30" t="n">
        <v>371.5625</v>
      </c>
      <c r="B2380" s="31" t="n">
        <v>19.2482</v>
      </c>
      <c r="C2380" s="32" t="n">
        <f aca="false">IF($A2380="","",IF(設定!$B$21="dB",10^($B2380/20),ABS($B2380)))</f>
        <v>9.17085865554249</v>
      </c>
      <c r="D2380" s="32" t="n">
        <f aca="false">IF($A2380="","",$A2380^2)</f>
        <v>138058.69140625</v>
      </c>
      <c r="E2380" s="32" t="n">
        <f aca="false">IF($A2380="","",IF($C2380&lt;=0,"",1/$C2380^2))</f>
        <v>0.0118899492248461</v>
      </c>
      <c r="F2380" s="33" t="n">
        <f aca="false">IF(OR(ROW()-設定!$B$30&lt;2,ROW()+設定!$B$30&gt;13701,N($A2380)&lt;=0,N(INDEX($A$2:$A$13701,MIN(13700,MAX(1,ROW()-1+設定!$B$30))))&lt;=0,$A2380&lt;設定!$B$28,$A2380&gt;設定!$B$29),0,IF(AND($C2380&gt;=MAX(INDEX($C$1:$C$13701,MAX(1,ROW()-設定!$B$24)):INDEX($C$1:$C$13701,MAX(1,ROW()-1))),$C2380&gt;MAX(INDEX($C$1:$C$13701,MIN(13701,ROW()+1)):INDEX($C$1:$C$13701,MIN(13701,ROW()+設定!$B$24))),$C2380&gt;=設定!$B$32,$C2380&gt;=MAX(MIN(INDEX($C$1:$C$13701,MAX(1,ROW()-設定!$B$26)):INDEX($C$1:$C$13701,MAX(1,ROW()-1))),MIN(INDEX($C$1:$C$13701,MIN(13701,ROW()+1)):INDEX($C$1:$C$13701,MIN(13701,ROW()+設定!$B$26))))*10^(設定!$B$27/20)),1,0))</f>
        <v>0</v>
      </c>
      <c r="G2380" s="33" t="n">
        <f aca="false">$G2379+IF($F2380=1,1,0)</f>
        <v>0</v>
      </c>
      <c r="H2380" s="0" t="str">
        <f aca="false">IF($F2380=1,$G2380,"")</f>
        <v/>
      </c>
    </row>
    <row r="2381" customFormat="false" ht="15" hidden="false" customHeight="false" outlineLevel="0" collapsed="false">
      <c r="A2381" s="30" t="n">
        <v>371.71875</v>
      </c>
      <c r="B2381" s="31" t="n">
        <v>19.239</v>
      </c>
      <c r="C2381" s="32" t="n">
        <f aca="false">IF($A2381="","",IF(設定!$B$21="dB",10^($B2381/20),ABS($B2381)))</f>
        <v>9.16115012411779</v>
      </c>
      <c r="D2381" s="32" t="n">
        <f aca="false">IF($A2381="","",$A2381^2)</f>
        <v>138174.829101563</v>
      </c>
      <c r="E2381" s="32" t="n">
        <f aca="false">IF($A2381="","",IF($C2381&lt;=0,"",1/$C2381^2))</f>
        <v>0.01191516333218</v>
      </c>
      <c r="F2381" s="33" t="n">
        <f aca="false">IF(OR(ROW()-設定!$B$30&lt;2,ROW()+設定!$B$30&gt;13701,N($A2381)&lt;=0,N(INDEX($A$2:$A$13701,MIN(13700,MAX(1,ROW()-1+設定!$B$30))))&lt;=0,$A2381&lt;設定!$B$28,$A2381&gt;設定!$B$29),0,IF(AND($C2381&gt;=MAX(INDEX($C$1:$C$13701,MAX(1,ROW()-設定!$B$24)):INDEX($C$1:$C$13701,MAX(1,ROW()-1))),$C2381&gt;MAX(INDEX($C$1:$C$13701,MIN(13701,ROW()+1)):INDEX($C$1:$C$13701,MIN(13701,ROW()+設定!$B$24))),$C2381&gt;=設定!$B$32,$C2381&gt;=MAX(MIN(INDEX($C$1:$C$13701,MAX(1,ROW()-設定!$B$26)):INDEX($C$1:$C$13701,MAX(1,ROW()-1))),MIN(INDEX($C$1:$C$13701,MIN(13701,ROW()+1)):INDEX($C$1:$C$13701,MIN(13701,ROW()+設定!$B$26))))*10^(設定!$B$27/20)),1,0))</f>
        <v>0</v>
      </c>
      <c r="G2381" s="33" t="n">
        <f aca="false">$G2380+IF($F2381=1,1,0)</f>
        <v>0</v>
      </c>
      <c r="H2381" s="0" t="str">
        <f aca="false">IF($F2381=1,$G2381,"")</f>
        <v/>
      </c>
    </row>
    <row r="2382" customFormat="false" ht="15" hidden="false" customHeight="false" outlineLevel="0" collapsed="false">
      <c r="A2382" s="30" t="n">
        <v>371.875</v>
      </c>
      <c r="B2382" s="31" t="n">
        <v>19.3318</v>
      </c>
      <c r="C2382" s="32" t="n">
        <f aca="false">IF($A2382="","",IF(設定!$B$21="dB",10^($B2382/20),ABS($B2382)))</f>
        <v>9.25955253408146</v>
      </c>
      <c r="D2382" s="32" t="n">
        <f aca="false">IF($A2382="","",$A2382^2)</f>
        <v>138291.015625</v>
      </c>
      <c r="E2382" s="32" t="n">
        <f aca="false">IF($A2382="","",IF($C2382&lt;=0,"",1/$C2382^2))</f>
        <v>0.0116632611514776</v>
      </c>
      <c r="F2382" s="33" t="n">
        <f aca="false">IF(OR(ROW()-設定!$B$30&lt;2,ROW()+設定!$B$30&gt;13701,N($A2382)&lt;=0,N(INDEX($A$2:$A$13701,MIN(13700,MAX(1,ROW()-1+設定!$B$30))))&lt;=0,$A2382&lt;設定!$B$28,$A2382&gt;設定!$B$29),0,IF(AND($C2382&gt;=MAX(INDEX($C$1:$C$13701,MAX(1,ROW()-設定!$B$24)):INDEX($C$1:$C$13701,MAX(1,ROW()-1))),$C2382&gt;MAX(INDEX($C$1:$C$13701,MIN(13701,ROW()+1)):INDEX($C$1:$C$13701,MIN(13701,ROW()+設定!$B$24))),$C2382&gt;=設定!$B$32,$C2382&gt;=MAX(MIN(INDEX($C$1:$C$13701,MAX(1,ROW()-設定!$B$26)):INDEX($C$1:$C$13701,MAX(1,ROW()-1))),MIN(INDEX($C$1:$C$13701,MIN(13701,ROW()+1)):INDEX($C$1:$C$13701,MIN(13701,ROW()+設定!$B$26))))*10^(設定!$B$27/20)),1,0))</f>
        <v>0</v>
      </c>
      <c r="G2382" s="33" t="n">
        <f aca="false">$G2381+IF($F2382=1,1,0)</f>
        <v>0</v>
      </c>
      <c r="H2382" s="0" t="str">
        <f aca="false">IF($F2382=1,$G2382,"")</f>
        <v/>
      </c>
    </row>
    <row r="2383" customFormat="false" ht="15" hidden="false" customHeight="false" outlineLevel="0" collapsed="false">
      <c r="A2383" s="30" t="n">
        <v>372.03125</v>
      </c>
      <c r="B2383" s="31" t="n">
        <v>19.2555</v>
      </c>
      <c r="C2383" s="32" t="n">
        <f aca="false">IF($A2383="","",IF(設定!$B$21="dB",10^($B2383/20),ABS($B2383)))</f>
        <v>9.17856948443388</v>
      </c>
      <c r="D2383" s="32" t="n">
        <f aca="false">IF($A2383="","",$A2383^2)</f>
        <v>138407.250976563</v>
      </c>
      <c r="E2383" s="32" t="n">
        <f aca="false">IF($A2383="","",IF($C2383&lt;=0,"",1/$C2383^2))</f>
        <v>0.0118699803497758</v>
      </c>
      <c r="F2383" s="33" t="n">
        <f aca="false">IF(OR(ROW()-設定!$B$30&lt;2,ROW()+設定!$B$30&gt;13701,N($A2383)&lt;=0,N(INDEX($A$2:$A$13701,MIN(13700,MAX(1,ROW()-1+設定!$B$30))))&lt;=0,$A2383&lt;設定!$B$28,$A2383&gt;設定!$B$29),0,IF(AND($C2383&gt;=MAX(INDEX($C$1:$C$13701,MAX(1,ROW()-設定!$B$24)):INDEX($C$1:$C$13701,MAX(1,ROW()-1))),$C2383&gt;MAX(INDEX($C$1:$C$13701,MIN(13701,ROW()+1)):INDEX($C$1:$C$13701,MIN(13701,ROW()+設定!$B$24))),$C2383&gt;=設定!$B$32,$C2383&gt;=MAX(MIN(INDEX($C$1:$C$13701,MAX(1,ROW()-設定!$B$26)):INDEX($C$1:$C$13701,MAX(1,ROW()-1))),MIN(INDEX($C$1:$C$13701,MIN(13701,ROW()+1)):INDEX($C$1:$C$13701,MIN(13701,ROW()+設定!$B$26))))*10^(設定!$B$27/20)),1,0))</f>
        <v>0</v>
      </c>
      <c r="G2383" s="33" t="n">
        <f aca="false">$G2382+IF($F2383=1,1,0)</f>
        <v>0</v>
      </c>
      <c r="H2383" s="0" t="str">
        <f aca="false">IF($F2383=1,$G2383,"")</f>
        <v/>
      </c>
    </row>
    <row r="2384" customFormat="false" ht="15" hidden="false" customHeight="false" outlineLevel="0" collapsed="false">
      <c r="A2384" s="30" t="n">
        <v>372.1875</v>
      </c>
      <c r="B2384" s="31" t="n">
        <v>19.4046</v>
      </c>
      <c r="C2384" s="32" t="n">
        <f aca="false">IF($A2384="","",IF(設定!$B$21="dB",10^($B2384/20),ABS($B2384)))</f>
        <v>9.33748678106633</v>
      </c>
      <c r="D2384" s="32" t="n">
        <f aca="false">IF($A2384="","",$A2384^2)</f>
        <v>138523.53515625</v>
      </c>
      <c r="E2384" s="32" t="n">
        <f aca="false">IF($A2384="","",IF($C2384&lt;=0,"",1/$C2384^2))</f>
        <v>0.0114693815346566</v>
      </c>
      <c r="F2384" s="33" t="n">
        <f aca="false">IF(OR(ROW()-設定!$B$30&lt;2,ROW()+設定!$B$30&gt;13701,N($A2384)&lt;=0,N(INDEX($A$2:$A$13701,MIN(13700,MAX(1,ROW()-1+設定!$B$30))))&lt;=0,$A2384&lt;設定!$B$28,$A2384&gt;設定!$B$29),0,IF(AND($C2384&gt;=MAX(INDEX($C$1:$C$13701,MAX(1,ROW()-設定!$B$24)):INDEX($C$1:$C$13701,MAX(1,ROW()-1))),$C2384&gt;MAX(INDEX($C$1:$C$13701,MIN(13701,ROW()+1)):INDEX($C$1:$C$13701,MIN(13701,ROW()+設定!$B$24))),$C2384&gt;=設定!$B$32,$C2384&gt;=MAX(MIN(INDEX($C$1:$C$13701,MAX(1,ROW()-設定!$B$26)):INDEX($C$1:$C$13701,MAX(1,ROW()-1))),MIN(INDEX($C$1:$C$13701,MIN(13701,ROW()+1)):INDEX($C$1:$C$13701,MIN(13701,ROW()+設定!$B$26))))*10^(設定!$B$27/20)),1,0))</f>
        <v>0</v>
      </c>
      <c r="G2384" s="33" t="n">
        <f aca="false">$G2383+IF($F2384=1,1,0)</f>
        <v>0</v>
      </c>
      <c r="H2384" s="0" t="str">
        <f aca="false">IF($F2384=1,$G2384,"")</f>
        <v/>
      </c>
    </row>
    <row r="2385" customFormat="false" ht="15" hidden="false" customHeight="false" outlineLevel="0" collapsed="false">
      <c r="A2385" s="30" t="n">
        <v>372.34375</v>
      </c>
      <c r="B2385" s="31" t="n">
        <v>19.3605</v>
      </c>
      <c r="C2385" s="32" t="n">
        <f aca="false">IF($A2385="","",IF(設定!$B$21="dB",10^($B2385/20),ABS($B2385)))</f>
        <v>9.2901986392297</v>
      </c>
      <c r="D2385" s="32" t="n">
        <f aca="false">IF($A2385="","",$A2385^2)</f>
        <v>138639.868164063</v>
      </c>
      <c r="E2385" s="32" t="n">
        <f aca="false">IF($A2385="","",IF($C2385&lt;=0,"",1/$C2385^2))</f>
        <v>0.0115864395466116</v>
      </c>
      <c r="F2385" s="33" t="n">
        <f aca="false">IF(OR(ROW()-設定!$B$30&lt;2,ROW()+設定!$B$30&gt;13701,N($A2385)&lt;=0,N(INDEX($A$2:$A$13701,MIN(13700,MAX(1,ROW()-1+設定!$B$30))))&lt;=0,$A2385&lt;設定!$B$28,$A2385&gt;設定!$B$29),0,IF(AND($C2385&gt;=MAX(INDEX($C$1:$C$13701,MAX(1,ROW()-設定!$B$24)):INDEX($C$1:$C$13701,MAX(1,ROW()-1))),$C2385&gt;MAX(INDEX($C$1:$C$13701,MIN(13701,ROW()+1)):INDEX($C$1:$C$13701,MIN(13701,ROW()+設定!$B$24))),$C2385&gt;=設定!$B$32,$C2385&gt;=MAX(MIN(INDEX($C$1:$C$13701,MAX(1,ROW()-設定!$B$26)):INDEX($C$1:$C$13701,MAX(1,ROW()-1))),MIN(INDEX($C$1:$C$13701,MIN(13701,ROW()+1)):INDEX($C$1:$C$13701,MIN(13701,ROW()+設定!$B$26))))*10^(設定!$B$27/20)),1,0))</f>
        <v>0</v>
      </c>
      <c r="G2385" s="33" t="n">
        <f aca="false">$G2384+IF($F2385=1,1,0)</f>
        <v>0</v>
      </c>
      <c r="H2385" s="0" t="str">
        <f aca="false">IF($F2385=1,$G2385,"")</f>
        <v/>
      </c>
    </row>
    <row r="2386" customFormat="false" ht="15" hidden="false" customHeight="false" outlineLevel="0" collapsed="false">
      <c r="A2386" s="30" t="n">
        <v>372.5</v>
      </c>
      <c r="B2386" s="31" t="n">
        <v>19.3243</v>
      </c>
      <c r="C2386" s="32" t="n">
        <f aca="false">IF($A2386="","",IF(設定!$B$21="dB",10^($B2386/20),ABS($B2386)))</f>
        <v>9.25156064459177</v>
      </c>
      <c r="D2386" s="32" t="n">
        <f aca="false">IF($A2386="","",$A2386^2)</f>
        <v>138756.25</v>
      </c>
      <c r="E2386" s="32" t="n">
        <f aca="false">IF($A2386="","",IF($C2386&lt;=0,"",1/$C2386^2))</f>
        <v>0.0116834202917158</v>
      </c>
      <c r="F2386" s="33" t="n">
        <f aca="false">IF(OR(ROW()-設定!$B$30&lt;2,ROW()+設定!$B$30&gt;13701,N($A2386)&lt;=0,N(INDEX($A$2:$A$13701,MIN(13700,MAX(1,ROW()-1+設定!$B$30))))&lt;=0,$A2386&lt;設定!$B$28,$A2386&gt;設定!$B$29),0,IF(AND($C2386&gt;=MAX(INDEX($C$1:$C$13701,MAX(1,ROW()-設定!$B$24)):INDEX($C$1:$C$13701,MAX(1,ROW()-1))),$C2386&gt;MAX(INDEX($C$1:$C$13701,MIN(13701,ROW()+1)):INDEX($C$1:$C$13701,MIN(13701,ROW()+設定!$B$24))),$C2386&gt;=設定!$B$32,$C2386&gt;=MAX(MIN(INDEX($C$1:$C$13701,MAX(1,ROW()-設定!$B$26)):INDEX($C$1:$C$13701,MAX(1,ROW()-1))),MIN(INDEX($C$1:$C$13701,MIN(13701,ROW()+1)):INDEX($C$1:$C$13701,MIN(13701,ROW()+設定!$B$26))))*10^(設定!$B$27/20)),1,0))</f>
        <v>0</v>
      </c>
      <c r="G2386" s="33" t="n">
        <f aca="false">$G2385+IF($F2386=1,1,0)</f>
        <v>0</v>
      </c>
      <c r="H2386" s="0" t="str">
        <f aca="false">IF($F2386=1,$G2386,"")</f>
        <v/>
      </c>
    </row>
    <row r="2387" customFormat="false" ht="15" hidden="false" customHeight="false" outlineLevel="0" collapsed="false">
      <c r="A2387" s="30" t="n">
        <v>372.65625</v>
      </c>
      <c r="B2387" s="31" t="n">
        <v>19.3628</v>
      </c>
      <c r="C2387" s="32" t="n">
        <f aca="false">IF($A2387="","",IF(設定!$B$21="dB",10^($B2387/20),ABS($B2387)))</f>
        <v>9.29265898434491</v>
      </c>
      <c r="D2387" s="32" t="n">
        <f aca="false">IF($A2387="","",$A2387^2)</f>
        <v>138872.680664063</v>
      </c>
      <c r="E2387" s="32" t="n">
        <f aca="false">IF($A2387="","",IF($C2387&lt;=0,"",1/$C2387^2))</f>
        <v>0.0115803050556659</v>
      </c>
      <c r="F2387" s="33" t="n">
        <f aca="false">IF(OR(ROW()-設定!$B$30&lt;2,ROW()+設定!$B$30&gt;13701,N($A2387)&lt;=0,N(INDEX($A$2:$A$13701,MIN(13700,MAX(1,ROW()-1+設定!$B$30))))&lt;=0,$A2387&lt;設定!$B$28,$A2387&gt;設定!$B$29),0,IF(AND($C2387&gt;=MAX(INDEX($C$1:$C$13701,MAX(1,ROW()-設定!$B$24)):INDEX($C$1:$C$13701,MAX(1,ROW()-1))),$C2387&gt;MAX(INDEX($C$1:$C$13701,MIN(13701,ROW()+1)):INDEX($C$1:$C$13701,MIN(13701,ROW()+設定!$B$24))),$C2387&gt;=設定!$B$32,$C2387&gt;=MAX(MIN(INDEX($C$1:$C$13701,MAX(1,ROW()-設定!$B$26)):INDEX($C$1:$C$13701,MAX(1,ROW()-1))),MIN(INDEX($C$1:$C$13701,MIN(13701,ROW()+1)):INDEX($C$1:$C$13701,MIN(13701,ROW()+設定!$B$26))))*10^(設定!$B$27/20)),1,0))</f>
        <v>0</v>
      </c>
      <c r="G2387" s="33" t="n">
        <f aca="false">$G2386+IF($F2387=1,1,0)</f>
        <v>0</v>
      </c>
      <c r="H2387" s="0" t="str">
        <f aca="false">IF($F2387=1,$G2387,"")</f>
        <v/>
      </c>
    </row>
    <row r="2388" customFormat="false" ht="15" hidden="false" customHeight="false" outlineLevel="0" collapsed="false">
      <c r="A2388" s="30" t="n">
        <v>372.8125</v>
      </c>
      <c r="B2388" s="31" t="n">
        <v>19.3484</v>
      </c>
      <c r="C2388" s="32" t="n">
        <f aca="false">IF($A2388="","",IF(設定!$B$21="dB",10^($B2388/20),ABS($B2388)))</f>
        <v>9.27726580834855</v>
      </c>
      <c r="D2388" s="32" t="n">
        <f aca="false">IF($A2388="","",$A2388^2)</f>
        <v>138989.16015625</v>
      </c>
      <c r="E2388" s="32" t="n">
        <f aca="false">IF($A2388="","",IF($C2388&lt;=0,"",1/$C2388^2))</f>
        <v>0.0116187658615324</v>
      </c>
      <c r="F2388" s="33" t="n">
        <f aca="false">IF(OR(ROW()-設定!$B$30&lt;2,ROW()+設定!$B$30&gt;13701,N($A2388)&lt;=0,N(INDEX($A$2:$A$13701,MIN(13700,MAX(1,ROW()-1+設定!$B$30))))&lt;=0,$A2388&lt;設定!$B$28,$A2388&gt;設定!$B$29),0,IF(AND($C2388&gt;=MAX(INDEX($C$1:$C$13701,MAX(1,ROW()-設定!$B$24)):INDEX($C$1:$C$13701,MAX(1,ROW()-1))),$C2388&gt;MAX(INDEX($C$1:$C$13701,MIN(13701,ROW()+1)):INDEX($C$1:$C$13701,MIN(13701,ROW()+設定!$B$24))),$C2388&gt;=設定!$B$32,$C2388&gt;=MAX(MIN(INDEX($C$1:$C$13701,MAX(1,ROW()-設定!$B$26)):INDEX($C$1:$C$13701,MAX(1,ROW()-1))),MIN(INDEX($C$1:$C$13701,MIN(13701,ROW()+1)):INDEX($C$1:$C$13701,MIN(13701,ROW()+設定!$B$26))))*10^(設定!$B$27/20)),1,0))</f>
        <v>0</v>
      </c>
      <c r="G2388" s="33" t="n">
        <f aca="false">$G2387+IF($F2388=1,1,0)</f>
        <v>0</v>
      </c>
      <c r="H2388" s="0" t="str">
        <f aca="false">IF($F2388=1,$G2388,"")</f>
        <v/>
      </c>
    </row>
    <row r="2389" customFormat="false" ht="15" hidden="false" customHeight="false" outlineLevel="0" collapsed="false">
      <c r="A2389" s="30" t="n">
        <v>372.96875</v>
      </c>
      <c r="B2389" s="31" t="n">
        <v>19.4984</v>
      </c>
      <c r="C2389" s="32" t="n">
        <f aca="false">IF($A2389="","",IF(設定!$B$21="dB",10^($B2389/20),ABS($B2389)))</f>
        <v>9.43886989861897</v>
      </c>
      <c r="D2389" s="32" t="n">
        <f aca="false">IF($A2389="","",$A2389^2)</f>
        <v>139105.688476563</v>
      </c>
      <c r="E2389" s="32" t="n">
        <f aca="false">IF($A2389="","",IF($C2389&lt;=0,"",1/$C2389^2))</f>
        <v>0.0112243189733102</v>
      </c>
      <c r="F2389" s="33" t="n">
        <f aca="false">IF(OR(ROW()-設定!$B$30&lt;2,ROW()+設定!$B$30&gt;13701,N($A2389)&lt;=0,N(INDEX($A$2:$A$13701,MIN(13700,MAX(1,ROW()-1+設定!$B$30))))&lt;=0,$A2389&lt;設定!$B$28,$A2389&gt;設定!$B$29),0,IF(AND($C2389&gt;=MAX(INDEX($C$1:$C$13701,MAX(1,ROW()-設定!$B$24)):INDEX($C$1:$C$13701,MAX(1,ROW()-1))),$C2389&gt;MAX(INDEX($C$1:$C$13701,MIN(13701,ROW()+1)):INDEX($C$1:$C$13701,MIN(13701,ROW()+設定!$B$24))),$C2389&gt;=設定!$B$32,$C2389&gt;=MAX(MIN(INDEX($C$1:$C$13701,MAX(1,ROW()-設定!$B$26)):INDEX($C$1:$C$13701,MAX(1,ROW()-1))),MIN(INDEX($C$1:$C$13701,MIN(13701,ROW()+1)):INDEX($C$1:$C$13701,MIN(13701,ROW()+設定!$B$26))))*10^(設定!$B$27/20)),1,0))</f>
        <v>0</v>
      </c>
      <c r="G2389" s="33" t="n">
        <f aca="false">$G2388+IF($F2389=1,1,0)</f>
        <v>0</v>
      </c>
      <c r="H2389" s="0" t="str">
        <f aca="false">IF($F2389=1,$G2389,"")</f>
        <v/>
      </c>
    </row>
    <row r="2390" customFormat="false" ht="15" hidden="false" customHeight="false" outlineLevel="0" collapsed="false">
      <c r="A2390" s="30" t="n">
        <v>373.125</v>
      </c>
      <c r="B2390" s="31" t="n">
        <v>19.4055</v>
      </c>
      <c r="C2390" s="32" t="n">
        <f aca="false">IF($A2390="","",IF(設定!$B$21="dB",10^($B2390/20),ABS($B2390)))</f>
        <v>9.33845434729736</v>
      </c>
      <c r="D2390" s="32" t="n">
        <f aca="false">IF($A2390="","",$A2390^2)</f>
        <v>139222.265625</v>
      </c>
      <c r="E2390" s="32" t="n">
        <f aca="false">IF($A2390="","",IF($C2390&lt;=0,"",1/$C2390^2))</f>
        <v>0.0114670049504927</v>
      </c>
      <c r="F2390" s="33" t="n">
        <f aca="false">IF(OR(ROW()-設定!$B$30&lt;2,ROW()+設定!$B$30&gt;13701,N($A2390)&lt;=0,N(INDEX($A$2:$A$13701,MIN(13700,MAX(1,ROW()-1+設定!$B$30))))&lt;=0,$A2390&lt;設定!$B$28,$A2390&gt;設定!$B$29),0,IF(AND($C2390&gt;=MAX(INDEX($C$1:$C$13701,MAX(1,ROW()-設定!$B$24)):INDEX($C$1:$C$13701,MAX(1,ROW()-1))),$C2390&gt;MAX(INDEX($C$1:$C$13701,MIN(13701,ROW()+1)):INDEX($C$1:$C$13701,MIN(13701,ROW()+設定!$B$24))),$C2390&gt;=設定!$B$32,$C2390&gt;=MAX(MIN(INDEX($C$1:$C$13701,MAX(1,ROW()-設定!$B$26)):INDEX($C$1:$C$13701,MAX(1,ROW()-1))),MIN(INDEX($C$1:$C$13701,MIN(13701,ROW()+1)):INDEX($C$1:$C$13701,MIN(13701,ROW()+設定!$B$26))))*10^(設定!$B$27/20)),1,0))</f>
        <v>0</v>
      </c>
      <c r="G2390" s="33" t="n">
        <f aca="false">$G2389+IF($F2390=1,1,0)</f>
        <v>0</v>
      </c>
      <c r="H2390" s="0" t="str">
        <f aca="false">IF($F2390=1,$G2390,"")</f>
        <v/>
      </c>
    </row>
    <row r="2391" customFormat="false" ht="15" hidden="false" customHeight="false" outlineLevel="0" collapsed="false">
      <c r="A2391" s="30" t="n">
        <v>373.28125</v>
      </c>
      <c r="B2391" s="31" t="n">
        <v>19.4848</v>
      </c>
      <c r="C2391" s="32" t="n">
        <f aca="false">IF($A2391="","",IF(設定!$B$21="dB",10^($B2391/20),ABS($B2391)))</f>
        <v>9.42410247797463</v>
      </c>
      <c r="D2391" s="32" t="n">
        <f aca="false">IF($A2391="","",$A2391^2)</f>
        <v>139338.891601563</v>
      </c>
      <c r="E2391" s="32" t="n">
        <f aca="false">IF($A2391="","",IF($C2391&lt;=0,"",1/$C2391^2))</f>
        <v>0.0112595231972156</v>
      </c>
      <c r="F2391" s="33" t="n">
        <f aca="false">IF(OR(ROW()-設定!$B$30&lt;2,ROW()+設定!$B$30&gt;13701,N($A2391)&lt;=0,N(INDEX($A$2:$A$13701,MIN(13700,MAX(1,ROW()-1+設定!$B$30))))&lt;=0,$A2391&lt;設定!$B$28,$A2391&gt;設定!$B$29),0,IF(AND($C2391&gt;=MAX(INDEX($C$1:$C$13701,MAX(1,ROW()-設定!$B$24)):INDEX($C$1:$C$13701,MAX(1,ROW()-1))),$C2391&gt;MAX(INDEX($C$1:$C$13701,MIN(13701,ROW()+1)):INDEX($C$1:$C$13701,MIN(13701,ROW()+設定!$B$24))),$C2391&gt;=設定!$B$32,$C2391&gt;=MAX(MIN(INDEX($C$1:$C$13701,MAX(1,ROW()-設定!$B$26)):INDEX($C$1:$C$13701,MAX(1,ROW()-1))),MIN(INDEX($C$1:$C$13701,MIN(13701,ROW()+1)):INDEX($C$1:$C$13701,MIN(13701,ROW()+設定!$B$26))))*10^(設定!$B$27/20)),1,0))</f>
        <v>0</v>
      </c>
      <c r="G2391" s="33" t="n">
        <f aca="false">$G2390+IF($F2391=1,1,0)</f>
        <v>0</v>
      </c>
      <c r="H2391" s="0" t="str">
        <f aca="false">IF($F2391=1,$G2391,"")</f>
        <v/>
      </c>
    </row>
    <row r="2392" customFormat="false" ht="15" hidden="false" customHeight="false" outlineLevel="0" collapsed="false">
      <c r="A2392" s="30" t="n">
        <v>373.4375</v>
      </c>
      <c r="B2392" s="31" t="n">
        <v>19.4329</v>
      </c>
      <c r="C2392" s="32" t="n">
        <f aca="false">IF($A2392="","",IF(設定!$B$21="dB",10^($B2392/20),ABS($B2392)))</f>
        <v>9.36795940279935</v>
      </c>
      <c r="D2392" s="32" t="n">
        <f aca="false">IF($A2392="","",$A2392^2)</f>
        <v>139455.56640625</v>
      </c>
      <c r="E2392" s="32" t="n">
        <f aca="false">IF($A2392="","",IF($C2392&lt;=0,"",1/$C2392^2))</f>
        <v>0.0113948864029007</v>
      </c>
      <c r="F2392" s="33" t="n">
        <f aca="false">IF(OR(ROW()-設定!$B$30&lt;2,ROW()+設定!$B$30&gt;13701,N($A2392)&lt;=0,N(INDEX($A$2:$A$13701,MIN(13700,MAX(1,ROW()-1+設定!$B$30))))&lt;=0,$A2392&lt;設定!$B$28,$A2392&gt;設定!$B$29),0,IF(AND($C2392&gt;=MAX(INDEX($C$1:$C$13701,MAX(1,ROW()-設定!$B$24)):INDEX($C$1:$C$13701,MAX(1,ROW()-1))),$C2392&gt;MAX(INDEX($C$1:$C$13701,MIN(13701,ROW()+1)):INDEX($C$1:$C$13701,MIN(13701,ROW()+設定!$B$24))),$C2392&gt;=設定!$B$32,$C2392&gt;=MAX(MIN(INDEX($C$1:$C$13701,MAX(1,ROW()-設定!$B$26)):INDEX($C$1:$C$13701,MAX(1,ROW()-1))),MIN(INDEX($C$1:$C$13701,MIN(13701,ROW()+1)):INDEX($C$1:$C$13701,MIN(13701,ROW()+設定!$B$26))))*10^(設定!$B$27/20)),1,0))</f>
        <v>0</v>
      </c>
      <c r="G2392" s="33" t="n">
        <f aca="false">$G2391+IF($F2392=1,1,0)</f>
        <v>0</v>
      </c>
      <c r="H2392" s="0" t="str">
        <f aca="false">IF($F2392=1,$G2392,"")</f>
        <v/>
      </c>
    </row>
    <row r="2393" customFormat="false" ht="15" hidden="false" customHeight="false" outlineLevel="0" collapsed="false">
      <c r="A2393" s="30" t="n">
        <v>373.59375</v>
      </c>
      <c r="B2393" s="31" t="n">
        <v>19.3378</v>
      </c>
      <c r="C2393" s="32" t="n">
        <f aca="false">IF($A2393="","",IF(設定!$B$21="dB",10^($B2393/20),ABS($B2393)))</f>
        <v>9.26595101607425</v>
      </c>
      <c r="D2393" s="32" t="n">
        <f aca="false">IF($A2393="","",$A2393^2)</f>
        <v>139572.290039063</v>
      </c>
      <c r="E2393" s="32" t="n">
        <f aca="false">IF($A2393="","",IF($C2393&lt;=0,"",1/$C2393^2))</f>
        <v>0.0116471588863316</v>
      </c>
      <c r="F2393" s="33" t="n">
        <f aca="false">IF(OR(ROW()-設定!$B$30&lt;2,ROW()+設定!$B$30&gt;13701,N($A2393)&lt;=0,N(INDEX($A$2:$A$13701,MIN(13700,MAX(1,ROW()-1+設定!$B$30))))&lt;=0,$A2393&lt;設定!$B$28,$A2393&gt;設定!$B$29),0,IF(AND($C2393&gt;=MAX(INDEX($C$1:$C$13701,MAX(1,ROW()-設定!$B$24)):INDEX($C$1:$C$13701,MAX(1,ROW()-1))),$C2393&gt;MAX(INDEX($C$1:$C$13701,MIN(13701,ROW()+1)):INDEX($C$1:$C$13701,MIN(13701,ROW()+設定!$B$24))),$C2393&gt;=設定!$B$32,$C2393&gt;=MAX(MIN(INDEX($C$1:$C$13701,MAX(1,ROW()-設定!$B$26)):INDEX($C$1:$C$13701,MAX(1,ROW()-1))),MIN(INDEX($C$1:$C$13701,MIN(13701,ROW()+1)):INDEX($C$1:$C$13701,MIN(13701,ROW()+設定!$B$26))))*10^(設定!$B$27/20)),1,0))</f>
        <v>0</v>
      </c>
      <c r="G2393" s="33" t="n">
        <f aca="false">$G2392+IF($F2393=1,1,0)</f>
        <v>0</v>
      </c>
      <c r="H2393" s="0" t="str">
        <f aca="false">IF($F2393=1,$G2393,"")</f>
        <v/>
      </c>
    </row>
    <row r="2394" customFormat="false" ht="15" hidden="false" customHeight="false" outlineLevel="0" collapsed="false">
      <c r="A2394" s="30" t="n">
        <v>373.75</v>
      </c>
      <c r="B2394" s="31" t="n">
        <v>19.6082</v>
      </c>
      <c r="C2394" s="32" t="n">
        <f aca="false">IF($A2394="","",IF(設定!$B$21="dB",10^($B2394/20),ABS($B2394)))</f>
        <v>9.55894581917439</v>
      </c>
      <c r="D2394" s="32" t="n">
        <f aca="false">IF($A2394="","",$A2394^2)</f>
        <v>139689.0625</v>
      </c>
      <c r="E2394" s="32" t="n">
        <f aca="false">IF($A2394="","",IF($C2394&lt;=0,"",1/$C2394^2))</f>
        <v>0.0109440986721765</v>
      </c>
      <c r="F2394" s="33" t="n">
        <f aca="false">IF(OR(ROW()-設定!$B$30&lt;2,ROW()+設定!$B$30&gt;13701,N($A2394)&lt;=0,N(INDEX($A$2:$A$13701,MIN(13700,MAX(1,ROW()-1+設定!$B$30))))&lt;=0,$A2394&lt;設定!$B$28,$A2394&gt;設定!$B$29),0,IF(AND($C2394&gt;=MAX(INDEX($C$1:$C$13701,MAX(1,ROW()-設定!$B$24)):INDEX($C$1:$C$13701,MAX(1,ROW()-1))),$C2394&gt;MAX(INDEX($C$1:$C$13701,MIN(13701,ROW()+1)):INDEX($C$1:$C$13701,MIN(13701,ROW()+設定!$B$24))),$C2394&gt;=設定!$B$32,$C2394&gt;=MAX(MIN(INDEX($C$1:$C$13701,MAX(1,ROW()-設定!$B$26)):INDEX($C$1:$C$13701,MAX(1,ROW()-1))),MIN(INDEX($C$1:$C$13701,MIN(13701,ROW()+1)):INDEX($C$1:$C$13701,MIN(13701,ROW()+設定!$B$26))))*10^(設定!$B$27/20)),1,0))</f>
        <v>0</v>
      </c>
      <c r="G2394" s="33" t="n">
        <f aca="false">$G2393+IF($F2394=1,1,0)</f>
        <v>0</v>
      </c>
      <c r="H2394" s="0" t="str">
        <f aca="false">IF($F2394=1,$G2394,"")</f>
        <v/>
      </c>
    </row>
    <row r="2395" customFormat="false" ht="15" hidden="false" customHeight="false" outlineLevel="0" collapsed="false">
      <c r="A2395" s="30" t="n">
        <v>373.90625</v>
      </c>
      <c r="B2395" s="31" t="n">
        <v>19.4238</v>
      </c>
      <c r="C2395" s="32" t="n">
        <f aca="false">IF($A2395="","",IF(設定!$B$21="dB",10^($B2395/20),ABS($B2395)))</f>
        <v>9.35814995398866</v>
      </c>
      <c r="D2395" s="32" t="n">
        <f aca="false">IF($A2395="","",$A2395^2)</f>
        <v>139805.883789063</v>
      </c>
      <c r="E2395" s="32" t="n">
        <f aca="false">IF($A2395="","",IF($C2395&lt;=0,"",1/$C2395^2))</f>
        <v>0.0114187877379827</v>
      </c>
      <c r="F2395" s="33" t="n">
        <f aca="false">IF(OR(ROW()-設定!$B$30&lt;2,ROW()+設定!$B$30&gt;13701,N($A2395)&lt;=0,N(INDEX($A$2:$A$13701,MIN(13700,MAX(1,ROW()-1+設定!$B$30))))&lt;=0,$A2395&lt;設定!$B$28,$A2395&gt;設定!$B$29),0,IF(AND($C2395&gt;=MAX(INDEX($C$1:$C$13701,MAX(1,ROW()-設定!$B$24)):INDEX($C$1:$C$13701,MAX(1,ROW()-1))),$C2395&gt;MAX(INDEX($C$1:$C$13701,MIN(13701,ROW()+1)):INDEX($C$1:$C$13701,MIN(13701,ROW()+設定!$B$24))),$C2395&gt;=設定!$B$32,$C2395&gt;=MAX(MIN(INDEX($C$1:$C$13701,MAX(1,ROW()-設定!$B$26)):INDEX($C$1:$C$13701,MAX(1,ROW()-1))),MIN(INDEX($C$1:$C$13701,MIN(13701,ROW()+1)):INDEX($C$1:$C$13701,MIN(13701,ROW()+設定!$B$26))))*10^(設定!$B$27/20)),1,0))</f>
        <v>0</v>
      </c>
      <c r="G2395" s="33" t="n">
        <f aca="false">$G2394+IF($F2395=1,1,0)</f>
        <v>0</v>
      </c>
      <c r="H2395" s="0" t="str">
        <f aca="false">IF($F2395=1,$G2395,"")</f>
        <v/>
      </c>
    </row>
    <row r="2396" customFormat="false" ht="15" hidden="false" customHeight="false" outlineLevel="0" collapsed="false">
      <c r="A2396" s="30" t="n">
        <v>374.0625</v>
      </c>
      <c r="B2396" s="31" t="n">
        <v>19.6259</v>
      </c>
      <c r="C2396" s="32" t="n">
        <f aca="false">IF($A2396="","",IF(設定!$B$21="dB",10^($B2396/20),ABS($B2396)))</f>
        <v>9.57844478304317</v>
      </c>
      <c r="D2396" s="32" t="n">
        <f aca="false">IF($A2396="","",$A2396^2)</f>
        <v>139922.75390625</v>
      </c>
      <c r="E2396" s="32" t="n">
        <f aca="false">IF($A2396="","",IF($C2396&lt;=0,"",1/$C2396^2))</f>
        <v>0.0108995859396223</v>
      </c>
      <c r="F2396" s="33" t="n">
        <f aca="false">IF(OR(ROW()-設定!$B$30&lt;2,ROW()+設定!$B$30&gt;13701,N($A2396)&lt;=0,N(INDEX($A$2:$A$13701,MIN(13700,MAX(1,ROW()-1+設定!$B$30))))&lt;=0,$A2396&lt;設定!$B$28,$A2396&gt;設定!$B$29),0,IF(AND($C2396&gt;=MAX(INDEX($C$1:$C$13701,MAX(1,ROW()-設定!$B$24)):INDEX($C$1:$C$13701,MAX(1,ROW()-1))),$C2396&gt;MAX(INDEX($C$1:$C$13701,MIN(13701,ROW()+1)):INDEX($C$1:$C$13701,MIN(13701,ROW()+設定!$B$24))),$C2396&gt;=設定!$B$32,$C2396&gt;=MAX(MIN(INDEX($C$1:$C$13701,MAX(1,ROW()-設定!$B$26)):INDEX($C$1:$C$13701,MAX(1,ROW()-1))),MIN(INDEX($C$1:$C$13701,MIN(13701,ROW()+1)):INDEX($C$1:$C$13701,MIN(13701,ROW()+設定!$B$26))))*10^(設定!$B$27/20)),1,0))</f>
        <v>0</v>
      </c>
      <c r="G2396" s="33" t="n">
        <f aca="false">$G2395+IF($F2396=1,1,0)</f>
        <v>0</v>
      </c>
      <c r="H2396" s="0" t="str">
        <f aca="false">IF($F2396=1,$G2396,"")</f>
        <v/>
      </c>
    </row>
    <row r="2397" customFormat="false" ht="15" hidden="false" customHeight="false" outlineLevel="0" collapsed="false">
      <c r="A2397" s="30" t="n">
        <v>374.21875</v>
      </c>
      <c r="B2397" s="31" t="n">
        <v>19.6198</v>
      </c>
      <c r="C2397" s="32" t="n">
        <f aca="false">IF($A2397="","",IF(設定!$B$21="dB",10^($B2397/20),ABS($B2397)))</f>
        <v>9.57172031340593</v>
      </c>
      <c r="D2397" s="32" t="n">
        <f aca="false">IF($A2397="","",$A2397^2)</f>
        <v>140039.672851563</v>
      </c>
      <c r="E2397" s="32" t="n">
        <f aca="false">IF($A2397="","",IF($C2397&lt;=0,"",1/$C2397^2))</f>
        <v>0.0109149060029109</v>
      </c>
      <c r="F2397" s="33" t="n">
        <f aca="false">IF(OR(ROW()-設定!$B$30&lt;2,ROW()+設定!$B$30&gt;13701,N($A2397)&lt;=0,N(INDEX($A$2:$A$13701,MIN(13700,MAX(1,ROW()-1+設定!$B$30))))&lt;=0,$A2397&lt;設定!$B$28,$A2397&gt;設定!$B$29),0,IF(AND($C2397&gt;=MAX(INDEX($C$1:$C$13701,MAX(1,ROW()-設定!$B$24)):INDEX($C$1:$C$13701,MAX(1,ROW()-1))),$C2397&gt;MAX(INDEX($C$1:$C$13701,MIN(13701,ROW()+1)):INDEX($C$1:$C$13701,MIN(13701,ROW()+設定!$B$24))),$C2397&gt;=設定!$B$32,$C2397&gt;=MAX(MIN(INDEX($C$1:$C$13701,MAX(1,ROW()-設定!$B$26)):INDEX($C$1:$C$13701,MAX(1,ROW()-1))),MIN(INDEX($C$1:$C$13701,MIN(13701,ROW()+1)):INDEX($C$1:$C$13701,MIN(13701,ROW()+設定!$B$26))))*10^(設定!$B$27/20)),1,0))</f>
        <v>0</v>
      </c>
      <c r="G2397" s="33" t="n">
        <f aca="false">$G2396+IF($F2397=1,1,0)</f>
        <v>0</v>
      </c>
      <c r="H2397" s="0" t="str">
        <f aca="false">IF($F2397=1,$G2397,"")</f>
        <v/>
      </c>
    </row>
    <row r="2398" customFormat="false" ht="15" hidden="false" customHeight="false" outlineLevel="0" collapsed="false">
      <c r="A2398" s="30" t="n">
        <v>374.375</v>
      </c>
      <c r="B2398" s="31" t="n">
        <v>19.4227</v>
      </c>
      <c r="C2398" s="32" t="n">
        <f aca="false">IF($A2398="","",IF(設定!$B$21="dB",10^($B2398/20),ABS($B2398)))</f>
        <v>9.35696489251762</v>
      </c>
      <c r="D2398" s="32" t="n">
        <f aca="false">IF($A2398="","",$A2398^2)</f>
        <v>140156.640625</v>
      </c>
      <c r="E2398" s="32" t="n">
        <f aca="false">IF($A2398="","",IF($C2398&lt;=0,"",1/$C2398^2))</f>
        <v>0.011421680304635</v>
      </c>
      <c r="F2398" s="33" t="n">
        <f aca="false">IF(OR(ROW()-設定!$B$30&lt;2,ROW()+設定!$B$30&gt;13701,N($A2398)&lt;=0,N(INDEX($A$2:$A$13701,MIN(13700,MAX(1,ROW()-1+設定!$B$30))))&lt;=0,$A2398&lt;設定!$B$28,$A2398&gt;設定!$B$29),0,IF(AND($C2398&gt;=MAX(INDEX($C$1:$C$13701,MAX(1,ROW()-設定!$B$24)):INDEX($C$1:$C$13701,MAX(1,ROW()-1))),$C2398&gt;MAX(INDEX($C$1:$C$13701,MIN(13701,ROW()+1)):INDEX($C$1:$C$13701,MIN(13701,ROW()+設定!$B$24))),$C2398&gt;=設定!$B$32,$C2398&gt;=MAX(MIN(INDEX($C$1:$C$13701,MAX(1,ROW()-設定!$B$26)):INDEX($C$1:$C$13701,MAX(1,ROW()-1))),MIN(INDEX($C$1:$C$13701,MIN(13701,ROW()+1)):INDEX($C$1:$C$13701,MIN(13701,ROW()+設定!$B$26))))*10^(設定!$B$27/20)),1,0))</f>
        <v>0</v>
      </c>
      <c r="G2398" s="33" t="n">
        <f aca="false">$G2397+IF($F2398=1,1,0)</f>
        <v>0</v>
      </c>
      <c r="H2398" s="0" t="str">
        <f aca="false">IF($F2398=1,$G2398,"")</f>
        <v/>
      </c>
    </row>
    <row r="2399" customFormat="false" ht="15" hidden="false" customHeight="false" outlineLevel="0" collapsed="false">
      <c r="A2399" s="30" t="n">
        <v>374.53125</v>
      </c>
      <c r="B2399" s="31" t="n">
        <v>19.5187</v>
      </c>
      <c r="C2399" s="32" t="n">
        <f aca="false">IF($A2399="","",IF(設定!$B$21="dB",10^($B2399/20),ABS($B2399)))</f>
        <v>9.46095550510523</v>
      </c>
      <c r="D2399" s="32" t="n">
        <f aca="false">IF($A2399="","",$A2399^2)</f>
        <v>140273.657226563</v>
      </c>
      <c r="E2399" s="32" t="n">
        <f aca="false">IF($A2399="","",IF($C2399&lt;=0,"",1/$C2399^2))</f>
        <v>0.0111719761526867</v>
      </c>
      <c r="F2399" s="33" t="n">
        <f aca="false">IF(OR(ROW()-設定!$B$30&lt;2,ROW()+設定!$B$30&gt;13701,N($A2399)&lt;=0,N(INDEX($A$2:$A$13701,MIN(13700,MAX(1,ROW()-1+設定!$B$30))))&lt;=0,$A2399&lt;設定!$B$28,$A2399&gt;設定!$B$29),0,IF(AND($C2399&gt;=MAX(INDEX($C$1:$C$13701,MAX(1,ROW()-設定!$B$24)):INDEX($C$1:$C$13701,MAX(1,ROW()-1))),$C2399&gt;MAX(INDEX($C$1:$C$13701,MIN(13701,ROW()+1)):INDEX($C$1:$C$13701,MIN(13701,ROW()+設定!$B$24))),$C2399&gt;=設定!$B$32,$C2399&gt;=MAX(MIN(INDEX($C$1:$C$13701,MAX(1,ROW()-設定!$B$26)):INDEX($C$1:$C$13701,MAX(1,ROW()-1))),MIN(INDEX($C$1:$C$13701,MIN(13701,ROW()+1)):INDEX($C$1:$C$13701,MIN(13701,ROW()+設定!$B$26))))*10^(設定!$B$27/20)),1,0))</f>
        <v>0</v>
      </c>
      <c r="G2399" s="33" t="n">
        <f aca="false">$G2398+IF($F2399=1,1,0)</f>
        <v>0</v>
      </c>
      <c r="H2399" s="0" t="str">
        <f aca="false">IF($F2399=1,$G2399,"")</f>
        <v/>
      </c>
    </row>
    <row r="2400" customFormat="false" ht="15" hidden="false" customHeight="false" outlineLevel="0" collapsed="false">
      <c r="A2400" s="30" t="n">
        <v>374.6875</v>
      </c>
      <c r="B2400" s="31" t="n">
        <v>19.5848</v>
      </c>
      <c r="C2400" s="32" t="n">
        <f aca="false">IF($A2400="","",IF(設定!$B$21="dB",10^($B2400/20),ABS($B2400)))</f>
        <v>9.53322844155894</v>
      </c>
      <c r="D2400" s="32" t="n">
        <f aca="false">IF($A2400="","",$A2400^2)</f>
        <v>140390.72265625</v>
      </c>
      <c r="E2400" s="32" t="n">
        <f aca="false">IF($A2400="","",IF($C2400&lt;=0,"",1/$C2400^2))</f>
        <v>0.0110032251585344</v>
      </c>
      <c r="F2400" s="33" t="n">
        <f aca="false">IF(OR(ROW()-設定!$B$30&lt;2,ROW()+設定!$B$30&gt;13701,N($A2400)&lt;=0,N(INDEX($A$2:$A$13701,MIN(13700,MAX(1,ROW()-1+設定!$B$30))))&lt;=0,$A2400&lt;設定!$B$28,$A2400&gt;設定!$B$29),0,IF(AND($C2400&gt;=MAX(INDEX($C$1:$C$13701,MAX(1,ROW()-設定!$B$24)):INDEX($C$1:$C$13701,MAX(1,ROW()-1))),$C2400&gt;MAX(INDEX($C$1:$C$13701,MIN(13701,ROW()+1)):INDEX($C$1:$C$13701,MIN(13701,ROW()+設定!$B$24))),$C2400&gt;=設定!$B$32,$C2400&gt;=MAX(MIN(INDEX($C$1:$C$13701,MAX(1,ROW()-設定!$B$26)):INDEX($C$1:$C$13701,MAX(1,ROW()-1))),MIN(INDEX($C$1:$C$13701,MIN(13701,ROW()+1)):INDEX($C$1:$C$13701,MIN(13701,ROW()+設定!$B$26))))*10^(設定!$B$27/20)),1,0))</f>
        <v>0</v>
      </c>
      <c r="G2400" s="33" t="n">
        <f aca="false">$G2399+IF($F2400=1,1,0)</f>
        <v>0</v>
      </c>
      <c r="H2400" s="0" t="str">
        <f aca="false">IF($F2400=1,$G2400,"")</f>
        <v/>
      </c>
    </row>
    <row r="2401" customFormat="false" ht="15" hidden="false" customHeight="false" outlineLevel="0" collapsed="false">
      <c r="A2401" s="30" t="n">
        <v>374.84375</v>
      </c>
      <c r="B2401" s="31" t="n">
        <v>19.5739</v>
      </c>
      <c r="C2401" s="32" t="n">
        <f aca="false">IF($A2401="","",IF(設定!$B$21="dB",10^($B2401/20),ABS($B2401)))</f>
        <v>9.5212726118811</v>
      </c>
      <c r="D2401" s="32" t="n">
        <f aca="false">IF($A2401="","",$A2401^2)</f>
        <v>140507.836914063</v>
      </c>
      <c r="E2401" s="32" t="n">
        <f aca="false">IF($A2401="","",IF($C2401&lt;=0,"",1/$C2401^2))</f>
        <v>0.0110308759330472</v>
      </c>
      <c r="F2401" s="33" t="n">
        <f aca="false">IF(OR(ROW()-設定!$B$30&lt;2,ROW()+設定!$B$30&gt;13701,N($A2401)&lt;=0,N(INDEX($A$2:$A$13701,MIN(13700,MAX(1,ROW()-1+設定!$B$30))))&lt;=0,$A2401&lt;設定!$B$28,$A2401&gt;設定!$B$29),0,IF(AND($C2401&gt;=MAX(INDEX($C$1:$C$13701,MAX(1,ROW()-設定!$B$24)):INDEX($C$1:$C$13701,MAX(1,ROW()-1))),$C2401&gt;MAX(INDEX($C$1:$C$13701,MIN(13701,ROW()+1)):INDEX($C$1:$C$13701,MIN(13701,ROW()+設定!$B$24))),$C2401&gt;=設定!$B$32,$C2401&gt;=MAX(MIN(INDEX($C$1:$C$13701,MAX(1,ROW()-設定!$B$26)):INDEX($C$1:$C$13701,MAX(1,ROW()-1))),MIN(INDEX($C$1:$C$13701,MIN(13701,ROW()+1)):INDEX($C$1:$C$13701,MIN(13701,ROW()+設定!$B$26))))*10^(設定!$B$27/20)),1,0))</f>
        <v>0</v>
      </c>
      <c r="G2401" s="33" t="n">
        <f aca="false">$G2400+IF($F2401=1,1,0)</f>
        <v>0</v>
      </c>
      <c r="H2401" s="0" t="str">
        <f aca="false">IF($F2401=1,$G2401,"")</f>
        <v/>
      </c>
    </row>
    <row r="2402" customFormat="false" ht="15" hidden="false" customHeight="false" outlineLevel="0" collapsed="false">
      <c r="A2402" s="30" t="n">
        <v>375</v>
      </c>
      <c r="B2402" s="31" t="n">
        <v>19.557</v>
      </c>
      <c r="C2402" s="32" t="n">
        <f aca="false">IF($A2402="","",IF(設定!$B$21="dB",10^($B2402/20),ABS($B2402)))</f>
        <v>9.50276523085783</v>
      </c>
      <c r="D2402" s="32" t="n">
        <f aca="false">IF($A2402="","",$A2402^2)</f>
        <v>140625</v>
      </c>
      <c r="E2402" s="32" t="n">
        <f aca="false">IF($A2402="","",IF($C2402&lt;=0,"",1/$C2402^2))</f>
        <v>0.0110738847669133</v>
      </c>
      <c r="F2402" s="33" t="n">
        <f aca="false">IF(OR(ROW()-設定!$B$30&lt;2,ROW()+設定!$B$30&gt;13701,N($A2402)&lt;=0,N(INDEX($A$2:$A$13701,MIN(13700,MAX(1,ROW()-1+設定!$B$30))))&lt;=0,$A2402&lt;設定!$B$28,$A2402&gt;設定!$B$29),0,IF(AND($C2402&gt;=MAX(INDEX($C$1:$C$13701,MAX(1,ROW()-設定!$B$24)):INDEX($C$1:$C$13701,MAX(1,ROW()-1))),$C2402&gt;MAX(INDEX($C$1:$C$13701,MIN(13701,ROW()+1)):INDEX($C$1:$C$13701,MIN(13701,ROW()+設定!$B$24))),$C2402&gt;=設定!$B$32,$C2402&gt;=MAX(MIN(INDEX($C$1:$C$13701,MAX(1,ROW()-設定!$B$26)):INDEX($C$1:$C$13701,MAX(1,ROW()-1))),MIN(INDEX($C$1:$C$13701,MIN(13701,ROW()+1)):INDEX($C$1:$C$13701,MIN(13701,ROW()+設定!$B$26))))*10^(設定!$B$27/20)),1,0))</f>
        <v>0</v>
      </c>
      <c r="G2402" s="33" t="n">
        <f aca="false">$G2401+IF($F2402=1,1,0)</f>
        <v>0</v>
      </c>
      <c r="H2402" s="0" t="str">
        <f aca="false">IF($F2402=1,$G2402,"")</f>
        <v/>
      </c>
    </row>
    <row r="2403" customFormat="false" ht="15" hidden="false" customHeight="false" outlineLevel="0" collapsed="false">
      <c r="A2403" s="30" t="n">
        <v>375.15625</v>
      </c>
      <c r="B2403" s="31" t="n">
        <v>19.7791</v>
      </c>
      <c r="C2403" s="32" t="n">
        <f aca="false">IF($A2403="","",IF(設定!$B$21="dB",10^($B2403/20),ABS($B2403)))</f>
        <v>9.74888618103865</v>
      </c>
      <c r="D2403" s="32" t="n">
        <f aca="false">IF($A2403="","",$A2403^2)</f>
        <v>140742.211914063</v>
      </c>
      <c r="E2403" s="32" t="n">
        <f aca="false">IF($A2403="","",IF($C2403&lt;=0,"",1/$C2403^2))</f>
        <v>0.0105217989726885</v>
      </c>
      <c r="F2403" s="33" t="n">
        <f aca="false">IF(OR(ROW()-設定!$B$30&lt;2,ROW()+設定!$B$30&gt;13701,N($A2403)&lt;=0,N(INDEX($A$2:$A$13701,MIN(13700,MAX(1,ROW()-1+設定!$B$30))))&lt;=0,$A2403&lt;設定!$B$28,$A2403&gt;設定!$B$29),0,IF(AND($C2403&gt;=MAX(INDEX($C$1:$C$13701,MAX(1,ROW()-設定!$B$24)):INDEX($C$1:$C$13701,MAX(1,ROW()-1))),$C2403&gt;MAX(INDEX($C$1:$C$13701,MIN(13701,ROW()+1)):INDEX($C$1:$C$13701,MIN(13701,ROW()+設定!$B$24))),$C2403&gt;=設定!$B$32,$C2403&gt;=MAX(MIN(INDEX($C$1:$C$13701,MAX(1,ROW()-設定!$B$26)):INDEX($C$1:$C$13701,MAX(1,ROW()-1))),MIN(INDEX($C$1:$C$13701,MIN(13701,ROW()+1)):INDEX($C$1:$C$13701,MIN(13701,ROW()+設定!$B$26))))*10^(設定!$B$27/20)),1,0))</f>
        <v>0</v>
      </c>
      <c r="G2403" s="33" t="n">
        <f aca="false">$G2402+IF($F2403=1,1,0)</f>
        <v>0</v>
      </c>
      <c r="H2403" s="0" t="str">
        <f aca="false">IF($F2403=1,$G2403,"")</f>
        <v/>
      </c>
    </row>
    <row r="2404" customFormat="false" ht="15" hidden="false" customHeight="false" outlineLevel="0" collapsed="false">
      <c r="A2404" s="30" t="n">
        <v>375.3125</v>
      </c>
      <c r="B2404" s="31" t="n">
        <v>19.6987</v>
      </c>
      <c r="C2404" s="32" t="n">
        <f aca="false">IF($A2404="","",IF(設定!$B$21="dB",10^($B2404/20),ABS($B2404)))</f>
        <v>9.65906302876347</v>
      </c>
      <c r="D2404" s="32" t="n">
        <f aca="false">IF($A2404="","",$A2404^2)</f>
        <v>140859.47265625</v>
      </c>
      <c r="E2404" s="32" t="n">
        <f aca="false">IF($A2404="","",IF($C2404&lt;=0,"",1/$C2404^2))</f>
        <v>0.0107184009761686</v>
      </c>
      <c r="F2404" s="33" t="n">
        <f aca="false">IF(OR(ROW()-設定!$B$30&lt;2,ROW()+設定!$B$30&gt;13701,N($A2404)&lt;=0,N(INDEX($A$2:$A$13701,MIN(13700,MAX(1,ROW()-1+設定!$B$30))))&lt;=0,$A2404&lt;設定!$B$28,$A2404&gt;設定!$B$29),0,IF(AND($C2404&gt;=MAX(INDEX($C$1:$C$13701,MAX(1,ROW()-設定!$B$24)):INDEX($C$1:$C$13701,MAX(1,ROW()-1))),$C2404&gt;MAX(INDEX($C$1:$C$13701,MIN(13701,ROW()+1)):INDEX($C$1:$C$13701,MIN(13701,ROW()+設定!$B$24))),$C2404&gt;=設定!$B$32,$C2404&gt;=MAX(MIN(INDEX($C$1:$C$13701,MAX(1,ROW()-設定!$B$26)):INDEX($C$1:$C$13701,MAX(1,ROW()-1))),MIN(INDEX($C$1:$C$13701,MIN(13701,ROW()+1)):INDEX($C$1:$C$13701,MIN(13701,ROW()+設定!$B$26))))*10^(設定!$B$27/20)),1,0))</f>
        <v>0</v>
      </c>
      <c r="G2404" s="33" t="n">
        <f aca="false">$G2403+IF($F2404=1,1,0)</f>
        <v>0</v>
      </c>
      <c r="H2404" s="0" t="str">
        <f aca="false">IF($F2404=1,$G2404,"")</f>
        <v/>
      </c>
    </row>
    <row r="2405" customFormat="false" ht="15" hidden="false" customHeight="false" outlineLevel="0" collapsed="false">
      <c r="A2405" s="30" t="n">
        <v>375.46875</v>
      </c>
      <c r="B2405" s="31" t="n">
        <v>19.7855</v>
      </c>
      <c r="C2405" s="32" t="n">
        <f aca="false">IF($A2405="","",IF(設定!$B$21="dB",10^($B2405/20),ABS($B2405)))</f>
        <v>9.75607207289193</v>
      </c>
      <c r="D2405" s="32" t="n">
        <f aca="false">IF($A2405="","",$A2405^2)</f>
        <v>140976.782226563</v>
      </c>
      <c r="E2405" s="32" t="n">
        <f aca="false">IF($A2405="","",IF($C2405&lt;=0,"",1/$C2405^2))</f>
        <v>0.0105063048959719</v>
      </c>
      <c r="F2405" s="33" t="n">
        <f aca="false">IF(OR(ROW()-設定!$B$30&lt;2,ROW()+設定!$B$30&gt;13701,N($A2405)&lt;=0,N(INDEX($A$2:$A$13701,MIN(13700,MAX(1,ROW()-1+設定!$B$30))))&lt;=0,$A2405&lt;設定!$B$28,$A2405&gt;設定!$B$29),0,IF(AND($C2405&gt;=MAX(INDEX($C$1:$C$13701,MAX(1,ROW()-設定!$B$24)):INDEX($C$1:$C$13701,MAX(1,ROW()-1))),$C2405&gt;MAX(INDEX($C$1:$C$13701,MIN(13701,ROW()+1)):INDEX($C$1:$C$13701,MIN(13701,ROW()+設定!$B$24))),$C2405&gt;=設定!$B$32,$C2405&gt;=MAX(MIN(INDEX($C$1:$C$13701,MAX(1,ROW()-設定!$B$26)):INDEX($C$1:$C$13701,MAX(1,ROW()-1))),MIN(INDEX($C$1:$C$13701,MIN(13701,ROW()+1)):INDEX($C$1:$C$13701,MIN(13701,ROW()+設定!$B$26))))*10^(設定!$B$27/20)),1,0))</f>
        <v>0</v>
      </c>
      <c r="G2405" s="33" t="n">
        <f aca="false">$G2404+IF($F2405=1,1,0)</f>
        <v>0</v>
      </c>
      <c r="H2405" s="0" t="str">
        <f aca="false">IF($F2405=1,$G2405,"")</f>
        <v/>
      </c>
    </row>
    <row r="2406" customFormat="false" ht="15" hidden="false" customHeight="false" outlineLevel="0" collapsed="false">
      <c r="A2406" s="30" t="n">
        <v>375.625</v>
      </c>
      <c r="B2406" s="31" t="n">
        <v>19.722</v>
      </c>
      <c r="C2406" s="32" t="n">
        <f aca="false">IF($A2406="","",IF(設定!$B$21="dB",10^($B2406/20),ABS($B2406)))</f>
        <v>9.68500836147543</v>
      </c>
      <c r="D2406" s="32" t="n">
        <f aca="false">IF($A2406="","",$A2406^2)</f>
        <v>141094.140625</v>
      </c>
      <c r="E2406" s="32" t="n">
        <f aca="false">IF($A2406="","",IF($C2406&lt;=0,"",1/$C2406^2))</f>
        <v>0.0106610504864678</v>
      </c>
      <c r="F2406" s="33" t="n">
        <f aca="false">IF(OR(ROW()-設定!$B$30&lt;2,ROW()+設定!$B$30&gt;13701,N($A2406)&lt;=0,N(INDEX($A$2:$A$13701,MIN(13700,MAX(1,ROW()-1+設定!$B$30))))&lt;=0,$A2406&lt;設定!$B$28,$A2406&gt;設定!$B$29),0,IF(AND($C2406&gt;=MAX(INDEX($C$1:$C$13701,MAX(1,ROW()-設定!$B$24)):INDEX($C$1:$C$13701,MAX(1,ROW()-1))),$C2406&gt;MAX(INDEX($C$1:$C$13701,MIN(13701,ROW()+1)):INDEX($C$1:$C$13701,MIN(13701,ROW()+設定!$B$24))),$C2406&gt;=設定!$B$32,$C2406&gt;=MAX(MIN(INDEX($C$1:$C$13701,MAX(1,ROW()-設定!$B$26)):INDEX($C$1:$C$13701,MAX(1,ROW()-1))),MIN(INDEX($C$1:$C$13701,MIN(13701,ROW()+1)):INDEX($C$1:$C$13701,MIN(13701,ROW()+設定!$B$26))))*10^(設定!$B$27/20)),1,0))</f>
        <v>0</v>
      </c>
      <c r="G2406" s="33" t="n">
        <f aca="false">$G2405+IF($F2406=1,1,0)</f>
        <v>0</v>
      </c>
      <c r="H2406" s="0" t="str">
        <f aca="false">IF($F2406=1,$G2406,"")</f>
        <v/>
      </c>
    </row>
    <row r="2407" customFormat="false" ht="15" hidden="false" customHeight="false" outlineLevel="0" collapsed="false">
      <c r="A2407" s="30" t="n">
        <v>375.78125</v>
      </c>
      <c r="B2407" s="31" t="n">
        <v>19.8207</v>
      </c>
      <c r="C2407" s="32" t="n">
        <f aca="false">IF($A2407="","",IF(設定!$B$21="dB",10^($B2407/20),ABS($B2407)))</f>
        <v>9.79568926155962</v>
      </c>
      <c r="D2407" s="32" t="n">
        <f aca="false">IF($A2407="","",$A2407^2)</f>
        <v>141211.547851563</v>
      </c>
      <c r="E2407" s="32" t="n">
        <f aca="false">IF($A2407="","",IF($C2407&lt;=0,"",1/$C2407^2))</f>
        <v>0.0104214944121166</v>
      </c>
      <c r="F2407" s="33" t="n">
        <f aca="false">IF(OR(ROW()-設定!$B$30&lt;2,ROW()+設定!$B$30&gt;13701,N($A2407)&lt;=0,N(INDEX($A$2:$A$13701,MIN(13700,MAX(1,ROW()-1+設定!$B$30))))&lt;=0,$A2407&lt;設定!$B$28,$A2407&gt;設定!$B$29),0,IF(AND($C2407&gt;=MAX(INDEX($C$1:$C$13701,MAX(1,ROW()-設定!$B$24)):INDEX($C$1:$C$13701,MAX(1,ROW()-1))),$C2407&gt;MAX(INDEX($C$1:$C$13701,MIN(13701,ROW()+1)):INDEX($C$1:$C$13701,MIN(13701,ROW()+設定!$B$24))),$C2407&gt;=設定!$B$32,$C2407&gt;=MAX(MIN(INDEX($C$1:$C$13701,MAX(1,ROW()-設定!$B$26)):INDEX($C$1:$C$13701,MAX(1,ROW()-1))),MIN(INDEX($C$1:$C$13701,MIN(13701,ROW()+1)):INDEX($C$1:$C$13701,MIN(13701,ROW()+設定!$B$26))))*10^(設定!$B$27/20)),1,0))</f>
        <v>0</v>
      </c>
      <c r="G2407" s="33" t="n">
        <f aca="false">$G2406+IF($F2407=1,1,0)</f>
        <v>0</v>
      </c>
      <c r="H2407" s="0" t="str">
        <f aca="false">IF($F2407=1,$G2407,"")</f>
        <v/>
      </c>
    </row>
    <row r="2408" customFormat="false" ht="15" hidden="false" customHeight="false" outlineLevel="0" collapsed="false">
      <c r="A2408" s="30" t="n">
        <v>375.9375</v>
      </c>
      <c r="B2408" s="31" t="n">
        <v>19.7321</v>
      </c>
      <c r="C2408" s="32" t="n">
        <f aca="false">IF($A2408="","",IF(設定!$B$21="dB",10^($B2408/20),ABS($B2408)))</f>
        <v>9.69627669236288</v>
      </c>
      <c r="D2408" s="32" t="n">
        <f aca="false">IF($A2408="","",$A2408^2)</f>
        <v>141329.00390625</v>
      </c>
      <c r="E2408" s="32" t="n">
        <f aca="false">IF($A2408="","",IF($C2408&lt;=0,"",1/$C2408^2))</f>
        <v>0.0106362858384126</v>
      </c>
      <c r="F2408" s="33" t="n">
        <f aca="false">IF(OR(ROW()-設定!$B$30&lt;2,ROW()+設定!$B$30&gt;13701,N($A2408)&lt;=0,N(INDEX($A$2:$A$13701,MIN(13700,MAX(1,ROW()-1+設定!$B$30))))&lt;=0,$A2408&lt;設定!$B$28,$A2408&gt;設定!$B$29),0,IF(AND($C2408&gt;=MAX(INDEX($C$1:$C$13701,MAX(1,ROW()-設定!$B$24)):INDEX($C$1:$C$13701,MAX(1,ROW()-1))),$C2408&gt;MAX(INDEX($C$1:$C$13701,MIN(13701,ROW()+1)):INDEX($C$1:$C$13701,MIN(13701,ROW()+設定!$B$24))),$C2408&gt;=設定!$B$32,$C2408&gt;=MAX(MIN(INDEX($C$1:$C$13701,MAX(1,ROW()-設定!$B$26)):INDEX($C$1:$C$13701,MAX(1,ROW()-1))),MIN(INDEX($C$1:$C$13701,MIN(13701,ROW()+1)):INDEX($C$1:$C$13701,MIN(13701,ROW()+設定!$B$26))))*10^(設定!$B$27/20)),1,0))</f>
        <v>0</v>
      </c>
      <c r="G2408" s="33" t="n">
        <f aca="false">$G2407+IF($F2408=1,1,0)</f>
        <v>0</v>
      </c>
      <c r="H2408" s="0" t="str">
        <f aca="false">IF($F2408=1,$G2408,"")</f>
        <v/>
      </c>
    </row>
    <row r="2409" customFormat="false" ht="15" hidden="false" customHeight="false" outlineLevel="0" collapsed="false">
      <c r="A2409" s="30" t="n">
        <v>376.09375</v>
      </c>
      <c r="B2409" s="31" t="n">
        <v>19.8303</v>
      </c>
      <c r="C2409" s="32" t="n">
        <f aca="false">IF($A2409="","",IF(設定!$B$21="dB",10^($B2409/20),ABS($B2409)))</f>
        <v>9.80652184263568</v>
      </c>
      <c r="D2409" s="32" t="n">
        <f aca="false">IF($A2409="","",$A2409^2)</f>
        <v>141446.508789063</v>
      </c>
      <c r="E2409" s="32" t="n">
        <f aca="false">IF($A2409="","",IF($C2409&lt;=0,"",1/$C2409^2))</f>
        <v>0.0103984833316995</v>
      </c>
      <c r="F2409" s="33" t="n">
        <f aca="false">IF(OR(ROW()-設定!$B$30&lt;2,ROW()+設定!$B$30&gt;13701,N($A2409)&lt;=0,N(INDEX($A$2:$A$13701,MIN(13700,MAX(1,ROW()-1+設定!$B$30))))&lt;=0,$A2409&lt;設定!$B$28,$A2409&gt;設定!$B$29),0,IF(AND($C2409&gt;=MAX(INDEX($C$1:$C$13701,MAX(1,ROW()-設定!$B$24)):INDEX($C$1:$C$13701,MAX(1,ROW()-1))),$C2409&gt;MAX(INDEX($C$1:$C$13701,MIN(13701,ROW()+1)):INDEX($C$1:$C$13701,MIN(13701,ROW()+設定!$B$24))),$C2409&gt;=設定!$B$32,$C2409&gt;=MAX(MIN(INDEX($C$1:$C$13701,MAX(1,ROW()-設定!$B$26)):INDEX($C$1:$C$13701,MAX(1,ROW()-1))),MIN(INDEX($C$1:$C$13701,MIN(13701,ROW()+1)):INDEX($C$1:$C$13701,MIN(13701,ROW()+設定!$B$26))))*10^(設定!$B$27/20)),1,0))</f>
        <v>0</v>
      </c>
      <c r="G2409" s="33" t="n">
        <f aca="false">$G2408+IF($F2409=1,1,0)</f>
        <v>0</v>
      </c>
      <c r="H2409" s="0" t="str">
        <f aca="false">IF($F2409=1,$G2409,"")</f>
        <v/>
      </c>
    </row>
    <row r="2410" customFormat="false" ht="15" hidden="false" customHeight="false" outlineLevel="0" collapsed="false">
      <c r="A2410" s="30" t="n">
        <v>376.25</v>
      </c>
      <c r="B2410" s="31" t="n">
        <v>19.9157</v>
      </c>
      <c r="C2410" s="32" t="n">
        <f aca="false">IF($A2410="","",IF(設定!$B$21="dB",10^($B2410/20),ABS($B2410)))</f>
        <v>9.90341549193216</v>
      </c>
      <c r="D2410" s="32" t="n">
        <f aca="false">IF($A2410="","",$A2410^2)</f>
        <v>141564.0625</v>
      </c>
      <c r="E2410" s="32" t="n">
        <f aca="false">IF($A2410="","",IF($C2410&lt;=0,"",1/$C2410^2))</f>
        <v>0.0101960040663095</v>
      </c>
      <c r="F2410" s="33" t="n">
        <f aca="false">IF(OR(ROW()-設定!$B$30&lt;2,ROW()+設定!$B$30&gt;13701,N($A2410)&lt;=0,N(INDEX($A$2:$A$13701,MIN(13700,MAX(1,ROW()-1+設定!$B$30))))&lt;=0,$A2410&lt;設定!$B$28,$A2410&gt;設定!$B$29),0,IF(AND($C2410&gt;=MAX(INDEX($C$1:$C$13701,MAX(1,ROW()-設定!$B$24)):INDEX($C$1:$C$13701,MAX(1,ROW()-1))),$C2410&gt;MAX(INDEX($C$1:$C$13701,MIN(13701,ROW()+1)):INDEX($C$1:$C$13701,MIN(13701,ROW()+設定!$B$24))),$C2410&gt;=設定!$B$32,$C2410&gt;=MAX(MIN(INDEX($C$1:$C$13701,MAX(1,ROW()-設定!$B$26)):INDEX($C$1:$C$13701,MAX(1,ROW()-1))),MIN(INDEX($C$1:$C$13701,MIN(13701,ROW()+1)):INDEX($C$1:$C$13701,MIN(13701,ROW()+設定!$B$26))))*10^(設定!$B$27/20)),1,0))</f>
        <v>0</v>
      </c>
      <c r="G2410" s="33" t="n">
        <f aca="false">$G2409+IF($F2410=1,1,0)</f>
        <v>0</v>
      </c>
      <c r="H2410" s="0" t="str">
        <f aca="false">IF($F2410=1,$G2410,"")</f>
        <v/>
      </c>
    </row>
    <row r="2411" customFormat="false" ht="15" hidden="false" customHeight="false" outlineLevel="0" collapsed="false">
      <c r="A2411" s="30" t="n">
        <v>376.40625</v>
      </c>
      <c r="B2411" s="31" t="n">
        <v>19.8822</v>
      </c>
      <c r="C2411" s="32" t="n">
        <f aca="false">IF($A2411="","",IF(設定!$B$21="dB",10^($B2411/20),ABS($B2411)))</f>
        <v>9.86529326438785</v>
      </c>
      <c r="D2411" s="32" t="n">
        <f aca="false">IF($A2411="","",$A2411^2)</f>
        <v>141681.665039063</v>
      </c>
      <c r="E2411" s="32" t="n">
        <f aca="false">IF($A2411="","",IF($C2411&lt;=0,"",1/$C2411^2))</f>
        <v>0.0102749566910404</v>
      </c>
      <c r="F2411" s="33" t="n">
        <f aca="false">IF(OR(ROW()-設定!$B$30&lt;2,ROW()+設定!$B$30&gt;13701,N($A2411)&lt;=0,N(INDEX($A$2:$A$13701,MIN(13700,MAX(1,ROW()-1+設定!$B$30))))&lt;=0,$A2411&lt;設定!$B$28,$A2411&gt;設定!$B$29),0,IF(AND($C2411&gt;=MAX(INDEX($C$1:$C$13701,MAX(1,ROW()-設定!$B$24)):INDEX($C$1:$C$13701,MAX(1,ROW()-1))),$C2411&gt;MAX(INDEX($C$1:$C$13701,MIN(13701,ROW()+1)):INDEX($C$1:$C$13701,MIN(13701,ROW()+設定!$B$24))),$C2411&gt;=設定!$B$32,$C2411&gt;=MAX(MIN(INDEX($C$1:$C$13701,MAX(1,ROW()-設定!$B$26)):INDEX($C$1:$C$13701,MAX(1,ROW()-1))),MIN(INDEX($C$1:$C$13701,MIN(13701,ROW()+1)):INDEX($C$1:$C$13701,MIN(13701,ROW()+設定!$B$26))))*10^(設定!$B$27/20)),1,0))</f>
        <v>0</v>
      </c>
      <c r="G2411" s="33" t="n">
        <f aca="false">$G2410+IF($F2411=1,1,0)</f>
        <v>0</v>
      </c>
      <c r="H2411" s="0" t="str">
        <f aca="false">IF($F2411=1,$G2411,"")</f>
        <v/>
      </c>
    </row>
    <row r="2412" customFormat="false" ht="15" hidden="false" customHeight="false" outlineLevel="0" collapsed="false">
      <c r="A2412" s="30" t="n">
        <v>376.5625</v>
      </c>
      <c r="B2412" s="31" t="n">
        <v>19.8523</v>
      </c>
      <c r="C2412" s="32" t="n">
        <f aca="false">IF($A2412="","",IF(設定!$B$21="dB",10^($B2412/20),ABS($B2412)))</f>
        <v>9.83139171119366</v>
      </c>
      <c r="D2412" s="32" t="n">
        <f aca="false">IF($A2412="","",$A2412^2)</f>
        <v>141799.31640625</v>
      </c>
      <c r="E2412" s="32" t="n">
        <f aca="false">IF($A2412="","",IF($C2412&lt;=0,"",1/$C2412^2))</f>
        <v>0.0103459410614501</v>
      </c>
      <c r="F2412" s="33" t="n">
        <f aca="false">IF(OR(ROW()-設定!$B$30&lt;2,ROW()+設定!$B$30&gt;13701,N($A2412)&lt;=0,N(INDEX($A$2:$A$13701,MIN(13700,MAX(1,ROW()-1+設定!$B$30))))&lt;=0,$A2412&lt;設定!$B$28,$A2412&gt;設定!$B$29),0,IF(AND($C2412&gt;=MAX(INDEX($C$1:$C$13701,MAX(1,ROW()-設定!$B$24)):INDEX($C$1:$C$13701,MAX(1,ROW()-1))),$C2412&gt;MAX(INDEX($C$1:$C$13701,MIN(13701,ROW()+1)):INDEX($C$1:$C$13701,MIN(13701,ROW()+設定!$B$24))),$C2412&gt;=設定!$B$32,$C2412&gt;=MAX(MIN(INDEX($C$1:$C$13701,MAX(1,ROW()-設定!$B$26)):INDEX($C$1:$C$13701,MAX(1,ROW()-1))),MIN(INDEX($C$1:$C$13701,MIN(13701,ROW()+1)):INDEX($C$1:$C$13701,MIN(13701,ROW()+設定!$B$26))))*10^(設定!$B$27/20)),1,0))</f>
        <v>0</v>
      </c>
      <c r="G2412" s="33" t="n">
        <f aca="false">$G2411+IF($F2412=1,1,0)</f>
        <v>0</v>
      </c>
      <c r="H2412" s="0" t="str">
        <f aca="false">IF($F2412=1,$G2412,"")</f>
        <v/>
      </c>
    </row>
    <row r="2413" customFormat="false" ht="15" hidden="false" customHeight="false" outlineLevel="0" collapsed="false">
      <c r="A2413" s="30" t="n">
        <v>376.71875</v>
      </c>
      <c r="B2413" s="31" t="n">
        <v>19.8088</v>
      </c>
      <c r="C2413" s="32" t="n">
        <f aca="false">IF($A2413="","",IF(設定!$B$21="dB",10^($B2413/20),ABS($B2413)))</f>
        <v>9.78227798283778</v>
      </c>
      <c r="D2413" s="32" t="n">
        <f aca="false">IF($A2413="","",$A2413^2)</f>
        <v>141917.016601563</v>
      </c>
      <c r="E2413" s="32" t="n">
        <f aca="false">IF($A2413="","",IF($C2413&lt;=0,"",1/$C2413^2))</f>
        <v>0.0104500892596965</v>
      </c>
      <c r="F2413" s="33" t="n">
        <f aca="false">IF(OR(ROW()-設定!$B$30&lt;2,ROW()+設定!$B$30&gt;13701,N($A2413)&lt;=0,N(INDEX($A$2:$A$13701,MIN(13700,MAX(1,ROW()-1+設定!$B$30))))&lt;=0,$A2413&lt;設定!$B$28,$A2413&gt;設定!$B$29),0,IF(AND($C2413&gt;=MAX(INDEX($C$1:$C$13701,MAX(1,ROW()-設定!$B$24)):INDEX($C$1:$C$13701,MAX(1,ROW()-1))),$C2413&gt;MAX(INDEX($C$1:$C$13701,MIN(13701,ROW()+1)):INDEX($C$1:$C$13701,MIN(13701,ROW()+設定!$B$24))),$C2413&gt;=設定!$B$32,$C2413&gt;=MAX(MIN(INDEX($C$1:$C$13701,MAX(1,ROW()-設定!$B$26)):INDEX($C$1:$C$13701,MAX(1,ROW()-1))),MIN(INDEX($C$1:$C$13701,MIN(13701,ROW()+1)):INDEX($C$1:$C$13701,MIN(13701,ROW()+設定!$B$26))))*10^(設定!$B$27/20)),1,0))</f>
        <v>0</v>
      </c>
      <c r="G2413" s="33" t="n">
        <f aca="false">$G2412+IF($F2413=1,1,0)</f>
        <v>0</v>
      </c>
      <c r="H2413" s="0" t="str">
        <f aca="false">IF($F2413=1,$G2413,"")</f>
        <v/>
      </c>
    </row>
    <row r="2414" customFormat="false" ht="15" hidden="false" customHeight="false" outlineLevel="0" collapsed="false">
      <c r="A2414" s="30" t="n">
        <v>376.875</v>
      </c>
      <c r="B2414" s="31" t="n">
        <v>19.9631</v>
      </c>
      <c r="C2414" s="32" t="n">
        <f aca="false">IF($A2414="","",IF(設定!$B$21="dB",10^($B2414/20),ABS($B2414)))</f>
        <v>9.95760741635196</v>
      </c>
      <c r="D2414" s="32" t="n">
        <f aca="false">IF($A2414="","",$A2414^2)</f>
        <v>142034.765625</v>
      </c>
      <c r="E2414" s="32" t="n">
        <f aca="false">IF($A2414="","",IF($C2414&lt;=0,"",1/$C2414^2))</f>
        <v>0.0100853273702729</v>
      </c>
      <c r="F2414" s="33" t="n">
        <f aca="false">IF(OR(ROW()-設定!$B$30&lt;2,ROW()+設定!$B$30&gt;13701,N($A2414)&lt;=0,N(INDEX($A$2:$A$13701,MIN(13700,MAX(1,ROW()-1+設定!$B$30))))&lt;=0,$A2414&lt;設定!$B$28,$A2414&gt;設定!$B$29),0,IF(AND($C2414&gt;=MAX(INDEX($C$1:$C$13701,MAX(1,ROW()-設定!$B$24)):INDEX($C$1:$C$13701,MAX(1,ROW()-1))),$C2414&gt;MAX(INDEX($C$1:$C$13701,MIN(13701,ROW()+1)):INDEX($C$1:$C$13701,MIN(13701,ROW()+設定!$B$24))),$C2414&gt;=設定!$B$32,$C2414&gt;=MAX(MIN(INDEX($C$1:$C$13701,MAX(1,ROW()-設定!$B$26)):INDEX($C$1:$C$13701,MAX(1,ROW()-1))),MIN(INDEX($C$1:$C$13701,MIN(13701,ROW()+1)):INDEX($C$1:$C$13701,MIN(13701,ROW()+設定!$B$26))))*10^(設定!$B$27/20)),1,0))</f>
        <v>0</v>
      </c>
      <c r="G2414" s="33" t="n">
        <f aca="false">$G2413+IF($F2414=1,1,0)</f>
        <v>0</v>
      </c>
      <c r="H2414" s="0" t="str">
        <f aca="false">IF($F2414=1,$G2414,"")</f>
        <v/>
      </c>
    </row>
    <row r="2415" customFormat="false" ht="15" hidden="false" customHeight="false" outlineLevel="0" collapsed="false">
      <c r="A2415" s="30" t="n">
        <v>377.03125</v>
      </c>
      <c r="B2415" s="31" t="n">
        <v>20.004</v>
      </c>
      <c r="C2415" s="32" t="n">
        <f aca="false">IF($A2415="","",IF(設定!$B$21="dB",10^($B2415/20),ABS($B2415)))</f>
        <v>10.0046062307284</v>
      </c>
      <c r="D2415" s="32" t="n">
        <f aca="false">IF($A2415="","",$A2415^2)</f>
        <v>142152.563476563</v>
      </c>
      <c r="E2415" s="32" t="n">
        <f aca="false">IF($A2415="","",IF($C2415&lt;=0,"",1/$C2415^2))</f>
        <v>0.00999079389984462</v>
      </c>
      <c r="F2415" s="33" t="n">
        <f aca="false">IF(OR(ROW()-設定!$B$30&lt;2,ROW()+設定!$B$30&gt;13701,N($A2415)&lt;=0,N(INDEX($A$2:$A$13701,MIN(13700,MAX(1,ROW()-1+設定!$B$30))))&lt;=0,$A2415&lt;設定!$B$28,$A2415&gt;設定!$B$29),0,IF(AND($C2415&gt;=MAX(INDEX($C$1:$C$13701,MAX(1,ROW()-設定!$B$24)):INDEX($C$1:$C$13701,MAX(1,ROW()-1))),$C2415&gt;MAX(INDEX($C$1:$C$13701,MIN(13701,ROW()+1)):INDEX($C$1:$C$13701,MIN(13701,ROW()+設定!$B$24))),$C2415&gt;=設定!$B$32,$C2415&gt;=MAX(MIN(INDEX($C$1:$C$13701,MAX(1,ROW()-設定!$B$26)):INDEX($C$1:$C$13701,MAX(1,ROW()-1))),MIN(INDEX($C$1:$C$13701,MIN(13701,ROW()+1)):INDEX($C$1:$C$13701,MIN(13701,ROW()+設定!$B$26))))*10^(設定!$B$27/20)),1,0))</f>
        <v>0</v>
      </c>
      <c r="G2415" s="33" t="n">
        <f aca="false">$G2414+IF($F2415=1,1,0)</f>
        <v>0</v>
      </c>
      <c r="H2415" s="0" t="str">
        <f aca="false">IF($F2415=1,$G2415,"")</f>
        <v/>
      </c>
    </row>
    <row r="2416" customFormat="false" ht="15" hidden="false" customHeight="false" outlineLevel="0" collapsed="false">
      <c r="A2416" s="30" t="n">
        <v>377.1875</v>
      </c>
      <c r="B2416" s="31" t="n">
        <v>19.9644</v>
      </c>
      <c r="C2416" s="32" t="n">
        <f aca="false">IF($A2416="","",IF(設定!$B$21="dB",10^($B2416/20),ABS($B2416)))</f>
        <v>9.95909786338123</v>
      </c>
      <c r="D2416" s="32" t="n">
        <f aca="false">IF($A2416="","",$A2416^2)</f>
        <v>142270.41015625</v>
      </c>
      <c r="E2416" s="32" t="n">
        <f aca="false">IF($A2416="","",IF($C2416&lt;=0,"",1/$C2416^2))</f>
        <v>0.010082308919881</v>
      </c>
      <c r="F2416" s="33" t="n">
        <f aca="false">IF(OR(ROW()-設定!$B$30&lt;2,ROW()+設定!$B$30&gt;13701,N($A2416)&lt;=0,N(INDEX($A$2:$A$13701,MIN(13700,MAX(1,ROW()-1+設定!$B$30))))&lt;=0,$A2416&lt;設定!$B$28,$A2416&gt;設定!$B$29),0,IF(AND($C2416&gt;=MAX(INDEX($C$1:$C$13701,MAX(1,ROW()-設定!$B$24)):INDEX($C$1:$C$13701,MAX(1,ROW()-1))),$C2416&gt;MAX(INDEX($C$1:$C$13701,MIN(13701,ROW()+1)):INDEX($C$1:$C$13701,MIN(13701,ROW()+設定!$B$24))),$C2416&gt;=設定!$B$32,$C2416&gt;=MAX(MIN(INDEX($C$1:$C$13701,MAX(1,ROW()-設定!$B$26)):INDEX($C$1:$C$13701,MAX(1,ROW()-1))),MIN(INDEX($C$1:$C$13701,MIN(13701,ROW()+1)):INDEX($C$1:$C$13701,MIN(13701,ROW()+設定!$B$26))))*10^(設定!$B$27/20)),1,0))</f>
        <v>0</v>
      </c>
      <c r="G2416" s="33" t="n">
        <f aca="false">$G2415+IF($F2416=1,1,0)</f>
        <v>0</v>
      </c>
      <c r="H2416" s="0" t="str">
        <f aca="false">IF($F2416=1,$G2416,"")</f>
        <v/>
      </c>
    </row>
    <row r="2417" customFormat="false" ht="15" hidden="false" customHeight="false" outlineLevel="0" collapsed="false">
      <c r="A2417" s="30" t="n">
        <v>377.34375</v>
      </c>
      <c r="B2417" s="31" t="n">
        <v>19.9339</v>
      </c>
      <c r="C2417" s="32" t="n">
        <f aca="false">IF($A2417="","",IF(設定!$B$21="dB",10^($B2417/20),ABS($B2417)))</f>
        <v>9.92418839336879</v>
      </c>
      <c r="D2417" s="32" t="n">
        <f aca="false">IF($A2417="","",$A2417^2)</f>
        <v>142388.305664063</v>
      </c>
      <c r="E2417" s="32" t="n">
        <f aca="false">IF($A2417="","",IF($C2417&lt;=0,"",1/$C2417^2))</f>
        <v>0.0101533650286356</v>
      </c>
      <c r="F2417" s="33" t="n">
        <f aca="false">IF(OR(ROW()-設定!$B$30&lt;2,ROW()+設定!$B$30&gt;13701,N($A2417)&lt;=0,N(INDEX($A$2:$A$13701,MIN(13700,MAX(1,ROW()-1+設定!$B$30))))&lt;=0,$A2417&lt;設定!$B$28,$A2417&gt;設定!$B$29),0,IF(AND($C2417&gt;=MAX(INDEX($C$1:$C$13701,MAX(1,ROW()-設定!$B$24)):INDEX($C$1:$C$13701,MAX(1,ROW()-1))),$C2417&gt;MAX(INDEX($C$1:$C$13701,MIN(13701,ROW()+1)):INDEX($C$1:$C$13701,MIN(13701,ROW()+設定!$B$24))),$C2417&gt;=設定!$B$32,$C2417&gt;=MAX(MIN(INDEX($C$1:$C$13701,MAX(1,ROW()-設定!$B$26)):INDEX($C$1:$C$13701,MAX(1,ROW()-1))),MIN(INDEX($C$1:$C$13701,MIN(13701,ROW()+1)):INDEX($C$1:$C$13701,MIN(13701,ROW()+設定!$B$26))))*10^(設定!$B$27/20)),1,0))</f>
        <v>0</v>
      </c>
      <c r="G2417" s="33" t="n">
        <f aca="false">$G2416+IF($F2417=1,1,0)</f>
        <v>0</v>
      </c>
      <c r="H2417" s="0" t="str">
        <f aca="false">IF($F2417=1,$G2417,"")</f>
        <v/>
      </c>
    </row>
    <row r="2418" customFormat="false" ht="15" hidden="false" customHeight="false" outlineLevel="0" collapsed="false">
      <c r="A2418" s="30" t="n">
        <v>377.5</v>
      </c>
      <c r="B2418" s="31" t="n">
        <v>20.0941</v>
      </c>
      <c r="C2418" s="32" t="n">
        <f aca="false">IF($A2418="","",IF(設定!$B$21="dB",10^($B2418/20),ABS($B2418)))</f>
        <v>10.1089255948461</v>
      </c>
      <c r="D2418" s="32" t="n">
        <f aca="false">IF($A2418="","",$A2418^2)</f>
        <v>142506.25</v>
      </c>
      <c r="E2418" s="32" t="n">
        <f aca="false">IF($A2418="","",IF($C2418&lt;=0,"",1/$C2418^2))</f>
        <v>0.00978565724550099</v>
      </c>
      <c r="F2418" s="33" t="n">
        <f aca="false">IF(OR(ROW()-設定!$B$30&lt;2,ROW()+設定!$B$30&gt;13701,N($A2418)&lt;=0,N(INDEX($A$2:$A$13701,MIN(13700,MAX(1,ROW()-1+設定!$B$30))))&lt;=0,$A2418&lt;設定!$B$28,$A2418&gt;設定!$B$29),0,IF(AND($C2418&gt;=MAX(INDEX($C$1:$C$13701,MAX(1,ROW()-設定!$B$24)):INDEX($C$1:$C$13701,MAX(1,ROW()-1))),$C2418&gt;MAX(INDEX($C$1:$C$13701,MIN(13701,ROW()+1)):INDEX($C$1:$C$13701,MIN(13701,ROW()+設定!$B$24))),$C2418&gt;=設定!$B$32,$C2418&gt;=MAX(MIN(INDEX($C$1:$C$13701,MAX(1,ROW()-設定!$B$26)):INDEX($C$1:$C$13701,MAX(1,ROW()-1))),MIN(INDEX($C$1:$C$13701,MIN(13701,ROW()+1)):INDEX($C$1:$C$13701,MIN(13701,ROW()+設定!$B$26))))*10^(設定!$B$27/20)),1,0))</f>
        <v>0</v>
      </c>
      <c r="G2418" s="33" t="n">
        <f aca="false">$G2417+IF($F2418=1,1,0)</f>
        <v>0</v>
      </c>
      <c r="H2418" s="0" t="str">
        <f aca="false">IF($F2418=1,$G2418,"")</f>
        <v/>
      </c>
    </row>
    <row r="2419" customFormat="false" ht="15" hidden="false" customHeight="false" outlineLevel="0" collapsed="false">
      <c r="A2419" s="30" t="n">
        <v>377.65625</v>
      </c>
      <c r="B2419" s="31" t="n">
        <v>20.316</v>
      </c>
      <c r="C2419" s="32" t="n">
        <f aca="false">IF($A2419="","",IF(設定!$B$21="dB",10^($B2419/20),ABS($B2419)))</f>
        <v>10.3705072632576</v>
      </c>
      <c r="D2419" s="32" t="n">
        <f aca="false">IF($A2419="","",$A2419^2)</f>
        <v>142624.243164063</v>
      </c>
      <c r="E2419" s="32" t="n">
        <f aca="false">IF($A2419="","",IF($C2419&lt;=0,"",1/$C2419^2))</f>
        <v>0.00929822390585381</v>
      </c>
      <c r="F2419" s="33" t="n">
        <f aca="false">IF(OR(ROW()-設定!$B$30&lt;2,ROW()+設定!$B$30&gt;13701,N($A2419)&lt;=0,N(INDEX($A$2:$A$13701,MIN(13700,MAX(1,ROW()-1+設定!$B$30))))&lt;=0,$A2419&lt;設定!$B$28,$A2419&gt;設定!$B$29),0,IF(AND($C2419&gt;=MAX(INDEX($C$1:$C$13701,MAX(1,ROW()-設定!$B$24)):INDEX($C$1:$C$13701,MAX(1,ROW()-1))),$C2419&gt;MAX(INDEX($C$1:$C$13701,MIN(13701,ROW()+1)):INDEX($C$1:$C$13701,MIN(13701,ROW()+設定!$B$24))),$C2419&gt;=設定!$B$32,$C2419&gt;=MAX(MIN(INDEX($C$1:$C$13701,MAX(1,ROW()-設定!$B$26)):INDEX($C$1:$C$13701,MAX(1,ROW()-1))),MIN(INDEX($C$1:$C$13701,MIN(13701,ROW()+1)):INDEX($C$1:$C$13701,MIN(13701,ROW()+設定!$B$26))))*10^(設定!$B$27/20)),1,0))</f>
        <v>0</v>
      </c>
      <c r="G2419" s="33" t="n">
        <f aca="false">$G2418+IF($F2419=1,1,0)</f>
        <v>0</v>
      </c>
      <c r="H2419" s="0" t="str">
        <f aca="false">IF($F2419=1,$G2419,"")</f>
        <v/>
      </c>
    </row>
    <row r="2420" customFormat="false" ht="15" hidden="false" customHeight="false" outlineLevel="0" collapsed="false">
      <c r="A2420" s="30" t="n">
        <v>377.8125</v>
      </c>
      <c r="B2420" s="31" t="n">
        <v>20.0531</v>
      </c>
      <c r="C2420" s="32" t="n">
        <f aca="false">IF($A2420="","",IF(設定!$B$21="dB",10^($B2420/20),ABS($B2420)))</f>
        <v>10.0613208816567</v>
      </c>
      <c r="D2420" s="32" t="n">
        <f aca="false">IF($A2420="","",$A2420^2)</f>
        <v>142742.28515625</v>
      </c>
      <c r="E2420" s="32" t="n">
        <f aca="false">IF($A2420="","",IF($C2420&lt;=0,"",1/$C2420^2))</f>
        <v>0.00987847715875051</v>
      </c>
      <c r="F2420" s="33" t="n">
        <f aca="false">IF(OR(ROW()-設定!$B$30&lt;2,ROW()+設定!$B$30&gt;13701,N($A2420)&lt;=0,N(INDEX($A$2:$A$13701,MIN(13700,MAX(1,ROW()-1+設定!$B$30))))&lt;=0,$A2420&lt;設定!$B$28,$A2420&gt;設定!$B$29),0,IF(AND($C2420&gt;=MAX(INDEX($C$1:$C$13701,MAX(1,ROW()-設定!$B$24)):INDEX($C$1:$C$13701,MAX(1,ROW()-1))),$C2420&gt;MAX(INDEX($C$1:$C$13701,MIN(13701,ROW()+1)):INDEX($C$1:$C$13701,MIN(13701,ROW()+設定!$B$24))),$C2420&gt;=設定!$B$32,$C2420&gt;=MAX(MIN(INDEX($C$1:$C$13701,MAX(1,ROW()-設定!$B$26)):INDEX($C$1:$C$13701,MAX(1,ROW()-1))),MIN(INDEX($C$1:$C$13701,MIN(13701,ROW()+1)):INDEX($C$1:$C$13701,MIN(13701,ROW()+設定!$B$26))))*10^(設定!$B$27/20)),1,0))</f>
        <v>0</v>
      </c>
      <c r="G2420" s="33" t="n">
        <f aca="false">$G2419+IF($F2420=1,1,0)</f>
        <v>0</v>
      </c>
      <c r="H2420" s="0" t="str">
        <f aca="false">IF($F2420=1,$G2420,"")</f>
        <v/>
      </c>
    </row>
    <row r="2421" customFormat="false" ht="15" hidden="false" customHeight="false" outlineLevel="0" collapsed="false">
      <c r="A2421" s="30" t="n">
        <v>377.96875</v>
      </c>
      <c r="B2421" s="31" t="n">
        <v>20.1438</v>
      </c>
      <c r="C2421" s="32" t="n">
        <f aca="false">IF($A2421="","",IF(設定!$B$21="dB",10^($B2421/20),ABS($B2421)))</f>
        <v>10.1669338996641</v>
      </c>
      <c r="D2421" s="32" t="n">
        <f aca="false">IF($A2421="","",$A2421^2)</f>
        <v>142860.375976563</v>
      </c>
      <c r="E2421" s="32" t="n">
        <f aca="false">IF($A2421="","",IF($C2421&lt;=0,"",1/$C2421^2))</f>
        <v>0.00967431000787141</v>
      </c>
      <c r="F2421" s="33" t="n">
        <f aca="false">IF(OR(ROW()-設定!$B$30&lt;2,ROW()+設定!$B$30&gt;13701,N($A2421)&lt;=0,N(INDEX($A$2:$A$13701,MIN(13700,MAX(1,ROW()-1+設定!$B$30))))&lt;=0,$A2421&lt;設定!$B$28,$A2421&gt;設定!$B$29),0,IF(AND($C2421&gt;=MAX(INDEX($C$1:$C$13701,MAX(1,ROW()-設定!$B$24)):INDEX($C$1:$C$13701,MAX(1,ROW()-1))),$C2421&gt;MAX(INDEX($C$1:$C$13701,MIN(13701,ROW()+1)):INDEX($C$1:$C$13701,MIN(13701,ROW()+設定!$B$24))),$C2421&gt;=設定!$B$32,$C2421&gt;=MAX(MIN(INDEX($C$1:$C$13701,MAX(1,ROW()-設定!$B$26)):INDEX($C$1:$C$13701,MAX(1,ROW()-1))),MIN(INDEX($C$1:$C$13701,MIN(13701,ROW()+1)):INDEX($C$1:$C$13701,MIN(13701,ROW()+設定!$B$26))))*10^(設定!$B$27/20)),1,0))</f>
        <v>0</v>
      </c>
      <c r="G2421" s="33" t="n">
        <f aca="false">$G2420+IF($F2421=1,1,0)</f>
        <v>0</v>
      </c>
      <c r="H2421" s="0" t="str">
        <f aca="false">IF($F2421=1,$G2421,"")</f>
        <v/>
      </c>
    </row>
    <row r="2422" customFormat="false" ht="15" hidden="false" customHeight="false" outlineLevel="0" collapsed="false">
      <c r="A2422" s="30" t="n">
        <v>378.125</v>
      </c>
      <c r="B2422" s="31" t="n">
        <v>20.1717</v>
      </c>
      <c r="C2422" s="32" t="n">
        <f aca="false">IF($A2422="","",IF(設定!$B$21="dB",10^($B2422/20),ABS($B2422)))</f>
        <v>10.1996436766412</v>
      </c>
      <c r="D2422" s="32" t="n">
        <f aca="false">IF($A2422="","",$A2422^2)</f>
        <v>142978.515625</v>
      </c>
      <c r="E2422" s="32" t="n">
        <f aca="false">IF($A2422="","",IF($C2422&lt;=0,"",1/$C2422^2))</f>
        <v>0.00961235939048938</v>
      </c>
      <c r="F2422" s="33" t="n">
        <f aca="false">IF(OR(ROW()-設定!$B$30&lt;2,ROW()+設定!$B$30&gt;13701,N($A2422)&lt;=0,N(INDEX($A$2:$A$13701,MIN(13700,MAX(1,ROW()-1+設定!$B$30))))&lt;=0,$A2422&lt;設定!$B$28,$A2422&gt;設定!$B$29),0,IF(AND($C2422&gt;=MAX(INDEX($C$1:$C$13701,MAX(1,ROW()-設定!$B$24)):INDEX($C$1:$C$13701,MAX(1,ROW()-1))),$C2422&gt;MAX(INDEX($C$1:$C$13701,MIN(13701,ROW()+1)):INDEX($C$1:$C$13701,MIN(13701,ROW()+設定!$B$24))),$C2422&gt;=設定!$B$32,$C2422&gt;=MAX(MIN(INDEX($C$1:$C$13701,MAX(1,ROW()-設定!$B$26)):INDEX($C$1:$C$13701,MAX(1,ROW()-1))),MIN(INDEX($C$1:$C$13701,MIN(13701,ROW()+1)):INDEX($C$1:$C$13701,MIN(13701,ROW()+設定!$B$26))))*10^(設定!$B$27/20)),1,0))</f>
        <v>0</v>
      </c>
      <c r="G2422" s="33" t="n">
        <f aca="false">$G2421+IF($F2422=1,1,0)</f>
        <v>0</v>
      </c>
      <c r="H2422" s="0" t="str">
        <f aca="false">IF($F2422=1,$G2422,"")</f>
        <v/>
      </c>
    </row>
    <row r="2423" customFormat="false" ht="15" hidden="false" customHeight="false" outlineLevel="0" collapsed="false">
      <c r="A2423" s="30" t="n">
        <v>378.28125</v>
      </c>
      <c r="B2423" s="31" t="n">
        <v>19.8849</v>
      </c>
      <c r="C2423" s="32" t="n">
        <f aca="false">IF($A2423="","",IF(設定!$B$21="dB",10^($B2423/20),ABS($B2423)))</f>
        <v>9.8683603574877</v>
      </c>
      <c r="D2423" s="32" t="n">
        <f aca="false">IF($A2423="","",$A2423^2)</f>
        <v>143096.704101563</v>
      </c>
      <c r="E2423" s="32" t="n">
        <f aca="false">IF($A2423="","",IF($C2423&lt;=0,"",1/$C2423^2))</f>
        <v>0.0102685707565382</v>
      </c>
      <c r="F2423" s="33" t="n">
        <f aca="false">IF(OR(ROW()-設定!$B$30&lt;2,ROW()+設定!$B$30&gt;13701,N($A2423)&lt;=0,N(INDEX($A$2:$A$13701,MIN(13700,MAX(1,ROW()-1+設定!$B$30))))&lt;=0,$A2423&lt;設定!$B$28,$A2423&gt;設定!$B$29),0,IF(AND($C2423&gt;=MAX(INDEX($C$1:$C$13701,MAX(1,ROW()-設定!$B$24)):INDEX($C$1:$C$13701,MAX(1,ROW()-1))),$C2423&gt;MAX(INDEX($C$1:$C$13701,MIN(13701,ROW()+1)):INDEX($C$1:$C$13701,MIN(13701,ROW()+設定!$B$24))),$C2423&gt;=設定!$B$32,$C2423&gt;=MAX(MIN(INDEX($C$1:$C$13701,MAX(1,ROW()-設定!$B$26)):INDEX($C$1:$C$13701,MAX(1,ROW()-1))),MIN(INDEX($C$1:$C$13701,MIN(13701,ROW()+1)):INDEX($C$1:$C$13701,MIN(13701,ROW()+設定!$B$26))))*10^(設定!$B$27/20)),1,0))</f>
        <v>0</v>
      </c>
      <c r="G2423" s="33" t="n">
        <f aca="false">$G2422+IF($F2423=1,1,0)</f>
        <v>0</v>
      </c>
      <c r="H2423" s="0" t="str">
        <f aca="false">IF($F2423=1,$G2423,"")</f>
        <v/>
      </c>
    </row>
    <row r="2424" customFormat="false" ht="15" hidden="false" customHeight="false" outlineLevel="0" collapsed="false">
      <c r="A2424" s="30" t="n">
        <v>378.4375</v>
      </c>
      <c r="B2424" s="31" t="n">
        <v>20.1935</v>
      </c>
      <c r="C2424" s="32" t="n">
        <f aca="false">IF($A2424="","",IF(設定!$B$21="dB",10^($B2424/20),ABS($B2424)))</f>
        <v>10.225275075013</v>
      </c>
      <c r="D2424" s="32" t="n">
        <f aca="false">IF($A2424="","",$A2424^2)</f>
        <v>143214.94140625</v>
      </c>
      <c r="E2424" s="32" t="n">
        <f aca="false">IF($A2424="","",IF($C2424&lt;=0,"",1/$C2424^2))</f>
        <v>0.00956422974771883</v>
      </c>
      <c r="F2424" s="33" t="n">
        <f aca="false">IF(OR(ROW()-設定!$B$30&lt;2,ROW()+設定!$B$30&gt;13701,N($A2424)&lt;=0,N(INDEX($A$2:$A$13701,MIN(13700,MAX(1,ROW()-1+設定!$B$30))))&lt;=0,$A2424&lt;設定!$B$28,$A2424&gt;設定!$B$29),0,IF(AND($C2424&gt;=MAX(INDEX($C$1:$C$13701,MAX(1,ROW()-設定!$B$24)):INDEX($C$1:$C$13701,MAX(1,ROW()-1))),$C2424&gt;MAX(INDEX($C$1:$C$13701,MIN(13701,ROW()+1)):INDEX($C$1:$C$13701,MIN(13701,ROW()+設定!$B$24))),$C2424&gt;=設定!$B$32,$C2424&gt;=MAX(MIN(INDEX($C$1:$C$13701,MAX(1,ROW()-設定!$B$26)):INDEX($C$1:$C$13701,MAX(1,ROW()-1))),MIN(INDEX($C$1:$C$13701,MIN(13701,ROW()+1)):INDEX($C$1:$C$13701,MIN(13701,ROW()+設定!$B$26))))*10^(設定!$B$27/20)),1,0))</f>
        <v>0</v>
      </c>
      <c r="G2424" s="33" t="n">
        <f aca="false">$G2423+IF($F2424=1,1,0)</f>
        <v>0</v>
      </c>
      <c r="H2424" s="0" t="str">
        <f aca="false">IF($F2424=1,$G2424,"")</f>
        <v/>
      </c>
    </row>
    <row r="2425" customFormat="false" ht="15" hidden="false" customHeight="false" outlineLevel="0" collapsed="false">
      <c r="A2425" s="30" t="n">
        <v>378.59375</v>
      </c>
      <c r="B2425" s="31" t="n">
        <v>20.1311</v>
      </c>
      <c r="C2425" s="32" t="n">
        <f aca="false">IF($A2425="","",IF(設定!$B$21="dB",10^($B2425/20),ABS($B2425)))</f>
        <v>10.1520792657705</v>
      </c>
      <c r="D2425" s="32" t="n">
        <f aca="false">IF($A2425="","",$A2425^2)</f>
        <v>143333.227539063</v>
      </c>
      <c r="E2425" s="32" t="n">
        <f aca="false">IF($A2425="","",IF($C2425&lt;=0,"",1/$C2425^2))</f>
        <v>0.00970264183377258</v>
      </c>
      <c r="F2425" s="33" t="n">
        <f aca="false">IF(OR(ROW()-設定!$B$30&lt;2,ROW()+設定!$B$30&gt;13701,N($A2425)&lt;=0,N(INDEX($A$2:$A$13701,MIN(13700,MAX(1,ROW()-1+設定!$B$30))))&lt;=0,$A2425&lt;設定!$B$28,$A2425&gt;設定!$B$29),0,IF(AND($C2425&gt;=MAX(INDEX($C$1:$C$13701,MAX(1,ROW()-設定!$B$24)):INDEX($C$1:$C$13701,MAX(1,ROW()-1))),$C2425&gt;MAX(INDEX($C$1:$C$13701,MIN(13701,ROW()+1)):INDEX($C$1:$C$13701,MIN(13701,ROW()+設定!$B$24))),$C2425&gt;=設定!$B$32,$C2425&gt;=MAX(MIN(INDEX($C$1:$C$13701,MAX(1,ROW()-設定!$B$26)):INDEX($C$1:$C$13701,MAX(1,ROW()-1))),MIN(INDEX($C$1:$C$13701,MIN(13701,ROW()+1)):INDEX($C$1:$C$13701,MIN(13701,ROW()+設定!$B$26))))*10^(設定!$B$27/20)),1,0))</f>
        <v>0</v>
      </c>
      <c r="G2425" s="33" t="n">
        <f aca="false">$G2424+IF($F2425=1,1,0)</f>
        <v>0</v>
      </c>
      <c r="H2425" s="0" t="str">
        <f aca="false">IF($F2425=1,$G2425,"")</f>
        <v/>
      </c>
    </row>
    <row r="2426" customFormat="false" ht="15" hidden="false" customHeight="false" outlineLevel="0" collapsed="false">
      <c r="A2426" s="30" t="n">
        <v>378.75</v>
      </c>
      <c r="B2426" s="31" t="n">
        <v>20.3726</v>
      </c>
      <c r="C2426" s="32" t="n">
        <f aca="false">IF($A2426="","",IF(設定!$B$21="dB",10^($B2426/20),ABS($B2426)))</f>
        <v>10.4383054209255</v>
      </c>
      <c r="D2426" s="32" t="n">
        <f aca="false">IF($A2426="","",$A2426^2)</f>
        <v>143451.5625</v>
      </c>
      <c r="E2426" s="32" t="n">
        <f aca="false">IF($A2426="","",IF($C2426&lt;=0,"",1/$C2426^2))</f>
        <v>0.00917782980893524</v>
      </c>
      <c r="F2426" s="33" t="n">
        <f aca="false">IF(OR(ROW()-設定!$B$30&lt;2,ROW()+設定!$B$30&gt;13701,N($A2426)&lt;=0,N(INDEX($A$2:$A$13701,MIN(13700,MAX(1,ROW()-1+設定!$B$30))))&lt;=0,$A2426&lt;設定!$B$28,$A2426&gt;設定!$B$29),0,IF(AND($C2426&gt;=MAX(INDEX($C$1:$C$13701,MAX(1,ROW()-設定!$B$24)):INDEX($C$1:$C$13701,MAX(1,ROW()-1))),$C2426&gt;MAX(INDEX($C$1:$C$13701,MIN(13701,ROW()+1)):INDEX($C$1:$C$13701,MIN(13701,ROW()+設定!$B$24))),$C2426&gt;=設定!$B$32,$C2426&gt;=MAX(MIN(INDEX($C$1:$C$13701,MAX(1,ROW()-設定!$B$26)):INDEX($C$1:$C$13701,MAX(1,ROW()-1))),MIN(INDEX($C$1:$C$13701,MIN(13701,ROW()+1)):INDEX($C$1:$C$13701,MIN(13701,ROW()+設定!$B$26))))*10^(設定!$B$27/20)),1,0))</f>
        <v>0</v>
      </c>
      <c r="G2426" s="33" t="n">
        <f aca="false">$G2425+IF($F2426=1,1,0)</f>
        <v>0</v>
      </c>
      <c r="H2426" s="0" t="str">
        <f aca="false">IF($F2426=1,$G2426,"")</f>
        <v/>
      </c>
    </row>
    <row r="2427" customFormat="false" ht="15" hidden="false" customHeight="false" outlineLevel="0" collapsed="false">
      <c r="A2427" s="30" t="n">
        <v>378.90625</v>
      </c>
      <c r="B2427" s="31" t="n">
        <v>20.2275</v>
      </c>
      <c r="C2427" s="32" t="n">
        <f aca="false">IF($A2427="","",IF(設定!$B$21="dB",10^($B2427/20),ABS($B2427)))</f>
        <v>10.2653792777746</v>
      </c>
      <c r="D2427" s="32" t="n">
        <f aca="false">IF($A2427="","",$A2427^2)</f>
        <v>143569.946289063</v>
      </c>
      <c r="E2427" s="32" t="n">
        <f aca="false">IF($A2427="","",IF($C2427&lt;=0,"",1/$C2427^2))</f>
        <v>0.00948964574022997</v>
      </c>
      <c r="F2427" s="33" t="n">
        <f aca="false">IF(OR(ROW()-設定!$B$30&lt;2,ROW()+設定!$B$30&gt;13701,N($A2427)&lt;=0,N(INDEX($A$2:$A$13701,MIN(13700,MAX(1,ROW()-1+設定!$B$30))))&lt;=0,$A2427&lt;設定!$B$28,$A2427&gt;設定!$B$29),0,IF(AND($C2427&gt;=MAX(INDEX($C$1:$C$13701,MAX(1,ROW()-設定!$B$24)):INDEX($C$1:$C$13701,MAX(1,ROW()-1))),$C2427&gt;MAX(INDEX($C$1:$C$13701,MIN(13701,ROW()+1)):INDEX($C$1:$C$13701,MIN(13701,ROW()+設定!$B$24))),$C2427&gt;=設定!$B$32,$C2427&gt;=MAX(MIN(INDEX($C$1:$C$13701,MAX(1,ROW()-設定!$B$26)):INDEX($C$1:$C$13701,MAX(1,ROW()-1))),MIN(INDEX($C$1:$C$13701,MIN(13701,ROW()+1)):INDEX($C$1:$C$13701,MIN(13701,ROW()+設定!$B$26))))*10^(設定!$B$27/20)),1,0))</f>
        <v>0</v>
      </c>
      <c r="G2427" s="33" t="n">
        <f aca="false">$G2426+IF($F2427=1,1,0)</f>
        <v>0</v>
      </c>
      <c r="H2427" s="0" t="str">
        <f aca="false">IF($F2427=1,$G2427,"")</f>
        <v/>
      </c>
    </row>
    <row r="2428" customFormat="false" ht="15" hidden="false" customHeight="false" outlineLevel="0" collapsed="false">
      <c r="A2428" s="30" t="n">
        <v>379.0625</v>
      </c>
      <c r="B2428" s="31" t="n">
        <v>20.1975</v>
      </c>
      <c r="C2428" s="32" t="n">
        <f aca="false">IF($A2428="","",IF(設定!$B$21="dB",10^($B2428/20),ABS($B2428)))</f>
        <v>10.2299850726386</v>
      </c>
      <c r="D2428" s="32" t="n">
        <f aca="false">IF($A2428="","",$A2428^2)</f>
        <v>143688.37890625</v>
      </c>
      <c r="E2428" s="32" t="n">
        <f aca="false">IF($A2428="","",IF($C2428&lt;=0,"",1/$C2428^2))</f>
        <v>0.00955542482202217</v>
      </c>
      <c r="F2428" s="33" t="n">
        <f aca="false">IF(OR(ROW()-設定!$B$30&lt;2,ROW()+設定!$B$30&gt;13701,N($A2428)&lt;=0,N(INDEX($A$2:$A$13701,MIN(13700,MAX(1,ROW()-1+設定!$B$30))))&lt;=0,$A2428&lt;設定!$B$28,$A2428&gt;設定!$B$29),0,IF(AND($C2428&gt;=MAX(INDEX($C$1:$C$13701,MAX(1,ROW()-設定!$B$24)):INDEX($C$1:$C$13701,MAX(1,ROW()-1))),$C2428&gt;MAX(INDEX($C$1:$C$13701,MIN(13701,ROW()+1)):INDEX($C$1:$C$13701,MIN(13701,ROW()+設定!$B$24))),$C2428&gt;=設定!$B$32,$C2428&gt;=MAX(MIN(INDEX($C$1:$C$13701,MAX(1,ROW()-設定!$B$26)):INDEX($C$1:$C$13701,MAX(1,ROW()-1))),MIN(INDEX($C$1:$C$13701,MIN(13701,ROW()+1)):INDEX($C$1:$C$13701,MIN(13701,ROW()+設定!$B$26))))*10^(設定!$B$27/20)),1,0))</f>
        <v>0</v>
      </c>
      <c r="G2428" s="33" t="n">
        <f aca="false">$G2427+IF($F2428=1,1,0)</f>
        <v>0</v>
      </c>
      <c r="H2428" s="0" t="str">
        <f aca="false">IF($F2428=1,$G2428,"")</f>
        <v/>
      </c>
    </row>
    <row r="2429" customFormat="false" ht="15" hidden="false" customHeight="false" outlineLevel="0" collapsed="false">
      <c r="A2429" s="30" t="n">
        <v>379.21875</v>
      </c>
      <c r="B2429" s="31" t="n">
        <v>20.281</v>
      </c>
      <c r="C2429" s="32" t="n">
        <f aca="false">IF($A2429="","",IF(設定!$B$21="dB",10^($B2429/20),ABS($B2429)))</f>
        <v>10.3288031365703</v>
      </c>
      <c r="D2429" s="32" t="n">
        <f aca="false">IF($A2429="","",$A2429^2)</f>
        <v>143806.860351563</v>
      </c>
      <c r="E2429" s="32" t="n">
        <f aca="false">IF($A2429="","",IF($C2429&lt;=0,"",1/$C2429^2))</f>
        <v>0.00937346150148174</v>
      </c>
      <c r="F2429" s="33" t="n">
        <f aca="false">IF(OR(ROW()-設定!$B$30&lt;2,ROW()+設定!$B$30&gt;13701,N($A2429)&lt;=0,N(INDEX($A$2:$A$13701,MIN(13700,MAX(1,ROW()-1+設定!$B$30))))&lt;=0,$A2429&lt;設定!$B$28,$A2429&gt;設定!$B$29),0,IF(AND($C2429&gt;=MAX(INDEX($C$1:$C$13701,MAX(1,ROW()-設定!$B$24)):INDEX($C$1:$C$13701,MAX(1,ROW()-1))),$C2429&gt;MAX(INDEX($C$1:$C$13701,MIN(13701,ROW()+1)):INDEX($C$1:$C$13701,MIN(13701,ROW()+設定!$B$24))),$C2429&gt;=設定!$B$32,$C2429&gt;=MAX(MIN(INDEX($C$1:$C$13701,MAX(1,ROW()-設定!$B$26)):INDEX($C$1:$C$13701,MAX(1,ROW()-1))),MIN(INDEX($C$1:$C$13701,MIN(13701,ROW()+1)):INDEX($C$1:$C$13701,MIN(13701,ROW()+設定!$B$26))))*10^(設定!$B$27/20)),1,0))</f>
        <v>0</v>
      </c>
      <c r="G2429" s="33" t="n">
        <f aca="false">$G2428+IF($F2429=1,1,0)</f>
        <v>0</v>
      </c>
      <c r="H2429" s="0" t="str">
        <f aca="false">IF($F2429=1,$G2429,"")</f>
        <v/>
      </c>
    </row>
    <row r="2430" customFormat="false" ht="15" hidden="false" customHeight="false" outlineLevel="0" collapsed="false">
      <c r="A2430" s="30" t="n">
        <v>379.375</v>
      </c>
      <c r="B2430" s="31" t="n">
        <v>20.3461</v>
      </c>
      <c r="C2430" s="32" t="n">
        <f aca="false">IF($A2430="","",IF(設定!$B$21="dB",10^($B2430/20),ABS($B2430)))</f>
        <v>10.4065074626301</v>
      </c>
      <c r="D2430" s="32" t="n">
        <f aca="false">IF($A2430="","",$A2430^2)</f>
        <v>143925.390625</v>
      </c>
      <c r="E2430" s="32" t="n">
        <f aca="false">IF($A2430="","",IF($C2430&lt;=0,"",1/$C2430^2))</f>
        <v>0.00923400275949567</v>
      </c>
      <c r="F2430" s="33" t="n">
        <f aca="false">IF(OR(ROW()-設定!$B$30&lt;2,ROW()+設定!$B$30&gt;13701,N($A2430)&lt;=0,N(INDEX($A$2:$A$13701,MIN(13700,MAX(1,ROW()-1+設定!$B$30))))&lt;=0,$A2430&lt;設定!$B$28,$A2430&gt;設定!$B$29),0,IF(AND($C2430&gt;=MAX(INDEX($C$1:$C$13701,MAX(1,ROW()-設定!$B$24)):INDEX($C$1:$C$13701,MAX(1,ROW()-1))),$C2430&gt;MAX(INDEX($C$1:$C$13701,MIN(13701,ROW()+1)):INDEX($C$1:$C$13701,MIN(13701,ROW()+設定!$B$24))),$C2430&gt;=設定!$B$32,$C2430&gt;=MAX(MIN(INDEX($C$1:$C$13701,MAX(1,ROW()-設定!$B$26)):INDEX($C$1:$C$13701,MAX(1,ROW()-1))),MIN(INDEX($C$1:$C$13701,MIN(13701,ROW()+1)):INDEX($C$1:$C$13701,MIN(13701,ROW()+設定!$B$26))))*10^(設定!$B$27/20)),1,0))</f>
        <v>0</v>
      </c>
      <c r="G2430" s="33" t="n">
        <f aca="false">$G2429+IF($F2430=1,1,0)</f>
        <v>0</v>
      </c>
      <c r="H2430" s="0" t="str">
        <f aca="false">IF($F2430=1,$G2430,"")</f>
        <v/>
      </c>
    </row>
    <row r="2431" customFormat="false" ht="15" hidden="false" customHeight="false" outlineLevel="0" collapsed="false">
      <c r="A2431" s="30" t="n">
        <v>379.53125</v>
      </c>
      <c r="B2431" s="31" t="n">
        <v>20.2955</v>
      </c>
      <c r="C2431" s="32" t="n">
        <f aca="false">IF($A2431="","",IF(設定!$B$21="dB",10^($B2431/20),ABS($B2431)))</f>
        <v>10.346060174184</v>
      </c>
      <c r="D2431" s="32" t="n">
        <f aca="false">IF($A2431="","",$A2431^2)</f>
        <v>144043.969726563</v>
      </c>
      <c r="E2431" s="32" t="n">
        <f aca="false">IF($A2431="","",IF($C2431&lt;=0,"",1/$C2431^2))</f>
        <v>0.00934221805805461</v>
      </c>
      <c r="F2431" s="33" t="n">
        <f aca="false">IF(OR(ROW()-設定!$B$30&lt;2,ROW()+設定!$B$30&gt;13701,N($A2431)&lt;=0,N(INDEX($A$2:$A$13701,MIN(13700,MAX(1,ROW()-1+設定!$B$30))))&lt;=0,$A2431&lt;設定!$B$28,$A2431&gt;設定!$B$29),0,IF(AND($C2431&gt;=MAX(INDEX($C$1:$C$13701,MAX(1,ROW()-設定!$B$24)):INDEX($C$1:$C$13701,MAX(1,ROW()-1))),$C2431&gt;MAX(INDEX($C$1:$C$13701,MIN(13701,ROW()+1)):INDEX($C$1:$C$13701,MIN(13701,ROW()+設定!$B$24))),$C2431&gt;=設定!$B$32,$C2431&gt;=MAX(MIN(INDEX($C$1:$C$13701,MAX(1,ROW()-設定!$B$26)):INDEX($C$1:$C$13701,MAX(1,ROW()-1))),MIN(INDEX($C$1:$C$13701,MIN(13701,ROW()+1)):INDEX($C$1:$C$13701,MIN(13701,ROW()+設定!$B$26))))*10^(設定!$B$27/20)),1,0))</f>
        <v>0</v>
      </c>
      <c r="G2431" s="33" t="n">
        <f aca="false">$G2430+IF($F2431=1,1,0)</f>
        <v>0</v>
      </c>
      <c r="H2431" s="0" t="str">
        <f aca="false">IF($F2431=1,$G2431,"")</f>
        <v/>
      </c>
    </row>
    <row r="2432" customFormat="false" ht="15" hidden="false" customHeight="false" outlineLevel="0" collapsed="false">
      <c r="A2432" s="30" t="n">
        <v>379.6875</v>
      </c>
      <c r="B2432" s="31" t="n">
        <v>20.3742</v>
      </c>
      <c r="C2432" s="32" t="n">
        <f aca="false">IF($A2432="","",IF(設定!$B$21="dB",10^($B2432/20),ABS($B2432)))</f>
        <v>10.4402284049502</v>
      </c>
      <c r="D2432" s="32" t="n">
        <f aca="false">IF($A2432="","",$A2432^2)</f>
        <v>144162.59765625</v>
      </c>
      <c r="E2432" s="32" t="n">
        <f aca="false">IF($A2432="","",IF($C2432&lt;=0,"",1/$C2432^2))</f>
        <v>0.00917444919424906</v>
      </c>
      <c r="F2432" s="33" t="n">
        <f aca="false">IF(OR(ROW()-設定!$B$30&lt;2,ROW()+設定!$B$30&gt;13701,N($A2432)&lt;=0,N(INDEX($A$2:$A$13701,MIN(13700,MAX(1,ROW()-1+設定!$B$30))))&lt;=0,$A2432&lt;設定!$B$28,$A2432&gt;設定!$B$29),0,IF(AND($C2432&gt;=MAX(INDEX($C$1:$C$13701,MAX(1,ROW()-設定!$B$24)):INDEX($C$1:$C$13701,MAX(1,ROW()-1))),$C2432&gt;MAX(INDEX($C$1:$C$13701,MIN(13701,ROW()+1)):INDEX($C$1:$C$13701,MIN(13701,ROW()+設定!$B$24))),$C2432&gt;=設定!$B$32,$C2432&gt;=MAX(MIN(INDEX($C$1:$C$13701,MAX(1,ROW()-設定!$B$26)):INDEX($C$1:$C$13701,MAX(1,ROW()-1))),MIN(INDEX($C$1:$C$13701,MIN(13701,ROW()+1)):INDEX($C$1:$C$13701,MIN(13701,ROW()+設定!$B$26))))*10^(設定!$B$27/20)),1,0))</f>
        <v>0</v>
      </c>
      <c r="G2432" s="33" t="n">
        <f aca="false">$G2431+IF($F2432=1,1,0)</f>
        <v>0</v>
      </c>
      <c r="H2432" s="0" t="str">
        <f aca="false">IF($F2432=1,$G2432,"")</f>
        <v/>
      </c>
    </row>
    <row r="2433" customFormat="false" ht="15" hidden="false" customHeight="false" outlineLevel="0" collapsed="false">
      <c r="A2433" s="30" t="n">
        <v>379.84375</v>
      </c>
      <c r="B2433" s="31" t="n">
        <v>20.2627</v>
      </c>
      <c r="C2433" s="32" t="n">
        <f aca="false">IF($A2433="","",IF(設定!$B$21="dB",10^($B2433/20),ABS($B2433)))</f>
        <v>10.3070646471071</v>
      </c>
      <c r="D2433" s="32" t="n">
        <f aca="false">IF($A2433="","",$A2433^2)</f>
        <v>144281.274414063</v>
      </c>
      <c r="E2433" s="32" t="n">
        <f aca="false">IF($A2433="","",IF($C2433&lt;=0,"",1/$C2433^2))</f>
        <v>0.009413042076543</v>
      </c>
      <c r="F2433" s="33" t="n">
        <f aca="false">IF(OR(ROW()-設定!$B$30&lt;2,ROW()+設定!$B$30&gt;13701,N($A2433)&lt;=0,N(INDEX($A$2:$A$13701,MIN(13700,MAX(1,ROW()-1+設定!$B$30))))&lt;=0,$A2433&lt;設定!$B$28,$A2433&gt;設定!$B$29),0,IF(AND($C2433&gt;=MAX(INDEX($C$1:$C$13701,MAX(1,ROW()-設定!$B$24)):INDEX($C$1:$C$13701,MAX(1,ROW()-1))),$C2433&gt;MAX(INDEX($C$1:$C$13701,MIN(13701,ROW()+1)):INDEX($C$1:$C$13701,MIN(13701,ROW()+設定!$B$24))),$C2433&gt;=設定!$B$32,$C2433&gt;=MAX(MIN(INDEX($C$1:$C$13701,MAX(1,ROW()-設定!$B$26)):INDEX($C$1:$C$13701,MAX(1,ROW()-1))),MIN(INDEX($C$1:$C$13701,MIN(13701,ROW()+1)):INDEX($C$1:$C$13701,MIN(13701,ROW()+設定!$B$26))))*10^(設定!$B$27/20)),1,0))</f>
        <v>0</v>
      </c>
      <c r="G2433" s="33" t="n">
        <f aca="false">$G2432+IF($F2433=1,1,0)</f>
        <v>0</v>
      </c>
      <c r="H2433" s="0" t="str">
        <f aca="false">IF($F2433=1,$G2433,"")</f>
        <v/>
      </c>
    </row>
    <row r="2434" customFormat="false" ht="15" hidden="false" customHeight="false" outlineLevel="0" collapsed="false">
      <c r="A2434" s="30" t="n">
        <v>380</v>
      </c>
      <c r="B2434" s="31" t="n">
        <v>20.4073</v>
      </c>
      <c r="C2434" s="32" t="n">
        <f aca="false">IF($A2434="","",IF(設定!$B$21="dB",10^($B2434/20),ABS($B2434)))</f>
        <v>10.4800897041532</v>
      </c>
      <c r="D2434" s="32" t="n">
        <f aca="false">IF($A2434="","",$A2434^2)</f>
        <v>144400</v>
      </c>
      <c r="E2434" s="32" t="n">
        <f aca="false">IF($A2434="","",IF($C2434&lt;=0,"",1/$C2434^2))</f>
        <v>0.00910479139752367</v>
      </c>
      <c r="F2434" s="33" t="n">
        <f aca="false">IF(OR(ROW()-設定!$B$30&lt;2,ROW()+設定!$B$30&gt;13701,N($A2434)&lt;=0,N(INDEX($A$2:$A$13701,MIN(13700,MAX(1,ROW()-1+設定!$B$30))))&lt;=0,$A2434&lt;設定!$B$28,$A2434&gt;設定!$B$29),0,IF(AND($C2434&gt;=MAX(INDEX($C$1:$C$13701,MAX(1,ROW()-設定!$B$24)):INDEX($C$1:$C$13701,MAX(1,ROW()-1))),$C2434&gt;MAX(INDEX($C$1:$C$13701,MIN(13701,ROW()+1)):INDEX($C$1:$C$13701,MIN(13701,ROW()+設定!$B$24))),$C2434&gt;=設定!$B$32,$C2434&gt;=MAX(MIN(INDEX($C$1:$C$13701,MAX(1,ROW()-設定!$B$26)):INDEX($C$1:$C$13701,MAX(1,ROW()-1))),MIN(INDEX($C$1:$C$13701,MIN(13701,ROW()+1)):INDEX($C$1:$C$13701,MIN(13701,ROW()+設定!$B$26))))*10^(設定!$B$27/20)),1,0))</f>
        <v>0</v>
      </c>
      <c r="G2434" s="33" t="n">
        <f aca="false">$G2433+IF($F2434=1,1,0)</f>
        <v>0</v>
      </c>
      <c r="H2434" s="0" t="str">
        <f aca="false">IF($F2434=1,$G2434,"")</f>
        <v/>
      </c>
    </row>
    <row r="2435" customFormat="false" ht="15" hidden="false" customHeight="false" outlineLevel="0" collapsed="false">
      <c r="A2435" s="30" t="n">
        <v>380.15625</v>
      </c>
      <c r="B2435" s="31" t="n">
        <v>20.5372</v>
      </c>
      <c r="C2435" s="32" t="n">
        <f aca="false">IF($A2435="","",IF(設定!$B$21="dB",10^($B2435/20),ABS($B2435)))</f>
        <v>10.6380003433068</v>
      </c>
      <c r="D2435" s="32" t="n">
        <f aca="false">IF($A2435="","",$A2435^2)</f>
        <v>144518.774414063</v>
      </c>
      <c r="E2435" s="32" t="n">
        <f aca="false">IF($A2435="","",IF($C2435&lt;=0,"",1/$C2435^2))</f>
        <v>0.00883649426644495</v>
      </c>
      <c r="F2435" s="33" t="n">
        <f aca="false">IF(OR(ROW()-設定!$B$30&lt;2,ROW()+設定!$B$30&gt;13701,N($A2435)&lt;=0,N(INDEX($A$2:$A$13701,MIN(13700,MAX(1,ROW()-1+設定!$B$30))))&lt;=0,$A2435&lt;設定!$B$28,$A2435&gt;設定!$B$29),0,IF(AND($C2435&gt;=MAX(INDEX($C$1:$C$13701,MAX(1,ROW()-設定!$B$24)):INDEX($C$1:$C$13701,MAX(1,ROW()-1))),$C2435&gt;MAX(INDEX($C$1:$C$13701,MIN(13701,ROW()+1)):INDEX($C$1:$C$13701,MIN(13701,ROW()+設定!$B$24))),$C2435&gt;=設定!$B$32,$C2435&gt;=MAX(MIN(INDEX($C$1:$C$13701,MAX(1,ROW()-設定!$B$26)):INDEX($C$1:$C$13701,MAX(1,ROW()-1))),MIN(INDEX($C$1:$C$13701,MIN(13701,ROW()+1)):INDEX($C$1:$C$13701,MIN(13701,ROW()+設定!$B$26))))*10^(設定!$B$27/20)),1,0))</f>
        <v>0</v>
      </c>
      <c r="G2435" s="33" t="n">
        <f aca="false">$G2434+IF($F2435=1,1,0)</f>
        <v>0</v>
      </c>
      <c r="H2435" s="0" t="str">
        <f aca="false">IF($F2435=1,$G2435,"")</f>
        <v/>
      </c>
    </row>
    <row r="2436" customFormat="false" ht="15" hidden="false" customHeight="false" outlineLevel="0" collapsed="false">
      <c r="A2436" s="30" t="n">
        <v>380.3125</v>
      </c>
      <c r="B2436" s="31" t="n">
        <v>20.6855</v>
      </c>
      <c r="C2436" s="32" t="n">
        <f aca="false">IF($A2436="","",IF(設定!$B$21="dB",10^($B2436/20),ABS($B2436)))</f>
        <v>10.8211894391366</v>
      </c>
      <c r="D2436" s="32" t="n">
        <f aca="false">IF($A2436="","",$A2436^2)</f>
        <v>144637.59765625</v>
      </c>
      <c r="E2436" s="32" t="n">
        <f aca="false">IF($A2436="","",IF($C2436&lt;=0,"",1/$C2436^2))</f>
        <v>0.0085398452315702</v>
      </c>
      <c r="F2436" s="33" t="n">
        <f aca="false">IF(OR(ROW()-設定!$B$30&lt;2,ROW()+設定!$B$30&gt;13701,N($A2436)&lt;=0,N(INDEX($A$2:$A$13701,MIN(13700,MAX(1,ROW()-1+設定!$B$30))))&lt;=0,$A2436&lt;設定!$B$28,$A2436&gt;設定!$B$29),0,IF(AND($C2436&gt;=MAX(INDEX($C$1:$C$13701,MAX(1,ROW()-設定!$B$24)):INDEX($C$1:$C$13701,MAX(1,ROW()-1))),$C2436&gt;MAX(INDEX($C$1:$C$13701,MIN(13701,ROW()+1)):INDEX($C$1:$C$13701,MIN(13701,ROW()+設定!$B$24))),$C2436&gt;=設定!$B$32,$C2436&gt;=MAX(MIN(INDEX($C$1:$C$13701,MAX(1,ROW()-設定!$B$26)):INDEX($C$1:$C$13701,MAX(1,ROW()-1))),MIN(INDEX($C$1:$C$13701,MIN(13701,ROW()+1)):INDEX($C$1:$C$13701,MIN(13701,ROW()+設定!$B$26))))*10^(設定!$B$27/20)),1,0))</f>
        <v>0</v>
      </c>
      <c r="G2436" s="33" t="n">
        <f aca="false">$G2435+IF($F2436=1,1,0)</f>
        <v>0</v>
      </c>
      <c r="H2436" s="0" t="str">
        <f aca="false">IF($F2436=1,$G2436,"")</f>
        <v/>
      </c>
    </row>
    <row r="2437" customFormat="false" ht="15" hidden="false" customHeight="false" outlineLevel="0" collapsed="false">
      <c r="A2437" s="30" t="n">
        <v>380.46875</v>
      </c>
      <c r="B2437" s="31" t="n">
        <v>20.5821</v>
      </c>
      <c r="C2437" s="32" t="n">
        <f aca="false">IF($A2437="","",IF(設定!$B$21="dB",10^($B2437/20),ABS($B2437)))</f>
        <v>10.6931337740213</v>
      </c>
      <c r="D2437" s="32" t="n">
        <f aca="false">IF($A2437="","",$A2437^2)</f>
        <v>144756.469726563</v>
      </c>
      <c r="E2437" s="32" t="n">
        <f aca="false">IF($A2437="","",IF($C2437&lt;=0,"",1/$C2437^2))</f>
        <v>0.00874560785337086</v>
      </c>
      <c r="F2437" s="33" t="n">
        <f aca="false">IF(OR(ROW()-設定!$B$30&lt;2,ROW()+設定!$B$30&gt;13701,N($A2437)&lt;=0,N(INDEX($A$2:$A$13701,MIN(13700,MAX(1,ROW()-1+設定!$B$30))))&lt;=0,$A2437&lt;設定!$B$28,$A2437&gt;設定!$B$29),0,IF(AND($C2437&gt;=MAX(INDEX($C$1:$C$13701,MAX(1,ROW()-設定!$B$24)):INDEX($C$1:$C$13701,MAX(1,ROW()-1))),$C2437&gt;MAX(INDEX($C$1:$C$13701,MIN(13701,ROW()+1)):INDEX($C$1:$C$13701,MIN(13701,ROW()+設定!$B$24))),$C2437&gt;=設定!$B$32,$C2437&gt;=MAX(MIN(INDEX($C$1:$C$13701,MAX(1,ROW()-設定!$B$26)):INDEX($C$1:$C$13701,MAX(1,ROW()-1))),MIN(INDEX($C$1:$C$13701,MIN(13701,ROW()+1)):INDEX($C$1:$C$13701,MIN(13701,ROW()+設定!$B$26))))*10^(設定!$B$27/20)),1,0))</f>
        <v>0</v>
      </c>
      <c r="G2437" s="33" t="n">
        <f aca="false">$G2436+IF($F2437=1,1,0)</f>
        <v>0</v>
      </c>
      <c r="H2437" s="0" t="str">
        <f aca="false">IF($F2437=1,$G2437,"")</f>
        <v/>
      </c>
    </row>
    <row r="2438" customFormat="false" ht="15" hidden="false" customHeight="false" outlineLevel="0" collapsed="false">
      <c r="A2438" s="30" t="n">
        <v>380.625</v>
      </c>
      <c r="B2438" s="31" t="n">
        <v>20.5635</v>
      </c>
      <c r="C2438" s="32" t="n">
        <f aca="false">IF($A2438="","",IF(設定!$B$21="dB",10^($B2438/20),ABS($B2438)))</f>
        <v>10.6702599529141</v>
      </c>
      <c r="D2438" s="32" t="n">
        <f aca="false">IF($A2438="","",$A2438^2)</f>
        <v>144875.390625</v>
      </c>
      <c r="E2438" s="32" t="n">
        <f aca="false">IF($A2438="","",IF($C2438&lt;=0,"",1/$C2438^2))</f>
        <v>0.00878314393758814</v>
      </c>
      <c r="F2438" s="33" t="n">
        <f aca="false">IF(OR(ROW()-設定!$B$30&lt;2,ROW()+設定!$B$30&gt;13701,N($A2438)&lt;=0,N(INDEX($A$2:$A$13701,MIN(13700,MAX(1,ROW()-1+設定!$B$30))))&lt;=0,$A2438&lt;設定!$B$28,$A2438&gt;設定!$B$29),0,IF(AND($C2438&gt;=MAX(INDEX($C$1:$C$13701,MAX(1,ROW()-設定!$B$24)):INDEX($C$1:$C$13701,MAX(1,ROW()-1))),$C2438&gt;MAX(INDEX($C$1:$C$13701,MIN(13701,ROW()+1)):INDEX($C$1:$C$13701,MIN(13701,ROW()+設定!$B$24))),$C2438&gt;=設定!$B$32,$C2438&gt;=MAX(MIN(INDEX($C$1:$C$13701,MAX(1,ROW()-設定!$B$26)):INDEX($C$1:$C$13701,MAX(1,ROW()-1))),MIN(INDEX($C$1:$C$13701,MIN(13701,ROW()+1)):INDEX($C$1:$C$13701,MIN(13701,ROW()+設定!$B$26))))*10^(設定!$B$27/20)),1,0))</f>
        <v>0</v>
      </c>
      <c r="G2438" s="33" t="n">
        <f aca="false">$G2437+IF($F2438=1,1,0)</f>
        <v>0</v>
      </c>
      <c r="H2438" s="0" t="str">
        <f aca="false">IF($F2438=1,$G2438,"")</f>
        <v/>
      </c>
    </row>
    <row r="2439" customFormat="false" ht="15" hidden="false" customHeight="false" outlineLevel="0" collapsed="false">
      <c r="A2439" s="30" t="n">
        <v>380.78125</v>
      </c>
      <c r="B2439" s="31" t="n">
        <v>20.6844</v>
      </c>
      <c r="C2439" s="32" t="n">
        <f aca="false">IF($A2439="","",IF(設定!$B$21="dB",10^($B2439/20),ABS($B2439)))</f>
        <v>10.8198191068873</v>
      </c>
      <c r="D2439" s="32" t="n">
        <f aca="false">IF($A2439="","",$A2439^2)</f>
        <v>144994.360351563</v>
      </c>
      <c r="E2439" s="32" t="n">
        <f aca="false">IF($A2439="","",IF($C2439&lt;=0,"",1/$C2439^2))</f>
        <v>0.00854200851475748</v>
      </c>
      <c r="F2439" s="33" t="n">
        <f aca="false">IF(OR(ROW()-設定!$B$30&lt;2,ROW()+設定!$B$30&gt;13701,N($A2439)&lt;=0,N(INDEX($A$2:$A$13701,MIN(13700,MAX(1,ROW()-1+設定!$B$30))))&lt;=0,$A2439&lt;設定!$B$28,$A2439&gt;設定!$B$29),0,IF(AND($C2439&gt;=MAX(INDEX($C$1:$C$13701,MAX(1,ROW()-設定!$B$24)):INDEX($C$1:$C$13701,MAX(1,ROW()-1))),$C2439&gt;MAX(INDEX($C$1:$C$13701,MIN(13701,ROW()+1)):INDEX($C$1:$C$13701,MIN(13701,ROW()+設定!$B$24))),$C2439&gt;=設定!$B$32,$C2439&gt;=MAX(MIN(INDEX($C$1:$C$13701,MAX(1,ROW()-設定!$B$26)):INDEX($C$1:$C$13701,MAX(1,ROW()-1))),MIN(INDEX($C$1:$C$13701,MIN(13701,ROW()+1)):INDEX($C$1:$C$13701,MIN(13701,ROW()+設定!$B$26))))*10^(設定!$B$27/20)),1,0))</f>
        <v>0</v>
      </c>
      <c r="G2439" s="33" t="n">
        <f aca="false">$G2438+IF($F2439=1,1,0)</f>
        <v>0</v>
      </c>
      <c r="H2439" s="0" t="str">
        <f aca="false">IF($F2439=1,$G2439,"")</f>
        <v/>
      </c>
    </row>
    <row r="2440" customFormat="false" ht="15" hidden="false" customHeight="false" outlineLevel="0" collapsed="false">
      <c r="A2440" s="30" t="n">
        <v>380.9375</v>
      </c>
      <c r="B2440" s="31" t="n">
        <v>20.6944</v>
      </c>
      <c r="C2440" s="32" t="n">
        <f aca="false">IF($A2440="","",IF(設定!$B$21="dB",10^($B2440/20),ABS($B2440)))</f>
        <v>10.8322830574295</v>
      </c>
      <c r="D2440" s="32" t="n">
        <f aca="false">IF($A2440="","",$A2440^2)</f>
        <v>145113.37890625</v>
      </c>
      <c r="E2440" s="32" t="n">
        <f aca="false">IF($A2440="","",IF($C2440&lt;=0,"",1/$C2440^2))</f>
        <v>0.00852236244034632</v>
      </c>
      <c r="F2440" s="33" t="n">
        <f aca="false">IF(OR(ROW()-設定!$B$30&lt;2,ROW()+設定!$B$30&gt;13701,N($A2440)&lt;=0,N(INDEX($A$2:$A$13701,MIN(13700,MAX(1,ROW()-1+設定!$B$30))))&lt;=0,$A2440&lt;設定!$B$28,$A2440&gt;設定!$B$29),0,IF(AND($C2440&gt;=MAX(INDEX($C$1:$C$13701,MAX(1,ROW()-設定!$B$24)):INDEX($C$1:$C$13701,MAX(1,ROW()-1))),$C2440&gt;MAX(INDEX($C$1:$C$13701,MIN(13701,ROW()+1)):INDEX($C$1:$C$13701,MIN(13701,ROW()+設定!$B$24))),$C2440&gt;=設定!$B$32,$C2440&gt;=MAX(MIN(INDEX($C$1:$C$13701,MAX(1,ROW()-設定!$B$26)):INDEX($C$1:$C$13701,MAX(1,ROW()-1))),MIN(INDEX($C$1:$C$13701,MIN(13701,ROW()+1)):INDEX($C$1:$C$13701,MIN(13701,ROW()+設定!$B$26))))*10^(設定!$B$27/20)),1,0))</f>
        <v>0</v>
      </c>
      <c r="G2440" s="33" t="n">
        <f aca="false">$G2439+IF($F2440=1,1,0)</f>
        <v>0</v>
      </c>
      <c r="H2440" s="0" t="str">
        <f aca="false">IF($F2440=1,$G2440,"")</f>
        <v/>
      </c>
    </row>
    <row r="2441" customFormat="false" ht="15" hidden="false" customHeight="false" outlineLevel="0" collapsed="false">
      <c r="A2441" s="30" t="n">
        <v>381.09375</v>
      </c>
      <c r="B2441" s="31" t="n">
        <v>20.7873</v>
      </c>
      <c r="C2441" s="32" t="n">
        <f aca="false">IF($A2441="","",IF(設定!$B$21="dB",10^($B2441/20),ABS($B2441)))</f>
        <v>10.9487616131766</v>
      </c>
      <c r="D2441" s="32" t="n">
        <f aca="false">IF($A2441="","",$A2441^2)</f>
        <v>145232.446289063</v>
      </c>
      <c r="E2441" s="32" t="n">
        <f aca="false">IF($A2441="","",IF($C2441&lt;=0,"",1/$C2441^2))</f>
        <v>0.00834199643669771</v>
      </c>
      <c r="F2441" s="33" t="n">
        <f aca="false">IF(OR(ROW()-設定!$B$30&lt;2,ROW()+設定!$B$30&gt;13701,N($A2441)&lt;=0,N(INDEX($A$2:$A$13701,MIN(13700,MAX(1,ROW()-1+設定!$B$30))))&lt;=0,$A2441&lt;設定!$B$28,$A2441&gt;設定!$B$29),0,IF(AND($C2441&gt;=MAX(INDEX($C$1:$C$13701,MAX(1,ROW()-設定!$B$24)):INDEX($C$1:$C$13701,MAX(1,ROW()-1))),$C2441&gt;MAX(INDEX($C$1:$C$13701,MIN(13701,ROW()+1)):INDEX($C$1:$C$13701,MIN(13701,ROW()+設定!$B$24))),$C2441&gt;=設定!$B$32,$C2441&gt;=MAX(MIN(INDEX($C$1:$C$13701,MAX(1,ROW()-設定!$B$26)):INDEX($C$1:$C$13701,MAX(1,ROW()-1))),MIN(INDEX($C$1:$C$13701,MIN(13701,ROW()+1)):INDEX($C$1:$C$13701,MIN(13701,ROW()+設定!$B$26))))*10^(設定!$B$27/20)),1,0))</f>
        <v>0</v>
      </c>
      <c r="G2441" s="33" t="n">
        <f aca="false">$G2440+IF($F2441=1,1,0)</f>
        <v>0</v>
      </c>
      <c r="H2441" s="0" t="str">
        <f aca="false">IF($F2441=1,$G2441,"")</f>
        <v/>
      </c>
    </row>
    <row r="2442" customFormat="false" ht="15" hidden="false" customHeight="false" outlineLevel="0" collapsed="false">
      <c r="A2442" s="30" t="n">
        <v>381.25</v>
      </c>
      <c r="B2442" s="31" t="n">
        <v>20.7548</v>
      </c>
      <c r="C2442" s="32" t="n">
        <f aca="false">IF($A2442="","",IF(設定!$B$21="dB",10^($B2442/20),ABS($B2442)))</f>
        <v>10.9078711709574</v>
      </c>
      <c r="D2442" s="32" t="n">
        <f aca="false">IF($A2442="","",$A2442^2)</f>
        <v>145351.5625</v>
      </c>
      <c r="E2442" s="32" t="n">
        <f aca="false">IF($A2442="","",IF($C2442&lt;=0,"",1/$C2442^2))</f>
        <v>0.00840465711085091</v>
      </c>
      <c r="F2442" s="33" t="n">
        <f aca="false">IF(OR(ROW()-設定!$B$30&lt;2,ROW()+設定!$B$30&gt;13701,N($A2442)&lt;=0,N(INDEX($A$2:$A$13701,MIN(13700,MAX(1,ROW()-1+設定!$B$30))))&lt;=0,$A2442&lt;設定!$B$28,$A2442&gt;設定!$B$29),0,IF(AND($C2442&gt;=MAX(INDEX($C$1:$C$13701,MAX(1,ROW()-設定!$B$24)):INDEX($C$1:$C$13701,MAX(1,ROW()-1))),$C2442&gt;MAX(INDEX($C$1:$C$13701,MIN(13701,ROW()+1)):INDEX($C$1:$C$13701,MIN(13701,ROW()+設定!$B$24))),$C2442&gt;=設定!$B$32,$C2442&gt;=MAX(MIN(INDEX($C$1:$C$13701,MAX(1,ROW()-設定!$B$26)):INDEX($C$1:$C$13701,MAX(1,ROW()-1))),MIN(INDEX($C$1:$C$13701,MIN(13701,ROW()+1)):INDEX($C$1:$C$13701,MIN(13701,ROW()+設定!$B$26))))*10^(設定!$B$27/20)),1,0))</f>
        <v>0</v>
      </c>
      <c r="G2442" s="33" t="n">
        <f aca="false">$G2441+IF($F2442=1,1,0)</f>
        <v>0</v>
      </c>
      <c r="H2442" s="0" t="str">
        <f aca="false">IF($F2442=1,$G2442,"")</f>
        <v/>
      </c>
    </row>
    <row r="2443" customFormat="false" ht="15" hidden="false" customHeight="false" outlineLevel="0" collapsed="false">
      <c r="A2443" s="30" t="n">
        <v>381.40625</v>
      </c>
      <c r="B2443" s="31" t="n">
        <v>20.6577</v>
      </c>
      <c r="C2443" s="32" t="n">
        <f aca="false">IF($A2443="","",IF(設定!$B$21="dB",10^($B2443/20),ABS($B2443)))</f>
        <v>10.7866105788961</v>
      </c>
      <c r="D2443" s="32" t="n">
        <f aca="false">IF($A2443="","",$A2443^2)</f>
        <v>145470.727539063</v>
      </c>
      <c r="E2443" s="32" t="n">
        <f aca="false">IF($A2443="","",IF($C2443&lt;=0,"",1/$C2443^2))</f>
        <v>0.00859468570888341</v>
      </c>
      <c r="F2443" s="33" t="n">
        <f aca="false">IF(OR(ROW()-設定!$B$30&lt;2,ROW()+設定!$B$30&gt;13701,N($A2443)&lt;=0,N(INDEX($A$2:$A$13701,MIN(13700,MAX(1,ROW()-1+設定!$B$30))))&lt;=0,$A2443&lt;設定!$B$28,$A2443&gt;設定!$B$29),0,IF(AND($C2443&gt;=MAX(INDEX($C$1:$C$13701,MAX(1,ROW()-設定!$B$24)):INDEX($C$1:$C$13701,MAX(1,ROW()-1))),$C2443&gt;MAX(INDEX($C$1:$C$13701,MIN(13701,ROW()+1)):INDEX($C$1:$C$13701,MIN(13701,ROW()+設定!$B$24))),$C2443&gt;=設定!$B$32,$C2443&gt;=MAX(MIN(INDEX($C$1:$C$13701,MAX(1,ROW()-設定!$B$26)):INDEX($C$1:$C$13701,MAX(1,ROW()-1))),MIN(INDEX($C$1:$C$13701,MIN(13701,ROW()+1)):INDEX($C$1:$C$13701,MIN(13701,ROW()+設定!$B$26))))*10^(設定!$B$27/20)),1,0))</f>
        <v>0</v>
      </c>
      <c r="G2443" s="33" t="n">
        <f aca="false">$G2442+IF($F2443=1,1,0)</f>
        <v>0</v>
      </c>
      <c r="H2443" s="0" t="str">
        <f aca="false">IF($F2443=1,$G2443,"")</f>
        <v/>
      </c>
    </row>
    <row r="2444" customFormat="false" ht="15" hidden="false" customHeight="false" outlineLevel="0" collapsed="false">
      <c r="A2444" s="30" t="n">
        <v>381.5625</v>
      </c>
      <c r="B2444" s="31" t="n">
        <v>20.7242</v>
      </c>
      <c r="C2444" s="32" t="n">
        <f aca="false">IF($A2444="","",IF(設定!$B$21="dB",10^($B2444/20),ABS($B2444)))</f>
        <v>10.8695108401171</v>
      </c>
      <c r="D2444" s="32" t="n">
        <f aca="false">IF($A2444="","",$A2444^2)</f>
        <v>145589.94140625</v>
      </c>
      <c r="E2444" s="32" t="n">
        <f aca="false">IF($A2444="","",IF($C2444&lt;=0,"",1/$C2444^2))</f>
        <v>0.00846408468649722</v>
      </c>
      <c r="F2444" s="33" t="n">
        <f aca="false">IF(OR(ROW()-設定!$B$30&lt;2,ROW()+設定!$B$30&gt;13701,N($A2444)&lt;=0,N(INDEX($A$2:$A$13701,MIN(13700,MAX(1,ROW()-1+設定!$B$30))))&lt;=0,$A2444&lt;設定!$B$28,$A2444&gt;設定!$B$29),0,IF(AND($C2444&gt;=MAX(INDEX($C$1:$C$13701,MAX(1,ROW()-設定!$B$24)):INDEX($C$1:$C$13701,MAX(1,ROW()-1))),$C2444&gt;MAX(INDEX($C$1:$C$13701,MIN(13701,ROW()+1)):INDEX($C$1:$C$13701,MIN(13701,ROW()+設定!$B$24))),$C2444&gt;=設定!$B$32,$C2444&gt;=MAX(MIN(INDEX($C$1:$C$13701,MAX(1,ROW()-設定!$B$26)):INDEX($C$1:$C$13701,MAX(1,ROW()-1))),MIN(INDEX($C$1:$C$13701,MIN(13701,ROW()+1)):INDEX($C$1:$C$13701,MIN(13701,ROW()+設定!$B$26))))*10^(設定!$B$27/20)),1,0))</f>
        <v>0</v>
      </c>
      <c r="G2444" s="33" t="n">
        <f aca="false">$G2443+IF($F2444=1,1,0)</f>
        <v>0</v>
      </c>
      <c r="H2444" s="0" t="str">
        <f aca="false">IF($F2444=1,$G2444,"")</f>
        <v/>
      </c>
    </row>
    <row r="2445" customFormat="false" ht="15" hidden="false" customHeight="false" outlineLevel="0" collapsed="false">
      <c r="A2445" s="30" t="n">
        <v>381.71875</v>
      </c>
      <c r="B2445" s="31" t="n">
        <v>20.7437</v>
      </c>
      <c r="C2445" s="32" t="n">
        <f aca="false">IF($A2445="","",IF(設定!$B$21="dB",10^($B2445/20),ABS($B2445)))</f>
        <v>10.8939405267175</v>
      </c>
      <c r="D2445" s="32" t="n">
        <f aca="false">IF($A2445="","",$A2445^2)</f>
        <v>145709.204101563</v>
      </c>
      <c r="E2445" s="32" t="n">
        <f aca="false">IF($A2445="","",IF($C2445&lt;=0,"",1/$C2445^2))</f>
        <v>0.00842616579220745</v>
      </c>
      <c r="F2445" s="33" t="n">
        <f aca="false">IF(OR(ROW()-設定!$B$30&lt;2,ROW()+設定!$B$30&gt;13701,N($A2445)&lt;=0,N(INDEX($A$2:$A$13701,MIN(13700,MAX(1,ROW()-1+設定!$B$30))))&lt;=0,$A2445&lt;設定!$B$28,$A2445&gt;設定!$B$29),0,IF(AND($C2445&gt;=MAX(INDEX($C$1:$C$13701,MAX(1,ROW()-設定!$B$24)):INDEX($C$1:$C$13701,MAX(1,ROW()-1))),$C2445&gt;MAX(INDEX($C$1:$C$13701,MIN(13701,ROW()+1)):INDEX($C$1:$C$13701,MIN(13701,ROW()+設定!$B$24))),$C2445&gt;=設定!$B$32,$C2445&gt;=MAX(MIN(INDEX($C$1:$C$13701,MAX(1,ROW()-設定!$B$26)):INDEX($C$1:$C$13701,MAX(1,ROW()-1))),MIN(INDEX($C$1:$C$13701,MIN(13701,ROW()+1)):INDEX($C$1:$C$13701,MIN(13701,ROW()+設定!$B$26))))*10^(設定!$B$27/20)),1,0))</f>
        <v>0</v>
      </c>
      <c r="G2445" s="33" t="n">
        <f aca="false">$G2444+IF($F2445=1,1,0)</f>
        <v>0</v>
      </c>
      <c r="H2445" s="0" t="str">
        <f aca="false">IF($F2445=1,$G2445,"")</f>
        <v/>
      </c>
    </row>
    <row r="2446" customFormat="false" ht="15" hidden="false" customHeight="false" outlineLevel="0" collapsed="false">
      <c r="A2446" s="30" t="n">
        <v>381.875</v>
      </c>
      <c r="B2446" s="31" t="n">
        <v>20.7845</v>
      </c>
      <c r="C2446" s="32" t="n">
        <f aca="false">IF($A2446="","",IF(設定!$B$21="dB",10^($B2446/20),ABS($B2446)))</f>
        <v>10.945232718259</v>
      </c>
      <c r="D2446" s="32" t="n">
        <f aca="false">IF($A2446="","",$A2446^2)</f>
        <v>145828.515625</v>
      </c>
      <c r="E2446" s="32" t="n">
        <f aca="false">IF($A2446="","",IF($C2446&lt;=0,"",1/$C2446^2))</f>
        <v>0.0083473764546837</v>
      </c>
      <c r="F2446" s="33" t="n">
        <f aca="false">IF(OR(ROW()-設定!$B$30&lt;2,ROW()+設定!$B$30&gt;13701,N($A2446)&lt;=0,N(INDEX($A$2:$A$13701,MIN(13700,MAX(1,ROW()-1+設定!$B$30))))&lt;=0,$A2446&lt;設定!$B$28,$A2446&gt;設定!$B$29),0,IF(AND($C2446&gt;=MAX(INDEX($C$1:$C$13701,MAX(1,ROW()-設定!$B$24)):INDEX($C$1:$C$13701,MAX(1,ROW()-1))),$C2446&gt;MAX(INDEX($C$1:$C$13701,MIN(13701,ROW()+1)):INDEX($C$1:$C$13701,MIN(13701,ROW()+設定!$B$24))),$C2446&gt;=設定!$B$32,$C2446&gt;=MAX(MIN(INDEX($C$1:$C$13701,MAX(1,ROW()-設定!$B$26)):INDEX($C$1:$C$13701,MAX(1,ROW()-1))),MIN(INDEX($C$1:$C$13701,MIN(13701,ROW()+1)):INDEX($C$1:$C$13701,MIN(13701,ROW()+設定!$B$26))))*10^(設定!$B$27/20)),1,0))</f>
        <v>0</v>
      </c>
      <c r="G2446" s="33" t="n">
        <f aca="false">$G2445+IF($F2446=1,1,0)</f>
        <v>0</v>
      </c>
      <c r="H2446" s="0" t="str">
        <f aca="false">IF($F2446=1,$G2446,"")</f>
        <v/>
      </c>
    </row>
    <row r="2447" customFormat="false" ht="15" hidden="false" customHeight="false" outlineLevel="0" collapsed="false">
      <c r="A2447" s="30" t="n">
        <v>382.03125</v>
      </c>
      <c r="B2447" s="31" t="n">
        <v>20.8018</v>
      </c>
      <c r="C2447" s="32" t="n">
        <f aca="false">IF($A2447="","",IF(設定!$B$21="dB",10^($B2447/20),ABS($B2447)))</f>
        <v>10.9670544578058</v>
      </c>
      <c r="D2447" s="32" t="n">
        <f aca="false">IF($A2447="","",$A2447^2)</f>
        <v>145947.875976563</v>
      </c>
      <c r="E2447" s="32" t="n">
        <f aca="false">IF($A2447="","",IF($C2447&lt;=0,"",1/$C2447^2))</f>
        <v>0.00831419105298774</v>
      </c>
      <c r="F2447" s="33" t="n">
        <f aca="false">IF(OR(ROW()-設定!$B$30&lt;2,ROW()+設定!$B$30&gt;13701,N($A2447)&lt;=0,N(INDEX($A$2:$A$13701,MIN(13700,MAX(1,ROW()-1+設定!$B$30))))&lt;=0,$A2447&lt;設定!$B$28,$A2447&gt;設定!$B$29),0,IF(AND($C2447&gt;=MAX(INDEX($C$1:$C$13701,MAX(1,ROW()-設定!$B$24)):INDEX($C$1:$C$13701,MAX(1,ROW()-1))),$C2447&gt;MAX(INDEX($C$1:$C$13701,MIN(13701,ROW()+1)):INDEX($C$1:$C$13701,MIN(13701,ROW()+設定!$B$24))),$C2447&gt;=設定!$B$32,$C2447&gt;=MAX(MIN(INDEX($C$1:$C$13701,MAX(1,ROW()-設定!$B$26)):INDEX($C$1:$C$13701,MAX(1,ROW()-1))),MIN(INDEX($C$1:$C$13701,MIN(13701,ROW()+1)):INDEX($C$1:$C$13701,MIN(13701,ROW()+設定!$B$26))))*10^(設定!$B$27/20)),1,0))</f>
        <v>0</v>
      </c>
      <c r="G2447" s="33" t="n">
        <f aca="false">$G2446+IF($F2447=1,1,0)</f>
        <v>0</v>
      </c>
      <c r="H2447" s="0" t="str">
        <f aca="false">IF($F2447=1,$G2447,"")</f>
        <v/>
      </c>
    </row>
    <row r="2448" customFormat="false" ht="15" hidden="false" customHeight="false" outlineLevel="0" collapsed="false">
      <c r="A2448" s="30" t="n">
        <v>382.1875</v>
      </c>
      <c r="B2448" s="31" t="n">
        <v>20.7274</v>
      </c>
      <c r="C2448" s="32" t="n">
        <f aca="false">IF($A2448="","",IF(設定!$B$21="dB",10^($B2448/20),ABS($B2448)))</f>
        <v>10.87351605364</v>
      </c>
      <c r="D2448" s="32" t="n">
        <f aca="false">IF($A2448="","",$A2448^2)</f>
        <v>146067.28515625</v>
      </c>
      <c r="E2448" s="32" t="n">
        <f aca="false">IF($A2448="","",IF($C2448&lt;=0,"",1/$C2448^2))</f>
        <v>0.0084578504154976</v>
      </c>
      <c r="F2448" s="33" t="n">
        <f aca="false">IF(OR(ROW()-設定!$B$30&lt;2,ROW()+設定!$B$30&gt;13701,N($A2448)&lt;=0,N(INDEX($A$2:$A$13701,MIN(13700,MAX(1,ROW()-1+設定!$B$30))))&lt;=0,$A2448&lt;設定!$B$28,$A2448&gt;設定!$B$29),0,IF(AND($C2448&gt;=MAX(INDEX($C$1:$C$13701,MAX(1,ROW()-設定!$B$24)):INDEX($C$1:$C$13701,MAX(1,ROW()-1))),$C2448&gt;MAX(INDEX($C$1:$C$13701,MIN(13701,ROW()+1)):INDEX($C$1:$C$13701,MIN(13701,ROW()+設定!$B$24))),$C2448&gt;=設定!$B$32,$C2448&gt;=MAX(MIN(INDEX($C$1:$C$13701,MAX(1,ROW()-設定!$B$26)):INDEX($C$1:$C$13701,MAX(1,ROW()-1))),MIN(INDEX($C$1:$C$13701,MIN(13701,ROW()+1)):INDEX($C$1:$C$13701,MIN(13701,ROW()+設定!$B$26))))*10^(設定!$B$27/20)),1,0))</f>
        <v>0</v>
      </c>
      <c r="G2448" s="33" t="n">
        <f aca="false">$G2447+IF($F2448=1,1,0)</f>
        <v>0</v>
      </c>
      <c r="H2448" s="0" t="str">
        <f aca="false">IF($F2448=1,$G2448,"")</f>
        <v/>
      </c>
    </row>
    <row r="2449" customFormat="false" ht="15" hidden="false" customHeight="false" outlineLevel="0" collapsed="false">
      <c r="A2449" s="30" t="n">
        <v>382.34375</v>
      </c>
      <c r="B2449" s="31" t="n">
        <v>20.6155</v>
      </c>
      <c r="C2449" s="32" t="n">
        <f aca="false">IF($A2449="","",IF(設定!$B$21="dB",10^($B2449/20),ABS($B2449)))</f>
        <v>10.734331422479</v>
      </c>
      <c r="D2449" s="32" t="n">
        <f aca="false">IF($A2449="","",$A2449^2)</f>
        <v>146186.743164063</v>
      </c>
      <c r="E2449" s="32" t="n">
        <f aca="false">IF($A2449="","",IF($C2449&lt;=0,"",1/$C2449^2))</f>
        <v>0.00867860655390126</v>
      </c>
      <c r="F2449" s="33" t="n">
        <f aca="false">IF(OR(ROW()-設定!$B$30&lt;2,ROW()+設定!$B$30&gt;13701,N($A2449)&lt;=0,N(INDEX($A$2:$A$13701,MIN(13700,MAX(1,ROW()-1+設定!$B$30))))&lt;=0,$A2449&lt;設定!$B$28,$A2449&gt;設定!$B$29),0,IF(AND($C2449&gt;=MAX(INDEX($C$1:$C$13701,MAX(1,ROW()-設定!$B$24)):INDEX($C$1:$C$13701,MAX(1,ROW()-1))),$C2449&gt;MAX(INDEX($C$1:$C$13701,MIN(13701,ROW()+1)):INDEX($C$1:$C$13701,MIN(13701,ROW()+設定!$B$24))),$C2449&gt;=設定!$B$32,$C2449&gt;=MAX(MIN(INDEX($C$1:$C$13701,MAX(1,ROW()-設定!$B$26)):INDEX($C$1:$C$13701,MAX(1,ROW()-1))),MIN(INDEX($C$1:$C$13701,MIN(13701,ROW()+1)):INDEX($C$1:$C$13701,MIN(13701,ROW()+設定!$B$26))))*10^(設定!$B$27/20)),1,0))</f>
        <v>0</v>
      </c>
      <c r="G2449" s="33" t="n">
        <f aca="false">$G2448+IF($F2449=1,1,0)</f>
        <v>0</v>
      </c>
      <c r="H2449" s="0" t="str">
        <f aca="false">IF($F2449=1,$G2449,"")</f>
        <v/>
      </c>
    </row>
    <row r="2450" customFormat="false" ht="15" hidden="false" customHeight="false" outlineLevel="0" collapsed="false">
      <c r="A2450" s="30" t="n">
        <v>382.5</v>
      </c>
      <c r="B2450" s="31" t="n">
        <v>20.7959</v>
      </c>
      <c r="C2450" s="32" t="n">
        <f aca="false">IF($A2450="","",IF(設定!$B$21="dB",10^($B2450/20),ABS($B2450)))</f>
        <v>10.9596074773677</v>
      </c>
      <c r="D2450" s="32" t="n">
        <f aca="false">IF($A2450="","",$A2450^2)</f>
        <v>146306.25</v>
      </c>
      <c r="E2450" s="32" t="n">
        <f aca="false">IF($A2450="","",IF($C2450&lt;=0,"",1/$C2450^2))</f>
        <v>0.00832549376686379</v>
      </c>
      <c r="F2450" s="33" t="n">
        <f aca="false">IF(OR(ROW()-設定!$B$30&lt;2,ROW()+設定!$B$30&gt;13701,N($A2450)&lt;=0,N(INDEX($A$2:$A$13701,MIN(13700,MAX(1,ROW()-1+設定!$B$30))))&lt;=0,$A2450&lt;設定!$B$28,$A2450&gt;設定!$B$29),0,IF(AND($C2450&gt;=MAX(INDEX($C$1:$C$13701,MAX(1,ROW()-設定!$B$24)):INDEX($C$1:$C$13701,MAX(1,ROW()-1))),$C2450&gt;MAX(INDEX($C$1:$C$13701,MIN(13701,ROW()+1)):INDEX($C$1:$C$13701,MIN(13701,ROW()+設定!$B$24))),$C2450&gt;=設定!$B$32,$C2450&gt;=MAX(MIN(INDEX($C$1:$C$13701,MAX(1,ROW()-設定!$B$26)):INDEX($C$1:$C$13701,MAX(1,ROW()-1))),MIN(INDEX($C$1:$C$13701,MIN(13701,ROW()+1)):INDEX($C$1:$C$13701,MIN(13701,ROW()+設定!$B$26))))*10^(設定!$B$27/20)),1,0))</f>
        <v>0</v>
      </c>
      <c r="G2450" s="33" t="n">
        <f aca="false">$G2449+IF($F2450=1,1,0)</f>
        <v>0</v>
      </c>
      <c r="H2450" s="0" t="str">
        <f aca="false">IF($F2450=1,$G2450,"")</f>
        <v/>
      </c>
    </row>
    <row r="2451" customFormat="false" ht="15" hidden="false" customHeight="false" outlineLevel="0" collapsed="false">
      <c r="A2451" s="30" t="n">
        <v>382.65625</v>
      </c>
      <c r="B2451" s="31" t="n">
        <v>20.6812</v>
      </c>
      <c r="C2451" s="32" t="n">
        <f aca="false">IF($A2451="","",IF(設定!$B$21="dB",10^($B2451/20),ABS($B2451)))</f>
        <v>10.8158336724071</v>
      </c>
      <c r="D2451" s="32" t="n">
        <f aca="false">IF($A2451="","",$A2451^2)</f>
        <v>146425.805664063</v>
      </c>
      <c r="E2451" s="32" t="n">
        <f aca="false">IF($A2451="","",IF($C2451&lt;=0,"",1/$C2451^2))</f>
        <v>0.00854830481858716</v>
      </c>
      <c r="F2451" s="33" t="n">
        <f aca="false">IF(OR(ROW()-設定!$B$30&lt;2,ROW()+設定!$B$30&gt;13701,N($A2451)&lt;=0,N(INDEX($A$2:$A$13701,MIN(13700,MAX(1,ROW()-1+設定!$B$30))))&lt;=0,$A2451&lt;設定!$B$28,$A2451&gt;設定!$B$29),0,IF(AND($C2451&gt;=MAX(INDEX($C$1:$C$13701,MAX(1,ROW()-設定!$B$24)):INDEX($C$1:$C$13701,MAX(1,ROW()-1))),$C2451&gt;MAX(INDEX($C$1:$C$13701,MIN(13701,ROW()+1)):INDEX($C$1:$C$13701,MIN(13701,ROW()+設定!$B$24))),$C2451&gt;=設定!$B$32,$C2451&gt;=MAX(MIN(INDEX($C$1:$C$13701,MAX(1,ROW()-設定!$B$26)):INDEX($C$1:$C$13701,MAX(1,ROW()-1))),MIN(INDEX($C$1:$C$13701,MIN(13701,ROW()+1)):INDEX($C$1:$C$13701,MIN(13701,ROW()+設定!$B$26))))*10^(設定!$B$27/20)),1,0))</f>
        <v>0</v>
      </c>
      <c r="G2451" s="33" t="n">
        <f aca="false">$G2450+IF($F2451=1,1,0)</f>
        <v>0</v>
      </c>
      <c r="H2451" s="0" t="str">
        <f aca="false">IF($F2451=1,$G2451,"")</f>
        <v/>
      </c>
    </row>
    <row r="2452" customFormat="false" ht="15" hidden="false" customHeight="false" outlineLevel="0" collapsed="false">
      <c r="A2452" s="30" t="n">
        <v>382.8125</v>
      </c>
      <c r="B2452" s="31" t="n">
        <v>20.9313</v>
      </c>
      <c r="C2452" s="32" t="n">
        <f aca="false">IF($A2452="","",IF(設定!$B$21="dB",10^($B2452/20),ABS($B2452)))</f>
        <v>11.131789876418</v>
      </c>
      <c r="D2452" s="32" t="n">
        <f aca="false">IF($A2452="","",$A2452^2)</f>
        <v>146545.41015625</v>
      </c>
      <c r="E2452" s="32" t="n">
        <f aca="false">IF($A2452="","",IF($C2452&lt;=0,"",1/$C2452^2))</f>
        <v>0.00806993431855063</v>
      </c>
      <c r="F2452" s="33" t="n">
        <f aca="false">IF(OR(ROW()-設定!$B$30&lt;2,ROW()+設定!$B$30&gt;13701,N($A2452)&lt;=0,N(INDEX($A$2:$A$13701,MIN(13700,MAX(1,ROW()-1+設定!$B$30))))&lt;=0,$A2452&lt;設定!$B$28,$A2452&gt;設定!$B$29),0,IF(AND($C2452&gt;=MAX(INDEX($C$1:$C$13701,MAX(1,ROW()-設定!$B$24)):INDEX($C$1:$C$13701,MAX(1,ROW()-1))),$C2452&gt;MAX(INDEX($C$1:$C$13701,MIN(13701,ROW()+1)):INDEX($C$1:$C$13701,MIN(13701,ROW()+設定!$B$24))),$C2452&gt;=設定!$B$32,$C2452&gt;=MAX(MIN(INDEX($C$1:$C$13701,MAX(1,ROW()-設定!$B$26)):INDEX($C$1:$C$13701,MAX(1,ROW()-1))),MIN(INDEX($C$1:$C$13701,MIN(13701,ROW()+1)):INDEX($C$1:$C$13701,MIN(13701,ROW()+設定!$B$26))))*10^(設定!$B$27/20)),1,0))</f>
        <v>0</v>
      </c>
      <c r="G2452" s="33" t="n">
        <f aca="false">$G2451+IF($F2452=1,1,0)</f>
        <v>0</v>
      </c>
      <c r="H2452" s="0" t="str">
        <f aca="false">IF($F2452=1,$G2452,"")</f>
        <v/>
      </c>
    </row>
    <row r="2453" customFormat="false" ht="15" hidden="false" customHeight="false" outlineLevel="0" collapsed="false">
      <c r="A2453" s="30" t="n">
        <v>382.96875</v>
      </c>
      <c r="B2453" s="31" t="n">
        <v>20.9539</v>
      </c>
      <c r="C2453" s="32" t="n">
        <f aca="false">IF($A2453="","",IF(設定!$B$21="dB",10^($B2453/20),ABS($B2453)))</f>
        <v>11.1607916297674</v>
      </c>
      <c r="D2453" s="32" t="n">
        <f aca="false">IF($A2453="","",$A2453^2)</f>
        <v>146665.063476563</v>
      </c>
      <c r="E2453" s="32" t="n">
        <f aca="false">IF($A2453="","",IF($C2453&lt;=0,"",1/$C2453^2))</f>
        <v>0.00802804873042301</v>
      </c>
      <c r="F2453" s="33" t="n">
        <f aca="false">IF(OR(ROW()-設定!$B$30&lt;2,ROW()+設定!$B$30&gt;13701,N($A2453)&lt;=0,N(INDEX($A$2:$A$13701,MIN(13700,MAX(1,ROW()-1+設定!$B$30))))&lt;=0,$A2453&lt;設定!$B$28,$A2453&gt;設定!$B$29),0,IF(AND($C2453&gt;=MAX(INDEX($C$1:$C$13701,MAX(1,ROW()-設定!$B$24)):INDEX($C$1:$C$13701,MAX(1,ROW()-1))),$C2453&gt;MAX(INDEX($C$1:$C$13701,MIN(13701,ROW()+1)):INDEX($C$1:$C$13701,MIN(13701,ROW()+設定!$B$24))),$C2453&gt;=設定!$B$32,$C2453&gt;=MAX(MIN(INDEX($C$1:$C$13701,MAX(1,ROW()-設定!$B$26)):INDEX($C$1:$C$13701,MAX(1,ROW()-1))),MIN(INDEX($C$1:$C$13701,MIN(13701,ROW()+1)):INDEX($C$1:$C$13701,MIN(13701,ROW()+設定!$B$26))))*10^(設定!$B$27/20)),1,0))</f>
        <v>0</v>
      </c>
      <c r="G2453" s="33" t="n">
        <f aca="false">$G2452+IF($F2453=1,1,0)</f>
        <v>0</v>
      </c>
      <c r="H2453" s="0" t="str">
        <f aca="false">IF($F2453=1,$G2453,"")</f>
        <v/>
      </c>
    </row>
    <row r="2454" customFormat="false" ht="15" hidden="false" customHeight="false" outlineLevel="0" collapsed="false">
      <c r="A2454" s="30" t="n">
        <v>383.125</v>
      </c>
      <c r="B2454" s="31" t="n">
        <v>20.8064</v>
      </c>
      <c r="C2454" s="32" t="n">
        <f aca="false">IF($A2454="","",IF(設定!$B$21="dB",10^($B2454/20),ABS($B2454)))</f>
        <v>10.9728640885494</v>
      </c>
      <c r="D2454" s="32" t="n">
        <f aca="false">IF($A2454="","",$A2454^2)</f>
        <v>146784.765625</v>
      </c>
      <c r="E2454" s="32" t="n">
        <f aca="false">IF($A2454="","",IF($C2454&lt;=0,"",1/$C2454^2))</f>
        <v>0.00830538941421642</v>
      </c>
      <c r="F2454" s="33" t="n">
        <f aca="false">IF(OR(ROW()-設定!$B$30&lt;2,ROW()+設定!$B$30&gt;13701,N($A2454)&lt;=0,N(INDEX($A$2:$A$13701,MIN(13700,MAX(1,ROW()-1+設定!$B$30))))&lt;=0,$A2454&lt;設定!$B$28,$A2454&gt;設定!$B$29),0,IF(AND($C2454&gt;=MAX(INDEX($C$1:$C$13701,MAX(1,ROW()-設定!$B$24)):INDEX($C$1:$C$13701,MAX(1,ROW()-1))),$C2454&gt;MAX(INDEX($C$1:$C$13701,MIN(13701,ROW()+1)):INDEX($C$1:$C$13701,MIN(13701,ROW()+設定!$B$24))),$C2454&gt;=設定!$B$32,$C2454&gt;=MAX(MIN(INDEX($C$1:$C$13701,MAX(1,ROW()-設定!$B$26)):INDEX($C$1:$C$13701,MAX(1,ROW()-1))),MIN(INDEX($C$1:$C$13701,MIN(13701,ROW()+1)):INDEX($C$1:$C$13701,MIN(13701,ROW()+設定!$B$26))))*10^(設定!$B$27/20)),1,0))</f>
        <v>0</v>
      </c>
      <c r="G2454" s="33" t="n">
        <f aca="false">$G2453+IF($F2454=1,1,0)</f>
        <v>0</v>
      </c>
      <c r="H2454" s="0" t="str">
        <f aca="false">IF($F2454=1,$G2454,"")</f>
        <v/>
      </c>
    </row>
    <row r="2455" customFormat="false" ht="15" hidden="false" customHeight="false" outlineLevel="0" collapsed="false">
      <c r="A2455" s="30" t="n">
        <v>383.28125</v>
      </c>
      <c r="B2455" s="31" t="n">
        <v>21.0839</v>
      </c>
      <c r="C2455" s="32" t="n">
        <f aca="false">IF($A2455="","",IF(設定!$B$21="dB",10^($B2455/20),ABS($B2455)))</f>
        <v>11.3290892979941</v>
      </c>
      <c r="D2455" s="32" t="n">
        <f aca="false">IF($A2455="","",$A2455^2)</f>
        <v>146904.516601563</v>
      </c>
      <c r="E2455" s="32" t="n">
        <f aca="false">IF($A2455="","",IF($C2455&lt;=0,"",1/$C2455^2))</f>
        <v>0.00779130131040803</v>
      </c>
      <c r="F2455" s="33" t="n">
        <f aca="false">IF(OR(ROW()-設定!$B$30&lt;2,ROW()+設定!$B$30&gt;13701,N($A2455)&lt;=0,N(INDEX($A$2:$A$13701,MIN(13700,MAX(1,ROW()-1+設定!$B$30))))&lt;=0,$A2455&lt;設定!$B$28,$A2455&gt;設定!$B$29),0,IF(AND($C2455&gt;=MAX(INDEX($C$1:$C$13701,MAX(1,ROW()-設定!$B$24)):INDEX($C$1:$C$13701,MAX(1,ROW()-1))),$C2455&gt;MAX(INDEX($C$1:$C$13701,MIN(13701,ROW()+1)):INDEX($C$1:$C$13701,MIN(13701,ROW()+設定!$B$24))),$C2455&gt;=設定!$B$32,$C2455&gt;=MAX(MIN(INDEX($C$1:$C$13701,MAX(1,ROW()-設定!$B$26)):INDEX($C$1:$C$13701,MAX(1,ROW()-1))),MIN(INDEX($C$1:$C$13701,MIN(13701,ROW()+1)):INDEX($C$1:$C$13701,MIN(13701,ROW()+設定!$B$26))))*10^(設定!$B$27/20)),1,0))</f>
        <v>0</v>
      </c>
      <c r="G2455" s="33" t="n">
        <f aca="false">$G2454+IF($F2455=1,1,0)</f>
        <v>0</v>
      </c>
      <c r="H2455" s="0" t="str">
        <f aca="false">IF($F2455=1,$G2455,"")</f>
        <v/>
      </c>
    </row>
    <row r="2456" customFormat="false" ht="15" hidden="false" customHeight="false" outlineLevel="0" collapsed="false">
      <c r="A2456" s="30" t="n">
        <v>383.4375</v>
      </c>
      <c r="B2456" s="31" t="n">
        <v>21.132</v>
      </c>
      <c r="C2456" s="32" t="n">
        <f aca="false">IF($A2456="","",IF(設定!$B$21="dB",10^($B2456/20),ABS($B2456)))</f>
        <v>11.3920006218652</v>
      </c>
      <c r="D2456" s="32" t="n">
        <f aca="false">IF($A2456="","",$A2456^2)</f>
        <v>147024.31640625</v>
      </c>
      <c r="E2456" s="32" t="n">
        <f aca="false">IF($A2456="","",IF($C2456&lt;=0,"",1/$C2456^2))</f>
        <v>0.00770548536629715</v>
      </c>
      <c r="F2456" s="33" t="n">
        <f aca="false">IF(OR(ROW()-設定!$B$30&lt;2,ROW()+設定!$B$30&gt;13701,N($A2456)&lt;=0,N(INDEX($A$2:$A$13701,MIN(13700,MAX(1,ROW()-1+設定!$B$30))))&lt;=0,$A2456&lt;設定!$B$28,$A2456&gt;設定!$B$29),0,IF(AND($C2456&gt;=MAX(INDEX($C$1:$C$13701,MAX(1,ROW()-設定!$B$24)):INDEX($C$1:$C$13701,MAX(1,ROW()-1))),$C2456&gt;MAX(INDEX($C$1:$C$13701,MIN(13701,ROW()+1)):INDEX($C$1:$C$13701,MIN(13701,ROW()+設定!$B$24))),$C2456&gt;=設定!$B$32,$C2456&gt;=MAX(MIN(INDEX($C$1:$C$13701,MAX(1,ROW()-設定!$B$26)):INDEX($C$1:$C$13701,MAX(1,ROW()-1))),MIN(INDEX($C$1:$C$13701,MIN(13701,ROW()+1)):INDEX($C$1:$C$13701,MIN(13701,ROW()+設定!$B$26))))*10^(設定!$B$27/20)),1,0))</f>
        <v>0</v>
      </c>
      <c r="G2456" s="33" t="n">
        <f aca="false">$G2455+IF($F2456=1,1,0)</f>
        <v>0</v>
      </c>
      <c r="H2456" s="0" t="str">
        <f aca="false">IF($F2456=1,$G2456,"")</f>
        <v/>
      </c>
    </row>
    <row r="2457" customFormat="false" ht="15" hidden="false" customHeight="false" outlineLevel="0" collapsed="false">
      <c r="A2457" s="30" t="n">
        <v>383.59375</v>
      </c>
      <c r="B2457" s="31" t="n">
        <v>21.0823</v>
      </c>
      <c r="C2457" s="32" t="n">
        <f aca="false">IF($A2457="","",IF(設定!$B$21="dB",10^($B2457/20),ABS($B2457)))</f>
        <v>11.3270025948216</v>
      </c>
      <c r="D2457" s="32" t="n">
        <f aca="false">IF($A2457="","",$A2457^2)</f>
        <v>147144.165039063</v>
      </c>
      <c r="E2457" s="32" t="n">
        <f aca="false">IF($A2457="","",IF($C2457&lt;=0,"",1/$C2457^2))</f>
        <v>0.00779417226070453</v>
      </c>
      <c r="F2457" s="33" t="n">
        <f aca="false">IF(OR(ROW()-設定!$B$30&lt;2,ROW()+設定!$B$30&gt;13701,N($A2457)&lt;=0,N(INDEX($A$2:$A$13701,MIN(13700,MAX(1,ROW()-1+設定!$B$30))))&lt;=0,$A2457&lt;設定!$B$28,$A2457&gt;設定!$B$29),0,IF(AND($C2457&gt;=MAX(INDEX($C$1:$C$13701,MAX(1,ROW()-設定!$B$24)):INDEX($C$1:$C$13701,MAX(1,ROW()-1))),$C2457&gt;MAX(INDEX($C$1:$C$13701,MIN(13701,ROW()+1)):INDEX($C$1:$C$13701,MIN(13701,ROW()+設定!$B$24))),$C2457&gt;=設定!$B$32,$C2457&gt;=MAX(MIN(INDEX($C$1:$C$13701,MAX(1,ROW()-設定!$B$26)):INDEX($C$1:$C$13701,MAX(1,ROW()-1))),MIN(INDEX($C$1:$C$13701,MIN(13701,ROW()+1)):INDEX($C$1:$C$13701,MIN(13701,ROW()+設定!$B$26))))*10^(設定!$B$27/20)),1,0))</f>
        <v>0</v>
      </c>
      <c r="G2457" s="33" t="n">
        <f aca="false">$G2456+IF($F2457=1,1,0)</f>
        <v>0</v>
      </c>
      <c r="H2457" s="0" t="str">
        <f aca="false">IF($F2457=1,$G2457,"")</f>
        <v/>
      </c>
    </row>
    <row r="2458" customFormat="false" ht="15" hidden="false" customHeight="false" outlineLevel="0" collapsed="false">
      <c r="A2458" s="30" t="n">
        <v>383.75</v>
      </c>
      <c r="B2458" s="31" t="n">
        <v>21.2745</v>
      </c>
      <c r="C2458" s="32" t="n">
        <f aca="false">IF($A2458="","",IF(設定!$B$21="dB",10^($B2458/20),ABS($B2458)))</f>
        <v>11.5804383796224</v>
      </c>
      <c r="D2458" s="32" t="n">
        <f aca="false">IF($A2458="","",$A2458^2)</f>
        <v>147264.0625</v>
      </c>
      <c r="E2458" s="32" t="n">
        <f aca="false">IF($A2458="","",IF($C2458&lt;=0,"",1/$C2458^2))</f>
        <v>0.00745675716175514</v>
      </c>
      <c r="F2458" s="33" t="n">
        <f aca="false">IF(OR(ROW()-設定!$B$30&lt;2,ROW()+設定!$B$30&gt;13701,N($A2458)&lt;=0,N(INDEX($A$2:$A$13701,MIN(13700,MAX(1,ROW()-1+設定!$B$30))))&lt;=0,$A2458&lt;設定!$B$28,$A2458&gt;設定!$B$29),0,IF(AND($C2458&gt;=MAX(INDEX($C$1:$C$13701,MAX(1,ROW()-設定!$B$24)):INDEX($C$1:$C$13701,MAX(1,ROW()-1))),$C2458&gt;MAX(INDEX($C$1:$C$13701,MIN(13701,ROW()+1)):INDEX($C$1:$C$13701,MIN(13701,ROW()+設定!$B$24))),$C2458&gt;=設定!$B$32,$C2458&gt;=MAX(MIN(INDEX($C$1:$C$13701,MAX(1,ROW()-設定!$B$26)):INDEX($C$1:$C$13701,MAX(1,ROW()-1))),MIN(INDEX($C$1:$C$13701,MIN(13701,ROW()+1)):INDEX($C$1:$C$13701,MIN(13701,ROW()+設定!$B$26))))*10^(設定!$B$27/20)),1,0))</f>
        <v>0</v>
      </c>
      <c r="G2458" s="33" t="n">
        <f aca="false">$G2457+IF($F2458=1,1,0)</f>
        <v>0</v>
      </c>
      <c r="H2458" s="0" t="str">
        <f aca="false">IF($F2458=1,$G2458,"")</f>
        <v/>
      </c>
    </row>
    <row r="2459" customFormat="false" ht="15" hidden="false" customHeight="false" outlineLevel="0" collapsed="false">
      <c r="A2459" s="30" t="n">
        <v>383.90625</v>
      </c>
      <c r="B2459" s="31" t="n">
        <v>21.3258</v>
      </c>
      <c r="C2459" s="32" t="n">
        <f aca="false">IF($A2459="","",IF(設定!$B$21="dB",10^($B2459/20),ABS($B2459)))</f>
        <v>11.6490363378422</v>
      </c>
      <c r="D2459" s="32" t="n">
        <f aca="false">IF($A2459="","",$A2459^2)</f>
        <v>147384.008789063</v>
      </c>
      <c r="E2459" s="32" t="n">
        <f aca="false">IF($A2459="","",IF($C2459&lt;=0,"",1/$C2459^2))</f>
        <v>0.00736919417261344</v>
      </c>
      <c r="F2459" s="33" t="n">
        <f aca="false">IF(OR(ROW()-設定!$B$30&lt;2,ROW()+設定!$B$30&gt;13701,N($A2459)&lt;=0,N(INDEX($A$2:$A$13701,MIN(13700,MAX(1,ROW()-1+設定!$B$30))))&lt;=0,$A2459&lt;設定!$B$28,$A2459&gt;設定!$B$29),0,IF(AND($C2459&gt;=MAX(INDEX($C$1:$C$13701,MAX(1,ROW()-設定!$B$24)):INDEX($C$1:$C$13701,MAX(1,ROW()-1))),$C2459&gt;MAX(INDEX($C$1:$C$13701,MIN(13701,ROW()+1)):INDEX($C$1:$C$13701,MIN(13701,ROW()+設定!$B$24))),$C2459&gt;=設定!$B$32,$C2459&gt;=MAX(MIN(INDEX($C$1:$C$13701,MAX(1,ROW()-設定!$B$26)):INDEX($C$1:$C$13701,MAX(1,ROW()-1))),MIN(INDEX($C$1:$C$13701,MIN(13701,ROW()+1)):INDEX($C$1:$C$13701,MIN(13701,ROW()+設定!$B$26))))*10^(設定!$B$27/20)),1,0))</f>
        <v>0</v>
      </c>
      <c r="G2459" s="33" t="n">
        <f aca="false">$G2458+IF($F2459=1,1,0)</f>
        <v>0</v>
      </c>
      <c r="H2459" s="0" t="str">
        <f aca="false">IF($F2459=1,$G2459,"")</f>
        <v/>
      </c>
    </row>
    <row r="2460" customFormat="false" ht="15" hidden="false" customHeight="false" outlineLevel="0" collapsed="false">
      <c r="A2460" s="30" t="n">
        <v>384.0625</v>
      </c>
      <c r="B2460" s="31" t="n">
        <v>21.037</v>
      </c>
      <c r="C2460" s="32" t="n">
        <f aca="false">IF($A2460="","",IF(設定!$B$21="dB",10^($B2460/20),ABS($B2460)))</f>
        <v>11.2680820319207</v>
      </c>
      <c r="D2460" s="32" t="n">
        <f aca="false">IF($A2460="","",$A2460^2)</f>
        <v>147504.00390625</v>
      </c>
      <c r="E2460" s="32" t="n">
        <f aca="false">IF($A2460="","",IF($C2460&lt;=0,"",1/$C2460^2))</f>
        <v>0.00787589649486847</v>
      </c>
      <c r="F2460" s="33" t="n">
        <f aca="false">IF(OR(ROW()-設定!$B$30&lt;2,ROW()+設定!$B$30&gt;13701,N($A2460)&lt;=0,N(INDEX($A$2:$A$13701,MIN(13700,MAX(1,ROW()-1+設定!$B$30))))&lt;=0,$A2460&lt;設定!$B$28,$A2460&gt;設定!$B$29),0,IF(AND($C2460&gt;=MAX(INDEX($C$1:$C$13701,MAX(1,ROW()-設定!$B$24)):INDEX($C$1:$C$13701,MAX(1,ROW()-1))),$C2460&gt;MAX(INDEX($C$1:$C$13701,MIN(13701,ROW()+1)):INDEX($C$1:$C$13701,MIN(13701,ROW()+設定!$B$24))),$C2460&gt;=設定!$B$32,$C2460&gt;=MAX(MIN(INDEX($C$1:$C$13701,MAX(1,ROW()-設定!$B$26)):INDEX($C$1:$C$13701,MAX(1,ROW()-1))),MIN(INDEX($C$1:$C$13701,MIN(13701,ROW()+1)):INDEX($C$1:$C$13701,MIN(13701,ROW()+設定!$B$26))))*10^(設定!$B$27/20)),1,0))</f>
        <v>0</v>
      </c>
      <c r="G2460" s="33" t="n">
        <f aca="false">$G2459+IF($F2460=1,1,0)</f>
        <v>0</v>
      </c>
      <c r="H2460" s="0" t="str">
        <f aca="false">IF($F2460=1,$G2460,"")</f>
        <v/>
      </c>
    </row>
    <row r="2461" customFormat="false" ht="15" hidden="false" customHeight="false" outlineLevel="0" collapsed="false">
      <c r="A2461" s="30" t="n">
        <v>384.21875</v>
      </c>
      <c r="B2461" s="31" t="n">
        <v>21.3021</v>
      </c>
      <c r="C2461" s="32" t="n">
        <f aca="false">IF($A2461="","",IF(設定!$B$21="dB",10^($B2461/20),ABS($B2461)))</f>
        <v>11.6172945288618</v>
      </c>
      <c r="D2461" s="32" t="n">
        <f aca="false">IF($A2461="","",$A2461^2)</f>
        <v>147624.047851563</v>
      </c>
      <c r="E2461" s="32" t="n">
        <f aca="false">IF($A2461="","",IF($C2461&lt;=0,"",1/$C2461^2))</f>
        <v>0.00740951872669909</v>
      </c>
      <c r="F2461" s="33" t="n">
        <f aca="false">IF(OR(ROW()-設定!$B$30&lt;2,ROW()+設定!$B$30&gt;13701,N($A2461)&lt;=0,N(INDEX($A$2:$A$13701,MIN(13700,MAX(1,ROW()-1+設定!$B$30))))&lt;=0,$A2461&lt;設定!$B$28,$A2461&gt;設定!$B$29),0,IF(AND($C2461&gt;=MAX(INDEX($C$1:$C$13701,MAX(1,ROW()-設定!$B$24)):INDEX($C$1:$C$13701,MAX(1,ROW()-1))),$C2461&gt;MAX(INDEX($C$1:$C$13701,MIN(13701,ROW()+1)):INDEX($C$1:$C$13701,MIN(13701,ROW()+設定!$B$24))),$C2461&gt;=設定!$B$32,$C2461&gt;=MAX(MIN(INDEX($C$1:$C$13701,MAX(1,ROW()-設定!$B$26)):INDEX($C$1:$C$13701,MAX(1,ROW()-1))),MIN(INDEX($C$1:$C$13701,MIN(13701,ROW()+1)):INDEX($C$1:$C$13701,MIN(13701,ROW()+設定!$B$26))))*10^(設定!$B$27/20)),1,0))</f>
        <v>0</v>
      </c>
      <c r="G2461" s="33" t="n">
        <f aca="false">$G2460+IF($F2461=1,1,0)</f>
        <v>0</v>
      </c>
      <c r="H2461" s="0" t="str">
        <f aca="false">IF($F2461=1,$G2461,"")</f>
        <v/>
      </c>
    </row>
    <row r="2462" customFormat="false" ht="15" hidden="false" customHeight="false" outlineLevel="0" collapsed="false">
      <c r="A2462" s="30" t="n">
        <v>384.375</v>
      </c>
      <c r="B2462" s="31" t="n">
        <v>21.2716</v>
      </c>
      <c r="C2462" s="32" t="n">
        <f aca="false">IF($A2462="","",IF(設定!$B$21="dB",10^($B2462/20),ABS($B2462)))</f>
        <v>11.5765726080067</v>
      </c>
      <c r="D2462" s="32" t="n">
        <f aca="false">IF($A2462="","",$A2462^2)</f>
        <v>147744.140625</v>
      </c>
      <c r="E2462" s="32" t="n">
        <f aca="false">IF($A2462="","",IF($C2462&lt;=0,"",1/$C2462^2))</f>
        <v>0.00746173807175658</v>
      </c>
      <c r="F2462" s="33" t="n">
        <f aca="false">IF(OR(ROW()-設定!$B$30&lt;2,ROW()+設定!$B$30&gt;13701,N($A2462)&lt;=0,N(INDEX($A$2:$A$13701,MIN(13700,MAX(1,ROW()-1+設定!$B$30))))&lt;=0,$A2462&lt;設定!$B$28,$A2462&gt;設定!$B$29),0,IF(AND($C2462&gt;=MAX(INDEX($C$1:$C$13701,MAX(1,ROW()-設定!$B$24)):INDEX($C$1:$C$13701,MAX(1,ROW()-1))),$C2462&gt;MAX(INDEX($C$1:$C$13701,MIN(13701,ROW()+1)):INDEX($C$1:$C$13701,MIN(13701,ROW()+設定!$B$24))),$C2462&gt;=設定!$B$32,$C2462&gt;=MAX(MIN(INDEX($C$1:$C$13701,MAX(1,ROW()-設定!$B$26)):INDEX($C$1:$C$13701,MAX(1,ROW()-1))),MIN(INDEX($C$1:$C$13701,MIN(13701,ROW()+1)):INDEX($C$1:$C$13701,MIN(13701,ROW()+設定!$B$26))))*10^(設定!$B$27/20)),1,0))</f>
        <v>0</v>
      </c>
      <c r="G2462" s="33" t="n">
        <f aca="false">$G2461+IF($F2462=1,1,0)</f>
        <v>0</v>
      </c>
      <c r="H2462" s="0" t="str">
        <f aca="false">IF($F2462=1,$G2462,"")</f>
        <v/>
      </c>
    </row>
    <row r="2463" customFormat="false" ht="15" hidden="false" customHeight="false" outlineLevel="0" collapsed="false">
      <c r="A2463" s="30" t="n">
        <v>384.53125</v>
      </c>
      <c r="B2463" s="31" t="n">
        <v>21.3006</v>
      </c>
      <c r="C2463" s="32" t="n">
        <f aca="false">IF($A2463="","",IF(設定!$B$21="dB",10^($B2463/20),ABS($B2463)))</f>
        <v>11.6152884663939</v>
      </c>
      <c r="D2463" s="32" t="n">
        <f aca="false">IF($A2463="","",$A2463^2)</f>
        <v>147864.282226563</v>
      </c>
      <c r="E2463" s="32" t="n">
        <f aca="false">IF($A2463="","",IF($C2463&lt;=0,"",1/$C2463^2))</f>
        <v>0.0074120783258057</v>
      </c>
      <c r="F2463" s="33" t="n">
        <f aca="false">IF(OR(ROW()-設定!$B$30&lt;2,ROW()+設定!$B$30&gt;13701,N($A2463)&lt;=0,N(INDEX($A$2:$A$13701,MIN(13700,MAX(1,ROW()-1+設定!$B$30))))&lt;=0,$A2463&lt;設定!$B$28,$A2463&gt;設定!$B$29),0,IF(AND($C2463&gt;=MAX(INDEX($C$1:$C$13701,MAX(1,ROW()-設定!$B$24)):INDEX($C$1:$C$13701,MAX(1,ROW()-1))),$C2463&gt;MAX(INDEX($C$1:$C$13701,MIN(13701,ROW()+1)):INDEX($C$1:$C$13701,MIN(13701,ROW()+設定!$B$24))),$C2463&gt;=設定!$B$32,$C2463&gt;=MAX(MIN(INDEX($C$1:$C$13701,MAX(1,ROW()-設定!$B$26)):INDEX($C$1:$C$13701,MAX(1,ROW()-1))),MIN(INDEX($C$1:$C$13701,MIN(13701,ROW()+1)):INDEX($C$1:$C$13701,MIN(13701,ROW()+設定!$B$26))))*10^(設定!$B$27/20)),1,0))</f>
        <v>0</v>
      </c>
      <c r="G2463" s="33" t="n">
        <f aca="false">$G2462+IF($F2463=1,1,0)</f>
        <v>0</v>
      </c>
      <c r="H2463" s="0" t="str">
        <f aca="false">IF($F2463=1,$G2463,"")</f>
        <v/>
      </c>
    </row>
    <row r="2464" customFormat="false" ht="15" hidden="false" customHeight="false" outlineLevel="0" collapsed="false">
      <c r="A2464" s="30" t="n">
        <v>384.6875</v>
      </c>
      <c r="B2464" s="31" t="n">
        <v>21.3856</v>
      </c>
      <c r="C2464" s="32" t="n">
        <f aca="false">IF($A2464="","",IF(設定!$B$21="dB",10^($B2464/20),ABS($B2464)))</f>
        <v>11.7295135150396</v>
      </c>
      <c r="D2464" s="32" t="n">
        <f aca="false">IF($A2464="","",$A2464^2)</f>
        <v>147984.47265625</v>
      </c>
      <c r="E2464" s="32" t="n">
        <f aca="false">IF($A2464="","",IF($C2464&lt;=0,"",1/$C2464^2))</f>
        <v>0.00726841975347401</v>
      </c>
      <c r="F2464" s="33" t="n">
        <f aca="false">IF(OR(ROW()-設定!$B$30&lt;2,ROW()+設定!$B$30&gt;13701,N($A2464)&lt;=0,N(INDEX($A$2:$A$13701,MIN(13700,MAX(1,ROW()-1+設定!$B$30))))&lt;=0,$A2464&lt;設定!$B$28,$A2464&gt;設定!$B$29),0,IF(AND($C2464&gt;=MAX(INDEX($C$1:$C$13701,MAX(1,ROW()-設定!$B$24)):INDEX($C$1:$C$13701,MAX(1,ROW()-1))),$C2464&gt;MAX(INDEX($C$1:$C$13701,MIN(13701,ROW()+1)):INDEX($C$1:$C$13701,MIN(13701,ROW()+設定!$B$24))),$C2464&gt;=設定!$B$32,$C2464&gt;=MAX(MIN(INDEX($C$1:$C$13701,MAX(1,ROW()-設定!$B$26)):INDEX($C$1:$C$13701,MAX(1,ROW()-1))),MIN(INDEX($C$1:$C$13701,MIN(13701,ROW()+1)):INDEX($C$1:$C$13701,MIN(13701,ROW()+設定!$B$26))))*10^(設定!$B$27/20)),1,0))</f>
        <v>0</v>
      </c>
      <c r="G2464" s="33" t="n">
        <f aca="false">$G2463+IF($F2464=1,1,0)</f>
        <v>0</v>
      </c>
      <c r="H2464" s="0" t="str">
        <f aca="false">IF($F2464=1,$G2464,"")</f>
        <v/>
      </c>
    </row>
    <row r="2465" customFormat="false" ht="15" hidden="false" customHeight="false" outlineLevel="0" collapsed="false">
      <c r="A2465" s="30" t="n">
        <v>384.84375</v>
      </c>
      <c r="B2465" s="31" t="n">
        <v>21.2452</v>
      </c>
      <c r="C2465" s="32" t="n">
        <f aca="false">IF($A2465="","",IF(設定!$B$21="dB",10^($B2465/20),ABS($B2465)))</f>
        <v>11.5414400487797</v>
      </c>
      <c r="D2465" s="32" t="n">
        <f aca="false">IF($A2465="","",$A2465^2)</f>
        <v>148104.711914063</v>
      </c>
      <c r="E2465" s="32" t="n">
        <f aca="false">IF($A2465="","",IF($C2465&lt;=0,"",1/$C2465^2))</f>
        <v>0.00750723481229936</v>
      </c>
      <c r="F2465" s="33" t="n">
        <f aca="false">IF(OR(ROW()-設定!$B$30&lt;2,ROW()+設定!$B$30&gt;13701,N($A2465)&lt;=0,N(INDEX($A$2:$A$13701,MIN(13700,MAX(1,ROW()-1+設定!$B$30))))&lt;=0,$A2465&lt;設定!$B$28,$A2465&gt;設定!$B$29),0,IF(AND($C2465&gt;=MAX(INDEX($C$1:$C$13701,MAX(1,ROW()-設定!$B$24)):INDEX($C$1:$C$13701,MAX(1,ROW()-1))),$C2465&gt;MAX(INDEX($C$1:$C$13701,MIN(13701,ROW()+1)):INDEX($C$1:$C$13701,MIN(13701,ROW()+設定!$B$24))),$C2465&gt;=設定!$B$32,$C2465&gt;=MAX(MIN(INDEX($C$1:$C$13701,MAX(1,ROW()-設定!$B$26)):INDEX($C$1:$C$13701,MAX(1,ROW()-1))),MIN(INDEX($C$1:$C$13701,MIN(13701,ROW()+1)):INDEX($C$1:$C$13701,MIN(13701,ROW()+設定!$B$26))))*10^(設定!$B$27/20)),1,0))</f>
        <v>0</v>
      </c>
      <c r="G2465" s="33" t="n">
        <f aca="false">$G2464+IF($F2465=1,1,0)</f>
        <v>0</v>
      </c>
      <c r="H2465" s="0" t="str">
        <f aca="false">IF($F2465=1,$G2465,"")</f>
        <v/>
      </c>
    </row>
    <row r="2466" customFormat="false" ht="15" hidden="false" customHeight="false" outlineLevel="0" collapsed="false">
      <c r="A2466" s="30" t="n">
        <v>385</v>
      </c>
      <c r="B2466" s="31" t="n">
        <v>21.2908</v>
      </c>
      <c r="C2466" s="32" t="n">
        <f aca="false">IF($A2466="","",IF(設定!$B$21="dB",10^($B2466/20),ABS($B2466)))</f>
        <v>11.6021907135265</v>
      </c>
      <c r="D2466" s="32" t="n">
        <f aca="false">IF($A2466="","",$A2466^2)</f>
        <v>148225</v>
      </c>
      <c r="E2466" s="32" t="n">
        <f aca="false">IF($A2466="","",IF($C2466&lt;=0,"",1/$C2466^2))</f>
        <v>0.00742882281318787</v>
      </c>
      <c r="F2466" s="33" t="n">
        <f aca="false">IF(OR(ROW()-設定!$B$30&lt;2,ROW()+設定!$B$30&gt;13701,N($A2466)&lt;=0,N(INDEX($A$2:$A$13701,MIN(13700,MAX(1,ROW()-1+設定!$B$30))))&lt;=0,$A2466&lt;設定!$B$28,$A2466&gt;設定!$B$29),0,IF(AND($C2466&gt;=MAX(INDEX($C$1:$C$13701,MAX(1,ROW()-設定!$B$24)):INDEX($C$1:$C$13701,MAX(1,ROW()-1))),$C2466&gt;MAX(INDEX($C$1:$C$13701,MIN(13701,ROW()+1)):INDEX($C$1:$C$13701,MIN(13701,ROW()+設定!$B$24))),$C2466&gt;=設定!$B$32,$C2466&gt;=MAX(MIN(INDEX($C$1:$C$13701,MAX(1,ROW()-設定!$B$26)):INDEX($C$1:$C$13701,MAX(1,ROW()-1))),MIN(INDEX($C$1:$C$13701,MIN(13701,ROW()+1)):INDEX($C$1:$C$13701,MIN(13701,ROW()+設定!$B$26))))*10^(設定!$B$27/20)),1,0))</f>
        <v>0</v>
      </c>
      <c r="G2466" s="33" t="n">
        <f aca="false">$G2465+IF($F2466=1,1,0)</f>
        <v>0</v>
      </c>
      <c r="H2466" s="0" t="str">
        <f aca="false">IF($F2466=1,$G2466,"")</f>
        <v/>
      </c>
    </row>
    <row r="2467" customFormat="false" ht="15" hidden="false" customHeight="false" outlineLevel="0" collapsed="false">
      <c r="A2467" s="30" t="n">
        <v>385.15625</v>
      </c>
      <c r="B2467" s="31" t="n">
        <v>21.2985</v>
      </c>
      <c r="C2467" s="32" t="n">
        <f aca="false">IF($A2467="","",IF(設定!$B$21="dB",10^($B2467/20),ABS($B2467)))</f>
        <v>11.6124805608855</v>
      </c>
      <c r="D2467" s="32" t="n">
        <f aca="false">IF($A2467="","",$A2467^2)</f>
        <v>148345.336914063</v>
      </c>
      <c r="E2467" s="32" t="n">
        <f aca="false">IF($A2467="","",IF($C2467&lt;=0,"",1/$C2467^2))</f>
        <v>0.00741566325009096</v>
      </c>
      <c r="F2467" s="33" t="n">
        <f aca="false">IF(OR(ROW()-設定!$B$30&lt;2,ROW()+設定!$B$30&gt;13701,N($A2467)&lt;=0,N(INDEX($A$2:$A$13701,MIN(13700,MAX(1,ROW()-1+設定!$B$30))))&lt;=0,$A2467&lt;設定!$B$28,$A2467&gt;設定!$B$29),0,IF(AND($C2467&gt;=MAX(INDEX($C$1:$C$13701,MAX(1,ROW()-設定!$B$24)):INDEX($C$1:$C$13701,MAX(1,ROW()-1))),$C2467&gt;MAX(INDEX($C$1:$C$13701,MIN(13701,ROW()+1)):INDEX($C$1:$C$13701,MIN(13701,ROW()+設定!$B$24))),$C2467&gt;=設定!$B$32,$C2467&gt;=MAX(MIN(INDEX($C$1:$C$13701,MAX(1,ROW()-設定!$B$26)):INDEX($C$1:$C$13701,MAX(1,ROW()-1))),MIN(INDEX($C$1:$C$13701,MIN(13701,ROW()+1)):INDEX($C$1:$C$13701,MIN(13701,ROW()+設定!$B$26))))*10^(設定!$B$27/20)),1,0))</f>
        <v>0</v>
      </c>
      <c r="G2467" s="33" t="n">
        <f aca="false">$G2466+IF($F2467=1,1,0)</f>
        <v>0</v>
      </c>
      <c r="H2467" s="0" t="str">
        <f aca="false">IF($F2467=1,$G2467,"")</f>
        <v/>
      </c>
    </row>
    <row r="2468" customFormat="false" ht="15" hidden="false" customHeight="false" outlineLevel="0" collapsed="false">
      <c r="A2468" s="30" t="n">
        <v>385.3125</v>
      </c>
      <c r="B2468" s="31" t="n">
        <v>21.3384</v>
      </c>
      <c r="C2468" s="32" t="n">
        <f aca="false">IF($A2468="","",IF(設定!$B$21="dB",10^($B2468/20),ABS($B2468)))</f>
        <v>11.6659470258148</v>
      </c>
      <c r="D2468" s="32" t="n">
        <f aca="false">IF($A2468="","",$A2468^2)</f>
        <v>148465.72265625</v>
      </c>
      <c r="E2468" s="32" t="n">
        <f aca="false">IF($A2468="","",IF($C2468&lt;=0,"",1/$C2468^2))</f>
        <v>0.0073478452291985</v>
      </c>
      <c r="F2468" s="33" t="n">
        <f aca="false">IF(OR(ROW()-設定!$B$30&lt;2,ROW()+設定!$B$30&gt;13701,N($A2468)&lt;=0,N(INDEX($A$2:$A$13701,MIN(13700,MAX(1,ROW()-1+設定!$B$30))))&lt;=0,$A2468&lt;設定!$B$28,$A2468&gt;設定!$B$29),0,IF(AND($C2468&gt;=MAX(INDEX($C$1:$C$13701,MAX(1,ROW()-設定!$B$24)):INDEX($C$1:$C$13701,MAX(1,ROW()-1))),$C2468&gt;MAX(INDEX($C$1:$C$13701,MIN(13701,ROW()+1)):INDEX($C$1:$C$13701,MIN(13701,ROW()+設定!$B$24))),$C2468&gt;=設定!$B$32,$C2468&gt;=MAX(MIN(INDEX($C$1:$C$13701,MAX(1,ROW()-設定!$B$26)):INDEX($C$1:$C$13701,MAX(1,ROW()-1))),MIN(INDEX($C$1:$C$13701,MIN(13701,ROW()+1)):INDEX($C$1:$C$13701,MIN(13701,ROW()+設定!$B$26))))*10^(設定!$B$27/20)),1,0))</f>
        <v>0</v>
      </c>
      <c r="G2468" s="33" t="n">
        <f aca="false">$G2467+IF($F2468=1,1,0)</f>
        <v>0</v>
      </c>
      <c r="H2468" s="0" t="str">
        <f aca="false">IF($F2468=1,$G2468,"")</f>
        <v/>
      </c>
    </row>
    <row r="2469" customFormat="false" ht="15" hidden="false" customHeight="false" outlineLevel="0" collapsed="false">
      <c r="A2469" s="30" t="n">
        <v>385.46875</v>
      </c>
      <c r="B2469" s="31" t="n">
        <v>21.4402</v>
      </c>
      <c r="C2469" s="32" t="n">
        <f aca="false">IF($A2469="","",IF(設定!$B$21="dB",10^($B2469/20),ABS($B2469)))</f>
        <v>11.8034781385164</v>
      </c>
      <c r="D2469" s="32" t="n">
        <f aca="false">IF($A2469="","",$A2469^2)</f>
        <v>148586.157226563</v>
      </c>
      <c r="E2469" s="32" t="n">
        <f aca="false">IF($A2469="","",IF($C2469&lt;=0,"",1/$C2469^2))</f>
        <v>0.00717761236383786</v>
      </c>
      <c r="F2469" s="33" t="n">
        <f aca="false">IF(OR(ROW()-設定!$B$30&lt;2,ROW()+設定!$B$30&gt;13701,N($A2469)&lt;=0,N(INDEX($A$2:$A$13701,MIN(13700,MAX(1,ROW()-1+設定!$B$30))))&lt;=0,$A2469&lt;設定!$B$28,$A2469&gt;設定!$B$29),0,IF(AND($C2469&gt;=MAX(INDEX($C$1:$C$13701,MAX(1,ROW()-設定!$B$24)):INDEX($C$1:$C$13701,MAX(1,ROW()-1))),$C2469&gt;MAX(INDEX($C$1:$C$13701,MIN(13701,ROW()+1)):INDEX($C$1:$C$13701,MIN(13701,ROW()+設定!$B$24))),$C2469&gt;=設定!$B$32,$C2469&gt;=MAX(MIN(INDEX($C$1:$C$13701,MAX(1,ROW()-設定!$B$26)):INDEX($C$1:$C$13701,MAX(1,ROW()-1))),MIN(INDEX($C$1:$C$13701,MIN(13701,ROW()+1)):INDEX($C$1:$C$13701,MIN(13701,ROW()+設定!$B$26))))*10^(設定!$B$27/20)),1,0))</f>
        <v>0</v>
      </c>
      <c r="G2469" s="33" t="n">
        <f aca="false">$G2468+IF($F2469=1,1,0)</f>
        <v>0</v>
      </c>
      <c r="H2469" s="0" t="str">
        <f aca="false">IF($F2469=1,$G2469,"")</f>
        <v/>
      </c>
    </row>
    <row r="2470" customFormat="false" ht="15" hidden="false" customHeight="false" outlineLevel="0" collapsed="false">
      <c r="A2470" s="30" t="n">
        <v>385.625</v>
      </c>
      <c r="B2470" s="31" t="n">
        <v>21.3309</v>
      </c>
      <c r="C2470" s="32" t="n">
        <f aca="false">IF($A2470="","",IF(設定!$B$21="dB",10^($B2470/20),ABS($B2470)))</f>
        <v>11.6558781851143</v>
      </c>
      <c r="D2470" s="32" t="n">
        <f aca="false">IF($A2470="","",$A2470^2)</f>
        <v>148706.640625</v>
      </c>
      <c r="E2470" s="32" t="n">
        <f aca="false">IF($A2470="","",IF($C2470&lt;=0,"",1/$C2470^2))</f>
        <v>0.00736054547148064</v>
      </c>
      <c r="F2470" s="33" t="n">
        <f aca="false">IF(OR(ROW()-設定!$B$30&lt;2,ROW()+設定!$B$30&gt;13701,N($A2470)&lt;=0,N(INDEX($A$2:$A$13701,MIN(13700,MAX(1,ROW()-1+設定!$B$30))))&lt;=0,$A2470&lt;設定!$B$28,$A2470&gt;設定!$B$29),0,IF(AND($C2470&gt;=MAX(INDEX($C$1:$C$13701,MAX(1,ROW()-設定!$B$24)):INDEX($C$1:$C$13701,MAX(1,ROW()-1))),$C2470&gt;MAX(INDEX($C$1:$C$13701,MIN(13701,ROW()+1)):INDEX($C$1:$C$13701,MIN(13701,ROW()+設定!$B$24))),$C2470&gt;=設定!$B$32,$C2470&gt;=MAX(MIN(INDEX($C$1:$C$13701,MAX(1,ROW()-設定!$B$26)):INDEX($C$1:$C$13701,MAX(1,ROW()-1))),MIN(INDEX($C$1:$C$13701,MIN(13701,ROW()+1)):INDEX($C$1:$C$13701,MIN(13701,ROW()+設定!$B$26))))*10^(設定!$B$27/20)),1,0))</f>
        <v>0</v>
      </c>
      <c r="G2470" s="33" t="n">
        <f aca="false">$G2469+IF($F2470=1,1,0)</f>
        <v>0</v>
      </c>
      <c r="H2470" s="0" t="str">
        <f aca="false">IF($F2470=1,$G2470,"")</f>
        <v/>
      </c>
    </row>
    <row r="2471" customFormat="false" ht="15" hidden="false" customHeight="false" outlineLevel="0" collapsed="false">
      <c r="A2471" s="30" t="n">
        <v>385.78125</v>
      </c>
      <c r="B2471" s="31" t="n">
        <v>21.407</v>
      </c>
      <c r="C2471" s="32" t="n">
        <f aca="false">IF($A2471="","",IF(設定!$B$21="dB",10^($B2471/20),ABS($B2471)))</f>
        <v>11.7584479213829</v>
      </c>
      <c r="D2471" s="32" t="n">
        <f aca="false">IF($A2471="","",$A2471^2)</f>
        <v>148827.172851563</v>
      </c>
      <c r="E2471" s="32" t="n">
        <f aca="false">IF($A2471="","",IF($C2471&lt;=0,"",1/$C2471^2))</f>
        <v>0.00723269247776849</v>
      </c>
      <c r="F2471" s="33" t="n">
        <f aca="false">IF(OR(ROW()-設定!$B$30&lt;2,ROW()+設定!$B$30&gt;13701,N($A2471)&lt;=0,N(INDEX($A$2:$A$13701,MIN(13700,MAX(1,ROW()-1+設定!$B$30))))&lt;=0,$A2471&lt;設定!$B$28,$A2471&gt;設定!$B$29),0,IF(AND($C2471&gt;=MAX(INDEX($C$1:$C$13701,MAX(1,ROW()-設定!$B$24)):INDEX($C$1:$C$13701,MAX(1,ROW()-1))),$C2471&gt;MAX(INDEX($C$1:$C$13701,MIN(13701,ROW()+1)):INDEX($C$1:$C$13701,MIN(13701,ROW()+設定!$B$24))),$C2471&gt;=設定!$B$32,$C2471&gt;=MAX(MIN(INDEX($C$1:$C$13701,MAX(1,ROW()-設定!$B$26)):INDEX($C$1:$C$13701,MAX(1,ROW()-1))),MIN(INDEX($C$1:$C$13701,MIN(13701,ROW()+1)):INDEX($C$1:$C$13701,MIN(13701,ROW()+設定!$B$26))))*10^(設定!$B$27/20)),1,0))</f>
        <v>0</v>
      </c>
      <c r="G2471" s="33" t="n">
        <f aca="false">$G2470+IF($F2471=1,1,0)</f>
        <v>0</v>
      </c>
      <c r="H2471" s="0" t="str">
        <f aca="false">IF($F2471=1,$G2471,"")</f>
        <v/>
      </c>
    </row>
    <row r="2472" customFormat="false" ht="15" hidden="false" customHeight="false" outlineLevel="0" collapsed="false">
      <c r="A2472" s="30" t="n">
        <v>385.9375</v>
      </c>
      <c r="B2472" s="31" t="n">
        <v>21.6103</v>
      </c>
      <c r="C2472" s="32" t="n">
        <f aca="false">IF($A2472="","",IF(設定!$B$21="dB",10^($B2472/20),ABS($B2472)))</f>
        <v>12.0369096308629</v>
      </c>
      <c r="D2472" s="32" t="n">
        <f aca="false">IF($A2472="","",$A2472^2)</f>
        <v>148947.75390625</v>
      </c>
      <c r="E2472" s="32" t="n">
        <f aca="false">IF($A2472="","",IF($C2472&lt;=0,"",1/$C2472^2))</f>
        <v>0.00690192125410528</v>
      </c>
      <c r="F2472" s="33" t="n">
        <f aca="false">IF(OR(ROW()-設定!$B$30&lt;2,ROW()+設定!$B$30&gt;13701,N($A2472)&lt;=0,N(INDEX($A$2:$A$13701,MIN(13700,MAX(1,ROW()-1+設定!$B$30))))&lt;=0,$A2472&lt;設定!$B$28,$A2472&gt;設定!$B$29),0,IF(AND($C2472&gt;=MAX(INDEX($C$1:$C$13701,MAX(1,ROW()-設定!$B$24)):INDEX($C$1:$C$13701,MAX(1,ROW()-1))),$C2472&gt;MAX(INDEX($C$1:$C$13701,MIN(13701,ROW()+1)):INDEX($C$1:$C$13701,MIN(13701,ROW()+設定!$B$24))),$C2472&gt;=設定!$B$32,$C2472&gt;=MAX(MIN(INDEX($C$1:$C$13701,MAX(1,ROW()-設定!$B$26)):INDEX($C$1:$C$13701,MAX(1,ROW()-1))),MIN(INDEX($C$1:$C$13701,MIN(13701,ROW()+1)):INDEX($C$1:$C$13701,MIN(13701,ROW()+設定!$B$26))))*10^(設定!$B$27/20)),1,0))</f>
        <v>0</v>
      </c>
      <c r="G2472" s="33" t="n">
        <f aca="false">$G2471+IF($F2472=1,1,0)</f>
        <v>0</v>
      </c>
      <c r="H2472" s="0" t="str">
        <f aca="false">IF($F2472=1,$G2472,"")</f>
        <v/>
      </c>
    </row>
    <row r="2473" customFormat="false" ht="15" hidden="false" customHeight="false" outlineLevel="0" collapsed="false">
      <c r="A2473" s="30" t="n">
        <v>386.09375</v>
      </c>
      <c r="B2473" s="31" t="n">
        <v>21.5768</v>
      </c>
      <c r="C2473" s="32" t="n">
        <f aca="false">IF($A2473="","",IF(設定!$B$21="dB",10^($B2473/20),ABS($B2473)))</f>
        <v>11.9905747266824</v>
      </c>
      <c r="D2473" s="32" t="n">
        <f aca="false">IF($A2473="","",$A2473^2)</f>
        <v>149068.383789063</v>
      </c>
      <c r="E2473" s="32" t="n">
        <f aca="false">IF($A2473="","",IF($C2473&lt;=0,"",1/$C2473^2))</f>
        <v>0.00695536619147031</v>
      </c>
      <c r="F2473" s="33" t="n">
        <f aca="false">IF(OR(ROW()-設定!$B$30&lt;2,ROW()+設定!$B$30&gt;13701,N($A2473)&lt;=0,N(INDEX($A$2:$A$13701,MIN(13700,MAX(1,ROW()-1+設定!$B$30))))&lt;=0,$A2473&lt;設定!$B$28,$A2473&gt;設定!$B$29),0,IF(AND($C2473&gt;=MAX(INDEX($C$1:$C$13701,MAX(1,ROW()-設定!$B$24)):INDEX($C$1:$C$13701,MAX(1,ROW()-1))),$C2473&gt;MAX(INDEX($C$1:$C$13701,MIN(13701,ROW()+1)):INDEX($C$1:$C$13701,MIN(13701,ROW()+設定!$B$24))),$C2473&gt;=設定!$B$32,$C2473&gt;=MAX(MIN(INDEX($C$1:$C$13701,MAX(1,ROW()-設定!$B$26)):INDEX($C$1:$C$13701,MAX(1,ROW()-1))),MIN(INDEX($C$1:$C$13701,MIN(13701,ROW()+1)):INDEX($C$1:$C$13701,MIN(13701,ROW()+設定!$B$26))))*10^(設定!$B$27/20)),1,0))</f>
        <v>0</v>
      </c>
      <c r="G2473" s="33" t="n">
        <f aca="false">$G2472+IF($F2473=1,1,0)</f>
        <v>0</v>
      </c>
      <c r="H2473" s="0" t="str">
        <f aca="false">IF($F2473=1,$G2473,"")</f>
        <v/>
      </c>
    </row>
    <row r="2474" customFormat="false" ht="15" hidden="false" customHeight="false" outlineLevel="0" collapsed="false">
      <c r="A2474" s="30" t="n">
        <v>386.25</v>
      </c>
      <c r="B2474" s="31" t="n">
        <v>21.6582</v>
      </c>
      <c r="C2474" s="32" t="n">
        <f aca="false">IF($A2474="","",IF(設定!$B$21="dB",10^($B2474/20),ABS($B2474)))</f>
        <v>12.1034728407405</v>
      </c>
      <c r="D2474" s="32" t="n">
        <f aca="false">IF($A2474="","",$A2474^2)</f>
        <v>149189.0625</v>
      </c>
      <c r="E2474" s="32" t="n">
        <f aca="false">IF($A2474="","",IF($C2474&lt;=0,"",1/$C2474^2))</f>
        <v>0.00682621558479339</v>
      </c>
      <c r="F2474" s="33" t="n">
        <f aca="false">IF(OR(ROW()-設定!$B$30&lt;2,ROW()+設定!$B$30&gt;13701,N($A2474)&lt;=0,N(INDEX($A$2:$A$13701,MIN(13700,MAX(1,ROW()-1+設定!$B$30))))&lt;=0,$A2474&lt;設定!$B$28,$A2474&gt;設定!$B$29),0,IF(AND($C2474&gt;=MAX(INDEX($C$1:$C$13701,MAX(1,ROW()-設定!$B$24)):INDEX($C$1:$C$13701,MAX(1,ROW()-1))),$C2474&gt;MAX(INDEX($C$1:$C$13701,MIN(13701,ROW()+1)):INDEX($C$1:$C$13701,MIN(13701,ROW()+設定!$B$24))),$C2474&gt;=設定!$B$32,$C2474&gt;=MAX(MIN(INDEX($C$1:$C$13701,MAX(1,ROW()-設定!$B$26)):INDEX($C$1:$C$13701,MAX(1,ROW()-1))),MIN(INDEX($C$1:$C$13701,MIN(13701,ROW()+1)):INDEX($C$1:$C$13701,MIN(13701,ROW()+設定!$B$26))))*10^(設定!$B$27/20)),1,0))</f>
        <v>0</v>
      </c>
      <c r="G2474" s="33" t="n">
        <f aca="false">$G2473+IF($F2474=1,1,0)</f>
        <v>0</v>
      </c>
      <c r="H2474" s="0" t="str">
        <f aca="false">IF($F2474=1,$G2474,"")</f>
        <v/>
      </c>
    </row>
    <row r="2475" customFormat="false" ht="15" hidden="false" customHeight="false" outlineLevel="0" collapsed="false">
      <c r="A2475" s="30" t="n">
        <v>386.40625</v>
      </c>
      <c r="B2475" s="31" t="n">
        <v>21.4534</v>
      </c>
      <c r="C2475" s="32" t="n">
        <f aca="false">IF($A2475="","",IF(設定!$B$21="dB",10^($B2475/20),ABS($B2475)))</f>
        <v>11.8214295939829</v>
      </c>
      <c r="D2475" s="32" t="n">
        <f aca="false">IF($A2475="","",$A2475^2)</f>
        <v>149309.790039063</v>
      </c>
      <c r="E2475" s="32" t="n">
        <f aca="false">IF($A2475="","",IF($C2475&lt;=0,"",1/$C2475^2))</f>
        <v>0.00715582976029711</v>
      </c>
      <c r="F2475" s="33" t="n">
        <f aca="false">IF(OR(ROW()-設定!$B$30&lt;2,ROW()+設定!$B$30&gt;13701,N($A2475)&lt;=0,N(INDEX($A$2:$A$13701,MIN(13700,MAX(1,ROW()-1+設定!$B$30))))&lt;=0,$A2475&lt;設定!$B$28,$A2475&gt;設定!$B$29),0,IF(AND($C2475&gt;=MAX(INDEX($C$1:$C$13701,MAX(1,ROW()-設定!$B$24)):INDEX($C$1:$C$13701,MAX(1,ROW()-1))),$C2475&gt;MAX(INDEX($C$1:$C$13701,MIN(13701,ROW()+1)):INDEX($C$1:$C$13701,MIN(13701,ROW()+設定!$B$24))),$C2475&gt;=設定!$B$32,$C2475&gt;=MAX(MIN(INDEX($C$1:$C$13701,MAX(1,ROW()-設定!$B$26)):INDEX($C$1:$C$13701,MAX(1,ROW()-1))),MIN(INDEX($C$1:$C$13701,MIN(13701,ROW()+1)):INDEX($C$1:$C$13701,MIN(13701,ROW()+設定!$B$26))))*10^(設定!$B$27/20)),1,0))</f>
        <v>0</v>
      </c>
      <c r="G2475" s="33" t="n">
        <f aca="false">$G2474+IF($F2475=1,1,0)</f>
        <v>0</v>
      </c>
      <c r="H2475" s="0" t="str">
        <f aca="false">IF($F2475=1,$G2475,"")</f>
        <v/>
      </c>
    </row>
    <row r="2476" customFormat="false" ht="15" hidden="false" customHeight="false" outlineLevel="0" collapsed="false">
      <c r="A2476" s="30" t="n">
        <v>386.5625</v>
      </c>
      <c r="B2476" s="31" t="n">
        <v>21.6052</v>
      </c>
      <c r="C2476" s="32" t="n">
        <f aca="false">IF($A2476="","",IF(設定!$B$21="dB",10^($B2476/20),ABS($B2476)))</f>
        <v>12.0298441231409</v>
      </c>
      <c r="D2476" s="32" t="n">
        <f aca="false">IF($A2476="","",$A2476^2)</f>
        <v>149430.56640625</v>
      </c>
      <c r="E2476" s="32" t="n">
        <f aca="false">IF($A2476="","",IF($C2476&lt;=0,"",1/$C2476^2))</f>
        <v>0.00691003106803145</v>
      </c>
      <c r="F2476" s="33" t="n">
        <f aca="false">IF(OR(ROW()-設定!$B$30&lt;2,ROW()+設定!$B$30&gt;13701,N($A2476)&lt;=0,N(INDEX($A$2:$A$13701,MIN(13700,MAX(1,ROW()-1+設定!$B$30))))&lt;=0,$A2476&lt;設定!$B$28,$A2476&gt;設定!$B$29),0,IF(AND($C2476&gt;=MAX(INDEX($C$1:$C$13701,MAX(1,ROW()-設定!$B$24)):INDEX($C$1:$C$13701,MAX(1,ROW()-1))),$C2476&gt;MAX(INDEX($C$1:$C$13701,MIN(13701,ROW()+1)):INDEX($C$1:$C$13701,MIN(13701,ROW()+設定!$B$24))),$C2476&gt;=設定!$B$32,$C2476&gt;=MAX(MIN(INDEX($C$1:$C$13701,MAX(1,ROW()-設定!$B$26)):INDEX($C$1:$C$13701,MAX(1,ROW()-1))),MIN(INDEX($C$1:$C$13701,MIN(13701,ROW()+1)):INDEX($C$1:$C$13701,MIN(13701,ROW()+設定!$B$26))))*10^(設定!$B$27/20)),1,0))</f>
        <v>0</v>
      </c>
      <c r="G2476" s="33" t="n">
        <f aca="false">$G2475+IF($F2476=1,1,0)</f>
        <v>0</v>
      </c>
      <c r="H2476" s="0" t="str">
        <f aca="false">IF($F2476=1,$G2476,"")</f>
        <v/>
      </c>
    </row>
    <row r="2477" customFormat="false" ht="15" hidden="false" customHeight="false" outlineLevel="0" collapsed="false">
      <c r="A2477" s="30" t="n">
        <v>386.71875</v>
      </c>
      <c r="B2477" s="31" t="n">
        <v>21.664</v>
      </c>
      <c r="C2477" s="32" t="n">
        <f aca="false">IF($A2477="","",IF(設定!$B$21="dB",10^($B2477/20),ABS($B2477)))</f>
        <v>12.1115576298273</v>
      </c>
      <c r="D2477" s="32" t="n">
        <f aca="false">IF($A2477="","",$A2477^2)</f>
        <v>149551.391601563</v>
      </c>
      <c r="E2477" s="32" t="n">
        <f aca="false">IF($A2477="","",IF($C2477&lt;=0,"",1/$C2477^2))</f>
        <v>0.00681710526305853</v>
      </c>
      <c r="F2477" s="33" t="n">
        <f aca="false">IF(OR(ROW()-設定!$B$30&lt;2,ROW()+設定!$B$30&gt;13701,N($A2477)&lt;=0,N(INDEX($A$2:$A$13701,MIN(13700,MAX(1,ROW()-1+設定!$B$30))))&lt;=0,$A2477&lt;設定!$B$28,$A2477&gt;設定!$B$29),0,IF(AND($C2477&gt;=MAX(INDEX($C$1:$C$13701,MAX(1,ROW()-設定!$B$24)):INDEX($C$1:$C$13701,MAX(1,ROW()-1))),$C2477&gt;MAX(INDEX($C$1:$C$13701,MIN(13701,ROW()+1)):INDEX($C$1:$C$13701,MIN(13701,ROW()+設定!$B$24))),$C2477&gt;=設定!$B$32,$C2477&gt;=MAX(MIN(INDEX($C$1:$C$13701,MAX(1,ROW()-設定!$B$26)):INDEX($C$1:$C$13701,MAX(1,ROW()-1))),MIN(INDEX($C$1:$C$13701,MIN(13701,ROW()+1)):INDEX($C$1:$C$13701,MIN(13701,ROW()+設定!$B$26))))*10^(設定!$B$27/20)),1,0))</f>
        <v>0</v>
      </c>
      <c r="G2477" s="33" t="n">
        <f aca="false">$G2476+IF($F2477=1,1,0)</f>
        <v>0</v>
      </c>
      <c r="H2477" s="0" t="str">
        <f aca="false">IF($F2477=1,$G2477,"")</f>
        <v/>
      </c>
    </row>
    <row r="2478" customFormat="false" ht="15" hidden="false" customHeight="false" outlineLevel="0" collapsed="false">
      <c r="A2478" s="30" t="n">
        <v>386.875</v>
      </c>
      <c r="B2478" s="31" t="n">
        <v>21.7606</v>
      </c>
      <c r="C2478" s="32" t="n">
        <f aca="false">IF($A2478="","",IF(設定!$B$21="dB",10^($B2478/20),ABS($B2478)))</f>
        <v>12.2470079567702</v>
      </c>
      <c r="D2478" s="32" t="n">
        <f aca="false">IF($A2478="","",$A2478^2)</f>
        <v>149672.265625</v>
      </c>
      <c r="E2478" s="32" t="n">
        <f aca="false">IF($A2478="","",IF($C2478&lt;=0,"",1/$C2478^2))</f>
        <v>0.00666714652817342</v>
      </c>
      <c r="F2478" s="33" t="n">
        <f aca="false">IF(OR(ROW()-設定!$B$30&lt;2,ROW()+設定!$B$30&gt;13701,N($A2478)&lt;=0,N(INDEX($A$2:$A$13701,MIN(13700,MAX(1,ROW()-1+設定!$B$30))))&lt;=0,$A2478&lt;設定!$B$28,$A2478&gt;設定!$B$29),0,IF(AND($C2478&gt;=MAX(INDEX($C$1:$C$13701,MAX(1,ROW()-設定!$B$24)):INDEX($C$1:$C$13701,MAX(1,ROW()-1))),$C2478&gt;MAX(INDEX($C$1:$C$13701,MIN(13701,ROW()+1)):INDEX($C$1:$C$13701,MIN(13701,ROW()+設定!$B$24))),$C2478&gt;=設定!$B$32,$C2478&gt;=MAX(MIN(INDEX($C$1:$C$13701,MAX(1,ROW()-設定!$B$26)):INDEX($C$1:$C$13701,MAX(1,ROW()-1))),MIN(INDEX($C$1:$C$13701,MIN(13701,ROW()+1)):INDEX($C$1:$C$13701,MIN(13701,ROW()+設定!$B$26))))*10^(設定!$B$27/20)),1,0))</f>
        <v>0</v>
      </c>
      <c r="G2478" s="33" t="n">
        <f aca="false">$G2477+IF($F2478=1,1,0)</f>
        <v>0</v>
      </c>
      <c r="H2478" s="0" t="str">
        <f aca="false">IF($F2478=1,$G2478,"")</f>
        <v/>
      </c>
    </row>
    <row r="2479" customFormat="false" ht="15" hidden="false" customHeight="false" outlineLevel="0" collapsed="false">
      <c r="A2479" s="30" t="n">
        <v>387.03125</v>
      </c>
      <c r="B2479" s="31" t="n">
        <v>21.7317</v>
      </c>
      <c r="C2479" s="32" t="n">
        <f aca="false">IF($A2479="","",IF(設定!$B$21="dB",10^($B2479/20),ABS($B2479)))</f>
        <v>12.2063269927281</v>
      </c>
      <c r="D2479" s="32" t="n">
        <f aca="false">IF($A2479="","",$A2479^2)</f>
        <v>149793.188476563</v>
      </c>
      <c r="E2479" s="32" t="n">
        <f aca="false">IF($A2479="","",IF($C2479&lt;=0,"",1/$C2479^2))</f>
        <v>0.00671166080607518</v>
      </c>
      <c r="F2479" s="33" t="n">
        <f aca="false">IF(OR(ROW()-設定!$B$30&lt;2,ROW()+設定!$B$30&gt;13701,N($A2479)&lt;=0,N(INDEX($A$2:$A$13701,MIN(13700,MAX(1,ROW()-1+設定!$B$30))))&lt;=0,$A2479&lt;設定!$B$28,$A2479&gt;設定!$B$29),0,IF(AND($C2479&gt;=MAX(INDEX($C$1:$C$13701,MAX(1,ROW()-設定!$B$24)):INDEX($C$1:$C$13701,MAX(1,ROW()-1))),$C2479&gt;MAX(INDEX($C$1:$C$13701,MIN(13701,ROW()+1)):INDEX($C$1:$C$13701,MIN(13701,ROW()+設定!$B$24))),$C2479&gt;=設定!$B$32,$C2479&gt;=MAX(MIN(INDEX($C$1:$C$13701,MAX(1,ROW()-設定!$B$26)):INDEX($C$1:$C$13701,MAX(1,ROW()-1))),MIN(INDEX($C$1:$C$13701,MIN(13701,ROW()+1)):INDEX($C$1:$C$13701,MIN(13701,ROW()+設定!$B$26))))*10^(設定!$B$27/20)),1,0))</f>
        <v>0</v>
      </c>
      <c r="G2479" s="33" t="n">
        <f aca="false">$G2478+IF($F2479=1,1,0)</f>
        <v>0</v>
      </c>
      <c r="H2479" s="0" t="str">
        <f aca="false">IF($F2479=1,$G2479,"")</f>
        <v/>
      </c>
    </row>
    <row r="2480" customFormat="false" ht="15" hidden="false" customHeight="false" outlineLevel="0" collapsed="false">
      <c r="A2480" s="30" t="n">
        <v>387.1875</v>
      </c>
      <c r="B2480" s="31" t="n">
        <v>21.9252</v>
      </c>
      <c r="C2480" s="32" t="n">
        <f aca="false">IF($A2480="","",IF(設定!$B$21="dB",10^($B2480/20),ABS($B2480)))</f>
        <v>12.4813051156201</v>
      </c>
      <c r="D2480" s="32" t="n">
        <f aca="false">IF($A2480="","",$A2480^2)</f>
        <v>149914.16015625</v>
      </c>
      <c r="E2480" s="32" t="n">
        <f aca="false">IF($A2480="","",IF($C2480&lt;=0,"",1/$C2480^2))</f>
        <v>0.00641918659380628</v>
      </c>
      <c r="F2480" s="33" t="n">
        <f aca="false">IF(OR(ROW()-設定!$B$30&lt;2,ROW()+設定!$B$30&gt;13701,N($A2480)&lt;=0,N(INDEX($A$2:$A$13701,MIN(13700,MAX(1,ROW()-1+設定!$B$30))))&lt;=0,$A2480&lt;設定!$B$28,$A2480&gt;設定!$B$29),0,IF(AND($C2480&gt;=MAX(INDEX($C$1:$C$13701,MAX(1,ROW()-設定!$B$24)):INDEX($C$1:$C$13701,MAX(1,ROW()-1))),$C2480&gt;MAX(INDEX($C$1:$C$13701,MIN(13701,ROW()+1)):INDEX($C$1:$C$13701,MIN(13701,ROW()+設定!$B$24))),$C2480&gt;=設定!$B$32,$C2480&gt;=MAX(MIN(INDEX($C$1:$C$13701,MAX(1,ROW()-設定!$B$26)):INDEX($C$1:$C$13701,MAX(1,ROW()-1))),MIN(INDEX($C$1:$C$13701,MIN(13701,ROW()+1)):INDEX($C$1:$C$13701,MIN(13701,ROW()+設定!$B$26))))*10^(設定!$B$27/20)),1,0))</f>
        <v>0</v>
      </c>
      <c r="G2480" s="33" t="n">
        <f aca="false">$G2479+IF($F2480=1,1,0)</f>
        <v>0</v>
      </c>
      <c r="H2480" s="0" t="str">
        <f aca="false">IF($F2480=1,$G2480,"")</f>
        <v/>
      </c>
    </row>
    <row r="2481" customFormat="false" ht="15" hidden="false" customHeight="false" outlineLevel="0" collapsed="false">
      <c r="A2481" s="30" t="n">
        <v>387.34375</v>
      </c>
      <c r="B2481" s="31" t="n">
        <v>21.8585</v>
      </c>
      <c r="C2481" s="32" t="n">
        <f aca="false">IF($A2481="","",IF(設定!$B$21="dB",10^($B2481/20),ABS($B2481)))</f>
        <v>12.3858267241023</v>
      </c>
      <c r="D2481" s="32" t="n">
        <f aca="false">IF($A2481="","",$A2481^2)</f>
        <v>150035.180664063</v>
      </c>
      <c r="E2481" s="32" t="n">
        <f aca="false">IF($A2481="","",IF($C2481&lt;=0,"",1/$C2481^2))</f>
        <v>0.00651853497406526</v>
      </c>
      <c r="F2481" s="33" t="n">
        <f aca="false">IF(OR(ROW()-設定!$B$30&lt;2,ROW()+設定!$B$30&gt;13701,N($A2481)&lt;=0,N(INDEX($A$2:$A$13701,MIN(13700,MAX(1,ROW()-1+設定!$B$30))))&lt;=0,$A2481&lt;設定!$B$28,$A2481&gt;設定!$B$29),0,IF(AND($C2481&gt;=MAX(INDEX($C$1:$C$13701,MAX(1,ROW()-設定!$B$24)):INDEX($C$1:$C$13701,MAX(1,ROW()-1))),$C2481&gt;MAX(INDEX($C$1:$C$13701,MIN(13701,ROW()+1)):INDEX($C$1:$C$13701,MIN(13701,ROW()+設定!$B$24))),$C2481&gt;=設定!$B$32,$C2481&gt;=MAX(MIN(INDEX($C$1:$C$13701,MAX(1,ROW()-設定!$B$26)):INDEX($C$1:$C$13701,MAX(1,ROW()-1))),MIN(INDEX($C$1:$C$13701,MIN(13701,ROW()+1)):INDEX($C$1:$C$13701,MIN(13701,ROW()+設定!$B$26))))*10^(設定!$B$27/20)),1,0))</f>
        <v>0</v>
      </c>
      <c r="G2481" s="33" t="n">
        <f aca="false">$G2480+IF($F2481=1,1,0)</f>
        <v>0</v>
      </c>
      <c r="H2481" s="0" t="str">
        <f aca="false">IF($F2481=1,$G2481,"")</f>
        <v/>
      </c>
    </row>
    <row r="2482" customFormat="false" ht="15" hidden="false" customHeight="false" outlineLevel="0" collapsed="false">
      <c r="A2482" s="30" t="n">
        <v>387.5</v>
      </c>
      <c r="B2482" s="31" t="n">
        <v>21.9026</v>
      </c>
      <c r="C2482" s="32" t="n">
        <f aca="false">IF($A2482="","",IF(設定!$B$21="dB",10^($B2482/20),ABS($B2482)))</f>
        <v>12.448871956356</v>
      </c>
      <c r="D2482" s="32" t="n">
        <f aca="false">IF($A2482="","",$A2482^2)</f>
        <v>150156.25</v>
      </c>
      <c r="E2482" s="32" t="n">
        <f aca="false">IF($A2482="","",IF($C2482&lt;=0,"",1/$C2482^2))</f>
        <v>0.0064526780952671</v>
      </c>
      <c r="F2482" s="33" t="n">
        <f aca="false">IF(OR(ROW()-設定!$B$30&lt;2,ROW()+設定!$B$30&gt;13701,N($A2482)&lt;=0,N(INDEX($A$2:$A$13701,MIN(13700,MAX(1,ROW()-1+設定!$B$30))))&lt;=0,$A2482&lt;設定!$B$28,$A2482&gt;設定!$B$29),0,IF(AND($C2482&gt;=MAX(INDEX($C$1:$C$13701,MAX(1,ROW()-設定!$B$24)):INDEX($C$1:$C$13701,MAX(1,ROW()-1))),$C2482&gt;MAX(INDEX($C$1:$C$13701,MIN(13701,ROW()+1)):INDEX($C$1:$C$13701,MIN(13701,ROW()+設定!$B$24))),$C2482&gt;=設定!$B$32,$C2482&gt;=MAX(MIN(INDEX($C$1:$C$13701,MAX(1,ROW()-設定!$B$26)):INDEX($C$1:$C$13701,MAX(1,ROW()-1))),MIN(INDEX($C$1:$C$13701,MIN(13701,ROW()+1)):INDEX($C$1:$C$13701,MIN(13701,ROW()+設定!$B$26))))*10^(設定!$B$27/20)),1,0))</f>
        <v>0</v>
      </c>
      <c r="G2482" s="33" t="n">
        <f aca="false">$G2481+IF($F2482=1,1,0)</f>
        <v>0</v>
      </c>
      <c r="H2482" s="0" t="str">
        <f aca="false">IF($F2482=1,$G2482,"")</f>
        <v/>
      </c>
    </row>
    <row r="2483" customFormat="false" ht="15" hidden="false" customHeight="false" outlineLevel="0" collapsed="false">
      <c r="A2483" s="30" t="n">
        <v>387.65625</v>
      </c>
      <c r="B2483" s="31" t="n">
        <v>21.9388</v>
      </c>
      <c r="C2483" s="32" t="n">
        <f aca="false">IF($A2483="","",IF(設定!$B$21="dB",10^($B2483/20),ABS($B2483)))</f>
        <v>12.5008631248059</v>
      </c>
      <c r="D2483" s="32" t="n">
        <f aca="false">IF($A2483="","",$A2483^2)</f>
        <v>150277.368164063</v>
      </c>
      <c r="E2483" s="32" t="n">
        <f aca="false">IF($A2483="","",IF($C2483&lt;=0,"",1/$C2483^2))</f>
        <v>0.006399116251734</v>
      </c>
      <c r="F2483" s="33" t="n">
        <f aca="false">IF(OR(ROW()-設定!$B$30&lt;2,ROW()+設定!$B$30&gt;13701,N($A2483)&lt;=0,N(INDEX($A$2:$A$13701,MIN(13700,MAX(1,ROW()-1+設定!$B$30))))&lt;=0,$A2483&lt;設定!$B$28,$A2483&gt;設定!$B$29),0,IF(AND($C2483&gt;=MAX(INDEX($C$1:$C$13701,MAX(1,ROW()-設定!$B$24)):INDEX($C$1:$C$13701,MAX(1,ROW()-1))),$C2483&gt;MAX(INDEX($C$1:$C$13701,MIN(13701,ROW()+1)):INDEX($C$1:$C$13701,MIN(13701,ROW()+設定!$B$24))),$C2483&gt;=設定!$B$32,$C2483&gt;=MAX(MIN(INDEX($C$1:$C$13701,MAX(1,ROW()-設定!$B$26)):INDEX($C$1:$C$13701,MAX(1,ROW()-1))),MIN(INDEX($C$1:$C$13701,MIN(13701,ROW()+1)):INDEX($C$1:$C$13701,MIN(13701,ROW()+設定!$B$26))))*10^(設定!$B$27/20)),1,0))</f>
        <v>0</v>
      </c>
      <c r="G2483" s="33" t="n">
        <f aca="false">$G2482+IF($F2483=1,1,0)</f>
        <v>0</v>
      </c>
      <c r="H2483" s="0" t="str">
        <f aca="false">IF($F2483=1,$G2483,"")</f>
        <v/>
      </c>
    </row>
    <row r="2484" customFormat="false" ht="15" hidden="false" customHeight="false" outlineLevel="0" collapsed="false">
      <c r="A2484" s="30" t="n">
        <v>387.8125</v>
      </c>
      <c r="B2484" s="31" t="n">
        <v>22.0478</v>
      </c>
      <c r="C2484" s="32" t="n">
        <f aca="false">IF($A2484="","",IF(設定!$B$21="dB",10^($B2484/20),ABS($B2484)))</f>
        <v>12.6587260117085</v>
      </c>
      <c r="D2484" s="32" t="n">
        <f aca="false">IF($A2484="","",$A2484^2)</f>
        <v>150398.53515625</v>
      </c>
      <c r="E2484" s="32" t="n">
        <f aca="false">IF($A2484="","",IF($C2484&lt;=0,"",1/$C2484^2))</f>
        <v>0.00624050880082331</v>
      </c>
      <c r="F2484" s="33" t="n">
        <f aca="false">IF(OR(ROW()-設定!$B$30&lt;2,ROW()+設定!$B$30&gt;13701,N($A2484)&lt;=0,N(INDEX($A$2:$A$13701,MIN(13700,MAX(1,ROW()-1+設定!$B$30))))&lt;=0,$A2484&lt;設定!$B$28,$A2484&gt;設定!$B$29),0,IF(AND($C2484&gt;=MAX(INDEX($C$1:$C$13701,MAX(1,ROW()-設定!$B$24)):INDEX($C$1:$C$13701,MAX(1,ROW()-1))),$C2484&gt;MAX(INDEX($C$1:$C$13701,MIN(13701,ROW()+1)):INDEX($C$1:$C$13701,MIN(13701,ROW()+設定!$B$24))),$C2484&gt;=設定!$B$32,$C2484&gt;=MAX(MIN(INDEX($C$1:$C$13701,MAX(1,ROW()-設定!$B$26)):INDEX($C$1:$C$13701,MAX(1,ROW()-1))),MIN(INDEX($C$1:$C$13701,MIN(13701,ROW()+1)):INDEX($C$1:$C$13701,MIN(13701,ROW()+設定!$B$26))))*10^(設定!$B$27/20)),1,0))</f>
        <v>0</v>
      </c>
      <c r="G2484" s="33" t="n">
        <f aca="false">$G2483+IF($F2484=1,1,0)</f>
        <v>0</v>
      </c>
      <c r="H2484" s="0" t="str">
        <f aca="false">IF($F2484=1,$G2484,"")</f>
        <v/>
      </c>
    </row>
    <row r="2485" customFormat="false" ht="15" hidden="false" customHeight="false" outlineLevel="0" collapsed="false">
      <c r="A2485" s="30" t="n">
        <v>387.96875</v>
      </c>
      <c r="B2485" s="31" t="n">
        <v>21.9622</v>
      </c>
      <c r="C2485" s="32" t="n">
        <f aca="false">IF($A2485="","",IF(設定!$B$21="dB",10^($B2485/20),ABS($B2485)))</f>
        <v>12.5345861620194</v>
      </c>
      <c r="D2485" s="32" t="n">
        <f aca="false">IF($A2485="","",$A2485^2)</f>
        <v>150519.750976563</v>
      </c>
      <c r="E2485" s="32" t="n">
        <f aca="false">IF($A2485="","",IF($C2485&lt;=0,"",1/$C2485^2))</f>
        <v>0.00636473021906546</v>
      </c>
      <c r="F2485" s="33" t="n">
        <f aca="false">IF(OR(ROW()-設定!$B$30&lt;2,ROW()+設定!$B$30&gt;13701,N($A2485)&lt;=0,N(INDEX($A$2:$A$13701,MIN(13700,MAX(1,ROW()-1+設定!$B$30))))&lt;=0,$A2485&lt;設定!$B$28,$A2485&gt;設定!$B$29),0,IF(AND($C2485&gt;=MAX(INDEX($C$1:$C$13701,MAX(1,ROW()-設定!$B$24)):INDEX($C$1:$C$13701,MAX(1,ROW()-1))),$C2485&gt;MAX(INDEX($C$1:$C$13701,MIN(13701,ROW()+1)):INDEX($C$1:$C$13701,MIN(13701,ROW()+設定!$B$24))),$C2485&gt;=設定!$B$32,$C2485&gt;=MAX(MIN(INDEX($C$1:$C$13701,MAX(1,ROW()-設定!$B$26)):INDEX($C$1:$C$13701,MAX(1,ROW()-1))),MIN(INDEX($C$1:$C$13701,MIN(13701,ROW()+1)):INDEX($C$1:$C$13701,MIN(13701,ROW()+設定!$B$26))))*10^(設定!$B$27/20)),1,0))</f>
        <v>0</v>
      </c>
      <c r="G2485" s="33" t="n">
        <f aca="false">$G2484+IF($F2485=1,1,0)</f>
        <v>0</v>
      </c>
      <c r="H2485" s="0" t="str">
        <f aca="false">IF($F2485=1,$G2485,"")</f>
        <v/>
      </c>
    </row>
    <row r="2486" customFormat="false" ht="15" hidden="false" customHeight="false" outlineLevel="0" collapsed="false">
      <c r="A2486" s="30" t="n">
        <v>388.125</v>
      </c>
      <c r="B2486" s="31" t="n">
        <v>22.1654</v>
      </c>
      <c r="C2486" s="32" t="n">
        <f aca="false">IF($A2486="","",IF(設定!$B$21="dB",10^($B2486/20),ABS($B2486)))</f>
        <v>12.831280528498</v>
      </c>
      <c r="D2486" s="32" t="n">
        <f aca="false">IF($A2486="","",$A2486^2)</f>
        <v>150641.015625</v>
      </c>
      <c r="E2486" s="32" t="n">
        <f aca="false">IF($A2486="","",IF($C2486&lt;=0,"",1/$C2486^2))</f>
        <v>0.00607379318584702</v>
      </c>
      <c r="F2486" s="33" t="n">
        <f aca="false">IF(OR(ROW()-設定!$B$30&lt;2,ROW()+設定!$B$30&gt;13701,N($A2486)&lt;=0,N(INDEX($A$2:$A$13701,MIN(13700,MAX(1,ROW()-1+設定!$B$30))))&lt;=0,$A2486&lt;設定!$B$28,$A2486&gt;設定!$B$29),0,IF(AND($C2486&gt;=MAX(INDEX($C$1:$C$13701,MAX(1,ROW()-設定!$B$24)):INDEX($C$1:$C$13701,MAX(1,ROW()-1))),$C2486&gt;MAX(INDEX($C$1:$C$13701,MIN(13701,ROW()+1)):INDEX($C$1:$C$13701,MIN(13701,ROW()+設定!$B$24))),$C2486&gt;=設定!$B$32,$C2486&gt;=MAX(MIN(INDEX($C$1:$C$13701,MAX(1,ROW()-設定!$B$26)):INDEX($C$1:$C$13701,MAX(1,ROW()-1))),MIN(INDEX($C$1:$C$13701,MIN(13701,ROW()+1)):INDEX($C$1:$C$13701,MIN(13701,ROW()+設定!$B$26))))*10^(設定!$B$27/20)),1,0))</f>
        <v>0</v>
      </c>
      <c r="G2486" s="33" t="n">
        <f aca="false">$G2485+IF($F2486=1,1,0)</f>
        <v>0</v>
      </c>
      <c r="H2486" s="0" t="str">
        <f aca="false">IF($F2486=1,$G2486,"")</f>
        <v/>
      </c>
    </row>
    <row r="2487" customFormat="false" ht="15" hidden="false" customHeight="false" outlineLevel="0" collapsed="false">
      <c r="A2487" s="30" t="n">
        <v>388.28125</v>
      </c>
      <c r="B2487" s="31" t="n">
        <v>22.135</v>
      </c>
      <c r="C2487" s="32" t="n">
        <f aca="false">IF($A2487="","",IF(設定!$B$21="dB",10^($B2487/20),ABS($B2487)))</f>
        <v>12.7864504501047</v>
      </c>
      <c r="D2487" s="32" t="n">
        <f aca="false">IF($A2487="","",$A2487^2)</f>
        <v>150762.329101563</v>
      </c>
      <c r="E2487" s="32" t="n">
        <f aca="false">IF($A2487="","",IF($C2487&lt;=0,"",1/$C2487^2))</f>
        <v>0.00611645802954662</v>
      </c>
      <c r="F2487" s="33" t="n">
        <f aca="false">IF(OR(ROW()-設定!$B$30&lt;2,ROW()+設定!$B$30&gt;13701,N($A2487)&lt;=0,N(INDEX($A$2:$A$13701,MIN(13700,MAX(1,ROW()-1+設定!$B$30))))&lt;=0,$A2487&lt;設定!$B$28,$A2487&gt;設定!$B$29),0,IF(AND($C2487&gt;=MAX(INDEX($C$1:$C$13701,MAX(1,ROW()-設定!$B$24)):INDEX($C$1:$C$13701,MAX(1,ROW()-1))),$C2487&gt;MAX(INDEX($C$1:$C$13701,MIN(13701,ROW()+1)):INDEX($C$1:$C$13701,MIN(13701,ROW()+設定!$B$24))),$C2487&gt;=設定!$B$32,$C2487&gt;=MAX(MIN(INDEX($C$1:$C$13701,MAX(1,ROW()-設定!$B$26)):INDEX($C$1:$C$13701,MAX(1,ROW()-1))),MIN(INDEX($C$1:$C$13701,MIN(13701,ROW()+1)):INDEX($C$1:$C$13701,MIN(13701,ROW()+設定!$B$26))))*10^(設定!$B$27/20)),1,0))</f>
        <v>0</v>
      </c>
      <c r="G2487" s="33" t="n">
        <f aca="false">$G2486+IF($F2487=1,1,0)</f>
        <v>0</v>
      </c>
      <c r="H2487" s="0" t="str">
        <f aca="false">IF($F2487=1,$G2487,"")</f>
        <v/>
      </c>
    </row>
    <row r="2488" customFormat="false" ht="15" hidden="false" customHeight="false" outlineLevel="0" collapsed="false">
      <c r="A2488" s="30" t="n">
        <v>388.4375</v>
      </c>
      <c r="B2488" s="31" t="n">
        <v>22.1412</v>
      </c>
      <c r="C2488" s="32" t="n">
        <f aca="false">IF($A2488="","",IF(設定!$B$21="dB",10^($B2488/20),ABS($B2488)))</f>
        <v>12.7955806942691</v>
      </c>
      <c r="D2488" s="32" t="n">
        <f aca="false">IF($A2488="","",$A2488^2)</f>
        <v>150883.69140625</v>
      </c>
      <c r="E2488" s="32" t="n">
        <f aca="false">IF($A2488="","",IF($C2488&lt;=0,"",1/$C2488^2))</f>
        <v>0.00610773238705413</v>
      </c>
      <c r="F2488" s="33" t="n">
        <f aca="false">IF(OR(ROW()-設定!$B$30&lt;2,ROW()+設定!$B$30&gt;13701,N($A2488)&lt;=0,N(INDEX($A$2:$A$13701,MIN(13700,MAX(1,ROW()-1+設定!$B$30))))&lt;=0,$A2488&lt;設定!$B$28,$A2488&gt;設定!$B$29),0,IF(AND($C2488&gt;=MAX(INDEX($C$1:$C$13701,MAX(1,ROW()-設定!$B$24)):INDEX($C$1:$C$13701,MAX(1,ROW()-1))),$C2488&gt;MAX(INDEX($C$1:$C$13701,MIN(13701,ROW()+1)):INDEX($C$1:$C$13701,MIN(13701,ROW()+設定!$B$24))),$C2488&gt;=設定!$B$32,$C2488&gt;=MAX(MIN(INDEX($C$1:$C$13701,MAX(1,ROW()-設定!$B$26)):INDEX($C$1:$C$13701,MAX(1,ROW()-1))),MIN(INDEX($C$1:$C$13701,MIN(13701,ROW()+1)):INDEX($C$1:$C$13701,MIN(13701,ROW()+設定!$B$26))))*10^(設定!$B$27/20)),1,0))</f>
        <v>0</v>
      </c>
      <c r="G2488" s="33" t="n">
        <f aca="false">$G2487+IF($F2488=1,1,0)</f>
        <v>0</v>
      </c>
      <c r="H2488" s="0" t="str">
        <f aca="false">IF($F2488=1,$G2488,"")</f>
        <v/>
      </c>
    </row>
    <row r="2489" customFormat="false" ht="15" hidden="false" customHeight="false" outlineLevel="0" collapsed="false">
      <c r="A2489" s="30" t="n">
        <v>388.59375</v>
      </c>
      <c r="B2489" s="31" t="n">
        <v>22.1678</v>
      </c>
      <c r="C2489" s="32" t="n">
        <f aca="false">IF($A2489="","",IF(設定!$B$21="dB",10^($B2489/20),ABS($B2489)))</f>
        <v>12.8348264321924</v>
      </c>
      <c r="D2489" s="32" t="n">
        <f aca="false">IF($A2489="","",$A2489^2)</f>
        <v>151005.102539063</v>
      </c>
      <c r="E2489" s="32" t="n">
        <f aca="false">IF($A2489="","",IF($C2489&lt;=0,"",1/$C2489^2))</f>
        <v>0.00607043761095659</v>
      </c>
      <c r="F2489" s="33" t="n">
        <f aca="false">IF(OR(ROW()-設定!$B$30&lt;2,ROW()+設定!$B$30&gt;13701,N($A2489)&lt;=0,N(INDEX($A$2:$A$13701,MIN(13700,MAX(1,ROW()-1+設定!$B$30))))&lt;=0,$A2489&lt;設定!$B$28,$A2489&gt;設定!$B$29),0,IF(AND($C2489&gt;=MAX(INDEX($C$1:$C$13701,MAX(1,ROW()-設定!$B$24)):INDEX($C$1:$C$13701,MAX(1,ROW()-1))),$C2489&gt;MAX(INDEX($C$1:$C$13701,MIN(13701,ROW()+1)):INDEX($C$1:$C$13701,MIN(13701,ROW()+設定!$B$24))),$C2489&gt;=設定!$B$32,$C2489&gt;=MAX(MIN(INDEX($C$1:$C$13701,MAX(1,ROW()-設定!$B$26)):INDEX($C$1:$C$13701,MAX(1,ROW()-1))),MIN(INDEX($C$1:$C$13701,MIN(13701,ROW()+1)):INDEX($C$1:$C$13701,MIN(13701,ROW()+設定!$B$26))))*10^(設定!$B$27/20)),1,0))</f>
        <v>0</v>
      </c>
      <c r="G2489" s="33" t="n">
        <f aca="false">$G2488+IF($F2489=1,1,0)</f>
        <v>0</v>
      </c>
      <c r="H2489" s="0" t="str">
        <f aca="false">IF($F2489=1,$G2489,"")</f>
        <v/>
      </c>
    </row>
    <row r="2490" customFormat="false" ht="15" hidden="false" customHeight="false" outlineLevel="0" collapsed="false">
      <c r="A2490" s="30" t="n">
        <v>388.75</v>
      </c>
      <c r="B2490" s="31" t="n">
        <v>22.2564</v>
      </c>
      <c r="C2490" s="32" t="n">
        <f aca="false">IF($A2490="","",IF(設定!$B$21="dB",10^($B2490/20),ABS($B2490)))</f>
        <v>12.9664174656685</v>
      </c>
      <c r="D2490" s="32" t="n">
        <f aca="false">IF($A2490="","",$A2490^2)</f>
        <v>151126.5625</v>
      </c>
      <c r="E2490" s="32" t="n">
        <f aca="false">IF($A2490="","",IF($C2490&lt;=0,"",1/$C2490^2))</f>
        <v>0.00594784989824308</v>
      </c>
      <c r="F2490" s="33" t="n">
        <f aca="false">IF(OR(ROW()-設定!$B$30&lt;2,ROW()+設定!$B$30&gt;13701,N($A2490)&lt;=0,N(INDEX($A$2:$A$13701,MIN(13700,MAX(1,ROW()-1+設定!$B$30))))&lt;=0,$A2490&lt;設定!$B$28,$A2490&gt;設定!$B$29),0,IF(AND($C2490&gt;=MAX(INDEX($C$1:$C$13701,MAX(1,ROW()-設定!$B$24)):INDEX($C$1:$C$13701,MAX(1,ROW()-1))),$C2490&gt;MAX(INDEX($C$1:$C$13701,MIN(13701,ROW()+1)):INDEX($C$1:$C$13701,MIN(13701,ROW()+設定!$B$24))),$C2490&gt;=設定!$B$32,$C2490&gt;=MAX(MIN(INDEX($C$1:$C$13701,MAX(1,ROW()-設定!$B$26)):INDEX($C$1:$C$13701,MAX(1,ROW()-1))),MIN(INDEX($C$1:$C$13701,MIN(13701,ROW()+1)):INDEX($C$1:$C$13701,MIN(13701,ROW()+設定!$B$26))))*10^(設定!$B$27/20)),1,0))</f>
        <v>0</v>
      </c>
      <c r="G2490" s="33" t="n">
        <f aca="false">$G2489+IF($F2490=1,1,0)</f>
        <v>0</v>
      </c>
      <c r="H2490" s="0" t="str">
        <f aca="false">IF($F2490=1,$G2490,"")</f>
        <v/>
      </c>
    </row>
    <row r="2491" customFormat="false" ht="15" hidden="false" customHeight="false" outlineLevel="0" collapsed="false">
      <c r="A2491" s="30" t="n">
        <v>388.90625</v>
      </c>
      <c r="B2491" s="31" t="n">
        <v>22.3466</v>
      </c>
      <c r="C2491" s="32" t="n">
        <f aca="false">IF($A2491="","",IF(設定!$B$21="dB",10^($B2491/20),ABS($B2491)))</f>
        <v>13.101770869581</v>
      </c>
      <c r="D2491" s="32" t="n">
        <f aca="false">IF($A2491="","",$A2491^2)</f>
        <v>151248.071289063</v>
      </c>
      <c r="E2491" s="32" t="n">
        <f aca="false">IF($A2491="","",IF($C2491&lt;=0,"",1/$C2491^2))</f>
        <v>0.00582559112548015</v>
      </c>
      <c r="F2491" s="33" t="n">
        <f aca="false">IF(OR(ROW()-設定!$B$30&lt;2,ROW()+設定!$B$30&gt;13701,N($A2491)&lt;=0,N(INDEX($A$2:$A$13701,MIN(13700,MAX(1,ROW()-1+設定!$B$30))))&lt;=0,$A2491&lt;設定!$B$28,$A2491&gt;設定!$B$29),0,IF(AND($C2491&gt;=MAX(INDEX($C$1:$C$13701,MAX(1,ROW()-設定!$B$24)):INDEX($C$1:$C$13701,MAX(1,ROW()-1))),$C2491&gt;MAX(INDEX($C$1:$C$13701,MIN(13701,ROW()+1)):INDEX($C$1:$C$13701,MIN(13701,ROW()+設定!$B$24))),$C2491&gt;=設定!$B$32,$C2491&gt;=MAX(MIN(INDEX($C$1:$C$13701,MAX(1,ROW()-設定!$B$26)):INDEX($C$1:$C$13701,MAX(1,ROW()-1))),MIN(INDEX($C$1:$C$13701,MIN(13701,ROW()+1)):INDEX($C$1:$C$13701,MIN(13701,ROW()+設定!$B$26))))*10^(設定!$B$27/20)),1,0))</f>
        <v>0</v>
      </c>
      <c r="G2491" s="33" t="n">
        <f aca="false">$G2490+IF($F2491=1,1,0)</f>
        <v>0</v>
      </c>
      <c r="H2491" s="0" t="str">
        <f aca="false">IF($F2491=1,$G2491,"")</f>
        <v/>
      </c>
    </row>
    <row r="2492" customFormat="false" ht="15" hidden="false" customHeight="false" outlineLevel="0" collapsed="false">
      <c r="A2492" s="30" t="n">
        <v>389.0625</v>
      </c>
      <c r="B2492" s="31" t="n">
        <v>22.379</v>
      </c>
      <c r="C2492" s="32" t="n">
        <f aca="false">IF($A2492="","",IF(設定!$B$21="dB",10^($B2492/20),ABS($B2492)))</f>
        <v>13.1507342005376</v>
      </c>
      <c r="D2492" s="32" t="n">
        <f aca="false">IF($A2492="","",$A2492^2)</f>
        <v>151369.62890625</v>
      </c>
      <c r="E2492" s="32" t="n">
        <f aca="false">IF($A2492="","",IF($C2492&lt;=0,"",1/$C2492^2))</f>
        <v>0.00578229174266033</v>
      </c>
      <c r="F2492" s="33" t="n">
        <f aca="false">IF(OR(ROW()-設定!$B$30&lt;2,ROW()+設定!$B$30&gt;13701,N($A2492)&lt;=0,N(INDEX($A$2:$A$13701,MIN(13700,MAX(1,ROW()-1+設定!$B$30))))&lt;=0,$A2492&lt;設定!$B$28,$A2492&gt;設定!$B$29),0,IF(AND($C2492&gt;=MAX(INDEX($C$1:$C$13701,MAX(1,ROW()-設定!$B$24)):INDEX($C$1:$C$13701,MAX(1,ROW()-1))),$C2492&gt;MAX(INDEX($C$1:$C$13701,MIN(13701,ROW()+1)):INDEX($C$1:$C$13701,MIN(13701,ROW()+設定!$B$24))),$C2492&gt;=設定!$B$32,$C2492&gt;=MAX(MIN(INDEX($C$1:$C$13701,MAX(1,ROW()-設定!$B$26)):INDEX($C$1:$C$13701,MAX(1,ROW()-1))),MIN(INDEX($C$1:$C$13701,MIN(13701,ROW()+1)):INDEX($C$1:$C$13701,MIN(13701,ROW()+設定!$B$26))))*10^(設定!$B$27/20)),1,0))</f>
        <v>0</v>
      </c>
      <c r="G2492" s="33" t="n">
        <f aca="false">$G2491+IF($F2492=1,1,0)</f>
        <v>0</v>
      </c>
      <c r="H2492" s="0" t="str">
        <f aca="false">IF($F2492=1,$G2492,"")</f>
        <v/>
      </c>
    </row>
    <row r="2493" customFormat="false" ht="15" hidden="false" customHeight="false" outlineLevel="0" collapsed="false">
      <c r="A2493" s="30" t="n">
        <v>389.21875</v>
      </c>
      <c r="B2493" s="31" t="n">
        <v>22.36</v>
      </c>
      <c r="C2493" s="32" t="n">
        <f aca="false">IF($A2493="","",IF(設定!$B$21="dB",10^($B2493/20),ABS($B2493)))</f>
        <v>13.121998990192</v>
      </c>
      <c r="D2493" s="32" t="n">
        <f aca="false">IF($A2493="","",$A2493^2)</f>
        <v>151491.235351563</v>
      </c>
      <c r="E2493" s="32" t="n">
        <f aca="false">IF($A2493="","",IF($C2493&lt;=0,"",1/$C2493^2))</f>
        <v>0.00580764417521312</v>
      </c>
      <c r="F2493" s="33" t="n">
        <f aca="false">IF(OR(ROW()-設定!$B$30&lt;2,ROW()+設定!$B$30&gt;13701,N($A2493)&lt;=0,N(INDEX($A$2:$A$13701,MIN(13700,MAX(1,ROW()-1+設定!$B$30))))&lt;=0,$A2493&lt;設定!$B$28,$A2493&gt;設定!$B$29),0,IF(AND($C2493&gt;=MAX(INDEX($C$1:$C$13701,MAX(1,ROW()-設定!$B$24)):INDEX($C$1:$C$13701,MAX(1,ROW()-1))),$C2493&gt;MAX(INDEX($C$1:$C$13701,MIN(13701,ROW()+1)):INDEX($C$1:$C$13701,MIN(13701,ROW()+設定!$B$24))),$C2493&gt;=設定!$B$32,$C2493&gt;=MAX(MIN(INDEX($C$1:$C$13701,MAX(1,ROW()-設定!$B$26)):INDEX($C$1:$C$13701,MAX(1,ROW()-1))),MIN(INDEX($C$1:$C$13701,MIN(13701,ROW()+1)):INDEX($C$1:$C$13701,MIN(13701,ROW()+設定!$B$26))))*10^(設定!$B$27/20)),1,0))</f>
        <v>0</v>
      </c>
      <c r="G2493" s="33" t="n">
        <f aca="false">$G2492+IF($F2493=1,1,0)</f>
        <v>0</v>
      </c>
      <c r="H2493" s="0" t="str">
        <f aca="false">IF($F2493=1,$G2493,"")</f>
        <v/>
      </c>
    </row>
    <row r="2494" customFormat="false" ht="15" hidden="false" customHeight="false" outlineLevel="0" collapsed="false">
      <c r="A2494" s="30" t="n">
        <v>389.375</v>
      </c>
      <c r="B2494" s="31" t="n">
        <v>22.4517</v>
      </c>
      <c r="C2494" s="32" t="n">
        <f aca="false">IF($A2494="","",IF(設定!$B$21="dB",10^($B2494/20),ABS($B2494)))</f>
        <v>13.2612664151485</v>
      </c>
      <c r="D2494" s="32" t="n">
        <f aca="false">IF($A2494="","",$A2494^2)</f>
        <v>151612.890625</v>
      </c>
      <c r="E2494" s="32" t="n">
        <f aca="false">IF($A2494="","",IF($C2494&lt;=0,"",1/$C2494^2))</f>
        <v>0.00568630302931986</v>
      </c>
      <c r="F2494" s="33" t="n">
        <f aca="false">IF(OR(ROW()-設定!$B$30&lt;2,ROW()+設定!$B$30&gt;13701,N($A2494)&lt;=0,N(INDEX($A$2:$A$13701,MIN(13700,MAX(1,ROW()-1+設定!$B$30))))&lt;=0,$A2494&lt;設定!$B$28,$A2494&gt;設定!$B$29),0,IF(AND($C2494&gt;=MAX(INDEX($C$1:$C$13701,MAX(1,ROW()-設定!$B$24)):INDEX($C$1:$C$13701,MAX(1,ROW()-1))),$C2494&gt;MAX(INDEX($C$1:$C$13701,MIN(13701,ROW()+1)):INDEX($C$1:$C$13701,MIN(13701,ROW()+設定!$B$24))),$C2494&gt;=設定!$B$32,$C2494&gt;=MAX(MIN(INDEX($C$1:$C$13701,MAX(1,ROW()-設定!$B$26)):INDEX($C$1:$C$13701,MAX(1,ROW()-1))),MIN(INDEX($C$1:$C$13701,MIN(13701,ROW()+1)):INDEX($C$1:$C$13701,MIN(13701,ROW()+設定!$B$26))))*10^(設定!$B$27/20)),1,0))</f>
        <v>0</v>
      </c>
      <c r="G2494" s="33" t="n">
        <f aca="false">$G2493+IF($F2494=1,1,0)</f>
        <v>0</v>
      </c>
      <c r="H2494" s="0" t="str">
        <f aca="false">IF($F2494=1,$G2494,"")</f>
        <v/>
      </c>
    </row>
    <row r="2495" customFormat="false" ht="15" hidden="false" customHeight="false" outlineLevel="0" collapsed="false">
      <c r="A2495" s="30" t="n">
        <v>389.53125</v>
      </c>
      <c r="B2495" s="31" t="n">
        <v>22.4137</v>
      </c>
      <c r="C2495" s="32" t="n">
        <f aca="false">IF($A2495="","",IF(設定!$B$21="dB",10^($B2495/20),ABS($B2495)))</f>
        <v>13.2033762703304</v>
      </c>
      <c r="D2495" s="32" t="n">
        <f aca="false">IF($A2495="","",$A2495^2)</f>
        <v>151734.594726563</v>
      </c>
      <c r="E2495" s="32" t="n">
        <f aca="false">IF($A2495="","",IF($C2495&lt;=0,"",1/$C2495^2))</f>
        <v>0.00573627548260821</v>
      </c>
      <c r="F2495" s="33" t="n">
        <f aca="false">IF(OR(ROW()-設定!$B$30&lt;2,ROW()+設定!$B$30&gt;13701,N($A2495)&lt;=0,N(INDEX($A$2:$A$13701,MIN(13700,MAX(1,ROW()-1+設定!$B$30))))&lt;=0,$A2495&lt;設定!$B$28,$A2495&gt;設定!$B$29),0,IF(AND($C2495&gt;=MAX(INDEX($C$1:$C$13701,MAX(1,ROW()-設定!$B$24)):INDEX($C$1:$C$13701,MAX(1,ROW()-1))),$C2495&gt;MAX(INDEX($C$1:$C$13701,MIN(13701,ROW()+1)):INDEX($C$1:$C$13701,MIN(13701,ROW()+設定!$B$24))),$C2495&gt;=設定!$B$32,$C2495&gt;=MAX(MIN(INDEX($C$1:$C$13701,MAX(1,ROW()-設定!$B$26)):INDEX($C$1:$C$13701,MAX(1,ROW()-1))),MIN(INDEX($C$1:$C$13701,MIN(13701,ROW()+1)):INDEX($C$1:$C$13701,MIN(13701,ROW()+設定!$B$26))))*10^(設定!$B$27/20)),1,0))</f>
        <v>0</v>
      </c>
      <c r="G2495" s="33" t="n">
        <f aca="false">$G2494+IF($F2495=1,1,0)</f>
        <v>0</v>
      </c>
      <c r="H2495" s="0" t="str">
        <f aca="false">IF($F2495=1,$G2495,"")</f>
        <v/>
      </c>
    </row>
    <row r="2496" customFormat="false" ht="15" hidden="false" customHeight="false" outlineLevel="0" collapsed="false">
      <c r="A2496" s="30" t="n">
        <v>389.6875</v>
      </c>
      <c r="B2496" s="31" t="n">
        <v>22.5717</v>
      </c>
      <c r="C2496" s="32" t="n">
        <f aca="false">IF($A2496="","",IF(設定!$B$21="dB",10^($B2496/20),ABS($B2496)))</f>
        <v>13.4457490076065</v>
      </c>
      <c r="D2496" s="32" t="n">
        <f aca="false">IF($A2496="","",$A2496^2)</f>
        <v>151856.34765625</v>
      </c>
      <c r="E2496" s="32" t="n">
        <f aca="false">IF($A2496="","",IF($C2496&lt;=0,"",1/$C2496^2))</f>
        <v>0.00553133548532544</v>
      </c>
      <c r="F2496" s="33" t="n">
        <f aca="false">IF(OR(ROW()-設定!$B$30&lt;2,ROW()+設定!$B$30&gt;13701,N($A2496)&lt;=0,N(INDEX($A$2:$A$13701,MIN(13700,MAX(1,ROW()-1+設定!$B$30))))&lt;=0,$A2496&lt;設定!$B$28,$A2496&gt;設定!$B$29),0,IF(AND($C2496&gt;=MAX(INDEX($C$1:$C$13701,MAX(1,ROW()-設定!$B$24)):INDEX($C$1:$C$13701,MAX(1,ROW()-1))),$C2496&gt;MAX(INDEX($C$1:$C$13701,MIN(13701,ROW()+1)):INDEX($C$1:$C$13701,MIN(13701,ROW()+設定!$B$24))),$C2496&gt;=設定!$B$32,$C2496&gt;=MAX(MIN(INDEX($C$1:$C$13701,MAX(1,ROW()-設定!$B$26)):INDEX($C$1:$C$13701,MAX(1,ROW()-1))),MIN(INDEX($C$1:$C$13701,MIN(13701,ROW()+1)):INDEX($C$1:$C$13701,MIN(13701,ROW()+設定!$B$26))))*10^(設定!$B$27/20)),1,0))</f>
        <v>0</v>
      </c>
      <c r="G2496" s="33" t="n">
        <f aca="false">$G2495+IF($F2496=1,1,0)</f>
        <v>0</v>
      </c>
      <c r="H2496" s="0" t="str">
        <f aca="false">IF($F2496=1,$G2496,"")</f>
        <v/>
      </c>
    </row>
    <row r="2497" customFormat="false" ht="15" hidden="false" customHeight="false" outlineLevel="0" collapsed="false">
      <c r="A2497" s="30" t="n">
        <v>389.84375</v>
      </c>
      <c r="B2497" s="31" t="n">
        <v>22.4806</v>
      </c>
      <c r="C2497" s="32" t="n">
        <f aca="false">IF($A2497="","",IF(設定!$B$21="dB",10^($B2497/20),ABS($B2497)))</f>
        <v>13.3054632568773</v>
      </c>
      <c r="D2497" s="32" t="n">
        <f aca="false">IF($A2497="","",$A2497^2)</f>
        <v>151978.149414063</v>
      </c>
      <c r="E2497" s="32" t="n">
        <f aca="false">IF($A2497="","",IF($C2497&lt;=0,"",1/$C2497^2))</f>
        <v>0.00564858931276083</v>
      </c>
      <c r="F2497" s="33" t="n">
        <f aca="false">IF(OR(ROW()-設定!$B$30&lt;2,ROW()+設定!$B$30&gt;13701,N($A2497)&lt;=0,N(INDEX($A$2:$A$13701,MIN(13700,MAX(1,ROW()-1+設定!$B$30))))&lt;=0,$A2497&lt;設定!$B$28,$A2497&gt;設定!$B$29),0,IF(AND($C2497&gt;=MAX(INDEX($C$1:$C$13701,MAX(1,ROW()-設定!$B$24)):INDEX($C$1:$C$13701,MAX(1,ROW()-1))),$C2497&gt;MAX(INDEX($C$1:$C$13701,MIN(13701,ROW()+1)):INDEX($C$1:$C$13701,MIN(13701,ROW()+設定!$B$24))),$C2497&gt;=設定!$B$32,$C2497&gt;=MAX(MIN(INDEX($C$1:$C$13701,MAX(1,ROW()-設定!$B$26)):INDEX($C$1:$C$13701,MAX(1,ROW()-1))),MIN(INDEX($C$1:$C$13701,MIN(13701,ROW()+1)):INDEX($C$1:$C$13701,MIN(13701,ROW()+設定!$B$26))))*10^(設定!$B$27/20)),1,0))</f>
        <v>0</v>
      </c>
      <c r="G2497" s="33" t="n">
        <f aca="false">$G2496+IF($F2497=1,1,0)</f>
        <v>0</v>
      </c>
      <c r="H2497" s="0" t="str">
        <f aca="false">IF($F2497=1,$G2497,"")</f>
        <v/>
      </c>
    </row>
    <row r="2498" customFormat="false" ht="15" hidden="false" customHeight="false" outlineLevel="0" collapsed="false">
      <c r="A2498" s="30" t="n">
        <v>390</v>
      </c>
      <c r="B2498" s="31" t="n">
        <v>22.306</v>
      </c>
      <c r="C2498" s="32" t="n">
        <f aca="false">IF($A2498="","",IF(設定!$B$21="dB",10^($B2498/20),ABS($B2498)))</f>
        <v>13.0406728515981</v>
      </c>
      <c r="D2498" s="32" t="n">
        <f aca="false">IF($A2498="","",$A2498^2)</f>
        <v>152100</v>
      </c>
      <c r="E2498" s="32" t="n">
        <f aca="false">IF($A2498="","",IF($C2498&lt;=0,"",1/$C2498^2))</f>
        <v>0.00588030699481163</v>
      </c>
      <c r="F2498" s="33" t="n">
        <f aca="false">IF(OR(ROW()-設定!$B$30&lt;2,ROW()+設定!$B$30&gt;13701,N($A2498)&lt;=0,N(INDEX($A$2:$A$13701,MIN(13700,MAX(1,ROW()-1+設定!$B$30))))&lt;=0,$A2498&lt;設定!$B$28,$A2498&gt;設定!$B$29),0,IF(AND($C2498&gt;=MAX(INDEX($C$1:$C$13701,MAX(1,ROW()-設定!$B$24)):INDEX($C$1:$C$13701,MAX(1,ROW()-1))),$C2498&gt;MAX(INDEX($C$1:$C$13701,MIN(13701,ROW()+1)):INDEX($C$1:$C$13701,MIN(13701,ROW()+設定!$B$24))),$C2498&gt;=設定!$B$32,$C2498&gt;=MAX(MIN(INDEX($C$1:$C$13701,MAX(1,ROW()-設定!$B$26)):INDEX($C$1:$C$13701,MAX(1,ROW()-1))),MIN(INDEX($C$1:$C$13701,MIN(13701,ROW()+1)):INDEX($C$1:$C$13701,MIN(13701,ROW()+設定!$B$26))))*10^(設定!$B$27/20)),1,0))</f>
        <v>0</v>
      </c>
      <c r="G2498" s="33" t="n">
        <f aca="false">$G2497+IF($F2498=1,1,0)</f>
        <v>0</v>
      </c>
      <c r="H2498" s="0" t="str">
        <f aca="false">IF($F2498=1,$G2498,"")</f>
        <v/>
      </c>
    </row>
    <row r="2499" customFormat="false" ht="15" hidden="false" customHeight="false" outlineLevel="0" collapsed="false">
      <c r="A2499" s="30" t="n">
        <v>390.15625</v>
      </c>
      <c r="B2499" s="31" t="n">
        <v>22.7054</v>
      </c>
      <c r="C2499" s="32" t="n">
        <f aca="false">IF($A2499="","",IF(設定!$B$21="dB",10^($B2499/20),ABS($B2499)))</f>
        <v>13.6543175892787</v>
      </c>
      <c r="D2499" s="32" t="n">
        <f aca="false">IF($A2499="","",$A2499^2)</f>
        <v>152221.899414063</v>
      </c>
      <c r="E2499" s="32" t="n">
        <f aca="false">IF($A2499="","",IF($C2499&lt;=0,"",1/$C2499^2))</f>
        <v>0.00536364468172074</v>
      </c>
      <c r="F2499" s="33" t="n">
        <f aca="false">IF(OR(ROW()-設定!$B$30&lt;2,ROW()+設定!$B$30&gt;13701,N($A2499)&lt;=0,N(INDEX($A$2:$A$13701,MIN(13700,MAX(1,ROW()-1+設定!$B$30))))&lt;=0,$A2499&lt;設定!$B$28,$A2499&gt;設定!$B$29),0,IF(AND($C2499&gt;=MAX(INDEX($C$1:$C$13701,MAX(1,ROW()-設定!$B$24)):INDEX($C$1:$C$13701,MAX(1,ROW()-1))),$C2499&gt;MAX(INDEX($C$1:$C$13701,MIN(13701,ROW()+1)):INDEX($C$1:$C$13701,MIN(13701,ROW()+設定!$B$24))),$C2499&gt;=設定!$B$32,$C2499&gt;=MAX(MIN(INDEX($C$1:$C$13701,MAX(1,ROW()-設定!$B$26)):INDEX($C$1:$C$13701,MAX(1,ROW()-1))),MIN(INDEX($C$1:$C$13701,MIN(13701,ROW()+1)):INDEX($C$1:$C$13701,MIN(13701,ROW()+設定!$B$26))))*10^(設定!$B$27/20)),1,0))</f>
        <v>0</v>
      </c>
      <c r="G2499" s="33" t="n">
        <f aca="false">$G2498+IF($F2499=1,1,0)</f>
        <v>0</v>
      </c>
      <c r="H2499" s="0" t="str">
        <f aca="false">IF($F2499=1,$G2499,"")</f>
        <v/>
      </c>
    </row>
    <row r="2500" customFormat="false" ht="15" hidden="false" customHeight="false" outlineLevel="0" collapsed="false">
      <c r="A2500" s="30" t="n">
        <v>390.3125</v>
      </c>
      <c r="B2500" s="31" t="n">
        <v>22.6206</v>
      </c>
      <c r="C2500" s="32" t="n">
        <f aca="false">IF($A2500="","",IF(設定!$B$21="dB",10^($B2500/20),ABS($B2500)))</f>
        <v>13.5216596428406</v>
      </c>
      <c r="D2500" s="32" t="n">
        <f aca="false">IF($A2500="","",$A2500^2)</f>
        <v>152343.84765625</v>
      </c>
      <c r="E2500" s="32" t="n">
        <f aca="false">IF($A2500="","",IF($C2500&lt;=0,"",1/$C2500^2))</f>
        <v>0.00546940395066025</v>
      </c>
      <c r="F2500" s="33" t="n">
        <f aca="false">IF(OR(ROW()-設定!$B$30&lt;2,ROW()+設定!$B$30&gt;13701,N($A2500)&lt;=0,N(INDEX($A$2:$A$13701,MIN(13700,MAX(1,ROW()-1+設定!$B$30))))&lt;=0,$A2500&lt;設定!$B$28,$A2500&gt;設定!$B$29),0,IF(AND($C2500&gt;=MAX(INDEX($C$1:$C$13701,MAX(1,ROW()-設定!$B$24)):INDEX($C$1:$C$13701,MAX(1,ROW()-1))),$C2500&gt;MAX(INDEX($C$1:$C$13701,MIN(13701,ROW()+1)):INDEX($C$1:$C$13701,MIN(13701,ROW()+設定!$B$24))),$C2500&gt;=設定!$B$32,$C2500&gt;=MAX(MIN(INDEX($C$1:$C$13701,MAX(1,ROW()-設定!$B$26)):INDEX($C$1:$C$13701,MAX(1,ROW()-1))),MIN(INDEX($C$1:$C$13701,MIN(13701,ROW()+1)):INDEX($C$1:$C$13701,MIN(13701,ROW()+設定!$B$26))))*10^(設定!$B$27/20)),1,0))</f>
        <v>0</v>
      </c>
      <c r="G2500" s="33" t="n">
        <f aca="false">$G2499+IF($F2500=1,1,0)</f>
        <v>0</v>
      </c>
      <c r="H2500" s="0" t="str">
        <f aca="false">IF($F2500=1,$G2500,"")</f>
        <v/>
      </c>
    </row>
    <row r="2501" customFormat="false" ht="15" hidden="false" customHeight="false" outlineLevel="0" collapsed="false">
      <c r="A2501" s="30" t="n">
        <v>390.46875</v>
      </c>
      <c r="B2501" s="31" t="n">
        <v>22.529</v>
      </c>
      <c r="C2501" s="32" t="n">
        <f aca="false">IF($A2501="","",IF(設定!$B$21="dB",10^($B2501/20),ABS($B2501)))</f>
        <v>13.3798116551206</v>
      </c>
      <c r="D2501" s="32" t="n">
        <f aca="false">IF($A2501="","",$A2501^2)</f>
        <v>152465.844726563</v>
      </c>
      <c r="E2501" s="32" t="n">
        <f aca="false">IF($A2501="","",IF($C2501&lt;=0,"",1/$C2501^2))</f>
        <v>0.00558598802057256</v>
      </c>
      <c r="F2501" s="33" t="n">
        <f aca="false">IF(OR(ROW()-設定!$B$30&lt;2,ROW()+設定!$B$30&gt;13701,N($A2501)&lt;=0,N(INDEX($A$2:$A$13701,MIN(13700,MAX(1,ROW()-1+設定!$B$30))))&lt;=0,$A2501&lt;設定!$B$28,$A2501&gt;設定!$B$29),0,IF(AND($C2501&gt;=MAX(INDEX($C$1:$C$13701,MAX(1,ROW()-設定!$B$24)):INDEX($C$1:$C$13701,MAX(1,ROW()-1))),$C2501&gt;MAX(INDEX($C$1:$C$13701,MIN(13701,ROW()+1)):INDEX($C$1:$C$13701,MIN(13701,ROW()+設定!$B$24))),$C2501&gt;=設定!$B$32,$C2501&gt;=MAX(MIN(INDEX($C$1:$C$13701,MAX(1,ROW()-設定!$B$26)):INDEX($C$1:$C$13701,MAX(1,ROW()-1))),MIN(INDEX($C$1:$C$13701,MIN(13701,ROW()+1)):INDEX($C$1:$C$13701,MIN(13701,ROW()+設定!$B$26))))*10^(設定!$B$27/20)),1,0))</f>
        <v>0</v>
      </c>
      <c r="G2501" s="33" t="n">
        <f aca="false">$G2500+IF($F2501=1,1,0)</f>
        <v>0</v>
      </c>
      <c r="H2501" s="0" t="str">
        <f aca="false">IF($F2501=1,$G2501,"")</f>
        <v/>
      </c>
    </row>
    <row r="2502" customFormat="false" ht="15" hidden="false" customHeight="false" outlineLevel="0" collapsed="false">
      <c r="A2502" s="30" t="n">
        <v>390.625</v>
      </c>
      <c r="B2502" s="31" t="n">
        <v>22.6744</v>
      </c>
      <c r="C2502" s="32" t="n">
        <f aca="false">IF($A2502="","",IF(設定!$B$21="dB",10^($B2502/20),ABS($B2502)))</f>
        <v>13.6056720953558</v>
      </c>
      <c r="D2502" s="32" t="n">
        <f aca="false">IF($A2502="","",$A2502^2)</f>
        <v>152587.890625</v>
      </c>
      <c r="E2502" s="32" t="n">
        <f aca="false">IF($A2502="","",IF($C2502&lt;=0,"",1/$C2502^2))</f>
        <v>0.00540206741928921</v>
      </c>
      <c r="F2502" s="33" t="n">
        <f aca="false">IF(OR(ROW()-設定!$B$30&lt;2,ROW()+設定!$B$30&gt;13701,N($A2502)&lt;=0,N(INDEX($A$2:$A$13701,MIN(13700,MAX(1,ROW()-1+設定!$B$30))))&lt;=0,$A2502&lt;設定!$B$28,$A2502&gt;設定!$B$29),0,IF(AND($C2502&gt;=MAX(INDEX($C$1:$C$13701,MAX(1,ROW()-設定!$B$24)):INDEX($C$1:$C$13701,MAX(1,ROW()-1))),$C2502&gt;MAX(INDEX($C$1:$C$13701,MIN(13701,ROW()+1)):INDEX($C$1:$C$13701,MIN(13701,ROW()+設定!$B$24))),$C2502&gt;=設定!$B$32,$C2502&gt;=MAX(MIN(INDEX($C$1:$C$13701,MAX(1,ROW()-設定!$B$26)):INDEX($C$1:$C$13701,MAX(1,ROW()-1))),MIN(INDEX($C$1:$C$13701,MIN(13701,ROW()+1)):INDEX($C$1:$C$13701,MIN(13701,ROW()+設定!$B$26))))*10^(設定!$B$27/20)),1,0))</f>
        <v>0</v>
      </c>
      <c r="G2502" s="33" t="n">
        <f aca="false">$G2501+IF($F2502=1,1,0)</f>
        <v>0</v>
      </c>
      <c r="H2502" s="0" t="str">
        <f aca="false">IF($F2502=1,$G2502,"")</f>
        <v/>
      </c>
    </row>
    <row r="2503" customFormat="false" ht="15" hidden="false" customHeight="false" outlineLevel="0" collapsed="false">
      <c r="A2503" s="30" t="n">
        <v>390.78125</v>
      </c>
      <c r="B2503" s="31" t="n">
        <v>22.6458</v>
      </c>
      <c r="C2503" s="32" t="n">
        <f aca="false">IF($A2503="","",IF(設定!$B$21="dB",10^($B2503/20),ABS($B2503)))</f>
        <v>13.5609464184308</v>
      </c>
      <c r="D2503" s="32" t="n">
        <f aca="false">IF($A2503="","",$A2503^2)</f>
        <v>152709.985351563</v>
      </c>
      <c r="E2503" s="32" t="n">
        <f aca="false">IF($A2503="","",IF($C2503&lt;=0,"",1/$C2503^2))</f>
        <v>0.00543775955261417</v>
      </c>
      <c r="F2503" s="33" t="n">
        <f aca="false">IF(OR(ROW()-設定!$B$30&lt;2,ROW()+設定!$B$30&gt;13701,N($A2503)&lt;=0,N(INDEX($A$2:$A$13701,MIN(13700,MAX(1,ROW()-1+設定!$B$30))))&lt;=0,$A2503&lt;設定!$B$28,$A2503&gt;設定!$B$29),0,IF(AND($C2503&gt;=MAX(INDEX($C$1:$C$13701,MAX(1,ROW()-設定!$B$24)):INDEX($C$1:$C$13701,MAX(1,ROW()-1))),$C2503&gt;MAX(INDEX($C$1:$C$13701,MIN(13701,ROW()+1)):INDEX($C$1:$C$13701,MIN(13701,ROW()+設定!$B$24))),$C2503&gt;=設定!$B$32,$C2503&gt;=MAX(MIN(INDEX($C$1:$C$13701,MAX(1,ROW()-設定!$B$26)):INDEX($C$1:$C$13701,MAX(1,ROW()-1))),MIN(INDEX($C$1:$C$13701,MIN(13701,ROW()+1)):INDEX($C$1:$C$13701,MIN(13701,ROW()+設定!$B$26))))*10^(設定!$B$27/20)),1,0))</f>
        <v>0</v>
      </c>
      <c r="G2503" s="33" t="n">
        <f aca="false">$G2502+IF($F2503=1,1,0)</f>
        <v>0</v>
      </c>
      <c r="H2503" s="0" t="str">
        <f aca="false">IF($F2503=1,$G2503,"")</f>
        <v/>
      </c>
    </row>
    <row r="2504" customFormat="false" ht="15" hidden="false" customHeight="false" outlineLevel="0" collapsed="false">
      <c r="A2504" s="30" t="n">
        <v>390.9375</v>
      </c>
      <c r="B2504" s="31" t="n">
        <v>22.9987</v>
      </c>
      <c r="C2504" s="32" t="n">
        <f aca="false">IF($A2504="","",IF(設定!$B$21="dB",10^($B2504/20),ABS($B2504)))</f>
        <v>14.1232614872967</v>
      </c>
      <c r="D2504" s="32" t="n">
        <f aca="false">IF($A2504="","",$A2504^2)</f>
        <v>152832.12890625</v>
      </c>
      <c r="E2504" s="32" t="n">
        <f aca="false">IF($A2504="","",IF($C2504&lt;=0,"",1/$C2504^2))</f>
        <v>0.00501337279496105</v>
      </c>
      <c r="F2504" s="33" t="n">
        <f aca="false">IF(OR(ROW()-設定!$B$30&lt;2,ROW()+設定!$B$30&gt;13701,N($A2504)&lt;=0,N(INDEX($A$2:$A$13701,MIN(13700,MAX(1,ROW()-1+設定!$B$30))))&lt;=0,$A2504&lt;設定!$B$28,$A2504&gt;設定!$B$29),0,IF(AND($C2504&gt;=MAX(INDEX($C$1:$C$13701,MAX(1,ROW()-設定!$B$24)):INDEX($C$1:$C$13701,MAX(1,ROW()-1))),$C2504&gt;MAX(INDEX($C$1:$C$13701,MIN(13701,ROW()+1)):INDEX($C$1:$C$13701,MIN(13701,ROW()+設定!$B$24))),$C2504&gt;=設定!$B$32,$C2504&gt;=MAX(MIN(INDEX($C$1:$C$13701,MAX(1,ROW()-設定!$B$26)):INDEX($C$1:$C$13701,MAX(1,ROW()-1))),MIN(INDEX($C$1:$C$13701,MIN(13701,ROW()+1)):INDEX($C$1:$C$13701,MIN(13701,ROW()+設定!$B$26))))*10^(設定!$B$27/20)),1,0))</f>
        <v>0</v>
      </c>
      <c r="G2504" s="33" t="n">
        <f aca="false">$G2503+IF($F2504=1,1,0)</f>
        <v>0</v>
      </c>
      <c r="H2504" s="0" t="str">
        <f aca="false">IF($F2504=1,$G2504,"")</f>
        <v/>
      </c>
    </row>
    <row r="2505" customFormat="false" ht="15" hidden="false" customHeight="false" outlineLevel="0" collapsed="false">
      <c r="A2505" s="30" t="n">
        <v>391.09375</v>
      </c>
      <c r="B2505" s="31" t="n">
        <v>22.8783</v>
      </c>
      <c r="C2505" s="32" t="n">
        <f aca="false">IF($A2505="","",IF(設定!$B$21="dB",10^($B2505/20),ABS($B2505)))</f>
        <v>13.9288416134948</v>
      </c>
      <c r="D2505" s="32" t="n">
        <f aca="false">IF($A2505="","",$A2505^2)</f>
        <v>152954.321289063</v>
      </c>
      <c r="E2505" s="32" t="n">
        <f aca="false">IF($A2505="","",IF($C2505&lt;=0,"",1/$C2505^2))</f>
        <v>0.00515430364885229</v>
      </c>
      <c r="F2505" s="33" t="n">
        <f aca="false">IF(OR(ROW()-設定!$B$30&lt;2,ROW()+設定!$B$30&gt;13701,N($A2505)&lt;=0,N(INDEX($A$2:$A$13701,MIN(13700,MAX(1,ROW()-1+設定!$B$30))))&lt;=0,$A2505&lt;設定!$B$28,$A2505&gt;設定!$B$29),0,IF(AND($C2505&gt;=MAX(INDEX($C$1:$C$13701,MAX(1,ROW()-設定!$B$24)):INDEX($C$1:$C$13701,MAX(1,ROW()-1))),$C2505&gt;MAX(INDEX($C$1:$C$13701,MIN(13701,ROW()+1)):INDEX($C$1:$C$13701,MIN(13701,ROW()+設定!$B$24))),$C2505&gt;=設定!$B$32,$C2505&gt;=MAX(MIN(INDEX($C$1:$C$13701,MAX(1,ROW()-設定!$B$26)):INDEX($C$1:$C$13701,MAX(1,ROW()-1))),MIN(INDEX($C$1:$C$13701,MIN(13701,ROW()+1)):INDEX($C$1:$C$13701,MIN(13701,ROW()+設定!$B$26))))*10^(設定!$B$27/20)),1,0))</f>
        <v>0</v>
      </c>
      <c r="G2505" s="33" t="n">
        <f aca="false">$G2504+IF($F2505=1,1,0)</f>
        <v>0</v>
      </c>
      <c r="H2505" s="0" t="str">
        <f aca="false">IF($F2505=1,$G2505,"")</f>
        <v/>
      </c>
    </row>
    <row r="2506" customFormat="false" ht="15" hidden="false" customHeight="false" outlineLevel="0" collapsed="false">
      <c r="A2506" s="30" t="n">
        <v>391.25</v>
      </c>
      <c r="B2506" s="31" t="n">
        <v>22.7063</v>
      </c>
      <c r="C2506" s="32" t="n">
        <f aca="false">IF($A2506="","",IF(設定!$B$21="dB",10^($B2506/20),ABS($B2506)))</f>
        <v>13.6557324728461</v>
      </c>
      <c r="D2506" s="32" t="n">
        <f aca="false">IF($A2506="","",$A2506^2)</f>
        <v>153076.5625</v>
      </c>
      <c r="E2506" s="32" t="n">
        <f aca="false">IF($A2506="","",IF($C2506&lt;=0,"",1/$C2506^2))</f>
        <v>0.00536253327453871</v>
      </c>
      <c r="F2506" s="33" t="n">
        <f aca="false">IF(OR(ROW()-設定!$B$30&lt;2,ROW()+設定!$B$30&gt;13701,N($A2506)&lt;=0,N(INDEX($A$2:$A$13701,MIN(13700,MAX(1,ROW()-1+設定!$B$30))))&lt;=0,$A2506&lt;設定!$B$28,$A2506&gt;設定!$B$29),0,IF(AND($C2506&gt;=MAX(INDEX($C$1:$C$13701,MAX(1,ROW()-設定!$B$24)):INDEX($C$1:$C$13701,MAX(1,ROW()-1))),$C2506&gt;MAX(INDEX($C$1:$C$13701,MIN(13701,ROW()+1)):INDEX($C$1:$C$13701,MIN(13701,ROW()+設定!$B$24))),$C2506&gt;=設定!$B$32,$C2506&gt;=MAX(MIN(INDEX($C$1:$C$13701,MAX(1,ROW()-設定!$B$26)):INDEX($C$1:$C$13701,MAX(1,ROW()-1))),MIN(INDEX($C$1:$C$13701,MIN(13701,ROW()+1)):INDEX($C$1:$C$13701,MIN(13701,ROW()+設定!$B$26))))*10^(設定!$B$27/20)),1,0))</f>
        <v>0</v>
      </c>
      <c r="G2506" s="33" t="n">
        <f aca="false">$G2505+IF($F2506=1,1,0)</f>
        <v>0</v>
      </c>
      <c r="H2506" s="0" t="str">
        <f aca="false">IF($F2506=1,$G2506,"")</f>
        <v/>
      </c>
    </row>
    <row r="2507" customFormat="false" ht="15" hidden="false" customHeight="false" outlineLevel="0" collapsed="false">
      <c r="A2507" s="30" t="n">
        <v>391.40625</v>
      </c>
      <c r="B2507" s="31" t="n">
        <v>22.9732</v>
      </c>
      <c r="C2507" s="32" t="n">
        <f aca="false">IF($A2507="","",IF(設定!$B$21="dB",10^($B2507/20),ABS($B2507)))</f>
        <v>14.0818592767649</v>
      </c>
      <c r="D2507" s="32" t="n">
        <f aca="false">IF($A2507="","",$A2507^2)</f>
        <v>153198.852539063</v>
      </c>
      <c r="E2507" s="32" t="n">
        <f aca="false">IF($A2507="","",IF($C2507&lt;=0,"",1/$C2507^2))</f>
        <v>0.00504289586337972</v>
      </c>
      <c r="F2507" s="33" t="n">
        <f aca="false">IF(OR(ROW()-設定!$B$30&lt;2,ROW()+設定!$B$30&gt;13701,N($A2507)&lt;=0,N(INDEX($A$2:$A$13701,MIN(13700,MAX(1,ROW()-1+設定!$B$30))))&lt;=0,$A2507&lt;設定!$B$28,$A2507&gt;設定!$B$29),0,IF(AND($C2507&gt;=MAX(INDEX($C$1:$C$13701,MAX(1,ROW()-設定!$B$24)):INDEX($C$1:$C$13701,MAX(1,ROW()-1))),$C2507&gt;MAX(INDEX($C$1:$C$13701,MIN(13701,ROW()+1)):INDEX($C$1:$C$13701,MIN(13701,ROW()+設定!$B$24))),$C2507&gt;=設定!$B$32,$C2507&gt;=MAX(MIN(INDEX($C$1:$C$13701,MAX(1,ROW()-設定!$B$26)):INDEX($C$1:$C$13701,MAX(1,ROW()-1))),MIN(INDEX($C$1:$C$13701,MIN(13701,ROW()+1)):INDEX($C$1:$C$13701,MIN(13701,ROW()+設定!$B$26))))*10^(設定!$B$27/20)),1,0))</f>
        <v>0</v>
      </c>
      <c r="G2507" s="33" t="n">
        <f aca="false">$G2506+IF($F2507=1,1,0)</f>
        <v>0</v>
      </c>
      <c r="H2507" s="0" t="str">
        <f aca="false">IF($F2507=1,$G2507,"")</f>
        <v/>
      </c>
    </row>
    <row r="2508" customFormat="false" ht="15" hidden="false" customHeight="false" outlineLevel="0" collapsed="false">
      <c r="A2508" s="30" t="n">
        <v>391.5625</v>
      </c>
      <c r="B2508" s="31" t="n">
        <v>22.9205</v>
      </c>
      <c r="C2508" s="32" t="n">
        <f aca="false">IF($A2508="","",IF(設定!$B$21="dB",10^($B2508/20),ABS($B2508)))</f>
        <v>13.9966789161419</v>
      </c>
      <c r="D2508" s="32" t="n">
        <f aca="false">IF($A2508="","",$A2508^2)</f>
        <v>153321.19140625</v>
      </c>
      <c r="E2508" s="32" t="n">
        <f aca="false">IF($A2508="","",IF($C2508&lt;=0,"",1/$C2508^2))</f>
        <v>0.00510446229298441</v>
      </c>
      <c r="F2508" s="33" t="n">
        <f aca="false">IF(OR(ROW()-設定!$B$30&lt;2,ROW()+設定!$B$30&gt;13701,N($A2508)&lt;=0,N(INDEX($A$2:$A$13701,MIN(13700,MAX(1,ROW()-1+設定!$B$30))))&lt;=0,$A2508&lt;設定!$B$28,$A2508&gt;設定!$B$29),0,IF(AND($C2508&gt;=MAX(INDEX($C$1:$C$13701,MAX(1,ROW()-設定!$B$24)):INDEX($C$1:$C$13701,MAX(1,ROW()-1))),$C2508&gt;MAX(INDEX($C$1:$C$13701,MIN(13701,ROW()+1)):INDEX($C$1:$C$13701,MIN(13701,ROW()+設定!$B$24))),$C2508&gt;=設定!$B$32,$C2508&gt;=MAX(MIN(INDEX($C$1:$C$13701,MAX(1,ROW()-設定!$B$26)):INDEX($C$1:$C$13701,MAX(1,ROW()-1))),MIN(INDEX($C$1:$C$13701,MIN(13701,ROW()+1)):INDEX($C$1:$C$13701,MIN(13701,ROW()+設定!$B$26))))*10^(設定!$B$27/20)),1,0))</f>
        <v>0</v>
      </c>
      <c r="G2508" s="33" t="n">
        <f aca="false">$G2507+IF($F2508=1,1,0)</f>
        <v>0</v>
      </c>
      <c r="H2508" s="0" t="str">
        <f aca="false">IF($F2508=1,$G2508,"")</f>
        <v/>
      </c>
    </row>
    <row r="2509" customFormat="false" ht="15" hidden="false" customHeight="false" outlineLevel="0" collapsed="false">
      <c r="A2509" s="30" t="n">
        <v>391.71875</v>
      </c>
      <c r="B2509" s="31" t="n">
        <v>23.2056</v>
      </c>
      <c r="C2509" s="32" t="n">
        <f aca="false">IF($A2509="","",IF(設定!$B$21="dB",10^($B2509/20),ABS($B2509)))</f>
        <v>14.4637198068192</v>
      </c>
      <c r="D2509" s="32" t="n">
        <f aca="false">IF($A2509="","",$A2509^2)</f>
        <v>153443.579101563</v>
      </c>
      <c r="E2509" s="32" t="n">
        <f aca="false">IF($A2509="","",IF($C2509&lt;=0,"",1/$C2509^2))</f>
        <v>0.00478013321606113</v>
      </c>
      <c r="F2509" s="33" t="n">
        <f aca="false">IF(OR(ROW()-設定!$B$30&lt;2,ROW()+設定!$B$30&gt;13701,N($A2509)&lt;=0,N(INDEX($A$2:$A$13701,MIN(13700,MAX(1,ROW()-1+設定!$B$30))))&lt;=0,$A2509&lt;設定!$B$28,$A2509&gt;設定!$B$29),0,IF(AND($C2509&gt;=MAX(INDEX($C$1:$C$13701,MAX(1,ROW()-設定!$B$24)):INDEX($C$1:$C$13701,MAX(1,ROW()-1))),$C2509&gt;MAX(INDEX($C$1:$C$13701,MIN(13701,ROW()+1)):INDEX($C$1:$C$13701,MIN(13701,ROW()+設定!$B$24))),$C2509&gt;=設定!$B$32,$C2509&gt;=MAX(MIN(INDEX($C$1:$C$13701,MAX(1,ROW()-設定!$B$26)):INDEX($C$1:$C$13701,MAX(1,ROW()-1))),MIN(INDEX($C$1:$C$13701,MIN(13701,ROW()+1)):INDEX($C$1:$C$13701,MIN(13701,ROW()+設定!$B$26))))*10^(設定!$B$27/20)),1,0))</f>
        <v>0</v>
      </c>
      <c r="G2509" s="33" t="n">
        <f aca="false">$G2508+IF($F2509=1,1,0)</f>
        <v>0</v>
      </c>
      <c r="H2509" s="0" t="str">
        <f aca="false">IF($F2509=1,$G2509,"")</f>
        <v/>
      </c>
    </row>
    <row r="2510" customFormat="false" ht="15" hidden="false" customHeight="false" outlineLevel="0" collapsed="false">
      <c r="A2510" s="30" t="n">
        <v>391.875</v>
      </c>
      <c r="B2510" s="31" t="n">
        <v>22.9441</v>
      </c>
      <c r="C2510" s="32" t="n">
        <f aca="false">IF($A2510="","",IF(設定!$B$21="dB",10^($B2510/20),ABS($B2510)))</f>
        <v>14.034760309431</v>
      </c>
      <c r="D2510" s="32" t="n">
        <f aca="false">IF($A2510="","",$A2510^2)</f>
        <v>153566.015625</v>
      </c>
      <c r="E2510" s="32" t="n">
        <f aca="false">IF($A2510="","",IF($C2510&lt;=0,"",1/$C2510^2))</f>
        <v>0.00507679935991138</v>
      </c>
      <c r="F2510" s="33" t="n">
        <f aca="false">IF(OR(ROW()-設定!$B$30&lt;2,ROW()+設定!$B$30&gt;13701,N($A2510)&lt;=0,N(INDEX($A$2:$A$13701,MIN(13700,MAX(1,ROW()-1+設定!$B$30))))&lt;=0,$A2510&lt;設定!$B$28,$A2510&gt;設定!$B$29),0,IF(AND($C2510&gt;=MAX(INDEX($C$1:$C$13701,MAX(1,ROW()-設定!$B$24)):INDEX($C$1:$C$13701,MAX(1,ROW()-1))),$C2510&gt;MAX(INDEX($C$1:$C$13701,MIN(13701,ROW()+1)):INDEX($C$1:$C$13701,MIN(13701,ROW()+設定!$B$24))),$C2510&gt;=設定!$B$32,$C2510&gt;=MAX(MIN(INDEX($C$1:$C$13701,MAX(1,ROW()-設定!$B$26)):INDEX($C$1:$C$13701,MAX(1,ROW()-1))),MIN(INDEX($C$1:$C$13701,MIN(13701,ROW()+1)):INDEX($C$1:$C$13701,MIN(13701,ROW()+設定!$B$26))))*10^(設定!$B$27/20)),1,0))</f>
        <v>0</v>
      </c>
      <c r="G2510" s="33" t="n">
        <f aca="false">$G2509+IF($F2510=1,1,0)</f>
        <v>0</v>
      </c>
      <c r="H2510" s="0" t="str">
        <f aca="false">IF($F2510=1,$G2510,"")</f>
        <v/>
      </c>
    </row>
    <row r="2511" customFormat="false" ht="15" hidden="false" customHeight="false" outlineLevel="0" collapsed="false">
      <c r="A2511" s="30" t="n">
        <v>392.03125</v>
      </c>
      <c r="B2511" s="31" t="n">
        <v>22.8639</v>
      </c>
      <c r="C2511" s="32" t="n">
        <f aca="false">IF($A2511="","",IF(設定!$B$21="dB",10^($B2511/20),ABS($B2511)))</f>
        <v>13.9057686576548</v>
      </c>
      <c r="D2511" s="32" t="n">
        <f aca="false">IF($A2511="","",$A2511^2)</f>
        <v>153688.500976563</v>
      </c>
      <c r="E2511" s="32" t="n">
        <f aca="false">IF($A2511="","",IF($C2511&lt;=0,"",1/$C2511^2))</f>
        <v>0.00517142225419664</v>
      </c>
      <c r="F2511" s="33" t="n">
        <f aca="false">IF(OR(ROW()-設定!$B$30&lt;2,ROW()+設定!$B$30&gt;13701,N($A2511)&lt;=0,N(INDEX($A$2:$A$13701,MIN(13700,MAX(1,ROW()-1+設定!$B$30))))&lt;=0,$A2511&lt;設定!$B$28,$A2511&gt;設定!$B$29),0,IF(AND($C2511&gt;=MAX(INDEX($C$1:$C$13701,MAX(1,ROW()-設定!$B$24)):INDEX($C$1:$C$13701,MAX(1,ROW()-1))),$C2511&gt;MAX(INDEX($C$1:$C$13701,MIN(13701,ROW()+1)):INDEX($C$1:$C$13701,MIN(13701,ROW()+設定!$B$24))),$C2511&gt;=設定!$B$32,$C2511&gt;=MAX(MIN(INDEX($C$1:$C$13701,MAX(1,ROW()-設定!$B$26)):INDEX($C$1:$C$13701,MAX(1,ROW()-1))),MIN(INDEX($C$1:$C$13701,MIN(13701,ROW()+1)):INDEX($C$1:$C$13701,MIN(13701,ROW()+設定!$B$26))))*10^(設定!$B$27/20)),1,0))</f>
        <v>0</v>
      </c>
      <c r="G2511" s="33" t="n">
        <f aca="false">$G2510+IF($F2511=1,1,0)</f>
        <v>0</v>
      </c>
      <c r="H2511" s="0" t="str">
        <f aca="false">IF($F2511=1,$G2511,"")</f>
        <v/>
      </c>
    </row>
    <row r="2512" customFormat="false" ht="15" hidden="false" customHeight="false" outlineLevel="0" collapsed="false">
      <c r="A2512" s="30" t="n">
        <v>392.1875</v>
      </c>
      <c r="B2512" s="31" t="n">
        <v>23.1557</v>
      </c>
      <c r="C2512" s="32" t="n">
        <f aca="false">IF($A2512="","",IF(設定!$B$21="dB",10^($B2512/20),ABS($B2512)))</f>
        <v>14.3808646896331</v>
      </c>
      <c r="D2512" s="32" t="n">
        <f aca="false">IF($A2512="","",$A2512^2)</f>
        <v>153811.03515625</v>
      </c>
      <c r="E2512" s="32" t="n">
        <f aca="false">IF($A2512="","",IF($C2512&lt;=0,"",1/$C2512^2))</f>
        <v>0.00483537321012816</v>
      </c>
      <c r="F2512" s="33" t="n">
        <f aca="false">IF(OR(ROW()-設定!$B$30&lt;2,ROW()+設定!$B$30&gt;13701,N($A2512)&lt;=0,N(INDEX($A$2:$A$13701,MIN(13700,MAX(1,ROW()-1+設定!$B$30))))&lt;=0,$A2512&lt;設定!$B$28,$A2512&gt;設定!$B$29),0,IF(AND($C2512&gt;=MAX(INDEX($C$1:$C$13701,MAX(1,ROW()-設定!$B$24)):INDEX($C$1:$C$13701,MAX(1,ROW()-1))),$C2512&gt;MAX(INDEX($C$1:$C$13701,MIN(13701,ROW()+1)):INDEX($C$1:$C$13701,MIN(13701,ROW()+設定!$B$24))),$C2512&gt;=設定!$B$32,$C2512&gt;=MAX(MIN(INDEX($C$1:$C$13701,MAX(1,ROW()-設定!$B$26)):INDEX($C$1:$C$13701,MAX(1,ROW()-1))),MIN(INDEX($C$1:$C$13701,MIN(13701,ROW()+1)):INDEX($C$1:$C$13701,MIN(13701,ROW()+設定!$B$26))))*10^(設定!$B$27/20)),1,0))</f>
        <v>0</v>
      </c>
      <c r="G2512" s="33" t="n">
        <f aca="false">$G2511+IF($F2512=1,1,0)</f>
        <v>0</v>
      </c>
      <c r="H2512" s="0" t="str">
        <f aca="false">IF($F2512=1,$G2512,"")</f>
        <v/>
      </c>
    </row>
    <row r="2513" customFormat="false" ht="15" hidden="false" customHeight="false" outlineLevel="0" collapsed="false">
      <c r="A2513" s="30" t="n">
        <v>392.34375</v>
      </c>
      <c r="B2513" s="31" t="n">
        <v>23.1602</v>
      </c>
      <c r="C2513" s="32" t="n">
        <f aca="false">IF($A2513="","",IF(設定!$B$21="dB",10^($B2513/20),ABS($B2513)))</f>
        <v>14.3883170819885</v>
      </c>
      <c r="D2513" s="32" t="n">
        <f aca="false">IF($A2513="","",$A2513^2)</f>
        <v>153933.618164063</v>
      </c>
      <c r="E2513" s="32" t="n">
        <f aca="false">IF($A2513="","",IF($C2513&lt;=0,"",1/$C2513^2))</f>
        <v>0.00483036556872058</v>
      </c>
      <c r="F2513" s="33" t="n">
        <f aca="false">IF(OR(ROW()-設定!$B$30&lt;2,ROW()+設定!$B$30&gt;13701,N($A2513)&lt;=0,N(INDEX($A$2:$A$13701,MIN(13700,MAX(1,ROW()-1+設定!$B$30))))&lt;=0,$A2513&lt;設定!$B$28,$A2513&gt;設定!$B$29),0,IF(AND($C2513&gt;=MAX(INDEX($C$1:$C$13701,MAX(1,ROW()-設定!$B$24)):INDEX($C$1:$C$13701,MAX(1,ROW()-1))),$C2513&gt;MAX(INDEX($C$1:$C$13701,MIN(13701,ROW()+1)):INDEX($C$1:$C$13701,MIN(13701,ROW()+設定!$B$24))),$C2513&gt;=設定!$B$32,$C2513&gt;=MAX(MIN(INDEX($C$1:$C$13701,MAX(1,ROW()-設定!$B$26)):INDEX($C$1:$C$13701,MAX(1,ROW()-1))),MIN(INDEX($C$1:$C$13701,MIN(13701,ROW()+1)):INDEX($C$1:$C$13701,MIN(13701,ROW()+設定!$B$26))))*10^(設定!$B$27/20)),1,0))</f>
        <v>0</v>
      </c>
      <c r="G2513" s="33" t="n">
        <f aca="false">$G2512+IF($F2513=1,1,0)</f>
        <v>0</v>
      </c>
      <c r="H2513" s="0" t="str">
        <f aca="false">IF($F2513=1,$G2513,"")</f>
        <v/>
      </c>
    </row>
    <row r="2514" customFormat="false" ht="15" hidden="false" customHeight="false" outlineLevel="0" collapsed="false">
      <c r="A2514" s="30" t="n">
        <v>392.5</v>
      </c>
      <c r="B2514" s="31" t="n">
        <v>23.2011</v>
      </c>
      <c r="C2514" s="32" t="n">
        <f aca="false">IF($A2514="","",IF(設定!$B$21="dB",10^($B2514/20),ABS($B2514)))</f>
        <v>14.4562283598137</v>
      </c>
      <c r="D2514" s="32" t="n">
        <f aca="false">IF($A2514="","",$A2514^2)</f>
        <v>154056.25</v>
      </c>
      <c r="E2514" s="32" t="n">
        <f aca="false">IF($A2514="","",IF($C2514&lt;=0,"",1/$C2514^2))</f>
        <v>0.00478508878157392</v>
      </c>
      <c r="F2514" s="33" t="n">
        <f aca="false">IF(OR(ROW()-設定!$B$30&lt;2,ROW()+設定!$B$30&gt;13701,N($A2514)&lt;=0,N(INDEX($A$2:$A$13701,MIN(13700,MAX(1,ROW()-1+設定!$B$30))))&lt;=0,$A2514&lt;設定!$B$28,$A2514&gt;設定!$B$29),0,IF(AND($C2514&gt;=MAX(INDEX($C$1:$C$13701,MAX(1,ROW()-設定!$B$24)):INDEX($C$1:$C$13701,MAX(1,ROW()-1))),$C2514&gt;MAX(INDEX($C$1:$C$13701,MIN(13701,ROW()+1)):INDEX($C$1:$C$13701,MIN(13701,ROW()+設定!$B$24))),$C2514&gt;=設定!$B$32,$C2514&gt;=MAX(MIN(INDEX($C$1:$C$13701,MAX(1,ROW()-設定!$B$26)):INDEX($C$1:$C$13701,MAX(1,ROW()-1))),MIN(INDEX($C$1:$C$13701,MIN(13701,ROW()+1)):INDEX($C$1:$C$13701,MIN(13701,ROW()+設定!$B$26))))*10^(設定!$B$27/20)),1,0))</f>
        <v>0</v>
      </c>
      <c r="G2514" s="33" t="n">
        <f aca="false">$G2513+IF($F2514=1,1,0)</f>
        <v>0</v>
      </c>
      <c r="H2514" s="0" t="str">
        <f aca="false">IF($F2514=1,$G2514,"")</f>
        <v/>
      </c>
    </row>
    <row r="2515" customFormat="false" ht="15" hidden="false" customHeight="false" outlineLevel="0" collapsed="false">
      <c r="A2515" s="30" t="n">
        <v>392.65625</v>
      </c>
      <c r="B2515" s="31" t="n">
        <v>23.0673</v>
      </c>
      <c r="C2515" s="32" t="n">
        <f aca="false">IF($A2515="","",IF(設定!$B$21="dB",10^($B2515/20),ABS($B2515)))</f>
        <v>14.2352467665909</v>
      </c>
      <c r="D2515" s="32" t="n">
        <f aca="false">IF($A2515="","",$A2515^2)</f>
        <v>154178.930664063</v>
      </c>
      <c r="E2515" s="32" t="n">
        <f aca="false">IF($A2515="","",IF($C2515&lt;=0,"",1/$C2515^2))</f>
        <v>0.00493480504437887</v>
      </c>
      <c r="F2515" s="33" t="n">
        <f aca="false">IF(OR(ROW()-設定!$B$30&lt;2,ROW()+設定!$B$30&gt;13701,N($A2515)&lt;=0,N(INDEX($A$2:$A$13701,MIN(13700,MAX(1,ROW()-1+設定!$B$30))))&lt;=0,$A2515&lt;設定!$B$28,$A2515&gt;設定!$B$29),0,IF(AND($C2515&gt;=MAX(INDEX($C$1:$C$13701,MAX(1,ROW()-設定!$B$24)):INDEX($C$1:$C$13701,MAX(1,ROW()-1))),$C2515&gt;MAX(INDEX($C$1:$C$13701,MIN(13701,ROW()+1)):INDEX($C$1:$C$13701,MIN(13701,ROW()+設定!$B$24))),$C2515&gt;=設定!$B$32,$C2515&gt;=MAX(MIN(INDEX($C$1:$C$13701,MAX(1,ROW()-設定!$B$26)):INDEX($C$1:$C$13701,MAX(1,ROW()-1))),MIN(INDEX($C$1:$C$13701,MIN(13701,ROW()+1)):INDEX($C$1:$C$13701,MIN(13701,ROW()+設定!$B$26))))*10^(設定!$B$27/20)),1,0))</f>
        <v>0</v>
      </c>
      <c r="G2515" s="33" t="n">
        <f aca="false">$G2514+IF($F2515=1,1,0)</f>
        <v>0</v>
      </c>
      <c r="H2515" s="0" t="str">
        <f aca="false">IF($F2515=1,$G2515,"")</f>
        <v/>
      </c>
    </row>
    <row r="2516" customFormat="false" ht="15" hidden="false" customHeight="false" outlineLevel="0" collapsed="false">
      <c r="A2516" s="30" t="n">
        <v>392.8125</v>
      </c>
      <c r="B2516" s="31" t="n">
        <v>23.387</v>
      </c>
      <c r="C2516" s="32" t="n">
        <f aca="false">IF($A2516="","",IF(設定!$B$21="dB",10^($B2516/20),ABS($B2516)))</f>
        <v>14.7689629158026</v>
      </c>
      <c r="D2516" s="32" t="n">
        <f aca="false">IF($A2516="","",$A2516^2)</f>
        <v>154301.66015625</v>
      </c>
      <c r="E2516" s="32" t="n">
        <f aca="false">IF($A2516="","",IF($C2516&lt;=0,"",1/$C2516^2))</f>
        <v>0.00458458469249326</v>
      </c>
      <c r="F2516" s="33" t="n">
        <f aca="false">IF(OR(ROW()-設定!$B$30&lt;2,ROW()+設定!$B$30&gt;13701,N($A2516)&lt;=0,N(INDEX($A$2:$A$13701,MIN(13700,MAX(1,ROW()-1+設定!$B$30))))&lt;=0,$A2516&lt;設定!$B$28,$A2516&gt;設定!$B$29),0,IF(AND($C2516&gt;=MAX(INDEX($C$1:$C$13701,MAX(1,ROW()-設定!$B$24)):INDEX($C$1:$C$13701,MAX(1,ROW()-1))),$C2516&gt;MAX(INDEX($C$1:$C$13701,MIN(13701,ROW()+1)):INDEX($C$1:$C$13701,MIN(13701,ROW()+設定!$B$24))),$C2516&gt;=設定!$B$32,$C2516&gt;=MAX(MIN(INDEX($C$1:$C$13701,MAX(1,ROW()-設定!$B$26)):INDEX($C$1:$C$13701,MAX(1,ROW()-1))),MIN(INDEX($C$1:$C$13701,MIN(13701,ROW()+1)):INDEX($C$1:$C$13701,MIN(13701,ROW()+設定!$B$26))))*10^(設定!$B$27/20)),1,0))</f>
        <v>0</v>
      </c>
      <c r="G2516" s="33" t="n">
        <f aca="false">$G2515+IF($F2516=1,1,0)</f>
        <v>0</v>
      </c>
      <c r="H2516" s="0" t="str">
        <f aca="false">IF($F2516=1,$G2516,"")</f>
        <v/>
      </c>
    </row>
    <row r="2517" customFormat="false" ht="15" hidden="false" customHeight="false" outlineLevel="0" collapsed="false">
      <c r="A2517" s="30" t="n">
        <v>392.96875</v>
      </c>
      <c r="B2517" s="31" t="n">
        <v>23.565</v>
      </c>
      <c r="C2517" s="32" t="n">
        <f aca="false">IF($A2517="","",IF(設定!$B$21="dB",10^($B2517/20),ABS($B2517)))</f>
        <v>15.0747458859871</v>
      </c>
      <c r="D2517" s="32" t="n">
        <f aca="false">IF($A2517="","",$A2517^2)</f>
        <v>154424.438476563</v>
      </c>
      <c r="E2517" s="32" t="n">
        <f aca="false">IF($A2517="","",IF($C2517&lt;=0,"",1/$C2517^2))</f>
        <v>0.00440047947835984</v>
      </c>
      <c r="F2517" s="33" t="n">
        <f aca="false">IF(OR(ROW()-設定!$B$30&lt;2,ROW()+設定!$B$30&gt;13701,N($A2517)&lt;=0,N(INDEX($A$2:$A$13701,MIN(13700,MAX(1,ROW()-1+設定!$B$30))))&lt;=0,$A2517&lt;設定!$B$28,$A2517&gt;設定!$B$29),0,IF(AND($C2517&gt;=MAX(INDEX($C$1:$C$13701,MAX(1,ROW()-設定!$B$24)):INDEX($C$1:$C$13701,MAX(1,ROW()-1))),$C2517&gt;MAX(INDEX($C$1:$C$13701,MIN(13701,ROW()+1)):INDEX($C$1:$C$13701,MIN(13701,ROW()+設定!$B$24))),$C2517&gt;=設定!$B$32,$C2517&gt;=MAX(MIN(INDEX($C$1:$C$13701,MAX(1,ROW()-設定!$B$26)):INDEX($C$1:$C$13701,MAX(1,ROW()-1))),MIN(INDEX($C$1:$C$13701,MIN(13701,ROW()+1)):INDEX($C$1:$C$13701,MIN(13701,ROW()+設定!$B$26))))*10^(設定!$B$27/20)),1,0))</f>
        <v>0</v>
      </c>
      <c r="G2517" s="33" t="n">
        <f aca="false">$G2516+IF($F2517=1,1,0)</f>
        <v>0</v>
      </c>
      <c r="H2517" s="0" t="str">
        <f aca="false">IF($F2517=1,$G2517,"")</f>
        <v/>
      </c>
    </row>
    <row r="2518" customFormat="false" ht="15" hidden="false" customHeight="false" outlineLevel="0" collapsed="false">
      <c r="A2518" s="30" t="n">
        <v>393.125</v>
      </c>
      <c r="B2518" s="31" t="n">
        <v>23.2413</v>
      </c>
      <c r="C2518" s="32" t="n">
        <f aca="false">IF($A2518="","",IF(設定!$B$21="dB",10^($B2518/20),ABS($B2518)))</f>
        <v>14.5232896853924</v>
      </c>
      <c r="D2518" s="32" t="n">
        <f aca="false">IF($A2518="","",$A2518^2)</f>
        <v>154547.265625</v>
      </c>
      <c r="E2518" s="32" t="n">
        <f aca="false">IF($A2518="","",IF($C2518&lt;=0,"",1/$C2518^2))</f>
        <v>0.00474100048776314</v>
      </c>
      <c r="F2518" s="33" t="n">
        <f aca="false">IF(OR(ROW()-設定!$B$30&lt;2,ROW()+設定!$B$30&gt;13701,N($A2518)&lt;=0,N(INDEX($A$2:$A$13701,MIN(13700,MAX(1,ROW()-1+設定!$B$30))))&lt;=0,$A2518&lt;設定!$B$28,$A2518&gt;設定!$B$29),0,IF(AND($C2518&gt;=MAX(INDEX($C$1:$C$13701,MAX(1,ROW()-設定!$B$24)):INDEX($C$1:$C$13701,MAX(1,ROW()-1))),$C2518&gt;MAX(INDEX($C$1:$C$13701,MIN(13701,ROW()+1)):INDEX($C$1:$C$13701,MIN(13701,ROW()+設定!$B$24))),$C2518&gt;=設定!$B$32,$C2518&gt;=MAX(MIN(INDEX($C$1:$C$13701,MAX(1,ROW()-設定!$B$26)):INDEX($C$1:$C$13701,MAX(1,ROW()-1))),MIN(INDEX($C$1:$C$13701,MIN(13701,ROW()+1)):INDEX($C$1:$C$13701,MIN(13701,ROW()+設定!$B$26))))*10^(設定!$B$27/20)),1,0))</f>
        <v>0</v>
      </c>
      <c r="G2518" s="33" t="n">
        <f aca="false">$G2517+IF($F2518=1,1,0)</f>
        <v>0</v>
      </c>
      <c r="H2518" s="0" t="str">
        <f aca="false">IF($F2518=1,$G2518,"")</f>
        <v/>
      </c>
    </row>
    <row r="2519" customFormat="false" ht="15" hidden="false" customHeight="false" outlineLevel="0" collapsed="false">
      <c r="A2519" s="30" t="n">
        <v>393.28125</v>
      </c>
      <c r="B2519" s="31" t="n">
        <v>23.6147</v>
      </c>
      <c r="C2519" s="32" t="n">
        <f aca="false">IF($A2519="","",IF(設定!$B$21="dB",10^($B2519/20),ABS($B2519)))</f>
        <v>15.1612496836661</v>
      </c>
      <c r="D2519" s="32" t="n">
        <f aca="false">IF($A2519="","",$A2519^2)</f>
        <v>154670.141601563</v>
      </c>
      <c r="E2519" s="32" t="n">
        <f aca="false">IF($A2519="","",IF($C2519&lt;=0,"",1/$C2519^2))</f>
        <v>0.00435040811147375</v>
      </c>
      <c r="F2519" s="33" t="n">
        <f aca="false">IF(OR(ROW()-設定!$B$30&lt;2,ROW()+設定!$B$30&gt;13701,N($A2519)&lt;=0,N(INDEX($A$2:$A$13701,MIN(13700,MAX(1,ROW()-1+設定!$B$30))))&lt;=0,$A2519&lt;設定!$B$28,$A2519&gt;設定!$B$29),0,IF(AND($C2519&gt;=MAX(INDEX($C$1:$C$13701,MAX(1,ROW()-設定!$B$24)):INDEX($C$1:$C$13701,MAX(1,ROW()-1))),$C2519&gt;MAX(INDEX($C$1:$C$13701,MIN(13701,ROW()+1)):INDEX($C$1:$C$13701,MIN(13701,ROW()+設定!$B$24))),$C2519&gt;=設定!$B$32,$C2519&gt;=MAX(MIN(INDEX($C$1:$C$13701,MAX(1,ROW()-設定!$B$26)):INDEX($C$1:$C$13701,MAX(1,ROW()-1))),MIN(INDEX($C$1:$C$13701,MIN(13701,ROW()+1)):INDEX($C$1:$C$13701,MIN(13701,ROW()+設定!$B$26))))*10^(設定!$B$27/20)),1,0))</f>
        <v>0</v>
      </c>
      <c r="G2519" s="33" t="n">
        <f aca="false">$G2518+IF($F2519=1,1,0)</f>
        <v>0</v>
      </c>
      <c r="H2519" s="0" t="str">
        <f aca="false">IF($F2519=1,$G2519,"")</f>
        <v/>
      </c>
    </row>
    <row r="2520" customFormat="false" ht="15" hidden="false" customHeight="false" outlineLevel="0" collapsed="false">
      <c r="A2520" s="30" t="n">
        <v>393.4375</v>
      </c>
      <c r="B2520" s="31" t="n">
        <v>23.4852</v>
      </c>
      <c r="C2520" s="32" t="n">
        <f aca="false">IF($A2520="","",IF(設定!$B$21="dB",10^($B2520/20),ABS($B2520)))</f>
        <v>14.936883715475</v>
      </c>
      <c r="D2520" s="32" t="n">
        <f aca="false">IF($A2520="","",$A2520^2)</f>
        <v>154793.06640625</v>
      </c>
      <c r="E2520" s="32" t="n">
        <f aca="false">IF($A2520="","",IF($C2520&lt;=0,"",1/$C2520^2))</f>
        <v>0.00448208408761331</v>
      </c>
      <c r="F2520" s="33" t="n">
        <f aca="false">IF(OR(ROW()-設定!$B$30&lt;2,ROW()+設定!$B$30&gt;13701,N($A2520)&lt;=0,N(INDEX($A$2:$A$13701,MIN(13700,MAX(1,ROW()-1+設定!$B$30))))&lt;=0,$A2520&lt;設定!$B$28,$A2520&gt;設定!$B$29),0,IF(AND($C2520&gt;=MAX(INDEX($C$1:$C$13701,MAX(1,ROW()-設定!$B$24)):INDEX($C$1:$C$13701,MAX(1,ROW()-1))),$C2520&gt;MAX(INDEX($C$1:$C$13701,MIN(13701,ROW()+1)):INDEX($C$1:$C$13701,MIN(13701,ROW()+設定!$B$24))),$C2520&gt;=設定!$B$32,$C2520&gt;=MAX(MIN(INDEX($C$1:$C$13701,MAX(1,ROW()-設定!$B$26)):INDEX($C$1:$C$13701,MAX(1,ROW()-1))),MIN(INDEX($C$1:$C$13701,MIN(13701,ROW()+1)):INDEX($C$1:$C$13701,MIN(13701,ROW()+設定!$B$26))))*10^(設定!$B$27/20)),1,0))</f>
        <v>0</v>
      </c>
      <c r="G2520" s="33" t="n">
        <f aca="false">$G2519+IF($F2520=1,1,0)</f>
        <v>0</v>
      </c>
      <c r="H2520" s="0" t="str">
        <f aca="false">IF($F2520=1,$G2520,"")</f>
        <v/>
      </c>
    </row>
    <row r="2521" customFormat="false" ht="15" hidden="false" customHeight="false" outlineLevel="0" collapsed="false">
      <c r="A2521" s="30" t="n">
        <v>393.59375</v>
      </c>
      <c r="B2521" s="31" t="n">
        <v>23.8378</v>
      </c>
      <c r="C2521" s="32" t="n">
        <f aca="false">IF($A2521="","",IF(設定!$B$21="dB",10^($B2521/20),ABS($B2521)))</f>
        <v>15.5557157975123</v>
      </c>
      <c r="D2521" s="32" t="n">
        <f aca="false">IF($A2521="","",$A2521^2)</f>
        <v>154916.040039063</v>
      </c>
      <c r="E2521" s="32" t="n">
        <f aca="false">IF($A2521="","",IF($C2521&lt;=0,"",1/$C2521^2))</f>
        <v>0.00413256791940128</v>
      </c>
      <c r="F2521" s="33" t="n">
        <f aca="false">IF(OR(ROW()-設定!$B$30&lt;2,ROW()+設定!$B$30&gt;13701,N($A2521)&lt;=0,N(INDEX($A$2:$A$13701,MIN(13700,MAX(1,ROW()-1+設定!$B$30))))&lt;=0,$A2521&lt;設定!$B$28,$A2521&gt;設定!$B$29),0,IF(AND($C2521&gt;=MAX(INDEX($C$1:$C$13701,MAX(1,ROW()-設定!$B$24)):INDEX($C$1:$C$13701,MAX(1,ROW()-1))),$C2521&gt;MAX(INDEX($C$1:$C$13701,MIN(13701,ROW()+1)):INDEX($C$1:$C$13701,MIN(13701,ROW()+設定!$B$24))),$C2521&gt;=設定!$B$32,$C2521&gt;=MAX(MIN(INDEX($C$1:$C$13701,MAX(1,ROW()-設定!$B$26)):INDEX($C$1:$C$13701,MAX(1,ROW()-1))),MIN(INDEX($C$1:$C$13701,MIN(13701,ROW()+1)):INDEX($C$1:$C$13701,MIN(13701,ROW()+設定!$B$26))))*10^(設定!$B$27/20)),1,0))</f>
        <v>0</v>
      </c>
      <c r="G2521" s="33" t="n">
        <f aca="false">$G2520+IF($F2521=1,1,0)</f>
        <v>0</v>
      </c>
      <c r="H2521" s="0" t="str">
        <f aca="false">IF($F2521=1,$G2521,"")</f>
        <v/>
      </c>
    </row>
    <row r="2522" customFormat="false" ht="15" hidden="false" customHeight="false" outlineLevel="0" collapsed="false">
      <c r="A2522" s="30" t="n">
        <v>393.75</v>
      </c>
      <c r="B2522" s="31" t="n">
        <v>23.694</v>
      </c>
      <c r="C2522" s="32" t="n">
        <f aca="false">IF($A2522="","",IF(設定!$B$21="dB",10^($B2522/20),ABS($B2522)))</f>
        <v>15.3003018914347</v>
      </c>
      <c r="D2522" s="32" t="n">
        <f aca="false">IF($A2522="","",$A2522^2)</f>
        <v>155039.0625</v>
      </c>
      <c r="E2522" s="32" t="n">
        <f aca="false">IF($A2522="","",IF($C2522&lt;=0,"",1/$C2522^2))</f>
        <v>0.00427169267476323</v>
      </c>
      <c r="F2522" s="33" t="n">
        <f aca="false">IF(OR(ROW()-設定!$B$30&lt;2,ROW()+設定!$B$30&gt;13701,N($A2522)&lt;=0,N(INDEX($A$2:$A$13701,MIN(13700,MAX(1,ROW()-1+設定!$B$30))))&lt;=0,$A2522&lt;設定!$B$28,$A2522&gt;設定!$B$29),0,IF(AND($C2522&gt;=MAX(INDEX($C$1:$C$13701,MAX(1,ROW()-設定!$B$24)):INDEX($C$1:$C$13701,MAX(1,ROW()-1))),$C2522&gt;MAX(INDEX($C$1:$C$13701,MIN(13701,ROW()+1)):INDEX($C$1:$C$13701,MIN(13701,ROW()+設定!$B$24))),$C2522&gt;=設定!$B$32,$C2522&gt;=MAX(MIN(INDEX($C$1:$C$13701,MAX(1,ROW()-設定!$B$26)):INDEX($C$1:$C$13701,MAX(1,ROW()-1))),MIN(INDEX($C$1:$C$13701,MIN(13701,ROW()+1)):INDEX($C$1:$C$13701,MIN(13701,ROW()+設定!$B$26))))*10^(設定!$B$27/20)),1,0))</f>
        <v>0</v>
      </c>
      <c r="G2522" s="33" t="n">
        <f aca="false">$G2521+IF($F2522=1,1,0)</f>
        <v>0</v>
      </c>
      <c r="H2522" s="0" t="str">
        <f aca="false">IF($F2522=1,$G2522,"")</f>
        <v/>
      </c>
    </row>
    <row r="2523" customFormat="false" ht="15" hidden="false" customHeight="false" outlineLevel="0" collapsed="false">
      <c r="A2523" s="30" t="n">
        <v>393.90625</v>
      </c>
      <c r="B2523" s="31" t="n">
        <v>23.6818</v>
      </c>
      <c r="C2523" s="32" t="n">
        <f aca="false">IF($A2523="","",IF(設定!$B$21="dB",10^($B2523/20),ABS($B2523)))</f>
        <v>15.2788265261637</v>
      </c>
      <c r="D2523" s="32" t="n">
        <f aca="false">IF($A2523="","",$A2523^2)</f>
        <v>155162.133789063</v>
      </c>
      <c r="E2523" s="32" t="n">
        <f aca="false">IF($A2523="","",IF($C2523&lt;=0,"",1/$C2523^2))</f>
        <v>0.00428370938702464</v>
      </c>
      <c r="F2523" s="33" t="n">
        <f aca="false">IF(OR(ROW()-設定!$B$30&lt;2,ROW()+設定!$B$30&gt;13701,N($A2523)&lt;=0,N(INDEX($A$2:$A$13701,MIN(13700,MAX(1,ROW()-1+設定!$B$30))))&lt;=0,$A2523&lt;設定!$B$28,$A2523&gt;設定!$B$29),0,IF(AND($C2523&gt;=MAX(INDEX($C$1:$C$13701,MAX(1,ROW()-設定!$B$24)):INDEX($C$1:$C$13701,MAX(1,ROW()-1))),$C2523&gt;MAX(INDEX($C$1:$C$13701,MIN(13701,ROW()+1)):INDEX($C$1:$C$13701,MIN(13701,ROW()+設定!$B$24))),$C2523&gt;=設定!$B$32,$C2523&gt;=MAX(MIN(INDEX($C$1:$C$13701,MAX(1,ROW()-設定!$B$26)):INDEX($C$1:$C$13701,MAX(1,ROW()-1))),MIN(INDEX($C$1:$C$13701,MIN(13701,ROW()+1)):INDEX($C$1:$C$13701,MIN(13701,ROW()+設定!$B$26))))*10^(設定!$B$27/20)),1,0))</f>
        <v>0</v>
      </c>
      <c r="G2523" s="33" t="n">
        <f aca="false">$G2522+IF($F2523=1,1,0)</f>
        <v>0</v>
      </c>
      <c r="H2523" s="0" t="str">
        <f aca="false">IF($F2523=1,$G2523,"")</f>
        <v/>
      </c>
    </row>
    <row r="2524" customFormat="false" ht="15" hidden="false" customHeight="false" outlineLevel="0" collapsed="false">
      <c r="A2524" s="30" t="n">
        <v>394.0625</v>
      </c>
      <c r="B2524" s="31" t="n">
        <v>23.8693</v>
      </c>
      <c r="C2524" s="32" t="n">
        <f aca="false">IF($A2524="","",IF(設定!$B$21="dB",10^($B2524/20),ABS($B2524)))</f>
        <v>15.6122321317417</v>
      </c>
      <c r="D2524" s="32" t="n">
        <f aca="false">IF($A2524="","",$A2524^2)</f>
        <v>155285.25390625</v>
      </c>
      <c r="E2524" s="32" t="n">
        <f aca="false">IF($A2524="","",IF($C2524&lt;=0,"",1/$C2524^2))</f>
        <v>0.00410270225404985</v>
      </c>
      <c r="F2524" s="33" t="n">
        <f aca="false">IF(OR(ROW()-設定!$B$30&lt;2,ROW()+設定!$B$30&gt;13701,N($A2524)&lt;=0,N(INDEX($A$2:$A$13701,MIN(13700,MAX(1,ROW()-1+設定!$B$30))))&lt;=0,$A2524&lt;設定!$B$28,$A2524&gt;設定!$B$29),0,IF(AND($C2524&gt;=MAX(INDEX($C$1:$C$13701,MAX(1,ROW()-設定!$B$24)):INDEX($C$1:$C$13701,MAX(1,ROW()-1))),$C2524&gt;MAX(INDEX($C$1:$C$13701,MIN(13701,ROW()+1)):INDEX($C$1:$C$13701,MIN(13701,ROW()+設定!$B$24))),$C2524&gt;=設定!$B$32,$C2524&gt;=MAX(MIN(INDEX($C$1:$C$13701,MAX(1,ROW()-設定!$B$26)):INDEX($C$1:$C$13701,MAX(1,ROW()-1))),MIN(INDEX($C$1:$C$13701,MIN(13701,ROW()+1)):INDEX($C$1:$C$13701,MIN(13701,ROW()+設定!$B$26))))*10^(設定!$B$27/20)),1,0))</f>
        <v>0</v>
      </c>
      <c r="G2524" s="33" t="n">
        <f aca="false">$G2523+IF($F2524=1,1,0)</f>
        <v>0</v>
      </c>
      <c r="H2524" s="0" t="str">
        <f aca="false">IF($F2524=1,$G2524,"")</f>
        <v/>
      </c>
    </row>
    <row r="2525" customFormat="false" ht="15" hidden="false" customHeight="false" outlineLevel="0" collapsed="false">
      <c r="A2525" s="30" t="n">
        <v>394.21875</v>
      </c>
      <c r="B2525" s="31" t="n">
        <v>23.8635</v>
      </c>
      <c r="C2525" s="32" t="n">
        <f aca="false">IF($A2525="","",IF(設定!$B$21="dB",10^($B2525/20),ABS($B2525)))</f>
        <v>15.6018105486705</v>
      </c>
      <c r="D2525" s="32" t="n">
        <f aca="false">IF($A2525="","",$A2525^2)</f>
        <v>155408.422851563</v>
      </c>
      <c r="E2525" s="32" t="n">
        <f aca="false">IF($A2525="","",IF($C2525&lt;=0,"",1/$C2525^2))</f>
        <v>0.00410818507059359</v>
      </c>
      <c r="F2525" s="33" t="n">
        <f aca="false">IF(OR(ROW()-設定!$B$30&lt;2,ROW()+設定!$B$30&gt;13701,N($A2525)&lt;=0,N(INDEX($A$2:$A$13701,MIN(13700,MAX(1,ROW()-1+設定!$B$30))))&lt;=0,$A2525&lt;設定!$B$28,$A2525&gt;設定!$B$29),0,IF(AND($C2525&gt;=MAX(INDEX($C$1:$C$13701,MAX(1,ROW()-設定!$B$24)):INDEX($C$1:$C$13701,MAX(1,ROW()-1))),$C2525&gt;MAX(INDEX($C$1:$C$13701,MIN(13701,ROW()+1)):INDEX($C$1:$C$13701,MIN(13701,ROW()+設定!$B$24))),$C2525&gt;=設定!$B$32,$C2525&gt;=MAX(MIN(INDEX($C$1:$C$13701,MAX(1,ROW()-設定!$B$26)):INDEX($C$1:$C$13701,MAX(1,ROW()-1))),MIN(INDEX($C$1:$C$13701,MIN(13701,ROW()+1)):INDEX($C$1:$C$13701,MIN(13701,ROW()+設定!$B$26))))*10^(設定!$B$27/20)),1,0))</f>
        <v>0</v>
      </c>
      <c r="G2525" s="33" t="n">
        <f aca="false">$G2524+IF($F2525=1,1,0)</f>
        <v>0</v>
      </c>
      <c r="H2525" s="0" t="str">
        <f aca="false">IF($F2525=1,$G2525,"")</f>
        <v/>
      </c>
    </row>
    <row r="2526" customFormat="false" ht="15" hidden="false" customHeight="false" outlineLevel="0" collapsed="false">
      <c r="A2526" s="30" t="n">
        <v>394.375</v>
      </c>
      <c r="B2526" s="31" t="n">
        <v>23.8014</v>
      </c>
      <c r="C2526" s="32" t="n">
        <f aca="false">IF($A2526="","",IF(設定!$B$21="dB",10^($B2526/20),ABS($B2526)))</f>
        <v>15.4906627877624</v>
      </c>
      <c r="D2526" s="32" t="n">
        <f aca="false">IF($A2526="","",$A2526^2)</f>
        <v>155531.640625</v>
      </c>
      <c r="E2526" s="32" t="n">
        <f aca="false">IF($A2526="","",IF($C2526&lt;=0,"",1/$C2526^2))</f>
        <v>0.00416735022316024</v>
      </c>
      <c r="F2526" s="33" t="n">
        <f aca="false">IF(OR(ROW()-設定!$B$30&lt;2,ROW()+設定!$B$30&gt;13701,N($A2526)&lt;=0,N(INDEX($A$2:$A$13701,MIN(13700,MAX(1,ROW()-1+設定!$B$30))))&lt;=0,$A2526&lt;設定!$B$28,$A2526&gt;設定!$B$29),0,IF(AND($C2526&gt;=MAX(INDEX($C$1:$C$13701,MAX(1,ROW()-設定!$B$24)):INDEX($C$1:$C$13701,MAX(1,ROW()-1))),$C2526&gt;MAX(INDEX($C$1:$C$13701,MIN(13701,ROW()+1)):INDEX($C$1:$C$13701,MIN(13701,ROW()+設定!$B$24))),$C2526&gt;=設定!$B$32,$C2526&gt;=MAX(MIN(INDEX($C$1:$C$13701,MAX(1,ROW()-設定!$B$26)):INDEX($C$1:$C$13701,MAX(1,ROW()-1))),MIN(INDEX($C$1:$C$13701,MIN(13701,ROW()+1)):INDEX($C$1:$C$13701,MIN(13701,ROW()+設定!$B$26))))*10^(設定!$B$27/20)),1,0))</f>
        <v>0</v>
      </c>
      <c r="G2526" s="33" t="n">
        <f aca="false">$G2525+IF($F2526=1,1,0)</f>
        <v>0</v>
      </c>
      <c r="H2526" s="0" t="str">
        <f aca="false">IF($F2526=1,$G2526,"")</f>
        <v/>
      </c>
    </row>
    <row r="2527" customFormat="false" ht="15" hidden="false" customHeight="false" outlineLevel="0" collapsed="false">
      <c r="A2527" s="30" t="n">
        <v>394.53125</v>
      </c>
      <c r="B2527" s="31" t="n">
        <v>23.9925</v>
      </c>
      <c r="C2527" s="32" t="n">
        <f aca="false">IF($A2527="","",IF(設定!$B$21="dB",10^($B2527/20),ABS($B2527)))</f>
        <v>15.8352527633336</v>
      </c>
      <c r="D2527" s="32" t="n">
        <f aca="false">IF($A2527="","",$A2527^2)</f>
        <v>155654.907226563</v>
      </c>
      <c r="E2527" s="32" t="n">
        <f aca="false">IF($A2527="","",IF($C2527&lt;=0,"",1/$C2527^2))</f>
        <v>0.00398795271263648</v>
      </c>
      <c r="F2527" s="33" t="n">
        <f aca="false">IF(OR(ROW()-設定!$B$30&lt;2,ROW()+設定!$B$30&gt;13701,N($A2527)&lt;=0,N(INDEX($A$2:$A$13701,MIN(13700,MAX(1,ROW()-1+設定!$B$30))))&lt;=0,$A2527&lt;設定!$B$28,$A2527&gt;設定!$B$29),0,IF(AND($C2527&gt;=MAX(INDEX($C$1:$C$13701,MAX(1,ROW()-設定!$B$24)):INDEX($C$1:$C$13701,MAX(1,ROW()-1))),$C2527&gt;MAX(INDEX($C$1:$C$13701,MIN(13701,ROW()+1)):INDEX($C$1:$C$13701,MIN(13701,ROW()+設定!$B$24))),$C2527&gt;=設定!$B$32,$C2527&gt;=MAX(MIN(INDEX($C$1:$C$13701,MAX(1,ROW()-設定!$B$26)):INDEX($C$1:$C$13701,MAX(1,ROW()-1))),MIN(INDEX($C$1:$C$13701,MIN(13701,ROW()+1)):INDEX($C$1:$C$13701,MIN(13701,ROW()+設定!$B$26))))*10^(設定!$B$27/20)),1,0))</f>
        <v>0</v>
      </c>
      <c r="G2527" s="33" t="n">
        <f aca="false">$G2526+IF($F2527=1,1,0)</f>
        <v>0</v>
      </c>
      <c r="H2527" s="0" t="str">
        <f aca="false">IF($F2527=1,$G2527,"")</f>
        <v/>
      </c>
    </row>
    <row r="2528" customFormat="false" ht="15" hidden="false" customHeight="false" outlineLevel="0" collapsed="false">
      <c r="A2528" s="30" t="n">
        <v>394.6875</v>
      </c>
      <c r="B2528" s="31" t="n">
        <v>23.9209</v>
      </c>
      <c r="C2528" s="32" t="n">
        <f aca="false">IF($A2528="","",IF(設定!$B$21="dB",10^($B2528/20),ABS($B2528)))</f>
        <v>15.7052552799309</v>
      </c>
      <c r="D2528" s="32" t="n">
        <f aca="false">IF($A2528="","",$A2528^2)</f>
        <v>155778.22265625</v>
      </c>
      <c r="E2528" s="32" t="n">
        <f aca="false">IF($A2528="","",IF($C2528&lt;=0,"",1/$C2528^2))</f>
        <v>0.00405424509543348</v>
      </c>
      <c r="F2528" s="33" t="n">
        <f aca="false">IF(OR(ROW()-設定!$B$30&lt;2,ROW()+設定!$B$30&gt;13701,N($A2528)&lt;=0,N(INDEX($A$2:$A$13701,MIN(13700,MAX(1,ROW()-1+設定!$B$30))))&lt;=0,$A2528&lt;設定!$B$28,$A2528&gt;設定!$B$29),0,IF(AND($C2528&gt;=MAX(INDEX($C$1:$C$13701,MAX(1,ROW()-設定!$B$24)):INDEX($C$1:$C$13701,MAX(1,ROW()-1))),$C2528&gt;MAX(INDEX($C$1:$C$13701,MIN(13701,ROW()+1)):INDEX($C$1:$C$13701,MIN(13701,ROW()+設定!$B$24))),$C2528&gt;=設定!$B$32,$C2528&gt;=MAX(MIN(INDEX($C$1:$C$13701,MAX(1,ROW()-設定!$B$26)):INDEX($C$1:$C$13701,MAX(1,ROW()-1))),MIN(INDEX($C$1:$C$13701,MIN(13701,ROW()+1)):INDEX($C$1:$C$13701,MIN(13701,ROW()+設定!$B$26))))*10^(設定!$B$27/20)),1,0))</f>
        <v>0</v>
      </c>
      <c r="G2528" s="33" t="n">
        <f aca="false">$G2527+IF($F2528=1,1,0)</f>
        <v>0</v>
      </c>
      <c r="H2528" s="0" t="str">
        <f aca="false">IF($F2528=1,$G2528,"")</f>
        <v/>
      </c>
    </row>
    <row r="2529" customFormat="false" ht="15" hidden="false" customHeight="false" outlineLevel="0" collapsed="false">
      <c r="A2529" s="30" t="n">
        <v>394.84375</v>
      </c>
      <c r="B2529" s="31" t="n">
        <v>23.8422</v>
      </c>
      <c r="C2529" s="32" t="n">
        <f aca="false">IF($A2529="","",IF(設定!$B$21="dB",10^($B2529/20),ABS($B2529)))</f>
        <v>15.5635978327873</v>
      </c>
      <c r="D2529" s="32" t="n">
        <f aca="false">IF($A2529="","",$A2529^2)</f>
        <v>155901.586914063</v>
      </c>
      <c r="E2529" s="32" t="n">
        <f aca="false">IF($A2529="","",IF($C2529&lt;=0,"",1/$C2529^2))</f>
        <v>0.00412838318033088</v>
      </c>
      <c r="F2529" s="33" t="n">
        <f aca="false">IF(OR(ROW()-設定!$B$30&lt;2,ROW()+設定!$B$30&gt;13701,N($A2529)&lt;=0,N(INDEX($A$2:$A$13701,MIN(13700,MAX(1,ROW()-1+設定!$B$30))))&lt;=0,$A2529&lt;設定!$B$28,$A2529&gt;設定!$B$29),0,IF(AND($C2529&gt;=MAX(INDEX($C$1:$C$13701,MAX(1,ROW()-設定!$B$24)):INDEX($C$1:$C$13701,MAX(1,ROW()-1))),$C2529&gt;MAX(INDEX($C$1:$C$13701,MIN(13701,ROW()+1)):INDEX($C$1:$C$13701,MIN(13701,ROW()+設定!$B$24))),$C2529&gt;=設定!$B$32,$C2529&gt;=MAX(MIN(INDEX($C$1:$C$13701,MAX(1,ROW()-設定!$B$26)):INDEX($C$1:$C$13701,MAX(1,ROW()-1))),MIN(INDEX($C$1:$C$13701,MIN(13701,ROW()+1)):INDEX($C$1:$C$13701,MIN(13701,ROW()+設定!$B$26))))*10^(設定!$B$27/20)),1,0))</f>
        <v>0</v>
      </c>
      <c r="G2529" s="33" t="n">
        <f aca="false">$G2528+IF($F2529=1,1,0)</f>
        <v>0</v>
      </c>
      <c r="H2529" s="0" t="str">
        <f aca="false">IF($F2529=1,$G2529,"")</f>
        <v/>
      </c>
    </row>
    <row r="2530" customFormat="false" ht="15" hidden="false" customHeight="false" outlineLevel="0" collapsed="false">
      <c r="A2530" s="30" t="n">
        <v>395</v>
      </c>
      <c r="B2530" s="31" t="n">
        <v>24.2968</v>
      </c>
      <c r="C2530" s="32" t="n">
        <f aca="false">IF($A2530="","",IF(設定!$B$21="dB",10^($B2530/20),ABS($B2530)))</f>
        <v>16.3998546891446</v>
      </c>
      <c r="D2530" s="32" t="n">
        <f aca="false">IF($A2530="","",$A2530^2)</f>
        <v>156025</v>
      </c>
      <c r="E2530" s="32" t="n">
        <f aca="false">IF($A2530="","",IF($C2530&lt;=0,"",1/$C2530^2))</f>
        <v>0.00371809087251468</v>
      </c>
      <c r="F2530" s="33" t="n">
        <f aca="false">IF(OR(ROW()-設定!$B$30&lt;2,ROW()+設定!$B$30&gt;13701,N($A2530)&lt;=0,N(INDEX($A$2:$A$13701,MIN(13700,MAX(1,ROW()-1+設定!$B$30))))&lt;=0,$A2530&lt;設定!$B$28,$A2530&gt;設定!$B$29),0,IF(AND($C2530&gt;=MAX(INDEX($C$1:$C$13701,MAX(1,ROW()-設定!$B$24)):INDEX($C$1:$C$13701,MAX(1,ROW()-1))),$C2530&gt;MAX(INDEX($C$1:$C$13701,MIN(13701,ROW()+1)):INDEX($C$1:$C$13701,MIN(13701,ROW()+設定!$B$24))),$C2530&gt;=設定!$B$32,$C2530&gt;=MAX(MIN(INDEX($C$1:$C$13701,MAX(1,ROW()-設定!$B$26)):INDEX($C$1:$C$13701,MAX(1,ROW()-1))),MIN(INDEX($C$1:$C$13701,MIN(13701,ROW()+1)):INDEX($C$1:$C$13701,MIN(13701,ROW()+設定!$B$26))))*10^(設定!$B$27/20)),1,0))</f>
        <v>0</v>
      </c>
      <c r="G2530" s="33" t="n">
        <f aca="false">$G2529+IF($F2530=1,1,0)</f>
        <v>0</v>
      </c>
      <c r="H2530" s="0" t="str">
        <f aca="false">IF($F2530=1,$G2530,"")</f>
        <v/>
      </c>
    </row>
    <row r="2531" customFormat="false" ht="15" hidden="false" customHeight="false" outlineLevel="0" collapsed="false">
      <c r="A2531" s="30" t="n">
        <v>395.15625</v>
      </c>
      <c r="B2531" s="31" t="n">
        <v>24.1087</v>
      </c>
      <c r="C2531" s="32" t="n">
        <f aca="false">IF($A2531="","",IF(設定!$B$21="dB",10^($B2531/20),ABS($B2531)))</f>
        <v>16.0485204507553</v>
      </c>
      <c r="D2531" s="32" t="n">
        <f aca="false">IF($A2531="","",$A2531^2)</f>
        <v>156148.461914063</v>
      </c>
      <c r="E2531" s="32" t="n">
        <f aca="false">IF($A2531="","",IF($C2531&lt;=0,"",1/$C2531^2))</f>
        <v>0.00388266570783977</v>
      </c>
      <c r="F2531" s="33" t="n">
        <f aca="false">IF(OR(ROW()-設定!$B$30&lt;2,ROW()+設定!$B$30&gt;13701,N($A2531)&lt;=0,N(INDEX($A$2:$A$13701,MIN(13700,MAX(1,ROW()-1+設定!$B$30))))&lt;=0,$A2531&lt;設定!$B$28,$A2531&gt;設定!$B$29),0,IF(AND($C2531&gt;=MAX(INDEX($C$1:$C$13701,MAX(1,ROW()-設定!$B$24)):INDEX($C$1:$C$13701,MAX(1,ROW()-1))),$C2531&gt;MAX(INDEX($C$1:$C$13701,MIN(13701,ROW()+1)):INDEX($C$1:$C$13701,MIN(13701,ROW()+設定!$B$24))),$C2531&gt;=設定!$B$32,$C2531&gt;=MAX(MIN(INDEX($C$1:$C$13701,MAX(1,ROW()-設定!$B$26)):INDEX($C$1:$C$13701,MAX(1,ROW()-1))),MIN(INDEX($C$1:$C$13701,MIN(13701,ROW()+1)):INDEX($C$1:$C$13701,MIN(13701,ROW()+設定!$B$26))))*10^(設定!$B$27/20)),1,0))</f>
        <v>0</v>
      </c>
      <c r="G2531" s="33" t="n">
        <f aca="false">$G2530+IF($F2531=1,1,0)</f>
        <v>0</v>
      </c>
      <c r="H2531" s="0" t="str">
        <f aca="false">IF($F2531=1,$G2531,"")</f>
        <v/>
      </c>
    </row>
    <row r="2532" customFormat="false" ht="15" hidden="false" customHeight="false" outlineLevel="0" collapsed="false">
      <c r="A2532" s="30" t="n">
        <v>395.3125</v>
      </c>
      <c r="B2532" s="31" t="n">
        <v>24.1398</v>
      </c>
      <c r="C2532" s="32" t="n">
        <f aca="false">IF($A2532="","",IF(設定!$B$21="dB",10^($B2532/20),ABS($B2532)))</f>
        <v>16.1060854911894</v>
      </c>
      <c r="D2532" s="32" t="n">
        <f aca="false">IF($A2532="","",$A2532^2)</f>
        <v>156271.97265625</v>
      </c>
      <c r="E2532" s="32" t="n">
        <f aca="false">IF($A2532="","",IF($C2532&lt;=0,"",1/$C2532^2))</f>
        <v>0.00385496110008932</v>
      </c>
      <c r="F2532" s="33" t="n">
        <f aca="false">IF(OR(ROW()-設定!$B$30&lt;2,ROW()+設定!$B$30&gt;13701,N($A2532)&lt;=0,N(INDEX($A$2:$A$13701,MIN(13700,MAX(1,ROW()-1+設定!$B$30))))&lt;=0,$A2532&lt;設定!$B$28,$A2532&gt;設定!$B$29),0,IF(AND($C2532&gt;=MAX(INDEX($C$1:$C$13701,MAX(1,ROW()-設定!$B$24)):INDEX($C$1:$C$13701,MAX(1,ROW()-1))),$C2532&gt;MAX(INDEX($C$1:$C$13701,MIN(13701,ROW()+1)):INDEX($C$1:$C$13701,MIN(13701,ROW()+設定!$B$24))),$C2532&gt;=設定!$B$32,$C2532&gt;=MAX(MIN(INDEX($C$1:$C$13701,MAX(1,ROW()-設定!$B$26)):INDEX($C$1:$C$13701,MAX(1,ROW()-1))),MIN(INDEX($C$1:$C$13701,MIN(13701,ROW()+1)):INDEX($C$1:$C$13701,MIN(13701,ROW()+設定!$B$26))))*10^(設定!$B$27/20)),1,0))</f>
        <v>0</v>
      </c>
      <c r="G2532" s="33" t="n">
        <f aca="false">$G2531+IF($F2532=1,1,0)</f>
        <v>0</v>
      </c>
      <c r="H2532" s="0" t="str">
        <f aca="false">IF($F2532=1,$G2532,"")</f>
        <v/>
      </c>
    </row>
    <row r="2533" customFormat="false" ht="15" hidden="false" customHeight="false" outlineLevel="0" collapsed="false">
      <c r="A2533" s="30" t="n">
        <v>395.46875</v>
      </c>
      <c r="B2533" s="31" t="n">
        <v>24.2975</v>
      </c>
      <c r="C2533" s="32" t="n">
        <f aca="false">IF($A2533="","",IF(設定!$B$21="dB",10^($B2533/20),ABS($B2533)))</f>
        <v>16.4011764145358</v>
      </c>
      <c r="D2533" s="32" t="n">
        <f aca="false">IF($A2533="","",$A2533^2)</f>
        <v>156395.532226563</v>
      </c>
      <c r="E2533" s="32" t="n">
        <f aca="false">IF($A2533="","",IF($C2533&lt;=0,"",1/$C2533^2))</f>
        <v>0.00371749163536557</v>
      </c>
      <c r="F2533" s="33" t="n">
        <f aca="false">IF(OR(ROW()-設定!$B$30&lt;2,ROW()+設定!$B$30&gt;13701,N($A2533)&lt;=0,N(INDEX($A$2:$A$13701,MIN(13700,MAX(1,ROW()-1+設定!$B$30))))&lt;=0,$A2533&lt;設定!$B$28,$A2533&gt;設定!$B$29),0,IF(AND($C2533&gt;=MAX(INDEX($C$1:$C$13701,MAX(1,ROW()-設定!$B$24)):INDEX($C$1:$C$13701,MAX(1,ROW()-1))),$C2533&gt;MAX(INDEX($C$1:$C$13701,MIN(13701,ROW()+1)):INDEX($C$1:$C$13701,MIN(13701,ROW()+設定!$B$24))),$C2533&gt;=設定!$B$32,$C2533&gt;=MAX(MIN(INDEX($C$1:$C$13701,MAX(1,ROW()-設定!$B$26)):INDEX($C$1:$C$13701,MAX(1,ROW()-1))),MIN(INDEX($C$1:$C$13701,MIN(13701,ROW()+1)):INDEX($C$1:$C$13701,MIN(13701,ROW()+設定!$B$26))))*10^(設定!$B$27/20)),1,0))</f>
        <v>0</v>
      </c>
      <c r="G2533" s="33" t="n">
        <f aca="false">$G2532+IF($F2533=1,1,0)</f>
        <v>0</v>
      </c>
      <c r="H2533" s="0" t="str">
        <f aca="false">IF($F2533=1,$G2533,"")</f>
        <v/>
      </c>
    </row>
    <row r="2534" customFormat="false" ht="15" hidden="false" customHeight="false" outlineLevel="0" collapsed="false">
      <c r="A2534" s="30" t="n">
        <v>395.625</v>
      </c>
      <c r="B2534" s="31" t="n">
        <v>24.1579</v>
      </c>
      <c r="C2534" s="32" t="n">
        <f aca="false">IF($A2534="","",IF(設定!$B$21="dB",10^($B2534/20),ABS($B2534)))</f>
        <v>16.1396829822057</v>
      </c>
      <c r="D2534" s="32" t="n">
        <f aca="false">IF($A2534="","",$A2534^2)</f>
        <v>156519.140625</v>
      </c>
      <c r="E2534" s="32" t="n">
        <f aca="false">IF($A2534="","",IF($C2534&lt;=0,"",1/$C2534^2))</f>
        <v>0.00383892829260061</v>
      </c>
      <c r="F2534" s="33" t="n">
        <f aca="false">IF(OR(ROW()-設定!$B$30&lt;2,ROW()+設定!$B$30&gt;13701,N($A2534)&lt;=0,N(INDEX($A$2:$A$13701,MIN(13700,MAX(1,ROW()-1+設定!$B$30))))&lt;=0,$A2534&lt;設定!$B$28,$A2534&gt;設定!$B$29),0,IF(AND($C2534&gt;=MAX(INDEX($C$1:$C$13701,MAX(1,ROW()-設定!$B$24)):INDEX($C$1:$C$13701,MAX(1,ROW()-1))),$C2534&gt;MAX(INDEX($C$1:$C$13701,MIN(13701,ROW()+1)):INDEX($C$1:$C$13701,MIN(13701,ROW()+設定!$B$24))),$C2534&gt;=設定!$B$32,$C2534&gt;=MAX(MIN(INDEX($C$1:$C$13701,MAX(1,ROW()-設定!$B$26)):INDEX($C$1:$C$13701,MAX(1,ROW()-1))),MIN(INDEX($C$1:$C$13701,MIN(13701,ROW()+1)):INDEX($C$1:$C$13701,MIN(13701,ROW()+設定!$B$26))))*10^(設定!$B$27/20)),1,0))</f>
        <v>0</v>
      </c>
      <c r="G2534" s="33" t="n">
        <f aca="false">$G2533+IF($F2534=1,1,0)</f>
        <v>0</v>
      </c>
      <c r="H2534" s="0" t="str">
        <f aca="false">IF($F2534=1,$G2534,"")</f>
        <v/>
      </c>
    </row>
    <row r="2535" customFormat="false" ht="15" hidden="false" customHeight="false" outlineLevel="0" collapsed="false">
      <c r="A2535" s="30" t="n">
        <v>395.78125</v>
      </c>
      <c r="B2535" s="31" t="n">
        <v>24.2399</v>
      </c>
      <c r="C2535" s="32" t="n">
        <f aca="false">IF($A2535="","",IF(設定!$B$21="dB",10^($B2535/20),ABS($B2535)))</f>
        <v>16.2927727478392</v>
      </c>
      <c r="D2535" s="32" t="n">
        <f aca="false">IF($A2535="","",$A2535^2)</f>
        <v>156642.797851563</v>
      </c>
      <c r="E2535" s="32" t="n">
        <f aca="false">IF($A2535="","",IF($C2535&lt;=0,"",1/$C2535^2))</f>
        <v>0.00376712473009292</v>
      </c>
      <c r="F2535" s="33" t="n">
        <f aca="false">IF(OR(ROW()-設定!$B$30&lt;2,ROW()+設定!$B$30&gt;13701,N($A2535)&lt;=0,N(INDEX($A$2:$A$13701,MIN(13700,MAX(1,ROW()-1+設定!$B$30))))&lt;=0,$A2535&lt;設定!$B$28,$A2535&gt;設定!$B$29),0,IF(AND($C2535&gt;=MAX(INDEX($C$1:$C$13701,MAX(1,ROW()-設定!$B$24)):INDEX($C$1:$C$13701,MAX(1,ROW()-1))),$C2535&gt;MAX(INDEX($C$1:$C$13701,MIN(13701,ROW()+1)):INDEX($C$1:$C$13701,MIN(13701,ROW()+設定!$B$24))),$C2535&gt;=設定!$B$32,$C2535&gt;=MAX(MIN(INDEX($C$1:$C$13701,MAX(1,ROW()-設定!$B$26)):INDEX($C$1:$C$13701,MAX(1,ROW()-1))),MIN(INDEX($C$1:$C$13701,MIN(13701,ROW()+1)):INDEX($C$1:$C$13701,MIN(13701,ROW()+設定!$B$26))))*10^(設定!$B$27/20)),1,0))</f>
        <v>0</v>
      </c>
      <c r="G2535" s="33" t="n">
        <f aca="false">$G2534+IF($F2535=1,1,0)</f>
        <v>0</v>
      </c>
      <c r="H2535" s="0" t="str">
        <f aca="false">IF($F2535=1,$G2535,"")</f>
        <v/>
      </c>
    </row>
    <row r="2536" customFormat="false" ht="15" hidden="false" customHeight="false" outlineLevel="0" collapsed="false">
      <c r="A2536" s="30" t="n">
        <v>395.9375</v>
      </c>
      <c r="B2536" s="31" t="n">
        <v>24.3911</v>
      </c>
      <c r="C2536" s="32" t="n">
        <f aca="false">IF($A2536="","",IF(設定!$B$21="dB",10^($B2536/20),ABS($B2536)))</f>
        <v>16.5788728201442</v>
      </c>
      <c r="D2536" s="32" t="n">
        <f aca="false">IF($A2536="","",$A2536^2)</f>
        <v>156766.50390625</v>
      </c>
      <c r="E2536" s="32" t="n">
        <f aca="false">IF($A2536="","",IF($C2536&lt;=0,"",1/$C2536^2))</f>
        <v>0.00363822873812233</v>
      </c>
      <c r="F2536" s="33" t="n">
        <f aca="false">IF(OR(ROW()-設定!$B$30&lt;2,ROW()+設定!$B$30&gt;13701,N($A2536)&lt;=0,N(INDEX($A$2:$A$13701,MIN(13700,MAX(1,ROW()-1+設定!$B$30))))&lt;=0,$A2536&lt;設定!$B$28,$A2536&gt;設定!$B$29),0,IF(AND($C2536&gt;=MAX(INDEX($C$1:$C$13701,MAX(1,ROW()-設定!$B$24)):INDEX($C$1:$C$13701,MAX(1,ROW()-1))),$C2536&gt;MAX(INDEX($C$1:$C$13701,MIN(13701,ROW()+1)):INDEX($C$1:$C$13701,MIN(13701,ROW()+設定!$B$24))),$C2536&gt;=設定!$B$32,$C2536&gt;=MAX(MIN(INDEX($C$1:$C$13701,MAX(1,ROW()-設定!$B$26)):INDEX($C$1:$C$13701,MAX(1,ROW()-1))),MIN(INDEX($C$1:$C$13701,MIN(13701,ROW()+1)):INDEX($C$1:$C$13701,MIN(13701,ROW()+設定!$B$26))))*10^(設定!$B$27/20)),1,0))</f>
        <v>0</v>
      </c>
      <c r="G2536" s="33" t="n">
        <f aca="false">$G2535+IF($F2536=1,1,0)</f>
        <v>0</v>
      </c>
      <c r="H2536" s="0" t="str">
        <f aca="false">IF($F2536=1,$G2536,"")</f>
        <v/>
      </c>
    </row>
    <row r="2537" customFormat="false" ht="15" hidden="false" customHeight="false" outlineLevel="0" collapsed="false">
      <c r="A2537" s="30" t="n">
        <v>396.09375</v>
      </c>
      <c r="B2537" s="31" t="n">
        <v>24.4504</v>
      </c>
      <c r="C2537" s="32" t="n">
        <f aca="false">IF($A2537="","",IF(設定!$B$21="dB",10^($B2537/20),ABS($B2537)))</f>
        <v>16.6924467699925</v>
      </c>
      <c r="D2537" s="32" t="n">
        <f aca="false">IF($A2537="","",$A2537^2)</f>
        <v>156890.258789063</v>
      </c>
      <c r="E2537" s="32" t="n">
        <f aca="false">IF($A2537="","",IF($C2537&lt;=0,"",1/$C2537^2))</f>
        <v>0.00358888878235482</v>
      </c>
      <c r="F2537" s="33" t="n">
        <f aca="false">IF(OR(ROW()-設定!$B$30&lt;2,ROW()+設定!$B$30&gt;13701,N($A2537)&lt;=0,N(INDEX($A$2:$A$13701,MIN(13700,MAX(1,ROW()-1+設定!$B$30))))&lt;=0,$A2537&lt;設定!$B$28,$A2537&gt;設定!$B$29),0,IF(AND($C2537&gt;=MAX(INDEX($C$1:$C$13701,MAX(1,ROW()-設定!$B$24)):INDEX($C$1:$C$13701,MAX(1,ROW()-1))),$C2537&gt;MAX(INDEX($C$1:$C$13701,MIN(13701,ROW()+1)):INDEX($C$1:$C$13701,MIN(13701,ROW()+設定!$B$24))),$C2537&gt;=設定!$B$32,$C2537&gt;=MAX(MIN(INDEX($C$1:$C$13701,MAX(1,ROW()-設定!$B$26)):INDEX($C$1:$C$13701,MAX(1,ROW()-1))),MIN(INDEX($C$1:$C$13701,MIN(13701,ROW()+1)):INDEX($C$1:$C$13701,MIN(13701,ROW()+設定!$B$26))))*10^(設定!$B$27/20)),1,0))</f>
        <v>0</v>
      </c>
      <c r="G2537" s="33" t="n">
        <f aca="false">$G2536+IF($F2537=1,1,0)</f>
        <v>0</v>
      </c>
      <c r="H2537" s="0" t="str">
        <f aca="false">IF($F2537=1,$G2537,"")</f>
        <v/>
      </c>
    </row>
    <row r="2538" customFormat="false" ht="15" hidden="false" customHeight="false" outlineLevel="0" collapsed="false">
      <c r="A2538" s="30" t="n">
        <v>396.25</v>
      </c>
      <c r="B2538" s="31" t="n">
        <v>24.5747</v>
      </c>
      <c r="C2538" s="32" t="n">
        <f aca="false">IF($A2538="","",IF(設定!$B$21="dB",10^($B2538/20),ABS($B2538)))</f>
        <v>16.9330425621114</v>
      </c>
      <c r="D2538" s="32" t="n">
        <f aca="false">IF($A2538="","",$A2538^2)</f>
        <v>157014.0625</v>
      </c>
      <c r="E2538" s="32" t="n">
        <f aca="false">IF($A2538="","",IF($C2538&lt;=0,"",1/$C2538^2))</f>
        <v>0.00348762674975233</v>
      </c>
      <c r="F2538" s="33" t="n">
        <f aca="false">IF(OR(ROW()-設定!$B$30&lt;2,ROW()+設定!$B$30&gt;13701,N($A2538)&lt;=0,N(INDEX($A$2:$A$13701,MIN(13700,MAX(1,ROW()-1+設定!$B$30))))&lt;=0,$A2538&lt;設定!$B$28,$A2538&gt;設定!$B$29),0,IF(AND($C2538&gt;=MAX(INDEX($C$1:$C$13701,MAX(1,ROW()-設定!$B$24)):INDEX($C$1:$C$13701,MAX(1,ROW()-1))),$C2538&gt;MAX(INDEX($C$1:$C$13701,MIN(13701,ROW()+1)):INDEX($C$1:$C$13701,MIN(13701,ROW()+設定!$B$24))),$C2538&gt;=設定!$B$32,$C2538&gt;=MAX(MIN(INDEX($C$1:$C$13701,MAX(1,ROW()-設定!$B$26)):INDEX($C$1:$C$13701,MAX(1,ROW()-1))),MIN(INDEX($C$1:$C$13701,MIN(13701,ROW()+1)):INDEX($C$1:$C$13701,MIN(13701,ROW()+設定!$B$26))))*10^(設定!$B$27/20)),1,0))</f>
        <v>0</v>
      </c>
      <c r="G2538" s="33" t="n">
        <f aca="false">$G2537+IF($F2538=1,1,0)</f>
        <v>0</v>
      </c>
      <c r="H2538" s="0" t="str">
        <f aca="false">IF($F2538=1,$G2538,"")</f>
        <v/>
      </c>
    </row>
    <row r="2539" customFormat="false" ht="15" hidden="false" customHeight="false" outlineLevel="0" collapsed="false">
      <c r="A2539" s="30" t="n">
        <v>396.40625</v>
      </c>
      <c r="B2539" s="31" t="n">
        <v>24.7466</v>
      </c>
      <c r="C2539" s="32" t="n">
        <f aca="false">IF($A2539="","",IF(設定!$B$21="dB",10^($B2539/20),ABS($B2539)))</f>
        <v>17.2714977358472</v>
      </c>
      <c r="D2539" s="32" t="n">
        <f aca="false">IF($A2539="","",$A2539^2)</f>
        <v>157137.915039063</v>
      </c>
      <c r="E2539" s="32" t="n">
        <f aca="false">IF($A2539="","",IF($C2539&lt;=0,"",1/$C2539^2))</f>
        <v>0.00335227779219819</v>
      </c>
      <c r="F2539" s="33" t="n">
        <f aca="false">IF(OR(ROW()-設定!$B$30&lt;2,ROW()+設定!$B$30&gt;13701,N($A2539)&lt;=0,N(INDEX($A$2:$A$13701,MIN(13700,MAX(1,ROW()-1+設定!$B$30))))&lt;=0,$A2539&lt;設定!$B$28,$A2539&gt;設定!$B$29),0,IF(AND($C2539&gt;=MAX(INDEX($C$1:$C$13701,MAX(1,ROW()-設定!$B$24)):INDEX($C$1:$C$13701,MAX(1,ROW()-1))),$C2539&gt;MAX(INDEX($C$1:$C$13701,MIN(13701,ROW()+1)):INDEX($C$1:$C$13701,MIN(13701,ROW()+設定!$B$24))),$C2539&gt;=設定!$B$32,$C2539&gt;=MAX(MIN(INDEX($C$1:$C$13701,MAX(1,ROW()-設定!$B$26)):INDEX($C$1:$C$13701,MAX(1,ROW()-1))),MIN(INDEX($C$1:$C$13701,MIN(13701,ROW()+1)):INDEX($C$1:$C$13701,MIN(13701,ROW()+設定!$B$26))))*10^(設定!$B$27/20)),1,0))</f>
        <v>0</v>
      </c>
      <c r="G2539" s="33" t="n">
        <f aca="false">$G2538+IF($F2539=1,1,0)</f>
        <v>0</v>
      </c>
      <c r="H2539" s="0" t="str">
        <f aca="false">IF($F2539=1,$G2539,"")</f>
        <v/>
      </c>
    </row>
    <row r="2540" customFormat="false" ht="15" hidden="false" customHeight="false" outlineLevel="0" collapsed="false">
      <c r="A2540" s="30" t="n">
        <v>396.5625</v>
      </c>
      <c r="B2540" s="31" t="n">
        <v>24.6446</v>
      </c>
      <c r="C2540" s="32" t="n">
        <f aca="false">IF($A2540="","",IF(設定!$B$21="dB",10^($B2540/20),ABS($B2540)))</f>
        <v>17.0698616026974</v>
      </c>
      <c r="D2540" s="32" t="n">
        <f aca="false">IF($A2540="","",$A2540^2)</f>
        <v>157261.81640625</v>
      </c>
      <c r="E2540" s="32" t="n">
        <f aca="false">IF($A2540="","",IF($C2540&lt;=0,"",1/$C2540^2))</f>
        <v>0.00343194247699199</v>
      </c>
      <c r="F2540" s="33" t="n">
        <f aca="false">IF(OR(ROW()-設定!$B$30&lt;2,ROW()+設定!$B$30&gt;13701,N($A2540)&lt;=0,N(INDEX($A$2:$A$13701,MIN(13700,MAX(1,ROW()-1+設定!$B$30))))&lt;=0,$A2540&lt;設定!$B$28,$A2540&gt;設定!$B$29),0,IF(AND($C2540&gt;=MAX(INDEX($C$1:$C$13701,MAX(1,ROW()-設定!$B$24)):INDEX($C$1:$C$13701,MAX(1,ROW()-1))),$C2540&gt;MAX(INDEX($C$1:$C$13701,MIN(13701,ROW()+1)):INDEX($C$1:$C$13701,MIN(13701,ROW()+設定!$B$24))),$C2540&gt;=設定!$B$32,$C2540&gt;=MAX(MIN(INDEX($C$1:$C$13701,MAX(1,ROW()-設定!$B$26)):INDEX($C$1:$C$13701,MAX(1,ROW()-1))),MIN(INDEX($C$1:$C$13701,MIN(13701,ROW()+1)):INDEX($C$1:$C$13701,MIN(13701,ROW()+設定!$B$26))))*10^(設定!$B$27/20)),1,0))</f>
        <v>0</v>
      </c>
      <c r="G2540" s="33" t="n">
        <f aca="false">$G2539+IF($F2540=1,1,0)</f>
        <v>0</v>
      </c>
      <c r="H2540" s="0" t="str">
        <f aca="false">IF($F2540=1,$G2540,"")</f>
        <v/>
      </c>
    </row>
    <row r="2541" customFormat="false" ht="15" hidden="false" customHeight="false" outlineLevel="0" collapsed="false">
      <c r="A2541" s="30" t="n">
        <v>396.71875</v>
      </c>
      <c r="B2541" s="31" t="n">
        <v>24.8101</v>
      </c>
      <c r="C2541" s="32" t="n">
        <f aca="false">IF($A2541="","",IF(設定!$B$21="dB",10^($B2541/20),ABS($B2541)))</f>
        <v>17.3982272837238</v>
      </c>
      <c r="D2541" s="32" t="n">
        <f aca="false">IF($A2541="","",$A2541^2)</f>
        <v>157385.766601563</v>
      </c>
      <c r="E2541" s="32" t="n">
        <f aca="false">IF($A2541="","",IF($C2541&lt;=0,"",1/$C2541^2))</f>
        <v>0.0033036193408459</v>
      </c>
      <c r="F2541" s="33" t="n">
        <f aca="false">IF(OR(ROW()-設定!$B$30&lt;2,ROW()+設定!$B$30&gt;13701,N($A2541)&lt;=0,N(INDEX($A$2:$A$13701,MIN(13700,MAX(1,ROW()-1+設定!$B$30))))&lt;=0,$A2541&lt;設定!$B$28,$A2541&gt;設定!$B$29),0,IF(AND($C2541&gt;=MAX(INDEX($C$1:$C$13701,MAX(1,ROW()-設定!$B$24)):INDEX($C$1:$C$13701,MAX(1,ROW()-1))),$C2541&gt;MAX(INDEX($C$1:$C$13701,MIN(13701,ROW()+1)):INDEX($C$1:$C$13701,MIN(13701,ROW()+設定!$B$24))),$C2541&gt;=設定!$B$32,$C2541&gt;=MAX(MIN(INDEX($C$1:$C$13701,MAX(1,ROW()-設定!$B$26)):INDEX($C$1:$C$13701,MAX(1,ROW()-1))),MIN(INDEX($C$1:$C$13701,MIN(13701,ROW()+1)):INDEX($C$1:$C$13701,MIN(13701,ROW()+設定!$B$26))))*10^(設定!$B$27/20)),1,0))</f>
        <v>0</v>
      </c>
      <c r="G2541" s="33" t="n">
        <f aca="false">$G2540+IF($F2541=1,1,0)</f>
        <v>0</v>
      </c>
      <c r="H2541" s="0" t="str">
        <f aca="false">IF($F2541=1,$G2541,"")</f>
        <v/>
      </c>
    </row>
    <row r="2542" customFormat="false" ht="15" hidden="false" customHeight="false" outlineLevel="0" collapsed="false">
      <c r="A2542" s="30" t="n">
        <v>396.875</v>
      </c>
      <c r="B2542" s="31" t="n">
        <v>24.8868</v>
      </c>
      <c r="C2542" s="32" t="n">
        <f aca="false">IF($A2542="","",IF(設定!$B$21="dB",10^($B2542/20),ABS($B2542)))</f>
        <v>17.5525411555169</v>
      </c>
      <c r="D2542" s="32" t="n">
        <f aca="false">IF($A2542="","",$A2542^2)</f>
        <v>157509.765625</v>
      </c>
      <c r="E2542" s="32" t="n">
        <f aca="false">IF($A2542="","",IF($C2542&lt;=0,"",1/$C2542^2))</f>
        <v>0.00324578687677049</v>
      </c>
      <c r="F2542" s="33" t="n">
        <f aca="false">IF(OR(ROW()-設定!$B$30&lt;2,ROW()+設定!$B$30&gt;13701,N($A2542)&lt;=0,N(INDEX($A$2:$A$13701,MIN(13700,MAX(1,ROW()-1+設定!$B$30))))&lt;=0,$A2542&lt;設定!$B$28,$A2542&gt;設定!$B$29),0,IF(AND($C2542&gt;=MAX(INDEX($C$1:$C$13701,MAX(1,ROW()-設定!$B$24)):INDEX($C$1:$C$13701,MAX(1,ROW()-1))),$C2542&gt;MAX(INDEX($C$1:$C$13701,MIN(13701,ROW()+1)):INDEX($C$1:$C$13701,MIN(13701,ROW()+設定!$B$24))),$C2542&gt;=設定!$B$32,$C2542&gt;=MAX(MIN(INDEX($C$1:$C$13701,MAX(1,ROW()-設定!$B$26)):INDEX($C$1:$C$13701,MAX(1,ROW()-1))),MIN(INDEX($C$1:$C$13701,MIN(13701,ROW()+1)):INDEX($C$1:$C$13701,MIN(13701,ROW()+設定!$B$26))))*10^(設定!$B$27/20)),1,0))</f>
        <v>0</v>
      </c>
      <c r="G2542" s="33" t="n">
        <f aca="false">$G2541+IF($F2542=1,1,0)</f>
        <v>0</v>
      </c>
      <c r="H2542" s="0" t="str">
        <f aca="false">IF($F2542=1,$G2542,"")</f>
        <v/>
      </c>
    </row>
    <row r="2543" customFormat="false" ht="15" hidden="false" customHeight="false" outlineLevel="0" collapsed="false">
      <c r="A2543" s="30" t="n">
        <v>397.03125</v>
      </c>
      <c r="B2543" s="31" t="n">
        <v>24.777</v>
      </c>
      <c r="C2543" s="32" t="n">
        <f aca="false">IF($A2543="","",IF(設定!$B$21="dB",10^($B2543/20),ABS($B2543)))</f>
        <v>17.3320526647141</v>
      </c>
      <c r="D2543" s="32" t="n">
        <f aca="false">IF($A2543="","",$A2543^2)</f>
        <v>157633.813476563</v>
      </c>
      <c r="E2543" s="32" t="n">
        <f aca="false">IF($A2543="","",IF($C2543&lt;=0,"",1/$C2543^2))</f>
        <v>0.00332889425758537</v>
      </c>
      <c r="F2543" s="33" t="n">
        <f aca="false">IF(OR(ROW()-設定!$B$30&lt;2,ROW()+設定!$B$30&gt;13701,N($A2543)&lt;=0,N(INDEX($A$2:$A$13701,MIN(13700,MAX(1,ROW()-1+設定!$B$30))))&lt;=0,$A2543&lt;設定!$B$28,$A2543&gt;設定!$B$29),0,IF(AND($C2543&gt;=MAX(INDEX($C$1:$C$13701,MAX(1,ROW()-設定!$B$24)):INDEX($C$1:$C$13701,MAX(1,ROW()-1))),$C2543&gt;MAX(INDEX($C$1:$C$13701,MIN(13701,ROW()+1)):INDEX($C$1:$C$13701,MIN(13701,ROW()+設定!$B$24))),$C2543&gt;=設定!$B$32,$C2543&gt;=MAX(MIN(INDEX($C$1:$C$13701,MAX(1,ROW()-設定!$B$26)):INDEX($C$1:$C$13701,MAX(1,ROW()-1))),MIN(INDEX($C$1:$C$13701,MIN(13701,ROW()+1)):INDEX($C$1:$C$13701,MIN(13701,ROW()+設定!$B$26))))*10^(設定!$B$27/20)),1,0))</f>
        <v>0</v>
      </c>
      <c r="G2543" s="33" t="n">
        <f aca="false">$G2542+IF($F2543=1,1,0)</f>
        <v>0</v>
      </c>
      <c r="H2543" s="0" t="str">
        <f aca="false">IF($F2543=1,$G2543,"")</f>
        <v/>
      </c>
    </row>
    <row r="2544" customFormat="false" ht="15" hidden="false" customHeight="false" outlineLevel="0" collapsed="false">
      <c r="A2544" s="30" t="n">
        <v>397.1875</v>
      </c>
      <c r="B2544" s="31" t="n">
        <v>24.9813</v>
      </c>
      <c r="C2544" s="32" t="n">
        <f aca="false">IF($A2544="","",IF(設定!$B$21="dB",10^($B2544/20),ABS($B2544)))</f>
        <v>17.7445504020885</v>
      </c>
      <c r="D2544" s="32" t="n">
        <f aca="false">IF($A2544="","",$A2544^2)</f>
        <v>157757.91015625</v>
      </c>
      <c r="E2544" s="32" t="n">
        <f aca="false">IF($A2544="","",IF($C2544&lt;=0,"",1/$C2544^2))</f>
        <v>0.00317592325998877</v>
      </c>
      <c r="F2544" s="33" t="n">
        <f aca="false">IF(OR(ROW()-設定!$B$30&lt;2,ROW()+設定!$B$30&gt;13701,N($A2544)&lt;=0,N(INDEX($A$2:$A$13701,MIN(13700,MAX(1,ROW()-1+設定!$B$30))))&lt;=0,$A2544&lt;設定!$B$28,$A2544&gt;設定!$B$29),0,IF(AND($C2544&gt;=MAX(INDEX($C$1:$C$13701,MAX(1,ROW()-設定!$B$24)):INDEX($C$1:$C$13701,MAX(1,ROW()-1))),$C2544&gt;MAX(INDEX($C$1:$C$13701,MIN(13701,ROW()+1)):INDEX($C$1:$C$13701,MIN(13701,ROW()+設定!$B$24))),$C2544&gt;=設定!$B$32,$C2544&gt;=MAX(MIN(INDEX($C$1:$C$13701,MAX(1,ROW()-設定!$B$26)):INDEX($C$1:$C$13701,MAX(1,ROW()-1))),MIN(INDEX($C$1:$C$13701,MIN(13701,ROW()+1)):INDEX($C$1:$C$13701,MIN(13701,ROW()+設定!$B$26))))*10^(設定!$B$27/20)),1,0))</f>
        <v>0</v>
      </c>
      <c r="G2544" s="33" t="n">
        <f aca="false">$G2543+IF($F2544=1,1,0)</f>
        <v>0</v>
      </c>
      <c r="H2544" s="0" t="str">
        <f aca="false">IF($F2544=1,$G2544,"")</f>
        <v/>
      </c>
    </row>
    <row r="2545" customFormat="false" ht="15" hidden="false" customHeight="false" outlineLevel="0" collapsed="false">
      <c r="A2545" s="30" t="n">
        <v>397.34375</v>
      </c>
      <c r="B2545" s="31" t="n">
        <v>24.9267</v>
      </c>
      <c r="C2545" s="32" t="n">
        <f aca="false">IF($A2545="","",IF(設定!$B$21="dB",10^($B2545/20),ABS($B2545)))</f>
        <v>17.6333569916503</v>
      </c>
      <c r="D2545" s="32" t="n">
        <f aca="false">IF($A2545="","",$A2545^2)</f>
        <v>157882.055664063</v>
      </c>
      <c r="E2545" s="32" t="n">
        <f aca="false">IF($A2545="","",IF($C2545&lt;=0,"",1/$C2545^2))</f>
        <v>0.00321610337648228</v>
      </c>
      <c r="F2545" s="33" t="n">
        <f aca="false">IF(OR(ROW()-設定!$B$30&lt;2,ROW()+設定!$B$30&gt;13701,N($A2545)&lt;=0,N(INDEX($A$2:$A$13701,MIN(13700,MAX(1,ROW()-1+設定!$B$30))))&lt;=0,$A2545&lt;設定!$B$28,$A2545&gt;設定!$B$29),0,IF(AND($C2545&gt;=MAX(INDEX($C$1:$C$13701,MAX(1,ROW()-設定!$B$24)):INDEX($C$1:$C$13701,MAX(1,ROW()-1))),$C2545&gt;MAX(INDEX($C$1:$C$13701,MIN(13701,ROW()+1)):INDEX($C$1:$C$13701,MIN(13701,ROW()+設定!$B$24))),$C2545&gt;=設定!$B$32,$C2545&gt;=MAX(MIN(INDEX($C$1:$C$13701,MAX(1,ROW()-設定!$B$26)):INDEX($C$1:$C$13701,MAX(1,ROW()-1))),MIN(INDEX($C$1:$C$13701,MIN(13701,ROW()+1)):INDEX($C$1:$C$13701,MIN(13701,ROW()+設定!$B$26))))*10^(設定!$B$27/20)),1,0))</f>
        <v>0</v>
      </c>
      <c r="G2545" s="33" t="n">
        <f aca="false">$G2544+IF($F2545=1,1,0)</f>
        <v>0</v>
      </c>
      <c r="H2545" s="0" t="str">
        <f aca="false">IF($F2545=1,$G2545,"")</f>
        <v/>
      </c>
    </row>
    <row r="2546" customFormat="false" ht="15" hidden="false" customHeight="false" outlineLevel="0" collapsed="false">
      <c r="A2546" s="30" t="n">
        <v>397.5</v>
      </c>
      <c r="B2546" s="31" t="n">
        <v>25.2045</v>
      </c>
      <c r="C2546" s="32" t="n">
        <f aca="false">IF($A2546="","",IF(設定!$B$21="dB",10^($B2546/20),ABS($B2546)))</f>
        <v>18.2064385647975</v>
      </c>
      <c r="D2546" s="32" t="n">
        <f aca="false">IF($A2546="","",$A2546^2)</f>
        <v>158006.25</v>
      </c>
      <c r="E2546" s="32" t="n">
        <f aca="false">IF($A2546="","",IF($C2546&lt;=0,"",1/$C2546^2))</f>
        <v>0.00301682417788838</v>
      </c>
      <c r="F2546" s="33" t="n">
        <f aca="false">IF(OR(ROW()-設定!$B$30&lt;2,ROW()+設定!$B$30&gt;13701,N($A2546)&lt;=0,N(INDEX($A$2:$A$13701,MIN(13700,MAX(1,ROW()-1+設定!$B$30))))&lt;=0,$A2546&lt;設定!$B$28,$A2546&gt;設定!$B$29),0,IF(AND($C2546&gt;=MAX(INDEX($C$1:$C$13701,MAX(1,ROW()-設定!$B$24)):INDEX($C$1:$C$13701,MAX(1,ROW()-1))),$C2546&gt;MAX(INDEX($C$1:$C$13701,MIN(13701,ROW()+1)):INDEX($C$1:$C$13701,MIN(13701,ROW()+設定!$B$24))),$C2546&gt;=設定!$B$32,$C2546&gt;=MAX(MIN(INDEX($C$1:$C$13701,MAX(1,ROW()-設定!$B$26)):INDEX($C$1:$C$13701,MAX(1,ROW()-1))),MIN(INDEX($C$1:$C$13701,MIN(13701,ROW()+1)):INDEX($C$1:$C$13701,MIN(13701,ROW()+設定!$B$26))))*10^(設定!$B$27/20)),1,0))</f>
        <v>0</v>
      </c>
      <c r="G2546" s="33" t="n">
        <f aca="false">$G2545+IF($F2546=1,1,0)</f>
        <v>0</v>
      </c>
      <c r="H2546" s="0" t="str">
        <f aca="false">IF($F2546=1,$G2546,"")</f>
        <v/>
      </c>
    </row>
    <row r="2547" customFormat="false" ht="15" hidden="false" customHeight="false" outlineLevel="0" collapsed="false">
      <c r="A2547" s="30" t="n">
        <v>397.65625</v>
      </c>
      <c r="B2547" s="31" t="n">
        <v>25.2112</v>
      </c>
      <c r="C2547" s="32" t="n">
        <f aca="false">IF($A2547="","",IF(設定!$B$21="dB",10^($B2547/20),ABS($B2547)))</f>
        <v>18.2204878104582</v>
      </c>
      <c r="D2547" s="32" t="n">
        <f aca="false">IF($A2547="","",$A2547^2)</f>
        <v>158130.493164063</v>
      </c>
      <c r="E2547" s="32" t="n">
        <f aca="false">IF($A2547="","",IF($C2547&lt;=0,"",1/$C2547^2))</f>
        <v>0.00301217361486225</v>
      </c>
      <c r="F2547" s="33" t="n">
        <f aca="false">IF(OR(ROW()-設定!$B$30&lt;2,ROW()+設定!$B$30&gt;13701,N($A2547)&lt;=0,N(INDEX($A$2:$A$13701,MIN(13700,MAX(1,ROW()-1+設定!$B$30))))&lt;=0,$A2547&lt;設定!$B$28,$A2547&gt;設定!$B$29),0,IF(AND($C2547&gt;=MAX(INDEX($C$1:$C$13701,MAX(1,ROW()-設定!$B$24)):INDEX($C$1:$C$13701,MAX(1,ROW()-1))),$C2547&gt;MAX(INDEX($C$1:$C$13701,MIN(13701,ROW()+1)):INDEX($C$1:$C$13701,MIN(13701,ROW()+設定!$B$24))),$C2547&gt;=設定!$B$32,$C2547&gt;=MAX(MIN(INDEX($C$1:$C$13701,MAX(1,ROW()-設定!$B$26)):INDEX($C$1:$C$13701,MAX(1,ROW()-1))),MIN(INDEX($C$1:$C$13701,MIN(13701,ROW()+1)):INDEX($C$1:$C$13701,MIN(13701,ROW()+設定!$B$26))))*10^(設定!$B$27/20)),1,0))</f>
        <v>0</v>
      </c>
      <c r="G2547" s="33" t="n">
        <f aca="false">$G2546+IF($F2547=1,1,0)</f>
        <v>0</v>
      </c>
      <c r="H2547" s="0" t="str">
        <f aca="false">IF($F2547=1,$G2547,"")</f>
        <v/>
      </c>
    </row>
    <row r="2548" customFormat="false" ht="15" hidden="false" customHeight="false" outlineLevel="0" collapsed="false">
      <c r="A2548" s="30" t="n">
        <v>397.8125</v>
      </c>
      <c r="B2548" s="31" t="n">
        <v>25.2361</v>
      </c>
      <c r="C2548" s="32" t="n">
        <f aca="false">IF($A2548="","",IF(設定!$B$21="dB",10^($B2548/20),ABS($B2548)))</f>
        <v>18.2727957591223</v>
      </c>
      <c r="D2548" s="32" t="n">
        <f aca="false">IF($A2548="","",$A2548^2)</f>
        <v>158254.78515625</v>
      </c>
      <c r="E2548" s="32" t="n">
        <f aca="false">IF($A2548="","",IF($C2548&lt;=0,"",1/$C2548^2))</f>
        <v>0.00299495292161766</v>
      </c>
      <c r="F2548" s="33" t="n">
        <f aca="false">IF(OR(ROW()-設定!$B$30&lt;2,ROW()+設定!$B$30&gt;13701,N($A2548)&lt;=0,N(INDEX($A$2:$A$13701,MIN(13700,MAX(1,ROW()-1+設定!$B$30))))&lt;=0,$A2548&lt;設定!$B$28,$A2548&gt;設定!$B$29),0,IF(AND($C2548&gt;=MAX(INDEX($C$1:$C$13701,MAX(1,ROW()-設定!$B$24)):INDEX($C$1:$C$13701,MAX(1,ROW()-1))),$C2548&gt;MAX(INDEX($C$1:$C$13701,MIN(13701,ROW()+1)):INDEX($C$1:$C$13701,MIN(13701,ROW()+設定!$B$24))),$C2548&gt;=設定!$B$32,$C2548&gt;=MAX(MIN(INDEX($C$1:$C$13701,MAX(1,ROW()-設定!$B$26)):INDEX($C$1:$C$13701,MAX(1,ROW()-1))),MIN(INDEX($C$1:$C$13701,MIN(13701,ROW()+1)):INDEX($C$1:$C$13701,MIN(13701,ROW()+設定!$B$26))))*10^(設定!$B$27/20)),1,0))</f>
        <v>0</v>
      </c>
      <c r="G2548" s="33" t="n">
        <f aca="false">$G2547+IF($F2548=1,1,0)</f>
        <v>0</v>
      </c>
      <c r="H2548" s="0" t="str">
        <f aca="false">IF($F2548=1,$G2548,"")</f>
        <v/>
      </c>
    </row>
    <row r="2549" customFormat="false" ht="15" hidden="false" customHeight="false" outlineLevel="0" collapsed="false">
      <c r="A2549" s="30" t="n">
        <v>397.96875</v>
      </c>
      <c r="B2549" s="31" t="n">
        <v>25.165</v>
      </c>
      <c r="C2549" s="32" t="n">
        <f aca="false">IF($A2549="","",IF(設定!$B$21="dB",10^($B2549/20),ABS($B2549)))</f>
        <v>18.1238308396174</v>
      </c>
      <c r="D2549" s="32" t="n">
        <f aca="false">IF($A2549="","",$A2549^2)</f>
        <v>158379.125976563</v>
      </c>
      <c r="E2549" s="32" t="n">
        <f aca="false">IF($A2549="","",IF($C2549&lt;=0,"",1/$C2549^2))</f>
        <v>0.00304438799002254</v>
      </c>
      <c r="F2549" s="33" t="n">
        <f aca="false">IF(OR(ROW()-設定!$B$30&lt;2,ROW()+設定!$B$30&gt;13701,N($A2549)&lt;=0,N(INDEX($A$2:$A$13701,MIN(13700,MAX(1,ROW()-1+設定!$B$30))))&lt;=0,$A2549&lt;設定!$B$28,$A2549&gt;設定!$B$29),0,IF(AND($C2549&gt;=MAX(INDEX($C$1:$C$13701,MAX(1,ROW()-設定!$B$24)):INDEX($C$1:$C$13701,MAX(1,ROW()-1))),$C2549&gt;MAX(INDEX($C$1:$C$13701,MIN(13701,ROW()+1)):INDEX($C$1:$C$13701,MIN(13701,ROW()+設定!$B$24))),$C2549&gt;=設定!$B$32,$C2549&gt;=MAX(MIN(INDEX($C$1:$C$13701,MAX(1,ROW()-設定!$B$26)):INDEX($C$1:$C$13701,MAX(1,ROW()-1))),MIN(INDEX($C$1:$C$13701,MIN(13701,ROW()+1)):INDEX($C$1:$C$13701,MIN(13701,ROW()+設定!$B$26))))*10^(設定!$B$27/20)),1,0))</f>
        <v>0</v>
      </c>
      <c r="G2549" s="33" t="n">
        <f aca="false">$G2548+IF($F2549=1,1,0)</f>
        <v>0</v>
      </c>
      <c r="H2549" s="0" t="str">
        <f aca="false">IF($F2549=1,$G2549,"")</f>
        <v/>
      </c>
    </row>
    <row r="2550" customFormat="false" ht="15" hidden="false" customHeight="false" outlineLevel="0" collapsed="false">
      <c r="A2550" s="30" t="n">
        <v>398.125</v>
      </c>
      <c r="B2550" s="31" t="n">
        <v>25.3903</v>
      </c>
      <c r="C2550" s="32" t="n">
        <f aca="false">IF($A2550="","",IF(設定!$B$21="dB",10^($B2550/20),ABS($B2550)))</f>
        <v>18.6000880454135</v>
      </c>
      <c r="D2550" s="32" t="n">
        <f aca="false">IF($A2550="","",$A2550^2)</f>
        <v>158503.515625</v>
      </c>
      <c r="E2550" s="32" t="n">
        <f aca="false">IF($A2550="","",IF($C2550&lt;=0,"",1/$C2550^2))</f>
        <v>0.00289048020816989</v>
      </c>
      <c r="F2550" s="33" t="n">
        <f aca="false">IF(OR(ROW()-設定!$B$30&lt;2,ROW()+設定!$B$30&gt;13701,N($A2550)&lt;=0,N(INDEX($A$2:$A$13701,MIN(13700,MAX(1,ROW()-1+設定!$B$30))))&lt;=0,$A2550&lt;設定!$B$28,$A2550&gt;設定!$B$29),0,IF(AND($C2550&gt;=MAX(INDEX($C$1:$C$13701,MAX(1,ROW()-設定!$B$24)):INDEX($C$1:$C$13701,MAX(1,ROW()-1))),$C2550&gt;MAX(INDEX($C$1:$C$13701,MIN(13701,ROW()+1)):INDEX($C$1:$C$13701,MIN(13701,ROW()+設定!$B$24))),$C2550&gt;=設定!$B$32,$C2550&gt;=MAX(MIN(INDEX($C$1:$C$13701,MAX(1,ROW()-設定!$B$26)):INDEX($C$1:$C$13701,MAX(1,ROW()-1))),MIN(INDEX($C$1:$C$13701,MIN(13701,ROW()+1)):INDEX($C$1:$C$13701,MIN(13701,ROW()+設定!$B$26))))*10^(設定!$B$27/20)),1,0))</f>
        <v>0</v>
      </c>
      <c r="G2550" s="33" t="n">
        <f aca="false">$G2549+IF($F2550=1,1,0)</f>
        <v>0</v>
      </c>
      <c r="H2550" s="0" t="str">
        <f aca="false">IF($F2550=1,$G2550,"")</f>
        <v/>
      </c>
    </row>
    <row r="2551" customFormat="false" ht="15" hidden="false" customHeight="false" outlineLevel="0" collapsed="false">
      <c r="A2551" s="30" t="n">
        <v>398.28125</v>
      </c>
      <c r="B2551" s="31" t="n">
        <v>25.3713</v>
      </c>
      <c r="C2551" s="32" t="n">
        <f aca="false">IF($A2551="","",IF(設定!$B$21="dB",10^($B2551/20),ABS($B2551)))</f>
        <v>18.5594456421621</v>
      </c>
      <c r="D2551" s="32" t="n">
        <f aca="false">IF($A2551="","",$A2551^2)</f>
        <v>158627.954101563</v>
      </c>
      <c r="E2551" s="32" t="n">
        <f aca="false">IF($A2551="","",IF($C2551&lt;=0,"",1/$C2551^2))</f>
        <v>0.00290315350584909</v>
      </c>
      <c r="F2551" s="33" t="n">
        <f aca="false">IF(OR(ROW()-設定!$B$30&lt;2,ROW()+設定!$B$30&gt;13701,N($A2551)&lt;=0,N(INDEX($A$2:$A$13701,MIN(13700,MAX(1,ROW()-1+設定!$B$30))))&lt;=0,$A2551&lt;設定!$B$28,$A2551&gt;設定!$B$29),0,IF(AND($C2551&gt;=MAX(INDEX($C$1:$C$13701,MAX(1,ROW()-設定!$B$24)):INDEX($C$1:$C$13701,MAX(1,ROW()-1))),$C2551&gt;MAX(INDEX($C$1:$C$13701,MIN(13701,ROW()+1)):INDEX($C$1:$C$13701,MIN(13701,ROW()+設定!$B$24))),$C2551&gt;=設定!$B$32,$C2551&gt;=MAX(MIN(INDEX($C$1:$C$13701,MAX(1,ROW()-設定!$B$26)):INDEX($C$1:$C$13701,MAX(1,ROW()-1))),MIN(INDEX($C$1:$C$13701,MIN(13701,ROW()+1)):INDEX($C$1:$C$13701,MIN(13701,ROW()+設定!$B$26))))*10^(設定!$B$27/20)),1,0))</f>
        <v>0</v>
      </c>
      <c r="G2551" s="33" t="n">
        <f aca="false">$G2550+IF($F2551=1,1,0)</f>
        <v>0</v>
      </c>
      <c r="H2551" s="0" t="str">
        <f aca="false">IF($F2551=1,$G2551,"")</f>
        <v/>
      </c>
    </row>
    <row r="2552" customFormat="false" ht="15" hidden="false" customHeight="false" outlineLevel="0" collapsed="false">
      <c r="A2552" s="30" t="n">
        <v>398.4375</v>
      </c>
      <c r="B2552" s="31" t="n">
        <v>25.599</v>
      </c>
      <c r="C2552" s="32" t="n">
        <f aca="false">IF($A2552="","",IF(設定!$B$21="dB",10^($B2552/20),ABS($B2552)))</f>
        <v>19.0524135631874</v>
      </c>
      <c r="D2552" s="32" t="n">
        <f aca="false">IF($A2552="","",$A2552^2)</f>
        <v>158752.44140625</v>
      </c>
      <c r="E2552" s="32" t="n">
        <f aca="false">IF($A2552="","",IF($C2552&lt;=0,"",1/$C2552^2))</f>
        <v>0.00275486296095247</v>
      </c>
      <c r="F2552" s="33" t="n">
        <f aca="false">IF(OR(ROW()-設定!$B$30&lt;2,ROW()+設定!$B$30&gt;13701,N($A2552)&lt;=0,N(INDEX($A$2:$A$13701,MIN(13700,MAX(1,ROW()-1+設定!$B$30))))&lt;=0,$A2552&lt;設定!$B$28,$A2552&gt;設定!$B$29),0,IF(AND($C2552&gt;=MAX(INDEX($C$1:$C$13701,MAX(1,ROW()-設定!$B$24)):INDEX($C$1:$C$13701,MAX(1,ROW()-1))),$C2552&gt;MAX(INDEX($C$1:$C$13701,MIN(13701,ROW()+1)):INDEX($C$1:$C$13701,MIN(13701,ROW()+設定!$B$24))),$C2552&gt;=設定!$B$32,$C2552&gt;=MAX(MIN(INDEX($C$1:$C$13701,MAX(1,ROW()-設定!$B$26)):INDEX($C$1:$C$13701,MAX(1,ROW()-1))),MIN(INDEX($C$1:$C$13701,MIN(13701,ROW()+1)):INDEX($C$1:$C$13701,MIN(13701,ROW()+設定!$B$26))))*10^(設定!$B$27/20)),1,0))</f>
        <v>0</v>
      </c>
      <c r="G2552" s="33" t="n">
        <f aca="false">$G2551+IF($F2552=1,1,0)</f>
        <v>0</v>
      </c>
      <c r="H2552" s="0" t="str">
        <f aca="false">IF($F2552=1,$G2552,"")</f>
        <v/>
      </c>
    </row>
    <row r="2553" customFormat="false" ht="15" hidden="false" customHeight="false" outlineLevel="0" collapsed="false">
      <c r="A2553" s="30" t="n">
        <v>398.59375</v>
      </c>
      <c r="B2553" s="31" t="n">
        <v>25.5887</v>
      </c>
      <c r="C2553" s="32" t="n">
        <f aca="false">IF($A2553="","",IF(設定!$B$21="dB",10^($B2553/20),ABS($B2553)))</f>
        <v>19.0298340048272</v>
      </c>
      <c r="D2553" s="32" t="n">
        <f aca="false">IF($A2553="","",$A2553^2)</f>
        <v>158876.977539063</v>
      </c>
      <c r="E2553" s="32" t="n">
        <f aca="false">IF($A2553="","",IF($C2553&lt;=0,"",1/$C2553^2))</f>
        <v>0.00276140432041402</v>
      </c>
      <c r="F2553" s="33" t="n">
        <f aca="false">IF(OR(ROW()-設定!$B$30&lt;2,ROW()+設定!$B$30&gt;13701,N($A2553)&lt;=0,N(INDEX($A$2:$A$13701,MIN(13700,MAX(1,ROW()-1+設定!$B$30))))&lt;=0,$A2553&lt;設定!$B$28,$A2553&gt;設定!$B$29),0,IF(AND($C2553&gt;=MAX(INDEX($C$1:$C$13701,MAX(1,ROW()-設定!$B$24)):INDEX($C$1:$C$13701,MAX(1,ROW()-1))),$C2553&gt;MAX(INDEX($C$1:$C$13701,MIN(13701,ROW()+1)):INDEX($C$1:$C$13701,MIN(13701,ROW()+設定!$B$24))),$C2553&gt;=設定!$B$32,$C2553&gt;=MAX(MIN(INDEX($C$1:$C$13701,MAX(1,ROW()-設定!$B$26)):INDEX($C$1:$C$13701,MAX(1,ROW()-1))),MIN(INDEX($C$1:$C$13701,MIN(13701,ROW()+1)):INDEX($C$1:$C$13701,MIN(13701,ROW()+設定!$B$26))))*10^(設定!$B$27/20)),1,0))</f>
        <v>0</v>
      </c>
      <c r="G2553" s="33" t="n">
        <f aca="false">$G2552+IF($F2553=1,1,0)</f>
        <v>0</v>
      </c>
      <c r="H2553" s="0" t="str">
        <f aca="false">IF($F2553=1,$G2553,"")</f>
        <v/>
      </c>
    </row>
    <row r="2554" customFormat="false" ht="15" hidden="false" customHeight="false" outlineLevel="0" collapsed="false">
      <c r="A2554" s="30" t="n">
        <v>398.75</v>
      </c>
      <c r="B2554" s="31" t="n">
        <v>25.5923</v>
      </c>
      <c r="C2554" s="32" t="n">
        <f aca="false">IF($A2554="","",IF(設定!$B$21="dB",10^($B2554/20),ABS($B2554)))</f>
        <v>19.037722845718</v>
      </c>
      <c r="D2554" s="32" t="n">
        <f aca="false">IF($A2554="","",$A2554^2)</f>
        <v>159001.5625</v>
      </c>
      <c r="E2554" s="32" t="n">
        <f aca="false">IF($A2554="","",IF($C2554&lt;=0,"",1/$C2554^2))</f>
        <v>0.00275911625623566</v>
      </c>
      <c r="F2554" s="33" t="n">
        <f aca="false">IF(OR(ROW()-設定!$B$30&lt;2,ROW()+設定!$B$30&gt;13701,N($A2554)&lt;=0,N(INDEX($A$2:$A$13701,MIN(13700,MAX(1,ROW()-1+設定!$B$30))))&lt;=0,$A2554&lt;設定!$B$28,$A2554&gt;設定!$B$29),0,IF(AND($C2554&gt;=MAX(INDEX($C$1:$C$13701,MAX(1,ROW()-設定!$B$24)):INDEX($C$1:$C$13701,MAX(1,ROW()-1))),$C2554&gt;MAX(INDEX($C$1:$C$13701,MIN(13701,ROW()+1)):INDEX($C$1:$C$13701,MIN(13701,ROW()+設定!$B$24))),$C2554&gt;=設定!$B$32,$C2554&gt;=MAX(MIN(INDEX($C$1:$C$13701,MAX(1,ROW()-設定!$B$26)):INDEX($C$1:$C$13701,MAX(1,ROW()-1))),MIN(INDEX($C$1:$C$13701,MIN(13701,ROW()+1)):INDEX($C$1:$C$13701,MIN(13701,ROW()+設定!$B$26))))*10^(設定!$B$27/20)),1,0))</f>
        <v>0</v>
      </c>
      <c r="G2554" s="33" t="n">
        <f aca="false">$G2553+IF($F2554=1,1,0)</f>
        <v>0</v>
      </c>
      <c r="H2554" s="0" t="str">
        <f aca="false">IF($F2554=1,$G2554,"")</f>
        <v/>
      </c>
    </row>
    <row r="2555" customFormat="false" ht="15" hidden="false" customHeight="false" outlineLevel="0" collapsed="false">
      <c r="A2555" s="30" t="n">
        <v>398.90625</v>
      </c>
      <c r="B2555" s="31" t="n">
        <v>25.8508</v>
      </c>
      <c r="C2555" s="32" t="n">
        <f aca="false">IF($A2555="","",IF(設定!$B$21="dB",10^($B2555/20),ABS($B2555)))</f>
        <v>19.6128180788765</v>
      </c>
      <c r="D2555" s="32" t="n">
        <f aca="false">IF($A2555="","",$A2555^2)</f>
        <v>159126.196289063</v>
      </c>
      <c r="E2555" s="32" t="n">
        <f aca="false">IF($A2555="","",IF($C2555&lt;=0,"",1/$C2555^2))</f>
        <v>0.0025996806401851</v>
      </c>
      <c r="F2555" s="33" t="n">
        <f aca="false">IF(OR(ROW()-設定!$B$30&lt;2,ROW()+設定!$B$30&gt;13701,N($A2555)&lt;=0,N(INDEX($A$2:$A$13701,MIN(13700,MAX(1,ROW()-1+設定!$B$30))))&lt;=0,$A2555&lt;設定!$B$28,$A2555&gt;設定!$B$29),0,IF(AND($C2555&gt;=MAX(INDEX($C$1:$C$13701,MAX(1,ROW()-設定!$B$24)):INDEX($C$1:$C$13701,MAX(1,ROW()-1))),$C2555&gt;MAX(INDEX($C$1:$C$13701,MIN(13701,ROW()+1)):INDEX($C$1:$C$13701,MIN(13701,ROW()+設定!$B$24))),$C2555&gt;=設定!$B$32,$C2555&gt;=MAX(MIN(INDEX($C$1:$C$13701,MAX(1,ROW()-設定!$B$26)):INDEX($C$1:$C$13701,MAX(1,ROW()-1))),MIN(INDEX($C$1:$C$13701,MIN(13701,ROW()+1)):INDEX($C$1:$C$13701,MIN(13701,ROW()+設定!$B$26))))*10^(設定!$B$27/20)),1,0))</f>
        <v>0</v>
      </c>
      <c r="G2555" s="33" t="n">
        <f aca="false">$G2554+IF($F2555=1,1,0)</f>
        <v>0</v>
      </c>
      <c r="H2555" s="0" t="str">
        <f aca="false">IF($F2555=1,$G2555,"")</f>
        <v/>
      </c>
    </row>
    <row r="2556" customFormat="false" ht="15" hidden="false" customHeight="false" outlineLevel="0" collapsed="false">
      <c r="A2556" s="30" t="n">
        <v>399.0625</v>
      </c>
      <c r="B2556" s="31" t="n">
        <v>25.9081</v>
      </c>
      <c r="C2556" s="32" t="n">
        <f aca="false">IF($A2556="","",IF(設定!$B$21="dB",10^($B2556/20),ABS($B2556)))</f>
        <v>19.7426297086581</v>
      </c>
      <c r="D2556" s="32" t="n">
        <f aca="false">IF($A2556="","",$A2556^2)</f>
        <v>159250.87890625</v>
      </c>
      <c r="E2556" s="32" t="n">
        <f aca="false">IF($A2556="","",IF($C2556&lt;=0,"",1/$C2556^2))</f>
        <v>0.00256560622108834</v>
      </c>
      <c r="F2556" s="33" t="n">
        <f aca="false">IF(OR(ROW()-設定!$B$30&lt;2,ROW()+設定!$B$30&gt;13701,N($A2556)&lt;=0,N(INDEX($A$2:$A$13701,MIN(13700,MAX(1,ROW()-1+設定!$B$30))))&lt;=0,$A2556&lt;設定!$B$28,$A2556&gt;設定!$B$29),0,IF(AND($C2556&gt;=MAX(INDEX($C$1:$C$13701,MAX(1,ROW()-設定!$B$24)):INDEX($C$1:$C$13701,MAX(1,ROW()-1))),$C2556&gt;MAX(INDEX($C$1:$C$13701,MIN(13701,ROW()+1)):INDEX($C$1:$C$13701,MIN(13701,ROW()+設定!$B$24))),$C2556&gt;=設定!$B$32,$C2556&gt;=MAX(MIN(INDEX($C$1:$C$13701,MAX(1,ROW()-設定!$B$26)):INDEX($C$1:$C$13701,MAX(1,ROW()-1))),MIN(INDEX($C$1:$C$13701,MIN(13701,ROW()+1)):INDEX($C$1:$C$13701,MIN(13701,ROW()+設定!$B$26))))*10^(設定!$B$27/20)),1,0))</f>
        <v>0</v>
      </c>
      <c r="G2556" s="33" t="n">
        <f aca="false">$G2555+IF($F2556=1,1,0)</f>
        <v>0</v>
      </c>
      <c r="H2556" s="0" t="str">
        <f aca="false">IF($F2556=1,$G2556,"")</f>
        <v/>
      </c>
    </row>
    <row r="2557" customFormat="false" ht="15" hidden="false" customHeight="false" outlineLevel="0" collapsed="false">
      <c r="A2557" s="30" t="n">
        <v>399.21875</v>
      </c>
      <c r="B2557" s="31" t="n">
        <v>25.8507</v>
      </c>
      <c r="C2557" s="32" t="n">
        <f aca="false">IF($A2557="","",IF(設定!$B$21="dB",10^($B2557/20),ABS($B2557)))</f>
        <v>19.6125922792636</v>
      </c>
      <c r="D2557" s="32" t="n">
        <f aca="false">IF($A2557="","",$A2557^2)</f>
        <v>159375.610351563</v>
      </c>
      <c r="E2557" s="32" t="n">
        <f aca="false">IF($A2557="","",IF($C2557&lt;=0,"",1/$C2557^2))</f>
        <v>0.00259974050073315</v>
      </c>
      <c r="F2557" s="33" t="n">
        <f aca="false">IF(OR(ROW()-設定!$B$30&lt;2,ROW()+設定!$B$30&gt;13701,N($A2557)&lt;=0,N(INDEX($A$2:$A$13701,MIN(13700,MAX(1,ROW()-1+設定!$B$30))))&lt;=0,$A2557&lt;設定!$B$28,$A2557&gt;設定!$B$29),0,IF(AND($C2557&gt;=MAX(INDEX($C$1:$C$13701,MAX(1,ROW()-設定!$B$24)):INDEX($C$1:$C$13701,MAX(1,ROW()-1))),$C2557&gt;MAX(INDEX($C$1:$C$13701,MIN(13701,ROW()+1)):INDEX($C$1:$C$13701,MIN(13701,ROW()+設定!$B$24))),$C2557&gt;=設定!$B$32,$C2557&gt;=MAX(MIN(INDEX($C$1:$C$13701,MAX(1,ROW()-設定!$B$26)):INDEX($C$1:$C$13701,MAX(1,ROW()-1))),MIN(INDEX($C$1:$C$13701,MIN(13701,ROW()+1)):INDEX($C$1:$C$13701,MIN(13701,ROW()+設定!$B$26))))*10^(設定!$B$27/20)),1,0))</f>
        <v>0</v>
      </c>
      <c r="G2557" s="33" t="n">
        <f aca="false">$G2556+IF($F2557=1,1,0)</f>
        <v>0</v>
      </c>
      <c r="H2557" s="0" t="str">
        <f aca="false">IF($F2557=1,$G2557,"")</f>
        <v/>
      </c>
    </row>
    <row r="2558" customFormat="false" ht="15" hidden="false" customHeight="false" outlineLevel="0" collapsed="false">
      <c r="A2558" s="30" t="n">
        <v>399.375</v>
      </c>
      <c r="B2558" s="31" t="n">
        <v>26.1136</v>
      </c>
      <c r="C2558" s="32" t="n">
        <f aca="false">IF($A2558="","",IF(設定!$B$21="dB",10^($B2558/20),ABS($B2558)))</f>
        <v>20.2152911208933</v>
      </c>
      <c r="D2558" s="32" t="n">
        <f aca="false">IF($A2558="","",$A2558^2)</f>
        <v>159500.390625</v>
      </c>
      <c r="E2558" s="32" t="n">
        <f aca="false">IF($A2558="","",IF($C2558&lt;=0,"",1/$C2558^2))</f>
        <v>0.00244703397947532</v>
      </c>
      <c r="F2558" s="33" t="n">
        <f aca="false">IF(OR(ROW()-設定!$B$30&lt;2,ROW()+設定!$B$30&gt;13701,N($A2558)&lt;=0,N(INDEX($A$2:$A$13701,MIN(13700,MAX(1,ROW()-1+設定!$B$30))))&lt;=0,$A2558&lt;設定!$B$28,$A2558&gt;設定!$B$29),0,IF(AND($C2558&gt;=MAX(INDEX($C$1:$C$13701,MAX(1,ROW()-設定!$B$24)):INDEX($C$1:$C$13701,MAX(1,ROW()-1))),$C2558&gt;MAX(INDEX($C$1:$C$13701,MIN(13701,ROW()+1)):INDEX($C$1:$C$13701,MIN(13701,ROW()+設定!$B$24))),$C2558&gt;=設定!$B$32,$C2558&gt;=MAX(MIN(INDEX($C$1:$C$13701,MAX(1,ROW()-設定!$B$26)):INDEX($C$1:$C$13701,MAX(1,ROW()-1))),MIN(INDEX($C$1:$C$13701,MIN(13701,ROW()+1)):INDEX($C$1:$C$13701,MIN(13701,ROW()+設定!$B$26))))*10^(設定!$B$27/20)),1,0))</f>
        <v>0</v>
      </c>
      <c r="G2558" s="33" t="n">
        <f aca="false">$G2557+IF($F2558=1,1,0)</f>
        <v>0</v>
      </c>
      <c r="H2558" s="0" t="str">
        <f aca="false">IF($F2558=1,$G2558,"")</f>
        <v/>
      </c>
    </row>
    <row r="2559" customFormat="false" ht="15" hidden="false" customHeight="false" outlineLevel="0" collapsed="false">
      <c r="A2559" s="30" t="n">
        <v>399.53125</v>
      </c>
      <c r="B2559" s="31" t="n">
        <v>26.044</v>
      </c>
      <c r="C2559" s="32" t="n">
        <f aca="false">IF($A2559="","",IF(設定!$B$21="dB",10^($B2559/20),ABS($B2559)))</f>
        <v>20.0539533342983</v>
      </c>
      <c r="D2559" s="32" t="n">
        <f aca="false">IF($A2559="","",$A2559^2)</f>
        <v>159625.219726563</v>
      </c>
      <c r="E2559" s="32" t="n">
        <f aca="false">IF($A2559="","",IF($C2559&lt;=0,"",1/$C2559^2))</f>
        <v>0.00248656605130793</v>
      </c>
      <c r="F2559" s="33" t="n">
        <f aca="false">IF(OR(ROW()-設定!$B$30&lt;2,ROW()+設定!$B$30&gt;13701,N($A2559)&lt;=0,N(INDEX($A$2:$A$13701,MIN(13700,MAX(1,ROW()-1+設定!$B$30))))&lt;=0,$A2559&lt;設定!$B$28,$A2559&gt;設定!$B$29),0,IF(AND($C2559&gt;=MAX(INDEX($C$1:$C$13701,MAX(1,ROW()-設定!$B$24)):INDEX($C$1:$C$13701,MAX(1,ROW()-1))),$C2559&gt;MAX(INDEX($C$1:$C$13701,MIN(13701,ROW()+1)):INDEX($C$1:$C$13701,MIN(13701,ROW()+設定!$B$24))),$C2559&gt;=設定!$B$32,$C2559&gt;=MAX(MIN(INDEX($C$1:$C$13701,MAX(1,ROW()-設定!$B$26)):INDEX($C$1:$C$13701,MAX(1,ROW()-1))),MIN(INDEX($C$1:$C$13701,MIN(13701,ROW()+1)):INDEX($C$1:$C$13701,MIN(13701,ROW()+設定!$B$26))))*10^(設定!$B$27/20)),1,0))</f>
        <v>0</v>
      </c>
      <c r="G2559" s="33" t="n">
        <f aca="false">$G2558+IF($F2559=1,1,0)</f>
        <v>0</v>
      </c>
      <c r="H2559" s="0" t="str">
        <f aca="false">IF($F2559=1,$G2559,"")</f>
        <v/>
      </c>
    </row>
    <row r="2560" customFormat="false" ht="15" hidden="false" customHeight="false" outlineLevel="0" collapsed="false">
      <c r="A2560" s="30" t="n">
        <v>399.6875</v>
      </c>
      <c r="B2560" s="31" t="n">
        <v>26.1259</v>
      </c>
      <c r="C2560" s="32" t="n">
        <f aca="false">IF($A2560="","",IF(設定!$B$21="dB",10^($B2560/20),ABS($B2560)))</f>
        <v>20.2439380676422</v>
      </c>
      <c r="D2560" s="32" t="n">
        <f aca="false">IF($A2560="","",$A2560^2)</f>
        <v>159750.09765625</v>
      </c>
      <c r="E2560" s="32" t="n">
        <f aca="false">IF($A2560="","",IF($C2560&lt;=0,"",1/$C2560^2))</f>
        <v>0.00244011334446747</v>
      </c>
      <c r="F2560" s="33" t="n">
        <f aca="false">IF(OR(ROW()-設定!$B$30&lt;2,ROW()+設定!$B$30&gt;13701,N($A2560)&lt;=0,N(INDEX($A$2:$A$13701,MIN(13700,MAX(1,ROW()-1+設定!$B$30))))&lt;=0,$A2560&lt;設定!$B$28,$A2560&gt;設定!$B$29),0,IF(AND($C2560&gt;=MAX(INDEX($C$1:$C$13701,MAX(1,ROW()-設定!$B$24)):INDEX($C$1:$C$13701,MAX(1,ROW()-1))),$C2560&gt;MAX(INDEX($C$1:$C$13701,MIN(13701,ROW()+1)):INDEX($C$1:$C$13701,MIN(13701,ROW()+設定!$B$24))),$C2560&gt;=設定!$B$32,$C2560&gt;=MAX(MIN(INDEX($C$1:$C$13701,MAX(1,ROW()-設定!$B$26)):INDEX($C$1:$C$13701,MAX(1,ROW()-1))),MIN(INDEX($C$1:$C$13701,MIN(13701,ROW()+1)):INDEX($C$1:$C$13701,MIN(13701,ROW()+設定!$B$26))))*10^(設定!$B$27/20)),1,0))</f>
        <v>0</v>
      </c>
      <c r="G2560" s="33" t="n">
        <f aca="false">$G2559+IF($F2560=1,1,0)</f>
        <v>0</v>
      </c>
      <c r="H2560" s="0" t="str">
        <f aca="false">IF($F2560=1,$G2560,"")</f>
        <v/>
      </c>
    </row>
    <row r="2561" customFormat="false" ht="15" hidden="false" customHeight="false" outlineLevel="0" collapsed="false">
      <c r="A2561" s="30" t="n">
        <v>399.84375</v>
      </c>
      <c r="B2561" s="31" t="n">
        <v>26.2553</v>
      </c>
      <c r="C2561" s="32" t="n">
        <f aca="false">IF($A2561="","",IF(設定!$B$21="dB",10^($B2561/20),ABS($B2561)))</f>
        <v>20.547784390953</v>
      </c>
      <c r="D2561" s="32" t="n">
        <f aca="false">IF($A2561="","",$A2561^2)</f>
        <v>159875.024414063</v>
      </c>
      <c r="E2561" s="32" t="n">
        <f aca="false">IF($A2561="","",IF($C2561&lt;=0,"",1/$C2561^2))</f>
        <v>0.00236848151722612</v>
      </c>
      <c r="F2561" s="33" t="n">
        <f aca="false">IF(OR(ROW()-設定!$B$30&lt;2,ROW()+設定!$B$30&gt;13701,N($A2561)&lt;=0,N(INDEX($A$2:$A$13701,MIN(13700,MAX(1,ROW()-1+設定!$B$30))))&lt;=0,$A2561&lt;設定!$B$28,$A2561&gt;設定!$B$29),0,IF(AND($C2561&gt;=MAX(INDEX($C$1:$C$13701,MAX(1,ROW()-設定!$B$24)):INDEX($C$1:$C$13701,MAX(1,ROW()-1))),$C2561&gt;MAX(INDEX($C$1:$C$13701,MIN(13701,ROW()+1)):INDEX($C$1:$C$13701,MIN(13701,ROW()+設定!$B$24))),$C2561&gt;=設定!$B$32,$C2561&gt;=MAX(MIN(INDEX($C$1:$C$13701,MAX(1,ROW()-設定!$B$26)):INDEX($C$1:$C$13701,MAX(1,ROW()-1))),MIN(INDEX($C$1:$C$13701,MIN(13701,ROW()+1)):INDEX($C$1:$C$13701,MIN(13701,ROW()+設定!$B$26))))*10^(設定!$B$27/20)),1,0))</f>
        <v>0</v>
      </c>
      <c r="G2561" s="33" t="n">
        <f aca="false">$G2560+IF($F2561=1,1,0)</f>
        <v>0</v>
      </c>
      <c r="H2561" s="0" t="str">
        <f aca="false">IF($F2561=1,$G2561,"")</f>
        <v/>
      </c>
    </row>
    <row r="2562" customFormat="false" ht="15" hidden="false" customHeight="false" outlineLevel="0" collapsed="false">
      <c r="A2562" s="30" t="n">
        <v>400</v>
      </c>
      <c r="B2562" s="31" t="n">
        <v>26.2489</v>
      </c>
      <c r="C2562" s="32" t="n">
        <f aca="false">IF($A2562="","",IF(設定!$B$21="dB",10^($B2562/20),ABS($B2562)))</f>
        <v>20.5326498003765</v>
      </c>
      <c r="D2562" s="32" t="n">
        <f aca="false">IF($A2562="","",$A2562^2)</f>
        <v>160000</v>
      </c>
      <c r="E2562" s="32" t="n">
        <f aca="false">IF($A2562="","",IF($C2562&lt;=0,"",1/$C2562^2))</f>
        <v>0.00237197441360531</v>
      </c>
      <c r="F2562" s="33" t="n">
        <f aca="false">IF(OR(ROW()-設定!$B$30&lt;2,ROW()+設定!$B$30&gt;13701,N($A2562)&lt;=0,N(INDEX($A$2:$A$13701,MIN(13700,MAX(1,ROW()-1+設定!$B$30))))&lt;=0,$A2562&lt;設定!$B$28,$A2562&gt;設定!$B$29),0,IF(AND($C2562&gt;=MAX(INDEX($C$1:$C$13701,MAX(1,ROW()-設定!$B$24)):INDEX($C$1:$C$13701,MAX(1,ROW()-1))),$C2562&gt;MAX(INDEX($C$1:$C$13701,MIN(13701,ROW()+1)):INDEX($C$1:$C$13701,MIN(13701,ROW()+設定!$B$24))),$C2562&gt;=設定!$B$32,$C2562&gt;=MAX(MIN(INDEX($C$1:$C$13701,MAX(1,ROW()-設定!$B$26)):INDEX($C$1:$C$13701,MAX(1,ROW()-1))),MIN(INDEX($C$1:$C$13701,MIN(13701,ROW()+1)):INDEX($C$1:$C$13701,MIN(13701,ROW()+設定!$B$26))))*10^(設定!$B$27/20)),1,0))</f>
        <v>0</v>
      </c>
      <c r="G2562" s="33" t="n">
        <f aca="false">$G2561+IF($F2562=1,1,0)</f>
        <v>0</v>
      </c>
      <c r="H2562" s="0" t="str">
        <f aca="false">IF($F2562=1,$G2562,"")</f>
        <v/>
      </c>
    </row>
    <row r="2563" customFormat="false" ht="15" hidden="false" customHeight="false" outlineLevel="0" collapsed="false">
      <c r="A2563" s="30" t="n">
        <v>400.15625</v>
      </c>
      <c r="B2563" s="31" t="n">
        <v>26.3684</v>
      </c>
      <c r="C2563" s="32" t="n">
        <f aca="false">IF($A2563="","",IF(設定!$B$21="dB",10^($B2563/20),ABS($B2563)))</f>
        <v>20.8170890494812</v>
      </c>
      <c r="D2563" s="32" t="n">
        <f aca="false">IF($A2563="","",$A2563^2)</f>
        <v>160125.024414063</v>
      </c>
      <c r="E2563" s="32" t="n">
        <f aca="false">IF($A2563="","",IF($C2563&lt;=0,"",1/$C2563^2))</f>
        <v>0.00230759718235548</v>
      </c>
      <c r="F2563" s="33" t="n">
        <f aca="false">IF(OR(ROW()-設定!$B$30&lt;2,ROW()+設定!$B$30&gt;13701,N($A2563)&lt;=0,N(INDEX($A$2:$A$13701,MIN(13700,MAX(1,ROW()-1+設定!$B$30))))&lt;=0,$A2563&lt;設定!$B$28,$A2563&gt;設定!$B$29),0,IF(AND($C2563&gt;=MAX(INDEX($C$1:$C$13701,MAX(1,ROW()-設定!$B$24)):INDEX($C$1:$C$13701,MAX(1,ROW()-1))),$C2563&gt;MAX(INDEX($C$1:$C$13701,MIN(13701,ROW()+1)):INDEX($C$1:$C$13701,MIN(13701,ROW()+設定!$B$24))),$C2563&gt;=設定!$B$32,$C2563&gt;=MAX(MIN(INDEX($C$1:$C$13701,MAX(1,ROW()-設定!$B$26)):INDEX($C$1:$C$13701,MAX(1,ROW()-1))),MIN(INDEX($C$1:$C$13701,MIN(13701,ROW()+1)):INDEX($C$1:$C$13701,MIN(13701,ROW()+設定!$B$26))))*10^(設定!$B$27/20)),1,0))</f>
        <v>0</v>
      </c>
      <c r="G2563" s="33" t="n">
        <f aca="false">$G2562+IF($F2563=1,1,0)</f>
        <v>0</v>
      </c>
      <c r="H2563" s="0" t="str">
        <f aca="false">IF($F2563=1,$G2563,"")</f>
        <v/>
      </c>
    </row>
    <row r="2564" customFormat="false" ht="15" hidden="false" customHeight="false" outlineLevel="0" collapsed="false">
      <c r="A2564" s="30" t="n">
        <v>400.3125</v>
      </c>
      <c r="B2564" s="31" t="n">
        <v>26.4857</v>
      </c>
      <c r="C2564" s="32" t="n">
        <f aca="false">IF($A2564="","",IF(設定!$B$21="dB",10^($B2564/20),ABS($B2564)))</f>
        <v>21.1001236335672</v>
      </c>
      <c r="D2564" s="32" t="n">
        <f aca="false">IF($A2564="","",$A2564^2)</f>
        <v>160250.09765625</v>
      </c>
      <c r="E2564" s="32" t="n">
        <f aca="false">IF($A2564="","",IF($C2564&lt;=0,"",1/$C2564^2))</f>
        <v>0.00224610471750739</v>
      </c>
      <c r="F2564" s="33" t="n">
        <f aca="false">IF(OR(ROW()-設定!$B$30&lt;2,ROW()+設定!$B$30&gt;13701,N($A2564)&lt;=0,N(INDEX($A$2:$A$13701,MIN(13700,MAX(1,ROW()-1+設定!$B$30))))&lt;=0,$A2564&lt;設定!$B$28,$A2564&gt;設定!$B$29),0,IF(AND($C2564&gt;=MAX(INDEX($C$1:$C$13701,MAX(1,ROW()-設定!$B$24)):INDEX($C$1:$C$13701,MAX(1,ROW()-1))),$C2564&gt;MAX(INDEX($C$1:$C$13701,MIN(13701,ROW()+1)):INDEX($C$1:$C$13701,MIN(13701,ROW()+設定!$B$24))),$C2564&gt;=設定!$B$32,$C2564&gt;=MAX(MIN(INDEX($C$1:$C$13701,MAX(1,ROW()-設定!$B$26)):INDEX($C$1:$C$13701,MAX(1,ROW()-1))),MIN(INDEX($C$1:$C$13701,MIN(13701,ROW()+1)):INDEX($C$1:$C$13701,MIN(13701,ROW()+設定!$B$26))))*10^(設定!$B$27/20)),1,0))</f>
        <v>0</v>
      </c>
      <c r="G2564" s="33" t="n">
        <f aca="false">$G2563+IF($F2564=1,1,0)</f>
        <v>0</v>
      </c>
      <c r="H2564" s="0" t="str">
        <f aca="false">IF($F2564=1,$G2564,"")</f>
        <v/>
      </c>
    </row>
    <row r="2565" customFormat="false" ht="15" hidden="false" customHeight="false" outlineLevel="0" collapsed="false">
      <c r="A2565" s="30" t="n">
        <v>400.46875</v>
      </c>
      <c r="B2565" s="31" t="n">
        <v>26.75</v>
      </c>
      <c r="C2565" s="32" t="n">
        <f aca="false">IF($A2565="","",IF(設定!$B$21="dB",10^($B2565/20),ABS($B2565)))</f>
        <v>21.7520403401952</v>
      </c>
      <c r="D2565" s="32" t="n">
        <f aca="false">IF($A2565="","",$A2565^2)</f>
        <v>160375.219726563</v>
      </c>
      <c r="E2565" s="32" t="n">
        <f aca="false">IF($A2565="","",IF($C2565&lt;=0,"",1/$C2565^2))</f>
        <v>0.00211348903983665</v>
      </c>
      <c r="F2565" s="33" t="n">
        <f aca="false">IF(OR(ROW()-設定!$B$30&lt;2,ROW()+設定!$B$30&gt;13701,N($A2565)&lt;=0,N(INDEX($A$2:$A$13701,MIN(13700,MAX(1,ROW()-1+設定!$B$30))))&lt;=0,$A2565&lt;設定!$B$28,$A2565&gt;設定!$B$29),0,IF(AND($C2565&gt;=MAX(INDEX($C$1:$C$13701,MAX(1,ROW()-設定!$B$24)):INDEX($C$1:$C$13701,MAX(1,ROW()-1))),$C2565&gt;MAX(INDEX($C$1:$C$13701,MIN(13701,ROW()+1)):INDEX($C$1:$C$13701,MIN(13701,ROW()+設定!$B$24))),$C2565&gt;=設定!$B$32,$C2565&gt;=MAX(MIN(INDEX($C$1:$C$13701,MAX(1,ROW()-設定!$B$26)):INDEX($C$1:$C$13701,MAX(1,ROW()-1))),MIN(INDEX($C$1:$C$13701,MIN(13701,ROW()+1)):INDEX($C$1:$C$13701,MIN(13701,ROW()+設定!$B$26))))*10^(設定!$B$27/20)),1,0))</f>
        <v>0</v>
      </c>
      <c r="G2565" s="33" t="n">
        <f aca="false">$G2564+IF($F2565=1,1,0)</f>
        <v>0</v>
      </c>
      <c r="H2565" s="0" t="str">
        <f aca="false">IF($F2565=1,$G2565,"")</f>
        <v/>
      </c>
    </row>
    <row r="2566" customFormat="false" ht="15" hidden="false" customHeight="false" outlineLevel="0" collapsed="false">
      <c r="A2566" s="30" t="n">
        <v>400.625</v>
      </c>
      <c r="B2566" s="31" t="n">
        <v>26.8375</v>
      </c>
      <c r="C2566" s="32" t="n">
        <f aca="false">IF($A2566="","",IF(設定!$B$21="dB",10^($B2566/20),ABS($B2566)))</f>
        <v>21.9722736889137</v>
      </c>
      <c r="D2566" s="32" t="n">
        <f aca="false">IF($A2566="","",$A2566^2)</f>
        <v>160500.390625</v>
      </c>
      <c r="E2566" s="32" t="n">
        <f aca="false">IF($A2566="","",IF($C2566&lt;=0,"",1/$C2566^2))</f>
        <v>0.00207133336099935</v>
      </c>
      <c r="F2566" s="33" t="n">
        <f aca="false">IF(OR(ROW()-設定!$B$30&lt;2,ROW()+設定!$B$30&gt;13701,N($A2566)&lt;=0,N(INDEX($A$2:$A$13701,MIN(13700,MAX(1,ROW()-1+設定!$B$30))))&lt;=0,$A2566&lt;設定!$B$28,$A2566&gt;設定!$B$29),0,IF(AND($C2566&gt;=MAX(INDEX($C$1:$C$13701,MAX(1,ROW()-設定!$B$24)):INDEX($C$1:$C$13701,MAX(1,ROW()-1))),$C2566&gt;MAX(INDEX($C$1:$C$13701,MIN(13701,ROW()+1)):INDEX($C$1:$C$13701,MIN(13701,ROW()+設定!$B$24))),$C2566&gt;=設定!$B$32,$C2566&gt;=MAX(MIN(INDEX($C$1:$C$13701,MAX(1,ROW()-設定!$B$26)):INDEX($C$1:$C$13701,MAX(1,ROW()-1))),MIN(INDEX($C$1:$C$13701,MIN(13701,ROW()+1)):INDEX($C$1:$C$13701,MIN(13701,ROW()+設定!$B$26))))*10^(設定!$B$27/20)),1,0))</f>
        <v>0</v>
      </c>
      <c r="G2566" s="33" t="n">
        <f aca="false">$G2565+IF($F2566=1,1,0)</f>
        <v>0</v>
      </c>
      <c r="H2566" s="0" t="str">
        <f aca="false">IF($F2566=1,$G2566,"")</f>
        <v/>
      </c>
    </row>
    <row r="2567" customFormat="false" ht="15" hidden="false" customHeight="false" outlineLevel="0" collapsed="false">
      <c r="A2567" s="30" t="n">
        <v>400.78125</v>
      </c>
      <c r="B2567" s="31" t="n">
        <v>26.7476</v>
      </c>
      <c r="C2567" s="32" t="n">
        <f aca="false">IF($A2567="","",IF(設定!$B$21="dB",10^($B2567/20),ABS($B2567)))</f>
        <v>21.7460308596143</v>
      </c>
      <c r="D2567" s="32" t="n">
        <f aca="false">IF($A2567="","",$A2567^2)</f>
        <v>160625.610351563</v>
      </c>
      <c r="E2567" s="32" t="n">
        <f aca="false">IF($A2567="","",IF($C2567&lt;=0,"",1/$C2567^2))</f>
        <v>0.00211465731982036</v>
      </c>
      <c r="F2567" s="33" t="n">
        <f aca="false">IF(OR(ROW()-設定!$B$30&lt;2,ROW()+設定!$B$30&gt;13701,N($A2567)&lt;=0,N(INDEX($A$2:$A$13701,MIN(13700,MAX(1,ROW()-1+設定!$B$30))))&lt;=0,$A2567&lt;設定!$B$28,$A2567&gt;設定!$B$29),0,IF(AND($C2567&gt;=MAX(INDEX($C$1:$C$13701,MAX(1,ROW()-設定!$B$24)):INDEX($C$1:$C$13701,MAX(1,ROW()-1))),$C2567&gt;MAX(INDEX($C$1:$C$13701,MIN(13701,ROW()+1)):INDEX($C$1:$C$13701,MIN(13701,ROW()+設定!$B$24))),$C2567&gt;=設定!$B$32,$C2567&gt;=MAX(MIN(INDEX($C$1:$C$13701,MAX(1,ROW()-設定!$B$26)):INDEX($C$1:$C$13701,MAX(1,ROW()-1))),MIN(INDEX($C$1:$C$13701,MIN(13701,ROW()+1)):INDEX($C$1:$C$13701,MIN(13701,ROW()+設定!$B$26))))*10^(設定!$B$27/20)),1,0))</f>
        <v>0</v>
      </c>
      <c r="G2567" s="33" t="n">
        <f aca="false">$G2566+IF($F2567=1,1,0)</f>
        <v>0</v>
      </c>
      <c r="H2567" s="0" t="str">
        <f aca="false">IF($F2567=1,$G2567,"")</f>
        <v/>
      </c>
    </row>
    <row r="2568" customFormat="false" ht="15" hidden="false" customHeight="false" outlineLevel="0" collapsed="false">
      <c r="A2568" s="30" t="n">
        <v>400.9375</v>
      </c>
      <c r="B2568" s="31" t="n">
        <v>27.0346</v>
      </c>
      <c r="C2568" s="32" t="n">
        <f aca="false">IF($A2568="","",IF(設定!$B$21="dB",10^($B2568/20),ABS($B2568)))</f>
        <v>22.4765680769059</v>
      </c>
      <c r="D2568" s="32" t="n">
        <f aca="false">IF($A2568="","",$A2568^2)</f>
        <v>160750.87890625</v>
      </c>
      <c r="E2568" s="32" t="n">
        <f aca="false">IF($A2568="","",IF($C2568&lt;=0,"",1/$C2568^2))</f>
        <v>0.00197942932502031</v>
      </c>
      <c r="F2568" s="33" t="n">
        <f aca="false">IF(OR(ROW()-設定!$B$30&lt;2,ROW()+設定!$B$30&gt;13701,N($A2568)&lt;=0,N(INDEX($A$2:$A$13701,MIN(13700,MAX(1,ROW()-1+設定!$B$30))))&lt;=0,$A2568&lt;設定!$B$28,$A2568&gt;設定!$B$29),0,IF(AND($C2568&gt;=MAX(INDEX($C$1:$C$13701,MAX(1,ROW()-設定!$B$24)):INDEX($C$1:$C$13701,MAX(1,ROW()-1))),$C2568&gt;MAX(INDEX($C$1:$C$13701,MIN(13701,ROW()+1)):INDEX($C$1:$C$13701,MIN(13701,ROW()+設定!$B$24))),$C2568&gt;=設定!$B$32,$C2568&gt;=MAX(MIN(INDEX($C$1:$C$13701,MAX(1,ROW()-設定!$B$26)):INDEX($C$1:$C$13701,MAX(1,ROW()-1))),MIN(INDEX($C$1:$C$13701,MIN(13701,ROW()+1)):INDEX($C$1:$C$13701,MIN(13701,ROW()+設定!$B$26))))*10^(設定!$B$27/20)),1,0))</f>
        <v>0</v>
      </c>
      <c r="G2568" s="33" t="n">
        <f aca="false">$G2567+IF($F2568=1,1,0)</f>
        <v>0</v>
      </c>
      <c r="H2568" s="0" t="str">
        <f aca="false">IF($F2568=1,$G2568,"")</f>
        <v/>
      </c>
    </row>
    <row r="2569" customFormat="false" ht="15" hidden="false" customHeight="false" outlineLevel="0" collapsed="false">
      <c r="A2569" s="30" t="n">
        <v>401.09375</v>
      </c>
      <c r="B2569" s="31" t="n">
        <v>26.9589</v>
      </c>
      <c r="C2569" s="32" t="n">
        <f aca="false">IF($A2569="","",IF(設定!$B$21="dB",10^($B2569/20),ABS($B2569)))</f>
        <v>22.2815295325409</v>
      </c>
      <c r="D2569" s="32" t="n">
        <f aca="false">IF($A2569="","",$A2569^2)</f>
        <v>160876.196289063</v>
      </c>
      <c r="E2569" s="32" t="n">
        <f aca="false">IF($A2569="","",IF($C2569&lt;=0,"",1/$C2569^2))</f>
        <v>0.00201423435931934</v>
      </c>
      <c r="F2569" s="33" t="n">
        <f aca="false">IF(OR(ROW()-設定!$B$30&lt;2,ROW()+設定!$B$30&gt;13701,N($A2569)&lt;=0,N(INDEX($A$2:$A$13701,MIN(13700,MAX(1,ROW()-1+設定!$B$30))))&lt;=0,$A2569&lt;設定!$B$28,$A2569&gt;設定!$B$29),0,IF(AND($C2569&gt;=MAX(INDEX($C$1:$C$13701,MAX(1,ROW()-設定!$B$24)):INDEX($C$1:$C$13701,MAX(1,ROW()-1))),$C2569&gt;MAX(INDEX($C$1:$C$13701,MIN(13701,ROW()+1)):INDEX($C$1:$C$13701,MIN(13701,ROW()+設定!$B$24))),$C2569&gt;=設定!$B$32,$C2569&gt;=MAX(MIN(INDEX($C$1:$C$13701,MAX(1,ROW()-設定!$B$26)):INDEX($C$1:$C$13701,MAX(1,ROW()-1))),MIN(INDEX($C$1:$C$13701,MIN(13701,ROW()+1)):INDEX($C$1:$C$13701,MIN(13701,ROW()+設定!$B$26))))*10^(設定!$B$27/20)),1,0))</f>
        <v>0</v>
      </c>
      <c r="G2569" s="33" t="n">
        <f aca="false">$G2568+IF($F2569=1,1,0)</f>
        <v>0</v>
      </c>
      <c r="H2569" s="0" t="str">
        <f aca="false">IF($F2569=1,$G2569,"")</f>
        <v/>
      </c>
    </row>
    <row r="2570" customFormat="false" ht="15" hidden="false" customHeight="false" outlineLevel="0" collapsed="false">
      <c r="A2570" s="30" t="n">
        <v>401.25</v>
      </c>
      <c r="B2570" s="31" t="n">
        <v>27.0995</v>
      </c>
      <c r="C2570" s="32" t="n">
        <f aca="false">IF($A2570="","",IF(設定!$B$21="dB",10^($B2570/20),ABS($B2570)))</f>
        <v>22.6451394793956</v>
      </c>
      <c r="D2570" s="32" t="n">
        <f aca="false">IF($A2570="","",$A2570^2)</f>
        <v>161001.5625</v>
      </c>
      <c r="E2570" s="32" t="n">
        <f aca="false">IF($A2570="","",IF($C2570&lt;=0,"",1/$C2570^2))</f>
        <v>0.00195006909683634</v>
      </c>
      <c r="F2570" s="33" t="n">
        <f aca="false">IF(OR(ROW()-設定!$B$30&lt;2,ROW()+設定!$B$30&gt;13701,N($A2570)&lt;=0,N(INDEX($A$2:$A$13701,MIN(13700,MAX(1,ROW()-1+設定!$B$30))))&lt;=0,$A2570&lt;設定!$B$28,$A2570&gt;設定!$B$29),0,IF(AND($C2570&gt;=MAX(INDEX($C$1:$C$13701,MAX(1,ROW()-設定!$B$24)):INDEX($C$1:$C$13701,MAX(1,ROW()-1))),$C2570&gt;MAX(INDEX($C$1:$C$13701,MIN(13701,ROW()+1)):INDEX($C$1:$C$13701,MIN(13701,ROW()+設定!$B$24))),$C2570&gt;=設定!$B$32,$C2570&gt;=MAX(MIN(INDEX($C$1:$C$13701,MAX(1,ROW()-設定!$B$26)):INDEX($C$1:$C$13701,MAX(1,ROW()-1))),MIN(INDEX($C$1:$C$13701,MIN(13701,ROW()+1)):INDEX($C$1:$C$13701,MIN(13701,ROW()+設定!$B$26))))*10^(設定!$B$27/20)),1,0))</f>
        <v>0</v>
      </c>
      <c r="G2570" s="33" t="n">
        <f aca="false">$G2569+IF($F2570=1,1,0)</f>
        <v>0</v>
      </c>
      <c r="H2570" s="0" t="str">
        <f aca="false">IF($F2570=1,$G2570,"")</f>
        <v/>
      </c>
    </row>
    <row r="2571" customFormat="false" ht="15" hidden="false" customHeight="false" outlineLevel="0" collapsed="false">
      <c r="A2571" s="30" t="n">
        <v>401.40625</v>
      </c>
      <c r="B2571" s="31" t="n">
        <v>27.2498</v>
      </c>
      <c r="C2571" s="32" t="n">
        <f aca="false">IF($A2571="","",IF(設定!$B$21="dB",10^($B2571/20),ABS($B2571)))</f>
        <v>23.0403992296525</v>
      </c>
      <c r="D2571" s="32" t="n">
        <f aca="false">IF($A2571="","",$A2571^2)</f>
        <v>161126.977539063</v>
      </c>
      <c r="E2571" s="32" t="n">
        <f aca="false">IF($A2571="","",IF($C2571&lt;=0,"",1/$C2571^2))</f>
        <v>0.00188373583673349</v>
      </c>
      <c r="F2571" s="33" t="n">
        <f aca="false">IF(OR(ROW()-設定!$B$30&lt;2,ROW()+設定!$B$30&gt;13701,N($A2571)&lt;=0,N(INDEX($A$2:$A$13701,MIN(13700,MAX(1,ROW()-1+設定!$B$30))))&lt;=0,$A2571&lt;設定!$B$28,$A2571&gt;設定!$B$29),0,IF(AND($C2571&gt;=MAX(INDEX($C$1:$C$13701,MAX(1,ROW()-設定!$B$24)):INDEX($C$1:$C$13701,MAX(1,ROW()-1))),$C2571&gt;MAX(INDEX($C$1:$C$13701,MIN(13701,ROW()+1)):INDEX($C$1:$C$13701,MIN(13701,ROW()+設定!$B$24))),$C2571&gt;=設定!$B$32,$C2571&gt;=MAX(MIN(INDEX($C$1:$C$13701,MAX(1,ROW()-設定!$B$26)):INDEX($C$1:$C$13701,MAX(1,ROW()-1))),MIN(INDEX($C$1:$C$13701,MIN(13701,ROW()+1)):INDEX($C$1:$C$13701,MIN(13701,ROW()+設定!$B$26))))*10^(設定!$B$27/20)),1,0))</f>
        <v>0</v>
      </c>
      <c r="G2571" s="33" t="n">
        <f aca="false">$G2570+IF($F2571=1,1,0)</f>
        <v>0</v>
      </c>
      <c r="H2571" s="0" t="str">
        <f aca="false">IF($F2571=1,$G2571,"")</f>
        <v/>
      </c>
    </row>
    <row r="2572" customFormat="false" ht="15" hidden="false" customHeight="false" outlineLevel="0" collapsed="false">
      <c r="A2572" s="30" t="n">
        <v>401.5625</v>
      </c>
      <c r="B2572" s="31" t="n">
        <v>27.2883</v>
      </c>
      <c r="C2572" s="32" t="n">
        <f aca="false">IF($A2572="","",IF(設定!$B$21="dB",10^($B2572/20),ABS($B2572)))</f>
        <v>23.1427519236427</v>
      </c>
      <c r="D2572" s="32" t="n">
        <f aca="false">IF($A2572="","",$A2572^2)</f>
        <v>161252.44140625</v>
      </c>
      <c r="E2572" s="32" t="n">
        <f aca="false">IF($A2572="","",IF($C2572&lt;=0,"",1/$C2572^2))</f>
        <v>0.00186711040851039</v>
      </c>
      <c r="F2572" s="33" t="n">
        <f aca="false">IF(OR(ROW()-設定!$B$30&lt;2,ROW()+設定!$B$30&gt;13701,N($A2572)&lt;=0,N(INDEX($A$2:$A$13701,MIN(13700,MAX(1,ROW()-1+設定!$B$30))))&lt;=0,$A2572&lt;設定!$B$28,$A2572&gt;設定!$B$29),0,IF(AND($C2572&gt;=MAX(INDEX($C$1:$C$13701,MAX(1,ROW()-設定!$B$24)):INDEX($C$1:$C$13701,MAX(1,ROW()-1))),$C2572&gt;MAX(INDEX($C$1:$C$13701,MIN(13701,ROW()+1)):INDEX($C$1:$C$13701,MIN(13701,ROW()+設定!$B$24))),$C2572&gt;=設定!$B$32,$C2572&gt;=MAX(MIN(INDEX($C$1:$C$13701,MAX(1,ROW()-設定!$B$26)):INDEX($C$1:$C$13701,MAX(1,ROW()-1))),MIN(INDEX($C$1:$C$13701,MIN(13701,ROW()+1)):INDEX($C$1:$C$13701,MIN(13701,ROW()+設定!$B$26))))*10^(設定!$B$27/20)),1,0))</f>
        <v>0</v>
      </c>
      <c r="G2572" s="33" t="n">
        <f aca="false">$G2571+IF($F2572=1,1,0)</f>
        <v>0</v>
      </c>
      <c r="H2572" s="0" t="str">
        <f aca="false">IF($F2572=1,$G2572,"")</f>
        <v/>
      </c>
    </row>
    <row r="2573" customFormat="false" ht="15" hidden="false" customHeight="false" outlineLevel="0" collapsed="false">
      <c r="A2573" s="30" t="n">
        <v>401.71875</v>
      </c>
      <c r="B2573" s="31" t="n">
        <v>27.6075</v>
      </c>
      <c r="C2573" s="32" t="n">
        <f aca="false">IF($A2573="","",IF(設定!$B$21="dB",10^($B2573/20),ABS($B2573)))</f>
        <v>24.0090513238214</v>
      </c>
      <c r="D2573" s="32" t="n">
        <f aca="false">IF($A2573="","",$A2573^2)</f>
        <v>161377.954101563</v>
      </c>
      <c r="E2573" s="32" t="n">
        <f aca="false">IF($A2573="","",IF($C2573&lt;=0,"",1/$C2573^2))</f>
        <v>0.00173480234288325</v>
      </c>
      <c r="F2573" s="33" t="n">
        <f aca="false">IF(OR(ROW()-設定!$B$30&lt;2,ROW()+設定!$B$30&gt;13701,N($A2573)&lt;=0,N(INDEX($A$2:$A$13701,MIN(13700,MAX(1,ROW()-1+設定!$B$30))))&lt;=0,$A2573&lt;設定!$B$28,$A2573&gt;設定!$B$29),0,IF(AND($C2573&gt;=MAX(INDEX($C$1:$C$13701,MAX(1,ROW()-設定!$B$24)):INDEX($C$1:$C$13701,MAX(1,ROW()-1))),$C2573&gt;MAX(INDEX($C$1:$C$13701,MIN(13701,ROW()+1)):INDEX($C$1:$C$13701,MIN(13701,ROW()+設定!$B$24))),$C2573&gt;=設定!$B$32,$C2573&gt;=MAX(MIN(INDEX($C$1:$C$13701,MAX(1,ROW()-設定!$B$26)):INDEX($C$1:$C$13701,MAX(1,ROW()-1))),MIN(INDEX($C$1:$C$13701,MIN(13701,ROW()+1)):INDEX($C$1:$C$13701,MIN(13701,ROW()+設定!$B$26))))*10^(設定!$B$27/20)),1,0))</f>
        <v>0</v>
      </c>
      <c r="G2573" s="33" t="n">
        <f aca="false">$G2572+IF($F2573=1,1,0)</f>
        <v>0</v>
      </c>
      <c r="H2573" s="0" t="str">
        <f aca="false">IF($F2573=1,$G2573,"")</f>
        <v/>
      </c>
    </row>
    <row r="2574" customFormat="false" ht="15" hidden="false" customHeight="false" outlineLevel="0" collapsed="false">
      <c r="A2574" s="30" t="n">
        <v>401.875</v>
      </c>
      <c r="B2574" s="31" t="n">
        <v>27.4879</v>
      </c>
      <c r="C2574" s="32" t="n">
        <f aca="false">IF($A2574="","",IF(設定!$B$21="dB",10^($B2574/20),ABS($B2574)))</f>
        <v>23.6807253027431</v>
      </c>
      <c r="D2574" s="32" t="n">
        <f aca="false">IF($A2574="","",$A2574^2)</f>
        <v>161503.515625</v>
      </c>
      <c r="E2574" s="32" t="n">
        <f aca="false">IF($A2574="","",IF($C2574&lt;=0,"",1/$C2574^2))</f>
        <v>0.00178324083239777</v>
      </c>
      <c r="F2574" s="33" t="n">
        <f aca="false">IF(OR(ROW()-設定!$B$30&lt;2,ROW()+設定!$B$30&gt;13701,N($A2574)&lt;=0,N(INDEX($A$2:$A$13701,MIN(13700,MAX(1,ROW()-1+設定!$B$30))))&lt;=0,$A2574&lt;設定!$B$28,$A2574&gt;設定!$B$29),0,IF(AND($C2574&gt;=MAX(INDEX($C$1:$C$13701,MAX(1,ROW()-設定!$B$24)):INDEX($C$1:$C$13701,MAX(1,ROW()-1))),$C2574&gt;MAX(INDEX($C$1:$C$13701,MIN(13701,ROW()+1)):INDEX($C$1:$C$13701,MIN(13701,ROW()+設定!$B$24))),$C2574&gt;=設定!$B$32,$C2574&gt;=MAX(MIN(INDEX($C$1:$C$13701,MAX(1,ROW()-設定!$B$26)):INDEX($C$1:$C$13701,MAX(1,ROW()-1))),MIN(INDEX($C$1:$C$13701,MIN(13701,ROW()+1)):INDEX($C$1:$C$13701,MIN(13701,ROW()+設定!$B$26))))*10^(設定!$B$27/20)),1,0))</f>
        <v>0</v>
      </c>
      <c r="G2574" s="33" t="n">
        <f aca="false">$G2573+IF($F2574=1,1,0)</f>
        <v>0</v>
      </c>
      <c r="H2574" s="0" t="str">
        <f aca="false">IF($F2574=1,$G2574,"")</f>
        <v/>
      </c>
    </row>
    <row r="2575" customFormat="false" ht="15" hidden="false" customHeight="false" outlineLevel="0" collapsed="false">
      <c r="A2575" s="30" t="n">
        <v>402.03125</v>
      </c>
      <c r="B2575" s="31" t="n">
        <v>27.4418</v>
      </c>
      <c r="C2575" s="32" t="n">
        <f aca="false">IF($A2575="","",IF(設定!$B$21="dB",10^($B2575/20),ABS($B2575)))</f>
        <v>23.5553737759243</v>
      </c>
      <c r="D2575" s="32" t="n">
        <f aca="false">IF($A2575="","",$A2575^2)</f>
        <v>161629.125976563</v>
      </c>
      <c r="E2575" s="32" t="n">
        <f aca="false">IF($A2575="","",IF($C2575&lt;=0,"",1/$C2575^2))</f>
        <v>0.00180227060738167</v>
      </c>
      <c r="F2575" s="33" t="n">
        <f aca="false">IF(OR(ROW()-設定!$B$30&lt;2,ROW()+設定!$B$30&gt;13701,N($A2575)&lt;=0,N(INDEX($A$2:$A$13701,MIN(13700,MAX(1,ROW()-1+設定!$B$30))))&lt;=0,$A2575&lt;設定!$B$28,$A2575&gt;設定!$B$29),0,IF(AND($C2575&gt;=MAX(INDEX($C$1:$C$13701,MAX(1,ROW()-設定!$B$24)):INDEX($C$1:$C$13701,MAX(1,ROW()-1))),$C2575&gt;MAX(INDEX($C$1:$C$13701,MIN(13701,ROW()+1)):INDEX($C$1:$C$13701,MIN(13701,ROW()+設定!$B$24))),$C2575&gt;=設定!$B$32,$C2575&gt;=MAX(MIN(INDEX($C$1:$C$13701,MAX(1,ROW()-設定!$B$26)):INDEX($C$1:$C$13701,MAX(1,ROW()-1))),MIN(INDEX($C$1:$C$13701,MIN(13701,ROW()+1)):INDEX($C$1:$C$13701,MIN(13701,ROW()+設定!$B$26))))*10^(設定!$B$27/20)),1,0))</f>
        <v>0</v>
      </c>
      <c r="G2575" s="33" t="n">
        <f aca="false">$G2574+IF($F2575=1,1,0)</f>
        <v>0</v>
      </c>
      <c r="H2575" s="0" t="str">
        <f aca="false">IF($F2575=1,$G2575,"")</f>
        <v/>
      </c>
    </row>
    <row r="2576" customFormat="false" ht="15" hidden="false" customHeight="false" outlineLevel="0" collapsed="false">
      <c r="A2576" s="30" t="n">
        <v>402.1875</v>
      </c>
      <c r="B2576" s="31" t="n">
        <v>27.8094</v>
      </c>
      <c r="C2576" s="32" t="n">
        <f aca="false">IF($A2576="","",IF(設定!$B$21="dB",10^($B2576/20),ABS($B2576)))</f>
        <v>24.5736687646186</v>
      </c>
      <c r="D2576" s="32" t="n">
        <f aca="false">IF($A2576="","",$A2576^2)</f>
        <v>161754.78515625</v>
      </c>
      <c r="E2576" s="32" t="n">
        <f aca="false">IF($A2576="","",IF($C2576&lt;=0,"",1/$C2576^2))</f>
        <v>0.00165599873234608</v>
      </c>
      <c r="F2576" s="33" t="n">
        <f aca="false">IF(OR(ROW()-設定!$B$30&lt;2,ROW()+設定!$B$30&gt;13701,N($A2576)&lt;=0,N(INDEX($A$2:$A$13701,MIN(13700,MAX(1,ROW()-1+設定!$B$30))))&lt;=0,$A2576&lt;設定!$B$28,$A2576&gt;設定!$B$29),0,IF(AND($C2576&gt;=MAX(INDEX($C$1:$C$13701,MAX(1,ROW()-設定!$B$24)):INDEX($C$1:$C$13701,MAX(1,ROW()-1))),$C2576&gt;MAX(INDEX($C$1:$C$13701,MIN(13701,ROW()+1)):INDEX($C$1:$C$13701,MIN(13701,ROW()+設定!$B$24))),$C2576&gt;=設定!$B$32,$C2576&gt;=MAX(MIN(INDEX($C$1:$C$13701,MAX(1,ROW()-設定!$B$26)):INDEX($C$1:$C$13701,MAX(1,ROW()-1))),MIN(INDEX($C$1:$C$13701,MIN(13701,ROW()+1)):INDEX($C$1:$C$13701,MIN(13701,ROW()+設定!$B$26))))*10^(設定!$B$27/20)),1,0))</f>
        <v>0</v>
      </c>
      <c r="G2576" s="33" t="n">
        <f aca="false">$G2575+IF($F2576=1,1,0)</f>
        <v>0</v>
      </c>
      <c r="H2576" s="0" t="str">
        <f aca="false">IF($F2576=1,$G2576,"")</f>
        <v/>
      </c>
    </row>
    <row r="2577" customFormat="false" ht="15" hidden="false" customHeight="false" outlineLevel="0" collapsed="false">
      <c r="A2577" s="30" t="n">
        <v>402.34375</v>
      </c>
      <c r="B2577" s="31" t="n">
        <v>27.7399</v>
      </c>
      <c r="C2577" s="32" t="n">
        <f aca="false">IF($A2577="","",IF(設定!$B$21="dB",10^($B2577/20),ABS($B2577)))</f>
        <v>24.3778275219607</v>
      </c>
      <c r="D2577" s="32" t="n">
        <f aca="false">IF($A2577="","",$A2577^2)</f>
        <v>161880.493164063</v>
      </c>
      <c r="E2577" s="32" t="n">
        <f aca="false">IF($A2577="","",IF($C2577&lt;=0,"",1/$C2577^2))</f>
        <v>0.00168271280651863</v>
      </c>
      <c r="F2577" s="33" t="n">
        <f aca="false">IF(OR(ROW()-設定!$B$30&lt;2,ROW()+設定!$B$30&gt;13701,N($A2577)&lt;=0,N(INDEX($A$2:$A$13701,MIN(13700,MAX(1,ROW()-1+設定!$B$30))))&lt;=0,$A2577&lt;設定!$B$28,$A2577&gt;設定!$B$29),0,IF(AND($C2577&gt;=MAX(INDEX($C$1:$C$13701,MAX(1,ROW()-設定!$B$24)):INDEX($C$1:$C$13701,MAX(1,ROW()-1))),$C2577&gt;MAX(INDEX($C$1:$C$13701,MIN(13701,ROW()+1)):INDEX($C$1:$C$13701,MIN(13701,ROW()+設定!$B$24))),$C2577&gt;=設定!$B$32,$C2577&gt;=MAX(MIN(INDEX($C$1:$C$13701,MAX(1,ROW()-設定!$B$26)):INDEX($C$1:$C$13701,MAX(1,ROW()-1))),MIN(INDEX($C$1:$C$13701,MIN(13701,ROW()+1)):INDEX($C$1:$C$13701,MIN(13701,ROW()+設定!$B$26))))*10^(設定!$B$27/20)),1,0))</f>
        <v>0</v>
      </c>
      <c r="G2577" s="33" t="n">
        <f aca="false">$G2576+IF($F2577=1,1,0)</f>
        <v>0</v>
      </c>
      <c r="H2577" s="0" t="str">
        <f aca="false">IF($F2577=1,$G2577,"")</f>
        <v/>
      </c>
    </row>
    <row r="2578" customFormat="false" ht="15" hidden="false" customHeight="false" outlineLevel="0" collapsed="false">
      <c r="A2578" s="30" t="n">
        <v>402.5</v>
      </c>
      <c r="B2578" s="31" t="n">
        <v>27.8618</v>
      </c>
      <c r="C2578" s="32" t="n">
        <f aca="false">IF($A2578="","",IF(設定!$B$21="dB",10^($B2578/20),ABS($B2578)))</f>
        <v>24.7223642005968</v>
      </c>
      <c r="D2578" s="32" t="n">
        <f aca="false">IF($A2578="","",$A2578^2)</f>
        <v>162006.25</v>
      </c>
      <c r="E2578" s="32" t="n">
        <f aca="false">IF($A2578="","",IF($C2578&lt;=0,"",1/$C2578^2))</f>
        <v>0.00163613825831779</v>
      </c>
      <c r="F2578" s="33" t="n">
        <f aca="false">IF(OR(ROW()-設定!$B$30&lt;2,ROW()+設定!$B$30&gt;13701,N($A2578)&lt;=0,N(INDEX($A$2:$A$13701,MIN(13700,MAX(1,ROW()-1+設定!$B$30))))&lt;=0,$A2578&lt;設定!$B$28,$A2578&gt;設定!$B$29),0,IF(AND($C2578&gt;=MAX(INDEX($C$1:$C$13701,MAX(1,ROW()-設定!$B$24)):INDEX($C$1:$C$13701,MAX(1,ROW()-1))),$C2578&gt;MAX(INDEX($C$1:$C$13701,MIN(13701,ROW()+1)):INDEX($C$1:$C$13701,MIN(13701,ROW()+設定!$B$24))),$C2578&gt;=設定!$B$32,$C2578&gt;=MAX(MIN(INDEX($C$1:$C$13701,MAX(1,ROW()-設定!$B$26)):INDEX($C$1:$C$13701,MAX(1,ROW()-1))),MIN(INDEX($C$1:$C$13701,MIN(13701,ROW()+1)):INDEX($C$1:$C$13701,MIN(13701,ROW()+設定!$B$26))))*10^(設定!$B$27/20)),1,0))</f>
        <v>0</v>
      </c>
      <c r="G2578" s="33" t="n">
        <f aca="false">$G2577+IF($F2578=1,1,0)</f>
        <v>0</v>
      </c>
      <c r="H2578" s="0" t="str">
        <f aca="false">IF($F2578=1,$G2578,"")</f>
        <v/>
      </c>
    </row>
    <row r="2579" customFormat="false" ht="15" hidden="false" customHeight="false" outlineLevel="0" collapsed="false">
      <c r="A2579" s="30" t="n">
        <v>402.65625</v>
      </c>
      <c r="B2579" s="31" t="n">
        <v>27.6886</v>
      </c>
      <c r="C2579" s="32" t="n">
        <f aca="false">IF($A2579="","",IF(設定!$B$21="dB",10^($B2579/20),ABS($B2579)))</f>
        <v>24.2342732273956</v>
      </c>
      <c r="D2579" s="32" t="n">
        <f aca="false">IF($A2579="","",$A2579^2)</f>
        <v>162132.055664063</v>
      </c>
      <c r="E2579" s="32" t="n">
        <f aca="false">IF($A2579="","",IF($C2579&lt;=0,"",1/$C2579^2))</f>
        <v>0.00170270730791926</v>
      </c>
      <c r="F2579" s="33" t="n">
        <f aca="false">IF(OR(ROW()-設定!$B$30&lt;2,ROW()+設定!$B$30&gt;13701,N($A2579)&lt;=0,N(INDEX($A$2:$A$13701,MIN(13700,MAX(1,ROW()-1+設定!$B$30))))&lt;=0,$A2579&lt;設定!$B$28,$A2579&gt;設定!$B$29),0,IF(AND($C2579&gt;=MAX(INDEX($C$1:$C$13701,MAX(1,ROW()-設定!$B$24)):INDEX($C$1:$C$13701,MAX(1,ROW()-1))),$C2579&gt;MAX(INDEX($C$1:$C$13701,MIN(13701,ROW()+1)):INDEX($C$1:$C$13701,MIN(13701,ROW()+設定!$B$24))),$C2579&gt;=設定!$B$32,$C2579&gt;=MAX(MIN(INDEX($C$1:$C$13701,MAX(1,ROW()-設定!$B$26)):INDEX($C$1:$C$13701,MAX(1,ROW()-1))),MIN(INDEX($C$1:$C$13701,MIN(13701,ROW()+1)):INDEX($C$1:$C$13701,MIN(13701,ROW()+設定!$B$26))))*10^(設定!$B$27/20)),1,0))</f>
        <v>0</v>
      </c>
      <c r="G2579" s="33" t="n">
        <f aca="false">$G2578+IF($F2579=1,1,0)</f>
        <v>0</v>
      </c>
      <c r="H2579" s="0" t="str">
        <f aca="false">IF($F2579=1,$G2579,"")</f>
        <v/>
      </c>
    </row>
    <row r="2580" customFormat="false" ht="15" hidden="false" customHeight="false" outlineLevel="0" collapsed="false">
      <c r="A2580" s="30" t="n">
        <v>402.8125</v>
      </c>
      <c r="B2580" s="31" t="n">
        <v>28.2246</v>
      </c>
      <c r="C2580" s="32" t="n">
        <f aca="false">IF($A2580="","",IF(設定!$B$21="dB",10^($B2580/20),ABS($B2580)))</f>
        <v>25.7768592405619</v>
      </c>
      <c r="D2580" s="32" t="n">
        <f aca="false">IF($A2580="","",$A2580^2)</f>
        <v>162257.91015625</v>
      </c>
      <c r="E2580" s="32" t="n">
        <f aca="false">IF($A2580="","",IF($C2580&lt;=0,"",1/$C2580^2))</f>
        <v>0.00150501212915891</v>
      </c>
      <c r="F2580" s="33" t="n">
        <f aca="false">IF(OR(ROW()-設定!$B$30&lt;2,ROW()+設定!$B$30&gt;13701,N($A2580)&lt;=0,N(INDEX($A$2:$A$13701,MIN(13700,MAX(1,ROW()-1+設定!$B$30))))&lt;=0,$A2580&lt;設定!$B$28,$A2580&gt;設定!$B$29),0,IF(AND($C2580&gt;=MAX(INDEX($C$1:$C$13701,MAX(1,ROW()-設定!$B$24)):INDEX($C$1:$C$13701,MAX(1,ROW()-1))),$C2580&gt;MAX(INDEX($C$1:$C$13701,MIN(13701,ROW()+1)):INDEX($C$1:$C$13701,MIN(13701,ROW()+設定!$B$24))),$C2580&gt;=設定!$B$32,$C2580&gt;=MAX(MIN(INDEX($C$1:$C$13701,MAX(1,ROW()-設定!$B$26)):INDEX($C$1:$C$13701,MAX(1,ROW()-1))),MIN(INDEX($C$1:$C$13701,MIN(13701,ROW()+1)):INDEX($C$1:$C$13701,MIN(13701,ROW()+設定!$B$26))))*10^(設定!$B$27/20)),1,0))</f>
        <v>0</v>
      </c>
      <c r="G2580" s="33" t="n">
        <f aca="false">$G2579+IF($F2580=1,1,0)</f>
        <v>0</v>
      </c>
      <c r="H2580" s="0" t="str">
        <f aca="false">IF($F2580=1,$G2580,"")</f>
        <v/>
      </c>
    </row>
    <row r="2581" customFormat="false" ht="15" hidden="false" customHeight="false" outlineLevel="0" collapsed="false">
      <c r="A2581" s="30" t="n">
        <v>402.96875</v>
      </c>
      <c r="B2581" s="31" t="n">
        <v>28.3226</v>
      </c>
      <c r="C2581" s="32" t="n">
        <f aca="false">IF($A2581="","",IF(設定!$B$21="dB",10^($B2581/20),ABS($B2581)))</f>
        <v>26.0693378250979</v>
      </c>
      <c r="D2581" s="32" t="n">
        <f aca="false">IF($A2581="","",$A2581^2)</f>
        <v>162383.813476563</v>
      </c>
      <c r="E2581" s="32" t="n">
        <f aca="false">IF($A2581="","",IF($C2581&lt;=0,"",1/$C2581^2))</f>
        <v>0.00147143133377131</v>
      </c>
      <c r="F2581" s="33" t="n">
        <f aca="false">IF(OR(ROW()-設定!$B$30&lt;2,ROW()+設定!$B$30&gt;13701,N($A2581)&lt;=0,N(INDEX($A$2:$A$13701,MIN(13700,MAX(1,ROW()-1+設定!$B$30))))&lt;=0,$A2581&lt;設定!$B$28,$A2581&gt;設定!$B$29),0,IF(AND($C2581&gt;=MAX(INDEX($C$1:$C$13701,MAX(1,ROW()-設定!$B$24)):INDEX($C$1:$C$13701,MAX(1,ROW()-1))),$C2581&gt;MAX(INDEX($C$1:$C$13701,MIN(13701,ROW()+1)):INDEX($C$1:$C$13701,MIN(13701,ROW()+設定!$B$24))),$C2581&gt;=設定!$B$32,$C2581&gt;=MAX(MIN(INDEX($C$1:$C$13701,MAX(1,ROW()-設定!$B$26)):INDEX($C$1:$C$13701,MAX(1,ROW()-1))),MIN(INDEX($C$1:$C$13701,MIN(13701,ROW()+1)):INDEX($C$1:$C$13701,MIN(13701,ROW()+設定!$B$26))))*10^(設定!$B$27/20)),1,0))</f>
        <v>0</v>
      </c>
      <c r="G2581" s="33" t="n">
        <f aca="false">$G2580+IF($F2581=1,1,0)</f>
        <v>0</v>
      </c>
      <c r="H2581" s="0" t="str">
        <f aca="false">IF($F2581=1,$G2581,"")</f>
        <v/>
      </c>
    </row>
    <row r="2582" customFormat="false" ht="15" hidden="false" customHeight="false" outlineLevel="0" collapsed="false">
      <c r="A2582" s="30" t="n">
        <v>403.125</v>
      </c>
      <c r="B2582" s="31" t="n">
        <v>28.4396</v>
      </c>
      <c r="C2582" s="32" t="n">
        <f aca="false">IF($A2582="","",IF(設定!$B$21="dB",10^($B2582/20),ABS($B2582)))</f>
        <v>26.4228707270358</v>
      </c>
      <c r="D2582" s="32" t="n">
        <f aca="false">IF($A2582="","",$A2582^2)</f>
        <v>162509.765625</v>
      </c>
      <c r="E2582" s="32" t="n">
        <f aca="false">IF($A2582="","",IF($C2582&lt;=0,"",1/$C2582^2))</f>
        <v>0.00143231981472867</v>
      </c>
      <c r="F2582" s="33" t="n">
        <f aca="false">IF(OR(ROW()-設定!$B$30&lt;2,ROW()+設定!$B$30&gt;13701,N($A2582)&lt;=0,N(INDEX($A$2:$A$13701,MIN(13700,MAX(1,ROW()-1+設定!$B$30))))&lt;=0,$A2582&lt;設定!$B$28,$A2582&gt;設定!$B$29),0,IF(AND($C2582&gt;=MAX(INDEX($C$1:$C$13701,MAX(1,ROW()-設定!$B$24)):INDEX($C$1:$C$13701,MAX(1,ROW()-1))),$C2582&gt;MAX(INDEX($C$1:$C$13701,MIN(13701,ROW()+1)):INDEX($C$1:$C$13701,MIN(13701,ROW()+設定!$B$24))),$C2582&gt;=設定!$B$32,$C2582&gt;=MAX(MIN(INDEX($C$1:$C$13701,MAX(1,ROW()-設定!$B$26)):INDEX($C$1:$C$13701,MAX(1,ROW()-1))),MIN(INDEX($C$1:$C$13701,MIN(13701,ROW()+1)):INDEX($C$1:$C$13701,MIN(13701,ROW()+設定!$B$26))))*10^(設定!$B$27/20)),1,0))</f>
        <v>0</v>
      </c>
      <c r="G2582" s="33" t="n">
        <f aca="false">$G2581+IF($F2582=1,1,0)</f>
        <v>0</v>
      </c>
      <c r="H2582" s="0" t="str">
        <f aca="false">IF($F2582=1,$G2582,"")</f>
        <v/>
      </c>
    </row>
    <row r="2583" customFormat="false" ht="15" hidden="false" customHeight="false" outlineLevel="0" collapsed="false">
      <c r="A2583" s="30" t="n">
        <v>403.28125</v>
      </c>
      <c r="B2583" s="31" t="n">
        <v>28.5794</v>
      </c>
      <c r="C2583" s="32" t="n">
        <f aca="false">IF($A2583="","",IF(設定!$B$21="dB",10^($B2583/20),ABS($B2583)))</f>
        <v>26.851589550425</v>
      </c>
      <c r="D2583" s="32" t="n">
        <f aca="false">IF($A2583="","",$A2583^2)</f>
        <v>162635.766601563</v>
      </c>
      <c r="E2583" s="32" t="n">
        <f aca="false">IF($A2583="","",IF($C2583&lt;=0,"",1/$C2583^2))</f>
        <v>0.00138694742950484</v>
      </c>
      <c r="F2583" s="33" t="n">
        <f aca="false">IF(OR(ROW()-設定!$B$30&lt;2,ROW()+設定!$B$30&gt;13701,N($A2583)&lt;=0,N(INDEX($A$2:$A$13701,MIN(13700,MAX(1,ROW()-1+設定!$B$30))))&lt;=0,$A2583&lt;設定!$B$28,$A2583&gt;設定!$B$29),0,IF(AND($C2583&gt;=MAX(INDEX($C$1:$C$13701,MAX(1,ROW()-設定!$B$24)):INDEX($C$1:$C$13701,MAX(1,ROW()-1))),$C2583&gt;MAX(INDEX($C$1:$C$13701,MIN(13701,ROW()+1)):INDEX($C$1:$C$13701,MIN(13701,ROW()+設定!$B$24))),$C2583&gt;=設定!$B$32,$C2583&gt;=MAX(MIN(INDEX($C$1:$C$13701,MAX(1,ROW()-設定!$B$26)):INDEX($C$1:$C$13701,MAX(1,ROW()-1))),MIN(INDEX($C$1:$C$13701,MIN(13701,ROW()+1)):INDEX($C$1:$C$13701,MIN(13701,ROW()+設定!$B$26))))*10^(設定!$B$27/20)),1,0))</f>
        <v>0</v>
      </c>
      <c r="G2583" s="33" t="n">
        <f aca="false">$G2582+IF($F2583=1,1,0)</f>
        <v>0</v>
      </c>
      <c r="H2583" s="0" t="str">
        <f aca="false">IF($F2583=1,$G2583,"")</f>
        <v/>
      </c>
    </row>
    <row r="2584" customFormat="false" ht="15" hidden="false" customHeight="false" outlineLevel="0" collapsed="false">
      <c r="A2584" s="30" t="n">
        <v>403.4375</v>
      </c>
      <c r="B2584" s="31" t="n">
        <v>28.776</v>
      </c>
      <c r="C2584" s="32" t="n">
        <f aca="false">IF($A2584="","",IF(設定!$B$21="dB",10^($B2584/20),ABS($B2584)))</f>
        <v>27.4662899241596</v>
      </c>
      <c r="D2584" s="32" t="n">
        <f aca="false">IF($A2584="","",$A2584^2)</f>
        <v>162761.81640625</v>
      </c>
      <c r="E2584" s="32" t="n">
        <f aca="false">IF($A2584="","",IF($C2584&lt;=0,"",1/$C2584^2))</f>
        <v>0.00132556186071986</v>
      </c>
      <c r="F2584" s="33" t="n">
        <f aca="false">IF(OR(ROW()-設定!$B$30&lt;2,ROW()+設定!$B$30&gt;13701,N($A2584)&lt;=0,N(INDEX($A$2:$A$13701,MIN(13700,MAX(1,ROW()-1+設定!$B$30))))&lt;=0,$A2584&lt;設定!$B$28,$A2584&gt;設定!$B$29),0,IF(AND($C2584&gt;=MAX(INDEX($C$1:$C$13701,MAX(1,ROW()-設定!$B$24)):INDEX($C$1:$C$13701,MAX(1,ROW()-1))),$C2584&gt;MAX(INDEX($C$1:$C$13701,MIN(13701,ROW()+1)):INDEX($C$1:$C$13701,MIN(13701,ROW()+設定!$B$24))),$C2584&gt;=設定!$B$32,$C2584&gt;=MAX(MIN(INDEX($C$1:$C$13701,MAX(1,ROW()-設定!$B$26)):INDEX($C$1:$C$13701,MAX(1,ROW()-1))),MIN(INDEX($C$1:$C$13701,MIN(13701,ROW()+1)):INDEX($C$1:$C$13701,MIN(13701,ROW()+設定!$B$26))))*10^(設定!$B$27/20)),1,0))</f>
        <v>0</v>
      </c>
      <c r="G2584" s="33" t="n">
        <f aca="false">$G2583+IF($F2584=1,1,0)</f>
        <v>0</v>
      </c>
      <c r="H2584" s="0" t="str">
        <f aca="false">IF($F2584=1,$G2584,"")</f>
        <v/>
      </c>
    </row>
    <row r="2585" customFormat="false" ht="15" hidden="false" customHeight="false" outlineLevel="0" collapsed="false">
      <c r="A2585" s="30" t="n">
        <v>403.59375</v>
      </c>
      <c r="B2585" s="31" t="n">
        <v>28.7228</v>
      </c>
      <c r="C2585" s="32" t="n">
        <f aca="false">IF($A2585="","",IF(設定!$B$21="dB",10^($B2585/20),ABS($B2585)))</f>
        <v>27.298576431158</v>
      </c>
      <c r="D2585" s="32" t="n">
        <f aca="false">IF($A2585="","",$A2585^2)</f>
        <v>162887.915039063</v>
      </c>
      <c r="E2585" s="32" t="n">
        <f aca="false">IF($A2585="","",IF($C2585&lt;=0,"",1/$C2585^2))</f>
        <v>0.00134189952758744</v>
      </c>
      <c r="F2585" s="33" t="n">
        <f aca="false">IF(OR(ROW()-設定!$B$30&lt;2,ROW()+設定!$B$30&gt;13701,N($A2585)&lt;=0,N(INDEX($A$2:$A$13701,MIN(13700,MAX(1,ROW()-1+設定!$B$30))))&lt;=0,$A2585&lt;設定!$B$28,$A2585&gt;設定!$B$29),0,IF(AND($C2585&gt;=MAX(INDEX($C$1:$C$13701,MAX(1,ROW()-設定!$B$24)):INDEX($C$1:$C$13701,MAX(1,ROW()-1))),$C2585&gt;MAX(INDEX($C$1:$C$13701,MIN(13701,ROW()+1)):INDEX($C$1:$C$13701,MIN(13701,ROW()+設定!$B$24))),$C2585&gt;=設定!$B$32,$C2585&gt;=MAX(MIN(INDEX($C$1:$C$13701,MAX(1,ROW()-設定!$B$26)):INDEX($C$1:$C$13701,MAX(1,ROW()-1))),MIN(INDEX($C$1:$C$13701,MIN(13701,ROW()+1)):INDEX($C$1:$C$13701,MIN(13701,ROW()+設定!$B$26))))*10^(設定!$B$27/20)),1,0))</f>
        <v>0</v>
      </c>
      <c r="G2585" s="33" t="n">
        <f aca="false">$G2584+IF($F2585=1,1,0)</f>
        <v>0</v>
      </c>
      <c r="H2585" s="0" t="str">
        <f aca="false">IF($F2585=1,$G2585,"")</f>
        <v/>
      </c>
    </row>
    <row r="2586" customFormat="false" ht="15" hidden="false" customHeight="false" outlineLevel="0" collapsed="false">
      <c r="A2586" s="30" t="n">
        <v>403.75</v>
      </c>
      <c r="B2586" s="31" t="n">
        <v>28.9533</v>
      </c>
      <c r="C2586" s="32" t="n">
        <f aca="false">IF($A2586="","",IF(設定!$B$21="dB",10^($B2586/20),ABS($B2586)))</f>
        <v>28.0327045622056</v>
      </c>
      <c r="D2586" s="32" t="n">
        <f aca="false">IF($A2586="","",$A2586^2)</f>
        <v>163014.0625</v>
      </c>
      <c r="E2586" s="32" t="n">
        <f aca="false">IF($A2586="","",IF($C2586&lt;=0,"",1/$C2586^2))</f>
        <v>0.00127253577332969</v>
      </c>
      <c r="F2586" s="33" t="n">
        <f aca="false">IF(OR(ROW()-設定!$B$30&lt;2,ROW()+設定!$B$30&gt;13701,N($A2586)&lt;=0,N(INDEX($A$2:$A$13701,MIN(13700,MAX(1,ROW()-1+設定!$B$30))))&lt;=0,$A2586&lt;設定!$B$28,$A2586&gt;設定!$B$29),0,IF(AND($C2586&gt;=MAX(INDEX($C$1:$C$13701,MAX(1,ROW()-設定!$B$24)):INDEX($C$1:$C$13701,MAX(1,ROW()-1))),$C2586&gt;MAX(INDEX($C$1:$C$13701,MIN(13701,ROW()+1)):INDEX($C$1:$C$13701,MIN(13701,ROW()+設定!$B$24))),$C2586&gt;=設定!$B$32,$C2586&gt;=MAX(MIN(INDEX($C$1:$C$13701,MAX(1,ROW()-設定!$B$26)):INDEX($C$1:$C$13701,MAX(1,ROW()-1))),MIN(INDEX($C$1:$C$13701,MIN(13701,ROW()+1)):INDEX($C$1:$C$13701,MIN(13701,ROW()+設定!$B$26))))*10^(設定!$B$27/20)),1,0))</f>
        <v>0</v>
      </c>
      <c r="G2586" s="33" t="n">
        <f aca="false">$G2585+IF($F2586=1,1,0)</f>
        <v>0</v>
      </c>
      <c r="H2586" s="0" t="str">
        <f aca="false">IF($F2586=1,$G2586,"")</f>
        <v/>
      </c>
    </row>
    <row r="2587" customFormat="false" ht="15" hidden="false" customHeight="false" outlineLevel="0" collapsed="false">
      <c r="A2587" s="30" t="n">
        <v>403.90625</v>
      </c>
      <c r="B2587" s="31" t="n">
        <v>28.9095</v>
      </c>
      <c r="C2587" s="32" t="n">
        <f aca="false">IF($A2587="","",IF(設定!$B$21="dB",10^($B2587/20),ABS($B2587)))</f>
        <v>27.8917009418166</v>
      </c>
      <c r="D2587" s="32" t="n">
        <f aca="false">IF($A2587="","",$A2587^2)</f>
        <v>163140.258789063</v>
      </c>
      <c r="E2587" s="32" t="n">
        <f aca="false">IF($A2587="","",IF($C2587&lt;=0,"",1/$C2587^2))</f>
        <v>0.00128543464255719</v>
      </c>
      <c r="F2587" s="33" t="n">
        <f aca="false">IF(OR(ROW()-設定!$B$30&lt;2,ROW()+設定!$B$30&gt;13701,N($A2587)&lt;=0,N(INDEX($A$2:$A$13701,MIN(13700,MAX(1,ROW()-1+設定!$B$30))))&lt;=0,$A2587&lt;設定!$B$28,$A2587&gt;設定!$B$29),0,IF(AND($C2587&gt;=MAX(INDEX($C$1:$C$13701,MAX(1,ROW()-設定!$B$24)):INDEX($C$1:$C$13701,MAX(1,ROW()-1))),$C2587&gt;MAX(INDEX($C$1:$C$13701,MIN(13701,ROW()+1)):INDEX($C$1:$C$13701,MIN(13701,ROW()+設定!$B$24))),$C2587&gt;=設定!$B$32,$C2587&gt;=MAX(MIN(INDEX($C$1:$C$13701,MAX(1,ROW()-設定!$B$26)):INDEX($C$1:$C$13701,MAX(1,ROW()-1))),MIN(INDEX($C$1:$C$13701,MIN(13701,ROW()+1)):INDEX($C$1:$C$13701,MIN(13701,ROW()+設定!$B$26))))*10^(設定!$B$27/20)),1,0))</f>
        <v>0</v>
      </c>
      <c r="G2587" s="33" t="n">
        <f aca="false">$G2586+IF($F2587=1,1,0)</f>
        <v>0</v>
      </c>
      <c r="H2587" s="0" t="str">
        <f aca="false">IF($F2587=1,$G2587,"")</f>
        <v/>
      </c>
    </row>
    <row r="2588" customFormat="false" ht="15" hidden="false" customHeight="false" outlineLevel="0" collapsed="false">
      <c r="A2588" s="30" t="n">
        <v>404.0625</v>
      </c>
      <c r="B2588" s="31" t="n">
        <v>29.0843</v>
      </c>
      <c r="C2588" s="32" t="n">
        <f aca="false">IF($A2588="","",IF(設定!$B$21="dB",10^($B2588/20),ABS($B2588)))</f>
        <v>28.4586962302092</v>
      </c>
      <c r="D2588" s="32" t="n">
        <f aca="false">IF($A2588="","",$A2588^2)</f>
        <v>163266.50390625</v>
      </c>
      <c r="E2588" s="32" t="n">
        <f aca="false">IF($A2588="","",IF($C2588&lt;=0,"",1/$C2588^2))</f>
        <v>0.00123472431317874</v>
      </c>
      <c r="F2588" s="33" t="n">
        <f aca="false">IF(OR(ROW()-設定!$B$30&lt;2,ROW()+設定!$B$30&gt;13701,N($A2588)&lt;=0,N(INDEX($A$2:$A$13701,MIN(13700,MAX(1,ROW()-1+設定!$B$30))))&lt;=0,$A2588&lt;設定!$B$28,$A2588&gt;設定!$B$29),0,IF(AND($C2588&gt;=MAX(INDEX($C$1:$C$13701,MAX(1,ROW()-設定!$B$24)):INDEX($C$1:$C$13701,MAX(1,ROW()-1))),$C2588&gt;MAX(INDEX($C$1:$C$13701,MIN(13701,ROW()+1)):INDEX($C$1:$C$13701,MIN(13701,ROW()+設定!$B$24))),$C2588&gt;=設定!$B$32,$C2588&gt;=MAX(MIN(INDEX($C$1:$C$13701,MAX(1,ROW()-設定!$B$26)):INDEX($C$1:$C$13701,MAX(1,ROW()-1))),MIN(INDEX($C$1:$C$13701,MIN(13701,ROW()+1)):INDEX($C$1:$C$13701,MIN(13701,ROW()+設定!$B$26))))*10^(設定!$B$27/20)),1,0))</f>
        <v>0</v>
      </c>
      <c r="G2588" s="33" t="n">
        <f aca="false">$G2587+IF($F2588=1,1,0)</f>
        <v>0</v>
      </c>
      <c r="H2588" s="0" t="str">
        <f aca="false">IF($F2588=1,$G2588,"")</f>
        <v/>
      </c>
    </row>
    <row r="2589" customFormat="false" ht="15" hidden="false" customHeight="false" outlineLevel="0" collapsed="false">
      <c r="A2589" s="30" t="n">
        <v>404.21875</v>
      </c>
      <c r="B2589" s="31" t="n">
        <v>29.3674</v>
      </c>
      <c r="C2589" s="32" t="n">
        <f aca="false">IF($A2589="","",IF(設定!$B$21="dB",10^($B2589/20),ABS($B2589)))</f>
        <v>29.4015346805117</v>
      </c>
      <c r="D2589" s="32" t="n">
        <f aca="false">IF($A2589="","",$A2589^2)</f>
        <v>163392.797851563</v>
      </c>
      <c r="E2589" s="32" t="n">
        <f aca="false">IF($A2589="","",IF($C2589&lt;=0,"",1/$C2589^2))</f>
        <v>0.00115680458158539</v>
      </c>
      <c r="F2589" s="33" t="n">
        <f aca="false">IF(OR(ROW()-設定!$B$30&lt;2,ROW()+設定!$B$30&gt;13701,N($A2589)&lt;=0,N(INDEX($A$2:$A$13701,MIN(13700,MAX(1,ROW()-1+設定!$B$30))))&lt;=0,$A2589&lt;設定!$B$28,$A2589&gt;設定!$B$29),0,IF(AND($C2589&gt;=MAX(INDEX($C$1:$C$13701,MAX(1,ROW()-設定!$B$24)):INDEX($C$1:$C$13701,MAX(1,ROW()-1))),$C2589&gt;MAX(INDEX($C$1:$C$13701,MIN(13701,ROW()+1)):INDEX($C$1:$C$13701,MIN(13701,ROW()+設定!$B$24))),$C2589&gt;=設定!$B$32,$C2589&gt;=MAX(MIN(INDEX($C$1:$C$13701,MAX(1,ROW()-設定!$B$26)):INDEX($C$1:$C$13701,MAX(1,ROW()-1))),MIN(INDEX($C$1:$C$13701,MIN(13701,ROW()+1)):INDEX($C$1:$C$13701,MIN(13701,ROW()+設定!$B$26))))*10^(設定!$B$27/20)),1,0))</f>
        <v>0</v>
      </c>
      <c r="G2589" s="33" t="n">
        <f aca="false">$G2588+IF($F2589=1,1,0)</f>
        <v>0</v>
      </c>
      <c r="H2589" s="0" t="str">
        <f aca="false">IF($F2589=1,$G2589,"")</f>
        <v/>
      </c>
    </row>
    <row r="2590" customFormat="false" ht="15" hidden="false" customHeight="false" outlineLevel="0" collapsed="false">
      <c r="A2590" s="30" t="n">
        <v>404.375</v>
      </c>
      <c r="B2590" s="31" t="n">
        <v>29.4382</v>
      </c>
      <c r="C2590" s="32" t="n">
        <f aca="false">IF($A2590="","",IF(設定!$B$21="dB",10^($B2590/20),ABS($B2590)))</f>
        <v>29.6421704329237</v>
      </c>
      <c r="D2590" s="32" t="n">
        <f aca="false">IF($A2590="","",$A2590^2)</f>
        <v>163519.140625</v>
      </c>
      <c r="E2590" s="32" t="n">
        <f aca="false">IF($A2590="","",IF($C2590&lt;=0,"",1/$C2590^2))</f>
        <v>0.00113809889060194</v>
      </c>
      <c r="F2590" s="33" t="n">
        <f aca="false">IF(OR(ROW()-設定!$B$30&lt;2,ROW()+設定!$B$30&gt;13701,N($A2590)&lt;=0,N(INDEX($A$2:$A$13701,MIN(13700,MAX(1,ROW()-1+設定!$B$30))))&lt;=0,$A2590&lt;設定!$B$28,$A2590&gt;設定!$B$29),0,IF(AND($C2590&gt;=MAX(INDEX($C$1:$C$13701,MAX(1,ROW()-設定!$B$24)):INDEX($C$1:$C$13701,MAX(1,ROW()-1))),$C2590&gt;MAX(INDEX($C$1:$C$13701,MIN(13701,ROW()+1)):INDEX($C$1:$C$13701,MIN(13701,ROW()+設定!$B$24))),$C2590&gt;=設定!$B$32,$C2590&gt;=MAX(MIN(INDEX($C$1:$C$13701,MAX(1,ROW()-設定!$B$26)):INDEX($C$1:$C$13701,MAX(1,ROW()-1))),MIN(INDEX($C$1:$C$13701,MIN(13701,ROW()+1)):INDEX($C$1:$C$13701,MIN(13701,ROW()+設定!$B$26))))*10^(設定!$B$27/20)),1,0))</f>
        <v>0</v>
      </c>
      <c r="G2590" s="33" t="n">
        <f aca="false">$G2589+IF($F2590=1,1,0)</f>
        <v>0</v>
      </c>
      <c r="H2590" s="0" t="str">
        <f aca="false">IF($F2590=1,$G2590,"")</f>
        <v/>
      </c>
    </row>
    <row r="2591" customFormat="false" ht="15" hidden="false" customHeight="false" outlineLevel="0" collapsed="false">
      <c r="A2591" s="30" t="n">
        <v>404.53125</v>
      </c>
      <c r="B2591" s="31" t="n">
        <v>29.4</v>
      </c>
      <c r="C2591" s="32" t="n">
        <f aca="false">IF($A2591="","",IF(設定!$B$21="dB",10^($B2591/20),ABS($B2591)))</f>
        <v>29.5120922666639</v>
      </c>
      <c r="D2591" s="32" t="n">
        <f aca="false">IF($A2591="","",$A2591^2)</f>
        <v>163645.532226563</v>
      </c>
      <c r="E2591" s="32" t="n">
        <f aca="false">IF($A2591="","",IF($C2591&lt;=0,"",1/$C2591^2))</f>
        <v>0.00114815362149688</v>
      </c>
      <c r="F2591" s="33" t="n">
        <f aca="false">IF(OR(ROW()-設定!$B$30&lt;2,ROW()+設定!$B$30&gt;13701,N($A2591)&lt;=0,N(INDEX($A$2:$A$13701,MIN(13700,MAX(1,ROW()-1+設定!$B$30))))&lt;=0,$A2591&lt;設定!$B$28,$A2591&gt;設定!$B$29),0,IF(AND($C2591&gt;=MAX(INDEX($C$1:$C$13701,MAX(1,ROW()-設定!$B$24)):INDEX($C$1:$C$13701,MAX(1,ROW()-1))),$C2591&gt;MAX(INDEX($C$1:$C$13701,MIN(13701,ROW()+1)):INDEX($C$1:$C$13701,MIN(13701,ROW()+設定!$B$24))),$C2591&gt;=設定!$B$32,$C2591&gt;=MAX(MIN(INDEX($C$1:$C$13701,MAX(1,ROW()-設定!$B$26)):INDEX($C$1:$C$13701,MAX(1,ROW()-1))),MIN(INDEX($C$1:$C$13701,MIN(13701,ROW()+1)):INDEX($C$1:$C$13701,MIN(13701,ROW()+設定!$B$26))))*10^(設定!$B$27/20)),1,0))</f>
        <v>0</v>
      </c>
      <c r="G2591" s="33" t="n">
        <f aca="false">$G2590+IF($F2591=1,1,0)</f>
        <v>0</v>
      </c>
      <c r="H2591" s="0" t="str">
        <f aca="false">IF($F2591=1,$G2591,"")</f>
        <v/>
      </c>
    </row>
    <row r="2592" customFormat="false" ht="15" hidden="false" customHeight="false" outlineLevel="0" collapsed="false">
      <c r="A2592" s="30" t="n">
        <v>404.6875</v>
      </c>
      <c r="B2592" s="31" t="n">
        <v>29.7235</v>
      </c>
      <c r="C2592" s="32" t="n">
        <f aca="false">IF($A2592="","",IF(設定!$B$21="dB",10^($B2592/20),ABS($B2592)))</f>
        <v>30.6319750779813</v>
      </c>
      <c r="D2592" s="32" t="n">
        <f aca="false">IF($A2592="","",$A2592^2)</f>
        <v>163771.97265625</v>
      </c>
      <c r="E2592" s="32" t="n">
        <f aca="false">IF($A2592="","",IF($C2592&lt;=0,"",1/$C2592^2))</f>
        <v>0.00106573689258985</v>
      </c>
      <c r="F2592" s="33" t="n">
        <f aca="false">IF(OR(ROW()-設定!$B$30&lt;2,ROW()+設定!$B$30&gt;13701,N($A2592)&lt;=0,N(INDEX($A$2:$A$13701,MIN(13700,MAX(1,ROW()-1+設定!$B$30))))&lt;=0,$A2592&lt;設定!$B$28,$A2592&gt;設定!$B$29),0,IF(AND($C2592&gt;=MAX(INDEX($C$1:$C$13701,MAX(1,ROW()-設定!$B$24)):INDEX($C$1:$C$13701,MAX(1,ROW()-1))),$C2592&gt;MAX(INDEX($C$1:$C$13701,MIN(13701,ROW()+1)):INDEX($C$1:$C$13701,MIN(13701,ROW()+設定!$B$24))),$C2592&gt;=設定!$B$32,$C2592&gt;=MAX(MIN(INDEX($C$1:$C$13701,MAX(1,ROW()-設定!$B$26)):INDEX($C$1:$C$13701,MAX(1,ROW()-1))),MIN(INDEX($C$1:$C$13701,MIN(13701,ROW()+1)):INDEX($C$1:$C$13701,MIN(13701,ROW()+設定!$B$26))))*10^(設定!$B$27/20)),1,0))</f>
        <v>0</v>
      </c>
      <c r="G2592" s="33" t="n">
        <f aca="false">$G2591+IF($F2592=1,1,0)</f>
        <v>0</v>
      </c>
      <c r="H2592" s="0" t="str">
        <f aca="false">IF($F2592=1,$G2592,"")</f>
        <v/>
      </c>
    </row>
    <row r="2593" customFormat="false" ht="15" hidden="false" customHeight="false" outlineLevel="0" collapsed="false">
      <c r="A2593" s="30" t="n">
        <v>404.84375</v>
      </c>
      <c r="B2593" s="31" t="n">
        <v>29.8158</v>
      </c>
      <c r="C2593" s="32" t="n">
        <f aca="false">IF($A2593="","",IF(設定!$B$21="dB",10^($B2593/20),ABS($B2593)))</f>
        <v>30.9592192625169</v>
      </c>
      <c r="D2593" s="32" t="n">
        <f aca="false">IF($A2593="","",$A2593^2)</f>
        <v>163898.461914063</v>
      </c>
      <c r="E2593" s="32" t="n">
        <f aca="false">IF($A2593="","",IF($C2593&lt;=0,"",1/$C2593^2))</f>
        <v>0.00104332592728821</v>
      </c>
      <c r="F2593" s="33" t="n">
        <f aca="false">IF(OR(ROW()-設定!$B$30&lt;2,ROW()+設定!$B$30&gt;13701,N($A2593)&lt;=0,N(INDEX($A$2:$A$13701,MIN(13700,MAX(1,ROW()-1+設定!$B$30))))&lt;=0,$A2593&lt;設定!$B$28,$A2593&gt;設定!$B$29),0,IF(AND($C2593&gt;=MAX(INDEX($C$1:$C$13701,MAX(1,ROW()-設定!$B$24)):INDEX($C$1:$C$13701,MAX(1,ROW()-1))),$C2593&gt;MAX(INDEX($C$1:$C$13701,MIN(13701,ROW()+1)):INDEX($C$1:$C$13701,MIN(13701,ROW()+設定!$B$24))),$C2593&gt;=設定!$B$32,$C2593&gt;=MAX(MIN(INDEX($C$1:$C$13701,MAX(1,ROW()-設定!$B$26)):INDEX($C$1:$C$13701,MAX(1,ROW()-1))),MIN(INDEX($C$1:$C$13701,MIN(13701,ROW()+1)):INDEX($C$1:$C$13701,MIN(13701,ROW()+設定!$B$26))))*10^(設定!$B$27/20)),1,0))</f>
        <v>0</v>
      </c>
      <c r="G2593" s="33" t="n">
        <f aca="false">$G2592+IF($F2593=1,1,0)</f>
        <v>0</v>
      </c>
      <c r="H2593" s="0" t="str">
        <f aca="false">IF($F2593=1,$G2593,"")</f>
        <v/>
      </c>
    </row>
    <row r="2594" customFormat="false" ht="15" hidden="false" customHeight="false" outlineLevel="0" collapsed="false">
      <c r="A2594" s="30" t="n">
        <v>405</v>
      </c>
      <c r="B2594" s="31" t="n">
        <v>29.9016</v>
      </c>
      <c r="C2594" s="32" t="n">
        <f aca="false">IF($A2594="","",IF(設定!$B$21="dB",10^($B2594/20),ABS($B2594)))</f>
        <v>31.2665526526453</v>
      </c>
      <c r="D2594" s="32" t="n">
        <f aca="false">IF($A2594="","",$A2594^2)</f>
        <v>164025</v>
      </c>
      <c r="E2594" s="32" t="n">
        <f aca="false">IF($A2594="","",IF($C2594&lt;=0,"",1/$C2594^2))</f>
        <v>0.00102291606664692</v>
      </c>
      <c r="F2594" s="33" t="n">
        <f aca="false">IF(OR(ROW()-設定!$B$30&lt;2,ROW()+設定!$B$30&gt;13701,N($A2594)&lt;=0,N(INDEX($A$2:$A$13701,MIN(13700,MAX(1,ROW()-1+設定!$B$30))))&lt;=0,$A2594&lt;設定!$B$28,$A2594&gt;設定!$B$29),0,IF(AND($C2594&gt;=MAX(INDEX($C$1:$C$13701,MAX(1,ROW()-設定!$B$24)):INDEX($C$1:$C$13701,MAX(1,ROW()-1))),$C2594&gt;MAX(INDEX($C$1:$C$13701,MIN(13701,ROW()+1)):INDEX($C$1:$C$13701,MIN(13701,ROW()+設定!$B$24))),$C2594&gt;=設定!$B$32,$C2594&gt;=MAX(MIN(INDEX($C$1:$C$13701,MAX(1,ROW()-設定!$B$26)):INDEX($C$1:$C$13701,MAX(1,ROW()-1))),MIN(INDEX($C$1:$C$13701,MIN(13701,ROW()+1)):INDEX($C$1:$C$13701,MIN(13701,ROW()+設定!$B$26))))*10^(設定!$B$27/20)),1,0))</f>
        <v>0</v>
      </c>
      <c r="G2594" s="33" t="n">
        <f aca="false">$G2593+IF($F2594=1,1,0)</f>
        <v>0</v>
      </c>
      <c r="H2594" s="0" t="str">
        <f aca="false">IF($F2594=1,$G2594,"")</f>
        <v/>
      </c>
    </row>
    <row r="2595" customFormat="false" ht="15" hidden="false" customHeight="false" outlineLevel="0" collapsed="false">
      <c r="A2595" s="30" t="n">
        <v>405.15625</v>
      </c>
      <c r="B2595" s="31" t="n">
        <v>30.1884</v>
      </c>
      <c r="C2595" s="32" t="n">
        <f aca="false">IF($A2595="","",IF(設定!$B$21="dB",10^($B2595/20),ABS($B2595)))</f>
        <v>32.3161786255553</v>
      </c>
      <c r="D2595" s="32" t="n">
        <f aca="false">IF($A2595="","",$A2595^2)</f>
        <v>164151.586914063</v>
      </c>
      <c r="E2595" s="32" t="n">
        <f aca="false">IF($A2595="","",IF($C2595&lt;=0,"",1/$C2595^2))</f>
        <v>0.000957546779590071</v>
      </c>
      <c r="F2595" s="33" t="n">
        <f aca="false">IF(OR(ROW()-設定!$B$30&lt;2,ROW()+設定!$B$30&gt;13701,N($A2595)&lt;=0,N(INDEX($A$2:$A$13701,MIN(13700,MAX(1,ROW()-1+設定!$B$30))))&lt;=0,$A2595&lt;設定!$B$28,$A2595&gt;設定!$B$29),0,IF(AND($C2595&gt;=MAX(INDEX($C$1:$C$13701,MAX(1,ROW()-設定!$B$24)):INDEX($C$1:$C$13701,MAX(1,ROW()-1))),$C2595&gt;MAX(INDEX($C$1:$C$13701,MIN(13701,ROW()+1)):INDEX($C$1:$C$13701,MIN(13701,ROW()+設定!$B$24))),$C2595&gt;=設定!$B$32,$C2595&gt;=MAX(MIN(INDEX($C$1:$C$13701,MAX(1,ROW()-設定!$B$26)):INDEX($C$1:$C$13701,MAX(1,ROW()-1))),MIN(INDEX($C$1:$C$13701,MIN(13701,ROW()+1)):INDEX($C$1:$C$13701,MIN(13701,ROW()+設定!$B$26))))*10^(設定!$B$27/20)),1,0))</f>
        <v>0</v>
      </c>
      <c r="G2595" s="33" t="n">
        <f aca="false">$G2594+IF($F2595=1,1,0)</f>
        <v>0</v>
      </c>
      <c r="H2595" s="0" t="str">
        <f aca="false">IF($F2595=1,$G2595,"")</f>
        <v/>
      </c>
    </row>
    <row r="2596" customFormat="false" ht="15" hidden="false" customHeight="false" outlineLevel="0" collapsed="false">
      <c r="A2596" s="30" t="n">
        <v>405.3125</v>
      </c>
      <c r="B2596" s="31" t="n">
        <v>30.2606</v>
      </c>
      <c r="C2596" s="32" t="n">
        <f aca="false">IF($A2596="","",IF(設定!$B$21="dB",10^($B2596/20),ABS($B2596)))</f>
        <v>32.585920978134</v>
      </c>
      <c r="D2596" s="32" t="n">
        <f aca="false">IF($A2596="","",$A2596^2)</f>
        <v>164278.22265625</v>
      </c>
      <c r="E2596" s="32" t="n">
        <f aca="false">IF($A2596="","",IF($C2596&lt;=0,"",1/$C2596^2))</f>
        <v>0.00094175947865462</v>
      </c>
      <c r="F2596" s="33" t="n">
        <f aca="false">IF(OR(ROW()-設定!$B$30&lt;2,ROW()+設定!$B$30&gt;13701,N($A2596)&lt;=0,N(INDEX($A$2:$A$13701,MIN(13700,MAX(1,ROW()-1+設定!$B$30))))&lt;=0,$A2596&lt;設定!$B$28,$A2596&gt;設定!$B$29),0,IF(AND($C2596&gt;=MAX(INDEX($C$1:$C$13701,MAX(1,ROW()-設定!$B$24)):INDEX($C$1:$C$13701,MAX(1,ROW()-1))),$C2596&gt;MAX(INDEX($C$1:$C$13701,MIN(13701,ROW()+1)):INDEX($C$1:$C$13701,MIN(13701,ROW()+設定!$B$24))),$C2596&gt;=設定!$B$32,$C2596&gt;=MAX(MIN(INDEX($C$1:$C$13701,MAX(1,ROW()-設定!$B$26)):INDEX($C$1:$C$13701,MAX(1,ROW()-1))),MIN(INDEX($C$1:$C$13701,MIN(13701,ROW()+1)):INDEX($C$1:$C$13701,MIN(13701,ROW()+設定!$B$26))))*10^(設定!$B$27/20)),1,0))</f>
        <v>0</v>
      </c>
      <c r="G2596" s="33" t="n">
        <f aca="false">$G2595+IF($F2596=1,1,0)</f>
        <v>0</v>
      </c>
      <c r="H2596" s="0" t="str">
        <f aca="false">IF($F2596=1,$G2596,"")</f>
        <v/>
      </c>
    </row>
    <row r="2597" customFormat="false" ht="15" hidden="false" customHeight="false" outlineLevel="0" collapsed="false">
      <c r="A2597" s="30" t="n">
        <v>405.46875</v>
      </c>
      <c r="B2597" s="31" t="n">
        <v>30.3011</v>
      </c>
      <c r="C2597" s="32" t="n">
        <f aca="false">IF($A2597="","",IF(設定!$B$21="dB",10^($B2597/20),ABS($B2597)))</f>
        <v>32.7382152643173</v>
      </c>
      <c r="D2597" s="32" t="n">
        <f aca="false">IF($A2597="","",$A2597^2)</f>
        <v>164404.907226563</v>
      </c>
      <c r="E2597" s="32" t="n">
        <f aca="false">IF($A2597="","",IF($C2597&lt;=0,"",1/$C2597^2))</f>
        <v>0.000933017952011471</v>
      </c>
      <c r="F2597" s="33" t="n">
        <f aca="false">IF(OR(ROW()-設定!$B$30&lt;2,ROW()+設定!$B$30&gt;13701,N($A2597)&lt;=0,N(INDEX($A$2:$A$13701,MIN(13700,MAX(1,ROW()-1+設定!$B$30))))&lt;=0,$A2597&lt;設定!$B$28,$A2597&gt;設定!$B$29),0,IF(AND($C2597&gt;=MAX(INDEX($C$1:$C$13701,MAX(1,ROW()-設定!$B$24)):INDEX($C$1:$C$13701,MAX(1,ROW()-1))),$C2597&gt;MAX(INDEX($C$1:$C$13701,MIN(13701,ROW()+1)):INDEX($C$1:$C$13701,MIN(13701,ROW()+設定!$B$24))),$C2597&gt;=設定!$B$32,$C2597&gt;=MAX(MIN(INDEX($C$1:$C$13701,MAX(1,ROW()-設定!$B$26)):INDEX($C$1:$C$13701,MAX(1,ROW()-1))),MIN(INDEX($C$1:$C$13701,MIN(13701,ROW()+1)):INDEX($C$1:$C$13701,MIN(13701,ROW()+設定!$B$26))))*10^(設定!$B$27/20)),1,0))</f>
        <v>0</v>
      </c>
      <c r="G2597" s="33" t="n">
        <f aca="false">$G2596+IF($F2597=1,1,0)</f>
        <v>0</v>
      </c>
      <c r="H2597" s="0" t="str">
        <f aca="false">IF($F2597=1,$G2597,"")</f>
        <v/>
      </c>
    </row>
    <row r="2598" customFormat="false" ht="15" hidden="false" customHeight="false" outlineLevel="0" collapsed="false">
      <c r="A2598" s="30" t="n">
        <v>405.625</v>
      </c>
      <c r="B2598" s="31" t="n">
        <v>30.5173</v>
      </c>
      <c r="C2598" s="32" t="n">
        <f aca="false">IF($A2598="","",IF(設定!$B$21="dB",10^($B2598/20),ABS($B2598)))</f>
        <v>33.5633266764478</v>
      </c>
      <c r="D2598" s="32" t="n">
        <f aca="false">IF($A2598="","",$A2598^2)</f>
        <v>164531.640625</v>
      </c>
      <c r="E2598" s="32" t="n">
        <f aca="false">IF($A2598="","",IF($C2598&lt;=0,"",1/$C2598^2))</f>
        <v>0.000887707726616398</v>
      </c>
      <c r="F2598" s="33" t="n">
        <f aca="false">IF(OR(ROW()-設定!$B$30&lt;2,ROW()+設定!$B$30&gt;13701,N($A2598)&lt;=0,N(INDEX($A$2:$A$13701,MIN(13700,MAX(1,ROW()-1+設定!$B$30))))&lt;=0,$A2598&lt;設定!$B$28,$A2598&gt;設定!$B$29),0,IF(AND($C2598&gt;=MAX(INDEX($C$1:$C$13701,MAX(1,ROW()-設定!$B$24)):INDEX($C$1:$C$13701,MAX(1,ROW()-1))),$C2598&gt;MAX(INDEX($C$1:$C$13701,MIN(13701,ROW()+1)):INDEX($C$1:$C$13701,MIN(13701,ROW()+設定!$B$24))),$C2598&gt;=設定!$B$32,$C2598&gt;=MAX(MIN(INDEX($C$1:$C$13701,MAX(1,ROW()-設定!$B$26)):INDEX($C$1:$C$13701,MAX(1,ROW()-1))),MIN(INDEX($C$1:$C$13701,MIN(13701,ROW()+1)):INDEX($C$1:$C$13701,MIN(13701,ROW()+設定!$B$26))))*10^(設定!$B$27/20)),1,0))</f>
        <v>0</v>
      </c>
      <c r="G2598" s="33" t="n">
        <f aca="false">$G2597+IF($F2598=1,1,0)</f>
        <v>0</v>
      </c>
      <c r="H2598" s="0" t="str">
        <f aca="false">IF($F2598=1,$G2598,"")</f>
        <v/>
      </c>
    </row>
    <row r="2599" customFormat="false" ht="15" hidden="false" customHeight="false" outlineLevel="0" collapsed="false">
      <c r="A2599" s="30" t="n">
        <v>405.78125</v>
      </c>
      <c r="B2599" s="31" t="n">
        <v>30.988</v>
      </c>
      <c r="C2599" s="32" t="n">
        <f aca="false">IF($A2599="","",IF(設定!$B$21="dB",10^($B2599/20),ABS($B2599)))</f>
        <v>35.4323534878385</v>
      </c>
      <c r="D2599" s="32" t="n">
        <f aca="false">IF($A2599="","",$A2599^2)</f>
        <v>164658.422851563</v>
      </c>
      <c r="E2599" s="32" t="n">
        <f aca="false">IF($A2599="","",IF($C2599&lt;=0,"",1/$C2599^2))</f>
        <v>0.000796526079783779</v>
      </c>
      <c r="F2599" s="33" t="n">
        <f aca="false">IF(OR(ROW()-設定!$B$30&lt;2,ROW()+設定!$B$30&gt;13701,N($A2599)&lt;=0,N(INDEX($A$2:$A$13701,MIN(13700,MAX(1,ROW()-1+設定!$B$30))))&lt;=0,$A2599&lt;設定!$B$28,$A2599&gt;設定!$B$29),0,IF(AND($C2599&gt;=MAX(INDEX($C$1:$C$13701,MAX(1,ROW()-設定!$B$24)):INDEX($C$1:$C$13701,MAX(1,ROW()-1))),$C2599&gt;MAX(INDEX($C$1:$C$13701,MIN(13701,ROW()+1)):INDEX($C$1:$C$13701,MIN(13701,ROW()+設定!$B$24))),$C2599&gt;=設定!$B$32,$C2599&gt;=MAX(MIN(INDEX($C$1:$C$13701,MAX(1,ROW()-設定!$B$26)):INDEX($C$1:$C$13701,MAX(1,ROW()-1))),MIN(INDEX($C$1:$C$13701,MIN(13701,ROW()+1)):INDEX($C$1:$C$13701,MIN(13701,ROW()+設定!$B$26))))*10^(設定!$B$27/20)),1,0))</f>
        <v>0</v>
      </c>
      <c r="G2599" s="33" t="n">
        <f aca="false">$G2598+IF($F2599=1,1,0)</f>
        <v>0</v>
      </c>
      <c r="H2599" s="0" t="str">
        <f aca="false">IF($F2599=1,$G2599,"")</f>
        <v/>
      </c>
    </row>
    <row r="2600" customFormat="false" ht="15" hidden="false" customHeight="false" outlineLevel="0" collapsed="false">
      <c r="A2600" s="30" t="n">
        <v>405.9375</v>
      </c>
      <c r="B2600" s="31" t="n">
        <v>30.8222</v>
      </c>
      <c r="C2600" s="32" t="n">
        <f aca="false">IF($A2600="","",IF(設定!$B$21="dB",10^($B2600/20),ABS($B2600)))</f>
        <v>34.7624198066193</v>
      </c>
      <c r="D2600" s="32" t="n">
        <f aca="false">IF($A2600="","",$A2600^2)</f>
        <v>164785.25390625</v>
      </c>
      <c r="E2600" s="32" t="n">
        <f aca="false">IF($A2600="","",IF($C2600&lt;=0,"",1/$C2600^2))</f>
        <v>0.000827522860321806</v>
      </c>
      <c r="F2600" s="33" t="n">
        <f aca="false">IF(OR(ROW()-設定!$B$30&lt;2,ROW()+設定!$B$30&gt;13701,N($A2600)&lt;=0,N(INDEX($A$2:$A$13701,MIN(13700,MAX(1,ROW()-1+設定!$B$30))))&lt;=0,$A2600&lt;設定!$B$28,$A2600&gt;設定!$B$29),0,IF(AND($C2600&gt;=MAX(INDEX($C$1:$C$13701,MAX(1,ROW()-設定!$B$24)):INDEX($C$1:$C$13701,MAX(1,ROW()-1))),$C2600&gt;MAX(INDEX($C$1:$C$13701,MIN(13701,ROW()+1)):INDEX($C$1:$C$13701,MIN(13701,ROW()+設定!$B$24))),$C2600&gt;=設定!$B$32,$C2600&gt;=MAX(MIN(INDEX($C$1:$C$13701,MAX(1,ROW()-設定!$B$26)):INDEX($C$1:$C$13701,MAX(1,ROW()-1))),MIN(INDEX($C$1:$C$13701,MIN(13701,ROW()+1)):INDEX($C$1:$C$13701,MIN(13701,ROW()+設定!$B$26))))*10^(設定!$B$27/20)),1,0))</f>
        <v>0</v>
      </c>
      <c r="G2600" s="33" t="n">
        <f aca="false">$G2599+IF($F2600=1,1,0)</f>
        <v>0</v>
      </c>
      <c r="H2600" s="0" t="str">
        <f aca="false">IF($F2600=1,$G2600,"")</f>
        <v/>
      </c>
    </row>
    <row r="2601" customFormat="false" ht="15" hidden="false" customHeight="false" outlineLevel="0" collapsed="false">
      <c r="A2601" s="30" t="n">
        <v>406.09375</v>
      </c>
      <c r="B2601" s="31" t="n">
        <v>31.1854</v>
      </c>
      <c r="C2601" s="32" t="n">
        <f aca="false">IF($A2601="","",IF(設定!$B$21="dB",10^($B2601/20),ABS($B2601)))</f>
        <v>36.2468274174797</v>
      </c>
      <c r="D2601" s="32" t="n">
        <f aca="false">IF($A2601="","",$A2601^2)</f>
        <v>164912.133789063</v>
      </c>
      <c r="E2601" s="32" t="n">
        <f aca="false">IF($A2601="","",IF($C2601&lt;=0,"",1/$C2601^2))</f>
        <v>0.000761132032926351</v>
      </c>
      <c r="F2601" s="33" t="n">
        <f aca="false">IF(OR(ROW()-設定!$B$30&lt;2,ROW()+設定!$B$30&gt;13701,N($A2601)&lt;=0,N(INDEX($A$2:$A$13701,MIN(13700,MAX(1,ROW()-1+設定!$B$30))))&lt;=0,$A2601&lt;設定!$B$28,$A2601&gt;設定!$B$29),0,IF(AND($C2601&gt;=MAX(INDEX($C$1:$C$13701,MAX(1,ROW()-設定!$B$24)):INDEX($C$1:$C$13701,MAX(1,ROW()-1))),$C2601&gt;MAX(INDEX($C$1:$C$13701,MIN(13701,ROW()+1)):INDEX($C$1:$C$13701,MIN(13701,ROW()+設定!$B$24))),$C2601&gt;=設定!$B$32,$C2601&gt;=MAX(MIN(INDEX($C$1:$C$13701,MAX(1,ROW()-設定!$B$26)):INDEX($C$1:$C$13701,MAX(1,ROW()-1))),MIN(INDEX($C$1:$C$13701,MIN(13701,ROW()+1)):INDEX($C$1:$C$13701,MIN(13701,ROW()+設定!$B$26))))*10^(設定!$B$27/20)),1,0))</f>
        <v>0</v>
      </c>
      <c r="G2601" s="33" t="n">
        <f aca="false">$G2600+IF($F2601=1,1,0)</f>
        <v>0</v>
      </c>
      <c r="H2601" s="0" t="str">
        <f aca="false">IF($F2601=1,$G2601,"")</f>
        <v/>
      </c>
    </row>
    <row r="2602" customFormat="false" ht="15" hidden="false" customHeight="false" outlineLevel="0" collapsed="false">
      <c r="A2602" s="30" t="n">
        <v>406.25</v>
      </c>
      <c r="B2602" s="31" t="n">
        <v>31.4108</v>
      </c>
      <c r="C2602" s="32" t="n">
        <f aca="false">IF($A2602="","",IF(設定!$B$21="dB",10^($B2602/20),ABS($B2602)))</f>
        <v>37.1997481818421</v>
      </c>
      <c r="D2602" s="32" t="n">
        <f aca="false">IF($A2602="","",$A2602^2)</f>
        <v>165039.0625</v>
      </c>
      <c r="E2602" s="32" t="n">
        <f aca="false">IF($A2602="","",IF($C2602&lt;=0,"",1/$C2602^2))</f>
        <v>0.000722636676745949</v>
      </c>
      <c r="F2602" s="33" t="n">
        <f aca="false">IF(OR(ROW()-設定!$B$30&lt;2,ROW()+設定!$B$30&gt;13701,N($A2602)&lt;=0,N(INDEX($A$2:$A$13701,MIN(13700,MAX(1,ROW()-1+設定!$B$30))))&lt;=0,$A2602&lt;設定!$B$28,$A2602&gt;設定!$B$29),0,IF(AND($C2602&gt;=MAX(INDEX($C$1:$C$13701,MAX(1,ROW()-設定!$B$24)):INDEX($C$1:$C$13701,MAX(1,ROW()-1))),$C2602&gt;MAX(INDEX($C$1:$C$13701,MIN(13701,ROW()+1)):INDEX($C$1:$C$13701,MIN(13701,ROW()+設定!$B$24))),$C2602&gt;=設定!$B$32,$C2602&gt;=MAX(MIN(INDEX($C$1:$C$13701,MAX(1,ROW()-設定!$B$26)):INDEX($C$1:$C$13701,MAX(1,ROW()-1))),MIN(INDEX($C$1:$C$13701,MIN(13701,ROW()+1)):INDEX($C$1:$C$13701,MIN(13701,ROW()+設定!$B$26))))*10^(設定!$B$27/20)),1,0))</f>
        <v>0</v>
      </c>
      <c r="G2602" s="33" t="n">
        <f aca="false">$G2601+IF($F2602=1,1,0)</f>
        <v>0</v>
      </c>
      <c r="H2602" s="0" t="str">
        <f aca="false">IF($F2602=1,$G2602,"")</f>
        <v/>
      </c>
    </row>
    <row r="2603" customFormat="false" ht="15" hidden="false" customHeight="false" outlineLevel="0" collapsed="false">
      <c r="A2603" s="30" t="n">
        <v>406.40625</v>
      </c>
      <c r="B2603" s="31" t="n">
        <v>31.6043</v>
      </c>
      <c r="C2603" s="32" t="n">
        <f aca="false">IF($A2603="","",IF(設定!$B$21="dB",10^($B2603/20),ABS($B2603)))</f>
        <v>38.0377657880548</v>
      </c>
      <c r="D2603" s="32" t="n">
        <f aca="false">IF($A2603="","",$A2603^2)</f>
        <v>165166.040039063</v>
      </c>
      <c r="E2603" s="32" t="n">
        <f aca="false">IF($A2603="","",IF($C2603&lt;=0,"",1/$C2603^2))</f>
        <v>0.000691146320052628</v>
      </c>
      <c r="F2603" s="33" t="n">
        <f aca="false">IF(OR(ROW()-設定!$B$30&lt;2,ROW()+設定!$B$30&gt;13701,N($A2603)&lt;=0,N(INDEX($A$2:$A$13701,MIN(13700,MAX(1,ROW()-1+設定!$B$30))))&lt;=0,$A2603&lt;設定!$B$28,$A2603&gt;設定!$B$29),0,IF(AND($C2603&gt;=MAX(INDEX($C$1:$C$13701,MAX(1,ROW()-設定!$B$24)):INDEX($C$1:$C$13701,MAX(1,ROW()-1))),$C2603&gt;MAX(INDEX($C$1:$C$13701,MIN(13701,ROW()+1)):INDEX($C$1:$C$13701,MIN(13701,ROW()+設定!$B$24))),$C2603&gt;=設定!$B$32,$C2603&gt;=MAX(MIN(INDEX($C$1:$C$13701,MAX(1,ROW()-設定!$B$26)):INDEX($C$1:$C$13701,MAX(1,ROW()-1))),MIN(INDEX($C$1:$C$13701,MIN(13701,ROW()+1)):INDEX($C$1:$C$13701,MIN(13701,ROW()+設定!$B$26))))*10^(設定!$B$27/20)),1,0))</f>
        <v>0</v>
      </c>
      <c r="G2603" s="33" t="n">
        <f aca="false">$G2602+IF($F2603=1,1,0)</f>
        <v>0</v>
      </c>
      <c r="H2603" s="0" t="str">
        <f aca="false">IF($F2603=1,$G2603,"")</f>
        <v/>
      </c>
    </row>
    <row r="2604" customFormat="false" ht="15" hidden="false" customHeight="false" outlineLevel="0" collapsed="false">
      <c r="A2604" s="30" t="n">
        <v>406.5625</v>
      </c>
      <c r="B2604" s="31" t="n">
        <v>31.6049</v>
      </c>
      <c r="C2604" s="32" t="n">
        <f aca="false">IF($A2604="","",IF(設定!$B$21="dB",10^($B2604/20),ABS($B2604)))</f>
        <v>38.0403934345837</v>
      </c>
      <c r="D2604" s="32" t="n">
        <f aca="false">IF($A2604="","",$A2604^2)</f>
        <v>165293.06640625</v>
      </c>
      <c r="E2604" s="32" t="n">
        <f aca="false">IF($A2604="","",IF($C2604&lt;=0,"",1/$C2604^2))</f>
        <v>0.000691050841255403</v>
      </c>
      <c r="F2604" s="33" t="n">
        <f aca="false">IF(OR(ROW()-設定!$B$30&lt;2,ROW()+設定!$B$30&gt;13701,N($A2604)&lt;=0,N(INDEX($A$2:$A$13701,MIN(13700,MAX(1,ROW()-1+設定!$B$30))))&lt;=0,$A2604&lt;設定!$B$28,$A2604&gt;設定!$B$29),0,IF(AND($C2604&gt;=MAX(INDEX($C$1:$C$13701,MAX(1,ROW()-設定!$B$24)):INDEX($C$1:$C$13701,MAX(1,ROW()-1))),$C2604&gt;MAX(INDEX($C$1:$C$13701,MIN(13701,ROW()+1)):INDEX($C$1:$C$13701,MIN(13701,ROW()+設定!$B$24))),$C2604&gt;=設定!$B$32,$C2604&gt;=MAX(MIN(INDEX($C$1:$C$13701,MAX(1,ROW()-設定!$B$26)):INDEX($C$1:$C$13701,MAX(1,ROW()-1))),MIN(INDEX($C$1:$C$13701,MIN(13701,ROW()+1)):INDEX($C$1:$C$13701,MIN(13701,ROW()+設定!$B$26))))*10^(設定!$B$27/20)),1,0))</f>
        <v>0</v>
      </c>
      <c r="G2604" s="33" t="n">
        <f aca="false">$G2603+IF($F2604=1,1,0)</f>
        <v>0</v>
      </c>
      <c r="H2604" s="0" t="str">
        <f aca="false">IF($F2604=1,$G2604,"")</f>
        <v/>
      </c>
    </row>
    <row r="2605" customFormat="false" ht="15" hidden="false" customHeight="false" outlineLevel="0" collapsed="false">
      <c r="A2605" s="30" t="n">
        <v>406.71875</v>
      </c>
      <c r="B2605" s="31" t="n">
        <v>31.9012</v>
      </c>
      <c r="C2605" s="32" t="n">
        <f aca="false">IF($A2605="","",IF(設定!$B$21="dB",10^($B2605/20),ABS($B2605)))</f>
        <v>39.3604450163988</v>
      </c>
      <c r="D2605" s="32" t="n">
        <f aca="false">IF($A2605="","",$A2605^2)</f>
        <v>165420.141601563</v>
      </c>
      <c r="E2605" s="32" t="n">
        <f aca="false">IF($A2605="","",IF($C2605&lt;=0,"",1/$C2605^2))</f>
        <v>0.000645475852823015</v>
      </c>
      <c r="F2605" s="33" t="n">
        <f aca="false">IF(OR(ROW()-設定!$B$30&lt;2,ROW()+設定!$B$30&gt;13701,N($A2605)&lt;=0,N(INDEX($A$2:$A$13701,MIN(13700,MAX(1,ROW()-1+設定!$B$30))))&lt;=0,$A2605&lt;設定!$B$28,$A2605&gt;設定!$B$29),0,IF(AND($C2605&gt;=MAX(INDEX($C$1:$C$13701,MAX(1,ROW()-設定!$B$24)):INDEX($C$1:$C$13701,MAX(1,ROW()-1))),$C2605&gt;MAX(INDEX($C$1:$C$13701,MIN(13701,ROW()+1)):INDEX($C$1:$C$13701,MIN(13701,ROW()+設定!$B$24))),$C2605&gt;=設定!$B$32,$C2605&gt;=MAX(MIN(INDEX($C$1:$C$13701,MAX(1,ROW()-設定!$B$26)):INDEX($C$1:$C$13701,MAX(1,ROW()-1))),MIN(INDEX($C$1:$C$13701,MIN(13701,ROW()+1)):INDEX($C$1:$C$13701,MIN(13701,ROW()+設定!$B$26))))*10^(設定!$B$27/20)),1,0))</f>
        <v>0</v>
      </c>
      <c r="G2605" s="33" t="n">
        <f aca="false">$G2604+IF($F2605=1,1,0)</f>
        <v>0</v>
      </c>
      <c r="H2605" s="0" t="str">
        <f aca="false">IF($F2605=1,$G2605,"")</f>
        <v/>
      </c>
    </row>
    <row r="2606" customFormat="false" ht="15" hidden="false" customHeight="false" outlineLevel="0" collapsed="false">
      <c r="A2606" s="30" t="n">
        <v>406.875</v>
      </c>
      <c r="B2606" s="31" t="n">
        <v>32.1565</v>
      </c>
      <c r="C2606" s="32" t="n">
        <f aca="false">IF($A2606="","",IF(設定!$B$21="dB",10^($B2606/20),ABS($B2606)))</f>
        <v>40.534516773126</v>
      </c>
      <c r="D2606" s="32" t="n">
        <f aca="false">IF($A2606="","",$A2606^2)</f>
        <v>165547.265625</v>
      </c>
      <c r="E2606" s="32" t="n">
        <f aca="false">IF($A2606="","",IF($C2606&lt;=0,"",1/$C2606^2))</f>
        <v>0.000608625297724272</v>
      </c>
      <c r="F2606" s="33" t="n">
        <f aca="false">IF(OR(ROW()-設定!$B$30&lt;2,ROW()+設定!$B$30&gt;13701,N($A2606)&lt;=0,N(INDEX($A$2:$A$13701,MIN(13700,MAX(1,ROW()-1+設定!$B$30))))&lt;=0,$A2606&lt;設定!$B$28,$A2606&gt;設定!$B$29),0,IF(AND($C2606&gt;=MAX(INDEX($C$1:$C$13701,MAX(1,ROW()-設定!$B$24)):INDEX($C$1:$C$13701,MAX(1,ROW()-1))),$C2606&gt;MAX(INDEX($C$1:$C$13701,MIN(13701,ROW()+1)):INDEX($C$1:$C$13701,MIN(13701,ROW()+設定!$B$24))),$C2606&gt;=設定!$B$32,$C2606&gt;=MAX(MIN(INDEX($C$1:$C$13701,MAX(1,ROW()-設定!$B$26)):INDEX($C$1:$C$13701,MAX(1,ROW()-1))),MIN(INDEX($C$1:$C$13701,MIN(13701,ROW()+1)):INDEX($C$1:$C$13701,MIN(13701,ROW()+設定!$B$26))))*10^(設定!$B$27/20)),1,0))</f>
        <v>0</v>
      </c>
      <c r="G2606" s="33" t="n">
        <f aca="false">$G2605+IF($F2606=1,1,0)</f>
        <v>0</v>
      </c>
      <c r="H2606" s="0" t="str">
        <f aca="false">IF($F2606=1,$G2606,"")</f>
        <v/>
      </c>
    </row>
    <row r="2607" customFormat="false" ht="15" hidden="false" customHeight="false" outlineLevel="0" collapsed="false">
      <c r="A2607" s="30" t="n">
        <v>407.03125</v>
      </c>
      <c r="B2607" s="31" t="n">
        <v>32.438</v>
      </c>
      <c r="C2607" s="32" t="n">
        <f aca="false">IF($A2607="","",IF(設定!$B$21="dB",10^($B2607/20),ABS($B2607)))</f>
        <v>41.8697145437062</v>
      </c>
      <c r="D2607" s="32" t="n">
        <f aca="false">IF($A2607="","",$A2607^2)</f>
        <v>165674.438476563</v>
      </c>
      <c r="E2607" s="32" t="n">
        <f aca="false">IF($A2607="","",IF($C2607&lt;=0,"",1/$C2607^2))</f>
        <v>0.000570426903099869</v>
      </c>
      <c r="F2607" s="33" t="n">
        <f aca="false">IF(OR(ROW()-設定!$B$30&lt;2,ROW()+設定!$B$30&gt;13701,N($A2607)&lt;=0,N(INDEX($A$2:$A$13701,MIN(13700,MAX(1,ROW()-1+設定!$B$30))))&lt;=0,$A2607&lt;設定!$B$28,$A2607&gt;設定!$B$29),0,IF(AND($C2607&gt;=MAX(INDEX($C$1:$C$13701,MAX(1,ROW()-設定!$B$24)):INDEX($C$1:$C$13701,MAX(1,ROW()-1))),$C2607&gt;MAX(INDEX($C$1:$C$13701,MIN(13701,ROW()+1)):INDEX($C$1:$C$13701,MIN(13701,ROW()+設定!$B$24))),$C2607&gt;=設定!$B$32,$C2607&gt;=MAX(MIN(INDEX($C$1:$C$13701,MAX(1,ROW()-設定!$B$26)):INDEX($C$1:$C$13701,MAX(1,ROW()-1))),MIN(INDEX($C$1:$C$13701,MIN(13701,ROW()+1)):INDEX($C$1:$C$13701,MIN(13701,ROW()+設定!$B$26))))*10^(設定!$B$27/20)),1,0))</f>
        <v>0</v>
      </c>
      <c r="G2607" s="33" t="n">
        <f aca="false">$G2606+IF($F2607=1,1,0)</f>
        <v>0</v>
      </c>
      <c r="H2607" s="0" t="str">
        <f aca="false">IF($F2607=1,$G2607,"")</f>
        <v/>
      </c>
    </row>
    <row r="2608" customFormat="false" ht="15" hidden="false" customHeight="false" outlineLevel="0" collapsed="false">
      <c r="A2608" s="30" t="n">
        <v>407.1875</v>
      </c>
      <c r="B2608" s="31" t="n">
        <v>32.5071</v>
      </c>
      <c r="C2608" s="32" t="n">
        <f aca="false">IF($A2608="","",IF(設定!$B$21="dB",10^($B2608/20),ABS($B2608)))</f>
        <v>42.2041346539123</v>
      </c>
      <c r="D2608" s="32" t="n">
        <f aca="false">IF($A2608="","",$A2608^2)</f>
        <v>165801.66015625</v>
      </c>
      <c r="E2608" s="32" t="n">
        <f aca="false">IF($A2608="","",IF($C2608&lt;=0,"",1/$C2608^2))</f>
        <v>0.000561422740747813</v>
      </c>
      <c r="F2608" s="33" t="n">
        <f aca="false">IF(OR(ROW()-設定!$B$30&lt;2,ROW()+設定!$B$30&gt;13701,N($A2608)&lt;=0,N(INDEX($A$2:$A$13701,MIN(13700,MAX(1,ROW()-1+設定!$B$30))))&lt;=0,$A2608&lt;設定!$B$28,$A2608&gt;設定!$B$29),0,IF(AND($C2608&gt;=MAX(INDEX($C$1:$C$13701,MAX(1,ROW()-設定!$B$24)):INDEX($C$1:$C$13701,MAX(1,ROW()-1))),$C2608&gt;MAX(INDEX($C$1:$C$13701,MIN(13701,ROW()+1)):INDEX($C$1:$C$13701,MIN(13701,ROW()+設定!$B$24))),$C2608&gt;=設定!$B$32,$C2608&gt;=MAX(MIN(INDEX($C$1:$C$13701,MAX(1,ROW()-設定!$B$26)):INDEX($C$1:$C$13701,MAX(1,ROW()-1))),MIN(INDEX($C$1:$C$13701,MIN(13701,ROW()+1)):INDEX($C$1:$C$13701,MIN(13701,ROW()+設定!$B$26))))*10^(設定!$B$27/20)),1,0))</f>
        <v>0</v>
      </c>
      <c r="G2608" s="33" t="n">
        <f aca="false">$G2607+IF($F2608=1,1,0)</f>
        <v>0</v>
      </c>
      <c r="H2608" s="0" t="str">
        <f aca="false">IF($F2608=1,$G2608,"")</f>
        <v/>
      </c>
    </row>
    <row r="2609" customFormat="false" ht="15" hidden="false" customHeight="false" outlineLevel="0" collapsed="false">
      <c r="A2609" s="30" t="n">
        <v>407.34375</v>
      </c>
      <c r="B2609" s="31" t="n">
        <v>32.6789</v>
      </c>
      <c r="C2609" s="32" t="n">
        <f aca="false">IF($A2609="","",IF(設定!$B$21="dB",10^($B2609/20),ABS($B2609)))</f>
        <v>43.047209111546</v>
      </c>
      <c r="D2609" s="32" t="n">
        <f aca="false">IF($A2609="","",$A2609^2)</f>
        <v>165928.930664063</v>
      </c>
      <c r="E2609" s="32" t="n">
        <f aca="false">IF($A2609="","",IF($C2609&lt;=0,"",1/$C2609^2))</f>
        <v>0.000539647289425053</v>
      </c>
      <c r="F2609" s="33" t="n">
        <f aca="false">IF(OR(ROW()-設定!$B$30&lt;2,ROW()+設定!$B$30&gt;13701,N($A2609)&lt;=0,N(INDEX($A$2:$A$13701,MIN(13700,MAX(1,ROW()-1+設定!$B$30))))&lt;=0,$A2609&lt;設定!$B$28,$A2609&gt;設定!$B$29),0,IF(AND($C2609&gt;=MAX(INDEX($C$1:$C$13701,MAX(1,ROW()-設定!$B$24)):INDEX($C$1:$C$13701,MAX(1,ROW()-1))),$C2609&gt;MAX(INDEX($C$1:$C$13701,MIN(13701,ROW()+1)):INDEX($C$1:$C$13701,MIN(13701,ROW()+設定!$B$24))),$C2609&gt;=設定!$B$32,$C2609&gt;=MAX(MIN(INDEX($C$1:$C$13701,MAX(1,ROW()-設定!$B$26)):INDEX($C$1:$C$13701,MAX(1,ROW()-1))),MIN(INDEX($C$1:$C$13701,MIN(13701,ROW()+1)):INDEX($C$1:$C$13701,MIN(13701,ROW()+設定!$B$26))))*10^(設定!$B$27/20)),1,0))</f>
        <v>0</v>
      </c>
      <c r="G2609" s="33" t="n">
        <f aca="false">$G2608+IF($F2609=1,1,0)</f>
        <v>0</v>
      </c>
      <c r="H2609" s="0" t="str">
        <f aca="false">IF($F2609=1,$G2609,"")</f>
        <v/>
      </c>
    </row>
    <row r="2610" customFormat="false" ht="15" hidden="false" customHeight="false" outlineLevel="0" collapsed="false">
      <c r="A2610" s="30" t="n">
        <v>407.5</v>
      </c>
      <c r="B2610" s="31" t="n">
        <v>33.1385</v>
      </c>
      <c r="C2610" s="32" t="n">
        <f aca="false">IF($A2610="","",IF(設定!$B$21="dB",10^($B2610/20),ABS($B2610)))</f>
        <v>45.3863230478835</v>
      </c>
      <c r="D2610" s="32" t="n">
        <f aca="false">IF($A2610="","",$A2610^2)</f>
        <v>166056.25</v>
      </c>
      <c r="E2610" s="32" t="n">
        <f aca="false">IF($A2610="","",IF($C2610&lt;=0,"",1/$C2610^2))</f>
        <v>0.000485456141821085</v>
      </c>
      <c r="F2610" s="33" t="n">
        <f aca="false">IF(OR(ROW()-設定!$B$30&lt;2,ROW()+設定!$B$30&gt;13701,N($A2610)&lt;=0,N(INDEX($A$2:$A$13701,MIN(13700,MAX(1,ROW()-1+設定!$B$30))))&lt;=0,$A2610&lt;設定!$B$28,$A2610&gt;設定!$B$29),0,IF(AND($C2610&gt;=MAX(INDEX($C$1:$C$13701,MAX(1,ROW()-設定!$B$24)):INDEX($C$1:$C$13701,MAX(1,ROW()-1))),$C2610&gt;MAX(INDEX($C$1:$C$13701,MIN(13701,ROW()+1)):INDEX($C$1:$C$13701,MIN(13701,ROW()+設定!$B$24))),$C2610&gt;=設定!$B$32,$C2610&gt;=MAX(MIN(INDEX($C$1:$C$13701,MAX(1,ROW()-設定!$B$26)):INDEX($C$1:$C$13701,MAX(1,ROW()-1))),MIN(INDEX($C$1:$C$13701,MIN(13701,ROW()+1)):INDEX($C$1:$C$13701,MIN(13701,ROW()+設定!$B$26))))*10^(設定!$B$27/20)),1,0))</f>
        <v>0</v>
      </c>
      <c r="G2610" s="33" t="n">
        <f aca="false">$G2609+IF($F2610=1,1,0)</f>
        <v>0</v>
      </c>
      <c r="H2610" s="0" t="str">
        <f aca="false">IF($F2610=1,$G2610,"")</f>
        <v/>
      </c>
    </row>
    <row r="2611" customFormat="false" ht="15" hidden="false" customHeight="false" outlineLevel="0" collapsed="false">
      <c r="A2611" s="30" t="n">
        <v>407.65625</v>
      </c>
      <c r="B2611" s="31" t="n">
        <v>33.3903</v>
      </c>
      <c r="C2611" s="32" t="n">
        <f aca="false">IF($A2611="","",IF(設定!$B$21="dB",10^($B2611/20),ABS($B2611)))</f>
        <v>46.7213087861578</v>
      </c>
      <c r="D2611" s="32" t="n">
        <f aca="false">IF($A2611="","",$A2611^2)</f>
        <v>166183.618164063</v>
      </c>
      <c r="E2611" s="32" t="n">
        <f aca="false">IF($A2611="","",IF($C2611&lt;=0,"",1/$C2611^2))</f>
        <v>0.000458110240487203</v>
      </c>
      <c r="F2611" s="33" t="n">
        <f aca="false">IF(OR(ROW()-設定!$B$30&lt;2,ROW()+設定!$B$30&gt;13701,N($A2611)&lt;=0,N(INDEX($A$2:$A$13701,MIN(13700,MAX(1,ROW()-1+設定!$B$30))))&lt;=0,$A2611&lt;設定!$B$28,$A2611&gt;設定!$B$29),0,IF(AND($C2611&gt;=MAX(INDEX($C$1:$C$13701,MAX(1,ROW()-設定!$B$24)):INDEX($C$1:$C$13701,MAX(1,ROW()-1))),$C2611&gt;MAX(INDEX($C$1:$C$13701,MIN(13701,ROW()+1)):INDEX($C$1:$C$13701,MIN(13701,ROW()+設定!$B$24))),$C2611&gt;=設定!$B$32,$C2611&gt;=MAX(MIN(INDEX($C$1:$C$13701,MAX(1,ROW()-設定!$B$26)):INDEX($C$1:$C$13701,MAX(1,ROW()-1))),MIN(INDEX($C$1:$C$13701,MIN(13701,ROW()+1)):INDEX($C$1:$C$13701,MIN(13701,ROW()+設定!$B$26))))*10^(設定!$B$27/20)),1,0))</f>
        <v>0</v>
      </c>
      <c r="G2611" s="33" t="n">
        <f aca="false">$G2610+IF($F2611=1,1,0)</f>
        <v>0</v>
      </c>
      <c r="H2611" s="0" t="str">
        <f aca="false">IF($F2611=1,$G2611,"")</f>
        <v/>
      </c>
    </row>
    <row r="2612" customFormat="false" ht="15" hidden="false" customHeight="false" outlineLevel="0" collapsed="false">
      <c r="A2612" s="30" t="n">
        <v>407.8125</v>
      </c>
      <c r="B2612" s="31" t="n">
        <v>33.5637</v>
      </c>
      <c r="C2612" s="32" t="n">
        <f aca="false">IF($A2612="","",IF(設定!$B$21="dB",10^($B2612/20),ABS($B2612)))</f>
        <v>47.6633979271824</v>
      </c>
      <c r="D2612" s="32" t="n">
        <f aca="false">IF($A2612="","",$A2612^2)</f>
        <v>166311.03515625</v>
      </c>
      <c r="E2612" s="32" t="n">
        <f aca="false">IF($A2612="","",IF($C2612&lt;=0,"",1/$C2612^2))</f>
        <v>0.000440179689772392</v>
      </c>
      <c r="F2612" s="33" t="n">
        <f aca="false">IF(OR(ROW()-設定!$B$30&lt;2,ROW()+設定!$B$30&gt;13701,N($A2612)&lt;=0,N(INDEX($A$2:$A$13701,MIN(13700,MAX(1,ROW()-1+設定!$B$30))))&lt;=0,$A2612&lt;設定!$B$28,$A2612&gt;設定!$B$29),0,IF(AND($C2612&gt;=MAX(INDEX($C$1:$C$13701,MAX(1,ROW()-設定!$B$24)):INDEX($C$1:$C$13701,MAX(1,ROW()-1))),$C2612&gt;MAX(INDEX($C$1:$C$13701,MIN(13701,ROW()+1)):INDEX($C$1:$C$13701,MIN(13701,ROW()+設定!$B$24))),$C2612&gt;=設定!$B$32,$C2612&gt;=MAX(MIN(INDEX($C$1:$C$13701,MAX(1,ROW()-設定!$B$26)):INDEX($C$1:$C$13701,MAX(1,ROW()-1))),MIN(INDEX($C$1:$C$13701,MIN(13701,ROW()+1)):INDEX($C$1:$C$13701,MIN(13701,ROW()+設定!$B$26))))*10^(設定!$B$27/20)),1,0))</f>
        <v>0</v>
      </c>
      <c r="G2612" s="33" t="n">
        <f aca="false">$G2611+IF($F2612=1,1,0)</f>
        <v>0</v>
      </c>
      <c r="H2612" s="0" t="str">
        <f aca="false">IF($F2612=1,$G2612,"")</f>
        <v/>
      </c>
    </row>
    <row r="2613" customFormat="false" ht="15" hidden="false" customHeight="false" outlineLevel="0" collapsed="false">
      <c r="A2613" s="30" t="n">
        <v>407.96875</v>
      </c>
      <c r="B2613" s="31" t="n">
        <v>33.7193</v>
      </c>
      <c r="C2613" s="32" t="n">
        <f aca="false">IF($A2613="","",IF(設定!$B$21="dB",10^($B2613/20),ABS($B2613)))</f>
        <v>48.5249392105691</v>
      </c>
      <c r="D2613" s="32" t="n">
        <f aca="false">IF($A2613="","",$A2613^2)</f>
        <v>166438.500976563</v>
      </c>
      <c r="E2613" s="32" t="n">
        <f aca="false">IF($A2613="","",IF($C2613&lt;=0,"",1/$C2613^2))</f>
        <v>0.000424688010049739</v>
      </c>
      <c r="F2613" s="33" t="n">
        <f aca="false">IF(OR(ROW()-設定!$B$30&lt;2,ROW()+設定!$B$30&gt;13701,N($A2613)&lt;=0,N(INDEX($A$2:$A$13701,MIN(13700,MAX(1,ROW()-1+設定!$B$30))))&lt;=0,$A2613&lt;設定!$B$28,$A2613&gt;設定!$B$29),0,IF(AND($C2613&gt;=MAX(INDEX($C$1:$C$13701,MAX(1,ROW()-設定!$B$24)):INDEX($C$1:$C$13701,MAX(1,ROW()-1))),$C2613&gt;MAX(INDEX($C$1:$C$13701,MIN(13701,ROW()+1)):INDEX($C$1:$C$13701,MIN(13701,ROW()+設定!$B$24))),$C2613&gt;=設定!$B$32,$C2613&gt;=MAX(MIN(INDEX($C$1:$C$13701,MAX(1,ROW()-設定!$B$26)):INDEX($C$1:$C$13701,MAX(1,ROW()-1))),MIN(INDEX($C$1:$C$13701,MIN(13701,ROW()+1)):INDEX($C$1:$C$13701,MIN(13701,ROW()+設定!$B$26))))*10^(設定!$B$27/20)),1,0))</f>
        <v>0</v>
      </c>
      <c r="G2613" s="33" t="n">
        <f aca="false">$G2612+IF($F2613=1,1,0)</f>
        <v>0</v>
      </c>
      <c r="H2613" s="0" t="str">
        <f aca="false">IF($F2613=1,$G2613,"")</f>
        <v/>
      </c>
    </row>
    <row r="2614" customFormat="false" ht="15" hidden="false" customHeight="false" outlineLevel="0" collapsed="false">
      <c r="A2614" s="30" t="n">
        <v>408.125</v>
      </c>
      <c r="B2614" s="31" t="n">
        <v>34.0923</v>
      </c>
      <c r="C2614" s="32" t="n">
        <f aca="false">IF($A2614="","",IF(設定!$B$21="dB",10^($B2614/20),ABS($B2614)))</f>
        <v>50.6541462571062</v>
      </c>
      <c r="D2614" s="32" t="n">
        <f aca="false">IF($A2614="","",$A2614^2)</f>
        <v>166566.015625</v>
      </c>
      <c r="E2614" s="32" t="n">
        <f aca="false">IF($A2614="","",IF($C2614&lt;=0,"",1/$C2614^2))</f>
        <v>0.000389735530191185</v>
      </c>
      <c r="F2614" s="33" t="n">
        <f aca="false">IF(OR(ROW()-設定!$B$30&lt;2,ROW()+設定!$B$30&gt;13701,N($A2614)&lt;=0,N(INDEX($A$2:$A$13701,MIN(13700,MAX(1,ROW()-1+設定!$B$30))))&lt;=0,$A2614&lt;設定!$B$28,$A2614&gt;設定!$B$29),0,IF(AND($C2614&gt;=MAX(INDEX($C$1:$C$13701,MAX(1,ROW()-設定!$B$24)):INDEX($C$1:$C$13701,MAX(1,ROW()-1))),$C2614&gt;MAX(INDEX($C$1:$C$13701,MIN(13701,ROW()+1)):INDEX($C$1:$C$13701,MIN(13701,ROW()+設定!$B$24))),$C2614&gt;=設定!$B$32,$C2614&gt;=MAX(MIN(INDEX($C$1:$C$13701,MAX(1,ROW()-設定!$B$26)):INDEX($C$1:$C$13701,MAX(1,ROW()-1))),MIN(INDEX($C$1:$C$13701,MIN(13701,ROW()+1)):INDEX($C$1:$C$13701,MIN(13701,ROW()+設定!$B$26))))*10^(設定!$B$27/20)),1,0))</f>
        <v>0</v>
      </c>
      <c r="G2614" s="33" t="n">
        <f aca="false">$G2613+IF($F2614=1,1,0)</f>
        <v>0</v>
      </c>
      <c r="H2614" s="0" t="str">
        <f aca="false">IF($F2614=1,$G2614,"")</f>
        <v/>
      </c>
    </row>
    <row r="2615" customFormat="false" ht="15" hidden="false" customHeight="false" outlineLevel="0" collapsed="false">
      <c r="A2615" s="30" t="n">
        <v>408.28125</v>
      </c>
      <c r="B2615" s="31" t="n">
        <v>34.338</v>
      </c>
      <c r="C2615" s="32" t="n">
        <f aca="false">IF($A2615="","",IF(設定!$B$21="dB",10^($B2615/20),ABS($B2615)))</f>
        <v>52.1074715403393</v>
      </c>
      <c r="D2615" s="32" t="n">
        <f aca="false">IF($A2615="","",$A2615^2)</f>
        <v>166693.579101563</v>
      </c>
      <c r="E2615" s="32" t="n">
        <f aca="false">IF($A2615="","",IF($C2615&lt;=0,"",1/$C2615^2))</f>
        <v>0.000368298542341572</v>
      </c>
      <c r="F2615" s="33" t="n">
        <f aca="false">IF(OR(ROW()-設定!$B$30&lt;2,ROW()+設定!$B$30&gt;13701,N($A2615)&lt;=0,N(INDEX($A$2:$A$13701,MIN(13700,MAX(1,ROW()-1+設定!$B$30))))&lt;=0,$A2615&lt;設定!$B$28,$A2615&gt;設定!$B$29),0,IF(AND($C2615&gt;=MAX(INDEX($C$1:$C$13701,MAX(1,ROW()-設定!$B$24)):INDEX($C$1:$C$13701,MAX(1,ROW()-1))),$C2615&gt;MAX(INDEX($C$1:$C$13701,MIN(13701,ROW()+1)):INDEX($C$1:$C$13701,MIN(13701,ROW()+設定!$B$24))),$C2615&gt;=設定!$B$32,$C2615&gt;=MAX(MIN(INDEX($C$1:$C$13701,MAX(1,ROW()-設定!$B$26)):INDEX($C$1:$C$13701,MAX(1,ROW()-1))),MIN(INDEX($C$1:$C$13701,MIN(13701,ROW()+1)):INDEX($C$1:$C$13701,MIN(13701,ROW()+設定!$B$26))))*10^(設定!$B$27/20)),1,0))</f>
        <v>0</v>
      </c>
      <c r="G2615" s="33" t="n">
        <f aca="false">$G2614+IF($F2615=1,1,0)</f>
        <v>0</v>
      </c>
      <c r="H2615" s="0" t="str">
        <f aca="false">IF($F2615=1,$G2615,"")</f>
        <v/>
      </c>
    </row>
    <row r="2616" customFormat="false" ht="15" hidden="false" customHeight="false" outlineLevel="0" collapsed="false">
      <c r="A2616" s="30" t="n">
        <v>408.4375</v>
      </c>
      <c r="B2616" s="31" t="n">
        <v>34.7005</v>
      </c>
      <c r="C2616" s="32" t="n">
        <f aca="false">IF($A2616="","",IF(設定!$B$21="dB",10^($B2616/20),ABS($B2616)))</f>
        <v>54.3281604395407</v>
      </c>
      <c r="D2616" s="32" t="n">
        <f aca="false">IF($A2616="","",$A2616^2)</f>
        <v>166821.19140625</v>
      </c>
      <c r="E2616" s="32" t="n">
        <f aca="false">IF($A2616="","",IF($C2616&lt;=0,"",1/$C2616^2))</f>
        <v>0.000338805147509624</v>
      </c>
      <c r="F2616" s="33" t="n">
        <f aca="false">IF(OR(ROW()-設定!$B$30&lt;2,ROW()+設定!$B$30&gt;13701,N($A2616)&lt;=0,N(INDEX($A$2:$A$13701,MIN(13700,MAX(1,ROW()-1+設定!$B$30))))&lt;=0,$A2616&lt;設定!$B$28,$A2616&gt;設定!$B$29),0,IF(AND($C2616&gt;=MAX(INDEX($C$1:$C$13701,MAX(1,ROW()-設定!$B$24)):INDEX($C$1:$C$13701,MAX(1,ROW()-1))),$C2616&gt;MAX(INDEX($C$1:$C$13701,MIN(13701,ROW()+1)):INDEX($C$1:$C$13701,MIN(13701,ROW()+設定!$B$24))),$C2616&gt;=設定!$B$32,$C2616&gt;=MAX(MIN(INDEX($C$1:$C$13701,MAX(1,ROW()-設定!$B$26)):INDEX($C$1:$C$13701,MAX(1,ROW()-1))),MIN(INDEX($C$1:$C$13701,MIN(13701,ROW()+1)):INDEX($C$1:$C$13701,MIN(13701,ROW()+設定!$B$26))))*10^(設定!$B$27/20)),1,0))</f>
        <v>0</v>
      </c>
      <c r="G2616" s="33" t="n">
        <f aca="false">$G2615+IF($F2616=1,1,0)</f>
        <v>0</v>
      </c>
      <c r="H2616" s="0" t="str">
        <f aca="false">IF($F2616=1,$G2616,"")</f>
        <v/>
      </c>
    </row>
    <row r="2617" customFormat="false" ht="15" hidden="false" customHeight="false" outlineLevel="0" collapsed="false">
      <c r="A2617" s="30" t="n">
        <v>408.59375</v>
      </c>
      <c r="B2617" s="31" t="n">
        <v>34.7804</v>
      </c>
      <c r="C2617" s="32" t="n">
        <f aca="false">IF($A2617="","",IF(設定!$B$21="dB",10^($B2617/20),ABS($B2617)))</f>
        <v>54.830221458957</v>
      </c>
      <c r="D2617" s="32" t="n">
        <f aca="false">IF($A2617="","",$A2617^2)</f>
        <v>166948.852539063</v>
      </c>
      <c r="E2617" s="32" t="n">
        <f aca="false">IF($A2617="","",IF($C2617&lt;=0,"",1/$C2617^2))</f>
        <v>0.000332628915627805</v>
      </c>
      <c r="F2617" s="33" t="n">
        <f aca="false">IF(OR(ROW()-設定!$B$30&lt;2,ROW()+設定!$B$30&gt;13701,N($A2617)&lt;=0,N(INDEX($A$2:$A$13701,MIN(13700,MAX(1,ROW()-1+設定!$B$30))))&lt;=0,$A2617&lt;設定!$B$28,$A2617&gt;設定!$B$29),0,IF(AND($C2617&gt;=MAX(INDEX($C$1:$C$13701,MAX(1,ROW()-設定!$B$24)):INDEX($C$1:$C$13701,MAX(1,ROW()-1))),$C2617&gt;MAX(INDEX($C$1:$C$13701,MIN(13701,ROW()+1)):INDEX($C$1:$C$13701,MIN(13701,ROW()+設定!$B$24))),$C2617&gt;=設定!$B$32,$C2617&gt;=MAX(MIN(INDEX($C$1:$C$13701,MAX(1,ROW()-設定!$B$26)):INDEX($C$1:$C$13701,MAX(1,ROW()-1))),MIN(INDEX($C$1:$C$13701,MIN(13701,ROW()+1)):INDEX($C$1:$C$13701,MIN(13701,ROW()+設定!$B$26))))*10^(設定!$B$27/20)),1,0))</f>
        <v>0</v>
      </c>
      <c r="G2617" s="33" t="n">
        <f aca="false">$G2616+IF($F2617=1,1,0)</f>
        <v>0</v>
      </c>
      <c r="H2617" s="0" t="str">
        <f aca="false">IF($F2617=1,$G2617,"")</f>
        <v/>
      </c>
    </row>
    <row r="2618" customFormat="false" ht="15" hidden="false" customHeight="false" outlineLevel="0" collapsed="false">
      <c r="A2618" s="30" t="n">
        <v>408.75</v>
      </c>
      <c r="B2618" s="31" t="n">
        <v>35.2335</v>
      </c>
      <c r="C2618" s="32" t="n">
        <f aca="false">IF($A2618="","",IF(設定!$B$21="dB",10^($B2618/20),ABS($B2618)))</f>
        <v>57.7663596750145</v>
      </c>
      <c r="D2618" s="32" t="n">
        <f aca="false">IF($A2618="","",$A2618^2)</f>
        <v>167076.5625</v>
      </c>
      <c r="E2618" s="32" t="n">
        <f aca="false">IF($A2618="","",IF($C2618&lt;=0,"",1/$C2618^2))</f>
        <v>0.000299674645326019</v>
      </c>
      <c r="F2618" s="33" t="n">
        <f aca="false">IF(OR(ROW()-設定!$B$30&lt;2,ROW()+設定!$B$30&gt;13701,N($A2618)&lt;=0,N(INDEX($A$2:$A$13701,MIN(13700,MAX(1,ROW()-1+設定!$B$30))))&lt;=0,$A2618&lt;設定!$B$28,$A2618&gt;設定!$B$29),0,IF(AND($C2618&gt;=MAX(INDEX($C$1:$C$13701,MAX(1,ROW()-設定!$B$24)):INDEX($C$1:$C$13701,MAX(1,ROW()-1))),$C2618&gt;MAX(INDEX($C$1:$C$13701,MIN(13701,ROW()+1)):INDEX($C$1:$C$13701,MIN(13701,ROW()+設定!$B$24))),$C2618&gt;=設定!$B$32,$C2618&gt;=MAX(MIN(INDEX($C$1:$C$13701,MAX(1,ROW()-設定!$B$26)):INDEX($C$1:$C$13701,MAX(1,ROW()-1))),MIN(INDEX($C$1:$C$13701,MIN(13701,ROW()+1)):INDEX($C$1:$C$13701,MIN(13701,ROW()+設定!$B$26))))*10^(設定!$B$27/20)),1,0))</f>
        <v>0</v>
      </c>
      <c r="G2618" s="33" t="n">
        <f aca="false">$G2617+IF($F2618=1,1,0)</f>
        <v>0</v>
      </c>
      <c r="H2618" s="0" t="str">
        <f aca="false">IF($F2618=1,$G2618,"")</f>
        <v/>
      </c>
    </row>
    <row r="2619" customFormat="false" ht="15" hidden="false" customHeight="false" outlineLevel="0" collapsed="false">
      <c r="A2619" s="30" t="n">
        <v>408.90625</v>
      </c>
      <c r="B2619" s="31" t="n">
        <v>35.5271</v>
      </c>
      <c r="C2619" s="32" t="n">
        <f aca="false">IF($A2619="","",IF(設定!$B$21="dB",10^($B2619/20),ABS($B2619)))</f>
        <v>59.7523513314802</v>
      </c>
      <c r="D2619" s="32" t="n">
        <f aca="false">IF($A2619="","",$A2619^2)</f>
        <v>167204.321289063</v>
      </c>
      <c r="E2619" s="32" t="n">
        <f aca="false">IF($A2619="","",IF($C2619&lt;=0,"",1/$C2619^2))</f>
        <v>0.000280085096266368</v>
      </c>
      <c r="F2619" s="33" t="n">
        <f aca="false">IF(OR(ROW()-設定!$B$30&lt;2,ROW()+設定!$B$30&gt;13701,N($A2619)&lt;=0,N(INDEX($A$2:$A$13701,MIN(13700,MAX(1,ROW()-1+設定!$B$30))))&lt;=0,$A2619&lt;設定!$B$28,$A2619&gt;設定!$B$29),0,IF(AND($C2619&gt;=MAX(INDEX($C$1:$C$13701,MAX(1,ROW()-設定!$B$24)):INDEX($C$1:$C$13701,MAX(1,ROW()-1))),$C2619&gt;MAX(INDEX($C$1:$C$13701,MIN(13701,ROW()+1)):INDEX($C$1:$C$13701,MIN(13701,ROW()+設定!$B$24))),$C2619&gt;=設定!$B$32,$C2619&gt;=MAX(MIN(INDEX($C$1:$C$13701,MAX(1,ROW()-設定!$B$26)):INDEX($C$1:$C$13701,MAX(1,ROW()-1))),MIN(INDEX($C$1:$C$13701,MIN(13701,ROW()+1)):INDEX($C$1:$C$13701,MIN(13701,ROW()+設定!$B$26))))*10^(設定!$B$27/20)),1,0))</f>
        <v>0</v>
      </c>
      <c r="G2619" s="33" t="n">
        <f aca="false">$G2618+IF($F2619=1,1,0)</f>
        <v>0</v>
      </c>
      <c r="H2619" s="0" t="str">
        <f aca="false">IF($F2619=1,$G2619,"")</f>
        <v/>
      </c>
    </row>
    <row r="2620" customFormat="false" ht="15" hidden="false" customHeight="false" outlineLevel="0" collapsed="false">
      <c r="A2620" s="30" t="n">
        <v>409.0625</v>
      </c>
      <c r="B2620" s="31" t="n">
        <v>35.7632</v>
      </c>
      <c r="C2620" s="32" t="n">
        <f aca="false">IF($A2620="","",IF(設定!$B$21="dB",10^($B2620/20),ABS($B2620)))</f>
        <v>61.3988165101434</v>
      </c>
      <c r="D2620" s="32" t="n">
        <f aca="false">IF($A2620="","",$A2620^2)</f>
        <v>167332.12890625</v>
      </c>
      <c r="E2620" s="32" t="n">
        <f aca="false">IF($A2620="","",IF($C2620&lt;=0,"",1/$C2620^2))</f>
        <v>0.0002652650296748</v>
      </c>
      <c r="F2620" s="33" t="n">
        <f aca="false">IF(OR(ROW()-設定!$B$30&lt;2,ROW()+設定!$B$30&gt;13701,N($A2620)&lt;=0,N(INDEX($A$2:$A$13701,MIN(13700,MAX(1,ROW()-1+設定!$B$30))))&lt;=0,$A2620&lt;設定!$B$28,$A2620&gt;設定!$B$29),0,IF(AND($C2620&gt;=MAX(INDEX($C$1:$C$13701,MAX(1,ROW()-設定!$B$24)):INDEX($C$1:$C$13701,MAX(1,ROW()-1))),$C2620&gt;MAX(INDEX($C$1:$C$13701,MIN(13701,ROW()+1)):INDEX($C$1:$C$13701,MIN(13701,ROW()+設定!$B$24))),$C2620&gt;=設定!$B$32,$C2620&gt;=MAX(MIN(INDEX($C$1:$C$13701,MAX(1,ROW()-設定!$B$26)):INDEX($C$1:$C$13701,MAX(1,ROW()-1))),MIN(INDEX($C$1:$C$13701,MIN(13701,ROW()+1)):INDEX($C$1:$C$13701,MIN(13701,ROW()+設定!$B$26))))*10^(設定!$B$27/20)),1,0))</f>
        <v>0</v>
      </c>
      <c r="G2620" s="33" t="n">
        <f aca="false">$G2619+IF($F2620=1,1,0)</f>
        <v>0</v>
      </c>
      <c r="H2620" s="0" t="str">
        <f aca="false">IF($F2620=1,$G2620,"")</f>
        <v/>
      </c>
    </row>
    <row r="2621" customFormat="false" ht="15" hidden="false" customHeight="false" outlineLevel="0" collapsed="false">
      <c r="A2621" s="30" t="n">
        <v>409.21875</v>
      </c>
      <c r="B2621" s="31" t="n">
        <v>36.2525</v>
      </c>
      <c r="C2621" s="32" t="n">
        <f aca="false">IF($A2621="","",IF(設定!$B$21="dB",10^($B2621/20),ABS($B2621)))</f>
        <v>64.9568565534946</v>
      </c>
      <c r="D2621" s="32" t="n">
        <f aca="false">IF($A2621="","",$A2621^2)</f>
        <v>167459.985351563</v>
      </c>
      <c r="E2621" s="32" t="n">
        <f aca="false">IF($A2621="","",IF($C2621&lt;=0,"",1/$C2621^2))</f>
        <v>0.000237000902604956</v>
      </c>
      <c r="F2621" s="33" t="n">
        <f aca="false">IF(OR(ROW()-設定!$B$30&lt;2,ROW()+設定!$B$30&gt;13701,N($A2621)&lt;=0,N(INDEX($A$2:$A$13701,MIN(13700,MAX(1,ROW()-1+設定!$B$30))))&lt;=0,$A2621&lt;設定!$B$28,$A2621&gt;設定!$B$29),0,IF(AND($C2621&gt;=MAX(INDEX($C$1:$C$13701,MAX(1,ROW()-設定!$B$24)):INDEX($C$1:$C$13701,MAX(1,ROW()-1))),$C2621&gt;MAX(INDEX($C$1:$C$13701,MIN(13701,ROW()+1)):INDEX($C$1:$C$13701,MIN(13701,ROW()+設定!$B$24))),$C2621&gt;=設定!$B$32,$C2621&gt;=MAX(MIN(INDEX($C$1:$C$13701,MAX(1,ROW()-設定!$B$26)):INDEX($C$1:$C$13701,MAX(1,ROW()-1))),MIN(INDEX($C$1:$C$13701,MIN(13701,ROW()+1)):INDEX($C$1:$C$13701,MIN(13701,ROW()+設定!$B$26))))*10^(設定!$B$27/20)),1,0))</f>
        <v>0</v>
      </c>
      <c r="G2621" s="33" t="n">
        <f aca="false">$G2620+IF($F2621=1,1,0)</f>
        <v>0</v>
      </c>
      <c r="H2621" s="0" t="str">
        <f aca="false">IF($F2621=1,$G2621,"")</f>
        <v/>
      </c>
    </row>
    <row r="2622" customFormat="false" ht="15" hidden="false" customHeight="false" outlineLevel="0" collapsed="false">
      <c r="A2622" s="30" t="n">
        <v>409.375</v>
      </c>
      <c r="B2622" s="31" t="n">
        <v>36.5998</v>
      </c>
      <c r="C2622" s="32" t="n">
        <f aca="false">IF($A2622="","",IF(設定!$B$21="dB",10^($B2622/20),ABS($B2622)))</f>
        <v>67.6067408185399</v>
      </c>
      <c r="D2622" s="32" t="n">
        <f aca="false">IF($A2622="","",$A2622^2)</f>
        <v>167587.890625</v>
      </c>
      <c r="E2622" s="32" t="n">
        <f aca="false">IF($A2622="","",IF($C2622&lt;=0,"",1/$C2622^2))</f>
        <v>0.000218786237641549</v>
      </c>
      <c r="F2622" s="33" t="n">
        <f aca="false">IF(OR(ROW()-設定!$B$30&lt;2,ROW()+設定!$B$30&gt;13701,N($A2622)&lt;=0,N(INDEX($A$2:$A$13701,MIN(13700,MAX(1,ROW()-1+設定!$B$30))))&lt;=0,$A2622&lt;設定!$B$28,$A2622&gt;設定!$B$29),0,IF(AND($C2622&gt;=MAX(INDEX($C$1:$C$13701,MAX(1,ROW()-設定!$B$24)):INDEX($C$1:$C$13701,MAX(1,ROW()-1))),$C2622&gt;MAX(INDEX($C$1:$C$13701,MIN(13701,ROW()+1)):INDEX($C$1:$C$13701,MIN(13701,ROW()+設定!$B$24))),$C2622&gt;=設定!$B$32,$C2622&gt;=MAX(MIN(INDEX($C$1:$C$13701,MAX(1,ROW()-設定!$B$26)):INDEX($C$1:$C$13701,MAX(1,ROW()-1))),MIN(INDEX($C$1:$C$13701,MIN(13701,ROW()+1)):INDEX($C$1:$C$13701,MIN(13701,ROW()+設定!$B$26))))*10^(設定!$B$27/20)),1,0))</f>
        <v>0</v>
      </c>
      <c r="G2622" s="33" t="n">
        <f aca="false">$G2621+IF($F2622=1,1,0)</f>
        <v>0</v>
      </c>
      <c r="H2622" s="0" t="str">
        <f aca="false">IF($F2622=1,$G2622,"")</f>
        <v/>
      </c>
    </row>
    <row r="2623" customFormat="false" ht="15" hidden="false" customHeight="false" outlineLevel="0" collapsed="false">
      <c r="A2623" s="30" t="n">
        <v>409.53125</v>
      </c>
      <c r="B2623" s="31" t="n">
        <v>36.9363</v>
      </c>
      <c r="C2623" s="32" t="n">
        <f aca="false">IF($A2623="","",IF(設定!$B$21="dB",10^($B2623/20),ABS($B2623)))</f>
        <v>70.277289015267</v>
      </c>
      <c r="D2623" s="32" t="n">
        <f aca="false">IF($A2623="","",$A2623^2)</f>
        <v>167715.844726563</v>
      </c>
      <c r="E2623" s="32" t="n">
        <f aca="false">IF($A2623="","",IF($C2623&lt;=0,"",1/$C2623^2))</f>
        <v>0.000202474343737802</v>
      </c>
      <c r="F2623" s="33" t="n">
        <f aca="false">IF(OR(ROW()-設定!$B$30&lt;2,ROW()+設定!$B$30&gt;13701,N($A2623)&lt;=0,N(INDEX($A$2:$A$13701,MIN(13700,MAX(1,ROW()-1+設定!$B$30))))&lt;=0,$A2623&lt;設定!$B$28,$A2623&gt;設定!$B$29),0,IF(AND($C2623&gt;=MAX(INDEX($C$1:$C$13701,MAX(1,ROW()-設定!$B$24)):INDEX($C$1:$C$13701,MAX(1,ROW()-1))),$C2623&gt;MAX(INDEX($C$1:$C$13701,MIN(13701,ROW()+1)):INDEX($C$1:$C$13701,MIN(13701,ROW()+設定!$B$24))),$C2623&gt;=設定!$B$32,$C2623&gt;=MAX(MIN(INDEX($C$1:$C$13701,MAX(1,ROW()-設定!$B$26)):INDEX($C$1:$C$13701,MAX(1,ROW()-1))),MIN(INDEX($C$1:$C$13701,MIN(13701,ROW()+1)):INDEX($C$1:$C$13701,MIN(13701,ROW()+設定!$B$26))))*10^(設定!$B$27/20)),1,0))</f>
        <v>0</v>
      </c>
      <c r="G2623" s="33" t="n">
        <f aca="false">$G2622+IF($F2623=1,1,0)</f>
        <v>0</v>
      </c>
      <c r="H2623" s="0" t="str">
        <f aca="false">IF($F2623=1,$G2623,"")</f>
        <v/>
      </c>
    </row>
    <row r="2624" customFormat="false" ht="15" hidden="false" customHeight="false" outlineLevel="0" collapsed="false">
      <c r="A2624" s="30" t="n">
        <v>409.6875</v>
      </c>
      <c r="B2624" s="31" t="n">
        <v>37.4216</v>
      </c>
      <c r="C2624" s="32" t="n">
        <f aca="false">IF($A2624="","",IF(設定!$B$21="dB",10^($B2624/20),ABS($B2624)))</f>
        <v>74.3156019686851</v>
      </c>
      <c r="D2624" s="32" t="n">
        <f aca="false">IF($A2624="","",$A2624^2)</f>
        <v>167843.84765625</v>
      </c>
      <c r="E2624" s="32" t="n">
        <f aca="false">IF($A2624="","",IF($C2624&lt;=0,"",1/$C2624^2))</f>
        <v>0.000181067289317853</v>
      </c>
      <c r="F2624" s="33" t="n">
        <f aca="false">IF(OR(ROW()-設定!$B$30&lt;2,ROW()+設定!$B$30&gt;13701,N($A2624)&lt;=0,N(INDEX($A$2:$A$13701,MIN(13700,MAX(1,ROW()-1+設定!$B$30))))&lt;=0,$A2624&lt;設定!$B$28,$A2624&gt;設定!$B$29),0,IF(AND($C2624&gt;=MAX(INDEX($C$1:$C$13701,MAX(1,ROW()-設定!$B$24)):INDEX($C$1:$C$13701,MAX(1,ROW()-1))),$C2624&gt;MAX(INDEX($C$1:$C$13701,MIN(13701,ROW()+1)):INDEX($C$1:$C$13701,MIN(13701,ROW()+設定!$B$24))),$C2624&gt;=設定!$B$32,$C2624&gt;=MAX(MIN(INDEX($C$1:$C$13701,MAX(1,ROW()-設定!$B$26)):INDEX($C$1:$C$13701,MAX(1,ROW()-1))),MIN(INDEX($C$1:$C$13701,MIN(13701,ROW()+1)):INDEX($C$1:$C$13701,MIN(13701,ROW()+設定!$B$26))))*10^(設定!$B$27/20)),1,0))</f>
        <v>0</v>
      </c>
      <c r="G2624" s="33" t="n">
        <f aca="false">$G2623+IF($F2624=1,1,0)</f>
        <v>0</v>
      </c>
      <c r="H2624" s="0" t="str">
        <f aca="false">IF($F2624=1,$G2624,"")</f>
        <v/>
      </c>
    </row>
    <row r="2625" customFormat="false" ht="15" hidden="false" customHeight="false" outlineLevel="0" collapsed="false">
      <c r="A2625" s="30" t="n">
        <v>409.84375</v>
      </c>
      <c r="B2625" s="31" t="n">
        <v>37.6523</v>
      </c>
      <c r="C2625" s="32" t="n">
        <f aca="false">IF($A2625="","",IF(設定!$B$21="dB",10^($B2625/20),ABS($B2625)))</f>
        <v>76.3158946826129</v>
      </c>
      <c r="D2625" s="32" t="n">
        <f aca="false">IF($A2625="","",$A2625^2)</f>
        <v>167971.899414063</v>
      </c>
      <c r="E2625" s="32" t="n">
        <f aca="false">IF($A2625="","",IF($C2625&lt;=0,"",1/$C2625^2))</f>
        <v>0.000171699883307032</v>
      </c>
      <c r="F2625" s="33" t="n">
        <f aca="false">IF(OR(ROW()-設定!$B$30&lt;2,ROW()+設定!$B$30&gt;13701,N($A2625)&lt;=0,N(INDEX($A$2:$A$13701,MIN(13700,MAX(1,ROW()-1+設定!$B$30))))&lt;=0,$A2625&lt;設定!$B$28,$A2625&gt;設定!$B$29),0,IF(AND($C2625&gt;=MAX(INDEX($C$1:$C$13701,MAX(1,ROW()-設定!$B$24)):INDEX($C$1:$C$13701,MAX(1,ROW()-1))),$C2625&gt;MAX(INDEX($C$1:$C$13701,MIN(13701,ROW()+1)):INDEX($C$1:$C$13701,MIN(13701,ROW()+設定!$B$24))),$C2625&gt;=設定!$B$32,$C2625&gt;=MAX(MIN(INDEX($C$1:$C$13701,MAX(1,ROW()-設定!$B$26)):INDEX($C$1:$C$13701,MAX(1,ROW()-1))),MIN(INDEX($C$1:$C$13701,MIN(13701,ROW()+1)):INDEX($C$1:$C$13701,MIN(13701,ROW()+設定!$B$26))))*10^(設定!$B$27/20)),1,0))</f>
        <v>0</v>
      </c>
      <c r="G2625" s="33" t="n">
        <f aca="false">$G2624+IF($F2625=1,1,0)</f>
        <v>0</v>
      </c>
      <c r="H2625" s="0" t="str">
        <f aca="false">IF($F2625=1,$G2625,"")</f>
        <v/>
      </c>
    </row>
    <row r="2626" customFormat="false" ht="15" hidden="false" customHeight="false" outlineLevel="0" collapsed="false">
      <c r="A2626" s="30" t="n">
        <v>410</v>
      </c>
      <c r="B2626" s="31" t="n">
        <v>38.2382</v>
      </c>
      <c r="C2626" s="32" t="n">
        <f aca="false">IF($A2626="","",IF(設定!$B$21="dB",10^($B2626/20),ABS($B2626)))</f>
        <v>81.6413166356005</v>
      </c>
      <c r="D2626" s="32" t="n">
        <f aca="false">IF($A2626="","",$A2626^2)</f>
        <v>168100</v>
      </c>
      <c r="E2626" s="32" t="n">
        <f aca="false">IF($A2626="","",IF($C2626&lt;=0,"",1/$C2626^2))</f>
        <v>0.000150030653167958</v>
      </c>
      <c r="F2626" s="33" t="n">
        <f aca="false">IF(OR(ROW()-設定!$B$30&lt;2,ROW()+設定!$B$30&gt;13701,N($A2626)&lt;=0,N(INDEX($A$2:$A$13701,MIN(13700,MAX(1,ROW()-1+設定!$B$30))))&lt;=0,$A2626&lt;設定!$B$28,$A2626&gt;設定!$B$29),0,IF(AND($C2626&gt;=MAX(INDEX($C$1:$C$13701,MAX(1,ROW()-設定!$B$24)):INDEX($C$1:$C$13701,MAX(1,ROW()-1))),$C2626&gt;MAX(INDEX($C$1:$C$13701,MIN(13701,ROW()+1)):INDEX($C$1:$C$13701,MIN(13701,ROW()+設定!$B$24))),$C2626&gt;=設定!$B$32,$C2626&gt;=MAX(MIN(INDEX($C$1:$C$13701,MAX(1,ROW()-設定!$B$26)):INDEX($C$1:$C$13701,MAX(1,ROW()-1))),MIN(INDEX($C$1:$C$13701,MIN(13701,ROW()+1)):INDEX($C$1:$C$13701,MIN(13701,ROW()+設定!$B$26))))*10^(設定!$B$27/20)),1,0))</f>
        <v>0</v>
      </c>
      <c r="G2626" s="33" t="n">
        <f aca="false">$G2625+IF($F2626=1,1,0)</f>
        <v>0</v>
      </c>
      <c r="H2626" s="0" t="str">
        <f aca="false">IF($F2626=1,$G2626,"")</f>
        <v/>
      </c>
    </row>
    <row r="2627" customFormat="false" ht="15" hidden="false" customHeight="false" outlineLevel="0" collapsed="false">
      <c r="A2627" s="30" t="n">
        <v>410.15625</v>
      </c>
      <c r="B2627" s="31" t="n">
        <v>38.754</v>
      </c>
      <c r="C2627" s="32" t="n">
        <f aca="false">IF($A2627="","",IF(設定!$B$21="dB",10^($B2627/20),ABS($B2627)))</f>
        <v>86.6363206507662</v>
      </c>
      <c r="D2627" s="32" t="n">
        <f aca="false">IF($A2627="","",$A2627^2)</f>
        <v>168228.149414063</v>
      </c>
      <c r="E2627" s="32" t="n">
        <f aca="false">IF($A2627="","",IF($C2627&lt;=0,"",1/$C2627^2))</f>
        <v>0.000133229377897694</v>
      </c>
      <c r="F2627" s="33" t="n">
        <f aca="false">IF(OR(ROW()-設定!$B$30&lt;2,ROW()+設定!$B$30&gt;13701,N($A2627)&lt;=0,N(INDEX($A$2:$A$13701,MIN(13700,MAX(1,ROW()-1+設定!$B$30))))&lt;=0,$A2627&lt;設定!$B$28,$A2627&gt;設定!$B$29),0,IF(AND($C2627&gt;=MAX(INDEX($C$1:$C$13701,MAX(1,ROW()-設定!$B$24)):INDEX($C$1:$C$13701,MAX(1,ROW()-1))),$C2627&gt;MAX(INDEX($C$1:$C$13701,MIN(13701,ROW()+1)):INDEX($C$1:$C$13701,MIN(13701,ROW()+設定!$B$24))),$C2627&gt;=設定!$B$32,$C2627&gt;=MAX(MIN(INDEX($C$1:$C$13701,MAX(1,ROW()-設定!$B$26)):INDEX($C$1:$C$13701,MAX(1,ROW()-1))),MIN(INDEX($C$1:$C$13701,MIN(13701,ROW()+1)):INDEX($C$1:$C$13701,MIN(13701,ROW()+設定!$B$26))))*10^(設定!$B$27/20)),1,0))</f>
        <v>0</v>
      </c>
      <c r="G2627" s="33" t="n">
        <f aca="false">$G2626+IF($F2627=1,1,0)</f>
        <v>0</v>
      </c>
      <c r="H2627" s="0" t="str">
        <f aca="false">IF($F2627=1,$G2627,"")</f>
        <v/>
      </c>
    </row>
    <row r="2628" customFormat="false" ht="15" hidden="false" customHeight="false" outlineLevel="0" collapsed="false">
      <c r="A2628" s="30" t="n">
        <v>410.3125</v>
      </c>
      <c r="B2628" s="31" t="n">
        <v>39.2289</v>
      </c>
      <c r="C2628" s="32" t="n">
        <f aca="false">IF($A2628="","",IF(設定!$B$21="dB",10^($B2628/20),ABS($B2628)))</f>
        <v>91.5050367969552</v>
      </c>
      <c r="D2628" s="32" t="n">
        <f aca="false">IF($A2628="","",$A2628^2)</f>
        <v>168356.34765625</v>
      </c>
      <c r="E2628" s="32" t="n">
        <f aca="false">IF($A2628="","",IF($C2628&lt;=0,"",1/$C2628^2))</f>
        <v>0.000119429056127961</v>
      </c>
      <c r="F2628" s="33" t="n">
        <f aca="false">IF(OR(ROW()-設定!$B$30&lt;2,ROW()+設定!$B$30&gt;13701,N($A2628)&lt;=0,N(INDEX($A$2:$A$13701,MIN(13700,MAX(1,ROW()-1+設定!$B$30))))&lt;=0,$A2628&lt;設定!$B$28,$A2628&gt;設定!$B$29),0,IF(AND($C2628&gt;=MAX(INDEX($C$1:$C$13701,MAX(1,ROW()-設定!$B$24)):INDEX($C$1:$C$13701,MAX(1,ROW()-1))),$C2628&gt;MAX(INDEX($C$1:$C$13701,MIN(13701,ROW()+1)):INDEX($C$1:$C$13701,MIN(13701,ROW()+設定!$B$24))),$C2628&gt;=設定!$B$32,$C2628&gt;=MAX(MIN(INDEX($C$1:$C$13701,MAX(1,ROW()-設定!$B$26)):INDEX($C$1:$C$13701,MAX(1,ROW()-1))),MIN(INDEX($C$1:$C$13701,MIN(13701,ROW()+1)):INDEX($C$1:$C$13701,MIN(13701,ROW()+設定!$B$26))))*10^(設定!$B$27/20)),1,0))</f>
        <v>0</v>
      </c>
      <c r="G2628" s="33" t="n">
        <f aca="false">$G2627+IF($F2628=1,1,0)</f>
        <v>0</v>
      </c>
      <c r="H2628" s="0" t="str">
        <f aca="false">IF($F2628=1,$G2628,"")</f>
        <v/>
      </c>
    </row>
    <row r="2629" customFormat="false" ht="15" hidden="false" customHeight="false" outlineLevel="0" collapsed="false">
      <c r="A2629" s="30" t="n">
        <v>410.46875</v>
      </c>
      <c r="B2629" s="31" t="n">
        <v>39.8279</v>
      </c>
      <c r="C2629" s="32" t="n">
        <f aca="false">IF($A2629="","",IF(設定!$B$21="dB",10^($B2629/20),ABS($B2629)))</f>
        <v>98.0381257483102</v>
      </c>
      <c r="D2629" s="32" t="n">
        <f aca="false">IF($A2629="","",$A2629^2)</f>
        <v>168484.594726563</v>
      </c>
      <c r="E2629" s="32" t="n">
        <f aca="false">IF($A2629="","",IF($C2629&lt;=0,"",1/$C2629^2))</f>
        <v>0.000104042313340352</v>
      </c>
      <c r="F2629" s="33" t="n">
        <f aca="false">IF(OR(ROW()-設定!$B$30&lt;2,ROW()+設定!$B$30&gt;13701,N($A2629)&lt;=0,N(INDEX($A$2:$A$13701,MIN(13700,MAX(1,ROW()-1+設定!$B$30))))&lt;=0,$A2629&lt;設定!$B$28,$A2629&gt;設定!$B$29),0,IF(AND($C2629&gt;=MAX(INDEX($C$1:$C$13701,MAX(1,ROW()-設定!$B$24)):INDEX($C$1:$C$13701,MAX(1,ROW()-1))),$C2629&gt;MAX(INDEX($C$1:$C$13701,MIN(13701,ROW()+1)):INDEX($C$1:$C$13701,MIN(13701,ROW()+設定!$B$24))),$C2629&gt;=設定!$B$32,$C2629&gt;=MAX(MIN(INDEX($C$1:$C$13701,MAX(1,ROW()-設定!$B$26)):INDEX($C$1:$C$13701,MAX(1,ROW()-1))),MIN(INDEX($C$1:$C$13701,MIN(13701,ROW()+1)):INDEX($C$1:$C$13701,MIN(13701,ROW()+設定!$B$26))))*10^(設定!$B$27/20)),1,0))</f>
        <v>0</v>
      </c>
      <c r="G2629" s="33" t="n">
        <f aca="false">$G2628+IF($F2629=1,1,0)</f>
        <v>0</v>
      </c>
      <c r="H2629" s="0" t="str">
        <f aca="false">IF($F2629=1,$G2629,"")</f>
        <v/>
      </c>
    </row>
    <row r="2630" customFormat="false" ht="15" hidden="false" customHeight="false" outlineLevel="0" collapsed="false">
      <c r="A2630" s="30" t="n">
        <v>410.625</v>
      </c>
      <c r="B2630" s="31" t="n">
        <v>40.1362</v>
      </c>
      <c r="C2630" s="32" t="n">
        <f aca="false">IF($A2630="","",IF(設定!$B$21="dB",10^($B2630/20),ABS($B2630)))</f>
        <v>101.580419028348</v>
      </c>
      <c r="D2630" s="32" t="n">
        <f aca="false">IF($A2630="","",$A2630^2)</f>
        <v>168612.890625</v>
      </c>
      <c r="E2630" s="32" t="n">
        <f aca="false">IF($A2630="","",IF($C2630&lt;=0,"",1/$C2630^2))</f>
        <v>9.69125453043205E-005</v>
      </c>
      <c r="F2630" s="33" t="n">
        <f aca="false">IF(OR(ROW()-設定!$B$30&lt;2,ROW()+設定!$B$30&gt;13701,N($A2630)&lt;=0,N(INDEX($A$2:$A$13701,MIN(13700,MAX(1,ROW()-1+設定!$B$30))))&lt;=0,$A2630&lt;設定!$B$28,$A2630&gt;設定!$B$29),0,IF(AND($C2630&gt;=MAX(INDEX($C$1:$C$13701,MAX(1,ROW()-設定!$B$24)):INDEX($C$1:$C$13701,MAX(1,ROW()-1))),$C2630&gt;MAX(INDEX($C$1:$C$13701,MIN(13701,ROW()+1)):INDEX($C$1:$C$13701,MIN(13701,ROW()+設定!$B$24))),$C2630&gt;=設定!$B$32,$C2630&gt;=MAX(MIN(INDEX($C$1:$C$13701,MAX(1,ROW()-設定!$B$26)):INDEX($C$1:$C$13701,MAX(1,ROW()-1))),MIN(INDEX($C$1:$C$13701,MIN(13701,ROW()+1)):INDEX($C$1:$C$13701,MIN(13701,ROW()+設定!$B$26))))*10^(設定!$B$27/20)),1,0))</f>
        <v>0</v>
      </c>
      <c r="G2630" s="33" t="n">
        <f aca="false">$G2629+IF($F2630=1,1,0)</f>
        <v>0</v>
      </c>
      <c r="H2630" s="0" t="str">
        <f aca="false">IF($F2630=1,$G2630,"")</f>
        <v/>
      </c>
    </row>
    <row r="2631" customFormat="false" ht="15" hidden="false" customHeight="false" outlineLevel="0" collapsed="false">
      <c r="A2631" s="30" t="n">
        <v>410.78125</v>
      </c>
      <c r="B2631" s="31" t="n">
        <v>40.6801</v>
      </c>
      <c r="C2631" s="32" t="n">
        <f aca="false">IF($A2631="","",IF(設定!$B$21="dB",10^($B2631/20),ABS($B2631)))</f>
        <v>108.144640183809</v>
      </c>
      <c r="D2631" s="32" t="n">
        <f aca="false">IF($A2631="","",$A2631^2)</f>
        <v>168741.235351563</v>
      </c>
      <c r="E2631" s="32" t="n">
        <f aca="false">IF($A2631="","",IF($C2631&lt;=0,"",1/$C2631^2))</f>
        <v>8.55047024472689E-005</v>
      </c>
      <c r="F2631" s="33" t="n">
        <f aca="false">IF(OR(ROW()-設定!$B$30&lt;2,ROW()+設定!$B$30&gt;13701,N($A2631)&lt;=0,N(INDEX($A$2:$A$13701,MIN(13700,MAX(1,ROW()-1+設定!$B$30))))&lt;=0,$A2631&lt;設定!$B$28,$A2631&gt;設定!$B$29),0,IF(AND($C2631&gt;=MAX(INDEX($C$1:$C$13701,MAX(1,ROW()-設定!$B$24)):INDEX($C$1:$C$13701,MAX(1,ROW()-1))),$C2631&gt;MAX(INDEX($C$1:$C$13701,MIN(13701,ROW()+1)):INDEX($C$1:$C$13701,MIN(13701,ROW()+設定!$B$24))),$C2631&gt;=設定!$B$32,$C2631&gt;=MAX(MIN(INDEX($C$1:$C$13701,MAX(1,ROW()-設定!$B$26)):INDEX($C$1:$C$13701,MAX(1,ROW()-1))),MIN(INDEX($C$1:$C$13701,MIN(13701,ROW()+1)):INDEX($C$1:$C$13701,MIN(13701,ROW()+設定!$B$26))))*10^(設定!$B$27/20)),1,0))</f>
        <v>0</v>
      </c>
      <c r="G2631" s="33" t="n">
        <f aca="false">$G2630+IF($F2631=1,1,0)</f>
        <v>0</v>
      </c>
      <c r="H2631" s="0" t="str">
        <f aca="false">IF($F2631=1,$G2631,"")</f>
        <v/>
      </c>
    </row>
    <row r="2632" customFormat="false" ht="15" hidden="false" customHeight="false" outlineLevel="0" collapsed="false">
      <c r="A2632" s="30" t="n">
        <v>410.9375</v>
      </c>
      <c r="B2632" s="31" t="n">
        <v>41.4719</v>
      </c>
      <c r="C2632" s="32" t="n">
        <f aca="false">IF($A2632="","",IF(設定!$B$21="dB",10^($B2632/20),ABS($B2632)))</f>
        <v>118.466347856064</v>
      </c>
      <c r="D2632" s="32" t="n">
        <f aca="false">IF($A2632="","",$A2632^2)</f>
        <v>168869.62890625</v>
      </c>
      <c r="E2632" s="32" t="n">
        <f aca="false">IF($A2632="","",IF($C2632&lt;=0,"",1/$C2632^2))</f>
        <v>7.12541231431554E-005</v>
      </c>
      <c r="F2632" s="33" t="n">
        <f aca="false">IF(OR(ROW()-設定!$B$30&lt;2,ROW()+設定!$B$30&gt;13701,N($A2632)&lt;=0,N(INDEX($A$2:$A$13701,MIN(13700,MAX(1,ROW()-1+設定!$B$30))))&lt;=0,$A2632&lt;設定!$B$28,$A2632&gt;設定!$B$29),0,IF(AND($C2632&gt;=MAX(INDEX($C$1:$C$13701,MAX(1,ROW()-設定!$B$24)):INDEX($C$1:$C$13701,MAX(1,ROW()-1))),$C2632&gt;MAX(INDEX($C$1:$C$13701,MIN(13701,ROW()+1)):INDEX($C$1:$C$13701,MIN(13701,ROW()+設定!$B$24))),$C2632&gt;=設定!$B$32,$C2632&gt;=MAX(MIN(INDEX($C$1:$C$13701,MAX(1,ROW()-設定!$B$26)):INDEX($C$1:$C$13701,MAX(1,ROW()-1))),MIN(INDEX($C$1:$C$13701,MIN(13701,ROW()+1)):INDEX($C$1:$C$13701,MIN(13701,ROW()+設定!$B$26))))*10^(設定!$B$27/20)),1,0))</f>
        <v>0</v>
      </c>
      <c r="G2632" s="33" t="n">
        <f aca="false">$G2631+IF($F2632=1,1,0)</f>
        <v>0</v>
      </c>
      <c r="H2632" s="0" t="str">
        <f aca="false">IF($F2632=1,$G2632,"")</f>
        <v/>
      </c>
    </row>
    <row r="2633" customFormat="false" ht="15" hidden="false" customHeight="false" outlineLevel="0" collapsed="false">
      <c r="A2633" s="30" t="n">
        <v>411.09375</v>
      </c>
      <c r="B2633" s="31" t="n">
        <v>42.1353</v>
      </c>
      <c r="C2633" s="32" t="n">
        <f aca="false">IF($A2633="","",IF(設定!$B$21="dB",10^($B2633/20),ABS($B2633)))</f>
        <v>127.868920860844</v>
      </c>
      <c r="D2633" s="32" t="n">
        <f aca="false">IF($A2633="","",$A2633^2)</f>
        <v>168998.071289063</v>
      </c>
      <c r="E2633" s="32" t="n">
        <f aca="false">IF($A2633="","",IF($C2633&lt;=0,"",1/$C2633^2))</f>
        <v>6.11603553418683E-005</v>
      </c>
      <c r="F2633" s="33" t="n">
        <f aca="false">IF(OR(ROW()-設定!$B$30&lt;2,ROW()+設定!$B$30&gt;13701,N($A2633)&lt;=0,N(INDEX($A$2:$A$13701,MIN(13700,MAX(1,ROW()-1+設定!$B$30))))&lt;=0,$A2633&lt;設定!$B$28,$A2633&gt;設定!$B$29),0,IF(AND($C2633&gt;=MAX(INDEX($C$1:$C$13701,MAX(1,ROW()-設定!$B$24)):INDEX($C$1:$C$13701,MAX(1,ROW()-1))),$C2633&gt;MAX(INDEX($C$1:$C$13701,MIN(13701,ROW()+1)):INDEX($C$1:$C$13701,MIN(13701,ROW()+設定!$B$24))),$C2633&gt;=設定!$B$32,$C2633&gt;=MAX(MIN(INDEX($C$1:$C$13701,MAX(1,ROW()-設定!$B$26)):INDEX($C$1:$C$13701,MAX(1,ROW()-1))),MIN(INDEX($C$1:$C$13701,MIN(13701,ROW()+1)):INDEX($C$1:$C$13701,MIN(13701,ROW()+設定!$B$26))))*10^(設定!$B$27/20)),1,0))</f>
        <v>0</v>
      </c>
      <c r="G2633" s="33" t="n">
        <f aca="false">$G2632+IF($F2633=1,1,0)</f>
        <v>0</v>
      </c>
      <c r="H2633" s="0" t="str">
        <f aca="false">IF($F2633=1,$G2633,"")</f>
        <v/>
      </c>
    </row>
    <row r="2634" customFormat="false" ht="15" hidden="false" customHeight="false" outlineLevel="0" collapsed="false">
      <c r="A2634" s="30" t="n">
        <v>411.25</v>
      </c>
      <c r="B2634" s="31" t="n">
        <v>42.9786</v>
      </c>
      <c r="C2634" s="32" t="n">
        <f aca="false">IF($A2634="","",IF(設定!$B$21="dB",10^($B2634/20),ABS($B2634)))</f>
        <v>140.906166621053</v>
      </c>
      <c r="D2634" s="32" t="n">
        <f aca="false">IF($A2634="","",$A2634^2)</f>
        <v>169126.5625</v>
      </c>
      <c r="E2634" s="32" t="n">
        <f aca="false">IF($A2634="","",IF($C2634&lt;=0,"",1/$C2634^2))</f>
        <v>5.03662944371359E-005</v>
      </c>
      <c r="F2634" s="33" t="n">
        <f aca="false">IF(OR(ROW()-設定!$B$30&lt;2,ROW()+設定!$B$30&gt;13701,N($A2634)&lt;=0,N(INDEX($A$2:$A$13701,MIN(13700,MAX(1,ROW()-1+設定!$B$30))))&lt;=0,$A2634&lt;設定!$B$28,$A2634&gt;設定!$B$29),0,IF(AND($C2634&gt;=MAX(INDEX($C$1:$C$13701,MAX(1,ROW()-設定!$B$24)):INDEX($C$1:$C$13701,MAX(1,ROW()-1))),$C2634&gt;MAX(INDEX($C$1:$C$13701,MIN(13701,ROW()+1)):INDEX($C$1:$C$13701,MIN(13701,ROW()+設定!$B$24))),$C2634&gt;=設定!$B$32,$C2634&gt;=MAX(MIN(INDEX($C$1:$C$13701,MAX(1,ROW()-設定!$B$26)):INDEX($C$1:$C$13701,MAX(1,ROW()-1))),MIN(INDEX($C$1:$C$13701,MIN(13701,ROW()+1)):INDEX($C$1:$C$13701,MIN(13701,ROW()+設定!$B$26))))*10^(設定!$B$27/20)),1,0))</f>
        <v>0</v>
      </c>
      <c r="G2634" s="33" t="n">
        <f aca="false">$G2633+IF($F2634=1,1,0)</f>
        <v>0</v>
      </c>
      <c r="H2634" s="0" t="str">
        <f aca="false">IF($F2634=1,$G2634,"")</f>
        <v/>
      </c>
    </row>
    <row r="2635" customFormat="false" ht="15" hidden="false" customHeight="false" outlineLevel="0" collapsed="false">
      <c r="A2635" s="30" t="n">
        <v>411.40625</v>
      </c>
      <c r="B2635" s="31" t="n">
        <v>43.5249</v>
      </c>
      <c r="C2635" s="32" t="n">
        <f aca="false">IF($A2635="","",IF(設定!$B$21="dB",10^($B2635/20),ABS($B2635)))</f>
        <v>150.05310964088</v>
      </c>
      <c r="D2635" s="32" t="n">
        <f aca="false">IF($A2635="","",$A2635^2)</f>
        <v>169255.102539063</v>
      </c>
      <c r="E2635" s="32" t="n">
        <f aca="false">IF($A2635="","",IF($C2635&lt;=0,"",1/$C2635^2))</f>
        <v>4.44129887716441E-005</v>
      </c>
      <c r="F2635" s="33" t="n">
        <f aca="false">IF(OR(ROW()-設定!$B$30&lt;2,ROW()+設定!$B$30&gt;13701,N($A2635)&lt;=0,N(INDEX($A$2:$A$13701,MIN(13700,MAX(1,ROW()-1+設定!$B$30))))&lt;=0,$A2635&lt;設定!$B$28,$A2635&gt;設定!$B$29),0,IF(AND($C2635&gt;=MAX(INDEX($C$1:$C$13701,MAX(1,ROW()-設定!$B$24)):INDEX($C$1:$C$13701,MAX(1,ROW()-1))),$C2635&gt;MAX(INDEX($C$1:$C$13701,MIN(13701,ROW()+1)):INDEX($C$1:$C$13701,MIN(13701,ROW()+設定!$B$24))),$C2635&gt;=設定!$B$32,$C2635&gt;=MAX(MIN(INDEX($C$1:$C$13701,MAX(1,ROW()-設定!$B$26)):INDEX($C$1:$C$13701,MAX(1,ROW()-1))),MIN(INDEX($C$1:$C$13701,MIN(13701,ROW()+1)):INDEX($C$1:$C$13701,MIN(13701,ROW()+設定!$B$26))))*10^(設定!$B$27/20)),1,0))</f>
        <v>0</v>
      </c>
      <c r="G2635" s="33" t="n">
        <f aca="false">$G2634+IF($F2635=1,1,0)</f>
        <v>0</v>
      </c>
      <c r="H2635" s="0" t="str">
        <f aca="false">IF($F2635=1,$G2635,"")</f>
        <v/>
      </c>
    </row>
    <row r="2636" customFormat="false" ht="15" hidden="false" customHeight="false" outlineLevel="0" collapsed="false">
      <c r="A2636" s="30" t="n">
        <v>411.5625</v>
      </c>
      <c r="B2636" s="31" t="n">
        <v>44.0896</v>
      </c>
      <c r="C2636" s="32" t="n">
        <f aca="false">IF($A2636="","",IF(設定!$B$21="dB",10^($B2636/20),ABS($B2636)))</f>
        <v>160.13269028172</v>
      </c>
      <c r="D2636" s="32" t="n">
        <f aca="false">IF($A2636="","",$A2636^2)</f>
        <v>169383.69140625</v>
      </c>
      <c r="E2636" s="32" t="n">
        <f aca="false">IF($A2636="","",IF($C2636&lt;=0,"",1/$C2636^2))</f>
        <v>3.89977903314767E-005</v>
      </c>
      <c r="F2636" s="33" t="n">
        <f aca="false">IF(OR(ROW()-設定!$B$30&lt;2,ROW()+設定!$B$30&gt;13701,N($A2636)&lt;=0,N(INDEX($A$2:$A$13701,MIN(13700,MAX(1,ROW()-1+設定!$B$30))))&lt;=0,$A2636&lt;設定!$B$28,$A2636&gt;設定!$B$29),0,IF(AND($C2636&gt;=MAX(INDEX($C$1:$C$13701,MAX(1,ROW()-設定!$B$24)):INDEX($C$1:$C$13701,MAX(1,ROW()-1))),$C2636&gt;MAX(INDEX($C$1:$C$13701,MIN(13701,ROW()+1)):INDEX($C$1:$C$13701,MIN(13701,ROW()+設定!$B$24))),$C2636&gt;=設定!$B$32,$C2636&gt;=MAX(MIN(INDEX($C$1:$C$13701,MAX(1,ROW()-設定!$B$26)):INDEX($C$1:$C$13701,MAX(1,ROW()-1))),MIN(INDEX($C$1:$C$13701,MIN(13701,ROW()+1)):INDEX($C$1:$C$13701,MIN(13701,ROW()+設定!$B$26))))*10^(設定!$B$27/20)),1,0))</f>
        <v>0</v>
      </c>
      <c r="G2636" s="33" t="n">
        <f aca="false">$G2635+IF($F2636=1,1,0)</f>
        <v>0</v>
      </c>
      <c r="H2636" s="0" t="str">
        <f aca="false">IF($F2636=1,$G2636,"")</f>
        <v/>
      </c>
    </row>
    <row r="2637" customFormat="false" ht="15" hidden="false" customHeight="false" outlineLevel="0" collapsed="false">
      <c r="A2637" s="30" t="n">
        <v>411.71875</v>
      </c>
      <c r="B2637" s="31" t="n">
        <v>44.9893</v>
      </c>
      <c r="C2637" s="32" t="n">
        <f aca="false">IF($A2637="","",IF(設定!$B$21="dB",10^($B2637/20),ABS($B2637)))</f>
        <v>177.609012656786</v>
      </c>
      <c r="D2637" s="32" t="n">
        <f aca="false">IF($A2637="","",$A2637^2)</f>
        <v>169512.329101563</v>
      </c>
      <c r="E2637" s="32" t="n">
        <f aca="false">IF($A2637="","",IF($C2637&lt;=0,"",1/$C2637^2))</f>
        <v>3.17007837813269E-005</v>
      </c>
      <c r="F2637" s="33" t="n">
        <f aca="false">IF(OR(ROW()-設定!$B$30&lt;2,ROW()+設定!$B$30&gt;13701,N($A2637)&lt;=0,N(INDEX($A$2:$A$13701,MIN(13700,MAX(1,ROW()-1+設定!$B$30))))&lt;=0,$A2637&lt;設定!$B$28,$A2637&gt;設定!$B$29),0,IF(AND($C2637&gt;=MAX(INDEX($C$1:$C$13701,MAX(1,ROW()-設定!$B$24)):INDEX($C$1:$C$13701,MAX(1,ROW()-1))),$C2637&gt;MAX(INDEX($C$1:$C$13701,MIN(13701,ROW()+1)):INDEX($C$1:$C$13701,MIN(13701,ROW()+設定!$B$24))),$C2637&gt;=設定!$B$32,$C2637&gt;=MAX(MIN(INDEX($C$1:$C$13701,MAX(1,ROW()-設定!$B$26)):INDEX($C$1:$C$13701,MAX(1,ROW()-1))),MIN(INDEX($C$1:$C$13701,MIN(13701,ROW()+1)):INDEX($C$1:$C$13701,MIN(13701,ROW()+設定!$B$26))))*10^(設定!$B$27/20)),1,0))</f>
        <v>0</v>
      </c>
      <c r="G2637" s="33" t="n">
        <f aca="false">$G2636+IF($F2637=1,1,0)</f>
        <v>0</v>
      </c>
      <c r="H2637" s="0" t="str">
        <f aca="false">IF($F2637=1,$G2637,"")</f>
        <v/>
      </c>
    </row>
    <row r="2638" customFormat="false" ht="15" hidden="false" customHeight="false" outlineLevel="0" collapsed="false">
      <c r="A2638" s="30" t="n">
        <v>411.875</v>
      </c>
      <c r="B2638" s="31" t="n">
        <v>45.5196</v>
      </c>
      <c r="C2638" s="32" t="n">
        <f aca="false">IF($A2638="","",IF(設定!$B$21="dB",10^($B2638/20),ABS($B2638)))</f>
        <v>188.790440588353</v>
      </c>
      <c r="D2638" s="32" t="n">
        <f aca="false">IF($A2638="","",$A2638^2)</f>
        <v>169641.015625</v>
      </c>
      <c r="E2638" s="32" t="n">
        <f aca="false">IF($A2638="","",IF($C2638&lt;=0,"",1/$C2638^2))</f>
        <v>2.80569203983835E-005</v>
      </c>
      <c r="F2638" s="33" t="n">
        <f aca="false">IF(OR(ROW()-設定!$B$30&lt;2,ROW()+設定!$B$30&gt;13701,N($A2638)&lt;=0,N(INDEX($A$2:$A$13701,MIN(13700,MAX(1,ROW()-1+設定!$B$30))))&lt;=0,$A2638&lt;設定!$B$28,$A2638&gt;設定!$B$29),0,IF(AND($C2638&gt;=MAX(INDEX($C$1:$C$13701,MAX(1,ROW()-設定!$B$24)):INDEX($C$1:$C$13701,MAX(1,ROW()-1))),$C2638&gt;MAX(INDEX($C$1:$C$13701,MIN(13701,ROW()+1)):INDEX($C$1:$C$13701,MIN(13701,ROW()+設定!$B$24))),$C2638&gt;=設定!$B$32,$C2638&gt;=MAX(MIN(INDEX($C$1:$C$13701,MAX(1,ROW()-設定!$B$26)):INDEX($C$1:$C$13701,MAX(1,ROW()-1))),MIN(INDEX($C$1:$C$13701,MIN(13701,ROW()+1)):INDEX($C$1:$C$13701,MIN(13701,ROW()+設定!$B$26))))*10^(設定!$B$27/20)),1,0))</f>
        <v>0</v>
      </c>
      <c r="G2638" s="33" t="n">
        <f aca="false">$G2637+IF($F2638=1,1,0)</f>
        <v>0</v>
      </c>
      <c r="H2638" s="0" t="str">
        <f aca="false">IF($F2638=1,$G2638,"")</f>
        <v/>
      </c>
    </row>
    <row r="2639" customFormat="false" ht="15" hidden="false" customHeight="false" outlineLevel="0" collapsed="false">
      <c r="A2639" s="30" t="n">
        <v>412.03125</v>
      </c>
      <c r="B2639" s="31" t="n">
        <v>46.0917</v>
      </c>
      <c r="C2639" s="32" t="n">
        <f aca="false">IF($A2639="","",IF(設定!$B$21="dB",10^($B2639/20),ABS($B2639)))</f>
        <v>201.643858886785</v>
      </c>
      <c r="D2639" s="32" t="n">
        <f aca="false">IF($A2639="","",$A2639^2)</f>
        <v>169769.750976563</v>
      </c>
      <c r="E2639" s="32" t="n">
        <f aca="false">IF($A2639="","",IF($C2639&lt;=0,"",1/$C2639^2))</f>
        <v>2.45940470763711E-005</v>
      </c>
      <c r="F2639" s="33" t="n">
        <f aca="false">IF(OR(ROW()-設定!$B$30&lt;2,ROW()+設定!$B$30&gt;13701,N($A2639)&lt;=0,N(INDEX($A$2:$A$13701,MIN(13700,MAX(1,ROW()-1+設定!$B$30))))&lt;=0,$A2639&lt;設定!$B$28,$A2639&gt;設定!$B$29),0,IF(AND($C2639&gt;=MAX(INDEX($C$1:$C$13701,MAX(1,ROW()-設定!$B$24)):INDEX($C$1:$C$13701,MAX(1,ROW()-1))),$C2639&gt;MAX(INDEX($C$1:$C$13701,MIN(13701,ROW()+1)):INDEX($C$1:$C$13701,MIN(13701,ROW()+設定!$B$24))),$C2639&gt;=設定!$B$32,$C2639&gt;=MAX(MIN(INDEX($C$1:$C$13701,MAX(1,ROW()-設定!$B$26)):INDEX($C$1:$C$13701,MAX(1,ROW()-1))),MIN(INDEX($C$1:$C$13701,MIN(13701,ROW()+1)):INDEX($C$1:$C$13701,MIN(13701,ROW()+設定!$B$26))))*10^(設定!$B$27/20)),1,0))</f>
        <v>0</v>
      </c>
      <c r="G2639" s="33" t="n">
        <f aca="false">$G2638+IF($F2639=1,1,0)</f>
        <v>0</v>
      </c>
      <c r="H2639" s="0" t="str">
        <f aca="false">IF($F2639=1,$G2639,"")</f>
        <v/>
      </c>
    </row>
    <row r="2640" customFormat="false" ht="15" hidden="false" customHeight="false" outlineLevel="0" collapsed="false">
      <c r="A2640" s="30" t="n">
        <v>412.1875</v>
      </c>
      <c r="B2640" s="31" t="n">
        <v>47.0369</v>
      </c>
      <c r="C2640" s="32" t="n">
        <f aca="false">IF($A2640="","",IF(設定!$B$21="dB",10^($B2640/20),ABS($B2640)))</f>
        <v>224.825205991954</v>
      </c>
      <c r="D2640" s="32" t="n">
        <f aca="false">IF($A2640="","",$A2640^2)</f>
        <v>169898.53515625</v>
      </c>
      <c r="E2640" s="32" t="n">
        <f aca="false">IF($A2640="","",IF($C2640&lt;=0,"",1/$C2640^2))</f>
        <v>1.97838130753201E-005</v>
      </c>
      <c r="F2640" s="33" t="n">
        <f aca="false">IF(OR(ROW()-設定!$B$30&lt;2,ROW()+設定!$B$30&gt;13701,N($A2640)&lt;=0,N(INDEX($A$2:$A$13701,MIN(13700,MAX(1,ROW()-1+設定!$B$30))))&lt;=0,$A2640&lt;設定!$B$28,$A2640&gt;設定!$B$29),0,IF(AND($C2640&gt;=MAX(INDEX($C$1:$C$13701,MAX(1,ROW()-設定!$B$24)):INDEX($C$1:$C$13701,MAX(1,ROW()-1))),$C2640&gt;MAX(INDEX($C$1:$C$13701,MIN(13701,ROW()+1)):INDEX($C$1:$C$13701,MIN(13701,ROW()+設定!$B$24))),$C2640&gt;=設定!$B$32,$C2640&gt;=MAX(MIN(INDEX($C$1:$C$13701,MAX(1,ROW()-設定!$B$26)):INDEX($C$1:$C$13701,MAX(1,ROW()-1))),MIN(INDEX($C$1:$C$13701,MIN(13701,ROW()+1)):INDEX($C$1:$C$13701,MIN(13701,ROW()+設定!$B$26))))*10^(設定!$B$27/20)),1,0))</f>
        <v>0</v>
      </c>
      <c r="G2640" s="33" t="n">
        <f aca="false">$G2639+IF($F2640=1,1,0)</f>
        <v>0</v>
      </c>
      <c r="H2640" s="0" t="str">
        <f aca="false">IF($F2640=1,$G2640,"")</f>
        <v/>
      </c>
    </row>
    <row r="2641" customFormat="false" ht="15" hidden="false" customHeight="false" outlineLevel="0" collapsed="false">
      <c r="A2641" s="30" t="n">
        <v>412.34375</v>
      </c>
      <c r="B2641" s="31" t="n">
        <v>47.1417</v>
      </c>
      <c r="C2641" s="32" t="n">
        <f aca="false">IF($A2641="","",IF(設定!$B$21="dB",10^($B2641/20),ABS($B2641)))</f>
        <v>227.554275581158</v>
      </c>
      <c r="D2641" s="32" t="n">
        <f aca="false">IF($A2641="","",$A2641^2)</f>
        <v>170027.368164063</v>
      </c>
      <c r="E2641" s="32" t="n">
        <f aca="false">IF($A2641="","",IF($C2641&lt;=0,"",1/$C2641^2))</f>
        <v>1.93121221636442E-005</v>
      </c>
      <c r="F2641" s="33" t="n">
        <f aca="false">IF(OR(ROW()-設定!$B$30&lt;2,ROW()+設定!$B$30&gt;13701,N($A2641)&lt;=0,N(INDEX($A$2:$A$13701,MIN(13700,MAX(1,ROW()-1+設定!$B$30))))&lt;=0,$A2641&lt;設定!$B$28,$A2641&gt;設定!$B$29),0,IF(AND($C2641&gt;=MAX(INDEX($C$1:$C$13701,MAX(1,ROW()-設定!$B$24)):INDEX($C$1:$C$13701,MAX(1,ROW()-1))),$C2641&gt;MAX(INDEX($C$1:$C$13701,MIN(13701,ROW()+1)):INDEX($C$1:$C$13701,MIN(13701,ROW()+設定!$B$24))),$C2641&gt;=設定!$B$32,$C2641&gt;=MAX(MIN(INDEX($C$1:$C$13701,MAX(1,ROW()-設定!$B$26)):INDEX($C$1:$C$13701,MAX(1,ROW()-1))),MIN(INDEX($C$1:$C$13701,MIN(13701,ROW()+1)):INDEX($C$1:$C$13701,MIN(13701,ROW()+設定!$B$26))))*10^(設定!$B$27/20)),1,0))</f>
        <v>0</v>
      </c>
      <c r="G2641" s="33" t="n">
        <f aca="false">$G2640+IF($F2641=1,1,0)</f>
        <v>0</v>
      </c>
      <c r="H2641" s="0" t="str">
        <f aca="false">IF($F2641=1,$G2641,"")</f>
        <v/>
      </c>
    </row>
    <row r="2642" customFormat="false" ht="15" hidden="false" customHeight="false" outlineLevel="0" collapsed="false">
      <c r="A2642" s="30" t="n">
        <v>412.5</v>
      </c>
      <c r="B2642" s="31" t="n">
        <v>47.2841</v>
      </c>
      <c r="C2642" s="32" t="n">
        <f aca="false">IF($A2642="","",IF(設定!$B$21="dB",10^($B2642/20),ABS($B2642)))</f>
        <v>231.315641160791</v>
      </c>
      <c r="D2642" s="32" t="n">
        <f aca="false">IF($A2642="","",$A2642^2)</f>
        <v>170156.25</v>
      </c>
      <c r="E2642" s="32" t="n">
        <f aca="false">IF($A2642="","",IF($C2642&lt;=0,"",1/$C2642^2))</f>
        <v>1.86891693775324E-005</v>
      </c>
      <c r="F2642" s="33" t="n">
        <f aca="false">IF(OR(ROW()-設定!$B$30&lt;2,ROW()+設定!$B$30&gt;13701,N($A2642)&lt;=0,N(INDEX($A$2:$A$13701,MIN(13700,MAX(1,ROW()-1+設定!$B$30))))&lt;=0,$A2642&lt;設定!$B$28,$A2642&gt;設定!$B$29),0,IF(AND($C2642&gt;=MAX(INDEX($C$1:$C$13701,MAX(1,ROW()-設定!$B$24)):INDEX($C$1:$C$13701,MAX(1,ROW()-1))),$C2642&gt;MAX(INDEX($C$1:$C$13701,MIN(13701,ROW()+1)):INDEX($C$1:$C$13701,MIN(13701,ROW()+設定!$B$24))),$C2642&gt;=設定!$B$32,$C2642&gt;=MAX(MIN(INDEX($C$1:$C$13701,MAX(1,ROW()-設定!$B$26)):INDEX($C$1:$C$13701,MAX(1,ROW()-1))),MIN(INDEX($C$1:$C$13701,MIN(13701,ROW()+1)):INDEX($C$1:$C$13701,MIN(13701,ROW()+設定!$B$26))))*10^(設定!$B$27/20)),1,0))</f>
        <v>1</v>
      </c>
      <c r="G2642" s="33" t="n">
        <f aca="false">$G2641+IF($F2642=1,1,0)</f>
        <v>1</v>
      </c>
      <c r="H2642" s="33" t="n">
        <f aca="false">IF($F2642=1,$G2642,"")</f>
        <v>1</v>
      </c>
    </row>
    <row r="2643" customFormat="false" ht="15" hidden="false" customHeight="false" outlineLevel="0" collapsed="false">
      <c r="A2643" s="30" t="n">
        <v>412.65625</v>
      </c>
      <c r="B2643" s="31" t="n">
        <v>47.1123</v>
      </c>
      <c r="C2643" s="32" t="n">
        <f aca="false">IF($A2643="","",IF(設定!$B$21="dB",10^($B2643/20),ABS($B2643)))</f>
        <v>226.785351910017</v>
      </c>
      <c r="D2643" s="32" t="n">
        <f aca="false">IF($A2643="","",$A2643^2)</f>
        <v>170285.180664063</v>
      </c>
      <c r="E2643" s="32" t="n">
        <f aca="false">IF($A2643="","",IF($C2643&lt;=0,"",1/$C2643^2))</f>
        <v>1.94433010224386E-005</v>
      </c>
      <c r="F2643" s="33" t="n">
        <f aca="false">IF(OR(ROW()-設定!$B$30&lt;2,ROW()+設定!$B$30&gt;13701,N($A2643)&lt;=0,N(INDEX($A$2:$A$13701,MIN(13700,MAX(1,ROW()-1+設定!$B$30))))&lt;=0,$A2643&lt;設定!$B$28,$A2643&gt;設定!$B$29),0,IF(AND($C2643&gt;=MAX(INDEX($C$1:$C$13701,MAX(1,ROW()-設定!$B$24)):INDEX($C$1:$C$13701,MAX(1,ROW()-1))),$C2643&gt;MAX(INDEX($C$1:$C$13701,MIN(13701,ROW()+1)):INDEX($C$1:$C$13701,MIN(13701,ROW()+設定!$B$24))),$C2643&gt;=設定!$B$32,$C2643&gt;=MAX(MIN(INDEX($C$1:$C$13701,MAX(1,ROW()-設定!$B$26)):INDEX($C$1:$C$13701,MAX(1,ROW()-1))),MIN(INDEX($C$1:$C$13701,MIN(13701,ROW()+1)):INDEX($C$1:$C$13701,MIN(13701,ROW()+設定!$B$26))))*10^(設定!$B$27/20)),1,0))</f>
        <v>0</v>
      </c>
      <c r="G2643" s="33" t="n">
        <f aca="false">$G2642+IF($F2643=1,1,0)</f>
        <v>1</v>
      </c>
      <c r="H2643" s="0" t="str">
        <f aca="false">IF($F2643=1,$G2643,"")</f>
        <v/>
      </c>
    </row>
    <row r="2644" customFormat="false" ht="15" hidden="false" customHeight="false" outlineLevel="0" collapsed="false">
      <c r="A2644" s="30" t="n">
        <v>412.8125</v>
      </c>
      <c r="B2644" s="31" t="n">
        <v>46.8474</v>
      </c>
      <c r="C2644" s="32" t="n">
        <f aca="false">IF($A2644="","",IF(設定!$B$21="dB",10^($B2644/20),ABS($B2644)))</f>
        <v>219.973315161798</v>
      </c>
      <c r="D2644" s="32" t="n">
        <f aca="false">IF($A2644="","",$A2644^2)</f>
        <v>170414.16015625</v>
      </c>
      <c r="E2644" s="32" t="n">
        <f aca="false">IF($A2644="","",IF($C2644&lt;=0,"",1/$C2644^2))</f>
        <v>2.06661701153423E-005</v>
      </c>
      <c r="F2644" s="33" t="n">
        <f aca="false">IF(OR(ROW()-設定!$B$30&lt;2,ROW()+設定!$B$30&gt;13701,N($A2644)&lt;=0,N(INDEX($A$2:$A$13701,MIN(13700,MAX(1,ROW()-1+設定!$B$30))))&lt;=0,$A2644&lt;設定!$B$28,$A2644&gt;設定!$B$29),0,IF(AND($C2644&gt;=MAX(INDEX($C$1:$C$13701,MAX(1,ROW()-設定!$B$24)):INDEX($C$1:$C$13701,MAX(1,ROW()-1))),$C2644&gt;MAX(INDEX($C$1:$C$13701,MIN(13701,ROW()+1)):INDEX($C$1:$C$13701,MIN(13701,ROW()+設定!$B$24))),$C2644&gt;=設定!$B$32,$C2644&gt;=MAX(MIN(INDEX($C$1:$C$13701,MAX(1,ROW()-設定!$B$26)):INDEX($C$1:$C$13701,MAX(1,ROW()-1))),MIN(INDEX($C$1:$C$13701,MIN(13701,ROW()+1)):INDEX($C$1:$C$13701,MIN(13701,ROW()+設定!$B$26))))*10^(設定!$B$27/20)),1,0))</f>
        <v>0</v>
      </c>
      <c r="G2644" s="33" t="n">
        <f aca="false">$G2643+IF($F2644=1,1,0)</f>
        <v>1</v>
      </c>
      <c r="H2644" s="0" t="str">
        <f aca="false">IF($F2644=1,$G2644,"")</f>
        <v/>
      </c>
    </row>
    <row r="2645" customFormat="false" ht="15" hidden="false" customHeight="false" outlineLevel="0" collapsed="false">
      <c r="A2645" s="30" t="n">
        <v>412.96875</v>
      </c>
      <c r="B2645" s="31" t="n">
        <v>46.1137</v>
      </c>
      <c r="C2645" s="32" t="n">
        <f aca="false">IF($A2645="","",IF(設定!$B$21="dB",10^($B2645/20),ABS($B2645)))</f>
        <v>202.15523859373</v>
      </c>
      <c r="D2645" s="32" t="n">
        <f aca="false">IF($A2645="","",$A2645^2)</f>
        <v>170543.188476563</v>
      </c>
      <c r="E2645" s="32" t="n">
        <f aca="false">IF($A2645="","",IF($C2645&lt;=0,"",1/$C2645^2))</f>
        <v>2.44697763508438E-005</v>
      </c>
      <c r="F2645" s="33" t="n">
        <f aca="false">IF(OR(ROW()-設定!$B$30&lt;2,ROW()+設定!$B$30&gt;13701,N($A2645)&lt;=0,N(INDEX($A$2:$A$13701,MIN(13700,MAX(1,ROW()-1+設定!$B$30))))&lt;=0,$A2645&lt;設定!$B$28,$A2645&gt;設定!$B$29),0,IF(AND($C2645&gt;=MAX(INDEX($C$1:$C$13701,MAX(1,ROW()-設定!$B$24)):INDEX($C$1:$C$13701,MAX(1,ROW()-1))),$C2645&gt;MAX(INDEX($C$1:$C$13701,MIN(13701,ROW()+1)):INDEX($C$1:$C$13701,MIN(13701,ROW()+設定!$B$24))),$C2645&gt;=設定!$B$32,$C2645&gt;=MAX(MIN(INDEX($C$1:$C$13701,MAX(1,ROW()-設定!$B$26)):INDEX($C$1:$C$13701,MAX(1,ROW()-1))),MIN(INDEX($C$1:$C$13701,MIN(13701,ROW()+1)):INDEX($C$1:$C$13701,MIN(13701,ROW()+設定!$B$26))))*10^(設定!$B$27/20)),1,0))</f>
        <v>0</v>
      </c>
      <c r="G2645" s="33" t="n">
        <f aca="false">$G2644+IF($F2645=1,1,0)</f>
        <v>1</v>
      </c>
      <c r="H2645" s="0" t="str">
        <f aca="false">IF($F2645=1,$G2645,"")</f>
        <v/>
      </c>
    </row>
    <row r="2646" customFormat="false" ht="15" hidden="false" customHeight="false" outlineLevel="0" collapsed="false">
      <c r="A2646" s="30" t="n">
        <v>413.125</v>
      </c>
      <c r="B2646" s="31" t="n">
        <v>45.5143</v>
      </c>
      <c r="C2646" s="32" t="n">
        <f aca="false">IF($A2646="","",IF(設定!$B$21="dB",10^($B2646/20),ABS($B2646)))</f>
        <v>188.675278622618</v>
      </c>
      <c r="D2646" s="32" t="n">
        <f aca="false">IF($A2646="","",$A2646^2)</f>
        <v>170672.265625</v>
      </c>
      <c r="E2646" s="32" t="n">
        <f aca="false">IF($A2646="","",IF($C2646&lt;=0,"",1/$C2646^2))</f>
        <v>2.80911811262476E-005</v>
      </c>
      <c r="F2646" s="33" t="n">
        <f aca="false">IF(OR(ROW()-設定!$B$30&lt;2,ROW()+設定!$B$30&gt;13701,N($A2646)&lt;=0,N(INDEX($A$2:$A$13701,MIN(13700,MAX(1,ROW()-1+設定!$B$30))))&lt;=0,$A2646&lt;設定!$B$28,$A2646&gt;設定!$B$29),0,IF(AND($C2646&gt;=MAX(INDEX($C$1:$C$13701,MAX(1,ROW()-設定!$B$24)):INDEX($C$1:$C$13701,MAX(1,ROW()-1))),$C2646&gt;MAX(INDEX($C$1:$C$13701,MIN(13701,ROW()+1)):INDEX($C$1:$C$13701,MIN(13701,ROW()+設定!$B$24))),$C2646&gt;=設定!$B$32,$C2646&gt;=MAX(MIN(INDEX($C$1:$C$13701,MAX(1,ROW()-設定!$B$26)):INDEX($C$1:$C$13701,MAX(1,ROW()-1))),MIN(INDEX($C$1:$C$13701,MIN(13701,ROW()+1)):INDEX($C$1:$C$13701,MIN(13701,ROW()+設定!$B$26))))*10^(設定!$B$27/20)),1,0))</f>
        <v>0</v>
      </c>
      <c r="G2646" s="33" t="n">
        <f aca="false">$G2645+IF($F2646=1,1,0)</f>
        <v>1</v>
      </c>
      <c r="H2646" s="0" t="str">
        <f aca="false">IF($F2646=1,$G2646,"")</f>
        <v/>
      </c>
    </row>
    <row r="2647" customFormat="false" ht="15" hidden="false" customHeight="false" outlineLevel="0" collapsed="false">
      <c r="A2647" s="30" t="n">
        <v>413.28125</v>
      </c>
      <c r="B2647" s="31" t="n">
        <v>44.5213</v>
      </c>
      <c r="C2647" s="32" t="n">
        <f aca="false">IF($A2647="","",IF(設定!$B$21="dB",10^($B2647/20),ABS($B2647)))</f>
        <v>168.29259224314</v>
      </c>
      <c r="D2647" s="32" t="n">
        <f aca="false">IF($A2647="","",$A2647^2)</f>
        <v>170801.391601563</v>
      </c>
      <c r="E2647" s="32" t="n">
        <f aca="false">IF($A2647="","",IF($C2647&lt;=0,"",1/$C2647^2))</f>
        <v>3.5307746515411E-005</v>
      </c>
      <c r="F2647" s="33" t="n">
        <f aca="false">IF(OR(ROW()-設定!$B$30&lt;2,ROW()+設定!$B$30&gt;13701,N($A2647)&lt;=0,N(INDEX($A$2:$A$13701,MIN(13700,MAX(1,ROW()-1+設定!$B$30))))&lt;=0,$A2647&lt;設定!$B$28,$A2647&gt;設定!$B$29),0,IF(AND($C2647&gt;=MAX(INDEX($C$1:$C$13701,MAX(1,ROW()-設定!$B$24)):INDEX($C$1:$C$13701,MAX(1,ROW()-1))),$C2647&gt;MAX(INDEX($C$1:$C$13701,MIN(13701,ROW()+1)):INDEX($C$1:$C$13701,MIN(13701,ROW()+設定!$B$24))),$C2647&gt;=設定!$B$32,$C2647&gt;=MAX(MIN(INDEX($C$1:$C$13701,MAX(1,ROW()-設定!$B$26)):INDEX($C$1:$C$13701,MAX(1,ROW()-1))),MIN(INDEX($C$1:$C$13701,MIN(13701,ROW()+1)):INDEX($C$1:$C$13701,MIN(13701,ROW()+設定!$B$26))))*10^(設定!$B$27/20)),1,0))</f>
        <v>0</v>
      </c>
      <c r="G2647" s="33" t="n">
        <f aca="false">$G2646+IF($F2647=1,1,0)</f>
        <v>1</v>
      </c>
      <c r="H2647" s="0" t="str">
        <f aca="false">IF($F2647=1,$G2647,"")</f>
        <v/>
      </c>
    </row>
    <row r="2648" customFormat="false" ht="15" hidden="false" customHeight="false" outlineLevel="0" collapsed="false">
      <c r="A2648" s="30" t="n">
        <v>413.4375</v>
      </c>
      <c r="B2648" s="31" t="n">
        <v>43.7011</v>
      </c>
      <c r="C2648" s="32" t="n">
        <f aca="false">IF($A2648="","",IF(設定!$B$21="dB",10^($B2648/20),ABS($B2648)))</f>
        <v>153.128137421462</v>
      </c>
      <c r="D2648" s="32" t="n">
        <f aca="false">IF($A2648="","",$A2648^2)</f>
        <v>170930.56640625</v>
      </c>
      <c r="E2648" s="32" t="n">
        <f aca="false">IF($A2648="","",IF($C2648&lt;=0,"",1/$C2648^2))</f>
        <v>4.26471486563102E-005</v>
      </c>
      <c r="F2648" s="33" t="n">
        <f aca="false">IF(OR(ROW()-設定!$B$30&lt;2,ROW()+設定!$B$30&gt;13701,N($A2648)&lt;=0,N(INDEX($A$2:$A$13701,MIN(13700,MAX(1,ROW()-1+設定!$B$30))))&lt;=0,$A2648&lt;設定!$B$28,$A2648&gt;設定!$B$29),0,IF(AND($C2648&gt;=MAX(INDEX($C$1:$C$13701,MAX(1,ROW()-設定!$B$24)):INDEX($C$1:$C$13701,MAX(1,ROW()-1))),$C2648&gt;MAX(INDEX($C$1:$C$13701,MIN(13701,ROW()+1)):INDEX($C$1:$C$13701,MIN(13701,ROW()+設定!$B$24))),$C2648&gt;=設定!$B$32,$C2648&gt;=MAX(MIN(INDEX($C$1:$C$13701,MAX(1,ROW()-設定!$B$26)):INDEX($C$1:$C$13701,MAX(1,ROW()-1))),MIN(INDEX($C$1:$C$13701,MIN(13701,ROW()+1)):INDEX($C$1:$C$13701,MIN(13701,ROW()+設定!$B$26))))*10^(設定!$B$27/20)),1,0))</f>
        <v>0</v>
      </c>
      <c r="G2648" s="33" t="n">
        <f aca="false">$G2647+IF($F2648=1,1,0)</f>
        <v>1</v>
      </c>
      <c r="H2648" s="0" t="str">
        <f aca="false">IF($F2648=1,$G2648,"")</f>
        <v/>
      </c>
    </row>
    <row r="2649" customFormat="false" ht="15" hidden="false" customHeight="false" outlineLevel="0" collapsed="false">
      <c r="A2649" s="30" t="n">
        <v>413.59375</v>
      </c>
      <c r="B2649" s="31" t="n">
        <v>43.2172</v>
      </c>
      <c r="C2649" s="32" t="n">
        <f aca="false">IF($A2649="","",IF(設定!$B$21="dB",10^($B2649/20),ABS($B2649)))</f>
        <v>144.83048999466</v>
      </c>
      <c r="D2649" s="32" t="n">
        <f aca="false">IF($A2649="","",$A2649^2)</f>
        <v>171059.790039063</v>
      </c>
      <c r="E2649" s="32" t="n">
        <f aca="false">IF($A2649="","",IF($C2649&lt;=0,"",1/$C2649^2))</f>
        <v>4.76738252254107E-005</v>
      </c>
      <c r="F2649" s="33" t="n">
        <f aca="false">IF(OR(ROW()-設定!$B$30&lt;2,ROW()+設定!$B$30&gt;13701,N($A2649)&lt;=0,N(INDEX($A$2:$A$13701,MIN(13700,MAX(1,ROW()-1+設定!$B$30))))&lt;=0,$A2649&lt;設定!$B$28,$A2649&gt;設定!$B$29),0,IF(AND($C2649&gt;=MAX(INDEX($C$1:$C$13701,MAX(1,ROW()-設定!$B$24)):INDEX($C$1:$C$13701,MAX(1,ROW()-1))),$C2649&gt;MAX(INDEX($C$1:$C$13701,MIN(13701,ROW()+1)):INDEX($C$1:$C$13701,MIN(13701,ROW()+設定!$B$24))),$C2649&gt;=設定!$B$32,$C2649&gt;=MAX(MIN(INDEX($C$1:$C$13701,MAX(1,ROW()-設定!$B$26)):INDEX($C$1:$C$13701,MAX(1,ROW()-1))),MIN(INDEX($C$1:$C$13701,MIN(13701,ROW()+1)):INDEX($C$1:$C$13701,MIN(13701,ROW()+設定!$B$26))))*10^(設定!$B$27/20)),1,0))</f>
        <v>0</v>
      </c>
      <c r="G2649" s="33" t="n">
        <f aca="false">$G2648+IF($F2649=1,1,0)</f>
        <v>1</v>
      </c>
      <c r="H2649" s="0" t="str">
        <f aca="false">IF($F2649=1,$G2649,"")</f>
        <v/>
      </c>
    </row>
    <row r="2650" customFormat="false" ht="15" hidden="false" customHeight="false" outlineLevel="0" collapsed="false">
      <c r="A2650" s="30" t="n">
        <v>413.75</v>
      </c>
      <c r="B2650" s="31" t="n">
        <v>42.4641</v>
      </c>
      <c r="C2650" s="32" t="n">
        <f aca="false">IF($A2650="","",IF(設定!$B$21="dB",10^($B2650/20),ABS($B2650)))</f>
        <v>132.802117556453</v>
      </c>
      <c r="D2650" s="32" t="n">
        <f aca="false">IF($A2650="","",$A2650^2)</f>
        <v>171189.0625</v>
      </c>
      <c r="E2650" s="32" t="n">
        <f aca="false">IF($A2650="","",IF($C2650&lt;=0,"",1/$C2650^2))</f>
        <v>5.6700906214409E-005</v>
      </c>
      <c r="F2650" s="33" t="n">
        <f aca="false">IF(OR(ROW()-設定!$B$30&lt;2,ROW()+設定!$B$30&gt;13701,N($A2650)&lt;=0,N(INDEX($A$2:$A$13701,MIN(13700,MAX(1,ROW()-1+設定!$B$30))))&lt;=0,$A2650&lt;設定!$B$28,$A2650&gt;設定!$B$29),0,IF(AND($C2650&gt;=MAX(INDEX($C$1:$C$13701,MAX(1,ROW()-設定!$B$24)):INDEX($C$1:$C$13701,MAX(1,ROW()-1))),$C2650&gt;MAX(INDEX($C$1:$C$13701,MIN(13701,ROW()+1)):INDEX($C$1:$C$13701,MIN(13701,ROW()+設定!$B$24))),$C2650&gt;=設定!$B$32,$C2650&gt;=MAX(MIN(INDEX($C$1:$C$13701,MAX(1,ROW()-設定!$B$26)):INDEX($C$1:$C$13701,MAX(1,ROW()-1))),MIN(INDEX($C$1:$C$13701,MIN(13701,ROW()+1)):INDEX($C$1:$C$13701,MIN(13701,ROW()+設定!$B$26))))*10^(設定!$B$27/20)),1,0))</f>
        <v>0</v>
      </c>
      <c r="G2650" s="33" t="n">
        <f aca="false">$G2649+IF($F2650=1,1,0)</f>
        <v>1</v>
      </c>
      <c r="H2650" s="0" t="str">
        <f aca="false">IF($F2650=1,$G2650,"")</f>
        <v/>
      </c>
    </row>
    <row r="2651" customFormat="false" ht="15" hidden="false" customHeight="false" outlineLevel="0" collapsed="false">
      <c r="A2651" s="30" t="n">
        <v>413.90625</v>
      </c>
      <c r="B2651" s="31" t="n">
        <v>41.6347</v>
      </c>
      <c r="C2651" s="32" t="n">
        <f aca="false">IF($A2651="","",IF(設定!$B$21="dB",10^($B2651/20),ABS($B2651)))</f>
        <v>120.707706996624</v>
      </c>
      <c r="D2651" s="32" t="n">
        <f aca="false">IF($A2651="","",$A2651^2)</f>
        <v>171318.383789063</v>
      </c>
      <c r="E2651" s="32" t="n">
        <f aca="false">IF($A2651="","",IF($C2651&lt;=0,"",1/$C2651^2))</f>
        <v>6.86325286445244E-005</v>
      </c>
      <c r="F2651" s="33" t="n">
        <f aca="false">IF(OR(ROW()-設定!$B$30&lt;2,ROW()+設定!$B$30&gt;13701,N($A2651)&lt;=0,N(INDEX($A$2:$A$13701,MIN(13700,MAX(1,ROW()-1+設定!$B$30))))&lt;=0,$A2651&lt;設定!$B$28,$A2651&gt;設定!$B$29),0,IF(AND($C2651&gt;=MAX(INDEX($C$1:$C$13701,MAX(1,ROW()-設定!$B$24)):INDEX($C$1:$C$13701,MAX(1,ROW()-1))),$C2651&gt;MAX(INDEX($C$1:$C$13701,MIN(13701,ROW()+1)):INDEX($C$1:$C$13701,MIN(13701,ROW()+設定!$B$24))),$C2651&gt;=設定!$B$32,$C2651&gt;=MAX(MIN(INDEX($C$1:$C$13701,MAX(1,ROW()-設定!$B$26)):INDEX($C$1:$C$13701,MAX(1,ROW()-1))),MIN(INDEX($C$1:$C$13701,MIN(13701,ROW()+1)):INDEX($C$1:$C$13701,MIN(13701,ROW()+設定!$B$26))))*10^(設定!$B$27/20)),1,0))</f>
        <v>0</v>
      </c>
      <c r="G2651" s="33" t="n">
        <f aca="false">$G2650+IF($F2651=1,1,0)</f>
        <v>1</v>
      </c>
      <c r="H2651" s="0" t="str">
        <f aca="false">IF($F2651=1,$G2651,"")</f>
        <v/>
      </c>
    </row>
    <row r="2652" customFormat="false" ht="15" hidden="false" customHeight="false" outlineLevel="0" collapsed="false">
      <c r="A2652" s="30" t="n">
        <v>414.0625</v>
      </c>
      <c r="B2652" s="31" t="n">
        <v>40.9066</v>
      </c>
      <c r="C2652" s="32" t="n">
        <f aca="false">IF($A2652="","",IF(設定!$B$21="dB",10^($B2652/20),ABS($B2652)))</f>
        <v>111.001794544977</v>
      </c>
      <c r="D2652" s="32" t="n">
        <f aca="false">IF($A2652="","",$A2652^2)</f>
        <v>171447.75390625</v>
      </c>
      <c r="E2652" s="32" t="n">
        <f aca="false">IF($A2652="","",IF($C2652&lt;=0,"",1/$C2652^2))</f>
        <v>8.11596190764046E-005</v>
      </c>
      <c r="F2652" s="33" t="n">
        <f aca="false">IF(OR(ROW()-設定!$B$30&lt;2,ROW()+設定!$B$30&gt;13701,N($A2652)&lt;=0,N(INDEX($A$2:$A$13701,MIN(13700,MAX(1,ROW()-1+設定!$B$30))))&lt;=0,$A2652&lt;設定!$B$28,$A2652&gt;設定!$B$29),0,IF(AND($C2652&gt;=MAX(INDEX($C$1:$C$13701,MAX(1,ROW()-設定!$B$24)):INDEX($C$1:$C$13701,MAX(1,ROW()-1))),$C2652&gt;MAX(INDEX($C$1:$C$13701,MIN(13701,ROW()+1)):INDEX($C$1:$C$13701,MIN(13701,ROW()+設定!$B$24))),$C2652&gt;=設定!$B$32,$C2652&gt;=MAX(MIN(INDEX($C$1:$C$13701,MAX(1,ROW()-設定!$B$26)):INDEX($C$1:$C$13701,MAX(1,ROW()-1))),MIN(INDEX($C$1:$C$13701,MIN(13701,ROW()+1)):INDEX($C$1:$C$13701,MIN(13701,ROW()+設定!$B$26))))*10^(設定!$B$27/20)),1,0))</f>
        <v>0</v>
      </c>
      <c r="G2652" s="33" t="n">
        <f aca="false">$G2651+IF($F2652=1,1,0)</f>
        <v>1</v>
      </c>
      <c r="H2652" s="0" t="str">
        <f aca="false">IF($F2652=1,$G2652,"")</f>
        <v/>
      </c>
    </row>
    <row r="2653" customFormat="false" ht="15" hidden="false" customHeight="false" outlineLevel="0" collapsed="false">
      <c r="A2653" s="30" t="n">
        <v>414.21875</v>
      </c>
      <c r="B2653" s="31" t="n">
        <v>40.2343</v>
      </c>
      <c r="C2653" s="32" t="n">
        <f aca="false">IF($A2653="","",IF(設定!$B$21="dB",10^($B2653/20),ABS($B2653)))</f>
        <v>102.734189735799</v>
      </c>
      <c r="D2653" s="32" t="n">
        <f aca="false">IF($A2653="","",$A2653^2)</f>
        <v>171577.172851563</v>
      </c>
      <c r="E2653" s="32" t="n">
        <f aca="false">IF($A2653="","",IF($C2653&lt;=0,"",1/$C2653^2))</f>
        <v>9.47479887912087E-005</v>
      </c>
      <c r="F2653" s="33" t="n">
        <f aca="false">IF(OR(ROW()-設定!$B$30&lt;2,ROW()+設定!$B$30&gt;13701,N($A2653)&lt;=0,N(INDEX($A$2:$A$13701,MIN(13700,MAX(1,ROW()-1+設定!$B$30))))&lt;=0,$A2653&lt;設定!$B$28,$A2653&gt;設定!$B$29),0,IF(AND($C2653&gt;=MAX(INDEX($C$1:$C$13701,MAX(1,ROW()-設定!$B$24)):INDEX($C$1:$C$13701,MAX(1,ROW()-1))),$C2653&gt;MAX(INDEX($C$1:$C$13701,MIN(13701,ROW()+1)):INDEX($C$1:$C$13701,MIN(13701,ROW()+設定!$B$24))),$C2653&gt;=設定!$B$32,$C2653&gt;=MAX(MIN(INDEX($C$1:$C$13701,MAX(1,ROW()-設定!$B$26)):INDEX($C$1:$C$13701,MAX(1,ROW()-1))),MIN(INDEX($C$1:$C$13701,MIN(13701,ROW()+1)):INDEX($C$1:$C$13701,MIN(13701,ROW()+設定!$B$26))))*10^(設定!$B$27/20)),1,0))</f>
        <v>0</v>
      </c>
      <c r="G2653" s="33" t="n">
        <f aca="false">$G2652+IF($F2653=1,1,0)</f>
        <v>1</v>
      </c>
      <c r="H2653" s="0" t="str">
        <f aca="false">IF($F2653=1,$G2653,"")</f>
        <v/>
      </c>
    </row>
    <row r="2654" customFormat="false" ht="15" hidden="false" customHeight="false" outlineLevel="0" collapsed="false">
      <c r="A2654" s="30" t="n">
        <v>414.375</v>
      </c>
      <c r="B2654" s="31" t="n">
        <v>39.5109</v>
      </c>
      <c r="C2654" s="32" t="n">
        <f aca="false">IF($A2654="","",IF(設定!$B$21="dB",10^($B2654/20),ABS($B2654)))</f>
        <v>94.5246330321583</v>
      </c>
      <c r="D2654" s="32" t="n">
        <f aca="false">IF($A2654="","",$A2654^2)</f>
        <v>171706.640625</v>
      </c>
      <c r="E2654" s="32" t="n">
        <f aca="false">IF($A2654="","",IF($C2654&lt;=0,"",1/$C2654^2))</f>
        <v>0.000111920592341436</v>
      </c>
      <c r="F2654" s="33" t="n">
        <f aca="false">IF(OR(ROW()-設定!$B$30&lt;2,ROW()+設定!$B$30&gt;13701,N($A2654)&lt;=0,N(INDEX($A$2:$A$13701,MIN(13700,MAX(1,ROW()-1+設定!$B$30))))&lt;=0,$A2654&lt;設定!$B$28,$A2654&gt;設定!$B$29),0,IF(AND($C2654&gt;=MAX(INDEX($C$1:$C$13701,MAX(1,ROW()-設定!$B$24)):INDEX($C$1:$C$13701,MAX(1,ROW()-1))),$C2654&gt;MAX(INDEX($C$1:$C$13701,MIN(13701,ROW()+1)):INDEX($C$1:$C$13701,MIN(13701,ROW()+設定!$B$24))),$C2654&gt;=設定!$B$32,$C2654&gt;=MAX(MIN(INDEX($C$1:$C$13701,MAX(1,ROW()-設定!$B$26)):INDEX($C$1:$C$13701,MAX(1,ROW()-1))),MIN(INDEX($C$1:$C$13701,MIN(13701,ROW()+1)):INDEX($C$1:$C$13701,MIN(13701,ROW()+設定!$B$26))))*10^(設定!$B$27/20)),1,0))</f>
        <v>0</v>
      </c>
      <c r="G2654" s="33" t="n">
        <f aca="false">$G2653+IF($F2654=1,1,0)</f>
        <v>1</v>
      </c>
      <c r="H2654" s="0" t="str">
        <f aca="false">IF($F2654=1,$G2654,"")</f>
        <v/>
      </c>
    </row>
    <row r="2655" customFormat="false" ht="15" hidden="false" customHeight="false" outlineLevel="0" collapsed="false">
      <c r="A2655" s="30" t="n">
        <v>414.53125</v>
      </c>
      <c r="B2655" s="31" t="n">
        <v>39.1383</v>
      </c>
      <c r="C2655" s="32" t="n">
        <f aca="false">IF($A2655="","",IF(設定!$B$21="dB",10^($B2655/20),ABS($B2655)))</f>
        <v>90.5555348501931</v>
      </c>
      <c r="D2655" s="32" t="n">
        <f aca="false">IF($A2655="","",$A2655^2)</f>
        <v>171836.157226563</v>
      </c>
      <c r="E2655" s="32" t="n">
        <f aca="false">IF($A2655="","",IF($C2655&lt;=0,"",1/$C2655^2))</f>
        <v>0.000121946685296424</v>
      </c>
      <c r="F2655" s="33" t="n">
        <f aca="false">IF(OR(ROW()-設定!$B$30&lt;2,ROW()+設定!$B$30&gt;13701,N($A2655)&lt;=0,N(INDEX($A$2:$A$13701,MIN(13700,MAX(1,ROW()-1+設定!$B$30))))&lt;=0,$A2655&lt;設定!$B$28,$A2655&gt;設定!$B$29),0,IF(AND($C2655&gt;=MAX(INDEX($C$1:$C$13701,MAX(1,ROW()-設定!$B$24)):INDEX($C$1:$C$13701,MAX(1,ROW()-1))),$C2655&gt;MAX(INDEX($C$1:$C$13701,MIN(13701,ROW()+1)):INDEX($C$1:$C$13701,MIN(13701,ROW()+設定!$B$24))),$C2655&gt;=設定!$B$32,$C2655&gt;=MAX(MIN(INDEX($C$1:$C$13701,MAX(1,ROW()-設定!$B$26)):INDEX($C$1:$C$13701,MAX(1,ROW()-1))),MIN(INDEX($C$1:$C$13701,MIN(13701,ROW()+1)):INDEX($C$1:$C$13701,MIN(13701,ROW()+設定!$B$26))))*10^(設定!$B$27/20)),1,0))</f>
        <v>0</v>
      </c>
      <c r="G2655" s="33" t="n">
        <f aca="false">$G2654+IF($F2655=1,1,0)</f>
        <v>1</v>
      </c>
      <c r="H2655" s="0" t="str">
        <f aca="false">IF($F2655=1,$G2655,"")</f>
        <v/>
      </c>
    </row>
    <row r="2656" customFormat="false" ht="15" hidden="false" customHeight="false" outlineLevel="0" collapsed="false">
      <c r="A2656" s="30" t="n">
        <v>414.6875</v>
      </c>
      <c r="B2656" s="31" t="n">
        <v>38.473</v>
      </c>
      <c r="C2656" s="32" t="n">
        <f aca="false">IF($A2656="","",IF(設定!$B$21="dB",10^($B2656/20),ABS($B2656)))</f>
        <v>83.878373423558</v>
      </c>
      <c r="D2656" s="32" t="n">
        <f aca="false">IF($A2656="","",$A2656^2)</f>
        <v>171965.72265625</v>
      </c>
      <c r="E2656" s="32" t="n">
        <f aca="false">IF($A2656="","",IF($C2656&lt;=0,"",1/$C2656^2))</f>
        <v>0.000142134661647283</v>
      </c>
      <c r="F2656" s="33" t="n">
        <f aca="false">IF(OR(ROW()-設定!$B$30&lt;2,ROW()+設定!$B$30&gt;13701,N($A2656)&lt;=0,N(INDEX($A$2:$A$13701,MIN(13700,MAX(1,ROW()-1+設定!$B$30))))&lt;=0,$A2656&lt;設定!$B$28,$A2656&gt;設定!$B$29),0,IF(AND($C2656&gt;=MAX(INDEX($C$1:$C$13701,MAX(1,ROW()-設定!$B$24)):INDEX($C$1:$C$13701,MAX(1,ROW()-1))),$C2656&gt;MAX(INDEX($C$1:$C$13701,MIN(13701,ROW()+1)):INDEX($C$1:$C$13701,MIN(13701,ROW()+設定!$B$24))),$C2656&gt;=設定!$B$32,$C2656&gt;=MAX(MIN(INDEX($C$1:$C$13701,MAX(1,ROW()-設定!$B$26)):INDEX($C$1:$C$13701,MAX(1,ROW()-1))),MIN(INDEX($C$1:$C$13701,MIN(13701,ROW()+1)):INDEX($C$1:$C$13701,MIN(13701,ROW()+設定!$B$26))))*10^(設定!$B$27/20)),1,0))</f>
        <v>0</v>
      </c>
      <c r="G2656" s="33" t="n">
        <f aca="false">$G2655+IF($F2656=1,1,0)</f>
        <v>1</v>
      </c>
      <c r="H2656" s="0" t="str">
        <f aca="false">IF($F2656=1,$G2656,"")</f>
        <v/>
      </c>
    </row>
    <row r="2657" customFormat="false" ht="15" hidden="false" customHeight="false" outlineLevel="0" collapsed="false">
      <c r="A2657" s="30" t="n">
        <v>414.84375</v>
      </c>
      <c r="B2657" s="31" t="n">
        <v>37.9092</v>
      </c>
      <c r="C2657" s="32" t="n">
        <f aca="false">IF($A2657="","",IF(設定!$B$21="dB",10^($B2657/20),ABS($B2657)))</f>
        <v>78.6067788295049</v>
      </c>
      <c r="D2657" s="32" t="n">
        <f aca="false">IF($A2657="","",$A2657^2)</f>
        <v>172095.336914063</v>
      </c>
      <c r="E2657" s="32" t="n">
        <f aca="false">IF($A2657="","",IF($C2657&lt;=0,"",1/$C2657^2))</f>
        <v>0.000161837812645513</v>
      </c>
      <c r="F2657" s="33" t="n">
        <f aca="false">IF(OR(ROW()-設定!$B$30&lt;2,ROW()+設定!$B$30&gt;13701,N($A2657)&lt;=0,N(INDEX($A$2:$A$13701,MIN(13700,MAX(1,ROW()-1+設定!$B$30))))&lt;=0,$A2657&lt;設定!$B$28,$A2657&gt;設定!$B$29),0,IF(AND($C2657&gt;=MAX(INDEX($C$1:$C$13701,MAX(1,ROW()-設定!$B$24)):INDEX($C$1:$C$13701,MAX(1,ROW()-1))),$C2657&gt;MAX(INDEX($C$1:$C$13701,MIN(13701,ROW()+1)):INDEX($C$1:$C$13701,MIN(13701,ROW()+設定!$B$24))),$C2657&gt;=設定!$B$32,$C2657&gt;=MAX(MIN(INDEX($C$1:$C$13701,MAX(1,ROW()-設定!$B$26)):INDEX($C$1:$C$13701,MAX(1,ROW()-1))),MIN(INDEX($C$1:$C$13701,MIN(13701,ROW()+1)):INDEX($C$1:$C$13701,MIN(13701,ROW()+設定!$B$26))))*10^(設定!$B$27/20)),1,0))</f>
        <v>0</v>
      </c>
      <c r="G2657" s="33" t="n">
        <f aca="false">$G2656+IF($F2657=1,1,0)</f>
        <v>1</v>
      </c>
      <c r="H2657" s="0" t="str">
        <f aca="false">IF($F2657=1,$G2657,"")</f>
        <v/>
      </c>
    </row>
    <row r="2658" customFormat="false" ht="15" hidden="false" customHeight="false" outlineLevel="0" collapsed="false">
      <c r="A2658" s="30" t="n">
        <v>415</v>
      </c>
      <c r="B2658" s="31" t="n">
        <v>37.3727</v>
      </c>
      <c r="C2658" s="32" t="n">
        <f aca="false">IF($A2658="","",IF(設定!$B$21="dB",10^($B2658/20),ABS($B2658)))</f>
        <v>73.8983939703876</v>
      </c>
      <c r="D2658" s="32" t="n">
        <f aca="false">IF($A2658="","",$A2658^2)</f>
        <v>172225</v>
      </c>
      <c r="E2658" s="32" t="n">
        <f aca="false">IF($A2658="","",IF($C2658&lt;=0,"",1/$C2658^2))</f>
        <v>0.000183117563023412</v>
      </c>
      <c r="F2658" s="33" t="n">
        <f aca="false">IF(OR(ROW()-設定!$B$30&lt;2,ROW()+設定!$B$30&gt;13701,N($A2658)&lt;=0,N(INDEX($A$2:$A$13701,MIN(13700,MAX(1,ROW()-1+設定!$B$30))))&lt;=0,$A2658&lt;設定!$B$28,$A2658&gt;設定!$B$29),0,IF(AND($C2658&gt;=MAX(INDEX($C$1:$C$13701,MAX(1,ROW()-設定!$B$24)):INDEX($C$1:$C$13701,MAX(1,ROW()-1))),$C2658&gt;MAX(INDEX($C$1:$C$13701,MIN(13701,ROW()+1)):INDEX($C$1:$C$13701,MIN(13701,ROW()+設定!$B$24))),$C2658&gt;=設定!$B$32,$C2658&gt;=MAX(MIN(INDEX($C$1:$C$13701,MAX(1,ROW()-設定!$B$26)):INDEX($C$1:$C$13701,MAX(1,ROW()-1))),MIN(INDEX($C$1:$C$13701,MIN(13701,ROW()+1)):INDEX($C$1:$C$13701,MIN(13701,ROW()+設定!$B$26))))*10^(設定!$B$27/20)),1,0))</f>
        <v>0</v>
      </c>
      <c r="G2658" s="33" t="n">
        <f aca="false">$G2657+IF($F2658=1,1,0)</f>
        <v>1</v>
      </c>
      <c r="H2658" s="0" t="str">
        <f aca="false">IF($F2658=1,$G2658,"")</f>
        <v/>
      </c>
    </row>
    <row r="2659" customFormat="false" ht="15" hidden="false" customHeight="false" outlineLevel="0" collapsed="false">
      <c r="A2659" s="30" t="n">
        <v>415.15625</v>
      </c>
      <c r="B2659" s="31" t="n">
        <v>36.9422</v>
      </c>
      <c r="C2659" s="32" t="n">
        <f aca="false">IF($A2659="","",IF(設定!$B$21="dB",10^($B2659/20),ABS($B2659)))</f>
        <v>70.3250419660562</v>
      </c>
      <c r="D2659" s="32" t="n">
        <f aca="false">IF($A2659="","",$A2659^2)</f>
        <v>172354.711914063</v>
      </c>
      <c r="E2659" s="32" t="n">
        <f aca="false">IF($A2659="","",IF($C2659&lt;=0,"",1/$C2659^2))</f>
        <v>0.000202199463996301</v>
      </c>
      <c r="F2659" s="33" t="n">
        <f aca="false">IF(OR(ROW()-設定!$B$30&lt;2,ROW()+設定!$B$30&gt;13701,N($A2659)&lt;=0,N(INDEX($A$2:$A$13701,MIN(13700,MAX(1,ROW()-1+設定!$B$30))))&lt;=0,$A2659&lt;設定!$B$28,$A2659&gt;設定!$B$29),0,IF(AND($C2659&gt;=MAX(INDEX($C$1:$C$13701,MAX(1,ROW()-設定!$B$24)):INDEX($C$1:$C$13701,MAX(1,ROW()-1))),$C2659&gt;MAX(INDEX($C$1:$C$13701,MIN(13701,ROW()+1)):INDEX($C$1:$C$13701,MIN(13701,ROW()+設定!$B$24))),$C2659&gt;=設定!$B$32,$C2659&gt;=MAX(MIN(INDEX($C$1:$C$13701,MAX(1,ROW()-設定!$B$26)):INDEX($C$1:$C$13701,MAX(1,ROW()-1))),MIN(INDEX($C$1:$C$13701,MIN(13701,ROW()+1)):INDEX($C$1:$C$13701,MIN(13701,ROW()+設定!$B$26))))*10^(設定!$B$27/20)),1,0))</f>
        <v>0</v>
      </c>
      <c r="G2659" s="33" t="n">
        <f aca="false">$G2658+IF($F2659=1,1,0)</f>
        <v>1</v>
      </c>
      <c r="H2659" s="0" t="str">
        <f aca="false">IF($F2659=1,$G2659,"")</f>
        <v/>
      </c>
    </row>
    <row r="2660" customFormat="false" ht="15" hidden="false" customHeight="false" outlineLevel="0" collapsed="false">
      <c r="A2660" s="30" t="n">
        <v>415.3125</v>
      </c>
      <c r="B2660" s="31" t="n">
        <v>36.4074</v>
      </c>
      <c r="C2660" s="32" t="n">
        <f aca="false">IF($A2660="","",IF(設定!$B$21="dB",10^($B2660/20),ABS($B2660)))</f>
        <v>66.1256569918453</v>
      </c>
      <c r="D2660" s="32" t="n">
        <f aca="false">IF($A2660="","",$A2660^2)</f>
        <v>172484.47265625</v>
      </c>
      <c r="E2660" s="32" t="n">
        <f aca="false">IF($A2660="","",IF($C2660&lt;=0,"",1/$C2660^2))</f>
        <v>0.000228696753733662</v>
      </c>
      <c r="F2660" s="33" t="n">
        <f aca="false">IF(OR(ROW()-設定!$B$30&lt;2,ROW()+設定!$B$30&gt;13701,N($A2660)&lt;=0,N(INDEX($A$2:$A$13701,MIN(13700,MAX(1,ROW()-1+設定!$B$30))))&lt;=0,$A2660&lt;設定!$B$28,$A2660&gt;設定!$B$29),0,IF(AND($C2660&gt;=MAX(INDEX($C$1:$C$13701,MAX(1,ROW()-設定!$B$24)):INDEX($C$1:$C$13701,MAX(1,ROW()-1))),$C2660&gt;MAX(INDEX($C$1:$C$13701,MIN(13701,ROW()+1)):INDEX($C$1:$C$13701,MIN(13701,ROW()+設定!$B$24))),$C2660&gt;=設定!$B$32,$C2660&gt;=MAX(MIN(INDEX($C$1:$C$13701,MAX(1,ROW()-設定!$B$26)):INDEX($C$1:$C$13701,MAX(1,ROW()-1))),MIN(INDEX($C$1:$C$13701,MIN(13701,ROW()+1)):INDEX($C$1:$C$13701,MIN(13701,ROW()+設定!$B$26))))*10^(設定!$B$27/20)),1,0))</f>
        <v>0</v>
      </c>
      <c r="G2660" s="33" t="n">
        <f aca="false">$G2659+IF($F2660=1,1,0)</f>
        <v>1</v>
      </c>
      <c r="H2660" s="0" t="str">
        <f aca="false">IF($F2660=1,$G2660,"")</f>
        <v/>
      </c>
    </row>
    <row r="2661" customFormat="false" ht="15" hidden="false" customHeight="false" outlineLevel="0" collapsed="false">
      <c r="A2661" s="30" t="n">
        <v>415.46875</v>
      </c>
      <c r="B2661" s="31" t="n">
        <v>35.9734</v>
      </c>
      <c r="C2661" s="32" t="n">
        <f aca="false">IF($A2661="","",IF(設定!$B$21="dB",10^($B2661/20),ABS($B2661)))</f>
        <v>62.9028032329923</v>
      </c>
      <c r="D2661" s="32" t="n">
        <f aca="false">IF($A2661="","",$A2661^2)</f>
        <v>172614.282226563</v>
      </c>
      <c r="E2661" s="32" t="n">
        <f aca="false">IF($A2661="","",IF($C2661&lt;=0,"",1/$C2661^2))</f>
        <v>0.000252731863723335</v>
      </c>
      <c r="F2661" s="33" t="n">
        <f aca="false">IF(OR(ROW()-設定!$B$30&lt;2,ROW()+設定!$B$30&gt;13701,N($A2661)&lt;=0,N(INDEX($A$2:$A$13701,MIN(13700,MAX(1,ROW()-1+設定!$B$30))))&lt;=0,$A2661&lt;設定!$B$28,$A2661&gt;設定!$B$29),0,IF(AND($C2661&gt;=MAX(INDEX($C$1:$C$13701,MAX(1,ROW()-設定!$B$24)):INDEX($C$1:$C$13701,MAX(1,ROW()-1))),$C2661&gt;MAX(INDEX($C$1:$C$13701,MIN(13701,ROW()+1)):INDEX($C$1:$C$13701,MIN(13701,ROW()+設定!$B$24))),$C2661&gt;=設定!$B$32,$C2661&gt;=MAX(MIN(INDEX($C$1:$C$13701,MAX(1,ROW()-設定!$B$26)):INDEX($C$1:$C$13701,MAX(1,ROW()-1))),MIN(INDEX($C$1:$C$13701,MIN(13701,ROW()+1)):INDEX($C$1:$C$13701,MIN(13701,ROW()+設定!$B$26))))*10^(設定!$B$27/20)),1,0))</f>
        <v>0</v>
      </c>
      <c r="G2661" s="33" t="n">
        <f aca="false">$G2660+IF($F2661=1,1,0)</f>
        <v>1</v>
      </c>
      <c r="H2661" s="0" t="str">
        <f aca="false">IF($F2661=1,$G2661,"")</f>
        <v/>
      </c>
    </row>
    <row r="2662" customFormat="false" ht="15" hidden="false" customHeight="false" outlineLevel="0" collapsed="false">
      <c r="A2662" s="30" t="n">
        <v>415.625</v>
      </c>
      <c r="B2662" s="31" t="n">
        <v>35.3326</v>
      </c>
      <c r="C2662" s="32" t="n">
        <f aca="false">IF($A2662="","",IF(設定!$B$21="dB",10^($B2662/20),ABS($B2662)))</f>
        <v>58.4292080609069</v>
      </c>
      <c r="D2662" s="32" t="n">
        <f aca="false">IF($A2662="","",$A2662^2)</f>
        <v>172744.140625</v>
      </c>
      <c r="E2662" s="32" t="n">
        <f aca="false">IF($A2662="","",IF($C2662&lt;=0,"",1/$C2662^2))</f>
        <v>0.00029291391262889</v>
      </c>
      <c r="F2662" s="33" t="n">
        <f aca="false">IF(OR(ROW()-設定!$B$30&lt;2,ROW()+設定!$B$30&gt;13701,N($A2662)&lt;=0,N(INDEX($A$2:$A$13701,MIN(13700,MAX(1,ROW()-1+設定!$B$30))))&lt;=0,$A2662&lt;設定!$B$28,$A2662&gt;設定!$B$29),0,IF(AND($C2662&gt;=MAX(INDEX($C$1:$C$13701,MAX(1,ROW()-設定!$B$24)):INDEX($C$1:$C$13701,MAX(1,ROW()-1))),$C2662&gt;MAX(INDEX($C$1:$C$13701,MIN(13701,ROW()+1)):INDEX($C$1:$C$13701,MIN(13701,ROW()+設定!$B$24))),$C2662&gt;=設定!$B$32,$C2662&gt;=MAX(MIN(INDEX($C$1:$C$13701,MAX(1,ROW()-設定!$B$26)):INDEX($C$1:$C$13701,MAX(1,ROW()-1))),MIN(INDEX($C$1:$C$13701,MIN(13701,ROW()+1)):INDEX($C$1:$C$13701,MIN(13701,ROW()+設定!$B$26))))*10^(設定!$B$27/20)),1,0))</f>
        <v>0</v>
      </c>
      <c r="G2662" s="33" t="n">
        <f aca="false">$G2661+IF($F2662=1,1,0)</f>
        <v>1</v>
      </c>
      <c r="H2662" s="0" t="str">
        <f aca="false">IF($F2662=1,$G2662,"")</f>
        <v/>
      </c>
    </row>
    <row r="2663" customFormat="false" ht="15" hidden="false" customHeight="false" outlineLevel="0" collapsed="false">
      <c r="A2663" s="30" t="n">
        <v>415.78125</v>
      </c>
      <c r="B2663" s="31" t="n">
        <v>35.0844</v>
      </c>
      <c r="C2663" s="32" t="n">
        <f aca="false">IF($A2663="","",IF(設定!$B$21="dB",10^($B2663/20),ABS($B2663)))</f>
        <v>56.7832178584751</v>
      </c>
      <c r="D2663" s="32" t="n">
        <f aca="false">IF($A2663="","",$A2663^2)</f>
        <v>172874.047851563</v>
      </c>
      <c r="E2663" s="32" t="n">
        <f aca="false">IF($A2663="","",IF($C2663&lt;=0,"",1/$C2663^2))</f>
        <v>0.000310141583536778</v>
      </c>
      <c r="F2663" s="33" t="n">
        <f aca="false">IF(OR(ROW()-設定!$B$30&lt;2,ROW()+設定!$B$30&gt;13701,N($A2663)&lt;=0,N(INDEX($A$2:$A$13701,MIN(13700,MAX(1,ROW()-1+設定!$B$30))))&lt;=0,$A2663&lt;設定!$B$28,$A2663&gt;設定!$B$29),0,IF(AND($C2663&gt;=MAX(INDEX($C$1:$C$13701,MAX(1,ROW()-設定!$B$24)):INDEX($C$1:$C$13701,MAX(1,ROW()-1))),$C2663&gt;MAX(INDEX($C$1:$C$13701,MIN(13701,ROW()+1)):INDEX($C$1:$C$13701,MIN(13701,ROW()+設定!$B$24))),$C2663&gt;=設定!$B$32,$C2663&gt;=MAX(MIN(INDEX($C$1:$C$13701,MAX(1,ROW()-設定!$B$26)):INDEX($C$1:$C$13701,MAX(1,ROW()-1))),MIN(INDEX($C$1:$C$13701,MIN(13701,ROW()+1)):INDEX($C$1:$C$13701,MIN(13701,ROW()+設定!$B$26))))*10^(設定!$B$27/20)),1,0))</f>
        <v>0</v>
      </c>
      <c r="G2663" s="33" t="n">
        <f aca="false">$G2662+IF($F2663=1,1,0)</f>
        <v>1</v>
      </c>
      <c r="H2663" s="0" t="str">
        <f aca="false">IF($F2663=1,$G2663,"")</f>
        <v/>
      </c>
    </row>
    <row r="2664" customFormat="false" ht="15" hidden="false" customHeight="false" outlineLevel="0" collapsed="false">
      <c r="A2664" s="30" t="n">
        <v>415.9375</v>
      </c>
      <c r="B2664" s="31" t="n">
        <v>34.8482</v>
      </c>
      <c r="C2664" s="32" t="n">
        <f aca="false">IF($A2664="","",IF(設定!$B$21="dB",10^($B2664/20),ABS($B2664)))</f>
        <v>55.2598879543013</v>
      </c>
      <c r="D2664" s="32" t="n">
        <f aca="false">IF($A2664="","",$A2664^2)</f>
        <v>173004.00390625</v>
      </c>
      <c r="E2664" s="32" t="n">
        <f aca="false">IF($A2664="","",IF($C2664&lt;=0,"",1/$C2664^2))</f>
        <v>0.000327476394363045</v>
      </c>
      <c r="F2664" s="33" t="n">
        <f aca="false">IF(OR(ROW()-設定!$B$30&lt;2,ROW()+設定!$B$30&gt;13701,N($A2664)&lt;=0,N(INDEX($A$2:$A$13701,MIN(13700,MAX(1,ROW()-1+設定!$B$30))))&lt;=0,$A2664&lt;設定!$B$28,$A2664&gt;設定!$B$29),0,IF(AND($C2664&gt;=MAX(INDEX($C$1:$C$13701,MAX(1,ROW()-設定!$B$24)):INDEX($C$1:$C$13701,MAX(1,ROW()-1))),$C2664&gt;MAX(INDEX($C$1:$C$13701,MIN(13701,ROW()+1)):INDEX($C$1:$C$13701,MIN(13701,ROW()+設定!$B$24))),$C2664&gt;=設定!$B$32,$C2664&gt;=MAX(MIN(INDEX($C$1:$C$13701,MAX(1,ROW()-設定!$B$26)):INDEX($C$1:$C$13701,MAX(1,ROW()-1))),MIN(INDEX($C$1:$C$13701,MIN(13701,ROW()+1)):INDEX($C$1:$C$13701,MIN(13701,ROW()+設定!$B$26))))*10^(設定!$B$27/20)),1,0))</f>
        <v>0</v>
      </c>
      <c r="G2664" s="33" t="n">
        <f aca="false">$G2663+IF($F2664=1,1,0)</f>
        <v>1</v>
      </c>
      <c r="H2664" s="0" t="str">
        <f aca="false">IF($F2664=1,$G2664,"")</f>
        <v/>
      </c>
    </row>
    <row r="2665" customFormat="false" ht="15" hidden="false" customHeight="false" outlineLevel="0" collapsed="false">
      <c r="A2665" s="30" t="n">
        <v>416.09375</v>
      </c>
      <c r="B2665" s="31" t="n">
        <v>34.1754</v>
      </c>
      <c r="C2665" s="32" t="n">
        <f aca="false">IF($A2665="","",IF(設定!$B$21="dB",10^($B2665/20),ABS($B2665)))</f>
        <v>51.1410923361069</v>
      </c>
      <c r="D2665" s="32" t="n">
        <f aca="false">IF($A2665="","",$A2665^2)</f>
        <v>173134.008789063</v>
      </c>
      <c r="E2665" s="32" t="n">
        <f aca="false">IF($A2665="","",IF($C2665&lt;=0,"",1/$C2665^2))</f>
        <v>0.000382349036388662</v>
      </c>
      <c r="F2665" s="33" t="n">
        <f aca="false">IF(OR(ROW()-設定!$B$30&lt;2,ROW()+設定!$B$30&gt;13701,N($A2665)&lt;=0,N(INDEX($A$2:$A$13701,MIN(13700,MAX(1,ROW()-1+設定!$B$30))))&lt;=0,$A2665&lt;設定!$B$28,$A2665&gt;設定!$B$29),0,IF(AND($C2665&gt;=MAX(INDEX($C$1:$C$13701,MAX(1,ROW()-設定!$B$24)):INDEX($C$1:$C$13701,MAX(1,ROW()-1))),$C2665&gt;MAX(INDEX($C$1:$C$13701,MIN(13701,ROW()+1)):INDEX($C$1:$C$13701,MIN(13701,ROW()+設定!$B$24))),$C2665&gt;=設定!$B$32,$C2665&gt;=MAX(MIN(INDEX($C$1:$C$13701,MAX(1,ROW()-設定!$B$26)):INDEX($C$1:$C$13701,MAX(1,ROW()-1))),MIN(INDEX($C$1:$C$13701,MIN(13701,ROW()+1)):INDEX($C$1:$C$13701,MIN(13701,ROW()+設定!$B$26))))*10^(設定!$B$27/20)),1,0))</f>
        <v>0</v>
      </c>
      <c r="G2665" s="33" t="n">
        <f aca="false">$G2664+IF($F2665=1,1,0)</f>
        <v>1</v>
      </c>
      <c r="H2665" s="0" t="str">
        <f aca="false">IF($F2665=1,$G2665,"")</f>
        <v/>
      </c>
    </row>
    <row r="2666" customFormat="false" ht="15" hidden="false" customHeight="false" outlineLevel="0" collapsed="false">
      <c r="A2666" s="30" t="n">
        <v>416.25</v>
      </c>
      <c r="B2666" s="31" t="n">
        <v>33.836</v>
      </c>
      <c r="C2666" s="32" t="n">
        <f aca="false">IF($A2666="","",IF(設定!$B$21="dB",10^($B2666/20),ABS($B2666)))</f>
        <v>49.1812995268308</v>
      </c>
      <c r="D2666" s="32" t="n">
        <f aca="false">IF($A2666="","",$A2666^2)</f>
        <v>173264.0625</v>
      </c>
      <c r="E2666" s="32" t="n">
        <f aca="false">IF($A2666="","",IF($C2666&lt;=0,"",1/$C2666^2))</f>
        <v>0.000413428108047135</v>
      </c>
      <c r="F2666" s="33" t="n">
        <f aca="false">IF(OR(ROW()-設定!$B$30&lt;2,ROW()+設定!$B$30&gt;13701,N($A2666)&lt;=0,N(INDEX($A$2:$A$13701,MIN(13700,MAX(1,ROW()-1+設定!$B$30))))&lt;=0,$A2666&lt;設定!$B$28,$A2666&gt;設定!$B$29),0,IF(AND($C2666&gt;=MAX(INDEX($C$1:$C$13701,MAX(1,ROW()-設定!$B$24)):INDEX($C$1:$C$13701,MAX(1,ROW()-1))),$C2666&gt;MAX(INDEX($C$1:$C$13701,MIN(13701,ROW()+1)):INDEX($C$1:$C$13701,MIN(13701,ROW()+設定!$B$24))),$C2666&gt;=設定!$B$32,$C2666&gt;=MAX(MIN(INDEX($C$1:$C$13701,MAX(1,ROW()-設定!$B$26)):INDEX($C$1:$C$13701,MAX(1,ROW()-1))),MIN(INDEX($C$1:$C$13701,MIN(13701,ROW()+1)):INDEX($C$1:$C$13701,MIN(13701,ROW()+設定!$B$26))))*10^(設定!$B$27/20)),1,0))</f>
        <v>0</v>
      </c>
      <c r="G2666" s="33" t="n">
        <f aca="false">$G2665+IF($F2666=1,1,0)</f>
        <v>1</v>
      </c>
      <c r="H2666" s="0" t="str">
        <f aca="false">IF($F2666=1,$G2666,"")</f>
        <v/>
      </c>
    </row>
    <row r="2667" customFormat="false" ht="15" hidden="false" customHeight="false" outlineLevel="0" collapsed="false">
      <c r="A2667" s="30" t="n">
        <v>416.40625</v>
      </c>
      <c r="B2667" s="31" t="n">
        <v>33.5743</v>
      </c>
      <c r="C2667" s="32" t="n">
        <f aca="false">IF($A2667="","",IF(設定!$B$21="dB",10^($B2667/20),ABS($B2667)))</f>
        <v>47.7216004199106</v>
      </c>
      <c r="D2667" s="32" t="n">
        <f aca="false">IF($A2667="","",$A2667^2)</f>
        <v>173394.165039063</v>
      </c>
      <c r="E2667" s="32" t="n">
        <f aca="false">IF($A2667="","",IF($C2667&lt;=0,"",1/$C2667^2))</f>
        <v>0.00043910663556494</v>
      </c>
      <c r="F2667" s="33" t="n">
        <f aca="false">IF(OR(ROW()-設定!$B$30&lt;2,ROW()+設定!$B$30&gt;13701,N($A2667)&lt;=0,N(INDEX($A$2:$A$13701,MIN(13700,MAX(1,ROW()-1+設定!$B$30))))&lt;=0,$A2667&lt;設定!$B$28,$A2667&gt;設定!$B$29),0,IF(AND($C2667&gt;=MAX(INDEX($C$1:$C$13701,MAX(1,ROW()-設定!$B$24)):INDEX($C$1:$C$13701,MAX(1,ROW()-1))),$C2667&gt;MAX(INDEX($C$1:$C$13701,MIN(13701,ROW()+1)):INDEX($C$1:$C$13701,MIN(13701,ROW()+設定!$B$24))),$C2667&gt;=設定!$B$32,$C2667&gt;=MAX(MIN(INDEX($C$1:$C$13701,MAX(1,ROW()-設定!$B$26)):INDEX($C$1:$C$13701,MAX(1,ROW()-1))),MIN(INDEX($C$1:$C$13701,MIN(13701,ROW()+1)):INDEX($C$1:$C$13701,MIN(13701,ROW()+設定!$B$26))))*10^(設定!$B$27/20)),1,0))</f>
        <v>0</v>
      </c>
      <c r="G2667" s="33" t="n">
        <f aca="false">$G2666+IF($F2667=1,1,0)</f>
        <v>1</v>
      </c>
      <c r="H2667" s="0" t="str">
        <f aca="false">IF($F2667=1,$G2667,"")</f>
        <v/>
      </c>
    </row>
    <row r="2668" customFormat="false" ht="15" hidden="false" customHeight="false" outlineLevel="0" collapsed="false">
      <c r="A2668" s="30" t="n">
        <v>416.5625</v>
      </c>
      <c r="B2668" s="31" t="n">
        <v>33.2252</v>
      </c>
      <c r="C2668" s="32" t="n">
        <f aca="false">IF($A2668="","",IF(設定!$B$21="dB",10^($B2668/20),ABS($B2668)))</f>
        <v>45.8416245608344</v>
      </c>
      <c r="D2668" s="32" t="n">
        <f aca="false">IF($A2668="","",$A2668^2)</f>
        <v>173524.31640625</v>
      </c>
      <c r="E2668" s="32" t="n">
        <f aca="false">IF($A2668="","",IF($C2668&lt;=0,"",1/$C2668^2))</f>
        <v>0.000475860876281015</v>
      </c>
      <c r="F2668" s="33" t="n">
        <f aca="false">IF(OR(ROW()-設定!$B$30&lt;2,ROW()+設定!$B$30&gt;13701,N($A2668)&lt;=0,N(INDEX($A$2:$A$13701,MIN(13700,MAX(1,ROW()-1+設定!$B$30))))&lt;=0,$A2668&lt;設定!$B$28,$A2668&gt;設定!$B$29),0,IF(AND($C2668&gt;=MAX(INDEX($C$1:$C$13701,MAX(1,ROW()-設定!$B$24)):INDEX($C$1:$C$13701,MAX(1,ROW()-1))),$C2668&gt;MAX(INDEX($C$1:$C$13701,MIN(13701,ROW()+1)):INDEX($C$1:$C$13701,MIN(13701,ROW()+設定!$B$24))),$C2668&gt;=設定!$B$32,$C2668&gt;=MAX(MIN(INDEX($C$1:$C$13701,MAX(1,ROW()-設定!$B$26)):INDEX($C$1:$C$13701,MAX(1,ROW()-1))),MIN(INDEX($C$1:$C$13701,MIN(13701,ROW()+1)):INDEX($C$1:$C$13701,MIN(13701,ROW()+設定!$B$26))))*10^(設定!$B$27/20)),1,0))</f>
        <v>0</v>
      </c>
      <c r="G2668" s="33" t="n">
        <f aca="false">$G2667+IF($F2668=1,1,0)</f>
        <v>1</v>
      </c>
      <c r="H2668" s="0" t="str">
        <f aca="false">IF($F2668=1,$G2668,"")</f>
        <v/>
      </c>
    </row>
    <row r="2669" customFormat="false" ht="15" hidden="false" customHeight="false" outlineLevel="0" collapsed="false">
      <c r="A2669" s="30" t="n">
        <v>416.71875</v>
      </c>
      <c r="B2669" s="31" t="n">
        <v>32.846</v>
      </c>
      <c r="C2669" s="32" t="n">
        <f aca="false">IF($A2669="","",IF(設定!$B$21="dB",10^($B2669/20),ABS($B2669)))</f>
        <v>43.8833728700365</v>
      </c>
      <c r="D2669" s="32" t="n">
        <f aca="false">IF($A2669="","",$A2669^2)</f>
        <v>173654.516601563</v>
      </c>
      <c r="E2669" s="32" t="n">
        <f aca="false">IF($A2669="","",IF($C2669&lt;=0,"",1/$C2669^2))</f>
        <v>0.000519278091540884</v>
      </c>
      <c r="F2669" s="33" t="n">
        <f aca="false">IF(OR(ROW()-設定!$B$30&lt;2,ROW()+設定!$B$30&gt;13701,N($A2669)&lt;=0,N(INDEX($A$2:$A$13701,MIN(13700,MAX(1,ROW()-1+設定!$B$30))))&lt;=0,$A2669&lt;設定!$B$28,$A2669&gt;設定!$B$29),0,IF(AND($C2669&gt;=MAX(INDEX($C$1:$C$13701,MAX(1,ROW()-設定!$B$24)):INDEX($C$1:$C$13701,MAX(1,ROW()-1))),$C2669&gt;MAX(INDEX($C$1:$C$13701,MIN(13701,ROW()+1)):INDEX($C$1:$C$13701,MIN(13701,ROW()+設定!$B$24))),$C2669&gt;=設定!$B$32,$C2669&gt;=MAX(MIN(INDEX($C$1:$C$13701,MAX(1,ROW()-設定!$B$26)):INDEX($C$1:$C$13701,MAX(1,ROW()-1))),MIN(INDEX($C$1:$C$13701,MIN(13701,ROW()+1)):INDEX($C$1:$C$13701,MIN(13701,ROW()+設定!$B$26))))*10^(設定!$B$27/20)),1,0))</f>
        <v>0</v>
      </c>
      <c r="G2669" s="33" t="n">
        <f aca="false">$G2668+IF($F2669=1,1,0)</f>
        <v>1</v>
      </c>
      <c r="H2669" s="0" t="str">
        <f aca="false">IF($F2669=1,$G2669,"")</f>
        <v/>
      </c>
    </row>
    <row r="2670" customFormat="false" ht="15" hidden="false" customHeight="false" outlineLevel="0" collapsed="false">
      <c r="A2670" s="30" t="n">
        <v>416.875</v>
      </c>
      <c r="B2670" s="31" t="n">
        <v>32.2764</v>
      </c>
      <c r="C2670" s="32" t="n">
        <f aca="false">IF($A2670="","",IF(設定!$B$21="dB",10^($B2670/20),ABS($B2670)))</f>
        <v>41.0979349114217</v>
      </c>
      <c r="D2670" s="32" t="n">
        <f aca="false">IF($A2670="","",$A2670^2)</f>
        <v>173784.765625</v>
      </c>
      <c r="E2670" s="32" t="n">
        <f aca="false">IF($A2670="","",IF($C2670&lt;=0,"",1/$C2670^2))</f>
        <v>0.000592052201030489</v>
      </c>
      <c r="F2670" s="33" t="n">
        <f aca="false">IF(OR(ROW()-設定!$B$30&lt;2,ROW()+設定!$B$30&gt;13701,N($A2670)&lt;=0,N(INDEX($A$2:$A$13701,MIN(13700,MAX(1,ROW()-1+設定!$B$30))))&lt;=0,$A2670&lt;設定!$B$28,$A2670&gt;設定!$B$29),0,IF(AND($C2670&gt;=MAX(INDEX($C$1:$C$13701,MAX(1,ROW()-設定!$B$24)):INDEX($C$1:$C$13701,MAX(1,ROW()-1))),$C2670&gt;MAX(INDEX($C$1:$C$13701,MIN(13701,ROW()+1)):INDEX($C$1:$C$13701,MIN(13701,ROW()+設定!$B$24))),$C2670&gt;=設定!$B$32,$C2670&gt;=MAX(MIN(INDEX($C$1:$C$13701,MAX(1,ROW()-設定!$B$26)):INDEX($C$1:$C$13701,MAX(1,ROW()-1))),MIN(INDEX($C$1:$C$13701,MIN(13701,ROW()+1)):INDEX($C$1:$C$13701,MIN(13701,ROW()+設定!$B$26))))*10^(設定!$B$27/20)),1,0))</f>
        <v>0</v>
      </c>
      <c r="G2670" s="33" t="n">
        <f aca="false">$G2669+IF($F2670=1,1,0)</f>
        <v>1</v>
      </c>
      <c r="H2670" s="0" t="str">
        <f aca="false">IF($F2670=1,$G2670,"")</f>
        <v/>
      </c>
    </row>
    <row r="2671" customFormat="false" ht="15" hidden="false" customHeight="false" outlineLevel="0" collapsed="false">
      <c r="A2671" s="30" t="n">
        <v>417.03125</v>
      </c>
      <c r="B2671" s="31" t="n">
        <v>32.1738</v>
      </c>
      <c r="C2671" s="32" t="n">
        <f aca="false">IF($A2671="","",IF(設定!$B$21="dB",10^($B2671/20),ABS($B2671)))</f>
        <v>40.6153312875767</v>
      </c>
      <c r="D2671" s="32" t="n">
        <f aca="false">IF($A2671="","",$A2671^2)</f>
        <v>173915.063476563</v>
      </c>
      <c r="E2671" s="32" t="n">
        <f aca="false">IF($A2671="","",IF($C2671&lt;=0,"",1/$C2671^2))</f>
        <v>0.000606205678207056</v>
      </c>
      <c r="F2671" s="33" t="n">
        <f aca="false">IF(OR(ROW()-設定!$B$30&lt;2,ROW()+設定!$B$30&gt;13701,N($A2671)&lt;=0,N(INDEX($A$2:$A$13701,MIN(13700,MAX(1,ROW()-1+設定!$B$30))))&lt;=0,$A2671&lt;設定!$B$28,$A2671&gt;設定!$B$29),0,IF(AND($C2671&gt;=MAX(INDEX($C$1:$C$13701,MAX(1,ROW()-設定!$B$24)):INDEX($C$1:$C$13701,MAX(1,ROW()-1))),$C2671&gt;MAX(INDEX($C$1:$C$13701,MIN(13701,ROW()+1)):INDEX($C$1:$C$13701,MIN(13701,ROW()+設定!$B$24))),$C2671&gt;=設定!$B$32,$C2671&gt;=MAX(MIN(INDEX($C$1:$C$13701,MAX(1,ROW()-設定!$B$26)):INDEX($C$1:$C$13701,MAX(1,ROW()-1))),MIN(INDEX($C$1:$C$13701,MIN(13701,ROW()+1)):INDEX($C$1:$C$13701,MIN(13701,ROW()+設定!$B$26))))*10^(設定!$B$27/20)),1,0))</f>
        <v>0</v>
      </c>
      <c r="G2671" s="33" t="n">
        <f aca="false">$G2670+IF($F2671=1,1,0)</f>
        <v>1</v>
      </c>
      <c r="H2671" s="0" t="str">
        <f aca="false">IF($F2671=1,$G2671,"")</f>
        <v/>
      </c>
    </row>
    <row r="2672" customFormat="false" ht="15" hidden="false" customHeight="false" outlineLevel="0" collapsed="false">
      <c r="A2672" s="30" t="n">
        <v>417.1875</v>
      </c>
      <c r="B2672" s="31" t="n">
        <v>31.6816</v>
      </c>
      <c r="C2672" s="32" t="n">
        <f aca="false">IF($A2672="","",IF(設定!$B$21="dB",10^($B2672/20),ABS($B2672)))</f>
        <v>38.3777933489368</v>
      </c>
      <c r="D2672" s="32" t="n">
        <f aca="false">IF($A2672="","",$A2672^2)</f>
        <v>174045.41015625</v>
      </c>
      <c r="E2672" s="32" t="n">
        <f aca="false">IF($A2672="","",IF($C2672&lt;=0,"",1/$C2672^2))</f>
        <v>0.00067895345083967</v>
      </c>
      <c r="F2672" s="33" t="n">
        <f aca="false">IF(OR(ROW()-設定!$B$30&lt;2,ROW()+設定!$B$30&gt;13701,N($A2672)&lt;=0,N(INDEX($A$2:$A$13701,MIN(13700,MAX(1,ROW()-1+設定!$B$30))))&lt;=0,$A2672&lt;設定!$B$28,$A2672&gt;設定!$B$29),0,IF(AND($C2672&gt;=MAX(INDEX($C$1:$C$13701,MAX(1,ROW()-設定!$B$24)):INDEX($C$1:$C$13701,MAX(1,ROW()-1))),$C2672&gt;MAX(INDEX($C$1:$C$13701,MIN(13701,ROW()+1)):INDEX($C$1:$C$13701,MIN(13701,ROW()+設定!$B$24))),$C2672&gt;=設定!$B$32,$C2672&gt;=MAX(MIN(INDEX($C$1:$C$13701,MAX(1,ROW()-設定!$B$26)):INDEX($C$1:$C$13701,MAX(1,ROW()-1))),MIN(INDEX($C$1:$C$13701,MIN(13701,ROW()+1)):INDEX($C$1:$C$13701,MIN(13701,ROW()+設定!$B$26))))*10^(設定!$B$27/20)),1,0))</f>
        <v>0</v>
      </c>
      <c r="G2672" s="33" t="n">
        <f aca="false">$G2671+IF($F2672=1,1,0)</f>
        <v>1</v>
      </c>
      <c r="H2672" s="0" t="str">
        <f aca="false">IF($F2672=1,$G2672,"")</f>
        <v/>
      </c>
    </row>
    <row r="2673" customFormat="false" ht="15" hidden="false" customHeight="false" outlineLevel="0" collapsed="false">
      <c r="A2673" s="30" t="n">
        <v>417.34375</v>
      </c>
      <c r="B2673" s="31" t="n">
        <v>31.4121</v>
      </c>
      <c r="C2673" s="32" t="n">
        <f aca="false">IF($A2673="","",IF(設定!$B$21="dB",10^($B2673/20),ABS($B2673)))</f>
        <v>37.2053162115754</v>
      </c>
      <c r="D2673" s="32" t="n">
        <f aca="false">IF($A2673="","",$A2673^2)</f>
        <v>174175.805664063</v>
      </c>
      <c r="E2673" s="32" t="n">
        <f aca="false">IF($A2673="","",IF($C2673&lt;=0,"",1/$C2673^2))</f>
        <v>0.000722420397900453</v>
      </c>
      <c r="F2673" s="33" t="n">
        <f aca="false">IF(OR(ROW()-設定!$B$30&lt;2,ROW()+設定!$B$30&gt;13701,N($A2673)&lt;=0,N(INDEX($A$2:$A$13701,MIN(13700,MAX(1,ROW()-1+設定!$B$30))))&lt;=0,$A2673&lt;設定!$B$28,$A2673&gt;設定!$B$29),0,IF(AND($C2673&gt;=MAX(INDEX($C$1:$C$13701,MAX(1,ROW()-設定!$B$24)):INDEX($C$1:$C$13701,MAX(1,ROW()-1))),$C2673&gt;MAX(INDEX($C$1:$C$13701,MIN(13701,ROW()+1)):INDEX($C$1:$C$13701,MIN(13701,ROW()+設定!$B$24))),$C2673&gt;=設定!$B$32,$C2673&gt;=MAX(MIN(INDEX($C$1:$C$13701,MAX(1,ROW()-設定!$B$26)):INDEX($C$1:$C$13701,MAX(1,ROW()-1))),MIN(INDEX($C$1:$C$13701,MIN(13701,ROW()+1)):INDEX($C$1:$C$13701,MIN(13701,ROW()+設定!$B$26))))*10^(設定!$B$27/20)),1,0))</f>
        <v>0</v>
      </c>
      <c r="G2673" s="33" t="n">
        <f aca="false">$G2672+IF($F2673=1,1,0)</f>
        <v>1</v>
      </c>
      <c r="H2673" s="0" t="str">
        <f aca="false">IF($F2673=1,$G2673,"")</f>
        <v/>
      </c>
    </row>
    <row r="2674" customFormat="false" ht="15" hidden="false" customHeight="false" outlineLevel="0" collapsed="false">
      <c r="A2674" s="30" t="n">
        <v>417.5</v>
      </c>
      <c r="B2674" s="31" t="n">
        <v>31.2562</v>
      </c>
      <c r="C2674" s="32" t="n">
        <f aca="false">IF($A2674="","",IF(設定!$B$21="dB",10^($B2674/20),ABS($B2674)))</f>
        <v>36.5434882102898</v>
      </c>
      <c r="D2674" s="32" t="n">
        <f aca="false">IF($A2674="","",$A2674^2)</f>
        <v>174306.25</v>
      </c>
      <c r="E2674" s="32" t="n">
        <f aca="false">IF($A2674="","",IF($C2674&lt;=0,"",1/$C2674^2))</f>
        <v>0.000748824422088562</v>
      </c>
      <c r="F2674" s="33" t="n">
        <f aca="false">IF(OR(ROW()-設定!$B$30&lt;2,ROW()+設定!$B$30&gt;13701,N($A2674)&lt;=0,N(INDEX($A$2:$A$13701,MIN(13700,MAX(1,ROW()-1+設定!$B$30))))&lt;=0,$A2674&lt;設定!$B$28,$A2674&gt;設定!$B$29),0,IF(AND($C2674&gt;=MAX(INDEX($C$1:$C$13701,MAX(1,ROW()-設定!$B$24)):INDEX($C$1:$C$13701,MAX(1,ROW()-1))),$C2674&gt;MAX(INDEX($C$1:$C$13701,MIN(13701,ROW()+1)):INDEX($C$1:$C$13701,MIN(13701,ROW()+設定!$B$24))),$C2674&gt;=設定!$B$32,$C2674&gt;=MAX(MIN(INDEX($C$1:$C$13701,MAX(1,ROW()-設定!$B$26)):INDEX($C$1:$C$13701,MAX(1,ROW()-1))),MIN(INDEX($C$1:$C$13701,MIN(13701,ROW()+1)):INDEX($C$1:$C$13701,MIN(13701,ROW()+設定!$B$26))))*10^(設定!$B$27/20)),1,0))</f>
        <v>0</v>
      </c>
      <c r="G2674" s="33" t="n">
        <f aca="false">$G2673+IF($F2674=1,1,0)</f>
        <v>1</v>
      </c>
      <c r="H2674" s="0" t="str">
        <f aca="false">IF($F2674=1,$G2674,"")</f>
        <v/>
      </c>
    </row>
    <row r="2675" customFormat="false" ht="15" hidden="false" customHeight="false" outlineLevel="0" collapsed="false">
      <c r="A2675" s="30" t="n">
        <v>417.65625</v>
      </c>
      <c r="B2675" s="31" t="n">
        <v>30.8766</v>
      </c>
      <c r="C2675" s="32" t="n">
        <f aca="false">IF($A2675="","",IF(設定!$B$21="dB",10^($B2675/20),ABS($B2675)))</f>
        <v>34.9808211485764</v>
      </c>
      <c r="D2675" s="32" t="n">
        <f aca="false">IF($A2675="","",$A2675^2)</f>
        <v>174436.743164063</v>
      </c>
      <c r="E2675" s="32" t="n">
        <f aca="false">IF($A2675="","",IF($C2675&lt;=0,"",1/$C2675^2))</f>
        <v>0.000817221906799807</v>
      </c>
      <c r="F2675" s="33" t="n">
        <f aca="false">IF(OR(ROW()-設定!$B$30&lt;2,ROW()+設定!$B$30&gt;13701,N($A2675)&lt;=0,N(INDEX($A$2:$A$13701,MIN(13700,MAX(1,ROW()-1+設定!$B$30))))&lt;=0,$A2675&lt;設定!$B$28,$A2675&gt;設定!$B$29),0,IF(AND($C2675&gt;=MAX(INDEX($C$1:$C$13701,MAX(1,ROW()-設定!$B$24)):INDEX($C$1:$C$13701,MAX(1,ROW()-1))),$C2675&gt;MAX(INDEX($C$1:$C$13701,MIN(13701,ROW()+1)):INDEX($C$1:$C$13701,MIN(13701,ROW()+設定!$B$24))),$C2675&gt;=設定!$B$32,$C2675&gt;=MAX(MIN(INDEX($C$1:$C$13701,MAX(1,ROW()-設定!$B$26)):INDEX($C$1:$C$13701,MAX(1,ROW()-1))),MIN(INDEX($C$1:$C$13701,MIN(13701,ROW()+1)):INDEX($C$1:$C$13701,MIN(13701,ROW()+設定!$B$26))))*10^(設定!$B$27/20)),1,0))</f>
        <v>0</v>
      </c>
      <c r="G2675" s="33" t="n">
        <f aca="false">$G2674+IF($F2675=1,1,0)</f>
        <v>1</v>
      </c>
      <c r="H2675" s="0" t="str">
        <f aca="false">IF($F2675=1,$G2675,"")</f>
        <v/>
      </c>
    </row>
    <row r="2676" customFormat="false" ht="15" hidden="false" customHeight="false" outlineLevel="0" collapsed="false">
      <c r="A2676" s="30" t="n">
        <v>417.8125</v>
      </c>
      <c r="B2676" s="31" t="n">
        <v>30.7069</v>
      </c>
      <c r="C2676" s="32" t="n">
        <f aca="false">IF($A2676="","",IF(設定!$B$21="dB",10^($B2676/20),ABS($B2676)))</f>
        <v>34.3040186666847</v>
      </c>
      <c r="D2676" s="32" t="n">
        <f aca="false">IF($A2676="","",$A2676^2)</f>
        <v>174567.28515625</v>
      </c>
      <c r="E2676" s="32" t="n">
        <f aca="false">IF($A2676="","",IF($C2676&lt;=0,"",1/$C2676^2))</f>
        <v>0.000849786837615746</v>
      </c>
      <c r="F2676" s="33" t="n">
        <f aca="false">IF(OR(ROW()-設定!$B$30&lt;2,ROW()+設定!$B$30&gt;13701,N($A2676)&lt;=0,N(INDEX($A$2:$A$13701,MIN(13700,MAX(1,ROW()-1+設定!$B$30))))&lt;=0,$A2676&lt;設定!$B$28,$A2676&gt;設定!$B$29),0,IF(AND($C2676&gt;=MAX(INDEX($C$1:$C$13701,MAX(1,ROW()-設定!$B$24)):INDEX($C$1:$C$13701,MAX(1,ROW()-1))),$C2676&gt;MAX(INDEX($C$1:$C$13701,MIN(13701,ROW()+1)):INDEX($C$1:$C$13701,MIN(13701,ROW()+設定!$B$24))),$C2676&gt;=設定!$B$32,$C2676&gt;=MAX(MIN(INDEX($C$1:$C$13701,MAX(1,ROW()-設定!$B$26)):INDEX($C$1:$C$13701,MAX(1,ROW()-1))),MIN(INDEX($C$1:$C$13701,MIN(13701,ROW()+1)):INDEX($C$1:$C$13701,MIN(13701,ROW()+設定!$B$26))))*10^(設定!$B$27/20)),1,0))</f>
        <v>0</v>
      </c>
      <c r="G2676" s="33" t="n">
        <f aca="false">$G2675+IF($F2676=1,1,0)</f>
        <v>1</v>
      </c>
      <c r="H2676" s="0" t="str">
        <f aca="false">IF($F2676=1,$G2676,"")</f>
        <v/>
      </c>
    </row>
    <row r="2677" customFormat="false" ht="15" hidden="false" customHeight="false" outlineLevel="0" collapsed="false">
      <c r="A2677" s="30" t="n">
        <v>417.96875</v>
      </c>
      <c r="B2677" s="31" t="n">
        <v>30.6671</v>
      </c>
      <c r="C2677" s="32" t="n">
        <f aca="false">IF($A2677="","",IF(設定!$B$21="dB",10^($B2677/20),ABS($B2677)))</f>
        <v>34.1471922768527</v>
      </c>
      <c r="D2677" s="32" t="n">
        <f aca="false">IF($A2677="","",$A2677^2)</f>
        <v>174697.875976563</v>
      </c>
      <c r="E2677" s="32" t="n">
        <f aca="false">IF($A2677="","",IF($C2677&lt;=0,"",1/$C2677^2))</f>
        <v>0.000857610323089353</v>
      </c>
      <c r="F2677" s="33" t="n">
        <f aca="false">IF(OR(ROW()-設定!$B$30&lt;2,ROW()+設定!$B$30&gt;13701,N($A2677)&lt;=0,N(INDEX($A$2:$A$13701,MIN(13700,MAX(1,ROW()-1+設定!$B$30))))&lt;=0,$A2677&lt;設定!$B$28,$A2677&gt;設定!$B$29),0,IF(AND($C2677&gt;=MAX(INDEX($C$1:$C$13701,MAX(1,ROW()-設定!$B$24)):INDEX($C$1:$C$13701,MAX(1,ROW()-1))),$C2677&gt;MAX(INDEX($C$1:$C$13701,MIN(13701,ROW()+1)):INDEX($C$1:$C$13701,MIN(13701,ROW()+設定!$B$24))),$C2677&gt;=設定!$B$32,$C2677&gt;=MAX(MIN(INDEX($C$1:$C$13701,MAX(1,ROW()-設定!$B$26)):INDEX($C$1:$C$13701,MAX(1,ROW()-1))),MIN(INDEX($C$1:$C$13701,MIN(13701,ROW()+1)):INDEX($C$1:$C$13701,MIN(13701,ROW()+設定!$B$26))))*10^(設定!$B$27/20)),1,0))</f>
        <v>0</v>
      </c>
      <c r="G2677" s="33" t="n">
        <f aca="false">$G2676+IF($F2677=1,1,0)</f>
        <v>1</v>
      </c>
      <c r="H2677" s="0" t="str">
        <f aca="false">IF($F2677=1,$G2677,"")</f>
        <v/>
      </c>
    </row>
    <row r="2678" customFormat="false" ht="15" hidden="false" customHeight="false" outlineLevel="0" collapsed="false">
      <c r="A2678" s="30" t="n">
        <v>418.125</v>
      </c>
      <c r="B2678" s="31" t="n">
        <v>30.1543</v>
      </c>
      <c r="C2678" s="32" t="n">
        <f aca="false">IF($A2678="","",IF(設定!$B$21="dB",10^($B2678/20),ABS($B2678)))</f>
        <v>32.1895570098306</v>
      </c>
      <c r="D2678" s="32" t="n">
        <f aca="false">IF($A2678="","",$A2678^2)</f>
        <v>174828.515625</v>
      </c>
      <c r="E2678" s="32" t="n">
        <f aca="false">IF($A2678="","",IF($C2678&lt;=0,"",1/$C2678^2))</f>
        <v>0.000965094854181731</v>
      </c>
      <c r="F2678" s="33" t="n">
        <f aca="false">IF(OR(ROW()-設定!$B$30&lt;2,ROW()+設定!$B$30&gt;13701,N($A2678)&lt;=0,N(INDEX($A$2:$A$13701,MIN(13700,MAX(1,ROW()-1+設定!$B$30))))&lt;=0,$A2678&lt;設定!$B$28,$A2678&gt;設定!$B$29),0,IF(AND($C2678&gt;=MAX(INDEX($C$1:$C$13701,MAX(1,ROW()-設定!$B$24)):INDEX($C$1:$C$13701,MAX(1,ROW()-1))),$C2678&gt;MAX(INDEX($C$1:$C$13701,MIN(13701,ROW()+1)):INDEX($C$1:$C$13701,MIN(13701,ROW()+設定!$B$24))),$C2678&gt;=設定!$B$32,$C2678&gt;=MAX(MIN(INDEX($C$1:$C$13701,MAX(1,ROW()-設定!$B$26)):INDEX($C$1:$C$13701,MAX(1,ROW()-1))),MIN(INDEX($C$1:$C$13701,MIN(13701,ROW()+1)):INDEX($C$1:$C$13701,MIN(13701,ROW()+設定!$B$26))))*10^(設定!$B$27/20)),1,0))</f>
        <v>0</v>
      </c>
      <c r="G2678" s="33" t="n">
        <f aca="false">$G2677+IF($F2678=1,1,0)</f>
        <v>1</v>
      </c>
      <c r="H2678" s="0" t="str">
        <f aca="false">IF($F2678=1,$G2678,"")</f>
        <v/>
      </c>
    </row>
    <row r="2679" customFormat="false" ht="15" hidden="false" customHeight="false" outlineLevel="0" collapsed="false">
      <c r="A2679" s="30" t="n">
        <v>418.28125</v>
      </c>
      <c r="B2679" s="31" t="n">
        <v>29.8833</v>
      </c>
      <c r="C2679" s="32" t="n">
        <f aca="false">IF($A2679="","",IF(設定!$B$21="dB",10^($B2679/20),ABS($B2679)))</f>
        <v>31.2007475814862</v>
      </c>
      <c r="D2679" s="32" t="n">
        <f aca="false">IF($A2679="","",$A2679^2)</f>
        <v>174959.204101563</v>
      </c>
      <c r="E2679" s="32" t="n">
        <f aca="false">IF($A2679="","",IF($C2679&lt;=0,"",1/$C2679^2))</f>
        <v>0.00102723545347652</v>
      </c>
      <c r="F2679" s="33" t="n">
        <f aca="false">IF(OR(ROW()-設定!$B$30&lt;2,ROW()+設定!$B$30&gt;13701,N($A2679)&lt;=0,N(INDEX($A$2:$A$13701,MIN(13700,MAX(1,ROW()-1+設定!$B$30))))&lt;=0,$A2679&lt;設定!$B$28,$A2679&gt;設定!$B$29),0,IF(AND($C2679&gt;=MAX(INDEX($C$1:$C$13701,MAX(1,ROW()-設定!$B$24)):INDEX($C$1:$C$13701,MAX(1,ROW()-1))),$C2679&gt;MAX(INDEX($C$1:$C$13701,MIN(13701,ROW()+1)):INDEX($C$1:$C$13701,MIN(13701,ROW()+設定!$B$24))),$C2679&gt;=設定!$B$32,$C2679&gt;=MAX(MIN(INDEX($C$1:$C$13701,MAX(1,ROW()-設定!$B$26)):INDEX($C$1:$C$13701,MAX(1,ROW()-1))),MIN(INDEX($C$1:$C$13701,MIN(13701,ROW()+1)):INDEX($C$1:$C$13701,MIN(13701,ROW()+設定!$B$26))))*10^(設定!$B$27/20)),1,0))</f>
        <v>0</v>
      </c>
      <c r="G2679" s="33" t="n">
        <f aca="false">$G2678+IF($F2679=1,1,0)</f>
        <v>1</v>
      </c>
      <c r="H2679" s="0" t="str">
        <f aca="false">IF($F2679=1,$G2679,"")</f>
        <v/>
      </c>
    </row>
    <row r="2680" customFormat="false" ht="15" hidden="false" customHeight="false" outlineLevel="0" collapsed="false">
      <c r="A2680" s="30" t="n">
        <v>418.4375</v>
      </c>
      <c r="B2680" s="31" t="n">
        <v>29.4548</v>
      </c>
      <c r="C2680" s="32" t="n">
        <f aca="false">IF($A2680="","",IF(設定!$B$21="dB",10^($B2680/20),ABS($B2680)))</f>
        <v>29.698875105511</v>
      </c>
      <c r="D2680" s="32" t="n">
        <f aca="false">IF($A2680="","",$A2680^2)</f>
        <v>175089.94140625</v>
      </c>
      <c r="E2680" s="32" t="n">
        <f aca="false">IF($A2680="","",IF($C2680&lt;=0,"",1/$C2680^2))</f>
        <v>0.00113375704834479</v>
      </c>
      <c r="F2680" s="33" t="n">
        <f aca="false">IF(OR(ROW()-設定!$B$30&lt;2,ROW()+設定!$B$30&gt;13701,N($A2680)&lt;=0,N(INDEX($A$2:$A$13701,MIN(13700,MAX(1,ROW()-1+設定!$B$30))))&lt;=0,$A2680&lt;設定!$B$28,$A2680&gt;設定!$B$29),0,IF(AND($C2680&gt;=MAX(INDEX($C$1:$C$13701,MAX(1,ROW()-設定!$B$24)):INDEX($C$1:$C$13701,MAX(1,ROW()-1))),$C2680&gt;MAX(INDEX($C$1:$C$13701,MIN(13701,ROW()+1)):INDEX($C$1:$C$13701,MIN(13701,ROW()+設定!$B$24))),$C2680&gt;=設定!$B$32,$C2680&gt;=MAX(MIN(INDEX($C$1:$C$13701,MAX(1,ROW()-設定!$B$26)):INDEX($C$1:$C$13701,MAX(1,ROW()-1))),MIN(INDEX($C$1:$C$13701,MIN(13701,ROW()+1)):INDEX($C$1:$C$13701,MIN(13701,ROW()+設定!$B$26))))*10^(設定!$B$27/20)),1,0))</f>
        <v>0</v>
      </c>
      <c r="G2680" s="33" t="n">
        <f aca="false">$G2679+IF($F2680=1,1,0)</f>
        <v>1</v>
      </c>
      <c r="H2680" s="0" t="str">
        <f aca="false">IF($F2680=1,$G2680,"")</f>
        <v/>
      </c>
    </row>
    <row r="2681" customFormat="false" ht="15" hidden="false" customHeight="false" outlineLevel="0" collapsed="false">
      <c r="A2681" s="30" t="n">
        <v>418.59375</v>
      </c>
      <c r="B2681" s="31" t="n">
        <v>29.2273</v>
      </c>
      <c r="C2681" s="32" t="n">
        <f aca="false">IF($A2681="","",IF(設定!$B$21="dB",10^($B2681/20),ABS($B2681)))</f>
        <v>28.9311035684883</v>
      </c>
      <c r="D2681" s="32" t="n">
        <f aca="false">IF($A2681="","",$A2681^2)</f>
        <v>175220.727539063</v>
      </c>
      <c r="E2681" s="32" t="n">
        <f aca="false">IF($A2681="","",IF($C2681&lt;=0,"",1/$C2681^2))</f>
        <v>0.00119473063524215</v>
      </c>
      <c r="F2681" s="33" t="n">
        <f aca="false">IF(OR(ROW()-設定!$B$30&lt;2,ROW()+設定!$B$30&gt;13701,N($A2681)&lt;=0,N(INDEX($A$2:$A$13701,MIN(13700,MAX(1,ROW()-1+設定!$B$30))))&lt;=0,$A2681&lt;設定!$B$28,$A2681&gt;設定!$B$29),0,IF(AND($C2681&gt;=MAX(INDEX($C$1:$C$13701,MAX(1,ROW()-設定!$B$24)):INDEX($C$1:$C$13701,MAX(1,ROW()-1))),$C2681&gt;MAX(INDEX($C$1:$C$13701,MIN(13701,ROW()+1)):INDEX($C$1:$C$13701,MIN(13701,ROW()+設定!$B$24))),$C2681&gt;=設定!$B$32,$C2681&gt;=MAX(MIN(INDEX($C$1:$C$13701,MAX(1,ROW()-設定!$B$26)):INDEX($C$1:$C$13701,MAX(1,ROW()-1))),MIN(INDEX($C$1:$C$13701,MIN(13701,ROW()+1)):INDEX($C$1:$C$13701,MIN(13701,ROW()+設定!$B$26))))*10^(設定!$B$27/20)),1,0))</f>
        <v>0</v>
      </c>
      <c r="G2681" s="33" t="n">
        <f aca="false">$G2680+IF($F2681=1,1,0)</f>
        <v>1</v>
      </c>
      <c r="H2681" s="0" t="str">
        <f aca="false">IF($F2681=1,$G2681,"")</f>
        <v/>
      </c>
    </row>
    <row r="2682" customFormat="false" ht="15" hidden="false" customHeight="false" outlineLevel="0" collapsed="false">
      <c r="A2682" s="30" t="n">
        <v>418.75</v>
      </c>
      <c r="B2682" s="31" t="n">
        <v>28.9341</v>
      </c>
      <c r="C2682" s="32" t="n">
        <f aca="false">IF($A2682="","",IF(設定!$B$21="dB",10^($B2682/20),ABS($B2682)))</f>
        <v>27.9708072187459</v>
      </c>
      <c r="D2682" s="32" t="n">
        <f aca="false">IF($A2682="","",$A2682^2)</f>
        <v>175351.5625</v>
      </c>
      <c r="E2682" s="32" t="n">
        <f aca="false">IF($A2682="","",IF($C2682&lt;=0,"",1/$C2682^2))</f>
        <v>0.00127817406153098</v>
      </c>
      <c r="F2682" s="33" t="n">
        <f aca="false">IF(OR(ROW()-設定!$B$30&lt;2,ROW()+設定!$B$30&gt;13701,N($A2682)&lt;=0,N(INDEX($A$2:$A$13701,MIN(13700,MAX(1,ROW()-1+設定!$B$30))))&lt;=0,$A2682&lt;設定!$B$28,$A2682&gt;設定!$B$29),0,IF(AND($C2682&gt;=MAX(INDEX($C$1:$C$13701,MAX(1,ROW()-設定!$B$24)):INDEX($C$1:$C$13701,MAX(1,ROW()-1))),$C2682&gt;MAX(INDEX($C$1:$C$13701,MIN(13701,ROW()+1)):INDEX($C$1:$C$13701,MIN(13701,ROW()+設定!$B$24))),$C2682&gt;=設定!$B$32,$C2682&gt;=MAX(MIN(INDEX($C$1:$C$13701,MAX(1,ROW()-設定!$B$26)):INDEX($C$1:$C$13701,MAX(1,ROW()-1))),MIN(INDEX($C$1:$C$13701,MIN(13701,ROW()+1)):INDEX($C$1:$C$13701,MIN(13701,ROW()+設定!$B$26))))*10^(設定!$B$27/20)),1,0))</f>
        <v>0</v>
      </c>
      <c r="G2682" s="33" t="n">
        <f aca="false">$G2681+IF($F2682=1,1,0)</f>
        <v>1</v>
      </c>
      <c r="H2682" s="0" t="str">
        <f aca="false">IF($F2682=1,$G2682,"")</f>
        <v/>
      </c>
    </row>
    <row r="2683" customFormat="false" ht="15" hidden="false" customHeight="false" outlineLevel="0" collapsed="false">
      <c r="A2683" s="30" t="n">
        <v>418.90625</v>
      </c>
      <c r="B2683" s="31" t="n">
        <v>28.7461</v>
      </c>
      <c r="C2683" s="32" t="n">
        <f aca="false">IF($A2683="","",IF(設定!$B$21="dB",10^($B2683/20),ABS($B2683)))</f>
        <v>27.3719034863765</v>
      </c>
      <c r="D2683" s="32" t="n">
        <f aca="false">IF($A2683="","",$A2683^2)</f>
        <v>175482.446289063</v>
      </c>
      <c r="E2683" s="32" t="n">
        <f aca="false">IF($A2683="","",IF($C2683&lt;=0,"",1/$C2683^2))</f>
        <v>0.00133471948317527</v>
      </c>
      <c r="F2683" s="33" t="n">
        <f aca="false">IF(OR(ROW()-設定!$B$30&lt;2,ROW()+設定!$B$30&gt;13701,N($A2683)&lt;=0,N(INDEX($A$2:$A$13701,MIN(13700,MAX(1,ROW()-1+設定!$B$30))))&lt;=0,$A2683&lt;設定!$B$28,$A2683&gt;設定!$B$29),0,IF(AND($C2683&gt;=MAX(INDEX($C$1:$C$13701,MAX(1,ROW()-設定!$B$24)):INDEX($C$1:$C$13701,MAX(1,ROW()-1))),$C2683&gt;MAX(INDEX($C$1:$C$13701,MIN(13701,ROW()+1)):INDEX($C$1:$C$13701,MIN(13701,ROW()+設定!$B$24))),$C2683&gt;=設定!$B$32,$C2683&gt;=MAX(MIN(INDEX($C$1:$C$13701,MAX(1,ROW()-設定!$B$26)):INDEX($C$1:$C$13701,MAX(1,ROW()-1))),MIN(INDEX($C$1:$C$13701,MIN(13701,ROW()+1)):INDEX($C$1:$C$13701,MIN(13701,ROW()+設定!$B$26))))*10^(設定!$B$27/20)),1,0))</f>
        <v>0</v>
      </c>
      <c r="G2683" s="33" t="n">
        <f aca="false">$G2682+IF($F2683=1,1,0)</f>
        <v>1</v>
      </c>
      <c r="H2683" s="0" t="str">
        <f aca="false">IF($F2683=1,$G2683,"")</f>
        <v/>
      </c>
    </row>
    <row r="2684" customFormat="false" ht="15" hidden="false" customHeight="false" outlineLevel="0" collapsed="false">
      <c r="A2684" s="30" t="n">
        <v>419.0625</v>
      </c>
      <c r="B2684" s="31" t="n">
        <v>28.448</v>
      </c>
      <c r="C2684" s="32" t="n">
        <f aca="false">IF($A2684="","",IF(設定!$B$21="dB",10^($B2684/20),ABS($B2684)))</f>
        <v>26.4484362685436</v>
      </c>
      <c r="D2684" s="32" t="n">
        <f aca="false">IF($A2684="","",$A2684^2)</f>
        <v>175613.37890625</v>
      </c>
      <c r="E2684" s="32" t="n">
        <f aca="false">IF($A2684="","",IF($C2684&lt;=0,"",1/$C2684^2))</f>
        <v>0.00142955214003703</v>
      </c>
      <c r="F2684" s="33" t="n">
        <f aca="false">IF(OR(ROW()-設定!$B$30&lt;2,ROW()+設定!$B$30&gt;13701,N($A2684)&lt;=0,N(INDEX($A$2:$A$13701,MIN(13700,MAX(1,ROW()-1+設定!$B$30))))&lt;=0,$A2684&lt;設定!$B$28,$A2684&gt;設定!$B$29),0,IF(AND($C2684&gt;=MAX(INDEX($C$1:$C$13701,MAX(1,ROW()-設定!$B$24)):INDEX($C$1:$C$13701,MAX(1,ROW()-1))),$C2684&gt;MAX(INDEX($C$1:$C$13701,MIN(13701,ROW()+1)):INDEX($C$1:$C$13701,MIN(13701,ROW()+設定!$B$24))),$C2684&gt;=設定!$B$32,$C2684&gt;=MAX(MIN(INDEX($C$1:$C$13701,MAX(1,ROW()-設定!$B$26)):INDEX($C$1:$C$13701,MAX(1,ROW()-1))),MIN(INDEX($C$1:$C$13701,MIN(13701,ROW()+1)):INDEX($C$1:$C$13701,MIN(13701,ROW()+設定!$B$26))))*10^(設定!$B$27/20)),1,0))</f>
        <v>0</v>
      </c>
      <c r="G2684" s="33" t="n">
        <f aca="false">$G2683+IF($F2684=1,1,0)</f>
        <v>1</v>
      </c>
      <c r="H2684" s="0" t="str">
        <f aca="false">IF($F2684=1,$G2684,"")</f>
        <v/>
      </c>
    </row>
    <row r="2685" customFormat="false" ht="15" hidden="false" customHeight="false" outlineLevel="0" collapsed="false">
      <c r="A2685" s="30" t="n">
        <v>419.21875</v>
      </c>
      <c r="B2685" s="31" t="n">
        <v>28.2588</v>
      </c>
      <c r="C2685" s="32" t="n">
        <f aca="false">IF($A2685="","",IF(設定!$B$21="dB",10^($B2685/20),ABS($B2685)))</f>
        <v>25.8785536502379</v>
      </c>
      <c r="D2685" s="32" t="n">
        <f aca="false">IF($A2685="","",$A2685^2)</f>
        <v>175744.360351563</v>
      </c>
      <c r="E2685" s="32" t="n">
        <f aca="false">IF($A2685="","",IF($C2685&lt;=0,"",1/$C2685^2))</f>
        <v>0.00149320694090821</v>
      </c>
      <c r="F2685" s="33" t="n">
        <f aca="false">IF(OR(ROW()-設定!$B$30&lt;2,ROW()+設定!$B$30&gt;13701,N($A2685)&lt;=0,N(INDEX($A$2:$A$13701,MIN(13700,MAX(1,ROW()-1+設定!$B$30))))&lt;=0,$A2685&lt;設定!$B$28,$A2685&gt;設定!$B$29),0,IF(AND($C2685&gt;=MAX(INDEX($C$1:$C$13701,MAX(1,ROW()-設定!$B$24)):INDEX($C$1:$C$13701,MAX(1,ROW()-1))),$C2685&gt;MAX(INDEX($C$1:$C$13701,MIN(13701,ROW()+1)):INDEX($C$1:$C$13701,MIN(13701,ROW()+設定!$B$24))),$C2685&gt;=設定!$B$32,$C2685&gt;=MAX(MIN(INDEX($C$1:$C$13701,MAX(1,ROW()-設定!$B$26)):INDEX($C$1:$C$13701,MAX(1,ROW()-1))),MIN(INDEX($C$1:$C$13701,MIN(13701,ROW()+1)):INDEX($C$1:$C$13701,MIN(13701,ROW()+設定!$B$26))))*10^(設定!$B$27/20)),1,0))</f>
        <v>0</v>
      </c>
      <c r="G2685" s="33" t="n">
        <f aca="false">$G2684+IF($F2685=1,1,0)</f>
        <v>1</v>
      </c>
      <c r="H2685" s="0" t="str">
        <f aca="false">IF($F2685=1,$G2685,"")</f>
        <v/>
      </c>
    </row>
    <row r="2686" customFormat="false" ht="15" hidden="false" customHeight="false" outlineLevel="0" collapsed="false">
      <c r="A2686" s="30" t="n">
        <v>419.375</v>
      </c>
      <c r="B2686" s="31" t="n">
        <v>28.0756</v>
      </c>
      <c r="C2686" s="32" t="n">
        <f aca="false">IF($A2686="","",IF(設定!$B$21="dB",10^($B2686/20),ABS($B2686)))</f>
        <v>25.3384473884849</v>
      </c>
      <c r="D2686" s="32" t="n">
        <f aca="false">IF($A2686="","",$A2686^2)</f>
        <v>175875.390625</v>
      </c>
      <c r="E2686" s="32" t="n">
        <f aca="false">IF($A2686="","",IF($C2686&lt;=0,"",1/$C2686^2))</f>
        <v>0.00155754283747148</v>
      </c>
      <c r="F2686" s="33" t="n">
        <f aca="false">IF(OR(ROW()-設定!$B$30&lt;2,ROW()+設定!$B$30&gt;13701,N($A2686)&lt;=0,N(INDEX($A$2:$A$13701,MIN(13700,MAX(1,ROW()-1+設定!$B$30))))&lt;=0,$A2686&lt;設定!$B$28,$A2686&gt;設定!$B$29),0,IF(AND($C2686&gt;=MAX(INDEX($C$1:$C$13701,MAX(1,ROW()-設定!$B$24)):INDEX($C$1:$C$13701,MAX(1,ROW()-1))),$C2686&gt;MAX(INDEX($C$1:$C$13701,MIN(13701,ROW()+1)):INDEX($C$1:$C$13701,MIN(13701,ROW()+設定!$B$24))),$C2686&gt;=設定!$B$32,$C2686&gt;=MAX(MIN(INDEX($C$1:$C$13701,MAX(1,ROW()-設定!$B$26)):INDEX($C$1:$C$13701,MAX(1,ROW()-1))),MIN(INDEX($C$1:$C$13701,MIN(13701,ROW()+1)):INDEX($C$1:$C$13701,MIN(13701,ROW()+設定!$B$26))))*10^(設定!$B$27/20)),1,0))</f>
        <v>0</v>
      </c>
      <c r="G2686" s="33" t="n">
        <f aca="false">$G2685+IF($F2686=1,1,0)</f>
        <v>1</v>
      </c>
      <c r="H2686" s="0" t="str">
        <f aca="false">IF($F2686=1,$G2686,"")</f>
        <v/>
      </c>
    </row>
    <row r="2687" customFormat="false" ht="15" hidden="false" customHeight="false" outlineLevel="0" collapsed="false">
      <c r="A2687" s="30" t="n">
        <v>419.53125</v>
      </c>
      <c r="B2687" s="31" t="n">
        <v>27.7662</v>
      </c>
      <c r="C2687" s="32" t="n">
        <f aca="false">IF($A2687="","",IF(設定!$B$21="dB",10^($B2687/20),ABS($B2687)))</f>
        <v>24.4517529941878</v>
      </c>
      <c r="D2687" s="32" t="n">
        <f aca="false">IF($A2687="","",$A2687^2)</f>
        <v>176006.469726563</v>
      </c>
      <c r="E2687" s="32" t="n">
        <f aca="false">IF($A2687="","",IF($C2687&lt;=0,"",1/$C2687^2))</f>
        <v>0.00167255342895414</v>
      </c>
      <c r="F2687" s="33" t="n">
        <f aca="false">IF(OR(ROW()-設定!$B$30&lt;2,ROW()+設定!$B$30&gt;13701,N($A2687)&lt;=0,N(INDEX($A$2:$A$13701,MIN(13700,MAX(1,ROW()-1+設定!$B$30))))&lt;=0,$A2687&lt;設定!$B$28,$A2687&gt;設定!$B$29),0,IF(AND($C2687&gt;=MAX(INDEX($C$1:$C$13701,MAX(1,ROW()-設定!$B$24)):INDEX($C$1:$C$13701,MAX(1,ROW()-1))),$C2687&gt;MAX(INDEX($C$1:$C$13701,MIN(13701,ROW()+1)):INDEX($C$1:$C$13701,MIN(13701,ROW()+設定!$B$24))),$C2687&gt;=設定!$B$32,$C2687&gt;=MAX(MIN(INDEX($C$1:$C$13701,MAX(1,ROW()-設定!$B$26)):INDEX($C$1:$C$13701,MAX(1,ROW()-1))),MIN(INDEX($C$1:$C$13701,MIN(13701,ROW()+1)):INDEX($C$1:$C$13701,MIN(13701,ROW()+設定!$B$26))))*10^(設定!$B$27/20)),1,0))</f>
        <v>0</v>
      </c>
      <c r="G2687" s="33" t="n">
        <f aca="false">$G2686+IF($F2687=1,1,0)</f>
        <v>1</v>
      </c>
      <c r="H2687" s="0" t="str">
        <f aca="false">IF($F2687=1,$G2687,"")</f>
        <v/>
      </c>
    </row>
    <row r="2688" customFormat="false" ht="15" hidden="false" customHeight="false" outlineLevel="0" collapsed="false">
      <c r="A2688" s="30" t="n">
        <v>419.6875</v>
      </c>
      <c r="B2688" s="31" t="n">
        <v>27.4995</v>
      </c>
      <c r="C2688" s="32" t="n">
        <f aca="false">IF($A2688="","",IF(設定!$B$21="dB",10^($B2688/20),ABS($B2688)))</f>
        <v>23.7123720234696</v>
      </c>
      <c r="D2688" s="32" t="n">
        <f aca="false">IF($A2688="","",$A2688^2)</f>
        <v>176137.59765625</v>
      </c>
      <c r="E2688" s="32" t="n">
        <f aca="false">IF($A2688="","",IF($C2688&lt;=0,"",1/$C2688^2))</f>
        <v>0.00177848415380773</v>
      </c>
      <c r="F2688" s="33" t="n">
        <f aca="false">IF(OR(ROW()-設定!$B$30&lt;2,ROW()+設定!$B$30&gt;13701,N($A2688)&lt;=0,N(INDEX($A$2:$A$13701,MIN(13700,MAX(1,ROW()-1+設定!$B$30))))&lt;=0,$A2688&lt;設定!$B$28,$A2688&gt;設定!$B$29),0,IF(AND($C2688&gt;=MAX(INDEX($C$1:$C$13701,MAX(1,ROW()-設定!$B$24)):INDEX($C$1:$C$13701,MAX(1,ROW()-1))),$C2688&gt;MAX(INDEX($C$1:$C$13701,MIN(13701,ROW()+1)):INDEX($C$1:$C$13701,MIN(13701,ROW()+設定!$B$24))),$C2688&gt;=設定!$B$32,$C2688&gt;=MAX(MIN(INDEX($C$1:$C$13701,MAX(1,ROW()-設定!$B$26)):INDEX($C$1:$C$13701,MAX(1,ROW()-1))),MIN(INDEX($C$1:$C$13701,MIN(13701,ROW()+1)):INDEX($C$1:$C$13701,MIN(13701,ROW()+設定!$B$26))))*10^(設定!$B$27/20)),1,0))</f>
        <v>0</v>
      </c>
      <c r="G2688" s="33" t="n">
        <f aca="false">$G2687+IF($F2688=1,1,0)</f>
        <v>1</v>
      </c>
      <c r="H2688" s="0" t="str">
        <f aca="false">IF($F2688=1,$G2688,"")</f>
        <v/>
      </c>
    </row>
    <row r="2689" customFormat="false" ht="15" hidden="false" customHeight="false" outlineLevel="0" collapsed="false">
      <c r="A2689" s="30" t="n">
        <v>419.84375</v>
      </c>
      <c r="B2689" s="31" t="n">
        <v>27.2872</v>
      </c>
      <c r="C2689" s="32" t="n">
        <f aca="false">IF($A2689="","",IF(設定!$B$21="dB",10^($B2689/20),ABS($B2689)))</f>
        <v>23.139821260662</v>
      </c>
      <c r="D2689" s="32" t="n">
        <f aca="false">IF($A2689="","",$A2689^2)</f>
        <v>176268.774414063</v>
      </c>
      <c r="E2689" s="32" t="n">
        <f aca="false">IF($A2689="","",IF($C2689&lt;=0,"",1/$C2689^2))</f>
        <v>0.00186758337827108</v>
      </c>
      <c r="F2689" s="33" t="n">
        <f aca="false">IF(OR(ROW()-設定!$B$30&lt;2,ROW()+設定!$B$30&gt;13701,N($A2689)&lt;=0,N(INDEX($A$2:$A$13701,MIN(13700,MAX(1,ROW()-1+設定!$B$30))))&lt;=0,$A2689&lt;設定!$B$28,$A2689&gt;設定!$B$29),0,IF(AND($C2689&gt;=MAX(INDEX($C$1:$C$13701,MAX(1,ROW()-設定!$B$24)):INDEX($C$1:$C$13701,MAX(1,ROW()-1))),$C2689&gt;MAX(INDEX($C$1:$C$13701,MIN(13701,ROW()+1)):INDEX($C$1:$C$13701,MIN(13701,ROW()+設定!$B$24))),$C2689&gt;=設定!$B$32,$C2689&gt;=MAX(MIN(INDEX($C$1:$C$13701,MAX(1,ROW()-設定!$B$26)):INDEX($C$1:$C$13701,MAX(1,ROW()-1))),MIN(INDEX($C$1:$C$13701,MIN(13701,ROW()+1)):INDEX($C$1:$C$13701,MIN(13701,ROW()+設定!$B$26))))*10^(設定!$B$27/20)),1,0))</f>
        <v>0</v>
      </c>
      <c r="G2689" s="33" t="n">
        <f aca="false">$G2688+IF($F2689=1,1,0)</f>
        <v>1</v>
      </c>
      <c r="H2689" s="0" t="str">
        <f aca="false">IF($F2689=1,$G2689,"")</f>
        <v/>
      </c>
    </row>
    <row r="2690" customFormat="false" ht="15" hidden="false" customHeight="false" outlineLevel="0" collapsed="false">
      <c r="A2690" s="30" t="n">
        <v>420</v>
      </c>
      <c r="B2690" s="31" t="n">
        <v>27.2625</v>
      </c>
      <c r="C2690" s="32" t="n">
        <f aca="false">IF($A2690="","",IF(設定!$B$21="dB",10^($B2690/20),ABS($B2690)))</f>
        <v>23.0741121948845</v>
      </c>
      <c r="D2690" s="32" t="n">
        <f aca="false">IF($A2690="","",$A2690^2)</f>
        <v>176400</v>
      </c>
      <c r="E2690" s="32" t="n">
        <f aca="false">IF($A2690="","",IF($C2690&lt;=0,"",1/$C2690^2))</f>
        <v>0.00187823530639501</v>
      </c>
      <c r="F2690" s="33" t="n">
        <f aca="false">IF(OR(ROW()-設定!$B$30&lt;2,ROW()+設定!$B$30&gt;13701,N($A2690)&lt;=0,N(INDEX($A$2:$A$13701,MIN(13700,MAX(1,ROW()-1+設定!$B$30))))&lt;=0,$A2690&lt;設定!$B$28,$A2690&gt;設定!$B$29),0,IF(AND($C2690&gt;=MAX(INDEX($C$1:$C$13701,MAX(1,ROW()-設定!$B$24)):INDEX($C$1:$C$13701,MAX(1,ROW()-1))),$C2690&gt;MAX(INDEX($C$1:$C$13701,MIN(13701,ROW()+1)):INDEX($C$1:$C$13701,MIN(13701,ROW()+設定!$B$24))),$C2690&gt;=設定!$B$32,$C2690&gt;=MAX(MIN(INDEX($C$1:$C$13701,MAX(1,ROW()-設定!$B$26)):INDEX($C$1:$C$13701,MAX(1,ROW()-1))),MIN(INDEX($C$1:$C$13701,MIN(13701,ROW()+1)):INDEX($C$1:$C$13701,MIN(13701,ROW()+設定!$B$26))))*10^(設定!$B$27/20)),1,0))</f>
        <v>0</v>
      </c>
      <c r="G2690" s="33" t="n">
        <f aca="false">$G2689+IF($F2690=1,1,0)</f>
        <v>1</v>
      </c>
      <c r="H2690" s="0" t="str">
        <f aca="false">IF($F2690=1,$G2690,"")</f>
        <v/>
      </c>
    </row>
    <row r="2691" customFormat="false" ht="15" hidden="false" customHeight="false" outlineLevel="0" collapsed="false">
      <c r="A2691" s="30" t="n">
        <v>420.15625</v>
      </c>
      <c r="B2691" s="31" t="n">
        <v>27.01</v>
      </c>
      <c r="C2691" s="32" t="n">
        <f aca="false">IF($A2691="","",IF(設定!$B$21="dB",10^($B2691/20),ABS($B2691)))</f>
        <v>22.4130004578233</v>
      </c>
      <c r="D2691" s="32" t="n">
        <f aca="false">IF($A2691="","",$A2691^2)</f>
        <v>176531.274414063</v>
      </c>
      <c r="E2691" s="32" t="n">
        <f aca="false">IF($A2691="","",IF($C2691&lt;=0,"",1/$C2691^2))</f>
        <v>0.00199067333898719</v>
      </c>
      <c r="F2691" s="33" t="n">
        <f aca="false">IF(OR(ROW()-設定!$B$30&lt;2,ROW()+設定!$B$30&gt;13701,N($A2691)&lt;=0,N(INDEX($A$2:$A$13701,MIN(13700,MAX(1,ROW()-1+設定!$B$30))))&lt;=0,$A2691&lt;設定!$B$28,$A2691&gt;設定!$B$29),0,IF(AND($C2691&gt;=MAX(INDEX($C$1:$C$13701,MAX(1,ROW()-設定!$B$24)):INDEX($C$1:$C$13701,MAX(1,ROW()-1))),$C2691&gt;MAX(INDEX($C$1:$C$13701,MIN(13701,ROW()+1)):INDEX($C$1:$C$13701,MIN(13701,ROW()+設定!$B$24))),$C2691&gt;=設定!$B$32,$C2691&gt;=MAX(MIN(INDEX($C$1:$C$13701,MAX(1,ROW()-設定!$B$26)):INDEX($C$1:$C$13701,MAX(1,ROW()-1))),MIN(INDEX($C$1:$C$13701,MIN(13701,ROW()+1)):INDEX($C$1:$C$13701,MIN(13701,ROW()+設定!$B$26))))*10^(設定!$B$27/20)),1,0))</f>
        <v>0</v>
      </c>
      <c r="G2691" s="33" t="n">
        <f aca="false">$G2690+IF($F2691=1,1,0)</f>
        <v>1</v>
      </c>
      <c r="H2691" s="0" t="str">
        <f aca="false">IF($F2691=1,$G2691,"")</f>
        <v/>
      </c>
    </row>
    <row r="2692" customFormat="false" ht="15" hidden="false" customHeight="false" outlineLevel="0" collapsed="false">
      <c r="A2692" s="30" t="n">
        <v>420.3125</v>
      </c>
      <c r="B2692" s="31" t="n">
        <v>26.9017</v>
      </c>
      <c r="C2692" s="32" t="n">
        <f aca="false">IF($A2692="","",IF(設定!$B$21="dB",10^($B2692/20),ABS($B2692)))</f>
        <v>22.135278983015</v>
      </c>
      <c r="D2692" s="32" t="n">
        <f aca="false">IF($A2692="","",$A2692^2)</f>
        <v>176662.59765625</v>
      </c>
      <c r="E2692" s="32" t="n">
        <f aca="false">IF($A2692="","",IF($C2692&lt;=0,"",1/$C2692^2))</f>
        <v>0.00204093888426124</v>
      </c>
      <c r="F2692" s="33" t="n">
        <f aca="false">IF(OR(ROW()-設定!$B$30&lt;2,ROW()+設定!$B$30&gt;13701,N($A2692)&lt;=0,N(INDEX($A$2:$A$13701,MIN(13700,MAX(1,ROW()-1+設定!$B$30))))&lt;=0,$A2692&lt;設定!$B$28,$A2692&gt;設定!$B$29),0,IF(AND($C2692&gt;=MAX(INDEX($C$1:$C$13701,MAX(1,ROW()-設定!$B$24)):INDEX($C$1:$C$13701,MAX(1,ROW()-1))),$C2692&gt;MAX(INDEX($C$1:$C$13701,MIN(13701,ROW()+1)):INDEX($C$1:$C$13701,MIN(13701,ROW()+設定!$B$24))),$C2692&gt;=設定!$B$32,$C2692&gt;=MAX(MIN(INDEX($C$1:$C$13701,MAX(1,ROW()-設定!$B$26)):INDEX($C$1:$C$13701,MAX(1,ROW()-1))),MIN(INDEX($C$1:$C$13701,MIN(13701,ROW()+1)):INDEX($C$1:$C$13701,MIN(13701,ROW()+設定!$B$26))))*10^(設定!$B$27/20)),1,0))</f>
        <v>0</v>
      </c>
      <c r="G2692" s="33" t="n">
        <f aca="false">$G2691+IF($F2692=1,1,0)</f>
        <v>1</v>
      </c>
      <c r="H2692" s="0" t="str">
        <f aca="false">IF($F2692=1,$G2692,"")</f>
        <v/>
      </c>
    </row>
    <row r="2693" customFormat="false" ht="15" hidden="false" customHeight="false" outlineLevel="0" collapsed="false">
      <c r="A2693" s="30" t="n">
        <v>420.46875</v>
      </c>
      <c r="B2693" s="31" t="n">
        <v>26.6986</v>
      </c>
      <c r="C2693" s="32" t="n">
        <f aca="false">IF($A2693="","",IF(設定!$B$21="dB",10^($B2693/20),ABS($B2693)))</f>
        <v>21.6236996277815</v>
      </c>
      <c r="D2693" s="32" t="n">
        <f aca="false">IF($A2693="","",$A2693^2)</f>
        <v>176793.969726563</v>
      </c>
      <c r="E2693" s="32" t="n">
        <f aca="false">IF($A2693="","",IF($C2693&lt;=0,"",1/$C2693^2))</f>
        <v>0.00213865139814882</v>
      </c>
      <c r="F2693" s="33" t="n">
        <f aca="false">IF(OR(ROW()-設定!$B$30&lt;2,ROW()+設定!$B$30&gt;13701,N($A2693)&lt;=0,N(INDEX($A$2:$A$13701,MIN(13700,MAX(1,ROW()-1+設定!$B$30))))&lt;=0,$A2693&lt;設定!$B$28,$A2693&gt;設定!$B$29),0,IF(AND($C2693&gt;=MAX(INDEX($C$1:$C$13701,MAX(1,ROW()-設定!$B$24)):INDEX($C$1:$C$13701,MAX(1,ROW()-1))),$C2693&gt;MAX(INDEX($C$1:$C$13701,MIN(13701,ROW()+1)):INDEX($C$1:$C$13701,MIN(13701,ROW()+設定!$B$24))),$C2693&gt;=設定!$B$32,$C2693&gt;=MAX(MIN(INDEX($C$1:$C$13701,MAX(1,ROW()-設定!$B$26)):INDEX($C$1:$C$13701,MAX(1,ROW()-1))),MIN(INDEX($C$1:$C$13701,MIN(13701,ROW()+1)):INDEX($C$1:$C$13701,MIN(13701,ROW()+設定!$B$26))))*10^(設定!$B$27/20)),1,0))</f>
        <v>0</v>
      </c>
      <c r="G2693" s="33" t="n">
        <f aca="false">$G2692+IF($F2693=1,1,0)</f>
        <v>1</v>
      </c>
      <c r="H2693" s="0" t="str">
        <f aca="false">IF($F2693=1,$G2693,"")</f>
        <v/>
      </c>
    </row>
    <row r="2694" customFormat="false" ht="15" hidden="false" customHeight="false" outlineLevel="0" collapsed="false">
      <c r="A2694" s="30" t="n">
        <v>420.625</v>
      </c>
      <c r="B2694" s="31" t="n">
        <v>26.353</v>
      </c>
      <c r="C2694" s="32" t="n">
        <f aca="false">IF($A2694="","",IF(設定!$B$21="dB",10^($B2694/20),ABS($B2694)))</f>
        <v>20.7802132477924</v>
      </c>
      <c r="D2694" s="32" t="n">
        <f aca="false">IF($A2694="","",$A2694^2)</f>
        <v>176925.390625</v>
      </c>
      <c r="E2694" s="32" t="n">
        <f aca="false">IF($A2694="","",IF($C2694&lt;=0,"",1/$C2694^2))</f>
        <v>0.00231579440322508</v>
      </c>
      <c r="F2694" s="33" t="n">
        <f aca="false">IF(OR(ROW()-設定!$B$30&lt;2,ROW()+設定!$B$30&gt;13701,N($A2694)&lt;=0,N(INDEX($A$2:$A$13701,MIN(13700,MAX(1,ROW()-1+設定!$B$30))))&lt;=0,$A2694&lt;設定!$B$28,$A2694&gt;設定!$B$29),0,IF(AND($C2694&gt;=MAX(INDEX($C$1:$C$13701,MAX(1,ROW()-設定!$B$24)):INDEX($C$1:$C$13701,MAX(1,ROW()-1))),$C2694&gt;MAX(INDEX($C$1:$C$13701,MIN(13701,ROW()+1)):INDEX($C$1:$C$13701,MIN(13701,ROW()+設定!$B$24))),$C2694&gt;=設定!$B$32,$C2694&gt;=MAX(MIN(INDEX($C$1:$C$13701,MAX(1,ROW()-設定!$B$26)):INDEX($C$1:$C$13701,MAX(1,ROW()-1))),MIN(INDEX($C$1:$C$13701,MIN(13701,ROW()+1)):INDEX($C$1:$C$13701,MIN(13701,ROW()+設定!$B$26))))*10^(設定!$B$27/20)),1,0))</f>
        <v>0</v>
      </c>
      <c r="G2694" s="33" t="n">
        <f aca="false">$G2693+IF($F2694=1,1,0)</f>
        <v>1</v>
      </c>
      <c r="H2694" s="0" t="str">
        <f aca="false">IF($F2694=1,$G2694,"")</f>
        <v/>
      </c>
    </row>
    <row r="2695" customFormat="false" ht="15" hidden="false" customHeight="false" outlineLevel="0" collapsed="false">
      <c r="A2695" s="30" t="n">
        <v>420.78125</v>
      </c>
      <c r="B2695" s="31" t="n">
        <v>26.259</v>
      </c>
      <c r="C2695" s="32" t="n">
        <f aca="false">IF($A2695="","",IF(設定!$B$21="dB",10^($B2695/20),ABS($B2695)))</f>
        <v>20.5565391645682</v>
      </c>
      <c r="D2695" s="32" t="n">
        <f aca="false">IF($A2695="","",$A2695^2)</f>
        <v>177056.860351563</v>
      </c>
      <c r="E2695" s="32" t="n">
        <f aca="false">IF($A2695="","",IF($C2695&lt;=0,"",1/$C2695^2))</f>
        <v>0.00236646453335256</v>
      </c>
      <c r="F2695" s="33" t="n">
        <f aca="false">IF(OR(ROW()-設定!$B$30&lt;2,ROW()+設定!$B$30&gt;13701,N($A2695)&lt;=0,N(INDEX($A$2:$A$13701,MIN(13700,MAX(1,ROW()-1+設定!$B$30))))&lt;=0,$A2695&lt;設定!$B$28,$A2695&gt;設定!$B$29),0,IF(AND($C2695&gt;=MAX(INDEX($C$1:$C$13701,MAX(1,ROW()-設定!$B$24)):INDEX($C$1:$C$13701,MAX(1,ROW()-1))),$C2695&gt;MAX(INDEX($C$1:$C$13701,MIN(13701,ROW()+1)):INDEX($C$1:$C$13701,MIN(13701,ROW()+設定!$B$24))),$C2695&gt;=設定!$B$32,$C2695&gt;=MAX(MIN(INDEX($C$1:$C$13701,MAX(1,ROW()-設定!$B$26)):INDEX($C$1:$C$13701,MAX(1,ROW()-1))),MIN(INDEX($C$1:$C$13701,MIN(13701,ROW()+1)):INDEX($C$1:$C$13701,MIN(13701,ROW()+設定!$B$26))))*10^(設定!$B$27/20)),1,0))</f>
        <v>0</v>
      </c>
      <c r="G2695" s="33" t="n">
        <f aca="false">$G2694+IF($F2695=1,1,0)</f>
        <v>1</v>
      </c>
      <c r="H2695" s="0" t="str">
        <f aca="false">IF($F2695=1,$G2695,"")</f>
        <v/>
      </c>
    </row>
    <row r="2696" customFormat="false" ht="15" hidden="false" customHeight="false" outlineLevel="0" collapsed="false">
      <c r="A2696" s="30" t="n">
        <v>420.9375</v>
      </c>
      <c r="B2696" s="31" t="n">
        <v>25.8417</v>
      </c>
      <c r="C2696" s="32" t="n">
        <f aca="false">IF($A2696="","",IF(設定!$B$21="dB",10^($B2696/20),ABS($B2696)))</f>
        <v>19.592280955827</v>
      </c>
      <c r="D2696" s="32" t="n">
        <f aca="false">IF($A2696="","",$A2696^2)</f>
        <v>177188.37890625</v>
      </c>
      <c r="E2696" s="32" t="n">
        <f aca="false">IF($A2696="","",IF($C2696&lt;=0,"",1/$C2696^2))</f>
        <v>0.00260513359828317</v>
      </c>
      <c r="F2696" s="33" t="n">
        <f aca="false">IF(OR(ROW()-設定!$B$30&lt;2,ROW()+設定!$B$30&gt;13701,N($A2696)&lt;=0,N(INDEX($A$2:$A$13701,MIN(13700,MAX(1,ROW()-1+設定!$B$30))))&lt;=0,$A2696&lt;設定!$B$28,$A2696&gt;設定!$B$29),0,IF(AND($C2696&gt;=MAX(INDEX($C$1:$C$13701,MAX(1,ROW()-設定!$B$24)):INDEX($C$1:$C$13701,MAX(1,ROW()-1))),$C2696&gt;MAX(INDEX($C$1:$C$13701,MIN(13701,ROW()+1)):INDEX($C$1:$C$13701,MIN(13701,ROW()+設定!$B$24))),$C2696&gt;=設定!$B$32,$C2696&gt;=MAX(MIN(INDEX($C$1:$C$13701,MAX(1,ROW()-設定!$B$26)):INDEX($C$1:$C$13701,MAX(1,ROW()-1))),MIN(INDEX($C$1:$C$13701,MIN(13701,ROW()+1)):INDEX($C$1:$C$13701,MIN(13701,ROW()+設定!$B$26))))*10^(設定!$B$27/20)),1,0))</f>
        <v>0</v>
      </c>
      <c r="G2696" s="33" t="n">
        <f aca="false">$G2695+IF($F2696=1,1,0)</f>
        <v>1</v>
      </c>
      <c r="H2696" s="0" t="str">
        <f aca="false">IF($F2696=1,$G2696,"")</f>
        <v/>
      </c>
    </row>
    <row r="2697" customFormat="false" ht="15" hidden="false" customHeight="false" outlineLevel="0" collapsed="false">
      <c r="A2697" s="30" t="n">
        <v>421.09375</v>
      </c>
      <c r="B2697" s="31" t="n">
        <v>26.0344</v>
      </c>
      <c r="C2697" s="32" t="n">
        <f aca="false">IF($A2697="","",IF(設定!$B$21="dB",10^($B2697/20),ABS($B2697)))</f>
        <v>20.0318011299923</v>
      </c>
      <c r="D2697" s="32" t="n">
        <f aca="false">IF($A2697="","",$A2697^2)</f>
        <v>177319.946289063</v>
      </c>
      <c r="E2697" s="32" t="n">
        <f aca="false">IF($A2697="","",IF($C2697&lt;=0,"",1/$C2697^2))</f>
        <v>0.00249206863947814</v>
      </c>
      <c r="F2697" s="33" t="n">
        <f aca="false">IF(OR(ROW()-設定!$B$30&lt;2,ROW()+設定!$B$30&gt;13701,N($A2697)&lt;=0,N(INDEX($A$2:$A$13701,MIN(13700,MAX(1,ROW()-1+設定!$B$30))))&lt;=0,$A2697&lt;設定!$B$28,$A2697&gt;設定!$B$29),0,IF(AND($C2697&gt;=MAX(INDEX($C$1:$C$13701,MAX(1,ROW()-設定!$B$24)):INDEX($C$1:$C$13701,MAX(1,ROW()-1))),$C2697&gt;MAX(INDEX($C$1:$C$13701,MIN(13701,ROW()+1)):INDEX($C$1:$C$13701,MIN(13701,ROW()+設定!$B$24))),$C2697&gt;=設定!$B$32,$C2697&gt;=MAX(MIN(INDEX($C$1:$C$13701,MAX(1,ROW()-設定!$B$26)):INDEX($C$1:$C$13701,MAX(1,ROW()-1))),MIN(INDEX($C$1:$C$13701,MIN(13701,ROW()+1)):INDEX($C$1:$C$13701,MIN(13701,ROW()+設定!$B$26))))*10^(設定!$B$27/20)),1,0))</f>
        <v>0</v>
      </c>
      <c r="G2697" s="33" t="n">
        <f aca="false">$G2696+IF($F2697=1,1,0)</f>
        <v>1</v>
      </c>
      <c r="H2697" s="0" t="str">
        <f aca="false">IF($F2697=1,$G2697,"")</f>
        <v/>
      </c>
    </row>
    <row r="2698" customFormat="false" ht="15" hidden="false" customHeight="false" outlineLevel="0" collapsed="false">
      <c r="A2698" s="30" t="n">
        <v>421.25</v>
      </c>
      <c r="B2698" s="31" t="n">
        <v>25.7324</v>
      </c>
      <c r="C2698" s="32" t="n">
        <f aca="false">IF($A2698="","",IF(設定!$B$21="dB",10^($B2698/20),ABS($B2698)))</f>
        <v>19.3472836997485</v>
      </c>
      <c r="D2698" s="32" t="n">
        <f aca="false">IF($A2698="","",$A2698^2)</f>
        <v>177451.5625</v>
      </c>
      <c r="E2698" s="32" t="n">
        <f aca="false">IF($A2698="","",IF($C2698&lt;=0,"",1/$C2698^2))</f>
        <v>0.00267152965881154</v>
      </c>
      <c r="F2698" s="33" t="n">
        <f aca="false">IF(OR(ROW()-設定!$B$30&lt;2,ROW()+設定!$B$30&gt;13701,N($A2698)&lt;=0,N(INDEX($A$2:$A$13701,MIN(13700,MAX(1,ROW()-1+設定!$B$30))))&lt;=0,$A2698&lt;設定!$B$28,$A2698&gt;設定!$B$29),0,IF(AND($C2698&gt;=MAX(INDEX($C$1:$C$13701,MAX(1,ROW()-設定!$B$24)):INDEX($C$1:$C$13701,MAX(1,ROW()-1))),$C2698&gt;MAX(INDEX($C$1:$C$13701,MIN(13701,ROW()+1)):INDEX($C$1:$C$13701,MIN(13701,ROW()+設定!$B$24))),$C2698&gt;=設定!$B$32,$C2698&gt;=MAX(MIN(INDEX($C$1:$C$13701,MAX(1,ROW()-設定!$B$26)):INDEX($C$1:$C$13701,MAX(1,ROW()-1))),MIN(INDEX($C$1:$C$13701,MIN(13701,ROW()+1)):INDEX($C$1:$C$13701,MIN(13701,ROW()+設定!$B$26))))*10^(設定!$B$27/20)),1,0))</f>
        <v>0</v>
      </c>
      <c r="G2698" s="33" t="n">
        <f aca="false">$G2697+IF($F2698=1,1,0)</f>
        <v>1</v>
      </c>
      <c r="H2698" s="0" t="str">
        <f aca="false">IF($F2698=1,$G2698,"")</f>
        <v/>
      </c>
    </row>
    <row r="2699" customFormat="false" ht="15" hidden="false" customHeight="false" outlineLevel="0" collapsed="false">
      <c r="A2699" s="30" t="n">
        <v>421.40625</v>
      </c>
      <c r="B2699" s="31" t="n">
        <v>25.3979</v>
      </c>
      <c r="C2699" s="32" t="n">
        <f aca="false">IF($A2699="","",IF(設定!$B$21="dB",10^($B2699/20),ABS($B2699)))</f>
        <v>18.6163699160248</v>
      </c>
      <c r="D2699" s="32" t="n">
        <f aca="false">IF($A2699="","",$A2699^2)</f>
        <v>177583.227539063</v>
      </c>
      <c r="E2699" s="32" t="n">
        <f aca="false">IF($A2699="","",IF($C2699&lt;=0,"",1/$C2699^2))</f>
        <v>0.00288542639321284</v>
      </c>
      <c r="F2699" s="33" t="n">
        <f aca="false">IF(OR(ROW()-設定!$B$30&lt;2,ROW()+設定!$B$30&gt;13701,N($A2699)&lt;=0,N(INDEX($A$2:$A$13701,MIN(13700,MAX(1,ROW()-1+設定!$B$30))))&lt;=0,$A2699&lt;設定!$B$28,$A2699&gt;設定!$B$29),0,IF(AND($C2699&gt;=MAX(INDEX($C$1:$C$13701,MAX(1,ROW()-設定!$B$24)):INDEX($C$1:$C$13701,MAX(1,ROW()-1))),$C2699&gt;MAX(INDEX($C$1:$C$13701,MIN(13701,ROW()+1)):INDEX($C$1:$C$13701,MIN(13701,ROW()+設定!$B$24))),$C2699&gt;=設定!$B$32,$C2699&gt;=MAX(MIN(INDEX($C$1:$C$13701,MAX(1,ROW()-設定!$B$26)):INDEX($C$1:$C$13701,MAX(1,ROW()-1))),MIN(INDEX($C$1:$C$13701,MIN(13701,ROW()+1)):INDEX($C$1:$C$13701,MIN(13701,ROW()+設定!$B$26))))*10^(設定!$B$27/20)),1,0))</f>
        <v>0</v>
      </c>
      <c r="G2699" s="33" t="n">
        <f aca="false">$G2698+IF($F2699=1,1,0)</f>
        <v>1</v>
      </c>
      <c r="H2699" s="0" t="str">
        <f aca="false">IF($F2699=1,$G2699,"")</f>
        <v/>
      </c>
    </row>
    <row r="2700" customFormat="false" ht="15" hidden="false" customHeight="false" outlineLevel="0" collapsed="false">
      <c r="A2700" s="30" t="n">
        <v>421.5625</v>
      </c>
      <c r="B2700" s="31" t="n">
        <v>25.1123</v>
      </c>
      <c r="C2700" s="32" t="n">
        <f aca="false">IF($A2700="","",IF(設定!$B$21="dB",10^($B2700/20),ABS($B2700)))</f>
        <v>18.0142008244009</v>
      </c>
      <c r="D2700" s="32" t="n">
        <f aca="false">IF($A2700="","",$A2700^2)</f>
        <v>177714.94140625</v>
      </c>
      <c r="E2700" s="32" t="n">
        <f aca="false">IF($A2700="","",IF($C2700&lt;=0,"",1/$C2700^2))</f>
        <v>0.00308155554294351</v>
      </c>
      <c r="F2700" s="33" t="n">
        <f aca="false">IF(OR(ROW()-設定!$B$30&lt;2,ROW()+設定!$B$30&gt;13701,N($A2700)&lt;=0,N(INDEX($A$2:$A$13701,MIN(13700,MAX(1,ROW()-1+設定!$B$30))))&lt;=0,$A2700&lt;設定!$B$28,$A2700&gt;設定!$B$29),0,IF(AND($C2700&gt;=MAX(INDEX($C$1:$C$13701,MAX(1,ROW()-設定!$B$24)):INDEX($C$1:$C$13701,MAX(1,ROW()-1))),$C2700&gt;MAX(INDEX($C$1:$C$13701,MIN(13701,ROW()+1)):INDEX($C$1:$C$13701,MIN(13701,ROW()+設定!$B$24))),$C2700&gt;=設定!$B$32,$C2700&gt;=MAX(MIN(INDEX($C$1:$C$13701,MAX(1,ROW()-設定!$B$26)):INDEX($C$1:$C$13701,MAX(1,ROW()-1))),MIN(INDEX($C$1:$C$13701,MIN(13701,ROW()+1)):INDEX($C$1:$C$13701,MIN(13701,ROW()+設定!$B$26))))*10^(設定!$B$27/20)),1,0))</f>
        <v>0</v>
      </c>
      <c r="G2700" s="33" t="n">
        <f aca="false">$G2699+IF($F2700=1,1,0)</f>
        <v>1</v>
      </c>
      <c r="H2700" s="0" t="str">
        <f aca="false">IF($F2700=1,$G2700,"")</f>
        <v/>
      </c>
    </row>
    <row r="2701" customFormat="false" ht="15" hidden="false" customHeight="false" outlineLevel="0" collapsed="false">
      <c r="A2701" s="30" t="n">
        <v>421.71875</v>
      </c>
      <c r="B2701" s="31" t="n">
        <v>25.0904</v>
      </c>
      <c r="C2701" s="32" t="n">
        <f aca="false">IF($A2701="","",IF(設定!$B$21="dB",10^($B2701/20),ABS($B2701)))</f>
        <v>17.9688382782646</v>
      </c>
      <c r="D2701" s="32" t="n">
        <f aca="false">IF($A2701="","",$A2701^2)</f>
        <v>177846.704101563</v>
      </c>
      <c r="E2701" s="32" t="n">
        <f aca="false">IF($A2701="","",IF($C2701&lt;=0,"",1/$C2701^2))</f>
        <v>0.00309713402949374</v>
      </c>
      <c r="F2701" s="33" t="n">
        <f aca="false">IF(OR(ROW()-設定!$B$30&lt;2,ROW()+設定!$B$30&gt;13701,N($A2701)&lt;=0,N(INDEX($A$2:$A$13701,MIN(13700,MAX(1,ROW()-1+設定!$B$30))))&lt;=0,$A2701&lt;設定!$B$28,$A2701&gt;設定!$B$29),0,IF(AND($C2701&gt;=MAX(INDEX($C$1:$C$13701,MAX(1,ROW()-設定!$B$24)):INDEX($C$1:$C$13701,MAX(1,ROW()-1))),$C2701&gt;MAX(INDEX($C$1:$C$13701,MIN(13701,ROW()+1)):INDEX($C$1:$C$13701,MIN(13701,ROW()+設定!$B$24))),$C2701&gt;=設定!$B$32,$C2701&gt;=MAX(MIN(INDEX($C$1:$C$13701,MAX(1,ROW()-設定!$B$26)):INDEX($C$1:$C$13701,MAX(1,ROW()-1))),MIN(INDEX($C$1:$C$13701,MIN(13701,ROW()+1)):INDEX($C$1:$C$13701,MIN(13701,ROW()+設定!$B$26))))*10^(設定!$B$27/20)),1,0))</f>
        <v>0</v>
      </c>
      <c r="G2701" s="33" t="n">
        <f aca="false">$G2700+IF($F2701=1,1,0)</f>
        <v>1</v>
      </c>
      <c r="H2701" s="0" t="str">
        <f aca="false">IF($F2701=1,$G2701,"")</f>
        <v/>
      </c>
    </row>
    <row r="2702" customFormat="false" ht="15" hidden="false" customHeight="false" outlineLevel="0" collapsed="false">
      <c r="A2702" s="30" t="n">
        <v>421.875</v>
      </c>
      <c r="B2702" s="31" t="n">
        <v>24.6723</v>
      </c>
      <c r="C2702" s="32" t="n">
        <f aca="false">IF($A2702="","",IF(設定!$B$21="dB",10^($B2702/20),ABS($B2702)))</f>
        <v>17.1243856575625</v>
      </c>
      <c r="D2702" s="32" t="n">
        <f aca="false">IF($A2702="","",$A2702^2)</f>
        <v>177978.515625</v>
      </c>
      <c r="E2702" s="32" t="n">
        <f aca="false">IF($A2702="","",IF($C2702&lt;=0,"",1/$C2702^2))</f>
        <v>0.0034101226554695</v>
      </c>
      <c r="F2702" s="33" t="n">
        <f aca="false">IF(OR(ROW()-設定!$B$30&lt;2,ROW()+設定!$B$30&gt;13701,N($A2702)&lt;=0,N(INDEX($A$2:$A$13701,MIN(13700,MAX(1,ROW()-1+設定!$B$30))))&lt;=0,$A2702&lt;設定!$B$28,$A2702&gt;設定!$B$29),0,IF(AND($C2702&gt;=MAX(INDEX($C$1:$C$13701,MAX(1,ROW()-設定!$B$24)):INDEX($C$1:$C$13701,MAX(1,ROW()-1))),$C2702&gt;MAX(INDEX($C$1:$C$13701,MIN(13701,ROW()+1)):INDEX($C$1:$C$13701,MIN(13701,ROW()+設定!$B$24))),$C2702&gt;=設定!$B$32,$C2702&gt;=MAX(MIN(INDEX($C$1:$C$13701,MAX(1,ROW()-設定!$B$26)):INDEX($C$1:$C$13701,MAX(1,ROW()-1))),MIN(INDEX($C$1:$C$13701,MIN(13701,ROW()+1)):INDEX($C$1:$C$13701,MIN(13701,ROW()+設定!$B$26))))*10^(設定!$B$27/20)),1,0))</f>
        <v>0</v>
      </c>
      <c r="G2702" s="33" t="n">
        <f aca="false">$G2701+IF($F2702=1,1,0)</f>
        <v>1</v>
      </c>
      <c r="H2702" s="0" t="str">
        <f aca="false">IF($F2702=1,$G2702,"")</f>
        <v/>
      </c>
    </row>
    <row r="2703" customFormat="false" ht="15" hidden="false" customHeight="false" outlineLevel="0" collapsed="false">
      <c r="A2703" s="30" t="n">
        <v>422.03125</v>
      </c>
      <c r="B2703" s="31" t="n">
        <v>24.6086</v>
      </c>
      <c r="C2703" s="32" t="n">
        <f aca="false">IF($A2703="","",IF(設定!$B$21="dB",10^($B2703/20),ABS($B2703)))</f>
        <v>16.9992593587139</v>
      </c>
      <c r="D2703" s="32" t="n">
        <f aca="false">IF($A2703="","",$A2703^2)</f>
        <v>178110.375976563</v>
      </c>
      <c r="E2703" s="32" t="n">
        <f aca="false">IF($A2703="","",IF($C2703&lt;=0,"",1/$C2703^2))</f>
        <v>0.00346050913482205</v>
      </c>
      <c r="F2703" s="33" t="n">
        <f aca="false">IF(OR(ROW()-設定!$B$30&lt;2,ROW()+設定!$B$30&gt;13701,N($A2703)&lt;=0,N(INDEX($A$2:$A$13701,MIN(13700,MAX(1,ROW()-1+設定!$B$30))))&lt;=0,$A2703&lt;設定!$B$28,$A2703&gt;設定!$B$29),0,IF(AND($C2703&gt;=MAX(INDEX($C$1:$C$13701,MAX(1,ROW()-設定!$B$24)):INDEX($C$1:$C$13701,MAX(1,ROW()-1))),$C2703&gt;MAX(INDEX($C$1:$C$13701,MIN(13701,ROW()+1)):INDEX($C$1:$C$13701,MIN(13701,ROW()+設定!$B$24))),$C2703&gt;=設定!$B$32,$C2703&gt;=MAX(MIN(INDEX($C$1:$C$13701,MAX(1,ROW()-設定!$B$26)):INDEX($C$1:$C$13701,MAX(1,ROW()-1))),MIN(INDEX($C$1:$C$13701,MIN(13701,ROW()+1)):INDEX($C$1:$C$13701,MIN(13701,ROW()+設定!$B$26))))*10^(設定!$B$27/20)),1,0))</f>
        <v>0</v>
      </c>
      <c r="G2703" s="33" t="n">
        <f aca="false">$G2702+IF($F2703=1,1,0)</f>
        <v>1</v>
      </c>
      <c r="H2703" s="0" t="str">
        <f aca="false">IF($F2703=1,$G2703,"")</f>
        <v/>
      </c>
    </row>
    <row r="2704" customFormat="false" ht="15" hidden="false" customHeight="false" outlineLevel="0" collapsed="false">
      <c r="A2704" s="30" t="n">
        <v>422.1875</v>
      </c>
      <c r="B2704" s="31" t="n">
        <v>24.591</v>
      </c>
      <c r="C2704" s="32" t="n">
        <f aca="false">IF($A2704="","",IF(設定!$B$21="dB",10^($B2704/20),ABS($B2704)))</f>
        <v>16.9648490606004</v>
      </c>
      <c r="D2704" s="32" t="n">
        <f aca="false">IF($A2704="","",$A2704^2)</f>
        <v>178242.28515625</v>
      </c>
      <c r="E2704" s="32" t="n">
        <f aca="false">IF($A2704="","",IF($C2704&lt;=0,"",1/$C2704^2))</f>
        <v>0.00347456147497044</v>
      </c>
      <c r="F2704" s="33" t="n">
        <f aca="false">IF(OR(ROW()-設定!$B$30&lt;2,ROW()+設定!$B$30&gt;13701,N($A2704)&lt;=0,N(INDEX($A$2:$A$13701,MIN(13700,MAX(1,ROW()-1+設定!$B$30))))&lt;=0,$A2704&lt;設定!$B$28,$A2704&gt;設定!$B$29),0,IF(AND($C2704&gt;=MAX(INDEX($C$1:$C$13701,MAX(1,ROW()-設定!$B$24)):INDEX($C$1:$C$13701,MAX(1,ROW()-1))),$C2704&gt;MAX(INDEX($C$1:$C$13701,MIN(13701,ROW()+1)):INDEX($C$1:$C$13701,MIN(13701,ROW()+設定!$B$24))),$C2704&gt;=設定!$B$32,$C2704&gt;=MAX(MIN(INDEX($C$1:$C$13701,MAX(1,ROW()-設定!$B$26)):INDEX($C$1:$C$13701,MAX(1,ROW()-1))),MIN(INDEX($C$1:$C$13701,MIN(13701,ROW()+1)):INDEX($C$1:$C$13701,MIN(13701,ROW()+設定!$B$26))))*10^(設定!$B$27/20)),1,0))</f>
        <v>0</v>
      </c>
      <c r="G2704" s="33" t="n">
        <f aca="false">$G2703+IF($F2704=1,1,0)</f>
        <v>1</v>
      </c>
      <c r="H2704" s="0" t="str">
        <f aca="false">IF($F2704=1,$G2704,"")</f>
        <v/>
      </c>
    </row>
    <row r="2705" customFormat="false" ht="15" hidden="false" customHeight="false" outlineLevel="0" collapsed="false">
      <c r="A2705" s="30" t="n">
        <v>422.34375</v>
      </c>
      <c r="B2705" s="31" t="n">
        <v>24.346</v>
      </c>
      <c r="C2705" s="32" t="n">
        <f aca="false">IF($A2705="","",IF(設定!$B$21="dB",10^($B2705/20),ABS($B2705)))</f>
        <v>16.4930129508964</v>
      </c>
      <c r="D2705" s="32" t="n">
        <f aca="false">IF($A2705="","",$A2705^2)</f>
        <v>178374.243164063</v>
      </c>
      <c r="E2705" s="32" t="n">
        <f aca="false">IF($A2705="","",IF($C2705&lt;=0,"",1/$C2705^2))</f>
        <v>0.00367620735829409</v>
      </c>
      <c r="F2705" s="33" t="n">
        <f aca="false">IF(OR(ROW()-設定!$B$30&lt;2,ROW()+設定!$B$30&gt;13701,N($A2705)&lt;=0,N(INDEX($A$2:$A$13701,MIN(13700,MAX(1,ROW()-1+設定!$B$30))))&lt;=0,$A2705&lt;設定!$B$28,$A2705&gt;設定!$B$29),0,IF(AND($C2705&gt;=MAX(INDEX($C$1:$C$13701,MAX(1,ROW()-設定!$B$24)):INDEX($C$1:$C$13701,MAX(1,ROW()-1))),$C2705&gt;MAX(INDEX($C$1:$C$13701,MIN(13701,ROW()+1)):INDEX($C$1:$C$13701,MIN(13701,ROW()+設定!$B$24))),$C2705&gt;=設定!$B$32,$C2705&gt;=MAX(MIN(INDEX($C$1:$C$13701,MAX(1,ROW()-設定!$B$26)):INDEX($C$1:$C$13701,MAX(1,ROW()-1))),MIN(INDEX($C$1:$C$13701,MIN(13701,ROW()+1)):INDEX($C$1:$C$13701,MIN(13701,ROW()+設定!$B$26))))*10^(設定!$B$27/20)),1,0))</f>
        <v>0</v>
      </c>
      <c r="G2705" s="33" t="n">
        <f aca="false">$G2704+IF($F2705=1,1,0)</f>
        <v>1</v>
      </c>
      <c r="H2705" s="0" t="str">
        <f aca="false">IF($F2705=1,$G2705,"")</f>
        <v/>
      </c>
    </row>
    <row r="2706" customFormat="false" ht="15" hidden="false" customHeight="false" outlineLevel="0" collapsed="false">
      <c r="A2706" s="30" t="n">
        <v>422.5</v>
      </c>
      <c r="B2706" s="31" t="n">
        <v>24.1136</v>
      </c>
      <c r="C2706" s="32" t="n">
        <f aca="false">IF($A2706="","",IF(設定!$B$21="dB",10^($B2706/20),ABS($B2706)))</f>
        <v>16.0575765104966</v>
      </c>
      <c r="D2706" s="32" t="n">
        <f aca="false">IF($A2706="","",$A2706^2)</f>
        <v>178506.25</v>
      </c>
      <c r="E2706" s="32" t="n">
        <f aca="false">IF($A2706="","",IF($C2706&lt;=0,"",1/$C2706^2))</f>
        <v>0.00387828749579147</v>
      </c>
      <c r="F2706" s="33" t="n">
        <f aca="false">IF(OR(ROW()-設定!$B$30&lt;2,ROW()+設定!$B$30&gt;13701,N($A2706)&lt;=0,N(INDEX($A$2:$A$13701,MIN(13700,MAX(1,ROW()-1+設定!$B$30))))&lt;=0,$A2706&lt;設定!$B$28,$A2706&gt;設定!$B$29),0,IF(AND($C2706&gt;=MAX(INDEX($C$1:$C$13701,MAX(1,ROW()-設定!$B$24)):INDEX($C$1:$C$13701,MAX(1,ROW()-1))),$C2706&gt;MAX(INDEX($C$1:$C$13701,MIN(13701,ROW()+1)):INDEX($C$1:$C$13701,MIN(13701,ROW()+設定!$B$24))),$C2706&gt;=設定!$B$32,$C2706&gt;=MAX(MIN(INDEX($C$1:$C$13701,MAX(1,ROW()-設定!$B$26)):INDEX($C$1:$C$13701,MAX(1,ROW()-1))),MIN(INDEX($C$1:$C$13701,MIN(13701,ROW()+1)):INDEX($C$1:$C$13701,MIN(13701,ROW()+設定!$B$26))))*10^(設定!$B$27/20)),1,0))</f>
        <v>0</v>
      </c>
      <c r="G2706" s="33" t="n">
        <f aca="false">$G2705+IF($F2706=1,1,0)</f>
        <v>1</v>
      </c>
      <c r="H2706" s="0" t="str">
        <f aca="false">IF($F2706=1,$G2706,"")</f>
        <v/>
      </c>
    </row>
    <row r="2707" customFormat="false" ht="15" hidden="false" customHeight="false" outlineLevel="0" collapsed="false">
      <c r="A2707" s="30" t="n">
        <v>422.65625</v>
      </c>
      <c r="B2707" s="31" t="n">
        <v>24.0923</v>
      </c>
      <c r="C2707" s="32" t="n">
        <f aca="false">IF($A2707="","",IF(設定!$B$21="dB",10^($B2707/20),ABS($B2707)))</f>
        <v>16.0182475103749</v>
      </c>
      <c r="D2707" s="32" t="n">
        <f aca="false">IF($A2707="","",$A2707^2)</f>
        <v>178638.305664063</v>
      </c>
      <c r="E2707" s="32" t="n">
        <f aca="false">IF($A2707="","",IF($C2707&lt;=0,"",1/$C2707^2))</f>
        <v>0.00389735530191185</v>
      </c>
      <c r="F2707" s="33" t="n">
        <f aca="false">IF(OR(ROW()-設定!$B$30&lt;2,ROW()+設定!$B$30&gt;13701,N($A2707)&lt;=0,N(INDEX($A$2:$A$13701,MIN(13700,MAX(1,ROW()-1+設定!$B$30))))&lt;=0,$A2707&lt;設定!$B$28,$A2707&gt;設定!$B$29),0,IF(AND($C2707&gt;=MAX(INDEX($C$1:$C$13701,MAX(1,ROW()-設定!$B$24)):INDEX($C$1:$C$13701,MAX(1,ROW()-1))),$C2707&gt;MAX(INDEX($C$1:$C$13701,MIN(13701,ROW()+1)):INDEX($C$1:$C$13701,MIN(13701,ROW()+設定!$B$24))),$C2707&gt;=設定!$B$32,$C2707&gt;=MAX(MIN(INDEX($C$1:$C$13701,MAX(1,ROW()-設定!$B$26)):INDEX($C$1:$C$13701,MAX(1,ROW()-1))),MIN(INDEX($C$1:$C$13701,MIN(13701,ROW()+1)):INDEX($C$1:$C$13701,MIN(13701,ROW()+設定!$B$26))))*10^(設定!$B$27/20)),1,0))</f>
        <v>0</v>
      </c>
      <c r="G2707" s="33" t="n">
        <f aca="false">$G2706+IF($F2707=1,1,0)</f>
        <v>1</v>
      </c>
      <c r="H2707" s="0" t="str">
        <f aca="false">IF($F2707=1,$G2707,"")</f>
        <v/>
      </c>
    </row>
    <row r="2708" customFormat="false" ht="15" hidden="false" customHeight="false" outlineLevel="0" collapsed="false">
      <c r="A2708" s="30" t="n">
        <v>422.8125</v>
      </c>
      <c r="B2708" s="31" t="n">
        <v>23.7155</v>
      </c>
      <c r="C2708" s="32" t="n">
        <f aca="false">IF($A2708="","",IF(設定!$B$21="dB",10^($B2708/20),ABS($B2708)))</f>
        <v>15.3382213182361</v>
      </c>
      <c r="D2708" s="32" t="n">
        <f aca="false">IF($A2708="","",$A2708^2)</f>
        <v>178770.41015625</v>
      </c>
      <c r="E2708" s="32" t="n">
        <f aca="false">IF($A2708="","",IF($C2708&lt;=0,"",1/$C2708^2))</f>
        <v>0.00425059767173302</v>
      </c>
      <c r="F2708" s="33" t="n">
        <f aca="false">IF(OR(ROW()-設定!$B$30&lt;2,ROW()+設定!$B$30&gt;13701,N($A2708)&lt;=0,N(INDEX($A$2:$A$13701,MIN(13700,MAX(1,ROW()-1+設定!$B$30))))&lt;=0,$A2708&lt;設定!$B$28,$A2708&gt;設定!$B$29),0,IF(AND($C2708&gt;=MAX(INDEX($C$1:$C$13701,MAX(1,ROW()-設定!$B$24)):INDEX($C$1:$C$13701,MAX(1,ROW()-1))),$C2708&gt;MAX(INDEX($C$1:$C$13701,MIN(13701,ROW()+1)):INDEX($C$1:$C$13701,MIN(13701,ROW()+設定!$B$24))),$C2708&gt;=設定!$B$32,$C2708&gt;=MAX(MIN(INDEX($C$1:$C$13701,MAX(1,ROW()-設定!$B$26)):INDEX($C$1:$C$13701,MAX(1,ROW()-1))),MIN(INDEX($C$1:$C$13701,MIN(13701,ROW()+1)):INDEX($C$1:$C$13701,MIN(13701,ROW()+設定!$B$26))))*10^(設定!$B$27/20)),1,0))</f>
        <v>0</v>
      </c>
      <c r="G2708" s="33" t="n">
        <f aca="false">$G2707+IF($F2708=1,1,0)</f>
        <v>1</v>
      </c>
      <c r="H2708" s="0" t="str">
        <f aca="false">IF($F2708=1,$G2708,"")</f>
        <v/>
      </c>
    </row>
    <row r="2709" customFormat="false" ht="15" hidden="false" customHeight="false" outlineLevel="0" collapsed="false">
      <c r="A2709" s="30" t="n">
        <v>422.96875</v>
      </c>
      <c r="B2709" s="31" t="n">
        <v>23.6863</v>
      </c>
      <c r="C2709" s="32" t="n">
        <f aca="false">IF($A2709="","",IF(設定!$B$21="dB",10^($B2709/20),ABS($B2709)))</f>
        <v>15.2867442565965</v>
      </c>
      <c r="D2709" s="32" t="n">
        <f aca="false">IF($A2709="","",$A2709^2)</f>
        <v>178902.563476563</v>
      </c>
      <c r="E2709" s="32" t="n">
        <f aca="false">IF($A2709="","",IF($C2709&lt;=0,"",1/$C2709^2))</f>
        <v>0.00427927306337963</v>
      </c>
      <c r="F2709" s="33" t="n">
        <f aca="false">IF(OR(ROW()-設定!$B$30&lt;2,ROW()+設定!$B$30&gt;13701,N($A2709)&lt;=0,N(INDEX($A$2:$A$13701,MIN(13700,MAX(1,ROW()-1+設定!$B$30))))&lt;=0,$A2709&lt;設定!$B$28,$A2709&gt;設定!$B$29),0,IF(AND($C2709&gt;=MAX(INDEX($C$1:$C$13701,MAX(1,ROW()-設定!$B$24)):INDEX($C$1:$C$13701,MAX(1,ROW()-1))),$C2709&gt;MAX(INDEX($C$1:$C$13701,MIN(13701,ROW()+1)):INDEX($C$1:$C$13701,MIN(13701,ROW()+設定!$B$24))),$C2709&gt;=設定!$B$32,$C2709&gt;=MAX(MIN(INDEX($C$1:$C$13701,MAX(1,ROW()-設定!$B$26)):INDEX($C$1:$C$13701,MAX(1,ROW()-1))),MIN(INDEX($C$1:$C$13701,MIN(13701,ROW()+1)):INDEX($C$1:$C$13701,MIN(13701,ROW()+設定!$B$26))))*10^(設定!$B$27/20)),1,0))</f>
        <v>0</v>
      </c>
      <c r="G2709" s="33" t="n">
        <f aca="false">$G2708+IF($F2709=1,1,0)</f>
        <v>1</v>
      </c>
      <c r="H2709" s="0" t="str">
        <f aca="false">IF($F2709=1,$G2709,"")</f>
        <v/>
      </c>
    </row>
    <row r="2710" customFormat="false" ht="15" hidden="false" customHeight="false" outlineLevel="0" collapsed="false">
      <c r="A2710" s="30" t="n">
        <v>423.125</v>
      </c>
      <c r="B2710" s="31" t="n">
        <v>23.4389</v>
      </c>
      <c r="C2710" s="32" t="n">
        <f aca="false">IF($A2710="","",IF(設定!$B$21="dB",10^($B2710/20),ABS($B2710)))</f>
        <v>14.8574747207315</v>
      </c>
      <c r="D2710" s="32" t="n">
        <f aca="false">IF($A2710="","",$A2710^2)</f>
        <v>179034.765625</v>
      </c>
      <c r="E2710" s="32" t="n">
        <f aca="false">IF($A2710="","",IF($C2710&lt;=0,"",1/$C2710^2))</f>
        <v>0.00453012306305984</v>
      </c>
      <c r="F2710" s="33" t="n">
        <f aca="false">IF(OR(ROW()-設定!$B$30&lt;2,ROW()+設定!$B$30&gt;13701,N($A2710)&lt;=0,N(INDEX($A$2:$A$13701,MIN(13700,MAX(1,ROW()-1+設定!$B$30))))&lt;=0,$A2710&lt;設定!$B$28,$A2710&gt;設定!$B$29),0,IF(AND($C2710&gt;=MAX(INDEX($C$1:$C$13701,MAX(1,ROW()-設定!$B$24)):INDEX($C$1:$C$13701,MAX(1,ROW()-1))),$C2710&gt;MAX(INDEX($C$1:$C$13701,MIN(13701,ROW()+1)):INDEX($C$1:$C$13701,MIN(13701,ROW()+設定!$B$24))),$C2710&gt;=設定!$B$32,$C2710&gt;=MAX(MIN(INDEX($C$1:$C$13701,MAX(1,ROW()-設定!$B$26)):INDEX($C$1:$C$13701,MAX(1,ROW()-1))),MIN(INDEX($C$1:$C$13701,MIN(13701,ROW()+1)):INDEX($C$1:$C$13701,MIN(13701,ROW()+設定!$B$26))))*10^(設定!$B$27/20)),1,0))</f>
        <v>0</v>
      </c>
      <c r="G2710" s="33" t="n">
        <f aca="false">$G2709+IF($F2710=1,1,0)</f>
        <v>1</v>
      </c>
      <c r="H2710" s="0" t="str">
        <f aca="false">IF($F2710=1,$G2710,"")</f>
        <v/>
      </c>
    </row>
    <row r="2711" customFormat="false" ht="15" hidden="false" customHeight="false" outlineLevel="0" collapsed="false">
      <c r="A2711" s="30" t="n">
        <v>423.28125</v>
      </c>
      <c r="B2711" s="31" t="n">
        <v>23.2379</v>
      </c>
      <c r="C2711" s="32" t="n">
        <f aca="false">IF($A2711="","",IF(設定!$B$21="dB",10^($B2711/20),ABS($B2711)))</f>
        <v>14.5176058091555</v>
      </c>
      <c r="D2711" s="32" t="n">
        <f aca="false">IF($A2711="","",$A2711^2)</f>
        <v>179167.016601563</v>
      </c>
      <c r="E2711" s="32" t="n">
        <f aca="false">IF($A2711="","",IF($C2711&lt;=0,"",1/$C2711^2))</f>
        <v>0.00474471357041724</v>
      </c>
      <c r="F2711" s="33" t="n">
        <f aca="false">IF(OR(ROW()-設定!$B$30&lt;2,ROW()+設定!$B$30&gt;13701,N($A2711)&lt;=0,N(INDEX($A$2:$A$13701,MIN(13700,MAX(1,ROW()-1+設定!$B$30))))&lt;=0,$A2711&lt;設定!$B$28,$A2711&gt;設定!$B$29),0,IF(AND($C2711&gt;=MAX(INDEX($C$1:$C$13701,MAX(1,ROW()-設定!$B$24)):INDEX($C$1:$C$13701,MAX(1,ROW()-1))),$C2711&gt;MAX(INDEX($C$1:$C$13701,MIN(13701,ROW()+1)):INDEX($C$1:$C$13701,MIN(13701,ROW()+設定!$B$24))),$C2711&gt;=設定!$B$32,$C2711&gt;=MAX(MIN(INDEX($C$1:$C$13701,MAX(1,ROW()-設定!$B$26)):INDEX($C$1:$C$13701,MAX(1,ROW()-1))),MIN(INDEX($C$1:$C$13701,MIN(13701,ROW()+1)):INDEX($C$1:$C$13701,MIN(13701,ROW()+設定!$B$26))))*10^(設定!$B$27/20)),1,0))</f>
        <v>0</v>
      </c>
      <c r="G2711" s="33" t="n">
        <f aca="false">$G2710+IF($F2711=1,1,0)</f>
        <v>1</v>
      </c>
      <c r="H2711" s="0" t="str">
        <f aca="false">IF($F2711=1,$G2711,"")</f>
        <v/>
      </c>
    </row>
    <row r="2712" customFormat="false" ht="15" hidden="false" customHeight="false" outlineLevel="0" collapsed="false">
      <c r="A2712" s="30" t="n">
        <v>423.4375</v>
      </c>
      <c r="B2712" s="31" t="n">
        <v>23.212</v>
      </c>
      <c r="C2712" s="32" t="n">
        <f aca="false">IF($A2712="","",IF(設定!$B$21="dB",10^($B2712/20),ABS($B2712)))</f>
        <v>14.4743809966616</v>
      </c>
      <c r="D2712" s="32" t="n">
        <f aca="false">IF($A2712="","",$A2712^2)</f>
        <v>179299.31640625</v>
      </c>
      <c r="E2712" s="32" t="n">
        <f aca="false">IF($A2712="","",IF($C2712&lt;=0,"",1/$C2712^2))</f>
        <v>0.00477309413928751</v>
      </c>
      <c r="F2712" s="33" t="n">
        <f aca="false">IF(OR(ROW()-設定!$B$30&lt;2,ROW()+設定!$B$30&gt;13701,N($A2712)&lt;=0,N(INDEX($A$2:$A$13701,MIN(13700,MAX(1,ROW()-1+設定!$B$30))))&lt;=0,$A2712&lt;設定!$B$28,$A2712&gt;設定!$B$29),0,IF(AND($C2712&gt;=MAX(INDEX($C$1:$C$13701,MAX(1,ROW()-設定!$B$24)):INDEX($C$1:$C$13701,MAX(1,ROW()-1))),$C2712&gt;MAX(INDEX($C$1:$C$13701,MIN(13701,ROW()+1)):INDEX($C$1:$C$13701,MIN(13701,ROW()+設定!$B$24))),$C2712&gt;=設定!$B$32,$C2712&gt;=MAX(MIN(INDEX($C$1:$C$13701,MAX(1,ROW()-設定!$B$26)):INDEX($C$1:$C$13701,MAX(1,ROW()-1))),MIN(INDEX($C$1:$C$13701,MIN(13701,ROW()+1)):INDEX($C$1:$C$13701,MIN(13701,ROW()+設定!$B$26))))*10^(設定!$B$27/20)),1,0))</f>
        <v>0</v>
      </c>
      <c r="G2712" s="33" t="n">
        <f aca="false">$G2711+IF($F2712=1,1,0)</f>
        <v>1</v>
      </c>
      <c r="H2712" s="0" t="str">
        <f aca="false">IF($F2712=1,$G2712,"")</f>
        <v/>
      </c>
    </row>
    <row r="2713" customFormat="false" ht="15" hidden="false" customHeight="false" outlineLevel="0" collapsed="false">
      <c r="A2713" s="30" t="n">
        <v>423.59375</v>
      </c>
      <c r="B2713" s="31" t="n">
        <v>22.8987</v>
      </c>
      <c r="C2713" s="32" t="n">
        <f aca="false">IF($A2713="","",IF(設定!$B$21="dB",10^($B2713/20),ABS($B2713)))</f>
        <v>13.9615938499163</v>
      </c>
      <c r="D2713" s="32" t="n">
        <f aca="false">IF($A2713="","",$A2713^2)</f>
        <v>179431.665039063</v>
      </c>
      <c r="E2713" s="32" t="n">
        <f aca="false">IF($A2713="","",IF($C2713&lt;=0,"",1/$C2713^2))</f>
        <v>0.00513014924877462</v>
      </c>
      <c r="F2713" s="33" t="n">
        <f aca="false">IF(OR(ROW()-設定!$B$30&lt;2,ROW()+設定!$B$30&gt;13701,N($A2713)&lt;=0,N(INDEX($A$2:$A$13701,MIN(13700,MAX(1,ROW()-1+設定!$B$30))))&lt;=0,$A2713&lt;設定!$B$28,$A2713&gt;設定!$B$29),0,IF(AND($C2713&gt;=MAX(INDEX($C$1:$C$13701,MAX(1,ROW()-設定!$B$24)):INDEX($C$1:$C$13701,MAX(1,ROW()-1))),$C2713&gt;MAX(INDEX($C$1:$C$13701,MIN(13701,ROW()+1)):INDEX($C$1:$C$13701,MIN(13701,ROW()+設定!$B$24))),$C2713&gt;=設定!$B$32,$C2713&gt;=MAX(MIN(INDEX($C$1:$C$13701,MAX(1,ROW()-設定!$B$26)):INDEX($C$1:$C$13701,MAX(1,ROW()-1))),MIN(INDEX($C$1:$C$13701,MIN(13701,ROW()+1)):INDEX($C$1:$C$13701,MIN(13701,ROW()+設定!$B$26))))*10^(設定!$B$27/20)),1,0))</f>
        <v>0</v>
      </c>
      <c r="G2713" s="33" t="n">
        <f aca="false">$G2712+IF($F2713=1,1,0)</f>
        <v>1</v>
      </c>
      <c r="H2713" s="0" t="str">
        <f aca="false">IF($F2713=1,$G2713,"")</f>
        <v/>
      </c>
    </row>
    <row r="2714" customFormat="false" ht="15" hidden="false" customHeight="false" outlineLevel="0" collapsed="false">
      <c r="A2714" s="30" t="n">
        <v>423.75</v>
      </c>
      <c r="B2714" s="31" t="n">
        <v>23.039</v>
      </c>
      <c r="C2714" s="32" t="n">
        <f aca="false">IF($A2714="","",IF(設定!$B$21="dB",10^($B2714/20),ABS($B2714)))</f>
        <v>14.1889415605858</v>
      </c>
      <c r="D2714" s="32" t="n">
        <f aca="false">IF($A2714="","",$A2714^2)</f>
        <v>179564.0625</v>
      </c>
      <c r="E2714" s="32" t="n">
        <f aca="false">IF($A2714="","",IF($C2714&lt;=0,"",1/$C2714^2))</f>
        <v>0.00496706679223423</v>
      </c>
      <c r="F2714" s="33" t="n">
        <f aca="false">IF(OR(ROW()-設定!$B$30&lt;2,ROW()+設定!$B$30&gt;13701,N($A2714)&lt;=0,N(INDEX($A$2:$A$13701,MIN(13700,MAX(1,ROW()-1+設定!$B$30))))&lt;=0,$A2714&lt;設定!$B$28,$A2714&gt;設定!$B$29),0,IF(AND($C2714&gt;=MAX(INDEX($C$1:$C$13701,MAX(1,ROW()-設定!$B$24)):INDEX($C$1:$C$13701,MAX(1,ROW()-1))),$C2714&gt;MAX(INDEX($C$1:$C$13701,MIN(13701,ROW()+1)):INDEX($C$1:$C$13701,MIN(13701,ROW()+設定!$B$24))),$C2714&gt;=設定!$B$32,$C2714&gt;=MAX(MIN(INDEX($C$1:$C$13701,MAX(1,ROW()-設定!$B$26)):INDEX($C$1:$C$13701,MAX(1,ROW()-1))),MIN(INDEX($C$1:$C$13701,MIN(13701,ROW()+1)):INDEX($C$1:$C$13701,MIN(13701,ROW()+設定!$B$26))))*10^(設定!$B$27/20)),1,0))</f>
        <v>0</v>
      </c>
      <c r="G2714" s="33" t="n">
        <f aca="false">$G2713+IF($F2714=1,1,0)</f>
        <v>1</v>
      </c>
      <c r="H2714" s="0" t="str">
        <f aca="false">IF($F2714=1,$G2714,"")</f>
        <v/>
      </c>
    </row>
    <row r="2715" customFormat="false" ht="15" hidden="false" customHeight="false" outlineLevel="0" collapsed="false">
      <c r="A2715" s="30" t="n">
        <v>423.90625</v>
      </c>
      <c r="B2715" s="31" t="n">
        <v>22.624</v>
      </c>
      <c r="C2715" s="32" t="n">
        <f aca="false">IF($A2715="","",IF(設定!$B$21="dB",10^($B2715/20),ABS($B2715)))</f>
        <v>13.5269535901304</v>
      </c>
      <c r="D2715" s="32" t="n">
        <f aca="false">IF($A2715="","",$A2715^2)</f>
        <v>179696.508789063</v>
      </c>
      <c r="E2715" s="32" t="n">
        <f aca="false">IF($A2715="","",IF($C2715&lt;=0,"",1/$C2715^2))</f>
        <v>0.00546512374519872</v>
      </c>
      <c r="F2715" s="33" t="n">
        <f aca="false">IF(OR(ROW()-設定!$B$30&lt;2,ROW()+設定!$B$30&gt;13701,N($A2715)&lt;=0,N(INDEX($A$2:$A$13701,MIN(13700,MAX(1,ROW()-1+設定!$B$30))))&lt;=0,$A2715&lt;設定!$B$28,$A2715&gt;設定!$B$29),0,IF(AND($C2715&gt;=MAX(INDEX($C$1:$C$13701,MAX(1,ROW()-設定!$B$24)):INDEX($C$1:$C$13701,MAX(1,ROW()-1))),$C2715&gt;MAX(INDEX($C$1:$C$13701,MIN(13701,ROW()+1)):INDEX($C$1:$C$13701,MIN(13701,ROW()+設定!$B$24))),$C2715&gt;=設定!$B$32,$C2715&gt;=MAX(MIN(INDEX($C$1:$C$13701,MAX(1,ROW()-設定!$B$26)):INDEX($C$1:$C$13701,MAX(1,ROW()-1))),MIN(INDEX($C$1:$C$13701,MIN(13701,ROW()+1)):INDEX($C$1:$C$13701,MIN(13701,ROW()+設定!$B$26))))*10^(設定!$B$27/20)),1,0))</f>
        <v>0</v>
      </c>
      <c r="G2715" s="33" t="n">
        <f aca="false">$G2714+IF($F2715=1,1,0)</f>
        <v>1</v>
      </c>
      <c r="H2715" s="0" t="str">
        <f aca="false">IF($F2715=1,$G2715,"")</f>
        <v/>
      </c>
    </row>
    <row r="2716" customFormat="false" ht="15" hidden="false" customHeight="false" outlineLevel="0" collapsed="false">
      <c r="A2716" s="30" t="n">
        <v>424.0625</v>
      </c>
      <c r="B2716" s="31" t="n">
        <v>22.7334</v>
      </c>
      <c r="C2716" s="32" t="n">
        <f aca="false">IF($A2716="","",IF(設定!$B$21="dB",10^($B2716/20),ABS($B2716)))</f>
        <v>13.6984049308895</v>
      </c>
      <c r="D2716" s="32" t="n">
        <f aca="false">IF($A2716="","",$A2716^2)</f>
        <v>179829.00390625</v>
      </c>
      <c r="E2716" s="32" t="n">
        <f aca="false">IF($A2716="","",IF($C2716&lt;=0,"",1/$C2716^2))</f>
        <v>0.00532917522232128</v>
      </c>
      <c r="F2716" s="33" t="n">
        <f aca="false">IF(OR(ROW()-設定!$B$30&lt;2,ROW()+設定!$B$30&gt;13701,N($A2716)&lt;=0,N(INDEX($A$2:$A$13701,MIN(13700,MAX(1,ROW()-1+設定!$B$30))))&lt;=0,$A2716&lt;設定!$B$28,$A2716&gt;設定!$B$29),0,IF(AND($C2716&gt;=MAX(INDEX($C$1:$C$13701,MAX(1,ROW()-設定!$B$24)):INDEX($C$1:$C$13701,MAX(1,ROW()-1))),$C2716&gt;MAX(INDEX($C$1:$C$13701,MIN(13701,ROW()+1)):INDEX($C$1:$C$13701,MIN(13701,ROW()+設定!$B$24))),$C2716&gt;=設定!$B$32,$C2716&gt;=MAX(MIN(INDEX($C$1:$C$13701,MAX(1,ROW()-設定!$B$26)):INDEX($C$1:$C$13701,MAX(1,ROW()-1))),MIN(INDEX($C$1:$C$13701,MIN(13701,ROW()+1)):INDEX($C$1:$C$13701,MIN(13701,ROW()+設定!$B$26))))*10^(設定!$B$27/20)),1,0))</f>
        <v>0</v>
      </c>
      <c r="G2716" s="33" t="n">
        <f aca="false">$G2715+IF($F2716=1,1,0)</f>
        <v>1</v>
      </c>
      <c r="H2716" s="0" t="str">
        <f aca="false">IF($F2716=1,$G2716,"")</f>
        <v/>
      </c>
    </row>
    <row r="2717" customFormat="false" ht="15" hidden="false" customHeight="false" outlineLevel="0" collapsed="false">
      <c r="A2717" s="30" t="n">
        <v>424.21875</v>
      </c>
      <c r="B2717" s="31" t="n">
        <v>22.2578</v>
      </c>
      <c r="C2717" s="32" t="n">
        <f aca="false">IF($A2717="","",IF(設定!$B$21="dB",10^($B2717/20),ABS($B2717)))</f>
        <v>12.9685075736764</v>
      </c>
      <c r="D2717" s="32" t="n">
        <f aca="false">IF($A2717="","",$A2717^2)</f>
        <v>179961.547851563</v>
      </c>
      <c r="E2717" s="32" t="n">
        <f aca="false">IF($A2717="","",IF($C2717&lt;=0,"",1/$C2717^2))</f>
        <v>0.00594593284698029</v>
      </c>
      <c r="F2717" s="33" t="n">
        <f aca="false">IF(OR(ROW()-設定!$B$30&lt;2,ROW()+設定!$B$30&gt;13701,N($A2717)&lt;=0,N(INDEX($A$2:$A$13701,MIN(13700,MAX(1,ROW()-1+設定!$B$30))))&lt;=0,$A2717&lt;設定!$B$28,$A2717&gt;設定!$B$29),0,IF(AND($C2717&gt;=MAX(INDEX($C$1:$C$13701,MAX(1,ROW()-設定!$B$24)):INDEX($C$1:$C$13701,MAX(1,ROW()-1))),$C2717&gt;MAX(INDEX($C$1:$C$13701,MIN(13701,ROW()+1)):INDEX($C$1:$C$13701,MIN(13701,ROW()+設定!$B$24))),$C2717&gt;=設定!$B$32,$C2717&gt;=MAX(MIN(INDEX($C$1:$C$13701,MAX(1,ROW()-設定!$B$26)):INDEX($C$1:$C$13701,MAX(1,ROW()-1))),MIN(INDEX($C$1:$C$13701,MIN(13701,ROW()+1)):INDEX($C$1:$C$13701,MIN(13701,ROW()+設定!$B$26))))*10^(設定!$B$27/20)),1,0))</f>
        <v>0</v>
      </c>
      <c r="G2717" s="33" t="n">
        <f aca="false">$G2716+IF($F2717=1,1,0)</f>
        <v>1</v>
      </c>
      <c r="H2717" s="0" t="str">
        <f aca="false">IF($F2717=1,$G2717,"")</f>
        <v/>
      </c>
    </row>
    <row r="2718" customFormat="false" ht="15" hidden="false" customHeight="false" outlineLevel="0" collapsed="false">
      <c r="A2718" s="30" t="n">
        <v>424.375</v>
      </c>
      <c r="B2718" s="31" t="n">
        <v>22.2815</v>
      </c>
      <c r="C2718" s="32" t="n">
        <f aca="false">IF($A2718="","",IF(設定!$B$21="dB",10^($B2718/20),ABS($B2718)))</f>
        <v>13.0039412875366</v>
      </c>
      <c r="D2718" s="32" t="n">
        <f aca="false">IF($A2718="","",$A2718^2)</f>
        <v>180094.140625</v>
      </c>
      <c r="E2718" s="32" t="n">
        <f aca="false">IF($A2718="","",IF($C2718&lt;=0,"",1/$C2718^2))</f>
        <v>0.0059135735130584</v>
      </c>
      <c r="F2718" s="33" t="n">
        <f aca="false">IF(OR(ROW()-設定!$B$30&lt;2,ROW()+設定!$B$30&gt;13701,N($A2718)&lt;=0,N(INDEX($A$2:$A$13701,MIN(13700,MAX(1,ROW()-1+設定!$B$30))))&lt;=0,$A2718&lt;設定!$B$28,$A2718&gt;設定!$B$29),0,IF(AND($C2718&gt;=MAX(INDEX($C$1:$C$13701,MAX(1,ROW()-設定!$B$24)):INDEX($C$1:$C$13701,MAX(1,ROW()-1))),$C2718&gt;MAX(INDEX($C$1:$C$13701,MIN(13701,ROW()+1)):INDEX($C$1:$C$13701,MIN(13701,ROW()+設定!$B$24))),$C2718&gt;=設定!$B$32,$C2718&gt;=MAX(MIN(INDEX($C$1:$C$13701,MAX(1,ROW()-設定!$B$26)):INDEX($C$1:$C$13701,MAX(1,ROW()-1))),MIN(INDEX($C$1:$C$13701,MIN(13701,ROW()+1)):INDEX($C$1:$C$13701,MIN(13701,ROW()+設定!$B$26))))*10^(設定!$B$27/20)),1,0))</f>
        <v>0</v>
      </c>
      <c r="G2718" s="33" t="n">
        <f aca="false">$G2717+IF($F2718=1,1,0)</f>
        <v>1</v>
      </c>
      <c r="H2718" s="0" t="str">
        <f aca="false">IF($F2718=1,$G2718,"")</f>
        <v/>
      </c>
    </row>
    <row r="2719" customFormat="false" ht="15" hidden="false" customHeight="false" outlineLevel="0" collapsed="false">
      <c r="A2719" s="30" t="n">
        <v>424.53125</v>
      </c>
      <c r="B2719" s="31" t="n">
        <v>21.9399</v>
      </c>
      <c r="C2719" s="32" t="n">
        <f aca="false">IF($A2719="","",IF(設定!$B$21="dB",10^($B2719/20),ABS($B2719)))</f>
        <v>12.5024463616155</v>
      </c>
      <c r="D2719" s="32" t="n">
        <f aca="false">IF($A2719="","",$A2719^2)</f>
        <v>180226.782226563</v>
      </c>
      <c r="E2719" s="32" t="n">
        <f aca="false">IF($A2719="","",IF($C2719&lt;=0,"",1/$C2719^2))</f>
        <v>0.00639749566091196</v>
      </c>
      <c r="F2719" s="33" t="n">
        <f aca="false">IF(OR(ROW()-設定!$B$30&lt;2,ROW()+設定!$B$30&gt;13701,N($A2719)&lt;=0,N(INDEX($A$2:$A$13701,MIN(13700,MAX(1,ROW()-1+設定!$B$30))))&lt;=0,$A2719&lt;設定!$B$28,$A2719&gt;設定!$B$29),0,IF(AND($C2719&gt;=MAX(INDEX($C$1:$C$13701,MAX(1,ROW()-設定!$B$24)):INDEX($C$1:$C$13701,MAX(1,ROW()-1))),$C2719&gt;MAX(INDEX($C$1:$C$13701,MIN(13701,ROW()+1)):INDEX($C$1:$C$13701,MIN(13701,ROW()+設定!$B$24))),$C2719&gt;=設定!$B$32,$C2719&gt;=MAX(MIN(INDEX($C$1:$C$13701,MAX(1,ROW()-設定!$B$26)):INDEX($C$1:$C$13701,MAX(1,ROW()-1))),MIN(INDEX($C$1:$C$13701,MIN(13701,ROW()+1)):INDEX($C$1:$C$13701,MIN(13701,ROW()+設定!$B$26))))*10^(設定!$B$27/20)),1,0))</f>
        <v>0</v>
      </c>
      <c r="G2719" s="33" t="n">
        <f aca="false">$G2718+IF($F2719=1,1,0)</f>
        <v>1</v>
      </c>
      <c r="H2719" s="0" t="str">
        <f aca="false">IF($F2719=1,$G2719,"")</f>
        <v/>
      </c>
    </row>
    <row r="2720" customFormat="false" ht="15" hidden="false" customHeight="false" outlineLevel="0" collapsed="false">
      <c r="A2720" s="30" t="n">
        <v>424.6875</v>
      </c>
      <c r="B2720" s="31" t="n">
        <v>21.7732</v>
      </c>
      <c r="C2720" s="32" t="n">
        <f aca="false">IF($A2720="","",IF(設定!$B$21="dB",10^($B2720/20),ABS($B2720)))</f>
        <v>12.2647867089475</v>
      </c>
      <c r="D2720" s="32" t="n">
        <f aca="false">IF($A2720="","",$A2720^2)</f>
        <v>180359.47265625</v>
      </c>
      <c r="E2720" s="32" t="n">
        <f aca="false">IF($A2720="","",IF($C2720&lt;=0,"",1/$C2720^2))</f>
        <v>0.00664783145373855</v>
      </c>
      <c r="F2720" s="33" t="n">
        <f aca="false">IF(OR(ROW()-設定!$B$30&lt;2,ROW()+設定!$B$30&gt;13701,N($A2720)&lt;=0,N(INDEX($A$2:$A$13701,MIN(13700,MAX(1,ROW()-1+設定!$B$30))))&lt;=0,$A2720&lt;設定!$B$28,$A2720&gt;設定!$B$29),0,IF(AND($C2720&gt;=MAX(INDEX($C$1:$C$13701,MAX(1,ROW()-設定!$B$24)):INDEX($C$1:$C$13701,MAX(1,ROW()-1))),$C2720&gt;MAX(INDEX($C$1:$C$13701,MIN(13701,ROW()+1)):INDEX($C$1:$C$13701,MIN(13701,ROW()+設定!$B$24))),$C2720&gt;=設定!$B$32,$C2720&gt;=MAX(MIN(INDEX($C$1:$C$13701,MAX(1,ROW()-設定!$B$26)):INDEX($C$1:$C$13701,MAX(1,ROW()-1))),MIN(INDEX($C$1:$C$13701,MIN(13701,ROW()+1)):INDEX($C$1:$C$13701,MIN(13701,ROW()+設定!$B$26))))*10^(設定!$B$27/20)),1,0))</f>
        <v>0</v>
      </c>
      <c r="G2720" s="33" t="n">
        <f aca="false">$G2719+IF($F2720=1,1,0)</f>
        <v>1</v>
      </c>
      <c r="H2720" s="0" t="str">
        <f aca="false">IF($F2720=1,$G2720,"")</f>
        <v/>
      </c>
    </row>
    <row r="2721" customFormat="false" ht="15" hidden="false" customHeight="false" outlineLevel="0" collapsed="false">
      <c r="A2721" s="30" t="n">
        <v>424.84375</v>
      </c>
      <c r="B2721" s="31" t="n">
        <v>21.7805</v>
      </c>
      <c r="C2721" s="32" t="n">
        <f aca="false">IF($A2721="","",IF(設定!$B$21="dB",10^($B2721/20),ABS($B2721)))</f>
        <v>12.2750989027403</v>
      </c>
      <c r="D2721" s="32" t="n">
        <f aca="false">IF($A2721="","",$A2721^2)</f>
        <v>180492.211914063</v>
      </c>
      <c r="E2721" s="32" t="n">
        <f aca="false">IF($A2721="","",IF($C2721&lt;=0,"",1/$C2721^2))</f>
        <v>0.00663666658555639</v>
      </c>
      <c r="F2721" s="33" t="n">
        <f aca="false">IF(OR(ROW()-設定!$B$30&lt;2,ROW()+設定!$B$30&gt;13701,N($A2721)&lt;=0,N(INDEX($A$2:$A$13701,MIN(13700,MAX(1,ROW()-1+設定!$B$30))))&lt;=0,$A2721&lt;設定!$B$28,$A2721&gt;設定!$B$29),0,IF(AND($C2721&gt;=MAX(INDEX($C$1:$C$13701,MAX(1,ROW()-設定!$B$24)):INDEX($C$1:$C$13701,MAX(1,ROW()-1))),$C2721&gt;MAX(INDEX($C$1:$C$13701,MIN(13701,ROW()+1)):INDEX($C$1:$C$13701,MIN(13701,ROW()+設定!$B$24))),$C2721&gt;=設定!$B$32,$C2721&gt;=MAX(MIN(INDEX($C$1:$C$13701,MAX(1,ROW()-設定!$B$26)):INDEX($C$1:$C$13701,MAX(1,ROW()-1))),MIN(INDEX($C$1:$C$13701,MIN(13701,ROW()+1)):INDEX($C$1:$C$13701,MIN(13701,ROW()+設定!$B$26))))*10^(設定!$B$27/20)),1,0))</f>
        <v>0</v>
      </c>
      <c r="G2721" s="33" t="n">
        <f aca="false">$G2720+IF($F2721=1,1,0)</f>
        <v>1</v>
      </c>
      <c r="H2721" s="0" t="str">
        <f aca="false">IF($F2721=1,$G2721,"")</f>
        <v/>
      </c>
    </row>
    <row r="2722" customFormat="false" ht="15" hidden="false" customHeight="false" outlineLevel="0" collapsed="false">
      <c r="A2722" s="30" t="n">
        <v>425</v>
      </c>
      <c r="B2722" s="31" t="n">
        <v>21.6849</v>
      </c>
      <c r="C2722" s="32" t="n">
        <f aca="false">IF($A2722="","",IF(設定!$B$21="dB",10^($B2722/20),ABS($B2722)))</f>
        <v>12.14073556694</v>
      </c>
      <c r="D2722" s="32" t="n">
        <f aca="false">IF($A2722="","",$A2722^2)</f>
        <v>180625</v>
      </c>
      <c r="E2722" s="32" t="n">
        <f aca="false">IF($A2722="","",IF($C2722&lt;=0,"",1/$C2722^2))</f>
        <v>0.00678437741924722</v>
      </c>
      <c r="F2722" s="33" t="n">
        <f aca="false">IF(OR(ROW()-設定!$B$30&lt;2,ROW()+設定!$B$30&gt;13701,N($A2722)&lt;=0,N(INDEX($A$2:$A$13701,MIN(13700,MAX(1,ROW()-1+設定!$B$30))))&lt;=0,$A2722&lt;設定!$B$28,$A2722&gt;設定!$B$29),0,IF(AND($C2722&gt;=MAX(INDEX($C$1:$C$13701,MAX(1,ROW()-設定!$B$24)):INDEX($C$1:$C$13701,MAX(1,ROW()-1))),$C2722&gt;MAX(INDEX($C$1:$C$13701,MIN(13701,ROW()+1)):INDEX($C$1:$C$13701,MIN(13701,ROW()+設定!$B$24))),$C2722&gt;=設定!$B$32,$C2722&gt;=MAX(MIN(INDEX($C$1:$C$13701,MAX(1,ROW()-設定!$B$26)):INDEX($C$1:$C$13701,MAX(1,ROW()-1))),MIN(INDEX($C$1:$C$13701,MIN(13701,ROW()+1)):INDEX($C$1:$C$13701,MIN(13701,ROW()+設定!$B$26))))*10^(設定!$B$27/20)),1,0))</f>
        <v>0</v>
      </c>
      <c r="G2722" s="33" t="n">
        <f aca="false">$G2721+IF($F2722=1,1,0)</f>
        <v>1</v>
      </c>
      <c r="H2722" s="0" t="str">
        <f aca="false">IF($F2722=1,$G2722,"")</f>
        <v/>
      </c>
    </row>
    <row r="2723" customFormat="false" ht="15" hidden="false" customHeight="false" outlineLevel="0" collapsed="false">
      <c r="A2723" s="30" t="n">
        <v>425.15625</v>
      </c>
      <c r="B2723" s="31" t="n">
        <v>21.3325</v>
      </c>
      <c r="C2723" s="32" t="n">
        <f aca="false">IF($A2723="","",IF(設定!$B$21="dB",10^($B2723/20),ABS($B2723)))</f>
        <v>11.6580254749894</v>
      </c>
      <c r="D2723" s="32" t="n">
        <f aca="false">IF($A2723="","",$A2723^2)</f>
        <v>180757.836914063</v>
      </c>
      <c r="E2723" s="32" t="n">
        <f aca="false">IF($A2723="","",IF($C2723&lt;=0,"",1/$C2723^2))</f>
        <v>0.00735783424577292</v>
      </c>
      <c r="F2723" s="33" t="n">
        <f aca="false">IF(OR(ROW()-設定!$B$30&lt;2,ROW()+設定!$B$30&gt;13701,N($A2723)&lt;=0,N(INDEX($A$2:$A$13701,MIN(13700,MAX(1,ROW()-1+設定!$B$30))))&lt;=0,$A2723&lt;設定!$B$28,$A2723&gt;設定!$B$29),0,IF(AND($C2723&gt;=MAX(INDEX($C$1:$C$13701,MAX(1,ROW()-設定!$B$24)):INDEX($C$1:$C$13701,MAX(1,ROW()-1))),$C2723&gt;MAX(INDEX($C$1:$C$13701,MIN(13701,ROW()+1)):INDEX($C$1:$C$13701,MIN(13701,ROW()+設定!$B$24))),$C2723&gt;=設定!$B$32,$C2723&gt;=MAX(MIN(INDEX($C$1:$C$13701,MAX(1,ROW()-設定!$B$26)):INDEX($C$1:$C$13701,MAX(1,ROW()-1))),MIN(INDEX($C$1:$C$13701,MIN(13701,ROW()+1)):INDEX($C$1:$C$13701,MIN(13701,ROW()+設定!$B$26))))*10^(設定!$B$27/20)),1,0))</f>
        <v>0</v>
      </c>
      <c r="G2723" s="33" t="n">
        <f aca="false">$G2722+IF($F2723=1,1,0)</f>
        <v>1</v>
      </c>
      <c r="H2723" s="0" t="str">
        <f aca="false">IF($F2723=1,$G2723,"")</f>
        <v/>
      </c>
    </row>
    <row r="2724" customFormat="false" ht="15" hidden="false" customHeight="false" outlineLevel="0" collapsed="false">
      <c r="A2724" s="30" t="n">
        <v>425.3125</v>
      </c>
      <c r="B2724" s="31" t="n">
        <v>21.4419</v>
      </c>
      <c r="C2724" s="32" t="n">
        <f aca="false">IF($A2724="","",IF(設定!$B$21="dB",10^($B2724/20),ABS($B2724)))</f>
        <v>11.805788538193</v>
      </c>
      <c r="D2724" s="32" t="n">
        <f aca="false">IF($A2724="","",$A2724^2)</f>
        <v>180890.72265625</v>
      </c>
      <c r="E2724" s="32" t="n">
        <f aca="false">IF($A2724="","",IF($C2724&lt;=0,"",1/$C2724^2))</f>
        <v>0.00717480331291094</v>
      </c>
      <c r="F2724" s="33" t="n">
        <f aca="false">IF(OR(ROW()-設定!$B$30&lt;2,ROW()+設定!$B$30&gt;13701,N($A2724)&lt;=0,N(INDEX($A$2:$A$13701,MIN(13700,MAX(1,ROW()-1+設定!$B$30))))&lt;=0,$A2724&lt;設定!$B$28,$A2724&gt;設定!$B$29),0,IF(AND($C2724&gt;=MAX(INDEX($C$1:$C$13701,MAX(1,ROW()-設定!$B$24)):INDEX($C$1:$C$13701,MAX(1,ROW()-1))),$C2724&gt;MAX(INDEX($C$1:$C$13701,MIN(13701,ROW()+1)):INDEX($C$1:$C$13701,MIN(13701,ROW()+設定!$B$24))),$C2724&gt;=設定!$B$32,$C2724&gt;=MAX(MIN(INDEX($C$1:$C$13701,MAX(1,ROW()-設定!$B$26)):INDEX($C$1:$C$13701,MAX(1,ROW()-1))),MIN(INDEX($C$1:$C$13701,MIN(13701,ROW()+1)):INDEX($C$1:$C$13701,MIN(13701,ROW()+設定!$B$26))))*10^(設定!$B$27/20)),1,0))</f>
        <v>0</v>
      </c>
      <c r="G2724" s="33" t="n">
        <f aca="false">$G2723+IF($F2724=1,1,0)</f>
        <v>1</v>
      </c>
      <c r="H2724" s="0" t="str">
        <f aca="false">IF($F2724=1,$G2724,"")</f>
        <v/>
      </c>
    </row>
    <row r="2725" customFormat="false" ht="15" hidden="false" customHeight="false" outlineLevel="0" collapsed="false">
      <c r="A2725" s="30" t="n">
        <v>425.46875</v>
      </c>
      <c r="B2725" s="31" t="n">
        <v>21.0899</v>
      </c>
      <c r="C2725" s="32" t="n">
        <f aca="false">IF($A2725="","",IF(設定!$B$21="dB",10^($B2725/20),ABS($B2725)))</f>
        <v>11.3369178592124</v>
      </c>
      <c r="D2725" s="32" t="n">
        <f aca="false">IF($A2725="","",$A2725^2)</f>
        <v>181023.657226563</v>
      </c>
      <c r="E2725" s="32" t="n">
        <f aca="false">IF($A2725="","",IF($C2725&lt;=0,"",1/$C2725^2))</f>
        <v>0.00778054466199702</v>
      </c>
      <c r="F2725" s="33" t="n">
        <f aca="false">IF(OR(ROW()-設定!$B$30&lt;2,ROW()+設定!$B$30&gt;13701,N($A2725)&lt;=0,N(INDEX($A$2:$A$13701,MIN(13700,MAX(1,ROW()-1+設定!$B$30))))&lt;=0,$A2725&lt;設定!$B$28,$A2725&gt;設定!$B$29),0,IF(AND($C2725&gt;=MAX(INDEX($C$1:$C$13701,MAX(1,ROW()-設定!$B$24)):INDEX($C$1:$C$13701,MAX(1,ROW()-1))),$C2725&gt;MAX(INDEX($C$1:$C$13701,MIN(13701,ROW()+1)):INDEX($C$1:$C$13701,MIN(13701,ROW()+設定!$B$24))),$C2725&gt;=設定!$B$32,$C2725&gt;=MAX(MIN(INDEX($C$1:$C$13701,MAX(1,ROW()-設定!$B$26)):INDEX($C$1:$C$13701,MAX(1,ROW()-1))),MIN(INDEX($C$1:$C$13701,MIN(13701,ROW()+1)):INDEX($C$1:$C$13701,MIN(13701,ROW()+設定!$B$26))))*10^(設定!$B$27/20)),1,0))</f>
        <v>0</v>
      </c>
      <c r="G2725" s="33" t="n">
        <f aca="false">$G2724+IF($F2725=1,1,0)</f>
        <v>1</v>
      </c>
      <c r="H2725" s="0" t="str">
        <f aca="false">IF($F2725=1,$G2725,"")</f>
        <v/>
      </c>
    </row>
    <row r="2726" customFormat="false" ht="15" hidden="false" customHeight="false" outlineLevel="0" collapsed="false">
      <c r="A2726" s="30" t="n">
        <v>425.625</v>
      </c>
      <c r="B2726" s="31" t="n">
        <v>21.0422</v>
      </c>
      <c r="C2726" s="32" t="n">
        <f aca="false">IF($A2726="","",IF(設定!$B$21="dB",10^($B2726/20),ABS($B2726)))</f>
        <v>11.2748299382163</v>
      </c>
      <c r="D2726" s="32" t="n">
        <f aca="false">IF($A2726="","",$A2726^2)</f>
        <v>181156.640625</v>
      </c>
      <c r="E2726" s="32" t="n">
        <f aca="false">IF($A2726="","",IF($C2726&lt;=0,"",1/$C2726^2))</f>
        <v>0.00786647197882066</v>
      </c>
      <c r="F2726" s="33" t="n">
        <f aca="false">IF(OR(ROW()-設定!$B$30&lt;2,ROW()+設定!$B$30&gt;13701,N($A2726)&lt;=0,N(INDEX($A$2:$A$13701,MIN(13700,MAX(1,ROW()-1+設定!$B$30))))&lt;=0,$A2726&lt;設定!$B$28,$A2726&gt;設定!$B$29),0,IF(AND($C2726&gt;=MAX(INDEX($C$1:$C$13701,MAX(1,ROW()-設定!$B$24)):INDEX($C$1:$C$13701,MAX(1,ROW()-1))),$C2726&gt;MAX(INDEX($C$1:$C$13701,MIN(13701,ROW()+1)):INDEX($C$1:$C$13701,MIN(13701,ROW()+設定!$B$24))),$C2726&gt;=設定!$B$32,$C2726&gt;=MAX(MIN(INDEX($C$1:$C$13701,MAX(1,ROW()-設定!$B$26)):INDEX($C$1:$C$13701,MAX(1,ROW()-1))),MIN(INDEX($C$1:$C$13701,MIN(13701,ROW()+1)):INDEX($C$1:$C$13701,MIN(13701,ROW()+設定!$B$26))))*10^(設定!$B$27/20)),1,0))</f>
        <v>0</v>
      </c>
      <c r="G2726" s="33" t="n">
        <f aca="false">$G2725+IF($F2726=1,1,0)</f>
        <v>1</v>
      </c>
      <c r="H2726" s="0" t="str">
        <f aca="false">IF($F2726=1,$G2726,"")</f>
        <v/>
      </c>
    </row>
    <row r="2727" customFormat="false" ht="15" hidden="false" customHeight="false" outlineLevel="0" collapsed="false">
      <c r="A2727" s="30" t="n">
        <v>425.78125</v>
      </c>
      <c r="B2727" s="31" t="n">
        <v>20.9242</v>
      </c>
      <c r="C2727" s="32" t="n">
        <f aca="false">IF($A2727="","",IF(設定!$B$21="dB",10^($B2727/20),ABS($B2727)))</f>
        <v>11.1226942722116</v>
      </c>
      <c r="D2727" s="32" t="n">
        <f aca="false">IF($A2727="","",$A2727^2)</f>
        <v>181289.672851563</v>
      </c>
      <c r="E2727" s="32" t="n">
        <f aca="false">IF($A2727="","",IF($C2727&lt;=0,"",1/$C2727^2))</f>
        <v>0.00808313812306242</v>
      </c>
      <c r="F2727" s="33" t="n">
        <f aca="false">IF(OR(ROW()-設定!$B$30&lt;2,ROW()+設定!$B$30&gt;13701,N($A2727)&lt;=0,N(INDEX($A$2:$A$13701,MIN(13700,MAX(1,ROW()-1+設定!$B$30))))&lt;=0,$A2727&lt;設定!$B$28,$A2727&gt;設定!$B$29),0,IF(AND($C2727&gt;=MAX(INDEX($C$1:$C$13701,MAX(1,ROW()-設定!$B$24)):INDEX($C$1:$C$13701,MAX(1,ROW()-1))),$C2727&gt;MAX(INDEX($C$1:$C$13701,MIN(13701,ROW()+1)):INDEX($C$1:$C$13701,MIN(13701,ROW()+設定!$B$24))),$C2727&gt;=設定!$B$32,$C2727&gt;=MAX(MIN(INDEX($C$1:$C$13701,MAX(1,ROW()-設定!$B$26)):INDEX($C$1:$C$13701,MAX(1,ROW()-1))),MIN(INDEX($C$1:$C$13701,MIN(13701,ROW()+1)):INDEX($C$1:$C$13701,MIN(13701,ROW()+設定!$B$26))))*10^(設定!$B$27/20)),1,0))</f>
        <v>0</v>
      </c>
      <c r="G2727" s="33" t="n">
        <f aca="false">$G2726+IF($F2727=1,1,0)</f>
        <v>1</v>
      </c>
      <c r="H2727" s="0" t="str">
        <f aca="false">IF($F2727=1,$G2727,"")</f>
        <v/>
      </c>
    </row>
    <row r="2728" customFormat="false" ht="15" hidden="false" customHeight="false" outlineLevel="0" collapsed="false">
      <c r="A2728" s="30" t="n">
        <v>425.9375</v>
      </c>
      <c r="B2728" s="31" t="n">
        <v>20.8033</v>
      </c>
      <c r="C2728" s="32" t="n">
        <f aca="false">IF($A2728="","",IF(設定!$B$21="dB",10^($B2728/20),ABS($B2728)))</f>
        <v>10.9689485645595</v>
      </c>
      <c r="D2728" s="32" t="n">
        <f aca="false">IF($A2728="","",$A2728^2)</f>
        <v>181422.75390625</v>
      </c>
      <c r="E2728" s="32" t="n">
        <f aca="false">IF($A2728="","",IF($C2728&lt;=0,"",1/$C2728^2))</f>
        <v>0.00831131992898499</v>
      </c>
      <c r="F2728" s="33" t="n">
        <f aca="false">IF(OR(ROW()-設定!$B$30&lt;2,ROW()+設定!$B$30&gt;13701,N($A2728)&lt;=0,N(INDEX($A$2:$A$13701,MIN(13700,MAX(1,ROW()-1+設定!$B$30))))&lt;=0,$A2728&lt;設定!$B$28,$A2728&gt;設定!$B$29),0,IF(AND($C2728&gt;=MAX(INDEX($C$1:$C$13701,MAX(1,ROW()-設定!$B$24)):INDEX($C$1:$C$13701,MAX(1,ROW()-1))),$C2728&gt;MAX(INDEX($C$1:$C$13701,MIN(13701,ROW()+1)):INDEX($C$1:$C$13701,MIN(13701,ROW()+設定!$B$24))),$C2728&gt;=設定!$B$32,$C2728&gt;=MAX(MIN(INDEX($C$1:$C$13701,MAX(1,ROW()-設定!$B$26)):INDEX($C$1:$C$13701,MAX(1,ROW()-1))),MIN(INDEX($C$1:$C$13701,MIN(13701,ROW()+1)):INDEX($C$1:$C$13701,MIN(13701,ROW()+設定!$B$26))))*10^(設定!$B$27/20)),1,0))</f>
        <v>0</v>
      </c>
      <c r="G2728" s="33" t="n">
        <f aca="false">$G2727+IF($F2728=1,1,0)</f>
        <v>1</v>
      </c>
      <c r="H2728" s="0" t="str">
        <f aca="false">IF($F2728=1,$G2728,"")</f>
        <v/>
      </c>
    </row>
    <row r="2729" customFormat="false" ht="15" hidden="false" customHeight="false" outlineLevel="0" collapsed="false">
      <c r="A2729" s="30" t="n">
        <v>426.09375</v>
      </c>
      <c r="B2729" s="31" t="n">
        <v>20.41</v>
      </c>
      <c r="C2729" s="32" t="n">
        <f aca="false">IF($A2729="","",IF(設定!$B$21="dB",10^($B2729/20),ABS($B2729)))</f>
        <v>10.48334793581</v>
      </c>
      <c r="D2729" s="32" t="n">
        <f aca="false">IF($A2729="","",$A2729^2)</f>
        <v>181555.883789063</v>
      </c>
      <c r="E2729" s="32" t="n">
        <f aca="false">IF($A2729="","",IF($C2729&lt;=0,"",1/$C2729^2))</f>
        <v>0.00909913272632252</v>
      </c>
      <c r="F2729" s="33" t="n">
        <f aca="false">IF(OR(ROW()-設定!$B$30&lt;2,ROW()+設定!$B$30&gt;13701,N($A2729)&lt;=0,N(INDEX($A$2:$A$13701,MIN(13700,MAX(1,ROW()-1+設定!$B$30))))&lt;=0,$A2729&lt;設定!$B$28,$A2729&gt;設定!$B$29),0,IF(AND($C2729&gt;=MAX(INDEX($C$1:$C$13701,MAX(1,ROW()-設定!$B$24)):INDEX($C$1:$C$13701,MAX(1,ROW()-1))),$C2729&gt;MAX(INDEX($C$1:$C$13701,MIN(13701,ROW()+1)):INDEX($C$1:$C$13701,MIN(13701,ROW()+設定!$B$24))),$C2729&gt;=設定!$B$32,$C2729&gt;=MAX(MIN(INDEX($C$1:$C$13701,MAX(1,ROW()-設定!$B$26)):INDEX($C$1:$C$13701,MAX(1,ROW()-1))),MIN(INDEX($C$1:$C$13701,MIN(13701,ROW()+1)):INDEX($C$1:$C$13701,MIN(13701,ROW()+設定!$B$26))))*10^(設定!$B$27/20)),1,0))</f>
        <v>0</v>
      </c>
      <c r="G2729" s="33" t="n">
        <f aca="false">$G2728+IF($F2729=1,1,0)</f>
        <v>1</v>
      </c>
      <c r="H2729" s="0" t="str">
        <f aca="false">IF($F2729=1,$G2729,"")</f>
        <v/>
      </c>
    </row>
    <row r="2730" customFormat="false" ht="15" hidden="false" customHeight="false" outlineLevel="0" collapsed="false">
      <c r="A2730" s="30" t="n">
        <v>426.25</v>
      </c>
      <c r="B2730" s="31" t="n">
        <v>20.6254</v>
      </c>
      <c r="C2730" s="32" t="n">
        <f aca="false">IF($A2730="","",IF(設定!$B$21="dB",10^($B2730/20),ABS($B2730)))</f>
        <v>10.7465731698015</v>
      </c>
      <c r="D2730" s="32" t="n">
        <f aca="false">IF($A2730="","",$A2730^2)</f>
        <v>181689.0625</v>
      </c>
      <c r="E2730" s="32" t="n">
        <f aca="false">IF($A2730="","",IF($C2730&lt;=0,"",1/$C2730^2))</f>
        <v>0.00865884568771276</v>
      </c>
      <c r="F2730" s="33" t="n">
        <f aca="false">IF(OR(ROW()-設定!$B$30&lt;2,ROW()+設定!$B$30&gt;13701,N($A2730)&lt;=0,N(INDEX($A$2:$A$13701,MIN(13700,MAX(1,ROW()-1+設定!$B$30))))&lt;=0,$A2730&lt;設定!$B$28,$A2730&gt;設定!$B$29),0,IF(AND($C2730&gt;=MAX(INDEX($C$1:$C$13701,MAX(1,ROW()-設定!$B$24)):INDEX($C$1:$C$13701,MAX(1,ROW()-1))),$C2730&gt;MAX(INDEX($C$1:$C$13701,MIN(13701,ROW()+1)):INDEX($C$1:$C$13701,MIN(13701,ROW()+設定!$B$24))),$C2730&gt;=設定!$B$32,$C2730&gt;=MAX(MIN(INDEX($C$1:$C$13701,MAX(1,ROW()-設定!$B$26)):INDEX($C$1:$C$13701,MAX(1,ROW()-1))),MIN(INDEX($C$1:$C$13701,MIN(13701,ROW()+1)):INDEX($C$1:$C$13701,MIN(13701,ROW()+設定!$B$26))))*10^(設定!$B$27/20)),1,0))</f>
        <v>0</v>
      </c>
      <c r="G2730" s="33" t="n">
        <f aca="false">$G2729+IF($F2730=1,1,0)</f>
        <v>1</v>
      </c>
      <c r="H2730" s="0" t="str">
        <f aca="false">IF($F2730=1,$G2730,"")</f>
        <v/>
      </c>
    </row>
    <row r="2731" customFormat="false" ht="15" hidden="false" customHeight="false" outlineLevel="0" collapsed="false">
      <c r="A2731" s="30" t="n">
        <v>426.40625</v>
      </c>
      <c r="B2731" s="31" t="n">
        <v>20.3765</v>
      </c>
      <c r="C2731" s="32" t="n">
        <f aca="false">IF($A2731="","",IF(設定!$B$21="dB",10^($B2731/20),ABS($B2731)))</f>
        <v>10.442993315148</v>
      </c>
      <c r="D2731" s="32" t="n">
        <f aca="false">IF($A2731="","",$A2731^2)</f>
        <v>181822.290039063</v>
      </c>
      <c r="E2731" s="32" t="n">
        <f aca="false">IF($A2731="","",IF($C2731&lt;=0,"",1/$C2731^2))</f>
        <v>0.00916959174211397</v>
      </c>
      <c r="F2731" s="33" t="n">
        <f aca="false">IF(OR(ROW()-設定!$B$30&lt;2,ROW()+設定!$B$30&gt;13701,N($A2731)&lt;=0,N(INDEX($A$2:$A$13701,MIN(13700,MAX(1,ROW()-1+設定!$B$30))))&lt;=0,$A2731&lt;設定!$B$28,$A2731&gt;設定!$B$29),0,IF(AND($C2731&gt;=MAX(INDEX($C$1:$C$13701,MAX(1,ROW()-設定!$B$24)):INDEX($C$1:$C$13701,MAX(1,ROW()-1))),$C2731&gt;MAX(INDEX($C$1:$C$13701,MIN(13701,ROW()+1)):INDEX($C$1:$C$13701,MIN(13701,ROW()+設定!$B$24))),$C2731&gt;=設定!$B$32,$C2731&gt;=MAX(MIN(INDEX($C$1:$C$13701,MAX(1,ROW()-設定!$B$26)):INDEX($C$1:$C$13701,MAX(1,ROW()-1))),MIN(INDEX($C$1:$C$13701,MIN(13701,ROW()+1)):INDEX($C$1:$C$13701,MIN(13701,ROW()+設定!$B$26))))*10^(設定!$B$27/20)),1,0))</f>
        <v>0</v>
      </c>
      <c r="G2731" s="33" t="n">
        <f aca="false">$G2730+IF($F2731=1,1,0)</f>
        <v>1</v>
      </c>
      <c r="H2731" s="0" t="str">
        <f aca="false">IF($F2731=1,$G2731,"")</f>
        <v/>
      </c>
    </row>
    <row r="2732" customFormat="false" ht="15" hidden="false" customHeight="false" outlineLevel="0" collapsed="false">
      <c r="A2732" s="30" t="n">
        <v>426.5625</v>
      </c>
      <c r="B2732" s="31" t="n">
        <v>20.1343</v>
      </c>
      <c r="C2732" s="32" t="n">
        <f aca="false">IF($A2732="","",IF(設定!$B$21="dB",10^($B2732/20),ABS($B2732)))</f>
        <v>10.1558201190397</v>
      </c>
      <c r="D2732" s="32" t="n">
        <f aca="false">IF($A2732="","",$A2732^2)</f>
        <v>181955.56640625</v>
      </c>
      <c r="E2732" s="32" t="n">
        <f aca="false">IF($A2732="","",IF($C2732&lt;=0,"",1/$C2732^2))</f>
        <v>0.00969549529627392</v>
      </c>
      <c r="F2732" s="33" t="n">
        <f aca="false">IF(OR(ROW()-設定!$B$30&lt;2,ROW()+設定!$B$30&gt;13701,N($A2732)&lt;=0,N(INDEX($A$2:$A$13701,MIN(13700,MAX(1,ROW()-1+設定!$B$30))))&lt;=0,$A2732&lt;設定!$B$28,$A2732&gt;設定!$B$29),0,IF(AND($C2732&gt;=MAX(INDEX($C$1:$C$13701,MAX(1,ROW()-設定!$B$24)):INDEX($C$1:$C$13701,MAX(1,ROW()-1))),$C2732&gt;MAX(INDEX($C$1:$C$13701,MIN(13701,ROW()+1)):INDEX($C$1:$C$13701,MIN(13701,ROW()+設定!$B$24))),$C2732&gt;=設定!$B$32,$C2732&gt;=MAX(MIN(INDEX($C$1:$C$13701,MAX(1,ROW()-設定!$B$26)):INDEX($C$1:$C$13701,MAX(1,ROW()-1))),MIN(INDEX($C$1:$C$13701,MIN(13701,ROW()+1)):INDEX($C$1:$C$13701,MIN(13701,ROW()+設定!$B$26))))*10^(設定!$B$27/20)),1,0))</f>
        <v>0</v>
      </c>
      <c r="G2732" s="33" t="n">
        <f aca="false">$G2731+IF($F2732=1,1,0)</f>
        <v>1</v>
      </c>
      <c r="H2732" s="0" t="str">
        <f aca="false">IF($F2732=1,$G2732,"")</f>
        <v/>
      </c>
    </row>
    <row r="2733" customFormat="false" ht="15" hidden="false" customHeight="false" outlineLevel="0" collapsed="false">
      <c r="A2733" s="30" t="n">
        <v>426.71875</v>
      </c>
      <c r="B2733" s="31" t="n">
        <v>19.9327</v>
      </c>
      <c r="C2733" s="32" t="n">
        <f aca="false">IF($A2733="","",IF(設定!$B$21="dB",10^($B2733/20),ABS($B2733)))</f>
        <v>9.92281741077981</v>
      </c>
      <c r="D2733" s="32" t="n">
        <f aca="false">IF($A2733="","",$A2733^2)</f>
        <v>182088.891601563</v>
      </c>
      <c r="E2733" s="32" t="n">
        <f aca="false">IF($A2733="","",IF($C2733&lt;=0,"",1/$C2733^2))</f>
        <v>0.0101561708946975</v>
      </c>
      <c r="F2733" s="33" t="n">
        <f aca="false">IF(OR(ROW()-設定!$B$30&lt;2,ROW()+設定!$B$30&gt;13701,N($A2733)&lt;=0,N(INDEX($A$2:$A$13701,MIN(13700,MAX(1,ROW()-1+設定!$B$30))))&lt;=0,$A2733&lt;設定!$B$28,$A2733&gt;設定!$B$29),0,IF(AND($C2733&gt;=MAX(INDEX($C$1:$C$13701,MAX(1,ROW()-設定!$B$24)):INDEX($C$1:$C$13701,MAX(1,ROW()-1))),$C2733&gt;MAX(INDEX($C$1:$C$13701,MIN(13701,ROW()+1)):INDEX($C$1:$C$13701,MIN(13701,ROW()+設定!$B$24))),$C2733&gt;=設定!$B$32,$C2733&gt;=MAX(MIN(INDEX($C$1:$C$13701,MAX(1,ROW()-設定!$B$26)):INDEX($C$1:$C$13701,MAX(1,ROW()-1))),MIN(INDEX($C$1:$C$13701,MIN(13701,ROW()+1)):INDEX($C$1:$C$13701,MIN(13701,ROW()+設定!$B$26))))*10^(設定!$B$27/20)),1,0))</f>
        <v>0</v>
      </c>
      <c r="G2733" s="33" t="n">
        <f aca="false">$G2732+IF($F2733=1,1,0)</f>
        <v>1</v>
      </c>
      <c r="H2733" s="0" t="str">
        <f aca="false">IF($F2733=1,$G2733,"")</f>
        <v/>
      </c>
    </row>
    <row r="2734" customFormat="false" ht="15" hidden="false" customHeight="false" outlineLevel="0" collapsed="false">
      <c r="A2734" s="30" t="n">
        <v>426.875</v>
      </c>
      <c r="B2734" s="31" t="n">
        <v>19.724</v>
      </c>
      <c r="C2734" s="32" t="n">
        <f aca="false">IF($A2734="","",IF(設定!$B$21="dB",10^($B2734/20),ABS($B2734)))</f>
        <v>9.68723867382763</v>
      </c>
      <c r="D2734" s="32" t="n">
        <f aca="false">IF($A2734="","",$A2734^2)</f>
        <v>182222.265625</v>
      </c>
      <c r="E2734" s="32" t="n">
        <f aca="false">IF($A2734="","",IF($C2734&lt;=0,"",1/$C2734^2))</f>
        <v>0.0106561420215852</v>
      </c>
      <c r="F2734" s="33" t="n">
        <f aca="false">IF(OR(ROW()-設定!$B$30&lt;2,ROW()+設定!$B$30&gt;13701,N($A2734)&lt;=0,N(INDEX($A$2:$A$13701,MIN(13700,MAX(1,ROW()-1+設定!$B$30))))&lt;=0,$A2734&lt;設定!$B$28,$A2734&gt;設定!$B$29),0,IF(AND($C2734&gt;=MAX(INDEX($C$1:$C$13701,MAX(1,ROW()-設定!$B$24)):INDEX($C$1:$C$13701,MAX(1,ROW()-1))),$C2734&gt;MAX(INDEX($C$1:$C$13701,MIN(13701,ROW()+1)):INDEX($C$1:$C$13701,MIN(13701,ROW()+設定!$B$24))),$C2734&gt;=設定!$B$32,$C2734&gt;=MAX(MIN(INDEX($C$1:$C$13701,MAX(1,ROW()-設定!$B$26)):INDEX($C$1:$C$13701,MAX(1,ROW()-1))),MIN(INDEX($C$1:$C$13701,MIN(13701,ROW()+1)):INDEX($C$1:$C$13701,MIN(13701,ROW()+設定!$B$26))))*10^(設定!$B$27/20)),1,0))</f>
        <v>0</v>
      </c>
      <c r="G2734" s="33" t="n">
        <f aca="false">$G2733+IF($F2734=1,1,0)</f>
        <v>1</v>
      </c>
      <c r="H2734" s="0" t="str">
        <f aca="false">IF($F2734=1,$G2734,"")</f>
        <v/>
      </c>
    </row>
    <row r="2735" customFormat="false" ht="15" hidden="false" customHeight="false" outlineLevel="0" collapsed="false">
      <c r="A2735" s="30" t="n">
        <v>427.03125</v>
      </c>
      <c r="B2735" s="31" t="n">
        <v>19.6222</v>
      </c>
      <c r="C2735" s="32" t="n">
        <f aca="false">IF($A2735="","",IF(設定!$B$21="dB",10^($B2735/20),ABS($B2735)))</f>
        <v>9.5743654428882</v>
      </c>
      <c r="D2735" s="32" t="n">
        <f aca="false">IF($A2735="","",$A2735^2)</f>
        <v>182355.688476563</v>
      </c>
      <c r="E2735" s="32" t="n">
        <f aca="false">IF($A2735="","",IF($C2735&lt;=0,"",1/$C2735^2))</f>
        <v>0.0109088758692869</v>
      </c>
      <c r="F2735" s="33" t="n">
        <f aca="false">IF(OR(ROW()-設定!$B$30&lt;2,ROW()+設定!$B$30&gt;13701,N($A2735)&lt;=0,N(INDEX($A$2:$A$13701,MIN(13700,MAX(1,ROW()-1+設定!$B$30))))&lt;=0,$A2735&lt;設定!$B$28,$A2735&gt;設定!$B$29),0,IF(AND($C2735&gt;=MAX(INDEX($C$1:$C$13701,MAX(1,ROW()-設定!$B$24)):INDEX($C$1:$C$13701,MAX(1,ROW()-1))),$C2735&gt;MAX(INDEX($C$1:$C$13701,MIN(13701,ROW()+1)):INDEX($C$1:$C$13701,MIN(13701,ROW()+設定!$B$24))),$C2735&gt;=設定!$B$32,$C2735&gt;=MAX(MIN(INDEX($C$1:$C$13701,MAX(1,ROW()-設定!$B$26)):INDEX($C$1:$C$13701,MAX(1,ROW()-1))),MIN(INDEX($C$1:$C$13701,MIN(13701,ROW()+1)):INDEX($C$1:$C$13701,MIN(13701,ROW()+設定!$B$26))))*10^(設定!$B$27/20)),1,0))</f>
        <v>0</v>
      </c>
      <c r="G2735" s="33" t="n">
        <f aca="false">$G2734+IF($F2735=1,1,0)</f>
        <v>1</v>
      </c>
      <c r="H2735" s="0" t="str">
        <f aca="false">IF($F2735=1,$G2735,"")</f>
        <v/>
      </c>
    </row>
    <row r="2736" customFormat="false" ht="15" hidden="false" customHeight="false" outlineLevel="0" collapsed="false">
      <c r="A2736" s="30" t="n">
        <v>427.1875</v>
      </c>
      <c r="B2736" s="31" t="n">
        <v>19.6858</v>
      </c>
      <c r="C2736" s="32" t="n">
        <f aca="false">IF($A2736="","",IF(設定!$B$21="dB",10^($B2736/20),ABS($B2736)))</f>
        <v>9.64472835071669</v>
      </c>
      <c r="D2736" s="32" t="n">
        <f aca="false">IF($A2736="","",$A2736^2)</f>
        <v>182489.16015625</v>
      </c>
      <c r="E2736" s="32" t="n">
        <f aca="false">IF($A2736="","",IF($C2736&lt;=0,"",1/$C2736^2))</f>
        <v>0.0107502855457465</v>
      </c>
      <c r="F2736" s="33" t="n">
        <f aca="false">IF(OR(ROW()-設定!$B$30&lt;2,ROW()+設定!$B$30&gt;13701,N($A2736)&lt;=0,N(INDEX($A$2:$A$13701,MIN(13700,MAX(1,ROW()-1+設定!$B$30))))&lt;=0,$A2736&lt;設定!$B$28,$A2736&gt;設定!$B$29),0,IF(AND($C2736&gt;=MAX(INDEX($C$1:$C$13701,MAX(1,ROW()-設定!$B$24)):INDEX($C$1:$C$13701,MAX(1,ROW()-1))),$C2736&gt;MAX(INDEX($C$1:$C$13701,MIN(13701,ROW()+1)):INDEX($C$1:$C$13701,MIN(13701,ROW()+設定!$B$24))),$C2736&gt;=設定!$B$32,$C2736&gt;=MAX(MIN(INDEX($C$1:$C$13701,MAX(1,ROW()-設定!$B$26)):INDEX($C$1:$C$13701,MAX(1,ROW()-1))),MIN(INDEX($C$1:$C$13701,MIN(13701,ROW()+1)):INDEX($C$1:$C$13701,MIN(13701,ROW()+設定!$B$26))))*10^(設定!$B$27/20)),1,0))</f>
        <v>0</v>
      </c>
      <c r="G2736" s="33" t="n">
        <f aca="false">$G2735+IF($F2736=1,1,0)</f>
        <v>1</v>
      </c>
      <c r="H2736" s="0" t="str">
        <f aca="false">IF($F2736=1,$G2736,"")</f>
        <v/>
      </c>
    </row>
    <row r="2737" customFormat="false" ht="15" hidden="false" customHeight="false" outlineLevel="0" collapsed="false">
      <c r="A2737" s="30" t="n">
        <v>427.34375</v>
      </c>
      <c r="B2737" s="31" t="n">
        <v>19.4579</v>
      </c>
      <c r="C2737" s="32" t="n">
        <f aca="false">IF($A2737="","",IF(設定!$B$21="dB",10^($B2737/20),ABS($B2737)))</f>
        <v>9.39496139774372</v>
      </c>
      <c r="D2737" s="32" t="n">
        <f aca="false">IF($A2737="","",$A2737^2)</f>
        <v>182622.680664063</v>
      </c>
      <c r="E2737" s="32" t="n">
        <f aca="false">IF($A2737="","",IF($C2737&lt;=0,"",1/$C2737^2))</f>
        <v>0.0113294805976336</v>
      </c>
      <c r="F2737" s="33" t="n">
        <f aca="false">IF(OR(ROW()-設定!$B$30&lt;2,ROW()+設定!$B$30&gt;13701,N($A2737)&lt;=0,N(INDEX($A$2:$A$13701,MIN(13700,MAX(1,ROW()-1+設定!$B$30))))&lt;=0,$A2737&lt;設定!$B$28,$A2737&gt;設定!$B$29),0,IF(AND($C2737&gt;=MAX(INDEX($C$1:$C$13701,MAX(1,ROW()-設定!$B$24)):INDEX($C$1:$C$13701,MAX(1,ROW()-1))),$C2737&gt;MAX(INDEX($C$1:$C$13701,MIN(13701,ROW()+1)):INDEX($C$1:$C$13701,MIN(13701,ROW()+設定!$B$24))),$C2737&gt;=設定!$B$32,$C2737&gt;=MAX(MIN(INDEX($C$1:$C$13701,MAX(1,ROW()-設定!$B$26)):INDEX($C$1:$C$13701,MAX(1,ROW()-1))),MIN(INDEX($C$1:$C$13701,MIN(13701,ROW()+1)):INDEX($C$1:$C$13701,MIN(13701,ROW()+設定!$B$26))))*10^(設定!$B$27/20)),1,0))</f>
        <v>0</v>
      </c>
      <c r="G2737" s="33" t="n">
        <f aca="false">$G2736+IF($F2737=1,1,0)</f>
        <v>1</v>
      </c>
      <c r="H2737" s="0" t="str">
        <f aca="false">IF($F2737=1,$G2737,"")</f>
        <v/>
      </c>
    </row>
    <row r="2738" customFormat="false" ht="15" hidden="false" customHeight="false" outlineLevel="0" collapsed="false">
      <c r="A2738" s="30" t="n">
        <v>427.5</v>
      </c>
      <c r="B2738" s="31" t="n">
        <v>19.24</v>
      </c>
      <c r="C2738" s="32" t="n">
        <f aca="false">IF($A2738="","",IF(設定!$B$21="dB",10^($B2738/20),ABS($B2738)))</f>
        <v>9.16220490122</v>
      </c>
      <c r="D2738" s="32" t="n">
        <f aca="false">IF($A2738="","",$A2738^2)</f>
        <v>182756.25</v>
      </c>
      <c r="E2738" s="32" t="n">
        <f aca="false">IF($A2738="","",IF($C2738&lt;=0,"",1/$C2738^2))</f>
        <v>0.0119124200802737</v>
      </c>
      <c r="F2738" s="33" t="n">
        <f aca="false">IF(OR(ROW()-設定!$B$30&lt;2,ROW()+設定!$B$30&gt;13701,N($A2738)&lt;=0,N(INDEX($A$2:$A$13701,MIN(13700,MAX(1,ROW()-1+設定!$B$30))))&lt;=0,$A2738&lt;設定!$B$28,$A2738&gt;設定!$B$29),0,IF(AND($C2738&gt;=MAX(INDEX($C$1:$C$13701,MAX(1,ROW()-設定!$B$24)):INDEX($C$1:$C$13701,MAX(1,ROW()-1))),$C2738&gt;MAX(INDEX($C$1:$C$13701,MIN(13701,ROW()+1)):INDEX($C$1:$C$13701,MIN(13701,ROW()+設定!$B$24))),$C2738&gt;=設定!$B$32,$C2738&gt;=MAX(MIN(INDEX($C$1:$C$13701,MAX(1,ROW()-設定!$B$26)):INDEX($C$1:$C$13701,MAX(1,ROW()-1))),MIN(INDEX($C$1:$C$13701,MIN(13701,ROW()+1)):INDEX($C$1:$C$13701,MIN(13701,ROW()+設定!$B$26))))*10^(設定!$B$27/20)),1,0))</f>
        <v>0</v>
      </c>
      <c r="G2738" s="33" t="n">
        <f aca="false">$G2737+IF($F2738=1,1,0)</f>
        <v>1</v>
      </c>
      <c r="H2738" s="0" t="str">
        <f aca="false">IF($F2738=1,$G2738,"")</f>
        <v/>
      </c>
    </row>
    <row r="2739" customFormat="false" ht="15" hidden="false" customHeight="false" outlineLevel="0" collapsed="false">
      <c r="A2739" s="30" t="n">
        <v>427.65625</v>
      </c>
      <c r="B2739" s="31" t="n">
        <v>19.1695</v>
      </c>
      <c r="C2739" s="32" t="n">
        <f aca="false">IF($A2739="","",IF(設定!$B$21="dB",10^($B2739/20),ABS($B2739)))</f>
        <v>9.08813982021614</v>
      </c>
      <c r="D2739" s="32" t="n">
        <f aca="false">IF($A2739="","",$A2739^2)</f>
        <v>182889.868164063</v>
      </c>
      <c r="E2739" s="32" t="n">
        <f aca="false">IF($A2739="","",IF($C2739&lt;=0,"",1/$C2739^2))</f>
        <v>0.0121073751683467</v>
      </c>
      <c r="F2739" s="33" t="n">
        <f aca="false">IF(OR(ROW()-設定!$B$30&lt;2,ROW()+設定!$B$30&gt;13701,N($A2739)&lt;=0,N(INDEX($A$2:$A$13701,MIN(13700,MAX(1,ROW()-1+設定!$B$30))))&lt;=0,$A2739&lt;設定!$B$28,$A2739&gt;設定!$B$29),0,IF(AND($C2739&gt;=MAX(INDEX($C$1:$C$13701,MAX(1,ROW()-設定!$B$24)):INDEX($C$1:$C$13701,MAX(1,ROW()-1))),$C2739&gt;MAX(INDEX($C$1:$C$13701,MIN(13701,ROW()+1)):INDEX($C$1:$C$13701,MIN(13701,ROW()+設定!$B$24))),$C2739&gt;=設定!$B$32,$C2739&gt;=MAX(MIN(INDEX($C$1:$C$13701,MAX(1,ROW()-設定!$B$26)):INDEX($C$1:$C$13701,MAX(1,ROW()-1))),MIN(INDEX($C$1:$C$13701,MIN(13701,ROW()+1)):INDEX($C$1:$C$13701,MIN(13701,ROW()+設定!$B$26))))*10^(設定!$B$27/20)),1,0))</f>
        <v>0</v>
      </c>
      <c r="G2739" s="33" t="n">
        <f aca="false">$G2738+IF($F2739=1,1,0)</f>
        <v>1</v>
      </c>
      <c r="H2739" s="0" t="str">
        <f aca="false">IF($F2739=1,$G2739,"")</f>
        <v/>
      </c>
    </row>
    <row r="2740" customFormat="false" ht="15" hidden="false" customHeight="false" outlineLevel="0" collapsed="false">
      <c r="A2740" s="30" t="n">
        <v>427.8125</v>
      </c>
      <c r="B2740" s="31" t="n">
        <v>19.2527</v>
      </c>
      <c r="C2740" s="32" t="n">
        <f aca="false">IF($A2740="","",IF(設定!$B$21="dB",10^($B2740/20),ABS($B2740)))</f>
        <v>9.17561114007049</v>
      </c>
      <c r="D2740" s="32" t="n">
        <f aca="false">IF($A2740="","",$A2740^2)</f>
        <v>183023.53515625</v>
      </c>
      <c r="E2740" s="32" t="n">
        <f aca="false">IF($A2740="","",IF($C2740&lt;=0,"",1/$C2740^2))</f>
        <v>0.0118776356764425</v>
      </c>
      <c r="F2740" s="33" t="n">
        <f aca="false">IF(OR(ROW()-設定!$B$30&lt;2,ROW()+設定!$B$30&gt;13701,N($A2740)&lt;=0,N(INDEX($A$2:$A$13701,MIN(13700,MAX(1,ROW()-1+設定!$B$30))))&lt;=0,$A2740&lt;設定!$B$28,$A2740&gt;設定!$B$29),0,IF(AND($C2740&gt;=MAX(INDEX($C$1:$C$13701,MAX(1,ROW()-設定!$B$24)):INDEX($C$1:$C$13701,MAX(1,ROW()-1))),$C2740&gt;MAX(INDEX($C$1:$C$13701,MIN(13701,ROW()+1)):INDEX($C$1:$C$13701,MIN(13701,ROW()+設定!$B$24))),$C2740&gt;=設定!$B$32,$C2740&gt;=MAX(MIN(INDEX($C$1:$C$13701,MAX(1,ROW()-設定!$B$26)):INDEX($C$1:$C$13701,MAX(1,ROW()-1))),MIN(INDEX($C$1:$C$13701,MIN(13701,ROW()+1)):INDEX($C$1:$C$13701,MIN(13701,ROW()+設定!$B$26))))*10^(設定!$B$27/20)),1,0))</f>
        <v>0</v>
      </c>
      <c r="G2740" s="33" t="n">
        <f aca="false">$G2739+IF($F2740=1,1,0)</f>
        <v>1</v>
      </c>
      <c r="H2740" s="0" t="str">
        <f aca="false">IF($F2740=1,$G2740,"")</f>
        <v/>
      </c>
    </row>
    <row r="2741" customFormat="false" ht="15" hidden="false" customHeight="false" outlineLevel="0" collapsed="false">
      <c r="A2741" s="30" t="n">
        <v>427.96875</v>
      </c>
      <c r="B2741" s="31" t="n">
        <v>18.9237</v>
      </c>
      <c r="C2741" s="32" t="n">
        <f aca="false">IF($A2741="","",IF(設定!$B$21="dB",10^($B2741/20),ABS($B2741)))</f>
        <v>8.83456153374366</v>
      </c>
      <c r="D2741" s="32" t="n">
        <f aca="false">IF($A2741="","",$A2741^2)</f>
        <v>183157.250976563</v>
      </c>
      <c r="E2741" s="32" t="n">
        <f aca="false">IF($A2741="","",IF($C2741&lt;=0,"",1/$C2741^2))</f>
        <v>0.0128123855804575</v>
      </c>
      <c r="F2741" s="33" t="n">
        <f aca="false">IF(OR(ROW()-設定!$B$30&lt;2,ROW()+設定!$B$30&gt;13701,N($A2741)&lt;=0,N(INDEX($A$2:$A$13701,MIN(13700,MAX(1,ROW()-1+設定!$B$30))))&lt;=0,$A2741&lt;設定!$B$28,$A2741&gt;設定!$B$29),0,IF(AND($C2741&gt;=MAX(INDEX($C$1:$C$13701,MAX(1,ROW()-設定!$B$24)):INDEX($C$1:$C$13701,MAX(1,ROW()-1))),$C2741&gt;MAX(INDEX($C$1:$C$13701,MIN(13701,ROW()+1)):INDEX($C$1:$C$13701,MIN(13701,ROW()+設定!$B$24))),$C2741&gt;=設定!$B$32,$C2741&gt;=MAX(MIN(INDEX($C$1:$C$13701,MAX(1,ROW()-設定!$B$26)):INDEX($C$1:$C$13701,MAX(1,ROW()-1))),MIN(INDEX($C$1:$C$13701,MIN(13701,ROW()+1)):INDEX($C$1:$C$13701,MIN(13701,ROW()+設定!$B$26))))*10^(設定!$B$27/20)),1,0))</f>
        <v>0</v>
      </c>
      <c r="G2741" s="33" t="n">
        <f aca="false">$G2740+IF($F2741=1,1,0)</f>
        <v>1</v>
      </c>
      <c r="H2741" s="0" t="str">
        <f aca="false">IF($F2741=1,$G2741,"")</f>
        <v/>
      </c>
    </row>
    <row r="2742" customFormat="false" ht="15" hidden="false" customHeight="false" outlineLevel="0" collapsed="false">
      <c r="A2742" s="30" t="n">
        <v>428.125</v>
      </c>
      <c r="B2742" s="31" t="n">
        <v>18.7649</v>
      </c>
      <c r="C2742" s="32" t="n">
        <f aca="false">IF($A2742="","",IF(設定!$B$21="dB",10^($B2742/20),ABS($B2742)))</f>
        <v>8.67451095843297</v>
      </c>
      <c r="D2742" s="32" t="n">
        <f aca="false">IF($A2742="","",$A2742^2)</f>
        <v>183291.015625</v>
      </c>
      <c r="E2742" s="32" t="n">
        <f aca="false">IF($A2742="","",IF($C2742&lt;=0,"",1/$C2742^2))</f>
        <v>0.0132895415707467</v>
      </c>
      <c r="F2742" s="33" t="n">
        <f aca="false">IF(OR(ROW()-設定!$B$30&lt;2,ROW()+設定!$B$30&gt;13701,N($A2742)&lt;=0,N(INDEX($A$2:$A$13701,MIN(13700,MAX(1,ROW()-1+設定!$B$30))))&lt;=0,$A2742&lt;設定!$B$28,$A2742&gt;設定!$B$29),0,IF(AND($C2742&gt;=MAX(INDEX($C$1:$C$13701,MAX(1,ROW()-設定!$B$24)):INDEX($C$1:$C$13701,MAX(1,ROW()-1))),$C2742&gt;MAX(INDEX($C$1:$C$13701,MIN(13701,ROW()+1)):INDEX($C$1:$C$13701,MIN(13701,ROW()+設定!$B$24))),$C2742&gt;=設定!$B$32,$C2742&gt;=MAX(MIN(INDEX($C$1:$C$13701,MAX(1,ROW()-設定!$B$26)):INDEX($C$1:$C$13701,MAX(1,ROW()-1))),MIN(INDEX($C$1:$C$13701,MIN(13701,ROW()+1)):INDEX($C$1:$C$13701,MIN(13701,ROW()+設定!$B$26))))*10^(設定!$B$27/20)),1,0))</f>
        <v>0</v>
      </c>
      <c r="G2742" s="33" t="n">
        <f aca="false">$G2741+IF($F2742=1,1,0)</f>
        <v>1</v>
      </c>
      <c r="H2742" s="0" t="str">
        <f aca="false">IF($F2742=1,$G2742,"")</f>
        <v/>
      </c>
    </row>
    <row r="2743" customFormat="false" ht="15" hidden="false" customHeight="false" outlineLevel="0" collapsed="false">
      <c r="A2743" s="30" t="n">
        <v>428.28125</v>
      </c>
      <c r="B2743" s="31" t="n">
        <v>18.834</v>
      </c>
      <c r="C2743" s="32" t="n">
        <f aca="false">IF($A2743="","",IF(設定!$B$21="dB",10^($B2743/20),ABS($B2743)))</f>
        <v>8.74379566558508</v>
      </c>
      <c r="D2743" s="32" t="n">
        <f aca="false">IF($A2743="","",$A2743^2)</f>
        <v>183424.829101563</v>
      </c>
      <c r="E2743" s="32" t="n">
        <f aca="false">IF($A2743="","",IF($C2743&lt;=0,"",1/$C2743^2))</f>
        <v>0.0130797667700893</v>
      </c>
      <c r="F2743" s="33" t="n">
        <f aca="false">IF(OR(ROW()-設定!$B$30&lt;2,ROW()+設定!$B$30&gt;13701,N($A2743)&lt;=0,N(INDEX($A$2:$A$13701,MIN(13700,MAX(1,ROW()-1+設定!$B$30))))&lt;=0,$A2743&lt;設定!$B$28,$A2743&gt;設定!$B$29),0,IF(AND($C2743&gt;=MAX(INDEX($C$1:$C$13701,MAX(1,ROW()-設定!$B$24)):INDEX($C$1:$C$13701,MAX(1,ROW()-1))),$C2743&gt;MAX(INDEX($C$1:$C$13701,MIN(13701,ROW()+1)):INDEX($C$1:$C$13701,MIN(13701,ROW()+設定!$B$24))),$C2743&gt;=設定!$B$32,$C2743&gt;=MAX(MIN(INDEX($C$1:$C$13701,MAX(1,ROW()-設定!$B$26)):INDEX($C$1:$C$13701,MAX(1,ROW()-1))),MIN(INDEX($C$1:$C$13701,MIN(13701,ROW()+1)):INDEX($C$1:$C$13701,MIN(13701,ROW()+設定!$B$26))))*10^(設定!$B$27/20)),1,0))</f>
        <v>0</v>
      </c>
      <c r="G2743" s="33" t="n">
        <f aca="false">$G2742+IF($F2743=1,1,0)</f>
        <v>1</v>
      </c>
      <c r="H2743" s="0" t="str">
        <f aca="false">IF($F2743=1,$G2743,"")</f>
        <v/>
      </c>
    </row>
    <row r="2744" customFormat="false" ht="15" hidden="false" customHeight="false" outlineLevel="0" collapsed="false">
      <c r="A2744" s="30" t="n">
        <v>428.4375</v>
      </c>
      <c r="B2744" s="31" t="n">
        <v>18.6114</v>
      </c>
      <c r="C2744" s="32" t="n">
        <f aca="false">IF($A2744="","",IF(設定!$B$21="dB",10^($B2744/20),ABS($B2744)))</f>
        <v>8.5225586772527</v>
      </c>
      <c r="D2744" s="32" t="n">
        <f aca="false">IF($A2744="","",$A2744^2)</f>
        <v>183558.69140625</v>
      </c>
      <c r="E2744" s="32" t="n">
        <f aca="false">IF($A2744="","",IF($C2744&lt;=0,"",1/$C2744^2))</f>
        <v>0.0137676558056511</v>
      </c>
      <c r="F2744" s="33" t="n">
        <f aca="false">IF(OR(ROW()-設定!$B$30&lt;2,ROW()+設定!$B$30&gt;13701,N($A2744)&lt;=0,N(INDEX($A$2:$A$13701,MIN(13700,MAX(1,ROW()-1+設定!$B$30))))&lt;=0,$A2744&lt;設定!$B$28,$A2744&gt;設定!$B$29),0,IF(AND($C2744&gt;=MAX(INDEX($C$1:$C$13701,MAX(1,ROW()-設定!$B$24)):INDEX($C$1:$C$13701,MAX(1,ROW()-1))),$C2744&gt;MAX(INDEX($C$1:$C$13701,MIN(13701,ROW()+1)):INDEX($C$1:$C$13701,MIN(13701,ROW()+設定!$B$24))),$C2744&gt;=設定!$B$32,$C2744&gt;=MAX(MIN(INDEX($C$1:$C$13701,MAX(1,ROW()-設定!$B$26)):INDEX($C$1:$C$13701,MAX(1,ROW()-1))),MIN(INDEX($C$1:$C$13701,MIN(13701,ROW()+1)):INDEX($C$1:$C$13701,MIN(13701,ROW()+設定!$B$26))))*10^(設定!$B$27/20)),1,0))</f>
        <v>0</v>
      </c>
      <c r="G2744" s="33" t="n">
        <f aca="false">$G2743+IF($F2744=1,1,0)</f>
        <v>1</v>
      </c>
      <c r="H2744" s="0" t="str">
        <f aca="false">IF($F2744=1,$G2744,"")</f>
        <v/>
      </c>
    </row>
    <row r="2745" customFormat="false" ht="15" hidden="false" customHeight="false" outlineLevel="0" collapsed="false">
      <c r="A2745" s="30" t="n">
        <v>428.59375</v>
      </c>
      <c r="B2745" s="31" t="n">
        <v>18.4374</v>
      </c>
      <c r="C2745" s="32" t="n">
        <f aca="false">IF($A2745="","",IF(設定!$B$21="dB",10^($B2745/20),ABS($B2745)))</f>
        <v>8.35352929546449</v>
      </c>
      <c r="D2745" s="32" t="n">
        <f aca="false">IF($A2745="","",$A2745^2)</f>
        <v>183692.602539063</v>
      </c>
      <c r="E2745" s="32" t="n">
        <f aca="false">IF($A2745="","",IF($C2745&lt;=0,"",1/$C2745^2))</f>
        <v>0.0143304556695067</v>
      </c>
      <c r="F2745" s="33" t="n">
        <f aca="false">IF(OR(ROW()-設定!$B$30&lt;2,ROW()+設定!$B$30&gt;13701,N($A2745)&lt;=0,N(INDEX($A$2:$A$13701,MIN(13700,MAX(1,ROW()-1+設定!$B$30))))&lt;=0,$A2745&lt;設定!$B$28,$A2745&gt;設定!$B$29),0,IF(AND($C2745&gt;=MAX(INDEX($C$1:$C$13701,MAX(1,ROW()-設定!$B$24)):INDEX($C$1:$C$13701,MAX(1,ROW()-1))),$C2745&gt;MAX(INDEX($C$1:$C$13701,MIN(13701,ROW()+1)):INDEX($C$1:$C$13701,MIN(13701,ROW()+設定!$B$24))),$C2745&gt;=設定!$B$32,$C2745&gt;=MAX(MIN(INDEX($C$1:$C$13701,MAX(1,ROW()-設定!$B$26)):INDEX($C$1:$C$13701,MAX(1,ROW()-1))),MIN(INDEX($C$1:$C$13701,MIN(13701,ROW()+1)):INDEX($C$1:$C$13701,MIN(13701,ROW()+設定!$B$26))))*10^(設定!$B$27/20)),1,0))</f>
        <v>0</v>
      </c>
      <c r="G2745" s="33" t="n">
        <f aca="false">$G2744+IF($F2745=1,1,0)</f>
        <v>1</v>
      </c>
      <c r="H2745" s="0" t="str">
        <f aca="false">IF($F2745=1,$G2745,"")</f>
        <v/>
      </c>
    </row>
    <row r="2746" customFormat="false" ht="15" hidden="false" customHeight="false" outlineLevel="0" collapsed="false">
      <c r="A2746" s="30" t="n">
        <v>428.75</v>
      </c>
      <c r="B2746" s="31" t="n">
        <v>18.2395</v>
      </c>
      <c r="C2746" s="32" t="n">
        <f aca="false">IF($A2746="","",IF(設定!$B$21="dB",10^($B2746/20),ABS($B2746)))</f>
        <v>8.16535366451628</v>
      </c>
      <c r="D2746" s="32" t="n">
        <f aca="false">IF($A2746="","",$A2746^2)</f>
        <v>183826.5625</v>
      </c>
      <c r="E2746" s="32" t="n">
        <f aca="false">IF($A2746="","",IF($C2746&lt;=0,"",1/$C2746^2))</f>
        <v>0.0149985750303905</v>
      </c>
      <c r="F2746" s="33" t="n">
        <f aca="false">IF(OR(ROW()-設定!$B$30&lt;2,ROW()+設定!$B$30&gt;13701,N($A2746)&lt;=0,N(INDEX($A$2:$A$13701,MIN(13700,MAX(1,ROW()-1+設定!$B$30))))&lt;=0,$A2746&lt;設定!$B$28,$A2746&gt;設定!$B$29),0,IF(AND($C2746&gt;=MAX(INDEX($C$1:$C$13701,MAX(1,ROW()-設定!$B$24)):INDEX($C$1:$C$13701,MAX(1,ROW()-1))),$C2746&gt;MAX(INDEX($C$1:$C$13701,MIN(13701,ROW()+1)):INDEX($C$1:$C$13701,MIN(13701,ROW()+設定!$B$24))),$C2746&gt;=設定!$B$32,$C2746&gt;=MAX(MIN(INDEX($C$1:$C$13701,MAX(1,ROW()-設定!$B$26)):INDEX($C$1:$C$13701,MAX(1,ROW()-1))),MIN(INDEX($C$1:$C$13701,MIN(13701,ROW()+1)):INDEX($C$1:$C$13701,MIN(13701,ROW()+設定!$B$26))))*10^(設定!$B$27/20)),1,0))</f>
        <v>0</v>
      </c>
      <c r="G2746" s="33" t="n">
        <f aca="false">$G2745+IF($F2746=1,1,0)</f>
        <v>1</v>
      </c>
      <c r="H2746" s="0" t="str">
        <f aca="false">IF($F2746=1,$G2746,"")</f>
        <v/>
      </c>
    </row>
    <row r="2747" customFormat="false" ht="15" hidden="false" customHeight="false" outlineLevel="0" collapsed="false">
      <c r="A2747" s="30" t="n">
        <v>428.90625</v>
      </c>
      <c r="B2747" s="31" t="n">
        <v>18.0104</v>
      </c>
      <c r="C2747" s="32" t="n">
        <f aca="false">IF($A2747="","",IF(設定!$B$21="dB",10^($B2747/20),ABS($B2747)))</f>
        <v>7.95279888682439</v>
      </c>
      <c r="D2747" s="32" t="n">
        <f aca="false">IF($A2747="","",$A2747^2)</f>
        <v>183960.571289063</v>
      </c>
      <c r="E2747" s="32" t="n">
        <f aca="false">IF($A2747="","",IF($C2747&lt;=0,"",1/$C2747^2))</f>
        <v>0.0158110240765053</v>
      </c>
      <c r="F2747" s="33" t="n">
        <f aca="false">IF(OR(ROW()-設定!$B$30&lt;2,ROW()+設定!$B$30&gt;13701,N($A2747)&lt;=0,N(INDEX($A$2:$A$13701,MIN(13700,MAX(1,ROW()-1+設定!$B$30))))&lt;=0,$A2747&lt;設定!$B$28,$A2747&gt;設定!$B$29),0,IF(AND($C2747&gt;=MAX(INDEX($C$1:$C$13701,MAX(1,ROW()-設定!$B$24)):INDEX($C$1:$C$13701,MAX(1,ROW()-1))),$C2747&gt;MAX(INDEX($C$1:$C$13701,MIN(13701,ROW()+1)):INDEX($C$1:$C$13701,MIN(13701,ROW()+設定!$B$24))),$C2747&gt;=設定!$B$32,$C2747&gt;=MAX(MIN(INDEX($C$1:$C$13701,MAX(1,ROW()-設定!$B$26)):INDEX($C$1:$C$13701,MAX(1,ROW()-1))),MIN(INDEX($C$1:$C$13701,MIN(13701,ROW()+1)):INDEX($C$1:$C$13701,MIN(13701,ROW()+設定!$B$26))))*10^(設定!$B$27/20)),1,0))</f>
        <v>0</v>
      </c>
      <c r="G2747" s="33" t="n">
        <f aca="false">$G2746+IF($F2747=1,1,0)</f>
        <v>1</v>
      </c>
      <c r="H2747" s="0" t="str">
        <f aca="false">IF($F2747=1,$G2747,"")</f>
        <v/>
      </c>
    </row>
    <row r="2748" customFormat="false" ht="15" hidden="false" customHeight="false" outlineLevel="0" collapsed="false">
      <c r="A2748" s="30" t="n">
        <v>429.0625</v>
      </c>
      <c r="B2748" s="31" t="n">
        <v>17.9219</v>
      </c>
      <c r="C2748" s="32" t="n">
        <f aca="false">IF($A2748="","",IF(設定!$B$21="dB",10^($B2748/20),ABS($B2748)))</f>
        <v>7.87217971317168</v>
      </c>
      <c r="D2748" s="32" t="n">
        <f aca="false">IF($A2748="","",$A2748^2)</f>
        <v>184094.62890625</v>
      </c>
      <c r="E2748" s="32" t="n">
        <f aca="false">IF($A2748="","",IF($C2748&lt;=0,"",1/$C2748^2))</f>
        <v>0.0161365244368682</v>
      </c>
      <c r="F2748" s="33" t="n">
        <f aca="false">IF(OR(ROW()-設定!$B$30&lt;2,ROW()+設定!$B$30&gt;13701,N($A2748)&lt;=0,N(INDEX($A$2:$A$13701,MIN(13700,MAX(1,ROW()-1+設定!$B$30))))&lt;=0,$A2748&lt;設定!$B$28,$A2748&gt;設定!$B$29),0,IF(AND($C2748&gt;=MAX(INDEX($C$1:$C$13701,MAX(1,ROW()-設定!$B$24)):INDEX($C$1:$C$13701,MAX(1,ROW()-1))),$C2748&gt;MAX(INDEX($C$1:$C$13701,MIN(13701,ROW()+1)):INDEX($C$1:$C$13701,MIN(13701,ROW()+設定!$B$24))),$C2748&gt;=設定!$B$32,$C2748&gt;=MAX(MIN(INDEX($C$1:$C$13701,MAX(1,ROW()-設定!$B$26)):INDEX($C$1:$C$13701,MAX(1,ROW()-1))),MIN(INDEX($C$1:$C$13701,MIN(13701,ROW()+1)):INDEX($C$1:$C$13701,MIN(13701,ROW()+設定!$B$26))))*10^(設定!$B$27/20)),1,0))</f>
        <v>0</v>
      </c>
      <c r="G2748" s="33" t="n">
        <f aca="false">$G2747+IF($F2748=1,1,0)</f>
        <v>1</v>
      </c>
      <c r="H2748" s="0" t="str">
        <f aca="false">IF($F2748=1,$G2748,"")</f>
        <v/>
      </c>
    </row>
    <row r="2749" customFormat="false" ht="15" hidden="false" customHeight="false" outlineLevel="0" collapsed="false">
      <c r="A2749" s="30" t="n">
        <v>429.21875</v>
      </c>
      <c r="B2749" s="31" t="n">
        <v>17.8661</v>
      </c>
      <c r="C2749" s="32" t="n">
        <f aca="false">IF($A2749="","",IF(設定!$B$21="dB",10^($B2749/20),ABS($B2749)))</f>
        <v>7.82176925568412</v>
      </c>
      <c r="D2749" s="32" t="n">
        <f aca="false">IF($A2749="","",$A2749^2)</f>
        <v>184228.735351563</v>
      </c>
      <c r="E2749" s="32" t="n">
        <f aca="false">IF($A2749="","",IF($C2749&lt;=0,"",1/$C2749^2))</f>
        <v>0.0163451910057111</v>
      </c>
      <c r="F2749" s="33" t="n">
        <f aca="false">IF(OR(ROW()-設定!$B$30&lt;2,ROW()+設定!$B$30&gt;13701,N($A2749)&lt;=0,N(INDEX($A$2:$A$13701,MIN(13700,MAX(1,ROW()-1+設定!$B$30))))&lt;=0,$A2749&lt;設定!$B$28,$A2749&gt;設定!$B$29),0,IF(AND($C2749&gt;=MAX(INDEX($C$1:$C$13701,MAX(1,ROW()-設定!$B$24)):INDEX($C$1:$C$13701,MAX(1,ROW()-1))),$C2749&gt;MAX(INDEX($C$1:$C$13701,MIN(13701,ROW()+1)):INDEX($C$1:$C$13701,MIN(13701,ROW()+設定!$B$24))),$C2749&gt;=設定!$B$32,$C2749&gt;=MAX(MIN(INDEX($C$1:$C$13701,MAX(1,ROW()-設定!$B$26)):INDEX($C$1:$C$13701,MAX(1,ROW()-1))),MIN(INDEX($C$1:$C$13701,MIN(13701,ROW()+1)):INDEX($C$1:$C$13701,MIN(13701,ROW()+設定!$B$26))))*10^(設定!$B$27/20)),1,0))</f>
        <v>0</v>
      </c>
      <c r="G2749" s="33" t="n">
        <f aca="false">$G2748+IF($F2749=1,1,0)</f>
        <v>1</v>
      </c>
      <c r="H2749" s="0" t="str">
        <f aca="false">IF($F2749=1,$G2749,"")</f>
        <v/>
      </c>
    </row>
    <row r="2750" customFormat="false" ht="15" hidden="false" customHeight="false" outlineLevel="0" collapsed="false">
      <c r="A2750" s="30" t="n">
        <v>429.375</v>
      </c>
      <c r="B2750" s="31" t="n">
        <v>17.7654</v>
      </c>
      <c r="C2750" s="32" t="n">
        <f aca="false">IF($A2750="","",IF(設定!$B$21="dB",10^($B2750/20),ABS($B2750)))</f>
        <v>7.73161108405569</v>
      </c>
      <c r="D2750" s="32" t="n">
        <f aca="false">IF($A2750="","",$A2750^2)</f>
        <v>184362.890625</v>
      </c>
      <c r="E2750" s="32" t="n">
        <f aca="false">IF($A2750="","",IF($C2750&lt;=0,"",1/$C2750^2))</f>
        <v>0.0167286155305997</v>
      </c>
      <c r="F2750" s="33" t="n">
        <f aca="false">IF(OR(ROW()-設定!$B$30&lt;2,ROW()+設定!$B$30&gt;13701,N($A2750)&lt;=0,N(INDEX($A$2:$A$13701,MIN(13700,MAX(1,ROW()-1+設定!$B$30))))&lt;=0,$A2750&lt;設定!$B$28,$A2750&gt;設定!$B$29),0,IF(AND($C2750&gt;=MAX(INDEX($C$1:$C$13701,MAX(1,ROW()-設定!$B$24)):INDEX($C$1:$C$13701,MAX(1,ROW()-1))),$C2750&gt;MAX(INDEX($C$1:$C$13701,MIN(13701,ROW()+1)):INDEX($C$1:$C$13701,MIN(13701,ROW()+設定!$B$24))),$C2750&gt;=設定!$B$32,$C2750&gt;=MAX(MIN(INDEX($C$1:$C$13701,MAX(1,ROW()-設定!$B$26)):INDEX($C$1:$C$13701,MAX(1,ROW()-1))),MIN(INDEX($C$1:$C$13701,MIN(13701,ROW()+1)):INDEX($C$1:$C$13701,MIN(13701,ROW()+設定!$B$26))))*10^(設定!$B$27/20)),1,0))</f>
        <v>0</v>
      </c>
      <c r="G2750" s="33" t="n">
        <f aca="false">$G2749+IF($F2750=1,1,0)</f>
        <v>1</v>
      </c>
      <c r="H2750" s="0" t="str">
        <f aca="false">IF($F2750=1,$G2750,"")</f>
        <v/>
      </c>
    </row>
    <row r="2751" customFormat="false" ht="15" hidden="false" customHeight="false" outlineLevel="0" collapsed="false">
      <c r="A2751" s="30" t="n">
        <v>429.53125</v>
      </c>
      <c r="B2751" s="31" t="n">
        <v>17.698</v>
      </c>
      <c r="C2751" s="32" t="n">
        <f aca="false">IF($A2751="","",IF(設定!$B$21="dB",10^($B2751/20),ABS($B2751)))</f>
        <v>7.67184818189986</v>
      </c>
      <c r="D2751" s="32" t="n">
        <f aca="false">IF($A2751="","",$A2751^2)</f>
        <v>184497.094726563</v>
      </c>
      <c r="E2751" s="32" t="n">
        <f aca="false">IF($A2751="","",IF($C2751&lt;=0,"",1/$C2751^2))</f>
        <v>0.0169902590267137</v>
      </c>
      <c r="F2751" s="33" t="n">
        <f aca="false">IF(OR(ROW()-設定!$B$30&lt;2,ROW()+設定!$B$30&gt;13701,N($A2751)&lt;=0,N(INDEX($A$2:$A$13701,MIN(13700,MAX(1,ROW()-1+設定!$B$30))))&lt;=0,$A2751&lt;設定!$B$28,$A2751&gt;設定!$B$29),0,IF(AND($C2751&gt;=MAX(INDEX($C$1:$C$13701,MAX(1,ROW()-設定!$B$24)):INDEX($C$1:$C$13701,MAX(1,ROW()-1))),$C2751&gt;MAX(INDEX($C$1:$C$13701,MIN(13701,ROW()+1)):INDEX($C$1:$C$13701,MIN(13701,ROW()+設定!$B$24))),$C2751&gt;=設定!$B$32,$C2751&gt;=MAX(MIN(INDEX($C$1:$C$13701,MAX(1,ROW()-設定!$B$26)):INDEX($C$1:$C$13701,MAX(1,ROW()-1))),MIN(INDEX($C$1:$C$13701,MIN(13701,ROW()+1)):INDEX($C$1:$C$13701,MIN(13701,ROW()+設定!$B$26))))*10^(設定!$B$27/20)),1,0))</f>
        <v>0</v>
      </c>
      <c r="G2751" s="33" t="n">
        <f aca="false">$G2750+IF($F2751=1,1,0)</f>
        <v>1</v>
      </c>
      <c r="H2751" s="0" t="str">
        <f aca="false">IF($F2751=1,$G2751,"")</f>
        <v/>
      </c>
    </row>
    <row r="2752" customFormat="false" ht="15" hidden="false" customHeight="false" outlineLevel="0" collapsed="false">
      <c r="A2752" s="30" t="n">
        <v>429.6875</v>
      </c>
      <c r="B2752" s="31" t="n">
        <v>17.5909</v>
      </c>
      <c r="C2752" s="32" t="n">
        <f aca="false">IF($A2752="","",IF(設定!$B$21="dB",10^($B2752/20),ABS($B2752)))</f>
        <v>7.57783247516517</v>
      </c>
      <c r="D2752" s="32" t="n">
        <f aca="false">IF($A2752="","",$A2752^2)</f>
        <v>184631.34765625</v>
      </c>
      <c r="E2752" s="32" t="n">
        <f aca="false">IF($A2752="","",IF($C2752&lt;=0,"",1/$C2752^2))</f>
        <v>0.0174144595152157</v>
      </c>
      <c r="F2752" s="33" t="n">
        <f aca="false">IF(OR(ROW()-設定!$B$30&lt;2,ROW()+設定!$B$30&gt;13701,N($A2752)&lt;=0,N(INDEX($A$2:$A$13701,MIN(13700,MAX(1,ROW()-1+設定!$B$30))))&lt;=0,$A2752&lt;設定!$B$28,$A2752&gt;設定!$B$29),0,IF(AND($C2752&gt;=MAX(INDEX($C$1:$C$13701,MAX(1,ROW()-設定!$B$24)):INDEX($C$1:$C$13701,MAX(1,ROW()-1))),$C2752&gt;MAX(INDEX($C$1:$C$13701,MIN(13701,ROW()+1)):INDEX($C$1:$C$13701,MIN(13701,ROW()+設定!$B$24))),$C2752&gt;=設定!$B$32,$C2752&gt;=MAX(MIN(INDEX($C$1:$C$13701,MAX(1,ROW()-設定!$B$26)):INDEX($C$1:$C$13701,MAX(1,ROW()-1))),MIN(INDEX($C$1:$C$13701,MIN(13701,ROW()+1)):INDEX($C$1:$C$13701,MIN(13701,ROW()+設定!$B$26))))*10^(設定!$B$27/20)),1,0))</f>
        <v>0</v>
      </c>
      <c r="G2752" s="33" t="n">
        <f aca="false">$G2751+IF($F2752=1,1,0)</f>
        <v>1</v>
      </c>
      <c r="H2752" s="0" t="str">
        <f aca="false">IF($F2752=1,$G2752,"")</f>
        <v/>
      </c>
    </row>
    <row r="2753" customFormat="false" ht="15" hidden="false" customHeight="false" outlineLevel="0" collapsed="false">
      <c r="A2753" s="30" t="n">
        <v>429.84375</v>
      </c>
      <c r="B2753" s="31" t="n">
        <v>17.4302</v>
      </c>
      <c r="C2753" s="32" t="n">
        <f aca="false">IF($A2753="","",IF(設定!$B$21="dB",10^($B2753/20),ABS($B2753)))</f>
        <v>7.43892191461075</v>
      </c>
      <c r="D2753" s="32" t="n">
        <f aca="false">IF($A2753="","",$A2753^2)</f>
        <v>184765.649414063</v>
      </c>
      <c r="E2753" s="32" t="n">
        <f aca="false">IF($A2753="","",IF($C2753&lt;=0,"",1/$C2753^2))</f>
        <v>0.0180709090448313</v>
      </c>
      <c r="F2753" s="33" t="n">
        <f aca="false">IF(OR(ROW()-設定!$B$30&lt;2,ROW()+設定!$B$30&gt;13701,N($A2753)&lt;=0,N(INDEX($A$2:$A$13701,MIN(13700,MAX(1,ROW()-1+設定!$B$30))))&lt;=0,$A2753&lt;設定!$B$28,$A2753&gt;設定!$B$29),0,IF(AND($C2753&gt;=MAX(INDEX($C$1:$C$13701,MAX(1,ROW()-設定!$B$24)):INDEX($C$1:$C$13701,MAX(1,ROW()-1))),$C2753&gt;MAX(INDEX($C$1:$C$13701,MIN(13701,ROW()+1)):INDEX($C$1:$C$13701,MIN(13701,ROW()+設定!$B$24))),$C2753&gt;=設定!$B$32,$C2753&gt;=MAX(MIN(INDEX($C$1:$C$13701,MAX(1,ROW()-設定!$B$26)):INDEX($C$1:$C$13701,MAX(1,ROW()-1))),MIN(INDEX($C$1:$C$13701,MIN(13701,ROW()+1)):INDEX($C$1:$C$13701,MIN(13701,ROW()+設定!$B$26))))*10^(設定!$B$27/20)),1,0))</f>
        <v>0</v>
      </c>
      <c r="G2753" s="33" t="n">
        <f aca="false">$G2752+IF($F2753=1,1,0)</f>
        <v>1</v>
      </c>
      <c r="H2753" s="0" t="str">
        <f aca="false">IF($F2753=1,$G2753,"")</f>
        <v/>
      </c>
    </row>
    <row r="2754" customFormat="false" ht="15" hidden="false" customHeight="false" outlineLevel="0" collapsed="false">
      <c r="A2754" s="30" t="n">
        <v>430</v>
      </c>
      <c r="B2754" s="31" t="n">
        <v>17.3039</v>
      </c>
      <c r="C2754" s="32" t="n">
        <f aca="false">IF($A2754="","",IF(設定!$B$21="dB",10^($B2754/20),ABS($B2754)))</f>
        <v>7.33153648235316</v>
      </c>
      <c r="D2754" s="32" t="n">
        <f aca="false">IF($A2754="","",$A2754^2)</f>
        <v>184900</v>
      </c>
      <c r="E2754" s="32" t="n">
        <f aca="false">IF($A2754="","",IF($C2754&lt;=0,"",1/$C2754^2))</f>
        <v>0.0186041571775685</v>
      </c>
      <c r="F2754" s="33" t="n">
        <f aca="false">IF(OR(ROW()-設定!$B$30&lt;2,ROW()+設定!$B$30&gt;13701,N($A2754)&lt;=0,N(INDEX($A$2:$A$13701,MIN(13700,MAX(1,ROW()-1+設定!$B$30))))&lt;=0,$A2754&lt;設定!$B$28,$A2754&gt;設定!$B$29),0,IF(AND($C2754&gt;=MAX(INDEX($C$1:$C$13701,MAX(1,ROW()-設定!$B$24)):INDEX($C$1:$C$13701,MAX(1,ROW()-1))),$C2754&gt;MAX(INDEX($C$1:$C$13701,MIN(13701,ROW()+1)):INDEX($C$1:$C$13701,MIN(13701,ROW()+設定!$B$24))),$C2754&gt;=設定!$B$32,$C2754&gt;=MAX(MIN(INDEX($C$1:$C$13701,MAX(1,ROW()-設定!$B$26)):INDEX($C$1:$C$13701,MAX(1,ROW()-1))),MIN(INDEX($C$1:$C$13701,MIN(13701,ROW()+1)):INDEX($C$1:$C$13701,MIN(13701,ROW()+設定!$B$26))))*10^(設定!$B$27/20)),1,0))</f>
        <v>0</v>
      </c>
      <c r="G2754" s="33" t="n">
        <f aca="false">$G2753+IF($F2754=1,1,0)</f>
        <v>1</v>
      </c>
      <c r="H2754" s="0" t="str">
        <f aca="false">IF($F2754=1,$G2754,"")</f>
        <v/>
      </c>
    </row>
    <row r="2755" customFormat="false" ht="15" hidden="false" customHeight="false" outlineLevel="0" collapsed="false">
      <c r="A2755" s="30" t="n">
        <v>430.15625</v>
      </c>
      <c r="B2755" s="31" t="n">
        <v>17.0493</v>
      </c>
      <c r="C2755" s="32" t="n">
        <f aca="false">IF($A2755="","",IF(設定!$B$21="dB",10^($B2755/20),ABS($B2755)))</f>
        <v>7.1197541924752</v>
      </c>
      <c r="D2755" s="32" t="n">
        <f aca="false">IF($A2755="","",$A2755^2)</f>
        <v>185034.399414063</v>
      </c>
      <c r="E2755" s="32" t="n">
        <f aca="false">IF($A2755="","",IF($C2755&lt;=0,"",1/$C2755^2))</f>
        <v>0.0197274067872056</v>
      </c>
      <c r="F2755" s="33" t="n">
        <f aca="false">IF(OR(ROW()-設定!$B$30&lt;2,ROW()+設定!$B$30&gt;13701,N($A2755)&lt;=0,N(INDEX($A$2:$A$13701,MIN(13700,MAX(1,ROW()-1+設定!$B$30))))&lt;=0,$A2755&lt;設定!$B$28,$A2755&gt;設定!$B$29),0,IF(AND($C2755&gt;=MAX(INDEX($C$1:$C$13701,MAX(1,ROW()-設定!$B$24)):INDEX($C$1:$C$13701,MAX(1,ROW()-1))),$C2755&gt;MAX(INDEX($C$1:$C$13701,MIN(13701,ROW()+1)):INDEX($C$1:$C$13701,MIN(13701,ROW()+設定!$B$24))),$C2755&gt;=設定!$B$32,$C2755&gt;=MAX(MIN(INDEX($C$1:$C$13701,MAX(1,ROW()-設定!$B$26)):INDEX($C$1:$C$13701,MAX(1,ROW()-1))),MIN(INDEX($C$1:$C$13701,MIN(13701,ROW()+1)):INDEX($C$1:$C$13701,MIN(13701,ROW()+設定!$B$26))))*10^(設定!$B$27/20)),1,0))</f>
        <v>0</v>
      </c>
      <c r="G2755" s="33" t="n">
        <f aca="false">$G2754+IF($F2755=1,1,0)</f>
        <v>1</v>
      </c>
      <c r="H2755" s="0" t="str">
        <f aca="false">IF($F2755=1,$G2755,"")</f>
        <v/>
      </c>
    </row>
    <row r="2756" customFormat="false" ht="15" hidden="false" customHeight="false" outlineLevel="0" collapsed="false">
      <c r="A2756" s="30" t="n">
        <v>430.3125</v>
      </c>
      <c r="B2756" s="31" t="n">
        <v>16.802</v>
      </c>
      <c r="C2756" s="32" t="n">
        <f aca="false">IF($A2756="","",IF(設定!$B$21="dB",10^($B2756/20),ABS($B2756)))</f>
        <v>6.91990289228482</v>
      </c>
      <c r="D2756" s="32" t="n">
        <f aca="false">IF($A2756="","",$A2756^2)</f>
        <v>185168.84765625</v>
      </c>
      <c r="E2756" s="32" t="n">
        <f aca="false">IF($A2756="","",IF($C2756&lt;=0,"",1/$C2756^2))</f>
        <v>0.0208833419593959</v>
      </c>
      <c r="F2756" s="33" t="n">
        <f aca="false">IF(OR(ROW()-設定!$B$30&lt;2,ROW()+設定!$B$30&gt;13701,N($A2756)&lt;=0,N(INDEX($A$2:$A$13701,MIN(13700,MAX(1,ROW()-1+設定!$B$30))))&lt;=0,$A2756&lt;設定!$B$28,$A2756&gt;設定!$B$29),0,IF(AND($C2756&gt;=MAX(INDEX($C$1:$C$13701,MAX(1,ROW()-設定!$B$24)):INDEX($C$1:$C$13701,MAX(1,ROW()-1))),$C2756&gt;MAX(INDEX($C$1:$C$13701,MIN(13701,ROW()+1)):INDEX($C$1:$C$13701,MIN(13701,ROW()+設定!$B$24))),$C2756&gt;=設定!$B$32,$C2756&gt;=MAX(MIN(INDEX($C$1:$C$13701,MAX(1,ROW()-設定!$B$26)):INDEX($C$1:$C$13701,MAX(1,ROW()-1))),MIN(INDEX($C$1:$C$13701,MIN(13701,ROW()+1)):INDEX($C$1:$C$13701,MIN(13701,ROW()+設定!$B$26))))*10^(設定!$B$27/20)),1,0))</f>
        <v>0</v>
      </c>
      <c r="G2756" s="33" t="n">
        <f aca="false">$G2755+IF($F2756=1,1,0)</f>
        <v>1</v>
      </c>
      <c r="H2756" s="0" t="str">
        <f aca="false">IF($F2756=1,$G2756,"")</f>
        <v/>
      </c>
    </row>
    <row r="2757" customFormat="false" ht="15" hidden="false" customHeight="false" outlineLevel="0" collapsed="false">
      <c r="A2757" s="30" t="n">
        <v>430.46875</v>
      </c>
      <c r="B2757" s="31" t="n">
        <v>16.8502</v>
      </c>
      <c r="C2757" s="32" t="n">
        <f aca="false">IF($A2757="","",IF(設定!$B$21="dB",10^($B2757/20),ABS($B2757)))</f>
        <v>6.95840976846747</v>
      </c>
      <c r="D2757" s="32" t="n">
        <f aca="false">IF($A2757="","",$A2757^2)</f>
        <v>185303.344726563</v>
      </c>
      <c r="E2757" s="32" t="n">
        <f aca="false">IF($A2757="","",IF($C2757&lt;=0,"",1/$C2757^2))</f>
        <v>0.0206528504372942</v>
      </c>
      <c r="F2757" s="33" t="n">
        <f aca="false">IF(OR(ROW()-設定!$B$30&lt;2,ROW()+設定!$B$30&gt;13701,N($A2757)&lt;=0,N(INDEX($A$2:$A$13701,MIN(13700,MAX(1,ROW()-1+設定!$B$30))))&lt;=0,$A2757&lt;設定!$B$28,$A2757&gt;設定!$B$29),0,IF(AND($C2757&gt;=MAX(INDEX($C$1:$C$13701,MAX(1,ROW()-設定!$B$24)):INDEX($C$1:$C$13701,MAX(1,ROW()-1))),$C2757&gt;MAX(INDEX($C$1:$C$13701,MIN(13701,ROW()+1)):INDEX($C$1:$C$13701,MIN(13701,ROW()+設定!$B$24))),$C2757&gt;=設定!$B$32,$C2757&gt;=MAX(MIN(INDEX($C$1:$C$13701,MAX(1,ROW()-設定!$B$26)):INDEX($C$1:$C$13701,MAX(1,ROW()-1))),MIN(INDEX($C$1:$C$13701,MIN(13701,ROW()+1)):INDEX($C$1:$C$13701,MIN(13701,ROW()+設定!$B$26))))*10^(設定!$B$27/20)),1,0))</f>
        <v>0</v>
      </c>
      <c r="G2757" s="33" t="n">
        <f aca="false">$G2756+IF($F2757=1,1,0)</f>
        <v>1</v>
      </c>
      <c r="H2757" s="0" t="str">
        <f aca="false">IF($F2757=1,$G2757,"")</f>
        <v/>
      </c>
    </row>
    <row r="2758" customFormat="false" ht="15" hidden="false" customHeight="false" outlineLevel="0" collapsed="false">
      <c r="A2758" s="30" t="n">
        <v>430.625</v>
      </c>
      <c r="B2758" s="31" t="n">
        <v>16.6795</v>
      </c>
      <c r="C2758" s="32" t="n">
        <f aca="false">IF($A2758="","",IF(設定!$B$21="dB",10^($B2758/20),ABS($B2758)))</f>
        <v>6.82299416699539</v>
      </c>
      <c r="D2758" s="32" t="n">
        <f aca="false">IF($A2758="","",$A2758^2)</f>
        <v>185437.890625</v>
      </c>
      <c r="E2758" s="32" t="n">
        <f aca="false">IF($A2758="","",IF($C2758&lt;=0,"",1/$C2758^2))</f>
        <v>0.0214807776648715</v>
      </c>
      <c r="F2758" s="33" t="n">
        <f aca="false">IF(OR(ROW()-設定!$B$30&lt;2,ROW()+設定!$B$30&gt;13701,N($A2758)&lt;=0,N(INDEX($A$2:$A$13701,MIN(13700,MAX(1,ROW()-1+設定!$B$30))))&lt;=0,$A2758&lt;設定!$B$28,$A2758&gt;設定!$B$29),0,IF(AND($C2758&gt;=MAX(INDEX($C$1:$C$13701,MAX(1,ROW()-設定!$B$24)):INDEX($C$1:$C$13701,MAX(1,ROW()-1))),$C2758&gt;MAX(INDEX($C$1:$C$13701,MIN(13701,ROW()+1)):INDEX($C$1:$C$13701,MIN(13701,ROW()+設定!$B$24))),$C2758&gt;=設定!$B$32,$C2758&gt;=MAX(MIN(INDEX($C$1:$C$13701,MAX(1,ROW()-設定!$B$26)):INDEX($C$1:$C$13701,MAX(1,ROW()-1))),MIN(INDEX($C$1:$C$13701,MIN(13701,ROW()+1)):INDEX($C$1:$C$13701,MIN(13701,ROW()+設定!$B$26))))*10^(設定!$B$27/20)),1,0))</f>
        <v>0</v>
      </c>
      <c r="G2758" s="33" t="n">
        <f aca="false">$G2757+IF($F2758=1,1,0)</f>
        <v>1</v>
      </c>
      <c r="H2758" s="0" t="str">
        <f aca="false">IF($F2758=1,$G2758,"")</f>
        <v/>
      </c>
    </row>
    <row r="2759" customFormat="false" ht="15" hidden="false" customHeight="false" outlineLevel="0" collapsed="false">
      <c r="A2759" s="30" t="n">
        <v>430.78125</v>
      </c>
      <c r="B2759" s="31" t="n">
        <v>16.5868</v>
      </c>
      <c r="C2759" s="32" t="n">
        <f aca="false">IF($A2759="","",IF(設定!$B$21="dB",10^($B2759/20),ABS($B2759)))</f>
        <v>6.75056308242465</v>
      </c>
      <c r="D2759" s="32" t="n">
        <f aca="false">IF($A2759="","",$A2759^2)</f>
        <v>185572.485351563</v>
      </c>
      <c r="E2759" s="32" t="n">
        <f aca="false">IF($A2759="","",IF($C2759&lt;=0,"",1/$C2759^2))</f>
        <v>0.0219442124913524</v>
      </c>
      <c r="F2759" s="33" t="n">
        <f aca="false">IF(OR(ROW()-設定!$B$30&lt;2,ROW()+設定!$B$30&gt;13701,N($A2759)&lt;=0,N(INDEX($A$2:$A$13701,MIN(13700,MAX(1,ROW()-1+設定!$B$30))))&lt;=0,$A2759&lt;設定!$B$28,$A2759&gt;設定!$B$29),0,IF(AND($C2759&gt;=MAX(INDEX($C$1:$C$13701,MAX(1,ROW()-設定!$B$24)):INDEX($C$1:$C$13701,MAX(1,ROW()-1))),$C2759&gt;MAX(INDEX($C$1:$C$13701,MIN(13701,ROW()+1)):INDEX($C$1:$C$13701,MIN(13701,ROW()+設定!$B$24))),$C2759&gt;=設定!$B$32,$C2759&gt;=MAX(MIN(INDEX($C$1:$C$13701,MAX(1,ROW()-設定!$B$26)):INDEX($C$1:$C$13701,MAX(1,ROW()-1))),MIN(INDEX($C$1:$C$13701,MIN(13701,ROW()+1)):INDEX($C$1:$C$13701,MIN(13701,ROW()+設定!$B$26))))*10^(設定!$B$27/20)),1,0))</f>
        <v>0</v>
      </c>
      <c r="G2759" s="33" t="n">
        <f aca="false">$G2758+IF($F2759=1,1,0)</f>
        <v>1</v>
      </c>
      <c r="H2759" s="0" t="str">
        <f aca="false">IF($F2759=1,$G2759,"")</f>
        <v/>
      </c>
    </row>
    <row r="2760" customFormat="false" ht="15" hidden="false" customHeight="false" outlineLevel="0" collapsed="false">
      <c r="A2760" s="30" t="n">
        <v>430.9375</v>
      </c>
      <c r="B2760" s="31" t="n">
        <v>16.5024</v>
      </c>
      <c r="C2760" s="32" t="n">
        <f aca="false">IF($A2760="","",IF(設定!$B$21="dB",10^($B2760/20),ABS($B2760)))</f>
        <v>6.68528613333093</v>
      </c>
      <c r="D2760" s="32" t="n">
        <f aca="false">IF($A2760="","",$A2760^2)</f>
        <v>185707.12890625</v>
      </c>
      <c r="E2760" s="32" t="n">
        <f aca="false">IF($A2760="","",IF($C2760&lt;=0,"",1/$C2760^2))</f>
        <v>0.022374843173251</v>
      </c>
      <c r="F2760" s="33" t="n">
        <f aca="false">IF(OR(ROW()-設定!$B$30&lt;2,ROW()+設定!$B$30&gt;13701,N($A2760)&lt;=0,N(INDEX($A$2:$A$13701,MIN(13700,MAX(1,ROW()-1+設定!$B$30))))&lt;=0,$A2760&lt;設定!$B$28,$A2760&gt;設定!$B$29),0,IF(AND($C2760&gt;=MAX(INDEX($C$1:$C$13701,MAX(1,ROW()-設定!$B$24)):INDEX($C$1:$C$13701,MAX(1,ROW()-1))),$C2760&gt;MAX(INDEX($C$1:$C$13701,MIN(13701,ROW()+1)):INDEX($C$1:$C$13701,MIN(13701,ROW()+設定!$B$24))),$C2760&gt;=設定!$B$32,$C2760&gt;=MAX(MIN(INDEX($C$1:$C$13701,MAX(1,ROW()-設定!$B$26)):INDEX($C$1:$C$13701,MAX(1,ROW()-1))),MIN(INDEX($C$1:$C$13701,MIN(13701,ROW()+1)):INDEX($C$1:$C$13701,MIN(13701,ROW()+設定!$B$26))))*10^(設定!$B$27/20)),1,0))</f>
        <v>0</v>
      </c>
      <c r="G2760" s="33" t="n">
        <f aca="false">$G2759+IF($F2760=1,1,0)</f>
        <v>1</v>
      </c>
      <c r="H2760" s="0" t="str">
        <f aca="false">IF($F2760=1,$G2760,"")</f>
        <v/>
      </c>
    </row>
    <row r="2761" customFormat="false" ht="15" hidden="false" customHeight="false" outlineLevel="0" collapsed="false">
      <c r="A2761" s="30" t="n">
        <v>431.09375</v>
      </c>
      <c r="B2761" s="31" t="n">
        <v>16.2765</v>
      </c>
      <c r="C2761" s="32" t="n">
        <f aca="false">IF($A2761="","",IF(設定!$B$21="dB",10^($B2761/20),ABS($B2761)))</f>
        <v>6.51365871736785</v>
      </c>
      <c r="D2761" s="32" t="n">
        <f aca="false">IF($A2761="","",$A2761^2)</f>
        <v>185841.821289063</v>
      </c>
      <c r="E2761" s="32" t="n">
        <f aca="false">IF($A2761="","",IF($C2761&lt;=0,"",1/$C2761^2))</f>
        <v>0.023569479943642</v>
      </c>
      <c r="F2761" s="33" t="n">
        <f aca="false">IF(OR(ROW()-設定!$B$30&lt;2,ROW()+設定!$B$30&gt;13701,N($A2761)&lt;=0,N(INDEX($A$2:$A$13701,MIN(13700,MAX(1,ROW()-1+設定!$B$30))))&lt;=0,$A2761&lt;設定!$B$28,$A2761&gt;設定!$B$29),0,IF(AND($C2761&gt;=MAX(INDEX($C$1:$C$13701,MAX(1,ROW()-設定!$B$24)):INDEX($C$1:$C$13701,MAX(1,ROW()-1))),$C2761&gt;MAX(INDEX($C$1:$C$13701,MIN(13701,ROW()+1)):INDEX($C$1:$C$13701,MIN(13701,ROW()+設定!$B$24))),$C2761&gt;=設定!$B$32,$C2761&gt;=MAX(MIN(INDEX($C$1:$C$13701,MAX(1,ROW()-設定!$B$26)):INDEX($C$1:$C$13701,MAX(1,ROW()-1))),MIN(INDEX($C$1:$C$13701,MIN(13701,ROW()+1)):INDEX($C$1:$C$13701,MIN(13701,ROW()+設定!$B$26))))*10^(設定!$B$27/20)),1,0))</f>
        <v>0</v>
      </c>
      <c r="G2761" s="33" t="n">
        <f aca="false">$G2760+IF($F2761=1,1,0)</f>
        <v>1</v>
      </c>
      <c r="H2761" s="0" t="str">
        <f aca="false">IF($F2761=1,$G2761,"")</f>
        <v/>
      </c>
    </row>
    <row r="2762" customFormat="false" ht="15" hidden="false" customHeight="false" outlineLevel="0" collapsed="false">
      <c r="A2762" s="30" t="n">
        <v>431.25</v>
      </c>
      <c r="B2762" s="31" t="n">
        <v>16.1669</v>
      </c>
      <c r="C2762" s="32" t="n">
        <f aca="false">IF($A2762="","",IF(設定!$B$21="dB",10^($B2762/20),ABS($B2762)))</f>
        <v>6.4319846604676</v>
      </c>
      <c r="D2762" s="32" t="n">
        <f aca="false">IF($A2762="","",$A2762^2)</f>
        <v>185976.5625</v>
      </c>
      <c r="E2762" s="32" t="n">
        <f aca="false">IF($A2762="","",IF($C2762&lt;=0,"",1/$C2762^2))</f>
        <v>0.0241718560921915</v>
      </c>
      <c r="F2762" s="33" t="n">
        <f aca="false">IF(OR(ROW()-設定!$B$30&lt;2,ROW()+設定!$B$30&gt;13701,N($A2762)&lt;=0,N(INDEX($A$2:$A$13701,MIN(13700,MAX(1,ROW()-1+設定!$B$30))))&lt;=0,$A2762&lt;設定!$B$28,$A2762&gt;設定!$B$29),0,IF(AND($C2762&gt;=MAX(INDEX($C$1:$C$13701,MAX(1,ROW()-設定!$B$24)):INDEX($C$1:$C$13701,MAX(1,ROW()-1))),$C2762&gt;MAX(INDEX($C$1:$C$13701,MIN(13701,ROW()+1)):INDEX($C$1:$C$13701,MIN(13701,ROW()+設定!$B$24))),$C2762&gt;=設定!$B$32,$C2762&gt;=MAX(MIN(INDEX($C$1:$C$13701,MAX(1,ROW()-設定!$B$26)):INDEX($C$1:$C$13701,MAX(1,ROW()-1))),MIN(INDEX($C$1:$C$13701,MIN(13701,ROW()+1)):INDEX($C$1:$C$13701,MIN(13701,ROW()+設定!$B$26))))*10^(設定!$B$27/20)),1,0))</f>
        <v>0</v>
      </c>
      <c r="G2762" s="33" t="n">
        <f aca="false">$G2761+IF($F2762=1,1,0)</f>
        <v>1</v>
      </c>
      <c r="H2762" s="0" t="str">
        <f aca="false">IF($F2762=1,$G2762,"")</f>
        <v/>
      </c>
    </row>
    <row r="2763" customFormat="false" ht="15" hidden="false" customHeight="false" outlineLevel="0" collapsed="false">
      <c r="A2763" s="30" t="n">
        <v>431.40625</v>
      </c>
      <c r="B2763" s="31" t="n">
        <v>16.15</v>
      </c>
      <c r="C2763" s="32" t="n">
        <f aca="false">IF($A2763="","",IF(設定!$B$21="dB",10^($B2763/20),ABS($B2763)))</f>
        <v>6.41948221508036</v>
      </c>
      <c r="D2763" s="32" t="n">
        <f aca="false">IF($A2763="","",$A2763^2)</f>
        <v>186111.352539063</v>
      </c>
      <c r="E2763" s="32" t="n">
        <f aca="false">IF($A2763="","",IF($C2763&lt;=0,"",1/$C2763^2))</f>
        <v>0.0242661009508242</v>
      </c>
      <c r="F2763" s="33" t="n">
        <f aca="false">IF(OR(ROW()-設定!$B$30&lt;2,ROW()+設定!$B$30&gt;13701,N($A2763)&lt;=0,N(INDEX($A$2:$A$13701,MIN(13700,MAX(1,ROW()-1+設定!$B$30))))&lt;=0,$A2763&lt;設定!$B$28,$A2763&gt;設定!$B$29),0,IF(AND($C2763&gt;=MAX(INDEX($C$1:$C$13701,MAX(1,ROW()-設定!$B$24)):INDEX($C$1:$C$13701,MAX(1,ROW()-1))),$C2763&gt;MAX(INDEX($C$1:$C$13701,MIN(13701,ROW()+1)):INDEX($C$1:$C$13701,MIN(13701,ROW()+設定!$B$24))),$C2763&gt;=設定!$B$32,$C2763&gt;=MAX(MIN(INDEX($C$1:$C$13701,MAX(1,ROW()-設定!$B$26)):INDEX($C$1:$C$13701,MAX(1,ROW()-1))),MIN(INDEX($C$1:$C$13701,MIN(13701,ROW()+1)):INDEX($C$1:$C$13701,MIN(13701,ROW()+設定!$B$26))))*10^(設定!$B$27/20)),1,0))</f>
        <v>0</v>
      </c>
      <c r="G2763" s="33" t="n">
        <f aca="false">$G2762+IF($F2763=1,1,0)</f>
        <v>1</v>
      </c>
      <c r="H2763" s="0" t="str">
        <f aca="false">IF($F2763=1,$G2763,"")</f>
        <v/>
      </c>
    </row>
    <row r="2764" customFormat="false" ht="15" hidden="false" customHeight="false" outlineLevel="0" collapsed="false">
      <c r="A2764" s="30" t="n">
        <v>431.5625</v>
      </c>
      <c r="B2764" s="31" t="n">
        <v>16.0494</v>
      </c>
      <c r="C2764" s="32" t="n">
        <f aca="false">IF($A2764="","",IF(設定!$B$21="dB",10^($B2764/20),ABS($B2764)))</f>
        <v>6.34556065887154</v>
      </c>
      <c r="D2764" s="32" t="n">
        <f aca="false">IF($A2764="","",$A2764^2)</f>
        <v>186246.19140625</v>
      </c>
      <c r="E2764" s="32" t="n">
        <f aca="false">IF($A2764="","",IF($C2764&lt;=0,"",1/$C2764^2))</f>
        <v>0.0248347618651057</v>
      </c>
      <c r="F2764" s="33" t="n">
        <f aca="false">IF(OR(ROW()-設定!$B$30&lt;2,ROW()+設定!$B$30&gt;13701,N($A2764)&lt;=0,N(INDEX($A$2:$A$13701,MIN(13700,MAX(1,ROW()-1+設定!$B$30))))&lt;=0,$A2764&lt;設定!$B$28,$A2764&gt;設定!$B$29),0,IF(AND($C2764&gt;=MAX(INDEX($C$1:$C$13701,MAX(1,ROW()-設定!$B$24)):INDEX($C$1:$C$13701,MAX(1,ROW()-1))),$C2764&gt;MAX(INDEX($C$1:$C$13701,MIN(13701,ROW()+1)):INDEX($C$1:$C$13701,MIN(13701,ROW()+設定!$B$24))),$C2764&gt;=設定!$B$32,$C2764&gt;=MAX(MIN(INDEX($C$1:$C$13701,MAX(1,ROW()-設定!$B$26)):INDEX($C$1:$C$13701,MAX(1,ROW()-1))),MIN(INDEX($C$1:$C$13701,MIN(13701,ROW()+1)):INDEX($C$1:$C$13701,MIN(13701,ROW()+設定!$B$26))))*10^(設定!$B$27/20)),1,0))</f>
        <v>0</v>
      </c>
      <c r="G2764" s="33" t="n">
        <f aca="false">$G2763+IF($F2764=1,1,0)</f>
        <v>1</v>
      </c>
      <c r="H2764" s="0" t="str">
        <f aca="false">IF($F2764=1,$G2764,"")</f>
        <v/>
      </c>
    </row>
    <row r="2765" customFormat="false" ht="15" hidden="false" customHeight="false" outlineLevel="0" collapsed="false">
      <c r="A2765" s="30" t="n">
        <v>431.71875</v>
      </c>
      <c r="B2765" s="31" t="n">
        <v>15.8457</v>
      </c>
      <c r="C2765" s="32" t="n">
        <f aca="false">IF($A2765="","",IF(設定!$B$21="dB",10^($B2765/20),ABS($B2765)))</f>
        <v>6.19847708484938</v>
      </c>
      <c r="D2765" s="32" t="n">
        <f aca="false">IF($A2765="","",$A2765^2)</f>
        <v>186381.079101563</v>
      </c>
      <c r="E2765" s="32" t="n">
        <f aca="false">IF($A2765="","",IF($C2765&lt;=0,"",1/$C2765^2))</f>
        <v>0.0260273528620077</v>
      </c>
      <c r="F2765" s="33" t="n">
        <f aca="false">IF(OR(ROW()-設定!$B$30&lt;2,ROW()+設定!$B$30&gt;13701,N($A2765)&lt;=0,N(INDEX($A$2:$A$13701,MIN(13700,MAX(1,ROW()-1+設定!$B$30))))&lt;=0,$A2765&lt;設定!$B$28,$A2765&gt;設定!$B$29),0,IF(AND($C2765&gt;=MAX(INDEX($C$1:$C$13701,MAX(1,ROW()-設定!$B$24)):INDEX($C$1:$C$13701,MAX(1,ROW()-1))),$C2765&gt;MAX(INDEX($C$1:$C$13701,MIN(13701,ROW()+1)):INDEX($C$1:$C$13701,MIN(13701,ROW()+設定!$B$24))),$C2765&gt;=設定!$B$32,$C2765&gt;=MAX(MIN(INDEX($C$1:$C$13701,MAX(1,ROW()-設定!$B$26)):INDEX($C$1:$C$13701,MAX(1,ROW()-1))),MIN(INDEX($C$1:$C$13701,MIN(13701,ROW()+1)):INDEX($C$1:$C$13701,MIN(13701,ROW()+設定!$B$26))))*10^(設定!$B$27/20)),1,0))</f>
        <v>0</v>
      </c>
      <c r="G2765" s="33" t="n">
        <f aca="false">$G2764+IF($F2765=1,1,0)</f>
        <v>1</v>
      </c>
      <c r="H2765" s="0" t="str">
        <f aca="false">IF($F2765=1,$G2765,"")</f>
        <v/>
      </c>
    </row>
    <row r="2766" customFormat="false" ht="15" hidden="false" customHeight="false" outlineLevel="0" collapsed="false">
      <c r="A2766" s="30" t="n">
        <v>431.875</v>
      </c>
      <c r="B2766" s="31" t="n">
        <v>15.8436</v>
      </c>
      <c r="C2766" s="32" t="n">
        <f aca="false">IF($A2766="","",IF(設定!$B$21="dB",10^($B2766/20),ABS($B2766)))</f>
        <v>6.19697865129774</v>
      </c>
      <c r="D2766" s="32" t="n">
        <f aca="false">IF($A2766="","",$A2766^2)</f>
        <v>186516.015625</v>
      </c>
      <c r="E2766" s="32" t="n">
        <f aca="false">IF($A2766="","",IF($C2766&lt;=0,"",1/$C2766^2))</f>
        <v>0.0260399412461633</v>
      </c>
      <c r="F2766" s="33" t="n">
        <f aca="false">IF(OR(ROW()-設定!$B$30&lt;2,ROW()+設定!$B$30&gt;13701,N($A2766)&lt;=0,N(INDEX($A$2:$A$13701,MIN(13700,MAX(1,ROW()-1+設定!$B$30))))&lt;=0,$A2766&lt;設定!$B$28,$A2766&gt;設定!$B$29),0,IF(AND($C2766&gt;=MAX(INDEX($C$1:$C$13701,MAX(1,ROW()-設定!$B$24)):INDEX($C$1:$C$13701,MAX(1,ROW()-1))),$C2766&gt;MAX(INDEX($C$1:$C$13701,MIN(13701,ROW()+1)):INDEX($C$1:$C$13701,MIN(13701,ROW()+設定!$B$24))),$C2766&gt;=設定!$B$32,$C2766&gt;=MAX(MIN(INDEX($C$1:$C$13701,MAX(1,ROW()-設定!$B$26)):INDEX($C$1:$C$13701,MAX(1,ROW()-1))),MIN(INDEX($C$1:$C$13701,MIN(13701,ROW()+1)):INDEX($C$1:$C$13701,MIN(13701,ROW()+設定!$B$26))))*10^(設定!$B$27/20)),1,0))</f>
        <v>0</v>
      </c>
      <c r="G2766" s="33" t="n">
        <f aca="false">$G2765+IF($F2766=1,1,0)</f>
        <v>1</v>
      </c>
      <c r="H2766" s="0" t="str">
        <f aca="false">IF($F2766=1,$G2766,"")</f>
        <v/>
      </c>
    </row>
    <row r="2767" customFormat="false" ht="15" hidden="false" customHeight="false" outlineLevel="0" collapsed="false">
      <c r="A2767" s="30" t="n">
        <v>432.03125</v>
      </c>
      <c r="B2767" s="31" t="n">
        <v>15.6465</v>
      </c>
      <c r="C2767" s="32" t="n">
        <f aca="false">IF($A2767="","",IF(設定!$B$21="dB",10^($B2767/20),ABS($B2767)))</f>
        <v>6.05794045179755</v>
      </c>
      <c r="D2767" s="32" t="n">
        <f aca="false">IF($A2767="","",$A2767^2)</f>
        <v>186651.000976563</v>
      </c>
      <c r="E2767" s="32" t="n">
        <f aca="false">IF($A2767="","",IF($C2767&lt;=0,"",1/$C2767^2))</f>
        <v>0.0272489643049456</v>
      </c>
      <c r="F2767" s="33" t="n">
        <f aca="false">IF(OR(ROW()-設定!$B$30&lt;2,ROW()+設定!$B$30&gt;13701,N($A2767)&lt;=0,N(INDEX($A$2:$A$13701,MIN(13700,MAX(1,ROW()-1+設定!$B$30))))&lt;=0,$A2767&lt;設定!$B$28,$A2767&gt;設定!$B$29),0,IF(AND($C2767&gt;=MAX(INDEX($C$1:$C$13701,MAX(1,ROW()-設定!$B$24)):INDEX($C$1:$C$13701,MAX(1,ROW()-1))),$C2767&gt;MAX(INDEX($C$1:$C$13701,MIN(13701,ROW()+1)):INDEX($C$1:$C$13701,MIN(13701,ROW()+設定!$B$24))),$C2767&gt;=設定!$B$32,$C2767&gt;=MAX(MIN(INDEX($C$1:$C$13701,MAX(1,ROW()-設定!$B$26)):INDEX($C$1:$C$13701,MAX(1,ROW()-1))),MIN(INDEX($C$1:$C$13701,MIN(13701,ROW()+1)):INDEX($C$1:$C$13701,MIN(13701,ROW()+設定!$B$26))))*10^(設定!$B$27/20)),1,0))</f>
        <v>0</v>
      </c>
      <c r="G2767" s="33" t="n">
        <f aca="false">$G2766+IF($F2767=1,1,0)</f>
        <v>1</v>
      </c>
      <c r="H2767" s="0" t="str">
        <f aca="false">IF($F2767=1,$G2767,"")</f>
        <v/>
      </c>
    </row>
    <row r="2768" customFormat="false" ht="15" hidden="false" customHeight="false" outlineLevel="0" collapsed="false">
      <c r="A2768" s="30" t="n">
        <v>432.1875</v>
      </c>
      <c r="B2768" s="31" t="n">
        <v>15.4407</v>
      </c>
      <c r="C2768" s="32" t="n">
        <f aca="false">IF($A2768="","",IF(設定!$B$21="dB",10^($B2768/20),ABS($B2768)))</f>
        <v>5.91609310331586</v>
      </c>
      <c r="D2768" s="32" t="n">
        <f aca="false">IF($A2768="","",$A2768^2)</f>
        <v>186786.03515625</v>
      </c>
      <c r="E2768" s="32" t="n">
        <f aca="false">IF($A2768="","",IF($C2768&lt;=0,"",1/$C2768^2))</f>
        <v>0.0285712999131496</v>
      </c>
      <c r="F2768" s="33" t="n">
        <f aca="false">IF(OR(ROW()-設定!$B$30&lt;2,ROW()+設定!$B$30&gt;13701,N($A2768)&lt;=0,N(INDEX($A$2:$A$13701,MIN(13700,MAX(1,ROW()-1+設定!$B$30))))&lt;=0,$A2768&lt;設定!$B$28,$A2768&gt;設定!$B$29),0,IF(AND($C2768&gt;=MAX(INDEX($C$1:$C$13701,MAX(1,ROW()-設定!$B$24)):INDEX($C$1:$C$13701,MAX(1,ROW()-1))),$C2768&gt;MAX(INDEX($C$1:$C$13701,MIN(13701,ROW()+1)):INDEX($C$1:$C$13701,MIN(13701,ROW()+設定!$B$24))),$C2768&gt;=設定!$B$32,$C2768&gt;=MAX(MIN(INDEX($C$1:$C$13701,MAX(1,ROW()-設定!$B$26)):INDEX($C$1:$C$13701,MAX(1,ROW()-1))),MIN(INDEX($C$1:$C$13701,MIN(13701,ROW()+1)):INDEX($C$1:$C$13701,MIN(13701,ROW()+設定!$B$26))))*10^(設定!$B$27/20)),1,0))</f>
        <v>0</v>
      </c>
      <c r="G2768" s="33" t="n">
        <f aca="false">$G2767+IF($F2768=1,1,0)</f>
        <v>1</v>
      </c>
      <c r="H2768" s="0" t="str">
        <f aca="false">IF($F2768=1,$G2768,"")</f>
        <v/>
      </c>
    </row>
    <row r="2769" customFormat="false" ht="15" hidden="false" customHeight="false" outlineLevel="0" collapsed="false">
      <c r="A2769" s="30" t="n">
        <v>432.34375</v>
      </c>
      <c r="B2769" s="31" t="n">
        <v>15.4296</v>
      </c>
      <c r="C2769" s="32" t="n">
        <f aca="false">IF($A2769="","",IF(設定!$B$21="dB",10^($B2769/20),ABS($B2769)))</f>
        <v>5.90853755127269</v>
      </c>
      <c r="D2769" s="32" t="n">
        <f aca="false">IF($A2769="","",$A2769^2)</f>
        <v>186921.118164063</v>
      </c>
      <c r="E2769" s="32" t="n">
        <f aca="false">IF($A2769="","",IF($C2769&lt;=0,"",1/$C2769^2))</f>
        <v>0.028644417825953</v>
      </c>
      <c r="F2769" s="33" t="n">
        <f aca="false">IF(OR(ROW()-設定!$B$30&lt;2,ROW()+設定!$B$30&gt;13701,N($A2769)&lt;=0,N(INDEX($A$2:$A$13701,MIN(13700,MAX(1,ROW()-1+設定!$B$30))))&lt;=0,$A2769&lt;設定!$B$28,$A2769&gt;設定!$B$29),0,IF(AND($C2769&gt;=MAX(INDEX($C$1:$C$13701,MAX(1,ROW()-設定!$B$24)):INDEX($C$1:$C$13701,MAX(1,ROW()-1))),$C2769&gt;MAX(INDEX($C$1:$C$13701,MIN(13701,ROW()+1)):INDEX($C$1:$C$13701,MIN(13701,ROW()+設定!$B$24))),$C2769&gt;=設定!$B$32,$C2769&gt;=MAX(MIN(INDEX($C$1:$C$13701,MAX(1,ROW()-設定!$B$26)):INDEX($C$1:$C$13701,MAX(1,ROW()-1))),MIN(INDEX($C$1:$C$13701,MIN(13701,ROW()+1)):INDEX($C$1:$C$13701,MIN(13701,ROW()+設定!$B$26))))*10^(設定!$B$27/20)),1,0))</f>
        <v>0</v>
      </c>
      <c r="G2769" s="33" t="n">
        <f aca="false">$G2768+IF($F2769=1,1,0)</f>
        <v>1</v>
      </c>
      <c r="H2769" s="0" t="str">
        <f aca="false">IF($F2769=1,$G2769,"")</f>
        <v/>
      </c>
    </row>
    <row r="2770" customFormat="false" ht="15" hidden="false" customHeight="false" outlineLevel="0" collapsed="false">
      <c r="A2770" s="30" t="n">
        <v>432.5</v>
      </c>
      <c r="B2770" s="31" t="n">
        <v>15.4978</v>
      </c>
      <c r="C2770" s="32" t="n">
        <f aca="false">IF($A2770="","",IF(設定!$B$21="dB",10^($B2770/20),ABS($B2770)))</f>
        <v>5.95511290729208</v>
      </c>
      <c r="D2770" s="32" t="n">
        <f aca="false">IF($A2770="","",$A2770^2)</f>
        <v>187056.25</v>
      </c>
      <c r="E2770" s="32" t="n">
        <f aca="false">IF($A2770="","",IF($C2770&lt;=0,"",1/$C2770^2))</f>
        <v>0.0281981099757603</v>
      </c>
      <c r="F2770" s="33" t="n">
        <f aca="false">IF(OR(ROW()-設定!$B$30&lt;2,ROW()+設定!$B$30&gt;13701,N($A2770)&lt;=0,N(INDEX($A$2:$A$13701,MIN(13700,MAX(1,ROW()-1+設定!$B$30))))&lt;=0,$A2770&lt;設定!$B$28,$A2770&gt;設定!$B$29),0,IF(AND($C2770&gt;=MAX(INDEX($C$1:$C$13701,MAX(1,ROW()-設定!$B$24)):INDEX($C$1:$C$13701,MAX(1,ROW()-1))),$C2770&gt;MAX(INDEX($C$1:$C$13701,MIN(13701,ROW()+1)):INDEX($C$1:$C$13701,MIN(13701,ROW()+設定!$B$24))),$C2770&gt;=設定!$B$32,$C2770&gt;=MAX(MIN(INDEX($C$1:$C$13701,MAX(1,ROW()-設定!$B$26)):INDEX($C$1:$C$13701,MAX(1,ROW()-1))),MIN(INDEX($C$1:$C$13701,MIN(13701,ROW()+1)):INDEX($C$1:$C$13701,MIN(13701,ROW()+設定!$B$26))))*10^(設定!$B$27/20)),1,0))</f>
        <v>0</v>
      </c>
      <c r="G2770" s="33" t="n">
        <f aca="false">$G2769+IF($F2770=1,1,0)</f>
        <v>1</v>
      </c>
      <c r="H2770" s="0" t="str">
        <f aca="false">IF($F2770=1,$G2770,"")</f>
        <v/>
      </c>
    </row>
    <row r="2771" customFormat="false" ht="15" hidden="false" customHeight="false" outlineLevel="0" collapsed="false">
      <c r="A2771" s="30" t="n">
        <v>432.65625</v>
      </c>
      <c r="B2771" s="31" t="n">
        <v>15.1114</v>
      </c>
      <c r="C2771" s="32" t="n">
        <f aca="false">IF($A2771="","",IF(設定!$B$21="dB",10^($B2771/20),ABS($B2771)))</f>
        <v>5.69600025406346</v>
      </c>
      <c r="D2771" s="32" t="n">
        <f aca="false">IF($A2771="","",$A2771^2)</f>
        <v>187191.430664063</v>
      </c>
      <c r="E2771" s="32" t="n">
        <f aca="false">IF($A2771="","",IF($C2771&lt;=0,"",1/$C2771^2))</f>
        <v>0.0308219420806444</v>
      </c>
      <c r="F2771" s="33" t="n">
        <f aca="false">IF(OR(ROW()-設定!$B$30&lt;2,ROW()+設定!$B$30&gt;13701,N($A2771)&lt;=0,N(INDEX($A$2:$A$13701,MIN(13700,MAX(1,ROW()-1+設定!$B$30))))&lt;=0,$A2771&lt;設定!$B$28,$A2771&gt;設定!$B$29),0,IF(AND($C2771&gt;=MAX(INDEX($C$1:$C$13701,MAX(1,ROW()-設定!$B$24)):INDEX($C$1:$C$13701,MAX(1,ROW()-1))),$C2771&gt;MAX(INDEX($C$1:$C$13701,MIN(13701,ROW()+1)):INDEX($C$1:$C$13701,MIN(13701,ROW()+設定!$B$24))),$C2771&gt;=設定!$B$32,$C2771&gt;=MAX(MIN(INDEX($C$1:$C$13701,MAX(1,ROW()-設定!$B$26)):INDEX($C$1:$C$13701,MAX(1,ROW()-1))),MIN(INDEX($C$1:$C$13701,MIN(13701,ROW()+1)):INDEX($C$1:$C$13701,MIN(13701,ROW()+設定!$B$26))))*10^(設定!$B$27/20)),1,0))</f>
        <v>0</v>
      </c>
      <c r="G2771" s="33" t="n">
        <f aca="false">$G2770+IF($F2771=1,1,0)</f>
        <v>1</v>
      </c>
      <c r="H2771" s="0" t="str">
        <f aca="false">IF($F2771=1,$G2771,"")</f>
        <v/>
      </c>
    </row>
    <row r="2772" customFormat="false" ht="15" hidden="false" customHeight="false" outlineLevel="0" collapsed="false">
      <c r="A2772" s="30" t="n">
        <v>432.8125</v>
      </c>
      <c r="B2772" s="31" t="n">
        <v>15.1811</v>
      </c>
      <c r="C2772" s="32" t="n">
        <f aca="false">IF($A2772="","",IF(設定!$B$21="dB",10^($B2772/20),ABS($B2772)))</f>
        <v>5.74189174171845</v>
      </c>
      <c r="D2772" s="32" t="n">
        <f aca="false">IF($A2772="","",$A2772^2)</f>
        <v>187326.66015625</v>
      </c>
      <c r="E2772" s="32" t="n">
        <f aca="false">IF($A2772="","",IF($C2772&lt;=0,"",1/$C2772^2))</f>
        <v>0.0303312284431502</v>
      </c>
      <c r="F2772" s="33" t="n">
        <f aca="false">IF(OR(ROW()-設定!$B$30&lt;2,ROW()+設定!$B$30&gt;13701,N($A2772)&lt;=0,N(INDEX($A$2:$A$13701,MIN(13700,MAX(1,ROW()-1+設定!$B$30))))&lt;=0,$A2772&lt;設定!$B$28,$A2772&gt;設定!$B$29),0,IF(AND($C2772&gt;=MAX(INDEX($C$1:$C$13701,MAX(1,ROW()-設定!$B$24)):INDEX($C$1:$C$13701,MAX(1,ROW()-1))),$C2772&gt;MAX(INDEX($C$1:$C$13701,MIN(13701,ROW()+1)):INDEX($C$1:$C$13701,MIN(13701,ROW()+設定!$B$24))),$C2772&gt;=設定!$B$32,$C2772&gt;=MAX(MIN(INDEX($C$1:$C$13701,MAX(1,ROW()-設定!$B$26)):INDEX($C$1:$C$13701,MAX(1,ROW()-1))),MIN(INDEX($C$1:$C$13701,MIN(13701,ROW()+1)):INDEX($C$1:$C$13701,MIN(13701,ROW()+設定!$B$26))))*10^(設定!$B$27/20)),1,0))</f>
        <v>0</v>
      </c>
      <c r="G2772" s="33" t="n">
        <f aca="false">$G2771+IF($F2772=1,1,0)</f>
        <v>1</v>
      </c>
      <c r="H2772" s="0" t="str">
        <f aca="false">IF($F2772=1,$G2772,"")</f>
        <v/>
      </c>
    </row>
    <row r="2773" customFormat="false" ht="15" hidden="false" customHeight="false" outlineLevel="0" collapsed="false">
      <c r="A2773" s="30" t="n">
        <v>432.96875</v>
      </c>
      <c r="B2773" s="31" t="n">
        <v>15.082</v>
      </c>
      <c r="C2773" s="32" t="n">
        <f aca="false">IF($A2773="","",IF(設定!$B$21="dB",10^($B2773/20),ABS($B2773)))</f>
        <v>5.67675302429823</v>
      </c>
      <c r="D2773" s="32" t="n">
        <f aca="false">IF($A2773="","",$A2773^2)</f>
        <v>187461.938476563</v>
      </c>
      <c r="E2773" s="32" t="n">
        <f aca="false">IF($A2773="","",IF($C2773&lt;=0,"",1/$C2773^2))</f>
        <v>0.0310313021475341</v>
      </c>
      <c r="F2773" s="33" t="n">
        <f aca="false">IF(OR(ROW()-設定!$B$30&lt;2,ROW()+設定!$B$30&gt;13701,N($A2773)&lt;=0,N(INDEX($A$2:$A$13701,MIN(13700,MAX(1,ROW()-1+設定!$B$30))))&lt;=0,$A2773&lt;設定!$B$28,$A2773&gt;設定!$B$29),0,IF(AND($C2773&gt;=MAX(INDEX($C$1:$C$13701,MAX(1,ROW()-設定!$B$24)):INDEX($C$1:$C$13701,MAX(1,ROW()-1))),$C2773&gt;MAX(INDEX($C$1:$C$13701,MIN(13701,ROW()+1)):INDEX($C$1:$C$13701,MIN(13701,ROW()+設定!$B$24))),$C2773&gt;=設定!$B$32,$C2773&gt;=MAX(MIN(INDEX($C$1:$C$13701,MAX(1,ROW()-設定!$B$26)):INDEX($C$1:$C$13701,MAX(1,ROW()-1))),MIN(INDEX($C$1:$C$13701,MIN(13701,ROW()+1)):INDEX($C$1:$C$13701,MIN(13701,ROW()+設定!$B$26))))*10^(設定!$B$27/20)),1,0))</f>
        <v>0</v>
      </c>
      <c r="G2773" s="33" t="n">
        <f aca="false">$G2772+IF($F2773=1,1,0)</f>
        <v>1</v>
      </c>
      <c r="H2773" s="0" t="str">
        <f aca="false">IF($F2773=1,$G2773,"")</f>
        <v/>
      </c>
    </row>
    <row r="2774" customFormat="false" ht="15" hidden="false" customHeight="false" outlineLevel="0" collapsed="false">
      <c r="A2774" s="30" t="n">
        <v>433.125</v>
      </c>
      <c r="B2774" s="31" t="n">
        <v>14.9728</v>
      </c>
      <c r="C2774" s="32" t="n">
        <f aca="false">IF($A2774="","",IF(設定!$B$21="dB",10^($B2774/20),ABS($B2774)))</f>
        <v>5.60583098880362</v>
      </c>
      <c r="D2774" s="32" t="n">
        <f aca="false">IF($A2774="","",$A2774^2)</f>
        <v>187597.265625</v>
      </c>
      <c r="E2774" s="32" t="n">
        <f aca="false">IF($A2774="","",IF($C2774&lt;=0,"",1/$C2774^2))</f>
        <v>0.0318214525536066</v>
      </c>
      <c r="F2774" s="33" t="n">
        <f aca="false">IF(OR(ROW()-設定!$B$30&lt;2,ROW()+設定!$B$30&gt;13701,N($A2774)&lt;=0,N(INDEX($A$2:$A$13701,MIN(13700,MAX(1,ROW()-1+設定!$B$30))))&lt;=0,$A2774&lt;設定!$B$28,$A2774&gt;設定!$B$29),0,IF(AND($C2774&gt;=MAX(INDEX($C$1:$C$13701,MAX(1,ROW()-設定!$B$24)):INDEX($C$1:$C$13701,MAX(1,ROW()-1))),$C2774&gt;MAX(INDEX($C$1:$C$13701,MIN(13701,ROW()+1)):INDEX($C$1:$C$13701,MIN(13701,ROW()+設定!$B$24))),$C2774&gt;=設定!$B$32,$C2774&gt;=MAX(MIN(INDEX($C$1:$C$13701,MAX(1,ROW()-設定!$B$26)):INDEX($C$1:$C$13701,MAX(1,ROW()-1))),MIN(INDEX($C$1:$C$13701,MIN(13701,ROW()+1)):INDEX($C$1:$C$13701,MIN(13701,ROW()+設定!$B$26))))*10^(設定!$B$27/20)),1,0))</f>
        <v>0</v>
      </c>
      <c r="G2774" s="33" t="n">
        <f aca="false">$G2773+IF($F2774=1,1,0)</f>
        <v>1</v>
      </c>
      <c r="H2774" s="0" t="str">
        <f aca="false">IF($F2774=1,$G2774,"")</f>
        <v/>
      </c>
    </row>
    <row r="2775" customFormat="false" ht="15" hidden="false" customHeight="false" outlineLevel="0" collapsed="false">
      <c r="A2775" s="30" t="n">
        <v>433.28125</v>
      </c>
      <c r="B2775" s="31" t="n">
        <v>14.6105</v>
      </c>
      <c r="C2775" s="32" t="n">
        <f aca="false">IF($A2775="","",IF(設定!$B$21="dB",10^($B2775/20),ABS($B2775)))</f>
        <v>5.37681383659888</v>
      </c>
      <c r="D2775" s="32" t="n">
        <f aca="false">IF($A2775="","",$A2775^2)</f>
        <v>187732.641601563</v>
      </c>
      <c r="E2775" s="32" t="n">
        <f aca="false">IF($A2775="","",IF($C2775&lt;=0,"",1/$C2775^2))</f>
        <v>0.034589955237598</v>
      </c>
      <c r="F2775" s="33" t="n">
        <f aca="false">IF(OR(ROW()-設定!$B$30&lt;2,ROW()+設定!$B$30&gt;13701,N($A2775)&lt;=0,N(INDEX($A$2:$A$13701,MIN(13700,MAX(1,ROW()-1+設定!$B$30))))&lt;=0,$A2775&lt;設定!$B$28,$A2775&gt;設定!$B$29),0,IF(AND($C2775&gt;=MAX(INDEX($C$1:$C$13701,MAX(1,ROW()-設定!$B$24)):INDEX($C$1:$C$13701,MAX(1,ROW()-1))),$C2775&gt;MAX(INDEX($C$1:$C$13701,MIN(13701,ROW()+1)):INDEX($C$1:$C$13701,MIN(13701,ROW()+設定!$B$24))),$C2775&gt;=設定!$B$32,$C2775&gt;=MAX(MIN(INDEX($C$1:$C$13701,MAX(1,ROW()-設定!$B$26)):INDEX($C$1:$C$13701,MAX(1,ROW()-1))),MIN(INDEX($C$1:$C$13701,MIN(13701,ROW()+1)):INDEX($C$1:$C$13701,MIN(13701,ROW()+設定!$B$26))))*10^(設定!$B$27/20)),1,0))</f>
        <v>0</v>
      </c>
      <c r="G2775" s="33" t="n">
        <f aca="false">$G2774+IF($F2775=1,1,0)</f>
        <v>1</v>
      </c>
      <c r="H2775" s="0" t="str">
        <f aca="false">IF($F2775=1,$G2775,"")</f>
        <v/>
      </c>
    </row>
    <row r="2776" customFormat="false" ht="15" hidden="false" customHeight="false" outlineLevel="0" collapsed="false">
      <c r="A2776" s="30" t="n">
        <v>433.4375</v>
      </c>
      <c r="B2776" s="31" t="n">
        <v>14.7832</v>
      </c>
      <c r="C2776" s="32" t="n">
        <f aca="false">IF($A2776="","",IF(設定!$B$21="dB",10^($B2776/20),ABS($B2776)))</f>
        <v>5.48478994832455</v>
      </c>
      <c r="D2776" s="32" t="n">
        <f aca="false">IF($A2776="","",$A2776^2)</f>
        <v>187868.06640625</v>
      </c>
      <c r="E2776" s="32" t="n">
        <f aca="false">IF($A2776="","",IF($C2776&lt;=0,"",1/$C2776^2))</f>
        <v>0.0332414530957548</v>
      </c>
      <c r="F2776" s="33" t="n">
        <f aca="false">IF(OR(ROW()-設定!$B$30&lt;2,ROW()+設定!$B$30&gt;13701,N($A2776)&lt;=0,N(INDEX($A$2:$A$13701,MIN(13700,MAX(1,ROW()-1+設定!$B$30))))&lt;=0,$A2776&lt;設定!$B$28,$A2776&gt;設定!$B$29),0,IF(AND($C2776&gt;=MAX(INDEX($C$1:$C$13701,MAX(1,ROW()-設定!$B$24)):INDEX($C$1:$C$13701,MAX(1,ROW()-1))),$C2776&gt;MAX(INDEX($C$1:$C$13701,MIN(13701,ROW()+1)):INDEX($C$1:$C$13701,MIN(13701,ROW()+設定!$B$24))),$C2776&gt;=設定!$B$32,$C2776&gt;=MAX(MIN(INDEX($C$1:$C$13701,MAX(1,ROW()-設定!$B$26)):INDEX($C$1:$C$13701,MAX(1,ROW()-1))),MIN(INDEX($C$1:$C$13701,MIN(13701,ROW()+1)):INDEX($C$1:$C$13701,MIN(13701,ROW()+設定!$B$26))))*10^(設定!$B$27/20)),1,0))</f>
        <v>0</v>
      </c>
      <c r="G2776" s="33" t="n">
        <f aca="false">$G2775+IF($F2776=1,1,0)</f>
        <v>1</v>
      </c>
      <c r="H2776" s="0" t="str">
        <f aca="false">IF($F2776=1,$G2776,"")</f>
        <v/>
      </c>
    </row>
    <row r="2777" customFormat="false" ht="15" hidden="false" customHeight="false" outlineLevel="0" collapsed="false">
      <c r="A2777" s="30" t="n">
        <v>433.59375</v>
      </c>
      <c r="B2777" s="31" t="n">
        <v>14.4671</v>
      </c>
      <c r="C2777" s="32" t="n">
        <f aca="false">IF($A2777="","",IF(設定!$B$21="dB",10^($B2777/20),ABS($B2777)))</f>
        <v>5.28877388875894</v>
      </c>
      <c r="D2777" s="32" t="n">
        <f aca="false">IF($A2777="","",$A2777^2)</f>
        <v>188003.540039063</v>
      </c>
      <c r="E2777" s="32" t="n">
        <f aca="false">IF($A2777="","",IF($C2777&lt;=0,"",1/$C2777^2))</f>
        <v>0.0357511486644054</v>
      </c>
      <c r="F2777" s="33" t="n">
        <f aca="false">IF(OR(ROW()-設定!$B$30&lt;2,ROW()+設定!$B$30&gt;13701,N($A2777)&lt;=0,N(INDEX($A$2:$A$13701,MIN(13700,MAX(1,ROW()-1+設定!$B$30))))&lt;=0,$A2777&lt;設定!$B$28,$A2777&gt;設定!$B$29),0,IF(AND($C2777&gt;=MAX(INDEX($C$1:$C$13701,MAX(1,ROW()-設定!$B$24)):INDEX($C$1:$C$13701,MAX(1,ROW()-1))),$C2777&gt;MAX(INDEX($C$1:$C$13701,MIN(13701,ROW()+1)):INDEX($C$1:$C$13701,MIN(13701,ROW()+設定!$B$24))),$C2777&gt;=設定!$B$32,$C2777&gt;=MAX(MIN(INDEX($C$1:$C$13701,MAX(1,ROW()-設定!$B$26)):INDEX($C$1:$C$13701,MAX(1,ROW()-1))),MIN(INDEX($C$1:$C$13701,MIN(13701,ROW()+1)):INDEX($C$1:$C$13701,MIN(13701,ROW()+設定!$B$26))))*10^(設定!$B$27/20)),1,0))</f>
        <v>0</v>
      </c>
      <c r="G2777" s="33" t="n">
        <f aca="false">$G2776+IF($F2777=1,1,0)</f>
        <v>1</v>
      </c>
      <c r="H2777" s="0" t="str">
        <f aca="false">IF($F2777=1,$G2777,"")</f>
        <v/>
      </c>
    </row>
    <row r="2778" customFormat="false" ht="15" hidden="false" customHeight="false" outlineLevel="0" collapsed="false">
      <c r="A2778" s="30" t="n">
        <v>433.75</v>
      </c>
      <c r="B2778" s="31" t="n">
        <v>14.3074</v>
      </c>
      <c r="C2778" s="32" t="n">
        <f aca="false">IF($A2778="","",IF(設定!$B$21="dB",10^($B2778/20),ABS($B2778)))</f>
        <v>5.19242222319995</v>
      </c>
      <c r="D2778" s="32" t="n">
        <f aca="false">IF($A2778="","",$A2778^2)</f>
        <v>188139.0625</v>
      </c>
      <c r="E2778" s="32" t="n">
        <f aca="false">IF($A2778="","",IF($C2778&lt;=0,"",1/$C2778^2))</f>
        <v>0.0370902704438462</v>
      </c>
      <c r="F2778" s="33" t="n">
        <f aca="false">IF(OR(ROW()-設定!$B$30&lt;2,ROW()+設定!$B$30&gt;13701,N($A2778)&lt;=0,N(INDEX($A$2:$A$13701,MIN(13700,MAX(1,ROW()-1+設定!$B$30))))&lt;=0,$A2778&lt;設定!$B$28,$A2778&gt;設定!$B$29),0,IF(AND($C2778&gt;=MAX(INDEX($C$1:$C$13701,MAX(1,ROW()-設定!$B$24)):INDEX($C$1:$C$13701,MAX(1,ROW()-1))),$C2778&gt;MAX(INDEX($C$1:$C$13701,MIN(13701,ROW()+1)):INDEX($C$1:$C$13701,MIN(13701,ROW()+設定!$B$24))),$C2778&gt;=設定!$B$32,$C2778&gt;=MAX(MIN(INDEX($C$1:$C$13701,MAX(1,ROW()-設定!$B$26)):INDEX($C$1:$C$13701,MAX(1,ROW()-1))),MIN(INDEX($C$1:$C$13701,MIN(13701,ROW()+1)):INDEX($C$1:$C$13701,MIN(13701,ROW()+設定!$B$26))))*10^(設定!$B$27/20)),1,0))</f>
        <v>0</v>
      </c>
      <c r="G2778" s="33" t="n">
        <f aca="false">$G2777+IF($F2778=1,1,0)</f>
        <v>1</v>
      </c>
      <c r="H2778" s="0" t="str">
        <f aca="false">IF($F2778=1,$G2778,"")</f>
        <v/>
      </c>
    </row>
    <row r="2779" customFormat="false" ht="15" hidden="false" customHeight="false" outlineLevel="0" collapsed="false">
      <c r="A2779" s="30" t="n">
        <v>433.90625</v>
      </c>
      <c r="B2779" s="31" t="n">
        <v>14.189</v>
      </c>
      <c r="C2779" s="32" t="n">
        <f aca="false">IF($A2779="","",IF(設定!$B$21="dB",10^($B2779/20),ABS($B2779)))</f>
        <v>5.12212296249897</v>
      </c>
      <c r="D2779" s="32" t="n">
        <f aca="false">IF($A2779="","",$A2779^2)</f>
        <v>188274.633789063</v>
      </c>
      <c r="E2779" s="32" t="n">
        <f aca="false">IF($A2779="","",IF($C2779&lt;=0,"",1/$C2779^2))</f>
        <v>0.0381153577144849</v>
      </c>
      <c r="F2779" s="33" t="n">
        <f aca="false">IF(OR(ROW()-設定!$B$30&lt;2,ROW()+設定!$B$30&gt;13701,N($A2779)&lt;=0,N(INDEX($A$2:$A$13701,MIN(13700,MAX(1,ROW()-1+設定!$B$30))))&lt;=0,$A2779&lt;設定!$B$28,$A2779&gt;設定!$B$29),0,IF(AND($C2779&gt;=MAX(INDEX($C$1:$C$13701,MAX(1,ROW()-設定!$B$24)):INDEX($C$1:$C$13701,MAX(1,ROW()-1))),$C2779&gt;MAX(INDEX($C$1:$C$13701,MIN(13701,ROW()+1)):INDEX($C$1:$C$13701,MIN(13701,ROW()+設定!$B$24))),$C2779&gt;=設定!$B$32,$C2779&gt;=MAX(MIN(INDEX($C$1:$C$13701,MAX(1,ROW()-設定!$B$26)):INDEX($C$1:$C$13701,MAX(1,ROW()-1))),MIN(INDEX($C$1:$C$13701,MIN(13701,ROW()+1)):INDEX($C$1:$C$13701,MIN(13701,ROW()+設定!$B$26))))*10^(設定!$B$27/20)),1,0))</f>
        <v>0</v>
      </c>
      <c r="G2779" s="33" t="n">
        <f aca="false">$G2778+IF($F2779=1,1,0)</f>
        <v>1</v>
      </c>
      <c r="H2779" s="0" t="str">
        <f aca="false">IF($F2779=1,$G2779,"")</f>
        <v/>
      </c>
    </row>
    <row r="2780" customFormat="false" ht="15" hidden="false" customHeight="false" outlineLevel="0" collapsed="false">
      <c r="A2780" s="30" t="n">
        <v>434.0625</v>
      </c>
      <c r="B2780" s="31" t="n">
        <v>14.1548</v>
      </c>
      <c r="C2780" s="32" t="n">
        <f aca="false">IF($A2780="","",IF(設定!$B$21="dB",10^($B2780/20),ABS($B2780)))</f>
        <v>5.10199466329031</v>
      </c>
      <c r="D2780" s="32" t="n">
        <f aca="false">IF($A2780="","",$A2780^2)</f>
        <v>188410.25390625</v>
      </c>
      <c r="E2780" s="32" t="n">
        <f aca="false">IF($A2780="","",IF($C2780&lt;=0,"",1/$C2780^2))</f>
        <v>0.0384166950313263</v>
      </c>
      <c r="F2780" s="33" t="n">
        <f aca="false">IF(OR(ROW()-設定!$B$30&lt;2,ROW()+設定!$B$30&gt;13701,N($A2780)&lt;=0,N(INDEX($A$2:$A$13701,MIN(13700,MAX(1,ROW()-1+設定!$B$30))))&lt;=0,$A2780&lt;設定!$B$28,$A2780&gt;設定!$B$29),0,IF(AND($C2780&gt;=MAX(INDEX($C$1:$C$13701,MAX(1,ROW()-設定!$B$24)):INDEX($C$1:$C$13701,MAX(1,ROW()-1))),$C2780&gt;MAX(INDEX($C$1:$C$13701,MIN(13701,ROW()+1)):INDEX($C$1:$C$13701,MIN(13701,ROW()+設定!$B$24))),$C2780&gt;=設定!$B$32,$C2780&gt;=MAX(MIN(INDEX($C$1:$C$13701,MAX(1,ROW()-設定!$B$26)):INDEX($C$1:$C$13701,MAX(1,ROW()-1))),MIN(INDEX($C$1:$C$13701,MIN(13701,ROW()+1)):INDEX($C$1:$C$13701,MIN(13701,ROW()+設定!$B$26))))*10^(設定!$B$27/20)),1,0))</f>
        <v>0</v>
      </c>
      <c r="G2780" s="33" t="n">
        <f aca="false">$G2779+IF($F2780=1,1,0)</f>
        <v>1</v>
      </c>
      <c r="H2780" s="0" t="str">
        <f aca="false">IF($F2780=1,$G2780,"")</f>
        <v/>
      </c>
    </row>
    <row r="2781" customFormat="false" ht="15" hidden="false" customHeight="false" outlineLevel="0" collapsed="false">
      <c r="A2781" s="30" t="n">
        <v>434.21875</v>
      </c>
      <c r="B2781" s="31" t="n">
        <v>13.977</v>
      </c>
      <c r="C2781" s="32" t="n">
        <f aca="false">IF($A2781="","",IF(設定!$B$21="dB",10^($B2781/20),ABS($B2781)))</f>
        <v>4.99861858988849</v>
      </c>
      <c r="D2781" s="32" t="n">
        <f aca="false">IF($A2781="","",$A2781^2)</f>
        <v>188545.922851563</v>
      </c>
      <c r="E2781" s="32" t="n">
        <f aca="false">IF($A2781="","",IF($C2781&lt;=0,"",1/$C2781^2))</f>
        <v>0.0400221117249703</v>
      </c>
      <c r="F2781" s="33" t="n">
        <f aca="false">IF(OR(ROW()-設定!$B$30&lt;2,ROW()+設定!$B$30&gt;13701,N($A2781)&lt;=0,N(INDEX($A$2:$A$13701,MIN(13700,MAX(1,ROW()-1+設定!$B$30))))&lt;=0,$A2781&lt;設定!$B$28,$A2781&gt;設定!$B$29),0,IF(AND($C2781&gt;=MAX(INDEX($C$1:$C$13701,MAX(1,ROW()-設定!$B$24)):INDEX($C$1:$C$13701,MAX(1,ROW()-1))),$C2781&gt;MAX(INDEX($C$1:$C$13701,MIN(13701,ROW()+1)):INDEX($C$1:$C$13701,MIN(13701,ROW()+設定!$B$24))),$C2781&gt;=設定!$B$32,$C2781&gt;=MAX(MIN(INDEX($C$1:$C$13701,MAX(1,ROW()-設定!$B$26)):INDEX($C$1:$C$13701,MAX(1,ROW()-1))),MIN(INDEX($C$1:$C$13701,MIN(13701,ROW()+1)):INDEX($C$1:$C$13701,MIN(13701,ROW()+設定!$B$26))))*10^(設定!$B$27/20)),1,0))</f>
        <v>0</v>
      </c>
      <c r="G2781" s="33" t="n">
        <f aca="false">$G2780+IF($F2781=1,1,0)</f>
        <v>1</v>
      </c>
      <c r="H2781" s="0" t="str">
        <f aca="false">IF($F2781=1,$G2781,"")</f>
        <v/>
      </c>
    </row>
    <row r="2782" customFormat="false" ht="15" hidden="false" customHeight="false" outlineLevel="0" collapsed="false">
      <c r="A2782" s="30" t="n">
        <v>434.375</v>
      </c>
      <c r="B2782" s="31" t="n">
        <v>13.8326</v>
      </c>
      <c r="C2782" s="32" t="n">
        <f aca="false">IF($A2782="","",IF(設定!$B$21="dB",10^($B2782/20),ABS($B2782)))</f>
        <v>4.91620517926234</v>
      </c>
      <c r="D2782" s="32" t="n">
        <f aca="false">IF($A2782="","",$A2782^2)</f>
        <v>188681.640625</v>
      </c>
      <c r="E2782" s="32" t="n">
        <f aca="false">IF($A2782="","",IF($C2782&lt;=0,"",1/$C2782^2))</f>
        <v>0.0413751898930656</v>
      </c>
      <c r="F2782" s="33" t="n">
        <f aca="false">IF(OR(ROW()-設定!$B$30&lt;2,ROW()+設定!$B$30&gt;13701,N($A2782)&lt;=0,N(INDEX($A$2:$A$13701,MIN(13700,MAX(1,ROW()-1+設定!$B$30))))&lt;=0,$A2782&lt;設定!$B$28,$A2782&gt;設定!$B$29),0,IF(AND($C2782&gt;=MAX(INDEX($C$1:$C$13701,MAX(1,ROW()-設定!$B$24)):INDEX($C$1:$C$13701,MAX(1,ROW()-1))),$C2782&gt;MAX(INDEX($C$1:$C$13701,MIN(13701,ROW()+1)):INDEX($C$1:$C$13701,MIN(13701,ROW()+設定!$B$24))),$C2782&gt;=設定!$B$32,$C2782&gt;=MAX(MIN(INDEX($C$1:$C$13701,MAX(1,ROW()-設定!$B$26)):INDEX($C$1:$C$13701,MAX(1,ROW()-1))),MIN(INDEX($C$1:$C$13701,MIN(13701,ROW()+1)):INDEX($C$1:$C$13701,MIN(13701,ROW()+設定!$B$26))))*10^(設定!$B$27/20)),1,0))</f>
        <v>0</v>
      </c>
      <c r="G2782" s="33" t="n">
        <f aca="false">$G2781+IF($F2782=1,1,0)</f>
        <v>1</v>
      </c>
      <c r="H2782" s="0" t="str">
        <f aca="false">IF($F2782=1,$G2782,"")</f>
        <v/>
      </c>
    </row>
    <row r="2783" customFormat="false" ht="15" hidden="false" customHeight="false" outlineLevel="0" collapsed="false">
      <c r="A2783" s="30" t="n">
        <v>434.53125</v>
      </c>
      <c r="B2783" s="31" t="n">
        <v>13.863</v>
      </c>
      <c r="C2783" s="32" t="n">
        <f aca="false">IF($A2783="","",IF(設定!$B$21="dB",10^($B2783/20),ABS($B2783)))</f>
        <v>4.93344169571728</v>
      </c>
      <c r="D2783" s="32" t="n">
        <f aca="false">IF($A2783="","",$A2783^2)</f>
        <v>188817.407226563</v>
      </c>
      <c r="E2783" s="32" t="n">
        <f aca="false">IF($A2783="","",IF($C2783&lt;=0,"",1/$C2783^2))</f>
        <v>0.0410865807010625</v>
      </c>
      <c r="F2783" s="33" t="n">
        <f aca="false">IF(OR(ROW()-設定!$B$30&lt;2,ROW()+設定!$B$30&gt;13701,N($A2783)&lt;=0,N(INDEX($A$2:$A$13701,MIN(13700,MAX(1,ROW()-1+設定!$B$30))))&lt;=0,$A2783&lt;設定!$B$28,$A2783&gt;設定!$B$29),0,IF(AND($C2783&gt;=MAX(INDEX($C$1:$C$13701,MAX(1,ROW()-設定!$B$24)):INDEX($C$1:$C$13701,MAX(1,ROW()-1))),$C2783&gt;MAX(INDEX($C$1:$C$13701,MIN(13701,ROW()+1)):INDEX($C$1:$C$13701,MIN(13701,ROW()+設定!$B$24))),$C2783&gt;=設定!$B$32,$C2783&gt;=MAX(MIN(INDEX($C$1:$C$13701,MAX(1,ROW()-設定!$B$26)):INDEX($C$1:$C$13701,MAX(1,ROW()-1))),MIN(INDEX($C$1:$C$13701,MIN(13701,ROW()+1)):INDEX($C$1:$C$13701,MIN(13701,ROW()+設定!$B$26))))*10^(設定!$B$27/20)),1,0))</f>
        <v>0</v>
      </c>
      <c r="G2783" s="33" t="n">
        <f aca="false">$G2782+IF($F2783=1,1,0)</f>
        <v>1</v>
      </c>
      <c r="H2783" s="0" t="str">
        <f aca="false">IF($F2783=1,$G2783,"")</f>
        <v/>
      </c>
    </row>
    <row r="2784" customFormat="false" ht="15" hidden="false" customHeight="false" outlineLevel="0" collapsed="false">
      <c r="A2784" s="30" t="n">
        <v>434.6875</v>
      </c>
      <c r="B2784" s="31" t="n">
        <v>13.5344</v>
      </c>
      <c r="C2784" s="32" t="n">
        <f aca="false">IF($A2784="","",IF(設定!$B$21="dB",10^($B2784/20),ABS($B2784)))</f>
        <v>4.75028864767071</v>
      </c>
      <c r="D2784" s="32" t="n">
        <f aca="false">IF($A2784="","",$A2784^2)</f>
        <v>188953.22265625</v>
      </c>
      <c r="E2784" s="32" t="n">
        <f aca="false">IF($A2784="","",IF($C2784&lt;=0,"",1/$C2784^2))</f>
        <v>0.0443159434998769</v>
      </c>
      <c r="F2784" s="33" t="n">
        <f aca="false">IF(OR(ROW()-設定!$B$30&lt;2,ROW()+設定!$B$30&gt;13701,N($A2784)&lt;=0,N(INDEX($A$2:$A$13701,MIN(13700,MAX(1,ROW()-1+設定!$B$30))))&lt;=0,$A2784&lt;設定!$B$28,$A2784&gt;設定!$B$29),0,IF(AND($C2784&gt;=MAX(INDEX($C$1:$C$13701,MAX(1,ROW()-設定!$B$24)):INDEX($C$1:$C$13701,MAX(1,ROW()-1))),$C2784&gt;MAX(INDEX($C$1:$C$13701,MIN(13701,ROW()+1)):INDEX($C$1:$C$13701,MIN(13701,ROW()+設定!$B$24))),$C2784&gt;=設定!$B$32,$C2784&gt;=MAX(MIN(INDEX($C$1:$C$13701,MAX(1,ROW()-設定!$B$26)):INDEX($C$1:$C$13701,MAX(1,ROW()-1))),MIN(INDEX($C$1:$C$13701,MIN(13701,ROW()+1)):INDEX($C$1:$C$13701,MIN(13701,ROW()+設定!$B$26))))*10^(設定!$B$27/20)),1,0))</f>
        <v>0</v>
      </c>
      <c r="G2784" s="33" t="n">
        <f aca="false">$G2783+IF($F2784=1,1,0)</f>
        <v>1</v>
      </c>
      <c r="H2784" s="0" t="str">
        <f aca="false">IF($F2784=1,$G2784,"")</f>
        <v/>
      </c>
    </row>
    <row r="2785" customFormat="false" ht="15" hidden="false" customHeight="false" outlineLevel="0" collapsed="false">
      <c r="A2785" s="30" t="n">
        <v>434.84375</v>
      </c>
      <c r="B2785" s="31" t="n">
        <v>13.3796</v>
      </c>
      <c r="C2785" s="32" t="n">
        <f aca="false">IF($A2785="","",IF(設定!$B$21="dB",10^($B2785/20),ABS($B2785)))</f>
        <v>4.66637890350465</v>
      </c>
      <c r="D2785" s="32" t="n">
        <f aca="false">IF($A2785="","",$A2785^2)</f>
        <v>189089.086914063</v>
      </c>
      <c r="E2785" s="32" t="n">
        <f aca="false">IF($A2785="","",IF($C2785&lt;=0,"",1/$C2785^2))</f>
        <v>0.0459240308484589</v>
      </c>
      <c r="F2785" s="33" t="n">
        <f aca="false">IF(OR(ROW()-設定!$B$30&lt;2,ROW()+設定!$B$30&gt;13701,N($A2785)&lt;=0,N(INDEX($A$2:$A$13701,MIN(13700,MAX(1,ROW()-1+設定!$B$30))))&lt;=0,$A2785&lt;設定!$B$28,$A2785&gt;設定!$B$29),0,IF(AND($C2785&gt;=MAX(INDEX($C$1:$C$13701,MAX(1,ROW()-設定!$B$24)):INDEX($C$1:$C$13701,MAX(1,ROW()-1))),$C2785&gt;MAX(INDEX($C$1:$C$13701,MIN(13701,ROW()+1)):INDEX($C$1:$C$13701,MIN(13701,ROW()+設定!$B$24))),$C2785&gt;=設定!$B$32,$C2785&gt;=MAX(MIN(INDEX($C$1:$C$13701,MAX(1,ROW()-設定!$B$26)):INDEX($C$1:$C$13701,MAX(1,ROW()-1))),MIN(INDEX($C$1:$C$13701,MIN(13701,ROW()+1)):INDEX($C$1:$C$13701,MIN(13701,ROW()+設定!$B$26))))*10^(設定!$B$27/20)),1,0))</f>
        <v>0</v>
      </c>
      <c r="G2785" s="33" t="n">
        <f aca="false">$G2784+IF($F2785=1,1,0)</f>
        <v>1</v>
      </c>
      <c r="H2785" s="0" t="str">
        <f aca="false">IF($F2785=1,$G2785,"")</f>
        <v/>
      </c>
    </row>
    <row r="2786" customFormat="false" ht="15" hidden="false" customHeight="false" outlineLevel="0" collapsed="false">
      <c r="A2786" s="30" t="n">
        <v>435</v>
      </c>
      <c r="B2786" s="31" t="n">
        <v>13.4507</v>
      </c>
      <c r="C2786" s="32" t="n">
        <f aca="false">IF($A2786="","",IF(設定!$B$21="dB",10^($B2786/20),ABS($B2786)))</f>
        <v>4.70473319868051</v>
      </c>
      <c r="D2786" s="32" t="n">
        <f aca="false">IF($A2786="","",$A2786^2)</f>
        <v>189225</v>
      </c>
      <c r="E2786" s="32" t="n">
        <f aca="false">IF($A2786="","",IF($C2786&lt;=0,"",1/$C2786^2))</f>
        <v>0.0451783119670739</v>
      </c>
      <c r="F2786" s="33" t="n">
        <f aca="false">IF(OR(ROW()-設定!$B$30&lt;2,ROW()+設定!$B$30&gt;13701,N($A2786)&lt;=0,N(INDEX($A$2:$A$13701,MIN(13700,MAX(1,ROW()-1+設定!$B$30))))&lt;=0,$A2786&lt;設定!$B$28,$A2786&gt;設定!$B$29),0,IF(AND($C2786&gt;=MAX(INDEX($C$1:$C$13701,MAX(1,ROW()-設定!$B$24)):INDEX($C$1:$C$13701,MAX(1,ROW()-1))),$C2786&gt;MAX(INDEX($C$1:$C$13701,MIN(13701,ROW()+1)):INDEX($C$1:$C$13701,MIN(13701,ROW()+設定!$B$24))),$C2786&gt;=設定!$B$32,$C2786&gt;=MAX(MIN(INDEX($C$1:$C$13701,MAX(1,ROW()-設定!$B$26)):INDEX($C$1:$C$13701,MAX(1,ROW()-1))),MIN(INDEX($C$1:$C$13701,MIN(13701,ROW()+1)):INDEX($C$1:$C$13701,MIN(13701,ROW()+設定!$B$26))))*10^(設定!$B$27/20)),1,0))</f>
        <v>0</v>
      </c>
      <c r="G2786" s="33" t="n">
        <f aca="false">$G2785+IF($F2786=1,1,0)</f>
        <v>1</v>
      </c>
      <c r="H2786" s="0" t="str">
        <f aca="false">IF($F2786=1,$G2786,"")</f>
        <v/>
      </c>
    </row>
    <row r="2787" customFormat="false" ht="15" hidden="false" customHeight="false" outlineLevel="0" collapsed="false">
      <c r="A2787" s="30" t="n">
        <v>435.15625</v>
      </c>
      <c r="B2787" s="31" t="n">
        <v>13.3208</v>
      </c>
      <c r="C2787" s="32" t="n">
        <f aca="false">IF($A2787="","",IF(設定!$B$21="dB",10^($B2787/20),ABS($B2787)))</f>
        <v>4.63489606740818</v>
      </c>
      <c r="D2787" s="32" t="n">
        <f aca="false">IF($A2787="","",$A2787^2)</f>
        <v>189360.961914063</v>
      </c>
      <c r="E2787" s="32" t="n">
        <f aca="false">IF($A2787="","",IF($C2787&lt;=0,"",1/$C2787^2))</f>
        <v>0.0465500337293766</v>
      </c>
      <c r="F2787" s="33" t="n">
        <f aca="false">IF(OR(ROW()-設定!$B$30&lt;2,ROW()+設定!$B$30&gt;13701,N($A2787)&lt;=0,N(INDEX($A$2:$A$13701,MIN(13700,MAX(1,ROW()-1+設定!$B$30))))&lt;=0,$A2787&lt;設定!$B$28,$A2787&gt;設定!$B$29),0,IF(AND($C2787&gt;=MAX(INDEX($C$1:$C$13701,MAX(1,ROW()-設定!$B$24)):INDEX($C$1:$C$13701,MAX(1,ROW()-1))),$C2787&gt;MAX(INDEX($C$1:$C$13701,MIN(13701,ROW()+1)):INDEX($C$1:$C$13701,MIN(13701,ROW()+設定!$B$24))),$C2787&gt;=設定!$B$32,$C2787&gt;=MAX(MIN(INDEX($C$1:$C$13701,MAX(1,ROW()-設定!$B$26)):INDEX($C$1:$C$13701,MAX(1,ROW()-1))),MIN(INDEX($C$1:$C$13701,MIN(13701,ROW()+1)):INDEX($C$1:$C$13701,MIN(13701,ROW()+設定!$B$26))))*10^(設定!$B$27/20)),1,0))</f>
        <v>0</v>
      </c>
      <c r="G2787" s="33" t="n">
        <f aca="false">$G2786+IF($F2787=1,1,0)</f>
        <v>1</v>
      </c>
      <c r="H2787" s="0" t="str">
        <f aca="false">IF($F2787=1,$G2787,"")</f>
        <v/>
      </c>
    </row>
    <row r="2788" customFormat="false" ht="15" hidden="false" customHeight="false" outlineLevel="0" collapsed="false">
      <c r="A2788" s="30" t="n">
        <v>435.3125</v>
      </c>
      <c r="B2788" s="31" t="n">
        <v>13.2399</v>
      </c>
      <c r="C2788" s="32" t="n">
        <f aca="false">IF($A2788="","",IF(設定!$B$21="dB",10^($B2788/20),ABS($B2788)))</f>
        <v>4.59192726154806</v>
      </c>
      <c r="D2788" s="32" t="n">
        <f aca="false">IF($A2788="","",$A2788^2)</f>
        <v>189496.97265625</v>
      </c>
      <c r="E2788" s="32" t="n">
        <f aca="false">IF($A2788="","",IF($C2788&lt;=0,"",1/$C2788^2))</f>
        <v>0.0474252905211222</v>
      </c>
      <c r="F2788" s="33" t="n">
        <f aca="false">IF(OR(ROW()-設定!$B$30&lt;2,ROW()+設定!$B$30&gt;13701,N($A2788)&lt;=0,N(INDEX($A$2:$A$13701,MIN(13700,MAX(1,ROW()-1+設定!$B$30))))&lt;=0,$A2788&lt;設定!$B$28,$A2788&gt;設定!$B$29),0,IF(AND($C2788&gt;=MAX(INDEX($C$1:$C$13701,MAX(1,ROW()-設定!$B$24)):INDEX($C$1:$C$13701,MAX(1,ROW()-1))),$C2788&gt;MAX(INDEX($C$1:$C$13701,MIN(13701,ROW()+1)):INDEX($C$1:$C$13701,MIN(13701,ROW()+設定!$B$24))),$C2788&gt;=設定!$B$32,$C2788&gt;=MAX(MIN(INDEX($C$1:$C$13701,MAX(1,ROW()-設定!$B$26)):INDEX($C$1:$C$13701,MAX(1,ROW()-1))),MIN(INDEX($C$1:$C$13701,MIN(13701,ROW()+1)):INDEX($C$1:$C$13701,MIN(13701,ROW()+設定!$B$26))))*10^(設定!$B$27/20)),1,0))</f>
        <v>0</v>
      </c>
      <c r="G2788" s="33" t="n">
        <f aca="false">$G2787+IF($F2788=1,1,0)</f>
        <v>1</v>
      </c>
      <c r="H2788" s="0" t="str">
        <f aca="false">IF($F2788=1,$G2788,"")</f>
        <v/>
      </c>
    </row>
    <row r="2789" customFormat="false" ht="15" hidden="false" customHeight="false" outlineLevel="0" collapsed="false">
      <c r="A2789" s="30" t="n">
        <v>435.46875</v>
      </c>
      <c r="B2789" s="31" t="n">
        <v>12.8935</v>
      </c>
      <c r="C2789" s="32" t="n">
        <f aca="false">IF($A2789="","",IF(設定!$B$21="dB",10^($B2789/20),ABS($B2789)))</f>
        <v>4.41240126067955</v>
      </c>
      <c r="D2789" s="32" t="n">
        <f aca="false">IF($A2789="","",$A2789^2)</f>
        <v>189633.032226563</v>
      </c>
      <c r="E2789" s="32" t="n">
        <f aca="false">IF($A2789="","",IF($C2789&lt;=0,"",1/$C2789^2))</f>
        <v>0.0513629548231526</v>
      </c>
      <c r="F2789" s="33" t="n">
        <f aca="false">IF(OR(ROW()-設定!$B$30&lt;2,ROW()+設定!$B$30&gt;13701,N($A2789)&lt;=0,N(INDEX($A$2:$A$13701,MIN(13700,MAX(1,ROW()-1+設定!$B$30))))&lt;=0,$A2789&lt;設定!$B$28,$A2789&gt;設定!$B$29),0,IF(AND($C2789&gt;=MAX(INDEX($C$1:$C$13701,MAX(1,ROW()-設定!$B$24)):INDEX($C$1:$C$13701,MAX(1,ROW()-1))),$C2789&gt;MAX(INDEX($C$1:$C$13701,MIN(13701,ROW()+1)):INDEX($C$1:$C$13701,MIN(13701,ROW()+設定!$B$24))),$C2789&gt;=設定!$B$32,$C2789&gt;=MAX(MIN(INDEX($C$1:$C$13701,MAX(1,ROW()-設定!$B$26)):INDEX($C$1:$C$13701,MAX(1,ROW()-1))),MIN(INDEX($C$1:$C$13701,MIN(13701,ROW()+1)):INDEX($C$1:$C$13701,MIN(13701,ROW()+設定!$B$26))))*10^(設定!$B$27/20)),1,0))</f>
        <v>0</v>
      </c>
      <c r="G2789" s="33" t="n">
        <f aca="false">$G2788+IF($F2789=1,1,0)</f>
        <v>1</v>
      </c>
      <c r="H2789" s="0" t="str">
        <f aca="false">IF($F2789=1,$G2789,"")</f>
        <v/>
      </c>
    </row>
    <row r="2790" customFormat="false" ht="15" hidden="false" customHeight="false" outlineLevel="0" collapsed="false">
      <c r="A2790" s="30" t="n">
        <v>435.625</v>
      </c>
      <c r="B2790" s="31" t="n">
        <v>12.9971</v>
      </c>
      <c r="C2790" s="32" t="n">
        <f aca="false">IF($A2790="","",IF(設定!$B$21="dB",10^($B2790/20),ABS($B2790)))</f>
        <v>4.46534480632457</v>
      </c>
      <c r="D2790" s="32" t="n">
        <f aca="false">IF($A2790="","",$A2790^2)</f>
        <v>189769.140625</v>
      </c>
      <c r="E2790" s="32" t="n">
        <f aca="false">IF($A2790="","",IF($C2790&lt;=0,"",1/$C2790^2))</f>
        <v>0.0501522013002598</v>
      </c>
      <c r="F2790" s="33" t="n">
        <f aca="false">IF(OR(ROW()-設定!$B$30&lt;2,ROW()+設定!$B$30&gt;13701,N($A2790)&lt;=0,N(INDEX($A$2:$A$13701,MIN(13700,MAX(1,ROW()-1+設定!$B$30))))&lt;=0,$A2790&lt;設定!$B$28,$A2790&gt;設定!$B$29),0,IF(AND($C2790&gt;=MAX(INDEX($C$1:$C$13701,MAX(1,ROW()-設定!$B$24)):INDEX($C$1:$C$13701,MAX(1,ROW()-1))),$C2790&gt;MAX(INDEX($C$1:$C$13701,MIN(13701,ROW()+1)):INDEX($C$1:$C$13701,MIN(13701,ROW()+設定!$B$24))),$C2790&gt;=設定!$B$32,$C2790&gt;=MAX(MIN(INDEX($C$1:$C$13701,MAX(1,ROW()-設定!$B$26)):INDEX($C$1:$C$13701,MAX(1,ROW()-1))),MIN(INDEX($C$1:$C$13701,MIN(13701,ROW()+1)):INDEX($C$1:$C$13701,MIN(13701,ROW()+設定!$B$26))))*10^(設定!$B$27/20)),1,0))</f>
        <v>0</v>
      </c>
      <c r="G2790" s="33" t="n">
        <f aca="false">$G2789+IF($F2790=1,1,0)</f>
        <v>1</v>
      </c>
      <c r="H2790" s="0" t="str">
        <f aca="false">IF($F2790=1,$G2790,"")</f>
        <v/>
      </c>
    </row>
    <row r="2791" customFormat="false" ht="15" hidden="false" customHeight="false" outlineLevel="0" collapsed="false">
      <c r="A2791" s="30" t="n">
        <v>435.78125</v>
      </c>
      <c r="B2791" s="31" t="n">
        <v>12.8145</v>
      </c>
      <c r="C2791" s="32" t="n">
        <f aca="false">IF($A2791="","",IF(設定!$B$21="dB",10^($B2791/20),ABS($B2791)))</f>
        <v>4.3724514908708</v>
      </c>
      <c r="D2791" s="32" t="n">
        <f aca="false">IF($A2791="","",$A2791^2)</f>
        <v>189905.297851563</v>
      </c>
      <c r="E2791" s="32" t="n">
        <f aca="false">IF($A2791="","",IF($C2791&lt;=0,"",1/$C2791^2))</f>
        <v>0.0523058182014421</v>
      </c>
      <c r="F2791" s="33" t="n">
        <f aca="false">IF(OR(ROW()-設定!$B$30&lt;2,ROW()+設定!$B$30&gt;13701,N($A2791)&lt;=0,N(INDEX($A$2:$A$13701,MIN(13700,MAX(1,ROW()-1+設定!$B$30))))&lt;=0,$A2791&lt;設定!$B$28,$A2791&gt;設定!$B$29),0,IF(AND($C2791&gt;=MAX(INDEX($C$1:$C$13701,MAX(1,ROW()-設定!$B$24)):INDEX($C$1:$C$13701,MAX(1,ROW()-1))),$C2791&gt;MAX(INDEX($C$1:$C$13701,MIN(13701,ROW()+1)):INDEX($C$1:$C$13701,MIN(13701,ROW()+設定!$B$24))),$C2791&gt;=設定!$B$32,$C2791&gt;=MAX(MIN(INDEX($C$1:$C$13701,MAX(1,ROW()-設定!$B$26)):INDEX($C$1:$C$13701,MAX(1,ROW()-1))),MIN(INDEX($C$1:$C$13701,MIN(13701,ROW()+1)):INDEX($C$1:$C$13701,MIN(13701,ROW()+設定!$B$26))))*10^(設定!$B$27/20)),1,0))</f>
        <v>0</v>
      </c>
      <c r="G2791" s="33" t="n">
        <f aca="false">$G2790+IF($F2791=1,1,0)</f>
        <v>1</v>
      </c>
      <c r="H2791" s="0" t="str">
        <f aca="false">IF($F2791=1,$G2791,"")</f>
        <v/>
      </c>
    </row>
    <row r="2792" customFormat="false" ht="15" hidden="false" customHeight="false" outlineLevel="0" collapsed="false">
      <c r="A2792" s="30" t="n">
        <v>435.9375</v>
      </c>
      <c r="B2792" s="31" t="n">
        <v>12.8243</v>
      </c>
      <c r="C2792" s="32" t="n">
        <f aca="false">IF($A2792="","",IF(設定!$B$21="dB",10^($B2792/20),ABS($B2792)))</f>
        <v>4.37738756634708</v>
      </c>
      <c r="D2792" s="32" t="n">
        <f aca="false">IF($A2792="","",$A2792^2)</f>
        <v>190041.50390625</v>
      </c>
      <c r="E2792" s="32" t="n">
        <f aca="false">IF($A2792="","",IF($C2792&lt;=0,"",1/$C2792^2))</f>
        <v>0.0521879214451306</v>
      </c>
      <c r="F2792" s="33" t="n">
        <f aca="false">IF(OR(ROW()-設定!$B$30&lt;2,ROW()+設定!$B$30&gt;13701,N($A2792)&lt;=0,N(INDEX($A$2:$A$13701,MIN(13700,MAX(1,ROW()-1+設定!$B$30))))&lt;=0,$A2792&lt;設定!$B$28,$A2792&gt;設定!$B$29),0,IF(AND($C2792&gt;=MAX(INDEX($C$1:$C$13701,MAX(1,ROW()-設定!$B$24)):INDEX($C$1:$C$13701,MAX(1,ROW()-1))),$C2792&gt;MAX(INDEX($C$1:$C$13701,MIN(13701,ROW()+1)):INDEX($C$1:$C$13701,MIN(13701,ROW()+設定!$B$24))),$C2792&gt;=設定!$B$32,$C2792&gt;=MAX(MIN(INDEX($C$1:$C$13701,MAX(1,ROW()-設定!$B$26)):INDEX($C$1:$C$13701,MAX(1,ROW()-1))),MIN(INDEX($C$1:$C$13701,MIN(13701,ROW()+1)):INDEX($C$1:$C$13701,MIN(13701,ROW()+設定!$B$26))))*10^(設定!$B$27/20)),1,0))</f>
        <v>0</v>
      </c>
      <c r="G2792" s="33" t="n">
        <f aca="false">$G2791+IF($F2792=1,1,0)</f>
        <v>1</v>
      </c>
      <c r="H2792" s="0" t="str">
        <f aca="false">IF($F2792=1,$G2792,"")</f>
        <v/>
      </c>
    </row>
    <row r="2793" customFormat="false" ht="15" hidden="false" customHeight="false" outlineLevel="0" collapsed="false">
      <c r="A2793" s="30" t="n">
        <v>436.09375</v>
      </c>
      <c r="B2793" s="31" t="n">
        <v>12.3914</v>
      </c>
      <c r="C2793" s="32" t="n">
        <f aca="false">IF($A2793="","",IF(設定!$B$21="dB",10^($B2793/20),ABS($B2793)))</f>
        <v>4.16456840527727</v>
      </c>
      <c r="D2793" s="32" t="n">
        <f aca="false">IF($A2793="","",$A2793^2)</f>
        <v>190177.758789063</v>
      </c>
      <c r="E2793" s="32" t="n">
        <f aca="false">IF($A2793="","",IF($C2793&lt;=0,"",1/$C2793^2))</f>
        <v>0.0576580565816505</v>
      </c>
      <c r="F2793" s="33" t="n">
        <f aca="false">IF(OR(ROW()-設定!$B$30&lt;2,ROW()+設定!$B$30&gt;13701,N($A2793)&lt;=0,N(INDEX($A$2:$A$13701,MIN(13700,MAX(1,ROW()-1+設定!$B$30))))&lt;=0,$A2793&lt;設定!$B$28,$A2793&gt;設定!$B$29),0,IF(AND($C2793&gt;=MAX(INDEX($C$1:$C$13701,MAX(1,ROW()-設定!$B$24)):INDEX($C$1:$C$13701,MAX(1,ROW()-1))),$C2793&gt;MAX(INDEX($C$1:$C$13701,MIN(13701,ROW()+1)):INDEX($C$1:$C$13701,MIN(13701,ROW()+設定!$B$24))),$C2793&gt;=設定!$B$32,$C2793&gt;=MAX(MIN(INDEX($C$1:$C$13701,MAX(1,ROW()-設定!$B$26)):INDEX($C$1:$C$13701,MAX(1,ROW()-1))),MIN(INDEX($C$1:$C$13701,MIN(13701,ROW()+1)):INDEX($C$1:$C$13701,MIN(13701,ROW()+設定!$B$26))))*10^(設定!$B$27/20)),1,0))</f>
        <v>0</v>
      </c>
      <c r="G2793" s="33" t="n">
        <f aca="false">$G2792+IF($F2793=1,1,0)</f>
        <v>1</v>
      </c>
      <c r="H2793" s="0" t="str">
        <f aca="false">IF($F2793=1,$G2793,"")</f>
        <v/>
      </c>
    </row>
    <row r="2794" customFormat="false" ht="15" hidden="false" customHeight="false" outlineLevel="0" collapsed="false">
      <c r="A2794" s="30" t="n">
        <v>436.25</v>
      </c>
      <c r="B2794" s="31" t="n">
        <v>12.4228</v>
      </c>
      <c r="C2794" s="32" t="n">
        <f aca="false">IF($A2794="","",IF(設定!$B$21="dB",10^($B2794/20),ABS($B2794)))</f>
        <v>4.17965080955146</v>
      </c>
      <c r="D2794" s="32" t="n">
        <f aca="false">IF($A2794="","",$A2794^2)</f>
        <v>190314.0625</v>
      </c>
      <c r="E2794" s="32" t="n">
        <f aca="false">IF($A2794="","",IF($C2794&lt;=0,"",1/$C2794^2))</f>
        <v>0.0572426854758335</v>
      </c>
      <c r="F2794" s="33" t="n">
        <f aca="false">IF(OR(ROW()-設定!$B$30&lt;2,ROW()+設定!$B$30&gt;13701,N($A2794)&lt;=0,N(INDEX($A$2:$A$13701,MIN(13700,MAX(1,ROW()-1+設定!$B$30))))&lt;=0,$A2794&lt;設定!$B$28,$A2794&gt;設定!$B$29),0,IF(AND($C2794&gt;=MAX(INDEX($C$1:$C$13701,MAX(1,ROW()-設定!$B$24)):INDEX($C$1:$C$13701,MAX(1,ROW()-1))),$C2794&gt;MAX(INDEX($C$1:$C$13701,MIN(13701,ROW()+1)):INDEX($C$1:$C$13701,MIN(13701,ROW()+設定!$B$24))),$C2794&gt;=設定!$B$32,$C2794&gt;=MAX(MIN(INDEX($C$1:$C$13701,MAX(1,ROW()-設定!$B$26)):INDEX($C$1:$C$13701,MAX(1,ROW()-1))),MIN(INDEX($C$1:$C$13701,MIN(13701,ROW()+1)):INDEX($C$1:$C$13701,MIN(13701,ROW()+設定!$B$26))))*10^(設定!$B$27/20)),1,0))</f>
        <v>0</v>
      </c>
      <c r="G2794" s="33" t="n">
        <f aca="false">$G2793+IF($F2794=1,1,0)</f>
        <v>1</v>
      </c>
      <c r="H2794" s="0" t="str">
        <f aca="false">IF($F2794=1,$G2794,"")</f>
        <v/>
      </c>
    </row>
    <row r="2795" customFormat="false" ht="15" hidden="false" customHeight="false" outlineLevel="0" collapsed="false">
      <c r="A2795" s="30" t="n">
        <v>436.40625</v>
      </c>
      <c r="B2795" s="31" t="n">
        <v>12.2495</v>
      </c>
      <c r="C2795" s="32" t="n">
        <f aca="false">IF($A2795="","",IF(設定!$B$21="dB",10^($B2795/20),ABS($B2795)))</f>
        <v>4.09708524416186</v>
      </c>
      <c r="D2795" s="32" t="n">
        <f aca="false">IF($A2795="","",$A2795^2)</f>
        <v>190450.415039063</v>
      </c>
      <c r="E2795" s="32" t="n">
        <f aca="false">IF($A2795="","",IF($C2795&lt;=0,"",1/$C2795^2))</f>
        <v>0.0595730725615445</v>
      </c>
      <c r="F2795" s="33" t="n">
        <f aca="false">IF(OR(ROW()-設定!$B$30&lt;2,ROW()+設定!$B$30&gt;13701,N($A2795)&lt;=0,N(INDEX($A$2:$A$13701,MIN(13700,MAX(1,ROW()-1+設定!$B$30))))&lt;=0,$A2795&lt;設定!$B$28,$A2795&gt;設定!$B$29),0,IF(AND($C2795&gt;=MAX(INDEX($C$1:$C$13701,MAX(1,ROW()-設定!$B$24)):INDEX($C$1:$C$13701,MAX(1,ROW()-1))),$C2795&gt;MAX(INDEX($C$1:$C$13701,MIN(13701,ROW()+1)):INDEX($C$1:$C$13701,MIN(13701,ROW()+設定!$B$24))),$C2795&gt;=設定!$B$32,$C2795&gt;=MAX(MIN(INDEX($C$1:$C$13701,MAX(1,ROW()-設定!$B$26)):INDEX($C$1:$C$13701,MAX(1,ROW()-1))),MIN(INDEX($C$1:$C$13701,MIN(13701,ROW()+1)):INDEX($C$1:$C$13701,MIN(13701,ROW()+設定!$B$26))))*10^(設定!$B$27/20)),1,0))</f>
        <v>0</v>
      </c>
      <c r="G2795" s="33" t="n">
        <f aca="false">$G2794+IF($F2795=1,1,0)</f>
        <v>1</v>
      </c>
      <c r="H2795" s="0" t="str">
        <f aca="false">IF($F2795=1,$G2795,"")</f>
        <v/>
      </c>
    </row>
    <row r="2796" customFormat="false" ht="15" hidden="false" customHeight="false" outlineLevel="0" collapsed="false">
      <c r="A2796" s="30" t="n">
        <v>436.5625</v>
      </c>
      <c r="B2796" s="31" t="n">
        <v>11.9895</v>
      </c>
      <c r="C2796" s="32" t="n">
        <f aca="false">IF($A2796="","",IF(設定!$B$21="dB",10^($B2796/20),ABS($B2796)))</f>
        <v>3.9762620661135</v>
      </c>
      <c r="D2796" s="32" t="n">
        <f aca="false">IF($A2796="","",$A2796^2)</f>
        <v>190586.81640625</v>
      </c>
      <c r="E2796" s="32" t="n">
        <f aca="false">IF($A2796="","",IF($C2796&lt;=0,"",1/$C2796^2))</f>
        <v>0.063248466467269</v>
      </c>
      <c r="F2796" s="33" t="n">
        <f aca="false">IF(OR(ROW()-設定!$B$30&lt;2,ROW()+設定!$B$30&gt;13701,N($A2796)&lt;=0,N(INDEX($A$2:$A$13701,MIN(13700,MAX(1,ROW()-1+設定!$B$30))))&lt;=0,$A2796&lt;設定!$B$28,$A2796&gt;設定!$B$29),0,IF(AND($C2796&gt;=MAX(INDEX($C$1:$C$13701,MAX(1,ROW()-設定!$B$24)):INDEX($C$1:$C$13701,MAX(1,ROW()-1))),$C2796&gt;MAX(INDEX($C$1:$C$13701,MIN(13701,ROW()+1)):INDEX($C$1:$C$13701,MIN(13701,ROW()+設定!$B$24))),$C2796&gt;=設定!$B$32,$C2796&gt;=MAX(MIN(INDEX($C$1:$C$13701,MAX(1,ROW()-設定!$B$26)):INDEX($C$1:$C$13701,MAX(1,ROW()-1))),MIN(INDEX($C$1:$C$13701,MIN(13701,ROW()+1)):INDEX($C$1:$C$13701,MIN(13701,ROW()+設定!$B$26))))*10^(設定!$B$27/20)),1,0))</f>
        <v>0</v>
      </c>
      <c r="G2796" s="33" t="n">
        <f aca="false">$G2795+IF($F2796=1,1,0)</f>
        <v>1</v>
      </c>
      <c r="H2796" s="0" t="str">
        <f aca="false">IF($F2796=1,$G2796,"")</f>
        <v/>
      </c>
    </row>
    <row r="2797" customFormat="false" ht="15" hidden="false" customHeight="false" outlineLevel="0" collapsed="false">
      <c r="A2797" s="30" t="n">
        <v>436.71875</v>
      </c>
      <c r="B2797" s="31" t="n">
        <v>11.9603</v>
      </c>
      <c r="C2797" s="32" t="n">
        <f aca="false">IF($A2797="","",IF(設定!$B$21="dB",10^($B2797/20),ABS($B2797)))</f>
        <v>3.96291721450223</v>
      </c>
      <c r="D2797" s="32" t="n">
        <f aca="false">IF($A2797="","",$A2797^2)</f>
        <v>190723.266601563</v>
      </c>
      <c r="E2797" s="32" t="n">
        <f aca="false">IF($A2797="","",IF($C2797&lt;=0,"",1/$C2797^2))</f>
        <v>0.063675153415097</v>
      </c>
      <c r="F2797" s="33" t="n">
        <f aca="false">IF(OR(ROW()-設定!$B$30&lt;2,ROW()+設定!$B$30&gt;13701,N($A2797)&lt;=0,N(INDEX($A$2:$A$13701,MIN(13700,MAX(1,ROW()-1+設定!$B$30))))&lt;=0,$A2797&lt;設定!$B$28,$A2797&gt;設定!$B$29),0,IF(AND($C2797&gt;=MAX(INDEX($C$1:$C$13701,MAX(1,ROW()-設定!$B$24)):INDEX($C$1:$C$13701,MAX(1,ROW()-1))),$C2797&gt;MAX(INDEX($C$1:$C$13701,MIN(13701,ROW()+1)):INDEX($C$1:$C$13701,MIN(13701,ROW()+設定!$B$24))),$C2797&gt;=設定!$B$32,$C2797&gt;=MAX(MIN(INDEX($C$1:$C$13701,MAX(1,ROW()-設定!$B$26)):INDEX($C$1:$C$13701,MAX(1,ROW()-1))),MIN(INDEX($C$1:$C$13701,MIN(13701,ROW()+1)):INDEX($C$1:$C$13701,MIN(13701,ROW()+設定!$B$26))))*10^(設定!$B$27/20)),1,0))</f>
        <v>0</v>
      </c>
      <c r="G2797" s="33" t="n">
        <f aca="false">$G2796+IF($F2797=1,1,0)</f>
        <v>1</v>
      </c>
      <c r="H2797" s="0" t="str">
        <f aca="false">IF($F2797=1,$G2797,"")</f>
        <v/>
      </c>
    </row>
    <row r="2798" customFormat="false" ht="15" hidden="false" customHeight="false" outlineLevel="0" collapsed="false">
      <c r="A2798" s="30" t="n">
        <v>436.875</v>
      </c>
      <c r="B2798" s="31" t="n">
        <v>12.0301</v>
      </c>
      <c r="C2798" s="32" t="n">
        <f aca="false">IF($A2798="","",IF(設定!$B$21="dB",10^($B2798/20),ABS($B2798)))</f>
        <v>3.9948916057074</v>
      </c>
      <c r="D2798" s="32" t="n">
        <f aca="false">IF($A2798="","",$A2798^2)</f>
        <v>190859.765625</v>
      </c>
      <c r="E2798" s="32" t="n">
        <f aca="false">IF($A2798="","",IF($C2798&lt;=0,"",1/$C2798^2))</f>
        <v>0.0626599436521008</v>
      </c>
      <c r="F2798" s="33" t="n">
        <f aca="false">IF(OR(ROW()-設定!$B$30&lt;2,ROW()+設定!$B$30&gt;13701,N($A2798)&lt;=0,N(INDEX($A$2:$A$13701,MIN(13700,MAX(1,ROW()-1+設定!$B$30))))&lt;=0,$A2798&lt;設定!$B$28,$A2798&gt;設定!$B$29),0,IF(AND($C2798&gt;=MAX(INDEX($C$1:$C$13701,MAX(1,ROW()-設定!$B$24)):INDEX($C$1:$C$13701,MAX(1,ROW()-1))),$C2798&gt;MAX(INDEX($C$1:$C$13701,MIN(13701,ROW()+1)):INDEX($C$1:$C$13701,MIN(13701,ROW()+設定!$B$24))),$C2798&gt;=設定!$B$32,$C2798&gt;=MAX(MIN(INDEX($C$1:$C$13701,MAX(1,ROW()-設定!$B$26)):INDEX($C$1:$C$13701,MAX(1,ROW()-1))),MIN(INDEX($C$1:$C$13701,MIN(13701,ROW()+1)):INDEX($C$1:$C$13701,MIN(13701,ROW()+設定!$B$26))))*10^(設定!$B$27/20)),1,0))</f>
        <v>0</v>
      </c>
      <c r="G2798" s="33" t="n">
        <f aca="false">$G2797+IF($F2798=1,1,0)</f>
        <v>1</v>
      </c>
      <c r="H2798" s="0" t="str">
        <f aca="false">IF($F2798=1,$G2798,"")</f>
        <v/>
      </c>
    </row>
    <row r="2799" customFormat="false" ht="15" hidden="false" customHeight="false" outlineLevel="0" collapsed="false">
      <c r="A2799" s="30" t="n">
        <v>437.03125</v>
      </c>
      <c r="B2799" s="31" t="n">
        <v>11.7416</v>
      </c>
      <c r="C2799" s="32" t="n">
        <f aca="false">IF($A2799="","",IF(設定!$B$21="dB",10^($B2799/20),ABS($B2799)))</f>
        <v>3.86438155036946</v>
      </c>
      <c r="D2799" s="32" t="n">
        <f aca="false">IF($A2799="","",$A2799^2)</f>
        <v>190996.313476563</v>
      </c>
      <c r="E2799" s="32" t="n">
        <f aca="false">IF($A2799="","",IF($C2799&lt;=0,"",1/$C2799^2))</f>
        <v>0.0669637860261684</v>
      </c>
      <c r="F2799" s="33" t="n">
        <f aca="false">IF(OR(ROW()-設定!$B$30&lt;2,ROW()+設定!$B$30&gt;13701,N($A2799)&lt;=0,N(INDEX($A$2:$A$13701,MIN(13700,MAX(1,ROW()-1+設定!$B$30))))&lt;=0,$A2799&lt;設定!$B$28,$A2799&gt;設定!$B$29),0,IF(AND($C2799&gt;=MAX(INDEX($C$1:$C$13701,MAX(1,ROW()-設定!$B$24)):INDEX($C$1:$C$13701,MAX(1,ROW()-1))),$C2799&gt;MAX(INDEX($C$1:$C$13701,MIN(13701,ROW()+1)):INDEX($C$1:$C$13701,MIN(13701,ROW()+設定!$B$24))),$C2799&gt;=設定!$B$32,$C2799&gt;=MAX(MIN(INDEX($C$1:$C$13701,MAX(1,ROW()-設定!$B$26)):INDEX($C$1:$C$13701,MAX(1,ROW()-1))),MIN(INDEX($C$1:$C$13701,MIN(13701,ROW()+1)):INDEX($C$1:$C$13701,MIN(13701,ROW()+設定!$B$26))))*10^(設定!$B$27/20)),1,0))</f>
        <v>0</v>
      </c>
      <c r="G2799" s="33" t="n">
        <f aca="false">$G2798+IF($F2799=1,1,0)</f>
        <v>1</v>
      </c>
      <c r="H2799" s="0" t="str">
        <f aca="false">IF($F2799=1,$G2799,"")</f>
        <v/>
      </c>
    </row>
    <row r="2800" customFormat="false" ht="15" hidden="false" customHeight="false" outlineLevel="0" collapsed="false">
      <c r="A2800" s="30" t="n">
        <v>437.1875</v>
      </c>
      <c r="B2800" s="31" t="n">
        <v>11.5931</v>
      </c>
      <c r="C2800" s="32" t="n">
        <f aca="false">IF($A2800="","",IF(設定!$B$21="dB",10^($B2800/20),ABS($B2800)))</f>
        <v>3.79887496889076</v>
      </c>
      <c r="D2800" s="32" t="n">
        <f aca="false">IF($A2800="","",$A2800^2)</f>
        <v>191132.91015625</v>
      </c>
      <c r="E2800" s="32" t="n">
        <f aca="false">IF($A2800="","",IF($C2800&lt;=0,"",1/$C2800^2))</f>
        <v>0.0692931014332621</v>
      </c>
      <c r="F2800" s="33" t="n">
        <f aca="false">IF(OR(ROW()-設定!$B$30&lt;2,ROW()+設定!$B$30&gt;13701,N($A2800)&lt;=0,N(INDEX($A$2:$A$13701,MIN(13700,MAX(1,ROW()-1+設定!$B$30))))&lt;=0,$A2800&lt;設定!$B$28,$A2800&gt;設定!$B$29),0,IF(AND($C2800&gt;=MAX(INDEX($C$1:$C$13701,MAX(1,ROW()-設定!$B$24)):INDEX($C$1:$C$13701,MAX(1,ROW()-1))),$C2800&gt;MAX(INDEX($C$1:$C$13701,MIN(13701,ROW()+1)):INDEX($C$1:$C$13701,MIN(13701,ROW()+設定!$B$24))),$C2800&gt;=設定!$B$32,$C2800&gt;=MAX(MIN(INDEX($C$1:$C$13701,MAX(1,ROW()-設定!$B$26)):INDEX($C$1:$C$13701,MAX(1,ROW()-1))),MIN(INDEX($C$1:$C$13701,MIN(13701,ROW()+1)):INDEX($C$1:$C$13701,MIN(13701,ROW()+設定!$B$26))))*10^(設定!$B$27/20)),1,0))</f>
        <v>0</v>
      </c>
      <c r="G2800" s="33" t="n">
        <f aca="false">$G2799+IF($F2800=1,1,0)</f>
        <v>1</v>
      </c>
      <c r="H2800" s="0" t="str">
        <f aca="false">IF($F2800=1,$G2800,"")</f>
        <v/>
      </c>
    </row>
    <row r="2801" customFormat="false" ht="15" hidden="false" customHeight="false" outlineLevel="0" collapsed="false">
      <c r="A2801" s="30" t="n">
        <v>437.34375</v>
      </c>
      <c r="B2801" s="31" t="n">
        <v>11.636</v>
      </c>
      <c r="C2801" s="32" t="n">
        <f aca="false">IF($A2801="","",IF(設定!$B$21="dB",10^($B2801/20),ABS($B2801)))</f>
        <v>3.81768419497544</v>
      </c>
      <c r="D2801" s="32" t="n">
        <f aca="false">IF($A2801="","",$A2801^2)</f>
        <v>191269.555664063</v>
      </c>
      <c r="E2801" s="32" t="n">
        <f aca="false">IF($A2801="","",IF($C2801&lt;=0,"",1/$C2801^2))</f>
        <v>0.0686119875281706</v>
      </c>
      <c r="F2801" s="33" t="n">
        <f aca="false">IF(OR(ROW()-設定!$B$30&lt;2,ROW()+設定!$B$30&gt;13701,N($A2801)&lt;=0,N(INDEX($A$2:$A$13701,MIN(13700,MAX(1,ROW()-1+設定!$B$30))))&lt;=0,$A2801&lt;設定!$B$28,$A2801&gt;設定!$B$29),0,IF(AND($C2801&gt;=MAX(INDEX($C$1:$C$13701,MAX(1,ROW()-設定!$B$24)):INDEX($C$1:$C$13701,MAX(1,ROW()-1))),$C2801&gt;MAX(INDEX($C$1:$C$13701,MIN(13701,ROW()+1)):INDEX($C$1:$C$13701,MIN(13701,ROW()+設定!$B$24))),$C2801&gt;=設定!$B$32,$C2801&gt;=MAX(MIN(INDEX($C$1:$C$13701,MAX(1,ROW()-設定!$B$26)):INDEX($C$1:$C$13701,MAX(1,ROW()-1))),MIN(INDEX($C$1:$C$13701,MIN(13701,ROW()+1)):INDEX($C$1:$C$13701,MIN(13701,ROW()+設定!$B$26))))*10^(設定!$B$27/20)),1,0))</f>
        <v>0</v>
      </c>
      <c r="G2801" s="33" t="n">
        <f aca="false">$G2800+IF($F2801=1,1,0)</f>
        <v>1</v>
      </c>
      <c r="H2801" s="0" t="str">
        <f aca="false">IF($F2801=1,$G2801,"")</f>
        <v/>
      </c>
    </row>
    <row r="2802" customFormat="false" ht="15" hidden="false" customHeight="false" outlineLevel="0" collapsed="false">
      <c r="A2802" s="30" t="n">
        <v>437.5</v>
      </c>
      <c r="B2802" s="31" t="n">
        <v>11.5252</v>
      </c>
      <c r="C2802" s="32" t="n">
        <f aca="false">IF($A2802="","",IF(設定!$B$21="dB",10^($B2802/20),ABS($B2802)))</f>
        <v>3.76929388567793</v>
      </c>
      <c r="D2802" s="32" t="n">
        <f aca="false">IF($A2802="","",$A2802^2)</f>
        <v>191406.25</v>
      </c>
      <c r="E2802" s="32" t="n">
        <f aca="false">IF($A2802="","",IF($C2802&lt;=0,"",1/$C2802^2))</f>
        <v>0.0703849813708322</v>
      </c>
      <c r="F2802" s="33" t="n">
        <f aca="false">IF(OR(ROW()-設定!$B$30&lt;2,ROW()+設定!$B$30&gt;13701,N($A2802)&lt;=0,N(INDEX($A$2:$A$13701,MIN(13700,MAX(1,ROW()-1+設定!$B$30))))&lt;=0,$A2802&lt;設定!$B$28,$A2802&gt;設定!$B$29),0,IF(AND($C2802&gt;=MAX(INDEX($C$1:$C$13701,MAX(1,ROW()-設定!$B$24)):INDEX($C$1:$C$13701,MAX(1,ROW()-1))),$C2802&gt;MAX(INDEX($C$1:$C$13701,MIN(13701,ROW()+1)):INDEX($C$1:$C$13701,MIN(13701,ROW()+設定!$B$24))),$C2802&gt;=設定!$B$32,$C2802&gt;=MAX(MIN(INDEX($C$1:$C$13701,MAX(1,ROW()-設定!$B$26)):INDEX($C$1:$C$13701,MAX(1,ROW()-1))),MIN(INDEX($C$1:$C$13701,MIN(13701,ROW()+1)):INDEX($C$1:$C$13701,MIN(13701,ROW()+設定!$B$26))))*10^(設定!$B$27/20)),1,0))</f>
        <v>0</v>
      </c>
      <c r="G2802" s="33" t="n">
        <f aca="false">$G2801+IF($F2802=1,1,0)</f>
        <v>1</v>
      </c>
      <c r="H2802" s="0" t="str">
        <f aca="false">IF($F2802=1,$G2802,"")</f>
        <v/>
      </c>
    </row>
    <row r="2803" customFormat="false" ht="15" hidden="false" customHeight="false" outlineLevel="0" collapsed="false">
      <c r="A2803" s="30" t="n">
        <v>437.65625</v>
      </c>
      <c r="B2803" s="31" t="n">
        <v>11.4024</v>
      </c>
      <c r="C2803" s="32" t="n">
        <f aca="false">IF($A2803="","",IF(設定!$B$21="dB",10^($B2803/20),ABS($B2803)))</f>
        <v>3.71637902258946</v>
      </c>
      <c r="D2803" s="32" t="n">
        <f aca="false">IF($A2803="","",$A2803^2)</f>
        <v>191542.993164063</v>
      </c>
      <c r="E2803" s="32" t="n">
        <f aca="false">IF($A2803="","",IF($C2803&lt;=0,"",1/$C2803^2))</f>
        <v>0.0724035732565924</v>
      </c>
      <c r="F2803" s="33" t="n">
        <f aca="false">IF(OR(ROW()-設定!$B$30&lt;2,ROW()+設定!$B$30&gt;13701,N($A2803)&lt;=0,N(INDEX($A$2:$A$13701,MIN(13700,MAX(1,ROW()-1+設定!$B$30))))&lt;=0,$A2803&lt;設定!$B$28,$A2803&gt;設定!$B$29),0,IF(AND($C2803&gt;=MAX(INDEX($C$1:$C$13701,MAX(1,ROW()-設定!$B$24)):INDEX($C$1:$C$13701,MAX(1,ROW()-1))),$C2803&gt;MAX(INDEX($C$1:$C$13701,MIN(13701,ROW()+1)):INDEX($C$1:$C$13701,MIN(13701,ROW()+設定!$B$24))),$C2803&gt;=設定!$B$32,$C2803&gt;=MAX(MIN(INDEX($C$1:$C$13701,MAX(1,ROW()-設定!$B$26)):INDEX($C$1:$C$13701,MAX(1,ROW()-1))),MIN(INDEX($C$1:$C$13701,MIN(13701,ROW()+1)):INDEX($C$1:$C$13701,MIN(13701,ROW()+設定!$B$26))))*10^(設定!$B$27/20)),1,0))</f>
        <v>0</v>
      </c>
      <c r="G2803" s="33" t="n">
        <f aca="false">$G2802+IF($F2803=1,1,0)</f>
        <v>1</v>
      </c>
      <c r="H2803" s="0" t="str">
        <f aca="false">IF($F2803=1,$G2803,"")</f>
        <v/>
      </c>
    </row>
    <row r="2804" customFormat="false" ht="15" hidden="false" customHeight="false" outlineLevel="0" collapsed="false">
      <c r="A2804" s="30" t="n">
        <v>437.8125</v>
      </c>
      <c r="B2804" s="31" t="n">
        <v>11.0936</v>
      </c>
      <c r="C2804" s="32" t="n">
        <f aca="false">IF($A2804="","",IF(設定!$B$21="dB",10^($B2804/20),ABS($B2804)))</f>
        <v>3.58657568598213</v>
      </c>
      <c r="D2804" s="32" t="n">
        <f aca="false">IF($A2804="","",$A2804^2)</f>
        <v>191679.78515625</v>
      </c>
      <c r="E2804" s="32" t="n">
        <f aca="false">IF($A2804="","",IF($C2804&lt;=0,"",1/$C2804^2))</f>
        <v>0.0777391879939407</v>
      </c>
      <c r="F2804" s="33" t="n">
        <f aca="false">IF(OR(ROW()-設定!$B$30&lt;2,ROW()+設定!$B$30&gt;13701,N($A2804)&lt;=0,N(INDEX($A$2:$A$13701,MIN(13700,MAX(1,ROW()-1+設定!$B$30))))&lt;=0,$A2804&lt;設定!$B$28,$A2804&gt;設定!$B$29),0,IF(AND($C2804&gt;=MAX(INDEX($C$1:$C$13701,MAX(1,ROW()-設定!$B$24)):INDEX($C$1:$C$13701,MAX(1,ROW()-1))),$C2804&gt;MAX(INDEX($C$1:$C$13701,MIN(13701,ROW()+1)):INDEX($C$1:$C$13701,MIN(13701,ROW()+設定!$B$24))),$C2804&gt;=設定!$B$32,$C2804&gt;=MAX(MIN(INDEX($C$1:$C$13701,MAX(1,ROW()-設定!$B$26)):INDEX($C$1:$C$13701,MAX(1,ROW()-1))),MIN(INDEX($C$1:$C$13701,MIN(13701,ROW()+1)):INDEX($C$1:$C$13701,MIN(13701,ROW()+設定!$B$26))))*10^(設定!$B$27/20)),1,0))</f>
        <v>0</v>
      </c>
      <c r="G2804" s="33" t="n">
        <f aca="false">$G2803+IF($F2804=1,1,0)</f>
        <v>1</v>
      </c>
      <c r="H2804" s="0" t="str">
        <f aca="false">IF($F2804=1,$G2804,"")</f>
        <v/>
      </c>
    </row>
    <row r="2805" customFormat="false" ht="15" hidden="false" customHeight="false" outlineLevel="0" collapsed="false">
      <c r="A2805" s="30" t="n">
        <v>437.96875</v>
      </c>
      <c r="B2805" s="31" t="n">
        <v>11.0468</v>
      </c>
      <c r="C2805" s="32" t="n">
        <f aca="false">IF($A2805="","",IF(設定!$B$21="dB",10^($B2805/20),ABS($B2805)))</f>
        <v>3.56730300771613</v>
      </c>
      <c r="D2805" s="32" t="n">
        <f aca="false">IF($A2805="","",$A2805^2)</f>
        <v>191816.625976563</v>
      </c>
      <c r="E2805" s="32" t="n">
        <f aca="false">IF($A2805="","",IF($C2805&lt;=0,"",1/$C2805^2))</f>
        <v>0.0785814430817646</v>
      </c>
      <c r="F2805" s="33" t="n">
        <f aca="false">IF(OR(ROW()-設定!$B$30&lt;2,ROW()+設定!$B$30&gt;13701,N($A2805)&lt;=0,N(INDEX($A$2:$A$13701,MIN(13700,MAX(1,ROW()-1+設定!$B$30))))&lt;=0,$A2805&lt;設定!$B$28,$A2805&gt;設定!$B$29),0,IF(AND($C2805&gt;=MAX(INDEX($C$1:$C$13701,MAX(1,ROW()-設定!$B$24)):INDEX($C$1:$C$13701,MAX(1,ROW()-1))),$C2805&gt;MAX(INDEX($C$1:$C$13701,MIN(13701,ROW()+1)):INDEX($C$1:$C$13701,MIN(13701,ROW()+設定!$B$24))),$C2805&gt;=設定!$B$32,$C2805&gt;=MAX(MIN(INDEX($C$1:$C$13701,MAX(1,ROW()-設定!$B$26)):INDEX($C$1:$C$13701,MAX(1,ROW()-1))),MIN(INDEX($C$1:$C$13701,MIN(13701,ROW()+1)):INDEX($C$1:$C$13701,MIN(13701,ROW()+設定!$B$26))))*10^(設定!$B$27/20)),1,0))</f>
        <v>0</v>
      </c>
      <c r="G2805" s="33" t="n">
        <f aca="false">$G2804+IF($F2805=1,1,0)</f>
        <v>1</v>
      </c>
      <c r="H2805" s="0" t="str">
        <f aca="false">IF($F2805=1,$G2805,"")</f>
        <v/>
      </c>
    </row>
    <row r="2806" customFormat="false" ht="15" hidden="false" customHeight="false" outlineLevel="0" collapsed="false">
      <c r="A2806" s="30" t="n">
        <v>438.125</v>
      </c>
      <c r="B2806" s="31" t="n">
        <v>11.0355</v>
      </c>
      <c r="C2806" s="32" t="n">
        <f aca="false">IF($A2806="","",IF(設定!$B$21="dB",10^($B2806/20),ABS($B2806)))</f>
        <v>3.56266510465361</v>
      </c>
      <c r="D2806" s="32" t="n">
        <f aca="false">IF($A2806="","",$A2806^2)</f>
        <v>191953.515625</v>
      </c>
      <c r="E2806" s="32" t="n">
        <f aca="false">IF($A2806="","",IF($C2806&lt;=0,"",1/$C2806^2))</f>
        <v>0.0787861720297052</v>
      </c>
      <c r="F2806" s="33" t="n">
        <f aca="false">IF(OR(ROW()-設定!$B$30&lt;2,ROW()+設定!$B$30&gt;13701,N($A2806)&lt;=0,N(INDEX($A$2:$A$13701,MIN(13700,MAX(1,ROW()-1+設定!$B$30))))&lt;=0,$A2806&lt;設定!$B$28,$A2806&gt;設定!$B$29),0,IF(AND($C2806&gt;=MAX(INDEX($C$1:$C$13701,MAX(1,ROW()-設定!$B$24)):INDEX($C$1:$C$13701,MAX(1,ROW()-1))),$C2806&gt;MAX(INDEX($C$1:$C$13701,MIN(13701,ROW()+1)):INDEX($C$1:$C$13701,MIN(13701,ROW()+設定!$B$24))),$C2806&gt;=設定!$B$32,$C2806&gt;=MAX(MIN(INDEX($C$1:$C$13701,MAX(1,ROW()-設定!$B$26)):INDEX($C$1:$C$13701,MAX(1,ROW()-1))),MIN(INDEX($C$1:$C$13701,MIN(13701,ROW()+1)):INDEX($C$1:$C$13701,MIN(13701,ROW()+設定!$B$26))))*10^(設定!$B$27/20)),1,0))</f>
        <v>0</v>
      </c>
      <c r="G2806" s="33" t="n">
        <f aca="false">$G2805+IF($F2806=1,1,0)</f>
        <v>1</v>
      </c>
      <c r="H2806" s="0" t="str">
        <f aca="false">IF($F2806=1,$G2806,"")</f>
        <v/>
      </c>
    </row>
    <row r="2807" customFormat="false" ht="15" hidden="false" customHeight="false" outlineLevel="0" collapsed="false">
      <c r="A2807" s="30" t="n">
        <v>438.28125</v>
      </c>
      <c r="B2807" s="31" t="n">
        <v>10.7362</v>
      </c>
      <c r="C2807" s="32" t="n">
        <f aca="false">IF($A2807="","",IF(設定!$B$21="dB",10^($B2807/20),ABS($B2807)))</f>
        <v>3.44199313659271</v>
      </c>
      <c r="D2807" s="32" t="n">
        <f aca="false">IF($A2807="","",$A2807^2)</f>
        <v>192090.454101563</v>
      </c>
      <c r="E2807" s="32" t="n">
        <f aca="false">IF($A2807="","",IF($C2807&lt;=0,"",1/$C2807^2))</f>
        <v>0.0844072983700324</v>
      </c>
      <c r="F2807" s="33" t="n">
        <f aca="false">IF(OR(ROW()-設定!$B$30&lt;2,ROW()+設定!$B$30&gt;13701,N($A2807)&lt;=0,N(INDEX($A$2:$A$13701,MIN(13700,MAX(1,ROW()-1+設定!$B$30))))&lt;=0,$A2807&lt;設定!$B$28,$A2807&gt;設定!$B$29),0,IF(AND($C2807&gt;=MAX(INDEX($C$1:$C$13701,MAX(1,ROW()-設定!$B$24)):INDEX($C$1:$C$13701,MAX(1,ROW()-1))),$C2807&gt;MAX(INDEX($C$1:$C$13701,MIN(13701,ROW()+1)):INDEX($C$1:$C$13701,MIN(13701,ROW()+設定!$B$24))),$C2807&gt;=設定!$B$32,$C2807&gt;=MAX(MIN(INDEX($C$1:$C$13701,MAX(1,ROW()-設定!$B$26)):INDEX($C$1:$C$13701,MAX(1,ROW()-1))),MIN(INDEX($C$1:$C$13701,MIN(13701,ROW()+1)):INDEX($C$1:$C$13701,MIN(13701,ROW()+設定!$B$26))))*10^(設定!$B$27/20)),1,0))</f>
        <v>0</v>
      </c>
      <c r="G2807" s="33" t="n">
        <f aca="false">$G2806+IF($F2807=1,1,0)</f>
        <v>1</v>
      </c>
      <c r="H2807" s="0" t="str">
        <f aca="false">IF($F2807=1,$G2807,"")</f>
        <v/>
      </c>
    </row>
    <row r="2808" customFormat="false" ht="15" hidden="false" customHeight="false" outlineLevel="0" collapsed="false">
      <c r="A2808" s="30" t="n">
        <v>438.4375</v>
      </c>
      <c r="B2808" s="31" t="n">
        <v>10.6015</v>
      </c>
      <c r="C2808" s="32" t="n">
        <f aca="false">IF($A2808="","",IF(設定!$B$21="dB",10^($B2808/20),ABS($B2808)))</f>
        <v>3.38902677504906</v>
      </c>
      <c r="D2808" s="32" t="n">
        <f aca="false">IF($A2808="","",$A2808^2)</f>
        <v>192227.44140625</v>
      </c>
      <c r="E2808" s="32" t="n">
        <f aca="false">IF($A2808="","",IF($C2808&lt;=0,"",1/$C2808^2))</f>
        <v>0.0870662821733087</v>
      </c>
      <c r="F2808" s="33" t="n">
        <f aca="false">IF(OR(ROW()-設定!$B$30&lt;2,ROW()+設定!$B$30&gt;13701,N($A2808)&lt;=0,N(INDEX($A$2:$A$13701,MIN(13700,MAX(1,ROW()-1+設定!$B$30))))&lt;=0,$A2808&lt;設定!$B$28,$A2808&gt;設定!$B$29),0,IF(AND($C2808&gt;=MAX(INDEX($C$1:$C$13701,MAX(1,ROW()-設定!$B$24)):INDEX($C$1:$C$13701,MAX(1,ROW()-1))),$C2808&gt;MAX(INDEX($C$1:$C$13701,MIN(13701,ROW()+1)):INDEX($C$1:$C$13701,MIN(13701,ROW()+設定!$B$24))),$C2808&gt;=設定!$B$32,$C2808&gt;=MAX(MIN(INDEX($C$1:$C$13701,MAX(1,ROW()-設定!$B$26)):INDEX($C$1:$C$13701,MAX(1,ROW()-1))),MIN(INDEX($C$1:$C$13701,MIN(13701,ROW()+1)):INDEX($C$1:$C$13701,MIN(13701,ROW()+設定!$B$26))))*10^(設定!$B$27/20)),1,0))</f>
        <v>0</v>
      </c>
      <c r="G2808" s="33" t="n">
        <f aca="false">$G2807+IF($F2808=1,1,0)</f>
        <v>1</v>
      </c>
      <c r="H2808" s="0" t="str">
        <f aca="false">IF($F2808=1,$G2808,"")</f>
        <v/>
      </c>
    </row>
    <row r="2809" customFormat="false" ht="15" hidden="false" customHeight="false" outlineLevel="0" collapsed="false">
      <c r="A2809" s="30" t="n">
        <v>438.59375</v>
      </c>
      <c r="B2809" s="31" t="n">
        <v>10.6409</v>
      </c>
      <c r="C2809" s="32" t="n">
        <f aca="false">IF($A2809="","",IF(設定!$B$21="dB",10^($B2809/20),ABS($B2809)))</f>
        <v>3.40443463375475</v>
      </c>
      <c r="D2809" s="32" t="n">
        <f aca="false">IF($A2809="","",$A2809^2)</f>
        <v>192364.477539063</v>
      </c>
      <c r="E2809" s="32" t="n">
        <f aca="false">IF($A2809="","",IF($C2809&lt;=0,"",1/$C2809^2))</f>
        <v>0.0862799728957589</v>
      </c>
      <c r="F2809" s="33" t="n">
        <f aca="false">IF(OR(ROW()-設定!$B$30&lt;2,ROW()+設定!$B$30&gt;13701,N($A2809)&lt;=0,N(INDEX($A$2:$A$13701,MIN(13700,MAX(1,ROW()-1+設定!$B$30))))&lt;=0,$A2809&lt;設定!$B$28,$A2809&gt;設定!$B$29),0,IF(AND($C2809&gt;=MAX(INDEX($C$1:$C$13701,MAX(1,ROW()-設定!$B$24)):INDEX($C$1:$C$13701,MAX(1,ROW()-1))),$C2809&gt;MAX(INDEX($C$1:$C$13701,MIN(13701,ROW()+1)):INDEX($C$1:$C$13701,MIN(13701,ROW()+設定!$B$24))),$C2809&gt;=設定!$B$32,$C2809&gt;=MAX(MIN(INDEX($C$1:$C$13701,MAX(1,ROW()-設定!$B$26)):INDEX($C$1:$C$13701,MAX(1,ROW()-1))),MIN(INDEX($C$1:$C$13701,MIN(13701,ROW()+1)):INDEX($C$1:$C$13701,MIN(13701,ROW()+設定!$B$26))))*10^(設定!$B$27/20)),1,0))</f>
        <v>0</v>
      </c>
      <c r="G2809" s="33" t="n">
        <f aca="false">$G2808+IF($F2809=1,1,0)</f>
        <v>1</v>
      </c>
      <c r="H2809" s="0" t="str">
        <f aca="false">IF($F2809=1,$G2809,"")</f>
        <v/>
      </c>
    </row>
    <row r="2810" customFormat="false" ht="15" hidden="false" customHeight="false" outlineLevel="0" collapsed="false">
      <c r="A2810" s="30" t="n">
        <v>438.75</v>
      </c>
      <c r="B2810" s="31" t="n">
        <v>10.5913</v>
      </c>
      <c r="C2810" s="32" t="n">
        <f aca="false">IF($A2810="","",IF(設定!$B$21="dB",10^($B2810/20),ABS($B2810)))</f>
        <v>3.38504931441743</v>
      </c>
      <c r="D2810" s="32" t="n">
        <f aca="false">IF($A2810="","",$A2810^2)</f>
        <v>192501.5625</v>
      </c>
      <c r="E2810" s="32" t="n">
        <f aca="false">IF($A2810="","",IF($C2810&lt;=0,"",1/$C2810^2))</f>
        <v>0.0872710095682504</v>
      </c>
      <c r="F2810" s="33" t="n">
        <f aca="false">IF(OR(ROW()-設定!$B$30&lt;2,ROW()+設定!$B$30&gt;13701,N($A2810)&lt;=0,N(INDEX($A$2:$A$13701,MIN(13700,MAX(1,ROW()-1+設定!$B$30))))&lt;=0,$A2810&lt;設定!$B$28,$A2810&gt;設定!$B$29),0,IF(AND($C2810&gt;=MAX(INDEX($C$1:$C$13701,MAX(1,ROW()-設定!$B$24)):INDEX($C$1:$C$13701,MAX(1,ROW()-1))),$C2810&gt;MAX(INDEX($C$1:$C$13701,MIN(13701,ROW()+1)):INDEX($C$1:$C$13701,MIN(13701,ROW()+設定!$B$24))),$C2810&gt;=設定!$B$32,$C2810&gt;=MAX(MIN(INDEX($C$1:$C$13701,MAX(1,ROW()-設定!$B$26)):INDEX($C$1:$C$13701,MAX(1,ROW()-1))),MIN(INDEX($C$1:$C$13701,MIN(13701,ROW()+1)):INDEX($C$1:$C$13701,MIN(13701,ROW()+設定!$B$26))))*10^(設定!$B$27/20)),1,0))</f>
        <v>0</v>
      </c>
      <c r="G2810" s="33" t="n">
        <f aca="false">$G2809+IF($F2810=1,1,0)</f>
        <v>1</v>
      </c>
      <c r="H2810" s="0" t="str">
        <f aca="false">IF($F2810=1,$G2810,"")</f>
        <v/>
      </c>
    </row>
    <row r="2811" customFormat="false" ht="15" hidden="false" customHeight="false" outlineLevel="0" collapsed="false">
      <c r="A2811" s="30" t="n">
        <v>438.90625</v>
      </c>
      <c r="B2811" s="31" t="n">
        <v>10.1836</v>
      </c>
      <c r="C2811" s="32" t="n">
        <f aca="false">IF($A2811="","",IF(設定!$B$21="dB",10^($B2811/20),ABS($B2811)))</f>
        <v>3.22983249788747</v>
      </c>
      <c r="D2811" s="32" t="n">
        <f aca="false">IF($A2811="","",$A2811^2)</f>
        <v>192638.696289063</v>
      </c>
      <c r="E2811" s="32" t="n">
        <f aca="false">IF($A2811="","",IF($C2811&lt;=0,"",1/$C2811^2))</f>
        <v>0.0958605684466192</v>
      </c>
      <c r="F2811" s="33" t="n">
        <f aca="false">IF(OR(ROW()-設定!$B$30&lt;2,ROW()+設定!$B$30&gt;13701,N($A2811)&lt;=0,N(INDEX($A$2:$A$13701,MIN(13700,MAX(1,ROW()-1+設定!$B$30))))&lt;=0,$A2811&lt;設定!$B$28,$A2811&gt;設定!$B$29),0,IF(AND($C2811&gt;=MAX(INDEX($C$1:$C$13701,MAX(1,ROW()-設定!$B$24)):INDEX($C$1:$C$13701,MAX(1,ROW()-1))),$C2811&gt;MAX(INDEX($C$1:$C$13701,MIN(13701,ROW()+1)):INDEX($C$1:$C$13701,MIN(13701,ROW()+設定!$B$24))),$C2811&gt;=設定!$B$32,$C2811&gt;=MAX(MIN(INDEX($C$1:$C$13701,MAX(1,ROW()-設定!$B$26)):INDEX($C$1:$C$13701,MAX(1,ROW()-1))),MIN(INDEX($C$1:$C$13701,MIN(13701,ROW()+1)):INDEX($C$1:$C$13701,MIN(13701,ROW()+設定!$B$26))))*10^(設定!$B$27/20)),1,0))</f>
        <v>0</v>
      </c>
      <c r="G2811" s="33" t="n">
        <f aca="false">$G2810+IF($F2811=1,1,0)</f>
        <v>1</v>
      </c>
      <c r="H2811" s="0" t="str">
        <f aca="false">IF($F2811=1,$G2811,"")</f>
        <v/>
      </c>
    </row>
    <row r="2812" customFormat="false" ht="15" hidden="false" customHeight="false" outlineLevel="0" collapsed="false">
      <c r="A2812" s="30" t="n">
        <v>439.0625</v>
      </c>
      <c r="B2812" s="31" t="n">
        <v>9.9037</v>
      </c>
      <c r="C2812" s="32" t="n">
        <f aca="false">IF($A2812="","",IF(設定!$B$21="dB",10^($B2812/20),ABS($B2812)))</f>
        <v>3.12741129258324</v>
      </c>
      <c r="D2812" s="32" t="n">
        <f aca="false">IF($A2812="","",$A2812^2)</f>
        <v>192775.87890625</v>
      </c>
      <c r="E2812" s="32" t="n">
        <f aca="false">IF($A2812="","",IF($C2812&lt;=0,"",1/$C2812^2))</f>
        <v>0.102242156244339</v>
      </c>
      <c r="F2812" s="33" t="n">
        <f aca="false">IF(OR(ROW()-設定!$B$30&lt;2,ROW()+設定!$B$30&gt;13701,N($A2812)&lt;=0,N(INDEX($A$2:$A$13701,MIN(13700,MAX(1,ROW()-1+設定!$B$30))))&lt;=0,$A2812&lt;設定!$B$28,$A2812&gt;設定!$B$29),0,IF(AND($C2812&gt;=MAX(INDEX($C$1:$C$13701,MAX(1,ROW()-設定!$B$24)):INDEX($C$1:$C$13701,MAX(1,ROW()-1))),$C2812&gt;MAX(INDEX($C$1:$C$13701,MIN(13701,ROW()+1)):INDEX($C$1:$C$13701,MIN(13701,ROW()+設定!$B$24))),$C2812&gt;=設定!$B$32,$C2812&gt;=MAX(MIN(INDEX($C$1:$C$13701,MAX(1,ROW()-設定!$B$26)):INDEX($C$1:$C$13701,MAX(1,ROW()-1))),MIN(INDEX($C$1:$C$13701,MIN(13701,ROW()+1)):INDEX($C$1:$C$13701,MIN(13701,ROW()+設定!$B$26))))*10^(設定!$B$27/20)),1,0))</f>
        <v>0</v>
      </c>
      <c r="G2812" s="33" t="n">
        <f aca="false">$G2811+IF($F2812=1,1,0)</f>
        <v>1</v>
      </c>
      <c r="H2812" s="0" t="str">
        <f aca="false">IF($F2812=1,$G2812,"")</f>
        <v/>
      </c>
    </row>
    <row r="2813" customFormat="false" ht="15" hidden="false" customHeight="false" outlineLevel="0" collapsed="false">
      <c r="A2813" s="30" t="n">
        <v>439.21875</v>
      </c>
      <c r="B2813" s="31" t="n">
        <v>9.8994</v>
      </c>
      <c r="C2813" s="32" t="n">
        <f aca="false">IF($A2813="","",IF(設定!$B$21="dB",10^($B2813/20),ABS($B2813)))</f>
        <v>3.12586343266965</v>
      </c>
      <c r="D2813" s="32" t="n">
        <f aca="false">IF($A2813="","",$A2813^2)</f>
        <v>192913.110351563</v>
      </c>
      <c r="E2813" s="32" t="n">
        <f aca="false">IF($A2813="","",IF($C2813&lt;=0,"",1/$C2813^2))</f>
        <v>0.10234343751983</v>
      </c>
      <c r="F2813" s="33" t="n">
        <f aca="false">IF(OR(ROW()-設定!$B$30&lt;2,ROW()+設定!$B$30&gt;13701,N($A2813)&lt;=0,N(INDEX($A$2:$A$13701,MIN(13700,MAX(1,ROW()-1+設定!$B$30))))&lt;=0,$A2813&lt;設定!$B$28,$A2813&gt;設定!$B$29),0,IF(AND($C2813&gt;=MAX(INDEX($C$1:$C$13701,MAX(1,ROW()-設定!$B$24)):INDEX($C$1:$C$13701,MAX(1,ROW()-1))),$C2813&gt;MAX(INDEX($C$1:$C$13701,MIN(13701,ROW()+1)):INDEX($C$1:$C$13701,MIN(13701,ROW()+設定!$B$24))),$C2813&gt;=設定!$B$32,$C2813&gt;=MAX(MIN(INDEX($C$1:$C$13701,MAX(1,ROW()-設定!$B$26)):INDEX($C$1:$C$13701,MAX(1,ROW()-1))),MIN(INDEX($C$1:$C$13701,MIN(13701,ROW()+1)):INDEX($C$1:$C$13701,MIN(13701,ROW()+設定!$B$26))))*10^(設定!$B$27/20)),1,0))</f>
        <v>0</v>
      </c>
      <c r="G2813" s="33" t="n">
        <f aca="false">$G2812+IF($F2813=1,1,0)</f>
        <v>1</v>
      </c>
      <c r="H2813" s="0" t="str">
        <f aca="false">IF($F2813=1,$G2813,"")</f>
        <v/>
      </c>
    </row>
    <row r="2814" customFormat="false" ht="15" hidden="false" customHeight="false" outlineLevel="0" collapsed="false">
      <c r="A2814" s="30" t="n">
        <v>439.375</v>
      </c>
      <c r="B2814" s="31" t="n">
        <v>9.819</v>
      </c>
      <c r="C2814" s="32" t="n">
        <f aca="false">IF($A2814="","",IF(設定!$B$21="dB",10^($B2814/20),ABS($B2814)))</f>
        <v>3.09706271616829</v>
      </c>
      <c r="D2814" s="32" t="n">
        <f aca="false">IF($A2814="","",$A2814^2)</f>
        <v>193050.390625</v>
      </c>
      <c r="E2814" s="32" t="n">
        <f aca="false">IF($A2814="","",IF($C2814&lt;=0,"",1/$C2814^2))</f>
        <v>0.104255745948424</v>
      </c>
      <c r="F2814" s="33" t="n">
        <f aca="false">IF(OR(ROW()-設定!$B$30&lt;2,ROW()+設定!$B$30&gt;13701,N($A2814)&lt;=0,N(INDEX($A$2:$A$13701,MIN(13700,MAX(1,ROW()-1+設定!$B$30))))&lt;=0,$A2814&lt;設定!$B$28,$A2814&gt;設定!$B$29),0,IF(AND($C2814&gt;=MAX(INDEX($C$1:$C$13701,MAX(1,ROW()-設定!$B$24)):INDEX($C$1:$C$13701,MAX(1,ROW()-1))),$C2814&gt;MAX(INDEX($C$1:$C$13701,MIN(13701,ROW()+1)):INDEX($C$1:$C$13701,MIN(13701,ROW()+設定!$B$24))),$C2814&gt;=設定!$B$32,$C2814&gt;=MAX(MIN(INDEX($C$1:$C$13701,MAX(1,ROW()-設定!$B$26)):INDEX($C$1:$C$13701,MAX(1,ROW()-1))),MIN(INDEX($C$1:$C$13701,MIN(13701,ROW()+1)):INDEX($C$1:$C$13701,MIN(13701,ROW()+設定!$B$26))))*10^(設定!$B$27/20)),1,0))</f>
        <v>0</v>
      </c>
      <c r="G2814" s="33" t="n">
        <f aca="false">$G2813+IF($F2814=1,1,0)</f>
        <v>1</v>
      </c>
      <c r="H2814" s="0" t="str">
        <f aca="false">IF($F2814=1,$G2814,"")</f>
        <v/>
      </c>
    </row>
    <row r="2815" customFormat="false" ht="15" hidden="false" customHeight="false" outlineLevel="0" collapsed="false">
      <c r="A2815" s="30" t="n">
        <v>439.53125</v>
      </c>
      <c r="B2815" s="31" t="n">
        <v>9.7835</v>
      </c>
      <c r="C2815" s="32" t="n">
        <f aca="false">IF($A2815="","",IF(設定!$B$21="dB",10^($B2815/20),ABS($B2815)))</f>
        <v>3.08443057854986</v>
      </c>
      <c r="D2815" s="32" t="n">
        <f aca="false">IF($A2815="","",$A2815^2)</f>
        <v>193187.719726563</v>
      </c>
      <c r="E2815" s="32" t="n">
        <f aca="false">IF($A2815="","",IF($C2815&lt;=0,"",1/$C2815^2))</f>
        <v>0.105111443424172</v>
      </c>
      <c r="F2815" s="33" t="n">
        <f aca="false">IF(OR(ROW()-設定!$B$30&lt;2,ROW()+設定!$B$30&gt;13701,N($A2815)&lt;=0,N(INDEX($A$2:$A$13701,MIN(13700,MAX(1,ROW()-1+設定!$B$30))))&lt;=0,$A2815&lt;設定!$B$28,$A2815&gt;設定!$B$29),0,IF(AND($C2815&gt;=MAX(INDEX($C$1:$C$13701,MAX(1,ROW()-設定!$B$24)):INDEX($C$1:$C$13701,MAX(1,ROW()-1))),$C2815&gt;MAX(INDEX($C$1:$C$13701,MIN(13701,ROW()+1)):INDEX($C$1:$C$13701,MIN(13701,ROW()+設定!$B$24))),$C2815&gt;=設定!$B$32,$C2815&gt;=MAX(MIN(INDEX($C$1:$C$13701,MAX(1,ROW()-設定!$B$26)):INDEX($C$1:$C$13701,MAX(1,ROW()-1))),MIN(INDEX($C$1:$C$13701,MIN(13701,ROW()+1)):INDEX($C$1:$C$13701,MIN(13701,ROW()+設定!$B$26))))*10^(設定!$B$27/20)),1,0))</f>
        <v>0</v>
      </c>
      <c r="G2815" s="33" t="n">
        <f aca="false">$G2814+IF($F2815=1,1,0)</f>
        <v>1</v>
      </c>
      <c r="H2815" s="0" t="str">
        <f aca="false">IF($F2815=1,$G2815,"")</f>
        <v/>
      </c>
    </row>
    <row r="2816" customFormat="false" ht="15" hidden="false" customHeight="false" outlineLevel="0" collapsed="false">
      <c r="A2816" s="30" t="n">
        <v>439.6875</v>
      </c>
      <c r="B2816" s="31" t="n">
        <v>9.7342</v>
      </c>
      <c r="C2816" s="32" t="n">
        <f aca="false">IF($A2816="","",IF(設定!$B$21="dB",10^($B2816/20),ABS($B2816)))</f>
        <v>3.06697333402007</v>
      </c>
      <c r="D2816" s="32" t="n">
        <f aca="false">IF($A2816="","",$A2816^2)</f>
        <v>193325.09765625</v>
      </c>
      <c r="E2816" s="32" t="n">
        <f aca="false">IF($A2816="","",IF($C2816&lt;=0,"",1/$C2816^2))</f>
        <v>0.106311439814915</v>
      </c>
      <c r="F2816" s="33" t="n">
        <f aca="false">IF(OR(ROW()-設定!$B$30&lt;2,ROW()+設定!$B$30&gt;13701,N($A2816)&lt;=0,N(INDEX($A$2:$A$13701,MIN(13700,MAX(1,ROW()-1+設定!$B$30))))&lt;=0,$A2816&lt;設定!$B$28,$A2816&gt;設定!$B$29),0,IF(AND($C2816&gt;=MAX(INDEX($C$1:$C$13701,MAX(1,ROW()-設定!$B$24)):INDEX($C$1:$C$13701,MAX(1,ROW()-1))),$C2816&gt;MAX(INDEX($C$1:$C$13701,MIN(13701,ROW()+1)):INDEX($C$1:$C$13701,MIN(13701,ROW()+設定!$B$24))),$C2816&gt;=設定!$B$32,$C2816&gt;=MAX(MIN(INDEX($C$1:$C$13701,MAX(1,ROW()-設定!$B$26)):INDEX($C$1:$C$13701,MAX(1,ROW()-1))),MIN(INDEX($C$1:$C$13701,MIN(13701,ROW()+1)):INDEX($C$1:$C$13701,MIN(13701,ROW()+設定!$B$26))))*10^(設定!$B$27/20)),1,0))</f>
        <v>0</v>
      </c>
      <c r="G2816" s="33" t="n">
        <f aca="false">$G2815+IF($F2816=1,1,0)</f>
        <v>1</v>
      </c>
      <c r="H2816" s="0" t="str">
        <f aca="false">IF($F2816=1,$G2816,"")</f>
        <v/>
      </c>
    </row>
    <row r="2817" customFormat="false" ht="15" hidden="false" customHeight="false" outlineLevel="0" collapsed="false">
      <c r="A2817" s="30" t="n">
        <v>439.84375</v>
      </c>
      <c r="B2817" s="31" t="n">
        <v>9.5275</v>
      </c>
      <c r="C2817" s="32" t="n">
        <f aca="false">IF($A2817="","",IF(設定!$B$21="dB",10^($B2817/20),ABS($B2817)))</f>
        <v>2.99484948139475</v>
      </c>
      <c r="D2817" s="32" t="n">
        <f aca="false">IF($A2817="","",$A2817^2)</f>
        <v>193462.524414063</v>
      </c>
      <c r="E2817" s="32" t="n">
        <f aca="false">IF($A2817="","",IF($C2817&lt;=0,"",1/$C2817^2))</f>
        <v>0.111493615774385</v>
      </c>
      <c r="F2817" s="33" t="n">
        <f aca="false">IF(OR(ROW()-設定!$B$30&lt;2,ROW()+設定!$B$30&gt;13701,N($A2817)&lt;=0,N(INDEX($A$2:$A$13701,MIN(13700,MAX(1,ROW()-1+設定!$B$30))))&lt;=0,$A2817&lt;設定!$B$28,$A2817&gt;設定!$B$29),0,IF(AND($C2817&gt;=MAX(INDEX($C$1:$C$13701,MAX(1,ROW()-設定!$B$24)):INDEX($C$1:$C$13701,MAX(1,ROW()-1))),$C2817&gt;MAX(INDEX($C$1:$C$13701,MIN(13701,ROW()+1)):INDEX($C$1:$C$13701,MIN(13701,ROW()+設定!$B$24))),$C2817&gt;=設定!$B$32,$C2817&gt;=MAX(MIN(INDEX($C$1:$C$13701,MAX(1,ROW()-設定!$B$26)):INDEX($C$1:$C$13701,MAX(1,ROW()-1))),MIN(INDEX($C$1:$C$13701,MIN(13701,ROW()+1)):INDEX($C$1:$C$13701,MIN(13701,ROW()+設定!$B$26))))*10^(設定!$B$27/20)),1,0))</f>
        <v>0</v>
      </c>
      <c r="G2817" s="33" t="n">
        <f aca="false">$G2816+IF($F2817=1,1,0)</f>
        <v>1</v>
      </c>
      <c r="H2817" s="0" t="str">
        <f aca="false">IF($F2817=1,$G2817,"")</f>
        <v/>
      </c>
    </row>
    <row r="2818" customFormat="false" ht="15" hidden="false" customHeight="false" outlineLevel="0" collapsed="false">
      <c r="A2818" s="30" t="n">
        <v>440</v>
      </c>
      <c r="B2818" s="31" t="n">
        <v>9.3403</v>
      </c>
      <c r="C2818" s="32" t="n">
        <f aca="false">IF($A2818="","",IF(設定!$B$21="dB",10^($B2818/20),ABS($B2818)))</f>
        <v>2.93099447646495</v>
      </c>
      <c r="D2818" s="32" t="n">
        <f aca="false">IF($A2818="","",$A2818^2)</f>
        <v>193600</v>
      </c>
      <c r="E2818" s="32" t="n">
        <f aca="false">IF($A2818="","",IF($C2818&lt;=0,"",1/$C2818^2))</f>
        <v>0.116404561721061</v>
      </c>
      <c r="F2818" s="33" t="n">
        <f aca="false">IF(OR(ROW()-設定!$B$30&lt;2,ROW()+設定!$B$30&gt;13701,N($A2818)&lt;=0,N(INDEX($A$2:$A$13701,MIN(13700,MAX(1,ROW()-1+設定!$B$30))))&lt;=0,$A2818&lt;設定!$B$28,$A2818&gt;設定!$B$29),0,IF(AND($C2818&gt;=MAX(INDEX($C$1:$C$13701,MAX(1,ROW()-設定!$B$24)):INDEX($C$1:$C$13701,MAX(1,ROW()-1))),$C2818&gt;MAX(INDEX($C$1:$C$13701,MIN(13701,ROW()+1)):INDEX($C$1:$C$13701,MIN(13701,ROW()+設定!$B$24))),$C2818&gt;=設定!$B$32,$C2818&gt;=MAX(MIN(INDEX($C$1:$C$13701,MAX(1,ROW()-設定!$B$26)):INDEX($C$1:$C$13701,MAX(1,ROW()-1))),MIN(INDEX($C$1:$C$13701,MIN(13701,ROW()+1)):INDEX($C$1:$C$13701,MIN(13701,ROW()+設定!$B$26))))*10^(設定!$B$27/20)),1,0))</f>
        <v>0</v>
      </c>
      <c r="G2818" s="33" t="n">
        <f aca="false">$G2817+IF($F2818=1,1,0)</f>
        <v>1</v>
      </c>
      <c r="H2818" s="0" t="str">
        <f aca="false">IF($F2818=1,$G2818,"")</f>
        <v/>
      </c>
    </row>
    <row r="2819" customFormat="false" ht="15" hidden="false" customHeight="false" outlineLevel="0" collapsed="false">
      <c r="A2819" s="30" t="n">
        <v>440.15625</v>
      </c>
      <c r="B2819" s="31" t="n">
        <v>9.3005</v>
      </c>
      <c r="C2819" s="32" t="n">
        <f aca="false">IF($A2819="","",IF(設定!$B$21="dB",10^($B2819/20),ABS($B2819)))</f>
        <v>2.91759495943379</v>
      </c>
      <c r="D2819" s="32" t="n">
        <f aca="false">IF($A2819="","",$A2819^2)</f>
        <v>193737.524414063</v>
      </c>
      <c r="E2819" s="32" t="n">
        <f aca="false">IF($A2819="","",IF($C2819&lt;=0,"",1/$C2819^2))</f>
        <v>0.117476229764592</v>
      </c>
      <c r="F2819" s="33" t="n">
        <f aca="false">IF(OR(ROW()-設定!$B$30&lt;2,ROW()+設定!$B$30&gt;13701,N($A2819)&lt;=0,N(INDEX($A$2:$A$13701,MIN(13700,MAX(1,ROW()-1+設定!$B$30))))&lt;=0,$A2819&lt;設定!$B$28,$A2819&gt;設定!$B$29),0,IF(AND($C2819&gt;=MAX(INDEX($C$1:$C$13701,MAX(1,ROW()-設定!$B$24)):INDEX($C$1:$C$13701,MAX(1,ROW()-1))),$C2819&gt;MAX(INDEX($C$1:$C$13701,MIN(13701,ROW()+1)):INDEX($C$1:$C$13701,MIN(13701,ROW()+設定!$B$24))),$C2819&gt;=設定!$B$32,$C2819&gt;=MAX(MIN(INDEX($C$1:$C$13701,MAX(1,ROW()-設定!$B$26)):INDEX($C$1:$C$13701,MAX(1,ROW()-1))),MIN(INDEX($C$1:$C$13701,MIN(13701,ROW()+1)):INDEX($C$1:$C$13701,MIN(13701,ROW()+設定!$B$26))))*10^(設定!$B$27/20)),1,0))</f>
        <v>0</v>
      </c>
      <c r="G2819" s="33" t="n">
        <f aca="false">$G2818+IF($F2819=1,1,0)</f>
        <v>1</v>
      </c>
      <c r="H2819" s="0" t="str">
        <f aca="false">IF($F2819=1,$G2819,"")</f>
        <v/>
      </c>
    </row>
    <row r="2820" customFormat="false" ht="15" hidden="false" customHeight="false" outlineLevel="0" collapsed="false">
      <c r="A2820" s="30" t="n">
        <v>440.3125</v>
      </c>
      <c r="B2820" s="31" t="n">
        <v>9.0544</v>
      </c>
      <c r="C2820" s="32" t="n">
        <f aca="false">IF($A2820="","",IF(設定!$B$21="dB",10^($B2820/20),ABS($B2820)))</f>
        <v>2.83608994411803</v>
      </c>
      <c r="D2820" s="32" t="n">
        <f aca="false">IF($A2820="","",$A2820^2)</f>
        <v>193875.09765625</v>
      </c>
      <c r="E2820" s="32" t="n">
        <f aca="false">IF($A2820="","",IF($C2820&lt;=0,"",1/$C2820^2))</f>
        <v>0.124325438592122</v>
      </c>
      <c r="F2820" s="33" t="n">
        <f aca="false">IF(OR(ROW()-設定!$B$30&lt;2,ROW()+設定!$B$30&gt;13701,N($A2820)&lt;=0,N(INDEX($A$2:$A$13701,MIN(13700,MAX(1,ROW()-1+設定!$B$30))))&lt;=0,$A2820&lt;設定!$B$28,$A2820&gt;設定!$B$29),0,IF(AND($C2820&gt;=MAX(INDEX($C$1:$C$13701,MAX(1,ROW()-設定!$B$24)):INDEX($C$1:$C$13701,MAX(1,ROW()-1))),$C2820&gt;MAX(INDEX($C$1:$C$13701,MIN(13701,ROW()+1)):INDEX($C$1:$C$13701,MIN(13701,ROW()+設定!$B$24))),$C2820&gt;=設定!$B$32,$C2820&gt;=MAX(MIN(INDEX($C$1:$C$13701,MAX(1,ROW()-設定!$B$26)):INDEX($C$1:$C$13701,MAX(1,ROW()-1))),MIN(INDEX($C$1:$C$13701,MIN(13701,ROW()+1)):INDEX($C$1:$C$13701,MIN(13701,ROW()+設定!$B$26))))*10^(設定!$B$27/20)),1,0))</f>
        <v>0</v>
      </c>
      <c r="G2820" s="33" t="n">
        <f aca="false">$G2819+IF($F2820=1,1,0)</f>
        <v>1</v>
      </c>
      <c r="H2820" s="0" t="str">
        <f aca="false">IF($F2820=1,$G2820,"")</f>
        <v/>
      </c>
    </row>
    <row r="2821" customFormat="false" ht="15" hidden="false" customHeight="false" outlineLevel="0" collapsed="false">
      <c r="A2821" s="30" t="n">
        <v>440.46875</v>
      </c>
      <c r="B2821" s="31" t="n">
        <v>9.0201</v>
      </c>
      <c r="C2821" s="32" t="n">
        <f aca="false">IF($A2821="","",IF(設定!$B$21="dB",10^($B2821/20),ABS($B2821)))</f>
        <v>2.82491249773552</v>
      </c>
      <c r="D2821" s="32" t="n">
        <f aca="false">IF($A2821="","",$A2821^2)</f>
        <v>194012.719726563</v>
      </c>
      <c r="E2821" s="32" t="n">
        <f aca="false">IF($A2821="","",IF($C2821&lt;=0,"",1/$C2821^2))</f>
        <v>0.125311232063173</v>
      </c>
      <c r="F2821" s="33" t="n">
        <f aca="false">IF(OR(ROW()-設定!$B$30&lt;2,ROW()+設定!$B$30&gt;13701,N($A2821)&lt;=0,N(INDEX($A$2:$A$13701,MIN(13700,MAX(1,ROW()-1+設定!$B$30))))&lt;=0,$A2821&lt;設定!$B$28,$A2821&gt;設定!$B$29),0,IF(AND($C2821&gt;=MAX(INDEX($C$1:$C$13701,MAX(1,ROW()-設定!$B$24)):INDEX($C$1:$C$13701,MAX(1,ROW()-1))),$C2821&gt;MAX(INDEX($C$1:$C$13701,MIN(13701,ROW()+1)):INDEX($C$1:$C$13701,MIN(13701,ROW()+設定!$B$24))),$C2821&gt;=設定!$B$32,$C2821&gt;=MAX(MIN(INDEX($C$1:$C$13701,MAX(1,ROW()-設定!$B$26)):INDEX($C$1:$C$13701,MAX(1,ROW()-1))),MIN(INDEX($C$1:$C$13701,MIN(13701,ROW()+1)):INDEX($C$1:$C$13701,MIN(13701,ROW()+設定!$B$26))))*10^(設定!$B$27/20)),1,0))</f>
        <v>0</v>
      </c>
      <c r="G2821" s="33" t="n">
        <f aca="false">$G2820+IF($F2821=1,1,0)</f>
        <v>1</v>
      </c>
      <c r="H2821" s="0" t="str">
        <f aca="false">IF($F2821=1,$G2821,"")</f>
        <v/>
      </c>
    </row>
    <row r="2822" customFormat="false" ht="15" hidden="false" customHeight="false" outlineLevel="0" collapsed="false">
      <c r="A2822" s="30" t="n">
        <v>440.625</v>
      </c>
      <c r="B2822" s="31" t="n">
        <v>8.8271</v>
      </c>
      <c r="C2822" s="32" t="n">
        <f aca="false">IF($A2822="","",IF(設定!$B$21="dB",10^($B2822/20),ABS($B2822)))</f>
        <v>2.76283532396573</v>
      </c>
      <c r="D2822" s="32" t="n">
        <f aca="false">IF($A2822="","",$A2822^2)</f>
        <v>194150.390625</v>
      </c>
      <c r="E2822" s="32" t="n">
        <f aca="false">IF($A2822="","",IF($C2822&lt;=0,"",1/$C2822^2))</f>
        <v>0.131005642074588</v>
      </c>
      <c r="F2822" s="33" t="n">
        <f aca="false">IF(OR(ROW()-設定!$B$30&lt;2,ROW()+設定!$B$30&gt;13701,N($A2822)&lt;=0,N(INDEX($A$2:$A$13701,MIN(13700,MAX(1,ROW()-1+設定!$B$30))))&lt;=0,$A2822&lt;設定!$B$28,$A2822&gt;設定!$B$29),0,IF(AND($C2822&gt;=MAX(INDEX($C$1:$C$13701,MAX(1,ROW()-設定!$B$24)):INDEX($C$1:$C$13701,MAX(1,ROW()-1))),$C2822&gt;MAX(INDEX($C$1:$C$13701,MIN(13701,ROW()+1)):INDEX($C$1:$C$13701,MIN(13701,ROW()+設定!$B$24))),$C2822&gt;=設定!$B$32,$C2822&gt;=MAX(MIN(INDEX($C$1:$C$13701,MAX(1,ROW()-設定!$B$26)):INDEX($C$1:$C$13701,MAX(1,ROW()-1))),MIN(INDEX($C$1:$C$13701,MIN(13701,ROW()+1)):INDEX($C$1:$C$13701,MIN(13701,ROW()+設定!$B$26))))*10^(設定!$B$27/20)),1,0))</f>
        <v>0</v>
      </c>
      <c r="G2822" s="33" t="n">
        <f aca="false">$G2821+IF($F2822=1,1,0)</f>
        <v>1</v>
      </c>
      <c r="H2822" s="0" t="str">
        <f aca="false">IF($F2822=1,$G2822,"")</f>
        <v/>
      </c>
    </row>
    <row r="2823" customFormat="false" ht="15" hidden="false" customHeight="false" outlineLevel="0" collapsed="false">
      <c r="A2823" s="30" t="n">
        <v>440.78125</v>
      </c>
      <c r="B2823" s="31" t="n">
        <v>9.0378</v>
      </c>
      <c r="C2823" s="32" t="n">
        <f aca="false">IF($A2823="","",IF(設定!$B$21="dB",10^($B2823/20),ABS($B2823)))</f>
        <v>2.8306749393026</v>
      </c>
      <c r="D2823" s="32" t="n">
        <f aca="false">IF($A2823="","",$A2823^2)</f>
        <v>194288.110351563</v>
      </c>
      <c r="E2823" s="32" t="n">
        <f aca="false">IF($A2823="","",IF($C2823&lt;=0,"",1/$C2823^2))</f>
        <v>0.124801555978741</v>
      </c>
      <c r="F2823" s="33" t="n">
        <f aca="false">IF(OR(ROW()-設定!$B$30&lt;2,ROW()+設定!$B$30&gt;13701,N($A2823)&lt;=0,N(INDEX($A$2:$A$13701,MIN(13700,MAX(1,ROW()-1+設定!$B$30))))&lt;=0,$A2823&lt;設定!$B$28,$A2823&gt;設定!$B$29),0,IF(AND($C2823&gt;=MAX(INDEX($C$1:$C$13701,MAX(1,ROW()-設定!$B$24)):INDEX($C$1:$C$13701,MAX(1,ROW()-1))),$C2823&gt;MAX(INDEX($C$1:$C$13701,MIN(13701,ROW()+1)):INDEX($C$1:$C$13701,MIN(13701,ROW()+設定!$B$24))),$C2823&gt;=設定!$B$32,$C2823&gt;=MAX(MIN(INDEX($C$1:$C$13701,MAX(1,ROW()-設定!$B$26)):INDEX($C$1:$C$13701,MAX(1,ROW()-1))),MIN(INDEX($C$1:$C$13701,MIN(13701,ROW()+1)):INDEX($C$1:$C$13701,MIN(13701,ROW()+設定!$B$26))))*10^(設定!$B$27/20)),1,0))</f>
        <v>0</v>
      </c>
      <c r="G2823" s="33" t="n">
        <f aca="false">$G2822+IF($F2823=1,1,0)</f>
        <v>1</v>
      </c>
      <c r="H2823" s="0" t="str">
        <f aca="false">IF($F2823=1,$G2823,"")</f>
        <v/>
      </c>
    </row>
    <row r="2824" customFormat="false" ht="15" hidden="false" customHeight="false" outlineLevel="0" collapsed="false">
      <c r="A2824" s="30" t="n">
        <v>440.9375</v>
      </c>
      <c r="B2824" s="31" t="n">
        <v>8.7169</v>
      </c>
      <c r="C2824" s="32" t="n">
        <f aca="false">IF($A2824="","",IF(設定!$B$21="dB",10^($B2824/20),ABS($B2824)))</f>
        <v>2.72800398254129</v>
      </c>
      <c r="D2824" s="32" t="n">
        <f aca="false">IF($A2824="","",$A2824^2)</f>
        <v>194425.87890625</v>
      </c>
      <c r="E2824" s="32" t="n">
        <f aca="false">IF($A2824="","",IF($C2824&lt;=0,"",1/$C2824^2))</f>
        <v>0.134372377077768</v>
      </c>
      <c r="F2824" s="33" t="n">
        <f aca="false">IF(OR(ROW()-設定!$B$30&lt;2,ROW()+設定!$B$30&gt;13701,N($A2824)&lt;=0,N(INDEX($A$2:$A$13701,MIN(13700,MAX(1,ROW()-1+設定!$B$30))))&lt;=0,$A2824&lt;設定!$B$28,$A2824&gt;設定!$B$29),0,IF(AND($C2824&gt;=MAX(INDEX($C$1:$C$13701,MAX(1,ROW()-設定!$B$24)):INDEX($C$1:$C$13701,MAX(1,ROW()-1))),$C2824&gt;MAX(INDEX($C$1:$C$13701,MIN(13701,ROW()+1)):INDEX($C$1:$C$13701,MIN(13701,ROW()+設定!$B$24))),$C2824&gt;=設定!$B$32,$C2824&gt;=MAX(MIN(INDEX($C$1:$C$13701,MAX(1,ROW()-設定!$B$26)):INDEX($C$1:$C$13701,MAX(1,ROW()-1))),MIN(INDEX($C$1:$C$13701,MIN(13701,ROW()+1)):INDEX($C$1:$C$13701,MIN(13701,ROW()+設定!$B$26))))*10^(設定!$B$27/20)),1,0))</f>
        <v>0</v>
      </c>
      <c r="G2824" s="33" t="n">
        <f aca="false">$G2823+IF($F2824=1,1,0)</f>
        <v>1</v>
      </c>
      <c r="H2824" s="0" t="str">
        <f aca="false">IF($F2824=1,$G2824,"")</f>
        <v/>
      </c>
    </row>
    <row r="2825" customFormat="false" ht="15" hidden="false" customHeight="false" outlineLevel="0" collapsed="false">
      <c r="A2825" s="30" t="n">
        <v>441.09375</v>
      </c>
      <c r="B2825" s="31" t="n">
        <v>8.411</v>
      </c>
      <c r="C2825" s="32" t="n">
        <f aca="false">IF($A2825="","",IF(設定!$B$21="dB",10^($B2825/20),ABS($B2825)))</f>
        <v>2.63360113075756</v>
      </c>
      <c r="D2825" s="32" t="n">
        <f aca="false">IF($A2825="","",$A2825^2)</f>
        <v>194563.696289063</v>
      </c>
      <c r="E2825" s="32" t="n">
        <f aca="false">IF($A2825="","",IF($C2825&lt;=0,"",1/$C2825^2))</f>
        <v>0.14417833304206</v>
      </c>
      <c r="F2825" s="33" t="n">
        <f aca="false">IF(OR(ROW()-設定!$B$30&lt;2,ROW()+設定!$B$30&gt;13701,N($A2825)&lt;=0,N(INDEX($A$2:$A$13701,MIN(13700,MAX(1,ROW()-1+設定!$B$30))))&lt;=0,$A2825&lt;設定!$B$28,$A2825&gt;設定!$B$29),0,IF(AND($C2825&gt;=MAX(INDEX($C$1:$C$13701,MAX(1,ROW()-設定!$B$24)):INDEX($C$1:$C$13701,MAX(1,ROW()-1))),$C2825&gt;MAX(INDEX($C$1:$C$13701,MIN(13701,ROW()+1)):INDEX($C$1:$C$13701,MIN(13701,ROW()+設定!$B$24))),$C2825&gt;=設定!$B$32,$C2825&gt;=MAX(MIN(INDEX($C$1:$C$13701,MAX(1,ROW()-設定!$B$26)):INDEX($C$1:$C$13701,MAX(1,ROW()-1))),MIN(INDEX($C$1:$C$13701,MIN(13701,ROW()+1)):INDEX($C$1:$C$13701,MIN(13701,ROW()+設定!$B$26))))*10^(設定!$B$27/20)),1,0))</f>
        <v>0</v>
      </c>
      <c r="G2825" s="33" t="n">
        <f aca="false">$G2824+IF($F2825=1,1,0)</f>
        <v>1</v>
      </c>
      <c r="H2825" s="0" t="str">
        <f aca="false">IF($F2825=1,$G2825,"")</f>
        <v/>
      </c>
    </row>
    <row r="2826" customFormat="false" ht="15" hidden="false" customHeight="false" outlineLevel="0" collapsed="false">
      <c r="A2826" s="30" t="n">
        <v>441.25</v>
      </c>
      <c r="B2826" s="31" t="n">
        <v>8.2611</v>
      </c>
      <c r="C2826" s="32" t="n">
        <f aca="false">IF($A2826="","",IF(設定!$B$21="dB",10^($B2826/20),ABS($B2826)))</f>
        <v>2.58854071283534</v>
      </c>
      <c r="D2826" s="32" t="n">
        <f aca="false">IF($A2826="","",$A2826^2)</f>
        <v>194701.5625</v>
      </c>
      <c r="E2826" s="32" t="n">
        <f aca="false">IF($A2826="","",IF($C2826&lt;=0,"",1/$C2826^2))</f>
        <v>0.149241635598156</v>
      </c>
      <c r="F2826" s="33" t="n">
        <f aca="false">IF(OR(ROW()-設定!$B$30&lt;2,ROW()+設定!$B$30&gt;13701,N($A2826)&lt;=0,N(INDEX($A$2:$A$13701,MIN(13700,MAX(1,ROW()-1+設定!$B$30))))&lt;=0,$A2826&lt;設定!$B$28,$A2826&gt;設定!$B$29),0,IF(AND($C2826&gt;=MAX(INDEX($C$1:$C$13701,MAX(1,ROW()-設定!$B$24)):INDEX($C$1:$C$13701,MAX(1,ROW()-1))),$C2826&gt;MAX(INDEX($C$1:$C$13701,MIN(13701,ROW()+1)):INDEX($C$1:$C$13701,MIN(13701,ROW()+設定!$B$24))),$C2826&gt;=設定!$B$32,$C2826&gt;=MAX(MIN(INDEX($C$1:$C$13701,MAX(1,ROW()-設定!$B$26)):INDEX($C$1:$C$13701,MAX(1,ROW()-1))),MIN(INDEX($C$1:$C$13701,MIN(13701,ROW()+1)):INDEX($C$1:$C$13701,MIN(13701,ROW()+設定!$B$26))))*10^(設定!$B$27/20)),1,0))</f>
        <v>0</v>
      </c>
      <c r="G2826" s="33" t="n">
        <f aca="false">$G2825+IF($F2826=1,1,0)</f>
        <v>1</v>
      </c>
      <c r="H2826" s="0" t="str">
        <f aca="false">IF($F2826=1,$G2826,"")</f>
        <v/>
      </c>
    </row>
    <row r="2827" customFormat="false" ht="15" hidden="false" customHeight="false" outlineLevel="0" collapsed="false">
      <c r="A2827" s="30" t="n">
        <v>441.40625</v>
      </c>
      <c r="B2827" s="31" t="n">
        <v>8.1863</v>
      </c>
      <c r="C2827" s="32" t="n">
        <f aca="false">IF($A2827="","",IF(設定!$B$21="dB",10^($B2827/20),ABS($B2827)))</f>
        <v>2.56634476819861</v>
      </c>
      <c r="D2827" s="32" t="n">
        <f aca="false">IF($A2827="","",$A2827^2)</f>
        <v>194839.477539063</v>
      </c>
      <c r="E2827" s="32" t="n">
        <f aca="false">IF($A2827="","",IF($C2827&lt;=0,"",1/$C2827^2))</f>
        <v>0.151834337907367</v>
      </c>
      <c r="F2827" s="33" t="n">
        <f aca="false">IF(OR(ROW()-設定!$B$30&lt;2,ROW()+設定!$B$30&gt;13701,N($A2827)&lt;=0,N(INDEX($A$2:$A$13701,MIN(13700,MAX(1,ROW()-1+設定!$B$30))))&lt;=0,$A2827&lt;設定!$B$28,$A2827&gt;設定!$B$29),0,IF(AND($C2827&gt;=MAX(INDEX($C$1:$C$13701,MAX(1,ROW()-設定!$B$24)):INDEX($C$1:$C$13701,MAX(1,ROW()-1))),$C2827&gt;MAX(INDEX($C$1:$C$13701,MIN(13701,ROW()+1)):INDEX($C$1:$C$13701,MIN(13701,ROW()+設定!$B$24))),$C2827&gt;=設定!$B$32,$C2827&gt;=MAX(MIN(INDEX($C$1:$C$13701,MAX(1,ROW()-設定!$B$26)):INDEX($C$1:$C$13701,MAX(1,ROW()-1))),MIN(INDEX($C$1:$C$13701,MIN(13701,ROW()+1)):INDEX($C$1:$C$13701,MIN(13701,ROW()+設定!$B$26))))*10^(設定!$B$27/20)),1,0))</f>
        <v>0</v>
      </c>
      <c r="G2827" s="33" t="n">
        <f aca="false">$G2826+IF($F2827=1,1,0)</f>
        <v>1</v>
      </c>
      <c r="H2827" s="0" t="str">
        <f aca="false">IF($F2827=1,$G2827,"")</f>
        <v/>
      </c>
    </row>
    <row r="2828" customFormat="false" ht="15" hidden="false" customHeight="false" outlineLevel="0" collapsed="false">
      <c r="A2828" s="30" t="n">
        <v>441.5625</v>
      </c>
      <c r="B2828" s="31" t="n">
        <v>7.9253</v>
      </c>
      <c r="C2828" s="32" t="n">
        <f aca="false">IF($A2828="","",IF(設定!$B$21="dB",10^($B2828/20),ABS($B2828)))</f>
        <v>2.49037644523585</v>
      </c>
      <c r="D2828" s="32" t="n">
        <f aca="false">IF($A2828="","",$A2828^2)</f>
        <v>194977.44140625</v>
      </c>
      <c r="E2828" s="32" t="n">
        <f aca="false">IF($A2828="","",IF($C2828&lt;=0,"",1/$C2828^2))</f>
        <v>0.161238964356001</v>
      </c>
      <c r="F2828" s="33" t="n">
        <f aca="false">IF(OR(ROW()-設定!$B$30&lt;2,ROW()+設定!$B$30&gt;13701,N($A2828)&lt;=0,N(INDEX($A$2:$A$13701,MIN(13700,MAX(1,ROW()-1+設定!$B$30))))&lt;=0,$A2828&lt;設定!$B$28,$A2828&gt;設定!$B$29),0,IF(AND($C2828&gt;=MAX(INDEX($C$1:$C$13701,MAX(1,ROW()-設定!$B$24)):INDEX($C$1:$C$13701,MAX(1,ROW()-1))),$C2828&gt;MAX(INDEX($C$1:$C$13701,MIN(13701,ROW()+1)):INDEX($C$1:$C$13701,MIN(13701,ROW()+設定!$B$24))),$C2828&gt;=設定!$B$32,$C2828&gt;=MAX(MIN(INDEX($C$1:$C$13701,MAX(1,ROW()-設定!$B$26)):INDEX($C$1:$C$13701,MAX(1,ROW()-1))),MIN(INDEX($C$1:$C$13701,MIN(13701,ROW()+1)):INDEX($C$1:$C$13701,MIN(13701,ROW()+設定!$B$26))))*10^(設定!$B$27/20)),1,0))</f>
        <v>0</v>
      </c>
      <c r="G2828" s="33" t="n">
        <f aca="false">$G2827+IF($F2828=1,1,0)</f>
        <v>1</v>
      </c>
      <c r="H2828" s="0" t="str">
        <f aca="false">IF($F2828=1,$G2828,"")</f>
        <v/>
      </c>
    </row>
    <row r="2829" customFormat="false" ht="15" hidden="false" customHeight="false" outlineLevel="0" collapsed="false">
      <c r="A2829" s="30" t="n">
        <v>441.71875</v>
      </c>
      <c r="B2829" s="31" t="n">
        <v>7.8868</v>
      </c>
      <c r="C2829" s="32" t="n">
        <f aca="false">IF($A2829="","",IF(設定!$B$21="dB",10^($B2829/20),ABS($B2829)))</f>
        <v>2.47936233857037</v>
      </c>
      <c r="D2829" s="32" t="n">
        <f aca="false">IF($A2829="","",$A2829^2)</f>
        <v>195115.454101563</v>
      </c>
      <c r="E2829" s="32" t="n">
        <f aca="false">IF($A2829="","",IF($C2829&lt;=0,"",1/$C2829^2))</f>
        <v>0.162674694571231</v>
      </c>
      <c r="F2829" s="33" t="n">
        <f aca="false">IF(OR(ROW()-設定!$B$30&lt;2,ROW()+設定!$B$30&gt;13701,N($A2829)&lt;=0,N(INDEX($A$2:$A$13701,MIN(13700,MAX(1,ROW()-1+設定!$B$30))))&lt;=0,$A2829&lt;設定!$B$28,$A2829&gt;設定!$B$29),0,IF(AND($C2829&gt;=MAX(INDEX($C$1:$C$13701,MAX(1,ROW()-設定!$B$24)):INDEX($C$1:$C$13701,MAX(1,ROW()-1))),$C2829&gt;MAX(INDEX($C$1:$C$13701,MIN(13701,ROW()+1)):INDEX($C$1:$C$13701,MIN(13701,ROW()+設定!$B$24))),$C2829&gt;=設定!$B$32,$C2829&gt;=MAX(MIN(INDEX($C$1:$C$13701,MAX(1,ROW()-設定!$B$26)):INDEX($C$1:$C$13701,MAX(1,ROW()-1))),MIN(INDEX($C$1:$C$13701,MIN(13701,ROW()+1)):INDEX($C$1:$C$13701,MIN(13701,ROW()+設定!$B$26))))*10^(設定!$B$27/20)),1,0))</f>
        <v>0</v>
      </c>
      <c r="G2829" s="33" t="n">
        <f aca="false">$G2828+IF($F2829=1,1,0)</f>
        <v>1</v>
      </c>
      <c r="H2829" s="0" t="str">
        <f aca="false">IF($F2829=1,$G2829,"")</f>
        <v/>
      </c>
    </row>
    <row r="2830" customFormat="false" ht="15" hidden="false" customHeight="false" outlineLevel="0" collapsed="false">
      <c r="A2830" s="30" t="n">
        <v>441.875</v>
      </c>
      <c r="B2830" s="31" t="n">
        <v>7.7492</v>
      </c>
      <c r="C2830" s="32" t="n">
        <f aca="false">IF($A2830="","",IF(設定!$B$21="dB",10^($B2830/20),ABS($B2830)))</f>
        <v>2.44039428907024</v>
      </c>
      <c r="D2830" s="32" t="n">
        <f aca="false">IF($A2830="","",$A2830^2)</f>
        <v>195253.515625</v>
      </c>
      <c r="E2830" s="32" t="n">
        <f aca="false">IF($A2830="","",IF($C2830&lt;=0,"",1/$C2830^2))</f>
        <v>0.167911329373552</v>
      </c>
      <c r="F2830" s="33" t="n">
        <f aca="false">IF(OR(ROW()-設定!$B$30&lt;2,ROW()+設定!$B$30&gt;13701,N($A2830)&lt;=0,N(INDEX($A$2:$A$13701,MIN(13700,MAX(1,ROW()-1+設定!$B$30))))&lt;=0,$A2830&lt;設定!$B$28,$A2830&gt;設定!$B$29),0,IF(AND($C2830&gt;=MAX(INDEX($C$1:$C$13701,MAX(1,ROW()-設定!$B$24)):INDEX($C$1:$C$13701,MAX(1,ROW()-1))),$C2830&gt;MAX(INDEX($C$1:$C$13701,MIN(13701,ROW()+1)):INDEX($C$1:$C$13701,MIN(13701,ROW()+設定!$B$24))),$C2830&gt;=設定!$B$32,$C2830&gt;=MAX(MIN(INDEX($C$1:$C$13701,MAX(1,ROW()-設定!$B$26)):INDEX($C$1:$C$13701,MAX(1,ROW()-1))),MIN(INDEX($C$1:$C$13701,MIN(13701,ROW()+1)):INDEX($C$1:$C$13701,MIN(13701,ROW()+設定!$B$26))))*10^(設定!$B$27/20)),1,0))</f>
        <v>0</v>
      </c>
      <c r="G2830" s="33" t="n">
        <f aca="false">$G2829+IF($F2830=1,1,0)</f>
        <v>1</v>
      </c>
      <c r="H2830" s="0" t="str">
        <f aca="false">IF($F2830=1,$G2830,"")</f>
        <v/>
      </c>
    </row>
    <row r="2831" customFormat="false" ht="15" hidden="false" customHeight="false" outlineLevel="0" collapsed="false">
      <c r="A2831" s="30" t="n">
        <v>442.03125</v>
      </c>
      <c r="B2831" s="31" t="n">
        <v>7.7822</v>
      </c>
      <c r="C2831" s="32" t="n">
        <f aca="false">IF($A2831="","",IF(設定!$B$21="dB",10^($B2831/20),ABS($B2831)))</f>
        <v>2.44968362982509</v>
      </c>
      <c r="D2831" s="32" t="n">
        <f aca="false">IF($A2831="","",$A2831^2)</f>
        <v>195391.625976563</v>
      </c>
      <c r="E2831" s="32" t="n">
        <f aca="false">IF($A2831="","",IF($C2831&lt;=0,"",1/$C2831^2))</f>
        <v>0.166640285114551</v>
      </c>
      <c r="F2831" s="33" t="n">
        <f aca="false">IF(OR(ROW()-設定!$B$30&lt;2,ROW()+設定!$B$30&gt;13701,N($A2831)&lt;=0,N(INDEX($A$2:$A$13701,MIN(13700,MAX(1,ROW()-1+設定!$B$30))))&lt;=0,$A2831&lt;設定!$B$28,$A2831&gt;設定!$B$29),0,IF(AND($C2831&gt;=MAX(INDEX($C$1:$C$13701,MAX(1,ROW()-設定!$B$24)):INDEX($C$1:$C$13701,MAX(1,ROW()-1))),$C2831&gt;MAX(INDEX($C$1:$C$13701,MIN(13701,ROW()+1)):INDEX($C$1:$C$13701,MIN(13701,ROW()+設定!$B$24))),$C2831&gt;=設定!$B$32,$C2831&gt;=MAX(MIN(INDEX($C$1:$C$13701,MAX(1,ROW()-設定!$B$26)):INDEX($C$1:$C$13701,MAX(1,ROW()-1))),MIN(INDEX($C$1:$C$13701,MIN(13701,ROW()+1)):INDEX($C$1:$C$13701,MIN(13701,ROW()+設定!$B$26))))*10^(設定!$B$27/20)),1,0))</f>
        <v>0</v>
      </c>
      <c r="G2831" s="33" t="n">
        <f aca="false">$G2830+IF($F2831=1,1,0)</f>
        <v>1</v>
      </c>
      <c r="H2831" s="0" t="str">
        <f aca="false">IF($F2831=1,$G2831,"")</f>
        <v/>
      </c>
    </row>
    <row r="2832" customFormat="false" ht="15" hidden="false" customHeight="false" outlineLevel="0" collapsed="false">
      <c r="A2832" s="30" t="n">
        <v>442.1875</v>
      </c>
      <c r="B2832" s="31" t="n">
        <v>7.5084</v>
      </c>
      <c r="C2832" s="32" t="n">
        <f aca="false">IF($A2832="","",IF(設定!$B$21="dB",10^($B2832/20),ABS($B2832)))</f>
        <v>2.37366813663129</v>
      </c>
      <c r="D2832" s="32" t="n">
        <f aca="false">IF($A2832="","",$A2832^2)</f>
        <v>195529.78515625</v>
      </c>
      <c r="E2832" s="32" t="n">
        <f aca="false">IF($A2832="","",IF($C2832&lt;=0,"",1/$C2832^2))</f>
        <v>0.177484323686921</v>
      </c>
      <c r="F2832" s="33" t="n">
        <f aca="false">IF(OR(ROW()-設定!$B$30&lt;2,ROW()+設定!$B$30&gt;13701,N($A2832)&lt;=0,N(INDEX($A$2:$A$13701,MIN(13700,MAX(1,ROW()-1+設定!$B$30))))&lt;=0,$A2832&lt;設定!$B$28,$A2832&gt;設定!$B$29),0,IF(AND($C2832&gt;=MAX(INDEX($C$1:$C$13701,MAX(1,ROW()-設定!$B$24)):INDEX($C$1:$C$13701,MAX(1,ROW()-1))),$C2832&gt;MAX(INDEX($C$1:$C$13701,MIN(13701,ROW()+1)):INDEX($C$1:$C$13701,MIN(13701,ROW()+設定!$B$24))),$C2832&gt;=設定!$B$32,$C2832&gt;=MAX(MIN(INDEX($C$1:$C$13701,MAX(1,ROW()-設定!$B$26)):INDEX($C$1:$C$13701,MAX(1,ROW()-1))),MIN(INDEX($C$1:$C$13701,MIN(13701,ROW()+1)):INDEX($C$1:$C$13701,MIN(13701,ROW()+設定!$B$26))))*10^(設定!$B$27/20)),1,0))</f>
        <v>0</v>
      </c>
      <c r="G2832" s="33" t="n">
        <f aca="false">$G2831+IF($F2832=1,1,0)</f>
        <v>1</v>
      </c>
      <c r="H2832" s="0" t="str">
        <f aca="false">IF($F2832=1,$G2832,"")</f>
        <v/>
      </c>
    </row>
    <row r="2833" customFormat="false" ht="15" hidden="false" customHeight="false" outlineLevel="0" collapsed="false">
      <c r="A2833" s="30" t="n">
        <v>442.34375</v>
      </c>
      <c r="B2833" s="31" t="n">
        <v>7.3318</v>
      </c>
      <c r="C2833" s="32" t="n">
        <f aca="false">IF($A2833="","",IF(設定!$B$21="dB",10^($B2833/20),ABS($B2833)))</f>
        <v>2.32589443722094</v>
      </c>
      <c r="D2833" s="32" t="n">
        <f aca="false">IF($A2833="","",$A2833^2)</f>
        <v>195667.993164063</v>
      </c>
      <c r="E2833" s="32" t="n">
        <f aca="false">IF($A2833="","",IF($C2833&lt;=0,"",1/$C2833^2))</f>
        <v>0.18485023200873</v>
      </c>
      <c r="F2833" s="33" t="n">
        <f aca="false">IF(OR(ROW()-設定!$B$30&lt;2,ROW()+設定!$B$30&gt;13701,N($A2833)&lt;=0,N(INDEX($A$2:$A$13701,MIN(13700,MAX(1,ROW()-1+設定!$B$30))))&lt;=0,$A2833&lt;設定!$B$28,$A2833&gt;設定!$B$29),0,IF(AND($C2833&gt;=MAX(INDEX($C$1:$C$13701,MAX(1,ROW()-設定!$B$24)):INDEX($C$1:$C$13701,MAX(1,ROW()-1))),$C2833&gt;MAX(INDEX($C$1:$C$13701,MIN(13701,ROW()+1)):INDEX($C$1:$C$13701,MIN(13701,ROW()+設定!$B$24))),$C2833&gt;=設定!$B$32,$C2833&gt;=MAX(MIN(INDEX($C$1:$C$13701,MAX(1,ROW()-設定!$B$26)):INDEX($C$1:$C$13701,MAX(1,ROW()-1))),MIN(INDEX($C$1:$C$13701,MIN(13701,ROW()+1)):INDEX($C$1:$C$13701,MIN(13701,ROW()+設定!$B$26))))*10^(設定!$B$27/20)),1,0))</f>
        <v>0</v>
      </c>
      <c r="G2833" s="33" t="n">
        <f aca="false">$G2832+IF($F2833=1,1,0)</f>
        <v>1</v>
      </c>
      <c r="H2833" s="0" t="str">
        <f aca="false">IF($F2833=1,$G2833,"")</f>
        <v/>
      </c>
    </row>
    <row r="2834" customFormat="false" ht="15" hidden="false" customHeight="false" outlineLevel="0" collapsed="false">
      <c r="A2834" s="30" t="n">
        <v>442.5</v>
      </c>
      <c r="B2834" s="31" t="n">
        <v>7.1353</v>
      </c>
      <c r="C2834" s="32" t="n">
        <f aca="false">IF($A2834="","",IF(設定!$B$21="dB",10^($B2834/20),ABS($B2834)))</f>
        <v>2.27386669150736</v>
      </c>
      <c r="D2834" s="32" t="n">
        <f aca="false">IF($A2834="","",$A2834^2)</f>
        <v>195806.25</v>
      </c>
      <c r="E2834" s="32" t="n">
        <f aca="false">IF($A2834="","",IF($C2834&lt;=0,"",1/$C2834^2))</f>
        <v>0.19340602538555</v>
      </c>
      <c r="F2834" s="33" t="n">
        <f aca="false">IF(OR(ROW()-設定!$B$30&lt;2,ROW()+設定!$B$30&gt;13701,N($A2834)&lt;=0,N(INDEX($A$2:$A$13701,MIN(13700,MAX(1,ROW()-1+設定!$B$30))))&lt;=0,$A2834&lt;設定!$B$28,$A2834&gt;設定!$B$29),0,IF(AND($C2834&gt;=MAX(INDEX($C$1:$C$13701,MAX(1,ROW()-設定!$B$24)):INDEX($C$1:$C$13701,MAX(1,ROW()-1))),$C2834&gt;MAX(INDEX($C$1:$C$13701,MIN(13701,ROW()+1)):INDEX($C$1:$C$13701,MIN(13701,ROW()+設定!$B$24))),$C2834&gt;=設定!$B$32,$C2834&gt;=MAX(MIN(INDEX($C$1:$C$13701,MAX(1,ROW()-設定!$B$26)):INDEX($C$1:$C$13701,MAX(1,ROW()-1))),MIN(INDEX($C$1:$C$13701,MIN(13701,ROW()+1)):INDEX($C$1:$C$13701,MIN(13701,ROW()+設定!$B$26))))*10^(設定!$B$27/20)),1,0))</f>
        <v>0</v>
      </c>
      <c r="G2834" s="33" t="n">
        <f aca="false">$G2833+IF($F2834=1,1,0)</f>
        <v>1</v>
      </c>
      <c r="H2834" s="0" t="str">
        <f aca="false">IF($F2834=1,$G2834,"")</f>
        <v/>
      </c>
    </row>
    <row r="2835" customFormat="false" ht="15" hidden="false" customHeight="false" outlineLevel="0" collapsed="false">
      <c r="A2835" s="30" t="n">
        <v>442.65625</v>
      </c>
      <c r="B2835" s="31" t="n">
        <v>7.0129</v>
      </c>
      <c r="C2835" s="32" t="n">
        <f aca="false">IF($A2835="","",IF(設定!$B$21="dB",10^($B2835/20),ABS($B2835)))</f>
        <v>2.24204848440857</v>
      </c>
      <c r="D2835" s="32" t="n">
        <f aca="false">IF($A2835="","",$A2835^2)</f>
        <v>195944.555664063</v>
      </c>
      <c r="E2835" s="32" t="n">
        <f aca="false">IF($A2835="","",IF($C2835&lt;=0,"",1/$C2835^2))</f>
        <v>0.198934451121966</v>
      </c>
      <c r="F2835" s="33" t="n">
        <f aca="false">IF(OR(ROW()-設定!$B$30&lt;2,ROW()+設定!$B$30&gt;13701,N($A2835)&lt;=0,N(INDEX($A$2:$A$13701,MIN(13700,MAX(1,ROW()-1+設定!$B$30))))&lt;=0,$A2835&lt;設定!$B$28,$A2835&gt;設定!$B$29),0,IF(AND($C2835&gt;=MAX(INDEX($C$1:$C$13701,MAX(1,ROW()-設定!$B$24)):INDEX($C$1:$C$13701,MAX(1,ROW()-1))),$C2835&gt;MAX(INDEX($C$1:$C$13701,MIN(13701,ROW()+1)):INDEX($C$1:$C$13701,MIN(13701,ROW()+設定!$B$24))),$C2835&gt;=設定!$B$32,$C2835&gt;=MAX(MIN(INDEX($C$1:$C$13701,MAX(1,ROW()-設定!$B$26)):INDEX($C$1:$C$13701,MAX(1,ROW()-1))),MIN(INDEX($C$1:$C$13701,MIN(13701,ROW()+1)):INDEX($C$1:$C$13701,MIN(13701,ROW()+設定!$B$26))))*10^(設定!$B$27/20)),1,0))</f>
        <v>0</v>
      </c>
      <c r="G2835" s="33" t="n">
        <f aca="false">$G2834+IF($F2835=1,1,0)</f>
        <v>1</v>
      </c>
      <c r="H2835" s="0" t="str">
        <f aca="false">IF($F2835=1,$G2835,"")</f>
        <v/>
      </c>
    </row>
    <row r="2836" customFormat="false" ht="15" hidden="false" customHeight="false" outlineLevel="0" collapsed="false">
      <c r="A2836" s="30" t="n">
        <v>442.8125</v>
      </c>
      <c r="B2836" s="31" t="n">
        <v>6.9885</v>
      </c>
      <c r="C2836" s="32" t="n">
        <f aca="false">IF($A2836="","",IF(設定!$B$21="dB",10^($B2836/20),ABS($B2836)))</f>
        <v>2.23575906347005</v>
      </c>
      <c r="D2836" s="32" t="n">
        <f aca="false">IF($A2836="","",$A2836^2)</f>
        <v>196082.91015625</v>
      </c>
      <c r="E2836" s="32" t="n">
        <f aca="false">IF($A2836="","",IF($C2836&lt;=0,"",1/$C2836^2))</f>
        <v>0.200055271675031</v>
      </c>
      <c r="F2836" s="33" t="n">
        <f aca="false">IF(OR(ROW()-設定!$B$30&lt;2,ROW()+設定!$B$30&gt;13701,N($A2836)&lt;=0,N(INDEX($A$2:$A$13701,MIN(13700,MAX(1,ROW()-1+設定!$B$30))))&lt;=0,$A2836&lt;設定!$B$28,$A2836&gt;設定!$B$29),0,IF(AND($C2836&gt;=MAX(INDEX($C$1:$C$13701,MAX(1,ROW()-設定!$B$24)):INDEX($C$1:$C$13701,MAX(1,ROW()-1))),$C2836&gt;MAX(INDEX($C$1:$C$13701,MIN(13701,ROW()+1)):INDEX($C$1:$C$13701,MIN(13701,ROW()+設定!$B$24))),$C2836&gt;=設定!$B$32,$C2836&gt;=MAX(MIN(INDEX($C$1:$C$13701,MAX(1,ROW()-設定!$B$26)):INDEX($C$1:$C$13701,MAX(1,ROW()-1))),MIN(INDEX($C$1:$C$13701,MIN(13701,ROW()+1)):INDEX($C$1:$C$13701,MIN(13701,ROW()+設定!$B$26))))*10^(設定!$B$27/20)),1,0))</f>
        <v>0</v>
      </c>
      <c r="G2836" s="33" t="n">
        <f aca="false">$G2835+IF($F2836=1,1,0)</f>
        <v>1</v>
      </c>
      <c r="H2836" s="0" t="str">
        <f aca="false">IF($F2836=1,$G2836,"")</f>
        <v/>
      </c>
    </row>
    <row r="2837" customFormat="false" ht="15" hidden="false" customHeight="false" outlineLevel="0" collapsed="false">
      <c r="A2837" s="30" t="n">
        <v>442.96875</v>
      </c>
      <c r="B2837" s="31" t="n">
        <v>6.8327</v>
      </c>
      <c r="C2837" s="32" t="n">
        <f aca="false">IF($A2837="","",IF(設定!$B$21="dB",10^($B2837/20),ABS($B2837)))</f>
        <v>2.19601347161795</v>
      </c>
      <c r="D2837" s="32" t="n">
        <f aca="false">IF($A2837="","",$A2837^2)</f>
        <v>196221.313476563</v>
      </c>
      <c r="E2837" s="32" t="n">
        <f aca="false">IF($A2837="","",IF($C2837&lt;=0,"",1/$C2837^2))</f>
        <v>0.207362394882522</v>
      </c>
      <c r="F2837" s="33" t="n">
        <f aca="false">IF(OR(ROW()-設定!$B$30&lt;2,ROW()+設定!$B$30&gt;13701,N($A2837)&lt;=0,N(INDEX($A$2:$A$13701,MIN(13700,MAX(1,ROW()-1+設定!$B$30))))&lt;=0,$A2837&lt;設定!$B$28,$A2837&gt;設定!$B$29),0,IF(AND($C2837&gt;=MAX(INDEX($C$1:$C$13701,MAX(1,ROW()-設定!$B$24)):INDEX($C$1:$C$13701,MAX(1,ROW()-1))),$C2837&gt;MAX(INDEX($C$1:$C$13701,MIN(13701,ROW()+1)):INDEX($C$1:$C$13701,MIN(13701,ROW()+設定!$B$24))),$C2837&gt;=設定!$B$32,$C2837&gt;=MAX(MIN(INDEX($C$1:$C$13701,MAX(1,ROW()-設定!$B$26)):INDEX($C$1:$C$13701,MAX(1,ROW()-1))),MIN(INDEX($C$1:$C$13701,MIN(13701,ROW()+1)):INDEX($C$1:$C$13701,MIN(13701,ROW()+設定!$B$26))))*10^(設定!$B$27/20)),1,0))</f>
        <v>0</v>
      </c>
      <c r="G2837" s="33" t="n">
        <f aca="false">$G2836+IF($F2837=1,1,0)</f>
        <v>1</v>
      </c>
      <c r="H2837" s="0" t="str">
        <f aca="false">IF($F2837=1,$G2837,"")</f>
        <v/>
      </c>
    </row>
    <row r="2838" customFormat="false" ht="15" hidden="false" customHeight="false" outlineLevel="0" collapsed="false">
      <c r="A2838" s="30" t="n">
        <v>443.125</v>
      </c>
      <c r="B2838" s="31" t="n">
        <v>6.8291</v>
      </c>
      <c r="C2838" s="32" t="n">
        <f aca="false">IF($A2838="","",IF(設定!$B$21="dB",10^($B2838/20),ABS($B2838)))</f>
        <v>2.19510348879006</v>
      </c>
      <c r="D2838" s="32" t="n">
        <f aca="false">IF($A2838="","",$A2838^2)</f>
        <v>196359.765625</v>
      </c>
      <c r="E2838" s="32" t="n">
        <f aca="false">IF($A2838="","",IF($C2838&lt;=0,"",1/$C2838^2))</f>
        <v>0.207534355185607</v>
      </c>
      <c r="F2838" s="33" t="n">
        <f aca="false">IF(OR(ROW()-設定!$B$30&lt;2,ROW()+設定!$B$30&gt;13701,N($A2838)&lt;=0,N(INDEX($A$2:$A$13701,MIN(13700,MAX(1,ROW()-1+設定!$B$30))))&lt;=0,$A2838&lt;設定!$B$28,$A2838&gt;設定!$B$29),0,IF(AND($C2838&gt;=MAX(INDEX($C$1:$C$13701,MAX(1,ROW()-設定!$B$24)):INDEX($C$1:$C$13701,MAX(1,ROW()-1))),$C2838&gt;MAX(INDEX($C$1:$C$13701,MIN(13701,ROW()+1)):INDEX($C$1:$C$13701,MIN(13701,ROW()+設定!$B$24))),$C2838&gt;=設定!$B$32,$C2838&gt;=MAX(MIN(INDEX($C$1:$C$13701,MAX(1,ROW()-設定!$B$26)):INDEX($C$1:$C$13701,MAX(1,ROW()-1))),MIN(INDEX($C$1:$C$13701,MIN(13701,ROW()+1)):INDEX($C$1:$C$13701,MIN(13701,ROW()+設定!$B$26))))*10^(設定!$B$27/20)),1,0))</f>
        <v>0</v>
      </c>
      <c r="G2838" s="33" t="n">
        <f aca="false">$G2837+IF($F2838=1,1,0)</f>
        <v>1</v>
      </c>
      <c r="H2838" s="0" t="str">
        <f aca="false">IF($F2838=1,$G2838,"")</f>
        <v/>
      </c>
    </row>
    <row r="2839" customFormat="false" ht="15" hidden="false" customHeight="false" outlineLevel="0" collapsed="false">
      <c r="A2839" s="30" t="n">
        <v>443.28125</v>
      </c>
      <c r="B2839" s="31" t="n">
        <v>6.5034</v>
      </c>
      <c r="C2839" s="32" t="n">
        <f aca="false">IF($A2839="","",IF(設定!$B$21="dB",10^($B2839/20),ABS($B2839)))</f>
        <v>2.11431650479805</v>
      </c>
      <c r="D2839" s="32" t="n">
        <f aca="false">IF($A2839="","",$A2839^2)</f>
        <v>196498.266601563</v>
      </c>
      <c r="E2839" s="32" t="n">
        <f aca="false">IF($A2839="","",IF($C2839&lt;=0,"",1/$C2839^2))</f>
        <v>0.223696917683163</v>
      </c>
      <c r="F2839" s="33" t="n">
        <f aca="false">IF(OR(ROW()-設定!$B$30&lt;2,ROW()+設定!$B$30&gt;13701,N($A2839)&lt;=0,N(INDEX($A$2:$A$13701,MIN(13700,MAX(1,ROW()-1+設定!$B$30))))&lt;=0,$A2839&lt;設定!$B$28,$A2839&gt;設定!$B$29),0,IF(AND($C2839&gt;=MAX(INDEX($C$1:$C$13701,MAX(1,ROW()-設定!$B$24)):INDEX($C$1:$C$13701,MAX(1,ROW()-1))),$C2839&gt;MAX(INDEX($C$1:$C$13701,MIN(13701,ROW()+1)):INDEX($C$1:$C$13701,MIN(13701,ROW()+設定!$B$24))),$C2839&gt;=設定!$B$32,$C2839&gt;=MAX(MIN(INDEX($C$1:$C$13701,MAX(1,ROW()-設定!$B$26)):INDEX($C$1:$C$13701,MAX(1,ROW()-1))),MIN(INDEX($C$1:$C$13701,MIN(13701,ROW()+1)):INDEX($C$1:$C$13701,MIN(13701,ROW()+設定!$B$26))))*10^(設定!$B$27/20)),1,0))</f>
        <v>0</v>
      </c>
      <c r="G2839" s="33" t="n">
        <f aca="false">$G2838+IF($F2839=1,1,0)</f>
        <v>1</v>
      </c>
      <c r="H2839" s="0" t="str">
        <f aca="false">IF($F2839=1,$G2839,"")</f>
        <v/>
      </c>
    </row>
    <row r="2840" customFormat="false" ht="15" hidden="false" customHeight="false" outlineLevel="0" collapsed="false">
      <c r="A2840" s="30" t="n">
        <v>443.4375</v>
      </c>
      <c r="B2840" s="31" t="n">
        <v>6.5351</v>
      </c>
      <c r="C2840" s="32" t="n">
        <f aca="false">IF($A2840="","",IF(設定!$B$21="dB",10^($B2840/20),ABS($B2840)))</f>
        <v>2.12204700678767</v>
      </c>
      <c r="D2840" s="32" t="n">
        <f aca="false">IF($A2840="","",$A2840^2)</f>
        <v>196636.81640625</v>
      </c>
      <c r="E2840" s="32" t="n">
        <f aca="false">IF($A2840="","",IF($C2840&lt;=0,"",1/$C2840^2))</f>
        <v>0.222070054934224</v>
      </c>
      <c r="F2840" s="33" t="n">
        <f aca="false">IF(OR(ROW()-設定!$B$30&lt;2,ROW()+設定!$B$30&gt;13701,N($A2840)&lt;=0,N(INDEX($A$2:$A$13701,MIN(13700,MAX(1,ROW()-1+設定!$B$30))))&lt;=0,$A2840&lt;設定!$B$28,$A2840&gt;設定!$B$29),0,IF(AND($C2840&gt;=MAX(INDEX($C$1:$C$13701,MAX(1,ROW()-設定!$B$24)):INDEX($C$1:$C$13701,MAX(1,ROW()-1))),$C2840&gt;MAX(INDEX($C$1:$C$13701,MIN(13701,ROW()+1)):INDEX($C$1:$C$13701,MIN(13701,ROW()+設定!$B$24))),$C2840&gt;=設定!$B$32,$C2840&gt;=MAX(MIN(INDEX($C$1:$C$13701,MAX(1,ROW()-設定!$B$26)):INDEX($C$1:$C$13701,MAX(1,ROW()-1))),MIN(INDEX($C$1:$C$13701,MIN(13701,ROW()+1)):INDEX($C$1:$C$13701,MIN(13701,ROW()+設定!$B$26))))*10^(設定!$B$27/20)),1,0))</f>
        <v>0</v>
      </c>
      <c r="G2840" s="33" t="n">
        <f aca="false">$G2839+IF($F2840=1,1,0)</f>
        <v>1</v>
      </c>
      <c r="H2840" s="0" t="str">
        <f aca="false">IF($F2840=1,$G2840,"")</f>
        <v/>
      </c>
    </row>
    <row r="2841" customFormat="false" ht="15" hidden="false" customHeight="false" outlineLevel="0" collapsed="false">
      <c r="A2841" s="30" t="n">
        <v>443.59375</v>
      </c>
      <c r="B2841" s="31" t="n">
        <v>6.3069</v>
      </c>
      <c r="C2841" s="32" t="n">
        <f aca="false">IF($A2841="","",IF(設定!$B$21="dB",10^($B2841/20),ABS($B2841)))</f>
        <v>2.06702152884846</v>
      </c>
      <c r="D2841" s="32" t="n">
        <f aca="false">IF($A2841="","",$A2841^2)</f>
        <v>196775.415039063</v>
      </c>
      <c r="E2841" s="32" t="n">
        <f aca="false">IF($A2841="","",IF($C2841&lt;=0,"",1/$C2841^2))</f>
        <v>0.234050729988026</v>
      </c>
      <c r="F2841" s="33" t="n">
        <f aca="false">IF(OR(ROW()-設定!$B$30&lt;2,ROW()+設定!$B$30&gt;13701,N($A2841)&lt;=0,N(INDEX($A$2:$A$13701,MIN(13700,MAX(1,ROW()-1+設定!$B$30))))&lt;=0,$A2841&lt;設定!$B$28,$A2841&gt;設定!$B$29),0,IF(AND($C2841&gt;=MAX(INDEX($C$1:$C$13701,MAX(1,ROW()-設定!$B$24)):INDEX($C$1:$C$13701,MAX(1,ROW()-1))),$C2841&gt;MAX(INDEX($C$1:$C$13701,MIN(13701,ROW()+1)):INDEX($C$1:$C$13701,MIN(13701,ROW()+設定!$B$24))),$C2841&gt;=設定!$B$32,$C2841&gt;=MAX(MIN(INDEX($C$1:$C$13701,MAX(1,ROW()-設定!$B$26)):INDEX($C$1:$C$13701,MAX(1,ROW()-1))),MIN(INDEX($C$1:$C$13701,MIN(13701,ROW()+1)):INDEX($C$1:$C$13701,MIN(13701,ROW()+設定!$B$26))))*10^(設定!$B$27/20)),1,0))</f>
        <v>0</v>
      </c>
      <c r="G2841" s="33" t="n">
        <f aca="false">$G2840+IF($F2841=1,1,0)</f>
        <v>1</v>
      </c>
      <c r="H2841" s="0" t="str">
        <f aca="false">IF($F2841=1,$G2841,"")</f>
        <v/>
      </c>
    </row>
    <row r="2842" customFormat="false" ht="15" hidden="false" customHeight="false" outlineLevel="0" collapsed="false">
      <c r="A2842" s="30" t="n">
        <v>443.75</v>
      </c>
      <c r="B2842" s="31" t="n">
        <v>6.1317</v>
      </c>
      <c r="C2842" s="32" t="n">
        <f aca="false">IF($A2842="","",IF(設定!$B$21="dB",10^($B2842/20),ABS($B2842)))</f>
        <v>2.02574604650333</v>
      </c>
      <c r="D2842" s="32" t="n">
        <f aca="false">IF($A2842="","",$A2842^2)</f>
        <v>196914.0625</v>
      </c>
      <c r="E2842" s="32" t="n">
        <f aca="false">IF($A2842="","",IF($C2842&lt;=0,"",1/$C2842^2))</f>
        <v>0.243685674974651</v>
      </c>
      <c r="F2842" s="33" t="n">
        <f aca="false">IF(OR(ROW()-設定!$B$30&lt;2,ROW()+設定!$B$30&gt;13701,N($A2842)&lt;=0,N(INDEX($A$2:$A$13701,MIN(13700,MAX(1,ROW()-1+設定!$B$30))))&lt;=0,$A2842&lt;設定!$B$28,$A2842&gt;設定!$B$29),0,IF(AND($C2842&gt;=MAX(INDEX($C$1:$C$13701,MAX(1,ROW()-設定!$B$24)):INDEX($C$1:$C$13701,MAX(1,ROW()-1))),$C2842&gt;MAX(INDEX($C$1:$C$13701,MIN(13701,ROW()+1)):INDEX($C$1:$C$13701,MIN(13701,ROW()+設定!$B$24))),$C2842&gt;=設定!$B$32,$C2842&gt;=MAX(MIN(INDEX($C$1:$C$13701,MAX(1,ROW()-設定!$B$26)):INDEX($C$1:$C$13701,MAX(1,ROW()-1))),MIN(INDEX($C$1:$C$13701,MIN(13701,ROW()+1)):INDEX($C$1:$C$13701,MIN(13701,ROW()+設定!$B$26))))*10^(設定!$B$27/20)),1,0))</f>
        <v>0</v>
      </c>
      <c r="G2842" s="33" t="n">
        <f aca="false">$G2841+IF($F2842=1,1,0)</f>
        <v>1</v>
      </c>
      <c r="H2842" s="0" t="str">
        <f aca="false">IF($F2842=1,$G2842,"")</f>
        <v/>
      </c>
    </row>
    <row r="2843" customFormat="false" ht="15" hidden="false" customHeight="false" outlineLevel="0" collapsed="false">
      <c r="A2843" s="30" t="n">
        <v>443.90625</v>
      </c>
      <c r="B2843" s="31" t="n">
        <v>5.7727</v>
      </c>
      <c r="C2843" s="32" t="n">
        <f aca="false">IF($A2843="","",IF(設定!$B$21="dB",10^($B2843/20),ABS($B2843)))</f>
        <v>1.94372580312785</v>
      </c>
      <c r="D2843" s="32" t="n">
        <f aca="false">IF($A2843="","",$A2843^2)</f>
        <v>197052.758789063</v>
      </c>
      <c r="E2843" s="32" t="n">
        <f aca="false">IF($A2843="","",IF($C2843&lt;=0,"",1/$C2843^2))</f>
        <v>0.264685408316114</v>
      </c>
      <c r="F2843" s="33" t="n">
        <f aca="false">IF(OR(ROW()-設定!$B$30&lt;2,ROW()+設定!$B$30&gt;13701,N($A2843)&lt;=0,N(INDEX($A$2:$A$13701,MIN(13700,MAX(1,ROW()-1+設定!$B$30))))&lt;=0,$A2843&lt;設定!$B$28,$A2843&gt;設定!$B$29),0,IF(AND($C2843&gt;=MAX(INDEX($C$1:$C$13701,MAX(1,ROW()-設定!$B$24)):INDEX($C$1:$C$13701,MAX(1,ROW()-1))),$C2843&gt;MAX(INDEX($C$1:$C$13701,MIN(13701,ROW()+1)):INDEX($C$1:$C$13701,MIN(13701,ROW()+設定!$B$24))),$C2843&gt;=設定!$B$32,$C2843&gt;=MAX(MIN(INDEX($C$1:$C$13701,MAX(1,ROW()-設定!$B$26)):INDEX($C$1:$C$13701,MAX(1,ROW()-1))),MIN(INDEX($C$1:$C$13701,MIN(13701,ROW()+1)):INDEX($C$1:$C$13701,MIN(13701,ROW()+設定!$B$26))))*10^(設定!$B$27/20)),1,0))</f>
        <v>0</v>
      </c>
      <c r="G2843" s="33" t="n">
        <f aca="false">$G2842+IF($F2843=1,1,0)</f>
        <v>1</v>
      </c>
      <c r="H2843" s="0" t="str">
        <f aca="false">IF($F2843=1,$G2843,"")</f>
        <v/>
      </c>
    </row>
    <row r="2844" customFormat="false" ht="15" hidden="false" customHeight="false" outlineLevel="0" collapsed="false">
      <c r="A2844" s="30" t="n">
        <v>444.0625</v>
      </c>
      <c r="B2844" s="31" t="n">
        <v>5.7018</v>
      </c>
      <c r="C2844" s="32" t="n">
        <f aca="false">IF($A2844="","",IF(設定!$B$21="dB",10^($B2844/20),ABS($B2844)))</f>
        <v>1.92792440069477</v>
      </c>
      <c r="D2844" s="32" t="n">
        <f aca="false">IF($A2844="","",$A2844^2)</f>
        <v>197191.50390625</v>
      </c>
      <c r="E2844" s="32" t="n">
        <f aca="false">IF($A2844="","",IF($C2844&lt;=0,"",1/$C2844^2))</f>
        <v>0.26904194872479</v>
      </c>
      <c r="F2844" s="33" t="n">
        <f aca="false">IF(OR(ROW()-設定!$B$30&lt;2,ROW()+設定!$B$30&gt;13701,N($A2844)&lt;=0,N(INDEX($A$2:$A$13701,MIN(13700,MAX(1,ROW()-1+設定!$B$30))))&lt;=0,$A2844&lt;設定!$B$28,$A2844&gt;設定!$B$29),0,IF(AND($C2844&gt;=MAX(INDEX($C$1:$C$13701,MAX(1,ROW()-設定!$B$24)):INDEX($C$1:$C$13701,MAX(1,ROW()-1))),$C2844&gt;MAX(INDEX($C$1:$C$13701,MIN(13701,ROW()+1)):INDEX($C$1:$C$13701,MIN(13701,ROW()+設定!$B$24))),$C2844&gt;=設定!$B$32,$C2844&gt;=MAX(MIN(INDEX($C$1:$C$13701,MAX(1,ROW()-設定!$B$26)):INDEX($C$1:$C$13701,MAX(1,ROW()-1))),MIN(INDEX($C$1:$C$13701,MIN(13701,ROW()+1)):INDEX($C$1:$C$13701,MIN(13701,ROW()+設定!$B$26))))*10^(設定!$B$27/20)),1,0))</f>
        <v>0</v>
      </c>
      <c r="G2844" s="33" t="n">
        <f aca="false">$G2843+IF($F2844=1,1,0)</f>
        <v>1</v>
      </c>
      <c r="H2844" s="0" t="str">
        <f aca="false">IF($F2844=1,$G2844,"")</f>
        <v/>
      </c>
    </row>
    <row r="2845" customFormat="false" ht="15" hidden="false" customHeight="false" outlineLevel="0" collapsed="false">
      <c r="A2845" s="30" t="n">
        <v>444.21875</v>
      </c>
      <c r="B2845" s="31" t="n">
        <v>5.7631</v>
      </c>
      <c r="C2845" s="32" t="n">
        <f aca="false">IF($A2845="","",IF(設定!$B$21="dB",10^($B2845/20),ABS($B2845)))</f>
        <v>1.94157870472845</v>
      </c>
      <c r="D2845" s="32" t="n">
        <f aca="false">IF($A2845="","",$A2845^2)</f>
        <v>197330.297851563</v>
      </c>
      <c r="E2845" s="32" t="n">
        <f aca="false">IF($A2845="","",IF($C2845&lt;=0,"",1/$C2845^2))</f>
        <v>0.265271137698151</v>
      </c>
      <c r="F2845" s="33" t="n">
        <f aca="false">IF(OR(ROW()-設定!$B$30&lt;2,ROW()+設定!$B$30&gt;13701,N($A2845)&lt;=0,N(INDEX($A$2:$A$13701,MIN(13700,MAX(1,ROW()-1+設定!$B$30))))&lt;=0,$A2845&lt;設定!$B$28,$A2845&gt;設定!$B$29),0,IF(AND($C2845&gt;=MAX(INDEX($C$1:$C$13701,MAX(1,ROW()-設定!$B$24)):INDEX($C$1:$C$13701,MAX(1,ROW()-1))),$C2845&gt;MAX(INDEX($C$1:$C$13701,MIN(13701,ROW()+1)):INDEX($C$1:$C$13701,MIN(13701,ROW()+設定!$B$24))),$C2845&gt;=設定!$B$32,$C2845&gt;=MAX(MIN(INDEX($C$1:$C$13701,MAX(1,ROW()-設定!$B$26)):INDEX($C$1:$C$13701,MAX(1,ROW()-1))),MIN(INDEX($C$1:$C$13701,MIN(13701,ROW()+1)):INDEX($C$1:$C$13701,MIN(13701,ROW()+設定!$B$26))))*10^(設定!$B$27/20)),1,0))</f>
        <v>0</v>
      </c>
      <c r="G2845" s="33" t="n">
        <f aca="false">$G2844+IF($F2845=1,1,0)</f>
        <v>1</v>
      </c>
      <c r="H2845" s="0" t="str">
        <f aca="false">IF($F2845=1,$G2845,"")</f>
        <v/>
      </c>
    </row>
    <row r="2846" customFormat="false" ht="15" hidden="false" customHeight="false" outlineLevel="0" collapsed="false">
      <c r="A2846" s="30" t="n">
        <v>444.375</v>
      </c>
      <c r="B2846" s="31" t="n">
        <v>5.6819</v>
      </c>
      <c r="C2846" s="32" t="n">
        <f aca="false">IF($A2846="","",IF(設定!$B$21="dB",10^($B2846/20),ABS($B2846)))</f>
        <v>1.92351244274614</v>
      </c>
      <c r="D2846" s="32" t="n">
        <f aca="false">IF($A2846="","",$A2846^2)</f>
        <v>197469.140625</v>
      </c>
      <c r="E2846" s="32" t="n">
        <f aca="false">IF($A2846="","",IF($C2846&lt;=0,"",1/$C2846^2))</f>
        <v>0.270277566493589</v>
      </c>
      <c r="F2846" s="33" t="n">
        <f aca="false">IF(OR(ROW()-設定!$B$30&lt;2,ROW()+設定!$B$30&gt;13701,N($A2846)&lt;=0,N(INDEX($A$2:$A$13701,MIN(13700,MAX(1,ROW()-1+設定!$B$30))))&lt;=0,$A2846&lt;設定!$B$28,$A2846&gt;設定!$B$29),0,IF(AND($C2846&gt;=MAX(INDEX($C$1:$C$13701,MAX(1,ROW()-設定!$B$24)):INDEX($C$1:$C$13701,MAX(1,ROW()-1))),$C2846&gt;MAX(INDEX($C$1:$C$13701,MIN(13701,ROW()+1)):INDEX($C$1:$C$13701,MIN(13701,ROW()+設定!$B$24))),$C2846&gt;=設定!$B$32,$C2846&gt;=MAX(MIN(INDEX($C$1:$C$13701,MAX(1,ROW()-設定!$B$26)):INDEX($C$1:$C$13701,MAX(1,ROW()-1))),MIN(INDEX($C$1:$C$13701,MIN(13701,ROW()+1)):INDEX($C$1:$C$13701,MIN(13701,ROW()+設定!$B$26))))*10^(設定!$B$27/20)),1,0))</f>
        <v>0</v>
      </c>
      <c r="G2846" s="33" t="n">
        <f aca="false">$G2845+IF($F2846=1,1,0)</f>
        <v>1</v>
      </c>
      <c r="H2846" s="0" t="str">
        <f aca="false">IF($F2846=1,$G2846,"")</f>
        <v/>
      </c>
    </row>
    <row r="2847" customFormat="false" ht="15" hidden="false" customHeight="false" outlineLevel="0" collapsed="false">
      <c r="A2847" s="30" t="n">
        <v>444.53125</v>
      </c>
      <c r="B2847" s="31" t="n">
        <v>5.406</v>
      </c>
      <c r="C2847" s="32" t="n">
        <f aca="false">IF($A2847="","",IF(設定!$B$21="dB",10^($B2847/20),ABS($B2847)))</f>
        <v>1.86337386525683</v>
      </c>
      <c r="D2847" s="32" t="n">
        <f aca="false">IF($A2847="","",$A2847^2)</f>
        <v>197608.032226563</v>
      </c>
      <c r="E2847" s="32" t="n">
        <f aca="false">IF($A2847="","",IF($C2847&lt;=0,"",1/$C2847^2))</f>
        <v>0.288004981744286</v>
      </c>
      <c r="F2847" s="33" t="n">
        <f aca="false">IF(OR(ROW()-設定!$B$30&lt;2,ROW()+設定!$B$30&gt;13701,N($A2847)&lt;=0,N(INDEX($A$2:$A$13701,MIN(13700,MAX(1,ROW()-1+設定!$B$30))))&lt;=0,$A2847&lt;設定!$B$28,$A2847&gt;設定!$B$29),0,IF(AND($C2847&gt;=MAX(INDEX($C$1:$C$13701,MAX(1,ROW()-設定!$B$24)):INDEX($C$1:$C$13701,MAX(1,ROW()-1))),$C2847&gt;MAX(INDEX($C$1:$C$13701,MIN(13701,ROW()+1)):INDEX($C$1:$C$13701,MIN(13701,ROW()+設定!$B$24))),$C2847&gt;=設定!$B$32,$C2847&gt;=MAX(MIN(INDEX($C$1:$C$13701,MAX(1,ROW()-設定!$B$26)):INDEX($C$1:$C$13701,MAX(1,ROW()-1))),MIN(INDEX($C$1:$C$13701,MIN(13701,ROW()+1)):INDEX($C$1:$C$13701,MIN(13701,ROW()+設定!$B$26))))*10^(設定!$B$27/20)),1,0))</f>
        <v>0</v>
      </c>
      <c r="G2847" s="33" t="n">
        <f aca="false">$G2846+IF($F2847=1,1,0)</f>
        <v>1</v>
      </c>
      <c r="H2847" s="0" t="str">
        <f aca="false">IF($F2847=1,$G2847,"")</f>
        <v/>
      </c>
    </row>
    <row r="2848" customFormat="false" ht="15" hidden="false" customHeight="false" outlineLevel="0" collapsed="false">
      <c r="A2848" s="30" t="n">
        <v>444.6875</v>
      </c>
      <c r="B2848" s="31" t="n">
        <v>5.3102</v>
      </c>
      <c r="C2848" s="32" t="n">
        <f aca="false">IF($A2848="","",IF(設定!$B$21="dB",10^($B2848/20),ABS($B2848)))</f>
        <v>1.84293492362683</v>
      </c>
      <c r="D2848" s="32" t="n">
        <f aca="false">IF($A2848="","",$A2848^2)</f>
        <v>197746.97265625</v>
      </c>
      <c r="E2848" s="32" t="n">
        <f aca="false">IF($A2848="","",IF($C2848&lt;=0,"",1/$C2848^2))</f>
        <v>0.294428604129369</v>
      </c>
      <c r="F2848" s="33" t="n">
        <f aca="false">IF(OR(ROW()-設定!$B$30&lt;2,ROW()+設定!$B$30&gt;13701,N($A2848)&lt;=0,N(INDEX($A$2:$A$13701,MIN(13700,MAX(1,ROW()-1+設定!$B$30))))&lt;=0,$A2848&lt;設定!$B$28,$A2848&gt;設定!$B$29),0,IF(AND($C2848&gt;=MAX(INDEX($C$1:$C$13701,MAX(1,ROW()-設定!$B$24)):INDEX($C$1:$C$13701,MAX(1,ROW()-1))),$C2848&gt;MAX(INDEX($C$1:$C$13701,MIN(13701,ROW()+1)):INDEX($C$1:$C$13701,MIN(13701,ROW()+設定!$B$24))),$C2848&gt;=設定!$B$32,$C2848&gt;=MAX(MIN(INDEX($C$1:$C$13701,MAX(1,ROW()-設定!$B$26)):INDEX($C$1:$C$13701,MAX(1,ROW()-1))),MIN(INDEX($C$1:$C$13701,MIN(13701,ROW()+1)):INDEX($C$1:$C$13701,MIN(13701,ROW()+設定!$B$26))))*10^(設定!$B$27/20)),1,0))</f>
        <v>0</v>
      </c>
      <c r="G2848" s="33" t="n">
        <f aca="false">$G2847+IF($F2848=1,1,0)</f>
        <v>1</v>
      </c>
      <c r="H2848" s="0" t="str">
        <f aca="false">IF($F2848=1,$G2848,"")</f>
        <v/>
      </c>
    </row>
    <row r="2849" customFormat="false" ht="15" hidden="false" customHeight="false" outlineLevel="0" collapsed="false">
      <c r="A2849" s="30" t="n">
        <v>444.84375</v>
      </c>
      <c r="B2849" s="31" t="n">
        <v>5.0332</v>
      </c>
      <c r="C2849" s="32" t="n">
        <f aca="false">IF($A2849="","",IF(設定!$B$21="dB",10^($B2849/20),ABS($B2849)))</f>
        <v>1.78508951869386</v>
      </c>
      <c r="D2849" s="32" t="n">
        <f aca="false">IF($A2849="","",$A2849^2)</f>
        <v>197885.961914063</v>
      </c>
      <c r="E2849" s="32" t="n">
        <f aca="false">IF($A2849="","",IF($C2849&lt;=0,"",1/$C2849^2))</f>
        <v>0.313819553385957</v>
      </c>
      <c r="F2849" s="33" t="n">
        <f aca="false">IF(OR(ROW()-設定!$B$30&lt;2,ROW()+設定!$B$30&gt;13701,N($A2849)&lt;=0,N(INDEX($A$2:$A$13701,MIN(13700,MAX(1,ROW()-1+設定!$B$30))))&lt;=0,$A2849&lt;設定!$B$28,$A2849&gt;設定!$B$29),0,IF(AND($C2849&gt;=MAX(INDEX($C$1:$C$13701,MAX(1,ROW()-設定!$B$24)):INDEX($C$1:$C$13701,MAX(1,ROW()-1))),$C2849&gt;MAX(INDEX($C$1:$C$13701,MIN(13701,ROW()+1)):INDEX($C$1:$C$13701,MIN(13701,ROW()+設定!$B$24))),$C2849&gt;=設定!$B$32,$C2849&gt;=MAX(MIN(INDEX($C$1:$C$13701,MAX(1,ROW()-設定!$B$26)):INDEX($C$1:$C$13701,MAX(1,ROW()-1))),MIN(INDEX($C$1:$C$13701,MIN(13701,ROW()+1)):INDEX($C$1:$C$13701,MIN(13701,ROW()+設定!$B$26))))*10^(設定!$B$27/20)),1,0))</f>
        <v>0</v>
      </c>
      <c r="G2849" s="33" t="n">
        <f aca="false">$G2848+IF($F2849=1,1,0)</f>
        <v>1</v>
      </c>
      <c r="H2849" s="0" t="str">
        <f aca="false">IF($F2849=1,$G2849,"")</f>
        <v/>
      </c>
    </row>
    <row r="2850" customFormat="false" ht="15" hidden="false" customHeight="false" outlineLevel="0" collapsed="false">
      <c r="A2850" s="30" t="n">
        <v>445</v>
      </c>
      <c r="B2850" s="31" t="n">
        <v>4.8808</v>
      </c>
      <c r="C2850" s="32" t="n">
        <f aca="false">IF($A2850="","",IF(設定!$B$21="dB",10^($B2850/20),ABS($B2850)))</f>
        <v>1.75404204764504</v>
      </c>
      <c r="D2850" s="32" t="n">
        <f aca="false">IF($A2850="","",$A2850^2)</f>
        <v>198025</v>
      </c>
      <c r="E2850" s="32" t="n">
        <f aca="false">IF($A2850="","",IF($C2850&lt;=0,"",1/$C2850^2))</f>
        <v>0.32502741960736</v>
      </c>
      <c r="F2850" s="33" t="n">
        <f aca="false">IF(OR(ROW()-設定!$B$30&lt;2,ROW()+設定!$B$30&gt;13701,N($A2850)&lt;=0,N(INDEX($A$2:$A$13701,MIN(13700,MAX(1,ROW()-1+設定!$B$30))))&lt;=0,$A2850&lt;設定!$B$28,$A2850&gt;設定!$B$29),0,IF(AND($C2850&gt;=MAX(INDEX($C$1:$C$13701,MAX(1,ROW()-設定!$B$24)):INDEX($C$1:$C$13701,MAX(1,ROW()-1))),$C2850&gt;MAX(INDEX($C$1:$C$13701,MIN(13701,ROW()+1)):INDEX($C$1:$C$13701,MIN(13701,ROW()+設定!$B$24))),$C2850&gt;=設定!$B$32,$C2850&gt;=MAX(MIN(INDEX($C$1:$C$13701,MAX(1,ROW()-設定!$B$26)):INDEX($C$1:$C$13701,MAX(1,ROW()-1))),MIN(INDEX($C$1:$C$13701,MIN(13701,ROW()+1)):INDEX($C$1:$C$13701,MIN(13701,ROW()+設定!$B$26))))*10^(設定!$B$27/20)),1,0))</f>
        <v>0</v>
      </c>
      <c r="G2850" s="33" t="n">
        <f aca="false">$G2849+IF($F2850=1,1,0)</f>
        <v>1</v>
      </c>
      <c r="H2850" s="0" t="str">
        <f aca="false">IF($F2850=1,$G2850,"")</f>
        <v/>
      </c>
    </row>
    <row r="2851" customFormat="false" ht="15" hidden="false" customHeight="false" outlineLevel="0" collapsed="false">
      <c r="A2851" s="30" t="n">
        <v>445.15625</v>
      </c>
      <c r="B2851" s="31" t="n">
        <v>4.694</v>
      </c>
      <c r="C2851" s="32" t="n">
        <f aca="false">IF($A2851="","",IF(設定!$B$21="dB",10^($B2851/20),ABS($B2851)))</f>
        <v>1.71672210785809</v>
      </c>
      <c r="D2851" s="32" t="n">
        <f aca="false">IF($A2851="","",$A2851^2)</f>
        <v>198164.086914063</v>
      </c>
      <c r="E2851" s="32" t="n">
        <f aca="false">IF($A2851="","",IF($C2851&lt;=0,"",1/$C2851^2))</f>
        <v>0.339312610162932</v>
      </c>
      <c r="F2851" s="33" t="n">
        <f aca="false">IF(OR(ROW()-設定!$B$30&lt;2,ROW()+設定!$B$30&gt;13701,N($A2851)&lt;=0,N(INDEX($A$2:$A$13701,MIN(13700,MAX(1,ROW()-1+設定!$B$30))))&lt;=0,$A2851&lt;設定!$B$28,$A2851&gt;設定!$B$29),0,IF(AND($C2851&gt;=MAX(INDEX($C$1:$C$13701,MAX(1,ROW()-設定!$B$24)):INDEX($C$1:$C$13701,MAX(1,ROW()-1))),$C2851&gt;MAX(INDEX($C$1:$C$13701,MIN(13701,ROW()+1)):INDEX($C$1:$C$13701,MIN(13701,ROW()+設定!$B$24))),$C2851&gt;=設定!$B$32,$C2851&gt;=MAX(MIN(INDEX($C$1:$C$13701,MAX(1,ROW()-設定!$B$26)):INDEX($C$1:$C$13701,MAX(1,ROW()-1))),MIN(INDEX($C$1:$C$13701,MIN(13701,ROW()+1)):INDEX($C$1:$C$13701,MIN(13701,ROW()+設定!$B$26))))*10^(設定!$B$27/20)),1,0))</f>
        <v>0</v>
      </c>
      <c r="G2851" s="33" t="n">
        <f aca="false">$G2850+IF($F2851=1,1,0)</f>
        <v>1</v>
      </c>
      <c r="H2851" s="0" t="str">
        <f aca="false">IF($F2851=1,$G2851,"")</f>
        <v/>
      </c>
    </row>
    <row r="2852" customFormat="false" ht="15" hidden="false" customHeight="false" outlineLevel="0" collapsed="false">
      <c r="A2852" s="30" t="n">
        <v>445.3125</v>
      </c>
      <c r="B2852" s="31" t="n">
        <v>4.7037</v>
      </c>
      <c r="C2852" s="32" t="n">
        <f aca="false">IF($A2852="","",IF(設定!$B$21="dB",10^($B2852/20),ABS($B2852)))</f>
        <v>1.7186403346384</v>
      </c>
      <c r="D2852" s="32" t="n">
        <f aca="false">IF($A2852="","",$A2852^2)</f>
        <v>198303.22265625</v>
      </c>
      <c r="E2852" s="32" t="n">
        <f aca="false">IF($A2852="","",IF($C2852&lt;=0,"",1/$C2852^2))</f>
        <v>0.338555598599863</v>
      </c>
      <c r="F2852" s="33" t="n">
        <f aca="false">IF(OR(ROW()-設定!$B$30&lt;2,ROW()+設定!$B$30&gt;13701,N($A2852)&lt;=0,N(INDEX($A$2:$A$13701,MIN(13700,MAX(1,ROW()-1+設定!$B$30))))&lt;=0,$A2852&lt;設定!$B$28,$A2852&gt;設定!$B$29),0,IF(AND($C2852&gt;=MAX(INDEX($C$1:$C$13701,MAX(1,ROW()-設定!$B$24)):INDEX($C$1:$C$13701,MAX(1,ROW()-1))),$C2852&gt;MAX(INDEX($C$1:$C$13701,MIN(13701,ROW()+1)):INDEX($C$1:$C$13701,MIN(13701,ROW()+設定!$B$24))),$C2852&gt;=設定!$B$32,$C2852&gt;=MAX(MIN(INDEX($C$1:$C$13701,MAX(1,ROW()-設定!$B$26)):INDEX($C$1:$C$13701,MAX(1,ROW()-1))),MIN(INDEX($C$1:$C$13701,MIN(13701,ROW()+1)):INDEX($C$1:$C$13701,MIN(13701,ROW()+設定!$B$26))))*10^(設定!$B$27/20)),1,0))</f>
        <v>0</v>
      </c>
      <c r="G2852" s="33" t="n">
        <f aca="false">$G2851+IF($F2852=1,1,0)</f>
        <v>1</v>
      </c>
      <c r="H2852" s="0" t="str">
        <f aca="false">IF($F2852=1,$G2852,"")</f>
        <v/>
      </c>
    </row>
    <row r="2853" customFormat="false" ht="15" hidden="false" customHeight="false" outlineLevel="0" collapsed="false">
      <c r="A2853" s="30" t="n">
        <v>445.46875</v>
      </c>
      <c r="B2853" s="31" t="n">
        <v>4.4784</v>
      </c>
      <c r="C2853" s="32" t="n">
        <f aca="false">IF($A2853="","",IF(設定!$B$21="dB",10^($B2853/20),ABS($B2853)))</f>
        <v>1.67463436856206</v>
      </c>
      <c r="D2853" s="32" t="n">
        <f aca="false">IF($A2853="","",$A2853^2)</f>
        <v>198442.407226563</v>
      </c>
      <c r="E2853" s="32" t="n">
        <f aca="false">IF($A2853="","",IF($C2853&lt;=0,"",1/$C2853^2))</f>
        <v>0.356582479070114</v>
      </c>
      <c r="F2853" s="33" t="n">
        <f aca="false">IF(OR(ROW()-設定!$B$30&lt;2,ROW()+設定!$B$30&gt;13701,N($A2853)&lt;=0,N(INDEX($A$2:$A$13701,MIN(13700,MAX(1,ROW()-1+設定!$B$30))))&lt;=0,$A2853&lt;設定!$B$28,$A2853&gt;設定!$B$29),0,IF(AND($C2853&gt;=MAX(INDEX($C$1:$C$13701,MAX(1,ROW()-設定!$B$24)):INDEX($C$1:$C$13701,MAX(1,ROW()-1))),$C2853&gt;MAX(INDEX($C$1:$C$13701,MIN(13701,ROW()+1)):INDEX($C$1:$C$13701,MIN(13701,ROW()+設定!$B$24))),$C2853&gt;=設定!$B$32,$C2853&gt;=MAX(MIN(INDEX($C$1:$C$13701,MAX(1,ROW()-設定!$B$26)):INDEX($C$1:$C$13701,MAX(1,ROW()-1))),MIN(INDEX($C$1:$C$13701,MIN(13701,ROW()+1)):INDEX($C$1:$C$13701,MIN(13701,ROW()+設定!$B$26))))*10^(設定!$B$27/20)),1,0))</f>
        <v>0</v>
      </c>
      <c r="G2853" s="33" t="n">
        <f aca="false">$G2852+IF($F2853=1,1,0)</f>
        <v>1</v>
      </c>
      <c r="H2853" s="0" t="str">
        <f aca="false">IF($F2853=1,$G2853,"")</f>
        <v/>
      </c>
    </row>
    <row r="2854" customFormat="false" ht="15" hidden="false" customHeight="false" outlineLevel="0" collapsed="false">
      <c r="A2854" s="30" t="n">
        <v>445.625</v>
      </c>
      <c r="B2854" s="31" t="n">
        <v>4.2576</v>
      </c>
      <c r="C2854" s="32" t="n">
        <f aca="false">IF($A2854="","",IF(設定!$B$21="dB",10^($B2854/20),ABS($B2854)))</f>
        <v>1.63260078129962</v>
      </c>
      <c r="D2854" s="32" t="n">
        <f aca="false">IF($A2854="","",$A2854^2)</f>
        <v>198581.640625</v>
      </c>
      <c r="E2854" s="32" t="n">
        <f aca="false">IF($A2854="","",IF($C2854&lt;=0,"",1/$C2854^2))</f>
        <v>0.375180277251268</v>
      </c>
      <c r="F2854" s="33" t="n">
        <f aca="false">IF(OR(ROW()-設定!$B$30&lt;2,ROW()+設定!$B$30&gt;13701,N($A2854)&lt;=0,N(INDEX($A$2:$A$13701,MIN(13700,MAX(1,ROW()-1+設定!$B$30))))&lt;=0,$A2854&lt;設定!$B$28,$A2854&gt;設定!$B$29),0,IF(AND($C2854&gt;=MAX(INDEX($C$1:$C$13701,MAX(1,ROW()-設定!$B$24)):INDEX($C$1:$C$13701,MAX(1,ROW()-1))),$C2854&gt;MAX(INDEX($C$1:$C$13701,MIN(13701,ROW()+1)):INDEX($C$1:$C$13701,MIN(13701,ROW()+設定!$B$24))),$C2854&gt;=設定!$B$32,$C2854&gt;=MAX(MIN(INDEX($C$1:$C$13701,MAX(1,ROW()-設定!$B$26)):INDEX($C$1:$C$13701,MAX(1,ROW()-1))),MIN(INDEX($C$1:$C$13701,MIN(13701,ROW()+1)):INDEX($C$1:$C$13701,MIN(13701,ROW()+設定!$B$26))))*10^(設定!$B$27/20)),1,0))</f>
        <v>0</v>
      </c>
      <c r="G2854" s="33" t="n">
        <f aca="false">$G2853+IF($F2854=1,1,0)</f>
        <v>1</v>
      </c>
      <c r="H2854" s="0" t="str">
        <f aca="false">IF($F2854=1,$G2854,"")</f>
        <v/>
      </c>
    </row>
    <row r="2855" customFormat="false" ht="15" hidden="false" customHeight="false" outlineLevel="0" collapsed="false">
      <c r="A2855" s="30" t="n">
        <v>445.78125</v>
      </c>
      <c r="B2855" s="31" t="n">
        <v>4.0838</v>
      </c>
      <c r="C2855" s="32" t="n">
        <f aca="false">IF($A2855="","",IF(設定!$B$21="dB",10^($B2855/20),ABS($B2855)))</f>
        <v>1.60025797422321</v>
      </c>
      <c r="D2855" s="32" t="n">
        <f aca="false">IF($A2855="","",$A2855^2)</f>
        <v>198720.922851563</v>
      </c>
      <c r="E2855" s="32" t="n">
        <f aca="false">IF($A2855="","",IF($C2855&lt;=0,"",1/$C2855^2))</f>
        <v>0.390499066481769</v>
      </c>
      <c r="F2855" s="33" t="n">
        <f aca="false">IF(OR(ROW()-設定!$B$30&lt;2,ROW()+設定!$B$30&gt;13701,N($A2855)&lt;=0,N(INDEX($A$2:$A$13701,MIN(13700,MAX(1,ROW()-1+設定!$B$30))))&lt;=0,$A2855&lt;設定!$B$28,$A2855&gt;設定!$B$29),0,IF(AND($C2855&gt;=MAX(INDEX($C$1:$C$13701,MAX(1,ROW()-設定!$B$24)):INDEX($C$1:$C$13701,MAX(1,ROW()-1))),$C2855&gt;MAX(INDEX($C$1:$C$13701,MIN(13701,ROW()+1)):INDEX($C$1:$C$13701,MIN(13701,ROW()+設定!$B$24))),$C2855&gt;=設定!$B$32,$C2855&gt;=MAX(MIN(INDEX($C$1:$C$13701,MAX(1,ROW()-設定!$B$26)):INDEX($C$1:$C$13701,MAX(1,ROW()-1))),MIN(INDEX($C$1:$C$13701,MIN(13701,ROW()+1)):INDEX($C$1:$C$13701,MIN(13701,ROW()+設定!$B$26))))*10^(設定!$B$27/20)),1,0))</f>
        <v>0</v>
      </c>
      <c r="G2855" s="33" t="n">
        <f aca="false">$G2854+IF($F2855=1,1,0)</f>
        <v>1</v>
      </c>
      <c r="H2855" s="0" t="str">
        <f aca="false">IF($F2855=1,$G2855,"")</f>
        <v/>
      </c>
    </row>
    <row r="2856" customFormat="false" ht="15" hidden="false" customHeight="false" outlineLevel="0" collapsed="false">
      <c r="A2856" s="30" t="n">
        <v>445.9375</v>
      </c>
      <c r="B2856" s="31" t="n">
        <v>4.0112</v>
      </c>
      <c r="C2856" s="32" t="n">
        <f aca="false">IF($A2856="","",IF(設定!$B$21="dB",10^($B2856/20),ABS($B2856)))</f>
        <v>1.58693814741477</v>
      </c>
      <c r="D2856" s="32" t="n">
        <f aca="false">IF($A2856="","",$A2856^2)</f>
        <v>198860.25390625</v>
      </c>
      <c r="E2856" s="32" t="n">
        <f aca="false">IF($A2856="","",IF($C2856&lt;=0,"",1/$C2856^2))</f>
        <v>0.397081816549397</v>
      </c>
      <c r="F2856" s="33" t="n">
        <f aca="false">IF(OR(ROW()-設定!$B$30&lt;2,ROW()+設定!$B$30&gt;13701,N($A2856)&lt;=0,N(INDEX($A$2:$A$13701,MIN(13700,MAX(1,ROW()-1+設定!$B$30))))&lt;=0,$A2856&lt;設定!$B$28,$A2856&gt;設定!$B$29),0,IF(AND($C2856&gt;=MAX(INDEX($C$1:$C$13701,MAX(1,ROW()-設定!$B$24)):INDEX($C$1:$C$13701,MAX(1,ROW()-1))),$C2856&gt;MAX(INDEX($C$1:$C$13701,MIN(13701,ROW()+1)):INDEX($C$1:$C$13701,MIN(13701,ROW()+設定!$B$24))),$C2856&gt;=設定!$B$32,$C2856&gt;=MAX(MIN(INDEX($C$1:$C$13701,MAX(1,ROW()-設定!$B$26)):INDEX($C$1:$C$13701,MAX(1,ROW()-1))),MIN(INDEX($C$1:$C$13701,MIN(13701,ROW()+1)):INDEX($C$1:$C$13701,MIN(13701,ROW()+設定!$B$26))))*10^(設定!$B$27/20)),1,0))</f>
        <v>0</v>
      </c>
      <c r="G2856" s="33" t="n">
        <f aca="false">$G2855+IF($F2856=1,1,0)</f>
        <v>1</v>
      </c>
      <c r="H2856" s="0" t="str">
        <f aca="false">IF($F2856=1,$G2856,"")</f>
        <v/>
      </c>
    </row>
    <row r="2857" customFormat="false" ht="15" hidden="false" customHeight="false" outlineLevel="0" collapsed="false">
      <c r="A2857" s="30" t="n">
        <v>446.09375</v>
      </c>
      <c r="B2857" s="31" t="n">
        <v>3.8202</v>
      </c>
      <c r="C2857" s="32" t="n">
        <f aca="false">IF($A2857="","",IF(設定!$B$21="dB",10^($B2857/20),ABS($B2857)))</f>
        <v>1.55242275540149</v>
      </c>
      <c r="D2857" s="32" t="n">
        <f aca="false">IF($A2857="","",$A2857^2)</f>
        <v>198999.633789063</v>
      </c>
      <c r="E2857" s="32" t="n">
        <f aca="false">IF($A2857="","",IF($C2857&lt;=0,"",1/$C2857^2))</f>
        <v>0.414934933734508</v>
      </c>
      <c r="F2857" s="33" t="n">
        <f aca="false">IF(OR(ROW()-設定!$B$30&lt;2,ROW()+設定!$B$30&gt;13701,N($A2857)&lt;=0,N(INDEX($A$2:$A$13701,MIN(13700,MAX(1,ROW()-1+設定!$B$30))))&lt;=0,$A2857&lt;設定!$B$28,$A2857&gt;設定!$B$29),0,IF(AND($C2857&gt;=MAX(INDEX($C$1:$C$13701,MAX(1,ROW()-設定!$B$24)):INDEX($C$1:$C$13701,MAX(1,ROW()-1))),$C2857&gt;MAX(INDEX($C$1:$C$13701,MIN(13701,ROW()+1)):INDEX($C$1:$C$13701,MIN(13701,ROW()+設定!$B$24))),$C2857&gt;=設定!$B$32,$C2857&gt;=MAX(MIN(INDEX($C$1:$C$13701,MAX(1,ROW()-設定!$B$26)):INDEX($C$1:$C$13701,MAX(1,ROW()-1))),MIN(INDEX($C$1:$C$13701,MIN(13701,ROW()+1)):INDEX($C$1:$C$13701,MIN(13701,ROW()+設定!$B$26))))*10^(設定!$B$27/20)),1,0))</f>
        <v>0</v>
      </c>
      <c r="G2857" s="33" t="n">
        <f aca="false">$G2856+IF($F2857=1,1,0)</f>
        <v>1</v>
      </c>
      <c r="H2857" s="0" t="str">
        <f aca="false">IF($F2857=1,$G2857,"")</f>
        <v/>
      </c>
    </row>
    <row r="2858" customFormat="false" ht="15" hidden="false" customHeight="false" outlineLevel="0" collapsed="false">
      <c r="A2858" s="30" t="n">
        <v>446.25</v>
      </c>
      <c r="B2858" s="31" t="n">
        <v>3.5299</v>
      </c>
      <c r="C2858" s="32" t="n">
        <f aca="false">IF($A2858="","",IF(設定!$B$21="dB",10^($B2858/20),ABS($B2858)))</f>
        <v>1.50139512020452</v>
      </c>
      <c r="D2858" s="32" t="n">
        <f aca="false">IF($A2858="","",$A2858^2)</f>
        <v>199139.0625</v>
      </c>
      <c r="E2858" s="32" t="n">
        <f aca="false">IF($A2858="","",IF($C2858&lt;=0,"",1/$C2858^2))</f>
        <v>0.443618858515538</v>
      </c>
      <c r="F2858" s="33" t="n">
        <f aca="false">IF(OR(ROW()-設定!$B$30&lt;2,ROW()+設定!$B$30&gt;13701,N($A2858)&lt;=0,N(INDEX($A$2:$A$13701,MIN(13700,MAX(1,ROW()-1+設定!$B$30))))&lt;=0,$A2858&lt;設定!$B$28,$A2858&gt;設定!$B$29),0,IF(AND($C2858&gt;=MAX(INDEX($C$1:$C$13701,MAX(1,ROW()-設定!$B$24)):INDEX($C$1:$C$13701,MAX(1,ROW()-1))),$C2858&gt;MAX(INDEX($C$1:$C$13701,MIN(13701,ROW()+1)):INDEX($C$1:$C$13701,MIN(13701,ROW()+設定!$B$24))),$C2858&gt;=設定!$B$32,$C2858&gt;=MAX(MIN(INDEX($C$1:$C$13701,MAX(1,ROW()-設定!$B$26)):INDEX($C$1:$C$13701,MAX(1,ROW()-1))),MIN(INDEX($C$1:$C$13701,MIN(13701,ROW()+1)):INDEX($C$1:$C$13701,MIN(13701,ROW()+設定!$B$26))))*10^(設定!$B$27/20)),1,0))</f>
        <v>0</v>
      </c>
      <c r="G2858" s="33" t="n">
        <f aca="false">$G2857+IF($F2858=1,1,0)</f>
        <v>1</v>
      </c>
      <c r="H2858" s="0" t="str">
        <f aca="false">IF($F2858=1,$G2858,"")</f>
        <v/>
      </c>
    </row>
    <row r="2859" customFormat="false" ht="15" hidden="false" customHeight="false" outlineLevel="0" collapsed="false">
      <c r="A2859" s="30" t="n">
        <v>446.40625</v>
      </c>
      <c r="B2859" s="31" t="n">
        <v>3.6243</v>
      </c>
      <c r="C2859" s="32" t="n">
        <f aca="false">IF($A2859="","",IF(設定!$B$21="dB",10^($B2859/20),ABS($B2859)))</f>
        <v>1.51780157796526</v>
      </c>
      <c r="D2859" s="32" t="n">
        <f aca="false">IF($A2859="","",$A2859^2)</f>
        <v>199278.540039063</v>
      </c>
      <c r="E2859" s="32" t="n">
        <f aca="false">IF($A2859="","",IF($C2859&lt;=0,"",1/$C2859^2))</f>
        <v>0.434080223472118</v>
      </c>
      <c r="F2859" s="33" t="n">
        <f aca="false">IF(OR(ROW()-設定!$B$30&lt;2,ROW()+設定!$B$30&gt;13701,N($A2859)&lt;=0,N(INDEX($A$2:$A$13701,MIN(13700,MAX(1,ROW()-1+設定!$B$30))))&lt;=0,$A2859&lt;設定!$B$28,$A2859&gt;設定!$B$29),0,IF(AND($C2859&gt;=MAX(INDEX($C$1:$C$13701,MAX(1,ROW()-設定!$B$24)):INDEX($C$1:$C$13701,MAX(1,ROW()-1))),$C2859&gt;MAX(INDEX($C$1:$C$13701,MIN(13701,ROW()+1)):INDEX($C$1:$C$13701,MIN(13701,ROW()+設定!$B$24))),$C2859&gt;=設定!$B$32,$C2859&gt;=MAX(MIN(INDEX($C$1:$C$13701,MAX(1,ROW()-設定!$B$26)):INDEX($C$1:$C$13701,MAX(1,ROW()-1))),MIN(INDEX($C$1:$C$13701,MIN(13701,ROW()+1)):INDEX($C$1:$C$13701,MIN(13701,ROW()+設定!$B$26))))*10^(設定!$B$27/20)),1,0))</f>
        <v>0</v>
      </c>
      <c r="G2859" s="33" t="n">
        <f aca="false">$G2858+IF($F2859=1,1,0)</f>
        <v>1</v>
      </c>
      <c r="H2859" s="0" t="str">
        <f aca="false">IF($F2859=1,$G2859,"")</f>
        <v/>
      </c>
    </row>
    <row r="2860" customFormat="false" ht="15" hidden="false" customHeight="false" outlineLevel="0" collapsed="false">
      <c r="A2860" s="30" t="n">
        <v>446.5625</v>
      </c>
      <c r="B2860" s="31" t="n">
        <v>3.3029</v>
      </c>
      <c r="C2860" s="32" t="n">
        <f aca="false">IF($A2860="","",IF(設定!$B$21="dB",10^($B2860/20),ABS($B2860)))</f>
        <v>1.46266544012995</v>
      </c>
      <c r="D2860" s="32" t="n">
        <f aca="false">IF($A2860="","",$A2860^2)</f>
        <v>199418.06640625</v>
      </c>
      <c r="E2860" s="32" t="n">
        <f aca="false">IF($A2860="","",IF($C2860&lt;=0,"",1/$C2860^2))</f>
        <v>0.467422915553615</v>
      </c>
      <c r="F2860" s="33" t="n">
        <f aca="false">IF(OR(ROW()-設定!$B$30&lt;2,ROW()+設定!$B$30&gt;13701,N($A2860)&lt;=0,N(INDEX($A$2:$A$13701,MIN(13700,MAX(1,ROW()-1+設定!$B$30))))&lt;=0,$A2860&lt;設定!$B$28,$A2860&gt;設定!$B$29),0,IF(AND($C2860&gt;=MAX(INDEX($C$1:$C$13701,MAX(1,ROW()-設定!$B$24)):INDEX($C$1:$C$13701,MAX(1,ROW()-1))),$C2860&gt;MAX(INDEX($C$1:$C$13701,MIN(13701,ROW()+1)):INDEX($C$1:$C$13701,MIN(13701,ROW()+設定!$B$24))),$C2860&gt;=設定!$B$32,$C2860&gt;=MAX(MIN(INDEX($C$1:$C$13701,MAX(1,ROW()-設定!$B$26)):INDEX($C$1:$C$13701,MAX(1,ROW()-1))),MIN(INDEX($C$1:$C$13701,MIN(13701,ROW()+1)):INDEX($C$1:$C$13701,MIN(13701,ROW()+設定!$B$26))))*10^(設定!$B$27/20)),1,0))</f>
        <v>0</v>
      </c>
      <c r="G2860" s="33" t="n">
        <f aca="false">$G2859+IF($F2860=1,1,0)</f>
        <v>1</v>
      </c>
      <c r="H2860" s="0" t="str">
        <f aca="false">IF($F2860=1,$G2860,"")</f>
        <v/>
      </c>
    </row>
    <row r="2861" customFormat="false" ht="15" hidden="false" customHeight="false" outlineLevel="0" collapsed="false">
      <c r="A2861" s="30" t="n">
        <v>446.71875</v>
      </c>
      <c r="B2861" s="31" t="n">
        <v>3.1017</v>
      </c>
      <c r="C2861" s="32" t="n">
        <f aca="false">IF($A2861="","",IF(設定!$B$21="dB",10^($B2861/20),ABS($B2861)))</f>
        <v>1.42917364862456</v>
      </c>
      <c r="D2861" s="32" t="n">
        <f aca="false">IF($A2861="","",$A2861^2)</f>
        <v>199557.641601563</v>
      </c>
      <c r="E2861" s="32" t="n">
        <f aca="false">IF($A2861="","",IF($C2861&lt;=0,"",1/$C2861^2))</f>
        <v>0.489587138127277</v>
      </c>
      <c r="F2861" s="33" t="n">
        <f aca="false">IF(OR(ROW()-設定!$B$30&lt;2,ROW()+設定!$B$30&gt;13701,N($A2861)&lt;=0,N(INDEX($A$2:$A$13701,MIN(13700,MAX(1,ROW()-1+設定!$B$30))))&lt;=0,$A2861&lt;設定!$B$28,$A2861&gt;設定!$B$29),0,IF(AND($C2861&gt;=MAX(INDEX($C$1:$C$13701,MAX(1,ROW()-設定!$B$24)):INDEX($C$1:$C$13701,MAX(1,ROW()-1))),$C2861&gt;MAX(INDEX($C$1:$C$13701,MIN(13701,ROW()+1)):INDEX($C$1:$C$13701,MIN(13701,ROW()+設定!$B$24))),$C2861&gt;=設定!$B$32,$C2861&gt;=MAX(MIN(INDEX($C$1:$C$13701,MAX(1,ROW()-設定!$B$26)):INDEX($C$1:$C$13701,MAX(1,ROW()-1))),MIN(INDEX($C$1:$C$13701,MIN(13701,ROW()+1)):INDEX($C$1:$C$13701,MIN(13701,ROW()+設定!$B$26))))*10^(設定!$B$27/20)),1,0))</f>
        <v>0</v>
      </c>
      <c r="G2861" s="33" t="n">
        <f aca="false">$G2860+IF($F2861=1,1,0)</f>
        <v>1</v>
      </c>
      <c r="H2861" s="0" t="str">
        <f aca="false">IF($F2861=1,$G2861,"")</f>
        <v/>
      </c>
    </row>
    <row r="2862" customFormat="false" ht="15" hidden="false" customHeight="false" outlineLevel="0" collapsed="false">
      <c r="A2862" s="30" t="n">
        <v>446.875</v>
      </c>
      <c r="B2862" s="31" t="n">
        <v>3.0768</v>
      </c>
      <c r="C2862" s="32" t="n">
        <f aca="false">IF($A2862="","",IF(設定!$B$21="dB",10^($B2862/20),ABS($B2862)))</f>
        <v>1.42508247709121</v>
      </c>
      <c r="D2862" s="32" t="n">
        <f aca="false">IF($A2862="","",$A2862^2)</f>
        <v>199697.265625</v>
      </c>
      <c r="E2862" s="32" t="n">
        <f aca="false">IF($A2862="","",IF($C2862&lt;=0,"",1/$C2862^2))</f>
        <v>0.492402217409937</v>
      </c>
      <c r="F2862" s="33" t="n">
        <f aca="false">IF(OR(ROW()-設定!$B$30&lt;2,ROW()+設定!$B$30&gt;13701,N($A2862)&lt;=0,N(INDEX($A$2:$A$13701,MIN(13700,MAX(1,ROW()-1+設定!$B$30))))&lt;=0,$A2862&lt;設定!$B$28,$A2862&gt;設定!$B$29),0,IF(AND($C2862&gt;=MAX(INDEX($C$1:$C$13701,MAX(1,ROW()-設定!$B$24)):INDEX($C$1:$C$13701,MAX(1,ROW()-1))),$C2862&gt;MAX(INDEX($C$1:$C$13701,MIN(13701,ROW()+1)):INDEX($C$1:$C$13701,MIN(13701,ROW()+設定!$B$24))),$C2862&gt;=設定!$B$32,$C2862&gt;=MAX(MIN(INDEX($C$1:$C$13701,MAX(1,ROW()-設定!$B$26)):INDEX($C$1:$C$13701,MAX(1,ROW()-1))),MIN(INDEX($C$1:$C$13701,MIN(13701,ROW()+1)):INDEX($C$1:$C$13701,MIN(13701,ROW()+設定!$B$26))))*10^(設定!$B$27/20)),1,0))</f>
        <v>0</v>
      </c>
      <c r="G2862" s="33" t="n">
        <f aca="false">$G2861+IF($F2862=1,1,0)</f>
        <v>1</v>
      </c>
      <c r="H2862" s="0" t="str">
        <f aca="false">IF($F2862=1,$G2862,"")</f>
        <v/>
      </c>
    </row>
    <row r="2863" customFormat="false" ht="15" hidden="false" customHeight="false" outlineLevel="0" collapsed="false">
      <c r="A2863" s="30" t="n">
        <v>447.03125</v>
      </c>
      <c r="B2863" s="31" t="n">
        <v>2.8522</v>
      </c>
      <c r="C2863" s="32" t="n">
        <f aca="false">IF($A2863="","",IF(設定!$B$21="dB",10^($B2863/20),ABS($B2863)))</f>
        <v>1.38870500264618</v>
      </c>
      <c r="D2863" s="32" t="n">
        <f aca="false">IF($A2863="","",$A2863^2)</f>
        <v>199836.938476563</v>
      </c>
      <c r="E2863" s="32" t="n">
        <f aca="false">IF($A2863="","",IF($C2863&lt;=0,"",1/$C2863^2))</f>
        <v>0.518537297610952</v>
      </c>
      <c r="F2863" s="33" t="n">
        <f aca="false">IF(OR(ROW()-設定!$B$30&lt;2,ROW()+設定!$B$30&gt;13701,N($A2863)&lt;=0,N(INDEX($A$2:$A$13701,MIN(13700,MAX(1,ROW()-1+設定!$B$30))))&lt;=0,$A2863&lt;設定!$B$28,$A2863&gt;設定!$B$29),0,IF(AND($C2863&gt;=MAX(INDEX($C$1:$C$13701,MAX(1,ROW()-設定!$B$24)):INDEX($C$1:$C$13701,MAX(1,ROW()-1))),$C2863&gt;MAX(INDEX($C$1:$C$13701,MIN(13701,ROW()+1)):INDEX($C$1:$C$13701,MIN(13701,ROW()+設定!$B$24))),$C2863&gt;=設定!$B$32,$C2863&gt;=MAX(MIN(INDEX($C$1:$C$13701,MAX(1,ROW()-設定!$B$26)):INDEX($C$1:$C$13701,MAX(1,ROW()-1))),MIN(INDEX($C$1:$C$13701,MIN(13701,ROW()+1)):INDEX($C$1:$C$13701,MIN(13701,ROW()+設定!$B$26))))*10^(設定!$B$27/20)),1,0))</f>
        <v>0</v>
      </c>
      <c r="G2863" s="33" t="n">
        <f aca="false">$G2862+IF($F2863=1,1,0)</f>
        <v>1</v>
      </c>
      <c r="H2863" s="0" t="str">
        <f aca="false">IF($F2863=1,$G2863,"")</f>
        <v/>
      </c>
    </row>
    <row r="2864" customFormat="false" ht="15" hidden="false" customHeight="false" outlineLevel="0" collapsed="false">
      <c r="A2864" s="30" t="n">
        <v>447.1875</v>
      </c>
      <c r="B2864" s="31" t="n">
        <v>2.5572</v>
      </c>
      <c r="C2864" s="32" t="n">
        <f aca="false">IF($A2864="","",IF(設定!$B$21="dB",10^($B2864/20),ABS($B2864)))</f>
        <v>1.34233217461695</v>
      </c>
      <c r="D2864" s="32" t="n">
        <f aca="false">IF($A2864="","",$A2864^2)</f>
        <v>199976.66015625</v>
      </c>
      <c r="E2864" s="32" t="n">
        <f aca="false">IF($A2864="","",IF($C2864&lt;=0,"",1/$C2864^2))</f>
        <v>0.55498340866467</v>
      </c>
      <c r="F2864" s="33" t="n">
        <f aca="false">IF(OR(ROW()-設定!$B$30&lt;2,ROW()+設定!$B$30&gt;13701,N($A2864)&lt;=0,N(INDEX($A$2:$A$13701,MIN(13700,MAX(1,ROW()-1+設定!$B$30))))&lt;=0,$A2864&lt;設定!$B$28,$A2864&gt;設定!$B$29),0,IF(AND($C2864&gt;=MAX(INDEX($C$1:$C$13701,MAX(1,ROW()-設定!$B$24)):INDEX($C$1:$C$13701,MAX(1,ROW()-1))),$C2864&gt;MAX(INDEX($C$1:$C$13701,MIN(13701,ROW()+1)):INDEX($C$1:$C$13701,MIN(13701,ROW()+設定!$B$24))),$C2864&gt;=設定!$B$32,$C2864&gt;=MAX(MIN(INDEX($C$1:$C$13701,MAX(1,ROW()-設定!$B$26)):INDEX($C$1:$C$13701,MAX(1,ROW()-1))),MIN(INDEX($C$1:$C$13701,MIN(13701,ROW()+1)):INDEX($C$1:$C$13701,MIN(13701,ROW()+設定!$B$26))))*10^(設定!$B$27/20)),1,0))</f>
        <v>0</v>
      </c>
      <c r="G2864" s="33" t="n">
        <f aca="false">$G2863+IF($F2864=1,1,0)</f>
        <v>1</v>
      </c>
      <c r="H2864" s="0" t="str">
        <f aca="false">IF($F2864=1,$G2864,"")</f>
        <v/>
      </c>
    </row>
    <row r="2865" customFormat="false" ht="15" hidden="false" customHeight="false" outlineLevel="0" collapsed="false">
      <c r="A2865" s="30" t="n">
        <v>447.34375</v>
      </c>
      <c r="B2865" s="31" t="n">
        <v>2.439</v>
      </c>
      <c r="C2865" s="32" t="n">
        <f aca="false">IF($A2865="","",IF(設定!$B$21="dB",10^($B2865/20),ABS($B2865)))</f>
        <v>1.32418907351738</v>
      </c>
      <c r="D2865" s="32" t="n">
        <f aca="false">IF($A2865="","",$A2865^2)</f>
        <v>200116.430664063</v>
      </c>
      <c r="E2865" s="32" t="n">
        <f aca="false">IF($A2865="","",IF($C2865&lt;=0,"",1/$C2865^2))</f>
        <v>0.570295572572063</v>
      </c>
      <c r="F2865" s="33" t="n">
        <f aca="false">IF(OR(ROW()-設定!$B$30&lt;2,ROW()+設定!$B$30&gt;13701,N($A2865)&lt;=0,N(INDEX($A$2:$A$13701,MIN(13700,MAX(1,ROW()-1+設定!$B$30))))&lt;=0,$A2865&lt;設定!$B$28,$A2865&gt;設定!$B$29),0,IF(AND($C2865&gt;=MAX(INDEX($C$1:$C$13701,MAX(1,ROW()-設定!$B$24)):INDEX($C$1:$C$13701,MAX(1,ROW()-1))),$C2865&gt;MAX(INDEX($C$1:$C$13701,MIN(13701,ROW()+1)):INDEX($C$1:$C$13701,MIN(13701,ROW()+設定!$B$24))),$C2865&gt;=設定!$B$32,$C2865&gt;=MAX(MIN(INDEX($C$1:$C$13701,MAX(1,ROW()-設定!$B$26)):INDEX($C$1:$C$13701,MAX(1,ROW()-1))),MIN(INDEX($C$1:$C$13701,MIN(13701,ROW()+1)):INDEX($C$1:$C$13701,MIN(13701,ROW()+設定!$B$26))))*10^(設定!$B$27/20)),1,0))</f>
        <v>0</v>
      </c>
      <c r="G2865" s="33" t="n">
        <f aca="false">$G2864+IF($F2865=1,1,0)</f>
        <v>1</v>
      </c>
      <c r="H2865" s="0" t="str">
        <f aca="false">IF($F2865=1,$G2865,"")</f>
        <v/>
      </c>
    </row>
    <row r="2866" customFormat="false" ht="15" hidden="false" customHeight="false" outlineLevel="0" collapsed="false">
      <c r="A2866" s="30" t="n">
        <v>447.5</v>
      </c>
      <c r="B2866" s="31" t="n">
        <v>2.0872</v>
      </c>
      <c r="C2866" s="32" t="n">
        <f aca="false">IF($A2866="","",IF(設定!$B$21="dB",10^($B2866/20),ABS($B2866)))</f>
        <v>1.27162775964934</v>
      </c>
      <c r="D2866" s="32" t="n">
        <f aca="false">IF($A2866="","",$A2866^2)</f>
        <v>200256.25</v>
      </c>
      <c r="E2866" s="32" t="n">
        <f aca="false">IF($A2866="","",IF($C2866&lt;=0,"",1/$C2866^2))</f>
        <v>0.618414978509147</v>
      </c>
      <c r="F2866" s="33" t="n">
        <f aca="false">IF(OR(ROW()-設定!$B$30&lt;2,ROW()+設定!$B$30&gt;13701,N($A2866)&lt;=0,N(INDEX($A$2:$A$13701,MIN(13700,MAX(1,ROW()-1+設定!$B$30))))&lt;=0,$A2866&lt;設定!$B$28,$A2866&gt;設定!$B$29),0,IF(AND($C2866&gt;=MAX(INDEX($C$1:$C$13701,MAX(1,ROW()-設定!$B$24)):INDEX($C$1:$C$13701,MAX(1,ROW()-1))),$C2866&gt;MAX(INDEX($C$1:$C$13701,MIN(13701,ROW()+1)):INDEX($C$1:$C$13701,MIN(13701,ROW()+設定!$B$24))),$C2866&gt;=設定!$B$32,$C2866&gt;=MAX(MIN(INDEX($C$1:$C$13701,MAX(1,ROW()-設定!$B$26)):INDEX($C$1:$C$13701,MAX(1,ROW()-1))),MIN(INDEX($C$1:$C$13701,MIN(13701,ROW()+1)):INDEX($C$1:$C$13701,MIN(13701,ROW()+設定!$B$26))))*10^(設定!$B$27/20)),1,0))</f>
        <v>0</v>
      </c>
      <c r="G2866" s="33" t="n">
        <f aca="false">$G2865+IF($F2866=1,1,0)</f>
        <v>1</v>
      </c>
      <c r="H2866" s="0" t="str">
        <f aca="false">IF($F2866=1,$G2866,"")</f>
        <v/>
      </c>
    </row>
    <row r="2867" customFormat="false" ht="15" hidden="false" customHeight="false" outlineLevel="0" collapsed="false">
      <c r="A2867" s="30" t="n">
        <v>447.65625</v>
      </c>
      <c r="B2867" s="31" t="n">
        <v>1.9452</v>
      </c>
      <c r="C2867" s="32" t="n">
        <f aca="false">IF($A2867="","",IF(設定!$B$21="dB",10^($B2867/20),ABS($B2867)))</f>
        <v>1.25100774954345</v>
      </c>
      <c r="D2867" s="32" t="n">
        <f aca="false">IF($A2867="","",$A2867^2)</f>
        <v>200396.118164063</v>
      </c>
      <c r="E2867" s="32" t="n">
        <f aca="false">IF($A2867="","",IF($C2867&lt;=0,"",1/$C2867^2))</f>
        <v>0.638969311046507</v>
      </c>
      <c r="F2867" s="33" t="n">
        <f aca="false">IF(OR(ROW()-設定!$B$30&lt;2,ROW()+設定!$B$30&gt;13701,N($A2867)&lt;=0,N(INDEX($A$2:$A$13701,MIN(13700,MAX(1,ROW()-1+設定!$B$30))))&lt;=0,$A2867&lt;設定!$B$28,$A2867&gt;設定!$B$29),0,IF(AND($C2867&gt;=MAX(INDEX($C$1:$C$13701,MAX(1,ROW()-設定!$B$24)):INDEX($C$1:$C$13701,MAX(1,ROW()-1))),$C2867&gt;MAX(INDEX($C$1:$C$13701,MIN(13701,ROW()+1)):INDEX($C$1:$C$13701,MIN(13701,ROW()+設定!$B$24))),$C2867&gt;=設定!$B$32,$C2867&gt;=MAX(MIN(INDEX($C$1:$C$13701,MAX(1,ROW()-設定!$B$26)):INDEX($C$1:$C$13701,MAX(1,ROW()-1))),MIN(INDEX($C$1:$C$13701,MIN(13701,ROW()+1)):INDEX($C$1:$C$13701,MIN(13701,ROW()+設定!$B$26))))*10^(設定!$B$27/20)),1,0))</f>
        <v>0</v>
      </c>
      <c r="G2867" s="33" t="n">
        <f aca="false">$G2866+IF($F2867=1,1,0)</f>
        <v>1</v>
      </c>
      <c r="H2867" s="0" t="str">
        <f aca="false">IF($F2867=1,$G2867,"")</f>
        <v/>
      </c>
    </row>
    <row r="2868" customFormat="false" ht="15" hidden="false" customHeight="false" outlineLevel="0" collapsed="false">
      <c r="A2868" s="30" t="n">
        <v>447.8125</v>
      </c>
      <c r="B2868" s="31" t="n">
        <v>1.5827</v>
      </c>
      <c r="C2868" s="32" t="n">
        <f aca="false">IF($A2868="","",IF(設定!$B$21="dB",10^($B2868/20),ABS($B2868)))</f>
        <v>1.19987222425141</v>
      </c>
      <c r="D2868" s="32" t="n">
        <f aca="false">IF($A2868="","",$A2868^2)</f>
        <v>200536.03515625</v>
      </c>
      <c r="E2868" s="32" t="n">
        <f aca="false">IF($A2868="","",IF($C2868&lt;=0,"",1/$C2868^2))</f>
        <v>0.694592356666429</v>
      </c>
      <c r="F2868" s="33" t="n">
        <f aca="false">IF(OR(ROW()-設定!$B$30&lt;2,ROW()+設定!$B$30&gt;13701,N($A2868)&lt;=0,N(INDEX($A$2:$A$13701,MIN(13700,MAX(1,ROW()-1+設定!$B$30))))&lt;=0,$A2868&lt;設定!$B$28,$A2868&gt;設定!$B$29),0,IF(AND($C2868&gt;=MAX(INDEX($C$1:$C$13701,MAX(1,ROW()-設定!$B$24)):INDEX($C$1:$C$13701,MAX(1,ROW()-1))),$C2868&gt;MAX(INDEX($C$1:$C$13701,MIN(13701,ROW()+1)):INDEX($C$1:$C$13701,MIN(13701,ROW()+設定!$B$24))),$C2868&gt;=設定!$B$32,$C2868&gt;=MAX(MIN(INDEX($C$1:$C$13701,MAX(1,ROW()-設定!$B$26)):INDEX($C$1:$C$13701,MAX(1,ROW()-1))),MIN(INDEX($C$1:$C$13701,MIN(13701,ROW()+1)):INDEX($C$1:$C$13701,MIN(13701,ROW()+設定!$B$26))))*10^(設定!$B$27/20)),1,0))</f>
        <v>0</v>
      </c>
      <c r="G2868" s="33" t="n">
        <f aca="false">$G2867+IF($F2868=1,1,0)</f>
        <v>1</v>
      </c>
      <c r="H2868" s="0" t="str">
        <f aca="false">IF($F2868=1,$G2868,"")</f>
        <v/>
      </c>
    </row>
    <row r="2869" customFormat="false" ht="15" hidden="false" customHeight="false" outlineLevel="0" collapsed="false">
      <c r="A2869" s="30" t="n">
        <v>447.96875</v>
      </c>
      <c r="B2869" s="31" t="n">
        <v>1.7559</v>
      </c>
      <c r="C2869" s="32" t="n">
        <f aca="false">IF($A2869="","",IF(設定!$B$21="dB",10^($B2869/20),ABS($B2869)))</f>
        <v>1.2240382801573</v>
      </c>
      <c r="D2869" s="32" t="n">
        <f aca="false">IF($A2869="","",$A2869^2)</f>
        <v>200676.000976563</v>
      </c>
      <c r="E2869" s="32" t="n">
        <f aca="false">IF($A2869="","",IF($C2869&lt;=0,"",1/$C2869^2))</f>
        <v>0.667436571976556</v>
      </c>
      <c r="F2869" s="33" t="n">
        <f aca="false">IF(OR(ROW()-設定!$B$30&lt;2,ROW()+設定!$B$30&gt;13701,N($A2869)&lt;=0,N(INDEX($A$2:$A$13701,MIN(13700,MAX(1,ROW()-1+設定!$B$30))))&lt;=0,$A2869&lt;設定!$B$28,$A2869&gt;設定!$B$29),0,IF(AND($C2869&gt;=MAX(INDEX($C$1:$C$13701,MAX(1,ROW()-設定!$B$24)):INDEX($C$1:$C$13701,MAX(1,ROW()-1))),$C2869&gt;MAX(INDEX($C$1:$C$13701,MIN(13701,ROW()+1)):INDEX($C$1:$C$13701,MIN(13701,ROW()+設定!$B$24))),$C2869&gt;=設定!$B$32,$C2869&gt;=MAX(MIN(INDEX($C$1:$C$13701,MAX(1,ROW()-設定!$B$26)):INDEX($C$1:$C$13701,MAX(1,ROW()-1))),MIN(INDEX($C$1:$C$13701,MIN(13701,ROW()+1)):INDEX($C$1:$C$13701,MIN(13701,ROW()+設定!$B$26))))*10^(設定!$B$27/20)),1,0))</f>
        <v>0</v>
      </c>
      <c r="G2869" s="33" t="n">
        <f aca="false">$G2868+IF($F2869=1,1,0)</f>
        <v>1</v>
      </c>
      <c r="H2869" s="0" t="str">
        <f aca="false">IF($F2869=1,$G2869,"")</f>
        <v/>
      </c>
    </row>
    <row r="2870" customFormat="false" ht="15" hidden="false" customHeight="false" outlineLevel="0" collapsed="false">
      <c r="A2870" s="30" t="n">
        <v>448.125</v>
      </c>
      <c r="B2870" s="31" t="n">
        <v>1.2338</v>
      </c>
      <c r="C2870" s="32" t="n">
        <f aca="false">IF($A2870="","",IF(設定!$B$21="dB",10^($B2870/20),ABS($B2870)))</f>
        <v>1.15263021507472</v>
      </c>
      <c r="D2870" s="32" t="n">
        <f aca="false">IF($A2870="","",$A2870^2)</f>
        <v>200816.015625</v>
      </c>
      <c r="E2870" s="32" t="n">
        <f aca="false">IF($A2870="","",IF($C2870&lt;=0,"",1/$C2870^2))</f>
        <v>0.752696679221413</v>
      </c>
      <c r="F2870" s="33" t="n">
        <f aca="false">IF(OR(ROW()-設定!$B$30&lt;2,ROW()+設定!$B$30&gt;13701,N($A2870)&lt;=0,N(INDEX($A$2:$A$13701,MIN(13700,MAX(1,ROW()-1+設定!$B$30))))&lt;=0,$A2870&lt;設定!$B$28,$A2870&gt;設定!$B$29),0,IF(AND($C2870&gt;=MAX(INDEX($C$1:$C$13701,MAX(1,ROW()-設定!$B$24)):INDEX($C$1:$C$13701,MAX(1,ROW()-1))),$C2870&gt;MAX(INDEX($C$1:$C$13701,MIN(13701,ROW()+1)):INDEX($C$1:$C$13701,MIN(13701,ROW()+設定!$B$24))),$C2870&gt;=設定!$B$32,$C2870&gt;=MAX(MIN(INDEX($C$1:$C$13701,MAX(1,ROW()-設定!$B$26)):INDEX($C$1:$C$13701,MAX(1,ROW()-1))),MIN(INDEX($C$1:$C$13701,MIN(13701,ROW()+1)):INDEX($C$1:$C$13701,MIN(13701,ROW()+設定!$B$26))))*10^(設定!$B$27/20)),1,0))</f>
        <v>0</v>
      </c>
      <c r="G2870" s="33" t="n">
        <f aca="false">$G2869+IF($F2870=1,1,0)</f>
        <v>1</v>
      </c>
      <c r="H2870" s="0" t="str">
        <f aca="false">IF($F2870=1,$G2870,"")</f>
        <v/>
      </c>
    </row>
    <row r="2871" customFormat="false" ht="15" hidden="false" customHeight="false" outlineLevel="0" collapsed="false">
      <c r="A2871" s="30" t="n">
        <v>448.28125</v>
      </c>
      <c r="B2871" s="31" t="n">
        <v>1.3083</v>
      </c>
      <c r="C2871" s="32" t="n">
        <f aca="false">IF($A2871="","",IF(設定!$B$21="dB",10^($B2871/20),ABS($B2871)))</f>
        <v>1.16255899299969</v>
      </c>
      <c r="D2871" s="32" t="n">
        <f aca="false">IF($A2871="","",$A2871^2)</f>
        <v>200956.079101563</v>
      </c>
      <c r="E2871" s="32" t="n">
        <f aca="false">IF($A2871="","",IF($C2871&lt;=0,"",1/$C2871^2))</f>
        <v>0.739894842422366</v>
      </c>
      <c r="F2871" s="33" t="n">
        <f aca="false">IF(OR(ROW()-設定!$B$30&lt;2,ROW()+設定!$B$30&gt;13701,N($A2871)&lt;=0,N(INDEX($A$2:$A$13701,MIN(13700,MAX(1,ROW()-1+設定!$B$30))))&lt;=0,$A2871&lt;設定!$B$28,$A2871&gt;設定!$B$29),0,IF(AND($C2871&gt;=MAX(INDEX($C$1:$C$13701,MAX(1,ROW()-設定!$B$24)):INDEX($C$1:$C$13701,MAX(1,ROW()-1))),$C2871&gt;MAX(INDEX($C$1:$C$13701,MIN(13701,ROW()+1)):INDEX($C$1:$C$13701,MIN(13701,ROW()+設定!$B$24))),$C2871&gt;=設定!$B$32,$C2871&gt;=MAX(MIN(INDEX($C$1:$C$13701,MAX(1,ROW()-設定!$B$26)):INDEX($C$1:$C$13701,MAX(1,ROW()-1))),MIN(INDEX($C$1:$C$13701,MIN(13701,ROW()+1)):INDEX($C$1:$C$13701,MIN(13701,ROW()+設定!$B$26))))*10^(設定!$B$27/20)),1,0))</f>
        <v>0</v>
      </c>
      <c r="G2871" s="33" t="n">
        <f aca="false">$G2870+IF($F2871=1,1,0)</f>
        <v>1</v>
      </c>
      <c r="H2871" s="0" t="str">
        <f aca="false">IF($F2871=1,$G2871,"")</f>
        <v/>
      </c>
    </row>
    <row r="2872" customFormat="false" ht="15" hidden="false" customHeight="false" outlineLevel="0" collapsed="false">
      <c r="A2872" s="30" t="n">
        <v>448.4375</v>
      </c>
      <c r="B2872" s="31" t="n">
        <v>0.951</v>
      </c>
      <c r="C2872" s="32" t="n">
        <f aca="false">IF($A2872="","",IF(設定!$B$21="dB",10^($B2872/20),ABS($B2872)))</f>
        <v>1.11570659442556</v>
      </c>
      <c r="D2872" s="32" t="n">
        <f aca="false">IF($A2872="","",$A2872^2)</f>
        <v>201096.19140625</v>
      </c>
      <c r="E2872" s="32" t="n">
        <f aca="false">IF($A2872="","",IF($C2872&lt;=0,"",1/$C2872^2))</f>
        <v>0.803341124757973</v>
      </c>
      <c r="F2872" s="33" t="n">
        <f aca="false">IF(OR(ROW()-設定!$B$30&lt;2,ROW()+設定!$B$30&gt;13701,N($A2872)&lt;=0,N(INDEX($A$2:$A$13701,MIN(13700,MAX(1,ROW()-1+設定!$B$30))))&lt;=0,$A2872&lt;設定!$B$28,$A2872&gt;設定!$B$29),0,IF(AND($C2872&gt;=MAX(INDEX($C$1:$C$13701,MAX(1,ROW()-設定!$B$24)):INDEX($C$1:$C$13701,MAX(1,ROW()-1))),$C2872&gt;MAX(INDEX($C$1:$C$13701,MIN(13701,ROW()+1)):INDEX($C$1:$C$13701,MIN(13701,ROW()+設定!$B$24))),$C2872&gt;=設定!$B$32,$C2872&gt;=MAX(MIN(INDEX($C$1:$C$13701,MAX(1,ROW()-設定!$B$26)):INDEX($C$1:$C$13701,MAX(1,ROW()-1))),MIN(INDEX($C$1:$C$13701,MIN(13701,ROW()+1)):INDEX($C$1:$C$13701,MIN(13701,ROW()+設定!$B$26))))*10^(設定!$B$27/20)),1,0))</f>
        <v>0</v>
      </c>
      <c r="G2872" s="33" t="n">
        <f aca="false">$G2871+IF($F2872=1,1,0)</f>
        <v>1</v>
      </c>
      <c r="H2872" s="0" t="str">
        <f aca="false">IF($F2872=1,$G2872,"")</f>
        <v/>
      </c>
    </row>
    <row r="2873" customFormat="false" ht="15" hidden="false" customHeight="false" outlineLevel="0" collapsed="false">
      <c r="A2873" s="30" t="n">
        <v>448.59375</v>
      </c>
      <c r="B2873" s="31" t="n">
        <v>0.7298</v>
      </c>
      <c r="C2873" s="32" t="n">
        <f aca="false">IF($A2873="","",IF(設定!$B$21="dB",10^($B2873/20),ABS($B2873)))</f>
        <v>1.0876520932277</v>
      </c>
      <c r="D2873" s="32" t="n">
        <f aca="false">IF($A2873="","",$A2873^2)</f>
        <v>201236.352539063</v>
      </c>
      <c r="E2873" s="32" t="n">
        <f aca="false">IF($A2873="","",IF($C2873&lt;=0,"",1/$C2873^2))</f>
        <v>0.845317772585986</v>
      </c>
      <c r="F2873" s="33" t="n">
        <f aca="false">IF(OR(ROW()-設定!$B$30&lt;2,ROW()+設定!$B$30&gt;13701,N($A2873)&lt;=0,N(INDEX($A$2:$A$13701,MIN(13700,MAX(1,ROW()-1+設定!$B$30))))&lt;=0,$A2873&lt;設定!$B$28,$A2873&gt;設定!$B$29),0,IF(AND($C2873&gt;=MAX(INDEX($C$1:$C$13701,MAX(1,ROW()-設定!$B$24)):INDEX($C$1:$C$13701,MAX(1,ROW()-1))),$C2873&gt;MAX(INDEX($C$1:$C$13701,MIN(13701,ROW()+1)):INDEX($C$1:$C$13701,MIN(13701,ROW()+設定!$B$24))),$C2873&gt;=設定!$B$32,$C2873&gt;=MAX(MIN(INDEX($C$1:$C$13701,MAX(1,ROW()-設定!$B$26)):INDEX($C$1:$C$13701,MAX(1,ROW()-1))),MIN(INDEX($C$1:$C$13701,MIN(13701,ROW()+1)):INDEX($C$1:$C$13701,MIN(13701,ROW()+設定!$B$26))))*10^(設定!$B$27/20)),1,0))</f>
        <v>0</v>
      </c>
      <c r="G2873" s="33" t="n">
        <f aca="false">$G2872+IF($F2873=1,1,0)</f>
        <v>1</v>
      </c>
      <c r="H2873" s="0" t="str">
        <f aca="false">IF($F2873=1,$G2873,"")</f>
        <v/>
      </c>
    </row>
    <row r="2874" customFormat="false" ht="15" hidden="false" customHeight="false" outlineLevel="0" collapsed="false">
      <c r="A2874" s="30" t="n">
        <v>448.75</v>
      </c>
      <c r="B2874" s="31" t="n">
        <v>0.6051</v>
      </c>
      <c r="C2874" s="32" t="n">
        <f aca="false">IF($A2874="","",IF(設定!$B$21="dB",10^($B2874/20),ABS($B2874)))</f>
        <v>1.07214864239675</v>
      </c>
      <c r="D2874" s="32" t="n">
        <f aca="false">IF($A2874="","",$A2874^2)</f>
        <v>201376.5625</v>
      </c>
      <c r="E2874" s="32" t="n">
        <f aca="false">IF($A2874="","",IF($C2874&lt;=0,"",1/$C2874^2))</f>
        <v>0.869941401693616</v>
      </c>
      <c r="F2874" s="33" t="n">
        <f aca="false">IF(OR(ROW()-設定!$B$30&lt;2,ROW()+設定!$B$30&gt;13701,N($A2874)&lt;=0,N(INDEX($A$2:$A$13701,MIN(13700,MAX(1,ROW()-1+設定!$B$30))))&lt;=0,$A2874&lt;設定!$B$28,$A2874&gt;設定!$B$29),0,IF(AND($C2874&gt;=MAX(INDEX($C$1:$C$13701,MAX(1,ROW()-設定!$B$24)):INDEX($C$1:$C$13701,MAX(1,ROW()-1))),$C2874&gt;MAX(INDEX($C$1:$C$13701,MIN(13701,ROW()+1)):INDEX($C$1:$C$13701,MIN(13701,ROW()+設定!$B$24))),$C2874&gt;=設定!$B$32,$C2874&gt;=MAX(MIN(INDEX($C$1:$C$13701,MAX(1,ROW()-設定!$B$26)):INDEX($C$1:$C$13701,MAX(1,ROW()-1))),MIN(INDEX($C$1:$C$13701,MIN(13701,ROW()+1)):INDEX($C$1:$C$13701,MIN(13701,ROW()+設定!$B$26))))*10^(設定!$B$27/20)),1,0))</f>
        <v>0</v>
      </c>
      <c r="G2874" s="33" t="n">
        <f aca="false">$G2873+IF($F2874=1,1,0)</f>
        <v>1</v>
      </c>
      <c r="H2874" s="0" t="str">
        <f aca="false">IF($F2874=1,$G2874,"")</f>
        <v/>
      </c>
    </row>
    <row r="2875" customFormat="false" ht="15" hidden="false" customHeight="false" outlineLevel="0" collapsed="false">
      <c r="A2875" s="30" t="n">
        <v>448.90625</v>
      </c>
      <c r="B2875" s="31" t="n">
        <v>0.4475</v>
      </c>
      <c r="C2875" s="32" t="n">
        <f aca="false">IF($A2875="","",IF(設定!$B$21="dB",10^($B2875/20),ABS($B2875)))</f>
        <v>1.05287060299508</v>
      </c>
      <c r="D2875" s="32" t="n">
        <f aca="false">IF($A2875="","",$A2875^2)</f>
        <v>201516.821289063</v>
      </c>
      <c r="E2875" s="32" t="n">
        <f aca="false">IF($A2875="","",IF($C2875&lt;=0,"",1/$C2875^2))</f>
        <v>0.902090273076252</v>
      </c>
      <c r="F2875" s="33" t="n">
        <f aca="false">IF(OR(ROW()-設定!$B$30&lt;2,ROW()+設定!$B$30&gt;13701,N($A2875)&lt;=0,N(INDEX($A$2:$A$13701,MIN(13700,MAX(1,ROW()-1+設定!$B$30))))&lt;=0,$A2875&lt;設定!$B$28,$A2875&gt;設定!$B$29),0,IF(AND($C2875&gt;=MAX(INDEX($C$1:$C$13701,MAX(1,ROW()-設定!$B$24)):INDEX($C$1:$C$13701,MAX(1,ROW()-1))),$C2875&gt;MAX(INDEX($C$1:$C$13701,MIN(13701,ROW()+1)):INDEX($C$1:$C$13701,MIN(13701,ROW()+設定!$B$24))),$C2875&gt;=設定!$B$32,$C2875&gt;=MAX(MIN(INDEX($C$1:$C$13701,MAX(1,ROW()-設定!$B$26)):INDEX($C$1:$C$13701,MAX(1,ROW()-1))),MIN(INDEX($C$1:$C$13701,MIN(13701,ROW()+1)):INDEX($C$1:$C$13701,MIN(13701,ROW()+設定!$B$26))))*10^(設定!$B$27/20)),1,0))</f>
        <v>0</v>
      </c>
      <c r="G2875" s="33" t="n">
        <f aca="false">$G2874+IF($F2875=1,1,0)</f>
        <v>1</v>
      </c>
      <c r="H2875" s="0" t="str">
        <f aca="false">IF($F2875=1,$G2875,"")</f>
        <v/>
      </c>
    </row>
    <row r="2876" customFormat="false" ht="15" hidden="false" customHeight="false" outlineLevel="0" collapsed="false">
      <c r="A2876" s="30" t="n">
        <v>449.0625</v>
      </c>
      <c r="B2876" s="31" t="n">
        <v>0.2656</v>
      </c>
      <c r="C2876" s="32" t="n">
        <f aca="false">IF($A2876="","",IF(設定!$B$21="dB",10^($B2876/20),ABS($B2876)))</f>
        <v>1.0310506491192</v>
      </c>
      <c r="D2876" s="32" t="n">
        <f aca="false">IF($A2876="","",$A2876^2)</f>
        <v>201657.12890625</v>
      </c>
      <c r="E2876" s="32" t="n">
        <f aca="false">IF($A2876="","",IF($C2876&lt;=0,"",1/$C2876^2))</f>
        <v>0.940675861885899</v>
      </c>
      <c r="F2876" s="33" t="n">
        <f aca="false">IF(OR(ROW()-設定!$B$30&lt;2,ROW()+設定!$B$30&gt;13701,N($A2876)&lt;=0,N(INDEX($A$2:$A$13701,MIN(13700,MAX(1,ROW()-1+設定!$B$30))))&lt;=0,$A2876&lt;設定!$B$28,$A2876&gt;設定!$B$29),0,IF(AND($C2876&gt;=MAX(INDEX($C$1:$C$13701,MAX(1,ROW()-設定!$B$24)):INDEX($C$1:$C$13701,MAX(1,ROW()-1))),$C2876&gt;MAX(INDEX($C$1:$C$13701,MIN(13701,ROW()+1)):INDEX($C$1:$C$13701,MIN(13701,ROW()+設定!$B$24))),$C2876&gt;=設定!$B$32,$C2876&gt;=MAX(MIN(INDEX($C$1:$C$13701,MAX(1,ROW()-設定!$B$26)):INDEX($C$1:$C$13701,MAX(1,ROW()-1))),MIN(INDEX($C$1:$C$13701,MIN(13701,ROW()+1)):INDEX($C$1:$C$13701,MIN(13701,ROW()+設定!$B$26))))*10^(設定!$B$27/20)),1,0))</f>
        <v>0</v>
      </c>
      <c r="G2876" s="33" t="n">
        <f aca="false">$G2875+IF($F2876=1,1,0)</f>
        <v>1</v>
      </c>
      <c r="H2876" s="0" t="str">
        <f aca="false">IF($F2876=1,$G2876,"")</f>
        <v/>
      </c>
    </row>
    <row r="2877" customFormat="false" ht="15" hidden="false" customHeight="false" outlineLevel="0" collapsed="false">
      <c r="A2877" s="30" t="n">
        <v>449.21875</v>
      </c>
      <c r="B2877" s="31" t="n">
        <v>0.1684</v>
      </c>
      <c r="C2877" s="32" t="n">
        <f aca="false">IF($A2877="","",IF(設定!$B$21="dB",10^($B2877/20),ABS($B2877)))</f>
        <v>1.01957692973427</v>
      </c>
      <c r="D2877" s="32" t="n">
        <f aca="false">IF($A2877="","",$A2877^2)</f>
        <v>201797.485351563</v>
      </c>
      <c r="E2877" s="32" t="n">
        <f aca="false">IF($A2877="","",IF($C2877&lt;=0,"",1/$C2877^2))</f>
        <v>0.961966614706411</v>
      </c>
      <c r="F2877" s="33" t="n">
        <f aca="false">IF(OR(ROW()-設定!$B$30&lt;2,ROW()+設定!$B$30&gt;13701,N($A2877)&lt;=0,N(INDEX($A$2:$A$13701,MIN(13700,MAX(1,ROW()-1+設定!$B$30))))&lt;=0,$A2877&lt;設定!$B$28,$A2877&gt;設定!$B$29),0,IF(AND($C2877&gt;=MAX(INDEX($C$1:$C$13701,MAX(1,ROW()-設定!$B$24)):INDEX($C$1:$C$13701,MAX(1,ROW()-1))),$C2877&gt;MAX(INDEX($C$1:$C$13701,MIN(13701,ROW()+1)):INDEX($C$1:$C$13701,MIN(13701,ROW()+設定!$B$24))),$C2877&gt;=設定!$B$32,$C2877&gt;=MAX(MIN(INDEX($C$1:$C$13701,MAX(1,ROW()-設定!$B$26)):INDEX($C$1:$C$13701,MAX(1,ROW()-1))),MIN(INDEX($C$1:$C$13701,MIN(13701,ROW()+1)):INDEX($C$1:$C$13701,MIN(13701,ROW()+設定!$B$26))))*10^(設定!$B$27/20)),1,0))</f>
        <v>0</v>
      </c>
      <c r="G2877" s="33" t="n">
        <f aca="false">$G2876+IF($F2877=1,1,0)</f>
        <v>1</v>
      </c>
      <c r="H2877" s="0" t="str">
        <f aca="false">IF($F2877=1,$G2877,"")</f>
        <v/>
      </c>
    </row>
    <row r="2878" customFormat="false" ht="15" hidden="false" customHeight="false" outlineLevel="0" collapsed="false">
      <c r="A2878" s="30" t="n">
        <v>449.375</v>
      </c>
      <c r="B2878" s="31" t="n">
        <v>-0.1971</v>
      </c>
      <c r="C2878" s="32" t="n">
        <f aca="false">IF($A2878="","",IF(設定!$B$21="dB",10^($B2878/20),ABS($B2878)))</f>
        <v>0.977563550348673</v>
      </c>
      <c r="D2878" s="32" t="n">
        <f aca="false">IF($A2878="","",$A2878^2)</f>
        <v>201937.890625</v>
      </c>
      <c r="E2878" s="32" t="n">
        <f aca="false">IF($A2878="","",IF($C2878&lt;=0,"",1/$C2878^2))</f>
        <v>1.04642956170112</v>
      </c>
      <c r="F2878" s="33" t="n">
        <f aca="false">IF(OR(ROW()-設定!$B$30&lt;2,ROW()+設定!$B$30&gt;13701,N($A2878)&lt;=0,N(INDEX($A$2:$A$13701,MIN(13700,MAX(1,ROW()-1+設定!$B$30))))&lt;=0,$A2878&lt;設定!$B$28,$A2878&gt;設定!$B$29),0,IF(AND($C2878&gt;=MAX(INDEX($C$1:$C$13701,MAX(1,ROW()-設定!$B$24)):INDEX($C$1:$C$13701,MAX(1,ROW()-1))),$C2878&gt;MAX(INDEX($C$1:$C$13701,MIN(13701,ROW()+1)):INDEX($C$1:$C$13701,MIN(13701,ROW()+設定!$B$24))),$C2878&gt;=設定!$B$32,$C2878&gt;=MAX(MIN(INDEX($C$1:$C$13701,MAX(1,ROW()-設定!$B$26)):INDEX($C$1:$C$13701,MAX(1,ROW()-1))),MIN(INDEX($C$1:$C$13701,MIN(13701,ROW()+1)):INDEX($C$1:$C$13701,MIN(13701,ROW()+設定!$B$26))))*10^(設定!$B$27/20)),1,0))</f>
        <v>0</v>
      </c>
      <c r="G2878" s="33" t="n">
        <f aca="false">$G2877+IF($F2878=1,1,0)</f>
        <v>1</v>
      </c>
      <c r="H2878" s="0" t="str">
        <f aca="false">IF($F2878=1,$G2878,"")</f>
        <v/>
      </c>
    </row>
    <row r="2879" customFormat="false" ht="15" hidden="false" customHeight="false" outlineLevel="0" collapsed="false">
      <c r="A2879" s="30" t="n">
        <v>449.53125</v>
      </c>
      <c r="B2879" s="31" t="n">
        <v>-0.3671</v>
      </c>
      <c r="C2879" s="32" t="n">
        <f aca="false">IF($A2879="","",IF(設定!$B$21="dB",10^($B2879/20),ABS($B2879)))</f>
        <v>0.958616720885518</v>
      </c>
      <c r="D2879" s="32" t="n">
        <f aca="false">IF($A2879="","",$A2879^2)</f>
        <v>202078.344726563</v>
      </c>
      <c r="E2879" s="32" t="n">
        <f aca="false">IF($A2879="","",IF($C2879&lt;=0,"",1/$C2879^2))</f>
        <v>1.08820320333266</v>
      </c>
      <c r="F2879" s="33" t="n">
        <f aca="false">IF(OR(ROW()-設定!$B$30&lt;2,ROW()+設定!$B$30&gt;13701,N($A2879)&lt;=0,N(INDEX($A$2:$A$13701,MIN(13700,MAX(1,ROW()-1+設定!$B$30))))&lt;=0,$A2879&lt;設定!$B$28,$A2879&gt;設定!$B$29),0,IF(AND($C2879&gt;=MAX(INDEX($C$1:$C$13701,MAX(1,ROW()-設定!$B$24)):INDEX($C$1:$C$13701,MAX(1,ROW()-1))),$C2879&gt;MAX(INDEX($C$1:$C$13701,MIN(13701,ROW()+1)):INDEX($C$1:$C$13701,MIN(13701,ROW()+設定!$B$24))),$C2879&gt;=設定!$B$32,$C2879&gt;=MAX(MIN(INDEX($C$1:$C$13701,MAX(1,ROW()-設定!$B$26)):INDEX($C$1:$C$13701,MAX(1,ROW()-1))),MIN(INDEX($C$1:$C$13701,MIN(13701,ROW()+1)):INDEX($C$1:$C$13701,MIN(13701,ROW()+設定!$B$26))))*10^(設定!$B$27/20)),1,0))</f>
        <v>0</v>
      </c>
      <c r="G2879" s="33" t="n">
        <f aca="false">$G2878+IF($F2879=1,1,0)</f>
        <v>1</v>
      </c>
      <c r="H2879" s="0" t="str">
        <f aca="false">IF($F2879=1,$G2879,"")</f>
        <v/>
      </c>
    </row>
    <row r="2880" customFormat="false" ht="15" hidden="false" customHeight="false" outlineLevel="0" collapsed="false">
      <c r="A2880" s="30" t="n">
        <v>449.6875</v>
      </c>
      <c r="B2880" s="31" t="n">
        <v>-0.7487</v>
      </c>
      <c r="C2880" s="32" t="n">
        <f aca="false">IF($A2880="","",IF(設定!$B$21="dB",10^($B2880/20),ABS($B2880)))</f>
        <v>0.917413232547195</v>
      </c>
      <c r="D2880" s="32" t="n">
        <f aca="false">IF($A2880="","",$A2880^2)</f>
        <v>202218.84765625</v>
      </c>
      <c r="E2880" s="32" t="n">
        <f aca="false">IF($A2880="","",IF($C2880&lt;=0,"",1/$C2880^2))</f>
        <v>1.1881465191013</v>
      </c>
      <c r="F2880" s="33" t="n">
        <f aca="false">IF(OR(ROW()-設定!$B$30&lt;2,ROW()+設定!$B$30&gt;13701,N($A2880)&lt;=0,N(INDEX($A$2:$A$13701,MIN(13700,MAX(1,ROW()-1+設定!$B$30))))&lt;=0,$A2880&lt;設定!$B$28,$A2880&gt;設定!$B$29),0,IF(AND($C2880&gt;=MAX(INDEX($C$1:$C$13701,MAX(1,ROW()-設定!$B$24)):INDEX($C$1:$C$13701,MAX(1,ROW()-1))),$C2880&gt;MAX(INDEX($C$1:$C$13701,MIN(13701,ROW()+1)):INDEX($C$1:$C$13701,MIN(13701,ROW()+設定!$B$24))),$C2880&gt;=設定!$B$32,$C2880&gt;=MAX(MIN(INDEX($C$1:$C$13701,MAX(1,ROW()-設定!$B$26)):INDEX($C$1:$C$13701,MAX(1,ROW()-1))),MIN(INDEX($C$1:$C$13701,MIN(13701,ROW()+1)):INDEX($C$1:$C$13701,MIN(13701,ROW()+設定!$B$26))))*10^(設定!$B$27/20)),1,0))</f>
        <v>0</v>
      </c>
      <c r="G2880" s="33" t="n">
        <f aca="false">$G2879+IF($F2880=1,1,0)</f>
        <v>1</v>
      </c>
      <c r="H2880" s="0" t="str">
        <f aca="false">IF($F2880=1,$G2880,"")</f>
        <v/>
      </c>
    </row>
    <row r="2881" customFormat="false" ht="15" hidden="false" customHeight="false" outlineLevel="0" collapsed="false">
      <c r="A2881" s="30" t="n">
        <v>449.84375</v>
      </c>
      <c r="B2881" s="31" t="n">
        <v>-0.8459</v>
      </c>
      <c r="C2881" s="32" t="n">
        <f aca="false">IF($A2881="","",IF(設定!$B$21="dB",10^($B2881/20),ABS($B2881)))</f>
        <v>0.907204091028047</v>
      </c>
      <c r="D2881" s="32" t="n">
        <f aca="false">IF($A2881="","",$A2881^2)</f>
        <v>202359.399414063</v>
      </c>
      <c r="E2881" s="32" t="n">
        <f aca="false">IF($A2881="","",IF($C2881&lt;=0,"",1/$C2881^2))</f>
        <v>1.21503839001847</v>
      </c>
      <c r="F2881" s="33" t="n">
        <f aca="false">IF(OR(ROW()-設定!$B$30&lt;2,ROW()+設定!$B$30&gt;13701,N($A2881)&lt;=0,N(INDEX($A$2:$A$13701,MIN(13700,MAX(1,ROW()-1+設定!$B$30))))&lt;=0,$A2881&lt;設定!$B$28,$A2881&gt;設定!$B$29),0,IF(AND($C2881&gt;=MAX(INDEX($C$1:$C$13701,MAX(1,ROW()-設定!$B$24)):INDEX($C$1:$C$13701,MAX(1,ROW()-1))),$C2881&gt;MAX(INDEX($C$1:$C$13701,MIN(13701,ROW()+1)):INDEX($C$1:$C$13701,MIN(13701,ROW()+設定!$B$24))),$C2881&gt;=設定!$B$32,$C2881&gt;=MAX(MIN(INDEX($C$1:$C$13701,MAX(1,ROW()-設定!$B$26)):INDEX($C$1:$C$13701,MAX(1,ROW()-1))),MIN(INDEX($C$1:$C$13701,MIN(13701,ROW()+1)):INDEX($C$1:$C$13701,MIN(13701,ROW()+設定!$B$26))))*10^(設定!$B$27/20)),1,0))</f>
        <v>0</v>
      </c>
      <c r="G2881" s="33" t="n">
        <f aca="false">$G2880+IF($F2881=1,1,0)</f>
        <v>1</v>
      </c>
      <c r="H2881" s="0" t="str">
        <f aca="false">IF($F2881=1,$G2881,"")</f>
        <v/>
      </c>
    </row>
    <row r="2882" customFormat="false" ht="15" hidden="false" customHeight="false" outlineLevel="0" collapsed="false">
      <c r="A2882" s="30" t="n">
        <v>450</v>
      </c>
      <c r="B2882" s="31" t="n">
        <v>-1.143</v>
      </c>
      <c r="C2882" s="32" t="n">
        <f aca="false">IF($A2882="","",IF(設定!$B$21="dB",10^($B2882/20),ABS($B2882)))</f>
        <v>0.876697968094918</v>
      </c>
      <c r="D2882" s="32" t="n">
        <f aca="false">IF($A2882="","",$A2882^2)</f>
        <v>202500</v>
      </c>
      <c r="E2882" s="32" t="n">
        <f aca="false">IF($A2882="","",IF($C2882&lt;=0,"",1/$C2882^2))</f>
        <v>1.30106801363285</v>
      </c>
      <c r="F2882" s="33" t="n">
        <f aca="false">IF(OR(ROW()-設定!$B$30&lt;2,ROW()+設定!$B$30&gt;13701,N($A2882)&lt;=0,N(INDEX($A$2:$A$13701,MIN(13700,MAX(1,ROW()-1+設定!$B$30))))&lt;=0,$A2882&lt;設定!$B$28,$A2882&gt;設定!$B$29),0,IF(AND($C2882&gt;=MAX(INDEX($C$1:$C$13701,MAX(1,ROW()-設定!$B$24)):INDEX($C$1:$C$13701,MAX(1,ROW()-1))),$C2882&gt;MAX(INDEX($C$1:$C$13701,MIN(13701,ROW()+1)):INDEX($C$1:$C$13701,MIN(13701,ROW()+設定!$B$24))),$C2882&gt;=設定!$B$32,$C2882&gt;=MAX(MIN(INDEX($C$1:$C$13701,MAX(1,ROW()-設定!$B$26)):INDEX($C$1:$C$13701,MAX(1,ROW()-1))),MIN(INDEX($C$1:$C$13701,MIN(13701,ROW()+1)):INDEX($C$1:$C$13701,MIN(13701,ROW()+設定!$B$26))))*10^(設定!$B$27/20)),1,0))</f>
        <v>0</v>
      </c>
      <c r="G2882" s="33" t="n">
        <f aca="false">$G2881+IF($F2882=1,1,0)</f>
        <v>1</v>
      </c>
      <c r="H2882" s="0" t="str">
        <f aca="false">IF($F2882=1,$G2882,"")</f>
        <v/>
      </c>
    </row>
    <row r="2883" customFormat="false" ht="15" hidden="false" customHeight="false" outlineLevel="0" collapsed="false">
      <c r="A2883" s="30" t="n">
        <v>450.15625</v>
      </c>
      <c r="B2883" s="31" t="n">
        <v>-1.4483</v>
      </c>
      <c r="C2883" s="32" t="n">
        <f aca="false">IF($A2883="","",IF(設定!$B$21="dB",10^($B2883/20),ABS($B2883)))</f>
        <v>0.846418213343429</v>
      </c>
      <c r="D2883" s="32" t="n">
        <f aca="false">IF($A2883="","",$A2883^2)</f>
        <v>202640.649414063</v>
      </c>
      <c r="E2883" s="32" t="n">
        <f aca="false">IF($A2883="","",IF($C2883&lt;=0,"",1/$C2883^2))</f>
        <v>1.39582187433583</v>
      </c>
      <c r="F2883" s="33" t="n">
        <f aca="false">IF(OR(ROW()-設定!$B$30&lt;2,ROW()+設定!$B$30&gt;13701,N($A2883)&lt;=0,N(INDEX($A$2:$A$13701,MIN(13700,MAX(1,ROW()-1+設定!$B$30))))&lt;=0,$A2883&lt;設定!$B$28,$A2883&gt;設定!$B$29),0,IF(AND($C2883&gt;=MAX(INDEX($C$1:$C$13701,MAX(1,ROW()-設定!$B$24)):INDEX($C$1:$C$13701,MAX(1,ROW()-1))),$C2883&gt;MAX(INDEX($C$1:$C$13701,MIN(13701,ROW()+1)):INDEX($C$1:$C$13701,MIN(13701,ROW()+設定!$B$24))),$C2883&gt;=設定!$B$32,$C2883&gt;=MAX(MIN(INDEX($C$1:$C$13701,MAX(1,ROW()-設定!$B$26)):INDEX($C$1:$C$13701,MAX(1,ROW()-1))),MIN(INDEX($C$1:$C$13701,MIN(13701,ROW()+1)):INDEX($C$1:$C$13701,MIN(13701,ROW()+設定!$B$26))))*10^(設定!$B$27/20)),1,0))</f>
        <v>0</v>
      </c>
      <c r="G2883" s="33" t="n">
        <f aca="false">$G2882+IF($F2883=1,1,0)</f>
        <v>1</v>
      </c>
      <c r="H2883" s="0" t="str">
        <f aca="false">IF($F2883=1,$G2883,"")</f>
        <v/>
      </c>
    </row>
    <row r="2884" customFormat="false" ht="15" hidden="false" customHeight="false" outlineLevel="0" collapsed="false">
      <c r="A2884" s="30" t="n">
        <v>450.3125</v>
      </c>
      <c r="B2884" s="31" t="n">
        <v>-1.6579</v>
      </c>
      <c r="C2884" s="32" t="n">
        <f aca="false">IF($A2884="","",IF(設定!$B$21="dB",10^($B2884/20),ABS($B2884)))</f>
        <v>0.826237686101738</v>
      </c>
      <c r="D2884" s="32" t="n">
        <f aca="false">IF($A2884="","",$A2884^2)</f>
        <v>202781.34765625</v>
      </c>
      <c r="E2884" s="32" t="n">
        <f aca="false">IF($A2884="","",IF($C2884&lt;=0,"",1/$C2884^2))</f>
        <v>1.46483935705244</v>
      </c>
      <c r="F2884" s="33" t="n">
        <f aca="false">IF(OR(ROW()-設定!$B$30&lt;2,ROW()+設定!$B$30&gt;13701,N($A2884)&lt;=0,N(INDEX($A$2:$A$13701,MIN(13700,MAX(1,ROW()-1+設定!$B$30))))&lt;=0,$A2884&lt;設定!$B$28,$A2884&gt;設定!$B$29),0,IF(AND($C2884&gt;=MAX(INDEX($C$1:$C$13701,MAX(1,ROW()-設定!$B$24)):INDEX($C$1:$C$13701,MAX(1,ROW()-1))),$C2884&gt;MAX(INDEX($C$1:$C$13701,MIN(13701,ROW()+1)):INDEX($C$1:$C$13701,MIN(13701,ROW()+設定!$B$24))),$C2884&gt;=設定!$B$32,$C2884&gt;=MAX(MIN(INDEX($C$1:$C$13701,MAX(1,ROW()-設定!$B$26)):INDEX($C$1:$C$13701,MAX(1,ROW()-1))),MIN(INDEX($C$1:$C$13701,MIN(13701,ROW()+1)):INDEX($C$1:$C$13701,MIN(13701,ROW()+設定!$B$26))))*10^(設定!$B$27/20)),1,0))</f>
        <v>0</v>
      </c>
      <c r="G2884" s="33" t="n">
        <f aca="false">$G2883+IF($F2884=1,1,0)</f>
        <v>1</v>
      </c>
      <c r="H2884" s="0" t="str">
        <f aca="false">IF($F2884=1,$G2884,"")</f>
        <v/>
      </c>
    </row>
    <row r="2885" customFormat="false" ht="15" hidden="false" customHeight="false" outlineLevel="0" collapsed="false">
      <c r="A2885" s="30" t="n">
        <v>450.46875</v>
      </c>
      <c r="B2885" s="31" t="n">
        <v>-1.9068</v>
      </c>
      <c r="C2885" s="32" t="n">
        <f aca="false">IF($A2885="","",IF(設定!$B$21="dB",10^($B2885/20),ABS($B2885)))</f>
        <v>0.802897304689655</v>
      </c>
      <c r="D2885" s="32" t="n">
        <f aca="false">IF($A2885="","",$A2885^2)</f>
        <v>202922.094726563</v>
      </c>
      <c r="E2885" s="32" t="n">
        <f aca="false">IF($A2885="","",IF($C2885&lt;=0,"",1/$C2885^2))</f>
        <v>1.55124359024115</v>
      </c>
      <c r="F2885" s="33" t="n">
        <f aca="false">IF(OR(ROW()-設定!$B$30&lt;2,ROW()+設定!$B$30&gt;13701,N($A2885)&lt;=0,N(INDEX($A$2:$A$13701,MIN(13700,MAX(1,ROW()-1+設定!$B$30))))&lt;=0,$A2885&lt;設定!$B$28,$A2885&gt;設定!$B$29),0,IF(AND($C2885&gt;=MAX(INDEX($C$1:$C$13701,MAX(1,ROW()-設定!$B$24)):INDEX($C$1:$C$13701,MAX(1,ROW()-1))),$C2885&gt;MAX(INDEX($C$1:$C$13701,MIN(13701,ROW()+1)):INDEX($C$1:$C$13701,MIN(13701,ROW()+設定!$B$24))),$C2885&gt;=設定!$B$32,$C2885&gt;=MAX(MIN(INDEX($C$1:$C$13701,MAX(1,ROW()-設定!$B$26)):INDEX($C$1:$C$13701,MAX(1,ROW()-1))),MIN(INDEX($C$1:$C$13701,MIN(13701,ROW()+1)):INDEX($C$1:$C$13701,MIN(13701,ROW()+設定!$B$26))))*10^(設定!$B$27/20)),1,0))</f>
        <v>0</v>
      </c>
      <c r="G2885" s="33" t="n">
        <f aca="false">$G2884+IF($F2885=1,1,0)</f>
        <v>1</v>
      </c>
      <c r="H2885" s="0" t="str">
        <f aca="false">IF($F2885=1,$G2885,"")</f>
        <v/>
      </c>
    </row>
    <row r="2886" customFormat="false" ht="15" hidden="false" customHeight="false" outlineLevel="0" collapsed="false">
      <c r="A2886" s="30" t="n">
        <v>450.625</v>
      </c>
      <c r="B2886" s="31" t="n">
        <v>-2.1362</v>
      </c>
      <c r="C2886" s="32" t="n">
        <f aca="false">IF($A2886="","",IF(設定!$B$21="dB",10^($B2886/20),ABS($B2886)))</f>
        <v>0.781969834661354</v>
      </c>
      <c r="D2886" s="32" t="n">
        <f aca="false">IF($A2886="","",$A2886^2)</f>
        <v>203062.890625</v>
      </c>
      <c r="E2886" s="32" t="n">
        <f aca="false">IF($A2886="","",IF($C2886&lt;=0,"",1/$C2886^2))</f>
        <v>1.63538496227119</v>
      </c>
      <c r="F2886" s="33" t="n">
        <f aca="false">IF(OR(ROW()-設定!$B$30&lt;2,ROW()+設定!$B$30&gt;13701,N($A2886)&lt;=0,N(INDEX($A$2:$A$13701,MIN(13700,MAX(1,ROW()-1+設定!$B$30))))&lt;=0,$A2886&lt;設定!$B$28,$A2886&gt;設定!$B$29),0,IF(AND($C2886&gt;=MAX(INDEX($C$1:$C$13701,MAX(1,ROW()-設定!$B$24)):INDEX($C$1:$C$13701,MAX(1,ROW()-1))),$C2886&gt;MAX(INDEX($C$1:$C$13701,MIN(13701,ROW()+1)):INDEX($C$1:$C$13701,MIN(13701,ROW()+設定!$B$24))),$C2886&gt;=設定!$B$32,$C2886&gt;=MAX(MIN(INDEX($C$1:$C$13701,MAX(1,ROW()-設定!$B$26)):INDEX($C$1:$C$13701,MAX(1,ROW()-1))),MIN(INDEX($C$1:$C$13701,MIN(13701,ROW()+1)):INDEX($C$1:$C$13701,MIN(13701,ROW()+設定!$B$26))))*10^(設定!$B$27/20)),1,0))</f>
        <v>0</v>
      </c>
      <c r="G2886" s="33" t="n">
        <f aca="false">$G2885+IF($F2886=1,1,0)</f>
        <v>1</v>
      </c>
      <c r="H2886" s="0" t="str">
        <f aca="false">IF($F2886=1,$G2886,"")</f>
        <v/>
      </c>
    </row>
    <row r="2887" customFormat="false" ht="15" hidden="false" customHeight="false" outlineLevel="0" collapsed="false">
      <c r="A2887" s="30" t="n">
        <v>450.78125</v>
      </c>
      <c r="B2887" s="31" t="n">
        <v>-2.3765</v>
      </c>
      <c r="C2887" s="32" t="n">
        <f aca="false">IF($A2887="","",IF(設定!$B$21="dB",10^($B2887/20),ABS($B2887)))</f>
        <v>0.760632713967243</v>
      </c>
      <c r="D2887" s="32" t="n">
        <f aca="false">IF($A2887="","",$A2887^2)</f>
        <v>203203.735351563</v>
      </c>
      <c r="E2887" s="32" t="n">
        <f aca="false">IF($A2887="","",IF($C2887&lt;=0,"",1/$C2887^2))</f>
        <v>1.72842285353015</v>
      </c>
      <c r="F2887" s="33" t="n">
        <f aca="false">IF(OR(ROW()-設定!$B$30&lt;2,ROW()+設定!$B$30&gt;13701,N($A2887)&lt;=0,N(INDEX($A$2:$A$13701,MIN(13700,MAX(1,ROW()-1+設定!$B$30))))&lt;=0,$A2887&lt;設定!$B$28,$A2887&gt;設定!$B$29),0,IF(AND($C2887&gt;=MAX(INDEX($C$1:$C$13701,MAX(1,ROW()-設定!$B$24)):INDEX($C$1:$C$13701,MAX(1,ROW()-1))),$C2887&gt;MAX(INDEX($C$1:$C$13701,MIN(13701,ROW()+1)):INDEX($C$1:$C$13701,MIN(13701,ROW()+設定!$B$24))),$C2887&gt;=設定!$B$32,$C2887&gt;=MAX(MIN(INDEX($C$1:$C$13701,MAX(1,ROW()-設定!$B$26)):INDEX($C$1:$C$13701,MAX(1,ROW()-1))),MIN(INDEX($C$1:$C$13701,MIN(13701,ROW()+1)):INDEX($C$1:$C$13701,MIN(13701,ROW()+設定!$B$26))))*10^(設定!$B$27/20)),1,0))</f>
        <v>0</v>
      </c>
      <c r="G2887" s="33" t="n">
        <f aca="false">$G2886+IF($F2887=1,1,0)</f>
        <v>1</v>
      </c>
      <c r="H2887" s="0" t="str">
        <f aca="false">IF($F2887=1,$G2887,"")</f>
        <v/>
      </c>
    </row>
    <row r="2888" customFormat="false" ht="15" hidden="false" customHeight="false" outlineLevel="0" collapsed="false">
      <c r="A2888" s="30" t="n">
        <v>450.9375</v>
      </c>
      <c r="B2888" s="31" t="n">
        <v>-2.7424</v>
      </c>
      <c r="C2888" s="32" t="n">
        <f aca="false">IF($A2888="","",IF(設定!$B$21="dB",10^($B2888/20),ABS($B2888)))</f>
        <v>0.729255981539382</v>
      </c>
      <c r="D2888" s="32" t="n">
        <f aca="false">IF($A2888="","",$A2888^2)</f>
        <v>203344.62890625</v>
      </c>
      <c r="E2888" s="32" t="n">
        <f aca="false">IF($A2888="","",IF($C2888&lt;=0,"",1/$C2888^2))</f>
        <v>1.88035565267076</v>
      </c>
      <c r="F2888" s="33" t="n">
        <f aca="false">IF(OR(ROW()-設定!$B$30&lt;2,ROW()+設定!$B$30&gt;13701,N($A2888)&lt;=0,N(INDEX($A$2:$A$13701,MIN(13700,MAX(1,ROW()-1+設定!$B$30))))&lt;=0,$A2888&lt;設定!$B$28,$A2888&gt;設定!$B$29),0,IF(AND($C2888&gt;=MAX(INDEX($C$1:$C$13701,MAX(1,ROW()-設定!$B$24)):INDEX($C$1:$C$13701,MAX(1,ROW()-1))),$C2888&gt;MAX(INDEX($C$1:$C$13701,MIN(13701,ROW()+1)):INDEX($C$1:$C$13701,MIN(13701,ROW()+設定!$B$24))),$C2888&gt;=設定!$B$32,$C2888&gt;=MAX(MIN(INDEX($C$1:$C$13701,MAX(1,ROW()-設定!$B$26)):INDEX($C$1:$C$13701,MAX(1,ROW()-1))),MIN(INDEX($C$1:$C$13701,MIN(13701,ROW()+1)):INDEX($C$1:$C$13701,MIN(13701,ROW()+設定!$B$26))))*10^(設定!$B$27/20)),1,0))</f>
        <v>0</v>
      </c>
      <c r="G2888" s="33" t="n">
        <f aca="false">$G2887+IF($F2888=1,1,0)</f>
        <v>1</v>
      </c>
      <c r="H2888" s="0" t="str">
        <f aca="false">IF($F2888=1,$G2888,"")</f>
        <v/>
      </c>
    </row>
    <row r="2889" customFormat="false" ht="15" hidden="false" customHeight="false" outlineLevel="0" collapsed="false">
      <c r="A2889" s="30" t="n">
        <v>451.09375</v>
      </c>
      <c r="B2889" s="31" t="n">
        <v>-3.0409</v>
      </c>
      <c r="C2889" s="32" t="n">
        <f aca="false">IF($A2889="","",IF(設定!$B$21="dB",10^($B2889/20),ABS($B2889)))</f>
        <v>0.704620055040921</v>
      </c>
      <c r="D2889" s="32" t="n">
        <f aca="false">IF($A2889="","",$A2889^2)</f>
        <v>203485.571289063</v>
      </c>
      <c r="E2889" s="32" t="n">
        <f aca="false">IF($A2889="","",IF($C2889&lt;=0,"",1/$C2889^2))</f>
        <v>2.01414160253497</v>
      </c>
      <c r="F2889" s="33" t="n">
        <f aca="false">IF(OR(ROW()-設定!$B$30&lt;2,ROW()+設定!$B$30&gt;13701,N($A2889)&lt;=0,N(INDEX($A$2:$A$13701,MIN(13700,MAX(1,ROW()-1+設定!$B$30))))&lt;=0,$A2889&lt;設定!$B$28,$A2889&gt;設定!$B$29),0,IF(AND($C2889&gt;=MAX(INDEX($C$1:$C$13701,MAX(1,ROW()-設定!$B$24)):INDEX($C$1:$C$13701,MAX(1,ROW()-1))),$C2889&gt;MAX(INDEX($C$1:$C$13701,MIN(13701,ROW()+1)):INDEX($C$1:$C$13701,MIN(13701,ROW()+設定!$B$24))),$C2889&gt;=設定!$B$32,$C2889&gt;=MAX(MIN(INDEX($C$1:$C$13701,MAX(1,ROW()-設定!$B$26)):INDEX($C$1:$C$13701,MAX(1,ROW()-1))),MIN(INDEX($C$1:$C$13701,MIN(13701,ROW()+1)):INDEX($C$1:$C$13701,MIN(13701,ROW()+設定!$B$26))))*10^(設定!$B$27/20)),1,0))</f>
        <v>0</v>
      </c>
      <c r="G2889" s="33" t="n">
        <f aca="false">$G2888+IF($F2889=1,1,0)</f>
        <v>1</v>
      </c>
      <c r="H2889" s="0" t="str">
        <f aca="false">IF($F2889=1,$G2889,"")</f>
        <v/>
      </c>
    </row>
    <row r="2890" customFormat="false" ht="15" hidden="false" customHeight="false" outlineLevel="0" collapsed="false">
      <c r="A2890" s="30" t="n">
        <v>451.25</v>
      </c>
      <c r="B2890" s="31" t="n">
        <v>-3.1691</v>
      </c>
      <c r="C2890" s="32" t="n">
        <f aca="false">IF($A2890="","",IF(設定!$B$21="dB",10^($B2890/20),ABS($B2890)))</f>
        <v>0.694296538445824</v>
      </c>
      <c r="D2890" s="32" t="n">
        <f aca="false">IF($A2890="","",$A2890^2)</f>
        <v>203626.5625</v>
      </c>
      <c r="E2890" s="32" t="n">
        <f aca="false">IF($A2890="","",IF($C2890&lt;=0,"",1/$C2890^2))</f>
        <v>2.07448357216169</v>
      </c>
      <c r="F2890" s="33" t="n">
        <f aca="false">IF(OR(ROW()-設定!$B$30&lt;2,ROW()+設定!$B$30&gt;13701,N($A2890)&lt;=0,N(INDEX($A$2:$A$13701,MIN(13700,MAX(1,ROW()-1+設定!$B$30))))&lt;=0,$A2890&lt;設定!$B$28,$A2890&gt;設定!$B$29),0,IF(AND($C2890&gt;=MAX(INDEX($C$1:$C$13701,MAX(1,ROW()-設定!$B$24)):INDEX($C$1:$C$13701,MAX(1,ROW()-1))),$C2890&gt;MAX(INDEX($C$1:$C$13701,MIN(13701,ROW()+1)):INDEX($C$1:$C$13701,MIN(13701,ROW()+設定!$B$24))),$C2890&gt;=設定!$B$32,$C2890&gt;=MAX(MIN(INDEX($C$1:$C$13701,MAX(1,ROW()-設定!$B$26)):INDEX($C$1:$C$13701,MAX(1,ROW()-1))),MIN(INDEX($C$1:$C$13701,MIN(13701,ROW()+1)):INDEX($C$1:$C$13701,MIN(13701,ROW()+設定!$B$26))))*10^(設定!$B$27/20)),1,0))</f>
        <v>0</v>
      </c>
      <c r="G2890" s="33" t="n">
        <f aca="false">$G2889+IF($F2890=1,1,0)</f>
        <v>1</v>
      </c>
      <c r="H2890" s="0" t="str">
        <f aca="false">IF($F2890=1,$G2890,"")</f>
        <v/>
      </c>
    </row>
    <row r="2891" customFormat="false" ht="15" hidden="false" customHeight="false" outlineLevel="0" collapsed="false">
      <c r="A2891" s="30" t="n">
        <v>451.40625</v>
      </c>
      <c r="B2891" s="31" t="n">
        <v>-3.7117</v>
      </c>
      <c r="C2891" s="32" t="n">
        <f aca="false">IF($A2891="","",IF(設定!$B$21="dB",10^($B2891/20),ABS($B2891)))</f>
        <v>0.652251370040823</v>
      </c>
      <c r="D2891" s="32" t="n">
        <f aca="false">IF($A2891="","",$A2891^2)</f>
        <v>203767.602539063</v>
      </c>
      <c r="E2891" s="32" t="n">
        <f aca="false">IF($A2891="","",IF($C2891&lt;=0,"",1/$C2891^2))</f>
        <v>2.35055273989911</v>
      </c>
      <c r="F2891" s="33" t="n">
        <f aca="false">IF(OR(ROW()-設定!$B$30&lt;2,ROW()+設定!$B$30&gt;13701,N($A2891)&lt;=0,N(INDEX($A$2:$A$13701,MIN(13700,MAX(1,ROW()-1+設定!$B$30))))&lt;=0,$A2891&lt;設定!$B$28,$A2891&gt;設定!$B$29),0,IF(AND($C2891&gt;=MAX(INDEX($C$1:$C$13701,MAX(1,ROW()-設定!$B$24)):INDEX($C$1:$C$13701,MAX(1,ROW()-1))),$C2891&gt;MAX(INDEX($C$1:$C$13701,MIN(13701,ROW()+1)):INDEX($C$1:$C$13701,MIN(13701,ROW()+設定!$B$24))),$C2891&gt;=設定!$B$32,$C2891&gt;=MAX(MIN(INDEX($C$1:$C$13701,MAX(1,ROW()-設定!$B$26)):INDEX($C$1:$C$13701,MAX(1,ROW()-1))),MIN(INDEX($C$1:$C$13701,MIN(13701,ROW()+1)):INDEX($C$1:$C$13701,MIN(13701,ROW()+設定!$B$26))))*10^(設定!$B$27/20)),1,0))</f>
        <v>0</v>
      </c>
      <c r="G2891" s="33" t="n">
        <f aca="false">$G2890+IF($F2891=1,1,0)</f>
        <v>1</v>
      </c>
      <c r="H2891" s="0" t="str">
        <f aca="false">IF($F2891=1,$G2891,"")</f>
        <v/>
      </c>
    </row>
    <row r="2892" customFormat="false" ht="15" hidden="false" customHeight="false" outlineLevel="0" collapsed="false">
      <c r="A2892" s="30" t="n">
        <v>451.5625</v>
      </c>
      <c r="B2892" s="31" t="n">
        <v>-3.8962</v>
      </c>
      <c r="C2892" s="32" t="n">
        <f aca="false">IF($A2892="","",IF(設定!$B$21="dB",10^($B2892/20),ABS($B2892)))</f>
        <v>0.638542781918655</v>
      </c>
      <c r="D2892" s="32" t="n">
        <f aca="false">IF($A2892="","",$A2892^2)</f>
        <v>203908.69140625</v>
      </c>
      <c r="E2892" s="32" t="n">
        <f aca="false">IF($A2892="","",IF($C2892&lt;=0,"",1/$C2892^2))</f>
        <v>2.45256202812673</v>
      </c>
      <c r="F2892" s="33" t="n">
        <f aca="false">IF(OR(ROW()-設定!$B$30&lt;2,ROW()+設定!$B$30&gt;13701,N($A2892)&lt;=0,N(INDEX($A$2:$A$13701,MIN(13700,MAX(1,ROW()-1+設定!$B$30))))&lt;=0,$A2892&lt;設定!$B$28,$A2892&gt;設定!$B$29),0,IF(AND($C2892&gt;=MAX(INDEX($C$1:$C$13701,MAX(1,ROW()-設定!$B$24)):INDEX($C$1:$C$13701,MAX(1,ROW()-1))),$C2892&gt;MAX(INDEX($C$1:$C$13701,MIN(13701,ROW()+1)):INDEX($C$1:$C$13701,MIN(13701,ROW()+設定!$B$24))),$C2892&gt;=設定!$B$32,$C2892&gt;=MAX(MIN(INDEX($C$1:$C$13701,MAX(1,ROW()-設定!$B$26)):INDEX($C$1:$C$13701,MAX(1,ROW()-1))),MIN(INDEX($C$1:$C$13701,MIN(13701,ROW()+1)):INDEX($C$1:$C$13701,MIN(13701,ROW()+設定!$B$26))))*10^(設定!$B$27/20)),1,0))</f>
        <v>0</v>
      </c>
      <c r="G2892" s="33" t="n">
        <f aca="false">$G2891+IF($F2892=1,1,0)</f>
        <v>1</v>
      </c>
      <c r="H2892" s="0" t="str">
        <f aca="false">IF($F2892=1,$G2892,"")</f>
        <v/>
      </c>
    </row>
    <row r="2893" customFormat="false" ht="15" hidden="false" customHeight="false" outlineLevel="0" collapsed="false">
      <c r="A2893" s="30" t="n">
        <v>451.71875</v>
      </c>
      <c r="B2893" s="31" t="n">
        <v>-3.9761</v>
      </c>
      <c r="C2893" s="32" t="n">
        <f aca="false">IF($A2893="","",IF(設定!$B$21="dB",10^($B2893/20),ABS($B2893)))</f>
        <v>0.632695870644169</v>
      </c>
      <c r="D2893" s="32" t="n">
        <f aca="false">IF($A2893="","",$A2893^2)</f>
        <v>204049.829101563</v>
      </c>
      <c r="E2893" s="32" t="n">
        <f aca="false">IF($A2893="","",IF($C2893&lt;=0,"",1/$C2893^2))</f>
        <v>2.49810103895405</v>
      </c>
      <c r="F2893" s="33" t="n">
        <f aca="false">IF(OR(ROW()-設定!$B$30&lt;2,ROW()+設定!$B$30&gt;13701,N($A2893)&lt;=0,N(INDEX($A$2:$A$13701,MIN(13700,MAX(1,ROW()-1+設定!$B$30))))&lt;=0,$A2893&lt;設定!$B$28,$A2893&gt;設定!$B$29),0,IF(AND($C2893&gt;=MAX(INDEX($C$1:$C$13701,MAX(1,ROW()-設定!$B$24)):INDEX($C$1:$C$13701,MAX(1,ROW()-1))),$C2893&gt;MAX(INDEX($C$1:$C$13701,MIN(13701,ROW()+1)):INDEX($C$1:$C$13701,MIN(13701,ROW()+設定!$B$24))),$C2893&gt;=設定!$B$32,$C2893&gt;=MAX(MIN(INDEX($C$1:$C$13701,MAX(1,ROW()-設定!$B$26)):INDEX($C$1:$C$13701,MAX(1,ROW()-1))),MIN(INDEX($C$1:$C$13701,MIN(13701,ROW()+1)):INDEX($C$1:$C$13701,MIN(13701,ROW()+設定!$B$26))))*10^(設定!$B$27/20)),1,0))</f>
        <v>0</v>
      </c>
      <c r="G2893" s="33" t="n">
        <f aca="false">$G2892+IF($F2893=1,1,0)</f>
        <v>1</v>
      </c>
      <c r="H2893" s="0" t="str">
        <f aca="false">IF($F2893=1,$G2893,"")</f>
        <v/>
      </c>
    </row>
    <row r="2894" customFormat="false" ht="15" hidden="false" customHeight="false" outlineLevel="0" collapsed="false">
      <c r="A2894" s="30" t="n">
        <v>451.875</v>
      </c>
      <c r="B2894" s="31" t="n">
        <v>-4.7359</v>
      </c>
      <c r="C2894" s="32" t="n">
        <f aca="false">IF($A2894="","",IF(設定!$B$21="dB",10^($B2894/20),ABS($B2894)))</f>
        <v>0.579702268684114</v>
      </c>
      <c r="D2894" s="32" t="n">
        <f aca="false">IF($A2894="","",$A2894^2)</f>
        <v>204191.015625</v>
      </c>
      <c r="E2894" s="32" t="n">
        <f aca="false">IF($A2894="","",IF($C2894&lt;=0,"",1/$C2894^2))</f>
        <v>2.97570585842445</v>
      </c>
      <c r="F2894" s="33" t="n">
        <f aca="false">IF(OR(ROW()-設定!$B$30&lt;2,ROW()+設定!$B$30&gt;13701,N($A2894)&lt;=0,N(INDEX($A$2:$A$13701,MIN(13700,MAX(1,ROW()-1+設定!$B$30))))&lt;=0,$A2894&lt;設定!$B$28,$A2894&gt;設定!$B$29),0,IF(AND($C2894&gt;=MAX(INDEX($C$1:$C$13701,MAX(1,ROW()-設定!$B$24)):INDEX($C$1:$C$13701,MAX(1,ROW()-1))),$C2894&gt;MAX(INDEX($C$1:$C$13701,MIN(13701,ROW()+1)):INDEX($C$1:$C$13701,MIN(13701,ROW()+設定!$B$24))),$C2894&gt;=設定!$B$32,$C2894&gt;=MAX(MIN(INDEX($C$1:$C$13701,MAX(1,ROW()-設定!$B$26)):INDEX($C$1:$C$13701,MAX(1,ROW()-1))),MIN(INDEX($C$1:$C$13701,MIN(13701,ROW()+1)):INDEX($C$1:$C$13701,MIN(13701,ROW()+設定!$B$26))))*10^(設定!$B$27/20)),1,0))</f>
        <v>0</v>
      </c>
      <c r="G2894" s="33" t="n">
        <f aca="false">$G2893+IF($F2894=1,1,0)</f>
        <v>1</v>
      </c>
      <c r="H2894" s="0" t="str">
        <f aca="false">IF($F2894=1,$G2894,"")</f>
        <v/>
      </c>
    </row>
    <row r="2895" customFormat="false" ht="15" hidden="false" customHeight="false" outlineLevel="0" collapsed="false">
      <c r="A2895" s="30" t="n">
        <v>452.03125</v>
      </c>
      <c r="B2895" s="31" t="n">
        <v>-4.8435</v>
      </c>
      <c r="C2895" s="32" t="n">
        <f aca="false">IF($A2895="","",IF(設定!$B$21="dB",10^($B2895/20),ABS($B2895)))</f>
        <v>0.572565267951812</v>
      </c>
      <c r="D2895" s="32" t="n">
        <f aca="false">IF($A2895="","",$A2895^2)</f>
        <v>204332.250976563</v>
      </c>
      <c r="E2895" s="32" t="n">
        <f aca="false">IF($A2895="","",IF($C2895&lt;=0,"",1/$C2895^2))</f>
        <v>3.05035229282003</v>
      </c>
      <c r="F2895" s="33" t="n">
        <f aca="false">IF(OR(ROW()-設定!$B$30&lt;2,ROW()+設定!$B$30&gt;13701,N($A2895)&lt;=0,N(INDEX($A$2:$A$13701,MIN(13700,MAX(1,ROW()-1+設定!$B$30))))&lt;=0,$A2895&lt;設定!$B$28,$A2895&gt;設定!$B$29),0,IF(AND($C2895&gt;=MAX(INDEX($C$1:$C$13701,MAX(1,ROW()-設定!$B$24)):INDEX($C$1:$C$13701,MAX(1,ROW()-1))),$C2895&gt;MAX(INDEX($C$1:$C$13701,MIN(13701,ROW()+1)):INDEX($C$1:$C$13701,MIN(13701,ROW()+設定!$B$24))),$C2895&gt;=設定!$B$32,$C2895&gt;=MAX(MIN(INDEX($C$1:$C$13701,MAX(1,ROW()-設定!$B$26)):INDEX($C$1:$C$13701,MAX(1,ROW()-1))),MIN(INDEX($C$1:$C$13701,MIN(13701,ROW()+1)):INDEX($C$1:$C$13701,MIN(13701,ROW()+設定!$B$26))))*10^(設定!$B$27/20)),1,0))</f>
        <v>0</v>
      </c>
      <c r="G2895" s="33" t="n">
        <f aca="false">$G2894+IF($F2895=1,1,0)</f>
        <v>1</v>
      </c>
      <c r="H2895" s="0" t="str">
        <f aca="false">IF($F2895=1,$G2895,"")</f>
        <v/>
      </c>
    </row>
    <row r="2896" customFormat="false" ht="15" hidden="false" customHeight="false" outlineLevel="0" collapsed="false">
      <c r="A2896" s="30" t="n">
        <v>452.1875</v>
      </c>
      <c r="B2896" s="31" t="n">
        <v>-5.0295</v>
      </c>
      <c r="C2896" s="32" t="n">
        <f aca="false">IF($A2896="","",IF(設定!$B$21="dB",10^($B2896/20),ABS($B2896)))</f>
        <v>0.560434677649009</v>
      </c>
      <c r="D2896" s="32" t="n">
        <f aca="false">IF($A2896="","",$A2896^2)</f>
        <v>204473.53515625</v>
      </c>
      <c r="E2896" s="32" t="n">
        <f aca="false">IF($A2896="","",IF($C2896&lt;=0,"",1/$C2896^2))</f>
        <v>3.18383094854085</v>
      </c>
      <c r="F2896" s="33" t="n">
        <f aca="false">IF(OR(ROW()-設定!$B$30&lt;2,ROW()+設定!$B$30&gt;13701,N($A2896)&lt;=0,N(INDEX($A$2:$A$13701,MIN(13700,MAX(1,ROW()-1+設定!$B$30))))&lt;=0,$A2896&lt;設定!$B$28,$A2896&gt;設定!$B$29),0,IF(AND($C2896&gt;=MAX(INDEX($C$1:$C$13701,MAX(1,ROW()-設定!$B$24)):INDEX($C$1:$C$13701,MAX(1,ROW()-1))),$C2896&gt;MAX(INDEX($C$1:$C$13701,MIN(13701,ROW()+1)):INDEX($C$1:$C$13701,MIN(13701,ROW()+設定!$B$24))),$C2896&gt;=設定!$B$32,$C2896&gt;=MAX(MIN(INDEX($C$1:$C$13701,MAX(1,ROW()-設定!$B$26)):INDEX($C$1:$C$13701,MAX(1,ROW()-1))),MIN(INDEX($C$1:$C$13701,MIN(13701,ROW()+1)):INDEX($C$1:$C$13701,MIN(13701,ROW()+設定!$B$26))))*10^(設定!$B$27/20)),1,0))</f>
        <v>0</v>
      </c>
      <c r="G2896" s="33" t="n">
        <f aca="false">$G2895+IF($F2896=1,1,0)</f>
        <v>1</v>
      </c>
      <c r="H2896" s="0" t="str">
        <f aca="false">IF($F2896=1,$G2896,"")</f>
        <v/>
      </c>
    </row>
    <row r="2897" customFormat="false" ht="15" hidden="false" customHeight="false" outlineLevel="0" collapsed="false">
      <c r="A2897" s="30" t="n">
        <v>452.34375</v>
      </c>
      <c r="B2897" s="31" t="n">
        <v>-5.6111</v>
      </c>
      <c r="C2897" s="32" t="n">
        <f aca="false">IF($A2897="","",IF(設定!$B$21="dB",10^($B2897/20),ABS($B2897)))</f>
        <v>0.524137218925082</v>
      </c>
      <c r="D2897" s="32" t="n">
        <f aca="false">IF($A2897="","",$A2897^2)</f>
        <v>204614.868164063</v>
      </c>
      <c r="E2897" s="32" t="n">
        <f aca="false">IF($A2897="","",IF($C2897&lt;=0,"",1/$C2897^2))</f>
        <v>3.64007221788411</v>
      </c>
      <c r="F2897" s="33" t="n">
        <f aca="false">IF(OR(ROW()-設定!$B$30&lt;2,ROW()+設定!$B$30&gt;13701,N($A2897)&lt;=0,N(INDEX($A$2:$A$13701,MIN(13700,MAX(1,ROW()-1+設定!$B$30))))&lt;=0,$A2897&lt;設定!$B$28,$A2897&gt;設定!$B$29),0,IF(AND($C2897&gt;=MAX(INDEX($C$1:$C$13701,MAX(1,ROW()-設定!$B$24)):INDEX($C$1:$C$13701,MAX(1,ROW()-1))),$C2897&gt;MAX(INDEX($C$1:$C$13701,MIN(13701,ROW()+1)):INDEX($C$1:$C$13701,MIN(13701,ROW()+設定!$B$24))),$C2897&gt;=設定!$B$32,$C2897&gt;=MAX(MIN(INDEX($C$1:$C$13701,MAX(1,ROW()-設定!$B$26)):INDEX($C$1:$C$13701,MAX(1,ROW()-1))),MIN(INDEX($C$1:$C$13701,MIN(13701,ROW()+1)):INDEX($C$1:$C$13701,MIN(13701,ROW()+設定!$B$26))))*10^(設定!$B$27/20)),1,0))</f>
        <v>0</v>
      </c>
      <c r="G2897" s="33" t="n">
        <f aca="false">$G2896+IF($F2897=1,1,0)</f>
        <v>1</v>
      </c>
      <c r="H2897" s="0" t="str">
        <f aca="false">IF($F2897=1,$G2897,"")</f>
        <v/>
      </c>
    </row>
    <row r="2898" customFormat="false" ht="15" hidden="false" customHeight="false" outlineLevel="0" collapsed="false">
      <c r="A2898" s="30" t="n">
        <v>452.5</v>
      </c>
      <c r="B2898" s="31" t="n">
        <v>-5.5259</v>
      </c>
      <c r="C2898" s="32" t="n">
        <f aca="false">IF($A2898="","",IF(設定!$B$21="dB",10^($B2898/20),ABS($B2898)))</f>
        <v>0.529303785487427</v>
      </c>
      <c r="D2898" s="32" t="n">
        <f aca="false">IF($A2898="","",$A2898^2)</f>
        <v>204756.25</v>
      </c>
      <c r="E2898" s="32" t="n">
        <f aca="false">IF($A2898="","",IF($C2898&lt;=0,"",1/$C2898^2))</f>
        <v>3.56935710355766</v>
      </c>
      <c r="F2898" s="33" t="n">
        <f aca="false">IF(OR(ROW()-設定!$B$30&lt;2,ROW()+設定!$B$30&gt;13701,N($A2898)&lt;=0,N(INDEX($A$2:$A$13701,MIN(13700,MAX(1,ROW()-1+設定!$B$30))))&lt;=0,$A2898&lt;設定!$B$28,$A2898&gt;設定!$B$29),0,IF(AND($C2898&gt;=MAX(INDEX($C$1:$C$13701,MAX(1,ROW()-設定!$B$24)):INDEX($C$1:$C$13701,MAX(1,ROW()-1))),$C2898&gt;MAX(INDEX($C$1:$C$13701,MIN(13701,ROW()+1)):INDEX($C$1:$C$13701,MIN(13701,ROW()+設定!$B$24))),$C2898&gt;=設定!$B$32,$C2898&gt;=MAX(MIN(INDEX($C$1:$C$13701,MAX(1,ROW()-設定!$B$26)):INDEX($C$1:$C$13701,MAX(1,ROW()-1))),MIN(INDEX($C$1:$C$13701,MIN(13701,ROW()+1)):INDEX($C$1:$C$13701,MIN(13701,ROW()+設定!$B$26))))*10^(設定!$B$27/20)),1,0))</f>
        <v>0</v>
      </c>
      <c r="G2898" s="33" t="n">
        <f aca="false">$G2897+IF($F2898=1,1,0)</f>
        <v>1</v>
      </c>
      <c r="H2898" s="0" t="str">
        <f aca="false">IF($F2898=1,$G2898,"")</f>
        <v/>
      </c>
    </row>
    <row r="2899" customFormat="false" ht="15" hidden="false" customHeight="false" outlineLevel="0" collapsed="false">
      <c r="A2899" s="30" t="n">
        <v>452.65625</v>
      </c>
      <c r="B2899" s="31" t="n">
        <v>-6.4314</v>
      </c>
      <c r="C2899" s="32" t="n">
        <f aca="false">IF($A2899="","",IF(設定!$B$21="dB",10^($B2899/20),ABS($B2899)))</f>
        <v>0.476902940252014</v>
      </c>
      <c r="D2899" s="32" t="n">
        <f aca="false">IF($A2899="","",$A2899^2)</f>
        <v>204897.680664063</v>
      </c>
      <c r="E2899" s="32" t="n">
        <f aca="false">IF($A2899="","",IF($C2899&lt;=0,"",1/$C2899^2))</f>
        <v>4.39683329754251</v>
      </c>
      <c r="F2899" s="33" t="n">
        <f aca="false">IF(OR(ROW()-設定!$B$30&lt;2,ROW()+設定!$B$30&gt;13701,N($A2899)&lt;=0,N(INDEX($A$2:$A$13701,MIN(13700,MAX(1,ROW()-1+設定!$B$30))))&lt;=0,$A2899&lt;設定!$B$28,$A2899&gt;設定!$B$29),0,IF(AND($C2899&gt;=MAX(INDEX($C$1:$C$13701,MAX(1,ROW()-設定!$B$24)):INDEX($C$1:$C$13701,MAX(1,ROW()-1))),$C2899&gt;MAX(INDEX($C$1:$C$13701,MIN(13701,ROW()+1)):INDEX($C$1:$C$13701,MIN(13701,ROW()+設定!$B$24))),$C2899&gt;=設定!$B$32,$C2899&gt;=MAX(MIN(INDEX($C$1:$C$13701,MAX(1,ROW()-設定!$B$26)):INDEX($C$1:$C$13701,MAX(1,ROW()-1))),MIN(INDEX($C$1:$C$13701,MIN(13701,ROW()+1)):INDEX($C$1:$C$13701,MIN(13701,ROW()+設定!$B$26))))*10^(設定!$B$27/20)),1,0))</f>
        <v>0</v>
      </c>
      <c r="G2899" s="33" t="n">
        <f aca="false">$G2898+IF($F2899=1,1,0)</f>
        <v>1</v>
      </c>
      <c r="H2899" s="0" t="str">
        <f aca="false">IF($F2899=1,$G2899,"")</f>
        <v/>
      </c>
    </row>
    <row r="2900" customFormat="false" ht="15" hidden="false" customHeight="false" outlineLevel="0" collapsed="false">
      <c r="A2900" s="30" t="n">
        <v>452.8125</v>
      </c>
      <c r="B2900" s="31" t="n">
        <v>-6.3799</v>
      </c>
      <c r="C2900" s="32" t="n">
        <f aca="false">IF($A2900="","",IF(設定!$B$21="dB",10^($B2900/20),ABS($B2900)))</f>
        <v>0.47973897180392</v>
      </c>
      <c r="D2900" s="32" t="n">
        <f aca="false">IF($A2900="","",$A2900^2)</f>
        <v>205039.16015625</v>
      </c>
      <c r="E2900" s="32" t="n">
        <f aca="false">IF($A2900="","",IF($C2900&lt;=0,"",1/$C2900^2))</f>
        <v>4.34500219319108</v>
      </c>
      <c r="F2900" s="33" t="n">
        <f aca="false">IF(OR(ROW()-設定!$B$30&lt;2,ROW()+設定!$B$30&gt;13701,N($A2900)&lt;=0,N(INDEX($A$2:$A$13701,MIN(13700,MAX(1,ROW()-1+設定!$B$30))))&lt;=0,$A2900&lt;設定!$B$28,$A2900&gt;設定!$B$29),0,IF(AND($C2900&gt;=MAX(INDEX($C$1:$C$13701,MAX(1,ROW()-設定!$B$24)):INDEX($C$1:$C$13701,MAX(1,ROW()-1))),$C2900&gt;MAX(INDEX($C$1:$C$13701,MIN(13701,ROW()+1)):INDEX($C$1:$C$13701,MIN(13701,ROW()+設定!$B$24))),$C2900&gt;=設定!$B$32,$C2900&gt;=MAX(MIN(INDEX($C$1:$C$13701,MAX(1,ROW()-設定!$B$26)):INDEX($C$1:$C$13701,MAX(1,ROW()-1))),MIN(INDEX($C$1:$C$13701,MIN(13701,ROW()+1)):INDEX($C$1:$C$13701,MIN(13701,ROW()+設定!$B$26))))*10^(設定!$B$27/20)),1,0))</f>
        <v>0</v>
      </c>
      <c r="G2900" s="33" t="n">
        <f aca="false">$G2899+IF($F2900=1,1,0)</f>
        <v>1</v>
      </c>
      <c r="H2900" s="0" t="str">
        <f aca="false">IF($F2900=1,$G2900,"")</f>
        <v/>
      </c>
    </row>
    <row r="2901" customFormat="false" ht="15" hidden="false" customHeight="false" outlineLevel="0" collapsed="false">
      <c r="A2901" s="30" t="n">
        <v>452.96875</v>
      </c>
      <c r="B2901" s="31" t="n">
        <v>-6.7581</v>
      </c>
      <c r="C2901" s="32" t="n">
        <f aca="false">IF($A2901="","",IF(設定!$B$21="dB",10^($B2901/20),ABS($B2901)))</f>
        <v>0.459298471361311</v>
      </c>
      <c r="D2901" s="32" t="n">
        <f aca="false">IF($A2901="","",$A2901^2)</f>
        <v>205180.688476563</v>
      </c>
      <c r="E2901" s="32" t="n">
        <f aca="false">IF($A2901="","",IF($C2901&lt;=0,"",1/$C2901^2))</f>
        <v>4.74034553958345</v>
      </c>
      <c r="F2901" s="33" t="n">
        <f aca="false">IF(OR(ROW()-設定!$B$30&lt;2,ROW()+設定!$B$30&gt;13701,N($A2901)&lt;=0,N(INDEX($A$2:$A$13701,MIN(13700,MAX(1,ROW()-1+設定!$B$30))))&lt;=0,$A2901&lt;設定!$B$28,$A2901&gt;設定!$B$29),0,IF(AND($C2901&gt;=MAX(INDEX($C$1:$C$13701,MAX(1,ROW()-設定!$B$24)):INDEX($C$1:$C$13701,MAX(1,ROW()-1))),$C2901&gt;MAX(INDEX($C$1:$C$13701,MIN(13701,ROW()+1)):INDEX($C$1:$C$13701,MIN(13701,ROW()+設定!$B$24))),$C2901&gt;=設定!$B$32,$C2901&gt;=MAX(MIN(INDEX($C$1:$C$13701,MAX(1,ROW()-設定!$B$26)):INDEX($C$1:$C$13701,MAX(1,ROW()-1))),MIN(INDEX($C$1:$C$13701,MIN(13701,ROW()+1)):INDEX($C$1:$C$13701,MIN(13701,ROW()+設定!$B$26))))*10^(設定!$B$27/20)),1,0))</f>
        <v>0</v>
      </c>
      <c r="G2901" s="33" t="n">
        <f aca="false">$G2900+IF($F2901=1,1,0)</f>
        <v>1</v>
      </c>
      <c r="H2901" s="0" t="str">
        <f aca="false">IF($F2901=1,$G2901,"")</f>
        <v/>
      </c>
    </row>
    <row r="2902" customFormat="false" ht="15" hidden="false" customHeight="false" outlineLevel="0" collapsed="false">
      <c r="A2902" s="30" t="n">
        <v>453.125</v>
      </c>
      <c r="B2902" s="31" t="n">
        <v>-7.2242</v>
      </c>
      <c r="C2902" s="32" t="n">
        <f aca="false">IF($A2902="","",IF(設定!$B$21="dB",10^($B2902/20),ABS($B2902)))</f>
        <v>0.43530133593057</v>
      </c>
      <c r="D2902" s="32" t="n">
        <f aca="false">IF($A2902="","",$A2902^2)</f>
        <v>205322.265625</v>
      </c>
      <c r="E2902" s="32" t="n">
        <f aca="false">IF($A2902="","",IF($C2902&lt;=0,"",1/$C2902^2))</f>
        <v>5.27739984529643</v>
      </c>
      <c r="F2902" s="33" t="n">
        <f aca="false">IF(OR(ROW()-設定!$B$30&lt;2,ROW()+設定!$B$30&gt;13701,N($A2902)&lt;=0,N(INDEX($A$2:$A$13701,MIN(13700,MAX(1,ROW()-1+設定!$B$30))))&lt;=0,$A2902&lt;設定!$B$28,$A2902&gt;設定!$B$29),0,IF(AND($C2902&gt;=MAX(INDEX($C$1:$C$13701,MAX(1,ROW()-設定!$B$24)):INDEX($C$1:$C$13701,MAX(1,ROW()-1))),$C2902&gt;MAX(INDEX($C$1:$C$13701,MIN(13701,ROW()+1)):INDEX($C$1:$C$13701,MIN(13701,ROW()+設定!$B$24))),$C2902&gt;=設定!$B$32,$C2902&gt;=MAX(MIN(INDEX($C$1:$C$13701,MAX(1,ROW()-設定!$B$26)):INDEX($C$1:$C$13701,MAX(1,ROW()-1))),MIN(INDEX($C$1:$C$13701,MIN(13701,ROW()+1)):INDEX($C$1:$C$13701,MIN(13701,ROW()+設定!$B$26))))*10^(設定!$B$27/20)),1,0))</f>
        <v>0</v>
      </c>
      <c r="G2902" s="33" t="n">
        <f aca="false">$G2901+IF($F2902=1,1,0)</f>
        <v>1</v>
      </c>
      <c r="H2902" s="0" t="str">
        <f aca="false">IF($F2902=1,$G2902,"")</f>
        <v/>
      </c>
    </row>
    <row r="2903" customFormat="false" ht="15" hidden="false" customHeight="false" outlineLevel="0" collapsed="false">
      <c r="A2903" s="30" t="n">
        <v>453.28125</v>
      </c>
      <c r="B2903" s="31" t="n">
        <v>-7.7623</v>
      </c>
      <c r="C2903" s="32" t="n">
        <f aca="false">IF($A2903="","",IF(設定!$B$21="dB",10^($B2903/20),ABS($B2903)))</f>
        <v>0.409152302965095</v>
      </c>
      <c r="D2903" s="32" t="n">
        <f aca="false">IF($A2903="","",$A2903^2)</f>
        <v>205463.891601563</v>
      </c>
      <c r="E2903" s="32" t="n">
        <f aca="false">IF($A2903="","",IF($C2903&lt;=0,"",1/$C2903^2))</f>
        <v>5.97351556970687</v>
      </c>
      <c r="F2903" s="33" t="n">
        <f aca="false">IF(OR(ROW()-設定!$B$30&lt;2,ROW()+設定!$B$30&gt;13701,N($A2903)&lt;=0,N(INDEX($A$2:$A$13701,MIN(13700,MAX(1,ROW()-1+設定!$B$30))))&lt;=0,$A2903&lt;設定!$B$28,$A2903&gt;設定!$B$29),0,IF(AND($C2903&gt;=MAX(INDEX($C$1:$C$13701,MAX(1,ROW()-設定!$B$24)):INDEX($C$1:$C$13701,MAX(1,ROW()-1))),$C2903&gt;MAX(INDEX($C$1:$C$13701,MIN(13701,ROW()+1)):INDEX($C$1:$C$13701,MIN(13701,ROW()+設定!$B$24))),$C2903&gt;=設定!$B$32,$C2903&gt;=MAX(MIN(INDEX($C$1:$C$13701,MAX(1,ROW()-設定!$B$26)):INDEX($C$1:$C$13701,MAX(1,ROW()-1))),MIN(INDEX($C$1:$C$13701,MIN(13701,ROW()+1)):INDEX($C$1:$C$13701,MIN(13701,ROW()+設定!$B$26))))*10^(設定!$B$27/20)),1,0))</f>
        <v>0</v>
      </c>
      <c r="G2903" s="33" t="n">
        <f aca="false">$G2902+IF($F2903=1,1,0)</f>
        <v>1</v>
      </c>
      <c r="H2903" s="0" t="str">
        <f aca="false">IF($F2903=1,$G2903,"")</f>
        <v/>
      </c>
    </row>
    <row r="2904" customFormat="false" ht="15" hidden="false" customHeight="false" outlineLevel="0" collapsed="false">
      <c r="A2904" s="30" t="n">
        <v>453.4375</v>
      </c>
      <c r="B2904" s="31" t="n">
        <v>-8.1382</v>
      </c>
      <c r="C2904" s="32" t="n">
        <f aca="false">IF($A2904="","",IF(設定!$B$21="dB",10^($B2904/20),ABS($B2904)))</f>
        <v>0.391823067230703</v>
      </c>
      <c r="D2904" s="32" t="n">
        <f aca="false">IF($A2904="","",$A2904^2)</f>
        <v>205605.56640625</v>
      </c>
      <c r="E2904" s="32" t="n">
        <f aca="false">IF($A2904="","",IF($C2904&lt;=0,"",1/$C2904^2))</f>
        <v>6.51358372653222</v>
      </c>
      <c r="F2904" s="33" t="n">
        <f aca="false">IF(OR(ROW()-設定!$B$30&lt;2,ROW()+設定!$B$30&gt;13701,N($A2904)&lt;=0,N(INDEX($A$2:$A$13701,MIN(13700,MAX(1,ROW()-1+設定!$B$30))))&lt;=0,$A2904&lt;設定!$B$28,$A2904&gt;設定!$B$29),0,IF(AND($C2904&gt;=MAX(INDEX($C$1:$C$13701,MAX(1,ROW()-設定!$B$24)):INDEX($C$1:$C$13701,MAX(1,ROW()-1))),$C2904&gt;MAX(INDEX($C$1:$C$13701,MIN(13701,ROW()+1)):INDEX($C$1:$C$13701,MIN(13701,ROW()+設定!$B$24))),$C2904&gt;=設定!$B$32,$C2904&gt;=MAX(MIN(INDEX($C$1:$C$13701,MAX(1,ROW()-設定!$B$26)):INDEX($C$1:$C$13701,MAX(1,ROW()-1))),MIN(INDEX($C$1:$C$13701,MIN(13701,ROW()+1)):INDEX($C$1:$C$13701,MIN(13701,ROW()+設定!$B$26))))*10^(設定!$B$27/20)),1,0))</f>
        <v>0</v>
      </c>
      <c r="G2904" s="33" t="n">
        <f aca="false">$G2903+IF($F2904=1,1,0)</f>
        <v>1</v>
      </c>
      <c r="H2904" s="0" t="str">
        <f aca="false">IF($F2904=1,$G2904,"")</f>
        <v/>
      </c>
    </row>
    <row r="2905" customFormat="false" ht="15" hidden="false" customHeight="false" outlineLevel="0" collapsed="false">
      <c r="A2905" s="30" t="n">
        <v>453.59375</v>
      </c>
      <c r="B2905" s="31" t="n">
        <v>-8.7211</v>
      </c>
      <c r="C2905" s="32" t="n">
        <f aca="false">IF($A2905="","",IF(設定!$B$21="dB",10^($B2905/20),ABS($B2905)))</f>
        <v>0.366391171132887</v>
      </c>
      <c r="D2905" s="32" t="n">
        <f aca="false">IF($A2905="","",$A2905^2)</f>
        <v>205747.290039063</v>
      </c>
      <c r="E2905" s="32" t="n">
        <f aca="false">IF($A2905="","",IF($C2905&lt;=0,"",1/$C2905^2))</f>
        <v>7.44920626757942</v>
      </c>
      <c r="F2905" s="33" t="n">
        <f aca="false">IF(OR(ROW()-設定!$B$30&lt;2,ROW()+設定!$B$30&gt;13701,N($A2905)&lt;=0,N(INDEX($A$2:$A$13701,MIN(13700,MAX(1,ROW()-1+設定!$B$30))))&lt;=0,$A2905&lt;設定!$B$28,$A2905&gt;設定!$B$29),0,IF(AND($C2905&gt;=MAX(INDEX($C$1:$C$13701,MAX(1,ROW()-設定!$B$24)):INDEX($C$1:$C$13701,MAX(1,ROW()-1))),$C2905&gt;MAX(INDEX($C$1:$C$13701,MIN(13701,ROW()+1)):INDEX($C$1:$C$13701,MIN(13701,ROW()+設定!$B$24))),$C2905&gt;=設定!$B$32,$C2905&gt;=MAX(MIN(INDEX($C$1:$C$13701,MAX(1,ROW()-設定!$B$26)):INDEX($C$1:$C$13701,MAX(1,ROW()-1))),MIN(INDEX($C$1:$C$13701,MIN(13701,ROW()+1)):INDEX($C$1:$C$13701,MIN(13701,ROW()+設定!$B$26))))*10^(設定!$B$27/20)),1,0))</f>
        <v>0</v>
      </c>
      <c r="G2905" s="33" t="n">
        <f aca="false">$G2904+IF($F2905=1,1,0)</f>
        <v>1</v>
      </c>
      <c r="H2905" s="0" t="str">
        <f aca="false">IF($F2905=1,$G2905,"")</f>
        <v/>
      </c>
    </row>
    <row r="2906" customFormat="false" ht="15" hidden="false" customHeight="false" outlineLevel="0" collapsed="false">
      <c r="A2906" s="30" t="n">
        <v>453.75</v>
      </c>
      <c r="B2906" s="31" t="n">
        <v>-9.0097</v>
      </c>
      <c r="C2906" s="32" t="n">
        <f aca="false">IF($A2906="","",IF(設定!$B$21="dB",10^($B2906/20),ABS($B2906)))</f>
        <v>0.354417371211933</v>
      </c>
      <c r="D2906" s="32" t="n">
        <f aca="false">IF($A2906="","",$A2906^2)</f>
        <v>205889.0625</v>
      </c>
      <c r="E2906" s="32" t="n">
        <f aca="false">IF($A2906="","",IF($C2906&lt;=0,"",1/$C2906^2))</f>
        <v>7.96104355577238</v>
      </c>
      <c r="F2906" s="33" t="n">
        <f aca="false">IF(OR(ROW()-設定!$B$30&lt;2,ROW()+設定!$B$30&gt;13701,N($A2906)&lt;=0,N(INDEX($A$2:$A$13701,MIN(13700,MAX(1,ROW()-1+設定!$B$30))))&lt;=0,$A2906&lt;設定!$B$28,$A2906&gt;設定!$B$29),0,IF(AND($C2906&gt;=MAX(INDEX($C$1:$C$13701,MAX(1,ROW()-設定!$B$24)):INDEX($C$1:$C$13701,MAX(1,ROW()-1))),$C2906&gt;MAX(INDEX($C$1:$C$13701,MIN(13701,ROW()+1)):INDEX($C$1:$C$13701,MIN(13701,ROW()+設定!$B$24))),$C2906&gt;=設定!$B$32,$C2906&gt;=MAX(MIN(INDEX($C$1:$C$13701,MAX(1,ROW()-設定!$B$26)):INDEX($C$1:$C$13701,MAX(1,ROW()-1))),MIN(INDEX($C$1:$C$13701,MIN(13701,ROW()+1)):INDEX($C$1:$C$13701,MIN(13701,ROW()+設定!$B$26))))*10^(設定!$B$27/20)),1,0))</f>
        <v>0</v>
      </c>
      <c r="G2906" s="33" t="n">
        <f aca="false">$G2905+IF($F2906=1,1,0)</f>
        <v>1</v>
      </c>
      <c r="H2906" s="0" t="str">
        <f aca="false">IF($F2906=1,$G2906,"")</f>
        <v/>
      </c>
    </row>
    <row r="2907" customFormat="false" ht="15" hidden="false" customHeight="false" outlineLevel="0" collapsed="false">
      <c r="A2907" s="30" t="n">
        <v>453.90625</v>
      </c>
      <c r="B2907" s="31" t="n">
        <v>-9.7052</v>
      </c>
      <c r="C2907" s="32" t="n">
        <f aca="false">IF($A2907="","",IF(設定!$B$21="dB",10^($B2907/20),ABS($B2907)))</f>
        <v>0.327144783778814</v>
      </c>
      <c r="D2907" s="32" t="n">
        <f aca="false">IF($A2907="","",$A2907^2)</f>
        <v>206030.883789063</v>
      </c>
      <c r="E2907" s="32" t="n">
        <f aca="false">IF($A2907="","",IF($C2907&lt;=0,"",1/$C2907^2))</f>
        <v>9.34372396705579</v>
      </c>
      <c r="F2907" s="33" t="n">
        <f aca="false">IF(OR(ROW()-設定!$B$30&lt;2,ROW()+設定!$B$30&gt;13701,N($A2907)&lt;=0,N(INDEX($A$2:$A$13701,MIN(13700,MAX(1,ROW()-1+設定!$B$30))))&lt;=0,$A2907&lt;設定!$B$28,$A2907&gt;設定!$B$29),0,IF(AND($C2907&gt;=MAX(INDEX($C$1:$C$13701,MAX(1,ROW()-設定!$B$24)):INDEX($C$1:$C$13701,MAX(1,ROW()-1))),$C2907&gt;MAX(INDEX($C$1:$C$13701,MIN(13701,ROW()+1)):INDEX($C$1:$C$13701,MIN(13701,ROW()+設定!$B$24))),$C2907&gt;=設定!$B$32,$C2907&gt;=MAX(MIN(INDEX($C$1:$C$13701,MAX(1,ROW()-設定!$B$26)):INDEX($C$1:$C$13701,MAX(1,ROW()-1))),MIN(INDEX($C$1:$C$13701,MIN(13701,ROW()+1)):INDEX($C$1:$C$13701,MIN(13701,ROW()+設定!$B$26))))*10^(設定!$B$27/20)),1,0))</f>
        <v>0</v>
      </c>
      <c r="G2907" s="33" t="n">
        <f aca="false">$G2906+IF($F2907=1,1,0)</f>
        <v>1</v>
      </c>
      <c r="H2907" s="0" t="str">
        <f aca="false">IF($F2907=1,$G2907,"")</f>
        <v/>
      </c>
    </row>
    <row r="2908" customFormat="false" ht="15" hidden="false" customHeight="false" outlineLevel="0" collapsed="false">
      <c r="A2908" s="30" t="n">
        <v>454.0625</v>
      </c>
      <c r="B2908" s="31" t="n">
        <v>-10.1306</v>
      </c>
      <c r="C2908" s="32" t="n">
        <f aca="false">IF($A2908="","",IF(設定!$B$21="dB",10^($B2908/20),ABS($B2908)))</f>
        <v>0.311508570604414</v>
      </c>
      <c r="D2908" s="32" t="n">
        <f aca="false">IF($A2908="","",$A2908^2)</f>
        <v>206172.75390625</v>
      </c>
      <c r="E2908" s="32" t="n">
        <f aca="false">IF($A2908="","",IF($C2908&lt;=0,"",1/$C2908^2))</f>
        <v>10.3052848337873</v>
      </c>
      <c r="F2908" s="33" t="n">
        <f aca="false">IF(OR(ROW()-設定!$B$30&lt;2,ROW()+設定!$B$30&gt;13701,N($A2908)&lt;=0,N(INDEX($A$2:$A$13701,MIN(13700,MAX(1,ROW()-1+設定!$B$30))))&lt;=0,$A2908&lt;設定!$B$28,$A2908&gt;設定!$B$29),0,IF(AND($C2908&gt;=MAX(INDEX($C$1:$C$13701,MAX(1,ROW()-設定!$B$24)):INDEX($C$1:$C$13701,MAX(1,ROW()-1))),$C2908&gt;MAX(INDEX($C$1:$C$13701,MIN(13701,ROW()+1)):INDEX($C$1:$C$13701,MIN(13701,ROW()+設定!$B$24))),$C2908&gt;=設定!$B$32,$C2908&gt;=MAX(MIN(INDEX($C$1:$C$13701,MAX(1,ROW()-設定!$B$26)):INDEX($C$1:$C$13701,MAX(1,ROW()-1))),MIN(INDEX($C$1:$C$13701,MIN(13701,ROW()+1)):INDEX($C$1:$C$13701,MIN(13701,ROW()+設定!$B$26))))*10^(設定!$B$27/20)),1,0))</f>
        <v>0</v>
      </c>
      <c r="G2908" s="33" t="n">
        <f aca="false">$G2907+IF($F2908=1,1,0)</f>
        <v>1</v>
      </c>
      <c r="H2908" s="0" t="str">
        <f aca="false">IF($F2908=1,$G2908,"")</f>
        <v/>
      </c>
    </row>
    <row r="2909" customFormat="false" ht="15" hidden="false" customHeight="false" outlineLevel="0" collapsed="false">
      <c r="A2909" s="30" t="n">
        <v>454.21875</v>
      </c>
      <c r="B2909" s="31" t="n">
        <v>-10.5339</v>
      </c>
      <c r="C2909" s="32" t="n">
        <f aca="false">IF($A2909="","",IF(設定!$B$21="dB",10^($B2909/20),ABS($B2909)))</f>
        <v>0.297375373147727</v>
      </c>
      <c r="D2909" s="32" t="n">
        <f aca="false">IF($A2909="","",$A2909^2)</f>
        <v>206314.672851563</v>
      </c>
      <c r="E2909" s="32" t="n">
        <f aca="false">IF($A2909="","",IF($C2909&lt;=0,"",1/$C2909^2))</f>
        <v>11.3081093633365</v>
      </c>
      <c r="F2909" s="33" t="n">
        <f aca="false">IF(OR(ROW()-設定!$B$30&lt;2,ROW()+設定!$B$30&gt;13701,N($A2909)&lt;=0,N(INDEX($A$2:$A$13701,MIN(13700,MAX(1,ROW()-1+設定!$B$30))))&lt;=0,$A2909&lt;設定!$B$28,$A2909&gt;設定!$B$29),0,IF(AND($C2909&gt;=MAX(INDEX($C$1:$C$13701,MAX(1,ROW()-設定!$B$24)):INDEX($C$1:$C$13701,MAX(1,ROW()-1))),$C2909&gt;MAX(INDEX($C$1:$C$13701,MIN(13701,ROW()+1)):INDEX($C$1:$C$13701,MIN(13701,ROW()+設定!$B$24))),$C2909&gt;=設定!$B$32,$C2909&gt;=MAX(MIN(INDEX($C$1:$C$13701,MAX(1,ROW()-設定!$B$26)):INDEX($C$1:$C$13701,MAX(1,ROW()-1))),MIN(INDEX($C$1:$C$13701,MIN(13701,ROW()+1)):INDEX($C$1:$C$13701,MIN(13701,ROW()+設定!$B$26))))*10^(設定!$B$27/20)),1,0))</f>
        <v>0</v>
      </c>
      <c r="G2909" s="33" t="n">
        <f aca="false">$G2908+IF($F2909=1,1,0)</f>
        <v>1</v>
      </c>
      <c r="H2909" s="0" t="str">
        <f aca="false">IF($F2909=1,$G2909,"")</f>
        <v/>
      </c>
    </row>
    <row r="2910" customFormat="false" ht="15" hidden="false" customHeight="false" outlineLevel="0" collapsed="false">
      <c r="A2910" s="30" t="n">
        <v>454.375</v>
      </c>
      <c r="B2910" s="31" t="n">
        <v>-11.3145</v>
      </c>
      <c r="C2910" s="32" t="n">
        <f aca="false">IF($A2910="","",IF(設定!$B$21="dB",10^($B2910/20),ABS($B2910)))</f>
        <v>0.271815989249619</v>
      </c>
      <c r="D2910" s="32" t="n">
        <f aca="false">IF($A2910="","",$A2910^2)</f>
        <v>206456.640625</v>
      </c>
      <c r="E2910" s="32" t="n">
        <f aca="false">IF($A2910="","",IF($C2910&lt;=0,"",1/$C2910^2))</f>
        <v>13.5347425721871</v>
      </c>
      <c r="F2910" s="33" t="n">
        <f aca="false">IF(OR(ROW()-設定!$B$30&lt;2,ROW()+設定!$B$30&gt;13701,N($A2910)&lt;=0,N(INDEX($A$2:$A$13701,MIN(13700,MAX(1,ROW()-1+設定!$B$30))))&lt;=0,$A2910&lt;設定!$B$28,$A2910&gt;設定!$B$29),0,IF(AND($C2910&gt;=MAX(INDEX($C$1:$C$13701,MAX(1,ROW()-設定!$B$24)):INDEX($C$1:$C$13701,MAX(1,ROW()-1))),$C2910&gt;MAX(INDEX($C$1:$C$13701,MIN(13701,ROW()+1)):INDEX($C$1:$C$13701,MIN(13701,ROW()+設定!$B$24))),$C2910&gt;=設定!$B$32,$C2910&gt;=MAX(MIN(INDEX($C$1:$C$13701,MAX(1,ROW()-設定!$B$26)):INDEX($C$1:$C$13701,MAX(1,ROW()-1))),MIN(INDEX($C$1:$C$13701,MIN(13701,ROW()+1)):INDEX($C$1:$C$13701,MIN(13701,ROW()+設定!$B$26))))*10^(設定!$B$27/20)),1,0))</f>
        <v>0</v>
      </c>
      <c r="G2910" s="33" t="n">
        <f aca="false">$G2909+IF($F2910=1,1,0)</f>
        <v>1</v>
      </c>
      <c r="H2910" s="0" t="str">
        <f aca="false">IF($F2910=1,$G2910,"")</f>
        <v/>
      </c>
    </row>
    <row r="2911" customFormat="false" ht="15" hidden="false" customHeight="false" outlineLevel="0" collapsed="false">
      <c r="A2911" s="30" t="n">
        <v>454.53125</v>
      </c>
      <c r="B2911" s="31" t="n">
        <v>-11.8227</v>
      </c>
      <c r="C2911" s="32" t="n">
        <f aca="false">IF($A2911="","",IF(設定!$B$21="dB",10^($B2911/20),ABS($B2911)))</f>
        <v>0.256368699313785</v>
      </c>
      <c r="D2911" s="32" t="n">
        <f aca="false">IF($A2911="","",$A2911^2)</f>
        <v>206598.657226563</v>
      </c>
      <c r="E2911" s="32" t="n">
        <f aca="false">IF($A2911="","",IF($C2911&lt;=0,"",1/$C2911^2))</f>
        <v>15.2149314496587</v>
      </c>
      <c r="F2911" s="33" t="n">
        <f aca="false">IF(OR(ROW()-設定!$B$30&lt;2,ROW()+設定!$B$30&gt;13701,N($A2911)&lt;=0,N(INDEX($A$2:$A$13701,MIN(13700,MAX(1,ROW()-1+設定!$B$30))))&lt;=0,$A2911&lt;設定!$B$28,$A2911&gt;設定!$B$29),0,IF(AND($C2911&gt;=MAX(INDEX($C$1:$C$13701,MAX(1,ROW()-設定!$B$24)):INDEX($C$1:$C$13701,MAX(1,ROW()-1))),$C2911&gt;MAX(INDEX($C$1:$C$13701,MIN(13701,ROW()+1)):INDEX($C$1:$C$13701,MIN(13701,ROW()+設定!$B$24))),$C2911&gt;=設定!$B$32,$C2911&gt;=MAX(MIN(INDEX($C$1:$C$13701,MAX(1,ROW()-設定!$B$26)):INDEX($C$1:$C$13701,MAX(1,ROW()-1))),MIN(INDEX($C$1:$C$13701,MIN(13701,ROW()+1)):INDEX($C$1:$C$13701,MIN(13701,ROW()+設定!$B$26))))*10^(設定!$B$27/20)),1,0))</f>
        <v>0</v>
      </c>
      <c r="G2911" s="33" t="n">
        <f aca="false">$G2910+IF($F2911=1,1,0)</f>
        <v>1</v>
      </c>
      <c r="H2911" s="0" t="str">
        <f aca="false">IF($F2911=1,$G2911,"")</f>
        <v/>
      </c>
    </row>
    <row r="2912" customFormat="false" ht="15" hidden="false" customHeight="false" outlineLevel="0" collapsed="false">
      <c r="A2912" s="30" t="n">
        <v>454.6875</v>
      </c>
      <c r="B2912" s="31" t="n">
        <v>-12.3918</v>
      </c>
      <c r="C2912" s="32" t="n">
        <f aca="false">IF($A2912="","",IF(設定!$B$21="dB",10^($B2912/20),ABS($B2912)))</f>
        <v>0.240109863027194</v>
      </c>
      <c r="D2912" s="32" t="n">
        <f aca="false">IF($A2912="","",$A2912^2)</f>
        <v>206740.72265625</v>
      </c>
      <c r="E2912" s="32" t="n">
        <f aca="false">IF($A2912="","",IF($C2912&lt;=0,"",1/$C2912^2))</f>
        <v>17.3452274831553</v>
      </c>
      <c r="F2912" s="33" t="n">
        <f aca="false">IF(OR(ROW()-設定!$B$30&lt;2,ROW()+設定!$B$30&gt;13701,N($A2912)&lt;=0,N(INDEX($A$2:$A$13701,MIN(13700,MAX(1,ROW()-1+設定!$B$30))))&lt;=0,$A2912&lt;設定!$B$28,$A2912&gt;設定!$B$29),0,IF(AND($C2912&gt;=MAX(INDEX($C$1:$C$13701,MAX(1,ROW()-設定!$B$24)):INDEX($C$1:$C$13701,MAX(1,ROW()-1))),$C2912&gt;MAX(INDEX($C$1:$C$13701,MIN(13701,ROW()+1)):INDEX($C$1:$C$13701,MIN(13701,ROW()+設定!$B$24))),$C2912&gt;=設定!$B$32,$C2912&gt;=MAX(MIN(INDEX($C$1:$C$13701,MAX(1,ROW()-設定!$B$26)):INDEX($C$1:$C$13701,MAX(1,ROW()-1))),MIN(INDEX($C$1:$C$13701,MIN(13701,ROW()+1)):INDEX($C$1:$C$13701,MIN(13701,ROW()+設定!$B$26))))*10^(設定!$B$27/20)),1,0))</f>
        <v>0</v>
      </c>
      <c r="G2912" s="33" t="n">
        <f aca="false">$G2911+IF($F2912=1,1,0)</f>
        <v>1</v>
      </c>
      <c r="H2912" s="0" t="str">
        <f aca="false">IF($F2912=1,$G2912,"")</f>
        <v/>
      </c>
    </row>
    <row r="2913" customFormat="false" ht="15" hidden="false" customHeight="false" outlineLevel="0" collapsed="false">
      <c r="A2913" s="30" t="n">
        <v>454.84375</v>
      </c>
      <c r="B2913" s="31" t="n">
        <v>-13.197</v>
      </c>
      <c r="C2913" s="32" t="n">
        <f aca="false">IF($A2913="","",IF(設定!$B$21="dB",10^($B2913/20),ABS($B2913)))</f>
        <v>0.218851738055193</v>
      </c>
      <c r="D2913" s="32" t="n">
        <f aca="false">IF($A2913="","",$A2913^2)</f>
        <v>206882.836914063</v>
      </c>
      <c r="E2913" s="32" t="n">
        <f aca="false">IF($A2913="","",IF($C2913&lt;=0,"",1/$C2913^2))</f>
        <v>20.8785339457714</v>
      </c>
      <c r="F2913" s="33" t="n">
        <f aca="false">IF(OR(ROW()-設定!$B$30&lt;2,ROW()+設定!$B$30&gt;13701,N($A2913)&lt;=0,N(INDEX($A$2:$A$13701,MIN(13700,MAX(1,ROW()-1+設定!$B$30))))&lt;=0,$A2913&lt;設定!$B$28,$A2913&gt;設定!$B$29),0,IF(AND($C2913&gt;=MAX(INDEX($C$1:$C$13701,MAX(1,ROW()-設定!$B$24)):INDEX($C$1:$C$13701,MAX(1,ROW()-1))),$C2913&gt;MAX(INDEX($C$1:$C$13701,MIN(13701,ROW()+1)):INDEX($C$1:$C$13701,MIN(13701,ROW()+設定!$B$24))),$C2913&gt;=設定!$B$32,$C2913&gt;=MAX(MIN(INDEX($C$1:$C$13701,MAX(1,ROW()-設定!$B$26)):INDEX($C$1:$C$13701,MAX(1,ROW()-1))),MIN(INDEX($C$1:$C$13701,MIN(13701,ROW()+1)):INDEX($C$1:$C$13701,MIN(13701,ROW()+設定!$B$26))))*10^(設定!$B$27/20)),1,0))</f>
        <v>0</v>
      </c>
      <c r="G2913" s="33" t="n">
        <f aca="false">$G2912+IF($F2913=1,1,0)</f>
        <v>1</v>
      </c>
      <c r="H2913" s="0" t="str">
        <f aca="false">IF($F2913=1,$G2913,"")</f>
        <v/>
      </c>
    </row>
    <row r="2914" customFormat="false" ht="15" hidden="false" customHeight="false" outlineLevel="0" collapsed="false">
      <c r="A2914" s="30" t="n">
        <v>455</v>
      </c>
      <c r="B2914" s="31" t="n">
        <v>-13.5963</v>
      </c>
      <c r="C2914" s="32" t="n">
        <f aca="false">IF($A2914="","",IF(設定!$B$21="dB",10^($B2914/20),ABS($B2914)))</f>
        <v>0.209018631513341</v>
      </c>
      <c r="D2914" s="32" t="n">
        <f aca="false">IF($A2914="","",$A2914^2)</f>
        <v>207025</v>
      </c>
      <c r="E2914" s="32" t="n">
        <f aca="false">IF($A2914="","",IF($C2914&lt;=0,"",1/$C2914^2))</f>
        <v>22.8891676437009</v>
      </c>
      <c r="F2914" s="33" t="n">
        <f aca="false">IF(OR(ROW()-設定!$B$30&lt;2,ROW()+設定!$B$30&gt;13701,N($A2914)&lt;=0,N(INDEX($A$2:$A$13701,MIN(13700,MAX(1,ROW()-1+設定!$B$30))))&lt;=0,$A2914&lt;設定!$B$28,$A2914&gt;設定!$B$29),0,IF(AND($C2914&gt;=MAX(INDEX($C$1:$C$13701,MAX(1,ROW()-設定!$B$24)):INDEX($C$1:$C$13701,MAX(1,ROW()-1))),$C2914&gt;MAX(INDEX($C$1:$C$13701,MIN(13701,ROW()+1)):INDEX($C$1:$C$13701,MIN(13701,ROW()+設定!$B$24))),$C2914&gt;=設定!$B$32,$C2914&gt;=MAX(MIN(INDEX($C$1:$C$13701,MAX(1,ROW()-設定!$B$26)):INDEX($C$1:$C$13701,MAX(1,ROW()-1))),MIN(INDEX($C$1:$C$13701,MIN(13701,ROW()+1)):INDEX($C$1:$C$13701,MIN(13701,ROW()+設定!$B$26))))*10^(設定!$B$27/20)),1,0))</f>
        <v>0</v>
      </c>
      <c r="G2914" s="33" t="n">
        <f aca="false">$G2913+IF($F2914=1,1,0)</f>
        <v>1</v>
      </c>
      <c r="H2914" s="0" t="str">
        <f aca="false">IF($F2914=1,$G2914,"")</f>
        <v/>
      </c>
    </row>
    <row r="2915" customFormat="false" ht="15" hidden="false" customHeight="false" outlineLevel="0" collapsed="false">
      <c r="A2915" s="30" t="n">
        <v>455.15625</v>
      </c>
      <c r="B2915" s="31" t="n">
        <v>-14.398</v>
      </c>
      <c r="C2915" s="32" t="n">
        <f aca="false">IF($A2915="","",IF(設定!$B$21="dB",10^($B2915/20),ABS($B2915)))</f>
        <v>0.190589951702436</v>
      </c>
      <c r="D2915" s="32" t="n">
        <f aca="false">IF($A2915="","",$A2915^2)</f>
        <v>207167.211914063</v>
      </c>
      <c r="E2915" s="32" t="n">
        <f aca="false">IF($A2915="","",IF($C2915&lt;=0,"",1/$C2915^2))</f>
        <v>27.5296062615514</v>
      </c>
      <c r="F2915" s="33" t="n">
        <f aca="false">IF(OR(ROW()-設定!$B$30&lt;2,ROW()+設定!$B$30&gt;13701,N($A2915)&lt;=0,N(INDEX($A$2:$A$13701,MIN(13700,MAX(1,ROW()-1+設定!$B$30))))&lt;=0,$A2915&lt;設定!$B$28,$A2915&gt;設定!$B$29),0,IF(AND($C2915&gt;=MAX(INDEX($C$1:$C$13701,MAX(1,ROW()-設定!$B$24)):INDEX($C$1:$C$13701,MAX(1,ROW()-1))),$C2915&gt;MAX(INDEX($C$1:$C$13701,MIN(13701,ROW()+1)):INDEX($C$1:$C$13701,MIN(13701,ROW()+設定!$B$24))),$C2915&gt;=設定!$B$32,$C2915&gt;=MAX(MIN(INDEX($C$1:$C$13701,MAX(1,ROW()-設定!$B$26)):INDEX($C$1:$C$13701,MAX(1,ROW()-1))),MIN(INDEX($C$1:$C$13701,MIN(13701,ROW()+1)):INDEX($C$1:$C$13701,MIN(13701,ROW()+設定!$B$26))))*10^(設定!$B$27/20)),1,0))</f>
        <v>0</v>
      </c>
      <c r="G2915" s="33" t="n">
        <f aca="false">$G2914+IF($F2915=1,1,0)</f>
        <v>1</v>
      </c>
      <c r="H2915" s="0" t="str">
        <f aca="false">IF($F2915=1,$G2915,"")</f>
        <v/>
      </c>
    </row>
    <row r="2916" customFormat="false" ht="15" hidden="false" customHeight="false" outlineLevel="0" collapsed="false">
      <c r="A2916" s="30" t="n">
        <v>455.3125</v>
      </c>
      <c r="B2916" s="31" t="n">
        <v>-15.3218</v>
      </c>
      <c r="C2916" s="32" t="n">
        <f aca="false">IF($A2916="","",IF(設定!$B$21="dB",10^($B2916/20),ABS($B2916)))</f>
        <v>0.171360215637999</v>
      </c>
      <c r="D2916" s="32" t="n">
        <f aca="false">IF($A2916="","",$A2916^2)</f>
        <v>207309.47265625</v>
      </c>
      <c r="E2916" s="32" t="n">
        <f aca="false">IF($A2916="","",IF($C2916&lt;=0,"",1/$C2916^2))</f>
        <v>34.054930633112</v>
      </c>
      <c r="F2916" s="33" t="n">
        <f aca="false">IF(OR(ROW()-設定!$B$30&lt;2,ROW()+設定!$B$30&gt;13701,N($A2916)&lt;=0,N(INDEX($A$2:$A$13701,MIN(13700,MAX(1,ROW()-1+設定!$B$30))))&lt;=0,$A2916&lt;設定!$B$28,$A2916&gt;設定!$B$29),0,IF(AND($C2916&gt;=MAX(INDEX($C$1:$C$13701,MAX(1,ROW()-設定!$B$24)):INDEX($C$1:$C$13701,MAX(1,ROW()-1))),$C2916&gt;MAX(INDEX($C$1:$C$13701,MIN(13701,ROW()+1)):INDEX($C$1:$C$13701,MIN(13701,ROW()+設定!$B$24))),$C2916&gt;=設定!$B$32,$C2916&gt;=MAX(MIN(INDEX($C$1:$C$13701,MAX(1,ROW()-設定!$B$26)):INDEX($C$1:$C$13701,MAX(1,ROW()-1))),MIN(INDEX($C$1:$C$13701,MIN(13701,ROW()+1)):INDEX($C$1:$C$13701,MIN(13701,ROW()+設定!$B$26))))*10^(設定!$B$27/20)),1,0))</f>
        <v>0</v>
      </c>
      <c r="G2916" s="33" t="n">
        <f aca="false">$G2915+IF($F2916=1,1,0)</f>
        <v>1</v>
      </c>
      <c r="H2916" s="0" t="str">
        <f aca="false">IF($F2916=1,$G2916,"")</f>
        <v/>
      </c>
    </row>
    <row r="2917" customFormat="false" ht="15" hidden="false" customHeight="false" outlineLevel="0" collapsed="false">
      <c r="A2917" s="30" t="n">
        <v>455.46875</v>
      </c>
      <c r="B2917" s="31" t="n">
        <v>-15.9341</v>
      </c>
      <c r="C2917" s="32" t="n">
        <f aca="false">IF($A2917="","",IF(設定!$B$21="dB",10^($B2917/20),ABS($B2917)))</f>
        <v>0.15969635365103</v>
      </c>
      <c r="D2917" s="32" t="n">
        <f aca="false">IF($A2917="","",$A2917^2)</f>
        <v>207451.782226563</v>
      </c>
      <c r="E2917" s="32" t="n">
        <f aca="false">IF($A2917="","",IF($C2917&lt;=0,"",1/$C2917^2))</f>
        <v>39.21118795252</v>
      </c>
      <c r="F2917" s="33" t="n">
        <f aca="false">IF(OR(ROW()-設定!$B$30&lt;2,ROW()+設定!$B$30&gt;13701,N($A2917)&lt;=0,N(INDEX($A$2:$A$13701,MIN(13700,MAX(1,ROW()-1+設定!$B$30))))&lt;=0,$A2917&lt;設定!$B$28,$A2917&gt;設定!$B$29),0,IF(AND($C2917&gt;=MAX(INDEX($C$1:$C$13701,MAX(1,ROW()-設定!$B$24)):INDEX($C$1:$C$13701,MAX(1,ROW()-1))),$C2917&gt;MAX(INDEX($C$1:$C$13701,MIN(13701,ROW()+1)):INDEX($C$1:$C$13701,MIN(13701,ROW()+設定!$B$24))),$C2917&gt;=設定!$B$32,$C2917&gt;=MAX(MIN(INDEX($C$1:$C$13701,MAX(1,ROW()-設定!$B$26)):INDEX($C$1:$C$13701,MAX(1,ROW()-1))),MIN(INDEX($C$1:$C$13701,MIN(13701,ROW()+1)):INDEX($C$1:$C$13701,MIN(13701,ROW()+設定!$B$26))))*10^(設定!$B$27/20)),1,0))</f>
        <v>0</v>
      </c>
      <c r="G2917" s="33" t="n">
        <f aca="false">$G2916+IF($F2917=1,1,0)</f>
        <v>1</v>
      </c>
      <c r="H2917" s="0" t="str">
        <f aca="false">IF($F2917=1,$G2917,"")</f>
        <v/>
      </c>
    </row>
    <row r="2918" customFormat="false" ht="15" hidden="false" customHeight="false" outlineLevel="0" collapsed="false">
      <c r="A2918" s="30" t="n">
        <v>455.625</v>
      </c>
      <c r="B2918" s="31" t="n">
        <v>-16.7353</v>
      </c>
      <c r="C2918" s="32" t="n">
        <f aca="false">IF($A2918="","",IF(設定!$B$21="dB",10^($B2918/20),ABS($B2918)))</f>
        <v>0.145624685351753</v>
      </c>
      <c r="D2918" s="32" t="n">
        <f aca="false">IF($A2918="","",$A2918^2)</f>
        <v>207594.140625</v>
      </c>
      <c r="E2918" s="32" t="n">
        <f aca="false">IF($A2918="","",IF($C2918&lt;=0,"",1/$C2918^2))</f>
        <v>47.1552443900255</v>
      </c>
      <c r="F2918" s="33" t="n">
        <f aca="false">IF(OR(ROW()-設定!$B$30&lt;2,ROW()+設定!$B$30&gt;13701,N($A2918)&lt;=0,N(INDEX($A$2:$A$13701,MIN(13700,MAX(1,ROW()-1+設定!$B$30))))&lt;=0,$A2918&lt;設定!$B$28,$A2918&gt;設定!$B$29),0,IF(AND($C2918&gt;=MAX(INDEX($C$1:$C$13701,MAX(1,ROW()-設定!$B$24)):INDEX($C$1:$C$13701,MAX(1,ROW()-1))),$C2918&gt;MAX(INDEX($C$1:$C$13701,MIN(13701,ROW()+1)):INDEX($C$1:$C$13701,MIN(13701,ROW()+設定!$B$24))),$C2918&gt;=設定!$B$32,$C2918&gt;=MAX(MIN(INDEX($C$1:$C$13701,MAX(1,ROW()-設定!$B$26)):INDEX($C$1:$C$13701,MAX(1,ROW()-1))),MIN(INDEX($C$1:$C$13701,MIN(13701,ROW()+1)):INDEX($C$1:$C$13701,MIN(13701,ROW()+設定!$B$26))))*10^(設定!$B$27/20)),1,0))</f>
        <v>0</v>
      </c>
      <c r="G2918" s="33" t="n">
        <f aca="false">$G2917+IF($F2918=1,1,0)</f>
        <v>1</v>
      </c>
      <c r="H2918" s="0" t="str">
        <f aca="false">IF($F2918=1,$G2918,"")</f>
        <v/>
      </c>
    </row>
    <row r="2919" customFormat="false" ht="15" hidden="false" customHeight="false" outlineLevel="0" collapsed="false">
      <c r="A2919" s="30" t="n">
        <v>455.78125</v>
      </c>
      <c r="B2919" s="31" t="n">
        <v>-17.4844</v>
      </c>
      <c r="C2919" s="32" t="n">
        <f aca="false">IF($A2919="","",IF(設定!$B$21="dB",10^($B2919/20),ABS($B2919)))</f>
        <v>0.133591861053004</v>
      </c>
      <c r="D2919" s="32" t="n">
        <f aca="false">IF($A2919="","",$A2919^2)</f>
        <v>207736.547851563</v>
      </c>
      <c r="E2919" s="32" t="n">
        <f aca="false">IF($A2919="","",IF($C2919&lt;=0,"",1/$C2919^2))</f>
        <v>56.0325000256954</v>
      </c>
      <c r="F2919" s="33" t="n">
        <f aca="false">IF(OR(ROW()-設定!$B$30&lt;2,ROW()+設定!$B$30&gt;13701,N($A2919)&lt;=0,N(INDEX($A$2:$A$13701,MIN(13700,MAX(1,ROW()-1+設定!$B$30))))&lt;=0,$A2919&lt;設定!$B$28,$A2919&gt;設定!$B$29),0,IF(AND($C2919&gt;=MAX(INDEX($C$1:$C$13701,MAX(1,ROW()-設定!$B$24)):INDEX($C$1:$C$13701,MAX(1,ROW()-1))),$C2919&gt;MAX(INDEX($C$1:$C$13701,MIN(13701,ROW()+1)):INDEX($C$1:$C$13701,MIN(13701,ROW()+設定!$B$24))),$C2919&gt;=設定!$B$32,$C2919&gt;=MAX(MIN(INDEX($C$1:$C$13701,MAX(1,ROW()-設定!$B$26)):INDEX($C$1:$C$13701,MAX(1,ROW()-1))),MIN(INDEX($C$1:$C$13701,MIN(13701,ROW()+1)):INDEX($C$1:$C$13701,MIN(13701,ROW()+設定!$B$26))))*10^(設定!$B$27/20)),1,0))</f>
        <v>0</v>
      </c>
      <c r="G2919" s="33" t="n">
        <f aca="false">$G2918+IF($F2919=1,1,0)</f>
        <v>1</v>
      </c>
      <c r="H2919" s="0" t="str">
        <f aca="false">IF($F2919=1,$G2919,"")</f>
        <v/>
      </c>
    </row>
    <row r="2920" customFormat="false" ht="15" hidden="false" customHeight="false" outlineLevel="0" collapsed="false">
      <c r="A2920" s="30" t="n">
        <v>455.9375</v>
      </c>
      <c r="B2920" s="31" t="n">
        <v>-18.0687</v>
      </c>
      <c r="C2920" s="32" t="n">
        <f aca="false">IF($A2920="","",IF(設定!$B$21="dB",10^($B2920/20),ABS($B2920)))</f>
        <v>0.124900736707528</v>
      </c>
      <c r="D2920" s="32" t="n">
        <f aca="false">IF($A2920="","",$A2920^2)</f>
        <v>207879.00390625</v>
      </c>
      <c r="E2920" s="32" t="n">
        <f aca="false">IF($A2920="","",IF($C2920&lt;=0,"",1/$C2920^2))</f>
        <v>64.1017668159522</v>
      </c>
      <c r="F2920" s="33" t="n">
        <f aca="false">IF(OR(ROW()-設定!$B$30&lt;2,ROW()+設定!$B$30&gt;13701,N($A2920)&lt;=0,N(INDEX($A$2:$A$13701,MIN(13700,MAX(1,ROW()-1+設定!$B$30))))&lt;=0,$A2920&lt;設定!$B$28,$A2920&gt;設定!$B$29),0,IF(AND($C2920&gt;=MAX(INDEX($C$1:$C$13701,MAX(1,ROW()-設定!$B$24)):INDEX($C$1:$C$13701,MAX(1,ROW()-1))),$C2920&gt;MAX(INDEX($C$1:$C$13701,MIN(13701,ROW()+1)):INDEX($C$1:$C$13701,MIN(13701,ROW()+設定!$B$24))),$C2920&gt;=設定!$B$32,$C2920&gt;=MAX(MIN(INDEX($C$1:$C$13701,MAX(1,ROW()-設定!$B$26)):INDEX($C$1:$C$13701,MAX(1,ROW()-1))),MIN(INDEX($C$1:$C$13701,MIN(13701,ROW()+1)):INDEX($C$1:$C$13701,MIN(13701,ROW()+設定!$B$26))))*10^(設定!$B$27/20)),1,0))</f>
        <v>0</v>
      </c>
      <c r="G2920" s="33" t="n">
        <f aca="false">$G2919+IF($F2920=1,1,0)</f>
        <v>1</v>
      </c>
      <c r="H2920" s="0" t="str">
        <f aca="false">IF($F2920=1,$G2920,"")</f>
        <v/>
      </c>
    </row>
    <row r="2921" customFormat="false" ht="15" hidden="false" customHeight="false" outlineLevel="0" collapsed="false">
      <c r="A2921" s="30" t="n">
        <v>456.09375</v>
      </c>
      <c r="B2921" s="31" t="n">
        <v>-18.7217</v>
      </c>
      <c r="C2921" s="32" t="n">
        <f aca="false">IF($A2921="","",IF(設定!$B$21="dB",10^($B2921/20),ABS($B2921)))</f>
        <v>0.115855058275322</v>
      </c>
      <c r="D2921" s="32" t="n">
        <f aca="false">IF($A2921="","",$A2921^2)</f>
        <v>208021.508789063</v>
      </c>
      <c r="E2921" s="32" t="n">
        <f aca="false">IF($A2921="","",IF($C2921&lt;=0,"",1/$C2921^2))</f>
        <v>74.5023548455195</v>
      </c>
      <c r="F2921" s="33" t="n">
        <f aca="false">IF(OR(ROW()-設定!$B$30&lt;2,ROW()+設定!$B$30&gt;13701,N($A2921)&lt;=0,N(INDEX($A$2:$A$13701,MIN(13700,MAX(1,ROW()-1+設定!$B$30))))&lt;=0,$A2921&lt;設定!$B$28,$A2921&gt;設定!$B$29),0,IF(AND($C2921&gt;=MAX(INDEX($C$1:$C$13701,MAX(1,ROW()-設定!$B$24)):INDEX($C$1:$C$13701,MAX(1,ROW()-1))),$C2921&gt;MAX(INDEX($C$1:$C$13701,MIN(13701,ROW()+1)):INDEX($C$1:$C$13701,MIN(13701,ROW()+設定!$B$24))),$C2921&gt;=設定!$B$32,$C2921&gt;=MAX(MIN(INDEX($C$1:$C$13701,MAX(1,ROW()-設定!$B$26)):INDEX($C$1:$C$13701,MAX(1,ROW()-1))),MIN(INDEX($C$1:$C$13701,MIN(13701,ROW()+1)):INDEX($C$1:$C$13701,MIN(13701,ROW()+設定!$B$26))))*10^(設定!$B$27/20)),1,0))</f>
        <v>0</v>
      </c>
      <c r="G2921" s="33" t="n">
        <f aca="false">$G2920+IF($F2921=1,1,0)</f>
        <v>1</v>
      </c>
      <c r="H2921" s="0" t="str">
        <f aca="false">IF($F2921=1,$G2921,"")</f>
        <v/>
      </c>
    </row>
    <row r="2922" customFormat="false" ht="15" hidden="false" customHeight="false" outlineLevel="0" collapsed="false">
      <c r="A2922" s="30" t="n">
        <v>456.25</v>
      </c>
      <c r="B2922" s="31" t="n">
        <v>-18.9738</v>
      </c>
      <c r="C2922" s="32" t="n">
        <f aca="false">IF($A2922="","",IF(設定!$B$21="dB",10^($B2922/20),ABS($B2922)))</f>
        <v>0.112540800511626</v>
      </c>
      <c r="D2922" s="32" t="n">
        <f aca="false">IF($A2922="","",$A2922^2)</f>
        <v>208164.0625</v>
      </c>
      <c r="E2922" s="32" t="n">
        <f aca="false">IF($A2922="","",IF($C2922&lt;=0,"",1/$C2922^2))</f>
        <v>78.9550658347937</v>
      </c>
      <c r="F2922" s="33" t="n">
        <f aca="false">IF(OR(ROW()-設定!$B$30&lt;2,ROW()+設定!$B$30&gt;13701,N($A2922)&lt;=0,N(INDEX($A$2:$A$13701,MIN(13700,MAX(1,ROW()-1+設定!$B$30))))&lt;=0,$A2922&lt;設定!$B$28,$A2922&gt;設定!$B$29),0,IF(AND($C2922&gt;=MAX(INDEX($C$1:$C$13701,MAX(1,ROW()-設定!$B$24)):INDEX($C$1:$C$13701,MAX(1,ROW()-1))),$C2922&gt;MAX(INDEX($C$1:$C$13701,MIN(13701,ROW()+1)):INDEX($C$1:$C$13701,MIN(13701,ROW()+設定!$B$24))),$C2922&gt;=設定!$B$32,$C2922&gt;=MAX(MIN(INDEX($C$1:$C$13701,MAX(1,ROW()-設定!$B$26)):INDEX($C$1:$C$13701,MAX(1,ROW()-1))),MIN(INDEX($C$1:$C$13701,MIN(13701,ROW()+1)):INDEX($C$1:$C$13701,MIN(13701,ROW()+設定!$B$26))))*10^(設定!$B$27/20)),1,0))</f>
        <v>0</v>
      </c>
      <c r="G2922" s="33" t="n">
        <f aca="false">$G2921+IF($F2922=1,1,0)</f>
        <v>1</v>
      </c>
      <c r="H2922" s="0" t="str">
        <f aca="false">IF($F2922=1,$G2922,"")</f>
        <v/>
      </c>
    </row>
    <row r="2923" customFormat="false" ht="15" hidden="false" customHeight="false" outlineLevel="0" collapsed="false">
      <c r="A2923" s="30" t="n">
        <v>456.40625</v>
      </c>
      <c r="B2923" s="31" t="n">
        <v>-19.3494</v>
      </c>
      <c r="C2923" s="32" t="n">
        <f aca="false">IF($A2923="","",IF(設定!$B$21="dB",10^($B2923/20),ABS($B2923)))</f>
        <v>0.107777970150718</v>
      </c>
      <c r="D2923" s="32" t="n">
        <f aca="false">IF($A2923="","",$A2923^2)</f>
        <v>208306.665039063</v>
      </c>
      <c r="E2923" s="32" t="n">
        <f aca="false">IF($A2923="","",IF($C2923&lt;=0,"",1/$C2923^2))</f>
        <v>86.0874809718308</v>
      </c>
      <c r="F2923" s="33" t="n">
        <f aca="false">IF(OR(ROW()-設定!$B$30&lt;2,ROW()+設定!$B$30&gt;13701,N($A2923)&lt;=0,N(INDEX($A$2:$A$13701,MIN(13700,MAX(1,ROW()-1+設定!$B$30))))&lt;=0,$A2923&lt;設定!$B$28,$A2923&gt;設定!$B$29),0,IF(AND($C2923&gt;=MAX(INDEX($C$1:$C$13701,MAX(1,ROW()-設定!$B$24)):INDEX($C$1:$C$13701,MAX(1,ROW()-1))),$C2923&gt;MAX(INDEX($C$1:$C$13701,MIN(13701,ROW()+1)):INDEX($C$1:$C$13701,MIN(13701,ROW()+設定!$B$24))),$C2923&gt;=設定!$B$32,$C2923&gt;=MAX(MIN(INDEX($C$1:$C$13701,MAX(1,ROW()-設定!$B$26)):INDEX($C$1:$C$13701,MAX(1,ROW()-1))),MIN(INDEX($C$1:$C$13701,MIN(13701,ROW()+1)):INDEX($C$1:$C$13701,MIN(13701,ROW()+設定!$B$26))))*10^(設定!$B$27/20)),1,0))</f>
        <v>0</v>
      </c>
      <c r="G2923" s="33" t="n">
        <f aca="false">$G2922+IF($F2923=1,1,0)</f>
        <v>1</v>
      </c>
      <c r="H2923" s="0" t="str">
        <f aca="false">IF($F2923=1,$G2923,"")</f>
        <v/>
      </c>
    </row>
    <row r="2924" customFormat="false" ht="15" hidden="false" customHeight="false" outlineLevel="0" collapsed="false">
      <c r="A2924" s="30" t="n">
        <v>456.5625</v>
      </c>
      <c r="B2924" s="31" t="n">
        <v>-19.1296</v>
      </c>
      <c r="C2924" s="32" t="n">
        <f aca="false">IF($A2924="","",IF(設定!$B$21="dB",10^($B2924/20),ABS($B2924)))</f>
        <v>0.110540137382522</v>
      </c>
      <c r="D2924" s="32" t="n">
        <f aca="false">IF($A2924="","",$A2924^2)</f>
        <v>208449.31640625</v>
      </c>
      <c r="E2924" s="32" t="n">
        <f aca="false">IF($A2924="","",IF($C2924&lt;=0,"",1/$C2924^2))</f>
        <v>81.8389408213405</v>
      </c>
      <c r="F2924" s="33" t="n">
        <f aca="false">IF(OR(ROW()-設定!$B$30&lt;2,ROW()+設定!$B$30&gt;13701,N($A2924)&lt;=0,N(INDEX($A$2:$A$13701,MIN(13700,MAX(1,ROW()-1+設定!$B$30))))&lt;=0,$A2924&lt;設定!$B$28,$A2924&gt;設定!$B$29),0,IF(AND($C2924&gt;=MAX(INDEX($C$1:$C$13701,MAX(1,ROW()-設定!$B$24)):INDEX($C$1:$C$13701,MAX(1,ROW()-1))),$C2924&gt;MAX(INDEX($C$1:$C$13701,MIN(13701,ROW()+1)):INDEX($C$1:$C$13701,MIN(13701,ROW()+設定!$B$24))),$C2924&gt;=設定!$B$32,$C2924&gt;=MAX(MIN(INDEX($C$1:$C$13701,MAX(1,ROW()-設定!$B$26)):INDEX($C$1:$C$13701,MAX(1,ROW()-1))),MIN(INDEX($C$1:$C$13701,MIN(13701,ROW()+1)):INDEX($C$1:$C$13701,MIN(13701,ROW()+設定!$B$26))))*10^(設定!$B$27/20)),1,0))</f>
        <v>0</v>
      </c>
      <c r="G2924" s="33" t="n">
        <f aca="false">$G2923+IF($F2924=1,1,0)</f>
        <v>1</v>
      </c>
      <c r="H2924" s="0" t="str">
        <f aca="false">IF($F2924=1,$G2924,"")</f>
        <v/>
      </c>
    </row>
    <row r="2925" customFormat="false" ht="15" hidden="false" customHeight="false" outlineLevel="0" collapsed="false">
      <c r="A2925" s="30" t="n">
        <v>456.71875</v>
      </c>
      <c r="B2925" s="31" t="n">
        <v>-18.9535</v>
      </c>
      <c r="C2925" s="32" t="n">
        <f aca="false">IF($A2925="","",IF(設定!$B$21="dB",10^($B2925/20),ABS($B2925)))</f>
        <v>0.112804129899619</v>
      </c>
      <c r="D2925" s="32" t="n">
        <f aca="false">IF($A2925="","",$A2925^2)</f>
        <v>208592.016601563</v>
      </c>
      <c r="E2925" s="32" t="n">
        <f aca="false">IF($A2925="","",IF($C2925&lt;=0,"",1/$C2925^2))</f>
        <v>78.5868714830355</v>
      </c>
      <c r="F2925" s="33" t="n">
        <f aca="false">IF(OR(ROW()-設定!$B$30&lt;2,ROW()+設定!$B$30&gt;13701,N($A2925)&lt;=0,N(INDEX($A$2:$A$13701,MIN(13700,MAX(1,ROW()-1+設定!$B$30))))&lt;=0,$A2925&lt;設定!$B$28,$A2925&gt;設定!$B$29),0,IF(AND($C2925&gt;=MAX(INDEX($C$1:$C$13701,MAX(1,ROW()-設定!$B$24)):INDEX($C$1:$C$13701,MAX(1,ROW()-1))),$C2925&gt;MAX(INDEX($C$1:$C$13701,MIN(13701,ROW()+1)):INDEX($C$1:$C$13701,MIN(13701,ROW()+設定!$B$24))),$C2925&gt;=設定!$B$32,$C2925&gt;=MAX(MIN(INDEX($C$1:$C$13701,MAX(1,ROW()-設定!$B$26)):INDEX($C$1:$C$13701,MAX(1,ROW()-1))),MIN(INDEX($C$1:$C$13701,MIN(13701,ROW()+1)):INDEX($C$1:$C$13701,MIN(13701,ROW()+設定!$B$26))))*10^(設定!$B$27/20)),1,0))</f>
        <v>0</v>
      </c>
      <c r="G2925" s="33" t="n">
        <f aca="false">$G2924+IF($F2925=1,1,0)</f>
        <v>1</v>
      </c>
      <c r="H2925" s="0" t="str">
        <f aca="false">IF($F2925=1,$G2925,"")</f>
        <v/>
      </c>
    </row>
    <row r="2926" customFormat="false" ht="15" hidden="false" customHeight="false" outlineLevel="0" collapsed="false">
      <c r="A2926" s="30" t="n">
        <v>456.875</v>
      </c>
      <c r="B2926" s="31" t="n">
        <v>-18.4015</v>
      </c>
      <c r="C2926" s="32" t="n">
        <f aca="false">IF($A2926="","",IF(設定!$B$21="dB",10^($B2926/20),ABS($B2926)))</f>
        <v>0.120205682883168</v>
      </c>
      <c r="D2926" s="32" t="n">
        <f aca="false">IF($A2926="","",$A2926^2)</f>
        <v>208734.765625</v>
      </c>
      <c r="E2926" s="32" t="n">
        <f aca="false">IF($A2926="","",IF($C2926&lt;=0,"",1/$C2926^2))</f>
        <v>69.2069962140959</v>
      </c>
      <c r="F2926" s="33" t="n">
        <f aca="false">IF(OR(ROW()-設定!$B$30&lt;2,ROW()+設定!$B$30&gt;13701,N($A2926)&lt;=0,N(INDEX($A$2:$A$13701,MIN(13700,MAX(1,ROW()-1+設定!$B$30))))&lt;=0,$A2926&lt;設定!$B$28,$A2926&gt;設定!$B$29),0,IF(AND($C2926&gt;=MAX(INDEX($C$1:$C$13701,MAX(1,ROW()-設定!$B$24)):INDEX($C$1:$C$13701,MAX(1,ROW()-1))),$C2926&gt;MAX(INDEX($C$1:$C$13701,MIN(13701,ROW()+1)):INDEX($C$1:$C$13701,MIN(13701,ROW()+設定!$B$24))),$C2926&gt;=設定!$B$32,$C2926&gt;=MAX(MIN(INDEX($C$1:$C$13701,MAX(1,ROW()-設定!$B$26)):INDEX($C$1:$C$13701,MAX(1,ROW()-1))),MIN(INDEX($C$1:$C$13701,MIN(13701,ROW()+1)):INDEX($C$1:$C$13701,MIN(13701,ROW()+設定!$B$26))))*10^(設定!$B$27/20)),1,0))</f>
        <v>0</v>
      </c>
      <c r="G2926" s="33" t="n">
        <f aca="false">$G2925+IF($F2926=1,1,0)</f>
        <v>1</v>
      </c>
      <c r="H2926" s="0" t="str">
        <f aca="false">IF($F2926=1,$G2926,"")</f>
        <v/>
      </c>
    </row>
    <row r="2927" customFormat="false" ht="15" hidden="false" customHeight="false" outlineLevel="0" collapsed="false">
      <c r="A2927" s="30" t="n">
        <v>457.03125</v>
      </c>
      <c r="B2927" s="31" t="n">
        <v>-17.9694</v>
      </c>
      <c r="C2927" s="32" t="n">
        <f aca="false">IF($A2927="","",IF(設定!$B$21="dB",10^($B2927/20),ABS($B2927)))</f>
        <v>0.126336837118857</v>
      </c>
      <c r="D2927" s="32" t="n">
        <f aca="false">IF($A2927="","",$A2927^2)</f>
        <v>208877.563476563</v>
      </c>
      <c r="E2927" s="32" t="n">
        <f aca="false">IF($A2927="","",IF($C2927&lt;=0,"",1/$C2927^2))</f>
        <v>62.6527300747466</v>
      </c>
      <c r="F2927" s="33" t="n">
        <f aca="false">IF(OR(ROW()-設定!$B$30&lt;2,ROW()+設定!$B$30&gt;13701,N($A2927)&lt;=0,N(INDEX($A$2:$A$13701,MIN(13700,MAX(1,ROW()-1+設定!$B$30))))&lt;=0,$A2927&lt;設定!$B$28,$A2927&gt;設定!$B$29),0,IF(AND($C2927&gt;=MAX(INDEX($C$1:$C$13701,MAX(1,ROW()-設定!$B$24)):INDEX($C$1:$C$13701,MAX(1,ROW()-1))),$C2927&gt;MAX(INDEX($C$1:$C$13701,MIN(13701,ROW()+1)):INDEX($C$1:$C$13701,MIN(13701,ROW()+設定!$B$24))),$C2927&gt;=設定!$B$32,$C2927&gt;=MAX(MIN(INDEX($C$1:$C$13701,MAX(1,ROW()-設定!$B$26)):INDEX($C$1:$C$13701,MAX(1,ROW()-1))),MIN(INDEX($C$1:$C$13701,MIN(13701,ROW()+1)):INDEX($C$1:$C$13701,MIN(13701,ROW()+設定!$B$26))))*10^(設定!$B$27/20)),1,0))</f>
        <v>0</v>
      </c>
      <c r="G2927" s="33" t="n">
        <f aca="false">$G2926+IF($F2927=1,1,0)</f>
        <v>1</v>
      </c>
      <c r="H2927" s="0" t="str">
        <f aca="false">IF($F2927=1,$G2927,"")</f>
        <v/>
      </c>
    </row>
    <row r="2928" customFormat="false" ht="15" hidden="false" customHeight="false" outlineLevel="0" collapsed="false">
      <c r="A2928" s="30" t="n">
        <v>457.1875</v>
      </c>
      <c r="B2928" s="31" t="n">
        <v>-17.2908</v>
      </c>
      <c r="C2928" s="32" t="n">
        <f aca="false">IF($A2928="","",IF(設定!$B$21="dB",10^($B2928/20),ABS($B2928)))</f>
        <v>0.136602925395232</v>
      </c>
      <c r="D2928" s="32" t="n">
        <f aca="false">IF($A2928="","",$A2928^2)</f>
        <v>209020.41015625</v>
      </c>
      <c r="E2928" s="32" t="n">
        <f aca="false">IF($A2928="","",IF($C2928&lt;=0,"",1/$C2928^2))</f>
        <v>53.5895363995983</v>
      </c>
      <c r="F2928" s="33" t="n">
        <f aca="false">IF(OR(ROW()-設定!$B$30&lt;2,ROW()+設定!$B$30&gt;13701,N($A2928)&lt;=0,N(INDEX($A$2:$A$13701,MIN(13700,MAX(1,ROW()-1+設定!$B$30))))&lt;=0,$A2928&lt;設定!$B$28,$A2928&gt;設定!$B$29),0,IF(AND($C2928&gt;=MAX(INDEX($C$1:$C$13701,MAX(1,ROW()-設定!$B$24)):INDEX($C$1:$C$13701,MAX(1,ROW()-1))),$C2928&gt;MAX(INDEX($C$1:$C$13701,MIN(13701,ROW()+1)):INDEX($C$1:$C$13701,MIN(13701,ROW()+設定!$B$24))),$C2928&gt;=設定!$B$32,$C2928&gt;=MAX(MIN(INDEX($C$1:$C$13701,MAX(1,ROW()-設定!$B$26)):INDEX($C$1:$C$13701,MAX(1,ROW()-1))),MIN(INDEX($C$1:$C$13701,MIN(13701,ROW()+1)):INDEX($C$1:$C$13701,MIN(13701,ROW()+設定!$B$26))))*10^(設定!$B$27/20)),1,0))</f>
        <v>0</v>
      </c>
      <c r="G2928" s="33" t="n">
        <f aca="false">$G2927+IF($F2928=1,1,0)</f>
        <v>1</v>
      </c>
      <c r="H2928" s="0" t="str">
        <f aca="false">IF($F2928=1,$G2928,"")</f>
        <v/>
      </c>
    </row>
    <row r="2929" customFormat="false" ht="15" hidden="false" customHeight="false" outlineLevel="0" collapsed="false">
      <c r="A2929" s="30" t="n">
        <v>457.34375</v>
      </c>
      <c r="B2929" s="31" t="n">
        <v>-16.6676</v>
      </c>
      <c r="C2929" s="32" t="n">
        <f aca="false">IF($A2929="","",IF(設定!$B$21="dB",10^($B2929/20),ABS($B2929)))</f>
        <v>0.146764155523569</v>
      </c>
      <c r="D2929" s="32" t="n">
        <f aca="false">IF($A2929="","",$A2929^2)</f>
        <v>209163.305664063</v>
      </c>
      <c r="E2929" s="32" t="n">
        <f aca="false">IF($A2929="","",IF($C2929&lt;=0,"",1/$C2929^2))</f>
        <v>46.4258645511123</v>
      </c>
      <c r="F2929" s="33" t="n">
        <f aca="false">IF(OR(ROW()-設定!$B$30&lt;2,ROW()+設定!$B$30&gt;13701,N($A2929)&lt;=0,N(INDEX($A$2:$A$13701,MIN(13700,MAX(1,ROW()-1+設定!$B$30))))&lt;=0,$A2929&lt;設定!$B$28,$A2929&gt;設定!$B$29),0,IF(AND($C2929&gt;=MAX(INDEX($C$1:$C$13701,MAX(1,ROW()-設定!$B$24)):INDEX($C$1:$C$13701,MAX(1,ROW()-1))),$C2929&gt;MAX(INDEX($C$1:$C$13701,MIN(13701,ROW()+1)):INDEX($C$1:$C$13701,MIN(13701,ROW()+設定!$B$24))),$C2929&gt;=設定!$B$32,$C2929&gt;=MAX(MIN(INDEX($C$1:$C$13701,MAX(1,ROW()-設定!$B$26)):INDEX($C$1:$C$13701,MAX(1,ROW()-1))),MIN(INDEX($C$1:$C$13701,MIN(13701,ROW()+1)):INDEX($C$1:$C$13701,MIN(13701,ROW()+設定!$B$26))))*10^(設定!$B$27/20)),1,0))</f>
        <v>0</v>
      </c>
      <c r="G2929" s="33" t="n">
        <f aca="false">$G2928+IF($F2929=1,1,0)</f>
        <v>1</v>
      </c>
      <c r="H2929" s="0" t="str">
        <f aca="false">IF($F2929=1,$G2929,"")</f>
        <v/>
      </c>
    </row>
    <row r="2930" customFormat="false" ht="15" hidden="false" customHeight="false" outlineLevel="0" collapsed="false">
      <c r="A2930" s="30" t="n">
        <v>457.5</v>
      </c>
      <c r="B2930" s="31" t="n">
        <v>-15.7903</v>
      </c>
      <c r="C2930" s="32" t="n">
        <f aca="false">IF($A2930="","",IF(設定!$B$21="dB",10^($B2930/20),ABS($B2930)))</f>
        <v>0.162362227158741</v>
      </c>
      <c r="D2930" s="32" t="n">
        <f aca="false">IF($A2930="","",$A2930^2)</f>
        <v>209306.25</v>
      </c>
      <c r="E2930" s="32" t="n">
        <f aca="false">IF($A2930="","",IF($C2930&lt;=0,"",1/$C2930^2))</f>
        <v>37.9341188029591</v>
      </c>
      <c r="F2930" s="33" t="n">
        <f aca="false">IF(OR(ROW()-設定!$B$30&lt;2,ROW()+設定!$B$30&gt;13701,N($A2930)&lt;=0,N(INDEX($A$2:$A$13701,MIN(13700,MAX(1,ROW()-1+設定!$B$30))))&lt;=0,$A2930&lt;設定!$B$28,$A2930&gt;設定!$B$29),0,IF(AND($C2930&gt;=MAX(INDEX($C$1:$C$13701,MAX(1,ROW()-設定!$B$24)):INDEX($C$1:$C$13701,MAX(1,ROW()-1))),$C2930&gt;MAX(INDEX($C$1:$C$13701,MIN(13701,ROW()+1)):INDEX($C$1:$C$13701,MIN(13701,ROW()+設定!$B$24))),$C2930&gt;=設定!$B$32,$C2930&gt;=MAX(MIN(INDEX($C$1:$C$13701,MAX(1,ROW()-設定!$B$26)):INDEX($C$1:$C$13701,MAX(1,ROW()-1))),MIN(INDEX($C$1:$C$13701,MIN(13701,ROW()+1)):INDEX($C$1:$C$13701,MIN(13701,ROW()+設定!$B$26))))*10^(設定!$B$27/20)),1,0))</f>
        <v>0</v>
      </c>
      <c r="G2930" s="33" t="n">
        <f aca="false">$G2929+IF($F2930=1,1,0)</f>
        <v>1</v>
      </c>
      <c r="H2930" s="0" t="str">
        <f aca="false">IF($F2930=1,$G2930,"")</f>
        <v/>
      </c>
    </row>
    <row r="2931" customFormat="false" ht="15" hidden="false" customHeight="false" outlineLevel="0" collapsed="false">
      <c r="A2931" s="30" t="n">
        <v>457.65625</v>
      </c>
      <c r="B2931" s="31" t="n">
        <v>-15.068</v>
      </c>
      <c r="C2931" s="32" t="n">
        <f aca="false">IF($A2931="","",IF(設定!$B$21="dB",10^($B2931/20),ABS($B2931)))</f>
        <v>0.176441198858062</v>
      </c>
      <c r="D2931" s="32" t="n">
        <f aca="false">IF($A2931="","",$A2931^2)</f>
        <v>209449.243164063</v>
      </c>
      <c r="E2931" s="32" t="n">
        <f aca="false">IF($A2931="","",IF($C2931&lt;=0,"",1/$C2931^2))</f>
        <v>32.1218093398798</v>
      </c>
      <c r="F2931" s="33" t="n">
        <f aca="false">IF(OR(ROW()-設定!$B$30&lt;2,ROW()+設定!$B$30&gt;13701,N($A2931)&lt;=0,N(INDEX($A$2:$A$13701,MIN(13700,MAX(1,ROW()-1+設定!$B$30))))&lt;=0,$A2931&lt;設定!$B$28,$A2931&gt;設定!$B$29),0,IF(AND($C2931&gt;=MAX(INDEX($C$1:$C$13701,MAX(1,ROW()-設定!$B$24)):INDEX($C$1:$C$13701,MAX(1,ROW()-1))),$C2931&gt;MAX(INDEX($C$1:$C$13701,MIN(13701,ROW()+1)):INDEX($C$1:$C$13701,MIN(13701,ROW()+設定!$B$24))),$C2931&gt;=設定!$B$32,$C2931&gt;=MAX(MIN(INDEX($C$1:$C$13701,MAX(1,ROW()-設定!$B$26)):INDEX($C$1:$C$13701,MAX(1,ROW()-1))),MIN(INDEX($C$1:$C$13701,MIN(13701,ROW()+1)):INDEX($C$1:$C$13701,MIN(13701,ROW()+設定!$B$26))))*10^(設定!$B$27/20)),1,0))</f>
        <v>0</v>
      </c>
      <c r="G2931" s="33" t="n">
        <f aca="false">$G2930+IF($F2931=1,1,0)</f>
        <v>1</v>
      </c>
      <c r="H2931" s="0" t="str">
        <f aca="false">IF($F2931=1,$G2931,"")</f>
        <v/>
      </c>
    </row>
    <row r="2932" customFormat="false" ht="15" hidden="false" customHeight="false" outlineLevel="0" collapsed="false">
      <c r="A2932" s="30" t="n">
        <v>457.8125</v>
      </c>
      <c r="B2932" s="31" t="n">
        <v>-14.2834</v>
      </c>
      <c r="C2932" s="32" t="n">
        <f aca="false">IF($A2932="","",IF(設定!$B$21="dB",10^($B2932/20),ABS($B2932)))</f>
        <v>0.193121221636442</v>
      </c>
      <c r="D2932" s="32" t="n">
        <f aca="false">IF($A2932="","",$A2932^2)</f>
        <v>209592.28515625</v>
      </c>
      <c r="E2932" s="32" t="n">
        <f aca="false">IF($A2932="","",IF($C2932&lt;=0,"",1/$C2932^2))</f>
        <v>26.8126661049945</v>
      </c>
      <c r="F2932" s="33" t="n">
        <f aca="false">IF(OR(ROW()-設定!$B$30&lt;2,ROW()+設定!$B$30&gt;13701,N($A2932)&lt;=0,N(INDEX($A$2:$A$13701,MIN(13700,MAX(1,ROW()-1+設定!$B$30))))&lt;=0,$A2932&lt;設定!$B$28,$A2932&gt;設定!$B$29),0,IF(AND($C2932&gt;=MAX(INDEX($C$1:$C$13701,MAX(1,ROW()-設定!$B$24)):INDEX($C$1:$C$13701,MAX(1,ROW()-1))),$C2932&gt;MAX(INDEX($C$1:$C$13701,MIN(13701,ROW()+1)):INDEX($C$1:$C$13701,MIN(13701,ROW()+設定!$B$24))),$C2932&gt;=設定!$B$32,$C2932&gt;=MAX(MIN(INDEX($C$1:$C$13701,MAX(1,ROW()-設定!$B$26)):INDEX($C$1:$C$13701,MAX(1,ROW()-1))),MIN(INDEX($C$1:$C$13701,MIN(13701,ROW()+1)):INDEX($C$1:$C$13701,MIN(13701,ROW()+設定!$B$26))))*10^(設定!$B$27/20)),1,0))</f>
        <v>0</v>
      </c>
      <c r="G2932" s="33" t="n">
        <f aca="false">$G2931+IF($F2932=1,1,0)</f>
        <v>1</v>
      </c>
      <c r="H2932" s="0" t="str">
        <f aca="false">IF($F2932=1,$G2932,"")</f>
        <v/>
      </c>
    </row>
    <row r="2933" customFormat="false" ht="15" hidden="false" customHeight="false" outlineLevel="0" collapsed="false">
      <c r="A2933" s="30" t="n">
        <v>457.96875</v>
      </c>
      <c r="B2933" s="31" t="n">
        <v>-13.7337</v>
      </c>
      <c r="C2933" s="32" t="n">
        <f aca="false">IF($A2933="","",IF(設定!$B$21="dB",10^($B2933/20),ABS($B2933)))</f>
        <v>0.205738230375457</v>
      </c>
      <c r="D2933" s="32" t="n">
        <f aca="false">IF($A2933="","",$A2933^2)</f>
        <v>209735.375976563</v>
      </c>
      <c r="E2933" s="32" t="n">
        <f aca="false">IF($A2933="","",IF($C2933&lt;=0,"",1/$C2933^2))</f>
        <v>23.6249011481375</v>
      </c>
      <c r="F2933" s="33" t="n">
        <f aca="false">IF(OR(ROW()-設定!$B$30&lt;2,ROW()+設定!$B$30&gt;13701,N($A2933)&lt;=0,N(INDEX($A$2:$A$13701,MIN(13700,MAX(1,ROW()-1+設定!$B$30))))&lt;=0,$A2933&lt;設定!$B$28,$A2933&gt;設定!$B$29),0,IF(AND($C2933&gt;=MAX(INDEX($C$1:$C$13701,MAX(1,ROW()-設定!$B$24)):INDEX($C$1:$C$13701,MAX(1,ROW()-1))),$C2933&gt;MAX(INDEX($C$1:$C$13701,MIN(13701,ROW()+1)):INDEX($C$1:$C$13701,MIN(13701,ROW()+設定!$B$24))),$C2933&gt;=設定!$B$32,$C2933&gt;=MAX(MIN(INDEX($C$1:$C$13701,MAX(1,ROW()-設定!$B$26)):INDEX($C$1:$C$13701,MAX(1,ROW()-1))),MIN(INDEX($C$1:$C$13701,MIN(13701,ROW()+1)):INDEX($C$1:$C$13701,MIN(13701,ROW()+設定!$B$26))))*10^(設定!$B$27/20)),1,0))</f>
        <v>0</v>
      </c>
      <c r="G2933" s="33" t="n">
        <f aca="false">$G2932+IF($F2933=1,1,0)</f>
        <v>1</v>
      </c>
      <c r="H2933" s="0" t="str">
        <f aca="false">IF($F2933=1,$G2933,"")</f>
        <v/>
      </c>
    </row>
    <row r="2934" customFormat="false" ht="15" hidden="false" customHeight="false" outlineLevel="0" collapsed="false">
      <c r="A2934" s="30" t="n">
        <v>458.125</v>
      </c>
      <c r="B2934" s="31" t="n">
        <v>-13.2382</v>
      </c>
      <c r="C2934" s="32" t="n">
        <f aca="false">IF($A2934="","",IF(設定!$B$21="dB",10^($B2934/20),ABS($B2934)))</f>
        <v>0.217816111170295</v>
      </c>
      <c r="D2934" s="32" t="n">
        <f aca="false">IF($A2934="","",$A2934^2)</f>
        <v>209878.515625</v>
      </c>
      <c r="E2934" s="32" t="n">
        <f aca="false">IF($A2934="","",IF($C2934&lt;=0,"",1/$C2934^2))</f>
        <v>21.0775437778588</v>
      </c>
      <c r="F2934" s="33" t="n">
        <f aca="false">IF(OR(ROW()-設定!$B$30&lt;2,ROW()+設定!$B$30&gt;13701,N($A2934)&lt;=0,N(INDEX($A$2:$A$13701,MIN(13700,MAX(1,ROW()-1+設定!$B$30))))&lt;=0,$A2934&lt;設定!$B$28,$A2934&gt;設定!$B$29),0,IF(AND($C2934&gt;=MAX(INDEX($C$1:$C$13701,MAX(1,ROW()-設定!$B$24)):INDEX($C$1:$C$13701,MAX(1,ROW()-1))),$C2934&gt;MAX(INDEX($C$1:$C$13701,MIN(13701,ROW()+1)):INDEX($C$1:$C$13701,MIN(13701,ROW()+設定!$B$24))),$C2934&gt;=設定!$B$32,$C2934&gt;=MAX(MIN(INDEX($C$1:$C$13701,MAX(1,ROW()-設定!$B$26)):INDEX($C$1:$C$13701,MAX(1,ROW()-1))),MIN(INDEX($C$1:$C$13701,MIN(13701,ROW()+1)):INDEX($C$1:$C$13701,MIN(13701,ROW()+設定!$B$26))))*10^(設定!$B$27/20)),1,0))</f>
        <v>0</v>
      </c>
      <c r="G2934" s="33" t="n">
        <f aca="false">$G2933+IF($F2934=1,1,0)</f>
        <v>1</v>
      </c>
      <c r="H2934" s="0" t="str">
        <f aca="false">IF($F2934=1,$G2934,"")</f>
        <v/>
      </c>
    </row>
    <row r="2935" customFormat="false" ht="15" hidden="false" customHeight="false" outlineLevel="0" collapsed="false">
      <c r="A2935" s="30" t="n">
        <v>458.28125</v>
      </c>
      <c r="B2935" s="31" t="n">
        <v>-12.7036</v>
      </c>
      <c r="C2935" s="32" t="n">
        <f aca="false">IF($A2935="","",IF(設定!$B$21="dB",10^($B2935/20),ABS($B2935)))</f>
        <v>0.231643436927614</v>
      </c>
      <c r="D2935" s="32" t="n">
        <f aca="false">IF($A2935="","",$A2935^2)</f>
        <v>210021.704101563</v>
      </c>
      <c r="E2935" s="32" t="n">
        <f aca="false">IF($A2935="","",IF($C2935&lt;=0,"",1/$C2935^2))</f>
        <v>18.6363131765369</v>
      </c>
      <c r="F2935" s="33" t="n">
        <f aca="false">IF(OR(ROW()-設定!$B$30&lt;2,ROW()+設定!$B$30&gt;13701,N($A2935)&lt;=0,N(INDEX($A$2:$A$13701,MIN(13700,MAX(1,ROW()-1+設定!$B$30))))&lt;=0,$A2935&lt;設定!$B$28,$A2935&gt;設定!$B$29),0,IF(AND($C2935&gt;=MAX(INDEX($C$1:$C$13701,MAX(1,ROW()-設定!$B$24)):INDEX($C$1:$C$13701,MAX(1,ROW()-1))),$C2935&gt;MAX(INDEX($C$1:$C$13701,MIN(13701,ROW()+1)):INDEX($C$1:$C$13701,MIN(13701,ROW()+設定!$B$24))),$C2935&gt;=設定!$B$32,$C2935&gt;=MAX(MIN(INDEX($C$1:$C$13701,MAX(1,ROW()-設定!$B$26)):INDEX($C$1:$C$13701,MAX(1,ROW()-1))),MIN(INDEX($C$1:$C$13701,MIN(13701,ROW()+1)):INDEX($C$1:$C$13701,MIN(13701,ROW()+設定!$B$26))))*10^(設定!$B$27/20)),1,0))</f>
        <v>0</v>
      </c>
      <c r="G2935" s="33" t="n">
        <f aca="false">$G2934+IF($F2935=1,1,0)</f>
        <v>1</v>
      </c>
      <c r="H2935" s="0" t="str">
        <f aca="false">IF($F2935=1,$G2935,"")</f>
        <v/>
      </c>
    </row>
    <row r="2936" customFormat="false" ht="15" hidden="false" customHeight="false" outlineLevel="0" collapsed="false">
      <c r="A2936" s="30" t="n">
        <v>458.4375</v>
      </c>
      <c r="B2936" s="31" t="n">
        <v>-12.0989</v>
      </c>
      <c r="C2936" s="32" t="n">
        <f aca="false">IF($A2936="","",IF(設定!$B$21="dB",10^($B2936/20),ABS($B2936)))</f>
        <v>0.248344759459892</v>
      </c>
      <c r="D2936" s="32" t="n">
        <f aca="false">IF($A2936="","",$A2936^2)</f>
        <v>210164.94140625</v>
      </c>
      <c r="E2936" s="32" t="n">
        <f aca="false">IF($A2936="","",IF($C2936&lt;=0,"",1/$C2936^2))</f>
        <v>16.2139937024358</v>
      </c>
      <c r="F2936" s="33" t="n">
        <f aca="false">IF(OR(ROW()-設定!$B$30&lt;2,ROW()+設定!$B$30&gt;13701,N($A2936)&lt;=0,N(INDEX($A$2:$A$13701,MIN(13700,MAX(1,ROW()-1+設定!$B$30))))&lt;=0,$A2936&lt;設定!$B$28,$A2936&gt;設定!$B$29),0,IF(AND($C2936&gt;=MAX(INDEX($C$1:$C$13701,MAX(1,ROW()-設定!$B$24)):INDEX($C$1:$C$13701,MAX(1,ROW()-1))),$C2936&gt;MAX(INDEX($C$1:$C$13701,MIN(13701,ROW()+1)):INDEX($C$1:$C$13701,MIN(13701,ROW()+設定!$B$24))),$C2936&gt;=設定!$B$32,$C2936&gt;=MAX(MIN(INDEX($C$1:$C$13701,MAX(1,ROW()-設定!$B$26)):INDEX($C$1:$C$13701,MAX(1,ROW()-1))),MIN(INDEX($C$1:$C$13701,MIN(13701,ROW()+1)):INDEX($C$1:$C$13701,MIN(13701,ROW()+設定!$B$26))))*10^(設定!$B$27/20)),1,0))</f>
        <v>0</v>
      </c>
      <c r="G2936" s="33" t="n">
        <f aca="false">$G2935+IF($F2936=1,1,0)</f>
        <v>1</v>
      </c>
      <c r="H2936" s="0" t="str">
        <f aca="false">IF($F2936=1,$G2936,"")</f>
        <v/>
      </c>
    </row>
    <row r="2937" customFormat="false" ht="15" hidden="false" customHeight="false" outlineLevel="0" collapsed="false">
      <c r="A2937" s="30" t="n">
        <v>458.59375</v>
      </c>
      <c r="B2937" s="31" t="n">
        <v>-11.6247</v>
      </c>
      <c r="C2937" s="32" t="n">
        <f aca="false">IF($A2937="","",IF(設定!$B$21="dB",10^($B2937/20),ABS($B2937)))</f>
        <v>0.262279894317003</v>
      </c>
      <c r="D2937" s="32" t="n">
        <f aca="false">IF($A2937="","",$A2937^2)</f>
        <v>210308.227539063</v>
      </c>
      <c r="E2937" s="32" t="n">
        <f aca="false">IF($A2937="","",IF($C2937&lt;=0,"",1/$C2937^2))</f>
        <v>14.5368396520846</v>
      </c>
      <c r="F2937" s="33" t="n">
        <f aca="false">IF(OR(ROW()-設定!$B$30&lt;2,ROW()+設定!$B$30&gt;13701,N($A2937)&lt;=0,N(INDEX($A$2:$A$13701,MIN(13700,MAX(1,ROW()-1+設定!$B$30))))&lt;=0,$A2937&lt;設定!$B$28,$A2937&gt;設定!$B$29),0,IF(AND($C2937&gt;=MAX(INDEX($C$1:$C$13701,MAX(1,ROW()-設定!$B$24)):INDEX($C$1:$C$13701,MAX(1,ROW()-1))),$C2937&gt;MAX(INDEX($C$1:$C$13701,MIN(13701,ROW()+1)):INDEX($C$1:$C$13701,MIN(13701,ROW()+設定!$B$24))),$C2937&gt;=設定!$B$32,$C2937&gt;=MAX(MIN(INDEX($C$1:$C$13701,MAX(1,ROW()-設定!$B$26)):INDEX($C$1:$C$13701,MAX(1,ROW()-1))),MIN(INDEX($C$1:$C$13701,MIN(13701,ROW()+1)):INDEX($C$1:$C$13701,MIN(13701,ROW()+設定!$B$26))))*10^(設定!$B$27/20)),1,0))</f>
        <v>0</v>
      </c>
      <c r="G2937" s="33" t="n">
        <f aca="false">$G2936+IF($F2937=1,1,0)</f>
        <v>1</v>
      </c>
      <c r="H2937" s="0" t="str">
        <f aca="false">IF($F2937=1,$G2937,"")</f>
        <v/>
      </c>
    </row>
    <row r="2938" customFormat="false" ht="15" hidden="false" customHeight="false" outlineLevel="0" collapsed="false">
      <c r="A2938" s="30" t="n">
        <v>458.75</v>
      </c>
      <c r="B2938" s="31" t="n">
        <v>-10.9833</v>
      </c>
      <c r="C2938" s="32" t="n">
        <f aca="false">IF($A2938="","",IF(設定!$B$21="dB",10^($B2938/20),ABS($B2938)))</f>
        <v>0.282380693189162</v>
      </c>
      <c r="D2938" s="32" t="n">
        <f aca="false">IF($A2938="","",$A2938^2)</f>
        <v>210451.5625</v>
      </c>
      <c r="E2938" s="32" t="n">
        <f aca="false">IF($A2938="","",IF($C2938&lt;=0,"",1/$C2938^2))</f>
        <v>12.5409373998264</v>
      </c>
      <c r="F2938" s="33" t="n">
        <f aca="false">IF(OR(ROW()-設定!$B$30&lt;2,ROW()+設定!$B$30&gt;13701,N($A2938)&lt;=0,N(INDEX($A$2:$A$13701,MIN(13700,MAX(1,ROW()-1+設定!$B$30))))&lt;=0,$A2938&lt;設定!$B$28,$A2938&gt;設定!$B$29),0,IF(AND($C2938&gt;=MAX(INDEX($C$1:$C$13701,MAX(1,ROW()-設定!$B$24)):INDEX($C$1:$C$13701,MAX(1,ROW()-1))),$C2938&gt;MAX(INDEX($C$1:$C$13701,MIN(13701,ROW()+1)):INDEX($C$1:$C$13701,MIN(13701,ROW()+設定!$B$24))),$C2938&gt;=設定!$B$32,$C2938&gt;=MAX(MIN(INDEX($C$1:$C$13701,MAX(1,ROW()-設定!$B$26)):INDEX($C$1:$C$13701,MAX(1,ROW()-1))),MIN(INDEX($C$1:$C$13701,MIN(13701,ROW()+1)):INDEX($C$1:$C$13701,MIN(13701,ROW()+設定!$B$26))))*10^(設定!$B$27/20)),1,0))</f>
        <v>0</v>
      </c>
      <c r="G2938" s="33" t="n">
        <f aca="false">$G2937+IF($F2938=1,1,0)</f>
        <v>1</v>
      </c>
      <c r="H2938" s="0" t="str">
        <f aca="false">IF($F2938=1,$G2938,"")</f>
        <v/>
      </c>
    </row>
    <row r="2939" customFormat="false" ht="15" hidden="false" customHeight="false" outlineLevel="0" collapsed="false">
      <c r="A2939" s="30" t="n">
        <v>458.90625</v>
      </c>
      <c r="B2939" s="31" t="n">
        <v>-10.5718</v>
      </c>
      <c r="C2939" s="32" t="n">
        <f aca="false">IF($A2939="","",IF(設定!$B$21="dB",10^($B2939/20),ABS($B2939)))</f>
        <v>0.296080632604764</v>
      </c>
      <c r="D2939" s="32" t="n">
        <f aca="false">IF($A2939="","",$A2939^2)</f>
        <v>210594.946289063</v>
      </c>
      <c r="E2939" s="32" t="n">
        <f aca="false">IF($A2939="","",IF($C2939&lt;=0,"",1/$C2939^2))</f>
        <v>11.4072247950097</v>
      </c>
      <c r="F2939" s="33" t="n">
        <f aca="false">IF(OR(ROW()-設定!$B$30&lt;2,ROW()+設定!$B$30&gt;13701,N($A2939)&lt;=0,N(INDEX($A$2:$A$13701,MIN(13700,MAX(1,ROW()-1+設定!$B$30))))&lt;=0,$A2939&lt;設定!$B$28,$A2939&gt;設定!$B$29),0,IF(AND($C2939&gt;=MAX(INDEX($C$1:$C$13701,MAX(1,ROW()-設定!$B$24)):INDEX($C$1:$C$13701,MAX(1,ROW()-1))),$C2939&gt;MAX(INDEX($C$1:$C$13701,MIN(13701,ROW()+1)):INDEX($C$1:$C$13701,MIN(13701,ROW()+設定!$B$24))),$C2939&gt;=設定!$B$32,$C2939&gt;=MAX(MIN(INDEX($C$1:$C$13701,MAX(1,ROW()-設定!$B$26)):INDEX($C$1:$C$13701,MAX(1,ROW()-1))),MIN(INDEX($C$1:$C$13701,MIN(13701,ROW()+1)):INDEX($C$1:$C$13701,MIN(13701,ROW()+設定!$B$26))))*10^(設定!$B$27/20)),1,0))</f>
        <v>0</v>
      </c>
      <c r="G2939" s="33" t="n">
        <f aca="false">$G2938+IF($F2939=1,1,0)</f>
        <v>1</v>
      </c>
      <c r="H2939" s="0" t="str">
        <f aca="false">IF($F2939=1,$G2939,"")</f>
        <v/>
      </c>
    </row>
    <row r="2940" customFormat="false" ht="15" hidden="false" customHeight="false" outlineLevel="0" collapsed="false">
      <c r="A2940" s="30" t="n">
        <v>459.0625</v>
      </c>
      <c r="B2940" s="31" t="n">
        <v>-10.3123</v>
      </c>
      <c r="C2940" s="32" t="n">
        <f aca="false">IF($A2940="","",IF(設定!$B$21="dB",10^($B2940/20),ABS($B2940)))</f>
        <v>0.305059813207617</v>
      </c>
      <c r="D2940" s="32" t="n">
        <f aca="false">IF($A2940="","",$A2940^2)</f>
        <v>210738.37890625</v>
      </c>
      <c r="E2940" s="32" t="n">
        <f aca="false">IF($A2940="","",IF($C2940&lt;=0,"",1/$C2940^2))</f>
        <v>10.7455834194147</v>
      </c>
      <c r="F2940" s="33" t="n">
        <f aca="false">IF(OR(ROW()-設定!$B$30&lt;2,ROW()+設定!$B$30&gt;13701,N($A2940)&lt;=0,N(INDEX($A$2:$A$13701,MIN(13700,MAX(1,ROW()-1+設定!$B$30))))&lt;=0,$A2940&lt;設定!$B$28,$A2940&gt;設定!$B$29),0,IF(AND($C2940&gt;=MAX(INDEX($C$1:$C$13701,MAX(1,ROW()-設定!$B$24)):INDEX($C$1:$C$13701,MAX(1,ROW()-1))),$C2940&gt;MAX(INDEX($C$1:$C$13701,MIN(13701,ROW()+1)):INDEX($C$1:$C$13701,MIN(13701,ROW()+設定!$B$24))),$C2940&gt;=設定!$B$32,$C2940&gt;=MAX(MIN(INDEX($C$1:$C$13701,MAX(1,ROW()-設定!$B$26)):INDEX($C$1:$C$13701,MAX(1,ROW()-1))),MIN(INDEX($C$1:$C$13701,MIN(13701,ROW()+1)):INDEX($C$1:$C$13701,MIN(13701,ROW()+設定!$B$26))))*10^(設定!$B$27/20)),1,0))</f>
        <v>0</v>
      </c>
      <c r="G2940" s="33" t="n">
        <f aca="false">$G2939+IF($F2940=1,1,0)</f>
        <v>1</v>
      </c>
      <c r="H2940" s="0" t="str">
        <f aca="false">IF($F2940=1,$G2940,"")</f>
        <v/>
      </c>
    </row>
    <row r="2941" customFormat="false" ht="15" hidden="false" customHeight="false" outlineLevel="0" collapsed="false">
      <c r="A2941" s="30" t="n">
        <v>459.21875</v>
      </c>
      <c r="B2941" s="31" t="n">
        <v>-9.8753</v>
      </c>
      <c r="C2941" s="32" t="n">
        <f aca="false">IF($A2941="","",IF(設定!$B$21="dB",10^($B2941/20),ABS($B2941)))</f>
        <v>0.32080047303521</v>
      </c>
      <c r="D2941" s="32" t="n">
        <f aca="false">IF($A2941="","",$A2941^2)</f>
        <v>210881.860351563</v>
      </c>
      <c r="E2941" s="32" t="n">
        <f aca="false">IF($A2941="","",IF($C2941&lt;=0,"",1/$C2941^2))</f>
        <v>9.71695071576439</v>
      </c>
      <c r="F2941" s="33" t="n">
        <f aca="false">IF(OR(ROW()-設定!$B$30&lt;2,ROW()+設定!$B$30&gt;13701,N($A2941)&lt;=0,N(INDEX($A$2:$A$13701,MIN(13700,MAX(1,ROW()-1+設定!$B$30))))&lt;=0,$A2941&lt;設定!$B$28,$A2941&gt;設定!$B$29),0,IF(AND($C2941&gt;=MAX(INDEX($C$1:$C$13701,MAX(1,ROW()-設定!$B$24)):INDEX($C$1:$C$13701,MAX(1,ROW()-1))),$C2941&gt;MAX(INDEX($C$1:$C$13701,MIN(13701,ROW()+1)):INDEX($C$1:$C$13701,MIN(13701,ROW()+設定!$B$24))),$C2941&gt;=設定!$B$32,$C2941&gt;=MAX(MIN(INDEX($C$1:$C$13701,MAX(1,ROW()-設定!$B$26)):INDEX($C$1:$C$13701,MAX(1,ROW()-1))),MIN(INDEX($C$1:$C$13701,MIN(13701,ROW()+1)):INDEX($C$1:$C$13701,MIN(13701,ROW()+設定!$B$26))))*10^(設定!$B$27/20)),1,0))</f>
        <v>0</v>
      </c>
      <c r="G2941" s="33" t="n">
        <f aca="false">$G2940+IF($F2941=1,1,0)</f>
        <v>1</v>
      </c>
      <c r="H2941" s="0" t="str">
        <f aca="false">IF($F2941=1,$G2941,"")</f>
        <v/>
      </c>
    </row>
    <row r="2942" customFormat="false" ht="15" hidden="false" customHeight="false" outlineLevel="0" collapsed="false">
      <c r="A2942" s="30" t="n">
        <v>459.375</v>
      </c>
      <c r="B2942" s="31" t="n">
        <v>-9.2485</v>
      </c>
      <c r="C2942" s="32" t="n">
        <f aca="false">IF($A2942="","",IF(設定!$B$21="dB",10^($B2942/20),ABS($B2942)))</f>
        <v>0.344806147343952</v>
      </c>
      <c r="D2942" s="32" t="n">
        <f aca="false">IF($A2942="","",$A2942^2)</f>
        <v>211025.390625</v>
      </c>
      <c r="E2942" s="32" t="n">
        <f aca="false">IF($A2942="","",IF($C2942&lt;=0,"",1/$C2942^2))</f>
        <v>8.41104584238999</v>
      </c>
      <c r="F2942" s="33" t="n">
        <f aca="false">IF(OR(ROW()-設定!$B$30&lt;2,ROW()+設定!$B$30&gt;13701,N($A2942)&lt;=0,N(INDEX($A$2:$A$13701,MIN(13700,MAX(1,ROW()-1+設定!$B$30))))&lt;=0,$A2942&lt;設定!$B$28,$A2942&gt;設定!$B$29),0,IF(AND($C2942&gt;=MAX(INDEX($C$1:$C$13701,MAX(1,ROW()-設定!$B$24)):INDEX($C$1:$C$13701,MAX(1,ROW()-1))),$C2942&gt;MAX(INDEX($C$1:$C$13701,MIN(13701,ROW()+1)):INDEX($C$1:$C$13701,MIN(13701,ROW()+設定!$B$24))),$C2942&gt;=設定!$B$32,$C2942&gt;=MAX(MIN(INDEX($C$1:$C$13701,MAX(1,ROW()-設定!$B$26)):INDEX($C$1:$C$13701,MAX(1,ROW()-1))),MIN(INDEX($C$1:$C$13701,MIN(13701,ROW()+1)):INDEX($C$1:$C$13701,MIN(13701,ROW()+設定!$B$26))))*10^(設定!$B$27/20)),1,0))</f>
        <v>0</v>
      </c>
      <c r="G2942" s="33" t="n">
        <f aca="false">$G2941+IF($F2942=1,1,0)</f>
        <v>1</v>
      </c>
      <c r="H2942" s="0" t="str">
        <f aca="false">IF($F2942=1,$G2942,"")</f>
        <v/>
      </c>
    </row>
    <row r="2943" customFormat="false" ht="15" hidden="false" customHeight="false" outlineLevel="0" collapsed="false">
      <c r="A2943" s="30" t="n">
        <v>459.53125</v>
      </c>
      <c r="B2943" s="31" t="n">
        <v>-8.9782</v>
      </c>
      <c r="C2943" s="32" t="n">
        <f aca="false">IF($A2943="","",IF(設定!$B$21="dB",10^($B2943/20),ABS($B2943)))</f>
        <v>0.35570502462942</v>
      </c>
      <c r="D2943" s="32" t="n">
        <f aca="false">IF($A2943="","",$A2943^2)</f>
        <v>211168.969726563</v>
      </c>
      <c r="E2943" s="32" t="n">
        <f aca="false">IF($A2943="","",IF($C2943&lt;=0,"",1/$C2943^2))</f>
        <v>7.90350987034431</v>
      </c>
      <c r="F2943" s="33" t="n">
        <f aca="false">IF(OR(ROW()-設定!$B$30&lt;2,ROW()+設定!$B$30&gt;13701,N($A2943)&lt;=0,N(INDEX($A$2:$A$13701,MIN(13700,MAX(1,ROW()-1+設定!$B$30))))&lt;=0,$A2943&lt;設定!$B$28,$A2943&gt;設定!$B$29),0,IF(AND($C2943&gt;=MAX(INDEX($C$1:$C$13701,MAX(1,ROW()-設定!$B$24)):INDEX($C$1:$C$13701,MAX(1,ROW()-1))),$C2943&gt;MAX(INDEX($C$1:$C$13701,MIN(13701,ROW()+1)):INDEX($C$1:$C$13701,MIN(13701,ROW()+設定!$B$24))),$C2943&gt;=設定!$B$32,$C2943&gt;=MAX(MIN(INDEX($C$1:$C$13701,MAX(1,ROW()-設定!$B$26)):INDEX($C$1:$C$13701,MAX(1,ROW()-1))),MIN(INDEX($C$1:$C$13701,MIN(13701,ROW()+1)):INDEX($C$1:$C$13701,MIN(13701,ROW()+設定!$B$26))))*10^(設定!$B$27/20)),1,0))</f>
        <v>0</v>
      </c>
      <c r="G2943" s="33" t="n">
        <f aca="false">$G2942+IF($F2943=1,1,0)</f>
        <v>1</v>
      </c>
      <c r="H2943" s="0" t="str">
        <f aca="false">IF($F2943=1,$G2943,"")</f>
        <v/>
      </c>
    </row>
    <row r="2944" customFormat="false" ht="15" hidden="false" customHeight="false" outlineLevel="0" collapsed="false">
      <c r="A2944" s="30" t="n">
        <v>459.6875</v>
      </c>
      <c r="B2944" s="31" t="n">
        <v>-8.6699</v>
      </c>
      <c r="C2944" s="32" t="n">
        <f aca="false">IF($A2944="","",IF(設定!$B$21="dB",10^($B2944/20),ABS($B2944)))</f>
        <v>0.368557285000606</v>
      </c>
      <c r="D2944" s="32" t="n">
        <f aca="false">IF($A2944="","",$A2944^2)</f>
        <v>211312.59765625</v>
      </c>
      <c r="E2944" s="32" t="n">
        <f aca="false">IF($A2944="","",IF($C2944&lt;=0,"",1/$C2944^2))</f>
        <v>7.36190145895019</v>
      </c>
      <c r="F2944" s="33" t="n">
        <f aca="false">IF(OR(ROW()-設定!$B$30&lt;2,ROW()+設定!$B$30&gt;13701,N($A2944)&lt;=0,N(INDEX($A$2:$A$13701,MIN(13700,MAX(1,ROW()-1+設定!$B$30))))&lt;=0,$A2944&lt;設定!$B$28,$A2944&gt;設定!$B$29),0,IF(AND($C2944&gt;=MAX(INDEX($C$1:$C$13701,MAX(1,ROW()-設定!$B$24)):INDEX($C$1:$C$13701,MAX(1,ROW()-1))),$C2944&gt;MAX(INDEX($C$1:$C$13701,MIN(13701,ROW()+1)):INDEX($C$1:$C$13701,MIN(13701,ROW()+設定!$B$24))),$C2944&gt;=設定!$B$32,$C2944&gt;=MAX(MIN(INDEX($C$1:$C$13701,MAX(1,ROW()-設定!$B$26)):INDEX($C$1:$C$13701,MAX(1,ROW()-1))),MIN(INDEX($C$1:$C$13701,MIN(13701,ROW()+1)):INDEX($C$1:$C$13701,MIN(13701,ROW()+設定!$B$26))))*10^(設定!$B$27/20)),1,0))</f>
        <v>0</v>
      </c>
      <c r="G2944" s="33" t="n">
        <f aca="false">$G2943+IF($F2944=1,1,0)</f>
        <v>1</v>
      </c>
      <c r="H2944" s="0" t="str">
        <f aca="false">IF($F2944=1,$G2944,"")</f>
        <v/>
      </c>
    </row>
    <row r="2945" customFormat="false" ht="15" hidden="false" customHeight="false" outlineLevel="0" collapsed="false">
      <c r="A2945" s="30" t="n">
        <v>459.84375</v>
      </c>
      <c r="B2945" s="31" t="n">
        <v>-8.1706</v>
      </c>
      <c r="C2945" s="32" t="n">
        <f aca="false">IF($A2945="","",IF(設定!$B$21="dB",10^($B2945/20),ABS($B2945)))</f>
        <v>0.390364216171537</v>
      </c>
      <c r="D2945" s="32" t="n">
        <f aca="false">IF($A2945="","",$A2945^2)</f>
        <v>211456.274414063</v>
      </c>
      <c r="E2945" s="32" t="n">
        <f aca="false">IF($A2945="","",IF($C2945&lt;=0,"",1/$C2945^2))</f>
        <v>6.56235922383603</v>
      </c>
      <c r="F2945" s="33" t="n">
        <f aca="false">IF(OR(ROW()-設定!$B$30&lt;2,ROW()+設定!$B$30&gt;13701,N($A2945)&lt;=0,N(INDEX($A$2:$A$13701,MIN(13700,MAX(1,ROW()-1+設定!$B$30))))&lt;=0,$A2945&lt;設定!$B$28,$A2945&gt;設定!$B$29),0,IF(AND($C2945&gt;=MAX(INDEX($C$1:$C$13701,MAX(1,ROW()-設定!$B$24)):INDEX($C$1:$C$13701,MAX(1,ROW()-1))),$C2945&gt;MAX(INDEX($C$1:$C$13701,MIN(13701,ROW()+1)):INDEX($C$1:$C$13701,MIN(13701,ROW()+設定!$B$24))),$C2945&gt;=設定!$B$32,$C2945&gt;=MAX(MIN(INDEX($C$1:$C$13701,MAX(1,ROW()-設定!$B$26)):INDEX($C$1:$C$13701,MAX(1,ROW()-1))),MIN(INDEX($C$1:$C$13701,MIN(13701,ROW()+1)):INDEX($C$1:$C$13701,MIN(13701,ROW()+設定!$B$26))))*10^(設定!$B$27/20)),1,0))</f>
        <v>0</v>
      </c>
      <c r="G2945" s="33" t="n">
        <f aca="false">$G2944+IF($F2945=1,1,0)</f>
        <v>1</v>
      </c>
      <c r="H2945" s="0" t="str">
        <f aca="false">IF($F2945=1,$G2945,"")</f>
        <v/>
      </c>
    </row>
    <row r="2946" customFormat="false" ht="15" hidden="false" customHeight="false" outlineLevel="0" collapsed="false">
      <c r="A2946" s="30" t="n">
        <v>460</v>
      </c>
      <c r="B2946" s="31" t="n">
        <v>-7.9923</v>
      </c>
      <c r="C2946" s="32" t="n">
        <f aca="false">IF($A2946="","",IF(設定!$B$21="dB",10^($B2946/20),ABS($B2946)))</f>
        <v>0.398460247150727</v>
      </c>
      <c r="D2946" s="32" t="n">
        <f aca="false">IF($A2946="","",$A2946^2)</f>
        <v>211600</v>
      </c>
      <c r="E2946" s="32" t="n">
        <f aca="false">IF($A2946="","",IF($C2946&lt;=0,"",1/$C2946^2))</f>
        <v>6.29839654208809</v>
      </c>
      <c r="F2946" s="33" t="n">
        <f aca="false">IF(OR(ROW()-設定!$B$30&lt;2,ROW()+設定!$B$30&gt;13701,N($A2946)&lt;=0,N(INDEX($A$2:$A$13701,MIN(13700,MAX(1,ROW()-1+設定!$B$30))))&lt;=0,$A2946&lt;設定!$B$28,$A2946&gt;設定!$B$29),0,IF(AND($C2946&gt;=MAX(INDEX($C$1:$C$13701,MAX(1,ROW()-設定!$B$24)):INDEX($C$1:$C$13701,MAX(1,ROW()-1))),$C2946&gt;MAX(INDEX($C$1:$C$13701,MIN(13701,ROW()+1)):INDEX($C$1:$C$13701,MIN(13701,ROW()+設定!$B$24))),$C2946&gt;=設定!$B$32,$C2946&gt;=MAX(MIN(INDEX($C$1:$C$13701,MAX(1,ROW()-設定!$B$26)):INDEX($C$1:$C$13701,MAX(1,ROW()-1))),MIN(INDEX($C$1:$C$13701,MIN(13701,ROW()+1)):INDEX($C$1:$C$13701,MIN(13701,ROW()+設定!$B$26))))*10^(設定!$B$27/20)),1,0))</f>
        <v>0</v>
      </c>
      <c r="G2946" s="33" t="n">
        <f aca="false">$G2945+IF($F2946=1,1,0)</f>
        <v>1</v>
      </c>
      <c r="H2946" s="0" t="str">
        <f aca="false">IF($F2946=1,$G2946,"")</f>
        <v/>
      </c>
    </row>
    <row r="2947" customFormat="false" ht="15" hidden="false" customHeight="false" outlineLevel="0" collapsed="false">
      <c r="A2947" s="30" t="n">
        <v>460.15625</v>
      </c>
      <c r="B2947" s="31" t="n">
        <v>-7.6603</v>
      </c>
      <c r="C2947" s="32" t="n">
        <f aca="false">IF($A2947="","",IF(設定!$B$21="dB",10^($B2947/20),ABS($B2947)))</f>
        <v>0.413985376024467</v>
      </c>
      <c r="D2947" s="32" t="n">
        <f aca="false">IF($A2947="","",$A2947^2)</f>
        <v>211743.774414063</v>
      </c>
      <c r="E2947" s="32" t="n">
        <f aca="false">IF($A2947="","",IF($C2947&lt;=0,"",1/$C2947^2))</f>
        <v>5.83485408625782</v>
      </c>
      <c r="F2947" s="33" t="n">
        <f aca="false">IF(OR(ROW()-設定!$B$30&lt;2,ROW()+設定!$B$30&gt;13701,N($A2947)&lt;=0,N(INDEX($A$2:$A$13701,MIN(13700,MAX(1,ROW()-1+設定!$B$30))))&lt;=0,$A2947&lt;設定!$B$28,$A2947&gt;設定!$B$29),0,IF(AND($C2947&gt;=MAX(INDEX($C$1:$C$13701,MAX(1,ROW()-設定!$B$24)):INDEX($C$1:$C$13701,MAX(1,ROW()-1))),$C2947&gt;MAX(INDEX($C$1:$C$13701,MIN(13701,ROW()+1)):INDEX($C$1:$C$13701,MIN(13701,ROW()+設定!$B$24))),$C2947&gt;=設定!$B$32,$C2947&gt;=MAX(MIN(INDEX($C$1:$C$13701,MAX(1,ROW()-設定!$B$26)):INDEX($C$1:$C$13701,MAX(1,ROW()-1))),MIN(INDEX($C$1:$C$13701,MIN(13701,ROW()+1)):INDEX($C$1:$C$13701,MIN(13701,ROW()+設定!$B$26))))*10^(設定!$B$27/20)),1,0))</f>
        <v>0</v>
      </c>
      <c r="G2947" s="33" t="n">
        <f aca="false">$G2946+IF($F2947=1,1,0)</f>
        <v>1</v>
      </c>
      <c r="H2947" s="0" t="str">
        <f aca="false">IF($F2947=1,$G2947,"")</f>
        <v/>
      </c>
    </row>
    <row r="2948" customFormat="false" ht="15" hidden="false" customHeight="false" outlineLevel="0" collapsed="false">
      <c r="A2948" s="30" t="n">
        <v>460.3125</v>
      </c>
      <c r="B2948" s="31" t="n">
        <v>-7.3654</v>
      </c>
      <c r="C2948" s="32" t="n">
        <f aca="false">IF($A2948="","",IF(設定!$B$21="dB",10^($B2948/20),ABS($B2948)))</f>
        <v>0.428282175451708</v>
      </c>
      <c r="D2948" s="32" t="n">
        <f aca="false">IF($A2948="","",$A2948^2)</f>
        <v>211887.59765625</v>
      </c>
      <c r="E2948" s="32" t="n">
        <f aca="false">IF($A2948="","",IF($C2948&lt;=0,"",1/$C2948^2))</f>
        <v>5.45180106320022</v>
      </c>
      <c r="F2948" s="33" t="n">
        <f aca="false">IF(OR(ROW()-設定!$B$30&lt;2,ROW()+設定!$B$30&gt;13701,N($A2948)&lt;=0,N(INDEX($A$2:$A$13701,MIN(13700,MAX(1,ROW()-1+設定!$B$30))))&lt;=0,$A2948&lt;設定!$B$28,$A2948&gt;設定!$B$29),0,IF(AND($C2948&gt;=MAX(INDEX($C$1:$C$13701,MAX(1,ROW()-設定!$B$24)):INDEX($C$1:$C$13701,MAX(1,ROW()-1))),$C2948&gt;MAX(INDEX($C$1:$C$13701,MIN(13701,ROW()+1)):INDEX($C$1:$C$13701,MIN(13701,ROW()+設定!$B$24))),$C2948&gt;=設定!$B$32,$C2948&gt;=MAX(MIN(INDEX($C$1:$C$13701,MAX(1,ROW()-設定!$B$26)):INDEX($C$1:$C$13701,MAX(1,ROW()-1))),MIN(INDEX($C$1:$C$13701,MIN(13701,ROW()+1)):INDEX($C$1:$C$13701,MIN(13701,ROW()+設定!$B$26))))*10^(設定!$B$27/20)),1,0))</f>
        <v>0</v>
      </c>
      <c r="G2948" s="33" t="n">
        <f aca="false">$G2947+IF($F2948=1,1,0)</f>
        <v>1</v>
      </c>
      <c r="H2948" s="0" t="str">
        <f aca="false">IF($F2948=1,$G2948,"")</f>
        <v/>
      </c>
    </row>
    <row r="2949" customFormat="false" ht="15" hidden="false" customHeight="false" outlineLevel="0" collapsed="false">
      <c r="A2949" s="30" t="n">
        <v>460.46875</v>
      </c>
      <c r="B2949" s="31" t="n">
        <v>-7.2222</v>
      </c>
      <c r="C2949" s="32" t="n">
        <f aca="false">IF($A2949="","",IF(設定!$B$21="dB",10^($B2949/20),ABS($B2949)))</f>
        <v>0.43540157930778</v>
      </c>
      <c r="D2949" s="32" t="n">
        <f aca="false">IF($A2949="","",$A2949^2)</f>
        <v>212031.469726563</v>
      </c>
      <c r="E2949" s="32" t="n">
        <f aca="false">IF($A2949="","",IF($C2949&lt;=0,"",1/$C2949^2))</f>
        <v>5.27497007237255</v>
      </c>
      <c r="F2949" s="33" t="n">
        <f aca="false">IF(OR(ROW()-設定!$B$30&lt;2,ROW()+設定!$B$30&gt;13701,N($A2949)&lt;=0,N(INDEX($A$2:$A$13701,MIN(13700,MAX(1,ROW()-1+設定!$B$30))))&lt;=0,$A2949&lt;設定!$B$28,$A2949&gt;設定!$B$29),0,IF(AND($C2949&gt;=MAX(INDEX($C$1:$C$13701,MAX(1,ROW()-設定!$B$24)):INDEX($C$1:$C$13701,MAX(1,ROW()-1))),$C2949&gt;MAX(INDEX($C$1:$C$13701,MIN(13701,ROW()+1)):INDEX($C$1:$C$13701,MIN(13701,ROW()+設定!$B$24))),$C2949&gt;=設定!$B$32,$C2949&gt;=MAX(MIN(INDEX($C$1:$C$13701,MAX(1,ROW()-設定!$B$26)):INDEX($C$1:$C$13701,MAX(1,ROW()-1))),MIN(INDEX($C$1:$C$13701,MIN(13701,ROW()+1)):INDEX($C$1:$C$13701,MIN(13701,ROW()+設定!$B$26))))*10^(設定!$B$27/20)),1,0))</f>
        <v>0</v>
      </c>
      <c r="G2949" s="33" t="n">
        <f aca="false">$G2948+IF($F2949=1,1,0)</f>
        <v>1</v>
      </c>
      <c r="H2949" s="0" t="str">
        <f aca="false">IF($F2949=1,$G2949,"")</f>
        <v/>
      </c>
    </row>
    <row r="2950" customFormat="false" ht="15" hidden="false" customHeight="false" outlineLevel="0" collapsed="false">
      <c r="A2950" s="30" t="n">
        <v>460.625</v>
      </c>
      <c r="B2950" s="31" t="n">
        <v>-6.6359</v>
      </c>
      <c r="C2950" s="32" t="n">
        <f aca="false">IF($A2950="","",IF(設定!$B$21="dB",10^($B2950/20),ABS($B2950)))</f>
        <v>0.46580591597795</v>
      </c>
      <c r="D2950" s="32" t="n">
        <f aca="false">IF($A2950="","",$A2950^2)</f>
        <v>212175.390625</v>
      </c>
      <c r="E2950" s="32" t="n">
        <f aca="false">IF($A2950="","",IF($C2950&lt;=0,"",1/$C2950^2))</f>
        <v>4.60882268652303</v>
      </c>
      <c r="F2950" s="33" t="n">
        <f aca="false">IF(OR(ROW()-設定!$B$30&lt;2,ROW()+設定!$B$30&gt;13701,N($A2950)&lt;=0,N(INDEX($A$2:$A$13701,MIN(13700,MAX(1,ROW()-1+設定!$B$30))))&lt;=0,$A2950&lt;設定!$B$28,$A2950&gt;設定!$B$29),0,IF(AND($C2950&gt;=MAX(INDEX($C$1:$C$13701,MAX(1,ROW()-設定!$B$24)):INDEX($C$1:$C$13701,MAX(1,ROW()-1))),$C2950&gt;MAX(INDEX($C$1:$C$13701,MIN(13701,ROW()+1)):INDEX($C$1:$C$13701,MIN(13701,ROW()+設定!$B$24))),$C2950&gt;=設定!$B$32,$C2950&gt;=MAX(MIN(INDEX($C$1:$C$13701,MAX(1,ROW()-設定!$B$26)):INDEX($C$1:$C$13701,MAX(1,ROW()-1))),MIN(INDEX($C$1:$C$13701,MIN(13701,ROW()+1)):INDEX($C$1:$C$13701,MIN(13701,ROW()+設定!$B$26))))*10^(設定!$B$27/20)),1,0))</f>
        <v>0</v>
      </c>
      <c r="G2950" s="33" t="n">
        <f aca="false">$G2949+IF($F2950=1,1,0)</f>
        <v>1</v>
      </c>
      <c r="H2950" s="0" t="str">
        <f aca="false">IF($F2950=1,$G2950,"")</f>
        <v/>
      </c>
    </row>
    <row r="2951" customFormat="false" ht="15" hidden="false" customHeight="false" outlineLevel="0" collapsed="false">
      <c r="A2951" s="30" t="n">
        <v>460.78125</v>
      </c>
      <c r="B2951" s="31" t="n">
        <v>-6.5736</v>
      </c>
      <c r="C2951" s="32" t="n">
        <f aca="false">IF($A2951="","",IF(設定!$B$21="dB",10^($B2951/20),ABS($B2951)))</f>
        <v>0.469158943904928</v>
      </c>
      <c r="D2951" s="32" t="n">
        <f aca="false">IF($A2951="","",$A2951^2)</f>
        <v>212319.360351563</v>
      </c>
      <c r="E2951" s="32" t="n">
        <f aca="false">IF($A2951="","",IF($C2951&lt;=0,"",1/$C2951^2))</f>
        <v>4.54318058762699</v>
      </c>
      <c r="F2951" s="33" t="n">
        <f aca="false">IF(OR(ROW()-設定!$B$30&lt;2,ROW()+設定!$B$30&gt;13701,N($A2951)&lt;=0,N(INDEX($A$2:$A$13701,MIN(13700,MAX(1,ROW()-1+設定!$B$30))))&lt;=0,$A2951&lt;設定!$B$28,$A2951&gt;設定!$B$29),0,IF(AND($C2951&gt;=MAX(INDEX($C$1:$C$13701,MAX(1,ROW()-設定!$B$24)):INDEX($C$1:$C$13701,MAX(1,ROW()-1))),$C2951&gt;MAX(INDEX($C$1:$C$13701,MIN(13701,ROW()+1)):INDEX($C$1:$C$13701,MIN(13701,ROW()+設定!$B$24))),$C2951&gt;=設定!$B$32,$C2951&gt;=MAX(MIN(INDEX($C$1:$C$13701,MAX(1,ROW()-設定!$B$26)):INDEX($C$1:$C$13701,MAX(1,ROW()-1))),MIN(INDEX($C$1:$C$13701,MIN(13701,ROW()+1)):INDEX($C$1:$C$13701,MIN(13701,ROW()+設定!$B$26))))*10^(設定!$B$27/20)),1,0))</f>
        <v>0</v>
      </c>
      <c r="G2951" s="33" t="n">
        <f aca="false">$G2950+IF($F2951=1,1,0)</f>
        <v>1</v>
      </c>
      <c r="H2951" s="0" t="str">
        <f aca="false">IF($F2951=1,$G2951,"")</f>
        <v/>
      </c>
    </row>
    <row r="2952" customFormat="false" ht="15" hidden="false" customHeight="false" outlineLevel="0" collapsed="false">
      <c r="A2952" s="30" t="n">
        <v>460.9375</v>
      </c>
      <c r="B2952" s="31" t="n">
        <v>-6.2407</v>
      </c>
      <c r="C2952" s="32" t="n">
        <f aca="false">IF($A2952="","",IF(設定!$B$21="dB",10^($B2952/20),ABS($B2952)))</f>
        <v>0.48748920153237</v>
      </c>
      <c r="D2952" s="32" t="n">
        <f aca="false">IF($A2952="","",$A2952^2)</f>
        <v>212463.37890625</v>
      </c>
      <c r="E2952" s="32" t="n">
        <f aca="false">IF($A2952="","",IF($C2952&lt;=0,"",1/$C2952^2))</f>
        <v>4.20794446970222</v>
      </c>
      <c r="F2952" s="33" t="n">
        <f aca="false">IF(OR(ROW()-設定!$B$30&lt;2,ROW()+設定!$B$30&gt;13701,N($A2952)&lt;=0,N(INDEX($A$2:$A$13701,MIN(13700,MAX(1,ROW()-1+設定!$B$30))))&lt;=0,$A2952&lt;設定!$B$28,$A2952&gt;設定!$B$29),0,IF(AND($C2952&gt;=MAX(INDEX($C$1:$C$13701,MAX(1,ROW()-設定!$B$24)):INDEX($C$1:$C$13701,MAX(1,ROW()-1))),$C2952&gt;MAX(INDEX($C$1:$C$13701,MIN(13701,ROW()+1)):INDEX($C$1:$C$13701,MIN(13701,ROW()+設定!$B$24))),$C2952&gt;=設定!$B$32,$C2952&gt;=MAX(MIN(INDEX($C$1:$C$13701,MAX(1,ROW()-設定!$B$26)):INDEX($C$1:$C$13701,MAX(1,ROW()-1))),MIN(INDEX($C$1:$C$13701,MIN(13701,ROW()+1)):INDEX($C$1:$C$13701,MIN(13701,ROW()+設定!$B$26))))*10^(設定!$B$27/20)),1,0))</f>
        <v>0</v>
      </c>
      <c r="G2952" s="33" t="n">
        <f aca="false">$G2951+IF($F2952=1,1,0)</f>
        <v>1</v>
      </c>
      <c r="H2952" s="0" t="str">
        <f aca="false">IF($F2952=1,$G2952,"")</f>
        <v/>
      </c>
    </row>
    <row r="2953" customFormat="false" ht="15" hidden="false" customHeight="false" outlineLevel="0" collapsed="false">
      <c r="A2953" s="30" t="n">
        <v>461.09375</v>
      </c>
      <c r="B2953" s="31" t="n">
        <v>-5.9984</v>
      </c>
      <c r="C2953" s="32" t="n">
        <f aca="false">IF($A2953="","",IF(設定!$B$21="dB",10^($B2953/20),ABS($B2953)))</f>
        <v>0.50127956423121</v>
      </c>
      <c r="D2953" s="32" t="n">
        <f aca="false">IF($A2953="","",$A2953^2)</f>
        <v>212607.446289063</v>
      </c>
      <c r="E2953" s="32" t="n">
        <f aca="false">IF($A2953="","",IF($C2953&lt;=0,"",1/$C2953^2))</f>
        <v>3.9796052946563</v>
      </c>
      <c r="F2953" s="33" t="n">
        <f aca="false">IF(OR(ROW()-設定!$B$30&lt;2,ROW()+設定!$B$30&gt;13701,N($A2953)&lt;=0,N(INDEX($A$2:$A$13701,MIN(13700,MAX(1,ROW()-1+設定!$B$30))))&lt;=0,$A2953&lt;設定!$B$28,$A2953&gt;設定!$B$29),0,IF(AND($C2953&gt;=MAX(INDEX($C$1:$C$13701,MAX(1,ROW()-設定!$B$24)):INDEX($C$1:$C$13701,MAX(1,ROW()-1))),$C2953&gt;MAX(INDEX($C$1:$C$13701,MIN(13701,ROW()+1)):INDEX($C$1:$C$13701,MIN(13701,ROW()+設定!$B$24))),$C2953&gt;=設定!$B$32,$C2953&gt;=MAX(MIN(INDEX($C$1:$C$13701,MAX(1,ROW()-設定!$B$26)):INDEX($C$1:$C$13701,MAX(1,ROW()-1))),MIN(INDEX($C$1:$C$13701,MIN(13701,ROW()+1)):INDEX($C$1:$C$13701,MIN(13701,ROW()+設定!$B$26))))*10^(設定!$B$27/20)),1,0))</f>
        <v>0</v>
      </c>
      <c r="G2953" s="33" t="n">
        <f aca="false">$G2952+IF($F2953=1,1,0)</f>
        <v>1</v>
      </c>
      <c r="H2953" s="0" t="str">
        <f aca="false">IF($F2953=1,$G2953,"")</f>
        <v/>
      </c>
    </row>
    <row r="2954" customFormat="false" ht="15" hidden="false" customHeight="false" outlineLevel="0" collapsed="false">
      <c r="A2954" s="30" t="n">
        <v>461.25</v>
      </c>
      <c r="B2954" s="31" t="n">
        <v>-5.5843</v>
      </c>
      <c r="C2954" s="32" t="n">
        <f aca="false">IF($A2954="","",IF(設定!$B$21="dB",10^($B2954/20),ABS($B2954)))</f>
        <v>0.525756922942296</v>
      </c>
      <c r="D2954" s="32" t="n">
        <f aca="false">IF($A2954="","",$A2954^2)</f>
        <v>212751.5625</v>
      </c>
      <c r="E2954" s="32" t="n">
        <f aca="false">IF($A2954="","",IF($C2954&lt;=0,"",1/$C2954^2))</f>
        <v>3.61767875940661</v>
      </c>
      <c r="F2954" s="33" t="n">
        <f aca="false">IF(OR(ROW()-設定!$B$30&lt;2,ROW()+設定!$B$30&gt;13701,N($A2954)&lt;=0,N(INDEX($A$2:$A$13701,MIN(13700,MAX(1,ROW()-1+設定!$B$30))))&lt;=0,$A2954&lt;設定!$B$28,$A2954&gt;設定!$B$29),0,IF(AND($C2954&gt;=MAX(INDEX($C$1:$C$13701,MAX(1,ROW()-設定!$B$24)):INDEX($C$1:$C$13701,MAX(1,ROW()-1))),$C2954&gt;MAX(INDEX($C$1:$C$13701,MIN(13701,ROW()+1)):INDEX($C$1:$C$13701,MIN(13701,ROW()+設定!$B$24))),$C2954&gt;=設定!$B$32,$C2954&gt;=MAX(MIN(INDEX($C$1:$C$13701,MAX(1,ROW()-設定!$B$26)):INDEX($C$1:$C$13701,MAX(1,ROW()-1))),MIN(INDEX($C$1:$C$13701,MIN(13701,ROW()+1)):INDEX($C$1:$C$13701,MIN(13701,ROW()+設定!$B$26))))*10^(設定!$B$27/20)),1,0))</f>
        <v>0</v>
      </c>
      <c r="G2954" s="33" t="n">
        <f aca="false">$G2953+IF($F2954=1,1,0)</f>
        <v>1</v>
      </c>
      <c r="H2954" s="0" t="str">
        <f aca="false">IF($F2954=1,$G2954,"")</f>
        <v/>
      </c>
    </row>
    <row r="2955" customFormat="false" ht="15" hidden="false" customHeight="false" outlineLevel="0" collapsed="false">
      <c r="A2955" s="30" t="n">
        <v>461.40625</v>
      </c>
      <c r="B2955" s="31" t="n">
        <v>-5.4285</v>
      </c>
      <c r="C2955" s="32" t="n">
        <f aca="false">IF($A2955="","",IF(設定!$B$21="dB",10^($B2955/20),ABS($B2955)))</f>
        <v>0.535272584090443</v>
      </c>
      <c r="D2955" s="32" t="n">
        <f aca="false">IF($A2955="","",$A2955^2)</f>
        <v>212895.727539063</v>
      </c>
      <c r="E2955" s="32" t="n">
        <f aca="false">IF($A2955="","",IF($C2955&lt;=0,"",1/$C2955^2))</f>
        <v>3.49019747508268</v>
      </c>
      <c r="F2955" s="33" t="n">
        <f aca="false">IF(OR(ROW()-設定!$B$30&lt;2,ROW()+設定!$B$30&gt;13701,N($A2955)&lt;=0,N(INDEX($A$2:$A$13701,MIN(13700,MAX(1,ROW()-1+設定!$B$30))))&lt;=0,$A2955&lt;設定!$B$28,$A2955&gt;設定!$B$29),0,IF(AND($C2955&gt;=MAX(INDEX($C$1:$C$13701,MAX(1,ROW()-設定!$B$24)):INDEX($C$1:$C$13701,MAX(1,ROW()-1))),$C2955&gt;MAX(INDEX($C$1:$C$13701,MIN(13701,ROW()+1)):INDEX($C$1:$C$13701,MIN(13701,ROW()+設定!$B$24))),$C2955&gt;=設定!$B$32,$C2955&gt;=MAX(MIN(INDEX($C$1:$C$13701,MAX(1,ROW()-設定!$B$26)):INDEX($C$1:$C$13701,MAX(1,ROW()-1))),MIN(INDEX($C$1:$C$13701,MIN(13701,ROW()+1)):INDEX($C$1:$C$13701,MIN(13701,ROW()+設定!$B$26))))*10^(設定!$B$27/20)),1,0))</f>
        <v>0</v>
      </c>
      <c r="G2955" s="33" t="n">
        <f aca="false">$G2954+IF($F2955=1,1,0)</f>
        <v>1</v>
      </c>
      <c r="H2955" s="0" t="str">
        <f aca="false">IF($F2955=1,$G2955,"")</f>
        <v/>
      </c>
    </row>
    <row r="2956" customFormat="false" ht="15" hidden="false" customHeight="false" outlineLevel="0" collapsed="false">
      <c r="A2956" s="30" t="n">
        <v>461.5625</v>
      </c>
      <c r="B2956" s="31" t="n">
        <v>-5.1888</v>
      </c>
      <c r="C2956" s="32" t="n">
        <f aca="false">IF($A2956="","",IF(設定!$B$21="dB",10^($B2956/20),ABS($B2956)))</f>
        <v>0.550249935097571</v>
      </c>
      <c r="D2956" s="32" t="n">
        <f aca="false">IF($A2956="","",$A2956^2)</f>
        <v>213039.94140625</v>
      </c>
      <c r="E2956" s="32" t="n">
        <f aca="false">IF($A2956="","",IF($C2956&lt;=0,"",1/$C2956^2))</f>
        <v>3.30278269169426</v>
      </c>
      <c r="F2956" s="33" t="n">
        <f aca="false">IF(OR(ROW()-設定!$B$30&lt;2,ROW()+設定!$B$30&gt;13701,N($A2956)&lt;=0,N(INDEX($A$2:$A$13701,MIN(13700,MAX(1,ROW()-1+設定!$B$30))))&lt;=0,$A2956&lt;設定!$B$28,$A2956&gt;設定!$B$29),0,IF(AND($C2956&gt;=MAX(INDEX($C$1:$C$13701,MAX(1,ROW()-設定!$B$24)):INDEX($C$1:$C$13701,MAX(1,ROW()-1))),$C2956&gt;MAX(INDEX($C$1:$C$13701,MIN(13701,ROW()+1)):INDEX($C$1:$C$13701,MIN(13701,ROW()+設定!$B$24))),$C2956&gt;=設定!$B$32,$C2956&gt;=MAX(MIN(INDEX($C$1:$C$13701,MAX(1,ROW()-設定!$B$26)):INDEX($C$1:$C$13701,MAX(1,ROW()-1))),MIN(INDEX($C$1:$C$13701,MIN(13701,ROW()+1)):INDEX($C$1:$C$13701,MIN(13701,ROW()+設定!$B$26))))*10^(設定!$B$27/20)),1,0))</f>
        <v>0</v>
      </c>
      <c r="G2956" s="33" t="n">
        <f aca="false">$G2955+IF($F2956=1,1,0)</f>
        <v>1</v>
      </c>
      <c r="H2956" s="0" t="str">
        <f aca="false">IF($F2956=1,$G2956,"")</f>
        <v/>
      </c>
    </row>
    <row r="2957" customFormat="false" ht="15" hidden="false" customHeight="false" outlineLevel="0" collapsed="false">
      <c r="A2957" s="30" t="n">
        <v>461.71875</v>
      </c>
      <c r="B2957" s="31" t="n">
        <v>-5.1318</v>
      </c>
      <c r="C2957" s="32" t="n">
        <f aca="false">IF($A2957="","",IF(設定!$B$21="dB",10^($B2957/20),ABS($B2957)))</f>
        <v>0.55387275152194</v>
      </c>
      <c r="D2957" s="32" t="n">
        <f aca="false">IF($A2957="","",$A2957^2)</f>
        <v>213184.204101563</v>
      </c>
      <c r="E2957" s="32" t="n">
        <f aca="false">IF($A2957="","",IF($C2957&lt;=0,"",1/$C2957^2))</f>
        <v>3.2597177700372</v>
      </c>
      <c r="F2957" s="33" t="n">
        <f aca="false">IF(OR(ROW()-設定!$B$30&lt;2,ROW()+設定!$B$30&gt;13701,N($A2957)&lt;=0,N(INDEX($A$2:$A$13701,MIN(13700,MAX(1,ROW()-1+設定!$B$30))))&lt;=0,$A2957&lt;設定!$B$28,$A2957&gt;設定!$B$29),0,IF(AND($C2957&gt;=MAX(INDEX($C$1:$C$13701,MAX(1,ROW()-設定!$B$24)):INDEX($C$1:$C$13701,MAX(1,ROW()-1))),$C2957&gt;MAX(INDEX($C$1:$C$13701,MIN(13701,ROW()+1)):INDEX($C$1:$C$13701,MIN(13701,ROW()+設定!$B$24))),$C2957&gt;=設定!$B$32,$C2957&gt;=MAX(MIN(INDEX($C$1:$C$13701,MAX(1,ROW()-設定!$B$26)):INDEX($C$1:$C$13701,MAX(1,ROW()-1))),MIN(INDEX($C$1:$C$13701,MIN(13701,ROW()+1)):INDEX($C$1:$C$13701,MIN(13701,ROW()+設定!$B$26))))*10^(設定!$B$27/20)),1,0))</f>
        <v>0</v>
      </c>
      <c r="G2957" s="33" t="n">
        <f aca="false">$G2956+IF($F2957=1,1,0)</f>
        <v>1</v>
      </c>
      <c r="H2957" s="0" t="str">
        <f aca="false">IF($F2957=1,$G2957,"")</f>
        <v/>
      </c>
    </row>
    <row r="2958" customFormat="false" ht="15" hidden="false" customHeight="false" outlineLevel="0" collapsed="false">
      <c r="A2958" s="30" t="n">
        <v>461.875</v>
      </c>
      <c r="B2958" s="31" t="n">
        <v>-4.7486</v>
      </c>
      <c r="C2958" s="32" t="n">
        <f aca="false">IF($A2958="","",IF(設定!$B$21="dB",10^($B2958/20),ABS($B2958)))</f>
        <v>0.578855281278314</v>
      </c>
      <c r="D2958" s="32" t="n">
        <f aca="false">IF($A2958="","",$A2958^2)</f>
        <v>213328.515625</v>
      </c>
      <c r="E2958" s="32" t="n">
        <f aca="false">IF($A2958="","",IF($C2958&lt;=0,"",1/$C2958^2))</f>
        <v>2.98442040036547</v>
      </c>
      <c r="F2958" s="33" t="n">
        <f aca="false">IF(OR(ROW()-設定!$B$30&lt;2,ROW()+設定!$B$30&gt;13701,N($A2958)&lt;=0,N(INDEX($A$2:$A$13701,MIN(13700,MAX(1,ROW()-1+設定!$B$30))))&lt;=0,$A2958&lt;設定!$B$28,$A2958&gt;設定!$B$29),0,IF(AND($C2958&gt;=MAX(INDEX($C$1:$C$13701,MAX(1,ROW()-設定!$B$24)):INDEX($C$1:$C$13701,MAX(1,ROW()-1))),$C2958&gt;MAX(INDEX($C$1:$C$13701,MIN(13701,ROW()+1)):INDEX($C$1:$C$13701,MIN(13701,ROW()+設定!$B$24))),$C2958&gt;=設定!$B$32,$C2958&gt;=MAX(MIN(INDEX($C$1:$C$13701,MAX(1,ROW()-設定!$B$26)):INDEX($C$1:$C$13701,MAX(1,ROW()-1))),MIN(INDEX($C$1:$C$13701,MIN(13701,ROW()+1)):INDEX($C$1:$C$13701,MIN(13701,ROW()+設定!$B$26))))*10^(設定!$B$27/20)),1,0))</f>
        <v>0</v>
      </c>
      <c r="G2958" s="33" t="n">
        <f aca="false">$G2957+IF($F2958=1,1,0)</f>
        <v>1</v>
      </c>
      <c r="H2958" s="0" t="str">
        <f aca="false">IF($F2958=1,$G2958,"")</f>
        <v/>
      </c>
    </row>
    <row r="2959" customFormat="false" ht="15" hidden="false" customHeight="false" outlineLevel="0" collapsed="false">
      <c r="A2959" s="30" t="n">
        <v>462.03125</v>
      </c>
      <c r="B2959" s="31" t="n">
        <v>-4.6781</v>
      </c>
      <c r="C2959" s="32" t="n">
        <f aca="false">IF($A2959="","",IF(設定!$B$21="dB",10^($B2959/20),ABS($B2959)))</f>
        <v>0.583572744273549</v>
      </c>
      <c r="D2959" s="32" t="n">
        <f aca="false">IF($A2959="","",$A2959^2)</f>
        <v>213472.875976563</v>
      </c>
      <c r="E2959" s="32" t="n">
        <f aca="false">IF($A2959="","",IF($C2959&lt;=0,"",1/$C2959^2))</f>
        <v>2.936364737275</v>
      </c>
      <c r="F2959" s="33" t="n">
        <f aca="false">IF(OR(ROW()-設定!$B$30&lt;2,ROW()+設定!$B$30&gt;13701,N($A2959)&lt;=0,N(INDEX($A$2:$A$13701,MIN(13700,MAX(1,ROW()-1+設定!$B$30))))&lt;=0,$A2959&lt;設定!$B$28,$A2959&gt;設定!$B$29),0,IF(AND($C2959&gt;=MAX(INDEX($C$1:$C$13701,MAX(1,ROW()-設定!$B$24)):INDEX($C$1:$C$13701,MAX(1,ROW()-1))),$C2959&gt;MAX(INDEX($C$1:$C$13701,MIN(13701,ROW()+1)):INDEX($C$1:$C$13701,MIN(13701,ROW()+設定!$B$24))),$C2959&gt;=設定!$B$32,$C2959&gt;=MAX(MIN(INDEX($C$1:$C$13701,MAX(1,ROW()-設定!$B$26)):INDEX($C$1:$C$13701,MAX(1,ROW()-1))),MIN(INDEX($C$1:$C$13701,MIN(13701,ROW()+1)):INDEX($C$1:$C$13701,MIN(13701,ROW()+設定!$B$26))))*10^(設定!$B$27/20)),1,0))</f>
        <v>0</v>
      </c>
      <c r="G2959" s="33" t="n">
        <f aca="false">$G2958+IF($F2959=1,1,0)</f>
        <v>1</v>
      </c>
      <c r="H2959" s="0" t="str">
        <f aca="false">IF($F2959=1,$G2959,"")</f>
        <v/>
      </c>
    </row>
    <row r="2960" customFormat="false" ht="15" hidden="false" customHeight="false" outlineLevel="0" collapsed="false">
      <c r="A2960" s="30" t="n">
        <v>462.1875</v>
      </c>
      <c r="B2960" s="31" t="n">
        <v>-4.2845</v>
      </c>
      <c r="C2960" s="32" t="n">
        <f aca="false">IF($A2960="","",IF(設定!$B$21="dB",10^($B2960/20),ABS($B2960)))</f>
        <v>0.610625589032632</v>
      </c>
      <c r="D2960" s="32" t="n">
        <f aca="false">IF($A2960="","",$A2960^2)</f>
        <v>213617.28515625</v>
      </c>
      <c r="E2960" s="32" t="n">
        <f aca="false">IF($A2960="","",IF($C2960&lt;=0,"",1/$C2960^2))</f>
        <v>2.68194581941036</v>
      </c>
      <c r="F2960" s="33" t="n">
        <f aca="false">IF(OR(ROW()-設定!$B$30&lt;2,ROW()+設定!$B$30&gt;13701,N($A2960)&lt;=0,N(INDEX($A$2:$A$13701,MIN(13700,MAX(1,ROW()-1+設定!$B$30))))&lt;=0,$A2960&lt;設定!$B$28,$A2960&gt;設定!$B$29),0,IF(AND($C2960&gt;=MAX(INDEX($C$1:$C$13701,MAX(1,ROW()-設定!$B$24)):INDEX($C$1:$C$13701,MAX(1,ROW()-1))),$C2960&gt;MAX(INDEX($C$1:$C$13701,MIN(13701,ROW()+1)):INDEX($C$1:$C$13701,MIN(13701,ROW()+設定!$B$24))),$C2960&gt;=設定!$B$32,$C2960&gt;=MAX(MIN(INDEX($C$1:$C$13701,MAX(1,ROW()-設定!$B$26)):INDEX($C$1:$C$13701,MAX(1,ROW()-1))),MIN(INDEX($C$1:$C$13701,MIN(13701,ROW()+1)):INDEX($C$1:$C$13701,MIN(13701,ROW()+設定!$B$26))))*10^(設定!$B$27/20)),1,0))</f>
        <v>0</v>
      </c>
      <c r="G2960" s="33" t="n">
        <f aca="false">$G2959+IF($F2960=1,1,0)</f>
        <v>1</v>
      </c>
      <c r="H2960" s="0" t="str">
        <f aca="false">IF($F2960=1,$G2960,"")</f>
        <v/>
      </c>
    </row>
    <row r="2961" customFormat="false" ht="15" hidden="false" customHeight="false" outlineLevel="0" collapsed="false">
      <c r="A2961" s="30" t="n">
        <v>462.34375</v>
      </c>
      <c r="B2961" s="31" t="n">
        <v>-4.0719</v>
      </c>
      <c r="C2961" s="32" t="n">
        <f aca="false">IF($A2961="","",IF(設定!$B$21="dB",10^($B2961/20),ABS($B2961)))</f>
        <v>0.625755967594784</v>
      </c>
      <c r="D2961" s="32" t="n">
        <f aca="false">IF($A2961="","",$A2961^2)</f>
        <v>213761.743164063</v>
      </c>
      <c r="E2961" s="32" t="n">
        <f aca="false">IF($A2961="","",IF($C2961&lt;=0,"",1/$C2961^2))</f>
        <v>2.55381833126212</v>
      </c>
      <c r="F2961" s="33" t="n">
        <f aca="false">IF(OR(ROW()-設定!$B$30&lt;2,ROW()+設定!$B$30&gt;13701,N($A2961)&lt;=0,N(INDEX($A$2:$A$13701,MIN(13700,MAX(1,ROW()-1+設定!$B$30))))&lt;=0,$A2961&lt;設定!$B$28,$A2961&gt;設定!$B$29),0,IF(AND($C2961&gt;=MAX(INDEX($C$1:$C$13701,MAX(1,ROW()-設定!$B$24)):INDEX($C$1:$C$13701,MAX(1,ROW()-1))),$C2961&gt;MAX(INDEX($C$1:$C$13701,MIN(13701,ROW()+1)):INDEX($C$1:$C$13701,MIN(13701,ROW()+設定!$B$24))),$C2961&gt;=設定!$B$32,$C2961&gt;=MAX(MIN(INDEX($C$1:$C$13701,MAX(1,ROW()-設定!$B$26)):INDEX($C$1:$C$13701,MAX(1,ROW()-1))),MIN(INDEX($C$1:$C$13701,MIN(13701,ROW()+1)):INDEX($C$1:$C$13701,MIN(13701,ROW()+設定!$B$26))))*10^(設定!$B$27/20)),1,0))</f>
        <v>0</v>
      </c>
      <c r="G2961" s="33" t="n">
        <f aca="false">$G2960+IF($F2961=1,1,0)</f>
        <v>1</v>
      </c>
      <c r="H2961" s="0" t="str">
        <f aca="false">IF($F2961=1,$G2961,"")</f>
        <v/>
      </c>
    </row>
    <row r="2962" customFormat="false" ht="15" hidden="false" customHeight="false" outlineLevel="0" collapsed="false">
      <c r="A2962" s="30" t="n">
        <v>462.5</v>
      </c>
      <c r="B2962" s="31" t="n">
        <v>-3.9171</v>
      </c>
      <c r="C2962" s="32" t="n">
        <f aca="false">IF($A2962="","",IF(設定!$B$21="dB",10^($B2962/20),ABS($B2962)))</f>
        <v>0.637008166406122</v>
      </c>
      <c r="D2962" s="32" t="n">
        <f aca="false">IF($A2962="","",$A2962^2)</f>
        <v>213906.25</v>
      </c>
      <c r="E2962" s="32" t="n">
        <f aca="false">IF($A2962="","",IF($C2962&lt;=0,"",1/$C2962^2))</f>
        <v>2.46439318993184</v>
      </c>
      <c r="F2962" s="33" t="n">
        <f aca="false">IF(OR(ROW()-設定!$B$30&lt;2,ROW()+設定!$B$30&gt;13701,N($A2962)&lt;=0,N(INDEX($A$2:$A$13701,MIN(13700,MAX(1,ROW()-1+設定!$B$30))))&lt;=0,$A2962&lt;設定!$B$28,$A2962&gt;設定!$B$29),0,IF(AND($C2962&gt;=MAX(INDEX($C$1:$C$13701,MAX(1,ROW()-設定!$B$24)):INDEX($C$1:$C$13701,MAX(1,ROW()-1))),$C2962&gt;MAX(INDEX($C$1:$C$13701,MIN(13701,ROW()+1)):INDEX($C$1:$C$13701,MIN(13701,ROW()+設定!$B$24))),$C2962&gt;=設定!$B$32,$C2962&gt;=MAX(MIN(INDEX($C$1:$C$13701,MAX(1,ROW()-設定!$B$26)):INDEX($C$1:$C$13701,MAX(1,ROW()-1))),MIN(INDEX($C$1:$C$13701,MIN(13701,ROW()+1)):INDEX($C$1:$C$13701,MIN(13701,ROW()+設定!$B$26))))*10^(設定!$B$27/20)),1,0))</f>
        <v>0</v>
      </c>
      <c r="G2962" s="33" t="n">
        <f aca="false">$G2961+IF($F2962=1,1,0)</f>
        <v>1</v>
      </c>
      <c r="H2962" s="0" t="str">
        <f aca="false">IF($F2962=1,$G2962,"")</f>
        <v/>
      </c>
    </row>
    <row r="2963" customFormat="false" ht="15" hidden="false" customHeight="false" outlineLevel="0" collapsed="false">
      <c r="A2963" s="30" t="n">
        <v>462.65625</v>
      </c>
      <c r="B2963" s="31" t="n">
        <v>-3.5114</v>
      </c>
      <c r="C2963" s="32" t="n">
        <f aca="false">IF($A2963="","",IF(設定!$B$21="dB",10^($B2963/20),ABS($B2963)))</f>
        <v>0.667467309274326</v>
      </c>
      <c r="D2963" s="32" t="n">
        <f aca="false">IF($A2963="","",$A2963^2)</f>
        <v>214050.805664063</v>
      </c>
      <c r="E2963" s="32" t="n">
        <f aca="false">IF($A2963="","",IF($C2963&lt;=0,"",1/$C2963^2))</f>
        <v>2.2446053824538</v>
      </c>
      <c r="F2963" s="33" t="n">
        <f aca="false">IF(OR(ROW()-設定!$B$30&lt;2,ROW()+設定!$B$30&gt;13701,N($A2963)&lt;=0,N(INDEX($A$2:$A$13701,MIN(13700,MAX(1,ROW()-1+設定!$B$30))))&lt;=0,$A2963&lt;設定!$B$28,$A2963&gt;設定!$B$29),0,IF(AND($C2963&gt;=MAX(INDEX($C$1:$C$13701,MAX(1,ROW()-設定!$B$24)):INDEX($C$1:$C$13701,MAX(1,ROW()-1))),$C2963&gt;MAX(INDEX($C$1:$C$13701,MIN(13701,ROW()+1)):INDEX($C$1:$C$13701,MIN(13701,ROW()+設定!$B$24))),$C2963&gt;=設定!$B$32,$C2963&gt;=MAX(MIN(INDEX($C$1:$C$13701,MAX(1,ROW()-設定!$B$26)):INDEX($C$1:$C$13701,MAX(1,ROW()-1))),MIN(INDEX($C$1:$C$13701,MIN(13701,ROW()+1)):INDEX($C$1:$C$13701,MIN(13701,ROW()+設定!$B$26))))*10^(設定!$B$27/20)),1,0))</f>
        <v>0</v>
      </c>
      <c r="G2963" s="33" t="n">
        <f aca="false">$G2962+IF($F2963=1,1,0)</f>
        <v>1</v>
      </c>
      <c r="H2963" s="0" t="str">
        <f aca="false">IF($F2963=1,$G2963,"")</f>
        <v/>
      </c>
    </row>
    <row r="2964" customFormat="false" ht="15" hidden="false" customHeight="false" outlineLevel="0" collapsed="false">
      <c r="A2964" s="30" t="n">
        <v>462.8125</v>
      </c>
      <c r="B2964" s="31" t="n">
        <v>-3.4818</v>
      </c>
      <c r="C2964" s="32" t="n">
        <f aca="false">IF($A2964="","",IF(設定!$B$21="dB",10^($B2964/20),ABS($B2964)))</f>
        <v>0.669745801831346</v>
      </c>
      <c r="D2964" s="32" t="n">
        <f aca="false">IF($A2964="","",$A2964^2)</f>
        <v>214195.41015625</v>
      </c>
      <c r="E2964" s="32" t="n">
        <f aca="false">IF($A2964="","",IF($C2964&lt;=0,"",1/$C2964^2))</f>
        <v>2.22935894977869</v>
      </c>
      <c r="F2964" s="33" t="n">
        <f aca="false">IF(OR(ROW()-設定!$B$30&lt;2,ROW()+設定!$B$30&gt;13701,N($A2964)&lt;=0,N(INDEX($A$2:$A$13701,MIN(13700,MAX(1,ROW()-1+設定!$B$30))))&lt;=0,$A2964&lt;設定!$B$28,$A2964&gt;設定!$B$29),0,IF(AND($C2964&gt;=MAX(INDEX($C$1:$C$13701,MAX(1,ROW()-設定!$B$24)):INDEX($C$1:$C$13701,MAX(1,ROW()-1))),$C2964&gt;MAX(INDEX($C$1:$C$13701,MIN(13701,ROW()+1)):INDEX($C$1:$C$13701,MIN(13701,ROW()+設定!$B$24))),$C2964&gt;=設定!$B$32,$C2964&gt;=MAX(MIN(INDEX($C$1:$C$13701,MAX(1,ROW()-設定!$B$26)):INDEX($C$1:$C$13701,MAX(1,ROW()-1))),MIN(INDEX($C$1:$C$13701,MIN(13701,ROW()+1)):INDEX($C$1:$C$13701,MIN(13701,ROW()+設定!$B$26))))*10^(設定!$B$27/20)),1,0))</f>
        <v>0</v>
      </c>
      <c r="G2964" s="33" t="n">
        <f aca="false">$G2963+IF($F2964=1,1,0)</f>
        <v>1</v>
      </c>
      <c r="H2964" s="0" t="str">
        <f aca="false">IF($F2964=1,$G2964,"")</f>
        <v/>
      </c>
    </row>
    <row r="2965" customFormat="false" ht="15" hidden="false" customHeight="false" outlineLevel="0" collapsed="false">
      <c r="A2965" s="30" t="n">
        <v>462.96875</v>
      </c>
      <c r="B2965" s="31" t="n">
        <v>-3.2887</v>
      </c>
      <c r="C2965" s="32" t="n">
        <f aca="false">IF($A2965="","",IF(設定!$B$21="dB",10^($B2965/20),ABS($B2965)))</f>
        <v>0.68480196838382</v>
      </c>
      <c r="D2965" s="32" t="n">
        <f aca="false">IF($A2965="","",$A2965^2)</f>
        <v>214340.063476563</v>
      </c>
      <c r="E2965" s="32" t="n">
        <f aca="false">IF($A2965="","",IF($C2965&lt;=0,"",1/$C2965^2))</f>
        <v>2.13240651143511</v>
      </c>
      <c r="F2965" s="33" t="n">
        <f aca="false">IF(OR(ROW()-設定!$B$30&lt;2,ROW()+設定!$B$30&gt;13701,N($A2965)&lt;=0,N(INDEX($A$2:$A$13701,MIN(13700,MAX(1,ROW()-1+設定!$B$30))))&lt;=0,$A2965&lt;設定!$B$28,$A2965&gt;設定!$B$29),0,IF(AND($C2965&gt;=MAX(INDEX($C$1:$C$13701,MAX(1,ROW()-設定!$B$24)):INDEX($C$1:$C$13701,MAX(1,ROW()-1))),$C2965&gt;MAX(INDEX($C$1:$C$13701,MIN(13701,ROW()+1)):INDEX($C$1:$C$13701,MIN(13701,ROW()+設定!$B$24))),$C2965&gt;=設定!$B$32,$C2965&gt;=MAX(MIN(INDEX($C$1:$C$13701,MAX(1,ROW()-設定!$B$26)):INDEX($C$1:$C$13701,MAX(1,ROW()-1))),MIN(INDEX($C$1:$C$13701,MIN(13701,ROW()+1)):INDEX($C$1:$C$13701,MIN(13701,ROW()+設定!$B$26))))*10^(設定!$B$27/20)),1,0))</f>
        <v>0</v>
      </c>
      <c r="G2965" s="33" t="n">
        <f aca="false">$G2964+IF($F2965=1,1,0)</f>
        <v>1</v>
      </c>
      <c r="H2965" s="0" t="str">
        <f aca="false">IF($F2965=1,$G2965,"")</f>
        <v/>
      </c>
    </row>
    <row r="2966" customFormat="false" ht="15" hidden="false" customHeight="false" outlineLevel="0" collapsed="false">
      <c r="A2966" s="30" t="n">
        <v>463.125</v>
      </c>
      <c r="B2966" s="31" t="n">
        <v>-3.1599</v>
      </c>
      <c r="C2966" s="32" t="n">
        <f aca="false">IF($A2966="","",IF(設定!$B$21="dB",10^($B2966/20),ABS($B2966)))</f>
        <v>0.695032319398024</v>
      </c>
      <c r="D2966" s="32" t="n">
        <f aca="false">IF($A2966="","",$A2966^2)</f>
        <v>214484.765625</v>
      </c>
      <c r="E2966" s="32" t="n">
        <f aca="false">IF($A2966="","",IF($C2966&lt;=0,"",1/$C2966^2))</f>
        <v>2.07009368257372</v>
      </c>
      <c r="F2966" s="33" t="n">
        <f aca="false">IF(OR(ROW()-設定!$B$30&lt;2,ROW()+設定!$B$30&gt;13701,N($A2966)&lt;=0,N(INDEX($A$2:$A$13701,MIN(13700,MAX(1,ROW()-1+設定!$B$30))))&lt;=0,$A2966&lt;設定!$B$28,$A2966&gt;設定!$B$29),0,IF(AND($C2966&gt;=MAX(INDEX($C$1:$C$13701,MAX(1,ROW()-設定!$B$24)):INDEX($C$1:$C$13701,MAX(1,ROW()-1))),$C2966&gt;MAX(INDEX($C$1:$C$13701,MIN(13701,ROW()+1)):INDEX($C$1:$C$13701,MIN(13701,ROW()+設定!$B$24))),$C2966&gt;=設定!$B$32,$C2966&gt;=MAX(MIN(INDEX($C$1:$C$13701,MAX(1,ROW()-設定!$B$26)):INDEX($C$1:$C$13701,MAX(1,ROW()-1))),MIN(INDEX($C$1:$C$13701,MIN(13701,ROW()+1)):INDEX($C$1:$C$13701,MIN(13701,ROW()+設定!$B$26))))*10^(設定!$B$27/20)),1,0))</f>
        <v>0</v>
      </c>
      <c r="G2966" s="33" t="n">
        <f aca="false">$G2965+IF($F2966=1,1,0)</f>
        <v>1</v>
      </c>
      <c r="H2966" s="0" t="str">
        <f aca="false">IF($F2966=1,$G2966,"")</f>
        <v/>
      </c>
    </row>
    <row r="2967" customFormat="false" ht="15" hidden="false" customHeight="false" outlineLevel="0" collapsed="false">
      <c r="A2967" s="30" t="n">
        <v>463.28125</v>
      </c>
      <c r="B2967" s="31" t="n">
        <v>-3.0173</v>
      </c>
      <c r="C2967" s="32" t="n">
        <f aca="false">IF($A2967="","",IF(設定!$B$21="dB",10^($B2967/20),ABS($B2967)))</f>
        <v>0.706537146487839</v>
      </c>
      <c r="D2967" s="32" t="n">
        <f aca="false">IF($A2967="","",$A2967^2)</f>
        <v>214629.516601563</v>
      </c>
      <c r="E2967" s="32" t="n">
        <f aca="false">IF($A2967="","",IF($C2967&lt;=0,"",1/$C2967^2))</f>
        <v>2.00322623845693</v>
      </c>
      <c r="F2967" s="33" t="n">
        <f aca="false">IF(OR(ROW()-設定!$B$30&lt;2,ROW()+設定!$B$30&gt;13701,N($A2967)&lt;=0,N(INDEX($A$2:$A$13701,MIN(13700,MAX(1,ROW()-1+設定!$B$30))))&lt;=0,$A2967&lt;設定!$B$28,$A2967&gt;設定!$B$29),0,IF(AND($C2967&gt;=MAX(INDEX($C$1:$C$13701,MAX(1,ROW()-設定!$B$24)):INDEX($C$1:$C$13701,MAX(1,ROW()-1))),$C2967&gt;MAX(INDEX($C$1:$C$13701,MIN(13701,ROW()+1)):INDEX($C$1:$C$13701,MIN(13701,ROW()+設定!$B$24))),$C2967&gt;=設定!$B$32,$C2967&gt;=MAX(MIN(INDEX($C$1:$C$13701,MAX(1,ROW()-設定!$B$26)):INDEX($C$1:$C$13701,MAX(1,ROW()-1))),MIN(INDEX($C$1:$C$13701,MIN(13701,ROW()+1)):INDEX($C$1:$C$13701,MIN(13701,ROW()+設定!$B$26))))*10^(設定!$B$27/20)),1,0))</f>
        <v>0</v>
      </c>
      <c r="G2967" s="33" t="n">
        <f aca="false">$G2966+IF($F2967=1,1,0)</f>
        <v>1</v>
      </c>
      <c r="H2967" s="0" t="str">
        <f aca="false">IF($F2967=1,$G2967,"")</f>
        <v/>
      </c>
    </row>
    <row r="2968" customFormat="false" ht="15" hidden="false" customHeight="false" outlineLevel="0" collapsed="false">
      <c r="A2968" s="30" t="n">
        <v>463.4375</v>
      </c>
      <c r="B2968" s="31" t="n">
        <v>-2.7333</v>
      </c>
      <c r="C2968" s="32" t="n">
        <f aca="false">IF($A2968="","",IF(設定!$B$21="dB",10^($B2968/20),ABS($B2968)))</f>
        <v>0.730020406052343</v>
      </c>
      <c r="D2968" s="32" t="n">
        <f aca="false">IF($A2968="","",$A2968^2)</f>
        <v>214774.31640625</v>
      </c>
      <c r="E2968" s="32" t="n">
        <f aca="false">IF($A2968="","",IF($C2968&lt;=0,"",1/$C2968^2))</f>
        <v>1.87641976984685</v>
      </c>
      <c r="F2968" s="33" t="n">
        <f aca="false">IF(OR(ROW()-設定!$B$30&lt;2,ROW()+設定!$B$30&gt;13701,N($A2968)&lt;=0,N(INDEX($A$2:$A$13701,MIN(13700,MAX(1,ROW()-1+設定!$B$30))))&lt;=0,$A2968&lt;設定!$B$28,$A2968&gt;設定!$B$29),0,IF(AND($C2968&gt;=MAX(INDEX($C$1:$C$13701,MAX(1,ROW()-設定!$B$24)):INDEX($C$1:$C$13701,MAX(1,ROW()-1))),$C2968&gt;MAX(INDEX($C$1:$C$13701,MIN(13701,ROW()+1)):INDEX($C$1:$C$13701,MIN(13701,ROW()+設定!$B$24))),$C2968&gt;=設定!$B$32,$C2968&gt;=MAX(MIN(INDEX($C$1:$C$13701,MAX(1,ROW()-設定!$B$26)):INDEX($C$1:$C$13701,MAX(1,ROW()-1))),MIN(INDEX($C$1:$C$13701,MIN(13701,ROW()+1)):INDEX($C$1:$C$13701,MIN(13701,ROW()+設定!$B$26))))*10^(設定!$B$27/20)),1,0))</f>
        <v>0</v>
      </c>
      <c r="G2968" s="33" t="n">
        <f aca="false">$G2967+IF($F2968=1,1,0)</f>
        <v>1</v>
      </c>
      <c r="H2968" s="0" t="str">
        <f aca="false">IF($F2968=1,$G2968,"")</f>
        <v/>
      </c>
    </row>
    <row r="2969" customFormat="false" ht="15" hidden="false" customHeight="false" outlineLevel="0" collapsed="false">
      <c r="A2969" s="30" t="n">
        <v>463.59375</v>
      </c>
      <c r="B2969" s="31" t="n">
        <v>-2.5515</v>
      </c>
      <c r="C2969" s="32" t="n">
        <f aca="false">IF($A2969="","",IF(設定!$B$21="dB",10^($B2969/20),ABS($B2969)))</f>
        <v>0.745461124335709</v>
      </c>
      <c r="D2969" s="32" t="n">
        <f aca="false">IF($A2969="","",$A2969^2)</f>
        <v>214919.165039063</v>
      </c>
      <c r="E2969" s="32" t="n">
        <f aca="false">IF($A2969="","",IF($C2969&lt;=0,"",1/$C2969^2))</f>
        <v>1.79949233044024</v>
      </c>
      <c r="F2969" s="33" t="n">
        <f aca="false">IF(OR(ROW()-設定!$B$30&lt;2,ROW()+設定!$B$30&gt;13701,N($A2969)&lt;=0,N(INDEX($A$2:$A$13701,MIN(13700,MAX(1,ROW()-1+設定!$B$30))))&lt;=0,$A2969&lt;設定!$B$28,$A2969&gt;設定!$B$29),0,IF(AND($C2969&gt;=MAX(INDEX($C$1:$C$13701,MAX(1,ROW()-設定!$B$24)):INDEX($C$1:$C$13701,MAX(1,ROW()-1))),$C2969&gt;MAX(INDEX($C$1:$C$13701,MIN(13701,ROW()+1)):INDEX($C$1:$C$13701,MIN(13701,ROW()+設定!$B$24))),$C2969&gt;=設定!$B$32,$C2969&gt;=MAX(MIN(INDEX($C$1:$C$13701,MAX(1,ROW()-設定!$B$26)):INDEX($C$1:$C$13701,MAX(1,ROW()-1))),MIN(INDEX($C$1:$C$13701,MIN(13701,ROW()+1)):INDEX($C$1:$C$13701,MIN(13701,ROW()+設定!$B$26))))*10^(設定!$B$27/20)),1,0))</f>
        <v>0</v>
      </c>
      <c r="G2969" s="33" t="n">
        <f aca="false">$G2968+IF($F2969=1,1,0)</f>
        <v>1</v>
      </c>
      <c r="H2969" s="0" t="str">
        <f aca="false">IF($F2969=1,$G2969,"")</f>
        <v/>
      </c>
    </row>
    <row r="2970" customFormat="false" ht="15" hidden="false" customHeight="false" outlineLevel="0" collapsed="false">
      <c r="A2970" s="30" t="n">
        <v>463.75</v>
      </c>
      <c r="B2970" s="31" t="n">
        <v>-2.6427</v>
      </c>
      <c r="C2970" s="32" t="n">
        <f aca="false">IF($A2970="","",IF(設定!$B$21="dB",10^($B2970/20),ABS($B2970)))</f>
        <v>0.73767488899333</v>
      </c>
      <c r="D2970" s="32" t="n">
        <f aca="false">IF($A2970="","",$A2970^2)</f>
        <v>215064.0625</v>
      </c>
      <c r="E2970" s="32" t="n">
        <f aca="false">IF($A2970="","",IF($C2970&lt;=0,"",1/$C2970^2))</f>
        <v>1.8376804705099</v>
      </c>
      <c r="F2970" s="33" t="n">
        <f aca="false">IF(OR(ROW()-設定!$B$30&lt;2,ROW()+設定!$B$30&gt;13701,N($A2970)&lt;=0,N(INDEX($A$2:$A$13701,MIN(13700,MAX(1,ROW()-1+設定!$B$30))))&lt;=0,$A2970&lt;設定!$B$28,$A2970&gt;設定!$B$29),0,IF(AND($C2970&gt;=MAX(INDEX($C$1:$C$13701,MAX(1,ROW()-設定!$B$24)):INDEX($C$1:$C$13701,MAX(1,ROW()-1))),$C2970&gt;MAX(INDEX($C$1:$C$13701,MIN(13701,ROW()+1)):INDEX($C$1:$C$13701,MIN(13701,ROW()+設定!$B$24))),$C2970&gt;=設定!$B$32,$C2970&gt;=MAX(MIN(INDEX($C$1:$C$13701,MAX(1,ROW()-設定!$B$26)):INDEX($C$1:$C$13701,MAX(1,ROW()-1))),MIN(INDEX($C$1:$C$13701,MIN(13701,ROW()+1)):INDEX($C$1:$C$13701,MIN(13701,ROW()+設定!$B$26))))*10^(設定!$B$27/20)),1,0))</f>
        <v>0</v>
      </c>
      <c r="G2970" s="33" t="n">
        <f aca="false">$G2969+IF($F2970=1,1,0)</f>
        <v>1</v>
      </c>
      <c r="H2970" s="0" t="str">
        <f aca="false">IF($F2970=1,$G2970,"")</f>
        <v/>
      </c>
    </row>
    <row r="2971" customFormat="false" ht="15" hidden="false" customHeight="false" outlineLevel="0" collapsed="false">
      <c r="A2971" s="30" t="n">
        <v>463.90625</v>
      </c>
      <c r="B2971" s="31" t="n">
        <v>-2.2395</v>
      </c>
      <c r="C2971" s="32" t="n">
        <f aca="false">IF($A2971="","",IF(設定!$B$21="dB",10^($B2971/20),ABS($B2971)))</f>
        <v>0.77272506544586</v>
      </c>
      <c r="D2971" s="32" t="n">
        <f aca="false">IF($A2971="","",$A2971^2)</f>
        <v>215209.008789063</v>
      </c>
      <c r="E2971" s="32" t="n">
        <f aca="false">IF($A2971="","",IF($C2971&lt;=0,"",1/$C2971^2))</f>
        <v>1.67475005220158</v>
      </c>
      <c r="F2971" s="33" t="n">
        <f aca="false">IF(OR(ROW()-設定!$B$30&lt;2,ROW()+設定!$B$30&gt;13701,N($A2971)&lt;=0,N(INDEX($A$2:$A$13701,MIN(13700,MAX(1,ROW()-1+設定!$B$30))))&lt;=0,$A2971&lt;設定!$B$28,$A2971&gt;設定!$B$29),0,IF(AND($C2971&gt;=MAX(INDEX($C$1:$C$13701,MAX(1,ROW()-設定!$B$24)):INDEX($C$1:$C$13701,MAX(1,ROW()-1))),$C2971&gt;MAX(INDEX($C$1:$C$13701,MIN(13701,ROW()+1)):INDEX($C$1:$C$13701,MIN(13701,ROW()+設定!$B$24))),$C2971&gt;=設定!$B$32,$C2971&gt;=MAX(MIN(INDEX($C$1:$C$13701,MAX(1,ROW()-設定!$B$26)):INDEX($C$1:$C$13701,MAX(1,ROW()-1))),MIN(INDEX($C$1:$C$13701,MIN(13701,ROW()+1)):INDEX($C$1:$C$13701,MIN(13701,ROW()+設定!$B$26))))*10^(設定!$B$27/20)),1,0))</f>
        <v>0</v>
      </c>
      <c r="G2971" s="33" t="n">
        <f aca="false">$G2970+IF($F2971=1,1,0)</f>
        <v>1</v>
      </c>
      <c r="H2971" s="0" t="str">
        <f aca="false">IF($F2971=1,$G2971,"")</f>
        <v/>
      </c>
    </row>
    <row r="2972" customFormat="false" ht="15" hidden="false" customHeight="false" outlineLevel="0" collapsed="false">
      <c r="A2972" s="30" t="n">
        <v>464.0625</v>
      </c>
      <c r="B2972" s="31" t="n">
        <v>-2.1414</v>
      </c>
      <c r="C2972" s="32" t="n">
        <f aca="false">IF($A2972="","",IF(設定!$B$21="dB",10^($B2972/20),ABS($B2972)))</f>
        <v>0.781501831223678</v>
      </c>
      <c r="D2972" s="32" t="n">
        <f aca="false">IF($A2972="","",$A2972^2)</f>
        <v>215354.00390625</v>
      </c>
      <c r="E2972" s="32" t="n">
        <f aca="false">IF($A2972="","",IF($C2972&lt;=0,"",1/$C2972^2))</f>
        <v>1.63734425378875</v>
      </c>
      <c r="F2972" s="33" t="n">
        <f aca="false">IF(OR(ROW()-設定!$B$30&lt;2,ROW()+設定!$B$30&gt;13701,N($A2972)&lt;=0,N(INDEX($A$2:$A$13701,MIN(13700,MAX(1,ROW()-1+設定!$B$30))))&lt;=0,$A2972&lt;設定!$B$28,$A2972&gt;設定!$B$29),0,IF(AND($C2972&gt;=MAX(INDEX($C$1:$C$13701,MAX(1,ROW()-設定!$B$24)):INDEX($C$1:$C$13701,MAX(1,ROW()-1))),$C2972&gt;MAX(INDEX($C$1:$C$13701,MIN(13701,ROW()+1)):INDEX($C$1:$C$13701,MIN(13701,ROW()+設定!$B$24))),$C2972&gt;=設定!$B$32,$C2972&gt;=MAX(MIN(INDEX($C$1:$C$13701,MAX(1,ROW()-設定!$B$26)):INDEX($C$1:$C$13701,MAX(1,ROW()-1))),MIN(INDEX($C$1:$C$13701,MIN(13701,ROW()+1)):INDEX($C$1:$C$13701,MIN(13701,ROW()+設定!$B$26))))*10^(設定!$B$27/20)),1,0))</f>
        <v>0</v>
      </c>
      <c r="G2972" s="33" t="n">
        <f aca="false">$G2971+IF($F2972=1,1,0)</f>
        <v>1</v>
      </c>
      <c r="H2972" s="0" t="str">
        <f aca="false">IF($F2972=1,$G2972,"")</f>
        <v/>
      </c>
    </row>
    <row r="2973" customFormat="false" ht="15" hidden="false" customHeight="false" outlineLevel="0" collapsed="false">
      <c r="A2973" s="30" t="n">
        <v>464.21875</v>
      </c>
      <c r="B2973" s="31" t="n">
        <v>-1.9441</v>
      </c>
      <c r="C2973" s="32" t="n">
        <f aca="false">IF($A2973="","",IF(設定!$B$21="dB",10^($B2973/20),ABS($B2973)))</f>
        <v>0.799456798380801</v>
      </c>
      <c r="D2973" s="32" t="n">
        <f aca="false">IF($A2973="","",$A2973^2)</f>
        <v>215499.047851563</v>
      </c>
      <c r="E2973" s="32" t="n">
        <f aca="false">IF($A2973="","",IF($C2973&lt;=0,"",1/$C2973^2))</f>
        <v>1.56462404442579</v>
      </c>
      <c r="F2973" s="33" t="n">
        <f aca="false">IF(OR(ROW()-設定!$B$30&lt;2,ROW()+設定!$B$30&gt;13701,N($A2973)&lt;=0,N(INDEX($A$2:$A$13701,MIN(13700,MAX(1,ROW()-1+設定!$B$30))))&lt;=0,$A2973&lt;設定!$B$28,$A2973&gt;設定!$B$29),0,IF(AND($C2973&gt;=MAX(INDEX($C$1:$C$13701,MAX(1,ROW()-設定!$B$24)):INDEX($C$1:$C$13701,MAX(1,ROW()-1))),$C2973&gt;MAX(INDEX($C$1:$C$13701,MIN(13701,ROW()+1)):INDEX($C$1:$C$13701,MIN(13701,ROW()+設定!$B$24))),$C2973&gt;=設定!$B$32,$C2973&gt;=MAX(MIN(INDEX($C$1:$C$13701,MAX(1,ROW()-設定!$B$26)):INDEX($C$1:$C$13701,MAX(1,ROW()-1))),MIN(INDEX($C$1:$C$13701,MIN(13701,ROW()+1)):INDEX($C$1:$C$13701,MIN(13701,ROW()+設定!$B$26))))*10^(設定!$B$27/20)),1,0))</f>
        <v>0</v>
      </c>
      <c r="G2973" s="33" t="n">
        <f aca="false">$G2972+IF($F2973=1,1,0)</f>
        <v>1</v>
      </c>
      <c r="H2973" s="0" t="str">
        <f aca="false">IF($F2973=1,$G2973,"")</f>
        <v/>
      </c>
    </row>
    <row r="2974" customFormat="false" ht="15" hidden="false" customHeight="false" outlineLevel="0" collapsed="false">
      <c r="A2974" s="30" t="n">
        <v>464.375</v>
      </c>
      <c r="B2974" s="31" t="n">
        <v>-1.8428</v>
      </c>
      <c r="C2974" s="32" t="n">
        <f aca="false">IF($A2974="","",IF(設定!$B$21="dB",10^($B2974/20),ABS($B2974)))</f>
        <v>0.808835119511482</v>
      </c>
      <c r="D2974" s="32" t="n">
        <f aca="false">IF($A2974="","",$A2974^2)</f>
        <v>215644.140625</v>
      </c>
      <c r="E2974" s="32" t="n">
        <f aca="false">IF($A2974="","",IF($C2974&lt;=0,"",1/$C2974^2))</f>
        <v>1.52855123402069</v>
      </c>
      <c r="F2974" s="33" t="n">
        <f aca="false">IF(OR(ROW()-設定!$B$30&lt;2,ROW()+設定!$B$30&gt;13701,N($A2974)&lt;=0,N(INDEX($A$2:$A$13701,MIN(13700,MAX(1,ROW()-1+設定!$B$30))))&lt;=0,$A2974&lt;設定!$B$28,$A2974&gt;設定!$B$29),0,IF(AND($C2974&gt;=MAX(INDEX($C$1:$C$13701,MAX(1,ROW()-設定!$B$24)):INDEX($C$1:$C$13701,MAX(1,ROW()-1))),$C2974&gt;MAX(INDEX($C$1:$C$13701,MIN(13701,ROW()+1)):INDEX($C$1:$C$13701,MIN(13701,ROW()+設定!$B$24))),$C2974&gt;=設定!$B$32,$C2974&gt;=MAX(MIN(INDEX($C$1:$C$13701,MAX(1,ROW()-設定!$B$26)):INDEX($C$1:$C$13701,MAX(1,ROW()-1))),MIN(INDEX($C$1:$C$13701,MIN(13701,ROW()+1)):INDEX($C$1:$C$13701,MIN(13701,ROW()+設定!$B$26))))*10^(設定!$B$27/20)),1,0))</f>
        <v>0</v>
      </c>
      <c r="G2974" s="33" t="n">
        <f aca="false">$G2973+IF($F2974=1,1,0)</f>
        <v>1</v>
      </c>
      <c r="H2974" s="0" t="str">
        <f aca="false">IF($F2974=1,$G2974,"")</f>
        <v/>
      </c>
    </row>
    <row r="2975" customFormat="false" ht="15" hidden="false" customHeight="false" outlineLevel="0" collapsed="false">
      <c r="A2975" s="30" t="n">
        <v>464.53125</v>
      </c>
      <c r="B2975" s="31" t="n">
        <v>-1.8834</v>
      </c>
      <c r="C2975" s="32" t="n">
        <f aca="false">IF($A2975="","",IF(設定!$B$21="dB",10^($B2975/20),ABS($B2975)))</f>
        <v>0.805063245986217</v>
      </c>
      <c r="D2975" s="32" t="n">
        <f aca="false">IF($A2975="","",$A2975^2)</f>
        <v>215789.282226563</v>
      </c>
      <c r="E2975" s="32" t="n">
        <f aca="false">IF($A2975="","",IF($C2975&lt;=0,"",1/$C2975^2))</f>
        <v>1.54290789033001</v>
      </c>
      <c r="F2975" s="33" t="n">
        <f aca="false">IF(OR(ROW()-設定!$B$30&lt;2,ROW()+設定!$B$30&gt;13701,N($A2975)&lt;=0,N(INDEX($A$2:$A$13701,MIN(13700,MAX(1,ROW()-1+設定!$B$30))))&lt;=0,$A2975&lt;設定!$B$28,$A2975&gt;設定!$B$29),0,IF(AND($C2975&gt;=MAX(INDEX($C$1:$C$13701,MAX(1,ROW()-設定!$B$24)):INDEX($C$1:$C$13701,MAX(1,ROW()-1))),$C2975&gt;MAX(INDEX($C$1:$C$13701,MIN(13701,ROW()+1)):INDEX($C$1:$C$13701,MIN(13701,ROW()+設定!$B$24))),$C2975&gt;=設定!$B$32,$C2975&gt;=MAX(MIN(INDEX($C$1:$C$13701,MAX(1,ROW()-設定!$B$26)):INDEX($C$1:$C$13701,MAX(1,ROW()-1))),MIN(INDEX($C$1:$C$13701,MIN(13701,ROW()+1)):INDEX($C$1:$C$13701,MIN(13701,ROW()+設定!$B$26))))*10^(設定!$B$27/20)),1,0))</f>
        <v>0</v>
      </c>
      <c r="G2975" s="33" t="n">
        <f aca="false">$G2974+IF($F2975=1,1,0)</f>
        <v>1</v>
      </c>
      <c r="H2975" s="0" t="str">
        <f aca="false">IF($F2975=1,$G2975,"")</f>
        <v/>
      </c>
    </row>
    <row r="2976" customFormat="false" ht="15" hidden="false" customHeight="false" outlineLevel="0" collapsed="false">
      <c r="A2976" s="30" t="n">
        <v>464.6875</v>
      </c>
      <c r="B2976" s="31" t="n">
        <v>-1.7346</v>
      </c>
      <c r="C2976" s="32" t="n">
        <f aca="false">IF($A2976="","",IF(設定!$B$21="dB",10^($B2976/20),ABS($B2976)))</f>
        <v>0.818973784240801</v>
      </c>
      <c r="D2976" s="32" t="n">
        <f aca="false">IF($A2976="","",$A2976^2)</f>
        <v>215934.47265625</v>
      </c>
      <c r="E2976" s="32" t="n">
        <f aca="false">IF($A2976="","",IF($C2976&lt;=0,"",1/$C2976^2))</f>
        <v>1.49093942853257</v>
      </c>
      <c r="F2976" s="33" t="n">
        <f aca="false">IF(OR(ROW()-設定!$B$30&lt;2,ROW()+設定!$B$30&gt;13701,N($A2976)&lt;=0,N(INDEX($A$2:$A$13701,MIN(13700,MAX(1,ROW()-1+設定!$B$30))))&lt;=0,$A2976&lt;設定!$B$28,$A2976&gt;設定!$B$29),0,IF(AND($C2976&gt;=MAX(INDEX($C$1:$C$13701,MAX(1,ROW()-設定!$B$24)):INDEX($C$1:$C$13701,MAX(1,ROW()-1))),$C2976&gt;MAX(INDEX($C$1:$C$13701,MIN(13701,ROW()+1)):INDEX($C$1:$C$13701,MIN(13701,ROW()+設定!$B$24))),$C2976&gt;=設定!$B$32,$C2976&gt;=MAX(MIN(INDEX($C$1:$C$13701,MAX(1,ROW()-設定!$B$26)):INDEX($C$1:$C$13701,MAX(1,ROW()-1))),MIN(INDEX($C$1:$C$13701,MIN(13701,ROW()+1)):INDEX($C$1:$C$13701,MIN(13701,ROW()+設定!$B$26))))*10^(設定!$B$27/20)),1,0))</f>
        <v>0</v>
      </c>
      <c r="G2976" s="33" t="n">
        <f aca="false">$G2975+IF($F2976=1,1,0)</f>
        <v>1</v>
      </c>
      <c r="H2976" s="0" t="str">
        <f aca="false">IF($F2976=1,$G2976,"")</f>
        <v/>
      </c>
    </row>
    <row r="2977" customFormat="false" ht="15" hidden="false" customHeight="false" outlineLevel="0" collapsed="false">
      <c r="A2977" s="30" t="n">
        <v>464.84375</v>
      </c>
      <c r="B2977" s="31" t="n">
        <v>-1.2835</v>
      </c>
      <c r="C2977" s="32" t="n">
        <f aca="false">IF($A2977="","",IF(設定!$B$21="dB",10^($B2977/20),ABS($B2977)))</f>
        <v>0.862630878549305</v>
      </c>
      <c r="D2977" s="32" t="n">
        <f aca="false">IF($A2977="","",$A2977^2)</f>
        <v>216079.711914063</v>
      </c>
      <c r="E2977" s="32" t="n">
        <f aca="false">IF($A2977="","",IF($C2977&lt;=0,"",1/$C2977^2))</f>
        <v>1.34384753801023</v>
      </c>
      <c r="F2977" s="33" t="n">
        <f aca="false">IF(OR(ROW()-設定!$B$30&lt;2,ROW()+設定!$B$30&gt;13701,N($A2977)&lt;=0,N(INDEX($A$2:$A$13701,MIN(13700,MAX(1,ROW()-1+設定!$B$30))))&lt;=0,$A2977&lt;設定!$B$28,$A2977&gt;設定!$B$29),0,IF(AND($C2977&gt;=MAX(INDEX($C$1:$C$13701,MAX(1,ROW()-設定!$B$24)):INDEX($C$1:$C$13701,MAX(1,ROW()-1))),$C2977&gt;MAX(INDEX($C$1:$C$13701,MIN(13701,ROW()+1)):INDEX($C$1:$C$13701,MIN(13701,ROW()+設定!$B$24))),$C2977&gt;=設定!$B$32,$C2977&gt;=MAX(MIN(INDEX($C$1:$C$13701,MAX(1,ROW()-設定!$B$26)):INDEX($C$1:$C$13701,MAX(1,ROW()-1))),MIN(INDEX($C$1:$C$13701,MIN(13701,ROW()+1)):INDEX($C$1:$C$13701,MIN(13701,ROW()+設定!$B$26))))*10^(設定!$B$27/20)),1,0))</f>
        <v>0</v>
      </c>
      <c r="G2977" s="33" t="n">
        <f aca="false">$G2976+IF($F2977=1,1,0)</f>
        <v>1</v>
      </c>
      <c r="H2977" s="0" t="str">
        <f aca="false">IF($F2977=1,$G2977,"")</f>
        <v/>
      </c>
    </row>
    <row r="2978" customFormat="false" ht="15" hidden="false" customHeight="false" outlineLevel="0" collapsed="false">
      <c r="A2978" s="30" t="n">
        <v>465</v>
      </c>
      <c r="B2978" s="31" t="n">
        <v>-1.3103</v>
      </c>
      <c r="C2978" s="32" t="n">
        <f aca="false">IF($A2978="","",IF(設定!$B$21="dB",10^($B2978/20),ABS($B2978)))</f>
        <v>0.859973363948184</v>
      </c>
      <c r="D2978" s="32" t="n">
        <f aca="false">IF($A2978="","",$A2978^2)</f>
        <v>216225</v>
      </c>
      <c r="E2978" s="32" t="n">
        <f aca="false">IF($A2978="","",IF($C2978&lt;=0,"",1/$C2978^2))</f>
        <v>1.35216596428406</v>
      </c>
      <c r="F2978" s="33" t="n">
        <f aca="false">IF(OR(ROW()-設定!$B$30&lt;2,ROW()+設定!$B$30&gt;13701,N($A2978)&lt;=0,N(INDEX($A$2:$A$13701,MIN(13700,MAX(1,ROW()-1+設定!$B$30))))&lt;=0,$A2978&lt;設定!$B$28,$A2978&gt;設定!$B$29),0,IF(AND($C2978&gt;=MAX(INDEX($C$1:$C$13701,MAX(1,ROW()-設定!$B$24)):INDEX($C$1:$C$13701,MAX(1,ROW()-1))),$C2978&gt;MAX(INDEX($C$1:$C$13701,MIN(13701,ROW()+1)):INDEX($C$1:$C$13701,MIN(13701,ROW()+設定!$B$24))),$C2978&gt;=設定!$B$32,$C2978&gt;=MAX(MIN(INDEX($C$1:$C$13701,MAX(1,ROW()-設定!$B$26)):INDEX($C$1:$C$13701,MAX(1,ROW()-1))),MIN(INDEX($C$1:$C$13701,MIN(13701,ROW()+1)):INDEX($C$1:$C$13701,MIN(13701,ROW()+設定!$B$26))))*10^(設定!$B$27/20)),1,0))</f>
        <v>0</v>
      </c>
      <c r="G2978" s="33" t="n">
        <f aca="false">$G2977+IF($F2978=1,1,0)</f>
        <v>1</v>
      </c>
      <c r="H2978" s="0" t="str">
        <f aca="false">IF($F2978=1,$G2978,"")</f>
        <v/>
      </c>
    </row>
    <row r="2979" customFormat="false" ht="15" hidden="false" customHeight="false" outlineLevel="0" collapsed="false">
      <c r="A2979" s="30" t="n">
        <v>465.15625</v>
      </c>
      <c r="B2979" s="31" t="n">
        <v>-1.3524</v>
      </c>
      <c r="C2979" s="32" t="n">
        <f aca="false">IF($A2979="","",IF(設定!$B$21="dB",10^($B2979/20),ABS($B2979)))</f>
        <v>0.855815208566489</v>
      </c>
      <c r="D2979" s="32" t="n">
        <f aca="false">IF($A2979="","",$A2979^2)</f>
        <v>216370.336914063</v>
      </c>
      <c r="E2979" s="32" t="n">
        <f aca="false">IF($A2979="","",IF($C2979&lt;=0,"",1/$C2979^2))</f>
        <v>1.36533744150111</v>
      </c>
      <c r="F2979" s="33" t="n">
        <f aca="false">IF(OR(ROW()-設定!$B$30&lt;2,ROW()+設定!$B$30&gt;13701,N($A2979)&lt;=0,N(INDEX($A$2:$A$13701,MIN(13700,MAX(1,ROW()-1+設定!$B$30))))&lt;=0,$A2979&lt;設定!$B$28,$A2979&gt;設定!$B$29),0,IF(AND($C2979&gt;=MAX(INDEX($C$1:$C$13701,MAX(1,ROW()-設定!$B$24)):INDEX($C$1:$C$13701,MAX(1,ROW()-1))),$C2979&gt;MAX(INDEX($C$1:$C$13701,MIN(13701,ROW()+1)):INDEX($C$1:$C$13701,MIN(13701,ROW()+設定!$B$24))),$C2979&gt;=設定!$B$32,$C2979&gt;=MAX(MIN(INDEX($C$1:$C$13701,MAX(1,ROW()-設定!$B$26)):INDEX($C$1:$C$13701,MAX(1,ROW()-1))),MIN(INDEX($C$1:$C$13701,MIN(13701,ROW()+1)):INDEX($C$1:$C$13701,MIN(13701,ROW()+設定!$B$26))))*10^(設定!$B$27/20)),1,0))</f>
        <v>0</v>
      </c>
      <c r="G2979" s="33" t="n">
        <f aca="false">$G2978+IF($F2979=1,1,0)</f>
        <v>1</v>
      </c>
      <c r="H2979" s="0" t="str">
        <f aca="false">IF($F2979=1,$G2979,"")</f>
        <v/>
      </c>
    </row>
    <row r="2980" customFormat="false" ht="15" hidden="false" customHeight="false" outlineLevel="0" collapsed="false">
      <c r="A2980" s="30" t="n">
        <v>465.3125</v>
      </c>
      <c r="B2980" s="31" t="n">
        <v>-1.037</v>
      </c>
      <c r="C2980" s="32" t="n">
        <f aca="false">IF($A2980="","",IF(設定!$B$21="dB",10^($B2980/20),ABS($B2980)))</f>
        <v>0.887462477790947</v>
      </c>
      <c r="D2980" s="32" t="n">
        <f aca="false">IF($A2980="","",$A2980^2)</f>
        <v>216515.72265625</v>
      </c>
      <c r="E2980" s="32" t="n">
        <f aca="false">IF($A2980="","",IF($C2980&lt;=0,"",1/$C2980^2))</f>
        <v>1.26969672678094</v>
      </c>
      <c r="F2980" s="33" t="n">
        <f aca="false">IF(OR(ROW()-設定!$B$30&lt;2,ROW()+設定!$B$30&gt;13701,N($A2980)&lt;=0,N(INDEX($A$2:$A$13701,MIN(13700,MAX(1,ROW()-1+設定!$B$30))))&lt;=0,$A2980&lt;設定!$B$28,$A2980&gt;設定!$B$29),0,IF(AND($C2980&gt;=MAX(INDEX($C$1:$C$13701,MAX(1,ROW()-設定!$B$24)):INDEX($C$1:$C$13701,MAX(1,ROW()-1))),$C2980&gt;MAX(INDEX($C$1:$C$13701,MIN(13701,ROW()+1)):INDEX($C$1:$C$13701,MIN(13701,ROW()+設定!$B$24))),$C2980&gt;=設定!$B$32,$C2980&gt;=MAX(MIN(INDEX($C$1:$C$13701,MAX(1,ROW()-設定!$B$26)):INDEX($C$1:$C$13701,MAX(1,ROW()-1))),MIN(INDEX($C$1:$C$13701,MIN(13701,ROW()+1)):INDEX($C$1:$C$13701,MIN(13701,ROW()+設定!$B$26))))*10^(設定!$B$27/20)),1,0))</f>
        <v>0</v>
      </c>
      <c r="G2980" s="33" t="n">
        <f aca="false">$G2979+IF($F2980=1,1,0)</f>
        <v>1</v>
      </c>
      <c r="H2980" s="0" t="str">
        <f aca="false">IF($F2980=1,$G2980,"")</f>
        <v/>
      </c>
    </row>
    <row r="2981" customFormat="false" ht="15" hidden="false" customHeight="false" outlineLevel="0" collapsed="false">
      <c r="A2981" s="30" t="n">
        <v>465.46875</v>
      </c>
      <c r="B2981" s="31" t="n">
        <v>-0.983</v>
      </c>
      <c r="C2981" s="32" t="n">
        <f aca="false">IF($A2981="","",IF(設定!$B$21="dB",10^($B2981/20),ABS($B2981)))</f>
        <v>0.892997000226026</v>
      </c>
      <c r="D2981" s="32" t="n">
        <f aca="false">IF($A2981="","",$A2981^2)</f>
        <v>216661.157226563</v>
      </c>
      <c r="E2981" s="32" t="n">
        <f aca="false">IF($A2981="","",IF($C2981&lt;=0,"",1/$C2981^2))</f>
        <v>1.25400711324813</v>
      </c>
      <c r="F2981" s="33" t="n">
        <f aca="false">IF(OR(ROW()-設定!$B$30&lt;2,ROW()+設定!$B$30&gt;13701,N($A2981)&lt;=0,N(INDEX($A$2:$A$13701,MIN(13700,MAX(1,ROW()-1+設定!$B$30))))&lt;=0,$A2981&lt;設定!$B$28,$A2981&gt;設定!$B$29),0,IF(AND($C2981&gt;=MAX(INDEX($C$1:$C$13701,MAX(1,ROW()-設定!$B$24)):INDEX($C$1:$C$13701,MAX(1,ROW()-1))),$C2981&gt;MAX(INDEX($C$1:$C$13701,MIN(13701,ROW()+1)):INDEX($C$1:$C$13701,MIN(13701,ROW()+設定!$B$24))),$C2981&gt;=設定!$B$32,$C2981&gt;=MAX(MIN(INDEX($C$1:$C$13701,MAX(1,ROW()-設定!$B$26)):INDEX($C$1:$C$13701,MAX(1,ROW()-1))),MIN(INDEX($C$1:$C$13701,MIN(13701,ROW()+1)):INDEX($C$1:$C$13701,MIN(13701,ROW()+設定!$B$26))))*10^(設定!$B$27/20)),1,0))</f>
        <v>0</v>
      </c>
      <c r="G2981" s="33" t="n">
        <f aca="false">$G2980+IF($F2981=1,1,0)</f>
        <v>1</v>
      </c>
      <c r="H2981" s="0" t="str">
        <f aca="false">IF($F2981=1,$G2981,"")</f>
        <v/>
      </c>
    </row>
    <row r="2982" customFormat="false" ht="15" hidden="false" customHeight="false" outlineLevel="0" collapsed="false">
      <c r="A2982" s="30" t="n">
        <v>465.625</v>
      </c>
      <c r="B2982" s="31" t="n">
        <v>-1.0147</v>
      </c>
      <c r="C2982" s="32" t="n">
        <f aca="false">IF($A2982="","",IF(設定!$B$21="dB",10^($B2982/20),ABS($B2982)))</f>
        <v>0.889743860656122</v>
      </c>
      <c r="D2982" s="32" t="n">
        <f aca="false">IF($A2982="","",$A2982^2)</f>
        <v>216806.640625</v>
      </c>
      <c r="E2982" s="32" t="n">
        <f aca="false">IF($A2982="","",IF($C2982&lt;=0,"",1/$C2982^2))</f>
        <v>1.26319384245415</v>
      </c>
      <c r="F2982" s="33" t="n">
        <f aca="false">IF(OR(ROW()-設定!$B$30&lt;2,ROW()+設定!$B$30&gt;13701,N($A2982)&lt;=0,N(INDEX($A$2:$A$13701,MIN(13700,MAX(1,ROW()-1+設定!$B$30))))&lt;=0,$A2982&lt;設定!$B$28,$A2982&gt;設定!$B$29),0,IF(AND($C2982&gt;=MAX(INDEX($C$1:$C$13701,MAX(1,ROW()-設定!$B$24)):INDEX($C$1:$C$13701,MAX(1,ROW()-1))),$C2982&gt;MAX(INDEX($C$1:$C$13701,MIN(13701,ROW()+1)):INDEX($C$1:$C$13701,MIN(13701,ROW()+設定!$B$24))),$C2982&gt;=設定!$B$32,$C2982&gt;=MAX(MIN(INDEX($C$1:$C$13701,MAX(1,ROW()-設定!$B$26)):INDEX($C$1:$C$13701,MAX(1,ROW()-1))),MIN(INDEX($C$1:$C$13701,MIN(13701,ROW()+1)):INDEX($C$1:$C$13701,MIN(13701,ROW()+設定!$B$26))))*10^(設定!$B$27/20)),1,0))</f>
        <v>0</v>
      </c>
      <c r="G2982" s="33" t="n">
        <f aca="false">$G2981+IF($F2982=1,1,0)</f>
        <v>1</v>
      </c>
      <c r="H2982" s="0" t="str">
        <f aca="false">IF($F2982=1,$G2982,"")</f>
        <v/>
      </c>
    </row>
    <row r="2983" customFormat="false" ht="15" hidden="false" customHeight="false" outlineLevel="0" collapsed="false">
      <c r="A2983" s="30" t="n">
        <v>465.78125</v>
      </c>
      <c r="B2983" s="31" t="n">
        <v>-0.9399</v>
      </c>
      <c r="C2983" s="32" t="n">
        <f aca="false">IF($A2983="","",IF(設定!$B$21="dB",10^($B2983/20),ABS($B2983)))</f>
        <v>0.897439126591046</v>
      </c>
      <c r="D2983" s="32" t="n">
        <f aca="false">IF($A2983="","",$A2983^2)</f>
        <v>216952.172851563</v>
      </c>
      <c r="E2983" s="32" t="n">
        <f aca="false">IF($A2983="","",IF($C2983&lt;=0,"",1/$C2983^2))</f>
        <v>1.24162371782062</v>
      </c>
      <c r="F2983" s="33" t="n">
        <f aca="false">IF(OR(ROW()-設定!$B$30&lt;2,ROW()+設定!$B$30&gt;13701,N($A2983)&lt;=0,N(INDEX($A$2:$A$13701,MIN(13700,MAX(1,ROW()-1+設定!$B$30))))&lt;=0,$A2983&lt;設定!$B$28,$A2983&gt;設定!$B$29),0,IF(AND($C2983&gt;=MAX(INDEX($C$1:$C$13701,MAX(1,ROW()-設定!$B$24)):INDEX($C$1:$C$13701,MAX(1,ROW()-1))),$C2983&gt;MAX(INDEX($C$1:$C$13701,MIN(13701,ROW()+1)):INDEX($C$1:$C$13701,MIN(13701,ROW()+設定!$B$24))),$C2983&gt;=設定!$B$32,$C2983&gt;=MAX(MIN(INDEX($C$1:$C$13701,MAX(1,ROW()-設定!$B$26)):INDEX($C$1:$C$13701,MAX(1,ROW()-1))),MIN(INDEX($C$1:$C$13701,MIN(13701,ROW()+1)):INDEX($C$1:$C$13701,MIN(13701,ROW()+設定!$B$26))))*10^(設定!$B$27/20)),1,0))</f>
        <v>0</v>
      </c>
      <c r="G2983" s="33" t="n">
        <f aca="false">$G2982+IF($F2983=1,1,0)</f>
        <v>1</v>
      </c>
      <c r="H2983" s="0" t="str">
        <f aca="false">IF($F2983=1,$G2983,"")</f>
        <v/>
      </c>
    </row>
    <row r="2984" customFormat="false" ht="15" hidden="false" customHeight="false" outlineLevel="0" collapsed="false">
      <c r="A2984" s="30" t="n">
        <v>465.9375</v>
      </c>
      <c r="B2984" s="31" t="n">
        <v>-0.7462</v>
      </c>
      <c r="C2984" s="32" t="n">
        <f aca="false">IF($A2984="","",IF(設定!$B$21="dB",10^($B2984/20),ABS($B2984)))</f>
        <v>0.91767732330526</v>
      </c>
      <c r="D2984" s="32" t="n">
        <f aca="false">IF($A2984="","",$A2984^2)</f>
        <v>217097.75390625</v>
      </c>
      <c r="E2984" s="32" t="n">
        <f aca="false">IF($A2984="","",IF($C2984&lt;=0,"",1/$C2984^2))</f>
        <v>1.18746276380498</v>
      </c>
      <c r="F2984" s="33" t="n">
        <f aca="false">IF(OR(ROW()-設定!$B$30&lt;2,ROW()+設定!$B$30&gt;13701,N($A2984)&lt;=0,N(INDEX($A$2:$A$13701,MIN(13700,MAX(1,ROW()-1+設定!$B$30))))&lt;=0,$A2984&lt;設定!$B$28,$A2984&gt;設定!$B$29),0,IF(AND($C2984&gt;=MAX(INDEX($C$1:$C$13701,MAX(1,ROW()-設定!$B$24)):INDEX($C$1:$C$13701,MAX(1,ROW()-1))),$C2984&gt;MAX(INDEX($C$1:$C$13701,MIN(13701,ROW()+1)):INDEX($C$1:$C$13701,MIN(13701,ROW()+設定!$B$24))),$C2984&gt;=設定!$B$32,$C2984&gt;=MAX(MIN(INDEX($C$1:$C$13701,MAX(1,ROW()-設定!$B$26)):INDEX($C$1:$C$13701,MAX(1,ROW()-1))),MIN(INDEX($C$1:$C$13701,MIN(13701,ROW()+1)):INDEX($C$1:$C$13701,MIN(13701,ROW()+設定!$B$26))))*10^(設定!$B$27/20)),1,0))</f>
        <v>0</v>
      </c>
      <c r="G2984" s="33" t="n">
        <f aca="false">$G2983+IF($F2984=1,1,0)</f>
        <v>1</v>
      </c>
      <c r="H2984" s="0" t="str">
        <f aca="false">IF($F2984=1,$G2984,"")</f>
        <v/>
      </c>
    </row>
    <row r="2985" customFormat="false" ht="15" hidden="false" customHeight="false" outlineLevel="0" collapsed="false">
      <c r="A2985" s="30" t="n">
        <v>466.09375</v>
      </c>
      <c r="B2985" s="31" t="n">
        <v>-0.4303</v>
      </c>
      <c r="C2985" s="32" t="n">
        <f aca="false">IF($A2985="","",IF(設定!$B$21="dB",10^($B2985/20),ABS($B2985)))</f>
        <v>0.951666978132342</v>
      </c>
      <c r="D2985" s="32" t="n">
        <f aca="false">IF($A2985="","",$A2985^2)</f>
        <v>217243.383789063</v>
      </c>
      <c r="E2985" s="32" t="n">
        <f aca="false">IF($A2985="","",IF($C2985&lt;=0,"",1/$C2985^2))</f>
        <v>1.10415488958546</v>
      </c>
      <c r="F2985" s="33" t="n">
        <f aca="false">IF(OR(ROW()-設定!$B$30&lt;2,ROW()+設定!$B$30&gt;13701,N($A2985)&lt;=0,N(INDEX($A$2:$A$13701,MIN(13700,MAX(1,ROW()-1+設定!$B$30))))&lt;=0,$A2985&lt;設定!$B$28,$A2985&gt;設定!$B$29),0,IF(AND($C2985&gt;=MAX(INDEX($C$1:$C$13701,MAX(1,ROW()-設定!$B$24)):INDEX($C$1:$C$13701,MAX(1,ROW()-1))),$C2985&gt;MAX(INDEX($C$1:$C$13701,MIN(13701,ROW()+1)):INDEX($C$1:$C$13701,MIN(13701,ROW()+設定!$B$24))),$C2985&gt;=設定!$B$32,$C2985&gt;=MAX(MIN(INDEX($C$1:$C$13701,MAX(1,ROW()-設定!$B$26)):INDEX($C$1:$C$13701,MAX(1,ROW()-1))),MIN(INDEX($C$1:$C$13701,MIN(13701,ROW()+1)):INDEX($C$1:$C$13701,MIN(13701,ROW()+設定!$B$26))))*10^(設定!$B$27/20)),1,0))</f>
        <v>0</v>
      </c>
      <c r="G2985" s="33" t="n">
        <f aca="false">$G2984+IF($F2985=1,1,0)</f>
        <v>1</v>
      </c>
      <c r="H2985" s="0" t="str">
        <f aca="false">IF($F2985=1,$G2985,"")</f>
        <v/>
      </c>
    </row>
    <row r="2986" customFormat="false" ht="15" hidden="false" customHeight="false" outlineLevel="0" collapsed="false">
      <c r="A2986" s="30" t="n">
        <v>466.25</v>
      </c>
      <c r="B2986" s="31" t="n">
        <v>-0.3478</v>
      </c>
      <c r="C2986" s="32" t="n">
        <f aca="false">IF($A2986="","",IF(設定!$B$21="dB",10^($B2986/20),ABS($B2986)))</f>
        <v>0.960749130300688</v>
      </c>
      <c r="D2986" s="32" t="n">
        <f aca="false">IF($A2986="","",$A2986^2)</f>
        <v>217389.0625</v>
      </c>
      <c r="E2986" s="32" t="n">
        <f aca="false">IF($A2986="","",IF($C2986&lt;=0,"",1/$C2986^2))</f>
        <v>1.08337796960207</v>
      </c>
      <c r="F2986" s="33" t="n">
        <f aca="false">IF(OR(ROW()-設定!$B$30&lt;2,ROW()+設定!$B$30&gt;13701,N($A2986)&lt;=0,N(INDEX($A$2:$A$13701,MIN(13700,MAX(1,ROW()-1+設定!$B$30))))&lt;=0,$A2986&lt;設定!$B$28,$A2986&gt;設定!$B$29),0,IF(AND($C2986&gt;=MAX(INDEX($C$1:$C$13701,MAX(1,ROW()-設定!$B$24)):INDEX($C$1:$C$13701,MAX(1,ROW()-1))),$C2986&gt;MAX(INDEX($C$1:$C$13701,MIN(13701,ROW()+1)):INDEX($C$1:$C$13701,MIN(13701,ROW()+設定!$B$24))),$C2986&gt;=設定!$B$32,$C2986&gt;=MAX(MIN(INDEX($C$1:$C$13701,MAX(1,ROW()-設定!$B$26)):INDEX($C$1:$C$13701,MAX(1,ROW()-1))),MIN(INDEX($C$1:$C$13701,MIN(13701,ROW()+1)):INDEX($C$1:$C$13701,MIN(13701,ROW()+設定!$B$26))))*10^(設定!$B$27/20)),1,0))</f>
        <v>0</v>
      </c>
      <c r="G2986" s="33" t="n">
        <f aca="false">$G2985+IF($F2986=1,1,0)</f>
        <v>1</v>
      </c>
      <c r="H2986" s="0" t="str">
        <f aca="false">IF($F2986=1,$G2986,"")</f>
        <v/>
      </c>
    </row>
    <row r="2987" customFormat="false" ht="15" hidden="false" customHeight="false" outlineLevel="0" collapsed="false">
      <c r="A2987" s="30" t="n">
        <v>466.40625</v>
      </c>
      <c r="B2987" s="31" t="n">
        <v>-0.2536</v>
      </c>
      <c r="C2987" s="32" t="n">
        <f aca="false">IF($A2987="","",IF(設定!$B$21="dB",10^($B2987/20),ABS($B2987)))</f>
        <v>0.971225328932728</v>
      </c>
      <c r="D2987" s="32" t="n">
        <f aca="false">IF($A2987="","",$A2987^2)</f>
        <v>217534.790039063</v>
      </c>
      <c r="E2987" s="32" t="n">
        <f aca="false">IF($A2987="","",IF($C2987&lt;=0,"",1/$C2987^2))</f>
        <v>1.06013213705967</v>
      </c>
      <c r="F2987" s="33" t="n">
        <f aca="false">IF(OR(ROW()-設定!$B$30&lt;2,ROW()+設定!$B$30&gt;13701,N($A2987)&lt;=0,N(INDEX($A$2:$A$13701,MIN(13700,MAX(1,ROW()-1+設定!$B$30))))&lt;=0,$A2987&lt;設定!$B$28,$A2987&gt;設定!$B$29),0,IF(AND($C2987&gt;=MAX(INDEX($C$1:$C$13701,MAX(1,ROW()-設定!$B$24)):INDEX($C$1:$C$13701,MAX(1,ROW()-1))),$C2987&gt;MAX(INDEX($C$1:$C$13701,MIN(13701,ROW()+1)):INDEX($C$1:$C$13701,MIN(13701,ROW()+設定!$B$24))),$C2987&gt;=設定!$B$32,$C2987&gt;=MAX(MIN(INDEX($C$1:$C$13701,MAX(1,ROW()-設定!$B$26)):INDEX($C$1:$C$13701,MAX(1,ROW()-1))),MIN(INDEX($C$1:$C$13701,MIN(13701,ROW()+1)):INDEX($C$1:$C$13701,MIN(13701,ROW()+設定!$B$26))))*10^(設定!$B$27/20)),1,0))</f>
        <v>0</v>
      </c>
      <c r="G2987" s="33" t="n">
        <f aca="false">$G2986+IF($F2987=1,1,0)</f>
        <v>1</v>
      </c>
      <c r="H2987" s="0" t="str">
        <f aca="false">IF($F2987=1,$G2987,"")</f>
        <v/>
      </c>
    </row>
    <row r="2988" customFormat="false" ht="15" hidden="false" customHeight="false" outlineLevel="0" collapsed="false">
      <c r="A2988" s="30" t="n">
        <v>466.5625</v>
      </c>
      <c r="B2988" s="31" t="n">
        <v>-0.0849</v>
      </c>
      <c r="C2988" s="32" t="n">
        <f aca="false">IF($A2988="","",IF(設定!$B$21="dB",10^($B2988/20),ABS($B2988)))</f>
        <v>0.990273141185327</v>
      </c>
      <c r="D2988" s="32" t="n">
        <f aca="false">IF($A2988="","",$A2988^2)</f>
        <v>217680.56640625</v>
      </c>
      <c r="E2988" s="32" t="n">
        <f aca="false">IF($A2988="","",IF($C2988&lt;=0,"",1/$C2988^2))</f>
        <v>1.0197412793637</v>
      </c>
      <c r="F2988" s="33" t="n">
        <f aca="false">IF(OR(ROW()-設定!$B$30&lt;2,ROW()+設定!$B$30&gt;13701,N($A2988)&lt;=0,N(INDEX($A$2:$A$13701,MIN(13700,MAX(1,ROW()-1+設定!$B$30))))&lt;=0,$A2988&lt;設定!$B$28,$A2988&gt;設定!$B$29),0,IF(AND($C2988&gt;=MAX(INDEX($C$1:$C$13701,MAX(1,ROW()-設定!$B$24)):INDEX($C$1:$C$13701,MAX(1,ROW()-1))),$C2988&gt;MAX(INDEX($C$1:$C$13701,MIN(13701,ROW()+1)):INDEX($C$1:$C$13701,MIN(13701,ROW()+設定!$B$24))),$C2988&gt;=設定!$B$32,$C2988&gt;=MAX(MIN(INDEX($C$1:$C$13701,MAX(1,ROW()-設定!$B$26)):INDEX($C$1:$C$13701,MAX(1,ROW()-1))),MIN(INDEX($C$1:$C$13701,MIN(13701,ROW()+1)):INDEX($C$1:$C$13701,MIN(13701,ROW()+設定!$B$26))))*10^(設定!$B$27/20)),1,0))</f>
        <v>0</v>
      </c>
      <c r="G2988" s="33" t="n">
        <f aca="false">$G2987+IF($F2988=1,1,0)</f>
        <v>1</v>
      </c>
      <c r="H2988" s="0" t="str">
        <f aca="false">IF($F2988=1,$G2988,"")</f>
        <v/>
      </c>
    </row>
    <row r="2989" customFormat="false" ht="15" hidden="false" customHeight="false" outlineLevel="0" collapsed="false">
      <c r="A2989" s="30" t="n">
        <v>466.71875</v>
      </c>
      <c r="B2989" s="31" t="n">
        <v>0.0562</v>
      </c>
      <c r="C2989" s="32" t="n">
        <f aca="false">IF($A2989="","",IF(設定!$B$21="dB",10^($B2989/20),ABS($B2989)))</f>
        <v>1.0064912414888</v>
      </c>
      <c r="D2989" s="32" t="n">
        <f aca="false">IF($A2989="","",$A2989^2)</f>
        <v>217826.391601563</v>
      </c>
      <c r="E2989" s="32" t="n">
        <f aca="false">IF($A2989="","",IF($C2989&lt;=0,"",1/$C2989^2))</f>
        <v>0.987142840413854</v>
      </c>
      <c r="F2989" s="33" t="n">
        <f aca="false">IF(OR(ROW()-設定!$B$30&lt;2,ROW()+設定!$B$30&gt;13701,N($A2989)&lt;=0,N(INDEX($A$2:$A$13701,MIN(13700,MAX(1,ROW()-1+設定!$B$30))))&lt;=0,$A2989&lt;設定!$B$28,$A2989&gt;設定!$B$29),0,IF(AND($C2989&gt;=MAX(INDEX($C$1:$C$13701,MAX(1,ROW()-設定!$B$24)):INDEX($C$1:$C$13701,MAX(1,ROW()-1))),$C2989&gt;MAX(INDEX($C$1:$C$13701,MIN(13701,ROW()+1)):INDEX($C$1:$C$13701,MIN(13701,ROW()+設定!$B$24))),$C2989&gt;=設定!$B$32,$C2989&gt;=MAX(MIN(INDEX($C$1:$C$13701,MAX(1,ROW()-設定!$B$26)):INDEX($C$1:$C$13701,MAX(1,ROW()-1))),MIN(INDEX($C$1:$C$13701,MIN(13701,ROW()+1)):INDEX($C$1:$C$13701,MIN(13701,ROW()+設定!$B$26))))*10^(設定!$B$27/20)),1,0))</f>
        <v>0</v>
      </c>
      <c r="G2989" s="33" t="n">
        <f aca="false">$G2988+IF($F2989=1,1,0)</f>
        <v>1</v>
      </c>
      <c r="H2989" s="0" t="str">
        <f aca="false">IF($F2989=1,$G2989,"")</f>
        <v/>
      </c>
    </row>
    <row r="2990" customFormat="false" ht="15" hidden="false" customHeight="false" outlineLevel="0" collapsed="false">
      <c r="A2990" s="30" t="n">
        <v>466.875</v>
      </c>
      <c r="B2990" s="31" t="n">
        <v>-0.1193</v>
      </c>
      <c r="C2990" s="32" t="n">
        <f aca="false">IF($A2990="","",IF(設定!$B$21="dB",10^($B2990/20),ABS($B2990)))</f>
        <v>0.986358973569593</v>
      </c>
      <c r="D2990" s="32" t="n">
        <f aca="false">IF($A2990="","",$A2990^2)</f>
        <v>217972.265625</v>
      </c>
      <c r="E2990" s="32" t="n">
        <f aca="false">IF($A2990="","",IF($C2990&lt;=0,"",1/$C2990^2))</f>
        <v>1.02785061482909</v>
      </c>
      <c r="F2990" s="33" t="n">
        <f aca="false">IF(OR(ROW()-設定!$B$30&lt;2,ROW()+設定!$B$30&gt;13701,N($A2990)&lt;=0,N(INDEX($A$2:$A$13701,MIN(13700,MAX(1,ROW()-1+設定!$B$30))))&lt;=0,$A2990&lt;設定!$B$28,$A2990&gt;設定!$B$29),0,IF(AND($C2990&gt;=MAX(INDEX($C$1:$C$13701,MAX(1,ROW()-設定!$B$24)):INDEX($C$1:$C$13701,MAX(1,ROW()-1))),$C2990&gt;MAX(INDEX($C$1:$C$13701,MIN(13701,ROW()+1)):INDEX($C$1:$C$13701,MIN(13701,ROW()+設定!$B$24))),$C2990&gt;=設定!$B$32,$C2990&gt;=MAX(MIN(INDEX($C$1:$C$13701,MAX(1,ROW()-設定!$B$26)):INDEX($C$1:$C$13701,MAX(1,ROW()-1))),MIN(INDEX($C$1:$C$13701,MIN(13701,ROW()+1)):INDEX($C$1:$C$13701,MIN(13701,ROW()+設定!$B$26))))*10^(設定!$B$27/20)),1,0))</f>
        <v>0</v>
      </c>
      <c r="G2990" s="33" t="n">
        <f aca="false">$G2989+IF($F2990=1,1,0)</f>
        <v>1</v>
      </c>
      <c r="H2990" s="0" t="str">
        <f aca="false">IF($F2990=1,$G2990,"")</f>
        <v/>
      </c>
    </row>
    <row r="2991" customFormat="false" ht="15" hidden="false" customHeight="false" outlineLevel="0" collapsed="false">
      <c r="A2991" s="30" t="n">
        <v>467.03125</v>
      </c>
      <c r="B2991" s="31" t="n">
        <v>0.1777</v>
      </c>
      <c r="C2991" s="32" t="n">
        <f aca="false">IF($A2991="","",IF(設定!$B$21="dB",10^($B2991/20),ABS($B2991)))</f>
        <v>1.02066917749329</v>
      </c>
      <c r="D2991" s="32" t="n">
        <f aca="false">IF($A2991="","",$A2991^2)</f>
        <v>218118.188476563</v>
      </c>
      <c r="E2991" s="32" t="n">
        <f aca="false">IF($A2991="","",IF($C2991&lt;=0,"",1/$C2991^2))</f>
        <v>0.959908859447669</v>
      </c>
      <c r="F2991" s="33" t="n">
        <f aca="false">IF(OR(ROW()-設定!$B$30&lt;2,ROW()+設定!$B$30&gt;13701,N($A2991)&lt;=0,N(INDEX($A$2:$A$13701,MIN(13700,MAX(1,ROW()-1+設定!$B$30))))&lt;=0,$A2991&lt;設定!$B$28,$A2991&gt;設定!$B$29),0,IF(AND($C2991&gt;=MAX(INDEX($C$1:$C$13701,MAX(1,ROW()-設定!$B$24)):INDEX($C$1:$C$13701,MAX(1,ROW()-1))),$C2991&gt;MAX(INDEX($C$1:$C$13701,MIN(13701,ROW()+1)):INDEX($C$1:$C$13701,MIN(13701,ROW()+設定!$B$24))),$C2991&gt;=設定!$B$32,$C2991&gt;=MAX(MIN(INDEX($C$1:$C$13701,MAX(1,ROW()-設定!$B$26)):INDEX($C$1:$C$13701,MAX(1,ROW()-1))),MIN(INDEX($C$1:$C$13701,MIN(13701,ROW()+1)):INDEX($C$1:$C$13701,MIN(13701,ROW()+設定!$B$26))))*10^(設定!$B$27/20)),1,0))</f>
        <v>0</v>
      </c>
      <c r="G2991" s="33" t="n">
        <f aca="false">$G2990+IF($F2991=1,1,0)</f>
        <v>1</v>
      </c>
      <c r="H2991" s="0" t="str">
        <f aca="false">IF($F2991=1,$G2991,"")</f>
        <v/>
      </c>
    </row>
    <row r="2992" customFormat="false" ht="15" hidden="false" customHeight="false" outlineLevel="0" collapsed="false">
      <c r="A2992" s="30" t="n">
        <v>467.1875</v>
      </c>
      <c r="B2992" s="31" t="n">
        <v>0.2268</v>
      </c>
      <c r="C2992" s="32" t="n">
        <f aca="false">IF($A2992="","",IF(設定!$B$21="dB",10^($B2992/20),ABS($B2992)))</f>
        <v>1.02645520192842</v>
      </c>
      <c r="D2992" s="32" t="n">
        <f aca="false">IF($A2992="","",$A2992^2)</f>
        <v>218264.16015625</v>
      </c>
      <c r="E2992" s="32" t="n">
        <f aca="false">IF($A2992="","",IF($C2992&lt;=0,"",1/$C2992^2))</f>
        <v>0.949117541368112</v>
      </c>
      <c r="F2992" s="33" t="n">
        <f aca="false">IF(OR(ROW()-設定!$B$30&lt;2,ROW()+設定!$B$30&gt;13701,N($A2992)&lt;=0,N(INDEX($A$2:$A$13701,MIN(13700,MAX(1,ROW()-1+設定!$B$30))))&lt;=0,$A2992&lt;設定!$B$28,$A2992&gt;設定!$B$29),0,IF(AND($C2992&gt;=MAX(INDEX($C$1:$C$13701,MAX(1,ROW()-設定!$B$24)):INDEX($C$1:$C$13701,MAX(1,ROW()-1))),$C2992&gt;MAX(INDEX($C$1:$C$13701,MIN(13701,ROW()+1)):INDEX($C$1:$C$13701,MIN(13701,ROW()+設定!$B$24))),$C2992&gt;=設定!$B$32,$C2992&gt;=MAX(MIN(INDEX($C$1:$C$13701,MAX(1,ROW()-設定!$B$26)):INDEX($C$1:$C$13701,MAX(1,ROW()-1))),MIN(INDEX($C$1:$C$13701,MIN(13701,ROW()+1)):INDEX($C$1:$C$13701,MIN(13701,ROW()+設定!$B$26))))*10^(設定!$B$27/20)),1,0))</f>
        <v>0</v>
      </c>
      <c r="G2992" s="33" t="n">
        <f aca="false">$G2991+IF($F2992=1,1,0)</f>
        <v>1</v>
      </c>
      <c r="H2992" s="0" t="str">
        <f aca="false">IF($F2992=1,$G2992,"")</f>
        <v/>
      </c>
    </row>
    <row r="2993" customFormat="false" ht="15" hidden="false" customHeight="false" outlineLevel="0" collapsed="false">
      <c r="A2993" s="30" t="n">
        <v>467.34375</v>
      </c>
      <c r="B2993" s="31" t="n">
        <v>0.2897</v>
      </c>
      <c r="C2993" s="32" t="n">
        <f aca="false">IF($A2993="","",IF(設定!$B$21="dB",10^($B2993/20),ABS($B2993)))</f>
        <v>1.0339153901932</v>
      </c>
      <c r="D2993" s="32" t="n">
        <f aca="false">IF($A2993="","",$A2993^2)</f>
        <v>218410.180664063</v>
      </c>
      <c r="E2993" s="32" t="n">
        <f aca="false">IF($A2993="","",IF($C2993&lt;=0,"",1/$C2993^2))</f>
        <v>0.935470291914181</v>
      </c>
      <c r="F2993" s="33" t="n">
        <f aca="false">IF(OR(ROW()-設定!$B$30&lt;2,ROW()+設定!$B$30&gt;13701,N($A2993)&lt;=0,N(INDEX($A$2:$A$13701,MIN(13700,MAX(1,ROW()-1+設定!$B$30))))&lt;=0,$A2993&lt;設定!$B$28,$A2993&gt;設定!$B$29),0,IF(AND($C2993&gt;=MAX(INDEX($C$1:$C$13701,MAX(1,ROW()-設定!$B$24)):INDEX($C$1:$C$13701,MAX(1,ROW()-1))),$C2993&gt;MAX(INDEX($C$1:$C$13701,MIN(13701,ROW()+1)):INDEX($C$1:$C$13701,MIN(13701,ROW()+設定!$B$24))),$C2993&gt;=設定!$B$32,$C2993&gt;=MAX(MIN(INDEX($C$1:$C$13701,MAX(1,ROW()-設定!$B$26)):INDEX($C$1:$C$13701,MAX(1,ROW()-1))),MIN(INDEX($C$1:$C$13701,MIN(13701,ROW()+1)):INDEX($C$1:$C$13701,MIN(13701,ROW()+設定!$B$26))))*10^(設定!$B$27/20)),1,0))</f>
        <v>0</v>
      </c>
      <c r="G2993" s="33" t="n">
        <f aca="false">$G2992+IF($F2993=1,1,0)</f>
        <v>1</v>
      </c>
      <c r="H2993" s="0" t="str">
        <f aca="false">IF($F2993=1,$G2993,"")</f>
        <v/>
      </c>
    </row>
    <row r="2994" customFormat="false" ht="15" hidden="false" customHeight="false" outlineLevel="0" collapsed="false">
      <c r="A2994" s="30" t="n">
        <v>467.5</v>
      </c>
      <c r="B2994" s="31" t="n">
        <v>0.4611</v>
      </c>
      <c r="C2994" s="32" t="n">
        <f aca="false">IF($A2994="","",IF(設定!$B$21="dB",10^($B2994/20),ABS($B2994)))</f>
        <v>1.05452043470212</v>
      </c>
      <c r="D2994" s="32" t="n">
        <f aca="false">IF($A2994="","",$A2994^2)</f>
        <v>218556.25</v>
      </c>
      <c r="E2994" s="32" t="n">
        <f aca="false">IF($A2994="","",IF($C2994&lt;=0,"",1/$C2994^2))</f>
        <v>0.899269781710853</v>
      </c>
      <c r="F2994" s="33" t="n">
        <f aca="false">IF(OR(ROW()-設定!$B$30&lt;2,ROW()+設定!$B$30&gt;13701,N($A2994)&lt;=0,N(INDEX($A$2:$A$13701,MIN(13700,MAX(1,ROW()-1+設定!$B$30))))&lt;=0,$A2994&lt;設定!$B$28,$A2994&gt;設定!$B$29),0,IF(AND($C2994&gt;=MAX(INDEX($C$1:$C$13701,MAX(1,ROW()-設定!$B$24)):INDEX($C$1:$C$13701,MAX(1,ROW()-1))),$C2994&gt;MAX(INDEX($C$1:$C$13701,MIN(13701,ROW()+1)):INDEX($C$1:$C$13701,MIN(13701,ROW()+設定!$B$24))),$C2994&gt;=設定!$B$32,$C2994&gt;=MAX(MIN(INDEX($C$1:$C$13701,MAX(1,ROW()-設定!$B$26)):INDEX($C$1:$C$13701,MAX(1,ROW()-1))),MIN(INDEX($C$1:$C$13701,MIN(13701,ROW()+1)):INDEX($C$1:$C$13701,MIN(13701,ROW()+設定!$B$26))))*10^(設定!$B$27/20)),1,0))</f>
        <v>0</v>
      </c>
      <c r="G2994" s="33" t="n">
        <f aca="false">$G2993+IF($F2994=1,1,0)</f>
        <v>1</v>
      </c>
      <c r="H2994" s="0" t="str">
        <f aca="false">IF($F2994=1,$G2994,"")</f>
        <v/>
      </c>
    </row>
    <row r="2995" customFormat="false" ht="15" hidden="false" customHeight="false" outlineLevel="0" collapsed="false">
      <c r="A2995" s="30" t="n">
        <v>467.65625</v>
      </c>
      <c r="B2995" s="31" t="n">
        <v>0.6077</v>
      </c>
      <c r="C2995" s="32" t="n">
        <f aca="false">IF($A2995="","",IF(設定!$B$21="dB",10^($B2995/20),ABS($B2995)))</f>
        <v>1.0724696231875</v>
      </c>
      <c r="D2995" s="32" t="n">
        <f aca="false">IF($A2995="","",$A2995^2)</f>
        <v>218702.368164063</v>
      </c>
      <c r="E2995" s="32" t="n">
        <f aca="false">IF($A2995="","",IF($C2995&lt;=0,"",1/$C2995^2))</f>
        <v>0.869420747892762</v>
      </c>
      <c r="F2995" s="33" t="n">
        <f aca="false">IF(OR(ROW()-設定!$B$30&lt;2,ROW()+設定!$B$30&gt;13701,N($A2995)&lt;=0,N(INDEX($A$2:$A$13701,MIN(13700,MAX(1,ROW()-1+設定!$B$30))))&lt;=0,$A2995&lt;設定!$B$28,$A2995&gt;設定!$B$29),0,IF(AND($C2995&gt;=MAX(INDEX($C$1:$C$13701,MAX(1,ROW()-設定!$B$24)):INDEX($C$1:$C$13701,MAX(1,ROW()-1))),$C2995&gt;MAX(INDEX($C$1:$C$13701,MIN(13701,ROW()+1)):INDEX($C$1:$C$13701,MIN(13701,ROW()+設定!$B$24))),$C2995&gt;=設定!$B$32,$C2995&gt;=MAX(MIN(INDEX($C$1:$C$13701,MAX(1,ROW()-設定!$B$26)):INDEX($C$1:$C$13701,MAX(1,ROW()-1))),MIN(INDEX($C$1:$C$13701,MIN(13701,ROW()+1)):INDEX($C$1:$C$13701,MIN(13701,ROW()+設定!$B$26))))*10^(設定!$B$27/20)),1,0))</f>
        <v>0</v>
      </c>
      <c r="G2995" s="33" t="n">
        <f aca="false">$G2994+IF($F2995=1,1,0)</f>
        <v>1</v>
      </c>
      <c r="H2995" s="0" t="str">
        <f aca="false">IF($F2995=1,$G2995,"")</f>
        <v/>
      </c>
    </row>
    <row r="2996" customFormat="false" ht="15" hidden="false" customHeight="false" outlineLevel="0" collapsed="false">
      <c r="A2996" s="30" t="n">
        <v>467.8125</v>
      </c>
      <c r="B2996" s="31" t="n">
        <v>0.6891</v>
      </c>
      <c r="C2996" s="32" t="n">
        <f aca="false">IF($A2996="","",IF(設定!$B$21="dB",10^($B2996/20),ABS($B2996)))</f>
        <v>1.08256753764135</v>
      </c>
      <c r="D2996" s="32" t="n">
        <f aca="false">IF($A2996="","",$A2996^2)</f>
        <v>218848.53515625</v>
      </c>
      <c r="E2996" s="32" t="n">
        <f aca="false">IF($A2996="","",IF($C2996&lt;=0,"",1/$C2996^2))</f>
        <v>0.85327692254169</v>
      </c>
      <c r="F2996" s="33" t="n">
        <f aca="false">IF(OR(ROW()-設定!$B$30&lt;2,ROW()+設定!$B$30&gt;13701,N($A2996)&lt;=0,N(INDEX($A$2:$A$13701,MIN(13700,MAX(1,ROW()-1+設定!$B$30))))&lt;=0,$A2996&lt;設定!$B$28,$A2996&gt;設定!$B$29),0,IF(AND($C2996&gt;=MAX(INDEX($C$1:$C$13701,MAX(1,ROW()-設定!$B$24)):INDEX($C$1:$C$13701,MAX(1,ROW()-1))),$C2996&gt;MAX(INDEX($C$1:$C$13701,MIN(13701,ROW()+1)):INDEX($C$1:$C$13701,MIN(13701,ROW()+設定!$B$24))),$C2996&gt;=設定!$B$32,$C2996&gt;=MAX(MIN(INDEX($C$1:$C$13701,MAX(1,ROW()-設定!$B$26)):INDEX($C$1:$C$13701,MAX(1,ROW()-1))),MIN(INDEX($C$1:$C$13701,MIN(13701,ROW()+1)):INDEX($C$1:$C$13701,MIN(13701,ROW()+設定!$B$26))))*10^(設定!$B$27/20)),1,0))</f>
        <v>0</v>
      </c>
      <c r="G2996" s="33" t="n">
        <f aca="false">$G2995+IF($F2996=1,1,0)</f>
        <v>1</v>
      </c>
      <c r="H2996" s="0" t="str">
        <f aca="false">IF($F2996=1,$G2996,"")</f>
        <v/>
      </c>
    </row>
    <row r="2997" customFormat="false" ht="15" hidden="false" customHeight="false" outlineLevel="0" collapsed="false">
      <c r="A2997" s="30" t="n">
        <v>467.96875</v>
      </c>
      <c r="B2997" s="31" t="n">
        <v>0.6617</v>
      </c>
      <c r="C2997" s="32" t="n">
        <f aca="false">IF($A2997="","",IF(設定!$B$21="dB",10^($B2997/20),ABS($B2997)))</f>
        <v>1.07915791406065</v>
      </c>
      <c r="D2997" s="32" t="n">
        <f aca="false">IF($A2997="","",$A2997^2)</f>
        <v>218994.750976563</v>
      </c>
      <c r="E2997" s="32" t="n">
        <f aca="false">IF($A2997="","",IF($C2997&lt;=0,"",1/$C2997^2))</f>
        <v>0.85867733551394</v>
      </c>
      <c r="F2997" s="33" t="n">
        <f aca="false">IF(OR(ROW()-設定!$B$30&lt;2,ROW()+設定!$B$30&gt;13701,N($A2997)&lt;=0,N(INDEX($A$2:$A$13701,MIN(13700,MAX(1,ROW()-1+設定!$B$30))))&lt;=0,$A2997&lt;設定!$B$28,$A2997&gt;設定!$B$29),0,IF(AND($C2997&gt;=MAX(INDEX($C$1:$C$13701,MAX(1,ROW()-設定!$B$24)):INDEX($C$1:$C$13701,MAX(1,ROW()-1))),$C2997&gt;MAX(INDEX($C$1:$C$13701,MIN(13701,ROW()+1)):INDEX($C$1:$C$13701,MIN(13701,ROW()+設定!$B$24))),$C2997&gt;=設定!$B$32,$C2997&gt;=MAX(MIN(INDEX($C$1:$C$13701,MAX(1,ROW()-設定!$B$26)):INDEX($C$1:$C$13701,MAX(1,ROW()-1))),MIN(INDEX($C$1:$C$13701,MIN(13701,ROW()+1)):INDEX($C$1:$C$13701,MIN(13701,ROW()+設定!$B$26))))*10^(設定!$B$27/20)),1,0))</f>
        <v>0</v>
      </c>
      <c r="G2997" s="33" t="n">
        <f aca="false">$G2996+IF($F2997=1,1,0)</f>
        <v>1</v>
      </c>
      <c r="H2997" s="0" t="str">
        <f aca="false">IF($F2997=1,$G2997,"")</f>
        <v/>
      </c>
    </row>
    <row r="2998" customFormat="false" ht="15" hidden="false" customHeight="false" outlineLevel="0" collapsed="false">
      <c r="A2998" s="30" t="n">
        <v>468.125</v>
      </c>
      <c r="B2998" s="31" t="n">
        <v>0.8585</v>
      </c>
      <c r="C2998" s="32" t="n">
        <f aca="false">IF($A2998="","",IF(設定!$B$21="dB",10^($B2998/20),ABS($B2998)))</f>
        <v>1.10388796874182</v>
      </c>
      <c r="D2998" s="32" t="n">
        <f aca="false">IF($A2998="","",$A2998^2)</f>
        <v>219141.015625</v>
      </c>
      <c r="E2998" s="32" t="n">
        <f aca="false">IF($A2998="","",IF($C2998&lt;=0,"",1/$C2998^2))</f>
        <v>0.820634932651979</v>
      </c>
      <c r="F2998" s="33" t="n">
        <f aca="false">IF(OR(ROW()-設定!$B$30&lt;2,ROW()+設定!$B$30&gt;13701,N($A2998)&lt;=0,N(INDEX($A$2:$A$13701,MIN(13700,MAX(1,ROW()-1+設定!$B$30))))&lt;=0,$A2998&lt;設定!$B$28,$A2998&gt;設定!$B$29),0,IF(AND($C2998&gt;=MAX(INDEX($C$1:$C$13701,MAX(1,ROW()-設定!$B$24)):INDEX($C$1:$C$13701,MAX(1,ROW()-1))),$C2998&gt;MAX(INDEX($C$1:$C$13701,MIN(13701,ROW()+1)):INDEX($C$1:$C$13701,MIN(13701,ROW()+設定!$B$24))),$C2998&gt;=設定!$B$32,$C2998&gt;=MAX(MIN(INDEX($C$1:$C$13701,MAX(1,ROW()-設定!$B$26)):INDEX($C$1:$C$13701,MAX(1,ROW()-1))),MIN(INDEX($C$1:$C$13701,MIN(13701,ROW()+1)):INDEX($C$1:$C$13701,MIN(13701,ROW()+設定!$B$26))))*10^(設定!$B$27/20)),1,0))</f>
        <v>0</v>
      </c>
      <c r="G2998" s="33" t="n">
        <f aca="false">$G2997+IF($F2998=1,1,0)</f>
        <v>1</v>
      </c>
      <c r="H2998" s="0" t="str">
        <f aca="false">IF($F2998=1,$G2998,"")</f>
        <v/>
      </c>
    </row>
    <row r="2999" customFormat="false" ht="15" hidden="false" customHeight="false" outlineLevel="0" collapsed="false">
      <c r="A2999" s="30" t="n">
        <v>468.28125</v>
      </c>
      <c r="B2999" s="31" t="n">
        <v>1.2116</v>
      </c>
      <c r="C2999" s="32" t="n">
        <f aca="false">IF($A2999="","",IF(設定!$B$21="dB",10^($B2999/20),ABS($B2999)))</f>
        <v>1.14968800427216</v>
      </c>
      <c r="D2999" s="32" t="n">
        <f aca="false">IF($A2999="","",$A2999^2)</f>
        <v>219287.329101563</v>
      </c>
      <c r="E2999" s="32" t="n">
        <f aca="false">IF($A2999="","",IF($C2999&lt;=0,"",1/$C2999^2))</f>
        <v>0.756554118833885</v>
      </c>
      <c r="F2999" s="33" t="n">
        <f aca="false">IF(OR(ROW()-設定!$B$30&lt;2,ROW()+設定!$B$30&gt;13701,N($A2999)&lt;=0,N(INDEX($A$2:$A$13701,MIN(13700,MAX(1,ROW()-1+設定!$B$30))))&lt;=0,$A2999&lt;設定!$B$28,$A2999&gt;設定!$B$29),0,IF(AND($C2999&gt;=MAX(INDEX($C$1:$C$13701,MAX(1,ROW()-設定!$B$24)):INDEX($C$1:$C$13701,MAX(1,ROW()-1))),$C2999&gt;MAX(INDEX($C$1:$C$13701,MIN(13701,ROW()+1)):INDEX($C$1:$C$13701,MIN(13701,ROW()+設定!$B$24))),$C2999&gt;=設定!$B$32,$C2999&gt;=MAX(MIN(INDEX($C$1:$C$13701,MAX(1,ROW()-設定!$B$26)):INDEX($C$1:$C$13701,MAX(1,ROW()-1))),MIN(INDEX($C$1:$C$13701,MIN(13701,ROW()+1)):INDEX($C$1:$C$13701,MIN(13701,ROW()+設定!$B$26))))*10^(設定!$B$27/20)),1,0))</f>
        <v>0</v>
      </c>
      <c r="G2999" s="33" t="n">
        <f aca="false">$G2998+IF($F2999=1,1,0)</f>
        <v>1</v>
      </c>
      <c r="H2999" s="0" t="str">
        <f aca="false">IF($F2999=1,$G2999,"")</f>
        <v/>
      </c>
    </row>
    <row r="3000" customFormat="false" ht="15" hidden="false" customHeight="false" outlineLevel="0" collapsed="false">
      <c r="A3000" s="30" t="n">
        <v>468.4375</v>
      </c>
      <c r="B3000" s="31" t="n">
        <v>0.9846</v>
      </c>
      <c r="C3000" s="32" t="n">
        <f aca="false">IF($A3000="","",IF(設定!$B$21="dB",10^($B3000/20),ABS($B3000)))</f>
        <v>1.12003088870556</v>
      </c>
      <c r="D3000" s="32" t="n">
        <f aca="false">IF($A3000="","",$A3000^2)</f>
        <v>219433.69140625</v>
      </c>
      <c r="E3000" s="32" t="n">
        <f aca="false">IF($A3000="","",IF($C3000&lt;=0,"",1/$C3000^2))</f>
        <v>0.797149907429024</v>
      </c>
      <c r="F3000" s="33" t="n">
        <f aca="false">IF(OR(ROW()-設定!$B$30&lt;2,ROW()+設定!$B$30&gt;13701,N($A3000)&lt;=0,N(INDEX($A$2:$A$13701,MIN(13700,MAX(1,ROW()-1+設定!$B$30))))&lt;=0,$A3000&lt;設定!$B$28,$A3000&gt;設定!$B$29),0,IF(AND($C3000&gt;=MAX(INDEX($C$1:$C$13701,MAX(1,ROW()-設定!$B$24)):INDEX($C$1:$C$13701,MAX(1,ROW()-1))),$C3000&gt;MAX(INDEX($C$1:$C$13701,MIN(13701,ROW()+1)):INDEX($C$1:$C$13701,MIN(13701,ROW()+設定!$B$24))),$C3000&gt;=設定!$B$32,$C3000&gt;=MAX(MIN(INDEX($C$1:$C$13701,MAX(1,ROW()-設定!$B$26)):INDEX($C$1:$C$13701,MAX(1,ROW()-1))),MIN(INDEX($C$1:$C$13701,MIN(13701,ROW()+1)):INDEX($C$1:$C$13701,MIN(13701,ROW()+設定!$B$26))))*10^(設定!$B$27/20)),1,0))</f>
        <v>0</v>
      </c>
      <c r="G3000" s="33" t="n">
        <f aca="false">$G2999+IF($F3000=1,1,0)</f>
        <v>1</v>
      </c>
      <c r="H3000" s="0" t="str">
        <f aca="false">IF($F3000=1,$G3000,"")</f>
        <v/>
      </c>
    </row>
    <row r="3001" customFormat="false" ht="15" hidden="false" customHeight="false" outlineLevel="0" collapsed="false">
      <c r="A3001" s="30" t="n">
        <v>468.59375</v>
      </c>
      <c r="B3001" s="31" t="n">
        <v>1.0095</v>
      </c>
      <c r="C3001" s="32" t="n">
        <f aca="false">IF($A3001="","",IF(設定!$B$21="dB",10^($B3001/20),ABS($B3001)))</f>
        <v>1.1232463085581</v>
      </c>
      <c r="D3001" s="32" t="n">
        <f aca="false">IF($A3001="","",$A3001^2)</f>
        <v>219580.102539063</v>
      </c>
      <c r="E3001" s="32" t="n">
        <f aca="false">IF($A3001="","",IF($C3001&lt;=0,"",1/$C3001^2))</f>
        <v>0.792592575820362</v>
      </c>
      <c r="F3001" s="33" t="n">
        <f aca="false">IF(OR(ROW()-設定!$B$30&lt;2,ROW()+設定!$B$30&gt;13701,N($A3001)&lt;=0,N(INDEX($A$2:$A$13701,MIN(13700,MAX(1,ROW()-1+設定!$B$30))))&lt;=0,$A3001&lt;設定!$B$28,$A3001&gt;設定!$B$29),0,IF(AND($C3001&gt;=MAX(INDEX($C$1:$C$13701,MAX(1,ROW()-設定!$B$24)):INDEX($C$1:$C$13701,MAX(1,ROW()-1))),$C3001&gt;MAX(INDEX($C$1:$C$13701,MIN(13701,ROW()+1)):INDEX($C$1:$C$13701,MIN(13701,ROW()+設定!$B$24))),$C3001&gt;=設定!$B$32,$C3001&gt;=MAX(MIN(INDEX($C$1:$C$13701,MAX(1,ROW()-設定!$B$26)):INDEX($C$1:$C$13701,MAX(1,ROW()-1))),MIN(INDEX($C$1:$C$13701,MIN(13701,ROW()+1)):INDEX($C$1:$C$13701,MIN(13701,ROW()+設定!$B$26))))*10^(設定!$B$27/20)),1,0))</f>
        <v>0</v>
      </c>
      <c r="G3001" s="33" t="n">
        <f aca="false">$G3000+IF($F3001=1,1,0)</f>
        <v>1</v>
      </c>
      <c r="H3001" s="0" t="str">
        <f aca="false">IF($F3001=1,$G3001,"")</f>
        <v/>
      </c>
    </row>
    <row r="3002" customFormat="false" ht="15" hidden="false" customHeight="false" outlineLevel="0" collapsed="false">
      <c r="A3002" s="30" t="n">
        <v>468.75</v>
      </c>
      <c r="B3002" s="31" t="n">
        <v>1.3048</v>
      </c>
      <c r="C3002" s="32" t="n">
        <f aca="false">IF($A3002="","",IF(設定!$B$21="dB",10^($B3002/20),ABS($B3002)))</f>
        <v>1.16209063144351</v>
      </c>
      <c r="D3002" s="32" t="n">
        <f aca="false">IF($A3002="","",$A3002^2)</f>
        <v>219726.5625</v>
      </c>
      <c r="E3002" s="32" t="n">
        <f aca="false">IF($A3002="","",IF($C3002&lt;=0,"",1/$C3002^2))</f>
        <v>0.740491367553398</v>
      </c>
      <c r="F3002" s="33" t="n">
        <f aca="false">IF(OR(ROW()-設定!$B$30&lt;2,ROW()+設定!$B$30&gt;13701,N($A3002)&lt;=0,N(INDEX($A$2:$A$13701,MIN(13700,MAX(1,ROW()-1+設定!$B$30))))&lt;=0,$A3002&lt;設定!$B$28,$A3002&gt;設定!$B$29),0,IF(AND($C3002&gt;=MAX(INDEX($C$1:$C$13701,MAX(1,ROW()-設定!$B$24)):INDEX($C$1:$C$13701,MAX(1,ROW()-1))),$C3002&gt;MAX(INDEX($C$1:$C$13701,MIN(13701,ROW()+1)):INDEX($C$1:$C$13701,MIN(13701,ROW()+設定!$B$24))),$C3002&gt;=設定!$B$32,$C3002&gt;=MAX(MIN(INDEX($C$1:$C$13701,MAX(1,ROW()-設定!$B$26)):INDEX($C$1:$C$13701,MAX(1,ROW()-1))),MIN(INDEX($C$1:$C$13701,MIN(13701,ROW()+1)):INDEX($C$1:$C$13701,MIN(13701,ROW()+設定!$B$26))))*10^(設定!$B$27/20)),1,0))</f>
        <v>0</v>
      </c>
      <c r="G3002" s="33" t="n">
        <f aca="false">$G3001+IF($F3002=1,1,0)</f>
        <v>1</v>
      </c>
      <c r="H3002" s="0" t="str">
        <f aca="false">IF($F3002=1,$G3002,"")</f>
        <v/>
      </c>
    </row>
    <row r="3003" customFormat="false" ht="15" hidden="false" customHeight="false" outlineLevel="0" collapsed="false">
      <c r="A3003" s="30" t="n">
        <v>468.90625</v>
      </c>
      <c r="B3003" s="31" t="n">
        <v>1.4262</v>
      </c>
      <c r="C3003" s="32" t="n">
        <f aca="false">IF($A3003="","",IF(設定!$B$21="dB",10^($B3003/20),ABS($B3003)))</f>
        <v>1.17844685036224</v>
      </c>
      <c r="D3003" s="32" t="n">
        <f aca="false">IF($A3003="","",$A3003^2)</f>
        <v>219873.071289063</v>
      </c>
      <c r="E3003" s="32" t="n">
        <f aca="false">IF($A3003="","",IF($C3003&lt;=0,"",1/$C3003^2))</f>
        <v>0.720078758633913</v>
      </c>
      <c r="F3003" s="33" t="n">
        <f aca="false">IF(OR(ROW()-設定!$B$30&lt;2,ROW()+設定!$B$30&gt;13701,N($A3003)&lt;=0,N(INDEX($A$2:$A$13701,MIN(13700,MAX(1,ROW()-1+設定!$B$30))))&lt;=0,$A3003&lt;設定!$B$28,$A3003&gt;設定!$B$29),0,IF(AND($C3003&gt;=MAX(INDEX($C$1:$C$13701,MAX(1,ROW()-設定!$B$24)):INDEX($C$1:$C$13701,MAX(1,ROW()-1))),$C3003&gt;MAX(INDEX($C$1:$C$13701,MIN(13701,ROW()+1)):INDEX($C$1:$C$13701,MIN(13701,ROW()+設定!$B$24))),$C3003&gt;=設定!$B$32,$C3003&gt;=MAX(MIN(INDEX($C$1:$C$13701,MAX(1,ROW()-設定!$B$26)):INDEX($C$1:$C$13701,MAX(1,ROW()-1))),MIN(INDEX($C$1:$C$13701,MIN(13701,ROW()+1)):INDEX($C$1:$C$13701,MIN(13701,ROW()+設定!$B$26))))*10^(設定!$B$27/20)),1,0))</f>
        <v>0</v>
      </c>
      <c r="G3003" s="33" t="n">
        <f aca="false">$G3002+IF($F3003=1,1,0)</f>
        <v>1</v>
      </c>
      <c r="H3003" s="0" t="str">
        <f aca="false">IF($F3003=1,$G3003,"")</f>
        <v/>
      </c>
    </row>
    <row r="3004" customFormat="false" ht="15" hidden="false" customHeight="false" outlineLevel="0" collapsed="false">
      <c r="A3004" s="30" t="n">
        <v>469.0625</v>
      </c>
      <c r="B3004" s="31" t="n">
        <v>1.5</v>
      </c>
      <c r="C3004" s="32" t="n">
        <f aca="false">IF($A3004="","",IF(設定!$B$21="dB",10^($B3004/20),ABS($B3004)))</f>
        <v>1.18850222743702</v>
      </c>
      <c r="D3004" s="32" t="n">
        <f aca="false">IF($A3004="","",$A3004^2)</f>
        <v>220019.62890625</v>
      </c>
      <c r="E3004" s="32" t="n">
        <f aca="false">IF($A3004="","",IF($C3004&lt;=0,"",1/$C3004^2))</f>
        <v>0.707945784384138</v>
      </c>
      <c r="F3004" s="33" t="n">
        <f aca="false">IF(OR(ROW()-設定!$B$30&lt;2,ROW()+設定!$B$30&gt;13701,N($A3004)&lt;=0,N(INDEX($A$2:$A$13701,MIN(13700,MAX(1,ROW()-1+設定!$B$30))))&lt;=0,$A3004&lt;設定!$B$28,$A3004&gt;設定!$B$29),0,IF(AND($C3004&gt;=MAX(INDEX($C$1:$C$13701,MAX(1,ROW()-設定!$B$24)):INDEX($C$1:$C$13701,MAX(1,ROW()-1))),$C3004&gt;MAX(INDEX($C$1:$C$13701,MIN(13701,ROW()+1)):INDEX($C$1:$C$13701,MIN(13701,ROW()+設定!$B$24))),$C3004&gt;=設定!$B$32,$C3004&gt;=MAX(MIN(INDEX($C$1:$C$13701,MAX(1,ROW()-設定!$B$26)):INDEX($C$1:$C$13701,MAX(1,ROW()-1))),MIN(INDEX($C$1:$C$13701,MIN(13701,ROW()+1)):INDEX($C$1:$C$13701,MIN(13701,ROW()+設定!$B$26))))*10^(設定!$B$27/20)),1,0))</f>
        <v>0</v>
      </c>
      <c r="G3004" s="33" t="n">
        <f aca="false">$G3003+IF($F3004=1,1,0)</f>
        <v>1</v>
      </c>
      <c r="H3004" s="0" t="str">
        <f aca="false">IF($F3004=1,$G3004,"")</f>
        <v/>
      </c>
    </row>
    <row r="3005" customFormat="false" ht="15" hidden="false" customHeight="false" outlineLevel="0" collapsed="false">
      <c r="A3005" s="30" t="n">
        <v>469.21875</v>
      </c>
      <c r="B3005" s="31" t="n">
        <v>1.4188</v>
      </c>
      <c r="C3005" s="32" t="n">
        <f aca="false">IF($A3005="","",IF(設定!$B$21="dB",10^($B3005/20),ABS($B3005)))</f>
        <v>1.17744329248107</v>
      </c>
      <c r="D3005" s="32" t="n">
        <f aca="false">IF($A3005="","",$A3005^2)</f>
        <v>220166.235351563</v>
      </c>
      <c r="E3005" s="32" t="n">
        <f aca="false">IF($A3005="","",IF($C3005&lt;=0,"",1/$C3005^2))</f>
        <v>0.721306756072593</v>
      </c>
      <c r="F3005" s="33" t="n">
        <f aca="false">IF(OR(ROW()-設定!$B$30&lt;2,ROW()+設定!$B$30&gt;13701,N($A3005)&lt;=0,N(INDEX($A$2:$A$13701,MIN(13700,MAX(1,ROW()-1+設定!$B$30))))&lt;=0,$A3005&lt;設定!$B$28,$A3005&gt;設定!$B$29),0,IF(AND($C3005&gt;=MAX(INDEX($C$1:$C$13701,MAX(1,ROW()-設定!$B$24)):INDEX($C$1:$C$13701,MAX(1,ROW()-1))),$C3005&gt;MAX(INDEX($C$1:$C$13701,MIN(13701,ROW()+1)):INDEX($C$1:$C$13701,MIN(13701,ROW()+設定!$B$24))),$C3005&gt;=設定!$B$32,$C3005&gt;=MAX(MIN(INDEX($C$1:$C$13701,MAX(1,ROW()-設定!$B$26)):INDEX($C$1:$C$13701,MAX(1,ROW()-1))),MIN(INDEX($C$1:$C$13701,MIN(13701,ROW()+1)):INDEX($C$1:$C$13701,MIN(13701,ROW()+設定!$B$26))))*10^(設定!$B$27/20)),1,0))</f>
        <v>0</v>
      </c>
      <c r="G3005" s="33" t="n">
        <f aca="false">$G3004+IF($F3005=1,1,0)</f>
        <v>1</v>
      </c>
      <c r="H3005" s="0" t="str">
        <f aca="false">IF($F3005=1,$G3005,"")</f>
        <v/>
      </c>
    </row>
    <row r="3006" customFormat="false" ht="15" hidden="false" customHeight="false" outlineLevel="0" collapsed="false">
      <c r="A3006" s="30" t="n">
        <v>469.375</v>
      </c>
      <c r="B3006" s="31" t="n">
        <v>1.7243</v>
      </c>
      <c r="C3006" s="32" t="n">
        <f aca="false">IF($A3006="","",IF(設定!$B$21="dB",10^($B3006/20),ABS($B3006)))</f>
        <v>1.21959321618964</v>
      </c>
      <c r="D3006" s="32" t="n">
        <f aca="false">IF($A3006="","",$A3006^2)</f>
        <v>220312.890625</v>
      </c>
      <c r="E3006" s="32" t="n">
        <f aca="false">IF($A3006="","",IF($C3006&lt;=0,"",1/$C3006^2))</f>
        <v>0.672310664054859</v>
      </c>
      <c r="F3006" s="33" t="n">
        <f aca="false">IF(OR(ROW()-設定!$B$30&lt;2,ROW()+設定!$B$30&gt;13701,N($A3006)&lt;=0,N(INDEX($A$2:$A$13701,MIN(13700,MAX(1,ROW()-1+設定!$B$30))))&lt;=0,$A3006&lt;設定!$B$28,$A3006&gt;設定!$B$29),0,IF(AND($C3006&gt;=MAX(INDEX($C$1:$C$13701,MAX(1,ROW()-設定!$B$24)):INDEX($C$1:$C$13701,MAX(1,ROW()-1))),$C3006&gt;MAX(INDEX($C$1:$C$13701,MIN(13701,ROW()+1)):INDEX($C$1:$C$13701,MIN(13701,ROW()+設定!$B$24))),$C3006&gt;=設定!$B$32,$C3006&gt;=MAX(MIN(INDEX($C$1:$C$13701,MAX(1,ROW()-設定!$B$26)):INDEX($C$1:$C$13701,MAX(1,ROW()-1))),MIN(INDEX($C$1:$C$13701,MIN(13701,ROW()+1)):INDEX($C$1:$C$13701,MIN(13701,ROW()+設定!$B$26))))*10^(設定!$B$27/20)),1,0))</f>
        <v>0</v>
      </c>
      <c r="G3006" s="33" t="n">
        <f aca="false">$G3005+IF($F3006=1,1,0)</f>
        <v>1</v>
      </c>
      <c r="H3006" s="0" t="str">
        <f aca="false">IF($F3006=1,$G3006,"")</f>
        <v/>
      </c>
    </row>
    <row r="3007" customFormat="false" ht="15" hidden="false" customHeight="false" outlineLevel="0" collapsed="false">
      <c r="A3007" s="30" t="n">
        <v>469.53125</v>
      </c>
      <c r="B3007" s="31" t="n">
        <v>1.6223</v>
      </c>
      <c r="C3007" s="32" t="n">
        <f aca="false">IF($A3007="","",IF(設定!$B$21="dB",10^($B3007/20),ABS($B3007)))</f>
        <v>1.20535507286882</v>
      </c>
      <c r="D3007" s="32" t="n">
        <f aca="false">IF($A3007="","",$A3007^2)</f>
        <v>220459.594726563</v>
      </c>
      <c r="E3007" s="32" t="n">
        <f aca="false">IF($A3007="","",IF($C3007&lt;=0,"",1/$C3007^2))</f>
        <v>0.688287686382808</v>
      </c>
      <c r="F3007" s="33" t="n">
        <f aca="false">IF(OR(ROW()-設定!$B$30&lt;2,ROW()+設定!$B$30&gt;13701,N($A3007)&lt;=0,N(INDEX($A$2:$A$13701,MIN(13700,MAX(1,ROW()-1+設定!$B$30))))&lt;=0,$A3007&lt;設定!$B$28,$A3007&gt;設定!$B$29),0,IF(AND($C3007&gt;=MAX(INDEX($C$1:$C$13701,MAX(1,ROW()-設定!$B$24)):INDEX($C$1:$C$13701,MAX(1,ROW()-1))),$C3007&gt;MAX(INDEX($C$1:$C$13701,MIN(13701,ROW()+1)):INDEX($C$1:$C$13701,MIN(13701,ROW()+設定!$B$24))),$C3007&gt;=設定!$B$32,$C3007&gt;=MAX(MIN(INDEX($C$1:$C$13701,MAX(1,ROW()-設定!$B$26)):INDEX($C$1:$C$13701,MAX(1,ROW()-1))),MIN(INDEX($C$1:$C$13701,MIN(13701,ROW()+1)):INDEX($C$1:$C$13701,MIN(13701,ROW()+設定!$B$26))))*10^(設定!$B$27/20)),1,0))</f>
        <v>0</v>
      </c>
      <c r="G3007" s="33" t="n">
        <f aca="false">$G3006+IF($F3007=1,1,0)</f>
        <v>1</v>
      </c>
      <c r="H3007" s="0" t="str">
        <f aca="false">IF($F3007=1,$G3007,"")</f>
        <v/>
      </c>
    </row>
    <row r="3008" customFormat="false" ht="15" hidden="false" customHeight="false" outlineLevel="0" collapsed="false">
      <c r="A3008" s="30" t="n">
        <v>469.6875</v>
      </c>
      <c r="B3008" s="31" t="n">
        <v>1.6673</v>
      </c>
      <c r="C3008" s="32" t="n">
        <f aca="false">IF($A3008="","",IF(設定!$B$21="dB",10^($B3008/20),ABS($B3008)))</f>
        <v>1.21161600062429</v>
      </c>
      <c r="D3008" s="32" t="n">
        <f aca="false">IF($A3008="","",$A3008^2)</f>
        <v>220606.34765625</v>
      </c>
      <c r="E3008" s="32" t="n">
        <f aca="false">IF($A3008="","",IF($C3008&lt;=0,"",1/$C3008^2))</f>
        <v>0.681192723214354</v>
      </c>
      <c r="F3008" s="33" t="n">
        <f aca="false">IF(OR(ROW()-設定!$B$30&lt;2,ROW()+設定!$B$30&gt;13701,N($A3008)&lt;=0,N(INDEX($A$2:$A$13701,MIN(13700,MAX(1,ROW()-1+設定!$B$30))))&lt;=0,$A3008&lt;設定!$B$28,$A3008&gt;設定!$B$29),0,IF(AND($C3008&gt;=MAX(INDEX($C$1:$C$13701,MAX(1,ROW()-設定!$B$24)):INDEX($C$1:$C$13701,MAX(1,ROW()-1))),$C3008&gt;MAX(INDEX($C$1:$C$13701,MIN(13701,ROW()+1)):INDEX($C$1:$C$13701,MIN(13701,ROW()+設定!$B$24))),$C3008&gt;=設定!$B$32,$C3008&gt;=MAX(MIN(INDEX($C$1:$C$13701,MAX(1,ROW()-設定!$B$26)):INDEX($C$1:$C$13701,MAX(1,ROW()-1))),MIN(INDEX($C$1:$C$13701,MIN(13701,ROW()+1)):INDEX($C$1:$C$13701,MIN(13701,ROW()+設定!$B$26))))*10^(設定!$B$27/20)),1,0))</f>
        <v>0</v>
      </c>
      <c r="G3008" s="33" t="n">
        <f aca="false">$G3007+IF($F3008=1,1,0)</f>
        <v>1</v>
      </c>
      <c r="H3008" s="0" t="str">
        <f aca="false">IF($F3008=1,$G3008,"")</f>
        <v/>
      </c>
    </row>
    <row r="3009" customFormat="false" ht="15" hidden="false" customHeight="false" outlineLevel="0" collapsed="false">
      <c r="A3009" s="30" t="n">
        <v>469.84375</v>
      </c>
      <c r="B3009" s="31" t="n">
        <v>1.8042</v>
      </c>
      <c r="C3009" s="32" t="n">
        <f aca="false">IF($A3009="","",IF(設定!$B$21="dB",10^($B3009/20),ABS($B3009)))</f>
        <v>1.23086380235415</v>
      </c>
      <c r="D3009" s="32" t="n">
        <f aca="false">IF($A3009="","",$A3009^2)</f>
        <v>220753.149414063</v>
      </c>
      <c r="E3009" s="32" t="n">
        <f aca="false">IF($A3009="","",IF($C3009&lt;=0,"",1/$C3009^2))</f>
        <v>0.660054809654935</v>
      </c>
      <c r="F3009" s="33" t="n">
        <f aca="false">IF(OR(ROW()-設定!$B$30&lt;2,ROW()+設定!$B$30&gt;13701,N($A3009)&lt;=0,N(INDEX($A$2:$A$13701,MIN(13700,MAX(1,ROW()-1+設定!$B$30))))&lt;=0,$A3009&lt;設定!$B$28,$A3009&gt;設定!$B$29),0,IF(AND($C3009&gt;=MAX(INDEX($C$1:$C$13701,MAX(1,ROW()-設定!$B$24)):INDEX($C$1:$C$13701,MAX(1,ROW()-1))),$C3009&gt;MAX(INDEX($C$1:$C$13701,MIN(13701,ROW()+1)):INDEX($C$1:$C$13701,MIN(13701,ROW()+設定!$B$24))),$C3009&gt;=設定!$B$32,$C3009&gt;=MAX(MIN(INDEX($C$1:$C$13701,MAX(1,ROW()-設定!$B$26)):INDEX($C$1:$C$13701,MAX(1,ROW()-1))),MIN(INDEX($C$1:$C$13701,MIN(13701,ROW()+1)):INDEX($C$1:$C$13701,MIN(13701,ROW()+設定!$B$26))))*10^(設定!$B$27/20)),1,0))</f>
        <v>0</v>
      </c>
      <c r="G3009" s="33" t="n">
        <f aca="false">$G3008+IF($F3009=1,1,0)</f>
        <v>1</v>
      </c>
      <c r="H3009" s="0" t="str">
        <f aca="false">IF($F3009=1,$G3009,"")</f>
        <v/>
      </c>
    </row>
    <row r="3010" customFormat="false" ht="15" hidden="false" customHeight="false" outlineLevel="0" collapsed="false">
      <c r="A3010" s="30" t="n">
        <v>470</v>
      </c>
      <c r="B3010" s="31" t="n">
        <v>1.9366</v>
      </c>
      <c r="C3010" s="32" t="n">
        <f aca="false">IF($A3010="","",IF(設定!$B$21="dB",10^($B3010/20),ABS($B3010)))</f>
        <v>1.24976972526369</v>
      </c>
      <c r="D3010" s="32" t="n">
        <f aca="false">IF($A3010="","",$A3010^2)</f>
        <v>220900</v>
      </c>
      <c r="E3010" s="32" t="n">
        <f aca="false">IF($A3010="","",IF($C3010&lt;=0,"",1/$C3010^2))</f>
        <v>0.640235866504895</v>
      </c>
      <c r="F3010" s="33" t="n">
        <f aca="false">IF(OR(ROW()-設定!$B$30&lt;2,ROW()+設定!$B$30&gt;13701,N($A3010)&lt;=0,N(INDEX($A$2:$A$13701,MIN(13700,MAX(1,ROW()-1+設定!$B$30))))&lt;=0,$A3010&lt;設定!$B$28,$A3010&gt;設定!$B$29),0,IF(AND($C3010&gt;=MAX(INDEX($C$1:$C$13701,MAX(1,ROW()-設定!$B$24)):INDEX($C$1:$C$13701,MAX(1,ROW()-1))),$C3010&gt;MAX(INDEX($C$1:$C$13701,MIN(13701,ROW()+1)):INDEX($C$1:$C$13701,MIN(13701,ROW()+設定!$B$24))),$C3010&gt;=設定!$B$32,$C3010&gt;=MAX(MIN(INDEX($C$1:$C$13701,MAX(1,ROW()-設定!$B$26)):INDEX($C$1:$C$13701,MAX(1,ROW()-1))),MIN(INDEX($C$1:$C$13701,MIN(13701,ROW()+1)):INDEX($C$1:$C$13701,MIN(13701,ROW()+設定!$B$26))))*10^(設定!$B$27/20)),1,0))</f>
        <v>0</v>
      </c>
      <c r="G3010" s="33" t="n">
        <f aca="false">$G3009+IF($F3010=1,1,0)</f>
        <v>1</v>
      </c>
      <c r="H3010" s="0" t="str">
        <f aca="false">IF($F3010=1,$G3010,"")</f>
        <v/>
      </c>
    </row>
    <row r="3011" customFormat="false" ht="15" hidden="false" customHeight="false" outlineLevel="0" collapsed="false">
      <c r="A3011" s="30" t="n">
        <v>470.15625</v>
      </c>
      <c r="B3011" s="31" t="n">
        <v>2.1016</v>
      </c>
      <c r="C3011" s="32" t="n">
        <f aca="false">IF($A3011="","",IF(設定!$B$21="dB",10^($B3011/20),ABS($B3011)))</f>
        <v>1.27373769056115</v>
      </c>
      <c r="D3011" s="32" t="n">
        <f aca="false">IF($A3011="","",$A3011^2)</f>
        <v>221046.899414063</v>
      </c>
      <c r="E3011" s="32" t="n">
        <f aca="false">IF($A3011="","",IF($C3011&lt;=0,"",1/$C3011^2))</f>
        <v>0.616367881707577</v>
      </c>
      <c r="F3011" s="33" t="n">
        <f aca="false">IF(OR(ROW()-設定!$B$30&lt;2,ROW()+設定!$B$30&gt;13701,N($A3011)&lt;=0,N(INDEX($A$2:$A$13701,MIN(13700,MAX(1,ROW()-1+設定!$B$30))))&lt;=0,$A3011&lt;設定!$B$28,$A3011&gt;設定!$B$29),0,IF(AND($C3011&gt;=MAX(INDEX($C$1:$C$13701,MAX(1,ROW()-設定!$B$24)):INDEX($C$1:$C$13701,MAX(1,ROW()-1))),$C3011&gt;MAX(INDEX($C$1:$C$13701,MIN(13701,ROW()+1)):INDEX($C$1:$C$13701,MIN(13701,ROW()+設定!$B$24))),$C3011&gt;=設定!$B$32,$C3011&gt;=MAX(MIN(INDEX($C$1:$C$13701,MAX(1,ROW()-設定!$B$26)):INDEX($C$1:$C$13701,MAX(1,ROW()-1))),MIN(INDEX($C$1:$C$13701,MIN(13701,ROW()+1)):INDEX($C$1:$C$13701,MIN(13701,ROW()+設定!$B$26))))*10^(設定!$B$27/20)),1,0))</f>
        <v>0</v>
      </c>
      <c r="G3011" s="33" t="n">
        <f aca="false">$G3010+IF($F3011=1,1,0)</f>
        <v>1</v>
      </c>
      <c r="H3011" s="0" t="str">
        <f aca="false">IF($F3011=1,$G3011,"")</f>
        <v/>
      </c>
    </row>
    <row r="3012" customFormat="false" ht="15" hidden="false" customHeight="false" outlineLevel="0" collapsed="false">
      <c r="A3012" s="30" t="n">
        <v>470.3125</v>
      </c>
      <c r="B3012" s="31" t="n">
        <v>2.1694</v>
      </c>
      <c r="C3012" s="32" t="n">
        <f aca="false">IF($A3012="","",IF(設定!$B$21="dB",10^($B3012/20),ABS($B3012)))</f>
        <v>1.28371909123635</v>
      </c>
      <c r="D3012" s="32" t="n">
        <f aca="false">IF($A3012="","",$A3012^2)</f>
        <v>221193.84765625</v>
      </c>
      <c r="E3012" s="32" t="n">
        <f aca="false">IF($A3012="","",IF($C3012&lt;=0,"",1/$C3012^2))</f>
        <v>0.606820159100783</v>
      </c>
      <c r="F3012" s="33" t="n">
        <f aca="false">IF(OR(ROW()-設定!$B$30&lt;2,ROW()+設定!$B$30&gt;13701,N($A3012)&lt;=0,N(INDEX($A$2:$A$13701,MIN(13700,MAX(1,ROW()-1+設定!$B$30))))&lt;=0,$A3012&lt;設定!$B$28,$A3012&gt;設定!$B$29),0,IF(AND($C3012&gt;=MAX(INDEX($C$1:$C$13701,MAX(1,ROW()-設定!$B$24)):INDEX($C$1:$C$13701,MAX(1,ROW()-1))),$C3012&gt;MAX(INDEX($C$1:$C$13701,MIN(13701,ROW()+1)):INDEX($C$1:$C$13701,MIN(13701,ROW()+設定!$B$24))),$C3012&gt;=設定!$B$32,$C3012&gt;=MAX(MIN(INDEX($C$1:$C$13701,MAX(1,ROW()-設定!$B$26)):INDEX($C$1:$C$13701,MAX(1,ROW()-1))),MIN(INDEX($C$1:$C$13701,MIN(13701,ROW()+1)):INDEX($C$1:$C$13701,MIN(13701,ROW()+設定!$B$26))))*10^(設定!$B$27/20)),1,0))</f>
        <v>0</v>
      </c>
      <c r="G3012" s="33" t="n">
        <f aca="false">$G3011+IF($F3012=1,1,0)</f>
        <v>1</v>
      </c>
      <c r="H3012" s="0" t="str">
        <f aca="false">IF($F3012=1,$G3012,"")</f>
        <v/>
      </c>
    </row>
    <row r="3013" customFormat="false" ht="15" hidden="false" customHeight="false" outlineLevel="0" collapsed="false">
      <c r="A3013" s="30" t="n">
        <v>470.46875</v>
      </c>
      <c r="B3013" s="31" t="n">
        <v>2.18</v>
      </c>
      <c r="C3013" s="32" t="n">
        <f aca="false">IF($A3013="","",IF(設定!$B$21="dB",10^($B3013/20),ABS($B3013)))</f>
        <v>1.28528665994362</v>
      </c>
      <c r="D3013" s="32" t="n">
        <f aca="false">IF($A3013="","",$A3013^2)</f>
        <v>221340.844726563</v>
      </c>
      <c r="E3013" s="32" t="n">
        <f aca="false">IF($A3013="","",IF($C3013&lt;=0,"",1/$C3013^2))</f>
        <v>0.605340874753914</v>
      </c>
      <c r="F3013" s="33" t="n">
        <f aca="false">IF(OR(ROW()-設定!$B$30&lt;2,ROW()+設定!$B$30&gt;13701,N($A3013)&lt;=0,N(INDEX($A$2:$A$13701,MIN(13700,MAX(1,ROW()-1+設定!$B$30))))&lt;=0,$A3013&lt;設定!$B$28,$A3013&gt;設定!$B$29),0,IF(AND($C3013&gt;=MAX(INDEX($C$1:$C$13701,MAX(1,ROW()-設定!$B$24)):INDEX($C$1:$C$13701,MAX(1,ROW()-1))),$C3013&gt;MAX(INDEX($C$1:$C$13701,MIN(13701,ROW()+1)):INDEX($C$1:$C$13701,MIN(13701,ROW()+設定!$B$24))),$C3013&gt;=設定!$B$32,$C3013&gt;=MAX(MIN(INDEX($C$1:$C$13701,MAX(1,ROW()-設定!$B$26)):INDEX($C$1:$C$13701,MAX(1,ROW()-1))),MIN(INDEX($C$1:$C$13701,MIN(13701,ROW()+1)):INDEX($C$1:$C$13701,MIN(13701,ROW()+設定!$B$26))))*10^(設定!$B$27/20)),1,0))</f>
        <v>0</v>
      </c>
      <c r="G3013" s="33" t="n">
        <f aca="false">$G3012+IF($F3013=1,1,0)</f>
        <v>1</v>
      </c>
      <c r="H3013" s="0" t="str">
        <f aca="false">IF($F3013=1,$G3013,"")</f>
        <v/>
      </c>
    </row>
    <row r="3014" customFormat="false" ht="15" hidden="false" customHeight="false" outlineLevel="0" collapsed="false">
      <c r="A3014" s="30" t="n">
        <v>470.625</v>
      </c>
      <c r="B3014" s="31" t="n">
        <v>2.3555</v>
      </c>
      <c r="C3014" s="32" t="n">
        <f aca="false">IF($A3014="","",IF(設定!$B$21="dB",10^($B3014/20),ABS($B3014)))</f>
        <v>1.31152024840819</v>
      </c>
      <c r="D3014" s="32" t="n">
        <f aca="false">IF($A3014="","",$A3014^2)</f>
        <v>221487.890625</v>
      </c>
      <c r="E3014" s="32" t="n">
        <f aca="false">IF($A3014="","",IF($C3014&lt;=0,"",1/$C3014^2))</f>
        <v>0.581366496163985</v>
      </c>
      <c r="F3014" s="33" t="n">
        <f aca="false">IF(OR(ROW()-設定!$B$30&lt;2,ROW()+設定!$B$30&gt;13701,N($A3014)&lt;=0,N(INDEX($A$2:$A$13701,MIN(13700,MAX(1,ROW()-1+設定!$B$30))))&lt;=0,$A3014&lt;設定!$B$28,$A3014&gt;設定!$B$29),0,IF(AND($C3014&gt;=MAX(INDEX($C$1:$C$13701,MAX(1,ROW()-設定!$B$24)):INDEX($C$1:$C$13701,MAX(1,ROW()-1))),$C3014&gt;MAX(INDEX($C$1:$C$13701,MIN(13701,ROW()+1)):INDEX($C$1:$C$13701,MIN(13701,ROW()+設定!$B$24))),$C3014&gt;=設定!$B$32,$C3014&gt;=MAX(MIN(INDEX($C$1:$C$13701,MAX(1,ROW()-設定!$B$26)):INDEX($C$1:$C$13701,MAX(1,ROW()-1))),MIN(INDEX($C$1:$C$13701,MIN(13701,ROW()+1)):INDEX($C$1:$C$13701,MIN(13701,ROW()+設定!$B$26))))*10^(設定!$B$27/20)),1,0))</f>
        <v>0</v>
      </c>
      <c r="G3014" s="33" t="n">
        <f aca="false">$G3013+IF($F3014=1,1,0)</f>
        <v>1</v>
      </c>
      <c r="H3014" s="0" t="str">
        <f aca="false">IF($F3014=1,$G3014,"")</f>
        <v/>
      </c>
    </row>
    <row r="3015" customFormat="false" ht="15" hidden="false" customHeight="false" outlineLevel="0" collapsed="false">
      <c r="A3015" s="30" t="n">
        <v>470.78125</v>
      </c>
      <c r="B3015" s="31" t="n">
        <v>2.3412</v>
      </c>
      <c r="C3015" s="32" t="n">
        <f aca="false">IF($A3015="","",IF(設定!$B$21="dB",10^($B3015/20),ABS($B3015)))</f>
        <v>1.30936280566085</v>
      </c>
      <c r="D3015" s="32" t="n">
        <f aca="false">IF($A3015="","",$A3015^2)</f>
        <v>221634.985351563</v>
      </c>
      <c r="E3015" s="32" t="n">
        <f aca="false">IF($A3015="","",IF($C3015&lt;=0,"",1/$C3015^2))</f>
        <v>0.583283914703971</v>
      </c>
      <c r="F3015" s="33" t="n">
        <f aca="false">IF(OR(ROW()-設定!$B$30&lt;2,ROW()+設定!$B$30&gt;13701,N($A3015)&lt;=0,N(INDEX($A$2:$A$13701,MIN(13700,MAX(1,ROW()-1+設定!$B$30))))&lt;=0,$A3015&lt;設定!$B$28,$A3015&gt;設定!$B$29),0,IF(AND($C3015&gt;=MAX(INDEX($C$1:$C$13701,MAX(1,ROW()-設定!$B$24)):INDEX($C$1:$C$13701,MAX(1,ROW()-1))),$C3015&gt;MAX(INDEX($C$1:$C$13701,MIN(13701,ROW()+1)):INDEX($C$1:$C$13701,MIN(13701,ROW()+設定!$B$24))),$C3015&gt;=設定!$B$32,$C3015&gt;=MAX(MIN(INDEX($C$1:$C$13701,MAX(1,ROW()-設定!$B$26)):INDEX($C$1:$C$13701,MAX(1,ROW()-1))),MIN(INDEX($C$1:$C$13701,MIN(13701,ROW()+1)):INDEX($C$1:$C$13701,MIN(13701,ROW()+設定!$B$26))))*10^(設定!$B$27/20)),1,0))</f>
        <v>0</v>
      </c>
      <c r="G3015" s="33" t="n">
        <f aca="false">$G3014+IF($F3015=1,1,0)</f>
        <v>1</v>
      </c>
      <c r="H3015" s="0" t="str">
        <f aca="false">IF($F3015=1,$G3015,"")</f>
        <v/>
      </c>
    </row>
    <row r="3016" customFormat="false" ht="15" hidden="false" customHeight="false" outlineLevel="0" collapsed="false">
      <c r="A3016" s="30" t="n">
        <v>470.9375</v>
      </c>
      <c r="B3016" s="31" t="n">
        <v>2.5008</v>
      </c>
      <c r="C3016" s="32" t="n">
        <f aca="false">IF($A3016="","",IF(設定!$B$21="dB",10^($B3016/20),ABS($B3016)))</f>
        <v>1.33364425968249</v>
      </c>
      <c r="D3016" s="32" t="n">
        <f aca="false">IF($A3016="","",$A3016^2)</f>
        <v>221782.12890625</v>
      </c>
      <c r="E3016" s="32" t="n">
        <f aca="false">IF($A3016="","",IF($C3016&lt;=0,"",1/$C3016^2))</f>
        <v>0.562237747630283</v>
      </c>
      <c r="F3016" s="33" t="n">
        <f aca="false">IF(OR(ROW()-設定!$B$30&lt;2,ROW()+設定!$B$30&gt;13701,N($A3016)&lt;=0,N(INDEX($A$2:$A$13701,MIN(13700,MAX(1,ROW()-1+設定!$B$30))))&lt;=0,$A3016&lt;設定!$B$28,$A3016&gt;設定!$B$29),0,IF(AND($C3016&gt;=MAX(INDEX($C$1:$C$13701,MAX(1,ROW()-設定!$B$24)):INDEX($C$1:$C$13701,MAX(1,ROW()-1))),$C3016&gt;MAX(INDEX($C$1:$C$13701,MIN(13701,ROW()+1)):INDEX($C$1:$C$13701,MIN(13701,ROW()+設定!$B$24))),$C3016&gt;=設定!$B$32,$C3016&gt;=MAX(MIN(INDEX($C$1:$C$13701,MAX(1,ROW()-設定!$B$26)):INDEX($C$1:$C$13701,MAX(1,ROW()-1))),MIN(INDEX($C$1:$C$13701,MIN(13701,ROW()+1)):INDEX($C$1:$C$13701,MIN(13701,ROW()+設定!$B$26))))*10^(設定!$B$27/20)),1,0))</f>
        <v>0</v>
      </c>
      <c r="G3016" s="33" t="n">
        <f aca="false">$G3015+IF($F3016=1,1,0)</f>
        <v>1</v>
      </c>
      <c r="H3016" s="0" t="str">
        <f aca="false">IF($F3016=1,$G3016,"")</f>
        <v/>
      </c>
    </row>
    <row r="3017" customFormat="false" ht="15" hidden="false" customHeight="false" outlineLevel="0" collapsed="false">
      <c r="A3017" s="30" t="n">
        <v>471.09375</v>
      </c>
      <c r="B3017" s="31" t="n">
        <v>2.333</v>
      </c>
      <c r="C3017" s="32" t="n">
        <f aca="false">IF($A3017="","",IF(設定!$B$21="dB",10^($B3017/20),ABS($B3017)))</f>
        <v>1.30812727205764</v>
      </c>
      <c r="D3017" s="32" t="n">
        <f aca="false">IF($A3017="","",$A3017^2)</f>
        <v>221929.321289063</v>
      </c>
      <c r="E3017" s="32" t="n">
        <f aca="false">IF($A3017="","",IF($C3017&lt;=0,"",1/$C3017^2))</f>
        <v>0.58438626495566</v>
      </c>
      <c r="F3017" s="33" t="n">
        <f aca="false">IF(OR(ROW()-設定!$B$30&lt;2,ROW()+設定!$B$30&gt;13701,N($A3017)&lt;=0,N(INDEX($A$2:$A$13701,MIN(13700,MAX(1,ROW()-1+設定!$B$30))))&lt;=0,$A3017&lt;設定!$B$28,$A3017&gt;設定!$B$29),0,IF(AND($C3017&gt;=MAX(INDEX($C$1:$C$13701,MAX(1,ROW()-設定!$B$24)):INDEX($C$1:$C$13701,MAX(1,ROW()-1))),$C3017&gt;MAX(INDEX($C$1:$C$13701,MIN(13701,ROW()+1)):INDEX($C$1:$C$13701,MIN(13701,ROW()+設定!$B$24))),$C3017&gt;=設定!$B$32,$C3017&gt;=MAX(MIN(INDEX($C$1:$C$13701,MAX(1,ROW()-設定!$B$26)):INDEX($C$1:$C$13701,MAX(1,ROW()-1))),MIN(INDEX($C$1:$C$13701,MIN(13701,ROW()+1)):INDEX($C$1:$C$13701,MIN(13701,ROW()+設定!$B$26))))*10^(設定!$B$27/20)),1,0))</f>
        <v>0</v>
      </c>
      <c r="G3017" s="33" t="n">
        <f aca="false">$G3016+IF($F3017=1,1,0)</f>
        <v>1</v>
      </c>
      <c r="H3017" s="0" t="str">
        <f aca="false">IF($F3017=1,$G3017,"")</f>
        <v/>
      </c>
    </row>
    <row r="3018" customFormat="false" ht="15" hidden="false" customHeight="false" outlineLevel="0" collapsed="false">
      <c r="A3018" s="30" t="n">
        <v>471.25</v>
      </c>
      <c r="B3018" s="31" t="n">
        <v>2.3869</v>
      </c>
      <c r="C3018" s="32" t="n">
        <f aca="false">IF($A3018="","",IF(設定!$B$21="dB",10^($B3018/20),ABS($B3018)))</f>
        <v>1.31627005119093</v>
      </c>
      <c r="D3018" s="32" t="n">
        <f aca="false">IF($A3018="","",$A3018^2)</f>
        <v>222076.5625</v>
      </c>
      <c r="E3018" s="32" t="n">
        <f aca="false">IF($A3018="","",IF($C3018&lt;=0,"",1/$C3018^2))</f>
        <v>0.577178307058884</v>
      </c>
      <c r="F3018" s="33" t="n">
        <f aca="false">IF(OR(ROW()-設定!$B$30&lt;2,ROW()+設定!$B$30&gt;13701,N($A3018)&lt;=0,N(INDEX($A$2:$A$13701,MIN(13700,MAX(1,ROW()-1+設定!$B$30))))&lt;=0,$A3018&lt;設定!$B$28,$A3018&gt;設定!$B$29),0,IF(AND($C3018&gt;=MAX(INDEX($C$1:$C$13701,MAX(1,ROW()-設定!$B$24)):INDEX($C$1:$C$13701,MAX(1,ROW()-1))),$C3018&gt;MAX(INDEX($C$1:$C$13701,MIN(13701,ROW()+1)):INDEX($C$1:$C$13701,MIN(13701,ROW()+設定!$B$24))),$C3018&gt;=設定!$B$32,$C3018&gt;=MAX(MIN(INDEX($C$1:$C$13701,MAX(1,ROW()-設定!$B$26)):INDEX($C$1:$C$13701,MAX(1,ROW()-1))),MIN(INDEX($C$1:$C$13701,MIN(13701,ROW()+1)):INDEX($C$1:$C$13701,MIN(13701,ROW()+設定!$B$26))))*10^(設定!$B$27/20)),1,0))</f>
        <v>0</v>
      </c>
      <c r="G3018" s="33" t="n">
        <f aca="false">$G3017+IF($F3018=1,1,0)</f>
        <v>1</v>
      </c>
      <c r="H3018" s="0" t="str">
        <f aca="false">IF($F3018=1,$G3018,"")</f>
        <v/>
      </c>
    </row>
    <row r="3019" customFormat="false" ht="15" hidden="false" customHeight="false" outlineLevel="0" collapsed="false">
      <c r="A3019" s="30" t="n">
        <v>471.40625</v>
      </c>
      <c r="B3019" s="31" t="n">
        <v>2.7047</v>
      </c>
      <c r="C3019" s="32" t="n">
        <f aca="false">IF($A3019="","",IF(設定!$B$21="dB",10^($B3019/20),ABS($B3019)))</f>
        <v>1.3653217225634</v>
      </c>
      <c r="D3019" s="32" t="n">
        <f aca="false">IF($A3019="","",$A3019^2)</f>
        <v>222223.852539063</v>
      </c>
      <c r="E3019" s="32" t="n">
        <f aca="false">IF($A3019="","",IF($C3019&lt;=0,"",1/$C3019^2))</f>
        <v>0.536450926877653</v>
      </c>
      <c r="F3019" s="33" t="n">
        <f aca="false">IF(OR(ROW()-設定!$B$30&lt;2,ROW()+設定!$B$30&gt;13701,N($A3019)&lt;=0,N(INDEX($A$2:$A$13701,MIN(13700,MAX(1,ROW()-1+設定!$B$30))))&lt;=0,$A3019&lt;設定!$B$28,$A3019&gt;設定!$B$29),0,IF(AND($C3019&gt;=MAX(INDEX($C$1:$C$13701,MAX(1,ROW()-設定!$B$24)):INDEX($C$1:$C$13701,MAX(1,ROW()-1))),$C3019&gt;MAX(INDEX($C$1:$C$13701,MIN(13701,ROW()+1)):INDEX($C$1:$C$13701,MIN(13701,ROW()+設定!$B$24))),$C3019&gt;=設定!$B$32,$C3019&gt;=MAX(MIN(INDEX($C$1:$C$13701,MAX(1,ROW()-設定!$B$26)):INDEX($C$1:$C$13701,MAX(1,ROW()-1))),MIN(INDEX($C$1:$C$13701,MIN(13701,ROW()+1)):INDEX($C$1:$C$13701,MIN(13701,ROW()+設定!$B$26))))*10^(設定!$B$27/20)),1,0))</f>
        <v>0</v>
      </c>
      <c r="G3019" s="33" t="n">
        <f aca="false">$G3018+IF($F3019=1,1,0)</f>
        <v>1</v>
      </c>
      <c r="H3019" s="0" t="str">
        <f aca="false">IF($F3019=1,$G3019,"")</f>
        <v/>
      </c>
    </row>
    <row r="3020" customFormat="false" ht="15" hidden="false" customHeight="false" outlineLevel="0" collapsed="false">
      <c r="A3020" s="30" t="n">
        <v>471.5625</v>
      </c>
      <c r="B3020" s="31" t="n">
        <v>2.5487</v>
      </c>
      <c r="C3020" s="32" t="n">
        <f aca="false">IF($A3020="","",IF(設定!$B$21="dB",10^($B3020/20),ABS($B3020)))</f>
        <v>1.3410192126797</v>
      </c>
      <c r="D3020" s="32" t="n">
        <f aca="false">IF($A3020="","",$A3020^2)</f>
        <v>222371.19140625</v>
      </c>
      <c r="E3020" s="32" t="n">
        <f aca="false">IF($A3020="","",IF($C3020&lt;=0,"",1/$C3020^2))</f>
        <v>0.556070684369247</v>
      </c>
      <c r="F3020" s="33" t="n">
        <f aca="false">IF(OR(ROW()-設定!$B$30&lt;2,ROW()+設定!$B$30&gt;13701,N($A3020)&lt;=0,N(INDEX($A$2:$A$13701,MIN(13700,MAX(1,ROW()-1+設定!$B$30))))&lt;=0,$A3020&lt;設定!$B$28,$A3020&gt;設定!$B$29),0,IF(AND($C3020&gt;=MAX(INDEX($C$1:$C$13701,MAX(1,ROW()-設定!$B$24)):INDEX($C$1:$C$13701,MAX(1,ROW()-1))),$C3020&gt;MAX(INDEX($C$1:$C$13701,MIN(13701,ROW()+1)):INDEX($C$1:$C$13701,MIN(13701,ROW()+設定!$B$24))),$C3020&gt;=設定!$B$32,$C3020&gt;=MAX(MIN(INDEX($C$1:$C$13701,MAX(1,ROW()-設定!$B$26)):INDEX($C$1:$C$13701,MAX(1,ROW()-1))),MIN(INDEX($C$1:$C$13701,MIN(13701,ROW()+1)):INDEX($C$1:$C$13701,MIN(13701,ROW()+設定!$B$26))))*10^(設定!$B$27/20)),1,0))</f>
        <v>0</v>
      </c>
      <c r="G3020" s="33" t="n">
        <f aca="false">$G3019+IF($F3020=1,1,0)</f>
        <v>1</v>
      </c>
      <c r="H3020" s="0" t="str">
        <f aca="false">IF($F3020=1,$G3020,"")</f>
        <v/>
      </c>
    </row>
    <row r="3021" customFormat="false" ht="15" hidden="false" customHeight="false" outlineLevel="0" collapsed="false">
      <c r="A3021" s="30" t="n">
        <v>471.71875</v>
      </c>
      <c r="B3021" s="31" t="n">
        <v>2.7329</v>
      </c>
      <c r="C3021" s="32" t="n">
        <f aca="false">IF($A3021="","",IF(設定!$B$21="dB",10^($B3021/20),ABS($B3021)))</f>
        <v>1.36976164100104</v>
      </c>
      <c r="D3021" s="32" t="n">
        <f aca="false">IF($A3021="","",$A3021^2)</f>
        <v>222518.579101563</v>
      </c>
      <c r="E3021" s="32" t="n">
        <f aca="false">IF($A3021="","",IF($C3021&lt;=0,"",1/$C3021^2))</f>
        <v>0.532978880161231</v>
      </c>
      <c r="F3021" s="33" t="n">
        <f aca="false">IF(OR(ROW()-設定!$B$30&lt;2,ROW()+設定!$B$30&gt;13701,N($A3021)&lt;=0,N(INDEX($A$2:$A$13701,MIN(13700,MAX(1,ROW()-1+設定!$B$30))))&lt;=0,$A3021&lt;設定!$B$28,$A3021&gt;設定!$B$29),0,IF(AND($C3021&gt;=MAX(INDEX($C$1:$C$13701,MAX(1,ROW()-設定!$B$24)):INDEX($C$1:$C$13701,MAX(1,ROW()-1))),$C3021&gt;MAX(INDEX($C$1:$C$13701,MIN(13701,ROW()+1)):INDEX($C$1:$C$13701,MIN(13701,ROW()+設定!$B$24))),$C3021&gt;=設定!$B$32,$C3021&gt;=MAX(MIN(INDEX($C$1:$C$13701,MAX(1,ROW()-設定!$B$26)):INDEX($C$1:$C$13701,MAX(1,ROW()-1))),MIN(INDEX($C$1:$C$13701,MIN(13701,ROW()+1)):INDEX($C$1:$C$13701,MIN(13701,ROW()+設定!$B$26))))*10^(設定!$B$27/20)),1,0))</f>
        <v>0</v>
      </c>
      <c r="G3021" s="33" t="n">
        <f aca="false">$G3020+IF($F3021=1,1,0)</f>
        <v>1</v>
      </c>
      <c r="H3021" s="0" t="str">
        <f aca="false">IF($F3021=1,$G3021,"")</f>
        <v/>
      </c>
    </row>
    <row r="3022" customFormat="false" ht="15" hidden="false" customHeight="false" outlineLevel="0" collapsed="false">
      <c r="A3022" s="30" t="n">
        <v>471.875</v>
      </c>
      <c r="B3022" s="31" t="n">
        <v>2.8225</v>
      </c>
      <c r="C3022" s="32" t="n">
        <f aca="false">IF($A3022="","",IF(設定!$B$21="dB",10^($B3022/20),ABS($B3022)))</f>
        <v>1.38396465870102</v>
      </c>
      <c r="D3022" s="32" t="n">
        <f aca="false">IF($A3022="","",$A3022^2)</f>
        <v>222666.015625</v>
      </c>
      <c r="E3022" s="32" t="n">
        <f aca="false">IF($A3022="","",IF($C3022&lt;=0,"",1/$C3022^2))</f>
        <v>0.522095560116013</v>
      </c>
      <c r="F3022" s="33" t="n">
        <f aca="false">IF(OR(ROW()-設定!$B$30&lt;2,ROW()+設定!$B$30&gt;13701,N($A3022)&lt;=0,N(INDEX($A$2:$A$13701,MIN(13700,MAX(1,ROW()-1+設定!$B$30))))&lt;=0,$A3022&lt;設定!$B$28,$A3022&gt;設定!$B$29),0,IF(AND($C3022&gt;=MAX(INDEX($C$1:$C$13701,MAX(1,ROW()-設定!$B$24)):INDEX($C$1:$C$13701,MAX(1,ROW()-1))),$C3022&gt;MAX(INDEX($C$1:$C$13701,MIN(13701,ROW()+1)):INDEX($C$1:$C$13701,MIN(13701,ROW()+設定!$B$24))),$C3022&gt;=設定!$B$32,$C3022&gt;=MAX(MIN(INDEX($C$1:$C$13701,MAX(1,ROW()-設定!$B$26)):INDEX($C$1:$C$13701,MAX(1,ROW()-1))),MIN(INDEX($C$1:$C$13701,MIN(13701,ROW()+1)):INDEX($C$1:$C$13701,MIN(13701,ROW()+設定!$B$26))))*10^(設定!$B$27/20)),1,0))</f>
        <v>0</v>
      </c>
      <c r="G3022" s="33" t="n">
        <f aca="false">$G3021+IF($F3022=1,1,0)</f>
        <v>1</v>
      </c>
      <c r="H3022" s="0" t="str">
        <f aca="false">IF($F3022=1,$G3022,"")</f>
        <v/>
      </c>
    </row>
    <row r="3023" customFormat="false" ht="15" hidden="false" customHeight="false" outlineLevel="0" collapsed="false">
      <c r="A3023" s="30" t="n">
        <v>472.03125</v>
      </c>
      <c r="B3023" s="31" t="n">
        <v>2.8497</v>
      </c>
      <c r="C3023" s="32" t="n">
        <f aca="false">IF($A3023="","",IF(設定!$B$21="dB",10^($B3023/20),ABS($B3023)))</f>
        <v>1.38830535873261</v>
      </c>
      <c r="D3023" s="32" t="n">
        <f aca="false">IF($A3023="","",$A3023^2)</f>
        <v>222813.500976563</v>
      </c>
      <c r="E3023" s="32" t="n">
        <f aca="false">IF($A3023="","",IF($C3023&lt;=0,"",1/$C3023^2))</f>
        <v>0.518835877603847</v>
      </c>
      <c r="F3023" s="33" t="n">
        <f aca="false">IF(OR(ROW()-設定!$B$30&lt;2,ROW()+設定!$B$30&gt;13701,N($A3023)&lt;=0,N(INDEX($A$2:$A$13701,MIN(13700,MAX(1,ROW()-1+設定!$B$30))))&lt;=0,$A3023&lt;設定!$B$28,$A3023&gt;設定!$B$29),0,IF(AND($C3023&gt;=MAX(INDEX($C$1:$C$13701,MAX(1,ROW()-設定!$B$24)):INDEX($C$1:$C$13701,MAX(1,ROW()-1))),$C3023&gt;MAX(INDEX($C$1:$C$13701,MIN(13701,ROW()+1)):INDEX($C$1:$C$13701,MIN(13701,ROW()+設定!$B$24))),$C3023&gt;=設定!$B$32,$C3023&gt;=MAX(MIN(INDEX($C$1:$C$13701,MAX(1,ROW()-設定!$B$26)):INDEX($C$1:$C$13701,MAX(1,ROW()-1))),MIN(INDEX($C$1:$C$13701,MIN(13701,ROW()+1)):INDEX($C$1:$C$13701,MIN(13701,ROW()+設定!$B$26))))*10^(設定!$B$27/20)),1,0))</f>
        <v>0</v>
      </c>
      <c r="G3023" s="33" t="n">
        <f aca="false">$G3022+IF($F3023=1,1,0)</f>
        <v>1</v>
      </c>
      <c r="H3023" s="0" t="str">
        <f aca="false">IF($F3023=1,$G3023,"")</f>
        <v/>
      </c>
    </row>
    <row r="3024" customFormat="false" ht="15" hidden="false" customHeight="false" outlineLevel="0" collapsed="false">
      <c r="A3024" s="30" t="n">
        <v>472.1875</v>
      </c>
      <c r="B3024" s="31" t="n">
        <v>2.9207</v>
      </c>
      <c r="C3024" s="32" t="n">
        <f aca="false">IF($A3024="","",IF(設定!$B$21="dB",10^($B3024/20),ABS($B3024)))</f>
        <v>1.39970012052946</v>
      </c>
      <c r="D3024" s="32" t="n">
        <f aca="false">IF($A3024="","",$A3024^2)</f>
        <v>222961.03515625</v>
      </c>
      <c r="E3024" s="32" t="n">
        <f aca="false">IF($A3024="","",IF($C3024&lt;=0,"",1/$C3024^2))</f>
        <v>0.510422722922132</v>
      </c>
      <c r="F3024" s="33" t="n">
        <f aca="false">IF(OR(ROW()-設定!$B$30&lt;2,ROW()+設定!$B$30&gt;13701,N($A3024)&lt;=0,N(INDEX($A$2:$A$13701,MIN(13700,MAX(1,ROW()-1+設定!$B$30))))&lt;=0,$A3024&lt;設定!$B$28,$A3024&gt;設定!$B$29),0,IF(AND($C3024&gt;=MAX(INDEX($C$1:$C$13701,MAX(1,ROW()-設定!$B$24)):INDEX($C$1:$C$13701,MAX(1,ROW()-1))),$C3024&gt;MAX(INDEX($C$1:$C$13701,MIN(13701,ROW()+1)):INDEX($C$1:$C$13701,MIN(13701,ROW()+設定!$B$24))),$C3024&gt;=設定!$B$32,$C3024&gt;=MAX(MIN(INDEX($C$1:$C$13701,MAX(1,ROW()-設定!$B$26)):INDEX($C$1:$C$13701,MAX(1,ROW()-1))),MIN(INDEX($C$1:$C$13701,MIN(13701,ROW()+1)):INDEX($C$1:$C$13701,MIN(13701,ROW()+設定!$B$26))))*10^(設定!$B$27/20)),1,0))</f>
        <v>0</v>
      </c>
      <c r="G3024" s="33" t="n">
        <f aca="false">$G3023+IF($F3024=1,1,0)</f>
        <v>1</v>
      </c>
      <c r="H3024" s="0" t="str">
        <f aca="false">IF($F3024=1,$G3024,"")</f>
        <v/>
      </c>
    </row>
    <row r="3025" customFormat="false" ht="15" hidden="false" customHeight="false" outlineLevel="0" collapsed="false">
      <c r="A3025" s="30" t="n">
        <v>472.34375</v>
      </c>
      <c r="B3025" s="31" t="n">
        <v>3.1783</v>
      </c>
      <c r="C3025" s="32" t="n">
        <f aca="false">IF($A3025="","",IF(設定!$B$21="dB",10^($B3025/20),ABS($B3025)))</f>
        <v>1.44183312871264</v>
      </c>
      <c r="D3025" s="32" t="n">
        <f aca="false">IF($A3025="","",$A3025^2)</f>
        <v>223108.618164063</v>
      </c>
      <c r="E3025" s="32" t="n">
        <f aca="false">IF($A3025="","",IF($C3025&lt;=0,"",1/$C3025^2))</f>
        <v>0.481027604790503</v>
      </c>
      <c r="F3025" s="33" t="n">
        <f aca="false">IF(OR(ROW()-設定!$B$30&lt;2,ROW()+設定!$B$30&gt;13701,N($A3025)&lt;=0,N(INDEX($A$2:$A$13701,MIN(13700,MAX(1,ROW()-1+設定!$B$30))))&lt;=0,$A3025&lt;設定!$B$28,$A3025&gt;設定!$B$29),0,IF(AND($C3025&gt;=MAX(INDEX($C$1:$C$13701,MAX(1,ROW()-設定!$B$24)):INDEX($C$1:$C$13701,MAX(1,ROW()-1))),$C3025&gt;MAX(INDEX($C$1:$C$13701,MIN(13701,ROW()+1)):INDEX($C$1:$C$13701,MIN(13701,ROW()+設定!$B$24))),$C3025&gt;=設定!$B$32,$C3025&gt;=MAX(MIN(INDEX($C$1:$C$13701,MAX(1,ROW()-設定!$B$26)):INDEX($C$1:$C$13701,MAX(1,ROW()-1))),MIN(INDEX($C$1:$C$13701,MIN(13701,ROW()+1)):INDEX($C$1:$C$13701,MIN(13701,ROW()+設定!$B$26))))*10^(設定!$B$27/20)),1,0))</f>
        <v>0</v>
      </c>
      <c r="G3025" s="33" t="n">
        <f aca="false">$G3024+IF($F3025=1,1,0)</f>
        <v>1</v>
      </c>
      <c r="H3025" s="0" t="str">
        <f aca="false">IF($F3025=1,$G3025,"")</f>
        <v/>
      </c>
    </row>
    <row r="3026" customFormat="false" ht="15" hidden="false" customHeight="false" outlineLevel="0" collapsed="false">
      <c r="A3026" s="30" t="n">
        <v>472.5</v>
      </c>
      <c r="B3026" s="31" t="n">
        <v>2.834</v>
      </c>
      <c r="C3026" s="32" t="n">
        <f aca="false">IF($A3026="","",IF(設定!$B$21="dB",10^($B3026/20),ABS($B3026)))</f>
        <v>1.38579822266568</v>
      </c>
      <c r="D3026" s="32" t="n">
        <f aca="false">IF($A3026="","",$A3026^2)</f>
        <v>223256.25</v>
      </c>
      <c r="E3026" s="32" t="n">
        <f aca="false">IF($A3026="","",IF($C3026&lt;=0,"",1/$C3026^2))</f>
        <v>0.520714894033992</v>
      </c>
      <c r="F3026" s="33" t="n">
        <f aca="false">IF(OR(ROW()-設定!$B$30&lt;2,ROW()+設定!$B$30&gt;13701,N($A3026)&lt;=0,N(INDEX($A$2:$A$13701,MIN(13700,MAX(1,ROW()-1+設定!$B$30))))&lt;=0,$A3026&lt;設定!$B$28,$A3026&gt;設定!$B$29),0,IF(AND($C3026&gt;=MAX(INDEX($C$1:$C$13701,MAX(1,ROW()-設定!$B$24)):INDEX($C$1:$C$13701,MAX(1,ROW()-1))),$C3026&gt;MAX(INDEX($C$1:$C$13701,MIN(13701,ROW()+1)):INDEX($C$1:$C$13701,MIN(13701,ROW()+設定!$B$24))),$C3026&gt;=設定!$B$32,$C3026&gt;=MAX(MIN(INDEX($C$1:$C$13701,MAX(1,ROW()-設定!$B$26)):INDEX($C$1:$C$13701,MAX(1,ROW()-1))),MIN(INDEX($C$1:$C$13701,MIN(13701,ROW()+1)):INDEX($C$1:$C$13701,MIN(13701,ROW()+設定!$B$26))))*10^(設定!$B$27/20)),1,0))</f>
        <v>0</v>
      </c>
      <c r="G3026" s="33" t="n">
        <f aca="false">$G3025+IF($F3026=1,1,0)</f>
        <v>1</v>
      </c>
      <c r="H3026" s="0" t="str">
        <f aca="false">IF($F3026=1,$G3026,"")</f>
        <v/>
      </c>
    </row>
    <row r="3027" customFormat="false" ht="15" hidden="false" customHeight="false" outlineLevel="0" collapsed="false">
      <c r="A3027" s="30" t="n">
        <v>472.65625</v>
      </c>
      <c r="B3027" s="31" t="n">
        <v>3.2557</v>
      </c>
      <c r="C3027" s="32" t="n">
        <f aca="false">IF($A3027="","",IF(設定!$B$21="dB",10^($B3027/20),ABS($B3027)))</f>
        <v>1.45473872545245</v>
      </c>
      <c r="D3027" s="32" t="n">
        <f aca="false">IF($A3027="","",$A3027^2)</f>
        <v>223403.930664063</v>
      </c>
      <c r="E3027" s="32" t="n">
        <f aca="false">IF($A3027="","",IF($C3027&lt;=0,"",1/$C3027^2))</f>
        <v>0.472530667814982</v>
      </c>
      <c r="F3027" s="33" t="n">
        <f aca="false">IF(OR(ROW()-設定!$B$30&lt;2,ROW()+設定!$B$30&gt;13701,N($A3027)&lt;=0,N(INDEX($A$2:$A$13701,MIN(13700,MAX(1,ROW()-1+設定!$B$30))))&lt;=0,$A3027&lt;設定!$B$28,$A3027&gt;設定!$B$29),0,IF(AND($C3027&gt;=MAX(INDEX($C$1:$C$13701,MAX(1,ROW()-設定!$B$24)):INDEX($C$1:$C$13701,MAX(1,ROW()-1))),$C3027&gt;MAX(INDEX($C$1:$C$13701,MIN(13701,ROW()+1)):INDEX($C$1:$C$13701,MIN(13701,ROW()+設定!$B$24))),$C3027&gt;=設定!$B$32,$C3027&gt;=MAX(MIN(INDEX($C$1:$C$13701,MAX(1,ROW()-設定!$B$26)):INDEX($C$1:$C$13701,MAX(1,ROW()-1))),MIN(INDEX($C$1:$C$13701,MIN(13701,ROW()+1)):INDEX($C$1:$C$13701,MIN(13701,ROW()+設定!$B$26))))*10^(設定!$B$27/20)),1,0))</f>
        <v>0</v>
      </c>
      <c r="G3027" s="33" t="n">
        <f aca="false">$G3026+IF($F3027=1,1,0)</f>
        <v>1</v>
      </c>
      <c r="H3027" s="0" t="str">
        <f aca="false">IF($F3027=1,$G3027,"")</f>
        <v/>
      </c>
    </row>
    <row r="3028" customFormat="false" ht="15" hidden="false" customHeight="false" outlineLevel="0" collapsed="false">
      <c r="A3028" s="30" t="n">
        <v>472.8125</v>
      </c>
      <c r="B3028" s="31" t="n">
        <v>3.4645</v>
      </c>
      <c r="C3028" s="32" t="n">
        <f aca="false">IF($A3028="","",IF(設定!$B$21="dB",10^($B3028/20),ABS($B3028)))</f>
        <v>1.49013288826261</v>
      </c>
      <c r="D3028" s="32" t="n">
        <f aca="false">IF($A3028="","",$A3028^2)</f>
        <v>223551.66015625</v>
      </c>
      <c r="E3028" s="32" t="n">
        <f aca="false">IF($A3028="","",IF($C3028&lt;=0,"",1/$C3028^2))</f>
        <v>0.450349826743452</v>
      </c>
      <c r="F3028" s="33" t="n">
        <f aca="false">IF(OR(ROW()-設定!$B$30&lt;2,ROW()+設定!$B$30&gt;13701,N($A3028)&lt;=0,N(INDEX($A$2:$A$13701,MIN(13700,MAX(1,ROW()-1+設定!$B$30))))&lt;=0,$A3028&lt;設定!$B$28,$A3028&gt;設定!$B$29),0,IF(AND($C3028&gt;=MAX(INDEX($C$1:$C$13701,MAX(1,ROW()-設定!$B$24)):INDEX($C$1:$C$13701,MAX(1,ROW()-1))),$C3028&gt;MAX(INDEX($C$1:$C$13701,MIN(13701,ROW()+1)):INDEX($C$1:$C$13701,MIN(13701,ROW()+設定!$B$24))),$C3028&gt;=設定!$B$32,$C3028&gt;=MAX(MIN(INDEX($C$1:$C$13701,MAX(1,ROW()-設定!$B$26)):INDEX($C$1:$C$13701,MAX(1,ROW()-1))),MIN(INDEX($C$1:$C$13701,MIN(13701,ROW()+1)):INDEX($C$1:$C$13701,MIN(13701,ROW()+設定!$B$26))))*10^(設定!$B$27/20)),1,0))</f>
        <v>0</v>
      </c>
      <c r="G3028" s="33" t="n">
        <f aca="false">$G3027+IF($F3028=1,1,0)</f>
        <v>1</v>
      </c>
      <c r="H3028" s="0" t="str">
        <f aca="false">IF($F3028=1,$G3028,"")</f>
        <v/>
      </c>
    </row>
    <row r="3029" customFormat="false" ht="15" hidden="false" customHeight="false" outlineLevel="0" collapsed="false">
      <c r="A3029" s="30" t="n">
        <v>472.96875</v>
      </c>
      <c r="B3029" s="31" t="n">
        <v>3.2951</v>
      </c>
      <c r="C3029" s="32" t="n">
        <f aca="false">IF($A3029="","",IF(設定!$B$21="dB",10^($B3029/20),ABS($B3029)))</f>
        <v>1.46135254417483</v>
      </c>
      <c r="D3029" s="32" t="n">
        <f aca="false">IF($A3029="","",$A3029^2)</f>
        <v>223699.438476563</v>
      </c>
      <c r="E3029" s="32" t="n">
        <f aca="false">IF($A3029="","",IF($C3029&lt;=0,"",1/$C3029^2))</f>
        <v>0.468263169091538</v>
      </c>
      <c r="F3029" s="33" t="n">
        <f aca="false">IF(OR(ROW()-設定!$B$30&lt;2,ROW()+設定!$B$30&gt;13701,N($A3029)&lt;=0,N(INDEX($A$2:$A$13701,MIN(13700,MAX(1,ROW()-1+設定!$B$30))))&lt;=0,$A3029&lt;設定!$B$28,$A3029&gt;設定!$B$29),0,IF(AND($C3029&gt;=MAX(INDEX($C$1:$C$13701,MAX(1,ROW()-設定!$B$24)):INDEX($C$1:$C$13701,MAX(1,ROW()-1))),$C3029&gt;MAX(INDEX($C$1:$C$13701,MIN(13701,ROW()+1)):INDEX($C$1:$C$13701,MIN(13701,ROW()+設定!$B$24))),$C3029&gt;=設定!$B$32,$C3029&gt;=MAX(MIN(INDEX($C$1:$C$13701,MAX(1,ROW()-設定!$B$26)):INDEX($C$1:$C$13701,MAX(1,ROW()-1))),MIN(INDEX($C$1:$C$13701,MIN(13701,ROW()+1)):INDEX($C$1:$C$13701,MIN(13701,ROW()+設定!$B$26))))*10^(設定!$B$27/20)),1,0))</f>
        <v>0</v>
      </c>
      <c r="G3029" s="33" t="n">
        <f aca="false">$G3028+IF($F3029=1,1,0)</f>
        <v>1</v>
      </c>
      <c r="H3029" s="0" t="str">
        <f aca="false">IF($F3029=1,$G3029,"")</f>
        <v/>
      </c>
    </row>
    <row r="3030" customFormat="false" ht="15" hidden="false" customHeight="false" outlineLevel="0" collapsed="false">
      <c r="A3030" s="30" t="n">
        <v>473.125</v>
      </c>
      <c r="B3030" s="31" t="n">
        <v>3.3532</v>
      </c>
      <c r="C3030" s="32" t="n">
        <f aca="false">IF($A3030="","",IF(設定!$B$21="dB",10^($B3030/20),ABS($B3030)))</f>
        <v>1.47116031106583</v>
      </c>
      <c r="D3030" s="32" t="n">
        <f aca="false">IF($A3030="","",$A3030^2)</f>
        <v>223847.265625</v>
      </c>
      <c r="E3030" s="32" t="n">
        <f aca="false">IF($A3030="","",IF($C3030&lt;=0,"",1/$C3030^2))</f>
        <v>0.462040451957997</v>
      </c>
      <c r="F3030" s="33" t="n">
        <f aca="false">IF(OR(ROW()-設定!$B$30&lt;2,ROW()+設定!$B$30&gt;13701,N($A3030)&lt;=0,N(INDEX($A$2:$A$13701,MIN(13700,MAX(1,ROW()-1+設定!$B$30))))&lt;=0,$A3030&lt;設定!$B$28,$A3030&gt;設定!$B$29),0,IF(AND($C3030&gt;=MAX(INDEX($C$1:$C$13701,MAX(1,ROW()-設定!$B$24)):INDEX($C$1:$C$13701,MAX(1,ROW()-1))),$C3030&gt;MAX(INDEX($C$1:$C$13701,MIN(13701,ROW()+1)):INDEX($C$1:$C$13701,MIN(13701,ROW()+設定!$B$24))),$C3030&gt;=設定!$B$32,$C3030&gt;=MAX(MIN(INDEX($C$1:$C$13701,MAX(1,ROW()-設定!$B$26)):INDEX($C$1:$C$13701,MAX(1,ROW()-1))),MIN(INDEX($C$1:$C$13701,MIN(13701,ROW()+1)):INDEX($C$1:$C$13701,MIN(13701,ROW()+設定!$B$26))))*10^(設定!$B$27/20)),1,0))</f>
        <v>0</v>
      </c>
      <c r="G3030" s="33" t="n">
        <f aca="false">$G3029+IF($F3030=1,1,0)</f>
        <v>1</v>
      </c>
      <c r="H3030" s="0" t="str">
        <f aca="false">IF($F3030=1,$G3030,"")</f>
        <v/>
      </c>
    </row>
    <row r="3031" customFormat="false" ht="15" hidden="false" customHeight="false" outlineLevel="0" collapsed="false">
      <c r="A3031" s="30" t="n">
        <v>473.28125</v>
      </c>
      <c r="B3031" s="31" t="n">
        <v>3.4926</v>
      </c>
      <c r="C3031" s="32" t="n">
        <f aca="false">IF($A3031="","",IF(設定!$B$21="dB",10^($B3031/20),ABS($B3031)))</f>
        <v>1.4949614712771</v>
      </c>
      <c r="D3031" s="32" t="n">
        <f aca="false">IF($A3031="","",$A3031^2)</f>
        <v>223995.141601563</v>
      </c>
      <c r="E3031" s="32" t="n">
        <f aca="false">IF($A3031="","",IF($C3031&lt;=0,"",1/$C3031^2))</f>
        <v>0.447445350917605</v>
      </c>
      <c r="F3031" s="33" t="n">
        <f aca="false">IF(OR(ROW()-設定!$B$30&lt;2,ROW()+設定!$B$30&gt;13701,N($A3031)&lt;=0,N(INDEX($A$2:$A$13701,MIN(13700,MAX(1,ROW()-1+設定!$B$30))))&lt;=0,$A3031&lt;設定!$B$28,$A3031&gt;設定!$B$29),0,IF(AND($C3031&gt;=MAX(INDEX($C$1:$C$13701,MAX(1,ROW()-設定!$B$24)):INDEX($C$1:$C$13701,MAX(1,ROW()-1))),$C3031&gt;MAX(INDEX($C$1:$C$13701,MIN(13701,ROW()+1)):INDEX($C$1:$C$13701,MIN(13701,ROW()+設定!$B$24))),$C3031&gt;=設定!$B$32,$C3031&gt;=MAX(MIN(INDEX($C$1:$C$13701,MAX(1,ROW()-設定!$B$26)):INDEX($C$1:$C$13701,MAX(1,ROW()-1))),MIN(INDEX($C$1:$C$13701,MIN(13701,ROW()+1)):INDEX($C$1:$C$13701,MIN(13701,ROW()+設定!$B$26))))*10^(設定!$B$27/20)),1,0))</f>
        <v>0</v>
      </c>
      <c r="G3031" s="33" t="n">
        <f aca="false">$G3030+IF($F3031=1,1,0)</f>
        <v>1</v>
      </c>
      <c r="H3031" s="0" t="str">
        <f aca="false">IF($F3031=1,$G3031,"")</f>
        <v/>
      </c>
    </row>
    <row r="3032" customFormat="false" ht="15" hidden="false" customHeight="false" outlineLevel="0" collapsed="false">
      <c r="A3032" s="30" t="n">
        <v>473.4375</v>
      </c>
      <c r="B3032" s="31" t="n">
        <v>3.6675</v>
      </c>
      <c r="C3032" s="32" t="n">
        <f aca="false">IF($A3032="","",IF(設定!$B$21="dB",10^($B3032/20),ABS($B3032)))</f>
        <v>1.52536929504398</v>
      </c>
      <c r="D3032" s="32" t="n">
        <f aca="false">IF($A3032="","",$A3032^2)</f>
        <v>224143.06640625</v>
      </c>
      <c r="E3032" s="32" t="n">
        <f aca="false">IF($A3032="","",IF($C3032&lt;=0,"",1/$C3032^2))</f>
        <v>0.429783758989286</v>
      </c>
      <c r="F3032" s="33" t="n">
        <f aca="false">IF(OR(ROW()-設定!$B$30&lt;2,ROW()+設定!$B$30&gt;13701,N($A3032)&lt;=0,N(INDEX($A$2:$A$13701,MIN(13700,MAX(1,ROW()-1+設定!$B$30))))&lt;=0,$A3032&lt;設定!$B$28,$A3032&gt;設定!$B$29),0,IF(AND($C3032&gt;=MAX(INDEX($C$1:$C$13701,MAX(1,ROW()-設定!$B$24)):INDEX($C$1:$C$13701,MAX(1,ROW()-1))),$C3032&gt;MAX(INDEX($C$1:$C$13701,MIN(13701,ROW()+1)):INDEX($C$1:$C$13701,MIN(13701,ROW()+設定!$B$24))),$C3032&gt;=設定!$B$32,$C3032&gt;=MAX(MIN(INDEX($C$1:$C$13701,MAX(1,ROW()-設定!$B$26)):INDEX($C$1:$C$13701,MAX(1,ROW()-1))),MIN(INDEX($C$1:$C$13701,MIN(13701,ROW()+1)):INDEX($C$1:$C$13701,MIN(13701,ROW()+設定!$B$26))))*10^(設定!$B$27/20)),1,0))</f>
        <v>0</v>
      </c>
      <c r="G3032" s="33" t="n">
        <f aca="false">$G3031+IF($F3032=1,1,0)</f>
        <v>1</v>
      </c>
      <c r="H3032" s="0" t="str">
        <f aca="false">IF($F3032=1,$G3032,"")</f>
        <v/>
      </c>
    </row>
    <row r="3033" customFormat="false" ht="15" hidden="false" customHeight="false" outlineLevel="0" collapsed="false">
      <c r="A3033" s="30" t="n">
        <v>473.59375</v>
      </c>
      <c r="B3033" s="31" t="n">
        <v>3.4138</v>
      </c>
      <c r="C3033" s="32" t="n">
        <f aca="false">IF($A3033="","",IF(設定!$B$21="dB",10^($B3033/20),ABS($B3033)))</f>
        <v>1.48146023928347</v>
      </c>
      <c r="D3033" s="32" t="n">
        <f aca="false">IF($A3033="","",$A3033^2)</f>
        <v>224291.040039063</v>
      </c>
      <c r="E3033" s="32" t="n">
        <f aca="false">IF($A3033="","",IF($C3033&lt;=0,"",1/$C3033^2))</f>
        <v>0.455638066224256</v>
      </c>
      <c r="F3033" s="33" t="n">
        <f aca="false">IF(OR(ROW()-設定!$B$30&lt;2,ROW()+設定!$B$30&gt;13701,N($A3033)&lt;=0,N(INDEX($A$2:$A$13701,MIN(13700,MAX(1,ROW()-1+設定!$B$30))))&lt;=0,$A3033&lt;設定!$B$28,$A3033&gt;設定!$B$29),0,IF(AND($C3033&gt;=MAX(INDEX($C$1:$C$13701,MAX(1,ROW()-設定!$B$24)):INDEX($C$1:$C$13701,MAX(1,ROW()-1))),$C3033&gt;MAX(INDEX($C$1:$C$13701,MIN(13701,ROW()+1)):INDEX($C$1:$C$13701,MIN(13701,ROW()+設定!$B$24))),$C3033&gt;=設定!$B$32,$C3033&gt;=MAX(MIN(INDEX($C$1:$C$13701,MAX(1,ROW()-設定!$B$26)):INDEX($C$1:$C$13701,MAX(1,ROW()-1))),MIN(INDEX($C$1:$C$13701,MIN(13701,ROW()+1)):INDEX($C$1:$C$13701,MIN(13701,ROW()+設定!$B$26))))*10^(設定!$B$27/20)),1,0))</f>
        <v>0</v>
      </c>
      <c r="G3033" s="33" t="n">
        <f aca="false">$G3032+IF($F3033=1,1,0)</f>
        <v>1</v>
      </c>
      <c r="H3033" s="0" t="str">
        <f aca="false">IF($F3033=1,$G3033,"")</f>
        <v/>
      </c>
    </row>
    <row r="3034" customFormat="false" ht="15" hidden="false" customHeight="false" outlineLevel="0" collapsed="false">
      <c r="A3034" s="30" t="n">
        <v>473.75</v>
      </c>
      <c r="B3034" s="31" t="n">
        <v>3.6075</v>
      </c>
      <c r="C3034" s="32" t="n">
        <f aca="false">IF($A3034="","",IF(設定!$B$21="dB",10^($B3034/20),ABS($B3034)))</f>
        <v>1.5148687266767</v>
      </c>
      <c r="D3034" s="32" t="n">
        <f aca="false">IF($A3034="","",$A3034^2)</f>
        <v>224439.0625</v>
      </c>
      <c r="E3034" s="32" t="n">
        <f aca="false">IF($A3034="","",IF($C3034&lt;=0,"",1/$C3034^2))</f>
        <v>0.435762646643946</v>
      </c>
      <c r="F3034" s="33" t="n">
        <f aca="false">IF(OR(ROW()-設定!$B$30&lt;2,ROW()+設定!$B$30&gt;13701,N($A3034)&lt;=0,N(INDEX($A$2:$A$13701,MIN(13700,MAX(1,ROW()-1+設定!$B$30))))&lt;=0,$A3034&lt;設定!$B$28,$A3034&gt;設定!$B$29),0,IF(AND($C3034&gt;=MAX(INDEX($C$1:$C$13701,MAX(1,ROW()-設定!$B$24)):INDEX($C$1:$C$13701,MAX(1,ROW()-1))),$C3034&gt;MAX(INDEX($C$1:$C$13701,MIN(13701,ROW()+1)):INDEX($C$1:$C$13701,MIN(13701,ROW()+設定!$B$24))),$C3034&gt;=設定!$B$32,$C3034&gt;=MAX(MIN(INDEX($C$1:$C$13701,MAX(1,ROW()-設定!$B$26)):INDEX($C$1:$C$13701,MAX(1,ROW()-1))),MIN(INDEX($C$1:$C$13701,MIN(13701,ROW()+1)):INDEX($C$1:$C$13701,MIN(13701,ROW()+設定!$B$26))))*10^(設定!$B$27/20)),1,0))</f>
        <v>0</v>
      </c>
      <c r="G3034" s="33" t="n">
        <f aca="false">$G3033+IF($F3034=1,1,0)</f>
        <v>1</v>
      </c>
      <c r="H3034" s="0" t="str">
        <f aca="false">IF($F3034=1,$G3034,"")</f>
        <v/>
      </c>
    </row>
    <row r="3035" customFormat="false" ht="15" hidden="false" customHeight="false" outlineLevel="0" collapsed="false">
      <c r="A3035" s="30" t="n">
        <v>473.90625</v>
      </c>
      <c r="B3035" s="31" t="n">
        <v>3.6385</v>
      </c>
      <c r="C3035" s="32" t="n">
        <f aca="false">IF($A3035="","",IF(設定!$B$21="dB",10^($B3035/20),ABS($B3035)))</f>
        <v>1.52028496314933</v>
      </c>
      <c r="D3035" s="32" t="n">
        <f aca="false">IF($A3035="","",$A3035^2)</f>
        <v>224587.133789063</v>
      </c>
      <c r="E3035" s="32" t="n">
        <f aca="false">IF($A3035="","",IF($C3035&lt;=0,"",1/$C3035^2))</f>
        <v>0.43266324182083</v>
      </c>
      <c r="F3035" s="33" t="n">
        <f aca="false">IF(OR(ROW()-設定!$B$30&lt;2,ROW()+設定!$B$30&gt;13701,N($A3035)&lt;=0,N(INDEX($A$2:$A$13701,MIN(13700,MAX(1,ROW()-1+設定!$B$30))))&lt;=0,$A3035&lt;設定!$B$28,$A3035&gt;設定!$B$29),0,IF(AND($C3035&gt;=MAX(INDEX($C$1:$C$13701,MAX(1,ROW()-設定!$B$24)):INDEX($C$1:$C$13701,MAX(1,ROW()-1))),$C3035&gt;MAX(INDEX($C$1:$C$13701,MIN(13701,ROW()+1)):INDEX($C$1:$C$13701,MIN(13701,ROW()+設定!$B$24))),$C3035&gt;=設定!$B$32,$C3035&gt;=MAX(MIN(INDEX($C$1:$C$13701,MAX(1,ROW()-設定!$B$26)):INDEX($C$1:$C$13701,MAX(1,ROW()-1))),MIN(INDEX($C$1:$C$13701,MIN(13701,ROW()+1)):INDEX($C$1:$C$13701,MIN(13701,ROW()+設定!$B$26))))*10^(設定!$B$27/20)),1,0))</f>
        <v>0</v>
      </c>
      <c r="G3035" s="33" t="n">
        <f aca="false">$G3034+IF($F3035=1,1,0)</f>
        <v>1</v>
      </c>
      <c r="H3035" s="0" t="str">
        <f aca="false">IF($F3035=1,$G3035,"")</f>
        <v/>
      </c>
    </row>
    <row r="3036" customFormat="false" ht="15" hidden="false" customHeight="false" outlineLevel="0" collapsed="false">
      <c r="A3036" s="30" t="n">
        <v>474.0625</v>
      </c>
      <c r="B3036" s="31" t="n">
        <v>3.7756</v>
      </c>
      <c r="C3036" s="32" t="n">
        <f aca="false">IF($A3036="","",IF(設定!$B$21="dB",10^($B3036/20),ABS($B3036)))</f>
        <v>1.54447186020603</v>
      </c>
      <c r="D3036" s="32" t="n">
        <f aca="false">IF($A3036="","",$A3036^2)</f>
        <v>224735.25390625</v>
      </c>
      <c r="E3036" s="32" t="n">
        <f aca="false">IF($A3036="","",IF($C3036&lt;=0,"",1/$C3036^2))</f>
        <v>0.419218075566158</v>
      </c>
      <c r="F3036" s="33" t="n">
        <f aca="false">IF(OR(ROW()-設定!$B$30&lt;2,ROW()+設定!$B$30&gt;13701,N($A3036)&lt;=0,N(INDEX($A$2:$A$13701,MIN(13700,MAX(1,ROW()-1+設定!$B$30))))&lt;=0,$A3036&lt;設定!$B$28,$A3036&gt;設定!$B$29),0,IF(AND($C3036&gt;=MAX(INDEX($C$1:$C$13701,MAX(1,ROW()-設定!$B$24)):INDEX($C$1:$C$13701,MAX(1,ROW()-1))),$C3036&gt;MAX(INDEX($C$1:$C$13701,MIN(13701,ROW()+1)):INDEX($C$1:$C$13701,MIN(13701,ROW()+設定!$B$24))),$C3036&gt;=設定!$B$32,$C3036&gt;=MAX(MIN(INDEX($C$1:$C$13701,MAX(1,ROW()-設定!$B$26)):INDEX($C$1:$C$13701,MAX(1,ROW()-1))),MIN(INDEX($C$1:$C$13701,MIN(13701,ROW()+1)):INDEX($C$1:$C$13701,MIN(13701,ROW()+設定!$B$26))))*10^(設定!$B$27/20)),1,0))</f>
        <v>0</v>
      </c>
      <c r="G3036" s="33" t="n">
        <f aca="false">$G3035+IF($F3036=1,1,0)</f>
        <v>1</v>
      </c>
      <c r="H3036" s="0" t="str">
        <f aca="false">IF($F3036=1,$G3036,"")</f>
        <v/>
      </c>
    </row>
    <row r="3037" customFormat="false" ht="15" hidden="false" customHeight="false" outlineLevel="0" collapsed="false">
      <c r="A3037" s="30" t="n">
        <v>474.21875</v>
      </c>
      <c r="B3037" s="31" t="n">
        <v>3.793</v>
      </c>
      <c r="C3037" s="32" t="n">
        <f aca="false">IF($A3037="","",IF(設定!$B$21="dB",10^($B3037/20),ABS($B3037)))</f>
        <v>1.54756892302158</v>
      </c>
      <c r="D3037" s="32" t="n">
        <f aca="false">IF($A3037="","",$A3037^2)</f>
        <v>224883.422851563</v>
      </c>
      <c r="E3037" s="32" t="n">
        <f aca="false">IF($A3037="","",IF($C3037&lt;=0,"",1/$C3037^2))</f>
        <v>0.417541839319811</v>
      </c>
      <c r="F3037" s="33" t="n">
        <f aca="false">IF(OR(ROW()-設定!$B$30&lt;2,ROW()+設定!$B$30&gt;13701,N($A3037)&lt;=0,N(INDEX($A$2:$A$13701,MIN(13700,MAX(1,ROW()-1+設定!$B$30))))&lt;=0,$A3037&lt;設定!$B$28,$A3037&gt;設定!$B$29),0,IF(AND($C3037&gt;=MAX(INDEX($C$1:$C$13701,MAX(1,ROW()-設定!$B$24)):INDEX($C$1:$C$13701,MAX(1,ROW()-1))),$C3037&gt;MAX(INDEX($C$1:$C$13701,MIN(13701,ROW()+1)):INDEX($C$1:$C$13701,MIN(13701,ROW()+設定!$B$24))),$C3037&gt;=設定!$B$32,$C3037&gt;=MAX(MIN(INDEX($C$1:$C$13701,MAX(1,ROW()-設定!$B$26)):INDEX($C$1:$C$13701,MAX(1,ROW()-1))),MIN(INDEX($C$1:$C$13701,MIN(13701,ROW()+1)):INDEX($C$1:$C$13701,MIN(13701,ROW()+設定!$B$26))))*10^(設定!$B$27/20)),1,0))</f>
        <v>0</v>
      </c>
      <c r="G3037" s="33" t="n">
        <f aca="false">$G3036+IF($F3037=1,1,0)</f>
        <v>1</v>
      </c>
      <c r="H3037" s="0" t="str">
        <f aca="false">IF($F3037=1,$G3037,"")</f>
        <v/>
      </c>
    </row>
    <row r="3038" customFormat="false" ht="15" hidden="false" customHeight="false" outlineLevel="0" collapsed="false">
      <c r="A3038" s="30" t="n">
        <v>474.375</v>
      </c>
      <c r="B3038" s="31" t="n">
        <v>3.9012</v>
      </c>
      <c r="C3038" s="32" t="n">
        <f aca="false">IF($A3038="","",IF(設定!$B$21="dB",10^($B3038/20),ABS($B3038)))</f>
        <v>1.5669675397205</v>
      </c>
      <c r="D3038" s="32" t="n">
        <f aca="false">IF($A3038="","",$A3038^2)</f>
        <v>225031.640625</v>
      </c>
      <c r="E3038" s="32" t="n">
        <f aca="false">IF($A3038="","",IF($C3038&lt;=0,"",1/$C3038^2))</f>
        <v>0.407267730023297</v>
      </c>
      <c r="F3038" s="33" t="n">
        <f aca="false">IF(OR(ROW()-設定!$B$30&lt;2,ROW()+設定!$B$30&gt;13701,N($A3038)&lt;=0,N(INDEX($A$2:$A$13701,MIN(13700,MAX(1,ROW()-1+設定!$B$30))))&lt;=0,$A3038&lt;設定!$B$28,$A3038&gt;設定!$B$29),0,IF(AND($C3038&gt;=MAX(INDEX($C$1:$C$13701,MAX(1,ROW()-設定!$B$24)):INDEX($C$1:$C$13701,MAX(1,ROW()-1))),$C3038&gt;MAX(INDEX($C$1:$C$13701,MIN(13701,ROW()+1)):INDEX($C$1:$C$13701,MIN(13701,ROW()+設定!$B$24))),$C3038&gt;=設定!$B$32,$C3038&gt;=MAX(MIN(INDEX($C$1:$C$13701,MAX(1,ROW()-設定!$B$26)):INDEX($C$1:$C$13701,MAX(1,ROW()-1))),MIN(INDEX($C$1:$C$13701,MIN(13701,ROW()+1)):INDEX($C$1:$C$13701,MIN(13701,ROW()+設定!$B$26))))*10^(設定!$B$27/20)),1,0))</f>
        <v>0</v>
      </c>
      <c r="G3038" s="33" t="n">
        <f aca="false">$G3037+IF($F3038=1,1,0)</f>
        <v>1</v>
      </c>
      <c r="H3038" s="0" t="str">
        <f aca="false">IF($F3038=1,$G3038,"")</f>
        <v/>
      </c>
    </row>
    <row r="3039" customFormat="false" ht="15" hidden="false" customHeight="false" outlineLevel="0" collapsed="false">
      <c r="A3039" s="30" t="n">
        <v>474.53125</v>
      </c>
      <c r="B3039" s="31" t="n">
        <v>3.8455</v>
      </c>
      <c r="C3039" s="32" t="n">
        <f aca="false">IF($A3039="","",IF(設定!$B$21="dB",10^($B3039/20),ABS($B3039)))</f>
        <v>1.55695119800669</v>
      </c>
      <c r="D3039" s="32" t="n">
        <f aca="false">IF($A3039="","",$A3039^2)</f>
        <v>225179.907226563</v>
      </c>
      <c r="E3039" s="32" t="n">
        <f aca="false">IF($A3039="","",IF($C3039&lt;=0,"",1/$C3039^2))</f>
        <v>0.412524740716737</v>
      </c>
      <c r="F3039" s="33" t="n">
        <f aca="false">IF(OR(ROW()-設定!$B$30&lt;2,ROW()+設定!$B$30&gt;13701,N($A3039)&lt;=0,N(INDEX($A$2:$A$13701,MIN(13700,MAX(1,ROW()-1+設定!$B$30))))&lt;=0,$A3039&lt;設定!$B$28,$A3039&gt;設定!$B$29),0,IF(AND($C3039&gt;=MAX(INDEX($C$1:$C$13701,MAX(1,ROW()-設定!$B$24)):INDEX($C$1:$C$13701,MAX(1,ROW()-1))),$C3039&gt;MAX(INDEX($C$1:$C$13701,MIN(13701,ROW()+1)):INDEX($C$1:$C$13701,MIN(13701,ROW()+設定!$B$24))),$C3039&gt;=設定!$B$32,$C3039&gt;=MAX(MIN(INDEX($C$1:$C$13701,MAX(1,ROW()-設定!$B$26)):INDEX($C$1:$C$13701,MAX(1,ROW()-1))),MIN(INDEX($C$1:$C$13701,MIN(13701,ROW()+1)):INDEX($C$1:$C$13701,MIN(13701,ROW()+設定!$B$26))))*10^(設定!$B$27/20)),1,0))</f>
        <v>0</v>
      </c>
      <c r="G3039" s="33" t="n">
        <f aca="false">$G3038+IF($F3039=1,1,0)</f>
        <v>1</v>
      </c>
      <c r="H3039" s="0" t="str">
        <f aca="false">IF($F3039=1,$G3039,"")</f>
        <v/>
      </c>
    </row>
    <row r="3040" customFormat="false" ht="15" hidden="false" customHeight="false" outlineLevel="0" collapsed="false">
      <c r="A3040" s="30" t="n">
        <v>474.6875</v>
      </c>
      <c r="B3040" s="31" t="n">
        <v>3.9502</v>
      </c>
      <c r="C3040" s="32" t="n">
        <f aca="false">IF($A3040="","",IF(設定!$B$21="dB",10^($B3040/20),ABS($B3040)))</f>
        <v>1.57583230720598</v>
      </c>
      <c r="D3040" s="32" t="n">
        <f aca="false">IF($A3040="","",$A3040^2)</f>
        <v>225328.22265625</v>
      </c>
      <c r="E3040" s="32" t="n">
        <f aca="false">IF($A3040="","",IF($C3040&lt;=0,"",1/$C3040^2))</f>
        <v>0.402698488947687</v>
      </c>
      <c r="F3040" s="33" t="n">
        <f aca="false">IF(OR(ROW()-設定!$B$30&lt;2,ROW()+設定!$B$30&gt;13701,N($A3040)&lt;=0,N(INDEX($A$2:$A$13701,MIN(13700,MAX(1,ROW()-1+設定!$B$30))))&lt;=0,$A3040&lt;設定!$B$28,$A3040&gt;設定!$B$29),0,IF(AND($C3040&gt;=MAX(INDEX($C$1:$C$13701,MAX(1,ROW()-設定!$B$24)):INDEX($C$1:$C$13701,MAX(1,ROW()-1))),$C3040&gt;MAX(INDEX($C$1:$C$13701,MIN(13701,ROW()+1)):INDEX($C$1:$C$13701,MIN(13701,ROW()+設定!$B$24))),$C3040&gt;=設定!$B$32,$C3040&gt;=MAX(MIN(INDEX($C$1:$C$13701,MAX(1,ROW()-設定!$B$26)):INDEX($C$1:$C$13701,MAX(1,ROW()-1))),MIN(INDEX($C$1:$C$13701,MIN(13701,ROW()+1)):INDEX($C$1:$C$13701,MIN(13701,ROW()+設定!$B$26))))*10^(設定!$B$27/20)),1,0))</f>
        <v>0</v>
      </c>
      <c r="G3040" s="33" t="n">
        <f aca="false">$G3039+IF($F3040=1,1,0)</f>
        <v>1</v>
      </c>
      <c r="H3040" s="0" t="str">
        <f aca="false">IF($F3040=1,$G3040,"")</f>
        <v/>
      </c>
    </row>
    <row r="3041" customFormat="false" ht="15" hidden="false" customHeight="false" outlineLevel="0" collapsed="false">
      <c r="A3041" s="30" t="n">
        <v>474.84375</v>
      </c>
      <c r="B3041" s="31" t="n">
        <v>3.9319</v>
      </c>
      <c r="C3041" s="32" t="n">
        <f aca="false">IF($A3041="","",IF(設定!$B$21="dB",10^($B3041/20),ABS($B3041)))</f>
        <v>1.57251573571623</v>
      </c>
      <c r="D3041" s="32" t="n">
        <f aca="false">IF($A3041="","",$A3041^2)</f>
        <v>225476.586914063</v>
      </c>
      <c r="E3041" s="32" t="n">
        <f aca="false">IF($A3041="","",IF($C3041&lt;=0,"",1/$C3041^2))</f>
        <v>0.404398932030141</v>
      </c>
      <c r="F3041" s="33" t="n">
        <f aca="false">IF(OR(ROW()-設定!$B$30&lt;2,ROW()+設定!$B$30&gt;13701,N($A3041)&lt;=0,N(INDEX($A$2:$A$13701,MIN(13700,MAX(1,ROW()-1+設定!$B$30))))&lt;=0,$A3041&lt;設定!$B$28,$A3041&gt;設定!$B$29),0,IF(AND($C3041&gt;=MAX(INDEX($C$1:$C$13701,MAX(1,ROW()-設定!$B$24)):INDEX($C$1:$C$13701,MAX(1,ROW()-1))),$C3041&gt;MAX(INDEX($C$1:$C$13701,MIN(13701,ROW()+1)):INDEX($C$1:$C$13701,MIN(13701,ROW()+設定!$B$24))),$C3041&gt;=設定!$B$32,$C3041&gt;=MAX(MIN(INDEX($C$1:$C$13701,MAX(1,ROW()-設定!$B$26)):INDEX($C$1:$C$13701,MAX(1,ROW()-1))),MIN(INDEX($C$1:$C$13701,MIN(13701,ROW()+1)):INDEX($C$1:$C$13701,MIN(13701,ROW()+設定!$B$26))))*10^(設定!$B$27/20)),1,0))</f>
        <v>0</v>
      </c>
      <c r="G3041" s="33" t="n">
        <f aca="false">$G3040+IF($F3041=1,1,0)</f>
        <v>1</v>
      </c>
      <c r="H3041" s="0" t="str">
        <f aca="false">IF($F3041=1,$G3041,"")</f>
        <v/>
      </c>
    </row>
    <row r="3042" customFormat="false" ht="15" hidden="false" customHeight="false" outlineLevel="0" collapsed="false">
      <c r="A3042" s="30" t="n">
        <v>475</v>
      </c>
      <c r="B3042" s="31" t="n">
        <v>3.9889</v>
      </c>
      <c r="C3042" s="32" t="n">
        <f aca="false">IF($A3042="","",IF(設定!$B$21="dB",10^($B3042/20),ABS($B3042)))</f>
        <v>1.58286909601953</v>
      </c>
      <c r="D3042" s="32" t="n">
        <f aca="false">IF($A3042="","",$A3042^2)</f>
        <v>225625</v>
      </c>
      <c r="E3042" s="32" t="n">
        <f aca="false">IF($A3042="","",IF($C3042&lt;=0,"",1/$C3042^2))</f>
        <v>0.399125981929649</v>
      </c>
      <c r="F3042" s="33" t="n">
        <f aca="false">IF(OR(ROW()-設定!$B$30&lt;2,ROW()+設定!$B$30&gt;13701,N($A3042)&lt;=0,N(INDEX($A$2:$A$13701,MIN(13700,MAX(1,ROW()-1+設定!$B$30))))&lt;=0,$A3042&lt;設定!$B$28,$A3042&gt;設定!$B$29),0,IF(AND($C3042&gt;=MAX(INDEX($C$1:$C$13701,MAX(1,ROW()-設定!$B$24)):INDEX($C$1:$C$13701,MAX(1,ROW()-1))),$C3042&gt;MAX(INDEX($C$1:$C$13701,MIN(13701,ROW()+1)):INDEX($C$1:$C$13701,MIN(13701,ROW()+設定!$B$24))),$C3042&gt;=設定!$B$32,$C3042&gt;=MAX(MIN(INDEX($C$1:$C$13701,MAX(1,ROW()-設定!$B$26)):INDEX($C$1:$C$13701,MAX(1,ROW()-1))),MIN(INDEX($C$1:$C$13701,MIN(13701,ROW()+1)):INDEX($C$1:$C$13701,MIN(13701,ROW()+設定!$B$26))))*10^(設定!$B$27/20)),1,0))</f>
        <v>0</v>
      </c>
      <c r="G3042" s="33" t="n">
        <f aca="false">$G3041+IF($F3042=1,1,0)</f>
        <v>1</v>
      </c>
      <c r="H3042" s="0" t="str">
        <f aca="false">IF($F3042=1,$G3042,"")</f>
        <v/>
      </c>
    </row>
    <row r="3043" customFormat="false" ht="15" hidden="false" customHeight="false" outlineLevel="0" collapsed="false">
      <c r="A3043" s="30" t="n">
        <v>475.15625</v>
      </c>
      <c r="B3043" s="31" t="n">
        <v>4.0961</v>
      </c>
      <c r="C3043" s="32" t="n">
        <f aca="false">IF($A3043="","",IF(設定!$B$21="dB",10^($B3043/20),ABS($B3043)))</f>
        <v>1.60252568853402</v>
      </c>
      <c r="D3043" s="32" t="n">
        <f aca="false">IF($A3043="","",$A3043^2)</f>
        <v>225773.461914063</v>
      </c>
      <c r="E3043" s="32" t="n">
        <f aca="false">IF($A3043="","",IF($C3043&lt;=0,"",1/$C3043^2))</f>
        <v>0.38939466763292</v>
      </c>
      <c r="F3043" s="33" t="n">
        <f aca="false">IF(OR(ROW()-設定!$B$30&lt;2,ROW()+設定!$B$30&gt;13701,N($A3043)&lt;=0,N(INDEX($A$2:$A$13701,MIN(13700,MAX(1,ROW()-1+設定!$B$30))))&lt;=0,$A3043&lt;設定!$B$28,$A3043&gt;設定!$B$29),0,IF(AND($C3043&gt;=MAX(INDEX($C$1:$C$13701,MAX(1,ROW()-設定!$B$24)):INDEX($C$1:$C$13701,MAX(1,ROW()-1))),$C3043&gt;MAX(INDEX($C$1:$C$13701,MIN(13701,ROW()+1)):INDEX($C$1:$C$13701,MIN(13701,ROW()+設定!$B$24))),$C3043&gt;=設定!$B$32,$C3043&gt;=MAX(MIN(INDEX($C$1:$C$13701,MAX(1,ROW()-設定!$B$26)):INDEX($C$1:$C$13701,MAX(1,ROW()-1))),MIN(INDEX($C$1:$C$13701,MIN(13701,ROW()+1)):INDEX($C$1:$C$13701,MIN(13701,ROW()+設定!$B$26))))*10^(設定!$B$27/20)),1,0))</f>
        <v>0</v>
      </c>
      <c r="G3043" s="33" t="n">
        <f aca="false">$G3042+IF($F3043=1,1,0)</f>
        <v>1</v>
      </c>
      <c r="H3043" s="0" t="str">
        <f aca="false">IF($F3043=1,$G3043,"")</f>
        <v/>
      </c>
    </row>
    <row r="3044" customFormat="false" ht="15" hidden="false" customHeight="false" outlineLevel="0" collapsed="false">
      <c r="A3044" s="30" t="n">
        <v>475.3125</v>
      </c>
      <c r="B3044" s="31" t="n">
        <v>4.151</v>
      </c>
      <c r="C3044" s="32" t="n">
        <f aca="false">IF($A3044="","",IF(設定!$B$21="dB",10^($B3044/20),ABS($B3044)))</f>
        <v>1.6126866840662</v>
      </c>
      <c r="D3044" s="32" t="n">
        <f aca="false">IF($A3044="","",$A3044^2)</f>
        <v>225921.97265625</v>
      </c>
      <c r="E3044" s="32" t="n">
        <f aca="false">IF($A3044="","",IF($C3044&lt;=0,"",1/$C3044^2))</f>
        <v>0.384503236709481</v>
      </c>
      <c r="F3044" s="33" t="n">
        <f aca="false">IF(OR(ROW()-設定!$B$30&lt;2,ROW()+設定!$B$30&gt;13701,N($A3044)&lt;=0,N(INDEX($A$2:$A$13701,MIN(13700,MAX(1,ROW()-1+設定!$B$30))))&lt;=0,$A3044&lt;設定!$B$28,$A3044&gt;設定!$B$29),0,IF(AND($C3044&gt;=MAX(INDEX($C$1:$C$13701,MAX(1,ROW()-設定!$B$24)):INDEX($C$1:$C$13701,MAX(1,ROW()-1))),$C3044&gt;MAX(INDEX($C$1:$C$13701,MIN(13701,ROW()+1)):INDEX($C$1:$C$13701,MIN(13701,ROW()+設定!$B$24))),$C3044&gt;=設定!$B$32,$C3044&gt;=MAX(MIN(INDEX($C$1:$C$13701,MAX(1,ROW()-設定!$B$26)):INDEX($C$1:$C$13701,MAX(1,ROW()-1))),MIN(INDEX($C$1:$C$13701,MIN(13701,ROW()+1)):INDEX($C$1:$C$13701,MIN(13701,ROW()+設定!$B$26))))*10^(設定!$B$27/20)),1,0))</f>
        <v>0</v>
      </c>
      <c r="G3044" s="33" t="n">
        <f aca="false">$G3043+IF($F3044=1,1,0)</f>
        <v>1</v>
      </c>
      <c r="H3044" s="0" t="str">
        <f aca="false">IF($F3044=1,$G3044,"")</f>
        <v/>
      </c>
    </row>
    <row r="3045" customFormat="false" ht="15" hidden="false" customHeight="false" outlineLevel="0" collapsed="false">
      <c r="A3045" s="30" t="n">
        <v>475.46875</v>
      </c>
      <c r="B3045" s="31" t="n">
        <v>4.0958</v>
      </c>
      <c r="C3045" s="32" t="n">
        <f aca="false">IF($A3045="","",IF(設定!$B$21="dB",10^($B3045/20),ABS($B3045)))</f>
        <v>1.60247034021344</v>
      </c>
      <c r="D3045" s="32" t="n">
        <f aca="false">IF($A3045="","",$A3045^2)</f>
        <v>226070.532226563</v>
      </c>
      <c r="E3045" s="32" t="n">
        <f aca="false">IF($A3045="","",IF($C3045&lt;=0,"",1/$C3045^2))</f>
        <v>0.38942156699269</v>
      </c>
      <c r="F3045" s="33" t="n">
        <f aca="false">IF(OR(ROW()-設定!$B$30&lt;2,ROW()+設定!$B$30&gt;13701,N($A3045)&lt;=0,N(INDEX($A$2:$A$13701,MIN(13700,MAX(1,ROW()-1+設定!$B$30))))&lt;=0,$A3045&lt;設定!$B$28,$A3045&gt;設定!$B$29),0,IF(AND($C3045&gt;=MAX(INDEX($C$1:$C$13701,MAX(1,ROW()-設定!$B$24)):INDEX($C$1:$C$13701,MAX(1,ROW()-1))),$C3045&gt;MAX(INDEX($C$1:$C$13701,MIN(13701,ROW()+1)):INDEX($C$1:$C$13701,MIN(13701,ROW()+設定!$B$24))),$C3045&gt;=設定!$B$32,$C3045&gt;=MAX(MIN(INDEX($C$1:$C$13701,MAX(1,ROW()-設定!$B$26)):INDEX($C$1:$C$13701,MAX(1,ROW()-1))),MIN(INDEX($C$1:$C$13701,MIN(13701,ROW()+1)):INDEX($C$1:$C$13701,MIN(13701,ROW()+設定!$B$26))))*10^(設定!$B$27/20)),1,0))</f>
        <v>0</v>
      </c>
      <c r="G3045" s="33" t="n">
        <f aca="false">$G3044+IF($F3045=1,1,0)</f>
        <v>1</v>
      </c>
      <c r="H3045" s="0" t="str">
        <f aca="false">IF($F3045=1,$G3045,"")</f>
        <v/>
      </c>
    </row>
    <row r="3046" customFormat="false" ht="15" hidden="false" customHeight="false" outlineLevel="0" collapsed="false">
      <c r="A3046" s="30" t="n">
        <v>475.625</v>
      </c>
      <c r="B3046" s="31" t="n">
        <v>4.4345</v>
      </c>
      <c r="C3046" s="32" t="n">
        <f aca="false">IF($A3046="","",IF(設定!$B$21="dB",10^($B3046/20),ABS($B3046)))</f>
        <v>1.66619182761801</v>
      </c>
      <c r="D3046" s="32" t="n">
        <f aca="false">IF($A3046="","",$A3046^2)</f>
        <v>226219.140625</v>
      </c>
      <c r="E3046" s="32" t="n">
        <f aca="false">IF($A3046="","",IF($C3046&lt;=0,"",1/$C3046^2))</f>
        <v>0.360205218165893</v>
      </c>
      <c r="F3046" s="33" t="n">
        <f aca="false">IF(OR(ROW()-設定!$B$30&lt;2,ROW()+設定!$B$30&gt;13701,N($A3046)&lt;=0,N(INDEX($A$2:$A$13701,MIN(13700,MAX(1,ROW()-1+設定!$B$30))))&lt;=0,$A3046&lt;設定!$B$28,$A3046&gt;設定!$B$29),0,IF(AND($C3046&gt;=MAX(INDEX($C$1:$C$13701,MAX(1,ROW()-設定!$B$24)):INDEX($C$1:$C$13701,MAX(1,ROW()-1))),$C3046&gt;MAX(INDEX($C$1:$C$13701,MIN(13701,ROW()+1)):INDEX($C$1:$C$13701,MIN(13701,ROW()+設定!$B$24))),$C3046&gt;=設定!$B$32,$C3046&gt;=MAX(MIN(INDEX($C$1:$C$13701,MAX(1,ROW()-設定!$B$26)):INDEX($C$1:$C$13701,MAX(1,ROW()-1))),MIN(INDEX($C$1:$C$13701,MIN(13701,ROW()+1)):INDEX($C$1:$C$13701,MIN(13701,ROW()+設定!$B$26))))*10^(設定!$B$27/20)),1,0))</f>
        <v>0</v>
      </c>
      <c r="G3046" s="33" t="n">
        <f aca="false">$G3045+IF($F3046=1,1,0)</f>
        <v>1</v>
      </c>
      <c r="H3046" s="0" t="str">
        <f aca="false">IF($F3046=1,$G3046,"")</f>
        <v/>
      </c>
    </row>
    <row r="3047" customFormat="false" ht="15" hidden="false" customHeight="false" outlineLevel="0" collapsed="false">
      <c r="A3047" s="30" t="n">
        <v>475.78125</v>
      </c>
      <c r="B3047" s="31" t="n">
        <v>4.3101</v>
      </c>
      <c r="C3047" s="32" t="n">
        <f aca="false">IF($A3047="","",IF(設定!$B$21="dB",10^($B3047/20),ABS($B3047)))</f>
        <v>1.64249856952939</v>
      </c>
      <c r="D3047" s="32" t="n">
        <f aca="false">IF($A3047="","",$A3047^2)</f>
        <v>226367.797851563</v>
      </c>
      <c r="E3047" s="32" t="n">
        <f aca="false">IF($A3047="","",IF($C3047&lt;=0,"",1/$C3047^2))</f>
        <v>0.370672186641798</v>
      </c>
      <c r="F3047" s="33" t="n">
        <f aca="false">IF(OR(ROW()-設定!$B$30&lt;2,ROW()+設定!$B$30&gt;13701,N($A3047)&lt;=0,N(INDEX($A$2:$A$13701,MIN(13700,MAX(1,ROW()-1+設定!$B$30))))&lt;=0,$A3047&lt;設定!$B$28,$A3047&gt;設定!$B$29),0,IF(AND($C3047&gt;=MAX(INDEX($C$1:$C$13701,MAX(1,ROW()-設定!$B$24)):INDEX($C$1:$C$13701,MAX(1,ROW()-1))),$C3047&gt;MAX(INDEX($C$1:$C$13701,MIN(13701,ROW()+1)):INDEX($C$1:$C$13701,MIN(13701,ROW()+設定!$B$24))),$C3047&gt;=設定!$B$32,$C3047&gt;=MAX(MIN(INDEX($C$1:$C$13701,MAX(1,ROW()-設定!$B$26)):INDEX($C$1:$C$13701,MAX(1,ROW()-1))),MIN(INDEX($C$1:$C$13701,MIN(13701,ROW()+1)):INDEX($C$1:$C$13701,MIN(13701,ROW()+設定!$B$26))))*10^(設定!$B$27/20)),1,0))</f>
        <v>0</v>
      </c>
      <c r="G3047" s="33" t="n">
        <f aca="false">$G3046+IF($F3047=1,1,0)</f>
        <v>1</v>
      </c>
      <c r="H3047" s="0" t="str">
        <f aca="false">IF($F3047=1,$G3047,"")</f>
        <v/>
      </c>
    </row>
    <row r="3048" customFormat="false" ht="15" hidden="false" customHeight="false" outlineLevel="0" collapsed="false">
      <c r="A3048" s="30" t="n">
        <v>475.9375</v>
      </c>
      <c r="B3048" s="31" t="n">
        <v>4.2314</v>
      </c>
      <c r="C3048" s="32" t="n">
        <f aca="false">IF($A3048="","",IF(設定!$B$21="dB",10^($B3048/20),ABS($B3048)))</f>
        <v>1.6276836461073</v>
      </c>
      <c r="D3048" s="32" t="n">
        <f aca="false">IF($A3048="","",$A3048^2)</f>
        <v>226516.50390625</v>
      </c>
      <c r="E3048" s="32" t="n">
        <f aca="false">IF($A3048="","",IF($C3048&lt;=0,"",1/$C3048^2))</f>
        <v>0.377450495647662</v>
      </c>
      <c r="F3048" s="33" t="n">
        <f aca="false">IF(OR(ROW()-設定!$B$30&lt;2,ROW()+設定!$B$30&gt;13701,N($A3048)&lt;=0,N(INDEX($A$2:$A$13701,MIN(13700,MAX(1,ROW()-1+設定!$B$30))))&lt;=0,$A3048&lt;設定!$B$28,$A3048&gt;設定!$B$29),0,IF(AND($C3048&gt;=MAX(INDEX($C$1:$C$13701,MAX(1,ROW()-設定!$B$24)):INDEX($C$1:$C$13701,MAX(1,ROW()-1))),$C3048&gt;MAX(INDEX($C$1:$C$13701,MIN(13701,ROW()+1)):INDEX($C$1:$C$13701,MIN(13701,ROW()+設定!$B$24))),$C3048&gt;=設定!$B$32,$C3048&gt;=MAX(MIN(INDEX($C$1:$C$13701,MAX(1,ROW()-設定!$B$26)):INDEX($C$1:$C$13701,MAX(1,ROW()-1))),MIN(INDEX($C$1:$C$13701,MIN(13701,ROW()+1)):INDEX($C$1:$C$13701,MIN(13701,ROW()+設定!$B$26))))*10^(設定!$B$27/20)),1,0))</f>
        <v>0</v>
      </c>
      <c r="G3048" s="33" t="n">
        <f aca="false">$G3047+IF($F3048=1,1,0)</f>
        <v>1</v>
      </c>
      <c r="H3048" s="0" t="str">
        <f aca="false">IF($F3048=1,$G3048,"")</f>
        <v/>
      </c>
    </row>
    <row r="3049" customFormat="false" ht="15" hidden="false" customHeight="false" outlineLevel="0" collapsed="false">
      <c r="A3049" s="30" t="n">
        <v>476.09375</v>
      </c>
      <c r="B3049" s="31" t="n">
        <v>4.5419</v>
      </c>
      <c r="C3049" s="32" t="n">
        <f aca="false">IF($A3049="","",IF(設定!$B$21="dB",10^($B3049/20),ABS($B3049)))</f>
        <v>1.68692199176836</v>
      </c>
      <c r="D3049" s="32" t="n">
        <f aca="false">IF($A3049="","",$A3049^2)</f>
        <v>226665.258789063</v>
      </c>
      <c r="E3049" s="32" t="n">
        <f aca="false">IF($A3049="","",IF($C3049&lt;=0,"",1/$C3049^2))</f>
        <v>0.351406669579834</v>
      </c>
      <c r="F3049" s="33" t="n">
        <f aca="false">IF(OR(ROW()-設定!$B$30&lt;2,ROW()+設定!$B$30&gt;13701,N($A3049)&lt;=0,N(INDEX($A$2:$A$13701,MIN(13700,MAX(1,ROW()-1+設定!$B$30))))&lt;=0,$A3049&lt;設定!$B$28,$A3049&gt;設定!$B$29),0,IF(AND($C3049&gt;=MAX(INDEX($C$1:$C$13701,MAX(1,ROW()-設定!$B$24)):INDEX($C$1:$C$13701,MAX(1,ROW()-1))),$C3049&gt;MAX(INDEX($C$1:$C$13701,MIN(13701,ROW()+1)):INDEX($C$1:$C$13701,MIN(13701,ROW()+設定!$B$24))),$C3049&gt;=設定!$B$32,$C3049&gt;=MAX(MIN(INDEX($C$1:$C$13701,MAX(1,ROW()-設定!$B$26)):INDEX($C$1:$C$13701,MAX(1,ROW()-1))),MIN(INDEX($C$1:$C$13701,MIN(13701,ROW()+1)):INDEX($C$1:$C$13701,MIN(13701,ROW()+設定!$B$26))))*10^(設定!$B$27/20)),1,0))</f>
        <v>0</v>
      </c>
      <c r="G3049" s="33" t="n">
        <f aca="false">$G3048+IF($F3049=1,1,0)</f>
        <v>1</v>
      </c>
      <c r="H3049" s="0" t="str">
        <f aca="false">IF($F3049=1,$G3049,"")</f>
        <v/>
      </c>
    </row>
    <row r="3050" customFormat="false" ht="15" hidden="false" customHeight="false" outlineLevel="0" collapsed="false">
      <c r="A3050" s="30" t="n">
        <v>476.25</v>
      </c>
      <c r="B3050" s="31" t="n">
        <v>4.4003</v>
      </c>
      <c r="C3050" s="32" t="n">
        <f aca="false">IF($A3050="","",IF(設定!$B$21="dB",10^($B3050/20),ABS($B3050)))</f>
        <v>1.65964422852856</v>
      </c>
      <c r="D3050" s="32" t="n">
        <f aca="false">IF($A3050="","",$A3050^2)</f>
        <v>226814.0625</v>
      </c>
      <c r="E3050" s="32" t="n">
        <f aca="false">IF($A3050="","",IF($C3050&lt;=0,"",1/$C3050^2))</f>
        <v>0.363052975092838</v>
      </c>
      <c r="F3050" s="33" t="n">
        <f aca="false">IF(OR(ROW()-設定!$B$30&lt;2,ROW()+設定!$B$30&gt;13701,N($A3050)&lt;=0,N(INDEX($A$2:$A$13701,MIN(13700,MAX(1,ROW()-1+設定!$B$30))))&lt;=0,$A3050&lt;設定!$B$28,$A3050&gt;設定!$B$29),0,IF(AND($C3050&gt;=MAX(INDEX($C$1:$C$13701,MAX(1,ROW()-設定!$B$24)):INDEX($C$1:$C$13701,MAX(1,ROW()-1))),$C3050&gt;MAX(INDEX($C$1:$C$13701,MIN(13701,ROW()+1)):INDEX($C$1:$C$13701,MIN(13701,ROW()+設定!$B$24))),$C3050&gt;=設定!$B$32,$C3050&gt;=MAX(MIN(INDEX($C$1:$C$13701,MAX(1,ROW()-設定!$B$26)):INDEX($C$1:$C$13701,MAX(1,ROW()-1))),MIN(INDEX($C$1:$C$13701,MIN(13701,ROW()+1)):INDEX($C$1:$C$13701,MIN(13701,ROW()+設定!$B$26))))*10^(設定!$B$27/20)),1,0))</f>
        <v>0</v>
      </c>
      <c r="G3050" s="33" t="n">
        <f aca="false">$G3049+IF($F3050=1,1,0)</f>
        <v>1</v>
      </c>
      <c r="H3050" s="0" t="str">
        <f aca="false">IF($F3050=1,$G3050,"")</f>
        <v/>
      </c>
    </row>
    <row r="3051" customFormat="false" ht="15" hidden="false" customHeight="false" outlineLevel="0" collapsed="false">
      <c r="A3051" s="30" t="n">
        <v>476.40625</v>
      </c>
      <c r="B3051" s="31" t="n">
        <v>4.5824</v>
      </c>
      <c r="C3051" s="32" t="n">
        <f aca="false">IF($A3051="","",IF(設定!$B$21="dB",10^($B3051/20),ABS($B3051)))</f>
        <v>1.69480602796779</v>
      </c>
      <c r="D3051" s="32" t="n">
        <f aca="false">IF($A3051="","",$A3051^2)</f>
        <v>226962.915039063</v>
      </c>
      <c r="E3051" s="32" t="n">
        <f aca="false">IF($A3051="","",IF($C3051&lt;=0,"",1/$C3051^2))</f>
        <v>0.348144869901321</v>
      </c>
      <c r="F3051" s="33" t="n">
        <f aca="false">IF(OR(ROW()-設定!$B$30&lt;2,ROW()+設定!$B$30&gt;13701,N($A3051)&lt;=0,N(INDEX($A$2:$A$13701,MIN(13700,MAX(1,ROW()-1+設定!$B$30))))&lt;=0,$A3051&lt;設定!$B$28,$A3051&gt;設定!$B$29),0,IF(AND($C3051&gt;=MAX(INDEX($C$1:$C$13701,MAX(1,ROW()-設定!$B$24)):INDEX($C$1:$C$13701,MAX(1,ROW()-1))),$C3051&gt;MAX(INDEX($C$1:$C$13701,MIN(13701,ROW()+1)):INDEX($C$1:$C$13701,MIN(13701,ROW()+設定!$B$24))),$C3051&gt;=設定!$B$32,$C3051&gt;=MAX(MIN(INDEX($C$1:$C$13701,MAX(1,ROW()-設定!$B$26)):INDEX($C$1:$C$13701,MAX(1,ROW()-1))),MIN(INDEX($C$1:$C$13701,MIN(13701,ROW()+1)):INDEX($C$1:$C$13701,MIN(13701,ROW()+設定!$B$26))))*10^(設定!$B$27/20)),1,0))</f>
        <v>0</v>
      </c>
      <c r="G3051" s="33" t="n">
        <f aca="false">$G3050+IF($F3051=1,1,0)</f>
        <v>1</v>
      </c>
      <c r="H3051" s="0" t="str">
        <f aca="false">IF($F3051=1,$G3051,"")</f>
        <v/>
      </c>
    </row>
    <row r="3052" customFormat="false" ht="15" hidden="false" customHeight="false" outlineLevel="0" collapsed="false">
      <c r="A3052" s="30" t="n">
        <v>476.5625</v>
      </c>
      <c r="B3052" s="31" t="n">
        <v>4.5773</v>
      </c>
      <c r="C3052" s="32" t="n">
        <f aca="false">IF($A3052="","",IF(設定!$B$21="dB",10^($B3052/20),ABS($B3052)))</f>
        <v>1.69381119910847</v>
      </c>
      <c r="D3052" s="32" t="n">
        <f aca="false">IF($A3052="","",$A3052^2)</f>
        <v>227111.81640625</v>
      </c>
      <c r="E3052" s="32" t="n">
        <f aca="false">IF($A3052="","",IF($C3052&lt;=0,"",1/$C3052^2))</f>
        <v>0.348553942971021</v>
      </c>
      <c r="F3052" s="33" t="n">
        <f aca="false">IF(OR(ROW()-設定!$B$30&lt;2,ROW()+設定!$B$30&gt;13701,N($A3052)&lt;=0,N(INDEX($A$2:$A$13701,MIN(13700,MAX(1,ROW()-1+設定!$B$30))))&lt;=0,$A3052&lt;設定!$B$28,$A3052&gt;設定!$B$29),0,IF(AND($C3052&gt;=MAX(INDEX($C$1:$C$13701,MAX(1,ROW()-設定!$B$24)):INDEX($C$1:$C$13701,MAX(1,ROW()-1))),$C3052&gt;MAX(INDEX($C$1:$C$13701,MIN(13701,ROW()+1)):INDEX($C$1:$C$13701,MIN(13701,ROW()+設定!$B$24))),$C3052&gt;=設定!$B$32,$C3052&gt;=MAX(MIN(INDEX($C$1:$C$13701,MAX(1,ROW()-設定!$B$26)):INDEX($C$1:$C$13701,MAX(1,ROW()-1))),MIN(INDEX($C$1:$C$13701,MIN(13701,ROW()+1)):INDEX($C$1:$C$13701,MIN(13701,ROW()+設定!$B$26))))*10^(設定!$B$27/20)),1,0))</f>
        <v>0</v>
      </c>
      <c r="G3052" s="33" t="n">
        <f aca="false">$G3051+IF($F3052=1,1,0)</f>
        <v>1</v>
      </c>
      <c r="H3052" s="0" t="str">
        <f aca="false">IF($F3052=1,$G3052,"")</f>
        <v/>
      </c>
    </row>
    <row r="3053" customFormat="false" ht="15" hidden="false" customHeight="false" outlineLevel="0" collapsed="false">
      <c r="A3053" s="30" t="n">
        <v>476.71875</v>
      </c>
      <c r="B3053" s="31" t="n">
        <v>4.6558</v>
      </c>
      <c r="C3053" s="32" t="n">
        <f aca="false">IF($A3053="","",IF(設定!$B$21="dB",10^($B3053/20),ABS($B3053)))</f>
        <v>1.70918864925818</v>
      </c>
      <c r="D3053" s="32" t="n">
        <f aca="false">IF($A3053="","",$A3053^2)</f>
        <v>227260.766601563</v>
      </c>
      <c r="E3053" s="32" t="n">
        <f aca="false">IF($A3053="","",IF($C3053&lt;=0,"",1/$C3053^2))</f>
        <v>0.342310325926141</v>
      </c>
      <c r="F3053" s="33" t="n">
        <f aca="false">IF(OR(ROW()-設定!$B$30&lt;2,ROW()+設定!$B$30&gt;13701,N($A3053)&lt;=0,N(INDEX($A$2:$A$13701,MIN(13700,MAX(1,ROW()-1+設定!$B$30))))&lt;=0,$A3053&lt;設定!$B$28,$A3053&gt;設定!$B$29),0,IF(AND($C3053&gt;=MAX(INDEX($C$1:$C$13701,MAX(1,ROW()-設定!$B$24)):INDEX($C$1:$C$13701,MAX(1,ROW()-1))),$C3053&gt;MAX(INDEX($C$1:$C$13701,MIN(13701,ROW()+1)):INDEX($C$1:$C$13701,MIN(13701,ROW()+設定!$B$24))),$C3053&gt;=設定!$B$32,$C3053&gt;=MAX(MIN(INDEX($C$1:$C$13701,MAX(1,ROW()-設定!$B$26)):INDEX($C$1:$C$13701,MAX(1,ROW()-1))),MIN(INDEX($C$1:$C$13701,MIN(13701,ROW()+1)):INDEX($C$1:$C$13701,MIN(13701,ROW()+設定!$B$26))))*10^(設定!$B$27/20)),1,0))</f>
        <v>0</v>
      </c>
      <c r="G3053" s="33" t="n">
        <f aca="false">$G3052+IF($F3053=1,1,0)</f>
        <v>1</v>
      </c>
      <c r="H3053" s="0" t="str">
        <f aca="false">IF($F3053=1,$G3053,"")</f>
        <v/>
      </c>
    </row>
    <row r="3054" customFormat="false" ht="15" hidden="false" customHeight="false" outlineLevel="0" collapsed="false">
      <c r="A3054" s="30" t="n">
        <v>476.875</v>
      </c>
      <c r="B3054" s="31" t="n">
        <v>4.6955</v>
      </c>
      <c r="C3054" s="32" t="n">
        <f aca="false">IF($A3054="","",IF(設定!$B$21="dB",10^($B3054/20),ABS($B3054)))</f>
        <v>1.7170186008637</v>
      </c>
      <c r="D3054" s="32" t="n">
        <f aca="false">IF($A3054="","",$A3054^2)</f>
        <v>227409.765625</v>
      </c>
      <c r="E3054" s="32" t="n">
        <f aca="false">IF($A3054="","",IF($C3054&lt;=0,"",1/$C3054^2))</f>
        <v>0.339195435975658</v>
      </c>
      <c r="F3054" s="33" t="n">
        <f aca="false">IF(OR(ROW()-設定!$B$30&lt;2,ROW()+設定!$B$30&gt;13701,N($A3054)&lt;=0,N(INDEX($A$2:$A$13701,MIN(13700,MAX(1,ROW()-1+設定!$B$30))))&lt;=0,$A3054&lt;設定!$B$28,$A3054&gt;設定!$B$29),0,IF(AND($C3054&gt;=MAX(INDEX($C$1:$C$13701,MAX(1,ROW()-設定!$B$24)):INDEX($C$1:$C$13701,MAX(1,ROW()-1))),$C3054&gt;MAX(INDEX($C$1:$C$13701,MIN(13701,ROW()+1)):INDEX($C$1:$C$13701,MIN(13701,ROW()+設定!$B$24))),$C3054&gt;=設定!$B$32,$C3054&gt;=MAX(MIN(INDEX($C$1:$C$13701,MAX(1,ROW()-設定!$B$26)):INDEX($C$1:$C$13701,MAX(1,ROW()-1))),MIN(INDEX($C$1:$C$13701,MIN(13701,ROW()+1)):INDEX($C$1:$C$13701,MIN(13701,ROW()+設定!$B$26))))*10^(設定!$B$27/20)),1,0))</f>
        <v>0</v>
      </c>
      <c r="G3054" s="33" t="n">
        <f aca="false">$G3053+IF($F3054=1,1,0)</f>
        <v>1</v>
      </c>
      <c r="H3054" s="0" t="str">
        <f aca="false">IF($F3054=1,$G3054,"")</f>
        <v/>
      </c>
    </row>
    <row r="3055" customFormat="false" ht="15" hidden="false" customHeight="false" outlineLevel="0" collapsed="false">
      <c r="A3055" s="30" t="n">
        <v>477.03125</v>
      </c>
      <c r="B3055" s="31" t="n">
        <v>4.667</v>
      </c>
      <c r="C3055" s="32" t="n">
        <f aca="false">IF($A3055="","",IF(設定!$B$21="dB",10^($B3055/20),ABS($B3055)))</f>
        <v>1.71139398007268</v>
      </c>
      <c r="D3055" s="32" t="n">
        <f aca="false">IF($A3055="","",$A3055^2)</f>
        <v>227558.813476563</v>
      </c>
      <c r="E3055" s="32" t="n">
        <f aca="false">IF($A3055="","",IF($C3055&lt;=0,"",1/$C3055^2))</f>
        <v>0.341428680757969</v>
      </c>
      <c r="F3055" s="33" t="n">
        <f aca="false">IF(OR(ROW()-設定!$B$30&lt;2,ROW()+設定!$B$30&gt;13701,N($A3055)&lt;=0,N(INDEX($A$2:$A$13701,MIN(13700,MAX(1,ROW()-1+設定!$B$30))))&lt;=0,$A3055&lt;設定!$B$28,$A3055&gt;設定!$B$29),0,IF(AND($C3055&gt;=MAX(INDEX($C$1:$C$13701,MAX(1,ROW()-設定!$B$24)):INDEX($C$1:$C$13701,MAX(1,ROW()-1))),$C3055&gt;MAX(INDEX($C$1:$C$13701,MIN(13701,ROW()+1)):INDEX($C$1:$C$13701,MIN(13701,ROW()+設定!$B$24))),$C3055&gt;=設定!$B$32,$C3055&gt;=MAX(MIN(INDEX($C$1:$C$13701,MAX(1,ROW()-設定!$B$26)):INDEX($C$1:$C$13701,MAX(1,ROW()-1))),MIN(INDEX($C$1:$C$13701,MIN(13701,ROW()+1)):INDEX($C$1:$C$13701,MIN(13701,ROW()+設定!$B$26))))*10^(設定!$B$27/20)),1,0))</f>
        <v>0</v>
      </c>
      <c r="G3055" s="33" t="n">
        <f aca="false">$G3054+IF($F3055=1,1,0)</f>
        <v>1</v>
      </c>
      <c r="H3055" s="0" t="str">
        <f aca="false">IF($F3055=1,$G3055,"")</f>
        <v/>
      </c>
    </row>
    <row r="3056" customFormat="false" ht="15" hidden="false" customHeight="false" outlineLevel="0" collapsed="false">
      <c r="A3056" s="30" t="n">
        <v>477.1875</v>
      </c>
      <c r="B3056" s="31" t="n">
        <v>4.7823</v>
      </c>
      <c r="C3056" s="32" t="n">
        <f aca="false">IF($A3056="","",IF(設定!$B$21="dB",10^($B3056/20),ABS($B3056)))</f>
        <v>1.73426316513712</v>
      </c>
      <c r="D3056" s="32" t="n">
        <f aca="false">IF($A3056="","",$A3056^2)</f>
        <v>227707.91015625</v>
      </c>
      <c r="E3056" s="32" t="n">
        <f aca="false">IF($A3056="","",IF($C3056&lt;=0,"",1/$C3056^2))</f>
        <v>0.332483425242806</v>
      </c>
      <c r="F3056" s="33" t="n">
        <f aca="false">IF(OR(ROW()-設定!$B$30&lt;2,ROW()+設定!$B$30&gt;13701,N($A3056)&lt;=0,N(INDEX($A$2:$A$13701,MIN(13700,MAX(1,ROW()-1+設定!$B$30))))&lt;=0,$A3056&lt;設定!$B$28,$A3056&gt;設定!$B$29),0,IF(AND($C3056&gt;=MAX(INDEX($C$1:$C$13701,MAX(1,ROW()-設定!$B$24)):INDEX($C$1:$C$13701,MAX(1,ROW()-1))),$C3056&gt;MAX(INDEX($C$1:$C$13701,MIN(13701,ROW()+1)):INDEX($C$1:$C$13701,MIN(13701,ROW()+設定!$B$24))),$C3056&gt;=設定!$B$32,$C3056&gt;=MAX(MIN(INDEX($C$1:$C$13701,MAX(1,ROW()-設定!$B$26)):INDEX($C$1:$C$13701,MAX(1,ROW()-1))),MIN(INDEX($C$1:$C$13701,MIN(13701,ROW()+1)):INDEX($C$1:$C$13701,MIN(13701,ROW()+設定!$B$26))))*10^(設定!$B$27/20)),1,0))</f>
        <v>0</v>
      </c>
      <c r="G3056" s="33" t="n">
        <f aca="false">$G3055+IF($F3056=1,1,0)</f>
        <v>1</v>
      </c>
      <c r="H3056" s="0" t="str">
        <f aca="false">IF($F3056=1,$G3056,"")</f>
        <v/>
      </c>
    </row>
    <row r="3057" customFormat="false" ht="15" hidden="false" customHeight="false" outlineLevel="0" collapsed="false">
      <c r="A3057" s="30" t="n">
        <v>477.34375</v>
      </c>
      <c r="B3057" s="31" t="n">
        <v>5.0335</v>
      </c>
      <c r="C3057" s="32" t="n">
        <f aca="false">IF($A3057="","",IF(設定!$B$21="dB",10^($B3057/20),ABS($B3057)))</f>
        <v>1.78515117456635</v>
      </c>
      <c r="D3057" s="32" t="n">
        <f aca="false">IF($A3057="","",$A3057^2)</f>
        <v>227857.055664063</v>
      </c>
      <c r="E3057" s="32" t="n">
        <f aca="false">IF($A3057="","",IF($C3057&lt;=0,"",1/$C3057^2))</f>
        <v>0.313797876247903</v>
      </c>
      <c r="F3057" s="33" t="n">
        <f aca="false">IF(OR(ROW()-設定!$B$30&lt;2,ROW()+設定!$B$30&gt;13701,N($A3057)&lt;=0,N(INDEX($A$2:$A$13701,MIN(13700,MAX(1,ROW()-1+設定!$B$30))))&lt;=0,$A3057&lt;設定!$B$28,$A3057&gt;設定!$B$29),0,IF(AND($C3057&gt;=MAX(INDEX($C$1:$C$13701,MAX(1,ROW()-設定!$B$24)):INDEX($C$1:$C$13701,MAX(1,ROW()-1))),$C3057&gt;MAX(INDEX($C$1:$C$13701,MIN(13701,ROW()+1)):INDEX($C$1:$C$13701,MIN(13701,ROW()+設定!$B$24))),$C3057&gt;=設定!$B$32,$C3057&gt;=MAX(MIN(INDEX($C$1:$C$13701,MAX(1,ROW()-設定!$B$26)):INDEX($C$1:$C$13701,MAX(1,ROW()-1))),MIN(INDEX($C$1:$C$13701,MIN(13701,ROW()+1)):INDEX($C$1:$C$13701,MIN(13701,ROW()+設定!$B$26))))*10^(設定!$B$27/20)),1,0))</f>
        <v>0</v>
      </c>
      <c r="G3057" s="33" t="n">
        <f aca="false">$G3056+IF($F3057=1,1,0)</f>
        <v>1</v>
      </c>
      <c r="H3057" s="0" t="str">
        <f aca="false">IF($F3057=1,$G3057,"")</f>
        <v/>
      </c>
    </row>
    <row r="3058" customFormat="false" ht="15" hidden="false" customHeight="false" outlineLevel="0" collapsed="false">
      <c r="A3058" s="30" t="n">
        <v>477.5</v>
      </c>
      <c r="B3058" s="31" t="n">
        <v>4.6339</v>
      </c>
      <c r="C3058" s="32" t="n">
        <f aca="false">IF($A3058="","",IF(設定!$B$21="dB",10^($B3058/20),ABS($B3058)))</f>
        <v>1.70488464767002</v>
      </c>
      <c r="D3058" s="32" t="n">
        <f aca="false">IF($A3058="","",$A3058^2)</f>
        <v>228006.25</v>
      </c>
      <c r="E3058" s="32" t="n">
        <f aca="false">IF($A3058="","",IF($C3058&lt;=0,"",1/$C3058^2))</f>
        <v>0.344040840510133</v>
      </c>
      <c r="F3058" s="33" t="n">
        <f aca="false">IF(OR(ROW()-設定!$B$30&lt;2,ROW()+設定!$B$30&gt;13701,N($A3058)&lt;=0,N(INDEX($A$2:$A$13701,MIN(13700,MAX(1,ROW()-1+設定!$B$30))))&lt;=0,$A3058&lt;設定!$B$28,$A3058&gt;設定!$B$29),0,IF(AND($C3058&gt;=MAX(INDEX($C$1:$C$13701,MAX(1,ROW()-設定!$B$24)):INDEX($C$1:$C$13701,MAX(1,ROW()-1))),$C3058&gt;MAX(INDEX($C$1:$C$13701,MIN(13701,ROW()+1)):INDEX($C$1:$C$13701,MIN(13701,ROW()+設定!$B$24))),$C3058&gt;=設定!$B$32,$C3058&gt;=MAX(MIN(INDEX($C$1:$C$13701,MAX(1,ROW()-設定!$B$26)):INDEX($C$1:$C$13701,MAX(1,ROW()-1))),MIN(INDEX($C$1:$C$13701,MIN(13701,ROW()+1)):INDEX($C$1:$C$13701,MIN(13701,ROW()+設定!$B$26))))*10^(設定!$B$27/20)),1,0))</f>
        <v>0</v>
      </c>
      <c r="G3058" s="33" t="n">
        <f aca="false">$G3057+IF($F3058=1,1,0)</f>
        <v>1</v>
      </c>
      <c r="H3058" s="0" t="str">
        <f aca="false">IF($F3058=1,$G3058,"")</f>
        <v/>
      </c>
    </row>
    <row r="3059" customFormat="false" ht="15" hidden="false" customHeight="false" outlineLevel="0" collapsed="false">
      <c r="A3059" s="30" t="n">
        <v>477.65625</v>
      </c>
      <c r="B3059" s="31" t="n">
        <v>4.9244</v>
      </c>
      <c r="C3059" s="32" t="n">
        <f aca="false">IF($A3059="","",IF(設定!$B$21="dB",10^($B3059/20),ABS($B3059)))</f>
        <v>1.7628688344731</v>
      </c>
      <c r="D3059" s="32" t="n">
        <f aca="false">IF($A3059="","",$A3059^2)</f>
        <v>228155.493164063</v>
      </c>
      <c r="E3059" s="32" t="n">
        <f aca="false">IF($A3059="","",IF($C3059&lt;=0,"",1/$C3059^2))</f>
        <v>0.321780705846204</v>
      </c>
      <c r="F3059" s="33" t="n">
        <f aca="false">IF(OR(ROW()-設定!$B$30&lt;2,ROW()+設定!$B$30&gt;13701,N($A3059)&lt;=0,N(INDEX($A$2:$A$13701,MIN(13700,MAX(1,ROW()-1+設定!$B$30))))&lt;=0,$A3059&lt;設定!$B$28,$A3059&gt;設定!$B$29),0,IF(AND($C3059&gt;=MAX(INDEX($C$1:$C$13701,MAX(1,ROW()-設定!$B$24)):INDEX($C$1:$C$13701,MAX(1,ROW()-1))),$C3059&gt;MAX(INDEX($C$1:$C$13701,MIN(13701,ROW()+1)):INDEX($C$1:$C$13701,MIN(13701,ROW()+設定!$B$24))),$C3059&gt;=設定!$B$32,$C3059&gt;=MAX(MIN(INDEX($C$1:$C$13701,MAX(1,ROW()-設定!$B$26)):INDEX($C$1:$C$13701,MAX(1,ROW()-1))),MIN(INDEX($C$1:$C$13701,MIN(13701,ROW()+1)):INDEX($C$1:$C$13701,MIN(13701,ROW()+設定!$B$26))))*10^(設定!$B$27/20)),1,0))</f>
        <v>0</v>
      </c>
      <c r="G3059" s="33" t="n">
        <f aca="false">$G3058+IF($F3059=1,1,0)</f>
        <v>1</v>
      </c>
      <c r="H3059" s="0" t="str">
        <f aca="false">IF($F3059=1,$G3059,"")</f>
        <v/>
      </c>
    </row>
    <row r="3060" customFormat="false" ht="15" hidden="false" customHeight="false" outlineLevel="0" collapsed="false">
      <c r="A3060" s="30" t="n">
        <v>477.8125</v>
      </c>
      <c r="B3060" s="31" t="n">
        <v>5.0099</v>
      </c>
      <c r="C3060" s="32" t="n">
        <f aca="false">IF($A3060="","",IF(設定!$B$21="dB",10^($B3060/20),ABS($B3060)))</f>
        <v>1.7803074121892</v>
      </c>
      <c r="D3060" s="32" t="n">
        <f aca="false">IF($A3060="","",$A3060^2)</f>
        <v>228304.78515625</v>
      </c>
      <c r="E3060" s="32" t="n">
        <f aca="false">IF($A3060="","",IF($C3060&lt;=0,"",1/$C3060^2))</f>
        <v>0.315507727087715</v>
      </c>
      <c r="F3060" s="33" t="n">
        <f aca="false">IF(OR(ROW()-設定!$B$30&lt;2,ROW()+設定!$B$30&gt;13701,N($A3060)&lt;=0,N(INDEX($A$2:$A$13701,MIN(13700,MAX(1,ROW()-1+設定!$B$30))))&lt;=0,$A3060&lt;設定!$B$28,$A3060&gt;設定!$B$29),0,IF(AND($C3060&gt;=MAX(INDEX($C$1:$C$13701,MAX(1,ROW()-設定!$B$24)):INDEX($C$1:$C$13701,MAX(1,ROW()-1))),$C3060&gt;MAX(INDEX($C$1:$C$13701,MIN(13701,ROW()+1)):INDEX($C$1:$C$13701,MIN(13701,ROW()+設定!$B$24))),$C3060&gt;=設定!$B$32,$C3060&gt;=MAX(MIN(INDEX($C$1:$C$13701,MAX(1,ROW()-設定!$B$26)):INDEX($C$1:$C$13701,MAX(1,ROW()-1))),MIN(INDEX($C$1:$C$13701,MIN(13701,ROW()+1)):INDEX($C$1:$C$13701,MIN(13701,ROW()+設定!$B$26))))*10^(設定!$B$27/20)),1,0))</f>
        <v>0</v>
      </c>
      <c r="G3060" s="33" t="n">
        <f aca="false">$G3059+IF($F3060=1,1,0)</f>
        <v>1</v>
      </c>
      <c r="H3060" s="0" t="str">
        <f aca="false">IF($F3060=1,$G3060,"")</f>
        <v/>
      </c>
    </row>
    <row r="3061" customFormat="false" ht="15" hidden="false" customHeight="false" outlineLevel="0" collapsed="false">
      <c r="A3061" s="30" t="n">
        <v>477.96875</v>
      </c>
      <c r="B3061" s="31" t="n">
        <v>4.8995</v>
      </c>
      <c r="C3061" s="32" t="n">
        <f aca="false">IF($A3061="","",IF(設定!$B$21="dB",10^($B3061/20),ABS($B3061)))</f>
        <v>1.75782242265354</v>
      </c>
      <c r="D3061" s="32" t="n">
        <f aca="false">IF($A3061="","",$A3061^2)</f>
        <v>228454.125976563</v>
      </c>
      <c r="E3061" s="32" t="n">
        <f aca="false">IF($A3061="","",IF($C3061&lt;=0,"",1/$C3061^2))</f>
        <v>0.323630914170818</v>
      </c>
      <c r="F3061" s="33" t="n">
        <f aca="false">IF(OR(ROW()-設定!$B$30&lt;2,ROW()+設定!$B$30&gt;13701,N($A3061)&lt;=0,N(INDEX($A$2:$A$13701,MIN(13700,MAX(1,ROW()-1+設定!$B$30))))&lt;=0,$A3061&lt;設定!$B$28,$A3061&gt;設定!$B$29),0,IF(AND($C3061&gt;=MAX(INDEX($C$1:$C$13701,MAX(1,ROW()-設定!$B$24)):INDEX($C$1:$C$13701,MAX(1,ROW()-1))),$C3061&gt;MAX(INDEX($C$1:$C$13701,MIN(13701,ROW()+1)):INDEX($C$1:$C$13701,MIN(13701,ROW()+設定!$B$24))),$C3061&gt;=設定!$B$32,$C3061&gt;=MAX(MIN(INDEX($C$1:$C$13701,MAX(1,ROW()-設定!$B$26)):INDEX($C$1:$C$13701,MAX(1,ROW()-1))),MIN(INDEX($C$1:$C$13701,MIN(13701,ROW()+1)):INDEX($C$1:$C$13701,MIN(13701,ROW()+設定!$B$26))))*10^(設定!$B$27/20)),1,0))</f>
        <v>0</v>
      </c>
      <c r="G3061" s="33" t="n">
        <f aca="false">$G3060+IF($F3061=1,1,0)</f>
        <v>1</v>
      </c>
      <c r="H3061" s="0" t="str">
        <f aca="false">IF($F3061=1,$G3061,"")</f>
        <v/>
      </c>
    </row>
    <row r="3062" customFormat="false" ht="15" hidden="false" customHeight="false" outlineLevel="0" collapsed="false">
      <c r="A3062" s="30" t="n">
        <v>478.125</v>
      </c>
      <c r="B3062" s="31" t="n">
        <v>4.912</v>
      </c>
      <c r="C3062" s="32" t="n">
        <f aca="false">IF($A3062="","",IF(設定!$B$21="dB",10^($B3062/20),ABS($B3062)))</f>
        <v>1.76035395361616</v>
      </c>
      <c r="D3062" s="32" t="n">
        <f aca="false">IF($A3062="","",$A3062^2)</f>
        <v>228603.515625</v>
      </c>
      <c r="E3062" s="32" t="n">
        <f aca="false">IF($A3062="","",IF($C3062&lt;=0,"",1/$C3062^2))</f>
        <v>0.322700768751553</v>
      </c>
      <c r="F3062" s="33" t="n">
        <f aca="false">IF(OR(ROW()-設定!$B$30&lt;2,ROW()+設定!$B$30&gt;13701,N($A3062)&lt;=0,N(INDEX($A$2:$A$13701,MIN(13700,MAX(1,ROW()-1+設定!$B$30))))&lt;=0,$A3062&lt;設定!$B$28,$A3062&gt;設定!$B$29),0,IF(AND($C3062&gt;=MAX(INDEX($C$1:$C$13701,MAX(1,ROW()-設定!$B$24)):INDEX($C$1:$C$13701,MAX(1,ROW()-1))),$C3062&gt;MAX(INDEX($C$1:$C$13701,MIN(13701,ROW()+1)):INDEX($C$1:$C$13701,MIN(13701,ROW()+設定!$B$24))),$C3062&gt;=設定!$B$32,$C3062&gt;=MAX(MIN(INDEX($C$1:$C$13701,MAX(1,ROW()-設定!$B$26)):INDEX($C$1:$C$13701,MAX(1,ROW()-1))),MIN(INDEX($C$1:$C$13701,MIN(13701,ROW()+1)):INDEX($C$1:$C$13701,MIN(13701,ROW()+設定!$B$26))))*10^(設定!$B$27/20)),1,0))</f>
        <v>0</v>
      </c>
      <c r="G3062" s="33" t="n">
        <f aca="false">$G3061+IF($F3062=1,1,0)</f>
        <v>1</v>
      </c>
      <c r="H3062" s="0" t="str">
        <f aca="false">IF($F3062=1,$G3062,"")</f>
        <v/>
      </c>
    </row>
    <row r="3063" customFormat="false" ht="15" hidden="false" customHeight="false" outlineLevel="0" collapsed="false">
      <c r="A3063" s="30" t="n">
        <v>478.28125</v>
      </c>
      <c r="B3063" s="31" t="n">
        <v>5.3246</v>
      </c>
      <c r="C3063" s="32" t="n">
        <f aca="false">IF($A3063="","",IF(設定!$B$21="dB",10^($B3063/20),ABS($B3063)))</f>
        <v>1.8459927881114</v>
      </c>
      <c r="D3063" s="32" t="n">
        <f aca="false">IF($A3063="","",$A3063^2)</f>
        <v>228752.954101563</v>
      </c>
      <c r="E3063" s="32" t="n">
        <f aca="false">IF($A3063="","",IF($C3063&lt;=0,"",1/$C3063^2))</f>
        <v>0.293453977261085</v>
      </c>
      <c r="F3063" s="33" t="n">
        <f aca="false">IF(OR(ROW()-設定!$B$30&lt;2,ROW()+設定!$B$30&gt;13701,N($A3063)&lt;=0,N(INDEX($A$2:$A$13701,MIN(13700,MAX(1,ROW()-1+設定!$B$30))))&lt;=0,$A3063&lt;設定!$B$28,$A3063&gt;設定!$B$29),0,IF(AND($C3063&gt;=MAX(INDEX($C$1:$C$13701,MAX(1,ROW()-設定!$B$24)):INDEX($C$1:$C$13701,MAX(1,ROW()-1))),$C3063&gt;MAX(INDEX($C$1:$C$13701,MIN(13701,ROW()+1)):INDEX($C$1:$C$13701,MIN(13701,ROW()+設定!$B$24))),$C3063&gt;=設定!$B$32,$C3063&gt;=MAX(MIN(INDEX($C$1:$C$13701,MAX(1,ROW()-設定!$B$26)):INDEX($C$1:$C$13701,MAX(1,ROW()-1))),MIN(INDEX($C$1:$C$13701,MIN(13701,ROW()+1)):INDEX($C$1:$C$13701,MIN(13701,ROW()+設定!$B$26))))*10^(設定!$B$27/20)),1,0))</f>
        <v>0</v>
      </c>
      <c r="G3063" s="33" t="n">
        <f aca="false">$G3062+IF($F3063=1,1,0)</f>
        <v>1</v>
      </c>
      <c r="H3063" s="0" t="str">
        <f aca="false">IF($F3063=1,$G3063,"")</f>
        <v/>
      </c>
    </row>
    <row r="3064" customFormat="false" ht="15" hidden="false" customHeight="false" outlineLevel="0" collapsed="false">
      <c r="A3064" s="30" t="n">
        <v>478.4375</v>
      </c>
      <c r="B3064" s="31" t="n">
        <v>5.1077</v>
      </c>
      <c r="C3064" s="32" t="n">
        <f aca="false">IF($A3064="","",IF(設定!$B$21="dB",10^($B3064/20),ABS($B3064)))</f>
        <v>1.80046631272157</v>
      </c>
      <c r="D3064" s="32" t="n">
        <f aca="false">IF($A3064="","",$A3064^2)</f>
        <v>228902.44140625</v>
      </c>
      <c r="E3064" s="32" t="n">
        <f aca="false">IF($A3064="","",IF($C3064&lt;=0,"",1/$C3064^2))</f>
        <v>0.308482122229821</v>
      </c>
      <c r="F3064" s="33" t="n">
        <f aca="false">IF(OR(ROW()-設定!$B$30&lt;2,ROW()+設定!$B$30&gt;13701,N($A3064)&lt;=0,N(INDEX($A$2:$A$13701,MIN(13700,MAX(1,ROW()-1+設定!$B$30))))&lt;=0,$A3064&lt;設定!$B$28,$A3064&gt;設定!$B$29),0,IF(AND($C3064&gt;=MAX(INDEX($C$1:$C$13701,MAX(1,ROW()-設定!$B$24)):INDEX($C$1:$C$13701,MAX(1,ROW()-1))),$C3064&gt;MAX(INDEX($C$1:$C$13701,MIN(13701,ROW()+1)):INDEX($C$1:$C$13701,MIN(13701,ROW()+設定!$B$24))),$C3064&gt;=設定!$B$32,$C3064&gt;=MAX(MIN(INDEX($C$1:$C$13701,MAX(1,ROW()-設定!$B$26)):INDEX($C$1:$C$13701,MAX(1,ROW()-1))),MIN(INDEX($C$1:$C$13701,MIN(13701,ROW()+1)):INDEX($C$1:$C$13701,MIN(13701,ROW()+設定!$B$26))))*10^(設定!$B$27/20)),1,0))</f>
        <v>0</v>
      </c>
      <c r="G3064" s="33" t="n">
        <f aca="false">$G3063+IF($F3064=1,1,0)</f>
        <v>1</v>
      </c>
      <c r="H3064" s="0" t="str">
        <f aca="false">IF($F3064=1,$G3064,"")</f>
        <v/>
      </c>
    </row>
    <row r="3065" customFormat="false" ht="15" hidden="false" customHeight="false" outlineLevel="0" collapsed="false">
      <c r="A3065" s="30" t="n">
        <v>478.59375</v>
      </c>
      <c r="B3065" s="31" t="n">
        <v>5.4058</v>
      </c>
      <c r="C3065" s="32" t="n">
        <f aca="false">IF($A3065="","",IF(設定!$B$21="dB",10^($B3065/20),ABS($B3065)))</f>
        <v>1.86333095998195</v>
      </c>
      <c r="D3065" s="32" t="n">
        <f aca="false">IF($A3065="","",$A3065^2)</f>
        <v>229051.977539063</v>
      </c>
      <c r="E3065" s="32" t="n">
        <f aca="false">IF($A3065="","",IF($C3065&lt;=0,"",1/$C3065^2))</f>
        <v>0.288018245169238</v>
      </c>
      <c r="F3065" s="33" t="n">
        <f aca="false">IF(OR(ROW()-設定!$B$30&lt;2,ROW()+設定!$B$30&gt;13701,N($A3065)&lt;=0,N(INDEX($A$2:$A$13701,MIN(13700,MAX(1,ROW()-1+設定!$B$30))))&lt;=0,$A3065&lt;設定!$B$28,$A3065&gt;設定!$B$29),0,IF(AND($C3065&gt;=MAX(INDEX($C$1:$C$13701,MAX(1,ROW()-設定!$B$24)):INDEX($C$1:$C$13701,MAX(1,ROW()-1))),$C3065&gt;MAX(INDEX($C$1:$C$13701,MIN(13701,ROW()+1)):INDEX($C$1:$C$13701,MIN(13701,ROW()+設定!$B$24))),$C3065&gt;=設定!$B$32,$C3065&gt;=MAX(MIN(INDEX($C$1:$C$13701,MAX(1,ROW()-設定!$B$26)):INDEX($C$1:$C$13701,MAX(1,ROW()-1))),MIN(INDEX($C$1:$C$13701,MIN(13701,ROW()+1)):INDEX($C$1:$C$13701,MIN(13701,ROW()+設定!$B$26))))*10^(設定!$B$27/20)),1,0))</f>
        <v>0</v>
      </c>
      <c r="G3065" s="33" t="n">
        <f aca="false">$G3064+IF($F3065=1,1,0)</f>
        <v>1</v>
      </c>
      <c r="H3065" s="0" t="str">
        <f aca="false">IF($F3065=1,$G3065,"")</f>
        <v/>
      </c>
    </row>
    <row r="3066" customFormat="false" ht="15" hidden="false" customHeight="false" outlineLevel="0" collapsed="false">
      <c r="A3066" s="30" t="n">
        <v>478.75</v>
      </c>
      <c r="B3066" s="31" t="n">
        <v>5.2913</v>
      </c>
      <c r="C3066" s="32" t="n">
        <f aca="false">IF($A3066="","",IF(設定!$B$21="dB",10^($B3066/20),ABS($B3066)))</f>
        <v>1.8389291621755</v>
      </c>
      <c r="D3066" s="32" t="n">
        <f aca="false">IF($A3066="","",$A3066^2)</f>
        <v>229201.5625</v>
      </c>
      <c r="E3066" s="32" t="n">
        <f aca="false">IF($A3066="","",IF($C3066&lt;=0,"",1/$C3066^2))</f>
        <v>0.295712715925701</v>
      </c>
      <c r="F3066" s="33" t="n">
        <f aca="false">IF(OR(ROW()-設定!$B$30&lt;2,ROW()+設定!$B$30&gt;13701,N($A3066)&lt;=0,N(INDEX($A$2:$A$13701,MIN(13700,MAX(1,ROW()-1+設定!$B$30))))&lt;=0,$A3066&lt;設定!$B$28,$A3066&gt;設定!$B$29),0,IF(AND($C3066&gt;=MAX(INDEX($C$1:$C$13701,MAX(1,ROW()-設定!$B$24)):INDEX($C$1:$C$13701,MAX(1,ROW()-1))),$C3066&gt;MAX(INDEX($C$1:$C$13701,MIN(13701,ROW()+1)):INDEX($C$1:$C$13701,MIN(13701,ROW()+設定!$B$24))),$C3066&gt;=設定!$B$32,$C3066&gt;=MAX(MIN(INDEX($C$1:$C$13701,MAX(1,ROW()-設定!$B$26)):INDEX($C$1:$C$13701,MAX(1,ROW()-1))),MIN(INDEX($C$1:$C$13701,MIN(13701,ROW()+1)):INDEX($C$1:$C$13701,MIN(13701,ROW()+設定!$B$26))))*10^(設定!$B$27/20)),1,0))</f>
        <v>0</v>
      </c>
      <c r="G3066" s="33" t="n">
        <f aca="false">$G3065+IF($F3066=1,1,0)</f>
        <v>1</v>
      </c>
      <c r="H3066" s="0" t="str">
        <f aca="false">IF($F3066=1,$G3066,"")</f>
        <v/>
      </c>
    </row>
    <row r="3067" customFormat="false" ht="15" hidden="false" customHeight="false" outlineLevel="0" collapsed="false">
      <c r="A3067" s="30" t="n">
        <v>478.90625</v>
      </c>
      <c r="B3067" s="31" t="n">
        <v>5.2879</v>
      </c>
      <c r="C3067" s="32" t="n">
        <f aca="false">IF($A3067="","",IF(設定!$B$21="dB",10^($B3067/20),ABS($B3067)))</f>
        <v>1.83820947359305</v>
      </c>
      <c r="D3067" s="32" t="n">
        <f aca="false">IF($A3067="","",$A3067^2)</f>
        <v>229351.196289063</v>
      </c>
      <c r="E3067" s="32" t="n">
        <f aca="false">IF($A3067="","",IF($C3067&lt;=0,"",1/$C3067^2))</f>
        <v>0.29594431382554</v>
      </c>
      <c r="F3067" s="33" t="n">
        <f aca="false">IF(OR(ROW()-設定!$B$30&lt;2,ROW()+設定!$B$30&gt;13701,N($A3067)&lt;=0,N(INDEX($A$2:$A$13701,MIN(13700,MAX(1,ROW()-1+設定!$B$30))))&lt;=0,$A3067&lt;設定!$B$28,$A3067&gt;設定!$B$29),0,IF(AND($C3067&gt;=MAX(INDEX($C$1:$C$13701,MAX(1,ROW()-設定!$B$24)):INDEX($C$1:$C$13701,MAX(1,ROW()-1))),$C3067&gt;MAX(INDEX($C$1:$C$13701,MIN(13701,ROW()+1)):INDEX($C$1:$C$13701,MIN(13701,ROW()+設定!$B$24))),$C3067&gt;=設定!$B$32,$C3067&gt;=MAX(MIN(INDEX($C$1:$C$13701,MAX(1,ROW()-設定!$B$26)):INDEX($C$1:$C$13701,MAX(1,ROW()-1))),MIN(INDEX($C$1:$C$13701,MIN(13701,ROW()+1)):INDEX($C$1:$C$13701,MIN(13701,ROW()+設定!$B$26))))*10^(設定!$B$27/20)),1,0))</f>
        <v>0</v>
      </c>
      <c r="G3067" s="33" t="n">
        <f aca="false">$G3066+IF($F3067=1,1,0)</f>
        <v>1</v>
      </c>
      <c r="H3067" s="0" t="str">
        <f aca="false">IF($F3067=1,$G3067,"")</f>
        <v/>
      </c>
    </row>
    <row r="3068" customFormat="false" ht="15" hidden="false" customHeight="false" outlineLevel="0" collapsed="false">
      <c r="A3068" s="30" t="n">
        <v>479.0625</v>
      </c>
      <c r="B3068" s="31" t="n">
        <v>5.3728</v>
      </c>
      <c r="C3068" s="32" t="n">
        <f aca="false">IF($A3068="","",IF(設定!$B$21="dB",10^($B3068/20),ABS($B3068)))</f>
        <v>1.8562651021644</v>
      </c>
      <c r="D3068" s="32" t="n">
        <f aca="false">IF($A3068="","",$A3068^2)</f>
        <v>229500.87890625</v>
      </c>
      <c r="E3068" s="32" t="n">
        <f aca="false">IF($A3068="","",IF($C3068&lt;=0,"",1/$C3068^2))</f>
        <v>0.29021509652939</v>
      </c>
      <c r="F3068" s="33" t="n">
        <f aca="false">IF(OR(ROW()-設定!$B$30&lt;2,ROW()+設定!$B$30&gt;13701,N($A3068)&lt;=0,N(INDEX($A$2:$A$13701,MIN(13700,MAX(1,ROW()-1+設定!$B$30))))&lt;=0,$A3068&lt;設定!$B$28,$A3068&gt;設定!$B$29),0,IF(AND($C3068&gt;=MAX(INDEX($C$1:$C$13701,MAX(1,ROW()-設定!$B$24)):INDEX($C$1:$C$13701,MAX(1,ROW()-1))),$C3068&gt;MAX(INDEX($C$1:$C$13701,MIN(13701,ROW()+1)):INDEX($C$1:$C$13701,MIN(13701,ROW()+設定!$B$24))),$C3068&gt;=設定!$B$32,$C3068&gt;=MAX(MIN(INDEX($C$1:$C$13701,MAX(1,ROW()-設定!$B$26)):INDEX($C$1:$C$13701,MAX(1,ROW()-1))),MIN(INDEX($C$1:$C$13701,MIN(13701,ROW()+1)):INDEX($C$1:$C$13701,MIN(13701,ROW()+設定!$B$26))))*10^(設定!$B$27/20)),1,0))</f>
        <v>0</v>
      </c>
      <c r="G3068" s="33" t="n">
        <f aca="false">$G3067+IF($F3068=1,1,0)</f>
        <v>1</v>
      </c>
      <c r="H3068" s="0" t="str">
        <f aca="false">IF($F3068=1,$G3068,"")</f>
        <v/>
      </c>
    </row>
    <row r="3069" customFormat="false" ht="15" hidden="false" customHeight="false" outlineLevel="0" collapsed="false">
      <c r="A3069" s="30" t="n">
        <v>479.21875</v>
      </c>
      <c r="B3069" s="31" t="n">
        <v>5.432</v>
      </c>
      <c r="C3069" s="32" t="n">
        <f aca="false">IF($A3069="","",IF(設定!$B$21="dB",10^($B3069/20),ABS($B3069)))</f>
        <v>1.86895997165149</v>
      </c>
      <c r="D3069" s="32" t="n">
        <f aca="false">IF($A3069="","",$A3069^2)</f>
        <v>229650.610351563</v>
      </c>
      <c r="E3069" s="32" t="n">
        <f aca="false">IF($A3069="","",IF($C3069&lt;=0,"",1/$C3069^2))</f>
        <v>0.286285927087212</v>
      </c>
      <c r="F3069" s="33" t="n">
        <f aca="false">IF(OR(ROW()-設定!$B$30&lt;2,ROW()+設定!$B$30&gt;13701,N($A3069)&lt;=0,N(INDEX($A$2:$A$13701,MIN(13700,MAX(1,ROW()-1+設定!$B$30))))&lt;=0,$A3069&lt;設定!$B$28,$A3069&gt;設定!$B$29),0,IF(AND($C3069&gt;=MAX(INDEX($C$1:$C$13701,MAX(1,ROW()-設定!$B$24)):INDEX($C$1:$C$13701,MAX(1,ROW()-1))),$C3069&gt;MAX(INDEX($C$1:$C$13701,MIN(13701,ROW()+1)):INDEX($C$1:$C$13701,MIN(13701,ROW()+設定!$B$24))),$C3069&gt;=設定!$B$32,$C3069&gt;=MAX(MIN(INDEX($C$1:$C$13701,MAX(1,ROW()-設定!$B$26)):INDEX($C$1:$C$13701,MAX(1,ROW()-1))),MIN(INDEX($C$1:$C$13701,MIN(13701,ROW()+1)):INDEX($C$1:$C$13701,MIN(13701,ROW()+設定!$B$26))))*10^(設定!$B$27/20)),1,0))</f>
        <v>0</v>
      </c>
      <c r="G3069" s="33" t="n">
        <f aca="false">$G3068+IF($F3069=1,1,0)</f>
        <v>1</v>
      </c>
      <c r="H3069" s="0" t="str">
        <f aca="false">IF($F3069=1,$G3069,"")</f>
        <v/>
      </c>
    </row>
    <row r="3070" customFormat="false" ht="15" hidden="false" customHeight="false" outlineLevel="0" collapsed="false">
      <c r="A3070" s="30" t="n">
        <v>479.375</v>
      </c>
      <c r="B3070" s="31" t="n">
        <v>5.5315</v>
      </c>
      <c r="C3070" s="32" t="n">
        <f aca="false">IF($A3070="","",IF(設定!$B$21="dB",10^($B3070/20),ABS($B3070)))</f>
        <v>1.89049267951794</v>
      </c>
      <c r="D3070" s="32" t="n">
        <f aca="false">IF($A3070="","",$A3070^2)</f>
        <v>229800.390625</v>
      </c>
      <c r="E3070" s="32" t="n">
        <f aca="false">IF($A3070="","",IF($C3070&lt;=0,"",1/$C3070^2))</f>
        <v>0.279801475266485</v>
      </c>
      <c r="F3070" s="33" t="n">
        <f aca="false">IF(OR(ROW()-設定!$B$30&lt;2,ROW()+設定!$B$30&gt;13701,N($A3070)&lt;=0,N(INDEX($A$2:$A$13701,MIN(13700,MAX(1,ROW()-1+設定!$B$30))))&lt;=0,$A3070&lt;設定!$B$28,$A3070&gt;設定!$B$29),0,IF(AND($C3070&gt;=MAX(INDEX($C$1:$C$13701,MAX(1,ROW()-設定!$B$24)):INDEX($C$1:$C$13701,MAX(1,ROW()-1))),$C3070&gt;MAX(INDEX($C$1:$C$13701,MIN(13701,ROW()+1)):INDEX($C$1:$C$13701,MIN(13701,ROW()+設定!$B$24))),$C3070&gt;=設定!$B$32,$C3070&gt;=MAX(MIN(INDEX($C$1:$C$13701,MAX(1,ROW()-設定!$B$26)):INDEX($C$1:$C$13701,MAX(1,ROW()-1))),MIN(INDEX($C$1:$C$13701,MIN(13701,ROW()+1)):INDEX($C$1:$C$13701,MIN(13701,ROW()+設定!$B$26))))*10^(設定!$B$27/20)),1,0))</f>
        <v>0</v>
      </c>
      <c r="G3070" s="33" t="n">
        <f aca="false">$G3069+IF($F3070=1,1,0)</f>
        <v>1</v>
      </c>
      <c r="H3070" s="0" t="str">
        <f aca="false">IF($F3070=1,$G3070,"")</f>
        <v/>
      </c>
    </row>
    <row r="3071" customFormat="false" ht="15" hidden="false" customHeight="false" outlineLevel="0" collapsed="false">
      <c r="A3071" s="30" t="n">
        <v>479.53125</v>
      </c>
      <c r="B3071" s="31" t="n">
        <v>5.497</v>
      </c>
      <c r="C3071" s="32" t="n">
        <f aca="false">IF($A3071="","",IF(設定!$B$21="dB",10^($B3071/20),ABS($B3071)))</f>
        <v>1.88299861248258</v>
      </c>
      <c r="D3071" s="32" t="n">
        <f aca="false">IF($A3071="","",$A3071^2)</f>
        <v>229950.219726563</v>
      </c>
      <c r="E3071" s="32" t="n">
        <f aca="false">IF($A3071="","",IF($C3071&lt;=0,"",1/$C3071^2))</f>
        <v>0.282033047380154</v>
      </c>
      <c r="F3071" s="33" t="n">
        <f aca="false">IF(OR(ROW()-設定!$B$30&lt;2,ROW()+設定!$B$30&gt;13701,N($A3071)&lt;=0,N(INDEX($A$2:$A$13701,MIN(13700,MAX(1,ROW()-1+設定!$B$30))))&lt;=0,$A3071&lt;設定!$B$28,$A3071&gt;設定!$B$29),0,IF(AND($C3071&gt;=MAX(INDEX($C$1:$C$13701,MAX(1,ROW()-設定!$B$24)):INDEX($C$1:$C$13701,MAX(1,ROW()-1))),$C3071&gt;MAX(INDEX($C$1:$C$13701,MIN(13701,ROW()+1)):INDEX($C$1:$C$13701,MIN(13701,ROW()+設定!$B$24))),$C3071&gt;=設定!$B$32,$C3071&gt;=MAX(MIN(INDEX($C$1:$C$13701,MAX(1,ROW()-設定!$B$26)):INDEX($C$1:$C$13701,MAX(1,ROW()-1))),MIN(INDEX($C$1:$C$13701,MIN(13701,ROW()+1)):INDEX($C$1:$C$13701,MIN(13701,ROW()+設定!$B$26))))*10^(設定!$B$27/20)),1,0))</f>
        <v>0</v>
      </c>
      <c r="G3071" s="33" t="n">
        <f aca="false">$G3070+IF($F3071=1,1,0)</f>
        <v>1</v>
      </c>
      <c r="H3071" s="0" t="str">
        <f aca="false">IF($F3071=1,$G3071,"")</f>
        <v/>
      </c>
    </row>
    <row r="3072" customFormat="false" ht="15" hidden="false" customHeight="false" outlineLevel="0" collapsed="false">
      <c r="A3072" s="30" t="n">
        <v>479.6875</v>
      </c>
      <c r="B3072" s="31" t="n">
        <v>5.5083</v>
      </c>
      <c r="C3072" s="32" t="n">
        <f aca="false">IF($A3072="","",IF(設定!$B$21="dB",10^($B3072/20),ABS($B3072)))</f>
        <v>1.88544991362233</v>
      </c>
      <c r="D3072" s="32" t="n">
        <f aca="false">IF($A3072="","",$A3072^2)</f>
        <v>230100.09765625</v>
      </c>
      <c r="E3072" s="32" t="n">
        <f aca="false">IF($A3072="","",IF($C3072&lt;=0,"",1/$C3072^2))</f>
        <v>0.281300173481256</v>
      </c>
      <c r="F3072" s="33" t="n">
        <f aca="false">IF(OR(ROW()-設定!$B$30&lt;2,ROW()+設定!$B$30&gt;13701,N($A3072)&lt;=0,N(INDEX($A$2:$A$13701,MIN(13700,MAX(1,ROW()-1+設定!$B$30))))&lt;=0,$A3072&lt;設定!$B$28,$A3072&gt;設定!$B$29),0,IF(AND($C3072&gt;=MAX(INDEX($C$1:$C$13701,MAX(1,ROW()-設定!$B$24)):INDEX($C$1:$C$13701,MAX(1,ROW()-1))),$C3072&gt;MAX(INDEX($C$1:$C$13701,MIN(13701,ROW()+1)):INDEX($C$1:$C$13701,MIN(13701,ROW()+設定!$B$24))),$C3072&gt;=設定!$B$32,$C3072&gt;=MAX(MIN(INDEX($C$1:$C$13701,MAX(1,ROW()-設定!$B$26)):INDEX($C$1:$C$13701,MAX(1,ROW()-1))),MIN(INDEX($C$1:$C$13701,MIN(13701,ROW()+1)):INDEX($C$1:$C$13701,MIN(13701,ROW()+設定!$B$26))))*10^(設定!$B$27/20)),1,0))</f>
        <v>0</v>
      </c>
      <c r="G3072" s="33" t="n">
        <f aca="false">$G3071+IF($F3072=1,1,0)</f>
        <v>1</v>
      </c>
      <c r="H3072" s="0" t="str">
        <f aca="false">IF($F3072=1,$G3072,"")</f>
        <v/>
      </c>
    </row>
    <row r="3073" customFormat="false" ht="15" hidden="false" customHeight="false" outlineLevel="0" collapsed="false">
      <c r="A3073" s="30" t="n">
        <v>479.84375</v>
      </c>
      <c r="B3073" s="31" t="n">
        <v>5.5532</v>
      </c>
      <c r="C3073" s="32" t="n">
        <f aca="false">IF($A3073="","",IF(設定!$B$21="dB",10^($B3073/20),ABS($B3073)))</f>
        <v>1.89522161119928</v>
      </c>
      <c r="D3073" s="32" t="n">
        <f aca="false">IF($A3073="","",$A3073^2)</f>
        <v>230250.024414063</v>
      </c>
      <c r="E3073" s="32" t="n">
        <f aca="false">IF($A3073="","",IF($C3073&lt;=0,"",1/$C3073^2))</f>
        <v>0.27840690348142</v>
      </c>
      <c r="F3073" s="33" t="n">
        <f aca="false">IF(OR(ROW()-設定!$B$30&lt;2,ROW()+設定!$B$30&gt;13701,N($A3073)&lt;=0,N(INDEX($A$2:$A$13701,MIN(13700,MAX(1,ROW()-1+設定!$B$30))))&lt;=0,$A3073&lt;設定!$B$28,$A3073&gt;設定!$B$29),0,IF(AND($C3073&gt;=MAX(INDEX($C$1:$C$13701,MAX(1,ROW()-設定!$B$24)):INDEX($C$1:$C$13701,MAX(1,ROW()-1))),$C3073&gt;MAX(INDEX($C$1:$C$13701,MIN(13701,ROW()+1)):INDEX($C$1:$C$13701,MIN(13701,ROW()+設定!$B$24))),$C3073&gt;=設定!$B$32,$C3073&gt;=MAX(MIN(INDEX($C$1:$C$13701,MAX(1,ROW()-設定!$B$26)):INDEX($C$1:$C$13701,MAX(1,ROW()-1))),MIN(INDEX($C$1:$C$13701,MIN(13701,ROW()+1)):INDEX($C$1:$C$13701,MIN(13701,ROW()+設定!$B$26))))*10^(設定!$B$27/20)),1,0))</f>
        <v>0</v>
      </c>
      <c r="G3073" s="33" t="n">
        <f aca="false">$G3072+IF($F3073=1,1,0)</f>
        <v>1</v>
      </c>
      <c r="H3073" s="0" t="str">
        <f aca="false">IF($F3073=1,$G3073,"")</f>
        <v/>
      </c>
    </row>
    <row r="3074" customFormat="false" ht="15" hidden="false" customHeight="false" outlineLevel="0" collapsed="false">
      <c r="A3074" s="30" t="n">
        <v>480</v>
      </c>
      <c r="B3074" s="31" t="n">
        <v>5.7171</v>
      </c>
      <c r="C3074" s="32" t="n">
        <f aca="false">IF($A3074="","",IF(設定!$B$21="dB",10^($B3074/20),ABS($B3074)))</f>
        <v>1.93132338907572</v>
      </c>
      <c r="D3074" s="32" t="n">
        <f aca="false">IF($A3074="","",$A3074^2)</f>
        <v>230400</v>
      </c>
      <c r="E3074" s="32" t="n">
        <f aca="false">IF($A3074="","",IF($C3074&lt;=0,"",1/$C3074^2))</f>
        <v>0.268095793604213</v>
      </c>
      <c r="F3074" s="33" t="n">
        <f aca="false">IF(OR(ROW()-設定!$B$30&lt;2,ROW()+設定!$B$30&gt;13701,N($A3074)&lt;=0,N(INDEX($A$2:$A$13701,MIN(13700,MAX(1,ROW()-1+設定!$B$30))))&lt;=0,$A3074&lt;設定!$B$28,$A3074&gt;設定!$B$29),0,IF(AND($C3074&gt;=MAX(INDEX($C$1:$C$13701,MAX(1,ROW()-設定!$B$24)):INDEX($C$1:$C$13701,MAX(1,ROW()-1))),$C3074&gt;MAX(INDEX($C$1:$C$13701,MIN(13701,ROW()+1)):INDEX($C$1:$C$13701,MIN(13701,ROW()+設定!$B$24))),$C3074&gt;=設定!$B$32,$C3074&gt;=MAX(MIN(INDEX($C$1:$C$13701,MAX(1,ROW()-設定!$B$26)):INDEX($C$1:$C$13701,MAX(1,ROW()-1))),MIN(INDEX($C$1:$C$13701,MIN(13701,ROW()+1)):INDEX($C$1:$C$13701,MIN(13701,ROW()+設定!$B$26))))*10^(設定!$B$27/20)),1,0))</f>
        <v>0</v>
      </c>
      <c r="G3074" s="33" t="n">
        <f aca="false">$G3073+IF($F3074=1,1,0)</f>
        <v>1</v>
      </c>
      <c r="H3074" s="0" t="str">
        <f aca="false">IF($F3074=1,$G3074,"")</f>
        <v/>
      </c>
    </row>
    <row r="3075" customFormat="false" ht="15" hidden="false" customHeight="false" outlineLevel="0" collapsed="false">
      <c r="A3075" s="30" t="n">
        <v>480.15625</v>
      </c>
      <c r="B3075" s="31" t="n">
        <v>5.7021</v>
      </c>
      <c r="C3075" s="32" t="n">
        <f aca="false">IF($A3075="","",IF(設定!$B$21="dB",10^($B3075/20),ABS($B3075)))</f>
        <v>1.9279909899945</v>
      </c>
      <c r="D3075" s="32" t="n">
        <f aca="false">IF($A3075="","",$A3075^2)</f>
        <v>230550.024414063</v>
      </c>
      <c r="E3075" s="32" t="n">
        <f aca="false">IF($A3075="","",IF($C3075&lt;=0,"",1/$C3075^2))</f>
        <v>0.269023364607254</v>
      </c>
      <c r="F3075" s="33" t="n">
        <f aca="false">IF(OR(ROW()-設定!$B$30&lt;2,ROW()+設定!$B$30&gt;13701,N($A3075)&lt;=0,N(INDEX($A$2:$A$13701,MIN(13700,MAX(1,ROW()-1+設定!$B$30))))&lt;=0,$A3075&lt;設定!$B$28,$A3075&gt;設定!$B$29),0,IF(AND($C3075&gt;=MAX(INDEX($C$1:$C$13701,MAX(1,ROW()-設定!$B$24)):INDEX($C$1:$C$13701,MAX(1,ROW()-1))),$C3075&gt;MAX(INDEX($C$1:$C$13701,MIN(13701,ROW()+1)):INDEX($C$1:$C$13701,MIN(13701,ROW()+設定!$B$24))),$C3075&gt;=設定!$B$32,$C3075&gt;=MAX(MIN(INDEX($C$1:$C$13701,MAX(1,ROW()-設定!$B$26)):INDEX($C$1:$C$13701,MAX(1,ROW()-1))),MIN(INDEX($C$1:$C$13701,MIN(13701,ROW()+1)):INDEX($C$1:$C$13701,MIN(13701,ROW()+設定!$B$26))))*10^(設定!$B$27/20)),1,0))</f>
        <v>0</v>
      </c>
      <c r="G3075" s="33" t="n">
        <f aca="false">$G3074+IF($F3075=1,1,0)</f>
        <v>1</v>
      </c>
      <c r="H3075" s="0" t="str">
        <f aca="false">IF($F3075=1,$G3075,"")</f>
        <v/>
      </c>
    </row>
    <row r="3076" customFormat="false" ht="15" hidden="false" customHeight="false" outlineLevel="0" collapsed="false">
      <c r="A3076" s="30" t="n">
        <v>480.3125</v>
      </c>
      <c r="B3076" s="31" t="n">
        <v>5.5533</v>
      </c>
      <c r="C3076" s="32" t="n">
        <f aca="false">IF($A3076="","",IF(設定!$B$21="dB",10^($B3076/20),ABS($B3076)))</f>
        <v>1.89524343087004</v>
      </c>
      <c r="D3076" s="32" t="n">
        <f aca="false">IF($A3076="","",$A3076^2)</f>
        <v>230700.09765625</v>
      </c>
      <c r="E3076" s="32" t="n">
        <f aca="false">IF($A3076="","",IF($C3076&lt;=0,"",1/$C3076^2))</f>
        <v>0.278400492999366</v>
      </c>
      <c r="F3076" s="33" t="n">
        <f aca="false">IF(OR(ROW()-設定!$B$30&lt;2,ROW()+設定!$B$30&gt;13701,N($A3076)&lt;=0,N(INDEX($A$2:$A$13701,MIN(13700,MAX(1,ROW()-1+設定!$B$30))))&lt;=0,$A3076&lt;設定!$B$28,$A3076&gt;設定!$B$29),0,IF(AND($C3076&gt;=MAX(INDEX($C$1:$C$13701,MAX(1,ROW()-設定!$B$24)):INDEX($C$1:$C$13701,MAX(1,ROW()-1))),$C3076&gt;MAX(INDEX($C$1:$C$13701,MIN(13701,ROW()+1)):INDEX($C$1:$C$13701,MIN(13701,ROW()+設定!$B$24))),$C3076&gt;=設定!$B$32,$C3076&gt;=MAX(MIN(INDEX($C$1:$C$13701,MAX(1,ROW()-設定!$B$26)):INDEX($C$1:$C$13701,MAX(1,ROW()-1))),MIN(INDEX($C$1:$C$13701,MIN(13701,ROW()+1)):INDEX($C$1:$C$13701,MIN(13701,ROW()+設定!$B$26))))*10^(設定!$B$27/20)),1,0))</f>
        <v>0</v>
      </c>
      <c r="G3076" s="33" t="n">
        <f aca="false">$G3075+IF($F3076=1,1,0)</f>
        <v>1</v>
      </c>
      <c r="H3076" s="0" t="str">
        <f aca="false">IF($F3076=1,$G3076,"")</f>
        <v/>
      </c>
    </row>
    <row r="3077" customFormat="false" ht="15" hidden="false" customHeight="false" outlineLevel="0" collapsed="false">
      <c r="A3077" s="30" t="n">
        <v>480.46875</v>
      </c>
      <c r="B3077" s="31" t="n">
        <v>5.6324</v>
      </c>
      <c r="C3077" s="32" t="n">
        <f aca="false">IF($A3077="","",IF(設定!$B$21="dB",10^($B3077/20),ABS($B3077)))</f>
        <v>1.91258171745921</v>
      </c>
      <c r="D3077" s="32" t="n">
        <f aca="false">IF($A3077="","",$A3077^2)</f>
        <v>230850.219726563</v>
      </c>
      <c r="E3077" s="32" t="n">
        <f aca="false">IF($A3077="","",IF($C3077&lt;=0,"",1/$C3077^2))</f>
        <v>0.273375757853204</v>
      </c>
      <c r="F3077" s="33" t="n">
        <f aca="false">IF(OR(ROW()-設定!$B$30&lt;2,ROW()+設定!$B$30&gt;13701,N($A3077)&lt;=0,N(INDEX($A$2:$A$13701,MIN(13700,MAX(1,ROW()-1+設定!$B$30))))&lt;=0,$A3077&lt;設定!$B$28,$A3077&gt;設定!$B$29),0,IF(AND($C3077&gt;=MAX(INDEX($C$1:$C$13701,MAX(1,ROW()-設定!$B$24)):INDEX($C$1:$C$13701,MAX(1,ROW()-1))),$C3077&gt;MAX(INDEX($C$1:$C$13701,MIN(13701,ROW()+1)):INDEX($C$1:$C$13701,MIN(13701,ROW()+設定!$B$24))),$C3077&gt;=設定!$B$32,$C3077&gt;=MAX(MIN(INDEX($C$1:$C$13701,MAX(1,ROW()-設定!$B$26)):INDEX($C$1:$C$13701,MAX(1,ROW()-1))),MIN(INDEX($C$1:$C$13701,MIN(13701,ROW()+1)):INDEX($C$1:$C$13701,MIN(13701,ROW()+設定!$B$26))))*10^(設定!$B$27/20)),1,0))</f>
        <v>0</v>
      </c>
      <c r="G3077" s="33" t="n">
        <f aca="false">$G3076+IF($F3077=1,1,0)</f>
        <v>1</v>
      </c>
      <c r="H3077" s="0" t="str">
        <f aca="false">IF($F3077=1,$G3077,"")</f>
        <v/>
      </c>
    </row>
    <row r="3078" customFormat="false" ht="15" hidden="false" customHeight="false" outlineLevel="0" collapsed="false">
      <c r="A3078" s="30" t="n">
        <v>480.625</v>
      </c>
      <c r="B3078" s="31" t="n">
        <v>5.7739</v>
      </c>
      <c r="C3078" s="32" t="n">
        <f aca="false">IF($A3078="","",IF(設定!$B$21="dB",10^($B3078/20),ABS($B3078)))</f>
        <v>1.94399435732204</v>
      </c>
      <c r="D3078" s="32" t="n">
        <f aca="false">IF($A3078="","",$A3078^2)</f>
        <v>231000.390625</v>
      </c>
      <c r="E3078" s="32" t="n">
        <f aca="false">IF($A3078="","",IF($C3078&lt;=0,"",1/$C3078^2))</f>
        <v>0.264612283138133</v>
      </c>
      <c r="F3078" s="33" t="n">
        <f aca="false">IF(OR(ROW()-設定!$B$30&lt;2,ROW()+設定!$B$30&gt;13701,N($A3078)&lt;=0,N(INDEX($A$2:$A$13701,MIN(13700,MAX(1,ROW()-1+設定!$B$30))))&lt;=0,$A3078&lt;設定!$B$28,$A3078&gt;設定!$B$29),0,IF(AND($C3078&gt;=MAX(INDEX($C$1:$C$13701,MAX(1,ROW()-設定!$B$24)):INDEX($C$1:$C$13701,MAX(1,ROW()-1))),$C3078&gt;MAX(INDEX($C$1:$C$13701,MIN(13701,ROW()+1)):INDEX($C$1:$C$13701,MIN(13701,ROW()+設定!$B$24))),$C3078&gt;=設定!$B$32,$C3078&gt;=MAX(MIN(INDEX($C$1:$C$13701,MAX(1,ROW()-設定!$B$26)):INDEX($C$1:$C$13701,MAX(1,ROW()-1))),MIN(INDEX($C$1:$C$13701,MIN(13701,ROW()+1)):INDEX($C$1:$C$13701,MIN(13701,ROW()+設定!$B$26))))*10^(設定!$B$27/20)),1,0))</f>
        <v>0</v>
      </c>
      <c r="G3078" s="33" t="n">
        <f aca="false">$G3077+IF($F3078=1,1,0)</f>
        <v>1</v>
      </c>
      <c r="H3078" s="0" t="str">
        <f aca="false">IF($F3078=1,$G3078,"")</f>
        <v/>
      </c>
    </row>
    <row r="3079" customFormat="false" ht="15" hidden="false" customHeight="false" outlineLevel="0" collapsed="false">
      <c r="A3079" s="30" t="n">
        <v>480.78125</v>
      </c>
      <c r="B3079" s="31" t="n">
        <v>5.7141</v>
      </c>
      <c r="C3079" s="32" t="n">
        <f aca="false">IF($A3079="","",IF(設定!$B$21="dB",10^($B3079/20),ABS($B3079)))</f>
        <v>1.93065644879204</v>
      </c>
      <c r="D3079" s="32" t="n">
        <f aca="false">IF($A3079="","",$A3079^2)</f>
        <v>231150.610351563</v>
      </c>
      <c r="E3079" s="32" t="n">
        <f aca="false">IF($A3079="","",IF($C3079&lt;=0,"",1/$C3079^2))</f>
        <v>0.268281051596045</v>
      </c>
      <c r="F3079" s="33" t="n">
        <f aca="false">IF(OR(ROW()-設定!$B$30&lt;2,ROW()+設定!$B$30&gt;13701,N($A3079)&lt;=0,N(INDEX($A$2:$A$13701,MIN(13700,MAX(1,ROW()-1+設定!$B$30))))&lt;=0,$A3079&lt;設定!$B$28,$A3079&gt;設定!$B$29),0,IF(AND($C3079&gt;=MAX(INDEX($C$1:$C$13701,MAX(1,ROW()-設定!$B$24)):INDEX($C$1:$C$13701,MAX(1,ROW()-1))),$C3079&gt;MAX(INDEX($C$1:$C$13701,MIN(13701,ROW()+1)):INDEX($C$1:$C$13701,MIN(13701,ROW()+設定!$B$24))),$C3079&gt;=設定!$B$32,$C3079&gt;=MAX(MIN(INDEX($C$1:$C$13701,MAX(1,ROW()-設定!$B$26)):INDEX($C$1:$C$13701,MAX(1,ROW()-1))),MIN(INDEX($C$1:$C$13701,MIN(13701,ROW()+1)):INDEX($C$1:$C$13701,MIN(13701,ROW()+設定!$B$26))))*10^(設定!$B$27/20)),1,0))</f>
        <v>0</v>
      </c>
      <c r="G3079" s="33" t="n">
        <f aca="false">$G3078+IF($F3079=1,1,0)</f>
        <v>1</v>
      </c>
      <c r="H3079" s="0" t="str">
        <f aca="false">IF($F3079=1,$G3079,"")</f>
        <v/>
      </c>
    </row>
    <row r="3080" customFormat="false" ht="15" hidden="false" customHeight="false" outlineLevel="0" collapsed="false">
      <c r="A3080" s="30" t="n">
        <v>480.9375</v>
      </c>
      <c r="B3080" s="31" t="n">
        <v>5.7796</v>
      </c>
      <c r="C3080" s="32" t="n">
        <f aca="false">IF($A3080="","",IF(設定!$B$21="dB",10^($B3080/20),ABS($B3080)))</f>
        <v>1.94527049654296</v>
      </c>
      <c r="D3080" s="32" t="n">
        <f aca="false">IF($A3080="","",$A3080^2)</f>
        <v>231300.87890625</v>
      </c>
      <c r="E3080" s="32" t="n">
        <f aca="false">IF($A3080="","",IF($C3080&lt;=0,"",1/$C3080^2))</f>
        <v>0.264265214337068</v>
      </c>
      <c r="F3080" s="33" t="n">
        <f aca="false">IF(OR(ROW()-設定!$B$30&lt;2,ROW()+設定!$B$30&gt;13701,N($A3080)&lt;=0,N(INDEX($A$2:$A$13701,MIN(13700,MAX(1,ROW()-1+設定!$B$30))))&lt;=0,$A3080&lt;設定!$B$28,$A3080&gt;設定!$B$29),0,IF(AND($C3080&gt;=MAX(INDEX($C$1:$C$13701,MAX(1,ROW()-設定!$B$24)):INDEX($C$1:$C$13701,MAX(1,ROW()-1))),$C3080&gt;MAX(INDEX($C$1:$C$13701,MIN(13701,ROW()+1)):INDEX($C$1:$C$13701,MIN(13701,ROW()+設定!$B$24))),$C3080&gt;=設定!$B$32,$C3080&gt;=MAX(MIN(INDEX($C$1:$C$13701,MAX(1,ROW()-設定!$B$26)):INDEX($C$1:$C$13701,MAX(1,ROW()-1))),MIN(INDEX($C$1:$C$13701,MIN(13701,ROW()+1)):INDEX($C$1:$C$13701,MIN(13701,ROW()+設定!$B$26))))*10^(設定!$B$27/20)),1,0))</f>
        <v>0</v>
      </c>
      <c r="G3080" s="33" t="n">
        <f aca="false">$G3079+IF($F3080=1,1,0)</f>
        <v>1</v>
      </c>
      <c r="H3080" s="0" t="str">
        <f aca="false">IF($F3080=1,$G3080,"")</f>
        <v/>
      </c>
    </row>
    <row r="3081" customFormat="false" ht="15" hidden="false" customHeight="false" outlineLevel="0" collapsed="false">
      <c r="A3081" s="30" t="n">
        <v>481.09375</v>
      </c>
      <c r="B3081" s="31" t="n">
        <v>5.7574</v>
      </c>
      <c r="C3081" s="32" t="n">
        <f aca="false">IF($A3081="","",IF(設定!$B$21="dB",10^($B3081/20),ABS($B3081)))</f>
        <v>1.94030498740224</v>
      </c>
      <c r="D3081" s="32" t="n">
        <f aca="false">IF($A3081="","",$A3081^2)</f>
        <v>231451.196289063</v>
      </c>
      <c r="E3081" s="32" t="n">
        <f aca="false">IF($A3081="","",IF($C3081&lt;=0,"",1/$C3081^2))</f>
        <v>0.265619527613748</v>
      </c>
      <c r="F3081" s="33" t="n">
        <f aca="false">IF(OR(ROW()-設定!$B$30&lt;2,ROW()+設定!$B$30&gt;13701,N($A3081)&lt;=0,N(INDEX($A$2:$A$13701,MIN(13700,MAX(1,ROW()-1+設定!$B$30))))&lt;=0,$A3081&lt;設定!$B$28,$A3081&gt;設定!$B$29),0,IF(AND($C3081&gt;=MAX(INDEX($C$1:$C$13701,MAX(1,ROW()-設定!$B$24)):INDEX($C$1:$C$13701,MAX(1,ROW()-1))),$C3081&gt;MAX(INDEX($C$1:$C$13701,MIN(13701,ROW()+1)):INDEX($C$1:$C$13701,MIN(13701,ROW()+設定!$B$24))),$C3081&gt;=設定!$B$32,$C3081&gt;=MAX(MIN(INDEX($C$1:$C$13701,MAX(1,ROW()-設定!$B$26)):INDEX($C$1:$C$13701,MAX(1,ROW()-1))),MIN(INDEX($C$1:$C$13701,MIN(13701,ROW()+1)):INDEX($C$1:$C$13701,MIN(13701,ROW()+設定!$B$26))))*10^(設定!$B$27/20)),1,0))</f>
        <v>0</v>
      </c>
      <c r="G3081" s="33" t="n">
        <f aca="false">$G3080+IF($F3081=1,1,0)</f>
        <v>1</v>
      </c>
      <c r="H3081" s="0" t="str">
        <f aca="false">IF($F3081=1,$G3081,"")</f>
        <v/>
      </c>
    </row>
    <row r="3082" customFormat="false" ht="15" hidden="false" customHeight="false" outlineLevel="0" collapsed="false">
      <c r="A3082" s="30" t="n">
        <v>481.25</v>
      </c>
      <c r="B3082" s="31" t="n">
        <v>5.8693</v>
      </c>
      <c r="C3082" s="32" t="n">
        <f aca="false">IF($A3082="","",IF(設定!$B$21="dB",10^($B3082/20),ABS($B3082)))</f>
        <v>1.9654635765479</v>
      </c>
      <c r="D3082" s="32" t="n">
        <f aca="false">IF($A3082="","",$A3082^2)</f>
        <v>231601.5625</v>
      </c>
      <c r="E3082" s="32" t="n">
        <f aca="false">IF($A3082="","",IF($C3082&lt;=0,"",1/$C3082^2))</f>
        <v>0.258863011940819</v>
      </c>
      <c r="F3082" s="33" t="n">
        <f aca="false">IF(OR(ROW()-設定!$B$30&lt;2,ROW()+設定!$B$30&gt;13701,N($A3082)&lt;=0,N(INDEX($A$2:$A$13701,MIN(13700,MAX(1,ROW()-1+設定!$B$30))))&lt;=0,$A3082&lt;設定!$B$28,$A3082&gt;設定!$B$29),0,IF(AND($C3082&gt;=MAX(INDEX($C$1:$C$13701,MAX(1,ROW()-設定!$B$24)):INDEX($C$1:$C$13701,MAX(1,ROW()-1))),$C3082&gt;MAX(INDEX($C$1:$C$13701,MIN(13701,ROW()+1)):INDEX($C$1:$C$13701,MIN(13701,ROW()+設定!$B$24))),$C3082&gt;=設定!$B$32,$C3082&gt;=MAX(MIN(INDEX($C$1:$C$13701,MAX(1,ROW()-設定!$B$26)):INDEX($C$1:$C$13701,MAX(1,ROW()-1))),MIN(INDEX($C$1:$C$13701,MIN(13701,ROW()+1)):INDEX($C$1:$C$13701,MIN(13701,ROW()+設定!$B$26))))*10^(設定!$B$27/20)),1,0))</f>
        <v>0</v>
      </c>
      <c r="G3082" s="33" t="n">
        <f aca="false">$G3081+IF($F3082=1,1,0)</f>
        <v>1</v>
      </c>
      <c r="H3082" s="0" t="str">
        <f aca="false">IF($F3082=1,$G3082,"")</f>
        <v/>
      </c>
    </row>
    <row r="3083" customFormat="false" ht="15" hidden="false" customHeight="false" outlineLevel="0" collapsed="false">
      <c r="A3083" s="30" t="n">
        <v>481.40625</v>
      </c>
      <c r="B3083" s="31" t="n">
        <v>5.9804</v>
      </c>
      <c r="C3083" s="32" t="n">
        <f aca="false">IF($A3083="","",IF(設定!$B$21="dB",10^($B3083/20),ABS($B3083)))</f>
        <v>1.9907650149932</v>
      </c>
      <c r="D3083" s="32" t="n">
        <f aca="false">IF($A3083="","",$A3083^2)</f>
        <v>231751.977539063</v>
      </c>
      <c r="E3083" s="32" t="n">
        <f aca="false">IF($A3083="","",IF($C3083&lt;=0,"",1/$C3083^2))</f>
        <v>0.252324836201527</v>
      </c>
      <c r="F3083" s="33" t="n">
        <f aca="false">IF(OR(ROW()-設定!$B$30&lt;2,ROW()+設定!$B$30&gt;13701,N($A3083)&lt;=0,N(INDEX($A$2:$A$13701,MIN(13700,MAX(1,ROW()-1+設定!$B$30))))&lt;=0,$A3083&lt;設定!$B$28,$A3083&gt;設定!$B$29),0,IF(AND($C3083&gt;=MAX(INDEX($C$1:$C$13701,MAX(1,ROW()-設定!$B$24)):INDEX($C$1:$C$13701,MAX(1,ROW()-1))),$C3083&gt;MAX(INDEX($C$1:$C$13701,MIN(13701,ROW()+1)):INDEX($C$1:$C$13701,MIN(13701,ROW()+設定!$B$24))),$C3083&gt;=設定!$B$32,$C3083&gt;=MAX(MIN(INDEX($C$1:$C$13701,MAX(1,ROW()-設定!$B$26)):INDEX($C$1:$C$13701,MAX(1,ROW()-1))),MIN(INDEX($C$1:$C$13701,MIN(13701,ROW()+1)):INDEX($C$1:$C$13701,MIN(13701,ROW()+設定!$B$26))))*10^(設定!$B$27/20)),1,0))</f>
        <v>0</v>
      </c>
      <c r="G3083" s="33" t="n">
        <f aca="false">$G3082+IF($F3083=1,1,0)</f>
        <v>1</v>
      </c>
      <c r="H3083" s="0" t="str">
        <f aca="false">IF($F3083=1,$G3083,"")</f>
        <v/>
      </c>
    </row>
    <row r="3084" customFormat="false" ht="15" hidden="false" customHeight="false" outlineLevel="0" collapsed="false">
      <c r="A3084" s="30" t="n">
        <v>481.5625</v>
      </c>
      <c r="B3084" s="31" t="n">
        <v>6.0777</v>
      </c>
      <c r="C3084" s="32" t="n">
        <f aca="false">IF($A3084="","",IF(設定!$B$21="dB",10^($B3084/20),ABS($B3084)))</f>
        <v>2.01319109173942</v>
      </c>
      <c r="D3084" s="32" t="n">
        <f aca="false">IF($A3084="","",$A3084^2)</f>
        <v>231902.44140625</v>
      </c>
      <c r="E3084" s="32" t="n">
        <f aca="false">IF($A3084="","",IF($C3084&lt;=0,"",1/$C3084^2))</f>
        <v>0.246734568416676</v>
      </c>
      <c r="F3084" s="33" t="n">
        <f aca="false">IF(OR(ROW()-設定!$B$30&lt;2,ROW()+設定!$B$30&gt;13701,N($A3084)&lt;=0,N(INDEX($A$2:$A$13701,MIN(13700,MAX(1,ROW()-1+設定!$B$30))))&lt;=0,$A3084&lt;設定!$B$28,$A3084&gt;設定!$B$29),0,IF(AND($C3084&gt;=MAX(INDEX($C$1:$C$13701,MAX(1,ROW()-設定!$B$24)):INDEX($C$1:$C$13701,MAX(1,ROW()-1))),$C3084&gt;MAX(INDEX($C$1:$C$13701,MIN(13701,ROW()+1)):INDEX($C$1:$C$13701,MIN(13701,ROW()+設定!$B$24))),$C3084&gt;=設定!$B$32,$C3084&gt;=MAX(MIN(INDEX($C$1:$C$13701,MAX(1,ROW()-設定!$B$26)):INDEX($C$1:$C$13701,MAX(1,ROW()-1))),MIN(INDEX($C$1:$C$13701,MIN(13701,ROW()+1)):INDEX($C$1:$C$13701,MIN(13701,ROW()+設定!$B$26))))*10^(設定!$B$27/20)),1,0))</f>
        <v>0</v>
      </c>
      <c r="G3084" s="33" t="n">
        <f aca="false">$G3083+IF($F3084=1,1,0)</f>
        <v>1</v>
      </c>
      <c r="H3084" s="0" t="str">
        <f aca="false">IF($F3084=1,$G3084,"")</f>
        <v/>
      </c>
    </row>
    <row r="3085" customFormat="false" ht="15" hidden="false" customHeight="false" outlineLevel="0" collapsed="false">
      <c r="A3085" s="30" t="n">
        <v>481.71875</v>
      </c>
      <c r="B3085" s="31" t="n">
        <v>6.0128</v>
      </c>
      <c r="C3085" s="32" t="n">
        <f aca="false">IF($A3085="","",IF(設定!$B$21="dB",10^($B3085/20),ABS($B3085)))</f>
        <v>1.99820480975501</v>
      </c>
      <c r="D3085" s="32" t="n">
        <f aca="false">IF($A3085="","",$A3085^2)</f>
        <v>232052.954101563</v>
      </c>
      <c r="E3085" s="32" t="n">
        <f aca="false">IF($A3085="","",IF($C3085&lt;=0,"",1/$C3085^2))</f>
        <v>0.250449402542984</v>
      </c>
      <c r="F3085" s="33" t="n">
        <f aca="false">IF(OR(ROW()-設定!$B$30&lt;2,ROW()+設定!$B$30&gt;13701,N($A3085)&lt;=0,N(INDEX($A$2:$A$13701,MIN(13700,MAX(1,ROW()-1+設定!$B$30))))&lt;=0,$A3085&lt;設定!$B$28,$A3085&gt;設定!$B$29),0,IF(AND($C3085&gt;=MAX(INDEX($C$1:$C$13701,MAX(1,ROW()-設定!$B$24)):INDEX($C$1:$C$13701,MAX(1,ROW()-1))),$C3085&gt;MAX(INDEX($C$1:$C$13701,MIN(13701,ROW()+1)):INDEX($C$1:$C$13701,MIN(13701,ROW()+設定!$B$24))),$C3085&gt;=設定!$B$32,$C3085&gt;=MAX(MIN(INDEX($C$1:$C$13701,MAX(1,ROW()-設定!$B$26)):INDEX($C$1:$C$13701,MAX(1,ROW()-1))),MIN(INDEX($C$1:$C$13701,MIN(13701,ROW()+1)):INDEX($C$1:$C$13701,MIN(13701,ROW()+設定!$B$26))))*10^(設定!$B$27/20)),1,0))</f>
        <v>0</v>
      </c>
      <c r="G3085" s="33" t="n">
        <f aca="false">$G3084+IF($F3085=1,1,0)</f>
        <v>1</v>
      </c>
      <c r="H3085" s="0" t="str">
        <f aca="false">IF($F3085=1,$G3085,"")</f>
        <v/>
      </c>
    </row>
    <row r="3086" customFormat="false" ht="15" hidden="false" customHeight="false" outlineLevel="0" collapsed="false">
      <c r="A3086" s="30" t="n">
        <v>481.875</v>
      </c>
      <c r="B3086" s="31" t="n">
        <v>6.2632</v>
      </c>
      <c r="C3086" s="32" t="n">
        <f aca="false">IF($A3086="","",IF(設定!$B$21="dB",10^($B3086/20),ABS($B3086)))</f>
        <v>2.05664815360911</v>
      </c>
      <c r="D3086" s="32" t="n">
        <f aca="false">IF($A3086="","",$A3086^2)</f>
        <v>232203.515625</v>
      </c>
      <c r="E3086" s="32" t="n">
        <f aca="false">IF($A3086="","",IF($C3086&lt;=0,"",1/$C3086^2))</f>
        <v>0.236417706551741</v>
      </c>
      <c r="F3086" s="33" t="n">
        <f aca="false">IF(OR(ROW()-設定!$B$30&lt;2,ROW()+設定!$B$30&gt;13701,N($A3086)&lt;=0,N(INDEX($A$2:$A$13701,MIN(13700,MAX(1,ROW()-1+設定!$B$30))))&lt;=0,$A3086&lt;設定!$B$28,$A3086&gt;設定!$B$29),0,IF(AND($C3086&gt;=MAX(INDEX($C$1:$C$13701,MAX(1,ROW()-設定!$B$24)):INDEX($C$1:$C$13701,MAX(1,ROW()-1))),$C3086&gt;MAX(INDEX($C$1:$C$13701,MIN(13701,ROW()+1)):INDEX($C$1:$C$13701,MIN(13701,ROW()+設定!$B$24))),$C3086&gt;=設定!$B$32,$C3086&gt;=MAX(MIN(INDEX($C$1:$C$13701,MAX(1,ROW()-設定!$B$26)):INDEX($C$1:$C$13701,MAX(1,ROW()-1))),MIN(INDEX($C$1:$C$13701,MIN(13701,ROW()+1)):INDEX($C$1:$C$13701,MIN(13701,ROW()+設定!$B$26))))*10^(設定!$B$27/20)),1,0))</f>
        <v>0</v>
      </c>
      <c r="G3086" s="33" t="n">
        <f aca="false">$G3085+IF($F3086=1,1,0)</f>
        <v>1</v>
      </c>
      <c r="H3086" s="0" t="str">
        <f aca="false">IF($F3086=1,$G3086,"")</f>
        <v/>
      </c>
    </row>
    <row r="3087" customFormat="false" ht="15" hidden="false" customHeight="false" outlineLevel="0" collapsed="false">
      <c r="A3087" s="30" t="n">
        <v>482.03125</v>
      </c>
      <c r="B3087" s="31" t="n">
        <v>6.0799</v>
      </c>
      <c r="C3087" s="32" t="n">
        <f aca="false">IF($A3087="","",IF(設定!$B$21="dB",10^($B3087/20),ABS($B3087)))</f>
        <v>2.01370106613865</v>
      </c>
      <c r="D3087" s="32" t="n">
        <f aca="false">IF($A3087="","",$A3087^2)</f>
        <v>232354.125976563</v>
      </c>
      <c r="E3087" s="32" t="n">
        <f aca="false">IF($A3087="","",IF($C3087&lt;=0,"",1/$C3087^2))</f>
        <v>0.246609612054225</v>
      </c>
      <c r="F3087" s="33" t="n">
        <f aca="false">IF(OR(ROW()-設定!$B$30&lt;2,ROW()+設定!$B$30&gt;13701,N($A3087)&lt;=0,N(INDEX($A$2:$A$13701,MIN(13700,MAX(1,ROW()-1+設定!$B$30))))&lt;=0,$A3087&lt;設定!$B$28,$A3087&gt;設定!$B$29),0,IF(AND($C3087&gt;=MAX(INDEX($C$1:$C$13701,MAX(1,ROW()-設定!$B$24)):INDEX($C$1:$C$13701,MAX(1,ROW()-1))),$C3087&gt;MAX(INDEX($C$1:$C$13701,MIN(13701,ROW()+1)):INDEX($C$1:$C$13701,MIN(13701,ROW()+設定!$B$24))),$C3087&gt;=設定!$B$32,$C3087&gt;=MAX(MIN(INDEX($C$1:$C$13701,MAX(1,ROW()-設定!$B$26)):INDEX($C$1:$C$13701,MAX(1,ROW()-1))),MIN(INDEX($C$1:$C$13701,MIN(13701,ROW()+1)):INDEX($C$1:$C$13701,MIN(13701,ROW()+設定!$B$26))))*10^(設定!$B$27/20)),1,0))</f>
        <v>0</v>
      </c>
      <c r="G3087" s="33" t="n">
        <f aca="false">$G3086+IF($F3087=1,1,0)</f>
        <v>1</v>
      </c>
      <c r="H3087" s="0" t="str">
        <f aca="false">IF($F3087=1,$G3087,"")</f>
        <v/>
      </c>
    </row>
    <row r="3088" customFormat="false" ht="15" hidden="false" customHeight="false" outlineLevel="0" collapsed="false">
      <c r="A3088" s="30" t="n">
        <v>482.1875</v>
      </c>
      <c r="B3088" s="31" t="n">
        <v>6.4507</v>
      </c>
      <c r="C3088" s="32" t="n">
        <f aca="false">IF($A3088="","",IF(設定!$B$21="dB",10^($B3088/20),ABS($B3088)))</f>
        <v>2.1015271252985</v>
      </c>
      <c r="D3088" s="32" t="n">
        <f aca="false">IF($A3088="","",$A3088^2)</f>
        <v>232504.78515625</v>
      </c>
      <c r="E3088" s="32" t="n">
        <f aca="false">IF($A3088="","",IF($C3088&lt;=0,"",1/$C3088^2))</f>
        <v>0.226427931947277</v>
      </c>
      <c r="F3088" s="33" t="n">
        <f aca="false">IF(OR(ROW()-設定!$B$30&lt;2,ROW()+設定!$B$30&gt;13701,N($A3088)&lt;=0,N(INDEX($A$2:$A$13701,MIN(13700,MAX(1,ROW()-1+設定!$B$30))))&lt;=0,$A3088&lt;設定!$B$28,$A3088&gt;設定!$B$29),0,IF(AND($C3088&gt;=MAX(INDEX($C$1:$C$13701,MAX(1,ROW()-設定!$B$24)):INDEX($C$1:$C$13701,MAX(1,ROW()-1))),$C3088&gt;MAX(INDEX($C$1:$C$13701,MIN(13701,ROW()+1)):INDEX($C$1:$C$13701,MIN(13701,ROW()+設定!$B$24))),$C3088&gt;=設定!$B$32,$C3088&gt;=MAX(MIN(INDEX($C$1:$C$13701,MAX(1,ROW()-設定!$B$26)):INDEX($C$1:$C$13701,MAX(1,ROW()-1))),MIN(INDEX($C$1:$C$13701,MIN(13701,ROW()+1)):INDEX($C$1:$C$13701,MIN(13701,ROW()+設定!$B$26))))*10^(設定!$B$27/20)),1,0))</f>
        <v>0</v>
      </c>
      <c r="G3088" s="33" t="n">
        <f aca="false">$G3087+IF($F3088=1,1,0)</f>
        <v>1</v>
      </c>
      <c r="H3088" s="0" t="str">
        <f aca="false">IF($F3088=1,$G3088,"")</f>
        <v/>
      </c>
    </row>
    <row r="3089" customFormat="false" ht="15" hidden="false" customHeight="false" outlineLevel="0" collapsed="false">
      <c r="A3089" s="30" t="n">
        <v>482.34375</v>
      </c>
      <c r="B3089" s="31" t="n">
        <v>6.2649</v>
      </c>
      <c r="C3089" s="32" t="n">
        <f aca="false">IF($A3089="","",IF(設定!$B$21="dB",10^($B3089/20),ABS($B3089)))</f>
        <v>2.05705071963018</v>
      </c>
      <c r="D3089" s="32" t="n">
        <f aca="false">IF($A3089="","",$A3089^2)</f>
        <v>232655.493164063</v>
      </c>
      <c r="E3089" s="32" t="n">
        <f aca="false">IF($A3089="","",IF($C3089&lt;=0,"",1/$C3089^2))</f>
        <v>0.236325181441152</v>
      </c>
      <c r="F3089" s="33" t="n">
        <f aca="false">IF(OR(ROW()-設定!$B$30&lt;2,ROW()+設定!$B$30&gt;13701,N($A3089)&lt;=0,N(INDEX($A$2:$A$13701,MIN(13700,MAX(1,ROW()-1+設定!$B$30))))&lt;=0,$A3089&lt;設定!$B$28,$A3089&gt;設定!$B$29),0,IF(AND($C3089&gt;=MAX(INDEX($C$1:$C$13701,MAX(1,ROW()-設定!$B$24)):INDEX($C$1:$C$13701,MAX(1,ROW()-1))),$C3089&gt;MAX(INDEX($C$1:$C$13701,MIN(13701,ROW()+1)):INDEX($C$1:$C$13701,MIN(13701,ROW()+設定!$B$24))),$C3089&gt;=設定!$B$32,$C3089&gt;=MAX(MIN(INDEX($C$1:$C$13701,MAX(1,ROW()-設定!$B$26)):INDEX($C$1:$C$13701,MAX(1,ROW()-1))),MIN(INDEX($C$1:$C$13701,MIN(13701,ROW()+1)):INDEX($C$1:$C$13701,MIN(13701,ROW()+設定!$B$26))))*10^(設定!$B$27/20)),1,0))</f>
        <v>0</v>
      </c>
      <c r="G3089" s="33" t="n">
        <f aca="false">$G3088+IF($F3089=1,1,0)</f>
        <v>1</v>
      </c>
      <c r="H3089" s="0" t="str">
        <f aca="false">IF($F3089=1,$G3089,"")</f>
        <v/>
      </c>
    </row>
    <row r="3090" customFormat="false" ht="15" hidden="false" customHeight="false" outlineLevel="0" collapsed="false">
      <c r="A3090" s="30" t="n">
        <v>482.5</v>
      </c>
      <c r="B3090" s="31" t="n">
        <v>6.2499</v>
      </c>
      <c r="C3090" s="32" t="n">
        <f aca="false">IF($A3090="","",IF(設定!$B$21="dB",10^($B3090/20),ABS($B3090)))</f>
        <v>2.05350138451267</v>
      </c>
      <c r="D3090" s="32" t="n">
        <f aca="false">IF($A3090="","",$A3090^2)</f>
        <v>232806.25</v>
      </c>
      <c r="E3090" s="32" t="n">
        <f aca="false">IF($A3090="","",IF($C3090&lt;=0,"",1/$C3090^2))</f>
        <v>0.237142830918774</v>
      </c>
      <c r="F3090" s="33" t="n">
        <f aca="false">IF(OR(ROW()-設定!$B$30&lt;2,ROW()+設定!$B$30&gt;13701,N($A3090)&lt;=0,N(INDEX($A$2:$A$13701,MIN(13700,MAX(1,ROW()-1+設定!$B$30))))&lt;=0,$A3090&lt;設定!$B$28,$A3090&gt;設定!$B$29),0,IF(AND($C3090&gt;=MAX(INDEX($C$1:$C$13701,MAX(1,ROW()-設定!$B$24)):INDEX($C$1:$C$13701,MAX(1,ROW()-1))),$C3090&gt;MAX(INDEX($C$1:$C$13701,MIN(13701,ROW()+1)):INDEX($C$1:$C$13701,MIN(13701,ROW()+設定!$B$24))),$C3090&gt;=設定!$B$32,$C3090&gt;=MAX(MIN(INDEX($C$1:$C$13701,MAX(1,ROW()-設定!$B$26)):INDEX($C$1:$C$13701,MAX(1,ROW()-1))),MIN(INDEX($C$1:$C$13701,MIN(13701,ROW()+1)):INDEX($C$1:$C$13701,MIN(13701,ROW()+設定!$B$26))))*10^(設定!$B$27/20)),1,0))</f>
        <v>0</v>
      </c>
      <c r="G3090" s="33" t="n">
        <f aca="false">$G3089+IF($F3090=1,1,0)</f>
        <v>1</v>
      </c>
      <c r="H3090" s="0" t="str">
        <f aca="false">IF($F3090=1,$G3090,"")</f>
        <v/>
      </c>
    </row>
    <row r="3091" customFormat="false" ht="15" hidden="false" customHeight="false" outlineLevel="0" collapsed="false">
      <c r="A3091" s="30" t="n">
        <v>482.65625</v>
      </c>
      <c r="B3091" s="31" t="n">
        <v>6.1833</v>
      </c>
      <c r="C3091" s="32" t="n">
        <f aca="false">IF($A3091="","",IF(設定!$B$21="dB",10^($B3091/20),ABS($B3091)))</f>
        <v>2.03781615109104</v>
      </c>
      <c r="D3091" s="32" t="n">
        <f aca="false">IF($A3091="","",$A3091^2)</f>
        <v>232957.055664063</v>
      </c>
      <c r="E3091" s="32" t="n">
        <f aca="false">IF($A3091="","",IF($C3091&lt;=0,"",1/$C3091^2))</f>
        <v>0.240807495015789</v>
      </c>
      <c r="F3091" s="33" t="n">
        <f aca="false">IF(OR(ROW()-設定!$B$30&lt;2,ROW()+設定!$B$30&gt;13701,N($A3091)&lt;=0,N(INDEX($A$2:$A$13701,MIN(13700,MAX(1,ROW()-1+設定!$B$30))))&lt;=0,$A3091&lt;設定!$B$28,$A3091&gt;設定!$B$29),0,IF(AND($C3091&gt;=MAX(INDEX($C$1:$C$13701,MAX(1,ROW()-設定!$B$24)):INDEX($C$1:$C$13701,MAX(1,ROW()-1))),$C3091&gt;MAX(INDEX($C$1:$C$13701,MIN(13701,ROW()+1)):INDEX($C$1:$C$13701,MIN(13701,ROW()+設定!$B$24))),$C3091&gt;=設定!$B$32,$C3091&gt;=MAX(MIN(INDEX($C$1:$C$13701,MAX(1,ROW()-設定!$B$26)):INDEX($C$1:$C$13701,MAX(1,ROW()-1))),MIN(INDEX($C$1:$C$13701,MIN(13701,ROW()+1)):INDEX($C$1:$C$13701,MIN(13701,ROW()+設定!$B$26))))*10^(設定!$B$27/20)),1,0))</f>
        <v>0</v>
      </c>
      <c r="G3091" s="33" t="n">
        <f aca="false">$G3090+IF($F3091=1,1,0)</f>
        <v>1</v>
      </c>
      <c r="H3091" s="0" t="str">
        <f aca="false">IF($F3091=1,$G3091,"")</f>
        <v/>
      </c>
    </row>
    <row r="3092" customFormat="false" ht="15" hidden="false" customHeight="false" outlineLevel="0" collapsed="false">
      <c r="A3092" s="30" t="n">
        <v>482.8125</v>
      </c>
      <c r="B3092" s="31" t="n">
        <v>5.9725</v>
      </c>
      <c r="C3092" s="32" t="n">
        <f aca="false">IF($A3092="","",IF(設定!$B$21="dB",10^($B3092/20),ABS($B3092)))</f>
        <v>1.98895519534291</v>
      </c>
      <c r="D3092" s="32" t="n">
        <f aca="false">IF($A3092="","",$A3092^2)</f>
        <v>233107.91015625</v>
      </c>
      <c r="E3092" s="32" t="n">
        <f aca="false">IF($A3092="","",IF($C3092&lt;=0,"",1/$C3092^2))</f>
        <v>0.252784243446516</v>
      </c>
      <c r="F3092" s="33" t="n">
        <f aca="false">IF(OR(ROW()-設定!$B$30&lt;2,ROW()+設定!$B$30&gt;13701,N($A3092)&lt;=0,N(INDEX($A$2:$A$13701,MIN(13700,MAX(1,ROW()-1+設定!$B$30))))&lt;=0,$A3092&lt;設定!$B$28,$A3092&gt;設定!$B$29),0,IF(AND($C3092&gt;=MAX(INDEX($C$1:$C$13701,MAX(1,ROW()-設定!$B$24)):INDEX($C$1:$C$13701,MAX(1,ROW()-1))),$C3092&gt;MAX(INDEX($C$1:$C$13701,MIN(13701,ROW()+1)):INDEX($C$1:$C$13701,MIN(13701,ROW()+設定!$B$24))),$C3092&gt;=設定!$B$32,$C3092&gt;=MAX(MIN(INDEX($C$1:$C$13701,MAX(1,ROW()-設定!$B$26)):INDEX($C$1:$C$13701,MAX(1,ROW()-1))),MIN(INDEX($C$1:$C$13701,MIN(13701,ROW()+1)):INDEX($C$1:$C$13701,MIN(13701,ROW()+設定!$B$26))))*10^(設定!$B$27/20)),1,0))</f>
        <v>0</v>
      </c>
      <c r="G3092" s="33" t="n">
        <f aca="false">$G3091+IF($F3092=1,1,0)</f>
        <v>1</v>
      </c>
      <c r="H3092" s="0" t="str">
        <f aca="false">IF($F3092=1,$G3092,"")</f>
        <v/>
      </c>
    </row>
    <row r="3093" customFormat="false" ht="15" hidden="false" customHeight="false" outlineLevel="0" collapsed="false">
      <c r="A3093" s="30" t="n">
        <v>482.96875</v>
      </c>
      <c r="B3093" s="31" t="n">
        <v>6.2906</v>
      </c>
      <c r="C3093" s="32" t="n">
        <f aca="false">IF($A3093="","",IF(設定!$B$21="dB",10^($B3093/20),ABS($B3093)))</f>
        <v>2.06314617947758</v>
      </c>
      <c r="D3093" s="32" t="n">
        <f aca="false">IF($A3093="","",$A3093^2)</f>
        <v>233258.813476563</v>
      </c>
      <c r="E3093" s="32" t="n">
        <f aca="false">IF($A3093="","",IF($C3093&lt;=0,"",1/$C3093^2))</f>
        <v>0.234930822950036</v>
      </c>
      <c r="F3093" s="33" t="n">
        <f aca="false">IF(OR(ROW()-設定!$B$30&lt;2,ROW()+設定!$B$30&gt;13701,N($A3093)&lt;=0,N(INDEX($A$2:$A$13701,MIN(13700,MAX(1,ROW()-1+設定!$B$30))))&lt;=0,$A3093&lt;設定!$B$28,$A3093&gt;設定!$B$29),0,IF(AND($C3093&gt;=MAX(INDEX($C$1:$C$13701,MAX(1,ROW()-設定!$B$24)):INDEX($C$1:$C$13701,MAX(1,ROW()-1))),$C3093&gt;MAX(INDEX($C$1:$C$13701,MIN(13701,ROW()+1)):INDEX($C$1:$C$13701,MIN(13701,ROW()+設定!$B$24))),$C3093&gt;=設定!$B$32,$C3093&gt;=MAX(MIN(INDEX($C$1:$C$13701,MAX(1,ROW()-設定!$B$26)):INDEX($C$1:$C$13701,MAX(1,ROW()-1))),MIN(INDEX($C$1:$C$13701,MIN(13701,ROW()+1)):INDEX($C$1:$C$13701,MIN(13701,ROW()+設定!$B$26))))*10^(設定!$B$27/20)),1,0))</f>
        <v>0</v>
      </c>
      <c r="G3093" s="33" t="n">
        <f aca="false">$G3092+IF($F3093=1,1,0)</f>
        <v>1</v>
      </c>
      <c r="H3093" s="0" t="str">
        <f aca="false">IF($F3093=1,$G3093,"")</f>
        <v/>
      </c>
    </row>
    <row r="3094" customFormat="false" ht="15" hidden="false" customHeight="false" outlineLevel="0" collapsed="false">
      <c r="A3094" s="30" t="n">
        <v>483.125</v>
      </c>
      <c r="B3094" s="31" t="n">
        <v>6.362</v>
      </c>
      <c r="C3094" s="32" t="n">
        <f aca="false">IF($A3094="","",IF(設定!$B$21="dB",10^($B3094/20),ABS($B3094)))</f>
        <v>2.08017561009859</v>
      </c>
      <c r="D3094" s="32" t="n">
        <f aca="false">IF($A3094="","",$A3094^2)</f>
        <v>233409.765625</v>
      </c>
      <c r="E3094" s="32" t="n">
        <f aca="false">IF($A3094="","",IF($C3094&lt;=0,"",1/$C3094^2))</f>
        <v>0.231100029012062</v>
      </c>
      <c r="F3094" s="33" t="n">
        <f aca="false">IF(OR(ROW()-設定!$B$30&lt;2,ROW()+設定!$B$30&gt;13701,N($A3094)&lt;=0,N(INDEX($A$2:$A$13701,MIN(13700,MAX(1,ROW()-1+設定!$B$30))))&lt;=0,$A3094&lt;設定!$B$28,$A3094&gt;設定!$B$29),0,IF(AND($C3094&gt;=MAX(INDEX($C$1:$C$13701,MAX(1,ROW()-設定!$B$24)):INDEX($C$1:$C$13701,MAX(1,ROW()-1))),$C3094&gt;MAX(INDEX($C$1:$C$13701,MIN(13701,ROW()+1)):INDEX($C$1:$C$13701,MIN(13701,ROW()+設定!$B$24))),$C3094&gt;=設定!$B$32,$C3094&gt;=MAX(MIN(INDEX($C$1:$C$13701,MAX(1,ROW()-設定!$B$26)):INDEX($C$1:$C$13701,MAX(1,ROW()-1))),MIN(INDEX($C$1:$C$13701,MIN(13701,ROW()+1)):INDEX($C$1:$C$13701,MIN(13701,ROW()+設定!$B$26))))*10^(設定!$B$27/20)),1,0))</f>
        <v>0</v>
      </c>
      <c r="G3094" s="33" t="n">
        <f aca="false">$G3093+IF($F3094=1,1,0)</f>
        <v>1</v>
      </c>
      <c r="H3094" s="0" t="str">
        <f aca="false">IF($F3094=1,$G3094,"")</f>
        <v/>
      </c>
    </row>
    <row r="3095" customFormat="false" ht="15" hidden="false" customHeight="false" outlineLevel="0" collapsed="false">
      <c r="A3095" s="30" t="n">
        <v>483.28125</v>
      </c>
      <c r="B3095" s="31" t="n">
        <v>6.5767</v>
      </c>
      <c r="C3095" s="32" t="n">
        <f aca="false">IF($A3095="","",IF(設定!$B$21="dB",10^($B3095/20),ABS($B3095)))</f>
        <v>2.13223466669914</v>
      </c>
      <c r="D3095" s="32" t="n">
        <f aca="false">IF($A3095="","",$A3095^2)</f>
        <v>233560.766601563</v>
      </c>
      <c r="E3095" s="32" t="n">
        <f aca="false">IF($A3095="","",IF($C3095&lt;=0,"",1/$C3095^2))</f>
        <v>0.219953055803736</v>
      </c>
      <c r="F3095" s="33" t="n">
        <f aca="false">IF(OR(ROW()-設定!$B$30&lt;2,ROW()+設定!$B$30&gt;13701,N($A3095)&lt;=0,N(INDEX($A$2:$A$13701,MIN(13700,MAX(1,ROW()-1+設定!$B$30))))&lt;=0,$A3095&lt;設定!$B$28,$A3095&gt;設定!$B$29),0,IF(AND($C3095&gt;=MAX(INDEX($C$1:$C$13701,MAX(1,ROW()-設定!$B$24)):INDEX($C$1:$C$13701,MAX(1,ROW()-1))),$C3095&gt;MAX(INDEX($C$1:$C$13701,MIN(13701,ROW()+1)):INDEX($C$1:$C$13701,MIN(13701,ROW()+設定!$B$24))),$C3095&gt;=設定!$B$32,$C3095&gt;=MAX(MIN(INDEX($C$1:$C$13701,MAX(1,ROW()-設定!$B$26)):INDEX($C$1:$C$13701,MAX(1,ROW()-1))),MIN(INDEX($C$1:$C$13701,MIN(13701,ROW()+1)):INDEX($C$1:$C$13701,MIN(13701,ROW()+設定!$B$26))))*10^(設定!$B$27/20)),1,0))</f>
        <v>0</v>
      </c>
      <c r="G3095" s="33" t="n">
        <f aca="false">$G3094+IF($F3095=1,1,0)</f>
        <v>1</v>
      </c>
      <c r="H3095" s="0" t="str">
        <f aca="false">IF($F3095=1,$G3095,"")</f>
        <v/>
      </c>
    </row>
    <row r="3096" customFormat="false" ht="15" hidden="false" customHeight="false" outlineLevel="0" collapsed="false">
      <c r="A3096" s="30" t="n">
        <v>483.4375</v>
      </c>
      <c r="B3096" s="31" t="n">
        <v>6.2686</v>
      </c>
      <c r="C3096" s="32" t="n">
        <f aca="false">IF($A3096="","",IF(設定!$B$21="dB",10^($B3096/20),ABS($B3096)))</f>
        <v>2.05792716513996</v>
      </c>
      <c r="D3096" s="32" t="n">
        <f aca="false">IF($A3096="","",$A3096^2)</f>
        <v>233711.81640625</v>
      </c>
      <c r="E3096" s="32" t="n">
        <f aca="false">IF($A3096="","",IF($C3096&lt;=0,"",1/$C3096^2))</f>
        <v>0.236123928411979</v>
      </c>
      <c r="F3096" s="33" t="n">
        <f aca="false">IF(OR(ROW()-設定!$B$30&lt;2,ROW()+設定!$B$30&gt;13701,N($A3096)&lt;=0,N(INDEX($A$2:$A$13701,MIN(13700,MAX(1,ROW()-1+設定!$B$30))))&lt;=0,$A3096&lt;設定!$B$28,$A3096&gt;設定!$B$29),0,IF(AND($C3096&gt;=MAX(INDEX($C$1:$C$13701,MAX(1,ROW()-設定!$B$24)):INDEX($C$1:$C$13701,MAX(1,ROW()-1))),$C3096&gt;MAX(INDEX($C$1:$C$13701,MIN(13701,ROW()+1)):INDEX($C$1:$C$13701,MIN(13701,ROW()+設定!$B$24))),$C3096&gt;=設定!$B$32,$C3096&gt;=MAX(MIN(INDEX($C$1:$C$13701,MAX(1,ROW()-設定!$B$26)):INDEX($C$1:$C$13701,MAX(1,ROW()-1))),MIN(INDEX($C$1:$C$13701,MIN(13701,ROW()+1)):INDEX($C$1:$C$13701,MIN(13701,ROW()+設定!$B$26))))*10^(設定!$B$27/20)),1,0))</f>
        <v>0</v>
      </c>
      <c r="G3096" s="33" t="n">
        <f aca="false">$G3095+IF($F3096=1,1,0)</f>
        <v>1</v>
      </c>
      <c r="H3096" s="0" t="str">
        <f aca="false">IF($F3096=1,$G3096,"")</f>
        <v/>
      </c>
    </row>
    <row r="3097" customFormat="false" ht="15" hidden="false" customHeight="false" outlineLevel="0" collapsed="false">
      <c r="A3097" s="30" t="n">
        <v>483.59375</v>
      </c>
      <c r="B3097" s="31" t="n">
        <v>6.6444</v>
      </c>
      <c r="C3097" s="32" t="n">
        <f aca="false">IF($A3097="","",IF(設定!$B$21="dB",10^($B3097/20),ABS($B3097)))</f>
        <v>2.14891877349151</v>
      </c>
      <c r="D3097" s="32" t="n">
        <f aca="false">IF($A3097="","",$A3097^2)</f>
        <v>233862.915039063</v>
      </c>
      <c r="E3097" s="32" t="n">
        <f aca="false">IF($A3097="","",IF($C3097&lt;=0,"",1/$C3097^2))</f>
        <v>0.216550903477186</v>
      </c>
      <c r="F3097" s="33" t="n">
        <f aca="false">IF(OR(ROW()-設定!$B$30&lt;2,ROW()+設定!$B$30&gt;13701,N($A3097)&lt;=0,N(INDEX($A$2:$A$13701,MIN(13700,MAX(1,ROW()-1+設定!$B$30))))&lt;=0,$A3097&lt;設定!$B$28,$A3097&gt;設定!$B$29),0,IF(AND($C3097&gt;=MAX(INDEX($C$1:$C$13701,MAX(1,ROW()-設定!$B$24)):INDEX($C$1:$C$13701,MAX(1,ROW()-1))),$C3097&gt;MAX(INDEX($C$1:$C$13701,MIN(13701,ROW()+1)):INDEX($C$1:$C$13701,MIN(13701,ROW()+設定!$B$24))),$C3097&gt;=設定!$B$32,$C3097&gt;=MAX(MIN(INDEX($C$1:$C$13701,MAX(1,ROW()-設定!$B$26)):INDEX($C$1:$C$13701,MAX(1,ROW()-1))),MIN(INDEX($C$1:$C$13701,MIN(13701,ROW()+1)):INDEX($C$1:$C$13701,MIN(13701,ROW()+設定!$B$26))))*10^(設定!$B$27/20)),1,0))</f>
        <v>0</v>
      </c>
      <c r="G3097" s="33" t="n">
        <f aca="false">$G3096+IF($F3097=1,1,0)</f>
        <v>1</v>
      </c>
      <c r="H3097" s="0" t="str">
        <f aca="false">IF($F3097=1,$G3097,"")</f>
        <v/>
      </c>
    </row>
    <row r="3098" customFormat="false" ht="15" hidden="false" customHeight="false" outlineLevel="0" collapsed="false">
      <c r="A3098" s="30" t="n">
        <v>483.75</v>
      </c>
      <c r="B3098" s="31" t="n">
        <v>6.4566</v>
      </c>
      <c r="C3098" s="32" t="n">
        <f aca="false">IF($A3098="","",IF(設定!$B$21="dB",10^($B3098/20),ABS($B3098)))</f>
        <v>2.10295509901238</v>
      </c>
      <c r="D3098" s="32" t="n">
        <f aca="false">IF($A3098="","",$A3098^2)</f>
        <v>234014.0625</v>
      </c>
      <c r="E3098" s="32" t="n">
        <f aca="false">IF($A3098="","",IF($C3098&lt;=0,"",1/$C3098^2))</f>
        <v>0.226120532746699</v>
      </c>
      <c r="F3098" s="33" t="n">
        <f aca="false">IF(OR(ROW()-設定!$B$30&lt;2,ROW()+設定!$B$30&gt;13701,N($A3098)&lt;=0,N(INDEX($A$2:$A$13701,MIN(13700,MAX(1,ROW()-1+設定!$B$30))))&lt;=0,$A3098&lt;設定!$B$28,$A3098&gt;設定!$B$29),0,IF(AND($C3098&gt;=MAX(INDEX($C$1:$C$13701,MAX(1,ROW()-設定!$B$24)):INDEX($C$1:$C$13701,MAX(1,ROW()-1))),$C3098&gt;MAX(INDEX($C$1:$C$13701,MIN(13701,ROW()+1)):INDEX($C$1:$C$13701,MIN(13701,ROW()+設定!$B$24))),$C3098&gt;=設定!$B$32,$C3098&gt;=MAX(MIN(INDEX($C$1:$C$13701,MAX(1,ROW()-設定!$B$26)):INDEX($C$1:$C$13701,MAX(1,ROW()-1))),MIN(INDEX($C$1:$C$13701,MIN(13701,ROW()+1)):INDEX($C$1:$C$13701,MIN(13701,ROW()+設定!$B$26))))*10^(設定!$B$27/20)),1,0))</f>
        <v>0</v>
      </c>
      <c r="G3098" s="33" t="n">
        <f aca="false">$G3097+IF($F3098=1,1,0)</f>
        <v>1</v>
      </c>
      <c r="H3098" s="0" t="str">
        <f aca="false">IF($F3098=1,$G3098,"")</f>
        <v/>
      </c>
    </row>
    <row r="3099" customFormat="false" ht="15" hidden="false" customHeight="false" outlineLevel="0" collapsed="false">
      <c r="A3099" s="30" t="n">
        <v>483.90625</v>
      </c>
      <c r="B3099" s="31" t="n">
        <v>6.5924</v>
      </c>
      <c r="C3099" s="32" t="n">
        <f aca="false">IF($A3099="","",IF(設定!$B$21="dB",10^($B3099/20),ABS($B3099)))</f>
        <v>2.13609222860722</v>
      </c>
      <c r="D3099" s="32" t="n">
        <f aca="false">IF($A3099="","",$A3099^2)</f>
        <v>234165.258789063</v>
      </c>
      <c r="E3099" s="32" t="n">
        <f aca="false">IF($A3099="","",IF($C3099&lt;=0,"",1/$C3099^2))</f>
        <v>0.219159348132896</v>
      </c>
      <c r="F3099" s="33" t="n">
        <f aca="false">IF(OR(ROW()-設定!$B$30&lt;2,ROW()+設定!$B$30&gt;13701,N($A3099)&lt;=0,N(INDEX($A$2:$A$13701,MIN(13700,MAX(1,ROW()-1+設定!$B$30))))&lt;=0,$A3099&lt;設定!$B$28,$A3099&gt;設定!$B$29),0,IF(AND($C3099&gt;=MAX(INDEX($C$1:$C$13701,MAX(1,ROW()-設定!$B$24)):INDEX($C$1:$C$13701,MAX(1,ROW()-1))),$C3099&gt;MAX(INDEX($C$1:$C$13701,MIN(13701,ROW()+1)):INDEX($C$1:$C$13701,MIN(13701,ROW()+設定!$B$24))),$C3099&gt;=設定!$B$32,$C3099&gt;=MAX(MIN(INDEX($C$1:$C$13701,MAX(1,ROW()-設定!$B$26)):INDEX($C$1:$C$13701,MAX(1,ROW()-1))),MIN(INDEX($C$1:$C$13701,MIN(13701,ROW()+1)):INDEX($C$1:$C$13701,MIN(13701,ROW()+設定!$B$26))))*10^(設定!$B$27/20)),1,0))</f>
        <v>0</v>
      </c>
      <c r="G3099" s="33" t="n">
        <f aca="false">$G3098+IF($F3099=1,1,0)</f>
        <v>1</v>
      </c>
      <c r="H3099" s="0" t="str">
        <f aca="false">IF($F3099=1,$G3099,"")</f>
        <v/>
      </c>
    </row>
    <row r="3100" customFormat="false" ht="15" hidden="false" customHeight="false" outlineLevel="0" collapsed="false">
      <c r="A3100" s="30" t="n">
        <v>484.0625</v>
      </c>
      <c r="B3100" s="31" t="n">
        <v>6.2829</v>
      </c>
      <c r="C3100" s="32" t="n">
        <f aca="false">IF($A3100="","",IF(設定!$B$21="dB",10^($B3100/20),ABS($B3100)))</f>
        <v>2.06131802061394</v>
      </c>
      <c r="D3100" s="32" t="n">
        <f aca="false">IF($A3100="","",$A3100^2)</f>
        <v>234316.50390625</v>
      </c>
      <c r="E3100" s="32" t="n">
        <f aca="false">IF($A3100="","",IF($C3100&lt;=0,"",1/$C3100^2))</f>
        <v>0.235347722542662</v>
      </c>
      <c r="F3100" s="33" t="n">
        <f aca="false">IF(OR(ROW()-設定!$B$30&lt;2,ROW()+設定!$B$30&gt;13701,N($A3100)&lt;=0,N(INDEX($A$2:$A$13701,MIN(13700,MAX(1,ROW()-1+設定!$B$30))))&lt;=0,$A3100&lt;設定!$B$28,$A3100&gt;設定!$B$29),0,IF(AND($C3100&gt;=MAX(INDEX($C$1:$C$13701,MAX(1,ROW()-設定!$B$24)):INDEX($C$1:$C$13701,MAX(1,ROW()-1))),$C3100&gt;MAX(INDEX($C$1:$C$13701,MIN(13701,ROW()+1)):INDEX($C$1:$C$13701,MIN(13701,ROW()+設定!$B$24))),$C3100&gt;=設定!$B$32,$C3100&gt;=MAX(MIN(INDEX($C$1:$C$13701,MAX(1,ROW()-設定!$B$26)):INDEX($C$1:$C$13701,MAX(1,ROW()-1))),MIN(INDEX($C$1:$C$13701,MIN(13701,ROW()+1)):INDEX($C$1:$C$13701,MIN(13701,ROW()+設定!$B$26))))*10^(設定!$B$27/20)),1,0))</f>
        <v>0</v>
      </c>
      <c r="G3100" s="33" t="n">
        <f aca="false">$G3099+IF($F3100=1,1,0)</f>
        <v>1</v>
      </c>
      <c r="H3100" s="0" t="str">
        <f aca="false">IF($F3100=1,$G3100,"")</f>
        <v/>
      </c>
    </row>
    <row r="3101" customFormat="false" ht="15" hidden="false" customHeight="false" outlineLevel="0" collapsed="false">
      <c r="A3101" s="30" t="n">
        <v>484.21875</v>
      </c>
      <c r="B3101" s="31" t="n">
        <v>6.6007</v>
      </c>
      <c r="C3101" s="32" t="n">
        <f aca="false">IF($A3101="","",IF(設定!$B$21="dB",10^($B3101/20),ABS($B3101)))</f>
        <v>2.13813439583255</v>
      </c>
      <c r="D3101" s="32" t="n">
        <f aca="false">IF($A3101="","",$A3101^2)</f>
        <v>234467.797851563</v>
      </c>
      <c r="E3101" s="32" t="n">
        <f aca="false">IF($A3101="","",IF($C3101&lt;=0,"",1/$C3101^2))</f>
        <v>0.218740902685512</v>
      </c>
      <c r="F3101" s="33" t="n">
        <f aca="false">IF(OR(ROW()-設定!$B$30&lt;2,ROW()+設定!$B$30&gt;13701,N($A3101)&lt;=0,N(INDEX($A$2:$A$13701,MIN(13700,MAX(1,ROW()-1+設定!$B$30))))&lt;=0,$A3101&lt;設定!$B$28,$A3101&gt;設定!$B$29),0,IF(AND($C3101&gt;=MAX(INDEX($C$1:$C$13701,MAX(1,ROW()-設定!$B$24)):INDEX($C$1:$C$13701,MAX(1,ROW()-1))),$C3101&gt;MAX(INDEX($C$1:$C$13701,MIN(13701,ROW()+1)):INDEX($C$1:$C$13701,MIN(13701,ROW()+設定!$B$24))),$C3101&gt;=設定!$B$32,$C3101&gt;=MAX(MIN(INDEX($C$1:$C$13701,MAX(1,ROW()-設定!$B$26)):INDEX($C$1:$C$13701,MAX(1,ROW()-1))),MIN(INDEX($C$1:$C$13701,MIN(13701,ROW()+1)):INDEX($C$1:$C$13701,MIN(13701,ROW()+設定!$B$26))))*10^(設定!$B$27/20)),1,0))</f>
        <v>0</v>
      </c>
      <c r="G3101" s="33" t="n">
        <f aca="false">$G3100+IF($F3101=1,1,0)</f>
        <v>1</v>
      </c>
      <c r="H3101" s="0" t="str">
        <f aca="false">IF($F3101=1,$G3101,"")</f>
        <v/>
      </c>
    </row>
    <row r="3102" customFormat="false" ht="15" hidden="false" customHeight="false" outlineLevel="0" collapsed="false">
      <c r="A3102" s="30" t="n">
        <v>484.375</v>
      </c>
      <c r="B3102" s="31" t="n">
        <v>6.5836</v>
      </c>
      <c r="C3102" s="32" t="n">
        <f aca="false">IF($A3102="","",IF(設定!$B$21="dB",10^($B3102/20),ABS($B3102)))</f>
        <v>2.13392916951626</v>
      </c>
      <c r="D3102" s="32" t="n">
        <f aca="false">IF($A3102="","",$A3102^2)</f>
        <v>234619.140625</v>
      </c>
      <c r="E3102" s="32" t="n">
        <f aca="false">IF($A3102="","",IF($C3102&lt;=0,"",1/$C3102^2))</f>
        <v>0.219603875430291</v>
      </c>
      <c r="F3102" s="33" t="n">
        <f aca="false">IF(OR(ROW()-設定!$B$30&lt;2,ROW()+設定!$B$30&gt;13701,N($A3102)&lt;=0,N(INDEX($A$2:$A$13701,MIN(13700,MAX(1,ROW()-1+設定!$B$30))))&lt;=0,$A3102&lt;設定!$B$28,$A3102&gt;設定!$B$29),0,IF(AND($C3102&gt;=MAX(INDEX($C$1:$C$13701,MAX(1,ROW()-設定!$B$24)):INDEX($C$1:$C$13701,MAX(1,ROW()-1))),$C3102&gt;MAX(INDEX($C$1:$C$13701,MIN(13701,ROW()+1)):INDEX($C$1:$C$13701,MIN(13701,ROW()+設定!$B$24))),$C3102&gt;=設定!$B$32,$C3102&gt;=MAX(MIN(INDEX($C$1:$C$13701,MAX(1,ROW()-設定!$B$26)):INDEX($C$1:$C$13701,MAX(1,ROW()-1))),MIN(INDEX($C$1:$C$13701,MIN(13701,ROW()+1)):INDEX($C$1:$C$13701,MIN(13701,ROW()+設定!$B$26))))*10^(設定!$B$27/20)),1,0))</f>
        <v>0</v>
      </c>
      <c r="G3102" s="33" t="n">
        <f aca="false">$G3101+IF($F3102=1,1,0)</f>
        <v>1</v>
      </c>
      <c r="H3102" s="0" t="str">
        <f aca="false">IF($F3102=1,$G3102,"")</f>
        <v/>
      </c>
    </row>
    <row r="3103" customFormat="false" ht="15" hidden="false" customHeight="false" outlineLevel="0" collapsed="false">
      <c r="A3103" s="30" t="n">
        <v>484.53125</v>
      </c>
      <c r="B3103" s="31" t="n">
        <v>6.724</v>
      </c>
      <c r="C3103" s="32" t="n">
        <f aca="false">IF($A3103="","",IF(設定!$B$21="dB",10^($B3103/20),ABS($B3103)))</f>
        <v>2.16870259934547</v>
      </c>
      <c r="D3103" s="32" t="n">
        <f aca="false">IF($A3103="","",$A3103^2)</f>
        <v>234770.532226563</v>
      </c>
      <c r="E3103" s="32" t="n">
        <f aca="false">IF($A3103="","",IF($C3103&lt;=0,"",1/$C3103^2))</f>
        <v>0.212617985986252</v>
      </c>
      <c r="F3103" s="33" t="n">
        <f aca="false">IF(OR(ROW()-設定!$B$30&lt;2,ROW()+設定!$B$30&gt;13701,N($A3103)&lt;=0,N(INDEX($A$2:$A$13701,MIN(13700,MAX(1,ROW()-1+設定!$B$30))))&lt;=0,$A3103&lt;設定!$B$28,$A3103&gt;設定!$B$29),0,IF(AND($C3103&gt;=MAX(INDEX($C$1:$C$13701,MAX(1,ROW()-設定!$B$24)):INDEX($C$1:$C$13701,MAX(1,ROW()-1))),$C3103&gt;MAX(INDEX($C$1:$C$13701,MIN(13701,ROW()+1)):INDEX($C$1:$C$13701,MIN(13701,ROW()+設定!$B$24))),$C3103&gt;=設定!$B$32,$C3103&gt;=MAX(MIN(INDEX($C$1:$C$13701,MAX(1,ROW()-設定!$B$26)):INDEX($C$1:$C$13701,MAX(1,ROW()-1))),MIN(INDEX($C$1:$C$13701,MIN(13701,ROW()+1)):INDEX($C$1:$C$13701,MIN(13701,ROW()+設定!$B$26))))*10^(設定!$B$27/20)),1,0))</f>
        <v>0</v>
      </c>
      <c r="G3103" s="33" t="n">
        <f aca="false">$G3102+IF($F3103=1,1,0)</f>
        <v>1</v>
      </c>
      <c r="H3103" s="0" t="str">
        <f aca="false">IF($F3103=1,$G3103,"")</f>
        <v/>
      </c>
    </row>
    <row r="3104" customFormat="false" ht="15" hidden="false" customHeight="false" outlineLevel="0" collapsed="false">
      <c r="A3104" s="30" t="n">
        <v>484.6875</v>
      </c>
      <c r="B3104" s="31" t="n">
        <v>6.6955</v>
      </c>
      <c r="C3104" s="32" t="n">
        <f aca="false">IF($A3104="","",IF(設定!$B$21="dB",10^($B3104/20),ABS($B3104)))</f>
        <v>2.16159834915058</v>
      </c>
      <c r="D3104" s="32" t="n">
        <f aca="false">IF($A3104="","",$A3104^2)</f>
        <v>234921.97265625</v>
      </c>
      <c r="E3104" s="32" t="n">
        <f aca="false">IF($A3104="","",IF($C3104&lt;=0,"",1/$C3104^2))</f>
        <v>0.214017851543003</v>
      </c>
      <c r="F3104" s="33" t="n">
        <f aca="false">IF(OR(ROW()-設定!$B$30&lt;2,ROW()+設定!$B$30&gt;13701,N($A3104)&lt;=0,N(INDEX($A$2:$A$13701,MIN(13700,MAX(1,ROW()-1+設定!$B$30))))&lt;=0,$A3104&lt;設定!$B$28,$A3104&gt;設定!$B$29),0,IF(AND($C3104&gt;=MAX(INDEX($C$1:$C$13701,MAX(1,ROW()-設定!$B$24)):INDEX($C$1:$C$13701,MAX(1,ROW()-1))),$C3104&gt;MAX(INDEX($C$1:$C$13701,MIN(13701,ROW()+1)):INDEX($C$1:$C$13701,MIN(13701,ROW()+設定!$B$24))),$C3104&gt;=設定!$B$32,$C3104&gt;=MAX(MIN(INDEX($C$1:$C$13701,MAX(1,ROW()-設定!$B$26)):INDEX($C$1:$C$13701,MAX(1,ROW()-1))),MIN(INDEX($C$1:$C$13701,MIN(13701,ROW()+1)):INDEX($C$1:$C$13701,MIN(13701,ROW()+設定!$B$26))))*10^(設定!$B$27/20)),1,0))</f>
        <v>0</v>
      </c>
      <c r="G3104" s="33" t="n">
        <f aca="false">$G3103+IF($F3104=1,1,0)</f>
        <v>1</v>
      </c>
      <c r="H3104" s="0" t="str">
        <f aca="false">IF($F3104=1,$G3104,"")</f>
        <v/>
      </c>
    </row>
    <row r="3105" customFormat="false" ht="15" hidden="false" customHeight="false" outlineLevel="0" collapsed="false">
      <c r="A3105" s="30" t="n">
        <v>484.84375</v>
      </c>
      <c r="B3105" s="31" t="n">
        <v>6.5993</v>
      </c>
      <c r="C3105" s="32" t="n">
        <f aca="false">IF($A3105="","",IF(設定!$B$21="dB",10^($B3105/20),ABS($B3105)))</f>
        <v>2.13778979705761</v>
      </c>
      <c r="D3105" s="32" t="n">
        <f aca="false">IF($A3105="","",$A3105^2)</f>
        <v>235073.461914063</v>
      </c>
      <c r="E3105" s="32" t="n">
        <f aca="false">IF($A3105="","",IF($C3105&lt;=0,"",1/$C3105^2))</f>
        <v>0.21881142778805</v>
      </c>
      <c r="F3105" s="33" t="n">
        <f aca="false">IF(OR(ROW()-設定!$B$30&lt;2,ROW()+設定!$B$30&gt;13701,N($A3105)&lt;=0,N(INDEX($A$2:$A$13701,MIN(13700,MAX(1,ROW()-1+設定!$B$30))))&lt;=0,$A3105&lt;設定!$B$28,$A3105&gt;設定!$B$29),0,IF(AND($C3105&gt;=MAX(INDEX($C$1:$C$13701,MAX(1,ROW()-設定!$B$24)):INDEX($C$1:$C$13701,MAX(1,ROW()-1))),$C3105&gt;MAX(INDEX($C$1:$C$13701,MIN(13701,ROW()+1)):INDEX($C$1:$C$13701,MIN(13701,ROW()+設定!$B$24))),$C3105&gt;=設定!$B$32,$C3105&gt;=MAX(MIN(INDEX($C$1:$C$13701,MAX(1,ROW()-設定!$B$26)):INDEX($C$1:$C$13701,MAX(1,ROW()-1))),MIN(INDEX($C$1:$C$13701,MIN(13701,ROW()+1)):INDEX($C$1:$C$13701,MIN(13701,ROW()+設定!$B$26))))*10^(設定!$B$27/20)),1,0))</f>
        <v>0</v>
      </c>
      <c r="G3105" s="33" t="n">
        <f aca="false">$G3104+IF($F3105=1,1,0)</f>
        <v>1</v>
      </c>
      <c r="H3105" s="0" t="str">
        <f aca="false">IF($F3105=1,$G3105,"")</f>
        <v/>
      </c>
    </row>
    <row r="3106" customFormat="false" ht="15" hidden="false" customHeight="false" outlineLevel="0" collapsed="false">
      <c r="A3106" s="30" t="n">
        <v>485</v>
      </c>
      <c r="B3106" s="31" t="n">
        <v>6.8518</v>
      </c>
      <c r="C3106" s="32" t="n">
        <f aca="false">IF($A3106="","",IF(設定!$B$21="dB",10^($B3106/20),ABS($B3106)))</f>
        <v>2.20084774991243</v>
      </c>
      <c r="D3106" s="32" t="n">
        <f aca="false">IF($A3106="","",$A3106^2)</f>
        <v>235225</v>
      </c>
      <c r="E3106" s="32" t="n">
        <f aca="false">IF($A3106="","",IF($C3106&lt;=0,"",1/$C3106^2))</f>
        <v>0.206452430474261</v>
      </c>
      <c r="F3106" s="33" t="n">
        <f aca="false">IF(OR(ROW()-設定!$B$30&lt;2,ROW()+設定!$B$30&gt;13701,N($A3106)&lt;=0,N(INDEX($A$2:$A$13701,MIN(13700,MAX(1,ROW()-1+設定!$B$30))))&lt;=0,$A3106&lt;設定!$B$28,$A3106&gt;設定!$B$29),0,IF(AND($C3106&gt;=MAX(INDEX($C$1:$C$13701,MAX(1,ROW()-設定!$B$24)):INDEX($C$1:$C$13701,MAX(1,ROW()-1))),$C3106&gt;MAX(INDEX($C$1:$C$13701,MIN(13701,ROW()+1)):INDEX($C$1:$C$13701,MIN(13701,ROW()+設定!$B$24))),$C3106&gt;=設定!$B$32,$C3106&gt;=MAX(MIN(INDEX($C$1:$C$13701,MAX(1,ROW()-設定!$B$26)):INDEX($C$1:$C$13701,MAX(1,ROW()-1))),MIN(INDEX($C$1:$C$13701,MIN(13701,ROW()+1)):INDEX($C$1:$C$13701,MIN(13701,ROW()+設定!$B$26))))*10^(設定!$B$27/20)),1,0))</f>
        <v>0</v>
      </c>
      <c r="G3106" s="33" t="n">
        <f aca="false">$G3105+IF($F3106=1,1,0)</f>
        <v>1</v>
      </c>
      <c r="H3106" s="0" t="str">
        <f aca="false">IF($F3106=1,$G3106,"")</f>
        <v/>
      </c>
    </row>
    <row r="3107" customFormat="false" ht="15" hidden="false" customHeight="false" outlineLevel="0" collapsed="false">
      <c r="A3107" s="30" t="n">
        <v>485.15625</v>
      </c>
      <c r="B3107" s="31" t="n">
        <v>6.8571</v>
      </c>
      <c r="C3107" s="32" t="n">
        <f aca="false">IF($A3107="","",IF(設定!$B$21="dB",10^($B3107/20),ABS($B3107)))</f>
        <v>2.20219108410551</v>
      </c>
      <c r="D3107" s="32" t="n">
        <f aca="false">IF($A3107="","",$A3107^2)</f>
        <v>235376.586914063</v>
      </c>
      <c r="E3107" s="32" t="n">
        <f aca="false">IF($A3107="","",IF($C3107&lt;=0,"",1/$C3107^2))</f>
        <v>0.206200635773797</v>
      </c>
      <c r="F3107" s="33" t="n">
        <f aca="false">IF(OR(ROW()-設定!$B$30&lt;2,ROW()+設定!$B$30&gt;13701,N($A3107)&lt;=0,N(INDEX($A$2:$A$13701,MIN(13700,MAX(1,ROW()-1+設定!$B$30))))&lt;=0,$A3107&lt;設定!$B$28,$A3107&gt;設定!$B$29),0,IF(AND($C3107&gt;=MAX(INDEX($C$1:$C$13701,MAX(1,ROW()-設定!$B$24)):INDEX($C$1:$C$13701,MAX(1,ROW()-1))),$C3107&gt;MAX(INDEX($C$1:$C$13701,MIN(13701,ROW()+1)):INDEX($C$1:$C$13701,MIN(13701,ROW()+設定!$B$24))),$C3107&gt;=設定!$B$32,$C3107&gt;=MAX(MIN(INDEX($C$1:$C$13701,MAX(1,ROW()-設定!$B$26)):INDEX($C$1:$C$13701,MAX(1,ROW()-1))),MIN(INDEX($C$1:$C$13701,MIN(13701,ROW()+1)):INDEX($C$1:$C$13701,MIN(13701,ROW()+設定!$B$26))))*10^(設定!$B$27/20)),1,0))</f>
        <v>0</v>
      </c>
      <c r="G3107" s="33" t="n">
        <f aca="false">$G3106+IF($F3107=1,1,0)</f>
        <v>1</v>
      </c>
      <c r="H3107" s="0" t="str">
        <f aca="false">IF($F3107=1,$G3107,"")</f>
        <v/>
      </c>
    </row>
    <row r="3108" customFormat="false" ht="15" hidden="false" customHeight="false" outlineLevel="0" collapsed="false">
      <c r="A3108" s="30" t="n">
        <v>485.3125</v>
      </c>
      <c r="B3108" s="31" t="n">
        <v>6.8798</v>
      </c>
      <c r="C3108" s="32" t="n">
        <f aca="false">IF($A3108="","",IF(設定!$B$21="dB",10^($B3108/20),ABS($B3108)))</f>
        <v>2.20795389241639</v>
      </c>
      <c r="D3108" s="32" t="n">
        <f aca="false">IF($A3108="","",$A3108^2)</f>
        <v>235528.22265625</v>
      </c>
      <c r="E3108" s="32" t="n">
        <f aca="false">IF($A3108="","",IF($C3108&lt;=0,"",1/$C3108^2))</f>
        <v>0.205125664050973</v>
      </c>
      <c r="F3108" s="33" t="n">
        <f aca="false">IF(OR(ROW()-設定!$B$30&lt;2,ROW()+設定!$B$30&gt;13701,N($A3108)&lt;=0,N(INDEX($A$2:$A$13701,MIN(13700,MAX(1,ROW()-1+設定!$B$30))))&lt;=0,$A3108&lt;設定!$B$28,$A3108&gt;設定!$B$29),0,IF(AND($C3108&gt;=MAX(INDEX($C$1:$C$13701,MAX(1,ROW()-設定!$B$24)):INDEX($C$1:$C$13701,MAX(1,ROW()-1))),$C3108&gt;MAX(INDEX($C$1:$C$13701,MIN(13701,ROW()+1)):INDEX($C$1:$C$13701,MIN(13701,ROW()+設定!$B$24))),$C3108&gt;=設定!$B$32,$C3108&gt;=MAX(MIN(INDEX($C$1:$C$13701,MAX(1,ROW()-設定!$B$26)):INDEX($C$1:$C$13701,MAX(1,ROW()-1))),MIN(INDEX($C$1:$C$13701,MIN(13701,ROW()+1)):INDEX($C$1:$C$13701,MIN(13701,ROW()+設定!$B$26))))*10^(設定!$B$27/20)),1,0))</f>
        <v>0</v>
      </c>
      <c r="G3108" s="33" t="n">
        <f aca="false">$G3107+IF($F3108=1,1,0)</f>
        <v>1</v>
      </c>
      <c r="H3108" s="0" t="str">
        <f aca="false">IF($F3108=1,$G3108,"")</f>
        <v/>
      </c>
    </row>
    <row r="3109" customFormat="false" ht="15" hidden="false" customHeight="false" outlineLevel="0" collapsed="false">
      <c r="A3109" s="30" t="n">
        <v>485.46875</v>
      </c>
      <c r="B3109" s="31" t="n">
        <v>6.9542</v>
      </c>
      <c r="C3109" s="32" t="n">
        <f aca="false">IF($A3109="","",IF(設定!$B$21="dB",10^($B3109/20),ABS($B3109)))</f>
        <v>2.22694760912673</v>
      </c>
      <c r="D3109" s="32" t="n">
        <f aca="false">IF($A3109="","",$A3109^2)</f>
        <v>235679.907226563</v>
      </c>
      <c r="E3109" s="32" t="n">
        <f aca="false">IF($A3109="","",IF($C3109&lt;=0,"",1/$C3109^2))</f>
        <v>0.201641537389431</v>
      </c>
      <c r="F3109" s="33" t="n">
        <f aca="false">IF(OR(ROW()-設定!$B$30&lt;2,ROW()+設定!$B$30&gt;13701,N($A3109)&lt;=0,N(INDEX($A$2:$A$13701,MIN(13700,MAX(1,ROW()-1+設定!$B$30))))&lt;=0,$A3109&lt;設定!$B$28,$A3109&gt;設定!$B$29),0,IF(AND($C3109&gt;=MAX(INDEX($C$1:$C$13701,MAX(1,ROW()-設定!$B$24)):INDEX($C$1:$C$13701,MAX(1,ROW()-1))),$C3109&gt;MAX(INDEX($C$1:$C$13701,MIN(13701,ROW()+1)):INDEX($C$1:$C$13701,MIN(13701,ROW()+設定!$B$24))),$C3109&gt;=設定!$B$32,$C3109&gt;=MAX(MIN(INDEX($C$1:$C$13701,MAX(1,ROW()-設定!$B$26)):INDEX($C$1:$C$13701,MAX(1,ROW()-1))),MIN(INDEX($C$1:$C$13701,MIN(13701,ROW()+1)):INDEX($C$1:$C$13701,MIN(13701,ROW()+設定!$B$26))))*10^(設定!$B$27/20)),1,0))</f>
        <v>0</v>
      </c>
      <c r="G3109" s="33" t="n">
        <f aca="false">$G3108+IF($F3109=1,1,0)</f>
        <v>1</v>
      </c>
      <c r="H3109" s="0" t="str">
        <f aca="false">IF($F3109=1,$G3109,"")</f>
        <v/>
      </c>
    </row>
    <row r="3110" customFormat="false" ht="15" hidden="false" customHeight="false" outlineLevel="0" collapsed="false">
      <c r="A3110" s="30" t="n">
        <v>485.625</v>
      </c>
      <c r="B3110" s="31" t="n">
        <v>6.9954</v>
      </c>
      <c r="C3110" s="32" t="n">
        <f aca="false">IF($A3110="","",IF(設定!$B$21="dB",10^($B3110/20),ABS($B3110)))</f>
        <v>2.2375358378986</v>
      </c>
      <c r="D3110" s="32" t="n">
        <f aca="false">IF($A3110="","",$A3110^2)</f>
        <v>235831.640625</v>
      </c>
      <c r="E3110" s="32" t="n">
        <f aca="false">IF($A3110="","",IF($C3110&lt;=0,"",1/$C3110^2))</f>
        <v>0.199737679476923</v>
      </c>
      <c r="F3110" s="33" t="n">
        <f aca="false">IF(OR(ROW()-設定!$B$30&lt;2,ROW()+設定!$B$30&gt;13701,N($A3110)&lt;=0,N(INDEX($A$2:$A$13701,MIN(13700,MAX(1,ROW()-1+設定!$B$30))))&lt;=0,$A3110&lt;設定!$B$28,$A3110&gt;設定!$B$29),0,IF(AND($C3110&gt;=MAX(INDEX($C$1:$C$13701,MAX(1,ROW()-設定!$B$24)):INDEX($C$1:$C$13701,MAX(1,ROW()-1))),$C3110&gt;MAX(INDEX($C$1:$C$13701,MIN(13701,ROW()+1)):INDEX($C$1:$C$13701,MIN(13701,ROW()+設定!$B$24))),$C3110&gt;=設定!$B$32,$C3110&gt;=MAX(MIN(INDEX($C$1:$C$13701,MAX(1,ROW()-設定!$B$26)):INDEX($C$1:$C$13701,MAX(1,ROW()-1))),MIN(INDEX($C$1:$C$13701,MIN(13701,ROW()+1)):INDEX($C$1:$C$13701,MIN(13701,ROW()+設定!$B$26))))*10^(設定!$B$27/20)),1,0))</f>
        <v>0</v>
      </c>
      <c r="G3110" s="33" t="n">
        <f aca="false">$G3109+IF($F3110=1,1,0)</f>
        <v>1</v>
      </c>
      <c r="H3110" s="0" t="str">
        <f aca="false">IF($F3110=1,$G3110,"")</f>
        <v/>
      </c>
    </row>
    <row r="3111" customFormat="false" ht="15" hidden="false" customHeight="false" outlineLevel="0" collapsed="false">
      <c r="A3111" s="30" t="n">
        <v>485.78125</v>
      </c>
      <c r="B3111" s="31" t="n">
        <v>6.9115</v>
      </c>
      <c r="C3111" s="32" t="n">
        <f aca="false">IF($A3111="","",IF(設定!$B$21="dB",10^($B3111/20),ABS($B3111)))</f>
        <v>2.2160267575336</v>
      </c>
      <c r="D3111" s="32" t="n">
        <f aca="false">IF($A3111="","",$A3111^2)</f>
        <v>235983.422851563</v>
      </c>
      <c r="E3111" s="32" t="n">
        <f aca="false">IF($A3111="","",IF($C3111&lt;=0,"",1/$C3111^2))</f>
        <v>0.203633862978557</v>
      </c>
      <c r="F3111" s="33" t="n">
        <f aca="false">IF(OR(ROW()-設定!$B$30&lt;2,ROW()+設定!$B$30&gt;13701,N($A3111)&lt;=0,N(INDEX($A$2:$A$13701,MIN(13700,MAX(1,ROW()-1+設定!$B$30))))&lt;=0,$A3111&lt;設定!$B$28,$A3111&gt;設定!$B$29),0,IF(AND($C3111&gt;=MAX(INDEX($C$1:$C$13701,MAX(1,ROW()-設定!$B$24)):INDEX($C$1:$C$13701,MAX(1,ROW()-1))),$C3111&gt;MAX(INDEX($C$1:$C$13701,MIN(13701,ROW()+1)):INDEX($C$1:$C$13701,MIN(13701,ROW()+設定!$B$24))),$C3111&gt;=設定!$B$32,$C3111&gt;=MAX(MIN(INDEX($C$1:$C$13701,MAX(1,ROW()-設定!$B$26)):INDEX($C$1:$C$13701,MAX(1,ROW()-1))),MIN(INDEX($C$1:$C$13701,MIN(13701,ROW()+1)):INDEX($C$1:$C$13701,MIN(13701,ROW()+設定!$B$26))))*10^(設定!$B$27/20)),1,0))</f>
        <v>0</v>
      </c>
      <c r="G3111" s="33" t="n">
        <f aca="false">$G3110+IF($F3111=1,1,0)</f>
        <v>1</v>
      </c>
      <c r="H3111" s="0" t="str">
        <f aca="false">IF($F3111=1,$G3111,"")</f>
        <v/>
      </c>
    </row>
    <row r="3112" customFormat="false" ht="15" hidden="false" customHeight="false" outlineLevel="0" collapsed="false">
      <c r="A3112" s="30" t="n">
        <v>485.9375</v>
      </c>
      <c r="B3112" s="31" t="n">
        <v>6.8028</v>
      </c>
      <c r="C3112" s="32" t="n">
        <f aca="false">IF($A3112="","",IF(設定!$B$21="dB",10^($B3112/20),ABS($B3112)))</f>
        <v>2.18846698865713</v>
      </c>
      <c r="D3112" s="32" t="n">
        <f aca="false">IF($A3112="","",$A3112^2)</f>
        <v>236135.25390625</v>
      </c>
      <c r="E3112" s="32" t="n">
        <f aca="false">IF($A3112="","",IF($C3112&lt;=0,"",1/$C3112^2))</f>
        <v>0.208794954599315</v>
      </c>
      <c r="F3112" s="33" t="n">
        <f aca="false">IF(OR(ROW()-設定!$B$30&lt;2,ROW()+設定!$B$30&gt;13701,N($A3112)&lt;=0,N(INDEX($A$2:$A$13701,MIN(13700,MAX(1,ROW()-1+設定!$B$30))))&lt;=0,$A3112&lt;設定!$B$28,$A3112&gt;設定!$B$29),0,IF(AND($C3112&gt;=MAX(INDEX($C$1:$C$13701,MAX(1,ROW()-設定!$B$24)):INDEX($C$1:$C$13701,MAX(1,ROW()-1))),$C3112&gt;MAX(INDEX($C$1:$C$13701,MIN(13701,ROW()+1)):INDEX($C$1:$C$13701,MIN(13701,ROW()+設定!$B$24))),$C3112&gt;=設定!$B$32,$C3112&gt;=MAX(MIN(INDEX($C$1:$C$13701,MAX(1,ROW()-設定!$B$26)):INDEX($C$1:$C$13701,MAX(1,ROW()-1))),MIN(INDEX($C$1:$C$13701,MIN(13701,ROW()+1)):INDEX($C$1:$C$13701,MIN(13701,ROW()+設定!$B$26))))*10^(設定!$B$27/20)),1,0))</f>
        <v>0</v>
      </c>
      <c r="G3112" s="33" t="n">
        <f aca="false">$G3111+IF($F3112=1,1,0)</f>
        <v>1</v>
      </c>
      <c r="H3112" s="0" t="str">
        <f aca="false">IF($F3112=1,$G3112,"")</f>
        <v/>
      </c>
    </row>
    <row r="3113" customFormat="false" ht="15" hidden="false" customHeight="false" outlineLevel="0" collapsed="false">
      <c r="A3113" s="30" t="n">
        <v>486.09375</v>
      </c>
      <c r="B3113" s="31" t="n">
        <v>6.8309</v>
      </c>
      <c r="C3113" s="32" t="n">
        <f aca="false">IF($A3113="","",IF(設定!$B$21="dB",10^($B3113/20),ABS($B3113)))</f>
        <v>2.19555843305947</v>
      </c>
      <c r="D3113" s="32" t="n">
        <f aca="false">IF($A3113="","",$A3113^2)</f>
        <v>236287.133789063</v>
      </c>
      <c r="E3113" s="32" t="n">
        <f aca="false">IF($A3113="","",IF($C3113&lt;=0,"",1/$C3113^2))</f>
        <v>0.207448357216169</v>
      </c>
      <c r="F3113" s="33" t="n">
        <f aca="false">IF(OR(ROW()-設定!$B$30&lt;2,ROW()+設定!$B$30&gt;13701,N($A3113)&lt;=0,N(INDEX($A$2:$A$13701,MIN(13700,MAX(1,ROW()-1+設定!$B$30))))&lt;=0,$A3113&lt;設定!$B$28,$A3113&gt;設定!$B$29),0,IF(AND($C3113&gt;=MAX(INDEX($C$1:$C$13701,MAX(1,ROW()-設定!$B$24)):INDEX($C$1:$C$13701,MAX(1,ROW()-1))),$C3113&gt;MAX(INDEX($C$1:$C$13701,MIN(13701,ROW()+1)):INDEX($C$1:$C$13701,MIN(13701,ROW()+設定!$B$24))),$C3113&gt;=設定!$B$32,$C3113&gt;=MAX(MIN(INDEX($C$1:$C$13701,MAX(1,ROW()-設定!$B$26)):INDEX($C$1:$C$13701,MAX(1,ROW()-1))),MIN(INDEX($C$1:$C$13701,MIN(13701,ROW()+1)):INDEX($C$1:$C$13701,MIN(13701,ROW()+設定!$B$26))))*10^(設定!$B$27/20)),1,0))</f>
        <v>0</v>
      </c>
      <c r="G3113" s="33" t="n">
        <f aca="false">$G3112+IF($F3113=1,1,0)</f>
        <v>1</v>
      </c>
      <c r="H3113" s="0" t="str">
        <f aca="false">IF($F3113=1,$G3113,"")</f>
        <v/>
      </c>
    </row>
    <row r="3114" customFormat="false" ht="15" hidden="false" customHeight="false" outlineLevel="0" collapsed="false">
      <c r="A3114" s="30" t="n">
        <v>486.25</v>
      </c>
      <c r="B3114" s="31" t="n">
        <v>7.1483</v>
      </c>
      <c r="C3114" s="32" t="n">
        <f aca="false">IF($A3114="","",IF(設定!$B$21="dB",10^($B3114/20),ABS($B3114)))</f>
        <v>2.27727249107393</v>
      </c>
      <c r="D3114" s="32" t="n">
        <f aca="false">IF($A3114="","",$A3114^2)</f>
        <v>236439.0625</v>
      </c>
      <c r="E3114" s="32" t="n">
        <f aca="false">IF($A3114="","",IF($C3114&lt;=0,"",1/$C3114^2))</f>
        <v>0.192827957020492</v>
      </c>
      <c r="F3114" s="33" t="n">
        <f aca="false">IF(OR(ROW()-設定!$B$30&lt;2,ROW()+設定!$B$30&gt;13701,N($A3114)&lt;=0,N(INDEX($A$2:$A$13701,MIN(13700,MAX(1,ROW()-1+設定!$B$30))))&lt;=0,$A3114&lt;設定!$B$28,$A3114&gt;設定!$B$29),0,IF(AND($C3114&gt;=MAX(INDEX($C$1:$C$13701,MAX(1,ROW()-設定!$B$24)):INDEX($C$1:$C$13701,MAX(1,ROW()-1))),$C3114&gt;MAX(INDEX($C$1:$C$13701,MIN(13701,ROW()+1)):INDEX($C$1:$C$13701,MIN(13701,ROW()+設定!$B$24))),$C3114&gt;=設定!$B$32,$C3114&gt;=MAX(MIN(INDEX($C$1:$C$13701,MAX(1,ROW()-設定!$B$26)):INDEX($C$1:$C$13701,MAX(1,ROW()-1))),MIN(INDEX($C$1:$C$13701,MIN(13701,ROW()+1)):INDEX($C$1:$C$13701,MIN(13701,ROW()+設定!$B$26))))*10^(設定!$B$27/20)),1,0))</f>
        <v>0</v>
      </c>
      <c r="G3114" s="33" t="n">
        <f aca="false">$G3113+IF($F3114=1,1,0)</f>
        <v>1</v>
      </c>
      <c r="H3114" s="0" t="str">
        <f aca="false">IF($F3114=1,$G3114,"")</f>
        <v/>
      </c>
    </row>
    <row r="3115" customFormat="false" ht="15" hidden="false" customHeight="false" outlineLevel="0" collapsed="false">
      <c r="A3115" s="30" t="n">
        <v>486.40625</v>
      </c>
      <c r="B3115" s="31" t="n">
        <v>7.1126</v>
      </c>
      <c r="C3115" s="32" t="n">
        <f aca="false">IF($A3115="","",IF(設定!$B$21="dB",10^($B3115/20),ABS($B3115)))</f>
        <v>2.26793184933848</v>
      </c>
      <c r="D3115" s="32" t="n">
        <f aca="false">IF($A3115="","",$A3115^2)</f>
        <v>236591.040039063</v>
      </c>
      <c r="E3115" s="32" t="n">
        <f aca="false">IF($A3115="","",IF($C3115&lt;=0,"",1/$C3115^2))</f>
        <v>0.194419579731736</v>
      </c>
      <c r="F3115" s="33" t="n">
        <f aca="false">IF(OR(ROW()-設定!$B$30&lt;2,ROW()+設定!$B$30&gt;13701,N($A3115)&lt;=0,N(INDEX($A$2:$A$13701,MIN(13700,MAX(1,ROW()-1+設定!$B$30))))&lt;=0,$A3115&lt;設定!$B$28,$A3115&gt;設定!$B$29),0,IF(AND($C3115&gt;=MAX(INDEX($C$1:$C$13701,MAX(1,ROW()-設定!$B$24)):INDEX($C$1:$C$13701,MAX(1,ROW()-1))),$C3115&gt;MAX(INDEX($C$1:$C$13701,MIN(13701,ROW()+1)):INDEX($C$1:$C$13701,MIN(13701,ROW()+設定!$B$24))),$C3115&gt;=設定!$B$32,$C3115&gt;=MAX(MIN(INDEX($C$1:$C$13701,MAX(1,ROW()-設定!$B$26)):INDEX($C$1:$C$13701,MAX(1,ROW()-1))),MIN(INDEX($C$1:$C$13701,MIN(13701,ROW()+1)):INDEX($C$1:$C$13701,MIN(13701,ROW()+設定!$B$26))))*10^(設定!$B$27/20)),1,0))</f>
        <v>0</v>
      </c>
      <c r="G3115" s="33" t="n">
        <f aca="false">$G3114+IF($F3115=1,1,0)</f>
        <v>1</v>
      </c>
      <c r="H3115" s="0" t="str">
        <f aca="false">IF($F3115=1,$G3115,"")</f>
        <v/>
      </c>
    </row>
    <row r="3116" customFormat="false" ht="15" hidden="false" customHeight="false" outlineLevel="0" collapsed="false">
      <c r="A3116" s="30" t="n">
        <v>486.5625</v>
      </c>
      <c r="B3116" s="31" t="n">
        <v>7.0816</v>
      </c>
      <c r="C3116" s="32" t="n">
        <f aca="false">IF($A3116="","",IF(設定!$B$21="dB",10^($B3116/20),ABS($B3116)))</f>
        <v>2.25985201200693</v>
      </c>
      <c r="D3116" s="32" t="n">
        <f aca="false">IF($A3116="","",$A3116^2)</f>
        <v>236743.06640625</v>
      </c>
      <c r="E3116" s="32" t="n">
        <f aca="false">IF($A3116="","",IF($C3116&lt;=0,"",1/$C3116^2))</f>
        <v>0.195812314137813</v>
      </c>
      <c r="F3116" s="33" t="n">
        <f aca="false">IF(OR(ROW()-設定!$B$30&lt;2,ROW()+設定!$B$30&gt;13701,N($A3116)&lt;=0,N(INDEX($A$2:$A$13701,MIN(13700,MAX(1,ROW()-1+設定!$B$30))))&lt;=0,$A3116&lt;設定!$B$28,$A3116&gt;設定!$B$29),0,IF(AND($C3116&gt;=MAX(INDEX($C$1:$C$13701,MAX(1,ROW()-設定!$B$24)):INDEX($C$1:$C$13701,MAX(1,ROW()-1))),$C3116&gt;MAX(INDEX($C$1:$C$13701,MIN(13701,ROW()+1)):INDEX($C$1:$C$13701,MIN(13701,ROW()+設定!$B$24))),$C3116&gt;=設定!$B$32,$C3116&gt;=MAX(MIN(INDEX($C$1:$C$13701,MAX(1,ROW()-設定!$B$26)):INDEX($C$1:$C$13701,MAX(1,ROW()-1))),MIN(INDEX($C$1:$C$13701,MIN(13701,ROW()+1)):INDEX($C$1:$C$13701,MIN(13701,ROW()+設定!$B$26))))*10^(設定!$B$27/20)),1,0))</f>
        <v>0</v>
      </c>
      <c r="G3116" s="33" t="n">
        <f aca="false">$G3115+IF($F3116=1,1,0)</f>
        <v>1</v>
      </c>
      <c r="H3116" s="0" t="str">
        <f aca="false">IF($F3116=1,$G3116,"")</f>
        <v/>
      </c>
    </row>
    <row r="3117" customFormat="false" ht="15" hidden="false" customHeight="false" outlineLevel="0" collapsed="false">
      <c r="A3117" s="30" t="n">
        <v>486.71875</v>
      </c>
      <c r="B3117" s="31" t="n">
        <v>7.0551</v>
      </c>
      <c r="C3117" s="32" t="n">
        <f aca="false">IF($A3117="","",IF(設定!$B$21="dB",10^($B3117/20),ABS($B3117)))</f>
        <v>2.25296787927333</v>
      </c>
      <c r="D3117" s="32" t="n">
        <f aca="false">IF($A3117="","",$A3117^2)</f>
        <v>236895.141601563</v>
      </c>
      <c r="E3117" s="32" t="n">
        <f aca="false">IF($A3117="","",IF($C3117&lt;=0,"",1/$C3117^2))</f>
        <v>0.197010784328497</v>
      </c>
      <c r="F3117" s="33" t="n">
        <f aca="false">IF(OR(ROW()-設定!$B$30&lt;2,ROW()+設定!$B$30&gt;13701,N($A3117)&lt;=0,N(INDEX($A$2:$A$13701,MIN(13700,MAX(1,ROW()-1+設定!$B$30))))&lt;=0,$A3117&lt;設定!$B$28,$A3117&gt;設定!$B$29),0,IF(AND($C3117&gt;=MAX(INDEX($C$1:$C$13701,MAX(1,ROW()-設定!$B$24)):INDEX($C$1:$C$13701,MAX(1,ROW()-1))),$C3117&gt;MAX(INDEX($C$1:$C$13701,MIN(13701,ROW()+1)):INDEX($C$1:$C$13701,MIN(13701,ROW()+設定!$B$24))),$C3117&gt;=設定!$B$32,$C3117&gt;=MAX(MIN(INDEX($C$1:$C$13701,MAX(1,ROW()-設定!$B$26)):INDEX($C$1:$C$13701,MAX(1,ROW()-1))),MIN(INDEX($C$1:$C$13701,MIN(13701,ROW()+1)):INDEX($C$1:$C$13701,MIN(13701,ROW()+設定!$B$26))))*10^(設定!$B$27/20)),1,0))</f>
        <v>0</v>
      </c>
      <c r="G3117" s="33" t="n">
        <f aca="false">$G3116+IF($F3117=1,1,0)</f>
        <v>1</v>
      </c>
      <c r="H3117" s="0" t="str">
        <f aca="false">IF($F3117=1,$G3117,"")</f>
        <v/>
      </c>
    </row>
    <row r="3118" customFormat="false" ht="15" hidden="false" customHeight="false" outlineLevel="0" collapsed="false">
      <c r="A3118" s="30" t="n">
        <v>486.875</v>
      </c>
      <c r="B3118" s="31" t="n">
        <v>7.1354</v>
      </c>
      <c r="C3118" s="32" t="n">
        <f aca="false">IF($A3118="","",IF(設定!$B$21="dB",10^($B3118/20),ABS($B3118)))</f>
        <v>2.27389287051579</v>
      </c>
      <c r="D3118" s="32" t="n">
        <f aca="false">IF($A3118="","",$A3118^2)</f>
        <v>237047.265625</v>
      </c>
      <c r="E3118" s="32" t="n">
        <f aca="false">IF($A3118="","",IF($C3118&lt;=0,"",1/$C3118^2))</f>
        <v>0.193401572098511</v>
      </c>
      <c r="F3118" s="33" t="n">
        <f aca="false">IF(OR(ROW()-設定!$B$30&lt;2,ROW()+設定!$B$30&gt;13701,N($A3118)&lt;=0,N(INDEX($A$2:$A$13701,MIN(13700,MAX(1,ROW()-1+設定!$B$30))))&lt;=0,$A3118&lt;設定!$B$28,$A3118&gt;設定!$B$29),0,IF(AND($C3118&gt;=MAX(INDEX($C$1:$C$13701,MAX(1,ROW()-設定!$B$24)):INDEX($C$1:$C$13701,MAX(1,ROW()-1))),$C3118&gt;MAX(INDEX($C$1:$C$13701,MIN(13701,ROW()+1)):INDEX($C$1:$C$13701,MIN(13701,ROW()+設定!$B$24))),$C3118&gt;=設定!$B$32,$C3118&gt;=MAX(MIN(INDEX($C$1:$C$13701,MAX(1,ROW()-設定!$B$26)):INDEX($C$1:$C$13701,MAX(1,ROW()-1))),MIN(INDEX($C$1:$C$13701,MIN(13701,ROW()+1)):INDEX($C$1:$C$13701,MIN(13701,ROW()+設定!$B$26))))*10^(設定!$B$27/20)),1,0))</f>
        <v>0</v>
      </c>
      <c r="G3118" s="33" t="n">
        <f aca="false">$G3117+IF($F3118=1,1,0)</f>
        <v>1</v>
      </c>
      <c r="H3118" s="0" t="str">
        <f aca="false">IF($F3118=1,$G3118,"")</f>
        <v/>
      </c>
    </row>
    <row r="3119" customFormat="false" ht="15" hidden="false" customHeight="false" outlineLevel="0" collapsed="false">
      <c r="A3119" s="30" t="n">
        <v>487.03125</v>
      </c>
      <c r="B3119" s="31" t="n">
        <v>7.1642</v>
      </c>
      <c r="C3119" s="32" t="n">
        <f aca="false">IF($A3119="","",IF(設定!$B$21="dB",10^($B3119/20),ABS($B3119)))</f>
        <v>2.28144498178001</v>
      </c>
      <c r="D3119" s="32" t="n">
        <f aca="false">IF($A3119="","",$A3119^2)</f>
        <v>237199.438476563</v>
      </c>
      <c r="E3119" s="32" t="n">
        <f aca="false">IF($A3119="","",IF($C3119&lt;=0,"",1/$C3119^2))</f>
        <v>0.192123283332481</v>
      </c>
      <c r="F3119" s="33" t="n">
        <f aca="false">IF(OR(ROW()-設定!$B$30&lt;2,ROW()+設定!$B$30&gt;13701,N($A3119)&lt;=0,N(INDEX($A$2:$A$13701,MIN(13700,MAX(1,ROW()-1+設定!$B$30))))&lt;=0,$A3119&lt;設定!$B$28,$A3119&gt;設定!$B$29),0,IF(AND($C3119&gt;=MAX(INDEX($C$1:$C$13701,MAX(1,ROW()-設定!$B$24)):INDEX($C$1:$C$13701,MAX(1,ROW()-1))),$C3119&gt;MAX(INDEX($C$1:$C$13701,MIN(13701,ROW()+1)):INDEX($C$1:$C$13701,MIN(13701,ROW()+設定!$B$24))),$C3119&gt;=設定!$B$32,$C3119&gt;=MAX(MIN(INDEX($C$1:$C$13701,MAX(1,ROW()-設定!$B$26)):INDEX($C$1:$C$13701,MAX(1,ROW()-1))),MIN(INDEX($C$1:$C$13701,MIN(13701,ROW()+1)):INDEX($C$1:$C$13701,MIN(13701,ROW()+設定!$B$26))))*10^(設定!$B$27/20)),1,0))</f>
        <v>0</v>
      </c>
      <c r="G3119" s="33" t="n">
        <f aca="false">$G3118+IF($F3119=1,1,0)</f>
        <v>1</v>
      </c>
      <c r="H3119" s="0" t="str">
        <f aca="false">IF($F3119=1,$G3119,"")</f>
        <v/>
      </c>
    </row>
    <row r="3120" customFormat="false" ht="15" hidden="false" customHeight="false" outlineLevel="0" collapsed="false">
      <c r="A3120" s="30" t="n">
        <v>487.1875</v>
      </c>
      <c r="B3120" s="31" t="n">
        <v>7.1569</v>
      </c>
      <c r="C3120" s="32" t="n">
        <f aca="false">IF($A3120="","",IF(設定!$B$21="dB",10^($B3120/20),ABS($B3120)))</f>
        <v>2.27952836155837</v>
      </c>
      <c r="D3120" s="32" t="n">
        <f aca="false">IF($A3120="","",$A3120^2)</f>
        <v>237351.66015625</v>
      </c>
      <c r="E3120" s="32" t="n">
        <f aca="false">IF($A3120="","",IF($C3120&lt;=0,"",1/$C3120^2))</f>
        <v>0.192446492447401</v>
      </c>
      <c r="F3120" s="33" t="n">
        <f aca="false">IF(OR(ROW()-設定!$B$30&lt;2,ROW()+設定!$B$30&gt;13701,N($A3120)&lt;=0,N(INDEX($A$2:$A$13701,MIN(13700,MAX(1,ROW()-1+設定!$B$30))))&lt;=0,$A3120&lt;設定!$B$28,$A3120&gt;設定!$B$29),0,IF(AND($C3120&gt;=MAX(INDEX($C$1:$C$13701,MAX(1,ROW()-設定!$B$24)):INDEX($C$1:$C$13701,MAX(1,ROW()-1))),$C3120&gt;MAX(INDEX($C$1:$C$13701,MIN(13701,ROW()+1)):INDEX($C$1:$C$13701,MIN(13701,ROW()+設定!$B$24))),$C3120&gt;=設定!$B$32,$C3120&gt;=MAX(MIN(INDEX($C$1:$C$13701,MAX(1,ROW()-設定!$B$26)):INDEX($C$1:$C$13701,MAX(1,ROW()-1))),MIN(INDEX($C$1:$C$13701,MIN(13701,ROW()+1)):INDEX($C$1:$C$13701,MIN(13701,ROW()+設定!$B$26))))*10^(設定!$B$27/20)),1,0))</f>
        <v>0</v>
      </c>
      <c r="G3120" s="33" t="n">
        <f aca="false">$G3119+IF($F3120=1,1,0)</f>
        <v>1</v>
      </c>
      <c r="H3120" s="0" t="str">
        <f aca="false">IF($F3120=1,$G3120,"")</f>
        <v/>
      </c>
    </row>
    <row r="3121" customFormat="false" ht="15" hidden="false" customHeight="false" outlineLevel="0" collapsed="false">
      <c r="A3121" s="30" t="n">
        <v>487.34375</v>
      </c>
      <c r="B3121" s="31" t="n">
        <v>7.1495</v>
      </c>
      <c r="C3121" s="32" t="n">
        <f aca="false">IF($A3121="","",IF(設定!$B$21="dB",10^($B3121/20),ABS($B3121)))</f>
        <v>2.27758712962933</v>
      </c>
      <c r="D3121" s="32" t="n">
        <f aca="false">IF($A3121="","",$A3121^2)</f>
        <v>237503.930664063</v>
      </c>
      <c r="E3121" s="32" t="n">
        <f aca="false">IF($A3121="","",IF($C3121&lt;=0,"",1/$C3121^2))</f>
        <v>0.192774684047243</v>
      </c>
      <c r="F3121" s="33" t="n">
        <f aca="false">IF(OR(ROW()-設定!$B$30&lt;2,ROW()+設定!$B$30&gt;13701,N($A3121)&lt;=0,N(INDEX($A$2:$A$13701,MIN(13700,MAX(1,ROW()-1+設定!$B$30))))&lt;=0,$A3121&lt;設定!$B$28,$A3121&gt;設定!$B$29),0,IF(AND($C3121&gt;=MAX(INDEX($C$1:$C$13701,MAX(1,ROW()-設定!$B$24)):INDEX($C$1:$C$13701,MAX(1,ROW()-1))),$C3121&gt;MAX(INDEX($C$1:$C$13701,MIN(13701,ROW()+1)):INDEX($C$1:$C$13701,MIN(13701,ROW()+設定!$B$24))),$C3121&gt;=設定!$B$32,$C3121&gt;=MAX(MIN(INDEX($C$1:$C$13701,MAX(1,ROW()-設定!$B$26)):INDEX($C$1:$C$13701,MAX(1,ROW()-1))),MIN(INDEX($C$1:$C$13701,MIN(13701,ROW()+1)):INDEX($C$1:$C$13701,MIN(13701,ROW()+設定!$B$26))))*10^(設定!$B$27/20)),1,0))</f>
        <v>0</v>
      </c>
      <c r="G3121" s="33" t="n">
        <f aca="false">$G3120+IF($F3121=1,1,0)</f>
        <v>1</v>
      </c>
      <c r="H3121" s="0" t="str">
        <f aca="false">IF($F3121=1,$G3121,"")</f>
        <v/>
      </c>
    </row>
    <row r="3122" customFormat="false" ht="15" hidden="false" customHeight="false" outlineLevel="0" collapsed="false">
      <c r="A3122" s="30" t="n">
        <v>487.5</v>
      </c>
      <c r="B3122" s="31" t="n">
        <v>7.4743</v>
      </c>
      <c r="C3122" s="32" t="n">
        <f aca="false">IF($A3122="","",IF(設定!$B$21="dB",10^($B3122/20),ABS($B3122)))</f>
        <v>2.36436760335547</v>
      </c>
      <c r="D3122" s="32" t="n">
        <f aca="false">IF($A3122="","",$A3122^2)</f>
        <v>237656.25</v>
      </c>
      <c r="E3122" s="32" t="n">
        <f aca="false">IF($A3122="","",IF($C3122&lt;=0,"",1/$C3122^2))</f>
        <v>0.178883383182074</v>
      </c>
      <c r="F3122" s="33" t="n">
        <f aca="false">IF(OR(ROW()-設定!$B$30&lt;2,ROW()+設定!$B$30&gt;13701,N($A3122)&lt;=0,N(INDEX($A$2:$A$13701,MIN(13700,MAX(1,ROW()-1+設定!$B$30))))&lt;=0,$A3122&lt;設定!$B$28,$A3122&gt;設定!$B$29),0,IF(AND($C3122&gt;=MAX(INDEX($C$1:$C$13701,MAX(1,ROW()-設定!$B$24)):INDEX($C$1:$C$13701,MAX(1,ROW()-1))),$C3122&gt;MAX(INDEX($C$1:$C$13701,MIN(13701,ROW()+1)):INDEX($C$1:$C$13701,MIN(13701,ROW()+設定!$B$24))),$C3122&gt;=設定!$B$32,$C3122&gt;=MAX(MIN(INDEX($C$1:$C$13701,MAX(1,ROW()-設定!$B$26)):INDEX($C$1:$C$13701,MAX(1,ROW()-1))),MIN(INDEX($C$1:$C$13701,MIN(13701,ROW()+1)):INDEX($C$1:$C$13701,MIN(13701,ROW()+設定!$B$26))))*10^(設定!$B$27/20)),1,0))</f>
        <v>0</v>
      </c>
      <c r="G3122" s="33" t="n">
        <f aca="false">$G3121+IF($F3122=1,1,0)</f>
        <v>1</v>
      </c>
      <c r="H3122" s="0" t="str">
        <f aca="false">IF($F3122=1,$G3122,"")</f>
        <v/>
      </c>
    </row>
    <row r="3123" customFormat="false" ht="15" hidden="false" customHeight="false" outlineLevel="0" collapsed="false">
      <c r="A3123" s="30" t="n">
        <v>487.65625</v>
      </c>
      <c r="B3123" s="31" t="n">
        <v>7.305</v>
      </c>
      <c r="C3123" s="32" t="n">
        <f aca="false">IF($A3123="","",IF(設定!$B$21="dB",10^($B3123/20),ABS($B3123)))</f>
        <v>2.31872903359201</v>
      </c>
      <c r="D3123" s="32" t="n">
        <f aca="false">IF($A3123="","",$A3123^2)</f>
        <v>237808.618164063</v>
      </c>
      <c r="E3123" s="32" t="n">
        <f aca="false">IF($A3123="","",IF($C3123&lt;=0,"",1/$C3123^2))</f>
        <v>0.185994456322258</v>
      </c>
      <c r="F3123" s="33" t="n">
        <f aca="false">IF(OR(ROW()-設定!$B$30&lt;2,ROW()+設定!$B$30&gt;13701,N($A3123)&lt;=0,N(INDEX($A$2:$A$13701,MIN(13700,MAX(1,ROW()-1+設定!$B$30))))&lt;=0,$A3123&lt;設定!$B$28,$A3123&gt;設定!$B$29),0,IF(AND($C3123&gt;=MAX(INDEX($C$1:$C$13701,MAX(1,ROW()-設定!$B$24)):INDEX($C$1:$C$13701,MAX(1,ROW()-1))),$C3123&gt;MAX(INDEX($C$1:$C$13701,MIN(13701,ROW()+1)):INDEX($C$1:$C$13701,MIN(13701,ROW()+設定!$B$24))),$C3123&gt;=設定!$B$32,$C3123&gt;=MAX(MIN(INDEX($C$1:$C$13701,MAX(1,ROW()-設定!$B$26)):INDEX($C$1:$C$13701,MAX(1,ROW()-1))),MIN(INDEX($C$1:$C$13701,MIN(13701,ROW()+1)):INDEX($C$1:$C$13701,MIN(13701,ROW()+設定!$B$26))))*10^(設定!$B$27/20)),1,0))</f>
        <v>0</v>
      </c>
      <c r="G3123" s="33" t="n">
        <f aca="false">$G3122+IF($F3123=1,1,0)</f>
        <v>1</v>
      </c>
      <c r="H3123" s="0" t="str">
        <f aca="false">IF($F3123=1,$G3123,"")</f>
        <v/>
      </c>
    </row>
    <row r="3124" customFormat="false" ht="15" hidden="false" customHeight="false" outlineLevel="0" collapsed="false">
      <c r="A3124" s="30" t="n">
        <v>487.8125</v>
      </c>
      <c r="B3124" s="31" t="n">
        <v>7.2477</v>
      </c>
      <c r="C3124" s="32" t="n">
        <f aca="false">IF($A3124="","",IF(設定!$B$21="dB",10^($B3124/20),ABS($B3124)))</f>
        <v>2.30348293926141</v>
      </c>
      <c r="D3124" s="32" t="n">
        <f aca="false">IF($A3124="","",$A3124^2)</f>
        <v>237961.03515625</v>
      </c>
      <c r="E3124" s="32" t="n">
        <f aca="false">IF($A3124="","",IF($C3124&lt;=0,"",1/$C3124^2))</f>
        <v>0.188464692402255</v>
      </c>
      <c r="F3124" s="33" t="n">
        <f aca="false">IF(OR(ROW()-設定!$B$30&lt;2,ROW()+設定!$B$30&gt;13701,N($A3124)&lt;=0,N(INDEX($A$2:$A$13701,MIN(13700,MAX(1,ROW()-1+設定!$B$30))))&lt;=0,$A3124&lt;設定!$B$28,$A3124&gt;設定!$B$29),0,IF(AND($C3124&gt;=MAX(INDEX($C$1:$C$13701,MAX(1,ROW()-設定!$B$24)):INDEX($C$1:$C$13701,MAX(1,ROW()-1))),$C3124&gt;MAX(INDEX($C$1:$C$13701,MIN(13701,ROW()+1)):INDEX($C$1:$C$13701,MIN(13701,ROW()+設定!$B$24))),$C3124&gt;=設定!$B$32,$C3124&gt;=MAX(MIN(INDEX($C$1:$C$13701,MAX(1,ROW()-設定!$B$26)):INDEX($C$1:$C$13701,MAX(1,ROW()-1))),MIN(INDEX($C$1:$C$13701,MIN(13701,ROW()+1)):INDEX($C$1:$C$13701,MIN(13701,ROW()+設定!$B$26))))*10^(設定!$B$27/20)),1,0))</f>
        <v>0</v>
      </c>
      <c r="G3124" s="33" t="n">
        <f aca="false">$G3123+IF($F3124=1,1,0)</f>
        <v>1</v>
      </c>
      <c r="H3124" s="0" t="str">
        <f aca="false">IF($F3124=1,$G3124,"")</f>
        <v/>
      </c>
    </row>
    <row r="3125" customFormat="false" ht="15" hidden="false" customHeight="false" outlineLevel="0" collapsed="false">
      <c r="A3125" s="30" t="n">
        <v>487.96875</v>
      </c>
      <c r="B3125" s="31" t="n">
        <v>7.2032</v>
      </c>
      <c r="C3125" s="32" t="n">
        <f aca="false">IF($A3125="","",IF(設定!$B$21="dB",10^($B3125/20),ABS($B3125)))</f>
        <v>2.29171179508815</v>
      </c>
      <c r="D3125" s="32" t="n">
        <f aca="false">IF($A3125="","",$A3125^2)</f>
        <v>238113.500976563</v>
      </c>
      <c r="E3125" s="32" t="n">
        <f aca="false">IF($A3125="","",IF($C3125&lt;=0,"",1/$C3125^2))</f>
        <v>0.1904057239745</v>
      </c>
      <c r="F3125" s="33" t="n">
        <f aca="false">IF(OR(ROW()-設定!$B$30&lt;2,ROW()+設定!$B$30&gt;13701,N($A3125)&lt;=0,N(INDEX($A$2:$A$13701,MIN(13700,MAX(1,ROW()-1+設定!$B$30))))&lt;=0,$A3125&lt;設定!$B$28,$A3125&gt;設定!$B$29),0,IF(AND($C3125&gt;=MAX(INDEX($C$1:$C$13701,MAX(1,ROW()-設定!$B$24)):INDEX($C$1:$C$13701,MAX(1,ROW()-1))),$C3125&gt;MAX(INDEX($C$1:$C$13701,MIN(13701,ROW()+1)):INDEX($C$1:$C$13701,MIN(13701,ROW()+設定!$B$24))),$C3125&gt;=設定!$B$32,$C3125&gt;=MAX(MIN(INDEX($C$1:$C$13701,MAX(1,ROW()-設定!$B$26)):INDEX($C$1:$C$13701,MAX(1,ROW()-1))),MIN(INDEX($C$1:$C$13701,MIN(13701,ROW()+1)):INDEX($C$1:$C$13701,MIN(13701,ROW()+設定!$B$26))))*10^(設定!$B$27/20)),1,0))</f>
        <v>0</v>
      </c>
      <c r="G3125" s="33" t="n">
        <f aca="false">$G3124+IF($F3125=1,1,0)</f>
        <v>1</v>
      </c>
      <c r="H3125" s="0" t="str">
        <f aca="false">IF($F3125=1,$G3125,"")</f>
        <v/>
      </c>
    </row>
    <row r="3126" customFormat="false" ht="15" hidden="false" customHeight="false" outlineLevel="0" collapsed="false">
      <c r="A3126" s="30" t="n">
        <v>488.125</v>
      </c>
      <c r="B3126" s="31" t="n">
        <v>7.293</v>
      </c>
      <c r="C3126" s="32" t="n">
        <f aca="false">IF($A3126="","",IF(設定!$B$21="dB",10^($B3126/20),ABS($B3126)))</f>
        <v>2.31552780288855</v>
      </c>
      <c r="D3126" s="32" t="n">
        <f aca="false">IF($A3126="","",$A3126^2)</f>
        <v>238266.015625</v>
      </c>
      <c r="E3126" s="32" t="n">
        <f aca="false">IF($A3126="","",IF($C3126&lt;=0,"",1/$C3126^2))</f>
        <v>0.186509088660693</v>
      </c>
      <c r="F3126" s="33" t="n">
        <f aca="false">IF(OR(ROW()-設定!$B$30&lt;2,ROW()+設定!$B$30&gt;13701,N($A3126)&lt;=0,N(INDEX($A$2:$A$13701,MIN(13700,MAX(1,ROW()-1+設定!$B$30))))&lt;=0,$A3126&lt;設定!$B$28,$A3126&gt;設定!$B$29),0,IF(AND($C3126&gt;=MAX(INDEX($C$1:$C$13701,MAX(1,ROW()-設定!$B$24)):INDEX($C$1:$C$13701,MAX(1,ROW()-1))),$C3126&gt;MAX(INDEX($C$1:$C$13701,MIN(13701,ROW()+1)):INDEX($C$1:$C$13701,MIN(13701,ROW()+設定!$B$24))),$C3126&gt;=設定!$B$32,$C3126&gt;=MAX(MIN(INDEX($C$1:$C$13701,MAX(1,ROW()-設定!$B$26)):INDEX($C$1:$C$13701,MAX(1,ROW()-1))),MIN(INDEX($C$1:$C$13701,MIN(13701,ROW()+1)):INDEX($C$1:$C$13701,MIN(13701,ROW()+設定!$B$26))))*10^(設定!$B$27/20)),1,0))</f>
        <v>0</v>
      </c>
      <c r="G3126" s="33" t="n">
        <f aca="false">$G3125+IF($F3126=1,1,0)</f>
        <v>1</v>
      </c>
      <c r="H3126" s="0" t="str">
        <f aca="false">IF($F3126=1,$G3126,"")</f>
        <v/>
      </c>
    </row>
    <row r="3127" customFormat="false" ht="15" hidden="false" customHeight="false" outlineLevel="0" collapsed="false">
      <c r="A3127" s="30" t="n">
        <v>488.28125</v>
      </c>
      <c r="B3127" s="31" t="n">
        <v>7.4726</v>
      </c>
      <c r="C3127" s="32" t="n">
        <f aca="false">IF($A3127="","",IF(設定!$B$21="dB",10^($B3127/20),ABS($B3127)))</f>
        <v>2.36390489524168</v>
      </c>
      <c r="D3127" s="32" t="n">
        <f aca="false">IF($A3127="","",$A3127^2)</f>
        <v>238418.579101563</v>
      </c>
      <c r="E3127" s="32" t="n">
        <f aca="false">IF($A3127="","",IF($C3127&lt;=0,"",1/$C3127^2))</f>
        <v>0.178953418904508</v>
      </c>
      <c r="F3127" s="33" t="n">
        <f aca="false">IF(OR(ROW()-設定!$B$30&lt;2,ROW()+設定!$B$30&gt;13701,N($A3127)&lt;=0,N(INDEX($A$2:$A$13701,MIN(13700,MAX(1,ROW()-1+設定!$B$30))))&lt;=0,$A3127&lt;設定!$B$28,$A3127&gt;設定!$B$29),0,IF(AND($C3127&gt;=MAX(INDEX($C$1:$C$13701,MAX(1,ROW()-設定!$B$24)):INDEX($C$1:$C$13701,MAX(1,ROW()-1))),$C3127&gt;MAX(INDEX($C$1:$C$13701,MIN(13701,ROW()+1)):INDEX($C$1:$C$13701,MIN(13701,ROW()+設定!$B$24))),$C3127&gt;=設定!$B$32,$C3127&gt;=MAX(MIN(INDEX($C$1:$C$13701,MAX(1,ROW()-設定!$B$26)):INDEX($C$1:$C$13701,MAX(1,ROW()-1))),MIN(INDEX($C$1:$C$13701,MIN(13701,ROW()+1)):INDEX($C$1:$C$13701,MIN(13701,ROW()+設定!$B$26))))*10^(設定!$B$27/20)),1,0))</f>
        <v>0</v>
      </c>
      <c r="G3127" s="33" t="n">
        <f aca="false">$G3126+IF($F3127=1,1,0)</f>
        <v>1</v>
      </c>
      <c r="H3127" s="0" t="str">
        <f aca="false">IF($F3127=1,$G3127,"")</f>
        <v/>
      </c>
    </row>
    <row r="3128" customFormat="false" ht="15" hidden="false" customHeight="false" outlineLevel="0" collapsed="false">
      <c r="A3128" s="30" t="n">
        <v>488.4375</v>
      </c>
      <c r="B3128" s="31" t="n">
        <v>7.5059</v>
      </c>
      <c r="C3128" s="32" t="n">
        <f aca="false">IF($A3128="","",IF(設定!$B$21="dB",10^($B3128/20),ABS($B3128)))</f>
        <v>2.37298503833336</v>
      </c>
      <c r="D3128" s="32" t="n">
        <f aca="false">IF($A3128="","",$A3128^2)</f>
        <v>238571.19140625</v>
      </c>
      <c r="E3128" s="32" t="n">
        <f aca="false">IF($A3128="","",IF($C3128&lt;=0,"",1/$C3128^2))</f>
        <v>0.177586521288423</v>
      </c>
      <c r="F3128" s="33" t="n">
        <f aca="false">IF(OR(ROW()-設定!$B$30&lt;2,ROW()+設定!$B$30&gt;13701,N($A3128)&lt;=0,N(INDEX($A$2:$A$13701,MIN(13700,MAX(1,ROW()-1+設定!$B$30))))&lt;=0,$A3128&lt;設定!$B$28,$A3128&gt;設定!$B$29),0,IF(AND($C3128&gt;=MAX(INDEX($C$1:$C$13701,MAX(1,ROW()-設定!$B$24)):INDEX($C$1:$C$13701,MAX(1,ROW()-1))),$C3128&gt;MAX(INDEX($C$1:$C$13701,MIN(13701,ROW()+1)):INDEX($C$1:$C$13701,MIN(13701,ROW()+設定!$B$24))),$C3128&gt;=設定!$B$32,$C3128&gt;=MAX(MIN(INDEX($C$1:$C$13701,MAX(1,ROW()-設定!$B$26)):INDEX($C$1:$C$13701,MAX(1,ROW()-1))),MIN(INDEX($C$1:$C$13701,MIN(13701,ROW()+1)):INDEX($C$1:$C$13701,MIN(13701,ROW()+設定!$B$26))))*10^(設定!$B$27/20)),1,0))</f>
        <v>0</v>
      </c>
      <c r="G3128" s="33" t="n">
        <f aca="false">$G3127+IF($F3128=1,1,0)</f>
        <v>1</v>
      </c>
      <c r="H3128" s="0" t="str">
        <f aca="false">IF($F3128=1,$G3128,"")</f>
        <v/>
      </c>
    </row>
    <row r="3129" customFormat="false" ht="15" hidden="false" customHeight="false" outlineLevel="0" collapsed="false">
      <c r="A3129" s="30" t="n">
        <v>488.59375</v>
      </c>
      <c r="B3129" s="31" t="n">
        <v>7.4337</v>
      </c>
      <c r="C3129" s="32" t="n">
        <f aca="false">IF($A3129="","",IF(設定!$B$21="dB",10^($B3129/20),ABS($B3129)))</f>
        <v>2.35334175228649</v>
      </c>
      <c r="D3129" s="32" t="n">
        <f aca="false">IF($A3129="","",$A3129^2)</f>
        <v>238723.852539063</v>
      </c>
      <c r="E3129" s="32" t="n">
        <f aca="false">IF($A3129="","",IF($C3129&lt;=0,"",1/$C3129^2))</f>
        <v>0.180563514796007</v>
      </c>
      <c r="F3129" s="33" t="n">
        <f aca="false">IF(OR(ROW()-設定!$B$30&lt;2,ROW()+設定!$B$30&gt;13701,N($A3129)&lt;=0,N(INDEX($A$2:$A$13701,MIN(13700,MAX(1,ROW()-1+設定!$B$30))))&lt;=0,$A3129&lt;設定!$B$28,$A3129&gt;設定!$B$29),0,IF(AND($C3129&gt;=MAX(INDEX($C$1:$C$13701,MAX(1,ROW()-設定!$B$24)):INDEX($C$1:$C$13701,MAX(1,ROW()-1))),$C3129&gt;MAX(INDEX($C$1:$C$13701,MIN(13701,ROW()+1)):INDEX($C$1:$C$13701,MIN(13701,ROW()+設定!$B$24))),$C3129&gt;=設定!$B$32,$C3129&gt;=MAX(MIN(INDEX($C$1:$C$13701,MAX(1,ROW()-設定!$B$26)):INDEX($C$1:$C$13701,MAX(1,ROW()-1))),MIN(INDEX($C$1:$C$13701,MIN(13701,ROW()+1)):INDEX($C$1:$C$13701,MIN(13701,ROW()+設定!$B$26))))*10^(設定!$B$27/20)),1,0))</f>
        <v>0</v>
      </c>
      <c r="G3129" s="33" t="n">
        <f aca="false">$G3128+IF($F3129=1,1,0)</f>
        <v>1</v>
      </c>
      <c r="H3129" s="0" t="str">
        <f aca="false">IF($F3129=1,$G3129,"")</f>
        <v/>
      </c>
    </row>
    <row r="3130" customFormat="false" ht="15" hidden="false" customHeight="false" outlineLevel="0" collapsed="false">
      <c r="A3130" s="30" t="n">
        <v>488.75</v>
      </c>
      <c r="B3130" s="31" t="n">
        <v>7.4894</v>
      </c>
      <c r="C3130" s="32" t="n">
        <f aca="false">IF($A3130="","",IF(設定!$B$21="dB",10^($B3130/20),ABS($B3130)))</f>
        <v>2.36848151722612</v>
      </c>
      <c r="D3130" s="32" t="n">
        <f aca="false">IF($A3130="","",$A3130^2)</f>
        <v>238876.5625</v>
      </c>
      <c r="E3130" s="32" t="n">
        <f aca="false">IF($A3130="","",IF($C3130&lt;=0,"",1/$C3130^2))</f>
        <v>0.178262502918566</v>
      </c>
      <c r="F3130" s="33" t="n">
        <f aca="false">IF(OR(ROW()-設定!$B$30&lt;2,ROW()+設定!$B$30&gt;13701,N($A3130)&lt;=0,N(INDEX($A$2:$A$13701,MIN(13700,MAX(1,ROW()-1+設定!$B$30))))&lt;=0,$A3130&lt;設定!$B$28,$A3130&gt;設定!$B$29),0,IF(AND($C3130&gt;=MAX(INDEX($C$1:$C$13701,MAX(1,ROW()-設定!$B$24)):INDEX($C$1:$C$13701,MAX(1,ROW()-1))),$C3130&gt;MAX(INDEX($C$1:$C$13701,MIN(13701,ROW()+1)):INDEX($C$1:$C$13701,MIN(13701,ROW()+設定!$B$24))),$C3130&gt;=設定!$B$32,$C3130&gt;=MAX(MIN(INDEX($C$1:$C$13701,MAX(1,ROW()-設定!$B$26)):INDEX($C$1:$C$13701,MAX(1,ROW()-1))),MIN(INDEX($C$1:$C$13701,MIN(13701,ROW()+1)):INDEX($C$1:$C$13701,MIN(13701,ROW()+設定!$B$26))))*10^(設定!$B$27/20)),1,0))</f>
        <v>0</v>
      </c>
      <c r="G3130" s="33" t="n">
        <f aca="false">$G3129+IF($F3130=1,1,0)</f>
        <v>1</v>
      </c>
      <c r="H3130" s="0" t="str">
        <f aca="false">IF($F3130=1,$G3130,"")</f>
        <v/>
      </c>
    </row>
    <row r="3131" customFormat="false" ht="15" hidden="false" customHeight="false" outlineLevel="0" collapsed="false">
      <c r="A3131" s="30" t="n">
        <v>488.90625</v>
      </c>
      <c r="B3131" s="31" t="n">
        <v>7.4799</v>
      </c>
      <c r="C3131" s="32" t="n">
        <f aca="false">IF($A3131="","",IF(設定!$B$21="dB",10^($B3131/20),ABS($B3131)))</f>
        <v>2.36589245898542</v>
      </c>
      <c r="D3131" s="32" t="n">
        <f aca="false">IF($A3131="","",$A3131^2)</f>
        <v>239029.321289063</v>
      </c>
      <c r="E3131" s="32" t="n">
        <f aca="false">IF($A3131="","",IF($C3131&lt;=0,"",1/$C3131^2))</f>
        <v>0.178652871072223</v>
      </c>
      <c r="F3131" s="33" t="n">
        <f aca="false">IF(OR(ROW()-設定!$B$30&lt;2,ROW()+設定!$B$30&gt;13701,N($A3131)&lt;=0,N(INDEX($A$2:$A$13701,MIN(13700,MAX(1,ROW()-1+設定!$B$30))))&lt;=0,$A3131&lt;設定!$B$28,$A3131&gt;設定!$B$29),0,IF(AND($C3131&gt;=MAX(INDEX($C$1:$C$13701,MAX(1,ROW()-設定!$B$24)):INDEX($C$1:$C$13701,MAX(1,ROW()-1))),$C3131&gt;MAX(INDEX($C$1:$C$13701,MIN(13701,ROW()+1)):INDEX($C$1:$C$13701,MIN(13701,ROW()+設定!$B$24))),$C3131&gt;=設定!$B$32,$C3131&gt;=MAX(MIN(INDEX($C$1:$C$13701,MAX(1,ROW()-設定!$B$26)):INDEX($C$1:$C$13701,MAX(1,ROW()-1))),MIN(INDEX($C$1:$C$13701,MIN(13701,ROW()+1)):INDEX($C$1:$C$13701,MIN(13701,ROW()+設定!$B$26))))*10^(設定!$B$27/20)),1,0))</f>
        <v>0</v>
      </c>
      <c r="G3131" s="33" t="n">
        <f aca="false">$G3130+IF($F3131=1,1,0)</f>
        <v>1</v>
      </c>
      <c r="H3131" s="0" t="str">
        <f aca="false">IF($F3131=1,$G3131,"")</f>
        <v/>
      </c>
    </row>
    <row r="3132" customFormat="false" ht="15" hidden="false" customHeight="false" outlineLevel="0" collapsed="false">
      <c r="A3132" s="30" t="n">
        <v>489.0625</v>
      </c>
      <c r="B3132" s="31" t="n">
        <v>7.4241</v>
      </c>
      <c r="C3132" s="32" t="n">
        <f aca="false">IF($A3132="","",IF(設定!$B$21="dB",10^($B3132/20),ABS($B3132)))</f>
        <v>2.350742179702</v>
      </c>
      <c r="D3132" s="32" t="n">
        <f aca="false">IF($A3132="","",$A3132^2)</f>
        <v>239182.12890625</v>
      </c>
      <c r="E3132" s="32" t="n">
        <f aca="false">IF($A3132="","",IF($C3132&lt;=0,"",1/$C3132^2))</f>
        <v>0.180963088601804</v>
      </c>
      <c r="F3132" s="33" t="n">
        <f aca="false">IF(OR(ROW()-設定!$B$30&lt;2,ROW()+設定!$B$30&gt;13701,N($A3132)&lt;=0,N(INDEX($A$2:$A$13701,MIN(13700,MAX(1,ROW()-1+設定!$B$30))))&lt;=0,$A3132&lt;設定!$B$28,$A3132&gt;設定!$B$29),0,IF(AND($C3132&gt;=MAX(INDEX($C$1:$C$13701,MAX(1,ROW()-設定!$B$24)):INDEX($C$1:$C$13701,MAX(1,ROW()-1))),$C3132&gt;MAX(INDEX($C$1:$C$13701,MIN(13701,ROW()+1)):INDEX($C$1:$C$13701,MIN(13701,ROW()+設定!$B$24))),$C3132&gt;=設定!$B$32,$C3132&gt;=MAX(MIN(INDEX($C$1:$C$13701,MAX(1,ROW()-設定!$B$26)):INDEX($C$1:$C$13701,MAX(1,ROW()-1))),MIN(INDEX($C$1:$C$13701,MIN(13701,ROW()+1)):INDEX($C$1:$C$13701,MIN(13701,ROW()+設定!$B$26))))*10^(設定!$B$27/20)),1,0))</f>
        <v>0</v>
      </c>
      <c r="G3132" s="33" t="n">
        <f aca="false">$G3131+IF($F3132=1,1,0)</f>
        <v>1</v>
      </c>
      <c r="H3132" s="0" t="str">
        <f aca="false">IF($F3132=1,$G3132,"")</f>
        <v/>
      </c>
    </row>
    <row r="3133" customFormat="false" ht="15" hidden="false" customHeight="false" outlineLevel="0" collapsed="false">
      <c r="A3133" s="30" t="n">
        <v>489.21875</v>
      </c>
      <c r="B3133" s="31" t="n">
        <v>7.7028</v>
      </c>
      <c r="C3133" s="32" t="n">
        <f aca="false">IF($A3133="","",IF(設定!$B$21="dB",10^($B3133/20),ABS($B3133)))</f>
        <v>2.42739246785163</v>
      </c>
      <c r="D3133" s="32" t="n">
        <f aca="false">IF($A3133="","",$A3133^2)</f>
        <v>239334.985351563</v>
      </c>
      <c r="E3133" s="32" t="n">
        <f aca="false">IF($A3133="","",IF($C3133&lt;=0,"",1/$C3133^2))</f>
        <v>0.16971491071942</v>
      </c>
      <c r="F3133" s="33" t="n">
        <f aca="false">IF(OR(ROW()-設定!$B$30&lt;2,ROW()+設定!$B$30&gt;13701,N($A3133)&lt;=0,N(INDEX($A$2:$A$13701,MIN(13700,MAX(1,ROW()-1+設定!$B$30))))&lt;=0,$A3133&lt;設定!$B$28,$A3133&gt;設定!$B$29),0,IF(AND($C3133&gt;=MAX(INDEX($C$1:$C$13701,MAX(1,ROW()-設定!$B$24)):INDEX($C$1:$C$13701,MAX(1,ROW()-1))),$C3133&gt;MAX(INDEX($C$1:$C$13701,MIN(13701,ROW()+1)):INDEX($C$1:$C$13701,MIN(13701,ROW()+設定!$B$24))),$C3133&gt;=設定!$B$32,$C3133&gt;=MAX(MIN(INDEX($C$1:$C$13701,MAX(1,ROW()-設定!$B$26)):INDEX($C$1:$C$13701,MAX(1,ROW()-1))),MIN(INDEX($C$1:$C$13701,MIN(13701,ROW()+1)):INDEX($C$1:$C$13701,MIN(13701,ROW()+設定!$B$26))))*10^(設定!$B$27/20)),1,0))</f>
        <v>0</v>
      </c>
      <c r="G3133" s="33" t="n">
        <f aca="false">$G3132+IF($F3133=1,1,0)</f>
        <v>1</v>
      </c>
      <c r="H3133" s="0" t="str">
        <f aca="false">IF($F3133=1,$G3133,"")</f>
        <v/>
      </c>
    </row>
    <row r="3134" customFormat="false" ht="15" hidden="false" customHeight="false" outlineLevel="0" collapsed="false">
      <c r="A3134" s="30" t="n">
        <v>489.375</v>
      </c>
      <c r="B3134" s="31" t="n">
        <v>7.6351</v>
      </c>
      <c r="C3134" s="32" t="n">
        <f aca="false">IF($A3134="","",IF(設定!$B$21="dB",10^($B3134/20),ABS($B3134)))</f>
        <v>2.40854630406907</v>
      </c>
      <c r="D3134" s="32" t="n">
        <f aca="false">IF($A3134="","",$A3134^2)</f>
        <v>239487.890625</v>
      </c>
      <c r="E3134" s="32" t="n">
        <f aca="false">IF($A3134="","",IF($C3134&lt;=0,"",1/$C3134^2))</f>
        <v>0.172381239832267</v>
      </c>
      <c r="F3134" s="33" t="n">
        <f aca="false">IF(OR(ROW()-設定!$B$30&lt;2,ROW()+設定!$B$30&gt;13701,N($A3134)&lt;=0,N(INDEX($A$2:$A$13701,MIN(13700,MAX(1,ROW()-1+設定!$B$30))))&lt;=0,$A3134&lt;設定!$B$28,$A3134&gt;設定!$B$29),0,IF(AND($C3134&gt;=MAX(INDEX($C$1:$C$13701,MAX(1,ROW()-設定!$B$24)):INDEX($C$1:$C$13701,MAX(1,ROW()-1))),$C3134&gt;MAX(INDEX($C$1:$C$13701,MIN(13701,ROW()+1)):INDEX($C$1:$C$13701,MIN(13701,ROW()+設定!$B$24))),$C3134&gt;=設定!$B$32,$C3134&gt;=MAX(MIN(INDEX($C$1:$C$13701,MAX(1,ROW()-設定!$B$26)):INDEX($C$1:$C$13701,MAX(1,ROW()-1))),MIN(INDEX($C$1:$C$13701,MIN(13701,ROW()+1)):INDEX($C$1:$C$13701,MIN(13701,ROW()+設定!$B$26))))*10^(設定!$B$27/20)),1,0))</f>
        <v>0</v>
      </c>
      <c r="G3134" s="33" t="n">
        <f aca="false">$G3133+IF($F3134=1,1,0)</f>
        <v>1</v>
      </c>
      <c r="H3134" s="0" t="str">
        <f aca="false">IF($F3134=1,$G3134,"")</f>
        <v/>
      </c>
    </row>
    <row r="3135" customFormat="false" ht="15" hidden="false" customHeight="false" outlineLevel="0" collapsed="false">
      <c r="A3135" s="30" t="n">
        <v>489.53125</v>
      </c>
      <c r="B3135" s="31" t="n">
        <v>7.8783</v>
      </c>
      <c r="C3135" s="32" t="n">
        <f aca="false">IF($A3135="","",IF(設定!$B$21="dB",10^($B3135/20),ABS($B3135)))</f>
        <v>2.47693722469711</v>
      </c>
      <c r="D3135" s="32" t="n">
        <f aca="false">IF($A3135="","",$A3135^2)</f>
        <v>239640.844726563</v>
      </c>
      <c r="E3135" s="32" t="n">
        <f aca="false">IF($A3135="","",IF($C3135&lt;=0,"",1/$C3135^2))</f>
        <v>0.1629933928249</v>
      </c>
      <c r="F3135" s="33" t="n">
        <f aca="false">IF(OR(ROW()-設定!$B$30&lt;2,ROW()+設定!$B$30&gt;13701,N($A3135)&lt;=0,N(INDEX($A$2:$A$13701,MIN(13700,MAX(1,ROW()-1+設定!$B$30))))&lt;=0,$A3135&lt;設定!$B$28,$A3135&gt;設定!$B$29),0,IF(AND($C3135&gt;=MAX(INDEX($C$1:$C$13701,MAX(1,ROW()-設定!$B$24)):INDEX($C$1:$C$13701,MAX(1,ROW()-1))),$C3135&gt;MAX(INDEX($C$1:$C$13701,MIN(13701,ROW()+1)):INDEX($C$1:$C$13701,MIN(13701,ROW()+設定!$B$24))),$C3135&gt;=設定!$B$32,$C3135&gt;=MAX(MIN(INDEX($C$1:$C$13701,MAX(1,ROW()-設定!$B$26)):INDEX($C$1:$C$13701,MAX(1,ROW()-1))),MIN(INDEX($C$1:$C$13701,MIN(13701,ROW()+1)):INDEX($C$1:$C$13701,MIN(13701,ROW()+設定!$B$26))))*10^(設定!$B$27/20)),1,0))</f>
        <v>0</v>
      </c>
      <c r="G3135" s="33" t="n">
        <f aca="false">$G3134+IF($F3135=1,1,0)</f>
        <v>1</v>
      </c>
      <c r="H3135" s="0" t="str">
        <f aca="false">IF($F3135=1,$G3135,"")</f>
        <v/>
      </c>
    </row>
    <row r="3136" customFormat="false" ht="15" hidden="false" customHeight="false" outlineLevel="0" collapsed="false">
      <c r="A3136" s="30" t="n">
        <v>489.6875</v>
      </c>
      <c r="B3136" s="31" t="n">
        <v>7.573</v>
      </c>
      <c r="C3136" s="32" t="n">
        <f aca="false">IF($A3136="","",IF(設定!$B$21="dB",10^($B3136/20),ABS($B3136)))</f>
        <v>2.39138774879078</v>
      </c>
      <c r="D3136" s="32" t="n">
        <f aca="false">IF($A3136="","",$A3136^2)</f>
        <v>239793.84765625</v>
      </c>
      <c r="E3136" s="32" t="n">
        <f aca="false">IF($A3136="","",IF($C3136&lt;=0,"",1/$C3136^2))</f>
        <v>0.174863835474637</v>
      </c>
      <c r="F3136" s="33" t="n">
        <f aca="false">IF(OR(ROW()-設定!$B$30&lt;2,ROW()+設定!$B$30&gt;13701,N($A3136)&lt;=0,N(INDEX($A$2:$A$13701,MIN(13700,MAX(1,ROW()-1+設定!$B$30))))&lt;=0,$A3136&lt;設定!$B$28,$A3136&gt;設定!$B$29),0,IF(AND($C3136&gt;=MAX(INDEX($C$1:$C$13701,MAX(1,ROW()-設定!$B$24)):INDEX($C$1:$C$13701,MAX(1,ROW()-1))),$C3136&gt;MAX(INDEX($C$1:$C$13701,MIN(13701,ROW()+1)):INDEX($C$1:$C$13701,MIN(13701,ROW()+設定!$B$24))),$C3136&gt;=設定!$B$32,$C3136&gt;=MAX(MIN(INDEX($C$1:$C$13701,MAX(1,ROW()-設定!$B$26)):INDEX($C$1:$C$13701,MAX(1,ROW()-1))),MIN(INDEX($C$1:$C$13701,MIN(13701,ROW()+1)):INDEX($C$1:$C$13701,MIN(13701,ROW()+設定!$B$26))))*10^(設定!$B$27/20)),1,0))</f>
        <v>0</v>
      </c>
      <c r="G3136" s="33" t="n">
        <f aca="false">$G3135+IF($F3136=1,1,0)</f>
        <v>1</v>
      </c>
      <c r="H3136" s="0" t="str">
        <f aca="false">IF($F3136=1,$G3136,"")</f>
        <v/>
      </c>
    </row>
    <row r="3137" customFormat="false" ht="15" hidden="false" customHeight="false" outlineLevel="0" collapsed="false">
      <c r="A3137" s="30" t="n">
        <v>489.84375</v>
      </c>
      <c r="B3137" s="31" t="n">
        <v>7.6645</v>
      </c>
      <c r="C3137" s="32" t="n">
        <f aca="false">IF($A3137="","",IF(設定!$B$21="dB",10^($B3137/20),ABS($B3137)))</f>
        <v>2.41671256459092</v>
      </c>
      <c r="D3137" s="32" t="n">
        <f aca="false">IF($A3137="","",$A3137^2)</f>
        <v>239946.899414063</v>
      </c>
      <c r="E3137" s="32" t="n">
        <f aca="false">IF($A3137="","",IF($C3137&lt;=0,"",1/$C3137^2))</f>
        <v>0.171218228762662</v>
      </c>
      <c r="F3137" s="33" t="n">
        <f aca="false">IF(OR(ROW()-設定!$B$30&lt;2,ROW()+設定!$B$30&gt;13701,N($A3137)&lt;=0,N(INDEX($A$2:$A$13701,MIN(13700,MAX(1,ROW()-1+設定!$B$30))))&lt;=0,$A3137&lt;設定!$B$28,$A3137&gt;設定!$B$29),0,IF(AND($C3137&gt;=MAX(INDEX($C$1:$C$13701,MAX(1,ROW()-設定!$B$24)):INDEX($C$1:$C$13701,MAX(1,ROW()-1))),$C3137&gt;MAX(INDEX($C$1:$C$13701,MIN(13701,ROW()+1)):INDEX($C$1:$C$13701,MIN(13701,ROW()+設定!$B$24))),$C3137&gt;=設定!$B$32,$C3137&gt;=MAX(MIN(INDEX($C$1:$C$13701,MAX(1,ROW()-設定!$B$26)):INDEX($C$1:$C$13701,MAX(1,ROW()-1))),MIN(INDEX($C$1:$C$13701,MIN(13701,ROW()+1)):INDEX($C$1:$C$13701,MIN(13701,ROW()+設定!$B$26))))*10^(設定!$B$27/20)),1,0))</f>
        <v>0</v>
      </c>
      <c r="G3137" s="33" t="n">
        <f aca="false">$G3136+IF($F3137=1,1,0)</f>
        <v>1</v>
      </c>
      <c r="H3137" s="0" t="str">
        <f aca="false">IF($F3137=1,$G3137,"")</f>
        <v/>
      </c>
    </row>
    <row r="3138" customFormat="false" ht="15" hidden="false" customHeight="false" outlineLevel="0" collapsed="false">
      <c r="A3138" s="30" t="n">
        <v>490</v>
      </c>
      <c r="B3138" s="31" t="n">
        <v>7.7985</v>
      </c>
      <c r="C3138" s="32" t="n">
        <f aca="false">IF($A3138="","",IF(設定!$B$21="dB",10^($B3138/20),ABS($B3138)))</f>
        <v>2.45428503907477</v>
      </c>
      <c r="D3138" s="32" t="n">
        <f aca="false">IF($A3138="","",$A3138^2)</f>
        <v>240100</v>
      </c>
      <c r="E3138" s="32" t="n">
        <f aca="false">IF($A3138="","",IF($C3138&lt;=0,"",1/$C3138^2))</f>
        <v>0.166016020744831</v>
      </c>
      <c r="F3138" s="33" t="n">
        <f aca="false">IF(OR(ROW()-設定!$B$30&lt;2,ROW()+設定!$B$30&gt;13701,N($A3138)&lt;=0,N(INDEX($A$2:$A$13701,MIN(13700,MAX(1,ROW()-1+設定!$B$30))))&lt;=0,$A3138&lt;設定!$B$28,$A3138&gt;設定!$B$29),0,IF(AND($C3138&gt;=MAX(INDEX($C$1:$C$13701,MAX(1,ROW()-設定!$B$24)):INDEX($C$1:$C$13701,MAX(1,ROW()-1))),$C3138&gt;MAX(INDEX($C$1:$C$13701,MIN(13701,ROW()+1)):INDEX($C$1:$C$13701,MIN(13701,ROW()+設定!$B$24))),$C3138&gt;=設定!$B$32,$C3138&gt;=MAX(MIN(INDEX($C$1:$C$13701,MAX(1,ROW()-設定!$B$26)):INDEX($C$1:$C$13701,MAX(1,ROW()-1))),MIN(INDEX($C$1:$C$13701,MIN(13701,ROW()+1)):INDEX($C$1:$C$13701,MIN(13701,ROW()+設定!$B$26))))*10^(設定!$B$27/20)),1,0))</f>
        <v>0</v>
      </c>
      <c r="G3138" s="33" t="n">
        <f aca="false">$G3137+IF($F3138=1,1,0)</f>
        <v>1</v>
      </c>
      <c r="H3138" s="0" t="str">
        <f aca="false">IF($F3138=1,$G3138,"")</f>
        <v/>
      </c>
    </row>
    <row r="3139" customFormat="false" ht="15" hidden="false" customHeight="false" outlineLevel="0" collapsed="false">
      <c r="A3139" s="30" t="n">
        <v>490.15625</v>
      </c>
      <c r="B3139" s="31" t="n">
        <v>7.7076</v>
      </c>
      <c r="C3139" s="32" t="n">
        <f aca="false">IF($A3139="","",IF(設定!$B$21="dB",10^($B3139/20),ABS($B3139)))</f>
        <v>2.42873426522052</v>
      </c>
      <c r="D3139" s="32" t="n">
        <f aca="false">IF($A3139="","",$A3139^2)</f>
        <v>240253.149414063</v>
      </c>
      <c r="E3139" s="32" t="n">
        <f aca="false">IF($A3139="","",IF($C3139&lt;=0,"",1/$C3139^2))</f>
        <v>0.169527438488217</v>
      </c>
      <c r="F3139" s="33" t="n">
        <f aca="false">IF(OR(ROW()-設定!$B$30&lt;2,ROW()+設定!$B$30&gt;13701,N($A3139)&lt;=0,N(INDEX($A$2:$A$13701,MIN(13700,MAX(1,ROW()-1+設定!$B$30))))&lt;=0,$A3139&lt;設定!$B$28,$A3139&gt;設定!$B$29),0,IF(AND($C3139&gt;=MAX(INDEX($C$1:$C$13701,MAX(1,ROW()-設定!$B$24)):INDEX($C$1:$C$13701,MAX(1,ROW()-1))),$C3139&gt;MAX(INDEX($C$1:$C$13701,MIN(13701,ROW()+1)):INDEX($C$1:$C$13701,MIN(13701,ROW()+設定!$B$24))),$C3139&gt;=設定!$B$32,$C3139&gt;=MAX(MIN(INDEX($C$1:$C$13701,MAX(1,ROW()-設定!$B$26)):INDEX($C$1:$C$13701,MAX(1,ROW()-1))),MIN(INDEX($C$1:$C$13701,MIN(13701,ROW()+1)):INDEX($C$1:$C$13701,MIN(13701,ROW()+設定!$B$26))))*10^(設定!$B$27/20)),1,0))</f>
        <v>0</v>
      </c>
      <c r="G3139" s="33" t="n">
        <f aca="false">$G3138+IF($F3139=1,1,0)</f>
        <v>1</v>
      </c>
      <c r="H3139" s="0" t="str">
        <f aca="false">IF($F3139=1,$G3139,"")</f>
        <v/>
      </c>
    </row>
    <row r="3140" customFormat="false" ht="15" hidden="false" customHeight="false" outlineLevel="0" collapsed="false">
      <c r="A3140" s="30" t="n">
        <v>490.3125</v>
      </c>
      <c r="B3140" s="31" t="n">
        <v>7.614</v>
      </c>
      <c r="C3140" s="32" t="n">
        <f aca="false">IF($A3140="","",IF(設定!$B$21="dB",10^($B3140/20),ABS($B3140)))</f>
        <v>2.40270249853833</v>
      </c>
      <c r="D3140" s="32" t="n">
        <f aca="false">IF($A3140="","",$A3140^2)</f>
        <v>240406.34765625</v>
      </c>
      <c r="E3140" s="32" t="n">
        <f aca="false">IF($A3140="","",IF($C3140&lt;=0,"",1/$C3140^2))</f>
        <v>0.173220784042883</v>
      </c>
      <c r="F3140" s="33" t="n">
        <f aca="false">IF(OR(ROW()-設定!$B$30&lt;2,ROW()+設定!$B$30&gt;13701,N($A3140)&lt;=0,N(INDEX($A$2:$A$13701,MIN(13700,MAX(1,ROW()-1+設定!$B$30))))&lt;=0,$A3140&lt;設定!$B$28,$A3140&gt;設定!$B$29),0,IF(AND($C3140&gt;=MAX(INDEX($C$1:$C$13701,MAX(1,ROW()-設定!$B$24)):INDEX($C$1:$C$13701,MAX(1,ROW()-1))),$C3140&gt;MAX(INDEX($C$1:$C$13701,MIN(13701,ROW()+1)):INDEX($C$1:$C$13701,MIN(13701,ROW()+設定!$B$24))),$C3140&gt;=設定!$B$32,$C3140&gt;=MAX(MIN(INDEX($C$1:$C$13701,MAX(1,ROW()-設定!$B$26)):INDEX($C$1:$C$13701,MAX(1,ROW()-1))),MIN(INDEX($C$1:$C$13701,MIN(13701,ROW()+1)):INDEX($C$1:$C$13701,MIN(13701,ROW()+設定!$B$26))))*10^(設定!$B$27/20)),1,0))</f>
        <v>0</v>
      </c>
      <c r="G3140" s="33" t="n">
        <f aca="false">$G3139+IF($F3140=1,1,0)</f>
        <v>1</v>
      </c>
      <c r="H3140" s="0" t="str">
        <f aca="false">IF($F3140=1,$G3140,"")</f>
        <v/>
      </c>
    </row>
    <row r="3141" customFormat="false" ht="15" hidden="false" customHeight="false" outlineLevel="0" collapsed="false">
      <c r="A3141" s="30" t="n">
        <v>490.46875</v>
      </c>
      <c r="B3141" s="31" t="n">
        <v>7.6873</v>
      </c>
      <c r="C3141" s="32" t="n">
        <f aca="false">IF($A3141="","",IF(設定!$B$21="dB",10^($B3141/20),ABS($B3141)))</f>
        <v>2.42306464028545</v>
      </c>
      <c r="D3141" s="32" t="n">
        <f aca="false">IF($A3141="","",$A3141^2)</f>
        <v>240559.594726563</v>
      </c>
      <c r="E3141" s="32" t="n">
        <f aca="false">IF($A3141="","",IF($C3141&lt;=0,"",1/$C3141^2))</f>
        <v>0.170321706591037</v>
      </c>
      <c r="F3141" s="33" t="n">
        <f aca="false">IF(OR(ROW()-設定!$B$30&lt;2,ROW()+設定!$B$30&gt;13701,N($A3141)&lt;=0,N(INDEX($A$2:$A$13701,MIN(13700,MAX(1,ROW()-1+設定!$B$30))))&lt;=0,$A3141&lt;設定!$B$28,$A3141&gt;設定!$B$29),0,IF(AND($C3141&gt;=MAX(INDEX($C$1:$C$13701,MAX(1,ROW()-設定!$B$24)):INDEX($C$1:$C$13701,MAX(1,ROW()-1))),$C3141&gt;MAX(INDEX($C$1:$C$13701,MIN(13701,ROW()+1)):INDEX($C$1:$C$13701,MIN(13701,ROW()+設定!$B$24))),$C3141&gt;=設定!$B$32,$C3141&gt;=MAX(MIN(INDEX($C$1:$C$13701,MAX(1,ROW()-設定!$B$26)):INDEX($C$1:$C$13701,MAX(1,ROW()-1))),MIN(INDEX($C$1:$C$13701,MIN(13701,ROW()+1)):INDEX($C$1:$C$13701,MIN(13701,ROW()+設定!$B$26))))*10^(設定!$B$27/20)),1,0))</f>
        <v>0</v>
      </c>
      <c r="G3141" s="33" t="n">
        <f aca="false">$G3140+IF($F3141=1,1,0)</f>
        <v>1</v>
      </c>
      <c r="H3141" s="0" t="str">
        <f aca="false">IF($F3141=1,$G3141,"")</f>
        <v/>
      </c>
    </row>
    <row r="3142" customFormat="false" ht="15" hidden="false" customHeight="false" outlineLevel="0" collapsed="false">
      <c r="A3142" s="30" t="n">
        <v>490.625</v>
      </c>
      <c r="B3142" s="31" t="n">
        <v>7.8244</v>
      </c>
      <c r="C3142" s="32" t="n">
        <f aca="false">IF($A3142="","",IF(設定!$B$21="dB",10^($B3142/20),ABS($B3142)))</f>
        <v>2.46161426514979</v>
      </c>
      <c r="D3142" s="32" t="n">
        <f aca="false">IF($A3142="","",$A3142^2)</f>
        <v>240712.890625</v>
      </c>
      <c r="E3142" s="32" t="n">
        <f aca="false">IF($A3142="","",IF($C3142&lt;=0,"",1/$C3142^2))</f>
        <v>0.165028898142002</v>
      </c>
      <c r="F3142" s="33" t="n">
        <f aca="false">IF(OR(ROW()-設定!$B$30&lt;2,ROW()+設定!$B$30&gt;13701,N($A3142)&lt;=0,N(INDEX($A$2:$A$13701,MIN(13700,MAX(1,ROW()-1+設定!$B$30))))&lt;=0,$A3142&lt;設定!$B$28,$A3142&gt;設定!$B$29),0,IF(AND($C3142&gt;=MAX(INDEX($C$1:$C$13701,MAX(1,ROW()-設定!$B$24)):INDEX($C$1:$C$13701,MAX(1,ROW()-1))),$C3142&gt;MAX(INDEX($C$1:$C$13701,MIN(13701,ROW()+1)):INDEX($C$1:$C$13701,MIN(13701,ROW()+設定!$B$24))),$C3142&gt;=設定!$B$32,$C3142&gt;=MAX(MIN(INDEX($C$1:$C$13701,MAX(1,ROW()-設定!$B$26)):INDEX($C$1:$C$13701,MAX(1,ROW()-1))),MIN(INDEX($C$1:$C$13701,MIN(13701,ROW()+1)):INDEX($C$1:$C$13701,MIN(13701,ROW()+設定!$B$26))))*10^(設定!$B$27/20)),1,0))</f>
        <v>0</v>
      </c>
      <c r="G3142" s="33" t="n">
        <f aca="false">$G3141+IF($F3142=1,1,0)</f>
        <v>1</v>
      </c>
      <c r="H3142" s="0" t="str">
        <f aca="false">IF($F3142=1,$G3142,"")</f>
        <v/>
      </c>
    </row>
    <row r="3143" customFormat="false" ht="15" hidden="false" customHeight="false" outlineLevel="0" collapsed="false">
      <c r="A3143" s="30" t="n">
        <v>490.78125</v>
      </c>
      <c r="B3143" s="31" t="n">
        <v>7.8768</v>
      </c>
      <c r="C3143" s="32" t="n">
        <f aca="false">IF($A3143="","",IF(設定!$B$21="dB",10^($B3143/20),ABS($B3143)))</f>
        <v>2.47650950972531</v>
      </c>
      <c r="D3143" s="32" t="n">
        <f aca="false">IF($A3143="","",$A3143^2)</f>
        <v>240866.235351563</v>
      </c>
      <c r="E3143" s="32" t="n">
        <f aca="false">IF($A3143="","",IF($C3143&lt;=0,"",1/$C3143^2))</f>
        <v>0.163049698471467</v>
      </c>
      <c r="F3143" s="33" t="n">
        <f aca="false">IF(OR(ROW()-設定!$B$30&lt;2,ROW()+設定!$B$30&gt;13701,N($A3143)&lt;=0,N(INDEX($A$2:$A$13701,MIN(13700,MAX(1,ROW()-1+設定!$B$30))))&lt;=0,$A3143&lt;設定!$B$28,$A3143&gt;設定!$B$29),0,IF(AND($C3143&gt;=MAX(INDEX($C$1:$C$13701,MAX(1,ROW()-設定!$B$24)):INDEX($C$1:$C$13701,MAX(1,ROW()-1))),$C3143&gt;MAX(INDEX($C$1:$C$13701,MIN(13701,ROW()+1)):INDEX($C$1:$C$13701,MIN(13701,ROW()+設定!$B$24))),$C3143&gt;=設定!$B$32,$C3143&gt;=MAX(MIN(INDEX($C$1:$C$13701,MAX(1,ROW()-設定!$B$26)):INDEX($C$1:$C$13701,MAX(1,ROW()-1))),MIN(INDEX($C$1:$C$13701,MIN(13701,ROW()+1)):INDEX($C$1:$C$13701,MIN(13701,ROW()+設定!$B$26))))*10^(設定!$B$27/20)),1,0))</f>
        <v>0</v>
      </c>
      <c r="G3143" s="33" t="n">
        <f aca="false">$G3142+IF($F3143=1,1,0)</f>
        <v>1</v>
      </c>
      <c r="H3143" s="0" t="str">
        <f aca="false">IF($F3143=1,$G3143,"")</f>
        <v/>
      </c>
    </row>
    <row r="3144" customFormat="false" ht="15" hidden="false" customHeight="false" outlineLevel="0" collapsed="false">
      <c r="A3144" s="30" t="n">
        <v>490.9375</v>
      </c>
      <c r="B3144" s="31" t="n">
        <v>7.8563</v>
      </c>
      <c r="C3144" s="32" t="n">
        <f aca="false">IF($A3144="","",IF(設定!$B$21="dB",10^($B3144/20),ABS($B3144)))</f>
        <v>2.47067146853418</v>
      </c>
      <c r="D3144" s="32" t="n">
        <f aca="false">IF($A3144="","",$A3144^2)</f>
        <v>241019.62890625</v>
      </c>
      <c r="E3144" s="32" t="n">
        <f aca="false">IF($A3144="","",IF($C3144&lt;=0,"",1/$C3144^2))</f>
        <v>0.16382116120709</v>
      </c>
      <c r="F3144" s="33" t="n">
        <f aca="false">IF(OR(ROW()-設定!$B$30&lt;2,ROW()+設定!$B$30&gt;13701,N($A3144)&lt;=0,N(INDEX($A$2:$A$13701,MIN(13700,MAX(1,ROW()-1+設定!$B$30))))&lt;=0,$A3144&lt;設定!$B$28,$A3144&gt;設定!$B$29),0,IF(AND($C3144&gt;=MAX(INDEX($C$1:$C$13701,MAX(1,ROW()-設定!$B$24)):INDEX($C$1:$C$13701,MAX(1,ROW()-1))),$C3144&gt;MAX(INDEX($C$1:$C$13701,MIN(13701,ROW()+1)):INDEX($C$1:$C$13701,MIN(13701,ROW()+設定!$B$24))),$C3144&gt;=設定!$B$32,$C3144&gt;=MAX(MIN(INDEX($C$1:$C$13701,MAX(1,ROW()-設定!$B$26)):INDEX($C$1:$C$13701,MAX(1,ROW()-1))),MIN(INDEX($C$1:$C$13701,MIN(13701,ROW()+1)):INDEX($C$1:$C$13701,MIN(13701,ROW()+設定!$B$26))))*10^(設定!$B$27/20)),1,0))</f>
        <v>0</v>
      </c>
      <c r="G3144" s="33" t="n">
        <f aca="false">$G3143+IF($F3144=1,1,0)</f>
        <v>1</v>
      </c>
      <c r="H3144" s="0" t="str">
        <f aca="false">IF($F3144=1,$G3144,"")</f>
        <v/>
      </c>
    </row>
    <row r="3145" customFormat="false" ht="15" hidden="false" customHeight="false" outlineLevel="0" collapsed="false">
      <c r="A3145" s="30" t="n">
        <v>491.09375</v>
      </c>
      <c r="B3145" s="31" t="n">
        <v>7.9975</v>
      </c>
      <c r="C3145" s="32" t="n">
        <f aca="false">IF($A3145="","",IF(設定!$B$21="dB",10^($B3145/20),ABS($B3145)))</f>
        <v>2.51116355651308</v>
      </c>
      <c r="D3145" s="32" t="n">
        <f aca="false">IF($A3145="","",$A3145^2)</f>
        <v>241173.071289063</v>
      </c>
      <c r="E3145" s="32" t="n">
        <f aca="false">IF($A3145="","",IF($C3145&lt;=0,"",1/$C3145^2))</f>
        <v>0.158580579296319</v>
      </c>
      <c r="F3145" s="33" t="n">
        <f aca="false">IF(OR(ROW()-設定!$B$30&lt;2,ROW()+設定!$B$30&gt;13701,N($A3145)&lt;=0,N(INDEX($A$2:$A$13701,MIN(13700,MAX(1,ROW()-1+設定!$B$30))))&lt;=0,$A3145&lt;設定!$B$28,$A3145&gt;設定!$B$29),0,IF(AND($C3145&gt;=MAX(INDEX($C$1:$C$13701,MAX(1,ROW()-設定!$B$24)):INDEX($C$1:$C$13701,MAX(1,ROW()-1))),$C3145&gt;MAX(INDEX($C$1:$C$13701,MIN(13701,ROW()+1)):INDEX($C$1:$C$13701,MIN(13701,ROW()+設定!$B$24))),$C3145&gt;=設定!$B$32,$C3145&gt;=MAX(MIN(INDEX($C$1:$C$13701,MAX(1,ROW()-設定!$B$26)):INDEX($C$1:$C$13701,MAX(1,ROW()-1))),MIN(INDEX($C$1:$C$13701,MIN(13701,ROW()+1)):INDEX($C$1:$C$13701,MIN(13701,ROW()+設定!$B$26))))*10^(設定!$B$27/20)),1,0))</f>
        <v>0</v>
      </c>
      <c r="G3145" s="33" t="n">
        <f aca="false">$G3144+IF($F3145=1,1,0)</f>
        <v>1</v>
      </c>
      <c r="H3145" s="0" t="str">
        <f aca="false">IF($F3145=1,$G3145,"")</f>
        <v/>
      </c>
    </row>
    <row r="3146" customFormat="false" ht="15" hidden="false" customHeight="false" outlineLevel="0" collapsed="false">
      <c r="A3146" s="30" t="n">
        <v>491.25</v>
      </c>
      <c r="B3146" s="31" t="n">
        <v>8.0218</v>
      </c>
      <c r="C3146" s="32" t="n">
        <f aca="false">IF($A3146="","",IF(設定!$B$21="dB",10^($B3146/20),ABS($B3146)))</f>
        <v>2.51819872670654</v>
      </c>
      <c r="D3146" s="32" t="n">
        <f aca="false">IF($A3146="","",$A3146^2)</f>
        <v>241326.5625</v>
      </c>
      <c r="E3146" s="32" t="n">
        <f aca="false">IF($A3146="","",IF($C3146&lt;=0,"",1/$C3146^2))</f>
        <v>0.157695754002826</v>
      </c>
      <c r="F3146" s="33" t="n">
        <f aca="false">IF(OR(ROW()-設定!$B$30&lt;2,ROW()+設定!$B$30&gt;13701,N($A3146)&lt;=0,N(INDEX($A$2:$A$13701,MIN(13700,MAX(1,ROW()-1+設定!$B$30))))&lt;=0,$A3146&lt;設定!$B$28,$A3146&gt;設定!$B$29),0,IF(AND($C3146&gt;=MAX(INDEX($C$1:$C$13701,MAX(1,ROW()-設定!$B$24)):INDEX($C$1:$C$13701,MAX(1,ROW()-1))),$C3146&gt;MAX(INDEX($C$1:$C$13701,MIN(13701,ROW()+1)):INDEX($C$1:$C$13701,MIN(13701,ROW()+設定!$B$24))),$C3146&gt;=設定!$B$32,$C3146&gt;=MAX(MIN(INDEX($C$1:$C$13701,MAX(1,ROW()-設定!$B$26)):INDEX($C$1:$C$13701,MAX(1,ROW()-1))),MIN(INDEX($C$1:$C$13701,MIN(13701,ROW()+1)):INDEX($C$1:$C$13701,MIN(13701,ROW()+設定!$B$26))))*10^(設定!$B$27/20)),1,0))</f>
        <v>0</v>
      </c>
      <c r="G3146" s="33" t="n">
        <f aca="false">$G3145+IF($F3146=1,1,0)</f>
        <v>1</v>
      </c>
      <c r="H3146" s="0" t="str">
        <f aca="false">IF($F3146=1,$G3146,"")</f>
        <v/>
      </c>
    </row>
    <row r="3147" customFormat="false" ht="15" hidden="false" customHeight="false" outlineLevel="0" collapsed="false">
      <c r="A3147" s="30" t="n">
        <v>491.40625</v>
      </c>
      <c r="B3147" s="31" t="n">
        <v>7.9784</v>
      </c>
      <c r="C3147" s="32" t="n">
        <f aca="false">IF($A3147="","",IF(設定!$B$21="dB",10^($B3147/20),ABS($B3147)))</f>
        <v>2.50564765316374</v>
      </c>
      <c r="D3147" s="32" t="n">
        <f aca="false">IF($A3147="","",$A3147^2)</f>
        <v>241480.102539063</v>
      </c>
      <c r="E3147" s="32" t="n">
        <f aca="false">IF($A3147="","",IF($C3147&lt;=0,"",1/$C3147^2))</f>
        <v>0.159279542649134</v>
      </c>
      <c r="F3147" s="33" t="n">
        <f aca="false">IF(OR(ROW()-設定!$B$30&lt;2,ROW()+設定!$B$30&gt;13701,N($A3147)&lt;=0,N(INDEX($A$2:$A$13701,MIN(13700,MAX(1,ROW()-1+設定!$B$30))))&lt;=0,$A3147&lt;設定!$B$28,$A3147&gt;設定!$B$29),0,IF(AND($C3147&gt;=MAX(INDEX($C$1:$C$13701,MAX(1,ROW()-設定!$B$24)):INDEX($C$1:$C$13701,MAX(1,ROW()-1))),$C3147&gt;MAX(INDEX($C$1:$C$13701,MIN(13701,ROW()+1)):INDEX($C$1:$C$13701,MIN(13701,ROW()+設定!$B$24))),$C3147&gt;=設定!$B$32,$C3147&gt;=MAX(MIN(INDEX($C$1:$C$13701,MAX(1,ROW()-設定!$B$26)):INDEX($C$1:$C$13701,MAX(1,ROW()-1))),MIN(INDEX($C$1:$C$13701,MIN(13701,ROW()+1)):INDEX($C$1:$C$13701,MIN(13701,ROW()+設定!$B$26))))*10^(設定!$B$27/20)),1,0))</f>
        <v>0</v>
      </c>
      <c r="G3147" s="33" t="n">
        <f aca="false">$G3146+IF($F3147=1,1,0)</f>
        <v>1</v>
      </c>
      <c r="H3147" s="0" t="str">
        <f aca="false">IF($F3147=1,$G3147,"")</f>
        <v/>
      </c>
    </row>
    <row r="3148" customFormat="false" ht="15" hidden="false" customHeight="false" outlineLevel="0" collapsed="false">
      <c r="A3148" s="30" t="n">
        <v>491.5625</v>
      </c>
      <c r="B3148" s="31" t="n">
        <v>7.973</v>
      </c>
      <c r="C3148" s="32" t="n">
        <f aca="false">IF($A3148="","",IF(設定!$B$21="dB",10^($B3148/20),ABS($B3148)))</f>
        <v>2.504090381218</v>
      </c>
      <c r="D3148" s="32" t="n">
        <f aca="false">IF($A3148="","",$A3148^2)</f>
        <v>241633.69140625</v>
      </c>
      <c r="E3148" s="32" t="n">
        <f aca="false">IF($A3148="","",IF($C3148&lt;=0,"",1/$C3148^2))</f>
        <v>0.159477713364217</v>
      </c>
      <c r="F3148" s="33" t="n">
        <f aca="false">IF(OR(ROW()-設定!$B$30&lt;2,ROW()+設定!$B$30&gt;13701,N($A3148)&lt;=0,N(INDEX($A$2:$A$13701,MIN(13700,MAX(1,ROW()-1+設定!$B$30))))&lt;=0,$A3148&lt;設定!$B$28,$A3148&gt;設定!$B$29),0,IF(AND($C3148&gt;=MAX(INDEX($C$1:$C$13701,MAX(1,ROW()-設定!$B$24)):INDEX($C$1:$C$13701,MAX(1,ROW()-1))),$C3148&gt;MAX(INDEX($C$1:$C$13701,MIN(13701,ROW()+1)):INDEX($C$1:$C$13701,MIN(13701,ROW()+設定!$B$24))),$C3148&gt;=設定!$B$32,$C3148&gt;=MAX(MIN(INDEX($C$1:$C$13701,MAX(1,ROW()-設定!$B$26)):INDEX($C$1:$C$13701,MAX(1,ROW()-1))),MIN(INDEX($C$1:$C$13701,MIN(13701,ROW()+1)):INDEX($C$1:$C$13701,MIN(13701,ROW()+設定!$B$26))))*10^(設定!$B$27/20)),1,0))</f>
        <v>0</v>
      </c>
      <c r="G3148" s="33" t="n">
        <f aca="false">$G3147+IF($F3148=1,1,0)</f>
        <v>1</v>
      </c>
      <c r="H3148" s="0" t="str">
        <f aca="false">IF($F3148=1,$G3148,"")</f>
        <v/>
      </c>
    </row>
    <row r="3149" customFormat="false" ht="15" hidden="false" customHeight="false" outlineLevel="0" collapsed="false">
      <c r="A3149" s="30" t="n">
        <v>491.71875</v>
      </c>
      <c r="B3149" s="31" t="n">
        <v>7.97</v>
      </c>
      <c r="C3149" s="32" t="n">
        <f aca="false">IF($A3149="","",IF(設定!$B$21="dB",10^($B3149/20),ABS($B3149)))</f>
        <v>2.50322564838317</v>
      </c>
      <c r="D3149" s="32" t="n">
        <f aca="false">IF($A3149="","",$A3149^2)</f>
        <v>241787.329101563</v>
      </c>
      <c r="E3149" s="32" t="n">
        <f aca="false">IF($A3149="","",IF($C3149&lt;=0,"",1/$C3149^2))</f>
        <v>0.159587914723673</v>
      </c>
      <c r="F3149" s="33" t="n">
        <f aca="false">IF(OR(ROW()-設定!$B$30&lt;2,ROW()+設定!$B$30&gt;13701,N($A3149)&lt;=0,N(INDEX($A$2:$A$13701,MIN(13700,MAX(1,ROW()-1+設定!$B$30))))&lt;=0,$A3149&lt;設定!$B$28,$A3149&gt;設定!$B$29),0,IF(AND($C3149&gt;=MAX(INDEX($C$1:$C$13701,MAX(1,ROW()-設定!$B$24)):INDEX($C$1:$C$13701,MAX(1,ROW()-1))),$C3149&gt;MAX(INDEX($C$1:$C$13701,MIN(13701,ROW()+1)):INDEX($C$1:$C$13701,MIN(13701,ROW()+設定!$B$24))),$C3149&gt;=設定!$B$32,$C3149&gt;=MAX(MIN(INDEX($C$1:$C$13701,MAX(1,ROW()-設定!$B$26)):INDEX($C$1:$C$13701,MAX(1,ROW()-1))),MIN(INDEX($C$1:$C$13701,MIN(13701,ROW()+1)):INDEX($C$1:$C$13701,MIN(13701,ROW()+設定!$B$26))))*10^(設定!$B$27/20)),1,0))</f>
        <v>0</v>
      </c>
      <c r="G3149" s="33" t="n">
        <f aca="false">$G3148+IF($F3149=1,1,0)</f>
        <v>1</v>
      </c>
      <c r="H3149" s="0" t="str">
        <f aca="false">IF($F3149=1,$G3149,"")</f>
        <v/>
      </c>
    </row>
    <row r="3150" customFormat="false" ht="15" hidden="false" customHeight="false" outlineLevel="0" collapsed="false">
      <c r="A3150" s="30" t="n">
        <v>491.875</v>
      </c>
      <c r="B3150" s="31" t="n">
        <v>8.0789</v>
      </c>
      <c r="C3150" s="32" t="n">
        <f aca="false">IF($A3150="","",IF(設定!$B$21="dB",10^($B3150/20),ABS($B3150)))</f>
        <v>2.53480759660992</v>
      </c>
      <c r="D3150" s="32" t="n">
        <f aca="false">IF($A3150="","",$A3150^2)</f>
        <v>241941.015625</v>
      </c>
      <c r="E3150" s="32" t="n">
        <f aca="false">IF($A3150="","",IF($C3150&lt;=0,"",1/$C3150^2))</f>
        <v>0.155635978327873</v>
      </c>
      <c r="F3150" s="33" t="n">
        <f aca="false">IF(OR(ROW()-設定!$B$30&lt;2,ROW()+設定!$B$30&gt;13701,N($A3150)&lt;=0,N(INDEX($A$2:$A$13701,MIN(13700,MAX(1,ROW()-1+設定!$B$30))))&lt;=0,$A3150&lt;設定!$B$28,$A3150&gt;設定!$B$29),0,IF(AND($C3150&gt;=MAX(INDEX($C$1:$C$13701,MAX(1,ROW()-設定!$B$24)):INDEX($C$1:$C$13701,MAX(1,ROW()-1))),$C3150&gt;MAX(INDEX($C$1:$C$13701,MIN(13701,ROW()+1)):INDEX($C$1:$C$13701,MIN(13701,ROW()+設定!$B$24))),$C3150&gt;=設定!$B$32,$C3150&gt;=MAX(MIN(INDEX($C$1:$C$13701,MAX(1,ROW()-設定!$B$26)):INDEX($C$1:$C$13701,MAX(1,ROW()-1))),MIN(INDEX($C$1:$C$13701,MIN(13701,ROW()+1)):INDEX($C$1:$C$13701,MIN(13701,ROW()+設定!$B$26))))*10^(設定!$B$27/20)),1,0))</f>
        <v>0</v>
      </c>
      <c r="G3150" s="33" t="n">
        <f aca="false">$G3149+IF($F3150=1,1,0)</f>
        <v>1</v>
      </c>
      <c r="H3150" s="0" t="str">
        <f aca="false">IF($F3150=1,$G3150,"")</f>
        <v/>
      </c>
    </row>
    <row r="3151" customFormat="false" ht="15" hidden="false" customHeight="false" outlineLevel="0" collapsed="false">
      <c r="A3151" s="30" t="n">
        <v>492.03125</v>
      </c>
      <c r="B3151" s="31" t="n">
        <v>8.1423</v>
      </c>
      <c r="C3151" s="32" t="n">
        <f aca="false">IF($A3151="","",IF(設定!$B$21="dB",10^($B3151/20),ABS($B3151)))</f>
        <v>2.55337734053993</v>
      </c>
      <c r="D3151" s="32" t="n">
        <f aca="false">IF($A3151="","",$A3151^2)</f>
        <v>242094.750976563</v>
      </c>
      <c r="E3151" s="32" t="n">
        <f aca="false">IF($A3151="","",IF($C3151&lt;=0,"",1/$C3151^2))</f>
        <v>0.153380447314538</v>
      </c>
      <c r="F3151" s="33" t="n">
        <f aca="false">IF(OR(ROW()-設定!$B$30&lt;2,ROW()+設定!$B$30&gt;13701,N($A3151)&lt;=0,N(INDEX($A$2:$A$13701,MIN(13700,MAX(1,ROW()-1+設定!$B$30))))&lt;=0,$A3151&lt;設定!$B$28,$A3151&gt;設定!$B$29),0,IF(AND($C3151&gt;=MAX(INDEX($C$1:$C$13701,MAX(1,ROW()-設定!$B$24)):INDEX($C$1:$C$13701,MAX(1,ROW()-1))),$C3151&gt;MAX(INDEX($C$1:$C$13701,MIN(13701,ROW()+1)):INDEX($C$1:$C$13701,MIN(13701,ROW()+設定!$B$24))),$C3151&gt;=設定!$B$32,$C3151&gt;=MAX(MIN(INDEX($C$1:$C$13701,MAX(1,ROW()-設定!$B$26)):INDEX($C$1:$C$13701,MAX(1,ROW()-1))),MIN(INDEX($C$1:$C$13701,MIN(13701,ROW()+1)):INDEX($C$1:$C$13701,MIN(13701,ROW()+設定!$B$26))))*10^(設定!$B$27/20)),1,0))</f>
        <v>0</v>
      </c>
      <c r="G3151" s="33" t="n">
        <f aca="false">$G3150+IF($F3151=1,1,0)</f>
        <v>1</v>
      </c>
      <c r="H3151" s="0" t="str">
        <f aca="false">IF($F3151=1,$G3151,"")</f>
        <v/>
      </c>
    </row>
    <row r="3152" customFormat="false" ht="15" hidden="false" customHeight="false" outlineLevel="0" collapsed="false">
      <c r="A3152" s="30" t="n">
        <v>492.1875</v>
      </c>
      <c r="B3152" s="31" t="n">
        <v>8.0787</v>
      </c>
      <c r="C3152" s="32" t="n">
        <f aca="false">IF($A3152="","",IF(設定!$B$21="dB",10^($B3152/20),ABS($B3152)))</f>
        <v>2.53474923118002</v>
      </c>
      <c r="D3152" s="32" t="n">
        <f aca="false">IF($A3152="","",$A3152^2)</f>
        <v>242248.53515625</v>
      </c>
      <c r="E3152" s="32" t="n">
        <f aca="false">IF($A3152="","",IF($C3152&lt;=0,"",1/$C3152^2))</f>
        <v>0.155643145794582</v>
      </c>
      <c r="F3152" s="33" t="n">
        <f aca="false">IF(OR(ROW()-設定!$B$30&lt;2,ROW()+設定!$B$30&gt;13701,N($A3152)&lt;=0,N(INDEX($A$2:$A$13701,MIN(13700,MAX(1,ROW()-1+設定!$B$30))))&lt;=0,$A3152&lt;設定!$B$28,$A3152&gt;設定!$B$29),0,IF(AND($C3152&gt;=MAX(INDEX($C$1:$C$13701,MAX(1,ROW()-設定!$B$24)):INDEX($C$1:$C$13701,MAX(1,ROW()-1))),$C3152&gt;MAX(INDEX($C$1:$C$13701,MIN(13701,ROW()+1)):INDEX($C$1:$C$13701,MIN(13701,ROW()+設定!$B$24))),$C3152&gt;=設定!$B$32,$C3152&gt;=MAX(MIN(INDEX($C$1:$C$13701,MAX(1,ROW()-設定!$B$26)):INDEX($C$1:$C$13701,MAX(1,ROW()-1))),MIN(INDEX($C$1:$C$13701,MIN(13701,ROW()+1)):INDEX($C$1:$C$13701,MIN(13701,ROW()+設定!$B$26))))*10^(設定!$B$27/20)),1,0))</f>
        <v>0</v>
      </c>
      <c r="G3152" s="33" t="n">
        <f aca="false">$G3151+IF($F3152=1,1,0)</f>
        <v>1</v>
      </c>
      <c r="H3152" s="0" t="str">
        <f aca="false">IF($F3152=1,$G3152,"")</f>
        <v/>
      </c>
    </row>
    <row r="3153" customFormat="false" ht="15" hidden="false" customHeight="false" outlineLevel="0" collapsed="false">
      <c r="A3153" s="30" t="n">
        <v>492.34375</v>
      </c>
      <c r="B3153" s="31" t="n">
        <v>8.1447</v>
      </c>
      <c r="C3153" s="32" t="n">
        <f aca="false">IF($A3153="","",IF(設定!$B$21="dB",10^($B3153/20),ABS($B3153)))</f>
        <v>2.55408296225281</v>
      </c>
      <c r="D3153" s="32" t="n">
        <f aca="false">IF($A3153="","",$A3153^2)</f>
        <v>242402.368164063</v>
      </c>
      <c r="E3153" s="32" t="n">
        <f aca="false">IF($A3153="","",IF($C3153&lt;=0,"",1/$C3153^2))</f>
        <v>0.153295709563031</v>
      </c>
      <c r="F3153" s="33" t="n">
        <f aca="false">IF(OR(ROW()-設定!$B$30&lt;2,ROW()+設定!$B$30&gt;13701,N($A3153)&lt;=0,N(INDEX($A$2:$A$13701,MIN(13700,MAX(1,ROW()-1+設定!$B$30))))&lt;=0,$A3153&lt;設定!$B$28,$A3153&gt;設定!$B$29),0,IF(AND($C3153&gt;=MAX(INDEX($C$1:$C$13701,MAX(1,ROW()-設定!$B$24)):INDEX($C$1:$C$13701,MAX(1,ROW()-1))),$C3153&gt;MAX(INDEX($C$1:$C$13701,MIN(13701,ROW()+1)):INDEX($C$1:$C$13701,MIN(13701,ROW()+設定!$B$24))),$C3153&gt;=設定!$B$32,$C3153&gt;=MAX(MIN(INDEX($C$1:$C$13701,MAX(1,ROW()-設定!$B$26)):INDEX($C$1:$C$13701,MAX(1,ROW()-1))),MIN(INDEX($C$1:$C$13701,MIN(13701,ROW()+1)):INDEX($C$1:$C$13701,MIN(13701,ROW()+設定!$B$26))))*10^(設定!$B$27/20)),1,0))</f>
        <v>0</v>
      </c>
      <c r="G3153" s="33" t="n">
        <f aca="false">$G3152+IF($F3153=1,1,0)</f>
        <v>1</v>
      </c>
      <c r="H3153" s="0" t="str">
        <f aca="false">IF($F3153=1,$G3153,"")</f>
        <v/>
      </c>
    </row>
    <row r="3154" customFormat="false" ht="15" hidden="false" customHeight="false" outlineLevel="0" collapsed="false">
      <c r="A3154" s="30" t="n">
        <v>492.5</v>
      </c>
      <c r="B3154" s="31" t="n">
        <v>8.089</v>
      </c>
      <c r="C3154" s="32" t="n">
        <f aca="false">IF($A3154="","",IF(設定!$B$21="dB",10^($B3154/20),ABS($B3154)))</f>
        <v>2.53775679909571</v>
      </c>
      <c r="D3154" s="32" t="n">
        <f aca="false">IF($A3154="","",$A3154^2)</f>
        <v>242556.25</v>
      </c>
      <c r="E3154" s="32" t="n">
        <f aca="false">IF($A3154="","",IF($C3154&lt;=0,"",1/$C3154^2))</f>
        <v>0.1552744501433</v>
      </c>
      <c r="F3154" s="33" t="n">
        <f aca="false">IF(OR(ROW()-設定!$B$30&lt;2,ROW()+設定!$B$30&gt;13701,N($A3154)&lt;=0,N(INDEX($A$2:$A$13701,MIN(13700,MAX(1,ROW()-1+設定!$B$30))))&lt;=0,$A3154&lt;設定!$B$28,$A3154&gt;設定!$B$29),0,IF(AND($C3154&gt;=MAX(INDEX($C$1:$C$13701,MAX(1,ROW()-設定!$B$24)):INDEX($C$1:$C$13701,MAX(1,ROW()-1))),$C3154&gt;MAX(INDEX($C$1:$C$13701,MIN(13701,ROW()+1)):INDEX($C$1:$C$13701,MIN(13701,ROW()+設定!$B$24))),$C3154&gt;=設定!$B$32,$C3154&gt;=MAX(MIN(INDEX($C$1:$C$13701,MAX(1,ROW()-設定!$B$26)):INDEX($C$1:$C$13701,MAX(1,ROW()-1))),MIN(INDEX($C$1:$C$13701,MIN(13701,ROW()+1)):INDEX($C$1:$C$13701,MIN(13701,ROW()+設定!$B$26))))*10^(設定!$B$27/20)),1,0))</f>
        <v>0</v>
      </c>
      <c r="G3154" s="33" t="n">
        <f aca="false">$G3153+IF($F3154=1,1,0)</f>
        <v>1</v>
      </c>
      <c r="H3154" s="0" t="str">
        <f aca="false">IF($F3154=1,$G3154,"")</f>
        <v/>
      </c>
    </row>
    <row r="3155" customFormat="false" ht="15" hidden="false" customHeight="false" outlineLevel="0" collapsed="false">
      <c r="A3155" s="30" t="n">
        <v>492.65625</v>
      </c>
      <c r="B3155" s="31" t="n">
        <v>8.0004</v>
      </c>
      <c r="C3155" s="32" t="n">
        <f aca="false">IF($A3155="","",IF(設定!$B$21="dB",10^($B3155/20),ABS($B3155)))</f>
        <v>2.51200211081822</v>
      </c>
      <c r="D3155" s="32" t="n">
        <f aca="false">IF($A3155="","",$A3155^2)</f>
        <v>242710.180664063</v>
      </c>
      <c r="E3155" s="32" t="n">
        <f aca="false">IF($A3155="","",IF($C3155&lt;=0,"",1/$C3155^2))</f>
        <v>0.15847472251257</v>
      </c>
      <c r="F3155" s="33" t="n">
        <f aca="false">IF(OR(ROW()-設定!$B$30&lt;2,ROW()+設定!$B$30&gt;13701,N($A3155)&lt;=0,N(INDEX($A$2:$A$13701,MIN(13700,MAX(1,ROW()-1+設定!$B$30))))&lt;=0,$A3155&lt;設定!$B$28,$A3155&gt;設定!$B$29),0,IF(AND($C3155&gt;=MAX(INDEX($C$1:$C$13701,MAX(1,ROW()-設定!$B$24)):INDEX($C$1:$C$13701,MAX(1,ROW()-1))),$C3155&gt;MAX(INDEX($C$1:$C$13701,MIN(13701,ROW()+1)):INDEX($C$1:$C$13701,MIN(13701,ROW()+設定!$B$24))),$C3155&gt;=設定!$B$32,$C3155&gt;=MAX(MIN(INDEX($C$1:$C$13701,MAX(1,ROW()-設定!$B$26)):INDEX($C$1:$C$13701,MAX(1,ROW()-1))),MIN(INDEX($C$1:$C$13701,MIN(13701,ROW()+1)):INDEX($C$1:$C$13701,MIN(13701,ROW()+設定!$B$26))))*10^(設定!$B$27/20)),1,0))</f>
        <v>0</v>
      </c>
      <c r="G3155" s="33" t="n">
        <f aca="false">$G3154+IF($F3155=1,1,0)</f>
        <v>1</v>
      </c>
      <c r="H3155" s="0" t="str">
        <f aca="false">IF($F3155=1,$G3155,"")</f>
        <v/>
      </c>
    </row>
    <row r="3156" customFormat="false" ht="15" hidden="false" customHeight="false" outlineLevel="0" collapsed="false">
      <c r="A3156" s="30" t="n">
        <v>492.8125</v>
      </c>
      <c r="B3156" s="31" t="n">
        <v>8.0695</v>
      </c>
      <c r="C3156" s="32" t="n">
        <f aca="false">IF($A3156="","",IF(設定!$B$21="dB",10^($B3156/20),ABS($B3156)))</f>
        <v>2.53206587365713</v>
      </c>
      <c r="D3156" s="32" t="n">
        <f aca="false">IF($A3156="","",$A3156^2)</f>
        <v>242864.16015625</v>
      </c>
      <c r="E3156" s="32" t="n">
        <f aca="false">IF($A3156="","",IF($C3156&lt;=0,"",1/$C3156^2))</f>
        <v>0.155973206328032</v>
      </c>
      <c r="F3156" s="33" t="n">
        <f aca="false">IF(OR(ROW()-設定!$B$30&lt;2,ROW()+設定!$B$30&gt;13701,N($A3156)&lt;=0,N(INDEX($A$2:$A$13701,MIN(13700,MAX(1,ROW()-1+設定!$B$30))))&lt;=0,$A3156&lt;設定!$B$28,$A3156&gt;設定!$B$29),0,IF(AND($C3156&gt;=MAX(INDEX($C$1:$C$13701,MAX(1,ROW()-設定!$B$24)):INDEX($C$1:$C$13701,MAX(1,ROW()-1))),$C3156&gt;MAX(INDEX($C$1:$C$13701,MIN(13701,ROW()+1)):INDEX($C$1:$C$13701,MIN(13701,ROW()+設定!$B$24))),$C3156&gt;=設定!$B$32,$C3156&gt;=MAX(MIN(INDEX($C$1:$C$13701,MAX(1,ROW()-設定!$B$26)):INDEX($C$1:$C$13701,MAX(1,ROW()-1))),MIN(INDEX($C$1:$C$13701,MIN(13701,ROW()+1)):INDEX($C$1:$C$13701,MIN(13701,ROW()+設定!$B$26))))*10^(設定!$B$27/20)),1,0))</f>
        <v>0</v>
      </c>
      <c r="G3156" s="33" t="n">
        <f aca="false">$G3155+IF($F3156=1,1,0)</f>
        <v>1</v>
      </c>
      <c r="H3156" s="0" t="str">
        <f aca="false">IF($F3156=1,$G3156,"")</f>
        <v/>
      </c>
    </row>
    <row r="3157" customFormat="false" ht="15" hidden="false" customHeight="false" outlineLevel="0" collapsed="false">
      <c r="A3157" s="30" t="n">
        <v>492.96875</v>
      </c>
      <c r="B3157" s="31" t="n">
        <v>8.2771</v>
      </c>
      <c r="C3157" s="32" t="n">
        <f aca="false">IF($A3157="","",IF(設定!$B$21="dB",10^($B3157/20),ABS($B3157)))</f>
        <v>2.59331337547691</v>
      </c>
      <c r="D3157" s="32" t="n">
        <f aca="false">IF($A3157="","",$A3157^2)</f>
        <v>243018.188476563</v>
      </c>
      <c r="E3157" s="32" t="n">
        <f aca="false">IF($A3157="","",IF($C3157&lt;=0,"",1/$C3157^2))</f>
        <v>0.148692820668754</v>
      </c>
      <c r="F3157" s="33" t="n">
        <f aca="false">IF(OR(ROW()-設定!$B$30&lt;2,ROW()+設定!$B$30&gt;13701,N($A3157)&lt;=0,N(INDEX($A$2:$A$13701,MIN(13700,MAX(1,ROW()-1+設定!$B$30))))&lt;=0,$A3157&lt;設定!$B$28,$A3157&gt;設定!$B$29),0,IF(AND($C3157&gt;=MAX(INDEX($C$1:$C$13701,MAX(1,ROW()-設定!$B$24)):INDEX($C$1:$C$13701,MAX(1,ROW()-1))),$C3157&gt;MAX(INDEX($C$1:$C$13701,MIN(13701,ROW()+1)):INDEX($C$1:$C$13701,MIN(13701,ROW()+設定!$B$24))),$C3157&gt;=設定!$B$32,$C3157&gt;=MAX(MIN(INDEX($C$1:$C$13701,MAX(1,ROW()-設定!$B$26)):INDEX($C$1:$C$13701,MAX(1,ROW()-1))),MIN(INDEX($C$1:$C$13701,MIN(13701,ROW()+1)):INDEX($C$1:$C$13701,MIN(13701,ROW()+設定!$B$26))))*10^(設定!$B$27/20)),1,0))</f>
        <v>0</v>
      </c>
      <c r="G3157" s="33" t="n">
        <f aca="false">$G3156+IF($F3157=1,1,0)</f>
        <v>1</v>
      </c>
      <c r="H3157" s="0" t="str">
        <f aca="false">IF($F3157=1,$G3157,"")</f>
        <v/>
      </c>
    </row>
    <row r="3158" customFormat="false" ht="15" hidden="false" customHeight="false" outlineLevel="0" collapsed="false">
      <c r="A3158" s="30" t="n">
        <v>493.125</v>
      </c>
      <c r="B3158" s="31" t="n">
        <v>8.2686</v>
      </c>
      <c r="C3158" s="32" t="n">
        <f aca="false">IF($A3158="","",IF(設定!$B$21="dB",10^($B3158/20),ABS($B3158)))</f>
        <v>2.59077680381623</v>
      </c>
      <c r="D3158" s="32" t="n">
        <f aca="false">IF($A3158="","",$A3158^2)</f>
        <v>243172.265625</v>
      </c>
      <c r="E3158" s="32" t="n">
        <f aca="false">IF($A3158="","",IF($C3158&lt;=0,"",1/$C3158^2))</f>
        <v>0.148984126839054</v>
      </c>
      <c r="F3158" s="33" t="n">
        <f aca="false">IF(OR(ROW()-設定!$B$30&lt;2,ROW()+設定!$B$30&gt;13701,N($A3158)&lt;=0,N(INDEX($A$2:$A$13701,MIN(13700,MAX(1,ROW()-1+設定!$B$30))))&lt;=0,$A3158&lt;設定!$B$28,$A3158&gt;設定!$B$29),0,IF(AND($C3158&gt;=MAX(INDEX($C$1:$C$13701,MAX(1,ROW()-設定!$B$24)):INDEX($C$1:$C$13701,MAX(1,ROW()-1))),$C3158&gt;MAX(INDEX($C$1:$C$13701,MIN(13701,ROW()+1)):INDEX($C$1:$C$13701,MIN(13701,ROW()+設定!$B$24))),$C3158&gt;=設定!$B$32,$C3158&gt;=MAX(MIN(INDEX($C$1:$C$13701,MAX(1,ROW()-設定!$B$26)):INDEX($C$1:$C$13701,MAX(1,ROW()-1))),MIN(INDEX($C$1:$C$13701,MIN(13701,ROW()+1)):INDEX($C$1:$C$13701,MIN(13701,ROW()+設定!$B$26))))*10^(設定!$B$27/20)),1,0))</f>
        <v>0</v>
      </c>
      <c r="G3158" s="33" t="n">
        <f aca="false">$G3157+IF($F3158=1,1,0)</f>
        <v>1</v>
      </c>
      <c r="H3158" s="0" t="str">
        <f aca="false">IF($F3158=1,$G3158,"")</f>
        <v/>
      </c>
    </row>
    <row r="3159" customFormat="false" ht="15" hidden="false" customHeight="false" outlineLevel="0" collapsed="false">
      <c r="A3159" s="30" t="n">
        <v>493.28125</v>
      </c>
      <c r="B3159" s="31" t="n">
        <v>8.4108</v>
      </c>
      <c r="C3159" s="32" t="n">
        <f aca="false">IF($A3159="","",IF(設定!$B$21="dB",10^($B3159/20),ABS($B3159)))</f>
        <v>2.63354049054866</v>
      </c>
      <c r="D3159" s="32" t="n">
        <f aca="false">IF($A3159="","",$A3159^2)</f>
        <v>243326.391601563</v>
      </c>
      <c r="E3159" s="32" t="n">
        <f aca="false">IF($A3159="","",IF($C3159&lt;=0,"",1/$C3159^2))</f>
        <v>0.144184972852554</v>
      </c>
      <c r="F3159" s="33" t="n">
        <f aca="false">IF(OR(ROW()-設定!$B$30&lt;2,ROW()+設定!$B$30&gt;13701,N($A3159)&lt;=0,N(INDEX($A$2:$A$13701,MIN(13700,MAX(1,ROW()-1+設定!$B$30))))&lt;=0,$A3159&lt;設定!$B$28,$A3159&gt;設定!$B$29),0,IF(AND($C3159&gt;=MAX(INDEX($C$1:$C$13701,MAX(1,ROW()-設定!$B$24)):INDEX($C$1:$C$13701,MAX(1,ROW()-1))),$C3159&gt;MAX(INDEX($C$1:$C$13701,MIN(13701,ROW()+1)):INDEX($C$1:$C$13701,MIN(13701,ROW()+設定!$B$24))),$C3159&gt;=設定!$B$32,$C3159&gt;=MAX(MIN(INDEX($C$1:$C$13701,MAX(1,ROW()-設定!$B$26)):INDEX($C$1:$C$13701,MAX(1,ROW()-1))),MIN(INDEX($C$1:$C$13701,MIN(13701,ROW()+1)):INDEX($C$1:$C$13701,MIN(13701,ROW()+設定!$B$26))))*10^(設定!$B$27/20)),1,0))</f>
        <v>0</v>
      </c>
      <c r="G3159" s="33" t="n">
        <f aca="false">$G3158+IF($F3159=1,1,0)</f>
        <v>1</v>
      </c>
      <c r="H3159" s="0" t="str">
        <f aca="false">IF($F3159=1,$G3159,"")</f>
        <v/>
      </c>
    </row>
    <row r="3160" customFormat="false" ht="15" hidden="false" customHeight="false" outlineLevel="0" collapsed="false">
      <c r="A3160" s="30" t="n">
        <v>493.4375</v>
      </c>
      <c r="B3160" s="31" t="n">
        <v>8.2764</v>
      </c>
      <c r="C3160" s="32" t="n">
        <f aca="false">IF($A3160="","",IF(設定!$B$21="dB",10^($B3160/20),ABS($B3160)))</f>
        <v>2.59310438753305</v>
      </c>
      <c r="D3160" s="32" t="n">
        <f aca="false">IF($A3160="","",$A3160^2)</f>
        <v>243480.56640625</v>
      </c>
      <c r="E3160" s="32" t="n">
        <f aca="false">IF($A3160="","",IF($C3160&lt;=0,"",1/$C3160^2))</f>
        <v>0.148716789051387</v>
      </c>
      <c r="F3160" s="33" t="n">
        <f aca="false">IF(OR(ROW()-設定!$B$30&lt;2,ROW()+設定!$B$30&gt;13701,N($A3160)&lt;=0,N(INDEX($A$2:$A$13701,MIN(13700,MAX(1,ROW()-1+設定!$B$30))))&lt;=0,$A3160&lt;設定!$B$28,$A3160&gt;設定!$B$29),0,IF(AND($C3160&gt;=MAX(INDEX($C$1:$C$13701,MAX(1,ROW()-設定!$B$24)):INDEX($C$1:$C$13701,MAX(1,ROW()-1))),$C3160&gt;MAX(INDEX($C$1:$C$13701,MIN(13701,ROW()+1)):INDEX($C$1:$C$13701,MIN(13701,ROW()+設定!$B$24))),$C3160&gt;=設定!$B$32,$C3160&gt;=MAX(MIN(INDEX($C$1:$C$13701,MAX(1,ROW()-設定!$B$26)):INDEX($C$1:$C$13701,MAX(1,ROW()-1))),MIN(INDEX($C$1:$C$13701,MIN(13701,ROW()+1)):INDEX($C$1:$C$13701,MIN(13701,ROW()+設定!$B$26))))*10^(設定!$B$27/20)),1,0))</f>
        <v>0</v>
      </c>
      <c r="G3160" s="33" t="n">
        <f aca="false">$G3159+IF($F3160=1,1,0)</f>
        <v>1</v>
      </c>
      <c r="H3160" s="0" t="str">
        <f aca="false">IF($F3160=1,$G3160,"")</f>
        <v/>
      </c>
    </row>
    <row r="3161" customFormat="false" ht="15" hidden="false" customHeight="false" outlineLevel="0" collapsed="false">
      <c r="A3161" s="30" t="n">
        <v>493.59375</v>
      </c>
      <c r="B3161" s="31" t="n">
        <v>8.3849</v>
      </c>
      <c r="C3161" s="32" t="n">
        <f aca="false">IF($A3161="","",IF(設定!$B$21="dB",10^($B3161/20),ABS($B3161)))</f>
        <v>2.62569937022927</v>
      </c>
      <c r="D3161" s="32" t="n">
        <f aca="false">IF($A3161="","",$A3161^2)</f>
        <v>243634.790039063</v>
      </c>
      <c r="E3161" s="32" t="n">
        <f aca="false">IF($A3161="","",IF($C3161&lt;=0,"",1/$C3161^2))</f>
        <v>0.145047417232256</v>
      </c>
      <c r="F3161" s="33" t="n">
        <f aca="false">IF(OR(ROW()-設定!$B$30&lt;2,ROW()+設定!$B$30&gt;13701,N($A3161)&lt;=0,N(INDEX($A$2:$A$13701,MIN(13700,MAX(1,ROW()-1+設定!$B$30))))&lt;=0,$A3161&lt;設定!$B$28,$A3161&gt;設定!$B$29),0,IF(AND($C3161&gt;=MAX(INDEX($C$1:$C$13701,MAX(1,ROW()-設定!$B$24)):INDEX($C$1:$C$13701,MAX(1,ROW()-1))),$C3161&gt;MAX(INDEX($C$1:$C$13701,MIN(13701,ROW()+1)):INDEX($C$1:$C$13701,MIN(13701,ROW()+設定!$B$24))),$C3161&gt;=設定!$B$32,$C3161&gt;=MAX(MIN(INDEX($C$1:$C$13701,MAX(1,ROW()-設定!$B$26)):INDEX($C$1:$C$13701,MAX(1,ROW()-1))),MIN(INDEX($C$1:$C$13701,MIN(13701,ROW()+1)):INDEX($C$1:$C$13701,MIN(13701,ROW()+設定!$B$26))))*10^(設定!$B$27/20)),1,0))</f>
        <v>0</v>
      </c>
      <c r="G3161" s="33" t="n">
        <f aca="false">$G3160+IF($F3161=1,1,0)</f>
        <v>1</v>
      </c>
      <c r="H3161" s="0" t="str">
        <f aca="false">IF($F3161=1,$G3161,"")</f>
        <v/>
      </c>
    </row>
    <row r="3162" customFormat="false" ht="15" hidden="false" customHeight="false" outlineLevel="0" collapsed="false">
      <c r="A3162" s="30" t="n">
        <v>493.75</v>
      </c>
      <c r="B3162" s="31" t="n">
        <v>8.4567</v>
      </c>
      <c r="C3162" s="32" t="n">
        <f aca="false">IF($A3162="","",IF(設定!$B$21="dB",10^($B3162/20),ABS($B3162)))</f>
        <v>2.64749409423552</v>
      </c>
      <c r="D3162" s="32" t="n">
        <f aca="false">IF($A3162="","",$A3162^2)</f>
        <v>243789.0625</v>
      </c>
      <c r="E3162" s="32" t="n">
        <f aca="false">IF($A3162="","",IF($C3162&lt;=0,"",1/$C3162^2))</f>
        <v>0.142669125758461</v>
      </c>
      <c r="F3162" s="33" t="n">
        <f aca="false">IF(OR(ROW()-設定!$B$30&lt;2,ROW()+設定!$B$30&gt;13701,N($A3162)&lt;=0,N(INDEX($A$2:$A$13701,MIN(13700,MAX(1,ROW()-1+設定!$B$30))))&lt;=0,$A3162&lt;設定!$B$28,$A3162&gt;設定!$B$29),0,IF(AND($C3162&gt;=MAX(INDEX($C$1:$C$13701,MAX(1,ROW()-設定!$B$24)):INDEX($C$1:$C$13701,MAX(1,ROW()-1))),$C3162&gt;MAX(INDEX($C$1:$C$13701,MIN(13701,ROW()+1)):INDEX($C$1:$C$13701,MIN(13701,ROW()+設定!$B$24))),$C3162&gt;=設定!$B$32,$C3162&gt;=MAX(MIN(INDEX($C$1:$C$13701,MAX(1,ROW()-設定!$B$26)):INDEX($C$1:$C$13701,MAX(1,ROW()-1))),MIN(INDEX($C$1:$C$13701,MIN(13701,ROW()+1)):INDEX($C$1:$C$13701,MIN(13701,ROW()+設定!$B$26))))*10^(設定!$B$27/20)),1,0))</f>
        <v>0</v>
      </c>
      <c r="G3162" s="33" t="n">
        <f aca="false">$G3161+IF($F3162=1,1,0)</f>
        <v>1</v>
      </c>
      <c r="H3162" s="0" t="str">
        <f aca="false">IF($F3162=1,$G3162,"")</f>
        <v/>
      </c>
    </row>
    <row r="3163" customFormat="false" ht="15" hidden="false" customHeight="false" outlineLevel="0" collapsed="false">
      <c r="A3163" s="30" t="n">
        <v>493.90625</v>
      </c>
      <c r="B3163" s="31" t="n">
        <v>8.4461</v>
      </c>
      <c r="C3163" s="32" t="n">
        <f aca="false">IF($A3163="","",IF(設定!$B$21="dB",10^($B3163/20),ABS($B3163)))</f>
        <v>2.64426514226384</v>
      </c>
      <c r="D3163" s="32" t="n">
        <f aca="false">IF($A3163="","",$A3163^2)</f>
        <v>243943.383789063</v>
      </c>
      <c r="E3163" s="32" t="n">
        <f aca="false">IF($A3163="","",IF($C3163&lt;=0,"",1/$C3163^2))</f>
        <v>0.143017769329906</v>
      </c>
      <c r="F3163" s="33" t="n">
        <f aca="false">IF(OR(ROW()-設定!$B$30&lt;2,ROW()+設定!$B$30&gt;13701,N($A3163)&lt;=0,N(INDEX($A$2:$A$13701,MIN(13700,MAX(1,ROW()-1+設定!$B$30))))&lt;=0,$A3163&lt;設定!$B$28,$A3163&gt;設定!$B$29),0,IF(AND($C3163&gt;=MAX(INDEX($C$1:$C$13701,MAX(1,ROW()-設定!$B$24)):INDEX($C$1:$C$13701,MAX(1,ROW()-1))),$C3163&gt;MAX(INDEX($C$1:$C$13701,MIN(13701,ROW()+1)):INDEX($C$1:$C$13701,MIN(13701,ROW()+設定!$B$24))),$C3163&gt;=設定!$B$32,$C3163&gt;=MAX(MIN(INDEX($C$1:$C$13701,MAX(1,ROW()-設定!$B$26)):INDEX($C$1:$C$13701,MAX(1,ROW()-1))),MIN(INDEX($C$1:$C$13701,MIN(13701,ROW()+1)):INDEX($C$1:$C$13701,MIN(13701,ROW()+設定!$B$26))))*10^(設定!$B$27/20)),1,0))</f>
        <v>0</v>
      </c>
      <c r="G3163" s="33" t="n">
        <f aca="false">$G3162+IF($F3163=1,1,0)</f>
        <v>1</v>
      </c>
      <c r="H3163" s="0" t="str">
        <f aca="false">IF($F3163=1,$G3163,"")</f>
        <v/>
      </c>
    </row>
    <row r="3164" customFormat="false" ht="15" hidden="false" customHeight="false" outlineLevel="0" collapsed="false">
      <c r="A3164" s="30" t="n">
        <v>494.0625</v>
      </c>
      <c r="B3164" s="31" t="n">
        <v>8.3035</v>
      </c>
      <c r="C3164" s="32" t="n">
        <f aca="false">IF($A3164="","",IF(設定!$B$21="dB",10^($B3164/20),ABS($B3164)))</f>
        <v>2.60120751480207</v>
      </c>
      <c r="D3164" s="32" t="n">
        <f aca="false">IF($A3164="","",$A3164^2)</f>
        <v>244097.75390625</v>
      </c>
      <c r="E3164" s="32" t="n">
        <f aca="false">IF($A3164="","",IF($C3164&lt;=0,"",1/$C3164^2))</f>
        <v>0.147791684784279</v>
      </c>
      <c r="F3164" s="33" t="n">
        <f aca="false">IF(OR(ROW()-設定!$B$30&lt;2,ROW()+設定!$B$30&gt;13701,N($A3164)&lt;=0,N(INDEX($A$2:$A$13701,MIN(13700,MAX(1,ROW()-1+設定!$B$30))))&lt;=0,$A3164&lt;設定!$B$28,$A3164&gt;設定!$B$29),0,IF(AND($C3164&gt;=MAX(INDEX($C$1:$C$13701,MAX(1,ROW()-設定!$B$24)):INDEX($C$1:$C$13701,MAX(1,ROW()-1))),$C3164&gt;MAX(INDEX($C$1:$C$13701,MIN(13701,ROW()+1)):INDEX($C$1:$C$13701,MIN(13701,ROW()+設定!$B$24))),$C3164&gt;=設定!$B$32,$C3164&gt;=MAX(MIN(INDEX($C$1:$C$13701,MAX(1,ROW()-設定!$B$26)):INDEX($C$1:$C$13701,MAX(1,ROW()-1))),MIN(INDEX($C$1:$C$13701,MIN(13701,ROW()+1)):INDEX($C$1:$C$13701,MIN(13701,ROW()+設定!$B$26))))*10^(設定!$B$27/20)),1,0))</f>
        <v>0</v>
      </c>
      <c r="G3164" s="33" t="n">
        <f aca="false">$G3163+IF($F3164=1,1,0)</f>
        <v>1</v>
      </c>
      <c r="H3164" s="0" t="str">
        <f aca="false">IF($F3164=1,$G3164,"")</f>
        <v/>
      </c>
    </row>
    <row r="3165" customFormat="false" ht="15" hidden="false" customHeight="false" outlineLevel="0" collapsed="false">
      <c r="A3165" s="30" t="n">
        <v>494.21875</v>
      </c>
      <c r="B3165" s="31" t="n">
        <v>8.3714</v>
      </c>
      <c r="C3165" s="32" t="n">
        <f aca="false">IF($A3165="","",IF(設定!$B$21="dB",10^($B3165/20),ABS($B3165)))</f>
        <v>2.62162156005378</v>
      </c>
      <c r="D3165" s="32" t="n">
        <f aca="false">IF($A3165="","",$A3165^2)</f>
        <v>244252.172851563</v>
      </c>
      <c r="E3165" s="32" t="n">
        <f aca="false">IF($A3165="","",IF($C3165&lt;=0,"",1/$C3165^2))</f>
        <v>0.145498997162392</v>
      </c>
      <c r="F3165" s="33" t="n">
        <f aca="false">IF(OR(ROW()-設定!$B$30&lt;2,ROW()+設定!$B$30&gt;13701,N($A3165)&lt;=0,N(INDEX($A$2:$A$13701,MIN(13700,MAX(1,ROW()-1+設定!$B$30))))&lt;=0,$A3165&lt;設定!$B$28,$A3165&gt;設定!$B$29),0,IF(AND($C3165&gt;=MAX(INDEX($C$1:$C$13701,MAX(1,ROW()-設定!$B$24)):INDEX($C$1:$C$13701,MAX(1,ROW()-1))),$C3165&gt;MAX(INDEX($C$1:$C$13701,MIN(13701,ROW()+1)):INDEX($C$1:$C$13701,MIN(13701,ROW()+設定!$B$24))),$C3165&gt;=設定!$B$32,$C3165&gt;=MAX(MIN(INDEX($C$1:$C$13701,MAX(1,ROW()-設定!$B$26)):INDEX($C$1:$C$13701,MAX(1,ROW()-1))),MIN(INDEX($C$1:$C$13701,MIN(13701,ROW()+1)):INDEX($C$1:$C$13701,MIN(13701,ROW()+設定!$B$26))))*10^(設定!$B$27/20)),1,0))</f>
        <v>0</v>
      </c>
      <c r="G3165" s="33" t="n">
        <f aca="false">$G3164+IF($F3165=1,1,0)</f>
        <v>1</v>
      </c>
      <c r="H3165" s="0" t="str">
        <f aca="false">IF($F3165=1,$G3165,"")</f>
        <v/>
      </c>
    </row>
    <row r="3166" customFormat="false" ht="15" hidden="false" customHeight="false" outlineLevel="0" collapsed="false">
      <c r="A3166" s="30" t="n">
        <v>494.375</v>
      </c>
      <c r="B3166" s="31" t="n">
        <v>8.4281</v>
      </c>
      <c r="C3166" s="32" t="n">
        <f aca="false">IF($A3166="","",IF(設定!$B$21="dB",10^($B3166/20),ABS($B3166)))</f>
        <v>2.6387910353429</v>
      </c>
      <c r="D3166" s="32" t="n">
        <f aca="false">IF($A3166="","",$A3166^2)</f>
        <v>244406.640625</v>
      </c>
      <c r="E3166" s="32" t="n">
        <f aca="false">IF($A3166="","",IF($C3166&lt;=0,"",1/$C3166^2))</f>
        <v>0.143611758469734</v>
      </c>
      <c r="F3166" s="33" t="n">
        <f aca="false">IF(OR(ROW()-設定!$B$30&lt;2,ROW()+設定!$B$30&gt;13701,N($A3166)&lt;=0,N(INDEX($A$2:$A$13701,MIN(13700,MAX(1,ROW()-1+設定!$B$30))))&lt;=0,$A3166&lt;設定!$B$28,$A3166&gt;設定!$B$29),0,IF(AND($C3166&gt;=MAX(INDEX($C$1:$C$13701,MAX(1,ROW()-設定!$B$24)):INDEX($C$1:$C$13701,MAX(1,ROW()-1))),$C3166&gt;MAX(INDEX($C$1:$C$13701,MIN(13701,ROW()+1)):INDEX($C$1:$C$13701,MIN(13701,ROW()+設定!$B$24))),$C3166&gt;=設定!$B$32,$C3166&gt;=MAX(MIN(INDEX($C$1:$C$13701,MAX(1,ROW()-設定!$B$26)):INDEX($C$1:$C$13701,MAX(1,ROW()-1))),MIN(INDEX($C$1:$C$13701,MIN(13701,ROW()+1)):INDEX($C$1:$C$13701,MIN(13701,ROW()+設定!$B$26))))*10^(設定!$B$27/20)),1,0))</f>
        <v>0</v>
      </c>
      <c r="G3166" s="33" t="n">
        <f aca="false">$G3165+IF($F3166=1,1,0)</f>
        <v>1</v>
      </c>
      <c r="H3166" s="0" t="str">
        <f aca="false">IF($F3166=1,$G3166,"")</f>
        <v/>
      </c>
    </row>
    <row r="3167" customFormat="false" ht="15" hidden="false" customHeight="false" outlineLevel="0" collapsed="false">
      <c r="A3167" s="30" t="n">
        <v>494.53125</v>
      </c>
      <c r="B3167" s="31" t="n">
        <v>8.3346</v>
      </c>
      <c r="C3167" s="32" t="n">
        <f aca="false">IF($A3167="","",IF(設定!$B$21="dB",10^($B3167/20),ABS($B3167)))</f>
        <v>2.61053788368104</v>
      </c>
      <c r="D3167" s="32" t="n">
        <f aca="false">IF($A3167="","",$A3167^2)</f>
        <v>244561.157226563</v>
      </c>
      <c r="E3167" s="32" t="n">
        <f aca="false">IF($A3167="","",IF($C3167&lt;=0,"",1/$C3167^2))</f>
        <v>0.146737123056892</v>
      </c>
      <c r="F3167" s="33" t="n">
        <f aca="false">IF(OR(ROW()-設定!$B$30&lt;2,ROW()+設定!$B$30&gt;13701,N($A3167)&lt;=0,N(INDEX($A$2:$A$13701,MIN(13700,MAX(1,ROW()-1+設定!$B$30))))&lt;=0,$A3167&lt;設定!$B$28,$A3167&gt;設定!$B$29),0,IF(AND($C3167&gt;=MAX(INDEX($C$1:$C$13701,MAX(1,ROW()-設定!$B$24)):INDEX($C$1:$C$13701,MAX(1,ROW()-1))),$C3167&gt;MAX(INDEX($C$1:$C$13701,MIN(13701,ROW()+1)):INDEX($C$1:$C$13701,MIN(13701,ROW()+設定!$B$24))),$C3167&gt;=設定!$B$32,$C3167&gt;=MAX(MIN(INDEX($C$1:$C$13701,MAX(1,ROW()-設定!$B$26)):INDEX($C$1:$C$13701,MAX(1,ROW()-1))),MIN(INDEX($C$1:$C$13701,MIN(13701,ROW()+1)):INDEX($C$1:$C$13701,MIN(13701,ROW()+設定!$B$26))))*10^(設定!$B$27/20)),1,0))</f>
        <v>0</v>
      </c>
      <c r="G3167" s="33" t="n">
        <f aca="false">$G3166+IF($F3167=1,1,0)</f>
        <v>1</v>
      </c>
      <c r="H3167" s="0" t="str">
        <f aca="false">IF($F3167=1,$G3167,"")</f>
        <v/>
      </c>
    </row>
    <row r="3168" customFormat="false" ht="15" hidden="false" customHeight="false" outlineLevel="0" collapsed="false">
      <c r="A3168" s="30" t="n">
        <v>494.6875</v>
      </c>
      <c r="B3168" s="31" t="n">
        <v>8.5116</v>
      </c>
      <c r="C3168" s="32" t="n">
        <f aca="false">IF($A3168="","",IF(設定!$B$21="dB",10^($B3168/20),ABS($B3168)))</f>
        <v>2.66428083023324</v>
      </c>
      <c r="D3168" s="32" t="n">
        <f aca="false">IF($A3168="","",$A3168^2)</f>
        <v>244715.72265625</v>
      </c>
      <c r="E3168" s="32" t="n">
        <f aca="false">IF($A3168="","",IF($C3168&lt;=0,"",1/$C3168^2))</f>
        <v>0.140876969286989</v>
      </c>
      <c r="F3168" s="33" t="n">
        <f aca="false">IF(OR(ROW()-設定!$B$30&lt;2,ROW()+設定!$B$30&gt;13701,N($A3168)&lt;=0,N(INDEX($A$2:$A$13701,MIN(13700,MAX(1,ROW()-1+設定!$B$30))))&lt;=0,$A3168&lt;設定!$B$28,$A3168&gt;設定!$B$29),0,IF(AND($C3168&gt;=MAX(INDEX($C$1:$C$13701,MAX(1,ROW()-設定!$B$24)):INDEX($C$1:$C$13701,MAX(1,ROW()-1))),$C3168&gt;MAX(INDEX($C$1:$C$13701,MIN(13701,ROW()+1)):INDEX($C$1:$C$13701,MIN(13701,ROW()+設定!$B$24))),$C3168&gt;=設定!$B$32,$C3168&gt;=MAX(MIN(INDEX($C$1:$C$13701,MAX(1,ROW()-設定!$B$26)):INDEX($C$1:$C$13701,MAX(1,ROW()-1))),MIN(INDEX($C$1:$C$13701,MIN(13701,ROW()+1)):INDEX($C$1:$C$13701,MIN(13701,ROW()+設定!$B$26))))*10^(設定!$B$27/20)),1,0))</f>
        <v>0</v>
      </c>
      <c r="G3168" s="33" t="n">
        <f aca="false">$G3167+IF($F3168=1,1,0)</f>
        <v>1</v>
      </c>
      <c r="H3168" s="0" t="str">
        <f aca="false">IF($F3168=1,$G3168,"")</f>
        <v/>
      </c>
    </row>
    <row r="3169" customFormat="false" ht="15" hidden="false" customHeight="false" outlineLevel="0" collapsed="false">
      <c r="A3169" s="30" t="n">
        <v>494.84375</v>
      </c>
      <c r="B3169" s="31" t="n">
        <v>8.5922</v>
      </c>
      <c r="C3169" s="32" t="n">
        <f aca="false">IF($A3169="","",IF(設定!$B$21="dB",10^($B3169/20),ABS($B3169)))</f>
        <v>2.68911886856659</v>
      </c>
      <c r="D3169" s="32" t="n">
        <f aca="false">IF($A3169="","",$A3169^2)</f>
        <v>244870.336914063</v>
      </c>
      <c r="E3169" s="32" t="n">
        <f aca="false">IF($A3169="","",IF($C3169&lt;=0,"",1/$C3169^2))</f>
        <v>0.138286568501132</v>
      </c>
      <c r="F3169" s="33" t="n">
        <f aca="false">IF(OR(ROW()-設定!$B$30&lt;2,ROW()+設定!$B$30&gt;13701,N($A3169)&lt;=0,N(INDEX($A$2:$A$13701,MIN(13700,MAX(1,ROW()-1+設定!$B$30))))&lt;=0,$A3169&lt;設定!$B$28,$A3169&gt;設定!$B$29),0,IF(AND($C3169&gt;=MAX(INDEX($C$1:$C$13701,MAX(1,ROW()-設定!$B$24)):INDEX($C$1:$C$13701,MAX(1,ROW()-1))),$C3169&gt;MAX(INDEX($C$1:$C$13701,MIN(13701,ROW()+1)):INDEX($C$1:$C$13701,MIN(13701,ROW()+設定!$B$24))),$C3169&gt;=設定!$B$32,$C3169&gt;=MAX(MIN(INDEX($C$1:$C$13701,MAX(1,ROW()-設定!$B$26)):INDEX($C$1:$C$13701,MAX(1,ROW()-1))),MIN(INDEX($C$1:$C$13701,MIN(13701,ROW()+1)):INDEX($C$1:$C$13701,MIN(13701,ROW()+設定!$B$26))))*10^(設定!$B$27/20)),1,0))</f>
        <v>0</v>
      </c>
      <c r="G3169" s="33" t="n">
        <f aca="false">$G3168+IF($F3169=1,1,0)</f>
        <v>1</v>
      </c>
      <c r="H3169" s="0" t="str">
        <f aca="false">IF($F3169=1,$G3169,"")</f>
        <v/>
      </c>
    </row>
    <row r="3170" customFormat="false" ht="15" hidden="false" customHeight="false" outlineLevel="0" collapsed="false">
      <c r="A3170" s="30" t="n">
        <v>495</v>
      </c>
      <c r="B3170" s="31" t="n">
        <v>8.4586</v>
      </c>
      <c r="C3170" s="32" t="n">
        <f aca="false">IF($A3170="","",IF(設定!$B$21="dB",10^($B3170/20),ABS($B3170)))</f>
        <v>2.64807328522229</v>
      </c>
      <c r="D3170" s="32" t="n">
        <f aca="false">IF($A3170="","",$A3170^2)</f>
        <v>245025</v>
      </c>
      <c r="E3170" s="32" t="n">
        <f aca="false">IF($A3170="","",IF($C3170&lt;=0,"",1/$C3170^2))</f>
        <v>0.142606722927381</v>
      </c>
      <c r="F3170" s="33" t="n">
        <f aca="false">IF(OR(ROW()-設定!$B$30&lt;2,ROW()+設定!$B$30&gt;13701,N($A3170)&lt;=0,N(INDEX($A$2:$A$13701,MIN(13700,MAX(1,ROW()-1+設定!$B$30))))&lt;=0,$A3170&lt;設定!$B$28,$A3170&gt;設定!$B$29),0,IF(AND($C3170&gt;=MAX(INDEX($C$1:$C$13701,MAX(1,ROW()-設定!$B$24)):INDEX($C$1:$C$13701,MAX(1,ROW()-1))),$C3170&gt;MAX(INDEX($C$1:$C$13701,MIN(13701,ROW()+1)):INDEX($C$1:$C$13701,MIN(13701,ROW()+設定!$B$24))),$C3170&gt;=設定!$B$32,$C3170&gt;=MAX(MIN(INDEX($C$1:$C$13701,MAX(1,ROW()-設定!$B$26)):INDEX($C$1:$C$13701,MAX(1,ROW()-1))),MIN(INDEX($C$1:$C$13701,MIN(13701,ROW()+1)):INDEX($C$1:$C$13701,MIN(13701,ROW()+設定!$B$26))))*10^(設定!$B$27/20)),1,0))</f>
        <v>0</v>
      </c>
      <c r="G3170" s="33" t="n">
        <f aca="false">$G3169+IF($F3170=1,1,0)</f>
        <v>1</v>
      </c>
      <c r="H3170" s="0" t="str">
        <f aca="false">IF($F3170=1,$G3170,"")</f>
        <v/>
      </c>
    </row>
    <row r="3171" customFormat="false" ht="15" hidden="false" customHeight="false" outlineLevel="0" collapsed="false">
      <c r="A3171" s="30" t="n">
        <v>495.15625</v>
      </c>
      <c r="B3171" s="31" t="n">
        <v>8.7344</v>
      </c>
      <c r="C3171" s="32" t="n">
        <f aca="false">IF($A3171="","",IF(設定!$B$21="dB",10^($B3171/20),ABS($B3171)))</f>
        <v>2.73350580174904</v>
      </c>
      <c r="D3171" s="32" t="n">
        <f aca="false">IF($A3171="","",$A3171^2)</f>
        <v>245179.711914063</v>
      </c>
      <c r="E3171" s="32" t="n">
        <f aca="false">IF($A3171="","",IF($C3171&lt;=0,"",1/$C3171^2))</f>
        <v>0.133832009813692</v>
      </c>
      <c r="F3171" s="33" t="n">
        <f aca="false">IF(OR(ROW()-設定!$B$30&lt;2,ROW()+設定!$B$30&gt;13701,N($A3171)&lt;=0,N(INDEX($A$2:$A$13701,MIN(13700,MAX(1,ROW()-1+設定!$B$30))))&lt;=0,$A3171&lt;設定!$B$28,$A3171&gt;設定!$B$29),0,IF(AND($C3171&gt;=MAX(INDEX($C$1:$C$13701,MAX(1,ROW()-設定!$B$24)):INDEX($C$1:$C$13701,MAX(1,ROW()-1))),$C3171&gt;MAX(INDEX($C$1:$C$13701,MIN(13701,ROW()+1)):INDEX($C$1:$C$13701,MIN(13701,ROW()+設定!$B$24))),$C3171&gt;=設定!$B$32,$C3171&gt;=MAX(MIN(INDEX($C$1:$C$13701,MAX(1,ROW()-設定!$B$26)):INDEX($C$1:$C$13701,MAX(1,ROW()-1))),MIN(INDEX($C$1:$C$13701,MIN(13701,ROW()+1)):INDEX($C$1:$C$13701,MIN(13701,ROW()+設定!$B$26))))*10^(設定!$B$27/20)),1,0))</f>
        <v>0</v>
      </c>
      <c r="G3171" s="33" t="n">
        <f aca="false">$G3170+IF($F3171=1,1,0)</f>
        <v>1</v>
      </c>
      <c r="H3171" s="0" t="str">
        <f aca="false">IF($F3171=1,$G3171,"")</f>
        <v/>
      </c>
    </row>
    <row r="3172" customFormat="false" ht="15" hidden="false" customHeight="false" outlineLevel="0" collapsed="false">
      <c r="A3172" s="30" t="n">
        <v>495.3125</v>
      </c>
      <c r="B3172" s="31" t="n">
        <v>8.5244</v>
      </c>
      <c r="C3172" s="32" t="n">
        <f aca="false">IF($A3172="","",IF(設定!$B$21="dB",10^($B3172/20),ABS($B3172)))</f>
        <v>2.66820995393439</v>
      </c>
      <c r="D3172" s="32" t="n">
        <f aca="false">IF($A3172="","",$A3172^2)</f>
        <v>245334.47265625</v>
      </c>
      <c r="E3172" s="32" t="n">
        <f aca="false">IF($A3172="","",IF($C3172&lt;=0,"",1/$C3172^2))</f>
        <v>0.140462372611284</v>
      </c>
      <c r="F3172" s="33" t="n">
        <f aca="false">IF(OR(ROW()-設定!$B$30&lt;2,ROW()+設定!$B$30&gt;13701,N($A3172)&lt;=0,N(INDEX($A$2:$A$13701,MIN(13700,MAX(1,ROW()-1+設定!$B$30))))&lt;=0,$A3172&lt;設定!$B$28,$A3172&gt;設定!$B$29),0,IF(AND($C3172&gt;=MAX(INDEX($C$1:$C$13701,MAX(1,ROW()-設定!$B$24)):INDEX($C$1:$C$13701,MAX(1,ROW()-1))),$C3172&gt;MAX(INDEX($C$1:$C$13701,MIN(13701,ROW()+1)):INDEX($C$1:$C$13701,MIN(13701,ROW()+設定!$B$24))),$C3172&gt;=設定!$B$32,$C3172&gt;=MAX(MIN(INDEX($C$1:$C$13701,MAX(1,ROW()-設定!$B$26)):INDEX($C$1:$C$13701,MAX(1,ROW()-1))),MIN(INDEX($C$1:$C$13701,MIN(13701,ROW()+1)):INDEX($C$1:$C$13701,MIN(13701,ROW()+設定!$B$26))))*10^(設定!$B$27/20)),1,0))</f>
        <v>0</v>
      </c>
      <c r="G3172" s="33" t="n">
        <f aca="false">$G3171+IF($F3172=1,1,0)</f>
        <v>1</v>
      </c>
      <c r="H3172" s="0" t="str">
        <f aca="false">IF($F3172=1,$G3172,"")</f>
        <v/>
      </c>
    </row>
    <row r="3173" customFormat="false" ht="15" hidden="false" customHeight="false" outlineLevel="0" collapsed="false">
      <c r="A3173" s="30" t="n">
        <v>495.46875</v>
      </c>
      <c r="B3173" s="31" t="n">
        <v>8.5563</v>
      </c>
      <c r="C3173" s="32" t="n">
        <f aca="false">IF($A3173="","",IF(設定!$B$21="dB",10^($B3173/20),ABS($B3173)))</f>
        <v>2.67802730044849</v>
      </c>
      <c r="D3173" s="32" t="n">
        <f aca="false">IF($A3173="","",$A3173^2)</f>
        <v>245489.282226563</v>
      </c>
      <c r="E3173" s="32" t="n">
        <f aca="false">IF($A3173="","",IF($C3173&lt;=0,"",1/$C3173^2))</f>
        <v>0.139434421765838</v>
      </c>
      <c r="F3173" s="33" t="n">
        <f aca="false">IF(OR(ROW()-設定!$B$30&lt;2,ROW()+設定!$B$30&gt;13701,N($A3173)&lt;=0,N(INDEX($A$2:$A$13701,MIN(13700,MAX(1,ROW()-1+設定!$B$30))))&lt;=0,$A3173&lt;設定!$B$28,$A3173&gt;設定!$B$29),0,IF(AND($C3173&gt;=MAX(INDEX($C$1:$C$13701,MAX(1,ROW()-設定!$B$24)):INDEX($C$1:$C$13701,MAX(1,ROW()-1))),$C3173&gt;MAX(INDEX($C$1:$C$13701,MIN(13701,ROW()+1)):INDEX($C$1:$C$13701,MIN(13701,ROW()+設定!$B$24))),$C3173&gt;=設定!$B$32,$C3173&gt;=MAX(MIN(INDEX($C$1:$C$13701,MAX(1,ROW()-設定!$B$26)):INDEX($C$1:$C$13701,MAX(1,ROW()-1))),MIN(INDEX($C$1:$C$13701,MIN(13701,ROW()+1)):INDEX($C$1:$C$13701,MIN(13701,ROW()+設定!$B$26))))*10^(設定!$B$27/20)),1,0))</f>
        <v>0</v>
      </c>
      <c r="G3173" s="33" t="n">
        <f aca="false">$G3172+IF($F3173=1,1,0)</f>
        <v>1</v>
      </c>
      <c r="H3173" s="0" t="str">
        <f aca="false">IF($F3173=1,$G3173,"")</f>
        <v/>
      </c>
    </row>
    <row r="3174" customFormat="false" ht="15" hidden="false" customHeight="false" outlineLevel="0" collapsed="false">
      <c r="A3174" s="30" t="n">
        <v>495.625</v>
      </c>
      <c r="B3174" s="31" t="n">
        <v>8.5751</v>
      </c>
      <c r="C3174" s="32" t="n">
        <f aca="false">IF($A3174="","",IF(設定!$B$21="dB",10^($B3174/20),ABS($B3174)))</f>
        <v>2.68382998052673</v>
      </c>
      <c r="D3174" s="32" t="n">
        <f aca="false">IF($A3174="","",$A3174^2)</f>
        <v>245644.140625</v>
      </c>
      <c r="E3174" s="32" t="n">
        <f aca="false">IF($A3174="","",IF($C3174&lt;=0,"",1/$C3174^2))</f>
        <v>0.138832134228074</v>
      </c>
      <c r="F3174" s="33" t="n">
        <f aca="false">IF(OR(ROW()-設定!$B$30&lt;2,ROW()+設定!$B$30&gt;13701,N($A3174)&lt;=0,N(INDEX($A$2:$A$13701,MIN(13700,MAX(1,ROW()-1+設定!$B$30))))&lt;=0,$A3174&lt;設定!$B$28,$A3174&gt;設定!$B$29),0,IF(AND($C3174&gt;=MAX(INDEX($C$1:$C$13701,MAX(1,ROW()-設定!$B$24)):INDEX($C$1:$C$13701,MAX(1,ROW()-1))),$C3174&gt;MAX(INDEX($C$1:$C$13701,MIN(13701,ROW()+1)):INDEX($C$1:$C$13701,MIN(13701,ROW()+設定!$B$24))),$C3174&gt;=設定!$B$32,$C3174&gt;=MAX(MIN(INDEX($C$1:$C$13701,MAX(1,ROW()-設定!$B$26)):INDEX($C$1:$C$13701,MAX(1,ROW()-1))),MIN(INDEX($C$1:$C$13701,MIN(13701,ROW()+1)):INDEX($C$1:$C$13701,MIN(13701,ROW()+設定!$B$26))))*10^(設定!$B$27/20)),1,0))</f>
        <v>0</v>
      </c>
      <c r="G3174" s="33" t="n">
        <f aca="false">$G3173+IF($F3174=1,1,0)</f>
        <v>1</v>
      </c>
      <c r="H3174" s="0" t="str">
        <f aca="false">IF($F3174=1,$G3174,"")</f>
        <v/>
      </c>
    </row>
    <row r="3175" customFormat="false" ht="15" hidden="false" customHeight="false" outlineLevel="0" collapsed="false">
      <c r="A3175" s="30" t="n">
        <v>495.78125</v>
      </c>
      <c r="B3175" s="31" t="n">
        <v>8.5493</v>
      </c>
      <c r="C3175" s="32" t="n">
        <f aca="false">IF($A3175="","",IF(設定!$B$21="dB",10^($B3175/20),ABS($B3175)))</f>
        <v>2.67586993487165</v>
      </c>
      <c r="D3175" s="32" t="n">
        <f aca="false">IF($A3175="","",$A3175^2)</f>
        <v>245799.047851563</v>
      </c>
      <c r="E3175" s="32" t="n">
        <f aca="false">IF($A3175="","",IF($C3175&lt;=0,"",1/$C3175^2))</f>
        <v>0.139659344718332</v>
      </c>
      <c r="F3175" s="33" t="n">
        <f aca="false">IF(OR(ROW()-設定!$B$30&lt;2,ROW()+設定!$B$30&gt;13701,N($A3175)&lt;=0,N(INDEX($A$2:$A$13701,MIN(13700,MAX(1,ROW()-1+設定!$B$30))))&lt;=0,$A3175&lt;設定!$B$28,$A3175&gt;設定!$B$29),0,IF(AND($C3175&gt;=MAX(INDEX($C$1:$C$13701,MAX(1,ROW()-設定!$B$24)):INDEX($C$1:$C$13701,MAX(1,ROW()-1))),$C3175&gt;MAX(INDEX($C$1:$C$13701,MIN(13701,ROW()+1)):INDEX($C$1:$C$13701,MIN(13701,ROW()+設定!$B$24))),$C3175&gt;=設定!$B$32,$C3175&gt;=MAX(MIN(INDEX($C$1:$C$13701,MAX(1,ROW()-設定!$B$26)):INDEX($C$1:$C$13701,MAX(1,ROW()-1))),MIN(INDEX($C$1:$C$13701,MIN(13701,ROW()+1)):INDEX($C$1:$C$13701,MIN(13701,ROW()+設定!$B$26))))*10^(設定!$B$27/20)),1,0))</f>
        <v>0</v>
      </c>
      <c r="G3175" s="33" t="n">
        <f aca="false">$G3174+IF($F3175=1,1,0)</f>
        <v>1</v>
      </c>
      <c r="H3175" s="0" t="str">
        <f aca="false">IF($F3175=1,$G3175,"")</f>
        <v/>
      </c>
    </row>
    <row r="3176" customFormat="false" ht="15" hidden="false" customHeight="false" outlineLevel="0" collapsed="false">
      <c r="A3176" s="30" t="n">
        <v>495.9375</v>
      </c>
      <c r="B3176" s="31" t="n">
        <v>8.6894</v>
      </c>
      <c r="C3176" s="32" t="n">
        <f aca="false">IF($A3176="","",IF(設定!$B$21="dB",10^($B3176/20),ABS($B3176)))</f>
        <v>2.7193806314516</v>
      </c>
      <c r="D3176" s="32" t="n">
        <f aca="false">IF($A3176="","",$A3176^2)</f>
        <v>245954.00390625</v>
      </c>
      <c r="E3176" s="32" t="n">
        <f aca="false">IF($A3176="","",IF($C3176&lt;=0,"",1/$C3176^2))</f>
        <v>0.135225937182598</v>
      </c>
      <c r="F3176" s="33" t="n">
        <f aca="false">IF(OR(ROW()-設定!$B$30&lt;2,ROW()+設定!$B$30&gt;13701,N($A3176)&lt;=0,N(INDEX($A$2:$A$13701,MIN(13700,MAX(1,ROW()-1+設定!$B$30))))&lt;=0,$A3176&lt;設定!$B$28,$A3176&gt;設定!$B$29),0,IF(AND($C3176&gt;=MAX(INDEX($C$1:$C$13701,MAX(1,ROW()-設定!$B$24)):INDEX($C$1:$C$13701,MAX(1,ROW()-1))),$C3176&gt;MAX(INDEX($C$1:$C$13701,MIN(13701,ROW()+1)):INDEX($C$1:$C$13701,MIN(13701,ROW()+設定!$B$24))),$C3176&gt;=設定!$B$32,$C3176&gt;=MAX(MIN(INDEX($C$1:$C$13701,MAX(1,ROW()-設定!$B$26)):INDEX($C$1:$C$13701,MAX(1,ROW()-1))),MIN(INDEX($C$1:$C$13701,MIN(13701,ROW()+1)):INDEX($C$1:$C$13701,MIN(13701,ROW()+設定!$B$26))))*10^(設定!$B$27/20)),1,0))</f>
        <v>0</v>
      </c>
      <c r="G3176" s="33" t="n">
        <f aca="false">$G3175+IF($F3176=1,1,0)</f>
        <v>1</v>
      </c>
      <c r="H3176" s="0" t="str">
        <f aca="false">IF($F3176=1,$G3176,"")</f>
        <v/>
      </c>
    </row>
    <row r="3177" customFormat="false" ht="15" hidden="false" customHeight="false" outlineLevel="0" collapsed="false">
      <c r="A3177" s="30" t="n">
        <v>496.09375</v>
      </c>
      <c r="B3177" s="31" t="n">
        <v>8.6706</v>
      </c>
      <c r="C3177" s="32" t="n">
        <f aca="false">IF($A3177="","",IF(設定!$B$21="dB",10^($B3177/20),ABS($B3177)))</f>
        <v>2.71350108769146</v>
      </c>
      <c r="D3177" s="32" t="n">
        <f aca="false">IF($A3177="","",$A3177^2)</f>
        <v>246109.008789063</v>
      </c>
      <c r="E3177" s="32" t="n">
        <f aca="false">IF($A3177="","",IF($C3177&lt;=0,"",1/$C3177^2))</f>
        <v>0.135812580161189</v>
      </c>
      <c r="F3177" s="33" t="n">
        <f aca="false">IF(OR(ROW()-設定!$B$30&lt;2,ROW()+設定!$B$30&gt;13701,N($A3177)&lt;=0,N(INDEX($A$2:$A$13701,MIN(13700,MAX(1,ROW()-1+設定!$B$30))))&lt;=0,$A3177&lt;設定!$B$28,$A3177&gt;設定!$B$29),0,IF(AND($C3177&gt;=MAX(INDEX($C$1:$C$13701,MAX(1,ROW()-設定!$B$24)):INDEX($C$1:$C$13701,MAX(1,ROW()-1))),$C3177&gt;MAX(INDEX($C$1:$C$13701,MIN(13701,ROW()+1)):INDEX($C$1:$C$13701,MIN(13701,ROW()+設定!$B$24))),$C3177&gt;=設定!$B$32,$C3177&gt;=MAX(MIN(INDEX($C$1:$C$13701,MAX(1,ROW()-設定!$B$26)):INDEX($C$1:$C$13701,MAX(1,ROW()-1))),MIN(INDEX($C$1:$C$13701,MIN(13701,ROW()+1)):INDEX($C$1:$C$13701,MIN(13701,ROW()+設定!$B$26))))*10^(設定!$B$27/20)),1,0))</f>
        <v>0</v>
      </c>
      <c r="G3177" s="33" t="n">
        <f aca="false">$G3176+IF($F3177=1,1,0)</f>
        <v>1</v>
      </c>
      <c r="H3177" s="0" t="str">
        <f aca="false">IF($F3177=1,$G3177,"")</f>
        <v/>
      </c>
    </row>
    <row r="3178" customFormat="false" ht="15" hidden="false" customHeight="false" outlineLevel="0" collapsed="false">
      <c r="A3178" s="30" t="n">
        <v>496.25</v>
      </c>
      <c r="B3178" s="31" t="n">
        <v>8.8625</v>
      </c>
      <c r="C3178" s="32" t="n">
        <f aca="false">IF($A3178="","",IF(設定!$B$21="dB",10^($B3178/20),ABS($B3178)))</f>
        <v>2.77411844522816</v>
      </c>
      <c r="D3178" s="32" t="n">
        <f aca="false">IF($A3178="","",$A3178^2)</f>
        <v>246264.0625</v>
      </c>
      <c r="E3178" s="32" t="n">
        <f aca="false">IF($A3178="","",IF($C3178&lt;=0,"",1/$C3178^2))</f>
        <v>0.129942135563748</v>
      </c>
      <c r="F3178" s="33" t="n">
        <f aca="false">IF(OR(ROW()-設定!$B$30&lt;2,ROW()+設定!$B$30&gt;13701,N($A3178)&lt;=0,N(INDEX($A$2:$A$13701,MIN(13700,MAX(1,ROW()-1+設定!$B$30))))&lt;=0,$A3178&lt;設定!$B$28,$A3178&gt;設定!$B$29),0,IF(AND($C3178&gt;=MAX(INDEX($C$1:$C$13701,MAX(1,ROW()-設定!$B$24)):INDEX($C$1:$C$13701,MAX(1,ROW()-1))),$C3178&gt;MAX(INDEX($C$1:$C$13701,MIN(13701,ROW()+1)):INDEX($C$1:$C$13701,MIN(13701,ROW()+設定!$B$24))),$C3178&gt;=設定!$B$32,$C3178&gt;=MAX(MIN(INDEX($C$1:$C$13701,MAX(1,ROW()-設定!$B$26)):INDEX($C$1:$C$13701,MAX(1,ROW()-1))),MIN(INDEX($C$1:$C$13701,MIN(13701,ROW()+1)):INDEX($C$1:$C$13701,MIN(13701,ROW()+設定!$B$26))))*10^(設定!$B$27/20)),1,0))</f>
        <v>0</v>
      </c>
      <c r="G3178" s="33" t="n">
        <f aca="false">$G3177+IF($F3178=1,1,0)</f>
        <v>1</v>
      </c>
      <c r="H3178" s="0" t="str">
        <f aca="false">IF($F3178=1,$G3178,"")</f>
        <v/>
      </c>
    </row>
    <row r="3179" customFormat="false" ht="15" hidden="false" customHeight="false" outlineLevel="0" collapsed="false">
      <c r="A3179" s="30" t="n">
        <v>496.40625</v>
      </c>
      <c r="B3179" s="31" t="n">
        <v>8.7759</v>
      </c>
      <c r="C3179" s="32" t="n">
        <f aca="false">IF($A3179="","",IF(設定!$B$21="dB",10^($B3179/20),ABS($B3179)))</f>
        <v>2.74659737086312</v>
      </c>
      <c r="D3179" s="32" t="n">
        <f aca="false">IF($A3179="","",$A3179^2)</f>
        <v>246419.165039063</v>
      </c>
      <c r="E3179" s="32" t="n">
        <f aca="false">IF($A3179="","",IF($C3179&lt;=0,"",1/$C3179^2))</f>
        <v>0.132559238326106</v>
      </c>
      <c r="F3179" s="33" t="n">
        <f aca="false">IF(OR(ROW()-設定!$B$30&lt;2,ROW()+設定!$B$30&gt;13701,N($A3179)&lt;=0,N(INDEX($A$2:$A$13701,MIN(13700,MAX(1,ROW()-1+設定!$B$30))))&lt;=0,$A3179&lt;設定!$B$28,$A3179&gt;設定!$B$29),0,IF(AND($C3179&gt;=MAX(INDEX($C$1:$C$13701,MAX(1,ROW()-設定!$B$24)):INDEX($C$1:$C$13701,MAX(1,ROW()-1))),$C3179&gt;MAX(INDEX($C$1:$C$13701,MIN(13701,ROW()+1)):INDEX($C$1:$C$13701,MIN(13701,ROW()+設定!$B$24))),$C3179&gt;=設定!$B$32,$C3179&gt;=MAX(MIN(INDEX($C$1:$C$13701,MAX(1,ROW()-設定!$B$26)):INDEX($C$1:$C$13701,MAX(1,ROW()-1))),MIN(INDEX($C$1:$C$13701,MIN(13701,ROW()+1)):INDEX($C$1:$C$13701,MIN(13701,ROW()+設定!$B$26))))*10^(設定!$B$27/20)),1,0))</f>
        <v>0</v>
      </c>
      <c r="G3179" s="33" t="n">
        <f aca="false">$G3178+IF($F3179=1,1,0)</f>
        <v>1</v>
      </c>
      <c r="H3179" s="0" t="str">
        <f aca="false">IF($F3179=1,$G3179,"")</f>
        <v/>
      </c>
    </row>
    <row r="3180" customFormat="false" ht="15" hidden="false" customHeight="false" outlineLevel="0" collapsed="false">
      <c r="A3180" s="30" t="n">
        <v>496.5625</v>
      </c>
      <c r="B3180" s="31" t="n">
        <v>8.7912</v>
      </c>
      <c r="C3180" s="32" t="n">
        <f aca="false">IF($A3180="","",IF(設定!$B$21="dB",10^($B3180/20),ABS($B3180)))</f>
        <v>2.75143970417627</v>
      </c>
      <c r="D3180" s="32" t="n">
        <f aca="false">IF($A3180="","",$A3180^2)</f>
        <v>246574.31640625</v>
      </c>
      <c r="E3180" s="32" t="n">
        <f aca="false">IF($A3180="","",IF($C3180&lt;=0,"",1/$C3180^2))</f>
        <v>0.132093059714494</v>
      </c>
      <c r="F3180" s="33" t="n">
        <f aca="false">IF(OR(ROW()-設定!$B$30&lt;2,ROW()+設定!$B$30&gt;13701,N($A3180)&lt;=0,N(INDEX($A$2:$A$13701,MIN(13700,MAX(1,ROW()-1+設定!$B$30))))&lt;=0,$A3180&lt;設定!$B$28,$A3180&gt;設定!$B$29),0,IF(AND($C3180&gt;=MAX(INDEX($C$1:$C$13701,MAX(1,ROW()-設定!$B$24)):INDEX($C$1:$C$13701,MAX(1,ROW()-1))),$C3180&gt;MAX(INDEX($C$1:$C$13701,MIN(13701,ROW()+1)):INDEX($C$1:$C$13701,MIN(13701,ROW()+設定!$B$24))),$C3180&gt;=設定!$B$32,$C3180&gt;=MAX(MIN(INDEX($C$1:$C$13701,MAX(1,ROW()-設定!$B$26)):INDEX($C$1:$C$13701,MAX(1,ROW()-1))),MIN(INDEX($C$1:$C$13701,MIN(13701,ROW()+1)):INDEX($C$1:$C$13701,MIN(13701,ROW()+設定!$B$26))))*10^(設定!$B$27/20)),1,0))</f>
        <v>0</v>
      </c>
      <c r="G3180" s="33" t="n">
        <f aca="false">$G3179+IF($F3180=1,1,0)</f>
        <v>1</v>
      </c>
      <c r="H3180" s="0" t="str">
        <f aca="false">IF($F3180=1,$G3180,"")</f>
        <v/>
      </c>
    </row>
    <row r="3181" customFormat="false" ht="15" hidden="false" customHeight="false" outlineLevel="0" collapsed="false">
      <c r="A3181" s="30" t="n">
        <v>496.71875</v>
      </c>
      <c r="B3181" s="31" t="n">
        <v>8.7342</v>
      </c>
      <c r="C3181" s="32" t="n">
        <f aca="false">IF($A3181="","",IF(設定!$B$21="dB",10^($B3181/20),ABS($B3181)))</f>
        <v>2.73344286117657</v>
      </c>
      <c r="D3181" s="32" t="n">
        <f aca="false">IF($A3181="","",$A3181^2)</f>
        <v>246729.516601563</v>
      </c>
      <c r="E3181" s="32" t="n">
        <f aca="false">IF($A3181="","",IF($C3181&lt;=0,"",1/$C3181^2))</f>
        <v>0.133838173147422</v>
      </c>
      <c r="F3181" s="33" t="n">
        <f aca="false">IF(OR(ROW()-設定!$B$30&lt;2,ROW()+設定!$B$30&gt;13701,N($A3181)&lt;=0,N(INDEX($A$2:$A$13701,MIN(13700,MAX(1,ROW()-1+設定!$B$30))))&lt;=0,$A3181&lt;設定!$B$28,$A3181&gt;設定!$B$29),0,IF(AND($C3181&gt;=MAX(INDEX($C$1:$C$13701,MAX(1,ROW()-設定!$B$24)):INDEX($C$1:$C$13701,MAX(1,ROW()-1))),$C3181&gt;MAX(INDEX($C$1:$C$13701,MIN(13701,ROW()+1)):INDEX($C$1:$C$13701,MIN(13701,ROW()+設定!$B$24))),$C3181&gt;=設定!$B$32,$C3181&gt;=MAX(MIN(INDEX($C$1:$C$13701,MAX(1,ROW()-設定!$B$26)):INDEX($C$1:$C$13701,MAX(1,ROW()-1))),MIN(INDEX($C$1:$C$13701,MIN(13701,ROW()+1)):INDEX($C$1:$C$13701,MIN(13701,ROW()+設定!$B$26))))*10^(設定!$B$27/20)),1,0))</f>
        <v>0</v>
      </c>
      <c r="G3181" s="33" t="n">
        <f aca="false">$G3180+IF($F3181=1,1,0)</f>
        <v>1</v>
      </c>
      <c r="H3181" s="0" t="str">
        <f aca="false">IF($F3181=1,$G3181,"")</f>
        <v/>
      </c>
    </row>
    <row r="3182" customFormat="false" ht="15" hidden="false" customHeight="false" outlineLevel="0" collapsed="false">
      <c r="A3182" s="30" t="n">
        <v>496.875</v>
      </c>
      <c r="B3182" s="31" t="n">
        <v>8.6309</v>
      </c>
      <c r="C3182" s="32" t="n">
        <f aca="false">IF($A3182="","",IF(設定!$B$21="dB",10^($B3182/20),ABS($B3182)))</f>
        <v>2.70112697468683</v>
      </c>
      <c r="D3182" s="32" t="n">
        <f aca="false">IF($A3182="","",$A3182^2)</f>
        <v>246884.765625</v>
      </c>
      <c r="E3182" s="32" t="n">
        <f aca="false">IF($A3182="","",IF($C3182&lt;=0,"",1/$C3182^2))</f>
        <v>0.137059770412662</v>
      </c>
      <c r="F3182" s="33" t="n">
        <f aca="false">IF(OR(ROW()-設定!$B$30&lt;2,ROW()+設定!$B$30&gt;13701,N($A3182)&lt;=0,N(INDEX($A$2:$A$13701,MIN(13700,MAX(1,ROW()-1+設定!$B$30))))&lt;=0,$A3182&lt;設定!$B$28,$A3182&gt;設定!$B$29),0,IF(AND($C3182&gt;=MAX(INDEX($C$1:$C$13701,MAX(1,ROW()-設定!$B$24)):INDEX($C$1:$C$13701,MAX(1,ROW()-1))),$C3182&gt;MAX(INDEX($C$1:$C$13701,MIN(13701,ROW()+1)):INDEX($C$1:$C$13701,MIN(13701,ROW()+設定!$B$24))),$C3182&gt;=設定!$B$32,$C3182&gt;=MAX(MIN(INDEX($C$1:$C$13701,MAX(1,ROW()-設定!$B$26)):INDEX($C$1:$C$13701,MAX(1,ROW()-1))),MIN(INDEX($C$1:$C$13701,MIN(13701,ROW()+1)):INDEX($C$1:$C$13701,MIN(13701,ROW()+設定!$B$26))))*10^(設定!$B$27/20)),1,0))</f>
        <v>0</v>
      </c>
      <c r="G3182" s="33" t="n">
        <f aca="false">$G3181+IF($F3182=1,1,0)</f>
        <v>1</v>
      </c>
      <c r="H3182" s="0" t="str">
        <f aca="false">IF($F3182=1,$G3182,"")</f>
        <v/>
      </c>
    </row>
    <row r="3183" customFormat="false" ht="15" hidden="false" customHeight="false" outlineLevel="0" collapsed="false">
      <c r="A3183" s="30" t="n">
        <v>497.03125</v>
      </c>
      <c r="B3183" s="31" t="n">
        <v>8.7924</v>
      </c>
      <c r="C3183" s="32" t="n">
        <f aca="false">IF($A3183="","",IF(設定!$B$21="dB",10^($B3183/20),ABS($B3183)))</f>
        <v>2.75181985587844</v>
      </c>
      <c r="D3183" s="32" t="n">
        <f aca="false">IF($A3183="","",$A3183^2)</f>
        <v>247040.063476563</v>
      </c>
      <c r="E3183" s="32" t="n">
        <f aca="false">IF($A3183="","",IF($C3183&lt;=0,"",1/$C3183^2))</f>
        <v>0.132056566095284</v>
      </c>
      <c r="F3183" s="33" t="n">
        <f aca="false">IF(OR(ROW()-設定!$B$30&lt;2,ROW()+設定!$B$30&gt;13701,N($A3183)&lt;=0,N(INDEX($A$2:$A$13701,MIN(13700,MAX(1,ROW()-1+設定!$B$30))))&lt;=0,$A3183&lt;設定!$B$28,$A3183&gt;設定!$B$29),0,IF(AND($C3183&gt;=MAX(INDEX($C$1:$C$13701,MAX(1,ROW()-設定!$B$24)):INDEX($C$1:$C$13701,MAX(1,ROW()-1))),$C3183&gt;MAX(INDEX($C$1:$C$13701,MIN(13701,ROW()+1)):INDEX($C$1:$C$13701,MIN(13701,ROW()+設定!$B$24))),$C3183&gt;=設定!$B$32,$C3183&gt;=MAX(MIN(INDEX($C$1:$C$13701,MAX(1,ROW()-設定!$B$26)):INDEX($C$1:$C$13701,MAX(1,ROW()-1))),MIN(INDEX($C$1:$C$13701,MIN(13701,ROW()+1)):INDEX($C$1:$C$13701,MIN(13701,ROW()+設定!$B$26))))*10^(設定!$B$27/20)),1,0))</f>
        <v>0</v>
      </c>
      <c r="G3183" s="33" t="n">
        <f aca="false">$G3182+IF($F3183=1,1,0)</f>
        <v>1</v>
      </c>
      <c r="H3183" s="0" t="str">
        <f aca="false">IF($F3183=1,$G3183,"")</f>
        <v/>
      </c>
    </row>
    <row r="3184" customFormat="false" ht="15" hidden="false" customHeight="false" outlineLevel="0" collapsed="false">
      <c r="A3184" s="30" t="n">
        <v>497.1875</v>
      </c>
      <c r="B3184" s="31" t="n">
        <v>8.7347</v>
      </c>
      <c r="C3184" s="32" t="n">
        <f aca="false">IF($A3184="","",IF(設定!$B$21="dB",10^($B3184/20),ABS($B3184)))</f>
        <v>2.73360021532516</v>
      </c>
      <c r="D3184" s="32" t="n">
        <f aca="false">IF($A3184="","",$A3184^2)</f>
        <v>247195.41015625</v>
      </c>
      <c r="E3184" s="32" t="n">
        <f aca="false">IF($A3184="","",IF($C3184&lt;=0,"",1/$C3184^2))</f>
        <v>0.133822765345265</v>
      </c>
      <c r="F3184" s="33" t="n">
        <f aca="false">IF(OR(ROW()-設定!$B$30&lt;2,ROW()+設定!$B$30&gt;13701,N($A3184)&lt;=0,N(INDEX($A$2:$A$13701,MIN(13700,MAX(1,ROW()-1+設定!$B$30))))&lt;=0,$A3184&lt;設定!$B$28,$A3184&gt;設定!$B$29),0,IF(AND($C3184&gt;=MAX(INDEX($C$1:$C$13701,MAX(1,ROW()-設定!$B$24)):INDEX($C$1:$C$13701,MAX(1,ROW()-1))),$C3184&gt;MAX(INDEX($C$1:$C$13701,MIN(13701,ROW()+1)):INDEX($C$1:$C$13701,MIN(13701,ROW()+設定!$B$24))),$C3184&gt;=設定!$B$32,$C3184&gt;=MAX(MIN(INDEX($C$1:$C$13701,MAX(1,ROW()-設定!$B$26)):INDEX($C$1:$C$13701,MAX(1,ROW()-1))),MIN(INDEX($C$1:$C$13701,MIN(13701,ROW()+1)):INDEX($C$1:$C$13701,MIN(13701,ROW()+設定!$B$26))))*10^(設定!$B$27/20)),1,0))</f>
        <v>0</v>
      </c>
      <c r="G3184" s="33" t="n">
        <f aca="false">$G3183+IF($F3184=1,1,0)</f>
        <v>1</v>
      </c>
      <c r="H3184" s="0" t="str">
        <f aca="false">IF($F3184=1,$G3184,"")</f>
        <v/>
      </c>
    </row>
    <row r="3185" customFormat="false" ht="15" hidden="false" customHeight="false" outlineLevel="0" collapsed="false">
      <c r="A3185" s="30" t="n">
        <v>497.34375</v>
      </c>
      <c r="B3185" s="31" t="n">
        <v>8.944</v>
      </c>
      <c r="C3185" s="32" t="n">
        <f aca="false">IF($A3185="","",IF(設定!$B$21="dB",10^($B3185/20),ABS($B3185)))</f>
        <v>2.80027059501064</v>
      </c>
      <c r="D3185" s="32" t="n">
        <f aca="false">IF($A3185="","",$A3185^2)</f>
        <v>247350.805664063</v>
      </c>
      <c r="E3185" s="32" t="n">
        <f aca="false">IF($A3185="","",IF($C3185&lt;=0,"",1/$C3185^2))</f>
        <v>0.127526370645973</v>
      </c>
      <c r="F3185" s="33" t="n">
        <f aca="false">IF(OR(ROW()-設定!$B$30&lt;2,ROW()+設定!$B$30&gt;13701,N($A3185)&lt;=0,N(INDEX($A$2:$A$13701,MIN(13700,MAX(1,ROW()-1+設定!$B$30))))&lt;=0,$A3185&lt;設定!$B$28,$A3185&gt;設定!$B$29),0,IF(AND($C3185&gt;=MAX(INDEX($C$1:$C$13701,MAX(1,ROW()-設定!$B$24)):INDEX($C$1:$C$13701,MAX(1,ROW()-1))),$C3185&gt;MAX(INDEX($C$1:$C$13701,MIN(13701,ROW()+1)):INDEX($C$1:$C$13701,MIN(13701,ROW()+設定!$B$24))),$C3185&gt;=設定!$B$32,$C3185&gt;=MAX(MIN(INDEX($C$1:$C$13701,MAX(1,ROW()-設定!$B$26)):INDEX($C$1:$C$13701,MAX(1,ROW()-1))),MIN(INDEX($C$1:$C$13701,MIN(13701,ROW()+1)):INDEX($C$1:$C$13701,MIN(13701,ROW()+設定!$B$26))))*10^(設定!$B$27/20)),1,0))</f>
        <v>0</v>
      </c>
      <c r="G3185" s="33" t="n">
        <f aca="false">$G3184+IF($F3185=1,1,0)</f>
        <v>1</v>
      </c>
      <c r="H3185" s="0" t="str">
        <f aca="false">IF($F3185=1,$G3185,"")</f>
        <v/>
      </c>
    </row>
    <row r="3186" customFormat="false" ht="15" hidden="false" customHeight="false" outlineLevel="0" collapsed="false">
      <c r="A3186" s="30" t="n">
        <v>497.5</v>
      </c>
      <c r="B3186" s="31" t="n">
        <v>8.864</v>
      </c>
      <c r="C3186" s="32" t="n">
        <f aca="false">IF($A3186="","",IF(設定!$B$21="dB",10^($B3186/20),ABS($B3186)))</f>
        <v>2.77459755988042</v>
      </c>
      <c r="D3186" s="32" t="n">
        <f aca="false">IF($A3186="","",$A3186^2)</f>
        <v>247506.25</v>
      </c>
      <c r="E3186" s="32" t="n">
        <f aca="false">IF($A3186="","",IF($C3186&lt;=0,"",1/$C3186^2))</f>
        <v>0.129897262889785</v>
      </c>
      <c r="F3186" s="33" t="n">
        <f aca="false">IF(OR(ROW()-設定!$B$30&lt;2,ROW()+設定!$B$30&gt;13701,N($A3186)&lt;=0,N(INDEX($A$2:$A$13701,MIN(13700,MAX(1,ROW()-1+設定!$B$30))))&lt;=0,$A3186&lt;設定!$B$28,$A3186&gt;設定!$B$29),0,IF(AND($C3186&gt;=MAX(INDEX($C$1:$C$13701,MAX(1,ROW()-設定!$B$24)):INDEX($C$1:$C$13701,MAX(1,ROW()-1))),$C3186&gt;MAX(INDEX($C$1:$C$13701,MIN(13701,ROW()+1)):INDEX($C$1:$C$13701,MIN(13701,ROW()+設定!$B$24))),$C3186&gt;=設定!$B$32,$C3186&gt;=MAX(MIN(INDEX($C$1:$C$13701,MAX(1,ROW()-設定!$B$26)):INDEX($C$1:$C$13701,MAX(1,ROW()-1))),MIN(INDEX($C$1:$C$13701,MIN(13701,ROW()+1)):INDEX($C$1:$C$13701,MIN(13701,ROW()+設定!$B$26))))*10^(設定!$B$27/20)),1,0))</f>
        <v>0</v>
      </c>
      <c r="G3186" s="33" t="n">
        <f aca="false">$G3185+IF($F3186=1,1,0)</f>
        <v>1</v>
      </c>
      <c r="H3186" s="0" t="str">
        <f aca="false">IF($F3186=1,$G3186,"")</f>
        <v/>
      </c>
    </row>
    <row r="3187" customFormat="false" ht="15" hidden="false" customHeight="false" outlineLevel="0" collapsed="false">
      <c r="A3187" s="30" t="n">
        <v>497.65625</v>
      </c>
      <c r="B3187" s="31" t="n">
        <v>9.0603</v>
      </c>
      <c r="C3187" s="32" t="n">
        <f aca="false">IF($A3187="","",IF(設定!$B$21="dB",10^($B3187/20),ABS($B3187)))</f>
        <v>2.83801704838504</v>
      </c>
      <c r="D3187" s="32" t="n">
        <f aca="false">IF($A3187="","",$A3187^2)</f>
        <v>247661.743164063</v>
      </c>
      <c r="E3187" s="32" t="n">
        <f aca="false">IF($A3187="","",IF($C3187&lt;=0,"",1/$C3187^2))</f>
        <v>0.124156654025192</v>
      </c>
      <c r="F3187" s="33" t="n">
        <f aca="false">IF(OR(ROW()-設定!$B$30&lt;2,ROW()+設定!$B$30&gt;13701,N($A3187)&lt;=0,N(INDEX($A$2:$A$13701,MIN(13700,MAX(1,ROW()-1+設定!$B$30))))&lt;=0,$A3187&lt;設定!$B$28,$A3187&gt;設定!$B$29),0,IF(AND($C3187&gt;=MAX(INDEX($C$1:$C$13701,MAX(1,ROW()-設定!$B$24)):INDEX($C$1:$C$13701,MAX(1,ROW()-1))),$C3187&gt;MAX(INDEX($C$1:$C$13701,MIN(13701,ROW()+1)):INDEX($C$1:$C$13701,MIN(13701,ROW()+設定!$B$24))),$C3187&gt;=設定!$B$32,$C3187&gt;=MAX(MIN(INDEX($C$1:$C$13701,MAX(1,ROW()-設定!$B$26)):INDEX($C$1:$C$13701,MAX(1,ROW()-1))),MIN(INDEX($C$1:$C$13701,MIN(13701,ROW()+1)):INDEX($C$1:$C$13701,MIN(13701,ROW()+設定!$B$26))))*10^(設定!$B$27/20)),1,0))</f>
        <v>0</v>
      </c>
      <c r="G3187" s="33" t="n">
        <f aca="false">$G3186+IF($F3187=1,1,0)</f>
        <v>1</v>
      </c>
      <c r="H3187" s="0" t="str">
        <f aca="false">IF($F3187=1,$G3187,"")</f>
        <v/>
      </c>
    </row>
    <row r="3188" customFormat="false" ht="15" hidden="false" customHeight="false" outlineLevel="0" collapsed="false">
      <c r="A3188" s="30" t="n">
        <v>497.8125</v>
      </c>
      <c r="B3188" s="31" t="n">
        <v>8.9862</v>
      </c>
      <c r="C3188" s="32" t="n">
        <f aca="false">IF($A3188="","",IF(設定!$B$21="dB",10^($B3188/20),ABS($B3188)))</f>
        <v>2.81390868560846</v>
      </c>
      <c r="D3188" s="32" t="n">
        <f aca="false">IF($A3188="","",$A3188^2)</f>
        <v>247817.28515625</v>
      </c>
      <c r="E3188" s="32" t="n">
        <f aca="false">IF($A3188="","",IF($C3188&lt;=0,"",1/$C3188^2))</f>
        <v>0.126293209455844</v>
      </c>
      <c r="F3188" s="33" t="n">
        <f aca="false">IF(OR(ROW()-設定!$B$30&lt;2,ROW()+設定!$B$30&gt;13701,N($A3188)&lt;=0,N(INDEX($A$2:$A$13701,MIN(13700,MAX(1,ROW()-1+設定!$B$30))))&lt;=0,$A3188&lt;設定!$B$28,$A3188&gt;設定!$B$29),0,IF(AND($C3188&gt;=MAX(INDEX($C$1:$C$13701,MAX(1,ROW()-設定!$B$24)):INDEX($C$1:$C$13701,MAX(1,ROW()-1))),$C3188&gt;MAX(INDEX($C$1:$C$13701,MIN(13701,ROW()+1)):INDEX($C$1:$C$13701,MIN(13701,ROW()+設定!$B$24))),$C3188&gt;=設定!$B$32,$C3188&gt;=MAX(MIN(INDEX($C$1:$C$13701,MAX(1,ROW()-設定!$B$26)):INDEX($C$1:$C$13701,MAX(1,ROW()-1))),MIN(INDEX($C$1:$C$13701,MIN(13701,ROW()+1)):INDEX($C$1:$C$13701,MIN(13701,ROW()+設定!$B$26))))*10^(設定!$B$27/20)),1,0))</f>
        <v>0</v>
      </c>
      <c r="G3188" s="33" t="n">
        <f aca="false">$G3187+IF($F3188=1,1,0)</f>
        <v>1</v>
      </c>
      <c r="H3188" s="0" t="str">
        <f aca="false">IF($F3188=1,$G3188,"")</f>
        <v/>
      </c>
    </row>
    <row r="3189" customFormat="false" ht="15" hidden="false" customHeight="false" outlineLevel="0" collapsed="false">
      <c r="A3189" s="30" t="n">
        <v>497.96875</v>
      </c>
      <c r="B3189" s="31" t="n">
        <v>9.0185</v>
      </c>
      <c r="C3189" s="32" t="n">
        <f aca="false">IF($A3189="","",IF(設定!$B$21="dB",10^($B3189/20),ABS($B3189)))</f>
        <v>2.82439217754775</v>
      </c>
      <c r="D3189" s="32" t="n">
        <f aca="false">IF($A3189="","",$A3189^2)</f>
        <v>247972.875976563</v>
      </c>
      <c r="E3189" s="32" t="n">
        <f aca="false">IF($A3189="","",IF($C3189&lt;=0,"",1/$C3189^2))</f>
        <v>0.125357406932365</v>
      </c>
      <c r="F3189" s="33" t="n">
        <f aca="false">IF(OR(ROW()-設定!$B$30&lt;2,ROW()+設定!$B$30&gt;13701,N($A3189)&lt;=0,N(INDEX($A$2:$A$13701,MIN(13700,MAX(1,ROW()-1+設定!$B$30))))&lt;=0,$A3189&lt;設定!$B$28,$A3189&gt;設定!$B$29),0,IF(AND($C3189&gt;=MAX(INDEX($C$1:$C$13701,MAX(1,ROW()-設定!$B$24)):INDEX($C$1:$C$13701,MAX(1,ROW()-1))),$C3189&gt;MAX(INDEX($C$1:$C$13701,MIN(13701,ROW()+1)):INDEX($C$1:$C$13701,MIN(13701,ROW()+設定!$B$24))),$C3189&gt;=設定!$B$32,$C3189&gt;=MAX(MIN(INDEX($C$1:$C$13701,MAX(1,ROW()-設定!$B$26)):INDEX($C$1:$C$13701,MAX(1,ROW()-1))),MIN(INDEX($C$1:$C$13701,MIN(13701,ROW()+1)):INDEX($C$1:$C$13701,MIN(13701,ROW()+設定!$B$26))))*10^(設定!$B$27/20)),1,0))</f>
        <v>0</v>
      </c>
      <c r="G3189" s="33" t="n">
        <f aca="false">$G3188+IF($F3189=1,1,0)</f>
        <v>1</v>
      </c>
      <c r="H3189" s="0" t="str">
        <f aca="false">IF($F3189=1,$G3189,"")</f>
        <v/>
      </c>
    </row>
    <row r="3190" customFormat="false" ht="15" hidden="false" customHeight="false" outlineLevel="0" collapsed="false">
      <c r="A3190" s="30" t="n">
        <v>498.125</v>
      </c>
      <c r="B3190" s="31" t="n">
        <v>8.9771</v>
      </c>
      <c r="C3190" s="32" t="n">
        <f aca="false">IF($A3190="","",IF(設定!$B$21="dB",10^($B3190/20),ABS($B3190)))</f>
        <v>2.8109621641706</v>
      </c>
      <c r="D3190" s="32" t="n">
        <f aca="false">IF($A3190="","",$A3190^2)</f>
        <v>248128.515625</v>
      </c>
      <c r="E3190" s="32" t="n">
        <f aca="false">IF($A3190="","",IF($C3190&lt;=0,"",1/$C3190^2))</f>
        <v>0.126558115678781</v>
      </c>
      <c r="F3190" s="33" t="n">
        <f aca="false">IF(OR(ROW()-設定!$B$30&lt;2,ROW()+設定!$B$30&gt;13701,N($A3190)&lt;=0,N(INDEX($A$2:$A$13701,MIN(13700,MAX(1,ROW()-1+設定!$B$30))))&lt;=0,$A3190&lt;設定!$B$28,$A3190&gt;設定!$B$29),0,IF(AND($C3190&gt;=MAX(INDEX($C$1:$C$13701,MAX(1,ROW()-設定!$B$24)):INDEX($C$1:$C$13701,MAX(1,ROW()-1))),$C3190&gt;MAX(INDEX($C$1:$C$13701,MIN(13701,ROW()+1)):INDEX($C$1:$C$13701,MIN(13701,ROW()+設定!$B$24))),$C3190&gt;=設定!$B$32,$C3190&gt;=MAX(MIN(INDEX($C$1:$C$13701,MAX(1,ROW()-設定!$B$26)):INDEX($C$1:$C$13701,MAX(1,ROW()-1))),MIN(INDEX($C$1:$C$13701,MIN(13701,ROW()+1)):INDEX($C$1:$C$13701,MIN(13701,ROW()+設定!$B$26))))*10^(設定!$B$27/20)),1,0))</f>
        <v>0</v>
      </c>
      <c r="G3190" s="33" t="n">
        <f aca="false">$G3189+IF($F3190=1,1,0)</f>
        <v>1</v>
      </c>
      <c r="H3190" s="0" t="str">
        <f aca="false">IF($F3190=1,$G3190,"")</f>
        <v/>
      </c>
    </row>
    <row r="3191" customFormat="false" ht="15" hidden="false" customHeight="false" outlineLevel="0" collapsed="false">
      <c r="A3191" s="30" t="n">
        <v>498.28125</v>
      </c>
      <c r="B3191" s="31" t="n">
        <v>8.9958</v>
      </c>
      <c r="C3191" s="32" t="n">
        <f aca="false">IF($A3191="","",IF(設定!$B$21="dB",10^($B3191/20),ABS($B3191)))</f>
        <v>2.81702045172962</v>
      </c>
      <c r="D3191" s="32" t="n">
        <f aca="false">IF($A3191="","",$A3191^2)</f>
        <v>248284.204101563</v>
      </c>
      <c r="E3191" s="32" t="n">
        <f aca="false">IF($A3191="","",IF($C3191&lt;=0,"",1/$C3191^2))</f>
        <v>0.126014348950431</v>
      </c>
      <c r="F3191" s="33" t="n">
        <f aca="false">IF(OR(ROW()-設定!$B$30&lt;2,ROW()+設定!$B$30&gt;13701,N($A3191)&lt;=0,N(INDEX($A$2:$A$13701,MIN(13700,MAX(1,ROW()-1+設定!$B$30))))&lt;=0,$A3191&lt;設定!$B$28,$A3191&gt;設定!$B$29),0,IF(AND($C3191&gt;=MAX(INDEX($C$1:$C$13701,MAX(1,ROW()-設定!$B$24)):INDEX($C$1:$C$13701,MAX(1,ROW()-1))),$C3191&gt;MAX(INDEX($C$1:$C$13701,MIN(13701,ROW()+1)):INDEX($C$1:$C$13701,MIN(13701,ROW()+設定!$B$24))),$C3191&gt;=設定!$B$32,$C3191&gt;=MAX(MIN(INDEX($C$1:$C$13701,MAX(1,ROW()-設定!$B$26)):INDEX($C$1:$C$13701,MAX(1,ROW()-1))),MIN(INDEX($C$1:$C$13701,MIN(13701,ROW()+1)):INDEX($C$1:$C$13701,MIN(13701,ROW()+設定!$B$26))))*10^(設定!$B$27/20)),1,0))</f>
        <v>0</v>
      </c>
      <c r="G3191" s="33" t="n">
        <f aca="false">$G3190+IF($F3191=1,1,0)</f>
        <v>1</v>
      </c>
      <c r="H3191" s="0" t="str">
        <f aca="false">IF($F3191=1,$G3191,"")</f>
        <v/>
      </c>
    </row>
    <row r="3192" customFormat="false" ht="15" hidden="false" customHeight="false" outlineLevel="0" collapsed="false">
      <c r="A3192" s="30" t="n">
        <v>498.4375</v>
      </c>
      <c r="B3192" s="31" t="n">
        <v>9.0633</v>
      </c>
      <c r="C3192" s="32" t="n">
        <f aca="false">IF($A3192="","",IF(設定!$B$21="dB",10^($B3192/20),ABS($B3192)))</f>
        <v>2.83899743404429</v>
      </c>
      <c r="D3192" s="32" t="n">
        <f aca="false">IF($A3192="","",$A3192^2)</f>
        <v>248439.94140625</v>
      </c>
      <c r="E3192" s="32" t="n">
        <f aca="false">IF($A3192="","",IF($C3192&lt;=0,"",1/$C3192^2))</f>
        <v>0.124070919262113</v>
      </c>
      <c r="F3192" s="33" t="n">
        <f aca="false">IF(OR(ROW()-設定!$B$30&lt;2,ROW()+設定!$B$30&gt;13701,N($A3192)&lt;=0,N(INDEX($A$2:$A$13701,MIN(13700,MAX(1,ROW()-1+設定!$B$30))))&lt;=0,$A3192&lt;設定!$B$28,$A3192&gt;設定!$B$29),0,IF(AND($C3192&gt;=MAX(INDEX($C$1:$C$13701,MAX(1,ROW()-設定!$B$24)):INDEX($C$1:$C$13701,MAX(1,ROW()-1))),$C3192&gt;MAX(INDEX($C$1:$C$13701,MIN(13701,ROW()+1)):INDEX($C$1:$C$13701,MIN(13701,ROW()+設定!$B$24))),$C3192&gt;=設定!$B$32,$C3192&gt;=MAX(MIN(INDEX($C$1:$C$13701,MAX(1,ROW()-設定!$B$26)):INDEX($C$1:$C$13701,MAX(1,ROW()-1))),MIN(INDEX($C$1:$C$13701,MIN(13701,ROW()+1)):INDEX($C$1:$C$13701,MIN(13701,ROW()+設定!$B$26))))*10^(設定!$B$27/20)),1,0))</f>
        <v>0</v>
      </c>
      <c r="G3192" s="33" t="n">
        <f aca="false">$G3191+IF($F3192=1,1,0)</f>
        <v>1</v>
      </c>
      <c r="H3192" s="0" t="str">
        <f aca="false">IF($F3192=1,$G3192,"")</f>
        <v/>
      </c>
    </row>
    <row r="3193" customFormat="false" ht="15" hidden="false" customHeight="false" outlineLevel="0" collapsed="false">
      <c r="A3193" s="30" t="n">
        <v>498.59375</v>
      </c>
      <c r="B3193" s="31" t="n">
        <v>9.1129</v>
      </c>
      <c r="C3193" s="32" t="n">
        <f aca="false">IF($A3193="","",IF(設定!$B$21="dB",10^($B3193/20),ABS($B3193)))</f>
        <v>2.85525565268305</v>
      </c>
      <c r="D3193" s="32" t="n">
        <f aca="false">IF($A3193="","",$A3193^2)</f>
        <v>248595.727539063</v>
      </c>
      <c r="E3193" s="32" t="n">
        <f aca="false">IF($A3193="","",IF($C3193&lt;=0,"",1/$C3193^2))</f>
        <v>0.122661988259862</v>
      </c>
      <c r="F3193" s="33" t="n">
        <f aca="false">IF(OR(ROW()-設定!$B$30&lt;2,ROW()+設定!$B$30&gt;13701,N($A3193)&lt;=0,N(INDEX($A$2:$A$13701,MIN(13700,MAX(1,ROW()-1+設定!$B$30))))&lt;=0,$A3193&lt;設定!$B$28,$A3193&gt;設定!$B$29),0,IF(AND($C3193&gt;=MAX(INDEX($C$1:$C$13701,MAX(1,ROW()-設定!$B$24)):INDEX($C$1:$C$13701,MAX(1,ROW()-1))),$C3193&gt;MAX(INDEX($C$1:$C$13701,MIN(13701,ROW()+1)):INDEX($C$1:$C$13701,MIN(13701,ROW()+設定!$B$24))),$C3193&gt;=設定!$B$32,$C3193&gt;=MAX(MIN(INDEX($C$1:$C$13701,MAX(1,ROW()-設定!$B$26)):INDEX($C$1:$C$13701,MAX(1,ROW()-1))),MIN(INDEX($C$1:$C$13701,MIN(13701,ROW()+1)):INDEX($C$1:$C$13701,MIN(13701,ROW()+設定!$B$26))))*10^(設定!$B$27/20)),1,0))</f>
        <v>0</v>
      </c>
      <c r="G3193" s="33" t="n">
        <f aca="false">$G3192+IF($F3193=1,1,0)</f>
        <v>1</v>
      </c>
      <c r="H3193" s="0" t="str">
        <f aca="false">IF($F3193=1,$G3193,"")</f>
        <v/>
      </c>
    </row>
    <row r="3194" customFormat="false" ht="15" hidden="false" customHeight="false" outlineLevel="0" collapsed="false">
      <c r="A3194" s="30" t="n">
        <v>498.75</v>
      </c>
      <c r="B3194" s="31" t="n">
        <v>8.9638</v>
      </c>
      <c r="C3194" s="32" t="n">
        <f aca="false">IF($A3194="","",IF(設定!$B$21="dB",10^($B3194/20),ABS($B3194)))</f>
        <v>2.80666125890688</v>
      </c>
      <c r="D3194" s="32" t="n">
        <f aca="false">IF($A3194="","",$A3194^2)</f>
        <v>248751.5625</v>
      </c>
      <c r="E3194" s="32" t="n">
        <f aca="false">IF($A3194="","",IF($C3194&lt;=0,"",1/$C3194^2))</f>
        <v>0.126946286154093</v>
      </c>
      <c r="F3194" s="33" t="n">
        <f aca="false">IF(OR(ROW()-設定!$B$30&lt;2,ROW()+設定!$B$30&gt;13701,N($A3194)&lt;=0,N(INDEX($A$2:$A$13701,MIN(13700,MAX(1,ROW()-1+設定!$B$30))))&lt;=0,$A3194&lt;設定!$B$28,$A3194&gt;設定!$B$29),0,IF(AND($C3194&gt;=MAX(INDEX($C$1:$C$13701,MAX(1,ROW()-設定!$B$24)):INDEX($C$1:$C$13701,MAX(1,ROW()-1))),$C3194&gt;MAX(INDEX($C$1:$C$13701,MIN(13701,ROW()+1)):INDEX($C$1:$C$13701,MIN(13701,ROW()+設定!$B$24))),$C3194&gt;=設定!$B$32,$C3194&gt;=MAX(MIN(INDEX($C$1:$C$13701,MAX(1,ROW()-設定!$B$26)):INDEX($C$1:$C$13701,MAX(1,ROW()-1))),MIN(INDEX($C$1:$C$13701,MIN(13701,ROW()+1)):INDEX($C$1:$C$13701,MIN(13701,ROW()+設定!$B$26))))*10^(設定!$B$27/20)),1,0))</f>
        <v>0</v>
      </c>
      <c r="G3194" s="33" t="n">
        <f aca="false">$G3193+IF($F3194=1,1,0)</f>
        <v>1</v>
      </c>
      <c r="H3194" s="0" t="str">
        <f aca="false">IF($F3194=1,$G3194,"")</f>
        <v/>
      </c>
    </row>
    <row r="3195" customFormat="false" ht="15" hidden="false" customHeight="false" outlineLevel="0" collapsed="false">
      <c r="A3195" s="30" t="n">
        <v>498.90625</v>
      </c>
      <c r="B3195" s="31" t="n">
        <v>9.1096</v>
      </c>
      <c r="C3195" s="32" t="n">
        <f aca="false">IF($A3195="","",IF(設定!$B$21="dB",10^($B3195/20),ABS($B3195)))</f>
        <v>2.8541710713248</v>
      </c>
      <c r="D3195" s="32" t="n">
        <f aca="false">IF($A3195="","",$A3195^2)</f>
        <v>248907.446289063</v>
      </c>
      <c r="E3195" s="32" t="n">
        <f aca="false">IF($A3195="","",IF($C3195&lt;=0,"",1/$C3195^2))</f>
        <v>0.122755228769582</v>
      </c>
      <c r="F3195" s="33" t="n">
        <f aca="false">IF(OR(ROW()-設定!$B$30&lt;2,ROW()+設定!$B$30&gt;13701,N($A3195)&lt;=0,N(INDEX($A$2:$A$13701,MIN(13700,MAX(1,ROW()-1+設定!$B$30))))&lt;=0,$A3195&lt;設定!$B$28,$A3195&gt;設定!$B$29),0,IF(AND($C3195&gt;=MAX(INDEX($C$1:$C$13701,MAX(1,ROW()-設定!$B$24)):INDEX($C$1:$C$13701,MAX(1,ROW()-1))),$C3195&gt;MAX(INDEX($C$1:$C$13701,MIN(13701,ROW()+1)):INDEX($C$1:$C$13701,MIN(13701,ROW()+設定!$B$24))),$C3195&gt;=設定!$B$32,$C3195&gt;=MAX(MIN(INDEX($C$1:$C$13701,MAX(1,ROW()-設定!$B$26)):INDEX($C$1:$C$13701,MAX(1,ROW()-1))),MIN(INDEX($C$1:$C$13701,MIN(13701,ROW()+1)):INDEX($C$1:$C$13701,MIN(13701,ROW()+設定!$B$26))))*10^(設定!$B$27/20)),1,0))</f>
        <v>0</v>
      </c>
      <c r="G3195" s="33" t="n">
        <f aca="false">$G3194+IF($F3195=1,1,0)</f>
        <v>1</v>
      </c>
      <c r="H3195" s="0" t="str">
        <f aca="false">IF($F3195=1,$G3195,"")</f>
        <v/>
      </c>
    </row>
    <row r="3196" customFormat="false" ht="15" hidden="false" customHeight="false" outlineLevel="0" collapsed="false">
      <c r="A3196" s="30" t="n">
        <v>499.0625</v>
      </c>
      <c r="B3196" s="31" t="n">
        <v>9.3487</v>
      </c>
      <c r="C3196" s="32" t="n">
        <f aca="false">IF($A3196="","",IF(設定!$B$21="dB",10^($B3196/20),ABS($B3196)))</f>
        <v>2.9338303704797</v>
      </c>
      <c r="D3196" s="32" t="n">
        <f aca="false">IF($A3196="","",$A3196^2)</f>
        <v>249063.37890625</v>
      </c>
      <c r="E3196" s="32" t="n">
        <f aca="false">IF($A3196="","",IF($C3196&lt;=0,"",1/$C3196^2))</f>
        <v>0.116179632933403</v>
      </c>
      <c r="F3196" s="33" t="n">
        <f aca="false">IF(OR(ROW()-設定!$B$30&lt;2,ROW()+設定!$B$30&gt;13701,N($A3196)&lt;=0,N(INDEX($A$2:$A$13701,MIN(13700,MAX(1,ROW()-1+設定!$B$30))))&lt;=0,$A3196&lt;設定!$B$28,$A3196&gt;設定!$B$29),0,IF(AND($C3196&gt;=MAX(INDEX($C$1:$C$13701,MAX(1,ROW()-設定!$B$24)):INDEX($C$1:$C$13701,MAX(1,ROW()-1))),$C3196&gt;MAX(INDEX($C$1:$C$13701,MIN(13701,ROW()+1)):INDEX($C$1:$C$13701,MIN(13701,ROW()+設定!$B$24))),$C3196&gt;=設定!$B$32,$C3196&gt;=MAX(MIN(INDEX($C$1:$C$13701,MAX(1,ROW()-設定!$B$26)):INDEX($C$1:$C$13701,MAX(1,ROW()-1))),MIN(INDEX($C$1:$C$13701,MIN(13701,ROW()+1)):INDEX($C$1:$C$13701,MIN(13701,ROW()+設定!$B$26))))*10^(設定!$B$27/20)),1,0))</f>
        <v>0</v>
      </c>
      <c r="G3196" s="33" t="n">
        <f aca="false">$G3195+IF($F3196=1,1,0)</f>
        <v>1</v>
      </c>
      <c r="H3196" s="0" t="str">
        <f aca="false">IF($F3196=1,$G3196,"")</f>
        <v/>
      </c>
    </row>
    <row r="3197" customFormat="false" ht="15" hidden="false" customHeight="false" outlineLevel="0" collapsed="false">
      <c r="A3197" s="30" t="n">
        <v>499.21875</v>
      </c>
      <c r="B3197" s="31" t="n">
        <v>9.0907</v>
      </c>
      <c r="C3197" s="32" t="n">
        <f aca="false">IF($A3197="","",IF(設定!$B$21="dB",10^($B3197/20),ABS($B3197)))</f>
        <v>2.84796730997303</v>
      </c>
      <c r="D3197" s="32" t="n">
        <f aca="false">IF($A3197="","",$A3197^2)</f>
        <v>249219.360351563</v>
      </c>
      <c r="E3197" s="32" t="n">
        <f aca="false">IF($A3197="","",IF($C3197&lt;=0,"",1/$C3197^2))</f>
        <v>0.123290609622915</v>
      </c>
      <c r="F3197" s="33" t="n">
        <f aca="false">IF(OR(ROW()-設定!$B$30&lt;2,ROW()+設定!$B$30&gt;13701,N($A3197)&lt;=0,N(INDEX($A$2:$A$13701,MIN(13700,MAX(1,ROW()-1+設定!$B$30))))&lt;=0,$A3197&lt;設定!$B$28,$A3197&gt;設定!$B$29),0,IF(AND($C3197&gt;=MAX(INDEX($C$1:$C$13701,MAX(1,ROW()-設定!$B$24)):INDEX($C$1:$C$13701,MAX(1,ROW()-1))),$C3197&gt;MAX(INDEX($C$1:$C$13701,MIN(13701,ROW()+1)):INDEX($C$1:$C$13701,MIN(13701,ROW()+設定!$B$24))),$C3197&gt;=設定!$B$32,$C3197&gt;=MAX(MIN(INDEX($C$1:$C$13701,MAX(1,ROW()-設定!$B$26)):INDEX($C$1:$C$13701,MAX(1,ROW()-1))),MIN(INDEX($C$1:$C$13701,MIN(13701,ROW()+1)):INDEX($C$1:$C$13701,MIN(13701,ROW()+設定!$B$26))))*10^(設定!$B$27/20)),1,0))</f>
        <v>0</v>
      </c>
      <c r="G3197" s="33" t="n">
        <f aca="false">$G3196+IF($F3197=1,1,0)</f>
        <v>1</v>
      </c>
      <c r="H3197" s="0" t="str">
        <f aca="false">IF($F3197=1,$G3197,"")</f>
        <v/>
      </c>
    </row>
    <row r="3198" customFormat="false" ht="15" hidden="false" customHeight="false" outlineLevel="0" collapsed="false">
      <c r="A3198" s="30" t="n">
        <v>499.375</v>
      </c>
      <c r="B3198" s="31" t="n">
        <v>9.0942</v>
      </c>
      <c r="C3198" s="32" t="n">
        <f aca="false">IF($A3198="","",IF(設定!$B$21="dB",10^($B3198/20),ABS($B3198)))</f>
        <v>2.84911513645504</v>
      </c>
      <c r="D3198" s="32" t="n">
        <f aca="false">IF($A3198="","",$A3198^2)</f>
        <v>249375.390625</v>
      </c>
      <c r="E3198" s="32" t="n">
        <f aca="false">IF($A3198="","",IF($C3198&lt;=0,"",1/$C3198^2))</f>
        <v>0.123191289157771</v>
      </c>
      <c r="F3198" s="33" t="n">
        <f aca="false">IF(OR(ROW()-設定!$B$30&lt;2,ROW()+設定!$B$30&gt;13701,N($A3198)&lt;=0,N(INDEX($A$2:$A$13701,MIN(13700,MAX(1,ROW()-1+設定!$B$30))))&lt;=0,$A3198&lt;設定!$B$28,$A3198&gt;設定!$B$29),0,IF(AND($C3198&gt;=MAX(INDEX($C$1:$C$13701,MAX(1,ROW()-設定!$B$24)):INDEX($C$1:$C$13701,MAX(1,ROW()-1))),$C3198&gt;MAX(INDEX($C$1:$C$13701,MIN(13701,ROW()+1)):INDEX($C$1:$C$13701,MIN(13701,ROW()+設定!$B$24))),$C3198&gt;=設定!$B$32,$C3198&gt;=MAX(MIN(INDEX($C$1:$C$13701,MAX(1,ROW()-設定!$B$26)):INDEX($C$1:$C$13701,MAX(1,ROW()-1))),MIN(INDEX($C$1:$C$13701,MIN(13701,ROW()+1)):INDEX($C$1:$C$13701,MIN(13701,ROW()+設定!$B$26))))*10^(設定!$B$27/20)),1,0))</f>
        <v>0</v>
      </c>
      <c r="G3198" s="33" t="n">
        <f aca="false">$G3197+IF($F3198=1,1,0)</f>
        <v>1</v>
      </c>
      <c r="H3198" s="0" t="str">
        <f aca="false">IF($F3198=1,$G3198,"")</f>
        <v/>
      </c>
    </row>
    <row r="3199" customFormat="false" ht="15" hidden="false" customHeight="false" outlineLevel="0" collapsed="false">
      <c r="A3199" s="30" t="n">
        <v>499.53125</v>
      </c>
      <c r="B3199" s="31" t="n">
        <v>9.0694</v>
      </c>
      <c r="C3199" s="32" t="n">
        <f aca="false">IF($A3199="","",IF(設定!$B$21="dB",10^($B3199/20),ABS($B3199)))</f>
        <v>2.84099192943491</v>
      </c>
      <c r="D3199" s="32" t="n">
        <f aca="false">IF($A3199="","",$A3199^2)</f>
        <v>249531.469726563</v>
      </c>
      <c r="E3199" s="32" t="n">
        <f aca="false">IF($A3199="","",IF($C3199&lt;=0,"",1/$C3199^2))</f>
        <v>0.123896774442647</v>
      </c>
      <c r="F3199" s="33" t="n">
        <f aca="false">IF(OR(ROW()-設定!$B$30&lt;2,ROW()+設定!$B$30&gt;13701,N($A3199)&lt;=0,N(INDEX($A$2:$A$13701,MIN(13700,MAX(1,ROW()-1+設定!$B$30))))&lt;=0,$A3199&lt;設定!$B$28,$A3199&gt;設定!$B$29),0,IF(AND($C3199&gt;=MAX(INDEX($C$1:$C$13701,MAX(1,ROW()-設定!$B$24)):INDEX($C$1:$C$13701,MAX(1,ROW()-1))),$C3199&gt;MAX(INDEX($C$1:$C$13701,MIN(13701,ROW()+1)):INDEX($C$1:$C$13701,MIN(13701,ROW()+設定!$B$24))),$C3199&gt;=設定!$B$32,$C3199&gt;=MAX(MIN(INDEX($C$1:$C$13701,MAX(1,ROW()-設定!$B$26)):INDEX($C$1:$C$13701,MAX(1,ROW()-1))),MIN(INDEX($C$1:$C$13701,MIN(13701,ROW()+1)):INDEX($C$1:$C$13701,MIN(13701,ROW()+設定!$B$26))))*10^(設定!$B$27/20)),1,0))</f>
        <v>0</v>
      </c>
      <c r="G3199" s="33" t="n">
        <f aca="false">$G3198+IF($F3199=1,1,0)</f>
        <v>1</v>
      </c>
      <c r="H3199" s="0" t="str">
        <f aca="false">IF($F3199=1,$G3199,"")</f>
        <v/>
      </c>
    </row>
    <row r="3200" customFormat="false" ht="15" hidden="false" customHeight="false" outlineLevel="0" collapsed="false">
      <c r="A3200" s="30" t="n">
        <v>499.6875</v>
      </c>
      <c r="B3200" s="31" t="n">
        <v>9.0103</v>
      </c>
      <c r="C3200" s="32" t="n">
        <f aca="false">IF($A3200="","",IF(設定!$B$21="dB",10^($B3200/20),ABS($B3200)))</f>
        <v>2.82172704040706</v>
      </c>
      <c r="D3200" s="32" t="n">
        <f aca="false">IF($A3200="","",$A3200^2)</f>
        <v>249687.59765625</v>
      </c>
      <c r="E3200" s="32" t="n">
        <f aca="false">IF($A3200="","",IF($C3200&lt;=0,"",1/$C3200^2))</f>
        <v>0.125594320321539</v>
      </c>
      <c r="F3200" s="33" t="n">
        <f aca="false">IF(OR(ROW()-設定!$B$30&lt;2,ROW()+設定!$B$30&gt;13701,N($A3200)&lt;=0,N(INDEX($A$2:$A$13701,MIN(13700,MAX(1,ROW()-1+設定!$B$30))))&lt;=0,$A3200&lt;設定!$B$28,$A3200&gt;設定!$B$29),0,IF(AND($C3200&gt;=MAX(INDEX($C$1:$C$13701,MAX(1,ROW()-設定!$B$24)):INDEX($C$1:$C$13701,MAX(1,ROW()-1))),$C3200&gt;MAX(INDEX($C$1:$C$13701,MIN(13701,ROW()+1)):INDEX($C$1:$C$13701,MIN(13701,ROW()+設定!$B$24))),$C3200&gt;=設定!$B$32,$C3200&gt;=MAX(MIN(INDEX($C$1:$C$13701,MAX(1,ROW()-設定!$B$26)):INDEX($C$1:$C$13701,MAX(1,ROW()-1))),MIN(INDEX($C$1:$C$13701,MIN(13701,ROW()+1)):INDEX($C$1:$C$13701,MIN(13701,ROW()+設定!$B$26))))*10^(設定!$B$27/20)),1,0))</f>
        <v>0</v>
      </c>
      <c r="G3200" s="33" t="n">
        <f aca="false">$G3199+IF($F3200=1,1,0)</f>
        <v>1</v>
      </c>
      <c r="H3200" s="0" t="str">
        <f aca="false">IF($F3200=1,$G3200,"")</f>
        <v/>
      </c>
    </row>
    <row r="3201" customFormat="false" ht="15" hidden="false" customHeight="false" outlineLevel="0" collapsed="false">
      <c r="A3201" s="30" t="n">
        <v>499.84375</v>
      </c>
      <c r="B3201" s="31" t="n">
        <v>9.3057</v>
      </c>
      <c r="C3201" s="32" t="n">
        <f aca="false">IF($A3201="","",IF(設定!$B$21="dB",10^($B3201/20),ABS($B3201)))</f>
        <v>2.91934216515514</v>
      </c>
      <c r="D3201" s="32" t="n">
        <f aca="false">IF($A3201="","",$A3201^2)</f>
        <v>249843.774414063</v>
      </c>
      <c r="E3201" s="32" t="n">
        <f aca="false">IF($A3201="","",IF($C3201&lt;=0,"",1/$C3201^2))</f>
        <v>0.117335654451881</v>
      </c>
      <c r="F3201" s="33" t="n">
        <f aca="false">IF(OR(ROW()-設定!$B$30&lt;2,ROW()+設定!$B$30&gt;13701,N($A3201)&lt;=0,N(INDEX($A$2:$A$13701,MIN(13700,MAX(1,ROW()-1+設定!$B$30))))&lt;=0,$A3201&lt;設定!$B$28,$A3201&gt;設定!$B$29),0,IF(AND($C3201&gt;=MAX(INDEX($C$1:$C$13701,MAX(1,ROW()-設定!$B$24)):INDEX($C$1:$C$13701,MAX(1,ROW()-1))),$C3201&gt;MAX(INDEX($C$1:$C$13701,MIN(13701,ROW()+1)):INDEX($C$1:$C$13701,MIN(13701,ROW()+設定!$B$24))),$C3201&gt;=設定!$B$32,$C3201&gt;=MAX(MIN(INDEX($C$1:$C$13701,MAX(1,ROW()-設定!$B$26)):INDEX($C$1:$C$13701,MAX(1,ROW()-1))),MIN(INDEX($C$1:$C$13701,MIN(13701,ROW()+1)):INDEX($C$1:$C$13701,MIN(13701,ROW()+設定!$B$26))))*10^(設定!$B$27/20)),1,0))</f>
        <v>0</v>
      </c>
      <c r="G3201" s="33" t="n">
        <f aca="false">$G3200+IF($F3201=1,1,0)</f>
        <v>1</v>
      </c>
      <c r="H3201" s="0" t="str">
        <f aca="false">IF($F3201=1,$G3201,"")</f>
        <v/>
      </c>
    </row>
    <row r="3202" customFormat="false" ht="15" hidden="false" customHeight="false" outlineLevel="0" collapsed="false">
      <c r="A3202" s="30" t="n">
        <v>500</v>
      </c>
      <c r="B3202" s="31" t="n">
        <v>9.2095</v>
      </c>
      <c r="C3202" s="32" t="n">
        <f aca="false">IF($A3202="","",IF(設定!$B$21="dB",10^($B3202/20),ABS($B3202)))</f>
        <v>2.88718757452843</v>
      </c>
      <c r="D3202" s="32" t="n">
        <f aca="false">IF($A3202="","",$A3202^2)</f>
        <v>250000</v>
      </c>
      <c r="E3202" s="32" t="n">
        <f aca="false">IF($A3202="","",IF($C3202&lt;=0,"",1/$C3202^2))</f>
        <v>0.119963740855994</v>
      </c>
      <c r="F3202" s="33" t="n">
        <f aca="false">IF(OR(ROW()-設定!$B$30&lt;2,ROW()+設定!$B$30&gt;13701,N($A3202)&lt;=0,N(INDEX($A$2:$A$13701,MIN(13700,MAX(1,ROW()-1+設定!$B$30))))&lt;=0,$A3202&lt;設定!$B$28,$A3202&gt;設定!$B$29),0,IF(AND($C3202&gt;=MAX(INDEX($C$1:$C$13701,MAX(1,ROW()-設定!$B$24)):INDEX($C$1:$C$13701,MAX(1,ROW()-1))),$C3202&gt;MAX(INDEX($C$1:$C$13701,MIN(13701,ROW()+1)):INDEX($C$1:$C$13701,MIN(13701,ROW()+設定!$B$24))),$C3202&gt;=設定!$B$32,$C3202&gt;=MAX(MIN(INDEX($C$1:$C$13701,MAX(1,ROW()-設定!$B$26)):INDEX($C$1:$C$13701,MAX(1,ROW()-1))),MIN(INDEX($C$1:$C$13701,MIN(13701,ROW()+1)):INDEX($C$1:$C$13701,MIN(13701,ROW()+設定!$B$26))))*10^(設定!$B$27/20)),1,0))</f>
        <v>0</v>
      </c>
      <c r="G3202" s="33" t="n">
        <f aca="false">$G3201+IF($F3202=1,1,0)</f>
        <v>1</v>
      </c>
      <c r="H3202" s="0" t="str">
        <f aca="false">IF($F3202=1,$G3202,"")</f>
        <v/>
      </c>
    </row>
    <row r="3203" customFormat="false" ht="15" hidden="false" customHeight="false" outlineLevel="0" collapsed="false">
      <c r="A3203" s="30" t="n">
        <v>500.15625</v>
      </c>
      <c r="B3203" s="31" t="n">
        <v>9.2544</v>
      </c>
      <c r="C3203" s="32" t="n">
        <f aca="false">IF($A3203="","",IF(設定!$B$21="dB",10^($B3203/20),ABS($B3203)))</f>
        <v>2.9021509652939</v>
      </c>
      <c r="D3203" s="32" t="n">
        <f aca="false">IF($A3203="","",$A3203^2)</f>
        <v>250156.274414063</v>
      </c>
      <c r="E3203" s="32" t="n">
        <f aca="false">IF($A3203="","",IF($C3203&lt;=0,"",1/$C3203^2))</f>
        <v>0.11872987210934</v>
      </c>
      <c r="F3203" s="33" t="n">
        <f aca="false">IF(OR(ROW()-設定!$B$30&lt;2,ROW()+設定!$B$30&gt;13701,N($A3203)&lt;=0,N(INDEX($A$2:$A$13701,MIN(13700,MAX(1,ROW()-1+設定!$B$30))))&lt;=0,$A3203&lt;設定!$B$28,$A3203&gt;設定!$B$29),0,IF(AND($C3203&gt;=MAX(INDEX($C$1:$C$13701,MAX(1,ROW()-設定!$B$24)):INDEX($C$1:$C$13701,MAX(1,ROW()-1))),$C3203&gt;MAX(INDEX($C$1:$C$13701,MIN(13701,ROW()+1)):INDEX($C$1:$C$13701,MIN(13701,ROW()+設定!$B$24))),$C3203&gt;=設定!$B$32,$C3203&gt;=MAX(MIN(INDEX($C$1:$C$13701,MAX(1,ROW()-設定!$B$26)):INDEX($C$1:$C$13701,MAX(1,ROW()-1))),MIN(INDEX($C$1:$C$13701,MIN(13701,ROW()+1)):INDEX($C$1:$C$13701,MIN(13701,ROW()+設定!$B$26))))*10^(設定!$B$27/20)),1,0))</f>
        <v>0</v>
      </c>
      <c r="G3203" s="33" t="n">
        <f aca="false">$G3202+IF($F3203=1,1,0)</f>
        <v>1</v>
      </c>
      <c r="H3203" s="0" t="str">
        <f aca="false">IF($F3203=1,$G3203,"")</f>
        <v/>
      </c>
    </row>
    <row r="3204" customFormat="false" ht="15" hidden="false" customHeight="false" outlineLevel="0" collapsed="false">
      <c r="A3204" s="30" t="n">
        <v>500.3125</v>
      </c>
      <c r="B3204" s="31" t="n">
        <v>9.4338</v>
      </c>
      <c r="C3204" s="32" t="n">
        <f aca="false">IF($A3204="","",IF(設定!$B$21="dB",10^($B3204/20),ABS($B3204)))</f>
        <v>2.96271584392002</v>
      </c>
      <c r="D3204" s="32" t="n">
        <f aca="false">IF($A3204="","",$A3204^2)</f>
        <v>250312.59765625</v>
      </c>
      <c r="E3204" s="32" t="n">
        <f aca="false">IF($A3204="","",IF($C3204&lt;=0,"",1/$C3204^2))</f>
        <v>0.113925252549615</v>
      </c>
      <c r="F3204" s="33" t="n">
        <f aca="false">IF(OR(ROW()-設定!$B$30&lt;2,ROW()+設定!$B$30&gt;13701,N($A3204)&lt;=0,N(INDEX($A$2:$A$13701,MIN(13700,MAX(1,ROW()-1+設定!$B$30))))&lt;=0,$A3204&lt;設定!$B$28,$A3204&gt;設定!$B$29),0,IF(AND($C3204&gt;=MAX(INDEX($C$1:$C$13701,MAX(1,ROW()-設定!$B$24)):INDEX($C$1:$C$13701,MAX(1,ROW()-1))),$C3204&gt;MAX(INDEX($C$1:$C$13701,MIN(13701,ROW()+1)):INDEX($C$1:$C$13701,MIN(13701,ROW()+設定!$B$24))),$C3204&gt;=設定!$B$32,$C3204&gt;=MAX(MIN(INDEX($C$1:$C$13701,MAX(1,ROW()-設定!$B$26)):INDEX($C$1:$C$13701,MAX(1,ROW()-1))),MIN(INDEX($C$1:$C$13701,MIN(13701,ROW()+1)):INDEX($C$1:$C$13701,MIN(13701,ROW()+設定!$B$26))))*10^(設定!$B$27/20)),1,0))</f>
        <v>0</v>
      </c>
      <c r="G3204" s="33" t="n">
        <f aca="false">$G3203+IF($F3204=1,1,0)</f>
        <v>1</v>
      </c>
      <c r="H3204" s="0" t="str">
        <f aca="false">IF($F3204=1,$G3204,"")</f>
        <v/>
      </c>
    </row>
    <row r="3205" customFormat="false" ht="15" hidden="false" customHeight="false" outlineLevel="0" collapsed="false">
      <c r="A3205" s="30" t="n">
        <v>500.46875</v>
      </c>
      <c r="B3205" s="31" t="n">
        <v>9.5213</v>
      </c>
      <c r="C3205" s="32" t="n">
        <f aca="false">IF($A3205="","",IF(設定!$B$21="dB",10^($B3205/20),ABS($B3205)))</f>
        <v>2.99271251648053</v>
      </c>
      <c r="D3205" s="32" t="n">
        <f aca="false">IF($A3205="","",$A3205^2)</f>
        <v>250468.969726563</v>
      </c>
      <c r="E3205" s="32" t="n">
        <f aca="false">IF($A3205="","",IF($C3205&lt;=0,"",1/$C3205^2))</f>
        <v>0.111652898036572</v>
      </c>
      <c r="F3205" s="33" t="n">
        <f aca="false">IF(OR(ROW()-設定!$B$30&lt;2,ROW()+設定!$B$30&gt;13701,N($A3205)&lt;=0,N(INDEX($A$2:$A$13701,MIN(13700,MAX(1,ROW()-1+設定!$B$30))))&lt;=0,$A3205&lt;設定!$B$28,$A3205&gt;設定!$B$29),0,IF(AND($C3205&gt;=MAX(INDEX($C$1:$C$13701,MAX(1,ROW()-設定!$B$24)):INDEX($C$1:$C$13701,MAX(1,ROW()-1))),$C3205&gt;MAX(INDEX($C$1:$C$13701,MIN(13701,ROW()+1)):INDEX($C$1:$C$13701,MIN(13701,ROW()+設定!$B$24))),$C3205&gt;=設定!$B$32,$C3205&gt;=MAX(MIN(INDEX($C$1:$C$13701,MAX(1,ROW()-設定!$B$26)):INDEX($C$1:$C$13701,MAX(1,ROW()-1))),MIN(INDEX($C$1:$C$13701,MIN(13701,ROW()+1)):INDEX($C$1:$C$13701,MIN(13701,ROW()+設定!$B$26))))*10^(設定!$B$27/20)),1,0))</f>
        <v>0</v>
      </c>
      <c r="G3205" s="33" t="n">
        <f aca="false">$G3204+IF($F3205=1,1,0)</f>
        <v>1</v>
      </c>
      <c r="H3205" s="0" t="str">
        <f aca="false">IF($F3205=1,$G3205,"")</f>
        <v/>
      </c>
    </row>
    <row r="3206" customFormat="false" ht="15" hidden="false" customHeight="false" outlineLevel="0" collapsed="false">
      <c r="A3206" s="30" t="n">
        <v>500.625</v>
      </c>
      <c r="B3206" s="31" t="n">
        <v>9.191</v>
      </c>
      <c r="C3206" s="32" t="n">
        <f aca="false">IF($A3206="","",IF(設定!$B$21="dB",10^($B3206/20),ABS($B3206)))</f>
        <v>2.88104472321361</v>
      </c>
      <c r="D3206" s="32" t="n">
        <f aca="false">IF($A3206="","",$A3206^2)</f>
        <v>250625.390625</v>
      </c>
      <c r="E3206" s="32" t="n">
        <f aca="false">IF($A3206="","",IF($C3206&lt;=0,"",1/$C3206^2))</f>
        <v>0.120475850253495</v>
      </c>
      <c r="F3206" s="33" t="n">
        <f aca="false">IF(OR(ROW()-設定!$B$30&lt;2,ROW()+設定!$B$30&gt;13701,N($A3206)&lt;=0,N(INDEX($A$2:$A$13701,MIN(13700,MAX(1,ROW()-1+設定!$B$30))))&lt;=0,$A3206&lt;設定!$B$28,$A3206&gt;設定!$B$29),0,IF(AND($C3206&gt;=MAX(INDEX($C$1:$C$13701,MAX(1,ROW()-設定!$B$24)):INDEX($C$1:$C$13701,MAX(1,ROW()-1))),$C3206&gt;MAX(INDEX($C$1:$C$13701,MIN(13701,ROW()+1)):INDEX($C$1:$C$13701,MIN(13701,ROW()+設定!$B$24))),$C3206&gt;=設定!$B$32,$C3206&gt;=MAX(MIN(INDEX($C$1:$C$13701,MAX(1,ROW()-設定!$B$26)):INDEX($C$1:$C$13701,MAX(1,ROW()-1))),MIN(INDEX($C$1:$C$13701,MIN(13701,ROW()+1)):INDEX($C$1:$C$13701,MIN(13701,ROW()+設定!$B$26))))*10^(設定!$B$27/20)),1,0))</f>
        <v>0</v>
      </c>
      <c r="G3206" s="33" t="n">
        <f aca="false">$G3205+IF($F3206=1,1,0)</f>
        <v>1</v>
      </c>
      <c r="H3206" s="0" t="str">
        <f aca="false">IF($F3206=1,$G3206,"")</f>
        <v/>
      </c>
    </row>
    <row r="3207" customFormat="false" ht="15" hidden="false" customHeight="false" outlineLevel="0" collapsed="false">
      <c r="A3207" s="30" t="n">
        <v>500.78125</v>
      </c>
      <c r="B3207" s="31" t="n">
        <v>9.4134</v>
      </c>
      <c r="C3207" s="32" t="n">
        <f aca="false">IF($A3207="","",IF(設定!$B$21="dB",10^($B3207/20),ABS($B3207)))</f>
        <v>2.95576566539362</v>
      </c>
      <c r="D3207" s="32" t="n">
        <f aca="false">IF($A3207="","",$A3207^2)</f>
        <v>250781.860351563</v>
      </c>
      <c r="E3207" s="32" t="n">
        <f aca="false">IF($A3207="","",IF($C3207&lt;=0,"",1/$C3207^2))</f>
        <v>0.11446164944483</v>
      </c>
      <c r="F3207" s="33" t="n">
        <f aca="false">IF(OR(ROW()-設定!$B$30&lt;2,ROW()+設定!$B$30&gt;13701,N($A3207)&lt;=0,N(INDEX($A$2:$A$13701,MIN(13700,MAX(1,ROW()-1+設定!$B$30))))&lt;=0,$A3207&lt;設定!$B$28,$A3207&gt;設定!$B$29),0,IF(AND($C3207&gt;=MAX(INDEX($C$1:$C$13701,MAX(1,ROW()-設定!$B$24)):INDEX($C$1:$C$13701,MAX(1,ROW()-1))),$C3207&gt;MAX(INDEX($C$1:$C$13701,MIN(13701,ROW()+1)):INDEX($C$1:$C$13701,MIN(13701,ROW()+設定!$B$24))),$C3207&gt;=設定!$B$32,$C3207&gt;=MAX(MIN(INDEX($C$1:$C$13701,MAX(1,ROW()-設定!$B$26)):INDEX($C$1:$C$13701,MAX(1,ROW()-1))),MIN(INDEX($C$1:$C$13701,MIN(13701,ROW()+1)):INDEX($C$1:$C$13701,MIN(13701,ROW()+設定!$B$26))))*10^(設定!$B$27/20)),1,0))</f>
        <v>0</v>
      </c>
      <c r="G3207" s="33" t="n">
        <f aca="false">$G3206+IF($F3207=1,1,0)</f>
        <v>1</v>
      </c>
      <c r="H3207" s="0" t="str">
        <f aca="false">IF($F3207=1,$G3207,"")</f>
        <v/>
      </c>
    </row>
    <row r="3208" customFormat="false" ht="15" hidden="false" customHeight="false" outlineLevel="0" collapsed="false">
      <c r="A3208" s="30" t="n">
        <v>500.9375</v>
      </c>
      <c r="B3208" s="31" t="n">
        <v>9.3884</v>
      </c>
      <c r="C3208" s="32" t="n">
        <f aca="false">IF($A3208="","",IF(設定!$B$21="dB",10^($B3208/20),ABS($B3208)))</f>
        <v>2.94727051930682</v>
      </c>
      <c r="D3208" s="32" t="n">
        <f aca="false">IF($A3208="","",$A3208^2)</f>
        <v>250938.37890625</v>
      </c>
      <c r="E3208" s="32" t="n">
        <f aca="false">IF($A3208="","",IF($C3208&lt;=0,"",1/$C3208^2))</f>
        <v>0.115122443758358</v>
      </c>
      <c r="F3208" s="33" t="n">
        <f aca="false">IF(OR(ROW()-設定!$B$30&lt;2,ROW()+設定!$B$30&gt;13701,N($A3208)&lt;=0,N(INDEX($A$2:$A$13701,MIN(13700,MAX(1,ROW()-1+設定!$B$30))))&lt;=0,$A3208&lt;設定!$B$28,$A3208&gt;設定!$B$29),0,IF(AND($C3208&gt;=MAX(INDEX($C$1:$C$13701,MAX(1,ROW()-設定!$B$24)):INDEX($C$1:$C$13701,MAX(1,ROW()-1))),$C3208&gt;MAX(INDEX($C$1:$C$13701,MIN(13701,ROW()+1)):INDEX($C$1:$C$13701,MIN(13701,ROW()+設定!$B$24))),$C3208&gt;=設定!$B$32,$C3208&gt;=MAX(MIN(INDEX($C$1:$C$13701,MAX(1,ROW()-設定!$B$26)):INDEX($C$1:$C$13701,MAX(1,ROW()-1))),MIN(INDEX($C$1:$C$13701,MIN(13701,ROW()+1)):INDEX($C$1:$C$13701,MIN(13701,ROW()+設定!$B$26))))*10^(設定!$B$27/20)),1,0))</f>
        <v>0</v>
      </c>
      <c r="G3208" s="33" t="n">
        <f aca="false">$G3207+IF($F3208=1,1,0)</f>
        <v>1</v>
      </c>
      <c r="H3208" s="0" t="str">
        <f aca="false">IF($F3208=1,$G3208,"")</f>
        <v/>
      </c>
    </row>
    <row r="3209" customFormat="false" ht="15" hidden="false" customHeight="false" outlineLevel="0" collapsed="false">
      <c r="A3209" s="30" t="n">
        <v>501.09375</v>
      </c>
      <c r="B3209" s="31" t="n">
        <v>9.3851</v>
      </c>
      <c r="C3209" s="32" t="n">
        <f aca="false">IF($A3209="","",IF(設定!$B$21="dB",10^($B3209/20),ABS($B3209)))</f>
        <v>2.94615098569869</v>
      </c>
      <c r="D3209" s="32" t="n">
        <f aca="false">IF($A3209="","",$A3209^2)</f>
        <v>251094.946289063</v>
      </c>
      <c r="E3209" s="32" t="n">
        <f aca="false">IF($A3209="","",IF($C3209&lt;=0,"",1/$C3209^2))</f>
        <v>0.115209953144832</v>
      </c>
      <c r="F3209" s="33" t="n">
        <f aca="false">IF(OR(ROW()-設定!$B$30&lt;2,ROW()+設定!$B$30&gt;13701,N($A3209)&lt;=0,N(INDEX($A$2:$A$13701,MIN(13700,MAX(1,ROW()-1+設定!$B$30))))&lt;=0,$A3209&lt;設定!$B$28,$A3209&gt;設定!$B$29),0,IF(AND($C3209&gt;=MAX(INDEX($C$1:$C$13701,MAX(1,ROW()-設定!$B$24)):INDEX($C$1:$C$13701,MAX(1,ROW()-1))),$C3209&gt;MAX(INDEX($C$1:$C$13701,MIN(13701,ROW()+1)):INDEX($C$1:$C$13701,MIN(13701,ROW()+設定!$B$24))),$C3209&gt;=設定!$B$32,$C3209&gt;=MAX(MIN(INDEX($C$1:$C$13701,MAX(1,ROW()-設定!$B$26)):INDEX($C$1:$C$13701,MAX(1,ROW()-1))),MIN(INDEX($C$1:$C$13701,MIN(13701,ROW()+1)):INDEX($C$1:$C$13701,MIN(13701,ROW()+設定!$B$26))))*10^(設定!$B$27/20)),1,0))</f>
        <v>0</v>
      </c>
      <c r="G3209" s="33" t="n">
        <f aca="false">$G3208+IF($F3209=1,1,0)</f>
        <v>1</v>
      </c>
      <c r="H3209" s="0" t="str">
        <f aca="false">IF($F3209=1,$G3209,"")</f>
        <v/>
      </c>
    </row>
    <row r="3210" customFormat="false" ht="15" hidden="false" customHeight="false" outlineLevel="0" collapsed="false">
      <c r="A3210" s="30" t="n">
        <v>501.25</v>
      </c>
      <c r="B3210" s="31" t="n">
        <v>9.4139</v>
      </c>
      <c r="C3210" s="32" t="n">
        <f aca="false">IF($A3210="","",IF(設定!$B$21="dB",10^($B3210/20),ABS($B3210)))</f>
        <v>2.95593581783994</v>
      </c>
      <c r="D3210" s="32" t="n">
        <f aca="false">IF($A3210="","",$A3210^2)</f>
        <v>251251.5625</v>
      </c>
      <c r="E3210" s="32" t="n">
        <f aca="false">IF($A3210="","",IF($C3210&lt;=0,"",1/$C3210^2))</f>
        <v>0.114448472318995</v>
      </c>
      <c r="F3210" s="33" t="n">
        <f aca="false">IF(OR(ROW()-設定!$B$30&lt;2,ROW()+設定!$B$30&gt;13701,N($A3210)&lt;=0,N(INDEX($A$2:$A$13701,MIN(13700,MAX(1,ROW()-1+設定!$B$30))))&lt;=0,$A3210&lt;設定!$B$28,$A3210&gt;設定!$B$29),0,IF(AND($C3210&gt;=MAX(INDEX($C$1:$C$13701,MAX(1,ROW()-設定!$B$24)):INDEX($C$1:$C$13701,MAX(1,ROW()-1))),$C3210&gt;MAX(INDEX($C$1:$C$13701,MIN(13701,ROW()+1)):INDEX($C$1:$C$13701,MIN(13701,ROW()+設定!$B$24))),$C3210&gt;=設定!$B$32,$C3210&gt;=MAX(MIN(INDEX($C$1:$C$13701,MAX(1,ROW()-設定!$B$26)):INDEX($C$1:$C$13701,MAX(1,ROW()-1))),MIN(INDEX($C$1:$C$13701,MIN(13701,ROW()+1)):INDEX($C$1:$C$13701,MIN(13701,ROW()+設定!$B$26))))*10^(設定!$B$27/20)),1,0))</f>
        <v>0</v>
      </c>
      <c r="G3210" s="33" t="n">
        <f aca="false">$G3209+IF($F3210=1,1,0)</f>
        <v>1</v>
      </c>
      <c r="H3210" s="0" t="str">
        <f aca="false">IF($F3210=1,$G3210,"")</f>
        <v/>
      </c>
    </row>
    <row r="3211" customFormat="false" ht="15" hidden="false" customHeight="false" outlineLevel="0" collapsed="false">
      <c r="A3211" s="30" t="n">
        <v>501.40625</v>
      </c>
      <c r="B3211" s="31" t="n">
        <v>9.3807</v>
      </c>
      <c r="C3211" s="32" t="n">
        <f aca="false">IF($A3211="","",IF(設定!$B$21="dB",10^($B3211/20),ABS($B3211)))</f>
        <v>2.94465893570842</v>
      </c>
      <c r="D3211" s="32" t="n">
        <f aca="false">IF($A3211="","",$A3211^2)</f>
        <v>251408.227539063</v>
      </c>
      <c r="E3211" s="32" t="n">
        <f aca="false">IF($A3211="","",IF($C3211&lt;=0,"",1/$C3211^2))</f>
        <v>0.115326735810386</v>
      </c>
      <c r="F3211" s="33" t="n">
        <f aca="false">IF(OR(ROW()-設定!$B$30&lt;2,ROW()+設定!$B$30&gt;13701,N($A3211)&lt;=0,N(INDEX($A$2:$A$13701,MIN(13700,MAX(1,ROW()-1+設定!$B$30))))&lt;=0,$A3211&lt;設定!$B$28,$A3211&gt;設定!$B$29),0,IF(AND($C3211&gt;=MAX(INDEX($C$1:$C$13701,MAX(1,ROW()-設定!$B$24)):INDEX($C$1:$C$13701,MAX(1,ROW()-1))),$C3211&gt;MAX(INDEX($C$1:$C$13701,MIN(13701,ROW()+1)):INDEX($C$1:$C$13701,MIN(13701,ROW()+設定!$B$24))),$C3211&gt;=設定!$B$32,$C3211&gt;=MAX(MIN(INDEX($C$1:$C$13701,MAX(1,ROW()-設定!$B$26)):INDEX($C$1:$C$13701,MAX(1,ROW()-1))),MIN(INDEX($C$1:$C$13701,MIN(13701,ROW()+1)):INDEX($C$1:$C$13701,MIN(13701,ROW()+設定!$B$26))))*10^(設定!$B$27/20)),1,0))</f>
        <v>0</v>
      </c>
      <c r="G3211" s="33" t="n">
        <f aca="false">$G3210+IF($F3211=1,1,0)</f>
        <v>1</v>
      </c>
      <c r="H3211" s="0" t="str">
        <f aca="false">IF($F3211=1,$G3211,"")</f>
        <v/>
      </c>
    </row>
    <row r="3212" customFormat="false" ht="15" hidden="false" customHeight="false" outlineLevel="0" collapsed="false">
      <c r="A3212" s="30" t="n">
        <v>501.5625</v>
      </c>
      <c r="B3212" s="31" t="n">
        <v>9.5672</v>
      </c>
      <c r="C3212" s="32" t="n">
        <f aca="false">IF($A3212="","",IF(設定!$B$21="dB",10^($B3212/20),ABS($B3212)))</f>
        <v>3.00856916442406</v>
      </c>
      <c r="D3212" s="32" t="n">
        <f aca="false">IF($A3212="","",$A3212^2)</f>
        <v>251564.94140625</v>
      </c>
      <c r="E3212" s="32" t="n">
        <f aca="false">IF($A3212="","",IF($C3212&lt;=0,"",1/$C3212^2))</f>
        <v>0.110479067520899</v>
      </c>
      <c r="F3212" s="33" t="n">
        <f aca="false">IF(OR(ROW()-設定!$B$30&lt;2,ROW()+設定!$B$30&gt;13701,N($A3212)&lt;=0,N(INDEX($A$2:$A$13701,MIN(13700,MAX(1,ROW()-1+設定!$B$30))))&lt;=0,$A3212&lt;設定!$B$28,$A3212&gt;設定!$B$29),0,IF(AND($C3212&gt;=MAX(INDEX($C$1:$C$13701,MAX(1,ROW()-設定!$B$24)):INDEX($C$1:$C$13701,MAX(1,ROW()-1))),$C3212&gt;MAX(INDEX($C$1:$C$13701,MIN(13701,ROW()+1)):INDEX($C$1:$C$13701,MIN(13701,ROW()+設定!$B$24))),$C3212&gt;=設定!$B$32,$C3212&gt;=MAX(MIN(INDEX($C$1:$C$13701,MAX(1,ROW()-設定!$B$26)):INDEX($C$1:$C$13701,MAX(1,ROW()-1))),MIN(INDEX($C$1:$C$13701,MIN(13701,ROW()+1)):INDEX($C$1:$C$13701,MIN(13701,ROW()+設定!$B$26))))*10^(設定!$B$27/20)),1,0))</f>
        <v>0</v>
      </c>
      <c r="G3212" s="33" t="n">
        <f aca="false">$G3211+IF($F3212=1,1,0)</f>
        <v>1</v>
      </c>
      <c r="H3212" s="0" t="str">
        <f aca="false">IF($F3212=1,$G3212,"")</f>
        <v/>
      </c>
    </row>
    <row r="3213" customFormat="false" ht="15" hidden="false" customHeight="false" outlineLevel="0" collapsed="false">
      <c r="A3213" s="30" t="n">
        <v>501.71875</v>
      </c>
      <c r="B3213" s="31" t="n">
        <v>9.4862</v>
      </c>
      <c r="C3213" s="32" t="n">
        <f aca="false">IF($A3213="","",IF(設定!$B$21="dB",10^($B3213/20),ABS($B3213)))</f>
        <v>2.98064325753949</v>
      </c>
      <c r="D3213" s="32" t="n">
        <f aca="false">IF($A3213="","",$A3213^2)</f>
        <v>251721.704101563</v>
      </c>
      <c r="E3213" s="32" t="n">
        <f aca="false">IF($A3213="","",IF($C3213&lt;=0,"",1/$C3213^2))</f>
        <v>0.112558941407443</v>
      </c>
      <c r="F3213" s="33" t="n">
        <f aca="false">IF(OR(ROW()-設定!$B$30&lt;2,ROW()+設定!$B$30&gt;13701,N($A3213)&lt;=0,N(INDEX($A$2:$A$13701,MIN(13700,MAX(1,ROW()-1+設定!$B$30))))&lt;=0,$A3213&lt;設定!$B$28,$A3213&gt;設定!$B$29),0,IF(AND($C3213&gt;=MAX(INDEX($C$1:$C$13701,MAX(1,ROW()-設定!$B$24)):INDEX($C$1:$C$13701,MAX(1,ROW()-1))),$C3213&gt;MAX(INDEX($C$1:$C$13701,MIN(13701,ROW()+1)):INDEX($C$1:$C$13701,MIN(13701,ROW()+設定!$B$24))),$C3213&gt;=設定!$B$32,$C3213&gt;=MAX(MIN(INDEX($C$1:$C$13701,MAX(1,ROW()-設定!$B$26)):INDEX($C$1:$C$13701,MAX(1,ROW()-1))),MIN(INDEX($C$1:$C$13701,MIN(13701,ROW()+1)):INDEX($C$1:$C$13701,MIN(13701,ROW()+設定!$B$26))))*10^(設定!$B$27/20)),1,0))</f>
        <v>0</v>
      </c>
      <c r="G3213" s="33" t="n">
        <f aca="false">$G3212+IF($F3213=1,1,0)</f>
        <v>1</v>
      </c>
      <c r="H3213" s="0" t="str">
        <f aca="false">IF($F3213=1,$G3213,"")</f>
        <v/>
      </c>
    </row>
    <row r="3214" customFormat="false" ht="15" hidden="false" customHeight="false" outlineLevel="0" collapsed="false">
      <c r="A3214" s="30" t="n">
        <v>501.875</v>
      </c>
      <c r="B3214" s="31" t="n">
        <v>9.4782</v>
      </c>
      <c r="C3214" s="32" t="n">
        <f aca="false">IF($A3214="","",IF(設定!$B$21="dB",10^($B3214/20),ABS($B3214)))</f>
        <v>2.97789924750386</v>
      </c>
      <c r="D3214" s="32" t="n">
        <f aca="false">IF($A3214="","",$A3214^2)</f>
        <v>251878.515625</v>
      </c>
      <c r="E3214" s="32" t="n">
        <f aca="false">IF($A3214="","",IF($C3214&lt;=0,"",1/$C3214^2))</f>
        <v>0.112766473725542</v>
      </c>
      <c r="F3214" s="33" t="n">
        <f aca="false">IF(OR(ROW()-設定!$B$30&lt;2,ROW()+設定!$B$30&gt;13701,N($A3214)&lt;=0,N(INDEX($A$2:$A$13701,MIN(13700,MAX(1,ROW()-1+設定!$B$30))))&lt;=0,$A3214&lt;設定!$B$28,$A3214&gt;設定!$B$29),0,IF(AND($C3214&gt;=MAX(INDEX($C$1:$C$13701,MAX(1,ROW()-設定!$B$24)):INDEX($C$1:$C$13701,MAX(1,ROW()-1))),$C3214&gt;MAX(INDEX($C$1:$C$13701,MIN(13701,ROW()+1)):INDEX($C$1:$C$13701,MIN(13701,ROW()+設定!$B$24))),$C3214&gt;=設定!$B$32,$C3214&gt;=MAX(MIN(INDEX($C$1:$C$13701,MAX(1,ROW()-設定!$B$26)):INDEX($C$1:$C$13701,MAX(1,ROW()-1))),MIN(INDEX($C$1:$C$13701,MIN(13701,ROW()+1)):INDEX($C$1:$C$13701,MIN(13701,ROW()+設定!$B$26))))*10^(設定!$B$27/20)),1,0))</f>
        <v>0</v>
      </c>
      <c r="G3214" s="33" t="n">
        <f aca="false">$G3213+IF($F3214=1,1,0)</f>
        <v>1</v>
      </c>
      <c r="H3214" s="0" t="str">
        <f aca="false">IF($F3214=1,$G3214,"")</f>
        <v/>
      </c>
    </row>
    <row r="3215" customFormat="false" ht="15" hidden="false" customHeight="false" outlineLevel="0" collapsed="false">
      <c r="A3215" s="30" t="n">
        <v>502.03125</v>
      </c>
      <c r="B3215" s="31" t="n">
        <v>9.5907</v>
      </c>
      <c r="C3215" s="32" t="n">
        <f aca="false">IF($A3215="","",IF(設定!$B$21="dB",10^($B3215/20),ABS($B3215)))</f>
        <v>3.01671998227208</v>
      </c>
      <c r="D3215" s="32" t="n">
        <f aca="false">IF($A3215="","",$A3215^2)</f>
        <v>252035.375976563</v>
      </c>
      <c r="E3215" s="32" t="n">
        <f aca="false">IF($A3215="","",IF($C3215&lt;=0,"",1/$C3215^2))</f>
        <v>0.109882871489505</v>
      </c>
      <c r="F3215" s="33" t="n">
        <f aca="false">IF(OR(ROW()-設定!$B$30&lt;2,ROW()+設定!$B$30&gt;13701,N($A3215)&lt;=0,N(INDEX($A$2:$A$13701,MIN(13700,MAX(1,ROW()-1+設定!$B$30))))&lt;=0,$A3215&lt;設定!$B$28,$A3215&gt;設定!$B$29),0,IF(AND($C3215&gt;=MAX(INDEX($C$1:$C$13701,MAX(1,ROW()-設定!$B$24)):INDEX($C$1:$C$13701,MAX(1,ROW()-1))),$C3215&gt;MAX(INDEX($C$1:$C$13701,MIN(13701,ROW()+1)):INDEX($C$1:$C$13701,MIN(13701,ROW()+設定!$B$24))),$C3215&gt;=設定!$B$32,$C3215&gt;=MAX(MIN(INDEX($C$1:$C$13701,MAX(1,ROW()-設定!$B$26)):INDEX($C$1:$C$13701,MAX(1,ROW()-1))),MIN(INDEX($C$1:$C$13701,MIN(13701,ROW()+1)):INDEX($C$1:$C$13701,MIN(13701,ROW()+設定!$B$26))))*10^(設定!$B$27/20)),1,0))</f>
        <v>0</v>
      </c>
      <c r="G3215" s="33" t="n">
        <f aca="false">$G3214+IF($F3215=1,1,0)</f>
        <v>1</v>
      </c>
      <c r="H3215" s="0" t="str">
        <f aca="false">IF($F3215=1,$G3215,"")</f>
        <v/>
      </c>
    </row>
    <row r="3216" customFormat="false" ht="15" hidden="false" customHeight="false" outlineLevel="0" collapsed="false">
      <c r="A3216" s="30" t="n">
        <v>502.1875</v>
      </c>
      <c r="B3216" s="31" t="n">
        <v>9.574</v>
      </c>
      <c r="C3216" s="32" t="n">
        <f aca="false">IF($A3216="","",IF(設定!$B$21="dB",10^($B3216/20),ABS($B3216)))</f>
        <v>3.010925432053</v>
      </c>
      <c r="D3216" s="32" t="n">
        <f aca="false">IF($A3216="","",$A3216^2)</f>
        <v>252192.28515625</v>
      </c>
      <c r="E3216" s="32" t="n">
        <f aca="false">IF($A3216="","",IF($C3216&lt;=0,"",1/$C3216^2))</f>
        <v>0.110306219406665</v>
      </c>
      <c r="F3216" s="33" t="n">
        <f aca="false">IF(OR(ROW()-設定!$B$30&lt;2,ROW()+設定!$B$30&gt;13701,N($A3216)&lt;=0,N(INDEX($A$2:$A$13701,MIN(13700,MAX(1,ROW()-1+設定!$B$30))))&lt;=0,$A3216&lt;設定!$B$28,$A3216&gt;設定!$B$29),0,IF(AND($C3216&gt;=MAX(INDEX($C$1:$C$13701,MAX(1,ROW()-設定!$B$24)):INDEX($C$1:$C$13701,MAX(1,ROW()-1))),$C3216&gt;MAX(INDEX($C$1:$C$13701,MIN(13701,ROW()+1)):INDEX($C$1:$C$13701,MIN(13701,ROW()+設定!$B$24))),$C3216&gt;=設定!$B$32,$C3216&gt;=MAX(MIN(INDEX($C$1:$C$13701,MAX(1,ROW()-設定!$B$26)):INDEX($C$1:$C$13701,MAX(1,ROW()-1))),MIN(INDEX($C$1:$C$13701,MIN(13701,ROW()+1)):INDEX($C$1:$C$13701,MIN(13701,ROW()+設定!$B$26))))*10^(設定!$B$27/20)),1,0))</f>
        <v>0</v>
      </c>
      <c r="G3216" s="33" t="n">
        <f aca="false">$G3215+IF($F3216=1,1,0)</f>
        <v>1</v>
      </c>
      <c r="H3216" s="0" t="str">
        <f aca="false">IF($F3216=1,$G3216,"")</f>
        <v/>
      </c>
    </row>
    <row r="3217" customFormat="false" ht="15" hidden="false" customHeight="false" outlineLevel="0" collapsed="false">
      <c r="A3217" s="30" t="n">
        <v>502.34375</v>
      </c>
      <c r="B3217" s="31" t="n">
        <v>9.5487</v>
      </c>
      <c r="C3217" s="32" t="n">
        <f aca="false">IF($A3217="","",IF(設定!$B$21="dB",10^($B3217/20),ABS($B3217)))</f>
        <v>3.00216805865232</v>
      </c>
      <c r="D3217" s="32" t="n">
        <f aca="false">IF($A3217="","",$A3217^2)</f>
        <v>252349.243164063</v>
      </c>
      <c r="E3217" s="32" t="n">
        <f aca="false">IF($A3217="","",IF($C3217&lt;=0,"",1/$C3217^2))</f>
        <v>0.110950688098091</v>
      </c>
      <c r="F3217" s="33" t="n">
        <f aca="false">IF(OR(ROW()-設定!$B$30&lt;2,ROW()+設定!$B$30&gt;13701,N($A3217)&lt;=0,N(INDEX($A$2:$A$13701,MIN(13700,MAX(1,ROW()-1+設定!$B$30))))&lt;=0,$A3217&lt;設定!$B$28,$A3217&gt;設定!$B$29),0,IF(AND($C3217&gt;=MAX(INDEX($C$1:$C$13701,MAX(1,ROW()-設定!$B$24)):INDEX($C$1:$C$13701,MAX(1,ROW()-1))),$C3217&gt;MAX(INDEX($C$1:$C$13701,MIN(13701,ROW()+1)):INDEX($C$1:$C$13701,MIN(13701,ROW()+設定!$B$24))),$C3217&gt;=設定!$B$32,$C3217&gt;=MAX(MIN(INDEX($C$1:$C$13701,MAX(1,ROW()-設定!$B$26)):INDEX($C$1:$C$13701,MAX(1,ROW()-1))),MIN(INDEX($C$1:$C$13701,MIN(13701,ROW()+1)):INDEX($C$1:$C$13701,MIN(13701,ROW()+設定!$B$26))))*10^(設定!$B$27/20)),1,0))</f>
        <v>0</v>
      </c>
      <c r="G3217" s="33" t="n">
        <f aca="false">$G3216+IF($F3217=1,1,0)</f>
        <v>1</v>
      </c>
      <c r="H3217" s="0" t="str">
        <f aca="false">IF($F3217=1,$G3217,"")</f>
        <v/>
      </c>
    </row>
    <row r="3218" customFormat="false" ht="15" hidden="false" customHeight="false" outlineLevel="0" collapsed="false">
      <c r="A3218" s="30" t="n">
        <v>502.5</v>
      </c>
      <c r="B3218" s="31" t="n">
        <v>9.5542</v>
      </c>
      <c r="C3218" s="32" t="n">
        <f aca="false">IF($A3218="","",IF(設定!$B$21="dB",10^($B3218/20),ABS($B3218)))</f>
        <v>3.00406966618819</v>
      </c>
      <c r="D3218" s="32" t="n">
        <f aca="false">IF($A3218="","",$A3218^2)</f>
        <v>252506.25</v>
      </c>
      <c r="E3218" s="32" t="n">
        <f aca="false">IF($A3218="","",IF($C3218&lt;=0,"",1/$C3218^2))</f>
        <v>0.110810266662983</v>
      </c>
      <c r="F3218" s="33" t="n">
        <f aca="false">IF(OR(ROW()-設定!$B$30&lt;2,ROW()+設定!$B$30&gt;13701,N($A3218)&lt;=0,N(INDEX($A$2:$A$13701,MIN(13700,MAX(1,ROW()-1+設定!$B$30))))&lt;=0,$A3218&lt;設定!$B$28,$A3218&gt;設定!$B$29),0,IF(AND($C3218&gt;=MAX(INDEX($C$1:$C$13701,MAX(1,ROW()-設定!$B$24)):INDEX($C$1:$C$13701,MAX(1,ROW()-1))),$C3218&gt;MAX(INDEX($C$1:$C$13701,MIN(13701,ROW()+1)):INDEX($C$1:$C$13701,MIN(13701,ROW()+設定!$B$24))),$C3218&gt;=設定!$B$32,$C3218&gt;=MAX(MIN(INDEX($C$1:$C$13701,MAX(1,ROW()-設定!$B$26)):INDEX($C$1:$C$13701,MAX(1,ROW()-1))),MIN(INDEX($C$1:$C$13701,MIN(13701,ROW()+1)):INDEX($C$1:$C$13701,MIN(13701,ROW()+設定!$B$26))))*10^(設定!$B$27/20)),1,0))</f>
        <v>0</v>
      </c>
      <c r="G3218" s="33" t="n">
        <f aca="false">$G3217+IF($F3218=1,1,0)</f>
        <v>1</v>
      </c>
      <c r="H3218" s="0" t="str">
        <f aca="false">IF($F3218=1,$G3218,"")</f>
        <v/>
      </c>
    </row>
    <row r="3219" customFormat="false" ht="15" hidden="false" customHeight="false" outlineLevel="0" collapsed="false">
      <c r="A3219" s="30" t="n">
        <v>502.65625</v>
      </c>
      <c r="B3219" s="31" t="n">
        <v>9.7198</v>
      </c>
      <c r="C3219" s="32" t="n">
        <f aca="false">IF($A3219="","",IF(設定!$B$21="dB",10^($B3219/20),ABS($B3219)))</f>
        <v>3.0618929301888</v>
      </c>
      <c r="D3219" s="32" t="n">
        <f aca="false">IF($A3219="","",$A3219^2)</f>
        <v>252663.305664063</v>
      </c>
      <c r="E3219" s="32" t="n">
        <f aca="false">IF($A3219="","",IF($C3219&lt;=0,"",1/$C3219^2))</f>
        <v>0.106664524092785</v>
      </c>
      <c r="F3219" s="33" t="n">
        <f aca="false">IF(OR(ROW()-設定!$B$30&lt;2,ROW()+設定!$B$30&gt;13701,N($A3219)&lt;=0,N(INDEX($A$2:$A$13701,MIN(13700,MAX(1,ROW()-1+設定!$B$30))))&lt;=0,$A3219&lt;設定!$B$28,$A3219&gt;設定!$B$29),0,IF(AND($C3219&gt;=MAX(INDEX($C$1:$C$13701,MAX(1,ROW()-設定!$B$24)):INDEX($C$1:$C$13701,MAX(1,ROW()-1))),$C3219&gt;MAX(INDEX($C$1:$C$13701,MIN(13701,ROW()+1)):INDEX($C$1:$C$13701,MIN(13701,ROW()+設定!$B$24))),$C3219&gt;=設定!$B$32,$C3219&gt;=MAX(MIN(INDEX($C$1:$C$13701,MAX(1,ROW()-設定!$B$26)):INDEX($C$1:$C$13701,MAX(1,ROW()-1))),MIN(INDEX($C$1:$C$13701,MIN(13701,ROW()+1)):INDEX($C$1:$C$13701,MIN(13701,ROW()+設定!$B$26))))*10^(設定!$B$27/20)),1,0))</f>
        <v>0</v>
      </c>
      <c r="G3219" s="33" t="n">
        <f aca="false">$G3218+IF($F3219=1,1,0)</f>
        <v>1</v>
      </c>
      <c r="H3219" s="0" t="str">
        <f aca="false">IF($F3219=1,$G3219,"")</f>
        <v/>
      </c>
    </row>
    <row r="3220" customFormat="false" ht="15" hidden="false" customHeight="false" outlineLevel="0" collapsed="false">
      <c r="A3220" s="30" t="n">
        <v>502.8125</v>
      </c>
      <c r="B3220" s="31" t="n">
        <v>9.6108</v>
      </c>
      <c r="C3220" s="32" t="n">
        <f aca="false">IF($A3220="","",IF(設定!$B$21="dB",10^($B3220/20),ABS($B3220)))</f>
        <v>3.02370905158212</v>
      </c>
      <c r="D3220" s="32" t="n">
        <f aca="false">IF($A3220="","",$A3220^2)</f>
        <v>252820.41015625</v>
      </c>
      <c r="E3220" s="32" t="n">
        <f aca="false">IF($A3220="","",IF($C3220&lt;=0,"",1/$C3220^2))</f>
        <v>0.109375487062139</v>
      </c>
      <c r="F3220" s="33" t="n">
        <f aca="false">IF(OR(ROW()-設定!$B$30&lt;2,ROW()+設定!$B$30&gt;13701,N($A3220)&lt;=0,N(INDEX($A$2:$A$13701,MIN(13700,MAX(1,ROW()-1+設定!$B$30))))&lt;=0,$A3220&lt;設定!$B$28,$A3220&gt;設定!$B$29),0,IF(AND($C3220&gt;=MAX(INDEX($C$1:$C$13701,MAX(1,ROW()-設定!$B$24)):INDEX($C$1:$C$13701,MAX(1,ROW()-1))),$C3220&gt;MAX(INDEX($C$1:$C$13701,MIN(13701,ROW()+1)):INDEX($C$1:$C$13701,MIN(13701,ROW()+設定!$B$24))),$C3220&gt;=設定!$B$32,$C3220&gt;=MAX(MIN(INDEX($C$1:$C$13701,MAX(1,ROW()-設定!$B$26)):INDEX($C$1:$C$13701,MAX(1,ROW()-1))),MIN(INDEX($C$1:$C$13701,MIN(13701,ROW()+1)):INDEX($C$1:$C$13701,MIN(13701,ROW()+設定!$B$26))))*10^(設定!$B$27/20)),1,0))</f>
        <v>0</v>
      </c>
      <c r="G3220" s="33" t="n">
        <f aca="false">$G3219+IF($F3220=1,1,0)</f>
        <v>1</v>
      </c>
      <c r="H3220" s="0" t="str">
        <f aca="false">IF($F3220=1,$G3220,"")</f>
        <v/>
      </c>
    </row>
    <row r="3221" customFormat="false" ht="15" hidden="false" customHeight="false" outlineLevel="0" collapsed="false">
      <c r="A3221" s="30" t="n">
        <v>502.96875</v>
      </c>
      <c r="B3221" s="31" t="n">
        <v>9.5676</v>
      </c>
      <c r="C3221" s="32" t="n">
        <f aca="false">IF($A3221="","",IF(設定!$B$21="dB",10^($B3221/20),ABS($B3221)))</f>
        <v>3.00870771734452</v>
      </c>
      <c r="D3221" s="32" t="n">
        <f aca="false">IF($A3221="","",$A3221^2)</f>
        <v>252977.563476563</v>
      </c>
      <c r="E3221" s="32" t="n">
        <f aca="false">IF($A3221="","",IF($C3221&lt;=0,"",1/$C3221^2))</f>
        <v>0.110468892491325</v>
      </c>
      <c r="F3221" s="33" t="n">
        <f aca="false">IF(OR(ROW()-設定!$B$30&lt;2,ROW()+設定!$B$30&gt;13701,N($A3221)&lt;=0,N(INDEX($A$2:$A$13701,MIN(13700,MAX(1,ROW()-1+設定!$B$30))))&lt;=0,$A3221&lt;設定!$B$28,$A3221&gt;設定!$B$29),0,IF(AND($C3221&gt;=MAX(INDEX($C$1:$C$13701,MAX(1,ROW()-設定!$B$24)):INDEX($C$1:$C$13701,MAX(1,ROW()-1))),$C3221&gt;MAX(INDEX($C$1:$C$13701,MIN(13701,ROW()+1)):INDEX($C$1:$C$13701,MIN(13701,ROW()+設定!$B$24))),$C3221&gt;=設定!$B$32,$C3221&gt;=MAX(MIN(INDEX($C$1:$C$13701,MAX(1,ROW()-設定!$B$26)):INDEX($C$1:$C$13701,MAX(1,ROW()-1))),MIN(INDEX($C$1:$C$13701,MIN(13701,ROW()+1)):INDEX($C$1:$C$13701,MIN(13701,ROW()+設定!$B$26))))*10^(設定!$B$27/20)),1,0))</f>
        <v>0</v>
      </c>
      <c r="G3221" s="33" t="n">
        <f aca="false">$G3220+IF($F3221=1,1,0)</f>
        <v>1</v>
      </c>
      <c r="H3221" s="0" t="str">
        <f aca="false">IF($F3221=1,$G3221,"")</f>
        <v/>
      </c>
    </row>
    <row r="3222" customFormat="false" ht="15" hidden="false" customHeight="false" outlineLevel="0" collapsed="false">
      <c r="A3222" s="30" t="n">
        <v>503.125</v>
      </c>
      <c r="B3222" s="31" t="n">
        <v>9.5063</v>
      </c>
      <c r="C3222" s="32" t="n">
        <f aca="false">IF($A3222="","",IF(設定!$B$21="dB",10^($B3222/20),ABS($B3222)))</f>
        <v>2.98754874510144</v>
      </c>
      <c r="D3222" s="32" t="n">
        <f aca="false">IF($A3222="","",$A3222^2)</f>
        <v>253134.765625</v>
      </c>
      <c r="E3222" s="32" t="n">
        <f aca="false">IF($A3222="","",IF($C3222&lt;=0,"",1/$C3222^2))</f>
        <v>0.112039200220698</v>
      </c>
      <c r="F3222" s="33" t="n">
        <f aca="false">IF(OR(ROW()-設定!$B$30&lt;2,ROW()+設定!$B$30&gt;13701,N($A3222)&lt;=0,N(INDEX($A$2:$A$13701,MIN(13700,MAX(1,ROW()-1+設定!$B$30))))&lt;=0,$A3222&lt;設定!$B$28,$A3222&gt;設定!$B$29),0,IF(AND($C3222&gt;=MAX(INDEX($C$1:$C$13701,MAX(1,ROW()-設定!$B$24)):INDEX($C$1:$C$13701,MAX(1,ROW()-1))),$C3222&gt;MAX(INDEX($C$1:$C$13701,MIN(13701,ROW()+1)):INDEX($C$1:$C$13701,MIN(13701,ROW()+設定!$B$24))),$C3222&gt;=設定!$B$32,$C3222&gt;=MAX(MIN(INDEX($C$1:$C$13701,MAX(1,ROW()-設定!$B$26)):INDEX($C$1:$C$13701,MAX(1,ROW()-1))),MIN(INDEX($C$1:$C$13701,MIN(13701,ROW()+1)):INDEX($C$1:$C$13701,MIN(13701,ROW()+設定!$B$26))))*10^(設定!$B$27/20)),1,0))</f>
        <v>0</v>
      </c>
      <c r="G3222" s="33" t="n">
        <f aca="false">$G3221+IF($F3222=1,1,0)</f>
        <v>1</v>
      </c>
      <c r="H3222" s="0" t="str">
        <f aca="false">IF($F3222=1,$G3222,"")</f>
        <v/>
      </c>
    </row>
    <row r="3223" customFormat="false" ht="15" hidden="false" customHeight="false" outlineLevel="0" collapsed="false">
      <c r="A3223" s="30" t="n">
        <v>503.28125</v>
      </c>
      <c r="B3223" s="31" t="n">
        <v>9.58</v>
      </c>
      <c r="C3223" s="32" t="n">
        <f aca="false">IF($A3223="","",IF(設定!$B$21="dB",10^($B3223/20),ABS($B3223)))</f>
        <v>3.01300602418612</v>
      </c>
      <c r="D3223" s="32" t="n">
        <f aca="false">IF($A3223="","",$A3223^2)</f>
        <v>253292.016601563</v>
      </c>
      <c r="E3223" s="32" t="n">
        <f aca="false">IF($A3223="","",IF($C3223&lt;=0,"",1/$C3223^2))</f>
        <v>0.110153930954142</v>
      </c>
      <c r="F3223" s="33" t="n">
        <f aca="false">IF(OR(ROW()-設定!$B$30&lt;2,ROW()+設定!$B$30&gt;13701,N($A3223)&lt;=0,N(INDEX($A$2:$A$13701,MIN(13700,MAX(1,ROW()-1+設定!$B$30))))&lt;=0,$A3223&lt;設定!$B$28,$A3223&gt;設定!$B$29),0,IF(AND($C3223&gt;=MAX(INDEX($C$1:$C$13701,MAX(1,ROW()-設定!$B$24)):INDEX($C$1:$C$13701,MAX(1,ROW()-1))),$C3223&gt;MAX(INDEX($C$1:$C$13701,MIN(13701,ROW()+1)):INDEX($C$1:$C$13701,MIN(13701,ROW()+設定!$B$24))),$C3223&gt;=設定!$B$32,$C3223&gt;=MAX(MIN(INDEX($C$1:$C$13701,MAX(1,ROW()-設定!$B$26)):INDEX($C$1:$C$13701,MAX(1,ROW()-1))),MIN(INDEX($C$1:$C$13701,MIN(13701,ROW()+1)):INDEX($C$1:$C$13701,MIN(13701,ROW()+設定!$B$26))))*10^(設定!$B$27/20)),1,0))</f>
        <v>0</v>
      </c>
      <c r="G3223" s="33" t="n">
        <f aca="false">$G3222+IF($F3223=1,1,0)</f>
        <v>1</v>
      </c>
      <c r="H3223" s="0" t="str">
        <f aca="false">IF($F3223=1,$G3223,"")</f>
        <v/>
      </c>
    </row>
    <row r="3224" customFormat="false" ht="15" hidden="false" customHeight="false" outlineLevel="0" collapsed="false">
      <c r="A3224" s="30" t="n">
        <v>503.4375</v>
      </c>
      <c r="B3224" s="31" t="n">
        <v>9.524</v>
      </c>
      <c r="C3224" s="32" t="n">
        <f aca="false">IF($A3224="","",IF(設定!$B$21="dB",10^($B3224/20),ABS($B3224)))</f>
        <v>2.99364294273985</v>
      </c>
      <c r="D3224" s="32" t="n">
        <f aca="false">IF($A3224="","",$A3224^2)</f>
        <v>253449.31640625</v>
      </c>
      <c r="E3224" s="32" t="n">
        <f aca="false">IF($A3224="","",IF($C3224&lt;=0,"",1/$C3224^2))</f>
        <v>0.111583505228867</v>
      </c>
      <c r="F3224" s="33" t="n">
        <f aca="false">IF(OR(ROW()-設定!$B$30&lt;2,ROW()+設定!$B$30&gt;13701,N($A3224)&lt;=0,N(INDEX($A$2:$A$13701,MIN(13700,MAX(1,ROW()-1+設定!$B$30))))&lt;=0,$A3224&lt;設定!$B$28,$A3224&gt;設定!$B$29),0,IF(AND($C3224&gt;=MAX(INDEX($C$1:$C$13701,MAX(1,ROW()-設定!$B$24)):INDEX($C$1:$C$13701,MAX(1,ROW()-1))),$C3224&gt;MAX(INDEX($C$1:$C$13701,MIN(13701,ROW()+1)):INDEX($C$1:$C$13701,MIN(13701,ROW()+設定!$B$24))),$C3224&gt;=設定!$B$32,$C3224&gt;=MAX(MIN(INDEX($C$1:$C$13701,MAX(1,ROW()-設定!$B$26)):INDEX($C$1:$C$13701,MAX(1,ROW()-1))),MIN(INDEX($C$1:$C$13701,MIN(13701,ROW()+1)):INDEX($C$1:$C$13701,MIN(13701,ROW()+設定!$B$26))))*10^(設定!$B$27/20)),1,0))</f>
        <v>0</v>
      </c>
      <c r="G3224" s="33" t="n">
        <f aca="false">$G3223+IF($F3224=1,1,0)</f>
        <v>1</v>
      </c>
      <c r="H3224" s="0" t="str">
        <f aca="false">IF($F3224=1,$G3224,"")</f>
        <v/>
      </c>
    </row>
    <row r="3225" customFormat="false" ht="15" hidden="false" customHeight="false" outlineLevel="0" collapsed="false">
      <c r="A3225" s="30" t="n">
        <v>503.59375</v>
      </c>
      <c r="B3225" s="31" t="n">
        <v>9.6638</v>
      </c>
      <c r="C3225" s="32" t="n">
        <f aca="false">IF($A3225="","",IF(設定!$B$21="dB",10^($B3225/20),ABS($B3225)))</f>
        <v>3.0422156770698</v>
      </c>
      <c r="D3225" s="32" t="n">
        <f aca="false">IF($A3225="","",$A3225^2)</f>
        <v>253606.665039063</v>
      </c>
      <c r="E3225" s="32" t="n">
        <f aca="false">IF($A3225="","",IF($C3225&lt;=0,"",1/$C3225^2))</f>
        <v>0.108048812954272</v>
      </c>
      <c r="F3225" s="33" t="n">
        <f aca="false">IF(OR(ROW()-設定!$B$30&lt;2,ROW()+設定!$B$30&gt;13701,N($A3225)&lt;=0,N(INDEX($A$2:$A$13701,MIN(13700,MAX(1,ROW()-1+設定!$B$30))))&lt;=0,$A3225&lt;設定!$B$28,$A3225&gt;設定!$B$29),0,IF(AND($C3225&gt;=MAX(INDEX($C$1:$C$13701,MAX(1,ROW()-設定!$B$24)):INDEX($C$1:$C$13701,MAX(1,ROW()-1))),$C3225&gt;MAX(INDEX($C$1:$C$13701,MIN(13701,ROW()+1)):INDEX($C$1:$C$13701,MIN(13701,ROW()+設定!$B$24))),$C3225&gt;=設定!$B$32,$C3225&gt;=MAX(MIN(INDEX($C$1:$C$13701,MAX(1,ROW()-設定!$B$26)):INDEX($C$1:$C$13701,MAX(1,ROW()-1))),MIN(INDEX($C$1:$C$13701,MIN(13701,ROW()+1)):INDEX($C$1:$C$13701,MIN(13701,ROW()+設定!$B$26))))*10^(設定!$B$27/20)),1,0))</f>
        <v>0</v>
      </c>
      <c r="G3225" s="33" t="n">
        <f aca="false">$G3224+IF($F3225=1,1,0)</f>
        <v>1</v>
      </c>
      <c r="H3225" s="0" t="str">
        <f aca="false">IF($F3225=1,$G3225,"")</f>
        <v/>
      </c>
    </row>
    <row r="3226" customFormat="false" ht="15" hidden="false" customHeight="false" outlineLevel="0" collapsed="false">
      <c r="A3226" s="30" t="n">
        <v>503.75</v>
      </c>
      <c r="B3226" s="31" t="n">
        <v>9.6983</v>
      </c>
      <c r="C3226" s="32" t="n">
        <f aca="false">IF($A3226="","",IF(設定!$B$21="dB",10^($B3226/20),ABS($B3226)))</f>
        <v>3.0543232633786</v>
      </c>
      <c r="D3226" s="32" t="n">
        <f aca="false">IF($A3226="","",$A3226^2)</f>
        <v>253764.0625</v>
      </c>
      <c r="E3226" s="32" t="n">
        <f aca="false">IF($A3226="","",IF($C3226&lt;=0,"",1/$C3226^2))</f>
        <v>0.107193882228446</v>
      </c>
      <c r="F3226" s="33" t="n">
        <f aca="false">IF(OR(ROW()-設定!$B$30&lt;2,ROW()+設定!$B$30&gt;13701,N($A3226)&lt;=0,N(INDEX($A$2:$A$13701,MIN(13700,MAX(1,ROW()-1+設定!$B$30))))&lt;=0,$A3226&lt;設定!$B$28,$A3226&gt;設定!$B$29),0,IF(AND($C3226&gt;=MAX(INDEX($C$1:$C$13701,MAX(1,ROW()-設定!$B$24)):INDEX($C$1:$C$13701,MAX(1,ROW()-1))),$C3226&gt;MAX(INDEX($C$1:$C$13701,MIN(13701,ROW()+1)):INDEX($C$1:$C$13701,MIN(13701,ROW()+設定!$B$24))),$C3226&gt;=設定!$B$32,$C3226&gt;=MAX(MIN(INDEX($C$1:$C$13701,MAX(1,ROW()-設定!$B$26)):INDEX($C$1:$C$13701,MAX(1,ROW()-1))),MIN(INDEX($C$1:$C$13701,MIN(13701,ROW()+1)):INDEX($C$1:$C$13701,MIN(13701,ROW()+設定!$B$26))))*10^(設定!$B$27/20)),1,0))</f>
        <v>0</v>
      </c>
      <c r="G3226" s="33" t="n">
        <f aca="false">$G3225+IF($F3226=1,1,0)</f>
        <v>1</v>
      </c>
      <c r="H3226" s="0" t="str">
        <f aca="false">IF($F3226=1,$G3226,"")</f>
        <v/>
      </c>
    </row>
    <row r="3227" customFormat="false" ht="15" hidden="false" customHeight="false" outlineLevel="0" collapsed="false">
      <c r="A3227" s="30" t="n">
        <v>503.90625</v>
      </c>
      <c r="B3227" s="31" t="n">
        <v>9.4736</v>
      </c>
      <c r="C3227" s="32" t="n">
        <f aca="false">IF($A3227="","",IF(設定!$B$21="dB",10^($B3227/20),ABS($B3227)))</f>
        <v>2.97632258576084</v>
      </c>
      <c r="D3227" s="32" t="n">
        <f aca="false">IF($A3227="","",$A3227^2)</f>
        <v>253921.508789063</v>
      </c>
      <c r="E3227" s="32" t="n">
        <f aca="false">IF($A3227="","",IF($C3227&lt;=0,"",1/$C3227^2))</f>
        <v>0.112885978027839</v>
      </c>
      <c r="F3227" s="33" t="n">
        <f aca="false">IF(OR(ROW()-設定!$B$30&lt;2,ROW()+設定!$B$30&gt;13701,N($A3227)&lt;=0,N(INDEX($A$2:$A$13701,MIN(13700,MAX(1,ROW()-1+設定!$B$30))))&lt;=0,$A3227&lt;設定!$B$28,$A3227&gt;設定!$B$29),0,IF(AND($C3227&gt;=MAX(INDEX($C$1:$C$13701,MAX(1,ROW()-設定!$B$24)):INDEX($C$1:$C$13701,MAX(1,ROW()-1))),$C3227&gt;MAX(INDEX($C$1:$C$13701,MIN(13701,ROW()+1)):INDEX($C$1:$C$13701,MIN(13701,ROW()+設定!$B$24))),$C3227&gt;=設定!$B$32,$C3227&gt;=MAX(MIN(INDEX($C$1:$C$13701,MAX(1,ROW()-設定!$B$26)):INDEX($C$1:$C$13701,MAX(1,ROW()-1))),MIN(INDEX($C$1:$C$13701,MIN(13701,ROW()+1)):INDEX($C$1:$C$13701,MIN(13701,ROW()+設定!$B$26))))*10^(設定!$B$27/20)),1,0))</f>
        <v>0</v>
      </c>
      <c r="G3227" s="33" t="n">
        <f aca="false">$G3226+IF($F3227=1,1,0)</f>
        <v>1</v>
      </c>
      <c r="H3227" s="0" t="str">
        <f aca="false">IF($F3227=1,$G3227,"")</f>
        <v/>
      </c>
    </row>
    <row r="3228" customFormat="false" ht="15" hidden="false" customHeight="false" outlineLevel="0" collapsed="false">
      <c r="A3228" s="30" t="n">
        <v>504.0625</v>
      </c>
      <c r="B3228" s="31" t="n">
        <v>9.7118</v>
      </c>
      <c r="C3228" s="32" t="n">
        <f aca="false">IF($A3228="","",IF(設定!$B$21="dB",10^($B3228/20),ABS($B3228)))</f>
        <v>3.05907412089077</v>
      </c>
      <c r="D3228" s="32" t="n">
        <f aca="false">IF($A3228="","",$A3228^2)</f>
        <v>254079.00390625</v>
      </c>
      <c r="E3228" s="32" t="n">
        <f aca="false">IF($A3228="","",IF($C3228&lt;=0,"",1/$C3228^2))</f>
        <v>0.106861188486277</v>
      </c>
      <c r="F3228" s="33" t="n">
        <f aca="false">IF(OR(ROW()-設定!$B$30&lt;2,ROW()+設定!$B$30&gt;13701,N($A3228)&lt;=0,N(INDEX($A$2:$A$13701,MIN(13700,MAX(1,ROW()-1+設定!$B$30))))&lt;=0,$A3228&lt;設定!$B$28,$A3228&gt;設定!$B$29),0,IF(AND($C3228&gt;=MAX(INDEX($C$1:$C$13701,MAX(1,ROW()-設定!$B$24)):INDEX($C$1:$C$13701,MAX(1,ROW()-1))),$C3228&gt;MAX(INDEX($C$1:$C$13701,MIN(13701,ROW()+1)):INDEX($C$1:$C$13701,MIN(13701,ROW()+設定!$B$24))),$C3228&gt;=設定!$B$32,$C3228&gt;=MAX(MIN(INDEX($C$1:$C$13701,MAX(1,ROW()-設定!$B$26)):INDEX($C$1:$C$13701,MAX(1,ROW()-1))),MIN(INDEX($C$1:$C$13701,MIN(13701,ROW()+1)):INDEX($C$1:$C$13701,MIN(13701,ROW()+設定!$B$26))))*10^(設定!$B$27/20)),1,0))</f>
        <v>0</v>
      </c>
      <c r="G3228" s="33" t="n">
        <f aca="false">$G3227+IF($F3228=1,1,0)</f>
        <v>1</v>
      </c>
      <c r="H3228" s="0" t="str">
        <f aca="false">IF($F3228=1,$G3228,"")</f>
        <v/>
      </c>
    </row>
    <row r="3229" customFormat="false" ht="15" hidden="false" customHeight="false" outlineLevel="0" collapsed="false">
      <c r="A3229" s="30" t="n">
        <v>504.21875</v>
      </c>
      <c r="B3229" s="31" t="n">
        <v>9.7949</v>
      </c>
      <c r="C3229" s="32" t="n">
        <f aca="false">IF($A3229="","",IF(設定!$B$21="dB",10^($B3229/20),ABS($B3229)))</f>
        <v>3.08848146971823</v>
      </c>
      <c r="D3229" s="32" t="n">
        <f aca="false">IF($A3229="","",$A3229^2)</f>
        <v>254236.547851563</v>
      </c>
      <c r="E3229" s="32" t="n">
        <f aca="false">IF($A3229="","",IF($C3229&lt;=0,"",1/$C3229^2))</f>
        <v>0.104835893265959</v>
      </c>
      <c r="F3229" s="33" t="n">
        <f aca="false">IF(OR(ROW()-設定!$B$30&lt;2,ROW()+設定!$B$30&gt;13701,N($A3229)&lt;=0,N(INDEX($A$2:$A$13701,MIN(13700,MAX(1,ROW()-1+設定!$B$30))))&lt;=0,$A3229&lt;設定!$B$28,$A3229&gt;設定!$B$29),0,IF(AND($C3229&gt;=MAX(INDEX($C$1:$C$13701,MAX(1,ROW()-設定!$B$24)):INDEX($C$1:$C$13701,MAX(1,ROW()-1))),$C3229&gt;MAX(INDEX($C$1:$C$13701,MIN(13701,ROW()+1)):INDEX($C$1:$C$13701,MIN(13701,ROW()+設定!$B$24))),$C3229&gt;=設定!$B$32,$C3229&gt;=MAX(MIN(INDEX($C$1:$C$13701,MAX(1,ROW()-設定!$B$26)):INDEX($C$1:$C$13701,MAX(1,ROW()-1))),MIN(INDEX($C$1:$C$13701,MIN(13701,ROW()+1)):INDEX($C$1:$C$13701,MIN(13701,ROW()+設定!$B$26))))*10^(設定!$B$27/20)),1,0))</f>
        <v>0</v>
      </c>
      <c r="G3229" s="33" t="n">
        <f aca="false">$G3228+IF($F3229=1,1,0)</f>
        <v>1</v>
      </c>
      <c r="H3229" s="0" t="str">
        <f aca="false">IF($F3229=1,$G3229,"")</f>
        <v/>
      </c>
    </row>
    <row r="3230" customFormat="false" ht="15" hidden="false" customHeight="false" outlineLevel="0" collapsed="false">
      <c r="A3230" s="30" t="n">
        <v>504.375</v>
      </c>
      <c r="B3230" s="31" t="n">
        <v>9.7631</v>
      </c>
      <c r="C3230" s="32" t="n">
        <f aca="false">IF($A3230="","",IF(設定!$B$21="dB",10^($B3230/20),ABS($B3230)))</f>
        <v>3.07719487175159</v>
      </c>
      <c r="D3230" s="32" t="n">
        <f aca="false">IF($A3230="","",$A3230^2)</f>
        <v>254394.140625</v>
      </c>
      <c r="E3230" s="32" t="n">
        <f aca="false">IF($A3230="","",IF($C3230&lt;=0,"",1/$C3230^2))</f>
        <v>0.105606342058518</v>
      </c>
      <c r="F3230" s="33" t="n">
        <f aca="false">IF(OR(ROW()-設定!$B$30&lt;2,ROW()+設定!$B$30&gt;13701,N($A3230)&lt;=0,N(INDEX($A$2:$A$13701,MIN(13700,MAX(1,ROW()-1+設定!$B$30))))&lt;=0,$A3230&lt;設定!$B$28,$A3230&gt;設定!$B$29),0,IF(AND($C3230&gt;=MAX(INDEX($C$1:$C$13701,MAX(1,ROW()-設定!$B$24)):INDEX($C$1:$C$13701,MAX(1,ROW()-1))),$C3230&gt;MAX(INDEX($C$1:$C$13701,MIN(13701,ROW()+1)):INDEX($C$1:$C$13701,MIN(13701,ROW()+設定!$B$24))),$C3230&gt;=設定!$B$32,$C3230&gt;=MAX(MIN(INDEX($C$1:$C$13701,MAX(1,ROW()-設定!$B$26)):INDEX($C$1:$C$13701,MAX(1,ROW()-1))),MIN(INDEX($C$1:$C$13701,MIN(13701,ROW()+1)):INDEX($C$1:$C$13701,MIN(13701,ROW()+設定!$B$26))))*10^(設定!$B$27/20)),1,0))</f>
        <v>0</v>
      </c>
      <c r="G3230" s="33" t="n">
        <f aca="false">$G3229+IF($F3230=1,1,0)</f>
        <v>1</v>
      </c>
      <c r="H3230" s="0" t="str">
        <f aca="false">IF($F3230=1,$G3230,"")</f>
        <v/>
      </c>
    </row>
    <row r="3231" customFormat="false" ht="15" hidden="false" customHeight="false" outlineLevel="0" collapsed="false">
      <c r="A3231" s="30" t="n">
        <v>504.53125</v>
      </c>
      <c r="B3231" s="31" t="n">
        <v>9.6646</v>
      </c>
      <c r="C3231" s="32" t="n">
        <f aca="false">IF($A3231="","",IF(設定!$B$21="dB",10^($B3231/20),ABS($B3231)))</f>
        <v>3.04249588839252</v>
      </c>
      <c r="D3231" s="32" t="n">
        <f aca="false">IF($A3231="","",$A3231^2)</f>
        <v>254551.782226563</v>
      </c>
      <c r="E3231" s="32" t="n">
        <f aca="false">IF($A3231="","",IF($C3231&lt;=0,"",1/$C3231^2))</f>
        <v>0.108028911460442</v>
      </c>
      <c r="F3231" s="33" t="n">
        <f aca="false">IF(OR(ROW()-設定!$B$30&lt;2,ROW()+設定!$B$30&gt;13701,N($A3231)&lt;=0,N(INDEX($A$2:$A$13701,MIN(13700,MAX(1,ROW()-1+設定!$B$30))))&lt;=0,$A3231&lt;設定!$B$28,$A3231&gt;設定!$B$29),0,IF(AND($C3231&gt;=MAX(INDEX($C$1:$C$13701,MAX(1,ROW()-設定!$B$24)):INDEX($C$1:$C$13701,MAX(1,ROW()-1))),$C3231&gt;MAX(INDEX($C$1:$C$13701,MIN(13701,ROW()+1)):INDEX($C$1:$C$13701,MIN(13701,ROW()+設定!$B$24))),$C3231&gt;=設定!$B$32,$C3231&gt;=MAX(MIN(INDEX($C$1:$C$13701,MAX(1,ROW()-設定!$B$26)):INDEX($C$1:$C$13701,MAX(1,ROW()-1))),MIN(INDEX($C$1:$C$13701,MIN(13701,ROW()+1)):INDEX($C$1:$C$13701,MIN(13701,ROW()+設定!$B$26))))*10^(設定!$B$27/20)),1,0))</f>
        <v>0</v>
      </c>
      <c r="G3231" s="33" t="n">
        <f aca="false">$G3230+IF($F3231=1,1,0)</f>
        <v>1</v>
      </c>
      <c r="H3231" s="0" t="str">
        <f aca="false">IF($F3231=1,$G3231,"")</f>
        <v/>
      </c>
    </row>
    <row r="3232" customFormat="false" ht="15" hidden="false" customHeight="false" outlineLevel="0" collapsed="false">
      <c r="A3232" s="30" t="n">
        <v>504.6875</v>
      </c>
      <c r="B3232" s="31" t="n">
        <v>9.9145</v>
      </c>
      <c r="C3232" s="32" t="n">
        <f aca="false">IF($A3232="","",IF(設定!$B$21="dB",10^($B3232/20),ABS($B3232)))</f>
        <v>3.1313023216627</v>
      </c>
      <c r="D3232" s="32" t="n">
        <f aca="false">IF($A3232="","",$A3232^2)</f>
        <v>254709.47265625</v>
      </c>
      <c r="E3232" s="32" t="n">
        <f aca="false">IF($A3232="","",IF($C3232&lt;=0,"",1/$C3232^2))</f>
        <v>0.101988217156008</v>
      </c>
      <c r="F3232" s="33" t="n">
        <f aca="false">IF(OR(ROW()-設定!$B$30&lt;2,ROW()+設定!$B$30&gt;13701,N($A3232)&lt;=0,N(INDEX($A$2:$A$13701,MIN(13700,MAX(1,ROW()-1+設定!$B$30))))&lt;=0,$A3232&lt;設定!$B$28,$A3232&gt;設定!$B$29),0,IF(AND($C3232&gt;=MAX(INDEX($C$1:$C$13701,MAX(1,ROW()-設定!$B$24)):INDEX($C$1:$C$13701,MAX(1,ROW()-1))),$C3232&gt;MAX(INDEX($C$1:$C$13701,MIN(13701,ROW()+1)):INDEX($C$1:$C$13701,MIN(13701,ROW()+設定!$B$24))),$C3232&gt;=設定!$B$32,$C3232&gt;=MAX(MIN(INDEX($C$1:$C$13701,MAX(1,ROW()-設定!$B$26)):INDEX($C$1:$C$13701,MAX(1,ROW()-1))),MIN(INDEX($C$1:$C$13701,MIN(13701,ROW()+1)):INDEX($C$1:$C$13701,MIN(13701,ROW()+設定!$B$26))))*10^(設定!$B$27/20)),1,0))</f>
        <v>0</v>
      </c>
      <c r="G3232" s="33" t="n">
        <f aca="false">$G3231+IF($F3232=1,1,0)</f>
        <v>1</v>
      </c>
      <c r="H3232" s="0" t="str">
        <f aca="false">IF($F3232=1,$G3232,"")</f>
        <v/>
      </c>
    </row>
    <row r="3233" customFormat="false" ht="15" hidden="false" customHeight="false" outlineLevel="0" collapsed="false">
      <c r="A3233" s="30" t="n">
        <v>504.84375</v>
      </c>
      <c r="B3233" s="31" t="n">
        <v>9.7281</v>
      </c>
      <c r="C3233" s="32" t="n">
        <f aca="false">IF($A3233="","",IF(設定!$B$21="dB",10^($B3233/20),ABS($B3233)))</f>
        <v>3.06482019021333</v>
      </c>
      <c r="D3233" s="32" t="n">
        <f aca="false">IF($A3233="","",$A3233^2)</f>
        <v>254867.211914063</v>
      </c>
      <c r="E3233" s="32" t="n">
        <f aca="false">IF($A3233="","",IF($C3233&lt;=0,"",1/$C3233^2))</f>
        <v>0.106460867324848</v>
      </c>
      <c r="F3233" s="33" t="n">
        <f aca="false">IF(OR(ROW()-設定!$B$30&lt;2,ROW()+設定!$B$30&gt;13701,N($A3233)&lt;=0,N(INDEX($A$2:$A$13701,MIN(13700,MAX(1,ROW()-1+設定!$B$30))))&lt;=0,$A3233&lt;設定!$B$28,$A3233&gt;設定!$B$29),0,IF(AND($C3233&gt;=MAX(INDEX($C$1:$C$13701,MAX(1,ROW()-設定!$B$24)):INDEX($C$1:$C$13701,MAX(1,ROW()-1))),$C3233&gt;MAX(INDEX($C$1:$C$13701,MIN(13701,ROW()+1)):INDEX($C$1:$C$13701,MIN(13701,ROW()+設定!$B$24))),$C3233&gt;=設定!$B$32,$C3233&gt;=MAX(MIN(INDEX($C$1:$C$13701,MAX(1,ROW()-設定!$B$26)):INDEX($C$1:$C$13701,MAX(1,ROW()-1))),MIN(INDEX($C$1:$C$13701,MIN(13701,ROW()+1)):INDEX($C$1:$C$13701,MIN(13701,ROW()+設定!$B$26))))*10^(設定!$B$27/20)),1,0))</f>
        <v>0</v>
      </c>
      <c r="G3233" s="33" t="n">
        <f aca="false">$G3232+IF($F3233=1,1,0)</f>
        <v>1</v>
      </c>
      <c r="H3233" s="0" t="str">
        <f aca="false">IF($F3233=1,$G3233,"")</f>
        <v/>
      </c>
    </row>
    <row r="3234" customFormat="false" ht="15" hidden="false" customHeight="false" outlineLevel="0" collapsed="false">
      <c r="A3234" s="30" t="n">
        <v>505</v>
      </c>
      <c r="B3234" s="31" t="n">
        <v>9.6905</v>
      </c>
      <c r="C3234" s="32" t="n">
        <f aca="false">IF($A3234="","",IF(設定!$B$21="dB",10^($B3234/20),ABS($B3234)))</f>
        <v>3.05158168724772</v>
      </c>
      <c r="D3234" s="32" t="n">
        <f aca="false">IF($A3234="","",$A3234^2)</f>
        <v>255025</v>
      </c>
      <c r="E3234" s="32" t="n">
        <f aca="false">IF($A3234="","",IF($C3234&lt;=0,"",1/$C3234^2))</f>
        <v>0.107386577185816</v>
      </c>
      <c r="F3234" s="33" t="n">
        <f aca="false">IF(OR(ROW()-設定!$B$30&lt;2,ROW()+設定!$B$30&gt;13701,N($A3234)&lt;=0,N(INDEX($A$2:$A$13701,MIN(13700,MAX(1,ROW()-1+設定!$B$30))))&lt;=0,$A3234&lt;設定!$B$28,$A3234&gt;設定!$B$29),0,IF(AND($C3234&gt;=MAX(INDEX($C$1:$C$13701,MAX(1,ROW()-設定!$B$24)):INDEX($C$1:$C$13701,MAX(1,ROW()-1))),$C3234&gt;MAX(INDEX($C$1:$C$13701,MIN(13701,ROW()+1)):INDEX($C$1:$C$13701,MIN(13701,ROW()+設定!$B$24))),$C3234&gt;=設定!$B$32,$C3234&gt;=MAX(MIN(INDEX($C$1:$C$13701,MAX(1,ROW()-設定!$B$26)):INDEX($C$1:$C$13701,MAX(1,ROW()-1))),MIN(INDEX($C$1:$C$13701,MIN(13701,ROW()+1)):INDEX($C$1:$C$13701,MIN(13701,ROW()+設定!$B$26))))*10^(設定!$B$27/20)),1,0))</f>
        <v>0</v>
      </c>
      <c r="G3234" s="33" t="n">
        <f aca="false">$G3233+IF($F3234=1,1,0)</f>
        <v>1</v>
      </c>
      <c r="H3234" s="0" t="str">
        <f aca="false">IF($F3234=1,$G3234,"")</f>
        <v/>
      </c>
    </row>
    <row r="3235" customFormat="false" ht="15" hidden="false" customHeight="false" outlineLevel="0" collapsed="false">
      <c r="A3235" s="30" t="n">
        <v>505.15625</v>
      </c>
      <c r="B3235" s="31" t="n">
        <v>9.7244</v>
      </c>
      <c r="C3235" s="32" t="n">
        <f aca="false">IF($A3235="","",IF(設定!$B$21="dB",10^($B3235/20),ABS($B3235)))</f>
        <v>3.0635149215238</v>
      </c>
      <c r="D3235" s="32" t="n">
        <f aca="false">IF($A3235="","",$A3235^2)</f>
        <v>255182.836914063</v>
      </c>
      <c r="E3235" s="32" t="n">
        <f aca="false">IF($A3235="","",IF($C3235&lt;=0,"",1/$C3235^2))</f>
        <v>0.106551605998313</v>
      </c>
      <c r="F3235" s="33" t="n">
        <f aca="false">IF(OR(ROW()-設定!$B$30&lt;2,ROW()+設定!$B$30&gt;13701,N($A3235)&lt;=0,N(INDEX($A$2:$A$13701,MIN(13700,MAX(1,ROW()-1+設定!$B$30))))&lt;=0,$A3235&lt;設定!$B$28,$A3235&gt;設定!$B$29),0,IF(AND($C3235&gt;=MAX(INDEX($C$1:$C$13701,MAX(1,ROW()-設定!$B$24)):INDEX($C$1:$C$13701,MAX(1,ROW()-1))),$C3235&gt;MAX(INDEX($C$1:$C$13701,MIN(13701,ROW()+1)):INDEX($C$1:$C$13701,MIN(13701,ROW()+設定!$B$24))),$C3235&gt;=設定!$B$32,$C3235&gt;=MAX(MIN(INDEX($C$1:$C$13701,MAX(1,ROW()-設定!$B$26)):INDEX($C$1:$C$13701,MAX(1,ROW()-1))),MIN(INDEX($C$1:$C$13701,MIN(13701,ROW()+1)):INDEX($C$1:$C$13701,MIN(13701,ROW()+設定!$B$26))))*10^(設定!$B$27/20)),1,0))</f>
        <v>0</v>
      </c>
      <c r="G3235" s="33" t="n">
        <f aca="false">$G3234+IF($F3235=1,1,0)</f>
        <v>1</v>
      </c>
      <c r="H3235" s="0" t="str">
        <f aca="false">IF($F3235=1,$G3235,"")</f>
        <v/>
      </c>
    </row>
    <row r="3236" customFormat="false" ht="15" hidden="false" customHeight="false" outlineLevel="0" collapsed="false">
      <c r="A3236" s="30" t="n">
        <v>505.3125</v>
      </c>
      <c r="B3236" s="31" t="n">
        <v>9.8545</v>
      </c>
      <c r="C3236" s="32" t="n">
        <f aca="false">IF($A3236="","",IF(設定!$B$21="dB",10^($B3236/20),ABS($B3236)))</f>
        <v>3.10974658810096</v>
      </c>
      <c r="D3236" s="32" t="n">
        <f aca="false">IF($A3236="","",$A3236^2)</f>
        <v>255340.72265625</v>
      </c>
      <c r="E3236" s="32" t="n">
        <f aca="false">IF($A3236="","",IF($C3236&lt;=0,"",1/$C3236^2))</f>
        <v>0.103407014585461</v>
      </c>
      <c r="F3236" s="33" t="n">
        <f aca="false">IF(OR(ROW()-設定!$B$30&lt;2,ROW()+設定!$B$30&gt;13701,N($A3236)&lt;=0,N(INDEX($A$2:$A$13701,MIN(13700,MAX(1,ROW()-1+設定!$B$30))))&lt;=0,$A3236&lt;設定!$B$28,$A3236&gt;設定!$B$29),0,IF(AND($C3236&gt;=MAX(INDEX($C$1:$C$13701,MAX(1,ROW()-設定!$B$24)):INDEX($C$1:$C$13701,MAX(1,ROW()-1))),$C3236&gt;MAX(INDEX($C$1:$C$13701,MIN(13701,ROW()+1)):INDEX($C$1:$C$13701,MIN(13701,ROW()+設定!$B$24))),$C3236&gt;=設定!$B$32,$C3236&gt;=MAX(MIN(INDEX($C$1:$C$13701,MAX(1,ROW()-設定!$B$26)):INDEX($C$1:$C$13701,MAX(1,ROW()-1))),MIN(INDEX($C$1:$C$13701,MIN(13701,ROW()+1)):INDEX($C$1:$C$13701,MIN(13701,ROW()+設定!$B$26))))*10^(設定!$B$27/20)),1,0))</f>
        <v>0</v>
      </c>
      <c r="G3236" s="33" t="n">
        <f aca="false">$G3235+IF($F3236=1,1,0)</f>
        <v>1</v>
      </c>
      <c r="H3236" s="0" t="str">
        <f aca="false">IF($F3236=1,$G3236,"")</f>
        <v/>
      </c>
    </row>
    <row r="3237" customFormat="false" ht="15" hidden="false" customHeight="false" outlineLevel="0" collapsed="false">
      <c r="A3237" s="30" t="n">
        <v>505.46875</v>
      </c>
      <c r="B3237" s="31" t="n">
        <v>9.9754</v>
      </c>
      <c r="C3237" s="32" t="n">
        <f aca="false">IF($A3237="","",IF(設定!$B$21="dB",10^($B3237/20),ABS($B3237)))</f>
        <v>3.15333419241801</v>
      </c>
      <c r="D3237" s="32" t="n">
        <f aca="false">IF($A3237="","",$A3237^2)</f>
        <v>255498.657226563</v>
      </c>
      <c r="E3237" s="32" t="n">
        <f aca="false">IF($A3237="","",IF($C3237&lt;=0,"",1/$C3237^2))</f>
        <v>0.100568043214514</v>
      </c>
      <c r="F3237" s="33" t="n">
        <f aca="false">IF(OR(ROW()-設定!$B$30&lt;2,ROW()+設定!$B$30&gt;13701,N($A3237)&lt;=0,N(INDEX($A$2:$A$13701,MIN(13700,MAX(1,ROW()-1+設定!$B$30))))&lt;=0,$A3237&lt;設定!$B$28,$A3237&gt;設定!$B$29),0,IF(AND($C3237&gt;=MAX(INDEX($C$1:$C$13701,MAX(1,ROW()-設定!$B$24)):INDEX($C$1:$C$13701,MAX(1,ROW()-1))),$C3237&gt;MAX(INDEX($C$1:$C$13701,MIN(13701,ROW()+1)):INDEX($C$1:$C$13701,MIN(13701,ROW()+設定!$B$24))),$C3237&gt;=設定!$B$32,$C3237&gt;=MAX(MIN(INDEX($C$1:$C$13701,MAX(1,ROW()-設定!$B$26)):INDEX($C$1:$C$13701,MAX(1,ROW()-1))),MIN(INDEX($C$1:$C$13701,MIN(13701,ROW()+1)):INDEX($C$1:$C$13701,MIN(13701,ROW()+設定!$B$26))))*10^(設定!$B$27/20)),1,0))</f>
        <v>0</v>
      </c>
      <c r="G3237" s="33" t="n">
        <f aca="false">$G3236+IF($F3237=1,1,0)</f>
        <v>1</v>
      </c>
      <c r="H3237" s="0" t="str">
        <f aca="false">IF($F3237=1,$G3237,"")</f>
        <v/>
      </c>
    </row>
    <row r="3238" customFormat="false" ht="15" hidden="false" customHeight="false" outlineLevel="0" collapsed="false">
      <c r="A3238" s="30" t="n">
        <v>505.625</v>
      </c>
      <c r="B3238" s="31" t="n">
        <v>10.0125</v>
      </c>
      <c r="C3238" s="32" t="n">
        <f aca="false">IF($A3238="","",IF(設定!$B$21="dB",10^($B3238/20),ABS($B3238)))</f>
        <v>3.16683181973875</v>
      </c>
      <c r="D3238" s="32" t="n">
        <f aca="false">IF($A3238="","",$A3238^2)</f>
        <v>255656.640625</v>
      </c>
      <c r="E3238" s="32" t="n">
        <f aca="false">IF($A3238="","",IF($C3238&lt;=0,"",1/$C3238^2))</f>
        <v>0.0997125906770533</v>
      </c>
      <c r="F3238" s="33" t="n">
        <f aca="false">IF(OR(ROW()-設定!$B$30&lt;2,ROW()+設定!$B$30&gt;13701,N($A3238)&lt;=0,N(INDEX($A$2:$A$13701,MIN(13700,MAX(1,ROW()-1+設定!$B$30))))&lt;=0,$A3238&lt;設定!$B$28,$A3238&gt;設定!$B$29),0,IF(AND($C3238&gt;=MAX(INDEX($C$1:$C$13701,MAX(1,ROW()-設定!$B$24)):INDEX($C$1:$C$13701,MAX(1,ROW()-1))),$C3238&gt;MAX(INDEX($C$1:$C$13701,MIN(13701,ROW()+1)):INDEX($C$1:$C$13701,MIN(13701,ROW()+設定!$B$24))),$C3238&gt;=設定!$B$32,$C3238&gt;=MAX(MIN(INDEX($C$1:$C$13701,MAX(1,ROW()-設定!$B$26)):INDEX($C$1:$C$13701,MAX(1,ROW()-1))),MIN(INDEX($C$1:$C$13701,MIN(13701,ROW()+1)):INDEX($C$1:$C$13701,MIN(13701,ROW()+設定!$B$26))))*10^(設定!$B$27/20)),1,0))</f>
        <v>0</v>
      </c>
      <c r="G3238" s="33" t="n">
        <f aca="false">$G3237+IF($F3238=1,1,0)</f>
        <v>1</v>
      </c>
      <c r="H3238" s="0" t="str">
        <f aca="false">IF($F3238=1,$G3238,"")</f>
        <v/>
      </c>
    </row>
    <row r="3239" customFormat="false" ht="15" hidden="false" customHeight="false" outlineLevel="0" collapsed="false">
      <c r="A3239" s="30" t="n">
        <v>505.78125</v>
      </c>
      <c r="B3239" s="31" t="n">
        <v>9.9322</v>
      </c>
      <c r="C3239" s="32" t="n">
        <f aca="false">IF($A3239="","",IF(設定!$B$21="dB",10^($B3239/20),ABS($B3239)))</f>
        <v>3.13768975726359</v>
      </c>
      <c r="D3239" s="32" t="n">
        <f aca="false">IF($A3239="","",$A3239^2)</f>
        <v>255814.672851563</v>
      </c>
      <c r="E3239" s="32" t="n">
        <f aca="false">IF($A3239="","",IF($C3239&lt;=0,"",1/$C3239^2))</f>
        <v>0.10157340234394</v>
      </c>
      <c r="F3239" s="33" t="n">
        <f aca="false">IF(OR(ROW()-設定!$B$30&lt;2,ROW()+設定!$B$30&gt;13701,N($A3239)&lt;=0,N(INDEX($A$2:$A$13701,MIN(13700,MAX(1,ROW()-1+設定!$B$30))))&lt;=0,$A3239&lt;設定!$B$28,$A3239&gt;設定!$B$29),0,IF(AND($C3239&gt;=MAX(INDEX($C$1:$C$13701,MAX(1,ROW()-設定!$B$24)):INDEX($C$1:$C$13701,MAX(1,ROW()-1))),$C3239&gt;MAX(INDEX($C$1:$C$13701,MIN(13701,ROW()+1)):INDEX($C$1:$C$13701,MIN(13701,ROW()+設定!$B$24))),$C3239&gt;=設定!$B$32,$C3239&gt;=MAX(MIN(INDEX($C$1:$C$13701,MAX(1,ROW()-設定!$B$26)):INDEX($C$1:$C$13701,MAX(1,ROW()-1))),MIN(INDEX($C$1:$C$13701,MIN(13701,ROW()+1)):INDEX($C$1:$C$13701,MIN(13701,ROW()+設定!$B$26))))*10^(設定!$B$27/20)),1,0))</f>
        <v>0</v>
      </c>
      <c r="G3239" s="33" t="n">
        <f aca="false">$G3238+IF($F3239=1,1,0)</f>
        <v>1</v>
      </c>
      <c r="H3239" s="0" t="str">
        <f aca="false">IF($F3239=1,$G3239,"")</f>
        <v/>
      </c>
    </row>
    <row r="3240" customFormat="false" ht="15" hidden="false" customHeight="false" outlineLevel="0" collapsed="false">
      <c r="A3240" s="30" t="n">
        <v>505.9375</v>
      </c>
      <c r="B3240" s="31" t="n">
        <v>9.8028</v>
      </c>
      <c r="C3240" s="32" t="n">
        <f aca="false">IF($A3240="","",IF(設定!$B$21="dB",10^($B3240/20),ABS($B3240)))</f>
        <v>3.09129178664569</v>
      </c>
      <c r="D3240" s="32" t="n">
        <f aca="false">IF($A3240="","",$A3240^2)</f>
        <v>255972.75390625</v>
      </c>
      <c r="E3240" s="32" t="n">
        <f aca="false">IF($A3240="","",IF($C3240&lt;=0,"",1/$C3240^2))</f>
        <v>0.104645365690962</v>
      </c>
      <c r="F3240" s="33" t="n">
        <f aca="false">IF(OR(ROW()-設定!$B$30&lt;2,ROW()+設定!$B$30&gt;13701,N($A3240)&lt;=0,N(INDEX($A$2:$A$13701,MIN(13700,MAX(1,ROW()-1+設定!$B$30))))&lt;=0,$A3240&lt;設定!$B$28,$A3240&gt;設定!$B$29),0,IF(AND($C3240&gt;=MAX(INDEX($C$1:$C$13701,MAX(1,ROW()-設定!$B$24)):INDEX($C$1:$C$13701,MAX(1,ROW()-1))),$C3240&gt;MAX(INDEX($C$1:$C$13701,MIN(13701,ROW()+1)):INDEX($C$1:$C$13701,MIN(13701,ROW()+設定!$B$24))),$C3240&gt;=設定!$B$32,$C3240&gt;=MAX(MIN(INDEX($C$1:$C$13701,MAX(1,ROW()-設定!$B$26)):INDEX($C$1:$C$13701,MAX(1,ROW()-1))),MIN(INDEX($C$1:$C$13701,MIN(13701,ROW()+1)):INDEX($C$1:$C$13701,MIN(13701,ROW()+設定!$B$26))))*10^(設定!$B$27/20)),1,0))</f>
        <v>0</v>
      </c>
      <c r="G3240" s="33" t="n">
        <f aca="false">$G3239+IF($F3240=1,1,0)</f>
        <v>1</v>
      </c>
      <c r="H3240" s="0" t="str">
        <f aca="false">IF($F3240=1,$G3240,"")</f>
        <v/>
      </c>
    </row>
    <row r="3241" customFormat="false" ht="15" hidden="false" customHeight="false" outlineLevel="0" collapsed="false">
      <c r="A3241" s="30" t="n">
        <v>506.09375</v>
      </c>
      <c r="B3241" s="31" t="n">
        <v>9.8768</v>
      </c>
      <c r="C3241" s="32" t="n">
        <f aca="false">IF($A3241="","",IF(設定!$B$21="dB",10^($B3241/20),ABS($B3241)))</f>
        <v>3.11774075434311</v>
      </c>
      <c r="D3241" s="32" t="n">
        <f aca="false">IF($A3241="","",$A3241^2)</f>
        <v>256130.883789063</v>
      </c>
      <c r="E3241" s="32" t="n">
        <f aca="false">IF($A3241="","",IF($C3241&lt;=0,"",1/$C3241^2))</f>
        <v>0.102877404765853</v>
      </c>
      <c r="F3241" s="33" t="n">
        <f aca="false">IF(OR(ROW()-設定!$B$30&lt;2,ROW()+設定!$B$30&gt;13701,N($A3241)&lt;=0,N(INDEX($A$2:$A$13701,MIN(13700,MAX(1,ROW()-1+設定!$B$30))))&lt;=0,$A3241&lt;設定!$B$28,$A3241&gt;設定!$B$29),0,IF(AND($C3241&gt;=MAX(INDEX($C$1:$C$13701,MAX(1,ROW()-設定!$B$24)):INDEX($C$1:$C$13701,MAX(1,ROW()-1))),$C3241&gt;MAX(INDEX($C$1:$C$13701,MIN(13701,ROW()+1)):INDEX($C$1:$C$13701,MIN(13701,ROW()+設定!$B$24))),$C3241&gt;=設定!$B$32,$C3241&gt;=MAX(MIN(INDEX($C$1:$C$13701,MAX(1,ROW()-設定!$B$26)):INDEX($C$1:$C$13701,MAX(1,ROW()-1))),MIN(INDEX($C$1:$C$13701,MIN(13701,ROW()+1)):INDEX($C$1:$C$13701,MIN(13701,ROW()+設定!$B$26))))*10^(設定!$B$27/20)),1,0))</f>
        <v>0</v>
      </c>
      <c r="G3241" s="33" t="n">
        <f aca="false">$G3240+IF($F3241=1,1,0)</f>
        <v>1</v>
      </c>
      <c r="H3241" s="0" t="str">
        <f aca="false">IF($F3241=1,$G3241,"")</f>
        <v/>
      </c>
    </row>
    <row r="3242" customFormat="false" ht="15" hidden="false" customHeight="false" outlineLevel="0" collapsed="false">
      <c r="A3242" s="30" t="n">
        <v>506.25</v>
      </c>
      <c r="B3242" s="31" t="n">
        <v>9.8693</v>
      </c>
      <c r="C3242" s="32" t="n">
        <f aca="false">IF($A3242="","",IF(設定!$B$21="dB",10^($B3242/20),ABS($B3242)))</f>
        <v>3.11504984250104</v>
      </c>
      <c r="D3242" s="32" t="n">
        <f aca="false">IF($A3242="","",$A3242^2)</f>
        <v>256289.0625</v>
      </c>
      <c r="E3242" s="32" t="n">
        <f aca="false">IF($A3242="","",IF($C3242&lt;=0,"",1/$C3242^2))</f>
        <v>0.103055221244716</v>
      </c>
      <c r="F3242" s="33" t="n">
        <f aca="false">IF(OR(ROW()-設定!$B$30&lt;2,ROW()+設定!$B$30&gt;13701,N($A3242)&lt;=0,N(INDEX($A$2:$A$13701,MIN(13700,MAX(1,ROW()-1+設定!$B$30))))&lt;=0,$A3242&lt;設定!$B$28,$A3242&gt;設定!$B$29),0,IF(AND($C3242&gt;=MAX(INDEX($C$1:$C$13701,MAX(1,ROW()-設定!$B$24)):INDEX($C$1:$C$13701,MAX(1,ROW()-1))),$C3242&gt;MAX(INDEX($C$1:$C$13701,MIN(13701,ROW()+1)):INDEX($C$1:$C$13701,MIN(13701,ROW()+設定!$B$24))),$C3242&gt;=設定!$B$32,$C3242&gt;=MAX(MIN(INDEX($C$1:$C$13701,MAX(1,ROW()-設定!$B$26)):INDEX($C$1:$C$13701,MAX(1,ROW()-1))),MIN(INDEX($C$1:$C$13701,MIN(13701,ROW()+1)):INDEX($C$1:$C$13701,MIN(13701,ROW()+設定!$B$26))))*10^(設定!$B$27/20)),1,0))</f>
        <v>0</v>
      </c>
      <c r="G3242" s="33" t="n">
        <f aca="false">$G3241+IF($F3242=1,1,0)</f>
        <v>1</v>
      </c>
      <c r="H3242" s="0" t="str">
        <f aca="false">IF($F3242=1,$G3242,"")</f>
        <v/>
      </c>
    </row>
    <row r="3243" customFormat="false" ht="15" hidden="false" customHeight="false" outlineLevel="0" collapsed="false">
      <c r="A3243" s="30" t="n">
        <v>506.40625</v>
      </c>
      <c r="B3243" s="31" t="n">
        <v>9.9636</v>
      </c>
      <c r="C3243" s="32" t="n">
        <f aca="false">IF($A3243="","",IF(設定!$B$21="dB",10^($B3243/20),ABS($B3243)))</f>
        <v>3.14905321700315</v>
      </c>
      <c r="D3243" s="32" t="n">
        <f aca="false">IF($A3243="","",$A3243^2)</f>
        <v>256447.290039063</v>
      </c>
      <c r="E3243" s="32" t="n">
        <f aca="false">IF($A3243="","",IF($C3243&lt;=0,"",1/$C3243^2))</f>
        <v>0.100841663208865</v>
      </c>
      <c r="F3243" s="33" t="n">
        <f aca="false">IF(OR(ROW()-設定!$B$30&lt;2,ROW()+設定!$B$30&gt;13701,N($A3243)&lt;=0,N(INDEX($A$2:$A$13701,MIN(13700,MAX(1,ROW()-1+設定!$B$30))))&lt;=0,$A3243&lt;設定!$B$28,$A3243&gt;設定!$B$29),0,IF(AND($C3243&gt;=MAX(INDEX($C$1:$C$13701,MAX(1,ROW()-設定!$B$24)):INDEX($C$1:$C$13701,MAX(1,ROW()-1))),$C3243&gt;MAX(INDEX($C$1:$C$13701,MIN(13701,ROW()+1)):INDEX($C$1:$C$13701,MIN(13701,ROW()+設定!$B$24))),$C3243&gt;=設定!$B$32,$C3243&gt;=MAX(MIN(INDEX($C$1:$C$13701,MAX(1,ROW()-設定!$B$26)):INDEX($C$1:$C$13701,MAX(1,ROW()-1))),MIN(INDEX($C$1:$C$13701,MIN(13701,ROW()+1)):INDEX($C$1:$C$13701,MIN(13701,ROW()+設定!$B$26))))*10^(設定!$B$27/20)),1,0))</f>
        <v>0</v>
      </c>
      <c r="G3243" s="33" t="n">
        <f aca="false">$G3242+IF($F3243=1,1,0)</f>
        <v>1</v>
      </c>
      <c r="H3243" s="0" t="str">
        <f aca="false">IF($F3243=1,$G3243,"")</f>
        <v/>
      </c>
    </row>
    <row r="3244" customFormat="false" ht="15" hidden="false" customHeight="false" outlineLevel="0" collapsed="false">
      <c r="A3244" s="30" t="n">
        <v>506.5625</v>
      </c>
      <c r="B3244" s="31" t="n">
        <v>9.8124</v>
      </c>
      <c r="C3244" s="32" t="n">
        <f aca="false">IF($A3244="","",IF(設定!$B$21="dB",10^($B3244/20),ABS($B3244)))</f>
        <v>3.09471029738184</v>
      </c>
      <c r="D3244" s="32" t="n">
        <f aca="false">IF($A3244="","",$A3244^2)</f>
        <v>256605.56640625</v>
      </c>
      <c r="E3244" s="32" t="n">
        <f aca="false">IF($A3244="","",IF($C3244&lt;=0,"",1/$C3244^2))</f>
        <v>0.104414304498587</v>
      </c>
      <c r="F3244" s="33" t="n">
        <f aca="false">IF(OR(ROW()-設定!$B$30&lt;2,ROW()+設定!$B$30&gt;13701,N($A3244)&lt;=0,N(INDEX($A$2:$A$13701,MIN(13700,MAX(1,ROW()-1+設定!$B$30))))&lt;=0,$A3244&lt;設定!$B$28,$A3244&gt;設定!$B$29),0,IF(AND($C3244&gt;=MAX(INDEX($C$1:$C$13701,MAX(1,ROW()-設定!$B$24)):INDEX($C$1:$C$13701,MAX(1,ROW()-1))),$C3244&gt;MAX(INDEX($C$1:$C$13701,MIN(13701,ROW()+1)):INDEX($C$1:$C$13701,MIN(13701,ROW()+設定!$B$24))),$C3244&gt;=設定!$B$32,$C3244&gt;=MAX(MIN(INDEX($C$1:$C$13701,MAX(1,ROW()-設定!$B$26)):INDEX($C$1:$C$13701,MAX(1,ROW()-1))),MIN(INDEX($C$1:$C$13701,MIN(13701,ROW()+1)):INDEX($C$1:$C$13701,MIN(13701,ROW()+設定!$B$26))))*10^(設定!$B$27/20)),1,0))</f>
        <v>0</v>
      </c>
      <c r="G3244" s="33" t="n">
        <f aca="false">$G3243+IF($F3244=1,1,0)</f>
        <v>1</v>
      </c>
      <c r="H3244" s="0" t="str">
        <f aca="false">IF($F3244=1,$G3244,"")</f>
        <v/>
      </c>
    </row>
    <row r="3245" customFormat="false" ht="15" hidden="false" customHeight="false" outlineLevel="0" collapsed="false">
      <c r="A3245" s="30" t="n">
        <v>506.71875</v>
      </c>
      <c r="B3245" s="31" t="n">
        <v>10.0281</v>
      </c>
      <c r="C3245" s="32" t="n">
        <f aca="false">IF($A3245="","",IF(設定!$B$21="dB",10^($B3245/20),ABS($B3245)))</f>
        <v>3.17252461218002</v>
      </c>
      <c r="D3245" s="32" t="n">
        <f aca="false">IF($A3245="","",$A3245^2)</f>
        <v>256763.891601563</v>
      </c>
      <c r="E3245" s="32" t="n">
        <f aca="false">IF($A3245="","",IF($C3245&lt;=0,"",1/$C3245^2))</f>
        <v>0.0993550622974922</v>
      </c>
      <c r="F3245" s="33" t="n">
        <f aca="false">IF(OR(ROW()-設定!$B$30&lt;2,ROW()+設定!$B$30&gt;13701,N($A3245)&lt;=0,N(INDEX($A$2:$A$13701,MIN(13700,MAX(1,ROW()-1+設定!$B$30))))&lt;=0,$A3245&lt;設定!$B$28,$A3245&gt;設定!$B$29),0,IF(AND($C3245&gt;=MAX(INDEX($C$1:$C$13701,MAX(1,ROW()-設定!$B$24)):INDEX($C$1:$C$13701,MAX(1,ROW()-1))),$C3245&gt;MAX(INDEX($C$1:$C$13701,MIN(13701,ROW()+1)):INDEX($C$1:$C$13701,MIN(13701,ROW()+設定!$B$24))),$C3245&gt;=設定!$B$32,$C3245&gt;=MAX(MIN(INDEX($C$1:$C$13701,MAX(1,ROW()-設定!$B$26)):INDEX($C$1:$C$13701,MAX(1,ROW()-1))),MIN(INDEX($C$1:$C$13701,MIN(13701,ROW()+1)):INDEX($C$1:$C$13701,MIN(13701,ROW()+設定!$B$26))))*10^(設定!$B$27/20)),1,0))</f>
        <v>0</v>
      </c>
      <c r="G3245" s="33" t="n">
        <f aca="false">$G3244+IF($F3245=1,1,0)</f>
        <v>1</v>
      </c>
      <c r="H3245" s="0" t="str">
        <f aca="false">IF($F3245=1,$G3245,"")</f>
        <v/>
      </c>
    </row>
    <row r="3246" customFormat="false" ht="15" hidden="false" customHeight="false" outlineLevel="0" collapsed="false">
      <c r="A3246" s="30" t="n">
        <v>506.875</v>
      </c>
      <c r="B3246" s="31" t="n">
        <v>10.1025</v>
      </c>
      <c r="C3246" s="32" t="n">
        <f aca="false">IF($A3246="","",IF(設定!$B$21="dB",10^($B3246/20),ABS($B3246)))</f>
        <v>3.19981595823</v>
      </c>
      <c r="D3246" s="32" t="n">
        <f aca="false">IF($A3246="","",$A3246^2)</f>
        <v>256922.265625</v>
      </c>
      <c r="E3246" s="32" t="n">
        <f aca="false">IF($A3246="","",IF($C3246&lt;=0,"",1/$C3246^2))</f>
        <v>0.0976674839873305</v>
      </c>
      <c r="F3246" s="33" t="n">
        <f aca="false">IF(OR(ROW()-設定!$B$30&lt;2,ROW()+設定!$B$30&gt;13701,N($A3246)&lt;=0,N(INDEX($A$2:$A$13701,MIN(13700,MAX(1,ROW()-1+設定!$B$30))))&lt;=0,$A3246&lt;設定!$B$28,$A3246&gt;設定!$B$29),0,IF(AND($C3246&gt;=MAX(INDEX($C$1:$C$13701,MAX(1,ROW()-設定!$B$24)):INDEX($C$1:$C$13701,MAX(1,ROW()-1))),$C3246&gt;MAX(INDEX($C$1:$C$13701,MIN(13701,ROW()+1)):INDEX($C$1:$C$13701,MIN(13701,ROW()+設定!$B$24))),$C3246&gt;=設定!$B$32,$C3246&gt;=MAX(MIN(INDEX($C$1:$C$13701,MAX(1,ROW()-設定!$B$26)):INDEX($C$1:$C$13701,MAX(1,ROW()-1))),MIN(INDEX($C$1:$C$13701,MIN(13701,ROW()+1)):INDEX($C$1:$C$13701,MIN(13701,ROW()+設定!$B$26))))*10^(設定!$B$27/20)),1,0))</f>
        <v>0</v>
      </c>
      <c r="G3246" s="33" t="n">
        <f aca="false">$G3245+IF($F3246=1,1,0)</f>
        <v>1</v>
      </c>
      <c r="H3246" s="0" t="str">
        <f aca="false">IF($F3246=1,$G3246,"")</f>
        <v/>
      </c>
    </row>
    <row r="3247" customFormat="false" ht="15" hidden="false" customHeight="false" outlineLevel="0" collapsed="false">
      <c r="A3247" s="30" t="n">
        <v>507.03125</v>
      </c>
      <c r="B3247" s="31" t="n">
        <v>10.0366</v>
      </c>
      <c r="C3247" s="32" t="n">
        <f aca="false">IF($A3247="","",IF(設定!$B$21="dB",10^($B3247/20),ABS($B3247)))</f>
        <v>3.17563076011689</v>
      </c>
      <c r="D3247" s="32" t="n">
        <f aca="false">IF($A3247="","",$A3247^2)</f>
        <v>257080.688476563</v>
      </c>
      <c r="E3247" s="32" t="n">
        <f aca="false">IF($A3247="","",IF($C3247&lt;=0,"",1/$C3247^2))</f>
        <v>0.0991607950066615</v>
      </c>
      <c r="F3247" s="33" t="n">
        <f aca="false">IF(OR(ROW()-設定!$B$30&lt;2,ROW()+設定!$B$30&gt;13701,N($A3247)&lt;=0,N(INDEX($A$2:$A$13701,MIN(13700,MAX(1,ROW()-1+設定!$B$30))))&lt;=0,$A3247&lt;設定!$B$28,$A3247&gt;設定!$B$29),0,IF(AND($C3247&gt;=MAX(INDEX($C$1:$C$13701,MAX(1,ROW()-設定!$B$24)):INDEX($C$1:$C$13701,MAX(1,ROW()-1))),$C3247&gt;MAX(INDEX($C$1:$C$13701,MIN(13701,ROW()+1)):INDEX($C$1:$C$13701,MIN(13701,ROW()+設定!$B$24))),$C3247&gt;=設定!$B$32,$C3247&gt;=MAX(MIN(INDEX($C$1:$C$13701,MAX(1,ROW()-設定!$B$26)):INDEX($C$1:$C$13701,MAX(1,ROW()-1))),MIN(INDEX($C$1:$C$13701,MIN(13701,ROW()+1)):INDEX($C$1:$C$13701,MIN(13701,ROW()+設定!$B$26))))*10^(設定!$B$27/20)),1,0))</f>
        <v>0</v>
      </c>
      <c r="G3247" s="33" t="n">
        <f aca="false">$G3246+IF($F3247=1,1,0)</f>
        <v>1</v>
      </c>
      <c r="H3247" s="0" t="str">
        <f aca="false">IF($F3247=1,$G3247,"")</f>
        <v/>
      </c>
    </row>
    <row r="3248" customFormat="false" ht="15" hidden="false" customHeight="false" outlineLevel="0" collapsed="false">
      <c r="A3248" s="30" t="n">
        <v>507.1875</v>
      </c>
      <c r="B3248" s="31" t="n">
        <v>10.1183</v>
      </c>
      <c r="C3248" s="32" t="n">
        <f aca="false">IF($A3248="","",IF(設定!$B$21="dB",10^($B3248/20),ABS($B3248)))</f>
        <v>3.20564185573567</v>
      </c>
      <c r="D3248" s="32" t="n">
        <f aca="false">IF($A3248="","",$A3248^2)</f>
        <v>257239.16015625</v>
      </c>
      <c r="E3248" s="32" t="n">
        <f aca="false">IF($A3248="","",IF($C3248&lt;=0,"",1/$C3248^2))</f>
        <v>0.0973128069964859</v>
      </c>
      <c r="F3248" s="33" t="n">
        <f aca="false">IF(OR(ROW()-設定!$B$30&lt;2,ROW()+設定!$B$30&gt;13701,N($A3248)&lt;=0,N(INDEX($A$2:$A$13701,MIN(13700,MAX(1,ROW()-1+設定!$B$30))))&lt;=0,$A3248&lt;設定!$B$28,$A3248&gt;設定!$B$29),0,IF(AND($C3248&gt;=MAX(INDEX($C$1:$C$13701,MAX(1,ROW()-設定!$B$24)):INDEX($C$1:$C$13701,MAX(1,ROW()-1))),$C3248&gt;MAX(INDEX($C$1:$C$13701,MIN(13701,ROW()+1)):INDEX($C$1:$C$13701,MIN(13701,ROW()+設定!$B$24))),$C3248&gt;=設定!$B$32,$C3248&gt;=MAX(MIN(INDEX($C$1:$C$13701,MAX(1,ROW()-設定!$B$26)):INDEX($C$1:$C$13701,MAX(1,ROW()-1))),MIN(INDEX($C$1:$C$13701,MIN(13701,ROW()+1)):INDEX($C$1:$C$13701,MIN(13701,ROW()+設定!$B$26))))*10^(設定!$B$27/20)),1,0))</f>
        <v>0</v>
      </c>
      <c r="G3248" s="33" t="n">
        <f aca="false">$G3247+IF($F3248=1,1,0)</f>
        <v>1</v>
      </c>
      <c r="H3248" s="0" t="str">
        <f aca="false">IF($F3248=1,$G3248,"")</f>
        <v/>
      </c>
    </row>
    <row r="3249" customFormat="false" ht="15" hidden="false" customHeight="false" outlineLevel="0" collapsed="false">
      <c r="A3249" s="30" t="n">
        <v>507.34375</v>
      </c>
      <c r="B3249" s="31" t="n">
        <v>9.9886</v>
      </c>
      <c r="C3249" s="32" t="n">
        <f aca="false">IF($A3249="","",IF(設定!$B$21="dB",10^($B3249/20),ABS($B3249)))</f>
        <v>3.15812997698779</v>
      </c>
      <c r="D3249" s="32" t="n">
        <f aca="false">IF($A3249="","",$A3249^2)</f>
        <v>257397.680664063</v>
      </c>
      <c r="E3249" s="32" t="n">
        <f aca="false">IF($A3249="","",IF($C3249&lt;=0,"",1/$C3249^2))</f>
        <v>0.100262839519585</v>
      </c>
      <c r="F3249" s="33" t="n">
        <f aca="false">IF(OR(ROW()-設定!$B$30&lt;2,ROW()+設定!$B$30&gt;13701,N($A3249)&lt;=0,N(INDEX($A$2:$A$13701,MIN(13700,MAX(1,ROW()-1+設定!$B$30))))&lt;=0,$A3249&lt;設定!$B$28,$A3249&gt;設定!$B$29),0,IF(AND($C3249&gt;=MAX(INDEX($C$1:$C$13701,MAX(1,ROW()-設定!$B$24)):INDEX($C$1:$C$13701,MAX(1,ROW()-1))),$C3249&gt;MAX(INDEX($C$1:$C$13701,MIN(13701,ROW()+1)):INDEX($C$1:$C$13701,MIN(13701,ROW()+設定!$B$24))),$C3249&gt;=設定!$B$32,$C3249&gt;=MAX(MIN(INDEX($C$1:$C$13701,MAX(1,ROW()-設定!$B$26)):INDEX($C$1:$C$13701,MAX(1,ROW()-1))),MIN(INDEX($C$1:$C$13701,MIN(13701,ROW()+1)):INDEX($C$1:$C$13701,MIN(13701,ROW()+設定!$B$26))))*10^(設定!$B$27/20)),1,0))</f>
        <v>0</v>
      </c>
      <c r="G3249" s="33" t="n">
        <f aca="false">$G3248+IF($F3249=1,1,0)</f>
        <v>1</v>
      </c>
      <c r="H3249" s="0" t="str">
        <f aca="false">IF($F3249=1,$G3249,"")</f>
        <v/>
      </c>
    </row>
    <row r="3250" customFormat="false" ht="15" hidden="false" customHeight="false" outlineLevel="0" collapsed="false">
      <c r="A3250" s="30" t="n">
        <v>507.5</v>
      </c>
      <c r="B3250" s="31" t="n">
        <v>9.9515</v>
      </c>
      <c r="C3250" s="32" t="n">
        <f aca="false">IF($A3250="","",IF(設定!$B$21="dB",10^($B3250/20),ABS($B3250)))</f>
        <v>3.14466943854235</v>
      </c>
      <c r="D3250" s="32" t="n">
        <f aca="false">IF($A3250="","",$A3250^2)</f>
        <v>257556.25</v>
      </c>
      <c r="E3250" s="32" t="n">
        <f aca="false">IF($A3250="","",IF($C3250&lt;=0,"",1/$C3250^2))</f>
        <v>0.101123012742421</v>
      </c>
      <c r="F3250" s="33" t="n">
        <f aca="false">IF(OR(ROW()-設定!$B$30&lt;2,ROW()+設定!$B$30&gt;13701,N($A3250)&lt;=0,N(INDEX($A$2:$A$13701,MIN(13700,MAX(1,ROW()-1+設定!$B$30))))&lt;=0,$A3250&lt;設定!$B$28,$A3250&gt;設定!$B$29),0,IF(AND($C3250&gt;=MAX(INDEX($C$1:$C$13701,MAX(1,ROW()-設定!$B$24)):INDEX($C$1:$C$13701,MAX(1,ROW()-1))),$C3250&gt;MAX(INDEX($C$1:$C$13701,MIN(13701,ROW()+1)):INDEX($C$1:$C$13701,MIN(13701,ROW()+設定!$B$24))),$C3250&gt;=設定!$B$32,$C3250&gt;=MAX(MIN(INDEX($C$1:$C$13701,MAX(1,ROW()-設定!$B$26)):INDEX($C$1:$C$13701,MAX(1,ROW()-1))),MIN(INDEX($C$1:$C$13701,MIN(13701,ROW()+1)):INDEX($C$1:$C$13701,MIN(13701,ROW()+設定!$B$26))))*10^(設定!$B$27/20)),1,0))</f>
        <v>0</v>
      </c>
      <c r="G3250" s="33" t="n">
        <f aca="false">$G3249+IF($F3250=1,1,0)</f>
        <v>1</v>
      </c>
      <c r="H3250" s="0" t="str">
        <f aca="false">IF($F3250=1,$G3250,"")</f>
        <v/>
      </c>
    </row>
    <row r="3251" customFormat="false" ht="15" hidden="false" customHeight="false" outlineLevel="0" collapsed="false">
      <c r="A3251" s="30" t="n">
        <v>507.65625</v>
      </c>
      <c r="B3251" s="31" t="n">
        <v>10.0556</v>
      </c>
      <c r="C3251" s="32" t="n">
        <f aca="false">IF($A3251="","",IF(設定!$B$21="dB",10^($B3251/20),ABS($B3251)))</f>
        <v>3.18258491534432</v>
      </c>
      <c r="D3251" s="32" t="n">
        <f aca="false">IF($A3251="","",$A3251^2)</f>
        <v>257714.868164063</v>
      </c>
      <c r="E3251" s="32" t="n">
        <f aca="false">IF($A3251="","",IF($C3251&lt;=0,"",1/$C3251^2))</f>
        <v>0.0987279228658343</v>
      </c>
      <c r="F3251" s="33" t="n">
        <f aca="false">IF(OR(ROW()-設定!$B$30&lt;2,ROW()+設定!$B$30&gt;13701,N($A3251)&lt;=0,N(INDEX($A$2:$A$13701,MIN(13700,MAX(1,ROW()-1+設定!$B$30))))&lt;=0,$A3251&lt;設定!$B$28,$A3251&gt;設定!$B$29),0,IF(AND($C3251&gt;=MAX(INDEX($C$1:$C$13701,MAX(1,ROW()-設定!$B$24)):INDEX($C$1:$C$13701,MAX(1,ROW()-1))),$C3251&gt;MAX(INDEX($C$1:$C$13701,MIN(13701,ROW()+1)):INDEX($C$1:$C$13701,MIN(13701,ROW()+設定!$B$24))),$C3251&gt;=設定!$B$32,$C3251&gt;=MAX(MIN(INDEX($C$1:$C$13701,MAX(1,ROW()-設定!$B$26)):INDEX($C$1:$C$13701,MAX(1,ROW()-1))),MIN(INDEX($C$1:$C$13701,MIN(13701,ROW()+1)):INDEX($C$1:$C$13701,MIN(13701,ROW()+設定!$B$26))))*10^(設定!$B$27/20)),1,0))</f>
        <v>0</v>
      </c>
      <c r="G3251" s="33" t="n">
        <f aca="false">$G3250+IF($F3251=1,1,0)</f>
        <v>1</v>
      </c>
      <c r="H3251" s="0" t="str">
        <f aca="false">IF($F3251=1,$G3251,"")</f>
        <v/>
      </c>
    </row>
    <row r="3252" customFormat="false" ht="15" hidden="false" customHeight="false" outlineLevel="0" collapsed="false">
      <c r="A3252" s="30" t="n">
        <v>507.8125</v>
      </c>
      <c r="B3252" s="31" t="n">
        <v>10.2588</v>
      </c>
      <c r="C3252" s="32" t="n">
        <f aca="false">IF($A3252="","",IF(設定!$B$21="dB",10^($B3252/20),ABS($B3252)))</f>
        <v>3.25791688107632</v>
      </c>
      <c r="D3252" s="32" t="n">
        <f aca="false">IF($A3252="","",$A3252^2)</f>
        <v>257873.53515625</v>
      </c>
      <c r="E3252" s="32" t="n">
        <f aca="false">IF($A3252="","",IF($C3252&lt;=0,"",1/$C3252^2))</f>
        <v>0.0942149886194836</v>
      </c>
      <c r="F3252" s="33" t="n">
        <f aca="false">IF(OR(ROW()-設定!$B$30&lt;2,ROW()+設定!$B$30&gt;13701,N($A3252)&lt;=0,N(INDEX($A$2:$A$13701,MIN(13700,MAX(1,ROW()-1+設定!$B$30))))&lt;=0,$A3252&lt;設定!$B$28,$A3252&gt;設定!$B$29),0,IF(AND($C3252&gt;=MAX(INDEX($C$1:$C$13701,MAX(1,ROW()-設定!$B$24)):INDEX($C$1:$C$13701,MAX(1,ROW()-1))),$C3252&gt;MAX(INDEX($C$1:$C$13701,MIN(13701,ROW()+1)):INDEX($C$1:$C$13701,MIN(13701,ROW()+設定!$B$24))),$C3252&gt;=設定!$B$32,$C3252&gt;=MAX(MIN(INDEX($C$1:$C$13701,MAX(1,ROW()-設定!$B$26)):INDEX($C$1:$C$13701,MAX(1,ROW()-1))),MIN(INDEX($C$1:$C$13701,MIN(13701,ROW()+1)):INDEX($C$1:$C$13701,MIN(13701,ROW()+設定!$B$26))))*10^(設定!$B$27/20)),1,0))</f>
        <v>0</v>
      </c>
      <c r="G3252" s="33" t="n">
        <f aca="false">$G3251+IF($F3252=1,1,0)</f>
        <v>1</v>
      </c>
      <c r="H3252" s="0" t="str">
        <f aca="false">IF($F3252=1,$G3252,"")</f>
        <v/>
      </c>
    </row>
    <row r="3253" customFormat="false" ht="15" hidden="false" customHeight="false" outlineLevel="0" collapsed="false">
      <c r="A3253" s="30" t="n">
        <v>507.96875</v>
      </c>
      <c r="B3253" s="31" t="n">
        <v>10.263</v>
      </c>
      <c r="C3253" s="32" t="n">
        <f aca="false">IF($A3253="","",IF(設定!$B$21="dB",10^($B3253/20),ABS($B3253)))</f>
        <v>3.25949260448789</v>
      </c>
      <c r="D3253" s="32" t="n">
        <f aca="false">IF($A3253="","",$A3253^2)</f>
        <v>258032.250976563</v>
      </c>
      <c r="E3253" s="32" t="n">
        <f aca="false">IF($A3253="","",IF($C3253&lt;=0,"",1/$C3253^2))</f>
        <v>0.0941239186908967</v>
      </c>
      <c r="F3253" s="33" t="n">
        <f aca="false">IF(OR(ROW()-設定!$B$30&lt;2,ROW()+設定!$B$30&gt;13701,N($A3253)&lt;=0,N(INDEX($A$2:$A$13701,MIN(13700,MAX(1,ROW()-1+設定!$B$30))))&lt;=0,$A3253&lt;設定!$B$28,$A3253&gt;設定!$B$29),0,IF(AND($C3253&gt;=MAX(INDEX($C$1:$C$13701,MAX(1,ROW()-設定!$B$24)):INDEX($C$1:$C$13701,MAX(1,ROW()-1))),$C3253&gt;MAX(INDEX($C$1:$C$13701,MIN(13701,ROW()+1)):INDEX($C$1:$C$13701,MIN(13701,ROW()+設定!$B$24))),$C3253&gt;=設定!$B$32,$C3253&gt;=MAX(MIN(INDEX($C$1:$C$13701,MAX(1,ROW()-設定!$B$26)):INDEX($C$1:$C$13701,MAX(1,ROW()-1))),MIN(INDEX($C$1:$C$13701,MIN(13701,ROW()+1)):INDEX($C$1:$C$13701,MIN(13701,ROW()+設定!$B$26))))*10^(設定!$B$27/20)),1,0))</f>
        <v>0</v>
      </c>
      <c r="G3253" s="33" t="n">
        <f aca="false">$G3252+IF($F3253=1,1,0)</f>
        <v>1</v>
      </c>
      <c r="H3253" s="0" t="str">
        <f aca="false">IF($F3253=1,$G3253,"")</f>
        <v/>
      </c>
    </row>
    <row r="3254" customFormat="false" ht="15" hidden="false" customHeight="false" outlineLevel="0" collapsed="false">
      <c r="A3254" s="30" t="n">
        <v>508.125</v>
      </c>
      <c r="B3254" s="31" t="n">
        <v>10.1262</v>
      </c>
      <c r="C3254" s="32" t="n">
        <f aca="false">IF($A3254="","",IF(設定!$B$21="dB",10^($B3254/20),ABS($B3254)))</f>
        <v>3.20855878098158</v>
      </c>
      <c r="D3254" s="32" t="n">
        <f aca="false">IF($A3254="","",$A3254^2)</f>
        <v>258191.015625</v>
      </c>
      <c r="E3254" s="32" t="n">
        <f aca="false">IF($A3254="","",IF($C3254&lt;=0,"",1/$C3254^2))</f>
        <v>0.0971359517939823</v>
      </c>
      <c r="F3254" s="33" t="n">
        <f aca="false">IF(OR(ROW()-設定!$B$30&lt;2,ROW()+設定!$B$30&gt;13701,N($A3254)&lt;=0,N(INDEX($A$2:$A$13701,MIN(13700,MAX(1,ROW()-1+設定!$B$30))))&lt;=0,$A3254&lt;設定!$B$28,$A3254&gt;設定!$B$29),0,IF(AND($C3254&gt;=MAX(INDEX($C$1:$C$13701,MAX(1,ROW()-設定!$B$24)):INDEX($C$1:$C$13701,MAX(1,ROW()-1))),$C3254&gt;MAX(INDEX($C$1:$C$13701,MIN(13701,ROW()+1)):INDEX($C$1:$C$13701,MIN(13701,ROW()+設定!$B$24))),$C3254&gt;=設定!$B$32,$C3254&gt;=MAX(MIN(INDEX($C$1:$C$13701,MAX(1,ROW()-設定!$B$26)):INDEX($C$1:$C$13701,MAX(1,ROW()-1))),MIN(INDEX($C$1:$C$13701,MIN(13701,ROW()+1)):INDEX($C$1:$C$13701,MIN(13701,ROW()+設定!$B$26))))*10^(設定!$B$27/20)),1,0))</f>
        <v>0</v>
      </c>
      <c r="G3254" s="33" t="n">
        <f aca="false">$G3253+IF($F3254=1,1,0)</f>
        <v>1</v>
      </c>
      <c r="H3254" s="0" t="str">
        <f aca="false">IF($F3254=1,$G3254,"")</f>
        <v/>
      </c>
    </row>
    <row r="3255" customFormat="false" ht="15" hidden="false" customHeight="false" outlineLevel="0" collapsed="false">
      <c r="A3255" s="30" t="n">
        <v>508.28125</v>
      </c>
      <c r="B3255" s="31" t="n">
        <v>10.3159</v>
      </c>
      <c r="C3255" s="32" t="n">
        <f aca="false">IF($A3255="","",IF(設定!$B$21="dB",10^($B3255/20),ABS($B3255)))</f>
        <v>3.27940458856341</v>
      </c>
      <c r="D3255" s="32" t="n">
        <f aca="false">IF($A3255="","",$A3255^2)</f>
        <v>258349.829101563</v>
      </c>
      <c r="E3255" s="32" t="n">
        <f aca="false">IF($A3255="","",IF($C3255&lt;=0,"",1/$C3255^2))</f>
        <v>0.0929843800783631</v>
      </c>
      <c r="F3255" s="33" t="n">
        <f aca="false">IF(OR(ROW()-設定!$B$30&lt;2,ROW()+設定!$B$30&gt;13701,N($A3255)&lt;=0,N(INDEX($A$2:$A$13701,MIN(13700,MAX(1,ROW()-1+設定!$B$30))))&lt;=0,$A3255&lt;設定!$B$28,$A3255&gt;設定!$B$29),0,IF(AND($C3255&gt;=MAX(INDEX($C$1:$C$13701,MAX(1,ROW()-設定!$B$24)):INDEX($C$1:$C$13701,MAX(1,ROW()-1))),$C3255&gt;MAX(INDEX($C$1:$C$13701,MIN(13701,ROW()+1)):INDEX($C$1:$C$13701,MIN(13701,ROW()+設定!$B$24))),$C3255&gt;=設定!$B$32,$C3255&gt;=MAX(MIN(INDEX($C$1:$C$13701,MAX(1,ROW()-設定!$B$26)):INDEX($C$1:$C$13701,MAX(1,ROW()-1))),MIN(INDEX($C$1:$C$13701,MIN(13701,ROW()+1)):INDEX($C$1:$C$13701,MIN(13701,ROW()+設定!$B$26))))*10^(設定!$B$27/20)),1,0))</f>
        <v>0</v>
      </c>
      <c r="G3255" s="33" t="n">
        <f aca="false">$G3254+IF($F3255=1,1,0)</f>
        <v>1</v>
      </c>
      <c r="H3255" s="0" t="str">
        <f aca="false">IF($F3255=1,$G3255,"")</f>
        <v/>
      </c>
    </row>
    <row r="3256" customFormat="false" ht="15" hidden="false" customHeight="false" outlineLevel="0" collapsed="false">
      <c r="A3256" s="30" t="n">
        <v>508.4375</v>
      </c>
      <c r="B3256" s="31" t="n">
        <v>10.1739</v>
      </c>
      <c r="C3256" s="32" t="n">
        <f aca="false">IF($A3256="","",IF(設定!$B$21="dB",10^($B3256/20),ABS($B3256)))</f>
        <v>3.22622758354415</v>
      </c>
      <c r="D3256" s="32" t="n">
        <f aca="false">IF($A3256="","",$A3256^2)</f>
        <v>258508.69140625</v>
      </c>
      <c r="E3256" s="32" t="n">
        <f aca="false">IF($A3256="","",IF($C3256&lt;=0,"",1/$C3256^2))</f>
        <v>0.0960749130300688</v>
      </c>
      <c r="F3256" s="33" t="n">
        <f aca="false">IF(OR(ROW()-設定!$B$30&lt;2,ROW()+設定!$B$30&gt;13701,N($A3256)&lt;=0,N(INDEX($A$2:$A$13701,MIN(13700,MAX(1,ROW()-1+設定!$B$30))))&lt;=0,$A3256&lt;設定!$B$28,$A3256&gt;設定!$B$29),0,IF(AND($C3256&gt;=MAX(INDEX($C$1:$C$13701,MAX(1,ROW()-設定!$B$24)):INDEX($C$1:$C$13701,MAX(1,ROW()-1))),$C3256&gt;MAX(INDEX($C$1:$C$13701,MIN(13701,ROW()+1)):INDEX($C$1:$C$13701,MIN(13701,ROW()+設定!$B$24))),$C3256&gt;=設定!$B$32,$C3256&gt;=MAX(MIN(INDEX($C$1:$C$13701,MAX(1,ROW()-設定!$B$26)):INDEX($C$1:$C$13701,MAX(1,ROW()-1))),MIN(INDEX($C$1:$C$13701,MIN(13701,ROW()+1)):INDEX($C$1:$C$13701,MIN(13701,ROW()+設定!$B$26))))*10^(設定!$B$27/20)),1,0))</f>
        <v>0</v>
      </c>
      <c r="G3256" s="33" t="n">
        <f aca="false">$G3255+IF($F3256=1,1,0)</f>
        <v>1</v>
      </c>
      <c r="H3256" s="0" t="str">
        <f aca="false">IF($F3256=1,$G3256,"")</f>
        <v/>
      </c>
    </row>
    <row r="3257" customFormat="false" ht="15" hidden="false" customHeight="false" outlineLevel="0" collapsed="false">
      <c r="A3257" s="30" t="n">
        <v>508.59375</v>
      </c>
      <c r="B3257" s="31" t="n">
        <v>10.381</v>
      </c>
      <c r="C3257" s="32" t="n">
        <f aca="false">IF($A3257="","",IF(設定!$B$21="dB",10^($B3257/20),ABS($B3257)))</f>
        <v>3.30407578425399</v>
      </c>
      <c r="D3257" s="32" t="n">
        <f aca="false">IF($A3257="","",$A3257^2)</f>
        <v>258667.602539063</v>
      </c>
      <c r="E3257" s="32" t="n">
        <f aca="false">IF($A3257="","",IF($C3257&lt;=0,"",1/$C3257^2))</f>
        <v>0.0916009546844429</v>
      </c>
      <c r="F3257" s="33" t="n">
        <f aca="false">IF(OR(ROW()-設定!$B$30&lt;2,ROW()+設定!$B$30&gt;13701,N($A3257)&lt;=0,N(INDEX($A$2:$A$13701,MIN(13700,MAX(1,ROW()-1+設定!$B$30))))&lt;=0,$A3257&lt;設定!$B$28,$A3257&gt;設定!$B$29),0,IF(AND($C3257&gt;=MAX(INDEX($C$1:$C$13701,MAX(1,ROW()-設定!$B$24)):INDEX($C$1:$C$13701,MAX(1,ROW()-1))),$C3257&gt;MAX(INDEX($C$1:$C$13701,MIN(13701,ROW()+1)):INDEX($C$1:$C$13701,MIN(13701,ROW()+設定!$B$24))),$C3257&gt;=設定!$B$32,$C3257&gt;=MAX(MIN(INDEX($C$1:$C$13701,MAX(1,ROW()-設定!$B$26)):INDEX($C$1:$C$13701,MAX(1,ROW()-1))),MIN(INDEX($C$1:$C$13701,MIN(13701,ROW()+1)):INDEX($C$1:$C$13701,MIN(13701,ROW()+設定!$B$26))))*10^(設定!$B$27/20)),1,0))</f>
        <v>0</v>
      </c>
      <c r="G3257" s="33" t="n">
        <f aca="false">$G3256+IF($F3257=1,1,0)</f>
        <v>1</v>
      </c>
      <c r="H3257" s="0" t="str">
        <f aca="false">IF($F3257=1,$G3257,"")</f>
        <v/>
      </c>
    </row>
    <row r="3258" customFormat="false" ht="15" hidden="false" customHeight="false" outlineLevel="0" collapsed="false">
      <c r="A3258" s="30" t="n">
        <v>508.75</v>
      </c>
      <c r="B3258" s="31" t="n">
        <v>10.293</v>
      </c>
      <c r="C3258" s="32" t="n">
        <f aca="false">IF($A3258="","",IF(設定!$B$21="dB",10^($B3258/20),ABS($B3258)))</f>
        <v>3.27076995719792</v>
      </c>
      <c r="D3258" s="32" t="n">
        <f aca="false">IF($A3258="","",$A3258^2)</f>
        <v>258826.5625</v>
      </c>
      <c r="E3258" s="32" t="n">
        <f aca="false">IF($A3258="","",IF($C3258&lt;=0,"",1/$C3258^2))</f>
        <v>0.0934759741921966</v>
      </c>
      <c r="F3258" s="33" t="n">
        <f aca="false">IF(OR(ROW()-設定!$B$30&lt;2,ROW()+設定!$B$30&gt;13701,N($A3258)&lt;=0,N(INDEX($A$2:$A$13701,MIN(13700,MAX(1,ROW()-1+設定!$B$30))))&lt;=0,$A3258&lt;設定!$B$28,$A3258&gt;設定!$B$29),0,IF(AND($C3258&gt;=MAX(INDEX($C$1:$C$13701,MAX(1,ROW()-設定!$B$24)):INDEX($C$1:$C$13701,MAX(1,ROW()-1))),$C3258&gt;MAX(INDEX($C$1:$C$13701,MIN(13701,ROW()+1)):INDEX($C$1:$C$13701,MIN(13701,ROW()+設定!$B$24))),$C3258&gt;=設定!$B$32,$C3258&gt;=MAX(MIN(INDEX($C$1:$C$13701,MAX(1,ROW()-設定!$B$26)):INDEX($C$1:$C$13701,MAX(1,ROW()-1))),MIN(INDEX($C$1:$C$13701,MIN(13701,ROW()+1)):INDEX($C$1:$C$13701,MIN(13701,ROW()+設定!$B$26))))*10^(設定!$B$27/20)),1,0))</f>
        <v>0</v>
      </c>
      <c r="G3258" s="33" t="n">
        <f aca="false">$G3257+IF($F3258=1,1,0)</f>
        <v>1</v>
      </c>
      <c r="H3258" s="0" t="str">
        <f aca="false">IF($F3258=1,$G3258,"")</f>
        <v/>
      </c>
    </row>
    <row r="3259" customFormat="false" ht="15" hidden="false" customHeight="false" outlineLevel="0" collapsed="false">
      <c r="A3259" s="30" t="n">
        <v>508.90625</v>
      </c>
      <c r="B3259" s="31" t="n">
        <v>10.2121</v>
      </c>
      <c r="C3259" s="32" t="n">
        <f aca="false">IF($A3259="","",IF(設定!$B$21="dB",10^($B3259/20),ABS($B3259)))</f>
        <v>3.24044757730849</v>
      </c>
      <c r="D3259" s="32" t="n">
        <f aca="false">IF($A3259="","",$A3259^2)</f>
        <v>258985.571289063</v>
      </c>
      <c r="E3259" s="32" t="n">
        <f aca="false">IF($A3259="","",IF($C3259&lt;=0,"",1/$C3259^2))</f>
        <v>0.0952335557602874</v>
      </c>
      <c r="F3259" s="33" t="n">
        <f aca="false">IF(OR(ROW()-設定!$B$30&lt;2,ROW()+設定!$B$30&gt;13701,N($A3259)&lt;=0,N(INDEX($A$2:$A$13701,MIN(13700,MAX(1,ROW()-1+設定!$B$30))))&lt;=0,$A3259&lt;設定!$B$28,$A3259&gt;設定!$B$29),0,IF(AND($C3259&gt;=MAX(INDEX($C$1:$C$13701,MAX(1,ROW()-設定!$B$24)):INDEX($C$1:$C$13701,MAX(1,ROW()-1))),$C3259&gt;MAX(INDEX($C$1:$C$13701,MIN(13701,ROW()+1)):INDEX($C$1:$C$13701,MIN(13701,ROW()+設定!$B$24))),$C3259&gt;=設定!$B$32,$C3259&gt;=MAX(MIN(INDEX($C$1:$C$13701,MAX(1,ROW()-設定!$B$26)):INDEX($C$1:$C$13701,MAX(1,ROW()-1))),MIN(INDEX($C$1:$C$13701,MIN(13701,ROW()+1)):INDEX($C$1:$C$13701,MIN(13701,ROW()+設定!$B$26))))*10^(設定!$B$27/20)),1,0))</f>
        <v>0</v>
      </c>
      <c r="G3259" s="33" t="n">
        <f aca="false">$G3258+IF($F3259=1,1,0)</f>
        <v>1</v>
      </c>
      <c r="H3259" s="0" t="str">
        <f aca="false">IF($F3259=1,$G3259,"")</f>
        <v/>
      </c>
    </row>
    <row r="3260" customFormat="false" ht="15" hidden="false" customHeight="false" outlineLevel="0" collapsed="false">
      <c r="A3260" s="30" t="n">
        <v>509.0625</v>
      </c>
      <c r="B3260" s="31" t="n">
        <v>10.3591</v>
      </c>
      <c r="C3260" s="32" t="n">
        <f aca="false">IF($A3260="","",IF(設定!$B$21="dB",10^($B3260/20),ABS($B3260)))</f>
        <v>3.29575560998359</v>
      </c>
      <c r="D3260" s="32" t="n">
        <f aca="false">IF($A3260="","",$A3260^2)</f>
        <v>259144.62890625</v>
      </c>
      <c r="E3260" s="32" t="n">
        <f aca="false">IF($A3260="","",IF($C3260&lt;=0,"",1/$C3260^2))</f>
        <v>0.0920640338730712</v>
      </c>
      <c r="F3260" s="33" t="n">
        <f aca="false">IF(OR(ROW()-設定!$B$30&lt;2,ROW()+設定!$B$30&gt;13701,N($A3260)&lt;=0,N(INDEX($A$2:$A$13701,MIN(13700,MAX(1,ROW()-1+設定!$B$30))))&lt;=0,$A3260&lt;設定!$B$28,$A3260&gt;設定!$B$29),0,IF(AND($C3260&gt;=MAX(INDEX($C$1:$C$13701,MAX(1,ROW()-設定!$B$24)):INDEX($C$1:$C$13701,MAX(1,ROW()-1))),$C3260&gt;MAX(INDEX($C$1:$C$13701,MIN(13701,ROW()+1)):INDEX($C$1:$C$13701,MIN(13701,ROW()+設定!$B$24))),$C3260&gt;=設定!$B$32,$C3260&gt;=MAX(MIN(INDEX($C$1:$C$13701,MAX(1,ROW()-設定!$B$26)):INDEX($C$1:$C$13701,MAX(1,ROW()-1))),MIN(INDEX($C$1:$C$13701,MIN(13701,ROW()+1)):INDEX($C$1:$C$13701,MIN(13701,ROW()+設定!$B$26))))*10^(設定!$B$27/20)),1,0))</f>
        <v>0</v>
      </c>
      <c r="G3260" s="33" t="n">
        <f aca="false">$G3259+IF($F3260=1,1,0)</f>
        <v>1</v>
      </c>
      <c r="H3260" s="0" t="str">
        <f aca="false">IF($F3260=1,$G3260,"")</f>
        <v/>
      </c>
    </row>
    <row r="3261" customFormat="false" ht="15" hidden="false" customHeight="false" outlineLevel="0" collapsed="false">
      <c r="A3261" s="30" t="n">
        <v>509.21875</v>
      </c>
      <c r="B3261" s="31" t="n">
        <v>10.2124</v>
      </c>
      <c r="C3261" s="32" t="n">
        <f aca="false">IF($A3261="","",IF(設定!$B$21="dB",10^($B3261/20),ABS($B3261)))</f>
        <v>3.24055950033561</v>
      </c>
      <c r="D3261" s="32" t="n">
        <f aca="false">IF($A3261="","",$A3261^2)</f>
        <v>259303.735351563</v>
      </c>
      <c r="E3261" s="32" t="n">
        <f aca="false">IF($A3261="","",IF($C3261&lt;=0,"",1/$C3261^2))</f>
        <v>0.0952269774865201</v>
      </c>
      <c r="F3261" s="33" t="n">
        <f aca="false">IF(OR(ROW()-設定!$B$30&lt;2,ROW()+設定!$B$30&gt;13701,N($A3261)&lt;=0,N(INDEX($A$2:$A$13701,MIN(13700,MAX(1,ROW()-1+設定!$B$30))))&lt;=0,$A3261&lt;設定!$B$28,$A3261&gt;設定!$B$29),0,IF(AND($C3261&gt;=MAX(INDEX($C$1:$C$13701,MAX(1,ROW()-設定!$B$24)):INDEX($C$1:$C$13701,MAX(1,ROW()-1))),$C3261&gt;MAX(INDEX($C$1:$C$13701,MIN(13701,ROW()+1)):INDEX($C$1:$C$13701,MIN(13701,ROW()+設定!$B$24))),$C3261&gt;=設定!$B$32,$C3261&gt;=MAX(MIN(INDEX($C$1:$C$13701,MAX(1,ROW()-設定!$B$26)):INDEX($C$1:$C$13701,MAX(1,ROW()-1))),MIN(INDEX($C$1:$C$13701,MIN(13701,ROW()+1)):INDEX($C$1:$C$13701,MIN(13701,ROW()+設定!$B$26))))*10^(設定!$B$27/20)),1,0))</f>
        <v>0</v>
      </c>
      <c r="G3261" s="33" t="n">
        <f aca="false">$G3260+IF($F3261=1,1,0)</f>
        <v>1</v>
      </c>
      <c r="H3261" s="0" t="str">
        <f aca="false">IF($F3261=1,$G3261,"")</f>
        <v/>
      </c>
    </row>
    <row r="3262" customFormat="false" ht="15" hidden="false" customHeight="false" outlineLevel="0" collapsed="false">
      <c r="A3262" s="30" t="n">
        <v>509.375</v>
      </c>
      <c r="B3262" s="31" t="n">
        <v>10.2117</v>
      </c>
      <c r="C3262" s="32" t="n">
        <f aca="false">IF($A3262="","",IF(設定!$B$21="dB",10^($B3262/20),ABS($B3262)))</f>
        <v>3.24029835261882</v>
      </c>
      <c r="D3262" s="32" t="n">
        <f aca="false">IF($A3262="","",$A3262^2)</f>
        <v>259462.890625</v>
      </c>
      <c r="E3262" s="32" t="n">
        <f aca="false">IF($A3262="","",IF($C3262&lt;=0,"",1/$C3262^2))</f>
        <v>0.0952423274988685</v>
      </c>
      <c r="F3262" s="33" t="n">
        <f aca="false">IF(OR(ROW()-設定!$B$30&lt;2,ROW()+設定!$B$30&gt;13701,N($A3262)&lt;=0,N(INDEX($A$2:$A$13701,MIN(13700,MAX(1,ROW()-1+設定!$B$30))))&lt;=0,$A3262&lt;設定!$B$28,$A3262&gt;設定!$B$29),0,IF(AND($C3262&gt;=MAX(INDEX($C$1:$C$13701,MAX(1,ROW()-設定!$B$24)):INDEX($C$1:$C$13701,MAX(1,ROW()-1))),$C3262&gt;MAX(INDEX($C$1:$C$13701,MIN(13701,ROW()+1)):INDEX($C$1:$C$13701,MIN(13701,ROW()+設定!$B$24))),$C3262&gt;=設定!$B$32,$C3262&gt;=MAX(MIN(INDEX($C$1:$C$13701,MAX(1,ROW()-設定!$B$26)):INDEX($C$1:$C$13701,MAX(1,ROW()-1))),MIN(INDEX($C$1:$C$13701,MIN(13701,ROW()+1)):INDEX($C$1:$C$13701,MIN(13701,ROW()+設定!$B$26))))*10^(設定!$B$27/20)),1,0))</f>
        <v>0</v>
      </c>
      <c r="G3262" s="33" t="n">
        <f aca="false">$G3261+IF($F3262=1,1,0)</f>
        <v>1</v>
      </c>
      <c r="H3262" s="0" t="str">
        <f aca="false">IF($F3262=1,$G3262,"")</f>
        <v/>
      </c>
    </row>
    <row r="3263" customFormat="false" ht="15" hidden="false" customHeight="false" outlineLevel="0" collapsed="false">
      <c r="A3263" s="30" t="n">
        <v>509.53125</v>
      </c>
      <c r="B3263" s="31" t="n">
        <v>10.1741</v>
      </c>
      <c r="C3263" s="32" t="n">
        <f aca="false">IF($A3263="","",IF(設定!$B$21="dB",10^($B3263/20),ABS($B3263)))</f>
        <v>3.22630187103482</v>
      </c>
      <c r="D3263" s="32" t="n">
        <f aca="false">IF($A3263="","",$A3263^2)</f>
        <v>259622.094726563</v>
      </c>
      <c r="E3263" s="32" t="n">
        <f aca="false">IF($A3263="","",IF($C3263&lt;=0,"",1/$C3263^2))</f>
        <v>0.0960704887186921</v>
      </c>
      <c r="F3263" s="33" t="n">
        <f aca="false">IF(OR(ROW()-設定!$B$30&lt;2,ROW()+設定!$B$30&gt;13701,N($A3263)&lt;=0,N(INDEX($A$2:$A$13701,MIN(13700,MAX(1,ROW()-1+設定!$B$30))))&lt;=0,$A3263&lt;設定!$B$28,$A3263&gt;設定!$B$29),0,IF(AND($C3263&gt;=MAX(INDEX($C$1:$C$13701,MAX(1,ROW()-設定!$B$24)):INDEX($C$1:$C$13701,MAX(1,ROW()-1))),$C3263&gt;MAX(INDEX($C$1:$C$13701,MIN(13701,ROW()+1)):INDEX($C$1:$C$13701,MIN(13701,ROW()+設定!$B$24))),$C3263&gt;=設定!$B$32,$C3263&gt;=MAX(MIN(INDEX($C$1:$C$13701,MAX(1,ROW()-設定!$B$26)):INDEX($C$1:$C$13701,MAX(1,ROW()-1))),MIN(INDEX($C$1:$C$13701,MIN(13701,ROW()+1)):INDEX($C$1:$C$13701,MIN(13701,ROW()+設定!$B$26))))*10^(設定!$B$27/20)),1,0))</f>
        <v>0</v>
      </c>
      <c r="G3263" s="33" t="n">
        <f aca="false">$G3262+IF($F3263=1,1,0)</f>
        <v>1</v>
      </c>
      <c r="H3263" s="0" t="str">
        <f aca="false">IF($F3263=1,$G3263,"")</f>
        <v/>
      </c>
    </row>
    <row r="3264" customFormat="false" ht="15" hidden="false" customHeight="false" outlineLevel="0" collapsed="false">
      <c r="A3264" s="30" t="n">
        <v>509.6875</v>
      </c>
      <c r="B3264" s="31" t="n">
        <v>10.3703</v>
      </c>
      <c r="C3264" s="32" t="n">
        <f aca="false">IF($A3264="","",IF(設定!$B$21="dB",10^($B3264/20),ABS($B3264)))</f>
        <v>3.30000805538036</v>
      </c>
      <c r="D3264" s="32" t="n">
        <f aca="false">IF($A3264="","",$A3264^2)</f>
        <v>259781.34765625</v>
      </c>
      <c r="E3264" s="32" t="n">
        <f aca="false">IF($A3264="","",IF($C3264&lt;=0,"",1/$C3264^2))</f>
        <v>0.0918269162506126</v>
      </c>
      <c r="F3264" s="33" t="n">
        <f aca="false">IF(OR(ROW()-設定!$B$30&lt;2,ROW()+設定!$B$30&gt;13701,N($A3264)&lt;=0,N(INDEX($A$2:$A$13701,MIN(13700,MAX(1,ROW()-1+設定!$B$30))))&lt;=0,$A3264&lt;設定!$B$28,$A3264&gt;設定!$B$29),0,IF(AND($C3264&gt;=MAX(INDEX($C$1:$C$13701,MAX(1,ROW()-設定!$B$24)):INDEX($C$1:$C$13701,MAX(1,ROW()-1))),$C3264&gt;MAX(INDEX($C$1:$C$13701,MIN(13701,ROW()+1)):INDEX($C$1:$C$13701,MIN(13701,ROW()+設定!$B$24))),$C3264&gt;=設定!$B$32,$C3264&gt;=MAX(MIN(INDEX($C$1:$C$13701,MAX(1,ROW()-設定!$B$26)):INDEX($C$1:$C$13701,MAX(1,ROW()-1))),MIN(INDEX($C$1:$C$13701,MIN(13701,ROW()+1)):INDEX($C$1:$C$13701,MIN(13701,ROW()+設定!$B$26))))*10^(設定!$B$27/20)),1,0))</f>
        <v>0</v>
      </c>
      <c r="G3264" s="33" t="n">
        <f aca="false">$G3263+IF($F3264=1,1,0)</f>
        <v>1</v>
      </c>
      <c r="H3264" s="0" t="str">
        <f aca="false">IF($F3264=1,$G3264,"")</f>
        <v/>
      </c>
    </row>
    <row r="3265" customFormat="false" ht="15" hidden="false" customHeight="false" outlineLevel="0" collapsed="false">
      <c r="A3265" s="30" t="n">
        <v>509.84375</v>
      </c>
      <c r="B3265" s="31" t="n">
        <v>10.3548</v>
      </c>
      <c r="C3265" s="32" t="n">
        <f aca="false">IF($A3265="","",IF(設定!$B$21="dB",10^($B3265/20),ABS($B3265)))</f>
        <v>3.29412443086563</v>
      </c>
      <c r="D3265" s="32" t="n">
        <f aca="false">IF($A3265="","",$A3265^2)</f>
        <v>259940.649414063</v>
      </c>
      <c r="E3265" s="32" t="n">
        <f aca="false">IF($A3265="","",IF($C3265&lt;=0,"",1/$C3265^2))</f>
        <v>0.092155232681078</v>
      </c>
      <c r="F3265" s="33" t="n">
        <f aca="false">IF(OR(ROW()-設定!$B$30&lt;2,ROW()+設定!$B$30&gt;13701,N($A3265)&lt;=0,N(INDEX($A$2:$A$13701,MIN(13700,MAX(1,ROW()-1+設定!$B$30))))&lt;=0,$A3265&lt;設定!$B$28,$A3265&gt;設定!$B$29),0,IF(AND($C3265&gt;=MAX(INDEX($C$1:$C$13701,MAX(1,ROW()-設定!$B$24)):INDEX($C$1:$C$13701,MAX(1,ROW()-1))),$C3265&gt;MAX(INDEX($C$1:$C$13701,MIN(13701,ROW()+1)):INDEX($C$1:$C$13701,MIN(13701,ROW()+設定!$B$24))),$C3265&gt;=設定!$B$32,$C3265&gt;=MAX(MIN(INDEX($C$1:$C$13701,MAX(1,ROW()-設定!$B$26)):INDEX($C$1:$C$13701,MAX(1,ROW()-1))),MIN(INDEX($C$1:$C$13701,MIN(13701,ROW()+1)):INDEX($C$1:$C$13701,MIN(13701,ROW()+設定!$B$26))))*10^(設定!$B$27/20)),1,0))</f>
        <v>0</v>
      </c>
      <c r="G3265" s="33" t="n">
        <f aca="false">$G3264+IF($F3265=1,1,0)</f>
        <v>1</v>
      </c>
      <c r="H3265" s="0" t="str">
        <f aca="false">IF($F3265=1,$G3265,"")</f>
        <v/>
      </c>
    </row>
    <row r="3266" customFormat="false" ht="15" hidden="false" customHeight="false" outlineLevel="0" collapsed="false">
      <c r="A3266" s="30" t="n">
        <v>510</v>
      </c>
      <c r="B3266" s="31" t="n">
        <v>10.3688</v>
      </c>
      <c r="C3266" s="32" t="n">
        <f aca="false">IF($A3266="","",IF(設定!$B$21="dB",10^($B3266/20),ABS($B3266)))</f>
        <v>3.29943821338426</v>
      </c>
      <c r="D3266" s="32" t="n">
        <f aca="false">IF($A3266="","",$A3266^2)</f>
        <v>260100</v>
      </c>
      <c r="E3266" s="32" t="n">
        <f aca="false">IF($A3266="","",IF($C3266&lt;=0,"",1/$C3266^2))</f>
        <v>0.0918586376216581</v>
      </c>
      <c r="F3266" s="33" t="n">
        <f aca="false">IF(OR(ROW()-設定!$B$30&lt;2,ROW()+設定!$B$30&gt;13701,N($A3266)&lt;=0,N(INDEX($A$2:$A$13701,MIN(13700,MAX(1,ROW()-1+設定!$B$30))))&lt;=0,$A3266&lt;設定!$B$28,$A3266&gt;設定!$B$29),0,IF(AND($C3266&gt;=MAX(INDEX($C$1:$C$13701,MAX(1,ROW()-設定!$B$24)):INDEX($C$1:$C$13701,MAX(1,ROW()-1))),$C3266&gt;MAX(INDEX($C$1:$C$13701,MIN(13701,ROW()+1)):INDEX($C$1:$C$13701,MIN(13701,ROW()+設定!$B$24))),$C3266&gt;=設定!$B$32,$C3266&gt;=MAX(MIN(INDEX($C$1:$C$13701,MAX(1,ROW()-設定!$B$26)):INDEX($C$1:$C$13701,MAX(1,ROW()-1))),MIN(INDEX($C$1:$C$13701,MIN(13701,ROW()+1)):INDEX($C$1:$C$13701,MIN(13701,ROW()+設定!$B$26))))*10^(設定!$B$27/20)),1,0))</f>
        <v>0</v>
      </c>
      <c r="G3266" s="33" t="n">
        <f aca="false">$G3265+IF($F3266=1,1,0)</f>
        <v>1</v>
      </c>
      <c r="H3266" s="0" t="str">
        <f aca="false">IF($F3266=1,$G3266,"")</f>
        <v/>
      </c>
    </row>
    <row r="3267" customFormat="false" ht="15" hidden="false" customHeight="false" outlineLevel="0" collapsed="false">
      <c r="A3267" s="30" t="n">
        <v>510.15625</v>
      </c>
      <c r="B3267" s="31" t="n">
        <v>10.3514</v>
      </c>
      <c r="C3267" s="32" t="n">
        <f aca="false">IF($A3267="","",IF(設定!$B$21="dB",10^($B3267/20),ABS($B3267)))</f>
        <v>3.29283523289605</v>
      </c>
      <c r="D3267" s="32" t="n">
        <f aca="false">IF($A3267="","",$A3267^2)</f>
        <v>260259.399414063</v>
      </c>
      <c r="E3267" s="32" t="n">
        <f aca="false">IF($A3267="","",IF($C3267&lt;=0,"",1/$C3267^2))</f>
        <v>0.092227407319498</v>
      </c>
      <c r="F3267" s="33" t="n">
        <f aca="false">IF(OR(ROW()-設定!$B$30&lt;2,ROW()+設定!$B$30&gt;13701,N($A3267)&lt;=0,N(INDEX($A$2:$A$13701,MIN(13700,MAX(1,ROW()-1+設定!$B$30))))&lt;=0,$A3267&lt;設定!$B$28,$A3267&gt;設定!$B$29),0,IF(AND($C3267&gt;=MAX(INDEX($C$1:$C$13701,MAX(1,ROW()-設定!$B$24)):INDEX($C$1:$C$13701,MAX(1,ROW()-1))),$C3267&gt;MAX(INDEX($C$1:$C$13701,MIN(13701,ROW()+1)):INDEX($C$1:$C$13701,MIN(13701,ROW()+設定!$B$24))),$C3267&gt;=設定!$B$32,$C3267&gt;=MAX(MIN(INDEX($C$1:$C$13701,MAX(1,ROW()-設定!$B$26)):INDEX($C$1:$C$13701,MAX(1,ROW()-1))),MIN(INDEX($C$1:$C$13701,MIN(13701,ROW()+1)):INDEX($C$1:$C$13701,MIN(13701,ROW()+設定!$B$26))))*10^(設定!$B$27/20)),1,0))</f>
        <v>0</v>
      </c>
      <c r="G3267" s="33" t="n">
        <f aca="false">$G3266+IF($F3267=1,1,0)</f>
        <v>1</v>
      </c>
      <c r="H3267" s="0" t="str">
        <f aca="false">IF($F3267=1,$G3267,"")</f>
        <v/>
      </c>
    </row>
    <row r="3268" customFormat="false" ht="15" hidden="false" customHeight="false" outlineLevel="0" collapsed="false">
      <c r="A3268" s="30" t="n">
        <v>510.3125</v>
      </c>
      <c r="B3268" s="31" t="n">
        <v>10.559</v>
      </c>
      <c r="C3268" s="32" t="n">
        <f aca="false">IF($A3268="","",IF(設定!$B$21="dB",10^($B3268/20),ABS($B3268)))</f>
        <v>3.37248479257663</v>
      </c>
      <c r="D3268" s="32" t="n">
        <f aca="false">IF($A3268="","",$A3268^2)</f>
        <v>260418.84765625</v>
      </c>
      <c r="E3268" s="32" t="n">
        <f aca="false">IF($A3268="","",IF($C3268&lt;=0,"",1/$C3268^2))</f>
        <v>0.0879224942549478</v>
      </c>
      <c r="F3268" s="33" t="n">
        <f aca="false">IF(OR(ROW()-設定!$B$30&lt;2,ROW()+設定!$B$30&gt;13701,N($A3268)&lt;=0,N(INDEX($A$2:$A$13701,MIN(13700,MAX(1,ROW()-1+設定!$B$30))))&lt;=0,$A3268&lt;設定!$B$28,$A3268&gt;設定!$B$29),0,IF(AND($C3268&gt;=MAX(INDEX($C$1:$C$13701,MAX(1,ROW()-設定!$B$24)):INDEX($C$1:$C$13701,MAX(1,ROW()-1))),$C3268&gt;MAX(INDEX($C$1:$C$13701,MIN(13701,ROW()+1)):INDEX($C$1:$C$13701,MIN(13701,ROW()+設定!$B$24))),$C3268&gt;=設定!$B$32,$C3268&gt;=MAX(MIN(INDEX($C$1:$C$13701,MAX(1,ROW()-設定!$B$26)):INDEX($C$1:$C$13701,MAX(1,ROW()-1))),MIN(INDEX($C$1:$C$13701,MIN(13701,ROW()+1)):INDEX($C$1:$C$13701,MIN(13701,ROW()+設定!$B$26))))*10^(設定!$B$27/20)),1,0))</f>
        <v>0</v>
      </c>
      <c r="G3268" s="33" t="n">
        <f aca="false">$G3267+IF($F3268=1,1,0)</f>
        <v>1</v>
      </c>
      <c r="H3268" s="0" t="str">
        <f aca="false">IF($F3268=1,$G3268,"")</f>
        <v/>
      </c>
    </row>
    <row r="3269" customFormat="false" ht="15" hidden="false" customHeight="false" outlineLevel="0" collapsed="false">
      <c r="A3269" s="30" t="n">
        <v>510.46875</v>
      </c>
      <c r="B3269" s="31" t="n">
        <v>10.3827</v>
      </c>
      <c r="C3269" s="32" t="n">
        <f aca="false">IF($A3269="","",IF(設定!$B$21="dB",10^($B3269/20),ABS($B3269)))</f>
        <v>3.30472252037143</v>
      </c>
      <c r="D3269" s="32" t="n">
        <f aca="false">IF($A3269="","",$A3269^2)</f>
        <v>260578.344726563</v>
      </c>
      <c r="E3269" s="32" t="n">
        <f aca="false">IF($A3269="","",IF($C3269&lt;=0,"",1/$C3269^2))</f>
        <v>0.0915651054725295</v>
      </c>
      <c r="F3269" s="33" t="n">
        <f aca="false">IF(OR(ROW()-設定!$B$30&lt;2,ROW()+設定!$B$30&gt;13701,N($A3269)&lt;=0,N(INDEX($A$2:$A$13701,MIN(13700,MAX(1,ROW()-1+設定!$B$30))))&lt;=0,$A3269&lt;設定!$B$28,$A3269&gt;設定!$B$29),0,IF(AND($C3269&gt;=MAX(INDEX($C$1:$C$13701,MAX(1,ROW()-設定!$B$24)):INDEX($C$1:$C$13701,MAX(1,ROW()-1))),$C3269&gt;MAX(INDEX($C$1:$C$13701,MIN(13701,ROW()+1)):INDEX($C$1:$C$13701,MIN(13701,ROW()+設定!$B$24))),$C3269&gt;=設定!$B$32,$C3269&gt;=MAX(MIN(INDEX($C$1:$C$13701,MAX(1,ROW()-設定!$B$26)):INDEX($C$1:$C$13701,MAX(1,ROW()-1))),MIN(INDEX($C$1:$C$13701,MIN(13701,ROW()+1)):INDEX($C$1:$C$13701,MIN(13701,ROW()+設定!$B$26))))*10^(設定!$B$27/20)),1,0))</f>
        <v>0</v>
      </c>
      <c r="G3269" s="33" t="n">
        <f aca="false">$G3268+IF($F3269=1,1,0)</f>
        <v>1</v>
      </c>
      <c r="H3269" s="0" t="str">
        <f aca="false">IF($F3269=1,$G3269,"")</f>
        <v/>
      </c>
    </row>
    <row r="3270" customFormat="false" ht="15" hidden="false" customHeight="false" outlineLevel="0" collapsed="false">
      <c r="A3270" s="30" t="n">
        <v>510.625</v>
      </c>
      <c r="B3270" s="31" t="n">
        <v>10.368</v>
      </c>
      <c r="C3270" s="32" t="n">
        <f aca="false">IF($A3270="","",IF(設定!$B$21="dB",10^($B3270/20),ABS($B3270)))</f>
        <v>3.29913433788864</v>
      </c>
      <c r="D3270" s="32" t="n">
        <f aca="false">IF($A3270="","",$A3270^2)</f>
        <v>260737.890625</v>
      </c>
      <c r="E3270" s="32" t="n">
        <f aca="false">IF($A3270="","",IF($C3270&lt;=0,"",1/$C3270^2))</f>
        <v>0.0918755601666063</v>
      </c>
      <c r="F3270" s="33" t="n">
        <f aca="false">IF(OR(ROW()-設定!$B$30&lt;2,ROW()+設定!$B$30&gt;13701,N($A3270)&lt;=0,N(INDEX($A$2:$A$13701,MIN(13700,MAX(1,ROW()-1+設定!$B$30))))&lt;=0,$A3270&lt;設定!$B$28,$A3270&gt;設定!$B$29),0,IF(AND($C3270&gt;=MAX(INDEX($C$1:$C$13701,MAX(1,ROW()-設定!$B$24)):INDEX($C$1:$C$13701,MAX(1,ROW()-1))),$C3270&gt;MAX(INDEX($C$1:$C$13701,MIN(13701,ROW()+1)):INDEX($C$1:$C$13701,MIN(13701,ROW()+設定!$B$24))),$C3270&gt;=設定!$B$32,$C3270&gt;=MAX(MIN(INDEX($C$1:$C$13701,MAX(1,ROW()-設定!$B$26)):INDEX($C$1:$C$13701,MAX(1,ROW()-1))),MIN(INDEX($C$1:$C$13701,MIN(13701,ROW()+1)):INDEX($C$1:$C$13701,MIN(13701,ROW()+設定!$B$26))))*10^(設定!$B$27/20)),1,0))</f>
        <v>0</v>
      </c>
      <c r="G3270" s="33" t="n">
        <f aca="false">$G3269+IF($F3270=1,1,0)</f>
        <v>1</v>
      </c>
      <c r="H3270" s="0" t="str">
        <f aca="false">IF($F3270=1,$G3270,"")</f>
        <v/>
      </c>
    </row>
    <row r="3271" customFormat="false" ht="15" hidden="false" customHeight="false" outlineLevel="0" collapsed="false">
      <c r="A3271" s="30" t="n">
        <v>510.78125</v>
      </c>
      <c r="B3271" s="31" t="n">
        <v>10.5886</v>
      </c>
      <c r="C3271" s="32" t="n">
        <f aca="false">IF($A3271="","",IF(設定!$B$21="dB",10^($B3271/20),ABS($B3271)))</f>
        <v>3.38399723879202</v>
      </c>
      <c r="D3271" s="32" t="n">
        <f aca="false">IF($A3271="","",$A3271^2)</f>
        <v>260897.485351563</v>
      </c>
      <c r="E3271" s="32" t="n">
        <f aca="false">IF($A3271="","",IF($C3271&lt;=0,"",1/$C3271^2))</f>
        <v>0.0873252826471682</v>
      </c>
      <c r="F3271" s="33" t="n">
        <f aca="false">IF(OR(ROW()-設定!$B$30&lt;2,ROW()+設定!$B$30&gt;13701,N($A3271)&lt;=0,N(INDEX($A$2:$A$13701,MIN(13700,MAX(1,ROW()-1+設定!$B$30))))&lt;=0,$A3271&lt;設定!$B$28,$A3271&gt;設定!$B$29),0,IF(AND($C3271&gt;=MAX(INDEX($C$1:$C$13701,MAX(1,ROW()-設定!$B$24)):INDEX($C$1:$C$13701,MAX(1,ROW()-1))),$C3271&gt;MAX(INDEX($C$1:$C$13701,MIN(13701,ROW()+1)):INDEX($C$1:$C$13701,MIN(13701,ROW()+設定!$B$24))),$C3271&gt;=設定!$B$32,$C3271&gt;=MAX(MIN(INDEX($C$1:$C$13701,MAX(1,ROW()-設定!$B$26)):INDEX($C$1:$C$13701,MAX(1,ROW()-1))),MIN(INDEX($C$1:$C$13701,MIN(13701,ROW()+1)):INDEX($C$1:$C$13701,MIN(13701,ROW()+設定!$B$26))))*10^(設定!$B$27/20)),1,0))</f>
        <v>0</v>
      </c>
      <c r="G3271" s="33" t="n">
        <f aca="false">$G3270+IF($F3271=1,1,0)</f>
        <v>1</v>
      </c>
      <c r="H3271" s="0" t="str">
        <f aca="false">IF($F3271=1,$G3271,"")</f>
        <v/>
      </c>
    </row>
    <row r="3272" customFormat="false" ht="15" hidden="false" customHeight="false" outlineLevel="0" collapsed="false">
      <c r="A3272" s="30" t="n">
        <v>510.9375</v>
      </c>
      <c r="B3272" s="31" t="n">
        <v>10.6235</v>
      </c>
      <c r="C3272" s="32" t="n">
        <f aca="false">IF($A3272="","",IF(設定!$B$21="dB",10^($B3272/20),ABS($B3272)))</f>
        <v>3.39762152982424</v>
      </c>
      <c r="D3272" s="32" t="n">
        <f aca="false">IF($A3272="","",$A3272^2)</f>
        <v>261057.12890625</v>
      </c>
      <c r="E3272" s="32" t="n">
        <f aca="false">IF($A3272="","",IF($C3272&lt;=0,"",1/$C3272^2))</f>
        <v>0.0866263468498932</v>
      </c>
      <c r="F3272" s="33" t="n">
        <f aca="false">IF(OR(ROW()-設定!$B$30&lt;2,ROW()+設定!$B$30&gt;13701,N($A3272)&lt;=0,N(INDEX($A$2:$A$13701,MIN(13700,MAX(1,ROW()-1+設定!$B$30))))&lt;=0,$A3272&lt;設定!$B$28,$A3272&gt;設定!$B$29),0,IF(AND($C3272&gt;=MAX(INDEX($C$1:$C$13701,MAX(1,ROW()-設定!$B$24)):INDEX($C$1:$C$13701,MAX(1,ROW()-1))),$C3272&gt;MAX(INDEX($C$1:$C$13701,MIN(13701,ROW()+1)):INDEX($C$1:$C$13701,MIN(13701,ROW()+設定!$B$24))),$C3272&gt;=設定!$B$32,$C3272&gt;=MAX(MIN(INDEX($C$1:$C$13701,MAX(1,ROW()-設定!$B$26)):INDEX($C$1:$C$13701,MAX(1,ROW()-1))),MIN(INDEX($C$1:$C$13701,MIN(13701,ROW()+1)):INDEX($C$1:$C$13701,MIN(13701,ROW()+設定!$B$26))))*10^(設定!$B$27/20)),1,0))</f>
        <v>0</v>
      </c>
      <c r="G3272" s="33" t="n">
        <f aca="false">$G3271+IF($F3272=1,1,0)</f>
        <v>1</v>
      </c>
      <c r="H3272" s="0" t="str">
        <f aca="false">IF($F3272=1,$G3272,"")</f>
        <v/>
      </c>
    </row>
    <row r="3273" customFormat="false" ht="15" hidden="false" customHeight="false" outlineLevel="0" collapsed="false">
      <c r="A3273" s="30" t="n">
        <v>511.09375</v>
      </c>
      <c r="B3273" s="31" t="n">
        <v>10.5285</v>
      </c>
      <c r="C3273" s="32" t="n">
        <f aca="false">IF($A3273="","",IF(設定!$B$21="dB",10^($B3273/20),ABS($B3273)))</f>
        <v>3.36066327436796</v>
      </c>
      <c r="D3273" s="32" t="n">
        <f aca="false">IF($A3273="","",$A3273^2)</f>
        <v>261216.821289063</v>
      </c>
      <c r="E3273" s="32" t="n">
        <f aca="false">IF($A3273="","",IF($C3273&lt;=0,"",1/$C3273^2))</f>
        <v>0.0885421370732149</v>
      </c>
      <c r="F3273" s="33" t="n">
        <f aca="false">IF(OR(ROW()-設定!$B$30&lt;2,ROW()+設定!$B$30&gt;13701,N($A3273)&lt;=0,N(INDEX($A$2:$A$13701,MIN(13700,MAX(1,ROW()-1+設定!$B$30))))&lt;=0,$A3273&lt;設定!$B$28,$A3273&gt;設定!$B$29),0,IF(AND($C3273&gt;=MAX(INDEX($C$1:$C$13701,MAX(1,ROW()-設定!$B$24)):INDEX($C$1:$C$13701,MAX(1,ROW()-1))),$C3273&gt;MAX(INDEX($C$1:$C$13701,MIN(13701,ROW()+1)):INDEX($C$1:$C$13701,MIN(13701,ROW()+設定!$B$24))),$C3273&gt;=設定!$B$32,$C3273&gt;=MAX(MIN(INDEX($C$1:$C$13701,MAX(1,ROW()-設定!$B$26)):INDEX($C$1:$C$13701,MAX(1,ROW()-1))),MIN(INDEX($C$1:$C$13701,MIN(13701,ROW()+1)):INDEX($C$1:$C$13701,MIN(13701,ROW()+設定!$B$26))))*10^(設定!$B$27/20)),1,0))</f>
        <v>0</v>
      </c>
      <c r="G3273" s="33" t="n">
        <f aca="false">$G3272+IF($F3273=1,1,0)</f>
        <v>1</v>
      </c>
      <c r="H3273" s="0" t="str">
        <f aca="false">IF($F3273=1,$G3273,"")</f>
        <v/>
      </c>
    </row>
    <row r="3274" customFormat="false" ht="15" hidden="false" customHeight="false" outlineLevel="0" collapsed="false">
      <c r="A3274" s="30" t="n">
        <v>511.25</v>
      </c>
      <c r="B3274" s="31" t="n">
        <v>10.3258</v>
      </c>
      <c r="C3274" s="32" t="n">
        <f aca="false">IF($A3274="","",IF(設定!$B$21="dB",10^($B3274/20),ABS($B3274)))</f>
        <v>3.28314451802539</v>
      </c>
      <c r="D3274" s="32" t="n">
        <f aca="false">IF($A3274="","",$A3274^2)</f>
        <v>261376.5625</v>
      </c>
      <c r="E3274" s="32" t="n">
        <f aca="false">IF($A3274="","",IF($C3274&lt;=0,"",1/$C3274^2))</f>
        <v>0.0927726580834855</v>
      </c>
      <c r="F3274" s="33" t="n">
        <f aca="false">IF(OR(ROW()-設定!$B$30&lt;2,ROW()+設定!$B$30&gt;13701,N($A3274)&lt;=0,N(INDEX($A$2:$A$13701,MIN(13700,MAX(1,ROW()-1+設定!$B$30))))&lt;=0,$A3274&lt;設定!$B$28,$A3274&gt;設定!$B$29),0,IF(AND($C3274&gt;=MAX(INDEX($C$1:$C$13701,MAX(1,ROW()-設定!$B$24)):INDEX($C$1:$C$13701,MAX(1,ROW()-1))),$C3274&gt;MAX(INDEX($C$1:$C$13701,MIN(13701,ROW()+1)):INDEX($C$1:$C$13701,MIN(13701,ROW()+設定!$B$24))),$C3274&gt;=設定!$B$32,$C3274&gt;=MAX(MIN(INDEX($C$1:$C$13701,MAX(1,ROW()-設定!$B$26)):INDEX($C$1:$C$13701,MAX(1,ROW()-1))),MIN(INDEX($C$1:$C$13701,MIN(13701,ROW()+1)):INDEX($C$1:$C$13701,MIN(13701,ROW()+設定!$B$26))))*10^(設定!$B$27/20)),1,0))</f>
        <v>0</v>
      </c>
      <c r="G3274" s="33" t="n">
        <f aca="false">$G3273+IF($F3274=1,1,0)</f>
        <v>1</v>
      </c>
      <c r="H3274" s="0" t="str">
        <f aca="false">IF($F3274=1,$G3274,"")</f>
        <v/>
      </c>
    </row>
    <row r="3275" customFormat="false" ht="15" hidden="false" customHeight="false" outlineLevel="0" collapsed="false">
      <c r="A3275" s="30" t="n">
        <v>511.40625</v>
      </c>
      <c r="B3275" s="31" t="n">
        <v>10.4637</v>
      </c>
      <c r="C3275" s="32" t="n">
        <f aca="false">IF($A3275="","",IF(設定!$B$21="dB",10^($B3275/20),ABS($B3275)))</f>
        <v>3.335684754161</v>
      </c>
      <c r="D3275" s="32" t="n">
        <f aca="false">IF($A3275="","",$A3275^2)</f>
        <v>261536.352539063</v>
      </c>
      <c r="E3275" s="32" t="n">
        <f aca="false">IF($A3275="","",IF($C3275&lt;=0,"",1/$C3275^2))</f>
        <v>0.0898731575081155</v>
      </c>
      <c r="F3275" s="33" t="n">
        <f aca="false">IF(OR(ROW()-設定!$B$30&lt;2,ROW()+設定!$B$30&gt;13701,N($A3275)&lt;=0,N(INDEX($A$2:$A$13701,MIN(13700,MAX(1,ROW()-1+設定!$B$30))))&lt;=0,$A3275&lt;設定!$B$28,$A3275&gt;設定!$B$29),0,IF(AND($C3275&gt;=MAX(INDEX($C$1:$C$13701,MAX(1,ROW()-設定!$B$24)):INDEX($C$1:$C$13701,MAX(1,ROW()-1))),$C3275&gt;MAX(INDEX($C$1:$C$13701,MIN(13701,ROW()+1)):INDEX($C$1:$C$13701,MIN(13701,ROW()+設定!$B$24))),$C3275&gt;=設定!$B$32,$C3275&gt;=MAX(MIN(INDEX($C$1:$C$13701,MAX(1,ROW()-設定!$B$26)):INDEX($C$1:$C$13701,MAX(1,ROW()-1))),MIN(INDEX($C$1:$C$13701,MIN(13701,ROW()+1)):INDEX($C$1:$C$13701,MIN(13701,ROW()+設定!$B$26))))*10^(設定!$B$27/20)),1,0))</f>
        <v>0</v>
      </c>
      <c r="G3275" s="33" t="n">
        <f aca="false">$G3274+IF($F3275=1,1,0)</f>
        <v>1</v>
      </c>
      <c r="H3275" s="0" t="str">
        <f aca="false">IF($F3275=1,$G3275,"")</f>
        <v/>
      </c>
    </row>
    <row r="3276" customFormat="false" ht="15" hidden="false" customHeight="false" outlineLevel="0" collapsed="false">
      <c r="A3276" s="30" t="n">
        <v>511.5625</v>
      </c>
      <c r="B3276" s="31" t="n">
        <v>10.6059</v>
      </c>
      <c r="C3276" s="32" t="n">
        <f aca="false">IF($A3276="","",IF(設定!$B$21="dB",10^($B3276/20),ABS($B3276)))</f>
        <v>3.39074398491178</v>
      </c>
      <c r="D3276" s="32" t="n">
        <f aca="false">IF($A3276="","",$A3276^2)</f>
        <v>261696.19140625</v>
      </c>
      <c r="E3276" s="32" t="n">
        <f aca="false">IF($A3276="","",IF($C3276&lt;=0,"",1/$C3276^2))</f>
        <v>0.0869781167323934</v>
      </c>
      <c r="F3276" s="33" t="n">
        <f aca="false">IF(OR(ROW()-設定!$B$30&lt;2,ROW()+設定!$B$30&gt;13701,N($A3276)&lt;=0,N(INDEX($A$2:$A$13701,MIN(13700,MAX(1,ROW()-1+設定!$B$30))))&lt;=0,$A3276&lt;設定!$B$28,$A3276&gt;設定!$B$29),0,IF(AND($C3276&gt;=MAX(INDEX($C$1:$C$13701,MAX(1,ROW()-設定!$B$24)):INDEX($C$1:$C$13701,MAX(1,ROW()-1))),$C3276&gt;MAX(INDEX($C$1:$C$13701,MIN(13701,ROW()+1)):INDEX($C$1:$C$13701,MIN(13701,ROW()+設定!$B$24))),$C3276&gt;=設定!$B$32,$C3276&gt;=MAX(MIN(INDEX($C$1:$C$13701,MAX(1,ROW()-設定!$B$26)):INDEX($C$1:$C$13701,MAX(1,ROW()-1))),MIN(INDEX($C$1:$C$13701,MIN(13701,ROW()+1)):INDEX($C$1:$C$13701,MIN(13701,ROW()+設定!$B$26))))*10^(設定!$B$27/20)),1,0))</f>
        <v>0</v>
      </c>
      <c r="G3276" s="33" t="n">
        <f aca="false">$G3275+IF($F3276=1,1,0)</f>
        <v>1</v>
      </c>
      <c r="H3276" s="0" t="str">
        <f aca="false">IF($F3276=1,$G3276,"")</f>
        <v/>
      </c>
    </row>
    <row r="3277" customFormat="false" ht="15" hidden="false" customHeight="false" outlineLevel="0" collapsed="false">
      <c r="A3277" s="30" t="n">
        <v>511.71875</v>
      </c>
      <c r="B3277" s="31" t="n">
        <v>10.56</v>
      </c>
      <c r="C3277" s="32" t="n">
        <f aca="false">IF($A3277="","",IF(設定!$B$21="dB",10^($B3277/20),ABS($B3277)))</f>
        <v>3.37287308658869</v>
      </c>
      <c r="D3277" s="32" t="n">
        <f aca="false">IF($A3277="","",$A3277^2)</f>
        <v>261856.079101563</v>
      </c>
      <c r="E3277" s="32" t="n">
        <f aca="false">IF($A3277="","",IF($C3277&lt;=0,"",1/$C3277^2))</f>
        <v>0.0879022516830884</v>
      </c>
      <c r="F3277" s="33" t="n">
        <f aca="false">IF(OR(ROW()-設定!$B$30&lt;2,ROW()+設定!$B$30&gt;13701,N($A3277)&lt;=0,N(INDEX($A$2:$A$13701,MIN(13700,MAX(1,ROW()-1+設定!$B$30))))&lt;=0,$A3277&lt;設定!$B$28,$A3277&gt;設定!$B$29),0,IF(AND($C3277&gt;=MAX(INDEX($C$1:$C$13701,MAX(1,ROW()-設定!$B$24)):INDEX($C$1:$C$13701,MAX(1,ROW()-1))),$C3277&gt;MAX(INDEX($C$1:$C$13701,MIN(13701,ROW()+1)):INDEX($C$1:$C$13701,MIN(13701,ROW()+設定!$B$24))),$C3277&gt;=設定!$B$32,$C3277&gt;=MAX(MIN(INDEX($C$1:$C$13701,MAX(1,ROW()-設定!$B$26)):INDEX($C$1:$C$13701,MAX(1,ROW()-1))),MIN(INDEX($C$1:$C$13701,MIN(13701,ROW()+1)):INDEX($C$1:$C$13701,MIN(13701,ROW()+設定!$B$26))))*10^(設定!$B$27/20)),1,0))</f>
        <v>0</v>
      </c>
      <c r="G3277" s="33" t="n">
        <f aca="false">$G3276+IF($F3277=1,1,0)</f>
        <v>1</v>
      </c>
      <c r="H3277" s="0" t="str">
        <f aca="false">IF($F3277=1,$G3277,"")</f>
        <v/>
      </c>
    </row>
    <row r="3278" customFormat="false" ht="15" hidden="false" customHeight="false" outlineLevel="0" collapsed="false">
      <c r="A3278" s="30" t="n">
        <v>511.875</v>
      </c>
      <c r="B3278" s="31" t="n">
        <v>10.735</v>
      </c>
      <c r="C3278" s="32" t="n">
        <f aca="false">IF($A3278="","",IF(設定!$B$21="dB",10^($B3278/20),ABS($B3278)))</f>
        <v>3.44151764051438</v>
      </c>
      <c r="D3278" s="32" t="n">
        <f aca="false">IF($A3278="","",$A3278^2)</f>
        <v>262016.015625</v>
      </c>
      <c r="E3278" s="32" t="n">
        <f aca="false">IF($A3278="","",IF($C3278&lt;=0,"",1/$C3278^2))</f>
        <v>0.0844306241909013</v>
      </c>
      <c r="F3278" s="33" t="n">
        <f aca="false">IF(OR(ROW()-設定!$B$30&lt;2,ROW()+設定!$B$30&gt;13701,N($A3278)&lt;=0,N(INDEX($A$2:$A$13701,MIN(13700,MAX(1,ROW()-1+設定!$B$30))))&lt;=0,$A3278&lt;設定!$B$28,$A3278&gt;設定!$B$29),0,IF(AND($C3278&gt;=MAX(INDEX($C$1:$C$13701,MAX(1,ROW()-設定!$B$24)):INDEX($C$1:$C$13701,MAX(1,ROW()-1))),$C3278&gt;MAX(INDEX($C$1:$C$13701,MIN(13701,ROW()+1)):INDEX($C$1:$C$13701,MIN(13701,ROW()+設定!$B$24))),$C3278&gt;=設定!$B$32,$C3278&gt;=MAX(MIN(INDEX($C$1:$C$13701,MAX(1,ROW()-設定!$B$26)):INDEX($C$1:$C$13701,MAX(1,ROW()-1))),MIN(INDEX($C$1:$C$13701,MIN(13701,ROW()+1)):INDEX($C$1:$C$13701,MIN(13701,ROW()+設定!$B$26))))*10^(設定!$B$27/20)),1,0))</f>
        <v>0</v>
      </c>
      <c r="G3278" s="33" t="n">
        <f aca="false">$G3277+IF($F3278=1,1,0)</f>
        <v>1</v>
      </c>
      <c r="H3278" s="0" t="str">
        <f aca="false">IF($F3278=1,$G3278,"")</f>
        <v/>
      </c>
    </row>
    <row r="3279" customFormat="false" ht="15" hidden="false" customHeight="false" outlineLevel="0" collapsed="false">
      <c r="A3279" s="30" t="n">
        <v>512.03125</v>
      </c>
      <c r="B3279" s="31" t="n">
        <v>10.447</v>
      </c>
      <c r="C3279" s="32" t="n">
        <f aca="false">IF($A3279="","",IF(設定!$B$21="dB",10^($B3279/20),ABS($B3279)))</f>
        <v>3.32927753276273</v>
      </c>
      <c r="D3279" s="32" t="n">
        <f aca="false">IF($A3279="","",$A3279^2)</f>
        <v>262176.000976563</v>
      </c>
      <c r="E3279" s="32" t="n">
        <f aca="false">IF($A3279="","",IF($C3279&lt;=0,"",1/$C3279^2))</f>
        <v>0.0902194136035736</v>
      </c>
      <c r="F3279" s="33" t="n">
        <f aca="false">IF(OR(ROW()-設定!$B$30&lt;2,ROW()+設定!$B$30&gt;13701,N($A3279)&lt;=0,N(INDEX($A$2:$A$13701,MIN(13700,MAX(1,ROW()-1+設定!$B$30))))&lt;=0,$A3279&lt;設定!$B$28,$A3279&gt;設定!$B$29),0,IF(AND($C3279&gt;=MAX(INDEX($C$1:$C$13701,MAX(1,ROW()-設定!$B$24)):INDEX($C$1:$C$13701,MAX(1,ROW()-1))),$C3279&gt;MAX(INDEX($C$1:$C$13701,MIN(13701,ROW()+1)):INDEX($C$1:$C$13701,MIN(13701,ROW()+設定!$B$24))),$C3279&gt;=設定!$B$32,$C3279&gt;=MAX(MIN(INDEX($C$1:$C$13701,MAX(1,ROW()-設定!$B$26)):INDEX($C$1:$C$13701,MAX(1,ROW()-1))),MIN(INDEX($C$1:$C$13701,MIN(13701,ROW()+1)):INDEX($C$1:$C$13701,MIN(13701,ROW()+設定!$B$26))))*10^(設定!$B$27/20)),1,0))</f>
        <v>0</v>
      </c>
      <c r="G3279" s="33" t="n">
        <f aca="false">$G3278+IF($F3279=1,1,0)</f>
        <v>1</v>
      </c>
      <c r="H3279" s="0" t="str">
        <f aca="false">IF($F3279=1,$G3279,"")</f>
        <v/>
      </c>
    </row>
    <row r="3280" customFormat="false" ht="15" hidden="false" customHeight="false" outlineLevel="0" collapsed="false">
      <c r="A3280" s="30" t="n">
        <v>512.1875</v>
      </c>
      <c r="B3280" s="31" t="n">
        <v>10.6774</v>
      </c>
      <c r="C3280" s="32" t="n">
        <f aca="false">IF($A3280="","",IF(設定!$B$21="dB",10^($B3280/20),ABS($B3280)))</f>
        <v>3.41877091053577</v>
      </c>
      <c r="D3280" s="32" t="n">
        <f aca="false">IF($A3280="","",$A3280^2)</f>
        <v>262336.03515625</v>
      </c>
      <c r="E3280" s="32" t="n">
        <f aca="false">IF($A3280="","",IF($C3280&lt;=0,"",1/$C3280^2))</f>
        <v>0.0855578770752092</v>
      </c>
      <c r="F3280" s="33" t="n">
        <f aca="false">IF(OR(ROW()-設定!$B$30&lt;2,ROW()+設定!$B$30&gt;13701,N($A3280)&lt;=0,N(INDEX($A$2:$A$13701,MIN(13700,MAX(1,ROW()-1+設定!$B$30))))&lt;=0,$A3280&lt;設定!$B$28,$A3280&gt;設定!$B$29),0,IF(AND($C3280&gt;=MAX(INDEX($C$1:$C$13701,MAX(1,ROW()-設定!$B$24)):INDEX($C$1:$C$13701,MAX(1,ROW()-1))),$C3280&gt;MAX(INDEX($C$1:$C$13701,MIN(13701,ROW()+1)):INDEX($C$1:$C$13701,MIN(13701,ROW()+設定!$B$24))),$C3280&gt;=設定!$B$32,$C3280&gt;=MAX(MIN(INDEX($C$1:$C$13701,MAX(1,ROW()-設定!$B$26)):INDEX($C$1:$C$13701,MAX(1,ROW()-1))),MIN(INDEX($C$1:$C$13701,MIN(13701,ROW()+1)):INDEX($C$1:$C$13701,MIN(13701,ROW()+設定!$B$26))))*10^(設定!$B$27/20)),1,0))</f>
        <v>0</v>
      </c>
      <c r="G3280" s="33" t="n">
        <f aca="false">$G3279+IF($F3280=1,1,0)</f>
        <v>1</v>
      </c>
      <c r="H3280" s="0" t="str">
        <f aca="false">IF($F3280=1,$G3280,"")</f>
        <v/>
      </c>
    </row>
    <row r="3281" customFormat="false" ht="15" hidden="false" customHeight="false" outlineLevel="0" collapsed="false">
      <c r="A3281" s="30" t="n">
        <v>512.34375</v>
      </c>
      <c r="B3281" s="31" t="n">
        <v>10.5571</v>
      </c>
      <c r="C3281" s="32" t="n">
        <f aca="false">IF($A3281="","",IF(設定!$B$21="dB",10^($B3281/20),ABS($B3281)))</f>
        <v>3.3717471571019</v>
      </c>
      <c r="D3281" s="32" t="n">
        <f aca="false">IF($A3281="","",$A3281^2)</f>
        <v>262496.118164063</v>
      </c>
      <c r="E3281" s="32" t="n">
        <f aca="false">IF($A3281="","",IF($C3281&lt;=0,"",1/$C3281^2))</f>
        <v>0.0879609679849687</v>
      </c>
      <c r="F3281" s="33" t="n">
        <f aca="false">IF(OR(ROW()-設定!$B$30&lt;2,ROW()+設定!$B$30&gt;13701,N($A3281)&lt;=0,N(INDEX($A$2:$A$13701,MIN(13700,MAX(1,ROW()-1+設定!$B$30))))&lt;=0,$A3281&lt;設定!$B$28,$A3281&gt;設定!$B$29),0,IF(AND($C3281&gt;=MAX(INDEX($C$1:$C$13701,MAX(1,ROW()-設定!$B$24)):INDEX($C$1:$C$13701,MAX(1,ROW()-1))),$C3281&gt;MAX(INDEX($C$1:$C$13701,MIN(13701,ROW()+1)):INDEX($C$1:$C$13701,MIN(13701,ROW()+設定!$B$24))),$C3281&gt;=設定!$B$32,$C3281&gt;=MAX(MIN(INDEX($C$1:$C$13701,MAX(1,ROW()-設定!$B$26)):INDEX($C$1:$C$13701,MAX(1,ROW()-1))),MIN(INDEX($C$1:$C$13701,MIN(13701,ROW()+1)):INDEX($C$1:$C$13701,MIN(13701,ROW()+設定!$B$26))))*10^(設定!$B$27/20)),1,0))</f>
        <v>0</v>
      </c>
      <c r="G3281" s="33" t="n">
        <f aca="false">$G3280+IF($F3281=1,1,0)</f>
        <v>1</v>
      </c>
      <c r="H3281" s="0" t="str">
        <f aca="false">IF($F3281=1,$G3281,"")</f>
        <v/>
      </c>
    </row>
    <row r="3282" customFormat="false" ht="15" hidden="false" customHeight="false" outlineLevel="0" collapsed="false">
      <c r="A3282" s="30" t="n">
        <v>512.5</v>
      </c>
      <c r="B3282" s="31" t="n">
        <v>10.7755</v>
      </c>
      <c r="C3282" s="32" t="n">
        <f aca="false">IF($A3282="","",IF(設定!$B$21="dB",10^($B3282/20),ABS($B3282)))</f>
        <v>3.45760199402402</v>
      </c>
      <c r="D3282" s="32" t="n">
        <f aca="false">IF($A3282="","",$A3282^2)</f>
        <v>262656.25</v>
      </c>
      <c r="E3282" s="32" t="n">
        <f aca="false">IF($A3282="","",IF($C3282&lt;=0,"",1/$C3282^2))</f>
        <v>0.0836469288126324</v>
      </c>
      <c r="F3282" s="33" t="n">
        <f aca="false">IF(OR(ROW()-設定!$B$30&lt;2,ROW()+設定!$B$30&gt;13701,N($A3282)&lt;=0,N(INDEX($A$2:$A$13701,MIN(13700,MAX(1,ROW()-1+設定!$B$30))))&lt;=0,$A3282&lt;設定!$B$28,$A3282&gt;設定!$B$29),0,IF(AND($C3282&gt;=MAX(INDEX($C$1:$C$13701,MAX(1,ROW()-設定!$B$24)):INDEX($C$1:$C$13701,MAX(1,ROW()-1))),$C3282&gt;MAX(INDEX($C$1:$C$13701,MIN(13701,ROW()+1)):INDEX($C$1:$C$13701,MIN(13701,ROW()+設定!$B$24))),$C3282&gt;=設定!$B$32,$C3282&gt;=MAX(MIN(INDEX($C$1:$C$13701,MAX(1,ROW()-設定!$B$26)):INDEX($C$1:$C$13701,MAX(1,ROW()-1))),MIN(INDEX($C$1:$C$13701,MIN(13701,ROW()+1)):INDEX($C$1:$C$13701,MIN(13701,ROW()+設定!$B$26))))*10^(設定!$B$27/20)),1,0))</f>
        <v>0</v>
      </c>
      <c r="G3282" s="33" t="n">
        <f aca="false">$G3281+IF($F3282=1,1,0)</f>
        <v>1</v>
      </c>
      <c r="H3282" s="0" t="str">
        <f aca="false">IF($F3282=1,$G3282,"")</f>
        <v/>
      </c>
    </row>
    <row r="3283" customFormat="false" ht="15" hidden="false" customHeight="false" outlineLevel="0" collapsed="false">
      <c r="A3283" s="30" t="n">
        <v>512.65625</v>
      </c>
      <c r="B3283" s="31" t="n">
        <v>10.6477</v>
      </c>
      <c r="C3283" s="32" t="n">
        <f aca="false">IF($A3283="","",IF(設定!$B$21="dB",10^($B3283/20),ABS($B3283)))</f>
        <v>3.4071009374639</v>
      </c>
      <c r="D3283" s="32" t="n">
        <f aca="false">IF($A3283="","",$A3283^2)</f>
        <v>262816.430664063</v>
      </c>
      <c r="E3283" s="32" t="n">
        <f aca="false">IF($A3283="","",IF($C3283&lt;=0,"",1/$C3283^2))</f>
        <v>0.086144985056471</v>
      </c>
      <c r="F3283" s="33" t="n">
        <f aca="false">IF(OR(ROW()-設定!$B$30&lt;2,ROW()+設定!$B$30&gt;13701,N($A3283)&lt;=0,N(INDEX($A$2:$A$13701,MIN(13700,MAX(1,ROW()-1+設定!$B$30))))&lt;=0,$A3283&lt;設定!$B$28,$A3283&gt;設定!$B$29),0,IF(AND($C3283&gt;=MAX(INDEX($C$1:$C$13701,MAX(1,ROW()-設定!$B$24)):INDEX($C$1:$C$13701,MAX(1,ROW()-1))),$C3283&gt;MAX(INDEX($C$1:$C$13701,MIN(13701,ROW()+1)):INDEX($C$1:$C$13701,MIN(13701,ROW()+設定!$B$24))),$C3283&gt;=設定!$B$32,$C3283&gt;=MAX(MIN(INDEX($C$1:$C$13701,MAX(1,ROW()-設定!$B$26)):INDEX($C$1:$C$13701,MAX(1,ROW()-1))),MIN(INDEX($C$1:$C$13701,MIN(13701,ROW()+1)):INDEX($C$1:$C$13701,MIN(13701,ROW()+設定!$B$26))))*10^(設定!$B$27/20)),1,0))</f>
        <v>0</v>
      </c>
      <c r="G3283" s="33" t="n">
        <f aca="false">$G3282+IF($F3283=1,1,0)</f>
        <v>1</v>
      </c>
      <c r="H3283" s="0" t="str">
        <f aca="false">IF($F3283=1,$G3283,"")</f>
        <v/>
      </c>
    </row>
    <row r="3284" customFormat="false" ht="15" hidden="false" customHeight="false" outlineLevel="0" collapsed="false">
      <c r="A3284" s="30" t="n">
        <v>512.8125</v>
      </c>
      <c r="B3284" s="31" t="n">
        <v>10.7777</v>
      </c>
      <c r="C3284" s="32" t="n">
        <f aca="false">IF($A3284="","",IF(設定!$B$21="dB",10^($B3284/20),ABS($B3284)))</f>
        <v>3.45847786145008</v>
      </c>
      <c r="D3284" s="32" t="n">
        <f aca="false">IF($A3284="","",$A3284^2)</f>
        <v>262976.66015625</v>
      </c>
      <c r="E3284" s="32" t="n">
        <f aca="false">IF($A3284="","",IF($C3284&lt;=0,"",1/$C3284^2))</f>
        <v>0.0836045666255189</v>
      </c>
      <c r="F3284" s="33" t="n">
        <f aca="false">IF(OR(ROW()-設定!$B$30&lt;2,ROW()+設定!$B$30&gt;13701,N($A3284)&lt;=0,N(INDEX($A$2:$A$13701,MIN(13700,MAX(1,ROW()-1+設定!$B$30))))&lt;=0,$A3284&lt;設定!$B$28,$A3284&gt;設定!$B$29),0,IF(AND($C3284&gt;=MAX(INDEX($C$1:$C$13701,MAX(1,ROW()-設定!$B$24)):INDEX($C$1:$C$13701,MAX(1,ROW()-1))),$C3284&gt;MAX(INDEX($C$1:$C$13701,MIN(13701,ROW()+1)):INDEX($C$1:$C$13701,MIN(13701,ROW()+設定!$B$24))),$C3284&gt;=設定!$B$32,$C3284&gt;=MAX(MIN(INDEX($C$1:$C$13701,MAX(1,ROW()-設定!$B$26)):INDEX($C$1:$C$13701,MAX(1,ROW()-1))),MIN(INDEX($C$1:$C$13701,MIN(13701,ROW()+1)):INDEX($C$1:$C$13701,MIN(13701,ROW()+設定!$B$26))))*10^(設定!$B$27/20)),1,0))</f>
        <v>0</v>
      </c>
      <c r="G3284" s="33" t="n">
        <f aca="false">$G3283+IF($F3284=1,1,0)</f>
        <v>1</v>
      </c>
      <c r="H3284" s="0" t="str">
        <f aca="false">IF($F3284=1,$G3284,"")</f>
        <v/>
      </c>
    </row>
    <row r="3285" customFormat="false" ht="15" hidden="false" customHeight="false" outlineLevel="0" collapsed="false">
      <c r="A3285" s="30" t="n">
        <v>512.96875</v>
      </c>
      <c r="B3285" s="31" t="n">
        <v>10.6196</v>
      </c>
      <c r="C3285" s="32" t="n">
        <f aca="false">IF($A3285="","",IF(設定!$B$21="dB",10^($B3285/20),ABS($B3285)))</f>
        <v>3.39609632628737</v>
      </c>
      <c r="D3285" s="32" t="n">
        <f aca="false">IF($A3285="","",$A3285^2)</f>
        <v>263136.938476563</v>
      </c>
      <c r="E3285" s="32" t="n">
        <f aca="false">IF($A3285="","",IF($C3285&lt;=0,"",1/$C3285^2))</f>
        <v>0.0867041729575217</v>
      </c>
      <c r="F3285" s="33" t="n">
        <f aca="false">IF(OR(ROW()-設定!$B$30&lt;2,ROW()+設定!$B$30&gt;13701,N($A3285)&lt;=0,N(INDEX($A$2:$A$13701,MIN(13700,MAX(1,ROW()-1+設定!$B$30))))&lt;=0,$A3285&lt;設定!$B$28,$A3285&gt;設定!$B$29),0,IF(AND($C3285&gt;=MAX(INDEX($C$1:$C$13701,MAX(1,ROW()-設定!$B$24)):INDEX($C$1:$C$13701,MAX(1,ROW()-1))),$C3285&gt;MAX(INDEX($C$1:$C$13701,MIN(13701,ROW()+1)):INDEX($C$1:$C$13701,MIN(13701,ROW()+設定!$B$24))),$C3285&gt;=設定!$B$32,$C3285&gt;=MAX(MIN(INDEX($C$1:$C$13701,MAX(1,ROW()-設定!$B$26)):INDEX($C$1:$C$13701,MAX(1,ROW()-1))),MIN(INDEX($C$1:$C$13701,MIN(13701,ROW()+1)):INDEX($C$1:$C$13701,MIN(13701,ROW()+設定!$B$26))))*10^(設定!$B$27/20)),1,0))</f>
        <v>0</v>
      </c>
      <c r="G3285" s="33" t="n">
        <f aca="false">$G3284+IF($F3285=1,1,0)</f>
        <v>1</v>
      </c>
      <c r="H3285" s="0" t="str">
        <f aca="false">IF($F3285=1,$G3285,"")</f>
        <v/>
      </c>
    </row>
    <row r="3286" customFormat="false" ht="15" hidden="false" customHeight="false" outlineLevel="0" collapsed="false">
      <c r="A3286" s="30" t="n">
        <v>513.125</v>
      </c>
      <c r="B3286" s="31" t="n">
        <v>10.5551</v>
      </c>
      <c r="C3286" s="32" t="n">
        <f aca="false">IF($A3286="","",IF(設定!$B$21="dB",10^($B3286/20),ABS($B3286)))</f>
        <v>3.37097087300421</v>
      </c>
      <c r="D3286" s="32" t="n">
        <f aca="false">IF($A3286="","",$A3286^2)</f>
        <v>263297.265625</v>
      </c>
      <c r="E3286" s="32" t="n">
        <f aca="false">IF($A3286="","",IF($C3286&lt;=0,"",1/$C3286^2))</f>
        <v>0.0880014848363319</v>
      </c>
      <c r="F3286" s="33" t="n">
        <f aca="false">IF(OR(ROW()-設定!$B$30&lt;2,ROW()+設定!$B$30&gt;13701,N($A3286)&lt;=0,N(INDEX($A$2:$A$13701,MIN(13700,MAX(1,ROW()-1+設定!$B$30))))&lt;=0,$A3286&lt;設定!$B$28,$A3286&gt;設定!$B$29),0,IF(AND($C3286&gt;=MAX(INDEX($C$1:$C$13701,MAX(1,ROW()-設定!$B$24)):INDEX($C$1:$C$13701,MAX(1,ROW()-1))),$C3286&gt;MAX(INDEX($C$1:$C$13701,MIN(13701,ROW()+1)):INDEX($C$1:$C$13701,MIN(13701,ROW()+設定!$B$24))),$C3286&gt;=設定!$B$32,$C3286&gt;=MAX(MIN(INDEX($C$1:$C$13701,MAX(1,ROW()-設定!$B$26)):INDEX($C$1:$C$13701,MAX(1,ROW()-1))),MIN(INDEX($C$1:$C$13701,MIN(13701,ROW()+1)):INDEX($C$1:$C$13701,MIN(13701,ROW()+設定!$B$26))))*10^(設定!$B$27/20)),1,0))</f>
        <v>0</v>
      </c>
      <c r="G3286" s="33" t="n">
        <f aca="false">$G3285+IF($F3286=1,1,0)</f>
        <v>1</v>
      </c>
      <c r="H3286" s="0" t="str">
        <f aca="false">IF($F3286=1,$G3286,"")</f>
        <v/>
      </c>
    </row>
    <row r="3287" customFormat="false" ht="15" hidden="false" customHeight="false" outlineLevel="0" collapsed="false">
      <c r="A3287" s="30" t="n">
        <v>513.28125</v>
      </c>
      <c r="B3287" s="31" t="n">
        <v>10.6024</v>
      </c>
      <c r="C3287" s="32" t="n">
        <f aca="false">IF($A3287="","",IF(設定!$B$21="dB",10^($B3287/20),ABS($B3287)))</f>
        <v>3.38937795175651</v>
      </c>
      <c r="D3287" s="32" t="n">
        <f aca="false">IF($A3287="","",$A3287^2)</f>
        <v>263457.641601563</v>
      </c>
      <c r="E3287" s="32" t="n">
        <f aca="false">IF($A3287="","",IF($C3287&lt;=0,"",1/$C3287^2))</f>
        <v>0.0870482410656175</v>
      </c>
      <c r="F3287" s="33" t="n">
        <f aca="false">IF(OR(ROW()-設定!$B$30&lt;2,ROW()+設定!$B$30&gt;13701,N($A3287)&lt;=0,N(INDEX($A$2:$A$13701,MIN(13700,MAX(1,ROW()-1+設定!$B$30))))&lt;=0,$A3287&lt;設定!$B$28,$A3287&gt;設定!$B$29),0,IF(AND($C3287&gt;=MAX(INDEX($C$1:$C$13701,MAX(1,ROW()-設定!$B$24)):INDEX($C$1:$C$13701,MAX(1,ROW()-1))),$C3287&gt;MAX(INDEX($C$1:$C$13701,MIN(13701,ROW()+1)):INDEX($C$1:$C$13701,MIN(13701,ROW()+設定!$B$24))),$C3287&gt;=設定!$B$32,$C3287&gt;=MAX(MIN(INDEX($C$1:$C$13701,MAX(1,ROW()-設定!$B$26)):INDEX($C$1:$C$13701,MAX(1,ROW()-1))),MIN(INDEX($C$1:$C$13701,MIN(13701,ROW()+1)):INDEX($C$1:$C$13701,MIN(13701,ROW()+設定!$B$26))))*10^(設定!$B$27/20)),1,0))</f>
        <v>0</v>
      </c>
      <c r="G3287" s="33" t="n">
        <f aca="false">$G3286+IF($F3287=1,1,0)</f>
        <v>1</v>
      </c>
      <c r="H3287" s="0" t="str">
        <f aca="false">IF($F3287=1,$G3287,"")</f>
        <v/>
      </c>
    </row>
    <row r="3288" customFormat="false" ht="15" hidden="false" customHeight="false" outlineLevel="0" collapsed="false">
      <c r="A3288" s="30" t="n">
        <v>513.4375</v>
      </c>
      <c r="B3288" s="31" t="n">
        <v>10.6712</v>
      </c>
      <c r="C3288" s="32" t="n">
        <f aca="false">IF($A3288="","",IF(設定!$B$21="dB",10^($B3288/20),ABS($B3288)))</f>
        <v>3.41633145789184</v>
      </c>
      <c r="D3288" s="32" t="n">
        <f aca="false">IF($A3288="","",$A3288^2)</f>
        <v>263618.06640625</v>
      </c>
      <c r="E3288" s="32" t="n">
        <f aca="false">IF($A3288="","",IF($C3288&lt;=0,"",1/$C3288^2))</f>
        <v>0.0856801069635646</v>
      </c>
      <c r="F3288" s="33" t="n">
        <f aca="false">IF(OR(ROW()-設定!$B$30&lt;2,ROW()+設定!$B$30&gt;13701,N($A3288)&lt;=0,N(INDEX($A$2:$A$13701,MIN(13700,MAX(1,ROW()-1+設定!$B$30))))&lt;=0,$A3288&lt;設定!$B$28,$A3288&gt;設定!$B$29),0,IF(AND($C3288&gt;=MAX(INDEX($C$1:$C$13701,MAX(1,ROW()-設定!$B$24)):INDEX($C$1:$C$13701,MAX(1,ROW()-1))),$C3288&gt;MAX(INDEX($C$1:$C$13701,MIN(13701,ROW()+1)):INDEX($C$1:$C$13701,MIN(13701,ROW()+設定!$B$24))),$C3288&gt;=設定!$B$32,$C3288&gt;=MAX(MIN(INDEX($C$1:$C$13701,MAX(1,ROW()-設定!$B$26)):INDEX($C$1:$C$13701,MAX(1,ROW()-1))),MIN(INDEX($C$1:$C$13701,MIN(13701,ROW()+1)):INDEX($C$1:$C$13701,MIN(13701,ROW()+設定!$B$26))))*10^(設定!$B$27/20)),1,0))</f>
        <v>0</v>
      </c>
      <c r="G3288" s="33" t="n">
        <f aca="false">$G3287+IF($F3288=1,1,0)</f>
        <v>1</v>
      </c>
      <c r="H3288" s="0" t="str">
        <f aca="false">IF($F3288=1,$G3288,"")</f>
        <v/>
      </c>
    </row>
    <row r="3289" customFormat="false" ht="15" hidden="false" customHeight="false" outlineLevel="0" collapsed="false">
      <c r="A3289" s="30" t="n">
        <v>513.59375</v>
      </c>
      <c r="B3289" s="31" t="n">
        <v>10.6433</v>
      </c>
      <c r="C3289" s="32" t="n">
        <f aca="false">IF($A3289="","",IF(設定!$B$21="dB",10^($B3289/20),ABS($B3289)))</f>
        <v>3.405375443779</v>
      </c>
      <c r="D3289" s="32" t="n">
        <f aca="false">IF($A3289="","",$A3289^2)</f>
        <v>263778.540039063</v>
      </c>
      <c r="E3289" s="32" t="n">
        <f aca="false">IF($A3289="","",IF($C3289&lt;=0,"",1/$C3289^2))</f>
        <v>0.0862323059927648</v>
      </c>
      <c r="F3289" s="33" t="n">
        <f aca="false">IF(OR(ROW()-設定!$B$30&lt;2,ROW()+設定!$B$30&gt;13701,N($A3289)&lt;=0,N(INDEX($A$2:$A$13701,MIN(13700,MAX(1,ROW()-1+設定!$B$30))))&lt;=0,$A3289&lt;設定!$B$28,$A3289&gt;設定!$B$29),0,IF(AND($C3289&gt;=MAX(INDEX($C$1:$C$13701,MAX(1,ROW()-設定!$B$24)):INDEX($C$1:$C$13701,MAX(1,ROW()-1))),$C3289&gt;MAX(INDEX($C$1:$C$13701,MIN(13701,ROW()+1)):INDEX($C$1:$C$13701,MIN(13701,ROW()+設定!$B$24))),$C3289&gt;=設定!$B$32,$C3289&gt;=MAX(MIN(INDEX($C$1:$C$13701,MAX(1,ROW()-設定!$B$26)):INDEX($C$1:$C$13701,MAX(1,ROW()-1))),MIN(INDEX($C$1:$C$13701,MIN(13701,ROW()+1)):INDEX($C$1:$C$13701,MIN(13701,ROW()+設定!$B$26))))*10^(設定!$B$27/20)),1,0))</f>
        <v>0</v>
      </c>
      <c r="G3289" s="33" t="n">
        <f aca="false">$G3288+IF($F3289=1,1,0)</f>
        <v>1</v>
      </c>
      <c r="H3289" s="0" t="str">
        <f aca="false">IF($F3289=1,$G3289,"")</f>
        <v/>
      </c>
    </row>
    <row r="3290" customFormat="false" ht="15" hidden="false" customHeight="false" outlineLevel="0" collapsed="false">
      <c r="A3290" s="30" t="n">
        <v>513.75</v>
      </c>
      <c r="B3290" s="31" t="n">
        <v>10.8906</v>
      </c>
      <c r="C3290" s="32" t="n">
        <f aca="false">IF($A3290="","",IF(設定!$B$21="dB",10^($B3290/20),ABS($B3290)))</f>
        <v>3.5037249033985</v>
      </c>
      <c r="D3290" s="32" t="n">
        <f aca="false">IF($A3290="","",$A3290^2)</f>
        <v>263939.0625</v>
      </c>
      <c r="E3290" s="32" t="n">
        <f aca="false">IF($A3290="","",IF($C3290&lt;=0,"",1/$C3290^2))</f>
        <v>0.0814591736239169</v>
      </c>
      <c r="F3290" s="33" t="n">
        <f aca="false">IF(OR(ROW()-設定!$B$30&lt;2,ROW()+設定!$B$30&gt;13701,N($A3290)&lt;=0,N(INDEX($A$2:$A$13701,MIN(13700,MAX(1,ROW()-1+設定!$B$30))))&lt;=0,$A3290&lt;設定!$B$28,$A3290&gt;設定!$B$29),0,IF(AND($C3290&gt;=MAX(INDEX($C$1:$C$13701,MAX(1,ROW()-設定!$B$24)):INDEX($C$1:$C$13701,MAX(1,ROW()-1))),$C3290&gt;MAX(INDEX($C$1:$C$13701,MIN(13701,ROW()+1)):INDEX($C$1:$C$13701,MIN(13701,ROW()+設定!$B$24))),$C3290&gt;=設定!$B$32,$C3290&gt;=MAX(MIN(INDEX($C$1:$C$13701,MAX(1,ROW()-設定!$B$26)):INDEX($C$1:$C$13701,MAX(1,ROW()-1))),MIN(INDEX($C$1:$C$13701,MIN(13701,ROW()+1)):INDEX($C$1:$C$13701,MIN(13701,ROW()+設定!$B$26))))*10^(設定!$B$27/20)),1,0))</f>
        <v>0</v>
      </c>
      <c r="G3290" s="33" t="n">
        <f aca="false">$G3289+IF($F3290=1,1,0)</f>
        <v>1</v>
      </c>
      <c r="H3290" s="0" t="str">
        <f aca="false">IF($F3290=1,$G3290,"")</f>
        <v/>
      </c>
    </row>
    <row r="3291" customFormat="false" ht="15" hidden="false" customHeight="false" outlineLevel="0" collapsed="false">
      <c r="A3291" s="30" t="n">
        <v>513.90625</v>
      </c>
      <c r="B3291" s="31" t="n">
        <v>10.9205</v>
      </c>
      <c r="C3291" s="32" t="n">
        <f aca="false">IF($A3291="","",IF(設定!$B$21="dB",10^($B3291/20),ABS($B3291)))</f>
        <v>3.51580678556531</v>
      </c>
      <c r="D3291" s="32" t="n">
        <f aca="false">IF($A3291="","",$A3291^2)</f>
        <v>264099.633789063</v>
      </c>
      <c r="E3291" s="32" t="n">
        <f aca="false">IF($A3291="","",IF($C3291&lt;=0,"",1/$C3291^2))</f>
        <v>0.0809002753932544</v>
      </c>
      <c r="F3291" s="33" t="n">
        <f aca="false">IF(OR(ROW()-設定!$B$30&lt;2,ROW()+設定!$B$30&gt;13701,N($A3291)&lt;=0,N(INDEX($A$2:$A$13701,MIN(13700,MAX(1,ROW()-1+設定!$B$30))))&lt;=0,$A3291&lt;設定!$B$28,$A3291&gt;設定!$B$29),0,IF(AND($C3291&gt;=MAX(INDEX($C$1:$C$13701,MAX(1,ROW()-設定!$B$24)):INDEX($C$1:$C$13701,MAX(1,ROW()-1))),$C3291&gt;MAX(INDEX($C$1:$C$13701,MIN(13701,ROW()+1)):INDEX($C$1:$C$13701,MIN(13701,ROW()+設定!$B$24))),$C3291&gt;=設定!$B$32,$C3291&gt;=MAX(MIN(INDEX($C$1:$C$13701,MAX(1,ROW()-設定!$B$26)):INDEX($C$1:$C$13701,MAX(1,ROW()-1))),MIN(INDEX($C$1:$C$13701,MIN(13701,ROW()+1)):INDEX($C$1:$C$13701,MIN(13701,ROW()+設定!$B$26))))*10^(設定!$B$27/20)),1,0))</f>
        <v>0</v>
      </c>
      <c r="G3291" s="33" t="n">
        <f aca="false">$G3290+IF($F3291=1,1,0)</f>
        <v>1</v>
      </c>
      <c r="H3291" s="0" t="str">
        <f aca="false">IF($F3291=1,$G3291,"")</f>
        <v/>
      </c>
    </row>
    <row r="3292" customFormat="false" ht="15" hidden="false" customHeight="false" outlineLevel="0" collapsed="false">
      <c r="A3292" s="30" t="n">
        <v>514.0625</v>
      </c>
      <c r="B3292" s="31" t="n">
        <v>10.8263</v>
      </c>
      <c r="C3292" s="32" t="n">
        <f aca="false">IF($A3292="","",IF(設定!$B$21="dB",10^($B3292/20),ABS($B3292)))</f>
        <v>3.47788325830523</v>
      </c>
      <c r="D3292" s="32" t="n">
        <f aca="false">IF($A3292="","",$A3292^2)</f>
        <v>264260.25390625</v>
      </c>
      <c r="E3292" s="32" t="n">
        <f aca="false">IF($A3292="","",IF($C3292&lt;=0,"",1/$C3292^2))</f>
        <v>0.0826741997831341</v>
      </c>
      <c r="F3292" s="33" t="n">
        <f aca="false">IF(OR(ROW()-設定!$B$30&lt;2,ROW()+設定!$B$30&gt;13701,N($A3292)&lt;=0,N(INDEX($A$2:$A$13701,MIN(13700,MAX(1,ROW()-1+設定!$B$30))))&lt;=0,$A3292&lt;設定!$B$28,$A3292&gt;設定!$B$29),0,IF(AND($C3292&gt;=MAX(INDEX($C$1:$C$13701,MAX(1,ROW()-設定!$B$24)):INDEX($C$1:$C$13701,MAX(1,ROW()-1))),$C3292&gt;MAX(INDEX($C$1:$C$13701,MIN(13701,ROW()+1)):INDEX($C$1:$C$13701,MIN(13701,ROW()+設定!$B$24))),$C3292&gt;=設定!$B$32,$C3292&gt;=MAX(MIN(INDEX($C$1:$C$13701,MAX(1,ROW()-設定!$B$26)):INDEX($C$1:$C$13701,MAX(1,ROW()-1))),MIN(INDEX($C$1:$C$13701,MIN(13701,ROW()+1)):INDEX($C$1:$C$13701,MIN(13701,ROW()+設定!$B$26))))*10^(設定!$B$27/20)),1,0))</f>
        <v>0</v>
      </c>
      <c r="G3292" s="33" t="n">
        <f aca="false">$G3291+IF($F3292=1,1,0)</f>
        <v>1</v>
      </c>
      <c r="H3292" s="0" t="str">
        <f aca="false">IF($F3292=1,$G3292,"")</f>
        <v/>
      </c>
    </row>
    <row r="3293" customFormat="false" ht="15" hidden="false" customHeight="false" outlineLevel="0" collapsed="false">
      <c r="A3293" s="30" t="n">
        <v>514.21875</v>
      </c>
      <c r="B3293" s="31" t="n">
        <v>10.7048</v>
      </c>
      <c r="C3293" s="32" t="n">
        <f aca="false">IF($A3293="","",IF(設定!$B$21="dB",10^($B3293/20),ABS($B3293)))</f>
        <v>3.42957259373864</v>
      </c>
      <c r="D3293" s="32" t="n">
        <f aca="false">IF($A3293="","",$A3293^2)</f>
        <v>264420.922851563</v>
      </c>
      <c r="E3293" s="32" t="n">
        <f aca="false">IF($A3293="","",IF($C3293&lt;=0,"",1/$C3293^2))</f>
        <v>0.0850197845343614</v>
      </c>
      <c r="F3293" s="33" t="n">
        <f aca="false">IF(OR(ROW()-設定!$B$30&lt;2,ROW()+設定!$B$30&gt;13701,N($A3293)&lt;=0,N(INDEX($A$2:$A$13701,MIN(13700,MAX(1,ROW()-1+設定!$B$30))))&lt;=0,$A3293&lt;設定!$B$28,$A3293&gt;設定!$B$29),0,IF(AND($C3293&gt;=MAX(INDEX($C$1:$C$13701,MAX(1,ROW()-設定!$B$24)):INDEX($C$1:$C$13701,MAX(1,ROW()-1))),$C3293&gt;MAX(INDEX($C$1:$C$13701,MIN(13701,ROW()+1)):INDEX($C$1:$C$13701,MIN(13701,ROW()+設定!$B$24))),$C3293&gt;=設定!$B$32,$C3293&gt;=MAX(MIN(INDEX($C$1:$C$13701,MAX(1,ROW()-設定!$B$26)):INDEX($C$1:$C$13701,MAX(1,ROW()-1))),MIN(INDEX($C$1:$C$13701,MIN(13701,ROW()+1)):INDEX($C$1:$C$13701,MIN(13701,ROW()+設定!$B$26))))*10^(設定!$B$27/20)),1,0))</f>
        <v>0</v>
      </c>
      <c r="G3293" s="33" t="n">
        <f aca="false">$G3292+IF($F3293=1,1,0)</f>
        <v>1</v>
      </c>
      <c r="H3293" s="0" t="str">
        <f aca="false">IF($F3293=1,$G3293,"")</f>
        <v/>
      </c>
    </row>
    <row r="3294" customFormat="false" ht="15" hidden="false" customHeight="false" outlineLevel="0" collapsed="false">
      <c r="A3294" s="30" t="n">
        <v>514.375</v>
      </c>
      <c r="B3294" s="31" t="n">
        <v>10.8171</v>
      </c>
      <c r="C3294" s="32" t="n">
        <f aca="false">IF($A3294="","",IF(設定!$B$21="dB",10^($B3294/20),ABS($B3294)))</f>
        <v>3.47420147231627</v>
      </c>
      <c r="D3294" s="32" t="n">
        <f aca="false">IF($A3294="","",$A3294^2)</f>
        <v>264581.640625</v>
      </c>
      <c r="E3294" s="32" t="n">
        <f aca="false">IF($A3294="","",IF($C3294&lt;=0,"",1/$C3294^2))</f>
        <v>0.0828495206451207</v>
      </c>
      <c r="F3294" s="33" t="n">
        <f aca="false">IF(OR(ROW()-設定!$B$30&lt;2,ROW()+設定!$B$30&gt;13701,N($A3294)&lt;=0,N(INDEX($A$2:$A$13701,MIN(13700,MAX(1,ROW()-1+設定!$B$30))))&lt;=0,$A3294&lt;設定!$B$28,$A3294&gt;設定!$B$29),0,IF(AND($C3294&gt;=MAX(INDEX($C$1:$C$13701,MAX(1,ROW()-設定!$B$24)):INDEX($C$1:$C$13701,MAX(1,ROW()-1))),$C3294&gt;MAX(INDEX($C$1:$C$13701,MIN(13701,ROW()+1)):INDEX($C$1:$C$13701,MIN(13701,ROW()+設定!$B$24))),$C3294&gt;=設定!$B$32,$C3294&gt;=MAX(MIN(INDEX($C$1:$C$13701,MAX(1,ROW()-設定!$B$26)):INDEX($C$1:$C$13701,MAX(1,ROW()-1))),MIN(INDEX($C$1:$C$13701,MIN(13701,ROW()+1)):INDEX($C$1:$C$13701,MIN(13701,ROW()+設定!$B$26))))*10^(設定!$B$27/20)),1,0))</f>
        <v>0</v>
      </c>
      <c r="G3294" s="33" t="n">
        <f aca="false">$G3293+IF($F3294=1,1,0)</f>
        <v>1</v>
      </c>
      <c r="H3294" s="0" t="str">
        <f aca="false">IF($F3294=1,$G3294,"")</f>
        <v/>
      </c>
    </row>
    <row r="3295" customFormat="false" ht="15" hidden="false" customHeight="false" outlineLevel="0" collapsed="false">
      <c r="A3295" s="30" t="n">
        <v>514.53125</v>
      </c>
      <c r="B3295" s="31" t="n">
        <v>10.7732</v>
      </c>
      <c r="C3295" s="32" t="n">
        <f aca="false">IF($A3295="","",IF(設定!$B$21="dB",10^($B3295/20),ABS($B3295)))</f>
        <v>3.45668655160967</v>
      </c>
      <c r="D3295" s="32" t="n">
        <f aca="false">IF($A3295="","",$A3295^2)</f>
        <v>264742.407226563</v>
      </c>
      <c r="E3295" s="32" t="n">
        <f aca="false">IF($A3295="","",IF($C3295&lt;=0,"",1/$C3295^2))</f>
        <v>0.0836912395043602</v>
      </c>
      <c r="F3295" s="33" t="n">
        <f aca="false">IF(OR(ROW()-設定!$B$30&lt;2,ROW()+設定!$B$30&gt;13701,N($A3295)&lt;=0,N(INDEX($A$2:$A$13701,MIN(13700,MAX(1,ROW()-1+設定!$B$30))))&lt;=0,$A3295&lt;設定!$B$28,$A3295&gt;設定!$B$29),0,IF(AND($C3295&gt;=MAX(INDEX($C$1:$C$13701,MAX(1,ROW()-設定!$B$24)):INDEX($C$1:$C$13701,MAX(1,ROW()-1))),$C3295&gt;MAX(INDEX($C$1:$C$13701,MIN(13701,ROW()+1)):INDEX($C$1:$C$13701,MIN(13701,ROW()+設定!$B$24))),$C3295&gt;=設定!$B$32,$C3295&gt;=MAX(MIN(INDEX($C$1:$C$13701,MAX(1,ROW()-設定!$B$26)):INDEX($C$1:$C$13701,MAX(1,ROW()-1))),MIN(INDEX($C$1:$C$13701,MIN(13701,ROW()+1)):INDEX($C$1:$C$13701,MIN(13701,ROW()+設定!$B$26))))*10^(設定!$B$27/20)),1,0))</f>
        <v>0</v>
      </c>
      <c r="G3295" s="33" t="n">
        <f aca="false">$G3294+IF($F3295=1,1,0)</f>
        <v>1</v>
      </c>
      <c r="H3295" s="0" t="str">
        <f aca="false">IF($F3295=1,$G3295,"")</f>
        <v/>
      </c>
    </row>
    <row r="3296" customFormat="false" ht="15" hidden="false" customHeight="false" outlineLevel="0" collapsed="false">
      <c r="A3296" s="30" t="n">
        <v>514.6875</v>
      </c>
      <c r="B3296" s="31" t="n">
        <v>11.0109</v>
      </c>
      <c r="C3296" s="32" t="n">
        <f aca="false">IF($A3296="","",IF(設定!$B$21="dB",10^($B3296/20),ABS($B3296)))</f>
        <v>3.55258927201241</v>
      </c>
      <c r="D3296" s="32" t="n">
        <f aca="false">IF($A3296="","",$A3296^2)</f>
        <v>264903.22265625</v>
      </c>
      <c r="E3296" s="32" t="n">
        <f aca="false">IF($A3296="","",IF($C3296&lt;=0,"",1/$C3296^2))</f>
        <v>0.0792337115338953</v>
      </c>
      <c r="F3296" s="33" t="n">
        <f aca="false">IF(OR(ROW()-設定!$B$30&lt;2,ROW()+設定!$B$30&gt;13701,N($A3296)&lt;=0,N(INDEX($A$2:$A$13701,MIN(13700,MAX(1,ROW()-1+設定!$B$30))))&lt;=0,$A3296&lt;設定!$B$28,$A3296&gt;設定!$B$29),0,IF(AND($C3296&gt;=MAX(INDEX($C$1:$C$13701,MAX(1,ROW()-設定!$B$24)):INDEX($C$1:$C$13701,MAX(1,ROW()-1))),$C3296&gt;MAX(INDEX($C$1:$C$13701,MIN(13701,ROW()+1)):INDEX($C$1:$C$13701,MIN(13701,ROW()+設定!$B$24))),$C3296&gt;=設定!$B$32,$C3296&gt;=MAX(MIN(INDEX($C$1:$C$13701,MAX(1,ROW()-設定!$B$26)):INDEX($C$1:$C$13701,MAX(1,ROW()-1))),MIN(INDEX($C$1:$C$13701,MIN(13701,ROW()+1)):INDEX($C$1:$C$13701,MIN(13701,ROW()+設定!$B$26))))*10^(設定!$B$27/20)),1,0))</f>
        <v>0</v>
      </c>
      <c r="G3296" s="33" t="n">
        <f aca="false">$G3295+IF($F3296=1,1,0)</f>
        <v>1</v>
      </c>
      <c r="H3296" s="0" t="str">
        <f aca="false">IF($F3296=1,$G3296,"")</f>
        <v/>
      </c>
    </row>
    <row r="3297" customFormat="false" ht="15" hidden="false" customHeight="false" outlineLevel="0" collapsed="false">
      <c r="A3297" s="30" t="n">
        <v>514.84375</v>
      </c>
      <c r="B3297" s="31" t="n">
        <v>10.909</v>
      </c>
      <c r="C3297" s="32" t="n">
        <f aca="false">IF($A3297="","",IF(設定!$B$21="dB",10^($B3297/20),ABS($B3297)))</f>
        <v>3.51115498523587</v>
      </c>
      <c r="D3297" s="32" t="n">
        <f aca="false">IF($A3297="","",$A3297^2)</f>
        <v>265064.086914063</v>
      </c>
      <c r="E3297" s="32" t="n">
        <f aca="false">IF($A3297="","",IF($C3297&lt;=0,"",1/$C3297^2))</f>
        <v>0.0811147810037937</v>
      </c>
      <c r="F3297" s="33" t="n">
        <f aca="false">IF(OR(ROW()-設定!$B$30&lt;2,ROW()+設定!$B$30&gt;13701,N($A3297)&lt;=0,N(INDEX($A$2:$A$13701,MIN(13700,MAX(1,ROW()-1+設定!$B$30))))&lt;=0,$A3297&lt;設定!$B$28,$A3297&gt;設定!$B$29),0,IF(AND($C3297&gt;=MAX(INDEX($C$1:$C$13701,MAX(1,ROW()-設定!$B$24)):INDEX($C$1:$C$13701,MAX(1,ROW()-1))),$C3297&gt;MAX(INDEX($C$1:$C$13701,MIN(13701,ROW()+1)):INDEX($C$1:$C$13701,MIN(13701,ROW()+設定!$B$24))),$C3297&gt;=設定!$B$32,$C3297&gt;=MAX(MIN(INDEX($C$1:$C$13701,MAX(1,ROW()-設定!$B$26)):INDEX($C$1:$C$13701,MAX(1,ROW()-1))),MIN(INDEX($C$1:$C$13701,MIN(13701,ROW()+1)):INDEX($C$1:$C$13701,MIN(13701,ROW()+設定!$B$26))))*10^(設定!$B$27/20)),1,0))</f>
        <v>0</v>
      </c>
      <c r="G3297" s="33" t="n">
        <f aca="false">$G3296+IF($F3297=1,1,0)</f>
        <v>1</v>
      </c>
      <c r="H3297" s="0" t="str">
        <f aca="false">IF($F3297=1,$G3297,"")</f>
        <v/>
      </c>
    </row>
    <row r="3298" customFormat="false" ht="15" hidden="false" customHeight="false" outlineLevel="0" collapsed="false">
      <c r="A3298" s="30" t="n">
        <v>515</v>
      </c>
      <c r="B3298" s="31" t="n">
        <v>10.9424</v>
      </c>
      <c r="C3298" s="32" t="n">
        <f aca="false">IF($A3298="","",IF(設定!$B$21="dB",10^($B3298/20),ABS($B3298)))</f>
        <v>3.52468248164798</v>
      </c>
      <c r="D3298" s="32" t="n">
        <f aca="false">IF($A3298="","",$A3298^2)</f>
        <v>265225</v>
      </c>
      <c r="E3298" s="32" t="n">
        <f aca="false">IF($A3298="","",IF($C3298&lt;=0,"",1/$C3298^2))</f>
        <v>0.0804933495579107</v>
      </c>
      <c r="F3298" s="33" t="n">
        <f aca="false">IF(OR(ROW()-設定!$B$30&lt;2,ROW()+設定!$B$30&gt;13701,N($A3298)&lt;=0,N(INDEX($A$2:$A$13701,MIN(13700,MAX(1,ROW()-1+設定!$B$30))))&lt;=0,$A3298&lt;設定!$B$28,$A3298&gt;設定!$B$29),0,IF(AND($C3298&gt;=MAX(INDEX($C$1:$C$13701,MAX(1,ROW()-設定!$B$24)):INDEX($C$1:$C$13701,MAX(1,ROW()-1))),$C3298&gt;MAX(INDEX($C$1:$C$13701,MIN(13701,ROW()+1)):INDEX($C$1:$C$13701,MIN(13701,ROW()+設定!$B$24))),$C3298&gt;=設定!$B$32,$C3298&gt;=MAX(MIN(INDEX($C$1:$C$13701,MAX(1,ROW()-設定!$B$26)):INDEX($C$1:$C$13701,MAX(1,ROW()-1))),MIN(INDEX($C$1:$C$13701,MIN(13701,ROW()+1)):INDEX($C$1:$C$13701,MIN(13701,ROW()+設定!$B$26))))*10^(設定!$B$27/20)),1,0))</f>
        <v>0</v>
      </c>
      <c r="G3298" s="33" t="n">
        <f aca="false">$G3297+IF($F3298=1,1,0)</f>
        <v>1</v>
      </c>
      <c r="H3298" s="0" t="str">
        <f aca="false">IF($F3298=1,$G3298,"")</f>
        <v/>
      </c>
    </row>
    <row r="3299" customFormat="false" ht="15" hidden="false" customHeight="false" outlineLevel="0" collapsed="false">
      <c r="A3299" s="30" t="n">
        <v>515.15625</v>
      </c>
      <c r="B3299" s="31" t="n">
        <v>10.8652</v>
      </c>
      <c r="C3299" s="32" t="n">
        <f aca="false">IF($A3299="","",IF(設定!$B$21="dB",10^($B3299/20),ABS($B3299)))</f>
        <v>3.49349398632773</v>
      </c>
      <c r="D3299" s="32" t="n">
        <f aca="false">IF($A3299="","",$A3299^2)</f>
        <v>265385.961914063</v>
      </c>
      <c r="E3299" s="32" t="n">
        <f aca="false">IF($A3299="","",IF($C3299&lt;=0,"",1/$C3299^2))</f>
        <v>0.0819369888933583</v>
      </c>
      <c r="F3299" s="33" t="n">
        <f aca="false">IF(OR(ROW()-設定!$B$30&lt;2,ROW()+設定!$B$30&gt;13701,N($A3299)&lt;=0,N(INDEX($A$2:$A$13701,MIN(13700,MAX(1,ROW()-1+設定!$B$30))))&lt;=0,$A3299&lt;設定!$B$28,$A3299&gt;設定!$B$29),0,IF(AND($C3299&gt;=MAX(INDEX($C$1:$C$13701,MAX(1,ROW()-設定!$B$24)):INDEX($C$1:$C$13701,MAX(1,ROW()-1))),$C3299&gt;MAX(INDEX($C$1:$C$13701,MIN(13701,ROW()+1)):INDEX($C$1:$C$13701,MIN(13701,ROW()+設定!$B$24))),$C3299&gt;=設定!$B$32,$C3299&gt;=MAX(MIN(INDEX($C$1:$C$13701,MAX(1,ROW()-設定!$B$26)):INDEX($C$1:$C$13701,MAX(1,ROW()-1))),MIN(INDEX($C$1:$C$13701,MIN(13701,ROW()+1)):INDEX($C$1:$C$13701,MIN(13701,ROW()+設定!$B$26))))*10^(設定!$B$27/20)),1,0))</f>
        <v>0</v>
      </c>
      <c r="G3299" s="33" t="n">
        <f aca="false">$G3298+IF($F3299=1,1,0)</f>
        <v>1</v>
      </c>
      <c r="H3299" s="0" t="str">
        <f aca="false">IF($F3299=1,$G3299,"")</f>
        <v/>
      </c>
    </row>
    <row r="3300" customFormat="false" ht="15" hidden="false" customHeight="false" outlineLevel="0" collapsed="false">
      <c r="A3300" s="30" t="n">
        <v>515.3125</v>
      </c>
      <c r="B3300" s="31" t="n">
        <v>10.711</v>
      </c>
      <c r="C3300" s="32" t="n">
        <f aca="false">IF($A3300="","",IF(設定!$B$21="dB",10^($B3300/20),ABS($B3300)))</f>
        <v>3.43202150129766</v>
      </c>
      <c r="D3300" s="32" t="n">
        <f aca="false">IF($A3300="","",$A3300^2)</f>
        <v>265546.97265625</v>
      </c>
      <c r="E3300" s="32" t="n">
        <f aca="false">IF($A3300="","",IF($C3300&lt;=0,"",1/$C3300^2))</f>
        <v>0.084898496651562</v>
      </c>
      <c r="F3300" s="33" t="n">
        <f aca="false">IF(OR(ROW()-設定!$B$30&lt;2,ROW()+設定!$B$30&gt;13701,N($A3300)&lt;=0,N(INDEX($A$2:$A$13701,MIN(13700,MAX(1,ROW()-1+設定!$B$30))))&lt;=0,$A3300&lt;設定!$B$28,$A3300&gt;設定!$B$29),0,IF(AND($C3300&gt;=MAX(INDEX($C$1:$C$13701,MAX(1,ROW()-設定!$B$24)):INDEX($C$1:$C$13701,MAX(1,ROW()-1))),$C3300&gt;MAX(INDEX($C$1:$C$13701,MIN(13701,ROW()+1)):INDEX($C$1:$C$13701,MIN(13701,ROW()+設定!$B$24))),$C3300&gt;=設定!$B$32,$C3300&gt;=MAX(MIN(INDEX($C$1:$C$13701,MAX(1,ROW()-設定!$B$26)):INDEX($C$1:$C$13701,MAX(1,ROW()-1))),MIN(INDEX($C$1:$C$13701,MIN(13701,ROW()+1)):INDEX($C$1:$C$13701,MIN(13701,ROW()+設定!$B$26))))*10^(設定!$B$27/20)),1,0))</f>
        <v>0</v>
      </c>
      <c r="G3300" s="33" t="n">
        <f aca="false">$G3299+IF($F3300=1,1,0)</f>
        <v>1</v>
      </c>
      <c r="H3300" s="0" t="str">
        <f aca="false">IF($F3300=1,$G3300,"")</f>
        <v/>
      </c>
    </row>
    <row r="3301" customFormat="false" ht="15" hidden="false" customHeight="false" outlineLevel="0" collapsed="false">
      <c r="A3301" s="30" t="n">
        <v>515.46875</v>
      </c>
      <c r="B3301" s="31" t="n">
        <v>10.8571</v>
      </c>
      <c r="C3301" s="32" t="n">
        <f aca="false">IF($A3301="","",IF(設定!$B$21="dB",10^($B3301/20),ABS($B3301)))</f>
        <v>3.49023765769738</v>
      </c>
      <c r="D3301" s="32" t="n">
        <f aca="false">IF($A3301="","",$A3301^2)</f>
        <v>265708.032226563</v>
      </c>
      <c r="E3301" s="32" t="n">
        <f aca="false">IF($A3301="","",IF($C3301&lt;=0,"",1/$C3301^2))</f>
        <v>0.0820899516742384</v>
      </c>
      <c r="F3301" s="33" t="n">
        <f aca="false">IF(OR(ROW()-設定!$B$30&lt;2,ROW()+設定!$B$30&gt;13701,N($A3301)&lt;=0,N(INDEX($A$2:$A$13701,MIN(13700,MAX(1,ROW()-1+設定!$B$30))))&lt;=0,$A3301&lt;設定!$B$28,$A3301&gt;設定!$B$29),0,IF(AND($C3301&gt;=MAX(INDEX($C$1:$C$13701,MAX(1,ROW()-設定!$B$24)):INDEX($C$1:$C$13701,MAX(1,ROW()-1))),$C3301&gt;MAX(INDEX($C$1:$C$13701,MIN(13701,ROW()+1)):INDEX($C$1:$C$13701,MIN(13701,ROW()+設定!$B$24))),$C3301&gt;=設定!$B$32,$C3301&gt;=MAX(MIN(INDEX($C$1:$C$13701,MAX(1,ROW()-設定!$B$26)):INDEX($C$1:$C$13701,MAX(1,ROW()-1))),MIN(INDEX($C$1:$C$13701,MIN(13701,ROW()+1)):INDEX($C$1:$C$13701,MIN(13701,ROW()+設定!$B$26))))*10^(設定!$B$27/20)),1,0))</f>
        <v>0</v>
      </c>
      <c r="G3301" s="33" t="n">
        <f aca="false">$G3300+IF($F3301=1,1,0)</f>
        <v>1</v>
      </c>
      <c r="H3301" s="0" t="str">
        <f aca="false">IF($F3301=1,$G3301,"")</f>
        <v/>
      </c>
    </row>
    <row r="3302" customFormat="false" ht="15" hidden="false" customHeight="false" outlineLevel="0" collapsed="false">
      <c r="A3302" s="30" t="n">
        <v>515.625</v>
      </c>
      <c r="B3302" s="31" t="n">
        <v>10.8363</v>
      </c>
      <c r="C3302" s="32" t="n">
        <f aca="false">IF($A3302="","",IF(設定!$B$21="dB",10^($B3302/20),ABS($B3302)))</f>
        <v>3.48188962518574</v>
      </c>
      <c r="D3302" s="32" t="n">
        <f aca="false">IF($A3302="","",$A3302^2)</f>
        <v>265869.140625</v>
      </c>
      <c r="E3302" s="32" t="n">
        <f aca="false">IF($A3302="","",IF($C3302&lt;=0,"",1/$C3302^2))</f>
        <v>0.0824840544001114</v>
      </c>
      <c r="F3302" s="33" t="n">
        <f aca="false">IF(OR(ROW()-設定!$B$30&lt;2,ROW()+設定!$B$30&gt;13701,N($A3302)&lt;=0,N(INDEX($A$2:$A$13701,MIN(13700,MAX(1,ROW()-1+設定!$B$30))))&lt;=0,$A3302&lt;設定!$B$28,$A3302&gt;設定!$B$29),0,IF(AND($C3302&gt;=MAX(INDEX($C$1:$C$13701,MAX(1,ROW()-設定!$B$24)):INDEX($C$1:$C$13701,MAX(1,ROW()-1))),$C3302&gt;MAX(INDEX($C$1:$C$13701,MIN(13701,ROW()+1)):INDEX($C$1:$C$13701,MIN(13701,ROW()+設定!$B$24))),$C3302&gt;=設定!$B$32,$C3302&gt;=MAX(MIN(INDEX($C$1:$C$13701,MAX(1,ROW()-設定!$B$26)):INDEX($C$1:$C$13701,MAX(1,ROW()-1))),MIN(INDEX($C$1:$C$13701,MIN(13701,ROW()+1)):INDEX($C$1:$C$13701,MIN(13701,ROW()+設定!$B$26))))*10^(設定!$B$27/20)),1,0))</f>
        <v>0</v>
      </c>
      <c r="G3302" s="33" t="n">
        <f aca="false">$G3301+IF($F3302=1,1,0)</f>
        <v>1</v>
      </c>
      <c r="H3302" s="0" t="str">
        <f aca="false">IF($F3302=1,$G3302,"")</f>
        <v/>
      </c>
    </row>
    <row r="3303" customFormat="false" ht="15" hidden="false" customHeight="false" outlineLevel="0" collapsed="false">
      <c r="A3303" s="30" t="n">
        <v>515.78125</v>
      </c>
      <c r="B3303" s="31" t="n">
        <v>11.008</v>
      </c>
      <c r="C3303" s="32" t="n">
        <f aca="false">IF($A3303="","",IF(設定!$B$21="dB",10^($B3303/20),ABS($B3303)))</f>
        <v>3.55140334982882</v>
      </c>
      <c r="D3303" s="32" t="n">
        <f aca="false">IF($A3303="","",$A3303^2)</f>
        <v>266030.297851563</v>
      </c>
      <c r="E3303" s="32" t="n">
        <f aca="false">IF($A3303="","",IF($C3303&lt;=0,"",1/$C3303^2))</f>
        <v>0.0792866374878548</v>
      </c>
      <c r="F3303" s="33" t="n">
        <f aca="false">IF(OR(ROW()-設定!$B$30&lt;2,ROW()+設定!$B$30&gt;13701,N($A3303)&lt;=0,N(INDEX($A$2:$A$13701,MIN(13700,MAX(1,ROW()-1+設定!$B$30))))&lt;=0,$A3303&lt;設定!$B$28,$A3303&gt;設定!$B$29),0,IF(AND($C3303&gt;=MAX(INDEX($C$1:$C$13701,MAX(1,ROW()-設定!$B$24)):INDEX($C$1:$C$13701,MAX(1,ROW()-1))),$C3303&gt;MAX(INDEX($C$1:$C$13701,MIN(13701,ROW()+1)):INDEX($C$1:$C$13701,MIN(13701,ROW()+設定!$B$24))),$C3303&gt;=設定!$B$32,$C3303&gt;=MAX(MIN(INDEX($C$1:$C$13701,MAX(1,ROW()-設定!$B$26)):INDEX($C$1:$C$13701,MAX(1,ROW()-1))),MIN(INDEX($C$1:$C$13701,MIN(13701,ROW()+1)):INDEX($C$1:$C$13701,MIN(13701,ROW()+設定!$B$26))))*10^(設定!$B$27/20)),1,0))</f>
        <v>0</v>
      </c>
      <c r="G3303" s="33" t="n">
        <f aca="false">$G3302+IF($F3303=1,1,0)</f>
        <v>1</v>
      </c>
      <c r="H3303" s="0" t="str">
        <f aca="false">IF($F3303=1,$G3303,"")</f>
        <v/>
      </c>
    </row>
    <row r="3304" customFormat="false" ht="15" hidden="false" customHeight="false" outlineLevel="0" collapsed="false">
      <c r="A3304" s="30" t="n">
        <v>515.9375</v>
      </c>
      <c r="B3304" s="31" t="n">
        <v>10.9941</v>
      </c>
      <c r="C3304" s="32" t="n">
        <f aca="false">IF($A3304="","",IF(設定!$B$21="dB",10^($B3304/20),ABS($B3304)))</f>
        <v>3.54572459603934</v>
      </c>
      <c r="D3304" s="32" t="n">
        <f aca="false">IF($A3304="","",$A3304^2)</f>
        <v>266191.50390625</v>
      </c>
      <c r="E3304" s="32" t="n">
        <f aca="false">IF($A3304="","",IF($C3304&lt;=0,"",1/$C3304^2))</f>
        <v>0.0795408082986553</v>
      </c>
      <c r="F3304" s="33" t="n">
        <f aca="false">IF(OR(ROW()-設定!$B$30&lt;2,ROW()+設定!$B$30&gt;13701,N($A3304)&lt;=0,N(INDEX($A$2:$A$13701,MIN(13700,MAX(1,ROW()-1+設定!$B$30))))&lt;=0,$A3304&lt;設定!$B$28,$A3304&gt;設定!$B$29),0,IF(AND($C3304&gt;=MAX(INDEX($C$1:$C$13701,MAX(1,ROW()-設定!$B$24)):INDEX($C$1:$C$13701,MAX(1,ROW()-1))),$C3304&gt;MAX(INDEX($C$1:$C$13701,MIN(13701,ROW()+1)):INDEX($C$1:$C$13701,MIN(13701,ROW()+設定!$B$24))),$C3304&gt;=設定!$B$32,$C3304&gt;=MAX(MIN(INDEX($C$1:$C$13701,MAX(1,ROW()-設定!$B$26)):INDEX($C$1:$C$13701,MAX(1,ROW()-1))),MIN(INDEX($C$1:$C$13701,MIN(13701,ROW()+1)):INDEX($C$1:$C$13701,MIN(13701,ROW()+設定!$B$26))))*10^(設定!$B$27/20)),1,0))</f>
        <v>0</v>
      </c>
      <c r="G3304" s="33" t="n">
        <f aca="false">$G3303+IF($F3304=1,1,0)</f>
        <v>1</v>
      </c>
      <c r="H3304" s="0" t="str">
        <f aca="false">IF($F3304=1,$G3304,"")</f>
        <v/>
      </c>
    </row>
    <row r="3305" customFormat="false" ht="15" hidden="false" customHeight="false" outlineLevel="0" collapsed="false">
      <c r="A3305" s="30" t="n">
        <v>516.09375</v>
      </c>
      <c r="B3305" s="31" t="n">
        <v>10.9155</v>
      </c>
      <c r="C3305" s="32" t="n">
        <f aca="false">IF($A3305="","",IF(設定!$B$21="dB",10^($B3305/20),ABS($B3305)))</f>
        <v>3.51378350689402</v>
      </c>
      <c r="D3305" s="32" t="n">
        <f aca="false">IF($A3305="","",$A3305^2)</f>
        <v>266352.758789063</v>
      </c>
      <c r="E3305" s="32" t="n">
        <f aca="false">IF($A3305="","",IF($C3305&lt;=0,"",1/$C3305^2))</f>
        <v>0.080993468913533</v>
      </c>
      <c r="F3305" s="33" t="n">
        <f aca="false">IF(OR(ROW()-設定!$B$30&lt;2,ROW()+設定!$B$30&gt;13701,N($A3305)&lt;=0,N(INDEX($A$2:$A$13701,MIN(13700,MAX(1,ROW()-1+設定!$B$30))))&lt;=0,$A3305&lt;設定!$B$28,$A3305&gt;設定!$B$29),0,IF(AND($C3305&gt;=MAX(INDEX($C$1:$C$13701,MAX(1,ROW()-設定!$B$24)):INDEX($C$1:$C$13701,MAX(1,ROW()-1))),$C3305&gt;MAX(INDEX($C$1:$C$13701,MIN(13701,ROW()+1)):INDEX($C$1:$C$13701,MIN(13701,ROW()+設定!$B$24))),$C3305&gt;=設定!$B$32,$C3305&gt;=MAX(MIN(INDEX($C$1:$C$13701,MAX(1,ROW()-設定!$B$26)):INDEX($C$1:$C$13701,MAX(1,ROW()-1))),MIN(INDEX($C$1:$C$13701,MIN(13701,ROW()+1)):INDEX($C$1:$C$13701,MIN(13701,ROW()+設定!$B$26))))*10^(設定!$B$27/20)),1,0))</f>
        <v>0</v>
      </c>
      <c r="G3305" s="33" t="n">
        <f aca="false">$G3304+IF($F3305=1,1,0)</f>
        <v>1</v>
      </c>
      <c r="H3305" s="0" t="str">
        <f aca="false">IF($F3305=1,$G3305,"")</f>
        <v/>
      </c>
    </row>
    <row r="3306" customFormat="false" ht="15" hidden="false" customHeight="false" outlineLevel="0" collapsed="false">
      <c r="A3306" s="30" t="n">
        <v>516.25</v>
      </c>
      <c r="B3306" s="31" t="n">
        <v>10.9741</v>
      </c>
      <c r="C3306" s="32" t="n">
        <f aca="false">IF($A3306="","",IF(設定!$B$21="dB",10^($B3306/20),ABS($B3306)))</f>
        <v>3.53756965576565</v>
      </c>
      <c r="D3306" s="32" t="n">
        <f aca="false">IF($A3306="","",$A3306^2)</f>
        <v>266514.0625</v>
      </c>
      <c r="E3306" s="32" t="n">
        <f aca="false">IF($A3306="","",IF($C3306&lt;=0,"",1/$C3306^2))</f>
        <v>0.0799079519883359</v>
      </c>
      <c r="F3306" s="33" t="n">
        <f aca="false">IF(OR(ROW()-設定!$B$30&lt;2,ROW()+設定!$B$30&gt;13701,N($A3306)&lt;=0,N(INDEX($A$2:$A$13701,MIN(13700,MAX(1,ROW()-1+設定!$B$30))))&lt;=0,$A3306&lt;設定!$B$28,$A3306&gt;設定!$B$29),0,IF(AND($C3306&gt;=MAX(INDEX($C$1:$C$13701,MAX(1,ROW()-設定!$B$24)):INDEX($C$1:$C$13701,MAX(1,ROW()-1))),$C3306&gt;MAX(INDEX($C$1:$C$13701,MIN(13701,ROW()+1)):INDEX($C$1:$C$13701,MIN(13701,ROW()+設定!$B$24))),$C3306&gt;=設定!$B$32,$C3306&gt;=MAX(MIN(INDEX($C$1:$C$13701,MAX(1,ROW()-設定!$B$26)):INDEX($C$1:$C$13701,MAX(1,ROW()-1))),MIN(INDEX($C$1:$C$13701,MIN(13701,ROW()+1)):INDEX($C$1:$C$13701,MIN(13701,ROW()+設定!$B$26))))*10^(設定!$B$27/20)),1,0))</f>
        <v>0</v>
      </c>
      <c r="G3306" s="33" t="n">
        <f aca="false">$G3305+IF($F3306=1,1,0)</f>
        <v>1</v>
      </c>
      <c r="H3306" s="0" t="str">
        <f aca="false">IF($F3306=1,$G3306,"")</f>
        <v/>
      </c>
    </row>
    <row r="3307" customFormat="false" ht="15" hidden="false" customHeight="false" outlineLevel="0" collapsed="false">
      <c r="A3307" s="30" t="n">
        <v>516.40625</v>
      </c>
      <c r="B3307" s="31" t="n">
        <v>11.1919</v>
      </c>
      <c r="C3307" s="32" t="n">
        <f aca="false">IF($A3307="","",IF(設定!$B$21="dB",10^($B3307/20),ABS($B3307)))</f>
        <v>3.62739625258149</v>
      </c>
      <c r="D3307" s="32" t="n">
        <f aca="false">IF($A3307="","",$A3307^2)</f>
        <v>266675.415039063</v>
      </c>
      <c r="E3307" s="32" t="n">
        <f aca="false">IF($A3307="","",IF($C3307&lt;=0,"",1/$C3307^2))</f>
        <v>0.0759993713661527</v>
      </c>
      <c r="F3307" s="33" t="n">
        <f aca="false">IF(OR(ROW()-設定!$B$30&lt;2,ROW()+設定!$B$30&gt;13701,N($A3307)&lt;=0,N(INDEX($A$2:$A$13701,MIN(13700,MAX(1,ROW()-1+設定!$B$30))))&lt;=0,$A3307&lt;設定!$B$28,$A3307&gt;設定!$B$29),0,IF(AND($C3307&gt;=MAX(INDEX($C$1:$C$13701,MAX(1,ROW()-設定!$B$24)):INDEX($C$1:$C$13701,MAX(1,ROW()-1))),$C3307&gt;MAX(INDEX($C$1:$C$13701,MIN(13701,ROW()+1)):INDEX($C$1:$C$13701,MIN(13701,ROW()+設定!$B$24))),$C3307&gt;=設定!$B$32,$C3307&gt;=MAX(MIN(INDEX($C$1:$C$13701,MAX(1,ROW()-設定!$B$26)):INDEX($C$1:$C$13701,MAX(1,ROW()-1))),MIN(INDEX($C$1:$C$13701,MIN(13701,ROW()+1)):INDEX($C$1:$C$13701,MIN(13701,ROW()+設定!$B$26))))*10^(設定!$B$27/20)),1,0))</f>
        <v>0</v>
      </c>
      <c r="G3307" s="33" t="n">
        <f aca="false">$G3306+IF($F3307=1,1,0)</f>
        <v>1</v>
      </c>
      <c r="H3307" s="0" t="str">
        <f aca="false">IF($F3307=1,$G3307,"")</f>
        <v/>
      </c>
    </row>
    <row r="3308" customFormat="false" ht="15" hidden="false" customHeight="false" outlineLevel="0" collapsed="false">
      <c r="A3308" s="30" t="n">
        <v>516.5625</v>
      </c>
      <c r="B3308" s="31" t="n">
        <v>10.9449</v>
      </c>
      <c r="C3308" s="32" t="n">
        <f aca="false">IF($A3308="","",IF(設定!$B$21="dB",10^($B3308/20),ABS($B3308)))</f>
        <v>3.52569711282562</v>
      </c>
      <c r="D3308" s="32" t="n">
        <f aca="false">IF($A3308="","",$A3308^2)</f>
        <v>266836.81640625</v>
      </c>
      <c r="E3308" s="32" t="n">
        <f aca="false">IF($A3308="","",IF($C3308&lt;=0,"",1/$C3308^2))</f>
        <v>0.0804470271951433</v>
      </c>
      <c r="F3308" s="33" t="n">
        <f aca="false">IF(OR(ROW()-設定!$B$30&lt;2,ROW()+設定!$B$30&gt;13701,N($A3308)&lt;=0,N(INDEX($A$2:$A$13701,MIN(13700,MAX(1,ROW()-1+設定!$B$30))))&lt;=0,$A3308&lt;設定!$B$28,$A3308&gt;設定!$B$29),0,IF(AND($C3308&gt;=MAX(INDEX($C$1:$C$13701,MAX(1,ROW()-設定!$B$24)):INDEX($C$1:$C$13701,MAX(1,ROW()-1))),$C3308&gt;MAX(INDEX($C$1:$C$13701,MIN(13701,ROW()+1)):INDEX($C$1:$C$13701,MIN(13701,ROW()+設定!$B$24))),$C3308&gt;=設定!$B$32,$C3308&gt;=MAX(MIN(INDEX($C$1:$C$13701,MAX(1,ROW()-設定!$B$26)):INDEX($C$1:$C$13701,MAX(1,ROW()-1))),MIN(INDEX($C$1:$C$13701,MIN(13701,ROW()+1)):INDEX($C$1:$C$13701,MIN(13701,ROW()+設定!$B$26))))*10^(設定!$B$27/20)),1,0))</f>
        <v>0</v>
      </c>
      <c r="G3308" s="33" t="n">
        <f aca="false">$G3307+IF($F3308=1,1,0)</f>
        <v>1</v>
      </c>
      <c r="H3308" s="0" t="str">
        <f aca="false">IF($F3308=1,$G3308,"")</f>
        <v/>
      </c>
    </row>
    <row r="3309" customFormat="false" ht="15" hidden="false" customHeight="false" outlineLevel="0" collapsed="false">
      <c r="A3309" s="30" t="n">
        <v>516.71875</v>
      </c>
      <c r="B3309" s="31" t="n">
        <v>10.9646</v>
      </c>
      <c r="C3309" s="32" t="n">
        <f aca="false">IF($A3309="","",IF(設定!$B$21="dB",10^($B3309/20),ABS($B3309)))</f>
        <v>3.53370263218843</v>
      </c>
      <c r="D3309" s="32" t="n">
        <f aca="false">IF($A3309="","",$A3309^2)</f>
        <v>266998.266601563</v>
      </c>
      <c r="E3309" s="32" t="n">
        <f aca="false">IF($A3309="","",IF($C3309&lt;=0,"",1/$C3309^2))</f>
        <v>0.0800829384222158</v>
      </c>
      <c r="F3309" s="33" t="n">
        <f aca="false">IF(OR(ROW()-設定!$B$30&lt;2,ROW()+設定!$B$30&gt;13701,N($A3309)&lt;=0,N(INDEX($A$2:$A$13701,MIN(13700,MAX(1,ROW()-1+設定!$B$30))))&lt;=0,$A3309&lt;設定!$B$28,$A3309&gt;設定!$B$29),0,IF(AND($C3309&gt;=MAX(INDEX($C$1:$C$13701,MAX(1,ROW()-設定!$B$24)):INDEX($C$1:$C$13701,MAX(1,ROW()-1))),$C3309&gt;MAX(INDEX($C$1:$C$13701,MIN(13701,ROW()+1)):INDEX($C$1:$C$13701,MIN(13701,ROW()+設定!$B$24))),$C3309&gt;=設定!$B$32,$C3309&gt;=MAX(MIN(INDEX($C$1:$C$13701,MAX(1,ROW()-設定!$B$26)):INDEX($C$1:$C$13701,MAX(1,ROW()-1))),MIN(INDEX($C$1:$C$13701,MIN(13701,ROW()+1)):INDEX($C$1:$C$13701,MIN(13701,ROW()+設定!$B$26))))*10^(設定!$B$27/20)),1,0))</f>
        <v>0</v>
      </c>
      <c r="G3309" s="33" t="n">
        <f aca="false">$G3308+IF($F3309=1,1,0)</f>
        <v>1</v>
      </c>
      <c r="H3309" s="0" t="str">
        <f aca="false">IF($F3309=1,$G3309,"")</f>
        <v/>
      </c>
    </row>
    <row r="3310" customFormat="false" ht="15" hidden="false" customHeight="false" outlineLevel="0" collapsed="false">
      <c r="A3310" s="30" t="n">
        <v>516.875</v>
      </c>
      <c r="B3310" s="31" t="n">
        <v>11.0518</v>
      </c>
      <c r="C3310" s="32" t="n">
        <f aca="false">IF($A3310="","",IF(設定!$B$21="dB",10^($B3310/20),ABS($B3310)))</f>
        <v>3.56935710355766</v>
      </c>
      <c r="D3310" s="32" t="n">
        <f aca="false">IF($A3310="","",$A3310^2)</f>
        <v>267159.765625</v>
      </c>
      <c r="E3310" s="32" t="n">
        <f aca="false">IF($A3310="","",IF($C3310&lt;=0,"",1/$C3310^2))</f>
        <v>0.0784910249109219</v>
      </c>
      <c r="F3310" s="33" t="n">
        <f aca="false">IF(OR(ROW()-設定!$B$30&lt;2,ROW()+設定!$B$30&gt;13701,N($A3310)&lt;=0,N(INDEX($A$2:$A$13701,MIN(13700,MAX(1,ROW()-1+設定!$B$30))))&lt;=0,$A3310&lt;設定!$B$28,$A3310&gt;設定!$B$29),0,IF(AND($C3310&gt;=MAX(INDEX($C$1:$C$13701,MAX(1,ROW()-設定!$B$24)):INDEX($C$1:$C$13701,MAX(1,ROW()-1))),$C3310&gt;MAX(INDEX($C$1:$C$13701,MIN(13701,ROW()+1)):INDEX($C$1:$C$13701,MIN(13701,ROW()+設定!$B$24))),$C3310&gt;=設定!$B$32,$C3310&gt;=MAX(MIN(INDEX($C$1:$C$13701,MAX(1,ROW()-設定!$B$26)):INDEX($C$1:$C$13701,MAX(1,ROW()-1))),MIN(INDEX($C$1:$C$13701,MIN(13701,ROW()+1)):INDEX($C$1:$C$13701,MIN(13701,ROW()+設定!$B$26))))*10^(設定!$B$27/20)),1,0))</f>
        <v>0</v>
      </c>
      <c r="G3310" s="33" t="n">
        <f aca="false">$G3309+IF($F3310=1,1,0)</f>
        <v>1</v>
      </c>
      <c r="H3310" s="0" t="str">
        <f aca="false">IF($F3310=1,$G3310,"")</f>
        <v/>
      </c>
    </row>
    <row r="3311" customFormat="false" ht="15" hidden="false" customHeight="false" outlineLevel="0" collapsed="false">
      <c r="A3311" s="30" t="n">
        <v>517.03125</v>
      </c>
      <c r="B3311" s="31" t="n">
        <v>11.0178</v>
      </c>
      <c r="C3311" s="32" t="n">
        <f aca="false">IF($A3311="","",IF(設定!$B$21="dB",10^($B3311/20),ABS($B3311)))</f>
        <v>3.55541254124423</v>
      </c>
      <c r="D3311" s="32" t="n">
        <f aca="false">IF($A3311="","",$A3311^2)</f>
        <v>267321.313476563</v>
      </c>
      <c r="E3311" s="32" t="n">
        <f aca="false">IF($A3311="","",IF($C3311&lt;=0,"",1/$C3311^2))</f>
        <v>0.0791079262526598</v>
      </c>
      <c r="F3311" s="33" t="n">
        <f aca="false">IF(OR(ROW()-設定!$B$30&lt;2,ROW()+設定!$B$30&gt;13701,N($A3311)&lt;=0,N(INDEX($A$2:$A$13701,MIN(13700,MAX(1,ROW()-1+設定!$B$30))))&lt;=0,$A3311&lt;設定!$B$28,$A3311&gt;設定!$B$29),0,IF(AND($C3311&gt;=MAX(INDEX($C$1:$C$13701,MAX(1,ROW()-設定!$B$24)):INDEX($C$1:$C$13701,MAX(1,ROW()-1))),$C3311&gt;MAX(INDEX($C$1:$C$13701,MIN(13701,ROW()+1)):INDEX($C$1:$C$13701,MIN(13701,ROW()+設定!$B$24))),$C3311&gt;=設定!$B$32,$C3311&gt;=MAX(MIN(INDEX($C$1:$C$13701,MAX(1,ROW()-設定!$B$26)):INDEX($C$1:$C$13701,MAX(1,ROW()-1))),MIN(INDEX($C$1:$C$13701,MIN(13701,ROW()+1)):INDEX($C$1:$C$13701,MIN(13701,ROW()+設定!$B$26))))*10^(設定!$B$27/20)),1,0))</f>
        <v>0</v>
      </c>
      <c r="G3311" s="33" t="n">
        <f aca="false">$G3310+IF($F3311=1,1,0)</f>
        <v>1</v>
      </c>
      <c r="H3311" s="0" t="str">
        <f aca="false">IF($F3311=1,$G3311,"")</f>
        <v/>
      </c>
    </row>
    <row r="3312" customFormat="false" ht="15" hidden="false" customHeight="false" outlineLevel="0" collapsed="false">
      <c r="A3312" s="30" t="n">
        <v>517.1875</v>
      </c>
      <c r="B3312" s="31" t="n">
        <v>11.0621</v>
      </c>
      <c r="C3312" s="32" t="n">
        <f aca="false">IF($A3312="","",IF(設定!$B$21="dB",10^($B3312/20),ABS($B3312)))</f>
        <v>3.57359226961364</v>
      </c>
      <c r="D3312" s="32" t="n">
        <f aca="false">IF($A3312="","",$A3312^2)</f>
        <v>267482.91015625</v>
      </c>
      <c r="E3312" s="32" t="n">
        <f aca="false">IF($A3312="","",IF($C3312&lt;=0,"",1/$C3312^2))</f>
        <v>0.0783050912522209</v>
      </c>
      <c r="F3312" s="33" t="n">
        <f aca="false">IF(OR(ROW()-設定!$B$30&lt;2,ROW()+設定!$B$30&gt;13701,N($A3312)&lt;=0,N(INDEX($A$2:$A$13701,MIN(13700,MAX(1,ROW()-1+設定!$B$30))))&lt;=0,$A3312&lt;設定!$B$28,$A3312&gt;設定!$B$29),0,IF(AND($C3312&gt;=MAX(INDEX($C$1:$C$13701,MAX(1,ROW()-設定!$B$24)):INDEX($C$1:$C$13701,MAX(1,ROW()-1))),$C3312&gt;MAX(INDEX($C$1:$C$13701,MIN(13701,ROW()+1)):INDEX($C$1:$C$13701,MIN(13701,ROW()+設定!$B$24))),$C3312&gt;=設定!$B$32,$C3312&gt;=MAX(MIN(INDEX($C$1:$C$13701,MAX(1,ROW()-設定!$B$26)):INDEX($C$1:$C$13701,MAX(1,ROW()-1))),MIN(INDEX($C$1:$C$13701,MIN(13701,ROW()+1)):INDEX($C$1:$C$13701,MIN(13701,ROW()+設定!$B$26))))*10^(設定!$B$27/20)),1,0))</f>
        <v>0</v>
      </c>
      <c r="G3312" s="33" t="n">
        <f aca="false">$G3311+IF($F3312=1,1,0)</f>
        <v>1</v>
      </c>
      <c r="H3312" s="0" t="str">
        <f aca="false">IF($F3312=1,$G3312,"")</f>
        <v/>
      </c>
    </row>
    <row r="3313" customFormat="false" ht="15" hidden="false" customHeight="false" outlineLevel="0" collapsed="false">
      <c r="A3313" s="30" t="n">
        <v>517.34375</v>
      </c>
      <c r="B3313" s="31" t="n">
        <v>11.1768</v>
      </c>
      <c r="C3313" s="32" t="n">
        <f aca="false">IF($A3313="","",IF(設定!$B$21="dB",10^($B3313/20),ABS($B3313)))</f>
        <v>3.62109567744535</v>
      </c>
      <c r="D3313" s="32" t="n">
        <f aca="false">IF($A3313="","",$A3313^2)</f>
        <v>267644.555664063</v>
      </c>
      <c r="E3313" s="32" t="n">
        <f aca="false">IF($A3313="","",IF($C3313&lt;=0,"",1/$C3313^2))</f>
        <v>0.0762640737513866</v>
      </c>
      <c r="F3313" s="33" t="n">
        <f aca="false">IF(OR(ROW()-設定!$B$30&lt;2,ROW()+設定!$B$30&gt;13701,N($A3313)&lt;=0,N(INDEX($A$2:$A$13701,MIN(13700,MAX(1,ROW()-1+設定!$B$30))))&lt;=0,$A3313&lt;設定!$B$28,$A3313&gt;設定!$B$29),0,IF(AND($C3313&gt;=MAX(INDEX($C$1:$C$13701,MAX(1,ROW()-設定!$B$24)):INDEX($C$1:$C$13701,MAX(1,ROW()-1))),$C3313&gt;MAX(INDEX($C$1:$C$13701,MIN(13701,ROW()+1)):INDEX($C$1:$C$13701,MIN(13701,ROW()+設定!$B$24))),$C3313&gt;=設定!$B$32,$C3313&gt;=MAX(MIN(INDEX($C$1:$C$13701,MAX(1,ROW()-設定!$B$26)):INDEX($C$1:$C$13701,MAX(1,ROW()-1))),MIN(INDEX($C$1:$C$13701,MIN(13701,ROW()+1)):INDEX($C$1:$C$13701,MIN(13701,ROW()+設定!$B$26))))*10^(設定!$B$27/20)),1,0))</f>
        <v>0</v>
      </c>
      <c r="G3313" s="33" t="n">
        <f aca="false">$G3312+IF($F3313=1,1,0)</f>
        <v>1</v>
      </c>
      <c r="H3313" s="0" t="str">
        <f aca="false">IF($F3313=1,$G3313,"")</f>
        <v/>
      </c>
    </row>
    <row r="3314" customFormat="false" ht="15" hidden="false" customHeight="false" outlineLevel="0" collapsed="false">
      <c r="A3314" s="30" t="n">
        <v>517.5</v>
      </c>
      <c r="B3314" s="31" t="n">
        <v>11.3149</v>
      </c>
      <c r="C3314" s="32" t="n">
        <f aca="false">IF($A3314="","",IF(設定!$B$21="dB",10^($B3314/20),ABS($B3314)))</f>
        <v>3.67912886774249</v>
      </c>
      <c r="D3314" s="32" t="n">
        <f aca="false">IF($A3314="","",$A3314^2)</f>
        <v>267806.25</v>
      </c>
      <c r="E3314" s="32" t="n">
        <f aca="false">IF($A3314="","",IF($C3314&lt;=0,"",1/$C3314^2))</f>
        <v>0.0738771273635012</v>
      </c>
      <c r="F3314" s="33" t="n">
        <f aca="false">IF(OR(ROW()-設定!$B$30&lt;2,ROW()+設定!$B$30&gt;13701,N($A3314)&lt;=0,N(INDEX($A$2:$A$13701,MIN(13700,MAX(1,ROW()-1+設定!$B$30))))&lt;=0,$A3314&lt;設定!$B$28,$A3314&gt;設定!$B$29),0,IF(AND($C3314&gt;=MAX(INDEX($C$1:$C$13701,MAX(1,ROW()-設定!$B$24)):INDEX($C$1:$C$13701,MAX(1,ROW()-1))),$C3314&gt;MAX(INDEX($C$1:$C$13701,MIN(13701,ROW()+1)):INDEX($C$1:$C$13701,MIN(13701,ROW()+設定!$B$24))),$C3314&gt;=設定!$B$32,$C3314&gt;=MAX(MIN(INDEX($C$1:$C$13701,MAX(1,ROW()-設定!$B$26)):INDEX($C$1:$C$13701,MAX(1,ROW()-1))),MIN(INDEX($C$1:$C$13701,MIN(13701,ROW()+1)):INDEX($C$1:$C$13701,MIN(13701,ROW()+設定!$B$26))))*10^(設定!$B$27/20)),1,0))</f>
        <v>0</v>
      </c>
      <c r="G3314" s="33" t="n">
        <f aca="false">$G3313+IF($F3314=1,1,0)</f>
        <v>1</v>
      </c>
      <c r="H3314" s="0" t="str">
        <f aca="false">IF($F3314=1,$G3314,"")</f>
        <v/>
      </c>
    </row>
    <row r="3315" customFormat="false" ht="15" hidden="false" customHeight="false" outlineLevel="0" collapsed="false">
      <c r="A3315" s="30" t="n">
        <v>517.65625</v>
      </c>
      <c r="B3315" s="31" t="n">
        <v>10.964</v>
      </c>
      <c r="C3315" s="32" t="n">
        <f aca="false">IF($A3315="","",IF(設定!$B$21="dB",10^($B3315/20),ABS($B3315)))</f>
        <v>3.53345854108902</v>
      </c>
      <c r="D3315" s="32" t="n">
        <f aca="false">IF($A3315="","",$A3315^2)</f>
        <v>267967.993164063</v>
      </c>
      <c r="E3315" s="32" t="n">
        <f aca="false">IF($A3315="","",IF($C3315&lt;=0,"",1/$C3315^2))</f>
        <v>0.0800940030533287</v>
      </c>
      <c r="F3315" s="33" t="n">
        <f aca="false">IF(OR(ROW()-設定!$B$30&lt;2,ROW()+設定!$B$30&gt;13701,N($A3315)&lt;=0,N(INDEX($A$2:$A$13701,MIN(13700,MAX(1,ROW()-1+設定!$B$30))))&lt;=0,$A3315&lt;設定!$B$28,$A3315&gt;設定!$B$29),0,IF(AND($C3315&gt;=MAX(INDEX($C$1:$C$13701,MAX(1,ROW()-設定!$B$24)):INDEX($C$1:$C$13701,MAX(1,ROW()-1))),$C3315&gt;MAX(INDEX($C$1:$C$13701,MIN(13701,ROW()+1)):INDEX($C$1:$C$13701,MIN(13701,ROW()+設定!$B$24))),$C3315&gt;=設定!$B$32,$C3315&gt;=MAX(MIN(INDEX($C$1:$C$13701,MAX(1,ROW()-設定!$B$26)):INDEX($C$1:$C$13701,MAX(1,ROW()-1))),MIN(INDEX($C$1:$C$13701,MIN(13701,ROW()+1)):INDEX($C$1:$C$13701,MIN(13701,ROW()+設定!$B$26))))*10^(設定!$B$27/20)),1,0))</f>
        <v>0</v>
      </c>
      <c r="G3315" s="33" t="n">
        <f aca="false">$G3314+IF($F3315=1,1,0)</f>
        <v>1</v>
      </c>
      <c r="H3315" s="0" t="str">
        <f aca="false">IF($F3315=1,$G3315,"")</f>
        <v/>
      </c>
    </row>
    <row r="3316" customFormat="false" ht="15" hidden="false" customHeight="false" outlineLevel="0" collapsed="false">
      <c r="A3316" s="30" t="n">
        <v>517.8125</v>
      </c>
      <c r="B3316" s="31" t="n">
        <v>11.1643</v>
      </c>
      <c r="C3316" s="32" t="n">
        <f aca="false">IF($A3316="","",IF(設定!$B$21="dB",10^($B3316/20),ABS($B3316)))</f>
        <v>3.61588824980998</v>
      </c>
      <c r="D3316" s="32" t="n">
        <f aca="false">IF($A3316="","",$A3316^2)</f>
        <v>268129.78515625</v>
      </c>
      <c r="E3316" s="32" t="n">
        <f aca="false">IF($A3316="","",IF($C3316&lt;=0,"",1/$C3316^2))</f>
        <v>0.0764838955978878</v>
      </c>
      <c r="F3316" s="33" t="n">
        <f aca="false">IF(OR(ROW()-設定!$B$30&lt;2,ROW()+設定!$B$30&gt;13701,N($A3316)&lt;=0,N(INDEX($A$2:$A$13701,MIN(13700,MAX(1,ROW()-1+設定!$B$30))))&lt;=0,$A3316&lt;設定!$B$28,$A3316&gt;設定!$B$29),0,IF(AND($C3316&gt;=MAX(INDEX($C$1:$C$13701,MAX(1,ROW()-設定!$B$24)):INDEX($C$1:$C$13701,MAX(1,ROW()-1))),$C3316&gt;MAX(INDEX($C$1:$C$13701,MIN(13701,ROW()+1)):INDEX($C$1:$C$13701,MIN(13701,ROW()+設定!$B$24))),$C3316&gt;=設定!$B$32,$C3316&gt;=MAX(MIN(INDEX($C$1:$C$13701,MAX(1,ROW()-設定!$B$26)):INDEX($C$1:$C$13701,MAX(1,ROW()-1))),MIN(INDEX($C$1:$C$13701,MIN(13701,ROW()+1)):INDEX($C$1:$C$13701,MIN(13701,ROW()+設定!$B$26))))*10^(設定!$B$27/20)),1,0))</f>
        <v>0</v>
      </c>
      <c r="G3316" s="33" t="n">
        <f aca="false">$G3315+IF($F3316=1,1,0)</f>
        <v>1</v>
      </c>
      <c r="H3316" s="0" t="str">
        <f aca="false">IF($F3316=1,$G3316,"")</f>
        <v/>
      </c>
    </row>
    <row r="3317" customFormat="false" ht="15" hidden="false" customHeight="false" outlineLevel="0" collapsed="false">
      <c r="A3317" s="30" t="n">
        <v>517.96875</v>
      </c>
      <c r="B3317" s="31" t="n">
        <v>11.1856</v>
      </c>
      <c r="C3317" s="32" t="n">
        <f aca="false">IF($A3317="","",IF(設定!$B$21="dB",10^($B3317/20),ABS($B3317)))</f>
        <v>3.62476620411334</v>
      </c>
      <c r="D3317" s="32" t="n">
        <f aca="false">IF($A3317="","",$A3317^2)</f>
        <v>268291.625976563</v>
      </c>
      <c r="E3317" s="32" t="n">
        <f aca="false">IF($A3317="","",IF($C3317&lt;=0,"",1/$C3317^2))</f>
        <v>0.0761096982307971</v>
      </c>
      <c r="F3317" s="33" t="n">
        <f aca="false">IF(OR(ROW()-設定!$B$30&lt;2,ROW()+設定!$B$30&gt;13701,N($A3317)&lt;=0,N(INDEX($A$2:$A$13701,MIN(13700,MAX(1,ROW()-1+設定!$B$30))))&lt;=0,$A3317&lt;設定!$B$28,$A3317&gt;設定!$B$29),0,IF(AND($C3317&gt;=MAX(INDEX($C$1:$C$13701,MAX(1,ROW()-設定!$B$24)):INDEX($C$1:$C$13701,MAX(1,ROW()-1))),$C3317&gt;MAX(INDEX($C$1:$C$13701,MIN(13701,ROW()+1)):INDEX($C$1:$C$13701,MIN(13701,ROW()+設定!$B$24))),$C3317&gt;=設定!$B$32,$C3317&gt;=MAX(MIN(INDEX($C$1:$C$13701,MAX(1,ROW()-設定!$B$26)):INDEX($C$1:$C$13701,MAX(1,ROW()-1))),MIN(INDEX($C$1:$C$13701,MIN(13701,ROW()+1)):INDEX($C$1:$C$13701,MIN(13701,ROW()+設定!$B$26))))*10^(設定!$B$27/20)),1,0))</f>
        <v>0</v>
      </c>
      <c r="G3317" s="33" t="n">
        <f aca="false">$G3316+IF($F3317=1,1,0)</f>
        <v>1</v>
      </c>
      <c r="H3317" s="0" t="str">
        <f aca="false">IF($F3317=1,$G3317,"")</f>
        <v/>
      </c>
    </row>
    <row r="3318" customFormat="false" ht="15" hidden="false" customHeight="false" outlineLevel="0" collapsed="false">
      <c r="A3318" s="30" t="n">
        <v>518.125</v>
      </c>
      <c r="B3318" s="31" t="n">
        <v>11.1875</v>
      </c>
      <c r="C3318" s="32" t="n">
        <f aca="false">IF($A3318="","",IF(設定!$B$21="dB",10^($B3318/20),ABS($B3318)))</f>
        <v>3.62555919244111</v>
      </c>
      <c r="D3318" s="32" t="n">
        <f aca="false">IF($A3318="","",$A3318^2)</f>
        <v>268453.515625</v>
      </c>
      <c r="E3318" s="32" t="n">
        <f aca="false">IF($A3318="","",IF($C3318&lt;=0,"",1/$C3318^2))</f>
        <v>0.076076408192627</v>
      </c>
      <c r="F3318" s="33" t="n">
        <f aca="false">IF(OR(ROW()-設定!$B$30&lt;2,ROW()+設定!$B$30&gt;13701,N($A3318)&lt;=0,N(INDEX($A$2:$A$13701,MIN(13700,MAX(1,ROW()-1+設定!$B$30))))&lt;=0,$A3318&lt;設定!$B$28,$A3318&gt;設定!$B$29),0,IF(AND($C3318&gt;=MAX(INDEX($C$1:$C$13701,MAX(1,ROW()-設定!$B$24)):INDEX($C$1:$C$13701,MAX(1,ROW()-1))),$C3318&gt;MAX(INDEX($C$1:$C$13701,MIN(13701,ROW()+1)):INDEX($C$1:$C$13701,MIN(13701,ROW()+設定!$B$24))),$C3318&gt;=設定!$B$32,$C3318&gt;=MAX(MIN(INDEX($C$1:$C$13701,MAX(1,ROW()-設定!$B$26)):INDEX($C$1:$C$13701,MAX(1,ROW()-1))),MIN(INDEX($C$1:$C$13701,MIN(13701,ROW()+1)):INDEX($C$1:$C$13701,MIN(13701,ROW()+設定!$B$26))))*10^(設定!$B$27/20)),1,0))</f>
        <v>0</v>
      </c>
      <c r="G3318" s="33" t="n">
        <f aca="false">$G3317+IF($F3318=1,1,0)</f>
        <v>1</v>
      </c>
      <c r="H3318" s="0" t="str">
        <f aca="false">IF($F3318=1,$G3318,"")</f>
        <v/>
      </c>
    </row>
    <row r="3319" customFormat="false" ht="15" hidden="false" customHeight="false" outlineLevel="0" collapsed="false">
      <c r="A3319" s="30" t="n">
        <v>518.28125</v>
      </c>
      <c r="B3319" s="31" t="n">
        <v>11.1916</v>
      </c>
      <c r="C3319" s="32" t="n">
        <f aca="false">IF($A3319="","",IF(設定!$B$21="dB",10^($B3319/20),ABS($B3319)))</f>
        <v>3.62727096891701</v>
      </c>
      <c r="D3319" s="32" t="n">
        <f aca="false">IF($A3319="","",$A3319^2)</f>
        <v>268615.454101563</v>
      </c>
      <c r="E3319" s="32" t="n">
        <f aca="false">IF($A3319="","",IF($C3319&lt;=0,"",1/$C3319^2))</f>
        <v>0.0760046213980678</v>
      </c>
      <c r="F3319" s="33" t="n">
        <f aca="false">IF(OR(ROW()-設定!$B$30&lt;2,ROW()+設定!$B$30&gt;13701,N($A3319)&lt;=0,N(INDEX($A$2:$A$13701,MIN(13700,MAX(1,ROW()-1+設定!$B$30))))&lt;=0,$A3319&lt;設定!$B$28,$A3319&gt;設定!$B$29),0,IF(AND($C3319&gt;=MAX(INDEX($C$1:$C$13701,MAX(1,ROW()-設定!$B$24)):INDEX($C$1:$C$13701,MAX(1,ROW()-1))),$C3319&gt;MAX(INDEX($C$1:$C$13701,MIN(13701,ROW()+1)):INDEX($C$1:$C$13701,MIN(13701,ROW()+設定!$B$24))),$C3319&gt;=設定!$B$32,$C3319&gt;=MAX(MIN(INDEX($C$1:$C$13701,MAX(1,ROW()-設定!$B$26)):INDEX($C$1:$C$13701,MAX(1,ROW()-1))),MIN(INDEX($C$1:$C$13701,MIN(13701,ROW()+1)):INDEX($C$1:$C$13701,MIN(13701,ROW()+設定!$B$26))))*10^(設定!$B$27/20)),1,0))</f>
        <v>0</v>
      </c>
      <c r="G3319" s="33" t="n">
        <f aca="false">$G3318+IF($F3319=1,1,0)</f>
        <v>1</v>
      </c>
      <c r="H3319" s="0" t="str">
        <f aca="false">IF($F3319=1,$G3319,"")</f>
        <v/>
      </c>
    </row>
    <row r="3320" customFormat="false" ht="15" hidden="false" customHeight="false" outlineLevel="0" collapsed="false">
      <c r="A3320" s="30" t="n">
        <v>518.4375</v>
      </c>
      <c r="B3320" s="31" t="n">
        <v>11.1908</v>
      </c>
      <c r="C3320" s="32" t="n">
        <f aca="false">IF($A3320="","",IF(設定!$B$21="dB",10^($B3320/20),ABS($B3320)))</f>
        <v>3.62693690029922</v>
      </c>
      <c r="D3320" s="32" t="n">
        <f aca="false">IF($A3320="","",$A3320^2)</f>
        <v>268777.44140625</v>
      </c>
      <c r="E3320" s="32" t="n">
        <f aca="false">IF($A3320="","",IF($C3320&lt;=0,"",1/$C3320^2))</f>
        <v>0.0760186232563054</v>
      </c>
      <c r="F3320" s="33" t="n">
        <f aca="false">IF(OR(ROW()-設定!$B$30&lt;2,ROW()+設定!$B$30&gt;13701,N($A3320)&lt;=0,N(INDEX($A$2:$A$13701,MIN(13700,MAX(1,ROW()-1+設定!$B$30))))&lt;=0,$A3320&lt;設定!$B$28,$A3320&gt;設定!$B$29),0,IF(AND($C3320&gt;=MAX(INDEX($C$1:$C$13701,MAX(1,ROW()-設定!$B$24)):INDEX($C$1:$C$13701,MAX(1,ROW()-1))),$C3320&gt;MAX(INDEX($C$1:$C$13701,MIN(13701,ROW()+1)):INDEX($C$1:$C$13701,MIN(13701,ROW()+設定!$B$24))),$C3320&gt;=設定!$B$32,$C3320&gt;=MAX(MIN(INDEX($C$1:$C$13701,MAX(1,ROW()-設定!$B$26)):INDEX($C$1:$C$13701,MAX(1,ROW()-1))),MIN(INDEX($C$1:$C$13701,MIN(13701,ROW()+1)):INDEX($C$1:$C$13701,MIN(13701,ROW()+設定!$B$26))))*10^(設定!$B$27/20)),1,0))</f>
        <v>0</v>
      </c>
      <c r="G3320" s="33" t="n">
        <f aca="false">$G3319+IF($F3320=1,1,0)</f>
        <v>1</v>
      </c>
      <c r="H3320" s="0" t="str">
        <f aca="false">IF($F3320=1,$G3320,"")</f>
        <v/>
      </c>
    </row>
    <row r="3321" customFormat="false" ht="15" hidden="false" customHeight="false" outlineLevel="0" collapsed="false">
      <c r="A3321" s="30" t="n">
        <v>518.59375</v>
      </c>
      <c r="B3321" s="31" t="n">
        <v>11.3451</v>
      </c>
      <c r="C3321" s="32" t="n">
        <f aca="false">IF($A3321="","",IF(設定!$B$21="dB",10^($B3321/20),ABS($B3321)))</f>
        <v>3.69194310777327</v>
      </c>
      <c r="D3321" s="32" t="n">
        <f aca="false">IF($A3321="","",$A3321^2)</f>
        <v>268939.477539063</v>
      </c>
      <c r="E3321" s="32" t="n">
        <f aca="false">IF($A3321="","",IF($C3321&lt;=0,"",1/$C3321^2))</f>
        <v>0.0733651821266399</v>
      </c>
      <c r="F3321" s="33" t="n">
        <f aca="false">IF(OR(ROW()-設定!$B$30&lt;2,ROW()+設定!$B$30&gt;13701,N($A3321)&lt;=0,N(INDEX($A$2:$A$13701,MIN(13700,MAX(1,ROW()-1+設定!$B$30))))&lt;=0,$A3321&lt;設定!$B$28,$A3321&gt;設定!$B$29),0,IF(AND($C3321&gt;=MAX(INDEX($C$1:$C$13701,MAX(1,ROW()-設定!$B$24)):INDEX($C$1:$C$13701,MAX(1,ROW()-1))),$C3321&gt;MAX(INDEX($C$1:$C$13701,MIN(13701,ROW()+1)):INDEX($C$1:$C$13701,MIN(13701,ROW()+設定!$B$24))),$C3321&gt;=設定!$B$32,$C3321&gt;=MAX(MIN(INDEX($C$1:$C$13701,MAX(1,ROW()-設定!$B$26)):INDEX($C$1:$C$13701,MAX(1,ROW()-1))),MIN(INDEX($C$1:$C$13701,MIN(13701,ROW()+1)):INDEX($C$1:$C$13701,MIN(13701,ROW()+設定!$B$26))))*10^(設定!$B$27/20)),1,0))</f>
        <v>0</v>
      </c>
      <c r="G3321" s="33" t="n">
        <f aca="false">$G3320+IF($F3321=1,1,0)</f>
        <v>1</v>
      </c>
      <c r="H3321" s="0" t="str">
        <f aca="false">IF($F3321=1,$G3321,"")</f>
        <v/>
      </c>
    </row>
    <row r="3322" customFormat="false" ht="15" hidden="false" customHeight="false" outlineLevel="0" collapsed="false">
      <c r="A3322" s="30" t="n">
        <v>518.75</v>
      </c>
      <c r="B3322" s="31" t="n">
        <v>11.2078</v>
      </c>
      <c r="C3322" s="32" t="n">
        <f aca="false">IF($A3322="","",IF(設定!$B$21="dB",10^($B3322/20),ABS($B3322)))</f>
        <v>3.63404248275838</v>
      </c>
      <c r="D3322" s="32" t="n">
        <f aca="false">IF($A3322="","",$A3322^2)</f>
        <v>269101.5625</v>
      </c>
      <c r="E3322" s="32" t="n">
        <f aca="false">IF($A3322="","",IF($C3322&lt;=0,"",1/$C3322^2))</f>
        <v>0.0757216380014757</v>
      </c>
      <c r="F3322" s="33" t="n">
        <f aca="false">IF(OR(ROW()-設定!$B$30&lt;2,ROW()+設定!$B$30&gt;13701,N($A3322)&lt;=0,N(INDEX($A$2:$A$13701,MIN(13700,MAX(1,ROW()-1+設定!$B$30))))&lt;=0,$A3322&lt;設定!$B$28,$A3322&gt;設定!$B$29),0,IF(AND($C3322&gt;=MAX(INDEX($C$1:$C$13701,MAX(1,ROW()-設定!$B$24)):INDEX($C$1:$C$13701,MAX(1,ROW()-1))),$C3322&gt;MAX(INDEX($C$1:$C$13701,MIN(13701,ROW()+1)):INDEX($C$1:$C$13701,MIN(13701,ROW()+設定!$B$24))),$C3322&gt;=設定!$B$32,$C3322&gt;=MAX(MIN(INDEX($C$1:$C$13701,MAX(1,ROW()-設定!$B$26)):INDEX($C$1:$C$13701,MAX(1,ROW()-1))),MIN(INDEX($C$1:$C$13701,MIN(13701,ROW()+1)):INDEX($C$1:$C$13701,MIN(13701,ROW()+設定!$B$26))))*10^(設定!$B$27/20)),1,0))</f>
        <v>0</v>
      </c>
      <c r="G3322" s="33" t="n">
        <f aca="false">$G3321+IF($F3322=1,1,0)</f>
        <v>1</v>
      </c>
      <c r="H3322" s="0" t="str">
        <f aca="false">IF($F3322=1,$G3322,"")</f>
        <v/>
      </c>
    </row>
    <row r="3323" customFormat="false" ht="15" hidden="false" customHeight="false" outlineLevel="0" collapsed="false">
      <c r="A3323" s="30" t="n">
        <v>518.90625</v>
      </c>
      <c r="B3323" s="31" t="n">
        <v>11.2577</v>
      </c>
      <c r="C3323" s="32" t="n">
        <f aca="false">IF($A3323="","",IF(設定!$B$21="dB",10^($B3323/20),ABS($B3323)))</f>
        <v>3.65497995920826</v>
      </c>
      <c r="D3323" s="32" t="n">
        <f aca="false">IF($A3323="","",$A3323^2)</f>
        <v>269263.696289063</v>
      </c>
      <c r="E3323" s="32" t="n">
        <f aca="false">IF($A3323="","",IF($C3323&lt;=0,"",1/$C3323^2))</f>
        <v>0.0748565831955331</v>
      </c>
      <c r="F3323" s="33" t="n">
        <f aca="false">IF(OR(ROW()-設定!$B$30&lt;2,ROW()+設定!$B$30&gt;13701,N($A3323)&lt;=0,N(INDEX($A$2:$A$13701,MIN(13700,MAX(1,ROW()-1+設定!$B$30))))&lt;=0,$A3323&lt;設定!$B$28,$A3323&gt;設定!$B$29),0,IF(AND($C3323&gt;=MAX(INDEX($C$1:$C$13701,MAX(1,ROW()-設定!$B$24)):INDEX($C$1:$C$13701,MAX(1,ROW()-1))),$C3323&gt;MAX(INDEX($C$1:$C$13701,MIN(13701,ROW()+1)):INDEX($C$1:$C$13701,MIN(13701,ROW()+設定!$B$24))),$C3323&gt;=設定!$B$32,$C3323&gt;=MAX(MIN(INDEX($C$1:$C$13701,MAX(1,ROW()-設定!$B$26)):INDEX($C$1:$C$13701,MAX(1,ROW()-1))),MIN(INDEX($C$1:$C$13701,MIN(13701,ROW()+1)):INDEX($C$1:$C$13701,MIN(13701,ROW()+設定!$B$26))))*10^(設定!$B$27/20)),1,0))</f>
        <v>0</v>
      </c>
      <c r="G3323" s="33" t="n">
        <f aca="false">$G3322+IF($F3323=1,1,0)</f>
        <v>1</v>
      </c>
      <c r="H3323" s="0" t="str">
        <f aca="false">IF($F3323=1,$G3323,"")</f>
        <v/>
      </c>
    </row>
    <row r="3324" customFormat="false" ht="15" hidden="false" customHeight="false" outlineLevel="0" collapsed="false">
      <c r="A3324" s="30" t="n">
        <v>519.0625</v>
      </c>
      <c r="B3324" s="31" t="n">
        <v>11.286</v>
      </c>
      <c r="C3324" s="32" t="n">
        <f aca="false">IF($A3324="","",IF(設定!$B$21="dB",10^($B3324/20),ABS($B3324)))</f>
        <v>3.66690788203697</v>
      </c>
      <c r="D3324" s="32" t="n">
        <f aca="false">IF($A3324="","",$A3324^2)</f>
        <v>269425.87890625</v>
      </c>
      <c r="E3324" s="32" t="n">
        <f aca="false">IF($A3324="","",IF($C3324&lt;=0,"",1/$C3324^2))</f>
        <v>0.0743703799062712</v>
      </c>
      <c r="F3324" s="33" t="n">
        <f aca="false">IF(OR(ROW()-設定!$B$30&lt;2,ROW()+設定!$B$30&gt;13701,N($A3324)&lt;=0,N(INDEX($A$2:$A$13701,MIN(13700,MAX(1,ROW()-1+設定!$B$30))))&lt;=0,$A3324&lt;設定!$B$28,$A3324&gt;設定!$B$29),0,IF(AND($C3324&gt;=MAX(INDEX($C$1:$C$13701,MAX(1,ROW()-設定!$B$24)):INDEX($C$1:$C$13701,MAX(1,ROW()-1))),$C3324&gt;MAX(INDEX($C$1:$C$13701,MIN(13701,ROW()+1)):INDEX($C$1:$C$13701,MIN(13701,ROW()+設定!$B$24))),$C3324&gt;=設定!$B$32,$C3324&gt;=MAX(MIN(INDEX($C$1:$C$13701,MAX(1,ROW()-設定!$B$26)):INDEX($C$1:$C$13701,MAX(1,ROW()-1))),MIN(INDEX($C$1:$C$13701,MIN(13701,ROW()+1)):INDEX($C$1:$C$13701,MIN(13701,ROW()+設定!$B$26))))*10^(設定!$B$27/20)),1,0))</f>
        <v>0</v>
      </c>
      <c r="G3324" s="33" t="n">
        <f aca="false">$G3323+IF($F3324=1,1,0)</f>
        <v>1</v>
      </c>
      <c r="H3324" s="0" t="str">
        <f aca="false">IF($F3324=1,$G3324,"")</f>
        <v/>
      </c>
    </row>
    <row r="3325" customFormat="false" ht="15" hidden="false" customHeight="false" outlineLevel="0" collapsed="false">
      <c r="A3325" s="30" t="n">
        <v>519.21875</v>
      </c>
      <c r="B3325" s="31" t="n">
        <v>11.3118</v>
      </c>
      <c r="C3325" s="32" t="n">
        <f aca="false">IF($A3325="","",IF(設定!$B$21="dB",10^($B3325/20),ABS($B3325)))</f>
        <v>3.6778160184055</v>
      </c>
      <c r="D3325" s="32" t="n">
        <f aca="false">IF($A3325="","",$A3325^2)</f>
        <v>269588.110351563</v>
      </c>
      <c r="E3325" s="32" t="n">
        <f aca="false">IF($A3325="","",IF($C3325&lt;=0,"",1/$C3325^2))</f>
        <v>0.0739298797840125</v>
      </c>
      <c r="F3325" s="33" t="n">
        <f aca="false">IF(OR(ROW()-設定!$B$30&lt;2,ROW()+設定!$B$30&gt;13701,N($A3325)&lt;=0,N(INDEX($A$2:$A$13701,MIN(13700,MAX(1,ROW()-1+設定!$B$30))))&lt;=0,$A3325&lt;設定!$B$28,$A3325&gt;設定!$B$29),0,IF(AND($C3325&gt;=MAX(INDEX($C$1:$C$13701,MAX(1,ROW()-設定!$B$24)):INDEX($C$1:$C$13701,MAX(1,ROW()-1))),$C3325&gt;MAX(INDEX($C$1:$C$13701,MIN(13701,ROW()+1)):INDEX($C$1:$C$13701,MIN(13701,ROW()+設定!$B$24))),$C3325&gt;=設定!$B$32,$C3325&gt;=MAX(MIN(INDEX($C$1:$C$13701,MAX(1,ROW()-設定!$B$26)):INDEX($C$1:$C$13701,MAX(1,ROW()-1))),MIN(INDEX($C$1:$C$13701,MIN(13701,ROW()+1)):INDEX($C$1:$C$13701,MIN(13701,ROW()+設定!$B$26))))*10^(設定!$B$27/20)),1,0))</f>
        <v>0</v>
      </c>
      <c r="G3325" s="33" t="n">
        <f aca="false">$G3324+IF($F3325=1,1,0)</f>
        <v>1</v>
      </c>
      <c r="H3325" s="0" t="str">
        <f aca="false">IF($F3325=1,$G3325,"")</f>
        <v/>
      </c>
    </row>
    <row r="3326" customFormat="false" ht="15" hidden="false" customHeight="false" outlineLevel="0" collapsed="false">
      <c r="A3326" s="30" t="n">
        <v>519.375</v>
      </c>
      <c r="B3326" s="31" t="n">
        <v>11.2977</v>
      </c>
      <c r="C3326" s="32" t="n">
        <f aca="false">IF($A3326="","",IF(設定!$B$21="dB",10^($B3326/20),ABS($B3326)))</f>
        <v>3.6718505801717</v>
      </c>
      <c r="D3326" s="32" t="n">
        <f aca="false">IF($A3326="","",$A3326^2)</f>
        <v>269750.390625</v>
      </c>
      <c r="E3326" s="32" t="n">
        <f aca="false">IF($A3326="","",IF($C3326&lt;=0,"",1/$C3326^2))</f>
        <v>0.0741702939156573</v>
      </c>
      <c r="F3326" s="33" t="n">
        <f aca="false">IF(OR(ROW()-設定!$B$30&lt;2,ROW()+設定!$B$30&gt;13701,N($A3326)&lt;=0,N(INDEX($A$2:$A$13701,MIN(13700,MAX(1,ROW()-1+設定!$B$30))))&lt;=0,$A3326&lt;設定!$B$28,$A3326&gt;設定!$B$29),0,IF(AND($C3326&gt;=MAX(INDEX($C$1:$C$13701,MAX(1,ROW()-設定!$B$24)):INDEX($C$1:$C$13701,MAX(1,ROW()-1))),$C3326&gt;MAX(INDEX($C$1:$C$13701,MIN(13701,ROW()+1)):INDEX($C$1:$C$13701,MIN(13701,ROW()+設定!$B$24))),$C3326&gt;=設定!$B$32,$C3326&gt;=MAX(MIN(INDEX($C$1:$C$13701,MAX(1,ROW()-設定!$B$26)):INDEX($C$1:$C$13701,MAX(1,ROW()-1))),MIN(INDEX($C$1:$C$13701,MIN(13701,ROW()+1)):INDEX($C$1:$C$13701,MIN(13701,ROW()+設定!$B$26))))*10^(設定!$B$27/20)),1,0))</f>
        <v>0</v>
      </c>
      <c r="G3326" s="33" t="n">
        <f aca="false">$G3325+IF($F3326=1,1,0)</f>
        <v>1</v>
      </c>
      <c r="H3326" s="0" t="str">
        <f aca="false">IF($F3326=1,$G3326,"")</f>
        <v/>
      </c>
    </row>
    <row r="3327" customFormat="false" ht="15" hidden="false" customHeight="false" outlineLevel="0" collapsed="false">
      <c r="A3327" s="30" t="n">
        <v>519.53125</v>
      </c>
      <c r="B3327" s="31" t="n">
        <v>11.434</v>
      </c>
      <c r="C3327" s="32" t="n">
        <f aca="false">IF($A3327="","",IF(設定!$B$21="dB",10^($B3327/20),ABS($B3327)))</f>
        <v>3.72992414752473</v>
      </c>
      <c r="D3327" s="32" t="n">
        <f aca="false">IF($A3327="","",$A3327^2)</f>
        <v>269912.719726563</v>
      </c>
      <c r="E3327" s="32" t="n">
        <f aca="false">IF($A3327="","",IF($C3327&lt;=0,"",1/$C3327^2))</f>
        <v>0.0718786646068881</v>
      </c>
      <c r="F3327" s="33" t="n">
        <f aca="false">IF(OR(ROW()-設定!$B$30&lt;2,ROW()+設定!$B$30&gt;13701,N($A3327)&lt;=0,N(INDEX($A$2:$A$13701,MIN(13700,MAX(1,ROW()-1+設定!$B$30))))&lt;=0,$A3327&lt;設定!$B$28,$A3327&gt;設定!$B$29),0,IF(AND($C3327&gt;=MAX(INDEX($C$1:$C$13701,MAX(1,ROW()-設定!$B$24)):INDEX($C$1:$C$13701,MAX(1,ROW()-1))),$C3327&gt;MAX(INDEX($C$1:$C$13701,MIN(13701,ROW()+1)):INDEX($C$1:$C$13701,MIN(13701,ROW()+設定!$B$24))),$C3327&gt;=設定!$B$32,$C3327&gt;=MAX(MIN(INDEX($C$1:$C$13701,MAX(1,ROW()-設定!$B$26)):INDEX($C$1:$C$13701,MAX(1,ROW()-1))),MIN(INDEX($C$1:$C$13701,MIN(13701,ROW()+1)):INDEX($C$1:$C$13701,MIN(13701,ROW()+設定!$B$26))))*10^(設定!$B$27/20)),1,0))</f>
        <v>0</v>
      </c>
      <c r="G3327" s="33" t="n">
        <f aca="false">$G3326+IF($F3327=1,1,0)</f>
        <v>1</v>
      </c>
      <c r="H3327" s="0" t="str">
        <f aca="false">IF($F3327=1,$G3327,"")</f>
        <v/>
      </c>
    </row>
    <row r="3328" customFormat="false" ht="15" hidden="false" customHeight="false" outlineLevel="0" collapsed="false">
      <c r="A3328" s="30" t="n">
        <v>519.6875</v>
      </c>
      <c r="B3328" s="31" t="n">
        <v>11.3437</v>
      </c>
      <c r="C3328" s="32" t="n">
        <f aca="false">IF($A3328="","",IF(設定!$B$21="dB",10^($B3328/20),ABS($B3328)))</f>
        <v>3.69134808480625</v>
      </c>
      <c r="D3328" s="32" t="n">
        <f aca="false">IF($A3328="","",$A3328^2)</f>
        <v>270075.09765625</v>
      </c>
      <c r="E3328" s="32" t="n">
        <f aca="false">IF($A3328="","",IF($C3328&lt;=0,"",1/$C3328^2))</f>
        <v>0.0733888360794612</v>
      </c>
      <c r="F3328" s="33" t="n">
        <f aca="false">IF(OR(ROW()-設定!$B$30&lt;2,ROW()+設定!$B$30&gt;13701,N($A3328)&lt;=0,N(INDEX($A$2:$A$13701,MIN(13700,MAX(1,ROW()-1+設定!$B$30))))&lt;=0,$A3328&lt;設定!$B$28,$A3328&gt;設定!$B$29),0,IF(AND($C3328&gt;=MAX(INDEX($C$1:$C$13701,MAX(1,ROW()-設定!$B$24)):INDEX($C$1:$C$13701,MAX(1,ROW()-1))),$C3328&gt;MAX(INDEX($C$1:$C$13701,MIN(13701,ROW()+1)):INDEX($C$1:$C$13701,MIN(13701,ROW()+設定!$B$24))),$C3328&gt;=設定!$B$32,$C3328&gt;=MAX(MIN(INDEX($C$1:$C$13701,MAX(1,ROW()-設定!$B$26)):INDEX($C$1:$C$13701,MAX(1,ROW()-1))),MIN(INDEX($C$1:$C$13701,MIN(13701,ROW()+1)):INDEX($C$1:$C$13701,MIN(13701,ROW()+設定!$B$26))))*10^(設定!$B$27/20)),1,0))</f>
        <v>0</v>
      </c>
      <c r="G3328" s="33" t="n">
        <f aca="false">$G3327+IF($F3328=1,1,0)</f>
        <v>1</v>
      </c>
      <c r="H3328" s="0" t="str">
        <f aca="false">IF($F3328=1,$G3328,"")</f>
        <v/>
      </c>
    </row>
    <row r="3329" customFormat="false" ht="15" hidden="false" customHeight="false" outlineLevel="0" collapsed="false">
      <c r="A3329" s="30" t="n">
        <v>519.84375</v>
      </c>
      <c r="B3329" s="31" t="n">
        <v>11.3775</v>
      </c>
      <c r="C3329" s="32" t="n">
        <f aca="false">IF($A3329="","",IF(設定!$B$21="dB",10^($B3329/20),ABS($B3329)))</f>
        <v>3.70574046647069</v>
      </c>
      <c r="D3329" s="32" t="n">
        <f aca="false">IF($A3329="","",$A3329^2)</f>
        <v>270237.524414063</v>
      </c>
      <c r="E3329" s="32" t="n">
        <f aca="false">IF($A3329="","",IF($C3329&lt;=0,"",1/$C3329^2))</f>
        <v>0.0728198868873891</v>
      </c>
      <c r="F3329" s="33" t="n">
        <f aca="false">IF(OR(ROW()-設定!$B$30&lt;2,ROW()+設定!$B$30&gt;13701,N($A3329)&lt;=0,N(INDEX($A$2:$A$13701,MIN(13700,MAX(1,ROW()-1+設定!$B$30))))&lt;=0,$A3329&lt;設定!$B$28,$A3329&gt;設定!$B$29),0,IF(AND($C3329&gt;=MAX(INDEX($C$1:$C$13701,MAX(1,ROW()-設定!$B$24)):INDEX($C$1:$C$13701,MAX(1,ROW()-1))),$C3329&gt;MAX(INDEX($C$1:$C$13701,MIN(13701,ROW()+1)):INDEX($C$1:$C$13701,MIN(13701,ROW()+設定!$B$24))),$C3329&gt;=設定!$B$32,$C3329&gt;=MAX(MIN(INDEX($C$1:$C$13701,MAX(1,ROW()-設定!$B$26)):INDEX($C$1:$C$13701,MAX(1,ROW()-1))),MIN(INDEX($C$1:$C$13701,MIN(13701,ROW()+1)):INDEX($C$1:$C$13701,MIN(13701,ROW()+設定!$B$26))))*10^(設定!$B$27/20)),1,0))</f>
        <v>0</v>
      </c>
      <c r="G3329" s="33" t="n">
        <f aca="false">$G3328+IF($F3329=1,1,0)</f>
        <v>1</v>
      </c>
      <c r="H3329" s="0" t="str">
        <f aca="false">IF($F3329=1,$G3329,"")</f>
        <v/>
      </c>
    </row>
    <row r="3330" customFormat="false" ht="15" hidden="false" customHeight="false" outlineLevel="0" collapsed="false">
      <c r="A3330" s="30" t="n">
        <v>520</v>
      </c>
      <c r="B3330" s="31" t="n">
        <v>11.3692</v>
      </c>
      <c r="C3330" s="32" t="n">
        <f aca="false">IF($A3330="","",IF(設定!$B$21="dB",10^($B3330/20),ABS($B3330)))</f>
        <v>3.70220105297968</v>
      </c>
      <c r="D3330" s="32" t="n">
        <f aca="false">IF($A3330="","",$A3330^2)</f>
        <v>270400</v>
      </c>
      <c r="E3330" s="32" t="n">
        <f aca="false">IF($A3330="","",IF($C3330&lt;=0,"",1/$C3330^2))</f>
        <v>0.0729591893670486</v>
      </c>
      <c r="F3330" s="33" t="n">
        <f aca="false">IF(OR(ROW()-設定!$B$30&lt;2,ROW()+設定!$B$30&gt;13701,N($A3330)&lt;=0,N(INDEX($A$2:$A$13701,MIN(13700,MAX(1,ROW()-1+設定!$B$30))))&lt;=0,$A3330&lt;設定!$B$28,$A3330&gt;設定!$B$29),0,IF(AND($C3330&gt;=MAX(INDEX($C$1:$C$13701,MAX(1,ROW()-設定!$B$24)):INDEX($C$1:$C$13701,MAX(1,ROW()-1))),$C3330&gt;MAX(INDEX($C$1:$C$13701,MIN(13701,ROW()+1)):INDEX($C$1:$C$13701,MIN(13701,ROW()+設定!$B$24))),$C3330&gt;=設定!$B$32,$C3330&gt;=MAX(MIN(INDEX($C$1:$C$13701,MAX(1,ROW()-設定!$B$26)):INDEX($C$1:$C$13701,MAX(1,ROW()-1))),MIN(INDEX($C$1:$C$13701,MIN(13701,ROW()+1)):INDEX($C$1:$C$13701,MIN(13701,ROW()+設定!$B$26))))*10^(設定!$B$27/20)),1,0))</f>
        <v>0</v>
      </c>
      <c r="G3330" s="33" t="n">
        <f aca="false">$G3329+IF($F3330=1,1,0)</f>
        <v>1</v>
      </c>
      <c r="H3330" s="0" t="str">
        <f aca="false">IF($F3330=1,$G3330,"")</f>
        <v/>
      </c>
    </row>
    <row r="3331" customFormat="false" ht="15" hidden="false" customHeight="false" outlineLevel="0" collapsed="false">
      <c r="A3331" s="30" t="n">
        <v>520.15625</v>
      </c>
      <c r="B3331" s="31" t="n">
        <v>11.2837</v>
      </c>
      <c r="C3331" s="32" t="n">
        <f aca="false">IF($A3331="","",IF(設定!$B$21="dB",10^($B3331/20),ABS($B3331)))</f>
        <v>3.66593702332897</v>
      </c>
      <c r="D3331" s="32" t="n">
        <f aca="false">IF($A3331="","",$A3331^2)</f>
        <v>270562.524414063</v>
      </c>
      <c r="E3331" s="32" t="n">
        <f aca="false">IF($A3331="","",IF($C3331&lt;=0,"",1/$C3331^2))</f>
        <v>0.0744097764869286</v>
      </c>
      <c r="F3331" s="33" t="n">
        <f aca="false">IF(OR(ROW()-設定!$B$30&lt;2,ROW()+設定!$B$30&gt;13701,N($A3331)&lt;=0,N(INDEX($A$2:$A$13701,MIN(13700,MAX(1,ROW()-1+設定!$B$30))))&lt;=0,$A3331&lt;設定!$B$28,$A3331&gt;設定!$B$29),0,IF(AND($C3331&gt;=MAX(INDEX($C$1:$C$13701,MAX(1,ROW()-設定!$B$24)):INDEX($C$1:$C$13701,MAX(1,ROW()-1))),$C3331&gt;MAX(INDEX($C$1:$C$13701,MIN(13701,ROW()+1)):INDEX($C$1:$C$13701,MIN(13701,ROW()+設定!$B$24))),$C3331&gt;=設定!$B$32,$C3331&gt;=MAX(MIN(INDEX($C$1:$C$13701,MAX(1,ROW()-設定!$B$26)):INDEX($C$1:$C$13701,MAX(1,ROW()-1))),MIN(INDEX($C$1:$C$13701,MIN(13701,ROW()+1)):INDEX($C$1:$C$13701,MIN(13701,ROW()+設定!$B$26))))*10^(設定!$B$27/20)),1,0))</f>
        <v>0</v>
      </c>
      <c r="G3331" s="33" t="n">
        <f aca="false">$G3330+IF($F3331=1,1,0)</f>
        <v>1</v>
      </c>
      <c r="H3331" s="0" t="str">
        <f aca="false">IF($F3331=1,$G3331,"")</f>
        <v/>
      </c>
    </row>
    <row r="3332" customFormat="false" ht="15" hidden="false" customHeight="false" outlineLevel="0" collapsed="false">
      <c r="A3332" s="30" t="n">
        <v>520.3125</v>
      </c>
      <c r="B3332" s="31" t="n">
        <v>11.3165</v>
      </c>
      <c r="C3332" s="32" t="n">
        <f aca="false">IF($A3332="","",IF(設定!$B$21="dB",10^($B3332/20),ABS($B3332)))</f>
        <v>3.67980665074958</v>
      </c>
      <c r="D3332" s="32" t="n">
        <f aca="false">IF($A3332="","",$A3332^2)</f>
        <v>270725.09765625</v>
      </c>
      <c r="E3332" s="32" t="n">
        <f aca="false">IF($A3332="","",IF($C3332&lt;=0,"",1/$C3332^2))</f>
        <v>0.0738499150369559</v>
      </c>
      <c r="F3332" s="33" t="n">
        <f aca="false">IF(OR(ROW()-設定!$B$30&lt;2,ROW()+設定!$B$30&gt;13701,N($A3332)&lt;=0,N(INDEX($A$2:$A$13701,MIN(13700,MAX(1,ROW()-1+設定!$B$30))))&lt;=0,$A3332&lt;設定!$B$28,$A3332&gt;設定!$B$29),0,IF(AND($C3332&gt;=MAX(INDEX($C$1:$C$13701,MAX(1,ROW()-設定!$B$24)):INDEX($C$1:$C$13701,MAX(1,ROW()-1))),$C3332&gt;MAX(INDEX($C$1:$C$13701,MIN(13701,ROW()+1)):INDEX($C$1:$C$13701,MIN(13701,ROW()+設定!$B$24))),$C3332&gt;=設定!$B$32,$C3332&gt;=MAX(MIN(INDEX($C$1:$C$13701,MAX(1,ROW()-設定!$B$26)):INDEX($C$1:$C$13701,MAX(1,ROW()-1))),MIN(INDEX($C$1:$C$13701,MIN(13701,ROW()+1)):INDEX($C$1:$C$13701,MIN(13701,ROW()+設定!$B$26))))*10^(設定!$B$27/20)),1,0))</f>
        <v>0</v>
      </c>
      <c r="G3332" s="33" t="n">
        <f aca="false">$G3331+IF($F3332=1,1,0)</f>
        <v>1</v>
      </c>
      <c r="H3332" s="0" t="str">
        <f aca="false">IF($F3332=1,$G3332,"")</f>
        <v/>
      </c>
    </row>
    <row r="3333" customFormat="false" ht="15" hidden="false" customHeight="false" outlineLevel="0" collapsed="false">
      <c r="A3333" s="30" t="n">
        <v>520.46875</v>
      </c>
      <c r="B3333" s="31" t="n">
        <v>11.3081</v>
      </c>
      <c r="C3333" s="32" t="n">
        <f aca="false">IF($A3333="","",IF(設定!$B$21="dB",10^($B3333/20),ABS($B3333)))</f>
        <v>3.67624968243903</v>
      </c>
      <c r="D3333" s="32" t="n">
        <f aca="false">IF($A3333="","",$A3333^2)</f>
        <v>270887.719726563</v>
      </c>
      <c r="E3333" s="32" t="n">
        <f aca="false">IF($A3333="","",IF($C3333&lt;=0,"",1/$C3333^2))</f>
        <v>0.0739928916623639</v>
      </c>
      <c r="F3333" s="33" t="n">
        <f aca="false">IF(OR(ROW()-設定!$B$30&lt;2,ROW()+設定!$B$30&gt;13701,N($A3333)&lt;=0,N(INDEX($A$2:$A$13701,MIN(13700,MAX(1,ROW()-1+設定!$B$30))))&lt;=0,$A3333&lt;設定!$B$28,$A3333&gt;設定!$B$29),0,IF(AND($C3333&gt;=MAX(INDEX($C$1:$C$13701,MAX(1,ROW()-設定!$B$24)):INDEX($C$1:$C$13701,MAX(1,ROW()-1))),$C3333&gt;MAX(INDEX($C$1:$C$13701,MIN(13701,ROW()+1)):INDEX($C$1:$C$13701,MIN(13701,ROW()+設定!$B$24))),$C3333&gt;=設定!$B$32,$C3333&gt;=MAX(MIN(INDEX($C$1:$C$13701,MAX(1,ROW()-設定!$B$26)):INDEX($C$1:$C$13701,MAX(1,ROW()-1))),MIN(INDEX($C$1:$C$13701,MIN(13701,ROW()+1)):INDEX($C$1:$C$13701,MIN(13701,ROW()+設定!$B$26))))*10^(設定!$B$27/20)),1,0))</f>
        <v>0</v>
      </c>
      <c r="G3333" s="33" t="n">
        <f aca="false">$G3332+IF($F3333=1,1,0)</f>
        <v>1</v>
      </c>
      <c r="H3333" s="0" t="str">
        <f aca="false">IF($F3333=1,$G3333,"")</f>
        <v/>
      </c>
    </row>
    <row r="3334" customFormat="false" ht="15" hidden="false" customHeight="false" outlineLevel="0" collapsed="false">
      <c r="A3334" s="30" t="n">
        <v>520.625</v>
      </c>
      <c r="B3334" s="31" t="n">
        <v>11.4529</v>
      </c>
      <c r="C3334" s="32" t="n">
        <f aca="false">IF($A3334="","",IF(設定!$B$21="dB",10^($B3334/20),ABS($B3334)))</f>
        <v>3.73804908603452</v>
      </c>
      <c r="D3334" s="32" t="n">
        <f aca="false">IF($A3334="","",$A3334^2)</f>
        <v>271050.390625</v>
      </c>
      <c r="E3334" s="32" t="n">
        <f aca="false">IF($A3334="","",IF($C3334&lt;=0,"",1/$C3334^2))</f>
        <v>0.0715665365306998</v>
      </c>
      <c r="F3334" s="33" t="n">
        <f aca="false">IF(OR(ROW()-設定!$B$30&lt;2,ROW()+設定!$B$30&gt;13701,N($A3334)&lt;=0,N(INDEX($A$2:$A$13701,MIN(13700,MAX(1,ROW()-1+設定!$B$30))))&lt;=0,$A3334&lt;設定!$B$28,$A3334&gt;設定!$B$29),0,IF(AND($C3334&gt;=MAX(INDEX($C$1:$C$13701,MAX(1,ROW()-設定!$B$24)):INDEX($C$1:$C$13701,MAX(1,ROW()-1))),$C3334&gt;MAX(INDEX($C$1:$C$13701,MIN(13701,ROW()+1)):INDEX($C$1:$C$13701,MIN(13701,ROW()+設定!$B$24))),$C3334&gt;=設定!$B$32,$C3334&gt;=MAX(MIN(INDEX($C$1:$C$13701,MAX(1,ROW()-設定!$B$26)):INDEX($C$1:$C$13701,MAX(1,ROW()-1))),MIN(INDEX($C$1:$C$13701,MIN(13701,ROW()+1)):INDEX($C$1:$C$13701,MIN(13701,ROW()+設定!$B$26))))*10^(設定!$B$27/20)),1,0))</f>
        <v>0</v>
      </c>
      <c r="G3334" s="33" t="n">
        <f aca="false">$G3333+IF($F3334=1,1,0)</f>
        <v>1</v>
      </c>
      <c r="H3334" s="0" t="str">
        <f aca="false">IF($F3334=1,$G3334,"")</f>
        <v/>
      </c>
    </row>
    <row r="3335" customFormat="false" ht="15" hidden="false" customHeight="false" outlineLevel="0" collapsed="false">
      <c r="A3335" s="30" t="n">
        <v>520.78125</v>
      </c>
      <c r="B3335" s="31" t="n">
        <v>11.3729</v>
      </c>
      <c r="C3335" s="32" t="n">
        <f aca="false">IF($A3335="","",IF(設定!$B$21="dB",10^($B3335/20),ABS($B3335)))</f>
        <v>3.70377844602022</v>
      </c>
      <c r="D3335" s="32" t="n">
        <f aca="false">IF($A3335="","",$A3335^2)</f>
        <v>271213.110351563</v>
      </c>
      <c r="E3335" s="32" t="n">
        <f aca="false">IF($A3335="","",IF($C3335&lt;=0,"",1/$C3335^2))</f>
        <v>0.0728970577830312</v>
      </c>
      <c r="F3335" s="33" t="n">
        <f aca="false">IF(OR(ROW()-設定!$B$30&lt;2,ROW()+設定!$B$30&gt;13701,N($A3335)&lt;=0,N(INDEX($A$2:$A$13701,MIN(13700,MAX(1,ROW()-1+設定!$B$30))))&lt;=0,$A3335&lt;設定!$B$28,$A3335&gt;設定!$B$29),0,IF(AND($C3335&gt;=MAX(INDEX($C$1:$C$13701,MAX(1,ROW()-設定!$B$24)):INDEX($C$1:$C$13701,MAX(1,ROW()-1))),$C3335&gt;MAX(INDEX($C$1:$C$13701,MIN(13701,ROW()+1)):INDEX($C$1:$C$13701,MIN(13701,ROW()+設定!$B$24))),$C3335&gt;=設定!$B$32,$C3335&gt;=MAX(MIN(INDEX($C$1:$C$13701,MAX(1,ROW()-設定!$B$26)):INDEX($C$1:$C$13701,MAX(1,ROW()-1))),MIN(INDEX($C$1:$C$13701,MIN(13701,ROW()+1)):INDEX($C$1:$C$13701,MIN(13701,ROW()+設定!$B$26))))*10^(設定!$B$27/20)),1,0))</f>
        <v>0</v>
      </c>
      <c r="G3335" s="33" t="n">
        <f aca="false">$G3334+IF($F3335=1,1,0)</f>
        <v>1</v>
      </c>
      <c r="H3335" s="0" t="str">
        <f aca="false">IF($F3335=1,$G3335,"")</f>
        <v/>
      </c>
    </row>
    <row r="3336" customFormat="false" ht="15" hidden="false" customHeight="false" outlineLevel="0" collapsed="false">
      <c r="A3336" s="30" t="n">
        <v>520.9375</v>
      </c>
      <c r="B3336" s="31" t="n">
        <v>11.3514</v>
      </c>
      <c r="C3336" s="32" t="n">
        <f aca="false">IF($A3336="","",IF(設定!$B$21="dB",10^($B3336/20),ABS($B3336)))</f>
        <v>3.69462189828507</v>
      </c>
      <c r="D3336" s="32" t="n">
        <f aca="false">IF($A3336="","",$A3336^2)</f>
        <v>271375.87890625</v>
      </c>
      <c r="E3336" s="32" t="n">
        <f aca="false">IF($A3336="","",IF($C3336&lt;=0,"",1/$C3336^2))</f>
        <v>0.0732588336492941</v>
      </c>
      <c r="F3336" s="33" t="n">
        <f aca="false">IF(OR(ROW()-設定!$B$30&lt;2,ROW()+設定!$B$30&gt;13701,N($A3336)&lt;=0,N(INDEX($A$2:$A$13701,MIN(13700,MAX(1,ROW()-1+設定!$B$30))))&lt;=0,$A3336&lt;設定!$B$28,$A3336&gt;設定!$B$29),0,IF(AND($C3336&gt;=MAX(INDEX($C$1:$C$13701,MAX(1,ROW()-設定!$B$24)):INDEX($C$1:$C$13701,MAX(1,ROW()-1))),$C3336&gt;MAX(INDEX($C$1:$C$13701,MIN(13701,ROW()+1)):INDEX($C$1:$C$13701,MIN(13701,ROW()+設定!$B$24))),$C3336&gt;=設定!$B$32,$C3336&gt;=MAX(MIN(INDEX($C$1:$C$13701,MAX(1,ROW()-設定!$B$26)):INDEX($C$1:$C$13701,MAX(1,ROW()-1))),MIN(INDEX($C$1:$C$13701,MIN(13701,ROW()+1)):INDEX($C$1:$C$13701,MIN(13701,ROW()+設定!$B$26))))*10^(設定!$B$27/20)),1,0))</f>
        <v>0</v>
      </c>
      <c r="G3336" s="33" t="n">
        <f aca="false">$G3335+IF($F3336=1,1,0)</f>
        <v>1</v>
      </c>
      <c r="H3336" s="0" t="str">
        <f aca="false">IF($F3336=1,$G3336,"")</f>
        <v/>
      </c>
    </row>
    <row r="3337" customFormat="false" ht="15" hidden="false" customHeight="false" outlineLevel="0" collapsed="false">
      <c r="A3337" s="30" t="n">
        <v>521.09375</v>
      </c>
      <c r="B3337" s="31" t="n">
        <v>11.5012</v>
      </c>
      <c r="C3337" s="32" t="n">
        <f aca="false">IF($A3337="","",IF(設定!$B$21="dB",10^($B3337/20),ABS($B3337)))</f>
        <v>3.75889331731653</v>
      </c>
      <c r="D3337" s="32" t="n">
        <f aca="false">IF($A3337="","",$A3337^2)</f>
        <v>271538.696289063</v>
      </c>
      <c r="E3337" s="32" t="n">
        <f aca="false">IF($A3337="","",IF($C3337&lt;=0,"",1/$C3337^2))</f>
        <v>0.0707750198757363</v>
      </c>
      <c r="F3337" s="33" t="n">
        <f aca="false">IF(OR(ROW()-設定!$B$30&lt;2,ROW()+設定!$B$30&gt;13701,N($A3337)&lt;=0,N(INDEX($A$2:$A$13701,MIN(13700,MAX(1,ROW()-1+設定!$B$30))))&lt;=0,$A3337&lt;設定!$B$28,$A3337&gt;設定!$B$29),0,IF(AND($C3337&gt;=MAX(INDEX($C$1:$C$13701,MAX(1,ROW()-設定!$B$24)):INDEX($C$1:$C$13701,MAX(1,ROW()-1))),$C3337&gt;MAX(INDEX($C$1:$C$13701,MIN(13701,ROW()+1)):INDEX($C$1:$C$13701,MIN(13701,ROW()+設定!$B$24))),$C3337&gt;=設定!$B$32,$C3337&gt;=MAX(MIN(INDEX($C$1:$C$13701,MAX(1,ROW()-設定!$B$26)):INDEX($C$1:$C$13701,MAX(1,ROW()-1))),MIN(INDEX($C$1:$C$13701,MIN(13701,ROW()+1)):INDEX($C$1:$C$13701,MIN(13701,ROW()+設定!$B$26))))*10^(設定!$B$27/20)),1,0))</f>
        <v>0</v>
      </c>
      <c r="G3337" s="33" t="n">
        <f aca="false">$G3336+IF($F3337=1,1,0)</f>
        <v>1</v>
      </c>
      <c r="H3337" s="0" t="str">
        <f aca="false">IF($F3337=1,$G3337,"")</f>
        <v/>
      </c>
    </row>
    <row r="3338" customFormat="false" ht="15" hidden="false" customHeight="false" outlineLevel="0" collapsed="false">
      <c r="A3338" s="30" t="n">
        <v>521.25</v>
      </c>
      <c r="B3338" s="31" t="n">
        <v>11.5459</v>
      </c>
      <c r="C3338" s="32" t="n">
        <f aca="false">IF($A3338="","",IF(設定!$B$21="dB",10^($B3338/20),ABS($B3338)))</f>
        <v>3.77828748719623</v>
      </c>
      <c r="D3338" s="32" t="n">
        <f aca="false">IF($A3338="","",$A3338^2)</f>
        <v>271701.5625</v>
      </c>
      <c r="E3338" s="32" t="n">
        <f aca="false">IF($A3338="","",IF($C3338&lt;=0,"",1/$C3338^2))</f>
        <v>0.0700503000723655</v>
      </c>
      <c r="F3338" s="33" t="n">
        <f aca="false">IF(OR(ROW()-設定!$B$30&lt;2,ROW()+設定!$B$30&gt;13701,N($A3338)&lt;=0,N(INDEX($A$2:$A$13701,MIN(13700,MAX(1,ROW()-1+設定!$B$30))))&lt;=0,$A3338&lt;設定!$B$28,$A3338&gt;設定!$B$29),0,IF(AND($C3338&gt;=MAX(INDEX($C$1:$C$13701,MAX(1,ROW()-設定!$B$24)):INDEX($C$1:$C$13701,MAX(1,ROW()-1))),$C3338&gt;MAX(INDEX($C$1:$C$13701,MIN(13701,ROW()+1)):INDEX($C$1:$C$13701,MIN(13701,ROW()+設定!$B$24))),$C3338&gt;=設定!$B$32,$C3338&gt;=MAX(MIN(INDEX($C$1:$C$13701,MAX(1,ROW()-設定!$B$26)):INDEX($C$1:$C$13701,MAX(1,ROW()-1))),MIN(INDEX($C$1:$C$13701,MIN(13701,ROW()+1)):INDEX($C$1:$C$13701,MIN(13701,ROW()+設定!$B$26))))*10^(設定!$B$27/20)),1,0))</f>
        <v>0</v>
      </c>
      <c r="G3338" s="33" t="n">
        <f aca="false">$G3337+IF($F3338=1,1,0)</f>
        <v>1</v>
      </c>
      <c r="H3338" s="0" t="str">
        <f aca="false">IF($F3338=1,$G3338,"")</f>
        <v/>
      </c>
    </row>
    <row r="3339" customFormat="false" ht="15" hidden="false" customHeight="false" outlineLevel="0" collapsed="false">
      <c r="A3339" s="30" t="n">
        <v>521.40625</v>
      </c>
      <c r="B3339" s="31" t="n">
        <v>11.3198</v>
      </c>
      <c r="C3339" s="32" t="n">
        <f aca="false">IF($A3339="","",IF(設定!$B$21="dB",10^($B3339/20),ABS($B3339)))</f>
        <v>3.6812049725725</v>
      </c>
      <c r="D3339" s="32" t="n">
        <f aca="false">IF($A3339="","",$A3339^2)</f>
        <v>271864.477539063</v>
      </c>
      <c r="E3339" s="32" t="n">
        <f aca="false">IF($A3339="","",IF($C3339&lt;=0,"",1/$C3339^2))</f>
        <v>0.0737938212657179</v>
      </c>
      <c r="F3339" s="33" t="n">
        <f aca="false">IF(OR(ROW()-設定!$B$30&lt;2,ROW()+設定!$B$30&gt;13701,N($A3339)&lt;=0,N(INDEX($A$2:$A$13701,MIN(13700,MAX(1,ROW()-1+設定!$B$30))))&lt;=0,$A3339&lt;設定!$B$28,$A3339&gt;設定!$B$29),0,IF(AND($C3339&gt;=MAX(INDEX($C$1:$C$13701,MAX(1,ROW()-設定!$B$24)):INDEX($C$1:$C$13701,MAX(1,ROW()-1))),$C3339&gt;MAX(INDEX($C$1:$C$13701,MIN(13701,ROW()+1)):INDEX($C$1:$C$13701,MIN(13701,ROW()+設定!$B$24))),$C3339&gt;=設定!$B$32,$C3339&gt;=MAX(MIN(INDEX($C$1:$C$13701,MAX(1,ROW()-設定!$B$26)):INDEX($C$1:$C$13701,MAX(1,ROW()-1))),MIN(INDEX($C$1:$C$13701,MIN(13701,ROW()+1)):INDEX($C$1:$C$13701,MIN(13701,ROW()+設定!$B$26))))*10^(設定!$B$27/20)),1,0))</f>
        <v>0</v>
      </c>
      <c r="G3339" s="33" t="n">
        <f aca="false">$G3338+IF($F3339=1,1,0)</f>
        <v>1</v>
      </c>
      <c r="H3339" s="0" t="str">
        <f aca="false">IF($F3339=1,$G3339,"")</f>
        <v/>
      </c>
    </row>
    <row r="3340" customFormat="false" ht="15" hidden="false" customHeight="false" outlineLevel="0" collapsed="false">
      <c r="A3340" s="30" t="n">
        <v>521.5625</v>
      </c>
      <c r="B3340" s="31" t="n">
        <v>11.6944</v>
      </c>
      <c r="C3340" s="32" t="n">
        <f aca="false">IF($A3340="","",IF(設定!$B$21="dB",10^($B3340/20),ABS($B3340)))</f>
        <v>3.843439064744</v>
      </c>
      <c r="D3340" s="32" t="n">
        <f aca="false">IF($A3340="","",$A3340^2)</f>
        <v>272027.44140625</v>
      </c>
      <c r="E3340" s="32" t="n">
        <f aca="false">IF($A3340="","",IF($C3340&lt;=0,"",1/$C3340^2))</f>
        <v>0.0676955311292082</v>
      </c>
      <c r="F3340" s="33" t="n">
        <f aca="false">IF(OR(ROW()-設定!$B$30&lt;2,ROW()+設定!$B$30&gt;13701,N($A3340)&lt;=0,N(INDEX($A$2:$A$13701,MIN(13700,MAX(1,ROW()-1+設定!$B$30))))&lt;=0,$A3340&lt;設定!$B$28,$A3340&gt;設定!$B$29),0,IF(AND($C3340&gt;=MAX(INDEX($C$1:$C$13701,MAX(1,ROW()-設定!$B$24)):INDEX($C$1:$C$13701,MAX(1,ROW()-1))),$C3340&gt;MAX(INDEX($C$1:$C$13701,MIN(13701,ROW()+1)):INDEX($C$1:$C$13701,MIN(13701,ROW()+設定!$B$24))),$C3340&gt;=設定!$B$32,$C3340&gt;=MAX(MIN(INDEX($C$1:$C$13701,MAX(1,ROW()-設定!$B$26)):INDEX($C$1:$C$13701,MAX(1,ROW()-1))),MIN(INDEX($C$1:$C$13701,MIN(13701,ROW()+1)):INDEX($C$1:$C$13701,MIN(13701,ROW()+設定!$B$26))))*10^(設定!$B$27/20)),1,0))</f>
        <v>0</v>
      </c>
      <c r="G3340" s="33" t="n">
        <f aca="false">$G3339+IF($F3340=1,1,0)</f>
        <v>1</v>
      </c>
      <c r="H3340" s="0" t="str">
        <f aca="false">IF($F3340=1,$G3340,"")</f>
        <v/>
      </c>
    </row>
    <row r="3341" customFormat="false" ht="15" hidden="false" customHeight="false" outlineLevel="0" collapsed="false">
      <c r="A3341" s="30" t="n">
        <v>521.71875</v>
      </c>
      <c r="B3341" s="31" t="n">
        <v>11.5376</v>
      </c>
      <c r="C3341" s="32" t="n">
        <f aca="false">IF($A3341="","",IF(設定!$B$21="dB",10^($B3341/20),ABS($B3341)))</f>
        <v>3.77467878285601</v>
      </c>
      <c r="D3341" s="32" t="n">
        <f aca="false">IF($A3341="","",$A3341^2)</f>
        <v>272190.454101563</v>
      </c>
      <c r="E3341" s="32" t="n">
        <f aca="false">IF($A3341="","",IF($C3341&lt;=0,"",1/$C3341^2))</f>
        <v>0.0701843044071437</v>
      </c>
      <c r="F3341" s="33" t="n">
        <f aca="false">IF(OR(ROW()-設定!$B$30&lt;2,ROW()+設定!$B$30&gt;13701,N($A3341)&lt;=0,N(INDEX($A$2:$A$13701,MIN(13700,MAX(1,ROW()-1+設定!$B$30))))&lt;=0,$A3341&lt;設定!$B$28,$A3341&gt;設定!$B$29),0,IF(AND($C3341&gt;=MAX(INDEX($C$1:$C$13701,MAX(1,ROW()-設定!$B$24)):INDEX($C$1:$C$13701,MAX(1,ROW()-1))),$C3341&gt;MAX(INDEX($C$1:$C$13701,MIN(13701,ROW()+1)):INDEX($C$1:$C$13701,MIN(13701,ROW()+設定!$B$24))),$C3341&gt;=設定!$B$32,$C3341&gt;=MAX(MIN(INDEX($C$1:$C$13701,MAX(1,ROW()-設定!$B$26)):INDEX($C$1:$C$13701,MAX(1,ROW()-1))),MIN(INDEX($C$1:$C$13701,MIN(13701,ROW()+1)):INDEX($C$1:$C$13701,MIN(13701,ROW()+設定!$B$26))))*10^(設定!$B$27/20)),1,0))</f>
        <v>0</v>
      </c>
      <c r="G3341" s="33" t="n">
        <f aca="false">$G3340+IF($F3341=1,1,0)</f>
        <v>1</v>
      </c>
      <c r="H3341" s="0" t="str">
        <f aca="false">IF($F3341=1,$G3341,"")</f>
        <v/>
      </c>
    </row>
    <row r="3342" customFormat="false" ht="15" hidden="false" customHeight="false" outlineLevel="0" collapsed="false">
      <c r="A3342" s="30" t="n">
        <v>521.875</v>
      </c>
      <c r="B3342" s="31" t="n">
        <v>11.538</v>
      </c>
      <c r="C3342" s="32" t="n">
        <f aca="false">IF($A3342="","",IF(設定!$B$21="dB",10^($B3342/20),ABS($B3342)))</f>
        <v>3.77485261724059</v>
      </c>
      <c r="D3342" s="32" t="n">
        <f aca="false">IF($A3342="","",$A3342^2)</f>
        <v>272353.515625</v>
      </c>
      <c r="E3342" s="32" t="n">
        <f aca="false">IF($A3342="","",IF($C3342&lt;=0,"",1/$C3342^2))</f>
        <v>0.070177840491499</v>
      </c>
      <c r="F3342" s="33" t="n">
        <f aca="false">IF(OR(ROW()-設定!$B$30&lt;2,ROW()+設定!$B$30&gt;13701,N($A3342)&lt;=0,N(INDEX($A$2:$A$13701,MIN(13700,MAX(1,ROW()-1+設定!$B$30))))&lt;=0,$A3342&lt;設定!$B$28,$A3342&gt;設定!$B$29),0,IF(AND($C3342&gt;=MAX(INDEX($C$1:$C$13701,MAX(1,ROW()-設定!$B$24)):INDEX($C$1:$C$13701,MAX(1,ROW()-1))),$C3342&gt;MAX(INDEX($C$1:$C$13701,MIN(13701,ROW()+1)):INDEX($C$1:$C$13701,MIN(13701,ROW()+設定!$B$24))),$C3342&gt;=設定!$B$32,$C3342&gt;=MAX(MIN(INDEX($C$1:$C$13701,MAX(1,ROW()-設定!$B$26)):INDEX($C$1:$C$13701,MAX(1,ROW()-1))),MIN(INDEX($C$1:$C$13701,MIN(13701,ROW()+1)):INDEX($C$1:$C$13701,MIN(13701,ROW()+設定!$B$26))))*10^(設定!$B$27/20)),1,0))</f>
        <v>0</v>
      </c>
      <c r="G3342" s="33" t="n">
        <f aca="false">$G3341+IF($F3342=1,1,0)</f>
        <v>1</v>
      </c>
      <c r="H3342" s="0" t="str">
        <f aca="false">IF($F3342=1,$G3342,"")</f>
        <v/>
      </c>
    </row>
    <row r="3343" customFormat="false" ht="15" hidden="false" customHeight="false" outlineLevel="0" collapsed="false">
      <c r="A3343" s="30" t="n">
        <v>522.03125</v>
      </c>
      <c r="B3343" s="31" t="n">
        <v>11.6745</v>
      </c>
      <c r="C3343" s="32" t="n">
        <f aca="false">IF($A3343="","",IF(設定!$B$21="dB",10^($B3343/20),ABS($B3343)))</f>
        <v>3.8346435479044</v>
      </c>
      <c r="D3343" s="32" t="n">
        <f aca="false">IF($A3343="","",$A3343^2)</f>
        <v>272516.625976563</v>
      </c>
      <c r="E3343" s="32" t="n">
        <f aca="false">IF($A3343="","",IF($C3343&lt;=0,"",1/$C3343^2))</f>
        <v>0.0680064335796549</v>
      </c>
      <c r="F3343" s="33" t="n">
        <f aca="false">IF(OR(ROW()-設定!$B$30&lt;2,ROW()+設定!$B$30&gt;13701,N($A3343)&lt;=0,N(INDEX($A$2:$A$13701,MIN(13700,MAX(1,ROW()-1+設定!$B$30))))&lt;=0,$A3343&lt;設定!$B$28,$A3343&gt;設定!$B$29),0,IF(AND($C3343&gt;=MAX(INDEX($C$1:$C$13701,MAX(1,ROW()-設定!$B$24)):INDEX($C$1:$C$13701,MAX(1,ROW()-1))),$C3343&gt;MAX(INDEX($C$1:$C$13701,MIN(13701,ROW()+1)):INDEX($C$1:$C$13701,MIN(13701,ROW()+設定!$B$24))),$C3343&gt;=設定!$B$32,$C3343&gt;=MAX(MIN(INDEX($C$1:$C$13701,MAX(1,ROW()-設定!$B$26)):INDEX($C$1:$C$13701,MAX(1,ROW()-1))),MIN(INDEX($C$1:$C$13701,MIN(13701,ROW()+1)):INDEX($C$1:$C$13701,MIN(13701,ROW()+設定!$B$26))))*10^(設定!$B$27/20)),1,0))</f>
        <v>0</v>
      </c>
      <c r="G3343" s="33" t="n">
        <f aca="false">$G3342+IF($F3343=1,1,0)</f>
        <v>1</v>
      </c>
      <c r="H3343" s="0" t="str">
        <f aca="false">IF($F3343=1,$G3343,"")</f>
        <v/>
      </c>
    </row>
    <row r="3344" customFormat="false" ht="15" hidden="false" customHeight="false" outlineLevel="0" collapsed="false">
      <c r="A3344" s="30" t="n">
        <v>522.1875</v>
      </c>
      <c r="B3344" s="31" t="n">
        <v>11.5851</v>
      </c>
      <c r="C3344" s="32" t="n">
        <f aca="false">IF($A3344="","",IF(設定!$B$21="dB",10^($B3344/20),ABS($B3344)))</f>
        <v>3.79537768654662</v>
      </c>
      <c r="D3344" s="32" t="n">
        <f aca="false">IF($A3344="","",$A3344^2)</f>
        <v>272679.78515625</v>
      </c>
      <c r="E3344" s="32" t="n">
        <f aca="false">IF($A3344="","",IF($C3344&lt;=0,"",1/$C3344^2))</f>
        <v>0.0694208616785962</v>
      </c>
      <c r="F3344" s="33" t="n">
        <f aca="false">IF(OR(ROW()-設定!$B$30&lt;2,ROW()+設定!$B$30&gt;13701,N($A3344)&lt;=0,N(INDEX($A$2:$A$13701,MIN(13700,MAX(1,ROW()-1+設定!$B$30))))&lt;=0,$A3344&lt;設定!$B$28,$A3344&gt;設定!$B$29),0,IF(AND($C3344&gt;=MAX(INDEX($C$1:$C$13701,MAX(1,ROW()-設定!$B$24)):INDEX($C$1:$C$13701,MAX(1,ROW()-1))),$C3344&gt;MAX(INDEX($C$1:$C$13701,MIN(13701,ROW()+1)):INDEX($C$1:$C$13701,MIN(13701,ROW()+設定!$B$24))),$C3344&gt;=設定!$B$32,$C3344&gt;=MAX(MIN(INDEX($C$1:$C$13701,MAX(1,ROW()-設定!$B$26)):INDEX($C$1:$C$13701,MAX(1,ROW()-1))),MIN(INDEX($C$1:$C$13701,MIN(13701,ROW()+1)):INDEX($C$1:$C$13701,MIN(13701,ROW()+設定!$B$26))))*10^(設定!$B$27/20)),1,0))</f>
        <v>0</v>
      </c>
      <c r="G3344" s="33" t="n">
        <f aca="false">$G3343+IF($F3344=1,1,0)</f>
        <v>1</v>
      </c>
      <c r="H3344" s="0" t="str">
        <f aca="false">IF($F3344=1,$G3344,"")</f>
        <v/>
      </c>
    </row>
    <row r="3345" customFormat="false" ht="15" hidden="false" customHeight="false" outlineLevel="0" collapsed="false">
      <c r="A3345" s="30" t="n">
        <v>522.34375</v>
      </c>
      <c r="B3345" s="31" t="n">
        <v>11.5295</v>
      </c>
      <c r="C3345" s="32" t="n">
        <f aca="false">IF($A3345="","",IF(設定!$B$21="dB",10^($B3345/20),ABS($B3345)))</f>
        <v>3.77116035842502</v>
      </c>
      <c r="D3345" s="32" t="n">
        <f aca="false">IF($A3345="","",$A3345^2)</f>
        <v>272842.993164063</v>
      </c>
      <c r="E3345" s="32" t="n">
        <f aca="false">IF($A3345="","",IF($C3345&lt;=0,"",1/$C3345^2))</f>
        <v>0.0703153268735687</v>
      </c>
      <c r="F3345" s="33" t="n">
        <f aca="false">IF(OR(ROW()-設定!$B$30&lt;2,ROW()+設定!$B$30&gt;13701,N($A3345)&lt;=0,N(INDEX($A$2:$A$13701,MIN(13700,MAX(1,ROW()-1+設定!$B$30))))&lt;=0,$A3345&lt;設定!$B$28,$A3345&gt;設定!$B$29),0,IF(AND($C3345&gt;=MAX(INDEX($C$1:$C$13701,MAX(1,ROW()-設定!$B$24)):INDEX($C$1:$C$13701,MAX(1,ROW()-1))),$C3345&gt;MAX(INDEX($C$1:$C$13701,MIN(13701,ROW()+1)):INDEX($C$1:$C$13701,MIN(13701,ROW()+設定!$B$24))),$C3345&gt;=設定!$B$32,$C3345&gt;=MAX(MIN(INDEX($C$1:$C$13701,MAX(1,ROW()-設定!$B$26)):INDEX($C$1:$C$13701,MAX(1,ROW()-1))),MIN(INDEX($C$1:$C$13701,MIN(13701,ROW()+1)):INDEX($C$1:$C$13701,MIN(13701,ROW()+設定!$B$26))))*10^(設定!$B$27/20)),1,0))</f>
        <v>0</v>
      </c>
      <c r="G3345" s="33" t="n">
        <f aca="false">$G3344+IF($F3345=1,1,0)</f>
        <v>1</v>
      </c>
      <c r="H3345" s="0" t="str">
        <f aca="false">IF($F3345=1,$G3345,"")</f>
        <v/>
      </c>
    </row>
    <row r="3346" customFormat="false" ht="15" hidden="false" customHeight="false" outlineLevel="0" collapsed="false">
      <c r="A3346" s="30" t="n">
        <v>522.5</v>
      </c>
      <c r="B3346" s="31" t="n">
        <v>11.8322</v>
      </c>
      <c r="C3346" s="32" t="n">
        <f aca="false">IF($A3346="","",IF(設定!$B$21="dB",10^($B3346/20),ABS($B3346)))</f>
        <v>3.90490075011994</v>
      </c>
      <c r="D3346" s="32" t="n">
        <f aca="false">IF($A3346="","",$A3346^2)</f>
        <v>273006.25</v>
      </c>
      <c r="E3346" s="32" t="n">
        <f aca="false">IF($A3346="","",IF($C3346&lt;=0,"",1/$C3346^2))</f>
        <v>0.0655812967808037</v>
      </c>
      <c r="F3346" s="33" t="n">
        <f aca="false">IF(OR(ROW()-設定!$B$30&lt;2,ROW()+設定!$B$30&gt;13701,N($A3346)&lt;=0,N(INDEX($A$2:$A$13701,MIN(13700,MAX(1,ROW()-1+設定!$B$30))))&lt;=0,$A3346&lt;設定!$B$28,$A3346&gt;設定!$B$29),0,IF(AND($C3346&gt;=MAX(INDEX($C$1:$C$13701,MAX(1,ROW()-設定!$B$24)):INDEX($C$1:$C$13701,MAX(1,ROW()-1))),$C3346&gt;MAX(INDEX($C$1:$C$13701,MIN(13701,ROW()+1)):INDEX($C$1:$C$13701,MIN(13701,ROW()+設定!$B$24))),$C3346&gt;=設定!$B$32,$C3346&gt;=MAX(MIN(INDEX($C$1:$C$13701,MAX(1,ROW()-設定!$B$26)):INDEX($C$1:$C$13701,MAX(1,ROW()-1))),MIN(INDEX($C$1:$C$13701,MIN(13701,ROW()+1)):INDEX($C$1:$C$13701,MIN(13701,ROW()+設定!$B$26))))*10^(設定!$B$27/20)),1,0))</f>
        <v>0</v>
      </c>
      <c r="G3346" s="33" t="n">
        <f aca="false">$G3345+IF($F3346=1,1,0)</f>
        <v>1</v>
      </c>
      <c r="H3346" s="0" t="str">
        <f aca="false">IF($F3346=1,$G3346,"")</f>
        <v/>
      </c>
    </row>
    <row r="3347" customFormat="false" ht="15" hidden="false" customHeight="false" outlineLevel="0" collapsed="false">
      <c r="A3347" s="30" t="n">
        <v>522.65625</v>
      </c>
      <c r="B3347" s="31" t="n">
        <v>11.5081</v>
      </c>
      <c r="C3347" s="32" t="n">
        <f aca="false">IF($A3347="","",IF(設定!$B$21="dB",10^($B3347/20),ABS($B3347)))</f>
        <v>3.76188053791421</v>
      </c>
      <c r="D3347" s="32" t="n">
        <f aca="false">IF($A3347="","",$A3347^2)</f>
        <v>273169.555664063</v>
      </c>
      <c r="E3347" s="32" t="n">
        <f aca="false">IF($A3347="","",IF($C3347&lt;=0,"",1/$C3347^2))</f>
        <v>0.0706626629558448</v>
      </c>
      <c r="F3347" s="33" t="n">
        <f aca="false">IF(OR(ROW()-設定!$B$30&lt;2,ROW()+設定!$B$30&gt;13701,N($A3347)&lt;=0,N(INDEX($A$2:$A$13701,MIN(13700,MAX(1,ROW()-1+設定!$B$30))))&lt;=0,$A3347&lt;設定!$B$28,$A3347&gt;設定!$B$29),0,IF(AND($C3347&gt;=MAX(INDEX($C$1:$C$13701,MAX(1,ROW()-設定!$B$24)):INDEX($C$1:$C$13701,MAX(1,ROW()-1))),$C3347&gt;MAX(INDEX($C$1:$C$13701,MIN(13701,ROW()+1)):INDEX($C$1:$C$13701,MIN(13701,ROW()+設定!$B$24))),$C3347&gt;=設定!$B$32,$C3347&gt;=MAX(MIN(INDEX($C$1:$C$13701,MAX(1,ROW()-設定!$B$26)):INDEX($C$1:$C$13701,MAX(1,ROW()-1))),MIN(INDEX($C$1:$C$13701,MIN(13701,ROW()+1)):INDEX($C$1:$C$13701,MIN(13701,ROW()+設定!$B$26))))*10^(設定!$B$27/20)),1,0))</f>
        <v>0</v>
      </c>
      <c r="G3347" s="33" t="n">
        <f aca="false">$G3346+IF($F3347=1,1,0)</f>
        <v>1</v>
      </c>
      <c r="H3347" s="0" t="str">
        <f aca="false">IF($F3347=1,$G3347,"")</f>
        <v/>
      </c>
    </row>
    <row r="3348" customFormat="false" ht="15" hidden="false" customHeight="false" outlineLevel="0" collapsed="false">
      <c r="A3348" s="30" t="n">
        <v>522.8125</v>
      </c>
      <c r="B3348" s="31" t="n">
        <v>11.6253</v>
      </c>
      <c r="C3348" s="32" t="n">
        <f aca="false">IF($A3348="","",IF(設定!$B$21="dB",10^($B3348/20),ABS($B3348)))</f>
        <v>3.81298415016887</v>
      </c>
      <c r="D3348" s="32" t="n">
        <f aca="false">IF($A3348="","",$A3348^2)</f>
        <v>273332.91015625</v>
      </c>
      <c r="E3348" s="32" t="n">
        <f aca="false">IF($A3348="","",IF($C3348&lt;=0,"",1/$C3348^2))</f>
        <v>0.0687812398270499</v>
      </c>
      <c r="F3348" s="33" t="n">
        <f aca="false">IF(OR(ROW()-設定!$B$30&lt;2,ROW()+設定!$B$30&gt;13701,N($A3348)&lt;=0,N(INDEX($A$2:$A$13701,MIN(13700,MAX(1,ROW()-1+設定!$B$30))))&lt;=0,$A3348&lt;設定!$B$28,$A3348&gt;設定!$B$29),0,IF(AND($C3348&gt;=MAX(INDEX($C$1:$C$13701,MAX(1,ROW()-設定!$B$24)):INDEX($C$1:$C$13701,MAX(1,ROW()-1))),$C3348&gt;MAX(INDEX($C$1:$C$13701,MIN(13701,ROW()+1)):INDEX($C$1:$C$13701,MIN(13701,ROW()+設定!$B$24))),$C3348&gt;=設定!$B$32,$C3348&gt;=MAX(MIN(INDEX($C$1:$C$13701,MAX(1,ROW()-設定!$B$26)):INDEX($C$1:$C$13701,MAX(1,ROW()-1))),MIN(INDEX($C$1:$C$13701,MIN(13701,ROW()+1)):INDEX($C$1:$C$13701,MIN(13701,ROW()+設定!$B$26))))*10^(設定!$B$27/20)),1,0))</f>
        <v>0</v>
      </c>
      <c r="G3348" s="33" t="n">
        <f aca="false">$G3347+IF($F3348=1,1,0)</f>
        <v>1</v>
      </c>
      <c r="H3348" s="0" t="str">
        <f aca="false">IF($F3348=1,$G3348,"")</f>
        <v/>
      </c>
    </row>
    <row r="3349" customFormat="false" ht="15" hidden="false" customHeight="false" outlineLevel="0" collapsed="false">
      <c r="A3349" s="30" t="n">
        <v>522.96875</v>
      </c>
      <c r="B3349" s="31" t="n">
        <v>11.7373</v>
      </c>
      <c r="C3349" s="32" t="n">
        <f aca="false">IF($A3349="","",IF(設定!$B$21="dB",10^($B3349/20),ABS($B3349)))</f>
        <v>3.86246893935252</v>
      </c>
      <c r="D3349" s="32" t="n">
        <f aca="false">IF($A3349="","",$A3349^2)</f>
        <v>273496.313476563</v>
      </c>
      <c r="E3349" s="32" t="n">
        <f aca="false">IF($A3349="","",IF($C3349&lt;=0,"",1/$C3349^2))</f>
        <v>0.0670301204806594</v>
      </c>
      <c r="F3349" s="33" t="n">
        <f aca="false">IF(OR(ROW()-設定!$B$30&lt;2,ROW()+設定!$B$30&gt;13701,N($A3349)&lt;=0,N(INDEX($A$2:$A$13701,MIN(13700,MAX(1,ROW()-1+設定!$B$30))))&lt;=0,$A3349&lt;設定!$B$28,$A3349&gt;設定!$B$29),0,IF(AND($C3349&gt;=MAX(INDEX($C$1:$C$13701,MAX(1,ROW()-設定!$B$24)):INDEX($C$1:$C$13701,MAX(1,ROW()-1))),$C3349&gt;MAX(INDEX($C$1:$C$13701,MIN(13701,ROW()+1)):INDEX($C$1:$C$13701,MIN(13701,ROW()+設定!$B$24))),$C3349&gt;=設定!$B$32,$C3349&gt;=MAX(MIN(INDEX($C$1:$C$13701,MAX(1,ROW()-設定!$B$26)):INDEX($C$1:$C$13701,MAX(1,ROW()-1))),MIN(INDEX($C$1:$C$13701,MIN(13701,ROW()+1)):INDEX($C$1:$C$13701,MIN(13701,ROW()+設定!$B$26))))*10^(設定!$B$27/20)),1,0))</f>
        <v>0</v>
      </c>
      <c r="G3349" s="33" t="n">
        <f aca="false">$G3348+IF($F3349=1,1,0)</f>
        <v>1</v>
      </c>
      <c r="H3349" s="0" t="str">
        <f aca="false">IF($F3349=1,$G3349,"")</f>
        <v/>
      </c>
    </row>
    <row r="3350" customFormat="false" ht="15" hidden="false" customHeight="false" outlineLevel="0" collapsed="false">
      <c r="A3350" s="30" t="n">
        <v>523.125</v>
      </c>
      <c r="B3350" s="31" t="n">
        <v>11.5516</v>
      </c>
      <c r="C3350" s="32" t="n">
        <f aca="false">IF($A3350="","",IF(設定!$B$21="dB",10^($B3350/20),ABS($B3350)))</f>
        <v>3.78076775203454</v>
      </c>
      <c r="D3350" s="32" t="n">
        <f aca="false">IF($A3350="","",$A3350^2)</f>
        <v>273659.765625</v>
      </c>
      <c r="E3350" s="32" t="n">
        <f aca="false">IF($A3350="","",IF($C3350&lt;=0,"",1/$C3350^2))</f>
        <v>0.0699584212171135</v>
      </c>
      <c r="F3350" s="33" t="n">
        <f aca="false">IF(OR(ROW()-設定!$B$30&lt;2,ROW()+設定!$B$30&gt;13701,N($A3350)&lt;=0,N(INDEX($A$2:$A$13701,MIN(13700,MAX(1,ROW()-1+設定!$B$30))))&lt;=0,$A3350&lt;設定!$B$28,$A3350&gt;設定!$B$29),0,IF(AND($C3350&gt;=MAX(INDEX($C$1:$C$13701,MAX(1,ROW()-設定!$B$24)):INDEX($C$1:$C$13701,MAX(1,ROW()-1))),$C3350&gt;MAX(INDEX($C$1:$C$13701,MIN(13701,ROW()+1)):INDEX($C$1:$C$13701,MIN(13701,ROW()+設定!$B$24))),$C3350&gt;=設定!$B$32,$C3350&gt;=MAX(MIN(INDEX($C$1:$C$13701,MAX(1,ROW()-設定!$B$26)):INDEX($C$1:$C$13701,MAX(1,ROW()-1))),MIN(INDEX($C$1:$C$13701,MIN(13701,ROW()+1)):INDEX($C$1:$C$13701,MIN(13701,ROW()+設定!$B$26))))*10^(設定!$B$27/20)),1,0))</f>
        <v>0</v>
      </c>
      <c r="G3350" s="33" t="n">
        <f aca="false">$G3349+IF($F3350=1,1,0)</f>
        <v>1</v>
      </c>
      <c r="H3350" s="0" t="str">
        <f aca="false">IF($F3350=1,$G3350,"")</f>
        <v/>
      </c>
    </row>
    <row r="3351" customFormat="false" ht="15" hidden="false" customHeight="false" outlineLevel="0" collapsed="false">
      <c r="A3351" s="30" t="n">
        <v>523.28125</v>
      </c>
      <c r="B3351" s="31" t="n">
        <v>11.6673</v>
      </c>
      <c r="C3351" s="32" t="n">
        <f aca="false">IF($A3351="","",IF(設定!$B$21="dB",10^($B3351/20),ABS($B3351)))</f>
        <v>3.83146621147676</v>
      </c>
      <c r="D3351" s="32" t="n">
        <f aca="false">IF($A3351="","",$A3351^2)</f>
        <v>273823.266601563</v>
      </c>
      <c r="E3351" s="32" t="n">
        <f aca="false">IF($A3351="","",IF($C3351&lt;=0,"",1/$C3351^2))</f>
        <v>0.0681192723214354</v>
      </c>
      <c r="F3351" s="33" t="n">
        <f aca="false">IF(OR(ROW()-設定!$B$30&lt;2,ROW()+設定!$B$30&gt;13701,N($A3351)&lt;=0,N(INDEX($A$2:$A$13701,MIN(13700,MAX(1,ROW()-1+設定!$B$30))))&lt;=0,$A3351&lt;設定!$B$28,$A3351&gt;設定!$B$29),0,IF(AND($C3351&gt;=MAX(INDEX($C$1:$C$13701,MAX(1,ROW()-設定!$B$24)):INDEX($C$1:$C$13701,MAX(1,ROW()-1))),$C3351&gt;MAX(INDEX($C$1:$C$13701,MIN(13701,ROW()+1)):INDEX($C$1:$C$13701,MIN(13701,ROW()+設定!$B$24))),$C3351&gt;=設定!$B$32,$C3351&gt;=MAX(MIN(INDEX($C$1:$C$13701,MAX(1,ROW()-設定!$B$26)):INDEX($C$1:$C$13701,MAX(1,ROW()-1))),MIN(INDEX($C$1:$C$13701,MIN(13701,ROW()+1)):INDEX($C$1:$C$13701,MIN(13701,ROW()+設定!$B$26))))*10^(設定!$B$27/20)),1,0))</f>
        <v>0</v>
      </c>
      <c r="G3351" s="33" t="n">
        <f aca="false">$G3350+IF($F3351=1,1,0)</f>
        <v>1</v>
      </c>
      <c r="H3351" s="0" t="str">
        <f aca="false">IF($F3351=1,$G3351,"")</f>
        <v/>
      </c>
    </row>
    <row r="3352" customFormat="false" ht="15" hidden="false" customHeight="false" outlineLevel="0" collapsed="false">
      <c r="A3352" s="30" t="n">
        <v>523.4375</v>
      </c>
      <c r="B3352" s="31" t="n">
        <v>11.7325</v>
      </c>
      <c r="C3352" s="32" t="n">
        <f aca="false">IF($A3352="","",IF(設定!$B$21="dB",10^($B3352/20),ABS($B3352)))</f>
        <v>3.86033504980584</v>
      </c>
      <c r="D3352" s="32" t="n">
        <f aca="false">IF($A3352="","",$A3352^2)</f>
        <v>273986.81640625</v>
      </c>
      <c r="E3352" s="32" t="n">
        <f aca="false">IF($A3352="","",IF($C3352&lt;=0,"",1/$C3352^2))</f>
        <v>0.0671042458632901</v>
      </c>
      <c r="F3352" s="33" t="n">
        <f aca="false">IF(OR(ROW()-設定!$B$30&lt;2,ROW()+設定!$B$30&gt;13701,N($A3352)&lt;=0,N(INDEX($A$2:$A$13701,MIN(13700,MAX(1,ROW()-1+設定!$B$30))))&lt;=0,$A3352&lt;設定!$B$28,$A3352&gt;設定!$B$29),0,IF(AND($C3352&gt;=MAX(INDEX($C$1:$C$13701,MAX(1,ROW()-設定!$B$24)):INDEX($C$1:$C$13701,MAX(1,ROW()-1))),$C3352&gt;MAX(INDEX($C$1:$C$13701,MIN(13701,ROW()+1)):INDEX($C$1:$C$13701,MIN(13701,ROW()+設定!$B$24))),$C3352&gt;=設定!$B$32,$C3352&gt;=MAX(MIN(INDEX($C$1:$C$13701,MAX(1,ROW()-設定!$B$26)):INDEX($C$1:$C$13701,MAX(1,ROW()-1))),MIN(INDEX($C$1:$C$13701,MIN(13701,ROW()+1)):INDEX($C$1:$C$13701,MIN(13701,ROW()+設定!$B$26))))*10^(設定!$B$27/20)),1,0))</f>
        <v>0</v>
      </c>
      <c r="G3352" s="33" t="n">
        <f aca="false">$G3351+IF($F3352=1,1,0)</f>
        <v>1</v>
      </c>
      <c r="H3352" s="0" t="str">
        <f aca="false">IF($F3352=1,$G3352,"")</f>
        <v/>
      </c>
    </row>
    <row r="3353" customFormat="false" ht="15" hidden="false" customHeight="false" outlineLevel="0" collapsed="false">
      <c r="A3353" s="30" t="n">
        <v>523.59375</v>
      </c>
      <c r="B3353" s="31" t="n">
        <v>11.9533</v>
      </c>
      <c r="C3353" s="32" t="n">
        <f aca="false">IF($A3353="","",IF(設定!$B$21="dB",10^($B3353/20),ABS($B3353)))</f>
        <v>3.9597247671433</v>
      </c>
      <c r="D3353" s="32" t="n">
        <f aca="false">IF($A3353="","",$A3353^2)</f>
        <v>274150.415039063</v>
      </c>
      <c r="E3353" s="32" t="n">
        <f aca="false">IF($A3353="","",IF($C3353&lt;=0,"",1/$C3353^2))</f>
        <v>0.0637778683926849</v>
      </c>
      <c r="F3353" s="33" t="n">
        <f aca="false">IF(OR(ROW()-設定!$B$30&lt;2,ROW()+設定!$B$30&gt;13701,N($A3353)&lt;=0,N(INDEX($A$2:$A$13701,MIN(13700,MAX(1,ROW()-1+設定!$B$30))))&lt;=0,$A3353&lt;設定!$B$28,$A3353&gt;設定!$B$29),0,IF(AND($C3353&gt;=MAX(INDEX($C$1:$C$13701,MAX(1,ROW()-設定!$B$24)):INDEX($C$1:$C$13701,MAX(1,ROW()-1))),$C3353&gt;MAX(INDEX($C$1:$C$13701,MIN(13701,ROW()+1)):INDEX($C$1:$C$13701,MIN(13701,ROW()+設定!$B$24))),$C3353&gt;=設定!$B$32,$C3353&gt;=MAX(MIN(INDEX($C$1:$C$13701,MAX(1,ROW()-設定!$B$26)):INDEX($C$1:$C$13701,MAX(1,ROW()-1))),MIN(INDEX($C$1:$C$13701,MIN(13701,ROW()+1)):INDEX($C$1:$C$13701,MIN(13701,ROW()+設定!$B$26))))*10^(設定!$B$27/20)),1,0))</f>
        <v>0</v>
      </c>
      <c r="G3353" s="33" t="n">
        <f aca="false">$G3352+IF($F3353=1,1,0)</f>
        <v>1</v>
      </c>
      <c r="H3353" s="0" t="str">
        <f aca="false">IF($F3353=1,$G3353,"")</f>
        <v/>
      </c>
    </row>
    <row r="3354" customFormat="false" ht="15" hidden="false" customHeight="false" outlineLevel="0" collapsed="false">
      <c r="A3354" s="30" t="n">
        <v>523.75</v>
      </c>
      <c r="B3354" s="31" t="n">
        <v>11.6269</v>
      </c>
      <c r="C3354" s="32" t="n">
        <f aca="false">IF($A3354="","",IF(設定!$B$21="dB",10^($B3354/20),ABS($B3354)))</f>
        <v>3.81368659250133</v>
      </c>
      <c r="D3354" s="32" t="n">
        <f aca="false">IF($A3354="","",$A3354^2)</f>
        <v>274314.0625</v>
      </c>
      <c r="E3354" s="32" t="n">
        <f aca="false">IF($A3354="","",IF($C3354&lt;=0,"",1/$C3354^2))</f>
        <v>0.0687559045490666</v>
      </c>
      <c r="F3354" s="33" t="n">
        <f aca="false">IF(OR(ROW()-設定!$B$30&lt;2,ROW()+設定!$B$30&gt;13701,N($A3354)&lt;=0,N(INDEX($A$2:$A$13701,MIN(13700,MAX(1,ROW()-1+設定!$B$30))))&lt;=0,$A3354&lt;設定!$B$28,$A3354&gt;設定!$B$29),0,IF(AND($C3354&gt;=MAX(INDEX($C$1:$C$13701,MAX(1,ROW()-設定!$B$24)):INDEX($C$1:$C$13701,MAX(1,ROW()-1))),$C3354&gt;MAX(INDEX($C$1:$C$13701,MIN(13701,ROW()+1)):INDEX($C$1:$C$13701,MIN(13701,ROW()+設定!$B$24))),$C3354&gt;=設定!$B$32,$C3354&gt;=MAX(MIN(INDEX($C$1:$C$13701,MAX(1,ROW()-設定!$B$26)):INDEX($C$1:$C$13701,MAX(1,ROW()-1))),MIN(INDEX($C$1:$C$13701,MIN(13701,ROW()+1)):INDEX($C$1:$C$13701,MIN(13701,ROW()+設定!$B$26))))*10^(設定!$B$27/20)),1,0))</f>
        <v>0</v>
      </c>
      <c r="G3354" s="33" t="n">
        <f aca="false">$G3353+IF($F3354=1,1,0)</f>
        <v>1</v>
      </c>
      <c r="H3354" s="0" t="str">
        <f aca="false">IF($F3354=1,$G3354,"")</f>
        <v/>
      </c>
    </row>
    <row r="3355" customFormat="false" ht="15" hidden="false" customHeight="false" outlineLevel="0" collapsed="false">
      <c r="A3355" s="30" t="n">
        <v>523.90625</v>
      </c>
      <c r="B3355" s="31" t="n">
        <v>11.7297</v>
      </c>
      <c r="C3355" s="32" t="n">
        <f aca="false">IF($A3355="","",IF(設定!$B$21="dB",10^($B3355/20),ABS($B3355)))</f>
        <v>3.85909082537035</v>
      </c>
      <c r="D3355" s="32" t="n">
        <f aca="false">IF($A3355="","",$A3355^2)</f>
        <v>274477.758789063</v>
      </c>
      <c r="E3355" s="32" t="n">
        <f aca="false">IF($A3355="","",IF($C3355&lt;=0,"",1/$C3355^2))</f>
        <v>0.0671475235189953</v>
      </c>
      <c r="F3355" s="33" t="n">
        <f aca="false">IF(OR(ROW()-設定!$B$30&lt;2,ROW()+設定!$B$30&gt;13701,N($A3355)&lt;=0,N(INDEX($A$2:$A$13701,MIN(13700,MAX(1,ROW()-1+設定!$B$30))))&lt;=0,$A3355&lt;設定!$B$28,$A3355&gt;設定!$B$29),0,IF(AND($C3355&gt;=MAX(INDEX($C$1:$C$13701,MAX(1,ROW()-設定!$B$24)):INDEX($C$1:$C$13701,MAX(1,ROW()-1))),$C3355&gt;MAX(INDEX($C$1:$C$13701,MIN(13701,ROW()+1)):INDEX($C$1:$C$13701,MIN(13701,ROW()+設定!$B$24))),$C3355&gt;=設定!$B$32,$C3355&gt;=MAX(MIN(INDEX($C$1:$C$13701,MAX(1,ROW()-設定!$B$26)):INDEX($C$1:$C$13701,MAX(1,ROW()-1))),MIN(INDEX($C$1:$C$13701,MIN(13701,ROW()+1)):INDEX($C$1:$C$13701,MIN(13701,ROW()+設定!$B$26))))*10^(設定!$B$27/20)),1,0))</f>
        <v>0</v>
      </c>
      <c r="G3355" s="33" t="n">
        <f aca="false">$G3354+IF($F3355=1,1,0)</f>
        <v>1</v>
      </c>
      <c r="H3355" s="0" t="str">
        <f aca="false">IF($F3355=1,$G3355,"")</f>
        <v/>
      </c>
    </row>
    <row r="3356" customFormat="false" ht="15" hidden="false" customHeight="false" outlineLevel="0" collapsed="false">
      <c r="A3356" s="30" t="n">
        <v>524.0625</v>
      </c>
      <c r="B3356" s="31" t="n">
        <v>11.8177</v>
      </c>
      <c r="C3356" s="32" t="n">
        <f aca="false">IF($A3356="","",IF(設定!$B$21="dB",10^($B3356/20),ABS($B3356)))</f>
        <v>3.89838744766585</v>
      </c>
      <c r="D3356" s="32" t="n">
        <f aca="false">IF($A3356="","",$A3356^2)</f>
        <v>274641.50390625</v>
      </c>
      <c r="E3356" s="32" t="n">
        <f aca="false">IF($A3356="","",IF($C3356&lt;=0,"",1/$C3356^2))</f>
        <v>0.065800622161898</v>
      </c>
      <c r="F3356" s="33" t="n">
        <f aca="false">IF(OR(ROW()-設定!$B$30&lt;2,ROW()+設定!$B$30&gt;13701,N($A3356)&lt;=0,N(INDEX($A$2:$A$13701,MIN(13700,MAX(1,ROW()-1+設定!$B$30))))&lt;=0,$A3356&lt;設定!$B$28,$A3356&gt;設定!$B$29),0,IF(AND($C3356&gt;=MAX(INDEX($C$1:$C$13701,MAX(1,ROW()-設定!$B$24)):INDEX($C$1:$C$13701,MAX(1,ROW()-1))),$C3356&gt;MAX(INDEX($C$1:$C$13701,MIN(13701,ROW()+1)):INDEX($C$1:$C$13701,MIN(13701,ROW()+設定!$B$24))),$C3356&gt;=設定!$B$32,$C3356&gt;=MAX(MIN(INDEX($C$1:$C$13701,MAX(1,ROW()-設定!$B$26)):INDEX($C$1:$C$13701,MAX(1,ROW()-1))),MIN(INDEX($C$1:$C$13701,MIN(13701,ROW()+1)):INDEX($C$1:$C$13701,MIN(13701,ROW()+設定!$B$26))))*10^(設定!$B$27/20)),1,0))</f>
        <v>0</v>
      </c>
      <c r="G3356" s="33" t="n">
        <f aca="false">$G3355+IF($F3356=1,1,0)</f>
        <v>1</v>
      </c>
      <c r="H3356" s="0" t="str">
        <f aca="false">IF($F3356=1,$G3356,"")</f>
        <v/>
      </c>
    </row>
    <row r="3357" customFormat="false" ht="15" hidden="false" customHeight="false" outlineLevel="0" collapsed="false">
      <c r="A3357" s="30" t="n">
        <v>524.21875</v>
      </c>
      <c r="B3357" s="31" t="n">
        <v>11.7714</v>
      </c>
      <c r="C3357" s="32" t="n">
        <f aca="false">IF($A3357="","",IF(設定!$B$21="dB",10^($B3357/20),ABS($B3357)))</f>
        <v>3.87766244007817</v>
      </c>
      <c r="D3357" s="32" t="n">
        <f aca="false">IF($A3357="","",$A3357^2)</f>
        <v>274805.297851563</v>
      </c>
      <c r="E3357" s="32" t="n">
        <f aca="false">IF($A3357="","",IF($C3357&lt;=0,"",1/$C3357^2))</f>
        <v>0.0665058732037377</v>
      </c>
      <c r="F3357" s="33" t="n">
        <f aca="false">IF(OR(ROW()-設定!$B$30&lt;2,ROW()+設定!$B$30&gt;13701,N($A3357)&lt;=0,N(INDEX($A$2:$A$13701,MIN(13700,MAX(1,ROW()-1+設定!$B$30))))&lt;=0,$A3357&lt;設定!$B$28,$A3357&gt;設定!$B$29),0,IF(AND($C3357&gt;=MAX(INDEX($C$1:$C$13701,MAX(1,ROW()-設定!$B$24)):INDEX($C$1:$C$13701,MAX(1,ROW()-1))),$C3357&gt;MAX(INDEX($C$1:$C$13701,MIN(13701,ROW()+1)):INDEX($C$1:$C$13701,MIN(13701,ROW()+設定!$B$24))),$C3357&gt;=設定!$B$32,$C3357&gt;=MAX(MIN(INDEX($C$1:$C$13701,MAX(1,ROW()-設定!$B$26)):INDEX($C$1:$C$13701,MAX(1,ROW()-1))),MIN(INDEX($C$1:$C$13701,MIN(13701,ROW()+1)):INDEX($C$1:$C$13701,MIN(13701,ROW()+設定!$B$26))))*10^(設定!$B$27/20)),1,0))</f>
        <v>0</v>
      </c>
      <c r="G3357" s="33" t="n">
        <f aca="false">$G3356+IF($F3357=1,1,0)</f>
        <v>1</v>
      </c>
      <c r="H3357" s="0" t="str">
        <f aca="false">IF($F3357=1,$G3357,"")</f>
        <v/>
      </c>
    </row>
    <row r="3358" customFormat="false" ht="15" hidden="false" customHeight="false" outlineLevel="0" collapsed="false">
      <c r="A3358" s="30" t="n">
        <v>524.375</v>
      </c>
      <c r="B3358" s="31" t="n">
        <v>11.6516</v>
      </c>
      <c r="C3358" s="32" t="n">
        <f aca="false">IF($A3358="","",IF(設定!$B$21="dB",10^($B3358/20),ABS($B3358)))</f>
        <v>3.82454697928652</v>
      </c>
      <c r="D3358" s="32" t="n">
        <f aca="false">IF($A3358="","",$A3358^2)</f>
        <v>274969.140625</v>
      </c>
      <c r="E3358" s="32" t="n">
        <f aca="false">IF($A3358="","",IF($C3358&lt;=0,"",1/$C3358^2))</f>
        <v>0.068365973132668</v>
      </c>
      <c r="F3358" s="33" t="n">
        <f aca="false">IF(OR(ROW()-設定!$B$30&lt;2,ROW()+設定!$B$30&gt;13701,N($A3358)&lt;=0,N(INDEX($A$2:$A$13701,MIN(13700,MAX(1,ROW()-1+設定!$B$30))))&lt;=0,$A3358&lt;設定!$B$28,$A3358&gt;設定!$B$29),0,IF(AND($C3358&gt;=MAX(INDEX($C$1:$C$13701,MAX(1,ROW()-設定!$B$24)):INDEX($C$1:$C$13701,MAX(1,ROW()-1))),$C3358&gt;MAX(INDEX($C$1:$C$13701,MIN(13701,ROW()+1)):INDEX($C$1:$C$13701,MIN(13701,ROW()+設定!$B$24))),$C3358&gt;=設定!$B$32,$C3358&gt;=MAX(MIN(INDEX($C$1:$C$13701,MAX(1,ROW()-設定!$B$26)):INDEX($C$1:$C$13701,MAX(1,ROW()-1))),MIN(INDEX($C$1:$C$13701,MIN(13701,ROW()+1)):INDEX($C$1:$C$13701,MIN(13701,ROW()+設定!$B$26))))*10^(設定!$B$27/20)),1,0))</f>
        <v>0</v>
      </c>
      <c r="G3358" s="33" t="n">
        <f aca="false">$G3357+IF($F3358=1,1,0)</f>
        <v>1</v>
      </c>
      <c r="H3358" s="0" t="str">
        <f aca="false">IF($F3358=1,$G3358,"")</f>
        <v/>
      </c>
    </row>
    <row r="3359" customFormat="false" ht="15" hidden="false" customHeight="false" outlineLevel="0" collapsed="false">
      <c r="A3359" s="30" t="n">
        <v>524.53125</v>
      </c>
      <c r="B3359" s="31" t="n">
        <v>11.834</v>
      </c>
      <c r="C3359" s="32" t="n">
        <f aca="false">IF($A3359="","",IF(設定!$B$21="dB",10^($B3359/20),ABS($B3359)))</f>
        <v>3.90571005693757</v>
      </c>
      <c r="D3359" s="32" t="n">
        <f aca="false">IF($A3359="","",$A3359^2)</f>
        <v>275133.032226563</v>
      </c>
      <c r="E3359" s="32" t="n">
        <f aca="false">IF($A3359="","",IF($C3359&lt;=0,"",1/$C3359^2))</f>
        <v>0.0655541212399099</v>
      </c>
      <c r="F3359" s="33" t="n">
        <f aca="false">IF(OR(ROW()-設定!$B$30&lt;2,ROW()+設定!$B$30&gt;13701,N($A3359)&lt;=0,N(INDEX($A$2:$A$13701,MIN(13700,MAX(1,ROW()-1+設定!$B$30))))&lt;=0,$A3359&lt;設定!$B$28,$A3359&gt;設定!$B$29),0,IF(AND($C3359&gt;=MAX(INDEX($C$1:$C$13701,MAX(1,ROW()-設定!$B$24)):INDEX($C$1:$C$13701,MAX(1,ROW()-1))),$C3359&gt;MAX(INDEX($C$1:$C$13701,MIN(13701,ROW()+1)):INDEX($C$1:$C$13701,MIN(13701,ROW()+設定!$B$24))),$C3359&gt;=設定!$B$32,$C3359&gt;=MAX(MIN(INDEX($C$1:$C$13701,MAX(1,ROW()-設定!$B$26)):INDEX($C$1:$C$13701,MAX(1,ROW()-1))),MIN(INDEX($C$1:$C$13701,MIN(13701,ROW()+1)):INDEX($C$1:$C$13701,MIN(13701,ROW()+設定!$B$26))))*10^(設定!$B$27/20)),1,0))</f>
        <v>0</v>
      </c>
      <c r="G3359" s="33" t="n">
        <f aca="false">$G3358+IF($F3359=1,1,0)</f>
        <v>1</v>
      </c>
      <c r="H3359" s="0" t="str">
        <f aca="false">IF($F3359=1,$G3359,"")</f>
        <v/>
      </c>
    </row>
    <row r="3360" customFormat="false" ht="15" hidden="false" customHeight="false" outlineLevel="0" collapsed="false">
      <c r="A3360" s="30" t="n">
        <v>524.6875</v>
      </c>
      <c r="B3360" s="31" t="n">
        <v>11.8168</v>
      </c>
      <c r="C3360" s="32" t="n">
        <f aca="false">IF($A3360="","",IF(設定!$B$21="dB",10^($B3360/20),ABS($B3360)))</f>
        <v>3.89798353199528</v>
      </c>
      <c r="D3360" s="32" t="n">
        <f aca="false">IF($A3360="","",$A3360^2)</f>
        <v>275296.97265625</v>
      </c>
      <c r="E3360" s="32" t="n">
        <f aca="false">IF($A3360="","",IF($C3360&lt;=0,"",1/$C3360^2))</f>
        <v>0.0658142596127647</v>
      </c>
      <c r="F3360" s="33" t="n">
        <f aca="false">IF(OR(ROW()-設定!$B$30&lt;2,ROW()+設定!$B$30&gt;13701,N($A3360)&lt;=0,N(INDEX($A$2:$A$13701,MIN(13700,MAX(1,ROW()-1+設定!$B$30))))&lt;=0,$A3360&lt;設定!$B$28,$A3360&gt;設定!$B$29),0,IF(AND($C3360&gt;=MAX(INDEX($C$1:$C$13701,MAX(1,ROW()-設定!$B$24)):INDEX($C$1:$C$13701,MAX(1,ROW()-1))),$C3360&gt;MAX(INDEX($C$1:$C$13701,MIN(13701,ROW()+1)):INDEX($C$1:$C$13701,MIN(13701,ROW()+設定!$B$24))),$C3360&gt;=設定!$B$32,$C3360&gt;=MAX(MIN(INDEX($C$1:$C$13701,MAX(1,ROW()-設定!$B$26)):INDEX($C$1:$C$13701,MAX(1,ROW()-1))),MIN(INDEX($C$1:$C$13701,MIN(13701,ROW()+1)):INDEX($C$1:$C$13701,MIN(13701,ROW()+設定!$B$26))))*10^(設定!$B$27/20)),1,0))</f>
        <v>0</v>
      </c>
      <c r="G3360" s="33" t="n">
        <f aca="false">$G3359+IF($F3360=1,1,0)</f>
        <v>1</v>
      </c>
      <c r="H3360" s="0" t="str">
        <f aca="false">IF($F3360=1,$G3360,"")</f>
        <v/>
      </c>
    </row>
    <row r="3361" customFormat="false" ht="15" hidden="false" customHeight="false" outlineLevel="0" collapsed="false">
      <c r="A3361" s="30" t="n">
        <v>524.84375</v>
      </c>
      <c r="B3361" s="31" t="n">
        <v>11.8661</v>
      </c>
      <c r="C3361" s="32" t="n">
        <f aca="false">IF($A3361="","",IF(設定!$B$21="dB",10^($B3361/20),ABS($B3361)))</f>
        <v>3.92017089532717</v>
      </c>
      <c r="D3361" s="32" t="n">
        <f aca="false">IF($A3361="","",$A3361^2)</f>
        <v>275460.961914063</v>
      </c>
      <c r="E3361" s="32" t="n">
        <f aca="false">IF($A3361="","",IF($C3361&lt;=0,"",1/$C3361^2))</f>
        <v>0.065071377434401</v>
      </c>
      <c r="F3361" s="33" t="n">
        <f aca="false">IF(OR(ROW()-設定!$B$30&lt;2,ROW()+設定!$B$30&gt;13701,N($A3361)&lt;=0,N(INDEX($A$2:$A$13701,MIN(13700,MAX(1,ROW()-1+設定!$B$30))))&lt;=0,$A3361&lt;設定!$B$28,$A3361&gt;設定!$B$29),0,IF(AND($C3361&gt;=MAX(INDEX($C$1:$C$13701,MAX(1,ROW()-設定!$B$24)):INDEX($C$1:$C$13701,MAX(1,ROW()-1))),$C3361&gt;MAX(INDEX($C$1:$C$13701,MIN(13701,ROW()+1)):INDEX($C$1:$C$13701,MIN(13701,ROW()+設定!$B$24))),$C3361&gt;=設定!$B$32,$C3361&gt;=MAX(MIN(INDEX($C$1:$C$13701,MAX(1,ROW()-設定!$B$26)):INDEX($C$1:$C$13701,MAX(1,ROW()-1))),MIN(INDEX($C$1:$C$13701,MIN(13701,ROW()+1)):INDEX($C$1:$C$13701,MIN(13701,ROW()+設定!$B$26))))*10^(設定!$B$27/20)),1,0))</f>
        <v>0</v>
      </c>
      <c r="G3361" s="33" t="n">
        <f aca="false">$G3360+IF($F3361=1,1,0)</f>
        <v>1</v>
      </c>
      <c r="H3361" s="0" t="str">
        <f aca="false">IF($F3361=1,$G3361,"")</f>
        <v/>
      </c>
    </row>
    <row r="3362" customFormat="false" ht="15" hidden="false" customHeight="false" outlineLevel="0" collapsed="false">
      <c r="A3362" s="30" t="n">
        <v>525</v>
      </c>
      <c r="B3362" s="31" t="n">
        <v>11.9507</v>
      </c>
      <c r="C3362" s="32" t="n">
        <f aca="false">IF($A3362="","",IF(設定!$B$21="dB",10^($B3362/20),ABS($B3362)))</f>
        <v>3.95853965610663</v>
      </c>
      <c r="D3362" s="32" t="n">
        <f aca="false">IF($A3362="","",$A3362^2)</f>
        <v>275625</v>
      </c>
      <c r="E3362" s="32" t="n">
        <f aca="false">IF($A3362="","",IF($C3362&lt;=0,"",1/$C3362^2))</f>
        <v>0.0638160618561714</v>
      </c>
      <c r="F3362" s="33" t="n">
        <f aca="false">IF(OR(ROW()-設定!$B$30&lt;2,ROW()+設定!$B$30&gt;13701,N($A3362)&lt;=0,N(INDEX($A$2:$A$13701,MIN(13700,MAX(1,ROW()-1+設定!$B$30))))&lt;=0,$A3362&lt;設定!$B$28,$A3362&gt;設定!$B$29),0,IF(AND($C3362&gt;=MAX(INDEX($C$1:$C$13701,MAX(1,ROW()-設定!$B$24)):INDEX($C$1:$C$13701,MAX(1,ROW()-1))),$C3362&gt;MAX(INDEX($C$1:$C$13701,MIN(13701,ROW()+1)):INDEX($C$1:$C$13701,MIN(13701,ROW()+設定!$B$24))),$C3362&gt;=設定!$B$32,$C3362&gt;=MAX(MIN(INDEX($C$1:$C$13701,MAX(1,ROW()-設定!$B$26)):INDEX($C$1:$C$13701,MAX(1,ROW()-1))),MIN(INDEX($C$1:$C$13701,MIN(13701,ROW()+1)):INDEX($C$1:$C$13701,MIN(13701,ROW()+設定!$B$26))))*10^(設定!$B$27/20)),1,0))</f>
        <v>0</v>
      </c>
      <c r="G3362" s="33" t="n">
        <f aca="false">$G3361+IF($F3362=1,1,0)</f>
        <v>1</v>
      </c>
      <c r="H3362" s="0" t="str">
        <f aca="false">IF($F3362=1,$G3362,"")</f>
        <v/>
      </c>
    </row>
    <row r="3363" customFormat="false" ht="15" hidden="false" customHeight="false" outlineLevel="0" collapsed="false">
      <c r="A3363" s="30" t="n">
        <v>525.15625</v>
      </c>
      <c r="B3363" s="31" t="n">
        <v>11.9528</v>
      </c>
      <c r="C3363" s="32" t="n">
        <f aca="false">IF($A3363="","",IF(設定!$B$21="dB",10^($B3363/20),ABS($B3363)))</f>
        <v>3.95949683362329</v>
      </c>
      <c r="D3363" s="32" t="n">
        <f aca="false">IF($A3363="","",$A3363^2)</f>
        <v>275789.086914063</v>
      </c>
      <c r="E3363" s="32" t="n">
        <f aca="false">IF($A3363="","",IF($C3363&lt;=0,"",1/$C3363^2))</f>
        <v>0.063785211513832</v>
      </c>
      <c r="F3363" s="33" t="n">
        <f aca="false">IF(OR(ROW()-設定!$B$30&lt;2,ROW()+設定!$B$30&gt;13701,N($A3363)&lt;=0,N(INDEX($A$2:$A$13701,MIN(13700,MAX(1,ROW()-1+設定!$B$30))))&lt;=0,$A3363&lt;設定!$B$28,$A3363&gt;設定!$B$29),0,IF(AND($C3363&gt;=MAX(INDEX($C$1:$C$13701,MAX(1,ROW()-設定!$B$24)):INDEX($C$1:$C$13701,MAX(1,ROW()-1))),$C3363&gt;MAX(INDEX($C$1:$C$13701,MIN(13701,ROW()+1)):INDEX($C$1:$C$13701,MIN(13701,ROW()+設定!$B$24))),$C3363&gt;=設定!$B$32,$C3363&gt;=MAX(MIN(INDEX($C$1:$C$13701,MAX(1,ROW()-設定!$B$26)):INDEX($C$1:$C$13701,MAX(1,ROW()-1))),MIN(INDEX($C$1:$C$13701,MIN(13701,ROW()+1)):INDEX($C$1:$C$13701,MIN(13701,ROW()+設定!$B$26))))*10^(設定!$B$27/20)),1,0))</f>
        <v>0</v>
      </c>
      <c r="G3363" s="33" t="n">
        <f aca="false">$G3362+IF($F3363=1,1,0)</f>
        <v>1</v>
      </c>
      <c r="H3363" s="0" t="str">
        <f aca="false">IF($F3363=1,$G3363,"")</f>
        <v/>
      </c>
    </row>
    <row r="3364" customFormat="false" ht="15" hidden="false" customHeight="false" outlineLevel="0" collapsed="false">
      <c r="A3364" s="30" t="n">
        <v>525.3125</v>
      </c>
      <c r="B3364" s="31" t="n">
        <v>11.9041</v>
      </c>
      <c r="C3364" s="32" t="n">
        <f aca="false">IF($A3364="","",IF(設定!$B$21="dB",10^($B3364/20),ABS($B3364)))</f>
        <v>3.93735886726673</v>
      </c>
      <c r="D3364" s="32" t="n">
        <f aca="false">IF($A3364="","",$A3364^2)</f>
        <v>275953.22265625</v>
      </c>
      <c r="E3364" s="32" t="n">
        <f aca="false">IF($A3364="","",IF($C3364&lt;=0,"",1/$C3364^2))</f>
        <v>0.064504498040427</v>
      </c>
      <c r="F3364" s="33" t="n">
        <f aca="false">IF(OR(ROW()-設定!$B$30&lt;2,ROW()+設定!$B$30&gt;13701,N($A3364)&lt;=0,N(INDEX($A$2:$A$13701,MIN(13700,MAX(1,ROW()-1+設定!$B$30))))&lt;=0,$A3364&lt;設定!$B$28,$A3364&gt;設定!$B$29),0,IF(AND($C3364&gt;=MAX(INDEX($C$1:$C$13701,MAX(1,ROW()-設定!$B$24)):INDEX($C$1:$C$13701,MAX(1,ROW()-1))),$C3364&gt;MAX(INDEX($C$1:$C$13701,MIN(13701,ROW()+1)):INDEX($C$1:$C$13701,MIN(13701,ROW()+設定!$B$24))),$C3364&gt;=設定!$B$32,$C3364&gt;=MAX(MIN(INDEX($C$1:$C$13701,MAX(1,ROW()-設定!$B$26)):INDEX($C$1:$C$13701,MAX(1,ROW()-1))),MIN(INDEX($C$1:$C$13701,MIN(13701,ROW()+1)):INDEX($C$1:$C$13701,MIN(13701,ROW()+設定!$B$26))))*10^(設定!$B$27/20)),1,0))</f>
        <v>0</v>
      </c>
      <c r="G3364" s="33" t="n">
        <f aca="false">$G3363+IF($F3364=1,1,0)</f>
        <v>1</v>
      </c>
      <c r="H3364" s="0" t="str">
        <f aca="false">IF($F3364=1,$G3364,"")</f>
        <v/>
      </c>
    </row>
    <row r="3365" customFormat="false" ht="15" hidden="false" customHeight="false" outlineLevel="0" collapsed="false">
      <c r="A3365" s="30" t="n">
        <v>525.46875</v>
      </c>
      <c r="B3365" s="31" t="n">
        <v>11.9083</v>
      </c>
      <c r="C3365" s="32" t="n">
        <f aca="false">IF($A3365="","",IF(設定!$B$21="dB",10^($B3365/20),ABS($B3365)))</f>
        <v>3.93926320945021</v>
      </c>
      <c r="D3365" s="32" t="n">
        <f aca="false">IF($A3365="","",$A3365^2)</f>
        <v>276117.407226563</v>
      </c>
      <c r="E3365" s="32" t="n">
        <f aca="false">IF($A3365="","",IF($C3365&lt;=0,"",1/$C3365^2))</f>
        <v>0.0644421468146172</v>
      </c>
      <c r="F3365" s="33" t="n">
        <f aca="false">IF(OR(ROW()-設定!$B$30&lt;2,ROW()+設定!$B$30&gt;13701,N($A3365)&lt;=0,N(INDEX($A$2:$A$13701,MIN(13700,MAX(1,ROW()-1+設定!$B$30))))&lt;=0,$A3365&lt;設定!$B$28,$A3365&gt;設定!$B$29),0,IF(AND($C3365&gt;=MAX(INDEX($C$1:$C$13701,MAX(1,ROW()-設定!$B$24)):INDEX($C$1:$C$13701,MAX(1,ROW()-1))),$C3365&gt;MAX(INDEX($C$1:$C$13701,MIN(13701,ROW()+1)):INDEX($C$1:$C$13701,MIN(13701,ROW()+設定!$B$24))),$C3365&gt;=設定!$B$32,$C3365&gt;=MAX(MIN(INDEX($C$1:$C$13701,MAX(1,ROW()-設定!$B$26)):INDEX($C$1:$C$13701,MAX(1,ROW()-1))),MIN(INDEX($C$1:$C$13701,MIN(13701,ROW()+1)):INDEX($C$1:$C$13701,MIN(13701,ROW()+設定!$B$26))))*10^(設定!$B$27/20)),1,0))</f>
        <v>0</v>
      </c>
      <c r="G3365" s="33" t="n">
        <f aca="false">$G3364+IF($F3365=1,1,0)</f>
        <v>1</v>
      </c>
      <c r="H3365" s="0" t="str">
        <f aca="false">IF($F3365=1,$G3365,"")</f>
        <v/>
      </c>
    </row>
    <row r="3366" customFormat="false" ht="15" hidden="false" customHeight="false" outlineLevel="0" collapsed="false">
      <c r="A3366" s="30" t="n">
        <v>525.625</v>
      </c>
      <c r="B3366" s="31" t="n">
        <v>11.7746</v>
      </c>
      <c r="C3366" s="32" t="n">
        <f aca="false">IF($A3366="","",IF(設定!$B$21="dB",10^($B3366/20),ABS($B3366)))</f>
        <v>3.87909128690215</v>
      </c>
      <c r="D3366" s="32" t="n">
        <f aca="false">IF($A3366="","",$A3366^2)</f>
        <v>276281.640625</v>
      </c>
      <c r="E3366" s="32" t="n">
        <f aca="false">IF($A3366="","",IF($C3366&lt;=0,"",1/$C3366^2))</f>
        <v>0.066456887914486</v>
      </c>
      <c r="F3366" s="33" t="n">
        <f aca="false">IF(OR(ROW()-設定!$B$30&lt;2,ROW()+設定!$B$30&gt;13701,N($A3366)&lt;=0,N(INDEX($A$2:$A$13701,MIN(13700,MAX(1,ROW()-1+設定!$B$30))))&lt;=0,$A3366&lt;設定!$B$28,$A3366&gt;設定!$B$29),0,IF(AND($C3366&gt;=MAX(INDEX($C$1:$C$13701,MAX(1,ROW()-設定!$B$24)):INDEX($C$1:$C$13701,MAX(1,ROW()-1))),$C3366&gt;MAX(INDEX($C$1:$C$13701,MIN(13701,ROW()+1)):INDEX($C$1:$C$13701,MIN(13701,ROW()+設定!$B$24))),$C3366&gt;=設定!$B$32,$C3366&gt;=MAX(MIN(INDEX($C$1:$C$13701,MAX(1,ROW()-設定!$B$26)):INDEX($C$1:$C$13701,MAX(1,ROW()-1))),MIN(INDEX($C$1:$C$13701,MIN(13701,ROW()+1)):INDEX($C$1:$C$13701,MIN(13701,ROW()+設定!$B$26))))*10^(設定!$B$27/20)),1,0))</f>
        <v>0</v>
      </c>
      <c r="G3366" s="33" t="n">
        <f aca="false">$G3365+IF($F3366=1,1,0)</f>
        <v>1</v>
      </c>
      <c r="H3366" s="0" t="str">
        <f aca="false">IF($F3366=1,$G3366,"")</f>
        <v/>
      </c>
    </row>
    <row r="3367" customFormat="false" ht="15" hidden="false" customHeight="false" outlineLevel="0" collapsed="false">
      <c r="A3367" s="30" t="n">
        <v>525.78125</v>
      </c>
      <c r="B3367" s="31" t="n">
        <v>11.8901</v>
      </c>
      <c r="C3367" s="32" t="n">
        <f aca="false">IF($A3367="","",IF(設定!$B$21="dB",10^($B3367/20),ABS($B3367)))</f>
        <v>3.93101770632801</v>
      </c>
      <c r="D3367" s="32" t="n">
        <f aca="false">IF($A3367="","",$A3367^2)</f>
        <v>276445.922851563</v>
      </c>
      <c r="E3367" s="32" t="n">
        <f aca="false">IF($A3367="","",IF($C3367&lt;=0,"",1/$C3367^2))</f>
        <v>0.0647127714910735</v>
      </c>
      <c r="F3367" s="33" t="n">
        <f aca="false">IF(OR(ROW()-設定!$B$30&lt;2,ROW()+設定!$B$30&gt;13701,N($A3367)&lt;=0,N(INDEX($A$2:$A$13701,MIN(13700,MAX(1,ROW()-1+設定!$B$30))))&lt;=0,$A3367&lt;設定!$B$28,$A3367&gt;設定!$B$29),0,IF(AND($C3367&gt;=MAX(INDEX($C$1:$C$13701,MAX(1,ROW()-設定!$B$24)):INDEX($C$1:$C$13701,MAX(1,ROW()-1))),$C3367&gt;MAX(INDEX($C$1:$C$13701,MIN(13701,ROW()+1)):INDEX($C$1:$C$13701,MIN(13701,ROW()+設定!$B$24))),$C3367&gt;=設定!$B$32,$C3367&gt;=MAX(MIN(INDEX($C$1:$C$13701,MAX(1,ROW()-設定!$B$26)):INDEX($C$1:$C$13701,MAX(1,ROW()-1))),MIN(INDEX($C$1:$C$13701,MIN(13701,ROW()+1)):INDEX($C$1:$C$13701,MIN(13701,ROW()+設定!$B$26))))*10^(設定!$B$27/20)),1,0))</f>
        <v>0</v>
      </c>
      <c r="G3367" s="33" t="n">
        <f aca="false">$G3366+IF($F3367=1,1,0)</f>
        <v>1</v>
      </c>
      <c r="H3367" s="0" t="str">
        <f aca="false">IF($F3367=1,$G3367,"")</f>
        <v/>
      </c>
    </row>
    <row r="3368" customFormat="false" ht="15" hidden="false" customHeight="false" outlineLevel="0" collapsed="false">
      <c r="A3368" s="30" t="n">
        <v>525.9375</v>
      </c>
      <c r="B3368" s="31" t="n">
        <v>11.941</v>
      </c>
      <c r="C3368" s="32" t="n">
        <f aca="false">IF($A3368="","",IF(設定!$B$21="dB",10^($B3368/20),ABS($B3368)))</f>
        <v>3.95412140952752</v>
      </c>
      <c r="D3368" s="32" t="n">
        <f aca="false">IF($A3368="","",$A3368^2)</f>
        <v>276610.25390625</v>
      </c>
      <c r="E3368" s="32" t="n">
        <f aca="false">IF($A3368="","",IF($C3368&lt;=0,"",1/$C3368^2))</f>
        <v>0.0639587548050826</v>
      </c>
      <c r="F3368" s="33" t="n">
        <f aca="false">IF(OR(ROW()-設定!$B$30&lt;2,ROW()+設定!$B$30&gt;13701,N($A3368)&lt;=0,N(INDEX($A$2:$A$13701,MIN(13700,MAX(1,ROW()-1+設定!$B$30))))&lt;=0,$A3368&lt;設定!$B$28,$A3368&gt;設定!$B$29),0,IF(AND($C3368&gt;=MAX(INDEX($C$1:$C$13701,MAX(1,ROW()-設定!$B$24)):INDEX($C$1:$C$13701,MAX(1,ROW()-1))),$C3368&gt;MAX(INDEX($C$1:$C$13701,MIN(13701,ROW()+1)):INDEX($C$1:$C$13701,MIN(13701,ROW()+設定!$B$24))),$C3368&gt;=設定!$B$32,$C3368&gt;=MAX(MIN(INDEX($C$1:$C$13701,MAX(1,ROW()-設定!$B$26)):INDEX($C$1:$C$13701,MAX(1,ROW()-1))),MIN(INDEX($C$1:$C$13701,MIN(13701,ROW()+1)):INDEX($C$1:$C$13701,MIN(13701,ROW()+設定!$B$26))))*10^(設定!$B$27/20)),1,0))</f>
        <v>0</v>
      </c>
      <c r="G3368" s="33" t="n">
        <f aca="false">$G3367+IF($F3368=1,1,0)</f>
        <v>1</v>
      </c>
      <c r="H3368" s="0" t="str">
        <f aca="false">IF($F3368=1,$G3368,"")</f>
        <v/>
      </c>
    </row>
    <row r="3369" customFormat="false" ht="15" hidden="false" customHeight="false" outlineLevel="0" collapsed="false">
      <c r="A3369" s="30" t="n">
        <v>526.09375</v>
      </c>
      <c r="B3369" s="31" t="n">
        <v>11.8902</v>
      </c>
      <c r="C3369" s="32" t="n">
        <f aca="false">IF($A3369="","",IF(設定!$B$21="dB",10^($B3369/20),ABS($B3369)))</f>
        <v>3.93106296410238</v>
      </c>
      <c r="D3369" s="32" t="n">
        <f aca="false">IF($A3369="","",$A3369^2)</f>
        <v>276774.633789063</v>
      </c>
      <c r="E3369" s="32" t="n">
        <f aca="false">IF($A3369="","",IF($C3369&lt;=0,"",1/$C3369^2))</f>
        <v>0.0647112814415988</v>
      </c>
      <c r="F3369" s="33" t="n">
        <f aca="false">IF(OR(ROW()-設定!$B$30&lt;2,ROW()+設定!$B$30&gt;13701,N($A3369)&lt;=0,N(INDEX($A$2:$A$13701,MIN(13700,MAX(1,ROW()-1+設定!$B$30))))&lt;=0,$A3369&lt;設定!$B$28,$A3369&gt;設定!$B$29),0,IF(AND($C3369&gt;=MAX(INDEX($C$1:$C$13701,MAX(1,ROW()-設定!$B$24)):INDEX($C$1:$C$13701,MAX(1,ROW()-1))),$C3369&gt;MAX(INDEX($C$1:$C$13701,MIN(13701,ROW()+1)):INDEX($C$1:$C$13701,MIN(13701,ROW()+設定!$B$24))),$C3369&gt;=設定!$B$32,$C3369&gt;=MAX(MIN(INDEX($C$1:$C$13701,MAX(1,ROW()-設定!$B$26)):INDEX($C$1:$C$13701,MAX(1,ROW()-1))),MIN(INDEX($C$1:$C$13701,MIN(13701,ROW()+1)):INDEX($C$1:$C$13701,MIN(13701,ROW()+設定!$B$26))))*10^(設定!$B$27/20)),1,0))</f>
        <v>0</v>
      </c>
      <c r="G3369" s="33" t="n">
        <f aca="false">$G3368+IF($F3369=1,1,0)</f>
        <v>1</v>
      </c>
      <c r="H3369" s="0" t="str">
        <f aca="false">IF($F3369=1,$G3369,"")</f>
        <v/>
      </c>
    </row>
    <row r="3370" customFormat="false" ht="15" hidden="false" customHeight="false" outlineLevel="0" collapsed="false">
      <c r="A3370" s="30" t="n">
        <v>526.25</v>
      </c>
      <c r="B3370" s="31" t="n">
        <v>11.9565</v>
      </c>
      <c r="C3370" s="32" t="n">
        <f aca="false">IF($A3370="","",IF(設定!$B$21="dB",10^($B3370/20),ABS($B3370)))</f>
        <v>3.96118385241563</v>
      </c>
      <c r="D3370" s="32" t="n">
        <f aca="false">IF($A3370="","",$A3370^2)</f>
        <v>276939.0625</v>
      </c>
      <c r="E3370" s="32" t="n">
        <f aca="false">IF($A3370="","",IF($C3370&lt;=0,"",1/$C3370^2))</f>
        <v>0.0637308924313063</v>
      </c>
      <c r="F3370" s="33" t="n">
        <f aca="false">IF(OR(ROW()-設定!$B$30&lt;2,ROW()+設定!$B$30&gt;13701,N($A3370)&lt;=0,N(INDEX($A$2:$A$13701,MIN(13700,MAX(1,ROW()-1+設定!$B$30))))&lt;=0,$A3370&lt;設定!$B$28,$A3370&gt;設定!$B$29),0,IF(AND($C3370&gt;=MAX(INDEX($C$1:$C$13701,MAX(1,ROW()-設定!$B$24)):INDEX($C$1:$C$13701,MAX(1,ROW()-1))),$C3370&gt;MAX(INDEX($C$1:$C$13701,MIN(13701,ROW()+1)):INDEX($C$1:$C$13701,MIN(13701,ROW()+設定!$B$24))),$C3370&gt;=設定!$B$32,$C3370&gt;=MAX(MIN(INDEX($C$1:$C$13701,MAX(1,ROW()-設定!$B$26)):INDEX($C$1:$C$13701,MAX(1,ROW()-1))),MIN(INDEX($C$1:$C$13701,MIN(13701,ROW()+1)):INDEX($C$1:$C$13701,MIN(13701,ROW()+設定!$B$26))))*10^(設定!$B$27/20)),1,0))</f>
        <v>0</v>
      </c>
      <c r="G3370" s="33" t="n">
        <f aca="false">$G3369+IF($F3370=1,1,0)</f>
        <v>1</v>
      </c>
      <c r="H3370" s="0" t="str">
        <f aca="false">IF($F3370=1,$G3370,"")</f>
        <v/>
      </c>
    </row>
    <row r="3371" customFormat="false" ht="15" hidden="false" customHeight="false" outlineLevel="0" collapsed="false">
      <c r="A3371" s="30" t="n">
        <v>526.40625</v>
      </c>
      <c r="B3371" s="31" t="n">
        <v>11.874</v>
      </c>
      <c r="C3371" s="32" t="n">
        <f aca="false">IF($A3371="","",IF(設定!$B$21="dB",10^($B3371/20),ABS($B3371)))</f>
        <v>3.92373799544861</v>
      </c>
      <c r="D3371" s="32" t="n">
        <f aca="false">IF($A3371="","",$A3371^2)</f>
        <v>277103.540039063</v>
      </c>
      <c r="E3371" s="32" t="n">
        <f aca="false">IF($A3371="","",IF($C3371&lt;=0,"",1/$C3371^2))</f>
        <v>0.0649531174438762</v>
      </c>
      <c r="F3371" s="33" t="n">
        <f aca="false">IF(OR(ROW()-設定!$B$30&lt;2,ROW()+設定!$B$30&gt;13701,N($A3371)&lt;=0,N(INDEX($A$2:$A$13701,MIN(13700,MAX(1,ROW()-1+設定!$B$30))))&lt;=0,$A3371&lt;設定!$B$28,$A3371&gt;設定!$B$29),0,IF(AND($C3371&gt;=MAX(INDEX($C$1:$C$13701,MAX(1,ROW()-設定!$B$24)):INDEX($C$1:$C$13701,MAX(1,ROW()-1))),$C3371&gt;MAX(INDEX($C$1:$C$13701,MIN(13701,ROW()+1)):INDEX($C$1:$C$13701,MIN(13701,ROW()+設定!$B$24))),$C3371&gt;=設定!$B$32,$C3371&gt;=MAX(MIN(INDEX($C$1:$C$13701,MAX(1,ROW()-設定!$B$26)):INDEX($C$1:$C$13701,MAX(1,ROW()-1))),MIN(INDEX($C$1:$C$13701,MIN(13701,ROW()+1)):INDEX($C$1:$C$13701,MIN(13701,ROW()+設定!$B$26))))*10^(設定!$B$27/20)),1,0))</f>
        <v>0</v>
      </c>
      <c r="G3371" s="33" t="n">
        <f aca="false">$G3370+IF($F3371=1,1,0)</f>
        <v>1</v>
      </c>
      <c r="H3371" s="0" t="str">
        <f aca="false">IF($F3371=1,$G3371,"")</f>
        <v/>
      </c>
    </row>
    <row r="3372" customFormat="false" ht="15" hidden="false" customHeight="false" outlineLevel="0" collapsed="false">
      <c r="A3372" s="30" t="n">
        <v>526.5625</v>
      </c>
      <c r="B3372" s="31" t="n">
        <v>12.1323</v>
      </c>
      <c r="C3372" s="32" t="n">
        <f aca="false">IF($A3372="","",IF(設定!$B$21="dB",10^($B3372/20),ABS($B3372)))</f>
        <v>4.04217396012658</v>
      </c>
      <c r="D3372" s="32" t="n">
        <f aca="false">IF($A3372="","",$A3372^2)</f>
        <v>277268.06640625</v>
      </c>
      <c r="E3372" s="32" t="n">
        <f aca="false">IF($A3372="","",IF($C3372&lt;=0,"",1/$C3372^2))</f>
        <v>0.0612026180139454</v>
      </c>
      <c r="F3372" s="33" t="n">
        <f aca="false">IF(OR(ROW()-設定!$B$30&lt;2,ROW()+設定!$B$30&gt;13701,N($A3372)&lt;=0,N(INDEX($A$2:$A$13701,MIN(13700,MAX(1,ROW()-1+設定!$B$30))))&lt;=0,$A3372&lt;設定!$B$28,$A3372&gt;設定!$B$29),0,IF(AND($C3372&gt;=MAX(INDEX($C$1:$C$13701,MAX(1,ROW()-設定!$B$24)):INDEX($C$1:$C$13701,MAX(1,ROW()-1))),$C3372&gt;MAX(INDEX($C$1:$C$13701,MIN(13701,ROW()+1)):INDEX($C$1:$C$13701,MIN(13701,ROW()+設定!$B$24))),$C3372&gt;=設定!$B$32,$C3372&gt;=MAX(MIN(INDEX($C$1:$C$13701,MAX(1,ROW()-設定!$B$26)):INDEX($C$1:$C$13701,MAX(1,ROW()-1))),MIN(INDEX($C$1:$C$13701,MIN(13701,ROW()+1)):INDEX($C$1:$C$13701,MIN(13701,ROW()+設定!$B$26))))*10^(設定!$B$27/20)),1,0))</f>
        <v>0</v>
      </c>
      <c r="G3372" s="33" t="n">
        <f aca="false">$G3371+IF($F3372=1,1,0)</f>
        <v>1</v>
      </c>
      <c r="H3372" s="0" t="str">
        <f aca="false">IF($F3372=1,$G3372,"")</f>
        <v/>
      </c>
    </row>
    <row r="3373" customFormat="false" ht="15" hidden="false" customHeight="false" outlineLevel="0" collapsed="false">
      <c r="A3373" s="30" t="n">
        <v>526.71875</v>
      </c>
      <c r="B3373" s="31" t="n">
        <v>12.209</v>
      </c>
      <c r="C3373" s="32" t="n">
        <f aca="false">IF($A3373="","",IF(設定!$B$21="dB",10^($B3373/20),ABS($B3373)))</f>
        <v>4.07802609058081</v>
      </c>
      <c r="D3373" s="32" t="n">
        <f aca="false">IF($A3373="","",$A3373^2)</f>
        <v>277432.641601563</v>
      </c>
      <c r="E3373" s="32" t="n">
        <f aca="false">IF($A3373="","",IF($C3373&lt;=0,"",1/$C3373^2))</f>
        <v>0.0601312178789934</v>
      </c>
      <c r="F3373" s="33" t="n">
        <f aca="false">IF(OR(ROW()-設定!$B$30&lt;2,ROW()+設定!$B$30&gt;13701,N($A3373)&lt;=0,N(INDEX($A$2:$A$13701,MIN(13700,MAX(1,ROW()-1+設定!$B$30))))&lt;=0,$A3373&lt;設定!$B$28,$A3373&gt;設定!$B$29),0,IF(AND($C3373&gt;=MAX(INDEX($C$1:$C$13701,MAX(1,ROW()-設定!$B$24)):INDEX($C$1:$C$13701,MAX(1,ROW()-1))),$C3373&gt;MAX(INDEX($C$1:$C$13701,MIN(13701,ROW()+1)):INDEX($C$1:$C$13701,MIN(13701,ROW()+設定!$B$24))),$C3373&gt;=設定!$B$32,$C3373&gt;=MAX(MIN(INDEX($C$1:$C$13701,MAX(1,ROW()-設定!$B$26)):INDEX($C$1:$C$13701,MAX(1,ROW()-1))),MIN(INDEX($C$1:$C$13701,MIN(13701,ROW()+1)):INDEX($C$1:$C$13701,MIN(13701,ROW()+設定!$B$26))))*10^(設定!$B$27/20)),1,0))</f>
        <v>0</v>
      </c>
      <c r="G3373" s="33" t="n">
        <f aca="false">$G3372+IF($F3373=1,1,0)</f>
        <v>1</v>
      </c>
      <c r="H3373" s="0" t="str">
        <f aca="false">IF($F3373=1,$G3373,"")</f>
        <v/>
      </c>
    </row>
    <row r="3374" customFormat="false" ht="15" hidden="false" customHeight="false" outlineLevel="0" collapsed="false">
      <c r="A3374" s="30" t="n">
        <v>526.875</v>
      </c>
      <c r="B3374" s="31" t="n">
        <v>11.9609</v>
      </c>
      <c r="C3374" s="32" t="n">
        <f aca="false">IF($A3374="","",IF(設定!$B$21="dB",10^($B3374/20),ABS($B3374)))</f>
        <v>3.96319097258048</v>
      </c>
      <c r="D3374" s="32" t="n">
        <f aca="false">IF($A3374="","",$A3374^2)</f>
        <v>277597.265625</v>
      </c>
      <c r="E3374" s="32" t="n">
        <f aca="false">IF($A3374="","",IF($C3374&lt;=0,"",1/$C3374^2))</f>
        <v>0.0636663569752047</v>
      </c>
      <c r="F3374" s="33" t="n">
        <f aca="false">IF(OR(ROW()-設定!$B$30&lt;2,ROW()+設定!$B$30&gt;13701,N($A3374)&lt;=0,N(INDEX($A$2:$A$13701,MIN(13700,MAX(1,ROW()-1+設定!$B$30))))&lt;=0,$A3374&lt;設定!$B$28,$A3374&gt;設定!$B$29),0,IF(AND($C3374&gt;=MAX(INDEX($C$1:$C$13701,MAX(1,ROW()-設定!$B$24)):INDEX($C$1:$C$13701,MAX(1,ROW()-1))),$C3374&gt;MAX(INDEX($C$1:$C$13701,MIN(13701,ROW()+1)):INDEX($C$1:$C$13701,MIN(13701,ROW()+設定!$B$24))),$C3374&gt;=設定!$B$32,$C3374&gt;=MAX(MIN(INDEX($C$1:$C$13701,MAX(1,ROW()-設定!$B$26)):INDEX($C$1:$C$13701,MAX(1,ROW()-1))),MIN(INDEX($C$1:$C$13701,MIN(13701,ROW()+1)):INDEX($C$1:$C$13701,MIN(13701,ROW()+設定!$B$26))))*10^(設定!$B$27/20)),1,0))</f>
        <v>0</v>
      </c>
      <c r="G3374" s="33" t="n">
        <f aca="false">$G3373+IF($F3374=1,1,0)</f>
        <v>1</v>
      </c>
      <c r="H3374" s="0" t="str">
        <f aca="false">IF($F3374=1,$G3374,"")</f>
        <v/>
      </c>
    </row>
    <row r="3375" customFormat="false" ht="15" hidden="false" customHeight="false" outlineLevel="0" collapsed="false">
      <c r="A3375" s="30" t="n">
        <v>527.03125</v>
      </c>
      <c r="B3375" s="31" t="n">
        <v>12.057</v>
      </c>
      <c r="C3375" s="32" t="n">
        <f aca="false">IF($A3375="","",IF(設定!$B$21="dB",10^($B3375/20),ABS($B3375)))</f>
        <v>4.00728287075545</v>
      </c>
      <c r="D3375" s="32" t="n">
        <f aca="false">IF($A3375="","",$A3375^2)</f>
        <v>277761.938476563</v>
      </c>
      <c r="E3375" s="32" t="n">
        <f aca="false">IF($A3375="","",IF($C3375&lt;=0,"",1/$C3375^2))</f>
        <v>0.0622730303483123</v>
      </c>
      <c r="F3375" s="33" t="n">
        <f aca="false">IF(OR(ROW()-設定!$B$30&lt;2,ROW()+設定!$B$30&gt;13701,N($A3375)&lt;=0,N(INDEX($A$2:$A$13701,MIN(13700,MAX(1,ROW()-1+設定!$B$30))))&lt;=0,$A3375&lt;設定!$B$28,$A3375&gt;設定!$B$29),0,IF(AND($C3375&gt;=MAX(INDEX($C$1:$C$13701,MAX(1,ROW()-設定!$B$24)):INDEX($C$1:$C$13701,MAX(1,ROW()-1))),$C3375&gt;MAX(INDEX($C$1:$C$13701,MIN(13701,ROW()+1)):INDEX($C$1:$C$13701,MIN(13701,ROW()+設定!$B$24))),$C3375&gt;=設定!$B$32,$C3375&gt;=MAX(MIN(INDEX($C$1:$C$13701,MAX(1,ROW()-設定!$B$26)):INDEX($C$1:$C$13701,MAX(1,ROW()-1))),MIN(INDEX($C$1:$C$13701,MIN(13701,ROW()+1)):INDEX($C$1:$C$13701,MIN(13701,ROW()+設定!$B$26))))*10^(設定!$B$27/20)),1,0))</f>
        <v>0</v>
      </c>
      <c r="G3375" s="33" t="n">
        <f aca="false">$G3374+IF($F3375=1,1,0)</f>
        <v>1</v>
      </c>
      <c r="H3375" s="0" t="str">
        <f aca="false">IF($F3375=1,$G3375,"")</f>
        <v/>
      </c>
    </row>
    <row r="3376" customFormat="false" ht="15" hidden="false" customHeight="false" outlineLevel="0" collapsed="false">
      <c r="A3376" s="30" t="n">
        <v>527.1875</v>
      </c>
      <c r="B3376" s="31" t="n">
        <v>12.0057</v>
      </c>
      <c r="C3376" s="32" t="n">
        <f aca="false">IF($A3376="","",IF(設定!$B$21="dB",10^($B3376/20),ABS($B3376)))</f>
        <v>3.9836850885037</v>
      </c>
      <c r="D3376" s="32" t="n">
        <f aca="false">IF($A3376="","",$A3376^2)</f>
        <v>277926.66015625</v>
      </c>
      <c r="E3376" s="32" t="n">
        <f aca="false">IF($A3376="","",IF($C3376&lt;=0,"",1/$C3376^2))</f>
        <v>0.0630129772885728</v>
      </c>
      <c r="F3376" s="33" t="n">
        <f aca="false">IF(OR(ROW()-設定!$B$30&lt;2,ROW()+設定!$B$30&gt;13701,N($A3376)&lt;=0,N(INDEX($A$2:$A$13701,MIN(13700,MAX(1,ROW()-1+設定!$B$30))))&lt;=0,$A3376&lt;設定!$B$28,$A3376&gt;設定!$B$29),0,IF(AND($C3376&gt;=MAX(INDEX($C$1:$C$13701,MAX(1,ROW()-設定!$B$24)):INDEX($C$1:$C$13701,MAX(1,ROW()-1))),$C3376&gt;MAX(INDEX($C$1:$C$13701,MIN(13701,ROW()+1)):INDEX($C$1:$C$13701,MIN(13701,ROW()+設定!$B$24))),$C3376&gt;=設定!$B$32,$C3376&gt;=MAX(MIN(INDEX($C$1:$C$13701,MAX(1,ROW()-設定!$B$26)):INDEX($C$1:$C$13701,MAX(1,ROW()-1))),MIN(INDEX($C$1:$C$13701,MIN(13701,ROW()+1)):INDEX($C$1:$C$13701,MIN(13701,ROW()+設定!$B$26))))*10^(設定!$B$27/20)),1,0))</f>
        <v>0</v>
      </c>
      <c r="G3376" s="33" t="n">
        <f aca="false">$G3375+IF($F3376=1,1,0)</f>
        <v>1</v>
      </c>
      <c r="H3376" s="0" t="str">
        <f aca="false">IF($F3376=1,$G3376,"")</f>
        <v/>
      </c>
    </row>
    <row r="3377" customFormat="false" ht="15" hidden="false" customHeight="false" outlineLevel="0" collapsed="false">
      <c r="A3377" s="30" t="n">
        <v>527.34375</v>
      </c>
      <c r="B3377" s="31" t="n">
        <v>12.1742</v>
      </c>
      <c r="C3377" s="32" t="n">
        <f aca="false">IF($A3377="","",IF(設定!$B$21="dB",10^($B3377/20),ABS($B3377)))</f>
        <v>4.06172017357724</v>
      </c>
      <c r="D3377" s="32" t="n">
        <f aca="false">IF($A3377="","",$A3377^2)</f>
        <v>278091.430664063</v>
      </c>
      <c r="E3377" s="32" t="n">
        <f aca="false">IF($A3377="","",IF($C3377&lt;=0,"",1/$C3377^2))</f>
        <v>0.0606149847171892</v>
      </c>
      <c r="F3377" s="33" t="n">
        <f aca="false">IF(OR(ROW()-設定!$B$30&lt;2,ROW()+設定!$B$30&gt;13701,N($A3377)&lt;=0,N(INDEX($A$2:$A$13701,MIN(13700,MAX(1,ROW()-1+設定!$B$30))))&lt;=0,$A3377&lt;設定!$B$28,$A3377&gt;設定!$B$29),0,IF(AND($C3377&gt;=MAX(INDEX($C$1:$C$13701,MAX(1,ROW()-設定!$B$24)):INDEX($C$1:$C$13701,MAX(1,ROW()-1))),$C3377&gt;MAX(INDEX($C$1:$C$13701,MIN(13701,ROW()+1)):INDEX($C$1:$C$13701,MIN(13701,ROW()+設定!$B$24))),$C3377&gt;=設定!$B$32,$C3377&gt;=MAX(MIN(INDEX($C$1:$C$13701,MAX(1,ROW()-設定!$B$26)):INDEX($C$1:$C$13701,MAX(1,ROW()-1))),MIN(INDEX($C$1:$C$13701,MIN(13701,ROW()+1)):INDEX($C$1:$C$13701,MIN(13701,ROW()+設定!$B$26))))*10^(設定!$B$27/20)),1,0))</f>
        <v>0</v>
      </c>
      <c r="G3377" s="33" t="n">
        <f aca="false">$G3376+IF($F3377=1,1,0)</f>
        <v>1</v>
      </c>
      <c r="H3377" s="0" t="str">
        <f aca="false">IF($F3377=1,$G3377,"")</f>
        <v/>
      </c>
    </row>
    <row r="3378" customFormat="false" ht="15" hidden="false" customHeight="false" outlineLevel="0" collapsed="false">
      <c r="A3378" s="30" t="n">
        <v>527.5</v>
      </c>
      <c r="B3378" s="31" t="n">
        <v>12.1023</v>
      </c>
      <c r="C3378" s="32" t="n">
        <f aca="false">IF($A3378="","",IF(設定!$B$21="dB",10^($B3378/20),ABS($B3378)))</f>
        <v>4.02823686823074</v>
      </c>
      <c r="D3378" s="32" t="n">
        <f aca="false">IF($A3378="","",$A3378^2)</f>
        <v>278256.25</v>
      </c>
      <c r="E3378" s="32" t="n">
        <f aca="false">IF($A3378="","",IF($C3378&lt;=0,"",1/$C3378^2))</f>
        <v>0.0616268542948815</v>
      </c>
      <c r="F3378" s="33" t="n">
        <f aca="false">IF(OR(ROW()-設定!$B$30&lt;2,ROW()+設定!$B$30&gt;13701,N($A3378)&lt;=0,N(INDEX($A$2:$A$13701,MIN(13700,MAX(1,ROW()-1+設定!$B$30))))&lt;=0,$A3378&lt;設定!$B$28,$A3378&gt;設定!$B$29),0,IF(AND($C3378&gt;=MAX(INDEX($C$1:$C$13701,MAX(1,ROW()-設定!$B$24)):INDEX($C$1:$C$13701,MAX(1,ROW()-1))),$C3378&gt;MAX(INDEX($C$1:$C$13701,MIN(13701,ROW()+1)):INDEX($C$1:$C$13701,MIN(13701,ROW()+設定!$B$24))),$C3378&gt;=設定!$B$32,$C3378&gt;=MAX(MIN(INDEX($C$1:$C$13701,MAX(1,ROW()-設定!$B$26)):INDEX($C$1:$C$13701,MAX(1,ROW()-1))),MIN(INDEX($C$1:$C$13701,MIN(13701,ROW()+1)):INDEX($C$1:$C$13701,MIN(13701,ROW()+設定!$B$26))))*10^(設定!$B$27/20)),1,0))</f>
        <v>0</v>
      </c>
      <c r="G3378" s="33" t="n">
        <f aca="false">$G3377+IF($F3378=1,1,0)</f>
        <v>1</v>
      </c>
      <c r="H3378" s="0" t="str">
        <f aca="false">IF($F3378=1,$G3378,"")</f>
        <v/>
      </c>
    </row>
    <row r="3379" customFormat="false" ht="15" hidden="false" customHeight="false" outlineLevel="0" collapsed="false">
      <c r="A3379" s="30" t="n">
        <v>527.65625</v>
      </c>
      <c r="B3379" s="31" t="n">
        <v>12.0791</v>
      </c>
      <c r="C3379" s="32" t="n">
        <f aca="false">IF($A3379="","",IF(設定!$B$21="dB",10^($B3379/20),ABS($B3379)))</f>
        <v>4.01749180916827</v>
      </c>
      <c r="D3379" s="32" t="n">
        <f aca="false">IF($A3379="","",$A3379^2)</f>
        <v>278421.118164063</v>
      </c>
      <c r="E3379" s="32" t="n">
        <f aca="false">IF($A3379="","",IF($C3379&lt;=0,"",1/$C3379^2))</f>
        <v>0.0619569456799456</v>
      </c>
      <c r="F3379" s="33" t="n">
        <f aca="false">IF(OR(ROW()-設定!$B$30&lt;2,ROW()+設定!$B$30&gt;13701,N($A3379)&lt;=0,N(INDEX($A$2:$A$13701,MIN(13700,MAX(1,ROW()-1+設定!$B$30))))&lt;=0,$A3379&lt;設定!$B$28,$A3379&gt;設定!$B$29),0,IF(AND($C3379&gt;=MAX(INDEX($C$1:$C$13701,MAX(1,ROW()-設定!$B$24)):INDEX($C$1:$C$13701,MAX(1,ROW()-1))),$C3379&gt;MAX(INDEX($C$1:$C$13701,MIN(13701,ROW()+1)):INDEX($C$1:$C$13701,MIN(13701,ROW()+設定!$B$24))),$C3379&gt;=設定!$B$32,$C3379&gt;=MAX(MIN(INDEX($C$1:$C$13701,MAX(1,ROW()-設定!$B$26)):INDEX($C$1:$C$13701,MAX(1,ROW()-1))),MIN(INDEX($C$1:$C$13701,MIN(13701,ROW()+1)):INDEX($C$1:$C$13701,MIN(13701,ROW()+設定!$B$26))))*10^(設定!$B$27/20)),1,0))</f>
        <v>0</v>
      </c>
      <c r="G3379" s="33" t="n">
        <f aca="false">$G3378+IF($F3379=1,1,0)</f>
        <v>1</v>
      </c>
      <c r="H3379" s="0" t="str">
        <f aca="false">IF($F3379=1,$G3379,"")</f>
        <v/>
      </c>
    </row>
    <row r="3380" customFormat="false" ht="15" hidden="false" customHeight="false" outlineLevel="0" collapsed="false">
      <c r="A3380" s="30" t="n">
        <v>527.8125</v>
      </c>
      <c r="B3380" s="31" t="n">
        <v>12.0618</v>
      </c>
      <c r="C3380" s="32" t="n">
        <f aca="false">IF($A3380="","",IF(設定!$B$21="dB",10^($B3380/20),ABS($B3380)))</f>
        <v>4.00949798911129</v>
      </c>
      <c r="D3380" s="32" t="n">
        <f aca="false">IF($A3380="","",$A3380^2)</f>
        <v>278586.03515625</v>
      </c>
      <c r="E3380" s="32" t="n">
        <f aca="false">IF($A3380="","",IF($C3380&lt;=0,"",1/$C3380^2))</f>
        <v>0.0622042416726814</v>
      </c>
      <c r="F3380" s="33" t="n">
        <f aca="false">IF(OR(ROW()-設定!$B$30&lt;2,ROW()+設定!$B$30&gt;13701,N($A3380)&lt;=0,N(INDEX($A$2:$A$13701,MIN(13700,MAX(1,ROW()-1+設定!$B$30))))&lt;=0,$A3380&lt;設定!$B$28,$A3380&gt;設定!$B$29),0,IF(AND($C3380&gt;=MAX(INDEX($C$1:$C$13701,MAX(1,ROW()-設定!$B$24)):INDEX($C$1:$C$13701,MAX(1,ROW()-1))),$C3380&gt;MAX(INDEX($C$1:$C$13701,MIN(13701,ROW()+1)):INDEX($C$1:$C$13701,MIN(13701,ROW()+設定!$B$24))),$C3380&gt;=設定!$B$32,$C3380&gt;=MAX(MIN(INDEX($C$1:$C$13701,MAX(1,ROW()-設定!$B$26)):INDEX($C$1:$C$13701,MAX(1,ROW()-1))),MIN(INDEX($C$1:$C$13701,MIN(13701,ROW()+1)):INDEX($C$1:$C$13701,MIN(13701,ROW()+設定!$B$26))))*10^(設定!$B$27/20)),1,0))</f>
        <v>0</v>
      </c>
      <c r="G3380" s="33" t="n">
        <f aca="false">$G3379+IF($F3380=1,1,0)</f>
        <v>1</v>
      </c>
      <c r="H3380" s="0" t="str">
        <f aca="false">IF($F3380=1,$G3380,"")</f>
        <v/>
      </c>
    </row>
    <row r="3381" customFormat="false" ht="15" hidden="false" customHeight="false" outlineLevel="0" collapsed="false">
      <c r="A3381" s="30" t="n">
        <v>527.96875</v>
      </c>
      <c r="B3381" s="31" t="n">
        <v>12.1122</v>
      </c>
      <c r="C3381" s="32" t="n">
        <f aca="false">IF($A3381="","",IF(設定!$B$21="dB",10^($B3381/20),ABS($B3381)))</f>
        <v>4.03283078805261</v>
      </c>
      <c r="D3381" s="32" t="n">
        <f aca="false">IF($A3381="","",$A3381^2)</f>
        <v>278751.000976563</v>
      </c>
      <c r="E3381" s="32" t="n">
        <f aca="false">IF($A3381="","",IF($C3381&lt;=0,"",1/$C3381^2))</f>
        <v>0.0614865322266121</v>
      </c>
      <c r="F3381" s="33" t="n">
        <f aca="false">IF(OR(ROW()-設定!$B$30&lt;2,ROW()+設定!$B$30&gt;13701,N($A3381)&lt;=0,N(INDEX($A$2:$A$13701,MIN(13700,MAX(1,ROW()-1+設定!$B$30))))&lt;=0,$A3381&lt;設定!$B$28,$A3381&gt;設定!$B$29),0,IF(AND($C3381&gt;=MAX(INDEX($C$1:$C$13701,MAX(1,ROW()-設定!$B$24)):INDEX($C$1:$C$13701,MAX(1,ROW()-1))),$C3381&gt;MAX(INDEX($C$1:$C$13701,MIN(13701,ROW()+1)):INDEX($C$1:$C$13701,MIN(13701,ROW()+設定!$B$24))),$C3381&gt;=設定!$B$32,$C3381&gt;=MAX(MIN(INDEX($C$1:$C$13701,MAX(1,ROW()-設定!$B$26)):INDEX($C$1:$C$13701,MAX(1,ROW()-1))),MIN(INDEX($C$1:$C$13701,MIN(13701,ROW()+1)):INDEX($C$1:$C$13701,MIN(13701,ROW()+設定!$B$26))))*10^(設定!$B$27/20)),1,0))</f>
        <v>0</v>
      </c>
      <c r="G3381" s="33" t="n">
        <f aca="false">$G3380+IF($F3381=1,1,0)</f>
        <v>1</v>
      </c>
      <c r="H3381" s="0" t="str">
        <f aca="false">IF($F3381=1,$G3381,"")</f>
        <v/>
      </c>
    </row>
    <row r="3382" customFormat="false" ht="15" hidden="false" customHeight="false" outlineLevel="0" collapsed="false">
      <c r="A3382" s="30" t="n">
        <v>528.125</v>
      </c>
      <c r="B3382" s="31" t="n">
        <v>12.0075</v>
      </c>
      <c r="C3382" s="32" t="n">
        <f aca="false">IF($A3382="","",IF(設定!$B$21="dB",10^($B3382/20),ABS($B3382)))</f>
        <v>3.98451072370103</v>
      </c>
      <c r="D3382" s="32" t="n">
        <f aca="false">IF($A3382="","",$A3382^2)</f>
        <v>278916.015625</v>
      </c>
      <c r="E3382" s="32" t="n">
        <f aca="false">IF($A3382="","",IF($C3382&lt;=0,"",1/$C3382^2))</f>
        <v>0.0629868660064663</v>
      </c>
      <c r="F3382" s="33" t="n">
        <f aca="false">IF(OR(ROW()-設定!$B$30&lt;2,ROW()+設定!$B$30&gt;13701,N($A3382)&lt;=0,N(INDEX($A$2:$A$13701,MIN(13700,MAX(1,ROW()-1+設定!$B$30))))&lt;=0,$A3382&lt;設定!$B$28,$A3382&gt;設定!$B$29),0,IF(AND($C3382&gt;=MAX(INDEX($C$1:$C$13701,MAX(1,ROW()-設定!$B$24)):INDEX($C$1:$C$13701,MAX(1,ROW()-1))),$C3382&gt;MAX(INDEX($C$1:$C$13701,MIN(13701,ROW()+1)):INDEX($C$1:$C$13701,MIN(13701,ROW()+設定!$B$24))),$C3382&gt;=設定!$B$32,$C3382&gt;=MAX(MIN(INDEX($C$1:$C$13701,MAX(1,ROW()-設定!$B$26)):INDEX($C$1:$C$13701,MAX(1,ROW()-1))),MIN(INDEX($C$1:$C$13701,MIN(13701,ROW()+1)):INDEX($C$1:$C$13701,MIN(13701,ROW()+設定!$B$26))))*10^(設定!$B$27/20)),1,0))</f>
        <v>0</v>
      </c>
      <c r="G3382" s="33" t="n">
        <f aca="false">$G3381+IF($F3382=1,1,0)</f>
        <v>1</v>
      </c>
      <c r="H3382" s="0" t="str">
        <f aca="false">IF($F3382=1,$G3382,"")</f>
        <v/>
      </c>
    </row>
    <row r="3383" customFormat="false" ht="15" hidden="false" customHeight="false" outlineLevel="0" collapsed="false">
      <c r="A3383" s="30" t="n">
        <v>528.28125</v>
      </c>
      <c r="B3383" s="31" t="n">
        <v>12.1968</v>
      </c>
      <c r="C3383" s="32" t="n">
        <f aca="false">IF($A3383="","",IF(設定!$B$21="dB",10^($B3383/20),ABS($B3383)))</f>
        <v>4.07230221006517</v>
      </c>
      <c r="D3383" s="32" t="n">
        <f aca="false">IF($A3383="","",$A3383^2)</f>
        <v>279081.079101563</v>
      </c>
      <c r="E3383" s="32" t="n">
        <f aca="false">IF($A3383="","",IF($C3383&lt;=0,"",1/$C3383^2))</f>
        <v>0.0603003731994239</v>
      </c>
      <c r="F3383" s="33" t="n">
        <f aca="false">IF(OR(ROW()-設定!$B$30&lt;2,ROW()+設定!$B$30&gt;13701,N($A3383)&lt;=0,N(INDEX($A$2:$A$13701,MIN(13700,MAX(1,ROW()-1+設定!$B$30))))&lt;=0,$A3383&lt;設定!$B$28,$A3383&gt;設定!$B$29),0,IF(AND($C3383&gt;=MAX(INDEX($C$1:$C$13701,MAX(1,ROW()-設定!$B$24)):INDEX($C$1:$C$13701,MAX(1,ROW()-1))),$C3383&gt;MAX(INDEX($C$1:$C$13701,MIN(13701,ROW()+1)):INDEX($C$1:$C$13701,MIN(13701,ROW()+設定!$B$24))),$C3383&gt;=設定!$B$32,$C3383&gt;=MAX(MIN(INDEX($C$1:$C$13701,MAX(1,ROW()-設定!$B$26)):INDEX($C$1:$C$13701,MAX(1,ROW()-1))),MIN(INDEX($C$1:$C$13701,MIN(13701,ROW()+1)):INDEX($C$1:$C$13701,MIN(13701,ROW()+設定!$B$26))))*10^(設定!$B$27/20)),1,0))</f>
        <v>0</v>
      </c>
      <c r="G3383" s="33" t="n">
        <f aca="false">$G3382+IF($F3383=1,1,0)</f>
        <v>1</v>
      </c>
      <c r="H3383" s="0" t="str">
        <f aca="false">IF($F3383=1,$G3383,"")</f>
        <v/>
      </c>
    </row>
    <row r="3384" customFormat="false" ht="15" hidden="false" customHeight="false" outlineLevel="0" collapsed="false">
      <c r="A3384" s="30" t="n">
        <v>528.4375</v>
      </c>
      <c r="B3384" s="31" t="n">
        <v>12.0657</v>
      </c>
      <c r="C3384" s="32" t="n">
        <f aca="false">IF($A3384="","",IF(設定!$B$21="dB",10^($B3384/20),ABS($B3384)))</f>
        <v>4.01129867434708</v>
      </c>
      <c r="D3384" s="32" t="n">
        <f aca="false">IF($A3384="","",$A3384^2)</f>
        <v>279246.19140625</v>
      </c>
      <c r="E3384" s="32" t="n">
        <f aca="false">IF($A3384="","",IF($C3384&lt;=0,"",1/$C3384^2))</f>
        <v>0.0621484068282647</v>
      </c>
      <c r="F3384" s="33" t="n">
        <f aca="false">IF(OR(ROW()-設定!$B$30&lt;2,ROW()+設定!$B$30&gt;13701,N($A3384)&lt;=0,N(INDEX($A$2:$A$13701,MIN(13700,MAX(1,ROW()-1+設定!$B$30))))&lt;=0,$A3384&lt;設定!$B$28,$A3384&gt;設定!$B$29),0,IF(AND($C3384&gt;=MAX(INDEX($C$1:$C$13701,MAX(1,ROW()-設定!$B$24)):INDEX($C$1:$C$13701,MAX(1,ROW()-1))),$C3384&gt;MAX(INDEX($C$1:$C$13701,MIN(13701,ROW()+1)):INDEX($C$1:$C$13701,MIN(13701,ROW()+設定!$B$24))),$C3384&gt;=設定!$B$32,$C3384&gt;=MAX(MIN(INDEX($C$1:$C$13701,MAX(1,ROW()-設定!$B$26)):INDEX($C$1:$C$13701,MAX(1,ROW()-1))),MIN(INDEX($C$1:$C$13701,MIN(13701,ROW()+1)):INDEX($C$1:$C$13701,MIN(13701,ROW()+設定!$B$26))))*10^(設定!$B$27/20)),1,0))</f>
        <v>0</v>
      </c>
      <c r="G3384" s="33" t="n">
        <f aca="false">$G3383+IF($F3384=1,1,0)</f>
        <v>1</v>
      </c>
      <c r="H3384" s="0" t="str">
        <f aca="false">IF($F3384=1,$G3384,"")</f>
        <v/>
      </c>
    </row>
    <row r="3385" customFormat="false" ht="15" hidden="false" customHeight="false" outlineLevel="0" collapsed="false">
      <c r="A3385" s="30" t="n">
        <v>528.59375</v>
      </c>
      <c r="B3385" s="31" t="n">
        <v>12.2101</v>
      </c>
      <c r="C3385" s="32" t="n">
        <f aca="false">IF($A3385="","",IF(設定!$B$21="dB",10^($B3385/20),ABS($B3385)))</f>
        <v>4.07854257339905</v>
      </c>
      <c r="D3385" s="32" t="n">
        <f aca="false">IF($A3385="","",$A3385^2)</f>
        <v>279411.352539063</v>
      </c>
      <c r="E3385" s="32" t="n">
        <f aca="false">IF($A3385="","",IF($C3385&lt;=0,"",1/$C3385^2))</f>
        <v>0.0601159895105782</v>
      </c>
      <c r="F3385" s="33" t="n">
        <f aca="false">IF(OR(ROW()-設定!$B$30&lt;2,ROW()+設定!$B$30&gt;13701,N($A3385)&lt;=0,N(INDEX($A$2:$A$13701,MIN(13700,MAX(1,ROW()-1+設定!$B$30))))&lt;=0,$A3385&lt;設定!$B$28,$A3385&gt;設定!$B$29),0,IF(AND($C3385&gt;=MAX(INDEX($C$1:$C$13701,MAX(1,ROW()-設定!$B$24)):INDEX($C$1:$C$13701,MAX(1,ROW()-1))),$C3385&gt;MAX(INDEX($C$1:$C$13701,MIN(13701,ROW()+1)):INDEX($C$1:$C$13701,MIN(13701,ROW()+設定!$B$24))),$C3385&gt;=設定!$B$32,$C3385&gt;=MAX(MIN(INDEX($C$1:$C$13701,MAX(1,ROW()-設定!$B$26)):INDEX($C$1:$C$13701,MAX(1,ROW()-1))),MIN(INDEX($C$1:$C$13701,MIN(13701,ROW()+1)):INDEX($C$1:$C$13701,MIN(13701,ROW()+設定!$B$26))))*10^(設定!$B$27/20)),1,0))</f>
        <v>0</v>
      </c>
      <c r="G3385" s="33" t="n">
        <f aca="false">$G3384+IF($F3385=1,1,0)</f>
        <v>1</v>
      </c>
      <c r="H3385" s="0" t="str">
        <f aca="false">IF($F3385=1,$G3385,"")</f>
        <v/>
      </c>
    </row>
    <row r="3386" customFormat="false" ht="15" hidden="false" customHeight="false" outlineLevel="0" collapsed="false">
      <c r="A3386" s="30" t="n">
        <v>528.75</v>
      </c>
      <c r="B3386" s="31" t="n">
        <v>12.182</v>
      </c>
      <c r="C3386" s="32" t="n">
        <f aca="false">IF($A3386="","",IF(設定!$B$21="dB",10^($B3386/20),ABS($B3386)))</f>
        <v>4.06536926975734</v>
      </c>
      <c r="D3386" s="32" t="n">
        <f aca="false">IF($A3386="","",$A3386^2)</f>
        <v>279576.5625</v>
      </c>
      <c r="E3386" s="32" t="n">
        <f aca="false">IF($A3386="","",IF($C3386&lt;=0,"",1/$C3386^2))</f>
        <v>0.0605062169158297</v>
      </c>
      <c r="F3386" s="33" t="n">
        <f aca="false">IF(OR(ROW()-設定!$B$30&lt;2,ROW()+設定!$B$30&gt;13701,N($A3386)&lt;=0,N(INDEX($A$2:$A$13701,MIN(13700,MAX(1,ROW()-1+設定!$B$30))))&lt;=0,$A3386&lt;設定!$B$28,$A3386&gt;設定!$B$29),0,IF(AND($C3386&gt;=MAX(INDEX($C$1:$C$13701,MAX(1,ROW()-設定!$B$24)):INDEX($C$1:$C$13701,MAX(1,ROW()-1))),$C3386&gt;MAX(INDEX($C$1:$C$13701,MIN(13701,ROW()+1)):INDEX($C$1:$C$13701,MIN(13701,ROW()+設定!$B$24))),$C3386&gt;=設定!$B$32,$C3386&gt;=MAX(MIN(INDEX($C$1:$C$13701,MAX(1,ROW()-設定!$B$26)):INDEX($C$1:$C$13701,MAX(1,ROW()-1))),MIN(INDEX($C$1:$C$13701,MIN(13701,ROW()+1)):INDEX($C$1:$C$13701,MIN(13701,ROW()+設定!$B$26))))*10^(設定!$B$27/20)),1,0))</f>
        <v>0</v>
      </c>
      <c r="G3386" s="33" t="n">
        <f aca="false">$G3385+IF($F3386=1,1,0)</f>
        <v>1</v>
      </c>
      <c r="H3386" s="0" t="str">
        <f aca="false">IF($F3386=1,$G3386,"")</f>
        <v/>
      </c>
    </row>
    <row r="3387" customFormat="false" ht="15" hidden="false" customHeight="false" outlineLevel="0" collapsed="false">
      <c r="A3387" s="30" t="n">
        <v>528.90625</v>
      </c>
      <c r="B3387" s="31" t="n">
        <v>12.2951</v>
      </c>
      <c r="C3387" s="32" t="n">
        <f aca="false">IF($A3387="","",IF(設定!$B$21="dB",10^($B3387/20),ABS($B3387)))</f>
        <v>4.11865106706222</v>
      </c>
      <c r="D3387" s="32" t="n">
        <f aca="false">IF($A3387="","",$A3387^2)</f>
        <v>279741.821289063</v>
      </c>
      <c r="E3387" s="32" t="n">
        <f aca="false">IF($A3387="","",IF($C3387&lt;=0,"",1/$C3387^2))</f>
        <v>0.0589508402976606</v>
      </c>
      <c r="F3387" s="33" t="n">
        <f aca="false">IF(OR(ROW()-設定!$B$30&lt;2,ROW()+設定!$B$30&gt;13701,N($A3387)&lt;=0,N(INDEX($A$2:$A$13701,MIN(13700,MAX(1,ROW()-1+設定!$B$30))))&lt;=0,$A3387&lt;設定!$B$28,$A3387&gt;設定!$B$29),0,IF(AND($C3387&gt;=MAX(INDEX($C$1:$C$13701,MAX(1,ROW()-設定!$B$24)):INDEX($C$1:$C$13701,MAX(1,ROW()-1))),$C3387&gt;MAX(INDEX($C$1:$C$13701,MIN(13701,ROW()+1)):INDEX($C$1:$C$13701,MIN(13701,ROW()+設定!$B$24))),$C3387&gt;=設定!$B$32,$C3387&gt;=MAX(MIN(INDEX($C$1:$C$13701,MAX(1,ROW()-設定!$B$26)):INDEX($C$1:$C$13701,MAX(1,ROW()-1))),MIN(INDEX($C$1:$C$13701,MIN(13701,ROW()+1)):INDEX($C$1:$C$13701,MIN(13701,ROW()+設定!$B$26))))*10^(設定!$B$27/20)),1,0))</f>
        <v>0</v>
      </c>
      <c r="G3387" s="33" t="n">
        <f aca="false">$G3386+IF($F3387=1,1,0)</f>
        <v>1</v>
      </c>
      <c r="H3387" s="0" t="str">
        <f aca="false">IF($F3387=1,$G3387,"")</f>
        <v/>
      </c>
    </row>
    <row r="3388" customFormat="false" ht="15" hidden="false" customHeight="false" outlineLevel="0" collapsed="false">
      <c r="A3388" s="30" t="n">
        <v>529.0625</v>
      </c>
      <c r="B3388" s="31" t="n">
        <v>12.1933</v>
      </c>
      <c r="C3388" s="32" t="n">
        <f aca="false">IF($A3388="","",IF(設定!$B$21="dB",10^($B3388/20),ABS($B3388)))</f>
        <v>4.07066159671837</v>
      </c>
      <c r="D3388" s="32" t="n">
        <f aca="false">IF($A3388="","",$A3388^2)</f>
        <v>279907.12890625</v>
      </c>
      <c r="E3388" s="32" t="n">
        <f aca="false">IF($A3388="","",IF($C3388&lt;=0,"",1/$C3388^2))</f>
        <v>0.0603489891458553</v>
      </c>
      <c r="F3388" s="33" t="n">
        <f aca="false">IF(OR(ROW()-設定!$B$30&lt;2,ROW()+設定!$B$30&gt;13701,N($A3388)&lt;=0,N(INDEX($A$2:$A$13701,MIN(13700,MAX(1,ROW()-1+設定!$B$30))))&lt;=0,$A3388&lt;設定!$B$28,$A3388&gt;設定!$B$29),0,IF(AND($C3388&gt;=MAX(INDEX($C$1:$C$13701,MAX(1,ROW()-設定!$B$24)):INDEX($C$1:$C$13701,MAX(1,ROW()-1))),$C3388&gt;MAX(INDEX($C$1:$C$13701,MIN(13701,ROW()+1)):INDEX($C$1:$C$13701,MIN(13701,ROW()+設定!$B$24))),$C3388&gt;=設定!$B$32,$C3388&gt;=MAX(MIN(INDEX($C$1:$C$13701,MAX(1,ROW()-設定!$B$26)):INDEX($C$1:$C$13701,MAX(1,ROW()-1))),MIN(INDEX($C$1:$C$13701,MIN(13701,ROW()+1)):INDEX($C$1:$C$13701,MIN(13701,ROW()+設定!$B$26))))*10^(設定!$B$27/20)),1,0))</f>
        <v>0</v>
      </c>
      <c r="G3388" s="33" t="n">
        <f aca="false">$G3387+IF($F3388=1,1,0)</f>
        <v>1</v>
      </c>
      <c r="H3388" s="0" t="str">
        <f aca="false">IF($F3388=1,$G3388,"")</f>
        <v/>
      </c>
    </row>
    <row r="3389" customFormat="false" ht="15" hidden="false" customHeight="false" outlineLevel="0" collapsed="false">
      <c r="A3389" s="30" t="n">
        <v>529.21875</v>
      </c>
      <c r="B3389" s="31" t="n">
        <v>12.3148</v>
      </c>
      <c r="C3389" s="32" t="n">
        <f aca="false">IF($A3389="","",IF(設定!$B$21="dB",10^($B3389/20),ABS($B3389)))</f>
        <v>4.12800295969818</v>
      </c>
      <c r="D3389" s="32" t="n">
        <f aca="false">IF($A3389="","",$A3389^2)</f>
        <v>280072.485351563</v>
      </c>
      <c r="E3389" s="32" t="n">
        <f aca="false">IF($A3389="","",IF($C3389&lt;=0,"",1/$C3389^2))</f>
        <v>0.0586840393995373</v>
      </c>
      <c r="F3389" s="33" t="n">
        <f aca="false">IF(OR(ROW()-設定!$B$30&lt;2,ROW()+設定!$B$30&gt;13701,N($A3389)&lt;=0,N(INDEX($A$2:$A$13701,MIN(13700,MAX(1,ROW()-1+設定!$B$30))))&lt;=0,$A3389&lt;設定!$B$28,$A3389&gt;設定!$B$29),0,IF(AND($C3389&gt;=MAX(INDEX($C$1:$C$13701,MAX(1,ROW()-設定!$B$24)):INDEX($C$1:$C$13701,MAX(1,ROW()-1))),$C3389&gt;MAX(INDEX($C$1:$C$13701,MIN(13701,ROW()+1)):INDEX($C$1:$C$13701,MIN(13701,ROW()+設定!$B$24))),$C3389&gt;=設定!$B$32,$C3389&gt;=MAX(MIN(INDEX($C$1:$C$13701,MAX(1,ROW()-設定!$B$26)):INDEX($C$1:$C$13701,MAX(1,ROW()-1))),MIN(INDEX($C$1:$C$13701,MIN(13701,ROW()+1)):INDEX($C$1:$C$13701,MIN(13701,ROW()+設定!$B$26))))*10^(設定!$B$27/20)),1,0))</f>
        <v>0</v>
      </c>
      <c r="G3389" s="33" t="n">
        <f aca="false">$G3388+IF($F3389=1,1,0)</f>
        <v>1</v>
      </c>
      <c r="H3389" s="0" t="str">
        <f aca="false">IF($F3389=1,$G3389,"")</f>
        <v/>
      </c>
    </row>
    <row r="3390" customFormat="false" ht="15" hidden="false" customHeight="false" outlineLevel="0" collapsed="false">
      <c r="A3390" s="30" t="n">
        <v>529.375</v>
      </c>
      <c r="B3390" s="31" t="n">
        <v>12.1261</v>
      </c>
      <c r="C3390" s="32" t="n">
        <f aca="false">IF($A3390="","",IF(設定!$B$21="dB",10^($B3390/20),ABS($B3390)))</f>
        <v>4.0392896803043</v>
      </c>
      <c r="D3390" s="32" t="n">
        <f aca="false">IF($A3390="","",$A3390^2)</f>
        <v>280237.890625</v>
      </c>
      <c r="E3390" s="32" t="n">
        <f aca="false">IF($A3390="","",IF($C3390&lt;=0,"",1/$C3390^2))</f>
        <v>0.0612900534368735</v>
      </c>
      <c r="F3390" s="33" t="n">
        <f aca="false">IF(OR(ROW()-設定!$B$30&lt;2,ROW()+設定!$B$30&gt;13701,N($A3390)&lt;=0,N(INDEX($A$2:$A$13701,MIN(13700,MAX(1,ROW()-1+設定!$B$30))))&lt;=0,$A3390&lt;設定!$B$28,$A3390&gt;設定!$B$29),0,IF(AND($C3390&gt;=MAX(INDEX($C$1:$C$13701,MAX(1,ROW()-設定!$B$24)):INDEX($C$1:$C$13701,MAX(1,ROW()-1))),$C3390&gt;MAX(INDEX($C$1:$C$13701,MIN(13701,ROW()+1)):INDEX($C$1:$C$13701,MIN(13701,ROW()+設定!$B$24))),$C3390&gt;=設定!$B$32,$C3390&gt;=MAX(MIN(INDEX($C$1:$C$13701,MAX(1,ROW()-設定!$B$26)):INDEX($C$1:$C$13701,MAX(1,ROW()-1))),MIN(INDEX($C$1:$C$13701,MIN(13701,ROW()+1)):INDEX($C$1:$C$13701,MIN(13701,ROW()+設定!$B$26))))*10^(設定!$B$27/20)),1,0))</f>
        <v>0</v>
      </c>
      <c r="G3390" s="33" t="n">
        <f aca="false">$G3389+IF($F3390=1,1,0)</f>
        <v>1</v>
      </c>
      <c r="H3390" s="0" t="str">
        <f aca="false">IF($F3390=1,$G3390,"")</f>
        <v/>
      </c>
    </row>
    <row r="3391" customFormat="false" ht="15" hidden="false" customHeight="false" outlineLevel="0" collapsed="false">
      <c r="A3391" s="30" t="n">
        <v>529.53125</v>
      </c>
      <c r="B3391" s="31" t="n">
        <v>12.3001</v>
      </c>
      <c r="C3391" s="32" t="n">
        <f aca="false">IF($A3391="","",IF(設定!$B$21="dB",10^($B3391/20),ABS($B3391)))</f>
        <v>4.12102263572663</v>
      </c>
      <c r="D3391" s="32" t="n">
        <f aca="false">IF($A3391="","",$A3391^2)</f>
        <v>280403.344726563</v>
      </c>
      <c r="E3391" s="32" t="n">
        <f aca="false">IF($A3391="","",IF($C3391&lt;=0,"",1/$C3391^2))</f>
        <v>0.0588830096885458</v>
      </c>
      <c r="F3391" s="33" t="n">
        <f aca="false">IF(OR(ROW()-設定!$B$30&lt;2,ROW()+設定!$B$30&gt;13701,N($A3391)&lt;=0,N(INDEX($A$2:$A$13701,MIN(13700,MAX(1,ROW()-1+設定!$B$30))))&lt;=0,$A3391&lt;設定!$B$28,$A3391&gt;設定!$B$29),0,IF(AND($C3391&gt;=MAX(INDEX($C$1:$C$13701,MAX(1,ROW()-設定!$B$24)):INDEX($C$1:$C$13701,MAX(1,ROW()-1))),$C3391&gt;MAX(INDEX($C$1:$C$13701,MIN(13701,ROW()+1)):INDEX($C$1:$C$13701,MIN(13701,ROW()+設定!$B$24))),$C3391&gt;=設定!$B$32,$C3391&gt;=MAX(MIN(INDEX($C$1:$C$13701,MAX(1,ROW()-設定!$B$26)):INDEX($C$1:$C$13701,MAX(1,ROW()-1))),MIN(INDEX($C$1:$C$13701,MIN(13701,ROW()+1)):INDEX($C$1:$C$13701,MIN(13701,ROW()+設定!$B$26))))*10^(設定!$B$27/20)),1,0))</f>
        <v>0</v>
      </c>
      <c r="G3391" s="33" t="n">
        <f aca="false">$G3390+IF($F3391=1,1,0)</f>
        <v>1</v>
      </c>
      <c r="H3391" s="0" t="str">
        <f aca="false">IF($F3391=1,$G3391,"")</f>
        <v/>
      </c>
    </row>
    <row r="3392" customFormat="false" ht="15" hidden="false" customHeight="false" outlineLevel="0" collapsed="false">
      <c r="A3392" s="30" t="n">
        <v>529.6875</v>
      </c>
      <c r="B3392" s="31" t="n">
        <v>12.2268</v>
      </c>
      <c r="C3392" s="32" t="n">
        <f aca="false">IF($A3392="","",IF(設定!$B$21="dB",10^($B3392/20),ABS($B3392)))</f>
        <v>4.08639176139641</v>
      </c>
      <c r="D3392" s="32" t="n">
        <f aca="false">IF($A3392="","",$A3392^2)</f>
        <v>280568.84765625</v>
      </c>
      <c r="E3392" s="32" t="n">
        <f aca="false">IF($A3392="","",IF($C3392&lt;=0,"",1/$C3392^2))</f>
        <v>0.0598852683501194</v>
      </c>
      <c r="F3392" s="33" t="n">
        <f aca="false">IF(OR(ROW()-設定!$B$30&lt;2,ROW()+設定!$B$30&gt;13701,N($A3392)&lt;=0,N(INDEX($A$2:$A$13701,MIN(13700,MAX(1,ROW()-1+設定!$B$30))))&lt;=0,$A3392&lt;設定!$B$28,$A3392&gt;設定!$B$29),0,IF(AND($C3392&gt;=MAX(INDEX($C$1:$C$13701,MAX(1,ROW()-設定!$B$24)):INDEX($C$1:$C$13701,MAX(1,ROW()-1))),$C3392&gt;MAX(INDEX($C$1:$C$13701,MIN(13701,ROW()+1)):INDEX($C$1:$C$13701,MIN(13701,ROW()+設定!$B$24))),$C3392&gt;=設定!$B$32,$C3392&gt;=MAX(MIN(INDEX($C$1:$C$13701,MAX(1,ROW()-設定!$B$26)):INDEX($C$1:$C$13701,MAX(1,ROW()-1))),MIN(INDEX($C$1:$C$13701,MIN(13701,ROW()+1)):INDEX($C$1:$C$13701,MIN(13701,ROW()+設定!$B$26))))*10^(設定!$B$27/20)),1,0))</f>
        <v>0</v>
      </c>
      <c r="G3392" s="33" t="n">
        <f aca="false">$G3391+IF($F3392=1,1,0)</f>
        <v>1</v>
      </c>
      <c r="H3392" s="0" t="str">
        <f aca="false">IF($F3392=1,$G3392,"")</f>
        <v/>
      </c>
    </row>
    <row r="3393" customFormat="false" ht="15" hidden="false" customHeight="false" outlineLevel="0" collapsed="false">
      <c r="A3393" s="30" t="n">
        <v>529.84375</v>
      </c>
      <c r="B3393" s="31" t="n">
        <v>12.2842</v>
      </c>
      <c r="C3393" s="32" t="n">
        <f aca="false">IF($A3393="","",IF(設定!$B$21="dB",10^($B3393/20),ABS($B3393)))</f>
        <v>4.1134857769444</v>
      </c>
      <c r="D3393" s="32" t="n">
        <f aca="false">IF($A3393="","",$A3393^2)</f>
        <v>280734.399414063</v>
      </c>
      <c r="E3393" s="32" t="n">
        <f aca="false">IF($A3393="","",IF($C3393&lt;=0,"",1/$C3393^2))</f>
        <v>0.0590989819896573</v>
      </c>
      <c r="F3393" s="33" t="n">
        <f aca="false">IF(OR(ROW()-設定!$B$30&lt;2,ROW()+設定!$B$30&gt;13701,N($A3393)&lt;=0,N(INDEX($A$2:$A$13701,MIN(13700,MAX(1,ROW()-1+設定!$B$30))))&lt;=0,$A3393&lt;設定!$B$28,$A3393&gt;設定!$B$29),0,IF(AND($C3393&gt;=MAX(INDEX($C$1:$C$13701,MAX(1,ROW()-設定!$B$24)):INDEX($C$1:$C$13701,MAX(1,ROW()-1))),$C3393&gt;MAX(INDEX($C$1:$C$13701,MIN(13701,ROW()+1)):INDEX($C$1:$C$13701,MIN(13701,ROW()+設定!$B$24))),$C3393&gt;=設定!$B$32,$C3393&gt;=MAX(MIN(INDEX($C$1:$C$13701,MAX(1,ROW()-設定!$B$26)):INDEX($C$1:$C$13701,MAX(1,ROW()-1))),MIN(INDEX($C$1:$C$13701,MIN(13701,ROW()+1)):INDEX($C$1:$C$13701,MIN(13701,ROW()+設定!$B$26))))*10^(設定!$B$27/20)),1,0))</f>
        <v>0</v>
      </c>
      <c r="G3393" s="33" t="n">
        <f aca="false">$G3392+IF($F3393=1,1,0)</f>
        <v>1</v>
      </c>
      <c r="H3393" s="0" t="str">
        <f aca="false">IF($F3393=1,$G3393,"")</f>
        <v/>
      </c>
    </row>
    <row r="3394" customFormat="false" ht="15" hidden="false" customHeight="false" outlineLevel="0" collapsed="false">
      <c r="A3394" s="30" t="n">
        <v>530</v>
      </c>
      <c r="B3394" s="31" t="n">
        <v>12.2851</v>
      </c>
      <c r="C3394" s="32" t="n">
        <f aca="false">IF($A3394="","",IF(設定!$B$21="dB",10^($B3394/20),ABS($B3394)))</f>
        <v>4.11391202332342</v>
      </c>
      <c r="D3394" s="32" t="n">
        <f aca="false">IF($A3394="","",$A3394^2)</f>
        <v>280900</v>
      </c>
      <c r="E3394" s="32" t="n">
        <f aca="false">IF($A3394="","",IF($C3394&lt;=0,"",1/$C3394^2))</f>
        <v>0.0590867360194389</v>
      </c>
      <c r="F3394" s="33" t="n">
        <f aca="false">IF(OR(ROW()-設定!$B$30&lt;2,ROW()+設定!$B$30&gt;13701,N($A3394)&lt;=0,N(INDEX($A$2:$A$13701,MIN(13700,MAX(1,ROW()-1+設定!$B$30))))&lt;=0,$A3394&lt;設定!$B$28,$A3394&gt;設定!$B$29),0,IF(AND($C3394&gt;=MAX(INDEX($C$1:$C$13701,MAX(1,ROW()-設定!$B$24)):INDEX($C$1:$C$13701,MAX(1,ROW()-1))),$C3394&gt;MAX(INDEX($C$1:$C$13701,MIN(13701,ROW()+1)):INDEX($C$1:$C$13701,MIN(13701,ROW()+設定!$B$24))),$C3394&gt;=設定!$B$32,$C3394&gt;=MAX(MIN(INDEX($C$1:$C$13701,MAX(1,ROW()-設定!$B$26)):INDEX($C$1:$C$13701,MAX(1,ROW()-1))),MIN(INDEX($C$1:$C$13701,MIN(13701,ROW()+1)):INDEX($C$1:$C$13701,MIN(13701,ROW()+設定!$B$26))))*10^(設定!$B$27/20)),1,0))</f>
        <v>0</v>
      </c>
      <c r="G3394" s="33" t="n">
        <f aca="false">$G3393+IF($F3394=1,1,0)</f>
        <v>1</v>
      </c>
      <c r="H3394" s="0" t="str">
        <f aca="false">IF($F3394=1,$G3394,"")</f>
        <v/>
      </c>
    </row>
    <row r="3395" customFormat="false" ht="15" hidden="false" customHeight="false" outlineLevel="0" collapsed="false">
      <c r="A3395" s="30" t="n">
        <v>530.15625</v>
      </c>
      <c r="B3395" s="31" t="n">
        <v>12.3891</v>
      </c>
      <c r="C3395" s="32" t="n">
        <f aca="false">IF($A3395="","",IF(設定!$B$21="dB",10^($B3395/20),ABS($B3395)))</f>
        <v>4.16346578485935</v>
      </c>
      <c r="D3395" s="32" t="n">
        <f aca="false">IF($A3395="","",$A3395^2)</f>
        <v>281065.649414063</v>
      </c>
      <c r="E3395" s="32" t="n">
        <f aca="false">IF($A3395="","",IF($C3395&lt;=0,"",1/$C3395^2))</f>
        <v>0.0576886000625299</v>
      </c>
      <c r="F3395" s="33" t="n">
        <f aca="false">IF(OR(ROW()-設定!$B$30&lt;2,ROW()+設定!$B$30&gt;13701,N($A3395)&lt;=0,N(INDEX($A$2:$A$13701,MIN(13700,MAX(1,ROW()-1+設定!$B$30))))&lt;=0,$A3395&lt;設定!$B$28,$A3395&gt;設定!$B$29),0,IF(AND($C3395&gt;=MAX(INDEX($C$1:$C$13701,MAX(1,ROW()-設定!$B$24)):INDEX($C$1:$C$13701,MAX(1,ROW()-1))),$C3395&gt;MAX(INDEX($C$1:$C$13701,MIN(13701,ROW()+1)):INDEX($C$1:$C$13701,MIN(13701,ROW()+設定!$B$24))),$C3395&gt;=設定!$B$32,$C3395&gt;=MAX(MIN(INDEX($C$1:$C$13701,MAX(1,ROW()-設定!$B$26)):INDEX($C$1:$C$13701,MAX(1,ROW()-1))),MIN(INDEX($C$1:$C$13701,MIN(13701,ROW()+1)):INDEX($C$1:$C$13701,MIN(13701,ROW()+設定!$B$26))))*10^(設定!$B$27/20)),1,0))</f>
        <v>0</v>
      </c>
      <c r="G3395" s="33" t="n">
        <f aca="false">$G3394+IF($F3395=1,1,0)</f>
        <v>1</v>
      </c>
      <c r="H3395" s="0" t="str">
        <f aca="false">IF($F3395=1,$G3395,"")</f>
        <v/>
      </c>
    </row>
    <row r="3396" customFormat="false" ht="15" hidden="false" customHeight="false" outlineLevel="0" collapsed="false">
      <c r="A3396" s="30" t="n">
        <v>530.3125</v>
      </c>
      <c r="B3396" s="31" t="n">
        <v>12.0919</v>
      </c>
      <c r="C3396" s="32" t="n">
        <f aca="false">IF($A3396="","",IF(設定!$B$21="dB",10^($B3396/20),ABS($B3396)))</f>
        <v>4.0234165683406</v>
      </c>
      <c r="D3396" s="32" t="n">
        <f aca="false">IF($A3396="","",$A3396^2)</f>
        <v>281231.34765625</v>
      </c>
      <c r="E3396" s="32" t="n">
        <f aca="false">IF($A3396="","",IF($C3396&lt;=0,"",1/$C3396^2))</f>
        <v>0.061774608255697</v>
      </c>
      <c r="F3396" s="33" t="n">
        <f aca="false">IF(OR(ROW()-設定!$B$30&lt;2,ROW()+設定!$B$30&gt;13701,N($A3396)&lt;=0,N(INDEX($A$2:$A$13701,MIN(13700,MAX(1,ROW()-1+設定!$B$30))))&lt;=0,$A3396&lt;設定!$B$28,$A3396&gt;設定!$B$29),0,IF(AND($C3396&gt;=MAX(INDEX($C$1:$C$13701,MAX(1,ROW()-設定!$B$24)):INDEX($C$1:$C$13701,MAX(1,ROW()-1))),$C3396&gt;MAX(INDEX($C$1:$C$13701,MIN(13701,ROW()+1)):INDEX($C$1:$C$13701,MIN(13701,ROW()+設定!$B$24))),$C3396&gt;=設定!$B$32,$C3396&gt;=MAX(MIN(INDEX($C$1:$C$13701,MAX(1,ROW()-設定!$B$26)):INDEX($C$1:$C$13701,MAX(1,ROW()-1))),MIN(INDEX($C$1:$C$13701,MIN(13701,ROW()+1)):INDEX($C$1:$C$13701,MIN(13701,ROW()+設定!$B$26))))*10^(設定!$B$27/20)),1,0))</f>
        <v>0</v>
      </c>
      <c r="G3396" s="33" t="n">
        <f aca="false">$G3395+IF($F3396=1,1,0)</f>
        <v>1</v>
      </c>
      <c r="H3396" s="0" t="str">
        <f aca="false">IF($F3396=1,$G3396,"")</f>
        <v/>
      </c>
    </row>
    <row r="3397" customFormat="false" ht="15" hidden="false" customHeight="false" outlineLevel="0" collapsed="false">
      <c r="A3397" s="30" t="n">
        <v>530.46875</v>
      </c>
      <c r="B3397" s="31" t="n">
        <v>12.3522</v>
      </c>
      <c r="C3397" s="32" t="n">
        <f aca="false">IF($A3397="","",IF(設定!$B$21="dB",10^($B3397/20),ABS($B3397)))</f>
        <v>4.14581577770431</v>
      </c>
      <c r="D3397" s="32" t="n">
        <f aca="false">IF($A3397="","",$A3397^2)</f>
        <v>281397.094726563</v>
      </c>
      <c r="E3397" s="32" t="n">
        <f aca="false">IF($A3397="","",IF($C3397&lt;=0,"",1/$C3397^2))</f>
        <v>0.0581808417163358</v>
      </c>
      <c r="F3397" s="33" t="n">
        <f aca="false">IF(OR(ROW()-設定!$B$30&lt;2,ROW()+設定!$B$30&gt;13701,N($A3397)&lt;=0,N(INDEX($A$2:$A$13701,MIN(13700,MAX(1,ROW()-1+設定!$B$30))))&lt;=0,$A3397&lt;設定!$B$28,$A3397&gt;設定!$B$29),0,IF(AND($C3397&gt;=MAX(INDEX($C$1:$C$13701,MAX(1,ROW()-設定!$B$24)):INDEX($C$1:$C$13701,MAX(1,ROW()-1))),$C3397&gt;MAX(INDEX($C$1:$C$13701,MIN(13701,ROW()+1)):INDEX($C$1:$C$13701,MIN(13701,ROW()+設定!$B$24))),$C3397&gt;=設定!$B$32,$C3397&gt;=MAX(MIN(INDEX($C$1:$C$13701,MAX(1,ROW()-設定!$B$26)):INDEX($C$1:$C$13701,MAX(1,ROW()-1))),MIN(INDEX($C$1:$C$13701,MIN(13701,ROW()+1)):INDEX($C$1:$C$13701,MIN(13701,ROW()+設定!$B$26))))*10^(設定!$B$27/20)),1,0))</f>
        <v>0</v>
      </c>
      <c r="G3397" s="33" t="n">
        <f aca="false">$G3396+IF($F3397=1,1,0)</f>
        <v>1</v>
      </c>
      <c r="H3397" s="0" t="str">
        <f aca="false">IF($F3397=1,$G3397,"")</f>
        <v/>
      </c>
    </row>
    <row r="3398" customFormat="false" ht="15" hidden="false" customHeight="false" outlineLevel="0" collapsed="false">
      <c r="A3398" s="30" t="n">
        <v>530.625</v>
      </c>
      <c r="B3398" s="31" t="n">
        <v>12.1752</v>
      </c>
      <c r="C3398" s="32" t="n">
        <f aca="false">IF($A3398="","",IF(設定!$B$21="dB",10^($B3398/20),ABS($B3398)))</f>
        <v>4.06218782331299</v>
      </c>
      <c r="D3398" s="32" t="n">
        <f aca="false">IF($A3398="","",$A3398^2)</f>
        <v>281562.890625</v>
      </c>
      <c r="E3398" s="32" t="n">
        <f aca="false">IF($A3398="","",IF($C3398&lt;=0,"",1/$C3398^2))</f>
        <v>0.0606010292079161</v>
      </c>
      <c r="F3398" s="33" t="n">
        <f aca="false">IF(OR(ROW()-設定!$B$30&lt;2,ROW()+設定!$B$30&gt;13701,N($A3398)&lt;=0,N(INDEX($A$2:$A$13701,MIN(13700,MAX(1,ROW()-1+設定!$B$30))))&lt;=0,$A3398&lt;設定!$B$28,$A3398&gt;設定!$B$29),0,IF(AND($C3398&gt;=MAX(INDEX($C$1:$C$13701,MAX(1,ROW()-設定!$B$24)):INDEX($C$1:$C$13701,MAX(1,ROW()-1))),$C3398&gt;MAX(INDEX($C$1:$C$13701,MIN(13701,ROW()+1)):INDEX($C$1:$C$13701,MIN(13701,ROW()+設定!$B$24))),$C3398&gt;=設定!$B$32,$C3398&gt;=MAX(MIN(INDEX($C$1:$C$13701,MAX(1,ROW()-設定!$B$26)):INDEX($C$1:$C$13701,MAX(1,ROW()-1))),MIN(INDEX($C$1:$C$13701,MIN(13701,ROW()+1)):INDEX($C$1:$C$13701,MIN(13701,ROW()+設定!$B$26))))*10^(設定!$B$27/20)),1,0))</f>
        <v>0</v>
      </c>
      <c r="G3398" s="33" t="n">
        <f aca="false">$G3397+IF($F3398=1,1,0)</f>
        <v>1</v>
      </c>
      <c r="H3398" s="0" t="str">
        <f aca="false">IF($F3398=1,$G3398,"")</f>
        <v/>
      </c>
    </row>
    <row r="3399" customFormat="false" ht="15" hidden="false" customHeight="false" outlineLevel="0" collapsed="false">
      <c r="A3399" s="30" t="n">
        <v>530.78125</v>
      </c>
      <c r="B3399" s="31" t="n">
        <v>12.4709</v>
      </c>
      <c r="C3399" s="32" t="n">
        <f aca="false">IF($A3399="","",IF(設定!$B$21="dB",10^($B3399/20),ABS($B3399)))</f>
        <v>4.20286073921409</v>
      </c>
      <c r="D3399" s="32" t="n">
        <f aca="false">IF($A3399="","",$A3399^2)</f>
        <v>281728.735351563</v>
      </c>
      <c r="E3399" s="32" t="n">
        <f aca="false">IF($A3399="","",IF($C3399&lt;=0,"",1/$C3399^2))</f>
        <v>0.0566121957922952</v>
      </c>
      <c r="F3399" s="33" t="n">
        <f aca="false">IF(OR(ROW()-設定!$B$30&lt;2,ROW()+設定!$B$30&gt;13701,N($A3399)&lt;=0,N(INDEX($A$2:$A$13701,MIN(13700,MAX(1,ROW()-1+設定!$B$30))))&lt;=0,$A3399&lt;設定!$B$28,$A3399&gt;設定!$B$29),0,IF(AND($C3399&gt;=MAX(INDEX($C$1:$C$13701,MAX(1,ROW()-設定!$B$24)):INDEX($C$1:$C$13701,MAX(1,ROW()-1))),$C3399&gt;MAX(INDEX($C$1:$C$13701,MIN(13701,ROW()+1)):INDEX($C$1:$C$13701,MIN(13701,ROW()+設定!$B$24))),$C3399&gt;=設定!$B$32,$C3399&gt;=MAX(MIN(INDEX($C$1:$C$13701,MAX(1,ROW()-設定!$B$26)):INDEX($C$1:$C$13701,MAX(1,ROW()-1))),MIN(INDEX($C$1:$C$13701,MIN(13701,ROW()+1)):INDEX($C$1:$C$13701,MIN(13701,ROW()+設定!$B$26))))*10^(設定!$B$27/20)),1,0))</f>
        <v>0</v>
      </c>
      <c r="G3399" s="33" t="n">
        <f aca="false">$G3398+IF($F3399=1,1,0)</f>
        <v>1</v>
      </c>
      <c r="H3399" s="0" t="str">
        <f aca="false">IF($F3399=1,$G3399,"")</f>
        <v/>
      </c>
    </row>
    <row r="3400" customFormat="false" ht="15" hidden="false" customHeight="false" outlineLevel="0" collapsed="false">
      <c r="A3400" s="30" t="n">
        <v>530.9375</v>
      </c>
      <c r="B3400" s="31" t="n">
        <v>12.1518</v>
      </c>
      <c r="C3400" s="32" t="n">
        <f aca="false">IF($A3400="","",IF(設定!$B$21="dB",10^($B3400/20),ABS($B3400)))</f>
        <v>4.05125891753475</v>
      </c>
      <c r="D3400" s="32" t="n">
        <f aca="false">IF($A3400="","",$A3400^2)</f>
        <v>281894.62890625</v>
      </c>
      <c r="E3400" s="32" t="n">
        <f aca="false">IF($A3400="","",IF($C3400&lt;=0,"",1/$C3400^2))</f>
        <v>0.0609284317683339</v>
      </c>
      <c r="F3400" s="33" t="n">
        <f aca="false">IF(OR(ROW()-設定!$B$30&lt;2,ROW()+設定!$B$30&gt;13701,N($A3400)&lt;=0,N(INDEX($A$2:$A$13701,MIN(13700,MAX(1,ROW()-1+設定!$B$30))))&lt;=0,$A3400&lt;設定!$B$28,$A3400&gt;設定!$B$29),0,IF(AND($C3400&gt;=MAX(INDEX($C$1:$C$13701,MAX(1,ROW()-設定!$B$24)):INDEX($C$1:$C$13701,MAX(1,ROW()-1))),$C3400&gt;MAX(INDEX($C$1:$C$13701,MIN(13701,ROW()+1)):INDEX($C$1:$C$13701,MIN(13701,ROW()+設定!$B$24))),$C3400&gt;=設定!$B$32,$C3400&gt;=MAX(MIN(INDEX($C$1:$C$13701,MAX(1,ROW()-設定!$B$26)):INDEX($C$1:$C$13701,MAX(1,ROW()-1))),MIN(INDEX($C$1:$C$13701,MIN(13701,ROW()+1)):INDEX($C$1:$C$13701,MIN(13701,ROW()+設定!$B$26))))*10^(設定!$B$27/20)),1,0))</f>
        <v>0</v>
      </c>
      <c r="G3400" s="33" t="n">
        <f aca="false">$G3399+IF($F3400=1,1,0)</f>
        <v>1</v>
      </c>
      <c r="H3400" s="0" t="str">
        <f aca="false">IF($F3400=1,$G3400,"")</f>
        <v/>
      </c>
    </row>
    <row r="3401" customFormat="false" ht="15" hidden="false" customHeight="false" outlineLevel="0" collapsed="false">
      <c r="A3401" s="30" t="n">
        <v>531.09375</v>
      </c>
      <c r="B3401" s="31" t="n">
        <v>12.268</v>
      </c>
      <c r="C3401" s="32" t="n">
        <f aca="false">IF($A3401="","",IF(設定!$B$21="dB",10^($B3401/20),ABS($B3401)))</f>
        <v>4.10582088969913</v>
      </c>
      <c r="D3401" s="32" t="n">
        <f aca="false">IF($A3401="","",$A3401^2)</f>
        <v>282060.571289063</v>
      </c>
      <c r="E3401" s="32" t="n">
        <f aca="false">IF($A3401="","",IF($C3401&lt;=0,"",1/$C3401^2))</f>
        <v>0.0593198439664973</v>
      </c>
      <c r="F3401" s="33" t="n">
        <f aca="false">IF(OR(ROW()-設定!$B$30&lt;2,ROW()+設定!$B$30&gt;13701,N($A3401)&lt;=0,N(INDEX($A$2:$A$13701,MIN(13700,MAX(1,ROW()-1+設定!$B$30))))&lt;=0,$A3401&lt;設定!$B$28,$A3401&gt;設定!$B$29),0,IF(AND($C3401&gt;=MAX(INDEX($C$1:$C$13701,MAX(1,ROW()-設定!$B$24)):INDEX($C$1:$C$13701,MAX(1,ROW()-1))),$C3401&gt;MAX(INDEX($C$1:$C$13701,MIN(13701,ROW()+1)):INDEX($C$1:$C$13701,MIN(13701,ROW()+設定!$B$24))),$C3401&gt;=設定!$B$32,$C3401&gt;=MAX(MIN(INDEX($C$1:$C$13701,MAX(1,ROW()-設定!$B$26)):INDEX($C$1:$C$13701,MAX(1,ROW()-1))),MIN(INDEX($C$1:$C$13701,MIN(13701,ROW()+1)):INDEX($C$1:$C$13701,MIN(13701,ROW()+設定!$B$26))))*10^(設定!$B$27/20)),1,0))</f>
        <v>0</v>
      </c>
      <c r="G3401" s="33" t="n">
        <f aca="false">$G3400+IF($F3401=1,1,0)</f>
        <v>1</v>
      </c>
      <c r="H3401" s="0" t="str">
        <f aca="false">IF($F3401=1,$G3401,"")</f>
        <v/>
      </c>
    </row>
    <row r="3402" customFormat="false" ht="15" hidden="false" customHeight="false" outlineLevel="0" collapsed="false">
      <c r="A3402" s="30" t="n">
        <v>531.25</v>
      </c>
      <c r="B3402" s="31" t="n">
        <v>12.2105</v>
      </c>
      <c r="C3402" s="32" t="n">
        <f aca="false">IF($A3402="","",IF(設定!$B$21="dB",10^($B3402/20),ABS($B3402)))</f>
        <v>4.07873040155054</v>
      </c>
      <c r="D3402" s="32" t="n">
        <f aca="false">IF($A3402="","",$A3402^2)</f>
        <v>282226.5625</v>
      </c>
      <c r="E3402" s="32" t="n">
        <f aca="false">IF($A3402="","",IF($C3402&lt;=0,"",1/$C3402^2))</f>
        <v>0.0601104528783016</v>
      </c>
      <c r="F3402" s="33" t="n">
        <f aca="false">IF(OR(ROW()-設定!$B$30&lt;2,ROW()+設定!$B$30&gt;13701,N($A3402)&lt;=0,N(INDEX($A$2:$A$13701,MIN(13700,MAX(1,ROW()-1+設定!$B$30))))&lt;=0,$A3402&lt;設定!$B$28,$A3402&gt;設定!$B$29),0,IF(AND($C3402&gt;=MAX(INDEX($C$1:$C$13701,MAX(1,ROW()-設定!$B$24)):INDEX($C$1:$C$13701,MAX(1,ROW()-1))),$C3402&gt;MAX(INDEX($C$1:$C$13701,MIN(13701,ROW()+1)):INDEX($C$1:$C$13701,MIN(13701,ROW()+設定!$B$24))),$C3402&gt;=設定!$B$32,$C3402&gt;=MAX(MIN(INDEX($C$1:$C$13701,MAX(1,ROW()-設定!$B$26)):INDEX($C$1:$C$13701,MAX(1,ROW()-1))),MIN(INDEX($C$1:$C$13701,MIN(13701,ROW()+1)):INDEX($C$1:$C$13701,MIN(13701,ROW()+設定!$B$26))))*10^(設定!$B$27/20)),1,0))</f>
        <v>0</v>
      </c>
      <c r="G3402" s="33" t="n">
        <f aca="false">$G3401+IF($F3402=1,1,0)</f>
        <v>1</v>
      </c>
      <c r="H3402" s="0" t="str">
        <f aca="false">IF($F3402=1,$G3402,"")</f>
        <v/>
      </c>
    </row>
    <row r="3403" customFormat="false" ht="15" hidden="false" customHeight="false" outlineLevel="0" collapsed="false">
      <c r="A3403" s="30" t="n">
        <v>531.40625</v>
      </c>
      <c r="B3403" s="31" t="n">
        <v>12.5698</v>
      </c>
      <c r="C3403" s="32" t="n">
        <f aca="false">IF($A3403="","",IF(設定!$B$21="dB",10^($B3403/20),ABS($B3403)))</f>
        <v>4.25098918427597</v>
      </c>
      <c r="D3403" s="32" t="n">
        <f aca="false">IF($A3403="","",$A3403^2)</f>
        <v>282392.602539063</v>
      </c>
      <c r="E3403" s="32" t="n">
        <f aca="false">IF($A3403="","",IF($C3403&lt;=0,"",1/$C3403^2))</f>
        <v>0.0553375592516761</v>
      </c>
      <c r="F3403" s="33" t="n">
        <f aca="false">IF(OR(ROW()-設定!$B$30&lt;2,ROW()+設定!$B$30&gt;13701,N($A3403)&lt;=0,N(INDEX($A$2:$A$13701,MIN(13700,MAX(1,ROW()-1+設定!$B$30))))&lt;=0,$A3403&lt;設定!$B$28,$A3403&gt;設定!$B$29),0,IF(AND($C3403&gt;=MAX(INDEX($C$1:$C$13701,MAX(1,ROW()-設定!$B$24)):INDEX($C$1:$C$13701,MAX(1,ROW()-1))),$C3403&gt;MAX(INDEX($C$1:$C$13701,MIN(13701,ROW()+1)):INDEX($C$1:$C$13701,MIN(13701,ROW()+設定!$B$24))),$C3403&gt;=設定!$B$32,$C3403&gt;=MAX(MIN(INDEX($C$1:$C$13701,MAX(1,ROW()-設定!$B$26)):INDEX($C$1:$C$13701,MAX(1,ROW()-1))),MIN(INDEX($C$1:$C$13701,MIN(13701,ROW()+1)):INDEX($C$1:$C$13701,MIN(13701,ROW()+設定!$B$26))))*10^(設定!$B$27/20)),1,0))</f>
        <v>0</v>
      </c>
      <c r="G3403" s="33" t="n">
        <f aca="false">$G3402+IF($F3403=1,1,0)</f>
        <v>1</v>
      </c>
      <c r="H3403" s="0" t="str">
        <f aca="false">IF($F3403=1,$G3403,"")</f>
        <v/>
      </c>
    </row>
    <row r="3404" customFormat="false" ht="15" hidden="false" customHeight="false" outlineLevel="0" collapsed="false">
      <c r="A3404" s="30" t="n">
        <v>531.5625</v>
      </c>
      <c r="B3404" s="31" t="n">
        <v>12.2785</v>
      </c>
      <c r="C3404" s="32" t="n">
        <f aca="false">IF($A3404="","",IF(設定!$B$21="dB",10^($B3404/20),ABS($B3404)))</f>
        <v>4.11078724193654</v>
      </c>
      <c r="D3404" s="32" t="n">
        <f aca="false">IF($A3404="","",$A3404^2)</f>
        <v>282558.69140625</v>
      </c>
      <c r="E3404" s="32" t="n">
        <f aca="false">IF($A3404="","",IF($C3404&lt;=0,"",1/$C3404^2))</f>
        <v>0.0591765987614097</v>
      </c>
      <c r="F3404" s="33" t="n">
        <f aca="false">IF(OR(ROW()-設定!$B$30&lt;2,ROW()+設定!$B$30&gt;13701,N($A3404)&lt;=0,N(INDEX($A$2:$A$13701,MIN(13700,MAX(1,ROW()-1+設定!$B$30))))&lt;=0,$A3404&lt;設定!$B$28,$A3404&gt;設定!$B$29),0,IF(AND($C3404&gt;=MAX(INDEX($C$1:$C$13701,MAX(1,ROW()-設定!$B$24)):INDEX($C$1:$C$13701,MAX(1,ROW()-1))),$C3404&gt;MAX(INDEX($C$1:$C$13701,MIN(13701,ROW()+1)):INDEX($C$1:$C$13701,MIN(13701,ROW()+設定!$B$24))),$C3404&gt;=設定!$B$32,$C3404&gt;=MAX(MIN(INDEX($C$1:$C$13701,MAX(1,ROW()-設定!$B$26)):INDEX($C$1:$C$13701,MAX(1,ROW()-1))),MIN(INDEX($C$1:$C$13701,MIN(13701,ROW()+1)):INDEX($C$1:$C$13701,MIN(13701,ROW()+設定!$B$26))))*10^(設定!$B$27/20)),1,0))</f>
        <v>0</v>
      </c>
      <c r="G3404" s="33" t="n">
        <f aca="false">$G3403+IF($F3404=1,1,0)</f>
        <v>1</v>
      </c>
      <c r="H3404" s="0" t="str">
        <f aca="false">IF($F3404=1,$G3404,"")</f>
        <v/>
      </c>
    </row>
    <row r="3405" customFormat="false" ht="15" hidden="false" customHeight="false" outlineLevel="0" collapsed="false">
      <c r="A3405" s="30" t="n">
        <v>531.71875</v>
      </c>
      <c r="B3405" s="31" t="n">
        <v>12.4398</v>
      </c>
      <c r="C3405" s="32" t="n">
        <f aca="false">IF($A3405="","",IF(設定!$B$21="dB",10^($B3405/20),ABS($B3405)))</f>
        <v>4.18783922150737</v>
      </c>
      <c r="D3405" s="32" t="n">
        <f aca="false">IF($A3405="","",$A3405^2)</f>
        <v>282724.829101563</v>
      </c>
      <c r="E3405" s="32" t="n">
        <f aca="false">IF($A3405="","",IF($C3405&lt;=0,"",1/$C3405^2))</f>
        <v>0.0570190529920426</v>
      </c>
      <c r="F3405" s="33" t="n">
        <f aca="false">IF(OR(ROW()-設定!$B$30&lt;2,ROW()+設定!$B$30&gt;13701,N($A3405)&lt;=0,N(INDEX($A$2:$A$13701,MIN(13700,MAX(1,ROW()-1+設定!$B$30))))&lt;=0,$A3405&lt;設定!$B$28,$A3405&gt;設定!$B$29),0,IF(AND($C3405&gt;=MAX(INDEX($C$1:$C$13701,MAX(1,ROW()-設定!$B$24)):INDEX($C$1:$C$13701,MAX(1,ROW()-1))),$C3405&gt;MAX(INDEX($C$1:$C$13701,MIN(13701,ROW()+1)):INDEX($C$1:$C$13701,MIN(13701,ROW()+設定!$B$24))),$C3405&gt;=設定!$B$32,$C3405&gt;=MAX(MIN(INDEX($C$1:$C$13701,MAX(1,ROW()-設定!$B$26)):INDEX($C$1:$C$13701,MAX(1,ROW()-1))),MIN(INDEX($C$1:$C$13701,MIN(13701,ROW()+1)):INDEX($C$1:$C$13701,MIN(13701,ROW()+設定!$B$26))))*10^(設定!$B$27/20)),1,0))</f>
        <v>0</v>
      </c>
      <c r="G3405" s="33" t="n">
        <f aca="false">$G3404+IF($F3405=1,1,0)</f>
        <v>1</v>
      </c>
      <c r="H3405" s="0" t="str">
        <f aca="false">IF($F3405=1,$G3405,"")</f>
        <v/>
      </c>
    </row>
    <row r="3406" customFormat="false" ht="15" hidden="false" customHeight="false" outlineLevel="0" collapsed="false">
      <c r="A3406" s="30" t="n">
        <v>531.875</v>
      </c>
      <c r="B3406" s="31" t="n">
        <v>12.3853</v>
      </c>
      <c r="C3406" s="32" t="n">
        <f aca="false">IF($A3406="","",IF(設定!$B$21="dB",10^($B3406/20),ABS($B3406)))</f>
        <v>4.16164470373409</v>
      </c>
      <c r="D3406" s="32" t="n">
        <f aca="false">IF($A3406="","",$A3406^2)</f>
        <v>282891.015625</v>
      </c>
      <c r="E3406" s="32" t="n">
        <f aca="false">IF($A3406="","",IF($C3406&lt;=0,"",1/$C3406^2))</f>
        <v>0.0577390986580027</v>
      </c>
      <c r="F3406" s="33" t="n">
        <f aca="false">IF(OR(ROW()-設定!$B$30&lt;2,ROW()+設定!$B$30&gt;13701,N($A3406)&lt;=0,N(INDEX($A$2:$A$13701,MIN(13700,MAX(1,ROW()-1+設定!$B$30))))&lt;=0,$A3406&lt;設定!$B$28,$A3406&gt;設定!$B$29),0,IF(AND($C3406&gt;=MAX(INDEX($C$1:$C$13701,MAX(1,ROW()-設定!$B$24)):INDEX($C$1:$C$13701,MAX(1,ROW()-1))),$C3406&gt;MAX(INDEX($C$1:$C$13701,MIN(13701,ROW()+1)):INDEX($C$1:$C$13701,MIN(13701,ROW()+設定!$B$24))),$C3406&gt;=設定!$B$32,$C3406&gt;=MAX(MIN(INDEX($C$1:$C$13701,MAX(1,ROW()-設定!$B$26)):INDEX($C$1:$C$13701,MAX(1,ROW()-1))),MIN(INDEX($C$1:$C$13701,MIN(13701,ROW()+1)):INDEX($C$1:$C$13701,MIN(13701,ROW()+設定!$B$26))))*10^(設定!$B$27/20)),1,0))</f>
        <v>0</v>
      </c>
      <c r="G3406" s="33" t="n">
        <f aca="false">$G3405+IF($F3406=1,1,0)</f>
        <v>1</v>
      </c>
      <c r="H3406" s="0" t="str">
        <f aca="false">IF($F3406=1,$G3406,"")</f>
        <v/>
      </c>
    </row>
    <row r="3407" customFormat="false" ht="15" hidden="false" customHeight="false" outlineLevel="0" collapsed="false">
      <c r="A3407" s="30" t="n">
        <v>532.03125</v>
      </c>
      <c r="B3407" s="31" t="n">
        <v>12.2658</v>
      </c>
      <c r="C3407" s="32" t="n">
        <f aca="false">IF($A3407="","",IF(設定!$B$21="dB",10^($B3407/20),ABS($B3407)))</f>
        <v>4.10478108117105</v>
      </c>
      <c r="D3407" s="32" t="n">
        <f aca="false">IF($A3407="","",$A3407^2)</f>
        <v>283057.250976563</v>
      </c>
      <c r="E3407" s="32" t="n">
        <f aca="false">IF($A3407="","",IF($C3407&lt;=0,"",1/$C3407^2))</f>
        <v>0.0593499011563265</v>
      </c>
      <c r="F3407" s="33" t="n">
        <f aca="false">IF(OR(ROW()-設定!$B$30&lt;2,ROW()+設定!$B$30&gt;13701,N($A3407)&lt;=0,N(INDEX($A$2:$A$13701,MIN(13700,MAX(1,ROW()-1+設定!$B$30))))&lt;=0,$A3407&lt;設定!$B$28,$A3407&gt;設定!$B$29),0,IF(AND($C3407&gt;=MAX(INDEX($C$1:$C$13701,MAX(1,ROW()-設定!$B$24)):INDEX($C$1:$C$13701,MAX(1,ROW()-1))),$C3407&gt;MAX(INDEX($C$1:$C$13701,MIN(13701,ROW()+1)):INDEX($C$1:$C$13701,MIN(13701,ROW()+設定!$B$24))),$C3407&gt;=設定!$B$32,$C3407&gt;=MAX(MIN(INDEX($C$1:$C$13701,MAX(1,ROW()-設定!$B$26)):INDEX($C$1:$C$13701,MAX(1,ROW()-1))),MIN(INDEX($C$1:$C$13701,MIN(13701,ROW()+1)):INDEX($C$1:$C$13701,MIN(13701,ROW()+設定!$B$26))))*10^(設定!$B$27/20)),1,0))</f>
        <v>0</v>
      </c>
      <c r="G3407" s="33" t="n">
        <f aca="false">$G3406+IF($F3407=1,1,0)</f>
        <v>1</v>
      </c>
      <c r="H3407" s="0" t="str">
        <f aca="false">IF($F3407=1,$G3407,"")</f>
        <v/>
      </c>
    </row>
    <row r="3408" customFormat="false" ht="15" hidden="false" customHeight="false" outlineLevel="0" collapsed="false">
      <c r="A3408" s="30" t="n">
        <v>532.1875</v>
      </c>
      <c r="B3408" s="31" t="n">
        <v>12.4331</v>
      </c>
      <c r="C3408" s="32" t="n">
        <f aca="false">IF($A3408="","",IF(設定!$B$21="dB",10^($B3408/20),ABS($B3408)))</f>
        <v>4.18461011026609</v>
      </c>
      <c r="D3408" s="32" t="n">
        <f aca="false">IF($A3408="","",$A3408^2)</f>
        <v>283223.53515625</v>
      </c>
      <c r="E3408" s="32" t="n">
        <f aca="false">IF($A3408="","",IF($C3408&lt;=0,"",1/$C3408^2))</f>
        <v>0.0571070859986134</v>
      </c>
      <c r="F3408" s="33" t="n">
        <f aca="false">IF(OR(ROW()-設定!$B$30&lt;2,ROW()+設定!$B$30&gt;13701,N($A3408)&lt;=0,N(INDEX($A$2:$A$13701,MIN(13700,MAX(1,ROW()-1+設定!$B$30))))&lt;=0,$A3408&lt;設定!$B$28,$A3408&gt;設定!$B$29),0,IF(AND($C3408&gt;=MAX(INDEX($C$1:$C$13701,MAX(1,ROW()-設定!$B$24)):INDEX($C$1:$C$13701,MAX(1,ROW()-1))),$C3408&gt;MAX(INDEX($C$1:$C$13701,MIN(13701,ROW()+1)):INDEX($C$1:$C$13701,MIN(13701,ROW()+設定!$B$24))),$C3408&gt;=設定!$B$32,$C3408&gt;=MAX(MIN(INDEX($C$1:$C$13701,MAX(1,ROW()-設定!$B$26)):INDEX($C$1:$C$13701,MAX(1,ROW()-1))),MIN(INDEX($C$1:$C$13701,MIN(13701,ROW()+1)):INDEX($C$1:$C$13701,MIN(13701,ROW()+設定!$B$26))))*10^(設定!$B$27/20)),1,0))</f>
        <v>0</v>
      </c>
      <c r="G3408" s="33" t="n">
        <f aca="false">$G3407+IF($F3408=1,1,0)</f>
        <v>1</v>
      </c>
      <c r="H3408" s="0" t="str">
        <f aca="false">IF($F3408=1,$G3408,"")</f>
        <v/>
      </c>
    </row>
    <row r="3409" customFormat="false" ht="15" hidden="false" customHeight="false" outlineLevel="0" collapsed="false">
      <c r="A3409" s="30" t="n">
        <v>532.34375</v>
      </c>
      <c r="B3409" s="31" t="n">
        <v>12.551</v>
      </c>
      <c r="C3409" s="32" t="n">
        <f aca="false">IF($A3409="","",IF(設定!$B$21="dB",10^($B3409/20),ABS($B3409)))</f>
        <v>4.24179816605522</v>
      </c>
      <c r="D3409" s="32" t="n">
        <f aca="false">IF($A3409="","",$A3409^2)</f>
        <v>283389.868164063</v>
      </c>
      <c r="E3409" s="32" t="n">
        <f aca="false">IF($A3409="","",IF($C3409&lt;=0,"",1/$C3409^2))</f>
        <v>0.0555776270320419</v>
      </c>
      <c r="F3409" s="33" t="n">
        <f aca="false">IF(OR(ROW()-設定!$B$30&lt;2,ROW()+設定!$B$30&gt;13701,N($A3409)&lt;=0,N(INDEX($A$2:$A$13701,MIN(13700,MAX(1,ROW()-1+設定!$B$30))))&lt;=0,$A3409&lt;設定!$B$28,$A3409&gt;設定!$B$29),0,IF(AND($C3409&gt;=MAX(INDEX($C$1:$C$13701,MAX(1,ROW()-設定!$B$24)):INDEX($C$1:$C$13701,MAX(1,ROW()-1))),$C3409&gt;MAX(INDEX($C$1:$C$13701,MIN(13701,ROW()+1)):INDEX($C$1:$C$13701,MIN(13701,ROW()+設定!$B$24))),$C3409&gt;=設定!$B$32,$C3409&gt;=MAX(MIN(INDEX($C$1:$C$13701,MAX(1,ROW()-設定!$B$26)):INDEX($C$1:$C$13701,MAX(1,ROW()-1))),MIN(INDEX($C$1:$C$13701,MIN(13701,ROW()+1)):INDEX($C$1:$C$13701,MIN(13701,ROW()+設定!$B$26))))*10^(設定!$B$27/20)),1,0))</f>
        <v>0</v>
      </c>
      <c r="G3409" s="33" t="n">
        <f aca="false">$G3408+IF($F3409=1,1,0)</f>
        <v>1</v>
      </c>
      <c r="H3409" s="0" t="str">
        <f aca="false">IF($F3409=1,$G3409,"")</f>
        <v/>
      </c>
    </row>
    <row r="3410" customFormat="false" ht="15" hidden="false" customHeight="false" outlineLevel="0" collapsed="false">
      <c r="A3410" s="30" t="n">
        <v>532.5</v>
      </c>
      <c r="B3410" s="31" t="n">
        <v>12.4762</v>
      </c>
      <c r="C3410" s="32" t="n">
        <f aca="false">IF($A3410="","",IF(設定!$B$21="dB",10^($B3410/20),ABS($B3410)))</f>
        <v>4.20542604457879</v>
      </c>
      <c r="D3410" s="32" t="n">
        <f aca="false">IF($A3410="","",$A3410^2)</f>
        <v>283556.25</v>
      </c>
      <c r="E3410" s="32" t="n">
        <f aca="false">IF($A3410="","",IF($C3410&lt;=0,"",1/$C3410^2))</f>
        <v>0.0565431501005134</v>
      </c>
      <c r="F3410" s="33" t="n">
        <f aca="false">IF(OR(ROW()-設定!$B$30&lt;2,ROW()+設定!$B$30&gt;13701,N($A3410)&lt;=0,N(INDEX($A$2:$A$13701,MIN(13700,MAX(1,ROW()-1+設定!$B$30))))&lt;=0,$A3410&lt;設定!$B$28,$A3410&gt;設定!$B$29),0,IF(AND($C3410&gt;=MAX(INDEX($C$1:$C$13701,MAX(1,ROW()-設定!$B$24)):INDEX($C$1:$C$13701,MAX(1,ROW()-1))),$C3410&gt;MAX(INDEX($C$1:$C$13701,MIN(13701,ROW()+1)):INDEX($C$1:$C$13701,MIN(13701,ROW()+設定!$B$24))),$C3410&gt;=設定!$B$32,$C3410&gt;=MAX(MIN(INDEX($C$1:$C$13701,MAX(1,ROW()-設定!$B$26)):INDEX($C$1:$C$13701,MAX(1,ROW()-1))),MIN(INDEX($C$1:$C$13701,MIN(13701,ROW()+1)):INDEX($C$1:$C$13701,MIN(13701,ROW()+設定!$B$26))))*10^(設定!$B$27/20)),1,0))</f>
        <v>0</v>
      </c>
      <c r="G3410" s="33" t="n">
        <f aca="false">$G3409+IF($F3410=1,1,0)</f>
        <v>1</v>
      </c>
      <c r="H3410" s="0" t="str">
        <f aca="false">IF($F3410=1,$G3410,"")</f>
        <v/>
      </c>
    </row>
    <row r="3411" customFormat="false" ht="15" hidden="false" customHeight="false" outlineLevel="0" collapsed="false">
      <c r="A3411" s="30" t="n">
        <v>532.65625</v>
      </c>
      <c r="B3411" s="31" t="n">
        <v>12.6071</v>
      </c>
      <c r="C3411" s="32" t="n">
        <f aca="false">IF($A3411="","",IF(設定!$B$21="dB",10^($B3411/20),ABS($B3411)))</f>
        <v>4.26928355007159</v>
      </c>
      <c r="D3411" s="32" t="n">
        <f aca="false">IF($A3411="","",$A3411^2)</f>
        <v>283722.680664063</v>
      </c>
      <c r="E3411" s="32" t="n">
        <f aca="false">IF($A3411="","",IF($C3411&lt;=0,"",1/$C3411^2))</f>
        <v>0.0548643198949788</v>
      </c>
      <c r="F3411" s="33" t="n">
        <f aca="false">IF(OR(ROW()-設定!$B$30&lt;2,ROW()+設定!$B$30&gt;13701,N($A3411)&lt;=0,N(INDEX($A$2:$A$13701,MIN(13700,MAX(1,ROW()-1+設定!$B$30))))&lt;=0,$A3411&lt;設定!$B$28,$A3411&gt;設定!$B$29),0,IF(AND($C3411&gt;=MAX(INDEX($C$1:$C$13701,MAX(1,ROW()-設定!$B$24)):INDEX($C$1:$C$13701,MAX(1,ROW()-1))),$C3411&gt;MAX(INDEX($C$1:$C$13701,MIN(13701,ROW()+1)):INDEX($C$1:$C$13701,MIN(13701,ROW()+設定!$B$24))),$C3411&gt;=設定!$B$32,$C3411&gt;=MAX(MIN(INDEX($C$1:$C$13701,MAX(1,ROW()-設定!$B$26)):INDEX($C$1:$C$13701,MAX(1,ROW()-1))),MIN(INDEX($C$1:$C$13701,MIN(13701,ROW()+1)):INDEX($C$1:$C$13701,MIN(13701,ROW()+設定!$B$26))))*10^(設定!$B$27/20)),1,0))</f>
        <v>0</v>
      </c>
      <c r="G3411" s="33" t="n">
        <f aca="false">$G3410+IF($F3411=1,1,0)</f>
        <v>1</v>
      </c>
      <c r="H3411" s="0" t="str">
        <f aca="false">IF($F3411=1,$G3411,"")</f>
        <v/>
      </c>
    </row>
    <row r="3412" customFormat="false" ht="15" hidden="false" customHeight="false" outlineLevel="0" collapsed="false">
      <c r="A3412" s="30" t="n">
        <v>532.8125</v>
      </c>
      <c r="B3412" s="31" t="n">
        <v>12.4849</v>
      </c>
      <c r="C3412" s="32" t="n">
        <f aca="false">IF($A3412="","",IF(設定!$B$21="dB",10^($B3412/20),ABS($B3412)))</f>
        <v>4.20964041265782</v>
      </c>
      <c r="D3412" s="32" t="n">
        <f aca="false">IF($A3412="","",$A3412^2)</f>
        <v>283889.16015625</v>
      </c>
      <c r="E3412" s="32" t="n">
        <f aca="false">IF($A3412="","",IF($C3412&lt;=0,"",1/$C3412^2))</f>
        <v>0.0564299934681688</v>
      </c>
      <c r="F3412" s="33" t="n">
        <f aca="false">IF(OR(ROW()-設定!$B$30&lt;2,ROW()+設定!$B$30&gt;13701,N($A3412)&lt;=0,N(INDEX($A$2:$A$13701,MIN(13700,MAX(1,ROW()-1+設定!$B$30))))&lt;=0,$A3412&lt;設定!$B$28,$A3412&gt;設定!$B$29),0,IF(AND($C3412&gt;=MAX(INDEX($C$1:$C$13701,MAX(1,ROW()-設定!$B$24)):INDEX($C$1:$C$13701,MAX(1,ROW()-1))),$C3412&gt;MAX(INDEX($C$1:$C$13701,MIN(13701,ROW()+1)):INDEX($C$1:$C$13701,MIN(13701,ROW()+設定!$B$24))),$C3412&gt;=設定!$B$32,$C3412&gt;=MAX(MIN(INDEX($C$1:$C$13701,MAX(1,ROW()-設定!$B$26)):INDEX($C$1:$C$13701,MAX(1,ROW()-1))),MIN(INDEX($C$1:$C$13701,MIN(13701,ROW()+1)):INDEX($C$1:$C$13701,MIN(13701,ROW()+設定!$B$26))))*10^(設定!$B$27/20)),1,0))</f>
        <v>0</v>
      </c>
      <c r="G3412" s="33" t="n">
        <f aca="false">$G3411+IF($F3412=1,1,0)</f>
        <v>1</v>
      </c>
      <c r="H3412" s="0" t="str">
        <f aca="false">IF($F3412=1,$G3412,"")</f>
        <v/>
      </c>
    </row>
    <row r="3413" customFormat="false" ht="15" hidden="false" customHeight="false" outlineLevel="0" collapsed="false">
      <c r="A3413" s="30" t="n">
        <v>532.96875</v>
      </c>
      <c r="B3413" s="31" t="n">
        <v>12.5371</v>
      </c>
      <c r="C3413" s="32" t="n">
        <f aca="false">IF($A3413="","",IF(設定!$B$21="dB",10^($B3413/20),ABS($B3413)))</f>
        <v>4.235015459323</v>
      </c>
      <c r="D3413" s="32" t="n">
        <f aca="false">IF($A3413="","",$A3413^2)</f>
        <v>284055.688476563</v>
      </c>
      <c r="E3413" s="32" t="n">
        <f aca="false">IF($A3413="","",IF($C3413&lt;=0,"",1/$C3413^2))</f>
        <v>0.0557557933785119</v>
      </c>
      <c r="F3413" s="33" t="n">
        <f aca="false">IF(OR(ROW()-設定!$B$30&lt;2,ROW()+設定!$B$30&gt;13701,N($A3413)&lt;=0,N(INDEX($A$2:$A$13701,MIN(13700,MAX(1,ROW()-1+設定!$B$30))))&lt;=0,$A3413&lt;設定!$B$28,$A3413&gt;設定!$B$29),0,IF(AND($C3413&gt;=MAX(INDEX($C$1:$C$13701,MAX(1,ROW()-設定!$B$24)):INDEX($C$1:$C$13701,MAX(1,ROW()-1))),$C3413&gt;MAX(INDEX($C$1:$C$13701,MIN(13701,ROW()+1)):INDEX($C$1:$C$13701,MIN(13701,ROW()+設定!$B$24))),$C3413&gt;=設定!$B$32,$C3413&gt;=MAX(MIN(INDEX($C$1:$C$13701,MAX(1,ROW()-設定!$B$26)):INDEX($C$1:$C$13701,MAX(1,ROW()-1))),MIN(INDEX($C$1:$C$13701,MIN(13701,ROW()+1)):INDEX($C$1:$C$13701,MIN(13701,ROW()+設定!$B$26))))*10^(設定!$B$27/20)),1,0))</f>
        <v>0</v>
      </c>
      <c r="G3413" s="33" t="n">
        <f aca="false">$G3412+IF($F3413=1,1,0)</f>
        <v>1</v>
      </c>
      <c r="H3413" s="0" t="str">
        <f aca="false">IF($F3413=1,$G3413,"")</f>
        <v/>
      </c>
    </row>
    <row r="3414" customFormat="false" ht="15" hidden="false" customHeight="false" outlineLevel="0" collapsed="false">
      <c r="A3414" s="30" t="n">
        <v>533.125</v>
      </c>
      <c r="B3414" s="31" t="n">
        <v>12.51</v>
      </c>
      <c r="C3414" s="32" t="n">
        <f aca="false">IF($A3414="","",IF(設定!$B$21="dB",10^($B3414/20),ABS($B3414)))</f>
        <v>4.22182279051133</v>
      </c>
      <c r="D3414" s="32" t="n">
        <f aca="false">IF($A3414="","",$A3414^2)</f>
        <v>284222.265625</v>
      </c>
      <c r="E3414" s="32" t="n">
        <f aca="false">IF($A3414="","",IF($C3414&lt;=0,"",1/$C3414^2))</f>
        <v>0.0561047976032471</v>
      </c>
      <c r="F3414" s="33" t="n">
        <f aca="false">IF(OR(ROW()-設定!$B$30&lt;2,ROW()+設定!$B$30&gt;13701,N($A3414)&lt;=0,N(INDEX($A$2:$A$13701,MIN(13700,MAX(1,ROW()-1+設定!$B$30))))&lt;=0,$A3414&lt;設定!$B$28,$A3414&gt;設定!$B$29),0,IF(AND($C3414&gt;=MAX(INDEX($C$1:$C$13701,MAX(1,ROW()-設定!$B$24)):INDEX($C$1:$C$13701,MAX(1,ROW()-1))),$C3414&gt;MAX(INDEX($C$1:$C$13701,MIN(13701,ROW()+1)):INDEX($C$1:$C$13701,MIN(13701,ROW()+設定!$B$24))),$C3414&gt;=設定!$B$32,$C3414&gt;=MAX(MIN(INDEX($C$1:$C$13701,MAX(1,ROW()-設定!$B$26)):INDEX($C$1:$C$13701,MAX(1,ROW()-1))),MIN(INDEX($C$1:$C$13701,MIN(13701,ROW()+1)):INDEX($C$1:$C$13701,MIN(13701,ROW()+設定!$B$26))))*10^(設定!$B$27/20)),1,0))</f>
        <v>0</v>
      </c>
      <c r="G3414" s="33" t="n">
        <f aca="false">$G3413+IF($F3414=1,1,0)</f>
        <v>1</v>
      </c>
      <c r="H3414" s="0" t="str">
        <f aca="false">IF($F3414=1,$G3414,"")</f>
        <v/>
      </c>
    </row>
    <row r="3415" customFormat="false" ht="15" hidden="false" customHeight="false" outlineLevel="0" collapsed="false">
      <c r="A3415" s="30" t="n">
        <v>533.28125</v>
      </c>
      <c r="B3415" s="31" t="n">
        <v>12.5989</v>
      </c>
      <c r="C3415" s="32" t="n">
        <f aca="false">IF($A3415="","",IF(設定!$B$21="dB",10^($B3415/20),ABS($B3415)))</f>
        <v>4.26525499261988</v>
      </c>
      <c r="D3415" s="32" t="n">
        <f aca="false">IF($A3415="","",$A3415^2)</f>
        <v>284388.891601563</v>
      </c>
      <c r="E3415" s="32" t="n">
        <f aca="false">IF($A3415="","",IF($C3415&lt;=0,"",1/$C3415^2))</f>
        <v>0.0549680081595107</v>
      </c>
      <c r="F3415" s="33" t="n">
        <f aca="false">IF(OR(ROW()-設定!$B$30&lt;2,ROW()+設定!$B$30&gt;13701,N($A3415)&lt;=0,N(INDEX($A$2:$A$13701,MIN(13700,MAX(1,ROW()-1+設定!$B$30))))&lt;=0,$A3415&lt;設定!$B$28,$A3415&gt;設定!$B$29),0,IF(AND($C3415&gt;=MAX(INDEX($C$1:$C$13701,MAX(1,ROW()-設定!$B$24)):INDEX($C$1:$C$13701,MAX(1,ROW()-1))),$C3415&gt;MAX(INDEX($C$1:$C$13701,MIN(13701,ROW()+1)):INDEX($C$1:$C$13701,MIN(13701,ROW()+設定!$B$24))),$C3415&gt;=設定!$B$32,$C3415&gt;=MAX(MIN(INDEX($C$1:$C$13701,MAX(1,ROW()-設定!$B$26)):INDEX($C$1:$C$13701,MAX(1,ROW()-1))),MIN(INDEX($C$1:$C$13701,MIN(13701,ROW()+1)):INDEX($C$1:$C$13701,MIN(13701,ROW()+設定!$B$26))))*10^(設定!$B$27/20)),1,0))</f>
        <v>0</v>
      </c>
      <c r="G3415" s="33" t="n">
        <f aca="false">$G3414+IF($F3415=1,1,0)</f>
        <v>1</v>
      </c>
      <c r="H3415" s="0" t="str">
        <f aca="false">IF($F3415=1,$G3415,"")</f>
        <v/>
      </c>
    </row>
    <row r="3416" customFormat="false" ht="15" hidden="false" customHeight="false" outlineLevel="0" collapsed="false">
      <c r="A3416" s="30" t="n">
        <v>533.4375</v>
      </c>
      <c r="B3416" s="31" t="n">
        <v>12.7727</v>
      </c>
      <c r="C3416" s="32" t="n">
        <f aca="false">IF($A3416="","",IF(設定!$B$21="dB",10^($B3416/20),ABS($B3416)))</f>
        <v>4.35146004304305</v>
      </c>
      <c r="D3416" s="32" t="n">
        <f aca="false">IF($A3416="","",$A3416^2)</f>
        <v>284555.56640625</v>
      </c>
      <c r="E3416" s="32" t="n">
        <f aca="false">IF($A3416="","",IF($C3416&lt;=0,"",1/$C3416^2))</f>
        <v>0.0528116820535293</v>
      </c>
      <c r="F3416" s="33" t="n">
        <f aca="false">IF(OR(ROW()-設定!$B$30&lt;2,ROW()+設定!$B$30&gt;13701,N($A3416)&lt;=0,N(INDEX($A$2:$A$13701,MIN(13700,MAX(1,ROW()-1+設定!$B$30))))&lt;=0,$A3416&lt;設定!$B$28,$A3416&gt;設定!$B$29),0,IF(AND($C3416&gt;=MAX(INDEX($C$1:$C$13701,MAX(1,ROW()-設定!$B$24)):INDEX($C$1:$C$13701,MAX(1,ROW()-1))),$C3416&gt;MAX(INDEX($C$1:$C$13701,MIN(13701,ROW()+1)):INDEX($C$1:$C$13701,MIN(13701,ROW()+設定!$B$24))),$C3416&gt;=設定!$B$32,$C3416&gt;=MAX(MIN(INDEX($C$1:$C$13701,MAX(1,ROW()-設定!$B$26)):INDEX($C$1:$C$13701,MAX(1,ROW()-1))),MIN(INDEX($C$1:$C$13701,MIN(13701,ROW()+1)):INDEX($C$1:$C$13701,MIN(13701,ROW()+設定!$B$26))))*10^(設定!$B$27/20)),1,0))</f>
        <v>0</v>
      </c>
      <c r="G3416" s="33" t="n">
        <f aca="false">$G3415+IF($F3416=1,1,0)</f>
        <v>1</v>
      </c>
      <c r="H3416" s="0" t="str">
        <f aca="false">IF($F3416=1,$G3416,"")</f>
        <v/>
      </c>
    </row>
    <row r="3417" customFormat="false" ht="15" hidden="false" customHeight="false" outlineLevel="0" collapsed="false">
      <c r="A3417" s="30" t="n">
        <v>533.59375</v>
      </c>
      <c r="B3417" s="31" t="n">
        <v>12.6283</v>
      </c>
      <c r="C3417" s="32" t="n">
        <f aca="false">IF($A3417="","",IF(設定!$B$21="dB",10^($B3417/20),ABS($B3417)))</f>
        <v>4.27971648891871</v>
      </c>
      <c r="D3417" s="32" t="n">
        <f aca="false">IF($A3417="","",$A3417^2)</f>
        <v>284722.290039063</v>
      </c>
      <c r="E3417" s="32" t="n">
        <f aca="false">IF($A3417="","",IF($C3417&lt;=0,"",1/$C3417^2))</f>
        <v>0.0545971534074168</v>
      </c>
      <c r="F3417" s="33" t="n">
        <f aca="false">IF(OR(ROW()-設定!$B$30&lt;2,ROW()+設定!$B$30&gt;13701,N($A3417)&lt;=0,N(INDEX($A$2:$A$13701,MIN(13700,MAX(1,ROW()-1+設定!$B$30))))&lt;=0,$A3417&lt;設定!$B$28,$A3417&gt;設定!$B$29),0,IF(AND($C3417&gt;=MAX(INDEX($C$1:$C$13701,MAX(1,ROW()-設定!$B$24)):INDEX($C$1:$C$13701,MAX(1,ROW()-1))),$C3417&gt;MAX(INDEX($C$1:$C$13701,MIN(13701,ROW()+1)):INDEX($C$1:$C$13701,MIN(13701,ROW()+設定!$B$24))),$C3417&gt;=設定!$B$32,$C3417&gt;=MAX(MIN(INDEX($C$1:$C$13701,MAX(1,ROW()-設定!$B$26)):INDEX($C$1:$C$13701,MAX(1,ROW()-1))),MIN(INDEX($C$1:$C$13701,MIN(13701,ROW()+1)):INDEX($C$1:$C$13701,MIN(13701,ROW()+設定!$B$26))))*10^(設定!$B$27/20)),1,0))</f>
        <v>0</v>
      </c>
      <c r="G3417" s="33" t="n">
        <f aca="false">$G3416+IF($F3417=1,1,0)</f>
        <v>1</v>
      </c>
      <c r="H3417" s="0" t="str">
        <f aca="false">IF($F3417=1,$G3417,"")</f>
        <v/>
      </c>
    </row>
    <row r="3418" customFormat="false" ht="15" hidden="false" customHeight="false" outlineLevel="0" collapsed="false">
      <c r="A3418" s="30" t="n">
        <v>533.75</v>
      </c>
      <c r="B3418" s="31" t="n">
        <v>12.6246</v>
      </c>
      <c r="C3418" s="32" t="n">
        <f aca="false">IF($A3418="","",IF(設定!$B$21="dB",10^($B3418/20),ABS($B3418)))</f>
        <v>4.27789381104974</v>
      </c>
      <c r="D3418" s="32" t="n">
        <f aca="false">IF($A3418="","",$A3418^2)</f>
        <v>284889.0625</v>
      </c>
      <c r="E3418" s="32" t="n">
        <f aca="false">IF($A3418="","",IF($C3418&lt;=0,"",1/$C3418^2))</f>
        <v>0.0546436876260425</v>
      </c>
      <c r="F3418" s="33" t="n">
        <f aca="false">IF(OR(ROW()-設定!$B$30&lt;2,ROW()+設定!$B$30&gt;13701,N($A3418)&lt;=0,N(INDEX($A$2:$A$13701,MIN(13700,MAX(1,ROW()-1+設定!$B$30))))&lt;=0,$A3418&lt;設定!$B$28,$A3418&gt;設定!$B$29),0,IF(AND($C3418&gt;=MAX(INDEX($C$1:$C$13701,MAX(1,ROW()-設定!$B$24)):INDEX($C$1:$C$13701,MAX(1,ROW()-1))),$C3418&gt;MAX(INDEX($C$1:$C$13701,MIN(13701,ROW()+1)):INDEX($C$1:$C$13701,MIN(13701,ROW()+設定!$B$24))),$C3418&gt;=設定!$B$32,$C3418&gt;=MAX(MIN(INDEX($C$1:$C$13701,MAX(1,ROW()-設定!$B$26)):INDEX($C$1:$C$13701,MAX(1,ROW()-1))),MIN(INDEX($C$1:$C$13701,MIN(13701,ROW()+1)):INDEX($C$1:$C$13701,MIN(13701,ROW()+設定!$B$26))))*10^(設定!$B$27/20)),1,0))</f>
        <v>0</v>
      </c>
      <c r="G3418" s="33" t="n">
        <f aca="false">$G3417+IF($F3418=1,1,0)</f>
        <v>1</v>
      </c>
      <c r="H3418" s="0" t="str">
        <f aca="false">IF($F3418=1,$G3418,"")</f>
        <v/>
      </c>
    </row>
    <row r="3419" customFormat="false" ht="15" hidden="false" customHeight="false" outlineLevel="0" collapsed="false">
      <c r="A3419" s="30" t="n">
        <v>533.90625</v>
      </c>
      <c r="B3419" s="31" t="n">
        <v>12.5527</v>
      </c>
      <c r="C3419" s="32" t="n">
        <f aca="false">IF($A3419="","",IF(設定!$B$21="dB",10^($B3419/20),ABS($B3419)))</f>
        <v>4.24262845090823</v>
      </c>
      <c r="D3419" s="32" t="n">
        <f aca="false">IF($A3419="","",$A3419^2)</f>
        <v>285055.883789063</v>
      </c>
      <c r="E3419" s="32" t="n">
        <f aca="false">IF($A3419="","",IF($C3419&lt;=0,"",1/$C3419^2))</f>
        <v>0.055555876012787</v>
      </c>
      <c r="F3419" s="33" t="n">
        <f aca="false">IF(OR(ROW()-設定!$B$30&lt;2,ROW()+設定!$B$30&gt;13701,N($A3419)&lt;=0,N(INDEX($A$2:$A$13701,MIN(13700,MAX(1,ROW()-1+設定!$B$30))))&lt;=0,$A3419&lt;設定!$B$28,$A3419&gt;設定!$B$29),0,IF(AND($C3419&gt;=MAX(INDEX($C$1:$C$13701,MAX(1,ROW()-設定!$B$24)):INDEX($C$1:$C$13701,MAX(1,ROW()-1))),$C3419&gt;MAX(INDEX($C$1:$C$13701,MIN(13701,ROW()+1)):INDEX($C$1:$C$13701,MIN(13701,ROW()+設定!$B$24))),$C3419&gt;=設定!$B$32,$C3419&gt;=MAX(MIN(INDEX($C$1:$C$13701,MAX(1,ROW()-設定!$B$26)):INDEX($C$1:$C$13701,MAX(1,ROW()-1))),MIN(INDEX($C$1:$C$13701,MIN(13701,ROW()+1)):INDEX($C$1:$C$13701,MIN(13701,ROW()+設定!$B$26))))*10^(設定!$B$27/20)),1,0))</f>
        <v>0</v>
      </c>
      <c r="G3419" s="33" t="n">
        <f aca="false">$G3418+IF($F3419=1,1,0)</f>
        <v>1</v>
      </c>
      <c r="H3419" s="0" t="str">
        <f aca="false">IF($F3419=1,$G3419,"")</f>
        <v/>
      </c>
    </row>
    <row r="3420" customFormat="false" ht="15" hidden="false" customHeight="false" outlineLevel="0" collapsed="false">
      <c r="A3420" s="30" t="n">
        <v>534.0625</v>
      </c>
      <c r="B3420" s="31" t="n">
        <v>12.5519</v>
      </c>
      <c r="C3420" s="32" t="n">
        <f aca="false">IF($A3420="","",IF(設定!$B$21="dB",10^($B3420/20),ABS($B3420)))</f>
        <v>4.24223770838181</v>
      </c>
      <c r="D3420" s="32" t="n">
        <f aca="false">IF($A3420="","",$A3420^2)</f>
        <v>285222.75390625</v>
      </c>
      <c r="E3420" s="32" t="n">
        <f aca="false">IF($A3420="","",IF($C3420&lt;=0,"",1/$C3420^2))</f>
        <v>0.0555661107259648</v>
      </c>
      <c r="F3420" s="33" t="n">
        <f aca="false">IF(OR(ROW()-設定!$B$30&lt;2,ROW()+設定!$B$30&gt;13701,N($A3420)&lt;=0,N(INDEX($A$2:$A$13701,MIN(13700,MAX(1,ROW()-1+設定!$B$30))))&lt;=0,$A3420&lt;設定!$B$28,$A3420&gt;設定!$B$29),0,IF(AND($C3420&gt;=MAX(INDEX($C$1:$C$13701,MAX(1,ROW()-設定!$B$24)):INDEX($C$1:$C$13701,MAX(1,ROW()-1))),$C3420&gt;MAX(INDEX($C$1:$C$13701,MIN(13701,ROW()+1)):INDEX($C$1:$C$13701,MIN(13701,ROW()+設定!$B$24))),$C3420&gt;=設定!$B$32,$C3420&gt;=MAX(MIN(INDEX($C$1:$C$13701,MAX(1,ROW()-設定!$B$26)):INDEX($C$1:$C$13701,MAX(1,ROW()-1))),MIN(INDEX($C$1:$C$13701,MIN(13701,ROW()+1)):INDEX($C$1:$C$13701,MIN(13701,ROW()+設定!$B$26))))*10^(設定!$B$27/20)),1,0))</f>
        <v>0</v>
      </c>
      <c r="G3420" s="33" t="n">
        <f aca="false">$G3419+IF($F3420=1,1,0)</f>
        <v>1</v>
      </c>
      <c r="H3420" s="0" t="str">
        <f aca="false">IF($F3420=1,$G3420,"")</f>
        <v/>
      </c>
    </row>
    <row r="3421" customFormat="false" ht="15" hidden="false" customHeight="false" outlineLevel="0" collapsed="false">
      <c r="A3421" s="30" t="n">
        <v>534.21875</v>
      </c>
      <c r="B3421" s="31" t="n">
        <v>12.7959</v>
      </c>
      <c r="C3421" s="32" t="n">
        <f aca="false">IF($A3421="","",IF(設定!$B$21="dB",10^($B3421/20),ABS($B3421)))</f>
        <v>4.36309832319181</v>
      </c>
      <c r="D3421" s="32" t="n">
        <f aca="false">IF($A3421="","",$A3421^2)</f>
        <v>285389.672851563</v>
      </c>
      <c r="E3421" s="32" t="n">
        <f aca="false">IF($A3421="","",IF($C3421&lt;=0,"",1/$C3421^2))</f>
        <v>0.0525303143862678</v>
      </c>
      <c r="F3421" s="33" t="n">
        <f aca="false">IF(OR(ROW()-設定!$B$30&lt;2,ROW()+設定!$B$30&gt;13701,N($A3421)&lt;=0,N(INDEX($A$2:$A$13701,MIN(13700,MAX(1,ROW()-1+設定!$B$30))))&lt;=0,$A3421&lt;設定!$B$28,$A3421&gt;設定!$B$29),0,IF(AND($C3421&gt;=MAX(INDEX($C$1:$C$13701,MAX(1,ROW()-設定!$B$24)):INDEX($C$1:$C$13701,MAX(1,ROW()-1))),$C3421&gt;MAX(INDEX($C$1:$C$13701,MIN(13701,ROW()+1)):INDEX($C$1:$C$13701,MIN(13701,ROW()+設定!$B$24))),$C3421&gt;=設定!$B$32,$C3421&gt;=MAX(MIN(INDEX($C$1:$C$13701,MAX(1,ROW()-設定!$B$26)):INDEX($C$1:$C$13701,MAX(1,ROW()-1))),MIN(INDEX($C$1:$C$13701,MIN(13701,ROW()+1)):INDEX($C$1:$C$13701,MIN(13701,ROW()+設定!$B$26))))*10^(設定!$B$27/20)),1,0))</f>
        <v>0</v>
      </c>
      <c r="G3421" s="33" t="n">
        <f aca="false">$G3420+IF($F3421=1,1,0)</f>
        <v>1</v>
      </c>
      <c r="H3421" s="0" t="str">
        <f aca="false">IF($F3421=1,$G3421,"")</f>
        <v/>
      </c>
    </row>
    <row r="3422" customFormat="false" ht="15" hidden="false" customHeight="false" outlineLevel="0" collapsed="false">
      <c r="A3422" s="30" t="n">
        <v>534.375</v>
      </c>
      <c r="B3422" s="31" t="n">
        <v>12.5416</v>
      </c>
      <c r="C3422" s="32" t="n">
        <f aca="false">IF($A3422="","",IF(設定!$B$21="dB",10^($B3422/20),ABS($B3422)))</f>
        <v>4.23721011155811</v>
      </c>
      <c r="D3422" s="32" t="n">
        <f aca="false">IF($A3422="","",$A3422^2)</f>
        <v>285556.640625</v>
      </c>
      <c r="E3422" s="32" t="n">
        <f aca="false">IF($A3422="","",IF($C3422&lt;=0,"",1/$C3422^2))</f>
        <v>0.0556980511924382</v>
      </c>
      <c r="F3422" s="33" t="n">
        <f aca="false">IF(OR(ROW()-設定!$B$30&lt;2,ROW()+設定!$B$30&gt;13701,N($A3422)&lt;=0,N(INDEX($A$2:$A$13701,MIN(13700,MAX(1,ROW()-1+設定!$B$30))))&lt;=0,$A3422&lt;設定!$B$28,$A3422&gt;設定!$B$29),0,IF(AND($C3422&gt;=MAX(INDEX($C$1:$C$13701,MAX(1,ROW()-設定!$B$24)):INDEX($C$1:$C$13701,MAX(1,ROW()-1))),$C3422&gt;MAX(INDEX($C$1:$C$13701,MIN(13701,ROW()+1)):INDEX($C$1:$C$13701,MIN(13701,ROW()+設定!$B$24))),$C3422&gt;=設定!$B$32,$C3422&gt;=MAX(MIN(INDEX($C$1:$C$13701,MAX(1,ROW()-設定!$B$26)):INDEX($C$1:$C$13701,MAX(1,ROW()-1))),MIN(INDEX($C$1:$C$13701,MIN(13701,ROW()+1)):INDEX($C$1:$C$13701,MIN(13701,ROW()+設定!$B$26))))*10^(設定!$B$27/20)),1,0))</f>
        <v>0</v>
      </c>
      <c r="G3422" s="33" t="n">
        <f aca="false">$G3421+IF($F3422=1,1,0)</f>
        <v>1</v>
      </c>
      <c r="H3422" s="0" t="str">
        <f aca="false">IF($F3422=1,$G3422,"")</f>
        <v/>
      </c>
    </row>
    <row r="3423" customFormat="false" ht="15" hidden="false" customHeight="false" outlineLevel="0" collapsed="false">
      <c r="A3423" s="30" t="n">
        <v>534.53125</v>
      </c>
      <c r="B3423" s="31" t="n">
        <v>12.576</v>
      </c>
      <c r="C3423" s="32" t="n">
        <f aca="false">IF($A3423="","",IF(設定!$B$21="dB",10^($B3423/20),ABS($B3423)))</f>
        <v>4.25402462944068</v>
      </c>
      <c r="D3423" s="32" t="n">
        <f aca="false">IF($A3423="","",$A3423^2)</f>
        <v>285723.657226563</v>
      </c>
      <c r="E3423" s="32" t="n">
        <f aca="false">IF($A3423="","",IF($C3423&lt;=0,"",1/$C3423^2))</f>
        <v>0.0552586155630078</v>
      </c>
      <c r="F3423" s="33" t="n">
        <f aca="false">IF(OR(ROW()-設定!$B$30&lt;2,ROW()+設定!$B$30&gt;13701,N($A3423)&lt;=0,N(INDEX($A$2:$A$13701,MIN(13700,MAX(1,ROW()-1+設定!$B$30))))&lt;=0,$A3423&lt;設定!$B$28,$A3423&gt;設定!$B$29),0,IF(AND($C3423&gt;=MAX(INDEX($C$1:$C$13701,MAX(1,ROW()-設定!$B$24)):INDEX($C$1:$C$13701,MAX(1,ROW()-1))),$C3423&gt;MAX(INDEX($C$1:$C$13701,MIN(13701,ROW()+1)):INDEX($C$1:$C$13701,MIN(13701,ROW()+設定!$B$24))),$C3423&gt;=設定!$B$32,$C3423&gt;=MAX(MIN(INDEX($C$1:$C$13701,MAX(1,ROW()-設定!$B$26)):INDEX($C$1:$C$13701,MAX(1,ROW()-1))),MIN(INDEX($C$1:$C$13701,MIN(13701,ROW()+1)):INDEX($C$1:$C$13701,MIN(13701,ROW()+設定!$B$26))))*10^(設定!$B$27/20)),1,0))</f>
        <v>0</v>
      </c>
      <c r="G3423" s="33" t="n">
        <f aca="false">$G3422+IF($F3423=1,1,0)</f>
        <v>1</v>
      </c>
      <c r="H3423" s="0" t="str">
        <f aca="false">IF($F3423=1,$G3423,"")</f>
        <v/>
      </c>
    </row>
    <row r="3424" customFormat="false" ht="15" hidden="false" customHeight="false" outlineLevel="0" collapsed="false">
      <c r="A3424" s="30" t="n">
        <v>534.6875</v>
      </c>
      <c r="B3424" s="31" t="n">
        <v>12.675</v>
      </c>
      <c r="C3424" s="32" t="n">
        <f aca="false">IF($A3424="","",IF(設定!$B$21="dB",10^($B3424/20),ABS($B3424)))</f>
        <v>4.30278850770669</v>
      </c>
      <c r="D3424" s="32" t="n">
        <f aca="false">IF($A3424="","",$A3424^2)</f>
        <v>285890.72265625</v>
      </c>
      <c r="E3424" s="32" t="n">
        <f aca="false">IF($A3424="","",IF($C3424&lt;=0,"",1/$C3424^2))</f>
        <v>0.0540132114764635</v>
      </c>
      <c r="F3424" s="33" t="n">
        <f aca="false">IF(OR(ROW()-設定!$B$30&lt;2,ROW()+設定!$B$30&gt;13701,N($A3424)&lt;=0,N(INDEX($A$2:$A$13701,MIN(13700,MAX(1,ROW()-1+設定!$B$30))))&lt;=0,$A3424&lt;設定!$B$28,$A3424&gt;設定!$B$29),0,IF(AND($C3424&gt;=MAX(INDEX($C$1:$C$13701,MAX(1,ROW()-設定!$B$24)):INDEX($C$1:$C$13701,MAX(1,ROW()-1))),$C3424&gt;MAX(INDEX($C$1:$C$13701,MIN(13701,ROW()+1)):INDEX($C$1:$C$13701,MIN(13701,ROW()+設定!$B$24))),$C3424&gt;=設定!$B$32,$C3424&gt;=MAX(MIN(INDEX($C$1:$C$13701,MAX(1,ROW()-設定!$B$26)):INDEX($C$1:$C$13701,MAX(1,ROW()-1))),MIN(INDEX($C$1:$C$13701,MIN(13701,ROW()+1)):INDEX($C$1:$C$13701,MIN(13701,ROW()+設定!$B$26))))*10^(設定!$B$27/20)),1,0))</f>
        <v>0</v>
      </c>
      <c r="G3424" s="33" t="n">
        <f aca="false">$G3423+IF($F3424=1,1,0)</f>
        <v>1</v>
      </c>
      <c r="H3424" s="0" t="str">
        <f aca="false">IF($F3424=1,$G3424,"")</f>
        <v/>
      </c>
    </row>
    <row r="3425" customFormat="false" ht="15" hidden="false" customHeight="false" outlineLevel="0" collapsed="false">
      <c r="A3425" s="30" t="n">
        <v>534.84375</v>
      </c>
      <c r="B3425" s="31" t="n">
        <v>12.6543</v>
      </c>
      <c r="C3425" s="32" t="n">
        <f aca="false">IF($A3425="","",IF(設定!$B$21="dB",10^($B3425/20),ABS($B3425)))</f>
        <v>4.29254641644523</v>
      </c>
      <c r="D3425" s="32" t="n">
        <f aca="false">IF($A3425="","",$A3425^2)</f>
        <v>286057.836914063</v>
      </c>
      <c r="E3425" s="32" t="n">
        <f aca="false">IF($A3425="","",IF($C3425&lt;=0,"",1/$C3425^2))</f>
        <v>0.0542712719234941</v>
      </c>
      <c r="F3425" s="33" t="n">
        <f aca="false">IF(OR(ROW()-設定!$B$30&lt;2,ROW()+設定!$B$30&gt;13701,N($A3425)&lt;=0,N(INDEX($A$2:$A$13701,MIN(13700,MAX(1,ROW()-1+設定!$B$30))))&lt;=0,$A3425&lt;設定!$B$28,$A3425&gt;設定!$B$29),0,IF(AND($C3425&gt;=MAX(INDEX($C$1:$C$13701,MAX(1,ROW()-設定!$B$24)):INDEX($C$1:$C$13701,MAX(1,ROW()-1))),$C3425&gt;MAX(INDEX($C$1:$C$13701,MIN(13701,ROW()+1)):INDEX($C$1:$C$13701,MIN(13701,ROW()+設定!$B$24))),$C3425&gt;=設定!$B$32,$C3425&gt;=MAX(MIN(INDEX($C$1:$C$13701,MAX(1,ROW()-設定!$B$26)):INDEX($C$1:$C$13701,MAX(1,ROW()-1))),MIN(INDEX($C$1:$C$13701,MIN(13701,ROW()+1)):INDEX($C$1:$C$13701,MIN(13701,ROW()+設定!$B$26))))*10^(設定!$B$27/20)),1,0))</f>
        <v>0</v>
      </c>
      <c r="G3425" s="33" t="n">
        <f aca="false">$G3424+IF($F3425=1,1,0)</f>
        <v>1</v>
      </c>
      <c r="H3425" s="0" t="str">
        <f aca="false">IF($F3425=1,$G3425,"")</f>
        <v/>
      </c>
    </row>
    <row r="3426" customFormat="false" ht="15" hidden="false" customHeight="false" outlineLevel="0" collapsed="false">
      <c r="A3426" s="30" t="n">
        <v>535</v>
      </c>
      <c r="B3426" s="31" t="n">
        <v>12.9138</v>
      </c>
      <c r="C3426" s="32" t="n">
        <f aca="false">IF($A3426="","",IF(設定!$B$21="dB",10^($B3426/20),ABS($B3426)))</f>
        <v>4.42272564897492</v>
      </c>
      <c r="D3426" s="32" t="n">
        <f aca="false">IF($A3426="","",$A3426^2)</f>
        <v>286225</v>
      </c>
      <c r="E3426" s="32" t="n">
        <f aca="false">IF($A3426="","",IF($C3426&lt;=0,"",1/$C3426^2))</f>
        <v>0.0511234318786076</v>
      </c>
      <c r="F3426" s="33" t="n">
        <f aca="false">IF(OR(ROW()-設定!$B$30&lt;2,ROW()+設定!$B$30&gt;13701,N($A3426)&lt;=0,N(INDEX($A$2:$A$13701,MIN(13700,MAX(1,ROW()-1+設定!$B$30))))&lt;=0,$A3426&lt;設定!$B$28,$A3426&gt;設定!$B$29),0,IF(AND($C3426&gt;=MAX(INDEX($C$1:$C$13701,MAX(1,ROW()-設定!$B$24)):INDEX($C$1:$C$13701,MAX(1,ROW()-1))),$C3426&gt;MAX(INDEX($C$1:$C$13701,MIN(13701,ROW()+1)):INDEX($C$1:$C$13701,MIN(13701,ROW()+設定!$B$24))),$C3426&gt;=設定!$B$32,$C3426&gt;=MAX(MIN(INDEX($C$1:$C$13701,MAX(1,ROW()-設定!$B$26)):INDEX($C$1:$C$13701,MAX(1,ROW()-1))),MIN(INDEX($C$1:$C$13701,MIN(13701,ROW()+1)):INDEX($C$1:$C$13701,MIN(13701,ROW()+設定!$B$26))))*10^(設定!$B$27/20)),1,0))</f>
        <v>0</v>
      </c>
      <c r="G3426" s="33" t="n">
        <f aca="false">$G3425+IF($F3426=1,1,0)</f>
        <v>1</v>
      </c>
      <c r="H3426" s="0" t="str">
        <f aca="false">IF($F3426=1,$G3426,"")</f>
        <v/>
      </c>
    </row>
    <row r="3427" customFormat="false" ht="15" hidden="false" customHeight="false" outlineLevel="0" collapsed="false">
      <c r="A3427" s="30" t="n">
        <v>535.15625</v>
      </c>
      <c r="B3427" s="31" t="n">
        <v>12.4758</v>
      </c>
      <c r="C3427" s="32" t="n">
        <f aca="false">IF($A3427="","",IF(設定!$B$21="dB",10^($B3427/20),ABS($B3427)))</f>
        <v>4.20523238201167</v>
      </c>
      <c r="D3427" s="32" t="n">
        <f aca="false">IF($A3427="","",$A3427^2)</f>
        <v>286392.211914063</v>
      </c>
      <c r="E3427" s="32" t="n">
        <f aca="false">IF($A3427="","",IF($C3427&lt;=0,"",1/$C3427^2))</f>
        <v>0.0565483581569308</v>
      </c>
      <c r="F3427" s="33" t="n">
        <f aca="false">IF(OR(ROW()-設定!$B$30&lt;2,ROW()+設定!$B$30&gt;13701,N($A3427)&lt;=0,N(INDEX($A$2:$A$13701,MIN(13700,MAX(1,ROW()-1+設定!$B$30))))&lt;=0,$A3427&lt;設定!$B$28,$A3427&gt;設定!$B$29),0,IF(AND($C3427&gt;=MAX(INDEX($C$1:$C$13701,MAX(1,ROW()-設定!$B$24)):INDEX($C$1:$C$13701,MAX(1,ROW()-1))),$C3427&gt;MAX(INDEX($C$1:$C$13701,MIN(13701,ROW()+1)):INDEX($C$1:$C$13701,MIN(13701,ROW()+設定!$B$24))),$C3427&gt;=設定!$B$32,$C3427&gt;=MAX(MIN(INDEX($C$1:$C$13701,MAX(1,ROW()-設定!$B$26)):INDEX($C$1:$C$13701,MAX(1,ROW()-1))),MIN(INDEX($C$1:$C$13701,MIN(13701,ROW()+1)):INDEX($C$1:$C$13701,MIN(13701,ROW()+設定!$B$26))))*10^(設定!$B$27/20)),1,0))</f>
        <v>0</v>
      </c>
      <c r="G3427" s="33" t="n">
        <f aca="false">$G3426+IF($F3427=1,1,0)</f>
        <v>1</v>
      </c>
      <c r="H3427" s="0" t="str">
        <f aca="false">IF($F3427=1,$G3427,"")</f>
        <v/>
      </c>
    </row>
    <row r="3428" customFormat="false" ht="15" hidden="false" customHeight="false" outlineLevel="0" collapsed="false">
      <c r="A3428" s="30" t="n">
        <v>535.3125</v>
      </c>
      <c r="B3428" s="31" t="n">
        <v>12.7765</v>
      </c>
      <c r="C3428" s="32" t="n">
        <f aca="false">IF($A3428="","",IF(設定!$B$21="dB",10^($B3428/20),ABS($B3428)))</f>
        <v>4.35336418487059</v>
      </c>
      <c r="D3428" s="32" t="n">
        <f aca="false">IF($A3428="","",$A3428^2)</f>
        <v>286559.47265625</v>
      </c>
      <c r="E3428" s="32" t="n">
        <f aca="false">IF($A3428="","",IF($C3428&lt;=0,"",1/$C3428^2))</f>
        <v>0.0527654929748938</v>
      </c>
      <c r="F3428" s="33" t="n">
        <f aca="false">IF(OR(ROW()-設定!$B$30&lt;2,ROW()+設定!$B$30&gt;13701,N($A3428)&lt;=0,N(INDEX($A$2:$A$13701,MIN(13700,MAX(1,ROW()-1+設定!$B$30))))&lt;=0,$A3428&lt;設定!$B$28,$A3428&gt;設定!$B$29),0,IF(AND($C3428&gt;=MAX(INDEX($C$1:$C$13701,MAX(1,ROW()-設定!$B$24)):INDEX($C$1:$C$13701,MAX(1,ROW()-1))),$C3428&gt;MAX(INDEX($C$1:$C$13701,MIN(13701,ROW()+1)):INDEX($C$1:$C$13701,MIN(13701,ROW()+設定!$B$24))),$C3428&gt;=設定!$B$32,$C3428&gt;=MAX(MIN(INDEX($C$1:$C$13701,MAX(1,ROW()-設定!$B$26)):INDEX($C$1:$C$13701,MAX(1,ROW()-1))),MIN(INDEX($C$1:$C$13701,MIN(13701,ROW()+1)):INDEX($C$1:$C$13701,MIN(13701,ROW()+設定!$B$26))))*10^(設定!$B$27/20)),1,0))</f>
        <v>0</v>
      </c>
      <c r="G3428" s="33" t="n">
        <f aca="false">$G3427+IF($F3428=1,1,0)</f>
        <v>1</v>
      </c>
      <c r="H3428" s="0" t="str">
        <f aca="false">IF($F3428=1,$G3428,"")</f>
        <v/>
      </c>
    </row>
    <row r="3429" customFormat="false" ht="15" hidden="false" customHeight="false" outlineLevel="0" collapsed="false">
      <c r="A3429" s="30" t="n">
        <v>535.46875</v>
      </c>
      <c r="B3429" s="31" t="n">
        <v>12.8265</v>
      </c>
      <c r="C3429" s="32" t="n">
        <f aca="false">IF($A3429="","",IF(設定!$B$21="dB",10^($B3429/20),ABS($B3429)))</f>
        <v>4.37849643057936</v>
      </c>
      <c r="D3429" s="32" t="n">
        <f aca="false">IF($A3429="","",$A3429^2)</f>
        <v>286726.782226563</v>
      </c>
      <c r="E3429" s="32" t="n">
        <f aca="false">IF($A3429="","",IF($C3429&lt;=0,"",1/$C3429^2))</f>
        <v>0.0521614913714302</v>
      </c>
      <c r="F3429" s="33" t="n">
        <f aca="false">IF(OR(ROW()-設定!$B$30&lt;2,ROW()+設定!$B$30&gt;13701,N($A3429)&lt;=0,N(INDEX($A$2:$A$13701,MIN(13700,MAX(1,ROW()-1+設定!$B$30))))&lt;=0,$A3429&lt;設定!$B$28,$A3429&gt;設定!$B$29),0,IF(AND($C3429&gt;=MAX(INDEX($C$1:$C$13701,MAX(1,ROW()-設定!$B$24)):INDEX($C$1:$C$13701,MAX(1,ROW()-1))),$C3429&gt;MAX(INDEX($C$1:$C$13701,MIN(13701,ROW()+1)):INDEX($C$1:$C$13701,MIN(13701,ROW()+設定!$B$24))),$C3429&gt;=設定!$B$32,$C3429&gt;=MAX(MIN(INDEX($C$1:$C$13701,MAX(1,ROW()-設定!$B$26)):INDEX($C$1:$C$13701,MAX(1,ROW()-1))),MIN(INDEX($C$1:$C$13701,MIN(13701,ROW()+1)):INDEX($C$1:$C$13701,MIN(13701,ROW()+設定!$B$26))))*10^(設定!$B$27/20)),1,0))</f>
        <v>0</v>
      </c>
      <c r="G3429" s="33" t="n">
        <f aca="false">$G3428+IF($F3429=1,1,0)</f>
        <v>1</v>
      </c>
      <c r="H3429" s="0" t="str">
        <f aca="false">IF($F3429=1,$G3429,"")</f>
        <v/>
      </c>
    </row>
    <row r="3430" customFormat="false" ht="15" hidden="false" customHeight="false" outlineLevel="0" collapsed="false">
      <c r="A3430" s="30" t="n">
        <v>535.625</v>
      </c>
      <c r="B3430" s="31" t="n">
        <v>12.6487</v>
      </c>
      <c r="C3430" s="32" t="n">
        <f aca="false">IF($A3430="","",IF(設定!$B$21="dB",10^($B3430/20),ABS($B3430)))</f>
        <v>4.28977980144331</v>
      </c>
      <c r="D3430" s="32" t="n">
        <f aca="false">IF($A3430="","",$A3430^2)</f>
        <v>286894.140625</v>
      </c>
      <c r="E3430" s="32" t="n">
        <f aca="false">IF($A3430="","",IF($C3430&lt;=0,"",1/$C3430^2))</f>
        <v>0.0543412970247999</v>
      </c>
      <c r="F3430" s="33" t="n">
        <f aca="false">IF(OR(ROW()-設定!$B$30&lt;2,ROW()+設定!$B$30&gt;13701,N($A3430)&lt;=0,N(INDEX($A$2:$A$13701,MIN(13700,MAX(1,ROW()-1+設定!$B$30))))&lt;=0,$A3430&lt;設定!$B$28,$A3430&gt;設定!$B$29),0,IF(AND($C3430&gt;=MAX(INDEX($C$1:$C$13701,MAX(1,ROW()-設定!$B$24)):INDEX($C$1:$C$13701,MAX(1,ROW()-1))),$C3430&gt;MAX(INDEX($C$1:$C$13701,MIN(13701,ROW()+1)):INDEX($C$1:$C$13701,MIN(13701,ROW()+設定!$B$24))),$C3430&gt;=設定!$B$32,$C3430&gt;=MAX(MIN(INDEX($C$1:$C$13701,MAX(1,ROW()-設定!$B$26)):INDEX($C$1:$C$13701,MAX(1,ROW()-1))),MIN(INDEX($C$1:$C$13701,MIN(13701,ROW()+1)):INDEX($C$1:$C$13701,MIN(13701,ROW()+設定!$B$26))))*10^(設定!$B$27/20)),1,0))</f>
        <v>0</v>
      </c>
      <c r="G3430" s="33" t="n">
        <f aca="false">$G3429+IF($F3430=1,1,0)</f>
        <v>1</v>
      </c>
      <c r="H3430" s="0" t="str">
        <f aca="false">IF($F3430=1,$G3430,"")</f>
        <v/>
      </c>
    </row>
    <row r="3431" customFormat="false" ht="15" hidden="false" customHeight="false" outlineLevel="0" collapsed="false">
      <c r="A3431" s="30" t="n">
        <v>535.78125</v>
      </c>
      <c r="B3431" s="31" t="n">
        <v>12.712</v>
      </c>
      <c r="C3431" s="32" t="n">
        <f aca="false">IF($A3431="","",IF(設定!$B$21="dB",10^($B3431/20),ABS($B3431)))</f>
        <v>4.32115654470299</v>
      </c>
      <c r="D3431" s="32" t="n">
        <f aca="false">IF($A3431="","",$A3431^2)</f>
        <v>287061.547851563</v>
      </c>
      <c r="E3431" s="32" t="n">
        <f aca="false">IF($A3431="","",IF($C3431&lt;=0,"",1/$C3431^2))</f>
        <v>0.0535549970840114</v>
      </c>
      <c r="F3431" s="33" t="n">
        <f aca="false">IF(OR(ROW()-設定!$B$30&lt;2,ROW()+設定!$B$30&gt;13701,N($A3431)&lt;=0,N(INDEX($A$2:$A$13701,MIN(13700,MAX(1,ROW()-1+設定!$B$30))))&lt;=0,$A3431&lt;設定!$B$28,$A3431&gt;設定!$B$29),0,IF(AND($C3431&gt;=MAX(INDEX($C$1:$C$13701,MAX(1,ROW()-設定!$B$24)):INDEX($C$1:$C$13701,MAX(1,ROW()-1))),$C3431&gt;MAX(INDEX($C$1:$C$13701,MIN(13701,ROW()+1)):INDEX($C$1:$C$13701,MIN(13701,ROW()+設定!$B$24))),$C3431&gt;=設定!$B$32,$C3431&gt;=MAX(MIN(INDEX($C$1:$C$13701,MAX(1,ROW()-設定!$B$26)):INDEX($C$1:$C$13701,MAX(1,ROW()-1))),MIN(INDEX($C$1:$C$13701,MIN(13701,ROW()+1)):INDEX($C$1:$C$13701,MIN(13701,ROW()+設定!$B$26))))*10^(設定!$B$27/20)),1,0))</f>
        <v>0</v>
      </c>
      <c r="G3431" s="33" t="n">
        <f aca="false">$G3430+IF($F3431=1,1,0)</f>
        <v>1</v>
      </c>
      <c r="H3431" s="0" t="str">
        <f aca="false">IF($F3431=1,$G3431,"")</f>
        <v/>
      </c>
    </row>
    <row r="3432" customFormat="false" ht="15" hidden="false" customHeight="false" outlineLevel="0" collapsed="false">
      <c r="A3432" s="30" t="n">
        <v>535.9375</v>
      </c>
      <c r="B3432" s="31" t="n">
        <v>12.838</v>
      </c>
      <c r="C3432" s="32" t="n">
        <f aca="false">IF($A3432="","",IF(設定!$B$21="dB",10^($B3432/20),ABS($B3432)))</f>
        <v>4.38429733974567</v>
      </c>
      <c r="D3432" s="32" t="n">
        <f aca="false">IF($A3432="","",$A3432^2)</f>
        <v>287229.00390625</v>
      </c>
      <c r="E3432" s="32" t="n">
        <f aca="false">IF($A3432="","",IF($C3432&lt;=0,"",1/$C3432^2))</f>
        <v>0.0520235518687304</v>
      </c>
      <c r="F3432" s="33" t="n">
        <f aca="false">IF(OR(ROW()-設定!$B$30&lt;2,ROW()+設定!$B$30&gt;13701,N($A3432)&lt;=0,N(INDEX($A$2:$A$13701,MIN(13700,MAX(1,ROW()-1+設定!$B$30))))&lt;=0,$A3432&lt;設定!$B$28,$A3432&gt;設定!$B$29),0,IF(AND($C3432&gt;=MAX(INDEX($C$1:$C$13701,MAX(1,ROW()-設定!$B$24)):INDEX($C$1:$C$13701,MAX(1,ROW()-1))),$C3432&gt;MAX(INDEX($C$1:$C$13701,MIN(13701,ROW()+1)):INDEX($C$1:$C$13701,MIN(13701,ROW()+設定!$B$24))),$C3432&gt;=設定!$B$32,$C3432&gt;=MAX(MIN(INDEX($C$1:$C$13701,MAX(1,ROW()-設定!$B$26)):INDEX($C$1:$C$13701,MAX(1,ROW()-1))),MIN(INDEX($C$1:$C$13701,MIN(13701,ROW()+1)):INDEX($C$1:$C$13701,MIN(13701,ROW()+設定!$B$26))))*10^(設定!$B$27/20)),1,0))</f>
        <v>0</v>
      </c>
      <c r="G3432" s="33" t="n">
        <f aca="false">$G3431+IF($F3432=1,1,0)</f>
        <v>1</v>
      </c>
      <c r="H3432" s="0" t="str">
        <f aca="false">IF($F3432=1,$G3432,"")</f>
        <v/>
      </c>
    </row>
    <row r="3433" customFormat="false" ht="15" hidden="false" customHeight="false" outlineLevel="0" collapsed="false">
      <c r="A3433" s="30" t="n">
        <v>536.09375</v>
      </c>
      <c r="B3433" s="31" t="n">
        <v>12.975</v>
      </c>
      <c r="C3433" s="32" t="n">
        <f aca="false">IF($A3433="","",IF(設定!$B$21="dB",10^($B3433/20),ABS($B3433)))</f>
        <v>4.45399781863048</v>
      </c>
      <c r="D3433" s="32" t="n">
        <f aca="false">IF($A3433="","",$A3433^2)</f>
        <v>287396.508789063</v>
      </c>
      <c r="E3433" s="32" t="n">
        <f aca="false">IF($A3433="","",IF($C3433&lt;=0,"",1/$C3433^2))</f>
        <v>0.050408061910267</v>
      </c>
      <c r="F3433" s="33" t="n">
        <f aca="false">IF(OR(ROW()-設定!$B$30&lt;2,ROW()+設定!$B$30&gt;13701,N($A3433)&lt;=0,N(INDEX($A$2:$A$13701,MIN(13700,MAX(1,ROW()-1+設定!$B$30))))&lt;=0,$A3433&lt;設定!$B$28,$A3433&gt;設定!$B$29),0,IF(AND($C3433&gt;=MAX(INDEX($C$1:$C$13701,MAX(1,ROW()-設定!$B$24)):INDEX($C$1:$C$13701,MAX(1,ROW()-1))),$C3433&gt;MAX(INDEX($C$1:$C$13701,MIN(13701,ROW()+1)):INDEX($C$1:$C$13701,MIN(13701,ROW()+設定!$B$24))),$C3433&gt;=設定!$B$32,$C3433&gt;=MAX(MIN(INDEX($C$1:$C$13701,MAX(1,ROW()-設定!$B$26)):INDEX($C$1:$C$13701,MAX(1,ROW()-1))),MIN(INDEX($C$1:$C$13701,MIN(13701,ROW()+1)):INDEX($C$1:$C$13701,MIN(13701,ROW()+設定!$B$26))))*10^(設定!$B$27/20)),1,0))</f>
        <v>0</v>
      </c>
      <c r="G3433" s="33" t="n">
        <f aca="false">$G3432+IF($F3433=1,1,0)</f>
        <v>1</v>
      </c>
      <c r="H3433" s="0" t="str">
        <f aca="false">IF($F3433=1,$G3433,"")</f>
        <v/>
      </c>
    </row>
    <row r="3434" customFormat="false" ht="15" hidden="false" customHeight="false" outlineLevel="0" collapsed="false">
      <c r="A3434" s="30" t="n">
        <v>536.25</v>
      </c>
      <c r="B3434" s="31" t="n">
        <v>12.7235</v>
      </c>
      <c r="C3434" s="32" t="n">
        <f aca="false">IF($A3434="","",IF(設定!$B$21="dB",10^($B3434/20),ABS($B3434)))</f>
        <v>4.32688148635972</v>
      </c>
      <c r="D3434" s="32" t="n">
        <f aca="false">IF($A3434="","",$A3434^2)</f>
        <v>287564.0625</v>
      </c>
      <c r="E3434" s="32" t="n">
        <f aca="false">IF($A3434="","",IF($C3434&lt;=0,"",1/$C3434^2))</f>
        <v>0.0534133724971633</v>
      </c>
      <c r="F3434" s="33" t="n">
        <f aca="false">IF(OR(ROW()-設定!$B$30&lt;2,ROW()+設定!$B$30&gt;13701,N($A3434)&lt;=0,N(INDEX($A$2:$A$13701,MIN(13700,MAX(1,ROW()-1+設定!$B$30))))&lt;=0,$A3434&lt;設定!$B$28,$A3434&gt;設定!$B$29),0,IF(AND($C3434&gt;=MAX(INDEX($C$1:$C$13701,MAX(1,ROW()-設定!$B$24)):INDEX($C$1:$C$13701,MAX(1,ROW()-1))),$C3434&gt;MAX(INDEX($C$1:$C$13701,MIN(13701,ROW()+1)):INDEX($C$1:$C$13701,MIN(13701,ROW()+設定!$B$24))),$C3434&gt;=設定!$B$32,$C3434&gt;=MAX(MIN(INDEX($C$1:$C$13701,MAX(1,ROW()-設定!$B$26)):INDEX($C$1:$C$13701,MAX(1,ROW()-1))),MIN(INDEX($C$1:$C$13701,MIN(13701,ROW()+1)):INDEX($C$1:$C$13701,MIN(13701,ROW()+設定!$B$26))))*10^(設定!$B$27/20)),1,0))</f>
        <v>0</v>
      </c>
      <c r="G3434" s="33" t="n">
        <f aca="false">$G3433+IF($F3434=1,1,0)</f>
        <v>1</v>
      </c>
      <c r="H3434" s="0" t="str">
        <f aca="false">IF($F3434=1,$G3434,"")</f>
        <v/>
      </c>
    </row>
    <row r="3435" customFormat="false" ht="15" hidden="false" customHeight="false" outlineLevel="0" collapsed="false">
      <c r="A3435" s="30" t="n">
        <v>536.40625</v>
      </c>
      <c r="B3435" s="31" t="n">
        <v>12.667</v>
      </c>
      <c r="C3435" s="32" t="n">
        <f aca="false">IF($A3435="","",IF(設定!$B$21="dB",10^($B3435/20),ABS($B3435)))</f>
        <v>4.29882731751175</v>
      </c>
      <c r="D3435" s="32" t="n">
        <f aca="false">IF($A3435="","",$A3435^2)</f>
        <v>287731.665039063</v>
      </c>
      <c r="E3435" s="32" t="n">
        <f aca="false">IF($A3435="","",IF($C3435&lt;=0,"",1/$C3435^2))</f>
        <v>0.0541127991844284</v>
      </c>
      <c r="F3435" s="33" t="n">
        <f aca="false">IF(OR(ROW()-設定!$B$30&lt;2,ROW()+設定!$B$30&gt;13701,N($A3435)&lt;=0,N(INDEX($A$2:$A$13701,MIN(13700,MAX(1,ROW()-1+設定!$B$30))))&lt;=0,$A3435&lt;設定!$B$28,$A3435&gt;設定!$B$29),0,IF(AND($C3435&gt;=MAX(INDEX($C$1:$C$13701,MAX(1,ROW()-設定!$B$24)):INDEX($C$1:$C$13701,MAX(1,ROW()-1))),$C3435&gt;MAX(INDEX($C$1:$C$13701,MIN(13701,ROW()+1)):INDEX($C$1:$C$13701,MIN(13701,ROW()+設定!$B$24))),$C3435&gt;=設定!$B$32,$C3435&gt;=MAX(MIN(INDEX($C$1:$C$13701,MAX(1,ROW()-設定!$B$26)):INDEX($C$1:$C$13701,MAX(1,ROW()-1))),MIN(INDEX($C$1:$C$13701,MIN(13701,ROW()+1)):INDEX($C$1:$C$13701,MIN(13701,ROW()+設定!$B$26))))*10^(設定!$B$27/20)),1,0))</f>
        <v>0</v>
      </c>
      <c r="G3435" s="33" t="n">
        <f aca="false">$G3434+IF($F3435=1,1,0)</f>
        <v>1</v>
      </c>
      <c r="H3435" s="0" t="str">
        <f aca="false">IF($F3435=1,$G3435,"")</f>
        <v/>
      </c>
    </row>
    <row r="3436" customFormat="false" ht="15" hidden="false" customHeight="false" outlineLevel="0" collapsed="false">
      <c r="A3436" s="30" t="n">
        <v>536.5625</v>
      </c>
      <c r="B3436" s="31" t="n">
        <v>12.9475</v>
      </c>
      <c r="C3436" s="32" t="n">
        <f aca="false">IF($A3436="","",IF(設定!$B$21="dB",10^($B3436/20),ABS($B3436)))</f>
        <v>4.43991851845769</v>
      </c>
      <c r="D3436" s="32" t="n">
        <f aca="false">IF($A3436="","",$A3436^2)</f>
        <v>287899.31640625</v>
      </c>
      <c r="E3436" s="32" t="n">
        <f aca="false">IF($A3436="","",IF($C3436&lt;=0,"",1/$C3436^2))</f>
        <v>0.0507282639603024</v>
      </c>
      <c r="F3436" s="33" t="n">
        <f aca="false">IF(OR(ROW()-設定!$B$30&lt;2,ROW()+設定!$B$30&gt;13701,N($A3436)&lt;=0,N(INDEX($A$2:$A$13701,MIN(13700,MAX(1,ROW()-1+設定!$B$30))))&lt;=0,$A3436&lt;設定!$B$28,$A3436&gt;設定!$B$29),0,IF(AND($C3436&gt;=MAX(INDEX($C$1:$C$13701,MAX(1,ROW()-設定!$B$24)):INDEX($C$1:$C$13701,MAX(1,ROW()-1))),$C3436&gt;MAX(INDEX($C$1:$C$13701,MIN(13701,ROW()+1)):INDEX($C$1:$C$13701,MIN(13701,ROW()+設定!$B$24))),$C3436&gt;=設定!$B$32,$C3436&gt;=MAX(MIN(INDEX($C$1:$C$13701,MAX(1,ROW()-設定!$B$26)):INDEX($C$1:$C$13701,MAX(1,ROW()-1))),MIN(INDEX($C$1:$C$13701,MIN(13701,ROW()+1)):INDEX($C$1:$C$13701,MIN(13701,ROW()+設定!$B$26))))*10^(設定!$B$27/20)),1,0))</f>
        <v>0</v>
      </c>
      <c r="G3436" s="33" t="n">
        <f aca="false">$G3435+IF($F3436=1,1,0)</f>
        <v>1</v>
      </c>
      <c r="H3436" s="0" t="str">
        <f aca="false">IF($F3436=1,$G3436,"")</f>
        <v/>
      </c>
    </row>
    <row r="3437" customFormat="false" ht="15" hidden="false" customHeight="false" outlineLevel="0" collapsed="false">
      <c r="A3437" s="30" t="n">
        <v>536.71875</v>
      </c>
      <c r="B3437" s="31" t="n">
        <v>13.0176</v>
      </c>
      <c r="C3437" s="32" t="n">
        <f aca="false">IF($A3437="","",IF(設定!$B$21="dB",10^($B3437/20),ABS($B3437)))</f>
        <v>4.47589613508031</v>
      </c>
      <c r="D3437" s="32" t="n">
        <f aca="false">IF($A3437="","",$A3437^2)</f>
        <v>288067.016601563</v>
      </c>
      <c r="E3437" s="32" t="n">
        <f aca="false">IF($A3437="","",IF($C3437&lt;=0,"",1/$C3437^2))</f>
        <v>0.0499160257407195</v>
      </c>
      <c r="F3437" s="33" t="n">
        <f aca="false">IF(OR(ROW()-設定!$B$30&lt;2,ROW()+設定!$B$30&gt;13701,N($A3437)&lt;=0,N(INDEX($A$2:$A$13701,MIN(13700,MAX(1,ROW()-1+設定!$B$30))))&lt;=0,$A3437&lt;設定!$B$28,$A3437&gt;設定!$B$29),0,IF(AND($C3437&gt;=MAX(INDEX($C$1:$C$13701,MAX(1,ROW()-設定!$B$24)):INDEX($C$1:$C$13701,MAX(1,ROW()-1))),$C3437&gt;MAX(INDEX($C$1:$C$13701,MIN(13701,ROW()+1)):INDEX($C$1:$C$13701,MIN(13701,ROW()+設定!$B$24))),$C3437&gt;=設定!$B$32,$C3437&gt;=MAX(MIN(INDEX($C$1:$C$13701,MAX(1,ROW()-設定!$B$26)):INDEX($C$1:$C$13701,MAX(1,ROW()-1))),MIN(INDEX($C$1:$C$13701,MIN(13701,ROW()+1)):INDEX($C$1:$C$13701,MIN(13701,ROW()+設定!$B$26))))*10^(設定!$B$27/20)),1,0))</f>
        <v>0</v>
      </c>
      <c r="G3437" s="33" t="n">
        <f aca="false">$G3436+IF($F3437=1,1,0)</f>
        <v>1</v>
      </c>
      <c r="H3437" s="0" t="str">
        <f aca="false">IF($F3437=1,$G3437,"")</f>
        <v/>
      </c>
    </row>
    <row r="3438" customFormat="false" ht="15" hidden="false" customHeight="false" outlineLevel="0" collapsed="false">
      <c r="A3438" s="30" t="n">
        <v>536.875</v>
      </c>
      <c r="B3438" s="31" t="n">
        <v>12.8386</v>
      </c>
      <c r="C3438" s="32" t="n">
        <f aca="false">IF($A3438="","",IF(設定!$B$21="dB",10^($B3438/20),ABS($B3438)))</f>
        <v>4.38460020673714</v>
      </c>
      <c r="D3438" s="32" t="n">
        <f aca="false">IF($A3438="","",$A3438^2)</f>
        <v>288234.765625</v>
      </c>
      <c r="E3438" s="32" t="n">
        <f aca="false">IF($A3438="","",IF($C3438&lt;=0,"",1/$C3438^2))</f>
        <v>0.0520163650458889</v>
      </c>
      <c r="F3438" s="33" t="n">
        <f aca="false">IF(OR(ROW()-設定!$B$30&lt;2,ROW()+設定!$B$30&gt;13701,N($A3438)&lt;=0,N(INDEX($A$2:$A$13701,MIN(13700,MAX(1,ROW()-1+設定!$B$30))))&lt;=0,$A3438&lt;設定!$B$28,$A3438&gt;設定!$B$29),0,IF(AND($C3438&gt;=MAX(INDEX($C$1:$C$13701,MAX(1,ROW()-設定!$B$24)):INDEX($C$1:$C$13701,MAX(1,ROW()-1))),$C3438&gt;MAX(INDEX($C$1:$C$13701,MIN(13701,ROW()+1)):INDEX($C$1:$C$13701,MIN(13701,ROW()+設定!$B$24))),$C3438&gt;=設定!$B$32,$C3438&gt;=MAX(MIN(INDEX($C$1:$C$13701,MAX(1,ROW()-設定!$B$26)):INDEX($C$1:$C$13701,MAX(1,ROW()-1))),MIN(INDEX($C$1:$C$13701,MIN(13701,ROW()+1)):INDEX($C$1:$C$13701,MIN(13701,ROW()+設定!$B$26))))*10^(設定!$B$27/20)),1,0))</f>
        <v>0</v>
      </c>
      <c r="G3438" s="33" t="n">
        <f aca="false">$G3437+IF($F3438=1,1,0)</f>
        <v>1</v>
      </c>
      <c r="H3438" s="0" t="str">
        <f aca="false">IF($F3438=1,$G3438,"")</f>
        <v/>
      </c>
    </row>
    <row r="3439" customFormat="false" ht="15" hidden="false" customHeight="false" outlineLevel="0" collapsed="false">
      <c r="A3439" s="30" t="n">
        <v>537.03125</v>
      </c>
      <c r="B3439" s="31" t="n">
        <v>12.6531</v>
      </c>
      <c r="C3439" s="32" t="n">
        <f aca="false">IF($A3439="","",IF(設定!$B$21="dB",10^($B3439/20),ABS($B3439)))</f>
        <v>4.29195342020554</v>
      </c>
      <c r="D3439" s="32" t="n">
        <f aca="false">IF($A3439="","",$A3439^2)</f>
        <v>288402.563476563</v>
      </c>
      <c r="E3439" s="32" t="n">
        <f aca="false">IF($A3439="","",IF($C3439&lt;=0,"",1/$C3439^2))</f>
        <v>0.0542862697020234</v>
      </c>
      <c r="F3439" s="33" t="n">
        <f aca="false">IF(OR(ROW()-設定!$B$30&lt;2,ROW()+設定!$B$30&gt;13701,N($A3439)&lt;=0,N(INDEX($A$2:$A$13701,MIN(13700,MAX(1,ROW()-1+設定!$B$30))))&lt;=0,$A3439&lt;設定!$B$28,$A3439&gt;設定!$B$29),0,IF(AND($C3439&gt;=MAX(INDEX($C$1:$C$13701,MAX(1,ROW()-設定!$B$24)):INDEX($C$1:$C$13701,MAX(1,ROW()-1))),$C3439&gt;MAX(INDEX($C$1:$C$13701,MIN(13701,ROW()+1)):INDEX($C$1:$C$13701,MIN(13701,ROW()+設定!$B$24))),$C3439&gt;=設定!$B$32,$C3439&gt;=MAX(MIN(INDEX($C$1:$C$13701,MAX(1,ROW()-設定!$B$26)):INDEX($C$1:$C$13701,MAX(1,ROW()-1))),MIN(INDEX($C$1:$C$13701,MIN(13701,ROW()+1)):INDEX($C$1:$C$13701,MIN(13701,ROW()+設定!$B$26))))*10^(設定!$B$27/20)),1,0))</f>
        <v>0</v>
      </c>
      <c r="G3439" s="33" t="n">
        <f aca="false">$G3438+IF($F3439=1,1,0)</f>
        <v>1</v>
      </c>
      <c r="H3439" s="0" t="str">
        <f aca="false">IF($F3439=1,$G3439,"")</f>
        <v/>
      </c>
    </row>
    <row r="3440" customFormat="false" ht="15" hidden="false" customHeight="false" outlineLevel="0" collapsed="false">
      <c r="A3440" s="30" t="n">
        <v>537.1875</v>
      </c>
      <c r="B3440" s="31" t="n">
        <v>13.0509</v>
      </c>
      <c r="C3440" s="32" t="n">
        <f aca="false">IF($A3440="","",IF(設定!$B$21="dB",10^($B3440/20),ABS($B3440)))</f>
        <v>4.49308877995017</v>
      </c>
      <c r="D3440" s="32" t="n">
        <f aca="false">IF($A3440="","",$A3440^2)</f>
        <v>288570.41015625</v>
      </c>
      <c r="E3440" s="32" t="n">
        <f aca="false">IF($A3440="","",IF($C3440&lt;=0,"",1/$C3440^2))</f>
        <v>0.0495347527982572</v>
      </c>
      <c r="F3440" s="33" t="n">
        <f aca="false">IF(OR(ROW()-設定!$B$30&lt;2,ROW()+設定!$B$30&gt;13701,N($A3440)&lt;=0,N(INDEX($A$2:$A$13701,MIN(13700,MAX(1,ROW()-1+設定!$B$30))))&lt;=0,$A3440&lt;設定!$B$28,$A3440&gt;設定!$B$29),0,IF(AND($C3440&gt;=MAX(INDEX($C$1:$C$13701,MAX(1,ROW()-設定!$B$24)):INDEX($C$1:$C$13701,MAX(1,ROW()-1))),$C3440&gt;MAX(INDEX($C$1:$C$13701,MIN(13701,ROW()+1)):INDEX($C$1:$C$13701,MIN(13701,ROW()+設定!$B$24))),$C3440&gt;=設定!$B$32,$C3440&gt;=MAX(MIN(INDEX($C$1:$C$13701,MAX(1,ROW()-設定!$B$26)):INDEX($C$1:$C$13701,MAX(1,ROW()-1))),MIN(INDEX($C$1:$C$13701,MIN(13701,ROW()+1)):INDEX($C$1:$C$13701,MIN(13701,ROW()+設定!$B$26))))*10^(設定!$B$27/20)),1,0))</f>
        <v>0</v>
      </c>
      <c r="G3440" s="33" t="n">
        <f aca="false">$G3439+IF($F3440=1,1,0)</f>
        <v>1</v>
      </c>
      <c r="H3440" s="0" t="str">
        <f aca="false">IF($F3440=1,$G3440,"")</f>
        <v/>
      </c>
    </row>
    <row r="3441" customFormat="false" ht="15" hidden="false" customHeight="false" outlineLevel="0" collapsed="false">
      <c r="A3441" s="30" t="n">
        <v>537.34375</v>
      </c>
      <c r="B3441" s="31" t="n">
        <v>12.894</v>
      </c>
      <c r="C3441" s="32" t="n">
        <f aca="false">IF($A3441="","",IF(設定!$B$21="dB",10^($B3441/20),ABS($B3441)))</f>
        <v>4.41265526622452</v>
      </c>
      <c r="D3441" s="32" t="n">
        <f aca="false">IF($A3441="","",$A3441^2)</f>
        <v>288738.305664063</v>
      </c>
      <c r="E3441" s="32" t="n">
        <f aca="false">IF($A3441="","",IF($C3441&lt;=0,"",1/$C3441^2))</f>
        <v>0.0513570417848355</v>
      </c>
      <c r="F3441" s="33" t="n">
        <f aca="false">IF(OR(ROW()-設定!$B$30&lt;2,ROW()+設定!$B$30&gt;13701,N($A3441)&lt;=0,N(INDEX($A$2:$A$13701,MIN(13700,MAX(1,ROW()-1+設定!$B$30))))&lt;=0,$A3441&lt;設定!$B$28,$A3441&gt;設定!$B$29),0,IF(AND($C3441&gt;=MAX(INDEX($C$1:$C$13701,MAX(1,ROW()-設定!$B$24)):INDEX($C$1:$C$13701,MAX(1,ROW()-1))),$C3441&gt;MAX(INDEX($C$1:$C$13701,MIN(13701,ROW()+1)):INDEX($C$1:$C$13701,MIN(13701,ROW()+設定!$B$24))),$C3441&gt;=設定!$B$32,$C3441&gt;=MAX(MIN(INDEX($C$1:$C$13701,MAX(1,ROW()-設定!$B$26)):INDEX($C$1:$C$13701,MAX(1,ROW()-1))),MIN(INDEX($C$1:$C$13701,MIN(13701,ROW()+1)):INDEX($C$1:$C$13701,MIN(13701,ROW()+設定!$B$26))))*10^(設定!$B$27/20)),1,0))</f>
        <v>0</v>
      </c>
      <c r="G3441" s="33" t="n">
        <f aca="false">$G3440+IF($F3441=1,1,0)</f>
        <v>1</v>
      </c>
      <c r="H3441" s="0" t="str">
        <f aca="false">IF($F3441=1,$G3441,"")</f>
        <v/>
      </c>
    </row>
    <row r="3442" customFormat="false" ht="15" hidden="false" customHeight="false" outlineLevel="0" collapsed="false">
      <c r="A3442" s="30" t="n">
        <v>537.5</v>
      </c>
      <c r="B3442" s="31" t="n">
        <v>13.044</v>
      </c>
      <c r="C3442" s="32" t="n">
        <f aca="false">IF($A3442="","",IF(設定!$B$21="dB",10^($B3442/20),ABS($B3442)))</f>
        <v>4.48952092413566</v>
      </c>
      <c r="D3442" s="32" t="n">
        <f aca="false">IF($A3442="","",$A3442^2)</f>
        <v>288906.25</v>
      </c>
      <c r="E3442" s="32" t="n">
        <f aca="false">IF($A3442="","",IF($C3442&lt;=0,"",1/$C3442^2))</f>
        <v>0.0496135153585569</v>
      </c>
      <c r="F3442" s="33" t="n">
        <f aca="false">IF(OR(ROW()-設定!$B$30&lt;2,ROW()+設定!$B$30&gt;13701,N($A3442)&lt;=0,N(INDEX($A$2:$A$13701,MIN(13700,MAX(1,ROW()-1+設定!$B$30))))&lt;=0,$A3442&lt;設定!$B$28,$A3442&gt;設定!$B$29),0,IF(AND($C3442&gt;=MAX(INDEX($C$1:$C$13701,MAX(1,ROW()-設定!$B$24)):INDEX($C$1:$C$13701,MAX(1,ROW()-1))),$C3442&gt;MAX(INDEX($C$1:$C$13701,MIN(13701,ROW()+1)):INDEX($C$1:$C$13701,MIN(13701,ROW()+設定!$B$24))),$C3442&gt;=設定!$B$32,$C3442&gt;=MAX(MIN(INDEX($C$1:$C$13701,MAX(1,ROW()-設定!$B$26)):INDEX($C$1:$C$13701,MAX(1,ROW()-1))),MIN(INDEX($C$1:$C$13701,MIN(13701,ROW()+1)):INDEX($C$1:$C$13701,MIN(13701,ROW()+設定!$B$26))))*10^(設定!$B$27/20)),1,0))</f>
        <v>0</v>
      </c>
      <c r="G3442" s="33" t="n">
        <f aca="false">$G3441+IF($F3442=1,1,0)</f>
        <v>1</v>
      </c>
      <c r="H3442" s="0" t="str">
        <f aca="false">IF($F3442=1,$G3442,"")</f>
        <v/>
      </c>
    </row>
    <row r="3443" customFormat="false" ht="15" hidden="false" customHeight="false" outlineLevel="0" collapsed="false">
      <c r="A3443" s="30" t="n">
        <v>537.65625</v>
      </c>
      <c r="B3443" s="31" t="n">
        <v>12.9365</v>
      </c>
      <c r="C3443" s="32" t="n">
        <f aca="false">IF($A3443="","",IF(設定!$B$21="dB",10^($B3443/20),ABS($B3443)))</f>
        <v>4.43429926777241</v>
      </c>
      <c r="D3443" s="32" t="n">
        <f aca="false">IF($A3443="","",$A3443^2)</f>
        <v>289074.243164063</v>
      </c>
      <c r="E3443" s="32" t="n">
        <f aca="false">IF($A3443="","",IF($C3443&lt;=0,"",1/$C3443^2))</f>
        <v>0.0508569135750293</v>
      </c>
      <c r="F3443" s="33" t="n">
        <f aca="false">IF(OR(ROW()-設定!$B$30&lt;2,ROW()+設定!$B$30&gt;13701,N($A3443)&lt;=0,N(INDEX($A$2:$A$13701,MIN(13700,MAX(1,ROW()-1+設定!$B$30))))&lt;=0,$A3443&lt;設定!$B$28,$A3443&gt;設定!$B$29),0,IF(AND($C3443&gt;=MAX(INDEX($C$1:$C$13701,MAX(1,ROW()-設定!$B$24)):INDEX($C$1:$C$13701,MAX(1,ROW()-1))),$C3443&gt;MAX(INDEX($C$1:$C$13701,MIN(13701,ROW()+1)):INDEX($C$1:$C$13701,MIN(13701,ROW()+設定!$B$24))),$C3443&gt;=設定!$B$32,$C3443&gt;=MAX(MIN(INDEX($C$1:$C$13701,MAX(1,ROW()-設定!$B$26)):INDEX($C$1:$C$13701,MAX(1,ROW()-1))),MIN(INDEX($C$1:$C$13701,MIN(13701,ROW()+1)):INDEX($C$1:$C$13701,MIN(13701,ROW()+設定!$B$26))))*10^(設定!$B$27/20)),1,0))</f>
        <v>0</v>
      </c>
      <c r="G3443" s="33" t="n">
        <f aca="false">$G3442+IF($F3443=1,1,0)</f>
        <v>1</v>
      </c>
      <c r="H3443" s="0" t="str">
        <f aca="false">IF($F3443=1,$G3443,"")</f>
        <v/>
      </c>
    </row>
    <row r="3444" customFormat="false" ht="15" hidden="false" customHeight="false" outlineLevel="0" collapsed="false">
      <c r="A3444" s="30" t="n">
        <v>537.8125</v>
      </c>
      <c r="B3444" s="31" t="n">
        <v>12.915</v>
      </c>
      <c r="C3444" s="32" t="n">
        <f aca="false">IF($A3444="","",IF(設定!$B$21="dB",10^($B3444/20),ABS($B3444)))</f>
        <v>4.42333671331376</v>
      </c>
      <c r="D3444" s="32" t="n">
        <f aca="false">IF($A3444="","",$A3444^2)</f>
        <v>289242.28515625</v>
      </c>
      <c r="E3444" s="32" t="n">
        <f aca="false">IF($A3444="","",IF($C3444&lt;=0,"",1/$C3444^2))</f>
        <v>0.0511093079037391</v>
      </c>
      <c r="F3444" s="33" t="n">
        <f aca="false">IF(OR(ROW()-設定!$B$30&lt;2,ROW()+設定!$B$30&gt;13701,N($A3444)&lt;=0,N(INDEX($A$2:$A$13701,MIN(13700,MAX(1,ROW()-1+設定!$B$30))))&lt;=0,$A3444&lt;設定!$B$28,$A3444&gt;設定!$B$29),0,IF(AND($C3444&gt;=MAX(INDEX($C$1:$C$13701,MAX(1,ROW()-設定!$B$24)):INDEX($C$1:$C$13701,MAX(1,ROW()-1))),$C3444&gt;MAX(INDEX($C$1:$C$13701,MIN(13701,ROW()+1)):INDEX($C$1:$C$13701,MIN(13701,ROW()+設定!$B$24))),$C3444&gt;=設定!$B$32,$C3444&gt;=MAX(MIN(INDEX($C$1:$C$13701,MAX(1,ROW()-設定!$B$26)):INDEX($C$1:$C$13701,MAX(1,ROW()-1))),MIN(INDEX($C$1:$C$13701,MIN(13701,ROW()+1)):INDEX($C$1:$C$13701,MIN(13701,ROW()+設定!$B$26))))*10^(設定!$B$27/20)),1,0))</f>
        <v>0</v>
      </c>
      <c r="G3444" s="33" t="n">
        <f aca="false">$G3443+IF($F3444=1,1,0)</f>
        <v>1</v>
      </c>
      <c r="H3444" s="0" t="str">
        <f aca="false">IF($F3444=1,$G3444,"")</f>
        <v/>
      </c>
    </row>
    <row r="3445" customFormat="false" ht="15" hidden="false" customHeight="false" outlineLevel="0" collapsed="false">
      <c r="A3445" s="30" t="n">
        <v>537.96875</v>
      </c>
      <c r="B3445" s="31" t="n">
        <v>12.9206</v>
      </c>
      <c r="C3445" s="32" t="n">
        <f aca="false">IF($A3445="","",IF(設定!$B$21="dB",10^($B3445/20),ABS($B3445)))</f>
        <v>4.42618946340258</v>
      </c>
      <c r="D3445" s="32" t="n">
        <f aca="false">IF($A3445="","",$A3445^2)</f>
        <v>289410.375976563</v>
      </c>
      <c r="E3445" s="32" t="n">
        <f aca="false">IF($A3445="","",IF($C3445&lt;=0,"",1/$C3445^2))</f>
        <v>0.0510434475974973</v>
      </c>
      <c r="F3445" s="33" t="n">
        <f aca="false">IF(OR(ROW()-設定!$B$30&lt;2,ROW()+設定!$B$30&gt;13701,N($A3445)&lt;=0,N(INDEX($A$2:$A$13701,MIN(13700,MAX(1,ROW()-1+設定!$B$30))))&lt;=0,$A3445&lt;設定!$B$28,$A3445&gt;設定!$B$29),0,IF(AND($C3445&gt;=MAX(INDEX($C$1:$C$13701,MAX(1,ROW()-設定!$B$24)):INDEX($C$1:$C$13701,MAX(1,ROW()-1))),$C3445&gt;MAX(INDEX($C$1:$C$13701,MIN(13701,ROW()+1)):INDEX($C$1:$C$13701,MIN(13701,ROW()+設定!$B$24))),$C3445&gt;=設定!$B$32,$C3445&gt;=MAX(MIN(INDEX($C$1:$C$13701,MAX(1,ROW()-設定!$B$26)):INDEX($C$1:$C$13701,MAX(1,ROW()-1))),MIN(INDEX($C$1:$C$13701,MIN(13701,ROW()+1)):INDEX($C$1:$C$13701,MIN(13701,ROW()+設定!$B$26))))*10^(設定!$B$27/20)),1,0))</f>
        <v>0</v>
      </c>
      <c r="G3445" s="33" t="n">
        <f aca="false">$G3444+IF($F3445=1,1,0)</f>
        <v>1</v>
      </c>
      <c r="H3445" s="0" t="str">
        <f aca="false">IF($F3445=1,$G3445,"")</f>
        <v/>
      </c>
    </row>
    <row r="3446" customFormat="false" ht="15" hidden="false" customHeight="false" outlineLevel="0" collapsed="false">
      <c r="A3446" s="30" t="n">
        <v>538.125</v>
      </c>
      <c r="B3446" s="31" t="n">
        <v>13.1334</v>
      </c>
      <c r="C3446" s="32" t="n">
        <f aca="false">IF($A3446="","",IF(設定!$B$21="dB",10^($B3446/20),ABS($B3446)))</f>
        <v>4.5359681872881</v>
      </c>
      <c r="D3446" s="32" t="n">
        <f aca="false">IF($A3446="","",$A3446^2)</f>
        <v>289578.515625</v>
      </c>
      <c r="E3446" s="32" t="n">
        <f aca="false">IF($A3446="","",IF($C3446&lt;=0,"",1/$C3446^2))</f>
        <v>0.0486026556758395</v>
      </c>
      <c r="F3446" s="33" t="n">
        <f aca="false">IF(OR(ROW()-設定!$B$30&lt;2,ROW()+設定!$B$30&gt;13701,N($A3446)&lt;=0,N(INDEX($A$2:$A$13701,MIN(13700,MAX(1,ROW()-1+設定!$B$30))))&lt;=0,$A3446&lt;設定!$B$28,$A3446&gt;設定!$B$29),0,IF(AND($C3446&gt;=MAX(INDEX($C$1:$C$13701,MAX(1,ROW()-設定!$B$24)):INDEX($C$1:$C$13701,MAX(1,ROW()-1))),$C3446&gt;MAX(INDEX($C$1:$C$13701,MIN(13701,ROW()+1)):INDEX($C$1:$C$13701,MIN(13701,ROW()+設定!$B$24))),$C3446&gt;=設定!$B$32,$C3446&gt;=MAX(MIN(INDEX($C$1:$C$13701,MAX(1,ROW()-設定!$B$26)):INDEX($C$1:$C$13701,MAX(1,ROW()-1))),MIN(INDEX($C$1:$C$13701,MIN(13701,ROW()+1)):INDEX($C$1:$C$13701,MIN(13701,ROW()+設定!$B$26))))*10^(設定!$B$27/20)),1,0))</f>
        <v>0</v>
      </c>
      <c r="G3446" s="33" t="n">
        <f aca="false">$G3445+IF($F3446=1,1,0)</f>
        <v>1</v>
      </c>
      <c r="H3446" s="0" t="str">
        <f aca="false">IF($F3446=1,$G3446,"")</f>
        <v/>
      </c>
    </row>
    <row r="3447" customFormat="false" ht="15" hidden="false" customHeight="false" outlineLevel="0" collapsed="false">
      <c r="A3447" s="30" t="n">
        <v>538.28125</v>
      </c>
      <c r="B3447" s="31" t="n">
        <v>13.1431</v>
      </c>
      <c r="C3447" s="32" t="n">
        <f aca="false">IF($A3447="","",IF(設定!$B$21="dB",10^($B3447/20),ABS($B3447)))</f>
        <v>4.5410365764069</v>
      </c>
      <c r="D3447" s="32" t="n">
        <f aca="false">IF($A3447="","",$A3447^2)</f>
        <v>289746.704101563</v>
      </c>
      <c r="E3447" s="32" t="n">
        <f aca="false">IF($A3447="","",IF($C3447&lt;=0,"",1/$C3447^2))</f>
        <v>0.0484942224162421</v>
      </c>
      <c r="F3447" s="33" t="n">
        <f aca="false">IF(OR(ROW()-設定!$B$30&lt;2,ROW()+設定!$B$30&gt;13701,N($A3447)&lt;=0,N(INDEX($A$2:$A$13701,MIN(13700,MAX(1,ROW()-1+設定!$B$30))))&lt;=0,$A3447&lt;設定!$B$28,$A3447&gt;設定!$B$29),0,IF(AND($C3447&gt;=MAX(INDEX($C$1:$C$13701,MAX(1,ROW()-設定!$B$24)):INDEX($C$1:$C$13701,MAX(1,ROW()-1))),$C3447&gt;MAX(INDEX($C$1:$C$13701,MIN(13701,ROW()+1)):INDEX($C$1:$C$13701,MIN(13701,ROW()+設定!$B$24))),$C3447&gt;=設定!$B$32,$C3447&gt;=MAX(MIN(INDEX($C$1:$C$13701,MAX(1,ROW()-設定!$B$26)):INDEX($C$1:$C$13701,MAX(1,ROW()-1))),MIN(INDEX($C$1:$C$13701,MIN(13701,ROW()+1)):INDEX($C$1:$C$13701,MIN(13701,ROW()+設定!$B$26))))*10^(設定!$B$27/20)),1,0))</f>
        <v>0</v>
      </c>
      <c r="G3447" s="33" t="n">
        <f aca="false">$G3446+IF($F3447=1,1,0)</f>
        <v>1</v>
      </c>
      <c r="H3447" s="0" t="str">
        <f aca="false">IF($F3447=1,$G3447,"")</f>
        <v/>
      </c>
    </row>
    <row r="3448" customFormat="false" ht="15" hidden="false" customHeight="false" outlineLevel="0" collapsed="false">
      <c r="A3448" s="30" t="n">
        <v>538.4375</v>
      </c>
      <c r="B3448" s="31" t="n">
        <v>12.7824</v>
      </c>
      <c r="C3448" s="32" t="n">
        <f aca="false">IF($A3448="","",IF(設定!$B$21="dB",10^($B3448/20),ABS($B3448)))</f>
        <v>4.35632226689965</v>
      </c>
      <c r="D3448" s="32" t="n">
        <f aca="false">IF($A3448="","",$A3448^2)</f>
        <v>289914.94140625</v>
      </c>
      <c r="E3448" s="32" t="n">
        <f aca="false">IF($A3448="","",IF($C3448&lt;=0,"",1/$C3448^2))</f>
        <v>0.0526938583924504</v>
      </c>
      <c r="F3448" s="33" t="n">
        <f aca="false">IF(OR(ROW()-設定!$B$30&lt;2,ROW()+設定!$B$30&gt;13701,N($A3448)&lt;=0,N(INDEX($A$2:$A$13701,MIN(13700,MAX(1,ROW()-1+設定!$B$30))))&lt;=0,$A3448&lt;設定!$B$28,$A3448&gt;設定!$B$29),0,IF(AND($C3448&gt;=MAX(INDEX($C$1:$C$13701,MAX(1,ROW()-設定!$B$24)):INDEX($C$1:$C$13701,MAX(1,ROW()-1))),$C3448&gt;MAX(INDEX($C$1:$C$13701,MIN(13701,ROW()+1)):INDEX($C$1:$C$13701,MIN(13701,ROW()+設定!$B$24))),$C3448&gt;=設定!$B$32,$C3448&gt;=MAX(MIN(INDEX($C$1:$C$13701,MAX(1,ROW()-設定!$B$26)):INDEX($C$1:$C$13701,MAX(1,ROW()-1))),MIN(INDEX($C$1:$C$13701,MIN(13701,ROW()+1)):INDEX($C$1:$C$13701,MIN(13701,ROW()+設定!$B$26))))*10^(設定!$B$27/20)),1,0))</f>
        <v>0</v>
      </c>
      <c r="G3448" s="33" t="n">
        <f aca="false">$G3447+IF($F3448=1,1,0)</f>
        <v>1</v>
      </c>
      <c r="H3448" s="0" t="str">
        <f aca="false">IF($F3448=1,$G3448,"")</f>
        <v/>
      </c>
    </row>
    <row r="3449" customFormat="false" ht="15" hidden="false" customHeight="false" outlineLevel="0" collapsed="false">
      <c r="A3449" s="30" t="n">
        <v>538.59375</v>
      </c>
      <c r="B3449" s="31" t="n">
        <v>12.9239</v>
      </c>
      <c r="C3449" s="32" t="n">
        <f aca="false">IF($A3449="","",IF(設定!$B$21="dB",10^($B3449/20),ABS($B3449)))</f>
        <v>4.42787140974011</v>
      </c>
      <c r="D3449" s="32" t="n">
        <f aca="false">IF($A3449="","",$A3449^2)</f>
        <v>290083.227539063</v>
      </c>
      <c r="E3449" s="32" t="n">
        <f aca="false">IF($A3449="","",IF($C3449&lt;=0,"",1/$C3449^2))</f>
        <v>0.0510046768085086</v>
      </c>
      <c r="F3449" s="33" t="n">
        <f aca="false">IF(OR(ROW()-設定!$B$30&lt;2,ROW()+設定!$B$30&gt;13701,N($A3449)&lt;=0,N(INDEX($A$2:$A$13701,MIN(13700,MAX(1,ROW()-1+設定!$B$30))))&lt;=0,$A3449&lt;設定!$B$28,$A3449&gt;設定!$B$29),0,IF(AND($C3449&gt;=MAX(INDEX($C$1:$C$13701,MAX(1,ROW()-設定!$B$24)):INDEX($C$1:$C$13701,MAX(1,ROW()-1))),$C3449&gt;MAX(INDEX($C$1:$C$13701,MIN(13701,ROW()+1)):INDEX($C$1:$C$13701,MIN(13701,ROW()+設定!$B$24))),$C3449&gt;=設定!$B$32,$C3449&gt;=MAX(MIN(INDEX($C$1:$C$13701,MAX(1,ROW()-設定!$B$26)):INDEX($C$1:$C$13701,MAX(1,ROW()-1))),MIN(INDEX($C$1:$C$13701,MIN(13701,ROW()+1)):INDEX($C$1:$C$13701,MIN(13701,ROW()+設定!$B$26))))*10^(設定!$B$27/20)),1,0))</f>
        <v>0</v>
      </c>
      <c r="G3449" s="33" t="n">
        <f aca="false">$G3448+IF($F3449=1,1,0)</f>
        <v>1</v>
      </c>
      <c r="H3449" s="0" t="str">
        <f aca="false">IF($F3449=1,$G3449,"")</f>
        <v/>
      </c>
    </row>
    <row r="3450" customFormat="false" ht="15" hidden="false" customHeight="false" outlineLevel="0" collapsed="false">
      <c r="A3450" s="30" t="n">
        <v>538.75</v>
      </c>
      <c r="B3450" s="31" t="n">
        <v>13.2183</v>
      </c>
      <c r="C3450" s="32" t="n">
        <f aca="false">IF($A3450="","",IF(設定!$B$21="dB",10^($B3450/20),ABS($B3450)))</f>
        <v>4.58052228081101</v>
      </c>
      <c r="D3450" s="32" t="n">
        <f aca="false">IF($A3450="","",$A3450^2)</f>
        <v>290251.5625</v>
      </c>
      <c r="E3450" s="32" t="n">
        <f aca="false">IF($A3450="","",IF($C3450&lt;=0,"",1/$C3450^2))</f>
        <v>0.0476617517201683</v>
      </c>
      <c r="F3450" s="33" t="n">
        <f aca="false">IF(OR(ROW()-設定!$B$30&lt;2,ROW()+設定!$B$30&gt;13701,N($A3450)&lt;=0,N(INDEX($A$2:$A$13701,MIN(13700,MAX(1,ROW()-1+設定!$B$30))))&lt;=0,$A3450&lt;設定!$B$28,$A3450&gt;設定!$B$29),0,IF(AND($C3450&gt;=MAX(INDEX($C$1:$C$13701,MAX(1,ROW()-設定!$B$24)):INDEX($C$1:$C$13701,MAX(1,ROW()-1))),$C3450&gt;MAX(INDEX($C$1:$C$13701,MIN(13701,ROW()+1)):INDEX($C$1:$C$13701,MIN(13701,ROW()+設定!$B$24))),$C3450&gt;=設定!$B$32,$C3450&gt;=MAX(MIN(INDEX($C$1:$C$13701,MAX(1,ROW()-設定!$B$26)):INDEX($C$1:$C$13701,MAX(1,ROW()-1))),MIN(INDEX($C$1:$C$13701,MIN(13701,ROW()+1)):INDEX($C$1:$C$13701,MIN(13701,ROW()+設定!$B$26))))*10^(設定!$B$27/20)),1,0))</f>
        <v>0</v>
      </c>
      <c r="G3450" s="33" t="n">
        <f aca="false">$G3449+IF($F3450=1,1,0)</f>
        <v>1</v>
      </c>
      <c r="H3450" s="0" t="str">
        <f aca="false">IF($F3450=1,$G3450,"")</f>
        <v/>
      </c>
    </row>
    <row r="3451" customFormat="false" ht="15" hidden="false" customHeight="false" outlineLevel="0" collapsed="false">
      <c r="A3451" s="30" t="n">
        <v>538.90625</v>
      </c>
      <c r="B3451" s="31" t="n">
        <v>13.0101</v>
      </c>
      <c r="C3451" s="32" t="n">
        <f aca="false">IF($A3451="","",IF(設定!$B$21="dB",10^($B3451/20),ABS($B3451)))</f>
        <v>4.47203300377378</v>
      </c>
      <c r="D3451" s="32" t="n">
        <f aca="false">IF($A3451="","",$A3451^2)</f>
        <v>290419.946289063</v>
      </c>
      <c r="E3451" s="32" t="n">
        <f aca="false">IF($A3451="","",IF($C3451&lt;=0,"",1/$C3451^2))</f>
        <v>0.0500023021388872</v>
      </c>
      <c r="F3451" s="33" t="n">
        <f aca="false">IF(OR(ROW()-設定!$B$30&lt;2,ROW()+設定!$B$30&gt;13701,N($A3451)&lt;=0,N(INDEX($A$2:$A$13701,MIN(13700,MAX(1,ROW()-1+設定!$B$30))))&lt;=0,$A3451&lt;設定!$B$28,$A3451&gt;設定!$B$29),0,IF(AND($C3451&gt;=MAX(INDEX($C$1:$C$13701,MAX(1,ROW()-設定!$B$24)):INDEX($C$1:$C$13701,MAX(1,ROW()-1))),$C3451&gt;MAX(INDEX($C$1:$C$13701,MIN(13701,ROW()+1)):INDEX($C$1:$C$13701,MIN(13701,ROW()+設定!$B$24))),$C3451&gt;=設定!$B$32,$C3451&gt;=MAX(MIN(INDEX($C$1:$C$13701,MAX(1,ROW()-設定!$B$26)):INDEX($C$1:$C$13701,MAX(1,ROW()-1))),MIN(INDEX($C$1:$C$13701,MIN(13701,ROW()+1)):INDEX($C$1:$C$13701,MIN(13701,ROW()+設定!$B$26))))*10^(設定!$B$27/20)),1,0))</f>
        <v>0</v>
      </c>
      <c r="G3451" s="33" t="n">
        <f aca="false">$G3450+IF($F3451=1,1,0)</f>
        <v>1</v>
      </c>
      <c r="H3451" s="0" t="str">
        <f aca="false">IF($F3451=1,$G3451,"")</f>
        <v/>
      </c>
    </row>
    <row r="3452" customFormat="false" ht="15" hidden="false" customHeight="false" outlineLevel="0" collapsed="false">
      <c r="A3452" s="30" t="n">
        <v>539.0625</v>
      </c>
      <c r="B3452" s="31" t="n">
        <v>12.919</v>
      </c>
      <c r="C3452" s="32" t="n">
        <f aca="false">IF($A3452="","",IF(設定!$B$21="dB",10^($B3452/20),ABS($B3452)))</f>
        <v>4.42537420426285</v>
      </c>
      <c r="D3452" s="32" t="n">
        <f aca="false">IF($A3452="","",$A3452^2)</f>
        <v>290588.37890625</v>
      </c>
      <c r="E3452" s="32" t="n">
        <f aca="false">IF($A3452="","",IF($C3452&lt;=0,"",1/$C3452^2))</f>
        <v>0.0510622561629957</v>
      </c>
      <c r="F3452" s="33" t="n">
        <f aca="false">IF(OR(ROW()-設定!$B$30&lt;2,ROW()+設定!$B$30&gt;13701,N($A3452)&lt;=0,N(INDEX($A$2:$A$13701,MIN(13700,MAX(1,ROW()-1+設定!$B$30))))&lt;=0,$A3452&lt;設定!$B$28,$A3452&gt;設定!$B$29),0,IF(AND($C3452&gt;=MAX(INDEX($C$1:$C$13701,MAX(1,ROW()-設定!$B$24)):INDEX($C$1:$C$13701,MAX(1,ROW()-1))),$C3452&gt;MAX(INDEX($C$1:$C$13701,MIN(13701,ROW()+1)):INDEX($C$1:$C$13701,MIN(13701,ROW()+設定!$B$24))),$C3452&gt;=設定!$B$32,$C3452&gt;=MAX(MIN(INDEX($C$1:$C$13701,MAX(1,ROW()-設定!$B$26)):INDEX($C$1:$C$13701,MAX(1,ROW()-1))),MIN(INDEX($C$1:$C$13701,MIN(13701,ROW()+1)):INDEX($C$1:$C$13701,MIN(13701,ROW()+設定!$B$26))))*10^(設定!$B$27/20)),1,0))</f>
        <v>0</v>
      </c>
      <c r="G3452" s="33" t="n">
        <f aca="false">$G3451+IF($F3452=1,1,0)</f>
        <v>1</v>
      </c>
      <c r="H3452" s="0" t="str">
        <f aca="false">IF($F3452=1,$G3452,"")</f>
        <v/>
      </c>
    </row>
    <row r="3453" customFormat="false" ht="15" hidden="false" customHeight="false" outlineLevel="0" collapsed="false">
      <c r="A3453" s="30" t="n">
        <v>539.21875</v>
      </c>
      <c r="B3453" s="31" t="n">
        <v>13.0758</v>
      </c>
      <c r="C3453" s="32" t="n">
        <f aca="false">IF($A3453="","",IF(設定!$B$21="dB",10^($B3453/20),ABS($B3453)))</f>
        <v>4.50598768033583</v>
      </c>
      <c r="D3453" s="32" t="n">
        <f aca="false">IF($A3453="","",$A3453^2)</f>
        <v>290756.860351563</v>
      </c>
      <c r="E3453" s="32" t="n">
        <f aca="false">IF($A3453="","",IF($C3453&lt;=0,"",1/$C3453^2))</f>
        <v>0.0492515610264827</v>
      </c>
      <c r="F3453" s="33" t="n">
        <f aca="false">IF(OR(ROW()-設定!$B$30&lt;2,ROW()+設定!$B$30&gt;13701,N($A3453)&lt;=0,N(INDEX($A$2:$A$13701,MIN(13700,MAX(1,ROW()-1+設定!$B$30))))&lt;=0,$A3453&lt;設定!$B$28,$A3453&gt;設定!$B$29),0,IF(AND($C3453&gt;=MAX(INDEX($C$1:$C$13701,MAX(1,ROW()-設定!$B$24)):INDEX($C$1:$C$13701,MAX(1,ROW()-1))),$C3453&gt;MAX(INDEX($C$1:$C$13701,MIN(13701,ROW()+1)):INDEX($C$1:$C$13701,MIN(13701,ROW()+設定!$B$24))),$C3453&gt;=設定!$B$32,$C3453&gt;=MAX(MIN(INDEX($C$1:$C$13701,MAX(1,ROW()-設定!$B$26)):INDEX($C$1:$C$13701,MAX(1,ROW()-1))),MIN(INDEX($C$1:$C$13701,MIN(13701,ROW()+1)):INDEX($C$1:$C$13701,MIN(13701,ROW()+設定!$B$26))))*10^(設定!$B$27/20)),1,0))</f>
        <v>0</v>
      </c>
      <c r="G3453" s="33" t="n">
        <f aca="false">$G3452+IF($F3453=1,1,0)</f>
        <v>1</v>
      </c>
      <c r="H3453" s="0" t="str">
        <f aca="false">IF($F3453=1,$G3453,"")</f>
        <v/>
      </c>
    </row>
    <row r="3454" customFormat="false" ht="15" hidden="false" customHeight="false" outlineLevel="0" collapsed="false">
      <c r="A3454" s="30" t="n">
        <v>539.375</v>
      </c>
      <c r="B3454" s="31" t="n">
        <v>13.0775</v>
      </c>
      <c r="C3454" s="32" t="n">
        <f aca="false">IF($A3454="","",IF(設定!$B$21="dB",10^($B3454/20),ABS($B3454)))</f>
        <v>4.50686967735039</v>
      </c>
      <c r="D3454" s="32" t="n">
        <f aca="false">IF($A3454="","",$A3454^2)</f>
        <v>290925.390625</v>
      </c>
      <c r="E3454" s="32" t="n">
        <f aca="false">IF($A3454="","",IF($C3454&lt;=0,"",1/$C3454^2))</f>
        <v>0.0492322857945336</v>
      </c>
      <c r="F3454" s="33" t="n">
        <f aca="false">IF(OR(ROW()-設定!$B$30&lt;2,ROW()+設定!$B$30&gt;13701,N($A3454)&lt;=0,N(INDEX($A$2:$A$13701,MIN(13700,MAX(1,ROW()-1+設定!$B$30))))&lt;=0,$A3454&lt;設定!$B$28,$A3454&gt;設定!$B$29),0,IF(AND($C3454&gt;=MAX(INDEX($C$1:$C$13701,MAX(1,ROW()-設定!$B$24)):INDEX($C$1:$C$13701,MAX(1,ROW()-1))),$C3454&gt;MAX(INDEX($C$1:$C$13701,MIN(13701,ROW()+1)):INDEX($C$1:$C$13701,MIN(13701,ROW()+設定!$B$24))),$C3454&gt;=設定!$B$32,$C3454&gt;=MAX(MIN(INDEX($C$1:$C$13701,MAX(1,ROW()-設定!$B$26)):INDEX($C$1:$C$13701,MAX(1,ROW()-1))),MIN(INDEX($C$1:$C$13701,MIN(13701,ROW()+1)):INDEX($C$1:$C$13701,MIN(13701,ROW()+設定!$B$26))))*10^(設定!$B$27/20)),1,0))</f>
        <v>0</v>
      </c>
      <c r="G3454" s="33" t="n">
        <f aca="false">$G3453+IF($F3454=1,1,0)</f>
        <v>1</v>
      </c>
      <c r="H3454" s="0" t="str">
        <f aca="false">IF($F3454=1,$G3454,"")</f>
        <v/>
      </c>
    </row>
    <row r="3455" customFormat="false" ht="15" hidden="false" customHeight="false" outlineLevel="0" collapsed="false">
      <c r="A3455" s="30" t="n">
        <v>539.53125</v>
      </c>
      <c r="B3455" s="31" t="n">
        <v>13.0924</v>
      </c>
      <c r="C3455" s="32" t="n">
        <f aca="false">IF($A3455="","",IF(設定!$B$21="dB",10^($B3455/20),ABS($B3455)))</f>
        <v>4.51460751324159</v>
      </c>
      <c r="D3455" s="32" t="n">
        <f aca="false">IF($A3455="","",$A3455^2)</f>
        <v>291093.969726563</v>
      </c>
      <c r="E3455" s="32" t="n">
        <f aca="false">IF($A3455="","",IF($C3455&lt;=0,"",1/$C3455^2))</f>
        <v>0.0490636665379972</v>
      </c>
      <c r="F3455" s="33" t="n">
        <f aca="false">IF(OR(ROW()-設定!$B$30&lt;2,ROW()+設定!$B$30&gt;13701,N($A3455)&lt;=0,N(INDEX($A$2:$A$13701,MIN(13700,MAX(1,ROW()-1+設定!$B$30))))&lt;=0,$A3455&lt;設定!$B$28,$A3455&gt;設定!$B$29),0,IF(AND($C3455&gt;=MAX(INDEX($C$1:$C$13701,MAX(1,ROW()-設定!$B$24)):INDEX($C$1:$C$13701,MAX(1,ROW()-1))),$C3455&gt;MAX(INDEX($C$1:$C$13701,MIN(13701,ROW()+1)):INDEX($C$1:$C$13701,MIN(13701,ROW()+設定!$B$24))),$C3455&gt;=設定!$B$32,$C3455&gt;=MAX(MIN(INDEX($C$1:$C$13701,MAX(1,ROW()-設定!$B$26)):INDEX($C$1:$C$13701,MAX(1,ROW()-1))),MIN(INDEX($C$1:$C$13701,MIN(13701,ROW()+1)):INDEX($C$1:$C$13701,MIN(13701,ROW()+設定!$B$26))))*10^(設定!$B$27/20)),1,0))</f>
        <v>0</v>
      </c>
      <c r="G3455" s="33" t="n">
        <f aca="false">$G3454+IF($F3455=1,1,0)</f>
        <v>1</v>
      </c>
      <c r="H3455" s="0" t="str">
        <f aca="false">IF($F3455=1,$G3455,"")</f>
        <v/>
      </c>
    </row>
    <row r="3456" customFormat="false" ht="15" hidden="false" customHeight="false" outlineLevel="0" collapsed="false">
      <c r="A3456" s="30" t="n">
        <v>539.6875</v>
      </c>
      <c r="B3456" s="31" t="n">
        <v>13.066</v>
      </c>
      <c r="C3456" s="32" t="n">
        <f aca="false">IF($A3456="","",IF(設定!$B$21="dB",10^($B3456/20),ABS($B3456)))</f>
        <v>4.50090659145617</v>
      </c>
      <c r="D3456" s="32" t="n">
        <f aca="false">IF($A3456="","",$A3456^2)</f>
        <v>291262.59765625</v>
      </c>
      <c r="E3456" s="32" t="n">
        <f aca="false">IF($A3456="","",IF($C3456&lt;=0,"",1/$C3456^2))</f>
        <v>0.0493628243059449</v>
      </c>
      <c r="F3456" s="33" t="n">
        <f aca="false">IF(OR(ROW()-設定!$B$30&lt;2,ROW()+設定!$B$30&gt;13701,N($A3456)&lt;=0,N(INDEX($A$2:$A$13701,MIN(13700,MAX(1,ROW()-1+設定!$B$30))))&lt;=0,$A3456&lt;設定!$B$28,$A3456&gt;設定!$B$29),0,IF(AND($C3456&gt;=MAX(INDEX($C$1:$C$13701,MAX(1,ROW()-設定!$B$24)):INDEX($C$1:$C$13701,MAX(1,ROW()-1))),$C3456&gt;MAX(INDEX($C$1:$C$13701,MIN(13701,ROW()+1)):INDEX($C$1:$C$13701,MIN(13701,ROW()+設定!$B$24))),$C3456&gt;=設定!$B$32,$C3456&gt;=MAX(MIN(INDEX($C$1:$C$13701,MAX(1,ROW()-設定!$B$26)):INDEX($C$1:$C$13701,MAX(1,ROW()-1))),MIN(INDEX($C$1:$C$13701,MIN(13701,ROW()+1)):INDEX($C$1:$C$13701,MIN(13701,ROW()+設定!$B$26))))*10^(設定!$B$27/20)),1,0))</f>
        <v>0</v>
      </c>
      <c r="G3456" s="33" t="n">
        <f aca="false">$G3455+IF($F3456=1,1,0)</f>
        <v>1</v>
      </c>
      <c r="H3456" s="0" t="str">
        <f aca="false">IF($F3456=1,$G3456,"")</f>
        <v/>
      </c>
    </row>
    <row r="3457" customFormat="false" ht="15" hidden="false" customHeight="false" outlineLevel="0" collapsed="false">
      <c r="A3457" s="30" t="n">
        <v>539.84375</v>
      </c>
      <c r="B3457" s="31" t="n">
        <v>13.0976</v>
      </c>
      <c r="C3457" s="32" t="n">
        <f aca="false">IF($A3457="","",IF(設定!$B$21="dB",10^($B3457/20),ABS($B3457)))</f>
        <v>4.51731109210928</v>
      </c>
      <c r="D3457" s="32" t="n">
        <f aca="false">IF($A3457="","",$A3457^2)</f>
        <v>291431.274414063</v>
      </c>
      <c r="E3457" s="32" t="n">
        <f aca="false">IF($A3457="","",IF($C3457&lt;=0,"",1/$C3457^2))</f>
        <v>0.0490049555946839</v>
      </c>
      <c r="F3457" s="33" t="n">
        <f aca="false">IF(OR(ROW()-設定!$B$30&lt;2,ROW()+設定!$B$30&gt;13701,N($A3457)&lt;=0,N(INDEX($A$2:$A$13701,MIN(13700,MAX(1,ROW()-1+設定!$B$30))))&lt;=0,$A3457&lt;設定!$B$28,$A3457&gt;設定!$B$29),0,IF(AND($C3457&gt;=MAX(INDEX($C$1:$C$13701,MAX(1,ROW()-設定!$B$24)):INDEX($C$1:$C$13701,MAX(1,ROW()-1))),$C3457&gt;MAX(INDEX($C$1:$C$13701,MIN(13701,ROW()+1)):INDEX($C$1:$C$13701,MIN(13701,ROW()+設定!$B$24))),$C3457&gt;=設定!$B$32,$C3457&gt;=MAX(MIN(INDEX($C$1:$C$13701,MAX(1,ROW()-設定!$B$26)):INDEX($C$1:$C$13701,MAX(1,ROW()-1))),MIN(INDEX($C$1:$C$13701,MIN(13701,ROW()+1)):INDEX($C$1:$C$13701,MIN(13701,ROW()+設定!$B$26))))*10^(設定!$B$27/20)),1,0))</f>
        <v>0</v>
      </c>
      <c r="G3457" s="33" t="n">
        <f aca="false">$G3456+IF($F3457=1,1,0)</f>
        <v>1</v>
      </c>
      <c r="H3457" s="0" t="str">
        <f aca="false">IF($F3457=1,$G3457,"")</f>
        <v/>
      </c>
    </row>
    <row r="3458" customFormat="false" ht="15" hidden="false" customHeight="false" outlineLevel="0" collapsed="false">
      <c r="A3458" s="30" t="n">
        <v>540</v>
      </c>
      <c r="B3458" s="31" t="n">
        <v>13.0951</v>
      </c>
      <c r="C3458" s="32" t="n">
        <f aca="false">IF($A3458="","",IF(設定!$B$21="dB",10^($B3458/20),ABS($B3458)))</f>
        <v>4.51601109255559</v>
      </c>
      <c r="D3458" s="32" t="n">
        <f aca="false">IF($A3458="","",$A3458^2)</f>
        <v>291600</v>
      </c>
      <c r="E3458" s="32" t="n">
        <f aca="false">IF($A3458="","",IF($C3458&lt;=0,"",1/$C3458^2))</f>
        <v>0.0490331732356535</v>
      </c>
      <c r="F3458" s="33" t="n">
        <f aca="false">IF(OR(ROW()-設定!$B$30&lt;2,ROW()+設定!$B$30&gt;13701,N($A3458)&lt;=0,N(INDEX($A$2:$A$13701,MIN(13700,MAX(1,ROW()-1+設定!$B$30))))&lt;=0,$A3458&lt;設定!$B$28,$A3458&gt;設定!$B$29),0,IF(AND($C3458&gt;=MAX(INDEX($C$1:$C$13701,MAX(1,ROW()-設定!$B$24)):INDEX($C$1:$C$13701,MAX(1,ROW()-1))),$C3458&gt;MAX(INDEX($C$1:$C$13701,MIN(13701,ROW()+1)):INDEX($C$1:$C$13701,MIN(13701,ROW()+設定!$B$24))),$C3458&gt;=設定!$B$32,$C3458&gt;=MAX(MIN(INDEX($C$1:$C$13701,MAX(1,ROW()-設定!$B$26)):INDEX($C$1:$C$13701,MAX(1,ROW()-1))),MIN(INDEX($C$1:$C$13701,MIN(13701,ROW()+1)):INDEX($C$1:$C$13701,MIN(13701,ROW()+設定!$B$26))))*10^(設定!$B$27/20)),1,0))</f>
        <v>0</v>
      </c>
      <c r="G3458" s="33" t="n">
        <f aca="false">$G3457+IF($F3458=1,1,0)</f>
        <v>1</v>
      </c>
      <c r="H3458" s="0" t="str">
        <f aca="false">IF($F3458=1,$G3458,"")</f>
        <v/>
      </c>
    </row>
    <row r="3459" customFormat="false" ht="15" hidden="false" customHeight="false" outlineLevel="0" collapsed="false">
      <c r="A3459" s="30" t="n">
        <v>540.15625</v>
      </c>
      <c r="B3459" s="31" t="n">
        <v>13.1912</v>
      </c>
      <c r="C3459" s="32" t="n">
        <f aca="false">IF($A3459="","",IF(設定!$B$21="dB",10^($B3459/20),ABS($B3459)))</f>
        <v>4.56625330965481</v>
      </c>
      <c r="D3459" s="32" t="n">
        <f aca="false">IF($A3459="","",$A3459^2)</f>
        <v>291768.774414063</v>
      </c>
      <c r="E3459" s="32" t="n">
        <f aca="false">IF($A3459="","",IF($C3459&lt;=0,"",1/$C3459^2))</f>
        <v>0.0479600911697694</v>
      </c>
      <c r="F3459" s="33" t="n">
        <f aca="false">IF(OR(ROW()-設定!$B$30&lt;2,ROW()+設定!$B$30&gt;13701,N($A3459)&lt;=0,N(INDEX($A$2:$A$13701,MIN(13700,MAX(1,ROW()-1+設定!$B$30))))&lt;=0,$A3459&lt;設定!$B$28,$A3459&gt;設定!$B$29),0,IF(AND($C3459&gt;=MAX(INDEX($C$1:$C$13701,MAX(1,ROW()-設定!$B$24)):INDEX($C$1:$C$13701,MAX(1,ROW()-1))),$C3459&gt;MAX(INDEX($C$1:$C$13701,MIN(13701,ROW()+1)):INDEX($C$1:$C$13701,MIN(13701,ROW()+設定!$B$24))),$C3459&gt;=設定!$B$32,$C3459&gt;=MAX(MIN(INDEX($C$1:$C$13701,MAX(1,ROW()-設定!$B$26)):INDEX($C$1:$C$13701,MAX(1,ROW()-1))),MIN(INDEX($C$1:$C$13701,MIN(13701,ROW()+1)):INDEX($C$1:$C$13701,MIN(13701,ROW()+設定!$B$26))))*10^(設定!$B$27/20)),1,0))</f>
        <v>0</v>
      </c>
      <c r="G3459" s="33" t="n">
        <f aca="false">$G3458+IF($F3459=1,1,0)</f>
        <v>1</v>
      </c>
      <c r="H3459" s="0" t="str">
        <f aca="false">IF($F3459=1,$G3459,"")</f>
        <v/>
      </c>
    </row>
    <row r="3460" customFormat="false" ht="15" hidden="false" customHeight="false" outlineLevel="0" collapsed="false">
      <c r="A3460" s="30" t="n">
        <v>540.3125</v>
      </c>
      <c r="B3460" s="31" t="n">
        <v>13.0847</v>
      </c>
      <c r="C3460" s="32" t="n">
        <f aca="false">IF($A3460="","",IF(設定!$B$21="dB",10^($B3460/20),ABS($B3460)))</f>
        <v>4.51060710850862</v>
      </c>
      <c r="D3460" s="32" t="n">
        <f aca="false">IF($A3460="","",$A3460^2)</f>
        <v>291937.59765625</v>
      </c>
      <c r="E3460" s="32" t="n">
        <f aca="false">IF($A3460="","",IF($C3460&lt;=0,"",1/$C3460^2))</f>
        <v>0.0491507331150244</v>
      </c>
      <c r="F3460" s="33" t="n">
        <f aca="false">IF(OR(ROW()-設定!$B$30&lt;2,ROW()+設定!$B$30&gt;13701,N($A3460)&lt;=0,N(INDEX($A$2:$A$13701,MIN(13700,MAX(1,ROW()-1+設定!$B$30))))&lt;=0,$A3460&lt;設定!$B$28,$A3460&gt;設定!$B$29),0,IF(AND($C3460&gt;=MAX(INDEX($C$1:$C$13701,MAX(1,ROW()-設定!$B$24)):INDEX($C$1:$C$13701,MAX(1,ROW()-1))),$C3460&gt;MAX(INDEX($C$1:$C$13701,MIN(13701,ROW()+1)):INDEX($C$1:$C$13701,MIN(13701,ROW()+設定!$B$24))),$C3460&gt;=設定!$B$32,$C3460&gt;=MAX(MIN(INDEX($C$1:$C$13701,MAX(1,ROW()-設定!$B$26)):INDEX($C$1:$C$13701,MAX(1,ROW()-1))),MIN(INDEX($C$1:$C$13701,MIN(13701,ROW()+1)):INDEX($C$1:$C$13701,MIN(13701,ROW()+設定!$B$26))))*10^(設定!$B$27/20)),1,0))</f>
        <v>0</v>
      </c>
      <c r="G3460" s="33" t="n">
        <f aca="false">$G3459+IF($F3460=1,1,0)</f>
        <v>1</v>
      </c>
      <c r="H3460" s="0" t="str">
        <f aca="false">IF($F3460=1,$G3460,"")</f>
        <v/>
      </c>
    </row>
    <row r="3461" customFormat="false" ht="15" hidden="false" customHeight="false" outlineLevel="0" collapsed="false">
      <c r="A3461" s="30" t="n">
        <v>540.46875</v>
      </c>
      <c r="B3461" s="31" t="n">
        <v>13.1531</v>
      </c>
      <c r="C3461" s="32" t="n">
        <f aca="false">IF($A3461="","",IF(設定!$B$21="dB",10^($B3461/20),ABS($B3461)))</f>
        <v>4.54626764864012</v>
      </c>
      <c r="D3461" s="32" t="n">
        <f aca="false">IF($A3461="","",$A3461^2)</f>
        <v>292106.469726563</v>
      </c>
      <c r="E3461" s="32" t="n">
        <f aca="false">IF($A3461="","",IF($C3461&lt;=0,"",1/$C3461^2))</f>
        <v>0.0483826887997099</v>
      </c>
      <c r="F3461" s="33" t="n">
        <f aca="false">IF(OR(ROW()-設定!$B$30&lt;2,ROW()+設定!$B$30&gt;13701,N($A3461)&lt;=0,N(INDEX($A$2:$A$13701,MIN(13700,MAX(1,ROW()-1+設定!$B$30))))&lt;=0,$A3461&lt;設定!$B$28,$A3461&gt;設定!$B$29),0,IF(AND($C3461&gt;=MAX(INDEX($C$1:$C$13701,MAX(1,ROW()-設定!$B$24)):INDEX($C$1:$C$13701,MAX(1,ROW()-1))),$C3461&gt;MAX(INDEX($C$1:$C$13701,MIN(13701,ROW()+1)):INDEX($C$1:$C$13701,MIN(13701,ROW()+設定!$B$24))),$C3461&gt;=設定!$B$32,$C3461&gt;=MAX(MIN(INDEX($C$1:$C$13701,MAX(1,ROW()-設定!$B$26)):INDEX($C$1:$C$13701,MAX(1,ROW()-1))),MIN(INDEX($C$1:$C$13701,MIN(13701,ROW()+1)):INDEX($C$1:$C$13701,MIN(13701,ROW()+設定!$B$26))))*10^(設定!$B$27/20)),1,0))</f>
        <v>0</v>
      </c>
      <c r="G3461" s="33" t="n">
        <f aca="false">$G3460+IF($F3461=1,1,0)</f>
        <v>1</v>
      </c>
      <c r="H3461" s="0" t="str">
        <f aca="false">IF($F3461=1,$G3461,"")</f>
        <v/>
      </c>
    </row>
    <row r="3462" customFormat="false" ht="15" hidden="false" customHeight="false" outlineLevel="0" collapsed="false">
      <c r="A3462" s="30" t="n">
        <v>540.625</v>
      </c>
      <c r="B3462" s="31" t="n">
        <v>13.1819</v>
      </c>
      <c r="C3462" s="32" t="n">
        <f aca="false">IF($A3462="","",IF(設定!$B$21="dB",10^($B3462/20),ABS($B3462)))</f>
        <v>4.56136682924121</v>
      </c>
      <c r="D3462" s="32" t="n">
        <f aca="false">IF($A3462="","",$A3462^2)</f>
        <v>292275.390625</v>
      </c>
      <c r="E3462" s="32" t="n">
        <f aca="false">IF($A3462="","",IF($C3462&lt;=0,"",1/$C3462^2))</f>
        <v>0.0480629031490975</v>
      </c>
      <c r="F3462" s="33" t="n">
        <f aca="false">IF(OR(ROW()-設定!$B$30&lt;2,ROW()+設定!$B$30&gt;13701,N($A3462)&lt;=0,N(INDEX($A$2:$A$13701,MIN(13700,MAX(1,ROW()-1+設定!$B$30))))&lt;=0,$A3462&lt;設定!$B$28,$A3462&gt;設定!$B$29),0,IF(AND($C3462&gt;=MAX(INDEX($C$1:$C$13701,MAX(1,ROW()-設定!$B$24)):INDEX($C$1:$C$13701,MAX(1,ROW()-1))),$C3462&gt;MAX(INDEX($C$1:$C$13701,MIN(13701,ROW()+1)):INDEX($C$1:$C$13701,MIN(13701,ROW()+設定!$B$24))),$C3462&gt;=設定!$B$32,$C3462&gt;=MAX(MIN(INDEX($C$1:$C$13701,MAX(1,ROW()-設定!$B$26)):INDEX($C$1:$C$13701,MAX(1,ROW()-1))),MIN(INDEX($C$1:$C$13701,MIN(13701,ROW()+1)):INDEX($C$1:$C$13701,MIN(13701,ROW()+設定!$B$26))))*10^(設定!$B$27/20)),1,0))</f>
        <v>0</v>
      </c>
      <c r="G3462" s="33" t="n">
        <f aca="false">$G3461+IF($F3462=1,1,0)</f>
        <v>1</v>
      </c>
      <c r="H3462" s="0" t="str">
        <f aca="false">IF($F3462=1,$G3462,"")</f>
        <v/>
      </c>
    </row>
    <row r="3463" customFormat="false" ht="15" hidden="false" customHeight="false" outlineLevel="0" collapsed="false">
      <c r="A3463" s="30" t="n">
        <v>540.78125</v>
      </c>
      <c r="B3463" s="31" t="n">
        <v>13.3455</v>
      </c>
      <c r="C3463" s="32" t="n">
        <f aca="false">IF($A3463="","",IF(設定!$B$21="dB",10^($B3463/20),ABS($B3463)))</f>
        <v>4.64809504503266</v>
      </c>
      <c r="D3463" s="32" t="n">
        <f aca="false">IF($A3463="","",$A3463^2)</f>
        <v>292444.360351563</v>
      </c>
      <c r="E3463" s="32" t="n">
        <f aca="false">IF($A3463="","",IF($C3463&lt;=0,"",1/$C3463^2))</f>
        <v>0.0462860371940311</v>
      </c>
      <c r="F3463" s="33" t="n">
        <f aca="false">IF(OR(ROW()-設定!$B$30&lt;2,ROW()+設定!$B$30&gt;13701,N($A3463)&lt;=0,N(INDEX($A$2:$A$13701,MIN(13700,MAX(1,ROW()-1+設定!$B$30))))&lt;=0,$A3463&lt;設定!$B$28,$A3463&gt;設定!$B$29),0,IF(AND($C3463&gt;=MAX(INDEX($C$1:$C$13701,MAX(1,ROW()-設定!$B$24)):INDEX($C$1:$C$13701,MAX(1,ROW()-1))),$C3463&gt;MAX(INDEX($C$1:$C$13701,MIN(13701,ROW()+1)):INDEX($C$1:$C$13701,MIN(13701,ROW()+設定!$B$24))),$C3463&gt;=設定!$B$32,$C3463&gt;=MAX(MIN(INDEX($C$1:$C$13701,MAX(1,ROW()-設定!$B$26)):INDEX($C$1:$C$13701,MAX(1,ROW()-1))),MIN(INDEX($C$1:$C$13701,MIN(13701,ROW()+1)):INDEX($C$1:$C$13701,MIN(13701,ROW()+設定!$B$26))))*10^(設定!$B$27/20)),1,0))</f>
        <v>0</v>
      </c>
      <c r="G3463" s="33" t="n">
        <f aca="false">$G3462+IF($F3463=1,1,0)</f>
        <v>1</v>
      </c>
      <c r="H3463" s="0" t="str">
        <f aca="false">IF($F3463=1,$G3463,"")</f>
        <v/>
      </c>
    </row>
    <row r="3464" customFormat="false" ht="15" hidden="false" customHeight="false" outlineLevel="0" collapsed="false">
      <c r="A3464" s="30" t="n">
        <v>540.9375</v>
      </c>
      <c r="B3464" s="31" t="n">
        <v>13.2624</v>
      </c>
      <c r="C3464" s="32" t="n">
        <f aca="false">IF($A3464="","",IF(設定!$B$21="dB",10^($B3464/20),ABS($B3464)))</f>
        <v>4.60383764743689</v>
      </c>
      <c r="D3464" s="32" t="n">
        <f aca="false">IF($A3464="","",$A3464^2)</f>
        <v>292613.37890625</v>
      </c>
      <c r="E3464" s="32" t="n">
        <f aca="false">IF($A3464="","",IF($C3464&lt;=0,"",1/$C3464^2))</f>
        <v>0.0471802241654599</v>
      </c>
      <c r="F3464" s="33" t="n">
        <f aca="false">IF(OR(ROW()-設定!$B$30&lt;2,ROW()+設定!$B$30&gt;13701,N($A3464)&lt;=0,N(INDEX($A$2:$A$13701,MIN(13700,MAX(1,ROW()-1+設定!$B$30))))&lt;=0,$A3464&lt;設定!$B$28,$A3464&gt;設定!$B$29),0,IF(AND($C3464&gt;=MAX(INDEX($C$1:$C$13701,MAX(1,ROW()-設定!$B$24)):INDEX($C$1:$C$13701,MAX(1,ROW()-1))),$C3464&gt;MAX(INDEX($C$1:$C$13701,MIN(13701,ROW()+1)):INDEX($C$1:$C$13701,MIN(13701,ROW()+設定!$B$24))),$C3464&gt;=設定!$B$32,$C3464&gt;=MAX(MIN(INDEX($C$1:$C$13701,MAX(1,ROW()-設定!$B$26)):INDEX($C$1:$C$13701,MAX(1,ROW()-1))),MIN(INDEX($C$1:$C$13701,MIN(13701,ROW()+1)):INDEX($C$1:$C$13701,MIN(13701,ROW()+設定!$B$26))))*10^(設定!$B$27/20)),1,0))</f>
        <v>0</v>
      </c>
      <c r="G3464" s="33" t="n">
        <f aca="false">$G3463+IF($F3464=1,1,0)</f>
        <v>1</v>
      </c>
      <c r="H3464" s="0" t="str">
        <f aca="false">IF($F3464=1,$G3464,"")</f>
        <v/>
      </c>
    </row>
    <row r="3465" customFormat="false" ht="15" hidden="false" customHeight="false" outlineLevel="0" collapsed="false">
      <c r="A3465" s="30" t="n">
        <v>541.09375</v>
      </c>
      <c r="B3465" s="31" t="n">
        <v>13.2254</v>
      </c>
      <c r="C3465" s="32" t="n">
        <f aca="false">IF($A3465="","",IF(設定!$B$21="dB",10^($B3465/20),ABS($B3465)))</f>
        <v>4.58426801154005</v>
      </c>
      <c r="D3465" s="32" t="n">
        <f aca="false">IF($A3465="","",$A3465^2)</f>
        <v>292782.446289063</v>
      </c>
      <c r="E3465" s="32" t="n">
        <f aca="false">IF($A3465="","",IF($C3465&lt;=0,"",1/$C3465^2))</f>
        <v>0.0475838962582399</v>
      </c>
      <c r="F3465" s="33" t="n">
        <f aca="false">IF(OR(ROW()-設定!$B$30&lt;2,ROW()+設定!$B$30&gt;13701,N($A3465)&lt;=0,N(INDEX($A$2:$A$13701,MIN(13700,MAX(1,ROW()-1+設定!$B$30))))&lt;=0,$A3465&lt;設定!$B$28,$A3465&gt;設定!$B$29),0,IF(AND($C3465&gt;=MAX(INDEX($C$1:$C$13701,MAX(1,ROW()-設定!$B$24)):INDEX($C$1:$C$13701,MAX(1,ROW()-1))),$C3465&gt;MAX(INDEX($C$1:$C$13701,MIN(13701,ROW()+1)):INDEX($C$1:$C$13701,MIN(13701,ROW()+設定!$B$24))),$C3465&gt;=設定!$B$32,$C3465&gt;=MAX(MIN(INDEX($C$1:$C$13701,MAX(1,ROW()-設定!$B$26)):INDEX($C$1:$C$13701,MAX(1,ROW()-1))),MIN(INDEX($C$1:$C$13701,MIN(13701,ROW()+1)):INDEX($C$1:$C$13701,MIN(13701,ROW()+設定!$B$26))))*10^(設定!$B$27/20)),1,0))</f>
        <v>0</v>
      </c>
      <c r="G3465" s="33" t="n">
        <f aca="false">$G3464+IF($F3465=1,1,0)</f>
        <v>1</v>
      </c>
      <c r="H3465" s="0" t="str">
        <f aca="false">IF($F3465=1,$G3465,"")</f>
        <v/>
      </c>
    </row>
    <row r="3466" customFormat="false" ht="15" hidden="false" customHeight="false" outlineLevel="0" collapsed="false">
      <c r="A3466" s="30" t="n">
        <v>541.25</v>
      </c>
      <c r="B3466" s="31" t="n">
        <v>13.3062</v>
      </c>
      <c r="C3466" s="32" t="n">
        <f aca="false">IF($A3466="","",IF(設定!$B$21="dB",10^($B3466/20),ABS($B3466)))</f>
        <v>4.62711187432345</v>
      </c>
      <c r="D3466" s="32" t="n">
        <f aca="false">IF($A3466="","",$A3466^2)</f>
        <v>292951.5625</v>
      </c>
      <c r="E3466" s="32" t="n">
        <f aca="false">IF($A3466="","",IF($C3466&lt;=0,"",1/$C3466^2))</f>
        <v>0.0467067877716627</v>
      </c>
      <c r="F3466" s="33" t="n">
        <f aca="false">IF(OR(ROW()-設定!$B$30&lt;2,ROW()+設定!$B$30&gt;13701,N($A3466)&lt;=0,N(INDEX($A$2:$A$13701,MIN(13700,MAX(1,ROW()-1+設定!$B$30))))&lt;=0,$A3466&lt;設定!$B$28,$A3466&gt;設定!$B$29),0,IF(AND($C3466&gt;=MAX(INDEX($C$1:$C$13701,MAX(1,ROW()-設定!$B$24)):INDEX($C$1:$C$13701,MAX(1,ROW()-1))),$C3466&gt;MAX(INDEX($C$1:$C$13701,MIN(13701,ROW()+1)):INDEX($C$1:$C$13701,MIN(13701,ROW()+設定!$B$24))),$C3466&gt;=設定!$B$32,$C3466&gt;=MAX(MIN(INDEX($C$1:$C$13701,MAX(1,ROW()-設定!$B$26)):INDEX($C$1:$C$13701,MAX(1,ROW()-1))),MIN(INDEX($C$1:$C$13701,MIN(13701,ROW()+1)):INDEX($C$1:$C$13701,MIN(13701,ROW()+設定!$B$26))))*10^(設定!$B$27/20)),1,0))</f>
        <v>0</v>
      </c>
      <c r="G3466" s="33" t="n">
        <f aca="false">$G3465+IF($F3466=1,1,0)</f>
        <v>1</v>
      </c>
      <c r="H3466" s="0" t="str">
        <f aca="false">IF($F3466=1,$G3466,"")</f>
        <v/>
      </c>
    </row>
    <row r="3467" customFormat="false" ht="15" hidden="false" customHeight="false" outlineLevel="0" collapsed="false">
      <c r="A3467" s="30" t="n">
        <v>541.40625</v>
      </c>
      <c r="B3467" s="31" t="n">
        <v>13.306</v>
      </c>
      <c r="C3467" s="32" t="n">
        <f aca="false">IF($A3467="","",IF(設定!$B$21="dB",10^($B3467/20),ABS($B3467)))</f>
        <v>4.62700533236181</v>
      </c>
      <c r="D3467" s="32" t="n">
        <f aca="false">IF($A3467="","",$A3467^2)</f>
        <v>293120.727539063</v>
      </c>
      <c r="E3467" s="32" t="n">
        <f aca="false">IF($A3467="","",IF($C3467&lt;=0,"",1/$C3467^2))</f>
        <v>0.0467089387482557</v>
      </c>
      <c r="F3467" s="33" t="n">
        <f aca="false">IF(OR(ROW()-設定!$B$30&lt;2,ROW()+設定!$B$30&gt;13701,N($A3467)&lt;=0,N(INDEX($A$2:$A$13701,MIN(13700,MAX(1,ROW()-1+設定!$B$30))))&lt;=0,$A3467&lt;設定!$B$28,$A3467&gt;設定!$B$29),0,IF(AND($C3467&gt;=MAX(INDEX($C$1:$C$13701,MAX(1,ROW()-設定!$B$24)):INDEX($C$1:$C$13701,MAX(1,ROW()-1))),$C3467&gt;MAX(INDEX($C$1:$C$13701,MIN(13701,ROW()+1)):INDEX($C$1:$C$13701,MIN(13701,ROW()+設定!$B$24))),$C3467&gt;=設定!$B$32,$C3467&gt;=MAX(MIN(INDEX($C$1:$C$13701,MAX(1,ROW()-設定!$B$26)):INDEX($C$1:$C$13701,MAX(1,ROW()-1))),MIN(INDEX($C$1:$C$13701,MIN(13701,ROW()+1)):INDEX($C$1:$C$13701,MIN(13701,ROW()+設定!$B$26))))*10^(設定!$B$27/20)),1,0))</f>
        <v>0</v>
      </c>
      <c r="G3467" s="33" t="n">
        <f aca="false">$G3466+IF($F3467=1,1,0)</f>
        <v>1</v>
      </c>
      <c r="H3467" s="0" t="str">
        <f aca="false">IF($F3467=1,$G3467,"")</f>
        <v/>
      </c>
    </row>
    <row r="3468" customFormat="false" ht="15" hidden="false" customHeight="false" outlineLevel="0" collapsed="false">
      <c r="A3468" s="30" t="n">
        <v>541.5625</v>
      </c>
      <c r="B3468" s="31" t="n">
        <v>13.3901</v>
      </c>
      <c r="C3468" s="32" t="n">
        <f aca="false">IF($A3468="","",IF(設定!$B$21="dB",10^($B3468/20),ABS($B3468)))</f>
        <v>4.67202330006519</v>
      </c>
      <c r="D3468" s="32" t="n">
        <f aca="false">IF($A3468="","",$A3468^2)</f>
        <v>293289.94140625</v>
      </c>
      <c r="E3468" s="32" t="n">
        <f aca="false">IF($A3468="","",IF($C3468&lt;=0,"",1/$C3468^2))</f>
        <v>0.0458131337729195</v>
      </c>
      <c r="F3468" s="33" t="n">
        <f aca="false">IF(OR(ROW()-設定!$B$30&lt;2,ROW()+設定!$B$30&gt;13701,N($A3468)&lt;=0,N(INDEX($A$2:$A$13701,MIN(13700,MAX(1,ROW()-1+設定!$B$30))))&lt;=0,$A3468&lt;設定!$B$28,$A3468&gt;設定!$B$29),0,IF(AND($C3468&gt;=MAX(INDEX($C$1:$C$13701,MAX(1,ROW()-設定!$B$24)):INDEX($C$1:$C$13701,MAX(1,ROW()-1))),$C3468&gt;MAX(INDEX($C$1:$C$13701,MIN(13701,ROW()+1)):INDEX($C$1:$C$13701,MIN(13701,ROW()+設定!$B$24))),$C3468&gt;=設定!$B$32,$C3468&gt;=MAX(MIN(INDEX($C$1:$C$13701,MAX(1,ROW()-設定!$B$26)):INDEX($C$1:$C$13701,MAX(1,ROW()-1))),MIN(INDEX($C$1:$C$13701,MIN(13701,ROW()+1)):INDEX($C$1:$C$13701,MIN(13701,ROW()+設定!$B$26))))*10^(設定!$B$27/20)),1,0))</f>
        <v>0</v>
      </c>
      <c r="G3468" s="33" t="n">
        <f aca="false">$G3467+IF($F3468=1,1,0)</f>
        <v>1</v>
      </c>
      <c r="H3468" s="0" t="str">
        <f aca="false">IF($F3468=1,$G3468,"")</f>
        <v/>
      </c>
    </row>
    <row r="3469" customFormat="false" ht="15" hidden="false" customHeight="false" outlineLevel="0" collapsed="false">
      <c r="A3469" s="30" t="n">
        <v>541.71875</v>
      </c>
      <c r="B3469" s="31" t="n">
        <v>13.344</v>
      </c>
      <c r="C3469" s="32" t="n">
        <f aca="false">IF($A3469="","",IF(設定!$B$21="dB",10^($B3469/20),ABS($B3469)))</f>
        <v>4.64729241676204</v>
      </c>
      <c r="D3469" s="32" t="n">
        <f aca="false">IF($A3469="","",$A3469^2)</f>
        <v>293459.204101563</v>
      </c>
      <c r="E3469" s="32" t="n">
        <f aca="false">IF($A3469="","",IF($C3469&lt;=0,"",1/$C3469^2))</f>
        <v>0.0463020265860308</v>
      </c>
      <c r="F3469" s="33" t="n">
        <f aca="false">IF(OR(ROW()-設定!$B$30&lt;2,ROW()+設定!$B$30&gt;13701,N($A3469)&lt;=0,N(INDEX($A$2:$A$13701,MIN(13700,MAX(1,ROW()-1+設定!$B$30))))&lt;=0,$A3469&lt;設定!$B$28,$A3469&gt;設定!$B$29),0,IF(AND($C3469&gt;=MAX(INDEX($C$1:$C$13701,MAX(1,ROW()-設定!$B$24)):INDEX($C$1:$C$13701,MAX(1,ROW()-1))),$C3469&gt;MAX(INDEX($C$1:$C$13701,MIN(13701,ROW()+1)):INDEX($C$1:$C$13701,MIN(13701,ROW()+設定!$B$24))),$C3469&gt;=設定!$B$32,$C3469&gt;=MAX(MIN(INDEX($C$1:$C$13701,MAX(1,ROW()-設定!$B$26)):INDEX($C$1:$C$13701,MAX(1,ROW()-1))),MIN(INDEX($C$1:$C$13701,MIN(13701,ROW()+1)):INDEX($C$1:$C$13701,MIN(13701,ROW()+設定!$B$26))))*10^(設定!$B$27/20)),1,0))</f>
        <v>0</v>
      </c>
      <c r="G3469" s="33" t="n">
        <f aca="false">$G3468+IF($F3469=1,1,0)</f>
        <v>1</v>
      </c>
      <c r="H3469" s="0" t="str">
        <f aca="false">IF($F3469=1,$G3469,"")</f>
        <v/>
      </c>
    </row>
    <row r="3470" customFormat="false" ht="15" hidden="false" customHeight="false" outlineLevel="0" collapsed="false">
      <c r="A3470" s="30" t="n">
        <v>541.875</v>
      </c>
      <c r="B3470" s="31" t="n">
        <v>13.4899</v>
      </c>
      <c r="C3470" s="32" t="n">
        <f aca="false">IF($A3470="","",IF(設定!$B$21="dB",10^($B3470/20),ABS($B3470)))</f>
        <v>4.72601395842373</v>
      </c>
      <c r="D3470" s="32" t="n">
        <f aca="false">IF($A3470="","",$A3470^2)</f>
        <v>293628.515625</v>
      </c>
      <c r="E3470" s="32" t="n">
        <f aca="false">IF($A3470="","",IF($C3470&lt;=0,"",1/$C3470^2))</f>
        <v>0.0447723613274851</v>
      </c>
      <c r="F3470" s="33" t="n">
        <f aca="false">IF(OR(ROW()-設定!$B$30&lt;2,ROW()+設定!$B$30&gt;13701,N($A3470)&lt;=0,N(INDEX($A$2:$A$13701,MIN(13700,MAX(1,ROW()-1+設定!$B$30))))&lt;=0,$A3470&lt;設定!$B$28,$A3470&gt;設定!$B$29),0,IF(AND($C3470&gt;=MAX(INDEX($C$1:$C$13701,MAX(1,ROW()-設定!$B$24)):INDEX($C$1:$C$13701,MAX(1,ROW()-1))),$C3470&gt;MAX(INDEX($C$1:$C$13701,MIN(13701,ROW()+1)):INDEX($C$1:$C$13701,MIN(13701,ROW()+設定!$B$24))),$C3470&gt;=設定!$B$32,$C3470&gt;=MAX(MIN(INDEX($C$1:$C$13701,MAX(1,ROW()-設定!$B$26)):INDEX($C$1:$C$13701,MAX(1,ROW()-1))),MIN(INDEX($C$1:$C$13701,MIN(13701,ROW()+1)):INDEX($C$1:$C$13701,MIN(13701,ROW()+設定!$B$26))))*10^(設定!$B$27/20)),1,0))</f>
        <v>0</v>
      </c>
      <c r="G3470" s="33" t="n">
        <f aca="false">$G3469+IF($F3470=1,1,0)</f>
        <v>1</v>
      </c>
      <c r="H3470" s="0" t="str">
        <f aca="false">IF($F3470=1,$G3470,"")</f>
        <v/>
      </c>
    </row>
    <row r="3471" customFormat="false" ht="15" hidden="false" customHeight="false" outlineLevel="0" collapsed="false">
      <c r="A3471" s="30" t="n">
        <v>542.03125</v>
      </c>
      <c r="B3471" s="31" t="n">
        <v>13.4568</v>
      </c>
      <c r="C3471" s="32" t="n">
        <f aca="false">IF($A3471="","",IF(設定!$B$21="dB",10^($B3471/20),ABS($B3471)))</f>
        <v>4.70803843896229</v>
      </c>
      <c r="D3471" s="32" t="n">
        <f aca="false">IF($A3471="","",$A3471^2)</f>
        <v>293797.875976563</v>
      </c>
      <c r="E3471" s="32" t="n">
        <f aca="false">IF($A3471="","",IF($C3471&lt;=0,"",1/$C3471^2))</f>
        <v>0.0451149000972491</v>
      </c>
      <c r="F3471" s="33" t="n">
        <f aca="false">IF(OR(ROW()-設定!$B$30&lt;2,ROW()+設定!$B$30&gt;13701,N($A3471)&lt;=0,N(INDEX($A$2:$A$13701,MIN(13700,MAX(1,ROW()-1+設定!$B$30))))&lt;=0,$A3471&lt;設定!$B$28,$A3471&gt;設定!$B$29),0,IF(AND($C3471&gt;=MAX(INDEX($C$1:$C$13701,MAX(1,ROW()-設定!$B$24)):INDEX($C$1:$C$13701,MAX(1,ROW()-1))),$C3471&gt;MAX(INDEX($C$1:$C$13701,MIN(13701,ROW()+1)):INDEX($C$1:$C$13701,MIN(13701,ROW()+設定!$B$24))),$C3471&gt;=設定!$B$32,$C3471&gt;=MAX(MIN(INDEX($C$1:$C$13701,MAX(1,ROW()-設定!$B$26)):INDEX($C$1:$C$13701,MAX(1,ROW()-1))),MIN(INDEX($C$1:$C$13701,MIN(13701,ROW()+1)):INDEX($C$1:$C$13701,MIN(13701,ROW()+設定!$B$26))))*10^(設定!$B$27/20)),1,0))</f>
        <v>0</v>
      </c>
      <c r="G3471" s="33" t="n">
        <f aca="false">$G3470+IF($F3471=1,1,0)</f>
        <v>1</v>
      </c>
      <c r="H3471" s="0" t="str">
        <f aca="false">IF($F3471=1,$G3471,"")</f>
        <v/>
      </c>
    </row>
    <row r="3472" customFormat="false" ht="15" hidden="false" customHeight="false" outlineLevel="0" collapsed="false">
      <c r="A3472" s="30" t="n">
        <v>542.1875</v>
      </c>
      <c r="B3472" s="31" t="n">
        <v>13.327</v>
      </c>
      <c r="C3472" s="32" t="n">
        <f aca="false">IF($A3472="","",IF(設定!$B$21="dB",10^($B3472/20),ABS($B3472)))</f>
        <v>4.63820564366135</v>
      </c>
      <c r="D3472" s="32" t="n">
        <f aca="false">IF($A3472="","",$A3472^2)</f>
        <v>293967.28515625</v>
      </c>
      <c r="E3472" s="32" t="n">
        <f aca="false">IF($A3472="","",IF($C3472&lt;=0,"",1/$C3472^2))</f>
        <v>0.0464836261859301</v>
      </c>
      <c r="F3472" s="33" t="n">
        <f aca="false">IF(OR(ROW()-設定!$B$30&lt;2,ROW()+設定!$B$30&gt;13701,N($A3472)&lt;=0,N(INDEX($A$2:$A$13701,MIN(13700,MAX(1,ROW()-1+設定!$B$30))))&lt;=0,$A3472&lt;設定!$B$28,$A3472&gt;設定!$B$29),0,IF(AND($C3472&gt;=MAX(INDEX($C$1:$C$13701,MAX(1,ROW()-設定!$B$24)):INDEX($C$1:$C$13701,MAX(1,ROW()-1))),$C3472&gt;MAX(INDEX($C$1:$C$13701,MIN(13701,ROW()+1)):INDEX($C$1:$C$13701,MIN(13701,ROW()+設定!$B$24))),$C3472&gt;=設定!$B$32,$C3472&gt;=MAX(MIN(INDEX($C$1:$C$13701,MAX(1,ROW()-設定!$B$26)):INDEX($C$1:$C$13701,MAX(1,ROW()-1))),MIN(INDEX($C$1:$C$13701,MIN(13701,ROW()+1)):INDEX($C$1:$C$13701,MIN(13701,ROW()+設定!$B$26))))*10^(設定!$B$27/20)),1,0))</f>
        <v>0</v>
      </c>
      <c r="G3472" s="33" t="n">
        <f aca="false">$G3471+IF($F3472=1,1,0)</f>
        <v>1</v>
      </c>
      <c r="H3472" s="0" t="str">
        <f aca="false">IF($F3472=1,$G3472,"")</f>
        <v/>
      </c>
    </row>
    <row r="3473" customFormat="false" ht="15" hidden="false" customHeight="false" outlineLevel="0" collapsed="false">
      <c r="A3473" s="30" t="n">
        <v>542.34375</v>
      </c>
      <c r="B3473" s="31" t="n">
        <v>13.3016</v>
      </c>
      <c r="C3473" s="32" t="n">
        <f aca="false">IF($A3473="","",IF(設定!$B$21="dB",10^($B3473/20),ABS($B3473)))</f>
        <v>4.62466202976305</v>
      </c>
      <c r="D3473" s="32" t="n">
        <f aca="false">IF($A3473="","",$A3473^2)</f>
        <v>294136.743164063</v>
      </c>
      <c r="E3473" s="32" t="n">
        <f aca="false">IF($A3473="","",IF($C3473&lt;=0,"",1/$C3473^2))</f>
        <v>0.0467562853031609</v>
      </c>
      <c r="F3473" s="33" t="n">
        <f aca="false">IF(OR(ROW()-設定!$B$30&lt;2,ROW()+設定!$B$30&gt;13701,N($A3473)&lt;=0,N(INDEX($A$2:$A$13701,MIN(13700,MAX(1,ROW()-1+設定!$B$30))))&lt;=0,$A3473&lt;設定!$B$28,$A3473&gt;設定!$B$29),0,IF(AND($C3473&gt;=MAX(INDEX($C$1:$C$13701,MAX(1,ROW()-設定!$B$24)):INDEX($C$1:$C$13701,MAX(1,ROW()-1))),$C3473&gt;MAX(INDEX($C$1:$C$13701,MIN(13701,ROW()+1)):INDEX($C$1:$C$13701,MIN(13701,ROW()+設定!$B$24))),$C3473&gt;=設定!$B$32,$C3473&gt;=MAX(MIN(INDEX($C$1:$C$13701,MAX(1,ROW()-設定!$B$26)):INDEX($C$1:$C$13701,MAX(1,ROW()-1))),MIN(INDEX($C$1:$C$13701,MIN(13701,ROW()+1)):INDEX($C$1:$C$13701,MIN(13701,ROW()+設定!$B$26))))*10^(設定!$B$27/20)),1,0))</f>
        <v>0</v>
      </c>
      <c r="G3473" s="33" t="n">
        <f aca="false">$G3472+IF($F3473=1,1,0)</f>
        <v>1</v>
      </c>
      <c r="H3473" s="0" t="str">
        <f aca="false">IF($F3473=1,$G3473,"")</f>
        <v/>
      </c>
    </row>
    <row r="3474" customFormat="false" ht="15" hidden="false" customHeight="false" outlineLevel="0" collapsed="false">
      <c r="A3474" s="30" t="n">
        <v>542.5</v>
      </c>
      <c r="B3474" s="31" t="n">
        <v>13.4503</v>
      </c>
      <c r="C3474" s="32" t="n">
        <f aca="false">IF($A3474="","",IF(設定!$B$21="dB",10^($B3474/20),ABS($B3474)))</f>
        <v>4.70451654269864</v>
      </c>
      <c r="D3474" s="32" t="n">
        <f aca="false">IF($A3474="","",$A3474^2)</f>
        <v>294306.25</v>
      </c>
      <c r="E3474" s="32" t="n">
        <f aca="false">IF($A3474="","",IF($C3474&lt;=0,"",1/$C3474^2))</f>
        <v>0.0451824732350109</v>
      </c>
      <c r="F3474" s="33" t="n">
        <f aca="false">IF(OR(ROW()-設定!$B$30&lt;2,ROW()+設定!$B$30&gt;13701,N($A3474)&lt;=0,N(INDEX($A$2:$A$13701,MIN(13700,MAX(1,ROW()-1+設定!$B$30))))&lt;=0,$A3474&lt;設定!$B$28,$A3474&gt;設定!$B$29),0,IF(AND($C3474&gt;=MAX(INDEX($C$1:$C$13701,MAX(1,ROW()-設定!$B$24)):INDEX($C$1:$C$13701,MAX(1,ROW()-1))),$C3474&gt;MAX(INDEX($C$1:$C$13701,MIN(13701,ROW()+1)):INDEX($C$1:$C$13701,MIN(13701,ROW()+設定!$B$24))),$C3474&gt;=設定!$B$32,$C3474&gt;=MAX(MIN(INDEX($C$1:$C$13701,MAX(1,ROW()-設定!$B$26)):INDEX($C$1:$C$13701,MAX(1,ROW()-1))),MIN(INDEX($C$1:$C$13701,MIN(13701,ROW()+1)):INDEX($C$1:$C$13701,MIN(13701,ROW()+設定!$B$26))))*10^(設定!$B$27/20)),1,0))</f>
        <v>0</v>
      </c>
      <c r="G3474" s="33" t="n">
        <f aca="false">$G3473+IF($F3474=1,1,0)</f>
        <v>1</v>
      </c>
      <c r="H3474" s="0" t="str">
        <f aca="false">IF($F3474=1,$G3474,"")</f>
        <v/>
      </c>
    </row>
    <row r="3475" customFormat="false" ht="15" hidden="false" customHeight="false" outlineLevel="0" collapsed="false">
      <c r="A3475" s="30" t="n">
        <v>542.65625</v>
      </c>
      <c r="B3475" s="31" t="n">
        <v>13.4257</v>
      </c>
      <c r="C3475" s="32" t="n">
        <f aca="false">IF($A3475="","",IF(設定!$B$21="dB",10^($B3475/20),ABS($B3475)))</f>
        <v>4.69121135684773</v>
      </c>
      <c r="D3475" s="32" t="n">
        <f aca="false">IF($A3475="","",$A3475^2)</f>
        <v>294475.805664063</v>
      </c>
      <c r="E3475" s="32" t="n">
        <f aca="false">IF($A3475="","",IF($C3475&lt;=0,"",1/$C3475^2))</f>
        <v>0.045439129208372</v>
      </c>
      <c r="F3475" s="33" t="n">
        <f aca="false">IF(OR(ROW()-設定!$B$30&lt;2,ROW()+設定!$B$30&gt;13701,N($A3475)&lt;=0,N(INDEX($A$2:$A$13701,MIN(13700,MAX(1,ROW()-1+設定!$B$30))))&lt;=0,$A3475&lt;設定!$B$28,$A3475&gt;設定!$B$29),0,IF(AND($C3475&gt;=MAX(INDEX($C$1:$C$13701,MAX(1,ROW()-設定!$B$24)):INDEX($C$1:$C$13701,MAX(1,ROW()-1))),$C3475&gt;MAX(INDEX($C$1:$C$13701,MIN(13701,ROW()+1)):INDEX($C$1:$C$13701,MIN(13701,ROW()+設定!$B$24))),$C3475&gt;=設定!$B$32,$C3475&gt;=MAX(MIN(INDEX($C$1:$C$13701,MAX(1,ROW()-設定!$B$26)):INDEX($C$1:$C$13701,MAX(1,ROW()-1))),MIN(INDEX($C$1:$C$13701,MIN(13701,ROW()+1)):INDEX($C$1:$C$13701,MIN(13701,ROW()+設定!$B$26))))*10^(設定!$B$27/20)),1,0))</f>
        <v>0</v>
      </c>
      <c r="G3475" s="33" t="n">
        <f aca="false">$G3474+IF($F3475=1,1,0)</f>
        <v>1</v>
      </c>
      <c r="H3475" s="0" t="str">
        <f aca="false">IF($F3475=1,$G3475,"")</f>
        <v/>
      </c>
    </row>
    <row r="3476" customFormat="false" ht="15" hidden="false" customHeight="false" outlineLevel="0" collapsed="false">
      <c r="A3476" s="30" t="n">
        <v>542.8125</v>
      </c>
      <c r="B3476" s="31" t="n">
        <v>13.3756</v>
      </c>
      <c r="C3476" s="32" t="n">
        <f aca="false">IF($A3476="","",IF(設定!$B$21="dB",10^($B3476/20),ABS($B3476)))</f>
        <v>4.66423045134172</v>
      </c>
      <c r="D3476" s="32" t="n">
        <f aca="false">IF($A3476="","",$A3476^2)</f>
        <v>294645.41015625</v>
      </c>
      <c r="E3476" s="32" t="n">
        <f aca="false">IF($A3476="","",IF($C3476&lt;=0,"",1/$C3476^2))</f>
        <v>0.0459663479287398</v>
      </c>
      <c r="F3476" s="33" t="n">
        <f aca="false">IF(OR(ROW()-設定!$B$30&lt;2,ROW()+設定!$B$30&gt;13701,N($A3476)&lt;=0,N(INDEX($A$2:$A$13701,MIN(13700,MAX(1,ROW()-1+設定!$B$30))))&lt;=0,$A3476&lt;設定!$B$28,$A3476&gt;設定!$B$29),0,IF(AND($C3476&gt;=MAX(INDEX($C$1:$C$13701,MAX(1,ROW()-設定!$B$24)):INDEX($C$1:$C$13701,MAX(1,ROW()-1))),$C3476&gt;MAX(INDEX($C$1:$C$13701,MIN(13701,ROW()+1)):INDEX($C$1:$C$13701,MIN(13701,ROW()+設定!$B$24))),$C3476&gt;=設定!$B$32,$C3476&gt;=MAX(MIN(INDEX($C$1:$C$13701,MAX(1,ROW()-設定!$B$26)):INDEX($C$1:$C$13701,MAX(1,ROW()-1))),MIN(INDEX($C$1:$C$13701,MIN(13701,ROW()+1)):INDEX($C$1:$C$13701,MIN(13701,ROW()+設定!$B$26))))*10^(設定!$B$27/20)),1,0))</f>
        <v>0</v>
      </c>
      <c r="G3476" s="33" t="n">
        <f aca="false">$G3475+IF($F3476=1,1,0)</f>
        <v>1</v>
      </c>
      <c r="H3476" s="0" t="str">
        <f aca="false">IF($F3476=1,$G3476,"")</f>
        <v/>
      </c>
    </row>
    <row r="3477" customFormat="false" ht="15" hidden="false" customHeight="false" outlineLevel="0" collapsed="false">
      <c r="A3477" s="30" t="n">
        <v>542.96875</v>
      </c>
      <c r="B3477" s="31" t="n">
        <v>13.2434</v>
      </c>
      <c r="C3477" s="32" t="n">
        <f aca="false">IF($A3477="","",IF(設定!$B$21="dB",10^($B3477/20),ABS($B3477)))</f>
        <v>4.59377796246579</v>
      </c>
      <c r="D3477" s="32" t="n">
        <f aca="false">IF($A3477="","",$A3477^2)</f>
        <v>294815.063476563</v>
      </c>
      <c r="E3477" s="32" t="n">
        <f aca="false">IF($A3477="","",IF($C3477&lt;=0,"",1/$C3477^2))</f>
        <v>0.0473870856494897</v>
      </c>
      <c r="F3477" s="33" t="n">
        <f aca="false">IF(OR(ROW()-設定!$B$30&lt;2,ROW()+設定!$B$30&gt;13701,N($A3477)&lt;=0,N(INDEX($A$2:$A$13701,MIN(13700,MAX(1,ROW()-1+設定!$B$30))))&lt;=0,$A3477&lt;設定!$B$28,$A3477&gt;設定!$B$29),0,IF(AND($C3477&gt;=MAX(INDEX($C$1:$C$13701,MAX(1,ROW()-設定!$B$24)):INDEX($C$1:$C$13701,MAX(1,ROW()-1))),$C3477&gt;MAX(INDEX($C$1:$C$13701,MIN(13701,ROW()+1)):INDEX($C$1:$C$13701,MIN(13701,ROW()+設定!$B$24))),$C3477&gt;=設定!$B$32,$C3477&gt;=MAX(MIN(INDEX($C$1:$C$13701,MAX(1,ROW()-設定!$B$26)):INDEX($C$1:$C$13701,MAX(1,ROW()-1))),MIN(INDEX($C$1:$C$13701,MIN(13701,ROW()+1)):INDEX($C$1:$C$13701,MIN(13701,ROW()+設定!$B$26))))*10^(設定!$B$27/20)),1,0))</f>
        <v>0</v>
      </c>
      <c r="G3477" s="33" t="n">
        <f aca="false">$G3476+IF($F3477=1,1,0)</f>
        <v>1</v>
      </c>
      <c r="H3477" s="0" t="str">
        <f aca="false">IF($F3477=1,$G3477,"")</f>
        <v/>
      </c>
    </row>
    <row r="3478" customFormat="false" ht="15" hidden="false" customHeight="false" outlineLevel="0" collapsed="false">
      <c r="A3478" s="30" t="n">
        <v>543.125</v>
      </c>
      <c r="B3478" s="31" t="n">
        <v>13.2195</v>
      </c>
      <c r="C3478" s="32" t="n">
        <f aca="false">IF($A3478="","",IF(設定!$B$21="dB",10^($B3478/20),ABS($B3478)))</f>
        <v>4.58115514706618</v>
      </c>
      <c r="D3478" s="32" t="n">
        <f aca="false">IF($A3478="","",$A3478^2)</f>
        <v>294984.765625</v>
      </c>
      <c r="E3478" s="32" t="n">
        <f aca="false">IF($A3478="","",IF($C3478&lt;=0,"",1/$C3478^2))</f>
        <v>0.0476485841107426</v>
      </c>
      <c r="F3478" s="33" t="n">
        <f aca="false">IF(OR(ROW()-設定!$B$30&lt;2,ROW()+設定!$B$30&gt;13701,N($A3478)&lt;=0,N(INDEX($A$2:$A$13701,MIN(13700,MAX(1,ROW()-1+設定!$B$30))))&lt;=0,$A3478&lt;設定!$B$28,$A3478&gt;設定!$B$29),0,IF(AND($C3478&gt;=MAX(INDEX($C$1:$C$13701,MAX(1,ROW()-設定!$B$24)):INDEX($C$1:$C$13701,MAX(1,ROW()-1))),$C3478&gt;MAX(INDEX($C$1:$C$13701,MIN(13701,ROW()+1)):INDEX($C$1:$C$13701,MIN(13701,ROW()+設定!$B$24))),$C3478&gt;=設定!$B$32,$C3478&gt;=MAX(MIN(INDEX($C$1:$C$13701,MAX(1,ROW()-設定!$B$26)):INDEX($C$1:$C$13701,MAX(1,ROW()-1))),MIN(INDEX($C$1:$C$13701,MIN(13701,ROW()+1)):INDEX($C$1:$C$13701,MIN(13701,ROW()+設定!$B$26))))*10^(設定!$B$27/20)),1,0))</f>
        <v>0</v>
      </c>
      <c r="G3478" s="33" t="n">
        <f aca="false">$G3477+IF($F3478=1,1,0)</f>
        <v>1</v>
      </c>
      <c r="H3478" s="0" t="str">
        <f aca="false">IF($F3478=1,$G3478,"")</f>
        <v/>
      </c>
    </row>
    <row r="3479" customFormat="false" ht="15" hidden="false" customHeight="false" outlineLevel="0" collapsed="false">
      <c r="A3479" s="30" t="n">
        <v>543.28125</v>
      </c>
      <c r="B3479" s="31" t="n">
        <v>13.4627</v>
      </c>
      <c r="C3479" s="32" t="n">
        <f aca="false">IF($A3479="","",IF(設定!$B$21="dB",10^($B3479/20),ABS($B3479)))</f>
        <v>4.71123751978967</v>
      </c>
      <c r="D3479" s="32" t="n">
        <f aca="false">IF($A3479="","",$A3479^2)</f>
        <v>295154.516601563</v>
      </c>
      <c r="E3479" s="32" t="n">
        <f aca="false">IF($A3479="","",IF($C3479&lt;=0,"",1/$C3479^2))</f>
        <v>0.0450536519813265</v>
      </c>
      <c r="F3479" s="33" t="n">
        <f aca="false">IF(OR(ROW()-設定!$B$30&lt;2,ROW()+設定!$B$30&gt;13701,N($A3479)&lt;=0,N(INDEX($A$2:$A$13701,MIN(13700,MAX(1,ROW()-1+設定!$B$30))))&lt;=0,$A3479&lt;設定!$B$28,$A3479&gt;設定!$B$29),0,IF(AND($C3479&gt;=MAX(INDEX($C$1:$C$13701,MAX(1,ROW()-設定!$B$24)):INDEX($C$1:$C$13701,MAX(1,ROW()-1))),$C3479&gt;MAX(INDEX($C$1:$C$13701,MIN(13701,ROW()+1)):INDEX($C$1:$C$13701,MIN(13701,ROW()+設定!$B$24))),$C3479&gt;=設定!$B$32,$C3479&gt;=MAX(MIN(INDEX($C$1:$C$13701,MAX(1,ROW()-設定!$B$26)):INDEX($C$1:$C$13701,MAX(1,ROW()-1))),MIN(INDEX($C$1:$C$13701,MIN(13701,ROW()+1)):INDEX($C$1:$C$13701,MIN(13701,ROW()+設定!$B$26))))*10^(設定!$B$27/20)),1,0))</f>
        <v>0</v>
      </c>
      <c r="G3479" s="33" t="n">
        <f aca="false">$G3478+IF($F3479=1,1,0)</f>
        <v>1</v>
      </c>
      <c r="H3479" s="0" t="str">
        <f aca="false">IF($F3479=1,$G3479,"")</f>
        <v/>
      </c>
    </row>
    <row r="3480" customFormat="false" ht="15" hidden="false" customHeight="false" outlineLevel="0" collapsed="false">
      <c r="A3480" s="30" t="n">
        <v>543.4375</v>
      </c>
      <c r="B3480" s="31" t="n">
        <v>13.5195</v>
      </c>
      <c r="C3480" s="32" t="n">
        <f aca="false">IF($A3480="","",IF(設定!$B$21="dB",10^($B3480/20),ABS($B3480)))</f>
        <v>4.74214686482831</v>
      </c>
      <c r="D3480" s="32" t="n">
        <f aca="false">IF($A3480="","",$A3480^2)</f>
        <v>295324.31640625</v>
      </c>
      <c r="E3480" s="32" t="n">
        <f aca="false">IF($A3480="","",IF($C3480&lt;=0,"",1/$C3480^2))</f>
        <v>0.0444682460482377</v>
      </c>
      <c r="F3480" s="33" t="n">
        <f aca="false">IF(OR(ROW()-設定!$B$30&lt;2,ROW()+設定!$B$30&gt;13701,N($A3480)&lt;=0,N(INDEX($A$2:$A$13701,MIN(13700,MAX(1,ROW()-1+設定!$B$30))))&lt;=0,$A3480&lt;設定!$B$28,$A3480&gt;設定!$B$29),0,IF(AND($C3480&gt;=MAX(INDEX($C$1:$C$13701,MAX(1,ROW()-設定!$B$24)):INDEX($C$1:$C$13701,MAX(1,ROW()-1))),$C3480&gt;MAX(INDEX($C$1:$C$13701,MIN(13701,ROW()+1)):INDEX($C$1:$C$13701,MIN(13701,ROW()+設定!$B$24))),$C3480&gt;=設定!$B$32,$C3480&gt;=MAX(MIN(INDEX($C$1:$C$13701,MAX(1,ROW()-設定!$B$26)):INDEX($C$1:$C$13701,MAX(1,ROW()-1))),MIN(INDEX($C$1:$C$13701,MIN(13701,ROW()+1)):INDEX($C$1:$C$13701,MIN(13701,ROW()+設定!$B$26))))*10^(設定!$B$27/20)),1,0))</f>
        <v>0</v>
      </c>
      <c r="G3480" s="33" t="n">
        <f aca="false">$G3479+IF($F3480=1,1,0)</f>
        <v>1</v>
      </c>
      <c r="H3480" s="0" t="str">
        <f aca="false">IF($F3480=1,$G3480,"")</f>
        <v/>
      </c>
    </row>
    <row r="3481" customFormat="false" ht="15" hidden="false" customHeight="false" outlineLevel="0" collapsed="false">
      <c r="A3481" s="30" t="n">
        <v>543.59375</v>
      </c>
      <c r="B3481" s="31" t="n">
        <v>13.5368</v>
      </c>
      <c r="C3481" s="32" t="n">
        <f aca="false">IF($A3481="","",IF(設定!$B$21="dB",10^($B3481/20),ABS($B3481)))</f>
        <v>4.75160138228266</v>
      </c>
      <c r="D3481" s="32" t="n">
        <f aca="false">IF($A3481="","",$A3481^2)</f>
        <v>295494.165039063</v>
      </c>
      <c r="E3481" s="32" t="n">
        <f aca="false">IF($A3481="","",IF($C3481&lt;=0,"",1/$C3481^2))</f>
        <v>0.0442914603700264</v>
      </c>
      <c r="F3481" s="33" t="n">
        <f aca="false">IF(OR(ROW()-設定!$B$30&lt;2,ROW()+設定!$B$30&gt;13701,N($A3481)&lt;=0,N(INDEX($A$2:$A$13701,MIN(13700,MAX(1,ROW()-1+設定!$B$30))))&lt;=0,$A3481&lt;設定!$B$28,$A3481&gt;設定!$B$29),0,IF(AND($C3481&gt;=MAX(INDEX($C$1:$C$13701,MAX(1,ROW()-設定!$B$24)):INDEX($C$1:$C$13701,MAX(1,ROW()-1))),$C3481&gt;MAX(INDEX($C$1:$C$13701,MIN(13701,ROW()+1)):INDEX($C$1:$C$13701,MIN(13701,ROW()+設定!$B$24))),$C3481&gt;=設定!$B$32,$C3481&gt;=MAX(MIN(INDEX($C$1:$C$13701,MAX(1,ROW()-設定!$B$26)):INDEX($C$1:$C$13701,MAX(1,ROW()-1))),MIN(INDEX($C$1:$C$13701,MIN(13701,ROW()+1)):INDEX($C$1:$C$13701,MIN(13701,ROW()+設定!$B$26))))*10^(設定!$B$27/20)),1,0))</f>
        <v>0</v>
      </c>
      <c r="G3481" s="33" t="n">
        <f aca="false">$G3480+IF($F3481=1,1,0)</f>
        <v>1</v>
      </c>
      <c r="H3481" s="0" t="str">
        <f aca="false">IF($F3481=1,$G3481,"")</f>
        <v/>
      </c>
    </row>
    <row r="3482" customFormat="false" ht="15" hidden="false" customHeight="false" outlineLevel="0" collapsed="false">
      <c r="A3482" s="30" t="n">
        <v>543.75</v>
      </c>
      <c r="B3482" s="31" t="n">
        <v>13.332</v>
      </c>
      <c r="C3482" s="32" t="n">
        <f aca="false">IF($A3482="","",IF(設定!$B$21="dB",10^($B3482/20),ABS($B3482)))</f>
        <v>4.64087637808009</v>
      </c>
      <c r="D3482" s="32" t="n">
        <f aca="false">IF($A3482="","",$A3482^2)</f>
        <v>295664.0625</v>
      </c>
      <c r="E3482" s="32" t="n">
        <f aca="false">IF($A3482="","",IF($C3482&lt;=0,"",1/$C3482^2))</f>
        <v>0.0464301407281803</v>
      </c>
      <c r="F3482" s="33" t="n">
        <f aca="false">IF(OR(ROW()-設定!$B$30&lt;2,ROW()+設定!$B$30&gt;13701,N($A3482)&lt;=0,N(INDEX($A$2:$A$13701,MIN(13700,MAX(1,ROW()-1+設定!$B$30))))&lt;=0,$A3482&lt;設定!$B$28,$A3482&gt;設定!$B$29),0,IF(AND($C3482&gt;=MAX(INDEX($C$1:$C$13701,MAX(1,ROW()-設定!$B$24)):INDEX($C$1:$C$13701,MAX(1,ROW()-1))),$C3482&gt;MAX(INDEX($C$1:$C$13701,MIN(13701,ROW()+1)):INDEX($C$1:$C$13701,MIN(13701,ROW()+設定!$B$24))),$C3482&gt;=設定!$B$32,$C3482&gt;=MAX(MIN(INDEX($C$1:$C$13701,MAX(1,ROW()-設定!$B$26)):INDEX($C$1:$C$13701,MAX(1,ROW()-1))),MIN(INDEX($C$1:$C$13701,MIN(13701,ROW()+1)):INDEX($C$1:$C$13701,MIN(13701,ROW()+設定!$B$26))))*10^(設定!$B$27/20)),1,0))</f>
        <v>0</v>
      </c>
      <c r="G3482" s="33" t="n">
        <f aca="false">$G3481+IF($F3482=1,1,0)</f>
        <v>1</v>
      </c>
      <c r="H3482" s="0" t="str">
        <f aca="false">IF($F3482=1,$G3482,"")</f>
        <v/>
      </c>
    </row>
    <row r="3483" customFormat="false" ht="15" hidden="false" customHeight="false" outlineLevel="0" collapsed="false">
      <c r="A3483" s="30" t="n">
        <v>543.90625</v>
      </c>
      <c r="B3483" s="31" t="n">
        <v>13.5874</v>
      </c>
      <c r="C3483" s="32" t="n">
        <f aca="false">IF($A3483="","",IF(設定!$B$21="dB",10^($B3483/20),ABS($B3483)))</f>
        <v>4.77936281170605</v>
      </c>
      <c r="D3483" s="32" t="n">
        <f aca="false">IF($A3483="","",$A3483^2)</f>
        <v>295834.008789063</v>
      </c>
      <c r="E3483" s="32" t="n">
        <f aca="false">IF($A3483="","",IF($C3483&lt;=0,"",1/$C3483^2))</f>
        <v>0.0437784115867751</v>
      </c>
      <c r="F3483" s="33" t="n">
        <f aca="false">IF(OR(ROW()-設定!$B$30&lt;2,ROW()+設定!$B$30&gt;13701,N($A3483)&lt;=0,N(INDEX($A$2:$A$13701,MIN(13700,MAX(1,ROW()-1+設定!$B$30))))&lt;=0,$A3483&lt;設定!$B$28,$A3483&gt;設定!$B$29),0,IF(AND($C3483&gt;=MAX(INDEX($C$1:$C$13701,MAX(1,ROW()-設定!$B$24)):INDEX($C$1:$C$13701,MAX(1,ROW()-1))),$C3483&gt;MAX(INDEX($C$1:$C$13701,MIN(13701,ROW()+1)):INDEX($C$1:$C$13701,MIN(13701,ROW()+設定!$B$24))),$C3483&gt;=設定!$B$32,$C3483&gt;=MAX(MIN(INDEX($C$1:$C$13701,MAX(1,ROW()-設定!$B$26)):INDEX($C$1:$C$13701,MAX(1,ROW()-1))),MIN(INDEX($C$1:$C$13701,MIN(13701,ROW()+1)):INDEX($C$1:$C$13701,MIN(13701,ROW()+設定!$B$26))))*10^(設定!$B$27/20)),1,0))</f>
        <v>0</v>
      </c>
      <c r="G3483" s="33" t="n">
        <f aca="false">$G3482+IF($F3483=1,1,0)</f>
        <v>1</v>
      </c>
      <c r="H3483" s="0" t="str">
        <f aca="false">IF($F3483=1,$G3483,"")</f>
        <v/>
      </c>
    </row>
    <row r="3484" customFormat="false" ht="15" hidden="false" customHeight="false" outlineLevel="0" collapsed="false">
      <c r="A3484" s="30" t="n">
        <v>544.0625</v>
      </c>
      <c r="B3484" s="31" t="n">
        <v>13.438</v>
      </c>
      <c r="C3484" s="32" t="n">
        <f aca="false">IF($A3484="","",IF(設定!$B$21="dB",10^($B3484/20),ABS($B3484)))</f>
        <v>4.69785923943937</v>
      </c>
      <c r="D3484" s="32" t="n">
        <f aca="false">IF($A3484="","",$A3484^2)</f>
        <v>296004.00390625</v>
      </c>
      <c r="E3484" s="32" t="n">
        <f aca="false">IF($A3484="","",IF($C3484&lt;=0,"",1/$C3484^2))</f>
        <v>0.0453106194978558</v>
      </c>
      <c r="F3484" s="33" t="n">
        <f aca="false">IF(OR(ROW()-設定!$B$30&lt;2,ROW()+設定!$B$30&gt;13701,N($A3484)&lt;=0,N(INDEX($A$2:$A$13701,MIN(13700,MAX(1,ROW()-1+設定!$B$30))))&lt;=0,$A3484&lt;設定!$B$28,$A3484&gt;設定!$B$29),0,IF(AND($C3484&gt;=MAX(INDEX($C$1:$C$13701,MAX(1,ROW()-設定!$B$24)):INDEX($C$1:$C$13701,MAX(1,ROW()-1))),$C3484&gt;MAX(INDEX($C$1:$C$13701,MIN(13701,ROW()+1)):INDEX($C$1:$C$13701,MIN(13701,ROW()+設定!$B$24))),$C3484&gt;=設定!$B$32,$C3484&gt;=MAX(MIN(INDEX($C$1:$C$13701,MAX(1,ROW()-設定!$B$26)):INDEX($C$1:$C$13701,MAX(1,ROW()-1))),MIN(INDEX($C$1:$C$13701,MIN(13701,ROW()+1)):INDEX($C$1:$C$13701,MIN(13701,ROW()+設定!$B$26))))*10^(設定!$B$27/20)),1,0))</f>
        <v>0</v>
      </c>
      <c r="G3484" s="33" t="n">
        <f aca="false">$G3483+IF($F3484=1,1,0)</f>
        <v>1</v>
      </c>
      <c r="H3484" s="0" t="str">
        <f aca="false">IF($F3484=1,$G3484,"")</f>
        <v/>
      </c>
    </row>
    <row r="3485" customFormat="false" ht="15" hidden="false" customHeight="false" outlineLevel="0" collapsed="false">
      <c r="A3485" s="30" t="n">
        <v>544.21875</v>
      </c>
      <c r="B3485" s="31" t="n">
        <v>13.5479</v>
      </c>
      <c r="C3485" s="32" t="n">
        <f aca="false">IF($A3485="","",IF(設定!$B$21="dB",10^($B3485/20),ABS($B3485)))</f>
        <v>4.75767750031029</v>
      </c>
      <c r="D3485" s="32" t="n">
        <f aca="false">IF($A3485="","",$A3485^2)</f>
        <v>296174.047851563</v>
      </c>
      <c r="E3485" s="32" t="n">
        <f aca="false">IF($A3485="","",IF($C3485&lt;=0,"",1/$C3485^2))</f>
        <v>0.0441784017225458</v>
      </c>
      <c r="F3485" s="33" t="n">
        <f aca="false">IF(OR(ROW()-設定!$B$30&lt;2,ROW()+設定!$B$30&gt;13701,N($A3485)&lt;=0,N(INDEX($A$2:$A$13701,MIN(13700,MAX(1,ROW()-1+設定!$B$30))))&lt;=0,$A3485&lt;設定!$B$28,$A3485&gt;設定!$B$29),0,IF(AND($C3485&gt;=MAX(INDEX($C$1:$C$13701,MAX(1,ROW()-設定!$B$24)):INDEX($C$1:$C$13701,MAX(1,ROW()-1))),$C3485&gt;MAX(INDEX($C$1:$C$13701,MIN(13701,ROW()+1)):INDEX($C$1:$C$13701,MIN(13701,ROW()+設定!$B$24))),$C3485&gt;=設定!$B$32,$C3485&gt;=MAX(MIN(INDEX($C$1:$C$13701,MAX(1,ROW()-設定!$B$26)):INDEX($C$1:$C$13701,MAX(1,ROW()-1))),MIN(INDEX($C$1:$C$13701,MIN(13701,ROW()+1)):INDEX($C$1:$C$13701,MIN(13701,ROW()+設定!$B$26))))*10^(設定!$B$27/20)),1,0))</f>
        <v>0</v>
      </c>
      <c r="G3485" s="33" t="n">
        <f aca="false">$G3484+IF($F3485=1,1,0)</f>
        <v>1</v>
      </c>
      <c r="H3485" s="0" t="str">
        <f aca="false">IF($F3485=1,$G3485,"")</f>
        <v/>
      </c>
    </row>
    <row r="3486" customFormat="false" ht="15" hidden="false" customHeight="false" outlineLevel="0" collapsed="false">
      <c r="A3486" s="30" t="n">
        <v>544.375</v>
      </c>
      <c r="B3486" s="31" t="n">
        <v>13.5645</v>
      </c>
      <c r="C3486" s="32" t="n">
        <f aca="false">IF($A3486="","",IF(設定!$B$21="dB",10^($B3486/20),ABS($B3486)))</f>
        <v>4.76677880905357</v>
      </c>
      <c r="D3486" s="32" t="n">
        <f aca="false">IF($A3486="","",$A3486^2)</f>
        <v>296344.140625</v>
      </c>
      <c r="E3486" s="32" t="n">
        <f aca="false">IF($A3486="","",IF($C3486&lt;=0,"",1/$C3486^2))</f>
        <v>0.0440098613144702</v>
      </c>
      <c r="F3486" s="33" t="n">
        <f aca="false">IF(OR(ROW()-設定!$B$30&lt;2,ROW()+設定!$B$30&gt;13701,N($A3486)&lt;=0,N(INDEX($A$2:$A$13701,MIN(13700,MAX(1,ROW()-1+設定!$B$30))))&lt;=0,$A3486&lt;設定!$B$28,$A3486&gt;設定!$B$29),0,IF(AND($C3486&gt;=MAX(INDEX($C$1:$C$13701,MAX(1,ROW()-設定!$B$24)):INDEX($C$1:$C$13701,MAX(1,ROW()-1))),$C3486&gt;MAX(INDEX($C$1:$C$13701,MIN(13701,ROW()+1)):INDEX($C$1:$C$13701,MIN(13701,ROW()+設定!$B$24))),$C3486&gt;=設定!$B$32,$C3486&gt;=MAX(MIN(INDEX($C$1:$C$13701,MAX(1,ROW()-設定!$B$26)):INDEX($C$1:$C$13701,MAX(1,ROW()-1))),MIN(INDEX($C$1:$C$13701,MIN(13701,ROW()+1)):INDEX($C$1:$C$13701,MIN(13701,ROW()+設定!$B$26))))*10^(設定!$B$27/20)),1,0))</f>
        <v>0</v>
      </c>
      <c r="G3486" s="33" t="n">
        <f aca="false">$G3485+IF($F3486=1,1,0)</f>
        <v>1</v>
      </c>
      <c r="H3486" s="0" t="str">
        <f aca="false">IF($F3486=1,$G3486,"")</f>
        <v/>
      </c>
    </row>
    <row r="3487" customFormat="false" ht="15" hidden="false" customHeight="false" outlineLevel="0" collapsed="false">
      <c r="A3487" s="30" t="n">
        <v>544.53125</v>
      </c>
      <c r="B3487" s="31" t="n">
        <v>13.4501</v>
      </c>
      <c r="C3487" s="32" t="n">
        <f aca="false">IF($A3487="","",IF(設定!$B$21="dB",10^($B3487/20),ABS($B3487)))</f>
        <v>4.70440821844916</v>
      </c>
      <c r="D3487" s="32" t="n">
        <f aca="false">IF($A3487="","",$A3487^2)</f>
        <v>296514.282226563</v>
      </c>
      <c r="E3487" s="32" t="n">
        <f aca="false">IF($A3487="","",IF($C3487&lt;=0,"",1/$C3487^2))</f>
        <v>0.0451845540127089</v>
      </c>
      <c r="F3487" s="33" t="n">
        <f aca="false">IF(OR(ROW()-設定!$B$30&lt;2,ROW()+設定!$B$30&gt;13701,N($A3487)&lt;=0,N(INDEX($A$2:$A$13701,MIN(13700,MAX(1,ROW()-1+設定!$B$30))))&lt;=0,$A3487&lt;設定!$B$28,$A3487&gt;設定!$B$29),0,IF(AND($C3487&gt;=MAX(INDEX($C$1:$C$13701,MAX(1,ROW()-設定!$B$24)):INDEX($C$1:$C$13701,MAX(1,ROW()-1))),$C3487&gt;MAX(INDEX($C$1:$C$13701,MIN(13701,ROW()+1)):INDEX($C$1:$C$13701,MIN(13701,ROW()+設定!$B$24))),$C3487&gt;=設定!$B$32,$C3487&gt;=MAX(MIN(INDEX($C$1:$C$13701,MAX(1,ROW()-設定!$B$26)):INDEX($C$1:$C$13701,MAX(1,ROW()-1))),MIN(INDEX($C$1:$C$13701,MIN(13701,ROW()+1)):INDEX($C$1:$C$13701,MIN(13701,ROW()+設定!$B$26))))*10^(設定!$B$27/20)),1,0))</f>
        <v>0</v>
      </c>
      <c r="G3487" s="33" t="n">
        <f aca="false">$G3486+IF($F3487=1,1,0)</f>
        <v>1</v>
      </c>
      <c r="H3487" s="0" t="str">
        <f aca="false">IF($F3487=1,$G3487,"")</f>
        <v/>
      </c>
    </row>
    <row r="3488" customFormat="false" ht="15" hidden="false" customHeight="false" outlineLevel="0" collapsed="false">
      <c r="A3488" s="30" t="n">
        <v>544.6875</v>
      </c>
      <c r="B3488" s="31" t="n">
        <v>13.486</v>
      </c>
      <c r="C3488" s="32" t="n">
        <f aca="false">IF($A3488="","",IF(設定!$B$21="dB",10^($B3488/20),ABS($B3488)))</f>
        <v>4.72389243513415</v>
      </c>
      <c r="D3488" s="32" t="n">
        <f aca="false">IF($A3488="","",$A3488^2)</f>
        <v>296684.47265625</v>
      </c>
      <c r="E3488" s="32" t="n">
        <f aca="false">IF($A3488="","",IF($C3488&lt;=0,"",1/$C3488^2))</f>
        <v>0.0448125853325155</v>
      </c>
      <c r="F3488" s="33" t="n">
        <f aca="false">IF(OR(ROW()-設定!$B$30&lt;2,ROW()+設定!$B$30&gt;13701,N($A3488)&lt;=0,N(INDEX($A$2:$A$13701,MIN(13700,MAX(1,ROW()-1+設定!$B$30))))&lt;=0,$A3488&lt;設定!$B$28,$A3488&gt;設定!$B$29),0,IF(AND($C3488&gt;=MAX(INDEX($C$1:$C$13701,MAX(1,ROW()-設定!$B$24)):INDEX($C$1:$C$13701,MAX(1,ROW()-1))),$C3488&gt;MAX(INDEX($C$1:$C$13701,MIN(13701,ROW()+1)):INDEX($C$1:$C$13701,MIN(13701,ROW()+設定!$B$24))),$C3488&gt;=設定!$B$32,$C3488&gt;=MAX(MIN(INDEX($C$1:$C$13701,MAX(1,ROW()-設定!$B$26)):INDEX($C$1:$C$13701,MAX(1,ROW()-1))),MIN(INDEX($C$1:$C$13701,MIN(13701,ROW()+1)):INDEX($C$1:$C$13701,MIN(13701,ROW()+設定!$B$26))))*10^(設定!$B$27/20)),1,0))</f>
        <v>0</v>
      </c>
      <c r="G3488" s="33" t="n">
        <f aca="false">$G3487+IF($F3488=1,1,0)</f>
        <v>1</v>
      </c>
      <c r="H3488" s="0" t="str">
        <f aca="false">IF($F3488=1,$G3488,"")</f>
        <v/>
      </c>
    </row>
    <row r="3489" customFormat="false" ht="15" hidden="false" customHeight="false" outlineLevel="0" collapsed="false">
      <c r="A3489" s="30" t="n">
        <v>544.84375</v>
      </c>
      <c r="B3489" s="31" t="n">
        <v>13.3428</v>
      </c>
      <c r="C3489" s="32" t="n">
        <f aca="false">IF($A3489="","",IF(設定!$B$21="dB",10^($B3489/20),ABS($B3489)))</f>
        <v>4.64665041393655</v>
      </c>
      <c r="D3489" s="32" t="n">
        <f aca="false">IF($A3489="","",$A3489^2)</f>
        <v>296854.711914063</v>
      </c>
      <c r="E3489" s="32" t="n">
        <f aca="false">IF($A3489="","",IF($C3489&lt;=0,"",1/$C3489^2))</f>
        <v>0.0463148220764548</v>
      </c>
      <c r="F3489" s="33" t="n">
        <f aca="false">IF(OR(ROW()-設定!$B$30&lt;2,ROW()+設定!$B$30&gt;13701,N($A3489)&lt;=0,N(INDEX($A$2:$A$13701,MIN(13700,MAX(1,ROW()-1+設定!$B$30))))&lt;=0,$A3489&lt;設定!$B$28,$A3489&gt;設定!$B$29),0,IF(AND($C3489&gt;=MAX(INDEX($C$1:$C$13701,MAX(1,ROW()-設定!$B$24)):INDEX($C$1:$C$13701,MAX(1,ROW()-1))),$C3489&gt;MAX(INDEX($C$1:$C$13701,MIN(13701,ROW()+1)):INDEX($C$1:$C$13701,MIN(13701,ROW()+設定!$B$24))),$C3489&gt;=設定!$B$32,$C3489&gt;=MAX(MIN(INDEX($C$1:$C$13701,MAX(1,ROW()-設定!$B$26)):INDEX($C$1:$C$13701,MAX(1,ROW()-1))),MIN(INDEX($C$1:$C$13701,MIN(13701,ROW()+1)):INDEX($C$1:$C$13701,MIN(13701,ROW()+設定!$B$26))))*10^(設定!$B$27/20)),1,0))</f>
        <v>0</v>
      </c>
      <c r="G3489" s="33" t="n">
        <f aca="false">$G3488+IF($F3489=1,1,0)</f>
        <v>1</v>
      </c>
      <c r="H3489" s="0" t="str">
        <f aca="false">IF($F3489=1,$G3489,"")</f>
        <v/>
      </c>
    </row>
    <row r="3490" customFormat="false" ht="15" hidden="false" customHeight="false" outlineLevel="0" collapsed="false">
      <c r="A3490" s="30" t="n">
        <v>545</v>
      </c>
      <c r="B3490" s="31" t="n">
        <v>13.4794</v>
      </c>
      <c r="C3490" s="32" t="n">
        <f aca="false">IF($A3490="","",IF(設定!$B$21="dB",10^($B3490/20),ABS($B3490)))</f>
        <v>4.72030433430185</v>
      </c>
      <c r="D3490" s="32" t="n">
        <f aca="false">IF($A3490="","",$A3490^2)</f>
        <v>297025</v>
      </c>
      <c r="E3490" s="32" t="n">
        <f aca="false">IF($A3490="","",IF($C3490&lt;=0,"",1/$C3490^2))</f>
        <v>0.0448807390682618</v>
      </c>
      <c r="F3490" s="33" t="n">
        <f aca="false">IF(OR(ROW()-設定!$B$30&lt;2,ROW()+設定!$B$30&gt;13701,N($A3490)&lt;=0,N(INDEX($A$2:$A$13701,MIN(13700,MAX(1,ROW()-1+設定!$B$30))))&lt;=0,$A3490&lt;設定!$B$28,$A3490&gt;設定!$B$29),0,IF(AND($C3490&gt;=MAX(INDEX($C$1:$C$13701,MAX(1,ROW()-設定!$B$24)):INDEX($C$1:$C$13701,MAX(1,ROW()-1))),$C3490&gt;MAX(INDEX($C$1:$C$13701,MIN(13701,ROW()+1)):INDEX($C$1:$C$13701,MIN(13701,ROW()+設定!$B$24))),$C3490&gt;=設定!$B$32,$C3490&gt;=MAX(MIN(INDEX($C$1:$C$13701,MAX(1,ROW()-設定!$B$26)):INDEX($C$1:$C$13701,MAX(1,ROW()-1))),MIN(INDEX($C$1:$C$13701,MIN(13701,ROW()+1)):INDEX($C$1:$C$13701,MIN(13701,ROW()+設定!$B$26))))*10^(設定!$B$27/20)),1,0))</f>
        <v>0</v>
      </c>
      <c r="G3490" s="33" t="n">
        <f aca="false">$G3489+IF($F3490=1,1,0)</f>
        <v>1</v>
      </c>
      <c r="H3490" s="0" t="str">
        <f aca="false">IF($F3490=1,$G3490,"")</f>
        <v/>
      </c>
    </row>
    <row r="3491" customFormat="false" ht="15" hidden="false" customHeight="false" outlineLevel="0" collapsed="false">
      <c r="A3491" s="30" t="n">
        <v>545.15625</v>
      </c>
      <c r="B3491" s="31" t="n">
        <v>13.3991</v>
      </c>
      <c r="C3491" s="32" t="n">
        <f aca="false">IF($A3491="","",IF(設定!$B$21="dB",10^($B3491/20),ABS($B3491)))</f>
        <v>4.67686678799623</v>
      </c>
      <c r="D3491" s="32" t="n">
        <f aca="false">IF($A3491="","",$A3491^2)</f>
        <v>297195.336914063</v>
      </c>
      <c r="E3491" s="32" t="n">
        <f aca="false">IF($A3491="","",IF($C3491&lt;=0,"",1/$C3491^2))</f>
        <v>0.0457182923031108</v>
      </c>
      <c r="F3491" s="33" t="n">
        <f aca="false">IF(OR(ROW()-設定!$B$30&lt;2,ROW()+設定!$B$30&gt;13701,N($A3491)&lt;=0,N(INDEX($A$2:$A$13701,MIN(13700,MAX(1,ROW()-1+設定!$B$30))))&lt;=0,$A3491&lt;設定!$B$28,$A3491&gt;設定!$B$29),0,IF(AND($C3491&gt;=MAX(INDEX($C$1:$C$13701,MAX(1,ROW()-設定!$B$24)):INDEX($C$1:$C$13701,MAX(1,ROW()-1))),$C3491&gt;MAX(INDEX($C$1:$C$13701,MIN(13701,ROW()+1)):INDEX($C$1:$C$13701,MIN(13701,ROW()+設定!$B$24))),$C3491&gt;=設定!$B$32,$C3491&gt;=MAX(MIN(INDEX($C$1:$C$13701,MAX(1,ROW()-設定!$B$26)):INDEX($C$1:$C$13701,MAX(1,ROW()-1))),MIN(INDEX($C$1:$C$13701,MIN(13701,ROW()+1)):INDEX($C$1:$C$13701,MIN(13701,ROW()+設定!$B$26))))*10^(設定!$B$27/20)),1,0))</f>
        <v>0</v>
      </c>
      <c r="G3491" s="33" t="n">
        <f aca="false">$G3490+IF($F3491=1,1,0)</f>
        <v>1</v>
      </c>
      <c r="H3491" s="0" t="str">
        <f aca="false">IF($F3491=1,$G3491,"")</f>
        <v/>
      </c>
    </row>
    <row r="3492" customFormat="false" ht="15" hidden="false" customHeight="false" outlineLevel="0" collapsed="false">
      <c r="A3492" s="30" t="n">
        <v>545.3125</v>
      </c>
      <c r="B3492" s="31" t="n">
        <v>13.6478</v>
      </c>
      <c r="C3492" s="32" t="n">
        <f aca="false">IF($A3492="","",IF(設定!$B$21="dB",10^($B3492/20),ABS($B3492)))</f>
        <v>4.81271340057886</v>
      </c>
      <c r="D3492" s="32" t="n">
        <f aca="false">IF($A3492="","",$A3492^2)</f>
        <v>297365.72265625</v>
      </c>
      <c r="E3492" s="32" t="n">
        <f aca="false">IF($A3492="","",IF($C3492&lt;=0,"",1/$C3492^2))</f>
        <v>0.0431737726270176</v>
      </c>
      <c r="F3492" s="33" t="n">
        <f aca="false">IF(OR(ROW()-設定!$B$30&lt;2,ROW()+設定!$B$30&gt;13701,N($A3492)&lt;=0,N(INDEX($A$2:$A$13701,MIN(13700,MAX(1,ROW()-1+設定!$B$30))))&lt;=0,$A3492&lt;設定!$B$28,$A3492&gt;設定!$B$29),0,IF(AND($C3492&gt;=MAX(INDEX($C$1:$C$13701,MAX(1,ROW()-設定!$B$24)):INDEX($C$1:$C$13701,MAX(1,ROW()-1))),$C3492&gt;MAX(INDEX($C$1:$C$13701,MIN(13701,ROW()+1)):INDEX($C$1:$C$13701,MIN(13701,ROW()+設定!$B$24))),$C3492&gt;=設定!$B$32,$C3492&gt;=MAX(MIN(INDEX($C$1:$C$13701,MAX(1,ROW()-設定!$B$26)):INDEX($C$1:$C$13701,MAX(1,ROW()-1))),MIN(INDEX($C$1:$C$13701,MIN(13701,ROW()+1)):INDEX($C$1:$C$13701,MIN(13701,ROW()+設定!$B$26))))*10^(設定!$B$27/20)),1,0))</f>
        <v>0</v>
      </c>
      <c r="G3492" s="33" t="n">
        <f aca="false">$G3491+IF($F3492=1,1,0)</f>
        <v>1</v>
      </c>
      <c r="H3492" s="0" t="str">
        <f aca="false">IF($F3492=1,$G3492,"")</f>
        <v/>
      </c>
    </row>
    <row r="3493" customFormat="false" ht="15" hidden="false" customHeight="false" outlineLevel="0" collapsed="false">
      <c r="A3493" s="30" t="n">
        <v>545.46875</v>
      </c>
      <c r="B3493" s="31" t="n">
        <v>13.6221</v>
      </c>
      <c r="C3493" s="32" t="n">
        <f aca="false">IF($A3493="","",IF(設定!$B$21="dB",10^($B3493/20),ABS($B3493)))</f>
        <v>4.79849448503032</v>
      </c>
      <c r="D3493" s="32" t="n">
        <f aca="false">IF($A3493="","",$A3493^2)</f>
        <v>297536.157226563</v>
      </c>
      <c r="E3493" s="32" t="n">
        <f aca="false">IF($A3493="","",IF($C3493&lt;=0,"",1/$C3493^2))</f>
        <v>0.0434300170639973</v>
      </c>
      <c r="F3493" s="33" t="n">
        <f aca="false">IF(OR(ROW()-設定!$B$30&lt;2,ROW()+設定!$B$30&gt;13701,N($A3493)&lt;=0,N(INDEX($A$2:$A$13701,MIN(13700,MAX(1,ROW()-1+設定!$B$30))))&lt;=0,$A3493&lt;設定!$B$28,$A3493&gt;設定!$B$29),0,IF(AND($C3493&gt;=MAX(INDEX($C$1:$C$13701,MAX(1,ROW()-設定!$B$24)):INDEX($C$1:$C$13701,MAX(1,ROW()-1))),$C3493&gt;MAX(INDEX($C$1:$C$13701,MIN(13701,ROW()+1)):INDEX($C$1:$C$13701,MIN(13701,ROW()+設定!$B$24))),$C3493&gt;=設定!$B$32,$C3493&gt;=MAX(MIN(INDEX($C$1:$C$13701,MAX(1,ROW()-設定!$B$26)):INDEX($C$1:$C$13701,MAX(1,ROW()-1))),MIN(INDEX($C$1:$C$13701,MIN(13701,ROW()+1)):INDEX($C$1:$C$13701,MIN(13701,ROW()+設定!$B$26))))*10^(設定!$B$27/20)),1,0))</f>
        <v>0</v>
      </c>
      <c r="G3493" s="33" t="n">
        <f aca="false">$G3492+IF($F3493=1,1,0)</f>
        <v>1</v>
      </c>
      <c r="H3493" s="0" t="str">
        <f aca="false">IF($F3493=1,$G3493,"")</f>
        <v/>
      </c>
    </row>
    <row r="3494" customFormat="false" ht="15" hidden="false" customHeight="false" outlineLevel="0" collapsed="false">
      <c r="A3494" s="30" t="n">
        <v>545.625</v>
      </c>
      <c r="B3494" s="31" t="n">
        <v>13.7242</v>
      </c>
      <c r="C3494" s="32" t="n">
        <f aca="false">IF($A3494="","",IF(設定!$B$21="dB",10^($B3494/20),ABS($B3494)))</f>
        <v>4.85523214698736</v>
      </c>
      <c r="D3494" s="32" t="n">
        <f aca="false">IF($A3494="","",$A3494^2)</f>
        <v>297706.640625</v>
      </c>
      <c r="E3494" s="32" t="n">
        <f aca="false">IF($A3494="","",IF($C3494&lt;=0,"",1/$C3494^2))</f>
        <v>0.042420911892125</v>
      </c>
      <c r="F3494" s="33" t="n">
        <f aca="false">IF(OR(ROW()-設定!$B$30&lt;2,ROW()+設定!$B$30&gt;13701,N($A3494)&lt;=0,N(INDEX($A$2:$A$13701,MIN(13700,MAX(1,ROW()-1+設定!$B$30))))&lt;=0,$A3494&lt;設定!$B$28,$A3494&gt;設定!$B$29),0,IF(AND($C3494&gt;=MAX(INDEX($C$1:$C$13701,MAX(1,ROW()-設定!$B$24)):INDEX($C$1:$C$13701,MAX(1,ROW()-1))),$C3494&gt;MAX(INDEX($C$1:$C$13701,MIN(13701,ROW()+1)):INDEX($C$1:$C$13701,MIN(13701,ROW()+設定!$B$24))),$C3494&gt;=設定!$B$32,$C3494&gt;=MAX(MIN(INDEX($C$1:$C$13701,MAX(1,ROW()-設定!$B$26)):INDEX($C$1:$C$13701,MAX(1,ROW()-1))),MIN(INDEX($C$1:$C$13701,MIN(13701,ROW()+1)):INDEX($C$1:$C$13701,MIN(13701,ROW()+設定!$B$26))))*10^(設定!$B$27/20)),1,0))</f>
        <v>0</v>
      </c>
      <c r="G3494" s="33" t="n">
        <f aca="false">$G3493+IF($F3494=1,1,0)</f>
        <v>1</v>
      </c>
      <c r="H3494" s="0" t="str">
        <f aca="false">IF($F3494=1,$G3494,"")</f>
        <v/>
      </c>
    </row>
    <row r="3495" customFormat="false" ht="15" hidden="false" customHeight="false" outlineLevel="0" collapsed="false">
      <c r="A3495" s="30" t="n">
        <v>545.78125</v>
      </c>
      <c r="B3495" s="31" t="n">
        <v>13.6804</v>
      </c>
      <c r="C3495" s="32" t="n">
        <f aca="false">IF($A3495="","",IF(設定!$B$21="dB",10^($B3495/20),ABS($B3495)))</f>
        <v>4.83081048231939</v>
      </c>
      <c r="D3495" s="32" t="n">
        <f aca="false">IF($A3495="","",$A3495^2)</f>
        <v>297877.172851563</v>
      </c>
      <c r="E3495" s="32" t="n">
        <f aca="false">IF($A3495="","",IF($C3495&lt;=0,"",1/$C3495^2))</f>
        <v>0.0428509051437692</v>
      </c>
      <c r="F3495" s="33" t="n">
        <f aca="false">IF(OR(ROW()-設定!$B$30&lt;2,ROW()+設定!$B$30&gt;13701,N($A3495)&lt;=0,N(INDEX($A$2:$A$13701,MIN(13700,MAX(1,ROW()-1+設定!$B$30))))&lt;=0,$A3495&lt;設定!$B$28,$A3495&gt;設定!$B$29),0,IF(AND($C3495&gt;=MAX(INDEX($C$1:$C$13701,MAX(1,ROW()-設定!$B$24)):INDEX($C$1:$C$13701,MAX(1,ROW()-1))),$C3495&gt;MAX(INDEX($C$1:$C$13701,MIN(13701,ROW()+1)):INDEX($C$1:$C$13701,MIN(13701,ROW()+設定!$B$24))),$C3495&gt;=設定!$B$32,$C3495&gt;=MAX(MIN(INDEX($C$1:$C$13701,MAX(1,ROW()-設定!$B$26)):INDEX($C$1:$C$13701,MAX(1,ROW()-1))),MIN(INDEX($C$1:$C$13701,MIN(13701,ROW()+1)):INDEX($C$1:$C$13701,MIN(13701,ROW()+設定!$B$26))))*10^(設定!$B$27/20)),1,0))</f>
        <v>0</v>
      </c>
      <c r="G3495" s="33" t="n">
        <f aca="false">$G3494+IF($F3495=1,1,0)</f>
        <v>1</v>
      </c>
      <c r="H3495" s="0" t="str">
        <f aca="false">IF($F3495=1,$G3495,"")</f>
        <v/>
      </c>
    </row>
    <row r="3496" customFormat="false" ht="15" hidden="false" customHeight="false" outlineLevel="0" collapsed="false">
      <c r="A3496" s="30" t="n">
        <v>545.9375</v>
      </c>
      <c r="B3496" s="31" t="n">
        <v>13.5903</v>
      </c>
      <c r="C3496" s="32" t="n">
        <f aca="false">IF($A3496="","",IF(設定!$B$21="dB",10^($B3496/20),ABS($B3496)))</f>
        <v>4.78095878710605</v>
      </c>
      <c r="D3496" s="32" t="n">
        <f aca="false">IF($A3496="","",$A3496^2)</f>
        <v>298047.75390625</v>
      </c>
      <c r="E3496" s="32" t="n">
        <f aca="false">IF($A3496="","",IF($C3496&lt;=0,"",1/$C3496^2))</f>
        <v>0.0437491883245776</v>
      </c>
      <c r="F3496" s="33" t="n">
        <f aca="false">IF(OR(ROW()-設定!$B$30&lt;2,ROW()+設定!$B$30&gt;13701,N($A3496)&lt;=0,N(INDEX($A$2:$A$13701,MIN(13700,MAX(1,ROW()-1+設定!$B$30))))&lt;=0,$A3496&lt;設定!$B$28,$A3496&gt;設定!$B$29),0,IF(AND($C3496&gt;=MAX(INDEX($C$1:$C$13701,MAX(1,ROW()-設定!$B$24)):INDEX($C$1:$C$13701,MAX(1,ROW()-1))),$C3496&gt;MAX(INDEX($C$1:$C$13701,MIN(13701,ROW()+1)):INDEX($C$1:$C$13701,MIN(13701,ROW()+設定!$B$24))),$C3496&gt;=設定!$B$32,$C3496&gt;=MAX(MIN(INDEX($C$1:$C$13701,MAX(1,ROW()-設定!$B$26)):INDEX($C$1:$C$13701,MAX(1,ROW()-1))),MIN(INDEX($C$1:$C$13701,MIN(13701,ROW()+1)):INDEX($C$1:$C$13701,MIN(13701,ROW()+設定!$B$26))))*10^(設定!$B$27/20)),1,0))</f>
        <v>0</v>
      </c>
      <c r="G3496" s="33" t="n">
        <f aca="false">$G3495+IF($F3496=1,1,0)</f>
        <v>1</v>
      </c>
      <c r="H3496" s="0" t="str">
        <f aca="false">IF($F3496=1,$G3496,"")</f>
        <v/>
      </c>
    </row>
    <row r="3497" customFormat="false" ht="15" hidden="false" customHeight="false" outlineLevel="0" collapsed="false">
      <c r="A3497" s="30" t="n">
        <v>546.09375</v>
      </c>
      <c r="B3497" s="31" t="n">
        <v>13.7068</v>
      </c>
      <c r="C3497" s="32" t="n">
        <f aca="false">IF($A3497="","",IF(設定!$B$21="dB",10^($B3497/20),ABS($B3497)))</f>
        <v>4.84551564343162</v>
      </c>
      <c r="D3497" s="32" t="n">
        <f aca="false">IF($A3497="","",$A3497^2)</f>
        <v>298218.383789063</v>
      </c>
      <c r="E3497" s="32" t="n">
        <f aca="false">IF($A3497="","",IF($C3497&lt;=0,"",1/$C3497^2))</f>
        <v>0.0425912121193609</v>
      </c>
      <c r="F3497" s="33" t="n">
        <f aca="false">IF(OR(ROW()-設定!$B$30&lt;2,ROW()+設定!$B$30&gt;13701,N($A3497)&lt;=0,N(INDEX($A$2:$A$13701,MIN(13700,MAX(1,ROW()-1+設定!$B$30))))&lt;=0,$A3497&lt;設定!$B$28,$A3497&gt;設定!$B$29),0,IF(AND($C3497&gt;=MAX(INDEX($C$1:$C$13701,MAX(1,ROW()-設定!$B$24)):INDEX($C$1:$C$13701,MAX(1,ROW()-1))),$C3497&gt;MAX(INDEX($C$1:$C$13701,MIN(13701,ROW()+1)):INDEX($C$1:$C$13701,MIN(13701,ROW()+設定!$B$24))),$C3497&gt;=設定!$B$32,$C3497&gt;=MAX(MIN(INDEX($C$1:$C$13701,MAX(1,ROW()-設定!$B$26)):INDEX($C$1:$C$13701,MAX(1,ROW()-1))),MIN(INDEX($C$1:$C$13701,MIN(13701,ROW()+1)):INDEX($C$1:$C$13701,MIN(13701,ROW()+設定!$B$26))))*10^(設定!$B$27/20)),1,0))</f>
        <v>0</v>
      </c>
      <c r="G3497" s="33" t="n">
        <f aca="false">$G3496+IF($F3497=1,1,0)</f>
        <v>1</v>
      </c>
      <c r="H3497" s="0" t="str">
        <f aca="false">IF($F3497=1,$G3497,"")</f>
        <v/>
      </c>
    </row>
    <row r="3498" customFormat="false" ht="15" hidden="false" customHeight="false" outlineLevel="0" collapsed="false">
      <c r="A3498" s="30" t="n">
        <v>546.25</v>
      </c>
      <c r="B3498" s="31" t="n">
        <v>13.6435</v>
      </c>
      <c r="C3498" s="32" t="n">
        <f aca="false">IF($A3498="","",IF(設定!$B$21="dB",10^($B3498/20),ABS($B3498)))</f>
        <v>4.81033142857343</v>
      </c>
      <c r="D3498" s="32" t="n">
        <f aca="false">IF($A3498="","",$A3498^2)</f>
        <v>298389.0625</v>
      </c>
      <c r="E3498" s="32" t="n">
        <f aca="false">IF($A3498="","",IF($C3498&lt;=0,"",1/$C3498^2))</f>
        <v>0.0432165406487422</v>
      </c>
      <c r="F3498" s="33" t="n">
        <f aca="false">IF(OR(ROW()-設定!$B$30&lt;2,ROW()+設定!$B$30&gt;13701,N($A3498)&lt;=0,N(INDEX($A$2:$A$13701,MIN(13700,MAX(1,ROW()-1+設定!$B$30))))&lt;=0,$A3498&lt;設定!$B$28,$A3498&gt;設定!$B$29),0,IF(AND($C3498&gt;=MAX(INDEX($C$1:$C$13701,MAX(1,ROW()-設定!$B$24)):INDEX($C$1:$C$13701,MAX(1,ROW()-1))),$C3498&gt;MAX(INDEX($C$1:$C$13701,MIN(13701,ROW()+1)):INDEX($C$1:$C$13701,MIN(13701,ROW()+設定!$B$24))),$C3498&gt;=設定!$B$32,$C3498&gt;=MAX(MIN(INDEX($C$1:$C$13701,MAX(1,ROW()-設定!$B$26)):INDEX($C$1:$C$13701,MAX(1,ROW()-1))),MIN(INDEX($C$1:$C$13701,MIN(13701,ROW()+1)):INDEX($C$1:$C$13701,MIN(13701,ROW()+設定!$B$26))))*10^(設定!$B$27/20)),1,0))</f>
        <v>0</v>
      </c>
      <c r="G3498" s="33" t="n">
        <f aca="false">$G3497+IF($F3498=1,1,0)</f>
        <v>1</v>
      </c>
      <c r="H3498" s="0" t="str">
        <f aca="false">IF($F3498=1,$G3498,"")</f>
        <v/>
      </c>
    </row>
    <row r="3499" customFormat="false" ht="15" hidden="false" customHeight="false" outlineLevel="0" collapsed="false">
      <c r="A3499" s="30" t="n">
        <v>546.40625</v>
      </c>
      <c r="B3499" s="31" t="n">
        <v>13.761</v>
      </c>
      <c r="C3499" s="32" t="n">
        <f aca="false">IF($A3499="","",IF(設定!$B$21="dB",10^($B3499/20),ABS($B3499)))</f>
        <v>4.87584622126229</v>
      </c>
      <c r="D3499" s="32" t="n">
        <f aca="false">IF($A3499="","",$A3499^2)</f>
        <v>298559.790039063</v>
      </c>
      <c r="E3499" s="32" t="n">
        <f aca="false">IF($A3499="","",IF($C3499&lt;=0,"",1/$C3499^2))</f>
        <v>0.0420629763650562</v>
      </c>
      <c r="F3499" s="33" t="n">
        <f aca="false">IF(OR(ROW()-設定!$B$30&lt;2,ROW()+設定!$B$30&gt;13701,N($A3499)&lt;=0,N(INDEX($A$2:$A$13701,MIN(13700,MAX(1,ROW()-1+設定!$B$30))))&lt;=0,$A3499&lt;設定!$B$28,$A3499&gt;設定!$B$29),0,IF(AND($C3499&gt;=MAX(INDEX($C$1:$C$13701,MAX(1,ROW()-設定!$B$24)):INDEX($C$1:$C$13701,MAX(1,ROW()-1))),$C3499&gt;MAX(INDEX($C$1:$C$13701,MIN(13701,ROW()+1)):INDEX($C$1:$C$13701,MIN(13701,ROW()+設定!$B$24))),$C3499&gt;=設定!$B$32,$C3499&gt;=MAX(MIN(INDEX($C$1:$C$13701,MAX(1,ROW()-設定!$B$26)):INDEX($C$1:$C$13701,MAX(1,ROW()-1))),MIN(INDEX($C$1:$C$13701,MIN(13701,ROW()+1)):INDEX($C$1:$C$13701,MIN(13701,ROW()+設定!$B$26))))*10^(設定!$B$27/20)),1,0))</f>
        <v>0</v>
      </c>
      <c r="G3499" s="33" t="n">
        <f aca="false">$G3498+IF($F3499=1,1,0)</f>
        <v>1</v>
      </c>
      <c r="H3499" s="0" t="str">
        <f aca="false">IF($F3499=1,$G3499,"")</f>
        <v/>
      </c>
    </row>
    <row r="3500" customFormat="false" ht="15" hidden="false" customHeight="false" outlineLevel="0" collapsed="false">
      <c r="A3500" s="30" t="n">
        <v>546.5625</v>
      </c>
      <c r="B3500" s="31" t="n">
        <v>13.7443</v>
      </c>
      <c r="C3500" s="32" t="n">
        <f aca="false">IF($A3500="","",IF(設定!$B$21="dB",10^($B3500/20),ABS($B3500)))</f>
        <v>4.866480640116</v>
      </c>
      <c r="D3500" s="32" t="n">
        <f aca="false">IF($A3500="","",$A3500^2)</f>
        <v>298730.56640625</v>
      </c>
      <c r="E3500" s="32" t="n">
        <f aca="false">IF($A3500="","",IF($C3500&lt;=0,"",1/$C3500^2))</f>
        <v>0.0422250332278987</v>
      </c>
      <c r="F3500" s="33" t="n">
        <f aca="false">IF(OR(ROW()-設定!$B$30&lt;2,ROW()+設定!$B$30&gt;13701,N($A3500)&lt;=0,N(INDEX($A$2:$A$13701,MIN(13700,MAX(1,ROW()-1+設定!$B$30))))&lt;=0,$A3500&lt;設定!$B$28,$A3500&gt;設定!$B$29),0,IF(AND($C3500&gt;=MAX(INDEX($C$1:$C$13701,MAX(1,ROW()-設定!$B$24)):INDEX($C$1:$C$13701,MAX(1,ROW()-1))),$C3500&gt;MAX(INDEX($C$1:$C$13701,MIN(13701,ROW()+1)):INDEX($C$1:$C$13701,MIN(13701,ROW()+設定!$B$24))),$C3500&gt;=設定!$B$32,$C3500&gt;=MAX(MIN(INDEX($C$1:$C$13701,MAX(1,ROW()-設定!$B$26)):INDEX($C$1:$C$13701,MAX(1,ROW()-1))),MIN(INDEX($C$1:$C$13701,MIN(13701,ROW()+1)):INDEX($C$1:$C$13701,MIN(13701,ROW()+設定!$B$26))))*10^(設定!$B$27/20)),1,0))</f>
        <v>0</v>
      </c>
      <c r="G3500" s="33" t="n">
        <f aca="false">$G3499+IF($F3500=1,1,0)</f>
        <v>1</v>
      </c>
      <c r="H3500" s="0" t="str">
        <f aca="false">IF($F3500=1,$G3500,"")</f>
        <v/>
      </c>
    </row>
    <row r="3501" customFormat="false" ht="15" hidden="false" customHeight="false" outlineLevel="0" collapsed="false">
      <c r="A3501" s="30" t="n">
        <v>546.71875</v>
      </c>
      <c r="B3501" s="31" t="n">
        <v>13.6218</v>
      </c>
      <c r="C3501" s="32" t="n">
        <f aca="false">IF($A3501="","",IF(設定!$B$21="dB",10^($B3501/20),ABS($B3501)))</f>
        <v>4.79832875376437</v>
      </c>
      <c r="D3501" s="32" t="n">
        <f aca="false">IF($A3501="","",$A3501^2)</f>
        <v>298901.391601563</v>
      </c>
      <c r="E3501" s="32" t="n">
        <f aca="false">IF($A3501="","",IF($C3501&lt;=0,"",1/$C3501^2))</f>
        <v>0.0434330172069137</v>
      </c>
      <c r="F3501" s="33" t="n">
        <f aca="false">IF(OR(ROW()-設定!$B$30&lt;2,ROW()+設定!$B$30&gt;13701,N($A3501)&lt;=0,N(INDEX($A$2:$A$13701,MIN(13700,MAX(1,ROW()-1+設定!$B$30))))&lt;=0,$A3501&lt;設定!$B$28,$A3501&gt;設定!$B$29),0,IF(AND($C3501&gt;=MAX(INDEX($C$1:$C$13701,MAX(1,ROW()-設定!$B$24)):INDEX($C$1:$C$13701,MAX(1,ROW()-1))),$C3501&gt;MAX(INDEX($C$1:$C$13701,MIN(13701,ROW()+1)):INDEX($C$1:$C$13701,MIN(13701,ROW()+設定!$B$24))),$C3501&gt;=設定!$B$32,$C3501&gt;=MAX(MIN(INDEX($C$1:$C$13701,MAX(1,ROW()-設定!$B$26)):INDEX($C$1:$C$13701,MAX(1,ROW()-1))),MIN(INDEX($C$1:$C$13701,MIN(13701,ROW()+1)):INDEX($C$1:$C$13701,MIN(13701,ROW()+設定!$B$26))))*10^(設定!$B$27/20)),1,0))</f>
        <v>0</v>
      </c>
      <c r="G3501" s="33" t="n">
        <f aca="false">$G3500+IF($F3501=1,1,0)</f>
        <v>1</v>
      </c>
      <c r="H3501" s="0" t="str">
        <f aca="false">IF($F3501=1,$G3501,"")</f>
        <v/>
      </c>
    </row>
    <row r="3502" customFormat="false" ht="15" hidden="false" customHeight="false" outlineLevel="0" collapsed="false">
      <c r="A3502" s="30" t="n">
        <v>546.875</v>
      </c>
      <c r="B3502" s="31" t="n">
        <v>13.739</v>
      </c>
      <c r="C3502" s="32" t="n">
        <f aca="false">IF($A3502="","",IF(設定!$B$21="dB",10^($B3502/20),ABS($B3502)))</f>
        <v>4.86351209215892</v>
      </c>
      <c r="D3502" s="32" t="n">
        <f aca="false">IF($A3502="","",$A3502^2)</f>
        <v>299072.265625</v>
      </c>
      <c r="E3502" s="32" t="n">
        <f aca="false">IF($A3502="","",IF($C3502&lt;=0,"",1/$C3502^2))</f>
        <v>0.0422765948516241</v>
      </c>
      <c r="F3502" s="33" t="n">
        <f aca="false">IF(OR(ROW()-設定!$B$30&lt;2,ROW()+設定!$B$30&gt;13701,N($A3502)&lt;=0,N(INDEX($A$2:$A$13701,MIN(13700,MAX(1,ROW()-1+設定!$B$30))))&lt;=0,$A3502&lt;設定!$B$28,$A3502&gt;設定!$B$29),0,IF(AND($C3502&gt;=MAX(INDEX($C$1:$C$13701,MAX(1,ROW()-設定!$B$24)):INDEX($C$1:$C$13701,MAX(1,ROW()-1))),$C3502&gt;MAX(INDEX($C$1:$C$13701,MIN(13701,ROW()+1)):INDEX($C$1:$C$13701,MIN(13701,ROW()+設定!$B$24))),$C3502&gt;=設定!$B$32,$C3502&gt;=MAX(MIN(INDEX($C$1:$C$13701,MAX(1,ROW()-設定!$B$26)):INDEX($C$1:$C$13701,MAX(1,ROW()-1))),MIN(INDEX($C$1:$C$13701,MIN(13701,ROW()+1)):INDEX($C$1:$C$13701,MIN(13701,ROW()+設定!$B$26))))*10^(設定!$B$27/20)),1,0))</f>
        <v>0</v>
      </c>
      <c r="G3502" s="33" t="n">
        <f aca="false">$G3501+IF($F3502=1,1,0)</f>
        <v>1</v>
      </c>
      <c r="H3502" s="0" t="str">
        <f aca="false">IF($F3502=1,$G3502,"")</f>
        <v/>
      </c>
    </row>
    <row r="3503" customFormat="false" ht="15" hidden="false" customHeight="false" outlineLevel="0" collapsed="false">
      <c r="A3503" s="30" t="n">
        <v>547.03125</v>
      </c>
      <c r="B3503" s="31" t="n">
        <v>13.7583</v>
      </c>
      <c r="C3503" s="32" t="n">
        <f aca="false">IF($A3503="","",IF(設定!$B$21="dB",10^($B3503/20),ABS($B3503)))</f>
        <v>4.87433080494596</v>
      </c>
      <c r="D3503" s="32" t="n">
        <f aca="false">IF($A3503="","",$A3503^2)</f>
        <v>299243.188476563</v>
      </c>
      <c r="E3503" s="32" t="n">
        <f aca="false">IF($A3503="","",IF($C3503&lt;=0,"",1/$C3503^2))</f>
        <v>0.0420891349628205</v>
      </c>
      <c r="F3503" s="33" t="n">
        <f aca="false">IF(OR(ROW()-設定!$B$30&lt;2,ROW()+設定!$B$30&gt;13701,N($A3503)&lt;=0,N(INDEX($A$2:$A$13701,MIN(13700,MAX(1,ROW()-1+設定!$B$30))))&lt;=0,$A3503&lt;設定!$B$28,$A3503&gt;設定!$B$29),0,IF(AND($C3503&gt;=MAX(INDEX($C$1:$C$13701,MAX(1,ROW()-設定!$B$24)):INDEX($C$1:$C$13701,MAX(1,ROW()-1))),$C3503&gt;MAX(INDEX($C$1:$C$13701,MIN(13701,ROW()+1)):INDEX($C$1:$C$13701,MIN(13701,ROW()+設定!$B$24))),$C3503&gt;=設定!$B$32,$C3503&gt;=MAX(MIN(INDEX($C$1:$C$13701,MAX(1,ROW()-設定!$B$26)):INDEX($C$1:$C$13701,MAX(1,ROW()-1))),MIN(INDEX($C$1:$C$13701,MIN(13701,ROW()+1)):INDEX($C$1:$C$13701,MIN(13701,ROW()+設定!$B$26))))*10^(設定!$B$27/20)),1,0))</f>
        <v>0</v>
      </c>
      <c r="G3503" s="33" t="n">
        <f aca="false">$G3502+IF($F3503=1,1,0)</f>
        <v>1</v>
      </c>
      <c r="H3503" s="0" t="str">
        <f aca="false">IF($F3503=1,$G3503,"")</f>
        <v/>
      </c>
    </row>
    <row r="3504" customFormat="false" ht="15" hidden="false" customHeight="false" outlineLevel="0" collapsed="false">
      <c r="A3504" s="30" t="n">
        <v>547.1875</v>
      </c>
      <c r="B3504" s="31" t="n">
        <v>13.7339</v>
      </c>
      <c r="C3504" s="32" t="n">
        <f aca="false">IF($A3504="","",IF(設定!$B$21="dB",10^($B3504/20),ABS($B3504)))</f>
        <v>4.8606572744942</v>
      </c>
      <c r="D3504" s="32" t="n">
        <f aca="false">IF($A3504="","",$A3504^2)</f>
        <v>299414.16015625</v>
      </c>
      <c r="E3504" s="32" t="n">
        <f aca="false">IF($A3504="","",IF($C3504&lt;=0,"",1/$C3504^2))</f>
        <v>0.0423262701963659</v>
      </c>
      <c r="F3504" s="33" t="n">
        <f aca="false">IF(OR(ROW()-設定!$B$30&lt;2,ROW()+設定!$B$30&gt;13701,N($A3504)&lt;=0,N(INDEX($A$2:$A$13701,MIN(13700,MAX(1,ROW()-1+設定!$B$30))))&lt;=0,$A3504&lt;設定!$B$28,$A3504&gt;設定!$B$29),0,IF(AND($C3504&gt;=MAX(INDEX($C$1:$C$13701,MAX(1,ROW()-設定!$B$24)):INDEX($C$1:$C$13701,MAX(1,ROW()-1))),$C3504&gt;MAX(INDEX($C$1:$C$13701,MIN(13701,ROW()+1)):INDEX($C$1:$C$13701,MIN(13701,ROW()+設定!$B$24))),$C3504&gt;=設定!$B$32,$C3504&gt;=MAX(MIN(INDEX($C$1:$C$13701,MAX(1,ROW()-設定!$B$26)):INDEX($C$1:$C$13701,MAX(1,ROW()-1))),MIN(INDEX($C$1:$C$13701,MIN(13701,ROW()+1)):INDEX($C$1:$C$13701,MIN(13701,ROW()+設定!$B$26))))*10^(設定!$B$27/20)),1,0))</f>
        <v>0</v>
      </c>
      <c r="G3504" s="33" t="n">
        <f aca="false">$G3503+IF($F3504=1,1,0)</f>
        <v>1</v>
      </c>
      <c r="H3504" s="0" t="str">
        <f aca="false">IF($F3504=1,$G3504,"")</f>
        <v/>
      </c>
    </row>
    <row r="3505" customFormat="false" ht="15" hidden="false" customHeight="false" outlineLevel="0" collapsed="false">
      <c r="A3505" s="30" t="n">
        <v>547.34375</v>
      </c>
      <c r="B3505" s="31" t="n">
        <v>13.8725</v>
      </c>
      <c r="C3505" s="32" t="n">
        <f aca="false">IF($A3505="","",IF(設定!$B$21="dB",10^($B3505/20),ABS($B3505)))</f>
        <v>4.9388404905056</v>
      </c>
      <c r="D3505" s="32" t="n">
        <f aca="false">IF($A3505="","",$A3505^2)</f>
        <v>299585.180664063</v>
      </c>
      <c r="E3505" s="32" t="n">
        <f aca="false">IF($A3505="","",IF($C3505&lt;=0,"",1/$C3505^2))</f>
        <v>0.0409968038474798</v>
      </c>
      <c r="F3505" s="33" t="n">
        <f aca="false">IF(OR(ROW()-設定!$B$30&lt;2,ROW()+設定!$B$30&gt;13701,N($A3505)&lt;=0,N(INDEX($A$2:$A$13701,MIN(13700,MAX(1,ROW()-1+設定!$B$30))))&lt;=0,$A3505&lt;設定!$B$28,$A3505&gt;設定!$B$29),0,IF(AND($C3505&gt;=MAX(INDEX($C$1:$C$13701,MAX(1,ROW()-設定!$B$24)):INDEX($C$1:$C$13701,MAX(1,ROW()-1))),$C3505&gt;MAX(INDEX($C$1:$C$13701,MIN(13701,ROW()+1)):INDEX($C$1:$C$13701,MIN(13701,ROW()+設定!$B$24))),$C3505&gt;=設定!$B$32,$C3505&gt;=MAX(MIN(INDEX($C$1:$C$13701,MAX(1,ROW()-設定!$B$26)):INDEX($C$1:$C$13701,MAX(1,ROW()-1))),MIN(INDEX($C$1:$C$13701,MIN(13701,ROW()+1)):INDEX($C$1:$C$13701,MIN(13701,ROW()+設定!$B$26))))*10^(設定!$B$27/20)),1,0))</f>
        <v>0</v>
      </c>
      <c r="G3505" s="33" t="n">
        <f aca="false">$G3504+IF($F3505=1,1,0)</f>
        <v>1</v>
      </c>
      <c r="H3505" s="0" t="str">
        <f aca="false">IF($F3505=1,$G3505,"")</f>
        <v/>
      </c>
    </row>
    <row r="3506" customFormat="false" ht="15" hidden="false" customHeight="false" outlineLevel="0" collapsed="false">
      <c r="A3506" s="30" t="n">
        <v>547.5</v>
      </c>
      <c r="B3506" s="31" t="n">
        <v>13.9701</v>
      </c>
      <c r="C3506" s="32" t="n">
        <f aca="false">IF($A3506="","",IF(設定!$B$21="dB",10^($B3506/20),ABS($B3506)))</f>
        <v>4.99464930477664</v>
      </c>
      <c r="D3506" s="32" t="n">
        <f aca="false">IF($A3506="","",$A3506^2)</f>
        <v>299756.25</v>
      </c>
      <c r="E3506" s="32" t="n">
        <f aca="false">IF($A3506="","",IF($C3506&lt;=0,"",1/$C3506^2))</f>
        <v>0.0400857487436287</v>
      </c>
      <c r="F3506" s="33" t="n">
        <f aca="false">IF(OR(ROW()-設定!$B$30&lt;2,ROW()+設定!$B$30&gt;13701,N($A3506)&lt;=0,N(INDEX($A$2:$A$13701,MIN(13700,MAX(1,ROW()-1+設定!$B$30))))&lt;=0,$A3506&lt;設定!$B$28,$A3506&gt;設定!$B$29),0,IF(AND($C3506&gt;=MAX(INDEX($C$1:$C$13701,MAX(1,ROW()-設定!$B$24)):INDEX($C$1:$C$13701,MAX(1,ROW()-1))),$C3506&gt;MAX(INDEX($C$1:$C$13701,MIN(13701,ROW()+1)):INDEX($C$1:$C$13701,MIN(13701,ROW()+設定!$B$24))),$C3506&gt;=設定!$B$32,$C3506&gt;=MAX(MIN(INDEX($C$1:$C$13701,MAX(1,ROW()-設定!$B$26)):INDEX($C$1:$C$13701,MAX(1,ROW()-1))),MIN(INDEX($C$1:$C$13701,MIN(13701,ROW()+1)):INDEX($C$1:$C$13701,MIN(13701,ROW()+設定!$B$26))))*10^(設定!$B$27/20)),1,0))</f>
        <v>0</v>
      </c>
      <c r="G3506" s="33" t="n">
        <f aca="false">$G3505+IF($F3506=1,1,0)</f>
        <v>1</v>
      </c>
      <c r="H3506" s="0" t="str">
        <f aca="false">IF($F3506=1,$G3506,"")</f>
        <v/>
      </c>
    </row>
    <row r="3507" customFormat="false" ht="15" hidden="false" customHeight="false" outlineLevel="0" collapsed="false">
      <c r="A3507" s="30" t="n">
        <v>547.65625</v>
      </c>
      <c r="B3507" s="31" t="n">
        <v>13.7687</v>
      </c>
      <c r="C3507" s="32" t="n">
        <f aca="false">IF($A3507="","",IF(設定!$B$21="dB",10^($B3507/20),ABS($B3507)))</f>
        <v>4.88017055229613</v>
      </c>
      <c r="D3507" s="32" t="n">
        <f aca="false">IF($A3507="","",$A3507^2)</f>
        <v>299927.368164063</v>
      </c>
      <c r="E3507" s="32" t="n">
        <f aca="false">IF($A3507="","",IF($C3507&lt;=0,"",1/$C3507^2))</f>
        <v>0.0419884651799817</v>
      </c>
      <c r="F3507" s="33" t="n">
        <f aca="false">IF(OR(ROW()-設定!$B$30&lt;2,ROW()+設定!$B$30&gt;13701,N($A3507)&lt;=0,N(INDEX($A$2:$A$13701,MIN(13700,MAX(1,ROW()-1+設定!$B$30))))&lt;=0,$A3507&lt;設定!$B$28,$A3507&gt;設定!$B$29),0,IF(AND($C3507&gt;=MAX(INDEX($C$1:$C$13701,MAX(1,ROW()-設定!$B$24)):INDEX($C$1:$C$13701,MAX(1,ROW()-1))),$C3507&gt;MAX(INDEX($C$1:$C$13701,MIN(13701,ROW()+1)):INDEX($C$1:$C$13701,MIN(13701,ROW()+設定!$B$24))),$C3507&gt;=設定!$B$32,$C3507&gt;=MAX(MIN(INDEX($C$1:$C$13701,MAX(1,ROW()-設定!$B$26)):INDEX($C$1:$C$13701,MAX(1,ROW()-1))),MIN(INDEX($C$1:$C$13701,MIN(13701,ROW()+1)):INDEX($C$1:$C$13701,MIN(13701,ROW()+設定!$B$26))))*10^(設定!$B$27/20)),1,0))</f>
        <v>0</v>
      </c>
      <c r="G3507" s="33" t="n">
        <f aca="false">$G3506+IF($F3507=1,1,0)</f>
        <v>1</v>
      </c>
      <c r="H3507" s="0" t="str">
        <f aca="false">IF($F3507=1,$G3507,"")</f>
        <v/>
      </c>
    </row>
    <row r="3508" customFormat="false" ht="15" hidden="false" customHeight="false" outlineLevel="0" collapsed="false">
      <c r="A3508" s="30" t="n">
        <v>547.8125</v>
      </c>
      <c r="B3508" s="31" t="n">
        <v>13.7843</v>
      </c>
      <c r="C3508" s="32" t="n">
        <f aca="false">IF($A3508="","",IF(設定!$B$21="dB",10^($B3508/20),ABS($B3508)))</f>
        <v>4.88894329414465</v>
      </c>
      <c r="D3508" s="32" t="n">
        <f aca="false">IF($A3508="","",$A3508^2)</f>
        <v>300098.53515625</v>
      </c>
      <c r="E3508" s="32" t="n">
        <f aca="false">IF($A3508="","",IF($C3508&lt;=0,"",1/$C3508^2))</f>
        <v>0.0418379117963606</v>
      </c>
      <c r="F3508" s="33" t="n">
        <f aca="false">IF(OR(ROW()-設定!$B$30&lt;2,ROW()+設定!$B$30&gt;13701,N($A3508)&lt;=0,N(INDEX($A$2:$A$13701,MIN(13700,MAX(1,ROW()-1+設定!$B$30))))&lt;=0,$A3508&lt;設定!$B$28,$A3508&gt;設定!$B$29),0,IF(AND($C3508&gt;=MAX(INDEX($C$1:$C$13701,MAX(1,ROW()-設定!$B$24)):INDEX($C$1:$C$13701,MAX(1,ROW()-1))),$C3508&gt;MAX(INDEX($C$1:$C$13701,MIN(13701,ROW()+1)):INDEX($C$1:$C$13701,MIN(13701,ROW()+設定!$B$24))),$C3508&gt;=設定!$B$32,$C3508&gt;=MAX(MIN(INDEX($C$1:$C$13701,MAX(1,ROW()-設定!$B$26)):INDEX($C$1:$C$13701,MAX(1,ROW()-1))),MIN(INDEX($C$1:$C$13701,MIN(13701,ROW()+1)):INDEX($C$1:$C$13701,MIN(13701,ROW()+設定!$B$26))))*10^(設定!$B$27/20)),1,0))</f>
        <v>0</v>
      </c>
      <c r="G3508" s="33" t="n">
        <f aca="false">$G3507+IF($F3508=1,1,0)</f>
        <v>1</v>
      </c>
      <c r="H3508" s="0" t="str">
        <f aca="false">IF($F3508=1,$G3508,"")</f>
        <v/>
      </c>
    </row>
    <row r="3509" customFormat="false" ht="15" hidden="false" customHeight="false" outlineLevel="0" collapsed="false">
      <c r="A3509" s="30" t="n">
        <v>547.96875</v>
      </c>
      <c r="B3509" s="31" t="n">
        <v>13.5973</v>
      </c>
      <c r="C3509" s="32" t="n">
        <f aca="false">IF($A3509="","",IF(設定!$B$21="dB",10^($B3509/20),ABS($B3509)))</f>
        <v>4.78481333764948</v>
      </c>
      <c r="D3509" s="32" t="n">
        <f aca="false">IF($A3509="","",$A3509^2)</f>
        <v>300269.750976563</v>
      </c>
      <c r="E3509" s="32" t="n">
        <f aca="false">IF($A3509="","",IF($C3509&lt;=0,"",1/$C3509^2))</f>
        <v>0.0436787297625169</v>
      </c>
      <c r="F3509" s="33" t="n">
        <f aca="false">IF(OR(ROW()-設定!$B$30&lt;2,ROW()+設定!$B$30&gt;13701,N($A3509)&lt;=0,N(INDEX($A$2:$A$13701,MIN(13700,MAX(1,ROW()-1+設定!$B$30))))&lt;=0,$A3509&lt;設定!$B$28,$A3509&gt;設定!$B$29),0,IF(AND($C3509&gt;=MAX(INDEX($C$1:$C$13701,MAX(1,ROW()-設定!$B$24)):INDEX($C$1:$C$13701,MAX(1,ROW()-1))),$C3509&gt;MAX(INDEX($C$1:$C$13701,MIN(13701,ROW()+1)):INDEX($C$1:$C$13701,MIN(13701,ROW()+設定!$B$24))),$C3509&gt;=設定!$B$32,$C3509&gt;=MAX(MIN(INDEX($C$1:$C$13701,MAX(1,ROW()-設定!$B$26)):INDEX($C$1:$C$13701,MAX(1,ROW()-1))),MIN(INDEX($C$1:$C$13701,MIN(13701,ROW()+1)):INDEX($C$1:$C$13701,MIN(13701,ROW()+設定!$B$26))))*10^(設定!$B$27/20)),1,0))</f>
        <v>0</v>
      </c>
      <c r="G3509" s="33" t="n">
        <f aca="false">$G3508+IF($F3509=1,1,0)</f>
        <v>1</v>
      </c>
      <c r="H3509" s="0" t="str">
        <f aca="false">IF($F3509=1,$G3509,"")</f>
        <v/>
      </c>
    </row>
    <row r="3510" customFormat="false" ht="15" hidden="false" customHeight="false" outlineLevel="0" collapsed="false">
      <c r="A3510" s="30" t="n">
        <v>548.125</v>
      </c>
      <c r="B3510" s="31" t="n">
        <v>13.8353</v>
      </c>
      <c r="C3510" s="32" t="n">
        <f aca="false">IF($A3510="","",IF(設定!$B$21="dB",10^($B3510/20),ABS($B3510)))</f>
        <v>4.91773361420884</v>
      </c>
      <c r="D3510" s="32" t="n">
        <f aca="false">IF($A3510="","",$A3510^2)</f>
        <v>300441.015625</v>
      </c>
      <c r="E3510" s="32" t="n">
        <f aca="false">IF($A3510="","",IF($C3510&lt;=0,"",1/$C3510^2))</f>
        <v>0.0413494750155613</v>
      </c>
      <c r="F3510" s="33" t="n">
        <f aca="false">IF(OR(ROW()-設定!$B$30&lt;2,ROW()+設定!$B$30&gt;13701,N($A3510)&lt;=0,N(INDEX($A$2:$A$13701,MIN(13700,MAX(1,ROW()-1+設定!$B$30))))&lt;=0,$A3510&lt;設定!$B$28,$A3510&gt;設定!$B$29),0,IF(AND($C3510&gt;=MAX(INDEX($C$1:$C$13701,MAX(1,ROW()-設定!$B$24)):INDEX($C$1:$C$13701,MAX(1,ROW()-1))),$C3510&gt;MAX(INDEX($C$1:$C$13701,MIN(13701,ROW()+1)):INDEX($C$1:$C$13701,MIN(13701,ROW()+設定!$B$24))),$C3510&gt;=設定!$B$32,$C3510&gt;=MAX(MIN(INDEX($C$1:$C$13701,MAX(1,ROW()-設定!$B$26)):INDEX($C$1:$C$13701,MAX(1,ROW()-1))),MIN(INDEX($C$1:$C$13701,MIN(13701,ROW()+1)):INDEX($C$1:$C$13701,MIN(13701,ROW()+設定!$B$26))))*10^(設定!$B$27/20)),1,0))</f>
        <v>0</v>
      </c>
      <c r="G3510" s="33" t="n">
        <f aca="false">$G3509+IF($F3510=1,1,0)</f>
        <v>1</v>
      </c>
      <c r="H3510" s="0" t="str">
        <f aca="false">IF($F3510=1,$G3510,"")</f>
        <v/>
      </c>
    </row>
    <row r="3511" customFormat="false" ht="15" hidden="false" customHeight="false" outlineLevel="0" collapsed="false">
      <c r="A3511" s="30" t="n">
        <v>548.28125</v>
      </c>
      <c r="B3511" s="31" t="n">
        <v>13.8166</v>
      </c>
      <c r="C3511" s="32" t="n">
        <f aca="false">IF($A3511="","",IF(設定!$B$21="dB",10^($B3511/20),ABS($B3511)))</f>
        <v>4.90715753040538</v>
      </c>
      <c r="D3511" s="32" t="n">
        <f aca="false">IF($A3511="","",$A3511^2)</f>
        <v>300612.329101563</v>
      </c>
      <c r="E3511" s="32" t="n">
        <f aca="false">IF($A3511="","",IF($C3511&lt;=0,"",1/$C3511^2))</f>
        <v>0.0415279028607668</v>
      </c>
      <c r="F3511" s="33" t="n">
        <f aca="false">IF(OR(ROW()-設定!$B$30&lt;2,ROW()+設定!$B$30&gt;13701,N($A3511)&lt;=0,N(INDEX($A$2:$A$13701,MIN(13700,MAX(1,ROW()-1+設定!$B$30))))&lt;=0,$A3511&lt;設定!$B$28,$A3511&gt;設定!$B$29),0,IF(AND($C3511&gt;=MAX(INDEX($C$1:$C$13701,MAX(1,ROW()-設定!$B$24)):INDEX($C$1:$C$13701,MAX(1,ROW()-1))),$C3511&gt;MAX(INDEX($C$1:$C$13701,MIN(13701,ROW()+1)):INDEX($C$1:$C$13701,MIN(13701,ROW()+設定!$B$24))),$C3511&gt;=設定!$B$32,$C3511&gt;=MAX(MIN(INDEX($C$1:$C$13701,MAX(1,ROW()-設定!$B$26)):INDEX($C$1:$C$13701,MAX(1,ROW()-1))),MIN(INDEX($C$1:$C$13701,MIN(13701,ROW()+1)):INDEX($C$1:$C$13701,MIN(13701,ROW()+設定!$B$26))))*10^(設定!$B$27/20)),1,0))</f>
        <v>0</v>
      </c>
      <c r="G3511" s="33" t="n">
        <f aca="false">$G3510+IF($F3511=1,1,0)</f>
        <v>1</v>
      </c>
      <c r="H3511" s="0" t="str">
        <f aca="false">IF($F3511=1,$G3511,"")</f>
        <v/>
      </c>
    </row>
    <row r="3512" customFormat="false" ht="15" hidden="false" customHeight="false" outlineLevel="0" collapsed="false">
      <c r="A3512" s="30" t="n">
        <v>548.4375</v>
      </c>
      <c r="B3512" s="31" t="n">
        <v>13.6481</v>
      </c>
      <c r="C3512" s="32" t="n">
        <f aca="false">IF($A3512="","",IF(設定!$B$21="dB",10^($B3512/20),ABS($B3512)))</f>
        <v>4.81287962868149</v>
      </c>
      <c r="D3512" s="32" t="n">
        <f aca="false">IF($A3512="","",$A3512^2)</f>
        <v>300783.69140625</v>
      </c>
      <c r="E3512" s="32" t="n">
        <f aca="false">IF($A3512="","",IF($C3512&lt;=0,"",1/$C3512^2))</f>
        <v>0.0431707903914638</v>
      </c>
      <c r="F3512" s="33" t="n">
        <f aca="false">IF(OR(ROW()-設定!$B$30&lt;2,ROW()+設定!$B$30&gt;13701,N($A3512)&lt;=0,N(INDEX($A$2:$A$13701,MIN(13700,MAX(1,ROW()-1+設定!$B$30))))&lt;=0,$A3512&lt;設定!$B$28,$A3512&gt;設定!$B$29),0,IF(AND($C3512&gt;=MAX(INDEX($C$1:$C$13701,MAX(1,ROW()-設定!$B$24)):INDEX($C$1:$C$13701,MAX(1,ROW()-1))),$C3512&gt;MAX(INDEX($C$1:$C$13701,MIN(13701,ROW()+1)):INDEX($C$1:$C$13701,MIN(13701,ROW()+設定!$B$24))),$C3512&gt;=設定!$B$32,$C3512&gt;=MAX(MIN(INDEX($C$1:$C$13701,MAX(1,ROW()-設定!$B$26)):INDEX($C$1:$C$13701,MAX(1,ROW()-1))),MIN(INDEX($C$1:$C$13701,MIN(13701,ROW()+1)):INDEX($C$1:$C$13701,MIN(13701,ROW()+設定!$B$26))))*10^(設定!$B$27/20)),1,0))</f>
        <v>0</v>
      </c>
      <c r="G3512" s="33" t="n">
        <f aca="false">$G3511+IF($F3512=1,1,0)</f>
        <v>1</v>
      </c>
      <c r="H3512" s="0" t="str">
        <f aca="false">IF($F3512=1,$G3512,"")</f>
        <v/>
      </c>
    </row>
    <row r="3513" customFormat="false" ht="15" hidden="false" customHeight="false" outlineLevel="0" collapsed="false">
      <c r="A3513" s="30" t="n">
        <v>548.59375</v>
      </c>
      <c r="B3513" s="31" t="n">
        <v>13.9197</v>
      </c>
      <c r="C3513" s="32" t="n">
        <f aca="false">IF($A3513="","",IF(設定!$B$21="dB",10^($B3513/20),ABS($B3513)))</f>
        <v>4.96575170055382</v>
      </c>
      <c r="D3513" s="32" t="n">
        <f aca="false">IF($A3513="","",$A3513^2)</f>
        <v>300955.102539063</v>
      </c>
      <c r="E3513" s="32" t="n">
        <f aca="false">IF($A3513="","",IF($C3513&lt;=0,"",1/$C3513^2))</f>
        <v>0.0405536547953154</v>
      </c>
      <c r="F3513" s="33" t="n">
        <f aca="false">IF(OR(ROW()-設定!$B$30&lt;2,ROW()+設定!$B$30&gt;13701,N($A3513)&lt;=0,N(INDEX($A$2:$A$13701,MIN(13700,MAX(1,ROW()-1+設定!$B$30))))&lt;=0,$A3513&lt;設定!$B$28,$A3513&gt;設定!$B$29),0,IF(AND($C3513&gt;=MAX(INDEX($C$1:$C$13701,MAX(1,ROW()-設定!$B$24)):INDEX($C$1:$C$13701,MAX(1,ROW()-1))),$C3513&gt;MAX(INDEX($C$1:$C$13701,MIN(13701,ROW()+1)):INDEX($C$1:$C$13701,MIN(13701,ROW()+設定!$B$24))),$C3513&gt;=設定!$B$32,$C3513&gt;=MAX(MIN(INDEX($C$1:$C$13701,MAX(1,ROW()-設定!$B$26)):INDEX($C$1:$C$13701,MAX(1,ROW()-1))),MIN(INDEX($C$1:$C$13701,MIN(13701,ROW()+1)):INDEX($C$1:$C$13701,MIN(13701,ROW()+設定!$B$26))))*10^(設定!$B$27/20)),1,0))</f>
        <v>0</v>
      </c>
      <c r="G3513" s="33" t="n">
        <f aca="false">$G3512+IF($F3513=1,1,0)</f>
        <v>1</v>
      </c>
      <c r="H3513" s="0" t="str">
        <f aca="false">IF($F3513=1,$G3513,"")</f>
        <v/>
      </c>
    </row>
    <row r="3514" customFormat="false" ht="15" hidden="false" customHeight="false" outlineLevel="0" collapsed="false">
      <c r="A3514" s="30" t="n">
        <v>548.75</v>
      </c>
      <c r="B3514" s="31" t="n">
        <v>13.9648</v>
      </c>
      <c r="C3514" s="32" t="n">
        <f aca="false">IF($A3514="","",IF(設定!$B$21="dB",10^($B3514/20),ABS($B3514)))</f>
        <v>4.99160257407195</v>
      </c>
      <c r="D3514" s="32" t="n">
        <f aca="false">IF($A3514="","",$A3514^2)</f>
        <v>301126.5625</v>
      </c>
      <c r="E3514" s="32" t="n">
        <f aca="false">IF($A3514="","",IF($C3514&lt;=0,"",1/$C3514^2))</f>
        <v>0.0401346980548658</v>
      </c>
      <c r="F3514" s="33" t="n">
        <f aca="false">IF(OR(ROW()-設定!$B$30&lt;2,ROW()+設定!$B$30&gt;13701,N($A3514)&lt;=0,N(INDEX($A$2:$A$13701,MIN(13700,MAX(1,ROW()-1+設定!$B$30))))&lt;=0,$A3514&lt;設定!$B$28,$A3514&gt;設定!$B$29),0,IF(AND($C3514&gt;=MAX(INDEX($C$1:$C$13701,MAX(1,ROW()-設定!$B$24)):INDEX($C$1:$C$13701,MAX(1,ROW()-1))),$C3514&gt;MAX(INDEX($C$1:$C$13701,MIN(13701,ROW()+1)):INDEX($C$1:$C$13701,MIN(13701,ROW()+設定!$B$24))),$C3514&gt;=設定!$B$32,$C3514&gt;=MAX(MIN(INDEX($C$1:$C$13701,MAX(1,ROW()-設定!$B$26)):INDEX($C$1:$C$13701,MAX(1,ROW()-1))),MIN(INDEX($C$1:$C$13701,MIN(13701,ROW()+1)):INDEX($C$1:$C$13701,MIN(13701,ROW()+設定!$B$26))))*10^(設定!$B$27/20)),1,0))</f>
        <v>0</v>
      </c>
      <c r="G3514" s="33" t="n">
        <f aca="false">$G3513+IF($F3514=1,1,0)</f>
        <v>1</v>
      </c>
      <c r="H3514" s="0" t="str">
        <f aca="false">IF($F3514=1,$G3514,"")</f>
        <v/>
      </c>
    </row>
    <row r="3515" customFormat="false" ht="15" hidden="false" customHeight="false" outlineLevel="0" collapsed="false">
      <c r="A3515" s="30" t="n">
        <v>548.90625</v>
      </c>
      <c r="B3515" s="31" t="n">
        <v>13.8405</v>
      </c>
      <c r="C3515" s="32" t="n">
        <f aca="false">IF($A3515="","",IF(設定!$B$21="dB",10^($B3515/20),ABS($B3515)))</f>
        <v>4.920678605692</v>
      </c>
      <c r="D3515" s="32" t="n">
        <f aca="false">IF($A3515="","",$A3515^2)</f>
        <v>301298.071289063</v>
      </c>
      <c r="E3515" s="32" t="n">
        <f aca="false">IF($A3515="","",IF($C3515&lt;=0,"",1/$C3515^2))</f>
        <v>0.0412999950876437</v>
      </c>
      <c r="F3515" s="33" t="n">
        <f aca="false">IF(OR(ROW()-設定!$B$30&lt;2,ROW()+設定!$B$30&gt;13701,N($A3515)&lt;=0,N(INDEX($A$2:$A$13701,MIN(13700,MAX(1,ROW()-1+設定!$B$30))))&lt;=0,$A3515&lt;設定!$B$28,$A3515&gt;設定!$B$29),0,IF(AND($C3515&gt;=MAX(INDEX($C$1:$C$13701,MAX(1,ROW()-設定!$B$24)):INDEX($C$1:$C$13701,MAX(1,ROW()-1))),$C3515&gt;MAX(INDEX($C$1:$C$13701,MIN(13701,ROW()+1)):INDEX($C$1:$C$13701,MIN(13701,ROW()+設定!$B$24))),$C3515&gt;=設定!$B$32,$C3515&gt;=MAX(MIN(INDEX($C$1:$C$13701,MAX(1,ROW()-設定!$B$26)):INDEX($C$1:$C$13701,MAX(1,ROW()-1))),MIN(INDEX($C$1:$C$13701,MIN(13701,ROW()+1)):INDEX($C$1:$C$13701,MIN(13701,ROW()+設定!$B$26))))*10^(設定!$B$27/20)),1,0))</f>
        <v>0</v>
      </c>
      <c r="G3515" s="33" t="n">
        <f aca="false">$G3514+IF($F3515=1,1,0)</f>
        <v>1</v>
      </c>
      <c r="H3515" s="0" t="str">
        <f aca="false">IF($F3515=1,$G3515,"")</f>
        <v/>
      </c>
    </row>
    <row r="3516" customFormat="false" ht="15" hidden="false" customHeight="false" outlineLevel="0" collapsed="false">
      <c r="A3516" s="30" t="n">
        <v>549.0625</v>
      </c>
      <c r="B3516" s="31" t="n">
        <v>13.8923</v>
      </c>
      <c r="C3516" s="32" t="n">
        <f aca="false">IF($A3516="","",IF(設定!$B$21="dB",10^($B3516/20),ABS($B3516)))</f>
        <v>4.95011171181837</v>
      </c>
      <c r="D3516" s="32" t="n">
        <f aca="false">IF($A3516="","",$A3516^2)</f>
        <v>301469.62890625</v>
      </c>
      <c r="E3516" s="32" t="n">
        <f aca="false">IF($A3516="","",IF($C3516&lt;=0,"",1/$C3516^2))</f>
        <v>0.0408103199852944</v>
      </c>
      <c r="F3516" s="33" t="n">
        <f aca="false">IF(OR(ROW()-設定!$B$30&lt;2,ROW()+設定!$B$30&gt;13701,N($A3516)&lt;=0,N(INDEX($A$2:$A$13701,MIN(13700,MAX(1,ROW()-1+設定!$B$30))))&lt;=0,$A3516&lt;設定!$B$28,$A3516&gt;設定!$B$29),0,IF(AND($C3516&gt;=MAX(INDEX($C$1:$C$13701,MAX(1,ROW()-設定!$B$24)):INDEX($C$1:$C$13701,MAX(1,ROW()-1))),$C3516&gt;MAX(INDEX($C$1:$C$13701,MIN(13701,ROW()+1)):INDEX($C$1:$C$13701,MIN(13701,ROW()+設定!$B$24))),$C3516&gt;=設定!$B$32,$C3516&gt;=MAX(MIN(INDEX($C$1:$C$13701,MAX(1,ROW()-設定!$B$26)):INDEX($C$1:$C$13701,MAX(1,ROW()-1))),MIN(INDEX($C$1:$C$13701,MIN(13701,ROW()+1)):INDEX($C$1:$C$13701,MIN(13701,ROW()+設定!$B$26))))*10^(設定!$B$27/20)),1,0))</f>
        <v>0</v>
      </c>
      <c r="G3516" s="33" t="n">
        <f aca="false">$G3515+IF($F3516=1,1,0)</f>
        <v>1</v>
      </c>
      <c r="H3516" s="0" t="str">
        <f aca="false">IF($F3516=1,$G3516,"")</f>
        <v/>
      </c>
    </row>
    <row r="3517" customFormat="false" ht="15" hidden="false" customHeight="false" outlineLevel="0" collapsed="false">
      <c r="A3517" s="30" t="n">
        <v>549.21875</v>
      </c>
      <c r="B3517" s="31" t="n">
        <v>13.8436</v>
      </c>
      <c r="C3517" s="32" t="n">
        <f aca="false">IF($A3517="","",IF(設定!$B$21="dB",10^($B3517/20),ABS($B3517)))</f>
        <v>4.92243511270939</v>
      </c>
      <c r="D3517" s="32" t="n">
        <f aca="false">IF($A3517="","",$A3517^2)</f>
        <v>301641.235351563</v>
      </c>
      <c r="E3517" s="32" t="n">
        <f aca="false">IF($A3517="","",IF($C3517&lt;=0,"",1/$C3517^2))</f>
        <v>0.0412705256131316</v>
      </c>
      <c r="F3517" s="33" t="n">
        <f aca="false">IF(OR(ROW()-設定!$B$30&lt;2,ROW()+設定!$B$30&gt;13701,N($A3517)&lt;=0,N(INDEX($A$2:$A$13701,MIN(13700,MAX(1,ROW()-1+設定!$B$30))))&lt;=0,$A3517&lt;設定!$B$28,$A3517&gt;設定!$B$29),0,IF(AND($C3517&gt;=MAX(INDEX($C$1:$C$13701,MAX(1,ROW()-設定!$B$24)):INDEX($C$1:$C$13701,MAX(1,ROW()-1))),$C3517&gt;MAX(INDEX($C$1:$C$13701,MIN(13701,ROW()+1)):INDEX($C$1:$C$13701,MIN(13701,ROW()+設定!$B$24))),$C3517&gt;=設定!$B$32,$C3517&gt;=MAX(MIN(INDEX($C$1:$C$13701,MAX(1,ROW()-設定!$B$26)):INDEX($C$1:$C$13701,MAX(1,ROW()-1))),MIN(INDEX($C$1:$C$13701,MIN(13701,ROW()+1)):INDEX($C$1:$C$13701,MIN(13701,ROW()+設定!$B$26))))*10^(設定!$B$27/20)),1,0))</f>
        <v>0</v>
      </c>
      <c r="G3517" s="33" t="n">
        <f aca="false">$G3516+IF($F3517=1,1,0)</f>
        <v>1</v>
      </c>
      <c r="H3517" s="0" t="str">
        <f aca="false">IF($F3517=1,$G3517,"")</f>
        <v/>
      </c>
    </row>
    <row r="3518" customFormat="false" ht="15" hidden="false" customHeight="false" outlineLevel="0" collapsed="false">
      <c r="A3518" s="30" t="n">
        <v>549.375</v>
      </c>
      <c r="B3518" s="31" t="n">
        <v>14.0381</v>
      </c>
      <c r="C3518" s="32" t="n">
        <f aca="false">IF($A3518="","",IF(設定!$B$21="dB",10^($B3518/20),ABS($B3518)))</f>
        <v>5.03390482298555</v>
      </c>
      <c r="D3518" s="32" t="n">
        <f aca="false">IF($A3518="","",$A3518^2)</f>
        <v>301812.890625</v>
      </c>
      <c r="E3518" s="32" t="n">
        <f aca="false">IF($A3518="","",IF($C3518&lt;=0,"",1/$C3518^2))</f>
        <v>0.0394629911415737</v>
      </c>
      <c r="F3518" s="33" t="n">
        <f aca="false">IF(OR(ROW()-設定!$B$30&lt;2,ROW()+設定!$B$30&gt;13701,N($A3518)&lt;=0,N(INDEX($A$2:$A$13701,MIN(13700,MAX(1,ROW()-1+設定!$B$30))))&lt;=0,$A3518&lt;設定!$B$28,$A3518&gt;設定!$B$29),0,IF(AND($C3518&gt;=MAX(INDEX($C$1:$C$13701,MAX(1,ROW()-設定!$B$24)):INDEX($C$1:$C$13701,MAX(1,ROW()-1))),$C3518&gt;MAX(INDEX($C$1:$C$13701,MIN(13701,ROW()+1)):INDEX($C$1:$C$13701,MIN(13701,ROW()+設定!$B$24))),$C3518&gt;=設定!$B$32,$C3518&gt;=MAX(MIN(INDEX($C$1:$C$13701,MAX(1,ROW()-設定!$B$26)):INDEX($C$1:$C$13701,MAX(1,ROW()-1))),MIN(INDEX($C$1:$C$13701,MIN(13701,ROW()+1)):INDEX($C$1:$C$13701,MIN(13701,ROW()+設定!$B$26))))*10^(設定!$B$27/20)),1,0))</f>
        <v>0</v>
      </c>
      <c r="G3518" s="33" t="n">
        <f aca="false">$G3517+IF($F3518=1,1,0)</f>
        <v>1</v>
      </c>
      <c r="H3518" s="0" t="str">
        <f aca="false">IF($F3518=1,$G3518,"")</f>
        <v/>
      </c>
    </row>
    <row r="3519" customFormat="false" ht="15" hidden="false" customHeight="false" outlineLevel="0" collapsed="false">
      <c r="A3519" s="30" t="n">
        <v>549.53125</v>
      </c>
      <c r="B3519" s="31" t="n">
        <v>13.8133</v>
      </c>
      <c r="C3519" s="32" t="n">
        <f aca="false">IF($A3519="","",IF(設定!$B$21="dB",10^($B3519/20),ABS($B3519)))</f>
        <v>4.90529352513689</v>
      </c>
      <c r="D3519" s="32" t="n">
        <f aca="false">IF($A3519="","",$A3519^2)</f>
        <v>301984.594726563</v>
      </c>
      <c r="E3519" s="32" t="n">
        <f aca="false">IF($A3519="","",IF($C3519&lt;=0,"",1/$C3519^2))</f>
        <v>0.041559469957349</v>
      </c>
      <c r="F3519" s="33" t="n">
        <f aca="false">IF(OR(ROW()-設定!$B$30&lt;2,ROW()+設定!$B$30&gt;13701,N($A3519)&lt;=0,N(INDEX($A$2:$A$13701,MIN(13700,MAX(1,ROW()-1+設定!$B$30))))&lt;=0,$A3519&lt;設定!$B$28,$A3519&gt;設定!$B$29),0,IF(AND($C3519&gt;=MAX(INDEX($C$1:$C$13701,MAX(1,ROW()-設定!$B$24)):INDEX($C$1:$C$13701,MAX(1,ROW()-1))),$C3519&gt;MAX(INDEX($C$1:$C$13701,MIN(13701,ROW()+1)):INDEX($C$1:$C$13701,MIN(13701,ROW()+設定!$B$24))),$C3519&gt;=設定!$B$32,$C3519&gt;=MAX(MIN(INDEX($C$1:$C$13701,MAX(1,ROW()-設定!$B$26)):INDEX($C$1:$C$13701,MAX(1,ROW()-1))),MIN(INDEX($C$1:$C$13701,MIN(13701,ROW()+1)):INDEX($C$1:$C$13701,MIN(13701,ROW()+設定!$B$26))))*10^(設定!$B$27/20)),1,0))</f>
        <v>0</v>
      </c>
      <c r="G3519" s="33" t="n">
        <f aca="false">$G3518+IF($F3519=1,1,0)</f>
        <v>1</v>
      </c>
      <c r="H3519" s="0" t="str">
        <f aca="false">IF($F3519=1,$G3519,"")</f>
        <v/>
      </c>
    </row>
    <row r="3520" customFormat="false" ht="15" hidden="false" customHeight="false" outlineLevel="0" collapsed="false">
      <c r="A3520" s="30" t="n">
        <v>549.6875</v>
      </c>
      <c r="B3520" s="31" t="n">
        <v>13.9543</v>
      </c>
      <c r="C3520" s="32" t="n">
        <f aca="false">IF($A3520="","",IF(設定!$B$21="dB",10^($B3520/20),ABS($B3520)))</f>
        <v>4.98557208522565</v>
      </c>
      <c r="D3520" s="32" t="n">
        <f aca="false">IF($A3520="","",$A3520^2)</f>
        <v>302156.34765625</v>
      </c>
      <c r="E3520" s="32" t="n">
        <f aca="false">IF($A3520="","",IF($C3520&lt;=0,"",1/$C3520^2))</f>
        <v>0.0402318496853131</v>
      </c>
      <c r="F3520" s="33" t="n">
        <f aca="false">IF(OR(ROW()-設定!$B$30&lt;2,ROW()+設定!$B$30&gt;13701,N($A3520)&lt;=0,N(INDEX($A$2:$A$13701,MIN(13700,MAX(1,ROW()-1+設定!$B$30))))&lt;=0,$A3520&lt;設定!$B$28,$A3520&gt;設定!$B$29),0,IF(AND($C3520&gt;=MAX(INDEX($C$1:$C$13701,MAX(1,ROW()-設定!$B$24)):INDEX($C$1:$C$13701,MAX(1,ROW()-1))),$C3520&gt;MAX(INDEX($C$1:$C$13701,MIN(13701,ROW()+1)):INDEX($C$1:$C$13701,MIN(13701,ROW()+設定!$B$24))),$C3520&gt;=設定!$B$32,$C3520&gt;=MAX(MIN(INDEX($C$1:$C$13701,MAX(1,ROW()-設定!$B$26)):INDEX($C$1:$C$13701,MAX(1,ROW()-1))),MIN(INDEX($C$1:$C$13701,MIN(13701,ROW()+1)):INDEX($C$1:$C$13701,MIN(13701,ROW()+設定!$B$26))))*10^(設定!$B$27/20)),1,0))</f>
        <v>0</v>
      </c>
      <c r="G3520" s="33" t="n">
        <f aca="false">$G3519+IF($F3520=1,1,0)</f>
        <v>1</v>
      </c>
      <c r="H3520" s="0" t="str">
        <f aca="false">IF($F3520=1,$G3520,"")</f>
        <v/>
      </c>
    </row>
    <row r="3521" customFormat="false" ht="15" hidden="false" customHeight="false" outlineLevel="0" collapsed="false">
      <c r="A3521" s="30" t="n">
        <v>549.84375</v>
      </c>
      <c r="B3521" s="31" t="n">
        <v>14.2015</v>
      </c>
      <c r="C3521" s="32" t="n">
        <f aca="false">IF($A3521="","",IF(設定!$B$21="dB",10^($B3521/20),ABS($B3521)))</f>
        <v>5.12949959662699</v>
      </c>
      <c r="D3521" s="32" t="n">
        <f aca="false">IF($A3521="","",$A3521^2)</f>
        <v>302328.149414063</v>
      </c>
      <c r="E3521" s="32" t="n">
        <f aca="false">IF($A3521="","",IF($C3521&lt;=0,"",1/$C3521^2))</f>
        <v>0.038005810622939</v>
      </c>
      <c r="F3521" s="33" t="n">
        <f aca="false">IF(OR(ROW()-設定!$B$30&lt;2,ROW()+設定!$B$30&gt;13701,N($A3521)&lt;=0,N(INDEX($A$2:$A$13701,MIN(13700,MAX(1,ROW()-1+設定!$B$30))))&lt;=0,$A3521&lt;設定!$B$28,$A3521&gt;設定!$B$29),0,IF(AND($C3521&gt;=MAX(INDEX($C$1:$C$13701,MAX(1,ROW()-設定!$B$24)):INDEX($C$1:$C$13701,MAX(1,ROW()-1))),$C3521&gt;MAX(INDEX($C$1:$C$13701,MIN(13701,ROW()+1)):INDEX($C$1:$C$13701,MIN(13701,ROW()+設定!$B$24))),$C3521&gt;=設定!$B$32,$C3521&gt;=MAX(MIN(INDEX($C$1:$C$13701,MAX(1,ROW()-設定!$B$26)):INDEX($C$1:$C$13701,MAX(1,ROW()-1))),MIN(INDEX($C$1:$C$13701,MIN(13701,ROW()+1)):INDEX($C$1:$C$13701,MIN(13701,ROW()+設定!$B$26))))*10^(設定!$B$27/20)),1,0))</f>
        <v>0</v>
      </c>
      <c r="G3521" s="33" t="n">
        <f aca="false">$G3520+IF($F3521=1,1,0)</f>
        <v>1</v>
      </c>
      <c r="H3521" s="0" t="str">
        <f aca="false">IF($F3521=1,$G3521,"")</f>
        <v/>
      </c>
    </row>
    <row r="3522" customFormat="false" ht="15" hidden="false" customHeight="false" outlineLevel="0" collapsed="false">
      <c r="A3522" s="30" t="n">
        <v>550</v>
      </c>
      <c r="B3522" s="31" t="n">
        <v>14.0204</v>
      </c>
      <c r="C3522" s="32" t="n">
        <f aca="false">IF($A3522="","",IF(設定!$B$21="dB",10^($B3522/20),ABS($B3522)))</f>
        <v>5.02365723786233</v>
      </c>
      <c r="D3522" s="32" t="n">
        <f aca="false">IF($A3522="","",$A3522^2)</f>
        <v>302500</v>
      </c>
      <c r="E3522" s="32" t="n">
        <f aca="false">IF($A3522="","",IF($C3522&lt;=0,"",1/$C3522^2))</f>
        <v>0.0396241537380434</v>
      </c>
      <c r="F3522" s="33" t="n">
        <f aca="false">IF(OR(ROW()-設定!$B$30&lt;2,ROW()+設定!$B$30&gt;13701,N($A3522)&lt;=0,N(INDEX($A$2:$A$13701,MIN(13700,MAX(1,ROW()-1+設定!$B$30))))&lt;=0,$A3522&lt;設定!$B$28,$A3522&gt;設定!$B$29),0,IF(AND($C3522&gt;=MAX(INDEX($C$1:$C$13701,MAX(1,ROW()-設定!$B$24)):INDEX($C$1:$C$13701,MAX(1,ROW()-1))),$C3522&gt;MAX(INDEX($C$1:$C$13701,MIN(13701,ROW()+1)):INDEX($C$1:$C$13701,MIN(13701,ROW()+設定!$B$24))),$C3522&gt;=設定!$B$32,$C3522&gt;=MAX(MIN(INDEX($C$1:$C$13701,MAX(1,ROW()-設定!$B$26)):INDEX($C$1:$C$13701,MAX(1,ROW()-1))),MIN(INDEX($C$1:$C$13701,MIN(13701,ROW()+1)):INDEX($C$1:$C$13701,MIN(13701,ROW()+設定!$B$26))))*10^(設定!$B$27/20)),1,0))</f>
        <v>0</v>
      </c>
      <c r="G3522" s="33" t="n">
        <f aca="false">$G3521+IF($F3522=1,1,0)</f>
        <v>1</v>
      </c>
      <c r="H3522" s="0" t="str">
        <f aca="false">IF($F3522=1,$G3522,"")</f>
        <v/>
      </c>
    </row>
    <row r="3523" customFormat="false" ht="15" hidden="false" customHeight="false" outlineLevel="0" collapsed="false">
      <c r="A3523" s="30" t="n">
        <v>550.15625</v>
      </c>
      <c r="B3523" s="31" t="n">
        <v>14.0768</v>
      </c>
      <c r="C3523" s="32" t="n">
        <f aca="false">IF($A3523="","",IF(設定!$B$21="dB",10^($B3523/20),ABS($B3523)))</f>
        <v>5.0563834363411</v>
      </c>
      <c r="D3523" s="32" t="n">
        <f aca="false">IF($A3523="","",$A3523^2)</f>
        <v>302671.899414063</v>
      </c>
      <c r="E3523" s="32" t="n">
        <f aca="false">IF($A3523="","",IF($C3523&lt;=0,"",1/$C3523^2))</f>
        <v>0.0391128984129557</v>
      </c>
      <c r="F3523" s="33" t="n">
        <f aca="false">IF(OR(ROW()-設定!$B$30&lt;2,ROW()+設定!$B$30&gt;13701,N($A3523)&lt;=0,N(INDEX($A$2:$A$13701,MIN(13700,MAX(1,ROW()-1+設定!$B$30))))&lt;=0,$A3523&lt;設定!$B$28,$A3523&gt;設定!$B$29),0,IF(AND($C3523&gt;=MAX(INDEX($C$1:$C$13701,MAX(1,ROW()-設定!$B$24)):INDEX($C$1:$C$13701,MAX(1,ROW()-1))),$C3523&gt;MAX(INDEX($C$1:$C$13701,MIN(13701,ROW()+1)):INDEX($C$1:$C$13701,MIN(13701,ROW()+設定!$B$24))),$C3523&gt;=設定!$B$32,$C3523&gt;=MAX(MIN(INDEX($C$1:$C$13701,MAX(1,ROW()-設定!$B$26)):INDEX($C$1:$C$13701,MAX(1,ROW()-1))),MIN(INDEX($C$1:$C$13701,MIN(13701,ROW()+1)):INDEX($C$1:$C$13701,MIN(13701,ROW()+設定!$B$26))))*10^(設定!$B$27/20)),1,0))</f>
        <v>0</v>
      </c>
      <c r="G3523" s="33" t="n">
        <f aca="false">$G3522+IF($F3523=1,1,0)</f>
        <v>1</v>
      </c>
      <c r="H3523" s="0" t="str">
        <f aca="false">IF($F3523=1,$G3523,"")</f>
        <v/>
      </c>
    </row>
    <row r="3524" customFormat="false" ht="15" hidden="false" customHeight="false" outlineLevel="0" collapsed="false">
      <c r="A3524" s="30" t="n">
        <v>550.3125</v>
      </c>
      <c r="B3524" s="31" t="n">
        <v>14.0268</v>
      </c>
      <c r="C3524" s="32" t="n">
        <f aca="false">IF($A3524="","",IF(設定!$B$21="dB",10^($B3524/20),ABS($B3524)))</f>
        <v>5.02736016935101</v>
      </c>
      <c r="D3524" s="32" t="n">
        <f aca="false">IF($A3524="","",$A3524^2)</f>
        <v>302843.84765625</v>
      </c>
      <c r="E3524" s="32" t="n">
        <f aca="false">IF($A3524="","",IF($C3524&lt;=0,"",1/$C3524^2))</f>
        <v>0.0395658044311006</v>
      </c>
      <c r="F3524" s="33" t="n">
        <f aca="false">IF(OR(ROW()-設定!$B$30&lt;2,ROW()+設定!$B$30&gt;13701,N($A3524)&lt;=0,N(INDEX($A$2:$A$13701,MIN(13700,MAX(1,ROW()-1+設定!$B$30))))&lt;=0,$A3524&lt;設定!$B$28,$A3524&gt;設定!$B$29),0,IF(AND($C3524&gt;=MAX(INDEX($C$1:$C$13701,MAX(1,ROW()-設定!$B$24)):INDEX($C$1:$C$13701,MAX(1,ROW()-1))),$C3524&gt;MAX(INDEX($C$1:$C$13701,MIN(13701,ROW()+1)):INDEX($C$1:$C$13701,MIN(13701,ROW()+設定!$B$24))),$C3524&gt;=設定!$B$32,$C3524&gt;=MAX(MIN(INDEX($C$1:$C$13701,MAX(1,ROW()-設定!$B$26)):INDEX($C$1:$C$13701,MAX(1,ROW()-1))),MIN(INDEX($C$1:$C$13701,MIN(13701,ROW()+1)):INDEX($C$1:$C$13701,MIN(13701,ROW()+設定!$B$26))))*10^(設定!$B$27/20)),1,0))</f>
        <v>0</v>
      </c>
      <c r="G3524" s="33" t="n">
        <f aca="false">$G3523+IF($F3524=1,1,0)</f>
        <v>1</v>
      </c>
      <c r="H3524" s="0" t="str">
        <f aca="false">IF($F3524=1,$G3524,"")</f>
        <v/>
      </c>
    </row>
    <row r="3525" customFormat="false" ht="15" hidden="false" customHeight="false" outlineLevel="0" collapsed="false">
      <c r="A3525" s="30" t="n">
        <v>550.46875</v>
      </c>
      <c r="B3525" s="31" t="n">
        <v>13.9326</v>
      </c>
      <c r="C3525" s="32" t="n">
        <f aca="false">IF($A3525="","",IF(設定!$B$21="dB",10^($B3525/20),ABS($B3525)))</f>
        <v>4.97313215226788</v>
      </c>
      <c r="D3525" s="32" t="n">
        <f aca="false">IF($A3525="","",$A3525^2)</f>
        <v>303015.844726563</v>
      </c>
      <c r="E3525" s="32" t="n">
        <f aca="false">IF($A3525="","",IF($C3525&lt;=0,"",1/$C3525^2))</f>
        <v>0.0404333755876184</v>
      </c>
      <c r="F3525" s="33" t="n">
        <f aca="false">IF(OR(ROW()-設定!$B$30&lt;2,ROW()+設定!$B$30&gt;13701,N($A3525)&lt;=0,N(INDEX($A$2:$A$13701,MIN(13700,MAX(1,ROW()-1+設定!$B$30))))&lt;=0,$A3525&lt;設定!$B$28,$A3525&gt;設定!$B$29),0,IF(AND($C3525&gt;=MAX(INDEX($C$1:$C$13701,MAX(1,ROW()-設定!$B$24)):INDEX($C$1:$C$13701,MAX(1,ROW()-1))),$C3525&gt;MAX(INDEX($C$1:$C$13701,MIN(13701,ROW()+1)):INDEX($C$1:$C$13701,MIN(13701,ROW()+設定!$B$24))),$C3525&gt;=設定!$B$32,$C3525&gt;=MAX(MIN(INDEX($C$1:$C$13701,MAX(1,ROW()-設定!$B$26)):INDEX($C$1:$C$13701,MAX(1,ROW()-1))),MIN(INDEX($C$1:$C$13701,MIN(13701,ROW()+1)):INDEX($C$1:$C$13701,MIN(13701,ROW()+設定!$B$26))))*10^(設定!$B$27/20)),1,0))</f>
        <v>0</v>
      </c>
      <c r="G3525" s="33" t="n">
        <f aca="false">$G3524+IF($F3525=1,1,0)</f>
        <v>1</v>
      </c>
      <c r="H3525" s="0" t="str">
        <f aca="false">IF($F3525=1,$G3525,"")</f>
        <v/>
      </c>
    </row>
    <row r="3526" customFormat="false" ht="15" hidden="false" customHeight="false" outlineLevel="0" collapsed="false">
      <c r="A3526" s="30" t="n">
        <v>550.625</v>
      </c>
      <c r="B3526" s="31" t="n">
        <v>14.0664</v>
      </c>
      <c r="C3526" s="32" t="n">
        <f aca="false">IF($A3526="","",IF(設定!$B$21="dB",10^($B3526/20),ABS($B3526)))</f>
        <v>5.05033282776966</v>
      </c>
      <c r="D3526" s="32" t="n">
        <f aca="false">IF($A3526="","",$A3526^2)</f>
        <v>303187.890625</v>
      </c>
      <c r="E3526" s="32" t="n">
        <f aca="false">IF($A3526="","",IF($C3526&lt;=0,"",1/$C3526^2))</f>
        <v>0.0392066738575343</v>
      </c>
      <c r="F3526" s="33" t="n">
        <f aca="false">IF(OR(ROW()-設定!$B$30&lt;2,ROW()+設定!$B$30&gt;13701,N($A3526)&lt;=0,N(INDEX($A$2:$A$13701,MIN(13700,MAX(1,ROW()-1+設定!$B$30))))&lt;=0,$A3526&lt;設定!$B$28,$A3526&gt;設定!$B$29),0,IF(AND($C3526&gt;=MAX(INDEX($C$1:$C$13701,MAX(1,ROW()-設定!$B$24)):INDEX($C$1:$C$13701,MAX(1,ROW()-1))),$C3526&gt;MAX(INDEX($C$1:$C$13701,MIN(13701,ROW()+1)):INDEX($C$1:$C$13701,MIN(13701,ROW()+設定!$B$24))),$C3526&gt;=設定!$B$32,$C3526&gt;=MAX(MIN(INDEX($C$1:$C$13701,MAX(1,ROW()-設定!$B$26)):INDEX($C$1:$C$13701,MAX(1,ROW()-1))),MIN(INDEX($C$1:$C$13701,MIN(13701,ROW()+1)):INDEX($C$1:$C$13701,MIN(13701,ROW()+設定!$B$26))))*10^(設定!$B$27/20)),1,0))</f>
        <v>0</v>
      </c>
      <c r="G3526" s="33" t="n">
        <f aca="false">$G3525+IF($F3526=1,1,0)</f>
        <v>1</v>
      </c>
      <c r="H3526" s="0" t="str">
        <f aca="false">IF($F3526=1,$G3526,"")</f>
        <v/>
      </c>
    </row>
    <row r="3527" customFormat="false" ht="15" hidden="false" customHeight="false" outlineLevel="0" collapsed="false">
      <c r="A3527" s="30" t="n">
        <v>550.78125</v>
      </c>
      <c r="B3527" s="31" t="n">
        <v>14.1262</v>
      </c>
      <c r="C3527" s="32" t="n">
        <f aca="false">IF($A3527="","",IF(設定!$B$21="dB",10^($B3527/20),ABS($B3527)))</f>
        <v>5.08522296958903</v>
      </c>
      <c r="D3527" s="32" t="n">
        <f aca="false">IF($A3527="","",$A3527^2)</f>
        <v>303359.985351563</v>
      </c>
      <c r="E3527" s="32" t="n">
        <f aca="false">IF($A3527="","",IF($C3527&lt;=0,"",1/$C3527^2))</f>
        <v>0.0386705189277232</v>
      </c>
      <c r="F3527" s="33" t="n">
        <f aca="false">IF(OR(ROW()-設定!$B$30&lt;2,ROW()+設定!$B$30&gt;13701,N($A3527)&lt;=0,N(INDEX($A$2:$A$13701,MIN(13700,MAX(1,ROW()-1+設定!$B$30))))&lt;=0,$A3527&lt;設定!$B$28,$A3527&gt;設定!$B$29),0,IF(AND($C3527&gt;=MAX(INDEX($C$1:$C$13701,MAX(1,ROW()-設定!$B$24)):INDEX($C$1:$C$13701,MAX(1,ROW()-1))),$C3527&gt;MAX(INDEX($C$1:$C$13701,MIN(13701,ROW()+1)):INDEX($C$1:$C$13701,MIN(13701,ROW()+設定!$B$24))),$C3527&gt;=設定!$B$32,$C3527&gt;=MAX(MIN(INDEX($C$1:$C$13701,MAX(1,ROW()-設定!$B$26)):INDEX($C$1:$C$13701,MAX(1,ROW()-1))),MIN(INDEX($C$1:$C$13701,MIN(13701,ROW()+1)):INDEX($C$1:$C$13701,MIN(13701,ROW()+設定!$B$26))))*10^(設定!$B$27/20)),1,0))</f>
        <v>0</v>
      </c>
      <c r="G3527" s="33" t="n">
        <f aca="false">$G3526+IF($F3527=1,1,0)</f>
        <v>1</v>
      </c>
      <c r="H3527" s="0" t="str">
        <f aca="false">IF($F3527=1,$G3527,"")</f>
        <v/>
      </c>
    </row>
    <row r="3528" customFormat="false" ht="15" hidden="false" customHeight="false" outlineLevel="0" collapsed="false">
      <c r="A3528" s="30" t="n">
        <v>550.9375</v>
      </c>
      <c r="B3528" s="31" t="n">
        <v>13.9914</v>
      </c>
      <c r="C3528" s="32" t="n">
        <f aca="false">IF($A3528="","",IF(設定!$B$21="dB",10^($B3528/20),ABS($B3528)))</f>
        <v>5.00691247919622</v>
      </c>
      <c r="D3528" s="32" t="n">
        <f aca="false">IF($A3528="","",$A3528^2)</f>
        <v>303532.12890625</v>
      </c>
      <c r="E3528" s="32" t="n">
        <f aca="false">IF($A3528="","",IF($C3528&lt;=0,"",1/$C3528^2))</f>
        <v>0.0398896292661823</v>
      </c>
      <c r="F3528" s="33" t="n">
        <f aca="false">IF(OR(ROW()-設定!$B$30&lt;2,ROW()+設定!$B$30&gt;13701,N($A3528)&lt;=0,N(INDEX($A$2:$A$13701,MIN(13700,MAX(1,ROW()-1+設定!$B$30))))&lt;=0,$A3528&lt;設定!$B$28,$A3528&gt;設定!$B$29),0,IF(AND($C3528&gt;=MAX(INDEX($C$1:$C$13701,MAX(1,ROW()-設定!$B$24)):INDEX($C$1:$C$13701,MAX(1,ROW()-1))),$C3528&gt;MAX(INDEX($C$1:$C$13701,MIN(13701,ROW()+1)):INDEX($C$1:$C$13701,MIN(13701,ROW()+設定!$B$24))),$C3528&gt;=設定!$B$32,$C3528&gt;=MAX(MIN(INDEX($C$1:$C$13701,MAX(1,ROW()-設定!$B$26)):INDEX($C$1:$C$13701,MAX(1,ROW()-1))),MIN(INDEX($C$1:$C$13701,MIN(13701,ROW()+1)):INDEX($C$1:$C$13701,MIN(13701,ROW()+設定!$B$26))))*10^(設定!$B$27/20)),1,0))</f>
        <v>0</v>
      </c>
      <c r="G3528" s="33" t="n">
        <f aca="false">$G3527+IF($F3528=1,1,0)</f>
        <v>1</v>
      </c>
      <c r="H3528" s="0" t="str">
        <f aca="false">IF($F3528=1,$G3528,"")</f>
        <v/>
      </c>
    </row>
    <row r="3529" customFormat="false" ht="15" hidden="false" customHeight="false" outlineLevel="0" collapsed="false">
      <c r="A3529" s="30" t="n">
        <v>551.09375</v>
      </c>
      <c r="B3529" s="31" t="n">
        <v>14.1473</v>
      </c>
      <c r="C3529" s="32" t="n">
        <f aca="false">IF($A3529="","",IF(設定!$B$21="dB",10^($B3529/20),ABS($B3529)))</f>
        <v>5.09759114839303</v>
      </c>
      <c r="D3529" s="32" t="n">
        <f aca="false">IF($A3529="","",$A3529^2)</f>
        <v>303704.321289063</v>
      </c>
      <c r="E3529" s="32" t="n">
        <f aca="false">IF($A3529="","",IF($C3529&lt;=0,"",1/$C3529^2))</f>
        <v>0.0384830956316871</v>
      </c>
      <c r="F3529" s="33" t="n">
        <f aca="false">IF(OR(ROW()-設定!$B$30&lt;2,ROW()+設定!$B$30&gt;13701,N($A3529)&lt;=0,N(INDEX($A$2:$A$13701,MIN(13700,MAX(1,ROW()-1+設定!$B$30))))&lt;=0,$A3529&lt;設定!$B$28,$A3529&gt;設定!$B$29),0,IF(AND($C3529&gt;=MAX(INDEX($C$1:$C$13701,MAX(1,ROW()-設定!$B$24)):INDEX($C$1:$C$13701,MAX(1,ROW()-1))),$C3529&gt;MAX(INDEX($C$1:$C$13701,MIN(13701,ROW()+1)):INDEX($C$1:$C$13701,MIN(13701,ROW()+設定!$B$24))),$C3529&gt;=設定!$B$32,$C3529&gt;=MAX(MIN(INDEX($C$1:$C$13701,MAX(1,ROW()-設定!$B$26)):INDEX($C$1:$C$13701,MAX(1,ROW()-1))),MIN(INDEX($C$1:$C$13701,MIN(13701,ROW()+1)):INDEX($C$1:$C$13701,MIN(13701,ROW()+設定!$B$26))))*10^(設定!$B$27/20)),1,0))</f>
        <v>0</v>
      </c>
      <c r="G3529" s="33" t="n">
        <f aca="false">$G3528+IF($F3529=1,1,0)</f>
        <v>1</v>
      </c>
      <c r="H3529" s="0" t="str">
        <f aca="false">IF($F3529=1,$G3529,"")</f>
        <v/>
      </c>
    </row>
    <row r="3530" customFormat="false" ht="15" hidden="false" customHeight="false" outlineLevel="0" collapsed="false">
      <c r="A3530" s="30" t="n">
        <v>551.25</v>
      </c>
      <c r="B3530" s="31" t="n">
        <v>14.2545</v>
      </c>
      <c r="C3530" s="32" t="n">
        <f aca="false">IF($A3530="","",IF(設定!$B$21="dB",10^($B3530/20),ABS($B3530)))</f>
        <v>5.16089472306097</v>
      </c>
      <c r="D3530" s="32" t="n">
        <f aca="false">IF($A3530="","",$A3530^2)</f>
        <v>303876.5625</v>
      </c>
      <c r="E3530" s="32" t="n">
        <f aca="false">IF($A3530="","",IF($C3530&lt;=0,"",1/$C3530^2))</f>
        <v>0.0375448177052728</v>
      </c>
      <c r="F3530" s="33" t="n">
        <f aca="false">IF(OR(ROW()-設定!$B$30&lt;2,ROW()+設定!$B$30&gt;13701,N($A3530)&lt;=0,N(INDEX($A$2:$A$13701,MIN(13700,MAX(1,ROW()-1+設定!$B$30))))&lt;=0,$A3530&lt;設定!$B$28,$A3530&gt;設定!$B$29),0,IF(AND($C3530&gt;=MAX(INDEX($C$1:$C$13701,MAX(1,ROW()-設定!$B$24)):INDEX($C$1:$C$13701,MAX(1,ROW()-1))),$C3530&gt;MAX(INDEX($C$1:$C$13701,MIN(13701,ROW()+1)):INDEX($C$1:$C$13701,MIN(13701,ROW()+設定!$B$24))),$C3530&gt;=設定!$B$32,$C3530&gt;=MAX(MIN(INDEX($C$1:$C$13701,MAX(1,ROW()-設定!$B$26)):INDEX($C$1:$C$13701,MAX(1,ROW()-1))),MIN(INDEX($C$1:$C$13701,MIN(13701,ROW()+1)):INDEX($C$1:$C$13701,MIN(13701,ROW()+設定!$B$26))))*10^(設定!$B$27/20)),1,0))</f>
        <v>0</v>
      </c>
      <c r="G3530" s="33" t="n">
        <f aca="false">$G3529+IF($F3530=1,1,0)</f>
        <v>1</v>
      </c>
      <c r="H3530" s="0" t="str">
        <f aca="false">IF($F3530=1,$G3530,"")</f>
        <v/>
      </c>
    </row>
    <row r="3531" customFormat="false" ht="15" hidden="false" customHeight="false" outlineLevel="0" collapsed="false">
      <c r="A3531" s="30" t="n">
        <v>551.40625</v>
      </c>
      <c r="B3531" s="31" t="n">
        <v>14.2506</v>
      </c>
      <c r="C3531" s="32" t="n">
        <f aca="false">IF($A3531="","",IF(設定!$B$21="dB",10^($B3531/20),ABS($B3531)))</f>
        <v>5.15857798035848</v>
      </c>
      <c r="D3531" s="32" t="n">
        <f aca="false">IF($A3531="","",$A3531^2)</f>
        <v>304048.852539063</v>
      </c>
      <c r="E3531" s="32" t="n">
        <f aca="false">IF($A3531="","",IF($C3531&lt;=0,"",1/$C3531^2))</f>
        <v>0.0375785484018782</v>
      </c>
      <c r="F3531" s="33" t="n">
        <f aca="false">IF(OR(ROW()-設定!$B$30&lt;2,ROW()+設定!$B$30&gt;13701,N($A3531)&lt;=0,N(INDEX($A$2:$A$13701,MIN(13700,MAX(1,ROW()-1+設定!$B$30))))&lt;=0,$A3531&lt;設定!$B$28,$A3531&gt;設定!$B$29),0,IF(AND($C3531&gt;=MAX(INDEX($C$1:$C$13701,MAX(1,ROW()-設定!$B$24)):INDEX($C$1:$C$13701,MAX(1,ROW()-1))),$C3531&gt;MAX(INDEX($C$1:$C$13701,MIN(13701,ROW()+1)):INDEX($C$1:$C$13701,MIN(13701,ROW()+設定!$B$24))),$C3531&gt;=設定!$B$32,$C3531&gt;=MAX(MIN(INDEX($C$1:$C$13701,MAX(1,ROW()-設定!$B$26)):INDEX($C$1:$C$13701,MAX(1,ROW()-1))),MIN(INDEX($C$1:$C$13701,MIN(13701,ROW()+1)):INDEX($C$1:$C$13701,MIN(13701,ROW()+設定!$B$26))))*10^(設定!$B$27/20)),1,0))</f>
        <v>0</v>
      </c>
      <c r="G3531" s="33" t="n">
        <f aca="false">$G3530+IF($F3531=1,1,0)</f>
        <v>1</v>
      </c>
      <c r="H3531" s="0" t="str">
        <f aca="false">IF($F3531=1,$G3531,"")</f>
        <v/>
      </c>
    </row>
    <row r="3532" customFormat="false" ht="15" hidden="false" customHeight="false" outlineLevel="0" collapsed="false">
      <c r="A3532" s="30" t="n">
        <v>551.5625</v>
      </c>
      <c r="B3532" s="31" t="n">
        <v>13.9877</v>
      </c>
      <c r="C3532" s="32" t="n">
        <f aca="false">IF($A3532="","",IF(設定!$B$21="dB",10^($B3532/20),ABS($B3532)))</f>
        <v>5.00478009762578</v>
      </c>
      <c r="D3532" s="32" t="n">
        <f aca="false">IF($A3532="","",$A3532^2)</f>
        <v>304221.19140625</v>
      </c>
      <c r="E3532" s="32" t="n">
        <f aca="false">IF($A3532="","",IF($C3532&lt;=0,"",1/$C3532^2))</f>
        <v>0.03992362797515</v>
      </c>
      <c r="F3532" s="33" t="n">
        <f aca="false">IF(OR(ROW()-設定!$B$30&lt;2,ROW()+設定!$B$30&gt;13701,N($A3532)&lt;=0,N(INDEX($A$2:$A$13701,MIN(13700,MAX(1,ROW()-1+設定!$B$30))))&lt;=0,$A3532&lt;設定!$B$28,$A3532&gt;設定!$B$29),0,IF(AND($C3532&gt;=MAX(INDEX($C$1:$C$13701,MAX(1,ROW()-設定!$B$24)):INDEX($C$1:$C$13701,MAX(1,ROW()-1))),$C3532&gt;MAX(INDEX($C$1:$C$13701,MIN(13701,ROW()+1)):INDEX($C$1:$C$13701,MIN(13701,ROW()+設定!$B$24))),$C3532&gt;=設定!$B$32,$C3532&gt;=MAX(MIN(INDEX($C$1:$C$13701,MAX(1,ROW()-設定!$B$26)):INDEX($C$1:$C$13701,MAX(1,ROW()-1))),MIN(INDEX($C$1:$C$13701,MIN(13701,ROW()+1)):INDEX($C$1:$C$13701,MIN(13701,ROW()+設定!$B$26))))*10^(設定!$B$27/20)),1,0))</f>
        <v>0</v>
      </c>
      <c r="G3532" s="33" t="n">
        <f aca="false">$G3531+IF($F3532=1,1,0)</f>
        <v>1</v>
      </c>
      <c r="H3532" s="0" t="str">
        <f aca="false">IF($F3532=1,$G3532,"")</f>
        <v/>
      </c>
    </row>
    <row r="3533" customFormat="false" ht="15" hidden="false" customHeight="false" outlineLevel="0" collapsed="false">
      <c r="A3533" s="30" t="n">
        <v>551.71875</v>
      </c>
      <c r="B3533" s="31" t="n">
        <v>14.0657</v>
      </c>
      <c r="C3533" s="32" t="n">
        <f aca="false">IF($A3533="","",IF(設定!$B$21="dB",10^($B3533/20),ABS($B3533)))</f>
        <v>5.04992583543179</v>
      </c>
      <c r="D3533" s="32" t="n">
        <f aca="false">IF($A3533="","",$A3533^2)</f>
        <v>304393.579101563</v>
      </c>
      <c r="E3533" s="32" t="n">
        <f aca="false">IF($A3533="","",IF($C3533&lt;=0,"",1/$C3533^2))</f>
        <v>0.0392129937360366</v>
      </c>
      <c r="F3533" s="33" t="n">
        <f aca="false">IF(OR(ROW()-設定!$B$30&lt;2,ROW()+設定!$B$30&gt;13701,N($A3533)&lt;=0,N(INDEX($A$2:$A$13701,MIN(13700,MAX(1,ROW()-1+設定!$B$30))))&lt;=0,$A3533&lt;設定!$B$28,$A3533&gt;設定!$B$29),0,IF(AND($C3533&gt;=MAX(INDEX($C$1:$C$13701,MAX(1,ROW()-設定!$B$24)):INDEX($C$1:$C$13701,MAX(1,ROW()-1))),$C3533&gt;MAX(INDEX($C$1:$C$13701,MIN(13701,ROW()+1)):INDEX($C$1:$C$13701,MIN(13701,ROW()+設定!$B$24))),$C3533&gt;=設定!$B$32,$C3533&gt;=MAX(MIN(INDEX($C$1:$C$13701,MAX(1,ROW()-設定!$B$26)):INDEX($C$1:$C$13701,MAX(1,ROW()-1))),MIN(INDEX($C$1:$C$13701,MIN(13701,ROW()+1)):INDEX($C$1:$C$13701,MIN(13701,ROW()+設定!$B$26))))*10^(設定!$B$27/20)),1,0))</f>
        <v>0</v>
      </c>
      <c r="G3533" s="33" t="n">
        <f aca="false">$G3532+IF($F3533=1,1,0)</f>
        <v>1</v>
      </c>
      <c r="H3533" s="0" t="str">
        <f aca="false">IF($F3533=1,$G3533,"")</f>
        <v/>
      </c>
    </row>
    <row r="3534" customFormat="false" ht="15" hidden="false" customHeight="false" outlineLevel="0" collapsed="false">
      <c r="A3534" s="30" t="n">
        <v>551.875</v>
      </c>
      <c r="B3534" s="31" t="n">
        <v>14.012</v>
      </c>
      <c r="C3534" s="32" t="n">
        <f aca="false">IF($A3534="","",IF(設定!$B$21="dB",10^($B3534/20),ABS($B3534)))</f>
        <v>5.01880127903241</v>
      </c>
      <c r="D3534" s="32" t="n">
        <f aca="false">IF($A3534="","",$A3534^2)</f>
        <v>304566.015625</v>
      </c>
      <c r="E3534" s="32" t="n">
        <f aca="false">IF($A3534="","",IF($C3534&lt;=0,"",1/$C3534^2))</f>
        <v>0.0397008678112184</v>
      </c>
      <c r="F3534" s="33" t="n">
        <f aca="false">IF(OR(ROW()-設定!$B$30&lt;2,ROW()+設定!$B$30&gt;13701,N($A3534)&lt;=0,N(INDEX($A$2:$A$13701,MIN(13700,MAX(1,ROW()-1+設定!$B$30))))&lt;=0,$A3534&lt;設定!$B$28,$A3534&gt;設定!$B$29),0,IF(AND($C3534&gt;=MAX(INDEX($C$1:$C$13701,MAX(1,ROW()-設定!$B$24)):INDEX($C$1:$C$13701,MAX(1,ROW()-1))),$C3534&gt;MAX(INDEX($C$1:$C$13701,MIN(13701,ROW()+1)):INDEX($C$1:$C$13701,MIN(13701,ROW()+設定!$B$24))),$C3534&gt;=設定!$B$32,$C3534&gt;=MAX(MIN(INDEX($C$1:$C$13701,MAX(1,ROW()-設定!$B$26)):INDEX($C$1:$C$13701,MAX(1,ROW()-1))),MIN(INDEX($C$1:$C$13701,MIN(13701,ROW()+1)):INDEX($C$1:$C$13701,MIN(13701,ROW()+設定!$B$26))))*10^(設定!$B$27/20)),1,0))</f>
        <v>0</v>
      </c>
      <c r="G3534" s="33" t="n">
        <f aca="false">$G3533+IF($F3534=1,1,0)</f>
        <v>1</v>
      </c>
      <c r="H3534" s="0" t="str">
        <f aca="false">IF($F3534=1,$G3534,"")</f>
        <v/>
      </c>
    </row>
    <row r="3535" customFormat="false" ht="15" hidden="false" customHeight="false" outlineLevel="0" collapsed="false">
      <c r="A3535" s="30" t="n">
        <v>552.03125</v>
      </c>
      <c r="B3535" s="31" t="n">
        <v>14.3071</v>
      </c>
      <c r="C3535" s="32" t="n">
        <f aca="false">IF($A3535="","",IF(設定!$B$21="dB",10^($B3535/20),ABS($B3535)))</f>
        <v>5.19224288638689</v>
      </c>
      <c r="D3535" s="32" t="n">
        <f aca="false">IF($A3535="","",$A3535^2)</f>
        <v>304738.500976563</v>
      </c>
      <c r="E3535" s="32" t="n">
        <f aca="false">IF($A3535="","",IF($C3535&lt;=0,"",1/$C3535^2))</f>
        <v>0.0370928326374548</v>
      </c>
      <c r="F3535" s="33" t="n">
        <f aca="false">IF(OR(ROW()-設定!$B$30&lt;2,ROW()+設定!$B$30&gt;13701,N($A3535)&lt;=0,N(INDEX($A$2:$A$13701,MIN(13700,MAX(1,ROW()-1+設定!$B$30))))&lt;=0,$A3535&lt;設定!$B$28,$A3535&gt;設定!$B$29),0,IF(AND($C3535&gt;=MAX(INDEX($C$1:$C$13701,MAX(1,ROW()-設定!$B$24)):INDEX($C$1:$C$13701,MAX(1,ROW()-1))),$C3535&gt;MAX(INDEX($C$1:$C$13701,MIN(13701,ROW()+1)):INDEX($C$1:$C$13701,MIN(13701,ROW()+設定!$B$24))),$C3535&gt;=設定!$B$32,$C3535&gt;=MAX(MIN(INDEX($C$1:$C$13701,MAX(1,ROW()-設定!$B$26)):INDEX($C$1:$C$13701,MAX(1,ROW()-1))),MIN(INDEX($C$1:$C$13701,MIN(13701,ROW()+1)):INDEX($C$1:$C$13701,MIN(13701,ROW()+設定!$B$26))))*10^(設定!$B$27/20)),1,0))</f>
        <v>0</v>
      </c>
      <c r="G3535" s="33" t="n">
        <f aca="false">$G3534+IF($F3535=1,1,0)</f>
        <v>1</v>
      </c>
      <c r="H3535" s="0" t="str">
        <f aca="false">IF($F3535=1,$G3535,"")</f>
        <v/>
      </c>
    </row>
    <row r="3536" customFormat="false" ht="15" hidden="false" customHeight="false" outlineLevel="0" collapsed="false">
      <c r="A3536" s="30" t="n">
        <v>552.1875</v>
      </c>
      <c r="B3536" s="31" t="n">
        <v>14.2734</v>
      </c>
      <c r="C3536" s="32" t="n">
        <f aca="false">IF($A3536="","",IF(設定!$B$21="dB",10^($B3536/20),ABS($B3536)))</f>
        <v>5.17213676193948</v>
      </c>
      <c r="D3536" s="32" t="n">
        <f aca="false">IF($A3536="","",$A3536^2)</f>
        <v>304911.03515625</v>
      </c>
      <c r="E3536" s="32" t="n">
        <f aca="false">IF($A3536="","",IF($C3536&lt;=0,"",1/$C3536^2))</f>
        <v>0.0373817819590569</v>
      </c>
      <c r="F3536" s="33" t="n">
        <f aca="false">IF(OR(ROW()-設定!$B$30&lt;2,ROW()+設定!$B$30&gt;13701,N($A3536)&lt;=0,N(INDEX($A$2:$A$13701,MIN(13700,MAX(1,ROW()-1+設定!$B$30))))&lt;=0,$A3536&lt;設定!$B$28,$A3536&gt;設定!$B$29),0,IF(AND($C3536&gt;=MAX(INDEX($C$1:$C$13701,MAX(1,ROW()-設定!$B$24)):INDEX($C$1:$C$13701,MAX(1,ROW()-1))),$C3536&gt;MAX(INDEX($C$1:$C$13701,MIN(13701,ROW()+1)):INDEX($C$1:$C$13701,MIN(13701,ROW()+設定!$B$24))),$C3536&gt;=設定!$B$32,$C3536&gt;=MAX(MIN(INDEX($C$1:$C$13701,MAX(1,ROW()-設定!$B$26)):INDEX($C$1:$C$13701,MAX(1,ROW()-1))),MIN(INDEX($C$1:$C$13701,MIN(13701,ROW()+1)):INDEX($C$1:$C$13701,MIN(13701,ROW()+設定!$B$26))))*10^(設定!$B$27/20)),1,0))</f>
        <v>0</v>
      </c>
      <c r="G3536" s="33" t="n">
        <f aca="false">$G3535+IF($F3536=1,1,0)</f>
        <v>1</v>
      </c>
      <c r="H3536" s="0" t="str">
        <f aca="false">IF($F3536=1,$G3536,"")</f>
        <v/>
      </c>
    </row>
    <row r="3537" customFormat="false" ht="15" hidden="false" customHeight="false" outlineLevel="0" collapsed="false">
      <c r="A3537" s="30" t="n">
        <v>552.34375</v>
      </c>
      <c r="B3537" s="31" t="n">
        <v>14.297</v>
      </c>
      <c r="C3537" s="32" t="n">
        <f aca="false">IF($A3537="","",IF(設定!$B$21="dB",10^($B3537/20),ABS($B3537)))</f>
        <v>5.18620882684547</v>
      </c>
      <c r="D3537" s="32" t="n">
        <f aca="false">IF($A3537="","",$A3537^2)</f>
        <v>305083.618164063</v>
      </c>
      <c r="E3537" s="32" t="n">
        <f aca="false">IF($A3537="","",IF($C3537&lt;=0,"",1/$C3537^2))</f>
        <v>0.0371791965204486</v>
      </c>
      <c r="F3537" s="33" t="n">
        <f aca="false">IF(OR(ROW()-設定!$B$30&lt;2,ROW()+設定!$B$30&gt;13701,N($A3537)&lt;=0,N(INDEX($A$2:$A$13701,MIN(13700,MAX(1,ROW()-1+設定!$B$30))))&lt;=0,$A3537&lt;設定!$B$28,$A3537&gt;設定!$B$29),0,IF(AND($C3537&gt;=MAX(INDEX($C$1:$C$13701,MAX(1,ROW()-設定!$B$24)):INDEX($C$1:$C$13701,MAX(1,ROW()-1))),$C3537&gt;MAX(INDEX($C$1:$C$13701,MIN(13701,ROW()+1)):INDEX($C$1:$C$13701,MIN(13701,ROW()+設定!$B$24))),$C3537&gt;=設定!$B$32,$C3537&gt;=MAX(MIN(INDEX($C$1:$C$13701,MAX(1,ROW()-設定!$B$26)):INDEX($C$1:$C$13701,MAX(1,ROW()-1))),MIN(INDEX($C$1:$C$13701,MIN(13701,ROW()+1)):INDEX($C$1:$C$13701,MIN(13701,ROW()+設定!$B$26))))*10^(設定!$B$27/20)),1,0))</f>
        <v>0</v>
      </c>
      <c r="G3537" s="33" t="n">
        <f aca="false">$G3536+IF($F3537=1,1,0)</f>
        <v>1</v>
      </c>
      <c r="H3537" s="0" t="str">
        <f aca="false">IF($F3537=1,$G3537,"")</f>
        <v/>
      </c>
    </row>
    <row r="3538" customFormat="false" ht="15" hidden="false" customHeight="false" outlineLevel="0" collapsed="false">
      <c r="A3538" s="30" t="n">
        <v>552.5</v>
      </c>
      <c r="B3538" s="31" t="n">
        <v>14.1462</v>
      </c>
      <c r="C3538" s="32" t="n">
        <f aca="false">IF($A3538="","",IF(設定!$B$21="dB",10^($B3538/20),ABS($B3538)))</f>
        <v>5.09694561921314</v>
      </c>
      <c r="D3538" s="32" t="n">
        <f aca="false">IF($A3538="","",$A3538^2)</f>
        <v>305256.25</v>
      </c>
      <c r="E3538" s="32" t="n">
        <f aca="false">IF($A3538="","",IF($C3538&lt;=0,"",1/$C3538^2))</f>
        <v>0.0384928440324504</v>
      </c>
      <c r="F3538" s="33" t="n">
        <f aca="false">IF(OR(ROW()-設定!$B$30&lt;2,ROW()+設定!$B$30&gt;13701,N($A3538)&lt;=0,N(INDEX($A$2:$A$13701,MIN(13700,MAX(1,ROW()-1+設定!$B$30))))&lt;=0,$A3538&lt;設定!$B$28,$A3538&gt;設定!$B$29),0,IF(AND($C3538&gt;=MAX(INDEX($C$1:$C$13701,MAX(1,ROW()-設定!$B$24)):INDEX($C$1:$C$13701,MAX(1,ROW()-1))),$C3538&gt;MAX(INDEX($C$1:$C$13701,MIN(13701,ROW()+1)):INDEX($C$1:$C$13701,MIN(13701,ROW()+設定!$B$24))),$C3538&gt;=設定!$B$32,$C3538&gt;=MAX(MIN(INDEX($C$1:$C$13701,MAX(1,ROW()-設定!$B$26)):INDEX($C$1:$C$13701,MAX(1,ROW()-1))),MIN(INDEX($C$1:$C$13701,MIN(13701,ROW()+1)):INDEX($C$1:$C$13701,MIN(13701,ROW()+設定!$B$26))))*10^(設定!$B$27/20)),1,0))</f>
        <v>0</v>
      </c>
      <c r="G3538" s="33" t="n">
        <f aca="false">$G3537+IF($F3538=1,1,0)</f>
        <v>1</v>
      </c>
      <c r="H3538" s="0" t="str">
        <f aca="false">IF($F3538=1,$G3538,"")</f>
        <v/>
      </c>
    </row>
    <row r="3539" customFormat="false" ht="15" hidden="false" customHeight="false" outlineLevel="0" collapsed="false">
      <c r="A3539" s="30" t="n">
        <v>552.65625</v>
      </c>
      <c r="B3539" s="31" t="n">
        <v>14.1301</v>
      </c>
      <c r="C3539" s="32" t="n">
        <f aca="false">IF($A3539="","",IF(設定!$B$21="dB",10^($B3539/20),ABS($B3539)))</f>
        <v>5.08750676819597</v>
      </c>
      <c r="D3539" s="32" t="n">
        <f aca="false">IF($A3539="","",$A3539^2)</f>
        <v>305428.930664063</v>
      </c>
      <c r="E3539" s="32" t="n">
        <f aca="false">IF($A3539="","",IF($C3539&lt;=0,"",1/$C3539^2))</f>
        <v>0.0386358080728074</v>
      </c>
      <c r="F3539" s="33" t="n">
        <f aca="false">IF(OR(ROW()-設定!$B$30&lt;2,ROW()+設定!$B$30&gt;13701,N($A3539)&lt;=0,N(INDEX($A$2:$A$13701,MIN(13700,MAX(1,ROW()-1+設定!$B$30))))&lt;=0,$A3539&lt;設定!$B$28,$A3539&gt;設定!$B$29),0,IF(AND($C3539&gt;=MAX(INDEX($C$1:$C$13701,MAX(1,ROW()-設定!$B$24)):INDEX($C$1:$C$13701,MAX(1,ROW()-1))),$C3539&gt;MAX(INDEX($C$1:$C$13701,MIN(13701,ROW()+1)):INDEX($C$1:$C$13701,MIN(13701,ROW()+設定!$B$24))),$C3539&gt;=設定!$B$32,$C3539&gt;=MAX(MIN(INDEX($C$1:$C$13701,MAX(1,ROW()-設定!$B$26)):INDEX($C$1:$C$13701,MAX(1,ROW()-1))),MIN(INDEX($C$1:$C$13701,MIN(13701,ROW()+1)):INDEX($C$1:$C$13701,MIN(13701,ROW()+設定!$B$26))))*10^(設定!$B$27/20)),1,0))</f>
        <v>0</v>
      </c>
      <c r="G3539" s="33" t="n">
        <f aca="false">$G3538+IF($F3539=1,1,0)</f>
        <v>1</v>
      </c>
      <c r="H3539" s="0" t="str">
        <f aca="false">IF($F3539=1,$G3539,"")</f>
        <v/>
      </c>
    </row>
    <row r="3540" customFormat="false" ht="15" hidden="false" customHeight="false" outlineLevel="0" collapsed="false">
      <c r="A3540" s="30" t="n">
        <v>552.8125</v>
      </c>
      <c r="B3540" s="31" t="n">
        <v>14.2744</v>
      </c>
      <c r="C3540" s="32" t="n">
        <f aca="false">IF($A3540="","",IF(設定!$B$21="dB",10^($B3540/20),ABS($B3540)))</f>
        <v>5.17273226046882</v>
      </c>
      <c r="D3540" s="32" t="n">
        <f aca="false">IF($A3540="","",$A3540^2)</f>
        <v>305601.66015625</v>
      </c>
      <c r="E3540" s="32" t="n">
        <f aca="false">IF($A3540="","",IF($C3540&lt;=0,"",1/$C3540^2))</f>
        <v>0.037373175476564</v>
      </c>
      <c r="F3540" s="33" t="n">
        <f aca="false">IF(OR(ROW()-設定!$B$30&lt;2,ROW()+設定!$B$30&gt;13701,N($A3540)&lt;=0,N(INDEX($A$2:$A$13701,MIN(13700,MAX(1,ROW()-1+設定!$B$30))))&lt;=0,$A3540&lt;設定!$B$28,$A3540&gt;設定!$B$29),0,IF(AND($C3540&gt;=MAX(INDEX($C$1:$C$13701,MAX(1,ROW()-設定!$B$24)):INDEX($C$1:$C$13701,MAX(1,ROW()-1))),$C3540&gt;MAX(INDEX($C$1:$C$13701,MIN(13701,ROW()+1)):INDEX($C$1:$C$13701,MIN(13701,ROW()+設定!$B$24))),$C3540&gt;=設定!$B$32,$C3540&gt;=MAX(MIN(INDEX($C$1:$C$13701,MAX(1,ROW()-設定!$B$26)):INDEX($C$1:$C$13701,MAX(1,ROW()-1))),MIN(INDEX($C$1:$C$13701,MIN(13701,ROW()+1)):INDEX($C$1:$C$13701,MIN(13701,ROW()+設定!$B$26))))*10^(設定!$B$27/20)),1,0))</f>
        <v>0</v>
      </c>
      <c r="G3540" s="33" t="n">
        <f aca="false">$G3539+IF($F3540=1,1,0)</f>
        <v>1</v>
      </c>
      <c r="H3540" s="0" t="str">
        <f aca="false">IF($F3540=1,$G3540,"")</f>
        <v/>
      </c>
    </row>
    <row r="3541" customFormat="false" ht="15" hidden="false" customHeight="false" outlineLevel="0" collapsed="false">
      <c r="A3541" s="30" t="n">
        <v>552.96875</v>
      </c>
      <c r="B3541" s="31" t="n">
        <v>14.2911</v>
      </c>
      <c r="C3541" s="32" t="n">
        <f aca="false">IF($A3541="","",IF(設定!$B$21="dB",10^($B3541/20),ABS($B3541)))</f>
        <v>5.1826872253225</v>
      </c>
      <c r="D3541" s="32" t="n">
        <f aca="false">IF($A3541="","",$A3541^2)</f>
        <v>305774.438476563</v>
      </c>
      <c r="E3541" s="32" t="n">
        <f aca="false">IF($A3541="","",IF($C3541&lt;=0,"",1/$C3541^2))</f>
        <v>0.0372297397203503</v>
      </c>
      <c r="F3541" s="33" t="n">
        <f aca="false">IF(OR(ROW()-設定!$B$30&lt;2,ROW()+設定!$B$30&gt;13701,N($A3541)&lt;=0,N(INDEX($A$2:$A$13701,MIN(13700,MAX(1,ROW()-1+設定!$B$30))))&lt;=0,$A3541&lt;設定!$B$28,$A3541&gt;設定!$B$29),0,IF(AND($C3541&gt;=MAX(INDEX($C$1:$C$13701,MAX(1,ROW()-設定!$B$24)):INDEX($C$1:$C$13701,MAX(1,ROW()-1))),$C3541&gt;MAX(INDEX($C$1:$C$13701,MIN(13701,ROW()+1)):INDEX($C$1:$C$13701,MIN(13701,ROW()+設定!$B$24))),$C3541&gt;=設定!$B$32,$C3541&gt;=MAX(MIN(INDEX($C$1:$C$13701,MAX(1,ROW()-設定!$B$26)):INDEX($C$1:$C$13701,MAX(1,ROW()-1))),MIN(INDEX($C$1:$C$13701,MIN(13701,ROW()+1)):INDEX($C$1:$C$13701,MIN(13701,ROW()+設定!$B$26))))*10^(設定!$B$27/20)),1,0))</f>
        <v>0</v>
      </c>
      <c r="G3541" s="33" t="n">
        <f aca="false">$G3540+IF($F3541=1,1,0)</f>
        <v>1</v>
      </c>
      <c r="H3541" s="0" t="str">
        <f aca="false">IF($F3541=1,$G3541,"")</f>
        <v/>
      </c>
    </row>
    <row r="3542" customFormat="false" ht="15" hidden="false" customHeight="false" outlineLevel="0" collapsed="false">
      <c r="A3542" s="30" t="n">
        <v>553.125</v>
      </c>
      <c r="B3542" s="31" t="n">
        <v>14.2052</v>
      </c>
      <c r="C3542" s="32" t="n">
        <f aca="false">IF($A3542="","",IF(設定!$B$21="dB",10^($B3542/20),ABS($B3542)))</f>
        <v>5.13168511730763</v>
      </c>
      <c r="D3542" s="32" t="n">
        <f aca="false">IF($A3542="","",$A3542^2)</f>
        <v>305947.265625</v>
      </c>
      <c r="E3542" s="32" t="n">
        <f aca="false">IF($A3542="","",IF($C3542&lt;=0,"",1/$C3542^2))</f>
        <v>0.0379734451150934</v>
      </c>
      <c r="F3542" s="33" t="n">
        <f aca="false">IF(OR(ROW()-設定!$B$30&lt;2,ROW()+設定!$B$30&gt;13701,N($A3542)&lt;=0,N(INDEX($A$2:$A$13701,MIN(13700,MAX(1,ROW()-1+設定!$B$30))))&lt;=0,$A3542&lt;設定!$B$28,$A3542&gt;設定!$B$29),0,IF(AND($C3542&gt;=MAX(INDEX($C$1:$C$13701,MAX(1,ROW()-設定!$B$24)):INDEX($C$1:$C$13701,MAX(1,ROW()-1))),$C3542&gt;MAX(INDEX($C$1:$C$13701,MIN(13701,ROW()+1)):INDEX($C$1:$C$13701,MIN(13701,ROW()+設定!$B$24))),$C3542&gt;=設定!$B$32,$C3542&gt;=MAX(MIN(INDEX($C$1:$C$13701,MAX(1,ROW()-設定!$B$26)):INDEX($C$1:$C$13701,MAX(1,ROW()-1))),MIN(INDEX($C$1:$C$13701,MIN(13701,ROW()+1)):INDEX($C$1:$C$13701,MIN(13701,ROW()+設定!$B$26))))*10^(設定!$B$27/20)),1,0))</f>
        <v>0</v>
      </c>
      <c r="G3542" s="33" t="n">
        <f aca="false">$G3541+IF($F3542=1,1,0)</f>
        <v>1</v>
      </c>
      <c r="H3542" s="0" t="str">
        <f aca="false">IF($F3542=1,$G3542,"")</f>
        <v/>
      </c>
    </row>
    <row r="3543" customFormat="false" ht="15" hidden="false" customHeight="false" outlineLevel="0" collapsed="false">
      <c r="A3543" s="30" t="n">
        <v>553.28125</v>
      </c>
      <c r="B3543" s="31" t="n">
        <v>14.3235</v>
      </c>
      <c r="C3543" s="32" t="n">
        <f aca="false">IF($A3543="","",IF(設定!$B$21="dB",10^($B3543/20),ABS($B3543)))</f>
        <v>5.20205572385482</v>
      </c>
      <c r="D3543" s="32" t="n">
        <f aca="false">IF($A3543="","",$A3543^2)</f>
        <v>306120.141601563</v>
      </c>
      <c r="E3543" s="32" t="n">
        <f aca="false">IF($A3543="","",IF($C3543&lt;=0,"",1/$C3543^2))</f>
        <v>0.0369530253547673</v>
      </c>
      <c r="F3543" s="33" t="n">
        <f aca="false">IF(OR(ROW()-設定!$B$30&lt;2,ROW()+設定!$B$30&gt;13701,N($A3543)&lt;=0,N(INDEX($A$2:$A$13701,MIN(13700,MAX(1,ROW()-1+設定!$B$30))))&lt;=0,$A3543&lt;設定!$B$28,$A3543&gt;設定!$B$29),0,IF(AND($C3543&gt;=MAX(INDEX($C$1:$C$13701,MAX(1,ROW()-設定!$B$24)):INDEX($C$1:$C$13701,MAX(1,ROW()-1))),$C3543&gt;MAX(INDEX($C$1:$C$13701,MIN(13701,ROW()+1)):INDEX($C$1:$C$13701,MIN(13701,ROW()+設定!$B$24))),$C3543&gt;=設定!$B$32,$C3543&gt;=MAX(MIN(INDEX($C$1:$C$13701,MAX(1,ROW()-設定!$B$26)):INDEX($C$1:$C$13701,MAX(1,ROW()-1))),MIN(INDEX($C$1:$C$13701,MIN(13701,ROW()+1)):INDEX($C$1:$C$13701,MIN(13701,ROW()+設定!$B$26))))*10^(設定!$B$27/20)),1,0))</f>
        <v>0</v>
      </c>
      <c r="G3543" s="33" t="n">
        <f aca="false">$G3542+IF($F3543=1,1,0)</f>
        <v>1</v>
      </c>
      <c r="H3543" s="0" t="str">
        <f aca="false">IF($F3543=1,$G3543,"")</f>
        <v/>
      </c>
    </row>
    <row r="3544" customFormat="false" ht="15" hidden="false" customHeight="false" outlineLevel="0" collapsed="false">
      <c r="A3544" s="30" t="n">
        <v>553.4375</v>
      </c>
      <c r="B3544" s="31" t="n">
        <v>14.3906</v>
      </c>
      <c r="C3544" s="32" t="n">
        <f aca="false">IF($A3544="","",IF(設定!$B$21="dB",10^($B3544/20),ABS($B3544)))</f>
        <v>5.24239812961086</v>
      </c>
      <c r="D3544" s="32" t="n">
        <f aca="false">IF($A3544="","",$A3544^2)</f>
        <v>306293.06640625</v>
      </c>
      <c r="E3544" s="32" t="n">
        <f aca="false">IF($A3544="","",IF($C3544&lt;=0,"",1/$C3544^2))</f>
        <v>0.0363864762879802</v>
      </c>
      <c r="F3544" s="33" t="n">
        <f aca="false">IF(OR(ROW()-設定!$B$30&lt;2,ROW()+設定!$B$30&gt;13701,N($A3544)&lt;=0,N(INDEX($A$2:$A$13701,MIN(13700,MAX(1,ROW()-1+設定!$B$30))))&lt;=0,$A3544&lt;設定!$B$28,$A3544&gt;設定!$B$29),0,IF(AND($C3544&gt;=MAX(INDEX($C$1:$C$13701,MAX(1,ROW()-設定!$B$24)):INDEX($C$1:$C$13701,MAX(1,ROW()-1))),$C3544&gt;MAX(INDEX($C$1:$C$13701,MIN(13701,ROW()+1)):INDEX($C$1:$C$13701,MIN(13701,ROW()+設定!$B$24))),$C3544&gt;=設定!$B$32,$C3544&gt;=MAX(MIN(INDEX($C$1:$C$13701,MAX(1,ROW()-設定!$B$26)):INDEX($C$1:$C$13701,MAX(1,ROW()-1))),MIN(INDEX($C$1:$C$13701,MIN(13701,ROW()+1)):INDEX($C$1:$C$13701,MIN(13701,ROW()+設定!$B$26))))*10^(設定!$B$27/20)),1,0))</f>
        <v>0</v>
      </c>
      <c r="G3544" s="33" t="n">
        <f aca="false">$G3543+IF($F3544=1,1,0)</f>
        <v>1</v>
      </c>
      <c r="H3544" s="0" t="str">
        <f aca="false">IF($F3544=1,$G3544,"")</f>
        <v/>
      </c>
    </row>
    <row r="3545" customFormat="false" ht="15" hidden="false" customHeight="false" outlineLevel="0" collapsed="false">
      <c r="A3545" s="30" t="n">
        <v>553.59375</v>
      </c>
      <c r="B3545" s="31" t="n">
        <v>14.3614</v>
      </c>
      <c r="C3545" s="32" t="n">
        <f aca="false">IF($A3545="","",IF(設定!$B$21="dB",10^($B3545/20),ABS($B3545)))</f>
        <v>5.22480396102648</v>
      </c>
      <c r="D3545" s="32" t="n">
        <f aca="false">IF($A3545="","",$A3545^2)</f>
        <v>306466.040039063</v>
      </c>
      <c r="E3545" s="32" t="n">
        <f aca="false">IF($A3545="","",IF($C3545&lt;=0,"",1/$C3545^2))</f>
        <v>0.0366319468167806</v>
      </c>
      <c r="F3545" s="33" t="n">
        <f aca="false">IF(OR(ROW()-設定!$B$30&lt;2,ROW()+設定!$B$30&gt;13701,N($A3545)&lt;=0,N(INDEX($A$2:$A$13701,MIN(13700,MAX(1,ROW()-1+設定!$B$30))))&lt;=0,$A3545&lt;設定!$B$28,$A3545&gt;設定!$B$29),0,IF(AND($C3545&gt;=MAX(INDEX($C$1:$C$13701,MAX(1,ROW()-設定!$B$24)):INDEX($C$1:$C$13701,MAX(1,ROW()-1))),$C3545&gt;MAX(INDEX($C$1:$C$13701,MIN(13701,ROW()+1)):INDEX($C$1:$C$13701,MIN(13701,ROW()+設定!$B$24))),$C3545&gt;=設定!$B$32,$C3545&gt;=MAX(MIN(INDEX($C$1:$C$13701,MAX(1,ROW()-設定!$B$26)):INDEX($C$1:$C$13701,MAX(1,ROW()-1))),MIN(INDEX($C$1:$C$13701,MIN(13701,ROW()+1)):INDEX($C$1:$C$13701,MIN(13701,ROW()+設定!$B$26))))*10^(設定!$B$27/20)),1,0))</f>
        <v>0</v>
      </c>
      <c r="G3545" s="33" t="n">
        <f aca="false">$G3544+IF($F3545=1,1,0)</f>
        <v>1</v>
      </c>
      <c r="H3545" s="0" t="str">
        <f aca="false">IF($F3545=1,$G3545,"")</f>
        <v/>
      </c>
    </row>
    <row r="3546" customFormat="false" ht="15" hidden="false" customHeight="false" outlineLevel="0" collapsed="false">
      <c r="A3546" s="30" t="n">
        <v>553.75</v>
      </c>
      <c r="B3546" s="31" t="n">
        <v>14.2428</v>
      </c>
      <c r="C3546" s="32" t="n">
        <f aca="false">IF($A3546="","",IF(設定!$B$21="dB",10^($B3546/20),ABS($B3546)))</f>
        <v>5.15394761446703</v>
      </c>
      <c r="D3546" s="32" t="n">
        <f aca="false">IF($A3546="","",$A3546^2)</f>
        <v>306639.0625</v>
      </c>
      <c r="E3546" s="32" t="n">
        <f aca="false">IF($A3546="","",IF($C3546&lt;=0,"",1/$C3546^2))</f>
        <v>0.0376461007344532</v>
      </c>
      <c r="F3546" s="33" t="n">
        <f aca="false">IF(OR(ROW()-設定!$B$30&lt;2,ROW()+設定!$B$30&gt;13701,N($A3546)&lt;=0,N(INDEX($A$2:$A$13701,MIN(13700,MAX(1,ROW()-1+設定!$B$30))))&lt;=0,$A3546&lt;設定!$B$28,$A3546&gt;設定!$B$29),0,IF(AND($C3546&gt;=MAX(INDEX($C$1:$C$13701,MAX(1,ROW()-設定!$B$24)):INDEX($C$1:$C$13701,MAX(1,ROW()-1))),$C3546&gt;MAX(INDEX($C$1:$C$13701,MIN(13701,ROW()+1)):INDEX($C$1:$C$13701,MIN(13701,ROW()+設定!$B$24))),$C3546&gt;=設定!$B$32,$C3546&gt;=MAX(MIN(INDEX($C$1:$C$13701,MAX(1,ROW()-設定!$B$26)):INDEX($C$1:$C$13701,MAX(1,ROW()-1))),MIN(INDEX($C$1:$C$13701,MIN(13701,ROW()+1)):INDEX($C$1:$C$13701,MIN(13701,ROW()+設定!$B$26))))*10^(設定!$B$27/20)),1,0))</f>
        <v>0</v>
      </c>
      <c r="G3546" s="33" t="n">
        <f aca="false">$G3545+IF($F3546=1,1,0)</f>
        <v>1</v>
      </c>
      <c r="H3546" s="0" t="str">
        <f aca="false">IF($F3546=1,$G3546,"")</f>
        <v/>
      </c>
    </row>
    <row r="3547" customFormat="false" ht="15" hidden="false" customHeight="false" outlineLevel="0" collapsed="false">
      <c r="A3547" s="30" t="n">
        <v>553.90625</v>
      </c>
      <c r="B3547" s="31" t="n">
        <v>14.1427</v>
      </c>
      <c r="C3547" s="32" t="n">
        <f aca="false">IF($A3547="","",IF(設定!$B$21="dB",10^($B3547/20),ABS($B3547)))</f>
        <v>5.09489220652924</v>
      </c>
      <c r="D3547" s="32" t="n">
        <f aca="false">IF($A3547="","",$A3547^2)</f>
        <v>306812.133789063</v>
      </c>
      <c r="E3547" s="32" t="n">
        <f aca="false">IF($A3547="","",IF($C3547&lt;=0,"",1/$C3547^2))</f>
        <v>0.0385238781031234</v>
      </c>
      <c r="F3547" s="33" t="n">
        <f aca="false">IF(OR(ROW()-設定!$B$30&lt;2,ROW()+設定!$B$30&gt;13701,N($A3547)&lt;=0,N(INDEX($A$2:$A$13701,MIN(13700,MAX(1,ROW()-1+設定!$B$30))))&lt;=0,$A3547&lt;設定!$B$28,$A3547&gt;設定!$B$29),0,IF(AND($C3547&gt;=MAX(INDEX($C$1:$C$13701,MAX(1,ROW()-設定!$B$24)):INDEX($C$1:$C$13701,MAX(1,ROW()-1))),$C3547&gt;MAX(INDEX($C$1:$C$13701,MIN(13701,ROW()+1)):INDEX($C$1:$C$13701,MIN(13701,ROW()+設定!$B$24))),$C3547&gt;=設定!$B$32,$C3547&gt;=MAX(MIN(INDEX($C$1:$C$13701,MAX(1,ROW()-設定!$B$26)):INDEX($C$1:$C$13701,MAX(1,ROW()-1))),MIN(INDEX($C$1:$C$13701,MIN(13701,ROW()+1)):INDEX($C$1:$C$13701,MIN(13701,ROW()+設定!$B$26))))*10^(設定!$B$27/20)),1,0))</f>
        <v>0</v>
      </c>
      <c r="G3547" s="33" t="n">
        <f aca="false">$G3546+IF($F3547=1,1,0)</f>
        <v>1</v>
      </c>
      <c r="H3547" s="0" t="str">
        <f aca="false">IF($F3547=1,$G3547,"")</f>
        <v/>
      </c>
    </row>
    <row r="3548" customFormat="false" ht="15" hidden="false" customHeight="false" outlineLevel="0" collapsed="false">
      <c r="A3548" s="30" t="n">
        <v>554.0625</v>
      </c>
      <c r="B3548" s="31" t="n">
        <v>14.3529</v>
      </c>
      <c r="C3548" s="32" t="n">
        <f aca="false">IF($A3548="","",IF(設定!$B$21="dB",10^($B3548/20),ABS($B3548)))</f>
        <v>5.21969347581267</v>
      </c>
      <c r="D3548" s="32" t="n">
        <f aca="false">IF($A3548="","",$A3548^2)</f>
        <v>306985.25390625</v>
      </c>
      <c r="E3548" s="32" t="n">
        <f aca="false">IF($A3548="","",IF($C3548&lt;=0,"",1/$C3548^2))</f>
        <v>0.0367037129726033</v>
      </c>
      <c r="F3548" s="33" t="n">
        <f aca="false">IF(OR(ROW()-設定!$B$30&lt;2,ROW()+設定!$B$30&gt;13701,N($A3548)&lt;=0,N(INDEX($A$2:$A$13701,MIN(13700,MAX(1,ROW()-1+設定!$B$30))))&lt;=0,$A3548&lt;設定!$B$28,$A3548&gt;設定!$B$29),0,IF(AND($C3548&gt;=MAX(INDEX($C$1:$C$13701,MAX(1,ROW()-設定!$B$24)):INDEX($C$1:$C$13701,MAX(1,ROW()-1))),$C3548&gt;MAX(INDEX($C$1:$C$13701,MIN(13701,ROW()+1)):INDEX($C$1:$C$13701,MIN(13701,ROW()+設定!$B$24))),$C3548&gt;=設定!$B$32,$C3548&gt;=MAX(MIN(INDEX($C$1:$C$13701,MAX(1,ROW()-設定!$B$26)):INDEX($C$1:$C$13701,MAX(1,ROW()-1))),MIN(INDEX($C$1:$C$13701,MIN(13701,ROW()+1)):INDEX($C$1:$C$13701,MIN(13701,ROW()+設定!$B$26))))*10^(設定!$B$27/20)),1,0))</f>
        <v>0</v>
      </c>
      <c r="G3548" s="33" t="n">
        <f aca="false">$G3547+IF($F3548=1,1,0)</f>
        <v>1</v>
      </c>
      <c r="H3548" s="0" t="str">
        <f aca="false">IF($F3548=1,$G3548,"")</f>
        <v/>
      </c>
    </row>
    <row r="3549" customFormat="false" ht="15" hidden="false" customHeight="false" outlineLevel="0" collapsed="false">
      <c r="A3549" s="30" t="n">
        <v>554.21875</v>
      </c>
      <c r="B3549" s="31" t="n">
        <v>14.4111</v>
      </c>
      <c r="C3549" s="32" t="n">
        <f aca="false">IF($A3549="","",IF(設定!$B$21="dB",10^($B3549/20),ABS($B3549)))</f>
        <v>5.25478558646652</v>
      </c>
      <c r="D3549" s="32" t="n">
        <f aca="false">IF($A3549="","",$A3549^2)</f>
        <v>307158.422851563</v>
      </c>
      <c r="E3549" s="32" t="n">
        <f aca="false">IF($A3549="","",IF($C3549&lt;=0,"",1/$C3549^2))</f>
        <v>0.0362151259549098</v>
      </c>
      <c r="F3549" s="33" t="n">
        <f aca="false">IF(OR(ROW()-設定!$B$30&lt;2,ROW()+設定!$B$30&gt;13701,N($A3549)&lt;=0,N(INDEX($A$2:$A$13701,MIN(13700,MAX(1,ROW()-1+設定!$B$30))))&lt;=0,$A3549&lt;設定!$B$28,$A3549&gt;設定!$B$29),0,IF(AND($C3549&gt;=MAX(INDEX($C$1:$C$13701,MAX(1,ROW()-設定!$B$24)):INDEX($C$1:$C$13701,MAX(1,ROW()-1))),$C3549&gt;MAX(INDEX($C$1:$C$13701,MIN(13701,ROW()+1)):INDEX($C$1:$C$13701,MIN(13701,ROW()+設定!$B$24))),$C3549&gt;=設定!$B$32,$C3549&gt;=MAX(MIN(INDEX($C$1:$C$13701,MAX(1,ROW()-設定!$B$26)):INDEX($C$1:$C$13701,MAX(1,ROW()-1))),MIN(INDEX($C$1:$C$13701,MIN(13701,ROW()+1)):INDEX($C$1:$C$13701,MIN(13701,ROW()+設定!$B$26))))*10^(設定!$B$27/20)),1,0))</f>
        <v>0</v>
      </c>
      <c r="G3549" s="33" t="n">
        <f aca="false">$G3548+IF($F3549=1,1,0)</f>
        <v>1</v>
      </c>
      <c r="H3549" s="0" t="str">
        <f aca="false">IF($F3549=1,$G3549,"")</f>
        <v/>
      </c>
    </row>
    <row r="3550" customFormat="false" ht="15" hidden="false" customHeight="false" outlineLevel="0" collapsed="false">
      <c r="A3550" s="30" t="n">
        <v>554.375</v>
      </c>
      <c r="B3550" s="31" t="n">
        <v>14.3813</v>
      </c>
      <c r="C3550" s="32" t="n">
        <f aca="false">IF($A3550="","",IF(設定!$B$21="dB",10^($B3550/20),ABS($B3550)))</f>
        <v>5.23678808696902</v>
      </c>
      <c r="D3550" s="32" t="n">
        <f aca="false">IF($A3550="","",$A3550^2)</f>
        <v>307331.640625</v>
      </c>
      <c r="E3550" s="32" t="n">
        <f aca="false">IF($A3550="","",IF($C3550&lt;=0,"",1/$C3550^2))</f>
        <v>0.0364644779255229</v>
      </c>
      <c r="F3550" s="33" t="n">
        <f aca="false">IF(OR(ROW()-設定!$B$30&lt;2,ROW()+設定!$B$30&gt;13701,N($A3550)&lt;=0,N(INDEX($A$2:$A$13701,MIN(13700,MAX(1,ROW()-1+設定!$B$30))))&lt;=0,$A3550&lt;設定!$B$28,$A3550&gt;設定!$B$29),0,IF(AND($C3550&gt;=MAX(INDEX($C$1:$C$13701,MAX(1,ROW()-設定!$B$24)):INDEX($C$1:$C$13701,MAX(1,ROW()-1))),$C3550&gt;MAX(INDEX($C$1:$C$13701,MIN(13701,ROW()+1)):INDEX($C$1:$C$13701,MIN(13701,ROW()+設定!$B$24))),$C3550&gt;=設定!$B$32,$C3550&gt;=MAX(MIN(INDEX($C$1:$C$13701,MAX(1,ROW()-設定!$B$26)):INDEX($C$1:$C$13701,MAX(1,ROW()-1))),MIN(INDEX($C$1:$C$13701,MIN(13701,ROW()+1)):INDEX($C$1:$C$13701,MIN(13701,ROW()+設定!$B$26))))*10^(設定!$B$27/20)),1,0))</f>
        <v>0</v>
      </c>
      <c r="G3550" s="33" t="n">
        <f aca="false">$G3549+IF($F3550=1,1,0)</f>
        <v>1</v>
      </c>
      <c r="H3550" s="0" t="str">
        <f aca="false">IF($F3550=1,$G3550,"")</f>
        <v/>
      </c>
    </row>
    <row r="3551" customFormat="false" ht="15" hidden="false" customHeight="false" outlineLevel="0" collapsed="false">
      <c r="A3551" s="30" t="n">
        <v>554.53125</v>
      </c>
      <c r="B3551" s="31" t="n">
        <v>14.3781</v>
      </c>
      <c r="C3551" s="32" t="n">
        <f aca="false">IF($A3551="","",IF(設定!$B$21="dB",10^($B3551/20),ABS($B3551)))</f>
        <v>5.23485913828684</v>
      </c>
      <c r="D3551" s="32" t="n">
        <f aca="false">IF($A3551="","",$A3551^2)</f>
        <v>307504.907226563</v>
      </c>
      <c r="E3551" s="32" t="n">
        <f aca="false">IF($A3551="","",IF($C3551&lt;=0,"",1/$C3551^2))</f>
        <v>0.0364913558467534</v>
      </c>
      <c r="F3551" s="33" t="n">
        <f aca="false">IF(OR(ROW()-設定!$B$30&lt;2,ROW()+設定!$B$30&gt;13701,N($A3551)&lt;=0,N(INDEX($A$2:$A$13701,MIN(13700,MAX(1,ROW()-1+設定!$B$30))))&lt;=0,$A3551&lt;設定!$B$28,$A3551&gt;設定!$B$29),0,IF(AND($C3551&gt;=MAX(INDEX($C$1:$C$13701,MAX(1,ROW()-設定!$B$24)):INDEX($C$1:$C$13701,MAX(1,ROW()-1))),$C3551&gt;MAX(INDEX($C$1:$C$13701,MIN(13701,ROW()+1)):INDEX($C$1:$C$13701,MIN(13701,ROW()+設定!$B$24))),$C3551&gt;=設定!$B$32,$C3551&gt;=MAX(MIN(INDEX($C$1:$C$13701,MAX(1,ROW()-設定!$B$26)):INDEX($C$1:$C$13701,MAX(1,ROW()-1))),MIN(INDEX($C$1:$C$13701,MIN(13701,ROW()+1)):INDEX($C$1:$C$13701,MIN(13701,ROW()+設定!$B$26))))*10^(設定!$B$27/20)),1,0))</f>
        <v>0</v>
      </c>
      <c r="G3551" s="33" t="n">
        <f aca="false">$G3550+IF($F3551=1,1,0)</f>
        <v>1</v>
      </c>
      <c r="H3551" s="0" t="str">
        <f aca="false">IF($F3551=1,$G3551,"")</f>
        <v/>
      </c>
    </row>
    <row r="3552" customFormat="false" ht="15" hidden="false" customHeight="false" outlineLevel="0" collapsed="false">
      <c r="A3552" s="30" t="n">
        <v>554.6875</v>
      </c>
      <c r="B3552" s="31" t="n">
        <v>14.365</v>
      </c>
      <c r="C3552" s="32" t="n">
        <f aca="false">IF($A3552="","",IF(設定!$B$21="dB",10^($B3552/20),ABS($B3552)))</f>
        <v>5.22696990987942</v>
      </c>
      <c r="D3552" s="32" t="n">
        <f aca="false">IF($A3552="","",$A3552^2)</f>
        <v>307678.22265625</v>
      </c>
      <c r="E3552" s="32" t="n">
        <f aca="false">IF($A3552="","",IF($C3552&lt;=0,"",1/$C3552^2))</f>
        <v>0.0366015940558049</v>
      </c>
      <c r="F3552" s="33" t="n">
        <f aca="false">IF(OR(ROW()-設定!$B$30&lt;2,ROW()+設定!$B$30&gt;13701,N($A3552)&lt;=0,N(INDEX($A$2:$A$13701,MIN(13700,MAX(1,ROW()-1+設定!$B$30))))&lt;=0,$A3552&lt;設定!$B$28,$A3552&gt;設定!$B$29),0,IF(AND($C3552&gt;=MAX(INDEX($C$1:$C$13701,MAX(1,ROW()-設定!$B$24)):INDEX($C$1:$C$13701,MAX(1,ROW()-1))),$C3552&gt;MAX(INDEX($C$1:$C$13701,MIN(13701,ROW()+1)):INDEX($C$1:$C$13701,MIN(13701,ROW()+設定!$B$24))),$C3552&gt;=設定!$B$32,$C3552&gt;=MAX(MIN(INDEX($C$1:$C$13701,MAX(1,ROW()-設定!$B$26)):INDEX($C$1:$C$13701,MAX(1,ROW()-1))),MIN(INDEX($C$1:$C$13701,MIN(13701,ROW()+1)):INDEX($C$1:$C$13701,MIN(13701,ROW()+設定!$B$26))))*10^(設定!$B$27/20)),1,0))</f>
        <v>0</v>
      </c>
      <c r="G3552" s="33" t="n">
        <f aca="false">$G3551+IF($F3552=1,1,0)</f>
        <v>1</v>
      </c>
      <c r="H3552" s="0" t="str">
        <f aca="false">IF($F3552=1,$G3552,"")</f>
        <v/>
      </c>
    </row>
    <row r="3553" customFormat="false" ht="15" hidden="false" customHeight="false" outlineLevel="0" collapsed="false">
      <c r="A3553" s="30" t="n">
        <v>554.84375</v>
      </c>
      <c r="B3553" s="31" t="n">
        <v>14.5262</v>
      </c>
      <c r="C3553" s="32" t="n">
        <f aca="false">IF($A3553="","",IF(設定!$B$21="dB",10^($B3553/20),ABS($B3553)))</f>
        <v>5.32488214466085</v>
      </c>
      <c r="D3553" s="32" t="n">
        <f aca="false">IF($A3553="","",$A3553^2)</f>
        <v>307851.586914063</v>
      </c>
      <c r="E3553" s="32" t="n">
        <f aca="false">IF($A3553="","",IF($C3553&lt;=0,"",1/$C3553^2))</f>
        <v>0.0352679324256014</v>
      </c>
      <c r="F3553" s="33" t="n">
        <f aca="false">IF(OR(ROW()-設定!$B$30&lt;2,ROW()+設定!$B$30&gt;13701,N($A3553)&lt;=0,N(INDEX($A$2:$A$13701,MIN(13700,MAX(1,ROW()-1+設定!$B$30))))&lt;=0,$A3553&lt;設定!$B$28,$A3553&gt;設定!$B$29),0,IF(AND($C3553&gt;=MAX(INDEX($C$1:$C$13701,MAX(1,ROW()-設定!$B$24)):INDEX($C$1:$C$13701,MAX(1,ROW()-1))),$C3553&gt;MAX(INDEX($C$1:$C$13701,MIN(13701,ROW()+1)):INDEX($C$1:$C$13701,MIN(13701,ROW()+設定!$B$24))),$C3553&gt;=設定!$B$32,$C3553&gt;=MAX(MIN(INDEX($C$1:$C$13701,MAX(1,ROW()-設定!$B$26)):INDEX($C$1:$C$13701,MAX(1,ROW()-1))),MIN(INDEX($C$1:$C$13701,MIN(13701,ROW()+1)):INDEX($C$1:$C$13701,MIN(13701,ROW()+設定!$B$26))))*10^(設定!$B$27/20)),1,0))</f>
        <v>0</v>
      </c>
      <c r="G3553" s="33" t="n">
        <f aca="false">$G3552+IF($F3553=1,1,0)</f>
        <v>1</v>
      </c>
      <c r="H3553" s="0" t="str">
        <f aca="false">IF($F3553=1,$G3553,"")</f>
        <v/>
      </c>
    </row>
    <row r="3554" customFormat="false" ht="15" hidden="false" customHeight="false" outlineLevel="0" collapsed="false">
      <c r="A3554" s="30" t="n">
        <v>555</v>
      </c>
      <c r="B3554" s="31" t="n">
        <v>14.4605</v>
      </c>
      <c r="C3554" s="32" t="n">
        <f aca="false">IF($A3554="","",IF(設定!$B$21="dB",10^($B3554/20),ABS($B3554)))</f>
        <v>5.28475672404728</v>
      </c>
      <c r="D3554" s="32" t="n">
        <f aca="false">IF($A3554="","",$A3554^2)</f>
        <v>308025</v>
      </c>
      <c r="E3554" s="32" t="n">
        <f aca="false">IF($A3554="","",IF($C3554&lt;=0,"",1/$C3554^2))</f>
        <v>0.0358055212099887</v>
      </c>
      <c r="F3554" s="33" t="n">
        <f aca="false">IF(OR(ROW()-設定!$B$30&lt;2,ROW()+設定!$B$30&gt;13701,N($A3554)&lt;=0,N(INDEX($A$2:$A$13701,MIN(13700,MAX(1,ROW()-1+設定!$B$30))))&lt;=0,$A3554&lt;設定!$B$28,$A3554&gt;設定!$B$29),0,IF(AND($C3554&gt;=MAX(INDEX($C$1:$C$13701,MAX(1,ROW()-設定!$B$24)):INDEX($C$1:$C$13701,MAX(1,ROW()-1))),$C3554&gt;MAX(INDEX($C$1:$C$13701,MIN(13701,ROW()+1)):INDEX($C$1:$C$13701,MIN(13701,ROW()+設定!$B$24))),$C3554&gt;=設定!$B$32,$C3554&gt;=MAX(MIN(INDEX($C$1:$C$13701,MAX(1,ROW()-設定!$B$26)):INDEX($C$1:$C$13701,MAX(1,ROW()-1))),MIN(INDEX($C$1:$C$13701,MIN(13701,ROW()+1)):INDEX($C$1:$C$13701,MIN(13701,ROW()+設定!$B$26))))*10^(設定!$B$27/20)),1,0))</f>
        <v>0</v>
      </c>
      <c r="G3554" s="33" t="n">
        <f aca="false">$G3553+IF($F3554=1,1,0)</f>
        <v>1</v>
      </c>
      <c r="H3554" s="0" t="str">
        <f aca="false">IF($F3554=1,$G3554,"")</f>
        <v/>
      </c>
    </row>
    <row r="3555" customFormat="false" ht="15" hidden="false" customHeight="false" outlineLevel="0" collapsed="false">
      <c r="A3555" s="30" t="n">
        <v>555.15625</v>
      </c>
      <c r="B3555" s="31" t="n">
        <v>14.4931</v>
      </c>
      <c r="C3555" s="32" t="n">
        <f aca="false">IF($A3555="","",IF(設定!$B$21="dB",10^($B3555/20),ABS($B3555)))</f>
        <v>5.30462881416642</v>
      </c>
      <c r="D3555" s="32" t="n">
        <f aca="false">IF($A3555="","",$A3555^2)</f>
        <v>308198.461914063</v>
      </c>
      <c r="E3555" s="32" t="n">
        <f aca="false">IF($A3555="","",IF($C3555&lt;=0,"",1/$C3555^2))</f>
        <v>0.0355377559021168</v>
      </c>
      <c r="F3555" s="33" t="n">
        <f aca="false">IF(OR(ROW()-設定!$B$30&lt;2,ROW()+設定!$B$30&gt;13701,N($A3555)&lt;=0,N(INDEX($A$2:$A$13701,MIN(13700,MAX(1,ROW()-1+設定!$B$30))))&lt;=0,$A3555&lt;設定!$B$28,$A3555&gt;設定!$B$29),0,IF(AND($C3555&gt;=MAX(INDEX($C$1:$C$13701,MAX(1,ROW()-設定!$B$24)):INDEX($C$1:$C$13701,MAX(1,ROW()-1))),$C3555&gt;MAX(INDEX($C$1:$C$13701,MIN(13701,ROW()+1)):INDEX($C$1:$C$13701,MIN(13701,ROW()+設定!$B$24))),$C3555&gt;=設定!$B$32,$C3555&gt;=MAX(MIN(INDEX($C$1:$C$13701,MAX(1,ROW()-設定!$B$26)):INDEX($C$1:$C$13701,MAX(1,ROW()-1))),MIN(INDEX($C$1:$C$13701,MIN(13701,ROW()+1)):INDEX($C$1:$C$13701,MIN(13701,ROW()+設定!$B$26))))*10^(設定!$B$27/20)),1,0))</f>
        <v>0</v>
      </c>
      <c r="G3555" s="33" t="n">
        <f aca="false">$G3554+IF($F3555=1,1,0)</f>
        <v>1</v>
      </c>
      <c r="H3555" s="0" t="str">
        <f aca="false">IF($F3555=1,$G3555,"")</f>
        <v/>
      </c>
    </row>
    <row r="3556" customFormat="false" ht="15" hidden="false" customHeight="false" outlineLevel="0" collapsed="false">
      <c r="A3556" s="30" t="n">
        <v>555.3125</v>
      </c>
      <c r="B3556" s="31" t="n">
        <v>14.3927</v>
      </c>
      <c r="C3556" s="32" t="n">
        <f aca="false">IF($A3556="","",IF(設定!$B$21="dB",10^($B3556/20),ABS($B3556)))</f>
        <v>5.24366574495868</v>
      </c>
      <c r="D3556" s="32" t="n">
        <f aca="false">IF($A3556="","",$A3556^2)</f>
        <v>308371.97265625</v>
      </c>
      <c r="E3556" s="32" t="n">
        <f aca="false">IF($A3556="","",IF($C3556&lt;=0,"",1/$C3556^2))</f>
        <v>0.0363688861199668</v>
      </c>
      <c r="F3556" s="33" t="n">
        <f aca="false">IF(OR(ROW()-設定!$B$30&lt;2,ROW()+設定!$B$30&gt;13701,N($A3556)&lt;=0,N(INDEX($A$2:$A$13701,MIN(13700,MAX(1,ROW()-1+設定!$B$30))))&lt;=0,$A3556&lt;設定!$B$28,$A3556&gt;設定!$B$29),0,IF(AND($C3556&gt;=MAX(INDEX($C$1:$C$13701,MAX(1,ROW()-設定!$B$24)):INDEX($C$1:$C$13701,MAX(1,ROW()-1))),$C3556&gt;MAX(INDEX($C$1:$C$13701,MIN(13701,ROW()+1)):INDEX($C$1:$C$13701,MIN(13701,ROW()+設定!$B$24))),$C3556&gt;=設定!$B$32,$C3556&gt;=MAX(MIN(INDEX($C$1:$C$13701,MAX(1,ROW()-設定!$B$26)):INDEX($C$1:$C$13701,MAX(1,ROW()-1))),MIN(INDEX($C$1:$C$13701,MIN(13701,ROW()+1)):INDEX($C$1:$C$13701,MIN(13701,ROW()+設定!$B$26))))*10^(設定!$B$27/20)),1,0))</f>
        <v>0</v>
      </c>
      <c r="G3556" s="33" t="n">
        <f aca="false">$G3555+IF($F3556=1,1,0)</f>
        <v>1</v>
      </c>
      <c r="H3556" s="0" t="str">
        <f aca="false">IF($F3556=1,$G3556,"")</f>
        <v/>
      </c>
    </row>
    <row r="3557" customFormat="false" ht="15" hidden="false" customHeight="false" outlineLevel="0" collapsed="false">
      <c r="A3557" s="30" t="n">
        <v>555.46875</v>
      </c>
      <c r="B3557" s="31" t="n">
        <v>14.4445</v>
      </c>
      <c r="C3557" s="32" t="n">
        <f aca="false">IF($A3557="","",IF(設定!$B$21="dB",10^($B3557/20),ABS($B3557)))</f>
        <v>5.27503080305942</v>
      </c>
      <c r="D3557" s="32" t="n">
        <f aca="false">IF($A3557="","",$A3557^2)</f>
        <v>308545.532226563</v>
      </c>
      <c r="E3557" s="32" t="n">
        <f aca="false">IF($A3557="","",IF($C3557&lt;=0,"",1/$C3557^2))</f>
        <v>0.0359376769153329</v>
      </c>
      <c r="F3557" s="33" t="n">
        <f aca="false">IF(OR(ROW()-設定!$B$30&lt;2,ROW()+設定!$B$30&gt;13701,N($A3557)&lt;=0,N(INDEX($A$2:$A$13701,MIN(13700,MAX(1,ROW()-1+設定!$B$30))))&lt;=0,$A3557&lt;設定!$B$28,$A3557&gt;設定!$B$29),0,IF(AND($C3557&gt;=MAX(INDEX($C$1:$C$13701,MAX(1,ROW()-設定!$B$24)):INDEX($C$1:$C$13701,MAX(1,ROW()-1))),$C3557&gt;MAX(INDEX($C$1:$C$13701,MIN(13701,ROW()+1)):INDEX($C$1:$C$13701,MIN(13701,ROW()+設定!$B$24))),$C3557&gt;=設定!$B$32,$C3557&gt;=MAX(MIN(INDEX($C$1:$C$13701,MAX(1,ROW()-設定!$B$26)):INDEX($C$1:$C$13701,MAX(1,ROW()-1))),MIN(INDEX($C$1:$C$13701,MIN(13701,ROW()+1)):INDEX($C$1:$C$13701,MIN(13701,ROW()+設定!$B$26))))*10^(設定!$B$27/20)),1,0))</f>
        <v>0</v>
      </c>
      <c r="G3557" s="33" t="n">
        <f aca="false">$G3556+IF($F3557=1,1,0)</f>
        <v>1</v>
      </c>
      <c r="H3557" s="0" t="str">
        <f aca="false">IF($F3557=1,$G3557,"")</f>
        <v/>
      </c>
    </row>
    <row r="3558" customFormat="false" ht="15" hidden="false" customHeight="false" outlineLevel="0" collapsed="false">
      <c r="A3558" s="30" t="n">
        <v>555.625</v>
      </c>
      <c r="B3558" s="31" t="n">
        <v>14.5403</v>
      </c>
      <c r="C3558" s="32" t="n">
        <f aca="false">IF($A3558="","",IF(設定!$B$21="dB",10^($B3558/20),ABS($B3558)))</f>
        <v>5.33353316540438</v>
      </c>
      <c r="D3558" s="32" t="n">
        <f aca="false">IF($A3558="","",$A3558^2)</f>
        <v>308719.140625</v>
      </c>
      <c r="E3558" s="32" t="n">
        <f aca="false">IF($A3558="","",IF($C3558&lt;=0,"",1/$C3558^2))</f>
        <v>0.0351536156432161</v>
      </c>
      <c r="F3558" s="33" t="n">
        <f aca="false">IF(OR(ROW()-設定!$B$30&lt;2,ROW()+設定!$B$30&gt;13701,N($A3558)&lt;=0,N(INDEX($A$2:$A$13701,MIN(13700,MAX(1,ROW()-1+設定!$B$30))))&lt;=0,$A3558&lt;設定!$B$28,$A3558&gt;設定!$B$29),0,IF(AND($C3558&gt;=MAX(INDEX($C$1:$C$13701,MAX(1,ROW()-設定!$B$24)):INDEX($C$1:$C$13701,MAX(1,ROW()-1))),$C3558&gt;MAX(INDEX($C$1:$C$13701,MIN(13701,ROW()+1)):INDEX($C$1:$C$13701,MIN(13701,ROW()+設定!$B$24))),$C3558&gt;=設定!$B$32,$C3558&gt;=MAX(MIN(INDEX($C$1:$C$13701,MAX(1,ROW()-設定!$B$26)):INDEX($C$1:$C$13701,MAX(1,ROW()-1))),MIN(INDEX($C$1:$C$13701,MIN(13701,ROW()+1)):INDEX($C$1:$C$13701,MIN(13701,ROW()+設定!$B$26))))*10^(設定!$B$27/20)),1,0))</f>
        <v>0</v>
      </c>
      <c r="G3558" s="33" t="n">
        <f aca="false">$G3557+IF($F3558=1,1,0)</f>
        <v>1</v>
      </c>
      <c r="H3558" s="0" t="str">
        <f aca="false">IF($F3558=1,$G3558,"")</f>
        <v/>
      </c>
    </row>
    <row r="3559" customFormat="false" ht="15" hidden="false" customHeight="false" outlineLevel="0" collapsed="false">
      <c r="A3559" s="30" t="n">
        <v>555.78125</v>
      </c>
      <c r="B3559" s="31" t="n">
        <v>14.4323</v>
      </c>
      <c r="C3559" s="32" t="n">
        <f aca="false">IF($A3559="","",IF(設定!$B$21="dB",10^($B3559/20),ABS($B3559)))</f>
        <v>5.26762681756193</v>
      </c>
      <c r="D3559" s="32" t="n">
        <f aca="false">IF($A3559="","",$A3559^2)</f>
        <v>308892.797851563</v>
      </c>
      <c r="E3559" s="32" t="n">
        <f aca="false">IF($A3559="","",IF($C3559&lt;=0,"",1/$C3559^2))</f>
        <v>0.0360387733086634</v>
      </c>
      <c r="F3559" s="33" t="n">
        <f aca="false">IF(OR(ROW()-設定!$B$30&lt;2,ROW()+設定!$B$30&gt;13701,N($A3559)&lt;=0,N(INDEX($A$2:$A$13701,MIN(13700,MAX(1,ROW()-1+設定!$B$30))))&lt;=0,$A3559&lt;設定!$B$28,$A3559&gt;設定!$B$29),0,IF(AND($C3559&gt;=MAX(INDEX($C$1:$C$13701,MAX(1,ROW()-設定!$B$24)):INDEX($C$1:$C$13701,MAX(1,ROW()-1))),$C3559&gt;MAX(INDEX($C$1:$C$13701,MIN(13701,ROW()+1)):INDEX($C$1:$C$13701,MIN(13701,ROW()+設定!$B$24))),$C3559&gt;=設定!$B$32,$C3559&gt;=MAX(MIN(INDEX($C$1:$C$13701,MAX(1,ROW()-設定!$B$26)):INDEX($C$1:$C$13701,MAX(1,ROW()-1))),MIN(INDEX($C$1:$C$13701,MIN(13701,ROW()+1)):INDEX($C$1:$C$13701,MIN(13701,ROW()+設定!$B$26))))*10^(設定!$B$27/20)),1,0))</f>
        <v>0</v>
      </c>
      <c r="G3559" s="33" t="n">
        <f aca="false">$G3558+IF($F3559=1,1,0)</f>
        <v>1</v>
      </c>
      <c r="H3559" s="0" t="str">
        <f aca="false">IF($F3559=1,$G3559,"")</f>
        <v/>
      </c>
    </row>
    <row r="3560" customFormat="false" ht="15" hidden="false" customHeight="false" outlineLevel="0" collapsed="false">
      <c r="A3560" s="30" t="n">
        <v>555.9375</v>
      </c>
      <c r="B3560" s="31" t="n">
        <v>14.4203</v>
      </c>
      <c r="C3560" s="32" t="n">
        <f aca="false">IF($A3560="","",IF(設定!$B$21="dB",10^($B3560/20),ABS($B3560)))</f>
        <v>5.26035434697204</v>
      </c>
      <c r="D3560" s="32" t="n">
        <f aca="false">IF($A3560="","",$A3560^2)</f>
        <v>309066.50390625</v>
      </c>
      <c r="E3560" s="32" t="n">
        <f aca="false">IF($A3560="","",IF($C3560&lt;=0,"",1/$C3560^2))</f>
        <v>0.0361384898192999</v>
      </c>
      <c r="F3560" s="33" t="n">
        <f aca="false">IF(OR(ROW()-設定!$B$30&lt;2,ROW()+設定!$B$30&gt;13701,N($A3560)&lt;=0,N(INDEX($A$2:$A$13701,MIN(13700,MAX(1,ROW()-1+設定!$B$30))))&lt;=0,$A3560&lt;設定!$B$28,$A3560&gt;設定!$B$29),0,IF(AND($C3560&gt;=MAX(INDEX($C$1:$C$13701,MAX(1,ROW()-設定!$B$24)):INDEX($C$1:$C$13701,MAX(1,ROW()-1))),$C3560&gt;MAX(INDEX($C$1:$C$13701,MIN(13701,ROW()+1)):INDEX($C$1:$C$13701,MIN(13701,ROW()+設定!$B$24))),$C3560&gt;=設定!$B$32,$C3560&gt;=MAX(MIN(INDEX($C$1:$C$13701,MAX(1,ROW()-設定!$B$26)):INDEX($C$1:$C$13701,MAX(1,ROW()-1))),MIN(INDEX($C$1:$C$13701,MIN(13701,ROW()+1)):INDEX($C$1:$C$13701,MIN(13701,ROW()+設定!$B$26))))*10^(設定!$B$27/20)),1,0))</f>
        <v>0</v>
      </c>
      <c r="G3560" s="33" t="n">
        <f aca="false">$G3559+IF($F3560=1,1,0)</f>
        <v>1</v>
      </c>
      <c r="H3560" s="0" t="str">
        <f aca="false">IF($F3560=1,$G3560,"")</f>
        <v/>
      </c>
    </row>
    <row r="3561" customFormat="false" ht="15" hidden="false" customHeight="false" outlineLevel="0" collapsed="false">
      <c r="A3561" s="30" t="n">
        <v>556.09375</v>
      </c>
      <c r="B3561" s="31" t="n">
        <v>14.5325</v>
      </c>
      <c r="C3561" s="32" t="n">
        <f aca="false">IF($A3561="","",IF(設定!$B$21="dB",10^($B3561/20),ABS($B3561)))</f>
        <v>5.32874575884698</v>
      </c>
      <c r="D3561" s="32" t="n">
        <f aca="false">IF($A3561="","",$A3561^2)</f>
        <v>309240.258789063</v>
      </c>
      <c r="E3561" s="32" t="n">
        <f aca="false">IF($A3561="","",IF($C3561&lt;=0,"",1/$C3561^2))</f>
        <v>0.0352168088434896</v>
      </c>
      <c r="F3561" s="33" t="n">
        <f aca="false">IF(OR(ROW()-設定!$B$30&lt;2,ROW()+設定!$B$30&gt;13701,N($A3561)&lt;=0,N(INDEX($A$2:$A$13701,MIN(13700,MAX(1,ROW()-1+設定!$B$30))))&lt;=0,$A3561&lt;設定!$B$28,$A3561&gt;設定!$B$29),0,IF(AND($C3561&gt;=MAX(INDEX($C$1:$C$13701,MAX(1,ROW()-設定!$B$24)):INDEX($C$1:$C$13701,MAX(1,ROW()-1))),$C3561&gt;MAX(INDEX($C$1:$C$13701,MIN(13701,ROW()+1)):INDEX($C$1:$C$13701,MIN(13701,ROW()+設定!$B$24))),$C3561&gt;=設定!$B$32,$C3561&gt;=MAX(MIN(INDEX($C$1:$C$13701,MAX(1,ROW()-設定!$B$26)):INDEX($C$1:$C$13701,MAX(1,ROW()-1))),MIN(INDEX($C$1:$C$13701,MIN(13701,ROW()+1)):INDEX($C$1:$C$13701,MIN(13701,ROW()+設定!$B$26))))*10^(設定!$B$27/20)),1,0))</f>
        <v>0</v>
      </c>
      <c r="G3561" s="33" t="n">
        <f aca="false">$G3560+IF($F3561=1,1,0)</f>
        <v>1</v>
      </c>
      <c r="H3561" s="0" t="str">
        <f aca="false">IF($F3561=1,$G3561,"")</f>
        <v/>
      </c>
    </row>
    <row r="3562" customFormat="false" ht="15" hidden="false" customHeight="false" outlineLevel="0" collapsed="false">
      <c r="A3562" s="30" t="n">
        <v>556.25</v>
      </c>
      <c r="B3562" s="31" t="n">
        <v>14.7055</v>
      </c>
      <c r="C3562" s="32" t="n">
        <f aca="false">IF($A3562="","",IF(設定!$B$21="dB",10^($B3562/20),ABS($B3562)))</f>
        <v>5.43594432456818</v>
      </c>
      <c r="D3562" s="32" t="n">
        <f aca="false">IF($A3562="","",$A3562^2)</f>
        <v>309414.0625</v>
      </c>
      <c r="E3562" s="32" t="n">
        <f aca="false">IF($A3562="","",IF($C3562&lt;=0,"",1/$C3562^2))</f>
        <v>0.0338415308121233</v>
      </c>
      <c r="F3562" s="33" t="n">
        <f aca="false">IF(OR(ROW()-設定!$B$30&lt;2,ROW()+設定!$B$30&gt;13701,N($A3562)&lt;=0,N(INDEX($A$2:$A$13701,MIN(13700,MAX(1,ROW()-1+設定!$B$30))))&lt;=0,$A3562&lt;設定!$B$28,$A3562&gt;設定!$B$29),0,IF(AND($C3562&gt;=MAX(INDEX($C$1:$C$13701,MAX(1,ROW()-設定!$B$24)):INDEX($C$1:$C$13701,MAX(1,ROW()-1))),$C3562&gt;MAX(INDEX($C$1:$C$13701,MIN(13701,ROW()+1)):INDEX($C$1:$C$13701,MIN(13701,ROW()+設定!$B$24))),$C3562&gt;=設定!$B$32,$C3562&gt;=MAX(MIN(INDEX($C$1:$C$13701,MAX(1,ROW()-設定!$B$26)):INDEX($C$1:$C$13701,MAX(1,ROW()-1))),MIN(INDEX($C$1:$C$13701,MIN(13701,ROW()+1)):INDEX($C$1:$C$13701,MIN(13701,ROW()+設定!$B$26))))*10^(設定!$B$27/20)),1,0))</f>
        <v>0</v>
      </c>
      <c r="G3562" s="33" t="n">
        <f aca="false">$G3561+IF($F3562=1,1,0)</f>
        <v>1</v>
      </c>
      <c r="H3562" s="0" t="str">
        <f aca="false">IF($F3562=1,$G3562,"")</f>
        <v/>
      </c>
    </row>
    <row r="3563" customFormat="false" ht="15" hidden="false" customHeight="false" outlineLevel="0" collapsed="false">
      <c r="A3563" s="30" t="n">
        <v>556.40625</v>
      </c>
      <c r="B3563" s="31" t="n">
        <v>14.6155</v>
      </c>
      <c r="C3563" s="32" t="n">
        <f aca="false">IF($A3563="","",IF(設定!$B$21="dB",10^($B3563/20),ABS($B3563)))</f>
        <v>5.37990987047055</v>
      </c>
      <c r="D3563" s="32" t="n">
        <f aca="false">IF($A3563="","",$A3563^2)</f>
        <v>309587.915039063</v>
      </c>
      <c r="E3563" s="32" t="n">
        <f aca="false">IF($A3563="","",IF($C3563&lt;=0,"",1/$C3563^2))</f>
        <v>0.0345501549952067</v>
      </c>
      <c r="F3563" s="33" t="n">
        <f aca="false">IF(OR(ROW()-設定!$B$30&lt;2,ROW()+設定!$B$30&gt;13701,N($A3563)&lt;=0,N(INDEX($A$2:$A$13701,MIN(13700,MAX(1,ROW()-1+設定!$B$30))))&lt;=0,$A3563&lt;設定!$B$28,$A3563&gt;設定!$B$29),0,IF(AND($C3563&gt;=MAX(INDEX($C$1:$C$13701,MAX(1,ROW()-設定!$B$24)):INDEX($C$1:$C$13701,MAX(1,ROW()-1))),$C3563&gt;MAX(INDEX($C$1:$C$13701,MIN(13701,ROW()+1)):INDEX($C$1:$C$13701,MIN(13701,ROW()+設定!$B$24))),$C3563&gt;=設定!$B$32,$C3563&gt;=MAX(MIN(INDEX($C$1:$C$13701,MAX(1,ROW()-設定!$B$26)):INDEX($C$1:$C$13701,MAX(1,ROW()-1))),MIN(INDEX($C$1:$C$13701,MIN(13701,ROW()+1)):INDEX($C$1:$C$13701,MIN(13701,ROW()+設定!$B$26))))*10^(設定!$B$27/20)),1,0))</f>
        <v>0</v>
      </c>
      <c r="G3563" s="33" t="n">
        <f aca="false">$G3562+IF($F3563=1,1,0)</f>
        <v>1</v>
      </c>
      <c r="H3563" s="0" t="str">
        <f aca="false">IF($F3563=1,$G3563,"")</f>
        <v/>
      </c>
    </row>
    <row r="3564" customFormat="false" ht="15" hidden="false" customHeight="false" outlineLevel="0" collapsed="false">
      <c r="A3564" s="30" t="n">
        <v>556.5625</v>
      </c>
      <c r="B3564" s="31" t="n">
        <v>14.761</v>
      </c>
      <c r="C3564" s="32" t="n">
        <f aca="false">IF($A3564="","",IF(設定!$B$21="dB",10^($B3564/20),ABS($B3564)))</f>
        <v>5.47078944059479</v>
      </c>
      <c r="D3564" s="32" t="n">
        <f aca="false">IF($A3564="","",$A3564^2)</f>
        <v>309761.81640625</v>
      </c>
      <c r="E3564" s="32" t="n">
        <f aca="false">IF($A3564="","",IF($C3564&lt;=0,"",1/$C3564^2))</f>
        <v>0.0334118097633043</v>
      </c>
      <c r="F3564" s="33" t="n">
        <f aca="false">IF(OR(ROW()-設定!$B$30&lt;2,ROW()+設定!$B$30&gt;13701,N($A3564)&lt;=0,N(INDEX($A$2:$A$13701,MIN(13700,MAX(1,ROW()-1+設定!$B$30))))&lt;=0,$A3564&lt;設定!$B$28,$A3564&gt;設定!$B$29),0,IF(AND($C3564&gt;=MAX(INDEX($C$1:$C$13701,MAX(1,ROW()-設定!$B$24)):INDEX($C$1:$C$13701,MAX(1,ROW()-1))),$C3564&gt;MAX(INDEX($C$1:$C$13701,MIN(13701,ROW()+1)):INDEX($C$1:$C$13701,MIN(13701,ROW()+設定!$B$24))),$C3564&gt;=設定!$B$32,$C3564&gt;=MAX(MIN(INDEX($C$1:$C$13701,MAX(1,ROW()-設定!$B$26)):INDEX($C$1:$C$13701,MAX(1,ROW()-1))),MIN(INDEX($C$1:$C$13701,MIN(13701,ROW()+1)):INDEX($C$1:$C$13701,MIN(13701,ROW()+設定!$B$26))))*10^(設定!$B$27/20)),1,0))</f>
        <v>0</v>
      </c>
      <c r="G3564" s="33" t="n">
        <f aca="false">$G3563+IF($F3564=1,1,0)</f>
        <v>1</v>
      </c>
      <c r="H3564" s="0" t="str">
        <f aca="false">IF($F3564=1,$G3564,"")</f>
        <v/>
      </c>
    </row>
    <row r="3565" customFormat="false" ht="15" hidden="false" customHeight="false" outlineLevel="0" collapsed="false">
      <c r="A3565" s="30" t="n">
        <v>556.71875</v>
      </c>
      <c r="B3565" s="31" t="n">
        <v>14.6112</v>
      </c>
      <c r="C3565" s="32" t="n">
        <f aca="false">IF($A3565="","",IF(設定!$B$21="dB",10^($B3565/20),ABS($B3565)))</f>
        <v>5.37724717405866</v>
      </c>
      <c r="D3565" s="32" t="n">
        <f aca="false">IF($A3565="","",$A3565^2)</f>
        <v>309935.766601563</v>
      </c>
      <c r="E3565" s="32" t="n">
        <f aca="false">IF($A3565="","",IF($C3565&lt;=0,"",1/$C3565^2))</f>
        <v>0.0345843804448145</v>
      </c>
      <c r="F3565" s="33" t="n">
        <f aca="false">IF(OR(ROW()-設定!$B$30&lt;2,ROW()+設定!$B$30&gt;13701,N($A3565)&lt;=0,N(INDEX($A$2:$A$13701,MIN(13700,MAX(1,ROW()-1+設定!$B$30))))&lt;=0,$A3565&lt;設定!$B$28,$A3565&gt;設定!$B$29),0,IF(AND($C3565&gt;=MAX(INDEX($C$1:$C$13701,MAX(1,ROW()-設定!$B$24)):INDEX($C$1:$C$13701,MAX(1,ROW()-1))),$C3565&gt;MAX(INDEX($C$1:$C$13701,MIN(13701,ROW()+1)):INDEX($C$1:$C$13701,MIN(13701,ROW()+設定!$B$24))),$C3565&gt;=設定!$B$32,$C3565&gt;=MAX(MIN(INDEX($C$1:$C$13701,MAX(1,ROW()-設定!$B$26)):INDEX($C$1:$C$13701,MAX(1,ROW()-1))),MIN(INDEX($C$1:$C$13701,MIN(13701,ROW()+1)):INDEX($C$1:$C$13701,MIN(13701,ROW()+設定!$B$26))))*10^(設定!$B$27/20)),1,0))</f>
        <v>0</v>
      </c>
      <c r="G3565" s="33" t="n">
        <f aca="false">$G3564+IF($F3565=1,1,0)</f>
        <v>1</v>
      </c>
      <c r="H3565" s="0" t="str">
        <f aca="false">IF($F3565=1,$G3565,"")</f>
        <v/>
      </c>
    </row>
    <row r="3566" customFormat="false" ht="15" hidden="false" customHeight="false" outlineLevel="0" collapsed="false">
      <c r="A3566" s="30" t="n">
        <v>556.875</v>
      </c>
      <c r="B3566" s="31" t="n">
        <v>14.607</v>
      </c>
      <c r="C3566" s="32" t="n">
        <f aca="false">IF($A3566="","",IF(設定!$B$21="dB",10^($B3566/20),ABS($B3566)))</f>
        <v>5.37464767306568</v>
      </c>
      <c r="D3566" s="32" t="n">
        <f aca="false">IF($A3566="","",$A3566^2)</f>
        <v>310109.765625</v>
      </c>
      <c r="E3566" s="32" t="n">
        <f aca="false">IF($A3566="","",IF($C3566&lt;=0,"",1/$C3566^2))</f>
        <v>0.0346178426837559</v>
      </c>
      <c r="F3566" s="33" t="n">
        <f aca="false">IF(OR(ROW()-設定!$B$30&lt;2,ROW()+設定!$B$30&gt;13701,N($A3566)&lt;=0,N(INDEX($A$2:$A$13701,MIN(13700,MAX(1,ROW()-1+設定!$B$30))))&lt;=0,$A3566&lt;設定!$B$28,$A3566&gt;設定!$B$29),0,IF(AND($C3566&gt;=MAX(INDEX($C$1:$C$13701,MAX(1,ROW()-設定!$B$24)):INDEX($C$1:$C$13701,MAX(1,ROW()-1))),$C3566&gt;MAX(INDEX($C$1:$C$13701,MIN(13701,ROW()+1)):INDEX($C$1:$C$13701,MIN(13701,ROW()+設定!$B$24))),$C3566&gt;=設定!$B$32,$C3566&gt;=MAX(MIN(INDEX($C$1:$C$13701,MAX(1,ROW()-設定!$B$26)):INDEX($C$1:$C$13701,MAX(1,ROW()-1))),MIN(INDEX($C$1:$C$13701,MIN(13701,ROW()+1)):INDEX($C$1:$C$13701,MIN(13701,ROW()+設定!$B$26))))*10^(設定!$B$27/20)),1,0))</f>
        <v>0</v>
      </c>
      <c r="G3566" s="33" t="n">
        <f aca="false">$G3565+IF($F3566=1,1,0)</f>
        <v>1</v>
      </c>
      <c r="H3566" s="0" t="str">
        <f aca="false">IF($F3566=1,$G3566,"")</f>
        <v/>
      </c>
    </row>
    <row r="3567" customFormat="false" ht="15" hidden="false" customHeight="false" outlineLevel="0" collapsed="false">
      <c r="A3567" s="30" t="n">
        <v>557.03125</v>
      </c>
      <c r="B3567" s="31" t="n">
        <v>14.5076</v>
      </c>
      <c r="C3567" s="32" t="n">
        <f aca="false">IF($A3567="","",IF(設定!$B$21="dB",10^($B3567/20),ABS($B3567)))</f>
        <v>5.31349162022076</v>
      </c>
      <c r="D3567" s="32" t="n">
        <f aca="false">IF($A3567="","",$A3567^2)</f>
        <v>310283.813476563</v>
      </c>
      <c r="E3567" s="32" t="n">
        <f aca="false">IF($A3567="","",IF($C3567&lt;=0,"",1/$C3567^2))</f>
        <v>0.0354193021307028</v>
      </c>
      <c r="F3567" s="33" t="n">
        <f aca="false">IF(OR(ROW()-設定!$B$30&lt;2,ROW()+設定!$B$30&gt;13701,N($A3567)&lt;=0,N(INDEX($A$2:$A$13701,MIN(13700,MAX(1,ROW()-1+設定!$B$30))))&lt;=0,$A3567&lt;設定!$B$28,$A3567&gt;設定!$B$29),0,IF(AND($C3567&gt;=MAX(INDEX($C$1:$C$13701,MAX(1,ROW()-設定!$B$24)):INDEX($C$1:$C$13701,MAX(1,ROW()-1))),$C3567&gt;MAX(INDEX($C$1:$C$13701,MIN(13701,ROW()+1)):INDEX($C$1:$C$13701,MIN(13701,ROW()+設定!$B$24))),$C3567&gt;=設定!$B$32,$C3567&gt;=MAX(MIN(INDEX($C$1:$C$13701,MAX(1,ROW()-設定!$B$26)):INDEX($C$1:$C$13701,MAX(1,ROW()-1))),MIN(INDEX($C$1:$C$13701,MIN(13701,ROW()+1)):INDEX($C$1:$C$13701,MIN(13701,ROW()+設定!$B$26))))*10^(設定!$B$27/20)),1,0))</f>
        <v>0</v>
      </c>
      <c r="G3567" s="33" t="n">
        <f aca="false">$G3566+IF($F3567=1,1,0)</f>
        <v>1</v>
      </c>
      <c r="H3567" s="0" t="str">
        <f aca="false">IF($F3567=1,$G3567,"")</f>
        <v/>
      </c>
    </row>
    <row r="3568" customFormat="false" ht="15" hidden="false" customHeight="false" outlineLevel="0" collapsed="false">
      <c r="A3568" s="30" t="n">
        <v>557.1875</v>
      </c>
      <c r="B3568" s="31" t="n">
        <v>14.6088</v>
      </c>
      <c r="C3568" s="32" t="n">
        <f aca="false">IF($A3568="","",IF(設定!$B$21="dB",10^($B3568/20),ABS($B3568)))</f>
        <v>5.37576159100687</v>
      </c>
      <c r="D3568" s="32" t="n">
        <f aca="false">IF($A3568="","",$A3568^2)</f>
        <v>310457.91015625</v>
      </c>
      <c r="E3568" s="32" t="n">
        <f aca="false">IF($A3568="","",IF($C3568&lt;=0,"",1/$C3568^2))</f>
        <v>0.0346034977615648</v>
      </c>
      <c r="F3568" s="33" t="n">
        <f aca="false">IF(OR(ROW()-設定!$B$30&lt;2,ROW()+設定!$B$30&gt;13701,N($A3568)&lt;=0,N(INDEX($A$2:$A$13701,MIN(13700,MAX(1,ROW()-1+設定!$B$30))))&lt;=0,$A3568&lt;設定!$B$28,$A3568&gt;設定!$B$29),0,IF(AND($C3568&gt;=MAX(INDEX($C$1:$C$13701,MAX(1,ROW()-設定!$B$24)):INDEX($C$1:$C$13701,MAX(1,ROW()-1))),$C3568&gt;MAX(INDEX($C$1:$C$13701,MIN(13701,ROW()+1)):INDEX($C$1:$C$13701,MIN(13701,ROW()+設定!$B$24))),$C3568&gt;=設定!$B$32,$C3568&gt;=MAX(MIN(INDEX($C$1:$C$13701,MAX(1,ROW()-設定!$B$26)):INDEX($C$1:$C$13701,MAX(1,ROW()-1))),MIN(INDEX($C$1:$C$13701,MIN(13701,ROW()+1)):INDEX($C$1:$C$13701,MIN(13701,ROW()+設定!$B$26))))*10^(設定!$B$27/20)),1,0))</f>
        <v>0</v>
      </c>
      <c r="G3568" s="33" t="n">
        <f aca="false">$G3567+IF($F3568=1,1,0)</f>
        <v>1</v>
      </c>
      <c r="H3568" s="0" t="str">
        <f aca="false">IF($F3568=1,$G3568,"")</f>
        <v/>
      </c>
    </row>
    <row r="3569" customFormat="false" ht="15" hidden="false" customHeight="false" outlineLevel="0" collapsed="false">
      <c r="A3569" s="30" t="n">
        <v>557.34375</v>
      </c>
      <c r="B3569" s="31" t="n">
        <v>14.8319</v>
      </c>
      <c r="C3569" s="32" t="n">
        <f aca="false">IF($A3569="","",IF(設定!$B$21="dB",10^($B3569/20),ABS($B3569)))</f>
        <v>5.5156284112237</v>
      </c>
      <c r="D3569" s="32" t="n">
        <f aca="false">IF($A3569="","",$A3569^2)</f>
        <v>310632.055664063</v>
      </c>
      <c r="E3569" s="32" t="n">
        <f aca="false">IF($A3569="","",IF($C3569&lt;=0,"",1/$C3569^2))</f>
        <v>0.032870779265827</v>
      </c>
      <c r="F3569" s="33" t="n">
        <f aca="false">IF(OR(ROW()-設定!$B$30&lt;2,ROW()+設定!$B$30&gt;13701,N($A3569)&lt;=0,N(INDEX($A$2:$A$13701,MIN(13700,MAX(1,ROW()-1+設定!$B$30))))&lt;=0,$A3569&lt;設定!$B$28,$A3569&gt;設定!$B$29),0,IF(AND($C3569&gt;=MAX(INDEX($C$1:$C$13701,MAX(1,ROW()-設定!$B$24)):INDEX($C$1:$C$13701,MAX(1,ROW()-1))),$C3569&gt;MAX(INDEX($C$1:$C$13701,MIN(13701,ROW()+1)):INDEX($C$1:$C$13701,MIN(13701,ROW()+設定!$B$24))),$C3569&gt;=設定!$B$32,$C3569&gt;=MAX(MIN(INDEX($C$1:$C$13701,MAX(1,ROW()-設定!$B$26)):INDEX($C$1:$C$13701,MAX(1,ROW()-1))),MIN(INDEX($C$1:$C$13701,MIN(13701,ROW()+1)):INDEX($C$1:$C$13701,MIN(13701,ROW()+設定!$B$26))))*10^(設定!$B$27/20)),1,0))</f>
        <v>0</v>
      </c>
      <c r="G3569" s="33" t="n">
        <f aca="false">$G3568+IF($F3569=1,1,0)</f>
        <v>1</v>
      </c>
      <c r="H3569" s="0" t="str">
        <f aca="false">IF($F3569=1,$G3569,"")</f>
        <v/>
      </c>
    </row>
    <row r="3570" customFormat="false" ht="15" hidden="false" customHeight="false" outlineLevel="0" collapsed="false">
      <c r="A3570" s="30" t="n">
        <v>557.5</v>
      </c>
      <c r="B3570" s="31" t="n">
        <v>14.7326</v>
      </c>
      <c r="C3570" s="32" t="n">
        <f aca="false">IF($A3570="","",IF(設定!$B$21="dB",10^($B3570/20),ABS($B3570)))</f>
        <v>5.45293097150036</v>
      </c>
      <c r="D3570" s="32" t="n">
        <f aca="false">IF($A3570="","",$A3570^2)</f>
        <v>310806.25</v>
      </c>
      <c r="E3570" s="32" t="n">
        <f aca="false">IF($A3570="","",IF($C3570&lt;=0,"",1/$C3570^2))</f>
        <v>0.0336310169571682</v>
      </c>
      <c r="F3570" s="33" t="n">
        <f aca="false">IF(OR(ROW()-設定!$B$30&lt;2,ROW()+設定!$B$30&gt;13701,N($A3570)&lt;=0,N(INDEX($A$2:$A$13701,MIN(13700,MAX(1,ROW()-1+設定!$B$30))))&lt;=0,$A3570&lt;設定!$B$28,$A3570&gt;設定!$B$29),0,IF(AND($C3570&gt;=MAX(INDEX($C$1:$C$13701,MAX(1,ROW()-設定!$B$24)):INDEX($C$1:$C$13701,MAX(1,ROW()-1))),$C3570&gt;MAX(INDEX($C$1:$C$13701,MIN(13701,ROW()+1)):INDEX($C$1:$C$13701,MIN(13701,ROW()+設定!$B$24))),$C3570&gt;=設定!$B$32,$C3570&gt;=MAX(MIN(INDEX($C$1:$C$13701,MAX(1,ROW()-設定!$B$26)):INDEX($C$1:$C$13701,MAX(1,ROW()-1))),MIN(INDEX($C$1:$C$13701,MIN(13701,ROW()+1)):INDEX($C$1:$C$13701,MIN(13701,ROW()+設定!$B$26))))*10^(設定!$B$27/20)),1,0))</f>
        <v>0</v>
      </c>
      <c r="G3570" s="33" t="n">
        <f aca="false">$G3569+IF($F3570=1,1,0)</f>
        <v>1</v>
      </c>
      <c r="H3570" s="0" t="str">
        <f aca="false">IF($F3570=1,$G3570,"")</f>
        <v/>
      </c>
    </row>
    <row r="3571" customFormat="false" ht="15" hidden="false" customHeight="false" outlineLevel="0" collapsed="false">
      <c r="A3571" s="30" t="n">
        <v>557.65625</v>
      </c>
      <c r="B3571" s="31" t="n">
        <v>14.7888</v>
      </c>
      <c r="C3571" s="32" t="n">
        <f aca="false">IF($A3571="","",IF(設定!$B$21="dB",10^($B3571/20),ABS($B3571)))</f>
        <v>5.48832726325813</v>
      </c>
      <c r="D3571" s="32" t="n">
        <f aca="false">IF($A3571="","",$A3571^2)</f>
        <v>310980.493164063</v>
      </c>
      <c r="E3571" s="32" t="n">
        <f aca="false">IF($A3571="","",IF($C3571&lt;=0,"",1/$C3571^2))</f>
        <v>0.0331986176051055</v>
      </c>
      <c r="F3571" s="33" t="n">
        <f aca="false">IF(OR(ROW()-設定!$B$30&lt;2,ROW()+設定!$B$30&gt;13701,N($A3571)&lt;=0,N(INDEX($A$2:$A$13701,MIN(13700,MAX(1,ROW()-1+設定!$B$30))))&lt;=0,$A3571&lt;設定!$B$28,$A3571&gt;設定!$B$29),0,IF(AND($C3571&gt;=MAX(INDEX($C$1:$C$13701,MAX(1,ROW()-設定!$B$24)):INDEX($C$1:$C$13701,MAX(1,ROW()-1))),$C3571&gt;MAX(INDEX($C$1:$C$13701,MIN(13701,ROW()+1)):INDEX($C$1:$C$13701,MIN(13701,ROW()+設定!$B$24))),$C3571&gt;=設定!$B$32,$C3571&gt;=MAX(MIN(INDEX($C$1:$C$13701,MAX(1,ROW()-設定!$B$26)):INDEX($C$1:$C$13701,MAX(1,ROW()-1))),MIN(INDEX($C$1:$C$13701,MIN(13701,ROW()+1)):INDEX($C$1:$C$13701,MIN(13701,ROW()+設定!$B$26))))*10^(設定!$B$27/20)),1,0))</f>
        <v>0</v>
      </c>
      <c r="G3571" s="33" t="n">
        <f aca="false">$G3570+IF($F3571=1,1,0)</f>
        <v>1</v>
      </c>
      <c r="H3571" s="0" t="str">
        <f aca="false">IF($F3571=1,$G3571,"")</f>
        <v/>
      </c>
    </row>
    <row r="3572" customFormat="false" ht="15" hidden="false" customHeight="false" outlineLevel="0" collapsed="false">
      <c r="A3572" s="30" t="n">
        <v>557.8125</v>
      </c>
      <c r="B3572" s="31" t="n">
        <v>14.8008</v>
      </c>
      <c r="C3572" s="32" t="n">
        <f aca="false">IF($A3572="","",IF(設定!$B$21="dB",10^($B3572/20),ABS($B3572)))</f>
        <v>5.49591490773549</v>
      </c>
      <c r="D3572" s="32" t="n">
        <f aca="false">IF($A3572="","",$A3572^2)</f>
        <v>311154.78515625</v>
      </c>
      <c r="E3572" s="32" t="n">
        <f aca="false">IF($A3572="","",IF($C3572&lt;=0,"",1/$C3572^2))</f>
        <v>0.0331070130493509</v>
      </c>
      <c r="F3572" s="33" t="n">
        <f aca="false">IF(OR(ROW()-設定!$B$30&lt;2,ROW()+設定!$B$30&gt;13701,N($A3572)&lt;=0,N(INDEX($A$2:$A$13701,MIN(13700,MAX(1,ROW()-1+設定!$B$30))))&lt;=0,$A3572&lt;設定!$B$28,$A3572&gt;設定!$B$29),0,IF(AND($C3572&gt;=MAX(INDEX($C$1:$C$13701,MAX(1,ROW()-設定!$B$24)):INDEX($C$1:$C$13701,MAX(1,ROW()-1))),$C3572&gt;MAX(INDEX($C$1:$C$13701,MIN(13701,ROW()+1)):INDEX($C$1:$C$13701,MIN(13701,ROW()+設定!$B$24))),$C3572&gt;=設定!$B$32,$C3572&gt;=MAX(MIN(INDEX($C$1:$C$13701,MAX(1,ROW()-設定!$B$26)):INDEX($C$1:$C$13701,MAX(1,ROW()-1))),MIN(INDEX($C$1:$C$13701,MIN(13701,ROW()+1)):INDEX($C$1:$C$13701,MIN(13701,ROW()+設定!$B$26))))*10^(設定!$B$27/20)),1,0))</f>
        <v>0</v>
      </c>
      <c r="G3572" s="33" t="n">
        <f aca="false">$G3571+IF($F3572=1,1,0)</f>
        <v>1</v>
      </c>
      <c r="H3572" s="0" t="str">
        <f aca="false">IF($F3572=1,$G3572,"")</f>
        <v/>
      </c>
    </row>
    <row r="3573" customFormat="false" ht="15" hidden="false" customHeight="false" outlineLevel="0" collapsed="false">
      <c r="A3573" s="30" t="n">
        <v>557.96875</v>
      </c>
      <c r="B3573" s="31" t="n">
        <v>14.7412</v>
      </c>
      <c r="C3573" s="32" t="n">
        <f aca="false">IF($A3573="","",IF(設定!$B$21="dB",10^($B3573/20),ABS($B3573)))</f>
        <v>5.45833265534825</v>
      </c>
      <c r="D3573" s="32" t="n">
        <f aca="false">IF($A3573="","",$A3573^2)</f>
        <v>311329.125976563</v>
      </c>
      <c r="E3573" s="32" t="n">
        <f aca="false">IF($A3573="","",IF($C3573&lt;=0,"",1/$C3573^2))</f>
        <v>0.0335644859327025</v>
      </c>
      <c r="F3573" s="33" t="n">
        <f aca="false">IF(OR(ROW()-設定!$B$30&lt;2,ROW()+設定!$B$30&gt;13701,N($A3573)&lt;=0,N(INDEX($A$2:$A$13701,MIN(13700,MAX(1,ROW()-1+設定!$B$30))))&lt;=0,$A3573&lt;設定!$B$28,$A3573&gt;設定!$B$29),0,IF(AND($C3573&gt;=MAX(INDEX($C$1:$C$13701,MAX(1,ROW()-設定!$B$24)):INDEX($C$1:$C$13701,MAX(1,ROW()-1))),$C3573&gt;MAX(INDEX($C$1:$C$13701,MIN(13701,ROW()+1)):INDEX($C$1:$C$13701,MIN(13701,ROW()+設定!$B$24))),$C3573&gt;=設定!$B$32,$C3573&gt;=MAX(MIN(INDEX($C$1:$C$13701,MAX(1,ROW()-設定!$B$26)):INDEX($C$1:$C$13701,MAX(1,ROW()-1))),MIN(INDEX($C$1:$C$13701,MIN(13701,ROW()+1)):INDEX($C$1:$C$13701,MIN(13701,ROW()+設定!$B$26))))*10^(設定!$B$27/20)),1,0))</f>
        <v>0</v>
      </c>
      <c r="G3573" s="33" t="n">
        <f aca="false">$G3572+IF($F3573=1,1,0)</f>
        <v>1</v>
      </c>
      <c r="H3573" s="0" t="str">
        <f aca="false">IF($F3573=1,$G3573,"")</f>
        <v/>
      </c>
    </row>
    <row r="3574" customFormat="false" ht="15" hidden="false" customHeight="false" outlineLevel="0" collapsed="false">
      <c r="A3574" s="30" t="n">
        <v>558.125</v>
      </c>
      <c r="B3574" s="31" t="n">
        <v>14.7354</v>
      </c>
      <c r="C3574" s="32" t="n">
        <f aca="false">IF($A3574="","",IF(設定!$B$21="dB",10^($B3574/20),ABS($B3574)))</f>
        <v>5.45468907211701</v>
      </c>
      <c r="D3574" s="32" t="n">
        <f aca="false">IF($A3574="","",$A3574^2)</f>
        <v>311503.515625</v>
      </c>
      <c r="E3574" s="32" t="n">
        <f aca="false">IF($A3574="","",IF($C3574&lt;=0,"",1/$C3574^2))</f>
        <v>0.0336093412274225</v>
      </c>
      <c r="F3574" s="33" t="n">
        <f aca="false">IF(OR(ROW()-設定!$B$30&lt;2,ROW()+設定!$B$30&gt;13701,N($A3574)&lt;=0,N(INDEX($A$2:$A$13701,MIN(13700,MAX(1,ROW()-1+設定!$B$30))))&lt;=0,$A3574&lt;設定!$B$28,$A3574&gt;設定!$B$29),0,IF(AND($C3574&gt;=MAX(INDEX($C$1:$C$13701,MAX(1,ROW()-設定!$B$24)):INDEX($C$1:$C$13701,MAX(1,ROW()-1))),$C3574&gt;MAX(INDEX($C$1:$C$13701,MIN(13701,ROW()+1)):INDEX($C$1:$C$13701,MIN(13701,ROW()+設定!$B$24))),$C3574&gt;=設定!$B$32,$C3574&gt;=MAX(MIN(INDEX($C$1:$C$13701,MAX(1,ROW()-設定!$B$26)):INDEX($C$1:$C$13701,MAX(1,ROW()-1))),MIN(INDEX($C$1:$C$13701,MIN(13701,ROW()+1)):INDEX($C$1:$C$13701,MIN(13701,ROW()+設定!$B$26))))*10^(設定!$B$27/20)),1,0))</f>
        <v>0</v>
      </c>
      <c r="G3574" s="33" t="n">
        <f aca="false">$G3573+IF($F3574=1,1,0)</f>
        <v>1</v>
      </c>
      <c r="H3574" s="0" t="str">
        <f aca="false">IF($F3574=1,$G3574,"")</f>
        <v/>
      </c>
    </row>
    <row r="3575" customFormat="false" ht="15" hidden="false" customHeight="false" outlineLevel="0" collapsed="false">
      <c r="A3575" s="30" t="n">
        <v>558.28125</v>
      </c>
      <c r="B3575" s="31" t="n">
        <v>14.7844</v>
      </c>
      <c r="C3575" s="32" t="n">
        <f aca="false">IF($A3575="","",IF(設定!$B$21="dB",10^($B3575/20),ABS($B3575)))</f>
        <v>5.48554775240499</v>
      </c>
      <c r="D3575" s="32" t="n">
        <f aca="false">IF($A3575="","",$A3575^2)</f>
        <v>311677.954101563</v>
      </c>
      <c r="E3575" s="32" t="n">
        <f aca="false">IF($A3575="","",IF($C3575&lt;=0,"",1/$C3575^2))</f>
        <v>0.033232269411662</v>
      </c>
      <c r="F3575" s="33" t="n">
        <f aca="false">IF(OR(ROW()-設定!$B$30&lt;2,ROW()+設定!$B$30&gt;13701,N($A3575)&lt;=0,N(INDEX($A$2:$A$13701,MIN(13700,MAX(1,ROW()-1+設定!$B$30))))&lt;=0,$A3575&lt;設定!$B$28,$A3575&gt;設定!$B$29),0,IF(AND($C3575&gt;=MAX(INDEX($C$1:$C$13701,MAX(1,ROW()-設定!$B$24)):INDEX($C$1:$C$13701,MAX(1,ROW()-1))),$C3575&gt;MAX(INDEX($C$1:$C$13701,MIN(13701,ROW()+1)):INDEX($C$1:$C$13701,MIN(13701,ROW()+設定!$B$24))),$C3575&gt;=設定!$B$32,$C3575&gt;=MAX(MIN(INDEX($C$1:$C$13701,MAX(1,ROW()-設定!$B$26)):INDEX($C$1:$C$13701,MAX(1,ROW()-1))),MIN(INDEX($C$1:$C$13701,MIN(13701,ROW()+1)):INDEX($C$1:$C$13701,MIN(13701,ROW()+設定!$B$26))))*10^(設定!$B$27/20)),1,0))</f>
        <v>0</v>
      </c>
      <c r="G3575" s="33" t="n">
        <f aca="false">$G3574+IF($F3575=1,1,0)</f>
        <v>1</v>
      </c>
      <c r="H3575" s="0" t="str">
        <f aca="false">IF($F3575=1,$G3575,"")</f>
        <v/>
      </c>
    </row>
    <row r="3576" customFormat="false" ht="15" hidden="false" customHeight="false" outlineLevel="0" collapsed="false">
      <c r="A3576" s="30" t="n">
        <v>558.4375</v>
      </c>
      <c r="B3576" s="31" t="n">
        <v>14.856</v>
      </c>
      <c r="C3576" s="32" t="n">
        <f aca="false">IF($A3576="","",IF(設定!$B$21="dB",10^($B3576/20),ABS($B3576)))</f>
        <v>5.53095340740311</v>
      </c>
      <c r="D3576" s="32" t="n">
        <f aca="false">IF($A3576="","",$A3576^2)</f>
        <v>311852.44140625</v>
      </c>
      <c r="E3576" s="32" t="n">
        <f aca="false">IF($A3576="","",IF($C3576&lt;=0,"",1/$C3576^2))</f>
        <v>0.0326888769247272</v>
      </c>
      <c r="F3576" s="33" t="n">
        <f aca="false">IF(OR(ROW()-設定!$B$30&lt;2,ROW()+設定!$B$30&gt;13701,N($A3576)&lt;=0,N(INDEX($A$2:$A$13701,MIN(13700,MAX(1,ROW()-1+設定!$B$30))))&lt;=0,$A3576&lt;設定!$B$28,$A3576&gt;設定!$B$29),0,IF(AND($C3576&gt;=MAX(INDEX($C$1:$C$13701,MAX(1,ROW()-設定!$B$24)):INDEX($C$1:$C$13701,MAX(1,ROW()-1))),$C3576&gt;MAX(INDEX($C$1:$C$13701,MIN(13701,ROW()+1)):INDEX($C$1:$C$13701,MIN(13701,ROW()+設定!$B$24))),$C3576&gt;=設定!$B$32,$C3576&gt;=MAX(MIN(INDEX($C$1:$C$13701,MAX(1,ROW()-設定!$B$26)):INDEX($C$1:$C$13701,MAX(1,ROW()-1))),MIN(INDEX($C$1:$C$13701,MIN(13701,ROW()+1)):INDEX($C$1:$C$13701,MIN(13701,ROW()+設定!$B$26))))*10^(設定!$B$27/20)),1,0))</f>
        <v>0</v>
      </c>
      <c r="G3576" s="33" t="n">
        <f aca="false">$G3575+IF($F3576=1,1,0)</f>
        <v>1</v>
      </c>
      <c r="H3576" s="0" t="str">
        <f aca="false">IF($F3576=1,$G3576,"")</f>
        <v/>
      </c>
    </row>
    <row r="3577" customFormat="false" ht="15" hidden="false" customHeight="false" outlineLevel="0" collapsed="false">
      <c r="A3577" s="30" t="n">
        <v>558.59375</v>
      </c>
      <c r="B3577" s="31" t="n">
        <v>14.8491</v>
      </c>
      <c r="C3577" s="32" t="n">
        <f aca="false">IF($A3577="","",IF(設定!$B$21="dB",10^($B3577/20),ABS($B3577)))</f>
        <v>5.52656140776971</v>
      </c>
      <c r="D3577" s="32" t="n">
        <f aca="false">IF($A3577="","",$A3577^2)</f>
        <v>312026.977539063</v>
      </c>
      <c r="E3577" s="32" t="n">
        <f aca="false">IF($A3577="","",IF($C3577&lt;=0,"",1/$C3577^2))</f>
        <v>0.03274085375906</v>
      </c>
      <c r="F3577" s="33" t="n">
        <f aca="false">IF(OR(ROW()-設定!$B$30&lt;2,ROW()+設定!$B$30&gt;13701,N($A3577)&lt;=0,N(INDEX($A$2:$A$13701,MIN(13700,MAX(1,ROW()-1+設定!$B$30))))&lt;=0,$A3577&lt;設定!$B$28,$A3577&gt;設定!$B$29),0,IF(AND($C3577&gt;=MAX(INDEX($C$1:$C$13701,MAX(1,ROW()-設定!$B$24)):INDEX($C$1:$C$13701,MAX(1,ROW()-1))),$C3577&gt;MAX(INDEX($C$1:$C$13701,MIN(13701,ROW()+1)):INDEX($C$1:$C$13701,MIN(13701,ROW()+設定!$B$24))),$C3577&gt;=設定!$B$32,$C3577&gt;=MAX(MIN(INDEX($C$1:$C$13701,MAX(1,ROW()-設定!$B$26)):INDEX($C$1:$C$13701,MAX(1,ROW()-1))),MIN(INDEX($C$1:$C$13701,MIN(13701,ROW()+1)):INDEX($C$1:$C$13701,MIN(13701,ROW()+設定!$B$26))))*10^(設定!$B$27/20)),1,0))</f>
        <v>0</v>
      </c>
      <c r="G3577" s="33" t="n">
        <f aca="false">$G3576+IF($F3577=1,1,0)</f>
        <v>1</v>
      </c>
      <c r="H3577" s="0" t="str">
        <f aca="false">IF($F3577=1,$G3577,"")</f>
        <v/>
      </c>
    </row>
    <row r="3578" customFormat="false" ht="15" hidden="false" customHeight="false" outlineLevel="0" collapsed="false">
      <c r="A3578" s="30" t="n">
        <v>558.75</v>
      </c>
      <c r="B3578" s="31" t="n">
        <v>14.8671</v>
      </c>
      <c r="C3578" s="32" t="n">
        <f aca="false">IF($A3578="","",IF(設定!$B$21="dB",10^($B3578/20),ABS($B3578)))</f>
        <v>5.53802612310566</v>
      </c>
      <c r="D3578" s="32" t="n">
        <f aca="false">IF($A3578="","",$A3578^2)</f>
        <v>312201.5625</v>
      </c>
      <c r="E3578" s="32" t="n">
        <f aca="false">IF($A3578="","",IF($C3578&lt;=0,"",1/$C3578^2))</f>
        <v>0.0326054351013622</v>
      </c>
      <c r="F3578" s="33" t="n">
        <f aca="false">IF(OR(ROW()-設定!$B$30&lt;2,ROW()+設定!$B$30&gt;13701,N($A3578)&lt;=0,N(INDEX($A$2:$A$13701,MIN(13700,MAX(1,ROW()-1+設定!$B$30))))&lt;=0,$A3578&lt;設定!$B$28,$A3578&gt;設定!$B$29),0,IF(AND($C3578&gt;=MAX(INDEX($C$1:$C$13701,MAX(1,ROW()-設定!$B$24)):INDEX($C$1:$C$13701,MAX(1,ROW()-1))),$C3578&gt;MAX(INDEX($C$1:$C$13701,MIN(13701,ROW()+1)):INDEX($C$1:$C$13701,MIN(13701,ROW()+設定!$B$24))),$C3578&gt;=設定!$B$32,$C3578&gt;=MAX(MIN(INDEX($C$1:$C$13701,MAX(1,ROW()-設定!$B$26)):INDEX($C$1:$C$13701,MAX(1,ROW()-1))),MIN(INDEX($C$1:$C$13701,MIN(13701,ROW()+1)):INDEX($C$1:$C$13701,MIN(13701,ROW()+設定!$B$26))))*10^(設定!$B$27/20)),1,0))</f>
        <v>0</v>
      </c>
      <c r="G3578" s="33" t="n">
        <f aca="false">$G3577+IF($F3578=1,1,0)</f>
        <v>1</v>
      </c>
      <c r="H3578" s="0" t="str">
        <f aca="false">IF($F3578=1,$G3578,"")</f>
        <v/>
      </c>
    </row>
    <row r="3579" customFormat="false" ht="15" hidden="false" customHeight="false" outlineLevel="0" collapsed="false">
      <c r="A3579" s="30" t="n">
        <v>558.90625</v>
      </c>
      <c r="B3579" s="31" t="n">
        <v>14.8471</v>
      </c>
      <c r="C3579" s="32" t="n">
        <f aca="false">IF($A3579="","",IF(設定!$B$21="dB",10^($B3579/20),ABS($B3579)))</f>
        <v>5.52528901647349</v>
      </c>
      <c r="D3579" s="32" t="n">
        <f aca="false">IF($A3579="","",$A3579^2)</f>
        <v>312376.196289063</v>
      </c>
      <c r="E3579" s="32" t="n">
        <f aca="false">IF($A3579="","",IF($C3579&lt;=0,"",1/$C3579^2))</f>
        <v>0.032755934951726</v>
      </c>
      <c r="F3579" s="33" t="n">
        <f aca="false">IF(OR(ROW()-設定!$B$30&lt;2,ROW()+設定!$B$30&gt;13701,N($A3579)&lt;=0,N(INDEX($A$2:$A$13701,MIN(13700,MAX(1,ROW()-1+設定!$B$30))))&lt;=0,$A3579&lt;設定!$B$28,$A3579&gt;設定!$B$29),0,IF(AND($C3579&gt;=MAX(INDEX($C$1:$C$13701,MAX(1,ROW()-設定!$B$24)):INDEX($C$1:$C$13701,MAX(1,ROW()-1))),$C3579&gt;MAX(INDEX($C$1:$C$13701,MIN(13701,ROW()+1)):INDEX($C$1:$C$13701,MIN(13701,ROW()+設定!$B$24))),$C3579&gt;=設定!$B$32,$C3579&gt;=MAX(MIN(INDEX($C$1:$C$13701,MAX(1,ROW()-設定!$B$26)):INDEX($C$1:$C$13701,MAX(1,ROW()-1))),MIN(INDEX($C$1:$C$13701,MIN(13701,ROW()+1)):INDEX($C$1:$C$13701,MIN(13701,ROW()+設定!$B$26))))*10^(設定!$B$27/20)),1,0))</f>
        <v>0</v>
      </c>
      <c r="G3579" s="33" t="n">
        <f aca="false">$G3578+IF($F3579=1,1,0)</f>
        <v>1</v>
      </c>
      <c r="H3579" s="0" t="str">
        <f aca="false">IF($F3579=1,$G3579,"")</f>
        <v/>
      </c>
    </row>
    <row r="3580" customFormat="false" ht="15" hidden="false" customHeight="false" outlineLevel="0" collapsed="false">
      <c r="A3580" s="30" t="n">
        <v>559.0625</v>
      </c>
      <c r="B3580" s="31" t="n">
        <v>14.765</v>
      </c>
      <c r="C3580" s="32" t="n">
        <f aca="false">IF($A3580="","",IF(設定!$B$21="dB",10^($B3580/20),ABS($B3580)))</f>
        <v>5.47330941243778</v>
      </c>
      <c r="D3580" s="32" t="n">
        <f aca="false">IF($A3580="","",$A3580^2)</f>
        <v>312550.87890625</v>
      </c>
      <c r="E3580" s="32" t="n">
        <f aca="false">IF($A3580="","",IF($C3580&lt;=0,"",1/$C3580^2))</f>
        <v>0.0333810505165989</v>
      </c>
      <c r="F3580" s="33" t="n">
        <f aca="false">IF(OR(ROW()-設定!$B$30&lt;2,ROW()+設定!$B$30&gt;13701,N($A3580)&lt;=0,N(INDEX($A$2:$A$13701,MIN(13700,MAX(1,ROW()-1+設定!$B$30))))&lt;=0,$A3580&lt;設定!$B$28,$A3580&gt;設定!$B$29),0,IF(AND($C3580&gt;=MAX(INDEX($C$1:$C$13701,MAX(1,ROW()-設定!$B$24)):INDEX($C$1:$C$13701,MAX(1,ROW()-1))),$C3580&gt;MAX(INDEX($C$1:$C$13701,MIN(13701,ROW()+1)):INDEX($C$1:$C$13701,MIN(13701,ROW()+設定!$B$24))),$C3580&gt;=設定!$B$32,$C3580&gt;=MAX(MIN(INDEX($C$1:$C$13701,MAX(1,ROW()-設定!$B$26)):INDEX($C$1:$C$13701,MAX(1,ROW()-1))),MIN(INDEX($C$1:$C$13701,MIN(13701,ROW()+1)):INDEX($C$1:$C$13701,MIN(13701,ROW()+設定!$B$26))))*10^(設定!$B$27/20)),1,0))</f>
        <v>0</v>
      </c>
      <c r="G3580" s="33" t="n">
        <f aca="false">$G3579+IF($F3580=1,1,0)</f>
        <v>1</v>
      </c>
      <c r="H3580" s="0" t="str">
        <f aca="false">IF($F3580=1,$G3580,"")</f>
        <v/>
      </c>
    </row>
    <row r="3581" customFormat="false" ht="15" hidden="false" customHeight="false" outlineLevel="0" collapsed="false">
      <c r="A3581" s="30" t="n">
        <v>559.21875</v>
      </c>
      <c r="B3581" s="31" t="n">
        <v>14.8336</v>
      </c>
      <c r="C3581" s="32" t="n">
        <f aca="false">IF($A3581="","",IF(設定!$B$21="dB",10^($B3581/20),ABS($B3581)))</f>
        <v>5.51670803419145</v>
      </c>
      <c r="D3581" s="32" t="n">
        <f aca="false">IF($A3581="","",$A3581^2)</f>
        <v>312725.610351563</v>
      </c>
      <c r="E3581" s="32" t="n">
        <f aca="false">IF($A3581="","",IF($C3581&lt;=0,"",1/$C3581^2))</f>
        <v>0.0328579148635321</v>
      </c>
      <c r="F3581" s="33" t="n">
        <f aca="false">IF(OR(ROW()-設定!$B$30&lt;2,ROW()+設定!$B$30&gt;13701,N($A3581)&lt;=0,N(INDEX($A$2:$A$13701,MIN(13700,MAX(1,ROW()-1+設定!$B$30))))&lt;=0,$A3581&lt;設定!$B$28,$A3581&gt;設定!$B$29),0,IF(AND($C3581&gt;=MAX(INDEX($C$1:$C$13701,MAX(1,ROW()-設定!$B$24)):INDEX($C$1:$C$13701,MAX(1,ROW()-1))),$C3581&gt;MAX(INDEX($C$1:$C$13701,MIN(13701,ROW()+1)):INDEX($C$1:$C$13701,MIN(13701,ROW()+設定!$B$24))),$C3581&gt;=設定!$B$32,$C3581&gt;=MAX(MIN(INDEX($C$1:$C$13701,MAX(1,ROW()-設定!$B$26)):INDEX($C$1:$C$13701,MAX(1,ROW()-1))),MIN(INDEX($C$1:$C$13701,MIN(13701,ROW()+1)):INDEX($C$1:$C$13701,MIN(13701,ROW()+設定!$B$26))))*10^(設定!$B$27/20)),1,0))</f>
        <v>0</v>
      </c>
      <c r="G3581" s="33" t="n">
        <f aca="false">$G3580+IF($F3581=1,1,0)</f>
        <v>1</v>
      </c>
      <c r="H3581" s="0" t="str">
        <f aca="false">IF($F3581=1,$G3581,"")</f>
        <v/>
      </c>
    </row>
    <row r="3582" customFormat="false" ht="15" hidden="false" customHeight="false" outlineLevel="0" collapsed="false">
      <c r="A3582" s="30" t="n">
        <v>559.375</v>
      </c>
      <c r="B3582" s="31" t="n">
        <v>14.7773</v>
      </c>
      <c r="C3582" s="32" t="n">
        <f aca="false">IF($A3582="","",IF(設定!$B$21="dB",10^($B3582/20),ABS($B3582)))</f>
        <v>5.48106560067869</v>
      </c>
      <c r="D3582" s="32" t="n">
        <f aca="false">IF($A3582="","",$A3582^2)</f>
        <v>312900.390625</v>
      </c>
      <c r="E3582" s="32" t="n">
        <f aca="false">IF($A3582="","",IF($C3582&lt;=0,"",1/$C3582^2))</f>
        <v>0.0332866431365864</v>
      </c>
      <c r="F3582" s="33" t="n">
        <f aca="false">IF(OR(ROW()-設定!$B$30&lt;2,ROW()+設定!$B$30&gt;13701,N($A3582)&lt;=0,N(INDEX($A$2:$A$13701,MIN(13700,MAX(1,ROW()-1+設定!$B$30))))&lt;=0,$A3582&lt;設定!$B$28,$A3582&gt;設定!$B$29),0,IF(AND($C3582&gt;=MAX(INDEX($C$1:$C$13701,MAX(1,ROW()-設定!$B$24)):INDEX($C$1:$C$13701,MAX(1,ROW()-1))),$C3582&gt;MAX(INDEX($C$1:$C$13701,MIN(13701,ROW()+1)):INDEX($C$1:$C$13701,MIN(13701,ROW()+設定!$B$24))),$C3582&gt;=設定!$B$32,$C3582&gt;=MAX(MIN(INDEX($C$1:$C$13701,MAX(1,ROW()-設定!$B$26)):INDEX($C$1:$C$13701,MAX(1,ROW()-1))),MIN(INDEX($C$1:$C$13701,MIN(13701,ROW()+1)):INDEX($C$1:$C$13701,MIN(13701,ROW()+設定!$B$26))))*10^(設定!$B$27/20)),1,0))</f>
        <v>0</v>
      </c>
      <c r="G3582" s="33" t="n">
        <f aca="false">$G3581+IF($F3582=1,1,0)</f>
        <v>1</v>
      </c>
      <c r="H3582" s="0" t="str">
        <f aca="false">IF($F3582=1,$G3582,"")</f>
        <v/>
      </c>
    </row>
    <row r="3583" customFormat="false" ht="15" hidden="false" customHeight="false" outlineLevel="0" collapsed="false">
      <c r="A3583" s="30" t="n">
        <v>559.53125</v>
      </c>
      <c r="B3583" s="31" t="n">
        <v>14.9947</v>
      </c>
      <c r="C3583" s="32" t="n">
        <f aca="false">IF($A3583="","",IF(設定!$B$21="dB",10^($B3583/20),ABS($B3583)))</f>
        <v>5.61998297586722</v>
      </c>
      <c r="D3583" s="32" t="n">
        <f aca="false">IF($A3583="","",$A3583^2)</f>
        <v>313075.219726563</v>
      </c>
      <c r="E3583" s="32" t="n">
        <f aca="false">IF($A3583="","",IF($C3583&lt;=0,"",1/$C3583^2))</f>
        <v>0.0316613916502378</v>
      </c>
      <c r="F3583" s="33" t="n">
        <f aca="false">IF(OR(ROW()-設定!$B$30&lt;2,ROW()+設定!$B$30&gt;13701,N($A3583)&lt;=0,N(INDEX($A$2:$A$13701,MIN(13700,MAX(1,ROW()-1+設定!$B$30))))&lt;=0,$A3583&lt;設定!$B$28,$A3583&gt;設定!$B$29),0,IF(AND($C3583&gt;=MAX(INDEX($C$1:$C$13701,MAX(1,ROW()-設定!$B$24)):INDEX($C$1:$C$13701,MAX(1,ROW()-1))),$C3583&gt;MAX(INDEX($C$1:$C$13701,MIN(13701,ROW()+1)):INDEX($C$1:$C$13701,MIN(13701,ROW()+設定!$B$24))),$C3583&gt;=設定!$B$32,$C3583&gt;=MAX(MIN(INDEX($C$1:$C$13701,MAX(1,ROW()-設定!$B$26)):INDEX($C$1:$C$13701,MAX(1,ROW()-1))),MIN(INDEX($C$1:$C$13701,MIN(13701,ROW()+1)):INDEX($C$1:$C$13701,MIN(13701,ROW()+設定!$B$26))))*10^(設定!$B$27/20)),1,0))</f>
        <v>0</v>
      </c>
      <c r="G3583" s="33" t="n">
        <f aca="false">$G3582+IF($F3583=1,1,0)</f>
        <v>1</v>
      </c>
      <c r="H3583" s="0" t="str">
        <f aca="false">IF($F3583=1,$G3583,"")</f>
        <v/>
      </c>
    </row>
    <row r="3584" customFormat="false" ht="15" hidden="false" customHeight="false" outlineLevel="0" collapsed="false">
      <c r="A3584" s="30" t="n">
        <v>559.6875</v>
      </c>
      <c r="B3584" s="31" t="n">
        <v>14.6835</v>
      </c>
      <c r="C3584" s="32" t="n">
        <f aca="false">IF($A3584="","",IF(設定!$B$21="dB",10^($B3584/20),ABS($B3584)))</f>
        <v>5.42219334964908</v>
      </c>
      <c r="D3584" s="32" t="n">
        <f aca="false">IF($A3584="","",$A3584^2)</f>
        <v>313250.09765625</v>
      </c>
      <c r="E3584" s="32" t="n">
        <f aca="false">IF($A3584="","",IF($C3584&lt;=0,"",1/$C3584^2))</f>
        <v>0.0340133963627796</v>
      </c>
      <c r="F3584" s="33" t="n">
        <f aca="false">IF(OR(ROW()-設定!$B$30&lt;2,ROW()+設定!$B$30&gt;13701,N($A3584)&lt;=0,N(INDEX($A$2:$A$13701,MIN(13700,MAX(1,ROW()-1+設定!$B$30))))&lt;=0,$A3584&lt;設定!$B$28,$A3584&gt;設定!$B$29),0,IF(AND($C3584&gt;=MAX(INDEX($C$1:$C$13701,MAX(1,ROW()-設定!$B$24)):INDEX($C$1:$C$13701,MAX(1,ROW()-1))),$C3584&gt;MAX(INDEX($C$1:$C$13701,MIN(13701,ROW()+1)):INDEX($C$1:$C$13701,MIN(13701,ROW()+設定!$B$24))),$C3584&gt;=設定!$B$32,$C3584&gt;=MAX(MIN(INDEX($C$1:$C$13701,MAX(1,ROW()-設定!$B$26)):INDEX($C$1:$C$13701,MAX(1,ROW()-1))),MIN(INDEX($C$1:$C$13701,MIN(13701,ROW()+1)):INDEX($C$1:$C$13701,MIN(13701,ROW()+設定!$B$26))))*10^(設定!$B$27/20)),1,0))</f>
        <v>0</v>
      </c>
      <c r="G3584" s="33" t="n">
        <f aca="false">$G3583+IF($F3584=1,1,0)</f>
        <v>1</v>
      </c>
      <c r="H3584" s="0" t="str">
        <f aca="false">IF($F3584=1,$G3584,"")</f>
        <v/>
      </c>
    </row>
    <row r="3585" customFormat="false" ht="15" hidden="false" customHeight="false" outlineLevel="0" collapsed="false">
      <c r="A3585" s="30" t="n">
        <v>559.84375</v>
      </c>
      <c r="B3585" s="31" t="n">
        <v>14.8976</v>
      </c>
      <c r="C3585" s="32" t="n">
        <f aca="false">IF($A3585="","",IF(設定!$B$21="dB",10^($B3585/20),ABS($B3585)))</f>
        <v>5.55750676466642</v>
      </c>
      <c r="D3585" s="32" t="n">
        <f aca="false">IF($A3585="","",$A3585^2)</f>
        <v>313425.024414063</v>
      </c>
      <c r="E3585" s="32" t="n">
        <f aca="false">IF($A3585="","",IF($C3585&lt;=0,"",1/$C3585^2))</f>
        <v>0.0323772530813109</v>
      </c>
      <c r="F3585" s="33" t="n">
        <f aca="false">IF(OR(ROW()-設定!$B$30&lt;2,ROW()+設定!$B$30&gt;13701,N($A3585)&lt;=0,N(INDEX($A$2:$A$13701,MIN(13700,MAX(1,ROW()-1+設定!$B$30))))&lt;=0,$A3585&lt;設定!$B$28,$A3585&gt;設定!$B$29),0,IF(AND($C3585&gt;=MAX(INDEX($C$1:$C$13701,MAX(1,ROW()-設定!$B$24)):INDEX($C$1:$C$13701,MAX(1,ROW()-1))),$C3585&gt;MAX(INDEX($C$1:$C$13701,MIN(13701,ROW()+1)):INDEX($C$1:$C$13701,MIN(13701,ROW()+設定!$B$24))),$C3585&gt;=設定!$B$32,$C3585&gt;=MAX(MIN(INDEX($C$1:$C$13701,MAX(1,ROW()-設定!$B$26)):INDEX($C$1:$C$13701,MAX(1,ROW()-1))),MIN(INDEX($C$1:$C$13701,MIN(13701,ROW()+1)):INDEX($C$1:$C$13701,MIN(13701,ROW()+設定!$B$26))))*10^(設定!$B$27/20)),1,0))</f>
        <v>0</v>
      </c>
      <c r="G3585" s="33" t="n">
        <f aca="false">$G3584+IF($F3585=1,1,0)</f>
        <v>1</v>
      </c>
      <c r="H3585" s="0" t="str">
        <f aca="false">IF($F3585=1,$G3585,"")</f>
        <v/>
      </c>
    </row>
    <row r="3586" customFormat="false" ht="15" hidden="false" customHeight="false" outlineLevel="0" collapsed="false">
      <c r="A3586" s="30" t="n">
        <v>560</v>
      </c>
      <c r="B3586" s="31" t="n">
        <v>15.1809</v>
      </c>
      <c r="C3586" s="32" t="n">
        <f aca="false">IF($A3586="","",IF(設定!$B$21="dB",10^($B3586/20),ABS($B3586)))</f>
        <v>5.74175953129728</v>
      </c>
      <c r="D3586" s="32" t="n">
        <f aca="false">IF($A3586="","",$A3586^2)</f>
        <v>313600</v>
      </c>
      <c r="E3586" s="32" t="n">
        <f aca="false">IF($A3586="","",IF($C3586&lt;=0,"",1/$C3586^2))</f>
        <v>0.0303326252800026</v>
      </c>
      <c r="F3586" s="33" t="n">
        <f aca="false">IF(OR(ROW()-設定!$B$30&lt;2,ROW()+設定!$B$30&gt;13701,N($A3586)&lt;=0,N(INDEX($A$2:$A$13701,MIN(13700,MAX(1,ROW()-1+設定!$B$30))))&lt;=0,$A3586&lt;設定!$B$28,$A3586&gt;設定!$B$29),0,IF(AND($C3586&gt;=MAX(INDEX($C$1:$C$13701,MAX(1,ROW()-設定!$B$24)):INDEX($C$1:$C$13701,MAX(1,ROW()-1))),$C3586&gt;MAX(INDEX($C$1:$C$13701,MIN(13701,ROW()+1)):INDEX($C$1:$C$13701,MIN(13701,ROW()+設定!$B$24))),$C3586&gt;=設定!$B$32,$C3586&gt;=MAX(MIN(INDEX($C$1:$C$13701,MAX(1,ROW()-設定!$B$26)):INDEX($C$1:$C$13701,MAX(1,ROW()-1))),MIN(INDEX($C$1:$C$13701,MIN(13701,ROW()+1)):INDEX($C$1:$C$13701,MIN(13701,ROW()+設定!$B$26))))*10^(設定!$B$27/20)),1,0))</f>
        <v>0</v>
      </c>
      <c r="G3586" s="33" t="n">
        <f aca="false">$G3585+IF($F3586=1,1,0)</f>
        <v>1</v>
      </c>
      <c r="H3586" s="0" t="str">
        <f aca="false">IF($F3586=1,$G3586,"")</f>
        <v/>
      </c>
    </row>
    <row r="3587" customFormat="false" ht="15" hidden="false" customHeight="false" outlineLevel="0" collapsed="false">
      <c r="A3587" s="30" t="n">
        <v>560.15625</v>
      </c>
      <c r="B3587" s="31" t="n">
        <v>14.9149</v>
      </c>
      <c r="C3587" s="32" t="n">
        <f aca="false">IF($A3587="","",IF(設定!$B$21="dB",10^($B3587/20),ABS($B3587)))</f>
        <v>5.56858688221801</v>
      </c>
      <c r="D3587" s="32" t="n">
        <f aca="false">IF($A3587="","",$A3587^2)</f>
        <v>313775.024414063</v>
      </c>
      <c r="E3587" s="32" t="n">
        <f aca="false">IF($A3587="","",IF($C3587&lt;=0,"",1/$C3587^2))</f>
        <v>0.0322485357345914</v>
      </c>
      <c r="F3587" s="33" t="n">
        <f aca="false">IF(OR(ROW()-設定!$B$30&lt;2,ROW()+設定!$B$30&gt;13701,N($A3587)&lt;=0,N(INDEX($A$2:$A$13701,MIN(13700,MAX(1,ROW()-1+設定!$B$30))))&lt;=0,$A3587&lt;設定!$B$28,$A3587&gt;設定!$B$29),0,IF(AND($C3587&gt;=MAX(INDEX($C$1:$C$13701,MAX(1,ROW()-設定!$B$24)):INDEX($C$1:$C$13701,MAX(1,ROW()-1))),$C3587&gt;MAX(INDEX($C$1:$C$13701,MIN(13701,ROW()+1)):INDEX($C$1:$C$13701,MIN(13701,ROW()+設定!$B$24))),$C3587&gt;=設定!$B$32,$C3587&gt;=MAX(MIN(INDEX($C$1:$C$13701,MAX(1,ROW()-設定!$B$26)):INDEX($C$1:$C$13701,MAX(1,ROW()-1))),MIN(INDEX($C$1:$C$13701,MIN(13701,ROW()+1)):INDEX($C$1:$C$13701,MIN(13701,ROW()+設定!$B$26))))*10^(設定!$B$27/20)),1,0))</f>
        <v>0</v>
      </c>
      <c r="G3587" s="33" t="n">
        <f aca="false">$G3586+IF($F3587=1,1,0)</f>
        <v>1</v>
      </c>
      <c r="H3587" s="0" t="str">
        <f aca="false">IF($F3587=1,$G3587,"")</f>
        <v/>
      </c>
    </row>
    <row r="3588" customFormat="false" ht="15" hidden="false" customHeight="false" outlineLevel="0" collapsed="false">
      <c r="A3588" s="30" t="n">
        <v>560.3125</v>
      </c>
      <c r="B3588" s="31" t="n">
        <v>14.8465</v>
      </c>
      <c r="C3588" s="32" t="n">
        <f aca="false">IF($A3588="","",IF(設定!$B$21="dB",10^($B3588/20),ABS($B3588)))</f>
        <v>5.524907356212</v>
      </c>
      <c r="D3588" s="32" t="n">
        <f aca="false">IF($A3588="","",$A3588^2)</f>
        <v>313950.09765625</v>
      </c>
      <c r="E3588" s="32" t="n">
        <f aca="false">IF($A3588="","",IF($C3588&lt;=0,"",1/$C3588^2))</f>
        <v>0.0327604606639955</v>
      </c>
      <c r="F3588" s="33" t="n">
        <f aca="false">IF(OR(ROW()-設定!$B$30&lt;2,ROW()+設定!$B$30&gt;13701,N($A3588)&lt;=0,N(INDEX($A$2:$A$13701,MIN(13700,MAX(1,ROW()-1+設定!$B$30))))&lt;=0,$A3588&lt;設定!$B$28,$A3588&gt;設定!$B$29),0,IF(AND($C3588&gt;=MAX(INDEX($C$1:$C$13701,MAX(1,ROW()-設定!$B$24)):INDEX($C$1:$C$13701,MAX(1,ROW()-1))),$C3588&gt;MAX(INDEX($C$1:$C$13701,MIN(13701,ROW()+1)):INDEX($C$1:$C$13701,MIN(13701,ROW()+設定!$B$24))),$C3588&gt;=設定!$B$32,$C3588&gt;=MAX(MIN(INDEX($C$1:$C$13701,MAX(1,ROW()-設定!$B$26)):INDEX($C$1:$C$13701,MAX(1,ROW()-1))),MIN(INDEX($C$1:$C$13701,MIN(13701,ROW()+1)):INDEX($C$1:$C$13701,MIN(13701,ROW()+設定!$B$26))))*10^(設定!$B$27/20)),1,0))</f>
        <v>0</v>
      </c>
      <c r="G3588" s="33" t="n">
        <f aca="false">$G3587+IF($F3588=1,1,0)</f>
        <v>1</v>
      </c>
      <c r="H3588" s="0" t="str">
        <f aca="false">IF($F3588=1,$G3588,"")</f>
        <v/>
      </c>
    </row>
    <row r="3589" customFormat="false" ht="15" hidden="false" customHeight="false" outlineLevel="0" collapsed="false">
      <c r="A3589" s="30" t="n">
        <v>560.46875</v>
      </c>
      <c r="B3589" s="31" t="n">
        <v>14.9788</v>
      </c>
      <c r="C3589" s="32" t="n">
        <f aca="false">IF($A3589="","",IF(設定!$B$21="dB",10^($B3589/20),ABS($B3589)))</f>
        <v>5.60970469744174</v>
      </c>
      <c r="D3589" s="32" t="n">
        <f aca="false">IF($A3589="","",$A3589^2)</f>
        <v>314125.219726563</v>
      </c>
      <c r="E3589" s="32" t="n">
        <f aca="false">IF($A3589="","",IF($C3589&lt;=0,"",1/$C3589^2))</f>
        <v>0.0317775199467916</v>
      </c>
      <c r="F3589" s="33" t="n">
        <f aca="false">IF(OR(ROW()-設定!$B$30&lt;2,ROW()+設定!$B$30&gt;13701,N($A3589)&lt;=0,N(INDEX($A$2:$A$13701,MIN(13700,MAX(1,ROW()-1+設定!$B$30))))&lt;=0,$A3589&lt;設定!$B$28,$A3589&gt;設定!$B$29),0,IF(AND($C3589&gt;=MAX(INDEX($C$1:$C$13701,MAX(1,ROW()-設定!$B$24)):INDEX($C$1:$C$13701,MAX(1,ROW()-1))),$C3589&gt;MAX(INDEX($C$1:$C$13701,MIN(13701,ROW()+1)):INDEX($C$1:$C$13701,MIN(13701,ROW()+設定!$B$24))),$C3589&gt;=設定!$B$32,$C3589&gt;=MAX(MIN(INDEX($C$1:$C$13701,MAX(1,ROW()-設定!$B$26)):INDEX($C$1:$C$13701,MAX(1,ROW()-1))),MIN(INDEX($C$1:$C$13701,MIN(13701,ROW()+1)):INDEX($C$1:$C$13701,MIN(13701,ROW()+設定!$B$26))))*10^(設定!$B$27/20)),1,0))</f>
        <v>0</v>
      </c>
      <c r="G3589" s="33" t="n">
        <f aca="false">$G3588+IF($F3589=1,1,0)</f>
        <v>1</v>
      </c>
      <c r="H3589" s="0" t="str">
        <f aca="false">IF($F3589=1,$G3589,"")</f>
        <v/>
      </c>
    </row>
    <row r="3590" customFormat="false" ht="15" hidden="false" customHeight="false" outlineLevel="0" collapsed="false">
      <c r="A3590" s="30" t="n">
        <v>560.625</v>
      </c>
      <c r="B3590" s="31" t="n">
        <v>15.1293</v>
      </c>
      <c r="C3590" s="32" t="n">
        <f aca="false">IF($A3590="","",IF(設定!$B$21="dB",10^($B3590/20),ABS($B3590)))</f>
        <v>5.70775075281983</v>
      </c>
      <c r="D3590" s="32" t="n">
        <f aca="false">IF($A3590="","",$A3590^2)</f>
        <v>314300.390625</v>
      </c>
      <c r="E3590" s="32" t="n">
        <f aca="false">IF($A3590="","",IF($C3590&lt;=0,"",1/$C3590^2))</f>
        <v>0.0306951669615846</v>
      </c>
      <c r="F3590" s="33" t="n">
        <f aca="false">IF(OR(ROW()-設定!$B$30&lt;2,ROW()+設定!$B$30&gt;13701,N($A3590)&lt;=0,N(INDEX($A$2:$A$13701,MIN(13700,MAX(1,ROW()-1+設定!$B$30))))&lt;=0,$A3590&lt;設定!$B$28,$A3590&gt;設定!$B$29),0,IF(AND($C3590&gt;=MAX(INDEX($C$1:$C$13701,MAX(1,ROW()-設定!$B$24)):INDEX($C$1:$C$13701,MAX(1,ROW()-1))),$C3590&gt;MAX(INDEX($C$1:$C$13701,MIN(13701,ROW()+1)):INDEX($C$1:$C$13701,MIN(13701,ROW()+設定!$B$24))),$C3590&gt;=設定!$B$32,$C3590&gt;=MAX(MIN(INDEX($C$1:$C$13701,MAX(1,ROW()-設定!$B$26)):INDEX($C$1:$C$13701,MAX(1,ROW()-1))),MIN(INDEX($C$1:$C$13701,MIN(13701,ROW()+1)):INDEX($C$1:$C$13701,MIN(13701,ROW()+設定!$B$26))))*10^(設定!$B$27/20)),1,0))</f>
        <v>0</v>
      </c>
      <c r="G3590" s="33" t="n">
        <f aca="false">$G3589+IF($F3590=1,1,0)</f>
        <v>1</v>
      </c>
      <c r="H3590" s="0" t="str">
        <f aca="false">IF($F3590=1,$G3590,"")</f>
        <v/>
      </c>
    </row>
    <row r="3591" customFormat="false" ht="15" hidden="false" customHeight="false" outlineLevel="0" collapsed="false">
      <c r="A3591" s="30" t="n">
        <v>560.78125</v>
      </c>
      <c r="B3591" s="31" t="n">
        <v>14.9942</v>
      </c>
      <c r="C3591" s="32" t="n">
        <f aca="false">IF($A3591="","",IF(設定!$B$21="dB",10^($B3591/20),ABS($B3591)))</f>
        <v>5.6196594729529</v>
      </c>
      <c r="D3591" s="32" t="n">
        <f aca="false">IF($A3591="","",$A3591^2)</f>
        <v>314475.610351563</v>
      </c>
      <c r="E3591" s="32" t="n">
        <f aca="false">IF($A3591="","",IF($C3591&lt;=0,"",1/$C3591^2))</f>
        <v>0.0316650370124995</v>
      </c>
      <c r="F3591" s="33" t="n">
        <f aca="false">IF(OR(ROW()-設定!$B$30&lt;2,ROW()+設定!$B$30&gt;13701,N($A3591)&lt;=0,N(INDEX($A$2:$A$13701,MIN(13700,MAX(1,ROW()-1+設定!$B$30))))&lt;=0,$A3591&lt;設定!$B$28,$A3591&gt;設定!$B$29),0,IF(AND($C3591&gt;=MAX(INDEX($C$1:$C$13701,MAX(1,ROW()-設定!$B$24)):INDEX($C$1:$C$13701,MAX(1,ROW()-1))),$C3591&gt;MAX(INDEX($C$1:$C$13701,MIN(13701,ROW()+1)):INDEX($C$1:$C$13701,MIN(13701,ROW()+設定!$B$24))),$C3591&gt;=設定!$B$32,$C3591&gt;=MAX(MIN(INDEX($C$1:$C$13701,MAX(1,ROW()-設定!$B$26)):INDEX($C$1:$C$13701,MAX(1,ROW()-1))),MIN(INDEX($C$1:$C$13701,MIN(13701,ROW()+1)):INDEX($C$1:$C$13701,MIN(13701,ROW()+設定!$B$26))))*10^(設定!$B$27/20)),1,0))</f>
        <v>0</v>
      </c>
      <c r="G3591" s="33" t="n">
        <f aca="false">$G3590+IF($F3591=1,1,0)</f>
        <v>1</v>
      </c>
      <c r="H3591" s="0" t="str">
        <f aca="false">IF($F3591=1,$G3591,"")</f>
        <v/>
      </c>
    </row>
    <row r="3592" customFormat="false" ht="15" hidden="false" customHeight="false" outlineLevel="0" collapsed="false">
      <c r="A3592" s="30" t="n">
        <v>560.9375</v>
      </c>
      <c r="B3592" s="31" t="n">
        <v>15.0902</v>
      </c>
      <c r="C3592" s="32" t="n">
        <f aca="false">IF($A3592="","",IF(設定!$B$21="dB",10^($B3592/20),ABS($B3592)))</f>
        <v>5.68211474961996</v>
      </c>
      <c r="D3592" s="32" t="n">
        <f aca="false">IF($A3592="","",$A3592^2)</f>
        <v>314650.87890625</v>
      </c>
      <c r="E3592" s="32" t="n">
        <f aca="false">IF($A3592="","",IF($C3592&lt;=0,"",1/$C3592^2))</f>
        <v>0.0309727666107087</v>
      </c>
      <c r="F3592" s="33" t="n">
        <f aca="false">IF(OR(ROW()-設定!$B$30&lt;2,ROW()+設定!$B$30&gt;13701,N($A3592)&lt;=0,N(INDEX($A$2:$A$13701,MIN(13700,MAX(1,ROW()-1+設定!$B$30))))&lt;=0,$A3592&lt;設定!$B$28,$A3592&gt;設定!$B$29),0,IF(AND($C3592&gt;=MAX(INDEX($C$1:$C$13701,MAX(1,ROW()-設定!$B$24)):INDEX($C$1:$C$13701,MAX(1,ROW()-1))),$C3592&gt;MAX(INDEX($C$1:$C$13701,MIN(13701,ROW()+1)):INDEX($C$1:$C$13701,MIN(13701,ROW()+設定!$B$24))),$C3592&gt;=設定!$B$32,$C3592&gt;=MAX(MIN(INDEX($C$1:$C$13701,MAX(1,ROW()-設定!$B$26)):INDEX($C$1:$C$13701,MAX(1,ROW()-1))),MIN(INDEX($C$1:$C$13701,MIN(13701,ROW()+1)):INDEX($C$1:$C$13701,MIN(13701,ROW()+設定!$B$26))))*10^(設定!$B$27/20)),1,0))</f>
        <v>0</v>
      </c>
      <c r="G3592" s="33" t="n">
        <f aca="false">$G3591+IF($F3592=1,1,0)</f>
        <v>1</v>
      </c>
      <c r="H3592" s="0" t="str">
        <f aca="false">IF($F3592=1,$G3592,"")</f>
        <v/>
      </c>
    </row>
    <row r="3593" customFormat="false" ht="15" hidden="false" customHeight="false" outlineLevel="0" collapsed="false">
      <c r="A3593" s="30" t="n">
        <v>561.09375</v>
      </c>
      <c r="B3593" s="31" t="n">
        <v>15.0518</v>
      </c>
      <c r="C3593" s="32" t="n">
        <f aca="false">IF($A3593="","",IF(設定!$B$21="dB",10^($B3593/20),ABS($B3593)))</f>
        <v>5.65704977489125</v>
      </c>
      <c r="D3593" s="32" t="n">
        <f aca="false">IF($A3593="","",$A3593^2)</f>
        <v>314826.196289063</v>
      </c>
      <c r="E3593" s="32" t="n">
        <f aca="false">IF($A3593="","",IF($C3593&lt;=0,"",1/$C3593^2))</f>
        <v>0.0312478398411312</v>
      </c>
      <c r="F3593" s="33" t="n">
        <f aca="false">IF(OR(ROW()-設定!$B$30&lt;2,ROW()+設定!$B$30&gt;13701,N($A3593)&lt;=0,N(INDEX($A$2:$A$13701,MIN(13700,MAX(1,ROW()-1+設定!$B$30))))&lt;=0,$A3593&lt;設定!$B$28,$A3593&gt;設定!$B$29),0,IF(AND($C3593&gt;=MAX(INDEX($C$1:$C$13701,MAX(1,ROW()-設定!$B$24)):INDEX($C$1:$C$13701,MAX(1,ROW()-1))),$C3593&gt;MAX(INDEX($C$1:$C$13701,MIN(13701,ROW()+1)):INDEX($C$1:$C$13701,MIN(13701,ROW()+設定!$B$24))),$C3593&gt;=設定!$B$32,$C3593&gt;=MAX(MIN(INDEX($C$1:$C$13701,MAX(1,ROW()-設定!$B$26)):INDEX($C$1:$C$13701,MAX(1,ROW()-1))),MIN(INDEX($C$1:$C$13701,MIN(13701,ROW()+1)):INDEX($C$1:$C$13701,MIN(13701,ROW()+設定!$B$26))))*10^(設定!$B$27/20)),1,0))</f>
        <v>0</v>
      </c>
      <c r="G3593" s="33" t="n">
        <f aca="false">$G3592+IF($F3593=1,1,0)</f>
        <v>1</v>
      </c>
      <c r="H3593" s="0" t="str">
        <f aca="false">IF($F3593=1,$G3593,"")</f>
        <v/>
      </c>
    </row>
    <row r="3594" customFormat="false" ht="15" hidden="false" customHeight="false" outlineLevel="0" collapsed="false">
      <c r="A3594" s="30" t="n">
        <v>561.25</v>
      </c>
      <c r="B3594" s="31" t="n">
        <v>15.0179</v>
      </c>
      <c r="C3594" s="32" t="n">
        <f aca="false">IF($A3594="","",IF(設定!$B$21="dB",10^($B3594/20),ABS($B3594)))</f>
        <v>5.63501400813167</v>
      </c>
      <c r="D3594" s="32" t="n">
        <f aca="false">IF($A3594="","",$A3594^2)</f>
        <v>315001.5625</v>
      </c>
      <c r="E3594" s="32" t="n">
        <f aca="false">IF($A3594="","",IF($C3594&lt;=0,"",1/$C3594^2))</f>
        <v>0.0314927075340634</v>
      </c>
      <c r="F3594" s="33" t="n">
        <f aca="false">IF(OR(ROW()-設定!$B$30&lt;2,ROW()+設定!$B$30&gt;13701,N($A3594)&lt;=0,N(INDEX($A$2:$A$13701,MIN(13700,MAX(1,ROW()-1+設定!$B$30))))&lt;=0,$A3594&lt;設定!$B$28,$A3594&gt;設定!$B$29),0,IF(AND($C3594&gt;=MAX(INDEX($C$1:$C$13701,MAX(1,ROW()-設定!$B$24)):INDEX($C$1:$C$13701,MAX(1,ROW()-1))),$C3594&gt;MAX(INDEX($C$1:$C$13701,MIN(13701,ROW()+1)):INDEX($C$1:$C$13701,MIN(13701,ROW()+設定!$B$24))),$C3594&gt;=設定!$B$32,$C3594&gt;=MAX(MIN(INDEX($C$1:$C$13701,MAX(1,ROW()-設定!$B$26)):INDEX($C$1:$C$13701,MAX(1,ROW()-1))),MIN(INDEX($C$1:$C$13701,MIN(13701,ROW()+1)):INDEX($C$1:$C$13701,MIN(13701,ROW()+設定!$B$26))))*10^(設定!$B$27/20)),1,0))</f>
        <v>0</v>
      </c>
      <c r="G3594" s="33" t="n">
        <f aca="false">$G3593+IF($F3594=1,1,0)</f>
        <v>1</v>
      </c>
      <c r="H3594" s="0" t="str">
        <f aca="false">IF($F3594=1,$G3594,"")</f>
        <v/>
      </c>
    </row>
    <row r="3595" customFormat="false" ht="15" hidden="false" customHeight="false" outlineLevel="0" collapsed="false">
      <c r="A3595" s="30" t="n">
        <v>561.40625</v>
      </c>
      <c r="B3595" s="31" t="n">
        <v>15.3941</v>
      </c>
      <c r="C3595" s="32" t="n">
        <f aca="false">IF($A3595="","",IF(設定!$B$21="dB",10^($B3595/20),ABS($B3595)))</f>
        <v>5.88443811696622</v>
      </c>
      <c r="D3595" s="32" t="n">
        <f aca="false">IF($A3595="","",$A3595^2)</f>
        <v>315176.977539063</v>
      </c>
      <c r="E3595" s="32" t="n">
        <f aca="false">IF($A3595="","",IF($C3595&lt;=0,"",1/$C3595^2))</f>
        <v>0.0288795219519173</v>
      </c>
      <c r="F3595" s="33" t="n">
        <f aca="false">IF(OR(ROW()-設定!$B$30&lt;2,ROW()+設定!$B$30&gt;13701,N($A3595)&lt;=0,N(INDEX($A$2:$A$13701,MIN(13700,MAX(1,ROW()-1+設定!$B$30))))&lt;=0,$A3595&lt;設定!$B$28,$A3595&gt;設定!$B$29),0,IF(AND($C3595&gt;=MAX(INDEX($C$1:$C$13701,MAX(1,ROW()-設定!$B$24)):INDEX($C$1:$C$13701,MAX(1,ROW()-1))),$C3595&gt;MAX(INDEX($C$1:$C$13701,MIN(13701,ROW()+1)):INDEX($C$1:$C$13701,MIN(13701,ROW()+設定!$B$24))),$C3595&gt;=設定!$B$32,$C3595&gt;=MAX(MIN(INDEX($C$1:$C$13701,MAX(1,ROW()-設定!$B$26)):INDEX($C$1:$C$13701,MAX(1,ROW()-1))),MIN(INDEX($C$1:$C$13701,MIN(13701,ROW()+1)):INDEX($C$1:$C$13701,MIN(13701,ROW()+設定!$B$26))))*10^(設定!$B$27/20)),1,0))</f>
        <v>0</v>
      </c>
      <c r="G3595" s="33" t="n">
        <f aca="false">$G3594+IF($F3595=1,1,0)</f>
        <v>1</v>
      </c>
      <c r="H3595" s="0" t="str">
        <f aca="false">IF($F3595=1,$G3595,"")</f>
        <v/>
      </c>
    </row>
    <row r="3596" customFormat="false" ht="15" hidden="false" customHeight="false" outlineLevel="0" collapsed="false">
      <c r="A3596" s="30" t="n">
        <v>561.5625</v>
      </c>
      <c r="B3596" s="31" t="n">
        <v>15.0945</v>
      </c>
      <c r="C3596" s="32" t="n">
        <f aca="false">IF($A3596="","",IF(設定!$B$21="dB",10^($B3596/20),ABS($B3596)))</f>
        <v>5.68492840985651</v>
      </c>
      <c r="D3596" s="32" t="n">
        <f aca="false">IF($A3596="","",$A3596^2)</f>
        <v>315352.44140625</v>
      </c>
      <c r="E3596" s="32" t="n">
        <f aca="false">IF($A3596="","",IF($C3596&lt;=0,"",1/$C3596^2))</f>
        <v>0.0309421152921303</v>
      </c>
      <c r="F3596" s="33" t="n">
        <f aca="false">IF(OR(ROW()-設定!$B$30&lt;2,ROW()+設定!$B$30&gt;13701,N($A3596)&lt;=0,N(INDEX($A$2:$A$13701,MIN(13700,MAX(1,ROW()-1+設定!$B$30))))&lt;=0,$A3596&lt;設定!$B$28,$A3596&gt;設定!$B$29),0,IF(AND($C3596&gt;=MAX(INDEX($C$1:$C$13701,MAX(1,ROW()-設定!$B$24)):INDEX($C$1:$C$13701,MAX(1,ROW()-1))),$C3596&gt;MAX(INDEX($C$1:$C$13701,MIN(13701,ROW()+1)):INDEX($C$1:$C$13701,MIN(13701,ROW()+設定!$B$24))),$C3596&gt;=設定!$B$32,$C3596&gt;=MAX(MIN(INDEX($C$1:$C$13701,MAX(1,ROW()-設定!$B$26)):INDEX($C$1:$C$13701,MAX(1,ROW()-1))),MIN(INDEX($C$1:$C$13701,MIN(13701,ROW()+1)):INDEX($C$1:$C$13701,MIN(13701,ROW()+設定!$B$26))))*10^(設定!$B$27/20)),1,0))</f>
        <v>0</v>
      </c>
      <c r="G3596" s="33" t="n">
        <f aca="false">$G3595+IF($F3596=1,1,0)</f>
        <v>1</v>
      </c>
      <c r="H3596" s="0" t="str">
        <f aca="false">IF($F3596=1,$G3596,"")</f>
        <v/>
      </c>
    </row>
    <row r="3597" customFormat="false" ht="15" hidden="false" customHeight="false" outlineLevel="0" collapsed="false">
      <c r="A3597" s="30" t="n">
        <v>561.71875</v>
      </c>
      <c r="B3597" s="31" t="n">
        <v>15.0465</v>
      </c>
      <c r="C3597" s="32" t="n">
        <f aca="false">IF($A3597="","",IF(設定!$B$21="dB",10^($B3597/20),ABS($B3597)))</f>
        <v>5.65359898061213</v>
      </c>
      <c r="D3597" s="32" t="n">
        <f aca="false">IF($A3597="","",$A3597^2)</f>
        <v>315527.954101563</v>
      </c>
      <c r="E3597" s="32" t="n">
        <f aca="false">IF($A3597="","",IF($C3597&lt;=0,"",1/$C3597^2))</f>
        <v>0.0312859970487626</v>
      </c>
      <c r="F3597" s="33" t="n">
        <f aca="false">IF(OR(ROW()-設定!$B$30&lt;2,ROW()+設定!$B$30&gt;13701,N($A3597)&lt;=0,N(INDEX($A$2:$A$13701,MIN(13700,MAX(1,ROW()-1+設定!$B$30))))&lt;=0,$A3597&lt;設定!$B$28,$A3597&gt;設定!$B$29),0,IF(AND($C3597&gt;=MAX(INDEX($C$1:$C$13701,MAX(1,ROW()-設定!$B$24)):INDEX($C$1:$C$13701,MAX(1,ROW()-1))),$C3597&gt;MAX(INDEX($C$1:$C$13701,MIN(13701,ROW()+1)):INDEX($C$1:$C$13701,MIN(13701,ROW()+設定!$B$24))),$C3597&gt;=設定!$B$32,$C3597&gt;=MAX(MIN(INDEX($C$1:$C$13701,MAX(1,ROW()-設定!$B$26)):INDEX($C$1:$C$13701,MAX(1,ROW()-1))),MIN(INDEX($C$1:$C$13701,MIN(13701,ROW()+1)):INDEX($C$1:$C$13701,MIN(13701,ROW()+設定!$B$26))))*10^(設定!$B$27/20)),1,0))</f>
        <v>0</v>
      </c>
      <c r="G3597" s="33" t="n">
        <f aca="false">$G3596+IF($F3597=1,1,0)</f>
        <v>1</v>
      </c>
      <c r="H3597" s="0" t="str">
        <f aca="false">IF($F3597=1,$G3597,"")</f>
        <v/>
      </c>
    </row>
    <row r="3598" customFormat="false" ht="15" hidden="false" customHeight="false" outlineLevel="0" collapsed="false">
      <c r="A3598" s="30" t="n">
        <v>561.875</v>
      </c>
      <c r="B3598" s="31" t="n">
        <v>15.0665</v>
      </c>
      <c r="C3598" s="32" t="n">
        <f aca="false">IF($A3598="","",IF(設定!$B$21="dB",10^($B3598/20),ABS($B3598)))</f>
        <v>5.66663187225941</v>
      </c>
      <c r="D3598" s="32" t="n">
        <f aca="false">IF($A3598="","",$A3598^2)</f>
        <v>315703.515625</v>
      </c>
      <c r="E3598" s="32" t="n">
        <f aca="false">IF($A3598="","",IF($C3598&lt;=0,"",1/$C3598^2))</f>
        <v>0.0311422509495822</v>
      </c>
      <c r="F3598" s="33" t="n">
        <f aca="false">IF(OR(ROW()-設定!$B$30&lt;2,ROW()+設定!$B$30&gt;13701,N($A3598)&lt;=0,N(INDEX($A$2:$A$13701,MIN(13700,MAX(1,ROW()-1+設定!$B$30))))&lt;=0,$A3598&lt;設定!$B$28,$A3598&gt;設定!$B$29),0,IF(AND($C3598&gt;=MAX(INDEX($C$1:$C$13701,MAX(1,ROW()-設定!$B$24)):INDEX($C$1:$C$13701,MAX(1,ROW()-1))),$C3598&gt;MAX(INDEX($C$1:$C$13701,MIN(13701,ROW()+1)):INDEX($C$1:$C$13701,MIN(13701,ROW()+設定!$B$24))),$C3598&gt;=設定!$B$32,$C3598&gt;=MAX(MIN(INDEX($C$1:$C$13701,MAX(1,ROW()-設定!$B$26)):INDEX($C$1:$C$13701,MAX(1,ROW()-1))),MIN(INDEX($C$1:$C$13701,MIN(13701,ROW()+1)):INDEX($C$1:$C$13701,MIN(13701,ROW()+設定!$B$26))))*10^(設定!$B$27/20)),1,0))</f>
        <v>0</v>
      </c>
      <c r="G3598" s="33" t="n">
        <f aca="false">$G3597+IF($F3598=1,1,0)</f>
        <v>1</v>
      </c>
      <c r="H3598" s="0" t="str">
        <f aca="false">IF($F3598=1,$G3598,"")</f>
        <v/>
      </c>
    </row>
    <row r="3599" customFormat="false" ht="15" hidden="false" customHeight="false" outlineLevel="0" collapsed="false">
      <c r="A3599" s="30" t="n">
        <v>562.03125</v>
      </c>
      <c r="B3599" s="31" t="n">
        <v>15.1727</v>
      </c>
      <c r="C3599" s="32" t="n">
        <f aca="false">IF($A3599="","",IF(設定!$B$21="dB",10^($B3599/20),ABS($B3599)))</f>
        <v>5.73634152430045</v>
      </c>
      <c r="D3599" s="32" t="n">
        <f aca="false">IF($A3599="","",$A3599^2)</f>
        <v>315879.125976563</v>
      </c>
      <c r="E3599" s="32" t="n">
        <f aca="false">IF($A3599="","",IF($C3599&lt;=0,"",1/$C3599^2))</f>
        <v>0.0303899510115527</v>
      </c>
      <c r="F3599" s="33" t="n">
        <f aca="false">IF(OR(ROW()-設定!$B$30&lt;2,ROW()+設定!$B$30&gt;13701,N($A3599)&lt;=0,N(INDEX($A$2:$A$13701,MIN(13700,MAX(1,ROW()-1+設定!$B$30))))&lt;=0,$A3599&lt;設定!$B$28,$A3599&gt;設定!$B$29),0,IF(AND($C3599&gt;=MAX(INDEX($C$1:$C$13701,MAX(1,ROW()-設定!$B$24)):INDEX($C$1:$C$13701,MAX(1,ROW()-1))),$C3599&gt;MAX(INDEX($C$1:$C$13701,MIN(13701,ROW()+1)):INDEX($C$1:$C$13701,MIN(13701,ROW()+設定!$B$24))),$C3599&gt;=設定!$B$32,$C3599&gt;=MAX(MIN(INDEX($C$1:$C$13701,MAX(1,ROW()-設定!$B$26)):INDEX($C$1:$C$13701,MAX(1,ROW()-1))),MIN(INDEX($C$1:$C$13701,MIN(13701,ROW()+1)):INDEX($C$1:$C$13701,MIN(13701,ROW()+設定!$B$26))))*10^(設定!$B$27/20)),1,0))</f>
        <v>0</v>
      </c>
      <c r="G3599" s="33" t="n">
        <f aca="false">$G3598+IF($F3599=1,1,0)</f>
        <v>1</v>
      </c>
      <c r="H3599" s="0" t="str">
        <f aca="false">IF($F3599=1,$G3599,"")</f>
        <v/>
      </c>
    </row>
    <row r="3600" customFormat="false" ht="15" hidden="false" customHeight="false" outlineLevel="0" collapsed="false">
      <c r="A3600" s="30" t="n">
        <v>562.1875</v>
      </c>
      <c r="B3600" s="31" t="n">
        <v>15.1912</v>
      </c>
      <c r="C3600" s="32" t="n">
        <f aca="false">IF($A3600="","",IF(設定!$B$21="dB",10^($B3600/20),ABS($B3600)))</f>
        <v>5.74857232821366</v>
      </c>
      <c r="D3600" s="32" t="n">
        <f aca="false">IF($A3600="","",$A3600^2)</f>
        <v>316054.78515625</v>
      </c>
      <c r="E3600" s="32" t="n">
        <f aca="false">IF($A3600="","",IF($C3600&lt;=0,"",1/$C3600^2))</f>
        <v>0.0302607717655057</v>
      </c>
      <c r="F3600" s="33" t="n">
        <f aca="false">IF(OR(ROW()-設定!$B$30&lt;2,ROW()+設定!$B$30&gt;13701,N($A3600)&lt;=0,N(INDEX($A$2:$A$13701,MIN(13700,MAX(1,ROW()-1+設定!$B$30))))&lt;=0,$A3600&lt;設定!$B$28,$A3600&gt;設定!$B$29),0,IF(AND($C3600&gt;=MAX(INDEX($C$1:$C$13701,MAX(1,ROW()-設定!$B$24)):INDEX($C$1:$C$13701,MAX(1,ROW()-1))),$C3600&gt;MAX(INDEX($C$1:$C$13701,MIN(13701,ROW()+1)):INDEX($C$1:$C$13701,MIN(13701,ROW()+設定!$B$24))),$C3600&gt;=設定!$B$32,$C3600&gt;=MAX(MIN(INDEX($C$1:$C$13701,MAX(1,ROW()-設定!$B$26)):INDEX($C$1:$C$13701,MAX(1,ROW()-1))),MIN(INDEX($C$1:$C$13701,MIN(13701,ROW()+1)):INDEX($C$1:$C$13701,MIN(13701,ROW()+設定!$B$26))))*10^(設定!$B$27/20)),1,0))</f>
        <v>0</v>
      </c>
      <c r="G3600" s="33" t="n">
        <f aca="false">$G3599+IF($F3600=1,1,0)</f>
        <v>1</v>
      </c>
      <c r="H3600" s="0" t="str">
        <f aca="false">IF($F3600=1,$G3600,"")</f>
        <v/>
      </c>
    </row>
    <row r="3601" customFormat="false" ht="15" hidden="false" customHeight="false" outlineLevel="0" collapsed="false">
      <c r="A3601" s="30" t="n">
        <v>562.34375</v>
      </c>
      <c r="B3601" s="31" t="n">
        <v>15.2438</v>
      </c>
      <c r="C3601" s="32" t="n">
        <f aca="false">IF($A3601="","",IF(設定!$B$21="dB",10^($B3601/20),ABS($B3601)))</f>
        <v>5.78349014651956</v>
      </c>
      <c r="D3601" s="32" t="n">
        <f aca="false">IF($A3601="","",$A3601^2)</f>
        <v>316230.493164063</v>
      </c>
      <c r="E3601" s="32" t="n">
        <f aca="false">IF($A3601="","",IF($C3601&lt;=0,"",1/$C3601^2))</f>
        <v>0.0298964760300455</v>
      </c>
      <c r="F3601" s="33" t="n">
        <f aca="false">IF(OR(ROW()-設定!$B$30&lt;2,ROW()+設定!$B$30&gt;13701,N($A3601)&lt;=0,N(INDEX($A$2:$A$13701,MIN(13700,MAX(1,ROW()-1+設定!$B$30))))&lt;=0,$A3601&lt;設定!$B$28,$A3601&gt;設定!$B$29),0,IF(AND($C3601&gt;=MAX(INDEX($C$1:$C$13701,MAX(1,ROW()-設定!$B$24)):INDEX($C$1:$C$13701,MAX(1,ROW()-1))),$C3601&gt;MAX(INDEX($C$1:$C$13701,MIN(13701,ROW()+1)):INDEX($C$1:$C$13701,MIN(13701,ROW()+設定!$B$24))),$C3601&gt;=設定!$B$32,$C3601&gt;=MAX(MIN(INDEX($C$1:$C$13701,MAX(1,ROW()-設定!$B$26)):INDEX($C$1:$C$13701,MAX(1,ROW()-1))),MIN(INDEX($C$1:$C$13701,MIN(13701,ROW()+1)):INDEX($C$1:$C$13701,MIN(13701,ROW()+設定!$B$26))))*10^(設定!$B$27/20)),1,0))</f>
        <v>0</v>
      </c>
      <c r="G3601" s="33" t="n">
        <f aca="false">$G3600+IF($F3601=1,1,0)</f>
        <v>1</v>
      </c>
      <c r="H3601" s="0" t="str">
        <f aca="false">IF($F3601=1,$G3601,"")</f>
        <v/>
      </c>
    </row>
    <row r="3602" customFormat="false" ht="15" hidden="false" customHeight="false" outlineLevel="0" collapsed="false">
      <c r="A3602" s="30" t="n">
        <v>562.5</v>
      </c>
      <c r="B3602" s="31" t="n">
        <v>15.194</v>
      </c>
      <c r="C3602" s="32" t="n">
        <f aca="false">IF($A3602="","",IF(設定!$B$21="dB",10^($B3602/20),ABS($B3602)))</f>
        <v>5.75042574770638</v>
      </c>
      <c r="D3602" s="32" t="n">
        <f aca="false">IF($A3602="","",$A3602^2)</f>
        <v>316406.25</v>
      </c>
      <c r="E3602" s="32" t="n">
        <f aca="false">IF($A3602="","",IF($C3602&lt;=0,"",1/$C3602^2))</f>
        <v>0.0302412682128323</v>
      </c>
      <c r="F3602" s="33" t="n">
        <f aca="false">IF(OR(ROW()-設定!$B$30&lt;2,ROW()+設定!$B$30&gt;13701,N($A3602)&lt;=0,N(INDEX($A$2:$A$13701,MIN(13700,MAX(1,ROW()-1+設定!$B$30))))&lt;=0,$A3602&lt;設定!$B$28,$A3602&gt;設定!$B$29),0,IF(AND($C3602&gt;=MAX(INDEX($C$1:$C$13701,MAX(1,ROW()-設定!$B$24)):INDEX($C$1:$C$13701,MAX(1,ROW()-1))),$C3602&gt;MAX(INDEX($C$1:$C$13701,MIN(13701,ROW()+1)):INDEX($C$1:$C$13701,MIN(13701,ROW()+設定!$B$24))),$C3602&gt;=設定!$B$32,$C3602&gt;=MAX(MIN(INDEX($C$1:$C$13701,MAX(1,ROW()-設定!$B$26)):INDEX($C$1:$C$13701,MAX(1,ROW()-1))),MIN(INDEX($C$1:$C$13701,MIN(13701,ROW()+1)):INDEX($C$1:$C$13701,MIN(13701,ROW()+設定!$B$26))))*10^(設定!$B$27/20)),1,0))</f>
        <v>0</v>
      </c>
      <c r="G3602" s="33" t="n">
        <f aca="false">$G3601+IF($F3602=1,1,0)</f>
        <v>1</v>
      </c>
      <c r="H3602" s="0" t="str">
        <f aca="false">IF($F3602=1,$G3602,"")</f>
        <v/>
      </c>
    </row>
    <row r="3603" customFormat="false" ht="15" hidden="false" customHeight="false" outlineLevel="0" collapsed="false">
      <c r="A3603" s="30" t="n">
        <v>562.65625</v>
      </c>
      <c r="B3603" s="31" t="n">
        <v>15.0444</v>
      </c>
      <c r="C3603" s="32" t="n">
        <f aca="false">IF($A3603="","",IF(設定!$B$21="dB",10^($B3603/20),ABS($B3603)))</f>
        <v>5.6522322670978</v>
      </c>
      <c r="D3603" s="32" t="n">
        <f aca="false">IF($A3603="","",$A3603^2)</f>
        <v>316582.055664063</v>
      </c>
      <c r="E3603" s="32" t="n">
        <f aca="false">IF($A3603="","",IF($C3603&lt;=0,"",1/$C3603^2))</f>
        <v>0.0313011288276887</v>
      </c>
      <c r="F3603" s="33" t="n">
        <f aca="false">IF(OR(ROW()-設定!$B$30&lt;2,ROW()+設定!$B$30&gt;13701,N($A3603)&lt;=0,N(INDEX($A$2:$A$13701,MIN(13700,MAX(1,ROW()-1+設定!$B$30))))&lt;=0,$A3603&lt;設定!$B$28,$A3603&gt;設定!$B$29),0,IF(AND($C3603&gt;=MAX(INDEX($C$1:$C$13701,MAX(1,ROW()-設定!$B$24)):INDEX($C$1:$C$13701,MAX(1,ROW()-1))),$C3603&gt;MAX(INDEX($C$1:$C$13701,MIN(13701,ROW()+1)):INDEX($C$1:$C$13701,MIN(13701,ROW()+設定!$B$24))),$C3603&gt;=設定!$B$32,$C3603&gt;=MAX(MIN(INDEX($C$1:$C$13701,MAX(1,ROW()-設定!$B$26)):INDEX($C$1:$C$13701,MAX(1,ROW()-1))),MIN(INDEX($C$1:$C$13701,MIN(13701,ROW()+1)):INDEX($C$1:$C$13701,MIN(13701,ROW()+設定!$B$26))))*10^(設定!$B$27/20)),1,0))</f>
        <v>0</v>
      </c>
      <c r="G3603" s="33" t="n">
        <f aca="false">$G3602+IF($F3603=1,1,0)</f>
        <v>1</v>
      </c>
      <c r="H3603" s="0" t="str">
        <f aca="false">IF($F3603=1,$G3603,"")</f>
        <v/>
      </c>
    </row>
    <row r="3604" customFormat="false" ht="15" hidden="false" customHeight="false" outlineLevel="0" collapsed="false">
      <c r="A3604" s="30" t="n">
        <v>562.8125</v>
      </c>
      <c r="B3604" s="31" t="n">
        <v>15.2654</v>
      </c>
      <c r="C3604" s="32" t="n">
        <f aca="false">IF($A3604="","",IF(設定!$B$21="dB",10^($B3604/20),ABS($B3604)))</f>
        <v>5.79789038074399</v>
      </c>
      <c r="D3604" s="32" t="n">
        <f aca="false">IF($A3604="","",$A3604^2)</f>
        <v>316757.91015625</v>
      </c>
      <c r="E3604" s="32" t="n">
        <f aca="false">IF($A3604="","",IF($C3604&lt;=0,"",1/$C3604^2))</f>
        <v>0.0297481525565227</v>
      </c>
      <c r="F3604" s="33" t="n">
        <f aca="false">IF(OR(ROW()-設定!$B$30&lt;2,ROW()+設定!$B$30&gt;13701,N($A3604)&lt;=0,N(INDEX($A$2:$A$13701,MIN(13700,MAX(1,ROW()-1+設定!$B$30))))&lt;=0,$A3604&lt;設定!$B$28,$A3604&gt;設定!$B$29),0,IF(AND($C3604&gt;=MAX(INDEX($C$1:$C$13701,MAX(1,ROW()-設定!$B$24)):INDEX($C$1:$C$13701,MAX(1,ROW()-1))),$C3604&gt;MAX(INDEX($C$1:$C$13701,MIN(13701,ROW()+1)):INDEX($C$1:$C$13701,MIN(13701,ROW()+設定!$B$24))),$C3604&gt;=設定!$B$32,$C3604&gt;=MAX(MIN(INDEX($C$1:$C$13701,MAX(1,ROW()-設定!$B$26)):INDEX($C$1:$C$13701,MAX(1,ROW()-1))),MIN(INDEX($C$1:$C$13701,MIN(13701,ROW()+1)):INDEX($C$1:$C$13701,MIN(13701,ROW()+設定!$B$26))))*10^(設定!$B$27/20)),1,0))</f>
        <v>0</v>
      </c>
      <c r="G3604" s="33" t="n">
        <f aca="false">$G3603+IF($F3604=1,1,0)</f>
        <v>1</v>
      </c>
      <c r="H3604" s="0" t="str">
        <f aca="false">IF($F3604=1,$G3604,"")</f>
        <v/>
      </c>
    </row>
    <row r="3605" customFormat="false" ht="15" hidden="false" customHeight="false" outlineLevel="0" collapsed="false">
      <c r="A3605" s="30" t="n">
        <v>562.96875</v>
      </c>
      <c r="B3605" s="31" t="n">
        <v>15.1934</v>
      </c>
      <c r="C3605" s="32" t="n">
        <f aca="false">IF($A3605="","",IF(設定!$B$21="dB",10^($B3605/20),ABS($B3605)))</f>
        <v>5.75002853608759</v>
      </c>
      <c r="D3605" s="32" t="n">
        <f aca="false">IF($A3605="","",$A3605^2)</f>
        <v>316933.813476563</v>
      </c>
      <c r="E3605" s="32" t="n">
        <f aca="false">IF($A3605="","",IF($C3605&lt;=0,"",1/$C3605^2))</f>
        <v>0.0302454464870534</v>
      </c>
      <c r="F3605" s="33" t="n">
        <f aca="false">IF(OR(ROW()-設定!$B$30&lt;2,ROW()+設定!$B$30&gt;13701,N($A3605)&lt;=0,N(INDEX($A$2:$A$13701,MIN(13700,MAX(1,ROW()-1+設定!$B$30))))&lt;=0,$A3605&lt;設定!$B$28,$A3605&gt;設定!$B$29),0,IF(AND($C3605&gt;=MAX(INDEX($C$1:$C$13701,MAX(1,ROW()-設定!$B$24)):INDEX($C$1:$C$13701,MAX(1,ROW()-1))),$C3605&gt;MAX(INDEX($C$1:$C$13701,MIN(13701,ROW()+1)):INDEX($C$1:$C$13701,MIN(13701,ROW()+設定!$B$24))),$C3605&gt;=設定!$B$32,$C3605&gt;=MAX(MIN(INDEX($C$1:$C$13701,MAX(1,ROW()-設定!$B$26)):INDEX($C$1:$C$13701,MAX(1,ROW()-1))),MIN(INDEX($C$1:$C$13701,MIN(13701,ROW()+1)):INDEX($C$1:$C$13701,MIN(13701,ROW()+設定!$B$26))))*10^(設定!$B$27/20)),1,0))</f>
        <v>0</v>
      </c>
      <c r="G3605" s="33" t="n">
        <f aca="false">$G3604+IF($F3605=1,1,0)</f>
        <v>1</v>
      </c>
      <c r="H3605" s="0" t="str">
        <f aca="false">IF($F3605=1,$G3605,"")</f>
        <v/>
      </c>
    </row>
    <row r="3606" customFormat="false" ht="15" hidden="false" customHeight="false" outlineLevel="0" collapsed="false">
      <c r="A3606" s="30" t="n">
        <v>563.125</v>
      </c>
      <c r="B3606" s="31" t="n">
        <v>15.2115</v>
      </c>
      <c r="C3606" s="32" t="n">
        <f aca="false">IF($A3606="","",IF(設定!$B$21="dB",10^($B3606/20),ABS($B3606)))</f>
        <v>5.76202316583112</v>
      </c>
      <c r="D3606" s="32" t="n">
        <f aca="false">IF($A3606="","",$A3606^2)</f>
        <v>317109.765625</v>
      </c>
      <c r="E3606" s="32" t="n">
        <f aca="false">IF($A3606="","",IF($C3606&lt;=0,"",1/$C3606^2))</f>
        <v>0.030119655484668</v>
      </c>
      <c r="F3606" s="33" t="n">
        <f aca="false">IF(OR(ROW()-設定!$B$30&lt;2,ROW()+設定!$B$30&gt;13701,N($A3606)&lt;=0,N(INDEX($A$2:$A$13701,MIN(13700,MAX(1,ROW()-1+設定!$B$30))))&lt;=0,$A3606&lt;設定!$B$28,$A3606&gt;設定!$B$29),0,IF(AND($C3606&gt;=MAX(INDEX($C$1:$C$13701,MAX(1,ROW()-設定!$B$24)):INDEX($C$1:$C$13701,MAX(1,ROW()-1))),$C3606&gt;MAX(INDEX($C$1:$C$13701,MIN(13701,ROW()+1)):INDEX($C$1:$C$13701,MIN(13701,ROW()+設定!$B$24))),$C3606&gt;=設定!$B$32,$C3606&gt;=MAX(MIN(INDEX($C$1:$C$13701,MAX(1,ROW()-設定!$B$26)):INDEX($C$1:$C$13701,MAX(1,ROW()-1))),MIN(INDEX($C$1:$C$13701,MIN(13701,ROW()+1)):INDEX($C$1:$C$13701,MIN(13701,ROW()+設定!$B$26))))*10^(設定!$B$27/20)),1,0))</f>
        <v>0</v>
      </c>
      <c r="G3606" s="33" t="n">
        <f aca="false">$G3605+IF($F3606=1,1,0)</f>
        <v>1</v>
      </c>
      <c r="H3606" s="0" t="str">
        <f aca="false">IF($F3606=1,$G3606,"")</f>
        <v/>
      </c>
    </row>
    <row r="3607" customFormat="false" ht="15" hidden="false" customHeight="false" outlineLevel="0" collapsed="false">
      <c r="A3607" s="30" t="n">
        <v>563.28125</v>
      </c>
      <c r="B3607" s="31" t="n">
        <v>15.101</v>
      </c>
      <c r="C3607" s="32" t="n">
        <f aca="false">IF($A3607="","",IF(設定!$B$21="dB",10^($B3607/20),ABS($B3607)))</f>
        <v>5.6891842622792</v>
      </c>
      <c r="D3607" s="32" t="n">
        <f aca="false">IF($A3607="","",$A3607^2)</f>
        <v>317285.766601563</v>
      </c>
      <c r="E3607" s="32" t="n">
        <f aca="false">IF($A3607="","",IF($C3607&lt;=0,"",1/$C3607^2))</f>
        <v>0.0308958394760988</v>
      </c>
      <c r="F3607" s="33" t="n">
        <f aca="false">IF(OR(ROW()-設定!$B$30&lt;2,ROW()+設定!$B$30&gt;13701,N($A3607)&lt;=0,N(INDEX($A$2:$A$13701,MIN(13700,MAX(1,ROW()-1+設定!$B$30))))&lt;=0,$A3607&lt;設定!$B$28,$A3607&gt;設定!$B$29),0,IF(AND($C3607&gt;=MAX(INDEX($C$1:$C$13701,MAX(1,ROW()-設定!$B$24)):INDEX($C$1:$C$13701,MAX(1,ROW()-1))),$C3607&gt;MAX(INDEX($C$1:$C$13701,MIN(13701,ROW()+1)):INDEX($C$1:$C$13701,MIN(13701,ROW()+設定!$B$24))),$C3607&gt;=設定!$B$32,$C3607&gt;=MAX(MIN(INDEX($C$1:$C$13701,MAX(1,ROW()-設定!$B$26)):INDEX($C$1:$C$13701,MAX(1,ROW()-1))),MIN(INDEX($C$1:$C$13701,MIN(13701,ROW()+1)):INDEX($C$1:$C$13701,MIN(13701,ROW()+設定!$B$26))))*10^(設定!$B$27/20)),1,0))</f>
        <v>0</v>
      </c>
      <c r="G3607" s="33" t="n">
        <f aca="false">$G3606+IF($F3607=1,1,0)</f>
        <v>1</v>
      </c>
      <c r="H3607" s="0" t="str">
        <f aca="false">IF($F3607=1,$G3607,"")</f>
        <v/>
      </c>
    </row>
    <row r="3608" customFormat="false" ht="15" hidden="false" customHeight="false" outlineLevel="0" collapsed="false">
      <c r="A3608" s="30" t="n">
        <v>563.4375</v>
      </c>
      <c r="B3608" s="31" t="n">
        <v>15.2124</v>
      </c>
      <c r="C3608" s="32" t="n">
        <f aca="false">IF($A3608="","",IF(設定!$B$21="dB",10^($B3608/20),ABS($B3608)))</f>
        <v>5.76262023645284</v>
      </c>
      <c r="D3608" s="32" t="n">
        <f aca="false">IF($A3608="","",$A3608^2)</f>
        <v>317461.81640625</v>
      </c>
      <c r="E3608" s="32" t="n">
        <f aca="false">IF($A3608="","",IF($C3608&lt;=0,"",1/$C3608^2))</f>
        <v>0.030113414355098</v>
      </c>
      <c r="F3608" s="33" t="n">
        <f aca="false">IF(OR(ROW()-設定!$B$30&lt;2,ROW()+設定!$B$30&gt;13701,N($A3608)&lt;=0,N(INDEX($A$2:$A$13701,MIN(13700,MAX(1,ROW()-1+設定!$B$30))))&lt;=0,$A3608&lt;設定!$B$28,$A3608&gt;設定!$B$29),0,IF(AND($C3608&gt;=MAX(INDEX($C$1:$C$13701,MAX(1,ROW()-設定!$B$24)):INDEX($C$1:$C$13701,MAX(1,ROW()-1))),$C3608&gt;MAX(INDEX($C$1:$C$13701,MIN(13701,ROW()+1)):INDEX($C$1:$C$13701,MIN(13701,ROW()+設定!$B$24))),$C3608&gt;=設定!$B$32,$C3608&gt;=MAX(MIN(INDEX($C$1:$C$13701,MAX(1,ROW()-設定!$B$26)):INDEX($C$1:$C$13701,MAX(1,ROW()-1))),MIN(INDEX($C$1:$C$13701,MIN(13701,ROW()+1)):INDEX($C$1:$C$13701,MIN(13701,ROW()+設定!$B$26))))*10^(設定!$B$27/20)),1,0))</f>
        <v>0</v>
      </c>
      <c r="G3608" s="33" t="n">
        <f aca="false">$G3607+IF($F3608=1,1,0)</f>
        <v>1</v>
      </c>
      <c r="H3608" s="0" t="str">
        <f aca="false">IF($F3608=1,$G3608,"")</f>
        <v/>
      </c>
    </row>
    <row r="3609" customFormat="false" ht="15" hidden="false" customHeight="false" outlineLevel="0" collapsed="false">
      <c r="A3609" s="30" t="n">
        <v>563.59375</v>
      </c>
      <c r="B3609" s="31" t="n">
        <v>15.212</v>
      </c>
      <c r="C3609" s="32" t="n">
        <f aca="false">IF($A3609="","",IF(設定!$B$21="dB",10^($B3609/20),ABS($B3609)))</f>
        <v>5.76235486409425</v>
      </c>
      <c r="D3609" s="32" t="n">
        <f aca="false">IF($A3609="","",$A3609^2)</f>
        <v>317637.915039063</v>
      </c>
      <c r="E3609" s="32" t="n">
        <f aca="false">IF($A3609="","",IF($C3609&lt;=0,"",1/$C3609^2))</f>
        <v>0.0301161880307882</v>
      </c>
      <c r="F3609" s="33" t="n">
        <f aca="false">IF(OR(ROW()-設定!$B$30&lt;2,ROW()+設定!$B$30&gt;13701,N($A3609)&lt;=0,N(INDEX($A$2:$A$13701,MIN(13700,MAX(1,ROW()-1+設定!$B$30))))&lt;=0,$A3609&lt;設定!$B$28,$A3609&gt;設定!$B$29),0,IF(AND($C3609&gt;=MAX(INDEX($C$1:$C$13701,MAX(1,ROW()-設定!$B$24)):INDEX($C$1:$C$13701,MAX(1,ROW()-1))),$C3609&gt;MAX(INDEX($C$1:$C$13701,MIN(13701,ROW()+1)):INDEX($C$1:$C$13701,MIN(13701,ROW()+設定!$B$24))),$C3609&gt;=設定!$B$32,$C3609&gt;=MAX(MIN(INDEX($C$1:$C$13701,MAX(1,ROW()-設定!$B$26)):INDEX($C$1:$C$13701,MAX(1,ROW()-1))),MIN(INDEX($C$1:$C$13701,MIN(13701,ROW()+1)):INDEX($C$1:$C$13701,MIN(13701,ROW()+設定!$B$26))))*10^(設定!$B$27/20)),1,0))</f>
        <v>0</v>
      </c>
      <c r="G3609" s="33" t="n">
        <f aca="false">$G3608+IF($F3609=1,1,0)</f>
        <v>1</v>
      </c>
      <c r="H3609" s="0" t="str">
        <f aca="false">IF($F3609=1,$G3609,"")</f>
        <v/>
      </c>
    </row>
    <row r="3610" customFormat="false" ht="15" hidden="false" customHeight="false" outlineLevel="0" collapsed="false">
      <c r="A3610" s="30" t="n">
        <v>563.75</v>
      </c>
      <c r="B3610" s="31" t="n">
        <v>15.3</v>
      </c>
      <c r="C3610" s="32" t="n">
        <f aca="false">IF($A3610="","",IF(設定!$B$21="dB",10^($B3610/20),ABS($B3610)))</f>
        <v>5.82103217770871</v>
      </c>
      <c r="D3610" s="32" t="n">
        <f aca="false">IF($A3610="","",$A3610^2)</f>
        <v>317814.0625</v>
      </c>
      <c r="E3610" s="32" t="n">
        <f aca="false">IF($A3610="","",IF($C3610&lt;=0,"",1/$C3610^2))</f>
        <v>0.0295120922666639</v>
      </c>
      <c r="F3610" s="33" t="n">
        <f aca="false">IF(OR(ROW()-設定!$B$30&lt;2,ROW()+設定!$B$30&gt;13701,N($A3610)&lt;=0,N(INDEX($A$2:$A$13701,MIN(13700,MAX(1,ROW()-1+設定!$B$30))))&lt;=0,$A3610&lt;設定!$B$28,$A3610&gt;設定!$B$29),0,IF(AND($C3610&gt;=MAX(INDEX($C$1:$C$13701,MAX(1,ROW()-設定!$B$24)):INDEX($C$1:$C$13701,MAX(1,ROW()-1))),$C3610&gt;MAX(INDEX($C$1:$C$13701,MIN(13701,ROW()+1)):INDEX($C$1:$C$13701,MIN(13701,ROW()+設定!$B$24))),$C3610&gt;=設定!$B$32,$C3610&gt;=MAX(MIN(INDEX($C$1:$C$13701,MAX(1,ROW()-設定!$B$26)):INDEX($C$1:$C$13701,MAX(1,ROW()-1))),MIN(INDEX($C$1:$C$13701,MIN(13701,ROW()+1)):INDEX($C$1:$C$13701,MIN(13701,ROW()+設定!$B$26))))*10^(設定!$B$27/20)),1,0))</f>
        <v>0</v>
      </c>
      <c r="G3610" s="33" t="n">
        <f aca="false">$G3609+IF($F3610=1,1,0)</f>
        <v>1</v>
      </c>
      <c r="H3610" s="0" t="str">
        <f aca="false">IF($F3610=1,$G3610,"")</f>
        <v/>
      </c>
    </row>
    <row r="3611" customFormat="false" ht="15" hidden="false" customHeight="false" outlineLevel="0" collapsed="false">
      <c r="A3611" s="30" t="n">
        <v>563.90625</v>
      </c>
      <c r="B3611" s="31" t="n">
        <v>15.1664</v>
      </c>
      <c r="C3611" s="32" t="n">
        <f aca="false">IF($A3611="","",IF(設定!$B$21="dB",10^($B3611/20),ABS($B3611)))</f>
        <v>5.73218238226351</v>
      </c>
      <c r="D3611" s="32" t="n">
        <f aca="false">IF($A3611="","",$A3611^2)</f>
        <v>317990.258789063</v>
      </c>
      <c r="E3611" s="32" t="n">
        <f aca="false">IF($A3611="","",IF($C3611&lt;=0,"",1/$C3611^2))</f>
        <v>0.0304340675345125</v>
      </c>
      <c r="F3611" s="33" t="n">
        <f aca="false">IF(OR(ROW()-設定!$B$30&lt;2,ROW()+設定!$B$30&gt;13701,N($A3611)&lt;=0,N(INDEX($A$2:$A$13701,MIN(13700,MAX(1,ROW()-1+設定!$B$30))))&lt;=0,$A3611&lt;設定!$B$28,$A3611&gt;設定!$B$29),0,IF(AND($C3611&gt;=MAX(INDEX($C$1:$C$13701,MAX(1,ROW()-設定!$B$24)):INDEX($C$1:$C$13701,MAX(1,ROW()-1))),$C3611&gt;MAX(INDEX($C$1:$C$13701,MIN(13701,ROW()+1)):INDEX($C$1:$C$13701,MIN(13701,ROW()+設定!$B$24))),$C3611&gt;=設定!$B$32,$C3611&gt;=MAX(MIN(INDEX($C$1:$C$13701,MAX(1,ROW()-設定!$B$26)):INDEX($C$1:$C$13701,MAX(1,ROW()-1))),MIN(INDEX($C$1:$C$13701,MIN(13701,ROW()+1)):INDEX($C$1:$C$13701,MIN(13701,ROW()+設定!$B$26))))*10^(設定!$B$27/20)),1,0))</f>
        <v>0</v>
      </c>
      <c r="G3611" s="33" t="n">
        <f aca="false">$G3610+IF($F3611=1,1,0)</f>
        <v>1</v>
      </c>
      <c r="H3611" s="0" t="str">
        <f aca="false">IF($F3611=1,$G3611,"")</f>
        <v/>
      </c>
    </row>
    <row r="3612" customFormat="false" ht="15" hidden="false" customHeight="false" outlineLevel="0" collapsed="false">
      <c r="A3612" s="30" t="n">
        <v>564.0625</v>
      </c>
      <c r="B3612" s="31" t="n">
        <v>15.3403</v>
      </c>
      <c r="C3612" s="32" t="n">
        <f aca="false">IF($A3612="","",IF(設定!$B$21="dB",10^($B3612/20),ABS($B3612)))</f>
        <v>5.84810282427245</v>
      </c>
      <c r="D3612" s="32" t="n">
        <f aca="false">IF($A3612="","",$A3612^2)</f>
        <v>318166.50390625</v>
      </c>
      <c r="E3612" s="32" t="n">
        <f aca="false">IF($A3612="","",IF($C3612&lt;=0,"",1/$C3612^2))</f>
        <v>0.0292395039152953</v>
      </c>
      <c r="F3612" s="33" t="n">
        <f aca="false">IF(OR(ROW()-設定!$B$30&lt;2,ROW()+設定!$B$30&gt;13701,N($A3612)&lt;=0,N(INDEX($A$2:$A$13701,MIN(13700,MAX(1,ROW()-1+設定!$B$30))))&lt;=0,$A3612&lt;設定!$B$28,$A3612&gt;設定!$B$29),0,IF(AND($C3612&gt;=MAX(INDEX($C$1:$C$13701,MAX(1,ROW()-設定!$B$24)):INDEX($C$1:$C$13701,MAX(1,ROW()-1))),$C3612&gt;MAX(INDEX($C$1:$C$13701,MIN(13701,ROW()+1)):INDEX($C$1:$C$13701,MIN(13701,ROW()+設定!$B$24))),$C3612&gt;=設定!$B$32,$C3612&gt;=MAX(MIN(INDEX($C$1:$C$13701,MAX(1,ROW()-設定!$B$26)):INDEX($C$1:$C$13701,MAX(1,ROW()-1))),MIN(INDEX($C$1:$C$13701,MIN(13701,ROW()+1)):INDEX($C$1:$C$13701,MIN(13701,ROW()+設定!$B$26))))*10^(設定!$B$27/20)),1,0))</f>
        <v>0</v>
      </c>
      <c r="G3612" s="33" t="n">
        <f aca="false">$G3611+IF($F3612=1,1,0)</f>
        <v>1</v>
      </c>
      <c r="H3612" s="0" t="str">
        <f aca="false">IF($F3612=1,$G3612,"")</f>
        <v/>
      </c>
    </row>
    <row r="3613" customFormat="false" ht="15" hidden="false" customHeight="false" outlineLevel="0" collapsed="false">
      <c r="A3613" s="30" t="n">
        <v>564.21875</v>
      </c>
      <c r="B3613" s="31" t="n">
        <v>15.3638</v>
      </c>
      <c r="C3613" s="32" t="n">
        <f aca="false">IF($A3613="","",IF(設定!$B$21="dB",10^($B3613/20),ABS($B3613)))</f>
        <v>5.86394650885207</v>
      </c>
      <c r="D3613" s="32" t="n">
        <f aca="false">IF($A3613="","",$A3613^2)</f>
        <v>318342.797851563</v>
      </c>
      <c r="E3613" s="32" t="n">
        <f aca="false">IF($A3613="","",IF($C3613&lt;=0,"",1/$C3613^2))</f>
        <v>0.0290817140589414</v>
      </c>
      <c r="F3613" s="33" t="n">
        <f aca="false">IF(OR(ROW()-設定!$B$30&lt;2,ROW()+設定!$B$30&gt;13701,N($A3613)&lt;=0,N(INDEX($A$2:$A$13701,MIN(13700,MAX(1,ROW()-1+設定!$B$30))))&lt;=0,$A3613&lt;設定!$B$28,$A3613&gt;設定!$B$29),0,IF(AND($C3613&gt;=MAX(INDEX($C$1:$C$13701,MAX(1,ROW()-設定!$B$24)):INDEX($C$1:$C$13701,MAX(1,ROW()-1))),$C3613&gt;MAX(INDEX($C$1:$C$13701,MIN(13701,ROW()+1)):INDEX($C$1:$C$13701,MIN(13701,ROW()+設定!$B$24))),$C3613&gt;=設定!$B$32,$C3613&gt;=MAX(MIN(INDEX($C$1:$C$13701,MAX(1,ROW()-設定!$B$26)):INDEX($C$1:$C$13701,MAX(1,ROW()-1))),MIN(INDEX($C$1:$C$13701,MIN(13701,ROW()+1)):INDEX($C$1:$C$13701,MIN(13701,ROW()+設定!$B$26))))*10^(設定!$B$27/20)),1,0))</f>
        <v>0</v>
      </c>
      <c r="G3613" s="33" t="n">
        <f aca="false">$G3612+IF($F3613=1,1,0)</f>
        <v>1</v>
      </c>
      <c r="H3613" s="0" t="str">
        <f aca="false">IF($F3613=1,$G3613,"")</f>
        <v/>
      </c>
    </row>
    <row r="3614" customFormat="false" ht="15" hidden="false" customHeight="false" outlineLevel="0" collapsed="false">
      <c r="A3614" s="30" t="n">
        <v>564.375</v>
      </c>
      <c r="B3614" s="31" t="n">
        <v>15.2494</v>
      </c>
      <c r="C3614" s="32" t="n">
        <f aca="false">IF($A3614="","",IF(設定!$B$21="dB",10^($B3614/20),ABS($B3614)))</f>
        <v>5.78722010268128</v>
      </c>
      <c r="D3614" s="32" t="n">
        <f aca="false">IF($A3614="","",$A3614^2)</f>
        <v>318519.140625</v>
      </c>
      <c r="E3614" s="32" t="n">
        <f aca="false">IF($A3614="","",IF($C3614&lt;=0,"",1/$C3614^2))</f>
        <v>0.0298579509326094</v>
      </c>
      <c r="F3614" s="33" t="n">
        <f aca="false">IF(OR(ROW()-設定!$B$30&lt;2,ROW()+設定!$B$30&gt;13701,N($A3614)&lt;=0,N(INDEX($A$2:$A$13701,MIN(13700,MAX(1,ROW()-1+設定!$B$30))))&lt;=0,$A3614&lt;設定!$B$28,$A3614&gt;設定!$B$29),0,IF(AND($C3614&gt;=MAX(INDEX($C$1:$C$13701,MAX(1,ROW()-設定!$B$24)):INDEX($C$1:$C$13701,MAX(1,ROW()-1))),$C3614&gt;MAX(INDEX($C$1:$C$13701,MIN(13701,ROW()+1)):INDEX($C$1:$C$13701,MIN(13701,ROW()+設定!$B$24))),$C3614&gt;=設定!$B$32,$C3614&gt;=MAX(MIN(INDEX($C$1:$C$13701,MAX(1,ROW()-設定!$B$26)):INDEX($C$1:$C$13701,MAX(1,ROW()-1))),MIN(INDEX($C$1:$C$13701,MIN(13701,ROW()+1)):INDEX($C$1:$C$13701,MIN(13701,ROW()+設定!$B$26))))*10^(設定!$B$27/20)),1,0))</f>
        <v>0</v>
      </c>
      <c r="G3614" s="33" t="n">
        <f aca="false">$G3613+IF($F3614=1,1,0)</f>
        <v>1</v>
      </c>
      <c r="H3614" s="0" t="str">
        <f aca="false">IF($F3614=1,$G3614,"")</f>
        <v/>
      </c>
    </row>
    <row r="3615" customFormat="false" ht="15" hidden="false" customHeight="false" outlineLevel="0" collapsed="false">
      <c r="A3615" s="30" t="n">
        <v>564.53125</v>
      </c>
      <c r="B3615" s="31" t="n">
        <v>15.317</v>
      </c>
      <c r="C3615" s="32" t="n">
        <f aca="false">IF($A3615="","",IF(設定!$B$21="dB",10^($B3615/20),ABS($B3615)))</f>
        <v>5.8324362427016</v>
      </c>
      <c r="D3615" s="32" t="n">
        <f aca="false">IF($A3615="","",$A3615^2)</f>
        <v>318695.532226563</v>
      </c>
      <c r="E3615" s="32" t="n">
        <f aca="false">IF($A3615="","",IF($C3615&lt;=0,"",1/$C3615^2))</f>
        <v>0.0293967960949242</v>
      </c>
      <c r="F3615" s="33" t="n">
        <f aca="false">IF(OR(ROW()-設定!$B$30&lt;2,ROW()+設定!$B$30&gt;13701,N($A3615)&lt;=0,N(INDEX($A$2:$A$13701,MIN(13700,MAX(1,ROW()-1+設定!$B$30))))&lt;=0,$A3615&lt;設定!$B$28,$A3615&gt;設定!$B$29),0,IF(AND($C3615&gt;=MAX(INDEX($C$1:$C$13701,MAX(1,ROW()-設定!$B$24)):INDEX($C$1:$C$13701,MAX(1,ROW()-1))),$C3615&gt;MAX(INDEX($C$1:$C$13701,MIN(13701,ROW()+1)):INDEX($C$1:$C$13701,MIN(13701,ROW()+設定!$B$24))),$C3615&gt;=設定!$B$32,$C3615&gt;=MAX(MIN(INDEX($C$1:$C$13701,MAX(1,ROW()-設定!$B$26)):INDEX($C$1:$C$13701,MAX(1,ROW()-1))),MIN(INDEX($C$1:$C$13701,MIN(13701,ROW()+1)):INDEX($C$1:$C$13701,MIN(13701,ROW()+設定!$B$26))))*10^(設定!$B$27/20)),1,0))</f>
        <v>0</v>
      </c>
      <c r="G3615" s="33" t="n">
        <f aca="false">$G3614+IF($F3615=1,1,0)</f>
        <v>1</v>
      </c>
      <c r="H3615" s="0" t="str">
        <f aca="false">IF($F3615=1,$G3615,"")</f>
        <v/>
      </c>
    </row>
    <row r="3616" customFormat="false" ht="15" hidden="false" customHeight="false" outlineLevel="0" collapsed="false">
      <c r="A3616" s="30" t="n">
        <v>564.6875</v>
      </c>
      <c r="B3616" s="31" t="n">
        <v>15.3087</v>
      </c>
      <c r="C3616" s="32" t="n">
        <f aca="false">IF($A3616="","",IF(設定!$B$21="dB",10^($B3616/20),ABS($B3616)))</f>
        <v>5.82686558719842</v>
      </c>
      <c r="D3616" s="32" t="n">
        <f aca="false">IF($A3616="","",$A3616^2)</f>
        <v>318871.97265625</v>
      </c>
      <c r="E3616" s="32" t="n">
        <f aca="false">IF($A3616="","",IF($C3616&lt;=0,"",1/$C3616^2))</f>
        <v>0.0294530313730207</v>
      </c>
      <c r="F3616" s="33" t="n">
        <f aca="false">IF(OR(ROW()-設定!$B$30&lt;2,ROW()+設定!$B$30&gt;13701,N($A3616)&lt;=0,N(INDEX($A$2:$A$13701,MIN(13700,MAX(1,ROW()-1+設定!$B$30))))&lt;=0,$A3616&lt;設定!$B$28,$A3616&gt;設定!$B$29),0,IF(AND($C3616&gt;=MAX(INDEX($C$1:$C$13701,MAX(1,ROW()-設定!$B$24)):INDEX($C$1:$C$13701,MAX(1,ROW()-1))),$C3616&gt;MAX(INDEX($C$1:$C$13701,MIN(13701,ROW()+1)):INDEX($C$1:$C$13701,MIN(13701,ROW()+設定!$B$24))),$C3616&gt;=設定!$B$32,$C3616&gt;=MAX(MIN(INDEX($C$1:$C$13701,MAX(1,ROW()-設定!$B$26)):INDEX($C$1:$C$13701,MAX(1,ROW()-1))),MIN(INDEX($C$1:$C$13701,MIN(13701,ROW()+1)):INDEX($C$1:$C$13701,MIN(13701,ROW()+設定!$B$26))))*10^(設定!$B$27/20)),1,0))</f>
        <v>0</v>
      </c>
      <c r="G3616" s="33" t="n">
        <f aca="false">$G3615+IF($F3616=1,1,0)</f>
        <v>1</v>
      </c>
      <c r="H3616" s="0" t="str">
        <f aca="false">IF($F3616=1,$G3616,"")</f>
        <v/>
      </c>
    </row>
    <row r="3617" customFormat="false" ht="15" hidden="false" customHeight="false" outlineLevel="0" collapsed="false">
      <c r="A3617" s="30" t="n">
        <v>564.84375</v>
      </c>
      <c r="B3617" s="31" t="n">
        <v>15.5084</v>
      </c>
      <c r="C3617" s="32" t="n">
        <f aca="false">IF($A3617="","",IF(設定!$B$21="dB",10^($B3617/20),ABS($B3617)))</f>
        <v>5.96238478531076</v>
      </c>
      <c r="D3617" s="32" t="n">
        <f aca="false">IF($A3617="","",$A3617^2)</f>
        <v>319048.461914063</v>
      </c>
      <c r="E3617" s="32" t="n">
        <f aca="false">IF($A3617="","",IF($C3617&lt;=0,"",1/$C3617^2))</f>
        <v>0.0281293696379966</v>
      </c>
      <c r="F3617" s="33" t="n">
        <f aca="false">IF(OR(ROW()-設定!$B$30&lt;2,ROW()+設定!$B$30&gt;13701,N($A3617)&lt;=0,N(INDEX($A$2:$A$13701,MIN(13700,MAX(1,ROW()-1+設定!$B$30))))&lt;=0,$A3617&lt;設定!$B$28,$A3617&gt;設定!$B$29),0,IF(AND($C3617&gt;=MAX(INDEX($C$1:$C$13701,MAX(1,ROW()-設定!$B$24)):INDEX($C$1:$C$13701,MAX(1,ROW()-1))),$C3617&gt;MAX(INDEX($C$1:$C$13701,MIN(13701,ROW()+1)):INDEX($C$1:$C$13701,MIN(13701,ROW()+設定!$B$24))),$C3617&gt;=設定!$B$32,$C3617&gt;=MAX(MIN(INDEX($C$1:$C$13701,MAX(1,ROW()-設定!$B$26)):INDEX($C$1:$C$13701,MAX(1,ROW()-1))),MIN(INDEX($C$1:$C$13701,MIN(13701,ROW()+1)):INDEX($C$1:$C$13701,MIN(13701,ROW()+設定!$B$26))))*10^(設定!$B$27/20)),1,0))</f>
        <v>0</v>
      </c>
      <c r="G3617" s="33" t="n">
        <f aca="false">$G3616+IF($F3617=1,1,0)</f>
        <v>1</v>
      </c>
      <c r="H3617" s="0" t="str">
        <f aca="false">IF($F3617=1,$G3617,"")</f>
        <v/>
      </c>
    </row>
    <row r="3618" customFormat="false" ht="15" hidden="false" customHeight="false" outlineLevel="0" collapsed="false">
      <c r="A3618" s="30" t="n">
        <v>565</v>
      </c>
      <c r="B3618" s="31" t="n">
        <v>15.1625</v>
      </c>
      <c r="C3618" s="32" t="n">
        <f aca="false">IF($A3618="","",IF(設定!$B$21="dB",10^($B3618/20),ABS($B3618)))</f>
        <v>5.7296091866422</v>
      </c>
      <c r="D3618" s="32" t="n">
        <f aca="false">IF($A3618="","",$A3618^2)</f>
        <v>319225</v>
      </c>
      <c r="E3618" s="32" t="n">
        <f aca="false">IF($A3618="","",IF($C3618&lt;=0,"",1/$C3618^2))</f>
        <v>0.0304614098512746</v>
      </c>
      <c r="F3618" s="33" t="n">
        <f aca="false">IF(OR(ROW()-設定!$B$30&lt;2,ROW()+設定!$B$30&gt;13701,N($A3618)&lt;=0,N(INDEX($A$2:$A$13701,MIN(13700,MAX(1,ROW()-1+設定!$B$30))))&lt;=0,$A3618&lt;設定!$B$28,$A3618&gt;設定!$B$29),0,IF(AND($C3618&gt;=MAX(INDEX($C$1:$C$13701,MAX(1,ROW()-設定!$B$24)):INDEX($C$1:$C$13701,MAX(1,ROW()-1))),$C3618&gt;MAX(INDEX($C$1:$C$13701,MIN(13701,ROW()+1)):INDEX($C$1:$C$13701,MIN(13701,ROW()+設定!$B$24))),$C3618&gt;=設定!$B$32,$C3618&gt;=MAX(MIN(INDEX($C$1:$C$13701,MAX(1,ROW()-設定!$B$26)):INDEX($C$1:$C$13701,MAX(1,ROW()-1))),MIN(INDEX($C$1:$C$13701,MIN(13701,ROW()+1)):INDEX($C$1:$C$13701,MIN(13701,ROW()+設定!$B$26))))*10^(設定!$B$27/20)),1,0))</f>
        <v>0</v>
      </c>
      <c r="G3618" s="33" t="n">
        <f aca="false">$G3617+IF($F3618=1,1,0)</f>
        <v>1</v>
      </c>
      <c r="H3618" s="0" t="str">
        <f aca="false">IF($F3618=1,$G3618,"")</f>
        <v/>
      </c>
    </row>
    <row r="3619" customFormat="false" ht="15" hidden="false" customHeight="false" outlineLevel="0" collapsed="false">
      <c r="A3619" s="30" t="n">
        <v>565.15625</v>
      </c>
      <c r="B3619" s="31" t="n">
        <v>15.4103</v>
      </c>
      <c r="C3619" s="32" t="n">
        <f aca="false">IF($A3619="","",IF(設定!$B$21="dB",10^($B3619/20),ABS($B3619)))</f>
        <v>5.8954233878487</v>
      </c>
      <c r="D3619" s="32" t="n">
        <f aca="false">IF($A3619="","",$A3619^2)</f>
        <v>319401.586914063</v>
      </c>
      <c r="E3619" s="32" t="n">
        <f aca="false">IF($A3619="","",IF($C3619&lt;=0,"",1/$C3619^2))</f>
        <v>0.0287719965795967</v>
      </c>
      <c r="F3619" s="33" t="n">
        <f aca="false">IF(OR(ROW()-設定!$B$30&lt;2,ROW()+設定!$B$30&gt;13701,N($A3619)&lt;=0,N(INDEX($A$2:$A$13701,MIN(13700,MAX(1,ROW()-1+設定!$B$30))))&lt;=0,$A3619&lt;設定!$B$28,$A3619&gt;設定!$B$29),0,IF(AND($C3619&gt;=MAX(INDEX($C$1:$C$13701,MAX(1,ROW()-設定!$B$24)):INDEX($C$1:$C$13701,MAX(1,ROW()-1))),$C3619&gt;MAX(INDEX($C$1:$C$13701,MIN(13701,ROW()+1)):INDEX($C$1:$C$13701,MIN(13701,ROW()+設定!$B$24))),$C3619&gt;=設定!$B$32,$C3619&gt;=MAX(MIN(INDEX($C$1:$C$13701,MAX(1,ROW()-設定!$B$26)):INDEX($C$1:$C$13701,MAX(1,ROW()-1))),MIN(INDEX($C$1:$C$13701,MIN(13701,ROW()+1)):INDEX($C$1:$C$13701,MIN(13701,ROW()+設定!$B$26))))*10^(設定!$B$27/20)),1,0))</f>
        <v>0</v>
      </c>
      <c r="G3619" s="33" t="n">
        <f aca="false">$G3618+IF($F3619=1,1,0)</f>
        <v>1</v>
      </c>
      <c r="H3619" s="0" t="str">
        <f aca="false">IF($F3619=1,$G3619,"")</f>
        <v/>
      </c>
    </row>
    <row r="3620" customFormat="false" ht="15" hidden="false" customHeight="false" outlineLevel="0" collapsed="false">
      <c r="A3620" s="30" t="n">
        <v>565.3125</v>
      </c>
      <c r="B3620" s="31" t="n">
        <v>15.2871</v>
      </c>
      <c r="C3620" s="32" t="n">
        <f aca="false">IF($A3620="","",IF(設定!$B$21="dB",10^($B3620/20),ABS($B3620)))</f>
        <v>5.81239338718432</v>
      </c>
      <c r="D3620" s="32" t="n">
        <f aca="false">IF($A3620="","",$A3620^2)</f>
        <v>319578.22265625</v>
      </c>
      <c r="E3620" s="32" t="n">
        <f aca="false">IF($A3620="","",IF($C3620&lt;=0,"",1/$C3620^2))</f>
        <v>0.0295998833804091</v>
      </c>
      <c r="F3620" s="33" t="n">
        <f aca="false">IF(OR(ROW()-設定!$B$30&lt;2,ROW()+設定!$B$30&gt;13701,N($A3620)&lt;=0,N(INDEX($A$2:$A$13701,MIN(13700,MAX(1,ROW()-1+設定!$B$30))))&lt;=0,$A3620&lt;設定!$B$28,$A3620&gt;設定!$B$29),0,IF(AND($C3620&gt;=MAX(INDEX($C$1:$C$13701,MAX(1,ROW()-設定!$B$24)):INDEX($C$1:$C$13701,MAX(1,ROW()-1))),$C3620&gt;MAX(INDEX($C$1:$C$13701,MIN(13701,ROW()+1)):INDEX($C$1:$C$13701,MIN(13701,ROW()+設定!$B$24))),$C3620&gt;=設定!$B$32,$C3620&gt;=MAX(MIN(INDEX($C$1:$C$13701,MAX(1,ROW()-設定!$B$26)):INDEX($C$1:$C$13701,MAX(1,ROW()-1))),MIN(INDEX($C$1:$C$13701,MIN(13701,ROW()+1)):INDEX($C$1:$C$13701,MIN(13701,ROW()+設定!$B$26))))*10^(設定!$B$27/20)),1,0))</f>
        <v>0</v>
      </c>
      <c r="G3620" s="33" t="n">
        <f aca="false">$G3619+IF($F3620=1,1,0)</f>
        <v>1</v>
      </c>
      <c r="H3620" s="0" t="str">
        <f aca="false">IF($F3620=1,$G3620,"")</f>
        <v/>
      </c>
    </row>
    <row r="3621" customFormat="false" ht="15" hidden="false" customHeight="false" outlineLevel="0" collapsed="false">
      <c r="A3621" s="30" t="n">
        <v>565.46875</v>
      </c>
      <c r="B3621" s="31" t="n">
        <v>15.433</v>
      </c>
      <c r="C3621" s="32" t="n">
        <f aca="false">IF($A3621="","",IF(設定!$B$21="dB",10^($B3621/20),ABS($B3621)))</f>
        <v>5.91085083878194</v>
      </c>
      <c r="D3621" s="32" t="n">
        <f aca="false">IF($A3621="","",$A3621^2)</f>
        <v>319754.907226563</v>
      </c>
      <c r="E3621" s="32" t="n">
        <f aca="false">IF($A3621="","",IF($C3621&lt;=0,"",1/$C3621^2))</f>
        <v>0.0286220014905119</v>
      </c>
      <c r="F3621" s="33" t="n">
        <f aca="false">IF(OR(ROW()-設定!$B$30&lt;2,ROW()+設定!$B$30&gt;13701,N($A3621)&lt;=0,N(INDEX($A$2:$A$13701,MIN(13700,MAX(1,ROW()-1+設定!$B$30))))&lt;=0,$A3621&lt;設定!$B$28,$A3621&gt;設定!$B$29),0,IF(AND($C3621&gt;=MAX(INDEX($C$1:$C$13701,MAX(1,ROW()-設定!$B$24)):INDEX($C$1:$C$13701,MAX(1,ROW()-1))),$C3621&gt;MAX(INDEX($C$1:$C$13701,MIN(13701,ROW()+1)):INDEX($C$1:$C$13701,MIN(13701,ROW()+設定!$B$24))),$C3621&gt;=設定!$B$32,$C3621&gt;=MAX(MIN(INDEX($C$1:$C$13701,MAX(1,ROW()-設定!$B$26)):INDEX($C$1:$C$13701,MAX(1,ROW()-1))),MIN(INDEX($C$1:$C$13701,MIN(13701,ROW()+1)):INDEX($C$1:$C$13701,MIN(13701,ROW()+設定!$B$26))))*10^(設定!$B$27/20)),1,0))</f>
        <v>0</v>
      </c>
      <c r="G3621" s="33" t="n">
        <f aca="false">$G3620+IF($F3621=1,1,0)</f>
        <v>1</v>
      </c>
      <c r="H3621" s="0" t="str">
        <f aca="false">IF($F3621=1,$G3621,"")</f>
        <v/>
      </c>
    </row>
    <row r="3622" customFormat="false" ht="15" hidden="false" customHeight="false" outlineLevel="0" collapsed="false">
      <c r="A3622" s="30" t="n">
        <v>565.625</v>
      </c>
      <c r="B3622" s="31" t="n">
        <v>15.5818</v>
      </c>
      <c r="C3622" s="32" t="n">
        <f aca="false">IF($A3622="","",IF(設定!$B$21="dB",10^($B3622/20),ABS($B3622)))</f>
        <v>6.01298333224746</v>
      </c>
      <c r="D3622" s="32" t="n">
        <f aca="false">IF($A3622="","",$A3622^2)</f>
        <v>319931.640625</v>
      </c>
      <c r="E3622" s="32" t="n">
        <f aca="false">IF($A3622="","",IF($C3622&lt;=0,"",1/$C3622^2))</f>
        <v>0.0276579508168791</v>
      </c>
      <c r="F3622" s="33" t="n">
        <f aca="false">IF(OR(ROW()-設定!$B$30&lt;2,ROW()+設定!$B$30&gt;13701,N($A3622)&lt;=0,N(INDEX($A$2:$A$13701,MIN(13700,MAX(1,ROW()-1+設定!$B$30))))&lt;=0,$A3622&lt;設定!$B$28,$A3622&gt;設定!$B$29),0,IF(AND($C3622&gt;=MAX(INDEX($C$1:$C$13701,MAX(1,ROW()-設定!$B$24)):INDEX($C$1:$C$13701,MAX(1,ROW()-1))),$C3622&gt;MAX(INDEX($C$1:$C$13701,MIN(13701,ROW()+1)):INDEX($C$1:$C$13701,MIN(13701,ROW()+設定!$B$24))),$C3622&gt;=設定!$B$32,$C3622&gt;=MAX(MIN(INDEX($C$1:$C$13701,MAX(1,ROW()-設定!$B$26)):INDEX($C$1:$C$13701,MAX(1,ROW()-1))),MIN(INDEX($C$1:$C$13701,MIN(13701,ROW()+1)):INDEX($C$1:$C$13701,MIN(13701,ROW()+設定!$B$26))))*10^(設定!$B$27/20)),1,0))</f>
        <v>0</v>
      </c>
      <c r="G3622" s="33" t="n">
        <f aca="false">$G3621+IF($F3622=1,1,0)</f>
        <v>1</v>
      </c>
      <c r="H3622" s="0" t="str">
        <f aca="false">IF($F3622=1,$G3622,"")</f>
        <v/>
      </c>
    </row>
    <row r="3623" customFormat="false" ht="15" hidden="false" customHeight="false" outlineLevel="0" collapsed="false">
      <c r="A3623" s="30" t="n">
        <v>565.78125</v>
      </c>
      <c r="B3623" s="31" t="n">
        <v>15.4442</v>
      </c>
      <c r="C3623" s="32" t="n">
        <f aca="false">IF($A3623="","",IF(設定!$B$21="dB",10^($B3623/20),ABS($B3623)))</f>
        <v>5.91847748754324</v>
      </c>
      <c r="D3623" s="32" t="n">
        <f aca="false">IF($A3623="","",$A3623^2)</f>
        <v>320108.422851563</v>
      </c>
      <c r="E3623" s="32" t="n">
        <f aca="false">IF($A3623="","",IF($C3623&lt;=0,"",1/$C3623^2))</f>
        <v>0.0285482834416939</v>
      </c>
      <c r="F3623" s="33" t="n">
        <f aca="false">IF(OR(ROW()-設定!$B$30&lt;2,ROW()+設定!$B$30&gt;13701,N($A3623)&lt;=0,N(INDEX($A$2:$A$13701,MIN(13700,MAX(1,ROW()-1+設定!$B$30))))&lt;=0,$A3623&lt;設定!$B$28,$A3623&gt;設定!$B$29),0,IF(AND($C3623&gt;=MAX(INDEX($C$1:$C$13701,MAX(1,ROW()-設定!$B$24)):INDEX($C$1:$C$13701,MAX(1,ROW()-1))),$C3623&gt;MAX(INDEX($C$1:$C$13701,MIN(13701,ROW()+1)):INDEX($C$1:$C$13701,MIN(13701,ROW()+設定!$B$24))),$C3623&gt;=設定!$B$32,$C3623&gt;=MAX(MIN(INDEX($C$1:$C$13701,MAX(1,ROW()-設定!$B$26)):INDEX($C$1:$C$13701,MAX(1,ROW()-1))),MIN(INDEX($C$1:$C$13701,MIN(13701,ROW()+1)):INDEX($C$1:$C$13701,MIN(13701,ROW()+設定!$B$26))))*10^(設定!$B$27/20)),1,0))</f>
        <v>0</v>
      </c>
      <c r="G3623" s="33" t="n">
        <f aca="false">$G3622+IF($F3623=1,1,0)</f>
        <v>1</v>
      </c>
      <c r="H3623" s="0" t="str">
        <f aca="false">IF($F3623=1,$G3623,"")</f>
        <v/>
      </c>
    </row>
    <row r="3624" customFormat="false" ht="15" hidden="false" customHeight="false" outlineLevel="0" collapsed="false">
      <c r="A3624" s="30" t="n">
        <v>565.9375</v>
      </c>
      <c r="B3624" s="31" t="n">
        <v>15.5407</v>
      </c>
      <c r="C3624" s="32" t="n">
        <f aca="false">IF($A3624="","",IF(設定!$B$21="dB",10^($B3624/20),ABS($B3624)))</f>
        <v>5.984598232803</v>
      </c>
      <c r="D3624" s="32" t="n">
        <f aca="false">IF($A3624="","",$A3624^2)</f>
        <v>320285.25390625</v>
      </c>
      <c r="E3624" s="32" t="n">
        <f aca="false">IF($A3624="","",IF($C3624&lt;=0,"",1/$C3624^2))</f>
        <v>0.0279209377262213</v>
      </c>
      <c r="F3624" s="33" t="n">
        <f aca="false">IF(OR(ROW()-設定!$B$30&lt;2,ROW()+設定!$B$30&gt;13701,N($A3624)&lt;=0,N(INDEX($A$2:$A$13701,MIN(13700,MAX(1,ROW()-1+設定!$B$30))))&lt;=0,$A3624&lt;設定!$B$28,$A3624&gt;設定!$B$29),0,IF(AND($C3624&gt;=MAX(INDEX($C$1:$C$13701,MAX(1,ROW()-設定!$B$24)):INDEX($C$1:$C$13701,MAX(1,ROW()-1))),$C3624&gt;MAX(INDEX($C$1:$C$13701,MIN(13701,ROW()+1)):INDEX($C$1:$C$13701,MIN(13701,ROW()+設定!$B$24))),$C3624&gt;=設定!$B$32,$C3624&gt;=MAX(MIN(INDEX($C$1:$C$13701,MAX(1,ROW()-設定!$B$26)):INDEX($C$1:$C$13701,MAX(1,ROW()-1))),MIN(INDEX($C$1:$C$13701,MIN(13701,ROW()+1)):INDEX($C$1:$C$13701,MIN(13701,ROW()+設定!$B$26))))*10^(設定!$B$27/20)),1,0))</f>
        <v>0</v>
      </c>
      <c r="G3624" s="33" t="n">
        <f aca="false">$G3623+IF($F3624=1,1,0)</f>
        <v>1</v>
      </c>
      <c r="H3624" s="0" t="str">
        <f aca="false">IF($F3624=1,$G3624,"")</f>
        <v/>
      </c>
    </row>
    <row r="3625" customFormat="false" ht="15" hidden="false" customHeight="false" outlineLevel="0" collapsed="false">
      <c r="A3625" s="30" t="n">
        <v>566.09375</v>
      </c>
      <c r="B3625" s="31" t="n">
        <v>15.4542</v>
      </c>
      <c r="C3625" s="32" t="n">
        <f aca="false">IF($A3625="","",IF(設定!$B$21="dB",10^($B3625/20),ABS($B3625)))</f>
        <v>5.92529531046254</v>
      </c>
      <c r="D3625" s="32" t="n">
        <f aca="false">IF($A3625="","",$A3625^2)</f>
        <v>320462.133789063</v>
      </c>
      <c r="E3625" s="32" t="n">
        <f aca="false">IF($A3625="","",IF($C3625&lt;=0,"",1/$C3625^2))</f>
        <v>0.0284826242118024</v>
      </c>
      <c r="F3625" s="33" t="n">
        <f aca="false">IF(OR(ROW()-設定!$B$30&lt;2,ROW()+設定!$B$30&gt;13701,N($A3625)&lt;=0,N(INDEX($A$2:$A$13701,MIN(13700,MAX(1,ROW()-1+設定!$B$30))))&lt;=0,$A3625&lt;設定!$B$28,$A3625&gt;設定!$B$29),0,IF(AND($C3625&gt;=MAX(INDEX($C$1:$C$13701,MAX(1,ROW()-設定!$B$24)):INDEX($C$1:$C$13701,MAX(1,ROW()-1))),$C3625&gt;MAX(INDEX($C$1:$C$13701,MIN(13701,ROW()+1)):INDEX($C$1:$C$13701,MIN(13701,ROW()+設定!$B$24))),$C3625&gt;=設定!$B$32,$C3625&gt;=MAX(MIN(INDEX($C$1:$C$13701,MAX(1,ROW()-設定!$B$26)):INDEX($C$1:$C$13701,MAX(1,ROW()-1))),MIN(INDEX($C$1:$C$13701,MIN(13701,ROW()+1)):INDEX($C$1:$C$13701,MIN(13701,ROW()+設定!$B$26))))*10^(設定!$B$27/20)),1,0))</f>
        <v>0</v>
      </c>
      <c r="G3625" s="33" t="n">
        <f aca="false">$G3624+IF($F3625=1,1,0)</f>
        <v>1</v>
      </c>
      <c r="H3625" s="0" t="str">
        <f aca="false">IF($F3625=1,$G3625,"")</f>
        <v/>
      </c>
    </row>
    <row r="3626" customFormat="false" ht="15" hidden="false" customHeight="false" outlineLevel="0" collapsed="false">
      <c r="A3626" s="30" t="n">
        <v>566.25</v>
      </c>
      <c r="B3626" s="31" t="n">
        <v>15.7582</v>
      </c>
      <c r="C3626" s="32" t="n">
        <f aca="false">IF($A3626="","",IF(設定!$B$21="dB",10^($B3626/20),ABS($B3626)))</f>
        <v>6.13634826811067</v>
      </c>
      <c r="D3626" s="32" t="n">
        <f aca="false">IF($A3626="","",$A3626^2)</f>
        <v>320639.0625</v>
      </c>
      <c r="E3626" s="32" t="n">
        <f aca="false">IF($A3626="","",IF($C3626&lt;=0,"",1/$C3626^2))</f>
        <v>0.0265570603194817</v>
      </c>
      <c r="F3626" s="33" t="n">
        <f aca="false">IF(OR(ROW()-設定!$B$30&lt;2,ROW()+設定!$B$30&gt;13701,N($A3626)&lt;=0,N(INDEX($A$2:$A$13701,MIN(13700,MAX(1,ROW()-1+設定!$B$30))))&lt;=0,$A3626&lt;設定!$B$28,$A3626&gt;設定!$B$29),0,IF(AND($C3626&gt;=MAX(INDEX($C$1:$C$13701,MAX(1,ROW()-設定!$B$24)):INDEX($C$1:$C$13701,MAX(1,ROW()-1))),$C3626&gt;MAX(INDEX($C$1:$C$13701,MIN(13701,ROW()+1)):INDEX($C$1:$C$13701,MIN(13701,ROW()+設定!$B$24))),$C3626&gt;=設定!$B$32,$C3626&gt;=MAX(MIN(INDEX($C$1:$C$13701,MAX(1,ROW()-設定!$B$26)):INDEX($C$1:$C$13701,MAX(1,ROW()-1))),MIN(INDEX($C$1:$C$13701,MIN(13701,ROW()+1)):INDEX($C$1:$C$13701,MIN(13701,ROW()+設定!$B$26))))*10^(設定!$B$27/20)),1,0))</f>
        <v>0</v>
      </c>
      <c r="G3626" s="33" t="n">
        <f aca="false">$G3625+IF($F3626=1,1,0)</f>
        <v>1</v>
      </c>
      <c r="H3626" s="0" t="str">
        <f aca="false">IF($F3626=1,$G3626,"")</f>
        <v/>
      </c>
    </row>
    <row r="3627" customFormat="false" ht="15" hidden="false" customHeight="false" outlineLevel="0" collapsed="false">
      <c r="A3627" s="30" t="n">
        <v>566.40625</v>
      </c>
      <c r="B3627" s="31" t="n">
        <v>15.6694</v>
      </c>
      <c r="C3627" s="32" t="n">
        <f aca="false">IF($A3627="","",IF(設定!$B$21="dB",10^($B3627/20),ABS($B3627)))</f>
        <v>6.07393304171365</v>
      </c>
      <c r="D3627" s="32" t="n">
        <f aca="false">IF($A3627="","",$A3627^2)</f>
        <v>320816.040039063</v>
      </c>
      <c r="E3627" s="32" t="n">
        <f aca="false">IF($A3627="","",IF($C3627&lt;=0,"",1/$C3627^2))</f>
        <v>0.0271056608456757</v>
      </c>
      <c r="F3627" s="33" t="n">
        <f aca="false">IF(OR(ROW()-設定!$B$30&lt;2,ROW()+設定!$B$30&gt;13701,N($A3627)&lt;=0,N(INDEX($A$2:$A$13701,MIN(13700,MAX(1,ROW()-1+設定!$B$30))))&lt;=0,$A3627&lt;設定!$B$28,$A3627&gt;設定!$B$29),0,IF(AND($C3627&gt;=MAX(INDEX($C$1:$C$13701,MAX(1,ROW()-設定!$B$24)):INDEX($C$1:$C$13701,MAX(1,ROW()-1))),$C3627&gt;MAX(INDEX($C$1:$C$13701,MIN(13701,ROW()+1)):INDEX($C$1:$C$13701,MIN(13701,ROW()+設定!$B$24))),$C3627&gt;=設定!$B$32,$C3627&gt;=MAX(MIN(INDEX($C$1:$C$13701,MAX(1,ROW()-設定!$B$26)):INDEX($C$1:$C$13701,MAX(1,ROW()-1))),MIN(INDEX($C$1:$C$13701,MIN(13701,ROW()+1)):INDEX($C$1:$C$13701,MIN(13701,ROW()+設定!$B$26))))*10^(設定!$B$27/20)),1,0))</f>
        <v>0</v>
      </c>
      <c r="G3627" s="33" t="n">
        <f aca="false">$G3626+IF($F3627=1,1,0)</f>
        <v>1</v>
      </c>
      <c r="H3627" s="0" t="str">
        <f aca="false">IF($F3627=1,$G3627,"")</f>
        <v/>
      </c>
    </row>
    <row r="3628" customFormat="false" ht="15" hidden="false" customHeight="false" outlineLevel="0" collapsed="false">
      <c r="A3628" s="30" t="n">
        <v>566.5625</v>
      </c>
      <c r="B3628" s="31" t="n">
        <v>15.7076</v>
      </c>
      <c r="C3628" s="32" t="n">
        <f aca="false">IF($A3628="","",IF(設定!$B$21="dB",10^($B3628/20),ABS($B3628)))</f>
        <v>6.10070464654981</v>
      </c>
      <c r="D3628" s="32" t="n">
        <f aca="false">IF($A3628="","",$A3628^2)</f>
        <v>320993.06640625</v>
      </c>
      <c r="E3628" s="32" t="n">
        <f aca="false">IF($A3628="","",IF($C3628&lt;=0,"",1/$C3628^2))</f>
        <v>0.0268682883195345</v>
      </c>
      <c r="F3628" s="33" t="n">
        <f aca="false">IF(OR(ROW()-設定!$B$30&lt;2,ROW()+設定!$B$30&gt;13701,N($A3628)&lt;=0,N(INDEX($A$2:$A$13701,MIN(13700,MAX(1,ROW()-1+設定!$B$30))))&lt;=0,$A3628&lt;設定!$B$28,$A3628&gt;設定!$B$29),0,IF(AND($C3628&gt;=MAX(INDEX($C$1:$C$13701,MAX(1,ROW()-設定!$B$24)):INDEX($C$1:$C$13701,MAX(1,ROW()-1))),$C3628&gt;MAX(INDEX($C$1:$C$13701,MIN(13701,ROW()+1)):INDEX($C$1:$C$13701,MIN(13701,ROW()+設定!$B$24))),$C3628&gt;=設定!$B$32,$C3628&gt;=MAX(MIN(INDEX($C$1:$C$13701,MAX(1,ROW()-設定!$B$26)):INDEX($C$1:$C$13701,MAX(1,ROW()-1))),MIN(INDEX($C$1:$C$13701,MIN(13701,ROW()+1)):INDEX($C$1:$C$13701,MIN(13701,ROW()+設定!$B$26))))*10^(設定!$B$27/20)),1,0))</f>
        <v>0</v>
      </c>
      <c r="G3628" s="33" t="n">
        <f aca="false">$G3627+IF($F3628=1,1,0)</f>
        <v>1</v>
      </c>
      <c r="H3628" s="0" t="str">
        <f aca="false">IF($F3628=1,$G3628,"")</f>
        <v/>
      </c>
    </row>
    <row r="3629" customFormat="false" ht="15" hidden="false" customHeight="false" outlineLevel="0" collapsed="false">
      <c r="A3629" s="30" t="n">
        <v>566.71875</v>
      </c>
      <c r="B3629" s="31" t="n">
        <v>15.4678</v>
      </c>
      <c r="C3629" s="32" t="n">
        <f aca="false">IF($A3629="","",IF(設定!$B$21="dB",10^($B3629/20),ABS($B3629)))</f>
        <v>5.93458015519933</v>
      </c>
      <c r="D3629" s="32" t="n">
        <f aca="false">IF($A3629="","",$A3629^2)</f>
        <v>321170.141601563</v>
      </c>
      <c r="E3629" s="32" t="n">
        <f aca="false">IF($A3629="","",IF($C3629&lt;=0,"",1/$C3629^2))</f>
        <v>0.028393569936359</v>
      </c>
      <c r="F3629" s="33" t="n">
        <f aca="false">IF(OR(ROW()-設定!$B$30&lt;2,ROW()+設定!$B$30&gt;13701,N($A3629)&lt;=0,N(INDEX($A$2:$A$13701,MIN(13700,MAX(1,ROW()-1+設定!$B$30))))&lt;=0,$A3629&lt;設定!$B$28,$A3629&gt;設定!$B$29),0,IF(AND($C3629&gt;=MAX(INDEX($C$1:$C$13701,MAX(1,ROW()-設定!$B$24)):INDEX($C$1:$C$13701,MAX(1,ROW()-1))),$C3629&gt;MAX(INDEX($C$1:$C$13701,MIN(13701,ROW()+1)):INDEX($C$1:$C$13701,MIN(13701,ROW()+設定!$B$24))),$C3629&gt;=設定!$B$32,$C3629&gt;=MAX(MIN(INDEX($C$1:$C$13701,MAX(1,ROW()-設定!$B$26)):INDEX($C$1:$C$13701,MAX(1,ROW()-1))),MIN(INDEX($C$1:$C$13701,MIN(13701,ROW()+1)):INDEX($C$1:$C$13701,MIN(13701,ROW()+設定!$B$26))))*10^(設定!$B$27/20)),1,0))</f>
        <v>0</v>
      </c>
      <c r="G3629" s="33" t="n">
        <f aca="false">$G3628+IF($F3629=1,1,0)</f>
        <v>1</v>
      </c>
      <c r="H3629" s="0" t="str">
        <f aca="false">IF($F3629=1,$G3629,"")</f>
        <v/>
      </c>
    </row>
    <row r="3630" customFormat="false" ht="15" hidden="false" customHeight="false" outlineLevel="0" collapsed="false">
      <c r="A3630" s="30" t="n">
        <v>566.875</v>
      </c>
      <c r="B3630" s="31" t="n">
        <v>15.5082</v>
      </c>
      <c r="C3630" s="32" t="n">
        <f aca="false">IF($A3630="","",IF(設定!$B$21="dB",10^($B3630/20),ABS($B3630)))</f>
        <v>5.96224749790809</v>
      </c>
      <c r="D3630" s="32" t="n">
        <f aca="false">IF($A3630="","",$A3630^2)</f>
        <v>321347.265625</v>
      </c>
      <c r="E3630" s="32" t="n">
        <f aca="false">IF($A3630="","",IF($C3630&lt;=0,"",1/$C3630^2))</f>
        <v>0.0281306650731689</v>
      </c>
      <c r="F3630" s="33" t="n">
        <f aca="false">IF(OR(ROW()-設定!$B$30&lt;2,ROW()+設定!$B$30&gt;13701,N($A3630)&lt;=0,N(INDEX($A$2:$A$13701,MIN(13700,MAX(1,ROW()-1+設定!$B$30))))&lt;=0,$A3630&lt;設定!$B$28,$A3630&gt;設定!$B$29),0,IF(AND($C3630&gt;=MAX(INDEX($C$1:$C$13701,MAX(1,ROW()-設定!$B$24)):INDEX($C$1:$C$13701,MAX(1,ROW()-1))),$C3630&gt;MAX(INDEX($C$1:$C$13701,MIN(13701,ROW()+1)):INDEX($C$1:$C$13701,MIN(13701,ROW()+設定!$B$24))),$C3630&gt;=設定!$B$32,$C3630&gt;=MAX(MIN(INDEX($C$1:$C$13701,MAX(1,ROW()-設定!$B$26)):INDEX($C$1:$C$13701,MAX(1,ROW()-1))),MIN(INDEX($C$1:$C$13701,MIN(13701,ROW()+1)):INDEX($C$1:$C$13701,MIN(13701,ROW()+設定!$B$26))))*10^(設定!$B$27/20)),1,0))</f>
        <v>0</v>
      </c>
      <c r="G3630" s="33" t="n">
        <f aca="false">$G3629+IF($F3630=1,1,0)</f>
        <v>1</v>
      </c>
      <c r="H3630" s="0" t="str">
        <f aca="false">IF($F3630=1,$G3630,"")</f>
        <v/>
      </c>
    </row>
    <row r="3631" customFormat="false" ht="15" hidden="false" customHeight="false" outlineLevel="0" collapsed="false">
      <c r="A3631" s="30" t="n">
        <v>567.03125</v>
      </c>
      <c r="B3631" s="31" t="n">
        <v>15.7516</v>
      </c>
      <c r="C3631" s="32" t="n">
        <f aca="false">IF($A3631="","",IF(設定!$B$21="dB",10^($B3631/20),ABS($B3631)))</f>
        <v>6.13168731601864</v>
      </c>
      <c r="D3631" s="32" t="n">
        <f aca="false">IF($A3631="","",$A3631^2)</f>
        <v>321524.438476563</v>
      </c>
      <c r="E3631" s="32" t="n">
        <f aca="false">IF($A3631="","",IF($C3631&lt;=0,"",1/$C3631^2))</f>
        <v>0.0265974499300739</v>
      </c>
      <c r="F3631" s="33" t="n">
        <f aca="false">IF(OR(ROW()-設定!$B$30&lt;2,ROW()+設定!$B$30&gt;13701,N($A3631)&lt;=0,N(INDEX($A$2:$A$13701,MIN(13700,MAX(1,ROW()-1+設定!$B$30))))&lt;=0,$A3631&lt;設定!$B$28,$A3631&gt;設定!$B$29),0,IF(AND($C3631&gt;=MAX(INDEX($C$1:$C$13701,MAX(1,ROW()-設定!$B$24)):INDEX($C$1:$C$13701,MAX(1,ROW()-1))),$C3631&gt;MAX(INDEX($C$1:$C$13701,MIN(13701,ROW()+1)):INDEX($C$1:$C$13701,MIN(13701,ROW()+設定!$B$24))),$C3631&gt;=設定!$B$32,$C3631&gt;=MAX(MIN(INDEX($C$1:$C$13701,MAX(1,ROW()-設定!$B$26)):INDEX($C$1:$C$13701,MAX(1,ROW()-1))),MIN(INDEX($C$1:$C$13701,MIN(13701,ROW()+1)):INDEX($C$1:$C$13701,MIN(13701,ROW()+設定!$B$26))))*10^(設定!$B$27/20)),1,0))</f>
        <v>0</v>
      </c>
      <c r="G3631" s="33" t="n">
        <f aca="false">$G3630+IF($F3631=1,1,0)</f>
        <v>1</v>
      </c>
      <c r="H3631" s="0" t="str">
        <f aca="false">IF($F3631=1,$G3631,"")</f>
        <v/>
      </c>
    </row>
    <row r="3632" customFormat="false" ht="15" hidden="false" customHeight="false" outlineLevel="0" collapsed="false">
      <c r="A3632" s="30" t="n">
        <v>567.1875</v>
      </c>
      <c r="B3632" s="31" t="n">
        <v>15.6361</v>
      </c>
      <c r="C3632" s="32" t="n">
        <f aca="false">IF($A3632="","",IF(設定!$B$21="dB",10^($B3632/20),ABS($B3632)))</f>
        <v>6.05069135234052</v>
      </c>
      <c r="D3632" s="32" t="n">
        <f aca="false">IF($A3632="","",$A3632^2)</f>
        <v>321701.66015625</v>
      </c>
      <c r="E3632" s="32" t="n">
        <f aca="false">IF($A3632="","",IF($C3632&lt;=0,"",1/$C3632^2))</f>
        <v>0.0273142952787595</v>
      </c>
      <c r="F3632" s="33" t="n">
        <f aca="false">IF(OR(ROW()-設定!$B$30&lt;2,ROW()+設定!$B$30&gt;13701,N($A3632)&lt;=0,N(INDEX($A$2:$A$13701,MIN(13700,MAX(1,ROW()-1+設定!$B$30))))&lt;=0,$A3632&lt;設定!$B$28,$A3632&gt;設定!$B$29),0,IF(AND($C3632&gt;=MAX(INDEX($C$1:$C$13701,MAX(1,ROW()-設定!$B$24)):INDEX($C$1:$C$13701,MAX(1,ROW()-1))),$C3632&gt;MAX(INDEX($C$1:$C$13701,MIN(13701,ROW()+1)):INDEX($C$1:$C$13701,MIN(13701,ROW()+設定!$B$24))),$C3632&gt;=設定!$B$32,$C3632&gt;=MAX(MIN(INDEX($C$1:$C$13701,MAX(1,ROW()-設定!$B$26)):INDEX($C$1:$C$13701,MAX(1,ROW()-1))),MIN(INDEX($C$1:$C$13701,MIN(13701,ROW()+1)):INDEX($C$1:$C$13701,MIN(13701,ROW()+設定!$B$26))))*10^(設定!$B$27/20)),1,0))</f>
        <v>0</v>
      </c>
      <c r="G3632" s="33" t="n">
        <f aca="false">$G3631+IF($F3632=1,1,0)</f>
        <v>1</v>
      </c>
      <c r="H3632" s="0" t="str">
        <f aca="false">IF($F3632=1,$G3632,"")</f>
        <v/>
      </c>
    </row>
    <row r="3633" customFormat="false" ht="15" hidden="false" customHeight="false" outlineLevel="0" collapsed="false">
      <c r="A3633" s="30" t="n">
        <v>567.34375</v>
      </c>
      <c r="B3633" s="31" t="n">
        <v>15.6458</v>
      </c>
      <c r="C3633" s="32" t="n">
        <f aca="false">IF($A3633="","",IF(設定!$B$21="dB",10^($B3633/20),ABS($B3633)))</f>
        <v>6.0574522591514</v>
      </c>
      <c r="D3633" s="32" t="n">
        <f aca="false">IF($A3633="","",$A3633^2)</f>
        <v>321878.930664063</v>
      </c>
      <c r="E3633" s="32" t="n">
        <f aca="false">IF($A3633="","",IF($C3633&lt;=0,"",1/$C3633^2))</f>
        <v>0.0272533566730497</v>
      </c>
      <c r="F3633" s="33" t="n">
        <f aca="false">IF(OR(ROW()-設定!$B$30&lt;2,ROW()+設定!$B$30&gt;13701,N($A3633)&lt;=0,N(INDEX($A$2:$A$13701,MIN(13700,MAX(1,ROW()-1+設定!$B$30))))&lt;=0,$A3633&lt;設定!$B$28,$A3633&gt;設定!$B$29),0,IF(AND($C3633&gt;=MAX(INDEX($C$1:$C$13701,MAX(1,ROW()-設定!$B$24)):INDEX($C$1:$C$13701,MAX(1,ROW()-1))),$C3633&gt;MAX(INDEX($C$1:$C$13701,MIN(13701,ROW()+1)):INDEX($C$1:$C$13701,MIN(13701,ROW()+設定!$B$24))),$C3633&gt;=設定!$B$32,$C3633&gt;=MAX(MIN(INDEX($C$1:$C$13701,MAX(1,ROW()-設定!$B$26)):INDEX($C$1:$C$13701,MAX(1,ROW()-1))),MIN(INDEX($C$1:$C$13701,MIN(13701,ROW()+1)):INDEX($C$1:$C$13701,MIN(13701,ROW()+設定!$B$26))))*10^(設定!$B$27/20)),1,0))</f>
        <v>0</v>
      </c>
      <c r="G3633" s="33" t="n">
        <f aca="false">$G3632+IF($F3633=1,1,0)</f>
        <v>1</v>
      </c>
      <c r="H3633" s="0" t="str">
        <f aca="false">IF($F3633=1,$G3633,"")</f>
        <v/>
      </c>
    </row>
    <row r="3634" customFormat="false" ht="15" hidden="false" customHeight="false" outlineLevel="0" collapsed="false">
      <c r="A3634" s="30" t="n">
        <v>567.5</v>
      </c>
      <c r="B3634" s="31" t="n">
        <v>15.7239</v>
      </c>
      <c r="C3634" s="32" t="n">
        <f aca="false">IF($A3634="","",IF(設定!$B$21="dB",10^($B3634/20),ABS($B3634)))</f>
        <v>6.11216401969025</v>
      </c>
      <c r="D3634" s="32" t="n">
        <f aca="false">IF($A3634="","",$A3634^2)</f>
        <v>322056.25</v>
      </c>
      <c r="E3634" s="32" t="n">
        <f aca="false">IF($A3634="","",IF($C3634&lt;=0,"",1/$C3634^2))</f>
        <v>0.0267676348967339</v>
      </c>
      <c r="F3634" s="33" t="n">
        <f aca="false">IF(OR(ROW()-設定!$B$30&lt;2,ROW()+設定!$B$30&gt;13701,N($A3634)&lt;=0,N(INDEX($A$2:$A$13701,MIN(13700,MAX(1,ROW()-1+設定!$B$30))))&lt;=0,$A3634&lt;設定!$B$28,$A3634&gt;設定!$B$29),0,IF(AND($C3634&gt;=MAX(INDEX($C$1:$C$13701,MAX(1,ROW()-設定!$B$24)):INDEX($C$1:$C$13701,MAX(1,ROW()-1))),$C3634&gt;MAX(INDEX($C$1:$C$13701,MIN(13701,ROW()+1)):INDEX($C$1:$C$13701,MIN(13701,ROW()+設定!$B$24))),$C3634&gt;=設定!$B$32,$C3634&gt;=MAX(MIN(INDEX($C$1:$C$13701,MAX(1,ROW()-設定!$B$26)):INDEX($C$1:$C$13701,MAX(1,ROW()-1))),MIN(INDEX($C$1:$C$13701,MIN(13701,ROW()+1)):INDEX($C$1:$C$13701,MIN(13701,ROW()+設定!$B$26))))*10^(設定!$B$27/20)),1,0))</f>
        <v>0</v>
      </c>
      <c r="G3634" s="33" t="n">
        <f aca="false">$G3633+IF($F3634=1,1,0)</f>
        <v>1</v>
      </c>
      <c r="H3634" s="0" t="str">
        <f aca="false">IF($F3634=1,$G3634,"")</f>
        <v/>
      </c>
    </row>
    <row r="3635" customFormat="false" ht="15" hidden="false" customHeight="false" outlineLevel="0" collapsed="false">
      <c r="A3635" s="30" t="n">
        <v>567.65625</v>
      </c>
      <c r="B3635" s="31" t="n">
        <v>15.574</v>
      </c>
      <c r="C3635" s="32" t="n">
        <f aca="false">IF($A3635="","",IF(設定!$B$21="dB",10^($B3635/20),ABS($B3635)))</f>
        <v>6.00758604775674</v>
      </c>
      <c r="D3635" s="32" t="n">
        <f aca="false">IF($A3635="","",$A3635^2)</f>
        <v>322233.618164063</v>
      </c>
      <c r="E3635" s="32" t="n">
        <f aca="false">IF($A3635="","",IF($C3635&lt;=0,"",1/$C3635^2))</f>
        <v>0.0277076695838721</v>
      </c>
      <c r="F3635" s="33" t="n">
        <f aca="false">IF(OR(ROW()-設定!$B$30&lt;2,ROW()+設定!$B$30&gt;13701,N($A3635)&lt;=0,N(INDEX($A$2:$A$13701,MIN(13700,MAX(1,ROW()-1+設定!$B$30))))&lt;=0,$A3635&lt;設定!$B$28,$A3635&gt;設定!$B$29),0,IF(AND($C3635&gt;=MAX(INDEX($C$1:$C$13701,MAX(1,ROW()-設定!$B$24)):INDEX($C$1:$C$13701,MAX(1,ROW()-1))),$C3635&gt;MAX(INDEX($C$1:$C$13701,MIN(13701,ROW()+1)):INDEX($C$1:$C$13701,MIN(13701,ROW()+設定!$B$24))),$C3635&gt;=設定!$B$32,$C3635&gt;=MAX(MIN(INDEX($C$1:$C$13701,MAX(1,ROW()-設定!$B$26)):INDEX($C$1:$C$13701,MAX(1,ROW()-1))),MIN(INDEX($C$1:$C$13701,MIN(13701,ROW()+1)):INDEX($C$1:$C$13701,MIN(13701,ROW()+設定!$B$26))))*10^(設定!$B$27/20)),1,0))</f>
        <v>0</v>
      </c>
      <c r="G3635" s="33" t="n">
        <f aca="false">$G3634+IF($F3635=1,1,0)</f>
        <v>1</v>
      </c>
      <c r="H3635" s="0" t="str">
        <f aca="false">IF($F3635=1,$G3635,"")</f>
        <v/>
      </c>
    </row>
    <row r="3636" customFormat="false" ht="15" hidden="false" customHeight="false" outlineLevel="0" collapsed="false">
      <c r="A3636" s="30" t="n">
        <v>567.8125</v>
      </c>
      <c r="B3636" s="31" t="n">
        <v>15.8023</v>
      </c>
      <c r="C3636" s="32" t="n">
        <f aca="false">IF($A3636="","",IF(設定!$B$21="dB",10^($B3636/20),ABS($B3636)))</f>
        <v>6.16758296163338</v>
      </c>
      <c r="D3636" s="32" t="n">
        <f aca="false">IF($A3636="","",$A3636^2)</f>
        <v>322411.03515625</v>
      </c>
      <c r="E3636" s="32" t="n">
        <f aca="false">IF($A3636="","",IF($C3636&lt;=0,"",1/$C3636^2))</f>
        <v>0.0262887538503664</v>
      </c>
      <c r="F3636" s="33" t="n">
        <f aca="false">IF(OR(ROW()-設定!$B$30&lt;2,ROW()+設定!$B$30&gt;13701,N($A3636)&lt;=0,N(INDEX($A$2:$A$13701,MIN(13700,MAX(1,ROW()-1+設定!$B$30))))&lt;=0,$A3636&lt;設定!$B$28,$A3636&gt;設定!$B$29),0,IF(AND($C3636&gt;=MAX(INDEX($C$1:$C$13701,MAX(1,ROW()-設定!$B$24)):INDEX($C$1:$C$13701,MAX(1,ROW()-1))),$C3636&gt;MAX(INDEX($C$1:$C$13701,MIN(13701,ROW()+1)):INDEX($C$1:$C$13701,MIN(13701,ROW()+設定!$B$24))),$C3636&gt;=設定!$B$32,$C3636&gt;=MAX(MIN(INDEX($C$1:$C$13701,MAX(1,ROW()-設定!$B$26)):INDEX($C$1:$C$13701,MAX(1,ROW()-1))),MIN(INDEX($C$1:$C$13701,MIN(13701,ROW()+1)):INDEX($C$1:$C$13701,MIN(13701,ROW()+設定!$B$26))))*10^(設定!$B$27/20)),1,0))</f>
        <v>0</v>
      </c>
      <c r="G3636" s="33" t="n">
        <f aca="false">$G3635+IF($F3636=1,1,0)</f>
        <v>1</v>
      </c>
      <c r="H3636" s="0" t="str">
        <f aca="false">IF($F3636=1,$G3636,"")</f>
        <v/>
      </c>
    </row>
    <row r="3637" customFormat="false" ht="15" hidden="false" customHeight="false" outlineLevel="0" collapsed="false">
      <c r="A3637" s="30" t="n">
        <v>567.96875</v>
      </c>
      <c r="B3637" s="31" t="n">
        <v>15.7405</v>
      </c>
      <c r="C3637" s="32" t="n">
        <f aca="false">IF($A3637="","",IF(設定!$B$21="dB",10^($B3637/20),ABS($B3637)))</f>
        <v>6.12385642461454</v>
      </c>
      <c r="D3637" s="32" t="n">
        <f aca="false">IF($A3637="","",$A3637^2)</f>
        <v>322588.500976563</v>
      </c>
      <c r="E3637" s="32" t="n">
        <f aca="false">IF($A3637="","",IF($C3637&lt;=0,"",1/$C3637^2))</f>
        <v>0.0266655164874476</v>
      </c>
      <c r="F3637" s="33" t="n">
        <f aca="false">IF(OR(ROW()-設定!$B$30&lt;2,ROW()+設定!$B$30&gt;13701,N($A3637)&lt;=0,N(INDEX($A$2:$A$13701,MIN(13700,MAX(1,ROW()-1+設定!$B$30))))&lt;=0,$A3637&lt;設定!$B$28,$A3637&gt;設定!$B$29),0,IF(AND($C3637&gt;=MAX(INDEX($C$1:$C$13701,MAX(1,ROW()-設定!$B$24)):INDEX($C$1:$C$13701,MAX(1,ROW()-1))),$C3637&gt;MAX(INDEX($C$1:$C$13701,MIN(13701,ROW()+1)):INDEX($C$1:$C$13701,MIN(13701,ROW()+設定!$B$24))),$C3637&gt;=設定!$B$32,$C3637&gt;=MAX(MIN(INDEX($C$1:$C$13701,MAX(1,ROW()-設定!$B$26)):INDEX($C$1:$C$13701,MAX(1,ROW()-1))),MIN(INDEX($C$1:$C$13701,MIN(13701,ROW()+1)):INDEX($C$1:$C$13701,MIN(13701,ROW()+設定!$B$26))))*10^(設定!$B$27/20)),1,0))</f>
        <v>0</v>
      </c>
      <c r="G3637" s="33" t="n">
        <f aca="false">$G3636+IF($F3637=1,1,0)</f>
        <v>1</v>
      </c>
      <c r="H3637" s="0" t="str">
        <f aca="false">IF($F3637=1,$G3637,"")</f>
        <v/>
      </c>
    </row>
    <row r="3638" customFormat="false" ht="15" hidden="false" customHeight="false" outlineLevel="0" collapsed="false">
      <c r="A3638" s="30" t="n">
        <v>568.125</v>
      </c>
      <c r="B3638" s="31" t="n">
        <v>15.8052</v>
      </c>
      <c r="C3638" s="32" t="n">
        <f aca="false">IF($A3638="","",IF(設定!$B$21="dB",10^($B3638/20),ABS($B3638)))</f>
        <v>6.16964250619445</v>
      </c>
      <c r="D3638" s="32" t="n">
        <f aca="false">IF($A3638="","",$A3638^2)</f>
        <v>322766.015625</v>
      </c>
      <c r="E3638" s="32" t="n">
        <f aca="false">IF($A3638="","",IF($C3638&lt;=0,"",1/$C3638^2))</f>
        <v>0.026271205403112</v>
      </c>
      <c r="F3638" s="33" t="n">
        <f aca="false">IF(OR(ROW()-設定!$B$30&lt;2,ROW()+設定!$B$30&gt;13701,N($A3638)&lt;=0,N(INDEX($A$2:$A$13701,MIN(13700,MAX(1,ROW()-1+設定!$B$30))))&lt;=0,$A3638&lt;設定!$B$28,$A3638&gt;設定!$B$29),0,IF(AND($C3638&gt;=MAX(INDEX($C$1:$C$13701,MAX(1,ROW()-設定!$B$24)):INDEX($C$1:$C$13701,MAX(1,ROW()-1))),$C3638&gt;MAX(INDEX($C$1:$C$13701,MIN(13701,ROW()+1)):INDEX($C$1:$C$13701,MIN(13701,ROW()+設定!$B$24))),$C3638&gt;=設定!$B$32,$C3638&gt;=MAX(MIN(INDEX($C$1:$C$13701,MAX(1,ROW()-設定!$B$26)):INDEX($C$1:$C$13701,MAX(1,ROW()-1))),MIN(INDEX($C$1:$C$13701,MIN(13701,ROW()+1)):INDEX($C$1:$C$13701,MIN(13701,ROW()+設定!$B$26))))*10^(設定!$B$27/20)),1,0))</f>
        <v>0</v>
      </c>
      <c r="G3638" s="33" t="n">
        <f aca="false">$G3637+IF($F3638=1,1,0)</f>
        <v>1</v>
      </c>
      <c r="H3638" s="0" t="str">
        <f aca="false">IF($F3638=1,$G3638,"")</f>
        <v/>
      </c>
    </row>
    <row r="3639" customFormat="false" ht="15" hidden="false" customHeight="false" outlineLevel="0" collapsed="false">
      <c r="A3639" s="30" t="n">
        <v>568.28125</v>
      </c>
      <c r="B3639" s="31" t="n">
        <v>15.7018</v>
      </c>
      <c r="C3639" s="32" t="n">
        <f aca="false">IF($A3639="","",IF(設定!$B$21="dB",10^($B3639/20),ABS($B3639)))</f>
        <v>6.09663226281058</v>
      </c>
      <c r="D3639" s="32" t="n">
        <f aca="false">IF($A3639="","",$A3639^2)</f>
        <v>322943.579101563</v>
      </c>
      <c r="E3639" s="32" t="n">
        <f aca="false">IF($A3639="","",IF($C3639&lt;=0,"",1/$C3639^2))</f>
        <v>0.026904194872479</v>
      </c>
      <c r="F3639" s="33" t="n">
        <f aca="false">IF(OR(ROW()-設定!$B$30&lt;2,ROW()+設定!$B$30&gt;13701,N($A3639)&lt;=0,N(INDEX($A$2:$A$13701,MIN(13700,MAX(1,ROW()-1+設定!$B$30))))&lt;=0,$A3639&lt;設定!$B$28,$A3639&gt;設定!$B$29),0,IF(AND($C3639&gt;=MAX(INDEX($C$1:$C$13701,MAX(1,ROW()-設定!$B$24)):INDEX($C$1:$C$13701,MAX(1,ROW()-1))),$C3639&gt;MAX(INDEX($C$1:$C$13701,MIN(13701,ROW()+1)):INDEX($C$1:$C$13701,MIN(13701,ROW()+設定!$B$24))),$C3639&gt;=設定!$B$32,$C3639&gt;=MAX(MIN(INDEX($C$1:$C$13701,MAX(1,ROW()-設定!$B$26)):INDEX($C$1:$C$13701,MAX(1,ROW()-1))),MIN(INDEX($C$1:$C$13701,MIN(13701,ROW()+1)):INDEX($C$1:$C$13701,MIN(13701,ROW()+設定!$B$26))))*10^(設定!$B$27/20)),1,0))</f>
        <v>0</v>
      </c>
      <c r="G3639" s="33" t="n">
        <f aca="false">$G3638+IF($F3639=1,1,0)</f>
        <v>1</v>
      </c>
      <c r="H3639" s="0" t="str">
        <f aca="false">IF($F3639=1,$G3639,"")</f>
        <v/>
      </c>
    </row>
    <row r="3640" customFormat="false" ht="15" hidden="false" customHeight="false" outlineLevel="0" collapsed="false">
      <c r="A3640" s="30" t="n">
        <v>568.4375</v>
      </c>
      <c r="B3640" s="31" t="n">
        <v>15.842</v>
      </c>
      <c r="C3640" s="32" t="n">
        <f aca="false">IF($A3640="","",IF(設定!$B$21="dB",10^($B3640/20),ABS($B3640)))</f>
        <v>6.19583723077655</v>
      </c>
      <c r="D3640" s="32" t="n">
        <f aca="false">IF($A3640="","",$A3640^2)</f>
        <v>323121.19140625</v>
      </c>
      <c r="E3640" s="32" t="n">
        <f aca="false">IF($A3640="","",IF($C3640&lt;=0,"",1/$C3640^2))</f>
        <v>0.0260495364824483</v>
      </c>
      <c r="F3640" s="33" t="n">
        <f aca="false">IF(OR(ROW()-設定!$B$30&lt;2,ROW()+設定!$B$30&gt;13701,N($A3640)&lt;=0,N(INDEX($A$2:$A$13701,MIN(13700,MAX(1,ROW()-1+設定!$B$30))))&lt;=0,$A3640&lt;設定!$B$28,$A3640&gt;設定!$B$29),0,IF(AND($C3640&gt;=MAX(INDEX($C$1:$C$13701,MAX(1,ROW()-設定!$B$24)):INDEX($C$1:$C$13701,MAX(1,ROW()-1))),$C3640&gt;MAX(INDEX($C$1:$C$13701,MIN(13701,ROW()+1)):INDEX($C$1:$C$13701,MIN(13701,ROW()+設定!$B$24))),$C3640&gt;=設定!$B$32,$C3640&gt;=MAX(MIN(INDEX($C$1:$C$13701,MAX(1,ROW()-設定!$B$26)):INDEX($C$1:$C$13701,MAX(1,ROW()-1))),MIN(INDEX($C$1:$C$13701,MIN(13701,ROW()+1)):INDEX($C$1:$C$13701,MIN(13701,ROW()+設定!$B$26))))*10^(設定!$B$27/20)),1,0))</f>
        <v>0</v>
      </c>
      <c r="G3640" s="33" t="n">
        <f aca="false">$G3639+IF($F3640=1,1,0)</f>
        <v>1</v>
      </c>
      <c r="H3640" s="0" t="str">
        <f aca="false">IF($F3640=1,$G3640,"")</f>
        <v/>
      </c>
    </row>
    <row r="3641" customFormat="false" ht="15" hidden="false" customHeight="false" outlineLevel="0" collapsed="false">
      <c r="A3641" s="30" t="n">
        <v>568.59375</v>
      </c>
      <c r="B3641" s="31" t="n">
        <v>15.7314</v>
      </c>
      <c r="C3641" s="32" t="n">
        <f aca="false">IF($A3641="","",IF(設定!$B$21="dB",10^($B3641/20),ABS($B3641)))</f>
        <v>6.11744396555719</v>
      </c>
      <c r="D3641" s="32" t="n">
        <f aca="false">IF($A3641="","",$A3641^2)</f>
        <v>323298.852539063</v>
      </c>
      <c r="E3641" s="32" t="n">
        <f aca="false">IF($A3641="","",IF($C3641&lt;=0,"",1/$C3641^2))</f>
        <v>0.0267214487207465</v>
      </c>
      <c r="F3641" s="33" t="n">
        <f aca="false">IF(OR(ROW()-設定!$B$30&lt;2,ROW()+設定!$B$30&gt;13701,N($A3641)&lt;=0,N(INDEX($A$2:$A$13701,MIN(13700,MAX(1,ROW()-1+設定!$B$30))))&lt;=0,$A3641&lt;設定!$B$28,$A3641&gt;設定!$B$29),0,IF(AND($C3641&gt;=MAX(INDEX($C$1:$C$13701,MAX(1,ROW()-設定!$B$24)):INDEX($C$1:$C$13701,MAX(1,ROW()-1))),$C3641&gt;MAX(INDEX($C$1:$C$13701,MIN(13701,ROW()+1)):INDEX($C$1:$C$13701,MIN(13701,ROW()+設定!$B$24))),$C3641&gt;=設定!$B$32,$C3641&gt;=MAX(MIN(INDEX($C$1:$C$13701,MAX(1,ROW()-設定!$B$26)):INDEX($C$1:$C$13701,MAX(1,ROW()-1))),MIN(INDEX($C$1:$C$13701,MIN(13701,ROW()+1)):INDEX($C$1:$C$13701,MIN(13701,ROW()+設定!$B$26))))*10^(設定!$B$27/20)),1,0))</f>
        <v>0</v>
      </c>
      <c r="G3641" s="33" t="n">
        <f aca="false">$G3640+IF($F3641=1,1,0)</f>
        <v>1</v>
      </c>
      <c r="H3641" s="0" t="str">
        <f aca="false">IF($F3641=1,$G3641,"")</f>
        <v/>
      </c>
    </row>
    <row r="3642" customFormat="false" ht="15" hidden="false" customHeight="false" outlineLevel="0" collapsed="false">
      <c r="A3642" s="30" t="n">
        <v>568.75</v>
      </c>
      <c r="B3642" s="31" t="n">
        <v>15.9213</v>
      </c>
      <c r="C3642" s="32" t="n">
        <f aca="false">IF($A3642="","",IF(設定!$B$21="dB",10^($B3642/20),ABS($B3642)))</f>
        <v>6.25266268144122</v>
      </c>
      <c r="D3642" s="32" t="n">
        <f aca="false">IF($A3642="","",$A3642^2)</f>
        <v>323476.5625</v>
      </c>
      <c r="E3642" s="32" t="n">
        <f aca="false">IF($A3642="","",IF($C3642&lt;=0,"",1/$C3642^2))</f>
        <v>0.0255782012449761</v>
      </c>
      <c r="F3642" s="33" t="n">
        <f aca="false">IF(OR(ROW()-設定!$B$30&lt;2,ROW()+設定!$B$30&gt;13701,N($A3642)&lt;=0,N(INDEX($A$2:$A$13701,MIN(13700,MAX(1,ROW()-1+設定!$B$30))))&lt;=0,$A3642&lt;設定!$B$28,$A3642&gt;設定!$B$29),0,IF(AND($C3642&gt;=MAX(INDEX($C$1:$C$13701,MAX(1,ROW()-設定!$B$24)):INDEX($C$1:$C$13701,MAX(1,ROW()-1))),$C3642&gt;MAX(INDEX($C$1:$C$13701,MIN(13701,ROW()+1)):INDEX($C$1:$C$13701,MIN(13701,ROW()+設定!$B$24))),$C3642&gt;=設定!$B$32,$C3642&gt;=MAX(MIN(INDEX($C$1:$C$13701,MAX(1,ROW()-設定!$B$26)):INDEX($C$1:$C$13701,MAX(1,ROW()-1))),MIN(INDEX($C$1:$C$13701,MIN(13701,ROW()+1)):INDEX($C$1:$C$13701,MIN(13701,ROW()+設定!$B$26))))*10^(設定!$B$27/20)),1,0))</f>
        <v>0</v>
      </c>
      <c r="G3642" s="33" t="n">
        <f aca="false">$G3641+IF($F3642=1,1,0)</f>
        <v>1</v>
      </c>
      <c r="H3642" s="0" t="str">
        <f aca="false">IF($F3642=1,$G3642,"")</f>
        <v/>
      </c>
    </row>
    <row r="3643" customFormat="false" ht="15" hidden="false" customHeight="false" outlineLevel="0" collapsed="false">
      <c r="A3643" s="30" t="n">
        <v>568.90625</v>
      </c>
      <c r="B3643" s="31" t="n">
        <v>15.9557</v>
      </c>
      <c r="C3643" s="32" t="n">
        <f aca="false">IF($A3643="","",IF(設定!$B$21="dB",10^($B3643/20),ABS($B3643)))</f>
        <v>6.27747511832841</v>
      </c>
      <c r="D3643" s="32" t="n">
        <f aca="false">IF($A3643="","",$A3643^2)</f>
        <v>323654.321289063</v>
      </c>
      <c r="E3643" s="32" t="n">
        <f aca="false">IF($A3643="","",IF($C3643&lt;=0,"",1/$C3643^2))</f>
        <v>0.0253763993376715</v>
      </c>
      <c r="F3643" s="33" t="n">
        <f aca="false">IF(OR(ROW()-設定!$B$30&lt;2,ROW()+設定!$B$30&gt;13701,N($A3643)&lt;=0,N(INDEX($A$2:$A$13701,MIN(13700,MAX(1,ROW()-1+設定!$B$30))))&lt;=0,$A3643&lt;設定!$B$28,$A3643&gt;設定!$B$29),0,IF(AND($C3643&gt;=MAX(INDEX($C$1:$C$13701,MAX(1,ROW()-設定!$B$24)):INDEX($C$1:$C$13701,MAX(1,ROW()-1))),$C3643&gt;MAX(INDEX($C$1:$C$13701,MIN(13701,ROW()+1)):INDEX($C$1:$C$13701,MIN(13701,ROW()+設定!$B$24))),$C3643&gt;=設定!$B$32,$C3643&gt;=MAX(MIN(INDEX($C$1:$C$13701,MAX(1,ROW()-設定!$B$26)):INDEX($C$1:$C$13701,MAX(1,ROW()-1))),MIN(INDEX($C$1:$C$13701,MIN(13701,ROW()+1)):INDEX($C$1:$C$13701,MIN(13701,ROW()+設定!$B$26))))*10^(設定!$B$27/20)),1,0))</f>
        <v>0</v>
      </c>
      <c r="G3643" s="33" t="n">
        <f aca="false">$G3642+IF($F3643=1,1,0)</f>
        <v>1</v>
      </c>
      <c r="H3643" s="0" t="str">
        <f aca="false">IF($F3643=1,$G3643,"")</f>
        <v/>
      </c>
    </row>
    <row r="3644" customFormat="false" ht="15" hidden="false" customHeight="false" outlineLevel="0" collapsed="false">
      <c r="A3644" s="30" t="n">
        <v>569.0625</v>
      </c>
      <c r="B3644" s="31" t="n">
        <v>15.9504</v>
      </c>
      <c r="C3644" s="32" t="n">
        <f aca="false">IF($A3644="","",IF(設定!$B$21="dB",10^($B3644/20),ABS($B3644)))</f>
        <v>6.273645865257</v>
      </c>
      <c r="D3644" s="32" t="n">
        <f aca="false">IF($A3644="","",$A3644^2)</f>
        <v>323832.12890625</v>
      </c>
      <c r="E3644" s="32" t="n">
        <f aca="false">IF($A3644="","",IF($C3644&lt;=0,"",1/$C3644^2))</f>
        <v>0.0254073868409162</v>
      </c>
      <c r="F3644" s="33" t="n">
        <f aca="false">IF(OR(ROW()-設定!$B$30&lt;2,ROW()+設定!$B$30&gt;13701,N($A3644)&lt;=0,N(INDEX($A$2:$A$13701,MIN(13700,MAX(1,ROW()-1+設定!$B$30))))&lt;=0,$A3644&lt;設定!$B$28,$A3644&gt;設定!$B$29),0,IF(AND($C3644&gt;=MAX(INDEX($C$1:$C$13701,MAX(1,ROW()-設定!$B$24)):INDEX($C$1:$C$13701,MAX(1,ROW()-1))),$C3644&gt;MAX(INDEX($C$1:$C$13701,MIN(13701,ROW()+1)):INDEX($C$1:$C$13701,MIN(13701,ROW()+設定!$B$24))),$C3644&gt;=設定!$B$32,$C3644&gt;=MAX(MIN(INDEX($C$1:$C$13701,MAX(1,ROW()-設定!$B$26)):INDEX($C$1:$C$13701,MAX(1,ROW()-1))),MIN(INDEX($C$1:$C$13701,MIN(13701,ROW()+1)):INDEX($C$1:$C$13701,MIN(13701,ROW()+設定!$B$26))))*10^(設定!$B$27/20)),1,0))</f>
        <v>0</v>
      </c>
      <c r="G3644" s="33" t="n">
        <f aca="false">$G3643+IF($F3644=1,1,0)</f>
        <v>1</v>
      </c>
      <c r="H3644" s="0" t="str">
        <f aca="false">IF($F3644=1,$G3644,"")</f>
        <v/>
      </c>
    </row>
    <row r="3645" customFormat="false" ht="15" hidden="false" customHeight="false" outlineLevel="0" collapsed="false">
      <c r="A3645" s="30" t="n">
        <v>569.21875</v>
      </c>
      <c r="B3645" s="31" t="n">
        <v>15.9262</v>
      </c>
      <c r="C3645" s="32" t="n">
        <f aca="false">IF($A3645="","",IF(設定!$B$21="dB",10^($B3645/20),ABS($B3645)))</f>
        <v>6.25619101210319</v>
      </c>
      <c r="D3645" s="32" t="n">
        <f aca="false">IF($A3645="","",$A3645^2)</f>
        <v>324009.985351563</v>
      </c>
      <c r="E3645" s="32" t="n">
        <f aca="false">IF($A3645="","",IF($C3645&lt;=0,"",1/$C3645^2))</f>
        <v>0.0255493584866005</v>
      </c>
      <c r="F3645" s="33" t="n">
        <f aca="false">IF(OR(ROW()-設定!$B$30&lt;2,ROW()+設定!$B$30&gt;13701,N($A3645)&lt;=0,N(INDEX($A$2:$A$13701,MIN(13700,MAX(1,ROW()-1+設定!$B$30))))&lt;=0,$A3645&lt;設定!$B$28,$A3645&gt;設定!$B$29),0,IF(AND($C3645&gt;=MAX(INDEX($C$1:$C$13701,MAX(1,ROW()-設定!$B$24)):INDEX($C$1:$C$13701,MAX(1,ROW()-1))),$C3645&gt;MAX(INDEX($C$1:$C$13701,MIN(13701,ROW()+1)):INDEX($C$1:$C$13701,MIN(13701,ROW()+設定!$B$24))),$C3645&gt;=設定!$B$32,$C3645&gt;=MAX(MIN(INDEX($C$1:$C$13701,MAX(1,ROW()-設定!$B$26)):INDEX($C$1:$C$13701,MAX(1,ROW()-1))),MIN(INDEX($C$1:$C$13701,MIN(13701,ROW()+1)):INDEX($C$1:$C$13701,MIN(13701,ROW()+設定!$B$26))))*10^(設定!$B$27/20)),1,0))</f>
        <v>0</v>
      </c>
      <c r="G3645" s="33" t="n">
        <f aca="false">$G3644+IF($F3645=1,1,0)</f>
        <v>1</v>
      </c>
      <c r="H3645" s="0" t="str">
        <f aca="false">IF($F3645=1,$G3645,"")</f>
        <v/>
      </c>
    </row>
    <row r="3646" customFormat="false" ht="15" hidden="false" customHeight="false" outlineLevel="0" collapsed="false">
      <c r="A3646" s="30" t="n">
        <v>569.375</v>
      </c>
      <c r="B3646" s="31" t="n">
        <v>15.9558</v>
      </c>
      <c r="C3646" s="32" t="n">
        <f aca="false">IF($A3646="","",IF(設定!$B$21="dB",10^($B3646/20),ABS($B3646)))</f>
        <v>6.27754739084759</v>
      </c>
      <c r="D3646" s="32" t="n">
        <f aca="false">IF($A3646="","",$A3646^2)</f>
        <v>324187.890625</v>
      </c>
      <c r="E3646" s="32" t="n">
        <f aca="false">IF($A3646="","",IF($C3646&lt;=0,"",1/$C3646^2))</f>
        <v>0.0253758150312103</v>
      </c>
      <c r="F3646" s="33" t="n">
        <f aca="false">IF(OR(ROW()-設定!$B$30&lt;2,ROW()+設定!$B$30&gt;13701,N($A3646)&lt;=0,N(INDEX($A$2:$A$13701,MIN(13700,MAX(1,ROW()-1+設定!$B$30))))&lt;=0,$A3646&lt;設定!$B$28,$A3646&gt;設定!$B$29),0,IF(AND($C3646&gt;=MAX(INDEX($C$1:$C$13701,MAX(1,ROW()-設定!$B$24)):INDEX($C$1:$C$13701,MAX(1,ROW()-1))),$C3646&gt;MAX(INDEX($C$1:$C$13701,MIN(13701,ROW()+1)):INDEX($C$1:$C$13701,MIN(13701,ROW()+設定!$B$24))),$C3646&gt;=設定!$B$32,$C3646&gt;=MAX(MIN(INDEX($C$1:$C$13701,MAX(1,ROW()-設定!$B$26)):INDEX($C$1:$C$13701,MAX(1,ROW()-1))),MIN(INDEX($C$1:$C$13701,MIN(13701,ROW()+1)):INDEX($C$1:$C$13701,MIN(13701,ROW()+設定!$B$26))))*10^(設定!$B$27/20)),1,0))</f>
        <v>0</v>
      </c>
      <c r="G3646" s="33" t="n">
        <f aca="false">$G3645+IF($F3646=1,1,0)</f>
        <v>1</v>
      </c>
      <c r="H3646" s="0" t="str">
        <f aca="false">IF($F3646=1,$G3646,"")</f>
        <v/>
      </c>
    </row>
    <row r="3647" customFormat="false" ht="15" hidden="false" customHeight="false" outlineLevel="0" collapsed="false">
      <c r="A3647" s="30" t="n">
        <v>569.53125</v>
      </c>
      <c r="B3647" s="31" t="n">
        <v>15.62</v>
      </c>
      <c r="C3647" s="32" t="n">
        <f aca="false">IF($A3647="","",IF(設定!$B$21="dB",10^($B3647/20),ABS($B3647)))</f>
        <v>6.0394862937638</v>
      </c>
      <c r="D3647" s="32" t="n">
        <f aca="false">IF($A3647="","",$A3647^2)</f>
        <v>324365.844726563</v>
      </c>
      <c r="E3647" s="32" t="n">
        <f aca="false">IF($A3647="","",IF($C3647&lt;=0,"",1/$C3647^2))</f>
        <v>0.0274157417192788</v>
      </c>
      <c r="F3647" s="33" t="n">
        <f aca="false">IF(OR(ROW()-設定!$B$30&lt;2,ROW()+設定!$B$30&gt;13701,N($A3647)&lt;=0,N(INDEX($A$2:$A$13701,MIN(13700,MAX(1,ROW()-1+設定!$B$30))))&lt;=0,$A3647&lt;設定!$B$28,$A3647&gt;設定!$B$29),0,IF(AND($C3647&gt;=MAX(INDEX($C$1:$C$13701,MAX(1,ROW()-設定!$B$24)):INDEX($C$1:$C$13701,MAX(1,ROW()-1))),$C3647&gt;MAX(INDEX($C$1:$C$13701,MIN(13701,ROW()+1)):INDEX($C$1:$C$13701,MIN(13701,ROW()+設定!$B$24))),$C3647&gt;=設定!$B$32,$C3647&gt;=MAX(MIN(INDEX($C$1:$C$13701,MAX(1,ROW()-設定!$B$26)):INDEX($C$1:$C$13701,MAX(1,ROW()-1))),MIN(INDEX($C$1:$C$13701,MIN(13701,ROW()+1)):INDEX($C$1:$C$13701,MIN(13701,ROW()+設定!$B$26))))*10^(設定!$B$27/20)),1,0))</f>
        <v>0</v>
      </c>
      <c r="G3647" s="33" t="n">
        <f aca="false">$G3646+IF($F3647=1,1,0)</f>
        <v>1</v>
      </c>
      <c r="H3647" s="0" t="str">
        <f aca="false">IF($F3647=1,$G3647,"")</f>
        <v/>
      </c>
    </row>
    <row r="3648" customFormat="false" ht="15" hidden="false" customHeight="false" outlineLevel="0" collapsed="false">
      <c r="A3648" s="30" t="n">
        <v>569.6875</v>
      </c>
      <c r="B3648" s="31" t="n">
        <v>16.0104</v>
      </c>
      <c r="C3648" s="32" t="n">
        <f aca="false">IF($A3648="","",IF(設定!$B$21="dB",10^($B3648/20),ABS($B3648)))</f>
        <v>6.31713270088845</v>
      </c>
      <c r="D3648" s="32" t="n">
        <f aca="false">IF($A3648="","",$A3648^2)</f>
        <v>324543.84765625</v>
      </c>
      <c r="E3648" s="32" t="n">
        <f aca="false">IF($A3648="","",IF($C3648&lt;=0,"",1/$C3648^2))</f>
        <v>0.025058784424692</v>
      </c>
      <c r="F3648" s="33" t="n">
        <f aca="false">IF(OR(ROW()-設定!$B$30&lt;2,ROW()+設定!$B$30&gt;13701,N($A3648)&lt;=0,N(INDEX($A$2:$A$13701,MIN(13700,MAX(1,ROW()-1+設定!$B$30))))&lt;=0,$A3648&lt;設定!$B$28,$A3648&gt;設定!$B$29),0,IF(AND($C3648&gt;=MAX(INDEX($C$1:$C$13701,MAX(1,ROW()-設定!$B$24)):INDEX($C$1:$C$13701,MAX(1,ROW()-1))),$C3648&gt;MAX(INDEX($C$1:$C$13701,MIN(13701,ROW()+1)):INDEX($C$1:$C$13701,MIN(13701,ROW()+設定!$B$24))),$C3648&gt;=設定!$B$32,$C3648&gt;=MAX(MIN(INDEX($C$1:$C$13701,MAX(1,ROW()-設定!$B$26)):INDEX($C$1:$C$13701,MAX(1,ROW()-1))),MIN(INDEX($C$1:$C$13701,MIN(13701,ROW()+1)):INDEX($C$1:$C$13701,MIN(13701,ROW()+設定!$B$26))))*10^(設定!$B$27/20)),1,0))</f>
        <v>0</v>
      </c>
      <c r="G3648" s="33" t="n">
        <f aca="false">$G3647+IF($F3648=1,1,0)</f>
        <v>1</v>
      </c>
      <c r="H3648" s="0" t="str">
        <f aca="false">IF($F3648=1,$G3648,"")</f>
        <v/>
      </c>
    </row>
    <row r="3649" customFormat="false" ht="15" hidden="false" customHeight="false" outlineLevel="0" collapsed="false">
      <c r="A3649" s="30" t="n">
        <v>569.84375</v>
      </c>
      <c r="B3649" s="31" t="n">
        <v>15.9119</v>
      </c>
      <c r="C3649" s="32" t="n">
        <f aca="false">IF($A3649="","",IF(設定!$B$21="dB",10^($B3649/20),ABS($B3649)))</f>
        <v>6.24589961634207</v>
      </c>
      <c r="D3649" s="32" t="n">
        <f aca="false">IF($A3649="","",$A3649^2)</f>
        <v>324721.899414063</v>
      </c>
      <c r="E3649" s="32" t="n">
        <f aca="false">IF($A3649="","",IF($C3649&lt;=0,"",1/$C3649^2))</f>
        <v>0.0256336234278556</v>
      </c>
      <c r="F3649" s="33" t="n">
        <f aca="false">IF(OR(ROW()-設定!$B$30&lt;2,ROW()+設定!$B$30&gt;13701,N($A3649)&lt;=0,N(INDEX($A$2:$A$13701,MIN(13700,MAX(1,ROW()-1+設定!$B$30))))&lt;=0,$A3649&lt;設定!$B$28,$A3649&gt;設定!$B$29),0,IF(AND($C3649&gt;=MAX(INDEX($C$1:$C$13701,MAX(1,ROW()-設定!$B$24)):INDEX($C$1:$C$13701,MAX(1,ROW()-1))),$C3649&gt;MAX(INDEX($C$1:$C$13701,MIN(13701,ROW()+1)):INDEX($C$1:$C$13701,MIN(13701,ROW()+設定!$B$24))),$C3649&gt;=設定!$B$32,$C3649&gt;=MAX(MIN(INDEX($C$1:$C$13701,MAX(1,ROW()-設定!$B$26)):INDEX($C$1:$C$13701,MAX(1,ROW()-1))),MIN(INDEX($C$1:$C$13701,MIN(13701,ROW()+1)):INDEX($C$1:$C$13701,MIN(13701,ROW()+設定!$B$26))))*10^(設定!$B$27/20)),1,0))</f>
        <v>0</v>
      </c>
      <c r="G3649" s="33" t="n">
        <f aca="false">$G3648+IF($F3649=1,1,0)</f>
        <v>1</v>
      </c>
      <c r="H3649" s="0" t="str">
        <f aca="false">IF($F3649=1,$G3649,"")</f>
        <v/>
      </c>
    </row>
    <row r="3650" customFormat="false" ht="15" hidden="false" customHeight="false" outlineLevel="0" collapsed="false">
      <c r="A3650" s="30" t="n">
        <v>570</v>
      </c>
      <c r="B3650" s="31" t="n">
        <v>15.9675</v>
      </c>
      <c r="C3650" s="32" t="n">
        <f aca="false">IF($A3650="","",IF(設定!$B$21="dB",10^($B3650/20),ABS($B3650)))</f>
        <v>6.28600902194866</v>
      </c>
      <c r="D3650" s="32" t="n">
        <f aca="false">IF($A3650="","",$A3650^2)</f>
        <v>324900</v>
      </c>
      <c r="E3650" s="32" t="n">
        <f aca="false">IF($A3650="","",IF($C3650&lt;=0,"",1/$C3650^2))</f>
        <v>0.0253075439655717</v>
      </c>
      <c r="F3650" s="33" t="n">
        <f aca="false">IF(OR(ROW()-設定!$B$30&lt;2,ROW()+設定!$B$30&gt;13701,N($A3650)&lt;=0,N(INDEX($A$2:$A$13701,MIN(13700,MAX(1,ROW()-1+設定!$B$30))))&lt;=0,$A3650&lt;設定!$B$28,$A3650&gt;設定!$B$29),0,IF(AND($C3650&gt;=MAX(INDEX($C$1:$C$13701,MAX(1,ROW()-設定!$B$24)):INDEX($C$1:$C$13701,MAX(1,ROW()-1))),$C3650&gt;MAX(INDEX($C$1:$C$13701,MIN(13701,ROW()+1)):INDEX($C$1:$C$13701,MIN(13701,ROW()+設定!$B$24))),$C3650&gt;=設定!$B$32,$C3650&gt;=MAX(MIN(INDEX($C$1:$C$13701,MAX(1,ROW()-設定!$B$26)):INDEX($C$1:$C$13701,MAX(1,ROW()-1))),MIN(INDEX($C$1:$C$13701,MIN(13701,ROW()+1)):INDEX($C$1:$C$13701,MIN(13701,ROW()+設定!$B$26))))*10^(設定!$B$27/20)),1,0))</f>
        <v>0</v>
      </c>
      <c r="G3650" s="33" t="n">
        <f aca="false">$G3649+IF($F3650=1,1,0)</f>
        <v>1</v>
      </c>
      <c r="H3650" s="0" t="str">
        <f aca="false">IF($F3650=1,$G3650,"")</f>
        <v/>
      </c>
    </row>
    <row r="3651" customFormat="false" ht="15" hidden="false" customHeight="false" outlineLevel="0" collapsed="false">
      <c r="A3651" s="30" t="n">
        <v>570.15625</v>
      </c>
      <c r="B3651" s="31" t="n">
        <v>15.9449</v>
      </c>
      <c r="C3651" s="32" t="n">
        <f aca="false">IF($A3651="","",IF(設定!$B$21="dB",10^($B3651/20),ABS($B3651)))</f>
        <v>6.26967458177147</v>
      </c>
      <c r="D3651" s="32" t="n">
        <f aca="false">IF($A3651="","",$A3651^2)</f>
        <v>325078.149414063</v>
      </c>
      <c r="E3651" s="32" t="n">
        <f aca="false">IF($A3651="","",IF($C3651&lt;=0,"",1/$C3651^2))</f>
        <v>0.025439583692616</v>
      </c>
      <c r="F3651" s="33" t="n">
        <f aca="false">IF(OR(ROW()-設定!$B$30&lt;2,ROW()+設定!$B$30&gt;13701,N($A3651)&lt;=0,N(INDEX($A$2:$A$13701,MIN(13700,MAX(1,ROW()-1+設定!$B$30))))&lt;=0,$A3651&lt;設定!$B$28,$A3651&gt;設定!$B$29),0,IF(AND($C3651&gt;=MAX(INDEX($C$1:$C$13701,MAX(1,ROW()-設定!$B$24)):INDEX($C$1:$C$13701,MAX(1,ROW()-1))),$C3651&gt;MAX(INDEX($C$1:$C$13701,MIN(13701,ROW()+1)):INDEX($C$1:$C$13701,MIN(13701,ROW()+設定!$B$24))),$C3651&gt;=設定!$B$32,$C3651&gt;=MAX(MIN(INDEX($C$1:$C$13701,MAX(1,ROW()-設定!$B$26)):INDEX($C$1:$C$13701,MAX(1,ROW()-1))),MIN(INDEX($C$1:$C$13701,MIN(13701,ROW()+1)):INDEX($C$1:$C$13701,MIN(13701,ROW()+設定!$B$26))))*10^(設定!$B$27/20)),1,0))</f>
        <v>0</v>
      </c>
      <c r="G3651" s="33" t="n">
        <f aca="false">$G3650+IF($F3651=1,1,0)</f>
        <v>1</v>
      </c>
      <c r="H3651" s="0" t="str">
        <f aca="false">IF($F3651=1,$G3651,"")</f>
        <v/>
      </c>
    </row>
    <row r="3652" customFormat="false" ht="15" hidden="false" customHeight="false" outlineLevel="0" collapsed="false">
      <c r="A3652" s="30" t="n">
        <v>570.3125</v>
      </c>
      <c r="B3652" s="31" t="n">
        <v>15.8457</v>
      </c>
      <c r="C3652" s="32" t="n">
        <f aca="false">IF($A3652="","",IF(設定!$B$21="dB",10^($B3652/20),ABS($B3652)))</f>
        <v>6.19847708484938</v>
      </c>
      <c r="D3652" s="32" t="n">
        <f aca="false">IF($A3652="","",$A3652^2)</f>
        <v>325256.34765625</v>
      </c>
      <c r="E3652" s="32" t="n">
        <f aca="false">IF($A3652="","",IF($C3652&lt;=0,"",1/$C3652^2))</f>
        <v>0.0260273528620077</v>
      </c>
      <c r="F3652" s="33" t="n">
        <f aca="false">IF(OR(ROW()-設定!$B$30&lt;2,ROW()+設定!$B$30&gt;13701,N($A3652)&lt;=0,N(INDEX($A$2:$A$13701,MIN(13700,MAX(1,ROW()-1+設定!$B$30))))&lt;=0,$A3652&lt;設定!$B$28,$A3652&gt;設定!$B$29),0,IF(AND($C3652&gt;=MAX(INDEX($C$1:$C$13701,MAX(1,ROW()-設定!$B$24)):INDEX($C$1:$C$13701,MAX(1,ROW()-1))),$C3652&gt;MAX(INDEX($C$1:$C$13701,MIN(13701,ROW()+1)):INDEX($C$1:$C$13701,MIN(13701,ROW()+設定!$B$24))),$C3652&gt;=設定!$B$32,$C3652&gt;=MAX(MIN(INDEX($C$1:$C$13701,MAX(1,ROW()-設定!$B$26)):INDEX($C$1:$C$13701,MAX(1,ROW()-1))),MIN(INDEX($C$1:$C$13701,MIN(13701,ROW()+1)):INDEX($C$1:$C$13701,MIN(13701,ROW()+設定!$B$26))))*10^(設定!$B$27/20)),1,0))</f>
        <v>0</v>
      </c>
      <c r="G3652" s="33" t="n">
        <f aca="false">$G3651+IF($F3652=1,1,0)</f>
        <v>1</v>
      </c>
      <c r="H3652" s="0" t="str">
        <f aca="false">IF($F3652=1,$G3652,"")</f>
        <v/>
      </c>
    </row>
    <row r="3653" customFormat="false" ht="15" hidden="false" customHeight="false" outlineLevel="0" collapsed="false">
      <c r="A3653" s="30" t="n">
        <v>570.46875</v>
      </c>
      <c r="B3653" s="31" t="n">
        <v>15.9527</v>
      </c>
      <c r="C3653" s="32" t="n">
        <f aca="false">IF($A3653="","",IF(設定!$B$21="dB",10^($B3653/20),ABS($B3653)))</f>
        <v>6.27530732961944</v>
      </c>
      <c r="D3653" s="32" t="n">
        <f aca="false">IF($A3653="","",$A3653^2)</f>
        <v>325434.594726563</v>
      </c>
      <c r="E3653" s="32" t="n">
        <f aca="false">IF($A3653="","",IF($C3653&lt;=0,"",1/$C3653^2))</f>
        <v>0.0253939347891533</v>
      </c>
      <c r="F3653" s="33" t="n">
        <f aca="false">IF(OR(ROW()-設定!$B$30&lt;2,ROW()+設定!$B$30&gt;13701,N($A3653)&lt;=0,N(INDEX($A$2:$A$13701,MIN(13700,MAX(1,ROW()-1+設定!$B$30))))&lt;=0,$A3653&lt;設定!$B$28,$A3653&gt;設定!$B$29),0,IF(AND($C3653&gt;=MAX(INDEX($C$1:$C$13701,MAX(1,ROW()-設定!$B$24)):INDEX($C$1:$C$13701,MAX(1,ROW()-1))),$C3653&gt;MAX(INDEX($C$1:$C$13701,MIN(13701,ROW()+1)):INDEX($C$1:$C$13701,MIN(13701,ROW()+設定!$B$24))),$C3653&gt;=設定!$B$32,$C3653&gt;=MAX(MIN(INDEX($C$1:$C$13701,MAX(1,ROW()-設定!$B$26)):INDEX($C$1:$C$13701,MAX(1,ROW()-1))),MIN(INDEX($C$1:$C$13701,MIN(13701,ROW()+1)):INDEX($C$1:$C$13701,MIN(13701,ROW()+設定!$B$26))))*10^(設定!$B$27/20)),1,0))</f>
        <v>0</v>
      </c>
      <c r="G3653" s="33" t="n">
        <f aca="false">$G3652+IF($F3653=1,1,0)</f>
        <v>1</v>
      </c>
      <c r="H3653" s="0" t="str">
        <f aca="false">IF($F3653=1,$G3653,"")</f>
        <v/>
      </c>
    </row>
    <row r="3654" customFormat="false" ht="15" hidden="false" customHeight="false" outlineLevel="0" collapsed="false">
      <c r="A3654" s="30" t="n">
        <v>570.625</v>
      </c>
      <c r="B3654" s="31" t="n">
        <v>16.0946</v>
      </c>
      <c r="C3654" s="32" t="n">
        <f aca="false">IF($A3654="","",IF(設定!$B$21="dB",10^($B3654/20),ABS($B3654)))</f>
        <v>6.37866802395131</v>
      </c>
      <c r="D3654" s="32" t="n">
        <f aca="false">IF($A3654="","",$A3654^2)</f>
        <v>325612.890625</v>
      </c>
      <c r="E3654" s="32" t="n">
        <f aca="false">IF($A3654="","",IF($C3654&lt;=0,"",1/$C3654^2))</f>
        <v>0.0245776298912756</v>
      </c>
      <c r="F3654" s="33" t="n">
        <f aca="false">IF(OR(ROW()-設定!$B$30&lt;2,ROW()+設定!$B$30&gt;13701,N($A3654)&lt;=0,N(INDEX($A$2:$A$13701,MIN(13700,MAX(1,ROW()-1+設定!$B$30))))&lt;=0,$A3654&lt;設定!$B$28,$A3654&gt;設定!$B$29),0,IF(AND($C3654&gt;=MAX(INDEX($C$1:$C$13701,MAX(1,ROW()-設定!$B$24)):INDEX($C$1:$C$13701,MAX(1,ROW()-1))),$C3654&gt;MAX(INDEX($C$1:$C$13701,MIN(13701,ROW()+1)):INDEX($C$1:$C$13701,MIN(13701,ROW()+設定!$B$24))),$C3654&gt;=設定!$B$32,$C3654&gt;=MAX(MIN(INDEX($C$1:$C$13701,MAX(1,ROW()-設定!$B$26)):INDEX($C$1:$C$13701,MAX(1,ROW()-1))),MIN(INDEX($C$1:$C$13701,MIN(13701,ROW()+1)):INDEX($C$1:$C$13701,MIN(13701,ROW()+設定!$B$26))))*10^(設定!$B$27/20)),1,0))</f>
        <v>0</v>
      </c>
      <c r="G3654" s="33" t="n">
        <f aca="false">$G3653+IF($F3654=1,1,0)</f>
        <v>1</v>
      </c>
      <c r="H3654" s="0" t="str">
        <f aca="false">IF($F3654=1,$G3654,"")</f>
        <v/>
      </c>
    </row>
    <row r="3655" customFormat="false" ht="15" hidden="false" customHeight="false" outlineLevel="0" collapsed="false">
      <c r="A3655" s="30" t="n">
        <v>570.78125</v>
      </c>
      <c r="B3655" s="31" t="n">
        <v>16.1902</v>
      </c>
      <c r="C3655" s="32" t="n">
        <f aca="false">IF($A3655="","",IF(設定!$B$21="dB",10^($B3655/20),ABS($B3655)))</f>
        <v>6.44926169670984</v>
      </c>
      <c r="D3655" s="32" t="n">
        <f aca="false">IF($A3655="","",$A3655^2)</f>
        <v>325791.235351563</v>
      </c>
      <c r="E3655" s="32" t="n">
        <f aca="false">IF($A3655="","",IF($C3655&lt;=0,"",1/$C3655^2))</f>
        <v>0.024042520775576</v>
      </c>
      <c r="F3655" s="33" t="n">
        <f aca="false">IF(OR(ROW()-設定!$B$30&lt;2,ROW()+設定!$B$30&gt;13701,N($A3655)&lt;=0,N(INDEX($A$2:$A$13701,MIN(13700,MAX(1,ROW()-1+設定!$B$30))))&lt;=0,$A3655&lt;設定!$B$28,$A3655&gt;設定!$B$29),0,IF(AND($C3655&gt;=MAX(INDEX($C$1:$C$13701,MAX(1,ROW()-設定!$B$24)):INDEX($C$1:$C$13701,MAX(1,ROW()-1))),$C3655&gt;MAX(INDEX($C$1:$C$13701,MIN(13701,ROW()+1)):INDEX($C$1:$C$13701,MIN(13701,ROW()+設定!$B$24))),$C3655&gt;=設定!$B$32,$C3655&gt;=MAX(MIN(INDEX($C$1:$C$13701,MAX(1,ROW()-設定!$B$26)):INDEX($C$1:$C$13701,MAX(1,ROW()-1))),MIN(INDEX($C$1:$C$13701,MIN(13701,ROW()+1)):INDEX($C$1:$C$13701,MIN(13701,ROW()+設定!$B$26))))*10^(設定!$B$27/20)),1,0))</f>
        <v>0</v>
      </c>
      <c r="G3655" s="33" t="n">
        <f aca="false">$G3654+IF($F3655=1,1,0)</f>
        <v>1</v>
      </c>
      <c r="H3655" s="0" t="str">
        <f aca="false">IF($F3655=1,$G3655,"")</f>
        <v/>
      </c>
    </row>
    <row r="3656" customFormat="false" ht="15" hidden="false" customHeight="false" outlineLevel="0" collapsed="false">
      <c r="A3656" s="30" t="n">
        <v>570.9375</v>
      </c>
      <c r="B3656" s="31" t="n">
        <v>15.9957</v>
      </c>
      <c r="C3656" s="32" t="n">
        <f aca="false">IF($A3656="","",IF(設定!$B$21="dB",10^($B3656/20),ABS($B3656)))</f>
        <v>6.30645062695246</v>
      </c>
      <c r="D3656" s="32" t="n">
        <f aca="false">IF($A3656="","",$A3656^2)</f>
        <v>325969.62890625</v>
      </c>
      <c r="E3656" s="32" t="n">
        <f aca="false">IF($A3656="","",IF($C3656&lt;=0,"",1/$C3656^2))</f>
        <v>0.0251437471101206</v>
      </c>
      <c r="F3656" s="33" t="n">
        <f aca="false">IF(OR(ROW()-設定!$B$30&lt;2,ROW()+設定!$B$30&gt;13701,N($A3656)&lt;=0,N(INDEX($A$2:$A$13701,MIN(13700,MAX(1,ROW()-1+設定!$B$30))))&lt;=0,$A3656&lt;設定!$B$28,$A3656&gt;設定!$B$29),0,IF(AND($C3656&gt;=MAX(INDEX($C$1:$C$13701,MAX(1,ROW()-設定!$B$24)):INDEX($C$1:$C$13701,MAX(1,ROW()-1))),$C3656&gt;MAX(INDEX($C$1:$C$13701,MIN(13701,ROW()+1)):INDEX($C$1:$C$13701,MIN(13701,ROW()+設定!$B$24))),$C3656&gt;=設定!$B$32,$C3656&gt;=MAX(MIN(INDEX($C$1:$C$13701,MAX(1,ROW()-設定!$B$26)):INDEX($C$1:$C$13701,MAX(1,ROW()-1))),MIN(INDEX($C$1:$C$13701,MIN(13701,ROW()+1)):INDEX($C$1:$C$13701,MIN(13701,ROW()+設定!$B$26))))*10^(設定!$B$27/20)),1,0))</f>
        <v>0</v>
      </c>
      <c r="G3656" s="33" t="n">
        <f aca="false">$G3655+IF($F3656=1,1,0)</f>
        <v>1</v>
      </c>
      <c r="H3656" s="0" t="str">
        <f aca="false">IF($F3656=1,$G3656,"")</f>
        <v/>
      </c>
    </row>
    <row r="3657" customFormat="false" ht="15" hidden="false" customHeight="false" outlineLevel="0" collapsed="false">
      <c r="A3657" s="30" t="n">
        <v>571.09375</v>
      </c>
      <c r="B3657" s="31" t="n">
        <v>15.9835</v>
      </c>
      <c r="C3657" s="32" t="n">
        <f aca="false">IF($A3657="","",IF(設定!$B$21="dB",10^($B3657/20),ABS($B3657)))</f>
        <v>6.29759894992424</v>
      </c>
      <c r="D3657" s="32" t="n">
        <f aca="false">IF($A3657="","",$A3657^2)</f>
        <v>326148.071289063</v>
      </c>
      <c r="E3657" s="32" t="n">
        <f aca="false">IF($A3657="","",IF($C3657&lt;=0,"",1/$C3657^2))</f>
        <v>0.0252144790651559</v>
      </c>
      <c r="F3657" s="33" t="n">
        <f aca="false">IF(OR(ROW()-設定!$B$30&lt;2,ROW()+設定!$B$30&gt;13701,N($A3657)&lt;=0,N(INDEX($A$2:$A$13701,MIN(13700,MAX(1,ROW()-1+設定!$B$30))))&lt;=0,$A3657&lt;設定!$B$28,$A3657&gt;設定!$B$29),0,IF(AND($C3657&gt;=MAX(INDEX($C$1:$C$13701,MAX(1,ROW()-設定!$B$24)):INDEX($C$1:$C$13701,MAX(1,ROW()-1))),$C3657&gt;MAX(INDEX($C$1:$C$13701,MIN(13701,ROW()+1)):INDEX($C$1:$C$13701,MIN(13701,ROW()+設定!$B$24))),$C3657&gt;=設定!$B$32,$C3657&gt;=MAX(MIN(INDEX($C$1:$C$13701,MAX(1,ROW()-設定!$B$26)):INDEX($C$1:$C$13701,MAX(1,ROW()-1))),MIN(INDEX($C$1:$C$13701,MIN(13701,ROW()+1)):INDEX($C$1:$C$13701,MIN(13701,ROW()+設定!$B$26))))*10^(設定!$B$27/20)),1,0))</f>
        <v>0</v>
      </c>
      <c r="G3657" s="33" t="n">
        <f aca="false">$G3656+IF($F3657=1,1,0)</f>
        <v>1</v>
      </c>
      <c r="H3657" s="0" t="str">
        <f aca="false">IF($F3657=1,$G3657,"")</f>
        <v/>
      </c>
    </row>
    <row r="3658" customFormat="false" ht="15" hidden="false" customHeight="false" outlineLevel="0" collapsed="false">
      <c r="A3658" s="30" t="n">
        <v>571.25</v>
      </c>
      <c r="B3658" s="31" t="n">
        <v>16.2455</v>
      </c>
      <c r="C3658" s="32" t="n">
        <f aca="false">IF($A3658="","",IF(設定!$B$21="dB",10^($B3658/20),ABS($B3658)))</f>
        <v>6.49045286006448</v>
      </c>
      <c r="D3658" s="32" t="n">
        <f aca="false">IF($A3658="","",$A3658^2)</f>
        <v>326326.5625</v>
      </c>
      <c r="E3658" s="32" t="n">
        <f aca="false">IF($A3658="","",IF($C3658&lt;=0,"",1/$C3658^2))</f>
        <v>0.0237383210948066</v>
      </c>
      <c r="F3658" s="33" t="n">
        <f aca="false">IF(OR(ROW()-設定!$B$30&lt;2,ROW()+設定!$B$30&gt;13701,N($A3658)&lt;=0,N(INDEX($A$2:$A$13701,MIN(13700,MAX(1,ROW()-1+設定!$B$30))))&lt;=0,$A3658&lt;設定!$B$28,$A3658&gt;設定!$B$29),0,IF(AND($C3658&gt;=MAX(INDEX($C$1:$C$13701,MAX(1,ROW()-設定!$B$24)):INDEX($C$1:$C$13701,MAX(1,ROW()-1))),$C3658&gt;MAX(INDEX($C$1:$C$13701,MIN(13701,ROW()+1)):INDEX($C$1:$C$13701,MIN(13701,ROW()+設定!$B$24))),$C3658&gt;=設定!$B$32,$C3658&gt;=MAX(MIN(INDEX($C$1:$C$13701,MAX(1,ROW()-設定!$B$26)):INDEX($C$1:$C$13701,MAX(1,ROW()-1))),MIN(INDEX($C$1:$C$13701,MIN(13701,ROW()+1)):INDEX($C$1:$C$13701,MIN(13701,ROW()+設定!$B$26))))*10^(設定!$B$27/20)),1,0))</f>
        <v>0</v>
      </c>
      <c r="G3658" s="33" t="n">
        <f aca="false">$G3657+IF($F3658=1,1,0)</f>
        <v>1</v>
      </c>
      <c r="H3658" s="0" t="str">
        <f aca="false">IF($F3658=1,$G3658,"")</f>
        <v/>
      </c>
    </row>
    <row r="3659" customFormat="false" ht="15" hidden="false" customHeight="false" outlineLevel="0" collapsed="false">
      <c r="A3659" s="30" t="n">
        <v>571.40625</v>
      </c>
      <c r="B3659" s="31" t="n">
        <v>16.0205</v>
      </c>
      <c r="C3659" s="32" t="n">
        <f aca="false">IF($A3659="","",IF(設定!$B$21="dB",10^($B3659/20),ABS($B3659)))</f>
        <v>6.32448256976587</v>
      </c>
      <c r="D3659" s="32" t="n">
        <f aca="false">IF($A3659="","",$A3659^2)</f>
        <v>326505.102539063</v>
      </c>
      <c r="E3659" s="32" t="n">
        <f aca="false">IF($A3659="","",IF($C3659&lt;=0,"",1/$C3659^2))</f>
        <v>0.0250005751536866</v>
      </c>
      <c r="F3659" s="33" t="n">
        <f aca="false">IF(OR(ROW()-設定!$B$30&lt;2,ROW()+設定!$B$30&gt;13701,N($A3659)&lt;=0,N(INDEX($A$2:$A$13701,MIN(13700,MAX(1,ROW()-1+設定!$B$30))))&lt;=0,$A3659&lt;設定!$B$28,$A3659&gt;設定!$B$29),0,IF(AND($C3659&gt;=MAX(INDEX($C$1:$C$13701,MAX(1,ROW()-設定!$B$24)):INDEX($C$1:$C$13701,MAX(1,ROW()-1))),$C3659&gt;MAX(INDEX($C$1:$C$13701,MIN(13701,ROW()+1)):INDEX($C$1:$C$13701,MIN(13701,ROW()+設定!$B$24))),$C3659&gt;=設定!$B$32,$C3659&gt;=MAX(MIN(INDEX($C$1:$C$13701,MAX(1,ROW()-設定!$B$26)):INDEX($C$1:$C$13701,MAX(1,ROW()-1))),MIN(INDEX($C$1:$C$13701,MIN(13701,ROW()+1)):INDEX($C$1:$C$13701,MIN(13701,ROW()+設定!$B$26))))*10^(設定!$B$27/20)),1,0))</f>
        <v>0</v>
      </c>
      <c r="G3659" s="33" t="n">
        <f aca="false">$G3658+IF($F3659=1,1,0)</f>
        <v>1</v>
      </c>
      <c r="H3659" s="0" t="str">
        <f aca="false">IF($F3659=1,$G3659,"")</f>
        <v/>
      </c>
    </row>
    <row r="3660" customFormat="false" ht="15" hidden="false" customHeight="false" outlineLevel="0" collapsed="false">
      <c r="A3660" s="30" t="n">
        <v>571.5625</v>
      </c>
      <c r="B3660" s="31" t="n">
        <v>16.344</v>
      </c>
      <c r="C3660" s="32" t="n">
        <f aca="false">IF($A3660="","",IF(設定!$B$21="dB",10^($B3660/20),ABS($B3660)))</f>
        <v>6.564475019517</v>
      </c>
      <c r="D3660" s="32" t="n">
        <f aca="false">IF($A3660="","",$A3660^2)</f>
        <v>326683.69140625</v>
      </c>
      <c r="E3660" s="32" t="n">
        <f aca="false">IF($A3660="","",IF($C3660&lt;=0,"",1/$C3660^2))</f>
        <v>0.0232059846159892</v>
      </c>
      <c r="F3660" s="33" t="n">
        <f aca="false">IF(OR(ROW()-設定!$B$30&lt;2,ROW()+設定!$B$30&gt;13701,N($A3660)&lt;=0,N(INDEX($A$2:$A$13701,MIN(13700,MAX(1,ROW()-1+設定!$B$30))))&lt;=0,$A3660&lt;設定!$B$28,$A3660&gt;設定!$B$29),0,IF(AND($C3660&gt;=MAX(INDEX($C$1:$C$13701,MAX(1,ROW()-設定!$B$24)):INDEX($C$1:$C$13701,MAX(1,ROW()-1))),$C3660&gt;MAX(INDEX($C$1:$C$13701,MIN(13701,ROW()+1)):INDEX($C$1:$C$13701,MIN(13701,ROW()+設定!$B$24))),$C3660&gt;=設定!$B$32,$C3660&gt;=MAX(MIN(INDEX($C$1:$C$13701,MAX(1,ROW()-設定!$B$26)):INDEX($C$1:$C$13701,MAX(1,ROW()-1))),MIN(INDEX($C$1:$C$13701,MIN(13701,ROW()+1)):INDEX($C$1:$C$13701,MIN(13701,ROW()+設定!$B$26))))*10^(設定!$B$27/20)),1,0))</f>
        <v>0</v>
      </c>
      <c r="G3660" s="33" t="n">
        <f aca="false">$G3659+IF($F3660=1,1,0)</f>
        <v>1</v>
      </c>
      <c r="H3660" s="0" t="str">
        <f aca="false">IF($F3660=1,$G3660,"")</f>
        <v/>
      </c>
    </row>
    <row r="3661" customFormat="false" ht="15" hidden="false" customHeight="false" outlineLevel="0" collapsed="false">
      <c r="A3661" s="30" t="n">
        <v>571.71875</v>
      </c>
      <c r="B3661" s="31" t="n">
        <v>16.1533</v>
      </c>
      <c r="C3661" s="32" t="n">
        <f aca="false">IF($A3661="","",IF(設定!$B$21="dB",10^($B3661/20),ABS($B3661)))</f>
        <v>6.42192161011525</v>
      </c>
      <c r="D3661" s="32" t="n">
        <f aca="false">IF($A3661="","",$A3661^2)</f>
        <v>326862.329101563</v>
      </c>
      <c r="E3661" s="32" t="n">
        <f aca="false">IF($A3661="","",IF($C3661&lt;=0,"",1/$C3661^2))</f>
        <v>0.0242476692828271</v>
      </c>
      <c r="F3661" s="33" t="n">
        <f aca="false">IF(OR(ROW()-設定!$B$30&lt;2,ROW()+設定!$B$30&gt;13701,N($A3661)&lt;=0,N(INDEX($A$2:$A$13701,MIN(13700,MAX(1,ROW()-1+設定!$B$30))))&lt;=0,$A3661&lt;設定!$B$28,$A3661&gt;設定!$B$29),0,IF(AND($C3661&gt;=MAX(INDEX($C$1:$C$13701,MAX(1,ROW()-設定!$B$24)):INDEX($C$1:$C$13701,MAX(1,ROW()-1))),$C3661&gt;MAX(INDEX($C$1:$C$13701,MIN(13701,ROW()+1)):INDEX($C$1:$C$13701,MIN(13701,ROW()+設定!$B$24))),$C3661&gt;=設定!$B$32,$C3661&gt;=MAX(MIN(INDEX($C$1:$C$13701,MAX(1,ROW()-設定!$B$26)):INDEX($C$1:$C$13701,MAX(1,ROW()-1))),MIN(INDEX($C$1:$C$13701,MIN(13701,ROW()+1)):INDEX($C$1:$C$13701,MIN(13701,ROW()+設定!$B$26))))*10^(設定!$B$27/20)),1,0))</f>
        <v>0</v>
      </c>
      <c r="G3661" s="33" t="n">
        <f aca="false">$G3660+IF($F3661=1,1,0)</f>
        <v>1</v>
      </c>
      <c r="H3661" s="0" t="str">
        <f aca="false">IF($F3661=1,$G3661,"")</f>
        <v/>
      </c>
    </row>
    <row r="3662" customFormat="false" ht="15" hidden="false" customHeight="false" outlineLevel="0" collapsed="false">
      <c r="A3662" s="30" t="n">
        <v>571.875</v>
      </c>
      <c r="B3662" s="31" t="n">
        <v>16.0731</v>
      </c>
      <c r="C3662" s="32" t="n">
        <f aca="false">IF($A3662="","",IF(設定!$B$21="dB",10^($B3662/20),ABS($B3662)))</f>
        <v>6.36289856605874</v>
      </c>
      <c r="D3662" s="32" t="n">
        <f aca="false">IF($A3662="","",$A3662^2)</f>
        <v>327041.015625</v>
      </c>
      <c r="E3662" s="32" t="n">
        <f aca="false">IF($A3662="","",IF($C3662&lt;=0,"",1/$C3662^2))</f>
        <v>0.024699604544506</v>
      </c>
      <c r="F3662" s="33" t="n">
        <f aca="false">IF(OR(ROW()-設定!$B$30&lt;2,ROW()+設定!$B$30&gt;13701,N($A3662)&lt;=0,N(INDEX($A$2:$A$13701,MIN(13700,MAX(1,ROW()-1+設定!$B$30))))&lt;=0,$A3662&lt;設定!$B$28,$A3662&gt;設定!$B$29),0,IF(AND($C3662&gt;=MAX(INDEX($C$1:$C$13701,MAX(1,ROW()-設定!$B$24)):INDEX($C$1:$C$13701,MAX(1,ROW()-1))),$C3662&gt;MAX(INDEX($C$1:$C$13701,MIN(13701,ROW()+1)):INDEX($C$1:$C$13701,MIN(13701,ROW()+設定!$B$24))),$C3662&gt;=設定!$B$32,$C3662&gt;=MAX(MIN(INDEX($C$1:$C$13701,MAX(1,ROW()-設定!$B$26)):INDEX($C$1:$C$13701,MAX(1,ROW()-1))),MIN(INDEX($C$1:$C$13701,MIN(13701,ROW()+1)):INDEX($C$1:$C$13701,MIN(13701,ROW()+設定!$B$26))))*10^(設定!$B$27/20)),1,0))</f>
        <v>0</v>
      </c>
      <c r="G3662" s="33" t="n">
        <f aca="false">$G3661+IF($F3662=1,1,0)</f>
        <v>1</v>
      </c>
      <c r="H3662" s="0" t="str">
        <f aca="false">IF($F3662=1,$G3662,"")</f>
        <v/>
      </c>
    </row>
    <row r="3663" customFormat="false" ht="15" hidden="false" customHeight="false" outlineLevel="0" collapsed="false">
      <c r="A3663" s="30" t="n">
        <v>572.03125</v>
      </c>
      <c r="B3663" s="31" t="n">
        <v>16.2855</v>
      </c>
      <c r="C3663" s="32" t="n">
        <f aca="false">IF($A3663="","",IF(設定!$B$21="dB",10^($B3663/20),ABS($B3663)))</f>
        <v>6.52041142927835</v>
      </c>
      <c r="D3663" s="32" t="n">
        <f aca="false">IF($A3663="","",$A3663^2)</f>
        <v>327219.750976563</v>
      </c>
      <c r="E3663" s="32" t="n">
        <f aca="false">IF($A3663="","",IF($C3663&lt;=0,"",1/$C3663^2))</f>
        <v>0.0235206868588562</v>
      </c>
      <c r="F3663" s="33" t="n">
        <f aca="false">IF(OR(ROW()-設定!$B$30&lt;2,ROW()+設定!$B$30&gt;13701,N($A3663)&lt;=0,N(INDEX($A$2:$A$13701,MIN(13700,MAX(1,ROW()-1+設定!$B$30))))&lt;=0,$A3663&lt;設定!$B$28,$A3663&gt;設定!$B$29),0,IF(AND($C3663&gt;=MAX(INDEX($C$1:$C$13701,MAX(1,ROW()-設定!$B$24)):INDEX($C$1:$C$13701,MAX(1,ROW()-1))),$C3663&gt;MAX(INDEX($C$1:$C$13701,MIN(13701,ROW()+1)):INDEX($C$1:$C$13701,MIN(13701,ROW()+設定!$B$24))),$C3663&gt;=設定!$B$32,$C3663&gt;=MAX(MIN(INDEX($C$1:$C$13701,MAX(1,ROW()-設定!$B$26)):INDEX($C$1:$C$13701,MAX(1,ROW()-1))),MIN(INDEX($C$1:$C$13701,MIN(13701,ROW()+1)):INDEX($C$1:$C$13701,MIN(13701,ROW()+設定!$B$26))))*10^(設定!$B$27/20)),1,0))</f>
        <v>0</v>
      </c>
      <c r="G3663" s="33" t="n">
        <f aca="false">$G3662+IF($F3663=1,1,0)</f>
        <v>1</v>
      </c>
      <c r="H3663" s="0" t="str">
        <f aca="false">IF($F3663=1,$G3663,"")</f>
        <v/>
      </c>
    </row>
    <row r="3664" customFormat="false" ht="15" hidden="false" customHeight="false" outlineLevel="0" collapsed="false">
      <c r="A3664" s="30" t="n">
        <v>572.1875</v>
      </c>
      <c r="B3664" s="31" t="n">
        <v>16.3756</v>
      </c>
      <c r="C3664" s="32" t="n">
        <f aca="false">IF($A3664="","",IF(設定!$B$21="dB",10^($B3664/20),ABS($B3664)))</f>
        <v>6.58840062929291</v>
      </c>
      <c r="D3664" s="32" t="n">
        <f aca="false">IF($A3664="","",$A3664^2)</f>
        <v>327398.53515625</v>
      </c>
      <c r="E3664" s="32" t="n">
        <f aca="false">IF($A3664="","",IF($C3664&lt;=0,"",1/$C3664^2))</f>
        <v>0.0230377467583538</v>
      </c>
      <c r="F3664" s="33" t="n">
        <f aca="false">IF(OR(ROW()-設定!$B$30&lt;2,ROW()+設定!$B$30&gt;13701,N($A3664)&lt;=0,N(INDEX($A$2:$A$13701,MIN(13700,MAX(1,ROW()-1+設定!$B$30))))&lt;=0,$A3664&lt;設定!$B$28,$A3664&gt;設定!$B$29),0,IF(AND($C3664&gt;=MAX(INDEX($C$1:$C$13701,MAX(1,ROW()-設定!$B$24)):INDEX($C$1:$C$13701,MAX(1,ROW()-1))),$C3664&gt;MAX(INDEX($C$1:$C$13701,MIN(13701,ROW()+1)):INDEX($C$1:$C$13701,MIN(13701,ROW()+設定!$B$24))),$C3664&gt;=設定!$B$32,$C3664&gt;=MAX(MIN(INDEX($C$1:$C$13701,MAX(1,ROW()-設定!$B$26)):INDEX($C$1:$C$13701,MAX(1,ROW()-1))),MIN(INDEX($C$1:$C$13701,MIN(13701,ROW()+1)):INDEX($C$1:$C$13701,MIN(13701,ROW()+設定!$B$26))))*10^(設定!$B$27/20)),1,0))</f>
        <v>0</v>
      </c>
      <c r="G3664" s="33" t="n">
        <f aca="false">$G3663+IF($F3664=1,1,0)</f>
        <v>1</v>
      </c>
      <c r="H3664" s="0" t="str">
        <f aca="false">IF($F3664=1,$G3664,"")</f>
        <v/>
      </c>
    </row>
    <row r="3665" customFormat="false" ht="15" hidden="false" customHeight="false" outlineLevel="0" collapsed="false">
      <c r="A3665" s="30" t="n">
        <v>572.34375</v>
      </c>
      <c r="B3665" s="31" t="n">
        <v>16.0678</v>
      </c>
      <c r="C3665" s="32" t="n">
        <f aca="false">IF($A3665="","",IF(設定!$B$21="dB",10^($B3665/20),ABS($B3665)))</f>
        <v>6.35901720477607</v>
      </c>
      <c r="D3665" s="32" t="n">
        <f aca="false">IF($A3665="","",$A3665^2)</f>
        <v>327577.368164063</v>
      </c>
      <c r="E3665" s="32" t="n">
        <f aca="false">IF($A3665="","",IF($C3665&lt;=0,"",1/$C3665^2))</f>
        <v>0.0247297656034403</v>
      </c>
      <c r="F3665" s="33" t="n">
        <f aca="false">IF(OR(ROW()-設定!$B$30&lt;2,ROW()+設定!$B$30&gt;13701,N($A3665)&lt;=0,N(INDEX($A$2:$A$13701,MIN(13700,MAX(1,ROW()-1+設定!$B$30))))&lt;=0,$A3665&lt;設定!$B$28,$A3665&gt;設定!$B$29),0,IF(AND($C3665&gt;=MAX(INDEX($C$1:$C$13701,MAX(1,ROW()-設定!$B$24)):INDEX($C$1:$C$13701,MAX(1,ROW()-1))),$C3665&gt;MAX(INDEX($C$1:$C$13701,MIN(13701,ROW()+1)):INDEX($C$1:$C$13701,MIN(13701,ROW()+設定!$B$24))),$C3665&gt;=設定!$B$32,$C3665&gt;=MAX(MIN(INDEX($C$1:$C$13701,MAX(1,ROW()-設定!$B$26)):INDEX($C$1:$C$13701,MAX(1,ROW()-1))),MIN(INDEX($C$1:$C$13701,MIN(13701,ROW()+1)):INDEX($C$1:$C$13701,MIN(13701,ROW()+設定!$B$26))))*10^(設定!$B$27/20)),1,0))</f>
        <v>0</v>
      </c>
      <c r="G3665" s="33" t="n">
        <f aca="false">$G3664+IF($F3665=1,1,0)</f>
        <v>1</v>
      </c>
      <c r="H3665" s="0" t="str">
        <f aca="false">IF($F3665=1,$G3665,"")</f>
        <v/>
      </c>
    </row>
    <row r="3666" customFormat="false" ht="15" hidden="false" customHeight="false" outlineLevel="0" collapsed="false">
      <c r="A3666" s="30" t="n">
        <v>572.5</v>
      </c>
      <c r="B3666" s="31" t="n">
        <v>16.3975</v>
      </c>
      <c r="C3666" s="32" t="n">
        <f aca="false">IF($A3666="","",IF(設定!$B$21="dB",10^($B3666/20),ABS($B3666)))</f>
        <v>6.60503312511054</v>
      </c>
      <c r="D3666" s="32" t="n">
        <f aca="false">IF($A3666="","",$A3666^2)</f>
        <v>327756.25</v>
      </c>
      <c r="E3666" s="32" t="n">
        <f aca="false">IF($A3666="","",IF($C3666&lt;=0,"",1/$C3666^2))</f>
        <v>0.0229218676182828</v>
      </c>
      <c r="F3666" s="33" t="n">
        <f aca="false">IF(OR(ROW()-設定!$B$30&lt;2,ROW()+設定!$B$30&gt;13701,N($A3666)&lt;=0,N(INDEX($A$2:$A$13701,MIN(13700,MAX(1,ROW()-1+設定!$B$30))))&lt;=0,$A3666&lt;設定!$B$28,$A3666&gt;設定!$B$29),0,IF(AND($C3666&gt;=MAX(INDEX($C$1:$C$13701,MAX(1,ROW()-設定!$B$24)):INDEX($C$1:$C$13701,MAX(1,ROW()-1))),$C3666&gt;MAX(INDEX($C$1:$C$13701,MIN(13701,ROW()+1)):INDEX($C$1:$C$13701,MIN(13701,ROW()+設定!$B$24))),$C3666&gt;=設定!$B$32,$C3666&gt;=MAX(MIN(INDEX($C$1:$C$13701,MAX(1,ROW()-設定!$B$26)):INDEX($C$1:$C$13701,MAX(1,ROW()-1))),MIN(INDEX($C$1:$C$13701,MIN(13701,ROW()+1)):INDEX($C$1:$C$13701,MIN(13701,ROW()+設定!$B$26))))*10^(設定!$B$27/20)),1,0))</f>
        <v>0</v>
      </c>
      <c r="G3666" s="33" t="n">
        <f aca="false">$G3665+IF($F3666=1,1,0)</f>
        <v>1</v>
      </c>
      <c r="H3666" s="0" t="str">
        <f aca="false">IF($F3666=1,$G3666,"")</f>
        <v/>
      </c>
    </row>
    <row r="3667" customFormat="false" ht="15" hidden="false" customHeight="false" outlineLevel="0" collapsed="false">
      <c r="A3667" s="30" t="n">
        <v>572.65625</v>
      </c>
      <c r="B3667" s="31" t="n">
        <v>16.2249</v>
      </c>
      <c r="C3667" s="32" t="n">
        <f aca="false">IF($A3667="","",IF(設定!$B$21="dB",10^($B3667/20),ABS($B3667)))</f>
        <v>6.47507793473681</v>
      </c>
      <c r="D3667" s="32" t="n">
        <f aca="false">IF($A3667="","",$A3667^2)</f>
        <v>327935.180664063</v>
      </c>
      <c r="E3667" s="32" t="n">
        <f aca="false">IF($A3667="","",IF($C3667&lt;=0,"",1/$C3667^2))</f>
        <v>0.0238511871422079</v>
      </c>
      <c r="F3667" s="33" t="n">
        <f aca="false">IF(OR(ROW()-設定!$B$30&lt;2,ROW()+設定!$B$30&gt;13701,N($A3667)&lt;=0,N(INDEX($A$2:$A$13701,MIN(13700,MAX(1,ROW()-1+設定!$B$30))))&lt;=0,$A3667&lt;設定!$B$28,$A3667&gt;設定!$B$29),0,IF(AND($C3667&gt;=MAX(INDEX($C$1:$C$13701,MAX(1,ROW()-設定!$B$24)):INDEX($C$1:$C$13701,MAX(1,ROW()-1))),$C3667&gt;MAX(INDEX($C$1:$C$13701,MIN(13701,ROW()+1)):INDEX($C$1:$C$13701,MIN(13701,ROW()+設定!$B$24))),$C3667&gt;=設定!$B$32,$C3667&gt;=MAX(MIN(INDEX($C$1:$C$13701,MAX(1,ROW()-設定!$B$26)):INDEX($C$1:$C$13701,MAX(1,ROW()-1))),MIN(INDEX($C$1:$C$13701,MIN(13701,ROW()+1)):INDEX($C$1:$C$13701,MIN(13701,ROW()+設定!$B$26))))*10^(設定!$B$27/20)),1,0))</f>
        <v>0</v>
      </c>
      <c r="G3667" s="33" t="n">
        <f aca="false">$G3666+IF($F3667=1,1,0)</f>
        <v>1</v>
      </c>
      <c r="H3667" s="0" t="str">
        <f aca="false">IF($F3667=1,$G3667,"")</f>
        <v/>
      </c>
    </row>
    <row r="3668" customFormat="false" ht="15" hidden="false" customHeight="false" outlineLevel="0" collapsed="false">
      <c r="A3668" s="30" t="n">
        <v>572.8125</v>
      </c>
      <c r="B3668" s="31" t="n">
        <v>16.4259</v>
      </c>
      <c r="C3668" s="32" t="n">
        <f aca="false">IF($A3668="","",IF(設定!$B$21="dB",10^($B3668/20),ABS($B3668)))</f>
        <v>6.62666475414618</v>
      </c>
      <c r="D3668" s="32" t="n">
        <f aca="false">IF($A3668="","",$A3668^2)</f>
        <v>328114.16015625</v>
      </c>
      <c r="E3668" s="32" t="n">
        <f aca="false">IF($A3668="","",IF($C3668&lt;=0,"",1/$C3668^2))</f>
        <v>0.022772462731564</v>
      </c>
      <c r="F3668" s="33" t="n">
        <f aca="false">IF(OR(ROW()-設定!$B$30&lt;2,ROW()+設定!$B$30&gt;13701,N($A3668)&lt;=0,N(INDEX($A$2:$A$13701,MIN(13700,MAX(1,ROW()-1+設定!$B$30))))&lt;=0,$A3668&lt;設定!$B$28,$A3668&gt;設定!$B$29),0,IF(AND($C3668&gt;=MAX(INDEX($C$1:$C$13701,MAX(1,ROW()-設定!$B$24)):INDEX($C$1:$C$13701,MAX(1,ROW()-1))),$C3668&gt;MAX(INDEX($C$1:$C$13701,MIN(13701,ROW()+1)):INDEX($C$1:$C$13701,MIN(13701,ROW()+設定!$B$24))),$C3668&gt;=設定!$B$32,$C3668&gt;=MAX(MIN(INDEX($C$1:$C$13701,MAX(1,ROW()-設定!$B$26)):INDEX($C$1:$C$13701,MAX(1,ROW()-1))),MIN(INDEX($C$1:$C$13701,MIN(13701,ROW()+1)):INDEX($C$1:$C$13701,MIN(13701,ROW()+設定!$B$26))))*10^(設定!$B$27/20)),1,0))</f>
        <v>0</v>
      </c>
      <c r="G3668" s="33" t="n">
        <f aca="false">$G3667+IF($F3668=1,1,0)</f>
        <v>1</v>
      </c>
      <c r="H3668" s="0" t="str">
        <f aca="false">IF($F3668=1,$G3668,"")</f>
        <v/>
      </c>
    </row>
    <row r="3669" customFormat="false" ht="15" hidden="false" customHeight="false" outlineLevel="0" collapsed="false">
      <c r="A3669" s="30" t="n">
        <v>572.96875</v>
      </c>
      <c r="B3669" s="31" t="n">
        <v>16.2506</v>
      </c>
      <c r="C3669" s="32" t="n">
        <f aca="false">IF($A3669="","",IF(設定!$B$21="dB",10^($B3669/20),ABS($B3669)))</f>
        <v>6.49426490819513</v>
      </c>
      <c r="D3669" s="32" t="n">
        <f aca="false">IF($A3669="","",$A3669^2)</f>
        <v>328293.188476563</v>
      </c>
      <c r="E3669" s="32" t="n">
        <f aca="false">IF($A3669="","",IF($C3669&lt;=0,"",1/$C3669^2))</f>
        <v>0.0237104611090695</v>
      </c>
      <c r="F3669" s="33" t="n">
        <f aca="false">IF(OR(ROW()-設定!$B$30&lt;2,ROW()+設定!$B$30&gt;13701,N($A3669)&lt;=0,N(INDEX($A$2:$A$13701,MIN(13700,MAX(1,ROW()-1+設定!$B$30))))&lt;=0,$A3669&lt;設定!$B$28,$A3669&gt;設定!$B$29),0,IF(AND($C3669&gt;=MAX(INDEX($C$1:$C$13701,MAX(1,ROW()-設定!$B$24)):INDEX($C$1:$C$13701,MAX(1,ROW()-1))),$C3669&gt;MAX(INDEX($C$1:$C$13701,MIN(13701,ROW()+1)):INDEX($C$1:$C$13701,MIN(13701,ROW()+設定!$B$24))),$C3669&gt;=設定!$B$32,$C3669&gt;=MAX(MIN(INDEX($C$1:$C$13701,MAX(1,ROW()-設定!$B$26)):INDEX($C$1:$C$13701,MAX(1,ROW()-1))),MIN(INDEX($C$1:$C$13701,MIN(13701,ROW()+1)):INDEX($C$1:$C$13701,MIN(13701,ROW()+設定!$B$26))))*10^(設定!$B$27/20)),1,0))</f>
        <v>0</v>
      </c>
      <c r="G3669" s="33" t="n">
        <f aca="false">$G3668+IF($F3669=1,1,0)</f>
        <v>1</v>
      </c>
      <c r="H3669" s="0" t="str">
        <f aca="false">IF($F3669=1,$G3669,"")</f>
        <v/>
      </c>
    </row>
    <row r="3670" customFormat="false" ht="15" hidden="false" customHeight="false" outlineLevel="0" collapsed="false">
      <c r="A3670" s="30" t="n">
        <v>573.125</v>
      </c>
      <c r="B3670" s="31" t="n">
        <v>16.142</v>
      </c>
      <c r="C3670" s="32" t="n">
        <f aca="false">IF($A3670="","",IF(設定!$B$21="dB",10^($B3670/20),ABS($B3670)))</f>
        <v>6.41357237545858</v>
      </c>
      <c r="D3670" s="32" t="n">
        <f aca="false">IF($A3670="","",$A3670^2)</f>
        <v>328472.265625</v>
      </c>
      <c r="E3670" s="32" t="n">
        <f aca="false">IF($A3670="","",IF($C3670&lt;=0,"",1/$C3670^2))</f>
        <v>0.024310841956013</v>
      </c>
      <c r="F3670" s="33" t="n">
        <f aca="false">IF(OR(ROW()-設定!$B$30&lt;2,ROW()+設定!$B$30&gt;13701,N($A3670)&lt;=0,N(INDEX($A$2:$A$13701,MIN(13700,MAX(1,ROW()-1+設定!$B$30))))&lt;=0,$A3670&lt;設定!$B$28,$A3670&gt;設定!$B$29),0,IF(AND($C3670&gt;=MAX(INDEX($C$1:$C$13701,MAX(1,ROW()-設定!$B$24)):INDEX($C$1:$C$13701,MAX(1,ROW()-1))),$C3670&gt;MAX(INDEX($C$1:$C$13701,MIN(13701,ROW()+1)):INDEX($C$1:$C$13701,MIN(13701,ROW()+設定!$B$24))),$C3670&gt;=設定!$B$32,$C3670&gt;=MAX(MIN(INDEX($C$1:$C$13701,MAX(1,ROW()-設定!$B$26)):INDEX($C$1:$C$13701,MAX(1,ROW()-1))),MIN(INDEX($C$1:$C$13701,MIN(13701,ROW()+1)):INDEX($C$1:$C$13701,MIN(13701,ROW()+設定!$B$26))))*10^(設定!$B$27/20)),1,0))</f>
        <v>0</v>
      </c>
      <c r="G3670" s="33" t="n">
        <f aca="false">$G3669+IF($F3670=1,1,0)</f>
        <v>1</v>
      </c>
      <c r="H3670" s="0" t="str">
        <f aca="false">IF($F3670=1,$G3670,"")</f>
        <v/>
      </c>
    </row>
    <row r="3671" customFormat="false" ht="15" hidden="false" customHeight="false" outlineLevel="0" collapsed="false">
      <c r="A3671" s="30" t="n">
        <v>573.28125</v>
      </c>
      <c r="B3671" s="31" t="n">
        <v>16.3782</v>
      </c>
      <c r="C3671" s="32" t="n">
        <f aca="false">IF($A3671="","",IF(設定!$B$21="dB",10^($B3671/20),ABS($B3671)))</f>
        <v>6.59037307038939</v>
      </c>
      <c r="D3671" s="32" t="n">
        <f aca="false">IF($A3671="","",$A3671^2)</f>
        <v>328651.391601563</v>
      </c>
      <c r="E3671" s="32" t="n">
        <f aca="false">IF($A3671="","",IF($C3671&lt;=0,"",1/$C3671^2))</f>
        <v>0.0230239588292019</v>
      </c>
      <c r="F3671" s="33" t="n">
        <f aca="false">IF(OR(ROW()-設定!$B$30&lt;2,ROW()+設定!$B$30&gt;13701,N($A3671)&lt;=0,N(INDEX($A$2:$A$13701,MIN(13700,MAX(1,ROW()-1+設定!$B$30))))&lt;=0,$A3671&lt;設定!$B$28,$A3671&gt;設定!$B$29),0,IF(AND($C3671&gt;=MAX(INDEX($C$1:$C$13701,MAX(1,ROW()-設定!$B$24)):INDEX($C$1:$C$13701,MAX(1,ROW()-1))),$C3671&gt;MAX(INDEX($C$1:$C$13701,MIN(13701,ROW()+1)):INDEX($C$1:$C$13701,MIN(13701,ROW()+設定!$B$24))),$C3671&gt;=設定!$B$32,$C3671&gt;=MAX(MIN(INDEX($C$1:$C$13701,MAX(1,ROW()-設定!$B$26)):INDEX($C$1:$C$13701,MAX(1,ROW()-1))),MIN(INDEX($C$1:$C$13701,MIN(13701,ROW()+1)):INDEX($C$1:$C$13701,MIN(13701,ROW()+設定!$B$26))))*10^(設定!$B$27/20)),1,0))</f>
        <v>0</v>
      </c>
      <c r="G3671" s="33" t="n">
        <f aca="false">$G3670+IF($F3671=1,1,0)</f>
        <v>1</v>
      </c>
      <c r="H3671" s="0" t="str">
        <f aca="false">IF($F3671=1,$G3671,"")</f>
        <v/>
      </c>
    </row>
    <row r="3672" customFormat="false" ht="15" hidden="false" customHeight="false" outlineLevel="0" collapsed="false">
      <c r="A3672" s="30" t="n">
        <v>573.4375</v>
      </c>
      <c r="B3672" s="31" t="n">
        <v>16.4402</v>
      </c>
      <c r="C3672" s="32" t="n">
        <f aca="false">IF($A3672="","",IF(設定!$B$21="dB",10^($B3672/20),ABS($B3672)))</f>
        <v>6.6375835382686</v>
      </c>
      <c r="D3672" s="32" t="n">
        <f aca="false">IF($A3672="","",$A3672^2)</f>
        <v>328830.56640625</v>
      </c>
      <c r="E3672" s="32" t="n">
        <f aca="false">IF($A3672="","",IF($C3672&lt;=0,"",1/$C3672^2))</f>
        <v>0.0226976032315128</v>
      </c>
      <c r="F3672" s="33" t="n">
        <f aca="false">IF(OR(ROW()-設定!$B$30&lt;2,ROW()+設定!$B$30&gt;13701,N($A3672)&lt;=0,N(INDEX($A$2:$A$13701,MIN(13700,MAX(1,ROW()-1+設定!$B$30))))&lt;=0,$A3672&lt;設定!$B$28,$A3672&gt;設定!$B$29),0,IF(AND($C3672&gt;=MAX(INDEX($C$1:$C$13701,MAX(1,ROW()-設定!$B$24)):INDEX($C$1:$C$13701,MAX(1,ROW()-1))),$C3672&gt;MAX(INDEX($C$1:$C$13701,MIN(13701,ROW()+1)):INDEX($C$1:$C$13701,MIN(13701,ROW()+設定!$B$24))),$C3672&gt;=設定!$B$32,$C3672&gt;=MAX(MIN(INDEX($C$1:$C$13701,MAX(1,ROW()-設定!$B$26)):INDEX($C$1:$C$13701,MAX(1,ROW()-1))),MIN(INDEX($C$1:$C$13701,MIN(13701,ROW()+1)):INDEX($C$1:$C$13701,MIN(13701,ROW()+設定!$B$26))))*10^(設定!$B$27/20)),1,0))</f>
        <v>0</v>
      </c>
      <c r="G3672" s="33" t="n">
        <f aca="false">$G3671+IF($F3672=1,1,0)</f>
        <v>1</v>
      </c>
      <c r="H3672" s="0" t="str">
        <f aca="false">IF($F3672=1,$G3672,"")</f>
        <v/>
      </c>
    </row>
    <row r="3673" customFormat="false" ht="15" hidden="false" customHeight="false" outlineLevel="0" collapsed="false">
      <c r="A3673" s="30" t="n">
        <v>573.59375</v>
      </c>
      <c r="B3673" s="31" t="n">
        <v>16.578</v>
      </c>
      <c r="C3673" s="32" t="n">
        <f aca="false">IF($A3673="","",IF(設定!$B$21="dB",10^($B3673/20),ABS($B3673)))</f>
        <v>6.74372729759806</v>
      </c>
      <c r="D3673" s="32" t="n">
        <f aca="false">IF($A3673="","",$A3673^2)</f>
        <v>329009.790039063</v>
      </c>
      <c r="E3673" s="32" t="n">
        <f aca="false">IF($A3673="","",IF($C3673&lt;=0,"",1/$C3673^2))</f>
        <v>0.021988722577531</v>
      </c>
      <c r="F3673" s="33" t="n">
        <f aca="false">IF(OR(ROW()-設定!$B$30&lt;2,ROW()+設定!$B$30&gt;13701,N($A3673)&lt;=0,N(INDEX($A$2:$A$13701,MIN(13700,MAX(1,ROW()-1+設定!$B$30))))&lt;=0,$A3673&lt;設定!$B$28,$A3673&gt;設定!$B$29),0,IF(AND($C3673&gt;=MAX(INDEX($C$1:$C$13701,MAX(1,ROW()-設定!$B$24)):INDEX($C$1:$C$13701,MAX(1,ROW()-1))),$C3673&gt;MAX(INDEX($C$1:$C$13701,MIN(13701,ROW()+1)):INDEX($C$1:$C$13701,MIN(13701,ROW()+設定!$B$24))),$C3673&gt;=設定!$B$32,$C3673&gt;=MAX(MIN(INDEX($C$1:$C$13701,MAX(1,ROW()-設定!$B$26)):INDEX($C$1:$C$13701,MAX(1,ROW()-1))),MIN(INDEX($C$1:$C$13701,MIN(13701,ROW()+1)):INDEX($C$1:$C$13701,MIN(13701,ROW()+設定!$B$26))))*10^(設定!$B$27/20)),1,0))</f>
        <v>0</v>
      </c>
      <c r="G3673" s="33" t="n">
        <f aca="false">$G3672+IF($F3673=1,1,0)</f>
        <v>1</v>
      </c>
      <c r="H3673" s="0" t="str">
        <f aca="false">IF($F3673=1,$G3673,"")</f>
        <v/>
      </c>
    </row>
    <row r="3674" customFormat="false" ht="15" hidden="false" customHeight="false" outlineLevel="0" collapsed="false">
      <c r="A3674" s="30" t="n">
        <v>573.75</v>
      </c>
      <c r="B3674" s="31" t="n">
        <v>16.5582</v>
      </c>
      <c r="C3674" s="32" t="n">
        <f aca="false">IF($A3674="","",IF(設定!$B$21="dB",10^($B3674/20),ABS($B3674)))</f>
        <v>6.72837207992434</v>
      </c>
      <c r="D3674" s="32" t="n">
        <f aca="false">IF($A3674="","",$A3674^2)</f>
        <v>329189.0625</v>
      </c>
      <c r="E3674" s="32" t="n">
        <f aca="false">IF($A3674="","",IF($C3674&lt;=0,"",1/$C3674^2))</f>
        <v>0.0220892006407332</v>
      </c>
      <c r="F3674" s="33" t="n">
        <f aca="false">IF(OR(ROW()-設定!$B$30&lt;2,ROW()+設定!$B$30&gt;13701,N($A3674)&lt;=0,N(INDEX($A$2:$A$13701,MIN(13700,MAX(1,ROW()-1+設定!$B$30))))&lt;=0,$A3674&lt;設定!$B$28,$A3674&gt;設定!$B$29),0,IF(AND($C3674&gt;=MAX(INDEX($C$1:$C$13701,MAX(1,ROW()-設定!$B$24)):INDEX($C$1:$C$13701,MAX(1,ROW()-1))),$C3674&gt;MAX(INDEX($C$1:$C$13701,MIN(13701,ROW()+1)):INDEX($C$1:$C$13701,MIN(13701,ROW()+設定!$B$24))),$C3674&gt;=設定!$B$32,$C3674&gt;=MAX(MIN(INDEX($C$1:$C$13701,MAX(1,ROW()-設定!$B$26)):INDEX($C$1:$C$13701,MAX(1,ROW()-1))),MIN(INDEX($C$1:$C$13701,MIN(13701,ROW()+1)):INDEX($C$1:$C$13701,MIN(13701,ROW()+設定!$B$26))))*10^(設定!$B$27/20)),1,0))</f>
        <v>0</v>
      </c>
      <c r="G3674" s="33" t="n">
        <f aca="false">$G3673+IF($F3674=1,1,0)</f>
        <v>1</v>
      </c>
      <c r="H3674" s="0" t="str">
        <f aca="false">IF($F3674=1,$G3674,"")</f>
        <v/>
      </c>
    </row>
    <row r="3675" customFormat="false" ht="15" hidden="false" customHeight="false" outlineLevel="0" collapsed="false">
      <c r="A3675" s="30" t="n">
        <v>573.90625</v>
      </c>
      <c r="B3675" s="31" t="n">
        <v>16.4706</v>
      </c>
      <c r="C3675" s="32" t="n">
        <f aca="false">IF($A3675="","",IF(設定!$B$21="dB",10^($B3675/20),ABS($B3675)))</f>
        <v>6.66085531267726</v>
      </c>
      <c r="D3675" s="32" t="n">
        <f aca="false">IF($A3675="","",$A3675^2)</f>
        <v>329368.383789063</v>
      </c>
      <c r="E3675" s="32" t="n">
        <f aca="false">IF($A3675="","",IF($C3675&lt;=0,"",1/$C3675^2))</f>
        <v>0.0225392779900823</v>
      </c>
      <c r="F3675" s="33" t="n">
        <f aca="false">IF(OR(ROW()-設定!$B$30&lt;2,ROW()+設定!$B$30&gt;13701,N($A3675)&lt;=0,N(INDEX($A$2:$A$13701,MIN(13700,MAX(1,ROW()-1+設定!$B$30))))&lt;=0,$A3675&lt;設定!$B$28,$A3675&gt;設定!$B$29),0,IF(AND($C3675&gt;=MAX(INDEX($C$1:$C$13701,MAX(1,ROW()-設定!$B$24)):INDEX($C$1:$C$13701,MAX(1,ROW()-1))),$C3675&gt;MAX(INDEX($C$1:$C$13701,MIN(13701,ROW()+1)):INDEX($C$1:$C$13701,MIN(13701,ROW()+設定!$B$24))),$C3675&gt;=設定!$B$32,$C3675&gt;=MAX(MIN(INDEX($C$1:$C$13701,MAX(1,ROW()-設定!$B$26)):INDEX($C$1:$C$13701,MAX(1,ROW()-1))),MIN(INDEX($C$1:$C$13701,MIN(13701,ROW()+1)):INDEX($C$1:$C$13701,MIN(13701,ROW()+設定!$B$26))))*10^(設定!$B$27/20)),1,0))</f>
        <v>0</v>
      </c>
      <c r="G3675" s="33" t="n">
        <f aca="false">$G3674+IF($F3675=1,1,0)</f>
        <v>1</v>
      </c>
      <c r="H3675" s="0" t="str">
        <f aca="false">IF($F3675=1,$G3675,"")</f>
        <v/>
      </c>
    </row>
    <row r="3676" customFormat="false" ht="15" hidden="false" customHeight="false" outlineLevel="0" collapsed="false">
      <c r="A3676" s="30" t="n">
        <v>574.0625</v>
      </c>
      <c r="B3676" s="31" t="n">
        <v>16.3921</v>
      </c>
      <c r="C3676" s="32" t="n">
        <f aca="false">IF($A3676="","",IF(設定!$B$21="dB",10^($B3676/20),ABS($B3676)))</f>
        <v>6.60092806557695</v>
      </c>
      <c r="D3676" s="32" t="n">
        <f aca="false">IF($A3676="","",$A3676^2)</f>
        <v>329547.75390625</v>
      </c>
      <c r="E3676" s="32" t="n">
        <f aca="false">IF($A3676="","",IF($C3676&lt;=0,"",1/$C3676^2))</f>
        <v>0.0229503863019844</v>
      </c>
      <c r="F3676" s="33" t="n">
        <f aca="false">IF(OR(ROW()-設定!$B$30&lt;2,ROW()+設定!$B$30&gt;13701,N($A3676)&lt;=0,N(INDEX($A$2:$A$13701,MIN(13700,MAX(1,ROW()-1+設定!$B$30))))&lt;=0,$A3676&lt;設定!$B$28,$A3676&gt;設定!$B$29),0,IF(AND($C3676&gt;=MAX(INDEX($C$1:$C$13701,MAX(1,ROW()-設定!$B$24)):INDEX($C$1:$C$13701,MAX(1,ROW()-1))),$C3676&gt;MAX(INDEX($C$1:$C$13701,MIN(13701,ROW()+1)):INDEX($C$1:$C$13701,MIN(13701,ROW()+設定!$B$24))),$C3676&gt;=設定!$B$32,$C3676&gt;=MAX(MIN(INDEX($C$1:$C$13701,MAX(1,ROW()-設定!$B$26)):INDEX($C$1:$C$13701,MAX(1,ROW()-1))),MIN(INDEX($C$1:$C$13701,MIN(13701,ROW()+1)):INDEX($C$1:$C$13701,MIN(13701,ROW()+設定!$B$26))))*10^(設定!$B$27/20)),1,0))</f>
        <v>0</v>
      </c>
      <c r="G3676" s="33" t="n">
        <f aca="false">$G3675+IF($F3676=1,1,0)</f>
        <v>1</v>
      </c>
      <c r="H3676" s="0" t="str">
        <f aca="false">IF($F3676=1,$G3676,"")</f>
        <v/>
      </c>
    </row>
    <row r="3677" customFormat="false" ht="15" hidden="false" customHeight="false" outlineLevel="0" collapsed="false">
      <c r="A3677" s="30" t="n">
        <v>574.21875</v>
      </c>
      <c r="B3677" s="31" t="n">
        <v>16.3806</v>
      </c>
      <c r="C3677" s="32" t="n">
        <f aca="false">IF($A3677="","",IF(設定!$B$21="dB",10^($B3677/20),ABS($B3677)))</f>
        <v>6.59219430936597</v>
      </c>
      <c r="D3677" s="32" t="n">
        <f aca="false">IF($A3677="","",$A3677^2)</f>
        <v>329727.172851563</v>
      </c>
      <c r="E3677" s="32" t="n">
        <f aca="false">IF($A3677="","",IF($C3677&lt;=0,"",1/$C3677^2))</f>
        <v>0.0230112388343385</v>
      </c>
      <c r="F3677" s="33" t="n">
        <f aca="false">IF(OR(ROW()-設定!$B$30&lt;2,ROW()+設定!$B$30&gt;13701,N($A3677)&lt;=0,N(INDEX($A$2:$A$13701,MIN(13700,MAX(1,ROW()-1+設定!$B$30))))&lt;=0,$A3677&lt;設定!$B$28,$A3677&gt;設定!$B$29),0,IF(AND($C3677&gt;=MAX(INDEX($C$1:$C$13701,MAX(1,ROW()-設定!$B$24)):INDEX($C$1:$C$13701,MAX(1,ROW()-1))),$C3677&gt;MAX(INDEX($C$1:$C$13701,MIN(13701,ROW()+1)):INDEX($C$1:$C$13701,MIN(13701,ROW()+設定!$B$24))),$C3677&gt;=設定!$B$32,$C3677&gt;=MAX(MIN(INDEX($C$1:$C$13701,MAX(1,ROW()-設定!$B$26)):INDEX($C$1:$C$13701,MAX(1,ROW()-1))),MIN(INDEX($C$1:$C$13701,MIN(13701,ROW()+1)):INDEX($C$1:$C$13701,MIN(13701,ROW()+設定!$B$26))))*10^(設定!$B$27/20)),1,0))</f>
        <v>0</v>
      </c>
      <c r="G3677" s="33" t="n">
        <f aca="false">$G3676+IF($F3677=1,1,0)</f>
        <v>1</v>
      </c>
      <c r="H3677" s="0" t="str">
        <f aca="false">IF($F3677=1,$G3677,"")</f>
        <v/>
      </c>
    </row>
    <row r="3678" customFormat="false" ht="15" hidden="false" customHeight="false" outlineLevel="0" collapsed="false">
      <c r="A3678" s="30" t="n">
        <v>574.375</v>
      </c>
      <c r="B3678" s="31" t="n">
        <v>16.4227</v>
      </c>
      <c r="C3678" s="32" t="n">
        <f aca="false">IF($A3678="","",IF(設定!$B$21="dB",10^($B3678/20),ABS($B3678)))</f>
        <v>6.62422385028822</v>
      </c>
      <c r="D3678" s="32" t="n">
        <f aca="false">IF($A3678="","",$A3678^2)</f>
        <v>329906.640625</v>
      </c>
      <c r="E3678" s="32" t="n">
        <f aca="false">IF($A3678="","",IF($C3678&lt;=0,"",1/$C3678^2))</f>
        <v>0.0227892482854604</v>
      </c>
      <c r="F3678" s="33" t="n">
        <f aca="false">IF(OR(ROW()-設定!$B$30&lt;2,ROW()+設定!$B$30&gt;13701,N($A3678)&lt;=0,N(INDEX($A$2:$A$13701,MIN(13700,MAX(1,ROW()-1+設定!$B$30))))&lt;=0,$A3678&lt;設定!$B$28,$A3678&gt;設定!$B$29),0,IF(AND($C3678&gt;=MAX(INDEX($C$1:$C$13701,MAX(1,ROW()-設定!$B$24)):INDEX($C$1:$C$13701,MAX(1,ROW()-1))),$C3678&gt;MAX(INDEX($C$1:$C$13701,MIN(13701,ROW()+1)):INDEX($C$1:$C$13701,MIN(13701,ROW()+設定!$B$24))),$C3678&gt;=設定!$B$32,$C3678&gt;=MAX(MIN(INDEX($C$1:$C$13701,MAX(1,ROW()-設定!$B$26)):INDEX($C$1:$C$13701,MAX(1,ROW()-1))),MIN(INDEX($C$1:$C$13701,MIN(13701,ROW()+1)):INDEX($C$1:$C$13701,MIN(13701,ROW()+設定!$B$26))))*10^(設定!$B$27/20)),1,0))</f>
        <v>0</v>
      </c>
      <c r="G3678" s="33" t="n">
        <f aca="false">$G3677+IF($F3678=1,1,0)</f>
        <v>1</v>
      </c>
      <c r="H3678" s="0" t="str">
        <f aca="false">IF($F3678=1,$G3678,"")</f>
        <v/>
      </c>
    </row>
    <row r="3679" customFormat="false" ht="15" hidden="false" customHeight="false" outlineLevel="0" collapsed="false">
      <c r="A3679" s="30" t="n">
        <v>574.53125</v>
      </c>
      <c r="B3679" s="31" t="n">
        <v>16.3849</v>
      </c>
      <c r="C3679" s="32" t="n">
        <f aca="false">IF($A3679="","",IF(設定!$B$21="dB",10^($B3679/20),ABS($B3679)))</f>
        <v>6.59545862130214</v>
      </c>
      <c r="D3679" s="32" t="n">
        <f aca="false">IF($A3679="","",$A3679^2)</f>
        <v>330086.157226563</v>
      </c>
      <c r="E3679" s="32" t="n">
        <f aca="false">IF($A3679="","",IF($C3679&lt;=0,"",1/$C3679^2))</f>
        <v>0.0229884664155469</v>
      </c>
      <c r="F3679" s="33" t="n">
        <f aca="false">IF(OR(ROW()-設定!$B$30&lt;2,ROW()+設定!$B$30&gt;13701,N($A3679)&lt;=0,N(INDEX($A$2:$A$13701,MIN(13700,MAX(1,ROW()-1+設定!$B$30))))&lt;=0,$A3679&lt;設定!$B$28,$A3679&gt;設定!$B$29),0,IF(AND($C3679&gt;=MAX(INDEX($C$1:$C$13701,MAX(1,ROW()-設定!$B$24)):INDEX($C$1:$C$13701,MAX(1,ROW()-1))),$C3679&gt;MAX(INDEX($C$1:$C$13701,MIN(13701,ROW()+1)):INDEX($C$1:$C$13701,MIN(13701,ROW()+設定!$B$24))),$C3679&gt;=設定!$B$32,$C3679&gt;=MAX(MIN(INDEX($C$1:$C$13701,MAX(1,ROW()-設定!$B$26)):INDEX($C$1:$C$13701,MAX(1,ROW()-1))),MIN(INDEX($C$1:$C$13701,MIN(13701,ROW()+1)):INDEX($C$1:$C$13701,MIN(13701,ROW()+設定!$B$26))))*10^(設定!$B$27/20)),1,0))</f>
        <v>0</v>
      </c>
      <c r="G3679" s="33" t="n">
        <f aca="false">$G3678+IF($F3679=1,1,0)</f>
        <v>1</v>
      </c>
      <c r="H3679" s="0" t="str">
        <f aca="false">IF($F3679=1,$G3679,"")</f>
        <v/>
      </c>
    </row>
    <row r="3680" customFormat="false" ht="15" hidden="false" customHeight="false" outlineLevel="0" collapsed="false">
      <c r="A3680" s="30" t="n">
        <v>574.6875</v>
      </c>
      <c r="B3680" s="31" t="n">
        <v>16.4622</v>
      </c>
      <c r="C3680" s="32" t="n">
        <f aca="false">IF($A3680="","",IF(設定!$B$21="dB",10^($B3680/20),ABS($B3680)))</f>
        <v>6.65441680828913</v>
      </c>
      <c r="D3680" s="32" t="n">
        <f aca="false">IF($A3680="","",$A3680^2)</f>
        <v>330265.72265625</v>
      </c>
      <c r="E3680" s="32" t="n">
        <f aca="false">IF($A3680="","",IF($C3680&lt;=0,"",1/$C3680^2))</f>
        <v>0.0225829150058397</v>
      </c>
      <c r="F3680" s="33" t="n">
        <f aca="false">IF(OR(ROW()-設定!$B$30&lt;2,ROW()+設定!$B$30&gt;13701,N($A3680)&lt;=0,N(INDEX($A$2:$A$13701,MIN(13700,MAX(1,ROW()-1+設定!$B$30))))&lt;=0,$A3680&lt;設定!$B$28,$A3680&gt;設定!$B$29),0,IF(AND($C3680&gt;=MAX(INDEX($C$1:$C$13701,MAX(1,ROW()-設定!$B$24)):INDEX($C$1:$C$13701,MAX(1,ROW()-1))),$C3680&gt;MAX(INDEX($C$1:$C$13701,MIN(13701,ROW()+1)):INDEX($C$1:$C$13701,MIN(13701,ROW()+設定!$B$24))),$C3680&gt;=設定!$B$32,$C3680&gt;=MAX(MIN(INDEX($C$1:$C$13701,MAX(1,ROW()-設定!$B$26)):INDEX($C$1:$C$13701,MAX(1,ROW()-1))),MIN(INDEX($C$1:$C$13701,MIN(13701,ROW()+1)):INDEX($C$1:$C$13701,MIN(13701,ROW()+設定!$B$26))))*10^(設定!$B$27/20)),1,0))</f>
        <v>0</v>
      </c>
      <c r="G3680" s="33" t="n">
        <f aca="false">$G3679+IF($F3680=1,1,0)</f>
        <v>1</v>
      </c>
      <c r="H3680" s="0" t="str">
        <f aca="false">IF($F3680=1,$G3680,"")</f>
        <v/>
      </c>
    </row>
    <row r="3681" customFormat="false" ht="15" hidden="false" customHeight="false" outlineLevel="0" collapsed="false">
      <c r="A3681" s="30" t="n">
        <v>574.84375</v>
      </c>
      <c r="B3681" s="31" t="n">
        <v>16.2394</v>
      </c>
      <c r="C3681" s="32" t="n">
        <f aca="false">IF($A3681="","",IF(設定!$B$21="dB",10^($B3681/20),ABS($B3681)))</f>
        <v>6.48589629016425</v>
      </c>
      <c r="D3681" s="32" t="n">
        <f aca="false">IF($A3681="","",$A3681^2)</f>
        <v>330445.336914063</v>
      </c>
      <c r="E3681" s="32" t="n">
        <f aca="false">IF($A3681="","",IF($C3681&lt;=0,"",1/$C3681^2))</f>
        <v>0.0237716868192984</v>
      </c>
      <c r="F3681" s="33" t="n">
        <f aca="false">IF(OR(ROW()-設定!$B$30&lt;2,ROW()+設定!$B$30&gt;13701,N($A3681)&lt;=0,N(INDEX($A$2:$A$13701,MIN(13700,MAX(1,ROW()-1+設定!$B$30))))&lt;=0,$A3681&lt;設定!$B$28,$A3681&gt;設定!$B$29),0,IF(AND($C3681&gt;=MAX(INDEX($C$1:$C$13701,MAX(1,ROW()-設定!$B$24)):INDEX($C$1:$C$13701,MAX(1,ROW()-1))),$C3681&gt;MAX(INDEX($C$1:$C$13701,MIN(13701,ROW()+1)):INDEX($C$1:$C$13701,MIN(13701,ROW()+設定!$B$24))),$C3681&gt;=設定!$B$32,$C3681&gt;=MAX(MIN(INDEX($C$1:$C$13701,MAX(1,ROW()-設定!$B$26)):INDEX($C$1:$C$13701,MAX(1,ROW()-1))),MIN(INDEX($C$1:$C$13701,MIN(13701,ROW()+1)):INDEX($C$1:$C$13701,MIN(13701,ROW()+設定!$B$26))))*10^(設定!$B$27/20)),1,0))</f>
        <v>0</v>
      </c>
      <c r="G3681" s="33" t="n">
        <f aca="false">$G3680+IF($F3681=1,1,0)</f>
        <v>1</v>
      </c>
      <c r="H3681" s="0" t="str">
        <f aca="false">IF($F3681=1,$G3681,"")</f>
        <v/>
      </c>
    </row>
    <row r="3682" customFormat="false" ht="15" hidden="false" customHeight="false" outlineLevel="0" collapsed="false">
      <c r="A3682" s="30" t="n">
        <v>575</v>
      </c>
      <c r="B3682" s="31" t="n">
        <v>16.5461</v>
      </c>
      <c r="C3682" s="32" t="n">
        <f aca="false">IF($A3682="","",IF(設定!$B$21="dB",10^($B3682/20),ABS($B3682)))</f>
        <v>6.71900555272786</v>
      </c>
      <c r="D3682" s="32" t="n">
        <f aca="false">IF($A3682="","",$A3682^2)</f>
        <v>330625</v>
      </c>
      <c r="E3682" s="32" t="n">
        <f aca="false">IF($A3682="","",IF($C3682&lt;=0,"",1/$C3682^2))</f>
        <v>0.022150829793795</v>
      </c>
      <c r="F3682" s="33" t="n">
        <f aca="false">IF(OR(ROW()-設定!$B$30&lt;2,ROW()+設定!$B$30&gt;13701,N($A3682)&lt;=0,N(INDEX($A$2:$A$13701,MIN(13700,MAX(1,ROW()-1+設定!$B$30))))&lt;=0,$A3682&lt;設定!$B$28,$A3682&gt;設定!$B$29),0,IF(AND($C3682&gt;=MAX(INDEX($C$1:$C$13701,MAX(1,ROW()-設定!$B$24)):INDEX($C$1:$C$13701,MAX(1,ROW()-1))),$C3682&gt;MAX(INDEX($C$1:$C$13701,MIN(13701,ROW()+1)):INDEX($C$1:$C$13701,MIN(13701,ROW()+設定!$B$24))),$C3682&gt;=設定!$B$32,$C3682&gt;=MAX(MIN(INDEX($C$1:$C$13701,MAX(1,ROW()-設定!$B$26)):INDEX($C$1:$C$13701,MAX(1,ROW()-1))),MIN(INDEX($C$1:$C$13701,MIN(13701,ROW()+1)):INDEX($C$1:$C$13701,MIN(13701,ROW()+設定!$B$26))))*10^(設定!$B$27/20)),1,0))</f>
        <v>0</v>
      </c>
      <c r="G3682" s="33" t="n">
        <f aca="false">$G3681+IF($F3682=1,1,0)</f>
        <v>1</v>
      </c>
      <c r="H3682" s="0" t="str">
        <f aca="false">IF($F3682=1,$G3682,"")</f>
        <v/>
      </c>
    </row>
    <row r="3683" customFormat="false" ht="15" hidden="false" customHeight="false" outlineLevel="0" collapsed="false">
      <c r="A3683" s="30" t="n">
        <v>575.15625</v>
      </c>
      <c r="B3683" s="31" t="n">
        <v>16.543</v>
      </c>
      <c r="C3683" s="32" t="n">
        <f aca="false">IF($A3683="","",IF(設定!$B$21="dB",10^($B3683/20),ABS($B3683)))</f>
        <v>6.71660796289009</v>
      </c>
      <c r="D3683" s="32" t="n">
        <f aca="false">IF($A3683="","",$A3683^2)</f>
        <v>330804.711914063</v>
      </c>
      <c r="E3683" s="32" t="n">
        <f aca="false">IF($A3683="","",IF($C3683&lt;=0,"",1/$C3683^2))</f>
        <v>0.0221666467310483</v>
      </c>
      <c r="F3683" s="33" t="n">
        <f aca="false">IF(OR(ROW()-設定!$B$30&lt;2,ROW()+設定!$B$30&gt;13701,N($A3683)&lt;=0,N(INDEX($A$2:$A$13701,MIN(13700,MAX(1,ROW()-1+設定!$B$30))))&lt;=0,$A3683&lt;設定!$B$28,$A3683&gt;設定!$B$29),0,IF(AND($C3683&gt;=MAX(INDEX($C$1:$C$13701,MAX(1,ROW()-設定!$B$24)):INDEX($C$1:$C$13701,MAX(1,ROW()-1))),$C3683&gt;MAX(INDEX($C$1:$C$13701,MIN(13701,ROW()+1)):INDEX($C$1:$C$13701,MIN(13701,ROW()+設定!$B$24))),$C3683&gt;=設定!$B$32,$C3683&gt;=MAX(MIN(INDEX($C$1:$C$13701,MAX(1,ROW()-設定!$B$26)):INDEX($C$1:$C$13701,MAX(1,ROW()-1))),MIN(INDEX($C$1:$C$13701,MIN(13701,ROW()+1)):INDEX($C$1:$C$13701,MIN(13701,ROW()+設定!$B$26))))*10^(設定!$B$27/20)),1,0))</f>
        <v>0</v>
      </c>
      <c r="G3683" s="33" t="n">
        <f aca="false">$G3682+IF($F3683=1,1,0)</f>
        <v>1</v>
      </c>
      <c r="H3683" s="0" t="str">
        <f aca="false">IF($F3683=1,$G3683,"")</f>
        <v/>
      </c>
    </row>
    <row r="3684" customFormat="false" ht="15" hidden="false" customHeight="false" outlineLevel="0" collapsed="false">
      <c r="A3684" s="30" t="n">
        <v>575.3125</v>
      </c>
      <c r="B3684" s="31" t="n">
        <v>16.828</v>
      </c>
      <c r="C3684" s="32" t="n">
        <f aca="false">IF($A3684="","",IF(設定!$B$21="dB",10^($B3684/20),ABS($B3684)))</f>
        <v>6.94064768994337</v>
      </c>
      <c r="D3684" s="32" t="n">
        <f aca="false">IF($A3684="","",$A3684^2)</f>
        <v>330984.47265625</v>
      </c>
      <c r="E3684" s="32" t="n">
        <f aca="false">IF($A3684="","",IF($C3684&lt;=0,"",1/$C3684^2))</f>
        <v>0.020758692704952</v>
      </c>
      <c r="F3684" s="33" t="n">
        <f aca="false">IF(OR(ROW()-設定!$B$30&lt;2,ROW()+設定!$B$30&gt;13701,N($A3684)&lt;=0,N(INDEX($A$2:$A$13701,MIN(13700,MAX(1,ROW()-1+設定!$B$30))))&lt;=0,$A3684&lt;設定!$B$28,$A3684&gt;設定!$B$29),0,IF(AND($C3684&gt;=MAX(INDEX($C$1:$C$13701,MAX(1,ROW()-設定!$B$24)):INDEX($C$1:$C$13701,MAX(1,ROW()-1))),$C3684&gt;MAX(INDEX($C$1:$C$13701,MIN(13701,ROW()+1)):INDEX($C$1:$C$13701,MIN(13701,ROW()+設定!$B$24))),$C3684&gt;=設定!$B$32,$C3684&gt;=MAX(MIN(INDEX($C$1:$C$13701,MAX(1,ROW()-設定!$B$26)):INDEX($C$1:$C$13701,MAX(1,ROW()-1))),MIN(INDEX($C$1:$C$13701,MIN(13701,ROW()+1)):INDEX($C$1:$C$13701,MIN(13701,ROW()+設定!$B$26))))*10^(設定!$B$27/20)),1,0))</f>
        <v>0</v>
      </c>
      <c r="G3684" s="33" t="n">
        <f aca="false">$G3683+IF($F3684=1,1,0)</f>
        <v>1</v>
      </c>
      <c r="H3684" s="0" t="str">
        <f aca="false">IF($F3684=1,$G3684,"")</f>
        <v/>
      </c>
    </row>
    <row r="3685" customFormat="false" ht="15" hidden="false" customHeight="false" outlineLevel="0" collapsed="false">
      <c r="A3685" s="30" t="n">
        <v>575.46875</v>
      </c>
      <c r="B3685" s="31" t="n">
        <v>16.6623</v>
      </c>
      <c r="C3685" s="32" t="n">
        <f aca="false">IF($A3685="","",IF(設定!$B$21="dB",10^($B3685/20),ABS($B3685)))</f>
        <v>6.80949648441172</v>
      </c>
      <c r="D3685" s="32" t="n">
        <f aca="false">IF($A3685="","",$A3685^2)</f>
        <v>331164.282226563</v>
      </c>
      <c r="E3685" s="32" t="n">
        <f aca="false">IF($A3685="","",IF($C3685&lt;=0,"",1/$C3685^2))</f>
        <v>0.0215660198196546</v>
      </c>
      <c r="F3685" s="33" t="n">
        <f aca="false">IF(OR(ROW()-設定!$B$30&lt;2,ROW()+設定!$B$30&gt;13701,N($A3685)&lt;=0,N(INDEX($A$2:$A$13701,MIN(13700,MAX(1,ROW()-1+設定!$B$30))))&lt;=0,$A3685&lt;設定!$B$28,$A3685&gt;設定!$B$29),0,IF(AND($C3685&gt;=MAX(INDEX($C$1:$C$13701,MAX(1,ROW()-設定!$B$24)):INDEX($C$1:$C$13701,MAX(1,ROW()-1))),$C3685&gt;MAX(INDEX($C$1:$C$13701,MIN(13701,ROW()+1)):INDEX($C$1:$C$13701,MIN(13701,ROW()+設定!$B$24))),$C3685&gt;=設定!$B$32,$C3685&gt;=MAX(MIN(INDEX($C$1:$C$13701,MAX(1,ROW()-設定!$B$26)):INDEX($C$1:$C$13701,MAX(1,ROW()-1))),MIN(INDEX($C$1:$C$13701,MIN(13701,ROW()+1)):INDEX($C$1:$C$13701,MIN(13701,ROW()+設定!$B$26))))*10^(設定!$B$27/20)),1,0))</f>
        <v>0</v>
      </c>
      <c r="G3685" s="33" t="n">
        <f aca="false">$G3684+IF($F3685=1,1,0)</f>
        <v>1</v>
      </c>
      <c r="H3685" s="0" t="str">
        <f aca="false">IF($F3685=1,$G3685,"")</f>
        <v/>
      </c>
    </row>
    <row r="3686" customFormat="false" ht="15" hidden="false" customHeight="false" outlineLevel="0" collapsed="false">
      <c r="A3686" s="30" t="n">
        <v>575.625</v>
      </c>
      <c r="B3686" s="31" t="n">
        <v>16.5523</v>
      </c>
      <c r="C3686" s="32" t="n">
        <f aca="false">IF($A3686="","",IF(設定!$B$21="dB",10^($B3686/20),ABS($B3686)))</f>
        <v>6.72380330027144</v>
      </c>
      <c r="D3686" s="32" t="n">
        <f aca="false">IF($A3686="","",$A3686^2)</f>
        <v>331344.140625</v>
      </c>
      <c r="E3686" s="32" t="n">
        <f aca="false">IF($A3686="","",IF($C3686&lt;=0,"",1/$C3686^2))</f>
        <v>0.0221192297696047</v>
      </c>
      <c r="F3686" s="33" t="n">
        <f aca="false">IF(OR(ROW()-設定!$B$30&lt;2,ROW()+設定!$B$30&gt;13701,N($A3686)&lt;=0,N(INDEX($A$2:$A$13701,MIN(13700,MAX(1,ROW()-1+設定!$B$30))))&lt;=0,$A3686&lt;設定!$B$28,$A3686&gt;設定!$B$29),0,IF(AND($C3686&gt;=MAX(INDEX($C$1:$C$13701,MAX(1,ROW()-設定!$B$24)):INDEX($C$1:$C$13701,MAX(1,ROW()-1))),$C3686&gt;MAX(INDEX($C$1:$C$13701,MIN(13701,ROW()+1)):INDEX($C$1:$C$13701,MIN(13701,ROW()+設定!$B$24))),$C3686&gt;=設定!$B$32,$C3686&gt;=MAX(MIN(INDEX($C$1:$C$13701,MAX(1,ROW()-設定!$B$26)):INDEX($C$1:$C$13701,MAX(1,ROW()-1))),MIN(INDEX($C$1:$C$13701,MIN(13701,ROW()+1)):INDEX($C$1:$C$13701,MIN(13701,ROW()+設定!$B$26))))*10^(設定!$B$27/20)),1,0))</f>
        <v>0</v>
      </c>
      <c r="G3686" s="33" t="n">
        <f aca="false">$G3685+IF($F3686=1,1,0)</f>
        <v>1</v>
      </c>
      <c r="H3686" s="0" t="str">
        <f aca="false">IF($F3686=1,$G3686,"")</f>
        <v/>
      </c>
    </row>
    <row r="3687" customFormat="false" ht="15" hidden="false" customHeight="false" outlineLevel="0" collapsed="false">
      <c r="A3687" s="30" t="n">
        <v>575.78125</v>
      </c>
      <c r="B3687" s="31" t="n">
        <v>16.6797</v>
      </c>
      <c r="C3687" s="32" t="n">
        <f aca="false">IF($A3687="","",IF(設定!$B$21="dB",10^($B3687/20),ABS($B3687)))</f>
        <v>6.82315127405072</v>
      </c>
      <c r="D3687" s="32" t="n">
        <f aca="false">IF($A3687="","",$A3687^2)</f>
        <v>331524.047851563</v>
      </c>
      <c r="E3687" s="32" t="n">
        <f aca="false">IF($A3687="","",IF($C3687&lt;=0,"",1/$C3687^2))</f>
        <v>0.0214797884612802</v>
      </c>
      <c r="F3687" s="33" t="n">
        <f aca="false">IF(OR(ROW()-設定!$B$30&lt;2,ROW()+設定!$B$30&gt;13701,N($A3687)&lt;=0,N(INDEX($A$2:$A$13701,MIN(13700,MAX(1,ROW()-1+設定!$B$30))))&lt;=0,$A3687&lt;設定!$B$28,$A3687&gt;設定!$B$29),0,IF(AND($C3687&gt;=MAX(INDEX($C$1:$C$13701,MAX(1,ROW()-設定!$B$24)):INDEX($C$1:$C$13701,MAX(1,ROW()-1))),$C3687&gt;MAX(INDEX($C$1:$C$13701,MIN(13701,ROW()+1)):INDEX($C$1:$C$13701,MIN(13701,ROW()+設定!$B$24))),$C3687&gt;=設定!$B$32,$C3687&gt;=MAX(MIN(INDEX($C$1:$C$13701,MAX(1,ROW()-設定!$B$26)):INDEX($C$1:$C$13701,MAX(1,ROW()-1))),MIN(INDEX($C$1:$C$13701,MIN(13701,ROW()+1)):INDEX($C$1:$C$13701,MIN(13701,ROW()+設定!$B$26))))*10^(設定!$B$27/20)),1,0))</f>
        <v>0</v>
      </c>
      <c r="G3687" s="33" t="n">
        <f aca="false">$G3686+IF($F3687=1,1,0)</f>
        <v>1</v>
      </c>
      <c r="H3687" s="0" t="str">
        <f aca="false">IF($F3687=1,$G3687,"")</f>
        <v/>
      </c>
    </row>
    <row r="3688" customFormat="false" ht="15" hidden="false" customHeight="false" outlineLevel="0" collapsed="false">
      <c r="A3688" s="30" t="n">
        <v>575.9375</v>
      </c>
      <c r="B3688" s="31" t="n">
        <v>16.5114</v>
      </c>
      <c r="C3688" s="32" t="n">
        <f aca="false">IF($A3688="","",IF(設定!$B$21="dB",10^($B3688/20),ABS($B3688)))</f>
        <v>6.69221677143409</v>
      </c>
      <c r="D3688" s="32" t="n">
        <f aca="false">IF($A3688="","",$A3688^2)</f>
        <v>331704.00390625</v>
      </c>
      <c r="E3688" s="32" t="n">
        <f aca="false">IF($A3688="","",IF($C3688&lt;=0,"",1/$C3688^2))</f>
        <v>0.0223285232025673</v>
      </c>
      <c r="F3688" s="33" t="n">
        <f aca="false">IF(OR(ROW()-設定!$B$30&lt;2,ROW()+設定!$B$30&gt;13701,N($A3688)&lt;=0,N(INDEX($A$2:$A$13701,MIN(13700,MAX(1,ROW()-1+設定!$B$30))))&lt;=0,$A3688&lt;設定!$B$28,$A3688&gt;設定!$B$29),0,IF(AND($C3688&gt;=MAX(INDEX($C$1:$C$13701,MAX(1,ROW()-設定!$B$24)):INDEX($C$1:$C$13701,MAX(1,ROW()-1))),$C3688&gt;MAX(INDEX($C$1:$C$13701,MIN(13701,ROW()+1)):INDEX($C$1:$C$13701,MIN(13701,ROW()+設定!$B$24))),$C3688&gt;=設定!$B$32,$C3688&gt;=MAX(MIN(INDEX($C$1:$C$13701,MAX(1,ROW()-設定!$B$26)):INDEX($C$1:$C$13701,MAX(1,ROW()-1))),MIN(INDEX($C$1:$C$13701,MIN(13701,ROW()+1)):INDEX($C$1:$C$13701,MIN(13701,ROW()+設定!$B$26))))*10^(設定!$B$27/20)),1,0))</f>
        <v>0</v>
      </c>
      <c r="G3688" s="33" t="n">
        <f aca="false">$G3687+IF($F3688=1,1,0)</f>
        <v>1</v>
      </c>
      <c r="H3688" s="0" t="str">
        <f aca="false">IF($F3688=1,$G3688,"")</f>
        <v/>
      </c>
    </row>
    <row r="3689" customFormat="false" ht="15" hidden="false" customHeight="false" outlineLevel="0" collapsed="false">
      <c r="A3689" s="30" t="n">
        <v>576.09375</v>
      </c>
      <c r="B3689" s="31" t="n">
        <v>16.5959</v>
      </c>
      <c r="C3689" s="32" t="n">
        <f aca="false">IF($A3689="","",IF(設定!$B$21="dB",10^($B3689/20),ABS($B3689)))</f>
        <v>6.75763919290866</v>
      </c>
      <c r="D3689" s="32" t="n">
        <f aca="false">IF($A3689="","",$A3689^2)</f>
        <v>331884.008789063</v>
      </c>
      <c r="E3689" s="32" t="n">
        <f aca="false">IF($A3689="","",IF($C3689&lt;=0,"",1/$C3689^2))</f>
        <v>0.0218982797717063</v>
      </c>
      <c r="F3689" s="33" t="n">
        <f aca="false">IF(OR(ROW()-設定!$B$30&lt;2,ROW()+設定!$B$30&gt;13701,N($A3689)&lt;=0,N(INDEX($A$2:$A$13701,MIN(13700,MAX(1,ROW()-1+設定!$B$30))))&lt;=0,$A3689&lt;設定!$B$28,$A3689&gt;設定!$B$29),0,IF(AND($C3689&gt;=MAX(INDEX($C$1:$C$13701,MAX(1,ROW()-設定!$B$24)):INDEX($C$1:$C$13701,MAX(1,ROW()-1))),$C3689&gt;MAX(INDEX($C$1:$C$13701,MIN(13701,ROW()+1)):INDEX($C$1:$C$13701,MIN(13701,ROW()+設定!$B$24))),$C3689&gt;=設定!$B$32,$C3689&gt;=MAX(MIN(INDEX($C$1:$C$13701,MAX(1,ROW()-設定!$B$26)):INDEX($C$1:$C$13701,MAX(1,ROW()-1))),MIN(INDEX($C$1:$C$13701,MIN(13701,ROW()+1)):INDEX($C$1:$C$13701,MIN(13701,ROW()+設定!$B$26))))*10^(設定!$B$27/20)),1,0))</f>
        <v>0</v>
      </c>
      <c r="G3689" s="33" t="n">
        <f aca="false">$G3688+IF($F3689=1,1,0)</f>
        <v>1</v>
      </c>
      <c r="H3689" s="0" t="str">
        <f aca="false">IF($F3689=1,$G3689,"")</f>
        <v/>
      </c>
    </row>
    <row r="3690" customFormat="false" ht="15" hidden="false" customHeight="false" outlineLevel="0" collapsed="false">
      <c r="A3690" s="30" t="n">
        <v>576.25</v>
      </c>
      <c r="B3690" s="31" t="n">
        <v>16.4815</v>
      </c>
      <c r="C3690" s="32" t="n">
        <f aca="false">IF($A3690="","",IF(設定!$B$21="dB",10^($B3690/20),ABS($B3690)))</f>
        <v>6.66921932606845</v>
      </c>
      <c r="D3690" s="32" t="n">
        <f aca="false">IF($A3690="","",$A3690^2)</f>
        <v>332064.0625</v>
      </c>
      <c r="E3690" s="32" t="n">
        <f aca="false">IF($A3690="","",IF($C3690&lt;=0,"",1/$C3690^2))</f>
        <v>0.0224827794402694</v>
      </c>
      <c r="F3690" s="33" t="n">
        <f aca="false">IF(OR(ROW()-設定!$B$30&lt;2,ROW()+設定!$B$30&gt;13701,N($A3690)&lt;=0,N(INDEX($A$2:$A$13701,MIN(13700,MAX(1,ROW()-1+設定!$B$30))))&lt;=0,$A3690&lt;設定!$B$28,$A3690&gt;設定!$B$29),0,IF(AND($C3690&gt;=MAX(INDEX($C$1:$C$13701,MAX(1,ROW()-設定!$B$24)):INDEX($C$1:$C$13701,MAX(1,ROW()-1))),$C3690&gt;MAX(INDEX($C$1:$C$13701,MIN(13701,ROW()+1)):INDEX($C$1:$C$13701,MIN(13701,ROW()+設定!$B$24))),$C3690&gt;=設定!$B$32,$C3690&gt;=MAX(MIN(INDEX($C$1:$C$13701,MAX(1,ROW()-設定!$B$26)):INDEX($C$1:$C$13701,MAX(1,ROW()-1))),MIN(INDEX($C$1:$C$13701,MIN(13701,ROW()+1)):INDEX($C$1:$C$13701,MIN(13701,ROW()+設定!$B$26))))*10^(設定!$B$27/20)),1,0))</f>
        <v>0</v>
      </c>
      <c r="G3690" s="33" t="n">
        <f aca="false">$G3689+IF($F3690=1,1,0)</f>
        <v>1</v>
      </c>
      <c r="H3690" s="0" t="str">
        <f aca="false">IF($F3690=1,$G3690,"")</f>
        <v/>
      </c>
    </row>
    <row r="3691" customFormat="false" ht="15" hidden="false" customHeight="false" outlineLevel="0" collapsed="false">
      <c r="A3691" s="30" t="n">
        <v>576.40625</v>
      </c>
      <c r="B3691" s="31" t="n">
        <v>16.8454</v>
      </c>
      <c r="C3691" s="32" t="n">
        <f aca="false">IF($A3691="","",IF(設定!$B$21="dB",10^($B3691/20),ABS($B3691)))</f>
        <v>6.95456547143891</v>
      </c>
      <c r="D3691" s="32" t="n">
        <f aca="false">IF($A3691="","",$A3691^2)</f>
        <v>332244.165039063</v>
      </c>
      <c r="E3691" s="32" t="n">
        <f aca="false">IF($A3691="","",IF($C3691&lt;=0,"",1/$C3691^2))</f>
        <v>0.0206756894301246</v>
      </c>
      <c r="F3691" s="33" t="n">
        <f aca="false">IF(OR(ROW()-設定!$B$30&lt;2,ROW()+設定!$B$30&gt;13701,N($A3691)&lt;=0,N(INDEX($A$2:$A$13701,MIN(13700,MAX(1,ROW()-1+設定!$B$30))))&lt;=0,$A3691&lt;設定!$B$28,$A3691&gt;設定!$B$29),0,IF(AND($C3691&gt;=MAX(INDEX($C$1:$C$13701,MAX(1,ROW()-設定!$B$24)):INDEX($C$1:$C$13701,MAX(1,ROW()-1))),$C3691&gt;MAX(INDEX($C$1:$C$13701,MIN(13701,ROW()+1)):INDEX($C$1:$C$13701,MIN(13701,ROW()+設定!$B$24))),$C3691&gt;=設定!$B$32,$C3691&gt;=MAX(MIN(INDEX($C$1:$C$13701,MAX(1,ROW()-設定!$B$26)):INDEX($C$1:$C$13701,MAX(1,ROW()-1))),MIN(INDEX($C$1:$C$13701,MIN(13701,ROW()+1)):INDEX($C$1:$C$13701,MIN(13701,ROW()+設定!$B$26))))*10^(設定!$B$27/20)),1,0))</f>
        <v>0</v>
      </c>
      <c r="G3691" s="33" t="n">
        <f aca="false">$G3690+IF($F3691=1,1,0)</f>
        <v>1</v>
      </c>
      <c r="H3691" s="0" t="str">
        <f aca="false">IF($F3691=1,$G3691,"")</f>
        <v/>
      </c>
    </row>
    <row r="3692" customFormat="false" ht="15" hidden="false" customHeight="false" outlineLevel="0" collapsed="false">
      <c r="A3692" s="30" t="n">
        <v>576.5625</v>
      </c>
      <c r="B3692" s="31" t="n">
        <v>16.7777</v>
      </c>
      <c r="C3692" s="32" t="n">
        <f aca="false">IF($A3692="","",IF(設定!$B$21="dB",10^($B3692/20),ABS($B3692)))</f>
        <v>6.90057054410551</v>
      </c>
      <c r="D3692" s="32" t="n">
        <f aca="false">IF($A3692="","",$A3692^2)</f>
        <v>332424.31640625</v>
      </c>
      <c r="E3692" s="32" t="n">
        <f aca="false">IF($A3692="","",IF($C3692&lt;=0,"",1/$C3692^2))</f>
        <v>0.021000517651888</v>
      </c>
      <c r="F3692" s="33" t="n">
        <f aca="false">IF(OR(ROW()-設定!$B$30&lt;2,ROW()+設定!$B$30&gt;13701,N($A3692)&lt;=0,N(INDEX($A$2:$A$13701,MIN(13700,MAX(1,ROW()-1+設定!$B$30))))&lt;=0,$A3692&lt;設定!$B$28,$A3692&gt;設定!$B$29),0,IF(AND($C3692&gt;=MAX(INDEX($C$1:$C$13701,MAX(1,ROW()-設定!$B$24)):INDEX($C$1:$C$13701,MAX(1,ROW()-1))),$C3692&gt;MAX(INDEX($C$1:$C$13701,MIN(13701,ROW()+1)):INDEX($C$1:$C$13701,MIN(13701,ROW()+設定!$B$24))),$C3692&gt;=設定!$B$32,$C3692&gt;=MAX(MIN(INDEX($C$1:$C$13701,MAX(1,ROW()-設定!$B$26)):INDEX($C$1:$C$13701,MAX(1,ROW()-1))),MIN(INDEX($C$1:$C$13701,MIN(13701,ROW()+1)):INDEX($C$1:$C$13701,MIN(13701,ROW()+設定!$B$26))))*10^(設定!$B$27/20)),1,0))</f>
        <v>0</v>
      </c>
      <c r="G3692" s="33" t="n">
        <f aca="false">$G3691+IF($F3692=1,1,0)</f>
        <v>1</v>
      </c>
      <c r="H3692" s="0" t="str">
        <f aca="false">IF($F3692=1,$G3692,"")</f>
        <v/>
      </c>
    </row>
    <row r="3693" customFormat="false" ht="15" hidden="false" customHeight="false" outlineLevel="0" collapsed="false">
      <c r="A3693" s="30" t="n">
        <v>576.71875</v>
      </c>
      <c r="B3693" s="31" t="n">
        <v>16.6119</v>
      </c>
      <c r="C3693" s="32" t="n">
        <f aca="false">IF($A3693="","",IF(設定!$B$21="dB",10^($B3693/20),ABS($B3693)))</f>
        <v>6.77009869642788</v>
      </c>
      <c r="D3693" s="32" t="n">
        <f aca="false">IF($A3693="","",$A3693^2)</f>
        <v>332604.516601563</v>
      </c>
      <c r="E3693" s="32" t="n">
        <f aca="false">IF($A3693="","",IF($C3693&lt;=0,"",1/$C3693^2))</f>
        <v>0.0218177519564035</v>
      </c>
      <c r="F3693" s="33" t="n">
        <f aca="false">IF(OR(ROW()-設定!$B$30&lt;2,ROW()+設定!$B$30&gt;13701,N($A3693)&lt;=0,N(INDEX($A$2:$A$13701,MIN(13700,MAX(1,ROW()-1+設定!$B$30))))&lt;=0,$A3693&lt;設定!$B$28,$A3693&gt;設定!$B$29),0,IF(AND($C3693&gt;=MAX(INDEX($C$1:$C$13701,MAX(1,ROW()-設定!$B$24)):INDEX($C$1:$C$13701,MAX(1,ROW()-1))),$C3693&gt;MAX(INDEX($C$1:$C$13701,MIN(13701,ROW()+1)):INDEX($C$1:$C$13701,MIN(13701,ROW()+設定!$B$24))),$C3693&gt;=設定!$B$32,$C3693&gt;=MAX(MIN(INDEX($C$1:$C$13701,MAX(1,ROW()-設定!$B$26)):INDEX($C$1:$C$13701,MAX(1,ROW()-1))),MIN(INDEX($C$1:$C$13701,MIN(13701,ROW()+1)):INDEX($C$1:$C$13701,MIN(13701,ROW()+設定!$B$26))))*10^(設定!$B$27/20)),1,0))</f>
        <v>0</v>
      </c>
      <c r="G3693" s="33" t="n">
        <f aca="false">$G3692+IF($F3693=1,1,0)</f>
        <v>1</v>
      </c>
      <c r="H3693" s="0" t="str">
        <f aca="false">IF($F3693=1,$G3693,"")</f>
        <v/>
      </c>
    </row>
    <row r="3694" customFormat="false" ht="15" hidden="false" customHeight="false" outlineLevel="0" collapsed="false">
      <c r="A3694" s="30" t="n">
        <v>576.875</v>
      </c>
      <c r="B3694" s="31" t="n">
        <v>16.7485</v>
      </c>
      <c r="C3694" s="32" t="n">
        <f aca="false">IF($A3694="","",IF(設定!$B$21="dB",10^($B3694/20),ABS($B3694)))</f>
        <v>6.8774113336679</v>
      </c>
      <c r="D3694" s="32" t="n">
        <f aca="false">IF($A3694="","",$A3694^2)</f>
        <v>332784.765625</v>
      </c>
      <c r="E3694" s="32" t="n">
        <f aca="false">IF($A3694="","",IF($C3694&lt;=0,"",1/$C3694^2))</f>
        <v>0.0211421913916668</v>
      </c>
      <c r="F3694" s="33" t="n">
        <f aca="false">IF(OR(ROW()-設定!$B$30&lt;2,ROW()+設定!$B$30&gt;13701,N($A3694)&lt;=0,N(INDEX($A$2:$A$13701,MIN(13700,MAX(1,ROW()-1+設定!$B$30))))&lt;=0,$A3694&lt;設定!$B$28,$A3694&gt;設定!$B$29),0,IF(AND($C3694&gt;=MAX(INDEX($C$1:$C$13701,MAX(1,ROW()-設定!$B$24)):INDEX($C$1:$C$13701,MAX(1,ROW()-1))),$C3694&gt;MAX(INDEX($C$1:$C$13701,MIN(13701,ROW()+1)):INDEX($C$1:$C$13701,MIN(13701,ROW()+設定!$B$24))),$C3694&gt;=設定!$B$32,$C3694&gt;=MAX(MIN(INDEX($C$1:$C$13701,MAX(1,ROW()-設定!$B$26)):INDEX($C$1:$C$13701,MAX(1,ROW()-1))),MIN(INDEX($C$1:$C$13701,MIN(13701,ROW()+1)):INDEX($C$1:$C$13701,MIN(13701,ROW()+設定!$B$26))))*10^(設定!$B$27/20)),1,0))</f>
        <v>0</v>
      </c>
      <c r="G3694" s="33" t="n">
        <f aca="false">$G3693+IF($F3694=1,1,0)</f>
        <v>1</v>
      </c>
      <c r="H3694" s="0" t="str">
        <f aca="false">IF($F3694=1,$G3694,"")</f>
        <v/>
      </c>
    </row>
    <row r="3695" customFormat="false" ht="15" hidden="false" customHeight="false" outlineLevel="0" collapsed="false">
      <c r="A3695" s="30" t="n">
        <v>577.03125</v>
      </c>
      <c r="B3695" s="31" t="n">
        <v>16.8722</v>
      </c>
      <c r="C3695" s="32" t="n">
        <f aca="false">IF($A3695="","",IF(設定!$B$21="dB",10^($B3695/20),ABS($B3695)))</f>
        <v>6.97605667111973</v>
      </c>
      <c r="D3695" s="32" t="n">
        <f aca="false">IF($A3695="","",$A3695^2)</f>
        <v>332965.063476563</v>
      </c>
      <c r="E3695" s="32" t="n">
        <f aca="false">IF($A3695="","",IF($C3695&lt;=0,"",1/$C3695^2))</f>
        <v>0.0205484940985396</v>
      </c>
      <c r="F3695" s="33" t="n">
        <f aca="false">IF(OR(ROW()-設定!$B$30&lt;2,ROW()+設定!$B$30&gt;13701,N($A3695)&lt;=0,N(INDEX($A$2:$A$13701,MIN(13700,MAX(1,ROW()-1+設定!$B$30))))&lt;=0,$A3695&lt;設定!$B$28,$A3695&gt;設定!$B$29),0,IF(AND($C3695&gt;=MAX(INDEX($C$1:$C$13701,MAX(1,ROW()-設定!$B$24)):INDEX($C$1:$C$13701,MAX(1,ROW()-1))),$C3695&gt;MAX(INDEX($C$1:$C$13701,MIN(13701,ROW()+1)):INDEX($C$1:$C$13701,MIN(13701,ROW()+設定!$B$24))),$C3695&gt;=設定!$B$32,$C3695&gt;=MAX(MIN(INDEX($C$1:$C$13701,MAX(1,ROW()-設定!$B$26)):INDEX($C$1:$C$13701,MAX(1,ROW()-1))),MIN(INDEX($C$1:$C$13701,MIN(13701,ROW()+1)):INDEX($C$1:$C$13701,MIN(13701,ROW()+設定!$B$26))))*10^(設定!$B$27/20)),1,0))</f>
        <v>0</v>
      </c>
      <c r="G3695" s="33" t="n">
        <f aca="false">$G3694+IF($F3695=1,1,0)</f>
        <v>1</v>
      </c>
      <c r="H3695" s="0" t="str">
        <f aca="false">IF($F3695=1,$G3695,"")</f>
        <v/>
      </c>
    </row>
    <row r="3696" customFormat="false" ht="15" hidden="false" customHeight="false" outlineLevel="0" collapsed="false">
      <c r="A3696" s="30" t="n">
        <v>577.1875</v>
      </c>
      <c r="B3696" s="31" t="n">
        <v>16.8448</v>
      </c>
      <c r="C3696" s="32" t="n">
        <f aca="false">IF($A3696="","",IF(設定!$B$21="dB",10^($B3696/20),ABS($B3696)))</f>
        <v>6.95408508366762</v>
      </c>
      <c r="D3696" s="32" t="n">
        <f aca="false">IF($A3696="","",$A3696^2)</f>
        <v>333145.41015625</v>
      </c>
      <c r="E3696" s="32" t="n">
        <f aca="false">IF($A3696="","",IF($C3696&lt;=0,"",1/$C3696^2))</f>
        <v>0.0206785460795066</v>
      </c>
      <c r="F3696" s="33" t="n">
        <f aca="false">IF(OR(ROW()-設定!$B$30&lt;2,ROW()+設定!$B$30&gt;13701,N($A3696)&lt;=0,N(INDEX($A$2:$A$13701,MIN(13700,MAX(1,ROW()-1+設定!$B$30))))&lt;=0,$A3696&lt;設定!$B$28,$A3696&gt;設定!$B$29),0,IF(AND($C3696&gt;=MAX(INDEX($C$1:$C$13701,MAX(1,ROW()-設定!$B$24)):INDEX($C$1:$C$13701,MAX(1,ROW()-1))),$C3696&gt;MAX(INDEX($C$1:$C$13701,MIN(13701,ROW()+1)):INDEX($C$1:$C$13701,MIN(13701,ROW()+設定!$B$24))),$C3696&gt;=設定!$B$32,$C3696&gt;=MAX(MIN(INDEX($C$1:$C$13701,MAX(1,ROW()-設定!$B$26)):INDEX($C$1:$C$13701,MAX(1,ROW()-1))),MIN(INDEX($C$1:$C$13701,MIN(13701,ROW()+1)):INDEX($C$1:$C$13701,MIN(13701,ROW()+設定!$B$26))))*10^(設定!$B$27/20)),1,0))</f>
        <v>0</v>
      </c>
      <c r="G3696" s="33" t="n">
        <f aca="false">$G3695+IF($F3696=1,1,0)</f>
        <v>1</v>
      </c>
      <c r="H3696" s="0" t="str">
        <f aca="false">IF($F3696=1,$G3696,"")</f>
        <v/>
      </c>
    </row>
    <row r="3697" customFormat="false" ht="15" hidden="false" customHeight="false" outlineLevel="0" collapsed="false">
      <c r="A3697" s="30" t="n">
        <v>577.34375</v>
      </c>
      <c r="B3697" s="31" t="n">
        <v>16.8524</v>
      </c>
      <c r="C3697" s="32" t="n">
        <f aca="false">IF($A3697="","",IF(設定!$B$21="dB",10^($B3697/20),ABS($B3697)))</f>
        <v>6.96017244805405</v>
      </c>
      <c r="D3697" s="32" t="n">
        <f aca="false">IF($A3697="","",$A3697^2)</f>
        <v>333325.805664063</v>
      </c>
      <c r="E3697" s="32" t="n">
        <f aca="false">IF($A3697="","",IF($C3697&lt;=0,"",1/$C3697^2))</f>
        <v>0.0206423909987102</v>
      </c>
      <c r="F3697" s="33" t="n">
        <f aca="false">IF(OR(ROW()-設定!$B$30&lt;2,ROW()+設定!$B$30&gt;13701,N($A3697)&lt;=0,N(INDEX($A$2:$A$13701,MIN(13700,MAX(1,ROW()-1+設定!$B$30))))&lt;=0,$A3697&lt;設定!$B$28,$A3697&gt;設定!$B$29),0,IF(AND($C3697&gt;=MAX(INDEX($C$1:$C$13701,MAX(1,ROW()-設定!$B$24)):INDEX($C$1:$C$13701,MAX(1,ROW()-1))),$C3697&gt;MAX(INDEX($C$1:$C$13701,MIN(13701,ROW()+1)):INDEX($C$1:$C$13701,MIN(13701,ROW()+設定!$B$24))),$C3697&gt;=設定!$B$32,$C3697&gt;=MAX(MIN(INDEX($C$1:$C$13701,MAX(1,ROW()-設定!$B$26)):INDEX($C$1:$C$13701,MAX(1,ROW()-1))),MIN(INDEX($C$1:$C$13701,MIN(13701,ROW()+1)):INDEX($C$1:$C$13701,MIN(13701,ROW()+設定!$B$26))))*10^(設定!$B$27/20)),1,0))</f>
        <v>0</v>
      </c>
      <c r="G3697" s="33" t="n">
        <f aca="false">$G3696+IF($F3697=1,1,0)</f>
        <v>1</v>
      </c>
      <c r="H3697" s="0" t="str">
        <f aca="false">IF($F3697=1,$G3697,"")</f>
        <v/>
      </c>
    </row>
    <row r="3698" customFormat="false" ht="15" hidden="false" customHeight="false" outlineLevel="0" collapsed="false">
      <c r="A3698" s="30" t="n">
        <v>577.5</v>
      </c>
      <c r="B3698" s="31" t="n">
        <v>16.7423</v>
      </c>
      <c r="C3698" s="32" t="n">
        <f aca="false">IF($A3698="","",IF(設定!$B$21="dB",10^($B3698/20),ABS($B3698)))</f>
        <v>6.87250397962156</v>
      </c>
      <c r="D3698" s="32" t="n">
        <f aca="false">IF($A3698="","",$A3698^2)</f>
        <v>333506.25</v>
      </c>
      <c r="E3698" s="32" t="n">
        <f aca="false">IF($A3698="","",IF($C3698&lt;=0,"",1/$C3698^2))</f>
        <v>0.0211723955970741</v>
      </c>
      <c r="F3698" s="33" t="n">
        <f aca="false">IF(OR(ROW()-設定!$B$30&lt;2,ROW()+設定!$B$30&gt;13701,N($A3698)&lt;=0,N(INDEX($A$2:$A$13701,MIN(13700,MAX(1,ROW()-1+設定!$B$30))))&lt;=0,$A3698&lt;設定!$B$28,$A3698&gt;設定!$B$29),0,IF(AND($C3698&gt;=MAX(INDEX($C$1:$C$13701,MAX(1,ROW()-設定!$B$24)):INDEX($C$1:$C$13701,MAX(1,ROW()-1))),$C3698&gt;MAX(INDEX($C$1:$C$13701,MIN(13701,ROW()+1)):INDEX($C$1:$C$13701,MIN(13701,ROW()+設定!$B$24))),$C3698&gt;=設定!$B$32,$C3698&gt;=MAX(MIN(INDEX($C$1:$C$13701,MAX(1,ROW()-設定!$B$26)):INDEX($C$1:$C$13701,MAX(1,ROW()-1))),MIN(INDEX($C$1:$C$13701,MIN(13701,ROW()+1)):INDEX($C$1:$C$13701,MIN(13701,ROW()+設定!$B$26))))*10^(設定!$B$27/20)),1,0))</f>
        <v>0</v>
      </c>
      <c r="G3698" s="33" t="n">
        <f aca="false">$G3697+IF($F3698=1,1,0)</f>
        <v>1</v>
      </c>
      <c r="H3698" s="0" t="str">
        <f aca="false">IF($F3698=1,$G3698,"")</f>
        <v/>
      </c>
    </row>
    <row r="3699" customFormat="false" ht="15" hidden="false" customHeight="false" outlineLevel="0" collapsed="false">
      <c r="A3699" s="30" t="n">
        <v>577.65625</v>
      </c>
      <c r="B3699" s="31" t="n">
        <v>16.7849</v>
      </c>
      <c r="C3699" s="32" t="n">
        <f aca="false">IF($A3699="","",IF(設定!$B$21="dB",10^($B3699/20),ABS($B3699)))</f>
        <v>6.9062930098539</v>
      </c>
      <c r="D3699" s="32" t="n">
        <f aca="false">IF($A3699="","",$A3699^2)</f>
        <v>333686.743164063</v>
      </c>
      <c r="E3699" s="32" t="n">
        <f aca="false">IF($A3699="","",IF($C3699&lt;=0,"",1/$C3699^2))</f>
        <v>0.020965730551148</v>
      </c>
      <c r="F3699" s="33" t="n">
        <f aca="false">IF(OR(ROW()-設定!$B$30&lt;2,ROW()+設定!$B$30&gt;13701,N($A3699)&lt;=0,N(INDEX($A$2:$A$13701,MIN(13700,MAX(1,ROW()-1+設定!$B$30))))&lt;=0,$A3699&lt;設定!$B$28,$A3699&gt;設定!$B$29),0,IF(AND($C3699&gt;=MAX(INDEX($C$1:$C$13701,MAX(1,ROW()-設定!$B$24)):INDEX($C$1:$C$13701,MAX(1,ROW()-1))),$C3699&gt;MAX(INDEX($C$1:$C$13701,MIN(13701,ROW()+1)):INDEX($C$1:$C$13701,MIN(13701,ROW()+設定!$B$24))),$C3699&gt;=設定!$B$32,$C3699&gt;=MAX(MIN(INDEX($C$1:$C$13701,MAX(1,ROW()-設定!$B$26)):INDEX($C$1:$C$13701,MAX(1,ROW()-1))),MIN(INDEX($C$1:$C$13701,MIN(13701,ROW()+1)):INDEX($C$1:$C$13701,MIN(13701,ROW()+設定!$B$26))))*10^(設定!$B$27/20)),1,0))</f>
        <v>0</v>
      </c>
      <c r="G3699" s="33" t="n">
        <f aca="false">$G3698+IF($F3699=1,1,0)</f>
        <v>1</v>
      </c>
      <c r="H3699" s="0" t="str">
        <f aca="false">IF($F3699=1,$G3699,"")</f>
        <v/>
      </c>
    </row>
    <row r="3700" customFormat="false" ht="15" hidden="false" customHeight="false" outlineLevel="0" collapsed="false">
      <c r="A3700" s="30" t="n">
        <v>577.8125</v>
      </c>
      <c r="B3700" s="31" t="n">
        <v>16.8811</v>
      </c>
      <c r="C3700" s="32" t="n">
        <f aca="false">IF($A3700="","",IF(設定!$B$21="dB",10^($B3700/20),ABS($B3700)))</f>
        <v>6.98320835350497</v>
      </c>
      <c r="D3700" s="32" t="n">
        <f aca="false">IF($A3700="","",$A3700^2)</f>
        <v>333867.28515625</v>
      </c>
      <c r="E3700" s="32" t="n">
        <f aca="false">IF($A3700="","",IF($C3700&lt;=0,"",1/$C3700^2))</f>
        <v>0.0205064271731389</v>
      </c>
      <c r="F3700" s="33" t="n">
        <f aca="false">IF(OR(ROW()-設定!$B$30&lt;2,ROW()+設定!$B$30&gt;13701,N($A3700)&lt;=0,N(INDEX($A$2:$A$13701,MIN(13700,MAX(1,ROW()-1+設定!$B$30))))&lt;=0,$A3700&lt;設定!$B$28,$A3700&gt;設定!$B$29),0,IF(AND($C3700&gt;=MAX(INDEX($C$1:$C$13701,MAX(1,ROW()-設定!$B$24)):INDEX($C$1:$C$13701,MAX(1,ROW()-1))),$C3700&gt;MAX(INDEX($C$1:$C$13701,MIN(13701,ROW()+1)):INDEX($C$1:$C$13701,MIN(13701,ROW()+設定!$B$24))),$C3700&gt;=設定!$B$32,$C3700&gt;=MAX(MIN(INDEX($C$1:$C$13701,MAX(1,ROW()-設定!$B$26)):INDEX($C$1:$C$13701,MAX(1,ROW()-1))),MIN(INDEX($C$1:$C$13701,MIN(13701,ROW()+1)):INDEX($C$1:$C$13701,MIN(13701,ROW()+設定!$B$26))))*10^(設定!$B$27/20)),1,0))</f>
        <v>0</v>
      </c>
      <c r="G3700" s="33" t="n">
        <f aca="false">$G3699+IF($F3700=1,1,0)</f>
        <v>1</v>
      </c>
      <c r="H3700" s="0" t="str">
        <f aca="false">IF($F3700=1,$G3700,"")</f>
        <v/>
      </c>
    </row>
    <row r="3701" customFormat="false" ht="15" hidden="false" customHeight="false" outlineLevel="0" collapsed="false">
      <c r="A3701" s="30" t="n">
        <v>577.96875</v>
      </c>
      <c r="B3701" s="31" t="n">
        <v>16.9865</v>
      </c>
      <c r="C3701" s="32" t="n">
        <f aca="false">IF($A3701="","",IF(設定!$B$21="dB",10^($B3701/20),ABS($B3701)))</f>
        <v>7.06846317874001</v>
      </c>
      <c r="D3701" s="32" t="n">
        <f aca="false">IF($A3701="","",$A3701^2)</f>
        <v>334047.875976563</v>
      </c>
      <c r="E3701" s="32" t="n">
        <f aca="false">IF($A3701="","",IF($C3701&lt;=0,"",1/$C3701^2))</f>
        <v>0.0200147421749008</v>
      </c>
      <c r="F3701" s="33" t="n">
        <f aca="false">IF(OR(ROW()-設定!$B$30&lt;2,ROW()+設定!$B$30&gt;13701,N($A3701)&lt;=0,N(INDEX($A$2:$A$13701,MIN(13700,MAX(1,ROW()-1+設定!$B$30))))&lt;=0,$A3701&lt;設定!$B$28,$A3701&gt;設定!$B$29),0,IF(AND($C3701&gt;=MAX(INDEX($C$1:$C$13701,MAX(1,ROW()-設定!$B$24)):INDEX($C$1:$C$13701,MAX(1,ROW()-1))),$C3701&gt;MAX(INDEX($C$1:$C$13701,MIN(13701,ROW()+1)):INDEX($C$1:$C$13701,MIN(13701,ROW()+設定!$B$24))),$C3701&gt;=設定!$B$32,$C3701&gt;=MAX(MIN(INDEX($C$1:$C$13701,MAX(1,ROW()-設定!$B$26)):INDEX($C$1:$C$13701,MAX(1,ROW()-1))),MIN(INDEX($C$1:$C$13701,MIN(13701,ROW()+1)):INDEX($C$1:$C$13701,MIN(13701,ROW()+設定!$B$26))))*10^(設定!$B$27/20)),1,0))</f>
        <v>0</v>
      </c>
      <c r="G3701" s="33" t="n">
        <f aca="false">$G3700+IF($F3701=1,1,0)</f>
        <v>1</v>
      </c>
      <c r="H3701" s="0" t="str">
        <f aca="false">IF($F3701=1,$G3701,"")</f>
        <v/>
      </c>
    </row>
    <row r="3702" customFormat="false" ht="15" hidden="false" customHeight="false" outlineLevel="0" collapsed="false">
      <c r="A3702" s="30" t="n">
        <v>578.125</v>
      </c>
      <c r="B3702" s="31" t="n">
        <v>16.8237</v>
      </c>
      <c r="C3702" s="32" t="n">
        <f aca="false">IF($A3702="","",IF(設定!$B$21="dB",10^($B3702/20),ABS($B3702)))</f>
        <v>6.93721253245093</v>
      </c>
      <c r="D3702" s="32" t="n">
        <f aca="false">IF($A3702="","",$A3702^2)</f>
        <v>334228.515625</v>
      </c>
      <c r="E3702" s="32" t="n">
        <f aca="false">IF($A3702="","",IF($C3702&lt;=0,"",1/$C3702^2))</f>
        <v>0.0207792563056419</v>
      </c>
      <c r="F3702" s="33" t="n">
        <f aca="false">IF(OR(ROW()-設定!$B$30&lt;2,ROW()+設定!$B$30&gt;13701,N($A3702)&lt;=0,N(INDEX($A$2:$A$13701,MIN(13700,MAX(1,ROW()-1+設定!$B$30))))&lt;=0,$A3702&lt;設定!$B$28,$A3702&gt;設定!$B$29),0,IF(AND($C3702&gt;=MAX(INDEX($C$1:$C$13701,MAX(1,ROW()-設定!$B$24)):INDEX($C$1:$C$13701,MAX(1,ROW()-1))),$C3702&gt;MAX(INDEX($C$1:$C$13701,MIN(13701,ROW()+1)):INDEX($C$1:$C$13701,MIN(13701,ROW()+設定!$B$24))),$C3702&gt;=設定!$B$32,$C3702&gt;=MAX(MIN(INDEX($C$1:$C$13701,MAX(1,ROW()-設定!$B$26)):INDEX($C$1:$C$13701,MAX(1,ROW()-1))),MIN(INDEX($C$1:$C$13701,MIN(13701,ROW()+1)):INDEX($C$1:$C$13701,MIN(13701,ROW()+設定!$B$26))))*10^(設定!$B$27/20)),1,0))</f>
        <v>0</v>
      </c>
      <c r="G3702" s="33" t="n">
        <f aca="false">$G3701+IF($F3702=1,1,0)</f>
        <v>1</v>
      </c>
      <c r="H3702" s="0" t="str">
        <f aca="false">IF($F3702=1,$G3702,"")</f>
        <v/>
      </c>
    </row>
    <row r="3703" customFormat="false" ht="15" hidden="false" customHeight="false" outlineLevel="0" collapsed="false">
      <c r="A3703" s="30" t="n">
        <v>578.28125</v>
      </c>
      <c r="B3703" s="31" t="n">
        <v>16.8131</v>
      </c>
      <c r="C3703" s="32" t="n">
        <f aca="false">IF($A3703="","",IF(設定!$B$21="dB",10^($B3703/20),ABS($B3703)))</f>
        <v>6.92875172940951</v>
      </c>
      <c r="D3703" s="32" t="n">
        <f aca="false">IF($A3703="","",$A3703^2)</f>
        <v>334409.204101563</v>
      </c>
      <c r="E3703" s="32" t="n">
        <f aca="false">IF($A3703="","",IF($C3703&lt;=0,"",1/$C3703^2))</f>
        <v>0.0208300350154144</v>
      </c>
      <c r="F3703" s="33" t="n">
        <f aca="false">IF(OR(ROW()-設定!$B$30&lt;2,ROW()+設定!$B$30&gt;13701,N($A3703)&lt;=0,N(INDEX($A$2:$A$13701,MIN(13700,MAX(1,ROW()-1+設定!$B$30))))&lt;=0,$A3703&lt;設定!$B$28,$A3703&gt;設定!$B$29),0,IF(AND($C3703&gt;=MAX(INDEX($C$1:$C$13701,MAX(1,ROW()-設定!$B$24)):INDEX($C$1:$C$13701,MAX(1,ROW()-1))),$C3703&gt;MAX(INDEX($C$1:$C$13701,MIN(13701,ROW()+1)):INDEX($C$1:$C$13701,MIN(13701,ROW()+設定!$B$24))),$C3703&gt;=設定!$B$32,$C3703&gt;=MAX(MIN(INDEX($C$1:$C$13701,MAX(1,ROW()-設定!$B$26)):INDEX($C$1:$C$13701,MAX(1,ROW()-1))),MIN(INDEX($C$1:$C$13701,MIN(13701,ROW()+1)):INDEX($C$1:$C$13701,MIN(13701,ROW()+設定!$B$26))))*10^(設定!$B$27/20)),1,0))</f>
        <v>0</v>
      </c>
      <c r="G3703" s="33" t="n">
        <f aca="false">$G3702+IF($F3703=1,1,0)</f>
        <v>1</v>
      </c>
      <c r="H3703" s="0" t="str">
        <f aca="false">IF($F3703=1,$G3703,"")</f>
        <v/>
      </c>
    </row>
    <row r="3704" customFormat="false" ht="15" hidden="false" customHeight="false" outlineLevel="0" collapsed="false">
      <c r="A3704" s="30" t="n">
        <v>578.4375</v>
      </c>
      <c r="B3704" s="31" t="n">
        <v>17.0688</v>
      </c>
      <c r="C3704" s="32" t="n">
        <f aca="false">IF($A3704="","",IF(設定!$B$21="dB",10^($B3704/20),ABS($B3704)))</f>
        <v>7.13575614197893</v>
      </c>
      <c r="D3704" s="32" t="n">
        <f aca="false">IF($A3704="","",$A3704^2)</f>
        <v>334589.94140625</v>
      </c>
      <c r="E3704" s="32" t="n">
        <f aca="false">IF($A3704="","",IF($C3704&lt;=0,"",1/$C3704^2))</f>
        <v>0.0196390284828429</v>
      </c>
      <c r="F3704" s="33" t="n">
        <f aca="false">IF(OR(ROW()-設定!$B$30&lt;2,ROW()+設定!$B$30&gt;13701,N($A3704)&lt;=0,N(INDEX($A$2:$A$13701,MIN(13700,MAX(1,ROW()-1+設定!$B$30))))&lt;=0,$A3704&lt;設定!$B$28,$A3704&gt;設定!$B$29),0,IF(AND($C3704&gt;=MAX(INDEX($C$1:$C$13701,MAX(1,ROW()-設定!$B$24)):INDEX($C$1:$C$13701,MAX(1,ROW()-1))),$C3704&gt;MAX(INDEX($C$1:$C$13701,MIN(13701,ROW()+1)):INDEX($C$1:$C$13701,MIN(13701,ROW()+設定!$B$24))),$C3704&gt;=設定!$B$32,$C3704&gt;=MAX(MIN(INDEX($C$1:$C$13701,MAX(1,ROW()-設定!$B$26)):INDEX($C$1:$C$13701,MAX(1,ROW()-1))),MIN(INDEX($C$1:$C$13701,MIN(13701,ROW()+1)):INDEX($C$1:$C$13701,MIN(13701,ROW()+設定!$B$26))))*10^(設定!$B$27/20)),1,0))</f>
        <v>0</v>
      </c>
      <c r="G3704" s="33" t="n">
        <f aca="false">$G3703+IF($F3704=1,1,0)</f>
        <v>1</v>
      </c>
      <c r="H3704" s="0" t="str">
        <f aca="false">IF($F3704=1,$G3704,"")</f>
        <v/>
      </c>
    </row>
    <row r="3705" customFormat="false" ht="15" hidden="false" customHeight="false" outlineLevel="0" collapsed="false">
      <c r="A3705" s="30" t="n">
        <v>578.59375</v>
      </c>
      <c r="B3705" s="31" t="n">
        <v>16.8726</v>
      </c>
      <c r="C3705" s="32" t="n">
        <f aca="false">IF($A3705="","",IF(設定!$B$21="dB",10^($B3705/20),ABS($B3705)))</f>
        <v>6.97637793779909</v>
      </c>
      <c r="D3705" s="32" t="n">
        <f aca="false">IF($A3705="","",$A3705^2)</f>
        <v>334770.727539063</v>
      </c>
      <c r="E3705" s="32" t="n">
        <f aca="false">IF($A3705="","",IF($C3705&lt;=0,"",1/$C3705^2))</f>
        <v>0.020546601599446</v>
      </c>
      <c r="F3705" s="33" t="n">
        <f aca="false">IF(OR(ROW()-設定!$B$30&lt;2,ROW()+設定!$B$30&gt;13701,N($A3705)&lt;=0,N(INDEX($A$2:$A$13701,MIN(13700,MAX(1,ROW()-1+設定!$B$30))))&lt;=0,$A3705&lt;設定!$B$28,$A3705&gt;設定!$B$29),0,IF(AND($C3705&gt;=MAX(INDEX($C$1:$C$13701,MAX(1,ROW()-設定!$B$24)):INDEX($C$1:$C$13701,MAX(1,ROW()-1))),$C3705&gt;MAX(INDEX($C$1:$C$13701,MIN(13701,ROW()+1)):INDEX($C$1:$C$13701,MIN(13701,ROW()+設定!$B$24))),$C3705&gt;=設定!$B$32,$C3705&gt;=MAX(MIN(INDEX($C$1:$C$13701,MAX(1,ROW()-設定!$B$26)):INDEX($C$1:$C$13701,MAX(1,ROW()-1))),MIN(INDEX($C$1:$C$13701,MIN(13701,ROW()+1)):INDEX($C$1:$C$13701,MIN(13701,ROW()+設定!$B$26))))*10^(設定!$B$27/20)),1,0))</f>
        <v>0</v>
      </c>
      <c r="G3705" s="33" t="n">
        <f aca="false">$G3704+IF($F3705=1,1,0)</f>
        <v>1</v>
      </c>
      <c r="H3705" s="0" t="str">
        <f aca="false">IF($F3705=1,$G3705,"")</f>
        <v/>
      </c>
    </row>
    <row r="3706" customFormat="false" ht="15" hidden="false" customHeight="false" outlineLevel="0" collapsed="false">
      <c r="A3706" s="30" t="n">
        <v>578.75</v>
      </c>
      <c r="B3706" s="31" t="n">
        <v>17.1017</v>
      </c>
      <c r="C3706" s="32" t="n">
        <f aca="false">IF($A3706="","",IF(設定!$B$21="dB",10^($B3706/20),ABS($B3706)))</f>
        <v>7.16283587327137</v>
      </c>
      <c r="D3706" s="32" t="n">
        <f aca="false">IF($A3706="","",$A3706^2)</f>
        <v>334951.5625</v>
      </c>
      <c r="E3706" s="32" t="n">
        <f aca="false">IF($A3706="","",IF($C3706&lt;=0,"",1/$C3706^2))</f>
        <v>0.0194908150299234</v>
      </c>
      <c r="F3706" s="33" t="n">
        <f aca="false">IF(OR(ROW()-設定!$B$30&lt;2,ROW()+設定!$B$30&gt;13701,N($A3706)&lt;=0,N(INDEX($A$2:$A$13701,MIN(13700,MAX(1,ROW()-1+設定!$B$30))))&lt;=0,$A3706&lt;設定!$B$28,$A3706&gt;設定!$B$29),0,IF(AND($C3706&gt;=MAX(INDEX($C$1:$C$13701,MAX(1,ROW()-設定!$B$24)):INDEX($C$1:$C$13701,MAX(1,ROW()-1))),$C3706&gt;MAX(INDEX($C$1:$C$13701,MIN(13701,ROW()+1)):INDEX($C$1:$C$13701,MIN(13701,ROW()+設定!$B$24))),$C3706&gt;=設定!$B$32,$C3706&gt;=MAX(MIN(INDEX($C$1:$C$13701,MAX(1,ROW()-設定!$B$26)):INDEX($C$1:$C$13701,MAX(1,ROW()-1))),MIN(INDEX($C$1:$C$13701,MIN(13701,ROW()+1)):INDEX($C$1:$C$13701,MIN(13701,ROW()+設定!$B$26))))*10^(設定!$B$27/20)),1,0))</f>
        <v>0</v>
      </c>
      <c r="G3706" s="33" t="n">
        <f aca="false">$G3705+IF($F3706=1,1,0)</f>
        <v>1</v>
      </c>
      <c r="H3706" s="0" t="str">
        <f aca="false">IF($F3706=1,$G3706,"")</f>
        <v/>
      </c>
    </row>
    <row r="3707" customFormat="false" ht="15" hidden="false" customHeight="false" outlineLevel="0" collapsed="false">
      <c r="A3707" s="30" t="n">
        <v>578.90625</v>
      </c>
      <c r="B3707" s="31" t="n">
        <v>17.0354</v>
      </c>
      <c r="C3707" s="32" t="n">
        <f aca="false">IF($A3707="","",IF(設定!$B$21="dB",10^($B3707/20),ABS($B3707)))</f>
        <v>7.10836958556968</v>
      </c>
      <c r="D3707" s="32" t="n">
        <f aca="false">IF($A3707="","",$A3707^2)</f>
        <v>335132.446289063</v>
      </c>
      <c r="E3707" s="32" t="n">
        <f aca="false">IF($A3707="","",IF($C3707&lt;=0,"",1/$C3707^2))</f>
        <v>0.0197906473424488</v>
      </c>
      <c r="F3707" s="33" t="n">
        <f aca="false">IF(OR(ROW()-設定!$B$30&lt;2,ROW()+設定!$B$30&gt;13701,N($A3707)&lt;=0,N(INDEX($A$2:$A$13701,MIN(13700,MAX(1,ROW()-1+設定!$B$30))))&lt;=0,$A3707&lt;設定!$B$28,$A3707&gt;設定!$B$29),0,IF(AND($C3707&gt;=MAX(INDEX($C$1:$C$13701,MAX(1,ROW()-設定!$B$24)):INDEX($C$1:$C$13701,MAX(1,ROW()-1))),$C3707&gt;MAX(INDEX($C$1:$C$13701,MIN(13701,ROW()+1)):INDEX($C$1:$C$13701,MIN(13701,ROW()+設定!$B$24))),$C3707&gt;=設定!$B$32,$C3707&gt;=MAX(MIN(INDEX($C$1:$C$13701,MAX(1,ROW()-設定!$B$26)):INDEX($C$1:$C$13701,MAX(1,ROW()-1))),MIN(INDEX($C$1:$C$13701,MIN(13701,ROW()+1)):INDEX($C$1:$C$13701,MIN(13701,ROW()+設定!$B$26))))*10^(設定!$B$27/20)),1,0))</f>
        <v>0</v>
      </c>
      <c r="G3707" s="33" t="n">
        <f aca="false">$G3706+IF($F3707=1,1,0)</f>
        <v>1</v>
      </c>
      <c r="H3707" s="0" t="str">
        <f aca="false">IF($F3707=1,$G3707,"")</f>
        <v/>
      </c>
    </row>
    <row r="3708" customFormat="false" ht="15" hidden="false" customHeight="false" outlineLevel="0" collapsed="false">
      <c r="A3708" s="30" t="n">
        <v>579.0625</v>
      </c>
      <c r="B3708" s="31" t="n">
        <v>17.1215</v>
      </c>
      <c r="C3708" s="32" t="n">
        <f aca="false">IF($A3708="","",IF(設定!$B$21="dB",10^($B3708/20),ABS($B3708)))</f>
        <v>7.1791826065805</v>
      </c>
      <c r="D3708" s="32" t="n">
        <f aca="false">IF($A3708="","",$A3708^2)</f>
        <v>335313.37890625</v>
      </c>
      <c r="E3708" s="32" t="n">
        <f aca="false">IF($A3708="","",IF($C3708&lt;=0,"",1/$C3708^2))</f>
        <v>0.0194021563511287</v>
      </c>
      <c r="F3708" s="33" t="n">
        <f aca="false">IF(OR(ROW()-設定!$B$30&lt;2,ROW()+設定!$B$30&gt;13701,N($A3708)&lt;=0,N(INDEX($A$2:$A$13701,MIN(13700,MAX(1,ROW()-1+設定!$B$30))))&lt;=0,$A3708&lt;設定!$B$28,$A3708&gt;設定!$B$29),0,IF(AND($C3708&gt;=MAX(INDEX($C$1:$C$13701,MAX(1,ROW()-設定!$B$24)):INDEX($C$1:$C$13701,MAX(1,ROW()-1))),$C3708&gt;MAX(INDEX($C$1:$C$13701,MIN(13701,ROW()+1)):INDEX($C$1:$C$13701,MIN(13701,ROW()+設定!$B$24))),$C3708&gt;=設定!$B$32,$C3708&gt;=MAX(MIN(INDEX($C$1:$C$13701,MAX(1,ROW()-設定!$B$26)):INDEX($C$1:$C$13701,MAX(1,ROW()-1))),MIN(INDEX($C$1:$C$13701,MIN(13701,ROW()+1)):INDEX($C$1:$C$13701,MIN(13701,ROW()+設定!$B$26))))*10^(設定!$B$27/20)),1,0))</f>
        <v>0</v>
      </c>
      <c r="G3708" s="33" t="n">
        <f aca="false">$G3707+IF($F3708=1,1,0)</f>
        <v>1</v>
      </c>
      <c r="H3708" s="0" t="str">
        <f aca="false">IF($F3708=1,$G3708,"")</f>
        <v/>
      </c>
    </row>
    <row r="3709" customFormat="false" ht="15" hidden="false" customHeight="false" outlineLevel="0" collapsed="false">
      <c r="A3709" s="30" t="n">
        <v>579.21875</v>
      </c>
      <c r="B3709" s="31" t="n">
        <v>17.2304</v>
      </c>
      <c r="C3709" s="32" t="n">
        <f aca="false">IF($A3709="","",IF(設定!$B$21="dB",10^($B3709/20),ABS($B3709)))</f>
        <v>7.26975876919604</v>
      </c>
      <c r="D3709" s="32" t="n">
        <f aca="false">IF($A3709="","",$A3709^2)</f>
        <v>335494.360351563</v>
      </c>
      <c r="E3709" s="32" t="n">
        <f aca="false">IF($A3709="","",IF($C3709&lt;=0,"",1/$C3709^2))</f>
        <v>0.0189216933538286</v>
      </c>
      <c r="F3709" s="33" t="n">
        <f aca="false">IF(OR(ROW()-設定!$B$30&lt;2,ROW()+設定!$B$30&gt;13701,N($A3709)&lt;=0,N(INDEX($A$2:$A$13701,MIN(13700,MAX(1,ROW()-1+設定!$B$30))))&lt;=0,$A3709&lt;設定!$B$28,$A3709&gt;設定!$B$29),0,IF(AND($C3709&gt;=MAX(INDEX($C$1:$C$13701,MAX(1,ROW()-設定!$B$24)):INDEX($C$1:$C$13701,MAX(1,ROW()-1))),$C3709&gt;MAX(INDEX($C$1:$C$13701,MIN(13701,ROW()+1)):INDEX($C$1:$C$13701,MIN(13701,ROW()+設定!$B$24))),$C3709&gt;=設定!$B$32,$C3709&gt;=MAX(MIN(INDEX($C$1:$C$13701,MAX(1,ROW()-設定!$B$26)):INDEX($C$1:$C$13701,MAX(1,ROW()-1))),MIN(INDEX($C$1:$C$13701,MIN(13701,ROW()+1)):INDEX($C$1:$C$13701,MIN(13701,ROW()+設定!$B$26))))*10^(設定!$B$27/20)),1,0))</f>
        <v>0</v>
      </c>
      <c r="G3709" s="33" t="n">
        <f aca="false">$G3708+IF($F3709=1,1,0)</f>
        <v>1</v>
      </c>
      <c r="H3709" s="0" t="str">
        <f aca="false">IF($F3709=1,$G3709,"")</f>
        <v/>
      </c>
    </row>
    <row r="3710" customFormat="false" ht="15" hidden="false" customHeight="false" outlineLevel="0" collapsed="false">
      <c r="A3710" s="30" t="n">
        <v>579.375</v>
      </c>
      <c r="B3710" s="31" t="n">
        <v>17.142</v>
      </c>
      <c r="C3710" s="32" t="n">
        <f aca="false">IF($A3710="","",IF(設定!$B$21="dB",10^($B3710/20),ABS($B3710)))</f>
        <v>7.19614656326581</v>
      </c>
      <c r="D3710" s="32" t="n">
        <f aca="false">IF($A3710="","",$A3710^2)</f>
        <v>335675.390625</v>
      </c>
      <c r="E3710" s="32" t="n">
        <f aca="false">IF($A3710="","",IF($C3710&lt;=0,"",1/$C3710^2))</f>
        <v>0.0193107881755808</v>
      </c>
      <c r="F3710" s="33" t="n">
        <f aca="false">IF(OR(ROW()-設定!$B$30&lt;2,ROW()+設定!$B$30&gt;13701,N($A3710)&lt;=0,N(INDEX($A$2:$A$13701,MIN(13700,MAX(1,ROW()-1+設定!$B$30))))&lt;=0,$A3710&lt;設定!$B$28,$A3710&gt;設定!$B$29),0,IF(AND($C3710&gt;=MAX(INDEX($C$1:$C$13701,MAX(1,ROW()-設定!$B$24)):INDEX($C$1:$C$13701,MAX(1,ROW()-1))),$C3710&gt;MAX(INDEX($C$1:$C$13701,MIN(13701,ROW()+1)):INDEX($C$1:$C$13701,MIN(13701,ROW()+設定!$B$24))),$C3710&gt;=設定!$B$32,$C3710&gt;=MAX(MIN(INDEX($C$1:$C$13701,MAX(1,ROW()-設定!$B$26)):INDEX($C$1:$C$13701,MAX(1,ROW()-1))),MIN(INDEX($C$1:$C$13701,MIN(13701,ROW()+1)):INDEX($C$1:$C$13701,MIN(13701,ROW()+設定!$B$26))))*10^(設定!$B$27/20)),1,0))</f>
        <v>0</v>
      </c>
      <c r="G3710" s="33" t="n">
        <f aca="false">$G3709+IF($F3710=1,1,0)</f>
        <v>1</v>
      </c>
      <c r="H3710" s="0" t="str">
        <f aca="false">IF($F3710=1,$G3710,"")</f>
        <v/>
      </c>
    </row>
    <row r="3711" customFormat="false" ht="15" hidden="false" customHeight="false" outlineLevel="0" collapsed="false">
      <c r="A3711" s="30" t="n">
        <v>579.53125</v>
      </c>
      <c r="B3711" s="31" t="n">
        <v>17.1716</v>
      </c>
      <c r="C3711" s="32" t="n">
        <f aca="false">IF($A3711="","",IF(設定!$B$21="dB",10^($B3711/20),ABS($B3711)))</f>
        <v>7.22071161110531</v>
      </c>
      <c r="D3711" s="32" t="n">
        <f aca="false">IF($A3711="","",$A3711^2)</f>
        <v>335856.469726563</v>
      </c>
      <c r="E3711" s="32" t="n">
        <f aca="false">IF($A3711="","",IF($C3711&lt;=0,"",1/$C3711^2))</f>
        <v>0.019179620071769</v>
      </c>
      <c r="F3711" s="33" t="n">
        <f aca="false">IF(OR(ROW()-設定!$B$30&lt;2,ROW()+設定!$B$30&gt;13701,N($A3711)&lt;=0,N(INDEX($A$2:$A$13701,MIN(13700,MAX(1,ROW()-1+設定!$B$30))))&lt;=0,$A3711&lt;設定!$B$28,$A3711&gt;設定!$B$29),0,IF(AND($C3711&gt;=MAX(INDEX($C$1:$C$13701,MAX(1,ROW()-設定!$B$24)):INDEX($C$1:$C$13701,MAX(1,ROW()-1))),$C3711&gt;MAX(INDEX($C$1:$C$13701,MIN(13701,ROW()+1)):INDEX($C$1:$C$13701,MIN(13701,ROW()+設定!$B$24))),$C3711&gt;=設定!$B$32,$C3711&gt;=MAX(MIN(INDEX($C$1:$C$13701,MAX(1,ROW()-設定!$B$26)):INDEX($C$1:$C$13701,MAX(1,ROW()-1))),MIN(INDEX($C$1:$C$13701,MIN(13701,ROW()+1)):INDEX($C$1:$C$13701,MIN(13701,ROW()+設定!$B$26))))*10^(設定!$B$27/20)),1,0))</f>
        <v>0</v>
      </c>
      <c r="G3711" s="33" t="n">
        <f aca="false">$G3710+IF($F3711=1,1,0)</f>
        <v>1</v>
      </c>
      <c r="H3711" s="0" t="str">
        <f aca="false">IF($F3711=1,$G3711,"")</f>
        <v/>
      </c>
    </row>
    <row r="3712" customFormat="false" ht="15" hidden="false" customHeight="false" outlineLevel="0" collapsed="false">
      <c r="A3712" s="30" t="n">
        <v>579.6875</v>
      </c>
      <c r="B3712" s="31" t="n">
        <v>17.0152</v>
      </c>
      <c r="C3712" s="32" t="n">
        <f aca="false">IF($A3712="","",IF(設定!$B$21="dB",10^($B3712/20),ABS($B3712)))</f>
        <v>7.09185749126373</v>
      </c>
      <c r="D3712" s="32" t="n">
        <f aca="false">IF($A3712="","",$A3712^2)</f>
        <v>336037.59765625</v>
      </c>
      <c r="E3712" s="32" t="n">
        <f aca="false">IF($A3712="","",IF($C3712&lt;=0,"",1/$C3712^2))</f>
        <v>0.0198829124409279</v>
      </c>
      <c r="F3712" s="33" t="n">
        <f aca="false">IF(OR(ROW()-設定!$B$30&lt;2,ROW()+設定!$B$30&gt;13701,N($A3712)&lt;=0,N(INDEX($A$2:$A$13701,MIN(13700,MAX(1,ROW()-1+設定!$B$30))))&lt;=0,$A3712&lt;設定!$B$28,$A3712&gt;設定!$B$29),0,IF(AND($C3712&gt;=MAX(INDEX($C$1:$C$13701,MAX(1,ROW()-設定!$B$24)):INDEX($C$1:$C$13701,MAX(1,ROW()-1))),$C3712&gt;MAX(INDEX($C$1:$C$13701,MIN(13701,ROW()+1)):INDEX($C$1:$C$13701,MIN(13701,ROW()+設定!$B$24))),$C3712&gt;=設定!$B$32,$C3712&gt;=MAX(MIN(INDEX($C$1:$C$13701,MAX(1,ROW()-設定!$B$26)):INDEX($C$1:$C$13701,MAX(1,ROW()-1))),MIN(INDEX($C$1:$C$13701,MIN(13701,ROW()+1)):INDEX($C$1:$C$13701,MIN(13701,ROW()+設定!$B$26))))*10^(設定!$B$27/20)),1,0))</f>
        <v>0</v>
      </c>
      <c r="G3712" s="33" t="n">
        <f aca="false">$G3711+IF($F3712=1,1,0)</f>
        <v>1</v>
      </c>
      <c r="H3712" s="0" t="str">
        <f aca="false">IF($F3712=1,$G3712,"")</f>
        <v/>
      </c>
    </row>
    <row r="3713" customFormat="false" ht="15" hidden="false" customHeight="false" outlineLevel="0" collapsed="false">
      <c r="A3713" s="30" t="n">
        <v>579.84375</v>
      </c>
      <c r="B3713" s="31" t="n">
        <v>17.0591</v>
      </c>
      <c r="C3713" s="32" t="n">
        <f aca="false">IF($A3713="","",IF(設定!$B$21="dB",10^($B3713/20),ABS($B3713)))</f>
        <v>7.12779170738875</v>
      </c>
      <c r="D3713" s="32" t="n">
        <f aca="false">IF($A3713="","",$A3713^2)</f>
        <v>336218.774414063</v>
      </c>
      <c r="E3713" s="32" t="n">
        <f aca="false">IF($A3713="","",IF($C3713&lt;=0,"",1/$C3713^2))</f>
        <v>0.0196829414227276</v>
      </c>
      <c r="F3713" s="33" t="n">
        <f aca="false">IF(OR(ROW()-設定!$B$30&lt;2,ROW()+設定!$B$30&gt;13701,N($A3713)&lt;=0,N(INDEX($A$2:$A$13701,MIN(13700,MAX(1,ROW()-1+設定!$B$30))))&lt;=0,$A3713&lt;設定!$B$28,$A3713&gt;設定!$B$29),0,IF(AND($C3713&gt;=MAX(INDEX($C$1:$C$13701,MAX(1,ROW()-設定!$B$24)):INDEX($C$1:$C$13701,MAX(1,ROW()-1))),$C3713&gt;MAX(INDEX($C$1:$C$13701,MIN(13701,ROW()+1)):INDEX($C$1:$C$13701,MIN(13701,ROW()+設定!$B$24))),$C3713&gt;=設定!$B$32,$C3713&gt;=MAX(MIN(INDEX($C$1:$C$13701,MAX(1,ROW()-設定!$B$26)):INDEX($C$1:$C$13701,MAX(1,ROW()-1))),MIN(INDEX($C$1:$C$13701,MIN(13701,ROW()+1)):INDEX($C$1:$C$13701,MIN(13701,ROW()+設定!$B$26))))*10^(設定!$B$27/20)),1,0))</f>
        <v>0</v>
      </c>
      <c r="G3713" s="33" t="n">
        <f aca="false">$G3712+IF($F3713=1,1,0)</f>
        <v>1</v>
      </c>
      <c r="H3713" s="0" t="str">
        <f aca="false">IF($F3713=1,$G3713,"")</f>
        <v/>
      </c>
    </row>
    <row r="3714" customFormat="false" ht="15" hidden="false" customHeight="false" outlineLevel="0" collapsed="false">
      <c r="A3714" s="30" t="n">
        <v>580</v>
      </c>
      <c r="B3714" s="31" t="n">
        <v>17.2192</v>
      </c>
      <c r="C3714" s="32" t="n">
        <f aca="false">IF($A3714="","",IF(設定!$B$21="dB",10^($B3714/20),ABS($B3714)))</f>
        <v>7.26039083684711</v>
      </c>
      <c r="D3714" s="32" t="n">
        <f aca="false">IF($A3714="","",$A3714^2)</f>
        <v>336400</v>
      </c>
      <c r="E3714" s="32" t="n">
        <f aca="false">IF($A3714="","",IF($C3714&lt;=0,"",1/$C3714^2))</f>
        <v>0.0189705533953517</v>
      </c>
      <c r="F3714" s="33" t="n">
        <f aca="false">IF(OR(ROW()-設定!$B$30&lt;2,ROW()+設定!$B$30&gt;13701,N($A3714)&lt;=0,N(INDEX($A$2:$A$13701,MIN(13700,MAX(1,ROW()-1+設定!$B$30))))&lt;=0,$A3714&lt;設定!$B$28,$A3714&gt;設定!$B$29),0,IF(AND($C3714&gt;=MAX(INDEX($C$1:$C$13701,MAX(1,ROW()-設定!$B$24)):INDEX($C$1:$C$13701,MAX(1,ROW()-1))),$C3714&gt;MAX(INDEX($C$1:$C$13701,MIN(13701,ROW()+1)):INDEX($C$1:$C$13701,MIN(13701,ROW()+設定!$B$24))),$C3714&gt;=設定!$B$32,$C3714&gt;=MAX(MIN(INDEX($C$1:$C$13701,MAX(1,ROW()-設定!$B$26)):INDEX($C$1:$C$13701,MAX(1,ROW()-1))),MIN(INDEX($C$1:$C$13701,MIN(13701,ROW()+1)):INDEX($C$1:$C$13701,MIN(13701,ROW()+設定!$B$26))))*10^(設定!$B$27/20)),1,0))</f>
        <v>0</v>
      </c>
      <c r="G3714" s="33" t="n">
        <f aca="false">$G3713+IF($F3714=1,1,0)</f>
        <v>1</v>
      </c>
      <c r="H3714" s="0" t="str">
        <f aca="false">IF($F3714=1,$G3714,"")</f>
        <v/>
      </c>
    </row>
    <row r="3715" customFormat="false" ht="15" hidden="false" customHeight="false" outlineLevel="0" collapsed="false">
      <c r="A3715" s="30" t="n">
        <v>580.15625</v>
      </c>
      <c r="B3715" s="31" t="n">
        <v>17.3312</v>
      </c>
      <c r="C3715" s="32" t="n">
        <f aca="false">IF($A3715="","",IF(設定!$B$21="dB",10^($B3715/20),ABS($B3715)))</f>
        <v>7.35461596231384</v>
      </c>
      <c r="D3715" s="32" t="n">
        <f aca="false">IF($A3715="","",$A3715^2)</f>
        <v>336581.274414063</v>
      </c>
      <c r="E3715" s="32" t="n">
        <f aca="false">IF($A3715="","",IF($C3715&lt;=0,"",1/$C3715^2))</f>
        <v>0.0184875771776234</v>
      </c>
      <c r="F3715" s="33" t="n">
        <f aca="false">IF(OR(ROW()-設定!$B$30&lt;2,ROW()+設定!$B$30&gt;13701,N($A3715)&lt;=0,N(INDEX($A$2:$A$13701,MIN(13700,MAX(1,ROW()-1+設定!$B$30))))&lt;=0,$A3715&lt;設定!$B$28,$A3715&gt;設定!$B$29),0,IF(AND($C3715&gt;=MAX(INDEX($C$1:$C$13701,MAX(1,ROW()-設定!$B$24)):INDEX($C$1:$C$13701,MAX(1,ROW()-1))),$C3715&gt;MAX(INDEX($C$1:$C$13701,MIN(13701,ROW()+1)):INDEX($C$1:$C$13701,MIN(13701,ROW()+設定!$B$24))),$C3715&gt;=設定!$B$32,$C3715&gt;=MAX(MIN(INDEX($C$1:$C$13701,MAX(1,ROW()-設定!$B$26)):INDEX($C$1:$C$13701,MAX(1,ROW()-1))),MIN(INDEX($C$1:$C$13701,MIN(13701,ROW()+1)):INDEX($C$1:$C$13701,MIN(13701,ROW()+設定!$B$26))))*10^(設定!$B$27/20)),1,0))</f>
        <v>0</v>
      </c>
      <c r="G3715" s="33" t="n">
        <f aca="false">$G3714+IF($F3715=1,1,0)</f>
        <v>1</v>
      </c>
      <c r="H3715" s="0" t="str">
        <f aca="false">IF($F3715=1,$G3715,"")</f>
        <v/>
      </c>
    </row>
    <row r="3716" customFormat="false" ht="15" hidden="false" customHeight="false" outlineLevel="0" collapsed="false">
      <c r="A3716" s="30" t="n">
        <v>580.3125</v>
      </c>
      <c r="B3716" s="31" t="n">
        <v>17.3373</v>
      </c>
      <c r="C3716" s="32" t="n">
        <f aca="false">IF($A3716="","",IF(設定!$B$21="dB",10^($B3716/20),ABS($B3716)))</f>
        <v>7.3597828382894</v>
      </c>
      <c r="D3716" s="32" t="n">
        <f aca="false">IF($A3716="","",$A3716^2)</f>
        <v>336762.59765625</v>
      </c>
      <c r="E3716" s="32" t="n">
        <f aca="false">IF($A3716="","",IF($C3716&lt;=0,"",1/$C3716^2))</f>
        <v>0.0184616281816048</v>
      </c>
      <c r="F3716" s="33" t="n">
        <f aca="false">IF(OR(ROW()-設定!$B$30&lt;2,ROW()+設定!$B$30&gt;13701,N($A3716)&lt;=0,N(INDEX($A$2:$A$13701,MIN(13700,MAX(1,ROW()-1+設定!$B$30))))&lt;=0,$A3716&lt;設定!$B$28,$A3716&gt;設定!$B$29),0,IF(AND($C3716&gt;=MAX(INDEX($C$1:$C$13701,MAX(1,ROW()-設定!$B$24)):INDEX($C$1:$C$13701,MAX(1,ROW()-1))),$C3716&gt;MAX(INDEX($C$1:$C$13701,MIN(13701,ROW()+1)):INDEX($C$1:$C$13701,MIN(13701,ROW()+設定!$B$24))),$C3716&gt;=設定!$B$32,$C3716&gt;=MAX(MIN(INDEX($C$1:$C$13701,MAX(1,ROW()-設定!$B$26)):INDEX($C$1:$C$13701,MAX(1,ROW()-1))),MIN(INDEX($C$1:$C$13701,MIN(13701,ROW()+1)):INDEX($C$1:$C$13701,MIN(13701,ROW()+設定!$B$26))))*10^(設定!$B$27/20)),1,0))</f>
        <v>0</v>
      </c>
      <c r="G3716" s="33" t="n">
        <f aca="false">$G3715+IF($F3716=1,1,0)</f>
        <v>1</v>
      </c>
      <c r="H3716" s="0" t="str">
        <f aca="false">IF($F3716=1,$G3716,"")</f>
        <v/>
      </c>
    </row>
    <row r="3717" customFormat="false" ht="15" hidden="false" customHeight="false" outlineLevel="0" collapsed="false">
      <c r="A3717" s="30" t="n">
        <v>580.46875</v>
      </c>
      <c r="B3717" s="31" t="n">
        <v>17.4524</v>
      </c>
      <c r="C3717" s="32" t="n">
        <f aca="false">IF($A3717="","",IF(設定!$B$21="dB",10^($B3717/20),ABS($B3717)))</f>
        <v>7.45795914587281</v>
      </c>
      <c r="D3717" s="32" t="n">
        <f aca="false">IF($A3717="","",$A3717^2)</f>
        <v>336943.969726563</v>
      </c>
      <c r="E3717" s="32" t="n">
        <f aca="false">IF($A3717="","",IF($C3717&lt;=0,"",1/$C3717^2))</f>
        <v>0.0179787709695137</v>
      </c>
      <c r="F3717" s="33" t="n">
        <f aca="false">IF(OR(ROW()-設定!$B$30&lt;2,ROW()+設定!$B$30&gt;13701,N($A3717)&lt;=0,N(INDEX($A$2:$A$13701,MIN(13700,MAX(1,ROW()-1+設定!$B$30))))&lt;=0,$A3717&lt;設定!$B$28,$A3717&gt;設定!$B$29),0,IF(AND($C3717&gt;=MAX(INDEX($C$1:$C$13701,MAX(1,ROW()-設定!$B$24)):INDEX($C$1:$C$13701,MAX(1,ROW()-1))),$C3717&gt;MAX(INDEX($C$1:$C$13701,MIN(13701,ROW()+1)):INDEX($C$1:$C$13701,MIN(13701,ROW()+設定!$B$24))),$C3717&gt;=設定!$B$32,$C3717&gt;=MAX(MIN(INDEX($C$1:$C$13701,MAX(1,ROW()-設定!$B$26)):INDEX($C$1:$C$13701,MAX(1,ROW()-1))),MIN(INDEX($C$1:$C$13701,MIN(13701,ROW()+1)):INDEX($C$1:$C$13701,MIN(13701,ROW()+設定!$B$26))))*10^(設定!$B$27/20)),1,0))</f>
        <v>0</v>
      </c>
      <c r="G3717" s="33" t="n">
        <f aca="false">$G3716+IF($F3717=1,1,0)</f>
        <v>1</v>
      </c>
      <c r="H3717" s="0" t="str">
        <f aca="false">IF($F3717=1,$G3717,"")</f>
        <v/>
      </c>
    </row>
    <row r="3718" customFormat="false" ht="15" hidden="false" customHeight="false" outlineLevel="0" collapsed="false">
      <c r="A3718" s="30" t="n">
        <v>580.625</v>
      </c>
      <c r="B3718" s="31" t="n">
        <v>17.2674</v>
      </c>
      <c r="C3718" s="32" t="n">
        <f aca="false">IF($A3718="","",IF(設定!$B$21="dB",10^($B3718/20),ABS($B3718)))</f>
        <v>7.30079241116744</v>
      </c>
      <c r="D3718" s="32" t="n">
        <f aca="false">IF($A3718="","",$A3718^2)</f>
        <v>337125.390625</v>
      </c>
      <c r="E3718" s="32" t="n">
        <f aca="false">IF($A3718="","",IF($C3718&lt;=0,"",1/$C3718^2))</f>
        <v>0.0187611735108626</v>
      </c>
      <c r="F3718" s="33" t="n">
        <f aca="false">IF(OR(ROW()-設定!$B$30&lt;2,ROW()+設定!$B$30&gt;13701,N($A3718)&lt;=0,N(INDEX($A$2:$A$13701,MIN(13700,MAX(1,ROW()-1+設定!$B$30))))&lt;=0,$A3718&lt;設定!$B$28,$A3718&gt;設定!$B$29),0,IF(AND($C3718&gt;=MAX(INDEX($C$1:$C$13701,MAX(1,ROW()-設定!$B$24)):INDEX($C$1:$C$13701,MAX(1,ROW()-1))),$C3718&gt;MAX(INDEX($C$1:$C$13701,MIN(13701,ROW()+1)):INDEX($C$1:$C$13701,MIN(13701,ROW()+設定!$B$24))),$C3718&gt;=設定!$B$32,$C3718&gt;=MAX(MIN(INDEX($C$1:$C$13701,MAX(1,ROW()-設定!$B$26)):INDEX($C$1:$C$13701,MAX(1,ROW()-1))),MIN(INDEX($C$1:$C$13701,MIN(13701,ROW()+1)):INDEX($C$1:$C$13701,MIN(13701,ROW()+設定!$B$26))))*10^(設定!$B$27/20)),1,0))</f>
        <v>0</v>
      </c>
      <c r="G3718" s="33" t="n">
        <f aca="false">$G3717+IF($F3718=1,1,0)</f>
        <v>1</v>
      </c>
      <c r="H3718" s="0" t="str">
        <f aca="false">IF($F3718=1,$G3718,"")</f>
        <v/>
      </c>
    </row>
    <row r="3719" customFormat="false" ht="15" hidden="false" customHeight="false" outlineLevel="0" collapsed="false">
      <c r="A3719" s="30" t="n">
        <v>580.78125</v>
      </c>
      <c r="B3719" s="31" t="n">
        <v>17.2769</v>
      </c>
      <c r="C3719" s="32" t="n">
        <f aca="false">IF($A3719="","",IF(設定!$B$21="dB",10^($B3719/20),ABS($B3719)))</f>
        <v>7.3087818600048</v>
      </c>
      <c r="D3719" s="32" t="n">
        <f aca="false">IF($A3719="","",$A3719^2)</f>
        <v>337306.860351563</v>
      </c>
      <c r="E3719" s="32" t="n">
        <f aca="false">IF($A3719="","",IF($C3719&lt;=0,"",1/$C3719^2))</f>
        <v>0.0187201791253824</v>
      </c>
      <c r="F3719" s="33" t="n">
        <f aca="false">IF(OR(ROW()-設定!$B$30&lt;2,ROW()+設定!$B$30&gt;13701,N($A3719)&lt;=0,N(INDEX($A$2:$A$13701,MIN(13700,MAX(1,ROW()-1+設定!$B$30))))&lt;=0,$A3719&lt;設定!$B$28,$A3719&gt;設定!$B$29),0,IF(AND($C3719&gt;=MAX(INDEX($C$1:$C$13701,MAX(1,ROW()-設定!$B$24)):INDEX($C$1:$C$13701,MAX(1,ROW()-1))),$C3719&gt;MAX(INDEX($C$1:$C$13701,MIN(13701,ROW()+1)):INDEX($C$1:$C$13701,MIN(13701,ROW()+設定!$B$24))),$C3719&gt;=設定!$B$32,$C3719&gt;=MAX(MIN(INDEX($C$1:$C$13701,MAX(1,ROW()-設定!$B$26)):INDEX($C$1:$C$13701,MAX(1,ROW()-1))),MIN(INDEX($C$1:$C$13701,MIN(13701,ROW()+1)):INDEX($C$1:$C$13701,MIN(13701,ROW()+設定!$B$26))))*10^(設定!$B$27/20)),1,0))</f>
        <v>0</v>
      </c>
      <c r="G3719" s="33" t="n">
        <f aca="false">$G3718+IF($F3719=1,1,0)</f>
        <v>1</v>
      </c>
      <c r="H3719" s="0" t="str">
        <f aca="false">IF($F3719=1,$G3719,"")</f>
        <v/>
      </c>
    </row>
    <row r="3720" customFormat="false" ht="15" hidden="false" customHeight="false" outlineLevel="0" collapsed="false">
      <c r="A3720" s="30" t="n">
        <v>580.9375</v>
      </c>
      <c r="B3720" s="31" t="n">
        <v>17.3812</v>
      </c>
      <c r="C3720" s="32" t="n">
        <f aca="false">IF($A3720="","",IF(設定!$B$21="dB",10^($B3720/20),ABS($B3720)))</f>
        <v>7.39707462361787</v>
      </c>
      <c r="D3720" s="32" t="n">
        <f aca="false">IF($A3720="","",$A3720^2)</f>
        <v>337488.37890625</v>
      </c>
      <c r="E3720" s="32" t="n">
        <f aca="false">IF($A3720="","",IF($C3720&lt;=0,"",1/$C3720^2))</f>
        <v>0.0182759516316486</v>
      </c>
      <c r="F3720" s="33" t="n">
        <f aca="false">IF(OR(ROW()-設定!$B$30&lt;2,ROW()+設定!$B$30&gt;13701,N($A3720)&lt;=0,N(INDEX($A$2:$A$13701,MIN(13700,MAX(1,ROW()-1+設定!$B$30))))&lt;=0,$A3720&lt;設定!$B$28,$A3720&gt;設定!$B$29),0,IF(AND($C3720&gt;=MAX(INDEX($C$1:$C$13701,MAX(1,ROW()-設定!$B$24)):INDEX($C$1:$C$13701,MAX(1,ROW()-1))),$C3720&gt;MAX(INDEX($C$1:$C$13701,MIN(13701,ROW()+1)):INDEX($C$1:$C$13701,MIN(13701,ROW()+設定!$B$24))),$C3720&gt;=設定!$B$32,$C3720&gt;=MAX(MIN(INDEX($C$1:$C$13701,MAX(1,ROW()-設定!$B$26)):INDEX($C$1:$C$13701,MAX(1,ROW()-1))),MIN(INDEX($C$1:$C$13701,MIN(13701,ROW()+1)):INDEX($C$1:$C$13701,MIN(13701,ROW()+設定!$B$26))))*10^(設定!$B$27/20)),1,0))</f>
        <v>0</v>
      </c>
      <c r="G3720" s="33" t="n">
        <f aca="false">$G3719+IF($F3720=1,1,0)</f>
        <v>1</v>
      </c>
      <c r="H3720" s="0" t="str">
        <f aca="false">IF($F3720=1,$G3720,"")</f>
        <v/>
      </c>
    </row>
    <row r="3721" customFormat="false" ht="15" hidden="false" customHeight="false" outlineLevel="0" collapsed="false">
      <c r="A3721" s="30" t="n">
        <v>581.09375</v>
      </c>
      <c r="B3721" s="31" t="n">
        <v>17.2998</v>
      </c>
      <c r="C3721" s="32" t="n">
        <f aca="false">IF($A3721="","",IF(設定!$B$21="dB",10^($B3721/20),ABS($B3721)))</f>
        <v>7.32807659424713</v>
      </c>
      <c r="D3721" s="32" t="n">
        <f aca="false">IF($A3721="","",$A3721^2)</f>
        <v>337669.946289063</v>
      </c>
      <c r="E3721" s="32" t="n">
        <f aca="false">IF($A3721="","",IF($C3721&lt;=0,"",1/$C3721^2))</f>
        <v>0.0186217289091907</v>
      </c>
      <c r="F3721" s="33" t="n">
        <f aca="false">IF(OR(ROW()-設定!$B$30&lt;2,ROW()+設定!$B$30&gt;13701,N($A3721)&lt;=0,N(INDEX($A$2:$A$13701,MIN(13700,MAX(1,ROW()-1+設定!$B$30))))&lt;=0,$A3721&lt;設定!$B$28,$A3721&gt;設定!$B$29),0,IF(AND($C3721&gt;=MAX(INDEX($C$1:$C$13701,MAX(1,ROW()-設定!$B$24)):INDEX($C$1:$C$13701,MAX(1,ROW()-1))),$C3721&gt;MAX(INDEX($C$1:$C$13701,MIN(13701,ROW()+1)):INDEX($C$1:$C$13701,MIN(13701,ROW()+設定!$B$24))),$C3721&gt;=設定!$B$32,$C3721&gt;=MAX(MIN(INDEX($C$1:$C$13701,MAX(1,ROW()-設定!$B$26)):INDEX($C$1:$C$13701,MAX(1,ROW()-1))),MIN(INDEX($C$1:$C$13701,MIN(13701,ROW()+1)):INDEX($C$1:$C$13701,MIN(13701,ROW()+設定!$B$26))))*10^(設定!$B$27/20)),1,0))</f>
        <v>0</v>
      </c>
      <c r="G3721" s="33" t="n">
        <f aca="false">$G3720+IF($F3721=1,1,0)</f>
        <v>1</v>
      </c>
      <c r="H3721" s="0" t="str">
        <f aca="false">IF($F3721=1,$G3721,"")</f>
        <v/>
      </c>
    </row>
    <row r="3722" customFormat="false" ht="15" hidden="false" customHeight="false" outlineLevel="0" collapsed="false">
      <c r="A3722" s="30" t="n">
        <v>581.25</v>
      </c>
      <c r="B3722" s="31" t="n">
        <v>17.3124</v>
      </c>
      <c r="C3722" s="32" t="n">
        <f aca="false">IF($A3722="","",IF(設定!$B$21="dB",10^($B3722/20),ABS($B3722)))</f>
        <v>7.33871462585166</v>
      </c>
      <c r="D3722" s="32" t="n">
        <f aca="false">IF($A3722="","",$A3722^2)</f>
        <v>337851.5625</v>
      </c>
      <c r="E3722" s="32" t="n">
        <f aca="false">IF($A3722="","",IF($C3722&lt;=0,"",1/$C3722^2))</f>
        <v>0.0185677807803372</v>
      </c>
      <c r="F3722" s="33" t="n">
        <f aca="false">IF(OR(ROW()-設定!$B$30&lt;2,ROW()+設定!$B$30&gt;13701,N($A3722)&lt;=0,N(INDEX($A$2:$A$13701,MIN(13700,MAX(1,ROW()-1+設定!$B$30))))&lt;=0,$A3722&lt;設定!$B$28,$A3722&gt;設定!$B$29),0,IF(AND($C3722&gt;=MAX(INDEX($C$1:$C$13701,MAX(1,ROW()-設定!$B$24)):INDEX($C$1:$C$13701,MAX(1,ROW()-1))),$C3722&gt;MAX(INDEX($C$1:$C$13701,MIN(13701,ROW()+1)):INDEX($C$1:$C$13701,MIN(13701,ROW()+設定!$B$24))),$C3722&gt;=設定!$B$32,$C3722&gt;=MAX(MIN(INDEX($C$1:$C$13701,MAX(1,ROW()-設定!$B$26)):INDEX($C$1:$C$13701,MAX(1,ROW()-1))),MIN(INDEX($C$1:$C$13701,MIN(13701,ROW()+1)):INDEX($C$1:$C$13701,MIN(13701,ROW()+設定!$B$26))))*10^(設定!$B$27/20)),1,0))</f>
        <v>0</v>
      </c>
      <c r="G3722" s="33" t="n">
        <f aca="false">$G3721+IF($F3722=1,1,0)</f>
        <v>1</v>
      </c>
      <c r="H3722" s="0" t="str">
        <f aca="false">IF($F3722=1,$G3722,"")</f>
        <v/>
      </c>
    </row>
    <row r="3723" customFormat="false" ht="15" hidden="false" customHeight="false" outlineLevel="0" collapsed="false">
      <c r="A3723" s="30" t="n">
        <v>581.40625</v>
      </c>
      <c r="B3723" s="31" t="n">
        <v>17.2302</v>
      </c>
      <c r="C3723" s="32" t="n">
        <f aca="false">IF($A3723="","",IF(設定!$B$21="dB",10^($B3723/20),ABS($B3723)))</f>
        <v>7.26959137874149</v>
      </c>
      <c r="D3723" s="32" t="n">
        <f aca="false">IF($A3723="","",$A3723^2)</f>
        <v>338033.227539063</v>
      </c>
      <c r="E3723" s="32" t="n">
        <f aca="false">IF($A3723="","",IF($C3723&lt;=0,"",1/$C3723^2))</f>
        <v>0.0189225647500741</v>
      </c>
      <c r="F3723" s="33" t="n">
        <f aca="false">IF(OR(ROW()-設定!$B$30&lt;2,ROW()+設定!$B$30&gt;13701,N($A3723)&lt;=0,N(INDEX($A$2:$A$13701,MIN(13700,MAX(1,ROW()-1+設定!$B$30))))&lt;=0,$A3723&lt;設定!$B$28,$A3723&gt;設定!$B$29),0,IF(AND($C3723&gt;=MAX(INDEX($C$1:$C$13701,MAX(1,ROW()-設定!$B$24)):INDEX($C$1:$C$13701,MAX(1,ROW()-1))),$C3723&gt;MAX(INDEX($C$1:$C$13701,MIN(13701,ROW()+1)):INDEX($C$1:$C$13701,MIN(13701,ROW()+設定!$B$24))),$C3723&gt;=設定!$B$32,$C3723&gt;=MAX(MIN(INDEX($C$1:$C$13701,MAX(1,ROW()-設定!$B$26)):INDEX($C$1:$C$13701,MAX(1,ROW()-1))),MIN(INDEX($C$1:$C$13701,MIN(13701,ROW()+1)):INDEX($C$1:$C$13701,MIN(13701,ROW()+設定!$B$26))))*10^(設定!$B$27/20)),1,0))</f>
        <v>0</v>
      </c>
      <c r="G3723" s="33" t="n">
        <f aca="false">$G3722+IF($F3723=1,1,0)</f>
        <v>1</v>
      </c>
      <c r="H3723" s="0" t="str">
        <f aca="false">IF($F3723=1,$G3723,"")</f>
        <v/>
      </c>
    </row>
    <row r="3724" customFormat="false" ht="15" hidden="false" customHeight="false" outlineLevel="0" collapsed="false">
      <c r="A3724" s="30" t="n">
        <v>581.5625</v>
      </c>
      <c r="B3724" s="31" t="n">
        <v>17.464</v>
      </c>
      <c r="C3724" s="32" t="n">
        <f aca="false">IF($A3724="","",IF(設定!$B$21="dB",10^($B3724/20),ABS($B3724)))</f>
        <v>7.46792589930883</v>
      </c>
      <c r="D3724" s="32" t="n">
        <f aca="false">IF($A3724="","",$A3724^2)</f>
        <v>338214.94140625</v>
      </c>
      <c r="E3724" s="32" t="n">
        <f aca="false">IF($A3724="","",IF($C3724&lt;=0,"",1/$C3724^2))</f>
        <v>0.0179308137708044</v>
      </c>
      <c r="F3724" s="33" t="n">
        <f aca="false">IF(OR(ROW()-設定!$B$30&lt;2,ROW()+設定!$B$30&gt;13701,N($A3724)&lt;=0,N(INDEX($A$2:$A$13701,MIN(13700,MAX(1,ROW()-1+設定!$B$30))))&lt;=0,$A3724&lt;設定!$B$28,$A3724&gt;設定!$B$29),0,IF(AND($C3724&gt;=MAX(INDEX($C$1:$C$13701,MAX(1,ROW()-設定!$B$24)):INDEX($C$1:$C$13701,MAX(1,ROW()-1))),$C3724&gt;MAX(INDEX($C$1:$C$13701,MIN(13701,ROW()+1)):INDEX($C$1:$C$13701,MIN(13701,ROW()+設定!$B$24))),$C3724&gt;=設定!$B$32,$C3724&gt;=MAX(MIN(INDEX($C$1:$C$13701,MAX(1,ROW()-設定!$B$26)):INDEX($C$1:$C$13701,MAX(1,ROW()-1))),MIN(INDEX($C$1:$C$13701,MIN(13701,ROW()+1)):INDEX($C$1:$C$13701,MIN(13701,ROW()+設定!$B$26))))*10^(設定!$B$27/20)),1,0))</f>
        <v>0</v>
      </c>
      <c r="G3724" s="33" t="n">
        <f aca="false">$G3723+IF($F3724=1,1,0)</f>
        <v>1</v>
      </c>
      <c r="H3724" s="0" t="str">
        <f aca="false">IF($F3724=1,$G3724,"")</f>
        <v/>
      </c>
    </row>
    <row r="3725" customFormat="false" ht="15" hidden="false" customHeight="false" outlineLevel="0" collapsed="false">
      <c r="A3725" s="30" t="n">
        <v>581.71875</v>
      </c>
      <c r="B3725" s="31" t="n">
        <v>17.2702</v>
      </c>
      <c r="C3725" s="32" t="n">
        <f aca="false">IF($A3725="","",IF(設定!$B$21="dB",10^($B3725/20),ABS($B3725)))</f>
        <v>7.30314628795539</v>
      </c>
      <c r="D3725" s="32" t="n">
        <f aca="false">IF($A3725="","",$A3725^2)</f>
        <v>338396.704101563</v>
      </c>
      <c r="E3725" s="32" t="n">
        <f aca="false">IF($A3725="","",IF($C3725&lt;=0,"",1/$C3725^2))</f>
        <v>0.0187490816336752</v>
      </c>
      <c r="F3725" s="33" t="n">
        <f aca="false">IF(OR(ROW()-設定!$B$30&lt;2,ROW()+設定!$B$30&gt;13701,N($A3725)&lt;=0,N(INDEX($A$2:$A$13701,MIN(13700,MAX(1,ROW()-1+設定!$B$30))))&lt;=0,$A3725&lt;設定!$B$28,$A3725&gt;設定!$B$29),0,IF(AND($C3725&gt;=MAX(INDEX($C$1:$C$13701,MAX(1,ROW()-設定!$B$24)):INDEX($C$1:$C$13701,MAX(1,ROW()-1))),$C3725&gt;MAX(INDEX($C$1:$C$13701,MIN(13701,ROW()+1)):INDEX($C$1:$C$13701,MIN(13701,ROW()+設定!$B$24))),$C3725&gt;=設定!$B$32,$C3725&gt;=MAX(MIN(INDEX($C$1:$C$13701,MAX(1,ROW()-設定!$B$26)):INDEX($C$1:$C$13701,MAX(1,ROW()-1))),MIN(INDEX($C$1:$C$13701,MIN(13701,ROW()+1)):INDEX($C$1:$C$13701,MIN(13701,ROW()+設定!$B$26))))*10^(設定!$B$27/20)),1,0))</f>
        <v>0</v>
      </c>
      <c r="G3725" s="33" t="n">
        <f aca="false">$G3724+IF($F3725=1,1,0)</f>
        <v>1</v>
      </c>
      <c r="H3725" s="0" t="str">
        <f aca="false">IF($F3725=1,$G3725,"")</f>
        <v/>
      </c>
    </row>
    <row r="3726" customFormat="false" ht="15" hidden="false" customHeight="false" outlineLevel="0" collapsed="false">
      <c r="A3726" s="30" t="n">
        <v>581.875</v>
      </c>
      <c r="B3726" s="31" t="n">
        <v>17.457</v>
      </c>
      <c r="C3726" s="32" t="n">
        <f aca="false">IF($A3726="","",IF(設定!$B$21="dB",10^($B3726/20),ABS($B3726)))</f>
        <v>7.46190988660318</v>
      </c>
      <c r="D3726" s="32" t="n">
        <f aca="false">IF($A3726="","",$A3726^2)</f>
        <v>338578.515625</v>
      </c>
      <c r="E3726" s="32" t="n">
        <f aca="false">IF($A3726="","",IF($C3726&lt;=0,"",1/$C3726^2))</f>
        <v>0.0179597381319692</v>
      </c>
      <c r="F3726" s="33" t="n">
        <f aca="false">IF(OR(ROW()-設定!$B$30&lt;2,ROW()+設定!$B$30&gt;13701,N($A3726)&lt;=0,N(INDEX($A$2:$A$13701,MIN(13700,MAX(1,ROW()-1+設定!$B$30))))&lt;=0,$A3726&lt;設定!$B$28,$A3726&gt;設定!$B$29),0,IF(AND($C3726&gt;=MAX(INDEX($C$1:$C$13701,MAX(1,ROW()-設定!$B$24)):INDEX($C$1:$C$13701,MAX(1,ROW()-1))),$C3726&gt;MAX(INDEX($C$1:$C$13701,MIN(13701,ROW()+1)):INDEX($C$1:$C$13701,MIN(13701,ROW()+設定!$B$24))),$C3726&gt;=設定!$B$32,$C3726&gt;=MAX(MIN(INDEX($C$1:$C$13701,MAX(1,ROW()-設定!$B$26)):INDEX($C$1:$C$13701,MAX(1,ROW()-1))),MIN(INDEX($C$1:$C$13701,MIN(13701,ROW()+1)):INDEX($C$1:$C$13701,MIN(13701,ROW()+設定!$B$26))))*10^(設定!$B$27/20)),1,0))</f>
        <v>0</v>
      </c>
      <c r="G3726" s="33" t="n">
        <f aca="false">$G3725+IF($F3726=1,1,0)</f>
        <v>1</v>
      </c>
      <c r="H3726" s="0" t="str">
        <f aca="false">IF($F3726=1,$G3726,"")</f>
        <v/>
      </c>
    </row>
    <row r="3727" customFormat="false" ht="15" hidden="false" customHeight="false" outlineLevel="0" collapsed="false">
      <c r="A3727" s="30" t="n">
        <v>582.03125</v>
      </c>
      <c r="B3727" s="31" t="n">
        <v>17.2762</v>
      </c>
      <c r="C3727" s="32" t="n">
        <f aca="false">IF($A3727="","",IF(設定!$B$21="dB",10^($B3727/20),ABS($B3727)))</f>
        <v>7.30819286551323</v>
      </c>
      <c r="D3727" s="32" t="n">
        <f aca="false">IF($A3727="","",$A3727^2)</f>
        <v>338760.375976563</v>
      </c>
      <c r="E3727" s="32" t="n">
        <f aca="false">IF($A3727="","",IF($C3727&lt;=0,"",1/$C3727^2))</f>
        <v>0.0187231967049415</v>
      </c>
      <c r="F3727" s="33" t="n">
        <f aca="false">IF(OR(ROW()-設定!$B$30&lt;2,ROW()+設定!$B$30&gt;13701,N($A3727)&lt;=0,N(INDEX($A$2:$A$13701,MIN(13700,MAX(1,ROW()-1+設定!$B$30))))&lt;=0,$A3727&lt;設定!$B$28,$A3727&gt;設定!$B$29),0,IF(AND($C3727&gt;=MAX(INDEX($C$1:$C$13701,MAX(1,ROW()-設定!$B$24)):INDEX($C$1:$C$13701,MAX(1,ROW()-1))),$C3727&gt;MAX(INDEX($C$1:$C$13701,MIN(13701,ROW()+1)):INDEX($C$1:$C$13701,MIN(13701,ROW()+設定!$B$24))),$C3727&gt;=設定!$B$32,$C3727&gt;=MAX(MIN(INDEX($C$1:$C$13701,MAX(1,ROW()-設定!$B$26)):INDEX($C$1:$C$13701,MAX(1,ROW()-1))),MIN(INDEX($C$1:$C$13701,MIN(13701,ROW()+1)):INDEX($C$1:$C$13701,MIN(13701,ROW()+設定!$B$26))))*10^(設定!$B$27/20)),1,0))</f>
        <v>0</v>
      </c>
      <c r="G3727" s="33" t="n">
        <f aca="false">$G3726+IF($F3727=1,1,0)</f>
        <v>1</v>
      </c>
      <c r="H3727" s="0" t="str">
        <f aca="false">IF($F3727=1,$G3727,"")</f>
        <v/>
      </c>
    </row>
    <row r="3728" customFormat="false" ht="15" hidden="false" customHeight="false" outlineLevel="0" collapsed="false">
      <c r="A3728" s="30" t="n">
        <v>582.1875</v>
      </c>
      <c r="B3728" s="31" t="n">
        <v>17.5607</v>
      </c>
      <c r="C3728" s="32" t="n">
        <f aca="false">IF($A3728="","",IF(設定!$B$21="dB",10^($B3728/20),ABS($B3728)))</f>
        <v>7.5515308336135</v>
      </c>
      <c r="D3728" s="32" t="n">
        <f aca="false">IF($A3728="","",$A3728^2)</f>
        <v>338942.28515625</v>
      </c>
      <c r="E3728" s="32" t="n">
        <f aca="false">IF($A3728="","",IF($C3728&lt;=0,"",1/$C3728^2))</f>
        <v>0.0175359783248594</v>
      </c>
      <c r="F3728" s="33" t="n">
        <f aca="false">IF(OR(ROW()-設定!$B$30&lt;2,ROW()+設定!$B$30&gt;13701,N($A3728)&lt;=0,N(INDEX($A$2:$A$13701,MIN(13700,MAX(1,ROW()-1+設定!$B$30))))&lt;=0,$A3728&lt;設定!$B$28,$A3728&gt;設定!$B$29),0,IF(AND($C3728&gt;=MAX(INDEX($C$1:$C$13701,MAX(1,ROW()-設定!$B$24)):INDEX($C$1:$C$13701,MAX(1,ROW()-1))),$C3728&gt;MAX(INDEX($C$1:$C$13701,MIN(13701,ROW()+1)):INDEX($C$1:$C$13701,MIN(13701,ROW()+設定!$B$24))),$C3728&gt;=設定!$B$32,$C3728&gt;=MAX(MIN(INDEX($C$1:$C$13701,MAX(1,ROW()-設定!$B$26)):INDEX($C$1:$C$13701,MAX(1,ROW()-1))),MIN(INDEX($C$1:$C$13701,MIN(13701,ROW()+1)):INDEX($C$1:$C$13701,MIN(13701,ROW()+設定!$B$26))))*10^(設定!$B$27/20)),1,0))</f>
        <v>0</v>
      </c>
      <c r="G3728" s="33" t="n">
        <f aca="false">$G3727+IF($F3728=1,1,0)</f>
        <v>1</v>
      </c>
      <c r="H3728" s="0" t="str">
        <f aca="false">IF($F3728=1,$G3728,"")</f>
        <v/>
      </c>
    </row>
    <row r="3729" customFormat="false" ht="15" hidden="false" customHeight="false" outlineLevel="0" collapsed="false">
      <c r="A3729" s="30" t="n">
        <v>582.34375</v>
      </c>
      <c r="B3729" s="31" t="n">
        <v>17.3604</v>
      </c>
      <c r="C3729" s="32" t="n">
        <f aca="false">IF($A3729="","",IF(設定!$B$21="dB",10^($B3729/20),ABS($B3729)))</f>
        <v>7.37938212657179</v>
      </c>
      <c r="D3729" s="32" t="n">
        <f aca="false">IF($A3729="","",$A3729^2)</f>
        <v>339124.243164063</v>
      </c>
      <c r="E3729" s="32" t="n">
        <f aca="false">IF($A3729="","",IF($C3729&lt;=0,"",1/$C3729^2))</f>
        <v>0.0183636919970534</v>
      </c>
      <c r="F3729" s="33" t="n">
        <f aca="false">IF(OR(ROW()-設定!$B$30&lt;2,ROW()+設定!$B$30&gt;13701,N($A3729)&lt;=0,N(INDEX($A$2:$A$13701,MIN(13700,MAX(1,ROW()-1+設定!$B$30))))&lt;=0,$A3729&lt;設定!$B$28,$A3729&gt;設定!$B$29),0,IF(AND($C3729&gt;=MAX(INDEX($C$1:$C$13701,MAX(1,ROW()-設定!$B$24)):INDEX($C$1:$C$13701,MAX(1,ROW()-1))),$C3729&gt;MAX(INDEX($C$1:$C$13701,MIN(13701,ROW()+1)):INDEX($C$1:$C$13701,MIN(13701,ROW()+設定!$B$24))),$C3729&gt;=設定!$B$32,$C3729&gt;=MAX(MIN(INDEX($C$1:$C$13701,MAX(1,ROW()-設定!$B$26)):INDEX($C$1:$C$13701,MAX(1,ROW()-1))),MIN(INDEX($C$1:$C$13701,MIN(13701,ROW()+1)):INDEX($C$1:$C$13701,MIN(13701,ROW()+設定!$B$26))))*10^(設定!$B$27/20)),1,0))</f>
        <v>0</v>
      </c>
      <c r="G3729" s="33" t="n">
        <f aca="false">$G3728+IF($F3729=1,1,0)</f>
        <v>1</v>
      </c>
      <c r="H3729" s="0" t="str">
        <f aca="false">IF($F3729=1,$G3729,"")</f>
        <v/>
      </c>
    </row>
    <row r="3730" customFormat="false" ht="15" hidden="false" customHeight="false" outlineLevel="0" collapsed="false">
      <c r="A3730" s="30" t="n">
        <v>582.5</v>
      </c>
      <c r="B3730" s="31" t="n">
        <v>17.5777</v>
      </c>
      <c r="C3730" s="32" t="n">
        <f aca="false">IF($A3730="","",IF(設定!$B$21="dB",10^($B3730/20),ABS($B3730)))</f>
        <v>7.56632514255961</v>
      </c>
      <c r="D3730" s="32" t="n">
        <f aca="false">IF($A3730="","",$A3730^2)</f>
        <v>339306.25</v>
      </c>
      <c r="E3730" s="32" t="n">
        <f aca="false">IF($A3730="","",IF($C3730&lt;=0,"",1/$C3730^2))</f>
        <v>0.0174674697572425</v>
      </c>
      <c r="F3730" s="33" t="n">
        <f aca="false">IF(OR(ROW()-設定!$B$30&lt;2,ROW()+設定!$B$30&gt;13701,N($A3730)&lt;=0,N(INDEX($A$2:$A$13701,MIN(13700,MAX(1,ROW()-1+設定!$B$30))))&lt;=0,$A3730&lt;設定!$B$28,$A3730&gt;設定!$B$29),0,IF(AND($C3730&gt;=MAX(INDEX($C$1:$C$13701,MAX(1,ROW()-設定!$B$24)):INDEX($C$1:$C$13701,MAX(1,ROW()-1))),$C3730&gt;MAX(INDEX($C$1:$C$13701,MIN(13701,ROW()+1)):INDEX($C$1:$C$13701,MIN(13701,ROW()+設定!$B$24))),$C3730&gt;=設定!$B$32,$C3730&gt;=MAX(MIN(INDEX($C$1:$C$13701,MAX(1,ROW()-設定!$B$26)):INDEX($C$1:$C$13701,MAX(1,ROW()-1))),MIN(INDEX($C$1:$C$13701,MIN(13701,ROW()+1)):INDEX($C$1:$C$13701,MIN(13701,ROW()+設定!$B$26))))*10^(設定!$B$27/20)),1,0))</f>
        <v>0</v>
      </c>
      <c r="G3730" s="33" t="n">
        <f aca="false">$G3729+IF($F3730=1,1,0)</f>
        <v>1</v>
      </c>
      <c r="H3730" s="0" t="str">
        <f aca="false">IF($F3730=1,$G3730,"")</f>
        <v/>
      </c>
    </row>
    <row r="3731" customFormat="false" ht="15" hidden="false" customHeight="false" outlineLevel="0" collapsed="false">
      <c r="A3731" s="30" t="n">
        <v>582.65625</v>
      </c>
      <c r="B3731" s="31" t="n">
        <v>17.3447</v>
      </c>
      <c r="C3731" s="32" t="n">
        <f aca="false">IF($A3731="","",IF(設定!$B$21="dB",10^($B3731/20),ABS($B3731)))</f>
        <v>7.36605572473604</v>
      </c>
      <c r="D3731" s="32" t="n">
        <f aca="false">IF($A3731="","",$A3731^2)</f>
        <v>339488.305664063</v>
      </c>
      <c r="E3731" s="32" t="n">
        <f aca="false">IF($A3731="","",IF($C3731&lt;=0,"",1/$C3731^2))</f>
        <v>0.0184301979587072</v>
      </c>
      <c r="F3731" s="33" t="n">
        <f aca="false">IF(OR(ROW()-設定!$B$30&lt;2,ROW()+設定!$B$30&gt;13701,N($A3731)&lt;=0,N(INDEX($A$2:$A$13701,MIN(13700,MAX(1,ROW()-1+設定!$B$30))))&lt;=0,$A3731&lt;設定!$B$28,$A3731&gt;設定!$B$29),0,IF(AND($C3731&gt;=MAX(INDEX($C$1:$C$13701,MAX(1,ROW()-設定!$B$24)):INDEX($C$1:$C$13701,MAX(1,ROW()-1))),$C3731&gt;MAX(INDEX($C$1:$C$13701,MIN(13701,ROW()+1)):INDEX($C$1:$C$13701,MIN(13701,ROW()+設定!$B$24))),$C3731&gt;=設定!$B$32,$C3731&gt;=MAX(MIN(INDEX($C$1:$C$13701,MAX(1,ROW()-設定!$B$26)):INDEX($C$1:$C$13701,MAX(1,ROW()-1))),MIN(INDEX($C$1:$C$13701,MIN(13701,ROW()+1)):INDEX($C$1:$C$13701,MIN(13701,ROW()+設定!$B$26))))*10^(設定!$B$27/20)),1,0))</f>
        <v>0</v>
      </c>
      <c r="G3731" s="33" t="n">
        <f aca="false">$G3730+IF($F3731=1,1,0)</f>
        <v>1</v>
      </c>
      <c r="H3731" s="0" t="str">
        <f aca="false">IF($F3731=1,$G3731,"")</f>
        <v/>
      </c>
    </row>
    <row r="3732" customFormat="false" ht="15" hidden="false" customHeight="false" outlineLevel="0" collapsed="false">
      <c r="A3732" s="30" t="n">
        <v>582.8125</v>
      </c>
      <c r="B3732" s="31" t="n">
        <v>17.4878</v>
      </c>
      <c r="C3732" s="32" t="n">
        <f aca="false">IF($A3732="","",IF(設定!$B$21="dB",10^($B3732/20),ABS($B3732)))</f>
        <v>7.48841664606589</v>
      </c>
      <c r="D3732" s="32" t="n">
        <f aca="false">IF($A3732="","",$A3732^2)</f>
        <v>339670.41015625</v>
      </c>
      <c r="E3732" s="32" t="n">
        <f aca="false">IF($A3732="","",IF($C3732&lt;=0,"",1/$C3732^2))</f>
        <v>0.0178328189350808</v>
      </c>
      <c r="F3732" s="33" t="n">
        <f aca="false">IF(OR(ROW()-設定!$B$30&lt;2,ROW()+設定!$B$30&gt;13701,N($A3732)&lt;=0,N(INDEX($A$2:$A$13701,MIN(13700,MAX(1,ROW()-1+設定!$B$30))))&lt;=0,$A3732&lt;設定!$B$28,$A3732&gt;設定!$B$29),0,IF(AND($C3732&gt;=MAX(INDEX($C$1:$C$13701,MAX(1,ROW()-設定!$B$24)):INDEX($C$1:$C$13701,MAX(1,ROW()-1))),$C3732&gt;MAX(INDEX($C$1:$C$13701,MIN(13701,ROW()+1)):INDEX($C$1:$C$13701,MIN(13701,ROW()+設定!$B$24))),$C3732&gt;=設定!$B$32,$C3732&gt;=MAX(MIN(INDEX($C$1:$C$13701,MAX(1,ROW()-設定!$B$26)):INDEX($C$1:$C$13701,MAX(1,ROW()-1))),MIN(INDEX($C$1:$C$13701,MIN(13701,ROW()+1)):INDEX($C$1:$C$13701,MIN(13701,ROW()+設定!$B$26))))*10^(設定!$B$27/20)),1,0))</f>
        <v>0</v>
      </c>
      <c r="G3732" s="33" t="n">
        <f aca="false">$G3731+IF($F3732=1,1,0)</f>
        <v>1</v>
      </c>
      <c r="H3732" s="0" t="str">
        <f aca="false">IF($F3732=1,$G3732,"")</f>
        <v/>
      </c>
    </row>
    <row r="3733" customFormat="false" ht="15" hidden="false" customHeight="false" outlineLevel="0" collapsed="false">
      <c r="A3733" s="30" t="n">
        <v>582.96875</v>
      </c>
      <c r="B3733" s="31" t="n">
        <v>17.6774</v>
      </c>
      <c r="C3733" s="32" t="n">
        <f aca="false">IF($A3733="","",IF(設定!$B$21="dB",10^($B3733/20),ABS($B3733)))</f>
        <v>7.65367470533896</v>
      </c>
      <c r="D3733" s="32" t="n">
        <f aca="false">IF($A3733="","",$A3733^2)</f>
        <v>339852.563476563</v>
      </c>
      <c r="E3733" s="32" t="n">
        <f aca="false">IF($A3733="","",IF($C3733&lt;=0,"",1/$C3733^2))</f>
        <v>0.0170710407876905</v>
      </c>
      <c r="F3733" s="33" t="n">
        <f aca="false">IF(OR(ROW()-設定!$B$30&lt;2,ROW()+設定!$B$30&gt;13701,N($A3733)&lt;=0,N(INDEX($A$2:$A$13701,MIN(13700,MAX(1,ROW()-1+設定!$B$30))))&lt;=0,$A3733&lt;設定!$B$28,$A3733&gt;設定!$B$29),0,IF(AND($C3733&gt;=MAX(INDEX($C$1:$C$13701,MAX(1,ROW()-設定!$B$24)):INDEX($C$1:$C$13701,MAX(1,ROW()-1))),$C3733&gt;MAX(INDEX($C$1:$C$13701,MIN(13701,ROW()+1)):INDEX($C$1:$C$13701,MIN(13701,ROW()+設定!$B$24))),$C3733&gt;=設定!$B$32,$C3733&gt;=MAX(MIN(INDEX($C$1:$C$13701,MAX(1,ROW()-設定!$B$26)):INDEX($C$1:$C$13701,MAX(1,ROW()-1))),MIN(INDEX($C$1:$C$13701,MIN(13701,ROW()+1)):INDEX($C$1:$C$13701,MIN(13701,ROW()+設定!$B$26))))*10^(設定!$B$27/20)),1,0))</f>
        <v>0</v>
      </c>
      <c r="G3733" s="33" t="n">
        <f aca="false">$G3732+IF($F3733=1,1,0)</f>
        <v>1</v>
      </c>
      <c r="H3733" s="0" t="str">
        <f aca="false">IF($F3733=1,$G3733,"")</f>
        <v/>
      </c>
    </row>
    <row r="3734" customFormat="false" ht="15" hidden="false" customHeight="false" outlineLevel="0" collapsed="false">
      <c r="A3734" s="30" t="n">
        <v>583.125</v>
      </c>
      <c r="B3734" s="31" t="n">
        <v>17.4932</v>
      </c>
      <c r="C3734" s="32" t="n">
        <f aca="false">IF($A3734="","",IF(設定!$B$21="dB",10^($B3734/20),ABS($B3734)))</f>
        <v>7.49307362699933</v>
      </c>
      <c r="D3734" s="32" t="n">
        <f aca="false">IF($A3734="","",$A3734^2)</f>
        <v>340034.765625</v>
      </c>
      <c r="E3734" s="32" t="n">
        <f aca="false">IF($A3734="","",IF($C3734&lt;=0,"",1/$C3734^2))</f>
        <v>0.017810659459592</v>
      </c>
      <c r="F3734" s="33" t="n">
        <f aca="false">IF(OR(ROW()-設定!$B$30&lt;2,ROW()+設定!$B$30&gt;13701,N($A3734)&lt;=0,N(INDEX($A$2:$A$13701,MIN(13700,MAX(1,ROW()-1+設定!$B$30))))&lt;=0,$A3734&lt;設定!$B$28,$A3734&gt;設定!$B$29),0,IF(AND($C3734&gt;=MAX(INDEX($C$1:$C$13701,MAX(1,ROW()-設定!$B$24)):INDEX($C$1:$C$13701,MAX(1,ROW()-1))),$C3734&gt;MAX(INDEX($C$1:$C$13701,MIN(13701,ROW()+1)):INDEX($C$1:$C$13701,MIN(13701,ROW()+設定!$B$24))),$C3734&gt;=設定!$B$32,$C3734&gt;=MAX(MIN(INDEX($C$1:$C$13701,MAX(1,ROW()-設定!$B$26)):INDEX($C$1:$C$13701,MAX(1,ROW()-1))),MIN(INDEX($C$1:$C$13701,MIN(13701,ROW()+1)):INDEX($C$1:$C$13701,MIN(13701,ROW()+設定!$B$26))))*10^(設定!$B$27/20)),1,0))</f>
        <v>0</v>
      </c>
      <c r="G3734" s="33" t="n">
        <f aca="false">$G3733+IF($F3734=1,1,0)</f>
        <v>1</v>
      </c>
      <c r="H3734" s="0" t="str">
        <f aca="false">IF($F3734=1,$G3734,"")</f>
        <v/>
      </c>
    </row>
    <row r="3735" customFormat="false" ht="15" hidden="false" customHeight="false" outlineLevel="0" collapsed="false">
      <c r="A3735" s="30" t="n">
        <v>583.28125</v>
      </c>
      <c r="B3735" s="31" t="n">
        <v>17.6065</v>
      </c>
      <c r="C3735" s="32" t="n">
        <f aca="false">IF($A3735="","",IF(設定!$B$21="dB",10^($B3735/20),ABS($B3735)))</f>
        <v>7.59145461549071</v>
      </c>
      <c r="D3735" s="32" t="n">
        <f aca="false">IF($A3735="","",$A3735^2)</f>
        <v>340217.016601563</v>
      </c>
      <c r="E3735" s="32" t="n">
        <f aca="false">IF($A3735="","",IF($C3735&lt;=0,"",1/$C3735^2))</f>
        <v>0.017352018418769</v>
      </c>
      <c r="F3735" s="33" t="n">
        <f aca="false">IF(OR(ROW()-設定!$B$30&lt;2,ROW()+設定!$B$30&gt;13701,N($A3735)&lt;=0,N(INDEX($A$2:$A$13701,MIN(13700,MAX(1,ROW()-1+設定!$B$30))))&lt;=0,$A3735&lt;設定!$B$28,$A3735&gt;設定!$B$29),0,IF(AND($C3735&gt;=MAX(INDEX($C$1:$C$13701,MAX(1,ROW()-設定!$B$24)):INDEX($C$1:$C$13701,MAX(1,ROW()-1))),$C3735&gt;MAX(INDEX($C$1:$C$13701,MIN(13701,ROW()+1)):INDEX($C$1:$C$13701,MIN(13701,ROW()+設定!$B$24))),$C3735&gt;=設定!$B$32,$C3735&gt;=MAX(MIN(INDEX($C$1:$C$13701,MAX(1,ROW()-設定!$B$26)):INDEX($C$1:$C$13701,MAX(1,ROW()-1))),MIN(INDEX($C$1:$C$13701,MIN(13701,ROW()+1)):INDEX($C$1:$C$13701,MIN(13701,ROW()+設定!$B$26))))*10^(設定!$B$27/20)),1,0))</f>
        <v>0</v>
      </c>
      <c r="G3735" s="33" t="n">
        <f aca="false">$G3734+IF($F3735=1,1,0)</f>
        <v>1</v>
      </c>
      <c r="H3735" s="0" t="str">
        <f aca="false">IF($F3735=1,$G3735,"")</f>
        <v/>
      </c>
    </row>
    <row r="3736" customFormat="false" ht="15" hidden="false" customHeight="false" outlineLevel="0" collapsed="false">
      <c r="A3736" s="30" t="n">
        <v>583.4375</v>
      </c>
      <c r="B3736" s="31" t="n">
        <v>17.5717</v>
      </c>
      <c r="C3736" s="32" t="n">
        <f aca="false">IF($A3736="","",IF(設定!$B$21="dB",10^($B3736/20),ABS($B3736)))</f>
        <v>7.56110031511424</v>
      </c>
      <c r="D3736" s="32" t="n">
        <f aca="false">IF($A3736="","",$A3736^2)</f>
        <v>340399.31640625</v>
      </c>
      <c r="E3736" s="32" t="n">
        <f aca="false">IF($A3736="","",IF($C3736&lt;=0,"",1/$C3736^2))</f>
        <v>0.0174916186361413</v>
      </c>
      <c r="F3736" s="33" t="n">
        <f aca="false">IF(OR(ROW()-設定!$B$30&lt;2,ROW()+設定!$B$30&gt;13701,N($A3736)&lt;=0,N(INDEX($A$2:$A$13701,MIN(13700,MAX(1,ROW()-1+設定!$B$30))))&lt;=0,$A3736&lt;設定!$B$28,$A3736&gt;設定!$B$29),0,IF(AND($C3736&gt;=MAX(INDEX($C$1:$C$13701,MAX(1,ROW()-設定!$B$24)):INDEX($C$1:$C$13701,MAX(1,ROW()-1))),$C3736&gt;MAX(INDEX($C$1:$C$13701,MIN(13701,ROW()+1)):INDEX($C$1:$C$13701,MIN(13701,ROW()+設定!$B$24))),$C3736&gt;=設定!$B$32,$C3736&gt;=MAX(MIN(INDEX($C$1:$C$13701,MAX(1,ROW()-設定!$B$26)):INDEX($C$1:$C$13701,MAX(1,ROW()-1))),MIN(INDEX($C$1:$C$13701,MIN(13701,ROW()+1)):INDEX($C$1:$C$13701,MIN(13701,ROW()+設定!$B$26))))*10^(設定!$B$27/20)),1,0))</f>
        <v>0</v>
      </c>
      <c r="G3736" s="33" t="n">
        <f aca="false">$G3735+IF($F3736=1,1,0)</f>
        <v>1</v>
      </c>
      <c r="H3736" s="0" t="str">
        <f aca="false">IF($F3736=1,$G3736,"")</f>
        <v/>
      </c>
    </row>
    <row r="3737" customFormat="false" ht="15" hidden="false" customHeight="false" outlineLevel="0" collapsed="false">
      <c r="A3737" s="30" t="n">
        <v>583.59375</v>
      </c>
      <c r="B3737" s="31" t="n">
        <v>17.3999</v>
      </c>
      <c r="C3737" s="32" t="n">
        <f aca="false">IF($A3737="","",IF(設定!$B$21="dB",10^($B3737/20),ABS($B3737)))</f>
        <v>7.41301706700492</v>
      </c>
      <c r="D3737" s="32" t="n">
        <f aca="false">IF($A3737="","",$A3737^2)</f>
        <v>340581.665039063</v>
      </c>
      <c r="E3737" s="32" t="n">
        <f aca="false">IF($A3737="","",IF($C3737&lt;=0,"",1/$C3737^2))</f>
        <v>0.0181974275925309</v>
      </c>
      <c r="F3737" s="33" t="n">
        <f aca="false">IF(OR(ROW()-設定!$B$30&lt;2,ROW()+設定!$B$30&gt;13701,N($A3737)&lt;=0,N(INDEX($A$2:$A$13701,MIN(13700,MAX(1,ROW()-1+設定!$B$30))))&lt;=0,$A3737&lt;設定!$B$28,$A3737&gt;設定!$B$29),0,IF(AND($C3737&gt;=MAX(INDEX($C$1:$C$13701,MAX(1,ROW()-設定!$B$24)):INDEX($C$1:$C$13701,MAX(1,ROW()-1))),$C3737&gt;MAX(INDEX($C$1:$C$13701,MIN(13701,ROW()+1)):INDEX($C$1:$C$13701,MIN(13701,ROW()+設定!$B$24))),$C3737&gt;=設定!$B$32,$C3737&gt;=MAX(MIN(INDEX($C$1:$C$13701,MAX(1,ROW()-設定!$B$26)):INDEX($C$1:$C$13701,MAX(1,ROW()-1))),MIN(INDEX($C$1:$C$13701,MIN(13701,ROW()+1)):INDEX($C$1:$C$13701,MIN(13701,ROW()+設定!$B$26))))*10^(設定!$B$27/20)),1,0))</f>
        <v>0</v>
      </c>
      <c r="G3737" s="33" t="n">
        <f aca="false">$G3736+IF($F3737=1,1,0)</f>
        <v>1</v>
      </c>
      <c r="H3737" s="0" t="str">
        <f aca="false">IF($F3737=1,$G3737,"")</f>
        <v/>
      </c>
    </row>
    <row r="3738" customFormat="false" ht="15" hidden="false" customHeight="false" outlineLevel="0" collapsed="false">
      <c r="A3738" s="30" t="n">
        <v>583.75</v>
      </c>
      <c r="B3738" s="31" t="n">
        <v>17.6984</v>
      </c>
      <c r="C3738" s="32" t="n">
        <f aca="false">IF($A3738="","",IF(設定!$B$21="dB",10^($B3738/20),ABS($B3738)))</f>
        <v>7.67220149170024</v>
      </c>
      <c r="D3738" s="32" t="n">
        <f aca="false">IF($A3738="","",$A3738^2)</f>
        <v>340764.0625</v>
      </c>
      <c r="E3738" s="32" t="n">
        <f aca="false">IF($A3738="","",IF($C3738&lt;=0,"",1/$C3738^2))</f>
        <v>0.0169886942380896</v>
      </c>
      <c r="F3738" s="33" t="n">
        <f aca="false">IF(OR(ROW()-設定!$B$30&lt;2,ROW()+設定!$B$30&gt;13701,N($A3738)&lt;=0,N(INDEX($A$2:$A$13701,MIN(13700,MAX(1,ROW()-1+設定!$B$30))))&lt;=0,$A3738&lt;設定!$B$28,$A3738&gt;設定!$B$29),0,IF(AND($C3738&gt;=MAX(INDEX($C$1:$C$13701,MAX(1,ROW()-設定!$B$24)):INDEX($C$1:$C$13701,MAX(1,ROW()-1))),$C3738&gt;MAX(INDEX($C$1:$C$13701,MIN(13701,ROW()+1)):INDEX($C$1:$C$13701,MIN(13701,ROW()+設定!$B$24))),$C3738&gt;=設定!$B$32,$C3738&gt;=MAX(MIN(INDEX($C$1:$C$13701,MAX(1,ROW()-設定!$B$26)):INDEX($C$1:$C$13701,MAX(1,ROW()-1))),MIN(INDEX($C$1:$C$13701,MIN(13701,ROW()+1)):INDEX($C$1:$C$13701,MIN(13701,ROW()+設定!$B$26))))*10^(設定!$B$27/20)),1,0))</f>
        <v>0</v>
      </c>
      <c r="G3738" s="33" t="n">
        <f aca="false">$G3737+IF($F3738=1,1,0)</f>
        <v>1</v>
      </c>
      <c r="H3738" s="0" t="str">
        <f aca="false">IF($F3738=1,$G3738,"")</f>
        <v/>
      </c>
    </row>
    <row r="3739" customFormat="false" ht="15" hidden="false" customHeight="false" outlineLevel="0" collapsed="false">
      <c r="A3739" s="30" t="n">
        <v>583.90625</v>
      </c>
      <c r="B3739" s="31" t="n">
        <v>17.7338</v>
      </c>
      <c r="C3739" s="32" t="n">
        <f aca="false">IF($A3739="","",IF(設定!$B$21="dB",10^($B3739/20),ABS($B3739)))</f>
        <v>7.7035339345099</v>
      </c>
      <c r="D3739" s="32" t="n">
        <f aca="false">IF($A3739="","",$A3739^2)</f>
        <v>340946.508789063</v>
      </c>
      <c r="E3739" s="32" t="n">
        <f aca="false">IF($A3739="","",IF($C3739&lt;=0,"",1/$C3739^2))</f>
        <v>0.0168507796670317</v>
      </c>
      <c r="F3739" s="33" t="n">
        <f aca="false">IF(OR(ROW()-設定!$B$30&lt;2,ROW()+設定!$B$30&gt;13701,N($A3739)&lt;=0,N(INDEX($A$2:$A$13701,MIN(13700,MAX(1,ROW()-1+設定!$B$30))))&lt;=0,$A3739&lt;設定!$B$28,$A3739&gt;設定!$B$29),0,IF(AND($C3739&gt;=MAX(INDEX($C$1:$C$13701,MAX(1,ROW()-設定!$B$24)):INDEX($C$1:$C$13701,MAX(1,ROW()-1))),$C3739&gt;MAX(INDEX($C$1:$C$13701,MIN(13701,ROW()+1)):INDEX($C$1:$C$13701,MIN(13701,ROW()+設定!$B$24))),$C3739&gt;=設定!$B$32,$C3739&gt;=MAX(MIN(INDEX($C$1:$C$13701,MAX(1,ROW()-設定!$B$26)):INDEX($C$1:$C$13701,MAX(1,ROW()-1))),MIN(INDEX($C$1:$C$13701,MIN(13701,ROW()+1)):INDEX($C$1:$C$13701,MIN(13701,ROW()+設定!$B$26))))*10^(設定!$B$27/20)),1,0))</f>
        <v>0</v>
      </c>
      <c r="G3739" s="33" t="n">
        <f aca="false">$G3738+IF($F3739=1,1,0)</f>
        <v>1</v>
      </c>
      <c r="H3739" s="0" t="str">
        <f aca="false">IF($F3739=1,$G3739,"")</f>
        <v/>
      </c>
    </row>
    <row r="3740" customFormat="false" ht="15" hidden="false" customHeight="false" outlineLevel="0" collapsed="false">
      <c r="A3740" s="30" t="n">
        <v>584.0625</v>
      </c>
      <c r="B3740" s="31" t="n">
        <v>17.595</v>
      </c>
      <c r="C3740" s="32" t="n">
        <f aca="false">IF($A3740="","",IF(設定!$B$21="dB",10^($B3740/20),ABS($B3740)))</f>
        <v>7.58141028335442</v>
      </c>
      <c r="D3740" s="32" t="n">
        <f aca="false">IF($A3740="","",$A3740^2)</f>
        <v>341129.00390625</v>
      </c>
      <c r="E3740" s="32" t="n">
        <f aca="false">IF($A3740="","",IF($C3740&lt;=0,"",1/$C3740^2))</f>
        <v>0.0173980269803829</v>
      </c>
      <c r="F3740" s="33" t="n">
        <f aca="false">IF(OR(ROW()-設定!$B$30&lt;2,ROW()+設定!$B$30&gt;13701,N($A3740)&lt;=0,N(INDEX($A$2:$A$13701,MIN(13700,MAX(1,ROW()-1+設定!$B$30))))&lt;=0,$A3740&lt;設定!$B$28,$A3740&gt;設定!$B$29),0,IF(AND($C3740&gt;=MAX(INDEX($C$1:$C$13701,MAX(1,ROW()-設定!$B$24)):INDEX($C$1:$C$13701,MAX(1,ROW()-1))),$C3740&gt;MAX(INDEX($C$1:$C$13701,MIN(13701,ROW()+1)):INDEX($C$1:$C$13701,MIN(13701,ROW()+設定!$B$24))),$C3740&gt;=設定!$B$32,$C3740&gt;=MAX(MIN(INDEX($C$1:$C$13701,MAX(1,ROW()-設定!$B$26)):INDEX($C$1:$C$13701,MAX(1,ROW()-1))),MIN(INDEX($C$1:$C$13701,MIN(13701,ROW()+1)):INDEX($C$1:$C$13701,MIN(13701,ROW()+設定!$B$26))))*10^(設定!$B$27/20)),1,0))</f>
        <v>0</v>
      </c>
      <c r="G3740" s="33" t="n">
        <f aca="false">$G3739+IF($F3740=1,1,0)</f>
        <v>1</v>
      </c>
      <c r="H3740" s="0" t="str">
        <f aca="false">IF($F3740=1,$G3740,"")</f>
        <v/>
      </c>
    </row>
    <row r="3741" customFormat="false" ht="15" hidden="false" customHeight="false" outlineLevel="0" collapsed="false">
      <c r="A3741" s="30" t="n">
        <v>584.21875</v>
      </c>
      <c r="B3741" s="31" t="n">
        <v>17.7936</v>
      </c>
      <c r="C3741" s="32" t="n">
        <f aca="false">IF($A3741="","",IF(設定!$B$21="dB",10^($B3741/20),ABS($B3741)))</f>
        <v>7.7567536728225</v>
      </c>
      <c r="D3741" s="32" t="n">
        <f aca="false">IF($A3741="","",$A3741^2)</f>
        <v>341311.547851563</v>
      </c>
      <c r="E3741" s="32" t="n">
        <f aca="false">IF($A3741="","",IF($C3741&lt;=0,"",1/$C3741^2))</f>
        <v>0.0166203436799732</v>
      </c>
      <c r="F3741" s="33" t="n">
        <f aca="false">IF(OR(ROW()-設定!$B$30&lt;2,ROW()+設定!$B$30&gt;13701,N($A3741)&lt;=0,N(INDEX($A$2:$A$13701,MIN(13700,MAX(1,ROW()-1+設定!$B$30))))&lt;=0,$A3741&lt;設定!$B$28,$A3741&gt;設定!$B$29),0,IF(AND($C3741&gt;=MAX(INDEX($C$1:$C$13701,MAX(1,ROW()-設定!$B$24)):INDEX($C$1:$C$13701,MAX(1,ROW()-1))),$C3741&gt;MAX(INDEX($C$1:$C$13701,MIN(13701,ROW()+1)):INDEX($C$1:$C$13701,MIN(13701,ROW()+設定!$B$24))),$C3741&gt;=設定!$B$32,$C3741&gt;=MAX(MIN(INDEX($C$1:$C$13701,MAX(1,ROW()-設定!$B$26)):INDEX($C$1:$C$13701,MAX(1,ROW()-1))),MIN(INDEX($C$1:$C$13701,MIN(13701,ROW()+1)):INDEX($C$1:$C$13701,MIN(13701,ROW()+設定!$B$26))))*10^(設定!$B$27/20)),1,0))</f>
        <v>0</v>
      </c>
      <c r="G3741" s="33" t="n">
        <f aca="false">$G3740+IF($F3741=1,1,0)</f>
        <v>1</v>
      </c>
      <c r="H3741" s="0" t="str">
        <f aca="false">IF($F3741=1,$G3741,"")</f>
        <v/>
      </c>
    </row>
    <row r="3742" customFormat="false" ht="15" hidden="false" customHeight="false" outlineLevel="0" collapsed="false">
      <c r="A3742" s="30" t="n">
        <v>584.375</v>
      </c>
      <c r="B3742" s="31" t="n">
        <v>17.6731</v>
      </c>
      <c r="C3742" s="32" t="n">
        <f aca="false">IF($A3742="","",IF(設定!$B$21="dB",10^($B3742/20),ABS($B3742)))</f>
        <v>7.64988664705056</v>
      </c>
      <c r="D3742" s="32" t="n">
        <f aca="false">IF($A3742="","",$A3742^2)</f>
        <v>341494.140625</v>
      </c>
      <c r="E3742" s="32" t="n">
        <f aca="false">IF($A3742="","",IF($C3742&lt;=0,"",1/$C3742^2))</f>
        <v>0.0170879513933393</v>
      </c>
      <c r="F3742" s="33" t="n">
        <f aca="false">IF(OR(ROW()-設定!$B$30&lt;2,ROW()+設定!$B$30&gt;13701,N($A3742)&lt;=0,N(INDEX($A$2:$A$13701,MIN(13700,MAX(1,ROW()-1+設定!$B$30))))&lt;=0,$A3742&lt;設定!$B$28,$A3742&gt;設定!$B$29),0,IF(AND($C3742&gt;=MAX(INDEX($C$1:$C$13701,MAX(1,ROW()-設定!$B$24)):INDEX($C$1:$C$13701,MAX(1,ROW()-1))),$C3742&gt;MAX(INDEX($C$1:$C$13701,MIN(13701,ROW()+1)):INDEX($C$1:$C$13701,MIN(13701,ROW()+設定!$B$24))),$C3742&gt;=設定!$B$32,$C3742&gt;=MAX(MIN(INDEX($C$1:$C$13701,MAX(1,ROW()-設定!$B$26)):INDEX($C$1:$C$13701,MAX(1,ROW()-1))),MIN(INDEX($C$1:$C$13701,MIN(13701,ROW()+1)):INDEX($C$1:$C$13701,MIN(13701,ROW()+設定!$B$26))))*10^(設定!$B$27/20)),1,0))</f>
        <v>0</v>
      </c>
      <c r="G3742" s="33" t="n">
        <f aca="false">$G3741+IF($F3742=1,1,0)</f>
        <v>1</v>
      </c>
      <c r="H3742" s="0" t="str">
        <f aca="false">IF($F3742=1,$G3742,"")</f>
        <v/>
      </c>
    </row>
    <row r="3743" customFormat="false" ht="15" hidden="false" customHeight="false" outlineLevel="0" collapsed="false">
      <c r="A3743" s="30" t="n">
        <v>584.53125</v>
      </c>
      <c r="B3743" s="31" t="n">
        <v>17.6742</v>
      </c>
      <c r="C3743" s="32" t="n">
        <f aca="false">IF($A3743="","",IF(設定!$B$21="dB",10^($B3743/20),ABS($B3743)))</f>
        <v>7.65085550672112</v>
      </c>
      <c r="D3743" s="32" t="n">
        <f aca="false">IF($A3743="","",$A3743^2)</f>
        <v>341676.782226563</v>
      </c>
      <c r="E3743" s="32" t="n">
        <f aca="false">IF($A3743="","",IF($C3743&lt;=0,"",1/$C3743^2))</f>
        <v>0.0170836238305782</v>
      </c>
      <c r="F3743" s="33" t="n">
        <f aca="false">IF(OR(ROW()-設定!$B$30&lt;2,ROW()+設定!$B$30&gt;13701,N($A3743)&lt;=0,N(INDEX($A$2:$A$13701,MIN(13700,MAX(1,ROW()-1+設定!$B$30))))&lt;=0,$A3743&lt;設定!$B$28,$A3743&gt;設定!$B$29),0,IF(AND($C3743&gt;=MAX(INDEX($C$1:$C$13701,MAX(1,ROW()-設定!$B$24)):INDEX($C$1:$C$13701,MAX(1,ROW()-1))),$C3743&gt;MAX(INDEX($C$1:$C$13701,MIN(13701,ROW()+1)):INDEX($C$1:$C$13701,MIN(13701,ROW()+設定!$B$24))),$C3743&gt;=設定!$B$32,$C3743&gt;=MAX(MIN(INDEX($C$1:$C$13701,MAX(1,ROW()-設定!$B$26)):INDEX($C$1:$C$13701,MAX(1,ROW()-1))),MIN(INDEX($C$1:$C$13701,MIN(13701,ROW()+1)):INDEX($C$1:$C$13701,MIN(13701,ROW()+設定!$B$26))))*10^(設定!$B$27/20)),1,0))</f>
        <v>0</v>
      </c>
      <c r="G3743" s="33" t="n">
        <f aca="false">$G3742+IF($F3743=1,1,0)</f>
        <v>1</v>
      </c>
      <c r="H3743" s="0" t="str">
        <f aca="false">IF($F3743=1,$G3743,"")</f>
        <v/>
      </c>
    </row>
    <row r="3744" customFormat="false" ht="15" hidden="false" customHeight="false" outlineLevel="0" collapsed="false">
      <c r="A3744" s="30" t="n">
        <v>584.6875</v>
      </c>
      <c r="B3744" s="31" t="n">
        <v>17.8027</v>
      </c>
      <c r="C3744" s="32" t="n">
        <f aca="false">IF($A3744="","",IF(設定!$B$21="dB",10^($B3744/20),ABS($B3744)))</f>
        <v>7.76488449766125</v>
      </c>
      <c r="D3744" s="32" t="n">
        <f aca="false">IF($A3744="","",$A3744^2)</f>
        <v>341859.47265625</v>
      </c>
      <c r="E3744" s="32" t="n">
        <f aca="false">IF($A3744="","",IF($C3744&lt;=0,"",1/$C3744^2))</f>
        <v>0.0165855546627335</v>
      </c>
      <c r="F3744" s="33" t="n">
        <f aca="false">IF(OR(ROW()-設定!$B$30&lt;2,ROW()+設定!$B$30&gt;13701,N($A3744)&lt;=0,N(INDEX($A$2:$A$13701,MIN(13700,MAX(1,ROW()-1+設定!$B$30))))&lt;=0,$A3744&lt;設定!$B$28,$A3744&gt;設定!$B$29),0,IF(AND($C3744&gt;=MAX(INDEX($C$1:$C$13701,MAX(1,ROW()-設定!$B$24)):INDEX($C$1:$C$13701,MAX(1,ROW()-1))),$C3744&gt;MAX(INDEX($C$1:$C$13701,MIN(13701,ROW()+1)):INDEX($C$1:$C$13701,MIN(13701,ROW()+設定!$B$24))),$C3744&gt;=設定!$B$32,$C3744&gt;=MAX(MIN(INDEX($C$1:$C$13701,MAX(1,ROW()-設定!$B$26)):INDEX($C$1:$C$13701,MAX(1,ROW()-1))),MIN(INDEX($C$1:$C$13701,MIN(13701,ROW()+1)):INDEX($C$1:$C$13701,MIN(13701,ROW()+設定!$B$26))))*10^(設定!$B$27/20)),1,0))</f>
        <v>0</v>
      </c>
      <c r="G3744" s="33" t="n">
        <f aca="false">$G3743+IF($F3744=1,1,0)</f>
        <v>1</v>
      </c>
      <c r="H3744" s="0" t="str">
        <f aca="false">IF($F3744=1,$G3744,"")</f>
        <v/>
      </c>
    </row>
    <row r="3745" customFormat="false" ht="15" hidden="false" customHeight="false" outlineLevel="0" collapsed="false">
      <c r="A3745" s="30" t="n">
        <v>584.84375</v>
      </c>
      <c r="B3745" s="31" t="n">
        <v>17.7537</v>
      </c>
      <c r="C3745" s="32" t="n">
        <f aca="false">IF($A3745="","",IF(設定!$B$21="dB",10^($B3745/20),ABS($B3745)))</f>
        <v>7.72120352011778</v>
      </c>
      <c r="D3745" s="32" t="n">
        <f aca="false">IF($A3745="","",$A3745^2)</f>
        <v>342042.211914063</v>
      </c>
      <c r="E3745" s="32" t="n">
        <f aca="false">IF($A3745="","",IF($C3745&lt;=0,"",1/$C3745^2))</f>
        <v>0.0167737435924332</v>
      </c>
      <c r="F3745" s="33" t="n">
        <f aca="false">IF(OR(ROW()-設定!$B$30&lt;2,ROW()+設定!$B$30&gt;13701,N($A3745)&lt;=0,N(INDEX($A$2:$A$13701,MIN(13700,MAX(1,ROW()-1+設定!$B$30))))&lt;=0,$A3745&lt;設定!$B$28,$A3745&gt;設定!$B$29),0,IF(AND($C3745&gt;=MAX(INDEX($C$1:$C$13701,MAX(1,ROW()-設定!$B$24)):INDEX($C$1:$C$13701,MAX(1,ROW()-1))),$C3745&gt;MAX(INDEX($C$1:$C$13701,MIN(13701,ROW()+1)):INDEX($C$1:$C$13701,MIN(13701,ROW()+設定!$B$24))),$C3745&gt;=設定!$B$32,$C3745&gt;=MAX(MIN(INDEX($C$1:$C$13701,MAX(1,ROW()-設定!$B$26)):INDEX($C$1:$C$13701,MAX(1,ROW()-1))),MIN(INDEX($C$1:$C$13701,MIN(13701,ROW()+1)):INDEX($C$1:$C$13701,MIN(13701,ROW()+設定!$B$26))))*10^(設定!$B$27/20)),1,0))</f>
        <v>0</v>
      </c>
      <c r="G3745" s="33" t="n">
        <f aca="false">$G3744+IF($F3745=1,1,0)</f>
        <v>1</v>
      </c>
      <c r="H3745" s="0" t="str">
        <f aca="false">IF($F3745=1,$G3745,"")</f>
        <v/>
      </c>
    </row>
    <row r="3746" customFormat="false" ht="15" hidden="false" customHeight="false" outlineLevel="0" collapsed="false">
      <c r="A3746" s="30" t="n">
        <v>585</v>
      </c>
      <c r="B3746" s="31" t="n">
        <v>18.0839</v>
      </c>
      <c r="C3746" s="32" t="n">
        <f aca="false">IF($A3746="","",IF(設定!$B$21="dB",10^($B3746/20),ABS($B3746)))</f>
        <v>8.02038100942635</v>
      </c>
      <c r="D3746" s="32" t="n">
        <f aca="false">IF($A3746="","",$A3746^2)</f>
        <v>342225</v>
      </c>
      <c r="E3746" s="32" t="n">
        <f aca="false">IF($A3746="","",IF($C3746&lt;=0,"",1/$C3746^2))</f>
        <v>0.0155456898892248</v>
      </c>
      <c r="F3746" s="33" t="n">
        <f aca="false">IF(OR(ROW()-設定!$B$30&lt;2,ROW()+設定!$B$30&gt;13701,N($A3746)&lt;=0,N(INDEX($A$2:$A$13701,MIN(13700,MAX(1,ROW()-1+設定!$B$30))))&lt;=0,$A3746&lt;設定!$B$28,$A3746&gt;設定!$B$29),0,IF(AND($C3746&gt;=MAX(INDEX($C$1:$C$13701,MAX(1,ROW()-設定!$B$24)):INDEX($C$1:$C$13701,MAX(1,ROW()-1))),$C3746&gt;MAX(INDEX($C$1:$C$13701,MIN(13701,ROW()+1)):INDEX($C$1:$C$13701,MIN(13701,ROW()+設定!$B$24))),$C3746&gt;=設定!$B$32,$C3746&gt;=MAX(MIN(INDEX($C$1:$C$13701,MAX(1,ROW()-設定!$B$26)):INDEX($C$1:$C$13701,MAX(1,ROW()-1))),MIN(INDEX($C$1:$C$13701,MIN(13701,ROW()+1)):INDEX($C$1:$C$13701,MIN(13701,ROW()+設定!$B$26))))*10^(設定!$B$27/20)),1,0))</f>
        <v>0</v>
      </c>
      <c r="G3746" s="33" t="n">
        <f aca="false">$G3745+IF($F3746=1,1,0)</f>
        <v>1</v>
      </c>
      <c r="H3746" s="0" t="str">
        <f aca="false">IF($F3746=1,$G3746,"")</f>
        <v/>
      </c>
    </row>
    <row r="3747" customFormat="false" ht="15" hidden="false" customHeight="false" outlineLevel="0" collapsed="false">
      <c r="A3747" s="30" t="n">
        <v>585.15625</v>
      </c>
      <c r="B3747" s="31" t="n">
        <v>17.7078</v>
      </c>
      <c r="C3747" s="32" t="n">
        <f aca="false">IF($A3747="","",IF(設定!$B$21="dB",10^($B3747/20),ABS($B3747)))</f>
        <v>7.68050895761058</v>
      </c>
      <c r="D3747" s="32" t="n">
        <f aca="false">IF($A3747="","",$A3747^2)</f>
        <v>342407.836914063</v>
      </c>
      <c r="E3747" s="32" t="n">
        <f aca="false">IF($A3747="","",IF($C3747&lt;=0,"",1/$C3747^2))</f>
        <v>0.0169519631640923</v>
      </c>
      <c r="F3747" s="33" t="n">
        <f aca="false">IF(OR(ROW()-設定!$B$30&lt;2,ROW()+設定!$B$30&gt;13701,N($A3747)&lt;=0,N(INDEX($A$2:$A$13701,MIN(13700,MAX(1,ROW()-1+設定!$B$30))))&lt;=0,$A3747&lt;設定!$B$28,$A3747&gt;設定!$B$29),0,IF(AND($C3747&gt;=MAX(INDEX($C$1:$C$13701,MAX(1,ROW()-設定!$B$24)):INDEX($C$1:$C$13701,MAX(1,ROW()-1))),$C3747&gt;MAX(INDEX($C$1:$C$13701,MIN(13701,ROW()+1)):INDEX($C$1:$C$13701,MIN(13701,ROW()+設定!$B$24))),$C3747&gt;=設定!$B$32,$C3747&gt;=MAX(MIN(INDEX($C$1:$C$13701,MAX(1,ROW()-設定!$B$26)):INDEX($C$1:$C$13701,MAX(1,ROW()-1))),MIN(INDEX($C$1:$C$13701,MIN(13701,ROW()+1)):INDEX($C$1:$C$13701,MIN(13701,ROW()+設定!$B$26))))*10^(設定!$B$27/20)),1,0))</f>
        <v>0</v>
      </c>
      <c r="G3747" s="33" t="n">
        <f aca="false">$G3746+IF($F3747=1,1,0)</f>
        <v>1</v>
      </c>
      <c r="H3747" s="0" t="str">
        <f aca="false">IF($F3747=1,$G3747,"")</f>
        <v/>
      </c>
    </row>
    <row r="3748" customFormat="false" ht="15" hidden="false" customHeight="false" outlineLevel="0" collapsed="false">
      <c r="A3748" s="30" t="n">
        <v>585.3125</v>
      </c>
      <c r="B3748" s="31" t="n">
        <v>17.971</v>
      </c>
      <c r="C3748" s="32" t="n">
        <f aca="false">IF($A3748="","",IF(設定!$B$21="dB",10^($B3748/20),ABS($B3748)))</f>
        <v>7.9168059497452</v>
      </c>
      <c r="D3748" s="32" t="n">
        <f aca="false">IF($A3748="","",$A3748^2)</f>
        <v>342590.72265625</v>
      </c>
      <c r="E3748" s="32" t="n">
        <f aca="false">IF($A3748="","",IF($C3748&lt;=0,"",1/$C3748^2))</f>
        <v>0.0159551172478596</v>
      </c>
      <c r="F3748" s="33" t="n">
        <f aca="false">IF(OR(ROW()-設定!$B$30&lt;2,ROW()+設定!$B$30&gt;13701,N($A3748)&lt;=0,N(INDEX($A$2:$A$13701,MIN(13700,MAX(1,ROW()-1+設定!$B$30))))&lt;=0,$A3748&lt;設定!$B$28,$A3748&gt;設定!$B$29),0,IF(AND($C3748&gt;=MAX(INDEX($C$1:$C$13701,MAX(1,ROW()-設定!$B$24)):INDEX($C$1:$C$13701,MAX(1,ROW()-1))),$C3748&gt;MAX(INDEX($C$1:$C$13701,MIN(13701,ROW()+1)):INDEX($C$1:$C$13701,MIN(13701,ROW()+設定!$B$24))),$C3748&gt;=設定!$B$32,$C3748&gt;=MAX(MIN(INDEX($C$1:$C$13701,MAX(1,ROW()-設定!$B$26)):INDEX($C$1:$C$13701,MAX(1,ROW()-1))),MIN(INDEX($C$1:$C$13701,MIN(13701,ROW()+1)):INDEX($C$1:$C$13701,MIN(13701,ROW()+設定!$B$26))))*10^(設定!$B$27/20)),1,0))</f>
        <v>0</v>
      </c>
      <c r="G3748" s="33" t="n">
        <f aca="false">$G3747+IF($F3748=1,1,0)</f>
        <v>1</v>
      </c>
      <c r="H3748" s="0" t="str">
        <f aca="false">IF($F3748=1,$G3748,"")</f>
        <v/>
      </c>
    </row>
    <row r="3749" customFormat="false" ht="15" hidden="false" customHeight="false" outlineLevel="0" collapsed="false">
      <c r="A3749" s="30" t="n">
        <v>585.46875</v>
      </c>
      <c r="B3749" s="31" t="n">
        <v>18.0202</v>
      </c>
      <c r="C3749" s="32" t="n">
        <f aca="false">IF($A3749="","",IF(設定!$B$21="dB",10^($B3749/20),ABS($B3749)))</f>
        <v>7.96177682874897</v>
      </c>
      <c r="D3749" s="32" t="n">
        <f aca="false">IF($A3749="","",$A3749^2)</f>
        <v>342773.657226563</v>
      </c>
      <c r="E3749" s="32" t="n">
        <f aca="false">IF($A3749="","",IF($C3749&lt;=0,"",1/$C3749^2))</f>
        <v>0.0157753861968835</v>
      </c>
      <c r="F3749" s="33" t="n">
        <f aca="false">IF(OR(ROW()-設定!$B$30&lt;2,ROW()+設定!$B$30&gt;13701,N($A3749)&lt;=0,N(INDEX($A$2:$A$13701,MIN(13700,MAX(1,ROW()-1+設定!$B$30))))&lt;=0,$A3749&lt;設定!$B$28,$A3749&gt;設定!$B$29),0,IF(AND($C3749&gt;=MAX(INDEX($C$1:$C$13701,MAX(1,ROW()-設定!$B$24)):INDEX($C$1:$C$13701,MAX(1,ROW()-1))),$C3749&gt;MAX(INDEX($C$1:$C$13701,MIN(13701,ROW()+1)):INDEX($C$1:$C$13701,MIN(13701,ROW()+設定!$B$24))),$C3749&gt;=設定!$B$32,$C3749&gt;=MAX(MIN(INDEX($C$1:$C$13701,MAX(1,ROW()-設定!$B$26)):INDEX($C$1:$C$13701,MAX(1,ROW()-1))),MIN(INDEX($C$1:$C$13701,MIN(13701,ROW()+1)):INDEX($C$1:$C$13701,MIN(13701,ROW()+設定!$B$26))))*10^(設定!$B$27/20)),1,0))</f>
        <v>0</v>
      </c>
      <c r="G3749" s="33" t="n">
        <f aca="false">$G3748+IF($F3749=1,1,0)</f>
        <v>1</v>
      </c>
      <c r="H3749" s="0" t="str">
        <f aca="false">IF($F3749=1,$G3749,"")</f>
        <v/>
      </c>
    </row>
    <row r="3750" customFormat="false" ht="15" hidden="false" customHeight="false" outlineLevel="0" collapsed="false">
      <c r="A3750" s="30" t="n">
        <v>585.625</v>
      </c>
      <c r="B3750" s="31" t="n">
        <v>17.7324</v>
      </c>
      <c r="C3750" s="32" t="n">
        <f aca="false">IF($A3750="","",IF(設定!$B$21="dB",10^($B3750/20),ABS($B3750)))</f>
        <v>7.70229237160267</v>
      </c>
      <c r="D3750" s="32" t="n">
        <f aca="false">IF($A3750="","",$A3750^2)</f>
        <v>342956.640625</v>
      </c>
      <c r="E3750" s="32" t="n">
        <f aca="false">IF($A3750="","",IF($C3750&lt;=0,"",1/$C3750^2))</f>
        <v>0.0168562125922381</v>
      </c>
      <c r="F3750" s="33" t="n">
        <f aca="false">IF(OR(ROW()-設定!$B$30&lt;2,ROW()+設定!$B$30&gt;13701,N($A3750)&lt;=0,N(INDEX($A$2:$A$13701,MIN(13700,MAX(1,ROW()-1+設定!$B$30))))&lt;=0,$A3750&lt;設定!$B$28,$A3750&gt;設定!$B$29),0,IF(AND($C3750&gt;=MAX(INDEX($C$1:$C$13701,MAX(1,ROW()-設定!$B$24)):INDEX($C$1:$C$13701,MAX(1,ROW()-1))),$C3750&gt;MAX(INDEX($C$1:$C$13701,MIN(13701,ROW()+1)):INDEX($C$1:$C$13701,MIN(13701,ROW()+設定!$B$24))),$C3750&gt;=設定!$B$32,$C3750&gt;=MAX(MIN(INDEX($C$1:$C$13701,MAX(1,ROW()-設定!$B$26)):INDEX($C$1:$C$13701,MAX(1,ROW()-1))),MIN(INDEX($C$1:$C$13701,MIN(13701,ROW()+1)):INDEX($C$1:$C$13701,MIN(13701,ROW()+設定!$B$26))))*10^(設定!$B$27/20)),1,0))</f>
        <v>0</v>
      </c>
      <c r="G3750" s="33" t="n">
        <f aca="false">$G3749+IF($F3750=1,1,0)</f>
        <v>1</v>
      </c>
      <c r="H3750" s="0" t="str">
        <f aca="false">IF($F3750=1,$G3750,"")</f>
        <v/>
      </c>
    </row>
    <row r="3751" customFormat="false" ht="15" hidden="false" customHeight="false" outlineLevel="0" collapsed="false">
      <c r="A3751" s="30" t="n">
        <v>585.78125</v>
      </c>
      <c r="B3751" s="31" t="n">
        <v>17.7821</v>
      </c>
      <c r="C3751" s="32" t="n">
        <f aca="false">IF($A3751="","",IF(設定!$B$21="dB",10^($B3751/20),ABS($B3751)))</f>
        <v>7.74649063179341</v>
      </c>
      <c r="D3751" s="32" t="n">
        <f aca="false">IF($A3751="","",$A3751^2)</f>
        <v>343139.672851563</v>
      </c>
      <c r="E3751" s="32" t="n">
        <f aca="false">IF($A3751="","",IF($C3751&lt;=0,"",1/$C3751^2))</f>
        <v>0.016664412219309</v>
      </c>
      <c r="F3751" s="33" t="n">
        <f aca="false">IF(OR(ROW()-設定!$B$30&lt;2,ROW()+設定!$B$30&gt;13701,N($A3751)&lt;=0,N(INDEX($A$2:$A$13701,MIN(13700,MAX(1,ROW()-1+設定!$B$30))))&lt;=0,$A3751&lt;設定!$B$28,$A3751&gt;設定!$B$29),0,IF(AND($C3751&gt;=MAX(INDEX($C$1:$C$13701,MAX(1,ROW()-設定!$B$24)):INDEX($C$1:$C$13701,MAX(1,ROW()-1))),$C3751&gt;MAX(INDEX($C$1:$C$13701,MIN(13701,ROW()+1)):INDEX($C$1:$C$13701,MIN(13701,ROW()+設定!$B$24))),$C3751&gt;=設定!$B$32,$C3751&gt;=MAX(MIN(INDEX($C$1:$C$13701,MAX(1,ROW()-設定!$B$26)):INDEX($C$1:$C$13701,MAX(1,ROW()-1))),MIN(INDEX($C$1:$C$13701,MIN(13701,ROW()+1)):INDEX($C$1:$C$13701,MIN(13701,ROW()+設定!$B$26))))*10^(設定!$B$27/20)),1,0))</f>
        <v>0</v>
      </c>
      <c r="G3751" s="33" t="n">
        <f aca="false">$G3750+IF($F3751=1,1,0)</f>
        <v>1</v>
      </c>
      <c r="H3751" s="0" t="str">
        <f aca="false">IF($F3751=1,$G3751,"")</f>
        <v/>
      </c>
    </row>
    <row r="3752" customFormat="false" ht="15" hidden="false" customHeight="false" outlineLevel="0" collapsed="false">
      <c r="A3752" s="30" t="n">
        <v>585.9375</v>
      </c>
      <c r="B3752" s="31" t="n">
        <v>18.0465</v>
      </c>
      <c r="C3752" s="32" t="n">
        <f aca="false">IF($A3752="","",IF(設定!$B$21="dB",10^($B3752/20),ABS($B3752)))</f>
        <v>7.98592082235556</v>
      </c>
      <c r="D3752" s="32" t="n">
        <f aca="false">IF($A3752="","",$A3752^2)</f>
        <v>343322.75390625</v>
      </c>
      <c r="E3752" s="32" t="n">
        <f aca="false">IF($A3752="","",IF($C3752&lt;=0,"",1/$C3752^2))</f>
        <v>0.0156801423121403</v>
      </c>
      <c r="F3752" s="33" t="n">
        <f aca="false">IF(OR(ROW()-設定!$B$30&lt;2,ROW()+設定!$B$30&gt;13701,N($A3752)&lt;=0,N(INDEX($A$2:$A$13701,MIN(13700,MAX(1,ROW()-1+設定!$B$30))))&lt;=0,$A3752&lt;設定!$B$28,$A3752&gt;設定!$B$29),0,IF(AND($C3752&gt;=MAX(INDEX($C$1:$C$13701,MAX(1,ROW()-設定!$B$24)):INDEX($C$1:$C$13701,MAX(1,ROW()-1))),$C3752&gt;MAX(INDEX($C$1:$C$13701,MIN(13701,ROW()+1)):INDEX($C$1:$C$13701,MIN(13701,ROW()+設定!$B$24))),$C3752&gt;=設定!$B$32,$C3752&gt;=MAX(MIN(INDEX($C$1:$C$13701,MAX(1,ROW()-設定!$B$26)):INDEX($C$1:$C$13701,MAX(1,ROW()-1))),MIN(INDEX($C$1:$C$13701,MIN(13701,ROW()+1)):INDEX($C$1:$C$13701,MIN(13701,ROW()+設定!$B$26))))*10^(設定!$B$27/20)),1,0))</f>
        <v>0</v>
      </c>
      <c r="G3752" s="33" t="n">
        <f aca="false">$G3751+IF($F3752=1,1,0)</f>
        <v>1</v>
      </c>
      <c r="H3752" s="0" t="str">
        <f aca="false">IF($F3752=1,$G3752,"")</f>
        <v/>
      </c>
    </row>
    <row r="3753" customFormat="false" ht="15" hidden="false" customHeight="false" outlineLevel="0" collapsed="false">
      <c r="A3753" s="30" t="n">
        <v>586.09375</v>
      </c>
      <c r="B3753" s="31" t="n">
        <v>17.9614</v>
      </c>
      <c r="C3753" s="32" t="n">
        <f aca="false">IF($A3753="","",IF(設定!$B$21="dB",10^($B3753/20),ABS($B3753)))</f>
        <v>7.90806080608569</v>
      </c>
      <c r="D3753" s="32" t="n">
        <f aca="false">IF($A3753="","",$A3753^2)</f>
        <v>343505.883789063</v>
      </c>
      <c r="E3753" s="32" t="n">
        <f aca="false">IF($A3753="","",IF($C3753&lt;=0,"",1/$C3753^2))</f>
        <v>0.0159904247513045</v>
      </c>
      <c r="F3753" s="33" t="n">
        <f aca="false">IF(OR(ROW()-設定!$B$30&lt;2,ROW()+設定!$B$30&gt;13701,N($A3753)&lt;=0,N(INDEX($A$2:$A$13701,MIN(13700,MAX(1,ROW()-1+設定!$B$30))))&lt;=0,$A3753&lt;設定!$B$28,$A3753&gt;設定!$B$29),0,IF(AND($C3753&gt;=MAX(INDEX($C$1:$C$13701,MAX(1,ROW()-設定!$B$24)):INDEX($C$1:$C$13701,MAX(1,ROW()-1))),$C3753&gt;MAX(INDEX($C$1:$C$13701,MIN(13701,ROW()+1)):INDEX($C$1:$C$13701,MIN(13701,ROW()+設定!$B$24))),$C3753&gt;=設定!$B$32,$C3753&gt;=MAX(MIN(INDEX($C$1:$C$13701,MAX(1,ROW()-設定!$B$26)):INDEX($C$1:$C$13701,MAX(1,ROW()-1))),MIN(INDEX($C$1:$C$13701,MIN(13701,ROW()+1)):INDEX($C$1:$C$13701,MIN(13701,ROW()+設定!$B$26))))*10^(設定!$B$27/20)),1,0))</f>
        <v>0</v>
      </c>
      <c r="G3753" s="33" t="n">
        <f aca="false">$G3752+IF($F3753=1,1,0)</f>
        <v>1</v>
      </c>
      <c r="H3753" s="0" t="str">
        <f aca="false">IF($F3753=1,$G3753,"")</f>
        <v/>
      </c>
    </row>
    <row r="3754" customFormat="false" ht="15" hidden="false" customHeight="false" outlineLevel="0" collapsed="false">
      <c r="A3754" s="30" t="n">
        <v>586.25</v>
      </c>
      <c r="B3754" s="31" t="n">
        <v>18.0756</v>
      </c>
      <c r="C3754" s="32" t="n">
        <f aca="false">IF($A3754="","",IF(設定!$B$21="dB",10^($B3754/20),ABS($B3754)))</f>
        <v>8.01272061199576</v>
      </c>
      <c r="D3754" s="32" t="n">
        <f aca="false">IF($A3754="","",$A3754^2)</f>
        <v>343689.0625</v>
      </c>
      <c r="E3754" s="32" t="n">
        <f aca="false">IF($A3754="","",IF($C3754&lt;=0,"",1/$C3754^2))</f>
        <v>0.0155754283747148</v>
      </c>
      <c r="F3754" s="33" t="n">
        <f aca="false">IF(OR(ROW()-設定!$B$30&lt;2,ROW()+設定!$B$30&gt;13701,N($A3754)&lt;=0,N(INDEX($A$2:$A$13701,MIN(13700,MAX(1,ROW()-1+設定!$B$30))))&lt;=0,$A3754&lt;設定!$B$28,$A3754&gt;設定!$B$29),0,IF(AND($C3754&gt;=MAX(INDEX($C$1:$C$13701,MAX(1,ROW()-設定!$B$24)):INDEX($C$1:$C$13701,MAX(1,ROW()-1))),$C3754&gt;MAX(INDEX($C$1:$C$13701,MIN(13701,ROW()+1)):INDEX($C$1:$C$13701,MIN(13701,ROW()+設定!$B$24))),$C3754&gt;=設定!$B$32,$C3754&gt;=MAX(MIN(INDEX($C$1:$C$13701,MAX(1,ROW()-設定!$B$26)):INDEX($C$1:$C$13701,MAX(1,ROW()-1))),MIN(INDEX($C$1:$C$13701,MIN(13701,ROW()+1)):INDEX($C$1:$C$13701,MIN(13701,ROW()+設定!$B$26))))*10^(設定!$B$27/20)),1,0))</f>
        <v>0</v>
      </c>
      <c r="G3754" s="33" t="n">
        <f aca="false">$G3753+IF($F3754=1,1,0)</f>
        <v>1</v>
      </c>
      <c r="H3754" s="0" t="str">
        <f aca="false">IF($F3754=1,$G3754,"")</f>
        <v/>
      </c>
    </row>
    <row r="3755" customFormat="false" ht="15" hidden="false" customHeight="false" outlineLevel="0" collapsed="false">
      <c r="A3755" s="30" t="n">
        <v>586.40625</v>
      </c>
      <c r="B3755" s="31" t="n">
        <v>18.1773</v>
      </c>
      <c r="C3755" s="32" t="n">
        <f aca="false">IF($A3755="","",IF(設定!$B$21="dB",10^($B3755/20),ABS($B3755)))</f>
        <v>8.10709010606406</v>
      </c>
      <c r="D3755" s="32" t="n">
        <f aca="false">IF($A3755="","",$A3755^2)</f>
        <v>343872.290039063</v>
      </c>
      <c r="E3755" s="32" t="n">
        <f aca="false">IF($A3755="","",IF($C3755&lt;=0,"",1/$C3755^2))</f>
        <v>0.0152149314496587</v>
      </c>
      <c r="F3755" s="33" t="n">
        <f aca="false">IF(OR(ROW()-設定!$B$30&lt;2,ROW()+設定!$B$30&gt;13701,N($A3755)&lt;=0,N(INDEX($A$2:$A$13701,MIN(13700,MAX(1,ROW()-1+設定!$B$30))))&lt;=0,$A3755&lt;設定!$B$28,$A3755&gt;設定!$B$29),0,IF(AND($C3755&gt;=MAX(INDEX($C$1:$C$13701,MAX(1,ROW()-設定!$B$24)):INDEX($C$1:$C$13701,MAX(1,ROW()-1))),$C3755&gt;MAX(INDEX($C$1:$C$13701,MIN(13701,ROW()+1)):INDEX($C$1:$C$13701,MIN(13701,ROW()+設定!$B$24))),$C3755&gt;=設定!$B$32,$C3755&gt;=MAX(MIN(INDEX($C$1:$C$13701,MAX(1,ROW()-設定!$B$26)):INDEX($C$1:$C$13701,MAX(1,ROW()-1))),MIN(INDEX($C$1:$C$13701,MIN(13701,ROW()+1)):INDEX($C$1:$C$13701,MIN(13701,ROW()+設定!$B$26))))*10^(設定!$B$27/20)),1,0))</f>
        <v>0</v>
      </c>
      <c r="G3755" s="33" t="n">
        <f aca="false">$G3754+IF($F3755=1,1,0)</f>
        <v>1</v>
      </c>
      <c r="H3755" s="0" t="str">
        <f aca="false">IF($F3755=1,$G3755,"")</f>
        <v/>
      </c>
    </row>
    <row r="3756" customFormat="false" ht="15" hidden="false" customHeight="false" outlineLevel="0" collapsed="false">
      <c r="A3756" s="30" t="n">
        <v>586.5625</v>
      </c>
      <c r="B3756" s="31" t="n">
        <v>18.0446</v>
      </c>
      <c r="C3756" s="32" t="n">
        <f aca="false">IF($A3756="","",IF(設定!$B$21="dB",10^($B3756/20),ABS($B3756)))</f>
        <v>7.98417412849057</v>
      </c>
      <c r="D3756" s="32" t="n">
        <f aca="false">IF($A3756="","",$A3756^2)</f>
        <v>344055.56640625</v>
      </c>
      <c r="E3756" s="32" t="n">
        <f aca="false">IF($A3756="","",IF($C3756&lt;=0,"",1/$C3756^2))</f>
        <v>0.0156870037367066</v>
      </c>
      <c r="F3756" s="33" t="n">
        <f aca="false">IF(OR(ROW()-設定!$B$30&lt;2,ROW()+設定!$B$30&gt;13701,N($A3756)&lt;=0,N(INDEX($A$2:$A$13701,MIN(13700,MAX(1,ROW()-1+設定!$B$30))))&lt;=0,$A3756&lt;設定!$B$28,$A3756&gt;設定!$B$29),0,IF(AND($C3756&gt;=MAX(INDEX($C$1:$C$13701,MAX(1,ROW()-設定!$B$24)):INDEX($C$1:$C$13701,MAX(1,ROW()-1))),$C3756&gt;MAX(INDEX($C$1:$C$13701,MIN(13701,ROW()+1)):INDEX($C$1:$C$13701,MIN(13701,ROW()+設定!$B$24))),$C3756&gt;=設定!$B$32,$C3756&gt;=MAX(MIN(INDEX($C$1:$C$13701,MAX(1,ROW()-設定!$B$26)):INDEX($C$1:$C$13701,MAX(1,ROW()-1))),MIN(INDEX($C$1:$C$13701,MIN(13701,ROW()+1)):INDEX($C$1:$C$13701,MIN(13701,ROW()+設定!$B$26))))*10^(設定!$B$27/20)),1,0))</f>
        <v>0</v>
      </c>
      <c r="G3756" s="33" t="n">
        <f aca="false">$G3755+IF($F3756=1,1,0)</f>
        <v>1</v>
      </c>
      <c r="H3756" s="0" t="str">
        <f aca="false">IF($F3756=1,$G3756,"")</f>
        <v/>
      </c>
    </row>
    <row r="3757" customFormat="false" ht="15" hidden="false" customHeight="false" outlineLevel="0" collapsed="false">
      <c r="A3757" s="30" t="n">
        <v>586.71875</v>
      </c>
      <c r="B3757" s="31" t="n">
        <v>17.9958</v>
      </c>
      <c r="C3757" s="32" t="n">
        <f aca="false">IF($A3757="","",IF(設定!$B$21="dB",10^($B3757/20),ABS($B3757)))</f>
        <v>7.93944235817764</v>
      </c>
      <c r="D3757" s="32" t="n">
        <f aca="false">IF($A3757="","",$A3757^2)</f>
        <v>344238.891601563</v>
      </c>
      <c r="E3757" s="32" t="n">
        <f aca="false">IF($A3757="","",IF($C3757&lt;=0,"",1/$C3757^2))</f>
        <v>0.0158642666144395</v>
      </c>
      <c r="F3757" s="33" t="n">
        <f aca="false">IF(OR(ROW()-設定!$B$30&lt;2,ROW()+設定!$B$30&gt;13701,N($A3757)&lt;=0,N(INDEX($A$2:$A$13701,MIN(13700,MAX(1,ROW()-1+設定!$B$30))))&lt;=0,$A3757&lt;設定!$B$28,$A3757&gt;設定!$B$29),0,IF(AND($C3757&gt;=MAX(INDEX($C$1:$C$13701,MAX(1,ROW()-設定!$B$24)):INDEX($C$1:$C$13701,MAX(1,ROW()-1))),$C3757&gt;MAX(INDEX($C$1:$C$13701,MIN(13701,ROW()+1)):INDEX($C$1:$C$13701,MIN(13701,ROW()+設定!$B$24))),$C3757&gt;=設定!$B$32,$C3757&gt;=MAX(MIN(INDEX($C$1:$C$13701,MAX(1,ROW()-設定!$B$26)):INDEX($C$1:$C$13701,MAX(1,ROW()-1))),MIN(INDEX($C$1:$C$13701,MIN(13701,ROW()+1)):INDEX($C$1:$C$13701,MIN(13701,ROW()+設定!$B$26))))*10^(設定!$B$27/20)),1,0))</f>
        <v>0</v>
      </c>
      <c r="G3757" s="33" t="n">
        <f aca="false">$G3756+IF($F3757=1,1,0)</f>
        <v>1</v>
      </c>
      <c r="H3757" s="0" t="str">
        <f aca="false">IF($F3757=1,$G3757,"")</f>
        <v/>
      </c>
    </row>
    <row r="3758" customFormat="false" ht="15" hidden="false" customHeight="false" outlineLevel="0" collapsed="false">
      <c r="A3758" s="30" t="n">
        <v>586.875</v>
      </c>
      <c r="B3758" s="31" t="n">
        <v>17.8424</v>
      </c>
      <c r="C3758" s="32" t="n">
        <f aca="false">IF($A3758="","",IF(設定!$B$21="dB",10^($B3758/20),ABS($B3758)))</f>
        <v>7.80045615317482</v>
      </c>
      <c r="D3758" s="32" t="n">
        <f aca="false">IF($A3758="","",$A3758^2)</f>
        <v>344422.265625</v>
      </c>
      <c r="E3758" s="32" t="n">
        <f aca="false">IF($A3758="","",IF($C3758&lt;=0,"",1/$C3758^2))</f>
        <v>0.0164346326085934</v>
      </c>
      <c r="F3758" s="33" t="n">
        <f aca="false">IF(OR(ROW()-設定!$B$30&lt;2,ROW()+設定!$B$30&gt;13701,N($A3758)&lt;=0,N(INDEX($A$2:$A$13701,MIN(13700,MAX(1,ROW()-1+設定!$B$30))))&lt;=0,$A3758&lt;設定!$B$28,$A3758&gt;設定!$B$29),0,IF(AND($C3758&gt;=MAX(INDEX($C$1:$C$13701,MAX(1,ROW()-設定!$B$24)):INDEX($C$1:$C$13701,MAX(1,ROW()-1))),$C3758&gt;MAX(INDEX($C$1:$C$13701,MIN(13701,ROW()+1)):INDEX($C$1:$C$13701,MIN(13701,ROW()+設定!$B$24))),$C3758&gt;=設定!$B$32,$C3758&gt;=MAX(MIN(INDEX($C$1:$C$13701,MAX(1,ROW()-設定!$B$26)):INDEX($C$1:$C$13701,MAX(1,ROW()-1))),MIN(INDEX($C$1:$C$13701,MIN(13701,ROW()+1)):INDEX($C$1:$C$13701,MIN(13701,ROW()+設定!$B$26))))*10^(設定!$B$27/20)),1,0))</f>
        <v>0</v>
      </c>
      <c r="G3758" s="33" t="n">
        <f aca="false">$G3757+IF($F3758=1,1,0)</f>
        <v>1</v>
      </c>
      <c r="H3758" s="0" t="str">
        <f aca="false">IF($F3758=1,$G3758,"")</f>
        <v/>
      </c>
    </row>
    <row r="3759" customFormat="false" ht="15" hidden="false" customHeight="false" outlineLevel="0" collapsed="false">
      <c r="A3759" s="30" t="n">
        <v>587.03125</v>
      </c>
      <c r="B3759" s="31" t="n">
        <v>18.1773</v>
      </c>
      <c r="C3759" s="32" t="n">
        <f aca="false">IF($A3759="","",IF(設定!$B$21="dB",10^($B3759/20),ABS($B3759)))</f>
        <v>8.10709010606406</v>
      </c>
      <c r="D3759" s="32" t="n">
        <f aca="false">IF($A3759="","",$A3759^2)</f>
        <v>344605.688476563</v>
      </c>
      <c r="E3759" s="32" t="n">
        <f aca="false">IF($A3759="","",IF($C3759&lt;=0,"",1/$C3759^2))</f>
        <v>0.0152149314496587</v>
      </c>
      <c r="F3759" s="33" t="n">
        <f aca="false">IF(OR(ROW()-設定!$B$30&lt;2,ROW()+設定!$B$30&gt;13701,N($A3759)&lt;=0,N(INDEX($A$2:$A$13701,MIN(13700,MAX(1,ROW()-1+設定!$B$30))))&lt;=0,$A3759&lt;設定!$B$28,$A3759&gt;設定!$B$29),0,IF(AND($C3759&gt;=MAX(INDEX($C$1:$C$13701,MAX(1,ROW()-設定!$B$24)):INDEX($C$1:$C$13701,MAX(1,ROW()-1))),$C3759&gt;MAX(INDEX($C$1:$C$13701,MIN(13701,ROW()+1)):INDEX($C$1:$C$13701,MIN(13701,ROW()+設定!$B$24))),$C3759&gt;=設定!$B$32,$C3759&gt;=MAX(MIN(INDEX($C$1:$C$13701,MAX(1,ROW()-設定!$B$26)):INDEX($C$1:$C$13701,MAX(1,ROW()-1))),MIN(INDEX($C$1:$C$13701,MIN(13701,ROW()+1)):INDEX($C$1:$C$13701,MIN(13701,ROW()+設定!$B$26))))*10^(設定!$B$27/20)),1,0))</f>
        <v>0</v>
      </c>
      <c r="G3759" s="33" t="n">
        <f aca="false">$G3758+IF($F3759=1,1,0)</f>
        <v>1</v>
      </c>
      <c r="H3759" s="0" t="str">
        <f aca="false">IF($F3759=1,$G3759,"")</f>
        <v/>
      </c>
    </row>
    <row r="3760" customFormat="false" ht="15" hidden="false" customHeight="false" outlineLevel="0" collapsed="false">
      <c r="A3760" s="30" t="n">
        <v>587.1875</v>
      </c>
      <c r="B3760" s="31" t="n">
        <v>18.083</v>
      </c>
      <c r="C3760" s="32" t="n">
        <f aca="false">IF($A3760="","",IF(設定!$B$21="dB",10^($B3760/20),ABS($B3760)))</f>
        <v>8.01955001004079</v>
      </c>
      <c r="D3760" s="32" t="n">
        <f aca="false">IF($A3760="","",$A3760^2)</f>
        <v>344789.16015625</v>
      </c>
      <c r="E3760" s="32" t="n">
        <f aca="false">IF($A3760="","",IF($C3760&lt;=0,"",1/$C3760^2))</f>
        <v>0.0155489117976975</v>
      </c>
      <c r="F3760" s="33" t="n">
        <f aca="false">IF(OR(ROW()-設定!$B$30&lt;2,ROW()+設定!$B$30&gt;13701,N($A3760)&lt;=0,N(INDEX($A$2:$A$13701,MIN(13700,MAX(1,ROW()-1+設定!$B$30))))&lt;=0,$A3760&lt;設定!$B$28,$A3760&gt;設定!$B$29),0,IF(AND($C3760&gt;=MAX(INDEX($C$1:$C$13701,MAX(1,ROW()-設定!$B$24)):INDEX($C$1:$C$13701,MAX(1,ROW()-1))),$C3760&gt;MAX(INDEX($C$1:$C$13701,MIN(13701,ROW()+1)):INDEX($C$1:$C$13701,MIN(13701,ROW()+設定!$B$24))),$C3760&gt;=設定!$B$32,$C3760&gt;=MAX(MIN(INDEX($C$1:$C$13701,MAX(1,ROW()-設定!$B$26)):INDEX($C$1:$C$13701,MAX(1,ROW()-1))),MIN(INDEX($C$1:$C$13701,MIN(13701,ROW()+1)):INDEX($C$1:$C$13701,MIN(13701,ROW()+設定!$B$26))))*10^(設定!$B$27/20)),1,0))</f>
        <v>0</v>
      </c>
      <c r="G3760" s="33" t="n">
        <f aca="false">$G3759+IF($F3760=1,1,0)</f>
        <v>1</v>
      </c>
      <c r="H3760" s="0" t="str">
        <f aca="false">IF($F3760=1,$G3760,"")</f>
        <v/>
      </c>
    </row>
    <row r="3761" customFormat="false" ht="15" hidden="false" customHeight="false" outlineLevel="0" collapsed="false">
      <c r="A3761" s="30" t="n">
        <v>587.34375</v>
      </c>
      <c r="B3761" s="31" t="n">
        <v>18.2375</v>
      </c>
      <c r="C3761" s="32" t="n">
        <f aca="false">IF($A3761="","",IF(設定!$B$21="dB",10^($B3761/20),ABS($B3761)))</f>
        <v>8.16347373879634</v>
      </c>
      <c r="D3761" s="32" t="n">
        <f aca="false">IF($A3761="","",$A3761^2)</f>
        <v>344972.680664063</v>
      </c>
      <c r="E3761" s="32" t="n">
        <f aca="false">IF($A3761="","",IF($C3761&lt;=0,"",1/$C3761^2))</f>
        <v>0.0150054837201092</v>
      </c>
      <c r="F3761" s="33" t="n">
        <f aca="false">IF(OR(ROW()-設定!$B$30&lt;2,ROW()+設定!$B$30&gt;13701,N($A3761)&lt;=0,N(INDEX($A$2:$A$13701,MIN(13700,MAX(1,ROW()-1+設定!$B$30))))&lt;=0,$A3761&lt;設定!$B$28,$A3761&gt;設定!$B$29),0,IF(AND($C3761&gt;=MAX(INDEX($C$1:$C$13701,MAX(1,ROW()-設定!$B$24)):INDEX($C$1:$C$13701,MAX(1,ROW()-1))),$C3761&gt;MAX(INDEX($C$1:$C$13701,MIN(13701,ROW()+1)):INDEX($C$1:$C$13701,MIN(13701,ROW()+設定!$B$24))),$C3761&gt;=設定!$B$32,$C3761&gt;=MAX(MIN(INDEX($C$1:$C$13701,MAX(1,ROW()-設定!$B$26)):INDEX($C$1:$C$13701,MAX(1,ROW()-1))),MIN(INDEX($C$1:$C$13701,MIN(13701,ROW()+1)):INDEX($C$1:$C$13701,MIN(13701,ROW()+設定!$B$26))))*10^(設定!$B$27/20)),1,0))</f>
        <v>0</v>
      </c>
      <c r="G3761" s="33" t="n">
        <f aca="false">$G3760+IF($F3761=1,1,0)</f>
        <v>1</v>
      </c>
      <c r="H3761" s="0" t="str">
        <f aca="false">IF($F3761=1,$G3761,"")</f>
        <v/>
      </c>
    </row>
    <row r="3762" customFormat="false" ht="15" hidden="false" customHeight="false" outlineLevel="0" collapsed="false">
      <c r="A3762" s="30" t="n">
        <v>587.5</v>
      </c>
      <c r="B3762" s="31" t="n">
        <v>18.2534</v>
      </c>
      <c r="C3762" s="32" t="n">
        <f aca="false">IF($A3762="","",IF(設定!$B$21="dB",10^($B3762/20),ABS($B3762)))</f>
        <v>8.17843111365507</v>
      </c>
      <c r="D3762" s="32" t="n">
        <f aca="false">IF($A3762="","",$A3762^2)</f>
        <v>345156.25</v>
      </c>
      <c r="E3762" s="32" t="n">
        <f aca="false">IF($A3762="","",IF($C3762&lt;=0,"",1/$C3762^2))</f>
        <v>0.0149506474312389</v>
      </c>
      <c r="F3762" s="33" t="n">
        <f aca="false">IF(OR(ROW()-設定!$B$30&lt;2,ROW()+設定!$B$30&gt;13701,N($A3762)&lt;=0,N(INDEX($A$2:$A$13701,MIN(13700,MAX(1,ROW()-1+設定!$B$30))))&lt;=0,$A3762&lt;設定!$B$28,$A3762&gt;設定!$B$29),0,IF(AND($C3762&gt;=MAX(INDEX($C$1:$C$13701,MAX(1,ROW()-設定!$B$24)):INDEX($C$1:$C$13701,MAX(1,ROW()-1))),$C3762&gt;MAX(INDEX($C$1:$C$13701,MIN(13701,ROW()+1)):INDEX($C$1:$C$13701,MIN(13701,ROW()+設定!$B$24))),$C3762&gt;=設定!$B$32,$C3762&gt;=MAX(MIN(INDEX($C$1:$C$13701,MAX(1,ROW()-設定!$B$26)):INDEX($C$1:$C$13701,MAX(1,ROW()-1))),MIN(INDEX($C$1:$C$13701,MIN(13701,ROW()+1)):INDEX($C$1:$C$13701,MIN(13701,ROW()+設定!$B$26))))*10^(設定!$B$27/20)),1,0))</f>
        <v>0</v>
      </c>
      <c r="G3762" s="33" t="n">
        <f aca="false">$G3761+IF($F3762=1,1,0)</f>
        <v>1</v>
      </c>
      <c r="H3762" s="0" t="str">
        <f aca="false">IF($F3762=1,$G3762,"")</f>
        <v/>
      </c>
    </row>
    <row r="3763" customFormat="false" ht="15" hidden="false" customHeight="false" outlineLevel="0" collapsed="false">
      <c r="A3763" s="30" t="n">
        <v>587.65625</v>
      </c>
      <c r="B3763" s="31" t="n">
        <v>18.1086</v>
      </c>
      <c r="C3763" s="32" t="n">
        <f aca="false">IF($A3763="","",IF(設定!$B$21="dB",10^($B3763/20),ABS($B3763)))</f>
        <v>8.0432209669882</v>
      </c>
      <c r="D3763" s="32" t="n">
        <f aca="false">IF($A3763="","",$A3763^2)</f>
        <v>345339.868164063</v>
      </c>
      <c r="E3763" s="32" t="n">
        <f aca="false">IF($A3763="","",IF($C3763&lt;=0,"",1/$C3763^2))</f>
        <v>0.0154575265101353</v>
      </c>
      <c r="F3763" s="33" t="n">
        <f aca="false">IF(OR(ROW()-設定!$B$30&lt;2,ROW()+設定!$B$30&gt;13701,N($A3763)&lt;=0,N(INDEX($A$2:$A$13701,MIN(13700,MAX(1,ROW()-1+設定!$B$30))))&lt;=0,$A3763&lt;設定!$B$28,$A3763&gt;設定!$B$29),0,IF(AND($C3763&gt;=MAX(INDEX($C$1:$C$13701,MAX(1,ROW()-設定!$B$24)):INDEX($C$1:$C$13701,MAX(1,ROW()-1))),$C3763&gt;MAX(INDEX($C$1:$C$13701,MIN(13701,ROW()+1)):INDEX($C$1:$C$13701,MIN(13701,ROW()+設定!$B$24))),$C3763&gt;=設定!$B$32,$C3763&gt;=MAX(MIN(INDEX($C$1:$C$13701,MAX(1,ROW()-設定!$B$26)):INDEX($C$1:$C$13701,MAX(1,ROW()-1))),MIN(INDEX($C$1:$C$13701,MIN(13701,ROW()+1)):INDEX($C$1:$C$13701,MIN(13701,ROW()+設定!$B$26))))*10^(設定!$B$27/20)),1,0))</f>
        <v>0</v>
      </c>
      <c r="G3763" s="33" t="n">
        <f aca="false">$G3762+IF($F3763=1,1,0)</f>
        <v>1</v>
      </c>
      <c r="H3763" s="0" t="str">
        <f aca="false">IF($F3763=1,$G3763,"")</f>
        <v/>
      </c>
    </row>
    <row r="3764" customFormat="false" ht="15" hidden="false" customHeight="false" outlineLevel="0" collapsed="false">
      <c r="A3764" s="30" t="n">
        <v>587.8125</v>
      </c>
      <c r="B3764" s="31" t="n">
        <v>18.4568</v>
      </c>
      <c r="C3764" s="32" t="n">
        <f aca="false">IF($A3764="","",IF(設定!$B$21="dB",10^($B3764/20),ABS($B3764)))</f>
        <v>8.37220781767843</v>
      </c>
      <c r="D3764" s="32" t="n">
        <f aca="false">IF($A3764="","",$A3764^2)</f>
        <v>345523.53515625</v>
      </c>
      <c r="E3764" s="32" t="n">
        <f aca="false">IF($A3764="","",IF($C3764&lt;=0,"",1/$C3764^2))</f>
        <v>0.0142665840718259</v>
      </c>
      <c r="F3764" s="33" t="n">
        <f aca="false">IF(OR(ROW()-設定!$B$30&lt;2,ROW()+設定!$B$30&gt;13701,N($A3764)&lt;=0,N(INDEX($A$2:$A$13701,MIN(13700,MAX(1,ROW()-1+設定!$B$30))))&lt;=0,$A3764&lt;設定!$B$28,$A3764&gt;設定!$B$29),0,IF(AND($C3764&gt;=MAX(INDEX($C$1:$C$13701,MAX(1,ROW()-設定!$B$24)):INDEX($C$1:$C$13701,MAX(1,ROW()-1))),$C3764&gt;MAX(INDEX($C$1:$C$13701,MIN(13701,ROW()+1)):INDEX($C$1:$C$13701,MIN(13701,ROW()+設定!$B$24))),$C3764&gt;=設定!$B$32,$C3764&gt;=MAX(MIN(INDEX($C$1:$C$13701,MAX(1,ROW()-設定!$B$26)):INDEX($C$1:$C$13701,MAX(1,ROW()-1))),MIN(INDEX($C$1:$C$13701,MIN(13701,ROW()+1)):INDEX($C$1:$C$13701,MIN(13701,ROW()+設定!$B$26))))*10^(設定!$B$27/20)),1,0))</f>
        <v>0</v>
      </c>
      <c r="G3764" s="33" t="n">
        <f aca="false">$G3763+IF($F3764=1,1,0)</f>
        <v>1</v>
      </c>
      <c r="H3764" s="0" t="str">
        <f aca="false">IF($F3764=1,$G3764,"")</f>
        <v/>
      </c>
    </row>
    <row r="3765" customFormat="false" ht="15" hidden="false" customHeight="false" outlineLevel="0" collapsed="false">
      <c r="A3765" s="30" t="n">
        <v>587.96875</v>
      </c>
      <c r="B3765" s="31" t="n">
        <v>18.4159</v>
      </c>
      <c r="C3765" s="32" t="n">
        <f aca="false">IF($A3765="","",IF(設定!$B$21="dB",10^($B3765/20),ABS($B3765)))</f>
        <v>8.33287754999277</v>
      </c>
      <c r="D3765" s="32" t="n">
        <f aca="false">IF($A3765="","",$A3765^2)</f>
        <v>345707.250976563</v>
      </c>
      <c r="E3765" s="32" t="n">
        <f aca="false">IF($A3765="","",IF($C3765&lt;=0,"",1/$C3765^2))</f>
        <v>0.0144015753164643</v>
      </c>
      <c r="F3765" s="33" t="n">
        <f aca="false">IF(OR(ROW()-設定!$B$30&lt;2,ROW()+設定!$B$30&gt;13701,N($A3765)&lt;=0,N(INDEX($A$2:$A$13701,MIN(13700,MAX(1,ROW()-1+設定!$B$30))))&lt;=0,$A3765&lt;設定!$B$28,$A3765&gt;設定!$B$29),0,IF(AND($C3765&gt;=MAX(INDEX($C$1:$C$13701,MAX(1,ROW()-設定!$B$24)):INDEX($C$1:$C$13701,MAX(1,ROW()-1))),$C3765&gt;MAX(INDEX($C$1:$C$13701,MIN(13701,ROW()+1)):INDEX($C$1:$C$13701,MIN(13701,ROW()+設定!$B$24))),$C3765&gt;=設定!$B$32,$C3765&gt;=MAX(MIN(INDEX($C$1:$C$13701,MAX(1,ROW()-設定!$B$26)):INDEX($C$1:$C$13701,MAX(1,ROW()-1))),MIN(INDEX($C$1:$C$13701,MIN(13701,ROW()+1)):INDEX($C$1:$C$13701,MIN(13701,ROW()+設定!$B$26))))*10^(設定!$B$27/20)),1,0))</f>
        <v>0</v>
      </c>
      <c r="G3765" s="33" t="n">
        <f aca="false">$G3764+IF($F3765=1,1,0)</f>
        <v>1</v>
      </c>
      <c r="H3765" s="0" t="str">
        <f aca="false">IF($F3765=1,$G3765,"")</f>
        <v/>
      </c>
    </row>
    <row r="3766" customFormat="false" ht="15" hidden="false" customHeight="false" outlineLevel="0" collapsed="false">
      <c r="A3766" s="30" t="n">
        <v>588.125</v>
      </c>
      <c r="B3766" s="31" t="n">
        <v>18.4166</v>
      </c>
      <c r="C3766" s="32" t="n">
        <f aca="false">IF($A3766="","",IF(設定!$B$21="dB",10^($B3766/20),ABS($B3766)))</f>
        <v>8.33354912764078</v>
      </c>
      <c r="D3766" s="32" t="n">
        <f aca="false">IF($A3766="","",$A3766^2)</f>
        <v>345891.015625</v>
      </c>
      <c r="E3766" s="32" t="n">
        <f aca="false">IF($A3766="","",IF($C3766&lt;=0,"",1/$C3766^2))</f>
        <v>0.014399254243841</v>
      </c>
      <c r="F3766" s="33" t="n">
        <f aca="false">IF(OR(ROW()-設定!$B$30&lt;2,ROW()+設定!$B$30&gt;13701,N($A3766)&lt;=0,N(INDEX($A$2:$A$13701,MIN(13700,MAX(1,ROW()-1+設定!$B$30))))&lt;=0,$A3766&lt;設定!$B$28,$A3766&gt;設定!$B$29),0,IF(AND($C3766&gt;=MAX(INDEX($C$1:$C$13701,MAX(1,ROW()-設定!$B$24)):INDEX($C$1:$C$13701,MAX(1,ROW()-1))),$C3766&gt;MAX(INDEX($C$1:$C$13701,MIN(13701,ROW()+1)):INDEX($C$1:$C$13701,MIN(13701,ROW()+設定!$B$24))),$C3766&gt;=設定!$B$32,$C3766&gt;=MAX(MIN(INDEX($C$1:$C$13701,MAX(1,ROW()-設定!$B$26)):INDEX($C$1:$C$13701,MAX(1,ROW()-1))),MIN(INDEX($C$1:$C$13701,MIN(13701,ROW()+1)):INDEX($C$1:$C$13701,MIN(13701,ROW()+設定!$B$26))))*10^(設定!$B$27/20)),1,0))</f>
        <v>0</v>
      </c>
      <c r="G3766" s="33" t="n">
        <f aca="false">$G3765+IF($F3766=1,1,0)</f>
        <v>1</v>
      </c>
      <c r="H3766" s="0" t="str">
        <f aca="false">IF($F3766=1,$G3766,"")</f>
        <v/>
      </c>
    </row>
    <row r="3767" customFormat="false" ht="15" hidden="false" customHeight="false" outlineLevel="0" collapsed="false">
      <c r="A3767" s="30" t="n">
        <v>588.28125</v>
      </c>
      <c r="B3767" s="31" t="n">
        <v>18.2292</v>
      </c>
      <c r="C3767" s="32" t="n">
        <f aca="false">IF($A3767="","",IF(設定!$B$21="dB",10^($B3767/20),ABS($B3767)))</f>
        <v>8.15567667115331</v>
      </c>
      <c r="D3767" s="32" t="n">
        <f aca="false">IF($A3767="","",$A3767^2)</f>
        <v>346074.829101563</v>
      </c>
      <c r="E3767" s="32" t="n">
        <f aca="false">IF($A3767="","",IF($C3767&lt;=0,"",1/$C3767^2))</f>
        <v>0.0150341888057671</v>
      </c>
      <c r="F3767" s="33" t="n">
        <f aca="false">IF(OR(ROW()-設定!$B$30&lt;2,ROW()+設定!$B$30&gt;13701,N($A3767)&lt;=0,N(INDEX($A$2:$A$13701,MIN(13700,MAX(1,ROW()-1+設定!$B$30))))&lt;=0,$A3767&lt;設定!$B$28,$A3767&gt;設定!$B$29),0,IF(AND($C3767&gt;=MAX(INDEX($C$1:$C$13701,MAX(1,ROW()-設定!$B$24)):INDEX($C$1:$C$13701,MAX(1,ROW()-1))),$C3767&gt;MAX(INDEX($C$1:$C$13701,MIN(13701,ROW()+1)):INDEX($C$1:$C$13701,MIN(13701,ROW()+設定!$B$24))),$C3767&gt;=設定!$B$32,$C3767&gt;=MAX(MIN(INDEX($C$1:$C$13701,MAX(1,ROW()-設定!$B$26)):INDEX($C$1:$C$13701,MAX(1,ROW()-1))),MIN(INDEX($C$1:$C$13701,MIN(13701,ROW()+1)):INDEX($C$1:$C$13701,MIN(13701,ROW()+設定!$B$26))))*10^(設定!$B$27/20)),1,0))</f>
        <v>0</v>
      </c>
      <c r="G3767" s="33" t="n">
        <f aca="false">$G3766+IF($F3767=1,1,0)</f>
        <v>1</v>
      </c>
      <c r="H3767" s="0" t="str">
        <f aca="false">IF($F3767=1,$G3767,"")</f>
        <v/>
      </c>
    </row>
    <row r="3768" customFormat="false" ht="15" hidden="false" customHeight="false" outlineLevel="0" collapsed="false">
      <c r="A3768" s="30" t="n">
        <v>588.4375</v>
      </c>
      <c r="B3768" s="31" t="n">
        <v>18.3364</v>
      </c>
      <c r="C3768" s="32" t="n">
        <f aca="false">IF($A3768="","",IF(設定!$B$21="dB",10^($B3768/20),ABS($B3768)))</f>
        <v>8.25695656435986</v>
      </c>
      <c r="D3768" s="32" t="n">
        <f aca="false">IF($A3768="","",$A3768^2)</f>
        <v>346258.69140625</v>
      </c>
      <c r="E3768" s="32" t="n">
        <f aca="false">IF($A3768="","",IF($C3768&lt;=0,"",1/$C3768^2))</f>
        <v>0.0146676318210327</v>
      </c>
      <c r="F3768" s="33" t="n">
        <f aca="false">IF(OR(ROW()-設定!$B$30&lt;2,ROW()+設定!$B$30&gt;13701,N($A3768)&lt;=0,N(INDEX($A$2:$A$13701,MIN(13700,MAX(1,ROW()-1+設定!$B$30))))&lt;=0,$A3768&lt;設定!$B$28,$A3768&gt;設定!$B$29),0,IF(AND($C3768&gt;=MAX(INDEX($C$1:$C$13701,MAX(1,ROW()-設定!$B$24)):INDEX($C$1:$C$13701,MAX(1,ROW()-1))),$C3768&gt;MAX(INDEX($C$1:$C$13701,MIN(13701,ROW()+1)):INDEX($C$1:$C$13701,MIN(13701,ROW()+設定!$B$24))),$C3768&gt;=設定!$B$32,$C3768&gt;=MAX(MIN(INDEX($C$1:$C$13701,MAX(1,ROW()-設定!$B$26)):INDEX($C$1:$C$13701,MAX(1,ROW()-1))),MIN(INDEX($C$1:$C$13701,MIN(13701,ROW()+1)):INDEX($C$1:$C$13701,MIN(13701,ROW()+設定!$B$26))))*10^(設定!$B$27/20)),1,0))</f>
        <v>0</v>
      </c>
      <c r="G3768" s="33" t="n">
        <f aca="false">$G3767+IF($F3768=1,1,0)</f>
        <v>1</v>
      </c>
      <c r="H3768" s="0" t="str">
        <f aca="false">IF($F3768=1,$G3768,"")</f>
        <v/>
      </c>
    </row>
    <row r="3769" customFormat="false" ht="15" hidden="false" customHeight="false" outlineLevel="0" collapsed="false">
      <c r="A3769" s="30" t="n">
        <v>588.59375</v>
      </c>
      <c r="B3769" s="31" t="n">
        <v>18.3468</v>
      </c>
      <c r="C3769" s="32" t="n">
        <f aca="false">IF($A3769="","",IF(設定!$B$21="dB",10^($B3769/20),ABS($B3769)))</f>
        <v>8.26684890489782</v>
      </c>
      <c r="D3769" s="32" t="n">
        <f aca="false">IF($A3769="","",$A3769^2)</f>
        <v>346442.602539063</v>
      </c>
      <c r="E3769" s="32" t="n">
        <f aca="false">IF($A3769="","",IF($C3769&lt;=0,"",1/$C3769^2))</f>
        <v>0.0146325494342959</v>
      </c>
      <c r="F3769" s="33" t="n">
        <f aca="false">IF(OR(ROW()-設定!$B$30&lt;2,ROW()+設定!$B$30&gt;13701,N($A3769)&lt;=0,N(INDEX($A$2:$A$13701,MIN(13700,MAX(1,ROW()-1+設定!$B$30))))&lt;=0,$A3769&lt;設定!$B$28,$A3769&gt;設定!$B$29),0,IF(AND($C3769&gt;=MAX(INDEX($C$1:$C$13701,MAX(1,ROW()-設定!$B$24)):INDEX($C$1:$C$13701,MAX(1,ROW()-1))),$C3769&gt;MAX(INDEX($C$1:$C$13701,MIN(13701,ROW()+1)):INDEX($C$1:$C$13701,MIN(13701,ROW()+設定!$B$24))),$C3769&gt;=設定!$B$32,$C3769&gt;=MAX(MIN(INDEX($C$1:$C$13701,MAX(1,ROW()-設定!$B$26)):INDEX($C$1:$C$13701,MAX(1,ROW()-1))),MIN(INDEX($C$1:$C$13701,MIN(13701,ROW()+1)):INDEX($C$1:$C$13701,MIN(13701,ROW()+設定!$B$26))))*10^(設定!$B$27/20)),1,0))</f>
        <v>0</v>
      </c>
      <c r="G3769" s="33" t="n">
        <f aca="false">$G3768+IF($F3769=1,1,0)</f>
        <v>1</v>
      </c>
      <c r="H3769" s="0" t="str">
        <f aca="false">IF($F3769=1,$G3769,"")</f>
        <v/>
      </c>
    </row>
    <row r="3770" customFormat="false" ht="15" hidden="false" customHeight="false" outlineLevel="0" collapsed="false">
      <c r="A3770" s="30" t="n">
        <v>588.75</v>
      </c>
      <c r="B3770" s="31" t="n">
        <v>18.3861</v>
      </c>
      <c r="C3770" s="32" t="n">
        <f aca="false">IF($A3770="","",IF(設定!$B$21="dB",10^($B3770/20),ABS($B3770)))</f>
        <v>8.30433766819341</v>
      </c>
      <c r="D3770" s="32" t="n">
        <f aca="false">IF($A3770="","",$A3770^2)</f>
        <v>346626.5625</v>
      </c>
      <c r="E3770" s="32" t="n">
        <f aca="false">IF($A3770="","",IF($C3770&lt;=0,"",1/$C3770^2))</f>
        <v>0.0145007344686254</v>
      </c>
      <c r="F3770" s="33" t="n">
        <f aca="false">IF(OR(ROW()-設定!$B$30&lt;2,ROW()+設定!$B$30&gt;13701,N($A3770)&lt;=0,N(INDEX($A$2:$A$13701,MIN(13700,MAX(1,ROW()-1+設定!$B$30))))&lt;=0,$A3770&lt;設定!$B$28,$A3770&gt;設定!$B$29),0,IF(AND($C3770&gt;=MAX(INDEX($C$1:$C$13701,MAX(1,ROW()-設定!$B$24)):INDEX($C$1:$C$13701,MAX(1,ROW()-1))),$C3770&gt;MAX(INDEX($C$1:$C$13701,MIN(13701,ROW()+1)):INDEX($C$1:$C$13701,MIN(13701,ROW()+設定!$B$24))),$C3770&gt;=設定!$B$32,$C3770&gt;=MAX(MIN(INDEX($C$1:$C$13701,MAX(1,ROW()-設定!$B$26)):INDEX($C$1:$C$13701,MAX(1,ROW()-1))),MIN(INDEX($C$1:$C$13701,MIN(13701,ROW()+1)):INDEX($C$1:$C$13701,MIN(13701,ROW()+設定!$B$26))))*10^(設定!$B$27/20)),1,0))</f>
        <v>0</v>
      </c>
      <c r="G3770" s="33" t="n">
        <f aca="false">$G3769+IF($F3770=1,1,0)</f>
        <v>1</v>
      </c>
      <c r="H3770" s="0" t="str">
        <f aca="false">IF($F3770=1,$G3770,"")</f>
        <v/>
      </c>
    </row>
    <row r="3771" customFormat="false" ht="15" hidden="false" customHeight="false" outlineLevel="0" collapsed="false">
      <c r="A3771" s="30" t="n">
        <v>588.90625</v>
      </c>
      <c r="B3771" s="31" t="n">
        <v>18.3371</v>
      </c>
      <c r="C3771" s="32" t="n">
        <f aca="false">IF($A3771="","",IF(設定!$B$21="dB",10^($B3771/20),ABS($B3771)))</f>
        <v>8.25762202325278</v>
      </c>
      <c r="D3771" s="32" t="n">
        <f aca="false">IF($A3771="","",$A3771^2)</f>
        <v>346810.571289063</v>
      </c>
      <c r="E3771" s="32" t="n">
        <f aca="false">IF($A3771="","",IF($C3771&lt;=0,"",1/$C3771^2))</f>
        <v>0.0146652678686232</v>
      </c>
      <c r="F3771" s="33" t="n">
        <f aca="false">IF(OR(ROW()-設定!$B$30&lt;2,ROW()+設定!$B$30&gt;13701,N($A3771)&lt;=0,N(INDEX($A$2:$A$13701,MIN(13700,MAX(1,ROW()-1+設定!$B$30))))&lt;=0,$A3771&lt;設定!$B$28,$A3771&gt;設定!$B$29),0,IF(AND($C3771&gt;=MAX(INDEX($C$1:$C$13701,MAX(1,ROW()-設定!$B$24)):INDEX($C$1:$C$13701,MAX(1,ROW()-1))),$C3771&gt;MAX(INDEX($C$1:$C$13701,MIN(13701,ROW()+1)):INDEX($C$1:$C$13701,MIN(13701,ROW()+設定!$B$24))),$C3771&gt;=設定!$B$32,$C3771&gt;=MAX(MIN(INDEX($C$1:$C$13701,MAX(1,ROW()-設定!$B$26)):INDEX($C$1:$C$13701,MAX(1,ROW()-1))),MIN(INDEX($C$1:$C$13701,MIN(13701,ROW()+1)):INDEX($C$1:$C$13701,MIN(13701,ROW()+設定!$B$26))))*10^(設定!$B$27/20)),1,0))</f>
        <v>0</v>
      </c>
      <c r="G3771" s="33" t="n">
        <f aca="false">$G3770+IF($F3771=1,1,0)</f>
        <v>1</v>
      </c>
      <c r="H3771" s="0" t="str">
        <f aca="false">IF($F3771=1,$G3771,"")</f>
        <v/>
      </c>
    </row>
    <row r="3772" customFormat="false" ht="15" hidden="false" customHeight="false" outlineLevel="0" collapsed="false">
      <c r="A3772" s="30" t="n">
        <v>589.0625</v>
      </c>
      <c r="B3772" s="31" t="n">
        <v>18.526</v>
      </c>
      <c r="C3772" s="32" t="n">
        <f aca="false">IF($A3772="","",IF(設定!$B$21="dB",10^($B3772/20),ABS($B3772)))</f>
        <v>8.43917514030476</v>
      </c>
      <c r="D3772" s="32" t="n">
        <f aca="false">IF($A3772="","",$A3772^2)</f>
        <v>346994.62890625</v>
      </c>
      <c r="E3772" s="32" t="n">
        <f aca="false">IF($A3772="","",IF($C3772&lt;=0,"",1/$C3772^2))</f>
        <v>0.0140410633892045</v>
      </c>
      <c r="F3772" s="33" t="n">
        <f aca="false">IF(OR(ROW()-設定!$B$30&lt;2,ROW()+設定!$B$30&gt;13701,N($A3772)&lt;=0,N(INDEX($A$2:$A$13701,MIN(13700,MAX(1,ROW()-1+設定!$B$30))))&lt;=0,$A3772&lt;設定!$B$28,$A3772&gt;設定!$B$29),0,IF(AND($C3772&gt;=MAX(INDEX($C$1:$C$13701,MAX(1,ROW()-設定!$B$24)):INDEX($C$1:$C$13701,MAX(1,ROW()-1))),$C3772&gt;MAX(INDEX($C$1:$C$13701,MIN(13701,ROW()+1)):INDEX($C$1:$C$13701,MIN(13701,ROW()+設定!$B$24))),$C3772&gt;=設定!$B$32,$C3772&gt;=MAX(MIN(INDEX($C$1:$C$13701,MAX(1,ROW()-設定!$B$26)):INDEX($C$1:$C$13701,MAX(1,ROW()-1))),MIN(INDEX($C$1:$C$13701,MIN(13701,ROW()+1)):INDEX($C$1:$C$13701,MIN(13701,ROW()+設定!$B$26))))*10^(設定!$B$27/20)),1,0))</f>
        <v>0</v>
      </c>
      <c r="G3772" s="33" t="n">
        <f aca="false">$G3771+IF($F3772=1,1,0)</f>
        <v>1</v>
      </c>
      <c r="H3772" s="0" t="str">
        <f aca="false">IF($F3772=1,$G3772,"")</f>
        <v/>
      </c>
    </row>
    <row r="3773" customFormat="false" ht="15" hidden="false" customHeight="false" outlineLevel="0" collapsed="false">
      <c r="A3773" s="30" t="n">
        <v>589.21875</v>
      </c>
      <c r="B3773" s="31" t="n">
        <v>18.5303</v>
      </c>
      <c r="C3773" s="32" t="n">
        <f aca="false">IF($A3773="","",IF(設定!$B$21="dB",10^($B3773/20),ABS($B3773)))</f>
        <v>8.44335403717114</v>
      </c>
      <c r="D3773" s="32" t="n">
        <f aca="false">IF($A3773="","",$A3773^2)</f>
        <v>347178.735351563</v>
      </c>
      <c r="E3773" s="32" t="n">
        <f aca="false">IF($A3773="","",IF($C3773&lt;=0,"",1/$C3773^2))</f>
        <v>0.0140271680497106</v>
      </c>
      <c r="F3773" s="33" t="n">
        <f aca="false">IF(OR(ROW()-設定!$B$30&lt;2,ROW()+設定!$B$30&gt;13701,N($A3773)&lt;=0,N(INDEX($A$2:$A$13701,MIN(13700,MAX(1,ROW()-1+設定!$B$30))))&lt;=0,$A3773&lt;設定!$B$28,$A3773&gt;設定!$B$29),0,IF(AND($C3773&gt;=MAX(INDEX($C$1:$C$13701,MAX(1,ROW()-設定!$B$24)):INDEX($C$1:$C$13701,MAX(1,ROW()-1))),$C3773&gt;MAX(INDEX($C$1:$C$13701,MIN(13701,ROW()+1)):INDEX($C$1:$C$13701,MIN(13701,ROW()+設定!$B$24))),$C3773&gt;=設定!$B$32,$C3773&gt;=MAX(MIN(INDEX($C$1:$C$13701,MAX(1,ROW()-設定!$B$26)):INDEX($C$1:$C$13701,MAX(1,ROW()-1))),MIN(INDEX($C$1:$C$13701,MIN(13701,ROW()+1)):INDEX($C$1:$C$13701,MIN(13701,ROW()+設定!$B$26))))*10^(設定!$B$27/20)),1,0))</f>
        <v>0</v>
      </c>
      <c r="G3773" s="33" t="n">
        <f aca="false">$G3772+IF($F3773=1,1,0)</f>
        <v>1</v>
      </c>
      <c r="H3773" s="0" t="str">
        <f aca="false">IF($F3773=1,$G3773,"")</f>
        <v/>
      </c>
    </row>
    <row r="3774" customFormat="false" ht="15" hidden="false" customHeight="false" outlineLevel="0" collapsed="false">
      <c r="A3774" s="30" t="n">
        <v>589.375</v>
      </c>
      <c r="B3774" s="31" t="n">
        <v>18.5705</v>
      </c>
      <c r="C3774" s="32" t="n">
        <f aca="false">IF($A3774="","",IF(設定!$B$21="dB",10^($B3774/20),ABS($B3774)))</f>
        <v>8.48252210369378</v>
      </c>
      <c r="D3774" s="32" t="n">
        <f aca="false">IF($A3774="","",$A3774^2)</f>
        <v>347362.890625</v>
      </c>
      <c r="E3774" s="32" t="n">
        <f aca="false">IF($A3774="","",IF($C3774&lt;=0,"",1/$C3774^2))</f>
        <v>0.013897926162143</v>
      </c>
      <c r="F3774" s="33" t="n">
        <f aca="false">IF(OR(ROW()-設定!$B$30&lt;2,ROW()+設定!$B$30&gt;13701,N($A3774)&lt;=0,N(INDEX($A$2:$A$13701,MIN(13700,MAX(1,ROW()-1+設定!$B$30))))&lt;=0,$A3774&lt;設定!$B$28,$A3774&gt;設定!$B$29),0,IF(AND($C3774&gt;=MAX(INDEX($C$1:$C$13701,MAX(1,ROW()-設定!$B$24)):INDEX($C$1:$C$13701,MAX(1,ROW()-1))),$C3774&gt;MAX(INDEX($C$1:$C$13701,MIN(13701,ROW()+1)):INDEX($C$1:$C$13701,MIN(13701,ROW()+設定!$B$24))),$C3774&gt;=設定!$B$32,$C3774&gt;=MAX(MIN(INDEX($C$1:$C$13701,MAX(1,ROW()-設定!$B$26)):INDEX($C$1:$C$13701,MAX(1,ROW()-1))),MIN(INDEX($C$1:$C$13701,MIN(13701,ROW()+1)):INDEX($C$1:$C$13701,MIN(13701,ROW()+設定!$B$26))))*10^(設定!$B$27/20)),1,0))</f>
        <v>0</v>
      </c>
      <c r="G3774" s="33" t="n">
        <f aca="false">$G3773+IF($F3774=1,1,0)</f>
        <v>1</v>
      </c>
      <c r="H3774" s="0" t="str">
        <f aca="false">IF($F3774=1,$G3774,"")</f>
        <v/>
      </c>
    </row>
    <row r="3775" customFormat="false" ht="15" hidden="false" customHeight="false" outlineLevel="0" collapsed="false">
      <c r="A3775" s="30" t="n">
        <v>589.53125</v>
      </c>
      <c r="B3775" s="31" t="n">
        <v>18.5054</v>
      </c>
      <c r="C3775" s="32" t="n">
        <f aca="false">IF($A3775="","",IF(設定!$B$21="dB",10^($B3775/20),ABS($B3775)))</f>
        <v>8.41918397937857</v>
      </c>
      <c r="D3775" s="32" t="n">
        <f aca="false">IF($A3775="","",$A3775^2)</f>
        <v>347547.094726563</v>
      </c>
      <c r="E3775" s="32" t="n">
        <f aca="false">IF($A3775="","",IF($C3775&lt;=0,"",1/$C3775^2))</f>
        <v>0.0141078229262299</v>
      </c>
      <c r="F3775" s="33" t="n">
        <f aca="false">IF(OR(ROW()-設定!$B$30&lt;2,ROW()+設定!$B$30&gt;13701,N($A3775)&lt;=0,N(INDEX($A$2:$A$13701,MIN(13700,MAX(1,ROW()-1+設定!$B$30))))&lt;=0,$A3775&lt;設定!$B$28,$A3775&gt;設定!$B$29),0,IF(AND($C3775&gt;=MAX(INDEX($C$1:$C$13701,MAX(1,ROW()-設定!$B$24)):INDEX($C$1:$C$13701,MAX(1,ROW()-1))),$C3775&gt;MAX(INDEX($C$1:$C$13701,MIN(13701,ROW()+1)):INDEX($C$1:$C$13701,MIN(13701,ROW()+設定!$B$24))),$C3775&gt;=設定!$B$32,$C3775&gt;=MAX(MIN(INDEX($C$1:$C$13701,MAX(1,ROW()-設定!$B$26)):INDEX($C$1:$C$13701,MAX(1,ROW()-1))),MIN(INDEX($C$1:$C$13701,MIN(13701,ROW()+1)):INDEX($C$1:$C$13701,MIN(13701,ROW()+設定!$B$26))))*10^(設定!$B$27/20)),1,0))</f>
        <v>0</v>
      </c>
      <c r="G3775" s="33" t="n">
        <f aca="false">$G3774+IF($F3775=1,1,0)</f>
        <v>1</v>
      </c>
      <c r="H3775" s="0" t="str">
        <f aca="false">IF($F3775=1,$G3775,"")</f>
        <v/>
      </c>
    </row>
    <row r="3776" customFormat="false" ht="15" hidden="false" customHeight="false" outlineLevel="0" collapsed="false">
      <c r="A3776" s="30" t="n">
        <v>589.6875</v>
      </c>
      <c r="B3776" s="31" t="n">
        <v>18.718</v>
      </c>
      <c r="C3776" s="32" t="n">
        <f aca="false">IF($A3776="","",IF(設定!$B$21="dB",10^($B3776/20),ABS($B3776)))</f>
        <v>8.6277986248837</v>
      </c>
      <c r="D3776" s="32" t="n">
        <f aca="false">IF($A3776="","",$A3776^2)</f>
        <v>347731.34765625</v>
      </c>
      <c r="E3776" s="32" t="n">
        <f aca="false">IF($A3776="","",IF($C3776&lt;=0,"",1/$C3776^2))</f>
        <v>0.0134338346966037</v>
      </c>
      <c r="F3776" s="33" t="n">
        <f aca="false">IF(OR(ROW()-設定!$B$30&lt;2,ROW()+設定!$B$30&gt;13701,N($A3776)&lt;=0,N(INDEX($A$2:$A$13701,MIN(13700,MAX(1,ROW()-1+設定!$B$30))))&lt;=0,$A3776&lt;設定!$B$28,$A3776&gt;設定!$B$29),0,IF(AND($C3776&gt;=MAX(INDEX($C$1:$C$13701,MAX(1,ROW()-設定!$B$24)):INDEX($C$1:$C$13701,MAX(1,ROW()-1))),$C3776&gt;MAX(INDEX($C$1:$C$13701,MIN(13701,ROW()+1)):INDEX($C$1:$C$13701,MIN(13701,ROW()+設定!$B$24))),$C3776&gt;=設定!$B$32,$C3776&gt;=MAX(MIN(INDEX($C$1:$C$13701,MAX(1,ROW()-設定!$B$26)):INDEX($C$1:$C$13701,MAX(1,ROW()-1))),MIN(INDEX($C$1:$C$13701,MIN(13701,ROW()+1)):INDEX($C$1:$C$13701,MIN(13701,ROW()+設定!$B$26))))*10^(設定!$B$27/20)),1,0))</f>
        <v>0</v>
      </c>
      <c r="G3776" s="33" t="n">
        <f aca="false">$G3775+IF($F3776=1,1,0)</f>
        <v>1</v>
      </c>
      <c r="H3776" s="0" t="str">
        <f aca="false">IF($F3776=1,$G3776,"")</f>
        <v/>
      </c>
    </row>
    <row r="3777" customFormat="false" ht="15" hidden="false" customHeight="false" outlineLevel="0" collapsed="false">
      <c r="A3777" s="30" t="n">
        <v>589.84375</v>
      </c>
      <c r="B3777" s="31" t="n">
        <v>18.6302</v>
      </c>
      <c r="C3777" s="32" t="n">
        <f aca="false">IF($A3777="","",IF(設定!$B$21="dB",10^($B3777/20),ABS($B3777)))</f>
        <v>8.54102513629286</v>
      </c>
      <c r="D3777" s="32" t="n">
        <f aca="false">IF($A3777="","",$A3777^2)</f>
        <v>347915.649414063</v>
      </c>
      <c r="E3777" s="32" t="n">
        <f aca="false">IF($A3777="","",IF($C3777&lt;=0,"",1/$C3777^2))</f>
        <v>0.0137081863618011</v>
      </c>
      <c r="F3777" s="33" t="n">
        <f aca="false">IF(OR(ROW()-設定!$B$30&lt;2,ROW()+設定!$B$30&gt;13701,N($A3777)&lt;=0,N(INDEX($A$2:$A$13701,MIN(13700,MAX(1,ROW()-1+設定!$B$30))))&lt;=0,$A3777&lt;設定!$B$28,$A3777&gt;設定!$B$29),0,IF(AND($C3777&gt;=MAX(INDEX($C$1:$C$13701,MAX(1,ROW()-設定!$B$24)):INDEX($C$1:$C$13701,MAX(1,ROW()-1))),$C3777&gt;MAX(INDEX($C$1:$C$13701,MIN(13701,ROW()+1)):INDEX($C$1:$C$13701,MIN(13701,ROW()+設定!$B$24))),$C3777&gt;=設定!$B$32,$C3777&gt;=MAX(MIN(INDEX($C$1:$C$13701,MAX(1,ROW()-設定!$B$26)):INDEX($C$1:$C$13701,MAX(1,ROW()-1))),MIN(INDEX($C$1:$C$13701,MIN(13701,ROW()+1)):INDEX($C$1:$C$13701,MIN(13701,ROW()+設定!$B$26))))*10^(設定!$B$27/20)),1,0))</f>
        <v>0</v>
      </c>
      <c r="G3777" s="33" t="n">
        <f aca="false">$G3776+IF($F3777=1,1,0)</f>
        <v>1</v>
      </c>
      <c r="H3777" s="0" t="str">
        <f aca="false">IF($F3777=1,$G3777,"")</f>
        <v/>
      </c>
    </row>
    <row r="3778" customFormat="false" ht="15" hidden="false" customHeight="false" outlineLevel="0" collapsed="false">
      <c r="A3778" s="30" t="n">
        <v>590</v>
      </c>
      <c r="B3778" s="31" t="n">
        <v>18.347</v>
      </c>
      <c r="C3778" s="32" t="n">
        <f aca="false">IF($A3778="","",IF(設定!$B$21="dB",10^($B3778/20),ABS($B3778)))</f>
        <v>8.26703925831989</v>
      </c>
      <c r="D3778" s="32" t="n">
        <f aca="false">IF($A3778="","",$A3778^2)</f>
        <v>348100</v>
      </c>
      <c r="E3778" s="32" t="n">
        <f aca="false">IF($A3778="","",IF($C3778&lt;=0,"",1/$C3778^2))</f>
        <v>0.0146318755960077</v>
      </c>
      <c r="F3778" s="33" t="n">
        <f aca="false">IF(OR(ROW()-設定!$B$30&lt;2,ROW()+設定!$B$30&gt;13701,N($A3778)&lt;=0,N(INDEX($A$2:$A$13701,MIN(13700,MAX(1,ROW()-1+設定!$B$30))))&lt;=0,$A3778&lt;設定!$B$28,$A3778&gt;設定!$B$29),0,IF(AND($C3778&gt;=MAX(INDEX($C$1:$C$13701,MAX(1,ROW()-設定!$B$24)):INDEX($C$1:$C$13701,MAX(1,ROW()-1))),$C3778&gt;MAX(INDEX($C$1:$C$13701,MIN(13701,ROW()+1)):INDEX($C$1:$C$13701,MIN(13701,ROW()+設定!$B$24))),$C3778&gt;=設定!$B$32,$C3778&gt;=MAX(MIN(INDEX($C$1:$C$13701,MAX(1,ROW()-設定!$B$26)):INDEX($C$1:$C$13701,MAX(1,ROW()-1))),MIN(INDEX($C$1:$C$13701,MIN(13701,ROW()+1)):INDEX($C$1:$C$13701,MIN(13701,ROW()+設定!$B$26))))*10^(設定!$B$27/20)),1,0))</f>
        <v>0</v>
      </c>
      <c r="G3778" s="33" t="n">
        <f aca="false">$G3777+IF($F3778=1,1,0)</f>
        <v>1</v>
      </c>
      <c r="H3778" s="0" t="str">
        <f aca="false">IF($F3778=1,$G3778,"")</f>
        <v/>
      </c>
    </row>
    <row r="3779" customFormat="false" ht="15" hidden="false" customHeight="false" outlineLevel="0" collapsed="false">
      <c r="A3779" s="30" t="n">
        <v>590.15625</v>
      </c>
      <c r="B3779" s="31" t="n">
        <v>18.5966</v>
      </c>
      <c r="C3779" s="32" t="n">
        <f aca="false">IF($A3779="","",IF(設定!$B$21="dB",10^($B3779/20),ABS($B3779)))</f>
        <v>8.50804934382617</v>
      </c>
      <c r="D3779" s="32" t="n">
        <f aca="false">IF($A3779="","",$A3779^2)</f>
        <v>348284.399414063</v>
      </c>
      <c r="E3779" s="32" t="n">
        <f aca="false">IF($A3779="","",IF($C3779&lt;=0,"",1/$C3779^2))</f>
        <v>0.0138146536148995</v>
      </c>
      <c r="F3779" s="33" t="n">
        <f aca="false">IF(OR(ROW()-設定!$B$30&lt;2,ROW()+設定!$B$30&gt;13701,N($A3779)&lt;=0,N(INDEX($A$2:$A$13701,MIN(13700,MAX(1,ROW()-1+設定!$B$30))))&lt;=0,$A3779&lt;設定!$B$28,$A3779&gt;設定!$B$29),0,IF(AND($C3779&gt;=MAX(INDEX($C$1:$C$13701,MAX(1,ROW()-設定!$B$24)):INDEX($C$1:$C$13701,MAX(1,ROW()-1))),$C3779&gt;MAX(INDEX($C$1:$C$13701,MIN(13701,ROW()+1)):INDEX($C$1:$C$13701,MIN(13701,ROW()+設定!$B$24))),$C3779&gt;=設定!$B$32,$C3779&gt;=MAX(MIN(INDEX($C$1:$C$13701,MAX(1,ROW()-設定!$B$26)):INDEX($C$1:$C$13701,MAX(1,ROW()-1))),MIN(INDEX($C$1:$C$13701,MIN(13701,ROW()+1)):INDEX($C$1:$C$13701,MIN(13701,ROW()+設定!$B$26))))*10^(設定!$B$27/20)),1,0))</f>
        <v>0</v>
      </c>
      <c r="G3779" s="33" t="n">
        <f aca="false">$G3778+IF($F3779=1,1,0)</f>
        <v>1</v>
      </c>
      <c r="H3779" s="0" t="str">
        <f aca="false">IF($F3779=1,$G3779,"")</f>
        <v/>
      </c>
    </row>
    <row r="3780" customFormat="false" ht="15" hidden="false" customHeight="false" outlineLevel="0" collapsed="false">
      <c r="A3780" s="30" t="n">
        <v>590.3125</v>
      </c>
      <c r="B3780" s="31" t="n">
        <v>18.6841</v>
      </c>
      <c r="C3780" s="32" t="n">
        <f aca="false">IF($A3780="","",IF(設定!$B$21="dB",10^($B3780/20),ABS($B3780)))</f>
        <v>8.59419097324337</v>
      </c>
      <c r="D3780" s="32" t="n">
        <f aca="false">IF($A3780="","",$A3780^2)</f>
        <v>348468.84765625</v>
      </c>
      <c r="E3780" s="32" t="n">
        <f aca="false">IF($A3780="","",IF($C3780&lt;=0,"",1/$C3780^2))</f>
        <v>0.0135391063610168</v>
      </c>
      <c r="F3780" s="33" t="n">
        <f aca="false">IF(OR(ROW()-設定!$B$30&lt;2,ROW()+設定!$B$30&gt;13701,N($A3780)&lt;=0,N(INDEX($A$2:$A$13701,MIN(13700,MAX(1,ROW()-1+設定!$B$30))))&lt;=0,$A3780&lt;設定!$B$28,$A3780&gt;設定!$B$29),0,IF(AND($C3780&gt;=MAX(INDEX($C$1:$C$13701,MAX(1,ROW()-設定!$B$24)):INDEX($C$1:$C$13701,MAX(1,ROW()-1))),$C3780&gt;MAX(INDEX($C$1:$C$13701,MIN(13701,ROW()+1)):INDEX($C$1:$C$13701,MIN(13701,ROW()+設定!$B$24))),$C3780&gt;=設定!$B$32,$C3780&gt;=MAX(MIN(INDEX($C$1:$C$13701,MAX(1,ROW()-設定!$B$26)):INDEX($C$1:$C$13701,MAX(1,ROW()-1))),MIN(INDEX($C$1:$C$13701,MIN(13701,ROW()+1)):INDEX($C$1:$C$13701,MIN(13701,ROW()+設定!$B$26))))*10^(設定!$B$27/20)),1,0))</f>
        <v>0</v>
      </c>
      <c r="G3780" s="33" t="n">
        <f aca="false">$G3779+IF($F3780=1,1,0)</f>
        <v>1</v>
      </c>
      <c r="H3780" s="0" t="str">
        <f aca="false">IF($F3780=1,$G3780,"")</f>
        <v/>
      </c>
    </row>
    <row r="3781" customFormat="false" ht="15" hidden="false" customHeight="false" outlineLevel="0" collapsed="false">
      <c r="A3781" s="30" t="n">
        <v>590.46875</v>
      </c>
      <c r="B3781" s="31" t="n">
        <v>18.817</v>
      </c>
      <c r="C3781" s="32" t="n">
        <f aca="false">IF($A3781="","",IF(設定!$B$21="dB",10^($B3781/20),ABS($B3781)))</f>
        <v>8.72669906822757</v>
      </c>
      <c r="D3781" s="32" t="n">
        <f aca="false">IF($A3781="","",$A3781^2)</f>
        <v>348653.344726563</v>
      </c>
      <c r="E3781" s="32" t="n">
        <f aca="false">IF($A3781="","",IF($C3781&lt;=0,"",1/$C3781^2))</f>
        <v>0.0131310664774101</v>
      </c>
      <c r="F3781" s="33" t="n">
        <f aca="false">IF(OR(ROW()-設定!$B$30&lt;2,ROW()+設定!$B$30&gt;13701,N($A3781)&lt;=0,N(INDEX($A$2:$A$13701,MIN(13700,MAX(1,ROW()-1+設定!$B$30))))&lt;=0,$A3781&lt;設定!$B$28,$A3781&gt;設定!$B$29),0,IF(AND($C3781&gt;=MAX(INDEX($C$1:$C$13701,MAX(1,ROW()-設定!$B$24)):INDEX($C$1:$C$13701,MAX(1,ROW()-1))),$C3781&gt;MAX(INDEX($C$1:$C$13701,MIN(13701,ROW()+1)):INDEX($C$1:$C$13701,MIN(13701,ROW()+設定!$B$24))),$C3781&gt;=設定!$B$32,$C3781&gt;=MAX(MIN(INDEX($C$1:$C$13701,MAX(1,ROW()-設定!$B$26)):INDEX($C$1:$C$13701,MAX(1,ROW()-1))),MIN(INDEX($C$1:$C$13701,MIN(13701,ROW()+1)):INDEX($C$1:$C$13701,MIN(13701,ROW()+設定!$B$26))))*10^(設定!$B$27/20)),1,0))</f>
        <v>0</v>
      </c>
      <c r="G3781" s="33" t="n">
        <f aca="false">$G3780+IF($F3781=1,1,0)</f>
        <v>1</v>
      </c>
      <c r="H3781" s="0" t="str">
        <f aca="false">IF($F3781=1,$G3781,"")</f>
        <v/>
      </c>
    </row>
    <row r="3782" customFormat="false" ht="15" hidden="false" customHeight="false" outlineLevel="0" collapsed="false">
      <c r="A3782" s="30" t="n">
        <v>590.625</v>
      </c>
      <c r="B3782" s="31" t="n">
        <v>18.7124</v>
      </c>
      <c r="C3782" s="32" t="n">
        <f aca="false">IF($A3782="","",IF(設定!$B$21="dB",10^($B3782/20),ABS($B3782)))</f>
        <v>8.62223787031208</v>
      </c>
      <c r="D3782" s="32" t="n">
        <f aca="false">IF($A3782="","",$A3782^2)</f>
        <v>348837.890625</v>
      </c>
      <c r="E3782" s="32" t="n">
        <f aca="false">IF($A3782="","",IF($C3782&lt;=0,"",1/$C3782^2))</f>
        <v>0.0134511680960656</v>
      </c>
      <c r="F3782" s="33" t="n">
        <f aca="false">IF(OR(ROW()-設定!$B$30&lt;2,ROW()+設定!$B$30&gt;13701,N($A3782)&lt;=0,N(INDEX($A$2:$A$13701,MIN(13700,MAX(1,ROW()-1+設定!$B$30))))&lt;=0,$A3782&lt;設定!$B$28,$A3782&gt;設定!$B$29),0,IF(AND($C3782&gt;=MAX(INDEX($C$1:$C$13701,MAX(1,ROW()-設定!$B$24)):INDEX($C$1:$C$13701,MAX(1,ROW()-1))),$C3782&gt;MAX(INDEX($C$1:$C$13701,MIN(13701,ROW()+1)):INDEX($C$1:$C$13701,MIN(13701,ROW()+設定!$B$24))),$C3782&gt;=設定!$B$32,$C3782&gt;=MAX(MIN(INDEX($C$1:$C$13701,MAX(1,ROW()-設定!$B$26)):INDEX($C$1:$C$13701,MAX(1,ROW()-1))),MIN(INDEX($C$1:$C$13701,MIN(13701,ROW()+1)):INDEX($C$1:$C$13701,MIN(13701,ROW()+設定!$B$26))))*10^(設定!$B$27/20)),1,0))</f>
        <v>0</v>
      </c>
      <c r="G3782" s="33" t="n">
        <f aca="false">$G3781+IF($F3782=1,1,0)</f>
        <v>1</v>
      </c>
      <c r="H3782" s="0" t="str">
        <f aca="false">IF($F3782=1,$G3782,"")</f>
        <v/>
      </c>
    </row>
    <row r="3783" customFormat="false" ht="15" hidden="false" customHeight="false" outlineLevel="0" collapsed="false">
      <c r="A3783" s="30" t="n">
        <v>590.78125</v>
      </c>
      <c r="B3783" s="31" t="n">
        <v>18.7444</v>
      </c>
      <c r="C3783" s="32" t="n">
        <f aca="false">IF($A3783="","",IF(設定!$B$21="dB",10^($B3783/20),ABS($B3783)))</f>
        <v>8.65406195466804</v>
      </c>
      <c r="D3783" s="32" t="n">
        <f aca="false">IF($A3783="","",$A3783^2)</f>
        <v>349022.485351563</v>
      </c>
      <c r="E3783" s="32" t="n">
        <f aca="false">IF($A3783="","",IF($C3783&lt;=0,"",1/$C3783^2))</f>
        <v>0.0133524204732621</v>
      </c>
      <c r="F3783" s="33" t="n">
        <f aca="false">IF(OR(ROW()-設定!$B$30&lt;2,ROW()+設定!$B$30&gt;13701,N($A3783)&lt;=0,N(INDEX($A$2:$A$13701,MIN(13700,MAX(1,ROW()-1+設定!$B$30))))&lt;=0,$A3783&lt;設定!$B$28,$A3783&gt;設定!$B$29),0,IF(AND($C3783&gt;=MAX(INDEX($C$1:$C$13701,MAX(1,ROW()-設定!$B$24)):INDEX($C$1:$C$13701,MAX(1,ROW()-1))),$C3783&gt;MAX(INDEX($C$1:$C$13701,MIN(13701,ROW()+1)):INDEX($C$1:$C$13701,MIN(13701,ROW()+設定!$B$24))),$C3783&gt;=設定!$B$32,$C3783&gt;=MAX(MIN(INDEX($C$1:$C$13701,MAX(1,ROW()-設定!$B$26)):INDEX($C$1:$C$13701,MAX(1,ROW()-1))),MIN(INDEX($C$1:$C$13701,MIN(13701,ROW()+1)):INDEX($C$1:$C$13701,MIN(13701,ROW()+設定!$B$26))))*10^(設定!$B$27/20)),1,0))</f>
        <v>0</v>
      </c>
      <c r="G3783" s="33" t="n">
        <f aca="false">$G3782+IF($F3783=1,1,0)</f>
        <v>1</v>
      </c>
      <c r="H3783" s="0" t="str">
        <f aca="false">IF($F3783=1,$G3783,"")</f>
        <v/>
      </c>
    </row>
    <row r="3784" customFormat="false" ht="15" hidden="false" customHeight="false" outlineLevel="0" collapsed="false">
      <c r="A3784" s="30" t="n">
        <v>590.9375</v>
      </c>
      <c r="B3784" s="31" t="n">
        <v>18.7286</v>
      </c>
      <c r="C3784" s="32" t="n">
        <f aca="false">IF($A3784="","",IF(設定!$B$21="dB",10^($B3784/20),ABS($B3784)))</f>
        <v>8.63833415966644</v>
      </c>
      <c r="D3784" s="32" t="n">
        <f aca="false">IF($A3784="","",$A3784^2)</f>
        <v>349207.12890625</v>
      </c>
      <c r="E3784" s="32" t="n">
        <f aca="false">IF($A3784="","",IF($C3784&lt;=0,"",1/$C3784^2))</f>
        <v>0.0134010861778093</v>
      </c>
      <c r="F3784" s="33" t="n">
        <f aca="false">IF(OR(ROW()-設定!$B$30&lt;2,ROW()+設定!$B$30&gt;13701,N($A3784)&lt;=0,N(INDEX($A$2:$A$13701,MIN(13700,MAX(1,ROW()-1+設定!$B$30))))&lt;=0,$A3784&lt;設定!$B$28,$A3784&gt;設定!$B$29),0,IF(AND($C3784&gt;=MAX(INDEX($C$1:$C$13701,MAX(1,ROW()-設定!$B$24)):INDEX($C$1:$C$13701,MAX(1,ROW()-1))),$C3784&gt;MAX(INDEX($C$1:$C$13701,MIN(13701,ROW()+1)):INDEX($C$1:$C$13701,MIN(13701,ROW()+設定!$B$24))),$C3784&gt;=設定!$B$32,$C3784&gt;=MAX(MIN(INDEX($C$1:$C$13701,MAX(1,ROW()-設定!$B$26)):INDEX($C$1:$C$13701,MAX(1,ROW()-1))),MIN(INDEX($C$1:$C$13701,MIN(13701,ROW()+1)):INDEX($C$1:$C$13701,MIN(13701,ROW()+設定!$B$26))))*10^(設定!$B$27/20)),1,0))</f>
        <v>0</v>
      </c>
      <c r="G3784" s="33" t="n">
        <f aca="false">$G3783+IF($F3784=1,1,0)</f>
        <v>1</v>
      </c>
      <c r="H3784" s="0" t="str">
        <f aca="false">IF($F3784=1,$G3784,"")</f>
        <v/>
      </c>
    </row>
    <row r="3785" customFormat="false" ht="15" hidden="false" customHeight="false" outlineLevel="0" collapsed="false">
      <c r="A3785" s="30" t="n">
        <v>591.09375</v>
      </c>
      <c r="B3785" s="31" t="n">
        <v>18.8939</v>
      </c>
      <c r="C3785" s="32" t="n">
        <f aca="false">IF($A3785="","",IF(設定!$B$21="dB",10^($B3785/20),ABS($B3785)))</f>
        <v>8.80430339777447</v>
      </c>
      <c r="D3785" s="32" t="n">
        <f aca="false">IF($A3785="","",$A3785^2)</f>
        <v>349391.821289063</v>
      </c>
      <c r="E3785" s="32" t="n">
        <f aca="false">IF($A3785="","",IF($C3785&lt;=0,"",1/$C3785^2))</f>
        <v>0.0129006026861144</v>
      </c>
      <c r="F3785" s="33" t="n">
        <f aca="false">IF(OR(ROW()-設定!$B$30&lt;2,ROW()+設定!$B$30&gt;13701,N($A3785)&lt;=0,N(INDEX($A$2:$A$13701,MIN(13700,MAX(1,ROW()-1+設定!$B$30))))&lt;=0,$A3785&lt;設定!$B$28,$A3785&gt;設定!$B$29),0,IF(AND($C3785&gt;=MAX(INDEX($C$1:$C$13701,MAX(1,ROW()-設定!$B$24)):INDEX($C$1:$C$13701,MAX(1,ROW()-1))),$C3785&gt;MAX(INDEX($C$1:$C$13701,MIN(13701,ROW()+1)):INDEX($C$1:$C$13701,MIN(13701,ROW()+設定!$B$24))),$C3785&gt;=設定!$B$32,$C3785&gt;=MAX(MIN(INDEX($C$1:$C$13701,MAX(1,ROW()-設定!$B$26)):INDEX($C$1:$C$13701,MAX(1,ROW()-1))),MIN(INDEX($C$1:$C$13701,MIN(13701,ROW()+1)):INDEX($C$1:$C$13701,MIN(13701,ROW()+設定!$B$26))))*10^(設定!$B$27/20)),1,0))</f>
        <v>0</v>
      </c>
      <c r="G3785" s="33" t="n">
        <f aca="false">$G3784+IF($F3785=1,1,0)</f>
        <v>1</v>
      </c>
      <c r="H3785" s="0" t="str">
        <f aca="false">IF($F3785=1,$G3785,"")</f>
        <v/>
      </c>
    </row>
    <row r="3786" customFormat="false" ht="15" hidden="false" customHeight="false" outlineLevel="0" collapsed="false">
      <c r="A3786" s="30" t="n">
        <v>591.25</v>
      </c>
      <c r="B3786" s="31" t="n">
        <v>18.8055</v>
      </c>
      <c r="C3786" s="32" t="n">
        <f aca="false">IF($A3786="","",IF(設定!$B$21="dB",10^($B3786/20),ABS($B3786)))</f>
        <v>8.71515268241162</v>
      </c>
      <c r="D3786" s="32" t="n">
        <f aca="false">IF($A3786="","",$A3786^2)</f>
        <v>349576.5625</v>
      </c>
      <c r="E3786" s="32" t="n">
        <f aca="false">IF($A3786="","",IF($C3786&lt;=0,"",1/$C3786^2))</f>
        <v>0.0131658832616309</v>
      </c>
      <c r="F3786" s="33" t="n">
        <f aca="false">IF(OR(ROW()-設定!$B$30&lt;2,ROW()+設定!$B$30&gt;13701,N($A3786)&lt;=0,N(INDEX($A$2:$A$13701,MIN(13700,MAX(1,ROW()-1+設定!$B$30))))&lt;=0,$A3786&lt;設定!$B$28,$A3786&gt;設定!$B$29),0,IF(AND($C3786&gt;=MAX(INDEX($C$1:$C$13701,MAX(1,ROW()-設定!$B$24)):INDEX($C$1:$C$13701,MAX(1,ROW()-1))),$C3786&gt;MAX(INDEX($C$1:$C$13701,MIN(13701,ROW()+1)):INDEX($C$1:$C$13701,MIN(13701,ROW()+設定!$B$24))),$C3786&gt;=設定!$B$32,$C3786&gt;=MAX(MIN(INDEX($C$1:$C$13701,MAX(1,ROW()-設定!$B$26)):INDEX($C$1:$C$13701,MAX(1,ROW()-1))),MIN(INDEX($C$1:$C$13701,MIN(13701,ROW()+1)):INDEX($C$1:$C$13701,MIN(13701,ROW()+設定!$B$26))))*10^(設定!$B$27/20)),1,0))</f>
        <v>0</v>
      </c>
      <c r="G3786" s="33" t="n">
        <f aca="false">$G3785+IF($F3786=1,1,0)</f>
        <v>1</v>
      </c>
      <c r="H3786" s="0" t="str">
        <f aca="false">IF($F3786=1,$G3786,"")</f>
        <v/>
      </c>
    </row>
    <row r="3787" customFormat="false" ht="15" hidden="false" customHeight="false" outlineLevel="0" collapsed="false">
      <c r="A3787" s="30" t="n">
        <v>591.40625</v>
      </c>
      <c r="B3787" s="31" t="n">
        <v>18.8167</v>
      </c>
      <c r="C3787" s="32" t="n">
        <f aca="false">IF($A3787="","",IF(設定!$B$21="dB",10^($B3787/20),ABS($B3787)))</f>
        <v>8.72639766392489</v>
      </c>
      <c r="D3787" s="32" t="n">
        <f aca="false">IF($A3787="","",$A3787^2)</f>
        <v>349761.352539063</v>
      </c>
      <c r="E3787" s="32" t="n">
        <f aca="false">IF($A3787="","",IF($C3787&lt;=0,"",1/$C3787^2))</f>
        <v>0.0131319735706774</v>
      </c>
      <c r="F3787" s="33" t="n">
        <f aca="false">IF(OR(ROW()-設定!$B$30&lt;2,ROW()+設定!$B$30&gt;13701,N($A3787)&lt;=0,N(INDEX($A$2:$A$13701,MIN(13700,MAX(1,ROW()-1+設定!$B$30))))&lt;=0,$A3787&lt;設定!$B$28,$A3787&gt;設定!$B$29),0,IF(AND($C3787&gt;=MAX(INDEX($C$1:$C$13701,MAX(1,ROW()-設定!$B$24)):INDEX($C$1:$C$13701,MAX(1,ROW()-1))),$C3787&gt;MAX(INDEX($C$1:$C$13701,MIN(13701,ROW()+1)):INDEX($C$1:$C$13701,MIN(13701,ROW()+設定!$B$24))),$C3787&gt;=設定!$B$32,$C3787&gt;=MAX(MIN(INDEX($C$1:$C$13701,MAX(1,ROW()-設定!$B$26)):INDEX($C$1:$C$13701,MAX(1,ROW()-1))),MIN(INDEX($C$1:$C$13701,MIN(13701,ROW()+1)):INDEX($C$1:$C$13701,MIN(13701,ROW()+設定!$B$26))))*10^(設定!$B$27/20)),1,0))</f>
        <v>0</v>
      </c>
      <c r="G3787" s="33" t="n">
        <f aca="false">$G3786+IF($F3787=1,1,0)</f>
        <v>1</v>
      </c>
      <c r="H3787" s="0" t="str">
        <f aca="false">IF($F3787=1,$G3787,"")</f>
        <v/>
      </c>
    </row>
    <row r="3788" customFormat="false" ht="15" hidden="false" customHeight="false" outlineLevel="0" collapsed="false">
      <c r="A3788" s="30" t="n">
        <v>591.5625</v>
      </c>
      <c r="B3788" s="31" t="n">
        <v>18.8297</v>
      </c>
      <c r="C3788" s="32" t="n">
        <f aca="false">IF($A3788="","",IF(設定!$B$21="dB",10^($B3788/20),ABS($B3788)))</f>
        <v>8.73946807015957</v>
      </c>
      <c r="D3788" s="32" t="n">
        <f aca="false">IF($A3788="","",$A3788^2)</f>
        <v>349946.19140625</v>
      </c>
      <c r="E3788" s="32" t="n">
        <f aca="false">IF($A3788="","",IF($C3788&lt;=0,"",1/$C3788^2))</f>
        <v>0.0130927236120639</v>
      </c>
      <c r="F3788" s="33" t="n">
        <f aca="false">IF(OR(ROW()-設定!$B$30&lt;2,ROW()+設定!$B$30&gt;13701,N($A3788)&lt;=0,N(INDEX($A$2:$A$13701,MIN(13700,MAX(1,ROW()-1+設定!$B$30))))&lt;=0,$A3788&lt;設定!$B$28,$A3788&gt;設定!$B$29),0,IF(AND($C3788&gt;=MAX(INDEX($C$1:$C$13701,MAX(1,ROW()-設定!$B$24)):INDEX($C$1:$C$13701,MAX(1,ROW()-1))),$C3788&gt;MAX(INDEX($C$1:$C$13701,MIN(13701,ROW()+1)):INDEX($C$1:$C$13701,MIN(13701,ROW()+設定!$B$24))),$C3788&gt;=設定!$B$32,$C3788&gt;=MAX(MIN(INDEX($C$1:$C$13701,MAX(1,ROW()-設定!$B$26)):INDEX($C$1:$C$13701,MAX(1,ROW()-1))),MIN(INDEX($C$1:$C$13701,MIN(13701,ROW()+1)):INDEX($C$1:$C$13701,MIN(13701,ROW()+設定!$B$26))))*10^(設定!$B$27/20)),1,0))</f>
        <v>0</v>
      </c>
      <c r="G3788" s="33" t="n">
        <f aca="false">$G3787+IF($F3788=1,1,0)</f>
        <v>1</v>
      </c>
      <c r="H3788" s="0" t="str">
        <f aca="false">IF($F3788=1,$G3788,"")</f>
        <v/>
      </c>
    </row>
    <row r="3789" customFormat="false" ht="15" hidden="false" customHeight="false" outlineLevel="0" collapsed="false">
      <c r="A3789" s="30" t="n">
        <v>591.71875</v>
      </c>
      <c r="B3789" s="31" t="n">
        <v>18.993</v>
      </c>
      <c r="C3789" s="32" t="n">
        <f aca="false">IF($A3789="","",IF(設定!$B$21="dB",10^($B3789/20),ABS($B3789)))</f>
        <v>8.90532964088471</v>
      </c>
      <c r="D3789" s="32" t="n">
        <f aca="false">IF($A3789="","",$A3789^2)</f>
        <v>350131.079101563</v>
      </c>
      <c r="E3789" s="32" t="n">
        <f aca="false">IF($A3789="","",IF($C3789&lt;=0,"",1/$C3789^2))</f>
        <v>0.0126095619599369</v>
      </c>
      <c r="F3789" s="33" t="n">
        <f aca="false">IF(OR(ROW()-設定!$B$30&lt;2,ROW()+設定!$B$30&gt;13701,N($A3789)&lt;=0,N(INDEX($A$2:$A$13701,MIN(13700,MAX(1,ROW()-1+設定!$B$30))))&lt;=0,$A3789&lt;設定!$B$28,$A3789&gt;設定!$B$29),0,IF(AND($C3789&gt;=MAX(INDEX($C$1:$C$13701,MAX(1,ROW()-設定!$B$24)):INDEX($C$1:$C$13701,MAX(1,ROW()-1))),$C3789&gt;MAX(INDEX($C$1:$C$13701,MIN(13701,ROW()+1)):INDEX($C$1:$C$13701,MIN(13701,ROW()+設定!$B$24))),$C3789&gt;=設定!$B$32,$C3789&gt;=MAX(MIN(INDEX($C$1:$C$13701,MAX(1,ROW()-設定!$B$26)):INDEX($C$1:$C$13701,MAX(1,ROW()-1))),MIN(INDEX($C$1:$C$13701,MIN(13701,ROW()+1)):INDEX($C$1:$C$13701,MIN(13701,ROW()+設定!$B$26))))*10^(設定!$B$27/20)),1,0))</f>
        <v>0</v>
      </c>
      <c r="G3789" s="33" t="n">
        <f aca="false">$G3788+IF($F3789=1,1,0)</f>
        <v>1</v>
      </c>
      <c r="H3789" s="0" t="str">
        <f aca="false">IF($F3789=1,$G3789,"")</f>
        <v/>
      </c>
    </row>
    <row r="3790" customFormat="false" ht="15" hidden="false" customHeight="false" outlineLevel="0" collapsed="false">
      <c r="A3790" s="30" t="n">
        <v>591.875</v>
      </c>
      <c r="B3790" s="31" t="n">
        <v>18.9072</v>
      </c>
      <c r="C3790" s="32" t="n">
        <f aca="false">IF($A3790="","",IF(設定!$B$21="dB",10^($B3790/20),ABS($B3790)))</f>
        <v>8.81779504187889</v>
      </c>
      <c r="D3790" s="32" t="n">
        <f aca="false">IF($A3790="","",$A3790^2)</f>
        <v>350316.015625</v>
      </c>
      <c r="E3790" s="32" t="n">
        <f aca="false">IF($A3790="","",IF($C3790&lt;=0,"",1/$C3790^2))</f>
        <v>0.0128611558206078</v>
      </c>
      <c r="F3790" s="33" t="n">
        <f aca="false">IF(OR(ROW()-設定!$B$30&lt;2,ROW()+設定!$B$30&gt;13701,N($A3790)&lt;=0,N(INDEX($A$2:$A$13701,MIN(13700,MAX(1,ROW()-1+設定!$B$30))))&lt;=0,$A3790&lt;設定!$B$28,$A3790&gt;設定!$B$29),0,IF(AND($C3790&gt;=MAX(INDEX($C$1:$C$13701,MAX(1,ROW()-設定!$B$24)):INDEX($C$1:$C$13701,MAX(1,ROW()-1))),$C3790&gt;MAX(INDEX($C$1:$C$13701,MIN(13701,ROW()+1)):INDEX($C$1:$C$13701,MIN(13701,ROW()+設定!$B$24))),$C3790&gt;=設定!$B$32,$C3790&gt;=MAX(MIN(INDEX($C$1:$C$13701,MAX(1,ROW()-設定!$B$26)):INDEX($C$1:$C$13701,MAX(1,ROW()-1))),MIN(INDEX($C$1:$C$13701,MIN(13701,ROW()+1)):INDEX($C$1:$C$13701,MIN(13701,ROW()+設定!$B$26))))*10^(設定!$B$27/20)),1,0))</f>
        <v>0</v>
      </c>
      <c r="G3790" s="33" t="n">
        <f aca="false">$G3789+IF($F3790=1,1,0)</f>
        <v>1</v>
      </c>
      <c r="H3790" s="0" t="str">
        <f aca="false">IF($F3790=1,$G3790,"")</f>
        <v/>
      </c>
    </row>
    <row r="3791" customFormat="false" ht="15" hidden="false" customHeight="false" outlineLevel="0" collapsed="false">
      <c r="A3791" s="30" t="n">
        <v>592.03125</v>
      </c>
      <c r="B3791" s="31" t="n">
        <v>18.8145</v>
      </c>
      <c r="C3791" s="32" t="n">
        <f aca="false">IF($A3791="","",IF(設定!$B$21="dB",10^($B3791/20),ABS($B3791)))</f>
        <v>8.72418768376399</v>
      </c>
      <c r="D3791" s="32" t="n">
        <f aca="false">IF($A3791="","",$A3791^2)</f>
        <v>350501.000976563</v>
      </c>
      <c r="E3791" s="32" t="n">
        <f aca="false">IF($A3791="","",IF($C3791&lt;=0,"",1/$C3791^2))</f>
        <v>0.0131386275029209</v>
      </c>
      <c r="F3791" s="33" t="n">
        <f aca="false">IF(OR(ROW()-設定!$B$30&lt;2,ROW()+設定!$B$30&gt;13701,N($A3791)&lt;=0,N(INDEX($A$2:$A$13701,MIN(13700,MAX(1,ROW()-1+設定!$B$30))))&lt;=0,$A3791&lt;設定!$B$28,$A3791&gt;設定!$B$29),0,IF(AND($C3791&gt;=MAX(INDEX($C$1:$C$13701,MAX(1,ROW()-設定!$B$24)):INDEX($C$1:$C$13701,MAX(1,ROW()-1))),$C3791&gt;MAX(INDEX($C$1:$C$13701,MIN(13701,ROW()+1)):INDEX($C$1:$C$13701,MIN(13701,ROW()+設定!$B$24))),$C3791&gt;=設定!$B$32,$C3791&gt;=MAX(MIN(INDEX($C$1:$C$13701,MAX(1,ROW()-設定!$B$26)):INDEX($C$1:$C$13701,MAX(1,ROW()-1))),MIN(INDEX($C$1:$C$13701,MIN(13701,ROW()+1)):INDEX($C$1:$C$13701,MIN(13701,ROW()+設定!$B$26))))*10^(設定!$B$27/20)),1,0))</f>
        <v>0</v>
      </c>
      <c r="G3791" s="33" t="n">
        <f aca="false">$G3790+IF($F3791=1,1,0)</f>
        <v>1</v>
      </c>
      <c r="H3791" s="0" t="str">
        <f aca="false">IF($F3791=1,$G3791,"")</f>
        <v/>
      </c>
    </row>
    <row r="3792" customFormat="false" ht="15" hidden="false" customHeight="false" outlineLevel="0" collapsed="false">
      <c r="A3792" s="30" t="n">
        <v>592.1875</v>
      </c>
      <c r="B3792" s="31" t="n">
        <v>19.0838</v>
      </c>
      <c r="C3792" s="32" t="n">
        <f aca="false">IF($A3792="","",IF(設定!$B$21="dB",10^($B3792/20),ABS($B3792)))</f>
        <v>8.99891189871102</v>
      </c>
      <c r="D3792" s="32" t="n">
        <f aca="false">IF($A3792="","",$A3792^2)</f>
        <v>350686.03515625</v>
      </c>
      <c r="E3792" s="32" t="n">
        <f aca="false">IF($A3792="","",IF($C3792&lt;=0,"",1/$C3792^2))</f>
        <v>0.012348664742519</v>
      </c>
      <c r="F3792" s="33" t="n">
        <f aca="false">IF(OR(ROW()-設定!$B$30&lt;2,ROW()+設定!$B$30&gt;13701,N($A3792)&lt;=0,N(INDEX($A$2:$A$13701,MIN(13700,MAX(1,ROW()-1+設定!$B$30))))&lt;=0,$A3792&lt;設定!$B$28,$A3792&gt;設定!$B$29),0,IF(AND($C3792&gt;=MAX(INDEX($C$1:$C$13701,MAX(1,ROW()-設定!$B$24)):INDEX($C$1:$C$13701,MAX(1,ROW()-1))),$C3792&gt;MAX(INDEX($C$1:$C$13701,MIN(13701,ROW()+1)):INDEX($C$1:$C$13701,MIN(13701,ROW()+設定!$B$24))),$C3792&gt;=設定!$B$32,$C3792&gt;=MAX(MIN(INDEX($C$1:$C$13701,MAX(1,ROW()-設定!$B$26)):INDEX($C$1:$C$13701,MAX(1,ROW()-1))),MIN(INDEX($C$1:$C$13701,MIN(13701,ROW()+1)):INDEX($C$1:$C$13701,MIN(13701,ROW()+設定!$B$26))))*10^(設定!$B$27/20)),1,0))</f>
        <v>0</v>
      </c>
      <c r="G3792" s="33" t="n">
        <f aca="false">$G3791+IF($F3792=1,1,0)</f>
        <v>1</v>
      </c>
      <c r="H3792" s="0" t="str">
        <f aca="false">IF($F3792=1,$G3792,"")</f>
        <v/>
      </c>
    </row>
    <row r="3793" customFormat="false" ht="15" hidden="false" customHeight="false" outlineLevel="0" collapsed="false">
      <c r="A3793" s="30" t="n">
        <v>592.34375</v>
      </c>
      <c r="B3793" s="31" t="n">
        <v>18.9741</v>
      </c>
      <c r="C3793" s="32" t="n">
        <f aca="false">IF($A3793="","",IF(設定!$B$21="dB",10^($B3793/20),ABS($B3793)))</f>
        <v>8.88597321883774</v>
      </c>
      <c r="D3793" s="32" t="n">
        <f aca="false">IF($A3793="","",$A3793^2)</f>
        <v>350871.118164063</v>
      </c>
      <c r="E3793" s="32" t="n">
        <f aca="false">IF($A3793="","",IF($C3793&lt;=0,"",1/$C3793^2))</f>
        <v>0.0126645569129823</v>
      </c>
      <c r="F3793" s="33" t="n">
        <f aca="false">IF(OR(ROW()-設定!$B$30&lt;2,ROW()+設定!$B$30&gt;13701,N($A3793)&lt;=0,N(INDEX($A$2:$A$13701,MIN(13700,MAX(1,ROW()-1+設定!$B$30))))&lt;=0,$A3793&lt;設定!$B$28,$A3793&gt;設定!$B$29),0,IF(AND($C3793&gt;=MAX(INDEX($C$1:$C$13701,MAX(1,ROW()-設定!$B$24)):INDEX($C$1:$C$13701,MAX(1,ROW()-1))),$C3793&gt;MAX(INDEX($C$1:$C$13701,MIN(13701,ROW()+1)):INDEX($C$1:$C$13701,MIN(13701,ROW()+設定!$B$24))),$C3793&gt;=設定!$B$32,$C3793&gt;=MAX(MIN(INDEX($C$1:$C$13701,MAX(1,ROW()-設定!$B$26)):INDEX($C$1:$C$13701,MAX(1,ROW()-1))),MIN(INDEX($C$1:$C$13701,MIN(13701,ROW()+1)):INDEX($C$1:$C$13701,MIN(13701,ROW()+設定!$B$26))))*10^(設定!$B$27/20)),1,0))</f>
        <v>0</v>
      </c>
      <c r="G3793" s="33" t="n">
        <f aca="false">$G3792+IF($F3793=1,1,0)</f>
        <v>1</v>
      </c>
      <c r="H3793" s="0" t="str">
        <f aca="false">IF($F3793=1,$G3793,"")</f>
        <v/>
      </c>
    </row>
    <row r="3794" customFormat="false" ht="15" hidden="false" customHeight="false" outlineLevel="0" collapsed="false">
      <c r="A3794" s="30" t="n">
        <v>592.5</v>
      </c>
      <c r="B3794" s="31" t="n">
        <v>19.1132</v>
      </c>
      <c r="C3794" s="32" t="n">
        <f aca="false">IF($A3794="","",IF(設定!$B$21="dB",10^($B3794/20),ABS($B3794)))</f>
        <v>9.02942302438625</v>
      </c>
      <c r="D3794" s="32" t="n">
        <f aca="false">IF($A3794="","",$A3794^2)</f>
        <v>351056.25</v>
      </c>
      <c r="E3794" s="32" t="n">
        <f aca="false">IF($A3794="","",IF($C3794&lt;=0,"",1/$C3794^2))</f>
        <v>0.0122653515362539</v>
      </c>
      <c r="F3794" s="33" t="n">
        <f aca="false">IF(OR(ROW()-設定!$B$30&lt;2,ROW()+設定!$B$30&gt;13701,N($A3794)&lt;=0,N(INDEX($A$2:$A$13701,MIN(13700,MAX(1,ROW()-1+設定!$B$30))))&lt;=0,$A3794&lt;設定!$B$28,$A3794&gt;設定!$B$29),0,IF(AND($C3794&gt;=MAX(INDEX($C$1:$C$13701,MAX(1,ROW()-設定!$B$24)):INDEX($C$1:$C$13701,MAX(1,ROW()-1))),$C3794&gt;MAX(INDEX($C$1:$C$13701,MIN(13701,ROW()+1)):INDEX($C$1:$C$13701,MIN(13701,ROW()+設定!$B$24))),$C3794&gt;=設定!$B$32,$C3794&gt;=MAX(MIN(INDEX($C$1:$C$13701,MAX(1,ROW()-設定!$B$26)):INDEX($C$1:$C$13701,MAX(1,ROW()-1))),MIN(INDEX($C$1:$C$13701,MIN(13701,ROW()+1)):INDEX($C$1:$C$13701,MIN(13701,ROW()+設定!$B$26))))*10^(設定!$B$27/20)),1,0))</f>
        <v>0</v>
      </c>
      <c r="G3794" s="33" t="n">
        <f aca="false">$G3793+IF($F3794=1,1,0)</f>
        <v>1</v>
      </c>
      <c r="H3794" s="0" t="str">
        <f aca="false">IF($F3794=1,$G3794,"")</f>
        <v/>
      </c>
    </row>
    <row r="3795" customFormat="false" ht="15" hidden="false" customHeight="false" outlineLevel="0" collapsed="false">
      <c r="A3795" s="30" t="n">
        <v>592.65625</v>
      </c>
      <c r="B3795" s="31" t="n">
        <v>19.1435</v>
      </c>
      <c r="C3795" s="32" t="n">
        <f aca="false">IF($A3795="","",IF(設定!$B$21="dB",10^($B3795/20),ABS($B3795)))</f>
        <v>9.06097641557651</v>
      </c>
      <c r="D3795" s="32" t="n">
        <f aca="false">IF($A3795="","",$A3795^2)</f>
        <v>351241.430664063</v>
      </c>
      <c r="E3795" s="32" t="n">
        <f aca="false">IF($A3795="","",IF($C3795&lt;=0,"",1/$C3795^2))</f>
        <v>0.0121800760512711</v>
      </c>
      <c r="F3795" s="33" t="n">
        <f aca="false">IF(OR(ROW()-設定!$B$30&lt;2,ROW()+設定!$B$30&gt;13701,N($A3795)&lt;=0,N(INDEX($A$2:$A$13701,MIN(13700,MAX(1,ROW()-1+設定!$B$30))))&lt;=0,$A3795&lt;設定!$B$28,$A3795&gt;設定!$B$29),0,IF(AND($C3795&gt;=MAX(INDEX($C$1:$C$13701,MAX(1,ROW()-設定!$B$24)):INDEX($C$1:$C$13701,MAX(1,ROW()-1))),$C3795&gt;MAX(INDEX($C$1:$C$13701,MIN(13701,ROW()+1)):INDEX($C$1:$C$13701,MIN(13701,ROW()+設定!$B$24))),$C3795&gt;=設定!$B$32,$C3795&gt;=MAX(MIN(INDEX($C$1:$C$13701,MAX(1,ROW()-設定!$B$26)):INDEX($C$1:$C$13701,MAX(1,ROW()-1))),MIN(INDEX($C$1:$C$13701,MIN(13701,ROW()+1)):INDEX($C$1:$C$13701,MIN(13701,ROW()+設定!$B$26))))*10^(設定!$B$27/20)),1,0))</f>
        <v>0</v>
      </c>
      <c r="G3795" s="33" t="n">
        <f aca="false">$G3794+IF($F3795=1,1,0)</f>
        <v>1</v>
      </c>
      <c r="H3795" s="0" t="str">
        <f aca="false">IF($F3795=1,$G3795,"")</f>
        <v/>
      </c>
    </row>
    <row r="3796" customFormat="false" ht="15" hidden="false" customHeight="false" outlineLevel="0" collapsed="false">
      <c r="A3796" s="30" t="n">
        <v>592.8125</v>
      </c>
      <c r="B3796" s="31" t="n">
        <v>19.2578</v>
      </c>
      <c r="C3796" s="32" t="n">
        <f aca="false">IF($A3796="","",IF(設定!$B$21="dB",10^($B3796/20),ABS($B3796)))</f>
        <v>9.18100026653796</v>
      </c>
      <c r="D3796" s="32" t="n">
        <f aca="false">IF($A3796="","",$A3796^2)</f>
        <v>351426.66015625</v>
      </c>
      <c r="E3796" s="32" t="n">
        <f aca="false">IF($A3796="","",IF($C3796&lt;=0,"",1/$C3796^2))</f>
        <v>0.0118636957369154</v>
      </c>
      <c r="F3796" s="33" t="n">
        <f aca="false">IF(OR(ROW()-設定!$B$30&lt;2,ROW()+設定!$B$30&gt;13701,N($A3796)&lt;=0,N(INDEX($A$2:$A$13701,MIN(13700,MAX(1,ROW()-1+設定!$B$30))))&lt;=0,$A3796&lt;設定!$B$28,$A3796&gt;設定!$B$29),0,IF(AND($C3796&gt;=MAX(INDEX($C$1:$C$13701,MAX(1,ROW()-設定!$B$24)):INDEX($C$1:$C$13701,MAX(1,ROW()-1))),$C3796&gt;MAX(INDEX($C$1:$C$13701,MIN(13701,ROW()+1)):INDEX($C$1:$C$13701,MIN(13701,ROW()+設定!$B$24))),$C3796&gt;=設定!$B$32,$C3796&gt;=MAX(MIN(INDEX($C$1:$C$13701,MAX(1,ROW()-設定!$B$26)):INDEX($C$1:$C$13701,MAX(1,ROW()-1))),MIN(INDEX($C$1:$C$13701,MIN(13701,ROW()+1)):INDEX($C$1:$C$13701,MIN(13701,ROW()+設定!$B$26))))*10^(設定!$B$27/20)),1,0))</f>
        <v>0</v>
      </c>
      <c r="G3796" s="33" t="n">
        <f aca="false">$G3795+IF($F3796=1,1,0)</f>
        <v>1</v>
      </c>
      <c r="H3796" s="0" t="str">
        <f aca="false">IF($F3796=1,$G3796,"")</f>
        <v/>
      </c>
    </row>
    <row r="3797" customFormat="false" ht="15" hidden="false" customHeight="false" outlineLevel="0" collapsed="false">
      <c r="A3797" s="30" t="n">
        <v>592.96875</v>
      </c>
      <c r="B3797" s="31" t="n">
        <v>19.2703</v>
      </c>
      <c r="C3797" s="32" t="n">
        <f aca="false">IF($A3797="","",IF(設定!$B$21="dB",10^($B3797/20),ABS($B3797)))</f>
        <v>9.19422229974399</v>
      </c>
      <c r="D3797" s="32" t="n">
        <f aca="false">IF($A3797="","",$A3797^2)</f>
        <v>351611.938476563</v>
      </c>
      <c r="E3797" s="32" t="n">
        <f aca="false">IF($A3797="","",IF($C3797&lt;=0,"",1/$C3797^2))</f>
        <v>0.0118295983693215</v>
      </c>
      <c r="F3797" s="33" t="n">
        <f aca="false">IF(OR(ROW()-設定!$B$30&lt;2,ROW()+設定!$B$30&gt;13701,N($A3797)&lt;=0,N(INDEX($A$2:$A$13701,MIN(13700,MAX(1,ROW()-1+設定!$B$30))))&lt;=0,$A3797&lt;設定!$B$28,$A3797&gt;設定!$B$29),0,IF(AND($C3797&gt;=MAX(INDEX($C$1:$C$13701,MAX(1,ROW()-設定!$B$24)):INDEX($C$1:$C$13701,MAX(1,ROW()-1))),$C3797&gt;MAX(INDEX($C$1:$C$13701,MIN(13701,ROW()+1)):INDEX($C$1:$C$13701,MIN(13701,ROW()+設定!$B$24))),$C3797&gt;=設定!$B$32,$C3797&gt;=MAX(MIN(INDEX($C$1:$C$13701,MAX(1,ROW()-設定!$B$26)):INDEX($C$1:$C$13701,MAX(1,ROW()-1))),MIN(INDEX($C$1:$C$13701,MIN(13701,ROW()+1)):INDEX($C$1:$C$13701,MIN(13701,ROW()+設定!$B$26))))*10^(設定!$B$27/20)),1,0))</f>
        <v>0</v>
      </c>
      <c r="G3797" s="33" t="n">
        <f aca="false">$G3796+IF($F3797=1,1,0)</f>
        <v>1</v>
      </c>
      <c r="H3797" s="0" t="str">
        <f aca="false">IF($F3797=1,$G3797,"")</f>
        <v/>
      </c>
    </row>
    <row r="3798" customFormat="false" ht="15" hidden="false" customHeight="false" outlineLevel="0" collapsed="false">
      <c r="A3798" s="30" t="n">
        <v>593.125</v>
      </c>
      <c r="B3798" s="31" t="n">
        <v>19.1309</v>
      </c>
      <c r="C3798" s="32" t="n">
        <f aca="false">IF($A3798="","",IF(設定!$B$21="dB",10^($B3798/20),ABS($B3798)))</f>
        <v>9.04784183297028</v>
      </c>
      <c r="D3798" s="32" t="n">
        <f aca="false">IF($A3798="","",$A3798^2)</f>
        <v>351797.265625</v>
      </c>
      <c r="E3798" s="32" t="n">
        <f aca="false">IF($A3798="","",IF($C3798&lt;=0,"",1/$C3798^2))</f>
        <v>0.0122154648960681</v>
      </c>
      <c r="F3798" s="33" t="n">
        <f aca="false">IF(OR(ROW()-設定!$B$30&lt;2,ROW()+設定!$B$30&gt;13701,N($A3798)&lt;=0,N(INDEX($A$2:$A$13701,MIN(13700,MAX(1,ROW()-1+設定!$B$30))))&lt;=0,$A3798&lt;設定!$B$28,$A3798&gt;設定!$B$29),0,IF(AND($C3798&gt;=MAX(INDEX($C$1:$C$13701,MAX(1,ROW()-設定!$B$24)):INDEX($C$1:$C$13701,MAX(1,ROW()-1))),$C3798&gt;MAX(INDEX($C$1:$C$13701,MIN(13701,ROW()+1)):INDEX($C$1:$C$13701,MIN(13701,ROW()+設定!$B$24))),$C3798&gt;=設定!$B$32,$C3798&gt;=MAX(MIN(INDEX($C$1:$C$13701,MAX(1,ROW()-設定!$B$26)):INDEX($C$1:$C$13701,MAX(1,ROW()-1))),MIN(INDEX($C$1:$C$13701,MIN(13701,ROW()+1)):INDEX($C$1:$C$13701,MIN(13701,ROW()+設定!$B$26))))*10^(設定!$B$27/20)),1,0))</f>
        <v>0</v>
      </c>
      <c r="G3798" s="33" t="n">
        <f aca="false">$G3797+IF($F3798=1,1,0)</f>
        <v>1</v>
      </c>
      <c r="H3798" s="0" t="str">
        <f aca="false">IF($F3798=1,$G3798,"")</f>
        <v/>
      </c>
    </row>
    <row r="3799" customFormat="false" ht="15" hidden="false" customHeight="false" outlineLevel="0" collapsed="false">
      <c r="A3799" s="30" t="n">
        <v>593.28125</v>
      </c>
      <c r="B3799" s="31" t="n">
        <v>19.2029</v>
      </c>
      <c r="C3799" s="32" t="n">
        <f aca="false">IF($A3799="","",IF(設定!$B$21="dB",10^($B3799/20),ABS($B3799)))</f>
        <v>9.12315387665275</v>
      </c>
      <c r="D3799" s="32" t="n">
        <f aca="false">IF($A3799="","",$A3799^2)</f>
        <v>351982.641601563</v>
      </c>
      <c r="E3799" s="32" t="n">
        <f aca="false">IF($A3799="","",IF($C3799&lt;=0,"",1/$C3799^2))</f>
        <v>0.0120146189090854</v>
      </c>
      <c r="F3799" s="33" t="n">
        <f aca="false">IF(OR(ROW()-設定!$B$30&lt;2,ROW()+設定!$B$30&gt;13701,N($A3799)&lt;=0,N(INDEX($A$2:$A$13701,MIN(13700,MAX(1,ROW()-1+設定!$B$30))))&lt;=0,$A3799&lt;設定!$B$28,$A3799&gt;設定!$B$29),0,IF(AND($C3799&gt;=MAX(INDEX($C$1:$C$13701,MAX(1,ROW()-設定!$B$24)):INDEX($C$1:$C$13701,MAX(1,ROW()-1))),$C3799&gt;MAX(INDEX($C$1:$C$13701,MIN(13701,ROW()+1)):INDEX($C$1:$C$13701,MIN(13701,ROW()+設定!$B$24))),$C3799&gt;=設定!$B$32,$C3799&gt;=MAX(MIN(INDEX($C$1:$C$13701,MAX(1,ROW()-設定!$B$26)):INDEX($C$1:$C$13701,MAX(1,ROW()-1))),MIN(INDEX($C$1:$C$13701,MIN(13701,ROW()+1)):INDEX($C$1:$C$13701,MIN(13701,ROW()+設定!$B$26))))*10^(設定!$B$27/20)),1,0))</f>
        <v>0</v>
      </c>
      <c r="G3799" s="33" t="n">
        <f aca="false">$G3798+IF($F3799=1,1,0)</f>
        <v>1</v>
      </c>
      <c r="H3799" s="0" t="str">
        <f aca="false">IF($F3799=1,$G3799,"")</f>
        <v/>
      </c>
    </row>
    <row r="3800" customFormat="false" ht="15" hidden="false" customHeight="false" outlineLevel="0" collapsed="false">
      <c r="A3800" s="30" t="n">
        <v>593.4375</v>
      </c>
      <c r="B3800" s="31" t="n">
        <v>19.114</v>
      </c>
      <c r="C3800" s="32" t="n">
        <f aca="false">IF($A3800="","",IF(設定!$B$21="dB",10^($B3800/20),ABS($B3800)))</f>
        <v>9.03025470328006</v>
      </c>
      <c r="D3800" s="32" t="n">
        <f aca="false">IF($A3800="","",$A3800^2)</f>
        <v>352168.06640625</v>
      </c>
      <c r="E3800" s="32" t="n">
        <f aca="false">IF($A3800="","",IF($C3800&lt;=0,"",1/$C3800^2))</f>
        <v>0.0122630923830874</v>
      </c>
      <c r="F3800" s="33" t="n">
        <f aca="false">IF(OR(ROW()-設定!$B$30&lt;2,ROW()+設定!$B$30&gt;13701,N($A3800)&lt;=0,N(INDEX($A$2:$A$13701,MIN(13700,MAX(1,ROW()-1+設定!$B$30))))&lt;=0,$A3800&lt;設定!$B$28,$A3800&gt;設定!$B$29),0,IF(AND($C3800&gt;=MAX(INDEX($C$1:$C$13701,MAX(1,ROW()-設定!$B$24)):INDEX($C$1:$C$13701,MAX(1,ROW()-1))),$C3800&gt;MAX(INDEX($C$1:$C$13701,MIN(13701,ROW()+1)):INDEX($C$1:$C$13701,MIN(13701,ROW()+設定!$B$24))),$C3800&gt;=設定!$B$32,$C3800&gt;=MAX(MIN(INDEX($C$1:$C$13701,MAX(1,ROW()-設定!$B$26)):INDEX($C$1:$C$13701,MAX(1,ROW()-1))),MIN(INDEX($C$1:$C$13701,MIN(13701,ROW()+1)):INDEX($C$1:$C$13701,MIN(13701,ROW()+設定!$B$26))))*10^(設定!$B$27/20)),1,0))</f>
        <v>0</v>
      </c>
      <c r="G3800" s="33" t="n">
        <f aca="false">$G3799+IF($F3800=1,1,0)</f>
        <v>1</v>
      </c>
      <c r="H3800" s="0" t="str">
        <f aca="false">IF($F3800=1,$G3800,"")</f>
        <v/>
      </c>
    </row>
    <row r="3801" customFormat="false" ht="15" hidden="false" customHeight="false" outlineLevel="0" collapsed="false">
      <c r="A3801" s="30" t="n">
        <v>593.59375</v>
      </c>
      <c r="B3801" s="31" t="n">
        <v>19.452</v>
      </c>
      <c r="C3801" s="32" t="n">
        <f aca="false">IF($A3801="","",IF(設定!$B$21="dB",10^($B3801/20),ABS($B3801)))</f>
        <v>9.38858191873098</v>
      </c>
      <c r="D3801" s="32" t="n">
        <f aca="false">IF($A3801="","",$A3801^2)</f>
        <v>352353.540039063</v>
      </c>
      <c r="E3801" s="32" t="n">
        <f aca="false">IF($A3801="","",IF($C3801&lt;=0,"",1/$C3801^2))</f>
        <v>0.0113448824421116</v>
      </c>
      <c r="F3801" s="33" t="n">
        <f aca="false">IF(OR(ROW()-設定!$B$30&lt;2,ROW()+設定!$B$30&gt;13701,N($A3801)&lt;=0,N(INDEX($A$2:$A$13701,MIN(13700,MAX(1,ROW()-1+設定!$B$30))))&lt;=0,$A3801&lt;設定!$B$28,$A3801&gt;設定!$B$29),0,IF(AND($C3801&gt;=MAX(INDEX($C$1:$C$13701,MAX(1,ROW()-設定!$B$24)):INDEX($C$1:$C$13701,MAX(1,ROW()-1))),$C3801&gt;MAX(INDEX($C$1:$C$13701,MIN(13701,ROW()+1)):INDEX($C$1:$C$13701,MIN(13701,ROW()+設定!$B$24))),$C3801&gt;=設定!$B$32,$C3801&gt;=MAX(MIN(INDEX($C$1:$C$13701,MAX(1,ROW()-設定!$B$26)):INDEX($C$1:$C$13701,MAX(1,ROW()-1))),MIN(INDEX($C$1:$C$13701,MIN(13701,ROW()+1)):INDEX($C$1:$C$13701,MIN(13701,ROW()+設定!$B$26))))*10^(設定!$B$27/20)),1,0))</f>
        <v>0</v>
      </c>
      <c r="G3801" s="33" t="n">
        <f aca="false">$G3800+IF($F3801=1,1,0)</f>
        <v>1</v>
      </c>
      <c r="H3801" s="0" t="str">
        <f aca="false">IF($F3801=1,$G3801,"")</f>
        <v/>
      </c>
    </row>
    <row r="3802" customFormat="false" ht="15" hidden="false" customHeight="false" outlineLevel="0" collapsed="false">
      <c r="A3802" s="30" t="n">
        <v>593.75</v>
      </c>
      <c r="B3802" s="31" t="n">
        <v>19.3545</v>
      </c>
      <c r="C3802" s="32" t="n">
        <f aca="false">IF($A3802="","",IF(設定!$B$21="dB",10^($B3802/20),ABS($B3802)))</f>
        <v>9.28378341335602</v>
      </c>
      <c r="D3802" s="32" t="n">
        <f aca="false">IF($A3802="","",$A3802^2)</f>
        <v>352539.0625</v>
      </c>
      <c r="E3802" s="32" t="n">
        <f aca="false">IF($A3802="","",IF($C3802&lt;=0,"",1/$C3802^2))</f>
        <v>0.011602457866916</v>
      </c>
      <c r="F3802" s="33" t="n">
        <f aca="false">IF(OR(ROW()-設定!$B$30&lt;2,ROW()+設定!$B$30&gt;13701,N($A3802)&lt;=0,N(INDEX($A$2:$A$13701,MIN(13700,MAX(1,ROW()-1+設定!$B$30))))&lt;=0,$A3802&lt;設定!$B$28,$A3802&gt;設定!$B$29),0,IF(AND($C3802&gt;=MAX(INDEX($C$1:$C$13701,MAX(1,ROW()-設定!$B$24)):INDEX($C$1:$C$13701,MAX(1,ROW()-1))),$C3802&gt;MAX(INDEX($C$1:$C$13701,MIN(13701,ROW()+1)):INDEX($C$1:$C$13701,MIN(13701,ROW()+設定!$B$24))),$C3802&gt;=設定!$B$32,$C3802&gt;=MAX(MIN(INDEX($C$1:$C$13701,MAX(1,ROW()-設定!$B$26)):INDEX($C$1:$C$13701,MAX(1,ROW()-1))),MIN(INDEX($C$1:$C$13701,MIN(13701,ROW()+1)):INDEX($C$1:$C$13701,MIN(13701,ROW()+設定!$B$26))))*10^(設定!$B$27/20)),1,0))</f>
        <v>0</v>
      </c>
      <c r="G3802" s="33" t="n">
        <f aca="false">$G3801+IF($F3802=1,1,0)</f>
        <v>1</v>
      </c>
      <c r="H3802" s="0" t="str">
        <f aca="false">IF($F3802=1,$G3802,"")</f>
        <v/>
      </c>
    </row>
    <row r="3803" customFormat="false" ht="15" hidden="false" customHeight="false" outlineLevel="0" collapsed="false">
      <c r="A3803" s="30" t="n">
        <v>593.90625</v>
      </c>
      <c r="B3803" s="31" t="n">
        <v>19.4824</v>
      </c>
      <c r="C3803" s="32" t="n">
        <f aca="false">IF($A3803="","",IF(設定!$B$21="dB",10^($B3803/20),ABS($B3803)))</f>
        <v>9.42149886194836</v>
      </c>
      <c r="D3803" s="32" t="n">
        <f aca="false">IF($A3803="","",$A3803^2)</f>
        <v>352724.633789063</v>
      </c>
      <c r="E3803" s="32" t="n">
        <f aca="false">IF($A3803="","",IF($C3803&lt;=0,"",1/$C3803^2))</f>
        <v>0.0112657471592658</v>
      </c>
      <c r="F3803" s="33" t="n">
        <f aca="false">IF(OR(ROW()-設定!$B$30&lt;2,ROW()+設定!$B$30&gt;13701,N($A3803)&lt;=0,N(INDEX($A$2:$A$13701,MIN(13700,MAX(1,ROW()-1+設定!$B$30))))&lt;=0,$A3803&lt;設定!$B$28,$A3803&gt;設定!$B$29),0,IF(AND($C3803&gt;=MAX(INDEX($C$1:$C$13701,MAX(1,ROW()-設定!$B$24)):INDEX($C$1:$C$13701,MAX(1,ROW()-1))),$C3803&gt;MAX(INDEX($C$1:$C$13701,MIN(13701,ROW()+1)):INDEX($C$1:$C$13701,MIN(13701,ROW()+設定!$B$24))),$C3803&gt;=設定!$B$32,$C3803&gt;=MAX(MIN(INDEX($C$1:$C$13701,MAX(1,ROW()-設定!$B$26)):INDEX($C$1:$C$13701,MAX(1,ROW()-1))),MIN(INDEX($C$1:$C$13701,MIN(13701,ROW()+1)):INDEX($C$1:$C$13701,MIN(13701,ROW()+設定!$B$26))))*10^(設定!$B$27/20)),1,0))</f>
        <v>0</v>
      </c>
      <c r="G3803" s="33" t="n">
        <f aca="false">$G3802+IF($F3803=1,1,0)</f>
        <v>1</v>
      </c>
      <c r="H3803" s="0" t="str">
        <f aca="false">IF($F3803=1,$G3803,"")</f>
        <v/>
      </c>
    </row>
    <row r="3804" customFormat="false" ht="15" hidden="false" customHeight="false" outlineLevel="0" collapsed="false">
      <c r="A3804" s="30" t="n">
        <v>594.0625</v>
      </c>
      <c r="B3804" s="31" t="n">
        <v>19.3348</v>
      </c>
      <c r="C3804" s="32" t="n">
        <f aca="false">IF($A3804="","",IF(設定!$B$21="dB",10^($B3804/20),ABS($B3804)))</f>
        <v>9.26275122258851</v>
      </c>
      <c r="D3804" s="32" t="n">
        <f aca="false">IF($A3804="","",$A3804^2)</f>
        <v>352910.25390625</v>
      </c>
      <c r="E3804" s="32" t="n">
        <f aca="false">IF($A3804="","",IF($C3804&lt;=0,"",1/$C3804^2))</f>
        <v>0.0116552072381421</v>
      </c>
      <c r="F3804" s="33" t="n">
        <f aca="false">IF(OR(ROW()-設定!$B$30&lt;2,ROW()+設定!$B$30&gt;13701,N($A3804)&lt;=0,N(INDEX($A$2:$A$13701,MIN(13700,MAX(1,ROW()-1+設定!$B$30))))&lt;=0,$A3804&lt;設定!$B$28,$A3804&gt;設定!$B$29),0,IF(AND($C3804&gt;=MAX(INDEX($C$1:$C$13701,MAX(1,ROW()-設定!$B$24)):INDEX($C$1:$C$13701,MAX(1,ROW()-1))),$C3804&gt;MAX(INDEX($C$1:$C$13701,MIN(13701,ROW()+1)):INDEX($C$1:$C$13701,MIN(13701,ROW()+設定!$B$24))),$C3804&gt;=設定!$B$32,$C3804&gt;=MAX(MIN(INDEX($C$1:$C$13701,MAX(1,ROW()-設定!$B$26)):INDEX($C$1:$C$13701,MAX(1,ROW()-1))),MIN(INDEX($C$1:$C$13701,MIN(13701,ROW()+1)):INDEX($C$1:$C$13701,MIN(13701,ROW()+設定!$B$26))))*10^(設定!$B$27/20)),1,0))</f>
        <v>0</v>
      </c>
      <c r="G3804" s="33" t="n">
        <f aca="false">$G3803+IF($F3804=1,1,0)</f>
        <v>1</v>
      </c>
      <c r="H3804" s="0" t="str">
        <f aca="false">IF($F3804=1,$G3804,"")</f>
        <v/>
      </c>
    </row>
    <row r="3805" customFormat="false" ht="15" hidden="false" customHeight="false" outlineLevel="0" collapsed="false">
      <c r="A3805" s="30" t="n">
        <v>594.21875</v>
      </c>
      <c r="B3805" s="31" t="n">
        <v>19.182</v>
      </c>
      <c r="C3805" s="32" t="n">
        <f aca="false">IF($A3805="","",IF(設定!$B$21="dB",10^($B3805/20),ABS($B3805)))</f>
        <v>9.10122812029188</v>
      </c>
      <c r="D3805" s="32" t="n">
        <f aca="false">IF($A3805="","",$A3805^2)</f>
        <v>353095.922851563</v>
      </c>
      <c r="E3805" s="32" t="n">
        <f aca="false">IF($A3805="","",IF($C3805&lt;=0,"",1/$C3805^2))</f>
        <v>0.0120725774433487</v>
      </c>
      <c r="F3805" s="33" t="n">
        <f aca="false">IF(OR(ROW()-設定!$B$30&lt;2,ROW()+設定!$B$30&gt;13701,N($A3805)&lt;=0,N(INDEX($A$2:$A$13701,MIN(13700,MAX(1,ROW()-1+設定!$B$30))))&lt;=0,$A3805&lt;設定!$B$28,$A3805&gt;設定!$B$29),0,IF(AND($C3805&gt;=MAX(INDEX($C$1:$C$13701,MAX(1,ROW()-設定!$B$24)):INDEX($C$1:$C$13701,MAX(1,ROW()-1))),$C3805&gt;MAX(INDEX($C$1:$C$13701,MIN(13701,ROW()+1)):INDEX($C$1:$C$13701,MIN(13701,ROW()+設定!$B$24))),$C3805&gt;=設定!$B$32,$C3805&gt;=MAX(MIN(INDEX($C$1:$C$13701,MAX(1,ROW()-設定!$B$26)):INDEX($C$1:$C$13701,MAX(1,ROW()-1))),MIN(INDEX($C$1:$C$13701,MIN(13701,ROW()+1)):INDEX($C$1:$C$13701,MIN(13701,ROW()+設定!$B$26))))*10^(設定!$B$27/20)),1,0))</f>
        <v>0</v>
      </c>
      <c r="G3805" s="33" t="n">
        <f aca="false">$G3804+IF($F3805=1,1,0)</f>
        <v>1</v>
      </c>
      <c r="H3805" s="0" t="str">
        <f aca="false">IF($F3805=1,$G3805,"")</f>
        <v/>
      </c>
    </row>
    <row r="3806" customFormat="false" ht="15" hidden="false" customHeight="false" outlineLevel="0" collapsed="false">
      <c r="A3806" s="30" t="n">
        <v>594.375</v>
      </c>
      <c r="B3806" s="31" t="n">
        <v>19.5867</v>
      </c>
      <c r="C3806" s="32" t="n">
        <f aca="false">IF($A3806="","",IF(設定!$B$21="dB",10^($B3806/20),ABS($B3806)))</f>
        <v>9.53531402127757</v>
      </c>
      <c r="D3806" s="32" t="n">
        <f aca="false">IF($A3806="","",$A3806^2)</f>
        <v>353281.640625</v>
      </c>
      <c r="E3806" s="32" t="n">
        <f aca="false">IF($A3806="","",IF($C3806&lt;=0,"",1/$C3806^2))</f>
        <v>0.0109984123975587</v>
      </c>
      <c r="F3806" s="33" t="n">
        <f aca="false">IF(OR(ROW()-設定!$B$30&lt;2,ROW()+設定!$B$30&gt;13701,N($A3806)&lt;=0,N(INDEX($A$2:$A$13701,MIN(13700,MAX(1,ROW()-1+設定!$B$30))))&lt;=0,$A3806&lt;設定!$B$28,$A3806&gt;設定!$B$29),0,IF(AND($C3806&gt;=MAX(INDEX($C$1:$C$13701,MAX(1,ROW()-設定!$B$24)):INDEX($C$1:$C$13701,MAX(1,ROW()-1))),$C3806&gt;MAX(INDEX($C$1:$C$13701,MIN(13701,ROW()+1)):INDEX($C$1:$C$13701,MIN(13701,ROW()+設定!$B$24))),$C3806&gt;=設定!$B$32,$C3806&gt;=MAX(MIN(INDEX($C$1:$C$13701,MAX(1,ROW()-設定!$B$26)):INDEX($C$1:$C$13701,MAX(1,ROW()-1))),MIN(INDEX($C$1:$C$13701,MIN(13701,ROW()+1)):INDEX($C$1:$C$13701,MIN(13701,ROW()+設定!$B$26))))*10^(設定!$B$27/20)),1,0))</f>
        <v>0</v>
      </c>
      <c r="G3806" s="33" t="n">
        <f aca="false">$G3805+IF($F3806=1,1,0)</f>
        <v>1</v>
      </c>
      <c r="H3806" s="0" t="str">
        <f aca="false">IF($F3806=1,$G3806,"")</f>
        <v/>
      </c>
    </row>
    <row r="3807" customFormat="false" ht="15" hidden="false" customHeight="false" outlineLevel="0" collapsed="false">
      <c r="A3807" s="30" t="n">
        <v>594.53125</v>
      </c>
      <c r="B3807" s="31" t="n">
        <v>19.4686</v>
      </c>
      <c r="C3807" s="32" t="n">
        <f aca="false">IF($A3807="","",IF(設定!$B$21="dB",10^($B3807/20),ABS($B3807)))</f>
        <v>9.40654202273096</v>
      </c>
      <c r="D3807" s="32" t="n">
        <f aca="false">IF($A3807="","",$A3807^2)</f>
        <v>353467.407226563</v>
      </c>
      <c r="E3807" s="32" t="n">
        <f aca="false">IF($A3807="","",IF($C3807&lt;=0,"",1/$C3807^2))</f>
        <v>0.011301601765541</v>
      </c>
      <c r="F3807" s="33" t="n">
        <f aca="false">IF(OR(ROW()-設定!$B$30&lt;2,ROW()+設定!$B$30&gt;13701,N($A3807)&lt;=0,N(INDEX($A$2:$A$13701,MIN(13700,MAX(1,ROW()-1+設定!$B$30))))&lt;=0,$A3807&lt;設定!$B$28,$A3807&gt;設定!$B$29),0,IF(AND($C3807&gt;=MAX(INDEX($C$1:$C$13701,MAX(1,ROW()-設定!$B$24)):INDEX($C$1:$C$13701,MAX(1,ROW()-1))),$C3807&gt;MAX(INDEX($C$1:$C$13701,MIN(13701,ROW()+1)):INDEX($C$1:$C$13701,MIN(13701,ROW()+設定!$B$24))),$C3807&gt;=設定!$B$32,$C3807&gt;=MAX(MIN(INDEX($C$1:$C$13701,MAX(1,ROW()-設定!$B$26)):INDEX($C$1:$C$13701,MAX(1,ROW()-1))),MIN(INDEX($C$1:$C$13701,MIN(13701,ROW()+1)):INDEX($C$1:$C$13701,MIN(13701,ROW()+設定!$B$26))))*10^(設定!$B$27/20)),1,0))</f>
        <v>0</v>
      </c>
      <c r="G3807" s="33" t="n">
        <f aca="false">$G3806+IF($F3807=1,1,0)</f>
        <v>1</v>
      </c>
      <c r="H3807" s="0" t="str">
        <f aca="false">IF($F3807=1,$G3807,"")</f>
        <v/>
      </c>
    </row>
    <row r="3808" customFormat="false" ht="15" hidden="false" customHeight="false" outlineLevel="0" collapsed="false">
      <c r="A3808" s="30" t="n">
        <v>594.6875</v>
      </c>
      <c r="B3808" s="31" t="n">
        <v>19.5032</v>
      </c>
      <c r="C3808" s="32" t="n">
        <f aca="false">IF($A3808="","",IF(設定!$B$21="dB",10^($B3808/20),ABS($B3808)))</f>
        <v>9.44408745241917</v>
      </c>
      <c r="D3808" s="32" t="n">
        <f aca="false">IF($A3808="","",$A3808^2)</f>
        <v>353653.22265625</v>
      </c>
      <c r="E3808" s="32" t="n">
        <f aca="false">IF($A3808="","",IF($C3808&lt;=0,"",1/$C3808^2))</f>
        <v>0.0112119202505772</v>
      </c>
      <c r="F3808" s="33" t="n">
        <f aca="false">IF(OR(ROW()-設定!$B$30&lt;2,ROW()+設定!$B$30&gt;13701,N($A3808)&lt;=0,N(INDEX($A$2:$A$13701,MIN(13700,MAX(1,ROW()-1+設定!$B$30))))&lt;=0,$A3808&lt;設定!$B$28,$A3808&gt;設定!$B$29),0,IF(AND($C3808&gt;=MAX(INDEX($C$1:$C$13701,MAX(1,ROW()-設定!$B$24)):INDEX($C$1:$C$13701,MAX(1,ROW()-1))),$C3808&gt;MAX(INDEX($C$1:$C$13701,MIN(13701,ROW()+1)):INDEX($C$1:$C$13701,MIN(13701,ROW()+設定!$B$24))),$C3808&gt;=設定!$B$32,$C3808&gt;=MAX(MIN(INDEX($C$1:$C$13701,MAX(1,ROW()-設定!$B$26)):INDEX($C$1:$C$13701,MAX(1,ROW()-1))),MIN(INDEX($C$1:$C$13701,MIN(13701,ROW()+1)):INDEX($C$1:$C$13701,MIN(13701,ROW()+設定!$B$26))))*10^(設定!$B$27/20)),1,0))</f>
        <v>0</v>
      </c>
      <c r="G3808" s="33" t="n">
        <f aca="false">$G3807+IF($F3808=1,1,0)</f>
        <v>1</v>
      </c>
      <c r="H3808" s="0" t="str">
        <f aca="false">IF($F3808=1,$G3808,"")</f>
        <v/>
      </c>
    </row>
    <row r="3809" customFormat="false" ht="15" hidden="false" customHeight="false" outlineLevel="0" collapsed="false">
      <c r="A3809" s="30" t="n">
        <v>594.84375</v>
      </c>
      <c r="B3809" s="31" t="n">
        <v>19.5257</v>
      </c>
      <c r="C3809" s="32" t="n">
        <f aca="false">IF($A3809="","",IF(設定!$B$21="dB",10^($B3809/20),ABS($B3809)))</f>
        <v>9.46858320758239</v>
      </c>
      <c r="D3809" s="32" t="n">
        <f aca="false">IF($A3809="","",$A3809^2)</f>
        <v>353839.086914063</v>
      </c>
      <c r="E3809" s="32" t="n">
        <f aca="false">IF($A3809="","",IF($C3809&lt;=0,"",1/$C3809^2))</f>
        <v>0.0111539835588755</v>
      </c>
      <c r="F3809" s="33" t="n">
        <f aca="false">IF(OR(ROW()-設定!$B$30&lt;2,ROW()+設定!$B$30&gt;13701,N($A3809)&lt;=0,N(INDEX($A$2:$A$13701,MIN(13700,MAX(1,ROW()-1+設定!$B$30))))&lt;=0,$A3809&lt;設定!$B$28,$A3809&gt;設定!$B$29),0,IF(AND($C3809&gt;=MAX(INDEX($C$1:$C$13701,MAX(1,ROW()-設定!$B$24)):INDEX($C$1:$C$13701,MAX(1,ROW()-1))),$C3809&gt;MAX(INDEX($C$1:$C$13701,MIN(13701,ROW()+1)):INDEX($C$1:$C$13701,MIN(13701,ROW()+設定!$B$24))),$C3809&gt;=設定!$B$32,$C3809&gt;=MAX(MIN(INDEX($C$1:$C$13701,MAX(1,ROW()-設定!$B$26)):INDEX($C$1:$C$13701,MAX(1,ROW()-1))),MIN(INDEX($C$1:$C$13701,MIN(13701,ROW()+1)):INDEX($C$1:$C$13701,MIN(13701,ROW()+設定!$B$26))))*10^(設定!$B$27/20)),1,0))</f>
        <v>0</v>
      </c>
      <c r="G3809" s="33" t="n">
        <f aca="false">$G3808+IF($F3809=1,1,0)</f>
        <v>1</v>
      </c>
      <c r="H3809" s="0" t="str">
        <f aca="false">IF($F3809=1,$G3809,"")</f>
        <v/>
      </c>
    </row>
    <row r="3810" customFormat="false" ht="15" hidden="false" customHeight="false" outlineLevel="0" collapsed="false">
      <c r="A3810" s="30" t="n">
        <v>595</v>
      </c>
      <c r="B3810" s="31" t="n">
        <v>19.618</v>
      </c>
      <c r="C3810" s="32" t="n">
        <f aca="false">IF($A3810="","",IF(設定!$B$21="dB",10^($B3810/20),ABS($B3810)))</f>
        <v>9.56973694587657</v>
      </c>
      <c r="D3810" s="32" t="n">
        <f aca="false">IF($A3810="","",$A3810^2)</f>
        <v>354025</v>
      </c>
      <c r="E3810" s="32" t="n">
        <f aca="false">IF($A3810="","",IF($C3810&lt;=0,"",1/$C3810^2))</f>
        <v>0.0109194307905035</v>
      </c>
      <c r="F3810" s="33" t="n">
        <f aca="false">IF(OR(ROW()-設定!$B$30&lt;2,ROW()+設定!$B$30&gt;13701,N($A3810)&lt;=0,N(INDEX($A$2:$A$13701,MIN(13700,MAX(1,ROW()-1+設定!$B$30))))&lt;=0,$A3810&lt;設定!$B$28,$A3810&gt;設定!$B$29),0,IF(AND($C3810&gt;=MAX(INDEX($C$1:$C$13701,MAX(1,ROW()-設定!$B$24)):INDEX($C$1:$C$13701,MAX(1,ROW()-1))),$C3810&gt;MAX(INDEX($C$1:$C$13701,MIN(13701,ROW()+1)):INDEX($C$1:$C$13701,MIN(13701,ROW()+設定!$B$24))),$C3810&gt;=設定!$B$32,$C3810&gt;=MAX(MIN(INDEX($C$1:$C$13701,MAX(1,ROW()-設定!$B$26)):INDEX($C$1:$C$13701,MAX(1,ROW()-1))),MIN(INDEX($C$1:$C$13701,MIN(13701,ROW()+1)):INDEX($C$1:$C$13701,MIN(13701,ROW()+設定!$B$26))))*10^(設定!$B$27/20)),1,0))</f>
        <v>0</v>
      </c>
      <c r="G3810" s="33" t="n">
        <f aca="false">$G3809+IF($F3810=1,1,0)</f>
        <v>1</v>
      </c>
      <c r="H3810" s="0" t="str">
        <f aca="false">IF($F3810=1,$G3810,"")</f>
        <v/>
      </c>
    </row>
    <row r="3811" customFormat="false" ht="15" hidden="false" customHeight="false" outlineLevel="0" collapsed="false">
      <c r="A3811" s="30" t="n">
        <v>595.15625</v>
      </c>
      <c r="B3811" s="31" t="n">
        <v>19.6373</v>
      </c>
      <c r="C3811" s="32" t="n">
        <f aca="false">IF($A3811="","",IF(設定!$B$21="dB",10^($B3811/20),ABS($B3811)))</f>
        <v>9.59102449148212</v>
      </c>
      <c r="D3811" s="32" t="n">
        <f aca="false">IF($A3811="","",$A3811^2)</f>
        <v>354210.961914063</v>
      </c>
      <c r="E3811" s="32" t="n">
        <f aca="false">IF($A3811="","",IF($C3811&lt;=0,"",1/$C3811^2))</f>
        <v>0.0108710126222719</v>
      </c>
      <c r="F3811" s="33" t="n">
        <f aca="false">IF(OR(ROW()-設定!$B$30&lt;2,ROW()+設定!$B$30&gt;13701,N($A3811)&lt;=0,N(INDEX($A$2:$A$13701,MIN(13700,MAX(1,ROW()-1+設定!$B$30))))&lt;=0,$A3811&lt;設定!$B$28,$A3811&gt;設定!$B$29),0,IF(AND($C3811&gt;=MAX(INDEX($C$1:$C$13701,MAX(1,ROW()-設定!$B$24)):INDEX($C$1:$C$13701,MAX(1,ROW()-1))),$C3811&gt;MAX(INDEX($C$1:$C$13701,MIN(13701,ROW()+1)):INDEX($C$1:$C$13701,MIN(13701,ROW()+設定!$B$24))),$C3811&gt;=設定!$B$32,$C3811&gt;=MAX(MIN(INDEX($C$1:$C$13701,MAX(1,ROW()-設定!$B$26)):INDEX($C$1:$C$13701,MAX(1,ROW()-1))),MIN(INDEX($C$1:$C$13701,MIN(13701,ROW()+1)):INDEX($C$1:$C$13701,MIN(13701,ROW()+設定!$B$26))))*10^(設定!$B$27/20)),1,0))</f>
        <v>0</v>
      </c>
      <c r="G3811" s="33" t="n">
        <f aca="false">$G3810+IF($F3811=1,1,0)</f>
        <v>1</v>
      </c>
      <c r="H3811" s="0" t="str">
        <f aca="false">IF($F3811=1,$G3811,"")</f>
        <v/>
      </c>
    </row>
    <row r="3812" customFormat="false" ht="15" hidden="false" customHeight="false" outlineLevel="0" collapsed="false">
      <c r="A3812" s="30" t="n">
        <v>595.3125</v>
      </c>
      <c r="B3812" s="31" t="n">
        <v>19.4457</v>
      </c>
      <c r="C3812" s="32" t="n">
        <f aca="false">IF($A3812="","",IF(設定!$B$21="dB",10^($B3812/20),ABS($B3812)))</f>
        <v>9.38177471494786</v>
      </c>
      <c r="D3812" s="32" t="n">
        <f aca="false">IF($A3812="","",$A3812^2)</f>
        <v>354396.97265625</v>
      </c>
      <c r="E3812" s="32" t="n">
        <f aca="false">IF($A3812="","",IF($C3812&lt;=0,"",1/$C3812^2))</f>
        <v>0.0113613515955678</v>
      </c>
      <c r="F3812" s="33" t="n">
        <f aca="false">IF(OR(ROW()-設定!$B$30&lt;2,ROW()+設定!$B$30&gt;13701,N($A3812)&lt;=0,N(INDEX($A$2:$A$13701,MIN(13700,MAX(1,ROW()-1+設定!$B$30))))&lt;=0,$A3812&lt;設定!$B$28,$A3812&gt;設定!$B$29),0,IF(AND($C3812&gt;=MAX(INDEX($C$1:$C$13701,MAX(1,ROW()-設定!$B$24)):INDEX($C$1:$C$13701,MAX(1,ROW()-1))),$C3812&gt;MAX(INDEX($C$1:$C$13701,MIN(13701,ROW()+1)):INDEX($C$1:$C$13701,MIN(13701,ROW()+設定!$B$24))),$C3812&gt;=設定!$B$32,$C3812&gt;=MAX(MIN(INDEX($C$1:$C$13701,MAX(1,ROW()-設定!$B$26)):INDEX($C$1:$C$13701,MAX(1,ROW()-1))),MIN(INDEX($C$1:$C$13701,MIN(13701,ROW()+1)):INDEX($C$1:$C$13701,MIN(13701,ROW()+設定!$B$26))))*10^(設定!$B$27/20)),1,0))</f>
        <v>0</v>
      </c>
      <c r="G3812" s="33" t="n">
        <f aca="false">$G3811+IF($F3812=1,1,0)</f>
        <v>1</v>
      </c>
      <c r="H3812" s="0" t="str">
        <f aca="false">IF($F3812=1,$G3812,"")</f>
        <v/>
      </c>
    </row>
    <row r="3813" customFormat="false" ht="15" hidden="false" customHeight="false" outlineLevel="0" collapsed="false">
      <c r="A3813" s="30" t="n">
        <v>595.46875</v>
      </c>
      <c r="B3813" s="31" t="n">
        <v>19.757</v>
      </c>
      <c r="C3813" s="32" t="n">
        <f aca="false">IF($A3813="","",IF(設定!$B$21="dB",10^($B3813/20),ABS($B3813)))</f>
        <v>9.72411306802603</v>
      </c>
      <c r="D3813" s="32" t="n">
        <f aca="false">IF($A3813="","",$A3813^2)</f>
        <v>354583.032226563</v>
      </c>
      <c r="E3813" s="32" t="n">
        <f aca="false">IF($A3813="","",IF($C3813&lt;=0,"",1/$C3813^2))</f>
        <v>0.0105754778508579</v>
      </c>
      <c r="F3813" s="33" t="n">
        <f aca="false">IF(OR(ROW()-設定!$B$30&lt;2,ROW()+設定!$B$30&gt;13701,N($A3813)&lt;=0,N(INDEX($A$2:$A$13701,MIN(13700,MAX(1,ROW()-1+設定!$B$30))))&lt;=0,$A3813&lt;設定!$B$28,$A3813&gt;設定!$B$29),0,IF(AND($C3813&gt;=MAX(INDEX($C$1:$C$13701,MAX(1,ROW()-設定!$B$24)):INDEX($C$1:$C$13701,MAX(1,ROW()-1))),$C3813&gt;MAX(INDEX($C$1:$C$13701,MIN(13701,ROW()+1)):INDEX($C$1:$C$13701,MIN(13701,ROW()+設定!$B$24))),$C3813&gt;=設定!$B$32,$C3813&gt;=MAX(MIN(INDEX($C$1:$C$13701,MAX(1,ROW()-設定!$B$26)):INDEX($C$1:$C$13701,MAX(1,ROW()-1))),MIN(INDEX($C$1:$C$13701,MIN(13701,ROW()+1)):INDEX($C$1:$C$13701,MIN(13701,ROW()+設定!$B$26))))*10^(設定!$B$27/20)),1,0))</f>
        <v>0</v>
      </c>
      <c r="G3813" s="33" t="n">
        <f aca="false">$G3812+IF($F3813=1,1,0)</f>
        <v>1</v>
      </c>
      <c r="H3813" s="0" t="str">
        <f aca="false">IF($F3813=1,$G3813,"")</f>
        <v/>
      </c>
    </row>
    <row r="3814" customFormat="false" ht="15" hidden="false" customHeight="false" outlineLevel="0" collapsed="false">
      <c r="A3814" s="30" t="n">
        <v>595.625</v>
      </c>
      <c r="B3814" s="31" t="n">
        <v>19.6209</v>
      </c>
      <c r="C3814" s="32" t="n">
        <f aca="false">IF($A3814="","",IF(設定!$B$21="dB",10^($B3814/20),ABS($B3814)))</f>
        <v>9.57293257369389</v>
      </c>
      <c r="D3814" s="32" t="n">
        <f aca="false">IF($A3814="","",$A3814^2)</f>
        <v>354769.140625</v>
      </c>
      <c r="E3814" s="32" t="n">
        <f aca="false">IF($A3814="","",IF($C3814&lt;=0,"",1/$C3814^2))</f>
        <v>0.0109121417780092</v>
      </c>
      <c r="F3814" s="33" t="n">
        <f aca="false">IF(OR(ROW()-設定!$B$30&lt;2,ROW()+設定!$B$30&gt;13701,N($A3814)&lt;=0,N(INDEX($A$2:$A$13701,MIN(13700,MAX(1,ROW()-1+設定!$B$30))))&lt;=0,$A3814&lt;設定!$B$28,$A3814&gt;設定!$B$29),0,IF(AND($C3814&gt;=MAX(INDEX($C$1:$C$13701,MAX(1,ROW()-設定!$B$24)):INDEX($C$1:$C$13701,MAX(1,ROW()-1))),$C3814&gt;MAX(INDEX($C$1:$C$13701,MIN(13701,ROW()+1)):INDEX($C$1:$C$13701,MIN(13701,ROW()+設定!$B$24))),$C3814&gt;=設定!$B$32,$C3814&gt;=MAX(MIN(INDEX($C$1:$C$13701,MAX(1,ROW()-設定!$B$26)):INDEX($C$1:$C$13701,MAX(1,ROW()-1))),MIN(INDEX($C$1:$C$13701,MIN(13701,ROW()+1)):INDEX($C$1:$C$13701,MIN(13701,ROW()+設定!$B$26))))*10^(設定!$B$27/20)),1,0))</f>
        <v>0</v>
      </c>
      <c r="G3814" s="33" t="n">
        <f aca="false">$G3813+IF($F3814=1,1,0)</f>
        <v>1</v>
      </c>
      <c r="H3814" s="0" t="str">
        <f aca="false">IF($F3814=1,$G3814,"")</f>
        <v/>
      </c>
    </row>
    <row r="3815" customFormat="false" ht="15" hidden="false" customHeight="false" outlineLevel="0" collapsed="false">
      <c r="A3815" s="30" t="n">
        <v>595.78125</v>
      </c>
      <c r="B3815" s="31" t="n">
        <v>19.6588</v>
      </c>
      <c r="C3815" s="32" t="n">
        <f aca="false">IF($A3815="","",IF(設定!$B$21="dB",10^($B3815/20),ABS($B3815)))</f>
        <v>9.61479435914462</v>
      </c>
      <c r="D3815" s="32" t="n">
        <f aca="false">IF($A3815="","",$A3815^2)</f>
        <v>354955.297851563</v>
      </c>
      <c r="E3815" s="32" t="n">
        <f aca="false">IF($A3815="","",IF($C3815&lt;=0,"",1/$C3815^2))</f>
        <v>0.0108173280382748</v>
      </c>
      <c r="F3815" s="33" t="n">
        <f aca="false">IF(OR(ROW()-設定!$B$30&lt;2,ROW()+設定!$B$30&gt;13701,N($A3815)&lt;=0,N(INDEX($A$2:$A$13701,MIN(13700,MAX(1,ROW()-1+設定!$B$30))))&lt;=0,$A3815&lt;設定!$B$28,$A3815&gt;設定!$B$29),0,IF(AND($C3815&gt;=MAX(INDEX($C$1:$C$13701,MAX(1,ROW()-設定!$B$24)):INDEX($C$1:$C$13701,MAX(1,ROW()-1))),$C3815&gt;MAX(INDEX($C$1:$C$13701,MIN(13701,ROW()+1)):INDEX($C$1:$C$13701,MIN(13701,ROW()+設定!$B$24))),$C3815&gt;=設定!$B$32,$C3815&gt;=MAX(MIN(INDEX($C$1:$C$13701,MAX(1,ROW()-設定!$B$26)):INDEX($C$1:$C$13701,MAX(1,ROW()-1))),MIN(INDEX($C$1:$C$13701,MIN(13701,ROW()+1)):INDEX($C$1:$C$13701,MIN(13701,ROW()+設定!$B$26))))*10^(設定!$B$27/20)),1,0))</f>
        <v>0</v>
      </c>
      <c r="G3815" s="33" t="n">
        <f aca="false">$G3814+IF($F3815=1,1,0)</f>
        <v>1</v>
      </c>
      <c r="H3815" s="0" t="str">
        <f aca="false">IF($F3815=1,$G3815,"")</f>
        <v/>
      </c>
    </row>
    <row r="3816" customFormat="false" ht="15" hidden="false" customHeight="false" outlineLevel="0" collapsed="false">
      <c r="A3816" s="30" t="n">
        <v>595.9375</v>
      </c>
      <c r="B3816" s="31" t="n">
        <v>19.9178</v>
      </c>
      <c r="C3816" s="32" t="n">
        <f aca="false">IF($A3816="","",IF(設定!$B$21="dB",10^($B3816/20),ABS($B3816)))</f>
        <v>9.90581014437232</v>
      </c>
      <c r="D3816" s="32" t="n">
        <f aca="false">IF($A3816="","",$A3816^2)</f>
        <v>355141.50390625</v>
      </c>
      <c r="E3816" s="32" t="n">
        <f aca="false">IF($A3816="","",IF($C3816&lt;=0,"",1/$C3816^2))</f>
        <v>0.0101910750530362</v>
      </c>
      <c r="F3816" s="33" t="n">
        <f aca="false">IF(OR(ROW()-設定!$B$30&lt;2,ROW()+設定!$B$30&gt;13701,N($A3816)&lt;=0,N(INDEX($A$2:$A$13701,MIN(13700,MAX(1,ROW()-1+設定!$B$30))))&lt;=0,$A3816&lt;設定!$B$28,$A3816&gt;設定!$B$29),0,IF(AND($C3816&gt;=MAX(INDEX($C$1:$C$13701,MAX(1,ROW()-設定!$B$24)):INDEX($C$1:$C$13701,MAX(1,ROW()-1))),$C3816&gt;MAX(INDEX($C$1:$C$13701,MIN(13701,ROW()+1)):INDEX($C$1:$C$13701,MIN(13701,ROW()+設定!$B$24))),$C3816&gt;=設定!$B$32,$C3816&gt;=MAX(MIN(INDEX($C$1:$C$13701,MAX(1,ROW()-設定!$B$26)):INDEX($C$1:$C$13701,MAX(1,ROW()-1))),MIN(INDEX($C$1:$C$13701,MIN(13701,ROW()+1)):INDEX($C$1:$C$13701,MIN(13701,ROW()+設定!$B$26))))*10^(設定!$B$27/20)),1,0))</f>
        <v>0</v>
      </c>
      <c r="G3816" s="33" t="n">
        <f aca="false">$G3815+IF($F3816=1,1,0)</f>
        <v>1</v>
      </c>
      <c r="H3816" s="0" t="str">
        <f aca="false">IF($F3816=1,$G3816,"")</f>
        <v/>
      </c>
    </row>
    <row r="3817" customFormat="false" ht="15" hidden="false" customHeight="false" outlineLevel="0" collapsed="false">
      <c r="A3817" s="30" t="n">
        <v>596.09375</v>
      </c>
      <c r="B3817" s="31" t="n">
        <v>19.8672</v>
      </c>
      <c r="C3817" s="32" t="n">
        <f aca="false">IF($A3817="","",IF(設定!$B$21="dB",10^($B3817/20),ABS($B3817)))</f>
        <v>9.84827120873618</v>
      </c>
      <c r="D3817" s="32" t="n">
        <f aca="false">IF($A3817="","",$A3817^2)</f>
        <v>355327.758789063</v>
      </c>
      <c r="E3817" s="32" t="n">
        <f aca="false">IF($A3817="","",IF($C3817&lt;=0,"",1/$C3817^2))</f>
        <v>0.010310506491192</v>
      </c>
      <c r="F3817" s="33" t="n">
        <f aca="false">IF(OR(ROW()-設定!$B$30&lt;2,ROW()+設定!$B$30&gt;13701,N($A3817)&lt;=0,N(INDEX($A$2:$A$13701,MIN(13700,MAX(1,ROW()-1+設定!$B$30))))&lt;=0,$A3817&lt;設定!$B$28,$A3817&gt;設定!$B$29),0,IF(AND($C3817&gt;=MAX(INDEX($C$1:$C$13701,MAX(1,ROW()-設定!$B$24)):INDEX($C$1:$C$13701,MAX(1,ROW()-1))),$C3817&gt;MAX(INDEX($C$1:$C$13701,MIN(13701,ROW()+1)):INDEX($C$1:$C$13701,MIN(13701,ROW()+設定!$B$24))),$C3817&gt;=設定!$B$32,$C3817&gt;=MAX(MIN(INDEX($C$1:$C$13701,MAX(1,ROW()-設定!$B$26)):INDEX($C$1:$C$13701,MAX(1,ROW()-1))),MIN(INDEX($C$1:$C$13701,MIN(13701,ROW()+1)):INDEX($C$1:$C$13701,MIN(13701,ROW()+設定!$B$26))))*10^(設定!$B$27/20)),1,0))</f>
        <v>0</v>
      </c>
      <c r="G3817" s="33" t="n">
        <f aca="false">$G3816+IF($F3817=1,1,0)</f>
        <v>1</v>
      </c>
      <c r="H3817" s="0" t="str">
        <f aca="false">IF($F3817=1,$G3817,"")</f>
        <v/>
      </c>
    </row>
    <row r="3818" customFormat="false" ht="15" hidden="false" customHeight="false" outlineLevel="0" collapsed="false">
      <c r="A3818" s="30" t="n">
        <v>596.25</v>
      </c>
      <c r="B3818" s="31" t="n">
        <v>19.7686</v>
      </c>
      <c r="C3818" s="32" t="n">
        <f aca="false">IF($A3818="","",IF(設定!$B$21="dB",10^($B3818/20),ABS($B3818)))</f>
        <v>9.73710829037002</v>
      </c>
      <c r="D3818" s="32" t="n">
        <f aca="false">IF($A3818="","",$A3818^2)</f>
        <v>355514.0625</v>
      </c>
      <c r="E3818" s="32" t="n">
        <f aca="false">IF($A3818="","",IF($C3818&lt;=0,"",1/$C3818^2))</f>
        <v>0.010547268453586</v>
      </c>
      <c r="F3818" s="33" t="n">
        <f aca="false">IF(OR(ROW()-設定!$B$30&lt;2,ROW()+設定!$B$30&gt;13701,N($A3818)&lt;=0,N(INDEX($A$2:$A$13701,MIN(13700,MAX(1,ROW()-1+設定!$B$30))))&lt;=0,$A3818&lt;設定!$B$28,$A3818&gt;設定!$B$29),0,IF(AND($C3818&gt;=MAX(INDEX($C$1:$C$13701,MAX(1,ROW()-設定!$B$24)):INDEX($C$1:$C$13701,MAX(1,ROW()-1))),$C3818&gt;MAX(INDEX($C$1:$C$13701,MIN(13701,ROW()+1)):INDEX($C$1:$C$13701,MIN(13701,ROW()+設定!$B$24))),$C3818&gt;=設定!$B$32,$C3818&gt;=MAX(MIN(INDEX($C$1:$C$13701,MAX(1,ROW()-設定!$B$26)):INDEX($C$1:$C$13701,MAX(1,ROW()-1))),MIN(INDEX($C$1:$C$13701,MIN(13701,ROW()+1)):INDEX($C$1:$C$13701,MIN(13701,ROW()+設定!$B$26))))*10^(設定!$B$27/20)),1,0))</f>
        <v>0</v>
      </c>
      <c r="G3818" s="33" t="n">
        <f aca="false">$G3817+IF($F3818=1,1,0)</f>
        <v>1</v>
      </c>
      <c r="H3818" s="0" t="str">
        <f aca="false">IF($F3818=1,$G3818,"")</f>
        <v/>
      </c>
    </row>
    <row r="3819" customFormat="false" ht="15" hidden="false" customHeight="false" outlineLevel="0" collapsed="false">
      <c r="A3819" s="30" t="n">
        <v>596.40625</v>
      </c>
      <c r="B3819" s="31" t="n">
        <v>19.6407</v>
      </c>
      <c r="C3819" s="32" t="n">
        <f aca="false">IF($A3819="","",IF(設定!$B$21="dB",10^($B3819/20),ABS($B3819)))</f>
        <v>9.59477953187318</v>
      </c>
      <c r="D3819" s="32" t="n">
        <f aca="false">IF($A3819="","",$A3819^2)</f>
        <v>355700.415039063</v>
      </c>
      <c r="E3819" s="32" t="n">
        <f aca="false">IF($A3819="","",IF($C3819&lt;=0,"",1/$C3819^2))</f>
        <v>0.0108625052660741</v>
      </c>
      <c r="F3819" s="33" t="n">
        <f aca="false">IF(OR(ROW()-設定!$B$30&lt;2,ROW()+設定!$B$30&gt;13701,N($A3819)&lt;=0,N(INDEX($A$2:$A$13701,MIN(13700,MAX(1,ROW()-1+設定!$B$30))))&lt;=0,$A3819&lt;設定!$B$28,$A3819&gt;設定!$B$29),0,IF(AND($C3819&gt;=MAX(INDEX($C$1:$C$13701,MAX(1,ROW()-設定!$B$24)):INDEX($C$1:$C$13701,MAX(1,ROW()-1))),$C3819&gt;MAX(INDEX($C$1:$C$13701,MIN(13701,ROW()+1)):INDEX($C$1:$C$13701,MIN(13701,ROW()+設定!$B$24))),$C3819&gt;=設定!$B$32,$C3819&gt;=MAX(MIN(INDEX($C$1:$C$13701,MAX(1,ROW()-設定!$B$26)):INDEX($C$1:$C$13701,MAX(1,ROW()-1))),MIN(INDEX($C$1:$C$13701,MIN(13701,ROW()+1)):INDEX($C$1:$C$13701,MIN(13701,ROW()+設定!$B$26))))*10^(設定!$B$27/20)),1,0))</f>
        <v>0</v>
      </c>
      <c r="G3819" s="33" t="n">
        <f aca="false">$G3818+IF($F3819=1,1,0)</f>
        <v>1</v>
      </c>
      <c r="H3819" s="0" t="str">
        <f aca="false">IF($F3819=1,$G3819,"")</f>
        <v/>
      </c>
    </row>
    <row r="3820" customFormat="false" ht="15" hidden="false" customHeight="false" outlineLevel="0" collapsed="false">
      <c r="A3820" s="30" t="n">
        <v>596.5625</v>
      </c>
      <c r="B3820" s="31" t="n">
        <v>19.886</v>
      </c>
      <c r="C3820" s="32" t="n">
        <f aca="false">IF($A3820="","",IF(設定!$B$21="dB",10^($B3820/20),ABS($B3820)))</f>
        <v>9.86961018729645</v>
      </c>
      <c r="D3820" s="32" t="n">
        <f aca="false">IF($A3820="","",$A3820^2)</f>
        <v>355886.81640625</v>
      </c>
      <c r="E3820" s="32" t="n">
        <f aca="false">IF($A3820="","",IF($C3820&lt;=0,"",1/$C3820^2))</f>
        <v>0.0102659702175155</v>
      </c>
      <c r="F3820" s="33" t="n">
        <f aca="false">IF(OR(ROW()-設定!$B$30&lt;2,ROW()+設定!$B$30&gt;13701,N($A3820)&lt;=0,N(INDEX($A$2:$A$13701,MIN(13700,MAX(1,ROW()-1+設定!$B$30))))&lt;=0,$A3820&lt;設定!$B$28,$A3820&gt;設定!$B$29),0,IF(AND($C3820&gt;=MAX(INDEX($C$1:$C$13701,MAX(1,ROW()-設定!$B$24)):INDEX($C$1:$C$13701,MAX(1,ROW()-1))),$C3820&gt;MAX(INDEX($C$1:$C$13701,MIN(13701,ROW()+1)):INDEX($C$1:$C$13701,MIN(13701,ROW()+設定!$B$24))),$C3820&gt;=設定!$B$32,$C3820&gt;=MAX(MIN(INDEX($C$1:$C$13701,MAX(1,ROW()-設定!$B$26)):INDEX($C$1:$C$13701,MAX(1,ROW()-1))),MIN(INDEX($C$1:$C$13701,MIN(13701,ROW()+1)):INDEX($C$1:$C$13701,MIN(13701,ROW()+設定!$B$26))))*10^(設定!$B$27/20)),1,0))</f>
        <v>0</v>
      </c>
      <c r="G3820" s="33" t="n">
        <f aca="false">$G3819+IF($F3820=1,1,0)</f>
        <v>1</v>
      </c>
      <c r="H3820" s="0" t="str">
        <f aca="false">IF($F3820=1,$G3820,"")</f>
        <v/>
      </c>
    </row>
    <row r="3821" customFormat="false" ht="15" hidden="false" customHeight="false" outlineLevel="0" collapsed="false">
      <c r="A3821" s="30" t="n">
        <v>596.71875</v>
      </c>
      <c r="B3821" s="31" t="n">
        <v>19.9577</v>
      </c>
      <c r="C3821" s="32" t="n">
        <f aca="false">IF($A3821="","",IF(設定!$B$21="dB",10^($B3821/20),ABS($B3821)))</f>
        <v>9.95141871593487</v>
      </c>
      <c r="D3821" s="32" t="n">
        <f aca="false">IF($A3821="","",$A3821^2)</f>
        <v>356073.266601563</v>
      </c>
      <c r="E3821" s="32" t="n">
        <f aca="false">IF($A3821="","",IF($C3821&lt;=0,"",1/$C3821^2))</f>
        <v>0.0100978752248408</v>
      </c>
      <c r="F3821" s="33" t="n">
        <f aca="false">IF(OR(ROW()-設定!$B$30&lt;2,ROW()+設定!$B$30&gt;13701,N($A3821)&lt;=0,N(INDEX($A$2:$A$13701,MIN(13700,MAX(1,ROW()-1+設定!$B$30))))&lt;=0,$A3821&lt;設定!$B$28,$A3821&gt;設定!$B$29),0,IF(AND($C3821&gt;=MAX(INDEX($C$1:$C$13701,MAX(1,ROW()-設定!$B$24)):INDEX($C$1:$C$13701,MAX(1,ROW()-1))),$C3821&gt;MAX(INDEX($C$1:$C$13701,MIN(13701,ROW()+1)):INDEX($C$1:$C$13701,MIN(13701,ROW()+設定!$B$24))),$C3821&gt;=設定!$B$32,$C3821&gt;=MAX(MIN(INDEX($C$1:$C$13701,MAX(1,ROW()-設定!$B$26)):INDEX($C$1:$C$13701,MAX(1,ROW()-1))),MIN(INDEX($C$1:$C$13701,MIN(13701,ROW()+1)):INDEX($C$1:$C$13701,MIN(13701,ROW()+設定!$B$26))))*10^(設定!$B$27/20)),1,0))</f>
        <v>0</v>
      </c>
      <c r="G3821" s="33" t="n">
        <f aca="false">$G3820+IF($F3821=1,1,0)</f>
        <v>1</v>
      </c>
      <c r="H3821" s="0" t="str">
        <f aca="false">IF($F3821=1,$G3821,"")</f>
        <v/>
      </c>
    </row>
    <row r="3822" customFormat="false" ht="15" hidden="false" customHeight="false" outlineLevel="0" collapsed="false">
      <c r="A3822" s="30" t="n">
        <v>596.875</v>
      </c>
      <c r="B3822" s="31" t="n">
        <v>19.9263</v>
      </c>
      <c r="C3822" s="32" t="n">
        <f aca="false">IF($A3822="","",IF(設定!$B$21="dB",10^($B3822/20),ABS($B3822)))</f>
        <v>9.91550870167424</v>
      </c>
      <c r="D3822" s="32" t="n">
        <f aca="false">IF($A3822="","",$A3822^2)</f>
        <v>356259.765625</v>
      </c>
      <c r="E3822" s="32" t="n">
        <f aca="false">IF($A3822="","",IF($C3822&lt;=0,"",1/$C3822^2))</f>
        <v>0.0101711486145094</v>
      </c>
      <c r="F3822" s="33" t="n">
        <f aca="false">IF(OR(ROW()-設定!$B$30&lt;2,ROW()+設定!$B$30&gt;13701,N($A3822)&lt;=0,N(INDEX($A$2:$A$13701,MIN(13700,MAX(1,ROW()-1+設定!$B$30))))&lt;=0,$A3822&lt;設定!$B$28,$A3822&gt;設定!$B$29),0,IF(AND($C3822&gt;=MAX(INDEX($C$1:$C$13701,MAX(1,ROW()-設定!$B$24)):INDEX($C$1:$C$13701,MAX(1,ROW()-1))),$C3822&gt;MAX(INDEX($C$1:$C$13701,MIN(13701,ROW()+1)):INDEX($C$1:$C$13701,MIN(13701,ROW()+設定!$B$24))),$C3822&gt;=設定!$B$32,$C3822&gt;=MAX(MIN(INDEX($C$1:$C$13701,MAX(1,ROW()-設定!$B$26)):INDEX($C$1:$C$13701,MAX(1,ROW()-1))),MIN(INDEX($C$1:$C$13701,MIN(13701,ROW()+1)):INDEX($C$1:$C$13701,MIN(13701,ROW()+設定!$B$26))))*10^(設定!$B$27/20)),1,0))</f>
        <v>0</v>
      </c>
      <c r="G3822" s="33" t="n">
        <f aca="false">$G3821+IF($F3822=1,1,0)</f>
        <v>1</v>
      </c>
      <c r="H3822" s="0" t="str">
        <f aca="false">IF($F3822=1,$G3822,"")</f>
        <v/>
      </c>
    </row>
    <row r="3823" customFormat="false" ht="15" hidden="false" customHeight="false" outlineLevel="0" collapsed="false">
      <c r="A3823" s="30" t="n">
        <v>597.03125</v>
      </c>
      <c r="B3823" s="31" t="n">
        <v>19.837</v>
      </c>
      <c r="C3823" s="32" t="n">
        <f aca="false">IF($A3823="","",IF(設定!$B$21="dB",10^($B3823/20),ABS($B3823)))</f>
        <v>9.81408917844127</v>
      </c>
      <c r="D3823" s="32" t="n">
        <f aca="false">IF($A3823="","",$A3823^2)</f>
        <v>356446.313476563</v>
      </c>
      <c r="E3823" s="32" t="n">
        <f aca="false">IF($A3823="","",IF($C3823&lt;=0,"",1/$C3823^2))</f>
        <v>0.0103824536265331</v>
      </c>
      <c r="F3823" s="33" t="n">
        <f aca="false">IF(OR(ROW()-設定!$B$30&lt;2,ROW()+設定!$B$30&gt;13701,N($A3823)&lt;=0,N(INDEX($A$2:$A$13701,MIN(13700,MAX(1,ROW()-1+設定!$B$30))))&lt;=0,$A3823&lt;設定!$B$28,$A3823&gt;設定!$B$29),0,IF(AND($C3823&gt;=MAX(INDEX($C$1:$C$13701,MAX(1,ROW()-設定!$B$24)):INDEX($C$1:$C$13701,MAX(1,ROW()-1))),$C3823&gt;MAX(INDEX($C$1:$C$13701,MIN(13701,ROW()+1)):INDEX($C$1:$C$13701,MIN(13701,ROW()+設定!$B$24))),$C3823&gt;=設定!$B$32,$C3823&gt;=MAX(MIN(INDEX($C$1:$C$13701,MAX(1,ROW()-設定!$B$26)):INDEX($C$1:$C$13701,MAX(1,ROW()-1))),MIN(INDEX($C$1:$C$13701,MIN(13701,ROW()+1)):INDEX($C$1:$C$13701,MIN(13701,ROW()+設定!$B$26))))*10^(設定!$B$27/20)),1,0))</f>
        <v>0</v>
      </c>
      <c r="G3823" s="33" t="n">
        <f aca="false">$G3822+IF($F3823=1,1,0)</f>
        <v>1</v>
      </c>
      <c r="H3823" s="0" t="str">
        <f aca="false">IF($F3823=1,$G3823,"")</f>
        <v/>
      </c>
    </row>
    <row r="3824" customFormat="false" ht="15" hidden="false" customHeight="false" outlineLevel="0" collapsed="false">
      <c r="A3824" s="30" t="n">
        <v>597.1875</v>
      </c>
      <c r="B3824" s="31" t="n">
        <v>19.9186</v>
      </c>
      <c r="C3824" s="32" t="n">
        <f aca="false">IF($A3824="","",IF(設定!$B$21="dB",10^($B3824/20),ABS($B3824)))</f>
        <v>9.90672254522019</v>
      </c>
      <c r="D3824" s="32" t="n">
        <f aca="false">IF($A3824="","",$A3824^2)</f>
        <v>356632.91015625</v>
      </c>
      <c r="E3824" s="32" t="n">
        <f aca="false">IF($A3824="","",IF($C3824&lt;=0,"",1/$C3824^2))</f>
        <v>0.0101891979605283</v>
      </c>
      <c r="F3824" s="33" t="n">
        <f aca="false">IF(OR(ROW()-設定!$B$30&lt;2,ROW()+設定!$B$30&gt;13701,N($A3824)&lt;=0,N(INDEX($A$2:$A$13701,MIN(13700,MAX(1,ROW()-1+設定!$B$30))))&lt;=0,$A3824&lt;設定!$B$28,$A3824&gt;設定!$B$29),0,IF(AND($C3824&gt;=MAX(INDEX($C$1:$C$13701,MAX(1,ROW()-設定!$B$24)):INDEX($C$1:$C$13701,MAX(1,ROW()-1))),$C3824&gt;MAX(INDEX($C$1:$C$13701,MIN(13701,ROW()+1)):INDEX($C$1:$C$13701,MIN(13701,ROW()+設定!$B$24))),$C3824&gt;=設定!$B$32,$C3824&gt;=MAX(MIN(INDEX($C$1:$C$13701,MAX(1,ROW()-設定!$B$26)):INDEX($C$1:$C$13701,MAX(1,ROW()-1))),MIN(INDEX($C$1:$C$13701,MIN(13701,ROW()+1)):INDEX($C$1:$C$13701,MIN(13701,ROW()+設定!$B$26))))*10^(設定!$B$27/20)),1,0))</f>
        <v>0</v>
      </c>
      <c r="G3824" s="33" t="n">
        <f aca="false">$G3823+IF($F3824=1,1,0)</f>
        <v>1</v>
      </c>
      <c r="H3824" s="0" t="str">
        <f aca="false">IF($F3824=1,$G3824,"")</f>
        <v/>
      </c>
    </row>
    <row r="3825" customFormat="false" ht="15" hidden="false" customHeight="false" outlineLevel="0" collapsed="false">
      <c r="A3825" s="30" t="n">
        <v>597.34375</v>
      </c>
      <c r="B3825" s="31" t="n">
        <v>19.9029</v>
      </c>
      <c r="C3825" s="32" t="n">
        <f aca="false">IF($A3825="","",IF(設定!$B$21="dB",10^($B3825/20),ABS($B3825)))</f>
        <v>9.8888320276608</v>
      </c>
      <c r="D3825" s="32" t="n">
        <f aca="false">IF($A3825="","",$A3825^2)</f>
        <v>356819.555664063</v>
      </c>
      <c r="E3825" s="32" t="n">
        <f aca="false">IF($A3825="","",IF($C3825&lt;=0,"",1/$C3825^2))</f>
        <v>0.0102260991680281</v>
      </c>
      <c r="F3825" s="33" t="n">
        <f aca="false">IF(OR(ROW()-設定!$B$30&lt;2,ROW()+設定!$B$30&gt;13701,N($A3825)&lt;=0,N(INDEX($A$2:$A$13701,MIN(13700,MAX(1,ROW()-1+設定!$B$30))))&lt;=0,$A3825&lt;設定!$B$28,$A3825&gt;設定!$B$29),0,IF(AND($C3825&gt;=MAX(INDEX($C$1:$C$13701,MAX(1,ROW()-設定!$B$24)):INDEX($C$1:$C$13701,MAX(1,ROW()-1))),$C3825&gt;MAX(INDEX($C$1:$C$13701,MIN(13701,ROW()+1)):INDEX($C$1:$C$13701,MIN(13701,ROW()+設定!$B$24))),$C3825&gt;=設定!$B$32,$C3825&gt;=MAX(MIN(INDEX($C$1:$C$13701,MAX(1,ROW()-設定!$B$26)):INDEX($C$1:$C$13701,MAX(1,ROW()-1))),MIN(INDEX($C$1:$C$13701,MIN(13701,ROW()+1)):INDEX($C$1:$C$13701,MIN(13701,ROW()+設定!$B$26))))*10^(設定!$B$27/20)),1,0))</f>
        <v>0</v>
      </c>
      <c r="G3825" s="33" t="n">
        <f aca="false">$G3824+IF($F3825=1,1,0)</f>
        <v>1</v>
      </c>
      <c r="H3825" s="0" t="str">
        <f aca="false">IF($F3825=1,$G3825,"")</f>
        <v/>
      </c>
    </row>
    <row r="3826" customFormat="false" ht="15" hidden="false" customHeight="false" outlineLevel="0" collapsed="false">
      <c r="A3826" s="30" t="n">
        <v>597.5</v>
      </c>
      <c r="B3826" s="31" t="n">
        <v>20.0911</v>
      </c>
      <c r="C3826" s="32" t="n">
        <f aca="false">IF($A3826="","",IF(設定!$B$21="dB",10^($B3826/20),ABS($B3826)))</f>
        <v>10.1054346985301</v>
      </c>
      <c r="D3826" s="32" t="n">
        <f aca="false">IF($A3826="","",$A3826^2)</f>
        <v>357006.25</v>
      </c>
      <c r="E3826" s="32" t="n">
        <f aca="false">IF($A3826="","",IF($C3826&lt;=0,"",1/$C3826^2))</f>
        <v>0.00979241927330335</v>
      </c>
      <c r="F3826" s="33" t="n">
        <f aca="false">IF(OR(ROW()-設定!$B$30&lt;2,ROW()+設定!$B$30&gt;13701,N($A3826)&lt;=0,N(INDEX($A$2:$A$13701,MIN(13700,MAX(1,ROW()-1+設定!$B$30))))&lt;=0,$A3826&lt;設定!$B$28,$A3826&gt;設定!$B$29),0,IF(AND($C3826&gt;=MAX(INDEX($C$1:$C$13701,MAX(1,ROW()-設定!$B$24)):INDEX($C$1:$C$13701,MAX(1,ROW()-1))),$C3826&gt;MAX(INDEX($C$1:$C$13701,MIN(13701,ROW()+1)):INDEX($C$1:$C$13701,MIN(13701,ROW()+設定!$B$24))),$C3826&gt;=設定!$B$32,$C3826&gt;=MAX(MIN(INDEX($C$1:$C$13701,MAX(1,ROW()-設定!$B$26)):INDEX($C$1:$C$13701,MAX(1,ROW()-1))),MIN(INDEX($C$1:$C$13701,MIN(13701,ROW()+1)):INDEX($C$1:$C$13701,MIN(13701,ROW()+設定!$B$26))))*10^(設定!$B$27/20)),1,0))</f>
        <v>0</v>
      </c>
      <c r="G3826" s="33" t="n">
        <f aca="false">$G3825+IF($F3826=1,1,0)</f>
        <v>1</v>
      </c>
      <c r="H3826" s="0" t="str">
        <f aca="false">IF($F3826=1,$G3826,"")</f>
        <v/>
      </c>
    </row>
    <row r="3827" customFormat="false" ht="15" hidden="false" customHeight="false" outlineLevel="0" collapsed="false">
      <c r="A3827" s="30" t="n">
        <v>597.65625</v>
      </c>
      <c r="B3827" s="31" t="n">
        <v>20.1875</v>
      </c>
      <c r="C3827" s="32" t="n">
        <f aca="false">IF($A3827="","",IF(設定!$B$21="dB",10^($B3827/20),ABS($B3827)))</f>
        <v>10.218214144265</v>
      </c>
      <c r="D3827" s="32" t="n">
        <f aca="false">IF($A3827="","",$A3827^2)</f>
        <v>357192.993164063</v>
      </c>
      <c r="E3827" s="32" t="n">
        <f aca="false">IF($A3827="","",IF($C3827&lt;=0,"",1/$C3827^2))</f>
        <v>0.00957745235117241</v>
      </c>
      <c r="F3827" s="33" t="n">
        <f aca="false">IF(OR(ROW()-設定!$B$30&lt;2,ROW()+設定!$B$30&gt;13701,N($A3827)&lt;=0,N(INDEX($A$2:$A$13701,MIN(13700,MAX(1,ROW()-1+設定!$B$30))))&lt;=0,$A3827&lt;設定!$B$28,$A3827&gt;設定!$B$29),0,IF(AND($C3827&gt;=MAX(INDEX($C$1:$C$13701,MAX(1,ROW()-設定!$B$24)):INDEX($C$1:$C$13701,MAX(1,ROW()-1))),$C3827&gt;MAX(INDEX($C$1:$C$13701,MIN(13701,ROW()+1)):INDEX($C$1:$C$13701,MIN(13701,ROW()+設定!$B$24))),$C3827&gt;=設定!$B$32,$C3827&gt;=MAX(MIN(INDEX($C$1:$C$13701,MAX(1,ROW()-設定!$B$26)):INDEX($C$1:$C$13701,MAX(1,ROW()-1))),MIN(INDEX($C$1:$C$13701,MIN(13701,ROW()+1)):INDEX($C$1:$C$13701,MIN(13701,ROW()+設定!$B$26))))*10^(設定!$B$27/20)),1,0))</f>
        <v>0</v>
      </c>
      <c r="G3827" s="33" t="n">
        <f aca="false">$G3826+IF($F3827=1,1,0)</f>
        <v>1</v>
      </c>
      <c r="H3827" s="0" t="str">
        <f aca="false">IF($F3827=1,$G3827,"")</f>
        <v/>
      </c>
    </row>
    <row r="3828" customFormat="false" ht="15" hidden="false" customHeight="false" outlineLevel="0" collapsed="false">
      <c r="A3828" s="30" t="n">
        <v>597.8125</v>
      </c>
      <c r="B3828" s="31" t="n">
        <v>20.2428</v>
      </c>
      <c r="C3828" s="32" t="n">
        <f aca="false">IF($A3828="","",IF(設定!$B$21="dB",10^($B3828/20),ABS($B3828)))</f>
        <v>10.2834774484698</v>
      </c>
      <c r="D3828" s="32" t="n">
        <f aca="false">IF($A3828="","",$A3828^2)</f>
        <v>357379.78515625</v>
      </c>
      <c r="E3828" s="32" t="n">
        <f aca="false">IF($A3828="","",IF($C3828&lt;=0,"",1/$C3828^2))</f>
        <v>0.00945627296341159</v>
      </c>
      <c r="F3828" s="33" t="n">
        <f aca="false">IF(OR(ROW()-設定!$B$30&lt;2,ROW()+設定!$B$30&gt;13701,N($A3828)&lt;=0,N(INDEX($A$2:$A$13701,MIN(13700,MAX(1,ROW()-1+設定!$B$30))))&lt;=0,$A3828&lt;設定!$B$28,$A3828&gt;設定!$B$29),0,IF(AND($C3828&gt;=MAX(INDEX($C$1:$C$13701,MAX(1,ROW()-設定!$B$24)):INDEX($C$1:$C$13701,MAX(1,ROW()-1))),$C3828&gt;MAX(INDEX($C$1:$C$13701,MIN(13701,ROW()+1)):INDEX($C$1:$C$13701,MIN(13701,ROW()+設定!$B$24))),$C3828&gt;=設定!$B$32,$C3828&gt;=MAX(MIN(INDEX($C$1:$C$13701,MAX(1,ROW()-設定!$B$26)):INDEX($C$1:$C$13701,MAX(1,ROW()-1))),MIN(INDEX($C$1:$C$13701,MIN(13701,ROW()+1)):INDEX($C$1:$C$13701,MIN(13701,ROW()+設定!$B$26))))*10^(設定!$B$27/20)),1,0))</f>
        <v>0</v>
      </c>
      <c r="G3828" s="33" t="n">
        <f aca="false">$G3827+IF($F3828=1,1,0)</f>
        <v>1</v>
      </c>
      <c r="H3828" s="0" t="str">
        <f aca="false">IF($F3828=1,$G3828,"")</f>
        <v/>
      </c>
    </row>
    <row r="3829" customFormat="false" ht="15" hidden="false" customHeight="false" outlineLevel="0" collapsed="false">
      <c r="A3829" s="30" t="n">
        <v>597.96875</v>
      </c>
      <c r="B3829" s="31" t="n">
        <v>20.0944</v>
      </c>
      <c r="C3829" s="32" t="n">
        <f aca="false">IF($A3829="","",IF(設定!$B$21="dB",10^($B3829/20),ABS($B3829)))</f>
        <v>10.1092747507965</v>
      </c>
      <c r="D3829" s="32" t="n">
        <f aca="false">IF($A3829="","",$A3829^2)</f>
        <v>357566.625976563</v>
      </c>
      <c r="E3829" s="32" t="n">
        <f aca="false">IF($A3829="","",IF($C3829&lt;=0,"",1/$C3829^2))</f>
        <v>0.00978498129959264</v>
      </c>
      <c r="F3829" s="33" t="n">
        <f aca="false">IF(OR(ROW()-設定!$B$30&lt;2,ROW()+設定!$B$30&gt;13701,N($A3829)&lt;=0,N(INDEX($A$2:$A$13701,MIN(13700,MAX(1,ROW()-1+設定!$B$30))))&lt;=0,$A3829&lt;設定!$B$28,$A3829&gt;設定!$B$29),0,IF(AND($C3829&gt;=MAX(INDEX($C$1:$C$13701,MAX(1,ROW()-設定!$B$24)):INDEX($C$1:$C$13701,MAX(1,ROW()-1))),$C3829&gt;MAX(INDEX($C$1:$C$13701,MIN(13701,ROW()+1)):INDEX($C$1:$C$13701,MIN(13701,ROW()+設定!$B$24))),$C3829&gt;=設定!$B$32,$C3829&gt;=MAX(MIN(INDEX($C$1:$C$13701,MAX(1,ROW()-設定!$B$26)):INDEX($C$1:$C$13701,MAX(1,ROW()-1))),MIN(INDEX($C$1:$C$13701,MIN(13701,ROW()+1)):INDEX($C$1:$C$13701,MIN(13701,ROW()+設定!$B$26))))*10^(設定!$B$27/20)),1,0))</f>
        <v>0</v>
      </c>
      <c r="G3829" s="33" t="n">
        <f aca="false">$G3828+IF($F3829=1,1,0)</f>
        <v>1</v>
      </c>
      <c r="H3829" s="0" t="str">
        <f aca="false">IF($F3829=1,$G3829,"")</f>
        <v/>
      </c>
    </row>
    <row r="3830" customFormat="false" ht="15" hidden="false" customHeight="false" outlineLevel="0" collapsed="false">
      <c r="A3830" s="30" t="n">
        <v>598.125</v>
      </c>
      <c r="B3830" s="31" t="n">
        <v>20.23</v>
      </c>
      <c r="C3830" s="32" t="n">
        <f aca="false">IF($A3830="","",IF(設定!$B$21="dB",10^($B3830/20),ABS($B3830)))</f>
        <v>10.2683343166809</v>
      </c>
      <c r="D3830" s="32" t="n">
        <f aca="false">IF($A3830="","",$A3830^2)</f>
        <v>357753.515625</v>
      </c>
      <c r="E3830" s="32" t="n">
        <f aca="false">IF($A3830="","",IF($C3830&lt;=0,"",1/$C3830^2))</f>
        <v>0.00948418463300897</v>
      </c>
      <c r="F3830" s="33" t="n">
        <f aca="false">IF(OR(ROW()-設定!$B$30&lt;2,ROW()+設定!$B$30&gt;13701,N($A3830)&lt;=0,N(INDEX($A$2:$A$13701,MIN(13700,MAX(1,ROW()-1+設定!$B$30))))&lt;=0,$A3830&lt;設定!$B$28,$A3830&gt;設定!$B$29),0,IF(AND($C3830&gt;=MAX(INDEX($C$1:$C$13701,MAX(1,ROW()-設定!$B$24)):INDEX($C$1:$C$13701,MAX(1,ROW()-1))),$C3830&gt;MAX(INDEX($C$1:$C$13701,MIN(13701,ROW()+1)):INDEX($C$1:$C$13701,MIN(13701,ROW()+設定!$B$24))),$C3830&gt;=設定!$B$32,$C3830&gt;=MAX(MIN(INDEX($C$1:$C$13701,MAX(1,ROW()-設定!$B$26)):INDEX($C$1:$C$13701,MAX(1,ROW()-1))),MIN(INDEX($C$1:$C$13701,MIN(13701,ROW()+1)):INDEX($C$1:$C$13701,MIN(13701,ROW()+設定!$B$26))))*10^(設定!$B$27/20)),1,0))</f>
        <v>0</v>
      </c>
      <c r="G3830" s="33" t="n">
        <f aca="false">$G3829+IF($F3830=1,1,0)</f>
        <v>1</v>
      </c>
      <c r="H3830" s="0" t="str">
        <f aca="false">IF($F3830=1,$G3830,"")</f>
        <v/>
      </c>
    </row>
    <row r="3831" customFormat="false" ht="15" hidden="false" customHeight="false" outlineLevel="0" collapsed="false">
      <c r="A3831" s="30" t="n">
        <v>598.28125</v>
      </c>
      <c r="B3831" s="31" t="n">
        <v>20.2978</v>
      </c>
      <c r="C3831" s="32" t="n">
        <f aca="false">IF($A3831="","",IF(設定!$B$21="dB",10^($B3831/20),ABS($B3831)))</f>
        <v>10.3488001455883</v>
      </c>
      <c r="D3831" s="32" t="n">
        <f aca="false">IF($A3831="","",$A3831^2)</f>
        <v>357940.454101563</v>
      </c>
      <c r="E3831" s="32" t="n">
        <f aca="false">IF($A3831="","",IF($C3831&lt;=0,"",1/$C3831^2))</f>
        <v>0.00933727177996296</v>
      </c>
      <c r="F3831" s="33" t="n">
        <f aca="false">IF(OR(ROW()-設定!$B$30&lt;2,ROW()+設定!$B$30&gt;13701,N($A3831)&lt;=0,N(INDEX($A$2:$A$13701,MIN(13700,MAX(1,ROW()-1+設定!$B$30))))&lt;=0,$A3831&lt;設定!$B$28,$A3831&gt;設定!$B$29),0,IF(AND($C3831&gt;=MAX(INDEX($C$1:$C$13701,MAX(1,ROW()-設定!$B$24)):INDEX($C$1:$C$13701,MAX(1,ROW()-1))),$C3831&gt;MAX(INDEX($C$1:$C$13701,MIN(13701,ROW()+1)):INDEX($C$1:$C$13701,MIN(13701,ROW()+設定!$B$24))),$C3831&gt;=設定!$B$32,$C3831&gt;=MAX(MIN(INDEX($C$1:$C$13701,MAX(1,ROW()-設定!$B$26)):INDEX($C$1:$C$13701,MAX(1,ROW()-1))),MIN(INDEX($C$1:$C$13701,MIN(13701,ROW()+1)):INDEX($C$1:$C$13701,MIN(13701,ROW()+設定!$B$26))))*10^(設定!$B$27/20)),1,0))</f>
        <v>0</v>
      </c>
      <c r="G3831" s="33" t="n">
        <f aca="false">$G3830+IF($F3831=1,1,0)</f>
        <v>1</v>
      </c>
      <c r="H3831" s="0" t="str">
        <f aca="false">IF($F3831=1,$G3831,"")</f>
        <v/>
      </c>
    </row>
    <row r="3832" customFormat="false" ht="15" hidden="false" customHeight="false" outlineLevel="0" collapsed="false">
      <c r="A3832" s="30" t="n">
        <v>598.4375</v>
      </c>
      <c r="B3832" s="31" t="n">
        <v>20.2218</v>
      </c>
      <c r="C3832" s="32" t="n">
        <f aca="false">IF($A3832="","",IF(設定!$B$21="dB",10^($B3832/20),ABS($B3832)))</f>
        <v>10.2586449685167</v>
      </c>
      <c r="D3832" s="32" t="n">
        <f aca="false">IF($A3832="","",$A3832^2)</f>
        <v>358127.44140625</v>
      </c>
      <c r="E3832" s="32" t="n">
        <f aca="false">IF($A3832="","",IF($C3832&lt;=0,"",1/$C3832^2))</f>
        <v>0.00950210882576264</v>
      </c>
      <c r="F3832" s="33" t="n">
        <f aca="false">IF(OR(ROW()-設定!$B$30&lt;2,ROW()+設定!$B$30&gt;13701,N($A3832)&lt;=0,N(INDEX($A$2:$A$13701,MIN(13700,MAX(1,ROW()-1+設定!$B$30))))&lt;=0,$A3832&lt;設定!$B$28,$A3832&gt;設定!$B$29),0,IF(AND($C3832&gt;=MAX(INDEX($C$1:$C$13701,MAX(1,ROW()-設定!$B$24)):INDEX($C$1:$C$13701,MAX(1,ROW()-1))),$C3832&gt;MAX(INDEX($C$1:$C$13701,MIN(13701,ROW()+1)):INDEX($C$1:$C$13701,MIN(13701,ROW()+設定!$B$24))),$C3832&gt;=設定!$B$32,$C3832&gt;=MAX(MIN(INDEX($C$1:$C$13701,MAX(1,ROW()-設定!$B$26)):INDEX($C$1:$C$13701,MAX(1,ROW()-1))),MIN(INDEX($C$1:$C$13701,MIN(13701,ROW()+1)):INDEX($C$1:$C$13701,MIN(13701,ROW()+設定!$B$26))))*10^(設定!$B$27/20)),1,0))</f>
        <v>0</v>
      </c>
      <c r="G3832" s="33" t="n">
        <f aca="false">$G3831+IF($F3832=1,1,0)</f>
        <v>1</v>
      </c>
      <c r="H3832" s="0" t="str">
        <f aca="false">IF($F3832=1,$G3832,"")</f>
        <v/>
      </c>
    </row>
    <row r="3833" customFormat="false" ht="15" hidden="false" customHeight="false" outlineLevel="0" collapsed="false">
      <c r="A3833" s="30" t="n">
        <v>598.59375</v>
      </c>
      <c r="B3833" s="31" t="n">
        <v>20.2949</v>
      </c>
      <c r="C3833" s="32" t="n">
        <f aca="false">IF($A3833="","",IF(設定!$B$21="dB",10^($B3833/20),ABS($B3833)))</f>
        <v>10.3453455183498</v>
      </c>
      <c r="D3833" s="32" t="n">
        <f aca="false">IF($A3833="","",$A3833^2)</f>
        <v>358314.477539063</v>
      </c>
      <c r="E3833" s="32" t="n">
        <f aca="false">IF($A3833="","",IF($C3833&lt;=0,"",1/$C3833^2))</f>
        <v>0.00934350882233755</v>
      </c>
      <c r="F3833" s="33" t="n">
        <f aca="false">IF(OR(ROW()-設定!$B$30&lt;2,ROW()+設定!$B$30&gt;13701,N($A3833)&lt;=0,N(INDEX($A$2:$A$13701,MIN(13700,MAX(1,ROW()-1+設定!$B$30))))&lt;=0,$A3833&lt;設定!$B$28,$A3833&gt;設定!$B$29),0,IF(AND($C3833&gt;=MAX(INDEX($C$1:$C$13701,MAX(1,ROW()-設定!$B$24)):INDEX($C$1:$C$13701,MAX(1,ROW()-1))),$C3833&gt;MAX(INDEX($C$1:$C$13701,MIN(13701,ROW()+1)):INDEX($C$1:$C$13701,MIN(13701,ROW()+設定!$B$24))),$C3833&gt;=設定!$B$32,$C3833&gt;=MAX(MIN(INDEX($C$1:$C$13701,MAX(1,ROW()-設定!$B$26)):INDEX($C$1:$C$13701,MAX(1,ROW()-1))),MIN(INDEX($C$1:$C$13701,MIN(13701,ROW()+1)):INDEX($C$1:$C$13701,MIN(13701,ROW()+設定!$B$26))))*10^(設定!$B$27/20)),1,0))</f>
        <v>0</v>
      </c>
      <c r="G3833" s="33" t="n">
        <f aca="false">$G3832+IF($F3833=1,1,0)</f>
        <v>1</v>
      </c>
      <c r="H3833" s="0" t="str">
        <f aca="false">IF($F3833=1,$G3833,"")</f>
        <v/>
      </c>
    </row>
    <row r="3834" customFormat="false" ht="15" hidden="false" customHeight="false" outlineLevel="0" collapsed="false">
      <c r="A3834" s="30" t="n">
        <v>598.75</v>
      </c>
      <c r="B3834" s="31" t="n">
        <v>20.5643</v>
      </c>
      <c r="C3834" s="32" t="n">
        <f aca="false">IF($A3834="","",IF(設定!$B$21="dB",10^($B3834/20),ABS($B3834)))</f>
        <v>10.6712427654338</v>
      </c>
      <c r="D3834" s="32" t="n">
        <f aca="false">IF($A3834="","",$A3834^2)</f>
        <v>358501.5625</v>
      </c>
      <c r="E3834" s="32" t="n">
        <f aca="false">IF($A3834="","",IF($C3834&lt;=0,"",1/$C3834^2))</f>
        <v>0.00878152617169044</v>
      </c>
      <c r="F3834" s="33" t="n">
        <f aca="false">IF(OR(ROW()-設定!$B$30&lt;2,ROW()+設定!$B$30&gt;13701,N($A3834)&lt;=0,N(INDEX($A$2:$A$13701,MIN(13700,MAX(1,ROW()-1+設定!$B$30))))&lt;=0,$A3834&lt;設定!$B$28,$A3834&gt;設定!$B$29),0,IF(AND($C3834&gt;=MAX(INDEX($C$1:$C$13701,MAX(1,ROW()-設定!$B$24)):INDEX($C$1:$C$13701,MAX(1,ROW()-1))),$C3834&gt;MAX(INDEX($C$1:$C$13701,MIN(13701,ROW()+1)):INDEX($C$1:$C$13701,MIN(13701,ROW()+設定!$B$24))),$C3834&gt;=設定!$B$32,$C3834&gt;=MAX(MIN(INDEX($C$1:$C$13701,MAX(1,ROW()-設定!$B$26)):INDEX($C$1:$C$13701,MAX(1,ROW()-1))),MIN(INDEX($C$1:$C$13701,MIN(13701,ROW()+1)):INDEX($C$1:$C$13701,MIN(13701,ROW()+設定!$B$26))))*10^(設定!$B$27/20)),1,0))</f>
        <v>0</v>
      </c>
      <c r="G3834" s="33" t="n">
        <f aca="false">$G3833+IF($F3834=1,1,0)</f>
        <v>1</v>
      </c>
      <c r="H3834" s="0" t="str">
        <f aca="false">IF($F3834=1,$G3834,"")</f>
        <v/>
      </c>
    </row>
    <row r="3835" customFormat="false" ht="15" hidden="false" customHeight="false" outlineLevel="0" collapsed="false">
      <c r="A3835" s="30" t="n">
        <v>598.90625</v>
      </c>
      <c r="B3835" s="31" t="n">
        <v>20.4028</v>
      </c>
      <c r="C3835" s="32" t="n">
        <f aca="false">IF($A3835="","",IF(設定!$B$21="dB",10^($B3835/20),ABS($B3835)))</f>
        <v>10.4746615682601</v>
      </c>
      <c r="D3835" s="32" t="n">
        <f aca="false">IF($A3835="","",$A3835^2)</f>
        <v>358688.696289063</v>
      </c>
      <c r="E3835" s="32" t="n">
        <f aca="false">IF($A3835="","",IF($C3835&lt;=0,"",1/$C3835^2))</f>
        <v>0.00911423033744674</v>
      </c>
      <c r="F3835" s="33" t="n">
        <f aca="false">IF(OR(ROW()-設定!$B$30&lt;2,ROW()+設定!$B$30&gt;13701,N($A3835)&lt;=0,N(INDEX($A$2:$A$13701,MIN(13700,MAX(1,ROW()-1+設定!$B$30))))&lt;=0,$A3835&lt;設定!$B$28,$A3835&gt;設定!$B$29),0,IF(AND($C3835&gt;=MAX(INDEX($C$1:$C$13701,MAX(1,ROW()-設定!$B$24)):INDEX($C$1:$C$13701,MAX(1,ROW()-1))),$C3835&gt;MAX(INDEX($C$1:$C$13701,MIN(13701,ROW()+1)):INDEX($C$1:$C$13701,MIN(13701,ROW()+設定!$B$24))),$C3835&gt;=設定!$B$32,$C3835&gt;=MAX(MIN(INDEX($C$1:$C$13701,MAX(1,ROW()-設定!$B$26)):INDEX($C$1:$C$13701,MAX(1,ROW()-1))),MIN(INDEX($C$1:$C$13701,MIN(13701,ROW()+1)):INDEX($C$1:$C$13701,MIN(13701,ROW()+設定!$B$26))))*10^(設定!$B$27/20)),1,0))</f>
        <v>0</v>
      </c>
      <c r="G3835" s="33" t="n">
        <f aca="false">$G3834+IF($F3835=1,1,0)</f>
        <v>1</v>
      </c>
      <c r="H3835" s="0" t="str">
        <f aca="false">IF($F3835=1,$G3835,"")</f>
        <v/>
      </c>
    </row>
    <row r="3836" customFormat="false" ht="15" hidden="false" customHeight="false" outlineLevel="0" collapsed="false">
      <c r="A3836" s="30" t="n">
        <v>599.0625</v>
      </c>
      <c r="B3836" s="31" t="n">
        <v>20.5087</v>
      </c>
      <c r="C3836" s="32" t="n">
        <f aca="false">IF($A3836="","",IF(設定!$B$21="dB",10^($B3836/20),ABS($B3836)))</f>
        <v>10.6031523120299</v>
      </c>
      <c r="D3836" s="32" t="n">
        <f aca="false">IF($A3836="","",$A3836^2)</f>
        <v>358875.87890625</v>
      </c>
      <c r="E3836" s="32" t="n">
        <f aca="false">IF($A3836="","",IF($C3836&lt;=0,"",1/$C3836^2))</f>
        <v>0.00889467327660082</v>
      </c>
      <c r="F3836" s="33" t="n">
        <f aca="false">IF(OR(ROW()-設定!$B$30&lt;2,ROW()+設定!$B$30&gt;13701,N($A3836)&lt;=0,N(INDEX($A$2:$A$13701,MIN(13700,MAX(1,ROW()-1+設定!$B$30))))&lt;=0,$A3836&lt;設定!$B$28,$A3836&gt;設定!$B$29),0,IF(AND($C3836&gt;=MAX(INDEX($C$1:$C$13701,MAX(1,ROW()-設定!$B$24)):INDEX($C$1:$C$13701,MAX(1,ROW()-1))),$C3836&gt;MAX(INDEX($C$1:$C$13701,MIN(13701,ROW()+1)):INDEX($C$1:$C$13701,MIN(13701,ROW()+設定!$B$24))),$C3836&gt;=設定!$B$32,$C3836&gt;=MAX(MIN(INDEX($C$1:$C$13701,MAX(1,ROW()-設定!$B$26)):INDEX($C$1:$C$13701,MAX(1,ROW()-1))),MIN(INDEX($C$1:$C$13701,MIN(13701,ROW()+1)):INDEX($C$1:$C$13701,MIN(13701,ROW()+設定!$B$26))))*10^(設定!$B$27/20)),1,0))</f>
        <v>0</v>
      </c>
      <c r="G3836" s="33" t="n">
        <f aca="false">$G3835+IF($F3836=1,1,0)</f>
        <v>1</v>
      </c>
      <c r="H3836" s="0" t="str">
        <f aca="false">IF($F3836=1,$G3836,"")</f>
        <v/>
      </c>
    </row>
    <row r="3837" customFormat="false" ht="15" hidden="false" customHeight="false" outlineLevel="0" collapsed="false">
      <c r="A3837" s="30" t="n">
        <v>599.21875</v>
      </c>
      <c r="B3837" s="31" t="n">
        <v>20.4079</v>
      </c>
      <c r="C3837" s="32" t="n">
        <f aca="false">IF($A3837="","",IF(設定!$B$21="dB",10^($B3837/20),ABS($B3837)))</f>
        <v>10.4808136681076</v>
      </c>
      <c r="D3837" s="32" t="n">
        <f aca="false">IF($A3837="","",$A3837^2)</f>
        <v>359063.110351563</v>
      </c>
      <c r="E3837" s="32" t="n">
        <f aca="false">IF($A3837="","",IF($C3837&lt;=0,"",1/$C3837^2))</f>
        <v>0.00910353361099367</v>
      </c>
      <c r="F3837" s="33" t="n">
        <f aca="false">IF(OR(ROW()-設定!$B$30&lt;2,ROW()+設定!$B$30&gt;13701,N($A3837)&lt;=0,N(INDEX($A$2:$A$13701,MIN(13700,MAX(1,ROW()-1+設定!$B$30))))&lt;=0,$A3837&lt;設定!$B$28,$A3837&gt;設定!$B$29),0,IF(AND($C3837&gt;=MAX(INDEX($C$1:$C$13701,MAX(1,ROW()-設定!$B$24)):INDEX($C$1:$C$13701,MAX(1,ROW()-1))),$C3837&gt;MAX(INDEX($C$1:$C$13701,MIN(13701,ROW()+1)):INDEX($C$1:$C$13701,MIN(13701,ROW()+設定!$B$24))),$C3837&gt;=設定!$B$32,$C3837&gt;=MAX(MIN(INDEX($C$1:$C$13701,MAX(1,ROW()-設定!$B$26)):INDEX($C$1:$C$13701,MAX(1,ROW()-1))),MIN(INDEX($C$1:$C$13701,MIN(13701,ROW()+1)):INDEX($C$1:$C$13701,MIN(13701,ROW()+設定!$B$26))))*10^(設定!$B$27/20)),1,0))</f>
        <v>0</v>
      </c>
      <c r="G3837" s="33" t="n">
        <f aca="false">$G3836+IF($F3837=1,1,0)</f>
        <v>1</v>
      </c>
      <c r="H3837" s="0" t="str">
        <f aca="false">IF($F3837=1,$G3837,"")</f>
        <v/>
      </c>
    </row>
    <row r="3838" customFormat="false" ht="15" hidden="false" customHeight="false" outlineLevel="0" collapsed="false">
      <c r="A3838" s="30" t="n">
        <v>599.375</v>
      </c>
      <c r="B3838" s="31" t="n">
        <v>20.4941</v>
      </c>
      <c r="C3838" s="32" t="n">
        <f aca="false">IF($A3838="","",IF(設定!$B$21="dB",10^($B3838/20),ABS($B3838)))</f>
        <v>10.5853445804857</v>
      </c>
      <c r="D3838" s="32" t="n">
        <f aca="false">IF($A3838="","",$A3838^2)</f>
        <v>359250.390625</v>
      </c>
      <c r="E3838" s="32" t="n">
        <f aca="false">IF($A3838="","",IF($C3838&lt;=0,"",1/$C3838^2))</f>
        <v>0.0089246254781186</v>
      </c>
      <c r="F3838" s="33" t="n">
        <f aca="false">IF(OR(ROW()-設定!$B$30&lt;2,ROW()+設定!$B$30&gt;13701,N($A3838)&lt;=0,N(INDEX($A$2:$A$13701,MIN(13700,MAX(1,ROW()-1+設定!$B$30))))&lt;=0,$A3838&lt;設定!$B$28,$A3838&gt;設定!$B$29),0,IF(AND($C3838&gt;=MAX(INDEX($C$1:$C$13701,MAX(1,ROW()-設定!$B$24)):INDEX($C$1:$C$13701,MAX(1,ROW()-1))),$C3838&gt;MAX(INDEX($C$1:$C$13701,MIN(13701,ROW()+1)):INDEX($C$1:$C$13701,MIN(13701,ROW()+設定!$B$24))),$C3838&gt;=設定!$B$32,$C3838&gt;=MAX(MIN(INDEX($C$1:$C$13701,MAX(1,ROW()-設定!$B$26)):INDEX($C$1:$C$13701,MAX(1,ROW()-1))),MIN(INDEX($C$1:$C$13701,MIN(13701,ROW()+1)):INDEX($C$1:$C$13701,MIN(13701,ROW()+設定!$B$26))))*10^(設定!$B$27/20)),1,0))</f>
        <v>0</v>
      </c>
      <c r="G3838" s="33" t="n">
        <f aca="false">$G3837+IF($F3838=1,1,0)</f>
        <v>1</v>
      </c>
      <c r="H3838" s="0" t="str">
        <f aca="false">IF($F3838=1,$G3838,"")</f>
        <v/>
      </c>
    </row>
    <row r="3839" customFormat="false" ht="15" hidden="false" customHeight="false" outlineLevel="0" collapsed="false">
      <c r="A3839" s="30" t="n">
        <v>599.53125</v>
      </c>
      <c r="B3839" s="31" t="n">
        <v>20.3456</v>
      </c>
      <c r="C3839" s="32" t="n">
        <f aca="false">IF($A3839="","",IF(設定!$B$21="dB",10^($B3839/20),ABS($B3839)))</f>
        <v>10.4059084331479</v>
      </c>
      <c r="D3839" s="32" t="n">
        <f aca="false">IF($A3839="","",$A3839^2)</f>
        <v>359437.719726563</v>
      </c>
      <c r="E3839" s="32" t="n">
        <f aca="false">IF($A3839="","",IF($C3839&lt;=0,"",1/$C3839^2))</f>
        <v>0.00923506592455033</v>
      </c>
      <c r="F3839" s="33" t="n">
        <f aca="false">IF(OR(ROW()-設定!$B$30&lt;2,ROW()+設定!$B$30&gt;13701,N($A3839)&lt;=0,N(INDEX($A$2:$A$13701,MIN(13700,MAX(1,ROW()-1+設定!$B$30))))&lt;=0,$A3839&lt;設定!$B$28,$A3839&gt;設定!$B$29),0,IF(AND($C3839&gt;=MAX(INDEX($C$1:$C$13701,MAX(1,ROW()-設定!$B$24)):INDEX($C$1:$C$13701,MAX(1,ROW()-1))),$C3839&gt;MAX(INDEX($C$1:$C$13701,MIN(13701,ROW()+1)):INDEX($C$1:$C$13701,MIN(13701,ROW()+設定!$B$24))),$C3839&gt;=設定!$B$32,$C3839&gt;=MAX(MIN(INDEX($C$1:$C$13701,MAX(1,ROW()-設定!$B$26)):INDEX($C$1:$C$13701,MAX(1,ROW()-1))),MIN(INDEX($C$1:$C$13701,MIN(13701,ROW()+1)):INDEX($C$1:$C$13701,MIN(13701,ROW()+設定!$B$26))))*10^(設定!$B$27/20)),1,0))</f>
        <v>0</v>
      </c>
      <c r="G3839" s="33" t="n">
        <f aca="false">$G3838+IF($F3839=1,1,0)</f>
        <v>1</v>
      </c>
      <c r="H3839" s="0" t="str">
        <f aca="false">IF($F3839=1,$G3839,"")</f>
        <v/>
      </c>
    </row>
    <row r="3840" customFormat="false" ht="15" hidden="false" customHeight="false" outlineLevel="0" collapsed="false">
      <c r="A3840" s="30" t="n">
        <v>599.6875</v>
      </c>
      <c r="B3840" s="31" t="n">
        <v>20.5602</v>
      </c>
      <c r="C3840" s="32" t="n">
        <f aca="false">IF($A3840="","",IF(設定!$B$21="dB",10^($B3840/20),ABS($B3840)))</f>
        <v>10.666206807963</v>
      </c>
      <c r="D3840" s="32" t="n">
        <f aca="false">IF($A3840="","",$A3840^2)</f>
        <v>359625.09765625</v>
      </c>
      <c r="E3840" s="32" t="n">
        <f aca="false">IF($A3840="","",IF($C3840&lt;=0,"",1/$C3840^2))</f>
        <v>0.00878982037280095</v>
      </c>
      <c r="F3840" s="33" t="n">
        <f aca="false">IF(OR(ROW()-設定!$B$30&lt;2,ROW()+設定!$B$30&gt;13701,N($A3840)&lt;=0,N(INDEX($A$2:$A$13701,MIN(13700,MAX(1,ROW()-1+設定!$B$30))))&lt;=0,$A3840&lt;設定!$B$28,$A3840&gt;設定!$B$29),0,IF(AND($C3840&gt;=MAX(INDEX($C$1:$C$13701,MAX(1,ROW()-設定!$B$24)):INDEX($C$1:$C$13701,MAX(1,ROW()-1))),$C3840&gt;MAX(INDEX($C$1:$C$13701,MIN(13701,ROW()+1)):INDEX($C$1:$C$13701,MIN(13701,ROW()+設定!$B$24))),$C3840&gt;=設定!$B$32,$C3840&gt;=MAX(MIN(INDEX($C$1:$C$13701,MAX(1,ROW()-設定!$B$26)):INDEX($C$1:$C$13701,MAX(1,ROW()-1))),MIN(INDEX($C$1:$C$13701,MIN(13701,ROW()+1)):INDEX($C$1:$C$13701,MIN(13701,ROW()+設定!$B$26))))*10^(設定!$B$27/20)),1,0))</f>
        <v>0</v>
      </c>
      <c r="G3840" s="33" t="n">
        <f aca="false">$G3839+IF($F3840=1,1,0)</f>
        <v>1</v>
      </c>
      <c r="H3840" s="0" t="str">
        <f aca="false">IF($F3840=1,$G3840,"")</f>
        <v/>
      </c>
    </row>
    <row r="3841" customFormat="false" ht="15" hidden="false" customHeight="false" outlineLevel="0" collapsed="false">
      <c r="A3841" s="30" t="n">
        <v>599.84375</v>
      </c>
      <c r="B3841" s="31" t="n">
        <v>20.7231</v>
      </c>
      <c r="C3841" s="32" t="n">
        <f aca="false">IF($A3841="","",IF(設定!$B$21="dB",10^($B3841/20),ABS($B3841)))</f>
        <v>10.8681343887278</v>
      </c>
      <c r="D3841" s="32" t="n">
        <f aca="false">IF($A3841="","",$A3841^2)</f>
        <v>359812.524414063</v>
      </c>
      <c r="E3841" s="32" t="n">
        <f aca="false">IF($A3841="","",IF($C3841&lt;=0,"",1/$C3841^2))</f>
        <v>0.00846622877829297</v>
      </c>
      <c r="F3841" s="33" t="n">
        <f aca="false">IF(OR(ROW()-設定!$B$30&lt;2,ROW()+設定!$B$30&gt;13701,N($A3841)&lt;=0,N(INDEX($A$2:$A$13701,MIN(13700,MAX(1,ROW()-1+設定!$B$30))))&lt;=0,$A3841&lt;設定!$B$28,$A3841&gt;設定!$B$29),0,IF(AND($C3841&gt;=MAX(INDEX($C$1:$C$13701,MAX(1,ROW()-設定!$B$24)):INDEX($C$1:$C$13701,MAX(1,ROW()-1))),$C3841&gt;MAX(INDEX($C$1:$C$13701,MIN(13701,ROW()+1)):INDEX($C$1:$C$13701,MIN(13701,ROW()+設定!$B$24))),$C3841&gt;=設定!$B$32,$C3841&gt;=MAX(MIN(INDEX($C$1:$C$13701,MAX(1,ROW()-設定!$B$26)):INDEX($C$1:$C$13701,MAX(1,ROW()-1))),MIN(INDEX($C$1:$C$13701,MIN(13701,ROW()+1)):INDEX($C$1:$C$13701,MIN(13701,ROW()+設定!$B$26))))*10^(設定!$B$27/20)),1,0))</f>
        <v>0</v>
      </c>
      <c r="G3841" s="33" t="n">
        <f aca="false">$G3840+IF($F3841=1,1,0)</f>
        <v>1</v>
      </c>
      <c r="H3841" s="0" t="str">
        <f aca="false">IF($F3841=1,$G3841,"")</f>
        <v/>
      </c>
    </row>
    <row r="3842" customFormat="false" ht="15" hidden="false" customHeight="false" outlineLevel="0" collapsed="false">
      <c r="A3842" s="30" t="n">
        <v>600</v>
      </c>
      <c r="B3842" s="31" t="n">
        <v>20.853</v>
      </c>
      <c r="C3842" s="32" t="n">
        <f aca="false">IF($A3842="","",IF(設定!$B$21="dB",10^($B3842/20),ABS($B3842)))</f>
        <v>11.0318919610557</v>
      </c>
      <c r="D3842" s="32" t="n">
        <f aca="false">IF($A3842="","",$A3842^2)</f>
        <v>360000</v>
      </c>
      <c r="E3842" s="32" t="n">
        <f aca="false">IF($A3842="","",IF($C3842&lt;=0,"",1/$C3842^2))</f>
        <v>0.00821674860976434</v>
      </c>
      <c r="F3842" s="33" t="n">
        <f aca="false">IF(OR(ROW()-設定!$B$30&lt;2,ROW()+設定!$B$30&gt;13701,N($A3842)&lt;=0,N(INDEX($A$2:$A$13701,MIN(13700,MAX(1,ROW()-1+設定!$B$30))))&lt;=0,$A3842&lt;設定!$B$28,$A3842&gt;設定!$B$29),0,IF(AND($C3842&gt;=MAX(INDEX($C$1:$C$13701,MAX(1,ROW()-設定!$B$24)):INDEX($C$1:$C$13701,MAX(1,ROW()-1))),$C3842&gt;MAX(INDEX($C$1:$C$13701,MIN(13701,ROW()+1)):INDEX($C$1:$C$13701,MIN(13701,ROW()+設定!$B$24))),$C3842&gt;=設定!$B$32,$C3842&gt;=MAX(MIN(INDEX($C$1:$C$13701,MAX(1,ROW()-設定!$B$26)):INDEX($C$1:$C$13701,MAX(1,ROW()-1))),MIN(INDEX($C$1:$C$13701,MIN(13701,ROW()+1)):INDEX($C$1:$C$13701,MIN(13701,ROW()+設定!$B$26))))*10^(設定!$B$27/20)),1,0))</f>
        <v>0</v>
      </c>
      <c r="G3842" s="33" t="n">
        <f aca="false">$G3841+IF($F3842=1,1,0)</f>
        <v>1</v>
      </c>
      <c r="H3842" s="0" t="str">
        <f aca="false">IF($F3842=1,$G3842,"")</f>
        <v/>
      </c>
    </row>
    <row r="3843" customFormat="false" ht="15" hidden="false" customHeight="false" outlineLevel="0" collapsed="false">
      <c r="A3843" s="30" t="n">
        <v>600.15625</v>
      </c>
      <c r="B3843" s="31" t="n">
        <v>20.7983</v>
      </c>
      <c r="C3843" s="32" t="n">
        <f aca="false">IF($A3843="","",IF(設定!$B$21="dB",10^($B3843/20),ABS($B3843)))</f>
        <v>10.9626361472309</v>
      </c>
      <c r="D3843" s="32" t="n">
        <f aca="false">IF($A3843="","",$A3843^2)</f>
        <v>360187.524414063</v>
      </c>
      <c r="E3843" s="32" t="n">
        <f aca="false">IF($A3843="","",IF($C3843&lt;=0,"",1/$C3843^2))</f>
        <v>0.00832089420000667</v>
      </c>
      <c r="F3843" s="33" t="n">
        <f aca="false">IF(OR(ROW()-設定!$B$30&lt;2,ROW()+設定!$B$30&gt;13701,N($A3843)&lt;=0,N(INDEX($A$2:$A$13701,MIN(13700,MAX(1,ROW()-1+設定!$B$30))))&lt;=0,$A3843&lt;設定!$B$28,$A3843&gt;設定!$B$29),0,IF(AND($C3843&gt;=MAX(INDEX($C$1:$C$13701,MAX(1,ROW()-設定!$B$24)):INDEX($C$1:$C$13701,MAX(1,ROW()-1))),$C3843&gt;MAX(INDEX($C$1:$C$13701,MIN(13701,ROW()+1)):INDEX($C$1:$C$13701,MIN(13701,ROW()+設定!$B$24))),$C3843&gt;=設定!$B$32,$C3843&gt;=MAX(MIN(INDEX($C$1:$C$13701,MAX(1,ROW()-設定!$B$26)):INDEX($C$1:$C$13701,MAX(1,ROW()-1))),MIN(INDEX($C$1:$C$13701,MIN(13701,ROW()+1)):INDEX($C$1:$C$13701,MIN(13701,ROW()+設定!$B$26))))*10^(設定!$B$27/20)),1,0))</f>
        <v>0</v>
      </c>
      <c r="G3843" s="33" t="n">
        <f aca="false">$G3842+IF($F3843=1,1,0)</f>
        <v>1</v>
      </c>
      <c r="H3843" s="0" t="str">
        <f aca="false">IF($F3843=1,$G3843,"")</f>
        <v/>
      </c>
    </row>
    <row r="3844" customFormat="false" ht="15" hidden="false" customHeight="false" outlineLevel="0" collapsed="false">
      <c r="A3844" s="30" t="n">
        <v>600.3125</v>
      </c>
      <c r="B3844" s="31" t="n">
        <v>20.7833</v>
      </c>
      <c r="C3844" s="32" t="n">
        <f aca="false">IF($A3844="","",IF(設定!$B$21="dB",10^($B3844/20),ABS($B3844)))</f>
        <v>10.9437206829273</v>
      </c>
      <c r="D3844" s="32" t="n">
        <f aca="false">IF($A3844="","",$A3844^2)</f>
        <v>360375.09765625</v>
      </c>
      <c r="E3844" s="32" t="n">
        <f aca="false">IF($A3844="","",IF($C3844&lt;=0,"",1/$C3844^2))</f>
        <v>0.00834968323871383</v>
      </c>
      <c r="F3844" s="33" t="n">
        <f aca="false">IF(OR(ROW()-設定!$B$30&lt;2,ROW()+設定!$B$30&gt;13701,N($A3844)&lt;=0,N(INDEX($A$2:$A$13701,MIN(13700,MAX(1,ROW()-1+設定!$B$30))))&lt;=0,$A3844&lt;設定!$B$28,$A3844&gt;設定!$B$29),0,IF(AND($C3844&gt;=MAX(INDEX($C$1:$C$13701,MAX(1,ROW()-設定!$B$24)):INDEX($C$1:$C$13701,MAX(1,ROW()-1))),$C3844&gt;MAX(INDEX($C$1:$C$13701,MIN(13701,ROW()+1)):INDEX($C$1:$C$13701,MIN(13701,ROW()+設定!$B$24))),$C3844&gt;=設定!$B$32,$C3844&gt;=MAX(MIN(INDEX($C$1:$C$13701,MAX(1,ROW()-設定!$B$26)):INDEX($C$1:$C$13701,MAX(1,ROW()-1))),MIN(INDEX($C$1:$C$13701,MIN(13701,ROW()+1)):INDEX($C$1:$C$13701,MIN(13701,ROW()+設定!$B$26))))*10^(設定!$B$27/20)),1,0))</f>
        <v>0</v>
      </c>
      <c r="G3844" s="33" t="n">
        <f aca="false">$G3843+IF($F3844=1,1,0)</f>
        <v>1</v>
      </c>
      <c r="H3844" s="0" t="str">
        <f aca="false">IF($F3844=1,$G3844,"")</f>
        <v/>
      </c>
    </row>
    <row r="3845" customFormat="false" ht="15" hidden="false" customHeight="false" outlineLevel="0" collapsed="false">
      <c r="A3845" s="30" t="n">
        <v>600.46875</v>
      </c>
      <c r="B3845" s="31" t="n">
        <v>20.7555</v>
      </c>
      <c r="C3845" s="32" t="n">
        <f aca="false">IF($A3845="","",IF(設定!$B$21="dB",10^($B3845/20),ABS($B3845)))</f>
        <v>10.9087502769351</v>
      </c>
      <c r="D3845" s="32" t="n">
        <f aca="false">IF($A3845="","",$A3845^2)</f>
        <v>360562.719726563</v>
      </c>
      <c r="E3845" s="32" t="n">
        <f aca="false">IF($A3845="","",IF($C3845&lt;=0,"",1/$C3845^2))</f>
        <v>0.00840330254934634</v>
      </c>
      <c r="F3845" s="33" t="n">
        <f aca="false">IF(OR(ROW()-設定!$B$30&lt;2,ROW()+設定!$B$30&gt;13701,N($A3845)&lt;=0,N(INDEX($A$2:$A$13701,MIN(13700,MAX(1,ROW()-1+設定!$B$30))))&lt;=0,$A3845&lt;設定!$B$28,$A3845&gt;設定!$B$29),0,IF(AND($C3845&gt;=MAX(INDEX($C$1:$C$13701,MAX(1,ROW()-設定!$B$24)):INDEX($C$1:$C$13701,MAX(1,ROW()-1))),$C3845&gt;MAX(INDEX($C$1:$C$13701,MIN(13701,ROW()+1)):INDEX($C$1:$C$13701,MIN(13701,ROW()+設定!$B$24))),$C3845&gt;=設定!$B$32,$C3845&gt;=MAX(MIN(INDEX($C$1:$C$13701,MAX(1,ROW()-設定!$B$26)):INDEX($C$1:$C$13701,MAX(1,ROW()-1))),MIN(INDEX($C$1:$C$13701,MIN(13701,ROW()+1)):INDEX($C$1:$C$13701,MIN(13701,ROW()+設定!$B$26))))*10^(設定!$B$27/20)),1,0))</f>
        <v>0</v>
      </c>
      <c r="G3845" s="33" t="n">
        <f aca="false">$G3844+IF($F3845=1,1,0)</f>
        <v>1</v>
      </c>
      <c r="H3845" s="0" t="str">
        <f aca="false">IF($F3845=1,$G3845,"")</f>
        <v/>
      </c>
    </row>
    <row r="3846" customFormat="false" ht="15" hidden="false" customHeight="false" outlineLevel="0" collapsed="false">
      <c r="A3846" s="30" t="n">
        <v>600.625</v>
      </c>
      <c r="B3846" s="31" t="n">
        <v>20.7255</v>
      </c>
      <c r="C3846" s="32" t="n">
        <f aca="false">IF($A3846="","",IF(設定!$B$21="dB",10^($B3846/20),ABS($B3846)))</f>
        <v>10.8711377801504</v>
      </c>
      <c r="D3846" s="32" t="n">
        <f aca="false">IF($A3846="","",$A3846^2)</f>
        <v>360750.390625</v>
      </c>
      <c r="E3846" s="32" t="n">
        <f aca="false">IF($A3846="","",IF($C3846&lt;=0,"",1/$C3846^2))</f>
        <v>0.00846155145987993</v>
      </c>
      <c r="F3846" s="33" t="n">
        <f aca="false">IF(OR(ROW()-設定!$B$30&lt;2,ROW()+設定!$B$30&gt;13701,N($A3846)&lt;=0,N(INDEX($A$2:$A$13701,MIN(13700,MAX(1,ROW()-1+設定!$B$30))))&lt;=0,$A3846&lt;設定!$B$28,$A3846&gt;設定!$B$29),0,IF(AND($C3846&gt;=MAX(INDEX($C$1:$C$13701,MAX(1,ROW()-設定!$B$24)):INDEX($C$1:$C$13701,MAX(1,ROW()-1))),$C3846&gt;MAX(INDEX($C$1:$C$13701,MIN(13701,ROW()+1)):INDEX($C$1:$C$13701,MIN(13701,ROW()+設定!$B$24))),$C3846&gt;=設定!$B$32,$C3846&gt;=MAX(MIN(INDEX($C$1:$C$13701,MAX(1,ROW()-設定!$B$26)):INDEX($C$1:$C$13701,MAX(1,ROW()-1))),MIN(INDEX($C$1:$C$13701,MIN(13701,ROW()+1)):INDEX($C$1:$C$13701,MIN(13701,ROW()+設定!$B$26))))*10^(設定!$B$27/20)),1,0))</f>
        <v>0</v>
      </c>
      <c r="G3846" s="33" t="n">
        <f aca="false">$G3845+IF($F3846=1,1,0)</f>
        <v>1</v>
      </c>
      <c r="H3846" s="0" t="str">
        <f aca="false">IF($F3846=1,$G3846,"")</f>
        <v/>
      </c>
    </row>
    <row r="3847" customFormat="false" ht="15" hidden="false" customHeight="false" outlineLevel="0" collapsed="false">
      <c r="A3847" s="30" t="n">
        <v>600.78125</v>
      </c>
      <c r="B3847" s="31" t="n">
        <v>20.8098</v>
      </c>
      <c r="C3847" s="32" t="n">
        <f aca="false">IF($A3847="","",IF(設定!$B$21="dB",10^($B3847/20),ABS($B3847)))</f>
        <v>10.9771601413741</v>
      </c>
      <c r="D3847" s="32" t="n">
        <f aca="false">IF($A3847="","",$A3847^2)</f>
        <v>360938.110351563</v>
      </c>
      <c r="E3847" s="32" t="n">
        <f aca="false">IF($A3847="","",IF($C3847&lt;=0,"",1/$C3847^2))</f>
        <v>0.00829888984434527</v>
      </c>
      <c r="F3847" s="33" t="n">
        <f aca="false">IF(OR(ROW()-設定!$B$30&lt;2,ROW()+設定!$B$30&gt;13701,N($A3847)&lt;=0,N(INDEX($A$2:$A$13701,MIN(13700,MAX(1,ROW()-1+設定!$B$30))))&lt;=0,$A3847&lt;設定!$B$28,$A3847&gt;設定!$B$29),0,IF(AND($C3847&gt;=MAX(INDEX($C$1:$C$13701,MAX(1,ROW()-設定!$B$24)):INDEX($C$1:$C$13701,MAX(1,ROW()-1))),$C3847&gt;MAX(INDEX($C$1:$C$13701,MIN(13701,ROW()+1)):INDEX($C$1:$C$13701,MIN(13701,ROW()+設定!$B$24))),$C3847&gt;=設定!$B$32,$C3847&gt;=MAX(MIN(INDEX($C$1:$C$13701,MAX(1,ROW()-設定!$B$26)):INDEX($C$1:$C$13701,MAX(1,ROW()-1))),MIN(INDEX($C$1:$C$13701,MIN(13701,ROW()+1)):INDEX($C$1:$C$13701,MIN(13701,ROW()+設定!$B$26))))*10^(設定!$B$27/20)),1,0))</f>
        <v>0</v>
      </c>
      <c r="G3847" s="33" t="n">
        <f aca="false">$G3846+IF($F3847=1,1,0)</f>
        <v>1</v>
      </c>
      <c r="H3847" s="0" t="str">
        <f aca="false">IF($F3847=1,$G3847,"")</f>
        <v/>
      </c>
    </row>
    <row r="3848" customFormat="false" ht="15" hidden="false" customHeight="false" outlineLevel="0" collapsed="false">
      <c r="A3848" s="30" t="n">
        <v>600.9375</v>
      </c>
      <c r="B3848" s="31" t="n">
        <v>20.929</v>
      </c>
      <c r="C3848" s="32" t="n">
        <f aca="false">IF($A3848="","",IF(設定!$B$21="dB",10^($B3848/20),ABS($B3848)))</f>
        <v>11.1288425989066</v>
      </c>
      <c r="D3848" s="32" t="n">
        <f aca="false">IF($A3848="","",$A3848^2)</f>
        <v>361125.87890625</v>
      </c>
      <c r="E3848" s="32" t="n">
        <f aca="false">IF($A3848="","",IF($C3848&lt;=0,"",1/$C3848^2))</f>
        <v>0.0080742092438459</v>
      </c>
      <c r="F3848" s="33" t="n">
        <f aca="false">IF(OR(ROW()-設定!$B$30&lt;2,ROW()+設定!$B$30&gt;13701,N($A3848)&lt;=0,N(INDEX($A$2:$A$13701,MIN(13700,MAX(1,ROW()-1+設定!$B$30))))&lt;=0,$A3848&lt;設定!$B$28,$A3848&gt;設定!$B$29),0,IF(AND($C3848&gt;=MAX(INDEX($C$1:$C$13701,MAX(1,ROW()-設定!$B$24)):INDEX($C$1:$C$13701,MAX(1,ROW()-1))),$C3848&gt;MAX(INDEX($C$1:$C$13701,MIN(13701,ROW()+1)):INDEX($C$1:$C$13701,MIN(13701,ROW()+設定!$B$24))),$C3848&gt;=設定!$B$32,$C3848&gt;=MAX(MIN(INDEX($C$1:$C$13701,MAX(1,ROW()-設定!$B$26)):INDEX($C$1:$C$13701,MAX(1,ROW()-1))),MIN(INDEX($C$1:$C$13701,MIN(13701,ROW()+1)):INDEX($C$1:$C$13701,MIN(13701,ROW()+設定!$B$26))))*10^(設定!$B$27/20)),1,0))</f>
        <v>0</v>
      </c>
      <c r="G3848" s="33" t="n">
        <f aca="false">$G3847+IF($F3848=1,1,0)</f>
        <v>1</v>
      </c>
      <c r="H3848" s="0" t="str">
        <f aca="false">IF($F3848=1,$G3848,"")</f>
        <v/>
      </c>
    </row>
    <row r="3849" customFormat="false" ht="15" hidden="false" customHeight="false" outlineLevel="0" collapsed="false">
      <c r="A3849" s="30" t="n">
        <v>601.09375</v>
      </c>
      <c r="B3849" s="31" t="n">
        <v>20.8221</v>
      </c>
      <c r="C3849" s="32" t="n">
        <f aca="false">IF($A3849="","",IF(設定!$B$21="dB",10^($B3849/20),ABS($B3849)))</f>
        <v>10.9927157977405</v>
      </c>
      <c r="D3849" s="32" t="n">
        <f aca="false">IF($A3849="","",$A3849^2)</f>
        <v>361313.696289063</v>
      </c>
      <c r="E3849" s="32" t="n">
        <f aca="false">IF($A3849="","",IF($C3849&lt;=0,"",1/$C3849^2))</f>
        <v>0.00827541914959203</v>
      </c>
      <c r="F3849" s="33" t="n">
        <f aca="false">IF(OR(ROW()-設定!$B$30&lt;2,ROW()+設定!$B$30&gt;13701,N($A3849)&lt;=0,N(INDEX($A$2:$A$13701,MIN(13700,MAX(1,ROW()-1+設定!$B$30))))&lt;=0,$A3849&lt;設定!$B$28,$A3849&gt;設定!$B$29),0,IF(AND($C3849&gt;=MAX(INDEX($C$1:$C$13701,MAX(1,ROW()-設定!$B$24)):INDEX($C$1:$C$13701,MAX(1,ROW()-1))),$C3849&gt;MAX(INDEX($C$1:$C$13701,MIN(13701,ROW()+1)):INDEX($C$1:$C$13701,MIN(13701,ROW()+設定!$B$24))),$C3849&gt;=設定!$B$32,$C3849&gt;=MAX(MIN(INDEX($C$1:$C$13701,MAX(1,ROW()-設定!$B$26)):INDEX($C$1:$C$13701,MAX(1,ROW()-1))),MIN(INDEX($C$1:$C$13701,MIN(13701,ROW()+1)):INDEX($C$1:$C$13701,MIN(13701,ROW()+設定!$B$26))))*10^(設定!$B$27/20)),1,0))</f>
        <v>0</v>
      </c>
      <c r="G3849" s="33" t="n">
        <f aca="false">$G3848+IF($F3849=1,1,0)</f>
        <v>1</v>
      </c>
      <c r="H3849" s="0" t="str">
        <f aca="false">IF($F3849=1,$G3849,"")</f>
        <v/>
      </c>
    </row>
    <row r="3850" customFormat="false" ht="15" hidden="false" customHeight="false" outlineLevel="0" collapsed="false">
      <c r="A3850" s="30" t="n">
        <v>601.25</v>
      </c>
      <c r="B3850" s="31" t="n">
        <v>21.0401</v>
      </c>
      <c r="C3850" s="32" t="n">
        <f aca="false">IF($A3850="","",IF(設定!$B$21="dB",10^($B3850/20),ABS($B3850)))</f>
        <v>11.2721043359051</v>
      </c>
      <c r="D3850" s="32" t="n">
        <f aca="false">IF($A3850="","",$A3850^2)</f>
        <v>361501.5625</v>
      </c>
      <c r="E3850" s="32" t="n">
        <f aca="false">IF($A3850="","",IF($C3850&lt;=0,"",1/$C3850^2))</f>
        <v>0.00787027667504711</v>
      </c>
      <c r="F3850" s="33" t="n">
        <f aca="false">IF(OR(ROW()-設定!$B$30&lt;2,ROW()+設定!$B$30&gt;13701,N($A3850)&lt;=0,N(INDEX($A$2:$A$13701,MIN(13700,MAX(1,ROW()-1+設定!$B$30))))&lt;=0,$A3850&lt;設定!$B$28,$A3850&gt;設定!$B$29),0,IF(AND($C3850&gt;=MAX(INDEX($C$1:$C$13701,MAX(1,ROW()-設定!$B$24)):INDEX($C$1:$C$13701,MAX(1,ROW()-1))),$C3850&gt;MAX(INDEX($C$1:$C$13701,MIN(13701,ROW()+1)):INDEX($C$1:$C$13701,MIN(13701,ROW()+設定!$B$24))),$C3850&gt;=設定!$B$32,$C3850&gt;=MAX(MIN(INDEX($C$1:$C$13701,MAX(1,ROW()-設定!$B$26)):INDEX($C$1:$C$13701,MAX(1,ROW()-1))),MIN(INDEX($C$1:$C$13701,MIN(13701,ROW()+1)):INDEX($C$1:$C$13701,MIN(13701,ROW()+設定!$B$26))))*10^(設定!$B$27/20)),1,0))</f>
        <v>0</v>
      </c>
      <c r="G3850" s="33" t="n">
        <f aca="false">$G3849+IF($F3850=1,1,0)</f>
        <v>1</v>
      </c>
      <c r="H3850" s="0" t="str">
        <f aca="false">IF($F3850=1,$G3850,"")</f>
        <v/>
      </c>
    </row>
    <row r="3851" customFormat="false" ht="15" hidden="false" customHeight="false" outlineLevel="0" collapsed="false">
      <c r="A3851" s="30" t="n">
        <v>601.40625</v>
      </c>
      <c r="B3851" s="31" t="n">
        <v>20.8796</v>
      </c>
      <c r="C3851" s="32" t="n">
        <f aca="false">IF($A3851="","",IF(設定!$B$21="dB",10^($B3851/20),ABS($B3851)))</f>
        <v>11.0657282324252</v>
      </c>
      <c r="D3851" s="32" t="n">
        <f aca="false">IF($A3851="","",$A3851^2)</f>
        <v>361689.477539063</v>
      </c>
      <c r="E3851" s="32" t="n">
        <f aca="false">IF($A3851="","",IF($C3851&lt;=0,"",1/$C3851^2))</f>
        <v>0.00816657584838068</v>
      </c>
      <c r="F3851" s="33" t="n">
        <f aca="false">IF(OR(ROW()-設定!$B$30&lt;2,ROW()+設定!$B$30&gt;13701,N($A3851)&lt;=0,N(INDEX($A$2:$A$13701,MIN(13700,MAX(1,ROW()-1+設定!$B$30))))&lt;=0,$A3851&lt;設定!$B$28,$A3851&gt;設定!$B$29),0,IF(AND($C3851&gt;=MAX(INDEX($C$1:$C$13701,MAX(1,ROW()-設定!$B$24)):INDEX($C$1:$C$13701,MAX(1,ROW()-1))),$C3851&gt;MAX(INDEX($C$1:$C$13701,MIN(13701,ROW()+1)):INDEX($C$1:$C$13701,MIN(13701,ROW()+設定!$B$24))),$C3851&gt;=設定!$B$32,$C3851&gt;=MAX(MIN(INDEX($C$1:$C$13701,MAX(1,ROW()-設定!$B$26)):INDEX($C$1:$C$13701,MAX(1,ROW()-1))),MIN(INDEX($C$1:$C$13701,MIN(13701,ROW()+1)):INDEX($C$1:$C$13701,MIN(13701,ROW()+設定!$B$26))))*10^(設定!$B$27/20)),1,0))</f>
        <v>0</v>
      </c>
      <c r="G3851" s="33" t="n">
        <f aca="false">$G3850+IF($F3851=1,1,0)</f>
        <v>1</v>
      </c>
      <c r="H3851" s="0" t="str">
        <f aca="false">IF($F3851=1,$G3851,"")</f>
        <v/>
      </c>
    </row>
    <row r="3852" customFormat="false" ht="15" hidden="false" customHeight="false" outlineLevel="0" collapsed="false">
      <c r="A3852" s="30" t="n">
        <v>601.5625</v>
      </c>
      <c r="B3852" s="31" t="n">
        <v>20.8351</v>
      </c>
      <c r="C3852" s="32" t="n">
        <f aca="false">IF($A3852="","",IF(設定!$B$21="dB",10^($B3852/20),ABS($B3852)))</f>
        <v>11.0091806973053</v>
      </c>
      <c r="D3852" s="32" t="n">
        <f aca="false">IF($A3852="","",$A3852^2)</f>
        <v>361877.44140625</v>
      </c>
      <c r="E3852" s="32" t="n">
        <f aca="false">IF($A3852="","",IF($C3852&lt;=0,"",1/$C3852^2))</f>
        <v>0.00825068487356088</v>
      </c>
      <c r="F3852" s="33" t="n">
        <f aca="false">IF(OR(ROW()-設定!$B$30&lt;2,ROW()+設定!$B$30&gt;13701,N($A3852)&lt;=0,N(INDEX($A$2:$A$13701,MIN(13700,MAX(1,ROW()-1+設定!$B$30))))&lt;=0,$A3852&lt;設定!$B$28,$A3852&gt;設定!$B$29),0,IF(AND($C3852&gt;=MAX(INDEX($C$1:$C$13701,MAX(1,ROW()-設定!$B$24)):INDEX($C$1:$C$13701,MAX(1,ROW()-1))),$C3852&gt;MAX(INDEX($C$1:$C$13701,MIN(13701,ROW()+1)):INDEX($C$1:$C$13701,MIN(13701,ROW()+設定!$B$24))),$C3852&gt;=設定!$B$32,$C3852&gt;=MAX(MIN(INDEX($C$1:$C$13701,MAX(1,ROW()-設定!$B$26)):INDEX($C$1:$C$13701,MAX(1,ROW()-1))),MIN(INDEX($C$1:$C$13701,MIN(13701,ROW()+1)):INDEX($C$1:$C$13701,MIN(13701,ROW()+設定!$B$26))))*10^(設定!$B$27/20)),1,0))</f>
        <v>0</v>
      </c>
      <c r="G3852" s="33" t="n">
        <f aca="false">$G3851+IF($F3852=1,1,0)</f>
        <v>1</v>
      </c>
      <c r="H3852" s="0" t="str">
        <f aca="false">IF($F3852=1,$G3852,"")</f>
        <v/>
      </c>
    </row>
    <row r="3853" customFormat="false" ht="15" hidden="false" customHeight="false" outlineLevel="0" collapsed="false">
      <c r="A3853" s="30" t="n">
        <v>601.71875</v>
      </c>
      <c r="B3853" s="31" t="n">
        <v>20.9563</v>
      </c>
      <c r="C3853" s="32" t="n">
        <f aca="false">IF($A3853="","",IF(設定!$B$21="dB",10^($B3853/20),ABS($B3853)))</f>
        <v>11.1638758965469</v>
      </c>
      <c r="D3853" s="32" t="n">
        <f aca="false">IF($A3853="","",$A3853^2)</f>
        <v>362065.454101563</v>
      </c>
      <c r="E3853" s="32" t="n">
        <f aca="false">IF($A3853="","",IF($C3853&lt;=0,"",1/$C3853^2))</f>
        <v>0.00802361349235765</v>
      </c>
      <c r="F3853" s="33" t="n">
        <f aca="false">IF(OR(ROW()-設定!$B$30&lt;2,ROW()+設定!$B$30&gt;13701,N($A3853)&lt;=0,N(INDEX($A$2:$A$13701,MIN(13700,MAX(1,ROW()-1+設定!$B$30))))&lt;=0,$A3853&lt;設定!$B$28,$A3853&gt;設定!$B$29),0,IF(AND($C3853&gt;=MAX(INDEX($C$1:$C$13701,MAX(1,ROW()-設定!$B$24)):INDEX($C$1:$C$13701,MAX(1,ROW()-1))),$C3853&gt;MAX(INDEX($C$1:$C$13701,MIN(13701,ROW()+1)):INDEX($C$1:$C$13701,MIN(13701,ROW()+設定!$B$24))),$C3853&gt;=設定!$B$32,$C3853&gt;=MAX(MIN(INDEX($C$1:$C$13701,MAX(1,ROW()-設定!$B$26)):INDEX($C$1:$C$13701,MAX(1,ROW()-1))),MIN(INDEX($C$1:$C$13701,MIN(13701,ROW()+1)):INDEX($C$1:$C$13701,MIN(13701,ROW()+設定!$B$26))))*10^(設定!$B$27/20)),1,0))</f>
        <v>0</v>
      </c>
      <c r="G3853" s="33" t="n">
        <f aca="false">$G3852+IF($F3853=1,1,0)</f>
        <v>1</v>
      </c>
      <c r="H3853" s="0" t="str">
        <f aca="false">IF($F3853=1,$G3853,"")</f>
        <v/>
      </c>
    </row>
    <row r="3854" customFormat="false" ht="15" hidden="false" customHeight="false" outlineLevel="0" collapsed="false">
      <c r="A3854" s="30" t="n">
        <v>601.875</v>
      </c>
      <c r="B3854" s="31" t="n">
        <v>20.9274</v>
      </c>
      <c r="C3854" s="32" t="n">
        <f aca="false">IF($A3854="","",IF(設定!$B$21="dB",10^($B3854/20),ABS($B3854)))</f>
        <v>11.1267927791421</v>
      </c>
      <c r="D3854" s="32" t="n">
        <f aca="false">IF($A3854="","",$A3854^2)</f>
        <v>362253.515625</v>
      </c>
      <c r="E3854" s="32" t="n">
        <f aca="false">IF($A3854="","",IF($C3854&lt;=0,"",1/$C3854^2))</f>
        <v>0.00807718444047853</v>
      </c>
      <c r="F3854" s="33" t="n">
        <f aca="false">IF(OR(ROW()-設定!$B$30&lt;2,ROW()+設定!$B$30&gt;13701,N($A3854)&lt;=0,N(INDEX($A$2:$A$13701,MIN(13700,MAX(1,ROW()-1+設定!$B$30))))&lt;=0,$A3854&lt;設定!$B$28,$A3854&gt;設定!$B$29),0,IF(AND($C3854&gt;=MAX(INDEX($C$1:$C$13701,MAX(1,ROW()-設定!$B$24)):INDEX($C$1:$C$13701,MAX(1,ROW()-1))),$C3854&gt;MAX(INDEX($C$1:$C$13701,MIN(13701,ROW()+1)):INDEX($C$1:$C$13701,MIN(13701,ROW()+設定!$B$24))),$C3854&gt;=設定!$B$32,$C3854&gt;=MAX(MIN(INDEX($C$1:$C$13701,MAX(1,ROW()-設定!$B$26)):INDEX($C$1:$C$13701,MAX(1,ROW()-1))),MIN(INDEX($C$1:$C$13701,MIN(13701,ROW()+1)):INDEX($C$1:$C$13701,MIN(13701,ROW()+設定!$B$26))))*10^(設定!$B$27/20)),1,0))</f>
        <v>0</v>
      </c>
      <c r="G3854" s="33" t="n">
        <f aca="false">$G3853+IF($F3854=1,1,0)</f>
        <v>1</v>
      </c>
      <c r="H3854" s="0" t="str">
        <f aca="false">IF($F3854=1,$G3854,"")</f>
        <v/>
      </c>
    </row>
    <row r="3855" customFormat="false" ht="15" hidden="false" customHeight="false" outlineLevel="0" collapsed="false">
      <c r="A3855" s="30" t="n">
        <v>602.03125</v>
      </c>
      <c r="B3855" s="31" t="n">
        <v>20.9992</v>
      </c>
      <c r="C3855" s="32" t="n">
        <f aca="false">IF($A3855="","",IF(設定!$B$21="dB",10^($B3855/20),ABS($B3855)))</f>
        <v>11.219151173422</v>
      </c>
      <c r="D3855" s="32" t="n">
        <f aca="false">IF($A3855="","",$A3855^2)</f>
        <v>362441.625976563</v>
      </c>
      <c r="E3855" s="32" t="n">
        <f aca="false">IF($A3855="","",IF($C3855&lt;=0,"",1/$C3855^2))</f>
        <v>0.00794474568869918</v>
      </c>
      <c r="F3855" s="33" t="n">
        <f aca="false">IF(OR(ROW()-設定!$B$30&lt;2,ROW()+設定!$B$30&gt;13701,N($A3855)&lt;=0,N(INDEX($A$2:$A$13701,MIN(13700,MAX(1,ROW()-1+設定!$B$30))))&lt;=0,$A3855&lt;設定!$B$28,$A3855&gt;設定!$B$29),0,IF(AND($C3855&gt;=MAX(INDEX($C$1:$C$13701,MAX(1,ROW()-設定!$B$24)):INDEX($C$1:$C$13701,MAX(1,ROW()-1))),$C3855&gt;MAX(INDEX($C$1:$C$13701,MIN(13701,ROW()+1)):INDEX($C$1:$C$13701,MIN(13701,ROW()+設定!$B$24))),$C3855&gt;=設定!$B$32,$C3855&gt;=MAX(MIN(INDEX($C$1:$C$13701,MAX(1,ROW()-設定!$B$26)):INDEX($C$1:$C$13701,MAX(1,ROW()-1))),MIN(INDEX($C$1:$C$13701,MIN(13701,ROW()+1)):INDEX($C$1:$C$13701,MIN(13701,ROW()+設定!$B$26))))*10^(設定!$B$27/20)),1,0))</f>
        <v>0</v>
      </c>
      <c r="G3855" s="33" t="n">
        <f aca="false">$G3854+IF($F3855=1,1,0)</f>
        <v>1</v>
      </c>
      <c r="H3855" s="0" t="str">
        <f aca="false">IF($F3855=1,$G3855,"")</f>
        <v/>
      </c>
    </row>
    <row r="3856" customFormat="false" ht="15" hidden="false" customHeight="false" outlineLevel="0" collapsed="false">
      <c r="A3856" s="30" t="n">
        <v>602.1875</v>
      </c>
      <c r="B3856" s="31" t="n">
        <v>21.3014</v>
      </c>
      <c r="C3856" s="32" t="n">
        <f aca="false">IF($A3856="","",IF(設定!$B$21="dB",10^($B3856/20),ABS($B3856)))</f>
        <v>11.6163583232648</v>
      </c>
      <c r="D3856" s="32" t="n">
        <f aca="false">IF($A3856="","",$A3856^2)</f>
        <v>362629.78515625</v>
      </c>
      <c r="E3856" s="32" t="n">
        <f aca="false">IF($A3856="","",IF($C3856&lt;=0,"",1/$C3856^2))</f>
        <v>0.00741071309626696</v>
      </c>
      <c r="F3856" s="33" t="n">
        <f aca="false">IF(OR(ROW()-設定!$B$30&lt;2,ROW()+設定!$B$30&gt;13701,N($A3856)&lt;=0,N(INDEX($A$2:$A$13701,MIN(13700,MAX(1,ROW()-1+設定!$B$30))))&lt;=0,$A3856&lt;設定!$B$28,$A3856&gt;設定!$B$29),0,IF(AND($C3856&gt;=MAX(INDEX($C$1:$C$13701,MAX(1,ROW()-設定!$B$24)):INDEX($C$1:$C$13701,MAX(1,ROW()-1))),$C3856&gt;MAX(INDEX($C$1:$C$13701,MIN(13701,ROW()+1)):INDEX($C$1:$C$13701,MIN(13701,ROW()+設定!$B$24))),$C3856&gt;=設定!$B$32,$C3856&gt;=MAX(MIN(INDEX($C$1:$C$13701,MAX(1,ROW()-設定!$B$26)):INDEX($C$1:$C$13701,MAX(1,ROW()-1))),MIN(INDEX($C$1:$C$13701,MIN(13701,ROW()+1)):INDEX($C$1:$C$13701,MIN(13701,ROW()+設定!$B$26))))*10^(設定!$B$27/20)),1,0))</f>
        <v>0</v>
      </c>
      <c r="G3856" s="33" t="n">
        <f aca="false">$G3855+IF($F3856=1,1,0)</f>
        <v>1</v>
      </c>
      <c r="H3856" s="0" t="str">
        <f aca="false">IF($F3856=1,$G3856,"")</f>
        <v/>
      </c>
    </row>
    <row r="3857" customFormat="false" ht="15" hidden="false" customHeight="false" outlineLevel="0" collapsed="false">
      <c r="A3857" s="30" t="n">
        <v>602.34375</v>
      </c>
      <c r="B3857" s="31" t="n">
        <v>21.2045</v>
      </c>
      <c r="C3857" s="32" t="n">
        <f aca="false">IF($A3857="","",IF(設定!$B$21="dB",10^($B3857/20),ABS($B3857)))</f>
        <v>11.4874861292864</v>
      </c>
      <c r="D3857" s="32" t="n">
        <f aca="false">IF($A3857="","",$A3857^2)</f>
        <v>362817.993164063</v>
      </c>
      <c r="E3857" s="32" t="n">
        <f aca="false">IF($A3857="","",IF($C3857&lt;=0,"",1/$C3857^2))</f>
        <v>0.00757791971868786</v>
      </c>
      <c r="F3857" s="33" t="n">
        <f aca="false">IF(OR(ROW()-設定!$B$30&lt;2,ROW()+設定!$B$30&gt;13701,N($A3857)&lt;=0,N(INDEX($A$2:$A$13701,MIN(13700,MAX(1,ROW()-1+設定!$B$30))))&lt;=0,$A3857&lt;設定!$B$28,$A3857&gt;設定!$B$29),0,IF(AND($C3857&gt;=MAX(INDEX($C$1:$C$13701,MAX(1,ROW()-設定!$B$24)):INDEX($C$1:$C$13701,MAX(1,ROW()-1))),$C3857&gt;MAX(INDEX($C$1:$C$13701,MIN(13701,ROW()+1)):INDEX($C$1:$C$13701,MIN(13701,ROW()+設定!$B$24))),$C3857&gt;=設定!$B$32,$C3857&gt;=MAX(MIN(INDEX($C$1:$C$13701,MAX(1,ROW()-設定!$B$26)):INDEX($C$1:$C$13701,MAX(1,ROW()-1))),MIN(INDEX($C$1:$C$13701,MIN(13701,ROW()+1)):INDEX($C$1:$C$13701,MIN(13701,ROW()+設定!$B$26))))*10^(設定!$B$27/20)),1,0))</f>
        <v>0</v>
      </c>
      <c r="G3857" s="33" t="n">
        <f aca="false">$G3856+IF($F3857=1,1,0)</f>
        <v>1</v>
      </c>
      <c r="H3857" s="0" t="str">
        <f aca="false">IF($F3857=1,$G3857,"")</f>
        <v/>
      </c>
    </row>
    <row r="3858" customFormat="false" ht="15" hidden="false" customHeight="false" outlineLevel="0" collapsed="false">
      <c r="A3858" s="30" t="n">
        <v>602.5</v>
      </c>
      <c r="B3858" s="31" t="n">
        <v>21.2895</v>
      </c>
      <c r="C3858" s="32" t="n">
        <f aca="false">IF($A3858="","",IF(設定!$B$21="dB",10^($B3858/20),ABS($B3858)))</f>
        <v>11.6004543664276</v>
      </c>
      <c r="D3858" s="32" t="n">
        <f aca="false">IF($A3858="","",$A3858^2)</f>
        <v>363006.25</v>
      </c>
      <c r="E3858" s="32" t="n">
        <f aca="false">IF($A3858="","",IF($C3858&lt;=0,"",1/$C3858^2))</f>
        <v>0.00743104686060691</v>
      </c>
      <c r="F3858" s="33" t="n">
        <f aca="false">IF(OR(ROW()-設定!$B$30&lt;2,ROW()+設定!$B$30&gt;13701,N($A3858)&lt;=0,N(INDEX($A$2:$A$13701,MIN(13700,MAX(1,ROW()-1+設定!$B$30))))&lt;=0,$A3858&lt;設定!$B$28,$A3858&gt;設定!$B$29),0,IF(AND($C3858&gt;=MAX(INDEX($C$1:$C$13701,MAX(1,ROW()-設定!$B$24)):INDEX($C$1:$C$13701,MAX(1,ROW()-1))),$C3858&gt;MAX(INDEX($C$1:$C$13701,MIN(13701,ROW()+1)):INDEX($C$1:$C$13701,MIN(13701,ROW()+設定!$B$24))),$C3858&gt;=設定!$B$32,$C3858&gt;=MAX(MIN(INDEX($C$1:$C$13701,MAX(1,ROW()-設定!$B$26)):INDEX($C$1:$C$13701,MAX(1,ROW()-1))),MIN(INDEX($C$1:$C$13701,MIN(13701,ROW()+1)):INDEX($C$1:$C$13701,MIN(13701,ROW()+設定!$B$26))))*10^(設定!$B$27/20)),1,0))</f>
        <v>0</v>
      </c>
      <c r="G3858" s="33" t="n">
        <f aca="false">$G3857+IF($F3858=1,1,0)</f>
        <v>1</v>
      </c>
      <c r="H3858" s="0" t="str">
        <f aca="false">IF($F3858=1,$G3858,"")</f>
        <v/>
      </c>
    </row>
    <row r="3859" customFormat="false" ht="15" hidden="false" customHeight="false" outlineLevel="0" collapsed="false">
      <c r="A3859" s="30" t="n">
        <v>602.65625</v>
      </c>
      <c r="B3859" s="31" t="n">
        <v>21.4283</v>
      </c>
      <c r="C3859" s="32" t="n">
        <f aca="false">IF($A3859="","",IF(設定!$B$21="dB",10^($B3859/20),ABS($B3859)))</f>
        <v>11.7873179959295</v>
      </c>
      <c r="D3859" s="32" t="n">
        <f aca="false">IF($A3859="","",$A3859^2)</f>
        <v>363194.555664063</v>
      </c>
      <c r="E3859" s="32" t="n">
        <f aca="false">IF($A3859="","",IF($C3859&lt;=0,"",1/$C3859^2))</f>
        <v>0.00719730653853251</v>
      </c>
      <c r="F3859" s="33" t="n">
        <f aca="false">IF(OR(ROW()-設定!$B$30&lt;2,ROW()+設定!$B$30&gt;13701,N($A3859)&lt;=0,N(INDEX($A$2:$A$13701,MIN(13700,MAX(1,ROW()-1+設定!$B$30))))&lt;=0,$A3859&lt;設定!$B$28,$A3859&gt;設定!$B$29),0,IF(AND($C3859&gt;=MAX(INDEX($C$1:$C$13701,MAX(1,ROW()-設定!$B$24)):INDEX($C$1:$C$13701,MAX(1,ROW()-1))),$C3859&gt;MAX(INDEX($C$1:$C$13701,MIN(13701,ROW()+1)):INDEX($C$1:$C$13701,MIN(13701,ROW()+設定!$B$24))),$C3859&gt;=設定!$B$32,$C3859&gt;=MAX(MIN(INDEX($C$1:$C$13701,MAX(1,ROW()-設定!$B$26)):INDEX($C$1:$C$13701,MAX(1,ROW()-1))),MIN(INDEX($C$1:$C$13701,MIN(13701,ROW()+1)):INDEX($C$1:$C$13701,MIN(13701,ROW()+設定!$B$26))))*10^(設定!$B$27/20)),1,0))</f>
        <v>0</v>
      </c>
      <c r="G3859" s="33" t="n">
        <f aca="false">$G3858+IF($F3859=1,1,0)</f>
        <v>1</v>
      </c>
      <c r="H3859" s="0" t="str">
        <f aca="false">IF($F3859=1,$G3859,"")</f>
        <v/>
      </c>
    </row>
    <row r="3860" customFormat="false" ht="15" hidden="false" customHeight="false" outlineLevel="0" collapsed="false">
      <c r="A3860" s="30" t="n">
        <v>602.8125</v>
      </c>
      <c r="B3860" s="31" t="n">
        <v>21.4805</v>
      </c>
      <c r="C3860" s="32" t="n">
        <f aca="false">IF($A3860="","",IF(設定!$B$21="dB",10^($B3860/20),ABS($B3860)))</f>
        <v>11.8583700846791</v>
      </c>
      <c r="D3860" s="32" t="n">
        <f aca="false">IF($A3860="","",$A3860^2)</f>
        <v>363382.91015625</v>
      </c>
      <c r="E3860" s="32" t="n">
        <f aca="false">IF($A3860="","",IF($C3860&lt;=0,"",1/$C3860^2))</f>
        <v>0.00711131636884902</v>
      </c>
      <c r="F3860" s="33" t="n">
        <f aca="false">IF(OR(ROW()-設定!$B$30&lt;2,ROW()+設定!$B$30&gt;13701,N($A3860)&lt;=0,N(INDEX($A$2:$A$13701,MIN(13700,MAX(1,ROW()-1+設定!$B$30))))&lt;=0,$A3860&lt;設定!$B$28,$A3860&gt;設定!$B$29),0,IF(AND($C3860&gt;=MAX(INDEX($C$1:$C$13701,MAX(1,ROW()-設定!$B$24)):INDEX($C$1:$C$13701,MAX(1,ROW()-1))),$C3860&gt;MAX(INDEX($C$1:$C$13701,MIN(13701,ROW()+1)):INDEX($C$1:$C$13701,MIN(13701,ROW()+設定!$B$24))),$C3860&gt;=設定!$B$32,$C3860&gt;=MAX(MIN(INDEX($C$1:$C$13701,MAX(1,ROW()-設定!$B$26)):INDEX($C$1:$C$13701,MAX(1,ROW()-1))),MIN(INDEX($C$1:$C$13701,MIN(13701,ROW()+1)):INDEX($C$1:$C$13701,MIN(13701,ROW()+設定!$B$26))))*10^(設定!$B$27/20)),1,0))</f>
        <v>0</v>
      </c>
      <c r="G3860" s="33" t="n">
        <f aca="false">$G3859+IF($F3860=1,1,0)</f>
        <v>1</v>
      </c>
      <c r="H3860" s="0" t="str">
        <f aca="false">IF($F3860=1,$G3860,"")</f>
        <v/>
      </c>
    </row>
    <row r="3861" customFormat="false" ht="15" hidden="false" customHeight="false" outlineLevel="0" collapsed="false">
      <c r="A3861" s="30" t="n">
        <v>602.96875</v>
      </c>
      <c r="B3861" s="31" t="n">
        <v>21.3398</v>
      </c>
      <c r="C3861" s="32" t="n">
        <f aca="false">IF($A3861="","",IF(設定!$B$21="dB",10^($B3861/20),ABS($B3861)))</f>
        <v>11.6678275058597</v>
      </c>
      <c r="D3861" s="32" t="n">
        <f aca="false">IF($A3861="","",$A3861^2)</f>
        <v>363571.313476563</v>
      </c>
      <c r="E3861" s="32" t="n">
        <f aca="false">IF($A3861="","",IF($C3861&lt;=0,"",1/$C3861^2))</f>
        <v>0.00734547694549658</v>
      </c>
      <c r="F3861" s="33" t="n">
        <f aca="false">IF(OR(ROW()-設定!$B$30&lt;2,ROW()+設定!$B$30&gt;13701,N($A3861)&lt;=0,N(INDEX($A$2:$A$13701,MIN(13700,MAX(1,ROW()-1+設定!$B$30))))&lt;=0,$A3861&lt;設定!$B$28,$A3861&gt;設定!$B$29),0,IF(AND($C3861&gt;=MAX(INDEX($C$1:$C$13701,MAX(1,ROW()-設定!$B$24)):INDEX($C$1:$C$13701,MAX(1,ROW()-1))),$C3861&gt;MAX(INDEX($C$1:$C$13701,MIN(13701,ROW()+1)):INDEX($C$1:$C$13701,MIN(13701,ROW()+設定!$B$24))),$C3861&gt;=設定!$B$32,$C3861&gt;=MAX(MIN(INDEX($C$1:$C$13701,MAX(1,ROW()-設定!$B$26)):INDEX($C$1:$C$13701,MAX(1,ROW()-1))),MIN(INDEX($C$1:$C$13701,MIN(13701,ROW()+1)):INDEX($C$1:$C$13701,MIN(13701,ROW()+設定!$B$26))))*10^(設定!$B$27/20)),1,0))</f>
        <v>0</v>
      </c>
      <c r="G3861" s="33" t="n">
        <f aca="false">$G3860+IF($F3861=1,1,0)</f>
        <v>1</v>
      </c>
      <c r="H3861" s="0" t="str">
        <f aca="false">IF($F3861=1,$G3861,"")</f>
        <v/>
      </c>
    </row>
    <row r="3862" customFormat="false" ht="15" hidden="false" customHeight="false" outlineLevel="0" collapsed="false">
      <c r="A3862" s="30" t="n">
        <v>603.125</v>
      </c>
      <c r="B3862" s="31" t="n">
        <v>21.5727</v>
      </c>
      <c r="C3862" s="32" t="n">
        <f aca="false">IF($A3862="","",IF(設定!$B$21="dB",10^($B3862/20),ABS($B3862)))</f>
        <v>11.9849161519783</v>
      </c>
      <c r="D3862" s="32" t="n">
        <f aca="false">IF($A3862="","",$A3862^2)</f>
        <v>363759.765625</v>
      </c>
      <c r="E3862" s="32" t="n">
        <f aca="false">IF($A3862="","",IF($C3862&lt;=0,"",1/$C3862^2))</f>
        <v>0.00696193557415635</v>
      </c>
      <c r="F3862" s="33" t="n">
        <f aca="false">IF(OR(ROW()-設定!$B$30&lt;2,ROW()+設定!$B$30&gt;13701,N($A3862)&lt;=0,N(INDEX($A$2:$A$13701,MIN(13700,MAX(1,ROW()-1+設定!$B$30))))&lt;=0,$A3862&lt;設定!$B$28,$A3862&gt;設定!$B$29),0,IF(AND($C3862&gt;=MAX(INDEX($C$1:$C$13701,MAX(1,ROW()-設定!$B$24)):INDEX($C$1:$C$13701,MAX(1,ROW()-1))),$C3862&gt;MAX(INDEX($C$1:$C$13701,MIN(13701,ROW()+1)):INDEX($C$1:$C$13701,MIN(13701,ROW()+設定!$B$24))),$C3862&gt;=設定!$B$32,$C3862&gt;=MAX(MIN(INDEX($C$1:$C$13701,MAX(1,ROW()-設定!$B$26)):INDEX($C$1:$C$13701,MAX(1,ROW()-1))),MIN(INDEX($C$1:$C$13701,MIN(13701,ROW()+1)):INDEX($C$1:$C$13701,MIN(13701,ROW()+設定!$B$26))))*10^(設定!$B$27/20)),1,0))</f>
        <v>0</v>
      </c>
      <c r="G3862" s="33" t="n">
        <f aca="false">$G3861+IF($F3862=1,1,0)</f>
        <v>1</v>
      </c>
      <c r="H3862" s="0" t="str">
        <f aca="false">IF($F3862=1,$G3862,"")</f>
        <v/>
      </c>
    </row>
    <row r="3863" customFormat="false" ht="15" hidden="false" customHeight="false" outlineLevel="0" collapsed="false">
      <c r="A3863" s="30" t="n">
        <v>603.28125</v>
      </c>
      <c r="B3863" s="31" t="n">
        <v>21.5181</v>
      </c>
      <c r="C3863" s="32" t="n">
        <f aca="false">IF($A3863="","",IF(設定!$B$21="dB",10^($B3863/20),ABS($B3863)))</f>
        <v>11.9098145759701</v>
      </c>
      <c r="D3863" s="32" t="n">
        <f aca="false">IF($A3863="","",$A3863^2)</f>
        <v>363948.266601563</v>
      </c>
      <c r="E3863" s="32" t="n">
        <f aca="false">IF($A3863="","",IF($C3863&lt;=0,"",1/$C3863^2))</f>
        <v>0.00705001433409179</v>
      </c>
      <c r="F3863" s="33" t="n">
        <f aca="false">IF(OR(ROW()-設定!$B$30&lt;2,ROW()+設定!$B$30&gt;13701,N($A3863)&lt;=0,N(INDEX($A$2:$A$13701,MIN(13700,MAX(1,ROW()-1+設定!$B$30))))&lt;=0,$A3863&lt;設定!$B$28,$A3863&gt;設定!$B$29),0,IF(AND($C3863&gt;=MAX(INDEX($C$1:$C$13701,MAX(1,ROW()-設定!$B$24)):INDEX($C$1:$C$13701,MAX(1,ROW()-1))),$C3863&gt;MAX(INDEX($C$1:$C$13701,MIN(13701,ROW()+1)):INDEX($C$1:$C$13701,MIN(13701,ROW()+設定!$B$24))),$C3863&gt;=設定!$B$32,$C3863&gt;=MAX(MIN(INDEX($C$1:$C$13701,MAX(1,ROW()-設定!$B$26)):INDEX($C$1:$C$13701,MAX(1,ROW()-1))),MIN(INDEX($C$1:$C$13701,MIN(13701,ROW()+1)):INDEX($C$1:$C$13701,MIN(13701,ROW()+設定!$B$26))))*10^(設定!$B$27/20)),1,0))</f>
        <v>0</v>
      </c>
      <c r="G3863" s="33" t="n">
        <f aca="false">$G3862+IF($F3863=1,1,0)</f>
        <v>1</v>
      </c>
      <c r="H3863" s="0" t="str">
        <f aca="false">IF($F3863=1,$G3863,"")</f>
        <v/>
      </c>
    </row>
    <row r="3864" customFormat="false" ht="15" hidden="false" customHeight="false" outlineLevel="0" collapsed="false">
      <c r="A3864" s="30" t="n">
        <v>603.4375</v>
      </c>
      <c r="B3864" s="31" t="n">
        <v>21.5216</v>
      </c>
      <c r="C3864" s="32" t="n">
        <f aca="false">IF($A3864="","",IF(設定!$B$21="dB",10^($B3864/20),ABS($B3864)))</f>
        <v>11.914614631265</v>
      </c>
      <c r="D3864" s="32" t="n">
        <f aca="false">IF($A3864="","",$A3864^2)</f>
        <v>364136.81640625</v>
      </c>
      <c r="E3864" s="32" t="n">
        <f aca="false">IF($A3864="","",IF($C3864&lt;=0,"",1/$C3864^2))</f>
        <v>0.00704433498263855</v>
      </c>
      <c r="F3864" s="33" t="n">
        <f aca="false">IF(OR(ROW()-設定!$B$30&lt;2,ROW()+設定!$B$30&gt;13701,N($A3864)&lt;=0,N(INDEX($A$2:$A$13701,MIN(13700,MAX(1,ROW()-1+設定!$B$30))))&lt;=0,$A3864&lt;設定!$B$28,$A3864&gt;設定!$B$29),0,IF(AND($C3864&gt;=MAX(INDEX($C$1:$C$13701,MAX(1,ROW()-設定!$B$24)):INDEX($C$1:$C$13701,MAX(1,ROW()-1))),$C3864&gt;MAX(INDEX($C$1:$C$13701,MIN(13701,ROW()+1)):INDEX($C$1:$C$13701,MIN(13701,ROW()+設定!$B$24))),$C3864&gt;=設定!$B$32,$C3864&gt;=MAX(MIN(INDEX($C$1:$C$13701,MAX(1,ROW()-設定!$B$26)):INDEX($C$1:$C$13701,MAX(1,ROW()-1))),MIN(INDEX($C$1:$C$13701,MIN(13701,ROW()+1)):INDEX($C$1:$C$13701,MIN(13701,ROW()+設定!$B$26))))*10^(設定!$B$27/20)),1,0))</f>
        <v>0</v>
      </c>
      <c r="G3864" s="33" t="n">
        <f aca="false">$G3863+IF($F3864=1,1,0)</f>
        <v>1</v>
      </c>
      <c r="H3864" s="0" t="str">
        <f aca="false">IF($F3864=1,$G3864,"")</f>
        <v/>
      </c>
    </row>
    <row r="3865" customFormat="false" ht="15" hidden="false" customHeight="false" outlineLevel="0" collapsed="false">
      <c r="A3865" s="30" t="n">
        <v>603.59375</v>
      </c>
      <c r="B3865" s="31" t="n">
        <v>21.6109</v>
      </c>
      <c r="C3865" s="32" t="n">
        <f aca="false">IF($A3865="","",IF(設定!$B$21="dB",10^($B3865/20),ABS($B3865)))</f>
        <v>12.0377411398423</v>
      </c>
      <c r="D3865" s="32" t="n">
        <f aca="false">IF($A3865="","",$A3865^2)</f>
        <v>364325.415039063</v>
      </c>
      <c r="E3865" s="32" t="n">
        <f aca="false">IF($A3865="","",IF($C3865&lt;=0,"",1/$C3865^2))</f>
        <v>0.00690096778431059</v>
      </c>
      <c r="F3865" s="33" t="n">
        <f aca="false">IF(OR(ROW()-設定!$B$30&lt;2,ROW()+設定!$B$30&gt;13701,N($A3865)&lt;=0,N(INDEX($A$2:$A$13701,MIN(13700,MAX(1,ROW()-1+設定!$B$30))))&lt;=0,$A3865&lt;設定!$B$28,$A3865&gt;設定!$B$29),0,IF(AND($C3865&gt;=MAX(INDEX($C$1:$C$13701,MAX(1,ROW()-設定!$B$24)):INDEX($C$1:$C$13701,MAX(1,ROW()-1))),$C3865&gt;MAX(INDEX($C$1:$C$13701,MIN(13701,ROW()+1)):INDEX($C$1:$C$13701,MIN(13701,ROW()+設定!$B$24))),$C3865&gt;=設定!$B$32,$C3865&gt;=MAX(MIN(INDEX($C$1:$C$13701,MAX(1,ROW()-設定!$B$26)):INDEX($C$1:$C$13701,MAX(1,ROW()-1))),MIN(INDEX($C$1:$C$13701,MIN(13701,ROW()+1)):INDEX($C$1:$C$13701,MIN(13701,ROW()+設定!$B$26))))*10^(設定!$B$27/20)),1,0))</f>
        <v>0</v>
      </c>
      <c r="G3865" s="33" t="n">
        <f aca="false">$G3864+IF($F3865=1,1,0)</f>
        <v>1</v>
      </c>
      <c r="H3865" s="0" t="str">
        <f aca="false">IF($F3865=1,$G3865,"")</f>
        <v/>
      </c>
    </row>
    <row r="3866" customFormat="false" ht="15" hidden="false" customHeight="false" outlineLevel="0" collapsed="false">
      <c r="A3866" s="30" t="n">
        <v>603.75</v>
      </c>
      <c r="B3866" s="31" t="n">
        <v>21.4586</v>
      </c>
      <c r="C3866" s="32" t="n">
        <f aca="false">IF($A3866="","",IF(設定!$B$21="dB",10^($B3866/20),ABS($B3866)))</f>
        <v>11.8285088732209</v>
      </c>
      <c r="D3866" s="32" t="n">
        <f aca="false">IF($A3866="","",$A3866^2)</f>
        <v>364514.0625</v>
      </c>
      <c r="E3866" s="32" t="n">
        <f aca="false">IF($A3866="","",IF($C3866&lt;=0,"",1/$C3866^2))</f>
        <v>0.00714726689606252</v>
      </c>
      <c r="F3866" s="33" t="n">
        <f aca="false">IF(OR(ROW()-設定!$B$30&lt;2,ROW()+設定!$B$30&gt;13701,N($A3866)&lt;=0,N(INDEX($A$2:$A$13701,MIN(13700,MAX(1,ROW()-1+設定!$B$30))))&lt;=0,$A3866&lt;設定!$B$28,$A3866&gt;設定!$B$29),0,IF(AND($C3866&gt;=MAX(INDEX($C$1:$C$13701,MAX(1,ROW()-設定!$B$24)):INDEX($C$1:$C$13701,MAX(1,ROW()-1))),$C3866&gt;MAX(INDEX($C$1:$C$13701,MIN(13701,ROW()+1)):INDEX($C$1:$C$13701,MIN(13701,ROW()+設定!$B$24))),$C3866&gt;=設定!$B$32,$C3866&gt;=MAX(MIN(INDEX($C$1:$C$13701,MAX(1,ROW()-設定!$B$26)):INDEX($C$1:$C$13701,MAX(1,ROW()-1))),MIN(INDEX($C$1:$C$13701,MIN(13701,ROW()+1)):INDEX($C$1:$C$13701,MIN(13701,ROW()+設定!$B$26))))*10^(設定!$B$27/20)),1,0))</f>
        <v>0</v>
      </c>
      <c r="G3866" s="33" t="n">
        <f aca="false">$G3865+IF($F3866=1,1,0)</f>
        <v>1</v>
      </c>
      <c r="H3866" s="0" t="str">
        <f aca="false">IF($F3866=1,$G3866,"")</f>
        <v/>
      </c>
    </row>
    <row r="3867" customFormat="false" ht="15" hidden="false" customHeight="false" outlineLevel="0" collapsed="false">
      <c r="A3867" s="30" t="n">
        <v>603.90625</v>
      </c>
      <c r="B3867" s="31" t="n">
        <v>21.5704</v>
      </c>
      <c r="C3867" s="32" t="n">
        <f aca="false">IF($A3867="","",IF(設定!$B$21="dB",10^($B3867/20),ABS($B3867)))</f>
        <v>11.9817429988517</v>
      </c>
      <c r="D3867" s="32" t="n">
        <f aca="false">IF($A3867="","",$A3867^2)</f>
        <v>364702.758789063</v>
      </c>
      <c r="E3867" s="32" t="n">
        <f aca="false">IF($A3867="","",IF($C3867&lt;=0,"",1/$C3867^2))</f>
        <v>0.00696562355392361</v>
      </c>
      <c r="F3867" s="33" t="n">
        <f aca="false">IF(OR(ROW()-設定!$B$30&lt;2,ROW()+設定!$B$30&gt;13701,N($A3867)&lt;=0,N(INDEX($A$2:$A$13701,MIN(13700,MAX(1,ROW()-1+設定!$B$30))))&lt;=0,$A3867&lt;設定!$B$28,$A3867&gt;設定!$B$29),0,IF(AND($C3867&gt;=MAX(INDEX($C$1:$C$13701,MAX(1,ROW()-設定!$B$24)):INDEX($C$1:$C$13701,MAX(1,ROW()-1))),$C3867&gt;MAX(INDEX($C$1:$C$13701,MIN(13701,ROW()+1)):INDEX($C$1:$C$13701,MIN(13701,ROW()+設定!$B$24))),$C3867&gt;=設定!$B$32,$C3867&gt;=MAX(MIN(INDEX($C$1:$C$13701,MAX(1,ROW()-設定!$B$26)):INDEX($C$1:$C$13701,MAX(1,ROW()-1))),MIN(INDEX($C$1:$C$13701,MIN(13701,ROW()+1)):INDEX($C$1:$C$13701,MIN(13701,ROW()+設定!$B$26))))*10^(設定!$B$27/20)),1,0))</f>
        <v>0</v>
      </c>
      <c r="G3867" s="33" t="n">
        <f aca="false">$G3866+IF($F3867=1,1,0)</f>
        <v>1</v>
      </c>
      <c r="H3867" s="0" t="str">
        <f aca="false">IF($F3867=1,$G3867,"")</f>
        <v/>
      </c>
    </row>
    <row r="3868" customFormat="false" ht="15" hidden="false" customHeight="false" outlineLevel="0" collapsed="false">
      <c r="A3868" s="30" t="n">
        <v>604.0625</v>
      </c>
      <c r="B3868" s="31" t="n">
        <v>21.6859</v>
      </c>
      <c r="C3868" s="32" t="n">
        <f aca="false">IF($A3868="","",IF(設定!$B$21="dB",10^($B3868/20),ABS($B3868)))</f>
        <v>12.142133401241</v>
      </c>
      <c r="D3868" s="32" t="n">
        <f aca="false">IF($A3868="","",$A3868^2)</f>
        <v>364891.50390625</v>
      </c>
      <c r="E3868" s="32" t="n">
        <f aca="false">IF($A3868="","",IF($C3868&lt;=0,"",1/$C3868^2))</f>
        <v>0.00678281543845273</v>
      </c>
      <c r="F3868" s="33" t="n">
        <f aca="false">IF(OR(ROW()-設定!$B$30&lt;2,ROW()+設定!$B$30&gt;13701,N($A3868)&lt;=0,N(INDEX($A$2:$A$13701,MIN(13700,MAX(1,ROW()-1+設定!$B$30))))&lt;=0,$A3868&lt;設定!$B$28,$A3868&gt;設定!$B$29),0,IF(AND($C3868&gt;=MAX(INDEX($C$1:$C$13701,MAX(1,ROW()-設定!$B$24)):INDEX($C$1:$C$13701,MAX(1,ROW()-1))),$C3868&gt;MAX(INDEX($C$1:$C$13701,MIN(13701,ROW()+1)):INDEX($C$1:$C$13701,MIN(13701,ROW()+設定!$B$24))),$C3868&gt;=設定!$B$32,$C3868&gt;=MAX(MIN(INDEX($C$1:$C$13701,MAX(1,ROW()-設定!$B$26)):INDEX($C$1:$C$13701,MAX(1,ROW()-1))),MIN(INDEX($C$1:$C$13701,MIN(13701,ROW()+1)):INDEX($C$1:$C$13701,MIN(13701,ROW()+設定!$B$26))))*10^(設定!$B$27/20)),1,0))</f>
        <v>0</v>
      </c>
      <c r="G3868" s="33" t="n">
        <f aca="false">$G3867+IF($F3868=1,1,0)</f>
        <v>1</v>
      </c>
      <c r="H3868" s="0" t="str">
        <f aca="false">IF($F3868=1,$G3868,"")</f>
        <v/>
      </c>
    </row>
    <row r="3869" customFormat="false" ht="15" hidden="false" customHeight="false" outlineLevel="0" collapsed="false">
      <c r="A3869" s="30" t="n">
        <v>604.21875</v>
      </c>
      <c r="B3869" s="31" t="n">
        <v>21.8054</v>
      </c>
      <c r="C3869" s="32" t="n">
        <f aca="false">IF($A3869="","",IF(設定!$B$21="dB",10^($B3869/20),ABS($B3869)))</f>
        <v>12.310338642199</v>
      </c>
      <c r="D3869" s="32" t="n">
        <f aca="false">IF($A3869="","",$A3869^2)</f>
        <v>365080.297851563</v>
      </c>
      <c r="E3869" s="32" t="n">
        <f aca="false">IF($A3869="","",IF($C3869&lt;=0,"",1/$C3869^2))</f>
        <v>0.00659872454965495</v>
      </c>
      <c r="F3869" s="33" t="n">
        <f aca="false">IF(OR(ROW()-設定!$B$30&lt;2,ROW()+設定!$B$30&gt;13701,N($A3869)&lt;=0,N(INDEX($A$2:$A$13701,MIN(13700,MAX(1,ROW()-1+設定!$B$30))))&lt;=0,$A3869&lt;設定!$B$28,$A3869&gt;設定!$B$29),0,IF(AND($C3869&gt;=MAX(INDEX($C$1:$C$13701,MAX(1,ROW()-設定!$B$24)):INDEX($C$1:$C$13701,MAX(1,ROW()-1))),$C3869&gt;MAX(INDEX($C$1:$C$13701,MIN(13701,ROW()+1)):INDEX($C$1:$C$13701,MIN(13701,ROW()+設定!$B$24))),$C3869&gt;=設定!$B$32,$C3869&gt;=MAX(MIN(INDEX($C$1:$C$13701,MAX(1,ROW()-設定!$B$26)):INDEX($C$1:$C$13701,MAX(1,ROW()-1))),MIN(INDEX($C$1:$C$13701,MIN(13701,ROW()+1)):INDEX($C$1:$C$13701,MIN(13701,ROW()+設定!$B$26))))*10^(設定!$B$27/20)),1,0))</f>
        <v>0</v>
      </c>
      <c r="G3869" s="33" t="n">
        <f aca="false">$G3868+IF($F3869=1,1,0)</f>
        <v>1</v>
      </c>
      <c r="H3869" s="0" t="str">
        <f aca="false">IF($F3869=1,$G3869,"")</f>
        <v/>
      </c>
    </row>
    <row r="3870" customFormat="false" ht="15" hidden="false" customHeight="false" outlineLevel="0" collapsed="false">
      <c r="A3870" s="30" t="n">
        <v>604.375</v>
      </c>
      <c r="B3870" s="31" t="n">
        <v>21.7483</v>
      </c>
      <c r="C3870" s="32" t="n">
        <f aca="false">IF($A3870="","",IF(設定!$B$21="dB",10^($B3870/20),ABS($B3870)))</f>
        <v>12.2296773670599</v>
      </c>
      <c r="D3870" s="32" t="n">
        <f aca="false">IF($A3870="","",$A3870^2)</f>
        <v>365269.140625</v>
      </c>
      <c r="E3870" s="32" t="n">
        <f aca="false">IF($A3870="","",IF($C3870&lt;=0,"",1/$C3870^2))</f>
        <v>0.00668605584964816</v>
      </c>
      <c r="F3870" s="33" t="n">
        <f aca="false">IF(OR(ROW()-設定!$B$30&lt;2,ROW()+設定!$B$30&gt;13701,N($A3870)&lt;=0,N(INDEX($A$2:$A$13701,MIN(13700,MAX(1,ROW()-1+設定!$B$30))))&lt;=0,$A3870&lt;設定!$B$28,$A3870&gt;設定!$B$29),0,IF(AND($C3870&gt;=MAX(INDEX($C$1:$C$13701,MAX(1,ROW()-設定!$B$24)):INDEX($C$1:$C$13701,MAX(1,ROW()-1))),$C3870&gt;MAX(INDEX($C$1:$C$13701,MIN(13701,ROW()+1)):INDEX($C$1:$C$13701,MIN(13701,ROW()+設定!$B$24))),$C3870&gt;=設定!$B$32,$C3870&gt;=MAX(MIN(INDEX($C$1:$C$13701,MAX(1,ROW()-設定!$B$26)):INDEX($C$1:$C$13701,MAX(1,ROW()-1))),MIN(INDEX($C$1:$C$13701,MIN(13701,ROW()+1)):INDEX($C$1:$C$13701,MIN(13701,ROW()+設定!$B$26))))*10^(設定!$B$27/20)),1,0))</f>
        <v>0</v>
      </c>
      <c r="G3870" s="33" t="n">
        <f aca="false">$G3869+IF($F3870=1,1,0)</f>
        <v>1</v>
      </c>
      <c r="H3870" s="0" t="str">
        <f aca="false">IF($F3870=1,$G3870,"")</f>
        <v/>
      </c>
    </row>
    <row r="3871" customFormat="false" ht="15" hidden="false" customHeight="false" outlineLevel="0" collapsed="false">
      <c r="A3871" s="30" t="n">
        <v>604.53125</v>
      </c>
      <c r="B3871" s="31" t="n">
        <v>21.8193</v>
      </c>
      <c r="C3871" s="32" t="n">
        <f aca="false">IF($A3871="","",IF(設定!$B$21="dB",10^($B3871/20),ABS($B3871)))</f>
        <v>12.3300546072495</v>
      </c>
      <c r="D3871" s="32" t="n">
        <f aca="false">IF($A3871="","",$A3871^2)</f>
        <v>365458.032226563</v>
      </c>
      <c r="E3871" s="32" t="n">
        <f aca="false">IF($A3871="","",IF($C3871&lt;=0,"",1/$C3871^2))</f>
        <v>0.00657763847817906</v>
      </c>
      <c r="F3871" s="33" t="n">
        <f aca="false">IF(OR(ROW()-設定!$B$30&lt;2,ROW()+設定!$B$30&gt;13701,N($A3871)&lt;=0,N(INDEX($A$2:$A$13701,MIN(13700,MAX(1,ROW()-1+設定!$B$30))))&lt;=0,$A3871&lt;設定!$B$28,$A3871&gt;設定!$B$29),0,IF(AND($C3871&gt;=MAX(INDEX($C$1:$C$13701,MAX(1,ROW()-設定!$B$24)):INDEX($C$1:$C$13701,MAX(1,ROW()-1))),$C3871&gt;MAX(INDEX($C$1:$C$13701,MIN(13701,ROW()+1)):INDEX($C$1:$C$13701,MIN(13701,ROW()+設定!$B$24))),$C3871&gt;=設定!$B$32,$C3871&gt;=MAX(MIN(INDEX($C$1:$C$13701,MAX(1,ROW()-設定!$B$26)):INDEX($C$1:$C$13701,MAX(1,ROW()-1))),MIN(INDEX($C$1:$C$13701,MIN(13701,ROW()+1)):INDEX($C$1:$C$13701,MIN(13701,ROW()+設定!$B$26))))*10^(設定!$B$27/20)),1,0))</f>
        <v>0</v>
      </c>
      <c r="G3871" s="33" t="n">
        <f aca="false">$G3870+IF($F3871=1,1,0)</f>
        <v>1</v>
      </c>
      <c r="H3871" s="0" t="str">
        <f aca="false">IF($F3871=1,$G3871,"")</f>
        <v/>
      </c>
    </row>
    <row r="3872" customFormat="false" ht="15" hidden="false" customHeight="false" outlineLevel="0" collapsed="false">
      <c r="A3872" s="30" t="n">
        <v>604.6875</v>
      </c>
      <c r="B3872" s="31" t="n">
        <v>21.9791</v>
      </c>
      <c r="C3872" s="32" t="n">
        <f aca="false">IF($A3872="","",IF(設定!$B$21="dB",10^($B3872/20),ABS($B3872)))</f>
        <v>12.5589982522304</v>
      </c>
      <c r="D3872" s="32" t="n">
        <f aca="false">IF($A3872="","",$A3872^2)</f>
        <v>365646.97265625</v>
      </c>
      <c r="E3872" s="32" t="n">
        <f aca="false">IF($A3872="","",IF($C3872&lt;=0,"",1/$C3872^2))</f>
        <v>0.00634001083374077</v>
      </c>
      <c r="F3872" s="33" t="n">
        <f aca="false">IF(OR(ROW()-設定!$B$30&lt;2,ROW()+設定!$B$30&gt;13701,N($A3872)&lt;=0,N(INDEX($A$2:$A$13701,MIN(13700,MAX(1,ROW()-1+設定!$B$30))))&lt;=0,$A3872&lt;設定!$B$28,$A3872&gt;設定!$B$29),0,IF(AND($C3872&gt;=MAX(INDEX($C$1:$C$13701,MAX(1,ROW()-設定!$B$24)):INDEX($C$1:$C$13701,MAX(1,ROW()-1))),$C3872&gt;MAX(INDEX($C$1:$C$13701,MIN(13701,ROW()+1)):INDEX($C$1:$C$13701,MIN(13701,ROW()+設定!$B$24))),$C3872&gt;=設定!$B$32,$C3872&gt;=MAX(MIN(INDEX($C$1:$C$13701,MAX(1,ROW()-設定!$B$26)):INDEX($C$1:$C$13701,MAX(1,ROW()-1))),MIN(INDEX($C$1:$C$13701,MIN(13701,ROW()+1)):INDEX($C$1:$C$13701,MIN(13701,ROW()+設定!$B$26))))*10^(設定!$B$27/20)),1,0))</f>
        <v>0</v>
      </c>
      <c r="G3872" s="33" t="n">
        <f aca="false">$G3871+IF($F3872=1,1,0)</f>
        <v>1</v>
      </c>
      <c r="H3872" s="0" t="str">
        <f aca="false">IF($F3872=1,$G3872,"")</f>
        <v/>
      </c>
    </row>
    <row r="3873" customFormat="false" ht="15" hidden="false" customHeight="false" outlineLevel="0" collapsed="false">
      <c r="A3873" s="30" t="n">
        <v>604.84375</v>
      </c>
      <c r="B3873" s="31" t="n">
        <v>22.0706</v>
      </c>
      <c r="C3873" s="32" t="n">
        <f aca="false">IF($A3873="","",IF(設定!$B$21="dB",10^($B3873/20),ABS($B3873)))</f>
        <v>12.6919981463433</v>
      </c>
      <c r="D3873" s="32" t="n">
        <f aca="false">IF($A3873="","",$A3873^2)</f>
        <v>365835.961914063</v>
      </c>
      <c r="E3873" s="32" t="n">
        <f aca="false">IF($A3873="","",IF($C3873&lt;=0,"",1/$C3873^2))</f>
        <v>0.00620783263928028</v>
      </c>
      <c r="F3873" s="33" t="n">
        <f aca="false">IF(OR(ROW()-設定!$B$30&lt;2,ROW()+設定!$B$30&gt;13701,N($A3873)&lt;=0,N(INDEX($A$2:$A$13701,MIN(13700,MAX(1,ROW()-1+設定!$B$30))))&lt;=0,$A3873&lt;設定!$B$28,$A3873&gt;設定!$B$29),0,IF(AND($C3873&gt;=MAX(INDEX($C$1:$C$13701,MAX(1,ROW()-設定!$B$24)):INDEX($C$1:$C$13701,MAX(1,ROW()-1))),$C3873&gt;MAX(INDEX($C$1:$C$13701,MIN(13701,ROW()+1)):INDEX($C$1:$C$13701,MIN(13701,ROW()+設定!$B$24))),$C3873&gt;=設定!$B$32,$C3873&gt;=MAX(MIN(INDEX($C$1:$C$13701,MAX(1,ROW()-設定!$B$26)):INDEX($C$1:$C$13701,MAX(1,ROW()-1))),MIN(INDEX($C$1:$C$13701,MIN(13701,ROW()+1)):INDEX($C$1:$C$13701,MIN(13701,ROW()+設定!$B$26))))*10^(設定!$B$27/20)),1,0))</f>
        <v>0</v>
      </c>
      <c r="G3873" s="33" t="n">
        <f aca="false">$G3872+IF($F3873=1,1,0)</f>
        <v>1</v>
      </c>
      <c r="H3873" s="0" t="str">
        <f aca="false">IF($F3873=1,$G3873,"")</f>
        <v/>
      </c>
    </row>
    <row r="3874" customFormat="false" ht="15" hidden="false" customHeight="false" outlineLevel="0" collapsed="false">
      <c r="A3874" s="30" t="n">
        <v>605</v>
      </c>
      <c r="B3874" s="31" t="n">
        <v>22.0513</v>
      </c>
      <c r="C3874" s="32" t="n">
        <f aca="false">IF($A3874="","",IF(設定!$B$21="dB",10^($B3874/20),ABS($B3874)))</f>
        <v>12.6638279034662</v>
      </c>
      <c r="D3874" s="32" t="n">
        <f aca="false">IF($A3874="","",$A3874^2)</f>
        <v>366025</v>
      </c>
      <c r="E3874" s="32" t="n">
        <f aca="false">IF($A3874="","",IF($C3874&lt;=0,"",1/$C3874^2))</f>
        <v>0.00623548157094159</v>
      </c>
      <c r="F3874" s="33" t="n">
        <f aca="false">IF(OR(ROW()-設定!$B$30&lt;2,ROW()+設定!$B$30&gt;13701,N($A3874)&lt;=0,N(INDEX($A$2:$A$13701,MIN(13700,MAX(1,ROW()-1+設定!$B$30))))&lt;=0,$A3874&lt;設定!$B$28,$A3874&gt;設定!$B$29),0,IF(AND($C3874&gt;=MAX(INDEX($C$1:$C$13701,MAX(1,ROW()-設定!$B$24)):INDEX($C$1:$C$13701,MAX(1,ROW()-1))),$C3874&gt;MAX(INDEX($C$1:$C$13701,MIN(13701,ROW()+1)):INDEX($C$1:$C$13701,MIN(13701,ROW()+設定!$B$24))),$C3874&gt;=設定!$B$32,$C3874&gt;=MAX(MIN(INDEX($C$1:$C$13701,MAX(1,ROW()-設定!$B$26)):INDEX($C$1:$C$13701,MAX(1,ROW()-1))),MIN(INDEX($C$1:$C$13701,MIN(13701,ROW()+1)):INDEX($C$1:$C$13701,MIN(13701,ROW()+設定!$B$26))))*10^(設定!$B$27/20)),1,0))</f>
        <v>0</v>
      </c>
      <c r="G3874" s="33" t="n">
        <f aca="false">$G3873+IF($F3874=1,1,0)</f>
        <v>1</v>
      </c>
      <c r="H3874" s="0" t="str">
        <f aca="false">IF($F3874=1,$G3874,"")</f>
        <v/>
      </c>
    </row>
    <row r="3875" customFormat="false" ht="15" hidden="false" customHeight="false" outlineLevel="0" collapsed="false">
      <c r="A3875" s="30" t="n">
        <v>605.15625</v>
      </c>
      <c r="B3875" s="31" t="n">
        <v>22.1494</v>
      </c>
      <c r="C3875" s="32" t="n">
        <f aca="false">IF($A3875="","",IF(設定!$B$21="dB",10^($B3875/20),ABS($B3875)))</f>
        <v>12.8076661925673</v>
      </c>
      <c r="D3875" s="32" t="n">
        <f aca="false">IF($A3875="","",$A3875^2)</f>
        <v>366214.086914063</v>
      </c>
      <c r="E3875" s="32" t="n">
        <f aca="false">IF($A3875="","",IF($C3875&lt;=0,"",1/$C3875^2))</f>
        <v>0.00609621113691895</v>
      </c>
      <c r="F3875" s="33" t="n">
        <f aca="false">IF(OR(ROW()-設定!$B$30&lt;2,ROW()+設定!$B$30&gt;13701,N($A3875)&lt;=0,N(INDEX($A$2:$A$13701,MIN(13700,MAX(1,ROW()-1+設定!$B$30))))&lt;=0,$A3875&lt;設定!$B$28,$A3875&gt;設定!$B$29),0,IF(AND($C3875&gt;=MAX(INDEX($C$1:$C$13701,MAX(1,ROW()-設定!$B$24)):INDEX($C$1:$C$13701,MAX(1,ROW()-1))),$C3875&gt;MAX(INDEX($C$1:$C$13701,MIN(13701,ROW()+1)):INDEX($C$1:$C$13701,MIN(13701,ROW()+設定!$B$24))),$C3875&gt;=設定!$B$32,$C3875&gt;=MAX(MIN(INDEX($C$1:$C$13701,MAX(1,ROW()-設定!$B$26)):INDEX($C$1:$C$13701,MAX(1,ROW()-1))),MIN(INDEX($C$1:$C$13701,MIN(13701,ROW()+1)):INDEX($C$1:$C$13701,MIN(13701,ROW()+設定!$B$26))))*10^(設定!$B$27/20)),1,0))</f>
        <v>0</v>
      </c>
      <c r="G3875" s="33" t="n">
        <f aca="false">$G3874+IF($F3875=1,1,0)</f>
        <v>1</v>
      </c>
      <c r="H3875" s="0" t="str">
        <f aca="false">IF($F3875=1,$G3875,"")</f>
        <v/>
      </c>
    </row>
    <row r="3876" customFormat="false" ht="15" hidden="false" customHeight="false" outlineLevel="0" collapsed="false">
      <c r="A3876" s="30" t="n">
        <v>605.3125</v>
      </c>
      <c r="B3876" s="31" t="n">
        <v>22.0232</v>
      </c>
      <c r="C3876" s="32" t="n">
        <f aca="false">IF($A3876="","",IF(設定!$B$21="dB",10^($B3876/20),ABS($B3876)))</f>
        <v>12.622924946776</v>
      </c>
      <c r="D3876" s="32" t="n">
        <f aca="false">IF($A3876="","",$A3876^2)</f>
        <v>366403.22265625</v>
      </c>
      <c r="E3876" s="32" t="n">
        <f aca="false">IF($A3876="","",IF($C3876&lt;=0,"",1/$C3876^2))</f>
        <v>0.00627595758761754</v>
      </c>
      <c r="F3876" s="33" t="n">
        <f aca="false">IF(OR(ROW()-設定!$B$30&lt;2,ROW()+設定!$B$30&gt;13701,N($A3876)&lt;=0,N(INDEX($A$2:$A$13701,MIN(13700,MAX(1,ROW()-1+設定!$B$30))))&lt;=0,$A3876&lt;設定!$B$28,$A3876&gt;設定!$B$29),0,IF(AND($C3876&gt;=MAX(INDEX($C$1:$C$13701,MAX(1,ROW()-設定!$B$24)):INDEX($C$1:$C$13701,MAX(1,ROW()-1))),$C3876&gt;MAX(INDEX($C$1:$C$13701,MIN(13701,ROW()+1)):INDEX($C$1:$C$13701,MIN(13701,ROW()+設定!$B$24))),$C3876&gt;=設定!$B$32,$C3876&gt;=MAX(MIN(INDEX($C$1:$C$13701,MAX(1,ROW()-設定!$B$26)):INDEX($C$1:$C$13701,MAX(1,ROW()-1))),MIN(INDEX($C$1:$C$13701,MIN(13701,ROW()+1)):INDEX($C$1:$C$13701,MIN(13701,ROW()+設定!$B$26))))*10^(設定!$B$27/20)),1,0))</f>
        <v>0</v>
      </c>
      <c r="G3876" s="33" t="n">
        <f aca="false">$G3875+IF($F3876=1,1,0)</f>
        <v>1</v>
      </c>
      <c r="H3876" s="0" t="str">
        <f aca="false">IF($F3876=1,$G3876,"")</f>
        <v/>
      </c>
    </row>
    <row r="3877" customFormat="false" ht="15" hidden="false" customHeight="false" outlineLevel="0" collapsed="false">
      <c r="A3877" s="30" t="n">
        <v>605.46875</v>
      </c>
      <c r="B3877" s="31" t="n">
        <v>22.0812</v>
      </c>
      <c r="C3877" s="32" t="n">
        <f aca="false">IF($A3877="","",IF(設定!$B$21="dB",10^($B3877/20),ABS($B3877)))</f>
        <v>12.7074965363437</v>
      </c>
      <c r="D3877" s="32" t="n">
        <f aca="false">IF($A3877="","",$A3877^2)</f>
        <v>366592.407226563</v>
      </c>
      <c r="E3877" s="32" t="n">
        <f aca="false">IF($A3877="","",IF($C3877&lt;=0,"",1/$C3877^2))</f>
        <v>0.00619269940826685</v>
      </c>
      <c r="F3877" s="33" t="n">
        <f aca="false">IF(OR(ROW()-設定!$B$30&lt;2,ROW()+設定!$B$30&gt;13701,N($A3877)&lt;=0,N(INDEX($A$2:$A$13701,MIN(13700,MAX(1,ROW()-1+設定!$B$30))))&lt;=0,$A3877&lt;設定!$B$28,$A3877&gt;設定!$B$29),0,IF(AND($C3877&gt;=MAX(INDEX($C$1:$C$13701,MAX(1,ROW()-設定!$B$24)):INDEX($C$1:$C$13701,MAX(1,ROW()-1))),$C3877&gt;MAX(INDEX($C$1:$C$13701,MIN(13701,ROW()+1)):INDEX($C$1:$C$13701,MIN(13701,ROW()+設定!$B$24))),$C3877&gt;=設定!$B$32,$C3877&gt;=MAX(MIN(INDEX($C$1:$C$13701,MAX(1,ROW()-設定!$B$26)):INDEX($C$1:$C$13701,MAX(1,ROW()-1))),MIN(INDEX($C$1:$C$13701,MIN(13701,ROW()+1)):INDEX($C$1:$C$13701,MIN(13701,ROW()+設定!$B$26))))*10^(設定!$B$27/20)),1,0))</f>
        <v>0</v>
      </c>
      <c r="G3877" s="33" t="n">
        <f aca="false">$G3876+IF($F3877=1,1,0)</f>
        <v>1</v>
      </c>
      <c r="H3877" s="0" t="str">
        <f aca="false">IF($F3877=1,$G3877,"")</f>
        <v/>
      </c>
    </row>
    <row r="3878" customFormat="false" ht="15" hidden="false" customHeight="false" outlineLevel="0" collapsed="false">
      <c r="A3878" s="30" t="n">
        <v>605.625</v>
      </c>
      <c r="B3878" s="31" t="n">
        <v>22.1944</v>
      </c>
      <c r="C3878" s="32" t="n">
        <f aca="false">IF($A3878="","",IF(設定!$B$21="dB",10^($B3878/20),ABS($B3878)))</f>
        <v>12.8741925419832</v>
      </c>
      <c r="D3878" s="32" t="n">
        <f aca="false">IF($A3878="","",$A3878^2)</f>
        <v>366781.640625</v>
      </c>
      <c r="E3878" s="32" t="n">
        <f aca="false">IF($A3878="","",IF($C3878&lt;=0,"",1/$C3878^2))</f>
        <v>0.00603337056263689</v>
      </c>
      <c r="F3878" s="33" t="n">
        <f aca="false">IF(OR(ROW()-設定!$B$30&lt;2,ROW()+設定!$B$30&gt;13701,N($A3878)&lt;=0,N(INDEX($A$2:$A$13701,MIN(13700,MAX(1,ROW()-1+設定!$B$30))))&lt;=0,$A3878&lt;設定!$B$28,$A3878&gt;設定!$B$29),0,IF(AND($C3878&gt;=MAX(INDEX($C$1:$C$13701,MAX(1,ROW()-設定!$B$24)):INDEX($C$1:$C$13701,MAX(1,ROW()-1))),$C3878&gt;MAX(INDEX($C$1:$C$13701,MIN(13701,ROW()+1)):INDEX($C$1:$C$13701,MIN(13701,ROW()+設定!$B$24))),$C3878&gt;=設定!$B$32,$C3878&gt;=MAX(MIN(INDEX($C$1:$C$13701,MAX(1,ROW()-設定!$B$26)):INDEX($C$1:$C$13701,MAX(1,ROW()-1))),MIN(INDEX($C$1:$C$13701,MIN(13701,ROW()+1)):INDEX($C$1:$C$13701,MIN(13701,ROW()+設定!$B$26))))*10^(設定!$B$27/20)),1,0))</f>
        <v>0</v>
      </c>
      <c r="G3878" s="33" t="n">
        <f aca="false">$G3877+IF($F3878=1,1,0)</f>
        <v>1</v>
      </c>
      <c r="H3878" s="0" t="str">
        <f aca="false">IF($F3878=1,$G3878,"")</f>
        <v/>
      </c>
    </row>
    <row r="3879" customFormat="false" ht="15" hidden="false" customHeight="false" outlineLevel="0" collapsed="false">
      <c r="A3879" s="30" t="n">
        <v>605.78125</v>
      </c>
      <c r="B3879" s="31" t="n">
        <v>22.1781</v>
      </c>
      <c r="C3879" s="32" t="n">
        <f aca="false">IF($A3879="","",IF(設定!$B$21="dB",10^($B3879/20),ABS($B3879)))</f>
        <v>12.850055399108</v>
      </c>
      <c r="D3879" s="32" t="n">
        <f aca="false">IF($A3879="","",$A3879^2)</f>
        <v>366970.922851563</v>
      </c>
      <c r="E3879" s="32" t="n">
        <f aca="false">IF($A3879="","",IF($C3879&lt;=0,"",1/$C3879^2))</f>
        <v>0.00605605763979171</v>
      </c>
      <c r="F3879" s="33" t="n">
        <f aca="false">IF(OR(ROW()-設定!$B$30&lt;2,ROW()+設定!$B$30&gt;13701,N($A3879)&lt;=0,N(INDEX($A$2:$A$13701,MIN(13700,MAX(1,ROW()-1+設定!$B$30))))&lt;=0,$A3879&lt;設定!$B$28,$A3879&gt;設定!$B$29),0,IF(AND($C3879&gt;=MAX(INDEX($C$1:$C$13701,MAX(1,ROW()-設定!$B$24)):INDEX($C$1:$C$13701,MAX(1,ROW()-1))),$C3879&gt;MAX(INDEX($C$1:$C$13701,MIN(13701,ROW()+1)):INDEX($C$1:$C$13701,MIN(13701,ROW()+設定!$B$24))),$C3879&gt;=設定!$B$32,$C3879&gt;=MAX(MIN(INDEX($C$1:$C$13701,MAX(1,ROW()-設定!$B$26)):INDEX($C$1:$C$13701,MAX(1,ROW()-1))),MIN(INDEX($C$1:$C$13701,MIN(13701,ROW()+1)):INDEX($C$1:$C$13701,MIN(13701,ROW()+設定!$B$26))))*10^(設定!$B$27/20)),1,0))</f>
        <v>0</v>
      </c>
      <c r="G3879" s="33" t="n">
        <f aca="false">$G3878+IF($F3879=1,1,0)</f>
        <v>1</v>
      </c>
      <c r="H3879" s="0" t="str">
        <f aca="false">IF($F3879=1,$G3879,"")</f>
        <v/>
      </c>
    </row>
    <row r="3880" customFormat="false" ht="15" hidden="false" customHeight="false" outlineLevel="0" collapsed="false">
      <c r="A3880" s="30" t="n">
        <v>605.9375</v>
      </c>
      <c r="B3880" s="31" t="n">
        <v>22.2054</v>
      </c>
      <c r="C3880" s="32" t="n">
        <f aca="false">IF($A3880="","",IF(設定!$B$21="dB",10^($B3880/20),ABS($B3880)))</f>
        <v>12.8905070284208</v>
      </c>
      <c r="D3880" s="32" t="n">
        <f aca="false">IF($A3880="","",$A3880^2)</f>
        <v>367160.25390625</v>
      </c>
      <c r="E3880" s="32" t="n">
        <f aca="false">IF($A3880="","",IF($C3880&lt;=0,"",1/$C3880^2))</f>
        <v>0.00601810831520925</v>
      </c>
      <c r="F3880" s="33" t="n">
        <f aca="false">IF(OR(ROW()-設定!$B$30&lt;2,ROW()+設定!$B$30&gt;13701,N($A3880)&lt;=0,N(INDEX($A$2:$A$13701,MIN(13700,MAX(1,ROW()-1+設定!$B$30))))&lt;=0,$A3880&lt;設定!$B$28,$A3880&gt;設定!$B$29),0,IF(AND($C3880&gt;=MAX(INDEX($C$1:$C$13701,MAX(1,ROW()-設定!$B$24)):INDEX($C$1:$C$13701,MAX(1,ROW()-1))),$C3880&gt;MAX(INDEX($C$1:$C$13701,MIN(13701,ROW()+1)):INDEX($C$1:$C$13701,MIN(13701,ROW()+設定!$B$24))),$C3880&gt;=設定!$B$32,$C3880&gt;=MAX(MIN(INDEX($C$1:$C$13701,MAX(1,ROW()-設定!$B$26)):INDEX($C$1:$C$13701,MAX(1,ROW()-1))),MIN(INDEX($C$1:$C$13701,MIN(13701,ROW()+1)):INDEX($C$1:$C$13701,MIN(13701,ROW()+設定!$B$26))))*10^(設定!$B$27/20)),1,0))</f>
        <v>0</v>
      </c>
      <c r="G3880" s="33" t="n">
        <f aca="false">$G3879+IF($F3880=1,1,0)</f>
        <v>1</v>
      </c>
      <c r="H3880" s="0" t="str">
        <f aca="false">IF($F3880=1,$G3880,"")</f>
        <v/>
      </c>
    </row>
    <row r="3881" customFormat="false" ht="15" hidden="false" customHeight="false" outlineLevel="0" collapsed="false">
      <c r="A3881" s="30" t="n">
        <v>606.09375</v>
      </c>
      <c r="B3881" s="31" t="n">
        <v>22.4783</v>
      </c>
      <c r="C3881" s="32" t="n">
        <f aca="false">IF($A3881="","",IF(設定!$B$21="dB",10^($B3881/20),ABS($B3881)))</f>
        <v>13.3019404727544</v>
      </c>
      <c r="D3881" s="32" t="n">
        <f aca="false">IF($A3881="","",$A3881^2)</f>
        <v>367349.633789063</v>
      </c>
      <c r="E3881" s="32" t="n">
        <f aca="false">IF($A3881="","",IF($C3881&lt;=0,"",1/$C3881^2))</f>
        <v>0.0056515815672678</v>
      </c>
      <c r="F3881" s="33" t="n">
        <f aca="false">IF(OR(ROW()-設定!$B$30&lt;2,ROW()+設定!$B$30&gt;13701,N($A3881)&lt;=0,N(INDEX($A$2:$A$13701,MIN(13700,MAX(1,ROW()-1+設定!$B$30))))&lt;=0,$A3881&lt;設定!$B$28,$A3881&gt;設定!$B$29),0,IF(AND($C3881&gt;=MAX(INDEX($C$1:$C$13701,MAX(1,ROW()-設定!$B$24)):INDEX($C$1:$C$13701,MAX(1,ROW()-1))),$C3881&gt;MAX(INDEX($C$1:$C$13701,MIN(13701,ROW()+1)):INDEX($C$1:$C$13701,MIN(13701,ROW()+設定!$B$24))),$C3881&gt;=設定!$B$32,$C3881&gt;=MAX(MIN(INDEX($C$1:$C$13701,MAX(1,ROW()-設定!$B$26)):INDEX($C$1:$C$13701,MAX(1,ROW()-1))),MIN(INDEX($C$1:$C$13701,MIN(13701,ROW()+1)):INDEX($C$1:$C$13701,MIN(13701,ROW()+設定!$B$26))))*10^(設定!$B$27/20)),1,0))</f>
        <v>0</v>
      </c>
      <c r="G3881" s="33" t="n">
        <f aca="false">$G3880+IF($F3881=1,1,0)</f>
        <v>1</v>
      </c>
      <c r="H3881" s="0" t="str">
        <f aca="false">IF($F3881=1,$G3881,"")</f>
        <v/>
      </c>
    </row>
    <row r="3882" customFormat="false" ht="15" hidden="false" customHeight="false" outlineLevel="0" collapsed="false">
      <c r="A3882" s="30" t="n">
        <v>606.25</v>
      </c>
      <c r="B3882" s="31" t="n">
        <v>22.3363</v>
      </c>
      <c r="C3882" s="32" t="n">
        <f aca="false">IF($A3882="","",IF(設定!$B$21="dB",10^($B3882/20),ABS($B3882)))</f>
        <v>13.0862435874867</v>
      </c>
      <c r="D3882" s="32" t="n">
        <f aca="false">IF($A3882="","",$A3882^2)</f>
        <v>367539.0625</v>
      </c>
      <c r="E3882" s="32" t="n">
        <f aca="false">IF($A3882="","",IF($C3882&lt;=0,"",1/$C3882^2))</f>
        <v>0.00583942385914707</v>
      </c>
      <c r="F3882" s="33" t="n">
        <f aca="false">IF(OR(ROW()-設定!$B$30&lt;2,ROW()+設定!$B$30&gt;13701,N($A3882)&lt;=0,N(INDEX($A$2:$A$13701,MIN(13700,MAX(1,ROW()-1+設定!$B$30))))&lt;=0,$A3882&lt;設定!$B$28,$A3882&gt;設定!$B$29),0,IF(AND($C3882&gt;=MAX(INDEX($C$1:$C$13701,MAX(1,ROW()-設定!$B$24)):INDEX($C$1:$C$13701,MAX(1,ROW()-1))),$C3882&gt;MAX(INDEX($C$1:$C$13701,MIN(13701,ROW()+1)):INDEX($C$1:$C$13701,MIN(13701,ROW()+設定!$B$24))),$C3882&gt;=設定!$B$32,$C3882&gt;=MAX(MIN(INDEX($C$1:$C$13701,MAX(1,ROW()-設定!$B$26)):INDEX($C$1:$C$13701,MAX(1,ROW()-1))),MIN(INDEX($C$1:$C$13701,MIN(13701,ROW()+1)):INDEX($C$1:$C$13701,MIN(13701,ROW()+設定!$B$26))))*10^(設定!$B$27/20)),1,0))</f>
        <v>0</v>
      </c>
      <c r="G3882" s="33" t="n">
        <f aca="false">$G3881+IF($F3882=1,1,0)</f>
        <v>1</v>
      </c>
      <c r="H3882" s="0" t="str">
        <f aca="false">IF($F3882=1,$G3882,"")</f>
        <v/>
      </c>
    </row>
    <row r="3883" customFormat="false" ht="15" hidden="false" customHeight="false" outlineLevel="0" collapsed="false">
      <c r="A3883" s="30" t="n">
        <v>606.40625</v>
      </c>
      <c r="B3883" s="31" t="n">
        <v>22.3059</v>
      </c>
      <c r="C3883" s="32" t="n">
        <f aca="false">IF($A3883="","",IF(設定!$B$21="dB",10^($B3883/20),ABS($B3883)))</f>
        <v>13.0405227161678</v>
      </c>
      <c r="D3883" s="32" t="n">
        <f aca="false">IF($A3883="","",$A3883^2)</f>
        <v>367728.540039063</v>
      </c>
      <c r="E3883" s="32" t="n">
        <f aca="false">IF($A3883="","",IF($C3883&lt;=0,"",1/$C3883^2))</f>
        <v>0.00588044239544276</v>
      </c>
      <c r="F3883" s="33" t="n">
        <f aca="false">IF(OR(ROW()-設定!$B$30&lt;2,ROW()+設定!$B$30&gt;13701,N($A3883)&lt;=0,N(INDEX($A$2:$A$13701,MIN(13700,MAX(1,ROW()-1+設定!$B$30))))&lt;=0,$A3883&lt;設定!$B$28,$A3883&gt;設定!$B$29),0,IF(AND($C3883&gt;=MAX(INDEX($C$1:$C$13701,MAX(1,ROW()-設定!$B$24)):INDEX($C$1:$C$13701,MAX(1,ROW()-1))),$C3883&gt;MAX(INDEX($C$1:$C$13701,MIN(13701,ROW()+1)):INDEX($C$1:$C$13701,MIN(13701,ROW()+設定!$B$24))),$C3883&gt;=設定!$B$32,$C3883&gt;=MAX(MIN(INDEX($C$1:$C$13701,MAX(1,ROW()-設定!$B$26)):INDEX($C$1:$C$13701,MAX(1,ROW()-1))),MIN(INDEX($C$1:$C$13701,MIN(13701,ROW()+1)):INDEX($C$1:$C$13701,MIN(13701,ROW()+設定!$B$26))))*10^(設定!$B$27/20)),1,0))</f>
        <v>0</v>
      </c>
      <c r="G3883" s="33" t="n">
        <f aca="false">$G3882+IF($F3883=1,1,0)</f>
        <v>1</v>
      </c>
      <c r="H3883" s="0" t="str">
        <f aca="false">IF($F3883=1,$G3883,"")</f>
        <v/>
      </c>
    </row>
    <row r="3884" customFormat="false" ht="15" hidden="false" customHeight="false" outlineLevel="0" collapsed="false">
      <c r="A3884" s="30" t="n">
        <v>606.5625</v>
      </c>
      <c r="B3884" s="31" t="n">
        <v>22.5083</v>
      </c>
      <c r="C3884" s="32" t="n">
        <f aca="false">IF($A3884="","",IF(設定!$B$21="dB",10^($B3884/20),ABS($B3884)))</f>
        <v>13.3479631801636</v>
      </c>
      <c r="D3884" s="32" t="n">
        <f aca="false">IF($A3884="","",$A3884^2)</f>
        <v>367918.06640625</v>
      </c>
      <c r="E3884" s="32" t="n">
        <f aca="false">IF($A3884="","",IF($C3884&lt;=0,"",1/$C3884^2))</f>
        <v>0.00561267635341359</v>
      </c>
      <c r="F3884" s="33" t="n">
        <f aca="false">IF(OR(ROW()-設定!$B$30&lt;2,ROW()+設定!$B$30&gt;13701,N($A3884)&lt;=0,N(INDEX($A$2:$A$13701,MIN(13700,MAX(1,ROW()-1+設定!$B$30))))&lt;=0,$A3884&lt;設定!$B$28,$A3884&gt;設定!$B$29),0,IF(AND($C3884&gt;=MAX(INDEX($C$1:$C$13701,MAX(1,ROW()-設定!$B$24)):INDEX($C$1:$C$13701,MAX(1,ROW()-1))),$C3884&gt;MAX(INDEX($C$1:$C$13701,MIN(13701,ROW()+1)):INDEX($C$1:$C$13701,MIN(13701,ROW()+設定!$B$24))),$C3884&gt;=設定!$B$32,$C3884&gt;=MAX(MIN(INDEX($C$1:$C$13701,MAX(1,ROW()-設定!$B$26)):INDEX($C$1:$C$13701,MAX(1,ROW()-1))),MIN(INDEX($C$1:$C$13701,MIN(13701,ROW()+1)):INDEX($C$1:$C$13701,MIN(13701,ROW()+設定!$B$26))))*10^(設定!$B$27/20)),1,0))</f>
        <v>0</v>
      </c>
      <c r="G3884" s="33" t="n">
        <f aca="false">$G3883+IF($F3884=1,1,0)</f>
        <v>1</v>
      </c>
      <c r="H3884" s="0" t="str">
        <f aca="false">IF($F3884=1,$G3884,"")</f>
        <v/>
      </c>
    </row>
    <row r="3885" customFormat="false" ht="15" hidden="false" customHeight="false" outlineLevel="0" collapsed="false">
      <c r="A3885" s="30" t="n">
        <v>606.71875</v>
      </c>
      <c r="B3885" s="31" t="n">
        <v>22.6978</v>
      </c>
      <c r="C3885" s="32" t="n">
        <f aca="false">IF($A3885="","",IF(設定!$B$21="dB",10^($B3885/20),ABS($B3885)))</f>
        <v>13.6423755278953</v>
      </c>
      <c r="D3885" s="32" t="n">
        <f aca="false">IF($A3885="","",$A3885^2)</f>
        <v>368107.641601563</v>
      </c>
      <c r="E3885" s="32" t="n">
        <f aca="false">IF($A3885="","",IF($C3885&lt;=0,"",1/$C3885^2))</f>
        <v>0.00537303908796189</v>
      </c>
      <c r="F3885" s="33" t="n">
        <f aca="false">IF(OR(ROW()-設定!$B$30&lt;2,ROW()+設定!$B$30&gt;13701,N($A3885)&lt;=0,N(INDEX($A$2:$A$13701,MIN(13700,MAX(1,ROW()-1+設定!$B$30))))&lt;=0,$A3885&lt;設定!$B$28,$A3885&gt;設定!$B$29),0,IF(AND($C3885&gt;=MAX(INDEX($C$1:$C$13701,MAX(1,ROW()-設定!$B$24)):INDEX($C$1:$C$13701,MAX(1,ROW()-1))),$C3885&gt;MAX(INDEX($C$1:$C$13701,MIN(13701,ROW()+1)):INDEX($C$1:$C$13701,MIN(13701,ROW()+設定!$B$24))),$C3885&gt;=設定!$B$32,$C3885&gt;=MAX(MIN(INDEX($C$1:$C$13701,MAX(1,ROW()-設定!$B$26)):INDEX($C$1:$C$13701,MAX(1,ROW()-1))),MIN(INDEX($C$1:$C$13701,MIN(13701,ROW()+1)):INDEX($C$1:$C$13701,MIN(13701,ROW()+設定!$B$26))))*10^(設定!$B$27/20)),1,0))</f>
        <v>0</v>
      </c>
      <c r="G3885" s="33" t="n">
        <f aca="false">$G3884+IF($F3885=1,1,0)</f>
        <v>1</v>
      </c>
      <c r="H3885" s="0" t="str">
        <f aca="false">IF($F3885=1,$G3885,"")</f>
        <v/>
      </c>
    </row>
    <row r="3886" customFormat="false" ht="15" hidden="false" customHeight="false" outlineLevel="0" collapsed="false">
      <c r="A3886" s="30" t="n">
        <v>606.875</v>
      </c>
      <c r="B3886" s="31" t="n">
        <v>22.5682</v>
      </c>
      <c r="C3886" s="32" t="n">
        <f aca="false">IF($A3886="","",IF(設定!$B$21="dB",10^($B3886/20),ABS($B3886)))</f>
        <v>13.4403321023421</v>
      </c>
      <c r="D3886" s="32" t="n">
        <f aca="false">IF($A3886="","",$A3886^2)</f>
        <v>368297.265625</v>
      </c>
      <c r="E3886" s="32" t="n">
        <f aca="false">IF($A3886="","",IF($C3886&lt;=0,"",1/$C3886^2))</f>
        <v>0.00553579501178242</v>
      </c>
      <c r="F3886" s="33" t="n">
        <f aca="false">IF(OR(ROW()-設定!$B$30&lt;2,ROW()+設定!$B$30&gt;13701,N($A3886)&lt;=0,N(INDEX($A$2:$A$13701,MIN(13700,MAX(1,ROW()-1+設定!$B$30))))&lt;=0,$A3886&lt;設定!$B$28,$A3886&gt;設定!$B$29),0,IF(AND($C3886&gt;=MAX(INDEX($C$1:$C$13701,MAX(1,ROW()-設定!$B$24)):INDEX($C$1:$C$13701,MAX(1,ROW()-1))),$C3886&gt;MAX(INDEX($C$1:$C$13701,MIN(13701,ROW()+1)):INDEX($C$1:$C$13701,MIN(13701,ROW()+設定!$B$24))),$C3886&gt;=設定!$B$32,$C3886&gt;=MAX(MIN(INDEX($C$1:$C$13701,MAX(1,ROW()-設定!$B$26)):INDEX($C$1:$C$13701,MAX(1,ROW()-1))),MIN(INDEX($C$1:$C$13701,MIN(13701,ROW()+1)):INDEX($C$1:$C$13701,MIN(13701,ROW()+設定!$B$26))))*10^(設定!$B$27/20)),1,0))</f>
        <v>0</v>
      </c>
      <c r="G3886" s="33" t="n">
        <f aca="false">$G3885+IF($F3886=1,1,0)</f>
        <v>1</v>
      </c>
      <c r="H3886" s="0" t="str">
        <f aca="false">IF($F3886=1,$G3886,"")</f>
        <v/>
      </c>
    </row>
    <row r="3887" customFormat="false" ht="15" hidden="false" customHeight="false" outlineLevel="0" collapsed="false">
      <c r="A3887" s="30" t="n">
        <v>607.03125</v>
      </c>
      <c r="B3887" s="31" t="n">
        <v>22.739</v>
      </c>
      <c r="C3887" s="32" t="n">
        <f aca="false">IF($A3887="","",IF(設定!$B$21="dB",10^($B3887/20),ABS($B3887)))</f>
        <v>13.707239466539</v>
      </c>
      <c r="D3887" s="32" t="n">
        <f aca="false">IF($A3887="","",$A3887^2)</f>
        <v>368486.938476563</v>
      </c>
      <c r="E3887" s="32" t="n">
        <f aca="false">IF($A3887="","",IF($C3887&lt;=0,"",1/$C3887^2))</f>
        <v>0.0053223079582836</v>
      </c>
      <c r="F3887" s="33" t="n">
        <f aca="false">IF(OR(ROW()-設定!$B$30&lt;2,ROW()+設定!$B$30&gt;13701,N($A3887)&lt;=0,N(INDEX($A$2:$A$13701,MIN(13700,MAX(1,ROW()-1+設定!$B$30))))&lt;=0,$A3887&lt;設定!$B$28,$A3887&gt;設定!$B$29),0,IF(AND($C3887&gt;=MAX(INDEX($C$1:$C$13701,MAX(1,ROW()-設定!$B$24)):INDEX($C$1:$C$13701,MAX(1,ROW()-1))),$C3887&gt;MAX(INDEX($C$1:$C$13701,MIN(13701,ROW()+1)):INDEX($C$1:$C$13701,MIN(13701,ROW()+設定!$B$24))),$C3887&gt;=設定!$B$32,$C3887&gt;=MAX(MIN(INDEX($C$1:$C$13701,MAX(1,ROW()-設定!$B$26)):INDEX($C$1:$C$13701,MAX(1,ROW()-1))),MIN(INDEX($C$1:$C$13701,MIN(13701,ROW()+1)):INDEX($C$1:$C$13701,MIN(13701,ROW()+設定!$B$26))))*10^(設定!$B$27/20)),1,0))</f>
        <v>0</v>
      </c>
      <c r="G3887" s="33" t="n">
        <f aca="false">$G3886+IF($F3887=1,1,0)</f>
        <v>1</v>
      </c>
      <c r="H3887" s="0" t="str">
        <f aca="false">IF($F3887=1,$G3887,"")</f>
        <v/>
      </c>
    </row>
    <row r="3888" customFormat="false" ht="15" hidden="false" customHeight="false" outlineLevel="0" collapsed="false">
      <c r="A3888" s="30" t="n">
        <v>607.1875</v>
      </c>
      <c r="B3888" s="31" t="n">
        <v>22.6179</v>
      </c>
      <c r="C3888" s="32" t="n">
        <f aca="false">IF($A3888="","",IF(設定!$B$21="dB",10^($B3888/20),ABS($B3888)))</f>
        <v>13.5174571018422</v>
      </c>
      <c r="D3888" s="32" t="n">
        <f aca="false">IF($A3888="","",$A3888^2)</f>
        <v>368676.66015625</v>
      </c>
      <c r="E3888" s="32" t="n">
        <f aca="false">IF($A3888="","",IF($C3888&lt;=0,"",1/$C3888^2))</f>
        <v>0.00547280532522571</v>
      </c>
      <c r="F3888" s="33" t="n">
        <f aca="false">IF(OR(ROW()-設定!$B$30&lt;2,ROW()+設定!$B$30&gt;13701,N($A3888)&lt;=0,N(INDEX($A$2:$A$13701,MIN(13700,MAX(1,ROW()-1+設定!$B$30))))&lt;=0,$A3888&lt;設定!$B$28,$A3888&gt;設定!$B$29),0,IF(AND($C3888&gt;=MAX(INDEX($C$1:$C$13701,MAX(1,ROW()-設定!$B$24)):INDEX($C$1:$C$13701,MAX(1,ROW()-1))),$C3888&gt;MAX(INDEX($C$1:$C$13701,MIN(13701,ROW()+1)):INDEX($C$1:$C$13701,MIN(13701,ROW()+設定!$B$24))),$C3888&gt;=設定!$B$32,$C3888&gt;=MAX(MIN(INDEX($C$1:$C$13701,MAX(1,ROW()-設定!$B$26)):INDEX($C$1:$C$13701,MAX(1,ROW()-1))),MIN(INDEX($C$1:$C$13701,MIN(13701,ROW()+1)):INDEX($C$1:$C$13701,MIN(13701,ROW()+設定!$B$26))))*10^(設定!$B$27/20)),1,0))</f>
        <v>0</v>
      </c>
      <c r="G3888" s="33" t="n">
        <f aca="false">$G3887+IF($F3888=1,1,0)</f>
        <v>1</v>
      </c>
      <c r="H3888" s="0" t="str">
        <f aca="false">IF($F3888=1,$G3888,"")</f>
        <v/>
      </c>
    </row>
    <row r="3889" customFormat="false" ht="15" hidden="false" customHeight="false" outlineLevel="0" collapsed="false">
      <c r="A3889" s="30" t="n">
        <v>607.34375</v>
      </c>
      <c r="B3889" s="31" t="n">
        <v>22.665</v>
      </c>
      <c r="C3889" s="32" t="n">
        <f aca="false">IF($A3889="","",IF(設定!$B$21="dB",10^($B3889/20),ABS($B3889)))</f>
        <v>13.5909557975501</v>
      </c>
      <c r="D3889" s="32" t="n">
        <f aca="false">IF($A3889="","",$A3889^2)</f>
        <v>368866.430664063</v>
      </c>
      <c r="E3889" s="32" t="n">
        <f aca="false">IF($A3889="","",IF($C3889&lt;=0,"",1/$C3889^2))</f>
        <v>0.00541377247882687</v>
      </c>
      <c r="F3889" s="33" t="n">
        <f aca="false">IF(OR(ROW()-設定!$B$30&lt;2,ROW()+設定!$B$30&gt;13701,N($A3889)&lt;=0,N(INDEX($A$2:$A$13701,MIN(13700,MAX(1,ROW()-1+設定!$B$30))))&lt;=0,$A3889&lt;設定!$B$28,$A3889&gt;設定!$B$29),0,IF(AND($C3889&gt;=MAX(INDEX($C$1:$C$13701,MAX(1,ROW()-設定!$B$24)):INDEX($C$1:$C$13701,MAX(1,ROW()-1))),$C3889&gt;MAX(INDEX($C$1:$C$13701,MIN(13701,ROW()+1)):INDEX($C$1:$C$13701,MIN(13701,ROW()+設定!$B$24))),$C3889&gt;=設定!$B$32,$C3889&gt;=MAX(MIN(INDEX($C$1:$C$13701,MAX(1,ROW()-設定!$B$26)):INDEX($C$1:$C$13701,MAX(1,ROW()-1))),MIN(INDEX($C$1:$C$13701,MIN(13701,ROW()+1)):INDEX($C$1:$C$13701,MIN(13701,ROW()+設定!$B$26))))*10^(設定!$B$27/20)),1,0))</f>
        <v>0</v>
      </c>
      <c r="G3889" s="33" t="n">
        <f aca="false">$G3888+IF($F3889=1,1,0)</f>
        <v>1</v>
      </c>
      <c r="H3889" s="0" t="str">
        <f aca="false">IF($F3889=1,$G3889,"")</f>
        <v/>
      </c>
    </row>
    <row r="3890" customFormat="false" ht="15" hidden="false" customHeight="false" outlineLevel="0" collapsed="false">
      <c r="A3890" s="30" t="n">
        <v>607.5</v>
      </c>
      <c r="B3890" s="31" t="n">
        <v>22.6972</v>
      </c>
      <c r="C3890" s="32" t="n">
        <f aca="false">IF($A3890="","",IF(設定!$B$21="dB",10^($B3890/20),ABS($B3890)))</f>
        <v>13.6414331785275</v>
      </c>
      <c r="D3890" s="32" t="n">
        <f aca="false">IF($A3890="","",$A3890^2)</f>
        <v>369056.25</v>
      </c>
      <c r="E3890" s="32" t="n">
        <f aca="false">IF($A3890="","",IF($C3890&lt;=0,"",1/$C3890^2))</f>
        <v>0.00537378145202388</v>
      </c>
      <c r="F3890" s="33" t="n">
        <f aca="false">IF(OR(ROW()-設定!$B$30&lt;2,ROW()+設定!$B$30&gt;13701,N($A3890)&lt;=0,N(INDEX($A$2:$A$13701,MIN(13700,MAX(1,ROW()-1+設定!$B$30))))&lt;=0,$A3890&lt;設定!$B$28,$A3890&gt;設定!$B$29),0,IF(AND($C3890&gt;=MAX(INDEX($C$1:$C$13701,MAX(1,ROW()-設定!$B$24)):INDEX($C$1:$C$13701,MAX(1,ROW()-1))),$C3890&gt;MAX(INDEX($C$1:$C$13701,MIN(13701,ROW()+1)):INDEX($C$1:$C$13701,MIN(13701,ROW()+設定!$B$24))),$C3890&gt;=設定!$B$32,$C3890&gt;=MAX(MIN(INDEX($C$1:$C$13701,MAX(1,ROW()-設定!$B$26)):INDEX($C$1:$C$13701,MAX(1,ROW()-1))),MIN(INDEX($C$1:$C$13701,MIN(13701,ROW()+1)):INDEX($C$1:$C$13701,MIN(13701,ROW()+設定!$B$26))))*10^(設定!$B$27/20)),1,0))</f>
        <v>0</v>
      </c>
      <c r="G3890" s="33" t="n">
        <f aca="false">$G3889+IF($F3890=1,1,0)</f>
        <v>1</v>
      </c>
      <c r="H3890" s="0" t="str">
        <f aca="false">IF($F3890=1,$G3890,"")</f>
        <v/>
      </c>
    </row>
    <row r="3891" customFormat="false" ht="15" hidden="false" customHeight="false" outlineLevel="0" collapsed="false">
      <c r="A3891" s="30" t="n">
        <v>607.65625</v>
      </c>
      <c r="B3891" s="31" t="n">
        <v>22.8079</v>
      </c>
      <c r="C3891" s="32" t="n">
        <f aca="false">IF($A3891="","",IF(設定!$B$21="dB",10^($B3891/20),ABS($B3891)))</f>
        <v>13.8164032435369</v>
      </c>
      <c r="D3891" s="32" t="n">
        <f aca="false">IF($A3891="","",$A3891^2)</f>
        <v>369246.118164063</v>
      </c>
      <c r="E3891" s="32" t="n">
        <f aca="false">IF($A3891="","",IF($C3891&lt;=0,"",1/$C3891^2))</f>
        <v>0.0052385368106569</v>
      </c>
      <c r="F3891" s="33" t="n">
        <f aca="false">IF(OR(ROW()-設定!$B$30&lt;2,ROW()+設定!$B$30&gt;13701,N($A3891)&lt;=0,N(INDEX($A$2:$A$13701,MIN(13700,MAX(1,ROW()-1+設定!$B$30))))&lt;=0,$A3891&lt;設定!$B$28,$A3891&gt;設定!$B$29),0,IF(AND($C3891&gt;=MAX(INDEX($C$1:$C$13701,MAX(1,ROW()-設定!$B$24)):INDEX($C$1:$C$13701,MAX(1,ROW()-1))),$C3891&gt;MAX(INDEX($C$1:$C$13701,MIN(13701,ROW()+1)):INDEX($C$1:$C$13701,MIN(13701,ROW()+設定!$B$24))),$C3891&gt;=設定!$B$32,$C3891&gt;=MAX(MIN(INDEX($C$1:$C$13701,MAX(1,ROW()-設定!$B$26)):INDEX($C$1:$C$13701,MAX(1,ROW()-1))),MIN(INDEX($C$1:$C$13701,MIN(13701,ROW()+1)):INDEX($C$1:$C$13701,MIN(13701,ROW()+設定!$B$26))))*10^(設定!$B$27/20)),1,0))</f>
        <v>0</v>
      </c>
      <c r="G3891" s="33" t="n">
        <f aca="false">$G3890+IF($F3891=1,1,0)</f>
        <v>1</v>
      </c>
      <c r="H3891" s="0" t="str">
        <f aca="false">IF($F3891=1,$G3891,"")</f>
        <v/>
      </c>
    </row>
    <row r="3892" customFormat="false" ht="15" hidden="false" customHeight="false" outlineLevel="0" collapsed="false">
      <c r="A3892" s="30" t="n">
        <v>607.8125</v>
      </c>
      <c r="B3892" s="31" t="n">
        <v>23.0661</v>
      </c>
      <c r="C3892" s="32" t="n">
        <f aca="false">IF($A3892="","",IF(設定!$B$21="dB",10^($B3892/20),ABS($B3892)))</f>
        <v>14.2332802304176</v>
      </c>
      <c r="D3892" s="32" t="n">
        <f aca="false">IF($A3892="","",$A3892^2)</f>
        <v>369436.03515625</v>
      </c>
      <c r="E3892" s="32" t="n">
        <f aca="false">IF($A3892="","",IF($C3892&lt;=0,"",1/$C3892^2))</f>
        <v>0.00493616876979967</v>
      </c>
      <c r="F3892" s="33" t="n">
        <f aca="false">IF(OR(ROW()-設定!$B$30&lt;2,ROW()+設定!$B$30&gt;13701,N($A3892)&lt;=0,N(INDEX($A$2:$A$13701,MIN(13700,MAX(1,ROW()-1+設定!$B$30))))&lt;=0,$A3892&lt;設定!$B$28,$A3892&gt;設定!$B$29),0,IF(AND($C3892&gt;=MAX(INDEX($C$1:$C$13701,MAX(1,ROW()-設定!$B$24)):INDEX($C$1:$C$13701,MAX(1,ROW()-1))),$C3892&gt;MAX(INDEX($C$1:$C$13701,MIN(13701,ROW()+1)):INDEX($C$1:$C$13701,MIN(13701,ROW()+設定!$B$24))),$C3892&gt;=設定!$B$32,$C3892&gt;=MAX(MIN(INDEX($C$1:$C$13701,MAX(1,ROW()-設定!$B$26)):INDEX($C$1:$C$13701,MAX(1,ROW()-1))),MIN(INDEX($C$1:$C$13701,MIN(13701,ROW()+1)):INDEX($C$1:$C$13701,MIN(13701,ROW()+設定!$B$26))))*10^(設定!$B$27/20)),1,0))</f>
        <v>0</v>
      </c>
      <c r="G3892" s="33" t="n">
        <f aca="false">$G3891+IF($F3892=1,1,0)</f>
        <v>1</v>
      </c>
      <c r="H3892" s="0" t="str">
        <f aca="false">IF($F3892=1,$G3892,"")</f>
        <v/>
      </c>
    </row>
    <row r="3893" customFormat="false" ht="15" hidden="false" customHeight="false" outlineLevel="0" collapsed="false">
      <c r="A3893" s="30" t="n">
        <v>607.96875</v>
      </c>
      <c r="B3893" s="31" t="n">
        <v>22.81</v>
      </c>
      <c r="C3893" s="32" t="n">
        <f aca="false">IF($A3893="","",IF(設定!$B$21="dB",10^($B3893/20),ABS($B3893)))</f>
        <v>13.8197440590129</v>
      </c>
      <c r="D3893" s="32" t="n">
        <f aca="false">IF($A3893="","",$A3893^2)</f>
        <v>369626.000976563</v>
      </c>
      <c r="E3893" s="32" t="n">
        <f aca="false">IF($A3893="","",IF($C3893&lt;=0,"",1/$C3893^2))</f>
        <v>0.00523600436585751</v>
      </c>
      <c r="F3893" s="33" t="n">
        <f aca="false">IF(OR(ROW()-設定!$B$30&lt;2,ROW()+設定!$B$30&gt;13701,N($A3893)&lt;=0,N(INDEX($A$2:$A$13701,MIN(13700,MAX(1,ROW()-1+設定!$B$30))))&lt;=0,$A3893&lt;設定!$B$28,$A3893&gt;設定!$B$29),0,IF(AND($C3893&gt;=MAX(INDEX($C$1:$C$13701,MAX(1,ROW()-設定!$B$24)):INDEX($C$1:$C$13701,MAX(1,ROW()-1))),$C3893&gt;MAX(INDEX($C$1:$C$13701,MIN(13701,ROW()+1)):INDEX($C$1:$C$13701,MIN(13701,ROW()+設定!$B$24))),$C3893&gt;=設定!$B$32,$C3893&gt;=MAX(MIN(INDEX($C$1:$C$13701,MAX(1,ROW()-設定!$B$26)):INDEX($C$1:$C$13701,MAX(1,ROW()-1))),MIN(INDEX($C$1:$C$13701,MIN(13701,ROW()+1)):INDEX($C$1:$C$13701,MIN(13701,ROW()+設定!$B$26))))*10^(設定!$B$27/20)),1,0))</f>
        <v>0</v>
      </c>
      <c r="G3893" s="33" t="n">
        <f aca="false">$G3892+IF($F3893=1,1,0)</f>
        <v>1</v>
      </c>
      <c r="H3893" s="0" t="str">
        <f aca="false">IF($F3893=1,$G3893,"")</f>
        <v/>
      </c>
    </row>
    <row r="3894" customFormat="false" ht="15" hidden="false" customHeight="false" outlineLevel="0" collapsed="false">
      <c r="A3894" s="30" t="n">
        <v>608.125</v>
      </c>
      <c r="B3894" s="31" t="n">
        <v>23.1552</v>
      </c>
      <c r="C3894" s="32" t="n">
        <f aca="false">IF($A3894="","",IF(設定!$B$21="dB",10^($B3894/20),ABS($B3894)))</f>
        <v>14.380036884343</v>
      </c>
      <c r="D3894" s="32" t="n">
        <f aca="false">IF($A3894="","",$A3894^2)</f>
        <v>369816.015625</v>
      </c>
      <c r="E3894" s="32" t="n">
        <f aca="false">IF($A3894="","",IF($C3894&lt;=0,"",1/$C3894^2))</f>
        <v>0.00483592993508885</v>
      </c>
      <c r="F3894" s="33" t="n">
        <f aca="false">IF(OR(ROW()-設定!$B$30&lt;2,ROW()+設定!$B$30&gt;13701,N($A3894)&lt;=0,N(INDEX($A$2:$A$13701,MIN(13700,MAX(1,ROW()-1+設定!$B$30))))&lt;=0,$A3894&lt;設定!$B$28,$A3894&gt;設定!$B$29),0,IF(AND($C3894&gt;=MAX(INDEX($C$1:$C$13701,MAX(1,ROW()-設定!$B$24)):INDEX($C$1:$C$13701,MAX(1,ROW()-1))),$C3894&gt;MAX(INDEX($C$1:$C$13701,MIN(13701,ROW()+1)):INDEX($C$1:$C$13701,MIN(13701,ROW()+設定!$B$24))),$C3894&gt;=設定!$B$32,$C3894&gt;=MAX(MIN(INDEX($C$1:$C$13701,MAX(1,ROW()-設定!$B$26)):INDEX($C$1:$C$13701,MAX(1,ROW()-1))),MIN(INDEX($C$1:$C$13701,MIN(13701,ROW()+1)):INDEX($C$1:$C$13701,MIN(13701,ROW()+設定!$B$26))))*10^(設定!$B$27/20)),1,0))</f>
        <v>0</v>
      </c>
      <c r="G3894" s="33" t="n">
        <f aca="false">$G3893+IF($F3894=1,1,0)</f>
        <v>1</v>
      </c>
      <c r="H3894" s="0" t="str">
        <f aca="false">IF($F3894=1,$G3894,"")</f>
        <v/>
      </c>
    </row>
    <row r="3895" customFormat="false" ht="15" hidden="false" customHeight="false" outlineLevel="0" collapsed="false">
      <c r="A3895" s="30" t="n">
        <v>608.28125</v>
      </c>
      <c r="B3895" s="31" t="n">
        <v>22.9359</v>
      </c>
      <c r="C3895" s="32" t="n">
        <f aca="false">IF($A3895="","",IF(設定!$B$21="dB",10^($B3895/20),ABS($B3895)))</f>
        <v>14.0215169074493</v>
      </c>
      <c r="D3895" s="32" t="n">
        <f aca="false">IF($A3895="","",$A3895^2)</f>
        <v>370006.079101563</v>
      </c>
      <c r="E3895" s="32" t="n">
        <f aca="false">IF($A3895="","",IF($C3895&lt;=0,"",1/$C3895^2))</f>
        <v>0.00508639402026648</v>
      </c>
      <c r="F3895" s="33" t="n">
        <f aca="false">IF(OR(ROW()-設定!$B$30&lt;2,ROW()+設定!$B$30&gt;13701,N($A3895)&lt;=0,N(INDEX($A$2:$A$13701,MIN(13700,MAX(1,ROW()-1+設定!$B$30))))&lt;=0,$A3895&lt;設定!$B$28,$A3895&gt;設定!$B$29),0,IF(AND($C3895&gt;=MAX(INDEX($C$1:$C$13701,MAX(1,ROW()-設定!$B$24)):INDEX($C$1:$C$13701,MAX(1,ROW()-1))),$C3895&gt;MAX(INDEX($C$1:$C$13701,MIN(13701,ROW()+1)):INDEX($C$1:$C$13701,MIN(13701,ROW()+設定!$B$24))),$C3895&gt;=設定!$B$32,$C3895&gt;=MAX(MIN(INDEX($C$1:$C$13701,MAX(1,ROW()-設定!$B$26)):INDEX($C$1:$C$13701,MAX(1,ROW()-1))),MIN(INDEX($C$1:$C$13701,MIN(13701,ROW()+1)):INDEX($C$1:$C$13701,MIN(13701,ROW()+設定!$B$26))))*10^(設定!$B$27/20)),1,0))</f>
        <v>0</v>
      </c>
      <c r="G3895" s="33" t="n">
        <f aca="false">$G3894+IF($F3895=1,1,0)</f>
        <v>1</v>
      </c>
      <c r="H3895" s="0" t="str">
        <f aca="false">IF($F3895=1,$G3895,"")</f>
        <v/>
      </c>
    </row>
    <row r="3896" customFormat="false" ht="15" hidden="false" customHeight="false" outlineLevel="0" collapsed="false">
      <c r="A3896" s="30" t="n">
        <v>608.4375</v>
      </c>
      <c r="B3896" s="31" t="n">
        <v>23.0731</v>
      </c>
      <c r="C3896" s="32" t="n">
        <f aca="false">IF($A3896="","",IF(設定!$B$21="dB",10^($B3896/20),ABS($B3896)))</f>
        <v>14.2447555224019</v>
      </c>
      <c r="D3896" s="32" t="n">
        <f aca="false">IF($A3896="","",$A3896^2)</f>
        <v>370196.19140625</v>
      </c>
      <c r="E3896" s="32" t="n">
        <f aca="false">IF($A3896="","",IF($C3896&lt;=0,"",1/$C3896^2))</f>
        <v>0.00492821901422869</v>
      </c>
      <c r="F3896" s="33" t="n">
        <f aca="false">IF(OR(ROW()-設定!$B$30&lt;2,ROW()+設定!$B$30&gt;13701,N($A3896)&lt;=0,N(INDEX($A$2:$A$13701,MIN(13700,MAX(1,ROW()-1+設定!$B$30))))&lt;=0,$A3896&lt;設定!$B$28,$A3896&gt;設定!$B$29),0,IF(AND($C3896&gt;=MAX(INDEX($C$1:$C$13701,MAX(1,ROW()-設定!$B$24)):INDEX($C$1:$C$13701,MAX(1,ROW()-1))),$C3896&gt;MAX(INDEX($C$1:$C$13701,MIN(13701,ROW()+1)):INDEX($C$1:$C$13701,MIN(13701,ROW()+設定!$B$24))),$C3896&gt;=設定!$B$32,$C3896&gt;=MAX(MIN(INDEX($C$1:$C$13701,MAX(1,ROW()-設定!$B$26)):INDEX($C$1:$C$13701,MAX(1,ROW()-1))),MIN(INDEX($C$1:$C$13701,MIN(13701,ROW()+1)):INDEX($C$1:$C$13701,MIN(13701,ROW()+設定!$B$26))))*10^(設定!$B$27/20)),1,0))</f>
        <v>0</v>
      </c>
      <c r="G3896" s="33" t="n">
        <f aca="false">$G3895+IF($F3896=1,1,0)</f>
        <v>1</v>
      </c>
      <c r="H3896" s="0" t="str">
        <f aca="false">IF($F3896=1,$G3896,"")</f>
        <v/>
      </c>
    </row>
    <row r="3897" customFormat="false" ht="15" hidden="false" customHeight="false" outlineLevel="0" collapsed="false">
      <c r="A3897" s="30" t="n">
        <v>608.59375</v>
      </c>
      <c r="B3897" s="31" t="n">
        <v>23.2409</v>
      </c>
      <c r="C3897" s="32" t="n">
        <f aca="false">IF($A3897="","",IF(設定!$B$21="dB",10^($B3897/20),ABS($B3897)))</f>
        <v>14.5226208785858</v>
      </c>
      <c r="D3897" s="32" t="n">
        <f aca="false">IF($A3897="","",$A3897^2)</f>
        <v>370386.352539063</v>
      </c>
      <c r="E3897" s="32" t="n">
        <f aca="false">IF($A3897="","",IF($C3897&lt;=0,"",1/$C3897^2))</f>
        <v>0.00474143717015475</v>
      </c>
      <c r="F3897" s="33" t="n">
        <f aca="false">IF(OR(ROW()-設定!$B$30&lt;2,ROW()+設定!$B$30&gt;13701,N($A3897)&lt;=0,N(INDEX($A$2:$A$13701,MIN(13700,MAX(1,ROW()-1+設定!$B$30))))&lt;=0,$A3897&lt;設定!$B$28,$A3897&gt;設定!$B$29),0,IF(AND($C3897&gt;=MAX(INDEX($C$1:$C$13701,MAX(1,ROW()-設定!$B$24)):INDEX($C$1:$C$13701,MAX(1,ROW()-1))),$C3897&gt;MAX(INDEX($C$1:$C$13701,MIN(13701,ROW()+1)):INDEX($C$1:$C$13701,MIN(13701,ROW()+設定!$B$24))),$C3897&gt;=設定!$B$32,$C3897&gt;=MAX(MIN(INDEX($C$1:$C$13701,MAX(1,ROW()-設定!$B$26)):INDEX($C$1:$C$13701,MAX(1,ROW()-1))),MIN(INDEX($C$1:$C$13701,MIN(13701,ROW()+1)):INDEX($C$1:$C$13701,MIN(13701,ROW()+設定!$B$26))))*10^(設定!$B$27/20)),1,0))</f>
        <v>0</v>
      </c>
      <c r="G3897" s="33" t="n">
        <f aca="false">$G3896+IF($F3897=1,1,0)</f>
        <v>1</v>
      </c>
      <c r="H3897" s="0" t="str">
        <f aca="false">IF($F3897=1,$G3897,"")</f>
        <v/>
      </c>
    </row>
    <row r="3898" customFormat="false" ht="15" hidden="false" customHeight="false" outlineLevel="0" collapsed="false">
      <c r="A3898" s="30" t="n">
        <v>608.75</v>
      </c>
      <c r="B3898" s="31" t="n">
        <v>23.2764</v>
      </c>
      <c r="C3898" s="32" t="n">
        <f aca="false">IF($A3898="","",IF(設定!$B$21="dB",10^($B3898/20),ABS($B3898)))</f>
        <v>14.5820975764224</v>
      </c>
      <c r="D3898" s="32" t="n">
        <f aca="false">IF($A3898="","",$A3898^2)</f>
        <v>370576.5625</v>
      </c>
      <c r="E3898" s="32" t="n">
        <f aca="false">IF($A3898="","",IF($C3898&lt;=0,"",1/$C3898^2))</f>
        <v>0.00470283779709174</v>
      </c>
      <c r="F3898" s="33" t="n">
        <f aca="false">IF(OR(ROW()-設定!$B$30&lt;2,ROW()+設定!$B$30&gt;13701,N($A3898)&lt;=0,N(INDEX($A$2:$A$13701,MIN(13700,MAX(1,ROW()-1+設定!$B$30))))&lt;=0,$A3898&lt;設定!$B$28,$A3898&gt;設定!$B$29),0,IF(AND($C3898&gt;=MAX(INDEX($C$1:$C$13701,MAX(1,ROW()-設定!$B$24)):INDEX($C$1:$C$13701,MAX(1,ROW()-1))),$C3898&gt;MAX(INDEX($C$1:$C$13701,MIN(13701,ROW()+1)):INDEX($C$1:$C$13701,MIN(13701,ROW()+設定!$B$24))),$C3898&gt;=設定!$B$32,$C3898&gt;=MAX(MIN(INDEX($C$1:$C$13701,MAX(1,ROW()-設定!$B$26)):INDEX($C$1:$C$13701,MAX(1,ROW()-1))),MIN(INDEX($C$1:$C$13701,MIN(13701,ROW()+1)):INDEX($C$1:$C$13701,MIN(13701,ROW()+設定!$B$26))))*10^(設定!$B$27/20)),1,0))</f>
        <v>0</v>
      </c>
      <c r="G3898" s="33" t="n">
        <f aca="false">$G3897+IF($F3898=1,1,0)</f>
        <v>1</v>
      </c>
      <c r="H3898" s="0" t="str">
        <f aca="false">IF($F3898=1,$G3898,"")</f>
        <v/>
      </c>
    </row>
    <row r="3899" customFormat="false" ht="15" hidden="false" customHeight="false" outlineLevel="0" collapsed="false">
      <c r="A3899" s="30" t="n">
        <v>608.90625</v>
      </c>
      <c r="B3899" s="31" t="n">
        <v>23.298</v>
      </c>
      <c r="C3899" s="32" t="n">
        <f aca="false">IF($A3899="","",IF(設定!$B$21="dB",10^($B3899/20),ABS($B3899)))</f>
        <v>14.6184053447879</v>
      </c>
      <c r="D3899" s="32" t="n">
        <f aca="false">IF($A3899="","",$A3899^2)</f>
        <v>370766.821289063</v>
      </c>
      <c r="E3899" s="32" t="n">
        <f aca="false">IF($A3899="","",IF($C3899&lt;=0,"",1/$C3899^2))</f>
        <v>0.00467950590885254</v>
      </c>
      <c r="F3899" s="33" t="n">
        <f aca="false">IF(OR(ROW()-設定!$B$30&lt;2,ROW()+設定!$B$30&gt;13701,N($A3899)&lt;=0,N(INDEX($A$2:$A$13701,MIN(13700,MAX(1,ROW()-1+設定!$B$30))))&lt;=0,$A3899&lt;設定!$B$28,$A3899&gt;設定!$B$29),0,IF(AND($C3899&gt;=MAX(INDEX($C$1:$C$13701,MAX(1,ROW()-設定!$B$24)):INDEX($C$1:$C$13701,MAX(1,ROW()-1))),$C3899&gt;MAX(INDEX($C$1:$C$13701,MIN(13701,ROW()+1)):INDEX($C$1:$C$13701,MIN(13701,ROW()+設定!$B$24))),$C3899&gt;=設定!$B$32,$C3899&gt;=MAX(MIN(INDEX($C$1:$C$13701,MAX(1,ROW()-設定!$B$26)):INDEX($C$1:$C$13701,MAX(1,ROW()-1))),MIN(INDEX($C$1:$C$13701,MIN(13701,ROW()+1)):INDEX($C$1:$C$13701,MIN(13701,ROW()+設定!$B$26))))*10^(設定!$B$27/20)),1,0))</f>
        <v>0</v>
      </c>
      <c r="G3899" s="33" t="n">
        <f aca="false">$G3898+IF($F3899=1,1,0)</f>
        <v>1</v>
      </c>
      <c r="H3899" s="0" t="str">
        <f aca="false">IF($F3899=1,$G3899,"")</f>
        <v/>
      </c>
    </row>
    <row r="3900" customFormat="false" ht="15" hidden="false" customHeight="false" outlineLevel="0" collapsed="false">
      <c r="A3900" s="30" t="n">
        <v>609.0625</v>
      </c>
      <c r="B3900" s="31" t="n">
        <v>23.1528</v>
      </c>
      <c r="C3900" s="32" t="n">
        <f aca="false">IF($A3900="","",IF(設定!$B$21="dB",10^($B3900/20),ABS($B3900)))</f>
        <v>14.3760640822032</v>
      </c>
      <c r="D3900" s="32" t="n">
        <f aca="false">IF($A3900="","",$A3900^2)</f>
        <v>370957.12890625</v>
      </c>
      <c r="E3900" s="32" t="n">
        <f aca="false">IF($A3900="","",IF($C3900&lt;=0,"",1/$C3900^2))</f>
        <v>0.00483860310728863</v>
      </c>
      <c r="F3900" s="33" t="n">
        <f aca="false">IF(OR(ROW()-設定!$B$30&lt;2,ROW()+設定!$B$30&gt;13701,N($A3900)&lt;=0,N(INDEX($A$2:$A$13701,MIN(13700,MAX(1,ROW()-1+設定!$B$30))))&lt;=0,$A3900&lt;設定!$B$28,$A3900&gt;設定!$B$29),0,IF(AND($C3900&gt;=MAX(INDEX($C$1:$C$13701,MAX(1,ROW()-設定!$B$24)):INDEX($C$1:$C$13701,MAX(1,ROW()-1))),$C3900&gt;MAX(INDEX($C$1:$C$13701,MIN(13701,ROW()+1)):INDEX($C$1:$C$13701,MIN(13701,ROW()+設定!$B$24))),$C3900&gt;=設定!$B$32,$C3900&gt;=MAX(MIN(INDEX($C$1:$C$13701,MAX(1,ROW()-設定!$B$26)):INDEX($C$1:$C$13701,MAX(1,ROW()-1))),MIN(INDEX($C$1:$C$13701,MIN(13701,ROW()+1)):INDEX($C$1:$C$13701,MIN(13701,ROW()+設定!$B$26))))*10^(設定!$B$27/20)),1,0))</f>
        <v>0</v>
      </c>
      <c r="G3900" s="33" t="n">
        <f aca="false">$G3899+IF($F3900=1,1,0)</f>
        <v>1</v>
      </c>
      <c r="H3900" s="0" t="str">
        <f aca="false">IF($F3900=1,$G3900,"")</f>
        <v/>
      </c>
    </row>
    <row r="3901" customFormat="false" ht="15" hidden="false" customHeight="false" outlineLevel="0" collapsed="false">
      <c r="A3901" s="30" t="n">
        <v>609.21875</v>
      </c>
      <c r="B3901" s="31" t="n">
        <v>23.4227</v>
      </c>
      <c r="C3901" s="32" t="n">
        <f aca="false">IF($A3901="","",IF(設定!$B$21="dB",10^($B3901/20),ABS($B3901)))</f>
        <v>14.8297899602488</v>
      </c>
      <c r="D3901" s="32" t="n">
        <f aca="false">IF($A3901="","",$A3901^2)</f>
        <v>371147.485351563</v>
      </c>
      <c r="E3901" s="32" t="n">
        <f aca="false">IF($A3901="","",IF($C3901&lt;=0,"",1/$C3901^2))</f>
        <v>0.00454705282904483</v>
      </c>
      <c r="F3901" s="33" t="n">
        <f aca="false">IF(OR(ROW()-設定!$B$30&lt;2,ROW()+設定!$B$30&gt;13701,N($A3901)&lt;=0,N(INDEX($A$2:$A$13701,MIN(13700,MAX(1,ROW()-1+設定!$B$30))))&lt;=0,$A3901&lt;設定!$B$28,$A3901&gt;設定!$B$29),0,IF(AND($C3901&gt;=MAX(INDEX($C$1:$C$13701,MAX(1,ROW()-設定!$B$24)):INDEX($C$1:$C$13701,MAX(1,ROW()-1))),$C3901&gt;MAX(INDEX($C$1:$C$13701,MIN(13701,ROW()+1)):INDEX($C$1:$C$13701,MIN(13701,ROW()+設定!$B$24))),$C3901&gt;=設定!$B$32,$C3901&gt;=MAX(MIN(INDEX($C$1:$C$13701,MAX(1,ROW()-設定!$B$26)):INDEX($C$1:$C$13701,MAX(1,ROW()-1))),MIN(INDEX($C$1:$C$13701,MIN(13701,ROW()+1)):INDEX($C$1:$C$13701,MIN(13701,ROW()+設定!$B$26))))*10^(設定!$B$27/20)),1,0))</f>
        <v>0</v>
      </c>
      <c r="G3901" s="33" t="n">
        <f aca="false">$G3900+IF($F3901=1,1,0)</f>
        <v>1</v>
      </c>
      <c r="H3901" s="0" t="str">
        <f aca="false">IF($F3901=1,$G3901,"")</f>
        <v/>
      </c>
    </row>
    <row r="3902" customFormat="false" ht="15" hidden="false" customHeight="false" outlineLevel="0" collapsed="false">
      <c r="A3902" s="30" t="n">
        <v>609.375</v>
      </c>
      <c r="B3902" s="31" t="n">
        <v>23.337</v>
      </c>
      <c r="C3902" s="32" t="n">
        <f aca="false">IF($A3902="","",IF(設定!$B$21="dB",10^($B3902/20),ABS($B3902)))</f>
        <v>14.6841901608744</v>
      </c>
      <c r="D3902" s="32" t="n">
        <f aca="false">IF($A3902="","",$A3902^2)</f>
        <v>371337.890625</v>
      </c>
      <c r="E3902" s="32" t="n">
        <f aca="false">IF($A3902="","",IF($C3902&lt;=0,"",1/$C3902^2))</f>
        <v>0.00463767168124062</v>
      </c>
      <c r="F3902" s="33" t="n">
        <f aca="false">IF(OR(ROW()-設定!$B$30&lt;2,ROW()+設定!$B$30&gt;13701,N($A3902)&lt;=0,N(INDEX($A$2:$A$13701,MIN(13700,MAX(1,ROW()-1+設定!$B$30))))&lt;=0,$A3902&lt;設定!$B$28,$A3902&gt;設定!$B$29),0,IF(AND($C3902&gt;=MAX(INDEX($C$1:$C$13701,MAX(1,ROW()-設定!$B$24)):INDEX($C$1:$C$13701,MAX(1,ROW()-1))),$C3902&gt;MAX(INDEX($C$1:$C$13701,MIN(13701,ROW()+1)):INDEX($C$1:$C$13701,MIN(13701,ROW()+設定!$B$24))),$C3902&gt;=設定!$B$32,$C3902&gt;=MAX(MIN(INDEX($C$1:$C$13701,MAX(1,ROW()-設定!$B$26)):INDEX($C$1:$C$13701,MAX(1,ROW()-1))),MIN(INDEX($C$1:$C$13701,MIN(13701,ROW()+1)):INDEX($C$1:$C$13701,MIN(13701,ROW()+設定!$B$26))))*10^(設定!$B$27/20)),1,0))</f>
        <v>0</v>
      </c>
      <c r="G3902" s="33" t="n">
        <f aca="false">$G3901+IF($F3902=1,1,0)</f>
        <v>1</v>
      </c>
      <c r="H3902" s="0" t="str">
        <f aca="false">IF($F3902=1,$G3902,"")</f>
        <v/>
      </c>
    </row>
    <row r="3903" customFormat="false" ht="15" hidden="false" customHeight="false" outlineLevel="0" collapsed="false">
      <c r="A3903" s="30" t="n">
        <v>609.53125</v>
      </c>
      <c r="B3903" s="31" t="n">
        <v>23.7676</v>
      </c>
      <c r="C3903" s="32" t="n">
        <f aca="false">IF($A3903="","",IF(設定!$B$21="dB",10^($B3903/20),ABS($B3903)))</f>
        <v>15.4305000394281</v>
      </c>
      <c r="D3903" s="32" t="n">
        <f aca="false">IF($A3903="","",$A3903^2)</f>
        <v>371528.344726563</v>
      </c>
      <c r="E3903" s="32" t="n">
        <f aca="false">IF($A3903="","",IF($C3903&lt;=0,"",1/$C3903^2))</f>
        <v>0.00419991015484779</v>
      </c>
      <c r="F3903" s="33" t="n">
        <f aca="false">IF(OR(ROW()-設定!$B$30&lt;2,ROW()+設定!$B$30&gt;13701,N($A3903)&lt;=0,N(INDEX($A$2:$A$13701,MIN(13700,MAX(1,ROW()-1+設定!$B$30))))&lt;=0,$A3903&lt;設定!$B$28,$A3903&gt;設定!$B$29),0,IF(AND($C3903&gt;=MAX(INDEX($C$1:$C$13701,MAX(1,ROW()-設定!$B$24)):INDEX($C$1:$C$13701,MAX(1,ROW()-1))),$C3903&gt;MAX(INDEX($C$1:$C$13701,MIN(13701,ROW()+1)):INDEX($C$1:$C$13701,MIN(13701,ROW()+設定!$B$24))),$C3903&gt;=設定!$B$32,$C3903&gt;=MAX(MIN(INDEX($C$1:$C$13701,MAX(1,ROW()-設定!$B$26)):INDEX($C$1:$C$13701,MAX(1,ROW()-1))),MIN(INDEX($C$1:$C$13701,MIN(13701,ROW()+1)):INDEX($C$1:$C$13701,MIN(13701,ROW()+設定!$B$26))))*10^(設定!$B$27/20)),1,0))</f>
        <v>0</v>
      </c>
      <c r="G3903" s="33" t="n">
        <f aca="false">$G3902+IF($F3903=1,1,0)</f>
        <v>1</v>
      </c>
      <c r="H3903" s="0" t="str">
        <f aca="false">IF($F3903=1,$G3903,"")</f>
        <v/>
      </c>
    </row>
    <row r="3904" customFormat="false" ht="15" hidden="false" customHeight="false" outlineLevel="0" collapsed="false">
      <c r="A3904" s="30" t="n">
        <v>609.6875</v>
      </c>
      <c r="B3904" s="31" t="n">
        <v>23.5419</v>
      </c>
      <c r="C3904" s="32" t="n">
        <f aca="false">IF($A3904="","",IF(設定!$B$21="dB",10^($B3904/20),ABS($B3904)))</f>
        <v>15.03470807722</v>
      </c>
      <c r="D3904" s="32" t="n">
        <f aca="false">IF($A3904="","",$A3904^2)</f>
        <v>371718.84765625</v>
      </c>
      <c r="E3904" s="32" t="n">
        <f aca="false">IF($A3904="","",IF($C3904&lt;=0,"",1/$C3904^2))</f>
        <v>0.00442394786208009</v>
      </c>
      <c r="F3904" s="33" t="n">
        <f aca="false">IF(OR(ROW()-設定!$B$30&lt;2,ROW()+設定!$B$30&gt;13701,N($A3904)&lt;=0,N(INDEX($A$2:$A$13701,MIN(13700,MAX(1,ROW()-1+設定!$B$30))))&lt;=0,$A3904&lt;設定!$B$28,$A3904&gt;設定!$B$29),0,IF(AND($C3904&gt;=MAX(INDEX($C$1:$C$13701,MAX(1,ROW()-設定!$B$24)):INDEX($C$1:$C$13701,MAX(1,ROW()-1))),$C3904&gt;MAX(INDEX($C$1:$C$13701,MIN(13701,ROW()+1)):INDEX($C$1:$C$13701,MIN(13701,ROW()+設定!$B$24))),$C3904&gt;=設定!$B$32,$C3904&gt;=MAX(MIN(INDEX($C$1:$C$13701,MAX(1,ROW()-設定!$B$26)):INDEX($C$1:$C$13701,MAX(1,ROW()-1))),MIN(INDEX($C$1:$C$13701,MIN(13701,ROW()+1)):INDEX($C$1:$C$13701,MIN(13701,ROW()+設定!$B$26))))*10^(設定!$B$27/20)),1,0))</f>
        <v>0</v>
      </c>
      <c r="G3904" s="33" t="n">
        <f aca="false">$G3903+IF($F3904=1,1,0)</f>
        <v>1</v>
      </c>
      <c r="H3904" s="0" t="str">
        <f aca="false">IF($F3904=1,$G3904,"")</f>
        <v/>
      </c>
    </row>
    <row r="3905" customFormat="false" ht="15" hidden="false" customHeight="false" outlineLevel="0" collapsed="false">
      <c r="A3905" s="30" t="n">
        <v>609.84375</v>
      </c>
      <c r="B3905" s="31" t="n">
        <v>23.6446</v>
      </c>
      <c r="C3905" s="32" t="n">
        <f aca="false">IF($A3905="","",IF(設定!$B$21="dB",10^($B3905/20),ABS($B3905)))</f>
        <v>15.2135301672172</v>
      </c>
      <c r="D3905" s="32" t="n">
        <f aca="false">IF($A3905="","",$A3905^2)</f>
        <v>371909.399414063</v>
      </c>
      <c r="E3905" s="32" t="n">
        <f aca="false">IF($A3905="","",IF($C3905&lt;=0,"",1/$C3905^2))</f>
        <v>0.00432055959610103</v>
      </c>
      <c r="F3905" s="33" t="n">
        <f aca="false">IF(OR(ROW()-設定!$B$30&lt;2,ROW()+設定!$B$30&gt;13701,N($A3905)&lt;=0,N(INDEX($A$2:$A$13701,MIN(13700,MAX(1,ROW()-1+設定!$B$30))))&lt;=0,$A3905&lt;設定!$B$28,$A3905&gt;設定!$B$29),0,IF(AND($C3905&gt;=MAX(INDEX($C$1:$C$13701,MAX(1,ROW()-設定!$B$24)):INDEX($C$1:$C$13701,MAX(1,ROW()-1))),$C3905&gt;MAX(INDEX($C$1:$C$13701,MIN(13701,ROW()+1)):INDEX($C$1:$C$13701,MIN(13701,ROW()+設定!$B$24))),$C3905&gt;=設定!$B$32,$C3905&gt;=MAX(MIN(INDEX($C$1:$C$13701,MAX(1,ROW()-設定!$B$26)):INDEX($C$1:$C$13701,MAX(1,ROW()-1))),MIN(INDEX($C$1:$C$13701,MIN(13701,ROW()+1)):INDEX($C$1:$C$13701,MIN(13701,ROW()+設定!$B$26))))*10^(設定!$B$27/20)),1,0))</f>
        <v>0</v>
      </c>
      <c r="G3905" s="33" t="n">
        <f aca="false">$G3904+IF($F3905=1,1,0)</f>
        <v>1</v>
      </c>
      <c r="H3905" s="0" t="str">
        <f aca="false">IF($F3905=1,$G3905,"")</f>
        <v/>
      </c>
    </row>
    <row r="3906" customFormat="false" ht="15" hidden="false" customHeight="false" outlineLevel="0" collapsed="false">
      <c r="A3906" s="30" t="n">
        <v>610</v>
      </c>
      <c r="B3906" s="31" t="n">
        <v>23.566</v>
      </c>
      <c r="C3906" s="32" t="n">
        <f aca="false">IF($A3906="","",IF(設定!$B$21="dB",10^($B3906/20),ABS($B3906)))</f>
        <v>15.0764815301548</v>
      </c>
      <c r="D3906" s="32" t="n">
        <f aca="false">IF($A3906="","",$A3906^2)</f>
        <v>372100</v>
      </c>
      <c r="E3906" s="32" t="n">
        <f aca="false">IF($A3906="","",IF($C3906&lt;=0,"",1/$C3906^2))</f>
        <v>0.00439946634716047</v>
      </c>
      <c r="F3906" s="33" t="n">
        <f aca="false">IF(OR(ROW()-設定!$B$30&lt;2,ROW()+設定!$B$30&gt;13701,N($A3906)&lt;=0,N(INDEX($A$2:$A$13701,MIN(13700,MAX(1,ROW()-1+設定!$B$30))))&lt;=0,$A3906&lt;設定!$B$28,$A3906&gt;設定!$B$29),0,IF(AND($C3906&gt;=MAX(INDEX($C$1:$C$13701,MAX(1,ROW()-設定!$B$24)):INDEX($C$1:$C$13701,MAX(1,ROW()-1))),$C3906&gt;MAX(INDEX($C$1:$C$13701,MIN(13701,ROW()+1)):INDEX($C$1:$C$13701,MIN(13701,ROW()+設定!$B$24))),$C3906&gt;=設定!$B$32,$C3906&gt;=MAX(MIN(INDEX($C$1:$C$13701,MAX(1,ROW()-設定!$B$26)):INDEX($C$1:$C$13701,MAX(1,ROW()-1))),MIN(INDEX($C$1:$C$13701,MIN(13701,ROW()+1)):INDEX($C$1:$C$13701,MIN(13701,ROW()+設定!$B$26))))*10^(設定!$B$27/20)),1,0))</f>
        <v>0</v>
      </c>
      <c r="G3906" s="33" t="n">
        <f aca="false">$G3905+IF($F3906=1,1,0)</f>
        <v>1</v>
      </c>
      <c r="H3906" s="0" t="str">
        <f aca="false">IF($F3906=1,$G3906,"")</f>
        <v/>
      </c>
    </row>
    <row r="3907" customFormat="false" ht="15" hidden="false" customHeight="false" outlineLevel="0" collapsed="false">
      <c r="A3907" s="30" t="n">
        <v>610.15625</v>
      </c>
      <c r="B3907" s="31" t="n">
        <v>23.6984</v>
      </c>
      <c r="C3907" s="32" t="n">
        <f aca="false">IF($A3907="","",IF(設定!$B$21="dB",10^($B3907/20),ABS($B3907)))</f>
        <v>15.3080545092375</v>
      </c>
      <c r="D3907" s="32" t="n">
        <f aca="false">IF($A3907="","",$A3907^2)</f>
        <v>372290.649414063</v>
      </c>
      <c r="E3907" s="32" t="n">
        <f aca="false">IF($A3907="","",IF($C3907&lt;=0,"",1/$C3907^2))</f>
        <v>0.00426736705457222</v>
      </c>
      <c r="F3907" s="33" t="n">
        <f aca="false">IF(OR(ROW()-設定!$B$30&lt;2,ROW()+設定!$B$30&gt;13701,N($A3907)&lt;=0,N(INDEX($A$2:$A$13701,MIN(13700,MAX(1,ROW()-1+設定!$B$30))))&lt;=0,$A3907&lt;設定!$B$28,$A3907&gt;設定!$B$29),0,IF(AND($C3907&gt;=MAX(INDEX($C$1:$C$13701,MAX(1,ROW()-設定!$B$24)):INDEX($C$1:$C$13701,MAX(1,ROW()-1))),$C3907&gt;MAX(INDEX($C$1:$C$13701,MIN(13701,ROW()+1)):INDEX($C$1:$C$13701,MIN(13701,ROW()+設定!$B$24))),$C3907&gt;=設定!$B$32,$C3907&gt;=MAX(MIN(INDEX($C$1:$C$13701,MAX(1,ROW()-設定!$B$26)):INDEX($C$1:$C$13701,MAX(1,ROW()-1))),MIN(INDEX($C$1:$C$13701,MIN(13701,ROW()+1)):INDEX($C$1:$C$13701,MIN(13701,ROW()+設定!$B$26))))*10^(設定!$B$27/20)),1,0))</f>
        <v>0</v>
      </c>
      <c r="G3907" s="33" t="n">
        <f aca="false">$G3906+IF($F3907=1,1,0)</f>
        <v>1</v>
      </c>
      <c r="H3907" s="0" t="str">
        <f aca="false">IF($F3907=1,$G3907,"")</f>
        <v/>
      </c>
    </row>
    <row r="3908" customFormat="false" ht="15" hidden="false" customHeight="false" outlineLevel="0" collapsed="false">
      <c r="A3908" s="30" t="n">
        <v>610.3125</v>
      </c>
      <c r="B3908" s="31" t="n">
        <v>23.6755</v>
      </c>
      <c r="C3908" s="32" t="n">
        <f aca="false">IF($A3908="","",IF(設定!$B$21="dB",10^($B3908/20),ABS($B3908)))</f>
        <v>15.2677485927089</v>
      </c>
      <c r="D3908" s="32" t="n">
        <f aca="false">IF($A3908="","",$A3908^2)</f>
        <v>372481.34765625</v>
      </c>
      <c r="E3908" s="32" t="n">
        <f aca="false">IF($A3908="","",IF($C3908&lt;=0,"",1/$C3908^2))</f>
        <v>0.00428992796774738</v>
      </c>
      <c r="F3908" s="33" t="n">
        <f aca="false">IF(OR(ROW()-設定!$B$30&lt;2,ROW()+設定!$B$30&gt;13701,N($A3908)&lt;=0,N(INDEX($A$2:$A$13701,MIN(13700,MAX(1,ROW()-1+設定!$B$30))))&lt;=0,$A3908&lt;設定!$B$28,$A3908&gt;設定!$B$29),0,IF(AND($C3908&gt;=MAX(INDEX($C$1:$C$13701,MAX(1,ROW()-設定!$B$24)):INDEX($C$1:$C$13701,MAX(1,ROW()-1))),$C3908&gt;MAX(INDEX($C$1:$C$13701,MIN(13701,ROW()+1)):INDEX($C$1:$C$13701,MIN(13701,ROW()+設定!$B$24))),$C3908&gt;=設定!$B$32,$C3908&gt;=MAX(MIN(INDEX($C$1:$C$13701,MAX(1,ROW()-設定!$B$26)):INDEX($C$1:$C$13701,MAX(1,ROW()-1))),MIN(INDEX($C$1:$C$13701,MIN(13701,ROW()+1)):INDEX($C$1:$C$13701,MIN(13701,ROW()+設定!$B$26))))*10^(設定!$B$27/20)),1,0))</f>
        <v>0</v>
      </c>
      <c r="G3908" s="33" t="n">
        <f aca="false">$G3907+IF($F3908=1,1,0)</f>
        <v>1</v>
      </c>
      <c r="H3908" s="0" t="str">
        <f aca="false">IF($F3908=1,$G3908,"")</f>
        <v/>
      </c>
    </row>
    <row r="3909" customFormat="false" ht="15" hidden="false" customHeight="false" outlineLevel="0" collapsed="false">
      <c r="A3909" s="30" t="n">
        <v>610.46875</v>
      </c>
      <c r="B3909" s="31" t="n">
        <v>23.9761</v>
      </c>
      <c r="C3909" s="32" t="n">
        <f aca="false">IF($A3909="","",IF(設定!$B$21="dB",10^($B3909/20),ABS($B3909)))</f>
        <v>15.8053821179814</v>
      </c>
      <c r="D3909" s="32" t="n">
        <f aca="false">IF($A3909="","",$A3909^2)</f>
        <v>372672.094726563</v>
      </c>
      <c r="E3909" s="32" t="n">
        <f aca="false">IF($A3909="","",IF($C3909&lt;=0,"",1/$C3909^2))</f>
        <v>0.00400304064730183</v>
      </c>
      <c r="F3909" s="33" t="n">
        <f aca="false">IF(OR(ROW()-設定!$B$30&lt;2,ROW()+設定!$B$30&gt;13701,N($A3909)&lt;=0,N(INDEX($A$2:$A$13701,MIN(13700,MAX(1,ROW()-1+設定!$B$30))))&lt;=0,$A3909&lt;設定!$B$28,$A3909&gt;設定!$B$29),0,IF(AND($C3909&gt;=MAX(INDEX($C$1:$C$13701,MAX(1,ROW()-設定!$B$24)):INDEX($C$1:$C$13701,MAX(1,ROW()-1))),$C3909&gt;MAX(INDEX($C$1:$C$13701,MIN(13701,ROW()+1)):INDEX($C$1:$C$13701,MIN(13701,ROW()+設定!$B$24))),$C3909&gt;=設定!$B$32,$C3909&gt;=MAX(MIN(INDEX($C$1:$C$13701,MAX(1,ROW()-設定!$B$26)):INDEX($C$1:$C$13701,MAX(1,ROW()-1))),MIN(INDEX($C$1:$C$13701,MIN(13701,ROW()+1)):INDEX($C$1:$C$13701,MIN(13701,ROW()+設定!$B$26))))*10^(設定!$B$27/20)),1,0))</f>
        <v>0</v>
      </c>
      <c r="G3909" s="33" t="n">
        <f aca="false">$G3908+IF($F3909=1,1,0)</f>
        <v>1</v>
      </c>
      <c r="H3909" s="0" t="str">
        <f aca="false">IF($F3909=1,$G3909,"")</f>
        <v/>
      </c>
    </row>
    <row r="3910" customFormat="false" ht="15" hidden="false" customHeight="false" outlineLevel="0" collapsed="false">
      <c r="A3910" s="30" t="n">
        <v>610.625</v>
      </c>
      <c r="B3910" s="31" t="n">
        <v>23.911</v>
      </c>
      <c r="C3910" s="32" t="n">
        <f aca="false">IF($A3910="","",IF(設定!$B$21="dB",10^($B3910/20),ABS($B3910)))</f>
        <v>15.6873649474747</v>
      </c>
      <c r="D3910" s="32" t="n">
        <f aca="false">IF($A3910="","",$A3910^2)</f>
        <v>372862.890625</v>
      </c>
      <c r="E3910" s="32" t="n">
        <f aca="false">IF($A3910="","",IF($C3910&lt;=0,"",1/$C3910^2))</f>
        <v>0.00406349752903903</v>
      </c>
      <c r="F3910" s="33" t="n">
        <f aca="false">IF(OR(ROW()-設定!$B$30&lt;2,ROW()+設定!$B$30&gt;13701,N($A3910)&lt;=0,N(INDEX($A$2:$A$13701,MIN(13700,MAX(1,ROW()-1+設定!$B$30))))&lt;=0,$A3910&lt;設定!$B$28,$A3910&gt;設定!$B$29),0,IF(AND($C3910&gt;=MAX(INDEX($C$1:$C$13701,MAX(1,ROW()-設定!$B$24)):INDEX($C$1:$C$13701,MAX(1,ROW()-1))),$C3910&gt;MAX(INDEX($C$1:$C$13701,MIN(13701,ROW()+1)):INDEX($C$1:$C$13701,MIN(13701,ROW()+設定!$B$24))),$C3910&gt;=設定!$B$32,$C3910&gt;=MAX(MIN(INDEX($C$1:$C$13701,MAX(1,ROW()-設定!$B$26)):INDEX($C$1:$C$13701,MAX(1,ROW()-1))),MIN(INDEX($C$1:$C$13701,MIN(13701,ROW()+1)):INDEX($C$1:$C$13701,MIN(13701,ROW()+設定!$B$26))))*10^(設定!$B$27/20)),1,0))</f>
        <v>0</v>
      </c>
      <c r="G3910" s="33" t="n">
        <f aca="false">$G3909+IF($F3910=1,1,0)</f>
        <v>1</v>
      </c>
      <c r="H3910" s="0" t="str">
        <f aca="false">IF($F3910=1,$G3910,"")</f>
        <v/>
      </c>
    </row>
    <row r="3911" customFormat="false" ht="15" hidden="false" customHeight="false" outlineLevel="0" collapsed="false">
      <c r="A3911" s="30" t="n">
        <v>610.78125</v>
      </c>
      <c r="B3911" s="31" t="n">
        <v>24.0613</v>
      </c>
      <c r="C3911" s="32" t="n">
        <f aca="false">IF($A3911="","",IF(設定!$B$21="dB",10^($B3911/20),ABS($B3911)))</f>
        <v>15.9611801720164</v>
      </c>
      <c r="D3911" s="32" t="n">
        <f aca="false">IF($A3911="","",$A3911^2)</f>
        <v>373053.735351563</v>
      </c>
      <c r="E3911" s="32" t="n">
        <f aca="false">IF($A3911="","",IF($C3911&lt;=0,"",1/$C3911^2))</f>
        <v>0.00392527420199984</v>
      </c>
      <c r="F3911" s="33" t="n">
        <f aca="false">IF(OR(ROW()-設定!$B$30&lt;2,ROW()+設定!$B$30&gt;13701,N($A3911)&lt;=0,N(INDEX($A$2:$A$13701,MIN(13700,MAX(1,ROW()-1+設定!$B$30))))&lt;=0,$A3911&lt;設定!$B$28,$A3911&gt;設定!$B$29),0,IF(AND($C3911&gt;=MAX(INDEX($C$1:$C$13701,MAX(1,ROW()-設定!$B$24)):INDEX($C$1:$C$13701,MAX(1,ROW()-1))),$C3911&gt;MAX(INDEX($C$1:$C$13701,MIN(13701,ROW()+1)):INDEX($C$1:$C$13701,MIN(13701,ROW()+設定!$B$24))),$C3911&gt;=設定!$B$32,$C3911&gt;=MAX(MIN(INDEX($C$1:$C$13701,MAX(1,ROW()-設定!$B$26)):INDEX($C$1:$C$13701,MAX(1,ROW()-1))),MIN(INDEX($C$1:$C$13701,MIN(13701,ROW()+1)):INDEX($C$1:$C$13701,MIN(13701,ROW()+設定!$B$26))))*10^(設定!$B$27/20)),1,0))</f>
        <v>0</v>
      </c>
      <c r="G3911" s="33" t="n">
        <f aca="false">$G3910+IF($F3911=1,1,0)</f>
        <v>1</v>
      </c>
      <c r="H3911" s="0" t="str">
        <f aca="false">IF($F3911=1,$G3911,"")</f>
        <v/>
      </c>
    </row>
    <row r="3912" customFormat="false" ht="15" hidden="false" customHeight="false" outlineLevel="0" collapsed="false">
      <c r="A3912" s="30" t="n">
        <v>610.9375</v>
      </c>
      <c r="B3912" s="31" t="n">
        <v>23.9966</v>
      </c>
      <c r="C3912" s="32" t="n">
        <f aca="false">IF($A3912="","",IF(設定!$B$21="dB",10^($B3912/20),ABS($B3912)))</f>
        <v>15.8427292412317</v>
      </c>
      <c r="D3912" s="32" t="n">
        <f aca="false">IF($A3912="","",$A3912^2)</f>
        <v>373244.62890625</v>
      </c>
      <c r="E3912" s="32" t="n">
        <f aca="false">IF($A3912="","",IF($C3912&lt;=0,"",1/$C3912^2))</f>
        <v>0.0039841896230152</v>
      </c>
      <c r="F3912" s="33" t="n">
        <f aca="false">IF(OR(ROW()-設定!$B$30&lt;2,ROW()+設定!$B$30&gt;13701,N($A3912)&lt;=0,N(INDEX($A$2:$A$13701,MIN(13700,MAX(1,ROW()-1+設定!$B$30))))&lt;=0,$A3912&lt;設定!$B$28,$A3912&gt;設定!$B$29),0,IF(AND($C3912&gt;=MAX(INDEX($C$1:$C$13701,MAX(1,ROW()-設定!$B$24)):INDEX($C$1:$C$13701,MAX(1,ROW()-1))),$C3912&gt;MAX(INDEX($C$1:$C$13701,MIN(13701,ROW()+1)):INDEX($C$1:$C$13701,MIN(13701,ROW()+設定!$B$24))),$C3912&gt;=設定!$B$32,$C3912&gt;=MAX(MIN(INDEX($C$1:$C$13701,MAX(1,ROW()-設定!$B$26)):INDEX($C$1:$C$13701,MAX(1,ROW()-1))),MIN(INDEX($C$1:$C$13701,MIN(13701,ROW()+1)):INDEX($C$1:$C$13701,MIN(13701,ROW()+設定!$B$26))))*10^(設定!$B$27/20)),1,0))</f>
        <v>0</v>
      </c>
      <c r="G3912" s="33" t="n">
        <f aca="false">$G3911+IF($F3912=1,1,0)</f>
        <v>1</v>
      </c>
      <c r="H3912" s="0" t="str">
        <f aca="false">IF($F3912=1,$G3912,"")</f>
        <v/>
      </c>
    </row>
    <row r="3913" customFormat="false" ht="15" hidden="false" customHeight="false" outlineLevel="0" collapsed="false">
      <c r="A3913" s="30" t="n">
        <v>611.09375</v>
      </c>
      <c r="B3913" s="31" t="n">
        <v>24.0817</v>
      </c>
      <c r="C3913" s="32" t="n">
        <f aca="false">IF($A3913="","",IF(設定!$B$21="dB",10^($B3913/20),ABS($B3913)))</f>
        <v>15.998711243233</v>
      </c>
      <c r="D3913" s="32" t="n">
        <f aca="false">IF($A3913="","",$A3913^2)</f>
        <v>373435.571289063</v>
      </c>
      <c r="E3913" s="32" t="n">
        <f aca="false">IF($A3913="","",IF($C3913&lt;=0,"",1/$C3913^2))</f>
        <v>0.003906879351803</v>
      </c>
      <c r="F3913" s="33" t="n">
        <f aca="false">IF(OR(ROW()-設定!$B$30&lt;2,ROW()+設定!$B$30&gt;13701,N($A3913)&lt;=0,N(INDEX($A$2:$A$13701,MIN(13700,MAX(1,ROW()-1+設定!$B$30))))&lt;=0,$A3913&lt;設定!$B$28,$A3913&gt;設定!$B$29),0,IF(AND($C3913&gt;=MAX(INDEX($C$1:$C$13701,MAX(1,ROW()-設定!$B$24)):INDEX($C$1:$C$13701,MAX(1,ROW()-1))),$C3913&gt;MAX(INDEX($C$1:$C$13701,MIN(13701,ROW()+1)):INDEX($C$1:$C$13701,MIN(13701,ROW()+設定!$B$24))),$C3913&gt;=設定!$B$32,$C3913&gt;=MAX(MIN(INDEX($C$1:$C$13701,MAX(1,ROW()-設定!$B$26)):INDEX($C$1:$C$13701,MAX(1,ROW()-1))),MIN(INDEX($C$1:$C$13701,MIN(13701,ROW()+1)):INDEX($C$1:$C$13701,MIN(13701,ROW()+設定!$B$26))))*10^(設定!$B$27/20)),1,0))</f>
        <v>0</v>
      </c>
      <c r="G3913" s="33" t="n">
        <f aca="false">$G3912+IF($F3913=1,1,0)</f>
        <v>1</v>
      </c>
      <c r="H3913" s="0" t="str">
        <f aca="false">IF($F3913=1,$G3913,"")</f>
        <v/>
      </c>
    </row>
    <row r="3914" customFormat="false" ht="15" hidden="false" customHeight="false" outlineLevel="0" collapsed="false">
      <c r="A3914" s="30" t="n">
        <v>611.25</v>
      </c>
      <c r="B3914" s="31" t="n">
        <v>24.3339</v>
      </c>
      <c r="C3914" s="32" t="n">
        <f aca="false">IF($A3914="","",IF(設定!$B$21="dB",10^($B3914/20),ABS($B3914)))</f>
        <v>16.4700531245786</v>
      </c>
      <c r="D3914" s="32" t="n">
        <f aca="false">IF($A3914="","",$A3914^2)</f>
        <v>373626.5625</v>
      </c>
      <c r="E3914" s="32" t="n">
        <f aca="false">IF($A3914="","",IF($C3914&lt;=0,"",1/$C3914^2))</f>
        <v>0.00368646402396779</v>
      </c>
      <c r="F3914" s="33" t="n">
        <f aca="false">IF(OR(ROW()-設定!$B$30&lt;2,ROW()+設定!$B$30&gt;13701,N($A3914)&lt;=0,N(INDEX($A$2:$A$13701,MIN(13700,MAX(1,ROW()-1+設定!$B$30))))&lt;=0,$A3914&lt;設定!$B$28,$A3914&gt;設定!$B$29),0,IF(AND($C3914&gt;=MAX(INDEX($C$1:$C$13701,MAX(1,ROW()-設定!$B$24)):INDEX($C$1:$C$13701,MAX(1,ROW()-1))),$C3914&gt;MAX(INDEX($C$1:$C$13701,MIN(13701,ROW()+1)):INDEX($C$1:$C$13701,MIN(13701,ROW()+設定!$B$24))),$C3914&gt;=設定!$B$32,$C3914&gt;=MAX(MIN(INDEX($C$1:$C$13701,MAX(1,ROW()-設定!$B$26)):INDEX($C$1:$C$13701,MAX(1,ROW()-1))),MIN(INDEX($C$1:$C$13701,MIN(13701,ROW()+1)):INDEX($C$1:$C$13701,MIN(13701,ROW()+設定!$B$26))))*10^(設定!$B$27/20)),1,0))</f>
        <v>0</v>
      </c>
      <c r="G3914" s="33" t="n">
        <f aca="false">$G3913+IF($F3914=1,1,0)</f>
        <v>1</v>
      </c>
      <c r="H3914" s="0" t="str">
        <f aca="false">IF($F3914=1,$G3914,"")</f>
        <v/>
      </c>
    </row>
    <row r="3915" customFormat="false" ht="15" hidden="false" customHeight="false" outlineLevel="0" collapsed="false">
      <c r="A3915" s="30" t="n">
        <v>611.40625</v>
      </c>
      <c r="B3915" s="31" t="n">
        <v>24.166</v>
      </c>
      <c r="C3915" s="32" t="n">
        <f aca="false">IF($A3915="","",IF(設定!$B$21="dB",10^($B3915/20),ABS($B3915)))</f>
        <v>16.154741014619</v>
      </c>
      <c r="D3915" s="32" t="n">
        <f aca="false">IF($A3915="","",$A3915^2)</f>
        <v>373817.602539063</v>
      </c>
      <c r="E3915" s="32" t="n">
        <f aca="false">IF($A3915="","",IF($C3915&lt;=0,"",1/$C3915^2))</f>
        <v>0.00383177500361384</v>
      </c>
      <c r="F3915" s="33" t="n">
        <f aca="false">IF(OR(ROW()-設定!$B$30&lt;2,ROW()+設定!$B$30&gt;13701,N($A3915)&lt;=0,N(INDEX($A$2:$A$13701,MIN(13700,MAX(1,ROW()-1+設定!$B$30))))&lt;=0,$A3915&lt;設定!$B$28,$A3915&gt;設定!$B$29),0,IF(AND($C3915&gt;=MAX(INDEX($C$1:$C$13701,MAX(1,ROW()-設定!$B$24)):INDEX($C$1:$C$13701,MAX(1,ROW()-1))),$C3915&gt;MAX(INDEX($C$1:$C$13701,MIN(13701,ROW()+1)):INDEX($C$1:$C$13701,MIN(13701,ROW()+設定!$B$24))),$C3915&gt;=設定!$B$32,$C3915&gt;=MAX(MIN(INDEX($C$1:$C$13701,MAX(1,ROW()-設定!$B$26)):INDEX($C$1:$C$13701,MAX(1,ROW()-1))),MIN(INDEX($C$1:$C$13701,MIN(13701,ROW()+1)):INDEX($C$1:$C$13701,MIN(13701,ROW()+設定!$B$26))))*10^(設定!$B$27/20)),1,0))</f>
        <v>0</v>
      </c>
      <c r="G3915" s="33" t="n">
        <f aca="false">$G3914+IF($F3915=1,1,0)</f>
        <v>1</v>
      </c>
      <c r="H3915" s="0" t="str">
        <f aca="false">IF($F3915=1,$G3915,"")</f>
        <v/>
      </c>
    </row>
    <row r="3916" customFormat="false" ht="15" hidden="false" customHeight="false" outlineLevel="0" collapsed="false">
      <c r="A3916" s="30" t="n">
        <v>611.5625</v>
      </c>
      <c r="B3916" s="31" t="n">
        <v>24.1462</v>
      </c>
      <c r="C3916" s="32" t="n">
        <f aca="false">IF($A3916="","",IF(設定!$B$21="dB",10^($B3916/20),ABS($B3916)))</f>
        <v>16.1179572667308</v>
      </c>
      <c r="D3916" s="32" t="n">
        <f aca="false">IF($A3916="","",$A3916^2)</f>
        <v>374008.69140625</v>
      </c>
      <c r="E3916" s="32" t="n">
        <f aca="false">IF($A3916="","",IF($C3916&lt;=0,"",1/$C3916^2))</f>
        <v>0.00384928440324504</v>
      </c>
      <c r="F3916" s="33" t="n">
        <f aca="false">IF(OR(ROW()-設定!$B$30&lt;2,ROW()+設定!$B$30&gt;13701,N($A3916)&lt;=0,N(INDEX($A$2:$A$13701,MIN(13700,MAX(1,ROW()-1+設定!$B$30))))&lt;=0,$A3916&lt;設定!$B$28,$A3916&gt;設定!$B$29),0,IF(AND($C3916&gt;=MAX(INDEX($C$1:$C$13701,MAX(1,ROW()-設定!$B$24)):INDEX($C$1:$C$13701,MAX(1,ROW()-1))),$C3916&gt;MAX(INDEX($C$1:$C$13701,MIN(13701,ROW()+1)):INDEX($C$1:$C$13701,MIN(13701,ROW()+設定!$B$24))),$C3916&gt;=設定!$B$32,$C3916&gt;=MAX(MIN(INDEX($C$1:$C$13701,MAX(1,ROW()-設定!$B$26)):INDEX($C$1:$C$13701,MAX(1,ROW()-1))),MIN(INDEX($C$1:$C$13701,MIN(13701,ROW()+1)):INDEX($C$1:$C$13701,MIN(13701,ROW()+設定!$B$26))))*10^(設定!$B$27/20)),1,0))</f>
        <v>0</v>
      </c>
      <c r="G3916" s="33" t="n">
        <f aca="false">$G3915+IF($F3916=1,1,0)</f>
        <v>1</v>
      </c>
      <c r="H3916" s="0" t="str">
        <f aca="false">IF($F3916=1,$G3916,"")</f>
        <v/>
      </c>
    </row>
    <row r="3917" customFormat="false" ht="15" hidden="false" customHeight="false" outlineLevel="0" collapsed="false">
      <c r="A3917" s="30" t="n">
        <v>611.71875</v>
      </c>
      <c r="B3917" s="31" t="n">
        <v>24.447</v>
      </c>
      <c r="C3917" s="32" t="n">
        <f aca="false">IF($A3917="","",IF(設定!$B$21="dB",10^($B3917/20),ABS($B3917)))</f>
        <v>16.6859139662278</v>
      </c>
      <c r="D3917" s="32" t="n">
        <f aca="false">IF($A3917="","",$A3917^2)</f>
        <v>374199.829101563</v>
      </c>
      <c r="E3917" s="32" t="n">
        <f aca="false">IF($A3917="","",IF($C3917&lt;=0,"",1/$C3917^2))</f>
        <v>0.00359169954787144</v>
      </c>
      <c r="F3917" s="33" t="n">
        <f aca="false">IF(OR(ROW()-設定!$B$30&lt;2,ROW()+設定!$B$30&gt;13701,N($A3917)&lt;=0,N(INDEX($A$2:$A$13701,MIN(13700,MAX(1,ROW()-1+設定!$B$30))))&lt;=0,$A3917&lt;設定!$B$28,$A3917&gt;設定!$B$29),0,IF(AND($C3917&gt;=MAX(INDEX($C$1:$C$13701,MAX(1,ROW()-設定!$B$24)):INDEX($C$1:$C$13701,MAX(1,ROW()-1))),$C3917&gt;MAX(INDEX($C$1:$C$13701,MIN(13701,ROW()+1)):INDEX($C$1:$C$13701,MIN(13701,ROW()+設定!$B$24))),$C3917&gt;=設定!$B$32,$C3917&gt;=MAX(MIN(INDEX($C$1:$C$13701,MAX(1,ROW()-設定!$B$26)):INDEX($C$1:$C$13701,MAX(1,ROW()-1))),MIN(INDEX($C$1:$C$13701,MIN(13701,ROW()+1)):INDEX($C$1:$C$13701,MIN(13701,ROW()+設定!$B$26))))*10^(設定!$B$27/20)),1,0))</f>
        <v>0</v>
      </c>
      <c r="G3917" s="33" t="n">
        <f aca="false">$G3916+IF($F3917=1,1,0)</f>
        <v>1</v>
      </c>
      <c r="H3917" s="0" t="str">
        <f aca="false">IF($F3917=1,$G3917,"")</f>
        <v/>
      </c>
    </row>
    <row r="3918" customFormat="false" ht="15" hidden="false" customHeight="false" outlineLevel="0" collapsed="false">
      <c r="A3918" s="30" t="n">
        <v>611.875</v>
      </c>
      <c r="B3918" s="31" t="n">
        <v>24.3544</v>
      </c>
      <c r="C3918" s="32" t="n">
        <f aca="false">IF($A3918="","",IF(設定!$B$21="dB",10^($B3918/20),ABS($B3918)))</f>
        <v>16.5089708235872</v>
      </c>
      <c r="D3918" s="32" t="n">
        <f aca="false">IF($A3918="","",$A3918^2)</f>
        <v>374391.015625</v>
      </c>
      <c r="E3918" s="32" t="n">
        <f aca="false">IF($A3918="","",IF($C3918&lt;=0,"",1/$C3918^2))</f>
        <v>0.00366910381482417</v>
      </c>
      <c r="F3918" s="33" t="n">
        <f aca="false">IF(OR(ROW()-設定!$B$30&lt;2,ROW()+設定!$B$30&gt;13701,N($A3918)&lt;=0,N(INDEX($A$2:$A$13701,MIN(13700,MAX(1,ROW()-1+設定!$B$30))))&lt;=0,$A3918&lt;設定!$B$28,$A3918&gt;設定!$B$29),0,IF(AND($C3918&gt;=MAX(INDEX($C$1:$C$13701,MAX(1,ROW()-設定!$B$24)):INDEX($C$1:$C$13701,MAX(1,ROW()-1))),$C3918&gt;MAX(INDEX($C$1:$C$13701,MIN(13701,ROW()+1)):INDEX($C$1:$C$13701,MIN(13701,ROW()+設定!$B$24))),$C3918&gt;=設定!$B$32,$C3918&gt;=MAX(MIN(INDEX($C$1:$C$13701,MAX(1,ROW()-設定!$B$26)):INDEX($C$1:$C$13701,MAX(1,ROW()-1))),MIN(INDEX($C$1:$C$13701,MIN(13701,ROW()+1)):INDEX($C$1:$C$13701,MIN(13701,ROW()+設定!$B$26))))*10^(設定!$B$27/20)),1,0))</f>
        <v>0</v>
      </c>
      <c r="G3918" s="33" t="n">
        <f aca="false">$G3917+IF($F3918=1,1,0)</f>
        <v>1</v>
      </c>
      <c r="H3918" s="0" t="str">
        <f aca="false">IF($F3918=1,$G3918,"")</f>
        <v/>
      </c>
    </row>
    <row r="3919" customFormat="false" ht="15" hidden="false" customHeight="false" outlineLevel="0" collapsed="false">
      <c r="A3919" s="30" t="n">
        <v>612.03125</v>
      </c>
      <c r="B3919" s="31" t="n">
        <v>24.4985</v>
      </c>
      <c r="C3919" s="32" t="n">
        <f aca="false">IF($A3919="","",IF(設定!$B$21="dB",10^($B3919/20),ABS($B3919)))</f>
        <v>16.7851412397179</v>
      </c>
      <c r="D3919" s="32" t="n">
        <f aca="false">IF($A3919="","",$A3919^2)</f>
        <v>374582.250976563</v>
      </c>
      <c r="E3919" s="32" t="n">
        <f aca="false">IF($A3919="","",IF($C3919&lt;=0,"",1/$C3919^2))</f>
        <v>0.00354935958602464</v>
      </c>
      <c r="F3919" s="33" t="n">
        <f aca="false">IF(OR(ROW()-設定!$B$30&lt;2,ROW()+設定!$B$30&gt;13701,N($A3919)&lt;=0,N(INDEX($A$2:$A$13701,MIN(13700,MAX(1,ROW()-1+設定!$B$30))))&lt;=0,$A3919&lt;設定!$B$28,$A3919&gt;設定!$B$29),0,IF(AND($C3919&gt;=MAX(INDEX($C$1:$C$13701,MAX(1,ROW()-設定!$B$24)):INDEX($C$1:$C$13701,MAX(1,ROW()-1))),$C3919&gt;MAX(INDEX($C$1:$C$13701,MIN(13701,ROW()+1)):INDEX($C$1:$C$13701,MIN(13701,ROW()+設定!$B$24))),$C3919&gt;=設定!$B$32,$C3919&gt;=MAX(MIN(INDEX($C$1:$C$13701,MAX(1,ROW()-設定!$B$26)):INDEX($C$1:$C$13701,MAX(1,ROW()-1))),MIN(INDEX($C$1:$C$13701,MIN(13701,ROW()+1)):INDEX($C$1:$C$13701,MIN(13701,ROW()+設定!$B$26))))*10^(設定!$B$27/20)),1,0))</f>
        <v>0</v>
      </c>
      <c r="G3919" s="33" t="n">
        <f aca="false">$G3918+IF($F3919=1,1,0)</f>
        <v>1</v>
      </c>
      <c r="H3919" s="0" t="str">
        <f aca="false">IF($F3919=1,$G3919,"")</f>
        <v/>
      </c>
    </row>
    <row r="3920" customFormat="false" ht="15" hidden="false" customHeight="false" outlineLevel="0" collapsed="false">
      <c r="A3920" s="30" t="n">
        <v>612.1875</v>
      </c>
      <c r="B3920" s="31" t="n">
        <v>24.7098</v>
      </c>
      <c r="C3920" s="32" t="n">
        <f aca="false">IF($A3920="","",IF(設定!$B$21="dB",10^($B3920/20),ABS($B3920)))</f>
        <v>17.1984773982464</v>
      </c>
      <c r="D3920" s="32" t="n">
        <f aca="false">IF($A3920="","",$A3920^2)</f>
        <v>374773.53515625</v>
      </c>
      <c r="E3920" s="32" t="n">
        <f aca="false">IF($A3920="","",IF($C3920&lt;=0,"",1/$C3920^2))</f>
        <v>0.0033808040502551</v>
      </c>
      <c r="F3920" s="33" t="n">
        <f aca="false">IF(OR(ROW()-設定!$B$30&lt;2,ROW()+設定!$B$30&gt;13701,N($A3920)&lt;=0,N(INDEX($A$2:$A$13701,MIN(13700,MAX(1,ROW()-1+設定!$B$30))))&lt;=0,$A3920&lt;設定!$B$28,$A3920&gt;設定!$B$29),0,IF(AND($C3920&gt;=MAX(INDEX($C$1:$C$13701,MAX(1,ROW()-設定!$B$24)):INDEX($C$1:$C$13701,MAX(1,ROW()-1))),$C3920&gt;MAX(INDEX($C$1:$C$13701,MIN(13701,ROW()+1)):INDEX($C$1:$C$13701,MIN(13701,ROW()+設定!$B$24))),$C3920&gt;=設定!$B$32,$C3920&gt;=MAX(MIN(INDEX($C$1:$C$13701,MAX(1,ROW()-設定!$B$26)):INDEX($C$1:$C$13701,MAX(1,ROW()-1))),MIN(INDEX($C$1:$C$13701,MIN(13701,ROW()+1)):INDEX($C$1:$C$13701,MIN(13701,ROW()+設定!$B$26))))*10^(設定!$B$27/20)),1,0))</f>
        <v>0</v>
      </c>
      <c r="G3920" s="33" t="n">
        <f aca="false">$G3919+IF($F3920=1,1,0)</f>
        <v>1</v>
      </c>
      <c r="H3920" s="0" t="str">
        <f aca="false">IF($F3920=1,$G3920,"")</f>
        <v/>
      </c>
    </row>
    <row r="3921" customFormat="false" ht="15" hidden="false" customHeight="false" outlineLevel="0" collapsed="false">
      <c r="A3921" s="30" t="n">
        <v>612.34375</v>
      </c>
      <c r="B3921" s="31" t="n">
        <v>24.6014</v>
      </c>
      <c r="C3921" s="32" t="n">
        <f aca="false">IF($A3921="","",IF(設定!$B$21="dB",10^($B3921/20),ABS($B3921)))</f>
        <v>16.9851739905881</v>
      </c>
      <c r="D3921" s="32" t="n">
        <f aca="false">IF($A3921="","",$A3921^2)</f>
        <v>374964.868164063</v>
      </c>
      <c r="E3921" s="32" t="n">
        <f aca="false">IF($A3921="","",IF($C3921&lt;=0,"",1/$C3921^2))</f>
        <v>0.00346625093712132</v>
      </c>
      <c r="F3921" s="33" t="n">
        <f aca="false">IF(OR(ROW()-設定!$B$30&lt;2,ROW()+設定!$B$30&gt;13701,N($A3921)&lt;=0,N(INDEX($A$2:$A$13701,MIN(13700,MAX(1,ROW()-1+設定!$B$30))))&lt;=0,$A3921&lt;設定!$B$28,$A3921&gt;設定!$B$29),0,IF(AND($C3921&gt;=MAX(INDEX($C$1:$C$13701,MAX(1,ROW()-設定!$B$24)):INDEX($C$1:$C$13701,MAX(1,ROW()-1))),$C3921&gt;MAX(INDEX($C$1:$C$13701,MIN(13701,ROW()+1)):INDEX($C$1:$C$13701,MIN(13701,ROW()+設定!$B$24))),$C3921&gt;=設定!$B$32,$C3921&gt;=MAX(MIN(INDEX($C$1:$C$13701,MAX(1,ROW()-設定!$B$26)):INDEX($C$1:$C$13701,MAX(1,ROW()-1))),MIN(INDEX($C$1:$C$13701,MIN(13701,ROW()+1)):INDEX($C$1:$C$13701,MIN(13701,ROW()+設定!$B$26))))*10^(設定!$B$27/20)),1,0))</f>
        <v>0</v>
      </c>
      <c r="G3921" s="33" t="n">
        <f aca="false">$G3920+IF($F3921=1,1,0)</f>
        <v>1</v>
      </c>
      <c r="H3921" s="0" t="str">
        <f aca="false">IF($F3921=1,$G3921,"")</f>
        <v/>
      </c>
    </row>
    <row r="3922" customFormat="false" ht="15" hidden="false" customHeight="false" outlineLevel="0" collapsed="false">
      <c r="A3922" s="30" t="n">
        <v>612.5</v>
      </c>
      <c r="B3922" s="31" t="n">
        <v>24.8508</v>
      </c>
      <c r="C3922" s="32" t="n">
        <f aca="false">IF($A3922="","",IF(設定!$B$21="dB",10^($B3922/20),ABS($B3922)))</f>
        <v>17.4799425122452</v>
      </c>
      <c r="D3922" s="32" t="n">
        <f aca="false">IF($A3922="","",$A3922^2)</f>
        <v>375156.25</v>
      </c>
      <c r="E3922" s="32" t="n">
        <f aca="false">IF($A3922="","",IF($C3922&lt;=0,"",1/$C3922^2))</f>
        <v>0.00327280402047835</v>
      </c>
      <c r="F3922" s="33" t="n">
        <f aca="false">IF(OR(ROW()-設定!$B$30&lt;2,ROW()+設定!$B$30&gt;13701,N($A3922)&lt;=0,N(INDEX($A$2:$A$13701,MIN(13700,MAX(1,ROW()-1+設定!$B$30))))&lt;=0,$A3922&lt;設定!$B$28,$A3922&gt;設定!$B$29),0,IF(AND($C3922&gt;=MAX(INDEX($C$1:$C$13701,MAX(1,ROW()-設定!$B$24)):INDEX($C$1:$C$13701,MAX(1,ROW()-1))),$C3922&gt;MAX(INDEX($C$1:$C$13701,MIN(13701,ROW()+1)):INDEX($C$1:$C$13701,MIN(13701,ROW()+設定!$B$24))),$C3922&gt;=設定!$B$32,$C3922&gt;=MAX(MIN(INDEX($C$1:$C$13701,MAX(1,ROW()-設定!$B$26)):INDEX($C$1:$C$13701,MAX(1,ROW()-1))),MIN(INDEX($C$1:$C$13701,MIN(13701,ROW()+1)):INDEX($C$1:$C$13701,MIN(13701,ROW()+設定!$B$26))))*10^(設定!$B$27/20)),1,0))</f>
        <v>0</v>
      </c>
      <c r="G3922" s="33" t="n">
        <f aca="false">$G3921+IF($F3922=1,1,0)</f>
        <v>1</v>
      </c>
      <c r="H3922" s="0" t="str">
        <f aca="false">IF($F3922=1,$G3922,"")</f>
        <v/>
      </c>
    </row>
    <row r="3923" customFormat="false" ht="15" hidden="false" customHeight="false" outlineLevel="0" collapsed="false">
      <c r="A3923" s="30" t="n">
        <v>612.65625</v>
      </c>
      <c r="B3923" s="31" t="n">
        <v>24.7618</v>
      </c>
      <c r="C3923" s="32" t="n">
        <f aca="false">IF($A3923="","",IF(設定!$B$21="dB",10^($B3923/20),ABS($B3923)))</f>
        <v>17.3017487080409</v>
      </c>
      <c r="D3923" s="32" t="n">
        <f aca="false">IF($A3923="","",$A3923^2)</f>
        <v>375347.680664063</v>
      </c>
      <c r="E3923" s="32" t="n">
        <f aca="false">IF($A3923="","",IF($C3923&lt;=0,"",1/$C3923^2))</f>
        <v>0.00334056556473294</v>
      </c>
      <c r="F3923" s="33" t="n">
        <f aca="false">IF(OR(ROW()-設定!$B$30&lt;2,ROW()+設定!$B$30&gt;13701,N($A3923)&lt;=0,N(INDEX($A$2:$A$13701,MIN(13700,MAX(1,ROW()-1+設定!$B$30))))&lt;=0,$A3923&lt;設定!$B$28,$A3923&gt;設定!$B$29),0,IF(AND($C3923&gt;=MAX(INDEX($C$1:$C$13701,MAX(1,ROW()-設定!$B$24)):INDEX($C$1:$C$13701,MAX(1,ROW()-1))),$C3923&gt;MAX(INDEX($C$1:$C$13701,MIN(13701,ROW()+1)):INDEX($C$1:$C$13701,MIN(13701,ROW()+設定!$B$24))),$C3923&gt;=設定!$B$32,$C3923&gt;=MAX(MIN(INDEX($C$1:$C$13701,MAX(1,ROW()-設定!$B$26)):INDEX($C$1:$C$13701,MAX(1,ROW()-1))),MIN(INDEX($C$1:$C$13701,MIN(13701,ROW()+1)):INDEX($C$1:$C$13701,MIN(13701,ROW()+設定!$B$26))))*10^(設定!$B$27/20)),1,0))</f>
        <v>0</v>
      </c>
      <c r="G3923" s="33" t="n">
        <f aca="false">$G3922+IF($F3923=1,1,0)</f>
        <v>1</v>
      </c>
      <c r="H3923" s="0" t="str">
        <f aca="false">IF($F3923=1,$G3923,"")</f>
        <v/>
      </c>
    </row>
    <row r="3924" customFormat="false" ht="15" hidden="false" customHeight="false" outlineLevel="0" collapsed="false">
      <c r="A3924" s="30" t="n">
        <v>612.8125</v>
      </c>
      <c r="B3924" s="31" t="n">
        <v>25.0613</v>
      </c>
      <c r="C3924" s="32" t="n">
        <f aca="false">IF($A3924="","",IF(設定!$B$21="dB",10^($B3924/20),ABS($B3924)))</f>
        <v>17.908738705441</v>
      </c>
      <c r="D3924" s="32" t="n">
        <f aca="false">IF($A3924="","",$A3924^2)</f>
        <v>375539.16015625</v>
      </c>
      <c r="E3924" s="32" t="n">
        <f aca="false">IF($A3924="","",IF($C3924&lt;=0,"",1/$C3924^2))</f>
        <v>0.0031179561276833</v>
      </c>
      <c r="F3924" s="33" t="n">
        <f aca="false">IF(OR(ROW()-設定!$B$30&lt;2,ROW()+設定!$B$30&gt;13701,N($A3924)&lt;=0,N(INDEX($A$2:$A$13701,MIN(13700,MAX(1,ROW()-1+設定!$B$30))))&lt;=0,$A3924&lt;設定!$B$28,$A3924&gt;設定!$B$29),0,IF(AND($C3924&gt;=MAX(INDEX($C$1:$C$13701,MAX(1,ROW()-設定!$B$24)):INDEX($C$1:$C$13701,MAX(1,ROW()-1))),$C3924&gt;MAX(INDEX($C$1:$C$13701,MIN(13701,ROW()+1)):INDEX($C$1:$C$13701,MIN(13701,ROW()+設定!$B$24))),$C3924&gt;=設定!$B$32,$C3924&gt;=MAX(MIN(INDEX($C$1:$C$13701,MAX(1,ROW()-設定!$B$26)):INDEX($C$1:$C$13701,MAX(1,ROW()-1))),MIN(INDEX($C$1:$C$13701,MIN(13701,ROW()+1)):INDEX($C$1:$C$13701,MIN(13701,ROW()+設定!$B$26))))*10^(設定!$B$27/20)),1,0))</f>
        <v>0</v>
      </c>
      <c r="G3924" s="33" t="n">
        <f aca="false">$G3923+IF($F3924=1,1,0)</f>
        <v>1</v>
      </c>
      <c r="H3924" s="0" t="str">
        <f aca="false">IF($F3924=1,$G3924,"")</f>
        <v/>
      </c>
    </row>
    <row r="3925" customFormat="false" ht="15" hidden="false" customHeight="false" outlineLevel="0" collapsed="false">
      <c r="A3925" s="30" t="n">
        <v>612.96875</v>
      </c>
      <c r="B3925" s="31" t="n">
        <v>25.1196</v>
      </c>
      <c r="C3925" s="32" t="n">
        <f aca="false">IF($A3925="","",IF(設定!$B$21="dB",10^($B3925/20),ABS($B3925)))</f>
        <v>18.0293471073597</v>
      </c>
      <c r="D3925" s="32" t="n">
        <f aca="false">IF($A3925="","",$A3925^2)</f>
        <v>375730.688476563</v>
      </c>
      <c r="E3925" s="32" t="n">
        <f aca="false">IF($A3925="","",IF($C3925&lt;=0,"",1/$C3925^2))</f>
        <v>0.00307638014677524</v>
      </c>
      <c r="F3925" s="33" t="n">
        <f aca="false">IF(OR(ROW()-設定!$B$30&lt;2,ROW()+設定!$B$30&gt;13701,N($A3925)&lt;=0,N(INDEX($A$2:$A$13701,MIN(13700,MAX(1,ROW()-1+設定!$B$30))))&lt;=0,$A3925&lt;設定!$B$28,$A3925&gt;設定!$B$29),0,IF(AND($C3925&gt;=MAX(INDEX($C$1:$C$13701,MAX(1,ROW()-設定!$B$24)):INDEX($C$1:$C$13701,MAX(1,ROW()-1))),$C3925&gt;MAX(INDEX($C$1:$C$13701,MIN(13701,ROW()+1)):INDEX($C$1:$C$13701,MIN(13701,ROW()+設定!$B$24))),$C3925&gt;=設定!$B$32,$C3925&gt;=MAX(MIN(INDEX($C$1:$C$13701,MAX(1,ROW()-設定!$B$26)):INDEX($C$1:$C$13701,MAX(1,ROW()-1))),MIN(INDEX($C$1:$C$13701,MIN(13701,ROW()+1)):INDEX($C$1:$C$13701,MIN(13701,ROW()+設定!$B$26))))*10^(設定!$B$27/20)),1,0))</f>
        <v>0</v>
      </c>
      <c r="G3925" s="33" t="n">
        <f aca="false">$G3924+IF($F3925=1,1,0)</f>
        <v>1</v>
      </c>
      <c r="H3925" s="0" t="str">
        <f aca="false">IF($F3925=1,$G3925,"")</f>
        <v/>
      </c>
    </row>
    <row r="3926" customFormat="false" ht="15" hidden="false" customHeight="false" outlineLevel="0" collapsed="false">
      <c r="A3926" s="30" t="n">
        <v>613.125</v>
      </c>
      <c r="B3926" s="31" t="n">
        <v>25.0093</v>
      </c>
      <c r="C3926" s="32" t="n">
        <f aca="false">IF($A3926="","",IF(設定!$B$21="dB",10^($B3926/20),ABS($B3926)))</f>
        <v>17.8018443715741</v>
      </c>
      <c r="D3926" s="32" t="n">
        <f aca="false">IF($A3926="","",$A3926^2)</f>
        <v>375922.265625</v>
      </c>
      <c r="E3926" s="32" t="n">
        <f aca="false">IF($A3926="","",IF($C3926&lt;=0,"",1/$C3926^2))</f>
        <v>0.00315551319102222</v>
      </c>
      <c r="F3926" s="33" t="n">
        <f aca="false">IF(OR(ROW()-設定!$B$30&lt;2,ROW()+設定!$B$30&gt;13701,N($A3926)&lt;=0,N(INDEX($A$2:$A$13701,MIN(13700,MAX(1,ROW()-1+設定!$B$30))))&lt;=0,$A3926&lt;設定!$B$28,$A3926&gt;設定!$B$29),0,IF(AND($C3926&gt;=MAX(INDEX($C$1:$C$13701,MAX(1,ROW()-設定!$B$24)):INDEX($C$1:$C$13701,MAX(1,ROW()-1))),$C3926&gt;MAX(INDEX($C$1:$C$13701,MIN(13701,ROW()+1)):INDEX($C$1:$C$13701,MIN(13701,ROW()+設定!$B$24))),$C3926&gt;=設定!$B$32,$C3926&gt;=MAX(MIN(INDEX($C$1:$C$13701,MAX(1,ROW()-設定!$B$26)):INDEX($C$1:$C$13701,MAX(1,ROW()-1))),MIN(INDEX($C$1:$C$13701,MIN(13701,ROW()+1)):INDEX($C$1:$C$13701,MIN(13701,ROW()+設定!$B$26))))*10^(設定!$B$27/20)),1,0))</f>
        <v>0</v>
      </c>
      <c r="G3926" s="33" t="n">
        <f aca="false">$G3925+IF($F3926=1,1,0)</f>
        <v>1</v>
      </c>
      <c r="H3926" s="0" t="str">
        <f aca="false">IF($F3926=1,$G3926,"")</f>
        <v/>
      </c>
    </row>
    <row r="3927" customFormat="false" ht="15" hidden="false" customHeight="false" outlineLevel="0" collapsed="false">
      <c r="A3927" s="30" t="n">
        <v>613.28125</v>
      </c>
      <c r="B3927" s="31" t="n">
        <v>25.113</v>
      </c>
      <c r="C3927" s="32" t="n">
        <f aca="false">IF($A3927="","",IF(設定!$B$21="dB",10^($B3927/20),ABS($B3927)))</f>
        <v>18.0156526559619</v>
      </c>
      <c r="D3927" s="32" t="n">
        <f aca="false">IF($A3927="","",$A3927^2)</f>
        <v>376113.891601563</v>
      </c>
      <c r="E3927" s="32" t="n">
        <f aca="false">IF($A3927="","",IF($C3927&lt;=0,"",1/$C3927^2))</f>
        <v>0.00308105889489974</v>
      </c>
      <c r="F3927" s="33" t="n">
        <f aca="false">IF(OR(ROW()-設定!$B$30&lt;2,ROW()+設定!$B$30&gt;13701,N($A3927)&lt;=0,N(INDEX($A$2:$A$13701,MIN(13700,MAX(1,ROW()-1+設定!$B$30))))&lt;=0,$A3927&lt;設定!$B$28,$A3927&gt;設定!$B$29),0,IF(AND($C3927&gt;=MAX(INDEX($C$1:$C$13701,MAX(1,ROW()-設定!$B$24)):INDEX($C$1:$C$13701,MAX(1,ROW()-1))),$C3927&gt;MAX(INDEX($C$1:$C$13701,MIN(13701,ROW()+1)):INDEX($C$1:$C$13701,MIN(13701,ROW()+設定!$B$24))),$C3927&gt;=設定!$B$32,$C3927&gt;=MAX(MIN(INDEX($C$1:$C$13701,MAX(1,ROW()-設定!$B$26)):INDEX($C$1:$C$13701,MAX(1,ROW()-1))),MIN(INDEX($C$1:$C$13701,MIN(13701,ROW()+1)):INDEX($C$1:$C$13701,MIN(13701,ROW()+設定!$B$26))))*10^(設定!$B$27/20)),1,0))</f>
        <v>0</v>
      </c>
      <c r="G3927" s="33" t="n">
        <f aca="false">$G3926+IF($F3927=1,1,0)</f>
        <v>1</v>
      </c>
      <c r="H3927" s="0" t="str">
        <f aca="false">IF($F3927=1,$G3927,"")</f>
        <v/>
      </c>
    </row>
    <row r="3928" customFormat="false" ht="15" hidden="false" customHeight="false" outlineLevel="0" collapsed="false">
      <c r="A3928" s="30" t="n">
        <v>613.4375</v>
      </c>
      <c r="B3928" s="31" t="n">
        <v>25.126</v>
      </c>
      <c r="C3928" s="32" t="n">
        <f aca="false">IF($A3928="","",IF(設定!$B$21="dB",10^($B3928/20),ABS($B3928)))</f>
        <v>18.0426365166413</v>
      </c>
      <c r="D3928" s="32" t="n">
        <f aca="false">IF($A3928="","",$A3928^2)</f>
        <v>376305.56640625</v>
      </c>
      <c r="E3928" s="32" t="n">
        <f aca="false">IF($A3928="","",IF($C3928&lt;=0,"",1/$C3928^2))</f>
        <v>0.00307184996423446</v>
      </c>
      <c r="F3928" s="33" t="n">
        <f aca="false">IF(OR(ROW()-設定!$B$30&lt;2,ROW()+設定!$B$30&gt;13701,N($A3928)&lt;=0,N(INDEX($A$2:$A$13701,MIN(13700,MAX(1,ROW()-1+設定!$B$30))))&lt;=0,$A3928&lt;設定!$B$28,$A3928&gt;設定!$B$29),0,IF(AND($C3928&gt;=MAX(INDEX($C$1:$C$13701,MAX(1,ROW()-設定!$B$24)):INDEX($C$1:$C$13701,MAX(1,ROW()-1))),$C3928&gt;MAX(INDEX($C$1:$C$13701,MIN(13701,ROW()+1)):INDEX($C$1:$C$13701,MIN(13701,ROW()+設定!$B$24))),$C3928&gt;=設定!$B$32,$C3928&gt;=MAX(MIN(INDEX($C$1:$C$13701,MAX(1,ROW()-設定!$B$26)):INDEX($C$1:$C$13701,MAX(1,ROW()-1))),MIN(INDEX($C$1:$C$13701,MIN(13701,ROW()+1)):INDEX($C$1:$C$13701,MIN(13701,ROW()+設定!$B$26))))*10^(設定!$B$27/20)),1,0))</f>
        <v>0</v>
      </c>
      <c r="G3928" s="33" t="n">
        <f aca="false">$G3927+IF($F3928=1,1,0)</f>
        <v>1</v>
      </c>
      <c r="H3928" s="0" t="str">
        <f aca="false">IF($F3928=1,$G3928,"")</f>
        <v/>
      </c>
    </row>
    <row r="3929" customFormat="false" ht="15" hidden="false" customHeight="false" outlineLevel="0" collapsed="false">
      <c r="A3929" s="30" t="n">
        <v>613.59375</v>
      </c>
      <c r="B3929" s="31" t="n">
        <v>25.3126</v>
      </c>
      <c r="C3929" s="32" t="n">
        <f aca="false">IF($A3929="","",IF(設定!$B$21="dB",10^($B3929/20),ABS($B3929)))</f>
        <v>18.4344421572279</v>
      </c>
      <c r="D3929" s="32" t="n">
        <f aca="false">IF($A3929="","",$A3929^2)</f>
        <v>376497.290039063</v>
      </c>
      <c r="E3929" s="32" t="n">
        <f aca="false">IF($A3929="","",IF($C3929&lt;=0,"",1/$C3929^2))</f>
        <v>0.00294265941819209</v>
      </c>
      <c r="F3929" s="33" t="n">
        <f aca="false">IF(OR(ROW()-設定!$B$30&lt;2,ROW()+設定!$B$30&gt;13701,N($A3929)&lt;=0,N(INDEX($A$2:$A$13701,MIN(13700,MAX(1,ROW()-1+設定!$B$30))))&lt;=0,$A3929&lt;設定!$B$28,$A3929&gt;設定!$B$29),0,IF(AND($C3929&gt;=MAX(INDEX($C$1:$C$13701,MAX(1,ROW()-設定!$B$24)):INDEX($C$1:$C$13701,MAX(1,ROW()-1))),$C3929&gt;MAX(INDEX($C$1:$C$13701,MIN(13701,ROW()+1)):INDEX($C$1:$C$13701,MIN(13701,ROW()+設定!$B$24))),$C3929&gt;=設定!$B$32,$C3929&gt;=MAX(MIN(INDEX($C$1:$C$13701,MAX(1,ROW()-設定!$B$26)):INDEX($C$1:$C$13701,MAX(1,ROW()-1))),MIN(INDEX($C$1:$C$13701,MIN(13701,ROW()+1)):INDEX($C$1:$C$13701,MIN(13701,ROW()+設定!$B$26))))*10^(設定!$B$27/20)),1,0))</f>
        <v>0</v>
      </c>
      <c r="G3929" s="33" t="n">
        <f aca="false">$G3928+IF($F3929=1,1,0)</f>
        <v>1</v>
      </c>
      <c r="H3929" s="0" t="str">
        <f aca="false">IF($F3929=1,$G3929,"")</f>
        <v/>
      </c>
    </row>
    <row r="3930" customFormat="false" ht="15" hidden="false" customHeight="false" outlineLevel="0" collapsed="false">
      <c r="A3930" s="30" t="n">
        <v>613.75</v>
      </c>
      <c r="B3930" s="31" t="n">
        <v>25.4904</v>
      </c>
      <c r="C3930" s="32" t="n">
        <f aca="false">IF($A3930="","",IF(設定!$B$21="dB",10^($B3930/20),ABS($B3930)))</f>
        <v>18.8156835364806</v>
      </c>
      <c r="D3930" s="32" t="n">
        <f aca="false">IF($A3930="","",$A3930^2)</f>
        <v>376689.0625</v>
      </c>
      <c r="E3930" s="32" t="n">
        <f aca="false">IF($A3930="","",IF($C3930&lt;=0,"",1/$C3930^2))</f>
        <v>0.00282461980583633</v>
      </c>
      <c r="F3930" s="33" t="n">
        <f aca="false">IF(OR(ROW()-設定!$B$30&lt;2,ROW()+設定!$B$30&gt;13701,N($A3930)&lt;=0,N(INDEX($A$2:$A$13701,MIN(13700,MAX(1,ROW()-1+設定!$B$30))))&lt;=0,$A3930&lt;設定!$B$28,$A3930&gt;設定!$B$29),0,IF(AND($C3930&gt;=MAX(INDEX($C$1:$C$13701,MAX(1,ROW()-設定!$B$24)):INDEX($C$1:$C$13701,MAX(1,ROW()-1))),$C3930&gt;MAX(INDEX($C$1:$C$13701,MIN(13701,ROW()+1)):INDEX($C$1:$C$13701,MIN(13701,ROW()+設定!$B$24))),$C3930&gt;=設定!$B$32,$C3930&gt;=MAX(MIN(INDEX($C$1:$C$13701,MAX(1,ROW()-設定!$B$26)):INDEX($C$1:$C$13701,MAX(1,ROW()-1))),MIN(INDEX($C$1:$C$13701,MIN(13701,ROW()+1)):INDEX($C$1:$C$13701,MIN(13701,ROW()+設定!$B$26))))*10^(設定!$B$27/20)),1,0))</f>
        <v>0</v>
      </c>
      <c r="G3930" s="33" t="n">
        <f aca="false">$G3929+IF($F3930=1,1,0)</f>
        <v>1</v>
      </c>
      <c r="H3930" s="0" t="str">
        <f aca="false">IF($F3930=1,$G3930,"")</f>
        <v/>
      </c>
    </row>
    <row r="3931" customFormat="false" ht="15" hidden="false" customHeight="false" outlineLevel="0" collapsed="false">
      <c r="A3931" s="30" t="n">
        <v>613.90625</v>
      </c>
      <c r="B3931" s="31" t="n">
        <v>25.3</v>
      </c>
      <c r="C3931" s="32" t="n">
        <f aca="false">IF($A3931="","",IF(設定!$B$21="dB",10^($B3931/20),ABS($B3931)))</f>
        <v>18.4077200146896</v>
      </c>
      <c r="D3931" s="32" t="n">
        <f aca="false">IF($A3931="","",$A3931^2)</f>
        <v>376880.883789063</v>
      </c>
      <c r="E3931" s="32" t="n">
        <f aca="false">IF($A3931="","",IF($C3931&lt;=0,"",1/$C3931^2))</f>
        <v>0.00295120922666638</v>
      </c>
      <c r="F3931" s="33" t="n">
        <f aca="false">IF(OR(ROW()-設定!$B$30&lt;2,ROW()+設定!$B$30&gt;13701,N($A3931)&lt;=0,N(INDEX($A$2:$A$13701,MIN(13700,MAX(1,ROW()-1+設定!$B$30))))&lt;=0,$A3931&lt;設定!$B$28,$A3931&gt;設定!$B$29),0,IF(AND($C3931&gt;=MAX(INDEX($C$1:$C$13701,MAX(1,ROW()-設定!$B$24)):INDEX($C$1:$C$13701,MAX(1,ROW()-1))),$C3931&gt;MAX(INDEX($C$1:$C$13701,MIN(13701,ROW()+1)):INDEX($C$1:$C$13701,MIN(13701,ROW()+設定!$B$24))),$C3931&gt;=設定!$B$32,$C3931&gt;=MAX(MIN(INDEX($C$1:$C$13701,MAX(1,ROW()-設定!$B$26)):INDEX($C$1:$C$13701,MAX(1,ROW()-1))),MIN(INDEX($C$1:$C$13701,MIN(13701,ROW()+1)):INDEX($C$1:$C$13701,MIN(13701,ROW()+設定!$B$26))))*10^(設定!$B$27/20)),1,0))</f>
        <v>0</v>
      </c>
      <c r="G3931" s="33" t="n">
        <f aca="false">$G3930+IF($F3931=1,1,0)</f>
        <v>1</v>
      </c>
      <c r="H3931" s="0" t="str">
        <f aca="false">IF($F3931=1,$G3931,"")</f>
        <v/>
      </c>
    </row>
    <row r="3932" customFormat="false" ht="15" hidden="false" customHeight="false" outlineLevel="0" collapsed="false">
      <c r="A3932" s="30" t="n">
        <v>614.0625</v>
      </c>
      <c r="B3932" s="31" t="n">
        <v>25.6288</v>
      </c>
      <c r="C3932" s="32" t="n">
        <f aca="false">IF($A3932="","",IF(設定!$B$21="dB",10^($B3932/20),ABS($B3932)))</f>
        <v>19.1178918292228</v>
      </c>
      <c r="D3932" s="32" t="n">
        <f aca="false">IF($A3932="","",$A3932^2)</f>
        <v>377072.75390625</v>
      </c>
      <c r="E3932" s="32" t="n">
        <f aca="false">IF($A3932="","",IF($C3932&lt;=0,"",1/$C3932^2))</f>
        <v>0.00273602461341091</v>
      </c>
      <c r="F3932" s="33" t="n">
        <f aca="false">IF(OR(ROW()-設定!$B$30&lt;2,ROW()+設定!$B$30&gt;13701,N($A3932)&lt;=0,N(INDEX($A$2:$A$13701,MIN(13700,MAX(1,ROW()-1+設定!$B$30))))&lt;=0,$A3932&lt;設定!$B$28,$A3932&gt;設定!$B$29),0,IF(AND($C3932&gt;=MAX(INDEX($C$1:$C$13701,MAX(1,ROW()-設定!$B$24)):INDEX($C$1:$C$13701,MAX(1,ROW()-1))),$C3932&gt;MAX(INDEX($C$1:$C$13701,MIN(13701,ROW()+1)):INDEX($C$1:$C$13701,MIN(13701,ROW()+設定!$B$24))),$C3932&gt;=設定!$B$32,$C3932&gt;=MAX(MIN(INDEX($C$1:$C$13701,MAX(1,ROW()-設定!$B$26)):INDEX($C$1:$C$13701,MAX(1,ROW()-1))),MIN(INDEX($C$1:$C$13701,MIN(13701,ROW()+1)):INDEX($C$1:$C$13701,MIN(13701,ROW()+設定!$B$26))))*10^(設定!$B$27/20)),1,0))</f>
        <v>0</v>
      </c>
      <c r="G3932" s="33" t="n">
        <f aca="false">$G3931+IF($F3932=1,1,0)</f>
        <v>1</v>
      </c>
      <c r="H3932" s="0" t="str">
        <f aca="false">IF($F3932=1,$G3932,"")</f>
        <v/>
      </c>
    </row>
    <row r="3933" customFormat="false" ht="15" hidden="false" customHeight="false" outlineLevel="0" collapsed="false">
      <c r="A3933" s="30" t="n">
        <v>614.21875</v>
      </c>
      <c r="B3933" s="31" t="n">
        <v>25.4771</v>
      </c>
      <c r="C3933" s="32" t="n">
        <f aca="false">IF($A3933="","",IF(設定!$B$21="dB",10^($B3933/20),ABS($B3933)))</f>
        <v>18.7868946493893</v>
      </c>
      <c r="D3933" s="32" t="n">
        <f aca="false">IF($A3933="","",$A3933^2)</f>
        <v>377264.672851563</v>
      </c>
      <c r="E3933" s="32" t="n">
        <f aca="false">IF($A3933="","",IF($C3933&lt;=0,"",1/$C3933^2))</f>
        <v>0.00283328328827464</v>
      </c>
      <c r="F3933" s="33" t="n">
        <f aca="false">IF(OR(ROW()-設定!$B$30&lt;2,ROW()+設定!$B$30&gt;13701,N($A3933)&lt;=0,N(INDEX($A$2:$A$13701,MIN(13700,MAX(1,ROW()-1+設定!$B$30))))&lt;=0,$A3933&lt;設定!$B$28,$A3933&gt;設定!$B$29),0,IF(AND($C3933&gt;=MAX(INDEX($C$1:$C$13701,MAX(1,ROW()-設定!$B$24)):INDEX($C$1:$C$13701,MAX(1,ROW()-1))),$C3933&gt;MAX(INDEX($C$1:$C$13701,MIN(13701,ROW()+1)):INDEX($C$1:$C$13701,MIN(13701,ROW()+設定!$B$24))),$C3933&gt;=設定!$B$32,$C3933&gt;=MAX(MIN(INDEX($C$1:$C$13701,MAX(1,ROW()-設定!$B$26)):INDEX($C$1:$C$13701,MAX(1,ROW()-1))),MIN(INDEX($C$1:$C$13701,MIN(13701,ROW()+1)):INDEX($C$1:$C$13701,MIN(13701,ROW()+設定!$B$26))))*10^(設定!$B$27/20)),1,0))</f>
        <v>0</v>
      </c>
      <c r="G3933" s="33" t="n">
        <f aca="false">$G3932+IF($F3933=1,1,0)</f>
        <v>1</v>
      </c>
      <c r="H3933" s="0" t="str">
        <f aca="false">IF($F3933=1,$G3933,"")</f>
        <v/>
      </c>
    </row>
    <row r="3934" customFormat="false" ht="15" hidden="false" customHeight="false" outlineLevel="0" collapsed="false">
      <c r="A3934" s="30" t="n">
        <v>614.375</v>
      </c>
      <c r="B3934" s="31" t="n">
        <v>25.61</v>
      </c>
      <c r="C3934" s="32" t="n">
        <f aca="false">IF($A3934="","",IF(設定!$B$21="dB",10^($B3934/20),ABS($B3934)))</f>
        <v>19.0765572399007</v>
      </c>
      <c r="D3934" s="32" t="n">
        <f aca="false">IF($A3934="","",$A3934^2)</f>
        <v>377456.640625</v>
      </c>
      <c r="E3934" s="32" t="n">
        <f aca="false">IF($A3934="","",IF($C3934&lt;=0,"",1/$C3934^2))</f>
        <v>0.0027478941531024</v>
      </c>
      <c r="F3934" s="33" t="n">
        <f aca="false">IF(OR(ROW()-設定!$B$30&lt;2,ROW()+設定!$B$30&gt;13701,N($A3934)&lt;=0,N(INDEX($A$2:$A$13701,MIN(13700,MAX(1,ROW()-1+設定!$B$30))))&lt;=0,$A3934&lt;設定!$B$28,$A3934&gt;設定!$B$29),0,IF(AND($C3934&gt;=MAX(INDEX($C$1:$C$13701,MAX(1,ROW()-設定!$B$24)):INDEX($C$1:$C$13701,MAX(1,ROW()-1))),$C3934&gt;MAX(INDEX($C$1:$C$13701,MIN(13701,ROW()+1)):INDEX($C$1:$C$13701,MIN(13701,ROW()+設定!$B$24))),$C3934&gt;=設定!$B$32,$C3934&gt;=MAX(MIN(INDEX($C$1:$C$13701,MAX(1,ROW()-設定!$B$26)):INDEX($C$1:$C$13701,MAX(1,ROW()-1))),MIN(INDEX($C$1:$C$13701,MIN(13701,ROW()+1)):INDEX($C$1:$C$13701,MIN(13701,ROW()+設定!$B$26))))*10^(設定!$B$27/20)),1,0))</f>
        <v>0</v>
      </c>
      <c r="G3934" s="33" t="n">
        <f aca="false">$G3933+IF($F3934=1,1,0)</f>
        <v>1</v>
      </c>
      <c r="H3934" s="0" t="str">
        <f aca="false">IF($F3934=1,$G3934,"")</f>
        <v/>
      </c>
    </row>
    <row r="3935" customFormat="false" ht="15" hidden="false" customHeight="false" outlineLevel="0" collapsed="false">
      <c r="A3935" s="30" t="n">
        <v>614.53125</v>
      </c>
      <c r="B3935" s="31" t="n">
        <v>25.5963</v>
      </c>
      <c r="C3935" s="32" t="n">
        <f aca="false">IF($A3935="","",IF(設定!$B$21="dB",10^($B3935/20),ABS($B3935)))</f>
        <v>19.0464920601151</v>
      </c>
      <c r="D3935" s="32" t="n">
        <f aca="false">IF($A3935="","",$A3935^2)</f>
        <v>377648.657226563</v>
      </c>
      <c r="E3935" s="32" t="n">
        <f aca="false">IF($A3935="","",IF($C3935&lt;=0,"",1/$C3935^2))</f>
        <v>0.00275657618617614</v>
      </c>
      <c r="F3935" s="33" t="n">
        <f aca="false">IF(OR(ROW()-設定!$B$30&lt;2,ROW()+設定!$B$30&gt;13701,N($A3935)&lt;=0,N(INDEX($A$2:$A$13701,MIN(13700,MAX(1,ROW()-1+設定!$B$30))))&lt;=0,$A3935&lt;設定!$B$28,$A3935&gt;設定!$B$29),0,IF(AND($C3935&gt;=MAX(INDEX($C$1:$C$13701,MAX(1,ROW()-設定!$B$24)):INDEX($C$1:$C$13701,MAX(1,ROW()-1))),$C3935&gt;MAX(INDEX($C$1:$C$13701,MIN(13701,ROW()+1)):INDEX($C$1:$C$13701,MIN(13701,ROW()+設定!$B$24))),$C3935&gt;=設定!$B$32,$C3935&gt;=MAX(MIN(INDEX($C$1:$C$13701,MAX(1,ROW()-設定!$B$26)):INDEX($C$1:$C$13701,MAX(1,ROW()-1))),MIN(INDEX($C$1:$C$13701,MIN(13701,ROW()+1)):INDEX($C$1:$C$13701,MIN(13701,ROW()+設定!$B$26))))*10^(設定!$B$27/20)),1,0))</f>
        <v>0</v>
      </c>
      <c r="G3935" s="33" t="n">
        <f aca="false">$G3934+IF($F3935=1,1,0)</f>
        <v>1</v>
      </c>
      <c r="H3935" s="0" t="str">
        <f aca="false">IF($F3935=1,$G3935,"")</f>
        <v/>
      </c>
    </row>
    <row r="3936" customFormat="false" ht="15" hidden="false" customHeight="false" outlineLevel="0" collapsed="false">
      <c r="A3936" s="30" t="n">
        <v>614.6875</v>
      </c>
      <c r="B3936" s="31" t="n">
        <v>26.0872</v>
      </c>
      <c r="C3936" s="32" t="n">
        <f aca="false">IF($A3936="","",IF(設定!$B$21="dB",10^($B3936/20),ABS($B3936)))</f>
        <v>20.1539417961282</v>
      </c>
      <c r="D3936" s="32" t="n">
        <f aca="false">IF($A3936="","",$A3936^2)</f>
        <v>377840.72265625</v>
      </c>
      <c r="E3936" s="32" t="n">
        <f aca="false">IF($A3936="","",IF($C3936&lt;=0,"",1/$C3936^2))</f>
        <v>0.00246195437322178</v>
      </c>
      <c r="F3936" s="33" t="n">
        <f aca="false">IF(OR(ROW()-設定!$B$30&lt;2,ROW()+設定!$B$30&gt;13701,N($A3936)&lt;=0,N(INDEX($A$2:$A$13701,MIN(13700,MAX(1,ROW()-1+設定!$B$30))))&lt;=0,$A3936&lt;設定!$B$28,$A3936&gt;設定!$B$29),0,IF(AND($C3936&gt;=MAX(INDEX($C$1:$C$13701,MAX(1,ROW()-設定!$B$24)):INDEX($C$1:$C$13701,MAX(1,ROW()-1))),$C3936&gt;MAX(INDEX($C$1:$C$13701,MIN(13701,ROW()+1)):INDEX($C$1:$C$13701,MIN(13701,ROW()+設定!$B$24))),$C3936&gt;=設定!$B$32,$C3936&gt;=MAX(MIN(INDEX($C$1:$C$13701,MAX(1,ROW()-設定!$B$26)):INDEX($C$1:$C$13701,MAX(1,ROW()-1))),MIN(INDEX($C$1:$C$13701,MIN(13701,ROW()+1)):INDEX($C$1:$C$13701,MIN(13701,ROW()+設定!$B$26))))*10^(設定!$B$27/20)),1,0))</f>
        <v>0</v>
      </c>
      <c r="G3936" s="33" t="n">
        <f aca="false">$G3935+IF($F3936=1,1,0)</f>
        <v>1</v>
      </c>
      <c r="H3936" s="0" t="str">
        <f aca="false">IF($F3936=1,$G3936,"")</f>
        <v/>
      </c>
    </row>
    <row r="3937" customFormat="false" ht="15" hidden="false" customHeight="false" outlineLevel="0" collapsed="false">
      <c r="A3937" s="30" t="n">
        <v>614.84375</v>
      </c>
      <c r="B3937" s="31" t="n">
        <v>25.9636</v>
      </c>
      <c r="C3937" s="32" t="n">
        <f aca="false">IF($A3937="","",IF(設定!$B$21="dB",10^($B3937/20),ABS($B3937)))</f>
        <v>19.8691825542712</v>
      </c>
      <c r="D3937" s="32" t="n">
        <f aca="false">IF($A3937="","",$A3937^2)</f>
        <v>378032.836914063</v>
      </c>
      <c r="E3937" s="32" t="n">
        <f aca="false">IF($A3937="","",IF($C3937&lt;=0,"",1/$C3937^2))</f>
        <v>0.00253302805545206</v>
      </c>
      <c r="F3937" s="33" t="n">
        <f aca="false">IF(OR(ROW()-設定!$B$30&lt;2,ROW()+設定!$B$30&gt;13701,N($A3937)&lt;=0,N(INDEX($A$2:$A$13701,MIN(13700,MAX(1,ROW()-1+設定!$B$30))))&lt;=0,$A3937&lt;設定!$B$28,$A3937&gt;設定!$B$29),0,IF(AND($C3937&gt;=MAX(INDEX($C$1:$C$13701,MAX(1,ROW()-設定!$B$24)):INDEX($C$1:$C$13701,MAX(1,ROW()-1))),$C3937&gt;MAX(INDEX($C$1:$C$13701,MIN(13701,ROW()+1)):INDEX($C$1:$C$13701,MIN(13701,ROW()+設定!$B$24))),$C3937&gt;=設定!$B$32,$C3937&gt;=MAX(MIN(INDEX($C$1:$C$13701,MAX(1,ROW()-設定!$B$26)):INDEX($C$1:$C$13701,MAX(1,ROW()-1))),MIN(INDEX($C$1:$C$13701,MIN(13701,ROW()+1)):INDEX($C$1:$C$13701,MIN(13701,ROW()+設定!$B$26))))*10^(設定!$B$27/20)),1,0))</f>
        <v>0</v>
      </c>
      <c r="G3937" s="33" t="n">
        <f aca="false">$G3936+IF($F3937=1,1,0)</f>
        <v>1</v>
      </c>
      <c r="H3937" s="0" t="str">
        <f aca="false">IF($F3937=1,$G3937,"")</f>
        <v/>
      </c>
    </row>
    <row r="3938" customFormat="false" ht="15" hidden="false" customHeight="false" outlineLevel="0" collapsed="false">
      <c r="A3938" s="30" t="n">
        <v>615</v>
      </c>
      <c r="B3938" s="31" t="n">
        <v>26.071</v>
      </c>
      <c r="C3938" s="32" t="n">
        <f aca="false">IF($A3938="","",IF(設定!$B$21="dB",10^($B3938/20),ABS($B3938)))</f>
        <v>20.1163878334329</v>
      </c>
      <c r="D3938" s="32" t="n">
        <f aca="false">IF($A3938="","",$A3938^2)</f>
        <v>378225</v>
      </c>
      <c r="E3938" s="32" t="n">
        <f aca="false">IF($A3938="","",IF($C3938&lt;=0,"",1/$C3938^2))</f>
        <v>0.00247115507501822</v>
      </c>
      <c r="F3938" s="33" t="n">
        <f aca="false">IF(OR(ROW()-設定!$B$30&lt;2,ROW()+設定!$B$30&gt;13701,N($A3938)&lt;=0,N(INDEX($A$2:$A$13701,MIN(13700,MAX(1,ROW()-1+設定!$B$30))))&lt;=0,$A3938&lt;設定!$B$28,$A3938&gt;設定!$B$29),0,IF(AND($C3938&gt;=MAX(INDEX($C$1:$C$13701,MAX(1,ROW()-設定!$B$24)):INDEX($C$1:$C$13701,MAX(1,ROW()-1))),$C3938&gt;MAX(INDEX($C$1:$C$13701,MIN(13701,ROW()+1)):INDEX($C$1:$C$13701,MIN(13701,ROW()+設定!$B$24))),$C3938&gt;=設定!$B$32,$C3938&gt;=MAX(MIN(INDEX($C$1:$C$13701,MAX(1,ROW()-設定!$B$26)):INDEX($C$1:$C$13701,MAX(1,ROW()-1))),MIN(INDEX($C$1:$C$13701,MIN(13701,ROW()+1)):INDEX($C$1:$C$13701,MIN(13701,ROW()+設定!$B$26))))*10^(設定!$B$27/20)),1,0))</f>
        <v>0</v>
      </c>
      <c r="G3938" s="33" t="n">
        <f aca="false">$G3937+IF($F3938=1,1,0)</f>
        <v>1</v>
      </c>
      <c r="H3938" s="0" t="str">
        <f aca="false">IF($F3938=1,$G3938,"")</f>
        <v/>
      </c>
    </row>
    <row r="3939" customFormat="false" ht="15" hidden="false" customHeight="false" outlineLevel="0" collapsed="false">
      <c r="A3939" s="30" t="n">
        <v>615.15625</v>
      </c>
      <c r="B3939" s="31" t="n">
        <v>26.064</v>
      </c>
      <c r="C3939" s="32" t="n">
        <f aca="false">IF($A3939="","",IF(設定!$B$21="dB",10^($B3939/20),ABS($B3939)))</f>
        <v>20.1001824711369</v>
      </c>
      <c r="D3939" s="32" t="n">
        <f aca="false">IF($A3939="","",$A3939^2)</f>
        <v>378417.211914063</v>
      </c>
      <c r="E3939" s="32" t="n">
        <f aca="false">IF($A3939="","",IF($C3939&lt;=0,"",1/$C3939^2))</f>
        <v>0.00247514131807431</v>
      </c>
      <c r="F3939" s="33" t="n">
        <f aca="false">IF(OR(ROW()-設定!$B$30&lt;2,ROW()+設定!$B$30&gt;13701,N($A3939)&lt;=0,N(INDEX($A$2:$A$13701,MIN(13700,MAX(1,ROW()-1+設定!$B$30))))&lt;=0,$A3939&lt;設定!$B$28,$A3939&gt;設定!$B$29),0,IF(AND($C3939&gt;=MAX(INDEX($C$1:$C$13701,MAX(1,ROW()-設定!$B$24)):INDEX($C$1:$C$13701,MAX(1,ROW()-1))),$C3939&gt;MAX(INDEX($C$1:$C$13701,MIN(13701,ROW()+1)):INDEX($C$1:$C$13701,MIN(13701,ROW()+設定!$B$24))),$C3939&gt;=設定!$B$32,$C3939&gt;=MAX(MIN(INDEX($C$1:$C$13701,MAX(1,ROW()-設定!$B$26)):INDEX($C$1:$C$13701,MAX(1,ROW()-1))),MIN(INDEX($C$1:$C$13701,MIN(13701,ROW()+1)):INDEX($C$1:$C$13701,MIN(13701,ROW()+設定!$B$26))))*10^(設定!$B$27/20)),1,0))</f>
        <v>0</v>
      </c>
      <c r="G3939" s="33" t="n">
        <f aca="false">$G3938+IF($F3939=1,1,0)</f>
        <v>1</v>
      </c>
      <c r="H3939" s="0" t="str">
        <f aca="false">IF($F3939=1,$G3939,"")</f>
        <v/>
      </c>
    </row>
    <row r="3940" customFormat="false" ht="15" hidden="false" customHeight="false" outlineLevel="0" collapsed="false">
      <c r="A3940" s="30" t="n">
        <v>615.3125</v>
      </c>
      <c r="B3940" s="31" t="n">
        <v>26.3358</v>
      </c>
      <c r="C3940" s="32" t="n">
        <f aca="false">IF($A3940="","",IF(設定!$B$21="dB",10^($B3940/20),ABS($B3940)))</f>
        <v>20.7391045035117</v>
      </c>
      <c r="D3940" s="32" t="n">
        <f aca="false">IF($A3940="","",$A3940^2)</f>
        <v>378609.47265625</v>
      </c>
      <c r="E3940" s="32" t="n">
        <f aca="false">IF($A3940="","",IF($C3940&lt;=0,"",1/$C3940^2))</f>
        <v>0.00232498416851408</v>
      </c>
      <c r="F3940" s="33" t="n">
        <f aca="false">IF(OR(ROW()-設定!$B$30&lt;2,ROW()+設定!$B$30&gt;13701,N($A3940)&lt;=0,N(INDEX($A$2:$A$13701,MIN(13700,MAX(1,ROW()-1+設定!$B$30))))&lt;=0,$A3940&lt;設定!$B$28,$A3940&gt;設定!$B$29),0,IF(AND($C3940&gt;=MAX(INDEX($C$1:$C$13701,MAX(1,ROW()-設定!$B$24)):INDEX($C$1:$C$13701,MAX(1,ROW()-1))),$C3940&gt;MAX(INDEX($C$1:$C$13701,MIN(13701,ROW()+1)):INDEX($C$1:$C$13701,MIN(13701,ROW()+設定!$B$24))),$C3940&gt;=設定!$B$32,$C3940&gt;=MAX(MIN(INDEX($C$1:$C$13701,MAX(1,ROW()-設定!$B$26)):INDEX($C$1:$C$13701,MAX(1,ROW()-1))),MIN(INDEX($C$1:$C$13701,MIN(13701,ROW()+1)):INDEX($C$1:$C$13701,MIN(13701,ROW()+設定!$B$26))))*10^(設定!$B$27/20)),1,0))</f>
        <v>0</v>
      </c>
      <c r="G3940" s="33" t="n">
        <f aca="false">$G3939+IF($F3940=1,1,0)</f>
        <v>1</v>
      </c>
      <c r="H3940" s="0" t="str">
        <f aca="false">IF($F3940=1,$G3940,"")</f>
        <v/>
      </c>
    </row>
    <row r="3941" customFormat="false" ht="15" hidden="false" customHeight="false" outlineLevel="0" collapsed="false">
      <c r="A3941" s="30" t="n">
        <v>615.46875</v>
      </c>
      <c r="B3941" s="31" t="n">
        <v>26.095</v>
      </c>
      <c r="C3941" s="32" t="n">
        <f aca="false">IF($A3941="","",IF(設定!$B$21="dB",10^($B3941/20),ABS($B3941)))</f>
        <v>20.1720483295375</v>
      </c>
      <c r="D3941" s="32" t="n">
        <f aca="false">IF($A3941="","",$A3941^2)</f>
        <v>378801.782226563</v>
      </c>
      <c r="E3941" s="32" t="n">
        <f aca="false">IF($A3941="","",IF($C3941&lt;=0,"",1/$C3941^2))</f>
        <v>0.00245753663121505</v>
      </c>
      <c r="F3941" s="33" t="n">
        <f aca="false">IF(OR(ROW()-設定!$B$30&lt;2,ROW()+設定!$B$30&gt;13701,N($A3941)&lt;=0,N(INDEX($A$2:$A$13701,MIN(13700,MAX(1,ROW()-1+設定!$B$30))))&lt;=0,$A3941&lt;設定!$B$28,$A3941&gt;設定!$B$29),0,IF(AND($C3941&gt;=MAX(INDEX($C$1:$C$13701,MAX(1,ROW()-設定!$B$24)):INDEX($C$1:$C$13701,MAX(1,ROW()-1))),$C3941&gt;MAX(INDEX($C$1:$C$13701,MIN(13701,ROW()+1)):INDEX($C$1:$C$13701,MIN(13701,ROW()+設定!$B$24))),$C3941&gt;=設定!$B$32,$C3941&gt;=MAX(MIN(INDEX($C$1:$C$13701,MAX(1,ROW()-設定!$B$26)):INDEX($C$1:$C$13701,MAX(1,ROW()-1))),MIN(INDEX($C$1:$C$13701,MIN(13701,ROW()+1)):INDEX($C$1:$C$13701,MIN(13701,ROW()+設定!$B$26))))*10^(設定!$B$27/20)),1,0))</f>
        <v>0</v>
      </c>
      <c r="G3941" s="33" t="n">
        <f aca="false">$G3940+IF($F3941=1,1,0)</f>
        <v>1</v>
      </c>
      <c r="H3941" s="0" t="str">
        <f aca="false">IF($F3941=1,$G3941,"")</f>
        <v/>
      </c>
    </row>
    <row r="3942" customFormat="false" ht="15" hidden="false" customHeight="false" outlineLevel="0" collapsed="false">
      <c r="A3942" s="30" t="n">
        <v>615.625</v>
      </c>
      <c r="B3942" s="31" t="n">
        <v>26.4127</v>
      </c>
      <c r="C3942" s="32" t="n">
        <f aca="false">IF($A3942="","",IF(設定!$B$21="dB",10^($B3942/20),ABS($B3942)))</f>
        <v>20.9235321190185</v>
      </c>
      <c r="D3942" s="32" t="n">
        <f aca="false">IF($A3942="","",$A3942^2)</f>
        <v>378994.140625</v>
      </c>
      <c r="E3942" s="32" t="n">
        <f aca="false">IF($A3942="","",IF($C3942&lt;=0,"",1/$C3942^2))</f>
        <v>0.00228417829283748</v>
      </c>
      <c r="F3942" s="33" t="n">
        <f aca="false">IF(OR(ROW()-設定!$B$30&lt;2,ROW()+設定!$B$30&gt;13701,N($A3942)&lt;=0,N(INDEX($A$2:$A$13701,MIN(13700,MAX(1,ROW()-1+設定!$B$30))))&lt;=0,$A3942&lt;設定!$B$28,$A3942&gt;設定!$B$29),0,IF(AND($C3942&gt;=MAX(INDEX($C$1:$C$13701,MAX(1,ROW()-設定!$B$24)):INDEX($C$1:$C$13701,MAX(1,ROW()-1))),$C3942&gt;MAX(INDEX($C$1:$C$13701,MIN(13701,ROW()+1)):INDEX($C$1:$C$13701,MIN(13701,ROW()+設定!$B$24))),$C3942&gt;=設定!$B$32,$C3942&gt;=MAX(MIN(INDEX($C$1:$C$13701,MAX(1,ROW()-設定!$B$26)):INDEX($C$1:$C$13701,MAX(1,ROW()-1))),MIN(INDEX($C$1:$C$13701,MIN(13701,ROW()+1)):INDEX($C$1:$C$13701,MIN(13701,ROW()+設定!$B$26))))*10^(設定!$B$27/20)),1,0))</f>
        <v>0</v>
      </c>
      <c r="G3942" s="33" t="n">
        <f aca="false">$G3941+IF($F3942=1,1,0)</f>
        <v>1</v>
      </c>
      <c r="H3942" s="0" t="str">
        <f aca="false">IF($F3942=1,$G3942,"")</f>
        <v/>
      </c>
    </row>
    <row r="3943" customFormat="false" ht="15" hidden="false" customHeight="false" outlineLevel="0" collapsed="false">
      <c r="A3943" s="30" t="n">
        <v>615.78125</v>
      </c>
      <c r="B3943" s="31" t="n">
        <v>26.731</v>
      </c>
      <c r="C3943" s="32" t="n">
        <f aca="false">IF($A3943="","",IF(設定!$B$21="dB",10^($B3943/20),ABS($B3943)))</f>
        <v>21.7045107159864</v>
      </c>
      <c r="D3943" s="32" t="n">
        <f aca="false">IF($A3943="","",$A3943^2)</f>
        <v>379186.547851563</v>
      </c>
      <c r="E3943" s="32" t="n">
        <f aca="false">IF($A3943="","",IF($C3943&lt;=0,"",1/$C3943^2))</f>
        <v>0.00212275562317733</v>
      </c>
      <c r="F3943" s="33" t="n">
        <f aca="false">IF(OR(ROW()-設定!$B$30&lt;2,ROW()+設定!$B$30&gt;13701,N($A3943)&lt;=0,N(INDEX($A$2:$A$13701,MIN(13700,MAX(1,ROW()-1+設定!$B$30))))&lt;=0,$A3943&lt;設定!$B$28,$A3943&gt;設定!$B$29),0,IF(AND($C3943&gt;=MAX(INDEX($C$1:$C$13701,MAX(1,ROW()-設定!$B$24)):INDEX($C$1:$C$13701,MAX(1,ROW()-1))),$C3943&gt;MAX(INDEX($C$1:$C$13701,MIN(13701,ROW()+1)):INDEX($C$1:$C$13701,MIN(13701,ROW()+設定!$B$24))),$C3943&gt;=設定!$B$32,$C3943&gt;=MAX(MIN(INDEX($C$1:$C$13701,MAX(1,ROW()-設定!$B$26)):INDEX($C$1:$C$13701,MAX(1,ROW()-1))),MIN(INDEX($C$1:$C$13701,MIN(13701,ROW()+1)):INDEX($C$1:$C$13701,MIN(13701,ROW()+設定!$B$26))))*10^(設定!$B$27/20)),1,0))</f>
        <v>0</v>
      </c>
      <c r="G3943" s="33" t="n">
        <f aca="false">$G3942+IF($F3943=1,1,0)</f>
        <v>1</v>
      </c>
      <c r="H3943" s="0" t="str">
        <f aca="false">IF($F3943=1,$G3943,"")</f>
        <v/>
      </c>
    </row>
    <row r="3944" customFormat="false" ht="15" hidden="false" customHeight="false" outlineLevel="0" collapsed="false">
      <c r="A3944" s="30" t="n">
        <v>615.9375</v>
      </c>
      <c r="B3944" s="31" t="n">
        <v>26.5596</v>
      </c>
      <c r="C3944" s="32" t="n">
        <f aca="false">IF($A3944="","",IF(設定!$B$21="dB",10^($B3944/20),ABS($B3944)))</f>
        <v>21.2804104381445</v>
      </c>
      <c r="D3944" s="32" t="n">
        <f aca="false">IF($A3944="","",$A3944^2)</f>
        <v>379379.00390625</v>
      </c>
      <c r="E3944" s="32" t="n">
        <f aca="false">IF($A3944="","",IF($C3944&lt;=0,"",1/$C3944^2))</f>
        <v>0.00220820810713582</v>
      </c>
      <c r="F3944" s="33" t="n">
        <f aca="false">IF(OR(ROW()-設定!$B$30&lt;2,ROW()+設定!$B$30&gt;13701,N($A3944)&lt;=0,N(INDEX($A$2:$A$13701,MIN(13700,MAX(1,ROW()-1+設定!$B$30))))&lt;=0,$A3944&lt;設定!$B$28,$A3944&gt;設定!$B$29),0,IF(AND($C3944&gt;=MAX(INDEX($C$1:$C$13701,MAX(1,ROW()-設定!$B$24)):INDEX($C$1:$C$13701,MAX(1,ROW()-1))),$C3944&gt;MAX(INDEX($C$1:$C$13701,MIN(13701,ROW()+1)):INDEX($C$1:$C$13701,MIN(13701,ROW()+設定!$B$24))),$C3944&gt;=設定!$B$32,$C3944&gt;=MAX(MIN(INDEX($C$1:$C$13701,MAX(1,ROW()-設定!$B$26)):INDEX($C$1:$C$13701,MAX(1,ROW()-1))),MIN(INDEX($C$1:$C$13701,MIN(13701,ROW()+1)):INDEX($C$1:$C$13701,MIN(13701,ROW()+設定!$B$26))))*10^(設定!$B$27/20)),1,0))</f>
        <v>0</v>
      </c>
      <c r="G3944" s="33" t="n">
        <f aca="false">$G3943+IF($F3944=1,1,0)</f>
        <v>1</v>
      </c>
      <c r="H3944" s="0" t="str">
        <f aca="false">IF($F3944=1,$G3944,"")</f>
        <v/>
      </c>
    </row>
    <row r="3945" customFormat="false" ht="15" hidden="false" customHeight="false" outlineLevel="0" collapsed="false">
      <c r="A3945" s="30" t="n">
        <v>616.09375</v>
      </c>
      <c r="B3945" s="31" t="n">
        <v>26.6983</v>
      </c>
      <c r="C3945" s="32" t="n">
        <f aca="false">IF($A3945="","",IF(設定!$B$21="dB",10^($B3945/20),ABS($B3945)))</f>
        <v>21.6229527845529</v>
      </c>
      <c r="D3945" s="32" t="n">
        <f aca="false">IF($A3945="","",$A3945^2)</f>
        <v>379571.508789063</v>
      </c>
      <c r="E3945" s="32" t="n">
        <f aca="false">IF($A3945="","",IF($C3945&lt;=0,"",1/$C3945^2))</f>
        <v>0.00213879913605631</v>
      </c>
      <c r="F3945" s="33" t="n">
        <f aca="false">IF(OR(ROW()-設定!$B$30&lt;2,ROW()+設定!$B$30&gt;13701,N($A3945)&lt;=0,N(INDEX($A$2:$A$13701,MIN(13700,MAX(1,ROW()-1+設定!$B$30))))&lt;=0,$A3945&lt;設定!$B$28,$A3945&gt;設定!$B$29),0,IF(AND($C3945&gt;=MAX(INDEX($C$1:$C$13701,MAX(1,ROW()-設定!$B$24)):INDEX($C$1:$C$13701,MAX(1,ROW()-1))),$C3945&gt;MAX(INDEX($C$1:$C$13701,MIN(13701,ROW()+1)):INDEX($C$1:$C$13701,MIN(13701,ROW()+設定!$B$24))),$C3945&gt;=設定!$B$32,$C3945&gt;=MAX(MIN(INDEX($C$1:$C$13701,MAX(1,ROW()-設定!$B$26)):INDEX($C$1:$C$13701,MAX(1,ROW()-1))),MIN(INDEX($C$1:$C$13701,MIN(13701,ROW()+1)):INDEX($C$1:$C$13701,MIN(13701,ROW()+設定!$B$26))))*10^(設定!$B$27/20)),1,0))</f>
        <v>0</v>
      </c>
      <c r="G3945" s="33" t="n">
        <f aca="false">$G3944+IF($F3945=1,1,0)</f>
        <v>1</v>
      </c>
      <c r="H3945" s="0" t="str">
        <f aca="false">IF($F3945=1,$G3945,"")</f>
        <v/>
      </c>
    </row>
    <row r="3946" customFormat="false" ht="15" hidden="false" customHeight="false" outlineLevel="0" collapsed="false">
      <c r="A3946" s="30" t="n">
        <v>616.25</v>
      </c>
      <c r="B3946" s="31" t="n">
        <v>26.8644</v>
      </c>
      <c r="C3946" s="32" t="n">
        <f aca="false">IF($A3946="","",IF(設定!$B$21="dB",10^($B3946/20),ABS($B3946)))</f>
        <v>22.0404267938938</v>
      </c>
      <c r="D3946" s="32" t="n">
        <f aca="false">IF($A3946="","",$A3946^2)</f>
        <v>379764.0625</v>
      </c>
      <c r="E3946" s="32" t="n">
        <f aca="false">IF($A3946="","",IF($C3946&lt;=0,"",1/$C3946^2))</f>
        <v>0.00205854326916011</v>
      </c>
      <c r="F3946" s="33" t="n">
        <f aca="false">IF(OR(ROW()-設定!$B$30&lt;2,ROW()+設定!$B$30&gt;13701,N($A3946)&lt;=0,N(INDEX($A$2:$A$13701,MIN(13700,MAX(1,ROW()-1+設定!$B$30))))&lt;=0,$A3946&lt;設定!$B$28,$A3946&gt;設定!$B$29),0,IF(AND($C3946&gt;=MAX(INDEX($C$1:$C$13701,MAX(1,ROW()-設定!$B$24)):INDEX($C$1:$C$13701,MAX(1,ROW()-1))),$C3946&gt;MAX(INDEX($C$1:$C$13701,MIN(13701,ROW()+1)):INDEX($C$1:$C$13701,MIN(13701,ROW()+設定!$B$24))),$C3946&gt;=設定!$B$32,$C3946&gt;=MAX(MIN(INDEX($C$1:$C$13701,MAX(1,ROW()-設定!$B$26)):INDEX($C$1:$C$13701,MAX(1,ROW()-1))),MIN(INDEX($C$1:$C$13701,MIN(13701,ROW()+1)):INDEX($C$1:$C$13701,MIN(13701,ROW()+設定!$B$26))))*10^(設定!$B$27/20)),1,0))</f>
        <v>0</v>
      </c>
      <c r="G3946" s="33" t="n">
        <f aca="false">$G3945+IF($F3946=1,1,0)</f>
        <v>1</v>
      </c>
      <c r="H3946" s="0" t="str">
        <f aca="false">IF($F3946=1,$G3946,"")</f>
        <v/>
      </c>
    </row>
    <row r="3947" customFormat="false" ht="15" hidden="false" customHeight="false" outlineLevel="0" collapsed="false">
      <c r="A3947" s="30" t="n">
        <v>616.40625</v>
      </c>
      <c r="B3947" s="31" t="n">
        <v>26.8093</v>
      </c>
      <c r="C3947" s="32" t="n">
        <f aca="false">IF($A3947="","",IF(設定!$B$21="dB",10^($B3947/20),ABS($B3947)))</f>
        <v>21.9010531932098</v>
      </c>
      <c r="D3947" s="32" t="n">
        <f aca="false">IF($A3947="","",$A3947^2)</f>
        <v>379956.665039063</v>
      </c>
      <c r="E3947" s="32" t="n">
        <f aca="false">IF($A3947="","",IF($C3947&lt;=0,"",1/$C3947^2))</f>
        <v>0.00208482689040992</v>
      </c>
      <c r="F3947" s="33" t="n">
        <f aca="false">IF(OR(ROW()-設定!$B$30&lt;2,ROW()+設定!$B$30&gt;13701,N($A3947)&lt;=0,N(INDEX($A$2:$A$13701,MIN(13700,MAX(1,ROW()-1+設定!$B$30))))&lt;=0,$A3947&lt;設定!$B$28,$A3947&gt;設定!$B$29),0,IF(AND($C3947&gt;=MAX(INDEX($C$1:$C$13701,MAX(1,ROW()-設定!$B$24)):INDEX($C$1:$C$13701,MAX(1,ROW()-1))),$C3947&gt;MAX(INDEX($C$1:$C$13701,MIN(13701,ROW()+1)):INDEX($C$1:$C$13701,MIN(13701,ROW()+設定!$B$24))),$C3947&gt;=設定!$B$32,$C3947&gt;=MAX(MIN(INDEX($C$1:$C$13701,MAX(1,ROW()-設定!$B$26)):INDEX($C$1:$C$13701,MAX(1,ROW()-1))),MIN(INDEX($C$1:$C$13701,MIN(13701,ROW()+1)):INDEX($C$1:$C$13701,MIN(13701,ROW()+設定!$B$26))))*10^(設定!$B$27/20)),1,0))</f>
        <v>0</v>
      </c>
      <c r="G3947" s="33" t="n">
        <f aca="false">$G3946+IF($F3947=1,1,0)</f>
        <v>1</v>
      </c>
      <c r="H3947" s="0" t="str">
        <f aca="false">IF($F3947=1,$G3947,"")</f>
        <v/>
      </c>
    </row>
    <row r="3948" customFormat="false" ht="15" hidden="false" customHeight="false" outlineLevel="0" collapsed="false">
      <c r="A3948" s="30" t="n">
        <v>616.5625</v>
      </c>
      <c r="B3948" s="31" t="n">
        <v>26.9979</v>
      </c>
      <c r="C3948" s="32" t="n">
        <f aca="false">IF($A3948="","",IF(設定!$B$21="dB",10^($B3948/20),ABS($B3948)))</f>
        <v>22.3817994517182</v>
      </c>
      <c r="D3948" s="32" t="n">
        <f aca="false">IF($A3948="","",$A3948^2)</f>
        <v>380149.31640625</v>
      </c>
      <c r="E3948" s="32" t="n">
        <f aca="false">IF($A3948="","",IF($C3948&lt;=0,"",1/$C3948^2))</f>
        <v>0.00199622734313156</v>
      </c>
      <c r="F3948" s="33" t="n">
        <f aca="false">IF(OR(ROW()-設定!$B$30&lt;2,ROW()+設定!$B$30&gt;13701,N($A3948)&lt;=0,N(INDEX($A$2:$A$13701,MIN(13700,MAX(1,ROW()-1+設定!$B$30))))&lt;=0,$A3948&lt;設定!$B$28,$A3948&gt;設定!$B$29),0,IF(AND($C3948&gt;=MAX(INDEX($C$1:$C$13701,MAX(1,ROW()-設定!$B$24)):INDEX($C$1:$C$13701,MAX(1,ROW()-1))),$C3948&gt;MAX(INDEX($C$1:$C$13701,MIN(13701,ROW()+1)):INDEX($C$1:$C$13701,MIN(13701,ROW()+設定!$B$24))),$C3948&gt;=設定!$B$32,$C3948&gt;=MAX(MIN(INDEX($C$1:$C$13701,MAX(1,ROW()-設定!$B$26)):INDEX($C$1:$C$13701,MAX(1,ROW()-1))),MIN(INDEX($C$1:$C$13701,MIN(13701,ROW()+1)):INDEX($C$1:$C$13701,MIN(13701,ROW()+設定!$B$26))))*10^(設定!$B$27/20)),1,0))</f>
        <v>0</v>
      </c>
      <c r="G3948" s="33" t="n">
        <f aca="false">$G3947+IF($F3948=1,1,0)</f>
        <v>1</v>
      </c>
      <c r="H3948" s="0" t="str">
        <f aca="false">IF($F3948=1,$G3948,"")</f>
        <v/>
      </c>
    </row>
    <row r="3949" customFormat="false" ht="15" hidden="false" customHeight="false" outlineLevel="0" collapsed="false">
      <c r="A3949" s="30" t="n">
        <v>616.71875</v>
      </c>
      <c r="B3949" s="31" t="n">
        <v>27.1978</v>
      </c>
      <c r="C3949" s="32" t="n">
        <f aca="false">IF($A3949="","",IF(設定!$B$21="dB",10^($B3949/20),ABS($B3949)))</f>
        <v>22.9028748529675</v>
      </c>
      <c r="D3949" s="32" t="n">
        <f aca="false">IF($A3949="","",$A3949^2)</f>
        <v>380342.016601563</v>
      </c>
      <c r="E3949" s="32" t="n">
        <f aca="false">IF($A3949="","",IF($C3949&lt;=0,"",1/$C3949^2))</f>
        <v>0.00190642620928424</v>
      </c>
      <c r="F3949" s="33" t="n">
        <f aca="false">IF(OR(ROW()-設定!$B$30&lt;2,ROW()+設定!$B$30&gt;13701,N($A3949)&lt;=0,N(INDEX($A$2:$A$13701,MIN(13700,MAX(1,ROW()-1+設定!$B$30))))&lt;=0,$A3949&lt;設定!$B$28,$A3949&gt;設定!$B$29),0,IF(AND($C3949&gt;=MAX(INDEX($C$1:$C$13701,MAX(1,ROW()-設定!$B$24)):INDEX($C$1:$C$13701,MAX(1,ROW()-1))),$C3949&gt;MAX(INDEX($C$1:$C$13701,MIN(13701,ROW()+1)):INDEX($C$1:$C$13701,MIN(13701,ROW()+設定!$B$24))),$C3949&gt;=設定!$B$32,$C3949&gt;=MAX(MIN(INDEX($C$1:$C$13701,MAX(1,ROW()-設定!$B$26)):INDEX($C$1:$C$13701,MAX(1,ROW()-1))),MIN(INDEX($C$1:$C$13701,MIN(13701,ROW()+1)):INDEX($C$1:$C$13701,MIN(13701,ROW()+設定!$B$26))))*10^(設定!$B$27/20)),1,0))</f>
        <v>0</v>
      </c>
      <c r="G3949" s="33" t="n">
        <f aca="false">$G3948+IF($F3949=1,1,0)</f>
        <v>1</v>
      </c>
      <c r="H3949" s="0" t="str">
        <f aca="false">IF($F3949=1,$G3949,"")</f>
        <v/>
      </c>
    </row>
    <row r="3950" customFormat="false" ht="15" hidden="false" customHeight="false" outlineLevel="0" collapsed="false">
      <c r="A3950" s="30" t="n">
        <v>616.875</v>
      </c>
      <c r="B3950" s="31" t="n">
        <v>27.2226</v>
      </c>
      <c r="C3950" s="32" t="n">
        <f aca="false">IF($A3950="","",IF(設定!$B$21="dB",10^($B3950/20),ABS($B3950)))</f>
        <v>22.9683607108677</v>
      </c>
      <c r="D3950" s="32" t="n">
        <f aca="false">IF($A3950="","",$A3950^2)</f>
        <v>380534.765625</v>
      </c>
      <c r="E3950" s="32" t="n">
        <f aca="false">IF($A3950="","",IF($C3950&lt;=0,"",1/$C3950^2))</f>
        <v>0.00189557075607812</v>
      </c>
      <c r="F3950" s="33" t="n">
        <f aca="false">IF(OR(ROW()-設定!$B$30&lt;2,ROW()+設定!$B$30&gt;13701,N($A3950)&lt;=0,N(INDEX($A$2:$A$13701,MIN(13700,MAX(1,ROW()-1+設定!$B$30))))&lt;=0,$A3950&lt;設定!$B$28,$A3950&gt;設定!$B$29),0,IF(AND($C3950&gt;=MAX(INDEX($C$1:$C$13701,MAX(1,ROW()-設定!$B$24)):INDEX($C$1:$C$13701,MAX(1,ROW()-1))),$C3950&gt;MAX(INDEX($C$1:$C$13701,MIN(13701,ROW()+1)):INDEX($C$1:$C$13701,MIN(13701,ROW()+設定!$B$24))),$C3950&gt;=設定!$B$32,$C3950&gt;=MAX(MIN(INDEX($C$1:$C$13701,MAX(1,ROW()-設定!$B$26)):INDEX($C$1:$C$13701,MAX(1,ROW()-1))),MIN(INDEX($C$1:$C$13701,MIN(13701,ROW()+1)):INDEX($C$1:$C$13701,MIN(13701,ROW()+設定!$B$26))))*10^(設定!$B$27/20)),1,0))</f>
        <v>0</v>
      </c>
      <c r="G3950" s="33" t="n">
        <f aca="false">$G3949+IF($F3950=1,1,0)</f>
        <v>1</v>
      </c>
      <c r="H3950" s="0" t="str">
        <f aca="false">IF($F3950=1,$G3950,"")</f>
        <v/>
      </c>
    </row>
    <row r="3951" customFormat="false" ht="15" hidden="false" customHeight="false" outlineLevel="0" collapsed="false">
      <c r="A3951" s="30" t="n">
        <v>617.03125</v>
      </c>
      <c r="B3951" s="31" t="n">
        <v>27.3468</v>
      </c>
      <c r="C3951" s="32" t="n">
        <f aca="false">IF($A3951="","",IF(設定!$B$21="dB",10^($B3951/20),ABS($B3951)))</f>
        <v>23.2991458489063</v>
      </c>
      <c r="D3951" s="32" t="n">
        <f aca="false">IF($A3951="","",$A3951^2)</f>
        <v>380727.563476563</v>
      </c>
      <c r="E3951" s="32" t="n">
        <f aca="false">IF($A3951="","",IF($C3951&lt;=0,"",1/$C3951^2))</f>
        <v>0.00184212883221695</v>
      </c>
      <c r="F3951" s="33" t="n">
        <f aca="false">IF(OR(ROW()-設定!$B$30&lt;2,ROW()+設定!$B$30&gt;13701,N($A3951)&lt;=0,N(INDEX($A$2:$A$13701,MIN(13700,MAX(1,ROW()-1+設定!$B$30))))&lt;=0,$A3951&lt;設定!$B$28,$A3951&gt;設定!$B$29),0,IF(AND($C3951&gt;=MAX(INDEX($C$1:$C$13701,MAX(1,ROW()-設定!$B$24)):INDEX($C$1:$C$13701,MAX(1,ROW()-1))),$C3951&gt;MAX(INDEX($C$1:$C$13701,MIN(13701,ROW()+1)):INDEX($C$1:$C$13701,MIN(13701,ROW()+設定!$B$24))),$C3951&gt;=設定!$B$32,$C3951&gt;=MAX(MIN(INDEX($C$1:$C$13701,MAX(1,ROW()-設定!$B$26)):INDEX($C$1:$C$13701,MAX(1,ROW()-1))),MIN(INDEX($C$1:$C$13701,MIN(13701,ROW()+1)):INDEX($C$1:$C$13701,MIN(13701,ROW()+設定!$B$26))))*10^(設定!$B$27/20)),1,0))</f>
        <v>0</v>
      </c>
      <c r="G3951" s="33" t="n">
        <f aca="false">$G3950+IF($F3951=1,1,0)</f>
        <v>1</v>
      </c>
      <c r="H3951" s="0" t="str">
        <f aca="false">IF($F3951=1,$G3951,"")</f>
        <v/>
      </c>
    </row>
    <row r="3952" customFormat="false" ht="15" hidden="false" customHeight="false" outlineLevel="0" collapsed="false">
      <c r="A3952" s="30" t="n">
        <v>617.1875</v>
      </c>
      <c r="B3952" s="31" t="n">
        <v>27.3791</v>
      </c>
      <c r="C3952" s="32" t="n">
        <f aca="false">IF($A3952="","",IF(設定!$B$21="dB",10^($B3952/20),ABS($B3952)))</f>
        <v>23.3859490948497</v>
      </c>
      <c r="D3952" s="32" t="n">
        <f aca="false">IF($A3952="","",$A3952^2)</f>
        <v>380920.41015625</v>
      </c>
      <c r="E3952" s="32" t="n">
        <f aca="false">IF($A3952="","",IF($C3952&lt;=0,"",1/$C3952^2))</f>
        <v>0.00182847909746723</v>
      </c>
      <c r="F3952" s="33" t="n">
        <f aca="false">IF(OR(ROW()-設定!$B$30&lt;2,ROW()+設定!$B$30&gt;13701,N($A3952)&lt;=0,N(INDEX($A$2:$A$13701,MIN(13700,MAX(1,ROW()-1+設定!$B$30))))&lt;=0,$A3952&lt;設定!$B$28,$A3952&gt;設定!$B$29),0,IF(AND($C3952&gt;=MAX(INDEX($C$1:$C$13701,MAX(1,ROW()-設定!$B$24)):INDEX($C$1:$C$13701,MAX(1,ROW()-1))),$C3952&gt;MAX(INDEX($C$1:$C$13701,MIN(13701,ROW()+1)):INDEX($C$1:$C$13701,MIN(13701,ROW()+設定!$B$24))),$C3952&gt;=設定!$B$32,$C3952&gt;=MAX(MIN(INDEX($C$1:$C$13701,MAX(1,ROW()-設定!$B$26)):INDEX($C$1:$C$13701,MAX(1,ROW()-1))),MIN(INDEX($C$1:$C$13701,MIN(13701,ROW()+1)):INDEX($C$1:$C$13701,MIN(13701,ROW()+設定!$B$26))))*10^(設定!$B$27/20)),1,0))</f>
        <v>0</v>
      </c>
      <c r="G3952" s="33" t="n">
        <f aca="false">$G3951+IF($F3952=1,1,0)</f>
        <v>1</v>
      </c>
      <c r="H3952" s="0" t="str">
        <f aca="false">IF($F3952=1,$G3952,"")</f>
        <v/>
      </c>
    </row>
    <row r="3953" customFormat="false" ht="15" hidden="false" customHeight="false" outlineLevel="0" collapsed="false">
      <c r="A3953" s="30" t="n">
        <v>617.34375</v>
      </c>
      <c r="B3953" s="31" t="n">
        <v>27.5575</v>
      </c>
      <c r="C3953" s="32" t="n">
        <f aca="false">IF($A3953="","",IF(設定!$B$21="dB",10^($B3953/20),ABS($B3953)))</f>
        <v>23.8712411447629</v>
      </c>
      <c r="D3953" s="32" t="n">
        <f aca="false">IF($A3953="","",$A3953^2)</f>
        <v>381113.305664063</v>
      </c>
      <c r="E3953" s="32" t="n">
        <f aca="false">IF($A3953="","",IF($C3953&lt;=0,"",1/$C3953^2))</f>
        <v>0.00175489040726263</v>
      </c>
      <c r="F3953" s="33" t="n">
        <f aca="false">IF(OR(ROW()-設定!$B$30&lt;2,ROW()+設定!$B$30&gt;13701,N($A3953)&lt;=0,N(INDEX($A$2:$A$13701,MIN(13700,MAX(1,ROW()-1+設定!$B$30))))&lt;=0,$A3953&lt;設定!$B$28,$A3953&gt;設定!$B$29),0,IF(AND($C3953&gt;=MAX(INDEX($C$1:$C$13701,MAX(1,ROW()-設定!$B$24)):INDEX($C$1:$C$13701,MAX(1,ROW()-1))),$C3953&gt;MAX(INDEX($C$1:$C$13701,MIN(13701,ROW()+1)):INDEX($C$1:$C$13701,MIN(13701,ROW()+設定!$B$24))),$C3953&gt;=設定!$B$32,$C3953&gt;=MAX(MIN(INDEX($C$1:$C$13701,MAX(1,ROW()-設定!$B$26)):INDEX($C$1:$C$13701,MAX(1,ROW()-1))),MIN(INDEX($C$1:$C$13701,MIN(13701,ROW()+1)):INDEX($C$1:$C$13701,MIN(13701,ROW()+設定!$B$26))))*10^(設定!$B$27/20)),1,0))</f>
        <v>0</v>
      </c>
      <c r="G3953" s="33" t="n">
        <f aca="false">$G3952+IF($F3953=1,1,0)</f>
        <v>1</v>
      </c>
      <c r="H3953" s="0" t="str">
        <f aca="false">IF($F3953=1,$G3953,"")</f>
        <v/>
      </c>
    </row>
    <row r="3954" customFormat="false" ht="15" hidden="false" customHeight="false" outlineLevel="0" collapsed="false">
      <c r="A3954" s="30" t="n">
        <v>617.5</v>
      </c>
      <c r="B3954" s="31" t="n">
        <v>27.6413</v>
      </c>
      <c r="C3954" s="32" t="n">
        <f aca="false">IF($A3954="","",IF(設定!$B$21="dB",10^($B3954/20),ABS($B3954)))</f>
        <v>24.1026614148002</v>
      </c>
      <c r="D3954" s="32" t="n">
        <f aca="false">IF($A3954="","",$A3954^2)</f>
        <v>381306.25</v>
      </c>
      <c r="E3954" s="32" t="n">
        <f aca="false">IF($A3954="","",IF($C3954&lt;=0,"",1/$C3954^2))</f>
        <v>0.00172135323476114</v>
      </c>
      <c r="F3954" s="33" t="n">
        <f aca="false">IF(OR(ROW()-設定!$B$30&lt;2,ROW()+設定!$B$30&gt;13701,N($A3954)&lt;=0,N(INDEX($A$2:$A$13701,MIN(13700,MAX(1,ROW()-1+設定!$B$30))))&lt;=0,$A3954&lt;設定!$B$28,$A3954&gt;設定!$B$29),0,IF(AND($C3954&gt;=MAX(INDEX($C$1:$C$13701,MAX(1,ROW()-設定!$B$24)):INDEX($C$1:$C$13701,MAX(1,ROW()-1))),$C3954&gt;MAX(INDEX($C$1:$C$13701,MIN(13701,ROW()+1)):INDEX($C$1:$C$13701,MIN(13701,ROW()+設定!$B$24))),$C3954&gt;=設定!$B$32,$C3954&gt;=MAX(MIN(INDEX($C$1:$C$13701,MAX(1,ROW()-設定!$B$26)):INDEX($C$1:$C$13701,MAX(1,ROW()-1))),MIN(INDEX($C$1:$C$13701,MIN(13701,ROW()+1)):INDEX($C$1:$C$13701,MIN(13701,ROW()+設定!$B$26))))*10^(設定!$B$27/20)),1,0))</f>
        <v>0</v>
      </c>
      <c r="G3954" s="33" t="n">
        <f aca="false">$G3953+IF($F3954=1,1,0)</f>
        <v>1</v>
      </c>
      <c r="H3954" s="0" t="str">
        <f aca="false">IF($F3954=1,$G3954,"")</f>
        <v/>
      </c>
    </row>
    <row r="3955" customFormat="false" ht="15" hidden="false" customHeight="false" outlineLevel="0" collapsed="false">
      <c r="A3955" s="30" t="n">
        <v>617.65625</v>
      </c>
      <c r="B3955" s="31" t="n">
        <v>27.8985</v>
      </c>
      <c r="C3955" s="32" t="n">
        <f aca="false">IF($A3955="","",IF(設定!$B$21="dB",10^($B3955/20),ABS($B3955)))</f>
        <v>24.8270432042548</v>
      </c>
      <c r="D3955" s="32" t="n">
        <f aca="false">IF($A3955="","",$A3955^2)</f>
        <v>381499.243164063</v>
      </c>
      <c r="E3955" s="32" t="n">
        <f aca="false">IF($A3955="","",IF($C3955&lt;=0,"",1/$C3955^2))</f>
        <v>0.0016223703474682</v>
      </c>
      <c r="F3955" s="33" t="n">
        <f aca="false">IF(OR(ROW()-設定!$B$30&lt;2,ROW()+設定!$B$30&gt;13701,N($A3955)&lt;=0,N(INDEX($A$2:$A$13701,MIN(13700,MAX(1,ROW()-1+設定!$B$30))))&lt;=0,$A3955&lt;設定!$B$28,$A3955&gt;設定!$B$29),0,IF(AND($C3955&gt;=MAX(INDEX($C$1:$C$13701,MAX(1,ROW()-設定!$B$24)):INDEX($C$1:$C$13701,MAX(1,ROW()-1))),$C3955&gt;MAX(INDEX($C$1:$C$13701,MIN(13701,ROW()+1)):INDEX($C$1:$C$13701,MIN(13701,ROW()+設定!$B$24))),$C3955&gt;=設定!$B$32,$C3955&gt;=MAX(MIN(INDEX($C$1:$C$13701,MAX(1,ROW()-設定!$B$26)):INDEX($C$1:$C$13701,MAX(1,ROW()-1))),MIN(INDEX($C$1:$C$13701,MIN(13701,ROW()+1)):INDEX($C$1:$C$13701,MIN(13701,ROW()+設定!$B$26))))*10^(設定!$B$27/20)),1,0))</f>
        <v>0</v>
      </c>
      <c r="G3955" s="33" t="n">
        <f aca="false">$G3954+IF($F3955=1,1,0)</f>
        <v>1</v>
      </c>
      <c r="H3955" s="0" t="str">
        <f aca="false">IF($F3955=1,$G3955,"")</f>
        <v/>
      </c>
    </row>
    <row r="3956" customFormat="false" ht="15" hidden="false" customHeight="false" outlineLevel="0" collapsed="false">
      <c r="A3956" s="30" t="n">
        <v>617.8125</v>
      </c>
      <c r="B3956" s="31" t="n">
        <v>27.9378</v>
      </c>
      <c r="C3956" s="32" t="n">
        <f aca="false">IF($A3956="","",IF(設定!$B$21="dB",10^($B3956/20),ABS($B3956)))</f>
        <v>24.9396296512458</v>
      </c>
      <c r="D3956" s="32" t="n">
        <f aca="false">IF($A3956="","",$A3956^2)</f>
        <v>381692.28515625</v>
      </c>
      <c r="E3956" s="32" t="n">
        <f aca="false">IF($A3956="","",IF($C3956&lt;=0,"",1/$C3956^2))</f>
        <v>0.00160775548540219</v>
      </c>
      <c r="F3956" s="33" t="n">
        <f aca="false">IF(OR(ROW()-設定!$B$30&lt;2,ROW()+設定!$B$30&gt;13701,N($A3956)&lt;=0,N(INDEX($A$2:$A$13701,MIN(13700,MAX(1,ROW()-1+設定!$B$30))))&lt;=0,$A3956&lt;設定!$B$28,$A3956&gt;設定!$B$29),0,IF(AND($C3956&gt;=MAX(INDEX($C$1:$C$13701,MAX(1,ROW()-設定!$B$24)):INDEX($C$1:$C$13701,MAX(1,ROW()-1))),$C3956&gt;MAX(INDEX($C$1:$C$13701,MIN(13701,ROW()+1)):INDEX($C$1:$C$13701,MIN(13701,ROW()+設定!$B$24))),$C3956&gt;=設定!$B$32,$C3956&gt;=MAX(MIN(INDEX($C$1:$C$13701,MAX(1,ROW()-設定!$B$26)):INDEX($C$1:$C$13701,MAX(1,ROW()-1))),MIN(INDEX($C$1:$C$13701,MIN(13701,ROW()+1)):INDEX($C$1:$C$13701,MIN(13701,ROW()+設定!$B$26))))*10^(設定!$B$27/20)),1,0))</f>
        <v>0</v>
      </c>
      <c r="G3956" s="33" t="n">
        <f aca="false">$G3955+IF($F3956=1,1,0)</f>
        <v>1</v>
      </c>
      <c r="H3956" s="0" t="str">
        <f aca="false">IF($F3956=1,$G3956,"")</f>
        <v/>
      </c>
    </row>
    <row r="3957" customFormat="false" ht="15" hidden="false" customHeight="false" outlineLevel="0" collapsed="false">
      <c r="A3957" s="30" t="n">
        <v>617.96875</v>
      </c>
      <c r="B3957" s="31" t="n">
        <v>27.9534</v>
      </c>
      <c r="C3957" s="32" t="n">
        <f aca="false">IF($A3957="","",IF(設定!$B$21="dB",10^($B3957/20),ABS($B3957)))</f>
        <v>24.9844618820835</v>
      </c>
      <c r="D3957" s="32" t="n">
        <f aca="false">IF($A3957="","",$A3957^2)</f>
        <v>381885.375976563</v>
      </c>
      <c r="E3957" s="32" t="n">
        <f aca="false">IF($A3957="","",IF($C3957&lt;=0,"",1/$C3957^2))</f>
        <v>0.00160199073483735</v>
      </c>
      <c r="F3957" s="33" t="n">
        <f aca="false">IF(OR(ROW()-設定!$B$30&lt;2,ROW()+設定!$B$30&gt;13701,N($A3957)&lt;=0,N(INDEX($A$2:$A$13701,MIN(13700,MAX(1,ROW()-1+設定!$B$30))))&lt;=0,$A3957&lt;設定!$B$28,$A3957&gt;設定!$B$29),0,IF(AND($C3957&gt;=MAX(INDEX($C$1:$C$13701,MAX(1,ROW()-設定!$B$24)):INDEX($C$1:$C$13701,MAX(1,ROW()-1))),$C3957&gt;MAX(INDEX($C$1:$C$13701,MIN(13701,ROW()+1)):INDEX($C$1:$C$13701,MIN(13701,ROW()+設定!$B$24))),$C3957&gt;=設定!$B$32,$C3957&gt;=MAX(MIN(INDEX($C$1:$C$13701,MAX(1,ROW()-設定!$B$26)):INDEX($C$1:$C$13701,MAX(1,ROW()-1))),MIN(INDEX($C$1:$C$13701,MIN(13701,ROW()+1)):INDEX($C$1:$C$13701,MIN(13701,ROW()+設定!$B$26))))*10^(設定!$B$27/20)),1,0))</f>
        <v>0</v>
      </c>
      <c r="G3957" s="33" t="n">
        <f aca="false">$G3956+IF($F3957=1,1,0)</f>
        <v>1</v>
      </c>
      <c r="H3957" s="0" t="str">
        <f aca="false">IF($F3957=1,$G3957,"")</f>
        <v/>
      </c>
    </row>
    <row r="3958" customFormat="false" ht="15" hidden="false" customHeight="false" outlineLevel="0" collapsed="false">
      <c r="A3958" s="30" t="n">
        <v>618.125</v>
      </c>
      <c r="B3958" s="31" t="n">
        <v>27.8383</v>
      </c>
      <c r="C3958" s="32" t="n">
        <f aca="false">IF($A3958="","",IF(設定!$B$21="dB",10^($B3958/20),ABS($B3958)))</f>
        <v>24.6555673190316</v>
      </c>
      <c r="D3958" s="32" t="n">
        <f aca="false">IF($A3958="","",$A3958^2)</f>
        <v>382078.515625</v>
      </c>
      <c r="E3958" s="32" t="n">
        <f aca="false">IF($A3958="","",IF($C3958&lt;=0,"",1/$C3958^2))</f>
        <v>0.00164501552119961</v>
      </c>
      <c r="F3958" s="33" t="n">
        <f aca="false">IF(OR(ROW()-設定!$B$30&lt;2,ROW()+設定!$B$30&gt;13701,N($A3958)&lt;=0,N(INDEX($A$2:$A$13701,MIN(13700,MAX(1,ROW()-1+設定!$B$30))))&lt;=0,$A3958&lt;設定!$B$28,$A3958&gt;設定!$B$29),0,IF(AND($C3958&gt;=MAX(INDEX($C$1:$C$13701,MAX(1,ROW()-設定!$B$24)):INDEX($C$1:$C$13701,MAX(1,ROW()-1))),$C3958&gt;MAX(INDEX($C$1:$C$13701,MIN(13701,ROW()+1)):INDEX($C$1:$C$13701,MIN(13701,ROW()+設定!$B$24))),$C3958&gt;=設定!$B$32,$C3958&gt;=MAX(MIN(INDEX($C$1:$C$13701,MAX(1,ROW()-設定!$B$26)):INDEX($C$1:$C$13701,MAX(1,ROW()-1))),MIN(INDEX($C$1:$C$13701,MIN(13701,ROW()+1)):INDEX($C$1:$C$13701,MIN(13701,ROW()+設定!$B$26))))*10^(設定!$B$27/20)),1,0))</f>
        <v>0</v>
      </c>
      <c r="G3958" s="33" t="n">
        <f aca="false">$G3957+IF($F3958=1,1,0)</f>
        <v>1</v>
      </c>
      <c r="H3958" s="0" t="str">
        <f aca="false">IF($F3958=1,$G3958,"")</f>
        <v/>
      </c>
    </row>
    <row r="3959" customFormat="false" ht="15" hidden="false" customHeight="false" outlineLevel="0" collapsed="false">
      <c r="A3959" s="30" t="n">
        <v>618.28125</v>
      </c>
      <c r="B3959" s="31" t="n">
        <v>28.2917</v>
      </c>
      <c r="C3959" s="32" t="n">
        <f aca="false">IF($A3959="","",IF(設定!$B$21="dB",10^($B3959/20),ABS($B3959)))</f>
        <v>25.9767610812574</v>
      </c>
      <c r="D3959" s="32" t="n">
        <f aca="false">IF($A3959="","",$A3959^2)</f>
        <v>382271.704101563</v>
      </c>
      <c r="E3959" s="32" t="n">
        <f aca="false">IF($A3959="","",IF($C3959&lt;=0,"",1/$C3959^2))</f>
        <v>0.00148193788262314</v>
      </c>
      <c r="F3959" s="33" t="n">
        <f aca="false">IF(OR(ROW()-設定!$B$30&lt;2,ROW()+設定!$B$30&gt;13701,N($A3959)&lt;=0,N(INDEX($A$2:$A$13701,MIN(13700,MAX(1,ROW()-1+設定!$B$30))))&lt;=0,$A3959&lt;設定!$B$28,$A3959&gt;設定!$B$29),0,IF(AND($C3959&gt;=MAX(INDEX($C$1:$C$13701,MAX(1,ROW()-設定!$B$24)):INDEX($C$1:$C$13701,MAX(1,ROW()-1))),$C3959&gt;MAX(INDEX($C$1:$C$13701,MIN(13701,ROW()+1)):INDEX($C$1:$C$13701,MIN(13701,ROW()+設定!$B$24))),$C3959&gt;=設定!$B$32,$C3959&gt;=MAX(MIN(INDEX($C$1:$C$13701,MAX(1,ROW()-設定!$B$26)):INDEX($C$1:$C$13701,MAX(1,ROW()-1))),MIN(INDEX($C$1:$C$13701,MIN(13701,ROW()+1)):INDEX($C$1:$C$13701,MIN(13701,ROW()+設定!$B$26))))*10^(設定!$B$27/20)),1,0))</f>
        <v>0</v>
      </c>
      <c r="G3959" s="33" t="n">
        <f aca="false">$G3958+IF($F3959=1,1,0)</f>
        <v>1</v>
      </c>
      <c r="H3959" s="0" t="str">
        <f aca="false">IF($F3959=1,$G3959,"")</f>
        <v/>
      </c>
    </row>
    <row r="3960" customFormat="false" ht="15" hidden="false" customHeight="false" outlineLevel="0" collapsed="false">
      <c r="A3960" s="30" t="n">
        <v>618.4375</v>
      </c>
      <c r="B3960" s="31" t="n">
        <v>28.4181</v>
      </c>
      <c r="C3960" s="32" t="n">
        <f aca="false">IF($A3960="","",IF(設定!$B$21="dB",10^($B3960/20),ABS($B3960)))</f>
        <v>26.3575476304635</v>
      </c>
      <c r="D3960" s="32" t="n">
        <f aca="false">IF($A3960="","",$A3960^2)</f>
        <v>382464.94140625</v>
      </c>
      <c r="E3960" s="32" t="n">
        <f aca="false">IF($A3960="","",IF($C3960&lt;=0,"",1/$C3960^2))</f>
        <v>0.00143942817763793</v>
      </c>
      <c r="F3960" s="33" t="n">
        <f aca="false">IF(OR(ROW()-設定!$B$30&lt;2,ROW()+設定!$B$30&gt;13701,N($A3960)&lt;=0,N(INDEX($A$2:$A$13701,MIN(13700,MAX(1,ROW()-1+設定!$B$30))))&lt;=0,$A3960&lt;設定!$B$28,$A3960&gt;設定!$B$29),0,IF(AND($C3960&gt;=MAX(INDEX($C$1:$C$13701,MAX(1,ROW()-設定!$B$24)):INDEX($C$1:$C$13701,MAX(1,ROW()-1))),$C3960&gt;MAX(INDEX($C$1:$C$13701,MIN(13701,ROW()+1)):INDEX($C$1:$C$13701,MIN(13701,ROW()+設定!$B$24))),$C3960&gt;=設定!$B$32,$C3960&gt;=MAX(MIN(INDEX($C$1:$C$13701,MAX(1,ROW()-設定!$B$26)):INDEX($C$1:$C$13701,MAX(1,ROW()-1))),MIN(INDEX($C$1:$C$13701,MIN(13701,ROW()+1)):INDEX($C$1:$C$13701,MIN(13701,ROW()+設定!$B$26))))*10^(設定!$B$27/20)),1,0))</f>
        <v>0</v>
      </c>
      <c r="G3960" s="33" t="n">
        <f aca="false">$G3959+IF($F3960=1,1,0)</f>
        <v>1</v>
      </c>
      <c r="H3960" s="0" t="str">
        <f aca="false">IF($F3960=1,$G3960,"")</f>
        <v/>
      </c>
    </row>
    <row r="3961" customFormat="false" ht="15" hidden="false" customHeight="false" outlineLevel="0" collapsed="false">
      <c r="A3961" s="30" t="n">
        <v>618.59375</v>
      </c>
      <c r="B3961" s="31" t="n">
        <v>28.368</v>
      </c>
      <c r="C3961" s="32" t="n">
        <f aca="false">IF($A3961="","",IF(設定!$B$21="dB",10^($B3961/20),ABS($B3961)))</f>
        <v>26.2059555473335</v>
      </c>
      <c r="D3961" s="32" t="n">
        <f aca="false">IF($A3961="","",$A3961^2)</f>
        <v>382658.227539063</v>
      </c>
      <c r="E3961" s="32" t="n">
        <f aca="false">IF($A3961="","",IF($C3961&lt;=0,"",1/$C3961^2))</f>
        <v>0.00145612949861606</v>
      </c>
      <c r="F3961" s="33" t="n">
        <f aca="false">IF(OR(ROW()-設定!$B$30&lt;2,ROW()+設定!$B$30&gt;13701,N($A3961)&lt;=0,N(INDEX($A$2:$A$13701,MIN(13700,MAX(1,ROW()-1+設定!$B$30))))&lt;=0,$A3961&lt;設定!$B$28,$A3961&gt;設定!$B$29),0,IF(AND($C3961&gt;=MAX(INDEX($C$1:$C$13701,MAX(1,ROW()-設定!$B$24)):INDEX($C$1:$C$13701,MAX(1,ROW()-1))),$C3961&gt;MAX(INDEX($C$1:$C$13701,MIN(13701,ROW()+1)):INDEX($C$1:$C$13701,MIN(13701,ROW()+設定!$B$24))),$C3961&gt;=設定!$B$32,$C3961&gt;=MAX(MIN(INDEX($C$1:$C$13701,MAX(1,ROW()-設定!$B$26)):INDEX($C$1:$C$13701,MAX(1,ROW()-1))),MIN(INDEX($C$1:$C$13701,MIN(13701,ROW()+1)):INDEX($C$1:$C$13701,MIN(13701,ROW()+設定!$B$26))))*10^(設定!$B$27/20)),1,0))</f>
        <v>0</v>
      </c>
      <c r="G3961" s="33" t="n">
        <f aca="false">$G3960+IF($F3961=1,1,0)</f>
        <v>1</v>
      </c>
      <c r="H3961" s="0" t="str">
        <f aca="false">IF($F3961=1,$G3961,"")</f>
        <v/>
      </c>
    </row>
    <row r="3962" customFormat="false" ht="15" hidden="false" customHeight="false" outlineLevel="0" collapsed="false">
      <c r="A3962" s="30" t="n">
        <v>618.75</v>
      </c>
      <c r="B3962" s="31" t="n">
        <v>28.38</v>
      </c>
      <c r="C3962" s="32" t="n">
        <f aca="false">IF($A3962="","",IF(設定!$B$21="dB",10^($B3962/20),ABS($B3962)))</f>
        <v>26.2421854338444</v>
      </c>
      <c r="D3962" s="32" t="n">
        <f aca="false">IF($A3962="","",$A3962^2)</f>
        <v>382851.5625</v>
      </c>
      <c r="E3962" s="32" t="n">
        <f aca="false">IF($A3962="","",IF($C3962&lt;=0,"",1/$C3962^2))</f>
        <v>0.00145211161758774</v>
      </c>
      <c r="F3962" s="33" t="n">
        <f aca="false">IF(OR(ROW()-設定!$B$30&lt;2,ROW()+設定!$B$30&gt;13701,N($A3962)&lt;=0,N(INDEX($A$2:$A$13701,MIN(13700,MAX(1,ROW()-1+設定!$B$30))))&lt;=0,$A3962&lt;設定!$B$28,$A3962&gt;設定!$B$29),0,IF(AND($C3962&gt;=MAX(INDEX($C$1:$C$13701,MAX(1,ROW()-設定!$B$24)):INDEX($C$1:$C$13701,MAX(1,ROW()-1))),$C3962&gt;MAX(INDEX($C$1:$C$13701,MIN(13701,ROW()+1)):INDEX($C$1:$C$13701,MIN(13701,ROW()+設定!$B$24))),$C3962&gt;=設定!$B$32,$C3962&gt;=MAX(MIN(INDEX($C$1:$C$13701,MAX(1,ROW()-設定!$B$26)):INDEX($C$1:$C$13701,MAX(1,ROW()-1))),MIN(INDEX($C$1:$C$13701,MIN(13701,ROW()+1)):INDEX($C$1:$C$13701,MIN(13701,ROW()+設定!$B$26))))*10^(設定!$B$27/20)),1,0))</f>
        <v>0</v>
      </c>
      <c r="G3962" s="33" t="n">
        <f aca="false">$G3961+IF($F3962=1,1,0)</f>
        <v>1</v>
      </c>
      <c r="H3962" s="0" t="str">
        <f aca="false">IF($F3962=1,$G3962,"")</f>
        <v/>
      </c>
    </row>
    <row r="3963" customFormat="false" ht="15" hidden="false" customHeight="false" outlineLevel="0" collapsed="false">
      <c r="A3963" s="30" t="n">
        <v>618.90625</v>
      </c>
      <c r="B3963" s="31" t="n">
        <v>28.5999</v>
      </c>
      <c r="C3963" s="32" t="n">
        <f aca="false">IF($A3963="","",IF(設定!$B$21="dB",10^($B3963/20),ABS($B3963)))</f>
        <v>26.9150381666571</v>
      </c>
      <c r="D3963" s="32" t="n">
        <f aca="false">IF($A3963="","",$A3963^2)</f>
        <v>383044.946289063</v>
      </c>
      <c r="E3963" s="32" t="n">
        <f aca="false">IF($A3963="","",IF($C3963&lt;=0,"",1/$C3963^2))</f>
        <v>0.00138041604949112</v>
      </c>
      <c r="F3963" s="33" t="n">
        <f aca="false">IF(OR(ROW()-設定!$B$30&lt;2,ROW()+設定!$B$30&gt;13701,N($A3963)&lt;=0,N(INDEX($A$2:$A$13701,MIN(13700,MAX(1,ROW()-1+設定!$B$30))))&lt;=0,$A3963&lt;設定!$B$28,$A3963&gt;設定!$B$29),0,IF(AND($C3963&gt;=MAX(INDEX($C$1:$C$13701,MAX(1,ROW()-設定!$B$24)):INDEX($C$1:$C$13701,MAX(1,ROW()-1))),$C3963&gt;MAX(INDEX($C$1:$C$13701,MIN(13701,ROW()+1)):INDEX($C$1:$C$13701,MIN(13701,ROW()+設定!$B$24))),$C3963&gt;=設定!$B$32,$C3963&gt;=MAX(MIN(INDEX($C$1:$C$13701,MAX(1,ROW()-設定!$B$26)):INDEX($C$1:$C$13701,MAX(1,ROW()-1))),MIN(INDEX($C$1:$C$13701,MIN(13701,ROW()+1)):INDEX($C$1:$C$13701,MIN(13701,ROW()+設定!$B$26))))*10^(設定!$B$27/20)),1,0))</f>
        <v>0</v>
      </c>
      <c r="G3963" s="33" t="n">
        <f aca="false">$G3962+IF($F3963=1,1,0)</f>
        <v>1</v>
      </c>
      <c r="H3963" s="0" t="str">
        <f aca="false">IF($F3963=1,$G3963,"")</f>
        <v/>
      </c>
    </row>
    <row r="3964" customFormat="false" ht="15" hidden="false" customHeight="false" outlineLevel="0" collapsed="false">
      <c r="A3964" s="30" t="n">
        <v>619.0625</v>
      </c>
      <c r="B3964" s="31" t="n">
        <v>28.9471</v>
      </c>
      <c r="C3964" s="32" t="n">
        <f aca="false">IF($A3964="","",IF(設定!$B$21="dB",10^($B3964/20),ABS($B3964)))</f>
        <v>28.0127019188434</v>
      </c>
      <c r="D3964" s="32" t="n">
        <f aca="false">IF($A3964="","",$A3964^2)</f>
        <v>383238.37890625</v>
      </c>
      <c r="E3964" s="32" t="n">
        <f aca="false">IF($A3964="","",IF($C3964&lt;=0,"",1/$C3964^2))</f>
        <v>0.00127435374627175</v>
      </c>
      <c r="F3964" s="33" t="n">
        <f aca="false">IF(OR(ROW()-設定!$B$30&lt;2,ROW()+設定!$B$30&gt;13701,N($A3964)&lt;=0,N(INDEX($A$2:$A$13701,MIN(13700,MAX(1,ROW()-1+設定!$B$30))))&lt;=0,$A3964&lt;設定!$B$28,$A3964&gt;設定!$B$29),0,IF(AND($C3964&gt;=MAX(INDEX($C$1:$C$13701,MAX(1,ROW()-設定!$B$24)):INDEX($C$1:$C$13701,MAX(1,ROW()-1))),$C3964&gt;MAX(INDEX($C$1:$C$13701,MIN(13701,ROW()+1)):INDEX($C$1:$C$13701,MIN(13701,ROW()+設定!$B$24))),$C3964&gt;=設定!$B$32,$C3964&gt;=MAX(MIN(INDEX($C$1:$C$13701,MAX(1,ROW()-設定!$B$26)):INDEX($C$1:$C$13701,MAX(1,ROW()-1))),MIN(INDEX($C$1:$C$13701,MIN(13701,ROW()+1)):INDEX($C$1:$C$13701,MIN(13701,ROW()+設定!$B$26))))*10^(設定!$B$27/20)),1,0))</f>
        <v>0</v>
      </c>
      <c r="G3964" s="33" t="n">
        <f aca="false">$G3963+IF($F3964=1,1,0)</f>
        <v>1</v>
      </c>
      <c r="H3964" s="0" t="str">
        <f aca="false">IF($F3964=1,$G3964,"")</f>
        <v/>
      </c>
    </row>
    <row r="3965" customFormat="false" ht="15" hidden="false" customHeight="false" outlineLevel="0" collapsed="false">
      <c r="A3965" s="30" t="n">
        <v>619.21875</v>
      </c>
      <c r="B3965" s="31" t="n">
        <v>28.8731</v>
      </c>
      <c r="C3965" s="32" t="n">
        <f aca="false">IF($A3965="","",IF(設定!$B$21="dB",10^($B3965/20),ABS($B3965)))</f>
        <v>27.7750596302289</v>
      </c>
      <c r="D3965" s="32" t="n">
        <f aca="false">IF($A3965="","",$A3965^2)</f>
        <v>383431.860351563</v>
      </c>
      <c r="E3965" s="32" t="n">
        <f aca="false">IF($A3965="","",IF($C3965&lt;=0,"",1/$C3965^2))</f>
        <v>0.00129625367301759</v>
      </c>
      <c r="F3965" s="33" t="n">
        <f aca="false">IF(OR(ROW()-設定!$B$30&lt;2,ROW()+設定!$B$30&gt;13701,N($A3965)&lt;=0,N(INDEX($A$2:$A$13701,MIN(13700,MAX(1,ROW()-1+設定!$B$30))))&lt;=0,$A3965&lt;設定!$B$28,$A3965&gt;設定!$B$29),0,IF(AND($C3965&gt;=MAX(INDEX($C$1:$C$13701,MAX(1,ROW()-設定!$B$24)):INDEX($C$1:$C$13701,MAX(1,ROW()-1))),$C3965&gt;MAX(INDEX($C$1:$C$13701,MIN(13701,ROW()+1)):INDEX($C$1:$C$13701,MIN(13701,ROW()+設定!$B$24))),$C3965&gt;=設定!$B$32,$C3965&gt;=MAX(MIN(INDEX($C$1:$C$13701,MAX(1,ROW()-設定!$B$26)):INDEX($C$1:$C$13701,MAX(1,ROW()-1))),MIN(INDEX($C$1:$C$13701,MIN(13701,ROW()+1)):INDEX($C$1:$C$13701,MIN(13701,ROW()+設定!$B$26))))*10^(設定!$B$27/20)),1,0))</f>
        <v>0</v>
      </c>
      <c r="G3965" s="33" t="n">
        <f aca="false">$G3964+IF($F3965=1,1,0)</f>
        <v>1</v>
      </c>
      <c r="H3965" s="0" t="str">
        <f aca="false">IF($F3965=1,$G3965,"")</f>
        <v/>
      </c>
    </row>
    <row r="3966" customFormat="false" ht="15" hidden="false" customHeight="false" outlineLevel="0" collapsed="false">
      <c r="A3966" s="30" t="n">
        <v>619.375</v>
      </c>
      <c r="B3966" s="31" t="n">
        <v>29.0729</v>
      </c>
      <c r="C3966" s="32" t="n">
        <f aca="false">IF($A3966="","",IF(設定!$B$21="dB",10^($B3966/20),ABS($B3966)))</f>
        <v>28.4213694460428</v>
      </c>
      <c r="D3966" s="32" t="n">
        <f aca="false">IF($A3966="","",$A3966^2)</f>
        <v>383625.390625</v>
      </c>
      <c r="E3966" s="32" t="n">
        <f aca="false">IF($A3966="","",IF($C3966&lt;=0,"",1/$C3966^2))</f>
        <v>0.0012379696566317</v>
      </c>
      <c r="F3966" s="33" t="n">
        <f aca="false">IF(OR(ROW()-設定!$B$30&lt;2,ROW()+設定!$B$30&gt;13701,N($A3966)&lt;=0,N(INDEX($A$2:$A$13701,MIN(13700,MAX(1,ROW()-1+設定!$B$30))))&lt;=0,$A3966&lt;設定!$B$28,$A3966&gt;設定!$B$29),0,IF(AND($C3966&gt;=MAX(INDEX($C$1:$C$13701,MAX(1,ROW()-設定!$B$24)):INDEX($C$1:$C$13701,MAX(1,ROW()-1))),$C3966&gt;MAX(INDEX($C$1:$C$13701,MIN(13701,ROW()+1)):INDEX($C$1:$C$13701,MIN(13701,ROW()+設定!$B$24))),$C3966&gt;=設定!$B$32,$C3966&gt;=MAX(MIN(INDEX($C$1:$C$13701,MAX(1,ROW()-設定!$B$26)):INDEX($C$1:$C$13701,MAX(1,ROW()-1))),MIN(INDEX($C$1:$C$13701,MIN(13701,ROW()+1)):INDEX($C$1:$C$13701,MIN(13701,ROW()+設定!$B$26))))*10^(設定!$B$27/20)),1,0))</f>
        <v>0</v>
      </c>
      <c r="G3966" s="33" t="n">
        <f aca="false">$G3965+IF($F3966=1,1,0)</f>
        <v>1</v>
      </c>
      <c r="H3966" s="0" t="str">
        <f aca="false">IF($F3966=1,$G3966,"")</f>
        <v/>
      </c>
    </row>
    <row r="3967" customFormat="false" ht="15" hidden="false" customHeight="false" outlineLevel="0" collapsed="false">
      <c r="A3967" s="30" t="n">
        <v>619.53125</v>
      </c>
      <c r="B3967" s="31" t="n">
        <v>29.2827</v>
      </c>
      <c r="C3967" s="32" t="n">
        <f aca="false">IF($A3967="","",IF(設定!$B$21="dB",10^($B3967/20),ABS($B3967)))</f>
        <v>29.1162205217745</v>
      </c>
      <c r="D3967" s="32" t="n">
        <f aca="false">IF($A3967="","",$A3967^2)</f>
        <v>383818.969726563</v>
      </c>
      <c r="E3967" s="32" t="n">
        <f aca="false">IF($A3967="","",IF($C3967&lt;=0,"",1/$C3967^2))</f>
        <v>0.00117958706075721</v>
      </c>
      <c r="F3967" s="33" t="n">
        <f aca="false">IF(OR(ROW()-設定!$B$30&lt;2,ROW()+設定!$B$30&gt;13701,N($A3967)&lt;=0,N(INDEX($A$2:$A$13701,MIN(13700,MAX(1,ROW()-1+設定!$B$30))))&lt;=0,$A3967&lt;設定!$B$28,$A3967&gt;設定!$B$29),0,IF(AND($C3967&gt;=MAX(INDEX($C$1:$C$13701,MAX(1,ROW()-設定!$B$24)):INDEX($C$1:$C$13701,MAX(1,ROW()-1))),$C3967&gt;MAX(INDEX($C$1:$C$13701,MIN(13701,ROW()+1)):INDEX($C$1:$C$13701,MIN(13701,ROW()+設定!$B$24))),$C3967&gt;=設定!$B$32,$C3967&gt;=MAX(MIN(INDEX($C$1:$C$13701,MAX(1,ROW()-設定!$B$26)):INDEX($C$1:$C$13701,MAX(1,ROW()-1))),MIN(INDEX($C$1:$C$13701,MIN(13701,ROW()+1)):INDEX($C$1:$C$13701,MIN(13701,ROW()+設定!$B$26))))*10^(設定!$B$27/20)),1,0))</f>
        <v>0</v>
      </c>
      <c r="G3967" s="33" t="n">
        <f aca="false">$G3966+IF($F3967=1,1,0)</f>
        <v>1</v>
      </c>
      <c r="H3967" s="0" t="str">
        <f aca="false">IF($F3967=1,$G3967,"")</f>
        <v/>
      </c>
    </row>
    <row r="3968" customFormat="false" ht="15" hidden="false" customHeight="false" outlineLevel="0" collapsed="false">
      <c r="A3968" s="30" t="n">
        <v>619.6875</v>
      </c>
      <c r="B3968" s="31" t="n">
        <v>29.5279</v>
      </c>
      <c r="C3968" s="32" t="n">
        <f aca="false">IF($A3968="","",IF(設定!$B$21="dB",10^($B3968/20),ABS($B3968)))</f>
        <v>29.949874024859</v>
      </c>
      <c r="D3968" s="32" t="n">
        <f aca="false">IF($A3968="","",$A3968^2)</f>
        <v>384012.59765625</v>
      </c>
      <c r="E3968" s="32" t="n">
        <f aca="false">IF($A3968="","",IF($C3968&lt;=0,"",1/$C3968^2))</f>
        <v>0.00111483347305767</v>
      </c>
      <c r="F3968" s="33" t="n">
        <f aca="false">IF(OR(ROW()-設定!$B$30&lt;2,ROW()+設定!$B$30&gt;13701,N($A3968)&lt;=0,N(INDEX($A$2:$A$13701,MIN(13700,MAX(1,ROW()-1+設定!$B$30))))&lt;=0,$A3968&lt;設定!$B$28,$A3968&gt;設定!$B$29),0,IF(AND($C3968&gt;=MAX(INDEX($C$1:$C$13701,MAX(1,ROW()-設定!$B$24)):INDEX($C$1:$C$13701,MAX(1,ROW()-1))),$C3968&gt;MAX(INDEX($C$1:$C$13701,MIN(13701,ROW()+1)):INDEX($C$1:$C$13701,MIN(13701,ROW()+設定!$B$24))),$C3968&gt;=設定!$B$32,$C3968&gt;=MAX(MIN(INDEX($C$1:$C$13701,MAX(1,ROW()-設定!$B$26)):INDEX($C$1:$C$13701,MAX(1,ROW()-1))),MIN(INDEX($C$1:$C$13701,MIN(13701,ROW()+1)):INDEX($C$1:$C$13701,MIN(13701,ROW()+設定!$B$26))))*10^(設定!$B$27/20)),1,0))</f>
        <v>0</v>
      </c>
      <c r="G3968" s="33" t="n">
        <f aca="false">$G3967+IF($F3968=1,1,0)</f>
        <v>1</v>
      </c>
      <c r="H3968" s="0" t="str">
        <f aca="false">IF($F3968=1,$G3968,"")</f>
        <v/>
      </c>
    </row>
    <row r="3969" customFormat="false" ht="15" hidden="false" customHeight="false" outlineLevel="0" collapsed="false">
      <c r="A3969" s="30" t="n">
        <v>619.84375</v>
      </c>
      <c r="B3969" s="31" t="n">
        <v>29.5436</v>
      </c>
      <c r="C3969" s="32" t="n">
        <f aca="false">IF($A3969="","",IF(設定!$B$21="dB",10^($B3969/20),ABS($B3969)))</f>
        <v>30.0040582546694</v>
      </c>
      <c r="D3969" s="32" t="n">
        <f aca="false">IF($A3969="","",$A3969^2)</f>
        <v>384206.274414063</v>
      </c>
      <c r="E3969" s="32" t="n">
        <f aca="false">IF($A3969="","",IF($C3969&lt;=0,"",1/$C3969^2))</f>
        <v>0.00111081056064101</v>
      </c>
      <c r="F3969" s="33" t="n">
        <f aca="false">IF(OR(ROW()-設定!$B$30&lt;2,ROW()+設定!$B$30&gt;13701,N($A3969)&lt;=0,N(INDEX($A$2:$A$13701,MIN(13700,MAX(1,ROW()-1+設定!$B$30))))&lt;=0,$A3969&lt;設定!$B$28,$A3969&gt;設定!$B$29),0,IF(AND($C3969&gt;=MAX(INDEX($C$1:$C$13701,MAX(1,ROW()-設定!$B$24)):INDEX($C$1:$C$13701,MAX(1,ROW()-1))),$C3969&gt;MAX(INDEX($C$1:$C$13701,MIN(13701,ROW()+1)):INDEX($C$1:$C$13701,MIN(13701,ROW()+設定!$B$24))),$C3969&gt;=設定!$B$32,$C3969&gt;=MAX(MIN(INDEX($C$1:$C$13701,MAX(1,ROW()-設定!$B$26)):INDEX($C$1:$C$13701,MAX(1,ROW()-1))),MIN(INDEX($C$1:$C$13701,MIN(13701,ROW()+1)):INDEX($C$1:$C$13701,MIN(13701,ROW()+設定!$B$26))))*10^(設定!$B$27/20)),1,0))</f>
        <v>0</v>
      </c>
      <c r="G3969" s="33" t="n">
        <f aca="false">$G3968+IF($F3969=1,1,0)</f>
        <v>1</v>
      </c>
      <c r="H3969" s="0" t="str">
        <f aca="false">IF($F3969=1,$G3969,"")</f>
        <v/>
      </c>
    </row>
    <row r="3970" customFormat="false" ht="15" hidden="false" customHeight="false" outlineLevel="0" collapsed="false">
      <c r="A3970" s="30" t="n">
        <v>620</v>
      </c>
      <c r="B3970" s="31" t="n">
        <v>29.6822</v>
      </c>
      <c r="C3970" s="32" t="n">
        <f aca="false">IF($A3970="","",IF(設定!$B$21="dB",10^($B3970/20),ABS($B3970)))</f>
        <v>30.4866707153449</v>
      </c>
      <c r="D3970" s="32" t="n">
        <f aca="false">IF($A3970="","",$A3970^2)</f>
        <v>384400</v>
      </c>
      <c r="E3970" s="32" t="n">
        <f aca="false">IF($A3970="","",IF($C3970&lt;=0,"",1/$C3970^2))</f>
        <v>0.0010759200481175</v>
      </c>
      <c r="F3970" s="33" t="n">
        <f aca="false">IF(OR(ROW()-設定!$B$30&lt;2,ROW()+設定!$B$30&gt;13701,N($A3970)&lt;=0,N(INDEX($A$2:$A$13701,MIN(13700,MAX(1,ROW()-1+設定!$B$30))))&lt;=0,$A3970&lt;設定!$B$28,$A3970&gt;設定!$B$29),0,IF(AND($C3970&gt;=MAX(INDEX($C$1:$C$13701,MAX(1,ROW()-設定!$B$24)):INDEX($C$1:$C$13701,MAX(1,ROW()-1))),$C3970&gt;MAX(INDEX($C$1:$C$13701,MIN(13701,ROW()+1)):INDEX($C$1:$C$13701,MIN(13701,ROW()+設定!$B$24))),$C3970&gt;=設定!$B$32,$C3970&gt;=MAX(MIN(INDEX($C$1:$C$13701,MAX(1,ROW()-設定!$B$26)):INDEX($C$1:$C$13701,MAX(1,ROW()-1))),MIN(INDEX($C$1:$C$13701,MIN(13701,ROW()+1)):INDEX($C$1:$C$13701,MIN(13701,ROW()+設定!$B$26))))*10^(設定!$B$27/20)),1,0))</f>
        <v>0</v>
      </c>
      <c r="G3970" s="33" t="n">
        <f aca="false">$G3969+IF($F3970=1,1,0)</f>
        <v>1</v>
      </c>
      <c r="H3970" s="0" t="str">
        <f aca="false">IF($F3970=1,$G3970,"")</f>
        <v/>
      </c>
    </row>
    <row r="3971" customFormat="false" ht="15" hidden="false" customHeight="false" outlineLevel="0" collapsed="false">
      <c r="A3971" s="30" t="n">
        <v>620.15625</v>
      </c>
      <c r="B3971" s="31" t="n">
        <v>29.7854</v>
      </c>
      <c r="C3971" s="32" t="n">
        <f aca="false">IF($A3971="","",IF(設定!$B$21="dB",10^($B3971/20),ABS($B3971)))</f>
        <v>30.8510535791738</v>
      </c>
      <c r="D3971" s="32" t="n">
        <f aca="false">IF($A3971="","",$A3971^2)</f>
        <v>384593.774414063</v>
      </c>
      <c r="E3971" s="32" t="n">
        <f aca="false">IF($A3971="","",IF($C3971&lt;=0,"",1/$C3971^2))</f>
        <v>0.00105065468153674</v>
      </c>
      <c r="F3971" s="33" t="n">
        <f aca="false">IF(OR(ROW()-設定!$B$30&lt;2,ROW()+設定!$B$30&gt;13701,N($A3971)&lt;=0,N(INDEX($A$2:$A$13701,MIN(13700,MAX(1,ROW()-1+設定!$B$30))))&lt;=0,$A3971&lt;設定!$B$28,$A3971&gt;設定!$B$29),0,IF(AND($C3971&gt;=MAX(INDEX($C$1:$C$13701,MAX(1,ROW()-設定!$B$24)):INDEX($C$1:$C$13701,MAX(1,ROW()-1))),$C3971&gt;MAX(INDEX($C$1:$C$13701,MIN(13701,ROW()+1)):INDEX($C$1:$C$13701,MIN(13701,ROW()+設定!$B$24))),$C3971&gt;=設定!$B$32,$C3971&gt;=MAX(MIN(INDEX($C$1:$C$13701,MAX(1,ROW()-設定!$B$26)):INDEX($C$1:$C$13701,MAX(1,ROW()-1))),MIN(INDEX($C$1:$C$13701,MIN(13701,ROW()+1)):INDEX($C$1:$C$13701,MIN(13701,ROW()+設定!$B$26))))*10^(設定!$B$27/20)),1,0))</f>
        <v>0</v>
      </c>
      <c r="G3971" s="33" t="n">
        <f aca="false">$G3970+IF($F3971=1,1,0)</f>
        <v>1</v>
      </c>
      <c r="H3971" s="0" t="str">
        <f aca="false">IF($F3971=1,$G3971,"")</f>
        <v/>
      </c>
    </row>
    <row r="3972" customFormat="false" ht="15" hidden="false" customHeight="false" outlineLevel="0" collapsed="false">
      <c r="A3972" s="30" t="n">
        <v>620.3125</v>
      </c>
      <c r="B3972" s="31" t="n">
        <v>30.1644</v>
      </c>
      <c r="C3972" s="32" t="n">
        <f aca="false">IF($A3972="","",IF(設定!$B$21="dB",10^($B3972/20),ABS($B3972)))</f>
        <v>32.2270089733158</v>
      </c>
      <c r="D3972" s="32" t="n">
        <f aca="false">IF($A3972="","",$A3972^2)</f>
        <v>384787.59765625</v>
      </c>
      <c r="E3972" s="32" t="n">
        <f aca="false">IF($A3972="","",IF($C3972&lt;=0,"",1/$C3972^2))</f>
        <v>0.000962853026846417</v>
      </c>
      <c r="F3972" s="33" t="n">
        <f aca="false">IF(OR(ROW()-設定!$B$30&lt;2,ROW()+設定!$B$30&gt;13701,N($A3972)&lt;=0,N(INDEX($A$2:$A$13701,MIN(13700,MAX(1,ROW()-1+設定!$B$30))))&lt;=0,$A3972&lt;設定!$B$28,$A3972&gt;設定!$B$29),0,IF(AND($C3972&gt;=MAX(INDEX($C$1:$C$13701,MAX(1,ROW()-設定!$B$24)):INDEX($C$1:$C$13701,MAX(1,ROW()-1))),$C3972&gt;MAX(INDEX($C$1:$C$13701,MIN(13701,ROW()+1)):INDEX($C$1:$C$13701,MIN(13701,ROW()+設定!$B$24))),$C3972&gt;=設定!$B$32,$C3972&gt;=MAX(MIN(INDEX($C$1:$C$13701,MAX(1,ROW()-設定!$B$26)):INDEX($C$1:$C$13701,MAX(1,ROW()-1))),MIN(INDEX($C$1:$C$13701,MIN(13701,ROW()+1)):INDEX($C$1:$C$13701,MIN(13701,ROW()+設定!$B$26))))*10^(設定!$B$27/20)),1,0))</f>
        <v>0</v>
      </c>
      <c r="G3972" s="33" t="n">
        <f aca="false">$G3971+IF($F3972=1,1,0)</f>
        <v>1</v>
      </c>
      <c r="H3972" s="0" t="str">
        <f aca="false">IF($F3972=1,$G3972,"")</f>
        <v/>
      </c>
    </row>
    <row r="3973" customFormat="false" ht="15" hidden="false" customHeight="false" outlineLevel="0" collapsed="false">
      <c r="A3973" s="30" t="n">
        <v>620.46875</v>
      </c>
      <c r="B3973" s="31" t="n">
        <v>30.2629</v>
      </c>
      <c r="C3973" s="32" t="n">
        <f aca="false">IF($A3973="","",IF(設定!$B$21="dB",10^($B3973/20),ABS($B3973)))</f>
        <v>32.594550784085</v>
      </c>
      <c r="D3973" s="32" t="n">
        <f aca="false">IF($A3973="","",$A3973^2)</f>
        <v>384981.469726563</v>
      </c>
      <c r="E3973" s="32" t="n">
        <f aca="false">IF($A3973="","",IF($C3973&lt;=0,"",1/$C3973^2))</f>
        <v>0.000941260859991694</v>
      </c>
      <c r="F3973" s="33" t="n">
        <f aca="false">IF(OR(ROW()-設定!$B$30&lt;2,ROW()+設定!$B$30&gt;13701,N($A3973)&lt;=0,N(INDEX($A$2:$A$13701,MIN(13700,MAX(1,ROW()-1+設定!$B$30))))&lt;=0,$A3973&lt;設定!$B$28,$A3973&gt;設定!$B$29),0,IF(AND($C3973&gt;=MAX(INDEX($C$1:$C$13701,MAX(1,ROW()-設定!$B$24)):INDEX($C$1:$C$13701,MAX(1,ROW()-1))),$C3973&gt;MAX(INDEX($C$1:$C$13701,MIN(13701,ROW()+1)):INDEX($C$1:$C$13701,MIN(13701,ROW()+設定!$B$24))),$C3973&gt;=設定!$B$32,$C3973&gt;=MAX(MIN(INDEX($C$1:$C$13701,MAX(1,ROW()-設定!$B$26)):INDEX($C$1:$C$13701,MAX(1,ROW()-1))),MIN(INDEX($C$1:$C$13701,MIN(13701,ROW()+1)):INDEX($C$1:$C$13701,MIN(13701,ROW()+設定!$B$26))))*10^(設定!$B$27/20)),1,0))</f>
        <v>0</v>
      </c>
      <c r="G3973" s="33" t="n">
        <f aca="false">$G3972+IF($F3973=1,1,0)</f>
        <v>1</v>
      </c>
      <c r="H3973" s="0" t="str">
        <f aca="false">IF($F3973=1,$G3973,"")</f>
        <v/>
      </c>
    </row>
    <row r="3974" customFormat="false" ht="15" hidden="false" customHeight="false" outlineLevel="0" collapsed="false">
      <c r="A3974" s="30" t="n">
        <v>620.625</v>
      </c>
      <c r="B3974" s="31" t="n">
        <v>30.3024</v>
      </c>
      <c r="C3974" s="32" t="n">
        <f aca="false">IF($A3974="","",IF(設定!$B$21="dB",10^($B3974/20),ABS($B3974)))</f>
        <v>32.7431154952307</v>
      </c>
      <c r="D3974" s="32" t="n">
        <f aca="false">IF($A3974="","",$A3974^2)</f>
        <v>385175.390625</v>
      </c>
      <c r="E3974" s="32" t="n">
        <f aca="false">IF($A3974="","",IF($C3974&lt;=0,"",1/$C3974^2))</f>
        <v>0.000932738707887861</v>
      </c>
      <c r="F3974" s="33" t="n">
        <f aca="false">IF(OR(ROW()-設定!$B$30&lt;2,ROW()+設定!$B$30&gt;13701,N($A3974)&lt;=0,N(INDEX($A$2:$A$13701,MIN(13700,MAX(1,ROW()-1+設定!$B$30))))&lt;=0,$A3974&lt;設定!$B$28,$A3974&gt;設定!$B$29),0,IF(AND($C3974&gt;=MAX(INDEX($C$1:$C$13701,MAX(1,ROW()-設定!$B$24)):INDEX($C$1:$C$13701,MAX(1,ROW()-1))),$C3974&gt;MAX(INDEX($C$1:$C$13701,MIN(13701,ROW()+1)):INDEX($C$1:$C$13701,MIN(13701,ROW()+設定!$B$24))),$C3974&gt;=設定!$B$32,$C3974&gt;=MAX(MIN(INDEX($C$1:$C$13701,MAX(1,ROW()-設定!$B$26)):INDEX($C$1:$C$13701,MAX(1,ROW()-1))),MIN(INDEX($C$1:$C$13701,MIN(13701,ROW()+1)):INDEX($C$1:$C$13701,MIN(13701,ROW()+設定!$B$26))))*10^(設定!$B$27/20)),1,0))</f>
        <v>0</v>
      </c>
      <c r="G3974" s="33" t="n">
        <f aca="false">$G3973+IF($F3974=1,1,0)</f>
        <v>1</v>
      </c>
      <c r="H3974" s="0" t="str">
        <f aca="false">IF($F3974=1,$G3974,"")</f>
        <v/>
      </c>
    </row>
    <row r="3975" customFormat="false" ht="15" hidden="false" customHeight="false" outlineLevel="0" collapsed="false">
      <c r="A3975" s="30" t="n">
        <v>620.78125</v>
      </c>
      <c r="B3975" s="31" t="n">
        <v>30.3289</v>
      </c>
      <c r="C3975" s="32" t="n">
        <f aca="false">IF($A3975="","",IF(設定!$B$21="dB",10^($B3975/20),ABS($B3975)))</f>
        <v>32.8431648369255</v>
      </c>
      <c r="D3975" s="32" t="n">
        <f aca="false">IF($A3975="","",$A3975^2)</f>
        <v>385369.360351563</v>
      </c>
      <c r="E3975" s="32" t="n">
        <f aca="false">IF($A3975="","",IF($C3975&lt;=0,"",1/$C3975^2))</f>
        <v>0.000927064604610157</v>
      </c>
      <c r="F3975" s="33" t="n">
        <f aca="false">IF(OR(ROW()-設定!$B$30&lt;2,ROW()+設定!$B$30&gt;13701,N($A3975)&lt;=0,N(INDEX($A$2:$A$13701,MIN(13700,MAX(1,ROW()-1+設定!$B$30))))&lt;=0,$A3975&lt;設定!$B$28,$A3975&gt;設定!$B$29),0,IF(AND($C3975&gt;=MAX(INDEX($C$1:$C$13701,MAX(1,ROW()-設定!$B$24)):INDEX($C$1:$C$13701,MAX(1,ROW()-1))),$C3975&gt;MAX(INDEX($C$1:$C$13701,MIN(13701,ROW()+1)):INDEX($C$1:$C$13701,MIN(13701,ROW()+設定!$B$24))),$C3975&gt;=設定!$B$32,$C3975&gt;=MAX(MIN(INDEX($C$1:$C$13701,MAX(1,ROW()-設定!$B$26)):INDEX($C$1:$C$13701,MAX(1,ROW()-1))),MIN(INDEX($C$1:$C$13701,MIN(13701,ROW()+1)):INDEX($C$1:$C$13701,MIN(13701,ROW()+設定!$B$26))))*10^(設定!$B$27/20)),1,0))</f>
        <v>0</v>
      </c>
      <c r="G3975" s="33" t="n">
        <f aca="false">$G3974+IF($F3975=1,1,0)</f>
        <v>1</v>
      </c>
      <c r="H3975" s="0" t="str">
        <f aca="false">IF($F3975=1,$G3975,"")</f>
        <v/>
      </c>
    </row>
    <row r="3976" customFormat="false" ht="15" hidden="false" customHeight="false" outlineLevel="0" collapsed="false">
      <c r="A3976" s="30" t="n">
        <v>620.9375</v>
      </c>
      <c r="B3976" s="31" t="n">
        <v>30.5598</v>
      </c>
      <c r="C3976" s="32" t="n">
        <f aca="false">IF($A3976="","",IF(設定!$B$21="dB",10^($B3976/20),ABS($B3976)))</f>
        <v>33.7279542420992</v>
      </c>
      <c r="D3976" s="32" t="n">
        <f aca="false">IF($A3976="","",$A3976^2)</f>
        <v>385563.37890625</v>
      </c>
      <c r="E3976" s="32" t="n">
        <f aca="false">IF($A3976="","",IF($C3976&lt;=0,"",1/$C3976^2))</f>
        <v>0.000879062998245869</v>
      </c>
      <c r="F3976" s="33" t="n">
        <f aca="false">IF(OR(ROW()-設定!$B$30&lt;2,ROW()+設定!$B$30&gt;13701,N($A3976)&lt;=0,N(INDEX($A$2:$A$13701,MIN(13700,MAX(1,ROW()-1+設定!$B$30))))&lt;=0,$A3976&lt;設定!$B$28,$A3976&gt;設定!$B$29),0,IF(AND($C3976&gt;=MAX(INDEX($C$1:$C$13701,MAX(1,ROW()-設定!$B$24)):INDEX($C$1:$C$13701,MAX(1,ROW()-1))),$C3976&gt;MAX(INDEX($C$1:$C$13701,MIN(13701,ROW()+1)):INDEX($C$1:$C$13701,MIN(13701,ROW()+設定!$B$24))),$C3976&gt;=設定!$B$32,$C3976&gt;=MAX(MIN(INDEX($C$1:$C$13701,MAX(1,ROW()-設定!$B$26)):INDEX($C$1:$C$13701,MAX(1,ROW()-1))),MIN(INDEX($C$1:$C$13701,MIN(13701,ROW()+1)):INDEX($C$1:$C$13701,MIN(13701,ROW()+設定!$B$26))))*10^(設定!$B$27/20)),1,0))</f>
        <v>0</v>
      </c>
      <c r="G3976" s="33" t="n">
        <f aca="false">$G3975+IF($F3976=1,1,0)</f>
        <v>1</v>
      </c>
      <c r="H3976" s="0" t="str">
        <f aca="false">IF($F3976=1,$G3976,"")</f>
        <v/>
      </c>
    </row>
    <row r="3977" customFormat="false" ht="15" hidden="false" customHeight="false" outlineLevel="0" collapsed="false">
      <c r="A3977" s="30" t="n">
        <v>621.09375</v>
      </c>
      <c r="B3977" s="31" t="n">
        <v>30.8735</v>
      </c>
      <c r="C3977" s="32" t="n">
        <f aca="false">IF($A3977="","",IF(設定!$B$21="dB",10^($B3977/20),ABS($B3977)))</f>
        <v>34.9683386970225</v>
      </c>
      <c r="D3977" s="32" t="n">
        <f aca="false">IF($A3977="","",$A3977^2)</f>
        <v>385757.446289063</v>
      </c>
      <c r="E3977" s="32" t="n">
        <f aca="false">IF($A3977="","",IF($C3977&lt;=0,"",1/$C3977^2))</f>
        <v>0.000817805449165586</v>
      </c>
      <c r="F3977" s="33" t="n">
        <f aca="false">IF(OR(ROW()-設定!$B$30&lt;2,ROW()+設定!$B$30&gt;13701,N($A3977)&lt;=0,N(INDEX($A$2:$A$13701,MIN(13700,MAX(1,ROW()-1+設定!$B$30))))&lt;=0,$A3977&lt;設定!$B$28,$A3977&gt;設定!$B$29),0,IF(AND($C3977&gt;=MAX(INDEX($C$1:$C$13701,MAX(1,ROW()-設定!$B$24)):INDEX($C$1:$C$13701,MAX(1,ROW()-1))),$C3977&gt;MAX(INDEX($C$1:$C$13701,MIN(13701,ROW()+1)):INDEX($C$1:$C$13701,MIN(13701,ROW()+設定!$B$24))),$C3977&gt;=設定!$B$32,$C3977&gt;=MAX(MIN(INDEX($C$1:$C$13701,MAX(1,ROW()-設定!$B$26)):INDEX($C$1:$C$13701,MAX(1,ROW()-1))),MIN(INDEX($C$1:$C$13701,MIN(13701,ROW()+1)):INDEX($C$1:$C$13701,MIN(13701,ROW()+設定!$B$26))))*10^(設定!$B$27/20)),1,0))</f>
        <v>0</v>
      </c>
      <c r="G3977" s="33" t="n">
        <f aca="false">$G3976+IF($F3977=1,1,0)</f>
        <v>1</v>
      </c>
      <c r="H3977" s="0" t="str">
        <f aca="false">IF($F3977=1,$G3977,"")</f>
        <v/>
      </c>
    </row>
    <row r="3978" customFormat="false" ht="15" hidden="false" customHeight="false" outlineLevel="0" collapsed="false">
      <c r="A3978" s="30" t="n">
        <v>621.25</v>
      </c>
      <c r="B3978" s="31" t="n">
        <v>30.9124</v>
      </c>
      <c r="C3978" s="32" t="n">
        <f aca="false">IF($A3978="","",IF(設定!$B$21="dB",10^($B3978/20),ABS($B3978)))</f>
        <v>35.1252965890088</v>
      </c>
      <c r="D3978" s="32" t="n">
        <f aca="false">IF($A3978="","",$A3978^2)</f>
        <v>385951.5625</v>
      </c>
      <c r="E3978" s="32" t="n">
        <f aca="false">IF($A3978="","",IF($C3978&lt;=0,"",1/$C3978^2))</f>
        <v>0.000810513028018186</v>
      </c>
      <c r="F3978" s="33" t="n">
        <f aca="false">IF(OR(ROW()-設定!$B$30&lt;2,ROW()+設定!$B$30&gt;13701,N($A3978)&lt;=0,N(INDEX($A$2:$A$13701,MIN(13700,MAX(1,ROW()-1+設定!$B$30))))&lt;=0,$A3978&lt;設定!$B$28,$A3978&gt;設定!$B$29),0,IF(AND($C3978&gt;=MAX(INDEX($C$1:$C$13701,MAX(1,ROW()-設定!$B$24)):INDEX($C$1:$C$13701,MAX(1,ROW()-1))),$C3978&gt;MAX(INDEX($C$1:$C$13701,MIN(13701,ROW()+1)):INDEX($C$1:$C$13701,MIN(13701,ROW()+設定!$B$24))),$C3978&gt;=設定!$B$32,$C3978&gt;=MAX(MIN(INDEX($C$1:$C$13701,MAX(1,ROW()-設定!$B$26)):INDEX($C$1:$C$13701,MAX(1,ROW()-1))),MIN(INDEX($C$1:$C$13701,MIN(13701,ROW()+1)):INDEX($C$1:$C$13701,MIN(13701,ROW()+設定!$B$26))))*10^(設定!$B$27/20)),1,0))</f>
        <v>0</v>
      </c>
      <c r="G3978" s="33" t="n">
        <f aca="false">$G3977+IF($F3978=1,1,0)</f>
        <v>1</v>
      </c>
      <c r="H3978" s="0" t="str">
        <f aca="false">IF($F3978=1,$G3978,"")</f>
        <v/>
      </c>
    </row>
    <row r="3979" customFormat="false" ht="15" hidden="false" customHeight="false" outlineLevel="0" collapsed="false">
      <c r="A3979" s="30" t="n">
        <v>621.40625</v>
      </c>
      <c r="B3979" s="31" t="n">
        <v>31.2591</v>
      </c>
      <c r="C3979" s="32" t="n">
        <f aca="false">IF($A3979="","",IF(設定!$B$21="dB",10^($B3979/20),ABS($B3979)))</f>
        <v>36.5556911985357</v>
      </c>
      <c r="D3979" s="32" t="n">
        <f aca="false">IF($A3979="","",$A3979^2)</f>
        <v>386145.727539063</v>
      </c>
      <c r="E3979" s="32" t="n">
        <f aca="false">IF($A3979="","",IF($C3979&lt;=0,"",1/$C3979^2))</f>
        <v>0.000748324561731976</v>
      </c>
      <c r="F3979" s="33" t="n">
        <f aca="false">IF(OR(ROW()-設定!$B$30&lt;2,ROW()+設定!$B$30&gt;13701,N($A3979)&lt;=0,N(INDEX($A$2:$A$13701,MIN(13700,MAX(1,ROW()-1+設定!$B$30))))&lt;=0,$A3979&lt;設定!$B$28,$A3979&gt;設定!$B$29),0,IF(AND($C3979&gt;=MAX(INDEX($C$1:$C$13701,MAX(1,ROW()-設定!$B$24)):INDEX($C$1:$C$13701,MAX(1,ROW()-1))),$C3979&gt;MAX(INDEX($C$1:$C$13701,MIN(13701,ROW()+1)):INDEX($C$1:$C$13701,MIN(13701,ROW()+設定!$B$24))),$C3979&gt;=設定!$B$32,$C3979&gt;=MAX(MIN(INDEX($C$1:$C$13701,MAX(1,ROW()-設定!$B$26)):INDEX($C$1:$C$13701,MAX(1,ROW()-1))),MIN(INDEX($C$1:$C$13701,MIN(13701,ROW()+1)):INDEX($C$1:$C$13701,MIN(13701,ROW()+設定!$B$26))))*10^(設定!$B$27/20)),1,0))</f>
        <v>0</v>
      </c>
      <c r="G3979" s="33" t="n">
        <f aca="false">$G3978+IF($F3979=1,1,0)</f>
        <v>1</v>
      </c>
      <c r="H3979" s="0" t="str">
        <f aca="false">IF($F3979=1,$G3979,"")</f>
        <v/>
      </c>
    </row>
    <row r="3980" customFormat="false" ht="15" hidden="false" customHeight="false" outlineLevel="0" collapsed="false">
      <c r="A3980" s="30" t="n">
        <v>621.5625</v>
      </c>
      <c r="B3980" s="31" t="n">
        <v>31.3871</v>
      </c>
      <c r="C3980" s="32" t="n">
        <f aca="false">IF($A3980="","",IF(設定!$B$21="dB",10^($B3980/20),ABS($B3980)))</f>
        <v>37.0983846641516</v>
      </c>
      <c r="D3980" s="32" t="n">
        <f aca="false">IF($A3980="","",$A3980^2)</f>
        <v>386339.94140625</v>
      </c>
      <c r="E3980" s="32" t="n">
        <f aca="false">IF($A3980="","",IF($C3980&lt;=0,"",1/$C3980^2))</f>
        <v>0.000726590976371273</v>
      </c>
      <c r="F3980" s="33" t="n">
        <f aca="false">IF(OR(ROW()-設定!$B$30&lt;2,ROW()+設定!$B$30&gt;13701,N($A3980)&lt;=0,N(INDEX($A$2:$A$13701,MIN(13700,MAX(1,ROW()-1+設定!$B$30))))&lt;=0,$A3980&lt;設定!$B$28,$A3980&gt;設定!$B$29),0,IF(AND($C3980&gt;=MAX(INDEX($C$1:$C$13701,MAX(1,ROW()-設定!$B$24)):INDEX($C$1:$C$13701,MAX(1,ROW()-1))),$C3980&gt;MAX(INDEX($C$1:$C$13701,MIN(13701,ROW()+1)):INDEX($C$1:$C$13701,MIN(13701,ROW()+設定!$B$24))),$C3980&gt;=設定!$B$32,$C3980&gt;=MAX(MIN(INDEX($C$1:$C$13701,MAX(1,ROW()-設定!$B$26)):INDEX($C$1:$C$13701,MAX(1,ROW()-1))),MIN(INDEX($C$1:$C$13701,MIN(13701,ROW()+1)):INDEX($C$1:$C$13701,MIN(13701,ROW()+設定!$B$26))))*10^(設定!$B$27/20)),1,0))</f>
        <v>0</v>
      </c>
      <c r="G3980" s="33" t="n">
        <f aca="false">$G3979+IF($F3980=1,1,0)</f>
        <v>1</v>
      </c>
      <c r="H3980" s="0" t="str">
        <f aca="false">IF($F3980=1,$G3980,"")</f>
        <v/>
      </c>
    </row>
    <row r="3981" customFormat="false" ht="15" hidden="false" customHeight="false" outlineLevel="0" collapsed="false">
      <c r="A3981" s="30" t="n">
        <v>621.71875</v>
      </c>
      <c r="B3981" s="31" t="n">
        <v>31.5674</v>
      </c>
      <c r="C3981" s="32" t="n">
        <f aca="false">IF($A3981="","",IF(設定!$B$21="dB",10^($B3981/20),ABS($B3981)))</f>
        <v>37.8765138712593</v>
      </c>
      <c r="D3981" s="32" t="n">
        <f aca="false">IF($A3981="","",$A3981^2)</f>
        <v>386534.204101563</v>
      </c>
      <c r="E3981" s="32" t="n">
        <f aca="false">IF($A3981="","",IF($C3981&lt;=0,"",1/$C3981^2))</f>
        <v>0.000697043689849013</v>
      </c>
      <c r="F3981" s="33" t="n">
        <f aca="false">IF(OR(ROW()-設定!$B$30&lt;2,ROW()+設定!$B$30&gt;13701,N($A3981)&lt;=0,N(INDEX($A$2:$A$13701,MIN(13700,MAX(1,ROW()-1+設定!$B$30))))&lt;=0,$A3981&lt;設定!$B$28,$A3981&gt;設定!$B$29),0,IF(AND($C3981&gt;=MAX(INDEX($C$1:$C$13701,MAX(1,ROW()-設定!$B$24)):INDEX($C$1:$C$13701,MAX(1,ROW()-1))),$C3981&gt;MAX(INDEX($C$1:$C$13701,MIN(13701,ROW()+1)):INDEX($C$1:$C$13701,MIN(13701,ROW()+設定!$B$24))),$C3981&gt;=設定!$B$32,$C3981&gt;=MAX(MIN(INDEX($C$1:$C$13701,MAX(1,ROW()-設定!$B$26)):INDEX($C$1:$C$13701,MAX(1,ROW()-1))),MIN(INDEX($C$1:$C$13701,MIN(13701,ROW()+1)):INDEX($C$1:$C$13701,MIN(13701,ROW()+設定!$B$26))))*10^(設定!$B$27/20)),1,0))</f>
        <v>0</v>
      </c>
      <c r="G3981" s="33" t="n">
        <f aca="false">$G3980+IF($F3981=1,1,0)</f>
        <v>1</v>
      </c>
      <c r="H3981" s="0" t="str">
        <f aca="false">IF($F3981=1,$G3981,"")</f>
        <v/>
      </c>
    </row>
    <row r="3982" customFormat="false" ht="15" hidden="false" customHeight="false" outlineLevel="0" collapsed="false">
      <c r="A3982" s="30" t="n">
        <v>621.875</v>
      </c>
      <c r="B3982" s="31" t="n">
        <v>31.797</v>
      </c>
      <c r="C3982" s="32" t="n">
        <f aca="false">IF($A3982="","",IF(設定!$B$21="dB",10^($B3982/20),ABS($B3982)))</f>
        <v>38.8910796764029</v>
      </c>
      <c r="D3982" s="32" t="n">
        <f aca="false">IF($A3982="","",$A3982^2)</f>
        <v>386728.515625</v>
      </c>
      <c r="E3982" s="32" t="n">
        <f aca="false">IF($A3982="","",IF($C3982&lt;=0,"",1/$C3982^2))</f>
        <v>0.000661149996541045</v>
      </c>
      <c r="F3982" s="33" t="n">
        <f aca="false">IF(OR(ROW()-設定!$B$30&lt;2,ROW()+設定!$B$30&gt;13701,N($A3982)&lt;=0,N(INDEX($A$2:$A$13701,MIN(13700,MAX(1,ROW()-1+設定!$B$30))))&lt;=0,$A3982&lt;設定!$B$28,$A3982&gt;設定!$B$29),0,IF(AND($C3982&gt;=MAX(INDEX($C$1:$C$13701,MAX(1,ROW()-設定!$B$24)):INDEX($C$1:$C$13701,MAX(1,ROW()-1))),$C3982&gt;MAX(INDEX($C$1:$C$13701,MIN(13701,ROW()+1)):INDEX($C$1:$C$13701,MIN(13701,ROW()+設定!$B$24))),$C3982&gt;=設定!$B$32,$C3982&gt;=MAX(MIN(INDEX($C$1:$C$13701,MAX(1,ROW()-設定!$B$26)):INDEX($C$1:$C$13701,MAX(1,ROW()-1))),MIN(INDEX($C$1:$C$13701,MIN(13701,ROW()+1)):INDEX($C$1:$C$13701,MIN(13701,ROW()+設定!$B$26))))*10^(設定!$B$27/20)),1,0))</f>
        <v>0</v>
      </c>
      <c r="G3982" s="33" t="n">
        <f aca="false">$G3981+IF($F3982=1,1,0)</f>
        <v>1</v>
      </c>
      <c r="H3982" s="0" t="str">
        <f aca="false">IF($F3982=1,$G3982,"")</f>
        <v/>
      </c>
    </row>
    <row r="3983" customFormat="false" ht="15" hidden="false" customHeight="false" outlineLevel="0" collapsed="false">
      <c r="A3983" s="30" t="n">
        <v>622.03125</v>
      </c>
      <c r="B3983" s="31" t="n">
        <v>31.9779</v>
      </c>
      <c r="C3983" s="32" t="n">
        <f aca="false">IF($A3983="","",IF(設定!$B$21="dB",10^($B3983/20),ABS($B3983)))</f>
        <v>39.7095531506317</v>
      </c>
      <c r="D3983" s="32" t="n">
        <f aca="false">IF($A3983="","",$A3983^2)</f>
        <v>386922.875976563</v>
      </c>
      <c r="E3983" s="32" t="n">
        <f aca="false">IF($A3983="","",IF($C3983&lt;=0,"",1/$C3983^2))</f>
        <v>0.000634176288551674</v>
      </c>
      <c r="F3983" s="33" t="n">
        <f aca="false">IF(OR(ROW()-設定!$B$30&lt;2,ROW()+設定!$B$30&gt;13701,N($A3983)&lt;=0,N(INDEX($A$2:$A$13701,MIN(13700,MAX(1,ROW()-1+設定!$B$30))))&lt;=0,$A3983&lt;設定!$B$28,$A3983&gt;設定!$B$29),0,IF(AND($C3983&gt;=MAX(INDEX($C$1:$C$13701,MAX(1,ROW()-設定!$B$24)):INDEX($C$1:$C$13701,MAX(1,ROW()-1))),$C3983&gt;MAX(INDEX($C$1:$C$13701,MIN(13701,ROW()+1)):INDEX($C$1:$C$13701,MIN(13701,ROW()+設定!$B$24))),$C3983&gt;=設定!$B$32,$C3983&gt;=MAX(MIN(INDEX($C$1:$C$13701,MAX(1,ROW()-設定!$B$26)):INDEX($C$1:$C$13701,MAX(1,ROW()-1))),MIN(INDEX($C$1:$C$13701,MIN(13701,ROW()+1)):INDEX($C$1:$C$13701,MIN(13701,ROW()+設定!$B$26))))*10^(設定!$B$27/20)),1,0))</f>
        <v>0</v>
      </c>
      <c r="G3983" s="33" t="n">
        <f aca="false">$G3982+IF($F3983=1,1,0)</f>
        <v>1</v>
      </c>
      <c r="H3983" s="0" t="str">
        <f aca="false">IF($F3983=1,$G3983,"")</f>
        <v/>
      </c>
    </row>
    <row r="3984" customFormat="false" ht="15" hidden="false" customHeight="false" outlineLevel="0" collapsed="false">
      <c r="A3984" s="30" t="n">
        <v>622.1875</v>
      </c>
      <c r="B3984" s="31" t="n">
        <v>32.0386</v>
      </c>
      <c r="C3984" s="32" t="n">
        <f aca="false">IF($A3984="","",IF(設定!$B$21="dB",10^($B3984/20),ABS($B3984)))</f>
        <v>39.9880291478643</v>
      </c>
      <c r="D3984" s="32" t="n">
        <f aca="false">IF($A3984="","",$A3984^2)</f>
        <v>387117.28515625</v>
      </c>
      <c r="E3984" s="32" t="n">
        <f aca="false">IF($A3984="","",IF($C3984&lt;=0,"",1/$C3984^2))</f>
        <v>0.000625374257127486</v>
      </c>
      <c r="F3984" s="33" t="n">
        <f aca="false">IF(OR(ROW()-設定!$B$30&lt;2,ROW()+設定!$B$30&gt;13701,N($A3984)&lt;=0,N(INDEX($A$2:$A$13701,MIN(13700,MAX(1,ROW()-1+設定!$B$30))))&lt;=0,$A3984&lt;設定!$B$28,$A3984&gt;設定!$B$29),0,IF(AND($C3984&gt;=MAX(INDEX($C$1:$C$13701,MAX(1,ROW()-設定!$B$24)):INDEX($C$1:$C$13701,MAX(1,ROW()-1))),$C3984&gt;MAX(INDEX($C$1:$C$13701,MIN(13701,ROW()+1)):INDEX($C$1:$C$13701,MIN(13701,ROW()+設定!$B$24))),$C3984&gt;=設定!$B$32,$C3984&gt;=MAX(MIN(INDEX($C$1:$C$13701,MAX(1,ROW()-設定!$B$26)):INDEX($C$1:$C$13701,MAX(1,ROW()-1))),MIN(INDEX($C$1:$C$13701,MIN(13701,ROW()+1)):INDEX($C$1:$C$13701,MIN(13701,ROW()+設定!$B$26))))*10^(設定!$B$27/20)),1,0))</f>
        <v>0</v>
      </c>
      <c r="G3984" s="33" t="n">
        <f aca="false">$G3983+IF($F3984=1,1,0)</f>
        <v>1</v>
      </c>
      <c r="H3984" s="0" t="str">
        <f aca="false">IF($F3984=1,$G3984,"")</f>
        <v/>
      </c>
    </row>
    <row r="3985" customFormat="false" ht="15" hidden="false" customHeight="false" outlineLevel="0" collapsed="false">
      <c r="A3985" s="30" t="n">
        <v>622.34375</v>
      </c>
      <c r="B3985" s="31" t="n">
        <v>32.3016</v>
      </c>
      <c r="C3985" s="32" t="n">
        <f aca="false">IF($A3985="","",IF(設定!$B$21="dB",10^($B3985/20),ABS($B3985)))</f>
        <v>41.2173437257783</v>
      </c>
      <c r="D3985" s="32" t="n">
        <f aca="false">IF($A3985="","",$A3985^2)</f>
        <v>387311.743164063</v>
      </c>
      <c r="E3985" s="32" t="n">
        <f aca="false">IF($A3985="","",IF($C3985&lt;=0,"",1/$C3985^2))</f>
        <v>0.000588626757292474</v>
      </c>
      <c r="F3985" s="33" t="n">
        <f aca="false">IF(OR(ROW()-設定!$B$30&lt;2,ROW()+設定!$B$30&gt;13701,N($A3985)&lt;=0,N(INDEX($A$2:$A$13701,MIN(13700,MAX(1,ROW()-1+設定!$B$30))))&lt;=0,$A3985&lt;設定!$B$28,$A3985&gt;設定!$B$29),0,IF(AND($C3985&gt;=MAX(INDEX($C$1:$C$13701,MAX(1,ROW()-設定!$B$24)):INDEX($C$1:$C$13701,MAX(1,ROW()-1))),$C3985&gt;MAX(INDEX($C$1:$C$13701,MIN(13701,ROW()+1)):INDEX($C$1:$C$13701,MIN(13701,ROW()+設定!$B$24))),$C3985&gt;=設定!$B$32,$C3985&gt;=MAX(MIN(INDEX($C$1:$C$13701,MAX(1,ROW()-設定!$B$26)):INDEX($C$1:$C$13701,MAX(1,ROW()-1))),MIN(INDEX($C$1:$C$13701,MIN(13701,ROW()+1)):INDEX($C$1:$C$13701,MIN(13701,ROW()+設定!$B$26))))*10^(設定!$B$27/20)),1,0))</f>
        <v>0</v>
      </c>
      <c r="G3985" s="33" t="n">
        <f aca="false">$G3984+IF($F3985=1,1,0)</f>
        <v>1</v>
      </c>
      <c r="H3985" s="0" t="str">
        <f aca="false">IF($F3985=1,$G3985,"")</f>
        <v/>
      </c>
    </row>
    <row r="3986" customFormat="false" ht="15" hidden="false" customHeight="false" outlineLevel="0" collapsed="false">
      <c r="A3986" s="30" t="n">
        <v>622.5</v>
      </c>
      <c r="B3986" s="31" t="n">
        <v>32.7891</v>
      </c>
      <c r="C3986" s="32" t="n">
        <f aca="false">IF($A3986="","",IF(設定!$B$21="dB",10^($B3986/20),ABS($B3986)))</f>
        <v>43.5968388215937</v>
      </c>
      <c r="D3986" s="32" t="n">
        <f aca="false">IF($A3986="","",$A3986^2)</f>
        <v>387506.25</v>
      </c>
      <c r="E3986" s="32" t="n">
        <f aca="false">IF($A3986="","",IF($C3986&lt;=0,"",1/$C3986^2))</f>
        <v>0.000526126285642953</v>
      </c>
      <c r="F3986" s="33" t="n">
        <f aca="false">IF(OR(ROW()-設定!$B$30&lt;2,ROW()+設定!$B$30&gt;13701,N($A3986)&lt;=0,N(INDEX($A$2:$A$13701,MIN(13700,MAX(1,ROW()-1+設定!$B$30))))&lt;=0,$A3986&lt;設定!$B$28,$A3986&gt;設定!$B$29),0,IF(AND($C3986&gt;=MAX(INDEX($C$1:$C$13701,MAX(1,ROW()-設定!$B$24)):INDEX($C$1:$C$13701,MAX(1,ROW()-1))),$C3986&gt;MAX(INDEX($C$1:$C$13701,MIN(13701,ROW()+1)):INDEX($C$1:$C$13701,MIN(13701,ROW()+設定!$B$24))),$C3986&gt;=設定!$B$32,$C3986&gt;=MAX(MIN(INDEX($C$1:$C$13701,MAX(1,ROW()-設定!$B$26)):INDEX($C$1:$C$13701,MAX(1,ROW()-1))),MIN(INDEX($C$1:$C$13701,MIN(13701,ROW()+1)):INDEX($C$1:$C$13701,MIN(13701,ROW()+設定!$B$26))))*10^(設定!$B$27/20)),1,0))</f>
        <v>0</v>
      </c>
      <c r="G3986" s="33" t="n">
        <f aca="false">$G3985+IF($F3986=1,1,0)</f>
        <v>1</v>
      </c>
      <c r="H3986" s="0" t="str">
        <f aca="false">IF($F3986=1,$G3986,"")</f>
        <v/>
      </c>
    </row>
    <row r="3987" customFormat="false" ht="15" hidden="false" customHeight="false" outlineLevel="0" collapsed="false">
      <c r="A3987" s="30" t="n">
        <v>622.65625</v>
      </c>
      <c r="B3987" s="31" t="n">
        <v>32.6407</v>
      </c>
      <c r="C3987" s="32" t="n">
        <f aca="false">IF($A3987="","",IF(設定!$B$21="dB",10^($B3987/20),ABS($B3987)))</f>
        <v>42.8583058719365</v>
      </c>
      <c r="D3987" s="32" t="n">
        <f aca="false">IF($A3987="","",$A3987^2)</f>
        <v>387700.805664063</v>
      </c>
      <c r="E3987" s="32" t="n">
        <f aca="false">IF($A3987="","",IF($C3987&lt;=0,"",1/$C3987^2))</f>
        <v>0.000544414896456533</v>
      </c>
      <c r="F3987" s="33" t="n">
        <f aca="false">IF(OR(ROW()-設定!$B$30&lt;2,ROW()+設定!$B$30&gt;13701,N($A3987)&lt;=0,N(INDEX($A$2:$A$13701,MIN(13700,MAX(1,ROW()-1+設定!$B$30))))&lt;=0,$A3987&lt;設定!$B$28,$A3987&gt;設定!$B$29),0,IF(AND($C3987&gt;=MAX(INDEX($C$1:$C$13701,MAX(1,ROW()-設定!$B$24)):INDEX($C$1:$C$13701,MAX(1,ROW()-1))),$C3987&gt;MAX(INDEX($C$1:$C$13701,MIN(13701,ROW()+1)):INDEX($C$1:$C$13701,MIN(13701,ROW()+設定!$B$24))),$C3987&gt;=設定!$B$32,$C3987&gt;=MAX(MIN(INDEX($C$1:$C$13701,MAX(1,ROW()-設定!$B$26)):INDEX($C$1:$C$13701,MAX(1,ROW()-1))),MIN(INDEX($C$1:$C$13701,MIN(13701,ROW()+1)):INDEX($C$1:$C$13701,MIN(13701,ROW()+設定!$B$26))))*10^(設定!$B$27/20)),1,0))</f>
        <v>0</v>
      </c>
      <c r="G3987" s="33" t="n">
        <f aca="false">$G3986+IF($F3987=1,1,0)</f>
        <v>1</v>
      </c>
      <c r="H3987" s="0" t="str">
        <f aca="false">IF($F3987=1,$G3987,"")</f>
        <v/>
      </c>
    </row>
    <row r="3988" customFormat="false" ht="15" hidden="false" customHeight="false" outlineLevel="0" collapsed="false">
      <c r="A3988" s="30" t="n">
        <v>622.8125</v>
      </c>
      <c r="B3988" s="31" t="n">
        <v>32.9431</v>
      </c>
      <c r="C3988" s="32" t="n">
        <f aca="false">IF($A3988="","",IF(設定!$B$21="dB",10^($B3988/20),ABS($B3988)))</f>
        <v>44.3766996418657</v>
      </c>
      <c r="D3988" s="32" t="n">
        <f aca="false">IF($A3988="","",$A3988^2)</f>
        <v>387895.41015625</v>
      </c>
      <c r="E3988" s="32" t="n">
        <f aca="false">IF($A3988="","",IF($C3988&lt;=0,"",1/$C3988^2))</f>
        <v>0.00050779684707577</v>
      </c>
      <c r="F3988" s="33" t="n">
        <f aca="false">IF(OR(ROW()-設定!$B$30&lt;2,ROW()+設定!$B$30&gt;13701,N($A3988)&lt;=0,N(INDEX($A$2:$A$13701,MIN(13700,MAX(1,ROW()-1+設定!$B$30))))&lt;=0,$A3988&lt;設定!$B$28,$A3988&gt;設定!$B$29),0,IF(AND($C3988&gt;=MAX(INDEX($C$1:$C$13701,MAX(1,ROW()-設定!$B$24)):INDEX($C$1:$C$13701,MAX(1,ROW()-1))),$C3988&gt;MAX(INDEX($C$1:$C$13701,MIN(13701,ROW()+1)):INDEX($C$1:$C$13701,MIN(13701,ROW()+設定!$B$24))),$C3988&gt;=設定!$B$32,$C3988&gt;=MAX(MIN(INDEX($C$1:$C$13701,MAX(1,ROW()-設定!$B$26)):INDEX($C$1:$C$13701,MAX(1,ROW()-1))),MIN(INDEX($C$1:$C$13701,MIN(13701,ROW()+1)):INDEX($C$1:$C$13701,MIN(13701,ROW()+設定!$B$26))))*10^(設定!$B$27/20)),1,0))</f>
        <v>0</v>
      </c>
      <c r="G3988" s="33" t="n">
        <f aca="false">$G3987+IF($F3988=1,1,0)</f>
        <v>1</v>
      </c>
      <c r="H3988" s="0" t="str">
        <f aca="false">IF($F3988=1,$G3988,"")</f>
        <v/>
      </c>
    </row>
    <row r="3989" customFormat="false" ht="15" hidden="false" customHeight="false" outlineLevel="0" collapsed="false">
      <c r="A3989" s="30" t="n">
        <v>622.96875</v>
      </c>
      <c r="B3989" s="31" t="n">
        <v>33.3347</v>
      </c>
      <c r="C3989" s="32" t="n">
        <f aca="false">IF($A3989="","",IF(設定!$B$21="dB",10^($B3989/20),ABS($B3989)))</f>
        <v>46.4231921404401</v>
      </c>
      <c r="D3989" s="32" t="n">
        <f aca="false">IF($A3989="","",$A3989^2)</f>
        <v>388090.063476563</v>
      </c>
      <c r="E3989" s="32" t="n">
        <f aca="false">IF($A3989="","",IF($C3989&lt;=0,"",1/$C3989^2))</f>
        <v>0.000464012841746655</v>
      </c>
      <c r="F3989" s="33" t="n">
        <f aca="false">IF(OR(ROW()-設定!$B$30&lt;2,ROW()+設定!$B$30&gt;13701,N($A3989)&lt;=0,N(INDEX($A$2:$A$13701,MIN(13700,MAX(1,ROW()-1+設定!$B$30))))&lt;=0,$A3989&lt;設定!$B$28,$A3989&gt;設定!$B$29),0,IF(AND($C3989&gt;=MAX(INDEX($C$1:$C$13701,MAX(1,ROW()-設定!$B$24)):INDEX($C$1:$C$13701,MAX(1,ROW()-1))),$C3989&gt;MAX(INDEX($C$1:$C$13701,MIN(13701,ROW()+1)):INDEX($C$1:$C$13701,MIN(13701,ROW()+設定!$B$24))),$C3989&gt;=設定!$B$32,$C3989&gt;=MAX(MIN(INDEX($C$1:$C$13701,MAX(1,ROW()-設定!$B$26)):INDEX($C$1:$C$13701,MAX(1,ROW()-1))),MIN(INDEX($C$1:$C$13701,MIN(13701,ROW()+1)):INDEX($C$1:$C$13701,MIN(13701,ROW()+設定!$B$26))))*10^(設定!$B$27/20)),1,0))</f>
        <v>0</v>
      </c>
      <c r="G3989" s="33" t="n">
        <f aca="false">$G3988+IF($F3989=1,1,0)</f>
        <v>1</v>
      </c>
      <c r="H3989" s="0" t="str">
        <f aca="false">IF($F3989=1,$G3989,"")</f>
        <v/>
      </c>
    </row>
    <row r="3990" customFormat="false" ht="15" hidden="false" customHeight="false" outlineLevel="0" collapsed="false">
      <c r="A3990" s="30" t="n">
        <v>623.125</v>
      </c>
      <c r="B3990" s="31" t="n">
        <v>33.4461</v>
      </c>
      <c r="C3990" s="32" t="n">
        <f aca="false">IF($A3990="","",IF(設定!$B$21="dB",10^($B3990/20),ABS($B3990)))</f>
        <v>47.0224225717142</v>
      </c>
      <c r="D3990" s="32" t="n">
        <f aca="false">IF($A3990="","",$A3990^2)</f>
        <v>388284.765625</v>
      </c>
      <c r="E3990" s="32" t="n">
        <f aca="false">IF($A3990="","",IF($C3990&lt;=0,"",1/$C3990^2))</f>
        <v>0.000452261896959076</v>
      </c>
      <c r="F3990" s="33" t="n">
        <f aca="false">IF(OR(ROW()-設定!$B$30&lt;2,ROW()+設定!$B$30&gt;13701,N($A3990)&lt;=0,N(INDEX($A$2:$A$13701,MIN(13700,MAX(1,ROW()-1+設定!$B$30))))&lt;=0,$A3990&lt;設定!$B$28,$A3990&gt;設定!$B$29),0,IF(AND($C3990&gt;=MAX(INDEX($C$1:$C$13701,MAX(1,ROW()-設定!$B$24)):INDEX($C$1:$C$13701,MAX(1,ROW()-1))),$C3990&gt;MAX(INDEX($C$1:$C$13701,MIN(13701,ROW()+1)):INDEX($C$1:$C$13701,MIN(13701,ROW()+設定!$B$24))),$C3990&gt;=設定!$B$32,$C3990&gt;=MAX(MIN(INDEX($C$1:$C$13701,MAX(1,ROW()-設定!$B$26)):INDEX($C$1:$C$13701,MAX(1,ROW()-1))),MIN(INDEX($C$1:$C$13701,MIN(13701,ROW()+1)):INDEX($C$1:$C$13701,MIN(13701,ROW()+設定!$B$26))))*10^(設定!$B$27/20)),1,0))</f>
        <v>0</v>
      </c>
      <c r="G3990" s="33" t="n">
        <f aca="false">$G3989+IF($F3990=1,1,0)</f>
        <v>1</v>
      </c>
      <c r="H3990" s="0" t="str">
        <f aca="false">IF($F3990=1,$G3990,"")</f>
        <v/>
      </c>
    </row>
    <row r="3991" customFormat="false" ht="15" hidden="false" customHeight="false" outlineLevel="0" collapsed="false">
      <c r="A3991" s="30" t="n">
        <v>623.28125</v>
      </c>
      <c r="B3991" s="31" t="n">
        <v>33.6233</v>
      </c>
      <c r="C3991" s="32" t="n">
        <f aca="false">IF($A3991="","",IF(設定!$B$21="dB",10^($B3991/20),ABS($B3991)))</f>
        <v>47.9915746733867</v>
      </c>
      <c r="D3991" s="32" t="n">
        <f aca="false">IF($A3991="","",$A3991^2)</f>
        <v>388479.516601563</v>
      </c>
      <c r="E3991" s="32" t="n">
        <f aca="false">IF($A3991="","",IF($C3991&lt;=0,"",1/$C3991^2))</f>
        <v>0.000434180185645419</v>
      </c>
      <c r="F3991" s="33" t="n">
        <f aca="false">IF(OR(ROW()-設定!$B$30&lt;2,ROW()+設定!$B$30&gt;13701,N($A3991)&lt;=0,N(INDEX($A$2:$A$13701,MIN(13700,MAX(1,ROW()-1+設定!$B$30))))&lt;=0,$A3991&lt;設定!$B$28,$A3991&gt;設定!$B$29),0,IF(AND($C3991&gt;=MAX(INDEX($C$1:$C$13701,MAX(1,ROW()-設定!$B$24)):INDEX($C$1:$C$13701,MAX(1,ROW()-1))),$C3991&gt;MAX(INDEX($C$1:$C$13701,MIN(13701,ROW()+1)):INDEX($C$1:$C$13701,MIN(13701,ROW()+設定!$B$24))),$C3991&gt;=設定!$B$32,$C3991&gt;=MAX(MIN(INDEX($C$1:$C$13701,MAX(1,ROW()-設定!$B$26)):INDEX($C$1:$C$13701,MAX(1,ROW()-1))),MIN(INDEX($C$1:$C$13701,MIN(13701,ROW()+1)):INDEX($C$1:$C$13701,MIN(13701,ROW()+設定!$B$26))))*10^(設定!$B$27/20)),1,0))</f>
        <v>0</v>
      </c>
      <c r="G3991" s="33" t="n">
        <f aca="false">$G3990+IF($F3991=1,1,0)</f>
        <v>1</v>
      </c>
      <c r="H3991" s="0" t="str">
        <f aca="false">IF($F3991=1,$G3991,"")</f>
        <v/>
      </c>
    </row>
    <row r="3992" customFormat="false" ht="15" hidden="false" customHeight="false" outlineLevel="0" collapsed="false">
      <c r="A3992" s="30" t="n">
        <v>623.4375</v>
      </c>
      <c r="B3992" s="31" t="n">
        <v>33.8226</v>
      </c>
      <c r="C3992" s="32" t="n">
        <f aca="false">IF($A3992="","",IF(設定!$B$21="dB",10^($B3992/20),ABS($B3992)))</f>
        <v>49.1054844578477</v>
      </c>
      <c r="D3992" s="32" t="n">
        <f aca="false">IF($A3992="","",$A3992^2)</f>
        <v>388674.31640625</v>
      </c>
      <c r="E3992" s="32" t="n">
        <f aca="false">IF($A3992="","",IF($C3992&lt;=0,"",1/$C3992^2))</f>
        <v>0.000414705695562875</v>
      </c>
      <c r="F3992" s="33" t="n">
        <f aca="false">IF(OR(ROW()-設定!$B$30&lt;2,ROW()+設定!$B$30&gt;13701,N($A3992)&lt;=0,N(INDEX($A$2:$A$13701,MIN(13700,MAX(1,ROW()-1+設定!$B$30))))&lt;=0,$A3992&lt;設定!$B$28,$A3992&gt;設定!$B$29),0,IF(AND($C3992&gt;=MAX(INDEX($C$1:$C$13701,MAX(1,ROW()-設定!$B$24)):INDEX($C$1:$C$13701,MAX(1,ROW()-1))),$C3992&gt;MAX(INDEX($C$1:$C$13701,MIN(13701,ROW()+1)):INDEX($C$1:$C$13701,MIN(13701,ROW()+設定!$B$24))),$C3992&gt;=設定!$B$32,$C3992&gt;=MAX(MIN(INDEX($C$1:$C$13701,MAX(1,ROW()-設定!$B$26)):INDEX($C$1:$C$13701,MAX(1,ROW()-1))),MIN(INDEX($C$1:$C$13701,MIN(13701,ROW()+1)):INDEX($C$1:$C$13701,MIN(13701,ROW()+設定!$B$26))))*10^(設定!$B$27/20)),1,0))</f>
        <v>0</v>
      </c>
      <c r="G3992" s="33" t="n">
        <f aca="false">$G3991+IF($F3992=1,1,0)</f>
        <v>1</v>
      </c>
      <c r="H3992" s="0" t="str">
        <f aca="false">IF($F3992=1,$G3992,"")</f>
        <v/>
      </c>
    </row>
    <row r="3993" customFormat="false" ht="15" hidden="false" customHeight="false" outlineLevel="0" collapsed="false">
      <c r="A3993" s="30" t="n">
        <v>623.59375</v>
      </c>
      <c r="B3993" s="31" t="n">
        <v>34.2786</v>
      </c>
      <c r="C3993" s="32" t="n">
        <f aca="false">IF($A3993="","",IF(設定!$B$21="dB",10^($B3993/20),ABS($B3993)))</f>
        <v>51.7523410309468</v>
      </c>
      <c r="D3993" s="32" t="n">
        <f aca="false">IF($A3993="","",$A3993^2)</f>
        <v>388869.165039063</v>
      </c>
      <c r="E3993" s="32" t="n">
        <f aca="false">IF($A3993="","",IF($C3993&lt;=0,"",1/$C3993^2))</f>
        <v>0.000373370498826263</v>
      </c>
      <c r="F3993" s="33" t="n">
        <f aca="false">IF(OR(ROW()-設定!$B$30&lt;2,ROW()+設定!$B$30&gt;13701,N($A3993)&lt;=0,N(INDEX($A$2:$A$13701,MIN(13700,MAX(1,ROW()-1+設定!$B$30))))&lt;=0,$A3993&lt;設定!$B$28,$A3993&gt;設定!$B$29),0,IF(AND($C3993&gt;=MAX(INDEX($C$1:$C$13701,MAX(1,ROW()-設定!$B$24)):INDEX($C$1:$C$13701,MAX(1,ROW()-1))),$C3993&gt;MAX(INDEX($C$1:$C$13701,MIN(13701,ROW()+1)):INDEX($C$1:$C$13701,MIN(13701,ROW()+設定!$B$24))),$C3993&gt;=設定!$B$32,$C3993&gt;=MAX(MIN(INDEX($C$1:$C$13701,MAX(1,ROW()-設定!$B$26)):INDEX($C$1:$C$13701,MAX(1,ROW()-1))),MIN(INDEX($C$1:$C$13701,MIN(13701,ROW()+1)):INDEX($C$1:$C$13701,MIN(13701,ROW()+設定!$B$26))))*10^(設定!$B$27/20)),1,0))</f>
        <v>0</v>
      </c>
      <c r="G3993" s="33" t="n">
        <f aca="false">$G3992+IF($F3993=1,1,0)</f>
        <v>1</v>
      </c>
      <c r="H3993" s="0" t="str">
        <f aca="false">IF($F3993=1,$G3993,"")</f>
        <v/>
      </c>
    </row>
    <row r="3994" customFormat="false" ht="15" hidden="false" customHeight="false" outlineLevel="0" collapsed="false">
      <c r="A3994" s="30" t="n">
        <v>623.75</v>
      </c>
      <c r="B3994" s="31" t="n">
        <v>34.5983</v>
      </c>
      <c r="C3994" s="32" t="n">
        <f aca="false">IF($A3994="","",IF(設定!$B$21="dB",10^($B3994/20),ABS($B3994)))</f>
        <v>53.6926698935663</v>
      </c>
      <c r="D3994" s="32" t="n">
        <f aca="false">IF($A3994="","",$A3994^2)</f>
        <v>389064.0625</v>
      </c>
      <c r="E3994" s="32" t="n">
        <f aca="false">IF($A3994="","",IF($C3994&lt;=0,"",1/$C3994^2))</f>
        <v>0.000346872603507867</v>
      </c>
      <c r="F3994" s="33" t="n">
        <f aca="false">IF(OR(ROW()-設定!$B$30&lt;2,ROW()+設定!$B$30&gt;13701,N($A3994)&lt;=0,N(INDEX($A$2:$A$13701,MIN(13700,MAX(1,ROW()-1+設定!$B$30))))&lt;=0,$A3994&lt;設定!$B$28,$A3994&gt;設定!$B$29),0,IF(AND($C3994&gt;=MAX(INDEX($C$1:$C$13701,MAX(1,ROW()-設定!$B$24)):INDEX($C$1:$C$13701,MAX(1,ROW()-1))),$C3994&gt;MAX(INDEX($C$1:$C$13701,MIN(13701,ROW()+1)):INDEX($C$1:$C$13701,MIN(13701,ROW()+設定!$B$24))),$C3994&gt;=設定!$B$32,$C3994&gt;=MAX(MIN(INDEX($C$1:$C$13701,MAX(1,ROW()-設定!$B$26)):INDEX($C$1:$C$13701,MAX(1,ROW()-1))),MIN(INDEX($C$1:$C$13701,MIN(13701,ROW()+1)):INDEX($C$1:$C$13701,MIN(13701,ROW()+設定!$B$26))))*10^(設定!$B$27/20)),1,0))</f>
        <v>0</v>
      </c>
      <c r="G3994" s="33" t="n">
        <f aca="false">$G3993+IF($F3994=1,1,0)</f>
        <v>1</v>
      </c>
      <c r="H3994" s="0" t="str">
        <f aca="false">IF($F3994=1,$G3994,"")</f>
        <v/>
      </c>
    </row>
    <row r="3995" customFormat="false" ht="15" hidden="false" customHeight="false" outlineLevel="0" collapsed="false">
      <c r="A3995" s="30" t="n">
        <v>623.90625</v>
      </c>
      <c r="B3995" s="31" t="n">
        <v>34.9162</v>
      </c>
      <c r="C3995" s="32" t="n">
        <f aca="false">IF($A3995="","",IF(設定!$B$21="dB",10^($B3995/20),ABS($B3995)))</f>
        <v>55.6942038402511</v>
      </c>
      <c r="D3995" s="32" t="n">
        <f aca="false">IF($A3995="","",$A3995^2)</f>
        <v>389259.008789063</v>
      </c>
      <c r="E3995" s="32" t="n">
        <f aca="false">IF($A3995="","",IF($C3995&lt;=0,"",1/$C3995^2))</f>
        <v>0.000322388840295203</v>
      </c>
      <c r="F3995" s="33" t="n">
        <f aca="false">IF(OR(ROW()-設定!$B$30&lt;2,ROW()+設定!$B$30&gt;13701,N($A3995)&lt;=0,N(INDEX($A$2:$A$13701,MIN(13700,MAX(1,ROW()-1+設定!$B$30))))&lt;=0,$A3995&lt;設定!$B$28,$A3995&gt;設定!$B$29),0,IF(AND($C3995&gt;=MAX(INDEX($C$1:$C$13701,MAX(1,ROW()-設定!$B$24)):INDEX($C$1:$C$13701,MAX(1,ROW()-1))),$C3995&gt;MAX(INDEX($C$1:$C$13701,MIN(13701,ROW()+1)):INDEX($C$1:$C$13701,MIN(13701,ROW()+設定!$B$24))),$C3995&gt;=設定!$B$32,$C3995&gt;=MAX(MIN(INDEX($C$1:$C$13701,MAX(1,ROW()-設定!$B$26)):INDEX($C$1:$C$13701,MAX(1,ROW()-1))),MIN(INDEX($C$1:$C$13701,MIN(13701,ROW()+1)):INDEX($C$1:$C$13701,MIN(13701,ROW()+設定!$B$26))))*10^(設定!$B$27/20)),1,0))</f>
        <v>0</v>
      </c>
      <c r="G3995" s="33" t="n">
        <f aca="false">$G3994+IF($F3995=1,1,0)</f>
        <v>1</v>
      </c>
      <c r="H3995" s="0" t="str">
        <f aca="false">IF($F3995=1,$G3995,"")</f>
        <v/>
      </c>
    </row>
    <row r="3996" customFormat="false" ht="15" hidden="false" customHeight="false" outlineLevel="0" collapsed="false">
      <c r="A3996" s="30" t="n">
        <v>624.0625</v>
      </c>
      <c r="B3996" s="31" t="n">
        <v>35.0653</v>
      </c>
      <c r="C3996" s="32" t="n">
        <f aca="false">IF($A3996="","",IF(設定!$B$21="dB",10^($B3996/20),ABS($B3996)))</f>
        <v>56.6584905221136</v>
      </c>
      <c r="D3996" s="32" t="n">
        <f aca="false">IF($A3996="","",$A3996^2)</f>
        <v>389454.00390625</v>
      </c>
      <c r="E3996" s="32" t="n">
        <f aca="false">IF($A3996="","",IF($C3996&lt;=0,"",1/$C3996^2))</f>
        <v>0.000311508570604414</v>
      </c>
      <c r="F3996" s="33" t="n">
        <f aca="false">IF(OR(ROW()-設定!$B$30&lt;2,ROW()+設定!$B$30&gt;13701,N($A3996)&lt;=0,N(INDEX($A$2:$A$13701,MIN(13700,MAX(1,ROW()-1+設定!$B$30))))&lt;=0,$A3996&lt;設定!$B$28,$A3996&gt;設定!$B$29),0,IF(AND($C3996&gt;=MAX(INDEX($C$1:$C$13701,MAX(1,ROW()-設定!$B$24)):INDEX($C$1:$C$13701,MAX(1,ROW()-1))),$C3996&gt;MAX(INDEX($C$1:$C$13701,MIN(13701,ROW()+1)):INDEX($C$1:$C$13701,MIN(13701,ROW()+設定!$B$24))),$C3996&gt;=設定!$B$32,$C3996&gt;=MAX(MIN(INDEX($C$1:$C$13701,MAX(1,ROW()-設定!$B$26)):INDEX($C$1:$C$13701,MAX(1,ROW()-1))),MIN(INDEX($C$1:$C$13701,MIN(13701,ROW()+1)):INDEX($C$1:$C$13701,MIN(13701,ROW()+設定!$B$26))))*10^(設定!$B$27/20)),1,0))</f>
        <v>0</v>
      </c>
      <c r="G3996" s="33" t="n">
        <f aca="false">$G3995+IF($F3996=1,1,0)</f>
        <v>1</v>
      </c>
      <c r="H3996" s="0" t="str">
        <f aca="false">IF($F3996=1,$G3996,"")</f>
        <v/>
      </c>
    </row>
    <row r="3997" customFormat="false" ht="15" hidden="false" customHeight="false" outlineLevel="0" collapsed="false">
      <c r="A3997" s="30" t="n">
        <v>624.21875</v>
      </c>
      <c r="B3997" s="31" t="n">
        <v>35.4663</v>
      </c>
      <c r="C3997" s="32" t="n">
        <f aca="false">IF($A3997="","",IF(設定!$B$21="dB",10^($B3997/20),ABS($B3997)))</f>
        <v>59.3355537800336</v>
      </c>
      <c r="D3997" s="32" t="n">
        <f aca="false">IF($A3997="","",$A3997^2)</f>
        <v>389649.047851563</v>
      </c>
      <c r="E3997" s="32" t="n">
        <f aca="false">IF($A3997="","",IF($C3997&lt;=0,"",1/$C3997^2))</f>
        <v>0.000284033784217578</v>
      </c>
      <c r="F3997" s="33" t="n">
        <f aca="false">IF(OR(ROW()-設定!$B$30&lt;2,ROW()+設定!$B$30&gt;13701,N($A3997)&lt;=0,N(INDEX($A$2:$A$13701,MIN(13700,MAX(1,ROW()-1+設定!$B$30))))&lt;=0,$A3997&lt;設定!$B$28,$A3997&gt;設定!$B$29),0,IF(AND($C3997&gt;=MAX(INDEX($C$1:$C$13701,MAX(1,ROW()-設定!$B$24)):INDEX($C$1:$C$13701,MAX(1,ROW()-1))),$C3997&gt;MAX(INDEX($C$1:$C$13701,MIN(13701,ROW()+1)):INDEX($C$1:$C$13701,MIN(13701,ROW()+設定!$B$24))),$C3997&gt;=設定!$B$32,$C3997&gt;=MAX(MIN(INDEX($C$1:$C$13701,MAX(1,ROW()-設定!$B$26)):INDEX($C$1:$C$13701,MAX(1,ROW()-1))),MIN(INDEX($C$1:$C$13701,MIN(13701,ROW()+1)):INDEX($C$1:$C$13701,MIN(13701,ROW()+設定!$B$26))))*10^(設定!$B$27/20)),1,0))</f>
        <v>0</v>
      </c>
      <c r="G3997" s="33" t="n">
        <f aca="false">$G3996+IF($F3997=1,1,0)</f>
        <v>1</v>
      </c>
      <c r="H3997" s="0" t="str">
        <f aca="false">IF($F3997=1,$G3997,"")</f>
        <v/>
      </c>
    </row>
    <row r="3998" customFormat="false" ht="15" hidden="false" customHeight="false" outlineLevel="0" collapsed="false">
      <c r="A3998" s="30" t="n">
        <v>624.375</v>
      </c>
      <c r="B3998" s="31" t="n">
        <v>35.5588</v>
      </c>
      <c r="C3998" s="32" t="n">
        <f aca="false">IF($A3998="","",IF(設定!$B$21="dB",10^($B3998/20),ABS($B3998)))</f>
        <v>59.9708217779836</v>
      </c>
      <c r="D3998" s="32" t="n">
        <f aca="false">IF($A3998="","",$A3998^2)</f>
        <v>389844.140625</v>
      </c>
      <c r="E3998" s="32" t="n">
        <f aca="false">IF($A3998="","",IF($C3998&lt;=0,"",1/$C3998^2))</f>
        <v>0.000278048143704089</v>
      </c>
      <c r="F3998" s="33" t="n">
        <f aca="false">IF(OR(ROW()-設定!$B$30&lt;2,ROW()+設定!$B$30&gt;13701,N($A3998)&lt;=0,N(INDEX($A$2:$A$13701,MIN(13700,MAX(1,ROW()-1+設定!$B$30))))&lt;=0,$A3998&lt;設定!$B$28,$A3998&gt;設定!$B$29),0,IF(AND($C3998&gt;=MAX(INDEX($C$1:$C$13701,MAX(1,ROW()-設定!$B$24)):INDEX($C$1:$C$13701,MAX(1,ROW()-1))),$C3998&gt;MAX(INDEX($C$1:$C$13701,MIN(13701,ROW()+1)):INDEX($C$1:$C$13701,MIN(13701,ROW()+設定!$B$24))),$C3998&gt;=設定!$B$32,$C3998&gt;=MAX(MIN(INDEX($C$1:$C$13701,MAX(1,ROW()-設定!$B$26)):INDEX($C$1:$C$13701,MAX(1,ROW()-1))),MIN(INDEX($C$1:$C$13701,MIN(13701,ROW()+1)):INDEX($C$1:$C$13701,MIN(13701,ROW()+設定!$B$26))))*10^(設定!$B$27/20)),1,0))</f>
        <v>0</v>
      </c>
      <c r="G3998" s="33" t="n">
        <f aca="false">$G3997+IF($F3998=1,1,0)</f>
        <v>1</v>
      </c>
      <c r="H3998" s="0" t="str">
        <f aca="false">IF($F3998=1,$G3998,"")</f>
        <v/>
      </c>
    </row>
    <row r="3999" customFormat="false" ht="15" hidden="false" customHeight="false" outlineLevel="0" collapsed="false">
      <c r="A3999" s="30" t="n">
        <v>624.53125</v>
      </c>
      <c r="B3999" s="31" t="n">
        <v>36.0049</v>
      </c>
      <c r="C3999" s="32" t="n">
        <f aca="false">IF($A3999="","",IF(設定!$B$21="dB",10^($B3999/20),ABS($B3999)))</f>
        <v>63.1313388978088</v>
      </c>
      <c r="D3999" s="32" t="n">
        <f aca="false">IF($A3999="","",$A3999^2)</f>
        <v>390039.282226563</v>
      </c>
      <c r="E3999" s="32" t="n">
        <f aca="false">IF($A3999="","",IF($C3999&lt;=0,"",1/$C3999^2))</f>
        <v>0.000250905395190254</v>
      </c>
      <c r="F3999" s="33" t="n">
        <f aca="false">IF(OR(ROW()-設定!$B$30&lt;2,ROW()+設定!$B$30&gt;13701,N($A3999)&lt;=0,N(INDEX($A$2:$A$13701,MIN(13700,MAX(1,ROW()-1+設定!$B$30))))&lt;=0,$A3999&lt;設定!$B$28,$A3999&gt;設定!$B$29),0,IF(AND($C3999&gt;=MAX(INDEX($C$1:$C$13701,MAX(1,ROW()-設定!$B$24)):INDEX($C$1:$C$13701,MAX(1,ROW()-1))),$C3999&gt;MAX(INDEX($C$1:$C$13701,MIN(13701,ROW()+1)):INDEX($C$1:$C$13701,MIN(13701,ROW()+設定!$B$24))),$C3999&gt;=設定!$B$32,$C3999&gt;=MAX(MIN(INDEX($C$1:$C$13701,MAX(1,ROW()-設定!$B$26)):INDEX($C$1:$C$13701,MAX(1,ROW()-1))),MIN(INDEX($C$1:$C$13701,MIN(13701,ROW()+1)):INDEX($C$1:$C$13701,MIN(13701,ROW()+設定!$B$26))))*10^(設定!$B$27/20)),1,0))</f>
        <v>0</v>
      </c>
      <c r="G3999" s="33" t="n">
        <f aca="false">$G3998+IF($F3999=1,1,0)</f>
        <v>1</v>
      </c>
      <c r="H3999" s="0" t="str">
        <f aca="false">IF($F3999=1,$G3999,"")</f>
        <v/>
      </c>
    </row>
    <row r="4000" customFormat="false" ht="15" hidden="false" customHeight="false" outlineLevel="0" collapsed="false">
      <c r="A4000" s="30" t="n">
        <v>624.6875</v>
      </c>
      <c r="B4000" s="31" t="n">
        <v>36.249</v>
      </c>
      <c r="C4000" s="32" t="n">
        <f aca="false">IF($A4000="","",IF(設定!$B$21="dB",10^($B4000/20),ABS($B4000)))</f>
        <v>64.9306873056514</v>
      </c>
      <c r="D4000" s="32" t="n">
        <f aca="false">IF($A4000="","",$A4000^2)</f>
        <v>390234.47265625</v>
      </c>
      <c r="E4000" s="32" t="n">
        <f aca="false">IF($A4000="","",IF($C4000&lt;=0,"",1/$C4000^2))</f>
        <v>0.000237191979750485</v>
      </c>
      <c r="F4000" s="33" t="n">
        <f aca="false">IF(OR(ROW()-設定!$B$30&lt;2,ROW()+設定!$B$30&gt;13701,N($A4000)&lt;=0,N(INDEX($A$2:$A$13701,MIN(13700,MAX(1,ROW()-1+設定!$B$30))))&lt;=0,$A4000&lt;設定!$B$28,$A4000&gt;設定!$B$29),0,IF(AND($C4000&gt;=MAX(INDEX($C$1:$C$13701,MAX(1,ROW()-設定!$B$24)):INDEX($C$1:$C$13701,MAX(1,ROW()-1))),$C4000&gt;MAX(INDEX($C$1:$C$13701,MIN(13701,ROW()+1)):INDEX($C$1:$C$13701,MIN(13701,ROW()+設定!$B$24))),$C4000&gt;=設定!$B$32,$C4000&gt;=MAX(MIN(INDEX($C$1:$C$13701,MAX(1,ROW()-設定!$B$26)):INDEX($C$1:$C$13701,MAX(1,ROW()-1))),MIN(INDEX($C$1:$C$13701,MIN(13701,ROW()+1)):INDEX($C$1:$C$13701,MIN(13701,ROW()+設定!$B$26))))*10^(設定!$B$27/20)),1,0))</f>
        <v>0</v>
      </c>
      <c r="G4000" s="33" t="n">
        <f aca="false">$G3999+IF($F4000=1,1,0)</f>
        <v>1</v>
      </c>
      <c r="H4000" s="0" t="str">
        <f aca="false">IF($F4000=1,$G4000,"")</f>
        <v/>
      </c>
    </row>
    <row r="4001" customFormat="false" ht="15" hidden="false" customHeight="false" outlineLevel="0" collapsed="false">
      <c r="A4001" s="30" t="n">
        <v>624.84375</v>
      </c>
      <c r="B4001" s="31" t="n">
        <v>36.6831</v>
      </c>
      <c r="C4001" s="32" t="n">
        <f aca="false">IF($A4001="","",IF(設定!$B$21="dB",10^($B4001/20),ABS($B4001)))</f>
        <v>68.2582264754697</v>
      </c>
      <c r="D4001" s="32" t="n">
        <f aca="false">IF($A4001="","",$A4001^2)</f>
        <v>390429.711914063</v>
      </c>
      <c r="E4001" s="32" t="n">
        <f aca="false">IF($A4001="","",IF($C4001&lt;=0,"",1/$C4001^2))</f>
        <v>0.000214629789681958</v>
      </c>
      <c r="F4001" s="33" t="n">
        <f aca="false">IF(OR(ROW()-設定!$B$30&lt;2,ROW()+設定!$B$30&gt;13701,N($A4001)&lt;=0,N(INDEX($A$2:$A$13701,MIN(13700,MAX(1,ROW()-1+設定!$B$30))))&lt;=0,$A4001&lt;設定!$B$28,$A4001&gt;設定!$B$29),0,IF(AND($C4001&gt;=MAX(INDEX($C$1:$C$13701,MAX(1,ROW()-設定!$B$24)):INDEX($C$1:$C$13701,MAX(1,ROW()-1))),$C4001&gt;MAX(INDEX($C$1:$C$13701,MIN(13701,ROW()+1)):INDEX($C$1:$C$13701,MIN(13701,ROW()+設定!$B$24))),$C4001&gt;=設定!$B$32,$C4001&gt;=MAX(MIN(INDEX($C$1:$C$13701,MAX(1,ROW()-設定!$B$26)):INDEX($C$1:$C$13701,MAX(1,ROW()-1))),MIN(INDEX($C$1:$C$13701,MIN(13701,ROW()+1)):INDEX($C$1:$C$13701,MIN(13701,ROW()+設定!$B$26))))*10^(設定!$B$27/20)),1,0))</f>
        <v>0</v>
      </c>
      <c r="G4001" s="33" t="n">
        <f aca="false">$G4000+IF($F4001=1,1,0)</f>
        <v>1</v>
      </c>
      <c r="H4001" s="0" t="str">
        <f aca="false">IF($F4001=1,$G4001,"")</f>
        <v/>
      </c>
    </row>
    <row r="4002" customFormat="false" ht="15" hidden="false" customHeight="false" outlineLevel="0" collapsed="false">
      <c r="A4002" s="30" t="n">
        <v>625</v>
      </c>
      <c r="B4002" s="31" t="n">
        <v>37.1017</v>
      </c>
      <c r="C4002" s="32" t="n">
        <f aca="false">IF($A4002="","",IF(設定!$B$21="dB",10^($B4002/20),ABS($B4002)))</f>
        <v>71.6283587327137</v>
      </c>
      <c r="D4002" s="32" t="n">
        <f aca="false">IF($A4002="","",$A4002^2)</f>
        <v>390625</v>
      </c>
      <c r="E4002" s="32" t="n">
        <f aca="false">IF($A4002="","",IF($C4002&lt;=0,"",1/$C4002^2))</f>
        <v>0.000194908150299234</v>
      </c>
      <c r="F4002" s="33" t="n">
        <f aca="false">IF(OR(ROW()-設定!$B$30&lt;2,ROW()+設定!$B$30&gt;13701,N($A4002)&lt;=0,N(INDEX($A$2:$A$13701,MIN(13700,MAX(1,ROW()-1+設定!$B$30))))&lt;=0,$A4002&lt;設定!$B$28,$A4002&gt;設定!$B$29),0,IF(AND($C4002&gt;=MAX(INDEX($C$1:$C$13701,MAX(1,ROW()-設定!$B$24)):INDEX($C$1:$C$13701,MAX(1,ROW()-1))),$C4002&gt;MAX(INDEX($C$1:$C$13701,MIN(13701,ROW()+1)):INDEX($C$1:$C$13701,MIN(13701,ROW()+設定!$B$24))),$C4002&gt;=設定!$B$32,$C4002&gt;=MAX(MIN(INDEX($C$1:$C$13701,MAX(1,ROW()-設定!$B$26)):INDEX($C$1:$C$13701,MAX(1,ROW()-1))),MIN(INDEX($C$1:$C$13701,MIN(13701,ROW()+1)):INDEX($C$1:$C$13701,MIN(13701,ROW()+設定!$B$26))))*10^(設定!$B$27/20)),1,0))</f>
        <v>0</v>
      </c>
      <c r="G4002" s="33" t="n">
        <f aca="false">$G4001+IF($F4002=1,1,0)</f>
        <v>1</v>
      </c>
      <c r="H4002" s="0" t="str">
        <f aca="false">IF($F4002=1,$G4002,"")</f>
        <v/>
      </c>
    </row>
    <row r="4003" customFormat="false" ht="15" hidden="false" customHeight="false" outlineLevel="0" collapsed="false">
      <c r="A4003" s="30" t="n">
        <v>625.15625</v>
      </c>
      <c r="B4003" s="31" t="n">
        <v>37.5078</v>
      </c>
      <c r="C4003" s="32" t="n">
        <f aca="false">IF($A4003="","",IF(設定!$B$21="dB",10^($B4003/20),ABS($B4003)))</f>
        <v>75.0567922926158</v>
      </c>
      <c r="D4003" s="32" t="n">
        <f aca="false">IF($A4003="","",$A4003^2)</f>
        <v>390820.336914063</v>
      </c>
      <c r="E4003" s="32" t="n">
        <f aca="false">IF($A4003="","",IF($C4003&lt;=0,"",1/$C4003^2))</f>
        <v>0.000177508845746283</v>
      </c>
      <c r="F4003" s="33" t="n">
        <f aca="false">IF(OR(ROW()-設定!$B$30&lt;2,ROW()+設定!$B$30&gt;13701,N($A4003)&lt;=0,N(INDEX($A$2:$A$13701,MIN(13700,MAX(1,ROW()-1+設定!$B$30))))&lt;=0,$A4003&lt;設定!$B$28,$A4003&gt;設定!$B$29),0,IF(AND($C4003&gt;=MAX(INDEX($C$1:$C$13701,MAX(1,ROW()-設定!$B$24)):INDEX($C$1:$C$13701,MAX(1,ROW()-1))),$C4003&gt;MAX(INDEX($C$1:$C$13701,MIN(13701,ROW()+1)):INDEX($C$1:$C$13701,MIN(13701,ROW()+設定!$B$24))),$C4003&gt;=設定!$B$32,$C4003&gt;=MAX(MIN(INDEX($C$1:$C$13701,MAX(1,ROW()-設定!$B$26)):INDEX($C$1:$C$13701,MAX(1,ROW()-1))),MIN(INDEX($C$1:$C$13701,MIN(13701,ROW()+1)):INDEX($C$1:$C$13701,MIN(13701,ROW()+設定!$B$26))))*10^(設定!$B$27/20)),1,0))</f>
        <v>0</v>
      </c>
      <c r="G4003" s="33" t="n">
        <f aca="false">$G4002+IF($F4003=1,1,0)</f>
        <v>1</v>
      </c>
      <c r="H4003" s="0" t="str">
        <f aca="false">IF($F4003=1,$G4003,"")</f>
        <v/>
      </c>
    </row>
    <row r="4004" customFormat="false" ht="15" hidden="false" customHeight="false" outlineLevel="0" collapsed="false">
      <c r="A4004" s="30" t="n">
        <v>625.3125</v>
      </c>
      <c r="B4004" s="31" t="n">
        <v>37.6817</v>
      </c>
      <c r="C4004" s="32" t="n">
        <f aca="false">IF($A4004="","",IF(設定!$B$21="dB",10^($B4004/20),ABS($B4004)))</f>
        <v>76.5746463939184</v>
      </c>
      <c r="D4004" s="32" t="n">
        <f aca="false">IF($A4004="","",$A4004^2)</f>
        <v>391015.72265625</v>
      </c>
      <c r="E4004" s="32" t="n">
        <f aca="false">IF($A4004="","",IF($C4004&lt;=0,"",1/$C4004^2))</f>
        <v>0.000170541469171421</v>
      </c>
      <c r="F4004" s="33" t="n">
        <f aca="false">IF(OR(ROW()-設定!$B$30&lt;2,ROW()+設定!$B$30&gt;13701,N($A4004)&lt;=0,N(INDEX($A$2:$A$13701,MIN(13700,MAX(1,ROW()-1+設定!$B$30))))&lt;=0,$A4004&lt;設定!$B$28,$A4004&gt;設定!$B$29),0,IF(AND($C4004&gt;=MAX(INDEX($C$1:$C$13701,MAX(1,ROW()-設定!$B$24)):INDEX($C$1:$C$13701,MAX(1,ROW()-1))),$C4004&gt;MAX(INDEX($C$1:$C$13701,MIN(13701,ROW()+1)):INDEX($C$1:$C$13701,MIN(13701,ROW()+設定!$B$24))),$C4004&gt;=設定!$B$32,$C4004&gt;=MAX(MIN(INDEX($C$1:$C$13701,MAX(1,ROW()-設定!$B$26)):INDEX($C$1:$C$13701,MAX(1,ROW()-1))),MIN(INDEX($C$1:$C$13701,MIN(13701,ROW()+1)):INDEX($C$1:$C$13701,MIN(13701,ROW()+設定!$B$26))))*10^(設定!$B$27/20)),1,0))</f>
        <v>0</v>
      </c>
      <c r="G4004" s="33" t="n">
        <f aca="false">$G4003+IF($F4004=1,1,0)</f>
        <v>1</v>
      </c>
      <c r="H4004" s="0" t="str">
        <f aca="false">IF($F4004=1,$G4004,"")</f>
        <v/>
      </c>
    </row>
    <row r="4005" customFormat="false" ht="15" hidden="false" customHeight="false" outlineLevel="0" collapsed="false">
      <c r="A4005" s="30" t="n">
        <v>625.46875</v>
      </c>
      <c r="B4005" s="31" t="n">
        <v>38.3212</v>
      </c>
      <c r="C4005" s="32" t="n">
        <f aca="false">IF($A4005="","",IF(設定!$B$21="dB",10^($B4005/20),ABS($B4005)))</f>
        <v>82.4251981766749</v>
      </c>
      <c r="D4005" s="32" t="n">
        <f aca="false">IF($A4005="","",$A4005^2)</f>
        <v>391211.157226563</v>
      </c>
      <c r="E4005" s="32" t="n">
        <f aca="false">IF($A4005="","",IF($C4005&lt;=0,"",1/$C4005^2))</f>
        <v>0.000147190574365267</v>
      </c>
      <c r="F4005" s="33" t="n">
        <f aca="false">IF(OR(ROW()-設定!$B$30&lt;2,ROW()+設定!$B$30&gt;13701,N($A4005)&lt;=0,N(INDEX($A$2:$A$13701,MIN(13700,MAX(1,ROW()-1+設定!$B$30))))&lt;=0,$A4005&lt;設定!$B$28,$A4005&gt;設定!$B$29),0,IF(AND($C4005&gt;=MAX(INDEX($C$1:$C$13701,MAX(1,ROW()-設定!$B$24)):INDEX($C$1:$C$13701,MAX(1,ROW()-1))),$C4005&gt;MAX(INDEX($C$1:$C$13701,MIN(13701,ROW()+1)):INDEX($C$1:$C$13701,MIN(13701,ROW()+設定!$B$24))),$C4005&gt;=設定!$B$32,$C4005&gt;=MAX(MIN(INDEX($C$1:$C$13701,MAX(1,ROW()-設定!$B$26)):INDEX($C$1:$C$13701,MAX(1,ROW()-1))),MIN(INDEX($C$1:$C$13701,MIN(13701,ROW()+1)):INDEX($C$1:$C$13701,MIN(13701,ROW()+設定!$B$26))))*10^(設定!$B$27/20)),1,0))</f>
        <v>0</v>
      </c>
      <c r="G4005" s="33" t="n">
        <f aca="false">$G4004+IF($F4005=1,1,0)</f>
        <v>1</v>
      </c>
      <c r="H4005" s="0" t="str">
        <f aca="false">IF($F4005=1,$G4005,"")</f>
        <v/>
      </c>
    </row>
    <row r="4006" customFormat="false" ht="15" hidden="false" customHeight="false" outlineLevel="0" collapsed="false">
      <c r="A4006" s="30" t="n">
        <v>625.625</v>
      </c>
      <c r="B4006" s="31" t="n">
        <v>38.562</v>
      </c>
      <c r="C4006" s="32" t="n">
        <f aca="false">IF($A4006="","",IF(設定!$B$21="dB",10^($B4006/20),ABS($B4006)))</f>
        <v>84.7422517923305</v>
      </c>
      <c r="D4006" s="32" t="n">
        <f aca="false">IF($A4006="","",$A4006^2)</f>
        <v>391406.640625</v>
      </c>
      <c r="E4006" s="32" t="n">
        <f aca="false">IF($A4006="","",IF($C4006&lt;=0,"",1/$C4006^2))</f>
        <v>0.00013925153782328</v>
      </c>
      <c r="F4006" s="33" t="n">
        <f aca="false">IF(OR(ROW()-設定!$B$30&lt;2,ROW()+設定!$B$30&gt;13701,N($A4006)&lt;=0,N(INDEX($A$2:$A$13701,MIN(13700,MAX(1,ROW()-1+設定!$B$30))))&lt;=0,$A4006&lt;設定!$B$28,$A4006&gt;設定!$B$29),0,IF(AND($C4006&gt;=MAX(INDEX($C$1:$C$13701,MAX(1,ROW()-設定!$B$24)):INDEX($C$1:$C$13701,MAX(1,ROW()-1))),$C4006&gt;MAX(INDEX($C$1:$C$13701,MIN(13701,ROW()+1)):INDEX($C$1:$C$13701,MIN(13701,ROW()+設定!$B$24))),$C4006&gt;=設定!$B$32,$C4006&gt;=MAX(MIN(INDEX($C$1:$C$13701,MAX(1,ROW()-設定!$B$26)):INDEX($C$1:$C$13701,MAX(1,ROW()-1))),MIN(INDEX($C$1:$C$13701,MIN(13701,ROW()+1)):INDEX($C$1:$C$13701,MIN(13701,ROW()+設定!$B$26))))*10^(設定!$B$27/20)),1,0))</f>
        <v>0</v>
      </c>
      <c r="G4006" s="33" t="n">
        <f aca="false">$G4005+IF($F4006=1,1,0)</f>
        <v>1</v>
      </c>
      <c r="H4006" s="0" t="str">
        <f aca="false">IF($F4006=1,$G4006,"")</f>
        <v/>
      </c>
    </row>
    <row r="4007" customFormat="false" ht="15" hidden="false" customHeight="false" outlineLevel="0" collapsed="false">
      <c r="A4007" s="30" t="n">
        <v>625.78125</v>
      </c>
      <c r="B4007" s="31" t="n">
        <v>38.9434</v>
      </c>
      <c r="C4007" s="32" t="n">
        <f aca="false">IF($A4007="","",IF(設定!$B$21="dB",10^($B4007/20),ABS($B4007)))</f>
        <v>88.5462146832031</v>
      </c>
      <c r="D4007" s="32" t="n">
        <f aca="false">IF($A4007="","",$A4007^2)</f>
        <v>391602.172851563</v>
      </c>
      <c r="E4007" s="32" t="n">
        <f aca="false">IF($A4007="","",IF($C4007&lt;=0,"",1/$C4007^2))</f>
        <v>0.000127543990282267</v>
      </c>
      <c r="F4007" s="33" t="n">
        <f aca="false">IF(OR(ROW()-設定!$B$30&lt;2,ROW()+設定!$B$30&gt;13701,N($A4007)&lt;=0,N(INDEX($A$2:$A$13701,MIN(13700,MAX(1,ROW()-1+設定!$B$30))))&lt;=0,$A4007&lt;設定!$B$28,$A4007&gt;設定!$B$29),0,IF(AND($C4007&gt;=MAX(INDEX($C$1:$C$13701,MAX(1,ROW()-設定!$B$24)):INDEX($C$1:$C$13701,MAX(1,ROW()-1))),$C4007&gt;MAX(INDEX($C$1:$C$13701,MIN(13701,ROW()+1)):INDEX($C$1:$C$13701,MIN(13701,ROW()+設定!$B$24))),$C4007&gt;=設定!$B$32,$C4007&gt;=MAX(MIN(INDEX($C$1:$C$13701,MAX(1,ROW()-設定!$B$26)):INDEX($C$1:$C$13701,MAX(1,ROW()-1))),MIN(INDEX($C$1:$C$13701,MIN(13701,ROW()+1)):INDEX($C$1:$C$13701,MIN(13701,ROW()+設定!$B$26))))*10^(設定!$B$27/20)),1,0))</f>
        <v>0</v>
      </c>
      <c r="G4007" s="33" t="n">
        <f aca="false">$G4006+IF($F4007=1,1,0)</f>
        <v>1</v>
      </c>
      <c r="H4007" s="0" t="str">
        <f aca="false">IF($F4007=1,$G4007,"")</f>
        <v/>
      </c>
    </row>
    <row r="4008" customFormat="false" ht="15" hidden="false" customHeight="false" outlineLevel="0" collapsed="false">
      <c r="A4008" s="30" t="n">
        <v>625.9375</v>
      </c>
      <c r="B4008" s="31" t="n">
        <v>39.4912</v>
      </c>
      <c r="C4008" s="32" t="n">
        <f aca="false">IF($A4008="","",IF(設定!$B$21="dB",10^($B4008/20),ABS($B4008)))</f>
        <v>94.3104897216518</v>
      </c>
      <c r="D4008" s="32" t="n">
        <f aca="false">IF($A4008="","",$A4008^2)</f>
        <v>391797.75390625</v>
      </c>
      <c r="E4008" s="32" t="n">
        <f aca="false">IF($A4008="","",IF($C4008&lt;=0,"",1/$C4008^2))</f>
        <v>0.000112429427705544</v>
      </c>
      <c r="F4008" s="33" t="n">
        <f aca="false">IF(OR(ROW()-設定!$B$30&lt;2,ROW()+設定!$B$30&gt;13701,N($A4008)&lt;=0,N(INDEX($A$2:$A$13701,MIN(13700,MAX(1,ROW()-1+設定!$B$30))))&lt;=0,$A4008&lt;設定!$B$28,$A4008&gt;設定!$B$29),0,IF(AND($C4008&gt;=MAX(INDEX($C$1:$C$13701,MAX(1,ROW()-設定!$B$24)):INDEX($C$1:$C$13701,MAX(1,ROW()-1))),$C4008&gt;MAX(INDEX($C$1:$C$13701,MIN(13701,ROW()+1)):INDEX($C$1:$C$13701,MIN(13701,ROW()+設定!$B$24))),$C4008&gt;=設定!$B$32,$C4008&gt;=MAX(MIN(INDEX($C$1:$C$13701,MAX(1,ROW()-設定!$B$26)):INDEX($C$1:$C$13701,MAX(1,ROW()-1))),MIN(INDEX($C$1:$C$13701,MIN(13701,ROW()+1)):INDEX($C$1:$C$13701,MIN(13701,ROW()+設定!$B$26))))*10^(設定!$B$27/20)),1,0))</f>
        <v>0</v>
      </c>
      <c r="G4008" s="33" t="n">
        <f aca="false">$G4007+IF($F4008=1,1,0)</f>
        <v>1</v>
      </c>
      <c r="H4008" s="0" t="str">
        <f aca="false">IF($F4008=1,$G4008,"")</f>
        <v/>
      </c>
    </row>
    <row r="4009" customFormat="false" ht="15" hidden="false" customHeight="false" outlineLevel="0" collapsed="false">
      <c r="A4009" s="30" t="n">
        <v>626.09375</v>
      </c>
      <c r="B4009" s="31" t="n">
        <v>39.8321</v>
      </c>
      <c r="C4009" s="32" t="n">
        <f aca="false">IF($A4009="","",IF(設定!$B$21="dB",10^($B4009/20),ABS($B4009)))</f>
        <v>98.0855428481341</v>
      </c>
      <c r="D4009" s="32" t="n">
        <f aca="false">IF($A4009="","",$A4009^2)</f>
        <v>391993.383789063</v>
      </c>
      <c r="E4009" s="32" t="n">
        <f aca="false">IF($A4009="","",IF($C4009&lt;=0,"",1/$C4009^2))</f>
        <v>0.00010394174414022</v>
      </c>
      <c r="F4009" s="33" t="n">
        <f aca="false">IF(OR(ROW()-設定!$B$30&lt;2,ROW()+設定!$B$30&gt;13701,N($A4009)&lt;=0,N(INDEX($A$2:$A$13701,MIN(13700,MAX(1,ROW()-1+設定!$B$30))))&lt;=0,$A4009&lt;設定!$B$28,$A4009&gt;設定!$B$29),0,IF(AND($C4009&gt;=MAX(INDEX($C$1:$C$13701,MAX(1,ROW()-設定!$B$24)):INDEX($C$1:$C$13701,MAX(1,ROW()-1))),$C4009&gt;MAX(INDEX($C$1:$C$13701,MIN(13701,ROW()+1)):INDEX($C$1:$C$13701,MIN(13701,ROW()+設定!$B$24))),$C4009&gt;=設定!$B$32,$C4009&gt;=MAX(MIN(INDEX($C$1:$C$13701,MAX(1,ROW()-設定!$B$26)):INDEX($C$1:$C$13701,MAX(1,ROW()-1))),MIN(INDEX($C$1:$C$13701,MIN(13701,ROW()+1)):INDEX($C$1:$C$13701,MIN(13701,ROW()+設定!$B$26))))*10^(設定!$B$27/20)),1,0))</f>
        <v>0</v>
      </c>
      <c r="G4009" s="33" t="n">
        <f aca="false">$G4008+IF($F4009=1,1,0)</f>
        <v>1</v>
      </c>
      <c r="H4009" s="0" t="str">
        <f aca="false">IF($F4009=1,$G4009,"")</f>
        <v/>
      </c>
    </row>
    <row r="4010" customFormat="false" ht="15" hidden="false" customHeight="false" outlineLevel="0" collapsed="false">
      <c r="A4010" s="30" t="n">
        <v>626.25</v>
      </c>
      <c r="B4010" s="31" t="n">
        <v>40.4824</v>
      </c>
      <c r="C4010" s="32" t="n">
        <f aca="false">IF($A4010="","",IF(設定!$B$21="dB",10^($B4010/20),ABS($B4010)))</f>
        <v>105.71095590291</v>
      </c>
      <c r="D4010" s="32" t="n">
        <f aca="false">IF($A4010="","",$A4010^2)</f>
        <v>392189.0625</v>
      </c>
      <c r="E4010" s="32" t="n">
        <f aca="false">IF($A4010="","",IF($C4010&lt;=0,"",1/$C4010^2))</f>
        <v>8.9487010538697E-005</v>
      </c>
      <c r="F4010" s="33" t="n">
        <f aca="false">IF(OR(ROW()-設定!$B$30&lt;2,ROW()+設定!$B$30&gt;13701,N($A4010)&lt;=0,N(INDEX($A$2:$A$13701,MIN(13700,MAX(1,ROW()-1+設定!$B$30))))&lt;=0,$A4010&lt;設定!$B$28,$A4010&gt;設定!$B$29),0,IF(AND($C4010&gt;=MAX(INDEX($C$1:$C$13701,MAX(1,ROW()-設定!$B$24)):INDEX($C$1:$C$13701,MAX(1,ROW()-1))),$C4010&gt;MAX(INDEX($C$1:$C$13701,MIN(13701,ROW()+1)):INDEX($C$1:$C$13701,MIN(13701,ROW()+設定!$B$24))),$C4010&gt;=設定!$B$32,$C4010&gt;=MAX(MIN(INDEX($C$1:$C$13701,MAX(1,ROW()-設定!$B$26)):INDEX($C$1:$C$13701,MAX(1,ROW()-1))),MIN(INDEX($C$1:$C$13701,MIN(13701,ROW()+1)):INDEX($C$1:$C$13701,MIN(13701,ROW()+設定!$B$26))))*10^(設定!$B$27/20)),1,0))</f>
        <v>0</v>
      </c>
      <c r="G4010" s="33" t="n">
        <f aca="false">$G4009+IF($F4010=1,1,0)</f>
        <v>1</v>
      </c>
      <c r="H4010" s="0" t="str">
        <f aca="false">IF($F4010=1,$G4010,"")</f>
        <v/>
      </c>
    </row>
    <row r="4011" customFormat="false" ht="15" hidden="false" customHeight="false" outlineLevel="0" collapsed="false">
      <c r="A4011" s="30" t="n">
        <v>626.40625</v>
      </c>
      <c r="B4011" s="31" t="n">
        <v>41.0269</v>
      </c>
      <c r="C4011" s="32" t="n">
        <f aca="false">IF($A4011="","",IF(設定!$B$21="dB",10^($B4011/20),ABS($B4011)))</f>
        <v>112.549870594038</v>
      </c>
      <c r="D4011" s="32" t="n">
        <f aca="false">IF($A4011="","",$A4011^2)</f>
        <v>392384.790039063</v>
      </c>
      <c r="E4011" s="32" t="n">
        <f aca="false">IF($A4011="","",IF($C4011&lt;=0,"",1/$C4011^2))</f>
        <v>7.89423408073048E-005</v>
      </c>
      <c r="F4011" s="33" t="n">
        <f aca="false">IF(OR(ROW()-設定!$B$30&lt;2,ROW()+設定!$B$30&gt;13701,N($A4011)&lt;=0,N(INDEX($A$2:$A$13701,MIN(13700,MAX(1,ROW()-1+設定!$B$30))))&lt;=0,$A4011&lt;設定!$B$28,$A4011&gt;設定!$B$29),0,IF(AND($C4011&gt;=MAX(INDEX($C$1:$C$13701,MAX(1,ROW()-設定!$B$24)):INDEX($C$1:$C$13701,MAX(1,ROW()-1))),$C4011&gt;MAX(INDEX($C$1:$C$13701,MIN(13701,ROW()+1)):INDEX($C$1:$C$13701,MIN(13701,ROW()+設定!$B$24))),$C4011&gt;=設定!$B$32,$C4011&gt;=MAX(MIN(INDEX($C$1:$C$13701,MAX(1,ROW()-設定!$B$26)):INDEX($C$1:$C$13701,MAX(1,ROW()-1))),MIN(INDEX($C$1:$C$13701,MIN(13701,ROW()+1)):INDEX($C$1:$C$13701,MIN(13701,ROW()+設定!$B$26))))*10^(設定!$B$27/20)),1,0))</f>
        <v>0</v>
      </c>
      <c r="G4011" s="33" t="n">
        <f aca="false">$G4010+IF($F4011=1,1,0)</f>
        <v>1</v>
      </c>
      <c r="H4011" s="0" t="str">
        <f aca="false">IF($F4011=1,$G4011,"")</f>
        <v/>
      </c>
    </row>
    <row r="4012" customFormat="false" ht="15" hidden="false" customHeight="false" outlineLevel="0" collapsed="false">
      <c r="A4012" s="30" t="n">
        <v>626.5625</v>
      </c>
      <c r="B4012" s="31" t="n">
        <v>41.508</v>
      </c>
      <c r="C4012" s="32" t="n">
        <f aca="false">IF($A4012="","",IF(設定!$B$21="dB",10^($B4012/20),ABS($B4012)))</f>
        <v>118.959738270199</v>
      </c>
      <c r="D4012" s="32" t="n">
        <f aca="false">IF($A4012="","",$A4012^2)</f>
        <v>392580.56640625</v>
      </c>
      <c r="E4012" s="32" t="n">
        <f aca="false">IF($A4012="","",IF($C4012&lt;=0,"",1/$C4012^2))</f>
        <v>7.06642900425207E-005</v>
      </c>
      <c r="F4012" s="33" t="n">
        <f aca="false">IF(OR(ROW()-設定!$B$30&lt;2,ROW()+設定!$B$30&gt;13701,N($A4012)&lt;=0,N(INDEX($A$2:$A$13701,MIN(13700,MAX(1,ROW()-1+設定!$B$30))))&lt;=0,$A4012&lt;設定!$B$28,$A4012&gt;設定!$B$29),0,IF(AND($C4012&gt;=MAX(INDEX($C$1:$C$13701,MAX(1,ROW()-設定!$B$24)):INDEX($C$1:$C$13701,MAX(1,ROW()-1))),$C4012&gt;MAX(INDEX($C$1:$C$13701,MIN(13701,ROW()+1)):INDEX($C$1:$C$13701,MIN(13701,ROW()+設定!$B$24))),$C4012&gt;=設定!$B$32,$C4012&gt;=MAX(MIN(INDEX($C$1:$C$13701,MAX(1,ROW()-設定!$B$26)):INDEX($C$1:$C$13701,MAX(1,ROW()-1))),MIN(INDEX($C$1:$C$13701,MIN(13701,ROW()+1)):INDEX($C$1:$C$13701,MIN(13701,ROW()+設定!$B$26))))*10^(設定!$B$27/20)),1,0))</f>
        <v>0</v>
      </c>
      <c r="G4012" s="33" t="n">
        <f aca="false">$G4011+IF($F4012=1,1,0)</f>
        <v>1</v>
      </c>
      <c r="H4012" s="0" t="str">
        <f aca="false">IF($F4012=1,$G4012,"")</f>
        <v/>
      </c>
    </row>
    <row r="4013" customFormat="false" ht="15" hidden="false" customHeight="false" outlineLevel="0" collapsed="false">
      <c r="A4013" s="30" t="n">
        <v>626.71875</v>
      </c>
      <c r="B4013" s="31" t="n">
        <v>42.1315</v>
      </c>
      <c r="C4013" s="32" t="n">
        <f aca="false">IF($A4013="","",IF(設定!$B$21="dB",10^($B4013/20),ABS($B4013)))</f>
        <v>127.812991572525</v>
      </c>
      <c r="D4013" s="32" t="n">
        <f aca="false">IF($A4013="","",$A4013^2)</f>
        <v>392776.391601563</v>
      </c>
      <c r="E4013" s="32" t="n">
        <f aca="false">IF($A4013="","",IF($C4013&lt;=0,"",1/$C4013^2))</f>
        <v>6.12138929912485E-005</v>
      </c>
      <c r="F4013" s="33" t="n">
        <f aca="false">IF(OR(ROW()-設定!$B$30&lt;2,ROW()+設定!$B$30&gt;13701,N($A4013)&lt;=0,N(INDEX($A$2:$A$13701,MIN(13700,MAX(1,ROW()-1+設定!$B$30))))&lt;=0,$A4013&lt;設定!$B$28,$A4013&gt;設定!$B$29),0,IF(AND($C4013&gt;=MAX(INDEX($C$1:$C$13701,MAX(1,ROW()-設定!$B$24)):INDEX($C$1:$C$13701,MAX(1,ROW()-1))),$C4013&gt;MAX(INDEX($C$1:$C$13701,MIN(13701,ROW()+1)):INDEX($C$1:$C$13701,MIN(13701,ROW()+設定!$B$24))),$C4013&gt;=設定!$B$32,$C4013&gt;=MAX(MIN(INDEX($C$1:$C$13701,MAX(1,ROW()-設定!$B$26)):INDEX($C$1:$C$13701,MAX(1,ROW()-1))),MIN(INDEX($C$1:$C$13701,MIN(13701,ROW()+1)):INDEX($C$1:$C$13701,MIN(13701,ROW()+設定!$B$26))))*10^(設定!$B$27/20)),1,0))</f>
        <v>0</v>
      </c>
      <c r="G4013" s="33" t="n">
        <f aca="false">$G4012+IF($F4013=1,1,0)</f>
        <v>1</v>
      </c>
      <c r="H4013" s="0" t="str">
        <f aca="false">IF($F4013=1,$G4013,"")</f>
        <v/>
      </c>
    </row>
    <row r="4014" customFormat="false" ht="15" hidden="false" customHeight="false" outlineLevel="0" collapsed="false">
      <c r="A4014" s="30" t="n">
        <v>626.875</v>
      </c>
      <c r="B4014" s="31" t="n">
        <v>42.6</v>
      </c>
      <c r="C4014" s="32" t="n">
        <f aca="false">IF($A4014="","",IF(設定!$B$21="dB",10^($B4014/20),ABS($B4014)))</f>
        <v>134.896288259165</v>
      </c>
      <c r="D4014" s="32" t="n">
        <f aca="false">IF($A4014="","",$A4014^2)</f>
        <v>392972.265625</v>
      </c>
      <c r="E4014" s="32" t="n">
        <f aca="false">IF($A4014="","",IF($C4014&lt;=0,"",1/$C4014^2))</f>
        <v>5.49540873857625E-005</v>
      </c>
      <c r="F4014" s="33" t="n">
        <f aca="false">IF(OR(ROW()-設定!$B$30&lt;2,ROW()+設定!$B$30&gt;13701,N($A4014)&lt;=0,N(INDEX($A$2:$A$13701,MIN(13700,MAX(1,ROW()-1+設定!$B$30))))&lt;=0,$A4014&lt;設定!$B$28,$A4014&gt;設定!$B$29),0,IF(AND($C4014&gt;=MAX(INDEX($C$1:$C$13701,MAX(1,ROW()-設定!$B$24)):INDEX($C$1:$C$13701,MAX(1,ROW()-1))),$C4014&gt;MAX(INDEX($C$1:$C$13701,MIN(13701,ROW()+1)):INDEX($C$1:$C$13701,MIN(13701,ROW()+設定!$B$24))),$C4014&gt;=設定!$B$32,$C4014&gt;=MAX(MIN(INDEX($C$1:$C$13701,MAX(1,ROW()-設定!$B$26)):INDEX($C$1:$C$13701,MAX(1,ROW()-1))),MIN(INDEX($C$1:$C$13701,MIN(13701,ROW()+1)):INDEX($C$1:$C$13701,MIN(13701,ROW()+設定!$B$26))))*10^(設定!$B$27/20)),1,0))</f>
        <v>0</v>
      </c>
      <c r="G4014" s="33" t="n">
        <f aca="false">$G4013+IF($F4014=1,1,0)</f>
        <v>1</v>
      </c>
      <c r="H4014" s="0" t="str">
        <f aca="false">IF($F4014=1,$G4014,"")</f>
        <v/>
      </c>
    </row>
    <row r="4015" customFormat="false" ht="15" hidden="false" customHeight="false" outlineLevel="0" collapsed="false">
      <c r="A4015" s="30" t="n">
        <v>627.03125</v>
      </c>
      <c r="B4015" s="31" t="n">
        <v>43.1933</v>
      </c>
      <c r="C4015" s="32" t="n">
        <f aca="false">IF($A4015="","",IF(設定!$B$21="dB",10^($B4015/20),ABS($B4015)))</f>
        <v>144.43252375546</v>
      </c>
      <c r="D4015" s="32" t="n">
        <f aca="false">IF($A4015="","",$A4015^2)</f>
        <v>393168.188476563</v>
      </c>
      <c r="E4015" s="32" t="n">
        <f aca="false">IF($A4015="","",IF($C4015&lt;=0,"",1/$C4015^2))</f>
        <v>4.79369060156221E-005</v>
      </c>
      <c r="F4015" s="33" t="n">
        <f aca="false">IF(OR(ROW()-設定!$B$30&lt;2,ROW()+設定!$B$30&gt;13701,N($A4015)&lt;=0,N(INDEX($A$2:$A$13701,MIN(13700,MAX(1,ROW()-1+設定!$B$30))))&lt;=0,$A4015&lt;設定!$B$28,$A4015&gt;設定!$B$29),0,IF(AND($C4015&gt;=MAX(INDEX($C$1:$C$13701,MAX(1,ROW()-設定!$B$24)):INDEX($C$1:$C$13701,MAX(1,ROW()-1))),$C4015&gt;MAX(INDEX($C$1:$C$13701,MIN(13701,ROW()+1)):INDEX($C$1:$C$13701,MIN(13701,ROW()+設定!$B$24))),$C4015&gt;=設定!$B$32,$C4015&gt;=MAX(MIN(INDEX($C$1:$C$13701,MAX(1,ROW()-設定!$B$26)):INDEX($C$1:$C$13701,MAX(1,ROW()-1))),MIN(INDEX($C$1:$C$13701,MIN(13701,ROW()+1)):INDEX($C$1:$C$13701,MIN(13701,ROW()+設定!$B$26))))*10^(設定!$B$27/20)),1,0))</f>
        <v>0</v>
      </c>
      <c r="G4015" s="33" t="n">
        <f aca="false">$G4014+IF($F4015=1,1,0)</f>
        <v>1</v>
      </c>
      <c r="H4015" s="0" t="str">
        <f aca="false">IF($F4015=1,$G4015,"")</f>
        <v/>
      </c>
    </row>
    <row r="4016" customFormat="false" ht="15" hidden="false" customHeight="false" outlineLevel="0" collapsed="false">
      <c r="A4016" s="30" t="n">
        <v>627.1875</v>
      </c>
      <c r="B4016" s="31" t="n">
        <v>43.5931</v>
      </c>
      <c r="C4016" s="32" t="n">
        <f aca="false">IF($A4016="","",IF(設定!$B$21="dB",10^($B4016/20),ABS($B4016)))</f>
        <v>151.235936515161</v>
      </c>
      <c r="D4016" s="32" t="n">
        <f aca="false">IF($A4016="","",$A4016^2)</f>
        <v>393364.16015625</v>
      </c>
      <c r="E4016" s="32" t="n">
        <f aca="false">IF($A4016="","",IF($C4016&lt;=0,"",1/$C4016^2))</f>
        <v>4.37209912711277E-005</v>
      </c>
      <c r="F4016" s="33" t="n">
        <f aca="false">IF(OR(ROW()-設定!$B$30&lt;2,ROW()+設定!$B$30&gt;13701,N($A4016)&lt;=0,N(INDEX($A$2:$A$13701,MIN(13700,MAX(1,ROW()-1+設定!$B$30))))&lt;=0,$A4016&lt;設定!$B$28,$A4016&gt;設定!$B$29),0,IF(AND($C4016&gt;=MAX(INDEX($C$1:$C$13701,MAX(1,ROW()-設定!$B$24)):INDEX($C$1:$C$13701,MAX(1,ROW()-1))),$C4016&gt;MAX(INDEX($C$1:$C$13701,MIN(13701,ROW()+1)):INDEX($C$1:$C$13701,MIN(13701,ROW()+設定!$B$24))),$C4016&gt;=設定!$B$32,$C4016&gt;=MAX(MIN(INDEX($C$1:$C$13701,MAX(1,ROW()-設定!$B$26)):INDEX($C$1:$C$13701,MAX(1,ROW()-1))),MIN(INDEX($C$1:$C$13701,MIN(13701,ROW()+1)):INDEX($C$1:$C$13701,MIN(13701,ROW()+設定!$B$26))))*10^(設定!$B$27/20)),1,0))</f>
        <v>0</v>
      </c>
      <c r="G4016" s="33" t="n">
        <f aca="false">$G4015+IF($F4016=1,1,0)</f>
        <v>1</v>
      </c>
      <c r="H4016" s="0" t="str">
        <f aca="false">IF($F4016=1,$G4016,"")</f>
        <v/>
      </c>
    </row>
    <row r="4017" customFormat="false" ht="15" hidden="false" customHeight="false" outlineLevel="0" collapsed="false">
      <c r="A4017" s="30" t="n">
        <v>627.34375</v>
      </c>
      <c r="B4017" s="31" t="n">
        <v>44.2767</v>
      </c>
      <c r="C4017" s="32" t="n">
        <f aca="false">IF($A4017="","",IF(設定!$B$21="dB",10^($B4017/20),ABS($B4017)))</f>
        <v>163.619476950715</v>
      </c>
      <c r="D4017" s="32" t="n">
        <f aca="false">IF($A4017="","",$A4017^2)</f>
        <v>393560.180664063</v>
      </c>
      <c r="E4017" s="32" t="n">
        <f aca="false">IF($A4017="","",IF($C4017&lt;=0,"",1/$C4017^2))</f>
        <v>3.73533880858259E-005</v>
      </c>
      <c r="F4017" s="33" t="n">
        <f aca="false">IF(OR(ROW()-設定!$B$30&lt;2,ROW()+設定!$B$30&gt;13701,N($A4017)&lt;=0,N(INDEX($A$2:$A$13701,MIN(13700,MAX(1,ROW()-1+設定!$B$30))))&lt;=0,$A4017&lt;設定!$B$28,$A4017&gt;設定!$B$29),0,IF(AND($C4017&gt;=MAX(INDEX($C$1:$C$13701,MAX(1,ROW()-設定!$B$24)):INDEX($C$1:$C$13701,MAX(1,ROW()-1))),$C4017&gt;MAX(INDEX($C$1:$C$13701,MIN(13701,ROW()+1)):INDEX($C$1:$C$13701,MIN(13701,ROW()+設定!$B$24))),$C4017&gt;=設定!$B$32,$C4017&gt;=MAX(MIN(INDEX($C$1:$C$13701,MAX(1,ROW()-設定!$B$26)):INDEX($C$1:$C$13701,MAX(1,ROW()-1))),MIN(INDEX($C$1:$C$13701,MIN(13701,ROW()+1)):INDEX($C$1:$C$13701,MIN(13701,ROW()+設定!$B$26))))*10^(設定!$B$27/20)),1,0))</f>
        <v>0</v>
      </c>
      <c r="G4017" s="33" t="n">
        <f aca="false">$G4016+IF($F4017=1,1,0)</f>
        <v>1</v>
      </c>
      <c r="H4017" s="0" t="str">
        <f aca="false">IF($F4017=1,$G4017,"")</f>
        <v/>
      </c>
    </row>
    <row r="4018" customFormat="false" ht="15" hidden="false" customHeight="false" outlineLevel="0" collapsed="false">
      <c r="A4018" s="30" t="n">
        <v>627.5</v>
      </c>
      <c r="B4018" s="31" t="n">
        <v>44.6655</v>
      </c>
      <c r="C4018" s="32" t="n">
        <f aca="false">IF($A4018="","",IF(設定!$B$21="dB",10^($B4018/20),ABS($B4018)))</f>
        <v>171.109845832081</v>
      </c>
      <c r="D4018" s="32" t="n">
        <f aca="false">IF($A4018="","",$A4018^2)</f>
        <v>393756.25</v>
      </c>
      <c r="E4018" s="32" t="n">
        <f aca="false">IF($A4018="","",IF($C4018&lt;=0,"",1/$C4018^2))</f>
        <v>3.41546626413885E-005</v>
      </c>
      <c r="F4018" s="33" t="n">
        <f aca="false">IF(OR(ROW()-設定!$B$30&lt;2,ROW()+設定!$B$30&gt;13701,N($A4018)&lt;=0,N(INDEX($A$2:$A$13701,MIN(13700,MAX(1,ROW()-1+設定!$B$30))))&lt;=0,$A4018&lt;設定!$B$28,$A4018&gt;設定!$B$29),0,IF(AND($C4018&gt;=MAX(INDEX($C$1:$C$13701,MAX(1,ROW()-設定!$B$24)):INDEX($C$1:$C$13701,MAX(1,ROW()-1))),$C4018&gt;MAX(INDEX($C$1:$C$13701,MIN(13701,ROW()+1)):INDEX($C$1:$C$13701,MIN(13701,ROW()+設定!$B$24))),$C4018&gt;=設定!$B$32,$C4018&gt;=MAX(MIN(INDEX($C$1:$C$13701,MAX(1,ROW()-設定!$B$26)):INDEX($C$1:$C$13701,MAX(1,ROW()-1))),MIN(INDEX($C$1:$C$13701,MIN(13701,ROW()+1)):INDEX($C$1:$C$13701,MIN(13701,ROW()+設定!$B$26))))*10^(設定!$B$27/20)),1,0))</f>
        <v>0</v>
      </c>
      <c r="G4018" s="33" t="n">
        <f aca="false">$G4017+IF($F4018=1,1,0)</f>
        <v>1</v>
      </c>
      <c r="H4018" s="0" t="str">
        <f aca="false">IF($F4018=1,$G4018,"")</f>
        <v/>
      </c>
    </row>
    <row r="4019" customFormat="false" ht="15" hidden="false" customHeight="false" outlineLevel="0" collapsed="false">
      <c r="A4019" s="30" t="n">
        <v>627.65625</v>
      </c>
      <c r="B4019" s="31" t="n">
        <v>45.1185</v>
      </c>
      <c r="C4019" s="32" t="n">
        <f aca="false">IF($A4019="","",IF(設定!$B$21="dB",10^($B4019/20),ABS($B4019)))</f>
        <v>180.270639761094</v>
      </c>
      <c r="D4019" s="32" t="n">
        <f aca="false">IF($A4019="","",$A4019^2)</f>
        <v>393952.368164063</v>
      </c>
      <c r="E4019" s="32" t="n">
        <f aca="false">IF($A4019="","",IF($C4019&lt;=0,"",1/$C4019^2))</f>
        <v>3.07715944444033E-005</v>
      </c>
      <c r="F4019" s="33" t="n">
        <f aca="false">IF(OR(ROW()-設定!$B$30&lt;2,ROW()+設定!$B$30&gt;13701,N($A4019)&lt;=0,N(INDEX($A$2:$A$13701,MIN(13700,MAX(1,ROW()-1+設定!$B$30))))&lt;=0,$A4019&lt;設定!$B$28,$A4019&gt;設定!$B$29),0,IF(AND($C4019&gt;=MAX(INDEX($C$1:$C$13701,MAX(1,ROW()-設定!$B$24)):INDEX($C$1:$C$13701,MAX(1,ROW()-1))),$C4019&gt;MAX(INDEX($C$1:$C$13701,MIN(13701,ROW()+1)):INDEX($C$1:$C$13701,MIN(13701,ROW()+設定!$B$24))),$C4019&gt;=設定!$B$32,$C4019&gt;=MAX(MIN(INDEX($C$1:$C$13701,MAX(1,ROW()-設定!$B$26)):INDEX($C$1:$C$13701,MAX(1,ROW()-1))),MIN(INDEX($C$1:$C$13701,MIN(13701,ROW()+1)):INDEX($C$1:$C$13701,MIN(13701,ROW()+設定!$B$26))))*10^(設定!$B$27/20)),1,0))</f>
        <v>0</v>
      </c>
      <c r="G4019" s="33" t="n">
        <f aca="false">$G4018+IF($F4019=1,1,0)</f>
        <v>1</v>
      </c>
      <c r="H4019" s="0" t="str">
        <f aca="false">IF($F4019=1,$G4019,"")</f>
        <v/>
      </c>
    </row>
    <row r="4020" customFormat="false" ht="15" hidden="false" customHeight="false" outlineLevel="0" collapsed="false">
      <c r="A4020" s="30" t="n">
        <v>627.8125</v>
      </c>
      <c r="B4020" s="31" t="n">
        <v>45.4658</v>
      </c>
      <c r="C4020" s="32" t="n">
        <f aca="false">IF($A4020="","",IF(設定!$B$21="dB",10^($B4020/20),ABS($B4020)))</f>
        <v>187.624695315786</v>
      </c>
      <c r="D4020" s="32" t="n">
        <f aca="false">IF($A4020="","",$A4020^2)</f>
        <v>394148.53515625</v>
      </c>
      <c r="E4020" s="32" t="n">
        <f aca="false">IF($A4020="","",IF($C4020&lt;=0,"",1/$C4020^2))</f>
        <v>2.8406648669792E-005</v>
      </c>
      <c r="F4020" s="33" t="n">
        <f aca="false">IF(OR(ROW()-設定!$B$30&lt;2,ROW()+設定!$B$30&gt;13701,N($A4020)&lt;=0,N(INDEX($A$2:$A$13701,MIN(13700,MAX(1,ROW()-1+設定!$B$30))))&lt;=0,$A4020&lt;設定!$B$28,$A4020&gt;設定!$B$29),0,IF(AND($C4020&gt;=MAX(INDEX($C$1:$C$13701,MAX(1,ROW()-設定!$B$24)):INDEX($C$1:$C$13701,MAX(1,ROW()-1))),$C4020&gt;MAX(INDEX($C$1:$C$13701,MIN(13701,ROW()+1)):INDEX($C$1:$C$13701,MIN(13701,ROW()+設定!$B$24))),$C4020&gt;=設定!$B$32,$C4020&gt;=MAX(MIN(INDEX($C$1:$C$13701,MAX(1,ROW()-設定!$B$26)):INDEX($C$1:$C$13701,MAX(1,ROW()-1))),MIN(INDEX($C$1:$C$13701,MIN(13701,ROW()+1)):INDEX($C$1:$C$13701,MIN(13701,ROW()+設定!$B$26))))*10^(設定!$B$27/20)),1,0))</f>
        <v>0</v>
      </c>
      <c r="G4020" s="33" t="n">
        <f aca="false">$G4019+IF($F4020=1,1,0)</f>
        <v>1</v>
      </c>
      <c r="H4020" s="0" t="str">
        <f aca="false">IF($F4020=1,$G4020,"")</f>
        <v/>
      </c>
    </row>
    <row r="4021" customFormat="false" ht="15" hidden="false" customHeight="false" outlineLevel="0" collapsed="false">
      <c r="A4021" s="30" t="n">
        <v>627.96875</v>
      </c>
      <c r="B4021" s="31" t="n">
        <v>45.6776</v>
      </c>
      <c r="C4021" s="32" t="n">
        <f aca="false">IF($A4021="","",IF(設定!$B$21="dB",10^($B4021/20),ABS($B4021)))</f>
        <v>192.256043243317</v>
      </c>
      <c r="D4021" s="32" t="n">
        <f aca="false">IF($A4021="","",$A4021^2)</f>
        <v>394344.750976563</v>
      </c>
      <c r="E4021" s="32" t="n">
        <f aca="false">IF($A4021="","",IF($C4021&lt;=0,"",1/$C4021^2))</f>
        <v>2.70545303967803E-005</v>
      </c>
      <c r="F4021" s="33" t="n">
        <f aca="false">IF(OR(ROW()-設定!$B$30&lt;2,ROW()+設定!$B$30&gt;13701,N($A4021)&lt;=0,N(INDEX($A$2:$A$13701,MIN(13700,MAX(1,ROW()-1+設定!$B$30))))&lt;=0,$A4021&lt;設定!$B$28,$A4021&gt;設定!$B$29),0,IF(AND($C4021&gt;=MAX(INDEX($C$1:$C$13701,MAX(1,ROW()-設定!$B$24)):INDEX($C$1:$C$13701,MAX(1,ROW()-1))),$C4021&gt;MAX(INDEX($C$1:$C$13701,MIN(13701,ROW()+1)):INDEX($C$1:$C$13701,MIN(13701,ROW()+設定!$B$24))),$C4021&gt;=設定!$B$32,$C4021&gt;=MAX(MIN(INDEX($C$1:$C$13701,MAX(1,ROW()-設定!$B$26)):INDEX($C$1:$C$13701,MAX(1,ROW()-1))),MIN(INDEX($C$1:$C$13701,MIN(13701,ROW()+1)):INDEX($C$1:$C$13701,MIN(13701,ROW()+設定!$B$26))))*10^(設定!$B$27/20)),1,0))</f>
        <v>1</v>
      </c>
      <c r="G4021" s="33" t="n">
        <f aca="false">$G4020+IF($F4021=1,1,0)</f>
        <v>2</v>
      </c>
      <c r="H4021" s="33" t="n">
        <f aca="false">IF($F4021=1,$G4021,"")</f>
        <v>2</v>
      </c>
    </row>
    <row r="4022" customFormat="false" ht="15" hidden="false" customHeight="false" outlineLevel="0" collapsed="false">
      <c r="A4022" s="30" t="n">
        <v>628.125</v>
      </c>
      <c r="B4022" s="31" t="n">
        <v>45.5194</v>
      </c>
      <c r="C4022" s="32" t="n">
        <f aca="false">IF($A4022="","",IF(設定!$B$21="dB",10^($B4022/20),ABS($B4022)))</f>
        <v>188.786093577858</v>
      </c>
      <c r="D4022" s="32" t="n">
        <f aca="false">IF($A4022="","",$A4022^2)</f>
        <v>394541.015625</v>
      </c>
      <c r="E4022" s="32" t="n">
        <f aca="false">IF($A4022="","",IF($C4022&lt;=0,"",1/$C4022^2))</f>
        <v>2.80582124970682E-005</v>
      </c>
      <c r="F4022" s="33" t="n">
        <f aca="false">IF(OR(ROW()-設定!$B$30&lt;2,ROW()+設定!$B$30&gt;13701,N($A4022)&lt;=0,N(INDEX($A$2:$A$13701,MIN(13700,MAX(1,ROW()-1+設定!$B$30))))&lt;=0,$A4022&lt;設定!$B$28,$A4022&gt;設定!$B$29),0,IF(AND($C4022&gt;=MAX(INDEX($C$1:$C$13701,MAX(1,ROW()-設定!$B$24)):INDEX($C$1:$C$13701,MAX(1,ROW()-1))),$C4022&gt;MAX(INDEX($C$1:$C$13701,MIN(13701,ROW()+1)):INDEX($C$1:$C$13701,MIN(13701,ROW()+設定!$B$24))),$C4022&gt;=設定!$B$32,$C4022&gt;=MAX(MIN(INDEX($C$1:$C$13701,MAX(1,ROW()-設定!$B$26)):INDEX($C$1:$C$13701,MAX(1,ROW()-1))),MIN(INDEX($C$1:$C$13701,MIN(13701,ROW()+1)):INDEX($C$1:$C$13701,MIN(13701,ROW()+設定!$B$26))))*10^(設定!$B$27/20)),1,0))</f>
        <v>0</v>
      </c>
      <c r="G4022" s="33" t="n">
        <f aca="false">$G4021+IF($F4022=1,1,0)</f>
        <v>2</v>
      </c>
      <c r="H4022" s="0" t="str">
        <f aca="false">IF($F4022=1,$G4022,"")</f>
        <v/>
      </c>
    </row>
    <row r="4023" customFormat="false" ht="15" hidden="false" customHeight="false" outlineLevel="0" collapsed="false">
      <c r="A4023" s="30" t="n">
        <v>628.28125</v>
      </c>
      <c r="B4023" s="31" t="n">
        <v>45.4108</v>
      </c>
      <c r="C4023" s="32" t="n">
        <f aca="false">IF($A4023="","",IF(設定!$B$21="dB",10^($B4023/20),ABS($B4023)))</f>
        <v>186.440388828886</v>
      </c>
      <c r="D4023" s="32" t="n">
        <f aca="false">IF($A4023="","",$A4023^2)</f>
        <v>394737.329101563</v>
      </c>
      <c r="E4023" s="32" t="n">
        <f aca="false">IF($A4023="","",IF($C4023&lt;=0,"",1/$C4023^2))</f>
        <v>2.87686842717512E-005</v>
      </c>
      <c r="F4023" s="33" t="n">
        <f aca="false">IF(OR(ROW()-設定!$B$30&lt;2,ROW()+設定!$B$30&gt;13701,N($A4023)&lt;=0,N(INDEX($A$2:$A$13701,MIN(13700,MAX(1,ROW()-1+設定!$B$30))))&lt;=0,$A4023&lt;設定!$B$28,$A4023&gt;設定!$B$29),0,IF(AND($C4023&gt;=MAX(INDEX($C$1:$C$13701,MAX(1,ROW()-設定!$B$24)):INDEX($C$1:$C$13701,MAX(1,ROW()-1))),$C4023&gt;MAX(INDEX($C$1:$C$13701,MIN(13701,ROW()+1)):INDEX($C$1:$C$13701,MIN(13701,ROW()+設定!$B$24))),$C4023&gt;=設定!$B$32,$C4023&gt;=MAX(MIN(INDEX($C$1:$C$13701,MAX(1,ROW()-設定!$B$26)):INDEX($C$1:$C$13701,MAX(1,ROW()-1))),MIN(INDEX($C$1:$C$13701,MIN(13701,ROW()+1)):INDEX($C$1:$C$13701,MIN(13701,ROW()+設定!$B$26))))*10^(設定!$B$27/20)),1,0))</f>
        <v>0</v>
      </c>
      <c r="G4023" s="33" t="n">
        <f aca="false">$G4022+IF($F4023=1,1,0)</f>
        <v>2</v>
      </c>
      <c r="H4023" s="0" t="str">
        <f aca="false">IF($F4023=1,$G4023,"")</f>
        <v/>
      </c>
    </row>
    <row r="4024" customFormat="false" ht="15" hidden="false" customHeight="false" outlineLevel="0" collapsed="false">
      <c r="A4024" s="30" t="n">
        <v>628.4375</v>
      </c>
      <c r="B4024" s="31" t="n">
        <v>45.2839</v>
      </c>
      <c r="C4024" s="32" t="n">
        <f aca="false">IF($A4024="","",IF(設定!$B$21="dB",10^($B4024/20),ABS($B4024)))</f>
        <v>183.736314173678</v>
      </c>
      <c r="D4024" s="32" t="n">
        <f aca="false">IF($A4024="","",$A4024^2)</f>
        <v>394933.69140625</v>
      </c>
      <c r="E4024" s="32" t="n">
        <f aca="false">IF($A4024="","",IF($C4024&lt;=0,"",1/$C4024^2))</f>
        <v>2.96217014175563E-005</v>
      </c>
      <c r="F4024" s="33" t="n">
        <f aca="false">IF(OR(ROW()-設定!$B$30&lt;2,ROW()+設定!$B$30&gt;13701,N($A4024)&lt;=0,N(INDEX($A$2:$A$13701,MIN(13700,MAX(1,ROW()-1+設定!$B$30))))&lt;=0,$A4024&lt;設定!$B$28,$A4024&gt;設定!$B$29),0,IF(AND($C4024&gt;=MAX(INDEX($C$1:$C$13701,MAX(1,ROW()-設定!$B$24)):INDEX($C$1:$C$13701,MAX(1,ROW()-1))),$C4024&gt;MAX(INDEX($C$1:$C$13701,MIN(13701,ROW()+1)):INDEX($C$1:$C$13701,MIN(13701,ROW()+設定!$B$24))),$C4024&gt;=設定!$B$32,$C4024&gt;=MAX(MIN(INDEX($C$1:$C$13701,MAX(1,ROW()-設定!$B$26)):INDEX($C$1:$C$13701,MAX(1,ROW()-1))),MIN(INDEX($C$1:$C$13701,MIN(13701,ROW()+1)):INDEX($C$1:$C$13701,MIN(13701,ROW()+設定!$B$26))))*10^(設定!$B$27/20)),1,0))</f>
        <v>0</v>
      </c>
      <c r="G4024" s="33" t="n">
        <f aca="false">$G4023+IF($F4024=1,1,0)</f>
        <v>2</v>
      </c>
      <c r="H4024" s="0" t="str">
        <f aca="false">IF($F4024=1,$G4024,"")</f>
        <v/>
      </c>
    </row>
    <row r="4025" customFormat="false" ht="15" hidden="false" customHeight="false" outlineLevel="0" collapsed="false">
      <c r="A4025" s="30" t="n">
        <v>628.59375</v>
      </c>
      <c r="B4025" s="31" t="n">
        <v>44.9847</v>
      </c>
      <c r="C4025" s="32" t="n">
        <f aca="false">IF($A4025="","",IF(設定!$B$21="dB",10^($B4025/20),ABS($B4025)))</f>
        <v>177.514976790493</v>
      </c>
      <c r="D4025" s="32" t="n">
        <f aca="false">IF($A4025="","",$A4025^2)</f>
        <v>395130.102539063</v>
      </c>
      <c r="E4025" s="32" t="n">
        <f aca="false">IF($A4025="","",IF($C4025&lt;=0,"",1/$C4025^2))</f>
        <v>3.17343786958693E-005</v>
      </c>
      <c r="F4025" s="33" t="n">
        <f aca="false">IF(OR(ROW()-設定!$B$30&lt;2,ROW()+設定!$B$30&gt;13701,N($A4025)&lt;=0,N(INDEX($A$2:$A$13701,MIN(13700,MAX(1,ROW()-1+設定!$B$30))))&lt;=0,$A4025&lt;設定!$B$28,$A4025&gt;設定!$B$29),0,IF(AND($C4025&gt;=MAX(INDEX($C$1:$C$13701,MAX(1,ROW()-設定!$B$24)):INDEX($C$1:$C$13701,MAX(1,ROW()-1))),$C4025&gt;MAX(INDEX($C$1:$C$13701,MIN(13701,ROW()+1)):INDEX($C$1:$C$13701,MIN(13701,ROW()+設定!$B$24))),$C4025&gt;=設定!$B$32,$C4025&gt;=MAX(MIN(INDEX($C$1:$C$13701,MAX(1,ROW()-設定!$B$26)):INDEX($C$1:$C$13701,MAX(1,ROW()-1))),MIN(INDEX($C$1:$C$13701,MIN(13701,ROW()+1)):INDEX($C$1:$C$13701,MIN(13701,ROW()+設定!$B$26))))*10^(設定!$B$27/20)),1,0))</f>
        <v>0</v>
      </c>
      <c r="G4025" s="33" t="n">
        <f aca="false">$G4024+IF($F4025=1,1,0)</f>
        <v>2</v>
      </c>
      <c r="H4025" s="0" t="str">
        <f aca="false">IF($F4025=1,$G4025,"")</f>
        <v/>
      </c>
    </row>
    <row r="4026" customFormat="false" ht="15" hidden="false" customHeight="false" outlineLevel="0" collapsed="false">
      <c r="A4026" s="30" t="n">
        <v>628.75</v>
      </c>
      <c r="B4026" s="31" t="n">
        <v>44.501</v>
      </c>
      <c r="C4026" s="32" t="n">
        <f aca="false">IF($A4026="","",IF(設定!$B$21="dB",10^($B4026/20),ABS($B4026)))</f>
        <v>167.899730870436</v>
      </c>
      <c r="D4026" s="32" t="n">
        <f aca="false">IF($A4026="","",$A4026^2)</f>
        <v>395326.5625</v>
      </c>
      <c r="E4026" s="32" t="n">
        <f aca="false">IF($A4026="","",IF($C4026&lt;=0,"",1/$C4026^2))</f>
        <v>3.54731699836691E-005</v>
      </c>
      <c r="F4026" s="33" t="n">
        <f aca="false">IF(OR(ROW()-設定!$B$30&lt;2,ROW()+設定!$B$30&gt;13701,N($A4026)&lt;=0,N(INDEX($A$2:$A$13701,MIN(13700,MAX(1,ROW()-1+設定!$B$30))))&lt;=0,$A4026&lt;設定!$B$28,$A4026&gt;設定!$B$29),0,IF(AND($C4026&gt;=MAX(INDEX($C$1:$C$13701,MAX(1,ROW()-設定!$B$24)):INDEX($C$1:$C$13701,MAX(1,ROW()-1))),$C4026&gt;MAX(INDEX($C$1:$C$13701,MIN(13701,ROW()+1)):INDEX($C$1:$C$13701,MIN(13701,ROW()+設定!$B$24))),$C4026&gt;=設定!$B$32,$C4026&gt;=MAX(MIN(INDEX($C$1:$C$13701,MAX(1,ROW()-設定!$B$26)):INDEX($C$1:$C$13701,MAX(1,ROW()-1))),MIN(INDEX($C$1:$C$13701,MIN(13701,ROW()+1)):INDEX($C$1:$C$13701,MIN(13701,ROW()+設定!$B$26))))*10^(設定!$B$27/20)),1,0))</f>
        <v>0</v>
      </c>
      <c r="G4026" s="33" t="n">
        <f aca="false">$G4025+IF($F4026=1,1,0)</f>
        <v>2</v>
      </c>
      <c r="H4026" s="0" t="str">
        <f aca="false">IF($F4026=1,$G4026,"")</f>
        <v/>
      </c>
    </row>
    <row r="4027" customFormat="false" ht="15" hidden="false" customHeight="false" outlineLevel="0" collapsed="false">
      <c r="A4027" s="30" t="n">
        <v>628.90625</v>
      </c>
      <c r="B4027" s="31" t="n">
        <v>44.0212</v>
      </c>
      <c r="C4027" s="32" t="n">
        <f aca="false">IF($A4027="","",IF(設定!$B$21="dB",10^($B4027/20),ABS($B4027)))</f>
        <v>158.876622960241</v>
      </c>
      <c r="D4027" s="32" t="n">
        <f aca="false">IF($A4027="","",$A4027^2)</f>
        <v>395523.071289063</v>
      </c>
      <c r="E4027" s="32" t="n">
        <f aca="false">IF($A4027="","",IF($C4027&lt;=0,"",1/$C4027^2))</f>
        <v>3.96168553714109E-005</v>
      </c>
      <c r="F4027" s="33" t="n">
        <f aca="false">IF(OR(ROW()-設定!$B$30&lt;2,ROW()+設定!$B$30&gt;13701,N($A4027)&lt;=0,N(INDEX($A$2:$A$13701,MIN(13700,MAX(1,ROW()-1+設定!$B$30))))&lt;=0,$A4027&lt;設定!$B$28,$A4027&gt;設定!$B$29),0,IF(AND($C4027&gt;=MAX(INDEX($C$1:$C$13701,MAX(1,ROW()-設定!$B$24)):INDEX($C$1:$C$13701,MAX(1,ROW()-1))),$C4027&gt;MAX(INDEX($C$1:$C$13701,MIN(13701,ROW()+1)):INDEX($C$1:$C$13701,MIN(13701,ROW()+設定!$B$24))),$C4027&gt;=設定!$B$32,$C4027&gt;=MAX(MIN(INDEX($C$1:$C$13701,MAX(1,ROW()-設定!$B$26)):INDEX($C$1:$C$13701,MAX(1,ROW()-1))),MIN(INDEX($C$1:$C$13701,MIN(13701,ROW()+1)):INDEX($C$1:$C$13701,MIN(13701,ROW()+設定!$B$26))))*10^(設定!$B$27/20)),1,0))</f>
        <v>0</v>
      </c>
      <c r="G4027" s="33" t="n">
        <f aca="false">$G4026+IF($F4027=1,1,0)</f>
        <v>2</v>
      </c>
      <c r="H4027" s="0" t="str">
        <f aca="false">IF($F4027=1,$G4027,"")</f>
        <v/>
      </c>
    </row>
    <row r="4028" customFormat="false" ht="15" hidden="false" customHeight="false" outlineLevel="0" collapsed="false">
      <c r="A4028" s="30" t="n">
        <v>629.0625</v>
      </c>
      <c r="B4028" s="31" t="n">
        <v>43.4901</v>
      </c>
      <c r="C4028" s="32" t="n">
        <f aca="false">IF($A4028="","",IF(設定!$B$21="dB",10^($B4028/20),ABS($B4028)))</f>
        <v>149.453124869428</v>
      </c>
      <c r="D4028" s="32" t="n">
        <f aca="false">IF($A4028="","",$A4028^2)</f>
        <v>395719.62890625</v>
      </c>
      <c r="E4028" s="32" t="n">
        <f aca="false">IF($A4028="","",IF($C4028&lt;=0,"",1/$C4028^2))</f>
        <v>4.47702995315247E-005</v>
      </c>
      <c r="F4028" s="33" t="n">
        <f aca="false">IF(OR(ROW()-設定!$B$30&lt;2,ROW()+設定!$B$30&gt;13701,N($A4028)&lt;=0,N(INDEX($A$2:$A$13701,MIN(13700,MAX(1,ROW()-1+設定!$B$30))))&lt;=0,$A4028&lt;設定!$B$28,$A4028&gt;設定!$B$29),0,IF(AND($C4028&gt;=MAX(INDEX($C$1:$C$13701,MAX(1,ROW()-設定!$B$24)):INDEX($C$1:$C$13701,MAX(1,ROW()-1))),$C4028&gt;MAX(INDEX($C$1:$C$13701,MIN(13701,ROW()+1)):INDEX($C$1:$C$13701,MIN(13701,ROW()+設定!$B$24))),$C4028&gt;=設定!$B$32,$C4028&gt;=MAX(MIN(INDEX($C$1:$C$13701,MAX(1,ROW()-設定!$B$26)):INDEX($C$1:$C$13701,MAX(1,ROW()-1))),MIN(INDEX($C$1:$C$13701,MIN(13701,ROW()+1)):INDEX($C$1:$C$13701,MIN(13701,ROW()+設定!$B$26))))*10^(設定!$B$27/20)),1,0))</f>
        <v>0</v>
      </c>
      <c r="G4028" s="33" t="n">
        <f aca="false">$G4027+IF($F4028=1,1,0)</f>
        <v>2</v>
      </c>
      <c r="H4028" s="0" t="str">
        <f aca="false">IF($F4028=1,$G4028,"")</f>
        <v/>
      </c>
    </row>
    <row r="4029" customFormat="false" ht="15" hidden="false" customHeight="false" outlineLevel="0" collapsed="false">
      <c r="A4029" s="30" t="n">
        <v>629.21875</v>
      </c>
      <c r="B4029" s="31" t="n">
        <v>42.8154</v>
      </c>
      <c r="C4029" s="32" t="n">
        <f aca="false">IF($A4029="","",IF(設定!$B$21="dB",10^($B4029/20),ABS($B4029)))</f>
        <v>138.283384371879</v>
      </c>
      <c r="D4029" s="32" t="n">
        <f aca="false">IF($A4029="","",$A4029^2)</f>
        <v>395916.235351563</v>
      </c>
      <c r="E4029" s="32" t="n">
        <f aca="false">IF($A4029="","",IF($C4029&lt;=0,"",1/$C4029^2))</f>
        <v>5.2294979850757E-005</v>
      </c>
      <c r="F4029" s="33" t="n">
        <f aca="false">IF(OR(ROW()-設定!$B$30&lt;2,ROW()+設定!$B$30&gt;13701,N($A4029)&lt;=0,N(INDEX($A$2:$A$13701,MIN(13700,MAX(1,ROW()-1+設定!$B$30))))&lt;=0,$A4029&lt;設定!$B$28,$A4029&gt;設定!$B$29),0,IF(AND($C4029&gt;=MAX(INDEX($C$1:$C$13701,MAX(1,ROW()-設定!$B$24)):INDEX($C$1:$C$13701,MAX(1,ROW()-1))),$C4029&gt;MAX(INDEX($C$1:$C$13701,MIN(13701,ROW()+1)):INDEX($C$1:$C$13701,MIN(13701,ROW()+設定!$B$24))),$C4029&gt;=設定!$B$32,$C4029&gt;=MAX(MIN(INDEX($C$1:$C$13701,MAX(1,ROW()-設定!$B$26)):INDEX($C$1:$C$13701,MAX(1,ROW()-1))),MIN(INDEX($C$1:$C$13701,MIN(13701,ROW()+1)):INDEX($C$1:$C$13701,MIN(13701,ROW()+設定!$B$26))))*10^(設定!$B$27/20)),1,0))</f>
        <v>0</v>
      </c>
      <c r="G4029" s="33" t="n">
        <f aca="false">$G4028+IF($F4029=1,1,0)</f>
        <v>2</v>
      </c>
      <c r="H4029" s="0" t="str">
        <f aca="false">IF($F4029=1,$G4029,"")</f>
        <v/>
      </c>
    </row>
    <row r="4030" customFormat="false" ht="15" hidden="false" customHeight="false" outlineLevel="0" collapsed="false">
      <c r="A4030" s="30" t="n">
        <v>629.375</v>
      </c>
      <c r="B4030" s="31" t="n">
        <v>42.1656</v>
      </c>
      <c r="C4030" s="32" t="n">
        <f aca="false">IF($A4030="","",IF(設定!$B$21="dB",10^($B4030/20),ABS($B4030)))</f>
        <v>128.315759830522</v>
      </c>
      <c r="D4030" s="32" t="n">
        <f aca="false">IF($A4030="","",$A4030^2)</f>
        <v>396112.890625</v>
      </c>
      <c r="E4030" s="32" t="n">
        <f aca="false">IF($A4030="","",IF($C4030&lt;=0,"",1/$C4030^2))</f>
        <v>6.07351348377451E-005</v>
      </c>
      <c r="F4030" s="33" t="n">
        <f aca="false">IF(OR(ROW()-設定!$B$30&lt;2,ROW()+設定!$B$30&gt;13701,N($A4030)&lt;=0,N(INDEX($A$2:$A$13701,MIN(13700,MAX(1,ROW()-1+設定!$B$30))))&lt;=0,$A4030&lt;設定!$B$28,$A4030&gt;設定!$B$29),0,IF(AND($C4030&gt;=MAX(INDEX($C$1:$C$13701,MAX(1,ROW()-設定!$B$24)):INDEX($C$1:$C$13701,MAX(1,ROW()-1))),$C4030&gt;MAX(INDEX($C$1:$C$13701,MIN(13701,ROW()+1)):INDEX($C$1:$C$13701,MIN(13701,ROW()+設定!$B$24))),$C4030&gt;=設定!$B$32,$C4030&gt;=MAX(MIN(INDEX($C$1:$C$13701,MAX(1,ROW()-設定!$B$26)):INDEX($C$1:$C$13701,MAX(1,ROW()-1))),MIN(INDEX($C$1:$C$13701,MIN(13701,ROW()+1)):INDEX($C$1:$C$13701,MIN(13701,ROW()+設定!$B$26))))*10^(設定!$B$27/20)),1,0))</f>
        <v>0</v>
      </c>
      <c r="G4030" s="33" t="n">
        <f aca="false">$G4029+IF($F4030=1,1,0)</f>
        <v>2</v>
      </c>
      <c r="H4030" s="0" t="str">
        <f aca="false">IF($F4030=1,$G4030,"")</f>
        <v/>
      </c>
    </row>
    <row r="4031" customFormat="false" ht="15" hidden="false" customHeight="false" outlineLevel="0" collapsed="false">
      <c r="A4031" s="30" t="n">
        <v>629.53125</v>
      </c>
      <c r="B4031" s="31" t="n">
        <v>41.4688</v>
      </c>
      <c r="C4031" s="32" t="n">
        <f aca="false">IF($A4031="","",IF(設定!$B$21="dB",10^($B4031/20),ABS($B4031)))</f>
        <v>118.424074678954</v>
      </c>
      <c r="D4031" s="32" t="n">
        <f aca="false">IF($A4031="","",$A4031^2)</f>
        <v>396309.594726563</v>
      </c>
      <c r="E4031" s="32" t="n">
        <f aca="false">IF($A4031="","",IF($C4031&lt;=0,"",1/$C4031^2))</f>
        <v>7.13050025912519E-005</v>
      </c>
      <c r="F4031" s="33" t="n">
        <f aca="false">IF(OR(ROW()-設定!$B$30&lt;2,ROW()+設定!$B$30&gt;13701,N($A4031)&lt;=0,N(INDEX($A$2:$A$13701,MIN(13700,MAX(1,ROW()-1+設定!$B$30))))&lt;=0,$A4031&lt;設定!$B$28,$A4031&gt;設定!$B$29),0,IF(AND($C4031&gt;=MAX(INDEX($C$1:$C$13701,MAX(1,ROW()-設定!$B$24)):INDEX($C$1:$C$13701,MAX(1,ROW()-1))),$C4031&gt;MAX(INDEX($C$1:$C$13701,MIN(13701,ROW()+1)):INDEX($C$1:$C$13701,MIN(13701,ROW()+設定!$B$24))),$C4031&gt;=設定!$B$32,$C4031&gt;=MAX(MIN(INDEX($C$1:$C$13701,MAX(1,ROW()-設定!$B$26)):INDEX($C$1:$C$13701,MAX(1,ROW()-1))),MIN(INDEX($C$1:$C$13701,MIN(13701,ROW()+1)):INDEX($C$1:$C$13701,MIN(13701,ROW()+設定!$B$26))))*10^(設定!$B$27/20)),1,0))</f>
        <v>0</v>
      </c>
      <c r="G4031" s="33" t="n">
        <f aca="false">$G4030+IF($F4031=1,1,0)</f>
        <v>2</v>
      </c>
      <c r="H4031" s="0" t="str">
        <f aca="false">IF($F4031=1,$G4031,"")</f>
        <v/>
      </c>
    </row>
    <row r="4032" customFormat="false" ht="15" hidden="false" customHeight="false" outlineLevel="0" collapsed="false">
      <c r="A4032" s="30" t="n">
        <v>629.6875</v>
      </c>
      <c r="B4032" s="31" t="n">
        <v>40.8989</v>
      </c>
      <c r="C4032" s="32" t="n">
        <f aca="false">IF($A4032="","",IF(設定!$B$21="dB",10^($B4032/20),ABS($B4032)))</f>
        <v>110.90343558399</v>
      </c>
      <c r="D4032" s="32" t="n">
        <f aca="false">IF($A4032="","",$A4032^2)</f>
        <v>396506.34765625</v>
      </c>
      <c r="E4032" s="32" t="n">
        <f aca="false">IF($A4032="","",IF($C4032&lt;=0,"",1/$C4032^2))</f>
        <v>8.13036419496308E-005</v>
      </c>
      <c r="F4032" s="33" t="n">
        <f aca="false">IF(OR(ROW()-設定!$B$30&lt;2,ROW()+設定!$B$30&gt;13701,N($A4032)&lt;=0,N(INDEX($A$2:$A$13701,MIN(13700,MAX(1,ROW()-1+設定!$B$30))))&lt;=0,$A4032&lt;設定!$B$28,$A4032&gt;設定!$B$29),0,IF(AND($C4032&gt;=MAX(INDEX($C$1:$C$13701,MAX(1,ROW()-設定!$B$24)):INDEX($C$1:$C$13701,MAX(1,ROW()-1))),$C4032&gt;MAX(INDEX($C$1:$C$13701,MIN(13701,ROW()+1)):INDEX($C$1:$C$13701,MIN(13701,ROW()+設定!$B$24))),$C4032&gt;=設定!$B$32,$C4032&gt;=MAX(MIN(INDEX($C$1:$C$13701,MAX(1,ROW()-設定!$B$26)):INDEX($C$1:$C$13701,MAX(1,ROW()-1))),MIN(INDEX($C$1:$C$13701,MIN(13701,ROW()+1)):INDEX($C$1:$C$13701,MIN(13701,ROW()+設定!$B$26))))*10^(設定!$B$27/20)),1,0))</f>
        <v>0</v>
      </c>
      <c r="G4032" s="33" t="n">
        <f aca="false">$G4031+IF($F4032=1,1,0)</f>
        <v>2</v>
      </c>
      <c r="H4032" s="0" t="str">
        <f aca="false">IF($F4032=1,$G4032,"")</f>
        <v/>
      </c>
    </row>
    <row r="4033" customFormat="false" ht="15" hidden="false" customHeight="false" outlineLevel="0" collapsed="false">
      <c r="A4033" s="30" t="n">
        <v>629.84375</v>
      </c>
      <c r="B4033" s="31" t="n">
        <v>40.3861</v>
      </c>
      <c r="C4033" s="32" t="n">
        <f aca="false">IF($A4033="","",IF(設定!$B$21="dB",10^($B4033/20),ABS($B4033)))</f>
        <v>104.545417186082</v>
      </c>
      <c r="D4033" s="32" t="n">
        <f aca="false">IF($A4033="","",$A4033^2)</f>
        <v>396703.149414063</v>
      </c>
      <c r="E4033" s="32" t="n">
        <f aca="false">IF($A4033="","",IF($C4033&lt;=0,"",1/$C4033^2))</f>
        <v>9.14934491333627E-005</v>
      </c>
      <c r="F4033" s="33" t="n">
        <f aca="false">IF(OR(ROW()-設定!$B$30&lt;2,ROW()+設定!$B$30&gt;13701,N($A4033)&lt;=0,N(INDEX($A$2:$A$13701,MIN(13700,MAX(1,ROW()-1+設定!$B$30))))&lt;=0,$A4033&lt;設定!$B$28,$A4033&gt;設定!$B$29),0,IF(AND($C4033&gt;=MAX(INDEX($C$1:$C$13701,MAX(1,ROW()-設定!$B$24)):INDEX($C$1:$C$13701,MAX(1,ROW()-1))),$C4033&gt;MAX(INDEX($C$1:$C$13701,MIN(13701,ROW()+1)):INDEX($C$1:$C$13701,MIN(13701,ROW()+設定!$B$24))),$C4033&gt;=設定!$B$32,$C4033&gt;=MAX(MIN(INDEX($C$1:$C$13701,MAX(1,ROW()-設定!$B$26)):INDEX($C$1:$C$13701,MAX(1,ROW()-1))),MIN(INDEX($C$1:$C$13701,MIN(13701,ROW()+1)):INDEX($C$1:$C$13701,MIN(13701,ROW()+設定!$B$26))))*10^(設定!$B$27/20)),1,0))</f>
        <v>0</v>
      </c>
      <c r="G4033" s="33" t="n">
        <f aca="false">$G4032+IF($F4033=1,1,0)</f>
        <v>2</v>
      </c>
      <c r="H4033" s="0" t="str">
        <f aca="false">IF($F4033=1,$G4033,"")</f>
        <v/>
      </c>
    </row>
    <row r="4034" customFormat="false" ht="15" hidden="false" customHeight="false" outlineLevel="0" collapsed="false">
      <c r="A4034" s="30" t="n">
        <v>630</v>
      </c>
      <c r="B4034" s="31" t="n">
        <v>39.9175</v>
      </c>
      <c r="C4034" s="32" t="n">
        <f aca="false">IF($A4034="","",IF(設定!$B$21="dB",10^($B4034/20),ABS($B4034)))</f>
        <v>99.0546801571912</v>
      </c>
      <c r="D4034" s="32" t="n">
        <f aca="false">IF($A4034="","",$A4034^2)</f>
        <v>396900</v>
      </c>
      <c r="E4034" s="32" t="n">
        <f aca="false">IF($A4034="","",IF($C4034&lt;=0,"",1/$C4034^2))</f>
        <v>0.000101917790518762</v>
      </c>
      <c r="F4034" s="33" t="n">
        <f aca="false">IF(OR(ROW()-設定!$B$30&lt;2,ROW()+設定!$B$30&gt;13701,N($A4034)&lt;=0,N(INDEX($A$2:$A$13701,MIN(13700,MAX(1,ROW()-1+設定!$B$30))))&lt;=0,$A4034&lt;設定!$B$28,$A4034&gt;設定!$B$29),0,IF(AND($C4034&gt;=MAX(INDEX($C$1:$C$13701,MAX(1,ROW()-設定!$B$24)):INDEX($C$1:$C$13701,MAX(1,ROW()-1))),$C4034&gt;MAX(INDEX($C$1:$C$13701,MIN(13701,ROW()+1)):INDEX($C$1:$C$13701,MIN(13701,ROW()+設定!$B$24))),$C4034&gt;=設定!$B$32,$C4034&gt;=MAX(MIN(INDEX($C$1:$C$13701,MAX(1,ROW()-設定!$B$26)):INDEX($C$1:$C$13701,MAX(1,ROW()-1))),MIN(INDEX($C$1:$C$13701,MIN(13701,ROW()+1)):INDEX($C$1:$C$13701,MIN(13701,ROW()+設定!$B$26))))*10^(設定!$B$27/20)),1,0))</f>
        <v>0</v>
      </c>
      <c r="G4034" s="33" t="n">
        <f aca="false">$G4033+IF($F4034=1,1,0)</f>
        <v>2</v>
      </c>
      <c r="H4034" s="0" t="str">
        <f aca="false">IF($F4034=1,$G4034,"")</f>
        <v/>
      </c>
    </row>
    <row r="4035" customFormat="false" ht="15" hidden="false" customHeight="false" outlineLevel="0" collapsed="false">
      <c r="A4035" s="30" t="n">
        <v>630.15625</v>
      </c>
      <c r="B4035" s="31" t="n">
        <v>39.3863</v>
      </c>
      <c r="C4035" s="32" t="n">
        <f aca="false">IF($A4035="","",IF(設定!$B$21="dB",10^($B4035/20),ABS($B4035)))</f>
        <v>93.1783466306979</v>
      </c>
      <c r="D4035" s="32" t="n">
        <f aca="false">IF($A4035="","",$A4035^2)</f>
        <v>397096.899414063</v>
      </c>
      <c r="E4035" s="32" t="n">
        <f aca="false">IF($A4035="","",IF($C4035&lt;=0,"",1/$C4035^2))</f>
        <v>0.000115178123855932</v>
      </c>
      <c r="F4035" s="33" t="n">
        <f aca="false">IF(OR(ROW()-設定!$B$30&lt;2,ROW()+設定!$B$30&gt;13701,N($A4035)&lt;=0,N(INDEX($A$2:$A$13701,MIN(13700,MAX(1,ROW()-1+設定!$B$30))))&lt;=0,$A4035&lt;設定!$B$28,$A4035&gt;設定!$B$29),0,IF(AND($C4035&gt;=MAX(INDEX($C$1:$C$13701,MAX(1,ROW()-設定!$B$24)):INDEX($C$1:$C$13701,MAX(1,ROW()-1))),$C4035&gt;MAX(INDEX($C$1:$C$13701,MIN(13701,ROW()+1)):INDEX($C$1:$C$13701,MIN(13701,ROW()+設定!$B$24))),$C4035&gt;=設定!$B$32,$C4035&gt;=MAX(MIN(INDEX($C$1:$C$13701,MAX(1,ROW()-設定!$B$26)):INDEX($C$1:$C$13701,MAX(1,ROW()-1))),MIN(INDEX($C$1:$C$13701,MIN(13701,ROW()+1)):INDEX($C$1:$C$13701,MIN(13701,ROW()+設定!$B$26))))*10^(設定!$B$27/20)),1,0))</f>
        <v>0</v>
      </c>
      <c r="G4035" s="33" t="n">
        <f aca="false">$G4034+IF($F4035=1,1,0)</f>
        <v>2</v>
      </c>
      <c r="H4035" s="0" t="str">
        <f aca="false">IF($F4035=1,$G4035,"")</f>
        <v/>
      </c>
    </row>
    <row r="4036" customFormat="false" ht="15" hidden="false" customHeight="false" outlineLevel="0" collapsed="false">
      <c r="A4036" s="30" t="n">
        <v>630.3125</v>
      </c>
      <c r="B4036" s="31" t="n">
        <v>38.8566</v>
      </c>
      <c r="C4036" s="32" t="n">
        <f aca="false">IF($A4036="","",IF(設定!$B$21="dB",10^($B4036/20),ABS($B4036)))</f>
        <v>87.6657595591088</v>
      </c>
      <c r="D4036" s="32" t="n">
        <f aca="false">IF($A4036="","",$A4036^2)</f>
        <v>397293.84765625</v>
      </c>
      <c r="E4036" s="32" t="n">
        <f aca="false">IF($A4036="","",IF($C4036&lt;=0,"",1/$C4036^2))</f>
        <v>0.000130118785194405</v>
      </c>
      <c r="F4036" s="33" t="n">
        <f aca="false">IF(OR(ROW()-設定!$B$30&lt;2,ROW()+設定!$B$30&gt;13701,N($A4036)&lt;=0,N(INDEX($A$2:$A$13701,MIN(13700,MAX(1,ROW()-1+設定!$B$30))))&lt;=0,$A4036&lt;設定!$B$28,$A4036&gt;設定!$B$29),0,IF(AND($C4036&gt;=MAX(INDEX($C$1:$C$13701,MAX(1,ROW()-設定!$B$24)):INDEX($C$1:$C$13701,MAX(1,ROW()-1))),$C4036&gt;MAX(INDEX($C$1:$C$13701,MIN(13701,ROW()+1)):INDEX($C$1:$C$13701,MIN(13701,ROW()+設定!$B$24))),$C4036&gt;=設定!$B$32,$C4036&gt;=MAX(MIN(INDEX($C$1:$C$13701,MAX(1,ROW()-設定!$B$26)):INDEX($C$1:$C$13701,MAX(1,ROW()-1))),MIN(INDEX($C$1:$C$13701,MIN(13701,ROW()+1)):INDEX($C$1:$C$13701,MIN(13701,ROW()+設定!$B$26))))*10^(設定!$B$27/20)),1,0))</f>
        <v>0</v>
      </c>
      <c r="G4036" s="33" t="n">
        <f aca="false">$G4035+IF($F4036=1,1,0)</f>
        <v>2</v>
      </c>
      <c r="H4036" s="0" t="str">
        <f aca="false">IF($F4036=1,$G4036,"")</f>
        <v/>
      </c>
    </row>
    <row r="4037" customFormat="false" ht="15" hidden="false" customHeight="false" outlineLevel="0" collapsed="false">
      <c r="A4037" s="30" t="n">
        <v>630.46875</v>
      </c>
      <c r="B4037" s="31" t="n">
        <v>38.3519</v>
      </c>
      <c r="C4037" s="32" t="n">
        <f aca="false">IF($A4037="","",IF(設定!$B$21="dB",10^($B4037/20),ABS($B4037)))</f>
        <v>82.7170428657822</v>
      </c>
      <c r="D4037" s="32" t="n">
        <f aca="false">IF($A4037="","",$A4037^2)</f>
        <v>397490.844726563</v>
      </c>
      <c r="E4037" s="32" t="n">
        <f aca="false">IF($A4037="","",IF($C4037&lt;=0,"",1/$C4037^2))</f>
        <v>0.00014615376247662</v>
      </c>
      <c r="F4037" s="33" t="n">
        <f aca="false">IF(OR(ROW()-設定!$B$30&lt;2,ROW()+設定!$B$30&gt;13701,N($A4037)&lt;=0,N(INDEX($A$2:$A$13701,MIN(13700,MAX(1,ROW()-1+設定!$B$30))))&lt;=0,$A4037&lt;設定!$B$28,$A4037&gt;設定!$B$29),0,IF(AND($C4037&gt;=MAX(INDEX($C$1:$C$13701,MAX(1,ROW()-設定!$B$24)):INDEX($C$1:$C$13701,MAX(1,ROW()-1))),$C4037&gt;MAX(INDEX($C$1:$C$13701,MIN(13701,ROW()+1)):INDEX($C$1:$C$13701,MIN(13701,ROW()+設定!$B$24))),$C4037&gt;=設定!$B$32,$C4037&gt;=MAX(MIN(INDEX($C$1:$C$13701,MAX(1,ROW()-設定!$B$26)):INDEX($C$1:$C$13701,MAX(1,ROW()-1))),MIN(INDEX($C$1:$C$13701,MIN(13701,ROW()+1)):INDEX($C$1:$C$13701,MIN(13701,ROW()+設定!$B$26))))*10^(設定!$B$27/20)),1,0))</f>
        <v>0</v>
      </c>
      <c r="G4037" s="33" t="n">
        <f aca="false">$G4036+IF($F4037=1,1,0)</f>
        <v>2</v>
      </c>
      <c r="H4037" s="0" t="str">
        <f aca="false">IF($F4037=1,$G4037,"")</f>
        <v/>
      </c>
    </row>
    <row r="4038" customFormat="false" ht="15" hidden="false" customHeight="false" outlineLevel="0" collapsed="false">
      <c r="A4038" s="30" t="n">
        <v>630.625</v>
      </c>
      <c r="B4038" s="31" t="n">
        <v>37.9633</v>
      </c>
      <c r="C4038" s="32" t="n">
        <f aca="false">IF($A4038="","",IF(設定!$B$21="dB",10^($B4038/20),ABS($B4038)))</f>
        <v>79.097908486764</v>
      </c>
      <c r="D4038" s="32" t="n">
        <f aca="false">IF($A4038="","",$A4038^2)</f>
        <v>397687.890625</v>
      </c>
      <c r="E4038" s="32" t="n">
        <f aca="false">IF($A4038="","",IF($C4038&lt;=0,"",1/$C4038^2))</f>
        <v>0.000159834306117572</v>
      </c>
      <c r="F4038" s="33" t="n">
        <f aca="false">IF(OR(ROW()-設定!$B$30&lt;2,ROW()+設定!$B$30&gt;13701,N($A4038)&lt;=0,N(INDEX($A$2:$A$13701,MIN(13700,MAX(1,ROW()-1+設定!$B$30))))&lt;=0,$A4038&lt;設定!$B$28,$A4038&gt;設定!$B$29),0,IF(AND($C4038&gt;=MAX(INDEX($C$1:$C$13701,MAX(1,ROW()-設定!$B$24)):INDEX($C$1:$C$13701,MAX(1,ROW()-1))),$C4038&gt;MAX(INDEX($C$1:$C$13701,MIN(13701,ROW()+1)):INDEX($C$1:$C$13701,MIN(13701,ROW()+設定!$B$24))),$C4038&gt;=設定!$B$32,$C4038&gt;=MAX(MIN(INDEX($C$1:$C$13701,MAX(1,ROW()-設定!$B$26)):INDEX($C$1:$C$13701,MAX(1,ROW()-1))),MIN(INDEX($C$1:$C$13701,MIN(13701,ROW()+1)):INDEX($C$1:$C$13701,MIN(13701,ROW()+設定!$B$26))))*10^(設定!$B$27/20)),1,0))</f>
        <v>0</v>
      </c>
      <c r="G4038" s="33" t="n">
        <f aca="false">$G4037+IF($F4038=1,1,0)</f>
        <v>2</v>
      </c>
      <c r="H4038" s="0" t="str">
        <f aca="false">IF($F4038=1,$G4038,"")</f>
        <v/>
      </c>
    </row>
    <row r="4039" customFormat="false" ht="15" hidden="false" customHeight="false" outlineLevel="0" collapsed="false">
      <c r="A4039" s="30" t="n">
        <v>630.78125</v>
      </c>
      <c r="B4039" s="31" t="n">
        <v>37.467</v>
      </c>
      <c r="C4039" s="32" t="n">
        <f aca="false">IF($A4039="","",IF(設定!$B$21="dB",10^($B4039/20),ABS($B4039)))</f>
        <v>74.7050567502237</v>
      </c>
      <c r="D4039" s="32" t="n">
        <f aca="false">IF($A4039="","",$A4039^2)</f>
        <v>397884.985351563</v>
      </c>
      <c r="E4039" s="32" t="n">
        <f aca="false">IF($A4039="","",IF($C4039&lt;=0,"",1/$C4039^2))</f>
        <v>0.00017918431880502</v>
      </c>
      <c r="F4039" s="33" t="n">
        <f aca="false">IF(OR(ROW()-設定!$B$30&lt;2,ROW()+設定!$B$30&gt;13701,N($A4039)&lt;=0,N(INDEX($A$2:$A$13701,MIN(13700,MAX(1,ROW()-1+設定!$B$30))))&lt;=0,$A4039&lt;設定!$B$28,$A4039&gt;設定!$B$29),0,IF(AND($C4039&gt;=MAX(INDEX($C$1:$C$13701,MAX(1,ROW()-設定!$B$24)):INDEX($C$1:$C$13701,MAX(1,ROW()-1))),$C4039&gt;MAX(INDEX($C$1:$C$13701,MIN(13701,ROW()+1)):INDEX($C$1:$C$13701,MIN(13701,ROW()+設定!$B$24))),$C4039&gt;=設定!$B$32,$C4039&gt;=MAX(MIN(INDEX($C$1:$C$13701,MAX(1,ROW()-設定!$B$26)):INDEX($C$1:$C$13701,MAX(1,ROW()-1))),MIN(INDEX($C$1:$C$13701,MIN(13701,ROW()+1)):INDEX($C$1:$C$13701,MIN(13701,ROW()+設定!$B$26))))*10^(設定!$B$27/20)),1,0))</f>
        <v>0</v>
      </c>
      <c r="G4039" s="33" t="n">
        <f aca="false">$G4038+IF($F4039=1,1,0)</f>
        <v>2</v>
      </c>
      <c r="H4039" s="0" t="str">
        <f aca="false">IF($F4039=1,$G4039,"")</f>
        <v/>
      </c>
    </row>
    <row r="4040" customFormat="false" ht="15" hidden="false" customHeight="false" outlineLevel="0" collapsed="false">
      <c r="A4040" s="30" t="n">
        <v>630.9375</v>
      </c>
      <c r="B4040" s="31" t="n">
        <v>37.0406</v>
      </c>
      <c r="C4040" s="32" t="n">
        <f aca="false">IF($A4040="","",IF(設定!$B$21="dB",10^($B4040/20),ABS($B4040)))</f>
        <v>71.1262644239254</v>
      </c>
      <c r="D4040" s="32" t="n">
        <f aca="false">IF($A4040="","",$A4040^2)</f>
        <v>398082.12890625</v>
      </c>
      <c r="E4040" s="32" t="n">
        <f aca="false">IF($A4040="","",IF($C4040&lt;=0,"",1/$C4040^2))</f>
        <v>0.000197669653052868</v>
      </c>
      <c r="F4040" s="33" t="n">
        <f aca="false">IF(OR(ROW()-設定!$B$30&lt;2,ROW()+設定!$B$30&gt;13701,N($A4040)&lt;=0,N(INDEX($A$2:$A$13701,MIN(13700,MAX(1,ROW()-1+設定!$B$30))))&lt;=0,$A4040&lt;設定!$B$28,$A4040&gt;設定!$B$29),0,IF(AND($C4040&gt;=MAX(INDEX($C$1:$C$13701,MAX(1,ROW()-設定!$B$24)):INDEX($C$1:$C$13701,MAX(1,ROW()-1))),$C4040&gt;MAX(INDEX($C$1:$C$13701,MIN(13701,ROW()+1)):INDEX($C$1:$C$13701,MIN(13701,ROW()+設定!$B$24))),$C4040&gt;=設定!$B$32,$C4040&gt;=MAX(MIN(INDEX($C$1:$C$13701,MAX(1,ROW()-設定!$B$26)):INDEX($C$1:$C$13701,MAX(1,ROW()-1))),MIN(INDEX($C$1:$C$13701,MIN(13701,ROW()+1)):INDEX($C$1:$C$13701,MIN(13701,ROW()+設定!$B$26))))*10^(設定!$B$27/20)),1,0))</f>
        <v>0</v>
      </c>
      <c r="G4040" s="33" t="n">
        <f aca="false">$G4039+IF($F4040=1,1,0)</f>
        <v>2</v>
      </c>
      <c r="H4040" s="0" t="str">
        <f aca="false">IF($F4040=1,$G4040,"")</f>
        <v/>
      </c>
    </row>
    <row r="4041" customFormat="false" ht="15" hidden="false" customHeight="false" outlineLevel="0" collapsed="false">
      <c r="A4041" s="30" t="n">
        <v>631.09375</v>
      </c>
      <c r="B4041" s="31" t="n">
        <v>36.6219</v>
      </c>
      <c r="C4041" s="32" t="n">
        <f aca="false">IF($A4041="","",IF(設定!$B$21="dB",10^($B4041/20),ABS($B4041)))</f>
        <v>67.7789754911518</v>
      </c>
      <c r="D4041" s="32" t="n">
        <f aca="false">IF($A4041="","",$A4041^2)</f>
        <v>398279.321289063</v>
      </c>
      <c r="E4041" s="32" t="n">
        <f aca="false">IF($A4041="","",IF($C4041&lt;=0,"",1/$C4041^2))</f>
        <v>0.000217675725193684</v>
      </c>
      <c r="F4041" s="33" t="n">
        <f aca="false">IF(OR(ROW()-設定!$B$30&lt;2,ROW()+設定!$B$30&gt;13701,N($A4041)&lt;=0,N(INDEX($A$2:$A$13701,MIN(13700,MAX(1,ROW()-1+設定!$B$30))))&lt;=0,$A4041&lt;設定!$B$28,$A4041&gt;設定!$B$29),0,IF(AND($C4041&gt;=MAX(INDEX($C$1:$C$13701,MAX(1,ROW()-設定!$B$24)):INDEX($C$1:$C$13701,MAX(1,ROW()-1))),$C4041&gt;MAX(INDEX($C$1:$C$13701,MIN(13701,ROW()+1)):INDEX($C$1:$C$13701,MIN(13701,ROW()+設定!$B$24))),$C4041&gt;=設定!$B$32,$C4041&gt;=MAX(MIN(INDEX($C$1:$C$13701,MAX(1,ROW()-設定!$B$26)):INDEX($C$1:$C$13701,MAX(1,ROW()-1))),MIN(INDEX($C$1:$C$13701,MIN(13701,ROW()+1)):INDEX($C$1:$C$13701,MIN(13701,ROW()+設定!$B$26))))*10^(設定!$B$27/20)),1,0))</f>
        <v>0</v>
      </c>
      <c r="G4041" s="33" t="n">
        <f aca="false">$G4040+IF($F4041=1,1,0)</f>
        <v>2</v>
      </c>
      <c r="H4041" s="0" t="str">
        <f aca="false">IF($F4041=1,$G4041,"")</f>
        <v/>
      </c>
    </row>
    <row r="4042" customFormat="false" ht="15" hidden="false" customHeight="false" outlineLevel="0" collapsed="false">
      <c r="A4042" s="30" t="n">
        <v>631.25</v>
      </c>
      <c r="B4042" s="31" t="n">
        <v>36.1278</v>
      </c>
      <c r="C4042" s="32" t="n">
        <f aca="false">IF($A4042="","",IF(設定!$B$21="dB",10^($B4042/20),ABS($B4042)))</f>
        <v>64.030958062625</v>
      </c>
      <c r="D4042" s="32" t="n">
        <f aca="false">IF($A4042="","",$A4042^2)</f>
        <v>398476.5625</v>
      </c>
      <c r="E4042" s="32" t="n">
        <f aca="false">IF($A4042="","",IF($C4042&lt;=0,"",1/$C4042^2))</f>
        <v>0.000243904604991415</v>
      </c>
      <c r="F4042" s="33" t="n">
        <f aca="false">IF(OR(ROW()-設定!$B$30&lt;2,ROW()+設定!$B$30&gt;13701,N($A4042)&lt;=0,N(INDEX($A$2:$A$13701,MIN(13700,MAX(1,ROW()-1+設定!$B$30))))&lt;=0,$A4042&lt;設定!$B$28,$A4042&gt;設定!$B$29),0,IF(AND($C4042&gt;=MAX(INDEX($C$1:$C$13701,MAX(1,ROW()-設定!$B$24)):INDEX($C$1:$C$13701,MAX(1,ROW()-1))),$C4042&gt;MAX(INDEX($C$1:$C$13701,MIN(13701,ROW()+1)):INDEX($C$1:$C$13701,MIN(13701,ROW()+設定!$B$24))),$C4042&gt;=設定!$B$32,$C4042&gt;=MAX(MIN(INDEX($C$1:$C$13701,MAX(1,ROW()-設定!$B$26)):INDEX($C$1:$C$13701,MAX(1,ROW()-1))),MIN(INDEX($C$1:$C$13701,MIN(13701,ROW()+1)):INDEX($C$1:$C$13701,MIN(13701,ROW()+設定!$B$26))))*10^(設定!$B$27/20)),1,0))</f>
        <v>0</v>
      </c>
      <c r="G4042" s="33" t="n">
        <f aca="false">$G4041+IF($F4042=1,1,0)</f>
        <v>2</v>
      </c>
      <c r="H4042" s="0" t="str">
        <f aca="false">IF($F4042=1,$G4042,"")</f>
        <v/>
      </c>
    </row>
    <row r="4043" customFormat="false" ht="15" hidden="false" customHeight="false" outlineLevel="0" collapsed="false">
      <c r="A4043" s="30" t="n">
        <v>631.40625</v>
      </c>
      <c r="B4043" s="31" t="n">
        <v>35.6861</v>
      </c>
      <c r="C4043" s="32" t="n">
        <f aca="false">IF($A4043="","",IF(設定!$B$21="dB",10^($B4043/20),ABS($B4043)))</f>
        <v>60.8562237472165</v>
      </c>
      <c r="D4043" s="32" t="n">
        <f aca="false">IF($A4043="","",$A4043^2)</f>
        <v>398673.852539063</v>
      </c>
      <c r="E4043" s="32" t="n">
        <f aca="false">IF($A4043="","",IF($C4043&lt;=0,"",1/$C4043^2))</f>
        <v>0.000270016311261911</v>
      </c>
      <c r="F4043" s="33" t="n">
        <f aca="false">IF(OR(ROW()-設定!$B$30&lt;2,ROW()+設定!$B$30&gt;13701,N($A4043)&lt;=0,N(INDEX($A$2:$A$13701,MIN(13700,MAX(1,ROW()-1+設定!$B$30))))&lt;=0,$A4043&lt;設定!$B$28,$A4043&gt;設定!$B$29),0,IF(AND($C4043&gt;=MAX(INDEX($C$1:$C$13701,MAX(1,ROW()-設定!$B$24)):INDEX($C$1:$C$13701,MAX(1,ROW()-1))),$C4043&gt;MAX(INDEX($C$1:$C$13701,MIN(13701,ROW()+1)):INDEX($C$1:$C$13701,MIN(13701,ROW()+設定!$B$24))),$C4043&gt;=設定!$B$32,$C4043&gt;=MAX(MIN(INDEX($C$1:$C$13701,MAX(1,ROW()-設定!$B$26)):INDEX($C$1:$C$13701,MAX(1,ROW()-1))),MIN(INDEX($C$1:$C$13701,MIN(13701,ROW()+1)):INDEX($C$1:$C$13701,MIN(13701,ROW()+設定!$B$26))))*10^(設定!$B$27/20)),1,0))</f>
        <v>0</v>
      </c>
      <c r="G4043" s="33" t="n">
        <f aca="false">$G4042+IF($F4043=1,1,0)</f>
        <v>2</v>
      </c>
      <c r="H4043" s="0" t="str">
        <f aca="false">IF($F4043=1,$G4043,"")</f>
        <v/>
      </c>
    </row>
    <row r="4044" customFormat="false" ht="15" hidden="false" customHeight="false" outlineLevel="0" collapsed="false">
      <c r="A4044" s="30" t="n">
        <v>631.5625</v>
      </c>
      <c r="B4044" s="31" t="n">
        <v>35.4679</v>
      </c>
      <c r="C4044" s="32" t="n">
        <f aca="false">IF($A4044="","",IF(設定!$B$21="dB",10^($B4044/20),ABS($B4044)))</f>
        <v>59.3464847997163</v>
      </c>
      <c r="D4044" s="32" t="n">
        <f aca="false">IF($A4044="","",$A4044^2)</f>
        <v>398871.19140625</v>
      </c>
      <c r="E4044" s="32" t="n">
        <f aca="false">IF($A4044="","",IF($C4044&lt;=0,"",1/$C4044^2))</f>
        <v>0.000283929161577772</v>
      </c>
      <c r="F4044" s="33" t="n">
        <f aca="false">IF(OR(ROW()-設定!$B$30&lt;2,ROW()+設定!$B$30&gt;13701,N($A4044)&lt;=0,N(INDEX($A$2:$A$13701,MIN(13700,MAX(1,ROW()-1+設定!$B$30))))&lt;=0,$A4044&lt;設定!$B$28,$A4044&gt;設定!$B$29),0,IF(AND($C4044&gt;=MAX(INDEX($C$1:$C$13701,MAX(1,ROW()-設定!$B$24)):INDEX($C$1:$C$13701,MAX(1,ROW()-1))),$C4044&gt;MAX(INDEX($C$1:$C$13701,MIN(13701,ROW()+1)):INDEX($C$1:$C$13701,MIN(13701,ROW()+設定!$B$24))),$C4044&gt;=設定!$B$32,$C4044&gt;=MAX(MIN(INDEX($C$1:$C$13701,MAX(1,ROW()-設定!$B$26)):INDEX($C$1:$C$13701,MAX(1,ROW()-1))),MIN(INDEX($C$1:$C$13701,MIN(13701,ROW()+1)):INDEX($C$1:$C$13701,MIN(13701,ROW()+設定!$B$26))))*10^(設定!$B$27/20)),1,0))</f>
        <v>0</v>
      </c>
      <c r="G4044" s="33" t="n">
        <f aca="false">$G4043+IF($F4044=1,1,0)</f>
        <v>2</v>
      </c>
      <c r="H4044" s="0" t="str">
        <f aca="false">IF($F4044=1,$G4044,"")</f>
        <v/>
      </c>
    </row>
    <row r="4045" customFormat="false" ht="15" hidden="false" customHeight="false" outlineLevel="0" collapsed="false">
      <c r="A4045" s="30" t="n">
        <v>631.71875</v>
      </c>
      <c r="B4045" s="31" t="n">
        <v>35.0953</v>
      </c>
      <c r="C4045" s="32" t="n">
        <f aca="false">IF($A4045="","",IF(設定!$B$21="dB",10^($B4045/20),ABS($B4045)))</f>
        <v>56.8545203522644</v>
      </c>
      <c r="D4045" s="32" t="n">
        <f aca="false">IF($A4045="","",$A4045^2)</f>
        <v>399068.579101563</v>
      </c>
      <c r="E4045" s="32" t="n">
        <f aca="false">IF($A4045="","",IF($C4045&lt;=0,"",1/$C4045^2))</f>
        <v>0.000309364160687909</v>
      </c>
      <c r="F4045" s="33" t="n">
        <f aca="false">IF(OR(ROW()-設定!$B$30&lt;2,ROW()+設定!$B$30&gt;13701,N($A4045)&lt;=0,N(INDEX($A$2:$A$13701,MIN(13700,MAX(1,ROW()-1+設定!$B$30))))&lt;=0,$A4045&lt;設定!$B$28,$A4045&gt;設定!$B$29),0,IF(AND($C4045&gt;=MAX(INDEX($C$1:$C$13701,MAX(1,ROW()-設定!$B$24)):INDEX($C$1:$C$13701,MAX(1,ROW()-1))),$C4045&gt;MAX(INDEX($C$1:$C$13701,MIN(13701,ROW()+1)):INDEX($C$1:$C$13701,MIN(13701,ROW()+設定!$B$24))),$C4045&gt;=設定!$B$32,$C4045&gt;=MAX(MIN(INDEX($C$1:$C$13701,MAX(1,ROW()-設定!$B$26)):INDEX($C$1:$C$13701,MAX(1,ROW()-1))),MIN(INDEX($C$1:$C$13701,MIN(13701,ROW()+1)):INDEX($C$1:$C$13701,MIN(13701,ROW()+設定!$B$26))))*10^(設定!$B$27/20)),1,0))</f>
        <v>0</v>
      </c>
      <c r="G4045" s="33" t="n">
        <f aca="false">$G4044+IF($F4045=1,1,0)</f>
        <v>2</v>
      </c>
      <c r="H4045" s="0" t="str">
        <f aca="false">IF($F4045=1,$G4045,"")</f>
        <v/>
      </c>
    </row>
    <row r="4046" customFormat="false" ht="15" hidden="false" customHeight="false" outlineLevel="0" collapsed="false">
      <c r="A4046" s="30" t="n">
        <v>631.875</v>
      </c>
      <c r="B4046" s="31" t="n">
        <v>34.676</v>
      </c>
      <c r="C4046" s="32" t="n">
        <f aca="false">IF($A4046="","",IF(設定!$B$21="dB",10^($B4046/20),ABS($B4046)))</f>
        <v>54.1751347231347</v>
      </c>
      <c r="D4046" s="32" t="n">
        <f aca="false">IF($A4046="","",$A4046^2)</f>
        <v>399266.015625</v>
      </c>
      <c r="E4046" s="32" t="n">
        <f aca="false">IF($A4046="","",IF($C4046&lt;=0,"",1/$C4046^2))</f>
        <v>0.000340721861659357</v>
      </c>
      <c r="F4046" s="33" t="n">
        <f aca="false">IF(OR(ROW()-設定!$B$30&lt;2,ROW()+設定!$B$30&gt;13701,N($A4046)&lt;=0,N(INDEX($A$2:$A$13701,MIN(13700,MAX(1,ROW()-1+設定!$B$30))))&lt;=0,$A4046&lt;設定!$B$28,$A4046&gt;設定!$B$29),0,IF(AND($C4046&gt;=MAX(INDEX($C$1:$C$13701,MAX(1,ROW()-設定!$B$24)):INDEX($C$1:$C$13701,MAX(1,ROW()-1))),$C4046&gt;MAX(INDEX($C$1:$C$13701,MIN(13701,ROW()+1)):INDEX($C$1:$C$13701,MIN(13701,ROW()+設定!$B$24))),$C4046&gt;=設定!$B$32,$C4046&gt;=MAX(MIN(INDEX($C$1:$C$13701,MAX(1,ROW()-設定!$B$26)):INDEX($C$1:$C$13701,MAX(1,ROW()-1))),MIN(INDEX($C$1:$C$13701,MIN(13701,ROW()+1)):INDEX($C$1:$C$13701,MIN(13701,ROW()+設定!$B$26))))*10^(設定!$B$27/20)),1,0))</f>
        <v>0</v>
      </c>
      <c r="G4046" s="33" t="n">
        <f aca="false">$G4045+IF($F4046=1,1,0)</f>
        <v>2</v>
      </c>
      <c r="H4046" s="0" t="str">
        <f aca="false">IF($F4046=1,$G4046,"")</f>
        <v/>
      </c>
    </row>
    <row r="4047" customFormat="false" ht="15" hidden="false" customHeight="false" outlineLevel="0" collapsed="false">
      <c r="A4047" s="30" t="n">
        <v>632.03125</v>
      </c>
      <c r="B4047" s="31" t="n">
        <v>34.3136</v>
      </c>
      <c r="C4047" s="32" t="n">
        <f aca="false">IF($A4047="","",IF(設定!$B$21="dB",10^($B4047/20),ABS($B4047)))</f>
        <v>51.9612990445891</v>
      </c>
      <c r="D4047" s="32" t="n">
        <f aca="false">IF($A4047="","",$A4047^2)</f>
        <v>399463.500976563</v>
      </c>
      <c r="E4047" s="32" t="n">
        <f aca="false">IF($A4047="","",IF($C4047&lt;=0,"",1/$C4047^2))</f>
        <v>0.000370373580494049</v>
      </c>
      <c r="F4047" s="33" t="n">
        <f aca="false">IF(OR(ROW()-設定!$B$30&lt;2,ROW()+設定!$B$30&gt;13701,N($A4047)&lt;=0,N(INDEX($A$2:$A$13701,MIN(13700,MAX(1,ROW()-1+設定!$B$30))))&lt;=0,$A4047&lt;設定!$B$28,$A4047&gt;設定!$B$29),0,IF(AND($C4047&gt;=MAX(INDEX($C$1:$C$13701,MAX(1,ROW()-設定!$B$24)):INDEX($C$1:$C$13701,MAX(1,ROW()-1))),$C4047&gt;MAX(INDEX($C$1:$C$13701,MIN(13701,ROW()+1)):INDEX($C$1:$C$13701,MIN(13701,ROW()+設定!$B$24))),$C4047&gt;=設定!$B$32,$C4047&gt;=MAX(MIN(INDEX($C$1:$C$13701,MAX(1,ROW()-設定!$B$26)):INDEX($C$1:$C$13701,MAX(1,ROW()-1))),MIN(INDEX($C$1:$C$13701,MIN(13701,ROW()+1)):INDEX($C$1:$C$13701,MIN(13701,ROW()+設定!$B$26))))*10^(設定!$B$27/20)),1,0))</f>
        <v>0</v>
      </c>
      <c r="G4047" s="33" t="n">
        <f aca="false">$G4046+IF($F4047=1,1,0)</f>
        <v>2</v>
      </c>
      <c r="H4047" s="0" t="str">
        <f aca="false">IF($F4047=1,$G4047,"")</f>
        <v/>
      </c>
    </row>
    <row r="4048" customFormat="false" ht="15" hidden="false" customHeight="false" outlineLevel="0" collapsed="false">
      <c r="A4048" s="30" t="n">
        <v>632.1875</v>
      </c>
      <c r="B4048" s="31" t="n">
        <v>34.2599</v>
      </c>
      <c r="C4048" s="32" t="n">
        <f aca="false">IF($A4048="","",IF(設定!$B$21="dB",10^($B4048/20),ABS($B4048)))</f>
        <v>51.6410423843127</v>
      </c>
      <c r="D4048" s="32" t="n">
        <f aca="false">IF($A4048="","",$A4048^2)</f>
        <v>399661.03515625</v>
      </c>
      <c r="E4048" s="32" t="n">
        <f aca="false">IF($A4048="","",IF($C4048&lt;=0,"",1/$C4048^2))</f>
        <v>0.00037498163641734</v>
      </c>
      <c r="F4048" s="33" t="n">
        <f aca="false">IF(OR(ROW()-設定!$B$30&lt;2,ROW()+設定!$B$30&gt;13701,N($A4048)&lt;=0,N(INDEX($A$2:$A$13701,MIN(13700,MAX(1,ROW()-1+設定!$B$30))))&lt;=0,$A4048&lt;設定!$B$28,$A4048&gt;設定!$B$29),0,IF(AND($C4048&gt;=MAX(INDEX($C$1:$C$13701,MAX(1,ROW()-設定!$B$24)):INDEX($C$1:$C$13701,MAX(1,ROW()-1))),$C4048&gt;MAX(INDEX($C$1:$C$13701,MIN(13701,ROW()+1)):INDEX($C$1:$C$13701,MIN(13701,ROW()+設定!$B$24))),$C4048&gt;=設定!$B$32,$C4048&gt;=MAX(MIN(INDEX($C$1:$C$13701,MAX(1,ROW()-設定!$B$26)):INDEX($C$1:$C$13701,MAX(1,ROW()-1))),MIN(INDEX($C$1:$C$13701,MIN(13701,ROW()+1)):INDEX($C$1:$C$13701,MIN(13701,ROW()+設定!$B$26))))*10^(設定!$B$27/20)),1,0))</f>
        <v>0</v>
      </c>
      <c r="G4048" s="33" t="n">
        <f aca="false">$G4047+IF($F4048=1,1,0)</f>
        <v>2</v>
      </c>
      <c r="H4048" s="0" t="str">
        <f aca="false">IF($F4048=1,$G4048,"")</f>
        <v/>
      </c>
    </row>
    <row r="4049" customFormat="false" ht="15" hidden="false" customHeight="false" outlineLevel="0" collapsed="false">
      <c r="A4049" s="30" t="n">
        <v>632.34375</v>
      </c>
      <c r="B4049" s="31" t="n">
        <v>33.6245</v>
      </c>
      <c r="C4049" s="32" t="n">
        <f aca="false">IF($A4049="","",IF(設定!$B$21="dB",10^($B4049/20),ABS($B4049)))</f>
        <v>47.9982054124773</v>
      </c>
      <c r="D4049" s="32" t="n">
        <f aca="false">IF($A4049="","",$A4049^2)</f>
        <v>399858.618164063</v>
      </c>
      <c r="E4049" s="32" t="n">
        <f aca="false">IF($A4049="","",IF($C4049&lt;=0,"",1/$C4049^2))</f>
        <v>0.000434060233799366</v>
      </c>
      <c r="F4049" s="33" t="n">
        <f aca="false">IF(OR(ROW()-設定!$B$30&lt;2,ROW()+設定!$B$30&gt;13701,N($A4049)&lt;=0,N(INDEX($A$2:$A$13701,MIN(13700,MAX(1,ROW()-1+設定!$B$30))))&lt;=0,$A4049&lt;設定!$B$28,$A4049&gt;設定!$B$29),0,IF(AND($C4049&gt;=MAX(INDEX($C$1:$C$13701,MAX(1,ROW()-設定!$B$24)):INDEX($C$1:$C$13701,MAX(1,ROW()-1))),$C4049&gt;MAX(INDEX($C$1:$C$13701,MIN(13701,ROW()+1)):INDEX($C$1:$C$13701,MIN(13701,ROW()+設定!$B$24))),$C4049&gt;=設定!$B$32,$C4049&gt;=MAX(MIN(INDEX($C$1:$C$13701,MAX(1,ROW()-設定!$B$26)):INDEX($C$1:$C$13701,MAX(1,ROW()-1))),MIN(INDEX($C$1:$C$13701,MIN(13701,ROW()+1)):INDEX($C$1:$C$13701,MIN(13701,ROW()+設定!$B$26))))*10^(設定!$B$27/20)),1,0))</f>
        <v>0</v>
      </c>
      <c r="G4049" s="33" t="n">
        <f aca="false">$G4048+IF($F4049=1,1,0)</f>
        <v>2</v>
      </c>
      <c r="H4049" s="0" t="str">
        <f aca="false">IF($F4049=1,$G4049,"")</f>
        <v/>
      </c>
    </row>
    <row r="4050" customFormat="false" ht="15" hidden="false" customHeight="false" outlineLevel="0" collapsed="false">
      <c r="A4050" s="30" t="n">
        <v>632.5</v>
      </c>
      <c r="B4050" s="31" t="n">
        <v>33.3691</v>
      </c>
      <c r="C4050" s="32" t="n">
        <f aca="false">IF($A4050="","",IF(設定!$B$21="dB",10^($B4050/20),ABS($B4050)))</f>
        <v>46.6074132609086</v>
      </c>
      <c r="D4050" s="32" t="n">
        <f aca="false">IF($A4050="","",$A4050^2)</f>
        <v>400056.25</v>
      </c>
      <c r="E4050" s="32" t="n">
        <f aca="false">IF($A4050="","",IF($C4050&lt;=0,"",1/$C4050^2))</f>
        <v>0.000460351963658259</v>
      </c>
      <c r="F4050" s="33" t="n">
        <f aca="false">IF(OR(ROW()-設定!$B$30&lt;2,ROW()+設定!$B$30&gt;13701,N($A4050)&lt;=0,N(INDEX($A$2:$A$13701,MIN(13700,MAX(1,ROW()-1+設定!$B$30))))&lt;=0,$A4050&lt;設定!$B$28,$A4050&gt;設定!$B$29),0,IF(AND($C4050&gt;=MAX(INDEX($C$1:$C$13701,MAX(1,ROW()-設定!$B$24)):INDEX($C$1:$C$13701,MAX(1,ROW()-1))),$C4050&gt;MAX(INDEX($C$1:$C$13701,MIN(13701,ROW()+1)):INDEX($C$1:$C$13701,MIN(13701,ROW()+設定!$B$24))),$C4050&gt;=設定!$B$32,$C4050&gt;=MAX(MIN(INDEX($C$1:$C$13701,MAX(1,ROW()-設定!$B$26)):INDEX($C$1:$C$13701,MAX(1,ROW()-1))),MIN(INDEX($C$1:$C$13701,MIN(13701,ROW()+1)):INDEX($C$1:$C$13701,MIN(13701,ROW()+設定!$B$26))))*10^(設定!$B$27/20)),1,0))</f>
        <v>0</v>
      </c>
      <c r="G4050" s="33" t="n">
        <f aca="false">$G4049+IF($F4050=1,1,0)</f>
        <v>2</v>
      </c>
      <c r="H4050" s="0" t="str">
        <f aca="false">IF($F4050=1,$G4050,"")</f>
        <v/>
      </c>
    </row>
    <row r="4051" customFormat="false" ht="15" hidden="false" customHeight="false" outlineLevel="0" collapsed="false">
      <c r="A4051" s="30" t="n">
        <v>632.65625</v>
      </c>
      <c r="B4051" s="31" t="n">
        <v>33.116</v>
      </c>
      <c r="C4051" s="32" t="n">
        <f aca="false">IF($A4051="","",IF(設定!$B$21="dB",10^($B4051/20),ABS($B4051)))</f>
        <v>45.2689060877358</v>
      </c>
      <c r="D4051" s="32" t="n">
        <f aca="false">IF($A4051="","",$A4051^2)</f>
        <v>400253.930664063</v>
      </c>
      <c r="E4051" s="32" t="n">
        <f aca="false">IF($A4051="","",IF($C4051&lt;=0,"",1/$C4051^2))</f>
        <v>0.000487977727286486</v>
      </c>
      <c r="F4051" s="33" t="n">
        <f aca="false">IF(OR(ROW()-設定!$B$30&lt;2,ROW()+設定!$B$30&gt;13701,N($A4051)&lt;=0,N(INDEX($A$2:$A$13701,MIN(13700,MAX(1,ROW()-1+設定!$B$30))))&lt;=0,$A4051&lt;設定!$B$28,$A4051&gt;設定!$B$29),0,IF(AND($C4051&gt;=MAX(INDEX($C$1:$C$13701,MAX(1,ROW()-設定!$B$24)):INDEX($C$1:$C$13701,MAX(1,ROW()-1))),$C4051&gt;MAX(INDEX($C$1:$C$13701,MIN(13701,ROW()+1)):INDEX($C$1:$C$13701,MIN(13701,ROW()+設定!$B$24))),$C4051&gt;=設定!$B$32,$C4051&gt;=MAX(MIN(INDEX($C$1:$C$13701,MAX(1,ROW()-設定!$B$26)):INDEX($C$1:$C$13701,MAX(1,ROW()-1))),MIN(INDEX($C$1:$C$13701,MIN(13701,ROW()+1)):INDEX($C$1:$C$13701,MIN(13701,ROW()+設定!$B$26))))*10^(設定!$B$27/20)),1,0))</f>
        <v>0</v>
      </c>
      <c r="G4051" s="33" t="n">
        <f aca="false">$G4050+IF($F4051=1,1,0)</f>
        <v>2</v>
      </c>
      <c r="H4051" s="0" t="str">
        <f aca="false">IF($F4051=1,$G4051,"")</f>
        <v/>
      </c>
    </row>
    <row r="4052" customFormat="false" ht="15" hidden="false" customHeight="false" outlineLevel="0" collapsed="false">
      <c r="A4052" s="30" t="n">
        <v>632.8125</v>
      </c>
      <c r="B4052" s="31" t="n">
        <v>32.6722</v>
      </c>
      <c r="C4052" s="32" t="n">
        <f aca="false">IF($A4052="","",IF(設定!$B$21="dB",10^($B4052/20),ABS($B4052)))</f>
        <v>43.0140167611487</v>
      </c>
      <c r="D4052" s="32" t="n">
        <f aca="false">IF($A4052="","",$A4052^2)</f>
        <v>400451.66015625</v>
      </c>
      <c r="E4052" s="32" t="n">
        <f aca="false">IF($A4052="","",IF($C4052&lt;=0,"",1/$C4052^2))</f>
        <v>0.000540480463090399</v>
      </c>
      <c r="F4052" s="33" t="n">
        <f aca="false">IF(OR(ROW()-設定!$B$30&lt;2,ROW()+設定!$B$30&gt;13701,N($A4052)&lt;=0,N(INDEX($A$2:$A$13701,MIN(13700,MAX(1,ROW()-1+設定!$B$30))))&lt;=0,$A4052&lt;設定!$B$28,$A4052&gt;設定!$B$29),0,IF(AND($C4052&gt;=MAX(INDEX($C$1:$C$13701,MAX(1,ROW()-設定!$B$24)):INDEX($C$1:$C$13701,MAX(1,ROW()-1))),$C4052&gt;MAX(INDEX($C$1:$C$13701,MIN(13701,ROW()+1)):INDEX($C$1:$C$13701,MIN(13701,ROW()+設定!$B$24))),$C4052&gt;=設定!$B$32,$C4052&gt;=MAX(MIN(INDEX($C$1:$C$13701,MAX(1,ROW()-設定!$B$26)):INDEX($C$1:$C$13701,MAX(1,ROW()-1))),MIN(INDEX($C$1:$C$13701,MIN(13701,ROW()+1)):INDEX($C$1:$C$13701,MIN(13701,ROW()+設定!$B$26))))*10^(設定!$B$27/20)),1,0))</f>
        <v>0</v>
      </c>
      <c r="G4052" s="33" t="n">
        <f aca="false">$G4051+IF($F4052=1,1,0)</f>
        <v>2</v>
      </c>
      <c r="H4052" s="0" t="str">
        <f aca="false">IF($F4052=1,$G4052,"")</f>
        <v/>
      </c>
    </row>
    <row r="4053" customFormat="false" ht="15" hidden="false" customHeight="false" outlineLevel="0" collapsed="false">
      <c r="A4053" s="30" t="n">
        <v>632.96875</v>
      </c>
      <c r="B4053" s="31" t="n">
        <v>32.5183</v>
      </c>
      <c r="C4053" s="32" t="n">
        <f aca="false">IF($A4053="","",IF(設定!$B$21="dB",10^($B4053/20),ABS($B4053)))</f>
        <v>42.2585897772201</v>
      </c>
      <c r="D4053" s="32" t="n">
        <f aca="false">IF($A4053="","",$A4053^2)</f>
        <v>400649.438476563</v>
      </c>
      <c r="E4053" s="32" t="n">
        <f aca="false">IF($A4053="","",IF($C4053&lt;=0,"",1/$C4053^2))</f>
        <v>0.000559976755601606</v>
      </c>
      <c r="F4053" s="33" t="n">
        <f aca="false">IF(OR(ROW()-設定!$B$30&lt;2,ROW()+設定!$B$30&gt;13701,N($A4053)&lt;=0,N(INDEX($A$2:$A$13701,MIN(13700,MAX(1,ROW()-1+設定!$B$30))))&lt;=0,$A4053&lt;設定!$B$28,$A4053&gt;設定!$B$29),0,IF(AND($C4053&gt;=MAX(INDEX($C$1:$C$13701,MAX(1,ROW()-設定!$B$24)):INDEX($C$1:$C$13701,MAX(1,ROW()-1))),$C4053&gt;MAX(INDEX($C$1:$C$13701,MIN(13701,ROW()+1)):INDEX($C$1:$C$13701,MIN(13701,ROW()+設定!$B$24))),$C4053&gt;=設定!$B$32,$C4053&gt;=MAX(MIN(INDEX($C$1:$C$13701,MAX(1,ROW()-設定!$B$26)):INDEX($C$1:$C$13701,MAX(1,ROW()-1))),MIN(INDEX($C$1:$C$13701,MIN(13701,ROW()+1)):INDEX($C$1:$C$13701,MIN(13701,ROW()+設定!$B$26))))*10^(設定!$B$27/20)),1,0))</f>
        <v>0</v>
      </c>
      <c r="G4053" s="33" t="n">
        <f aca="false">$G4052+IF($F4053=1,1,0)</f>
        <v>2</v>
      </c>
      <c r="H4053" s="0" t="str">
        <f aca="false">IF($F4053=1,$G4053,"")</f>
        <v/>
      </c>
    </row>
    <row r="4054" customFormat="false" ht="15" hidden="false" customHeight="false" outlineLevel="0" collapsed="false">
      <c r="A4054" s="30" t="n">
        <v>633.125</v>
      </c>
      <c r="B4054" s="31" t="n">
        <v>32.4118</v>
      </c>
      <c r="C4054" s="32" t="n">
        <f aca="false">IF($A4054="","",IF(設定!$B$21="dB",10^($B4054/20),ABS($B4054)))</f>
        <v>41.7436095894313</v>
      </c>
      <c r="D4054" s="32" t="n">
        <f aca="false">IF($A4054="","",$A4054^2)</f>
        <v>400847.265625</v>
      </c>
      <c r="E4054" s="32" t="n">
        <f aca="false">IF($A4054="","",IF($C4054&lt;=0,"",1/$C4054^2))</f>
        <v>0.000573878560150455</v>
      </c>
      <c r="F4054" s="33" t="n">
        <f aca="false">IF(OR(ROW()-設定!$B$30&lt;2,ROW()+設定!$B$30&gt;13701,N($A4054)&lt;=0,N(INDEX($A$2:$A$13701,MIN(13700,MAX(1,ROW()-1+設定!$B$30))))&lt;=0,$A4054&lt;設定!$B$28,$A4054&gt;設定!$B$29),0,IF(AND($C4054&gt;=MAX(INDEX($C$1:$C$13701,MAX(1,ROW()-設定!$B$24)):INDEX($C$1:$C$13701,MAX(1,ROW()-1))),$C4054&gt;MAX(INDEX($C$1:$C$13701,MIN(13701,ROW()+1)):INDEX($C$1:$C$13701,MIN(13701,ROW()+設定!$B$24))),$C4054&gt;=設定!$B$32,$C4054&gt;=MAX(MIN(INDEX($C$1:$C$13701,MAX(1,ROW()-設定!$B$26)):INDEX($C$1:$C$13701,MAX(1,ROW()-1))),MIN(INDEX($C$1:$C$13701,MIN(13701,ROW()+1)):INDEX($C$1:$C$13701,MIN(13701,ROW()+設定!$B$26))))*10^(設定!$B$27/20)),1,0))</f>
        <v>0</v>
      </c>
      <c r="G4054" s="33" t="n">
        <f aca="false">$G4053+IF($F4054=1,1,0)</f>
        <v>2</v>
      </c>
      <c r="H4054" s="0" t="str">
        <f aca="false">IF($F4054=1,$G4054,"")</f>
        <v/>
      </c>
    </row>
    <row r="4055" customFormat="false" ht="15" hidden="false" customHeight="false" outlineLevel="0" collapsed="false">
      <c r="A4055" s="30" t="n">
        <v>633.28125</v>
      </c>
      <c r="B4055" s="31" t="n">
        <v>32.0504</v>
      </c>
      <c r="C4055" s="32" t="n">
        <f aca="false">IF($A4055="","",IF(設定!$B$21="dB",10^($B4055/20),ABS($B4055)))</f>
        <v>40.0423908108385</v>
      </c>
      <c r="D4055" s="32" t="n">
        <f aca="false">IF($A4055="","",$A4055^2)</f>
        <v>401045.141601563</v>
      </c>
      <c r="E4055" s="32" t="n">
        <f aca="false">IF($A4055="","",IF($C4055&lt;=0,"",1/$C4055^2))</f>
        <v>0.000623677390026554</v>
      </c>
      <c r="F4055" s="33" t="n">
        <f aca="false">IF(OR(ROW()-設定!$B$30&lt;2,ROW()+設定!$B$30&gt;13701,N($A4055)&lt;=0,N(INDEX($A$2:$A$13701,MIN(13700,MAX(1,ROW()-1+設定!$B$30))))&lt;=0,$A4055&lt;設定!$B$28,$A4055&gt;設定!$B$29),0,IF(AND($C4055&gt;=MAX(INDEX($C$1:$C$13701,MAX(1,ROW()-設定!$B$24)):INDEX($C$1:$C$13701,MAX(1,ROW()-1))),$C4055&gt;MAX(INDEX($C$1:$C$13701,MIN(13701,ROW()+1)):INDEX($C$1:$C$13701,MIN(13701,ROW()+設定!$B$24))),$C4055&gt;=設定!$B$32,$C4055&gt;=MAX(MIN(INDEX($C$1:$C$13701,MAX(1,ROW()-設定!$B$26)):INDEX($C$1:$C$13701,MAX(1,ROW()-1))),MIN(INDEX($C$1:$C$13701,MIN(13701,ROW()+1)):INDEX($C$1:$C$13701,MIN(13701,ROW()+設定!$B$26))))*10^(設定!$B$27/20)),1,0))</f>
        <v>0</v>
      </c>
      <c r="G4055" s="33" t="n">
        <f aca="false">$G4054+IF($F4055=1,1,0)</f>
        <v>2</v>
      </c>
      <c r="H4055" s="0" t="str">
        <f aca="false">IF($F4055=1,$G4055,"")</f>
        <v/>
      </c>
    </row>
    <row r="4056" customFormat="false" ht="15" hidden="false" customHeight="false" outlineLevel="0" collapsed="false">
      <c r="A4056" s="30" t="n">
        <v>633.4375</v>
      </c>
      <c r="B4056" s="31" t="n">
        <v>31.7533</v>
      </c>
      <c r="C4056" s="32" t="n">
        <f aca="false">IF($A4056="","",IF(設定!$B$21="dB",10^($B4056/20),ABS($B4056)))</f>
        <v>38.6959042719302</v>
      </c>
      <c r="D4056" s="32" t="n">
        <f aca="false">IF($A4056="","",$A4056^2)</f>
        <v>401243.06640625</v>
      </c>
      <c r="E4056" s="32" t="n">
        <f aca="false">IF($A4056="","",IF($C4056&lt;=0,"",1/$C4056^2))</f>
        <v>0.000667836267278136</v>
      </c>
      <c r="F4056" s="33" t="n">
        <f aca="false">IF(OR(ROW()-設定!$B$30&lt;2,ROW()+設定!$B$30&gt;13701,N($A4056)&lt;=0,N(INDEX($A$2:$A$13701,MIN(13700,MAX(1,ROW()-1+設定!$B$30))))&lt;=0,$A4056&lt;設定!$B$28,$A4056&gt;設定!$B$29),0,IF(AND($C4056&gt;=MAX(INDEX($C$1:$C$13701,MAX(1,ROW()-設定!$B$24)):INDEX($C$1:$C$13701,MAX(1,ROW()-1))),$C4056&gt;MAX(INDEX($C$1:$C$13701,MIN(13701,ROW()+1)):INDEX($C$1:$C$13701,MIN(13701,ROW()+設定!$B$24))),$C4056&gt;=設定!$B$32,$C4056&gt;=MAX(MIN(INDEX($C$1:$C$13701,MAX(1,ROW()-設定!$B$26)):INDEX($C$1:$C$13701,MAX(1,ROW()-1))),MIN(INDEX($C$1:$C$13701,MIN(13701,ROW()+1)):INDEX($C$1:$C$13701,MIN(13701,ROW()+設定!$B$26))))*10^(設定!$B$27/20)),1,0))</f>
        <v>0</v>
      </c>
      <c r="G4056" s="33" t="n">
        <f aca="false">$G4055+IF($F4056=1,1,0)</f>
        <v>2</v>
      </c>
      <c r="H4056" s="0" t="str">
        <f aca="false">IF($F4056=1,$G4056,"")</f>
        <v/>
      </c>
    </row>
    <row r="4057" customFormat="false" ht="15" hidden="false" customHeight="false" outlineLevel="0" collapsed="false">
      <c r="A4057" s="30" t="n">
        <v>633.59375</v>
      </c>
      <c r="B4057" s="31" t="n">
        <v>31.4897</v>
      </c>
      <c r="C4057" s="32" t="n">
        <f aca="false">IF($A4057="","",IF(設定!$B$21="dB",10^($B4057/20),ABS($B4057)))</f>
        <v>37.5391988668217</v>
      </c>
      <c r="D4057" s="32" t="n">
        <f aca="false">IF($A4057="","",$A4057^2)</f>
        <v>401441.040039063</v>
      </c>
      <c r="E4057" s="32" t="n">
        <f aca="false">IF($A4057="","",IF($C4057&lt;=0,"",1/$C4057^2))</f>
        <v>0.000709626785552102</v>
      </c>
      <c r="F4057" s="33" t="n">
        <f aca="false">IF(OR(ROW()-設定!$B$30&lt;2,ROW()+設定!$B$30&gt;13701,N($A4057)&lt;=0,N(INDEX($A$2:$A$13701,MIN(13700,MAX(1,ROW()-1+設定!$B$30))))&lt;=0,$A4057&lt;設定!$B$28,$A4057&gt;設定!$B$29),0,IF(AND($C4057&gt;=MAX(INDEX($C$1:$C$13701,MAX(1,ROW()-設定!$B$24)):INDEX($C$1:$C$13701,MAX(1,ROW()-1))),$C4057&gt;MAX(INDEX($C$1:$C$13701,MIN(13701,ROW()+1)):INDEX($C$1:$C$13701,MIN(13701,ROW()+設定!$B$24))),$C4057&gt;=設定!$B$32,$C4057&gt;=MAX(MIN(INDEX($C$1:$C$13701,MAX(1,ROW()-設定!$B$26)):INDEX($C$1:$C$13701,MAX(1,ROW()-1))),MIN(INDEX($C$1:$C$13701,MIN(13701,ROW()+1)):INDEX($C$1:$C$13701,MIN(13701,ROW()+設定!$B$26))))*10^(設定!$B$27/20)),1,0))</f>
        <v>0</v>
      </c>
      <c r="G4057" s="33" t="n">
        <f aca="false">$G4056+IF($F4057=1,1,0)</f>
        <v>2</v>
      </c>
      <c r="H4057" s="0" t="str">
        <f aca="false">IF($F4057=1,$G4057,"")</f>
        <v/>
      </c>
    </row>
    <row r="4058" customFormat="false" ht="15" hidden="false" customHeight="false" outlineLevel="0" collapsed="false">
      <c r="A4058" s="30" t="n">
        <v>633.75</v>
      </c>
      <c r="B4058" s="31" t="n">
        <v>31.1863</v>
      </c>
      <c r="C4058" s="32" t="n">
        <f aca="false">IF($A4058="","",IF(設定!$B$21="dB",10^($B4058/20),ABS($B4058)))</f>
        <v>36.2505833752672</v>
      </c>
      <c r="D4058" s="32" t="n">
        <f aca="false">IF($A4058="","",$A4058^2)</f>
        <v>401639.0625</v>
      </c>
      <c r="E4058" s="32" t="n">
        <f aca="false">IF($A4058="","",IF($C4058&lt;=0,"",1/$C4058^2))</f>
        <v>0.000760974317854219</v>
      </c>
      <c r="F4058" s="33" t="n">
        <f aca="false">IF(OR(ROW()-設定!$B$30&lt;2,ROW()+設定!$B$30&gt;13701,N($A4058)&lt;=0,N(INDEX($A$2:$A$13701,MIN(13700,MAX(1,ROW()-1+設定!$B$30))))&lt;=0,$A4058&lt;設定!$B$28,$A4058&gt;設定!$B$29),0,IF(AND($C4058&gt;=MAX(INDEX($C$1:$C$13701,MAX(1,ROW()-設定!$B$24)):INDEX($C$1:$C$13701,MAX(1,ROW()-1))),$C4058&gt;MAX(INDEX($C$1:$C$13701,MIN(13701,ROW()+1)):INDEX($C$1:$C$13701,MIN(13701,ROW()+設定!$B$24))),$C4058&gt;=設定!$B$32,$C4058&gt;=MAX(MIN(INDEX($C$1:$C$13701,MAX(1,ROW()-設定!$B$26)):INDEX($C$1:$C$13701,MAX(1,ROW()-1))),MIN(INDEX($C$1:$C$13701,MIN(13701,ROW()+1)):INDEX($C$1:$C$13701,MIN(13701,ROW()+設定!$B$26))))*10^(設定!$B$27/20)),1,0))</f>
        <v>0</v>
      </c>
      <c r="G4058" s="33" t="n">
        <f aca="false">$G4057+IF($F4058=1,1,0)</f>
        <v>2</v>
      </c>
      <c r="H4058" s="0" t="str">
        <f aca="false">IF($F4058=1,$G4058,"")</f>
        <v/>
      </c>
    </row>
    <row r="4059" customFormat="false" ht="15" hidden="false" customHeight="false" outlineLevel="0" collapsed="false">
      <c r="A4059" s="30" t="n">
        <v>633.90625</v>
      </c>
      <c r="B4059" s="31" t="n">
        <v>31.0263</v>
      </c>
      <c r="C4059" s="32" t="n">
        <f aca="false">IF($A4059="","",IF(設定!$B$21="dB",10^($B4059/20),ABS($B4059)))</f>
        <v>35.588935661943</v>
      </c>
      <c r="D4059" s="32" t="n">
        <f aca="false">IF($A4059="","",$A4059^2)</f>
        <v>401837.133789063</v>
      </c>
      <c r="E4059" s="32" t="n">
        <f aca="false">IF($A4059="","",IF($C4059&lt;=0,"",1/$C4059^2))</f>
        <v>0.00078953247848148</v>
      </c>
      <c r="F4059" s="33" t="n">
        <f aca="false">IF(OR(ROW()-設定!$B$30&lt;2,ROW()+設定!$B$30&gt;13701,N($A4059)&lt;=0,N(INDEX($A$2:$A$13701,MIN(13700,MAX(1,ROW()-1+設定!$B$30))))&lt;=0,$A4059&lt;設定!$B$28,$A4059&gt;設定!$B$29),0,IF(AND($C4059&gt;=MAX(INDEX($C$1:$C$13701,MAX(1,ROW()-設定!$B$24)):INDEX($C$1:$C$13701,MAX(1,ROW()-1))),$C4059&gt;MAX(INDEX($C$1:$C$13701,MIN(13701,ROW()+1)):INDEX($C$1:$C$13701,MIN(13701,ROW()+設定!$B$24))),$C4059&gt;=設定!$B$32,$C4059&gt;=MAX(MIN(INDEX($C$1:$C$13701,MAX(1,ROW()-設定!$B$26)):INDEX($C$1:$C$13701,MAX(1,ROW()-1))),MIN(INDEX($C$1:$C$13701,MIN(13701,ROW()+1)):INDEX($C$1:$C$13701,MIN(13701,ROW()+設定!$B$26))))*10^(設定!$B$27/20)),1,0))</f>
        <v>0</v>
      </c>
      <c r="G4059" s="33" t="n">
        <f aca="false">$G4058+IF($F4059=1,1,0)</f>
        <v>2</v>
      </c>
      <c r="H4059" s="0" t="str">
        <f aca="false">IF($F4059=1,$G4059,"")</f>
        <v/>
      </c>
    </row>
    <row r="4060" customFormat="false" ht="15" hidden="false" customHeight="false" outlineLevel="0" collapsed="false">
      <c r="A4060" s="30" t="n">
        <v>634.0625</v>
      </c>
      <c r="B4060" s="31" t="n">
        <v>30.6684</v>
      </c>
      <c r="C4060" s="32" t="n">
        <f aca="false">IF($A4060="","",IF(設定!$B$21="dB",10^($B4060/20),ABS($B4060)))</f>
        <v>34.152303402363</v>
      </c>
      <c r="D4060" s="32" t="n">
        <f aca="false">IF($A4060="","",$A4060^2)</f>
        <v>402035.25390625</v>
      </c>
      <c r="E4060" s="32" t="n">
        <f aca="false">IF($A4060="","",IF($C4060&lt;=0,"",1/$C4060^2))</f>
        <v>0.000857353647810432</v>
      </c>
      <c r="F4060" s="33" t="n">
        <f aca="false">IF(OR(ROW()-設定!$B$30&lt;2,ROW()+設定!$B$30&gt;13701,N($A4060)&lt;=0,N(INDEX($A$2:$A$13701,MIN(13700,MAX(1,ROW()-1+設定!$B$30))))&lt;=0,$A4060&lt;設定!$B$28,$A4060&gt;設定!$B$29),0,IF(AND($C4060&gt;=MAX(INDEX($C$1:$C$13701,MAX(1,ROW()-設定!$B$24)):INDEX($C$1:$C$13701,MAX(1,ROW()-1))),$C4060&gt;MAX(INDEX($C$1:$C$13701,MIN(13701,ROW()+1)):INDEX($C$1:$C$13701,MIN(13701,ROW()+設定!$B$24))),$C4060&gt;=設定!$B$32,$C4060&gt;=MAX(MIN(INDEX($C$1:$C$13701,MAX(1,ROW()-設定!$B$26)):INDEX($C$1:$C$13701,MAX(1,ROW()-1))),MIN(INDEX($C$1:$C$13701,MIN(13701,ROW()+1)):INDEX($C$1:$C$13701,MIN(13701,ROW()+設定!$B$26))))*10^(設定!$B$27/20)),1,0))</f>
        <v>0</v>
      </c>
      <c r="G4060" s="33" t="n">
        <f aca="false">$G4059+IF($F4060=1,1,0)</f>
        <v>2</v>
      </c>
      <c r="H4060" s="0" t="str">
        <f aca="false">IF($F4060=1,$G4060,"")</f>
        <v/>
      </c>
    </row>
    <row r="4061" customFormat="false" ht="15" hidden="false" customHeight="false" outlineLevel="0" collapsed="false">
      <c r="A4061" s="30" t="n">
        <v>634.21875</v>
      </c>
      <c r="B4061" s="31" t="n">
        <v>30.4035</v>
      </c>
      <c r="C4061" s="32" t="n">
        <f aca="false">IF($A4061="","",IF(設定!$B$21="dB",10^($B4061/20),ABS($B4061)))</f>
        <v>33.1264578446413</v>
      </c>
      <c r="D4061" s="32" t="n">
        <f aca="false">IF($A4061="","",$A4061^2)</f>
        <v>402233.422851563</v>
      </c>
      <c r="E4061" s="32" t="n">
        <f aca="false">IF($A4061="","",IF($C4061&lt;=0,"",1/$C4061^2))</f>
        <v>0.000911276141546741</v>
      </c>
      <c r="F4061" s="33" t="n">
        <f aca="false">IF(OR(ROW()-設定!$B$30&lt;2,ROW()+設定!$B$30&gt;13701,N($A4061)&lt;=0,N(INDEX($A$2:$A$13701,MIN(13700,MAX(1,ROW()-1+設定!$B$30))))&lt;=0,$A4061&lt;設定!$B$28,$A4061&gt;設定!$B$29),0,IF(AND($C4061&gt;=MAX(INDEX($C$1:$C$13701,MAX(1,ROW()-設定!$B$24)):INDEX($C$1:$C$13701,MAX(1,ROW()-1))),$C4061&gt;MAX(INDEX($C$1:$C$13701,MIN(13701,ROW()+1)):INDEX($C$1:$C$13701,MIN(13701,ROW()+設定!$B$24))),$C4061&gt;=設定!$B$32,$C4061&gt;=MAX(MIN(INDEX($C$1:$C$13701,MAX(1,ROW()-設定!$B$26)):INDEX($C$1:$C$13701,MAX(1,ROW()-1))),MIN(INDEX($C$1:$C$13701,MIN(13701,ROW()+1)):INDEX($C$1:$C$13701,MIN(13701,ROW()+設定!$B$26))))*10^(設定!$B$27/20)),1,0))</f>
        <v>0</v>
      </c>
      <c r="G4061" s="33" t="n">
        <f aca="false">$G4060+IF($F4061=1,1,0)</f>
        <v>2</v>
      </c>
      <c r="H4061" s="0" t="str">
        <f aca="false">IF($F4061=1,$G4061,"")</f>
        <v/>
      </c>
    </row>
    <row r="4062" customFormat="false" ht="15" hidden="false" customHeight="false" outlineLevel="0" collapsed="false">
      <c r="A4062" s="30" t="n">
        <v>634.375</v>
      </c>
      <c r="B4062" s="31" t="n">
        <v>30.2264</v>
      </c>
      <c r="C4062" s="32" t="n">
        <f aca="false">IF($A4062="","",IF(設定!$B$21="dB",10^($B4062/20),ABS($B4062)))</f>
        <v>32.4578687677049</v>
      </c>
      <c r="D4062" s="32" t="n">
        <f aca="false">IF($A4062="","",$A4062^2)</f>
        <v>402431.640625</v>
      </c>
      <c r="E4062" s="32" t="n">
        <f aca="false">IF($A4062="","",IF($C4062&lt;=0,"",1/$C4062^2))</f>
        <v>0.000949204962350026</v>
      </c>
      <c r="F4062" s="33" t="n">
        <f aca="false">IF(OR(ROW()-設定!$B$30&lt;2,ROW()+設定!$B$30&gt;13701,N($A4062)&lt;=0,N(INDEX($A$2:$A$13701,MIN(13700,MAX(1,ROW()-1+設定!$B$30))))&lt;=0,$A4062&lt;設定!$B$28,$A4062&gt;設定!$B$29),0,IF(AND($C4062&gt;=MAX(INDEX($C$1:$C$13701,MAX(1,ROW()-設定!$B$24)):INDEX($C$1:$C$13701,MAX(1,ROW()-1))),$C4062&gt;MAX(INDEX($C$1:$C$13701,MIN(13701,ROW()+1)):INDEX($C$1:$C$13701,MIN(13701,ROW()+設定!$B$24))),$C4062&gt;=設定!$B$32,$C4062&gt;=MAX(MIN(INDEX($C$1:$C$13701,MAX(1,ROW()-設定!$B$26)):INDEX($C$1:$C$13701,MAX(1,ROW()-1))),MIN(INDEX($C$1:$C$13701,MIN(13701,ROW()+1)):INDEX($C$1:$C$13701,MIN(13701,ROW()+設定!$B$26))))*10^(設定!$B$27/20)),1,0))</f>
        <v>0</v>
      </c>
      <c r="G4062" s="33" t="n">
        <f aca="false">$G4061+IF($F4062=1,1,0)</f>
        <v>2</v>
      </c>
      <c r="H4062" s="0" t="str">
        <f aca="false">IF($F4062=1,$G4062,"")</f>
        <v/>
      </c>
    </row>
    <row r="4063" customFormat="false" ht="15" hidden="false" customHeight="false" outlineLevel="0" collapsed="false">
      <c r="A4063" s="30" t="n">
        <v>634.53125</v>
      </c>
      <c r="B4063" s="31" t="n">
        <v>30.0826</v>
      </c>
      <c r="C4063" s="32" t="n">
        <f aca="false">IF($A4063="","",IF(設定!$B$21="dB",10^($B4063/20),ABS($B4063)))</f>
        <v>31.924933404728</v>
      </c>
      <c r="D4063" s="32" t="n">
        <f aca="false">IF($A4063="","",$A4063^2)</f>
        <v>402629.907226563</v>
      </c>
      <c r="E4063" s="32" t="n">
        <f aca="false">IF($A4063="","",IF($C4063&lt;=0,"",1/$C4063^2))</f>
        <v>0.000981160373791737</v>
      </c>
      <c r="F4063" s="33" t="n">
        <f aca="false">IF(OR(ROW()-設定!$B$30&lt;2,ROW()+設定!$B$30&gt;13701,N($A4063)&lt;=0,N(INDEX($A$2:$A$13701,MIN(13700,MAX(1,ROW()-1+設定!$B$30))))&lt;=0,$A4063&lt;設定!$B$28,$A4063&gt;設定!$B$29),0,IF(AND($C4063&gt;=MAX(INDEX($C$1:$C$13701,MAX(1,ROW()-設定!$B$24)):INDEX($C$1:$C$13701,MAX(1,ROW()-1))),$C4063&gt;MAX(INDEX($C$1:$C$13701,MIN(13701,ROW()+1)):INDEX($C$1:$C$13701,MIN(13701,ROW()+設定!$B$24))),$C4063&gt;=設定!$B$32,$C4063&gt;=MAX(MIN(INDEX($C$1:$C$13701,MAX(1,ROW()-設定!$B$26)):INDEX($C$1:$C$13701,MAX(1,ROW()-1))),MIN(INDEX($C$1:$C$13701,MIN(13701,ROW()+1)):INDEX($C$1:$C$13701,MIN(13701,ROW()+設定!$B$26))))*10^(設定!$B$27/20)),1,0))</f>
        <v>0</v>
      </c>
      <c r="G4063" s="33" t="n">
        <f aca="false">$G4062+IF($F4063=1,1,0)</f>
        <v>2</v>
      </c>
      <c r="H4063" s="0" t="str">
        <f aca="false">IF($F4063=1,$G4063,"")</f>
        <v/>
      </c>
    </row>
    <row r="4064" customFormat="false" ht="15" hidden="false" customHeight="false" outlineLevel="0" collapsed="false">
      <c r="A4064" s="30" t="n">
        <v>634.6875</v>
      </c>
      <c r="B4064" s="31" t="n">
        <v>29.8004</v>
      </c>
      <c r="C4064" s="32" t="n">
        <f aca="false">IF($A4064="","",IF(設定!$B$21="dB",10^($B4064/20),ABS($B4064)))</f>
        <v>30.9043774915444</v>
      </c>
      <c r="D4064" s="32" t="n">
        <f aca="false">IF($A4064="","",$A4064^2)</f>
        <v>402828.22265625</v>
      </c>
      <c r="E4064" s="32" t="n">
        <f aca="false">IF($A4064="","",IF($C4064&lt;=0,"",1/$C4064^2))</f>
        <v>0.00104703210838877</v>
      </c>
      <c r="F4064" s="33" t="n">
        <f aca="false">IF(OR(ROW()-設定!$B$30&lt;2,ROW()+設定!$B$30&gt;13701,N($A4064)&lt;=0,N(INDEX($A$2:$A$13701,MIN(13700,MAX(1,ROW()-1+設定!$B$30))))&lt;=0,$A4064&lt;設定!$B$28,$A4064&gt;設定!$B$29),0,IF(AND($C4064&gt;=MAX(INDEX($C$1:$C$13701,MAX(1,ROW()-設定!$B$24)):INDEX($C$1:$C$13701,MAX(1,ROW()-1))),$C4064&gt;MAX(INDEX($C$1:$C$13701,MIN(13701,ROW()+1)):INDEX($C$1:$C$13701,MIN(13701,ROW()+設定!$B$24))),$C4064&gt;=設定!$B$32,$C4064&gt;=MAX(MIN(INDEX($C$1:$C$13701,MAX(1,ROW()-設定!$B$26)):INDEX($C$1:$C$13701,MAX(1,ROW()-1))),MIN(INDEX($C$1:$C$13701,MIN(13701,ROW()+1)):INDEX($C$1:$C$13701,MIN(13701,ROW()+設定!$B$26))))*10^(設定!$B$27/20)),1,0))</f>
        <v>0</v>
      </c>
      <c r="G4064" s="33" t="n">
        <f aca="false">$G4063+IF($F4064=1,1,0)</f>
        <v>2</v>
      </c>
      <c r="H4064" s="0" t="str">
        <f aca="false">IF($F4064=1,$G4064,"")</f>
        <v/>
      </c>
    </row>
    <row r="4065" customFormat="false" ht="15" hidden="false" customHeight="false" outlineLevel="0" collapsed="false">
      <c r="A4065" s="30" t="n">
        <v>634.84375</v>
      </c>
      <c r="B4065" s="31" t="n">
        <v>29.6178</v>
      </c>
      <c r="C4065" s="32" t="n">
        <f aca="false">IF($A4065="","",IF(設定!$B$21="dB",10^($B4065/20),ABS($B4065)))</f>
        <v>30.2614685535474</v>
      </c>
      <c r="D4065" s="32" t="n">
        <f aca="false">IF($A4065="","",$A4065^2)</f>
        <v>403026.586914063</v>
      </c>
      <c r="E4065" s="32" t="n">
        <f aca="false">IF($A4065="","",IF($C4065&lt;=0,"",1/$C4065^2))</f>
        <v>0.00109199336604537</v>
      </c>
      <c r="F4065" s="33" t="n">
        <f aca="false">IF(OR(ROW()-設定!$B$30&lt;2,ROW()+設定!$B$30&gt;13701,N($A4065)&lt;=0,N(INDEX($A$2:$A$13701,MIN(13700,MAX(1,ROW()-1+設定!$B$30))))&lt;=0,$A4065&lt;設定!$B$28,$A4065&gt;設定!$B$29),0,IF(AND($C4065&gt;=MAX(INDEX($C$1:$C$13701,MAX(1,ROW()-設定!$B$24)):INDEX($C$1:$C$13701,MAX(1,ROW()-1))),$C4065&gt;MAX(INDEX($C$1:$C$13701,MIN(13701,ROW()+1)):INDEX($C$1:$C$13701,MIN(13701,ROW()+設定!$B$24))),$C4065&gt;=設定!$B$32,$C4065&gt;=MAX(MIN(INDEX($C$1:$C$13701,MAX(1,ROW()-設定!$B$26)):INDEX($C$1:$C$13701,MAX(1,ROW()-1))),MIN(INDEX($C$1:$C$13701,MIN(13701,ROW()+1)):INDEX($C$1:$C$13701,MIN(13701,ROW()+設定!$B$26))))*10^(設定!$B$27/20)),1,0))</f>
        <v>0</v>
      </c>
      <c r="G4065" s="33" t="n">
        <f aca="false">$G4064+IF($F4065=1,1,0)</f>
        <v>2</v>
      </c>
      <c r="H4065" s="0" t="str">
        <f aca="false">IF($F4065=1,$G4065,"")</f>
        <v/>
      </c>
    </row>
    <row r="4066" customFormat="false" ht="15" hidden="false" customHeight="false" outlineLevel="0" collapsed="false">
      <c r="A4066" s="30" t="n">
        <v>635</v>
      </c>
      <c r="B4066" s="31" t="n">
        <v>29.1203</v>
      </c>
      <c r="C4066" s="32" t="n">
        <f aca="false">IF($A4066="","",IF(設定!$B$21="dB",10^($B4066/20),ABS($B4066)))</f>
        <v>28.5768924276022</v>
      </c>
      <c r="D4066" s="32" t="n">
        <f aca="false">IF($A4066="","",$A4066^2)</f>
        <v>403225</v>
      </c>
      <c r="E4066" s="32" t="n">
        <f aca="false">IF($A4066="","",IF($C4066&lt;=0,"",1/$C4066^2))</f>
        <v>0.00122453160869658</v>
      </c>
      <c r="F4066" s="33" t="n">
        <f aca="false">IF(OR(ROW()-設定!$B$30&lt;2,ROW()+設定!$B$30&gt;13701,N($A4066)&lt;=0,N(INDEX($A$2:$A$13701,MIN(13700,MAX(1,ROW()-1+設定!$B$30))))&lt;=0,$A4066&lt;設定!$B$28,$A4066&gt;設定!$B$29),0,IF(AND($C4066&gt;=MAX(INDEX($C$1:$C$13701,MAX(1,ROW()-設定!$B$24)):INDEX($C$1:$C$13701,MAX(1,ROW()-1))),$C4066&gt;MAX(INDEX($C$1:$C$13701,MIN(13701,ROW()+1)):INDEX($C$1:$C$13701,MIN(13701,ROW()+設定!$B$24))),$C4066&gt;=設定!$B$32,$C4066&gt;=MAX(MIN(INDEX($C$1:$C$13701,MAX(1,ROW()-設定!$B$26)):INDEX($C$1:$C$13701,MAX(1,ROW()-1))),MIN(INDEX($C$1:$C$13701,MIN(13701,ROW()+1)):INDEX($C$1:$C$13701,MIN(13701,ROW()+設定!$B$26))))*10^(設定!$B$27/20)),1,0))</f>
        <v>0</v>
      </c>
      <c r="G4066" s="33" t="n">
        <f aca="false">$G4065+IF($F4066=1,1,0)</f>
        <v>2</v>
      </c>
      <c r="H4066" s="0" t="str">
        <f aca="false">IF($F4066=1,$G4066,"")</f>
        <v/>
      </c>
    </row>
    <row r="4067" customFormat="false" ht="15" hidden="false" customHeight="false" outlineLevel="0" collapsed="false">
      <c r="A4067" s="30" t="n">
        <v>635.15625</v>
      </c>
      <c r="B4067" s="31" t="n">
        <v>29.2473</v>
      </c>
      <c r="C4067" s="32" t="n">
        <f aca="false">IF($A4067="","",IF(設定!$B$21="dB",10^($B4067/20),ABS($B4067)))</f>
        <v>28.99779665007</v>
      </c>
      <c r="D4067" s="32" t="n">
        <f aca="false">IF($A4067="","",$A4067^2)</f>
        <v>403423.461914063</v>
      </c>
      <c r="E4067" s="32" t="n">
        <f aca="false">IF($A4067="","",IF($C4067&lt;=0,"",1/$C4067^2))</f>
        <v>0.00118924134659586</v>
      </c>
      <c r="F4067" s="33" t="n">
        <f aca="false">IF(OR(ROW()-設定!$B$30&lt;2,ROW()+設定!$B$30&gt;13701,N($A4067)&lt;=0,N(INDEX($A$2:$A$13701,MIN(13700,MAX(1,ROW()-1+設定!$B$30))))&lt;=0,$A4067&lt;設定!$B$28,$A4067&gt;設定!$B$29),0,IF(AND($C4067&gt;=MAX(INDEX($C$1:$C$13701,MAX(1,ROW()-設定!$B$24)):INDEX($C$1:$C$13701,MAX(1,ROW()-1))),$C4067&gt;MAX(INDEX($C$1:$C$13701,MIN(13701,ROW()+1)):INDEX($C$1:$C$13701,MIN(13701,ROW()+設定!$B$24))),$C4067&gt;=設定!$B$32,$C4067&gt;=MAX(MIN(INDEX($C$1:$C$13701,MAX(1,ROW()-設定!$B$26)):INDEX($C$1:$C$13701,MAX(1,ROW()-1))),MIN(INDEX($C$1:$C$13701,MIN(13701,ROW()+1)):INDEX($C$1:$C$13701,MIN(13701,ROW()+設定!$B$26))))*10^(設定!$B$27/20)),1,0))</f>
        <v>0</v>
      </c>
      <c r="G4067" s="33" t="n">
        <f aca="false">$G4066+IF($F4067=1,1,0)</f>
        <v>2</v>
      </c>
      <c r="H4067" s="0" t="str">
        <f aca="false">IF($F4067=1,$G4067,"")</f>
        <v/>
      </c>
    </row>
    <row r="4068" customFormat="false" ht="15" hidden="false" customHeight="false" outlineLevel="0" collapsed="false">
      <c r="A4068" s="30" t="n">
        <v>635.3125</v>
      </c>
      <c r="B4068" s="31" t="n">
        <v>29.1582</v>
      </c>
      <c r="C4068" s="32" t="n">
        <f aca="false">IF($A4068="","",IF(設定!$B$21="dB",10^($B4068/20),ABS($B4068)))</f>
        <v>28.701857241722</v>
      </c>
      <c r="D4068" s="32" t="n">
        <f aca="false">IF($A4068="","",$A4068^2)</f>
        <v>403621.97265625</v>
      </c>
      <c r="E4068" s="32" t="n">
        <f aca="false">IF($A4068="","",IF($C4068&lt;=0,"",1/$C4068^2))</f>
        <v>0.00121389186229249</v>
      </c>
      <c r="F4068" s="33" t="n">
        <f aca="false">IF(OR(ROW()-設定!$B$30&lt;2,ROW()+設定!$B$30&gt;13701,N($A4068)&lt;=0,N(INDEX($A$2:$A$13701,MIN(13700,MAX(1,ROW()-1+設定!$B$30))))&lt;=0,$A4068&lt;設定!$B$28,$A4068&gt;設定!$B$29),0,IF(AND($C4068&gt;=MAX(INDEX($C$1:$C$13701,MAX(1,ROW()-設定!$B$24)):INDEX($C$1:$C$13701,MAX(1,ROW()-1))),$C4068&gt;MAX(INDEX($C$1:$C$13701,MIN(13701,ROW()+1)):INDEX($C$1:$C$13701,MIN(13701,ROW()+設定!$B$24))),$C4068&gt;=設定!$B$32,$C4068&gt;=MAX(MIN(INDEX($C$1:$C$13701,MAX(1,ROW()-設定!$B$26)):INDEX($C$1:$C$13701,MAX(1,ROW()-1))),MIN(INDEX($C$1:$C$13701,MIN(13701,ROW()+1)):INDEX($C$1:$C$13701,MIN(13701,ROW()+設定!$B$26))))*10^(設定!$B$27/20)),1,0))</f>
        <v>0</v>
      </c>
      <c r="G4068" s="33" t="n">
        <f aca="false">$G4067+IF($F4068=1,1,0)</f>
        <v>2</v>
      </c>
      <c r="H4068" s="0" t="str">
        <f aca="false">IF($F4068=1,$G4068,"")</f>
        <v/>
      </c>
    </row>
    <row r="4069" customFormat="false" ht="15" hidden="false" customHeight="false" outlineLevel="0" collapsed="false">
      <c r="A4069" s="30" t="n">
        <v>635.46875</v>
      </c>
      <c r="B4069" s="31" t="n">
        <v>28.8532</v>
      </c>
      <c r="C4069" s="32" t="n">
        <f aca="false">IF($A4069="","",IF(設定!$B$21="dB",10^($B4069/20),ABS($B4069)))</f>
        <v>27.7114978043268</v>
      </c>
      <c r="D4069" s="32" t="n">
        <f aca="false">IF($A4069="","",$A4069^2)</f>
        <v>403820.532226563</v>
      </c>
      <c r="E4069" s="32" t="n">
        <f aca="false">IF($A4069="","",IF($C4069&lt;=0,"",1/$C4069^2))</f>
        <v>0.00130220692335213</v>
      </c>
      <c r="F4069" s="33" t="n">
        <f aca="false">IF(OR(ROW()-設定!$B$30&lt;2,ROW()+設定!$B$30&gt;13701,N($A4069)&lt;=0,N(INDEX($A$2:$A$13701,MIN(13700,MAX(1,ROW()-1+設定!$B$30))))&lt;=0,$A4069&lt;設定!$B$28,$A4069&gt;設定!$B$29),0,IF(AND($C4069&gt;=MAX(INDEX($C$1:$C$13701,MAX(1,ROW()-設定!$B$24)):INDEX($C$1:$C$13701,MAX(1,ROW()-1))),$C4069&gt;MAX(INDEX($C$1:$C$13701,MIN(13701,ROW()+1)):INDEX($C$1:$C$13701,MIN(13701,ROW()+設定!$B$24))),$C4069&gt;=設定!$B$32,$C4069&gt;=MAX(MIN(INDEX($C$1:$C$13701,MAX(1,ROW()-設定!$B$26)):INDEX($C$1:$C$13701,MAX(1,ROW()-1))),MIN(INDEX($C$1:$C$13701,MIN(13701,ROW()+1)):INDEX($C$1:$C$13701,MIN(13701,ROW()+設定!$B$26))))*10^(設定!$B$27/20)),1,0))</f>
        <v>0</v>
      </c>
      <c r="G4069" s="33" t="n">
        <f aca="false">$G4068+IF($F4069=1,1,0)</f>
        <v>2</v>
      </c>
      <c r="H4069" s="0" t="str">
        <f aca="false">IF($F4069=1,$G4069,"")</f>
        <v/>
      </c>
    </row>
    <row r="4070" customFormat="false" ht="15" hidden="false" customHeight="false" outlineLevel="0" collapsed="false">
      <c r="A4070" s="30" t="n">
        <v>635.625</v>
      </c>
      <c r="B4070" s="31" t="n">
        <v>28.4831</v>
      </c>
      <c r="C4070" s="32" t="n">
        <f aca="false">IF($A4070="","",IF(設定!$B$21="dB",10^($B4070/20),ABS($B4070)))</f>
        <v>26.5555316162016</v>
      </c>
      <c r="D4070" s="32" t="n">
        <f aca="false">IF($A4070="","",$A4070^2)</f>
        <v>404019.140625</v>
      </c>
      <c r="E4070" s="32" t="n">
        <f aca="false">IF($A4070="","",IF($C4070&lt;=0,"",1/$C4070^2))</f>
        <v>0.00141804495790118</v>
      </c>
      <c r="F4070" s="33" t="n">
        <f aca="false">IF(OR(ROW()-設定!$B$30&lt;2,ROW()+設定!$B$30&gt;13701,N($A4070)&lt;=0,N(INDEX($A$2:$A$13701,MIN(13700,MAX(1,ROW()-1+設定!$B$30))))&lt;=0,$A4070&lt;設定!$B$28,$A4070&gt;設定!$B$29),0,IF(AND($C4070&gt;=MAX(INDEX($C$1:$C$13701,MAX(1,ROW()-設定!$B$24)):INDEX($C$1:$C$13701,MAX(1,ROW()-1))),$C4070&gt;MAX(INDEX($C$1:$C$13701,MIN(13701,ROW()+1)):INDEX($C$1:$C$13701,MIN(13701,ROW()+設定!$B$24))),$C4070&gt;=設定!$B$32,$C4070&gt;=MAX(MIN(INDEX($C$1:$C$13701,MAX(1,ROW()-設定!$B$26)):INDEX($C$1:$C$13701,MAX(1,ROW()-1))),MIN(INDEX($C$1:$C$13701,MIN(13701,ROW()+1)):INDEX($C$1:$C$13701,MIN(13701,ROW()+設定!$B$26))))*10^(設定!$B$27/20)),1,0))</f>
        <v>0</v>
      </c>
      <c r="G4070" s="33" t="n">
        <f aca="false">$G4069+IF($F4070=1,1,0)</f>
        <v>2</v>
      </c>
      <c r="H4070" s="0" t="str">
        <f aca="false">IF($F4070=1,$G4070,"")</f>
        <v/>
      </c>
    </row>
    <row r="4071" customFormat="false" ht="15" hidden="false" customHeight="false" outlineLevel="0" collapsed="false">
      <c r="A4071" s="30" t="n">
        <v>635.78125</v>
      </c>
      <c r="B4071" s="31" t="n">
        <v>28.232</v>
      </c>
      <c r="C4071" s="32" t="n">
        <f aca="false">IF($A4071="","",IF(設定!$B$21="dB",10^($B4071/20),ABS($B4071)))</f>
        <v>25.7988293604037</v>
      </c>
      <c r="D4071" s="32" t="n">
        <f aca="false">IF($A4071="","",$A4071^2)</f>
        <v>404217.797851563</v>
      </c>
      <c r="E4071" s="32" t="n">
        <f aca="false">IF($A4071="","",IF($C4071&lt;=0,"",1/$C4071^2))</f>
        <v>0.00150244990299891</v>
      </c>
      <c r="F4071" s="33" t="n">
        <f aca="false">IF(OR(ROW()-設定!$B$30&lt;2,ROW()+設定!$B$30&gt;13701,N($A4071)&lt;=0,N(INDEX($A$2:$A$13701,MIN(13700,MAX(1,ROW()-1+設定!$B$30))))&lt;=0,$A4071&lt;設定!$B$28,$A4071&gt;設定!$B$29),0,IF(AND($C4071&gt;=MAX(INDEX($C$1:$C$13701,MAX(1,ROW()-設定!$B$24)):INDEX($C$1:$C$13701,MAX(1,ROW()-1))),$C4071&gt;MAX(INDEX($C$1:$C$13701,MIN(13701,ROW()+1)):INDEX($C$1:$C$13701,MIN(13701,ROW()+設定!$B$24))),$C4071&gt;=設定!$B$32,$C4071&gt;=MAX(MIN(INDEX($C$1:$C$13701,MAX(1,ROW()-設定!$B$26)):INDEX($C$1:$C$13701,MAX(1,ROW()-1))),MIN(INDEX($C$1:$C$13701,MIN(13701,ROW()+1)):INDEX($C$1:$C$13701,MIN(13701,ROW()+設定!$B$26))))*10^(設定!$B$27/20)),1,0))</f>
        <v>0</v>
      </c>
      <c r="G4071" s="33" t="n">
        <f aca="false">$G4070+IF($F4071=1,1,0)</f>
        <v>2</v>
      </c>
      <c r="H4071" s="0" t="str">
        <f aca="false">IF($F4071=1,$G4071,"")</f>
        <v/>
      </c>
    </row>
    <row r="4072" customFormat="false" ht="15" hidden="false" customHeight="false" outlineLevel="0" collapsed="false">
      <c r="A4072" s="30" t="n">
        <v>635.9375</v>
      </c>
      <c r="B4072" s="31" t="n">
        <v>28.1574</v>
      </c>
      <c r="C4072" s="32" t="n">
        <f aca="false">IF($A4072="","",IF(設定!$B$21="dB",10^($B4072/20),ABS($B4072)))</f>
        <v>25.5782012449761</v>
      </c>
      <c r="D4072" s="32" t="n">
        <f aca="false">IF($A4072="","",$A4072^2)</f>
        <v>404416.50390625</v>
      </c>
      <c r="E4072" s="32" t="n">
        <f aca="false">IF($A4072="","",IF($C4072&lt;=0,"",1/$C4072^2))</f>
        <v>0.0015284808432558</v>
      </c>
      <c r="F4072" s="33" t="n">
        <f aca="false">IF(OR(ROW()-設定!$B$30&lt;2,ROW()+設定!$B$30&gt;13701,N($A4072)&lt;=0,N(INDEX($A$2:$A$13701,MIN(13700,MAX(1,ROW()-1+設定!$B$30))))&lt;=0,$A4072&lt;設定!$B$28,$A4072&gt;設定!$B$29),0,IF(AND($C4072&gt;=MAX(INDEX($C$1:$C$13701,MAX(1,ROW()-設定!$B$24)):INDEX($C$1:$C$13701,MAX(1,ROW()-1))),$C4072&gt;MAX(INDEX($C$1:$C$13701,MIN(13701,ROW()+1)):INDEX($C$1:$C$13701,MIN(13701,ROW()+設定!$B$24))),$C4072&gt;=設定!$B$32,$C4072&gt;=MAX(MIN(INDEX($C$1:$C$13701,MAX(1,ROW()-設定!$B$26)):INDEX($C$1:$C$13701,MAX(1,ROW()-1))),MIN(INDEX($C$1:$C$13701,MIN(13701,ROW()+1)):INDEX($C$1:$C$13701,MIN(13701,ROW()+設定!$B$26))))*10^(設定!$B$27/20)),1,0))</f>
        <v>0</v>
      </c>
      <c r="G4072" s="33" t="n">
        <f aca="false">$G4071+IF($F4072=1,1,0)</f>
        <v>2</v>
      </c>
      <c r="H4072" s="0" t="str">
        <f aca="false">IF($F4072=1,$G4072,"")</f>
        <v/>
      </c>
    </row>
    <row r="4073" customFormat="false" ht="15" hidden="false" customHeight="false" outlineLevel="0" collapsed="false">
      <c r="A4073" s="30" t="n">
        <v>636.09375</v>
      </c>
      <c r="B4073" s="31" t="n">
        <v>27.8361</v>
      </c>
      <c r="C4073" s="32" t="n">
        <f aca="false">IF($A4073="","",IF(設定!$B$21="dB",10^($B4073/20),ABS($B4073)))</f>
        <v>24.6493232402342</v>
      </c>
      <c r="D4073" s="32" t="n">
        <f aca="false">IF($A4073="","",$A4073^2)</f>
        <v>404615.258789063</v>
      </c>
      <c r="E4073" s="32" t="n">
        <f aca="false">IF($A4073="","",IF($C4073&lt;=0,"",1/$C4073^2))</f>
        <v>0.00164584904570821</v>
      </c>
      <c r="F4073" s="33" t="n">
        <f aca="false">IF(OR(ROW()-設定!$B$30&lt;2,ROW()+設定!$B$30&gt;13701,N($A4073)&lt;=0,N(INDEX($A$2:$A$13701,MIN(13700,MAX(1,ROW()-1+設定!$B$30))))&lt;=0,$A4073&lt;設定!$B$28,$A4073&gt;設定!$B$29),0,IF(AND($C4073&gt;=MAX(INDEX($C$1:$C$13701,MAX(1,ROW()-設定!$B$24)):INDEX($C$1:$C$13701,MAX(1,ROW()-1))),$C4073&gt;MAX(INDEX($C$1:$C$13701,MIN(13701,ROW()+1)):INDEX($C$1:$C$13701,MIN(13701,ROW()+設定!$B$24))),$C4073&gt;=設定!$B$32,$C4073&gt;=MAX(MIN(INDEX($C$1:$C$13701,MAX(1,ROW()-設定!$B$26)):INDEX($C$1:$C$13701,MAX(1,ROW()-1))),MIN(INDEX($C$1:$C$13701,MIN(13701,ROW()+1)):INDEX($C$1:$C$13701,MIN(13701,ROW()+設定!$B$26))))*10^(設定!$B$27/20)),1,0))</f>
        <v>0</v>
      </c>
      <c r="G4073" s="33" t="n">
        <f aca="false">$G4072+IF($F4073=1,1,0)</f>
        <v>2</v>
      </c>
      <c r="H4073" s="0" t="str">
        <f aca="false">IF($F4073=1,$G4073,"")</f>
        <v/>
      </c>
    </row>
    <row r="4074" customFormat="false" ht="15" hidden="false" customHeight="false" outlineLevel="0" collapsed="false">
      <c r="A4074" s="30" t="n">
        <v>636.25</v>
      </c>
      <c r="B4074" s="31" t="n">
        <v>27.8288</v>
      </c>
      <c r="C4074" s="32" t="n">
        <f aca="false">IF($A4074="","",IF(設定!$B$21="dB",10^($B4074/20),ABS($B4074)))</f>
        <v>24.6286155783141</v>
      </c>
      <c r="D4074" s="32" t="n">
        <f aca="false">IF($A4074="","",$A4074^2)</f>
        <v>404814.0625</v>
      </c>
      <c r="E4074" s="32" t="n">
        <f aca="false">IF($A4074="","",IF($C4074&lt;=0,"",1/$C4074^2))</f>
        <v>0.00164861785854613</v>
      </c>
      <c r="F4074" s="33" t="n">
        <f aca="false">IF(OR(ROW()-設定!$B$30&lt;2,ROW()+設定!$B$30&gt;13701,N($A4074)&lt;=0,N(INDEX($A$2:$A$13701,MIN(13700,MAX(1,ROW()-1+設定!$B$30))))&lt;=0,$A4074&lt;設定!$B$28,$A4074&gt;設定!$B$29),0,IF(AND($C4074&gt;=MAX(INDEX($C$1:$C$13701,MAX(1,ROW()-設定!$B$24)):INDEX($C$1:$C$13701,MAX(1,ROW()-1))),$C4074&gt;MAX(INDEX($C$1:$C$13701,MIN(13701,ROW()+1)):INDEX($C$1:$C$13701,MIN(13701,ROW()+設定!$B$24))),$C4074&gt;=設定!$B$32,$C4074&gt;=MAX(MIN(INDEX($C$1:$C$13701,MAX(1,ROW()-設定!$B$26)):INDEX($C$1:$C$13701,MAX(1,ROW()-1))),MIN(INDEX($C$1:$C$13701,MIN(13701,ROW()+1)):INDEX($C$1:$C$13701,MIN(13701,ROW()+設定!$B$26))))*10^(設定!$B$27/20)),1,0))</f>
        <v>0</v>
      </c>
      <c r="G4074" s="33" t="n">
        <f aca="false">$G4073+IF($F4074=1,1,0)</f>
        <v>2</v>
      </c>
      <c r="H4074" s="0" t="str">
        <f aca="false">IF($F4074=1,$G4074,"")</f>
        <v/>
      </c>
    </row>
    <row r="4075" customFormat="false" ht="15" hidden="false" customHeight="false" outlineLevel="0" collapsed="false">
      <c r="A4075" s="30" t="n">
        <v>636.40625</v>
      </c>
      <c r="B4075" s="31" t="n">
        <v>27.5155</v>
      </c>
      <c r="C4075" s="32" t="n">
        <f aca="false">IF($A4075="","",IF(設定!$B$21="dB",10^($B4075/20),ABS($B4075)))</f>
        <v>23.7560920822418</v>
      </c>
      <c r="D4075" s="32" t="n">
        <f aca="false">IF($A4075="","",$A4075^2)</f>
        <v>405012.915039063</v>
      </c>
      <c r="E4075" s="32" t="n">
        <f aca="false">IF($A4075="","",IF($C4075&lt;=0,"",1/$C4075^2))</f>
        <v>0.00177194403079579</v>
      </c>
      <c r="F4075" s="33" t="n">
        <f aca="false">IF(OR(ROW()-設定!$B$30&lt;2,ROW()+設定!$B$30&gt;13701,N($A4075)&lt;=0,N(INDEX($A$2:$A$13701,MIN(13700,MAX(1,ROW()-1+設定!$B$30))))&lt;=0,$A4075&lt;設定!$B$28,$A4075&gt;設定!$B$29),0,IF(AND($C4075&gt;=MAX(INDEX($C$1:$C$13701,MAX(1,ROW()-設定!$B$24)):INDEX($C$1:$C$13701,MAX(1,ROW()-1))),$C4075&gt;MAX(INDEX($C$1:$C$13701,MIN(13701,ROW()+1)):INDEX($C$1:$C$13701,MIN(13701,ROW()+設定!$B$24))),$C4075&gt;=設定!$B$32,$C4075&gt;=MAX(MIN(INDEX($C$1:$C$13701,MAX(1,ROW()-設定!$B$26)):INDEX($C$1:$C$13701,MAX(1,ROW()-1))),MIN(INDEX($C$1:$C$13701,MIN(13701,ROW()+1)):INDEX($C$1:$C$13701,MIN(13701,ROW()+設定!$B$26))))*10^(設定!$B$27/20)),1,0))</f>
        <v>0</v>
      </c>
      <c r="G4075" s="33" t="n">
        <f aca="false">$G4074+IF($F4075=1,1,0)</f>
        <v>2</v>
      </c>
      <c r="H4075" s="0" t="str">
        <f aca="false">IF($F4075=1,$G4075,"")</f>
        <v/>
      </c>
    </row>
    <row r="4076" customFormat="false" ht="15" hidden="false" customHeight="false" outlineLevel="0" collapsed="false">
      <c r="A4076" s="30" t="n">
        <v>636.5625</v>
      </c>
      <c r="B4076" s="31" t="n">
        <v>27.4897</v>
      </c>
      <c r="C4076" s="32" t="n">
        <f aca="false">IF($A4076="","",IF(設定!$B$21="dB",10^($B4076/20),ABS($B4076)))</f>
        <v>23.6856332309237</v>
      </c>
      <c r="D4076" s="32" t="n">
        <f aca="false">IF($A4076="","",$A4076^2)</f>
        <v>405211.81640625</v>
      </c>
      <c r="E4076" s="32" t="n">
        <f aca="false">IF($A4076="","",IF($C4076&lt;=0,"",1/$C4076^2))</f>
        <v>0.00178250189406408</v>
      </c>
      <c r="F4076" s="33" t="n">
        <f aca="false">IF(OR(ROW()-設定!$B$30&lt;2,ROW()+設定!$B$30&gt;13701,N($A4076)&lt;=0,N(INDEX($A$2:$A$13701,MIN(13700,MAX(1,ROW()-1+設定!$B$30))))&lt;=0,$A4076&lt;設定!$B$28,$A4076&gt;設定!$B$29),0,IF(AND($C4076&gt;=MAX(INDEX($C$1:$C$13701,MAX(1,ROW()-設定!$B$24)):INDEX($C$1:$C$13701,MAX(1,ROW()-1))),$C4076&gt;MAX(INDEX($C$1:$C$13701,MIN(13701,ROW()+1)):INDEX($C$1:$C$13701,MIN(13701,ROW()+設定!$B$24))),$C4076&gt;=設定!$B$32,$C4076&gt;=MAX(MIN(INDEX($C$1:$C$13701,MAX(1,ROW()-設定!$B$26)):INDEX($C$1:$C$13701,MAX(1,ROW()-1))),MIN(INDEX($C$1:$C$13701,MIN(13701,ROW()+1)):INDEX($C$1:$C$13701,MIN(13701,ROW()+設定!$B$26))))*10^(設定!$B$27/20)),1,0))</f>
        <v>0</v>
      </c>
      <c r="G4076" s="33" t="n">
        <f aca="false">$G4075+IF($F4076=1,1,0)</f>
        <v>2</v>
      </c>
      <c r="H4076" s="0" t="str">
        <f aca="false">IF($F4076=1,$G4076,"")</f>
        <v/>
      </c>
    </row>
    <row r="4077" customFormat="false" ht="15" hidden="false" customHeight="false" outlineLevel="0" collapsed="false">
      <c r="A4077" s="30" t="n">
        <v>636.71875</v>
      </c>
      <c r="B4077" s="31" t="n">
        <v>27.3534</v>
      </c>
      <c r="C4077" s="32" t="n">
        <f aca="false">IF($A4077="","",IF(設定!$B$21="dB",10^($B4077/20),ABS($B4077)))</f>
        <v>23.3168565045529</v>
      </c>
      <c r="D4077" s="32" t="n">
        <f aca="false">IF($A4077="","",$A4077^2)</f>
        <v>405410.766601563</v>
      </c>
      <c r="E4077" s="32" t="n">
        <f aca="false">IF($A4077="","",IF($C4077&lt;=0,"",1/$C4077^2))</f>
        <v>0.00183933146380796</v>
      </c>
      <c r="F4077" s="33" t="n">
        <f aca="false">IF(OR(ROW()-設定!$B$30&lt;2,ROW()+設定!$B$30&gt;13701,N($A4077)&lt;=0,N(INDEX($A$2:$A$13701,MIN(13700,MAX(1,ROW()-1+設定!$B$30))))&lt;=0,$A4077&lt;設定!$B$28,$A4077&gt;設定!$B$29),0,IF(AND($C4077&gt;=MAX(INDEX($C$1:$C$13701,MAX(1,ROW()-設定!$B$24)):INDEX($C$1:$C$13701,MAX(1,ROW()-1))),$C4077&gt;MAX(INDEX($C$1:$C$13701,MIN(13701,ROW()+1)):INDEX($C$1:$C$13701,MIN(13701,ROW()+設定!$B$24))),$C4077&gt;=設定!$B$32,$C4077&gt;=MAX(MIN(INDEX($C$1:$C$13701,MAX(1,ROW()-設定!$B$26)):INDEX($C$1:$C$13701,MAX(1,ROW()-1))),MIN(INDEX($C$1:$C$13701,MIN(13701,ROW()+1)):INDEX($C$1:$C$13701,MIN(13701,ROW()+設定!$B$26))))*10^(設定!$B$27/20)),1,0))</f>
        <v>0</v>
      </c>
      <c r="G4077" s="33" t="n">
        <f aca="false">$G4076+IF($F4077=1,1,0)</f>
        <v>2</v>
      </c>
      <c r="H4077" s="0" t="str">
        <f aca="false">IF($F4077=1,$G4077,"")</f>
        <v/>
      </c>
    </row>
    <row r="4078" customFormat="false" ht="15" hidden="false" customHeight="false" outlineLevel="0" collapsed="false">
      <c r="A4078" s="30" t="n">
        <v>636.875</v>
      </c>
      <c r="B4078" s="31" t="n">
        <v>26.8233</v>
      </c>
      <c r="C4078" s="32" t="n">
        <f aca="false">IF($A4078="","",IF(設定!$B$21="dB",10^($B4078/20),ABS($B4078)))</f>
        <v>21.9363819842254</v>
      </c>
      <c r="D4078" s="32" t="n">
        <f aca="false">IF($A4078="","",$A4078^2)</f>
        <v>405609.765625</v>
      </c>
      <c r="E4078" s="32" t="n">
        <f aca="false">IF($A4078="","",IF($C4078&lt;=0,"",1/$C4078^2))</f>
        <v>0.00207811702340127</v>
      </c>
      <c r="F4078" s="33" t="n">
        <f aca="false">IF(OR(ROW()-設定!$B$30&lt;2,ROW()+設定!$B$30&gt;13701,N($A4078)&lt;=0,N(INDEX($A$2:$A$13701,MIN(13700,MAX(1,ROW()-1+設定!$B$30))))&lt;=0,$A4078&lt;設定!$B$28,$A4078&gt;設定!$B$29),0,IF(AND($C4078&gt;=MAX(INDEX($C$1:$C$13701,MAX(1,ROW()-設定!$B$24)):INDEX($C$1:$C$13701,MAX(1,ROW()-1))),$C4078&gt;MAX(INDEX($C$1:$C$13701,MIN(13701,ROW()+1)):INDEX($C$1:$C$13701,MIN(13701,ROW()+設定!$B$24))),$C4078&gt;=設定!$B$32,$C4078&gt;=MAX(MIN(INDEX($C$1:$C$13701,MAX(1,ROW()-設定!$B$26)):INDEX($C$1:$C$13701,MAX(1,ROW()-1))),MIN(INDEX($C$1:$C$13701,MIN(13701,ROW()+1)):INDEX($C$1:$C$13701,MIN(13701,ROW()+設定!$B$26))))*10^(設定!$B$27/20)),1,0))</f>
        <v>0</v>
      </c>
      <c r="G4078" s="33" t="n">
        <f aca="false">$G4077+IF($F4078=1,1,0)</f>
        <v>2</v>
      </c>
      <c r="H4078" s="0" t="str">
        <f aca="false">IF($F4078=1,$G4078,"")</f>
        <v/>
      </c>
    </row>
    <row r="4079" customFormat="false" ht="15" hidden="false" customHeight="false" outlineLevel="0" collapsed="false">
      <c r="A4079" s="30" t="n">
        <v>637.03125</v>
      </c>
      <c r="B4079" s="31" t="n">
        <v>26.8959</v>
      </c>
      <c r="C4079" s="32" t="n">
        <f aca="false">IF($A4079="","",IF(設定!$B$21="dB",10^($B4079/20),ABS($B4079)))</f>
        <v>22.1205030914719</v>
      </c>
      <c r="D4079" s="32" t="n">
        <f aca="false">IF($A4079="","",$A4079^2)</f>
        <v>405808.813476563</v>
      </c>
      <c r="E4079" s="32" t="n">
        <f aca="false">IF($A4079="","",IF($C4079&lt;=0,"",1/$C4079^2))</f>
        <v>0.00204366637770007</v>
      </c>
      <c r="F4079" s="33" t="n">
        <f aca="false">IF(OR(ROW()-設定!$B$30&lt;2,ROW()+設定!$B$30&gt;13701,N($A4079)&lt;=0,N(INDEX($A$2:$A$13701,MIN(13700,MAX(1,ROW()-1+設定!$B$30))))&lt;=0,$A4079&lt;設定!$B$28,$A4079&gt;設定!$B$29),0,IF(AND($C4079&gt;=MAX(INDEX($C$1:$C$13701,MAX(1,ROW()-設定!$B$24)):INDEX($C$1:$C$13701,MAX(1,ROW()-1))),$C4079&gt;MAX(INDEX($C$1:$C$13701,MIN(13701,ROW()+1)):INDEX($C$1:$C$13701,MIN(13701,ROW()+設定!$B$24))),$C4079&gt;=設定!$B$32,$C4079&gt;=MAX(MIN(INDEX($C$1:$C$13701,MAX(1,ROW()-設定!$B$26)):INDEX($C$1:$C$13701,MAX(1,ROW()-1))),MIN(INDEX($C$1:$C$13701,MIN(13701,ROW()+1)):INDEX($C$1:$C$13701,MIN(13701,ROW()+設定!$B$26))))*10^(設定!$B$27/20)),1,0))</f>
        <v>0</v>
      </c>
      <c r="G4079" s="33" t="n">
        <f aca="false">$G4078+IF($F4079=1,1,0)</f>
        <v>2</v>
      </c>
      <c r="H4079" s="0" t="str">
        <f aca="false">IF($F4079=1,$G4079,"")</f>
        <v/>
      </c>
    </row>
    <row r="4080" customFormat="false" ht="15" hidden="false" customHeight="false" outlineLevel="0" collapsed="false">
      <c r="A4080" s="30" t="n">
        <v>637.1875</v>
      </c>
      <c r="B4080" s="31" t="n">
        <v>26.6223</v>
      </c>
      <c r="C4080" s="32" t="n">
        <f aca="false">IF($A4080="","",IF(設定!$B$21="dB",10^($B4080/20),ABS($B4080)))</f>
        <v>21.4345810786858</v>
      </c>
      <c r="D4080" s="32" t="n">
        <f aca="false">IF($A4080="","",$A4080^2)</f>
        <v>406007.91015625</v>
      </c>
      <c r="E4080" s="32" t="n">
        <f aca="false">IF($A4080="","",IF($C4080&lt;=0,"",1/$C4080^2))</f>
        <v>0.00217655677441733</v>
      </c>
      <c r="F4080" s="33" t="n">
        <f aca="false">IF(OR(ROW()-設定!$B$30&lt;2,ROW()+設定!$B$30&gt;13701,N($A4080)&lt;=0,N(INDEX($A$2:$A$13701,MIN(13700,MAX(1,ROW()-1+設定!$B$30))))&lt;=0,$A4080&lt;設定!$B$28,$A4080&gt;設定!$B$29),0,IF(AND($C4080&gt;=MAX(INDEX($C$1:$C$13701,MAX(1,ROW()-設定!$B$24)):INDEX($C$1:$C$13701,MAX(1,ROW()-1))),$C4080&gt;MAX(INDEX($C$1:$C$13701,MIN(13701,ROW()+1)):INDEX($C$1:$C$13701,MIN(13701,ROW()+設定!$B$24))),$C4080&gt;=設定!$B$32,$C4080&gt;=MAX(MIN(INDEX($C$1:$C$13701,MAX(1,ROW()-設定!$B$26)):INDEX($C$1:$C$13701,MAX(1,ROW()-1))),MIN(INDEX($C$1:$C$13701,MIN(13701,ROW()+1)):INDEX($C$1:$C$13701,MIN(13701,ROW()+設定!$B$26))))*10^(設定!$B$27/20)),1,0))</f>
        <v>0</v>
      </c>
      <c r="G4080" s="33" t="n">
        <f aca="false">$G4079+IF($F4080=1,1,0)</f>
        <v>2</v>
      </c>
      <c r="H4080" s="0" t="str">
        <f aca="false">IF($F4080=1,$G4080,"")</f>
        <v/>
      </c>
    </row>
    <row r="4081" customFormat="false" ht="15" hidden="false" customHeight="false" outlineLevel="0" collapsed="false">
      <c r="A4081" s="30" t="n">
        <v>637.34375</v>
      </c>
      <c r="B4081" s="31" t="n">
        <v>26.3797</v>
      </c>
      <c r="C4081" s="32" t="n">
        <f aca="false">IF($A4081="","",IF(設定!$B$21="dB",10^($B4081/20),ABS($B4081)))</f>
        <v>20.8441888857609</v>
      </c>
      <c r="D4081" s="32" t="n">
        <f aca="false">IF($A4081="","",$A4081^2)</f>
        <v>406207.055664063</v>
      </c>
      <c r="E4081" s="32" t="n">
        <f aca="false">IF($A4081="","",IF($C4081&lt;=0,"",1/$C4081^2))</f>
        <v>0.00230160080086817</v>
      </c>
      <c r="F4081" s="33" t="n">
        <f aca="false">IF(OR(ROW()-設定!$B$30&lt;2,ROW()+設定!$B$30&gt;13701,N($A4081)&lt;=0,N(INDEX($A$2:$A$13701,MIN(13700,MAX(1,ROW()-1+設定!$B$30))))&lt;=0,$A4081&lt;設定!$B$28,$A4081&gt;設定!$B$29),0,IF(AND($C4081&gt;=MAX(INDEX($C$1:$C$13701,MAX(1,ROW()-設定!$B$24)):INDEX($C$1:$C$13701,MAX(1,ROW()-1))),$C4081&gt;MAX(INDEX($C$1:$C$13701,MIN(13701,ROW()+1)):INDEX($C$1:$C$13701,MIN(13701,ROW()+設定!$B$24))),$C4081&gt;=設定!$B$32,$C4081&gt;=MAX(MIN(INDEX($C$1:$C$13701,MAX(1,ROW()-設定!$B$26)):INDEX($C$1:$C$13701,MAX(1,ROW()-1))),MIN(INDEX($C$1:$C$13701,MIN(13701,ROW()+1)):INDEX($C$1:$C$13701,MIN(13701,ROW()+設定!$B$26))))*10^(設定!$B$27/20)),1,0))</f>
        <v>0</v>
      </c>
      <c r="G4081" s="33" t="n">
        <f aca="false">$G4080+IF($F4081=1,1,0)</f>
        <v>2</v>
      </c>
      <c r="H4081" s="0" t="str">
        <f aca="false">IF($F4081=1,$G4081,"")</f>
        <v/>
      </c>
    </row>
    <row r="4082" customFormat="false" ht="15" hidden="false" customHeight="false" outlineLevel="0" collapsed="false">
      <c r="A4082" s="30" t="n">
        <v>637.5</v>
      </c>
      <c r="B4082" s="31" t="n">
        <v>26.298</v>
      </c>
      <c r="C4082" s="32" t="n">
        <f aca="false">IF($A4082="","",IF(設定!$B$21="dB",10^($B4082/20),ABS($B4082)))</f>
        <v>20.6490463920269</v>
      </c>
      <c r="D4082" s="32" t="n">
        <f aca="false">IF($A4082="","",$A4082^2)</f>
        <v>406406.25</v>
      </c>
      <c r="E4082" s="32" t="n">
        <f aca="false">IF($A4082="","",IF($C4082&lt;=0,"",1/$C4082^2))</f>
        <v>0.00234530862120028</v>
      </c>
      <c r="F4082" s="33" t="n">
        <f aca="false">IF(OR(ROW()-設定!$B$30&lt;2,ROW()+設定!$B$30&gt;13701,N($A4082)&lt;=0,N(INDEX($A$2:$A$13701,MIN(13700,MAX(1,ROW()-1+設定!$B$30))))&lt;=0,$A4082&lt;設定!$B$28,$A4082&gt;設定!$B$29),0,IF(AND($C4082&gt;=MAX(INDEX($C$1:$C$13701,MAX(1,ROW()-設定!$B$24)):INDEX($C$1:$C$13701,MAX(1,ROW()-1))),$C4082&gt;MAX(INDEX($C$1:$C$13701,MIN(13701,ROW()+1)):INDEX($C$1:$C$13701,MIN(13701,ROW()+設定!$B$24))),$C4082&gt;=設定!$B$32,$C4082&gt;=MAX(MIN(INDEX($C$1:$C$13701,MAX(1,ROW()-設定!$B$26)):INDEX($C$1:$C$13701,MAX(1,ROW()-1))),MIN(INDEX($C$1:$C$13701,MIN(13701,ROW()+1)):INDEX($C$1:$C$13701,MIN(13701,ROW()+設定!$B$26))))*10^(設定!$B$27/20)),1,0))</f>
        <v>0</v>
      </c>
      <c r="G4082" s="33" t="n">
        <f aca="false">$G4081+IF($F4082=1,1,0)</f>
        <v>2</v>
      </c>
      <c r="H4082" s="0" t="str">
        <f aca="false">IF($F4082=1,$G4082,"")</f>
        <v/>
      </c>
    </row>
    <row r="4083" customFormat="false" ht="15" hidden="false" customHeight="false" outlineLevel="0" collapsed="false">
      <c r="A4083" s="30" t="n">
        <v>637.65625</v>
      </c>
      <c r="B4083" s="31" t="n">
        <v>26.1768</v>
      </c>
      <c r="C4083" s="32" t="n">
        <f aca="false">IF($A4083="","",IF(設定!$B$21="dB",10^($B4083/20),ABS($B4083)))</f>
        <v>20.3629174189566</v>
      </c>
      <c r="D4083" s="32" t="n">
        <f aca="false">IF($A4083="","",$A4083^2)</f>
        <v>406605.493164063</v>
      </c>
      <c r="E4083" s="32" t="n">
        <f aca="false">IF($A4083="","",IF($C4083&lt;=0,"",1/$C4083^2))</f>
        <v>0.00241168176697444</v>
      </c>
      <c r="F4083" s="33" t="n">
        <f aca="false">IF(OR(ROW()-設定!$B$30&lt;2,ROW()+設定!$B$30&gt;13701,N($A4083)&lt;=0,N(INDEX($A$2:$A$13701,MIN(13700,MAX(1,ROW()-1+設定!$B$30))))&lt;=0,$A4083&lt;設定!$B$28,$A4083&gt;設定!$B$29),0,IF(AND($C4083&gt;=MAX(INDEX($C$1:$C$13701,MAX(1,ROW()-設定!$B$24)):INDEX($C$1:$C$13701,MAX(1,ROW()-1))),$C4083&gt;MAX(INDEX($C$1:$C$13701,MIN(13701,ROW()+1)):INDEX($C$1:$C$13701,MIN(13701,ROW()+設定!$B$24))),$C4083&gt;=設定!$B$32,$C4083&gt;=MAX(MIN(INDEX($C$1:$C$13701,MAX(1,ROW()-設定!$B$26)):INDEX($C$1:$C$13701,MAX(1,ROW()-1))),MIN(INDEX($C$1:$C$13701,MIN(13701,ROW()+1)):INDEX($C$1:$C$13701,MIN(13701,ROW()+設定!$B$26))))*10^(設定!$B$27/20)),1,0))</f>
        <v>0</v>
      </c>
      <c r="G4083" s="33" t="n">
        <f aca="false">$G4082+IF($F4083=1,1,0)</f>
        <v>2</v>
      </c>
      <c r="H4083" s="0" t="str">
        <f aca="false">IF($F4083=1,$G4083,"")</f>
        <v/>
      </c>
    </row>
    <row r="4084" customFormat="false" ht="15" hidden="false" customHeight="false" outlineLevel="0" collapsed="false">
      <c r="A4084" s="30" t="n">
        <v>637.8125</v>
      </c>
      <c r="B4084" s="31" t="n">
        <v>26.1457</v>
      </c>
      <c r="C4084" s="32" t="n">
        <f aca="false">IF($A4084="","",IF(設定!$B$21="dB",10^($B4084/20),ABS($B4084)))</f>
        <v>20.2901379614515</v>
      </c>
      <c r="D4084" s="32" t="n">
        <f aca="false">IF($A4084="","",$A4084^2)</f>
        <v>406804.78515625</v>
      </c>
      <c r="E4084" s="32" t="n">
        <f aca="false">IF($A4084="","",IF($C4084&lt;=0,"",1/$C4084^2))</f>
        <v>0.00242901389968296</v>
      </c>
      <c r="F4084" s="33" t="n">
        <f aca="false">IF(OR(ROW()-設定!$B$30&lt;2,ROW()+設定!$B$30&gt;13701,N($A4084)&lt;=0,N(INDEX($A$2:$A$13701,MIN(13700,MAX(1,ROW()-1+設定!$B$30))))&lt;=0,$A4084&lt;設定!$B$28,$A4084&gt;設定!$B$29),0,IF(AND($C4084&gt;=MAX(INDEX($C$1:$C$13701,MAX(1,ROW()-設定!$B$24)):INDEX($C$1:$C$13701,MAX(1,ROW()-1))),$C4084&gt;MAX(INDEX($C$1:$C$13701,MIN(13701,ROW()+1)):INDEX($C$1:$C$13701,MIN(13701,ROW()+設定!$B$24))),$C4084&gt;=設定!$B$32,$C4084&gt;=MAX(MIN(INDEX($C$1:$C$13701,MAX(1,ROW()-設定!$B$26)):INDEX($C$1:$C$13701,MAX(1,ROW()-1))),MIN(INDEX($C$1:$C$13701,MIN(13701,ROW()+1)):INDEX($C$1:$C$13701,MIN(13701,ROW()+設定!$B$26))))*10^(設定!$B$27/20)),1,0))</f>
        <v>0</v>
      </c>
      <c r="G4084" s="33" t="n">
        <f aca="false">$G4083+IF($F4084=1,1,0)</f>
        <v>2</v>
      </c>
      <c r="H4084" s="0" t="str">
        <f aca="false">IF($F4084=1,$G4084,"")</f>
        <v/>
      </c>
    </row>
    <row r="4085" customFormat="false" ht="15" hidden="false" customHeight="false" outlineLevel="0" collapsed="false">
      <c r="A4085" s="30" t="n">
        <v>637.96875</v>
      </c>
      <c r="B4085" s="31" t="n">
        <v>25.7198</v>
      </c>
      <c r="C4085" s="32" t="n">
        <f aca="false">IF($A4085="","",IF(設定!$B$21="dB",10^($B4085/20),ABS($B4085)))</f>
        <v>19.3192383231461</v>
      </c>
      <c r="D4085" s="32" t="n">
        <f aca="false">IF($A4085="","",$A4085^2)</f>
        <v>407004.125976563</v>
      </c>
      <c r="E4085" s="32" t="n">
        <f aca="false">IF($A4085="","",IF($C4085&lt;=0,"",1/$C4085^2))</f>
        <v>0.00267929170792094</v>
      </c>
      <c r="F4085" s="33" t="n">
        <f aca="false">IF(OR(ROW()-設定!$B$30&lt;2,ROW()+設定!$B$30&gt;13701,N($A4085)&lt;=0,N(INDEX($A$2:$A$13701,MIN(13700,MAX(1,ROW()-1+設定!$B$30))))&lt;=0,$A4085&lt;設定!$B$28,$A4085&gt;設定!$B$29),0,IF(AND($C4085&gt;=MAX(INDEX($C$1:$C$13701,MAX(1,ROW()-設定!$B$24)):INDEX($C$1:$C$13701,MAX(1,ROW()-1))),$C4085&gt;MAX(INDEX($C$1:$C$13701,MIN(13701,ROW()+1)):INDEX($C$1:$C$13701,MIN(13701,ROW()+設定!$B$24))),$C4085&gt;=設定!$B$32,$C4085&gt;=MAX(MIN(INDEX($C$1:$C$13701,MAX(1,ROW()-設定!$B$26)):INDEX($C$1:$C$13701,MAX(1,ROW()-1))),MIN(INDEX($C$1:$C$13701,MIN(13701,ROW()+1)):INDEX($C$1:$C$13701,MIN(13701,ROW()+設定!$B$26))))*10^(設定!$B$27/20)),1,0))</f>
        <v>0</v>
      </c>
      <c r="G4085" s="33" t="n">
        <f aca="false">$G4084+IF($F4085=1,1,0)</f>
        <v>2</v>
      </c>
      <c r="H4085" s="0" t="str">
        <f aca="false">IF($F4085=1,$G4085,"")</f>
        <v/>
      </c>
    </row>
    <row r="4086" customFormat="false" ht="15" hidden="false" customHeight="false" outlineLevel="0" collapsed="false">
      <c r="A4086" s="30" t="n">
        <v>638.125</v>
      </c>
      <c r="B4086" s="31" t="n">
        <v>25.8318</v>
      </c>
      <c r="C4086" s="32" t="n">
        <f aca="false">IF($A4086="","",IF(設定!$B$21="dB",10^($B4086/20),ABS($B4086)))</f>
        <v>19.5699627945728</v>
      </c>
      <c r="D4086" s="32" t="n">
        <f aca="false">IF($A4086="","",$A4086^2)</f>
        <v>407203.515625</v>
      </c>
      <c r="E4086" s="32" t="n">
        <f aca="false">IF($A4086="","",IF($C4086&lt;=0,"",1/$C4086^2))</f>
        <v>0.00261107892844558</v>
      </c>
      <c r="F4086" s="33" t="n">
        <f aca="false">IF(OR(ROW()-設定!$B$30&lt;2,ROW()+設定!$B$30&gt;13701,N($A4086)&lt;=0,N(INDEX($A$2:$A$13701,MIN(13700,MAX(1,ROW()-1+設定!$B$30))))&lt;=0,$A4086&lt;設定!$B$28,$A4086&gt;設定!$B$29),0,IF(AND($C4086&gt;=MAX(INDEX($C$1:$C$13701,MAX(1,ROW()-設定!$B$24)):INDEX($C$1:$C$13701,MAX(1,ROW()-1))),$C4086&gt;MAX(INDEX($C$1:$C$13701,MIN(13701,ROW()+1)):INDEX($C$1:$C$13701,MIN(13701,ROW()+設定!$B$24))),$C4086&gt;=設定!$B$32,$C4086&gt;=MAX(MIN(INDEX($C$1:$C$13701,MAX(1,ROW()-設定!$B$26)):INDEX($C$1:$C$13701,MAX(1,ROW()-1))),MIN(INDEX($C$1:$C$13701,MIN(13701,ROW()+1)):INDEX($C$1:$C$13701,MIN(13701,ROW()+設定!$B$26))))*10^(設定!$B$27/20)),1,0))</f>
        <v>0</v>
      </c>
      <c r="G4086" s="33" t="n">
        <f aca="false">$G4085+IF($F4086=1,1,0)</f>
        <v>2</v>
      </c>
      <c r="H4086" s="0" t="str">
        <f aca="false">IF($F4086=1,$G4086,"")</f>
        <v/>
      </c>
    </row>
    <row r="4087" customFormat="false" ht="15" hidden="false" customHeight="false" outlineLevel="0" collapsed="false">
      <c r="A4087" s="30" t="n">
        <v>638.28125</v>
      </c>
      <c r="B4087" s="31" t="n">
        <v>25.7759</v>
      </c>
      <c r="C4087" s="32" t="n">
        <f aca="false">IF($A4087="","",IF(設定!$B$21="dB",10^($B4087/20),ABS($B4087)))</f>
        <v>19.444420301031</v>
      </c>
      <c r="D4087" s="32" t="n">
        <f aca="false">IF($A4087="","",$A4087^2)</f>
        <v>407402.954101563</v>
      </c>
      <c r="E4087" s="32" t="n">
        <f aca="false">IF($A4087="","",IF($C4087&lt;=0,"",1/$C4087^2))</f>
        <v>0.00264490452733059</v>
      </c>
      <c r="F4087" s="33" t="n">
        <f aca="false">IF(OR(ROW()-設定!$B$30&lt;2,ROW()+設定!$B$30&gt;13701,N($A4087)&lt;=0,N(INDEX($A$2:$A$13701,MIN(13700,MAX(1,ROW()-1+設定!$B$30))))&lt;=0,$A4087&lt;設定!$B$28,$A4087&gt;設定!$B$29),0,IF(AND($C4087&gt;=MAX(INDEX($C$1:$C$13701,MAX(1,ROW()-設定!$B$24)):INDEX($C$1:$C$13701,MAX(1,ROW()-1))),$C4087&gt;MAX(INDEX($C$1:$C$13701,MIN(13701,ROW()+1)):INDEX($C$1:$C$13701,MIN(13701,ROW()+設定!$B$24))),$C4087&gt;=設定!$B$32,$C4087&gt;=MAX(MIN(INDEX($C$1:$C$13701,MAX(1,ROW()-設定!$B$26)):INDEX($C$1:$C$13701,MAX(1,ROW()-1))),MIN(INDEX($C$1:$C$13701,MIN(13701,ROW()+1)):INDEX($C$1:$C$13701,MIN(13701,ROW()+設定!$B$26))))*10^(設定!$B$27/20)),1,0))</f>
        <v>0</v>
      </c>
      <c r="G4087" s="33" t="n">
        <f aca="false">$G4086+IF($F4087=1,1,0)</f>
        <v>2</v>
      </c>
      <c r="H4087" s="0" t="str">
        <f aca="false">IF($F4087=1,$G4087,"")</f>
        <v/>
      </c>
    </row>
    <row r="4088" customFormat="false" ht="15" hidden="false" customHeight="false" outlineLevel="0" collapsed="false">
      <c r="A4088" s="30" t="n">
        <v>638.4375</v>
      </c>
      <c r="B4088" s="31" t="n">
        <v>25.4772</v>
      </c>
      <c r="C4088" s="32" t="n">
        <f aca="false">IF($A4088="","",IF(設定!$B$21="dB",10^($B4088/20),ABS($B4088)))</f>
        <v>18.7871109427522</v>
      </c>
      <c r="D4088" s="32" t="n">
        <f aca="false">IF($A4088="","",$A4088^2)</f>
        <v>407602.44140625</v>
      </c>
      <c r="E4088" s="32" t="n">
        <f aca="false">IF($A4088="","",IF($C4088&lt;=0,"",1/$C4088^2))</f>
        <v>0.00283321805026708</v>
      </c>
      <c r="F4088" s="33" t="n">
        <f aca="false">IF(OR(ROW()-設定!$B$30&lt;2,ROW()+設定!$B$30&gt;13701,N($A4088)&lt;=0,N(INDEX($A$2:$A$13701,MIN(13700,MAX(1,ROW()-1+設定!$B$30))))&lt;=0,$A4088&lt;設定!$B$28,$A4088&gt;設定!$B$29),0,IF(AND($C4088&gt;=MAX(INDEX($C$1:$C$13701,MAX(1,ROW()-設定!$B$24)):INDEX($C$1:$C$13701,MAX(1,ROW()-1))),$C4088&gt;MAX(INDEX($C$1:$C$13701,MIN(13701,ROW()+1)):INDEX($C$1:$C$13701,MIN(13701,ROW()+設定!$B$24))),$C4088&gt;=設定!$B$32,$C4088&gt;=MAX(MIN(INDEX($C$1:$C$13701,MAX(1,ROW()-設定!$B$26)):INDEX($C$1:$C$13701,MAX(1,ROW()-1))),MIN(INDEX($C$1:$C$13701,MIN(13701,ROW()+1)):INDEX($C$1:$C$13701,MIN(13701,ROW()+設定!$B$26))))*10^(設定!$B$27/20)),1,0))</f>
        <v>0</v>
      </c>
      <c r="G4088" s="33" t="n">
        <f aca="false">$G4087+IF($F4088=1,1,0)</f>
        <v>2</v>
      </c>
      <c r="H4088" s="0" t="str">
        <f aca="false">IF($F4088=1,$G4088,"")</f>
        <v/>
      </c>
    </row>
    <row r="4089" customFormat="false" ht="15" hidden="false" customHeight="false" outlineLevel="0" collapsed="false">
      <c r="A4089" s="30" t="n">
        <v>638.59375</v>
      </c>
      <c r="B4089" s="31" t="n">
        <v>25.3207</v>
      </c>
      <c r="C4089" s="32" t="n">
        <f aca="false">IF($A4089="","",IF(設定!$B$21="dB",10^($B4089/20),ABS($B4089)))</f>
        <v>18.4516411584618</v>
      </c>
      <c r="D4089" s="32" t="n">
        <f aca="false">IF($A4089="","",$A4089^2)</f>
        <v>407801.977539063</v>
      </c>
      <c r="E4089" s="32" t="n">
        <f aca="false">IF($A4089="","",IF($C4089&lt;=0,"",1/$C4089^2))</f>
        <v>0.00293717619693773</v>
      </c>
      <c r="F4089" s="33" t="n">
        <f aca="false">IF(OR(ROW()-設定!$B$30&lt;2,ROW()+設定!$B$30&gt;13701,N($A4089)&lt;=0,N(INDEX($A$2:$A$13701,MIN(13700,MAX(1,ROW()-1+設定!$B$30))))&lt;=0,$A4089&lt;設定!$B$28,$A4089&gt;設定!$B$29),0,IF(AND($C4089&gt;=MAX(INDEX($C$1:$C$13701,MAX(1,ROW()-設定!$B$24)):INDEX($C$1:$C$13701,MAX(1,ROW()-1))),$C4089&gt;MAX(INDEX($C$1:$C$13701,MIN(13701,ROW()+1)):INDEX($C$1:$C$13701,MIN(13701,ROW()+設定!$B$24))),$C4089&gt;=設定!$B$32,$C4089&gt;=MAX(MIN(INDEX($C$1:$C$13701,MAX(1,ROW()-設定!$B$26)):INDEX($C$1:$C$13701,MAX(1,ROW()-1))),MIN(INDEX($C$1:$C$13701,MIN(13701,ROW()+1)):INDEX($C$1:$C$13701,MIN(13701,ROW()+設定!$B$26))))*10^(設定!$B$27/20)),1,0))</f>
        <v>0</v>
      </c>
      <c r="G4089" s="33" t="n">
        <f aca="false">$G4088+IF($F4089=1,1,0)</f>
        <v>2</v>
      </c>
      <c r="H4089" s="0" t="str">
        <f aca="false">IF($F4089=1,$G4089,"")</f>
        <v/>
      </c>
    </row>
    <row r="4090" customFormat="false" ht="15" hidden="false" customHeight="false" outlineLevel="0" collapsed="false">
      <c r="A4090" s="30" t="n">
        <v>638.75</v>
      </c>
      <c r="B4090" s="31" t="n">
        <v>25.1131</v>
      </c>
      <c r="C4090" s="32" t="n">
        <f aca="false">IF($A4090="","",IF(設定!$B$21="dB",10^($B4090/20),ABS($B4090)))</f>
        <v>18.0158600700221</v>
      </c>
      <c r="D4090" s="32" t="n">
        <f aca="false">IF($A4090="","",$A4090^2)</f>
        <v>408001.5625</v>
      </c>
      <c r="E4090" s="32" t="n">
        <f aca="false">IF($A4090="","",IF($C4090&lt;=0,"",1/$C4090^2))</f>
        <v>0.00308098795171369</v>
      </c>
      <c r="F4090" s="33" t="n">
        <f aca="false">IF(OR(ROW()-設定!$B$30&lt;2,ROW()+設定!$B$30&gt;13701,N($A4090)&lt;=0,N(INDEX($A$2:$A$13701,MIN(13700,MAX(1,ROW()-1+設定!$B$30))))&lt;=0,$A4090&lt;設定!$B$28,$A4090&gt;設定!$B$29),0,IF(AND($C4090&gt;=MAX(INDEX($C$1:$C$13701,MAX(1,ROW()-設定!$B$24)):INDEX($C$1:$C$13701,MAX(1,ROW()-1))),$C4090&gt;MAX(INDEX($C$1:$C$13701,MIN(13701,ROW()+1)):INDEX($C$1:$C$13701,MIN(13701,ROW()+設定!$B$24))),$C4090&gt;=設定!$B$32,$C4090&gt;=MAX(MIN(INDEX($C$1:$C$13701,MAX(1,ROW()-設定!$B$26)):INDEX($C$1:$C$13701,MAX(1,ROW()-1))),MIN(INDEX($C$1:$C$13701,MIN(13701,ROW()+1)):INDEX($C$1:$C$13701,MIN(13701,ROW()+設定!$B$26))))*10^(設定!$B$27/20)),1,0))</f>
        <v>0</v>
      </c>
      <c r="G4090" s="33" t="n">
        <f aca="false">$G4089+IF($F4090=1,1,0)</f>
        <v>2</v>
      </c>
      <c r="H4090" s="0" t="str">
        <f aca="false">IF($F4090=1,$G4090,"")</f>
        <v/>
      </c>
    </row>
    <row r="4091" customFormat="false" ht="15" hidden="false" customHeight="false" outlineLevel="0" collapsed="false">
      <c r="A4091" s="30" t="n">
        <v>638.90625</v>
      </c>
      <c r="B4091" s="31" t="n">
        <v>24.8435</v>
      </c>
      <c r="C4091" s="32" t="n">
        <f aca="false">IF($A4091="","",IF(設定!$B$21="dB",10^($B4091/20),ABS($B4091)))</f>
        <v>17.4652577788592</v>
      </c>
      <c r="D4091" s="32" t="n">
        <f aca="false">IF($A4091="","",$A4091^2)</f>
        <v>408201.196289063</v>
      </c>
      <c r="E4091" s="32" t="n">
        <f aca="false">IF($A4091="","",IF($C4091&lt;=0,"",1/$C4091^2))</f>
        <v>0.0032783098606473</v>
      </c>
      <c r="F4091" s="33" t="n">
        <f aca="false">IF(OR(ROW()-設定!$B$30&lt;2,ROW()+設定!$B$30&gt;13701,N($A4091)&lt;=0,N(INDEX($A$2:$A$13701,MIN(13700,MAX(1,ROW()-1+設定!$B$30))))&lt;=0,$A4091&lt;設定!$B$28,$A4091&gt;設定!$B$29),0,IF(AND($C4091&gt;=MAX(INDEX($C$1:$C$13701,MAX(1,ROW()-設定!$B$24)):INDEX($C$1:$C$13701,MAX(1,ROW()-1))),$C4091&gt;MAX(INDEX($C$1:$C$13701,MIN(13701,ROW()+1)):INDEX($C$1:$C$13701,MIN(13701,ROW()+設定!$B$24))),$C4091&gt;=設定!$B$32,$C4091&gt;=MAX(MIN(INDEX($C$1:$C$13701,MAX(1,ROW()-設定!$B$26)):INDEX($C$1:$C$13701,MAX(1,ROW()-1))),MIN(INDEX($C$1:$C$13701,MIN(13701,ROW()+1)):INDEX($C$1:$C$13701,MIN(13701,ROW()+設定!$B$26))))*10^(設定!$B$27/20)),1,0))</f>
        <v>0</v>
      </c>
      <c r="G4091" s="33" t="n">
        <f aca="false">$G4090+IF($F4091=1,1,0)</f>
        <v>2</v>
      </c>
      <c r="H4091" s="0" t="str">
        <f aca="false">IF($F4091=1,$G4091,"")</f>
        <v/>
      </c>
    </row>
    <row r="4092" customFormat="false" ht="15" hidden="false" customHeight="false" outlineLevel="0" collapsed="false">
      <c r="A4092" s="30" t="n">
        <v>639.0625</v>
      </c>
      <c r="B4092" s="31" t="n">
        <v>24.8764</v>
      </c>
      <c r="C4092" s="32" t="n">
        <f aca="false">IF($A4092="","",IF(設定!$B$21="dB",10^($B4092/20),ABS($B4092)))</f>
        <v>17.5315372982534</v>
      </c>
      <c r="D4092" s="32" t="n">
        <f aca="false">IF($A4092="","",$A4092^2)</f>
        <v>408400.87890625</v>
      </c>
      <c r="E4092" s="32" t="n">
        <f aca="false">IF($A4092="","",IF($C4092&lt;=0,"",1/$C4092^2))</f>
        <v>0.00325356883923625</v>
      </c>
      <c r="F4092" s="33" t="n">
        <f aca="false">IF(OR(ROW()-設定!$B$30&lt;2,ROW()+設定!$B$30&gt;13701,N($A4092)&lt;=0,N(INDEX($A$2:$A$13701,MIN(13700,MAX(1,ROW()-1+設定!$B$30))))&lt;=0,$A4092&lt;設定!$B$28,$A4092&gt;設定!$B$29),0,IF(AND($C4092&gt;=MAX(INDEX($C$1:$C$13701,MAX(1,ROW()-設定!$B$24)):INDEX($C$1:$C$13701,MAX(1,ROW()-1))),$C4092&gt;MAX(INDEX($C$1:$C$13701,MIN(13701,ROW()+1)):INDEX($C$1:$C$13701,MIN(13701,ROW()+設定!$B$24))),$C4092&gt;=設定!$B$32,$C4092&gt;=MAX(MIN(INDEX($C$1:$C$13701,MAX(1,ROW()-設定!$B$26)):INDEX($C$1:$C$13701,MAX(1,ROW()-1))),MIN(INDEX($C$1:$C$13701,MIN(13701,ROW()+1)):INDEX($C$1:$C$13701,MIN(13701,ROW()+設定!$B$26))))*10^(設定!$B$27/20)),1,0))</f>
        <v>0</v>
      </c>
      <c r="G4092" s="33" t="n">
        <f aca="false">$G4091+IF($F4092=1,1,0)</f>
        <v>2</v>
      </c>
      <c r="H4092" s="0" t="str">
        <f aca="false">IF($F4092=1,$G4092,"")</f>
        <v/>
      </c>
    </row>
    <row r="4093" customFormat="false" ht="15" hidden="false" customHeight="false" outlineLevel="0" collapsed="false">
      <c r="A4093" s="30" t="n">
        <v>639.21875</v>
      </c>
      <c r="B4093" s="31" t="n">
        <v>24.7164</v>
      </c>
      <c r="C4093" s="32" t="n">
        <f aca="false">IF($A4093="","",IF(設定!$B$21="dB",10^($B4093/20),ABS($B4093)))</f>
        <v>17.2115506805384</v>
      </c>
      <c r="D4093" s="32" t="n">
        <f aca="false">IF($A4093="","",$A4093^2)</f>
        <v>408600.610351563</v>
      </c>
      <c r="E4093" s="32" t="n">
        <f aca="false">IF($A4093="","",IF($C4093&lt;=0,"",1/$C4093^2))</f>
        <v>0.00337567012352764</v>
      </c>
      <c r="F4093" s="33" t="n">
        <f aca="false">IF(OR(ROW()-設定!$B$30&lt;2,ROW()+設定!$B$30&gt;13701,N($A4093)&lt;=0,N(INDEX($A$2:$A$13701,MIN(13700,MAX(1,ROW()-1+設定!$B$30))))&lt;=0,$A4093&lt;設定!$B$28,$A4093&gt;設定!$B$29),0,IF(AND($C4093&gt;=MAX(INDEX($C$1:$C$13701,MAX(1,ROW()-設定!$B$24)):INDEX($C$1:$C$13701,MAX(1,ROW()-1))),$C4093&gt;MAX(INDEX($C$1:$C$13701,MIN(13701,ROW()+1)):INDEX($C$1:$C$13701,MIN(13701,ROW()+設定!$B$24))),$C4093&gt;=設定!$B$32,$C4093&gt;=MAX(MIN(INDEX($C$1:$C$13701,MAX(1,ROW()-設定!$B$26)):INDEX($C$1:$C$13701,MAX(1,ROW()-1))),MIN(INDEX($C$1:$C$13701,MIN(13701,ROW()+1)):INDEX($C$1:$C$13701,MIN(13701,ROW()+設定!$B$26))))*10^(設定!$B$27/20)),1,0))</f>
        <v>0</v>
      </c>
      <c r="G4093" s="33" t="n">
        <f aca="false">$G4092+IF($F4093=1,1,0)</f>
        <v>2</v>
      </c>
      <c r="H4093" s="0" t="str">
        <f aca="false">IF($F4093=1,$G4093,"")</f>
        <v/>
      </c>
    </row>
    <row r="4094" customFormat="false" ht="15" hidden="false" customHeight="false" outlineLevel="0" collapsed="false">
      <c r="A4094" s="30" t="n">
        <v>639.375</v>
      </c>
      <c r="B4094" s="31" t="n">
        <v>24.6096</v>
      </c>
      <c r="C4094" s="32" t="n">
        <f aca="false">IF($A4094="","",IF(設定!$B$21="dB",10^($B4094/20),ABS($B4094)))</f>
        <v>17.0012165834382</v>
      </c>
      <c r="D4094" s="32" t="n">
        <f aca="false">IF($A4094="","",$A4094^2)</f>
        <v>408800.390625</v>
      </c>
      <c r="E4094" s="32" t="n">
        <f aca="false">IF($A4094="","",IF($C4094&lt;=0,"",1/$C4094^2))</f>
        <v>0.00345971241487654</v>
      </c>
      <c r="F4094" s="33" t="n">
        <f aca="false">IF(OR(ROW()-設定!$B$30&lt;2,ROW()+設定!$B$30&gt;13701,N($A4094)&lt;=0,N(INDEX($A$2:$A$13701,MIN(13700,MAX(1,ROW()-1+設定!$B$30))))&lt;=0,$A4094&lt;設定!$B$28,$A4094&gt;設定!$B$29),0,IF(AND($C4094&gt;=MAX(INDEX($C$1:$C$13701,MAX(1,ROW()-設定!$B$24)):INDEX($C$1:$C$13701,MAX(1,ROW()-1))),$C4094&gt;MAX(INDEX($C$1:$C$13701,MIN(13701,ROW()+1)):INDEX($C$1:$C$13701,MIN(13701,ROW()+設定!$B$24))),$C4094&gt;=設定!$B$32,$C4094&gt;=MAX(MIN(INDEX($C$1:$C$13701,MAX(1,ROW()-設定!$B$26)):INDEX($C$1:$C$13701,MAX(1,ROW()-1))),MIN(INDEX($C$1:$C$13701,MIN(13701,ROW()+1)):INDEX($C$1:$C$13701,MIN(13701,ROW()+設定!$B$26))))*10^(設定!$B$27/20)),1,0))</f>
        <v>0</v>
      </c>
      <c r="G4094" s="33" t="n">
        <f aca="false">$G4093+IF($F4094=1,1,0)</f>
        <v>2</v>
      </c>
      <c r="H4094" s="0" t="str">
        <f aca="false">IF($F4094=1,$G4094,"")</f>
        <v/>
      </c>
    </row>
    <row r="4095" customFormat="false" ht="15" hidden="false" customHeight="false" outlineLevel="0" collapsed="false">
      <c r="A4095" s="30" t="n">
        <v>639.53125</v>
      </c>
      <c r="B4095" s="31" t="n">
        <v>24.6562</v>
      </c>
      <c r="C4095" s="32" t="n">
        <f aca="false">IF($A4095="","",IF(設定!$B$21="dB",10^($B4095/20),ABS($B4095)))</f>
        <v>17.092673621167</v>
      </c>
      <c r="D4095" s="32" t="n">
        <f aca="false">IF($A4095="","",$A4095^2)</f>
        <v>409000.219726563</v>
      </c>
      <c r="E4095" s="32" t="n">
        <f aca="false">IF($A4095="","",IF($C4095&lt;=0,"",1/$C4095^2))</f>
        <v>0.00342278799431866</v>
      </c>
      <c r="F4095" s="33" t="n">
        <f aca="false">IF(OR(ROW()-設定!$B$30&lt;2,ROW()+設定!$B$30&gt;13701,N($A4095)&lt;=0,N(INDEX($A$2:$A$13701,MIN(13700,MAX(1,ROW()-1+設定!$B$30))))&lt;=0,$A4095&lt;設定!$B$28,$A4095&gt;設定!$B$29),0,IF(AND($C4095&gt;=MAX(INDEX($C$1:$C$13701,MAX(1,ROW()-設定!$B$24)):INDEX($C$1:$C$13701,MAX(1,ROW()-1))),$C4095&gt;MAX(INDEX($C$1:$C$13701,MIN(13701,ROW()+1)):INDEX($C$1:$C$13701,MIN(13701,ROW()+設定!$B$24))),$C4095&gt;=設定!$B$32,$C4095&gt;=MAX(MIN(INDEX($C$1:$C$13701,MAX(1,ROW()-設定!$B$26)):INDEX($C$1:$C$13701,MAX(1,ROW()-1))),MIN(INDEX($C$1:$C$13701,MIN(13701,ROW()+1)):INDEX($C$1:$C$13701,MIN(13701,ROW()+設定!$B$26))))*10^(設定!$B$27/20)),1,0))</f>
        <v>0</v>
      </c>
      <c r="G4095" s="33" t="n">
        <f aca="false">$G4094+IF($F4095=1,1,0)</f>
        <v>2</v>
      </c>
      <c r="H4095" s="0" t="str">
        <f aca="false">IF($F4095=1,$G4095,"")</f>
        <v/>
      </c>
    </row>
    <row r="4096" customFormat="false" ht="15" hidden="false" customHeight="false" outlineLevel="0" collapsed="false">
      <c r="A4096" s="30" t="n">
        <v>639.6875</v>
      </c>
      <c r="B4096" s="31" t="n">
        <v>24.3282</v>
      </c>
      <c r="C4096" s="32" t="n">
        <f aca="false">IF($A4096="","",IF(設定!$B$21="dB",10^($B4096/20),ABS($B4096)))</f>
        <v>16.4592484160302</v>
      </c>
      <c r="D4096" s="32" t="n">
        <f aca="false">IF($A4096="","",$A4096^2)</f>
        <v>409200.09765625</v>
      </c>
      <c r="E4096" s="32" t="n">
        <f aca="false">IF($A4096="","",IF($C4096&lt;=0,"",1/$C4096^2))</f>
        <v>0.00369130558683553</v>
      </c>
      <c r="F4096" s="33" t="n">
        <f aca="false">IF(OR(ROW()-設定!$B$30&lt;2,ROW()+設定!$B$30&gt;13701,N($A4096)&lt;=0,N(INDEX($A$2:$A$13701,MIN(13700,MAX(1,ROW()-1+設定!$B$30))))&lt;=0,$A4096&lt;設定!$B$28,$A4096&gt;設定!$B$29),0,IF(AND($C4096&gt;=MAX(INDEX($C$1:$C$13701,MAX(1,ROW()-設定!$B$24)):INDEX($C$1:$C$13701,MAX(1,ROW()-1))),$C4096&gt;MAX(INDEX($C$1:$C$13701,MIN(13701,ROW()+1)):INDEX($C$1:$C$13701,MIN(13701,ROW()+設定!$B$24))),$C4096&gt;=設定!$B$32,$C4096&gt;=MAX(MIN(INDEX($C$1:$C$13701,MAX(1,ROW()-設定!$B$26)):INDEX($C$1:$C$13701,MAX(1,ROW()-1))),MIN(INDEX($C$1:$C$13701,MIN(13701,ROW()+1)):INDEX($C$1:$C$13701,MIN(13701,ROW()+設定!$B$26))))*10^(設定!$B$27/20)),1,0))</f>
        <v>0</v>
      </c>
      <c r="G4096" s="33" t="n">
        <f aca="false">$G4095+IF($F4096=1,1,0)</f>
        <v>2</v>
      </c>
      <c r="H4096" s="0" t="str">
        <f aca="false">IF($F4096=1,$G4096,"")</f>
        <v/>
      </c>
    </row>
    <row r="4097" customFormat="false" ht="15" hidden="false" customHeight="false" outlineLevel="0" collapsed="false">
      <c r="A4097" s="30" t="n">
        <v>639.84375</v>
      </c>
      <c r="B4097" s="31" t="n">
        <v>24.1586</v>
      </c>
      <c r="C4097" s="32" t="n">
        <f aca="false">IF($A4097="","",IF(設定!$B$21="dB",10^($B4097/20),ABS($B4097)))</f>
        <v>16.1409837393897</v>
      </c>
      <c r="D4097" s="32" t="n">
        <f aca="false">IF($A4097="","",$A4097^2)</f>
        <v>409400.024414063</v>
      </c>
      <c r="E4097" s="32" t="n">
        <f aca="false">IF($A4097="","",IF($C4097&lt;=0,"",1/$C4097^2))</f>
        <v>0.00383830958033009</v>
      </c>
      <c r="F4097" s="33" t="n">
        <f aca="false">IF(OR(ROW()-設定!$B$30&lt;2,ROW()+設定!$B$30&gt;13701,N($A4097)&lt;=0,N(INDEX($A$2:$A$13701,MIN(13700,MAX(1,ROW()-1+設定!$B$30))))&lt;=0,$A4097&lt;設定!$B$28,$A4097&gt;設定!$B$29),0,IF(AND($C4097&gt;=MAX(INDEX($C$1:$C$13701,MAX(1,ROW()-設定!$B$24)):INDEX($C$1:$C$13701,MAX(1,ROW()-1))),$C4097&gt;MAX(INDEX($C$1:$C$13701,MIN(13701,ROW()+1)):INDEX($C$1:$C$13701,MIN(13701,ROW()+設定!$B$24))),$C4097&gt;=設定!$B$32,$C4097&gt;=MAX(MIN(INDEX($C$1:$C$13701,MAX(1,ROW()-設定!$B$26)):INDEX($C$1:$C$13701,MAX(1,ROW()-1))),MIN(INDEX($C$1:$C$13701,MIN(13701,ROW()+1)):INDEX($C$1:$C$13701,MIN(13701,ROW()+設定!$B$26))))*10^(設定!$B$27/20)),1,0))</f>
        <v>0</v>
      </c>
      <c r="G4097" s="33" t="n">
        <f aca="false">$G4096+IF($F4097=1,1,0)</f>
        <v>2</v>
      </c>
      <c r="H4097" s="0" t="str">
        <f aca="false">IF($F4097=1,$G4097,"")</f>
        <v/>
      </c>
    </row>
    <row r="4098" customFormat="false" ht="15" hidden="false" customHeight="false" outlineLevel="0" collapsed="false">
      <c r="A4098" s="30" t="n">
        <v>640</v>
      </c>
      <c r="B4098" s="31" t="n">
        <v>24.1387</v>
      </c>
      <c r="C4098" s="32" t="n">
        <f aca="false">IF($A4098="","",IF(設定!$B$21="dB",10^($B4098/20),ABS($B4098)))</f>
        <v>16.1040459105609</v>
      </c>
      <c r="D4098" s="32" t="n">
        <f aca="false">IF($A4098="","",$A4098^2)</f>
        <v>409600</v>
      </c>
      <c r="E4098" s="32" t="n">
        <f aca="false">IF($A4098="","",IF($C4098&lt;=0,"",1/$C4098^2))</f>
        <v>0.0038559376251093</v>
      </c>
      <c r="F4098" s="33" t="n">
        <f aca="false">IF(OR(ROW()-設定!$B$30&lt;2,ROW()+設定!$B$30&gt;13701,N($A4098)&lt;=0,N(INDEX($A$2:$A$13701,MIN(13700,MAX(1,ROW()-1+設定!$B$30))))&lt;=0,$A4098&lt;設定!$B$28,$A4098&gt;設定!$B$29),0,IF(AND($C4098&gt;=MAX(INDEX($C$1:$C$13701,MAX(1,ROW()-設定!$B$24)):INDEX($C$1:$C$13701,MAX(1,ROW()-1))),$C4098&gt;MAX(INDEX($C$1:$C$13701,MIN(13701,ROW()+1)):INDEX($C$1:$C$13701,MIN(13701,ROW()+設定!$B$24))),$C4098&gt;=設定!$B$32,$C4098&gt;=MAX(MIN(INDEX($C$1:$C$13701,MAX(1,ROW()-設定!$B$26)):INDEX($C$1:$C$13701,MAX(1,ROW()-1))),MIN(INDEX($C$1:$C$13701,MIN(13701,ROW()+1)):INDEX($C$1:$C$13701,MIN(13701,ROW()+設定!$B$26))))*10^(設定!$B$27/20)),1,0))</f>
        <v>0</v>
      </c>
      <c r="G4098" s="33" t="n">
        <f aca="false">$G4097+IF($F4098=1,1,0)</f>
        <v>2</v>
      </c>
      <c r="H4098" s="0" t="str">
        <f aca="false">IF($F4098=1,$G4098,"")</f>
        <v/>
      </c>
    </row>
    <row r="4099" customFormat="false" ht="15" hidden="false" customHeight="false" outlineLevel="0" collapsed="false">
      <c r="A4099" s="30" t="n">
        <v>640.15625</v>
      </c>
      <c r="B4099" s="31" t="n">
        <v>23.7007</v>
      </c>
      <c r="C4099" s="32" t="n">
        <f aca="false">IF($A4099="","",IF(設定!$B$21="dB",10^($B4099/20),ABS($B4099)))</f>
        <v>15.3121085772502</v>
      </c>
      <c r="D4099" s="32" t="n">
        <f aca="false">IF($A4099="","",$A4099^2)</f>
        <v>409800.024414063</v>
      </c>
      <c r="E4099" s="32" t="n">
        <f aca="false">IF($A4099="","",IF($C4099&lt;=0,"",1/$C4099^2))</f>
        <v>0.00426510767847546</v>
      </c>
      <c r="F4099" s="33" t="n">
        <f aca="false">IF(OR(ROW()-設定!$B$30&lt;2,ROW()+設定!$B$30&gt;13701,N($A4099)&lt;=0,N(INDEX($A$2:$A$13701,MIN(13700,MAX(1,ROW()-1+設定!$B$30))))&lt;=0,$A4099&lt;設定!$B$28,$A4099&gt;設定!$B$29),0,IF(AND($C4099&gt;=MAX(INDEX($C$1:$C$13701,MAX(1,ROW()-設定!$B$24)):INDEX($C$1:$C$13701,MAX(1,ROW()-1))),$C4099&gt;MAX(INDEX($C$1:$C$13701,MIN(13701,ROW()+1)):INDEX($C$1:$C$13701,MIN(13701,ROW()+設定!$B$24))),$C4099&gt;=設定!$B$32,$C4099&gt;=MAX(MIN(INDEX($C$1:$C$13701,MAX(1,ROW()-設定!$B$26)):INDEX($C$1:$C$13701,MAX(1,ROW()-1))),MIN(INDEX($C$1:$C$13701,MIN(13701,ROW()+1)):INDEX($C$1:$C$13701,MIN(13701,ROW()+設定!$B$26))))*10^(設定!$B$27/20)),1,0))</f>
        <v>0</v>
      </c>
      <c r="G4099" s="33" t="n">
        <f aca="false">$G4098+IF($F4099=1,1,0)</f>
        <v>2</v>
      </c>
      <c r="H4099" s="0" t="str">
        <f aca="false">IF($F4099=1,$G4099,"")</f>
        <v/>
      </c>
    </row>
    <row r="4100" customFormat="false" ht="15" hidden="false" customHeight="false" outlineLevel="0" collapsed="false">
      <c r="A4100" s="30" t="n">
        <v>640.3125</v>
      </c>
      <c r="B4100" s="31" t="n">
        <v>23.5878</v>
      </c>
      <c r="C4100" s="32" t="n">
        <f aca="false">IF($A4100="","",IF(設定!$B$21="dB",10^($B4100/20),ABS($B4100)))</f>
        <v>15.1143682756525</v>
      </c>
      <c r="D4100" s="32" t="n">
        <f aca="false">IF($A4100="","",$A4100^2)</f>
        <v>410000.09765625</v>
      </c>
      <c r="E4100" s="32" t="n">
        <f aca="false">IF($A4100="","",IF($C4100&lt;=0,"",1/$C4100^2))</f>
        <v>0.00437743796317397</v>
      </c>
      <c r="F4100" s="33" t="n">
        <f aca="false">IF(OR(ROW()-設定!$B$30&lt;2,ROW()+設定!$B$30&gt;13701,N($A4100)&lt;=0,N(INDEX($A$2:$A$13701,MIN(13700,MAX(1,ROW()-1+設定!$B$30))))&lt;=0,$A4100&lt;設定!$B$28,$A4100&gt;設定!$B$29),0,IF(AND($C4100&gt;=MAX(INDEX($C$1:$C$13701,MAX(1,ROW()-設定!$B$24)):INDEX($C$1:$C$13701,MAX(1,ROW()-1))),$C4100&gt;MAX(INDEX($C$1:$C$13701,MIN(13701,ROW()+1)):INDEX($C$1:$C$13701,MIN(13701,ROW()+設定!$B$24))),$C4100&gt;=設定!$B$32,$C4100&gt;=MAX(MIN(INDEX($C$1:$C$13701,MAX(1,ROW()-設定!$B$26)):INDEX($C$1:$C$13701,MAX(1,ROW()-1))),MIN(INDEX($C$1:$C$13701,MIN(13701,ROW()+1)):INDEX($C$1:$C$13701,MIN(13701,ROW()+設定!$B$26))))*10^(設定!$B$27/20)),1,0))</f>
        <v>0</v>
      </c>
      <c r="G4100" s="33" t="n">
        <f aca="false">$G4099+IF($F4100=1,1,0)</f>
        <v>2</v>
      </c>
      <c r="H4100" s="0" t="str">
        <f aca="false">IF($F4100=1,$G4100,"")</f>
        <v/>
      </c>
    </row>
    <row r="4101" customFormat="false" ht="15" hidden="false" customHeight="false" outlineLevel="0" collapsed="false">
      <c r="A4101" s="30" t="n">
        <v>640.46875</v>
      </c>
      <c r="B4101" s="31" t="n">
        <v>23.5356</v>
      </c>
      <c r="C4101" s="32" t="n">
        <f aca="false">IF($A4101="","",IF(設定!$B$21="dB",10^($B4101/20),ABS($B4101)))</f>
        <v>15.0238071421706</v>
      </c>
      <c r="D4101" s="32" t="n">
        <f aca="false">IF($A4101="","",$A4101^2)</f>
        <v>410200.219726563</v>
      </c>
      <c r="E4101" s="32" t="n">
        <f aca="false">IF($A4101="","",IF($C4101&lt;=0,"",1/$C4101^2))</f>
        <v>0.0044303700243717</v>
      </c>
      <c r="F4101" s="33" t="n">
        <f aca="false">IF(OR(ROW()-設定!$B$30&lt;2,ROW()+設定!$B$30&gt;13701,N($A4101)&lt;=0,N(INDEX($A$2:$A$13701,MIN(13700,MAX(1,ROW()-1+設定!$B$30))))&lt;=0,$A4101&lt;設定!$B$28,$A4101&gt;設定!$B$29),0,IF(AND($C4101&gt;=MAX(INDEX($C$1:$C$13701,MAX(1,ROW()-設定!$B$24)):INDEX($C$1:$C$13701,MAX(1,ROW()-1))),$C4101&gt;MAX(INDEX($C$1:$C$13701,MIN(13701,ROW()+1)):INDEX($C$1:$C$13701,MIN(13701,ROW()+設定!$B$24))),$C4101&gt;=設定!$B$32,$C4101&gt;=MAX(MIN(INDEX($C$1:$C$13701,MAX(1,ROW()-設定!$B$26)):INDEX($C$1:$C$13701,MAX(1,ROW()-1))),MIN(INDEX($C$1:$C$13701,MIN(13701,ROW()+1)):INDEX($C$1:$C$13701,MIN(13701,ROW()+設定!$B$26))))*10^(設定!$B$27/20)),1,0))</f>
        <v>0</v>
      </c>
      <c r="G4101" s="33" t="n">
        <f aca="false">$G4100+IF($F4101=1,1,0)</f>
        <v>2</v>
      </c>
      <c r="H4101" s="0" t="str">
        <f aca="false">IF($F4101=1,$G4101,"")</f>
        <v/>
      </c>
    </row>
    <row r="4102" customFormat="false" ht="15" hidden="false" customHeight="false" outlineLevel="0" collapsed="false">
      <c r="A4102" s="30" t="n">
        <v>640.625</v>
      </c>
      <c r="B4102" s="31" t="n">
        <v>23.3748</v>
      </c>
      <c r="C4102" s="32" t="n">
        <f aca="false">IF($A4102="","",IF(設定!$B$21="dB",10^($B4102/20),ABS($B4102)))</f>
        <v>14.7482333331093</v>
      </c>
      <c r="D4102" s="32" t="n">
        <f aca="false">IF($A4102="","",$A4102^2)</f>
        <v>410400.390625</v>
      </c>
      <c r="E4102" s="32" t="n">
        <f aca="false">IF($A4102="","",IF($C4102&lt;=0,"",1/$C4102^2))</f>
        <v>0.00459748160228577</v>
      </c>
      <c r="F4102" s="33" t="n">
        <f aca="false">IF(OR(ROW()-設定!$B$30&lt;2,ROW()+設定!$B$30&gt;13701,N($A4102)&lt;=0,N(INDEX($A$2:$A$13701,MIN(13700,MAX(1,ROW()-1+設定!$B$30))))&lt;=0,$A4102&lt;設定!$B$28,$A4102&gt;設定!$B$29),0,IF(AND($C4102&gt;=MAX(INDEX($C$1:$C$13701,MAX(1,ROW()-設定!$B$24)):INDEX($C$1:$C$13701,MAX(1,ROW()-1))),$C4102&gt;MAX(INDEX($C$1:$C$13701,MIN(13701,ROW()+1)):INDEX($C$1:$C$13701,MIN(13701,ROW()+設定!$B$24))),$C4102&gt;=設定!$B$32,$C4102&gt;=MAX(MIN(INDEX($C$1:$C$13701,MAX(1,ROW()-設定!$B$26)):INDEX($C$1:$C$13701,MAX(1,ROW()-1))),MIN(INDEX($C$1:$C$13701,MIN(13701,ROW()+1)):INDEX($C$1:$C$13701,MIN(13701,ROW()+設定!$B$26))))*10^(設定!$B$27/20)),1,0))</f>
        <v>0</v>
      </c>
      <c r="G4102" s="33" t="n">
        <f aca="false">$G4101+IF($F4102=1,1,0)</f>
        <v>2</v>
      </c>
      <c r="H4102" s="0" t="str">
        <f aca="false">IF($F4102=1,$G4102,"")</f>
        <v/>
      </c>
    </row>
    <row r="4103" customFormat="false" ht="15" hidden="false" customHeight="false" outlineLevel="0" collapsed="false">
      <c r="A4103" s="30" t="n">
        <v>640.78125</v>
      </c>
      <c r="B4103" s="31" t="n">
        <v>23.3847</v>
      </c>
      <c r="C4103" s="32" t="n">
        <f aca="false">IF($A4103="","",IF(設定!$B$21="dB",10^($B4103/20),ABS($B4103)))</f>
        <v>14.7650526522464</v>
      </c>
      <c r="D4103" s="32" t="n">
        <f aca="false">IF($A4103="","",$A4103^2)</f>
        <v>410600.610351563</v>
      </c>
      <c r="E4103" s="32" t="n">
        <f aca="false">IF($A4103="","",IF($C4103&lt;=0,"",1/$C4103^2))</f>
        <v>0.00458701330669216</v>
      </c>
      <c r="F4103" s="33" t="n">
        <f aca="false">IF(OR(ROW()-設定!$B$30&lt;2,ROW()+設定!$B$30&gt;13701,N($A4103)&lt;=0,N(INDEX($A$2:$A$13701,MIN(13700,MAX(1,ROW()-1+設定!$B$30))))&lt;=0,$A4103&lt;設定!$B$28,$A4103&gt;設定!$B$29),0,IF(AND($C4103&gt;=MAX(INDEX($C$1:$C$13701,MAX(1,ROW()-設定!$B$24)):INDEX($C$1:$C$13701,MAX(1,ROW()-1))),$C4103&gt;MAX(INDEX($C$1:$C$13701,MIN(13701,ROW()+1)):INDEX($C$1:$C$13701,MIN(13701,ROW()+設定!$B$24))),$C4103&gt;=設定!$B$32,$C4103&gt;=MAX(MIN(INDEX($C$1:$C$13701,MAX(1,ROW()-設定!$B$26)):INDEX($C$1:$C$13701,MAX(1,ROW()-1))),MIN(INDEX($C$1:$C$13701,MIN(13701,ROW()+1)):INDEX($C$1:$C$13701,MIN(13701,ROW()+設定!$B$26))))*10^(設定!$B$27/20)),1,0))</f>
        <v>0</v>
      </c>
      <c r="G4103" s="33" t="n">
        <f aca="false">$G4102+IF($F4103=1,1,0)</f>
        <v>2</v>
      </c>
      <c r="H4103" s="0" t="str">
        <f aca="false">IF($F4103=1,$G4103,"")</f>
        <v/>
      </c>
    </row>
    <row r="4104" customFormat="false" ht="15" hidden="false" customHeight="false" outlineLevel="0" collapsed="false">
      <c r="A4104" s="30" t="n">
        <v>640.9375</v>
      </c>
      <c r="B4104" s="31" t="n">
        <v>23.1504</v>
      </c>
      <c r="C4104" s="32" t="n">
        <f aca="false">IF($A4104="","",IF(設定!$B$21="dB",10^($B4104/20),ABS($B4104)))</f>
        <v>14.3720923776375</v>
      </c>
      <c r="D4104" s="32" t="n">
        <f aca="false">IF($A4104="","",$A4104^2)</f>
        <v>410800.87890625</v>
      </c>
      <c r="E4104" s="32" t="n">
        <f aca="false">IF($A4104="","",IF($C4104&lt;=0,"",1/$C4104^2))</f>
        <v>0.00484127775714621</v>
      </c>
      <c r="F4104" s="33" t="n">
        <f aca="false">IF(OR(ROW()-設定!$B$30&lt;2,ROW()+設定!$B$30&gt;13701,N($A4104)&lt;=0,N(INDEX($A$2:$A$13701,MIN(13700,MAX(1,ROW()-1+設定!$B$30))))&lt;=0,$A4104&lt;設定!$B$28,$A4104&gt;設定!$B$29),0,IF(AND($C4104&gt;=MAX(INDEX($C$1:$C$13701,MAX(1,ROW()-設定!$B$24)):INDEX($C$1:$C$13701,MAX(1,ROW()-1))),$C4104&gt;MAX(INDEX($C$1:$C$13701,MIN(13701,ROW()+1)):INDEX($C$1:$C$13701,MIN(13701,ROW()+設定!$B$24))),$C4104&gt;=設定!$B$32,$C4104&gt;=MAX(MIN(INDEX($C$1:$C$13701,MAX(1,ROW()-設定!$B$26)):INDEX($C$1:$C$13701,MAX(1,ROW()-1))),MIN(INDEX($C$1:$C$13701,MIN(13701,ROW()+1)):INDEX($C$1:$C$13701,MIN(13701,ROW()+設定!$B$26))))*10^(設定!$B$27/20)),1,0))</f>
        <v>0</v>
      </c>
      <c r="G4104" s="33" t="n">
        <f aca="false">$G4103+IF($F4104=1,1,0)</f>
        <v>2</v>
      </c>
      <c r="H4104" s="0" t="str">
        <f aca="false">IF($F4104=1,$G4104,"")</f>
        <v/>
      </c>
    </row>
    <row r="4105" customFormat="false" ht="15" hidden="false" customHeight="false" outlineLevel="0" collapsed="false">
      <c r="A4105" s="30" t="n">
        <v>641.09375</v>
      </c>
      <c r="B4105" s="31" t="n">
        <v>23.2349</v>
      </c>
      <c r="C4105" s="32" t="n">
        <f aca="false">IF($A4105="","",IF(設定!$B$21="dB",10^($B4105/20),ABS($B4105)))</f>
        <v>14.5125924715697</v>
      </c>
      <c r="D4105" s="32" t="n">
        <f aca="false">IF($A4105="","",$A4105^2)</f>
        <v>411001.196289063</v>
      </c>
      <c r="E4105" s="32" t="n">
        <f aca="false">IF($A4105="","",IF($C4105&lt;=0,"",1/$C4105^2))</f>
        <v>0.00474799223471873</v>
      </c>
      <c r="F4105" s="33" t="n">
        <f aca="false">IF(OR(ROW()-設定!$B$30&lt;2,ROW()+設定!$B$30&gt;13701,N($A4105)&lt;=0,N(INDEX($A$2:$A$13701,MIN(13700,MAX(1,ROW()-1+設定!$B$30))))&lt;=0,$A4105&lt;設定!$B$28,$A4105&gt;設定!$B$29),0,IF(AND($C4105&gt;=MAX(INDEX($C$1:$C$13701,MAX(1,ROW()-設定!$B$24)):INDEX($C$1:$C$13701,MAX(1,ROW()-1))),$C4105&gt;MAX(INDEX($C$1:$C$13701,MIN(13701,ROW()+1)):INDEX($C$1:$C$13701,MIN(13701,ROW()+設定!$B$24))),$C4105&gt;=設定!$B$32,$C4105&gt;=MAX(MIN(INDEX($C$1:$C$13701,MAX(1,ROW()-設定!$B$26)):INDEX($C$1:$C$13701,MAX(1,ROW()-1))),MIN(INDEX($C$1:$C$13701,MIN(13701,ROW()+1)):INDEX($C$1:$C$13701,MIN(13701,ROW()+設定!$B$26))))*10^(設定!$B$27/20)),1,0))</f>
        <v>0</v>
      </c>
      <c r="G4105" s="33" t="n">
        <f aca="false">$G4104+IF($F4105=1,1,0)</f>
        <v>2</v>
      </c>
      <c r="H4105" s="0" t="str">
        <f aca="false">IF($F4105=1,$G4105,"")</f>
        <v/>
      </c>
    </row>
    <row r="4106" customFormat="false" ht="15" hidden="false" customHeight="false" outlineLevel="0" collapsed="false">
      <c r="A4106" s="30" t="n">
        <v>641.25</v>
      </c>
      <c r="B4106" s="31" t="n">
        <v>23.0856</v>
      </c>
      <c r="C4106" s="32" t="n">
        <f aca="false">IF($A4106="","",IF(設定!$B$21="dB",10^($B4106/20),ABS($B4106)))</f>
        <v>14.2652701313836</v>
      </c>
      <c r="D4106" s="32" t="n">
        <f aca="false">IF($A4106="","",$A4106^2)</f>
        <v>411201.5625</v>
      </c>
      <c r="E4106" s="32" t="n">
        <f aca="false">IF($A4106="","",IF($C4106&lt;=0,"",1/$C4106^2))</f>
        <v>0.00491405485332656</v>
      </c>
      <c r="F4106" s="33" t="n">
        <f aca="false">IF(OR(ROW()-設定!$B$30&lt;2,ROW()+設定!$B$30&gt;13701,N($A4106)&lt;=0,N(INDEX($A$2:$A$13701,MIN(13700,MAX(1,ROW()-1+設定!$B$30))))&lt;=0,$A4106&lt;設定!$B$28,$A4106&gt;設定!$B$29),0,IF(AND($C4106&gt;=MAX(INDEX($C$1:$C$13701,MAX(1,ROW()-設定!$B$24)):INDEX($C$1:$C$13701,MAX(1,ROW()-1))),$C4106&gt;MAX(INDEX($C$1:$C$13701,MIN(13701,ROW()+1)):INDEX($C$1:$C$13701,MIN(13701,ROW()+設定!$B$24))),$C4106&gt;=設定!$B$32,$C4106&gt;=MAX(MIN(INDEX($C$1:$C$13701,MAX(1,ROW()-設定!$B$26)):INDEX($C$1:$C$13701,MAX(1,ROW()-1))),MIN(INDEX($C$1:$C$13701,MIN(13701,ROW()+1)):INDEX($C$1:$C$13701,MIN(13701,ROW()+設定!$B$26))))*10^(設定!$B$27/20)),1,0))</f>
        <v>0</v>
      </c>
      <c r="G4106" s="33" t="n">
        <f aca="false">$G4105+IF($F4106=1,1,0)</f>
        <v>2</v>
      </c>
      <c r="H4106" s="0" t="str">
        <f aca="false">IF($F4106=1,$G4106,"")</f>
        <v/>
      </c>
    </row>
    <row r="4107" customFormat="false" ht="15" hidden="false" customHeight="false" outlineLevel="0" collapsed="false">
      <c r="A4107" s="30" t="n">
        <v>641.40625</v>
      </c>
      <c r="B4107" s="31" t="n">
        <v>22.8828</v>
      </c>
      <c r="C4107" s="32" t="n">
        <f aca="false">IF($A4107="","",IF(設定!$B$21="dB",10^($B4107/20),ABS($B4107)))</f>
        <v>13.9360597603169</v>
      </c>
      <c r="D4107" s="32" t="n">
        <f aca="false">IF($A4107="","",$A4107^2)</f>
        <v>411401.977539063</v>
      </c>
      <c r="E4107" s="32" t="n">
        <f aca="false">IF($A4107="","",IF($C4107&lt;=0,"",1/$C4107^2))</f>
        <v>0.00514896571457968</v>
      </c>
      <c r="F4107" s="33" t="n">
        <f aca="false">IF(OR(ROW()-設定!$B$30&lt;2,ROW()+設定!$B$30&gt;13701,N($A4107)&lt;=0,N(INDEX($A$2:$A$13701,MIN(13700,MAX(1,ROW()-1+設定!$B$30))))&lt;=0,$A4107&lt;設定!$B$28,$A4107&gt;設定!$B$29),0,IF(AND($C4107&gt;=MAX(INDEX($C$1:$C$13701,MAX(1,ROW()-設定!$B$24)):INDEX($C$1:$C$13701,MAX(1,ROW()-1))),$C4107&gt;MAX(INDEX($C$1:$C$13701,MIN(13701,ROW()+1)):INDEX($C$1:$C$13701,MIN(13701,ROW()+設定!$B$24))),$C4107&gt;=設定!$B$32,$C4107&gt;=MAX(MIN(INDEX($C$1:$C$13701,MAX(1,ROW()-設定!$B$26)):INDEX($C$1:$C$13701,MAX(1,ROW()-1))),MIN(INDEX($C$1:$C$13701,MIN(13701,ROW()+1)):INDEX($C$1:$C$13701,MIN(13701,ROW()+設定!$B$26))))*10^(設定!$B$27/20)),1,0))</f>
        <v>0</v>
      </c>
      <c r="G4107" s="33" t="n">
        <f aca="false">$G4106+IF($F4107=1,1,0)</f>
        <v>2</v>
      </c>
      <c r="H4107" s="0" t="str">
        <f aca="false">IF($F4107=1,$G4107,"")</f>
        <v/>
      </c>
    </row>
    <row r="4108" customFormat="false" ht="15" hidden="false" customHeight="false" outlineLevel="0" collapsed="false">
      <c r="A4108" s="30" t="n">
        <v>641.5625</v>
      </c>
      <c r="B4108" s="31" t="n">
        <v>22.6378</v>
      </c>
      <c r="C4108" s="32" t="n">
        <f aca="false">IF($A4108="","",IF(設定!$B$21="dB",10^($B4108/20),ABS($B4108)))</f>
        <v>13.5484620753378</v>
      </c>
      <c r="D4108" s="32" t="n">
        <f aca="false">IF($A4108="","",$A4108^2)</f>
        <v>411602.44140625</v>
      </c>
      <c r="E4108" s="32" t="n">
        <f aca="false">IF($A4108="","",IF($C4108&lt;=0,"",1/$C4108^2))</f>
        <v>0.00544778550729278</v>
      </c>
      <c r="F4108" s="33" t="n">
        <f aca="false">IF(OR(ROW()-設定!$B$30&lt;2,ROW()+設定!$B$30&gt;13701,N($A4108)&lt;=0,N(INDEX($A$2:$A$13701,MIN(13700,MAX(1,ROW()-1+設定!$B$30))))&lt;=0,$A4108&lt;設定!$B$28,$A4108&gt;設定!$B$29),0,IF(AND($C4108&gt;=MAX(INDEX($C$1:$C$13701,MAX(1,ROW()-設定!$B$24)):INDEX($C$1:$C$13701,MAX(1,ROW()-1))),$C4108&gt;MAX(INDEX($C$1:$C$13701,MIN(13701,ROW()+1)):INDEX($C$1:$C$13701,MIN(13701,ROW()+設定!$B$24))),$C4108&gt;=設定!$B$32,$C4108&gt;=MAX(MIN(INDEX($C$1:$C$13701,MAX(1,ROW()-設定!$B$26)):INDEX($C$1:$C$13701,MAX(1,ROW()-1))),MIN(INDEX($C$1:$C$13701,MIN(13701,ROW()+1)):INDEX($C$1:$C$13701,MIN(13701,ROW()+設定!$B$26))))*10^(設定!$B$27/20)),1,0))</f>
        <v>0</v>
      </c>
      <c r="G4108" s="33" t="n">
        <f aca="false">$G4107+IF($F4108=1,1,0)</f>
        <v>2</v>
      </c>
      <c r="H4108" s="0" t="str">
        <f aca="false">IF($F4108=1,$G4108,"")</f>
        <v/>
      </c>
    </row>
    <row r="4109" customFormat="false" ht="15" hidden="false" customHeight="false" outlineLevel="0" collapsed="false">
      <c r="A4109" s="30" t="n">
        <v>641.71875</v>
      </c>
      <c r="B4109" s="31" t="n">
        <v>22.6185</v>
      </c>
      <c r="C4109" s="32" t="n">
        <f aca="false">IF($A4109="","",IF(設定!$B$21="dB",10^($B4109/20),ABS($B4109)))</f>
        <v>13.5183908869502</v>
      </c>
      <c r="D4109" s="32" t="n">
        <f aca="false">IF($A4109="","",$A4109^2)</f>
        <v>411802.954101563</v>
      </c>
      <c r="E4109" s="32" t="n">
        <f aca="false">IF($A4109="","",IF($C4109&lt;=0,"",1/$C4109^2))</f>
        <v>0.00547204928145505</v>
      </c>
      <c r="F4109" s="33" t="n">
        <f aca="false">IF(OR(ROW()-設定!$B$30&lt;2,ROW()+設定!$B$30&gt;13701,N($A4109)&lt;=0,N(INDEX($A$2:$A$13701,MIN(13700,MAX(1,ROW()-1+設定!$B$30))))&lt;=0,$A4109&lt;設定!$B$28,$A4109&gt;設定!$B$29),0,IF(AND($C4109&gt;=MAX(INDEX($C$1:$C$13701,MAX(1,ROW()-設定!$B$24)):INDEX($C$1:$C$13701,MAX(1,ROW()-1))),$C4109&gt;MAX(INDEX($C$1:$C$13701,MIN(13701,ROW()+1)):INDEX($C$1:$C$13701,MIN(13701,ROW()+設定!$B$24))),$C4109&gt;=設定!$B$32,$C4109&gt;=MAX(MIN(INDEX($C$1:$C$13701,MAX(1,ROW()-設定!$B$26)):INDEX($C$1:$C$13701,MAX(1,ROW()-1))),MIN(INDEX($C$1:$C$13701,MIN(13701,ROW()+1)):INDEX($C$1:$C$13701,MIN(13701,ROW()+設定!$B$26))))*10^(設定!$B$27/20)),1,0))</f>
        <v>0</v>
      </c>
      <c r="G4109" s="33" t="n">
        <f aca="false">$G4108+IF($F4109=1,1,0)</f>
        <v>2</v>
      </c>
      <c r="H4109" s="0" t="str">
        <f aca="false">IF($F4109=1,$G4109,"")</f>
        <v/>
      </c>
    </row>
    <row r="4110" customFormat="false" ht="15" hidden="false" customHeight="false" outlineLevel="0" collapsed="false">
      <c r="A4110" s="30" t="n">
        <v>641.875</v>
      </c>
      <c r="B4110" s="31" t="n">
        <v>22.516</v>
      </c>
      <c r="C4110" s="32" t="n">
        <f aca="false">IF($A4110="","",IF(設定!$B$21="dB",10^($B4110/20),ABS($B4110)))</f>
        <v>13.359801332722</v>
      </c>
      <c r="D4110" s="32" t="n">
        <f aca="false">IF($A4110="","",$A4110^2)</f>
        <v>412003.515625</v>
      </c>
      <c r="E4110" s="32" t="n">
        <f aca="false">IF($A4110="","",IF($C4110&lt;=0,"",1/$C4110^2))</f>
        <v>0.00560273394793797</v>
      </c>
      <c r="F4110" s="33" t="n">
        <f aca="false">IF(OR(ROW()-設定!$B$30&lt;2,ROW()+設定!$B$30&gt;13701,N($A4110)&lt;=0,N(INDEX($A$2:$A$13701,MIN(13700,MAX(1,ROW()-1+設定!$B$30))))&lt;=0,$A4110&lt;設定!$B$28,$A4110&gt;設定!$B$29),0,IF(AND($C4110&gt;=MAX(INDEX($C$1:$C$13701,MAX(1,ROW()-設定!$B$24)):INDEX($C$1:$C$13701,MAX(1,ROW()-1))),$C4110&gt;MAX(INDEX($C$1:$C$13701,MIN(13701,ROW()+1)):INDEX($C$1:$C$13701,MIN(13701,ROW()+設定!$B$24))),$C4110&gt;=設定!$B$32,$C4110&gt;=MAX(MIN(INDEX($C$1:$C$13701,MAX(1,ROW()-設定!$B$26)):INDEX($C$1:$C$13701,MAX(1,ROW()-1))),MIN(INDEX($C$1:$C$13701,MIN(13701,ROW()+1)):INDEX($C$1:$C$13701,MIN(13701,ROW()+設定!$B$26))))*10^(設定!$B$27/20)),1,0))</f>
        <v>0</v>
      </c>
      <c r="G4110" s="33" t="n">
        <f aca="false">$G4109+IF($F4110=1,1,0)</f>
        <v>2</v>
      </c>
      <c r="H4110" s="0" t="str">
        <f aca="false">IF($F4110=1,$G4110,"")</f>
        <v/>
      </c>
    </row>
    <row r="4111" customFormat="false" ht="15" hidden="false" customHeight="false" outlineLevel="0" collapsed="false">
      <c r="A4111" s="30" t="n">
        <v>642.03125</v>
      </c>
      <c r="B4111" s="31" t="n">
        <v>22.1982</v>
      </c>
      <c r="C4111" s="32" t="n">
        <f aca="false">IF($A4111="","",IF(設定!$B$21="dB",10^($B4111/20),ABS($B4111)))</f>
        <v>12.8798261197416</v>
      </c>
      <c r="D4111" s="32" t="n">
        <f aca="false">IF($A4111="","",$A4111^2)</f>
        <v>412204.125976563</v>
      </c>
      <c r="E4111" s="32" t="n">
        <f aca="false">IF($A4111="","",IF($C4111&lt;=0,"",1/$C4111^2))</f>
        <v>0.006028093778855</v>
      </c>
      <c r="F4111" s="33" t="n">
        <f aca="false">IF(OR(ROW()-設定!$B$30&lt;2,ROW()+設定!$B$30&gt;13701,N($A4111)&lt;=0,N(INDEX($A$2:$A$13701,MIN(13700,MAX(1,ROW()-1+設定!$B$30))))&lt;=0,$A4111&lt;設定!$B$28,$A4111&gt;設定!$B$29),0,IF(AND($C4111&gt;=MAX(INDEX($C$1:$C$13701,MAX(1,ROW()-設定!$B$24)):INDEX($C$1:$C$13701,MAX(1,ROW()-1))),$C4111&gt;MAX(INDEX($C$1:$C$13701,MIN(13701,ROW()+1)):INDEX($C$1:$C$13701,MIN(13701,ROW()+設定!$B$24))),$C4111&gt;=設定!$B$32,$C4111&gt;=MAX(MIN(INDEX($C$1:$C$13701,MAX(1,ROW()-設定!$B$26)):INDEX($C$1:$C$13701,MAX(1,ROW()-1))),MIN(INDEX($C$1:$C$13701,MIN(13701,ROW()+1)):INDEX($C$1:$C$13701,MIN(13701,ROW()+設定!$B$26))))*10^(設定!$B$27/20)),1,0))</f>
        <v>0</v>
      </c>
      <c r="G4111" s="33" t="n">
        <f aca="false">$G4110+IF($F4111=1,1,0)</f>
        <v>2</v>
      </c>
      <c r="H4111" s="0" t="str">
        <f aca="false">IF($F4111=1,$G4111,"")</f>
        <v/>
      </c>
    </row>
    <row r="4112" customFormat="false" ht="15" hidden="false" customHeight="false" outlineLevel="0" collapsed="false">
      <c r="A4112" s="30" t="n">
        <v>642.1875</v>
      </c>
      <c r="B4112" s="31" t="n">
        <v>22.2258</v>
      </c>
      <c r="C4112" s="32" t="n">
        <f aca="false">IF($A4112="","",IF(設定!$B$21="dB",10^($B4112/20),ABS($B4112)))</f>
        <v>12.9208177280111</v>
      </c>
      <c r="D4112" s="32" t="n">
        <f aca="false">IF($A4112="","",$A4112^2)</f>
        <v>412404.78515625</v>
      </c>
      <c r="E4112" s="32" t="n">
        <f aca="false">IF($A4112="","",IF($C4112&lt;=0,"",1/$C4112^2))</f>
        <v>0.00598990590303885</v>
      </c>
      <c r="F4112" s="33" t="n">
        <f aca="false">IF(OR(ROW()-設定!$B$30&lt;2,ROW()+設定!$B$30&gt;13701,N($A4112)&lt;=0,N(INDEX($A$2:$A$13701,MIN(13700,MAX(1,ROW()-1+設定!$B$30))))&lt;=0,$A4112&lt;設定!$B$28,$A4112&gt;設定!$B$29),0,IF(AND($C4112&gt;=MAX(INDEX($C$1:$C$13701,MAX(1,ROW()-設定!$B$24)):INDEX($C$1:$C$13701,MAX(1,ROW()-1))),$C4112&gt;MAX(INDEX($C$1:$C$13701,MIN(13701,ROW()+1)):INDEX($C$1:$C$13701,MIN(13701,ROW()+設定!$B$24))),$C4112&gt;=設定!$B$32,$C4112&gt;=MAX(MIN(INDEX($C$1:$C$13701,MAX(1,ROW()-設定!$B$26)):INDEX($C$1:$C$13701,MAX(1,ROW()-1))),MIN(INDEX($C$1:$C$13701,MIN(13701,ROW()+1)):INDEX($C$1:$C$13701,MIN(13701,ROW()+設定!$B$26))))*10^(設定!$B$27/20)),1,0))</f>
        <v>0</v>
      </c>
      <c r="G4112" s="33" t="n">
        <f aca="false">$G4111+IF($F4112=1,1,0)</f>
        <v>2</v>
      </c>
      <c r="H4112" s="0" t="str">
        <f aca="false">IF($F4112=1,$G4112,"")</f>
        <v/>
      </c>
    </row>
    <row r="4113" customFormat="false" ht="15" hidden="false" customHeight="false" outlineLevel="0" collapsed="false">
      <c r="A4113" s="30" t="n">
        <v>642.34375</v>
      </c>
      <c r="B4113" s="31" t="n">
        <v>22.143</v>
      </c>
      <c r="C4113" s="32" t="n">
        <f aca="false">IF($A4113="","",IF(設定!$B$21="dB",10^($B4113/20),ABS($B4113)))</f>
        <v>12.7982326312462</v>
      </c>
      <c r="D4113" s="32" t="n">
        <f aca="false">IF($A4113="","",$A4113^2)</f>
        <v>412605.493164063</v>
      </c>
      <c r="E4113" s="32" t="n">
        <f aca="false">IF($A4113="","",IF($C4113&lt;=0,"",1/$C4113^2))</f>
        <v>0.00610520146834102</v>
      </c>
      <c r="F4113" s="33" t="n">
        <f aca="false">IF(OR(ROW()-設定!$B$30&lt;2,ROW()+設定!$B$30&gt;13701,N($A4113)&lt;=0,N(INDEX($A$2:$A$13701,MIN(13700,MAX(1,ROW()-1+設定!$B$30))))&lt;=0,$A4113&lt;設定!$B$28,$A4113&gt;設定!$B$29),0,IF(AND($C4113&gt;=MAX(INDEX($C$1:$C$13701,MAX(1,ROW()-設定!$B$24)):INDEX($C$1:$C$13701,MAX(1,ROW()-1))),$C4113&gt;MAX(INDEX($C$1:$C$13701,MIN(13701,ROW()+1)):INDEX($C$1:$C$13701,MIN(13701,ROW()+設定!$B$24))),$C4113&gt;=設定!$B$32,$C4113&gt;=MAX(MIN(INDEX($C$1:$C$13701,MAX(1,ROW()-設定!$B$26)):INDEX($C$1:$C$13701,MAX(1,ROW()-1))),MIN(INDEX($C$1:$C$13701,MIN(13701,ROW()+1)):INDEX($C$1:$C$13701,MIN(13701,ROW()+設定!$B$26))))*10^(設定!$B$27/20)),1,0))</f>
        <v>0</v>
      </c>
      <c r="G4113" s="33" t="n">
        <f aca="false">$G4112+IF($F4113=1,1,0)</f>
        <v>2</v>
      </c>
      <c r="H4113" s="0" t="str">
        <f aca="false">IF($F4113=1,$G4113,"")</f>
        <v/>
      </c>
    </row>
    <row r="4114" customFormat="false" ht="15" hidden="false" customHeight="false" outlineLevel="0" collapsed="false">
      <c r="A4114" s="30" t="n">
        <v>642.5</v>
      </c>
      <c r="B4114" s="31" t="n">
        <v>21.9736</v>
      </c>
      <c r="C4114" s="32" t="n">
        <f aca="false">IF($A4114="","",IF(設定!$B$21="dB",10^($B4114/20),ABS($B4114)))</f>
        <v>12.5510482749086</v>
      </c>
      <c r="D4114" s="32" t="n">
        <f aca="false">IF($A4114="","",$A4114^2)</f>
        <v>412806.25</v>
      </c>
      <c r="E4114" s="32" t="n">
        <f aca="false">IF($A4114="","",IF($C4114&lt;=0,"",1/$C4114^2))</f>
        <v>0.00634804504795835</v>
      </c>
      <c r="F4114" s="33" t="n">
        <f aca="false">IF(OR(ROW()-設定!$B$30&lt;2,ROW()+設定!$B$30&gt;13701,N($A4114)&lt;=0,N(INDEX($A$2:$A$13701,MIN(13700,MAX(1,ROW()-1+設定!$B$30))))&lt;=0,$A4114&lt;設定!$B$28,$A4114&gt;設定!$B$29),0,IF(AND($C4114&gt;=MAX(INDEX($C$1:$C$13701,MAX(1,ROW()-設定!$B$24)):INDEX($C$1:$C$13701,MAX(1,ROW()-1))),$C4114&gt;MAX(INDEX($C$1:$C$13701,MIN(13701,ROW()+1)):INDEX($C$1:$C$13701,MIN(13701,ROW()+設定!$B$24))),$C4114&gt;=設定!$B$32,$C4114&gt;=MAX(MIN(INDEX($C$1:$C$13701,MAX(1,ROW()-設定!$B$26)):INDEX($C$1:$C$13701,MAX(1,ROW()-1))),MIN(INDEX($C$1:$C$13701,MIN(13701,ROW()+1)):INDEX($C$1:$C$13701,MIN(13701,ROW()+設定!$B$26))))*10^(設定!$B$27/20)),1,0))</f>
        <v>0</v>
      </c>
      <c r="G4114" s="33" t="n">
        <f aca="false">$G4113+IF($F4114=1,1,0)</f>
        <v>2</v>
      </c>
      <c r="H4114" s="0" t="str">
        <f aca="false">IF($F4114=1,$G4114,"")</f>
        <v/>
      </c>
    </row>
    <row r="4115" customFormat="false" ht="15" hidden="false" customHeight="false" outlineLevel="0" collapsed="false">
      <c r="A4115" s="30" t="n">
        <v>642.65625</v>
      </c>
      <c r="B4115" s="31" t="n">
        <v>21.9954</v>
      </c>
      <c r="C4115" s="32" t="n">
        <f aca="false">IF($A4115="","",IF(設定!$B$21="dB",10^($B4115/20),ABS($B4115)))</f>
        <v>12.582588682448</v>
      </c>
      <c r="D4115" s="32" t="n">
        <f aca="false">IF($A4115="","",$A4115^2)</f>
        <v>413007.055664063</v>
      </c>
      <c r="E4115" s="32" t="n">
        <f aca="false">IF($A4115="","",IF($C4115&lt;=0,"",1/$C4115^2))</f>
        <v>0.00631626001703745</v>
      </c>
      <c r="F4115" s="33" t="n">
        <f aca="false">IF(OR(ROW()-設定!$B$30&lt;2,ROW()+設定!$B$30&gt;13701,N($A4115)&lt;=0,N(INDEX($A$2:$A$13701,MIN(13700,MAX(1,ROW()-1+設定!$B$30))))&lt;=0,$A4115&lt;設定!$B$28,$A4115&gt;設定!$B$29),0,IF(AND($C4115&gt;=MAX(INDEX($C$1:$C$13701,MAX(1,ROW()-設定!$B$24)):INDEX($C$1:$C$13701,MAX(1,ROW()-1))),$C4115&gt;MAX(INDEX($C$1:$C$13701,MIN(13701,ROW()+1)):INDEX($C$1:$C$13701,MIN(13701,ROW()+設定!$B$24))),$C4115&gt;=設定!$B$32,$C4115&gt;=MAX(MIN(INDEX($C$1:$C$13701,MAX(1,ROW()-設定!$B$26)):INDEX($C$1:$C$13701,MAX(1,ROW()-1))),MIN(INDEX($C$1:$C$13701,MIN(13701,ROW()+1)):INDEX($C$1:$C$13701,MIN(13701,ROW()+設定!$B$26))))*10^(設定!$B$27/20)),1,0))</f>
        <v>0</v>
      </c>
      <c r="G4115" s="33" t="n">
        <f aca="false">$G4114+IF($F4115=1,1,0)</f>
        <v>2</v>
      </c>
      <c r="H4115" s="0" t="str">
        <f aca="false">IF($F4115=1,$G4115,"")</f>
        <v/>
      </c>
    </row>
    <row r="4116" customFormat="false" ht="15" hidden="false" customHeight="false" outlineLevel="0" collapsed="false">
      <c r="A4116" s="30" t="n">
        <v>642.8125</v>
      </c>
      <c r="B4116" s="31" t="n">
        <v>21.8419</v>
      </c>
      <c r="C4116" s="32" t="n">
        <f aca="false">IF($A4116="","",IF(設定!$B$21="dB",10^($B4116/20),ABS($B4116)))</f>
        <v>12.362178210594</v>
      </c>
      <c r="D4116" s="32" t="n">
        <f aca="false">IF($A4116="","",$A4116^2)</f>
        <v>413207.91015625</v>
      </c>
      <c r="E4116" s="32" t="n">
        <f aca="false">IF($A4116="","",IF($C4116&lt;=0,"",1/$C4116^2))</f>
        <v>0.00654349839162147</v>
      </c>
      <c r="F4116" s="33" t="n">
        <f aca="false">IF(OR(ROW()-設定!$B$30&lt;2,ROW()+設定!$B$30&gt;13701,N($A4116)&lt;=0,N(INDEX($A$2:$A$13701,MIN(13700,MAX(1,ROW()-1+設定!$B$30))))&lt;=0,$A4116&lt;設定!$B$28,$A4116&gt;設定!$B$29),0,IF(AND($C4116&gt;=MAX(INDEX($C$1:$C$13701,MAX(1,ROW()-設定!$B$24)):INDEX($C$1:$C$13701,MAX(1,ROW()-1))),$C4116&gt;MAX(INDEX($C$1:$C$13701,MIN(13701,ROW()+1)):INDEX($C$1:$C$13701,MIN(13701,ROW()+設定!$B$24))),$C4116&gt;=設定!$B$32,$C4116&gt;=MAX(MIN(INDEX($C$1:$C$13701,MAX(1,ROW()-設定!$B$26)):INDEX($C$1:$C$13701,MAX(1,ROW()-1))),MIN(INDEX($C$1:$C$13701,MIN(13701,ROW()+1)):INDEX($C$1:$C$13701,MIN(13701,ROW()+設定!$B$26))))*10^(設定!$B$27/20)),1,0))</f>
        <v>0</v>
      </c>
      <c r="G4116" s="33" t="n">
        <f aca="false">$G4115+IF($F4116=1,1,0)</f>
        <v>2</v>
      </c>
      <c r="H4116" s="0" t="str">
        <f aca="false">IF($F4116=1,$G4116,"")</f>
        <v/>
      </c>
    </row>
    <row r="4117" customFormat="false" ht="15" hidden="false" customHeight="false" outlineLevel="0" collapsed="false">
      <c r="A4117" s="30" t="n">
        <v>642.96875</v>
      </c>
      <c r="B4117" s="31" t="n">
        <v>21.5135</v>
      </c>
      <c r="C4117" s="32" t="n">
        <f aca="false">IF($A4117="","",IF(設定!$B$21="dB",10^($B4117/20),ABS($B4117)))</f>
        <v>11.9035088727049</v>
      </c>
      <c r="D4117" s="32" t="n">
        <f aca="false">IF($A4117="","",$A4117^2)</f>
        <v>413408.813476563</v>
      </c>
      <c r="E4117" s="32" t="n">
        <f aca="false">IF($A4117="","",IF($C4117&lt;=0,"",1/$C4117^2))</f>
        <v>0.00705748558876832</v>
      </c>
      <c r="F4117" s="33" t="n">
        <f aca="false">IF(OR(ROW()-設定!$B$30&lt;2,ROW()+設定!$B$30&gt;13701,N($A4117)&lt;=0,N(INDEX($A$2:$A$13701,MIN(13700,MAX(1,ROW()-1+設定!$B$30))))&lt;=0,$A4117&lt;設定!$B$28,$A4117&gt;設定!$B$29),0,IF(AND($C4117&gt;=MAX(INDEX($C$1:$C$13701,MAX(1,ROW()-設定!$B$24)):INDEX($C$1:$C$13701,MAX(1,ROW()-1))),$C4117&gt;MAX(INDEX($C$1:$C$13701,MIN(13701,ROW()+1)):INDEX($C$1:$C$13701,MIN(13701,ROW()+設定!$B$24))),$C4117&gt;=設定!$B$32,$C4117&gt;=MAX(MIN(INDEX($C$1:$C$13701,MAX(1,ROW()-設定!$B$26)):INDEX($C$1:$C$13701,MAX(1,ROW()-1))),MIN(INDEX($C$1:$C$13701,MIN(13701,ROW()+1)):INDEX($C$1:$C$13701,MIN(13701,ROW()+設定!$B$26))))*10^(設定!$B$27/20)),1,0))</f>
        <v>0</v>
      </c>
      <c r="G4117" s="33" t="n">
        <f aca="false">$G4116+IF($F4117=1,1,0)</f>
        <v>2</v>
      </c>
      <c r="H4117" s="0" t="str">
        <f aca="false">IF($F4117=1,$G4117,"")</f>
        <v/>
      </c>
    </row>
    <row r="4118" customFormat="false" ht="15" hidden="false" customHeight="false" outlineLevel="0" collapsed="false">
      <c r="A4118" s="30" t="n">
        <v>643.125</v>
      </c>
      <c r="B4118" s="31" t="n">
        <v>21.4977</v>
      </c>
      <c r="C4118" s="32" t="n">
        <f aca="false">IF($A4118="","",IF(設定!$B$21="dB",10^($B4118/20),ABS($B4118)))</f>
        <v>11.8818755693694</v>
      </c>
      <c r="D4118" s="32" t="n">
        <f aca="false">IF($A4118="","",$A4118^2)</f>
        <v>413609.765625</v>
      </c>
      <c r="E4118" s="32" t="n">
        <f aca="false">IF($A4118="","",IF($C4118&lt;=0,"",1/$C4118^2))</f>
        <v>0.00708320807924836</v>
      </c>
      <c r="F4118" s="33" t="n">
        <f aca="false">IF(OR(ROW()-設定!$B$30&lt;2,ROW()+設定!$B$30&gt;13701,N($A4118)&lt;=0,N(INDEX($A$2:$A$13701,MIN(13700,MAX(1,ROW()-1+設定!$B$30))))&lt;=0,$A4118&lt;設定!$B$28,$A4118&gt;設定!$B$29),0,IF(AND($C4118&gt;=MAX(INDEX($C$1:$C$13701,MAX(1,ROW()-設定!$B$24)):INDEX($C$1:$C$13701,MAX(1,ROW()-1))),$C4118&gt;MAX(INDEX($C$1:$C$13701,MIN(13701,ROW()+1)):INDEX($C$1:$C$13701,MIN(13701,ROW()+設定!$B$24))),$C4118&gt;=設定!$B$32,$C4118&gt;=MAX(MIN(INDEX($C$1:$C$13701,MAX(1,ROW()-設定!$B$26)):INDEX($C$1:$C$13701,MAX(1,ROW()-1))),MIN(INDEX($C$1:$C$13701,MIN(13701,ROW()+1)):INDEX($C$1:$C$13701,MIN(13701,ROW()+設定!$B$26))))*10^(設定!$B$27/20)),1,0))</f>
        <v>0</v>
      </c>
      <c r="G4118" s="33" t="n">
        <f aca="false">$G4117+IF($F4118=1,1,0)</f>
        <v>2</v>
      </c>
      <c r="H4118" s="0" t="str">
        <f aca="false">IF($F4118=1,$G4118,"")</f>
        <v/>
      </c>
    </row>
    <row r="4119" customFormat="false" ht="15" hidden="false" customHeight="false" outlineLevel="0" collapsed="false">
      <c r="A4119" s="30" t="n">
        <v>643.28125</v>
      </c>
      <c r="B4119" s="31" t="n">
        <v>21.283</v>
      </c>
      <c r="C4119" s="32" t="n">
        <f aca="false">IF($A4119="","",IF(設定!$B$21="dB",10^($B4119/20),ABS($B4119)))</f>
        <v>11.5917765279989</v>
      </c>
      <c r="D4119" s="32" t="n">
        <f aca="false">IF($A4119="","",$A4119^2)</f>
        <v>413810.766601563</v>
      </c>
      <c r="E4119" s="32" t="n">
        <f aca="false">IF($A4119="","",IF($C4119&lt;=0,"",1/$C4119^2))</f>
        <v>0.00744217708924852</v>
      </c>
      <c r="F4119" s="33" t="n">
        <f aca="false">IF(OR(ROW()-設定!$B$30&lt;2,ROW()+設定!$B$30&gt;13701,N($A4119)&lt;=0,N(INDEX($A$2:$A$13701,MIN(13700,MAX(1,ROW()-1+設定!$B$30))))&lt;=0,$A4119&lt;設定!$B$28,$A4119&gt;設定!$B$29),0,IF(AND($C4119&gt;=MAX(INDEX($C$1:$C$13701,MAX(1,ROW()-設定!$B$24)):INDEX($C$1:$C$13701,MAX(1,ROW()-1))),$C4119&gt;MAX(INDEX($C$1:$C$13701,MIN(13701,ROW()+1)):INDEX($C$1:$C$13701,MIN(13701,ROW()+設定!$B$24))),$C4119&gt;=設定!$B$32,$C4119&gt;=MAX(MIN(INDEX($C$1:$C$13701,MAX(1,ROW()-設定!$B$26)):INDEX($C$1:$C$13701,MAX(1,ROW()-1))),MIN(INDEX($C$1:$C$13701,MIN(13701,ROW()+1)):INDEX($C$1:$C$13701,MIN(13701,ROW()+設定!$B$26))))*10^(設定!$B$27/20)),1,0))</f>
        <v>0</v>
      </c>
      <c r="G4119" s="33" t="n">
        <f aca="false">$G4118+IF($F4119=1,1,0)</f>
        <v>2</v>
      </c>
      <c r="H4119" s="0" t="str">
        <f aca="false">IF($F4119=1,$G4119,"")</f>
        <v/>
      </c>
    </row>
    <row r="4120" customFormat="false" ht="15" hidden="false" customHeight="false" outlineLevel="0" collapsed="false">
      <c r="A4120" s="30" t="n">
        <v>643.4375</v>
      </c>
      <c r="B4120" s="31" t="n">
        <v>21.3169</v>
      </c>
      <c r="C4120" s="32" t="n">
        <f aca="false">IF($A4120="","",IF(設定!$B$21="dB",10^($B4120/20),ABS($B4120)))</f>
        <v>11.6371062616129</v>
      </c>
      <c r="D4120" s="32" t="n">
        <f aca="false">IF($A4120="","",$A4120^2)</f>
        <v>414011.81640625</v>
      </c>
      <c r="E4120" s="32" t="n">
        <f aca="false">IF($A4120="","",IF($C4120&lt;=0,"",1/$C4120^2))</f>
        <v>0.00738431135216427</v>
      </c>
      <c r="F4120" s="33" t="n">
        <f aca="false">IF(OR(ROW()-設定!$B$30&lt;2,ROW()+設定!$B$30&gt;13701,N($A4120)&lt;=0,N(INDEX($A$2:$A$13701,MIN(13700,MAX(1,ROW()-1+設定!$B$30))))&lt;=0,$A4120&lt;設定!$B$28,$A4120&gt;設定!$B$29),0,IF(AND($C4120&gt;=MAX(INDEX($C$1:$C$13701,MAX(1,ROW()-設定!$B$24)):INDEX($C$1:$C$13701,MAX(1,ROW()-1))),$C4120&gt;MAX(INDEX($C$1:$C$13701,MIN(13701,ROW()+1)):INDEX($C$1:$C$13701,MIN(13701,ROW()+設定!$B$24))),$C4120&gt;=設定!$B$32,$C4120&gt;=MAX(MIN(INDEX($C$1:$C$13701,MAX(1,ROW()-設定!$B$26)):INDEX($C$1:$C$13701,MAX(1,ROW()-1))),MIN(INDEX($C$1:$C$13701,MIN(13701,ROW()+1)):INDEX($C$1:$C$13701,MIN(13701,ROW()+設定!$B$26))))*10^(設定!$B$27/20)),1,0))</f>
        <v>0</v>
      </c>
      <c r="G4120" s="33" t="n">
        <f aca="false">$G4119+IF($F4120=1,1,0)</f>
        <v>2</v>
      </c>
      <c r="H4120" s="0" t="str">
        <f aca="false">IF($F4120=1,$G4120,"")</f>
        <v/>
      </c>
    </row>
    <row r="4121" customFormat="false" ht="15" hidden="false" customHeight="false" outlineLevel="0" collapsed="false">
      <c r="A4121" s="30" t="n">
        <v>643.59375</v>
      </c>
      <c r="B4121" s="31" t="n">
        <v>21.0531</v>
      </c>
      <c r="C4121" s="32" t="n">
        <f aca="false">IF($A4121="","",IF(設定!$B$21="dB",10^($B4121/20),ABS($B4121)))</f>
        <v>11.2889877038725</v>
      </c>
      <c r="D4121" s="32" t="n">
        <f aca="false">IF($A4121="","",$A4121^2)</f>
        <v>414212.915039063</v>
      </c>
      <c r="E4121" s="32" t="n">
        <f aca="false">IF($A4121="","",IF($C4121&lt;=0,"",1/$C4121^2))</f>
        <v>0.00784675332327443</v>
      </c>
      <c r="F4121" s="33" t="n">
        <f aca="false">IF(OR(ROW()-設定!$B$30&lt;2,ROW()+設定!$B$30&gt;13701,N($A4121)&lt;=0,N(INDEX($A$2:$A$13701,MIN(13700,MAX(1,ROW()-1+設定!$B$30))))&lt;=0,$A4121&lt;設定!$B$28,$A4121&gt;設定!$B$29),0,IF(AND($C4121&gt;=MAX(INDEX($C$1:$C$13701,MAX(1,ROW()-設定!$B$24)):INDEX($C$1:$C$13701,MAX(1,ROW()-1))),$C4121&gt;MAX(INDEX($C$1:$C$13701,MIN(13701,ROW()+1)):INDEX($C$1:$C$13701,MIN(13701,ROW()+設定!$B$24))),$C4121&gt;=設定!$B$32,$C4121&gt;=MAX(MIN(INDEX($C$1:$C$13701,MAX(1,ROW()-設定!$B$26)):INDEX($C$1:$C$13701,MAX(1,ROW()-1))),MIN(INDEX($C$1:$C$13701,MIN(13701,ROW()+1)):INDEX($C$1:$C$13701,MIN(13701,ROW()+設定!$B$26))))*10^(設定!$B$27/20)),1,0))</f>
        <v>0</v>
      </c>
      <c r="G4121" s="33" t="n">
        <f aca="false">$G4120+IF($F4121=1,1,0)</f>
        <v>2</v>
      </c>
      <c r="H4121" s="0" t="str">
        <f aca="false">IF($F4121=1,$G4121,"")</f>
        <v/>
      </c>
    </row>
    <row r="4122" customFormat="false" ht="15" hidden="false" customHeight="false" outlineLevel="0" collapsed="false">
      <c r="A4122" s="30" t="n">
        <v>643.75</v>
      </c>
      <c r="B4122" s="31" t="n">
        <v>21.1275</v>
      </c>
      <c r="C4122" s="32" t="n">
        <f aca="false">IF($A4122="","",IF(設定!$B$21="dB",10^($B4122/20),ABS($B4122)))</f>
        <v>11.3861001640241</v>
      </c>
      <c r="D4122" s="32" t="n">
        <f aca="false">IF($A4122="","",$A4122^2)</f>
        <v>414414.0625</v>
      </c>
      <c r="E4122" s="32" t="n">
        <f aca="false">IF($A4122="","",IF($C4122&lt;=0,"",1/$C4122^2))</f>
        <v>0.00771347364524557</v>
      </c>
      <c r="F4122" s="33" t="n">
        <f aca="false">IF(OR(ROW()-設定!$B$30&lt;2,ROW()+設定!$B$30&gt;13701,N($A4122)&lt;=0,N(INDEX($A$2:$A$13701,MIN(13700,MAX(1,ROW()-1+設定!$B$30))))&lt;=0,$A4122&lt;設定!$B$28,$A4122&gt;設定!$B$29),0,IF(AND($C4122&gt;=MAX(INDEX($C$1:$C$13701,MAX(1,ROW()-設定!$B$24)):INDEX($C$1:$C$13701,MAX(1,ROW()-1))),$C4122&gt;MAX(INDEX($C$1:$C$13701,MIN(13701,ROW()+1)):INDEX($C$1:$C$13701,MIN(13701,ROW()+設定!$B$24))),$C4122&gt;=設定!$B$32,$C4122&gt;=MAX(MIN(INDEX($C$1:$C$13701,MAX(1,ROW()-設定!$B$26)):INDEX($C$1:$C$13701,MAX(1,ROW()-1))),MIN(INDEX($C$1:$C$13701,MIN(13701,ROW()+1)):INDEX($C$1:$C$13701,MIN(13701,ROW()+設定!$B$26))))*10^(設定!$B$27/20)),1,0))</f>
        <v>0</v>
      </c>
      <c r="G4122" s="33" t="n">
        <f aca="false">$G4121+IF($F4122=1,1,0)</f>
        <v>2</v>
      </c>
      <c r="H4122" s="0" t="str">
        <f aca="false">IF($F4122=1,$G4122,"")</f>
        <v/>
      </c>
    </row>
    <row r="4123" customFormat="false" ht="15" hidden="false" customHeight="false" outlineLevel="0" collapsed="false">
      <c r="A4123" s="30" t="n">
        <v>643.90625</v>
      </c>
      <c r="B4123" s="31" t="n">
        <v>20.9609</v>
      </c>
      <c r="C4123" s="32" t="n">
        <f aca="false">IF($A4123="","",IF(設定!$B$21="dB",10^($B4123/20),ABS($B4123)))</f>
        <v>11.1697897904622</v>
      </c>
      <c r="D4123" s="32" t="n">
        <f aca="false">IF($A4123="","",$A4123^2)</f>
        <v>414615.258789063</v>
      </c>
      <c r="E4123" s="32" t="n">
        <f aca="false">IF($A4123="","",IF($C4123&lt;=0,"",1/$C4123^2))</f>
        <v>0.00801511946724441</v>
      </c>
      <c r="F4123" s="33" t="n">
        <f aca="false">IF(OR(ROW()-設定!$B$30&lt;2,ROW()+設定!$B$30&gt;13701,N($A4123)&lt;=0,N(INDEX($A$2:$A$13701,MIN(13700,MAX(1,ROW()-1+設定!$B$30))))&lt;=0,$A4123&lt;設定!$B$28,$A4123&gt;設定!$B$29),0,IF(AND($C4123&gt;=MAX(INDEX($C$1:$C$13701,MAX(1,ROW()-設定!$B$24)):INDEX($C$1:$C$13701,MAX(1,ROW()-1))),$C4123&gt;MAX(INDEX($C$1:$C$13701,MIN(13701,ROW()+1)):INDEX($C$1:$C$13701,MIN(13701,ROW()+設定!$B$24))),$C4123&gt;=設定!$B$32,$C4123&gt;=MAX(MIN(INDEX($C$1:$C$13701,MAX(1,ROW()-設定!$B$26)):INDEX($C$1:$C$13701,MAX(1,ROW()-1))),MIN(INDEX($C$1:$C$13701,MIN(13701,ROW()+1)):INDEX($C$1:$C$13701,MIN(13701,ROW()+設定!$B$26))))*10^(設定!$B$27/20)),1,0))</f>
        <v>0</v>
      </c>
      <c r="G4123" s="33" t="n">
        <f aca="false">$G4122+IF($F4123=1,1,0)</f>
        <v>2</v>
      </c>
      <c r="H4123" s="0" t="str">
        <f aca="false">IF($F4123=1,$G4123,"")</f>
        <v/>
      </c>
    </row>
    <row r="4124" customFormat="false" ht="15" hidden="false" customHeight="false" outlineLevel="0" collapsed="false">
      <c r="A4124" s="30" t="n">
        <v>644.0625</v>
      </c>
      <c r="B4124" s="31" t="n">
        <v>20.9105</v>
      </c>
      <c r="C4124" s="32" t="n">
        <f aca="false">IF($A4124="","",IF(設定!$B$21="dB",10^($B4124/20),ABS($B4124)))</f>
        <v>11.1051645995988</v>
      </c>
      <c r="D4124" s="32" t="n">
        <f aca="false">IF($A4124="","",$A4124^2)</f>
        <v>414816.50390625</v>
      </c>
      <c r="E4124" s="32" t="n">
        <f aca="false">IF($A4124="","",IF($C4124&lt;=0,"",1/$C4124^2))</f>
        <v>0.00810867697886035</v>
      </c>
      <c r="F4124" s="33" t="n">
        <f aca="false">IF(OR(ROW()-設定!$B$30&lt;2,ROW()+設定!$B$30&gt;13701,N($A4124)&lt;=0,N(INDEX($A$2:$A$13701,MIN(13700,MAX(1,ROW()-1+設定!$B$30))))&lt;=0,$A4124&lt;設定!$B$28,$A4124&gt;設定!$B$29),0,IF(AND($C4124&gt;=MAX(INDEX($C$1:$C$13701,MAX(1,ROW()-設定!$B$24)):INDEX($C$1:$C$13701,MAX(1,ROW()-1))),$C4124&gt;MAX(INDEX($C$1:$C$13701,MIN(13701,ROW()+1)):INDEX($C$1:$C$13701,MIN(13701,ROW()+設定!$B$24))),$C4124&gt;=設定!$B$32,$C4124&gt;=MAX(MIN(INDEX($C$1:$C$13701,MAX(1,ROW()-設定!$B$26)):INDEX($C$1:$C$13701,MAX(1,ROW()-1))),MIN(INDEX($C$1:$C$13701,MIN(13701,ROW()+1)):INDEX($C$1:$C$13701,MIN(13701,ROW()+設定!$B$26))))*10^(設定!$B$27/20)),1,0))</f>
        <v>0</v>
      </c>
      <c r="G4124" s="33" t="n">
        <f aca="false">$G4123+IF($F4124=1,1,0)</f>
        <v>2</v>
      </c>
      <c r="H4124" s="0" t="str">
        <f aca="false">IF($F4124=1,$G4124,"")</f>
        <v/>
      </c>
    </row>
    <row r="4125" customFormat="false" ht="15" hidden="false" customHeight="false" outlineLevel="0" collapsed="false">
      <c r="A4125" s="30" t="n">
        <v>644.21875</v>
      </c>
      <c r="B4125" s="31" t="n">
        <v>20.6851</v>
      </c>
      <c r="C4125" s="32" t="n">
        <f aca="false">IF($A4125="","",IF(設定!$B$21="dB",10^($B4125/20),ABS($B4125)))</f>
        <v>10.8206911164211</v>
      </c>
      <c r="D4125" s="32" t="n">
        <f aca="false">IF($A4125="","",$A4125^2)</f>
        <v>415017.797851563</v>
      </c>
      <c r="E4125" s="32" t="n">
        <f aca="false">IF($A4125="","",IF($C4125&lt;=0,"",1/$C4125^2))</f>
        <v>0.0085406318166063</v>
      </c>
      <c r="F4125" s="33" t="n">
        <f aca="false">IF(OR(ROW()-設定!$B$30&lt;2,ROW()+設定!$B$30&gt;13701,N($A4125)&lt;=0,N(INDEX($A$2:$A$13701,MIN(13700,MAX(1,ROW()-1+設定!$B$30))))&lt;=0,$A4125&lt;設定!$B$28,$A4125&gt;設定!$B$29),0,IF(AND($C4125&gt;=MAX(INDEX($C$1:$C$13701,MAX(1,ROW()-設定!$B$24)):INDEX($C$1:$C$13701,MAX(1,ROW()-1))),$C4125&gt;MAX(INDEX($C$1:$C$13701,MIN(13701,ROW()+1)):INDEX($C$1:$C$13701,MIN(13701,ROW()+設定!$B$24))),$C4125&gt;=設定!$B$32,$C4125&gt;=MAX(MIN(INDEX($C$1:$C$13701,MAX(1,ROW()-設定!$B$26)):INDEX($C$1:$C$13701,MAX(1,ROW()-1))),MIN(INDEX($C$1:$C$13701,MIN(13701,ROW()+1)):INDEX($C$1:$C$13701,MIN(13701,ROW()+設定!$B$26))))*10^(設定!$B$27/20)),1,0))</f>
        <v>0</v>
      </c>
      <c r="G4125" s="33" t="n">
        <f aca="false">$G4124+IF($F4125=1,1,0)</f>
        <v>2</v>
      </c>
      <c r="H4125" s="0" t="str">
        <f aca="false">IF($F4125=1,$G4125,"")</f>
        <v/>
      </c>
    </row>
    <row r="4126" customFormat="false" ht="15" hidden="false" customHeight="false" outlineLevel="0" collapsed="false">
      <c r="A4126" s="30" t="n">
        <v>644.375</v>
      </c>
      <c r="B4126" s="31" t="n">
        <v>20.4378</v>
      </c>
      <c r="C4126" s="32" t="n">
        <f aca="false">IF($A4126="","",IF(設定!$B$21="dB",10^($B4126/20),ABS($B4126)))</f>
        <v>10.5169546207341</v>
      </c>
      <c r="D4126" s="32" t="n">
        <f aca="false">IF($A4126="","",$A4126^2)</f>
        <v>415219.140625</v>
      </c>
      <c r="E4126" s="32" t="n">
        <f aca="false">IF($A4126="","",IF($C4126&lt;=0,"",1/$C4126^2))</f>
        <v>0.00904107350243119</v>
      </c>
      <c r="F4126" s="33" t="n">
        <f aca="false">IF(OR(ROW()-設定!$B$30&lt;2,ROW()+設定!$B$30&gt;13701,N($A4126)&lt;=0,N(INDEX($A$2:$A$13701,MIN(13700,MAX(1,ROW()-1+設定!$B$30))))&lt;=0,$A4126&lt;設定!$B$28,$A4126&gt;設定!$B$29),0,IF(AND($C4126&gt;=MAX(INDEX($C$1:$C$13701,MAX(1,ROW()-設定!$B$24)):INDEX($C$1:$C$13701,MAX(1,ROW()-1))),$C4126&gt;MAX(INDEX($C$1:$C$13701,MIN(13701,ROW()+1)):INDEX($C$1:$C$13701,MIN(13701,ROW()+設定!$B$24))),$C4126&gt;=設定!$B$32,$C4126&gt;=MAX(MIN(INDEX($C$1:$C$13701,MAX(1,ROW()-設定!$B$26)):INDEX($C$1:$C$13701,MAX(1,ROW()-1))),MIN(INDEX($C$1:$C$13701,MIN(13701,ROW()+1)):INDEX($C$1:$C$13701,MIN(13701,ROW()+設定!$B$26))))*10^(設定!$B$27/20)),1,0))</f>
        <v>0</v>
      </c>
      <c r="G4126" s="33" t="n">
        <f aca="false">$G4125+IF($F4126=1,1,0)</f>
        <v>2</v>
      </c>
      <c r="H4126" s="0" t="str">
        <f aca="false">IF($F4126=1,$G4126,"")</f>
        <v/>
      </c>
    </row>
    <row r="4127" customFormat="false" ht="15" hidden="false" customHeight="false" outlineLevel="0" collapsed="false">
      <c r="A4127" s="30" t="n">
        <v>644.53125</v>
      </c>
      <c r="B4127" s="31" t="n">
        <v>20.6646</v>
      </c>
      <c r="C4127" s="32" t="n">
        <f aca="false">IF($A4127="","",IF(設定!$B$21="dB",10^($B4127/20),ABS($B4127)))</f>
        <v>10.7951827788977</v>
      </c>
      <c r="D4127" s="32" t="n">
        <f aca="false">IF($A4127="","",$A4127^2)</f>
        <v>415420.532226563</v>
      </c>
      <c r="E4127" s="32" t="n">
        <f aca="false">IF($A4127="","",IF($C4127&lt;=0,"",1/$C4127^2))</f>
        <v>0.00858104145395587</v>
      </c>
      <c r="F4127" s="33" t="n">
        <f aca="false">IF(OR(ROW()-設定!$B$30&lt;2,ROW()+設定!$B$30&gt;13701,N($A4127)&lt;=0,N(INDEX($A$2:$A$13701,MIN(13700,MAX(1,ROW()-1+設定!$B$30))))&lt;=0,$A4127&lt;設定!$B$28,$A4127&gt;設定!$B$29),0,IF(AND($C4127&gt;=MAX(INDEX($C$1:$C$13701,MAX(1,ROW()-設定!$B$24)):INDEX($C$1:$C$13701,MAX(1,ROW()-1))),$C4127&gt;MAX(INDEX($C$1:$C$13701,MIN(13701,ROW()+1)):INDEX($C$1:$C$13701,MIN(13701,ROW()+設定!$B$24))),$C4127&gt;=設定!$B$32,$C4127&gt;=MAX(MIN(INDEX($C$1:$C$13701,MAX(1,ROW()-設定!$B$26)):INDEX($C$1:$C$13701,MAX(1,ROW()-1))),MIN(INDEX($C$1:$C$13701,MIN(13701,ROW()+1)):INDEX($C$1:$C$13701,MIN(13701,ROW()+設定!$B$26))))*10^(設定!$B$27/20)),1,0))</f>
        <v>0</v>
      </c>
      <c r="G4127" s="33" t="n">
        <f aca="false">$G4126+IF($F4127=1,1,0)</f>
        <v>2</v>
      </c>
      <c r="H4127" s="0" t="str">
        <f aca="false">IF($F4127=1,$G4127,"")</f>
        <v/>
      </c>
    </row>
    <row r="4128" customFormat="false" ht="15" hidden="false" customHeight="false" outlineLevel="0" collapsed="false">
      <c r="A4128" s="30" t="n">
        <v>644.6875</v>
      </c>
      <c r="B4128" s="31" t="n">
        <v>20.3567</v>
      </c>
      <c r="C4128" s="32" t="n">
        <f aca="false">IF($A4128="","",IF(設定!$B$21="dB",10^($B4128/20),ABS($B4128)))</f>
        <v>10.4192150055511</v>
      </c>
      <c r="D4128" s="32" t="n">
        <f aca="false">IF($A4128="","",$A4128^2)</f>
        <v>415621.97265625</v>
      </c>
      <c r="E4128" s="32" t="n">
        <f aca="false">IF($A4128="","",IF($C4128&lt;=0,"",1/$C4128^2))</f>
        <v>0.00921149243986272</v>
      </c>
      <c r="F4128" s="33" t="n">
        <f aca="false">IF(OR(ROW()-設定!$B$30&lt;2,ROW()+設定!$B$30&gt;13701,N($A4128)&lt;=0,N(INDEX($A$2:$A$13701,MIN(13700,MAX(1,ROW()-1+設定!$B$30))))&lt;=0,$A4128&lt;設定!$B$28,$A4128&gt;設定!$B$29),0,IF(AND($C4128&gt;=MAX(INDEX($C$1:$C$13701,MAX(1,ROW()-設定!$B$24)):INDEX($C$1:$C$13701,MAX(1,ROW()-1))),$C4128&gt;MAX(INDEX($C$1:$C$13701,MIN(13701,ROW()+1)):INDEX($C$1:$C$13701,MIN(13701,ROW()+設定!$B$24))),$C4128&gt;=設定!$B$32,$C4128&gt;=MAX(MIN(INDEX($C$1:$C$13701,MAX(1,ROW()-設定!$B$26)):INDEX($C$1:$C$13701,MAX(1,ROW()-1))),MIN(INDEX($C$1:$C$13701,MIN(13701,ROW()+1)):INDEX($C$1:$C$13701,MIN(13701,ROW()+設定!$B$26))))*10^(設定!$B$27/20)),1,0))</f>
        <v>0</v>
      </c>
      <c r="G4128" s="33" t="n">
        <f aca="false">$G4127+IF($F4128=1,1,0)</f>
        <v>2</v>
      </c>
      <c r="H4128" s="0" t="str">
        <f aca="false">IF($F4128=1,$G4128,"")</f>
        <v/>
      </c>
    </row>
    <row r="4129" customFormat="false" ht="15" hidden="false" customHeight="false" outlineLevel="0" collapsed="false">
      <c r="A4129" s="30" t="n">
        <v>644.84375</v>
      </c>
      <c r="B4129" s="31" t="n">
        <v>20.4098</v>
      </c>
      <c r="C4129" s="32" t="n">
        <f aca="false">IF($A4129="","",IF(設定!$B$21="dB",10^($B4129/20),ABS($B4129)))</f>
        <v>10.4831065505823</v>
      </c>
      <c r="D4129" s="32" t="n">
        <f aca="false">IF($A4129="","",$A4129^2)</f>
        <v>415823.461914063</v>
      </c>
      <c r="E4129" s="32" t="n">
        <f aca="false">IF($A4129="","",IF($C4129&lt;=0,"",1/$C4129^2))</f>
        <v>0.00909955176651869</v>
      </c>
      <c r="F4129" s="33" t="n">
        <f aca="false">IF(OR(ROW()-設定!$B$30&lt;2,ROW()+設定!$B$30&gt;13701,N($A4129)&lt;=0,N(INDEX($A$2:$A$13701,MIN(13700,MAX(1,ROW()-1+設定!$B$30))))&lt;=0,$A4129&lt;設定!$B$28,$A4129&gt;設定!$B$29),0,IF(AND($C4129&gt;=MAX(INDEX($C$1:$C$13701,MAX(1,ROW()-設定!$B$24)):INDEX($C$1:$C$13701,MAX(1,ROW()-1))),$C4129&gt;MAX(INDEX($C$1:$C$13701,MIN(13701,ROW()+1)):INDEX($C$1:$C$13701,MIN(13701,ROW()+設定!$B$24))),$C4129&gt;=設定!$B$32,$C4129&gt;=MAX(MIN(INDEX($C$1:$C$13701,MAX(1,ROW()-設定!$B$26)):INDEX($C$1:$C$13701,MAX(1,ROW()-1))),MIN(INDEX($C$1:$C$13701,MIN(13701,ROW()+1)):INDEX($C$1:$C$13701,MIN(13701,ROW()+設定!$B$26))))*10^(設定!$B$27/20)),1,0))</f>
        <v>0</v>
      </c>
      <c r="G4129" s="33" t="n">
        <f aca="false">$G4128+IF($F4129=1,1,0)</f>
        <v>2</v>
      </c>
      <c r="H4129" s="0" t="str">
        <f aca="false">IF($F4129=1,$G4129,"")</f>
        <v/>
      </c>
    </row>
    <row r="4130" customFormat="false" ht="15" hidden="false" customHeight="false" outlineLevel="0" collapsed="false">
      <c r="A4130" s="30" t="n">
        <v>645</v>
      </c>
      <c r="B4130" s="31" t="n">
        <v>20.206</v>
      </c>
      <c r="C4130" s="32" t="n">
        <f aca="false">IF($A4130="","",IF(設定!$B$21="dB",10^($B4130/20),ABS($B4130)))</f>
        <v>10.240001022367</v>
      </c>
      <c r="D4130" s="32" t="n">
        <f aca="false">IF($A4130="","",$A4130^2)</f>
        <v>416025</v>
      </c>
      <c r="E4130" s="32" t="n">
        <f aca="false">IF($A4130="","",IF($C4130&lt;=0,"",1/$C4130^2))</f>
        <v>0.00953674125975585</v>
      </c>
      <c r="F4130" s="33" t="n">
        <f aca="false">IF(OR(ROW()-設定!$B$30&lt;2,ROW()+設定!$B$30&gt;13701,N($A4130)&lt;=0,N(INDEX($A$2:$A$13701,MIN(13700,MAX(1,ROW()-1+設定!$B$30))))&lt;=0,$A4130&lt;設定!$B$28,$A4130&gt;設定!$B$29),0,IF(AND($C4130&gt;=MAX(INDEX($C$1:$C$13701,MAX(1,ROW()-設定!$B$24)):INDEX($C$1:$C$13701,MAX(1,ROW()-1))),$C4130&gt;MAX(INDEX($C$1:$C$13701,MIN(13701,ROW()+1)):INDEX($C$1:$C$13701,MIN(13701,ROW()+設定!$B$24))),$C4130&gt;=設定!$B$32,$C4130&gt;=MAX(MIN(INDEX($C$1:$C$13701,MAX(1,ROW()-設定!$B$26)):INDEX($C$1:$C$13701,MAX(1,ROW()-1))),MIN(INDEX($C$1:$C$13701,MIN(13701,ROW()+1)):INDEX($C$1:$C$13701,MIN(13701,ROW()+設定!$B$26))))*10^(設定!$B$27/20)),1,0))</f>
        <v>0</v>
      </c>
      <c r="G4130" s="33" t="n">
        <f aca="false">$G4129+IF($F4130=1,1,0)</f>
        <v>2</v>
      </c>
      <c r="H4130" s="0" t="str">
        <f aca="false">IF($F4130=1,$G4130,"")</f>
        <v/>
      </c>
    </row>
    <row r="4131" customFormat="false" ht="15" hidden="false" customHeight="false" outlineLevel="0" collapsed="false">
      <c r="A4131" s="30" t="n">
        <v>645.15625</v>
      </c>
      <c r="B4131" s="31" t="n">
        <v>20.1252</v>
      </c>
      <c r="C4131" s="32" t="n">
        <f aca="false">IF($A4131="","",IF(設定!$B$21="dB",10^($B4131/20),ABS($B4131)))</f>
        <v>10.1451856795311</v>
      </c>
      <c r="D4131" s="32" t="n">
        <f aca="false">IF($A4131="","",$A4131^2)</f>
        <v>416226.586914063</v>
      </c>
      <c r="E4131" s="32" t="n">
        <f aca="false">IF($A4131="","",IF($C4131&lt;=0,"",1/$C4131^2))</f>
        <v>0.0097158320748664</v>
      </c>
      <c r="F4131" s="33" t="n">
        <f aca="false">IF(OR(ROW()-設定!$B$30&lt;2,ROW()+設定!$B$30&gt;13701,N($A4131)&lt;=0,N(INDEX($A$2:$A$13701,MIN(13700,MAX(1,ROW()-1+設定!$B$30))))&lt;=0,$A4131&lt;設定!$B$28,$A4131&gt;設定!$B$29),0,IF(AND($C4131&gt;=MAX(INDEX($C$1:$C$13701,MAX(1,ROW()-設定!$B$24)):INDEX($C$1:$C$13701,MAX(1,ROW()-1))),$C4131&gt;MAX(INDEX($C$1:$C$13701,MIN(13701,ROW()+1)):INDEX($C$1:$C$13701,MIN(13701,ROW()+設定!$B$24))),$C4131&gt;=設定!$B$32,$C4131&gt;=MAX(MIN(INDEX($C$1:$C$13701,MAX(1,ROW()-設定!$B$26)):INDEX($C$1:$C$13701,MAX(1,ROW()-1))),MIN(INDEX($C$1:$C$13701,MIN(13701,ROW()+1)):INDEX($C$1:$C$13701,MIN(13701,ROW()+設定!$B$26))))*10^(設定!$B$27/20)),1,0))</f>
        <v>0</v>
      </c>
      <c r="G4131" s="33" t="n">
        <f aca="false">$G4130+IF($F4131=1,1,0)</f>
        <v>2</v>
      </c>
      <c r="H4131" s="0" t="str">
        <f aca="false">IF($F4131=1,$G4131,"")</f>
        <v/>
      </c>
    </row>
    <row r="4132" customFormat="false" ht="15" hidden="false" customHeight="false" outlineLevel="0" collapsed="false">
      <c r="A4132" s="30" t="n">
        <v>645.3125</v>
      </c>
      <c r="B4132" s="31" t="n">
        <v>20.1385</v>
      </c>
      <c r="C4132" s="32" t="n">
        <f aca="false">IF($A4132="","",IF(設定!$B$21="dB",10^($B4132/20),ABS($B4132)))</f>
        <v>10.1607320809188</v>
      </c>
      <c r="D4132" s="32" t="n">
        <f aca="false">IF($A4132="","",$A4132^2)</f>
        <v>416428.22265625</v>
      </c>
      <c r="E4132" s="32" t="n">
        <f aca="false">IF($A4132="","",IF($C4132&lt;=0,"",1/$C4132^2))</f>
        <v>0.00968612345345798</v>
      </c>
      <c r="F4132" s="33" t="n">
        <f aca="false">IF(OR(ROW()-設定!$B$30&lt;2,ROW()+設定!$B$30&gt;13701,N($A4132)&lt;=0,N(INDEX($A$2:$A$13701,MIN(13700,MAX(1,ROW()-1+設定!$B$30))))&lt;=0,$A4132&lt;設定!$B$28,$A4132&gt;設定!$B$29),0,IF(AND($C4132&gt;=MAX(INDEX($C$1:$C$13701,MAX(1,ROW()-設定!$B$24)):INDEX($C$1:$C$13701,MAX(1,ROW()-1))),$C4132&gt;MAX(INDEX($C$1:$C$13701,MIN(13701,ROW()+1)):INDEX($C$1:$C$13701,MIN(13701,ROW()+設定!$B$24))),$C4132&gt;=設定!$B$32,$C4132&gt;=MAX(MIN(INDEX($C$1:$C$13701,MAX(1,ROW()-設定!$B$26)):INDEX($C$1:$C$13701,MAX(1,ROW()-1))),MIN(INDEX($C$1:$C$13701,MIN(13701,ROW()+1)):INDEX($C$1:$C$13701,MIN(13701,ROW()+設定!$B$26))))*10^(設定!$B$27/20)),1,0))</f>
        <v>0</v>
      </c>
      <c r="G4132" s="33" t="n">
        <f aca="false">$G4131+IF($F4132=1,1,0)</f>
        <v>2</v>
      </c>
      <c r="H4132" s="0" t="str">
        <f aca="false">IF($F4132=1,$G4132,"")</f>
        <v/>
      </c>
    </row>
    <row r="4133" customFormat="false" ht="15" hidden="false" customHeight="false" outlineLevel="0" collapsed="false">
      <c r="A4133" s="30" t="n">
        <v>645.46875</v>
      </c>
      <c r="B4133" s="31" t="n">
        <v>19.8806</v>
      </c>
      <c r="C4133" s="32" t="n">
        <f aca="false">IF($A4133="","",IF(設定!$B$21="dB",10^($B4133/20),ABS($B4133)))</f>
        <v>9.86347617757618</v>
      </c>
      <c r="D4133" s="32" t="n">
        <f aca="false">IF($A4133="","",$A4133^2)</f>
        <v>416629.907226563</v>
      </c>
      <c r="E4133" s="32" t="n">
        <f aca="false">IF($A4133="","",IF($C4133&lt;=0,"",1/$C4133^2))</f>
        <v>0.010278742822366</v>
      </c>
      <c r="F4133" s="33" t="n">
        <f aca="false">IF(OR(ROW()-設定!$B$30&lt;2,ROW()+設定!$B$30&gt;13701,N($A4133)&lt;=0,N(INDEX($A$2:$A$13701,MIN(13700,MAX(1,ROW()-1+設定!$B$30))))&lt;=0,$A4133&lt;設定!$B$28,$A4133&gt;設定!$B$29),0,IF(AND($C4133&gt;=MAX(INDEX($C$1:$C$13701,MAX(1,ROW()-設定!$B$24)):INDEX($C$1:$C$13701,MAX(1,ROW()-1))),$C4133&gt;MAX(INDEX($C$1:$C$13701,MIN(13701,ROW()+1)):INDEX($C$1:$C$13701,MIN(13701,ROW()+設定!$B$24))),$C4133&gt;=設定!$B$32,$C4133&gt;=MAX(MIN(INDEX($C$1:$C$13701,MAX(1,ROW()-設定!$B$26)):INDEX($C$1:$C$13701,MAX(1,ROW()-1))),MIN(INDEX($C$1:$C$13701,MIN(13701,ROW()+1)):INDEX($C$1:$C$13701,MIN(13701,ROW()+設定!$B$26))))*10^(設定!$B$27/20)),1,0))</f>
        <v>0</v>
      </c>
      <c r="G4133" s="33" t="n">
        <f aca="false">$G4132+IF($F4133=1,1,0)</f>
        <v>2</v>
      </c>
      <c r="H4133" s="0" t="str">
        <f aca="false">IF($F4133=1,$G4133,"")</f>
        <v/>
      </c>
    </row>
    <row r="4134" customFormat="false" ht="15" hidden="false" customHeight="false" outlineLevel="0" collapsed="false">
      <c r="A4134" s="30" t="n">
        <v>645.625</v>
      </c>
      <c r="B4134" s="31" t="n">
        <v>19.886</v>
      </c>
      <c r="C4134" s="32" t="n">
        <f aca="false">IF($A4134="","",IF(設定!$B$21="dB",10^($B4134/20),ABS($B4134)))</f>
        <v>9.86961018729645</v>
      </c>
      <c r="D4134" s="32" t="n">
        <f aca="false">IF($A4134="","",$A4134^2)</f>
        <v>416831.640625</v>
      </c>
      <c r="E4134" s="32" t="n">
        <f aca="false">IF($A4134="","",IF($C4134&lt;=0,"",1/$C4134^2))</f>
        <v>0.0102659702175155</v>
      </c>
      <c r="F4134" s="33" t="n">
        <f aca="false">IF(OR(ROW()-設定!$B$30&lt;2,ROW()+設定!$B$30&gt;13701,N($A4134)&lt;=0,N(INDEX($A$2:$A$13701,MIN(13700,MAX(1,ROW()-1+設定!$B$30))))&lt;=0,$A4134&lt;設定!$B$28,$A4134&gt;設定!$B$29),0,IF(AND($C4134&gt;=MAX(INDEX($C$1:$C$13701,MAX(1,ROW()-設定!$B$24)):INDEX($C$1:$C$13701,MAX(1,ROW()-1))),$C4134&gt;MAX(INDEX($C$1:$C$13701,MIN(13701,ROW()+1)):INDEX($C$1:$C$13701,MIN(13701,ROW()+設定!$B$24))),$C4134&gt;=設定!$B$32,$C4134&gt;=MAX(MIN(INDEX($C$1:$C$13701,MAX(1,ROW()-設定!$B$26)):INDEX($C$1:$C$13701,MAX(1,ROW()-1))),MIN(INDEX($C$1:$C$13701,MIN(13701,ROW()+1)):INDEX($C$1:$C$13701,MIN(13701,ROW()+設定!$B$26))))*10^(設定!$B$27/20)),1,0))</f>
        <v>0</v>
      </c>
      <c r="G4134" s="33" t="n">
        <f aca="false">$G4133+IF($F4134=1,1,0)</f>
        <v>2</v>
      </c>
      <c r="H4134" s="0" t="str">
        <f aca="false">IF($F4134=1,$G4134,"")</f>
        <v/>
      </c>
    </row>
    <row r="4135" customFormat="false" ht="15" hidden="false" customHeight="false" outlineLevel="0" collapsed="false">
      <c r="A4135" s="30" t="n">
        <v>645.78125</v>
      </c>
      <c r="B4135" s="31" t="n">
        <v>19.4817</v>
      </c>
      <c r="C4135" s="32" t="n">
        <f aca="false">IF($A4135="","",IF(設定!$B$21="dB",10^($B4135/20),ABS($B4135)))</f>
        <v>9.42073960944387</v>
      </c>
      <c r="D4135" s="32" t="n">
        <f aca="false">IF($A4135="","",$A4135^2)</f>
        <v>417033.422851563</v>
      </c>
      <c r="E4135" s="32" t="n">
        <f aca="false">IF($A4135="","",IF($C4135&lt;=0,"",1/$C4135^2))</f>
        <v>0.0112675631295147</v>
      </c>
      <c r="F4135" s="33" t="n">
        <f aca="false">IF(OR(ROW()-設定!$B$30&lt;2,ROW()+設定!$B$30&gt;13701,N($A4135)&lt;=0,N(INDEX($A$2:$A$13701,MIN(13700,MAX(1,ROW()-1+設定!$B$30))))&lt;=0,$A4135&lt;設定!$B$28,$A4135&gt;設定!$B$29),0,IF(AND($C4135&gt;=MAX(INDEX($C$1:$C$13701,MAX(1,ROW()-設定!$B$24)):INDEX($C$1:$C$13701,MAX(1,ROW()-1))),$C4135&gt;MAX(INDEX($C$1:$C$13701,MIN(13701,ROW()+1)):INDEX($C$1:$C$13701,MIN(13701,ROW()+設定!$B$24))),$C4135&gt;=設定!$B$32,$C4135&gt;=MAX(MIN(INDEX($C$1:$C$13701,MAX(1,ROW()-設定!$B$26)):INDEX($C$1:$C$13701,MAX(1,ROW()-1))),MIN(INDEX($C$1:$C$13701,MIN(13701,ROW()+1)):INDEX($C$1:$C$13701,MIN(13701,ROW()+設定!$B$26))))*10^(設定!$B$27/20)),1,0))</f>
        <v>0</v>
      </c>
      <c r="G4135" s="33" t="n">
        <f aca="false">$G4134+IF($F4135=1,1,0)</f>
        <v>2</v>
      </c>
      <c r="H4135" s="0" t="str">
        <f aca="false">IF($F4135=1,$G4135,"")</f>
        <v/>
      </c>
    </row>
    <row r="4136" customFormat="false" ht="15" hidden="false" customHeight="false" outlineLevel="0" collapsed="false">
      <c r="A4136" s="30" t="n">
        <v>645.9375</v>
      </c>
      <c r="B4136" s="31" t="n">
        <v>19.6252</v>
      </c>
      <c r="C4136" s="32" t="n">
        <f aca="false">IF($A4136="","",IF(設定!$B$21="dB",10^($B4136/20),ABS($B4136)))</f>
        <v>9.57767288270149</v>
      </c>
      <c r="D4136" s="32" t="n">
        <f aca="false">IF($A4136="","",$A4136^2)</f>
        <v>417235.25390625</v>
      </c>
      <c r="E4136" s="32" t="n">
        <f aca="false">IF($A4136="","",IF($C4136&lt;=0,"",1/$C4136^2))</f>
        <v>0.010901342886899</v>
      </c>
      <c r="F4136" s="33" t="n">
        <f aca="false">IF(OR(ROW()-設定!$B$30&lt;2,ROW()+設定!$B$30&gt;13701,N($A4136)&lt;=0,N(INDEX($A$2:$A$13701,MIN(13700,MAX(1,ROW()-1+設定!$B$30))))&lt;=0,$A4136&lt;設定!$B$28,$A4136&gt;設定!$B$29),0,IF(AND($C4136&gt;=MAX(INDEX($C$1:$C$13701,MAX(1,ROW()-設定!$B$24)):INDEX($C$1:$C$13701,MAX(1,ROW()-1))),$C4136&gt;MAX(INDEX($C$1:$C$13701,MIN(13701,ROW()+1)):INDEX($C$1:$C$13701,MIN(13701,ROW()+設定!$B$24))),$C4136&gt;=設定!$B$32,$C4136&gt;=MAX(MIN(INDEX($C$1:$C$13701,MAX(1,ROW()-設定!$B$26)):INDEX($C$1:$C$13701,MAX(1,ROW()-1))),MIN(INDEX($C$1:$C$13701,MIN(13701,ROW()+1)):INDEX($C$1:$C$13701,MIN(13701,ROW()+設定!$B$26))))*10^(設定!$B$27/20)),1,0))</f>
        <v>0</v>
      </c>
      <c r="G4136" s="33" t="n">
        <f aca="false">$G4135+IF($F4136=1,1,0)</f>
        <v>2</v>
      </c>
      <c r="H4136" s="0" t="str">
        <f aca="false">IF($F4136=1,$G4136,"")</f>
        <v/>
      </c>
    </row>
    <row r="4137" customFormat="false" ht="15" hidden="false" customHeight="false" outlineLevel="0" collapsed="false">
      <c r="A4137" s="30" t="n">
        <v>646.09375</v>
      </c>
      <c r="B4137" s="31" t="n">
        <v>19.4072</v>
      </c>
      <c r="C4137" s="32" t="n">
        <f aca="false">IF($A4137="","",IF(設定!$B$21="dB",10^($B4137/20),ABS($B4137)))</f>
        <v>9.34028224596004</v>
      </c>
      <c r="D4137" s="32" t="n">
        <f aca="false">IF($A4137="","",$A4137^2)</f>
        <v>417437.133789063</v>
      </c>
      <c r="E4137" s="32" t="n">
        <f aca="false">IF($A4137="","",IF($C4137&lt;=0,"",1/$C4137^2))</f>
        <v>0.011462517190601</v>
      </c>
      <c r="F4137" s="33" t="n">
        <f aca="false">IF(OR(ROW()-設定!$B$30&lt;2,ROW()+設定!$B$30&gt;13701,N($A4137)&lt;=0,N(INDEX($A$2:$A$13701,MIN(13700,MAX(1,ROW()-1+設定!$B$30))))&lt;=0,$A4137&lt;設定!$B$28,$A4137&gt;設定!$B$29),0,IF(AND($C4137&gt;=MAX(INDEX($C$1:$C$13701,MAX(1,ROW()-設定!$B$24)):INDEX($C$1:$C$13701,MAX(1,ROW()-1))),$C4137&gt;MAX(INDEX($C$1:$C$13701,MIN(13701,ROW()+1)):INDEX($C$1:$C$13701,MIN(13701,ROW()+設定!$B$24))),$C4137&gt;=設定!$B$32,$C4137&gt;=MAX(MIN(INDEX($C$1:$C$13701,MAX(1,ROW()-設定!$B$26)):INDEX($C$1:$C$13701,MAX(1,ROW()-1))),MIN(INDEX($C$1:$C$13701,MIN(13701,ROW()+1)):INDEX($C$1:$C$13701,MIN(13701,ROW()+設定!$B$26))))*10^(設定!$B$27/20)),1,0))</f>
        <v>0</v>
      </c>
      <c r="G4137" s="33" t="n">
        <f aca="false">$G4136+IF($F4137=1,1,0)</f>
        <v>2</v>
      </c>
      <c r="H4137" s="0" t="str">
        <f aca="false">IF($F4137=1,$G4137,"")</f>
        <v/>
      </c>
    </row>
    <row r="4138" customFormat="false" ht="15" hidden="false" customHeight="false" outlineLevel="0" collapsed="false">
      <c r="A4138" s="30" t="n">
        <v>646.25</v>
      </c>
      <c r="B4138" s="31" t="n">
        <v>19.3166</v>
      </c>
      <c r="C4138" s="32" t="n">
        <f aca="false">IF($A4138="","",IF(設定!$B$21="dB",10^($B4138/20),ABS($B4138)))</f>
        <v>9.24336281413111</v>
      </c>
      <c r="D4138" s="32" t="n">
        <f aca="false">IF($A4138="","",$A4138^2)</f>
        <v>417639.0625</v>
      </c>
      <c r="E4138" s="32" t="n">
        <f aca="false">IF($A4138="","",IF($C4138&lt;=0,"",1/$C4138^2))</f>
        <v>0.0117041532593993</v>
      </c>
      <c r="F4138" s="33" t="n">
        <f aca="false">IF(OR(ROW()-設定!$B$30&lt;2,ROW()+設定!$B$30&gt;13701,N($A4138)&lt;=0,N(INDEX($A$2:$A$13701,MIN(13700,MAX(1,ROW()-1+設定!$B$30))))&lt;=0,$A4138&lt;設定!$B$28,$A4138&gt;設定!$B$29),0,IF(AND($C4138&gt;=MAX(INDEX($C$1:$C$13701,MAX(1,ROW()-設定!$B$24)):INDEX($C$1:$C$13701,MAX(1,ROW()-1))),$C4138&gt;MAX(INDEX($C$1:$C$13701,MIN(13701,ROW()+1)):INDEX($C$1:$C$13701,MIN(13701,ROW()+設定!$B$24))),$C4138&gt;=設定!$B$32,$C4138&gt;=MAX(MIN(INDEX($C$1:$C$13701,MAX(1,ROW()-設定!$B$26)):INDEX($C$1:$C$13701,MAX(1,ROW()-1))),MIN(INDEX($C$1:$C$13701,MIN(13701,ROW()+1)):INDEX($C$1:$C$13701,MIN(13701,ROW()+設定!$B$26))))*10^(設定!$B$27/20)),1,0))</f>
        <v>0</v>
      </c>
      <c r="G4138" s="33" t="n">
        <f aca="false">$G4137+IF($F4138=1,1,0)</f>
        <v>2</v>
      </c>
      <c r="H4138" s="0" t="str">
        <f aca="false">IF($F4138=1,$G4138,"")</f>
        <v/>
      </c>
    </row>
    <row r="4139" customFormat="false" ht="15" hidden="false" customHeight="false" outlineLevel="0" collapsed="false">
      <c r="A4139" s="30" t="n">
        <v>646.40625</v>
      </c>
      <c r="B4139" s="31" t="n">
        <v>19.2304</v>
      </c>
      <c r="C4139" s="32" t="n">
        <f aca="false">IF($A4139="","",IF(設定!$B$21="dB",10^($B4139/20),ABS($B4139)))</f>
        <v>9.15208405215438</v>
      </c>
      <c r="D4139" s="32" t="n">
        <f aca="false">IF($A4139="","",$A4139^2)</f>
        <v>417841.040039063</v>
      </c>
      <c r="E4139" s="32" t="n">
        <f aca="false">IF($A4139="","",IF($C4139&lt;=0,"",1/$C4139^2))</f>
        <v>0.0119387813916002</v>
      </c>
      <c r="F4139" s="33" t="n">
        <f aca="false">IF(OR(ROW()-設定!$B$30&lt;2,ROW()+設定!$B$30&gt;13701,N($A4139)&lt;=0,N(INDEX($A$2:$A$13701,MIN(13700,MAX(1,ROW()-1+設定!$B$30))))&lt;=0,$A4139&lt;設定!$B$28,$A4139&gt;設定!$B$29),0,IF(AND($C4139&gt;=MAX(INDEX($C$1:$C$13701,MAX(1,ROW()-設定!$B$24)):INDEX($C$1:$C$13701,MAX(1,ROW()-1))),$C4139&gt;MAX(INDEX($C$1:$C$13701,MIN(13701,ROW()+1)):INDEX($C$1:$C$13701,MIN(13701,ROW()+設定!$B$24))),$C4139&gt;=設定!$B$32,$C4139&gt;=MAX(MIN(INDEX($C$1:$C$13701,MAX(1,ROW()-設定!$B$26)):INDEX($C$1:$C$13701,MAX(1,ROW()-1))),MIN(INDEX($C$1:$C$13701,MIN(13701,ROW()+1)):INDEX($C$1:$C$13701,MIN(13701,ROW()+設定!$B$26))))*10^(設定!$B$27/20)),1,0))</f>
        <v>0</v>
      </c>
      <c r="G4139" s="33" t="n">
        <f aca="false">$G4138+IF($F4139=1,1,0)</f>
        <v>2</v>
      </c>
      <c r="H4139" s="0" t="str">
        <f aca="false">IF($F4139=1,$G4139,"")</f>
        <v/>
      </c>
    </row>
    <row r="4140" customFormat="false" ht="15" hidden="false" customHeight="false" outlineLevel="0" collapsed="false">
      <c r="A4140" s="30" t="n">
        <v>646.5625</v>
      </c>
      <c r="B4140" s="31" t="n">
        <v>19.1645</v>
      </c>
      <c r="C4140" s="32" t="n">
        <f aca="false">IF($A4140="","",IF(設定!$B$21="dB",10^($B4140/20),ABS($B4140)))</f>
        <v>9.08290977187122</v>
      </c>
      <c r="D4140" s="32" t="n">
        <f aca="false">IF($A4140="","",$A4140^2)</f>
        <v>418043.06640625</v>
      </c>
      <c r="E4140" s="32" t="n">
        <f aca="false">IF($A4140="","",IF($C4140&lt;=0,"",1/$C4140^2))</f>
        <v>0.0121213223262246</v>
      </c>
      <c r="F4140" s="33" t="n">
        <f aca="false">IF(OR(ROW()-設定!$B$30&lt;2,ROW()+設定!$B$30&gt;13701,N($A4140)&lt;=0,N(INDEX($A$2:$A$13701,MIN(13700,MAX(1,ROW()-1+設定!$B$30))))&lt;=0,$A4140&lt;設定!$B$28,$A4140&gt;設定!$B$29),0,IF(AND($C4140&gt;=MAX(INDEX($C$1:$C$13701,MAX(1,ROW()-設定!$B$24)):INDEX($C$1:$C$13701,MAX(1,ROW()-1))),$C4140&gt;MAX(INDEX($C$1:$C$13701,MIN(13701,ROW()+1)):INDEX($C$1:$C$13701,MIN(13701,ROW()+設定!$B$24))),$C4140&gt;=設定!$B$32,$C4140&gt;=MAX(MIN(INDEX($C$1:$C$13701,MAX(1,ROW()-設定!$B$26)):INDEX($C$1:$C$13701,MAX(1,ROW()-1))),MIN(INDEX($C$1:$C$13701,MIN(13701,ROW()+1)):INDEX($C$1:$C$13701,MIN(13701,ROW()+設定!$B$26))))*10^(設定!$B$27/20)),1,0))</f>
        <v>0</v>
      </c>
      <c r="G4140" s="33" t="n">
        <f aca="false">$G4139+IF($F4140=1,1,0)</f>
        <v>2</v>
      </c>
      <c r="H4140" s="0" t="str">
        <f aca="false">IF($F4140=1,$G4140,"")</f>
        <v/>
      </c>
    </row>
    <row r="4141" customFormat="false" ht="15" hidden="false" customHeight="false" outlineLevel="0" collapsed="false">
      <c r="A4141" s="30" t="n">
        <v>646.71875</v>
      </c>
      <c r="B4141" s="31" t="n">
        <v>19.1992</v>
      </c>
      <c r="C4141" s="32" t="n">
        <f aca="false">IF($A4141="","",IF(設定!$B$21="dB",10^($B4141/20),ABS($B4141)))</f>
        <v>9.11926843921568</v>
      </c>
      <c r="D4141" s="32" t="n">
        <f aca="false">IF($A4141="","",$A4141^2)</f>
        <v>418245.141601563</v>
      </c>
      <c r="E4141" s="32" t="n">
        <f aca="false">IF($A4141="","",IF($C4141&lt;=0,"",1/$C4141^2))</f>
        <v>0.0120248592030957</v>
      </c>
      <c r="F4141" s="33" t="n">
        <f aca="false">IF(OR(ROW()-設定!$B$30&lt;2,ROW()+設定!$B$30&gt;13701,N($A4141)&lt;=0,N(INDEX($A$2:$A$13701,MIN(13700,MAX(1,ROW()-1+設定!$B$30))))&lt;=0,$A4141&lt;設定!$B$28,$A4141&gt;設定!$B$29),0,IF(AND($C4141&gt;=MAX(INDEX($C$1:$C$13701,MAX(1,ROW()-設定!$B$24)):INDEX($C$1:$C$13701,MAX(1,ROW()-1))),$C4141&gt;MAX(INDEX($C$1:$C$13701,MIN(13701,ROW()+1)):INDEX($C$1:$C$13701,MIN(13701,ROW()+設定!$B$24))),$C4141&gt;=設定!$B$32,$C4141&gt;=MAX(MIN(INDEX($C$1:$C$13701,MAX(1,ROW()-設定!$B$26)):INDEX($C$1:$C$13701,MAX(1,ROW()-1))),MIN(INDEX($C$1:$C$13701,MIN(13701,ROW()+1)):INDEX($C$1:$C$13701,MIN(13701,ROW()+設定!$B$26))))*10^(設定!$B$27/20)),1,0))</f>
        <v>0</v>
      </c>
      <c r="G4141" s="33" t="n">
        <f aca="false">$G4140+IF($F4141=1,1,0)</f>
        <v>2</v>
      </c>
      <c r="H4141" s="0" t="str">
        <f aca="false">IF($F4141=1,$G4141,"")</f>
        <v/>
      </c>
    </row>
    <row r="4142" customFormat="false" ht="15" hidden="false" customHeight="false" outlineLevel="0" collapsed="false">
      <c r="A4142" s="30" t="n">
        <v>646.875</v>
      </c>
      <c r="B4142" s="31" t="n">
        <v>18.733</v>
      </c>
      <c r="C4142" s="32" t="n">
        <f aca="false">IF($A4142="","",IF(設定!$B$21="dB",10^($B4142/20),ABS($B4142)))</f>
        <v>8.64271117808531</v>
      </c>
      <c r="D4142" s="32" t="n">
        <f aca="false">IF($A4142="","",$A4142^2)</f>
        <v>418447.265625</v>
      </c>
      <c r="E4142" s="32" t="n">
        <f aca="false">IF($A4142="","",IF($C4142&lt;=0,"",1/$C4142^2))</f>
        <v>0.013387515911087</v>
      </c>
      <c r="F4142" s="33" t="n">
        <f aca="false">IF(OR(ROW()-設定!$B$30&lt;2,ROW()+設定!$B$30&gt;13701,N($A4142)&lt;=0,N(INDEX($A$2:$A$13701,MIN(13700,MAX(1,ROW()-1+設定!$B$30))))&lt;=0,$A4142&lt;設定!$B$28,$A4142&gt;設定!$B$29),0,IF(AND($C4142&gt;=MAX(INDEX($C$1:$C$13701,MAX(1,ROW()-設定!$B$24)):INDEX($C$1:$C$13701,MAX(1,ROW()-1))),$C4142&gt;MAX(INDEX($C$1:$C$13701,MIN(13701,ROW()+1)):INDEX($C$1:$C$13701,MIN(13701,ROW()+設定!$B$24))),$C4142&gt;=設定!$B$32,$C4142&gt;=MAX(MIN(INDEX($C$1:$C$13701,MAX(1,ROW()-設定!$B$26)):INDEX($C$1:$C$13701,MAX(1,ROW()-1))),MIN(INDEX($C$1:$C$13701,MIN(13701,ROW()+1)):INDEX($C$1:$C$13701,MIN(13701,ROW()+設定!$B$26))))*10^(設定!$B$27/20)),1,0))</f>
        <v>0</v>
      </c>
      <c r="G4142" s="33" t="n">
        <f aca="false">$G4141+IF($F4142=1,1,0)</f>
        <v>2</v>
      </c>
      <c r="H4142" s="0" t="str">
        <f aca="false">IF($F4142=1,$G4142,"")</f>
        <v/>
      </c>
    </row>
    <row r="4143" customFormat="false" ht="15" hidden="false" customHeight="false" outlineLevel="0" collapsed="false">
      <c r="A4143" s="30" t="n">
        <v>647.03125</v>
      </c>
      <c r="B4143" s="31" t="n">
        <v>18.8338</v>
      </c>
      <c r="C4143" s="32" t="n">
        <f aca="false">IF($A4143="","",IF(設定!$B$21="dB",10^($B4143/20),ABS($B4143)))</f>
        <v>8.74359433456744</v>
      </c>
      <c r="D4143" s="32" t="n">
        <f aca="false">IF($A4143="","",$A4143^2)</f>
        <v>418649.438476563</v>
      </c>
      <c r="E4143" s="32" t="n">
        <f aca="false">IF($A4143="","",IF($C4143&lt;=0,"",1/$C4143^2))</f>
        <v>0.0130803691294787</v>
      </c>
      <c r="F4143" s="33" t="n">
        <f aca="false">IF(OR(ROW()-設定!$B$30&lt;2,ROW()+設定!$B$30&gt;13701,N($A4143)&lt;=0,N(INDEX($A$2:$A$13701,MIN(13700,MAX(1,ROW()-1+設定!$B$30))))&lt;=0,$A4143&lt;設定!$B$28,$A4143&gt;設定!$B$29),0,IF(AND($C4143&gt;=MAX(INDEX($C$1:$C$13701,MAX(1,ROW()-設定!$B$24)):INDEX($C$1:$C$13701,MAX(1,ROW()-1))),$C4143&gt;MAX(INDEX($C$1:$C$13701,MIN(13701,ROW()+1)):INDEX($C$1:$C$13701,MIN(13701,ROW()+設定!$B$24))),$C4143&gt;=設定!$B$32,$C4143&gt;=MAX(MIN(INDEX($C$1:$C$13701,MAX(1,ROW()-設定!$B$26)):INDEX($C$1:$C$13701,MAX(1,ROW()-1))),MIN(INDEX($C$1:$C$13701,MIN(13701,ROW()+1)):INDEX($C$1:$C$13701,MIN(13701,ROW()+設定!$B$26))))*10^(設定!$B$27/20)),1,0))</f>
        <v>0</v>
      </c>
      <c r="G4143" s="33" t="n">
        <f aca="false">$G4142+IF($F4143=1,1,0)</f>
        <v>2</v>
      </c>
      <c r="H4143" s="0" t="str">
        <f aca="false">IF($F4143=1,$G4143,"")</f>
        <v/>
      </c>
    </row>
    <row r="4144" customFormat="false" ht="15" hidden="false" customHeight="false" outlineLevel="0" collapsed="false">
      <c r="A4144" s="30" t="n">
        <v>647.1875</v>
      </c>
      <c r="B4144" s="31" t="n">
        <v>18.6552</v>
      </c>
      <c r="C4144" s="32" t="n">
        <f aca="false">IF($A4144="","",IF(設定!$B$21="dB",10^($B4144/20),ABS($B4144)))</f>
        <v>8.565643594554</v>
      </c>
      <c r="D4144" s="32" t="n">
        <f aca="false">IF($A4144="","",$A4144^2)</f>
        <v>418851.66015625</v>
      </c>
      <c r="E4144" s="32" t="n">
        <f aca="false">IF($A4144="","",IF($C4144&lt;=0,"",1/$C4144^2))</f>
        <v>0.0136295023858452</v>
      </c>
      <c r="F4144" s="33" t="n">
        <f aca="false">IF(OR(ROW()-設定!$B$30&lt;2,ROW()+設定!$B$30&gt;13701,N($A4144)&lt;=0,N(INDEX($A$2:$A$13701,MIN(13700,MAX(1,ROW()-1+設定!$B$30))))&lt;=0,$A4144&lt;設定!$B$28,$A4144&gt;設定!$B$29),0,IF(AND($C4144&gt;=MAX(INDEX($C$1:$C$13701,MAX(1,ROW()-設定!$B$24)):INDEX($C$1:$C$13701,MAX(1,ROW()-1))),$C4144&gt;MAX(INDEX($C$1:$C$13701,MIN(13701,ROW()+1)):INDEX($C$1:$C$13701,MIN(13701,ROW()+設定!$B$24))),$C4144&gt;=設定!$B$32,$C4144&gt;=MAX(MIN(INDEX($C$1:$C$13701,MAX(1,ROW()-設定!$B$26)):INDEX($C$1:$C$13701,MAX(1,ROW()-1))),MIN(INDEX($C$1:$C$13701,MIN(13701,ROW()+1)):INDEX($C$1:$C$13701,MIN(13701,ROW()+設定!$B$26))))*10^(設定!$B$27/20)),1,0))</f>
        <v>0</v>
      </c>
      <c r="G4144" s="33" t="n">
        <f aca="false">$G4143+IF($F4144=1,1,0)</f>
        <v>2</v>
      </c>
      <c r="H4144" s="0" t="str">
        <f aca="false">IF($F4144=1,$G4144,"")</f>
        <v/>
      </c>
    </row>
    <row r="4145" customFormat="false" ht="15" hidden="false" customHeight="false" outlineLevel="0" collapsed="false">
      <c r="A4145" s="30" t="n">
        <v>647.34375</v>
      </c>
      <c r="B4145" s="31" t="n">
        <v>18.7526</v>
      </c>
      <c r="C4145" s="32" t="n">
        <f aca="false">IF($A4145="","",IF(設定!$B$21="dB",10^($B4145/20),ABS($B4145)))</f>
        <v>8.66223576510503</v>
      </c>
      <c r="D4145" s="32" t="n">
        <f aca="false">IF($A4145="","",$A4145^2)</f>
        <v>419053.930664063</v>
      </c>
      <c r="E4145" s="32" t="n">
        <f aca="false">IF($A4145="","",IF($C4145&lt;=0,"",1/$C4145^2))</f>
        <v>0.0133272332897979</v>
      </c>
      <c r="F4145" s="33" t="n">
        <f aca="false">IF(OR(ROW()-設定!$B$30&lt;2,ROW()+設定!$B$30&gt;13701,N($A4145)&lt;=0,N(INDEX($A$2:$A$13701,MIN(13700,MAX(1,ROW()-1+設定!$B$30))))&lt;=0,$A4145&lt;設定!$B$28,$A4145&gt;設定!$B$29),0,IF(AND($C4145&gt;=MAX(INDEX($C$1:$C$13701,MAX(1,ROW()-設定!$B$24)):INDEX($C$1:$C$13701,MAX(1,ROW()-1))),$C4145&gt;MAX(INDEX($C$1:$C$13701,MIN(13701,ROW()+1)):INDEX($C$1:$C$13701,MIN(13701,ROW()+設定!$B$24))),$C4145&gt;=設定!$B$32,$C4145&gt;=MAX(MIN(INDEX($C$1:$C$13701,MAX(1,ROW()-設定!$B$26)):INDEX($C$1:$C$13701,MAX(1,ROW()-1))),MIN(INDEX($C$1:$C$13701,MIN(13701,ROW()+1)):INDEX($C$1:$C$13701,MIN(13701,ROW()+設定!$B$26))))*10^(設定!$B$27/20)),1,0))</f>
        <v>0</v>
      </c>
      <c r="G4145" s="33" t="n">
        <f aca="false">$G4144+IF($F4145=1,1,0)</f>
        <v>2</v>
      </c>
      <c r="H4145" s="0" t="str">
        <f aca="false">IF($F4145=1,$G4145,"")</f>
        <v/>
      </c>
    </row>
    <row r="4146" customFormat="false" ht="15" hidden="false" customHeight="false" outlineLevel="0" collapsed="false">
      <c r="A4146" s="30" t="n">
        <v>647.5</v>
      </c>
      <c r="B4146" s="31" t="n">
        <v>18.4899</v>
      </c>
      <c r="C4146" s="32" t="n">
        <f aca="false">IF($A4146="","",IF(設定!$B$21="dB",10^($B4146/20),ABS($B4146)))</f>
        <v>8.40417331382146</v>
      </c>
      <c r="D4146" s="32" t="n">
        <f aca="false">IF($A4146="","",$A4146^2)</f>
        <v>419256.25</v>
      </c>
      <c r="E4146" s="32" t="n">
        <f aca="false">IF($A4146="","",IF($C4146&lt;=0,"",1/$C4146^2))</f>
        <v>0.0141582638018893</v>
      </c>
      <c r="F4146" s="33" t="n">
        <f aca="false">IF(OR(ROW()-設定!$B$30&lt;2,ROW()+設定!$B$30&gt;13701,N($A4146)&lt;=0,N(INDEX($A$2:$A$13701,MIN(13700,MAX(1,ROW()-1+設定!$B$30))))&lt;=0,$A4146&lt;設定!$B$28,$A4146&gt;設定!$B$29),0,IF(AND($C4146&gt;=MAX(INDEX($C$1:$C$13701,MAX(1,ROW()-設定!$B$24)):INDEX($C$1:$C$13701,MAX(1,ROW()-1))),$C4146&gt;MAX(INDEX($C$1:$C$13701,MIN(13701,ROW()+1)):INDEX($C$1:$C$13701,MIN(13701,ROW()+設定!$B$24))),$C4146&gt;=設定!$B$32,$C4146&gt;=MAX(MIN(INDEX($C$1:$C$13701,MAX(1,ROW()-設定!$B$26)):INDEX($C$1:$C$13701,MAX(1,ROW()-1))),MIN(INDEX($C$1:$C$13701,MIN(13701,ROW()+1)):INDEX($C$1:$C$13701,MIN(13701,ROW()+設定!$B$26))))*10^(設定!$B$27/20)),1,0))</f>
        <v>0</v>
      </c>
      <c r="G4146" s="33" t="n">
        <f aca="false">$G4145+IF($F4146=1,1,0)</f>
        <v>2</v>
      </c>
      <c r="H4146" s="0" t="str">
        <f aca="false">IF($F4146=1,$G4146,"")</f>
        <v/>
      </c>
    </row>
    <row r="4147" customFormat="false" ht="15" hidden="false" customHeight="false" outlineLevel="0" collapsed="false">
      <c r="A4147" s="30" t="n">
        <v>647.65625</v>
      </c>
      <c r="B4147" s="31" t="n">
        <v>18.4843</v>
      </c>
      <c r="C4147" s="32" t="n">
        <f aca="false">IF($A4147="","",IF(設定!$B$21="dB",10^($B4147/20),ABS($B4147)))</f>
        <v>8.39875668934894</v>
      </c>
      <c r="D4147" s="32" t="n">
        <f aca="false">IF($A4147="","",$A4147^2)</f>
        <v>419458.618164063</v>
      </c>
      <c r="E4147" s="32" t="n">
        <f aca="false">IF($A4147="","",IF($C4147&lt;=0,"",1/$C4147^2))</f>
        <v>0.0141765319172642</v>
      </c>
      <c r="F4147" s="33" t="n">
        <f aca="false">IF(OR(ROW()-設定!$B$30&lt;2,ROW()+設定!$B$30&gt;13701,N($A4147)&lt;=0,N(INDEX($A$2:$A$13701,MIN(13700,MAX(1,ROW()-1+設定!$B$30))))&lt;=0,$A4147&lt;設定!$B$28,$A4147&gt;設定!$B$29),0,IF(AND($C4147&gt;=MAX(INDEX($C$1:$C$13701,MAX(1,ROW()-設定!$B$24)):INDEX($C$1:$C$13701,MAX(1,ROW()-1))),$C4147&gt;MAX(INDEX($C$1:$C$13701,MIN(13701,ROW()+1)):INDEX($C$1:$C$13701,MIN(13701,ROW()+設定!$B$24))),$C4147&gt;=設定!$B$32,$C4147&gt;=MAX(MIN(INDEX($C$1:$C$13701,MAX(1,ROW()-設定!$B$26)):INDEX($C$1:$C$13701,MAX(1,ROW()-1))),MIN(INDEX($C$1:$C$13701,MIN(13701,ROW()+1)):INDEX($C$1:$C$13701,MIN(13701,ROW()+設定!$B$26))))*10^(設定!$B$27/20)),1,0))</f>
        <v>0</v>
      </c>
      <c r="G4147" s="33" t="n">
        <f aca="false">$G4146+IF($F4147=1,1,0)</f>
        <v>2</v>
      </c>
      <c r="H4147" s="0" t="str">
        <f aca="false">IF($F4147=1,$G4147,"")</f>
        <v/>
      </c>
    </row>
    <row r="4148" customFormat="false" ht="15" hidden="false" customHeight="false" outlineLevel="0" collapsed="false">
      <c r="A4148" s="30" t="n">
        <v>647.8125</v>
      </c>
      <c r="B4148" s="31" t="n">
        <v>18.2979</v>
      </c>
      <c r="C4148" s="32" t="n">
        <f aca="false">IF($A4148="","",IF(設定!$B$21="dB",10^($B4148/20),ABS($B4148)))</f>
        <v>8.22043879191383</v>
      </c>
      <c r="D4148" s="32" t="n">
        <f aca="false">IF($A4148="","",$A4148^2)</f>
        <v>419661.03515625</v>
      </c>
      <c r="E4148" s="32" t="n">
        <f aca="false">IF($A4148="","",IF($C4148&lt;=0,"",1/$C4148^2))</f>
        <v>0.0147982377342835</v>
      </c>
      <c r="F4148" s="33" t="n">
        <f aca="false">IF(OR(ROW()-設定!$B$30&lt;2,ROW()+設定!$B$30&gt;13701,N($A4148)&lt;=0,N(INDEX($A$2:$A$13701,MIN(13700,MAX(1,ROW()-1+設定!$B$30))))&lt;=0,$A4148&lt;設定!$B$28,$A4148&gt;設定!$B$29),0,IF(AND($C4148&gt;=MAX(INDEX($C$1:$C$13701,MAX(1,ROW()-設定!$B$24)):INDEX($C$1:$C$13701,MAX(1,ROW()-1))),$C4148&gt;MAX(INDEX($C$1:$C$13701,MIN(13701,ROW()+1)):INDEX($C$1:$C$13701,MIN(13701,ROW()+設定!$B$24))),$C4148&gt;=設定!$B$32,$C4148&gt;=MAX(MIN(INDEX($C$1:$C$13701,MAX(1,ROW()-設定!$B$26)):INDEX($C$1:$C$13701,MAX(1,ROW()-1))),MIN(INDEX($C$1:$C$13701,MIN(13701,ROW()+1)):INDEX($C$1:$C$13701,MIN(13701,ROW()+設定!$B$26))))*10^(設定!$B$27/20)),1,0))</f>
        <v>0</v>
      </c>
      <c r="G4148" s="33" t="n">
        <f aca="false">$G4147+IF($F4148=1,1,0)</f>
        <v>2</v>
      </c>
      <c r="H4148" s="0" t="str">
        <f aca="false">IF($F4148=1,$G4148,"")</f>
        <v/>
      </c>
    </row>
    <row r="4149" customFormat="false" ht="15" hidden="false" customHeight="false" outlineLevel="0" collapsed="false">
      <c r="A4149" s="30" t="n">
        <v>647.96875</v>
      </c>
      <c r="B4149" s="31" t="n">
        <v>18.312</v>
      </c>
      <c r="C4149" s="32" t="n">
        <f aca="false">IF($A4149="","",IF(設定!$B$21="dB",10^($B4149/20),ABS($B4149)))</f>
        <v>8.23379405210135</v>
      </c>
      <c r="D4149" s="32" t="n">
        <f aca="false">IF($A4149="","",$A4149^2)</f>
        <v>419863.500976563</v>
      </c>
      <c r="E4149" s="32" t="n">
        <f aca="false">IF($A4149="","",IF($C4149&lt;=0,"",1/$C4149^2))</f>
        <v>0.0147502710175976</v>
      </c>
      <c r="F4149" s="33" t="n">
        <f aca="false">IF(OR(ROW()-設定!$B$30&lt;2,ROW()+設定!$B$30&gt;13701,N($A4149)&lt;=0,N(INDEX($A$2:$A$13701,MIN(13700,MAX(1,ROW()-1+設定!$B$30))))&lt;=0,$A4149&lt;設定!$B$28,$A4149&gt;設定!$B$29),0,IF(AND($C4149&gt;=MAX(INDEX($C$1:$C$13701,MAX(1,ROW()-設定!$B$24)):INDEX($C$1:$C$13701,MAX(1,ROW()-1))),$C4149&gt;MAX(INDEX($C$1:$C$13701,MIN(13701,ROW()+1)):INDEX($C$1:$C$13701,MIN(13701,ROW()+設定!$B$24))),$C4149&gt;=設定!$B$32,$C4149&gt;=MAX(MIN(INDEX($C$1:$C$13701,MAX(1,ROW()-設定!$B$26)):INDEX($C$1:$C$13701,MAX(1,ROW()-1))),MIN(INDEX($C$1:$C$13701,MIN(13701,ROW()+1)):INDEX($C$1:$C$13701,MIN(13701,ROW()+設定!$B$26))))*10^(設定!$B$27/20)),1,0))</f>
        <v>0</v>
      </c>
      <c r="G4149" s="33" t="n">
        <f aca="false">$G4148+IF($F4149=1,1,0)</f>
        <v>2</v>
      </c>
      <c r="H4149" s="0" t="str">
        <f aca="false">IF($F4149=1,$G4149,"")</f>
        <v/>
      </c>
    </row>
    <row r="4150" customFormat="false" ht="15" hidden="false" customHeight="false" outlineLevel="0" collapsed="false">
      <c r="A4150" s="30" t="n">
        <v>648.125</v>
      </c>
      <c r="B4150" s="31" t="n">
        <v>18.2516</v>
      </c>
      <c r="C4150" s="32" t="n">
        <f aca="false">IF($A4150="","",IF(設定!$B$21="dB",10^($B4150/20),ABS($B4150)))</f>
        <v>8.17673645123486</v>
      </c>
      <c r="D4150" s="32" t="n">
        <f aca="false">IF($A4150="","",$A4150^2)</f>
        <v>420066.015625</v>
      </c>
      <c r="E4150" s="32" t="n">
        <f aca="false">IF($A4150="","",IF($C4150&lt;=0,"",1/$C4150^2))</f>
        <v>0.0149568452403617</v>
      </c>
      <c r="F4150" s="33" t="n">
        <f aca="false">IF(OR(ROW()-設定!$B$30&lt;2,ROW()+設定!$B$30&gt;13701,N($A4150)&lt;=0,N(INDEX($A$2:$A$13701,MIN(13700,MAX(1,ROW()-1+設定!$B$30))))&lt;=0,$A4150&lt;設定!$B$28,$A4150&gt;設定!$B$29),0,IF(AND($C4150&gt;=MAX(INDEX($C$1:$C$13701,MAX(1,ROW()-設定!$B$24)):INDEX($C$1:$C$13701,MAX(1,ROW()-1))),$C4150&gt;MAX(INDEX($C$1:$C$13701,MIN(13701,ROW()+1)):INDEX($C$1:$C$13701,MIN(13701,ROW()+設定!$B$24))),$C4150&gt;=設定!$B$32,$C4150&gt;=MAX(MIN(INDEX($C$1:$C$13701,MAX(1,ROW()-設定!$B$26)):INDEX($C$1:$C$13701,MAX(1,ROW()-1))),MIN(INDEX($C$1:$C$13701,MIN(13701,ROW()+1)):INDEX($C$1:$C$13701,MIN(13701,ROW()+設定!$B$26))))*10^(設定!$B$27/20)),1,0))</f>
        <v>0</v>
      </c>
      <c r="G4150" s="33" t="n">
        <f aca="false">$G4149+IF($F4150=1,1,0)</f>
        <v>2</v>
      </c>
      <c r="H4150" s="0" t="str">
        <f aca="false">IF($F4150=1,$G4150,"")</f>
        <v/>
      </c>
    </row>
    <row r="4151" customFormat="false" ht="15" hidden="false" customHeight="false" outlineLevel="0" collapsed="false">
      <c r="A4151" s="30" t="n">
        <v>648.28125</v>
      </c>
      <c r="B4151" s="31" t="n">
        <v>18.0091</v>
      </c>
      <c r="C4151" s="32" t="n">
        <f aca="false">IF($A4151="","",IF(設定!$B$21="dB",10^($B4151/20),ABS($B4151)))</f>
        <v>7.95160869614268</v>
      </c>
      <c r="D4151" s="32" t="n">
        <f aca="false">IF($A4151="","",$A4151^2)</f>
        <v>420268.579101563</v>
      </c>
      <c r="E4151" s="32" t="n">
        <f aca="false">IF($A4151="","",IF($C4151&lt;=0,"",1/$C4151^2))</f>
        <v>0.0158157575946109</v>
      </c>
      <c r="F4151" s="33" t="n">
        <f aca="false">IF(OR(ROW()-設定!$B$30&lt;2,ROW()+設定!$B$30&gt;13701,N($A4151)&lt;=0,N(INDEX($A$2:$A$13701,MIN(13700,MAX(1,ROW()-1+設定!$B$30))))&lt;=0,$A4151&lt;設定!$B$28,$A4151&gt;設定!$B$29),0,IF(AND($C4151&gt;=MAX(INDEX($C$1:$C$13701,MAX(1,ROW()-設定!$B$24)):INDEX($C$1:$C$13701,MAX(1,ROW()-1))),$C4151&gt;MAX(INDEX($C$1:$C$13701,MIN(13701,ROW()+1)):INDEX($C$1:$C$13701,MIN(13701,ROW()+設定!$B$24))),$C4151&gt;=設定!$B$32,$C4151&gt;=MAX(MIN(INDEX($C$1:$C$13701,MAX(1,ROW()-設定!$B$26)):INDEX($C$1:$C$13701,MAX(1,ROW()-1))),MIN(INDEX($C$1:$C$13701,MIN(13701,ROW()+1)):INDEX($C$1:$C$13701,MIN(13701,ROW()+設定!$B$26))))*10^(設定!$B$27/20)),1,0))</f>
        <v>0</v>
      </c>
      <c r="G4151" s="33" t="n">
        <f aca="false">$G4150+IF($F4151=1,1,0)</f>
        <v>2</v>
      </c>
      <c r="H4151" s="0" t="str">
        <f aca="false">IF($F4151=1,$G4151,"")</f>
        <v/>
      </c>
    </row>
    <row r="4152" customFormat="false" ht="15" hidden="false" customHeight="false" outlineLevel="0" collapsed="false">
      <c r="A4152" s="30" t="n">
        <v>648.4375</v>
      </c>
      <c r="B4152" s="31" t="n">
        <v>17.9605</v>
      </c>
      <c r="C4152" s="32" t="n">
        <f aca="false">IF($A4152="","",IF(設定!$B$21="dB",10^($B4152/20),ABS($B4152)))</f>
        <v>7.90724144430435</v>
      </c>
      <c r="D4152" s="32" t="n">
        <f aca="false">IF($A4152="","",$A4152^2)</f>
        <v>420471.19140625</v>
      </c>
      <c r="E4152" s="32" t="n">
        <f aca="false">IF($A4152="","",IF($C4152&lt;=0,"",1/$C4152^2))</f>
        <v>0.0159937388329153</v>
      </c>
      <c r="F4152" s="33" t="n">
        <f aca="false">IF(OR(ROW()-設定!$B$30&lt;2,ROW()+設定!$B$30&gt;13701,N($A4152)&lt;=0,N(INDEX($A$2:$A$13701,MIN(13700,MAX(1,ROW()-1+設定!$B$30))))&lt;=0,$A4152&lt;設定!$B$28,$A4152&gt;設定!$B$29),0,IF(AND($C4152&gt;=MAX(INDEX($C$1:$C$13701,MAX(1,ROW()-設定!$B$24)):INDEX($C$1:$C$13701,MAX(1,ROW()-1))),$C4152&gt;MAX(INDEX($C$1:$C$13701,MIN(13701,ROW()+1)):INDEX($C$1:$C$13701,MIN(13701,ROW()+設定!$B$24))),$C4152&gt;=設定!$B$32,$C4152&gt;=MAX(MIN(INDEX($C$1:$C$13701,MAX(1,ROW()-設定!$B$26)):INDEX($C$1:$C$13701,MAX(1,ROW()-1))),MIN(INDEX($C$1:$C$13701,MIN(13701,ROW()+1)):INDEX($C$1:$C$13701,MIN(13701,ROW()+設定!$B$26))))*10^(設定!$B$27/20)),1,0))</f>
        <v>0</v>
      </c>
      <c r="G4152" s="33" t="n">
        <f aca="false">$G4151+IF($F4152=1,1,0)</f>
        <v>2</v>
      </c>
      <c r="H4152" s="0" t="str">
        <f aca="false">IF($F4152=1,$G4152,"")</f>
        <v/>
      </c>
    </row>
    <row r="4153" customFormat="false" ht="15" hidden="false" customHeight="false" outlineLevel="0" collapsed="false">
      <c r="A4153" s="30" t="n">
        <v>648.59375</v>
      </c>
      <c r="B4153" s="31" t="n">
        <v>17.711</v>
      </c>
      <c r="C4153" s="32" t="n">
        <f aca="false">IF($A4153="","",IF(設定!$B$21="dB",10^($B4153/20),ABS($B4153)))</f>
        <v>7.68333908297611</v>
      </c>
      <c r="D4153" s="32" t="n">
        <f aca="false">IF($A4153="","",$A4153^2)</f>
        <v>420673.852539063</v>
      </c>
      <c r="E4153" s="32" t="n">
        <f aca="false">IF($A4153="","",IF($C4153&lt;=0,"",1/$C4153^2))</f>
        <v>0.0169394770966373</v>
      </c>
      <c r="F4153" s="33" t="n">
        <f aca="false">IF(OR(ROW()-設定!$B$30&lt;2,ROW()+設定!$B$30&gt;13701,N($A4153)&lt;=0,N(INDEX($A$2:$A$13701,MIN(13700,MAX(1,ROW()-1+設定!$B$30))))&lt;=0,$A4153&lt;設定!$B$28,$A4153&gt;設定!$B$29),0,IF(AND($C4153&gt;=MAX(INDEX($C$1:$C$13701,MAX(1,ROW()-設定!$B$24)):INDEX($C$1:$C$13701,MAX(1,ROW()-1))),$C4153&gt;MAX(INDEX($C$1:$C$13701,MIN(13701,ROW()+1)):INDEX($C$1:$C$13701,MIN(13701,ROW()+設定!$B$24))),$C4153&gt;=設定!$B$32,$C4153&gt;=MAX(MIN(INDEX($C$1:$C$13701,MAX(1,ROW()-設定!$B$26)):INDEX($C$1:$C$13701,MAX(1,ROW()-1))),MIN(INDEX($C$1:$C$13701,MIN(13701,ROW()+1)):INDEX($C$1:$C$13701,MIN(13701,ROW()+設定!$B$26))))*10^(設定!$B$27/20)),1,0))</f>
        <v>0</v>
      </c>
      <c r="G4153" s="33" t="n">
        <f aca="false">$G4152+IF($F4153=1,1,0)</f>
        <v>2</v>
      </c>
      <c r="H4153" s="0" t="str">
        <f aca="false">IF($F4153=1,$G4153,"")</f>
        <v/>
      </c>
    </row>
    <row r="4154" customFormat="false" ht="15" hidden="false" customHeight="false" outlineLevel="0" collapsed="false">
      <c r="A4154" s="30" t="n">
        <v>648.75</v>
      </c>
      <c r="B4154" s="31" t="n">
        <v>17.7973</v>
      </c>
      <c r="C4154" s="32" t="n">
        <f aca="false">IF($A4154="","",IF(設定!$B$21="dB",10^($B4154/20),ABS($B4154)))</f>
        <v>7.76005858497761</v>
      </c>
      <c r="D4154" s="32" t="n">
        <f aca="false">IF($A4154="","",$A4154^2)</f>
        <v>420876.5625</v>
      </c>
      <c r="E4154" s="32" t="n">
        <f aca="false">IF($A4154="","",IF($C4154&lt;=0,"",1/$C4154^2))</f>
        <v>0.0166061899004602</v>
      </c>
      <c r="F4154" s="33" t="n">
        <f aca="false">IF(OR(ROW()-設定!$B$30&lt;2,ROW()+設定!$B$30&gt;13701,N($A4154)&lt;=0,N(INDEX($A$2:$A$13701,MIN(13700,MAX(1,ROW()-1+設定!$B$30))))&lt;=0,$A4154&lt;設定!$B$28,$A4154&gt;設定!$B$29),0,IF(AND($C4154&gt;=MAX(INDEX($C$1:$C$13701,MAX(1,ROW()-設定!$B$24)):INDEX($C$1:$C$13701,MAX(1,ROW()-1))),$C4154&gt;MAX(INDEX($C$1:$C$13701,MIN(13701,ROW()+1)):INDEX($C$1:$C$13701,MIN(13701,ROW()+設定!$B$24))),$C4154&gt;=設定!$B$32,$C4154&gt;=MAX(MIN(INDEX($C$1:$C$13701,MAX(1,ROW()-設定!$B$26)):INDEX($C$1:$C$13701,MAX(1,ROW()-1))),MIN(INDEX($C$1:$C$13701,MIN(13701,ROW()+1)):INDEX($C$1:$C$13701,MIN(13701,ROW()+設定!$B$26))))*10^(設定!$B$27/20)),1,0))</f>
        <v>0</v>
      </c>
      <c r="G4154" s="33" t="n">
        <f aca="false">$G4153+IF($F4154=1,1,0)</f>
        <v>2</v>
      </c>
      <c r="H4154" s="0" t="str">
        <f aca="false">IF($F4154=1,$G4154,"")</f>
        <v/>
      </c>
    </row>
    <row r="4155" customFormat="false" ht="15" hidden="false" customHeight="false" outlineLevel="0" collapsed="false">
      <c r="A4155" s="30" t="n">
        <v>648.90625</v>
      </c>
      <c r="B4155" s="31" t="n">
        <v>17.76</v>
      </c>
      <c r="C4155" s="32" t="n">
        <f aca="false">IF($A4155="","",IF(設定!$B$21="dB",10^($B4155/20),ABS($B4155)))</f>
        <v>7.72680585095703</v>
      </c>
      <c r="D4155" s="32" t="n">
        <f aca="false">IF($A4155="","",$A4155^2)</f>
        <v>421079.321289063</v>
      </c>
      <c r="E4155" s="32" t="n">
        <f aca="false">IF($A4155="","",IF($C4155&lt;=0,"",1/$C4155^2))</f>
        <v>0.0167494287602644</v>
      </c>
      <c r="F4155" s="33" t="n">
        <f aca="false">IF(OR(ROW()-設定!$B$30&lt;2,ROW()+設定!$B$30&gt;13701,N($A4155)&lt;=0,N(INDEX($A$2:$A$13701,MIN(13700,MAX(1,ROW()-1+設定!$B$30))))&lt;=0,$A4155&lt;設定!$B$28,$A4155&gt;設定!$B$29),0,IF(AND($C4155&gt;=MAX(INDEX($C$1:$C$13701,MAX(1,ROW()-設定!$B$24)):INDEX($C$1:$C$13701,MAX(1,ROW()-1))),$C4155&gt;MAX(INDEX($C$1:$C$13701,MIN(13701,ROW()+1)):INDEX($C$1:$C$13701,MIN(13701,ROW()+設定!$B$24))),$C4155&gt;=設定!$B$32,$C4155&gt;=MAX(MIN(INDEX($C$1:$C$13701,MAX(1,ROW()-設定!$B$26)):INDEX($C$1:$C$13701,MAX(1,ROW()-1))),MIN(INDEX($C$1:$C$13701,MIN(13701,ROW()+1)):INDEX($C$1:$C$13701,MIN(13701,ROW()+設定!$B$26))))*10^(設定!$B$27/20)),1,0))</f>
        <v>0</v>
      </c>
      <c r="G4155" s="33" t="n">
        <f aca="false">$G4154+IF($F4155=1,1,0)</f>
        <v>2</v>
      </c>
      <c r="H4155" s="0" t="str">
        <f aca="false">IF($F4155=1,$G4155,"")</f>
        <v/>
      </c>
    </row>
    <row r="4156" customFormat="false" ht="15" hidden="false" customHeight="false" outlineLevel="0" collapsed="false">
      <c r="A4156" s="30" t="n">
        <v>649.0625</v>
      </c>
      <c r="B4156" s="31" t="n">
        <v>17.5193</v>
      </c>
      <c r="C4156" s="32" t="n">
        <f aca="false">IF($A4156="","",IF(設定!$B$21="dB",10^($B4156/20),ABS($B4156)))</f>
        <v>7.51562322810474</v>
      </c>
      <c r="D4156" s="32" t="n">
        <f aca="false">IF($A4156="","",$A4156^2)</f>
        <v>421282.12890625</v>
      </c>
      <c r="E4156" s="32" t="n">
        <f aca="false">IF($A4156="","",IF($C4156&lt;=0,"",1/$C4156^2))</f>
        <v>0.0177039428916678</v>
      </c>
      <c r="F4156" s="33" t="n">
        <f aca="false">IF(OR(ROW()-設定!$B$30&lt;2,ROW()+設定!$B$30&gt;13701,N($A4156)&lt;=0,N(INDEX($A$2:$A$13701,MIN(13700,MAX(1,ROW()-1+設定!$B$30))))&lt;=0,$A4156&lt;設定!$B$28,$A4156&gt;設定!$B$29),0,IF(AND($C4156&gt;=MAX(INDEX($C$1:$C$13701,MAX(1,ROW()-設定!$B$24)):INDEX($C$1:$C$13701,MAX(1,ROW()-1))),$C4156&gt;MAX(INDEX($C$1:$C$13701,MIN(13701,ROW()+1)):INDEX($C$1:$C$13701,MIN(13701,ROW()+設定!$B$24))),$C4156&gt;=設定!$B$32,$C4156&gt;=MAX(MIN(INDEX($C$1:$C$13701,MAX(1,ROW()-設定!$B$26)):INDEX($C$1:$C$13701,MAX(1,ROW()-1))),MIN(INDEX($C$1:$C$13701,MIN(13701,ROW()+1)):INDEX($C$1:$C$13701,MIN(13701,ROW()+設定!$B$26))))*10^(設定!$B$27/20)),1,0))</f>
        <v>0</v>
      </c>
      <c r="G4156" s="33" t="n">
        <f aca="false">$G4155+IF($F4156=1,1,0)</f>
        <v>2</v>
      </c>
      <c r="H4156" s="0" t="str">
        <f aca="false">IF($F4156=1,$G4156,"")</f>
        <v/>
      </c>
    </row>
    <row r="4157" customFormat="false" ht="15" hidden="false" customHeight="false" outlineLevel="0" collapsed="false">
      <c r="A4157" s="30" t="n">
        <v>649.21875</v>
      </c>
      <c r="B4157" s="31" t="n">
        <v>17.5997</v>
      </c>
      <c r="C4157" s="32" t="n">
        <f aca="false">IF($A4157="","",IF(設定!$B$21="dB",10^($B4157/20),ABS($B4157)))</f>
        <v>7.585513751404</v>
      </c>
      <c r="D4157" s="32" t="n">
        <f aca="false">IF($A4157="","",$A4157^2)</f>
        <v>421484.985351563</v>
      </c>
      <c r="E4157" s="32" t="n">
        <f aca="false">IF($A4157="","",IF($C4157&lt;=0,"",1/$C4157^2))</f>
        <v>0.017379208759241</v>
      </c>
      <c r="F4157" s="33" t="n">
        <f aca="false">IF(OR(ROW()-設定!$B$30&lt;2,ROW()+設定!$B$30&gt;13701,N($A4157)&lt;=0,N(INDEX($A$2:$A$13701,MIN(13700,MAX(1,ROW()-1+設定!$B$30))))&lt;=0,$A4157&lt;設定!$B$28,$A4157&gt;設定!$B$29),0,IF(AND($C4157&gt;=MAX(INDEX($C$1:$C$13701,MAX(1,ROW()-設定!$B$24)):INDEX($C$1:$C$13701,MAX(1,ROW()-1))),$C4157&gt;MAX(INDEX($C$1:$C$13701,MIN(13701,ROW()+1)):INDEX($C$1:$C$13701,MIN(13701,ROW()+設定!$B$24))),$C4157&gt;=設定!$B$32,$C4157&gt;=MAX(MIN(INDEX($C$1:$C$13701,MAX(1,ROW()-設定!$B$26)):INDEX($C$1:$C$13701,MAX(1,ROW()-1))),MIN(INDEX($C$1:$C$13701,MIN(13701,ROW()+1)):INDEX($C$1:$C$13701,MIN(13701,ROW()+設定!$B$26))))*10^(設定!$B$27/20)),1,0))</f>
        <v>0</v>
      </c>
      <c r="G4157" s="33" t="n">
        <f aca="false">$G4156+IF($F4157=1,1,0)</f>
        <v>2</v>
      </c>
      <c r="H4157" s="0" t="str">
        <f aca="false">IF($F4157=1,$G4157,"")</f>
        <v/>
      </c>
    </row>
    <row r="4158" customFormat="false" ht="15" hidden="false" customHeight="false" outlineLevel="0" collapsed="false">
      <c r="A4158" s="30" t="n">
        <v>649.375</v>
      </c>
      <c r="B4158" s="31" t="n">
        <v>17.1721</v>
      </c>
      <c r="C4158" s="32" t="n">
        <f aca="false">IF($A4158="","",IF(設定!$B$21="dB",10^($B4158/20),ABS($B4158)))</f>
        <v>7.22112728064204</v>
      </c>
      <c r="D4158" s="32" t="n">
        <f aca="false">IF($A4158="","",$A4158^2)</f>
        <v>421687.890625</v>
      </c>
      <c r="E4158" s="32" t="n">
        <f aca="false">IF($A4158="","",IF($C4158&lt;=0,"",1/$C4158^2))</f>
        <v>0.0191774120635113</v>
      </c>
      <c r="F4158" s="33" t="n">
        <f aca="false">IF(OR(ROW()-設定!$B$30&lt;2,ROW()+設定!$B$30&gt;13701,N($A4158)&lt;=0,N(INDEX($A$2:$A$13701,MIN(13700,MAX(1,ROW()-1+設定!$B$30))))&lt;=0,$A4158&lt;設定!$B$28,$A4158&gt;設定!$B$29),0,IF(AND($C4158&gt;=MAX(INDEX($C$1:$C$13701,MAX(1,ROW()-設定!$B$24)):INDEX($C$1:$C$13701,MAX(1,ROW()-1))),$C4158&gt;MAX(INDEX($C$1:$C$13701,MIN(13701,ROW()+1)):INDEX($C$1:$C$13701,MIN(13701,ROW()+設定!$B$24))),$C4158&gt;=設定!$B$32,$C4158&gt;=MAX(MIN(INDEX($C$1:$C$13701,MAX(1,ROW()-設定!$B$26)):INDEX($C$1:$C$13701,MAX(1,ROW()-1))),MIN(INDEX($C$1:$C$13701,MIN(13701,ROW()+1)):INDEX($C$1:$C$13701,MIN(13701,ROW()+設定!$B$26))))*10^(設定!$B$27/20)),1,0))</f>
        <v>0</v>
      </c>
      <c r="G4158" s="33" t="n">
        <f aca="false">$G4157+IF($F4158=1,1,0)</f>
        <v>2</v>
      </c>
      <c r="H4158" s="0" t="str">
        <f aca="false">IF($F4158=1,$G4158,"")</f>
        <v/>
      </c>
    </row>
    <row r="4159" customFormat="false" ht="15" hidden="false" customHeight="false" outlineLevel="0" collapsed="false">
      <c r="A4159" s="30" t="n">
        <v>649.53125</v>
      </c>
      <c r="B4159" s="31" t="n">
        <v>17.1024</v>
      </c>
      <c r="C4159" s="32" t="n">
        <f aca="false">IF($A4159="","",IF(設定!$B$21="dB",10^($B4159/20),ABS($B4159)))</f>
        <v>7.16341315290136</v>
      </c>
      <c r="D4159" s="32" t="n">
        <f aca="false">IF($A4159="","",$A4159^2)</f>
        <v>421890.844726563</v>
      </c>
      <c r="E4159" s="32" t="n">
        <f aca="false">IF($A4159="","",IF($C4159&lt;=0,"",1/$C4159^2))</f>
        <v>0.019487673734879</v>
      </c>
      <c r="F4159" s="33" t="n">
        <f aca="false">IF(OR(ROW()-設定!$B$30&lt;2,ROW()+設定!$B$30&gt;13701,N($A4159)&lt;=0,N(INDEX($A$2:$A$13701,MIN(13700,MAX(1,ROW()-1+設定!$B$30))))&lt;=0,$A4159&lt;設定!$B$28,$A4159&gt;設定!$B$29),0,IF(AND($C4159&gt;=MAX(INDEX($C$1:$C$13701,MAX(1,ROW()-設定!$B$24)):INDEX($C$1:$C$13701,MAX(1,ROW()-1))),$C4159&gt;MAX(INDEX($C$1:$C$13701,MIN(13701,ROW()+1)):INDEX($C$1:$C$13701,MIN(13701,ROW()+設定!$B$24))),$C4159&gt;=設定!$B$32,$C4159&gt;=MAX(MIN(INDEX($C$1:$C$13701,MAX(1,ROW()-設定!$B$26)):INDEX($C$1:$C$13701,MAX(1,ROW()-1))),MIN(INDEX($C$1:$C$13701,MIN(13701,ROW()+1)):INDEX($C$1:$C$13701,MIN(13701,ROW()+設定!$B$26))))*10^(設定!$B$27/20)),1,0))</f>
        <v>0</v>
      </c>
      <c r="G4159" s="33" t="n">
        <f aca="false">$G4158+IF($F4159=1,1,0)</f>
        <v>2</v>
      </c>
      <c r="H4159" s="0" t="str">
        <f aca="false">IF($F4159=1,$G4159,"")</f>
        <v/>
      </c>
    </row>
    <row r="4160" customFormat="false" ht="15" hidden="false" customHeight="false" outlineLevel="0" collapsed="false">
      <c r="A4160" s="30" t="n">
        <v>649.6875</v>
      </c>
      <c r="B4160" s="31" t="n">
        <v>17.0595</v>
      </c>
      <c r="C4160" s="32" t="n">
        <f aca="false">IF($A4160="","",IF(設定!$B$21="dB",10^($B4160/20),ABS($B4160)))</f>
        <v>7.12811996188566</v>
      </c>
      <c r="D4160" s="32" t="n">
        <f aca="false">IF($A4160="","",$A4160^2)</f>
        <v>422093.84765625</v>
      </c>
      <c r="E4160" s="32" t="n">
        <f aca="false">IF($A4160="","",IF($C4160&lt;=0,"",1/$C4160^2))</f>
        <v>0.0196811286403103</v>
      </c>
      <c r="F4160" s="33" t="n">
        <f aca="false">IF(OR(ROW()-設定!$B$30&lt;2,ROW()+設定!$B$30&gt;13701,N($A4160)&lt;=0,N(INDEX($A$2:$A$13701,MIN(13700,MAX(1,ROW()-1+設定!$B$30))))&lt;=0,$A4160&lt;設定!$B$28,$A4160&gt;設定!$B$29),0,IF(AND($C4160&gt;=MAX(INDEX($C$1:$C$13701,MAX(1,ROW()-設定!$B$24)):INDEX($C$1:$C$13701,MAX(1,ROW()-1))),$C4160&gt;MAX(INDEX($C$1:$C$13701,MIN(13701,ROW()+1)):INDEX($C$1:$C$13701,MIN(13701,ROW()+設定!$B$24))),$C4160&gt;=設定!$B$32,$C4160&gt;=MAX(MIN(INDEX($C$1:$C$13701,MAX(1,ROW()-設定!$B$26)):INDEX($C$1:$C$13701,MAX(1,ROW()-1))),MIN(INDEX($C$1:$C$13701,MIN(13701,ROW()+1)):INDEX($C$1:$C$13701,MIN(13701,ROW()+設定!$B$26))))*10^(設定!$B$27/20)),1,0))</f>
        <v>0</v>
      </c>
      <c r="G4160" s="33" t="n">
        <f aca="false">$G4159+IF($F4160=1,1,0)</f>
        <v>2</v>
      </c>
      <c r="H4160" s="0" t="str">
        <f aca="false">IF($F4160=1,$G4160,"")</f>
        <v/>
      </c>
    </row>
    <row r="4161" customFormat="false" ht="15" hidden="false" customHeight="false" outlineLevel="0" collapsed="false">
      <c r="A4161" s="30" t="n">
        <v>649.84375</v>
      </c>
      <c r="B4161" s="31" t="n">
        <v>17.0622</v>
      </c>
      <c r="C4161" s="32" t="n">
        <f aca="false">IF($A4161="","",IF(設定!$B$21="dB",10^($B4161/20),ABS($B4161)))</f>
        <v>7.13033607517942</v>
      </c>
      <c r="D4161" s="32" t="n">
        <f aca="false">IF($A4161="","",$A4161^2)</f>
        <v>422296.899414063</v>
      </c>
      <c r="E4161" s="32" t="n">
        <f aca="false">IF($A4161="","",IF($C4161&lt;=0,"",1/$C4161^2))</f>
        <v>0.0196688967251592</v>
      </c>
      <c r="F4161" s="33" t="n">
        <f aca="false">IF(OR(ROW()-設定!$B$30&lt;2,ROW()+設定!$B$30&gt;13701,N($A4161)&lt;=0,N(INDEX($A$2:$A$13701,MIN(13700,MAX(1,ROW()-1+設定!$B$30))))&lt;=0,$A4161&lt;設定!$B$28,$A4161&gt;設定!$B$29),0,IF(AND($C4161&gt;=MAX(INDEX($C$1:$C$13701,MAX(1,ROW()-設定!$B$24)):INDEX($C$1:$C$13701,MAX(1,ROW()-1))),$C4161&gt;MAX(INDEX($C$1:$C$13701,MIN(13701,ROW()+1)):INDEX($C$1:$C$13701,MIN(13701,ROW()+設定!$B$24))),$C4161&gt;=設定!$B$32,$C4161&gt;=MAX(MIN(INDEX($C$1:$C$13701,MAX(1,ROW()-設定!$B$26)):INDEX($C$1:$C$13701,MAX(1,ROW()-1))),MIN(INDEX($C$1:$C$13701,MIN(13701,ROW()+1)):INDEX($C$1:$C$13701,MIN(13701,ROW()+設定!$B$26))))*10^(設定!$B$27/20)),1,0))</f>
        <v>0</v>
      </c>
      <c r="G4161" s="33" t="n">
        <f aca="false">$G4160+IF($F4161=1,1,0)</f>
        <v>2</v>
      </c>
      <c r="H4161" s="0" t="str">
        <f aca="false">IF($F4161=1,$G4161,"")</f>
        <v/>
      </c>
    </row>
    <row r="4162" customFormat="false" ht="15" hidden="false" customHeight="false" outlineLevel="0" collapsed="false">
      <c r="A4162" s="30" t="n">
        <v>650</v>
      </c>
      <c r="B4162" s="31" t="n">
        <v>17.0228</v>
      </c>
      <c r="C4162" s="32" t="n">
        <f aca="false">IF($A4162="","",IF(設定!$B$21="dB",10^($B4162/20),ABS($B4162)))</f>
        <v>7.09806545682736</v>
      </c>
      <c r="D4162" s="32" t="n">
        <f aca="false">IF($A4162="","",$A4162^2)</f>
        <v>422500</v>
      </c>
      <c r="E4162" s="32" t="n">
        <f aca="false">IF($A4162="","",IF($C4162&lt;=0,"",1/$C4162^2))</f>
        <v>0.0198481484733354</v>
      </c>
      <c r="F4162" s="33" t="n">
        <f aca="false">IF(OR(ROW()-設定!$B$30&lt;2,ROW()+設定!$B$30&gt;13701,N($A4162)&lt;=0,N(INDEX($A$2:$A$13701,MIN(13700,MAX(1,ROW()-1+設定!$B$30))))&lt;=0,$A4162&lt;設定!$B$28,$A4162&gt;設定!$B$29),0,IF(AND($C4162&gt;=MAX(INDEX($C$1:$C$13701,MAX(1,ROW()-設定!$B$24)):INDEX($C$1:$C$13701,MAX(1,ROW()-1))),$C4162&gt;MAX(INDEX($C$1:$C$13701,MIN(13701,ROW()+1)):INDEX($C$1:$C$13701,MIN(13701,ROW()+設定!$B$24))),$C4162&gt;=設定!$B$32,$C4162&gt;=MAX(MIN(INDEX($C$1:$C$13701,MAX(1,ROW()-設定!$B$26)):INDEX($C$1:$C$13701,MAX(1,ROW()-1))),MIN(INDEX($C$1:$C$13701,MIN(13701,ROW()+1)):INDEX($C$1:$C$13701,MIN(13701,ROW()+設定!$B$26))))*10^(設定!$B$27/20)),1,0))</f>
        <v>0</v>
      </c>
      <c r="G4162" s="33" t="n">
        <f aca="false">$G4161+IF($F4162=1,1,0)</f>
        <v>2</v>
      </c>
      <c r="H4162" s="0" t="str">
        <f aca="false">IF($F4162=1,$G4162,"")</f>
        <v/>
      </c>
    </row>
    <row r="4163" customFormat="false" ht="15" hidden="false" customHeight="false" outlineLevel="0" collapsed="false">
      <c r="A4163" s="30" t="n">
        <v>650.15625</v>
      </c>
      <c r="B4163" s="31" t="n">
        <v>16.9212</v>
      </c>
      <c r="C4163" s="32" t="n">
        <f aca="false">IF($A4163="","",IF(設定!$B$21="dB",10^($B4163/20),ABS($B4163)))</f>
        <v>7.01552214745372</v>
      </c>
      <c r="D4163" s="32" t="n">
        <f aca="false">IF($A4163="","",$A4163^2)</f>
        <v>422703.149414063</v>
      </c>
      <c r="E4163" s="32" t="n">
        <f aca="false">IF($A4163="","",IF($C4163&lt;=0,"",1/$C4163^2))</f>
        <v>0.0203179552751675</v>
      </c>
      <c r="F4163" s="33" t="n">
        <f aca="false">IF(OR(ROW()-設定!$B$30&lt;2,ROW()+設定!$B$30&gt;13701,N($A4163)&lt;=0,N(INDEX($A$2:$A$13701,MIN(13700,MAX(1,ROW()-1+設定!$B$30))))&lt;=0,$A4163&lt;設定!$B$28,$A4163&gt;設定!$B$29),0,IF(AND($C4163&gt;=MAX(INDEX($C$1:$C$13701,MAX(1,ROW()-設定!$B$24)):INDEX($C$1:$C$13701,MAX(1,ROW()-1))),$C4163&gt;MAX(INDEX($C$1:$C$13701,MIN(13701,ROW()+1)):INDEX($C$1:$C$13701,MIN(13701,ROW()+設定!$B$24))),$C4163&gt;=設定!$B$32,$C4163&gt;=MAX(MIN(INDEX($C$1:$C$13701,MAX(1,ROW()-設定!$B$26)):INDEX($C$1:$C$13701,MAX(1,ROW()-1))),MIN(INDEX($C$1:$C$13701,MIN(13701,ROW()+1)):INDEX($C$1:$C$13701,MIN(13701,ROW()+設定!$B$26))))*10^(設定!$B$27/20)),1,0))</f>
        <v>0</v>
      </c>
      <c r="G4163" s="33" t="n">
        <f aca="false">$G4162+IF($F4163=1,1,0)</f>
        <v>2</v>
      </c>
      <c r="H4163" s="0" t="str">
        <f aca="false">IF($F4163=1,$G4163,"")</f>
        <v/>
      </c>
    </row>
    <row r="4164" customFormat="false" ht="15" hidden="false" customHeight="false" outlineLevel="0" collapsed="false">
      <c r="A4164" s="30" t="n">
        <v>650.3125</v>
      </c>
      <c r="B4164" s="31" t="n">
        <v>16.8311</v>
      </c>
      <c r="C4164" s="32" t="n">
        <f aca="false">IF($A4164="","",IF(設定!$B$21="dB",10^($B4164/20),ABS($B4164)))</f>
        <v>6.94312525398475</v>
      </c>
      <c r="D4164" s="32" t="n">
        <f aca="false">IF($A4164="","",$A4164^2)</f>
        <v>422906.34765625</v>
      </c>
      <c r="E4164" s="32" t="n">
        <f aca="false">IF($A4164="","",IF($C4164&lt;=0,"",1/$C4164^2))</f>
        <v>0.0207438804086242</v>
      </c>
      <c r="F4164" s="33" t="n">
        <f aca="false">IF(OR(ROW()-設定!$B$30&lt;2,ROW()+設定!$B$30&gt;13701,N($A4164)&lt;=0,N(INDEX($A$2:$A$13701,MIN(13700,MAX(1,ROW()-1+設定!$B$30))))&lt;=0,$A4164&lt;設定!$B$28,$A4164&gt;設定!$B$29),0,IF(AND($C4164&gt;=MAX(INDEX($C$1:$C$13701,MAX(1,ROW()-設定!$B$24)):INDEX($C$1:$C$13701,MAX(1,ROW()-1))),$C4164&gt;MAX(INDEX($C$1:$C$13701,MIN(13701,ROW()+1)):INDEX($C$1:$C$13701,MIN(13701,ROW()+設定!$B$24))),$C4164&gt;=設定!$B$32,$C4164&gt;=MAX(MIN(INDEX($C$1:$C$13701,MAX(1,ROW()-設定!$B$26)):INDEX($C$1:$C$13701,MAX(1,ROW()-1))),MIN(INDEX($C$1:$C$13701,MIN(13701,ROW()+1)):INDEX($C$1:$C$13701,MIN(13701,ROW()+設定!$B$26))))*10^(設定!$B$27/20)),1,0))</f>
        <v>0</v>
      </c>
      <c r="G4164" s="33" t="n">
        <f aca="false">$G4163+IF($F4164=1,1,0)</f>
        <v>2</v>
      </c>
      <c r="H4164" s="0" t="str">
        <f aca="false">IF($F4164=1,$G4164,"")</f>
        <v/>
      </c>
    </row>
    <row r="4165" customFormat="false" ht="15" hidden="false" customHeight="false" outlineLevel="0" collapsed="false">
      <c r="A4165" s="30" t="n">
        <v>650.46875</v>
      </c>
      <c r="B4165" s="31" t="n">
        <v>16.8221</v>
      </c>
      <c r="C4165" s="32" t="n">
        <f aca="false">IF($A4165="","",IF(設定!$B$21="dB",10^($B4165/20),ABS($B4165)))</f>
        <v>6.93593476836783</v>
      </c>
      <c r="D4165" s="32" t="n">
        <f aca="false">IF($A4165="","",$A4165^2)</f>
        <v>423109.594726563</v>
      </c>
      <c r="E4165" s="32" t="n">
        <f aca="false">IF($A4165="","",IF($C4165&lt;=0,"",1/$C4165^2))</f>
        <v>0.0207869130769148</v>
      </c>
      <c r="F4165" s="33" t="n">
        <f aca="false">IF(OR(ROW()-設定!$B$30&lt;2,ROW()+設定!$B$30&gt;13701,N($A4165)&lt;=0,N(INDEX($A$2:$A$13701,MIN(13700,MAX(1,ROW()-1+設定!$B$30))))&lt;=0,$A4165&lt;設定!$B$28,$A4165&gt;設定!$B$29),0,IF(AND($C4165&gt;=MAX(INDEX($C$1:$C$13701,MAX(1,ROW()-設定!$B$24)):INDEX($C$1:$C$13701,MAX(1,ROW()-1))),$C4165&gt;MAX(INDEX($C$1:$C$13701,MIN(13701,ROW()+1)):INDEX($C$1:$C$13701,MIN(13701,ROW()+設定!$B$24))),$C4165&gt;=設定!$B$32,$C4165&gt;=MAX(MIN(INDEX($C$1:$C$13701,MAX(1,ROW()-設定!$B$26)):INDEX($C$1:$C$13701,MAX(1,ROW()-1))),MIN(INDEX($C$1:$C$13701,MIN(13701,ROW()+1)):INDEX($C$1:$C$13701,MIN(13701,ROW()+設定!$B$26))))*10^(設定!$B$27/20)),1,0))</f>
        <v>0</v>
      </c>
      <c r="G4165" s="33" t="n">
        <f aca="false">$G4164+IF($F4165=1,1,0)</f>
        <v>2</v>
      </c>
      <c r="H4165" s="0" t="str">
        <f aca="false">IF($F4165=1,$G4165,"")</f>
        <v/>
      </c>
    </row>
    <row r="4166" customFormat="false" ht="15" hidden="false" customHeight="false" outlineLevel="0" collapsed="false">
      <c r="A4166" s="30" t="n">
        <v>650.625</v>
      </c>
      <c r="B4166" s="31" t="n">
        <v>16.6068</v>
      </c>
      <c r="C4166" s="32" t="n">
        <f aca="false">IF($A4166="","",IF(設定!$B$21="dB",10^($B4166/20),ABS($B4166)))</f>
        <v>6.76612473748952</v>
      </c>
      <c r="D4166" s="32" t="n">
        <f aca="false">IF($A4166="","",$A4166^2)</f>
        <v>423312.890625</v>
      </c>
      <c r="E4166" s="32" t="n">
        <f aca="false">IF($A4166="","",IF($C4166&lt;=0,"",1/$C4166^2))</f>
        <v>0.0218433879934052</v>
      </c>
      <c r="F4166" s="33" t="n">
        <f aca="false">IF(OR(ROW()-設定!$B$30&lt;2,ROW()+設定!$B$30&gt;13701,N($A4166)&lt;=0,N(INDEX($A$2:$A$13701,MIN(13700,MAX(1,ROW()-1+設定!$B$30))))&lt;=0,$A4166&lt;設定!$B$28,$A4166&gt;設定!$B$29),0,IF(AND($C4166&gt;=MAX(INDEX($C$1:$C$13701,MAX(1,ROW()-設定!$B$24)):INDEX($C$1:$C$13701,MAX(1,ROW()-1))),$C4166&gt;MAX(INDEX($C$1:$C$13701,MIN(13701,ROW()+1)):INDEX($C$1:$C$13701,MIN(13701,ROW()+設定!$B$24))),$C4166&gt;=設定!$B$32,$C4166&gt;=MAX(MIN(INDEX($C$1:$C$13701,MAX(1,ROW()-設定!$B$26)):INDEX($C$1:$C$13701,MAX(1,ROW()-1))),MIN(INDEX($C$1:$C$13701,MIN(13701,ROW()+1)):INDEX($C$1:$C$13701,MIN(13701,ROW()+設定!$B$26))))*10^(設定!$B$27/20)),1,0))</f>
        <v>0</v>
      </c>
      <c r="G4166" s="33" t="n">
        <f aca="false">$G4165+IF($F4166=1,1,0)</f>
        <v>2</v>
      </c>
      <c r="H4166" s="0" t="str">
        <f aca="false">IF($F4166=1,$G4166,"")</f>
        <v/>
      </c>
    </row>
    <row r="4167" customFormat="false" ht="15" hidden="false" customHeight="false" outlineLevel="0" collapsed="false">
      <c r="A4167" s="30" t="n">
        <v>650.78125</v>
      </c>
      <c r="B4167" s="31" t="n">
        <v>16.4332</v>
      </c>
      <c r="C4167" s="32" t="n">
        <f aca="false">IF($A4167="","",IF(設定!$B$21="dB",10^($B4167/20),ABS($B4167)))</f>
        <v>6.63223643286886</v>
      </c>
      <c r="D4167" s="32" t="n">
        <f aca="false">IF($A4167="","",$A4167^2)</f>
        <v>423516.235351563</v>
      </c>
      <c r="E4167" s="32" t="n">
        <f aca="false">IF($A4167="","",IF($C4167&lt;=0,"",1/$C4167^2))</f>
        <v>0.0227342169447461</v>
      </c>
      <c r="F4167" s="33" t="n">
        <f aca="false">IF(OR(ROW()-設定!$B$30&lt;2,ROW()+設定!$B$30&gt;13701,N($A4167)&lt;=0,N(INDEX($A$2:$A$13701,MIN(13700,MAX(1,ROW()-1+設定!$B$30))))&lt;=0,$A4167&lt;設定!$B$28,$A4167&gt;設定!$B$29),0,IF(AND($C4167&gt;=MAX(INDEX($C$1:$C$13701,MAX(1,ROW()-設定!$B$24)):INDEX($C$1:$C$13701,MAX(1,ROW()-1))),$C4167&gt;MAX(INDEX($C$1:$C$13701,MIN(13701,ROW()+1)):INDEX($C$1:$C$13701,MIN(13701,ROW()+設定!$B$24))),$C4167&gt;=設定!$B$32,$C4167&gt;=MAX(MIN(INDEX($C$1:$C$13701,MAX(1,ROW()-設定!$B$26)):INDEX($C$1:$C$13701,MAX(1,ROW()-1))),MIN(INDEX($C$1:$C$13701,MIN(13701,ROW()+1)):INDEX($C$1:$C$13701,MIN(13701,ROW()+設定!$B$26))))*10^(設定!$B$27/20)),1,0))</f>
        <v>0</v>
      </c>
      <c r="G4167" s="33" t="n">
        <f aca="false">$G4166+IF($F4167=1,1,0)</f>
        <v>2</v>
      </c>
      <c r="H4167" s="0" t="str">
        <f aca="false">IF($F4167=1,$G4167,"")</f>
        <v/>
      </c>
    </row>
    <row r="4168" customFormat="false" ht="15" hidden="false" customHeight="false" outlineLevel="0" collapsed="false">
      <c r="A4168" s="30" t="n">
        <v>650.9375</v>
      </c>
      <c r="B4168" s="31" t="n">
        <v>16.3451</v>
      </c>
      <c r="C4168" s="32" t="n">
        <f aca="false">IF($A4168="","",IF(設定!$B$21="dB",10^($B4168/20),ABS($B4168)))</f>
        <v>6.56530641158832</v>
      </c>
      <c r="D4168" s="32" t="n">
        <f aca="false">IF($A4168="","",$A4168^2)</f>
        <v>423719.62890625</v>
      </c>
      <c r="E4168" s="32" t="n">
        <f aca="false">IF($A4168="","",IF($C4168&lt;=0,"",1/$C4168^2))</f>
        <v>0.0232001076473258</v>
      </c>
      <c r="F4168" s="33" t="n">
        <f aca="false">IF(OR(ROW()-設定!$B$30&lt;2,ROW()+設定!$B$30&gt;13701,N($A4168)&lt;=0,N(INDEX($A$2:$A$13701,MIN(13700,MAX(1,ROW()-1+設定!$B$30))))&lt;=0,$A4168&lt;設定!$B$28,$A4168&gt;設定!$B$29),0,IF(AND($C4168&gt;=MAX(INDEX($C$1:$C$13701,MAX(1,ROW()-設定!$B$24)):INDEX($C$1:$C$13701,MAX(1,ROW()-1))),$C4168&gt;MAX(INDEX($C$1:$C$13701,MIN(13701,ROW()+1)):INDEX($C$1:$C$13701,MIN(13701,ROW()+設定!$B$24))),$C4168&gt;=設定!$B$32,$C4168&gt;=MAX(MIN(INDEX($C$1:$C$13701,MAX(1,ROW()-設定!$B$26)):INDEX($C$1:$C$13701,MAX(1,ROW()-1))),MIN(INDEX($C$1:$C$13701,MIN(13701,ROW()+1)):INDEX($C$1:$C$13701,MIN(13701,ROW()+設定!$B$26))))*10^(設定!$B$27/20)),1,0))</f>
        <v>0</v>
      </c>
      <c r="G4168" s="33" t="n">
        <f aca="false">$G4167+IF($F4168=1,1,0)</f>
        <v>2</v>
      </c>
      <c r="H4168" s="0" t="str">
        <f aca="false">IF($F4168=1,$G4168,"")</f>
        <v/>
      </c>
    </row>
    <row r="4169" customFormat="false" ht="15" hidden="false" customHeight="false" outlineLevel="0" collapsed="false">
      <c r="A4169" s="30" t="n">
        <v>651.09375</v>
      </c>
      <c r="B4169" s="31" t="n">
        <v>16.6031</v>
      </c>
      <c r="C4169" s="32" t="n">
        <f aca="false">IF($A4169="","",IF(設定!$B$21="dB",10^($B4169/20),ABS($B4169)))</f>
        <v>6.76324312936207</v>
      </c>
      <c r="D4169" s="32" t="n">
        <f aca="false">IF($A4169="","",$A4169^2)</f>
        <v>423923.071289063</v>
      </c>
      <c r="E4169" s="32" t="n">
        <f aca="false">IF($A4169="","",IF($C4169&lt;=0,"",1/$C4169^2))</f>
        <v>0.0218620055389909</v>
      </c>
      <c r="F4169" s="33" t="n">
        <f aca="false">IF(OR(ROW()-設定!$B$30&lt;2,ROW()+設定!$B$30&gt;13701,N($A4169)&lt;=0,N(INDEX($A$2:$A$13701,MIN(13700,MAX(1,ROW()-1+設定!$B$30))))&lt;=0,$A4169&lt;設定!$B$28,$A4169&gt;設定!$B$29),0,IF(AND($C4169&gt;=MAX(INDEX($C$1:$C$13701,MAX(1,ROW()-設定!$B$24)):INDEX($C$1:$C$13701,MAX(1,ROW()-1))),$C4169&gt;MAX(INDEX($C$1:$C$13701,MIN(13701,ROW()+1)):INDEX($C$1:$C$13701,MIN(13701,ROW()+設定!$B$24))),$C4169&gt;=設定!$B$32,$C4169&gt;=MAX(MIN(INDEX($C$1:$C$13701,MAX(1,ROW()-設定!$B$26)):INDEX($C$1:$C$13701,MAX(1,ROW()-1))),MIN(INDEX($C$1:$C$13701,MIN(13701,ROW()+1)):INDEX($C$1:$C$13701,MIN(13701,ROW()+設定!$B$26))))*10^(設定!$B$27/20)),1,0))</f>
        <v>0</v>
      </c>
      <c r="G4169" s="33" t="n">
        <f aca="false">$G4168+IF($F4169=1,1,0)</f>
        <v>2</v>
      </c>
      <c r="H4169" s="0" t="str">
        <f aca="false">IF($F4169=1,$G4169,"")</f>
        <v/>
      </c>
    </row>
    <row r="4170" customFormat="false" ht="15" hidden="false" customHeight="false" outlineLevel="0" collapsed="false">
      <c r="A4170" s="30" t="n">
        <v>651.25</v>
      </c>
      <c r="B4170" s="31" t="n">
        <v>16.0474</v>
      </c>
      <c r="C4170" s="32" t="n">
        <f aca="false">IF($A4170="","",IF(設定!$B$21="dB",10^($B4170/20),ABS($B4170)))</f>
        <v>6.34409970773823</v>
      </c>
      <c r="D4170" s="32" t="n">
        <f aca="false">IF($A4170="","",$A4170^2)</f>
        <v>424126.5625</v>
      </c>
      <c r="E4170" s="32" t="n">
        <f aca="false">IF($A4170="","",IF($C4170&lt;=0,"",1/$C4170^2))</f>
        <v>0.0248462013294292</v>
      </c>
      <c r="F4170" s="33" t="n">
        <f aca="false">IF(OR(ROW()-設定!$B$30&lt;2,ROW()+設定!$B$30&gt;13701,N($A4170)&lt;=0,N(INDEX($A$2:$A$13701,MIN(13700,MAX(1,ROW()-1+設定!$B$30))))&lt;=0,$A4170&lt;設定!$B$28,$A4170&gt;設定!$B$29),0,IF(AND($C4170&gt;=MAX(INDEX($C$1:$C$13701,MAX(1,ROW()-設定!$B$24)):INDEX($C$1:$C$13701,MAX(1,ROW()-1))),$C4170&gt;MAX(INDEX($C$1:$C$13701,MIN(13701,ROW()+1)):INDEX($C$1:$C$13701,MIN(13701,ROW()+設定!$B$24))),$C4170&gt;=設定!$B$32,$C4170&gt;=MAX(MIN(INDEX($C$1:$C$13701,MAX(1,ROW()-設定!$B$26)):INDEX($C$1:$C$13701,MAX(1,ROW()-1))),MIN(INDEX($C$1:$C$13701,MIN(13701,ROW()+1)):INDEX($C$1:$C$13701,MIN(13701,ROW()+設定!$B$26))))*10^(設定!$B$27/20)),1,0))</f>
        <v>0</v>
      </c>
      <c r="G4170" s="33" t="n">
        <f aca="false">$G4169+IF($F4170=1,1,0)</f>
        <v>2</v>
      </c>
      <c r="H4170" s="0" t="str">
        <f aca="false">IF($F4170=1,$G4170,"")</f>
        <v/>
      </c>
    </row>
    <row r="4171" customFormat="false" ht="15" hidden="false" customHeight="false" outlineLevel="0" collapsed="false">
      <c r="A4171" s="30" t="n">
        <v>651.40625</v>
      </c>
      <c r="B4171" s="31" t="n">
        <v>16.1883</v>
      </c>
      <c r="C4171" s="32" t="n">
        <f aca="false">IF($A4171="","",IF(設定!$B$21="dB",10^($B4171/20),ABS($B4171)))</f>
        <v>6.44785110348084</v>
      </c>
      <c r="D4171" s="32" t="n">
        <f aca="false">IF($A4171="","",$A4171^2)</f>
        <v>424330.102539063</v>
      </c>
      <c r="E4171" s="32" t="n">
        <f aca="false">IF($A4171="","",IF($C4171&lt;=0,"",1/$C4171^2))</f>
        <v>0.0240530414672509</v>
      </c>
      <c r="F4171" s="33" t="n">
        <f aca="false">IF(OR(ROW()-設定!$B$30&lt;2,ROW()+設定!$B$30&gt;13701,N($A4171)&lt;=0,N(INDEX($A$2:$A$13701,MIN(13700,MAX(1,ROW()-1+設定!$B$30))))&lt;=0,$A4171&lt;設定!$B$28,$A4171&gt;設定!$B$29),0,IF(AND($C4171&gt;=MAX(INDEX($C$1:$C$13701,MAX(1,ROW()-設定!$B$24)):INDEX($C$1:$C$13701,MAX(1,ROW()-1))),$C4171&gt;MAX(INDEX($C$1:$C$13701,MIN(13701,ROW()+1)):INDEX($C$1:$C$13701,MIN(13701,ROW()+設定!$B$24))),$C4171&gt;=設定!$B$32,$C4171&gt;=MAX(MIN(INDEX($C$1:$C$13701,MAX(1,ROW()-設定!$B$26)):INDEX($C$1:$C$13701,MAX(1,ROW()-1))),MIN(INDEX($C$1:$C$13701,MIN(13701,ROW()+1)):INDEX($C$1:$C$13701,MIN(13701,ROW()+設定!$B$26))))*10^(設定!$B$27/20)),1,0))</f>
        <v>0</v>
      </c>
      <c r="G4171" s="33" t="n">
        <f aca="false">$G4170+IF($F4171=1,1,0)</f>
        <v>2</v>
      </c>
      <c r="H4171" s="0" t="str">
        <f aca="false">IF($F4171=1,$G4171,"")</f>
        <v/>
      </c>
    </row>
    <row r="4172" customFormat="false" ht="15" hidden="false" customHeight="false" outlineLevel="0" collapsed="false">
      <c r="A4172" s="30" t="n">
        <v>651.5625</v>
      </c>
      <c r="B4172" s="31" t="n">
        <v>16.268</v>
      </c>
      <c r="C4172" s="32" t="n">
        <f aca="false">IF($A4172="","",IF(設定!$B$21="dB",10^($B4172/20),ABS($B4172)))</f>
        <v>6.50728757754879</v>
      </c>
      <c r="D4172" s="32" t="n">
        <f aca="false">IF($A4172="","",$A4172^2)</f>
        <v>424533.69140625</v>
      </c>
      <c r="E4172" s="32" t="n">
        <f aca="false">IF($A4172="","",IF($C4172&lt;=0,"",1/$C4172^2))</f>
        <v>0.0236156552391772</v>
      </c>
      <c r="F4172" s="33" t="n">
        <f aca="false">IF(OR(ROW()-設定!$B$30&lt;2,ROW()+設定!$B$30&gt;13701,N($A4172)&lt;=0,N(INDEX($A$2:$A$13701,MIN(13700,MAX(1,ROW()-1+設定!$B$30))))&lt;=0,$A4172&lt;設定!$B$28,$A4172&gt;設定!$B$29),0,IF(AND($C4172&gt;=MAX(INDEX($C$1:$C$13701,MAX(1,ROW()-設定!$B$24)):INDEX($C$1:$C$13701,MAX(1,ROW()-1))),$C4172&gt;MAX(INDEX($C$1:$C$13701,MIN(13701,ROW()+1)):INDEX($C$1:$C$13701,MIN(13701,ROW()+設定!$B$24))),$C4172&gt;=設定!$B$32,$C4172&gt;=MAX(MIN(INDEX($C$1:$C$13701,MAX(1,ROW()-設定!$B$26)):INDEX($C$1:$C$13701,MAX(1,ROW()-1))),MIN(INDEX($C$1:$C$13701,MIN(13701,ROW()+1)):INDEX($C$1:$C$13701,MIN(13701,ROW()+設定!$B$26))))*10^(設定!$B$27/20)),1,0))</f>
        <v>0</v>
      </c>
      <c r="G4172" s="33" t="n">
        <f aca="false">$G4171+IF($F4172=1,1,0)</f>
        <v>2</v>
      </c>
      <c r="H4172" s="0" t="str">
        <f aca="false">IF($F4172=1,$G4172,"")</f>
        <v/>
      </c>
    </row>
    <row r="4173" customFormat="false" ht="15" hidden="false" customHeight="false" outlineLevel="0" collapsed="false">
      <c r="A4173" s="30" t="n">
        <v>651.71875</v>
      </c>
      <c r="B4173" s="31" t="n">
        <v>16.0789</v>
      </c>
      <c r="C4173" s="32" t="n">
        <f aca="false">IF($A4173="","",IF(設定!$B$21="dB",10^($B4173/20),ABS($B4173)))</f>
        <v>6.36714880841186</v>
      </c>
      <c r="D4173" s="32" t="n">
        <f aca="false">IF($A4173="","",$A4173^2)</f>
        <v>424737.329101563</v>
      </c>
      <c r="E4173" s="32" t="n">
        <f aca="false">IF($A4173="","",IF($C4173&lt;=0,"",1/$C4173^2))</f>
        <v>0.0246666402553872</v>
      </c>
      <c r="F4173" s="33" t="n">
        <f aca="false">IF(OR(ROW()-設定!$B$30&lt;2,ROW()+設定!$B$30&gt;13701,N($A4173)&lt;=0,N(INDEX($A$2:$A$13701,MIN(13700,MAX(1,ROW()-1+設定!$B$30))))&lt;=0,$A4173&lt;設定!$B$28,$A4173&gt;設定!$B$29),0,IF(AND($C4173&gt;=MAX(INDEX($C$1:$C$13701,MAX(1,ROW()-設定!$B$24)):INDEX($C$1:$C$13701,MAX(1,ROW()-1))),$C4173&gt;MAX(INDEX($C$1:$C$13701,MIN(13701,ROW()+1)):INDEX($C$1:$C$13701,MIN(13701,ROW()+設定!$B$24))),$C4173&gt;=設定!$B$32,$C4173&gt;=MAX(MIN(INDEX($C$1:$C$13701,MAX(1,ROW()-設定!$B$26)):INDEX($C$1:$C$13701,MAX(1,ROW()-1))),MIN(INDEX($C$1:$C$13701,MIN(13701,ROW()+1)):INDEX($C$1:$C$13701,MIN(13701,ROW()+設定!$B$26))))*10^(設定!$B$27/20)),1,0))</f>
        <v>0</v>
      </c>
      <c r="G4173" s="33" t="n">
        <f aca="false">$G4172+IF($F4173=1,1,0)</f>
        <v>2</v>
      </c>
      <c r="H4173" s="0" t="str">
        <f aca="false">IF($F4173=1,$G4173,"")</f>
        <v/>
      </c>
    </row>
    <row r="4174" customFormat="false" ht="15" hidden="false" customHeight="false" outlineLevel="0" collapsed="false">
      <c r="A4174" s="30" t="n">
        <v>651.875</v>
      </c>
      <c r="B4174" s="31" t="n">
        <v>15.8529</v>
      </c>
      <c r="C4174" s="32" t="n">
        <f aca="false">IF($A4174="","",IF(設定!$B$21="dB",10^($B4174/20),ABS($B4174)))</f>
        <v>6.20361732254183</v>
      </c>
      <c r="D4174" s="32" t="n">
        <f aca="false">IF($A4174="","",$A4174^2)</f>
        <v>424941.015625</v>
      </c>
      <c r="E4174" s="32" t="n">
        <f aca="false">IF($A4174="","",IF($C4174&lt;=0,"",1/$C4174^2))</f>
        <v>0.0259842388701999</v>
      </c>
      <c r="F4174" s="33" t="n">
        <f aca="false">IF(OR(ROW()-設定!$B$30&lt;2,ROW()+設定!$B$30&gt;13701,N($A4174)&lt;=0,N(INDEX($A$2:$A$13701,MIN(13700,MAX(1,ROW()-1+設定!$B$30))))&lt;=0,$A4174&lt;設定!$B$28,$A4174&gt;設定!$B$29),0,IF(AND($C4174&gt;=MAX(INDEX($C$1:$C$13701,MAX(1,ROW()-設定!$B$24)):INDEX($C$1:$C$13701,MAX(1,ROW()-1))),$C4174&gt;MAX(INDEX($C$1:$C$13701,MIN(13701,ROW()+1)):INDEX($C$1:$C$13701,MIN(13701,ROW()+設定!$B$24))),$C4174&gt;=設定!$B$32,$C4174&gt;=MAX(MIN(INDEX($C$1:$C$13701,MAX(1,ROW()-設定!$B$26)):INDEX($C$1:$C$13701,MAX(1,ROW()-1))),MIN(INDEX($C$1:$C$13701,MIN(13701,ROW()+1)):INDEX($C$1:$C$13701,MIN(13701,ROW()+設定!$B$26))))*10^(設定!$B$27/20)),1,0))</f>
        <v>0</v>
      </c>
      <c r="G4174" s="33" t="n">
        <f aca="false">$G4173+IF($F4174=1,1,0)</f>
        <v>2</v>
      </c>
      <c r="H4174" s="0" t="str">
        <f aca="false">IF($F4174=1,$G4174,"")</f>
        <v/>
      </c>
    </row>
    <row r="4175" customFormat="false" ht="15" hidden="false" customHeight="false" outlineLevel="0" collapsed="false">
      <c r="A4175" s="30" t="n">
        <v>652.03125</v>
      </c>
      <c r="B4175" s="31" t="n">
        <v>15.8514</v>
      </c>
      <c r="C4175" s="32" t="n">
        <f aca="false">IF($A4175="","",IF(設定!$B$21="dB",10^($B4175/20),ABS($B4175)))</f>
        <v>6.20254608828458</v>
      </c>
      <c r="D4175" s="32" t="n">
        <f aca="false">IF($A4175="","",$A4175^2)</f>
        <v>425144.750976563</v>
      </c>
      <c r="E4175" s="32" t="n">
        <f aca="false">IF($A4175="","",IF($C4175&lt;=0,"",1/$C4175^2))</f>
        <v>0.0259932150584047</v>
      </c>
      <c r="F4175" s="33" t="n">
        <f aca="false">IF(OR(ROW()-設定!$B$30&lt;2,ROW()+設定!$B$30&gt;13701,N($A4175)&lt;=0,N(INDEX($A$2:$A$13701,MIN(13700,MAX(1,ROW()-1+設定!$B$30))))&lt;=0,$A4175&lt;設定!$B$28,$A4175&gt;設定!$B$29),0,IF(AND($C4175&gt;=MAX(INDEX($C$1:$C$13701,MAX(1,ROW()-設定!$B$24)):INDEX($C$1:$C$13701,MAX(1,ROW()-1))),$C4175&gt;MAX(INDEX($C$1:$C$13701,MIN(13701,ROW()+1)):INDEX($C$1:$C$13701,MIN(13701,ROW()+設定!$B$24))),$C4175&gt;=設定!$B$32,$C4175&gt;=MAX(MIN(INDEX($C$1:$C$13701,MAX(1,ROW()-設定!$B$26)):INDEX($C$1:$C$13701,MAX(1,ROW()-1))),MIN(INDEX($C$1:$C$13701,MIN(13701,ROW()+1)):INDEX($C$1:$C$13701,MIN(13701,ROW()+設定!$B$26))))*10^(設定!$B$27/20)),1,0))</f>
        <v>0</v>
      </c>
      <c r="G4175" s="33" t="n">
        <f aca="false">$G4174+IF($F4175=1,1,0)</f>
        <v>2</v>
      </c>
      <c r="H4175" s="0" t="str">
        <f aca="false">IF($F4175=1,$G4175,"")</f>
        <v/>
      </c>
    </row>
    <row r="4176" customFormat="false" ht="15" hidden="false" customHeight="false" outlineLevel="0" collapsed="false">
      <c r="A4176" s="30" t="n">
        <v>652.1875</v>
      </c>
      <c r="B4176" s="31" t="n">
        <v>15.853</v>
      </c>
      <c r="C4176" s="32" t="n">
        <f aca="false">IF($A4176="","",IF(設定!$B$21="dB",10^($B4176/20),ABS($B4176)))</f>
        <v>6.20368874473682</v>
      </c>
      <c r="D4176" s="32" t="n">
        <f aca="false">IF($A4176="","",$A4176^2)</f>
        <v>425348.53515625</v>
      </c>
      <c r="E4176" s="32" t="n">
        <f aca="false">IF($A4176="","",IF($C4176&lt;=0,"",1/$C4176^2))</f>
        <v>0.0259836405678774</v>
      </c>
      <c r="F4176" s="33" t="n">
        <f aca="false">IF(OR(ROW()-設定!$B$30&lt;2,ROW()+設定!$B$30&gt;13701,N($A4176)&lt;=0,N(INDEX($A$2:$A$13701,MIN(13700,MAX(1,ROW()-1+設定!$B$30))))&lt;=0,$A4176&lt;設定!$B$28,$A4176&gt;設定!$B$29),0,IF(AND($C4176&gt;=MAX(INDEX($C$1:$C$13701,MAX(1,ROW()-設定!$B$24)):INDEX($C$1:$C$13701,MAX(1,ROW()-1))),$C4176&gt;MAX(INDEX($C$1:$C$13701,MIN(13701,ROW()+1)):INDEX($C$1:$C$13701,MIN(13701,ROW()+設定!$B$24))),$C4176&gt;=設定!$B$32,$C4176&gt;=MAX(MIN(INDEX($C$1:$C$13701,MAX(1,ROW()-設定!$B$26)):INDEX($C$1:$C$13701,MAX(1,ROW()-1))),MIN(INDEX($C$1:$C$13701,MIN(13701,ROW()+1)):INDEX($C$1:$C$13701,MIN(13701,ROW()+設定!$B$26))))*10^(設定!$B$27/20)),1,0))</f>
        <v>0</v>
      </c>
      <c r="G4176" s="33" t="n">
        <f aca="false">$G4175+IF($F4176=1,1,0)</f>
        <v>2</v>
      </c>
      <c r="H4176" s="0" t="str">
        <f aca="false">IF($F4176=1,$G4176,"")</f>
        <v/>
      </c>
    </row>
    <row r="4177" customFormat="false" ht="15" hidden="false" customHeight="false" outlineLevel="0" collapsed="false">
      <c r="A4177" s="30" t="n">
        <v>652.34375</v>
      </c>
      <c r="B4177" s="31" t="n">
        <v>15.8</v>
      </c>
      <c r="C4177" s="32" t="n">
        <f aca="false">IF($A4177="","",IF(設定!$B$21="dB",10^($B4177/20),ABS($B4177)))</f>
        <v>6.16595001861482</v>
      </c>
      <c r="D4177" s="32" t="n">
        <f aca="false">IF($A4177="","",$A4177^2)</f>
        <v>425552.368164063</v>
      </c>
      <c r="E4177" s="32" t="n">
        <f aca="false">IF($A4177="","",IF($C4177&lt;=0,"",1/$C4177^2))</f>
        <v>0.0263026799189538</v>
      </c>
      <c r="F4177" s="33" t="n">
        <f aca="false">IF(OR(ROW()-設定!$B$30&lt;2,ROW()+設定!$B$30&gt;13701,N($A4177)&lt;=0,N(INDEX($A$2:$A$13701,MIN(13700,MAX(1,ROW()-1+設定!$B$30))))&lt;=0,$A4177&lt;設定!$B$28,$A4177&gt;設定!$B$29),0,IF(AND($C4177&gt;=MAX(INDEX($C$1:$C$13701,MAX(1,ROW()-設定!$B$24)):INDEX($C$1:$C$13701,MAX(1,ROW()-1))),$C4177&gt;MAX(INDEX($C$1:$C$13701,MIN(13701,ROW()+1)):INDEX($C$1:$C$13701,MIN(13701,ROW()+設定!$B$24))),$C4177&gt;=設定!$B$32,$C4177&gt;=MAX(MIN(INDEX($C$1:$C$13701,MAX(1,ROW()-設定!$B$26)):INDEX($C$1:$C$13701,MAX(1,ROW()-1))),MIN(INDEX($C$1:$C$13701,MIN(13701,ROW()+1)):INDEX($C$1:$C$13701,MIN(13701,ROW()+設定!$B$26))))*10^(設定!$B$27/20)),1,0))</f>
        <v>0</v>
      </c>
      <c r="G4177" s="33" t="n">
        <f aca="false">$G4176+IF($F4177=1,1,0)</f>
        <v>2</v>
      </c>
      <c r="H4177" s="0" t="str">
        <f aca="false">IF($F4177=1,$G4177,"")</f>
        <v/>
      </c>
    </row>
    <row r="4178" customFormat="false" ht="15" hidden="false" customHeight="false" outlineLevel="0" collapsed="false">
      <c r="A4178" s="30" t="n">
        <v>652.5</v>
      </c>
      <c r="B4178" s="31" t="n">
        <v>15.4933</v>
      </c>
      <c r="C4178" s="32" t="n">
        <f aca="false">IF($A4178="","",IF(設定!$B$21="dB",10^($B4178/20),ABS($B4178)))</f>
        <v>5.95202847165914</v>
      </c>
      <c r="D4178" s="32" t="n">
        <f aca="false">IF($A4178="","",$A4178^2)</f>
        <v>425756.25</v>
      </c>
      <c r="E4178" s="32" t="n">
        <f aca="false">IF($A4178="","",IF($C4178&lt;=0,"",1/$C4178^2))</f>
        <v>0.0282273429646762</v>
      </c>
      <c r="F4178" s="33" t="n">
        <f aca="false">IF(OR(ROW()-設定!$B$30&lt;2,ROW()+設定!$B$30&gt;13701,N($A4178)&lt;=0,N(INDEX($A$2:$A$13701,MIN(13700,MAX(1,ROW()-1+設定!$B$30))))&lt;=0,$A4178&lt;設定!$B$28,$A4178&gt;設定!$B$29),0,IF(AND($C4178&gt;=MAX(INDEX($C$1:$C$13701,MAX(1,ROW()-設定!$B$24)):INDEX($C$1:$C$13701,MAX(1,ROW()-1))),$C4178&gt;MAX(INDEX($C$1:$C$13701,MIN(13701,ROW()+1)):INDEX($C$1:$C$13701,MIN(13701,ROW()+設定!$B$24))),$C4178&gt;=設定!$B$32,$C4178&gt;=MAX(MIN(INDEX($C$1:$C$13701,MAX(1,ROW()-設定!$B$26)):INDEX($C$1:$C$13701,MAX(1,ROW()-1))),MIN(INDEX($C$1:$C$13701,MIN(13701,ROW()+1)):INDEX($C$1:$C$13701,MIN(13701,ROW()+設定!$B$26))))*10^(設定!$B$27/20)),1,0))</f>
        <v>0</v>
      </c>
      <c r="G4178" s="33" t="n">
        <f aca="false">$G4177+IF($F4178=1,1,0)</f>
        <v>2</v>
      </c>
      <c r="H4178" s="0" t="str">
        <f aca="false">IF($F4178=1,$G4178,"")</f>
        <v/>
      </c>
    </row>
    <row r="4179" customFormat="false" ht="15" hidden="false" customHeight="false" outlineLevel="0" collapsed="false">
      <c r="A4179" s="30" t="n">
        <v>652.65625</v>
      </c>
      <c r="B4179" s="31" t="n">
        <v>15.5785</v>
      </c>
      <c r="C4179" s="32" t="n">
        <f aca="false">IF($A4179="","",IF(設定!$B$21="dB",10^($B4179/20),ABS($B4179)))</f>
        <v>6.0106992742075</v>
      </c>
      <c r="D4179" s="32" t="n">
        <f aca="false">IF($A4179="","",$A4179^2)</f>
        <v>425960.180664063</v>
      </c>
      <c r="E4179" s="32" t="n">
        <f aca="false">IF($A4179="","",IF($C4179&lt;=0,"",1/$C4179^2))</f>
        <v>0.0276789747825638</v>
      </c>
      <c r="F4179" s="33" t="n">
        <f aca="false">IF(OR(ROW()-設定!$B$30&lt;2,ROW()+設定!$B$30&gt;13701,N($A4179)&lt;=0,N(INDEX($A$2:$A$13701,MIN(13700,MAX(1,ROW()-1+設定!$B$30))))&lt;=0,$A4179&lt;設定!$B$28,$A4179&gt;設定!$B$29),0,IF(AND($C4179&gt;=MAX(INDEX($C$1:$C$13701,MAX(1,ROW()-設定!$B$24)):INDEX($C$1:$C$13701,MAX(1,ROW()-1))),$C4179&gt;MAX(INDEX($C$1:$C$13701,MIN(13701,ROW()+1)):INDEX($C$1:$C$13701,MIN(13701,ROW()+設定!$B$24))),$C4179&gt;=設定!$B$32,$C4179&gt;=MAX(MIN(INDEX($C$1:$C$13701,MAX(1,ROW()-設定!$B$26)):INDEX($C$1:$C$13701,MAX(1,ROW()-1))),MIN(INDEX($C$1:$C$13701,MIN(13701,ROW()+1)):INDEX($C$1:$C$13701,MIN(13701,ROW()+設定!$B$26))))*10^(設定!$B$27/20)),1,0))</f>
        <v>0</v>
      </c>
      <c r="G4179" s="33" t="n">
        <f aca="false">$G4178+IF($F4179=1,1,0)</f>
        <v>2</v>
      </c>
      <c r="H4179" s="0" t="str">
        <f aca="false">IF($F4179=1,$G4179,"")</f>
        <v/>
      </c>
    </row>
    <row r="4180" customFormat="false" ht="15" hidden="false" customHeight="false" outlineLevel="0" collapsed="false">
      <c r="A4180" s="30" t="n">
        <v>652.8125</v>
      </c>
      <c r="B4180" s="31" t="n">
        <v>15.4388</v>
      </c>
      <c r="C4180" s="32" t="n">
        <f aca="false">IF($A4180="","",IF(設定!$B$21="dB",10^($B4180/20),ABS($B4180)))</f>
        <v>5.91479912560707</v>
      </c>
      <c r="D4180" s="32" t="n">
        <f aca="false">IF($A4180="","",$A4180^2)</f>
        <v>426164.16015625</v>
      </c>
      <c r="E4180" s="32" t="n">
        <f aca="false">IF($A4180="","",IF($C4180&lt;=0,"",1/$C4180^2))</f>
        <v>0.0285838023391615</v>
      </c>
      <c r="F4180" s="33" t="n">
        <f aca="false">IF(OR(ROW()-設定!$B$30&lt;2,ROW()+設定!$B$30&gt;13701,N($A4180)&lt;=0,N(INDEX($A$2:$A$13701,MIN(13700,MAX(1,ROW()-1+設定!$B$30))))&lt;=0,$A4180&lt;設定!$B$28,$A4180&gt;設定!$B$29),0,IF(AND($C4180&gt;=MAX(INDEX($C$1:$C$13701,MAX(1,ROW()-設定!$B$24)):INDEX($C$1:$C$13701,MAX(1,ROW()-1))),$C4180&gt;MAX(INDEX($C$1:$C$13701,MIN(13701,ROW()+1)):INDEX($C$1:$C$13701,MIN(13701,ROW()+設定!$B$24))),$C4180&gt;=設定!$B$32,$C4180&gt;=MAX(MIN(INDEX($C$1:$C$13701,MAX(1,ROW()-設定!$B$26)):INDEX($C$1:$C$13701,MAX(1,ROW()-1))),MIN(INDEX($C$1:$C$13701,MIN(13701,ROW()+1)):INDEX($C$1:$C$13701,MIN(13701,ROW()+設定!$B$26))))*10^(設定!$B$27/20)),1,0))</f>
        <v>0</v>
      </c>
      <c r="G4180" s="33" t="n">
        <f aca="false">$G4179+IF($F4180=1,1,0)</f>
        <v>2</v>
      </c>
      <c r="H4180" s="0" t="str">
        <f aca="false">IF($F4180=1,$G4180,"")</f>
        <v/>
      </c>
    </row>
    <row r="4181" customFormat="false" ht="15" hidden="false" customHeight="false" outlineLevel="0" collapsed="false">
      <c r="A4181" s="30" t="n">
        <v>652.96875</v>
      </c>
      <c r="B4181" s="31" t="n">
        <v>15.4394</v>
      </c>
      <c r="C4181" s="32" t="n">
        <f aca="false">IF($A4181="","",IF(設定!$B$21="dB",10^($B4181/20),ABS($B4181)))</f>
        <v>5.91520771956808</v>
      </c>
      <c r="D4181" s="32" t="n">
        <f aca="false">IF($A4181="","",$A4181^2)</f>
        <v>426368.188476563</v>
      </c>
      <c r="E4181" s="32" t="n">
        <f aca="false">IF($A4181="","",IF($C4181&lt;=0,"",1/$C4181^2))</f>
        <v>0.028579853613706</v>
      </c>
      <c r="F4181" s="33" t="n">
        <f aca="false">IF(OR(ROW()-設定!$B$30&lt;2,ROW()+設定!$B$30&gt;13701,N($A4181)&lt;=0,N(INDEX($A$2:$A$13701,MIN(13700,MAX(1,ROW()-1+設定!$B$30))))&lt;=0,$A4181&lt;設定!$B$28,$A4181&gt;設定!$B$29),0,IF(AND($C4181&gt;=MAX(INDEX($C$1:$C$13701,MAX(1,ROW()-設定!$B$24)):INDEX($C$1:$C$13701,MAX(1,ROW()-1))),$C4181&gt;MAX(INDEX($C$1:$C$13701,MIN(13701,ROW()+1)):INDEX($C$1:$C$13701,MIN(13701,ROW()+設定!$B$24))),$C4181&gt;=設定!$B$32,$C4181&gt;=MAX(MIN(INDEX($C$1:$C$13701,MAX(1,ROW()-設定!$B$26)):INDEX($C$1:$C$13701,MAX(1,ROW()-1))),MIN(INDEX($C$1:$C$13701,MIN(13701,ROW()+1)):INDEX($C$1:$C$13701,MIN(13701,ROW()+設定!$B$26))))*10^(設定!$B$27/20)),1,0))</f>
        <v>0</v>
      </c>
      <c r="G4181" s="33" t="n">
        <f aca="false">$G4180+IF($F4181=1,1,0)</f>
        <v>2</v>
      </c>
      <c r="H4181" s="0" t="str">
        <f aca="false">IF($F4181=1,$G4181,"")</f>
        <v/>
      </c>
    </row>
    <row r="4182" customFormat="false" ht="15" hidden="false" customHeight="false" outlineLevel="0" collapsed="false">
      <c r="A4182" s="30" t="n">
        <v>653.125</v>
      </c>
      <c r="B4182" s="31" t="n">
        <v>15.3817</v>
      </c>
      <c r="C4182" s="32" t="n">
        <f aca="false">IF($A4182="","",IF(設定!$B$21="dB",10^($B4182/20),ABS($B4182)))</f>
        <v>5.87604347041919</v>
      </c>
      <c r="D4182" s="32" t="n">
        <f aca="false">IF($A4182="","",$A4182^2)</f>
        <v>426572.265625</v>
      </c>
      <c r="E4182" s="32" t="n">
        <f aca="false">IF($A4182="","",IF($C4182&lt;=0,"",1/$C4182^2))</f>
        <v>0.0289620967501865</v>
      </c>
      <c r="F4182" s="33" t="n">
        <f aca="false">IF(OR(ROW()-設定!$B$30&lt;2,ROW()+設定!$B$30&gt;13701,N($A4182)&lt;=0,N(INDEX($A$2:$A$13701,MIN(13700,MAX(1,ROW()-1+設定!$B$30))))&lt;=0,$A4182&lt;設定!$B$28,$A4182&gt;設定!$B$29),0,IF(AND($C4182&gt;=MAX(INDEX($C$1:$C$13701,MAX(1,ROW()-設定!$B$24)):INDEX($C$1:$C$13701,MAX(1,ROW()-1))),$C4182&gt;MAX(INDEX($C$1:$C$13701,MIN(13701,ROW()+1)):INDEX($C$1:$C$13701,MIN(13701,ROW()+設定!$B$24))),$C4182&gt;=設定!$B$32,$C4182&gt;=MAX(MIN(INDEX($C$1:$C$13701,MAX(1,ROW()-設定!$B$26)):INDEX($C$1:$C$13701,MAX(1,ROW()-1))),MIN(INDEX($C$1:$C$13701,MIN(13701,ROW()+1)):INDEX($C$1:$C$13701,MIN(13701,ROW()+設定!$B$26))))*10^(設定!$B$27/20)),1,0))</f>
        <v>0</v>
      </c>
      <c r="G4182" s="33" t="n">
        <f aca="false">$G4181+IF($F4182=1,1,0)</f>
        <v>2</v>
      </c>
      <c r="H4182" s="0" t="str">
        <f aca="false">IF($F4182=1,$G4182,"")</f>
        <v/>
      </c>
    </row>
    <row r="4183" customFormat="false" ht="15" hidden="false" customHeight="false" outlineLevel="0" collapsed="false">
      <c r="A4183" s="30" t="n">
        <v>653.28125</v>
      </c>
      <c r="B4183" s="31" t="n">
        <v>15.1153</v>
      </c>
      <c r="C4183" s="32" t="n">
        <f aca="false">IF($A4183="","",IF(設定!$B$21="dB",10^($B4183/20),ABS($B4183)))</f>
        <v>5.69855835574811</v>
      </c>
      <c r="D4183" s="32" t="n">
        <f aca="false">IF($A4183="","",$A4183^2)</f>
        <v>426776.391601563</v>
      </c>
      <c r="E4183" s="32" t="n">
        <f aca="false">IF($A4183="","",IF($C4183&lt;=0,"",1/$C4183^2))</f>
        <v>0.0307942761483153</v>
      </c>
      <c r="F4183" s="33" t="n">
        <f aca="false">IF(OR(ROW()-設定!$B$30&lt;2,ROW()+設定!$B$30&gt;13701,N($A4183)&lt;=0,N(INDEX($A$2:$A$13701,MIN(13700,MAX(1,ROW()-1+設定!$B$30))))&lt;=0,$A4183&lt;設定!$B$28,$A4183&gt;設定!$B$29),0,IF(AND($C4183&gt;=MAX(INDEX($C$1:$C$13701,MAX(1,ROW()-設定!$B$24)):INDEX($C$1:$C$13701,MAX(1,ROW()-1))),$C4183&gt;MAX(INDEX($C$1:$C$13701,MIN(13701,ROW()+1)):INDEX($C$1:$C$13701,MIN(13701,ROW()+設定!$B$24))),$C4183&gt;=設定!$B$32,$C4183&gt;=MAX(MIN(INDEX($C$1:$C$13701,MAX(1,ROW()-設定!$B$26)):INDEX($C$1:$C$13701,MAX(1,ROW()-1))),MIN(INDEX($C$1:$C$13701,MIN(13701,ROW()+1)):INDEX($C$1:$C$13701,MIN(13701,ROW()+設定!$B$26))))*10^(設定!$B$27/20)),1,0))</f>
        <v>0</v>
      </c>
      <c r="G4183" s="33" t="n">
        <f aca="false">$G4182+IF($F4183=1,1,0)</f>
        <v>2</v>
      </c>
      <c r="H4183" s="0" t="str">
        <f aca="false">IF($F4183=1,$G4183,"")</f>
        <v/>
      </c>
    </row>
    <row r="4184" customFormat="false" ht="15" hidden="false" customHeight="false" outlineLevel="0" collapsed="false">
      <c r="A4184" s="30" t="n">
        <v>653.4375</v>
      </c>
      <c r="B4184" s="31" t="n">
        <v>14.9121</v>
      </c>
      <c r="C4184" s="32" t="n">
        <f aca="false">IF($A4184="","",IF(設定!$B$21="dB",10^($B4184/20),ABS($B4184)))</f>
        <v>5.56679207120274</v>
      </c>
      <c r="D4184" s="32" t="n">
        <f aca="false">IF($A4184="","",$A4184^2)</f>
        <v>426980.56640625</v>
      </c>
      <c r="E4184" s="32" t="n">
        <f aca="false">IF($A4184="","",IF($C4184&lt;=0,"",1/$C4184^2))</f>
        <v>0.0322693338377303</v>
      </c>
      <c r="F4184" s="33" t="n">
        <f aca="false">IF(OR(ROW()-設定!$B$30&lt;2,ROW()+設定!$B$30&gt;13701,N($A4184)&lt;=0,N(INDEX($A$2:$A$13701,MIN(13700,MAX(1,ROW()-1+設定!$B$30))))&lt;=0,$A4184&lt;設定!$B$28,$A4184&gt;設定!$B$29),0,IF(AND($C4184&gt;=MAX(INDEX($C$1:$C$13701,MAX(1,ROW()-設定!$B$24)):INDEX($C$1:$C$13701,MAX(1,ROW()-1))),$C4184&gt;MAX(INDEX($C$1:$C$13701,MIN(13701,ROW()+1)):INDEX($C$1:$C$13701,MIN(13701,ROW()+設定!$B$24))),$C4184&gt;=設定!$B$32,$C4184&gt;=MAX(MIN(INDEX($C$1:$C$13701,MAX(1,ROW()-設定!$B$26)):INDEX($C$1:$C$13701,MAX(1,ROW()-1))),MIN(INDEX($C$1:$C$13701,MIN(13701,ROW()+1)):INDEX($C$1:$C$13701,MIN(13701,ROW()+設定!$B$26))))*10^(設定!$B$27/20)),1,0))</f>
        <v>0</v>
      </c>
      <c r="G4184" s="33" t="n">
        <f aca="false">$G4183+IF($F4184=1,1,0)</f>
        <v>2</v>
      </c>
      <c r="H4184" s="0" t="str">
        <f aca="false">IF($F4184=1,$G4184,"")</f>
        <v/>
      </c>
    </row>
    <row r="4185" customFormat="false" ht="15" hidden="false" customHeight="false" outlineLevel="0" collapsed="false">
      <c r="A4185" s="30" t="n">
        <v>653.59375</v>
      </c>
      <c r="B4185" s="31" t="n">
        <v>15.0194</v>
      </c>
      <c r="C4185" s="32" t="n">
        <f aca="false">IF($A4185="","",IF(設定!$B$21="dB",10^($B4185/20),ABS($B4185)))</f>
        <v>5.63598722460756</v>
      </c>
      <c r="D4185" s="32" t="n">
        <f aca="false">IF($A4185="","",$A4185^2)</f>
        <v>427184.790039063</v>
      </c>
      <c r="E4185" s="32" t="n">
        <f aca="false">IF($A4185="","",IF($C4185&lt;=0,"",1/$C4185^2))</f>
        <v>0.0314818322164365</v>
      </c>
      <c r="F4185" s="33" t="n">
        <f aca="false">IF(OR(ROW()-設定!$B$30&lt;2,ROW()+設定!$B$30&gt;13701,N($A4185)&lt;=0,N(INDEX($A$2:$A$13701,MIN(13700,MAX(1,ROW()-1+設定!$B$30))))&lt;=0,$A4185&lt;設定!$B$28,$A4185&gt;設定!$B$29),0,IF(AND($C4185&gt;=MAX(INDEX($C$1:$C$13701,MAX(1,ROW()-設定!$B$24)):INDEX($C$1:$C$13701,MAX(1,ROW()-1))),$C4185&gt;MAX(INDEX($C$1:$C$13701,MIN(13701,ROW()+1)):INDEX($C$1:$C$13701,MIN(13701,ROW()+設定!$B$24))),$C4185&gt;=設定!$B$32,$C4185&gt;=MAX(MIN(INDEX($C$1:$C$13701,MAX(1,ROW()-設定!$B$26)):INDEX($C$1:$C$13701,MAX(1,ROW()-1))),MIN(INDEX($C$1:$C$13701,MIN(13701,ROW()+1)):INDEX($C$1:$C$13701,MIN(13701,ROW()+設定!$B$26))))*10^(設定!$B$27/20)),1,0))</f>
        <v>0</v>
      </c>
      <c r="G4185" s="33" t="n">
        <f aca="false">$G4184+IF($F4185=1,1,0)</f>
        <v>2</v>
      </c>
      <c r="H4185" s="0" t="str">
        <f aca="false">IF($F4185=1,$G4185,"")</f>
        <v/>
      </c>
    </row>
    <row r="4186" customFormat="false" ht="15" hidden="false" customHeight="false" outlineLevel="0" collapsed="false">
      <c r="A4186" s="30" t="n">
        <v>653.75</v>
      </c>
      <c r="B4186" s="31" t="n">
        <v>15.0749</v>
      </c>
      <c r="C4186" s="32" t="n">
        <f aca="false">IF($A4186="","",IF(設定!$B$21="dB",10^($B4186/20),ABS($B4186)))</f>
        <v>5.67211464185839</v>
      </c>
      <c r="D4186" s="32" t="n">
        <f aca="false">IF($A4186="","",$A4186^2)</f>
        <v>427389.0625</v>
      </c>
      <c r="E4186" s="32" t="n">
        <f aca="false">IF($A4186="","",IF($C4186&lt;=0,"",1/$C4186^2))</f>
        <v>0.031082074710374</v>
      </c>
      <c r="F4186" s="33" t="n">
        <f aca="false">IF(OR(ROW()-設定!$B$30&lt;2,ROW()+設定!$B$30&gt;13701,N($A4186)&lt;=0,N(INDEX($A$2:$A$13701,MIN(13700,MAX(1,ROW()-1+設定!$B$30))))&lt;=0,$A4186&lt;設定!$B$28,$A4186&gt;設定!$B$29),0,IF(AND($C4186&gt;=MAX(INDEX($C$1:$C$13701,MAX(1,ROW()-設定!$B$24)):INDEX($C$1:$C$13701,MAX(1,ROW()-1))),$C4186&gt;MAX(INDEX($C$1:$C$13701,MIN(13701,ROW()+1)):INDEX($C$1:$C$13701,MIN(13701,ROW()+設定!$B$24))),$C4186&gt;=設定!$B$32,$C4186&gt;=MAX(MIN(INDEX($C$1:$C$13701,MAX(1,ROW()-設定!$B$26)):INDEX($C$1:$C$13701,MAX(1,ROW()-1))),MIN(INDEX($C$1:$C$13701,MIN(13701,ROW()+1)):INDEX($C$1:$C$13701,MIN(13701,ROW()+設定!$B$26))))*10^(設定!$B$27/20)),1,0))</f>
        <v>0</v>
      </c>
      <c r="G4186" s="33" t="n">
        <f aca="false">$G4185+IF($F4186=1,1,0)</f>
        <v>2</v>
      </c>
      <c r="H4186" s="0" t="str">
        <f aca="false">IF($F4186=1,$G4186,"")</f>
        <v/>
      </c>
    </row>
    <row r="4187" customFormat="false" ht="15" hidden="false" customHeight="false" outlineLevel="0" collapsed="false">
      <c r="A4187" s="30" t="n">
        <v>653.90625</v>
      </c>
      <c r="B4187" s="31" t="n">
        <v>14.8772</v>
      </c>
      <c r="C4187" s="32" t="n">
        <f aca="false">IF($A4187="","",IF(設定!$B$21="dB",10^($B4187/20),ABS($B4187)))</f>
        <v>5.54446951566552</v>
      </c>
      <c r="D4187" s="32" t="n">
        <f aca="false">IF($A4187="","",$A4187^2)</f>
        <v>427593.383789063</v>
      </c>
      <c r="E4187" s="32" t="n">
        <f aca="false">IF($A4187="","",IF($C4187&lt;=0,"",1/$C4187^2))</f>
        <v>0.0325296956490449</v>
      </c>
      <c r="F4187" s="33" t="n">
        <f aca="false">IF(OR(ROW()-設定!$B$30&lt;2,ROW()+設定!$B$30&gt;13701,N($A4187)&lt;=0,N(INDEX($A$2:$A$13701,MIN(13700,MAX(1,ROW()-1+設定!$B$30))))&lt;=0,$A4187&lt;設定!$B$28,$A4187&gt;設定!$B$29),0,IF(AND($C4187&gt;=MAX(INDEX($C$1:$C$13701,MAX(1,ROW()-設定!$B$24)):INDEX($C$1:$C$13701,MAX(1,ROW()-1))),$C4187&gt;MAX(INDEX($C$1:$C$13701,MIN(13701,ROW()+1)):INDEX($C$1:$C$13701,MIN(13701,ROW()+設定!$B$24))),$C4187&gt;=設定!$B$32,$C4187&gt;=MAX(MIN(INDEX($C$1:$C$13701,MAX(1,ROW()-設定!$B$26)):INDEX($C$1:$C$13701,MAX(1,ROW()-1))),MIN(INDEX($C$1:$C$13701,MIN(13701,ROW()+1)):INDEX($C$1:$C$13701,MIN(13701,ROW()+設定!$B$26))))*10^(設定!$B$27/20)),1,0))</f>
        <v>0</v>
      </c>
      <c r="G4187" s="33" t="n">
        <f aca="false">$G4186+IF($F4187=1,1,0)</f>
        <v>2</v>
      </c>
      <c r="H4187" s="0" t="str">
        <f aca="false">IF($F4187=1,$G4187,"")</f>
        <v/>
      </c>
    </row>
    <row r="4188" customFormat="false" ht="15" hidden="false" customHeight="false" outlineLevel="0" collapsed="false">
      <c r="A4188" s="30" t="n">
        <v>654.0625</v>
      </c>
      <c r="B4188" s="31" t="n">
        <v>14.7437</v>
      </c>
      <c r="C4188" s="32" t="n">
        <f aca="false">IF($A4188="","",IF(設定!$B$21="dB",10^($B4188/20),ABS($B4188)))</f>
        <v>5.45990391588558</v>
      </c>
      <c r="D4188" s="32" t="n">
        <f aca="false">IF($A4188="","",$A4188^2)</f>
        <v>427797.75390625</v>
      </c>
      <c r="E4188" s="32" t="n">
        <f aca="false">IF($A4188="","",IF($C4188&lt;=0,"",1/$C4188^2))</f>
        <v>0.0335451702215037</v>
      </c>
      <c r="F4188" s="33" t="n">
        <f aca="false">IF(OR(ROW()-設定!$B$30&lt;2,ROW()+設定!$B$30&gt;13701,N($A4188)&lt;=0,N(INDEX($A$2:$A$13701,MIN(13700,MAX(1,ROW()-1+設定!$B$30))))&lt;=0,$A4188&lt;設定!$B$28,$A4188&gt;設定!$B$29),0,IF(AND($C4188&gt;=MAX(INDEX($C$1:$C$13701,MAX(1,ROW()-設定!$B$24)):INDEX($C$1:$C$13701,MAX(1,ROW()-1))),$C4188&gt;MAX(INDEX($C$1:$C$13701,MIN(13701,ROW()+1)):INDEX($C$1:$C$13701,MIN(13701,ROW()+設定!$B$24))),$C4188&gt;=設定!$B$32,$C4188&gt;=MAX(MIN(INDEX($C$1:$C$13701,MAX(1,ROW()-設定!$B$26)):INDEX($C$1:$C$13701,MAX(1,ROW()-1))),MIN(INDEX($C$1:$C$13701,MIN(13701,ROW()+1)):INDEX($C$1:$C$13701,MIN(13701,ROW()+設定!$B$26))))*10^(設定!$B$27/20)),1,0))</f>
        <v>0</v>
      </c>
      <c r="G4188" s="33" t="n">
        <f aca="false">$G4187+IF($F4188=1,1,0)</f>
        <v>2</v>
      </c>
      <c r="H4188" s="0" t="str">
        <f aca="false">IF($F4188=1,$G4188,"")</f>
        <v/>
      </c>
    </row>
    <row r="4189" customFormat="false" ht="15" hidden="false" customHeight="false" outlineLevel="0" collapsed="false">
      <c r="A4189" s="30" t="n">
        <v>654.21875</v>
      </c>
      <c r="B4189" s="31" t="n">
        <v>14.8804</v>
      </c>
      <c r="C4189" s="32" t="n">
        <f aca="false">IF($A4189="","",IF(設定!$B$21="dB",10^($B4189/20),ABS($B4189)))</f>
        <v>5.54651255004011</v>
      </c>
      <c r="D4189" s="32" t="n">
        <f aca="false">IF($A4189="","",$A4189^2)</f>
        <v>428002.172851563</v>
      </c>
      <c r="E4189" s="32" t="n">
        <f aca="false">IF($A4189="","",IF($C4189&lt;=0,"",1/$C4189^2))</f>
        <v>0.0325057357117661</v>
      </c>
      <c r="F4189" s="33" t="n">
        <f aca="false">IF(OR(ROW()-設定!$B$30&lt;2,ROW()+設定!$B$30&gt;13701,N($A4189)&lt;=0,N(INDEX($A$2:$A$13701,MIN(13700,MAX(1,ROW()-1+設定!$B$30))))&lt;=0,$A4189&lt;設定!$B$28,$A4189&gt;設定!$B$29),0,IF(AND($C4189&gt;=MAX(INDEX($C$1:$C$13701,MAX(1,ROW()-設定!$B$24)):INDEX($C$1:$C$13701,MAX(1,ROW()-1))),$C4189&gt;MAX(INDEX($C$1:$C$13701,MIN(13701,ROW()+1)):INDEX($C$1:$C$13701,MIN(13701,ROW()+設定!$B$24))),$C4189&gt;=設定!$B$32,$C4189&gt;=MAX(MIN(INDEX($C$1:$C$13701,MAX(1,ROW()-設定!$B$26)):INDEX($C$1:$C$13701,MAX(1,ROW()-1))),MIN(INDEX($C$1:$C$13701,MIN(13701,ROW()+1)):INDEX($C$1:$C$13701,MIN(13701,ROW()+設定!$B$26))))*10^(設定!$B$27/20)),1,0))</f>
        <v>0</v>
      </c>
      <c r="G4189" s="33" t="n">
        <f aca="false">$G4188+IF($F4189=1,1,0)</f>
        <v>2</v>
      </c>
      <c r="H4189" s="0" t="str">
        <f aca="false">IF($F4189=1,$G4189,"")</f>
        <v/>
      </c>
    </row>
    <row r="4190" customFormat="false" ht="15" hidden="false" customHeight="false" outlineLevel="0" collapsed="false">
      <c r="A4190" s="30" t="n">
        <v>654.375</v>
      </c>
      <c r="B4190" s="31" t="n">
        <v>14.4392</v>
      </c>
      <c r="C4190" s="32" t="n">
        <f aca="false">IF($A4190="","",IF(設定!$B$21="dB",10^($B4190/20),ABS($B4190)))</f>
        <v>5.2718130399423</v>
      </c>
      <c r="D4190" s="32" t="n">
        <f aca="false">IF($A4190="","",$A4190^2)</f>
        <v>428206.640625</v>
      </c>
      <c r="E4190" s="32" t="n">
        <f aca="false">IF($A4190="","",IF($C4190&lt;=0,"",1/$C4190^2))</f>
        <v>0.0359815609536159</v>
      </c>
      <c r="F4190" s="33" t="n">
        <f aca="false">IF(OR(ROW()-設定!$B$30&lt;2,ROW()+設定!$B$30&gt;13701,N($A4190)&lt;=0,N(INDEX($A$2:$A$13701,MIN(13700,MAX(1,ROW()-1+設定!$B$30))))&lt;=0,$A4190&lt;設定!$B$28,$A4190&gt;設定!$B$29),0,IF(AND($C4190&gt;=MAX(INDEX($C$1:$C$13701,MAX(1,ROW()-設定!$B$24)):INDEX($C$1:$C$13701,MAX(1,ROW()-1))),$C4190&gt;MAX(INDEX($C$1:$C$13701,MIN(13701,ROW()+1)):INDEX($C$1:$C$13701,MIN(13701,ROW()+設定!$B$24))),$C4190&gt;=設定!$B$32,$C4190&gt;=MAX(MIN(INDEX($C$1:$C$13701,MAX(1,ROW()-設定!$B$26)):INDEX($C$1:$C$13701,MAX(1,ROW()-1))),MIN(INDEX($C$1:$C$13701,MIN(13701,ROW()+1)):INDEX($C$1:$C$13701,MIN(13701,ROW()+設定!$B$26))))*10^(設定!$B$27/20)),1,0))</f>
        <v>0</v>
      </c>
      <c r="G4190" s="33" t="n">
        <f aca="false">$G4189+IF($F4190=1,1,0)</f>
        <v>2</v>
      </c>
      <c r="H4190" s="0" t="str">
        <f aca="false">IF($F4190=1,$G4190,"")</f>
        <v/>
      </c>
    </row>
    <row r="4191" customFormat="false" ht="15" hidden="false" customHeight="false" outlineLevel="0" collapsed="false">
      <c r="A4191" s="30" t="n">
        <v>654.53125</v>
      </c>
      <c r="B4191" s="31" t="n">
        <v>14.5563</v>
      </c>
      <c r="C4191" s="32" t="n">
        <f aca="false">IF($A4191="","",IF(設定!$B$21="dB",10^($B4191/20),ABS($B4191)))</f>
        <v>5.34336695104271</v>
      </c>
      <c r="D4191" s="32" t="n">
        <f aca="false">IF($A4191="","",$A4191^2)</f>
        <v>428411.157226563</v>
      </c>
      <c r="E4191" s="32" t="n">
        <f aca="false">IF($A4191="","",IF($C4191&lt;=0,"",1/$C4191^2))</f>
        <v>0.0350243432118993</v>
      </c>
      <c r="F4191" s="33" t="n">
        <f aca="false">IF(OR(ROW()-設定!$B$30&lt;2,ROW()+設定!$B$30&gt;13701,N($A4191)&lt;=0,N(INDEX($A$2:$A$13701,MIN(13700,MAX(1,ROW()-1+設定!$B$30))))&lt;=0,$A4191&lt;設定!$B$28,$A4191&gt;設定!$B$29),0,IF(AND($C4191&gt;=MAX(INDEX($C$1:$C$13701,MAX(1,ROW()-設定!$B$24)):INDEX($C$1:$C$13701,MAX(1,ROW()-1))),$C4191&gt;MAX(INDEX($C$1:$C$13701,MIN(13701,ROW()+1)):INDEX($C$1:$C$13701,MIN(13701,ROW()+設定!$B$24))),$C4191&gt;=設定!$B$32,$C4191&gt;=MAX(MIN(INDEX($C$1:$C$13701,MAX(1,ROW()-設定!$B$26)):INDEX($C$1:$C$13701,MAX(1,ROW()-1))),MIN(INDEX($C$1:$C$13701,MIN(13701,ROW()+1)):INDEX($C$1:$C$13701,MIN(13701,ROW()+設定!$B$26))))*10^(設定!$B$27/20)),1,0))</f>
        <v>0</v>
      </c>
      <c r="G4191" s="33" t="n">
        <f aca="false">$G4190+IF($F4191=1,1,0)</f>
        <v>2</v>
      </c>
      <c r="H4191" s="0" t="str">
        <f aca="false">IF($F4191=1,$G4191,"")</f>
        <v/>
      </c>
    </row>
    <row r="4192" customFormat="false" ht="15" hidden="false" customHeight="false" outlineLevel="0" collapsed="false">
      <c r="A4192" s="30" t="n">
        <v>654.6875</v>
      </c>
      <c r="B4192" s="31" t="n">
        <v>14.3173</v>
      </c>
      <c r="C4192" s="32" t="n">
        <f aca="false">IF($A4192="","",IF(設定!$B$21="dB",10^($B4192/20),ABS($B4192)))</f>
        <v>5.19834381424709</v>
      </c>
      <c r="D4192" s="32" t="n">
        <f aca="false">IF($A4192="","",$A4192^2)</f>
        <v>428615.72265625</v>
      </c>
      <c r="E4192" s="32" t="n">
        <f aca="false">IF($A4192="","",IF($C4192&lt;=0,"",1/$C4192^2))</f>
        <v>0.0370058172696431</v>
      </c>
      <c r="F4192" s="33" t="n">
        <f aca="false">IF(OR(ROW()-設定!$B$30&lt;2,ROW()+設定!$B$30&gt;13701,N($A4192)&lt;=0,N(INDEX($A$2:$A$13701,MIN(13700,MAX(1,ROW()-1+設定!$B$30))))&lt;=0,$A4192&lt;設定!$B$28,$A4192&gt;設定!$B$29),0,IF(AND($C4192&gt;=MAX(INDEX($C$1:$C$13701,MAX(1,ROW()-設定!$B$24)):INDEX($C$1:$C$13701,MAX(1,ROW()-1))),$C4192&gt;MAX(INDEX($C$1:$C$13701,MIN(13701,ROW()+1)):INDEX($C$1:$C$13701,MIN(13701,ROW()+設定!$B$24))),$C4192&gt;=設定!$B$32,$C4192&gt;=MAX(MIN(INDEX($C$1:$C$13701,MAX(1,ROW()-設定!$B$26)):INDEX($C$1:$C$13701,MAX(1,ROW()-1))),MIN(INDEX($C$1:$C$13701,MIN(13701,ROW()+1)):INDEX($C$1:$C$13701,MIN(13701,ROW()+設定!$B$26))))*10^(設定!$B$27/20)),1,0))</f>
        <v>0</v>
      </c>
      <c r="G4192" s="33" t="n">
        <f aca="false">$G4191+IF($F4192=1,1,0)</f>
        <v>2</v>
      </c>
      <c r="H4192" s="0" t="str">
        <f aca="false">IF($F4192=1,$G4192,"")</f>
        <v/>
      </c>
    </row>
    <row r="4193" customFormat="false" ht="15" hidden="false" customHeight="false" outlineLevel="0" collapsed="false">
      <c r="A4193" s="30" t="n">
        <v>654.84375</v>
      </c>
      <c r="B4193" s="31" t="n">
        <v>14.2971</v>
      </c>
      <c r="C4193" s="32" t="n">
        <f aca="false">IF($A4193="","",IF(設定!$B$21="dB",10^($B4193/20),ABS($B4193)))</f>
        <v>5.18626853562485</v>
      </c>
      <c r="D4193" s="32" t="n">
        <f aca="false">IF($A4193="","",$A4193^2)</f>
        <v>428820.336914063</v>
      </c>
      <c r="E4193" s="32" t="n">
        <f aca="false">IF($A4193="","",IF($C4193&lt;=0,"",1/$C4193^2))</f>
        <v>0.0371783404476678</v>
      </c>
      <c r="F4193" s="33" t="n">
        <f aca="false">IF(OR(ROW()-設定!$B$30&lt;2,ROW()+設定!$B$30&gt;13701,N($A4193)&lt;=0,N(INDEX($A$2:$A$13701,MIN(13700,MAX(1,ROW()-1+設定!$B$30))))&lt;=0,$A4193&lt;設定!$B$28,$A4193&gt;設定!$B$29),0,IF(AND($C4193&gt;=MAX(INDEX($C$1:$C$13701,MAX(1,ROW()-設定!$B$24)):INDEX($C$1:$C$13701,MAX(1,ROW()-1))),$C4193&gt;MAX(INDEX($C$1:$C$13701,MIN(13701,ROW()+1)):INDEX($C$1:$C$13701,MIN(13701,ROW()+設定!$B$24))),$C4193&gt;=設定!$B$32,$C4193&gt;=MAX(MIN(INDEX($C$1:$C$13701,MAX(1,ROW()-設定!$B$26)):INDEX($C$1:$C$13701,MAX(1,ROW()-1))),MIN(INDEX($C$1:$C$13701,MIN(13701,ROW()+1)):INDEX($C$1:$C$13701,MIN(13701,ROW()+設定!$B$26))))*10^(設定!$B$27/20)),1,0))</f>
        <v>0</v>
      </c>
      <c r="G4193" s="33" t="n">
        <f aca="false">$G4192+IF($F4193=1,1,0)</f>
        <v>2</v>
      </c>
      <c r="H4193" s="0" t="str">
        <f aca="false">IF($F4193=1,$G4193,"")</f>
        <v/>
      </c>
    </row>
    <row r="4194" customFormat="false" ht="15" hidden="false" customHeight="false" outlineLevel="0" collapsed="false">
      <c r="A4194" s="30" t="n">
        <v>655</v>
      </c>
      <c r="B4194" s="31" t="n">
        <v>14.2161</v>
      </c>
      <c r="C4194" s="32" t="n">
        <f aca="false">IF($A4194="","",IF(設定!$B$21="dB",10^($B4194/20),ABS($B4194)))</f>
        <v>5.13812895687864</v>
      </c>
      <c r="D4194" s="32" t="n">
        <f aca="false">IF($A4194="","",$A4194^2)</f>
        <v>429025</v>
      </c>
      <c r="E4194" s="32" t="n">
        <f aca="false">IF($A4194="","",IF($C4194&lt;=0,"",1/$C4194^2))</f>
        <v>0.0378782581893477</v>
      </c>
      <c r="F4194" s="33" t="n">
        <f aca="false">IF(OR(ROW()-設定!$B$30&lt;2,ROW()+設定!$B$30&gt;13701,N($A4194)&lt;=0,N(INDEX($A$2:$A$13701,MIN(13700,MAX(1,ROW()-1+設定!$B$30))))&lt;=0,$A4194&lt;設定!$B$28,$A4194&gt;設定!$B$29),0,IF(AND($C4194&gt;=MAX(INDEX($C$1:$C$13701,MAX(1,ROW()-設定!$B$24)):INDEX($C$1:$C$13701,MAX(1,ROW()-1))),$C4194&gt;MAX(INDEX($C$1:$C$13701,MIN(13701,ROW()+1)):INDEX($C$1:$C$13701,MIN(13701,ROW()+設定!$B$24))),$C4194&gt;=設定!$B$32,$C4194&gt;=MAX(MIN(INDEX($C$1:$C$13701,MAX(1,ROW()-設定!$B$26)):INDEX($C$1:$C$13701,MAX(1,ROW()-1))),MIN(INDEX($C$1:$C$13701,MIN(13701,ROW()+1)):INDEX($C$1:$C$13701,MIN(13701,ROW()+設定!$B$26))))*10^(設定!$B$27/20)),1,0))</f>
        <v>0</v>
      </c>
      <c r="G4194" s="33" t="n">
        <f aca="false">$G4193+IF($F4194=1,1,0)</f>
        <v>2</v>
      </c>
      <c r="H4194" s="0" t="str">
        <f aca="false">IF($F4194=1,$G4194,"")</f>
        <v/>
      </c>
    </row>
    <row r="4195" customFormat="false" ht="15" hidden="false" customHeight="false" outlineLevel="0" collapsed="false">
      <c r="A4195" s="30" t="n">
        <v>655.15625</v>
      </c>
      <c r="B4195" s="31" t="n">
        <v>14.2782</v>
      </c>
      <c r="C4195" s="32" t="n">
        <f aca="false">IF($A4195="","",IF(設定!$B$21="dB",10^($B4195/20),ABS($B4195)))</f>
        <v>5.17499578024434</v>
      </c>
      <c r="D4195" s="32" t="n">
        <f aca="false">IF($A4195="","",$A4195^2)</f>
        <v>429229.711914063</v>
      </c>
      <c r="E4195" s="32" t="n">
        <f aca="false">IF($A4195="","",IF($C4195&lt;=0,"",1/$C4195^2))</f>
        <v>0.0373404889103759</v>
      </c>
      <c r="F4195" s="33" t="n">
        <f aca="false">IF(OR(ROW()-設定!$B$30&lt;2,ROW()+設定!$B$30&gt;13701,N($A4195)&lt;=0,N(INDEX($A$2:$A$13701,MIN(13700,MAX(1,ROW()-1+設定!$B$30))))&lt;=0,$A4195&lt;設定!$B$28,$A4195&gt;設定!$B$29),0,IF(AND($C4195&gt;=MAX(INDEX($C$1:$C$13701,MAX(1,ROW()-設定!$B$24)):INDEX($C$1:$C$13701,MAX(1,ROW()-1))),$C4195&gt;MAX(INDEX($C$1:$C$13701,MIN(13701,ROW()+1)):INDEX($C$1:$C$13701,MIN(13701,ROW()+設定!$B$24))),$C4195&gt;=設定!$B$32,$C4195&gt;=MAX(MIN(INDEX($C$1:$C$13701,MAX(1,ROW()-設定!$B$26)):INDEX($C$1:$C$13701,MAX(1,ROW()-1))),MIN(INDEX($C$1:$C$13701,MIN(13701,ROW()+1)):INDEX($C$1:$C$13701,MIN(13701,ROW()+設定!$B$26))))*10^(設定!$B$27/20)),1,0))</f>
        <v>0</v>
      </c>
      <c r="G4195" s="33" t="n">
        <f aca="false">$G4194+IF($F4195=1,1,0)</f>
        <v>2</v>
      </c>
      <c r="H4195" s="0" t="str">
        <f aca="false">IF($F4195=1,$G4195,"")</f>
        <v/>
      </c>
    </row>
    <row r="4196" customFormat="false" ht="15" hidden="false" customHeight="false" outlineLevel="0" collapsed="false">
      <c r="A4196" s="30" t="n">
        <v>655.3125</v>
      </c>
      <c r="B4196" s="31" t="n">
        <v>13.9385</v>
      </c>
      <c r="C4196" s="32" t="n">
        <f aca="false">IF($A4196="","",IF(設定!$B$21="dB",10^($B4196/20),ABS($B4196)))</f>
        <v>4.97651136251152</v>
      </c>
      <c r="D4196" s="32" t="n">
        <f aca="false">IF($A4196="","",$A4196^2)</f>
        <v>429434.47265625</v>
      </c>
      <c r="E4196" s="32" t="n">
        <f aca="false">IF($A4196="","",IF($C4196&lt;=0,"",1/$C4196^2))</f>
        <v>0.0403784831226058</v>
      </c>
      <c r="F4196" s="33" t="n">
        <f aca="false">IF(OR(ROW()-設定!$B$30&lt;2,ROW()+設定!$B$30&gt;13701,N($A4196)&lt;=0,N(INDEX($A$2:$A$13701,MIN(13700,MAX(1,ROW()-1+設定!$B$30))))&lt;=0,$A4196&lt;設定!$B$28,$A4196&gt;設定!$B$29),0,IF(AND($C4196&gt;=MAX(INDEX($C$1:$C$13701,MAX(1,ROW()-設定!$B$24)):INDEX($C$1:$C$13701,MAX(1,ROW()-1))),$C4196&gt;MAX(INDEX($C$1:$C$13701,MIN(13701,ROW()+1)):INDEX($C$1:$C$13701,MIN(13701,ROW()+設定!$B$24))),$C4196&gt;=設定!$B$32,$C4196&gt;=MAX(MIN(INDEX($C$1:$C$13701,MAX(1,ROW()-設定!$B$26)):INDEX($C$1:$C$13701,MAX(1,ROW()-1))),MIN(INDEX($C$1:$C$13701,MIN(13701,ROW()+1)):INDEX($C$1:$C$13701,MIN(13701,ROW()+設定!$B$26))))*10^(設定!$B$27/20)),1,0))</f>
        <v>0</v>
      </c>
      <c r="G4196" s="33" t="n">
        <f aca="false">$G4195+IF($F4196=1,1,0)</f>
        <v>2</v>
      </c>
      <c r="H4196" s="0" t="str">
        <f aca="false">IF($F4196=1,$G4196,"")</f>
        <v/>
      </c>
    </row>
    <row r="4197" customFormat="false" ht="15" hidden="false" customHeight="false" outlineLevel="0" collapsed="false">
      <c r="A4197" s="30" t="n">
        <v>655.46875</v>
      </c>
      <c r="B4197" s="31" t="n">
        <v>13.8959</v>
      </c>
      <c r="C4197" s="32" t="n">
        <f aca="false">IF($A4197="","",IF(設定!$B$21="dB",10^($B4197/20),ABS($B4197)))</f>
        <v>4.95216378666445</v>
      </c>
      <c r="D4197" s="32" t="n">
        <f aca="false">IF($A4197="","",$A4197^2)</f>
        <v>429639.282226563</v>
      </c>
      <c r="E4197" s="32" t="n">
        <f aca="false">IF($A4197="","",IF($C4197&lt;=0,"",1/$C4197^2))</f>
        <v>0.0407765050779391</v>
      </c>
      <c r="F4197" s="33" t="n">
        <f aca="false">IF(OR(ROW()-設定!$B$30&lt;2,ROW()+設定!$B$30&gt;13701,N($A4197)&lt;=0,N(INDEX($A$2:$A$13701,MIN(13700,MAX(1,ROW()-1+設定!$B$30))))&lt;=0,$A4197&lt;設定!$B$28,$A4197&gt;設定!$B$29),0,IF(AND($C4197&gt;=MAX(INDEX($C$1:$C$13701,MAX(1,ROW()-設定!$B$24)):INDEX($C$1:$C$13701,MAX(1,ROW()-1))),$C4197&gt;MAX(INDEX($C$1:$C$13701,MIN(13701,ROW()+1)):INDEX($C$1:$C$13701,MIN(13701,ROW()+設定!$B$24))),$C4197&gt;=設定!$B$32,$C4197&gt;=MAX(MIN(INDEX($C$1:$C$13701,MAX(1,ROW()-設定!$B$26)):INDEX($C$1:$C$13701,MAX(1,ROW()-1))),MIN(INDEX($C$1:$C$13701,MIN(13701,ROW()+1)):INDEX($C$1:$C$13701,MIN(13701,ROW()+設定!$B$26))))*10^(設定!$B$27/20)),1,0))</f>
        <v>0</v>
      </c>
      <c r="G4197" s="33" t="n">
        <f aca="false">$G4196+IF($F4197=1,1,0)</f>
        <v>2</v>
      </c>
      <c r="H4197" s="0" t="str">
        <f aca="false">IF($F4197=1,$G4197,"")</f>
        <v/>
      </c>
    </row>
    <row r="4198" customFormat="false" ht="15" hidden="false" customHeight="false" outlineLevel="0" collapsed="false">
      <c r="A4198" s="30" t="n">
        <v>655.625</v>
      </c>
      <c r="B4198" s="31" t="n">
        <v>13.6992</v>
      </c>
      <c r="C4198" s="32" t="n">
        <f aca="false">IF($A4198="","",IF(設定!$B$21="dB",10^($B4198/20),ABS($B4198)))</f>
        <v>4.84127775714621</v>
      </c>
      <c r="D4198" s="32" t="n">
        <f aca="false">IF($A4198="","",$A4198^2)</f>
        <v>429844.140625</v>
      </c>
      <c r="E4198" s="32" t="n">
        <f aca="false">IF($A4198="","",IF($C4198&lt;=0,"",1/$C4198^2))</f>
        <v>0.0426658104890694</v>
      </c>
      <c r="F4198" s="33" t="n">
        <f aca="false">IF(OR(ROW()-設定!$B$30&lt;2,ROW()+設定!$B$30&gt;13701,N($A4198)&lt;=0,N(INDEX($A$2:$A$13701,MIN(13700,MAX(1,ROW()-1+設定!$B$30))))&lt;=0,$A4198&lt;設定!$B$28,$A4198&gt;設定!$B$29),0,IF(AND($C4198&gt;=MAX(INDEX($C$1:$C$13701,MAX(1,ROW()-設定!$B$24)):INDEX($C$1:$C$13701,MAX(1,ROW()-1))),$C4198&gt;MAX(INDEX($C$1:$C$13701,MIN(13701,ROW()+1)):INDEX($C$1:$C$13701,MIN(13701,ROW()+設定!$B$24))),$C4198&gt;=設定!$B$32,$C4198&gt;=MAX(MIN(INDEX($C$1:$C$13701,MAX(1,ROW()-設定!$B$26)):INDEX($C$1:$C$13701,MAX(1,ROW()-1))),MIN(INDEX($C$1:$C$13701,MIN(13701,ROW()+1)):INDEX($C$1:$C$13701,MIN(13701,ROW()+設定!$B$26))))*10^(設定!$B$27/20)),1,0))</f>
        <v>0</v>
      </c>
      <c r="G4198" s="33" t="n">
        <f aca="false">$G4197+IF($F4198=1,1,0)</f>
        <v>2</v>
      </c>
      <c r="H4198" s="0" t="str">
        <f aca="false">IF($F4198=1,$G4198,"")</f>
        <v/>
      </c>
    </row>
    <row r="4199" customFormat="false" ht="15" hidden="false" customHeight="false" outlineLevel="0" collapsed="false">
      <c r="A4199" s="30" t="n">
        <v>655.78125</v>
      </c>
      <c r="B4199" s="31" t="n">
        <v>13.8332</v>
      </c>
      <c r="C4199" s="32" t="n">
        <f aca="false">IF($A4199="","",IF(設定!$B$21="dB",10^($B4199/20),ABS($B4199)))</f>
        <v>4.91654479041475</v>
      </c>
      <c r="D4199" s="32" t="n">
        <f aca="false">IF($A4199="","",$A4199^2)</f>
        <v>430049.047851563</v>
      </c>
      <c r="E4199" s="32" t="n">
        <f aca="false">IF($A4199="","",IF($C4199&lt;=0,"",1/$C4199^2))</f>
        <v>0.0413694740941801</v>
      </c>
      <c r="F4199" s="33" t="n">
        <f aca="false">IF(OR(ROW()-設定!$B$30&lt;2,ROW()+設定!$B$30&gt;13701,N($A4199)&lt;=0,N(INDEX($A$2:$A$13701,MIN(13700,MAX(1,ROW()-1+設定!$B$30))))&lt;=0,$A4199&lt;設定!$B$28,$A4199&gt;設定!$B$29),0,IF(AND($C4199&gt;=MAX(INDEX($C$1:$C$13701,MAX(1,ROW()-設定!$B$24)):INDEX($C$1:$C$13701,MAX(1,ROW()-1))),$C4199&gt;MAX(INDEX($C$1:$C$13701,MIN(13701,ROW()+1)):INDEX($C$1:$C$13701,MIN(13701,ROW()+設定!$B$24))),$C4199&gt;=設定!$B$32,$C4199&gt;=MAX(MIN(INDEX($C$1:$C$13701,MAX(1,ROW()-設定!$B$26)):INDEX($C$1:$C$13701,MAX(1,ROW()-1))),MIN(INDEX($C$1:$C$13701,MIN(13701,ROW()+1)):INDEX($C$1:$C$13701,MIN(13701,ROW()+設定!$B$26))))*10^(設定!$B$27/20)),1,0))</f>
        <v>0</v>
      </c>
      <c r="G4199" s="33" t="n">
        <f aca="false">$G4198+IF($F4199=1,1,0)</f>
        <v>2</v>
      </c>
      <c r="H4199" s="0" t="str">
        <f aca="false">IF($F4199=1,$G4199,"")</f>
        <v/>
      </c>
    </row>
    <row r="4200" customFormat="false" ht="15" hidden="false" customHeight="false" outlineLevel="0" collapsed="false">
      <c r="A4200" s="30" t="n">
        <v>655.9375</v>
      </c>
      <c r="B4200" s="31" t="n">
        <v>13.6503</v>
      </c>
      <c r="C4200" s="32" t="n">
        <f aca="false">IF($A4200="","",IF(設定!$B$21="dB",10^($B4200/20),ABS($B4200)))</f>
        <v>4.81409881021239</v>
      </c>
      <c r="D4200" s="32" t="n">
        <f aca="false">IF($A4200="","",$A4200^2)</f>
        <v>430254.00390625</v>
      </c>
      <c r="E4200" s="32" t="n">
        <f aca="false">IF($A4200="","",IF($C4200&lt;=0,"",1/$C4200^2))</f>
        <v>0.0431489269575474</v>
      </c>
      <c r="F4200" s="33" t="n">
        <f aca="false">IF(OR(ROW()-設定!$B$30&lt;2,ROW()+設定!$B$30&gt;13701,N($A4200)&lt;=0,N(INDEX($A$2:$A$13701,MIN(13700,MAX(1,ROW()-1+設定!$B$30))))&lt;=0,$A4200&lt;設定!$B$28,$A4200&gt;設定!$B$29),0,IF(AND($C4200&gt;=MAX(INDEX($C$1:$C$13701,MAX(1,ROW()-設定!$B$24)):INDEX($C$1:$C$13701,MAX(1,ROW()-1))),$C4200&gt;MAX(INDEX($C$1:$C$13701,MIN(13701,ROW()+1)):INDEX($C$1:$C$13701,MIN(13701,ROW()+設定!$B$24))),$C4200&gt;=設定!$B$32,$C4200&gt;=MAX(MIN(INDEX($C$1:$C$13701,MAX(1,ROW()-設定!$B$26)):INDEX($C$1:$C$13701,MAX(1,ROW()-1))),MIN(INDEX($C$1:$C$13701,MIN(13701,ROW()+1)):INDEX($C$1:$C$13701,MIN(13701,ROW()+設定!$B$26))))*10^(設定!$B$27/20)),1,0))</f>
        <v>0</v>
      </c>
      <c r="G4200" s="33" t="n">
        <f aca="false">$G4199+IF($F4200=1,1,0)</f>
        <v>2</v>
      </c>
      <c r="H4200" s="0" t="str">
        <f aca="false">IF($F4200=1,$G4200,"")</f>
        <v/>
      </c>
    </row>
    <row r="4201" customFormat="false" ht="15" hidden="false" customHeight="false" outlineLevel="0" collapsed="false">
      <c r="A4201" s="30" t="n">
        <v>656.09375</v>
      </c>
      <c r="B4201" s="31" t="n">
        <v>13.6574</v>
      </c>
      <c r="C4201" s="32" t="n">
        <f aca="false">IF($A4201="","",IF(設定!$B$21="dB",10^($B4201/20),ABS($B4201)))</f>
        <v>4.81803554858862</v>
      </c>
      <c r="D4201" s="32" t="n">
        <f aca="false">IF($A4201="","",$A4201^2)</f>
        <v>430459.008789063</v>
      </c>
      <c r="E4201" s="32" t="n">
        <f aca="false">IF($A4201="","",IF($C4201&lt;=0,"",1/$C4201^2))</f>
        <v>0.0430784431939685</v>
      </c>
      <c r="F4201" s="33" t="n">
        <f aca="false">IF(OR(ROW()-設定!$B$30&lt;2,ROW()+設定!$B$30&gt;13701,N($A4201)&lt;=0,N(INDEX($A$2:$A$13701,MIN(13700,MAX(1,ROW()-1+設定!$B$30))))&lt;=0,$A4201&lt;設定!$B$28,$A4201&gt;設定!$B$29),0,IF(AND($C4201&gt;=MAX(INDEX($C$1:$C$13701,MAX(1,ROW()-設定!$B$24)):INDEX($C$1:$C$13701,MAX(1,ROW()-1))),$C4201&gt;MAX(INDEX($C$1:$C$13701,MIN(13701,ROW()+1)):INDEX($C$1:$C$13701,MIN(13701,ROW()+設定!$B$24))),$C4201&gt;=設定!$B$32,$C4201&gt;=MAX(MIN(INDEX($C$1:$C$13701,MAX(1,ROW()-設定!$B$26)):INDEX($C$1:$C$13701,MAX(1,ROW()-1))),MIN(INDEX($C$1:$C$13701,MIN(13701,ROW()+1)):INDEX($C$1:$C$13701,MIN(13701,ROW()+設定!$B$26))))*10^(設定!$B$27/20)),1,0))</f>
        <v>0</v>
      </c>
      <c r="G4201" s="33" t="n">
        <f aca="false">$G4200+IF($F4201=1,1,0)</f>
        <v>2</v>
      </c>
      <c r="H4201" s="0" t="str">
        <f aca="false">IF($F4201=1,$G4201,"")</f>
        <v/>
      </c>
    </row>
    <row r="4202" customFormat="false" ht="15" hidden="false" customHeight="false" outlineLevel="0" collapsed="false">
      <c r="A4202" s="30" t="n">
        <v>656.25</v>
      </c>
      <c r="B4202" s="31" t="n">
        <v>13.4169</v>
      </c>
      <c r="C4202" s="32" t="n">
        <f aca="false">IF($A4202="","",IF(設定!$B$21="dB",10^($B4202/20),ABS($B4202)))</f>
        <v>4.68646092180699</v>
      </c>
      <c r="D4202" s="32" t="n">
        <f aca="false">IF($A4202="","",$A4202^2)</f>
        <v>430664.0625</v>
      </c>
      <c r="E4202" s="32" t="n">
        <f aca="false">IF($A4202="","",IF($C4202&lt;=0,"",1/$C4202^2))</f>
        <v>0.0455312947193349</v>
      </c>
      <c r="F4202" s="33" t="n">
        <f aca="false">IF(OR(ROW()-設定!$B$30&lt;2,ROW()+設定!$B$30&gt;13701,N($A4202)&lt;=0,N(INDEX($A$2:$A$13701,MIN(13700,MAX(1,ROW()-1+設定!$B$30))))&lt;=0,$A4202&lt;設定!$B$28,$A4202&gt;設定!$B$29),0,IF(AND($C4202&gt;=MAX(INDEX($C$1:$C$13701,MAX(1,ROW()-設定!$B$24)):INDEX($C$1:$C$13701,MAX(1,ROW()-1))),$C4202&gt;MAX(INDEX($C$1:$C$13701,MIN(13701,ROW()+1)):INDEX($C$1:$C$13701,MIN(13701,ROW()+設定!$B$24))),$C4202&gt;=設定!$B$32,$C4202&gt;=MAX(MIN(INDEX($C$1:$C$13701,MAX(1,ROW()-設定!$B$26)):INDEX($C$1:$C$13701,MAX(1,ROW()-1))),MIN(INDEX($C$1:$C$13701,MIN(13701,ROW()+1)):INDEX($C$1:$C$13701,MIN(13701,ROW()+設定!$B$26))))*10^(設定!$B$27/20)),1,0))</f>
        <v>0</v>
      </c>
      <c r="G4202" s="33" t="n">
        <f aca="false">$G4201+IF($F4202=1,1,0)</f>
        <v>2</v>
      </c>
      <c r="H4202" s="0" t="str">
        <f aca="false">IF($F4202=1,$G4202,"")</f>
        <v/>
      </c>
    </row>
    <row r="4203" customFormat="false" ht="15" hidden="false" customHeight="false" outlineLevel="0" collapsed="false">
      <c r="A4203" s="30" t="n">
        <v>656.40625</v>
      </c>
      <c r="B4203" s="31" t="n">
        <v>13.4079</v>
      </c>
      <c r="C4203" s="32" t="n">
        <f aca="false">IF($A4203="","",IF(設定!$B$21="dB",10^($B4203/20),ABS($B4203)))</f>
        <v>4.68160749793519</v>
      </c>
      <c r="D4203" s="32" t="n">
        <f aca="false">IF($A4203="","",$A4203^2)</f>
        <v>430869.165039063</v>
      </c>
      <c r="E4203" s="32" t="n">
        <f aca="false">IF($A4203="","",IF($C4203&lt;=0,"",1/$C4203^2))</f>
        <v>0.0456257482672681</v>
      </c>
      <c r="F4203" s="33" t="n">
        <f aca="false">IF(OR(ROW()-設定!$B$30&lt;2,ROW()+設定!$B$30&gt;13701,N($A4203)&lt;=0,N(INDEX($A$2:$A$13701,MIN(13700,MAX(1,ROW()-1+設定!$B$30))))&lt;=0,$A4203&lt;設定!$B$28,$A4203&gt;設定!$B$29),0,IF(AND($C4203&gt;=MAX(INDEX($C$1:$C$13701,MAX(1,ROW()-設定!$B$24)):INDEX($C$1:$C$13701,MAX(1,ROW()-1))),$C4203&gt;MAX(INDEX($C$1:$C$13701,MIN(13701,ROW()+1)):INDEX($C$1:$C$13701,MIN(13701,ROW()+設定!$B$24))),$C4203&gt;=設定!$B$32,$C4203&gt;=MAX(MIN(INDEX($C$1:$C$13701,MAX(1,ROW()-設定!$B$26)):INDEX($C$1:$C$13701,MAX(1,ROW()-1))),MIN(INDEX($C$1:$C$13701,MIN(13701,ROW()+1)):INDEX($C$1:$C$13701,MIN(13701,ROW()+設定!$B$26))))*10^(設定!$B$27/20)),1,0))</f>
        <v>0</v>
      </c>
      <c r="G4203" s="33" t="n">
        <f aca="false">$G4202+IF($F4203=1,1,0)</f>
        <v>2</v>
      </c>
      <c r="H4203" s="0" t="str">
        <f aca="false">IF($F4203=1,$G4203,"")</f>
        <v/>
      </c>
    </row>
    <row r="4204" customFormat="false" ht="15" hidden="false" customHeight="false" outlineLevel="0" collapsed="false">
      <c r="A4204" s="30" t="n">
        <v>656.5625</v>
      </c>
      <c r="B4204" s="31" t="n">
        <v>13.4687</v>
      </c>
      <c r="C4204" s="32" t="n">
        <f aca="false">IF($A4204="","",IF(設定!$B$21="dB",10^($B4204/20),ABS($B4204)))</f>
        <v>4.71449305166588</v>
      </c>
      <c r="D4204" s="32" t="n">
        <f aca="false">IF($A4204="","",$A4204^2)</f>
        <v>431074.31640625</v>
      </c>
      <c r="E4204" s="32" t="n">
        <f aca="false">IF($A4204="","",IF($C4204&lt;=0,"",1/$C4204^2))</f>
        <v>0.0449914510376474</v>
      </c>
      <c r="F4204" s="33" t="n">
        <f aca="false">IF(OR(ROW()-設定!$B$30&lt;2,ROW()+設定!$B$30&gt;13701,N($A4204)&lt;=0,N(INDEX($A$2:$A$13701,MIN(13700,MAX(1,ROW()-1+設定!$B$30))))&lt;=0,$A4204&lt;設定!$B$28,$A4204&gt;設定!$B$29),0,IF(AND($C4204&gt;=MAX(INDEX($C$1:$C$13701,MAX(1,ROW()-設定!$B$24)):INDEX($C$1:$C$13701,MAX(1,ROW()-1))),$C4204&gt;MAX(INDEX($C$1:$C$13701,MIN(13701,ROW()+1)):INDEX($C$1:$C$13701,MIN(13701,ROW()+設定!$B$24))),$C4204&gt;=設定!$B$32,$C4204&gt;=MAX(MIN(INDEX($C$1:$C$13701,MAX(1,ROW()-設定!$B$26)):INDEX($C$1:$C$13701,MAX(1,ROW()-1))),MIN(INDEX($C$1:$C$13701,MIN(13701,ROW()+1)):INDEX($C$1:$C$13701,MIN(13701,ROW()+設定!$B$26))))*10^(設定!$B$27/20)),1,0))</f>
        <v>0</v>
      </c>
      <c r="G4204" s="33" t="n">
        <f aca="false">$G4203+IF($F4204=1,1,0)</f>
        <v>2</v>
      </c>
      <c r="H4204" s="0" t="str">
        <f aca="false">IF($F4204=1,$G4204,"")</f>
        <v/>
      </c>
    </row>
    <row r="4205" customFormat="false" ht="15" hidden="false" customHeight="false" outlineLevel="0" collapsed="false">
      <c r="A4205" s="30" t="n">
        <v>656.71875</v>
      </c>
      <c r="B4205" s="31" t="n">
        <v>13.2584</v>
      </c>
      <c r="C4205" s="32" t="n">
        <f aca="false">IF($A4205="","",IF(設定!$B$21="dB",10^($B4205/20),ABS($B4205)))</f>
        <v>4.60171798995601</v>
      </c>
      <c r="D4205" s="32" t="n">
        <f aca="false">IF($A4205="","",$A4205^2)</f>
        <v>431279.516601563</v>
      </c>
      <c r="E4205" s="32" t="n">
        <f aca="false">IF($A4205="","",IF($C4205&lt;=0,"",1/$C4205^2))</f>
        <v>0.0472236987755234</v>
      </c>
      <c r="F4205" s="33" t="n">
        <f aca="false">IF(OR(ROW()-設定!$B$30&lt;2,ROW()+設定!$B$30&gt;13701,N($A4205)&lt;=0,N(INDEX($A$2:$A$13701,MIN(13700,MAX(1,ROW()-1+設定!$B$30))))&lt;=0,$A4205&lt;設定!$B$28,$A4205&gt;設定!$B$29),0,IF(AND($C4205&gt;=MAX(INDEX($C$1:$C$13701,MAX(1,ROW()-設定!$B$24)):INDEX($C$1:$C$13701,MAX(1,ROW()-1))),$C4205&gt;MAX(INDEX($C$1:$C$13701,MIN(13701,ROW()+1)):INDEX($C$1:$C$13701,MIN(13701,ROW()+設定!$B$24))),$C4205&gt;=設定!$B$32,$C4205&gt;=MAX(MIN(INDEX($C$1:$C$13701,MAX(1,ROW()-設定!$B$26)):INDEX($C$1:$C$13701,MAX(1,ROW()-1))),MIN(INDEX($C$1:$C$13701,MIN(13701,ROW()+1)):INDEX($C$1:$C$13701,MIN(13701,ROW()+設定!$B$26))))*10^(設定!$B$27/20)),1,0))</f>
        <v>0</v>
      </c>
      <c r="G4205" s="33" t="n">
        <f aca="false">$G4204+IF($F4205=1,1,0)</f>
        <v>2</v>
      </c>
      <c r="H4205" s="0" t="str">
        <f aca="false">IF($F4205=1,$G4205,"")</f>
        <v/>
      </c>
    </row>
    <row r="4206" customFormat="false" ht="15" hidden="false" customHeight="false" outlineLevel="0" collapsed="false">
      <c r="A4206" s="30" t="n">
        <v>656.875</v>
      </c>
      <c r="B4206" s="31" t="n">
        <v>13.2579</v>
      </c>
      <c r="C4206" s="32" t="n">
        <f aca="false">IF($A4206="","",IF(設定!$B$21="dB",10^($B4206/20),ABS($B4206)))</f>
        <v>4.60145310139904</v>
      </c>
      <c r="D4206" s="32" t="n">
        <f aca="false">IF($A4206="","",$A4206^2)</f>
        <v>431484.765625</v>
      </c>
      <c r="E4206" s="32" t="n">
        <f aca="false">IF($A4206="","",IF($C4206&lt;=0,"",1/$C4206^2))</f>
        <v>0.0472291359177463</v>
      </c>
      <c r="F4206" s="33" t="n">
        <f aca="false">IF(OR(ROW()-設定!$B$30&lt;2,ROW()+設定!$B$30&gt;13701,N($A4206)&lt;=0,N(INDEX($A$2:$A$13701,MIN(13700,MAX(1,ROW()-1+設定!$B$30))))&lt;=0,$A4206&lt;設定!$B$28,$A4206&gt;設定!$B$29),0,IF(AND($C4206&gt;=MAX(INDEX($C$1:$C$13701,MAX(1,ROW()-設定!$B$24)):INDEX($C$1:$C$13701,MAX(1,ROW()-1))),$C4206&gt;MAX(INDEX($C$1:$C$13701,MIN(13701,ROW()+1)):INDEX($C$1:$C$13701,MIN(13701,ROW()+設定!$B$24))),$C4206&gt;=設定!$B$32,$C4206&gt;=MAX(MIN(INDEX($C$1:$C$13701,MAX(1,ROW()-設定!$B$26)):INDEX($C$1:$C$13701,MAX(1,ROW()-1))),MIN(INDEX($C$1:$C$13701,MIN(13701,ROW()+1)):INDEX($C$1:$C$13701,MIN(13701,ROW()+設定!$B$26))))*10^(設定!$B$27/20)),1,0))</f>
        <v>0</v>
      </c>
      <c r="G4206" s="33" t="n">
        <f aca="false">$G4205+IF($F4206=1,1,0)</f>
        <v>2</v>
      </c>
      <c r="H4206" s="0" t="str">
        <f aca="false">IF($F4206=1,$G4206,"")</f>
        <v/>
      </c>
    </row>
    <row r="4207" customFormat="false" ht="15" hidden="false" customHeight="false" outlineLevel="0" collapsed="false">
      <c r="A4207" s="30" t="n">
        <v>657.03125</v>
      </c>
      <c r="B4207" s="31" t="n">
        <v>13.1637</v>
      </c>
      <c r="C4207" s="32" t="n">
        <f aca="false">IF($A4207="","",IF(設定!$B$21="dB",10^($B4207/20),ABS($B4207)))</f>
        <v>4.55181916450487</v>
      </c>
      <c r="D4207" s="32" t="n">
        <f aca="false">IF($A4207="","",$A4207^2)</f>
        <v>431690.063476563</v>
      </c>
      <c r="E4207" s="32" t="n">
        <f aca="false">IF($A4207="","",IF($C4207&lt;=0,"",1/$C4207^2))</f>
        <v>0.0482647432220499</v>
      </c>
      <c r="F4207" s="33" t="n">
        <f aca="false">IF(OR(ROW()-設定!$B$30&lt;2,ROW()+設定!$B$30&gt;13701,N($A4207)&lt;=0,N(INDEX($A$2:$A$13701,MIN(13700,MAX(1,ROW()-1+設定!$B$30))))&lt;=0,$A4207&lt;設定!$B$28,$A4207&gt;設定!$B$29),0,IF(AND($C4207&gt;=MAX(INDEX($C$1:$C$13701,MAX(1,ROW()-設定!$B$24)):INDEX($C$1:$C$13701,MAX(1,ROW()-1))),$C4207&gt;MAX(INDEX($C$1:$C$13701,MIN(13701,ROW()+1)):INDEX($C$1:$C$13701,MIN(13701,ROW()+設定!$B$24))),$C4207&gt;=設定!$B$32,$C4207&gt;=MAX(MIN(INDEX($C$1:$C$13701,MAX(1,ROW()-設定!$B$26)):INDEX($C$1:$C$13701,MAX(1,ROW()-1))),MIN(INDEX($C$1:$C$13701,MIN(13701,ROW()+1)):INDEX($C$1:$C$13701,MIN(13701,ROW()+設定!$B$26))))*10^(設定!$B$27/20)),1,0))</f>
        <v>0</v>
      </c>
      <c r="G4207" s="33" t="n">
        <f aca="false">$G4206+IF($F4207=1,1,0)</f>
        <v>2</v>
      </c>
      <c r="H4207" s="0" t="str">
        <f aca="false">IF($F4207=1,$G4207,"")</f>
        <v/>
      </c>
    </row>
    <row r="4208" customFormat="false" ht="15" hidden="false" customHeight="false" outlineLevel="0" collapsed="false">
      <c r="A4208" s="30" t="n">
        <v>657.1875</v>
      </c>
      <c r="B4208" s="31" t="n">
        <v>12.9877</v>
      </c>
      <c r="C4208" s="32" t="n">
        <f aca="false">IF($A4208="","",IF(設定!$B$21="dB",10^($B4208/20),ABS($B4208)))</f>
        <v>4.46051495716208</v>
      </c>
      <c r="D4208" s="32" t="n">
        <f aca="false">IF($A4208="","",$A4208^2)</f>
        <v>431895.41015625</v>
      </c>
      <c r="E4208" s="32" t="n">
        <f aca="false">IF($A4208="","",IF($C4208&lt;=0,"",1/$C4208^2))</f>
        <v>0.0502608697889329</v>
      </c>
      <c r="F4208" s="33" t="n">
        <f aca="false">IF(OR(ROW()-設定!$B$30&lt;2,ROW()+設定!$B$30&gt;13701,N($A4208)&lt;=0,N(INDEX($A$2:$A$13701,MIN(13700,MAX(1,ROW()-1+設定!$B$30))))&lt;=0,$A4208&lt;設定!$B$28,$A4208&gt;設定!$B$29),0,IF(AND($C4208&gt;=MAX(INDEX($C$1:$C$13701,MAX(1,ROW()-設定!$B$24)):INDEX($C$1:$C$13701,MAX(1,ROW()-1))),$C4208&gt;MAX(INDEX($C$1:$C$13701,MIN(13701,ROW()+1)):INDEX($C$1:$C$13701,MIN(13701,ROW()+設定!$B$24))),$C4208&gt;=設定!$B$32,$C4208&gt;=MAX(MIN(INDEX($C$1:$C$13701,MAX(1,ROW()-設定!$B$26)):INDEX($C$1:$C$13701,MAX(1,ROW()-1))),MIN(INDEX($C$1:$C$13701,MIN(13701,ROW()+1)):INDEX($C$1:$C$13701,MIN(13701,ROW()+設定!$B$26))))*10^(設定!$B$27/20)),1,0))</f>
        <v>0</v>
      </c>
      <c r="G4208" s="33" t="n">
        <f aca="false">$G4207+IF($F4208=1,1,0)</f>
        <v>2</v>
      </c>
      <c r="H4208" s="0" t="str">
        <f aca="false">IF($F4208=1,$G4208,"")</f>
        <v/>
      </c>
    </row>
    <row r="4209" customFormat="false" ht="15" hidden="false" customHeight="false" outlineLevel="0" collapsed="false">
      <c r="A4209" s="30" t="n">
        <v>657.34375</v>
      </c>
      <c r="B4209" s="31" t="n">
        <v>12.7769</v>
      </c>
      <c r="C4209" s="32" t="n">
        <f aca="false">IF($A4209="","",IF(設定!$B$21="dB",10^($B4209/20),ABS($B4209)))</f>
        <v>4.35356466931641</v>
      </c>
      <c r="D4209" s="32" t="n">
        <f aca="false">IF($A4209="","",$A4209^2)</f>
        <v>432100.805664063</v>
      </c>
      <c r="E4209" s="32" t="n">
        <f aca="false">IF($A4209="","",IF($C4209&lt;=0,"",1/$C4209^2))</f>
        <v>0.0527606333171908</v>
      </c>
      <c r="F4209" s="33" t="n">
        <f aca="false">IF(OR(ROW()-設定!$B$30&lt;2,ROW()+設定!$B$30&gt;13701,N($A4209)&lt;=0,N(INDEX($A$2:$A$13701,MIN(13700,MAX(1,ROW()-1+設定!$B$30))))&lt;=0,$A4209&lt;設定!$B$28,$A4209&gt;設定!$B$29),0,IF(AND($C4209&gt;=MAX(INDEX($C$1:$C$13701,MAX(1,ROW()-設定!$B$24)):INDEX($C$1:$C$13701,MAX(1,ROW()-1))),$C4209&gt;MAX(INDEX($C$1:$C$13701,MIN(13701,ROW()+1)):INDEX($C$1:$C$13701,MIN(13701,ROW()+設定!$B$24))),$C4209&gt;=設定!$B$32,$C4209&gt;=MAX(MIN(INDEX($C$1:$C$13701,MAX(1,ROW()-設定!$B$26)):INDEX($C$1:$C$13701,MAX(1,ROW()-1))),MIN(INDEX($C$1:$C$13701,MIN(13701,ROW()+1)):INDEX($C$1:$C$13701,MIN(13701,ROW()+設定!$B$26))))*10^(設定!$B$27/20)),1,0))</f>
        <v>0</v>
      </c>
      <c r="G4209" s="33" t="n">
        <f aca="false">$G4208+IF($F4209=1,1,0)</f>
        <v>2</v>
      </c>
      <c r="H4209" s="0" t="str">
        <f aca="false">IF($F4209=1,$G4209,"")</f>
        <v/>
      </c>
    </row>
    <row r="4210" customFormat="false" ht="15" hidden="false" customHeight="false" outlineLevel="0" collapsed="false">
      <c r="A4210" s="30" t="n">
        <v>657.5</v>
      </c>
      <c r="B4210" s="31" t="n">
        <v>12.9595</v>
      </c>
      <c r="C4210" s="32" t="n">
        <f aca="false">IF($A4210="","",IF(設定!$B$21="dB",10^($B4210/20),ABS($B4210)))</f>
        <v>4.4460567317257</v>
      </c>
      <c r="D4210" s="32" t="n">
        <f aca="false">IF($A4210="","",$A4210^2)</f>
        <v>432306.25</v>
      </c>
      <c r="E4210" s="32" t="n">
        <f aca="false">IF($A4210="","",IF($C4210&lt;=0,"",1/$C4210^2))</f>
        <v>0.0505882900571851</v>
      </c>
      <c r="F4210" s="33" t="n">
        <f aca="false">IF(OR(ROW()-設定!$B$30&lt;2,ROW()+設定!$B$30&gt;13701,N($A4210)&lt;=0,N(INDEX($A$2:$A$13701,MIN(13700,MAX(1,ROW()-1+設定!$B$30))))&lt;=0,$A4210&lt;設定!$B$28,$A4210&gt;設定!$B$29),0,IF(AND($C4210&gt;=MAX(INDEX($C$1:$C$13701,MAX(1,ROW()-設定!$B$24)):INDEX($C$1:$C$13701,MAX(1,ROW()-1))),$C4210&gt;MAX(INDEX($C$1:$C$13701,MIN(13701,ROW()+1)):INDEX($C$1:$C$13701,MIN(13701,ROW()+設定!$B$24))),$C4210&gt;=設定!$B$32,$C4210&gt;=MAX(MIN(INDEX($C$1:$C$13701,MAX(1,ROW()-設定!$B$26)):INDEX($C$1:$C$13701,MAX(1,ROW()-1))),MIN(INDEX($C$1:$C$13701,MIN(13701,ROW()+1)):INDEX($C$1:$C$13701,MIN(13701,ROW()+設定!$B$26))))*10^(設定!$B$27/20)),1,0))</f>
        <v>0</v>
      </c>
      <c r="G4210" s="33" t="n">
        <f aca="false">$G4209+IF($F4210=1,1,0)</f>
        <v>2</v>
      </c>
      <c r="H4210" s="0" t="str">
        <f aca="false">IF($F4210=1,$G4210,"")</f>
        <v/>
      </c>
    </row>
    <row r="4211" customFormat="false" ht="15" hidden="false" customHeight="false" outlineLevel="0" collapsed="false">
      <c r="A4211" s="30" t="n">
        <v>657.65625</v>
      </c>
      <c r="B4211" s="31" t="n">
        <v>12.7913</v>
      </c>
      <c r="C4211" s="32" t="n">
        <f aca="false">IF($A4211="","",IF(設定!$B$21="dB",10^($B4211/20),ABS($B4211)))</f>
        <v>4.3607882617574</v>
      </c>
      <c r="D4211" s="32" t="n">
        <f aca="false">IF($A4211="","",$A4211^2)</f>
        <v>432511.743164063</v>
      </c>
      <c r="E4211" s="32" t="n">
        <f aca="false">IF($A4211="","",IF($C4211&lt;=0,"",1/$C4211^2))</f>
        <v>0.0525859834017363</v>
      </c>
      <c r="F4211" s="33" t="n">
        <f aca="false">IF(OR(ROW()-設定!$B$30&lt;2,ROW()+設定!$B$30&gt;13701,N($A4211)&lt;=0,N(INDEX($A$2:$A$13701,MIN(13700,MAX(1,ROW()-1+設定!$B$30))))&lt;=0,$A4211&lt;設定!$B$28,$A4211&gt;設定!$B$29),0,IF(AND($C4211&gt;=MAX(INDEX($C$1:$C$13701,MAX(1,ROW()-設定!$B$24)):INDEX($C$1:$C$13701,MAX(1,ROW()-1))),$C4211&gt;MAX(INDEX($C$1:$C$13701,MIN(13701,ROW()+1)):INDEX($C$1:$C$13701,MIN(13701,ROW()+設定!$B$24))),$C4211&gt;=設定!$B$32,$C4211&gt;=MAX(MIN(INDEX($C$1:$C$13701,MAX(1,ROW()-設定!$B$26)):INDEX($C$1:$C$13701,MAX(1,ROW()-1))),MIN(INDEX($C$1:$C$13701,MIN(13701,ROW()+1)):INDEX($C$1:$C$13701,MIN(13701,ROW()+設定!$B$26))))*10^(設定!$B$27/20)),1,0))</f>
        <v>0</v>
      </c>
      <c r="G4211" s="33" t="n">
        <f aca="false">$G4210+IF($F4211=1,1,0)</f>
        <v>2</v>
      </c>
      <c r="H4211" s="0" t="str">
        <f aca="false">IF($F4211=1,$G4211,"")</f>
        <v/>
      </c>
    </row>
    <row r="4212" customFormat="false" ht="15" hidden="false" customHeight="false" outlineLevel="0" collapsed="false">
      <c r="A4212" s="30" t="n">
        <v>657.8125</v>
      </c>
      <c r="B4212" s="31" t="n">
        <v>12.7916</v>
      </c>
      <c r="C4212" s="32" t="n">
        <f aca="false">IF($A4212="","",IF(設定!$B$21="dB",10^($B4212/20),ABS($B4212)))</f>
        <v>4.36093888064916</v>
      </c>
      <c r="D4212" s="32" t="n">
        <f aca="false">IF($A4212="","",$A4212^2)</f>
        <v>432717.28515625</v>
      </c>
      <c r="E4212" s="32" t="n">
        <f aca="false">IF($A4212="","",IF($C4212&lt;=0,"",1/$C4212^2))</f>
        <v>0.0525823510161514</v>
      </c>
      <c r="F4212" s="33" t="n">
        <f aca="false">IF(OR(ROW()-設定!$B$30&lt;2,ROW()+設定!$B$30&gt;13701,N($A4212)&lt;=0,N(INDEX($A$2:$A$13701,MIN(13700,MAX(1,ROW()-1+設定!$B$30))))&lt;=0,$A4212&lt;設定!$B$28,$A4212&gt;設定!$B$29),0,IF(AND($C4212&gt;=MAX(INDEX($C$1:$C$13701,MAX(1,ROW()-設定!$B$24)):INDEX($C$1:$C$13701,MAX(1,ROW()-1))),$C4212&gt;MAX(INDEX($C$1:$C$13701,MIN(13701,ROW()+1)):INDEX($C$1:$C$13701,MIN(13701,ROW()+設定!$B$24))),$C4212&gt;=設定!$B$32,$C4212&gt;=MAX(MIN(INDEX($C$1:$C$13701,MAX(1,ROW()-設定!$B$26)):INDEX($C$1:$C$13701,MAX(1,ROW()-1))),MIN(INDEX($C$1:$C$13701,MIN(13701,ROW()+1)):INDEX($C$1:$C$13701,MIN(13701,ROW()+設定!$B$26))))*10^(設定!$B$27/20)),1,0))</f>
        <v>0</v>
      </c>
      <c r="G4212" s="33" t="n">
        <f aca="false">$G4211+IF($F4212=1,1,0)</f>
        <v>2</v>
      </c>
      <c r="H4212" s="0" t="str">
        <f aca="false">IF($F4212=1,$G4212,"")</f>
        <v/>
      </c>
    </row>
    <row r="4213" customFormat="false" ht="15" hidden="false" customHeight="false" outlineLevel="0" collapsed="false">
      <c r="A4213" s="30" t="n">
        <v>657.96875</v>
      </c>
      <c r="B4213" s="31" t="n">
        <v>12.3938</v>
      </c>
      <c r="C4213" s="32" t="n">
        <f aca="false">IF($A4213="","",IF(設定!$B$21="dB",10^($B4213/20),ABS($B4213)))</f>
        <v>4.16571927704421</v>
      </c>
      <c r="D4213" s="32" t="n">
        <f aca="false">IF($A4213="","",$A4213^2)</f>
        <v>432922.875976563</v>
      </c>
      <c r="E4213" s="32" t="n">
        <f aca="false">IF($A4213="","",IF($C4213&lt;=0,"",1/$C4213^2))</f>
        <v>0.0576262023645284</v>
      </c>
      <c r="F4213" s="33" t="n">
        <f aca="false">IF(OR(ROW()-設定!$B$30&lt;2,ROW()+設定!$B$30&gt;13701,N($A4213)&lt;=0,N(INDEX($A$2:$A$13701,MIN(13700,MAX(1,ROW()-1+設定!$B$30))))&lt;=0,$A4213&lt;設定!$B$28,$A4213&gt;設定!$B$29),0,IF(AND($C4213&gt;=MAX(INDEX($C$1:$C$13701,MAX(1,ROW()-設定!$B$24)):INDEX($C$1:$C$13701,MAX(1,ROW()-1))),$C4213&gt;MAX(INDEX($C$1:$C$13701,MIN(13701,ROW()+1)):INDEX($C$1:$C$13701,MIN(13701,ROW()+設定!$B$24))),$C4213&gt;=設定!$B$32,$C4213&gt;=MAX(MIN(INDEX($C$1:$C$13701,MAX(1,ROW()-設定!$B$26)):INDEX($C$1:$C$13701,MAX(1,ROW()-1))),MIN(INDEX($C$1:$C$13701,MIN(13701,ROW()+1)):INDEX($C$1:$C$13701,MIN(13701,ROW()+設定!$B$26))))*10^(設定!$B$27/20)),1,0))</f>
        <v>0</v>
      </c>
      <c r="G4213" s="33" t="n">
        <f aca="false">$G4212+IF($F4213=1,1,0)</f>
        <v>2</v>
      </c>
      <c r="H4213" s="0" t="str">
        <f aca="false">IF($F4213=1,$G4213,"")</f>
        <v/>
      </c>
    </row>
    <row r="4214" customFormat="false" ht="15" hidden="false" customHeight="false" outlineLevel="0" collapsed="false">
      <c r="A4214" s="30" t="n">
        <v>658.125</v>
      </c>
      <c r="B4214" s="31" t="n">
        <v>12.3484</v>
      </c>
      <c r="C4214" s="32" t="n">
        <f aca="false">IF($A4214="","",IF(設定!$B$21="dB",10^($B4214/20),ABS($B4214)))</f>
        <v>4.14400241661244</v>
      </c>
      <c r="D4214" s="32" t="n">
        <f aca="false">IF($A4214="","",$A4214^2)</f>
        <v>433128.515625</v>
      </c>
      <c r="E4214" s="32" t="n">
        <f aca="false">IF($A4214="","",IF($C4214&lt;=0,"",1/$C4214^2))</f>
        <v>0.058231771203044</v>
      </c>
      <c r="F4214" s="33" t="n">
        <f aca="false">IF(OR(ROW()-設定!$B$30&lt;2,ROW()+設定!$B$30&gt;13701,N($A4214)&lt;=0,N(INDEX($A$2:$A$13701,MIN(13700,MAX(1,ROW()-1+設定!$B$30))))&lt;=0,$A4214&lt;設定!$B$28,$A4214&gt;設定!$B$29),0,IF(AND($C4214&gt;=MAX(INDEX($C$1:$C$13701,MAX(1,ROW()-設定!$B$24)):INDEX($C$1:$C$13701,MAX(1,ROW()-1))),$C4214&gt;MAX(INDEX($C$1:$C$13701,MIN(13701,ROW()+1)):INDEX($C$1:$C$13701,MIN(13701,ROW()+設定!$B$24))),$C4214&gt;=設定!$B$32,$C4214&gt;=MAX(MIN(INDEX($C$1:$C$13701,MAX(1,ROW()-設定!$B$26)):INDEX($C$1:$C$13701,MAX(1,ROW()-1))),MIN(INDEX($C$1:$C$13701,MIN(13701,ROW()+1)):INDEX($C$1:$C$13701,MIN(13701,ROW()+設定!$B$26))))*10^(設定!$B$27/20)),1,0))</f>
        <v>0</v>
      </c>
      <c r="G4214" s="33" t="n">
        <f aca="false">$G4213+IF($F4214=1,1,0)</f>
        <v>2</v>
      </c>
      <c r="H4214" s="0" t="str">
        <f aca="false">IF($F4214=1,$G4214,"")</f>
        <v/>
      </c>
    </row>
    <row r="4215" customFormat="false" ht="15" hidden="false" customHeight="false" outlineLevel="0" collapsed="false">
      <c r="A4215" s="30" t="n">
        <v>658.28125</v>
      </c>
      <c r="B4215" s="31" t="n">
        <v>12.2129</v>
      </c>
      <c r="C4215" s="32" t="n">
        <f aca="false">IF($A4215="","",IF(設定!$B$21="dB",10^($B4215/20),ABS($B4215)))</f>
        <v>4.07985755212349</v>
      </c>
      <c r="D4215" s="32" t="n">
        <f aca="false">IF($A4215="","",$A4215^2)</f>
        <v>433334.204101563</v>
      </c>
      <c r="E4215" s="32" t="n">
        <f aca="false">IF($A4215="","",IF($C4215&lt;=0,"",1/$C4215^2))</f>
        <v>0.0600772437913012</v>
      </c>
      <c r="F4215" s="33" t="n">
        <f aca="false">IF(OR(ROW()-設定!$B$30&lt;2,ROW()+設定!$B$30&gt;13701,N($A4215)&lt;=0,N(INDEX($A$2:$A$13701,MIN(13700,MAX(1,ROW()-1+設定!$B$30))))&lt;=0,$A4215&lt;設定!$B$28,$A4215&gt;設定!$B$29),0,IF(AND($C4215&gt;=MAX(INDEX($C$1:$C$13701,MAX(1,ROW()-設定!$B$24)):INDEX($C$1:$C$13701,MAX(1,ROW()-1))),$C4215&gt;MAX(INDEX($C$1:$C$13701,MIN(13701,ROW()+1)):INDEX($C$1:$C$13701,MIN(13701,ROW()+設定!$B$24))),$C4215&gt;=設定!$B$32,$C4215&gt;=MAX(MIN(INDEX($C$1:$C$13701,MAX(1,ROW()-設定!$B$26)):INDEX($C$1:$C$13701,MAX(1,ROW()-1))),MIN(INDEX($C$1:$C$13701,MIN(13701,ROW()+1)):INDEX($C$1:$C$13701,MIN(13701,ROW()+設定!$B$26))))*10^(設定!$B$27/20)),1,0))</f>
        <v>0</v>
      </c>
      <c r="G4215" s="33" t="n">
        <f aca="false">$G4214+IF($F4215=1,1,0)</f>
        <v>2</v>
      </c>
      <c r="H4215" s="0" t="str">
        <f aca="false">IF($F4215=1,$G4215,"")</f>
        <v/>
      </c>
    </row>
    <row r="4216" customFormat="false" ht="15" hidden="false" customHeight="false" outlineLevel="0" collapsed="false">
      <c r="A4216" s="30" t="n">
        <v>658.4375</v>
      </c>
      <c r="B4216" s="31" t="n">
        <v>12.2631</v>
      </c>
      <c r="C4216" s="32" t="n">
        <f aca="false">IF($A4216="","",IF(設定!$B$21="dB",10^($B4216/20),ABS($B4216)))</f>
        <v>4.10350531242382</v>
      </c>
      <c r="D4216" s="32" t="n">
        <f aca="false">IF($A4216="","",$A4216^2)</f>
        <v>433539.94140625</v>
      </c>
      <c r="E4216" s="32" t="n">
        <f aca="false">IF($A4216="","",IF($C4216&lt;=0,"",1/$C4216^2))</f>
        <v>0.0593868103416924</v>
      </c>
      <c r="F4216" s="33" t="n">
        <f aca="false">IF(OR(ROW()-設定!$B$30&lt;2,ROW()+設定!$B$30&gt;13701,N($A4216)&lt;=0,N(INDEX($A$2:$A$13701,MIN(13700,MAX(1,ROW()-1+設定!$B$30))))&lt;=0,$A4216&lt;設定!$B$28,$A4216&gt;設定!$B$29),0,IF(AND($C4216&gt;=MAX(INDEX($C$1:$C$13701,MAX(1,ROW()-設定!$B$24)):INDEX($C$1:$C$13701,MAX(1,ROW()-1))),$C4216&gt;MAX(INDEX($C$1:$C$13701,MIN(13701,ROW()+1)):INDEX($C$1:$C$13701,MIN(13701,ROW()+設定!$B$24))),$C4216&gt;=設定!$B$32,$C4216&gt;=MAX(MIN(INDEX($C$1:$C$13701,MAX(1,ROW()-設定!$B$26)):INDEX($C$1:$C$13701,MAX(1,ROW()-1))),MIN(INDEX($C$1:$C$13701,MIN(13701,ROW()+1)):INDEX($C$1:$C$13701,MIN(13701,ROW()+設定!$B$26))))*10^(設定!$B$27/20)),1,0))</f>
        <v>0</v>
      </c>
      <c r="G4216" s="33" t="n">
        <f aca="false">$G4215+IF($F4216=1,1,0)</f>
        <v>2</v>
      </c>
      <c r="H4216" s="0" t="str">
        <f aca="false">IF($F4216=1,$G4216,"")</f>
        <v/>
      </c>
    </row>
    <row r="4217" customFormat="false" ht="15" hidden="false" customHeight="false" outlineLevel="0" collapsed="false">
      <c r="A4217" s="30" t="n">
        <v>658.59375</v>
      </c>
      <c r="B4217" s="31" t="n">
        <v>12.3794</v>
      </c>
      <c r="C4217" s="32" t="n">
        <f aca="false">IF($A4217="","",IF(設定!$B$21="dB",10^($B4217/20),ABS($B4217)))</f>
        <v>4.15881881399149</v>
      </c>
      <c r="D4217" s="32" t="n">
        <f aca="false">IF($A4217="","",$A4217^2)</f>
        <v>433745.727539063</v>
      </c>
      <c r="E4217" s="32" t="n">
        <f aca="false">IF($A4217="","",IF($C4217&lt;=0,"",1/$C4217^2))</f>
        <v>0.0578175919843448</v>
      </c>
      <c r="F4217" s="33" t="n">
        <f aca="false">IF(OR(ROW()-設定!$B$30&lt;2,ROW()+設定!$B$30&gt;13701,N($A4217)&lt;=0,N(INDEX($A$2:$A$13701,MIN(13700,MAX(1,ROW()-1+設定!$B$30))))&lt;=0,$A4217&lt;設定!$B$28,$A4217&gt;設定!$B$29),0,IF(AND($C4217&gt;=MAX(INDEX($C$1:$C$13701,MAX(1,ROW()-設定!$B$24)):INDEX($C$1:$C$13701,MAX(1,ROW()-1))),$C4217&gt;MAX(INDEX($C$1:$C$13701,MIN(13701,ROW()+1)):INDEX($C$1:$C$13701,MIN(13701,ROW()+設定!$B$24))),$C4217&gt;=設定!$B$32,$C4217&gt;=MAX(MIN(INDEX($C$1:$C$13701,MAX(1,ROW()-設定!$B$26)):INDEX($C$1:$C$13701,MAX(1,ROW()-1))),MIN(INDEX($C$1:$C$13701,MIN(13701,ROW()+1)):INDEX($C$1:$C$13701,MIN(13701,ROW()+設定!$B$26))))*10^(設定!$B$27/20)),1,0))</f>
        <v>0</v>
      </c>
      <c r="G4217" s="33" t="n">
        <f aca="false">$G4216+IF($F4217=1,1,0)</f>
        <v>2</v>
      </c>
      <c r="H4217" s="0" t="str">
        <f aca="false">IF($F4217=1,$G4217,"")</f>
        <v/>
      </c>
    </row>
    <row r="4218" customFormat="false" ht="15" hidden="false" customHeight="false" outlineLevel="0" collapsed="false">
      <c r="A4218" s="30" t="n">
        <v>658.75</v>
      </c>
      <c r="B4218" s="31" t="n">
        <v>12.2474</v>
      </c>
      <c r="C4218" s="32" t="n">
        <f aca="false">IF($A4218="","",IF(設定!$B$21="dB",10^($B4218/20),ABS($B4218)))</f>
        <v>4.09609480571871</v>
      </c>
      <c r="D4218" s="32" t="n">
        <f aca="false">IF($A4218="","",$A4218^2)</f>
        <v>433951.5625</v>
      </c>
      <c r="E4218" s="32" t="n">
        <f aca="false">IF($A4218="","",IF($C4218&lt;=0,"",1/$C4218^2))</f>
        <v>0.0596018856616206</v>
      </c>
      <c r="F4218" s="33" t="n">
        <f aca="false">IF(OR(ROW()-設定!$B$30&lt;2,ROW()+設定!$B$30&gt;13701,N($A4218)&lt;=0,N(INDEX($A$2:$A$13701,MIN(13700,MAX(1,ROW()-1+設定!$B$30))))&lt;=0,$A4218&lt;設定!$B$28,$A4218&gt;設定!$B$29),0,IF(AND($C4218&gt;=MAX(INDEX($C$1:$C$13701,MAX(1,ROW()-設定!$B$24)):INDEX($C$1:$C$13701,MAX(1,ROW()-1))),$C4218&gt;MAX(INDEX($C$1:$C$13701,MIN(13701,ROW()+1)):INDEX($C$1:$C$13701,MIN(13701,ROW()+設定!$B$24))),$C4218&gt;=設定!$B$32,$C4218&gt;=MAX(MIN(INDEX($C$1:$C$13701,MAX(1,ROW()-設定!$B$26)):INDEX($C$1:$C$13701,MAX(1,ROW()-1))),MIN(INDEX($C$1:$C$13701,MIN(13701,ROW()+1)):INDEX($C$1:$C$13701,MIN(13701,ROW()+設定!$B$26))))*10^(設定!$B$27/20)),1,0))</f>
        <v>0</v>
      </c>
      <c r="G4218" s="33" t="n">
        <f aca="false">$G4217+IF($F4218=1,1,0)</f>
        <v>2</v>
      </c>
      <c r="H4218" s="0" t="str">
        <f aca="false">IF($F4218=1,$G4218,"")</f>
        <v/>
      </c>
    </row>
    <row r="4219" customFormat="false" ht="15" hidden="false" customHeight="false" outlineLevel="0" collapsed="false">
      <c r="A4219" s="30" t="n">
        <v>658.90625</v>
      </c>
      <c r="B4219" s="31" t="n">
        <v>12.1009</v>
      </c>
      <c r="C4219" s="32" t="n">
        <f aca="false">IF($A4219="","",IF(設定!$B$21="dB",10^($B4219/20),ABS($B4219)))</f>
        <v>4.02758764548185</v>
      </c>
      <c r="D4219" s="32" t="n">
        <f aca="false">IF($A4219="","",$A4219^2)</f>
        <v>434157.446289063</v>
      </c>
      <c r="E4219" s="32" t="n">
        <f aca="false">IF($A4219="","",IF($C4219&lt;=0,"",1/$C4219^2))</f>
        <v>0.0616467236479147</v>
      </c>
      <c r="F4219" s="33" t="n">
        <f aca="false">IF(OR(ROW()-設定!$B$30&lt;2,ROW()+設定!$B$30&gt;13701,N($A4219)&lt;=0,N(INDEX($A$2:$A$13701,MIN(13700,MAX(1,ROW()-1+設定!$B$30))))&lt;=0,$A4219&lt;設定!$B$28,$A4219&gt;設定!$B$29),0,IF(AND($C4219&gt;=MAX(INDEX($C$1:$C$13701,MAX(1,ROW()-設定!$B$24)):INDEX($C$1:$C$13701,MAX(1,ROW()-1))),$C4219&gt;MAX(INDEX($C$1:$C$13701,MIN(13701,ROW()+1)):INDEX($C$1:$C$13701,MIN(13701,ROW()+設定!$B$24))),$C4219&gt;=設定!$B$32,$C4219&gt;=MAX(MIN(INDEX($C$1:$C$13701,MAX(1,ROW()-設定!$B$26)):INDEX($C$1:$C$13701,MAX(1,ROW()-1))),MIN(INDEX($C$1:$C$13701,MIN(13701,ROW()+1)):INDEX($C$1:$C$13701,MIN(13701,ROW()+設定!$B$26))))*10^(設定!$B$27/20)),1,0))</f>
        <v>0</v>
      </c>
      <c r="G4219" s="33" t="n">
        <f aca="false">$G4218+IF($F4219=1,1,0)</f>
        <v>2</v>
      </c>
      <c r="H4219" s="0" t="str">
        <f aca="false">IF($F4219=1,$G4219,"")</f>
        <v/>
      </c>
    </row>
    <row r="4220" customFormat="false" ht="15" hidden="false" customHeight="false" outlineLevel="0" collapsed="false">
      <c r="A4220" s="30" t="n">
        <v>659.0625</v>
      </c>
      <c r="B4220" s="31" t="n">
        <v>12.0347</v>
      </c>
      <c r="C4220" s="32" t="n">
        <f aca="false">IF($A4220="","",IF(設定!$B$21="dB",10^($B4220/20),ABS($B4220)))</f>
        <v>3.99700783893842</v>
      </c>
      <c r="D4220" s="32" t="n">
        <f aca="false">IF($A4220="","",$A4220^2)</f>
        <v>434363.37890625</v>
      </c>
      <c r="E4220" s="32" t="n">
        <f aca="false">IF($A4220="","",IF($C4220&lt;=0,"",1/$C4220^2))</f>
        <v>0.0625936100562113</v>
      </c>
      <c r="F4220" s="33" t="n">
        <f aca="false">IF(OR(ROW()-設定!$B$30&lt;2,ROW()+設定!$B$30&gt;13701,N($A4220)&lt;=0,N(INDEX($A$2:$A$13701,MIN(13700,MAX(1,ROW()-1+設定!$B$30))))&lt;=0,$A4220&lt;設定!$B$28,$A4220&gt;設定!$B$29),0,IF(AND($C4220&gt;=MAX(INDEX($C$1:$C$13701,MAX(1,ROW()-設定!$B$24)):INDEX($C$1:$C$13701,MAX(1,ROW()-1))),$C4220&gt;MAX(INDEX($C$1:$C$13701,MIN(13701,ROW()+1)):INDEX($C$1:$C$13701,MIN(13701,ROW()+設定!$B$24))),$C4220&gt;=設定!$B$32,$C4220&gt;=MAX(MIN(INDEX($C$1:$C$13701,MAX(1,ROW()-設定!$B$26)):INDEX($C$1:$C$13701,MAX(1,ROW()-1))),MIN(INDEX($C$1:$C$13701,MIN(13701,ROW()+1)):INDEX($C$1:$C$13701,MIN(13701,ROW()+設定!$B$26))))*10^(設定!$B$27/20)),1,0))</f>
        <v>0</v>
      </c>
      <c r="G4220" s="33" t="n">
        <f aca="false">$G4219+IF($F4220=1,1,0)</f>
        <v>2</v>
      </c>
      <c r="H4220" s="0" t="str">
        <f aca="false">IF($F4220=1,$G4220,"")</f>
        <v/>
      </c>
    </row>
    <row r="4221" customFormat="false" ht="15" hidden="false" customHeight="false" outlineLevel="0" collapsed="false">
      <c r="A4221" s="30" t="n">
        <v>659.21875</v>
      </c>
      <c r="B4221" s="31" t="n">
        <v>12.0167</v>
      </c>
      <c r="C4221" s="32" t="n">
        <f aca="false">IF($A4221="","",IF(設定!$B$21="dB",10^($B4221/20),ABS($B4221)))</f>
        <v>3.9887333100629</v>
      </c>
      <c r="D4221" s="32" t="n">
        <f aca="false">IF($A4221="","",$A4221^2)</f>
        <v>434569.360351563</v>
      </c>
      <c r="E4221" s="32" t="n">
        <f aca="false">IF($A4221="","",IF($C4221&lt;=0,"",1/$C4221^2))</f>
        <v>0.0628535772251179</v>
      </c>
      <c r="F4221" s="33" t="n">
        <f aca="false">IF(OR(ROW()-設定!$B$30&lt;2,ROW()+設定!$B$30&gt;13701,N($A4221)&lt;=0,N(INDEX($A$2:$A$13701,MIN(13700,MAX(1,ROW()-1+設定!$B$30))))&lt;=0,$A4221&lt;設定!$B$28,$A4221&gt;設定!$B$29),0,IF(AND($C4221&gt;=MAX(INDEX($C$1:$C$13701,MAX(1,ROW()-設定!$B$24)):INDEX($C$1:$C$13701,MAX(1,ROW()-1))),$C4221&gt;MAX(INDEX($C$1:$C$13701,MIN(13701,ROW()+1)):INDEX($C$1:$C$13701,MIN(13701,ROW()+設定!$B$24))),$C4221&gt;=設定!$B$32,$C4221&gt;=MAX(MIN(INDEX($C$1:$C$13701,MAX(1,ROW()-設定!$B$26)):INDEX($C$1:$C$13701,MAX(1,ROW()-1))),MIN(INDEX($C$1:$C$13701,MIN(13701,ROW()+1)):INDEX($C$1:$C$13701,MIN(13701,ROW()+設定!$B$26))))*10^(設定!$B$27/20)),1,0))</f>
        <v>0</v>
      </c>
      <c r="G4221" s="33" t="n">
        <f aca="false">$G4220+IF($F4221=1,1,0)</f>
        <v>2</v>
      </c>
      <c r="H4221" s="0" t="str">
        <f aca="false">IF($F4221=1,$G4221,"")</f>
        <v/>
      </c>
    </row>
    <row r="4222" customFormat="false" ht="15" hidden="false" customHeight="false" outlineLevel="0" collapsed="false">
      <c r="A4222" s="30" t="n">
        <v>659.375</v>
      </c>
      <c r="B4222" s="31" t="n">
        <v>11.8225</v>
      </c>
      <c r="C4222" s="32" t="n">
        <f aca="false">IF($A4222="","",IF(設定!$B$21="dB",10^($B4222/20),ABS($B4222)))</f>
        <v>3.90054237155618</v>
      </c>
      <c r="D4222" s="32" t="n">
        <f aca="false">IF($A4222="","",$A4222^2)</f>
        <v>434775.390625</v>
      </c>
      <c r="E4222" s="32" t="n">
        <f aca="false">IF($A4222="","",IF($C4222&lt;=0,"",1/$C4222^2))</f>
        <v>0.0657279368014958</v>
      </c>
      <c r="F4222" s="33" t="n">
        <f aca="false">IF(OR(ROW()-設定!$B$30&lt;2,ROW()+設定!$B$30&gt;13701,N($A4222)&lt;=0,N(INDEX($A$2:$A$13701,MIN(13700,MAX(1,ROW()-1+設定!$B$30))))&lt;=0,$A4222&lt;設定!$B$28,$A4222&gt;設定!$B$29),0,IF(AND($C4222&gt;=MAX(INDEX($C$1:$C$13701,MAX(1,ROW()-設定!$B$24)):INDEX($C$1:$C$13701,MAX(1,ROW()-1))),$C4222&gt;MAX(INDEX($C$1:$C$13701,MIN(13701,ROW()+1)):INDEX($C$1:$C$13701,MIN(13701,ROW()+設定!$B$24))),$C4222&gt;=設定!$B$32,$C4222&gt;=MAX(MIN(INDEX($C$1:$C$13701,MAX(1,ROW()-設定!$B$26)):INDEX($C$1:$C$13701,MAX(1,ROW()-1))),MIN(INDEX($C$1:$C$13701,MIN(13701,ROW()+1)):INDEX($C$1:$C$13701,MIN(13701,ROW()+設定!$B$26))))*10^(設定!$B$27/20)),1,0))</f>
        <v>0</v>
      </c>
      <c r="G4222" s="33" t="n">
        <f aca="false">$G4221+IF($F4222=1,1,0)</f>
        <v>2</v>
      </c>
      <c r="H4222" s="0" t="str">
        <f aca="false">IF($F4222=1,$G4222,"")</f>
        <v/>
      </c>
    </row>
    <row r="4223" customFormat="false" ht="15" hidden="false" customHeight="false" outlineLevel="0" collapsed="false">
      <c r="A4223" s="30" t="n">
        <v>659.53125</v>
      </c>
      <c r="B4223" s="31" t="n">
        <v>11.8121</v>
      </c>
      <c r="C4223" s="32" t="n">
        <f aca="false">IF($A4223="","",IF(設定!$B$21="dB",10^($B4223/20),ABS($B4223)))</f>
        <v>3.89587487444016</v>
      </c>
      <c r="D4223" s="32" t="n">
        <f aca="false">IF($A4223="","",$A4223^2)</f>
        <v>434981.469726563</v>
      </c>
      <c r="E4223" s="32" t="n">
        <f aca="false">IF($A4223="","",IF($C4223&lt;=0,"",1/$C4223^2))</f>
        <v>0.0658855233457023</v>
      </c>
      <c r="F4223" s="33" t="n">
        <f aca="false">IF(OR(ROW()-設定!$B$30&lt;2,ROW()+設定!$B$30&gt;13701,N($A4223)&lt;=0,N(INDEX($A$2:$A$13701,MIN(13700,MAX(1,ROW()-1+設定!$B$30))))&lt;=0,$A4223&lt;設定!$B$28,$A4223&gt;設定!$B$29),0,IF(AND($C4223&gt;=MAX(INDEX($C$1:$C$13701,MAX(1,ROW()-設定!$B$24)):INDEX($C$1:$C$13701,MAX(1,ROW()-1))),$C4223&gt;MAX(INDEX($C$1:$C$13701,MIN(13701,ROW()+1)):INDEX($C$1:$C$13701,MIN(13701,ROW()+設定!$B$24))),$C4223&gt;=設定!$B$32,$C4223&gt;=MAX(MIN(INDEX($C$1:$C$13701,MAX(1,ROW()-設定!$B$26)):INDEX($C$1:$C$13701,MAX(1,ROW()-1))),MIN(INDEX($C$1:$C$13701,MIN(13701,ROW()+1)):INDEX($C$1:$C$13701,MIN(13701,ROW()+設定!$B$26))))*10^(設定!$B$27/20)),1,0))</f>
        <v>0</v>
      </c>
      <c r="G4223" s="33" t="n">
        <f aca="false">$G4222+IF($F4223=1,1,0)</f>
        <v>2</v>
      </c>
      <c r="H4223" s="0" t="str">
        <f aca="false">IF($F4223=1,$G4223,"")</f>
        <v/>
      </c>
    </row>
    <row r="4224" customFormat="false" ht="15" hidden="false" customHeight="false" outlineLevel="0" collapsed="false">
      <c r="A4224" s="30" t="n">
        <v>659.6875</v>
      </c>
      <c r="B4224" s="31" t="n">
        <v>11.7018</v>
      </c>
      <c r="C4224" s="32" t="n">
        <f aca="false">IF($A4224="","",IF(設定!$B$21="dB",10^($B4224/20),ABS($B4224)))</f>
        <v>3.84671490281523</v>
      </c>
      <c r="D4224" s="32" t="n">
        <f aca="false">IF($A4224="","",$A4224^2)</f>
        <v>435187.59765625</v>
      </c>
      <c r="E4224" s="32" t="n">
        <f aca="false">IF($A4224="","",IF($C4224&lt;=0,"",1/$C4224^2))</f>
        <v>0.0675802820508696</v>
      </c>
      <c r="F4224" s="33" t="n">
        <f aca="false">IF(OR(ROW()-設定!$B$30&lt;2,ROW()+設定!$B$30&gt;13701,N($A4224)&lt;=0,N(INDEX($A$2:$A$13701,MIN(13700,MAX(1,ROW()-1+設定!$B$30))))&lt;=0,$A4224&lt;設定!$B$28,$A4224&gt;設定!$B$29),0,IF(AND($C4224&gt;=MAX(INDEX($C$1:$C$13701,MAX(1,ROW()-設定!$B$24)):INDEX($C$1:$C$13701,MAX(1,ROW()-1))),$C4224&gt;MAX(INDEX($C$1:$C$13701,MIN(13701,ROW()+1)):INDEX($C$1:$C$13701,MIN(13701,ROW()+設定!$B$24))),$C4224&gt;=設定!$B$32,$C4224&gt;=MAX(MIN(INDEX($C$1:$C$13701,MAX(1,ROW()-設定!$B$26)):INDEX($C$1:$C$13701,MAX(1,ROW()-1))),MIN(INDEX($C$1:$C$13701,MIN(13701,ROW()+1)):INDEX($C$1:$C$13701,MIN(13701,ROW()+設定!$B$26))))*10^(設定!$B$27/20)),1,0))</f>
        <v>0</v>
      </c>
      <c r="G4224" s="33" t="n">
        <f aca="false">$G4223+IF($F4224=1,1,0)</f>
        <v>2</v>
      </c>
      <c r="H4224" s="0" t="str">
        <f aca="false">IF($F4224=1,$G4224,"")</f>
        <v/>
      </c>
    </row>
    <row r="4225" customFormat="false" ht="15" hidden="false" customHeight="false" outlineLevel="0" collapsed="false">
      <c r="A4225" s="30" t="n">
        <v>659.84375</v>
      </c>
      <c r="B4225" s="31" t="n">
        <v>11.3727</v>
      </c>
      <c r="C4225" s="32" t="n">
        <f aca="false">IF($A4225="","",IF(設定!$B$21="dB",10^($B4225/20),ABS($B4225)))</f>
        <v>3.70369316435169</v>
      </c>
      <c r="D4225" s="32" t="n">
        <f aca="false">IF($A4225="","",$A4225^2)</f>
        <v>435393.774414063</v>
      </c>
      <c r="E4225" s="32" t="n">
        <f aca="false">IF($A4225="","",IF($C4225&lt;=0,"",1/$C4225^2))</f>
        <v>0.0729004148939024</v>
      </c>
      <c r="F4225" s="33" t="n">
        <f aca="false">IF(OR(ROW()-設定!$B$30&lt;2,ROW()+設定!$B$30&gt;13701,N($A4225)&lt;=0,N(INDEX($A$2:$A$13701,MIN(13700,MAX(1,ROW()-1+設定!$B$30))))&lt;=0,$A4225&lt;設定!$B$28,$A4225&gt;設定!$B$29),0,IF(AND($C4225&gt;=MAX(INDEX($C$1:$C$13701,MAX(1,ROW()-設定!$B$24)):INDEX($C$1:$C$13701,MAX(1,ROW()-1))),$C4225&gt;MAX(INDEX($C$1:$C$13701,MIN(13701,ROW()+1)):INDEX($C$1:$C$13701,MIN(13701,ROW()+設定!$B$24))),$C4225&gt;=設定!$B$32,$C4225&gt;=MAX(MIN(INDEX($C$1:$C$13701,MAX(1,ROW()-設定!$B$26)):INDEX($C$1:$C$13701,MAX(1,ROW()-1))),MIN(INDEX($C$1:$C$13701,MIN(13701,ROW()+1)):INDEX($C$1:$C$13701,MIN(13701,ROW()+設定!$B$26))))*10^(設定!$B$27/20)),1,0))</f>
        <v>0</v>
      </c>
      <c r="G4225" s="33" t="n">
        <f aca="false">$G4224+IF($F4225=1,1,0)</f>
        <v>2</v>
      </c>
      <c r="H4225" s="0" t="str">
        <f aca="false">IF($F4225=1,$G4225,"")</f>
        <v/>
      </c>
    </row>
    <row r="4226" customFormat="false" ht="15" hidden="false" customHeight="false" outlineLevel="0" collapsed="false">
      <c r="A4226" s="30" t="n">
        <v>660</v>
      </c>
      <c r="B4226" s="31" t="n">
        <v>11.4796</v>
      </c>
      <c r="C4226" s="32" t="n">
        <f aca="false">IF($A4226="","",IF(設定!$B$21="dB",10^($B4226/20),ABS($B4226)))</f>
        <v>3.74955734498186</v>
      </c>
      <c r="D4226" s="32" t="n">
        <f aca="false">IF($A4226="","",$A4226^2)</f>
        <v>435600</v>
      </c>
      <c r="E4226" s="32" t="n">
        <f aca="false">IF($A4226="","",IF($C4226&lt;=0,"",1/$C4226^2))</f>
        <v>0.0711279021855426</v>
      </c>
      <c r="F4226" s="33" t="n">
        <f aca="false">IF(OR(ROW()-設定!$B$30&lt;2,ROW()+設定!$B$30&gt;13701,N($A4226)&lt;=0,N(INDEX($A$2:$A$13701,MIN(13700,MAX(1,ROW()-1+設定!$B$30))))&lt;=0,$A4226&lt;設定!$B$28,$A4226&gt;設定!$B$29),0,IF(AND($C4226&gt;=MAX(INDEX($C$1:$C$13701,MAX(1,ROW()-設定!$B$24)):INDEX($C$1:$C$13701,MAX(1,ROW()-1))),$C4226&gt;MAX(INDEX($C$1:$C$13701,MIN(13701,ROW()+1)):INDEX($C$1:$C$13701,MIN(13701,ROW()+設定!$B$24))),$C4226&gt;=設定!$B$32,$C4226&gt;=MAX(MIN(INDEX($C$1:$C$13701,MAX(1,ROW()-設定!$B$26)):INDEX($C$1:$C$13701,MAX(1,ROW()-1))),MIN(INDEX($C$1:$C$13701,MIN(13701,ROW()+1)):INDEX($C$1:$C$13701,MIN(13701,ROW()+設定!$B$26))))*10^(設定!$B$27/20)),1,0))</f>
        <v>0</v>
      </c>
      <c r="G4226" s="33" t="n">
        <f aca="false">$G4225+IF($F4226=1,1,0)</f>
        <v>2</v>
      </c>
      <c r="H4226" s="0" t="str">
        <f aca="false">IF($F4226=1,$G4226,"")</f>
        <v/>
      </c>
    </row>
    <row r="4227" customFormat="false" ht="15" hidden="false" customHeight="false" outlineLevel="0" collapsed="false">
      <c r="A4227" s="30" t="n">
        <v>660.15625</v>
      </c>
      <c r="B4227" s="31" t="n">
        <v>11.5766</v>
      </c>
      <c r="C4227" s="32" t="n">
        <f aca="false">IF($A4227="","",IF(設定!$B$21="dB",10^($B4227/20),ABS($B4227)))</f>
        <v>3.79166535175041</v>
      </c>
      <c r="D4227" s="32" t="n">
        <f aca="false">IF($A4227="","",$A4227^2)</f>
        <v>435806.274414063</v>
      </c>
      <c r="E4227" s="32" t="n">
        <f aca="false">IF($A4227="","",IF($C4227&lt;=0,"",1/$C4227^2))</f>
        <v>0.0695568650529593</v>
      </c>
      <c r="F4227" s="33" t="n">
        <f aca="false">IF(OR(ROW()-設定!$B$30&lt;2,ROW()+設定!$B$30&gt;13701,N($A4227)&lt;=0,N(INDEX($A$2:$A$13701,MIN(13700,MAX(1,ROW()-1+設定!$B$30))))&lt;=0,$A4227&lt;設定!$B$28,$A4227&gt;設定!$B$29),0,IF(AND($C4227&gt;=MAX(INDEX($C$1:$C$13701,MAX(1,ROW()-設定!$B$24)):INDEX($C$1:$C$13701,MAX(1,ROW()-1))),$C4227&gt;MAX(INDEX($C$1:$C$13701,MIN(13701,ROW()+1)):INDEX($C$1:$C$13701,MIN(13701,ROW()+設定!$B$24))),$C4227&gt;=設定!$B$32,$C4227&gt;=MAX(MIN(INDEX($C$1:$C$13701,MAX(1,ROW()-設定!$B$26)):INDEX($C$1:$C$13701,MAX(1,ROW()-1))),MIN(INDEX($C$1:$C$13701,MIN(13701,ROW()+1)):INDEX($C$1:$C$13701,MIN(13701,ROW()+設定!$B$26))))*10^(設定!$B$27/20)),1,0))</f>
        <v>0</v>
      </c>
      <c r="G4227" s="33" t="n">
        <f aca="false">$G4226+IF($F4227=1,1,0)</f>
        <v>2</v>
      </c>
      <c r="H4227" s="0" t="str">
        <f aca="false">IF($F4227=1,$G4227,"")</f>
        <v/>
      </c>
    </row>
    <row r="4228" customFormat="false" ht="15" hidden="false" customHeight="false" outlineLevel="0" collapsed="false">
      <c r="A4228" s="30" t="n">
        <v>660.3125</v>
      </c>
      <c r="B4228" s="31" t="n">
        <v>11.3112</v>
      </c>
      <c r="C4228" s="32" t="n">
        <f aca="false">IF($A4228="","",IF(設定!$B$21="dB",10^($B4228/20),ABS($B4228)))</f>
        <v>3.67756197264987</v>
      </c>
      <c r="D4228" s="32" t="n">
        <f aca="false">IF($A4228="","",$A4228^2)</f>
        <v>436012.59765625</v>
      </c>
      <c r="E4228" s="32" t="n">
        <f aca="false">IF($A4228="","",IF($C4228&lt;=0,"",1/$C4228^2))</f>
        <v>0.0739400942799357</v>
      </c>
      <c r="F4228" s="33" t="n">
        <f aca="false">IF(OR(ROW()-設定!$B$30&lt;2,ROW()+設定!$B$30&gt;13701,N($A4228)&lt;=0,N(INDEX($A$2:$A$13701,MIN(13700,MAX(1,ROW()-1+設定!$B$30))))&lt;=0,$A4228&lt;設定!$B$28,$A4228&gt;設定!$B$29),0,IF(AND($C4228&gt;=MAX(INDEX($C$1:$C$13701,MAX(1,ROW()-設定!$B$24)):INDEX($C$1:$C$13701,MAX(1,ROW()-1))),$C4228&gt;MAX(INDEX($C$1:$C$13701,MIN(13701,ROW()+1)):INDEX($C$1:$C$13701,MIN(13701,ROW()+設定!$B$24))),$C4228&gt;=設定!$B$32,$C4228&gt;=MAX(MIN(INDEX($C$1:$C$13701,MAX(1,ROW()-設定!$B$26)):INDEX($C$1:$C$13701,MAX(1,ROW()-1))),MIN(INDEX($C$1:$C$13701,MIN(13701,ROW()+1)):INDEX($C$1:$C$13701,MIN(13701,ROW()+設定!$B$26))))*10^(設定!$B$27/20)),1,0))</f>
        <v>0</v>
      </c>
      <c r="G4228" s="33" t="n">
        <f aca="false">$G4227+IF($F4228=1,1,0)</f>
        <v>2</v>
      </c>
      <c r="H4228" s="0" t="str">
        <f aca="false">IF($F4228=1,$G4228,"")</f>
        <v/>
      </c>
    </row>
    <row r="4229" customFormat="false" ht="15" hidden="false" customHeight="false" outlineLevel="0" collapsed="false">
      <c r="A4229" s="30" t="n">
        <v>660.46875</v>
      </c>
      <c r="B4229" s="31" t="n">
        <v>11.2538</v>
      </c>
      <c r="C4229" s="32" t="n">
        <f aca="false">IF($A4229="","",IF(設定!$B$21="dB",10^($B4229/20),ABS($B4229)))</f>
        <v>3.65333922662164</v>
      </c>
      <c r="D4229" s="32" t="n">
        <f aca="false">IF($A4229="","",$A4229^2)</f>
        <v>436218.969726563</v>
      </c>
      <c r="E4229" s="32" t="n">
        <f aca="false">IF($A4229="","",IF($C4229&lt;=0,"",1/$C4229^2))</f>
        <v>0.0749238352119499</v>
      </c>
      <c r="F4229" s="33" t="n">
        <f aca="false">IF(OR(ROW()-設定!$B$30&lt;2,ROW()+設定!$B$30&gt;13701,N($A4229)&lt;=0,N(INDEX($A$2:$A$13701,MIN(13700,MAX(1,ROW()-1+設定!$B$30))))&lt;=0,$A4229&lt;設定!$B$28,$A4229&gt;設定!$B$29),0,IF(AND($C4229&gt;=MAX(INDEX($C$1:$C$13701,MAX(1,ROW()-設定!$B$24)):INDEX($C$1:$C$13701,MAX(1,ROW()-1))),$C4229&gt;MAX(INDEX($C$1:$C$13701,MIN(13701,ROW()+1)):INDEX($C$1:$C$13701,MIN(13701,ROW()+設定!$B$24))),$C4229&gt;=設定!$B$32,$C4229&gt;=MAX(MIN(INDEX($C$1:$C$13701,MAX(1,ROW()-設定!$B$26)):INDEX($C$1:$C$13701,MAX(1,ROW()-1))),MIN(INDEX($C$1:$C$13701,MIN(13701,ROW()+1)):INDEX($C$1:$C$13701,MIN(13701,ROW()+設定!$B$26))))*10^(設定!$B$27/20)),1,0))</f>
        <v>0</v>
      </c>
      <c r="G4229" s="33" t="n">
        <f aca="false">$G4228+IF($F4229=1,1,0)</f>
        <v>2</v>
      </c>
      <c r="H4229" s="0" t="str">
        <f aca="false">IF($F4229=1,$G4229,"")</f>
        <v/>
      </c>
    </row>
    <row r="4230" customFormat="false" ht="15" hidden="false" customHeight="false" outlineLevel="0" collapsed="false">
      <c r="A4230" s="30" t="n">
        <v>660.625</v>
      </c>
      <c r="B4230" s="31" t="n">
        <v>11.122</v>
      </c>
      <c r="C4230" s="32" t="n">
        <f aca="false">IF($A4230="","",IF(設定!$B$21="dB",10^($B4230/20),ABS($B4230)))</f>
        <v>3.5983218003888</v>
      </c>
      <c r="D4230" s="32" t="n">
        <f aca="false">IF($A4230="","",$A4230^2)</f>
        <v>436425.390625</v>
      </c>
      <c r="E4230" s="32" t="n">
        <f aca="false">IF($A4230="","",IF($C4230&lt;=0,"",1/$C4230^2))</f>
        <v>0.0772324834457224</v>
      </c>
      <c r="F4230" s="33" t="n">
        <f aca="false">IF(OR(ROW()-設定!$B$30&lt;2,ROW()+設定!$B$30&gt;13701,N($A4230)&lt;=0,N(INDEX($A$2:$A$13701,MIN(13700,MAX(1,ROW()-1+設定!$B$30))))&lt;=0,$A4230&lt;設定!$B$28,$A4230&gt;設定!$B$29),0,IF(AND($C4230&gt;=MAX(INDEX($C$1:$C$13701,MAX(1,ROW()-設定!$B$24)):INDEX($C$1:$C$13701,MAX(1,ROW()-1))),$C4230&gt;MAX(INDEX($C$1:$C$13701,MIN(13701,ROW()+1)):INDEX($C$1:$C$13701,MIN(13701,ROW()+設定!$B$24))),$C4230&gt;=設定!$B$32,$C4230&gt;=MAX(MIN(INDEX($C$1:$C$13701,MAX(1,ROW()-設定!$B$26)):INDEX($C$1:$C$13701,MAX(1,ROW()-1))),MIN(INDEX($C$1:$C$13701,MIN(13701,ROW()+1)):INDEX($C$1:$C$13701,MIN(13701,ROW()+設定!$B$26))))*10^(設定!$B$27/20)),1,0))</f>
        <v>0</v>
      </c>
      <c r="G4230" s="33" t="n">
        <f aca="false">$G4229+IF($F4230=1,1,0)</f>
        <v>2</v>
      </c>
      <c r="H4230" s="0" t="str">
        <f aca="false">IF($F4230=1,$G4230,"")</f>
        <v/>
      </c>
    </row>
    <row r="4231" customFormat="false" ht="15" hidden="false" customHeight="false" outlineLevel="0" collapsed="false">
      <c r="A4231" s="30" t="n">
        <v>660.78125</v>
      </c>
      <c r="B4231" s="31" t="n">
        <v>11.0509</v>
      </c>
      <c r="C4231" s="32" t="n">
        <f aca="false">IF($A4231="","",IF(設定!$B$21="dB",10^($B4231/20),ABS($B4231)))</f>
        <v>3.5689872790373</v>
      </c>
      <c r="D4231" s="32" t="n">
        <f aca="false">IF($A4231="","",$A4231^2)</f>
        <v>436631.860351563</v>
      </c>
      <c r="E4231" s="32" t="n">
        <f aca="false">IF($A4231="","",IF($C4231&lt;=0,"",1/$C4231^2))</f>
        <v>0.0785072925002019</v>
      </c>
      <c r="F4231" s="33" t="n">
        <f aca="false">IF(OR(ROW()-設定!$B$30&lt;2,ROW()+設定!$B$30&gt;13701,N($A4231)&lt;=0,N(INDEX($A$2:$A$13701,MIN(13700,MAX(1,ROW()-1+設定!$B$30))))&lt;=0,$A4231&lt;設定!$B$28,$A4231&gt;設定!$B$29),0,IF(AND($C4231&gt;=MAX(INDEX($C$1:$C$13701,MAX(1,ROW()-設定!$B$24)):INDEX($C$1:$C$13701,MAX(1,ROW()-1))),$C4231&gt;MAX(INDEX($C$1:$C$13701,MIN(13701,ROW()+1)):INDEX($C$1:$C$13701,MIN(13701,ROW()+設定!$B$24))),$C4231&gt;=設定!$B$32,$C4231&gt;=MAX(MIN(INDEX($C$1:$C$13701,MAX(1,ROW()-設定!$B$26)):INDEX($C$1:$C$13701,MAX(1,ROW()-1))),MIN(INDEX($C$1:$C$13701,MIN(13701,ROW()+1)):INDEX($C$1:$C$13701,MIN(13701,ROW()+設定!$B$26))))*10^(設定!$B$27/20)),1,0))</f>
        <v>0</v>
      </c>
      <c r="G4231" s="33" t="n">
        <f aca="false">$G4230+IF($F4231=1,1,0)</f>
        <v>2</v>
      </c>
      <c r="H4231" s="0" t="str">
        <f aca="false">IF($F4231=1,$G4231,"")</f>
        <v/>
      </c>
    </row>
    <row r="4232" customFormat="false" ht="15" hidden="false" customHeight="false" outlineLevel="0" collapsed="false">
      <c r="A4232" s="30" t="n">
        <v>660.9375</v>
      </c>
      <c r="B4232" s="31" t="n">
        <v>11.134</v>
      </c>
      <c r="C4232" s="32" t="n">
        <f aca="false">IF($A4232="","",IF(設定!$B$21="dB",10^($B4232/20),ABS($B4232)))</f>
        <v>3.6032965012816</v>
      </c>
      <c r="D4232" s="32" t="n">
        <f aca="false">IF($A4232="","",$A4232^2)</f>
        <v>436838.37890625</v>
      </c>
      <c r="E4232" s="32" t="n">
        <f aca="false">IF($A4232="","",IF($C4232&lt;=0,"",1/$C4232^2))</f>
        <v>0.0770193767609796</v>
      </c>
      <c r="F4232" s="33" t="n">
        <f aca="false">IF(OR(ROW()-設定!$B$30&lt;2,ROW()+設定!$B$30&gt;13701,N($A4232)&lt;=0,N(INDEX($A$2:$A$13701,MIN(13700,MAX(1,ROW()-1+設定!$B$30))))&lt;=0,$A4232&lt;設定!$B$28,$A4232&gt;設定!$B$29),0,IF(AND($C4232&gt;=MAX(INDEX($C$1:$C$13701,MAX(1,ROW()-設定!$B$24)):INDEX($C$1:$C$13701,MAX(1,ROW()-1))),$C4232&gt;MAX(INDEX($C$1:$C$13701,MIN(13701,ROW()+1)):INDEX($C$1:$C$13701,MIN(13701,ROW()+設定!$B$24))),$C4232&gt;=設定!$B$32,$C4232&gt;=MAX(MIN(INDEX($C$1:$C$13701,MAX(1,ROW()-設定!$B$26)):INDEX($C$1:$C$13701,MAX(1,ROW()-1))),MIN(INDEX($C$1:$C$13701,MIN(13701,ROW()+1)):INDEX($C$1:$C$13701,MIN(13701,ROW()+設定!$B$26))))*10^(設定!$B$27/20)),1,0))</f>
        <v>0</v>
      </c>
      <c r="G4232" s="33" t="n">
        <f aca="false">$G4231+IF($F4232=1,1,0)</f>
        <v>2</v>
      </c>
      <c r="H4232" s="0" t="str">
        <f aca="false">IF($F4232=1,$G4232,"")</f>
        <v/>
      </c>
    </row>
    <row r="4233" customFormat="false" ht="15" hidden="false" customHeight="false" outlineLevel="0" collapsed="false">
      <c r="A4233" s="30" t="n">
        <v>661.09375</v>
      </c>
      <c r="B4233" s="31" t="n">
        <v>10.9067</v>
      </c>
      <c r="C4233" s="32" t="n">
        <f aca="false">IF($A4233="","",IF(設定!$B$21="dB",10^($B4233/20),ABS($B4233)))</f>
        <v>3.51022536401215</v>
      </c>
      <c r="D4233" s="32" t="n">
        <f aca="false">IF($A4233="","",$A4233^2)</f>
        <v>437044.946289063</v>
      </c>
      <c r="E4233" s="32" t="n">
        <f aca="false">IF($A4233="","",IF($C4233&lt;=0,"",1/$C4233^2))</f>
        <v>0.0811577503286289</v>
      </c>
      <c r="F4233" s="33" t="n">
        <f aca="false">IF(OR(ROW()-設定!$B$30&lt;2,ROW()+設定!$B$30&gt;13701,N($A4233)&lt;=0,N(INDEX($A$2:$A$13701,MIN(13700,MAX(1,ROW()-1+設定!$B$30))))&lt;=0,$A4233&lt;設定!$B$28,$A4233&gt;設定!$B$29),0,IF(AND($C4233&gt;=MAX(INDEX($C$1:$C$13701,MAX(1,ROW()-設定!$B$24)):INDEX($C$1:$C$13701,MAX(1,ROW()-1))),$C4233&gt;MAX(INDEX($C$1:$C$13701,MIN(13701,ROW()+1)):INDEX($C$1:$C$13701,MIN(13701,ROW()+設定!$B$24))),$C4233&gt;=設定!$B$32,$C4233&gt;=MAX(MIN(INDEX($C$1:$C$13701,MAX(1,ROW()-設定!$B$26)):INDEX($C$1:$C$13701,MAX(1,ROW()-1))),MIN(INDEX($C$1:$C$13701,MIN(13701,ROW()+1)):INDEX($C$1:$C$13701,MIN(13701,ROW()+設定!$B$26))))*10^(設定!$B$27/20)),1,0))</f>
        <v>0</v>
      </c>
      <c r="G4233" s="33" t="n">
        <f aca="false">$G4232+IF($F4233=1,1,0)</f>
        <v>2</v>
      </c>
      <c r="H4233" s="0" t="str">
        <f aca="false">IF($F4233=1,$G4233,"")</f>
        <v/>
      </c>
    </row>
    <row r="4234" customFormat="false" ht="15" hidden="false" customHeight="false" outlineLevel="0" collapsed="false">
      <c r="A4234" s="30" t="n">
        <v>661.25</v>
      </c>
      <c r="B4234" s="31" t="n">
        <v>10.744</v>
      </c>
      <c r="C4234" s="32" t="n">
        <f aca="false">IF($A4234="","",IF(設定!$B$21="dB",10^($B4234/20),ABS($B4234)))</f>
        <v>3.44508546286579</v>
      </c>
      <c r="D4234" s="32" t="n">
        <f aca="false">IF($A4234="","",$A4234^2)</f>
        <v>437251.5625</v>
      </c>
      <c r="E4234" s="32" t="n">
        <f aca="false">IF($A4234="","",IF($C4234&lt;=0,"",1/$C4234^2))</f>
        <v>0.0842558375339826</v>
      </c>
      <c r="F4234" s="33" t="n">
        <f aca="false">IF(OR(ROW()-設定!$B$30&lt;2,ROW()+設定!$B$30&gt;13701,N($A4234)&lt;=0,N(INDEX($A$2:$A$13701,MIN(13700,MAX(1,ROW()-1+設定!$B$30))))&lt;=0,$A4234&lt;設定!$B$28,$A4234&gt;設定!$B$29),0,IF(AND($C4234&gt;=MAX(INDEX($C$1:$C$13701,MAX(1,ROW()-設定!$B$24)):INDEX($C$1:$C$13701,MAX(1,ROW()-1))),$C4234&gt;MAX(INDEX($C$1:$C$13701,MIN(13701,ROW()+1)):INDEX($C$1:$C$13701,MIN(13701,ROW()+設定!$B$24))),$C4234&gt;=設定!$B$32,$C4234&gt;=MAX(MIN(INDEX($C$1:$C$13701,MAX(1,ROW()-設定!$B$26)):INDEX($C$1:$C$13701,MAX(1,ROW()-1))),MIN(INDEX($C$1:$C$13701,MIN(13701,ROW()+1)):INDEX($C$1:$C$13701,MIN(13701,ROW()+設定!$B$26))))*10^(設定!$B$27/20)),1,0))</f>
        <v>0</v>
      </c>
      <c r="G4234" s="33" t="n">
        <f aca="false">$G4233+IF($F4234=1,1,0)</f>
        <v>2</v>
      </c>
      <c r="H4234" s="0" t="str">
        <f aca="false">IF($F4234=1,$G4234,"")</f>
        <v/>
      </c>
    </row>
    <row r="4235" customFormat="false" ht="15" hidden="false" customHeight="false" outlineLevel="0" collapsed="false">
      <c r="A4235" s="30" t="n">
        <v>661.40625</v>
      </c>
      <c r="B4235" s="31" t="n">
        <v>10.4358</v>
      </c>
      <c r="C4235" s="32" t="n">
        <f aca="false">IF($A4235="","",IF(設定!$B$21="dB",10^($B4235/20),ABS($B4235)))</f>
        <v>3.32498737022943</v>
      </c>
      <c r="D4235" s="32" t="n">
        <f aca="false">IF($A4235="","",$A4235^2)</f>
        <v>437458.227539063</v>
      </c>
      <c r="E4235" s="32" t="n">
        <f aca="false">IF($A4235="","",IF($C4235&lt;=0,"",1/$C4235^2))</f>
        <v>0.0904523802948965</v>
      </c>
      <c r="F4235" s="33" t="n">
        <f aca="false">IF(OR(ROW()-設定!$B$30&lt;2,ROW()+設定!$B$30&gt;13701,N($A4235)&lt;=0,N(INDEX($A$2:$A$13701,MIN(13700,MAX(1,ROW()-1+設定!$B$30))))&lt;=0,$A4235&lt;設定!$B$28,$A4235&gt;設定!$B$29),0,IF(AND($C4235&gt;=MAX(INDEX($C$1:$C$13701,MAX(1,ROW()-設定!$B$24)):INDEX($C$1:$C$13701,MAX(1,ROW()-1))),$C4235&gt;MAX(INDEX($C$1:$C$13701,MIN(13701,ROW()+1)):INDEX($C$1:$C$13701,MIN(13701,ROW()+設定!$B$24))),$C4235&gt;=設定!$B$32,$C4235&gt;=MAX(MIN(INDEX($C$1:$C$13701,MAX(1,ROW()-設定!$B$26)):INDEX($C$1:$C$13701,MAX(1,ROW()-1))),MIN(INDEX($C$1:$C$13701,MIN(13701,ROW()+1)):INDEX($C$1:$C$13701,MIN(13701,ROW()+設定!$B$26))))*10^(設定!$B$27/20)),1,0))</f>
        <v>0</v>
      </c>
      <c r="G4235" s="33" t="n">
        <f aca="false">$G4234+IF($F4235=1,1,0)</f>
        <v>2</v>
      </c>
      <c r="H4235" s="0" t="str">
        <f aca="false">IF($F4235=1,$G4235,"")</f>
        <v/>
      </c>
    </row>
    <row r="4236" customFormat="false" ht="15" hidden="false" customHeight="false" outlineLevel="0" collapsed="false">
      <c r="A4236" s="30" t="n">
        <v>661.5625</v>
      </c>
      <c r="B4236" s="31" t="n">
        <v>10.6222</v>
      </c>
      <c r="C4236" s="32" t="n">
        <f aca="false">IF($A4236="","",IF(設定!$B$21="dB",10^($B4236/20),ABS($B4236)))</f>
        <v>3.39711305255198</v>
      </c>
      <c r="D4236" s="32" t="n">
        <f aca="false">IF($A4236="","",$A4236^2)</f>
        <v>437664.94140625</v>
      </c>
      <c r="E4236" s="32" t="n">
        <f aca="false">IF($A4236="","",IF($C4236&lt;=0,"",1/$C4236^2))</f>
        <v>0.08665228112077</v>
      </c>
      <c r="F4236" s="33" t="n">
        <f aca="false">IF(OR(ROW()-設定!$B$30&lt;2,ROW()+設定!$B$30&gt;13701,N($A4236)&lt;=0,N(INDEX($A$2:$A$13701,MIN(13700,MAX(1,ROW()-1+設定!$B$30))))&lt;=0,$A4236&lt;設定!$B$28,$A4236&gt;設定!$B$29),0,IF(AND($C4236&gt;=MAX(INDEX($C$1:$C$13701,MAX(1,ROW()-設定!$B$24)):INDEX($C$1:$C$13701,MAX(1,ROW()-1))),$C4236&gt;MAX(INDEX($C$1:$C$13701,MIN(13701,ROW()+1)):INDEX($C$1:$C$13701,MIN(13701,ROW()+設定!$B$24))),$C4236&gt;=設定!$B$32,$C4236&gt;=MAX(MIN(INDEX($C$1:$C$13701,MAX(1,ROW()-設定!$B$26)):INDEX($C$1:$C$13701,MAX(1,ROW()-1))),MIN(INDEX($C$1:$C$13701,MIN(13701,ROW()+1)):INDEX($C$1:$C$13701,MIN(13701,ROW()+設定!$B$26))))*10^(設定!$B$27/20)),1,0))</f>
        <v>0</v>
      </c>
      <c r="G4236" s="33" t="n">
        <f aca="false">$G4235+IF($F4236=1,1,0)</f>
        <v>2</v>
      </c>
      <c r="H4236" s="0" t="str">
        <f aca="false">IF($F4236=1,$G4236,"")</f>
        <v/>
      </c>
    </row>
    <row r="4237" customFormat="false" ht="15" hidden="false" customHeight="false" outlineLevel="0" collapsed="false">
      <c r="A4237" s="30" t="n">
        <v>661.71875</v>
      </c>
      <c r="B4237" s="31" t="n">
        <v>10.3905</v>
      </c>
      <c r="C4237" s="32" t="n">
        <f aca="false">IF($A4237="","",IF(設定!$B$21="dB",10^($B4237/20),ABS($B4237)))</f>
        <v>3.30769152114204</v>
      </c>
      <c r="D4237" s="32" t="n">
        <f aca="false">IF($A4237="","",$A4237^2)</f>
        <v>437871.704101563</v>
      </c>
      <c r="E4237" s="32" t="n">
        <f aca="false">IF($A4237="","",IF($C4237&lt;=0,"",1/$C4237^2))</f>
        <v>0.0914008006352031</v>
      </c>
      <c r="F4237" s="33" t="n">
        <f aca="false">IF(OR(ROW()-設定!$B$30&lt;2,ROW()+設定!$B$30&gt;13701,N($A4237)&lt;=0,N(INDEX($A$2:$A$13701,MIN(13700,MAX(1,ROW()-1+設定!$B$30))))&lt;=0,$A4237&lt;設定!$B$28,$A4237&gt;設定!$B$29),0,IF(AND($C4237&gt;=MAX(INDEX($C$1:$C$13701,MAX(1,ROW()-設定!$B$24)):INDEX($C$1:$C$13701,MAX(1,ROW()-1))),$C4237&gt;MAX(INDEX($C$1:$C$13701,MIN(13701,ROW()+1)):INDEX($C$1:$C$13701,MIN(13701,ROW()+設定!$B$24))),$C4237&gt;=設定!$B$32,$C4237&gt;=MAX(MIN(INDEX($C$1:$C$13701,MAX(1,ROW()-設定!$B$26)):INDEX($C$1:$C$13701,MAX(1,ROW()-1))),MIN(INDEX($C$1:$C$13701,MIN(13701,ROW()+1)):INDEX($C$1:$C$13701,MIN(13701,ROW()+設定!$B$26))))*10^(設定!$B$27/20)),1,0))</f>
        <v>0</v>
      </c>
      <c r="G4237" s="33" t="n">
        <f aca="false">$G4236+IF($F4237=1,1,0)</f>
        <v>2</v>
      </c>
      <c r="H4237" s="0" t="str">
        <f aca="false">IF($F4237=1,$G4237,"")</f>
        <v/>
      </c>
    </row>
    <row r="4238" customFormat="false" ht="15" hidden="false" customHeight="false" outlineLevel="0" collapsed="false">
      <c r="A4238" s="30" t="n">
        <v>661.875</v>
      </c>
      <c r="B4238" s="31" t="n">
        <v>10.3222</v>
      </c>
      <c r="C4238" s="32" t="n">
        <f aca="false">IF($A4238="","",IF(設定!$B$21="dB",10^($B4238/20),ABS($B4238)))</f>
        <v>3.28178405044561</v>
      </c>
      <c r="D4238" s="32" t="n">
        <f aca="false">IF($A4238="","",$A4238^2)</f>
        <v>438078.515625</v>
      </c>
      <c r="E4238" s="32" t="n">
        <f aca="false">IF($A4238="","",IF($C4238&lt;=0,"",1/$C4238^2))</f>
        <v>0.0928495920637812</v>
      </c>
      <c r="F4238" s="33" t="n">
        <f aca="false">IF(OR(ROW()-設定!$B$30&lt;2,ROW()+設定!$B$30&gt;13701,N($A4238)&lt;=0,N(INDEX($A$2:$A$13701,MIN(13700,MAX(1,ROW()-1+設定!$B$30))))&lt;=0,$A4238&lt;設定!$B$28,$A4238&gt;設定!$B$29),0,IF(AND($C4238&gt;=MAX(INDEX($C$1:$C$13701,MAX(1,ROW()-設定!$B$24)):INDEX($C$1:$C$13701,MAX(1,ROW()-1))),$C4238&gt;MAX(INDEX($C$1:$C$13701,MIN(13701,ROW()+1)):INDEX($C$1:$C$13701,MIN(13701,ROW()+設定!$B$24))),$C4238&gt;=設定!$B$32,$C4238&gt;=MAX(MIN(INDEX($C$1:$C$13701,MAX(1,ROW()-設定!$B$26)):INDEX($C$1:$C$13701,MAX(1,ROW()-1))),MIN(INDEX($C$1:$C$13701,MIN(13701,ROW()+1)):INDEX($C$1:$C$13701,MIN(13701,ROW()+設定!$B$26))))*10^(設定!$B$27/20)),1,0))</f>
        <v>0</v>
      </c>
      <c r="G4238" s="33" t="n">
        <f aca="false">$G4237+IF($F4238=1,1,0)</f>
        <v>2</v>
      </c>
      <c r="H4238" s="0" t="str">
        <f aca="false">IF($F4238=1,$G4238,"")</f>
        <v/>
      </c>
    </row>
    <row r="4239" customFormat="false" ht="15" hidden="false" customHeight="false" outlineLevel="0" collapsed="false">
      <c r="A4239" s="30" t="n">
        <v>662.03125</v>
      </c>
      <c r="B4239" s="31" t="n">
        <v>10.5123</v>
      </c>
      <c r="C4239" s="32" t="n">
        <f aca="false">IF($A4239="","",IF(設定!$B$21="dB",10^($B4239/20),ABS($B4239)))</f>
        <v>3.35440116323786</v>
      </c>
      <c r="D4239" s="32" t="n">
        <f aca="false">IF($A4239="","",$A4239^2)</f>
        <v>438285.375976563</v>
      </c>
      <c r="E4239" s="32" t="n">
        <f aca="false">IF($A4239="","",IF($C4239&lt;=0,"",1/$C4239^2))</f>
        <v>0.0888730326448349</v>
      </c>
      <c r="F4239" s="33" t="n">
        <f aca="false">IF(OR(ROW()-設定!$B$30&lt;2,ROW()+設定!$B$30&gt;13701,N($A4239)&lt;=0,N(INDEX($A$2:$A$13701,MIN(13700,MAX(1,ROW()-1+設定!$B$30))))&lt;=0,$A4239&lt;設定!$B$28,$A4239&gt;設定!$B$29),0,IF(AND($C4239&gt;=MAX(INDEX($C$1:$C$13701,MAX(1,ROW()-設定!$B$24)):INDEX($C$1:$C$13701,MAX(1,ROW()-1))),$C4239&gt;MAX(INDEX($C$1:$C$13701,MIN(13701,ROW()+1)):INDEX($C$1:$C$13701,MIN(13701,ROW()+設定!$B$24))),$C4239&gt;=設定!$B$32,$C4239&gt;=MAX(MIN(INDEX($C$1:$C$13701,MAX(1,ROW()-設定!$B$26)):INDEX($C$1:$C$13701,MAX(1,ROW()-1))),MIN(INDEX($C$1:$C$13701,MIN(13701,ROW()+1)):INDEX($C$1:$C$13701,MIN(13701,ROW()+設定!$B$26))))*10^(設定!$B$27/20)),1,0))</f>
        <v>0</v>
      </c>
      <c r="G4239" s="33" t="n">
        <f aca="false">$G4238+IF($F4239=1,1,0)</f>
        <v>2</v>
      </c>
      <c r="H4239" s="0" t="str">
        <f aca="false">IF($F4239=1,$G4239,"")</f>
        <v/>
      </c>
    </row>
    <row r="4240" customFormat="false" ht="15" hidden="false" customHeight="false" outlineLevel="0" collapsed="false">
      <c r="A4240" s="30" t="n">
        <v>662.1875</v>
      </c>
      <c r="B4240" s="31" t="n">
        <v>10.4194</v>
      </c>
      <c r="C4240" s="32" t="n">
        <f aca="false">IF($A4240="","",IF(設定!$B$21="dB",10^($B4240/20),ABS($B4240)))</f>
        <v>3.31871531887532</v>
      </c>
      <c r="D4240" s="32" t="n">
        <f aca="false">IF($A4240="","",$A4240^2)</f>
        <v>438492.28515625</v>
      </c>
      <c r="E4240" s="32" t="n">
        <f aca="false">IF($A4240="","",IF($C4240&lt;=0,"",1/$C4240^2))</f>
        <v>0.0907945958883489</v>
      </c>
      <c r="F4240" s="33" t="n">
        <f aca="false">IF(OR(ROW()-設定!$B$30&lt;2,ROW()+設定!$B$30&gt;13701,N($A4240)&lt;=0,N(INDEX($A$2:$A$13701,MIN(13700,MAX(1,ROW()-1+設定!$B$30))))&lt;=0,$A4240&lt;設定!$B$28,$A4240&gt;設定!$B$29),0,IF(AND($C4240&gt;=MAX(INDEX($C$1:$C$13701,MAX(1,ROW()-設定!$B$24)):INDEX($C$1:$C$13701,MAX(1,ROW()-1))),$C4240&gt;MAX(INDEX($C$1:$C$13701,MIN(13701,ROW()+1)):INDEX($C$1:$C$13701,MIN(13701,ROW()+設定!$B$24))),$C4240&gt;=設定!$B$32,$C4240&gt;=MAX(MIN(INDEX($C$1:$C$13701,MAX(1,ROW()-設定!$B$26)):INDEX($C$1:$C$13701,MAX(1,ROW()-1))),MIN(INDEX($C$1:$C$13701,MIN(13701,ROW()+1)):INDEX($C$1:$C$13701,MIN(13701,ROW()+設定!$B$26))))*10^(設定!$B$27/20)),1,0))</f>
        <v>0</v>
      </c>
      <c r="G4240" s="33" t="n">
        <f aca="false">$G4239+IF($F4240=1,1,0)</f>
        <v>2</v>
      </c>
      <c r="H4240" s="0" t="str">
        <f aca="false">IF($F4240=1,$G4240,"")</f>
        <v/>
      </c>
    </row>
    <row r="4241" customFormat="false" ht="15" hidden="false" customHeight="false" outlineLevel="0" collapsed="false">
      <c r="A4241" s="30" t="n">
        <v>662.34375</v>
      </c>
      <c r="B4241" s="31" t="n">
        <v>10.0588</v>
      </c>
      <c r="C4241" s="32" t="n">
        <f aca="false">IF($A4241="","",IF(設定!$B$21="dB",10^($B4241/20),ABS($B4241)))</f>
        <v>3.18375763896805</v>
      </c>
      <c r="D4241" s="32" t="n">
        <f aca="false">IF($A4241="","",$A4241^2)</f>
        <v>438699.243164063</v>
      </c>
      <c r="E4241" s="32" t="n">
        <f aca="false">IF($A4241="","",IF($C4241&lt;=0,"",1/$C4241^2))</f>
        <v>0.098655204237752</v>
      </c>
      <c r="F4241" s="33" t="n">
        <f aca="false">IF(OR(ROW()-設定!$B$30&lt;2,ROW()+設定!$B$30&gt;13701,N($A4241)&lt;=0,N(INDEX($A$2:$A$13701,MIN(13700,MAX(1,ROW()-1+設定!$B$30))))&lt;=0,$A4241&lt;設定!$B$28,$A4241&gt;設定!$B$29),0,IF(AND($C4241&gt;=MAX(INDEX($C$1:$C$13701,MAX(1,ROW()-設定!$B$24)):INDEX($C$1:$C$13701,MAX(1,ROW()-1))),$C4241&gt;MAX(INDEX($C$1:$C$13701,MIN(13701,ROW()+1)):INDEX($C$1:$C$13701,MIN(13701,ROW()+設定!$B$24))),$C4241&gt;=設定!$B$32,$C4241&gt;=MAX(MIN(INDEX($C$1:$C$13701,MAX(1,ROW()-設定!$B$26)):INDEX($C$1:$C$13701,MAX(1,ROW()-1))),MIN(INDEX($C$1:$C$13701,MIN(13701,ROW()+1)):INDEX($C$1:$C$13701,MIN(13701,ROW()+設定!$B$26))))*10^(設定!$B$27/20)),1,0))</f>
        <v>0</v>
      </c>
      <c r="G4241" s="33" t="n">
        <f aca="false">$G4240+IF($F4241=1,1,0)</f>
        <v>2</v>
      </c>
      <c r="H4241" s="0" t="str">
        <f aca="false">IF($F4241=1,$G4241,"")</f>
        <v/>
      </c>
    </row>
    <row r="4242" customFormat="false" ht="15" hidden="false" customHeight="false" outlineLevel="0" collapsed="false">
      <c r="A4242" s="30" t="n">
        <v>662.5</v>
      </c>
      <c r="B4242" s="31" t="n">
        <v>10.2652</v>
      </c>
      <c r="C4242" s="32" t="n">
        <f aca="false">IF($A4242="","",IF(設定!$B$21="dB",10^($B4242/20),ABS($B4242)))</f>
        <v>3.26031828754878</v>
      </c>
      <c r="D4242" s="32" t="n">
        <f aca="false">IF($A4242="","",$A4242^2)</f>
        <v>438906.25</v>
      </c>
      <c r="E4242" s="32" t="n">
        <f aca="false">IF($A4242="","",IF($C4242&lt;=0,"",1/$C4242^2))</f>
        <v>0.0940762505324592</v>
      </c>
      <c r="F4242" s="33" t="n">
        <f aca="false">IF(OR(ROW()-設定!$B$30&lt;2,ROW()+設定!$B$30&gt;13701,N($A4242)&lt;=0,N(INDEX($A$2:$A$13701,MIN(13700,MAX(1,ROW()-1+設定!$B$30))))&lt;=0,$A4242&lt;設定!$B$28,$A4242&gt;設定!$B$29),0,IF(AND($C4242&gt;=MAX(INDEX($C$1:$C$13701,MAX(1,ROW()-設定!$B$24)):INDEX($C$1:$C$13701,MAX(1,ROW()-1))),$C4242&gt;MAX(INDEX($C$1:$C$13701,MIN(13701,ROW()+1)):INDEX($C$1:$C$13701,MIN(13701,ROW()+設定!$B$24))),$C4242&gt;=設定!$B$32,$C4242&gt;=MAX(MIN(INDEX($C$1:$C$13701,MAX(1,ROW()-設定!$B$26)):INDEX($C$1:$C$13701,MAX(1,ROW()-1))),MIN(INDEX($C$1:$C$13701,MIN(13701,ROW()+1)):INDEX($C$1:$C$13701,MIN(13701,ROW()+設定!$B$26))))*10^(設定!$B$27/20)),1,0))</f>
        <v>0</v>
      </c>
      <c r="G4242" s="33" t="n">
        <f aca="false">$G4241+IF($F4242=1,1,0)</f>
        <v>2</v>
      </c>
      <c r="H4242" s="0" t="str">
        <f aca="false">IF($F4242=1,$G4242,"")</f>
        <v/>
      </c>
    </row>
    <row r="4243" customFormat="false" ht="15" hidden="false" customHeight="false" outlineLevel="0" collapsed="false">
      <c r="A4243" s="30" t="n">
        <v>662.65625</v>
      </c>
      <c r="B4243" s="31" t="n">
        <v>10.1404</v>
      </c>
      <c r="C4243" s="32" t="n">
        <f aca="false">IF($A4243="","",IF(設定!$B$21="dB",10^($B4243/20),ABS($B4243)))</f>
        <v>3.21380853658507</v>
      </c>
      <c r="D4243" s="32" t="n">
        <f aca="false">IF($A4243="","",$A4243^2)</f>
        <v>439113.305664063</v>
      </c>
      <c r="E4243" s="32" t="n">
        <f aca="false">IF($A4243="","",IF($C4243&lt;=0,"",1/$C4243^2))</f>
        <v>0.0968188678681783</v>
      </c>
      <c r="F4243" s="33" t="n">
        <f aca="false">IF(OR(ROW()-設定!$B$30&lt;2,ROW()+設定!$B$30&gt;13701,N($A4243)&lt;=0,N(INDEX($A$2:$A$13701,MIN(13700,MAX(1,ROW()-1+設定!$B$30))))&lt;=0,$A4243&lt;設定!$B$28,$A4243&gt;設定!$B$29),0,IF(AND($C4243&gt;=MAX(INDEX($C$1:$C$13701,MAX(1,ROW()-設定!$B$24)):INDEX($C$1:$C$13701,MAX(1,ROW()-1))),$C4243&gt;MAX(INDEX($C$1:$C$13701,MIN(13701,ROW()+1)):INDEX($C$1:$C$13701,MIN(13701,ROW()+設定!$B$24))),$C4243&gt;=設定!$B$32,$C4243&gt;=MAX(MIN(INDEX($C$1:$C$13701,MAX(1,ROW()-設定!$B$26)):INDEX($C$1:$C$13701,MAX(1,ROW()-1))),MIN(INDEX($C$1:$C$13701,MIN(13701,ROW()+1)):INDEX($C$1:$C$13701,MIN(13701,ROW()+設定!$B$26))))*10^(設定!$B$27/20)),1,0))</f>
        <v>0</v>
      </c>
      <c r="G4243" s="33" t="n">
        <f aca="false">$G4242+IF($F4243=1,1,0)</f>
        <v>2</v>
      </c>
      <c r="H4243" s="0" t="str">
        <f aca="false">IF($F4243=1,$G4243,"")</f>
        <v/>
      </c>
    </row>
    <row r="4244" customFormat="false" ht="15" hidden="false" customHeight="false" outlineLevel="0" collapsed="false">
      <c r="A4244" s="30" t="n">
        <v>662.8125</v>
      </c>
      <c r="B4244" s="31" t="n">
        <v>9.9256</v>
      </c>
      <c r="C4244" s="32" t="n">
        <f aca="false">IF($A4244="","",IF(設定!$B$21="dB",10^($B4244/20),ABS($B4244)))</f>
        <v>3.13530647962039</v>
      </c>
      <c r="D4244" s="32" t="n">
        <f aca="false">IF($A4244="","",$A4244^2)</f>
        <v>439320.41015625</v>
      </c>
      <c r="E4244" s="32" t="n">
        <f aca="false">IF($A4244="","",IF($C4244&lt;=0,"",1/$C4244^2))</f>
        <v>0.101727881420986</v>
      </c>
      <c r="F4244" s="33" t="n">
        <f aca="false">IF(OR(ROW()-設定!$B$30&lt;2,ROW()+設定!$B$30&gt;13701,N($A4244)&lt;=0,N(INDEX($A$2:$A$13701,MIN(13700,MAX(1,ROW()-1+設定!$B$30))))&lt;=0,$A4244&lt;設定!$B$28,$A4244&gt;設定!$B$29),0,IF(AND($C4244&gt;=MAX(INDEX($C$1:$C$13701,MAX(1,ROW()-設定!$B$24)):INDEX($C$1:$C$13701,MAX(1,ROW()-1))),$C4244&gt;MAX(INDEX($C$1:$C$13701,MIN(13701,ROW()+1)):INDEX($C$1:$C$13701,MIN(13701,ROW()+設定!$B$24))),$C4244&gt;=設定!$B$32,$C4244&gt;=MAX(MIN(INDEX($C$1:$C$13701,MAX(1,ROW()-設定!$B$26)):INDEX($C$1:$C$13701,MAX(1,ROW()-1))),MIN(INDEX($C$1:$C$13701,MIN(13701,ROW()+1)):INDEX($C$1:$C$13701,MIN(13701,ROW()+設定!$B$26))))*10^(設定!$B$27/20)),1,0))</f>
        <v>0</v>
      </c>
      <c r="G4244" s="33" t="n">
        <f aca="false">$G4243+IF($F4244=1,1,0)</f>
        <v>2</v>
      </c>
      <c r="H4244" s="0" t="str">
        <f aca="false">IF($F4244=1,$G4244,"")</f>
        <v/>
      </c>
    </row>
    <row r="4245" customFormat="false" ht="15" hidden="false" customHeight="false" outlineLevel="0" collapsed="false">
      <c r="A4245" s="30" t="n">
        <v>662.96875</v>
      </c>
      <c r="B4245" s="31" t="n">
        <v>9.9987</v>
      </c>
      <c r="C4245" s="32" t="n">
        <f aca="false">IF($A4245="","",IF(設定!$B$21="dB",10^($B4245/20),ABS($B4245)))</f>
        <v>3.16180440371393</v>
      </c>
      <c r="D4245" s="32" t="n">
        <f aca="false">IF($A4245="","",$A4245^2)</f>
        <v>439527.563476563</v>
      </c>
      <c r="E4245" s="32" t="n">
        <f aca="false">IF($A4245="","",IF($C4245&lt;=0,"",1/$C4245^2))</f>
        <v>0.10002993808676</v>
      </c>
      <c r="F4245" s="33" t="n">
        <f aca="false">IF(OR(ROW()-設定!$B$30&lt;2,ROW()+設定!$B$30&gt;13701,N($A4245)&lt;=0,N(INDEX($A$2:$A$13701,MIN(13700,MAX(1,ROW()-1+設定!$B$30))))&lt;=0,$A4245&lt;設定!$B$28,$A4245&gt;設定!$B$29),0,IF(AND($C4245&gt;=MAX(INDEX($C$1:$C$13701,MAX(1,ROW()-設定!$B$24)):INDEX($C$1:$C$13701,MAX(1,ROW()-1))),$C4245&gt;MAX(INDEX($C$1:$C$13701,MIN(13701,ROW()+1)):INDEX($C$1:$C$13701,MIN(13701,ROW()+設定!$B$24))),$C4245&gt;=設定!$B$32,$C4245&gt;=MAX(MIN(INDEX($C$1:$C$13701,MAX(1,ROW()-設定!$B$26)):INDEX($C$1:$C$13701,MAX(1,ROW()-1))),MIN(INDEX($C$1:$C$13701,MIN(13701,ROW()+1)):INDEX($C$1:$C$13701,MIN(13701,ROW()+設定!$B$26))))*10^(設定!$B$27/20)),1,0))</f>
        <v>0</v>
      </c>
      <c r="G4245" s="33" t="n">
        <f aca="false">$G4244+IF($F4245=1,1,0)</f>
        <v>2</v>
      </c>
      <c r="H4245" s="0" t="str">
        <f aca="false">IF($F4245=1,$G4245,"")</f>
        <v/>
      </c>
    </row>
    <row r="4246" customFormat="false" ht="15" hidden="false" customHeight="false" outlineLevel="0" collapsed="false">
      <c r="A4246" s="30" t="n">
        <v>663.125</v>
      </c>
      <c r="B4246" s="31" t="n">
        <v>9.6664</v>
      </c>
      <c r="C4246" s="32" t="n">
        <f aca="false">IF($A4246="","",IF(設定!$B$21="dB",10^($B4246/20),ABS($B4246)))</f>
        <v>3.04312645823863</v>
      </c>
      <c r="D4246" s="32" t="n">
        <f aca="false">IF($A4246="","",$A4246^2)</f>
        <v>439734.765625</v>
      </c>
      <c r="E4246" s="32" t="n">
        <f aca="false">IF($A4246="","",IF($C4246&lt;=0,"",1/$C4246^2))</f>
        <v>0.107984146500839</v>
      </c>
      <c r="F4246" s="33" t="n">
        <f aca="false">IF(OR(ROW()-設定!$B$30&lt;2,ROW()+設定!$B$30&gt;13701,N($A4246)&lt;=0,N(INDEX($A$2:$A$13701,MIN(13700,MAX(1,ROW()-1+設定!$B$30))))&lt;=0,$A4246&lt;設定!$B$28,$A4246&gt;設定!$B$29),0,IF(AND($C4246&gt;=MAX(INDEX($C$1:$C$13701,MAX(1,ROW()-設定!$B$24)):INDEX($C$1:$C$13701,MAX(1,ROW()-1))),$C4246&gt;MAX(INDEX($C$1:$C$13701,MIN(13701,ROW()+1)):INDEX($C$1:$C$13701,MIN(13701,ROW()+設定!$B$24))),$C4246&gt;=設定!$B$32,$C4246&gt;=MAX(MIN(INDEX($C$1:$C$13701,MAX(1,ROW()-設定!$B$26)):INDEX($C$1:$C$13701,MAX(1,ROW()-1))),MIN(INDEX($C$1:$C$13701,MIN(13701,ROW()+1)):INDEX($C$1:$C$13701,MIN(13701,ROW()+設定!$B$26))))*10^(設定!$B$27/20)),1,0))</f>
        <v>0</v>
      </c>
      <c r="G4246" s="33" t="n">
        <f aca="false">$G4245+IF($F4246=1,1,0)</f>
        <v>2</v>
      </c>
      <c r="H4246" s="0" t="str">
        <f aca="false">IF($F4246=1,$G4246,"")</f>
        <v/>
      </c>
    </row>
    <row r="4247" customFormat="false" ht="15" hidden="false" customHeight="false" outlineLevel="0" collapsed="false">
      <c r="A4247" s="30" t="n">
        <v>663.28125</v>
      </c>
      <c r="B4247" s="31" t="n">
        <v>9.6268</v>
      </c>
      <c r="C4247" s="32" t="n">
        <f aca="false">IF($A4247="","",IF(設定!$B$21="dB",10^($B4247/20),ABS($B4247)))</f>
        <v>3.02928406269086</v>
      </c>
      <c r="D4247" s="32" t="n">
        <f aca="false">IF($A4247="","",$A4247^2)</f>
        <v>439942.016601563</v>
      </c>
      <c r="E4247" s="32" t="n">
        <f aca="false">IF($A4247="","",IF($C4247&lt;=0,"",1/$C4247^2))</f>
        <v>0.108973274234802</v>
      </c>
      <c r="F4247" s="33" t="n">
        <f aca="false">IF(OR(ROW()-設定!$B$30&lt;2,ROW()+設定!$B$30&gt;13701,N($A4247)&lt;=0,N(INDEX($A$2:$A$13701,MIN(13700,MAX(1,ROW()-1+設定!$B$30))))&lt;=0,$A4247&lt;設定!$B$28,$A4247&gt;設定!$B$29),0,IF(AND($C4247&gt;=MAX(INDEX($C$1:$C$13701,MAX(1,ROW()-設定!$B$24)):INDEX($C$1:$C$13701,MAX(1,ROW()-1))),$C4247&gt;MAX(INDEX($C$1:$C$13701,MIN(13701,ROW()+1)):INDEX($C$1:$C$13701,MIN(13701,ROW()+設定!$B$24))),$C4247&gt;=設定!$B$32,$C4247&gt;=MAX(MIN(INDEX($C$1:$C$13701,MAX(1,ROW()-設定!$B$26)):INDEX($C$1:$C$13701,MAX(1,ROW()-1))),MIN(INDEX($C$1:$C$13701,MIN(13701,ROW()+1)):INDEX($C$1:$C$13701,MIN(13701,ROW()+設定!$B$26))))*10^(設定!$B$27/20)),1,0))</f>
        <v>0</v>
      </c>
      <c r="G4247" s="33" t="n">
        <f aca="false">$G4246+IF($F4247=1,1,0)</f>
        <v>2</v>
      </c>
      <c r="H4247" s="0" t="str">
        <f aca="false">IF($F4247=1,$G4247,"")</f>
        <v/>
      </c>
    </row>
    <row r="4248" customFormat="false" ht="15" hidden="false" customHeight="false" outlineLevel="0" collapsed="false">
      <c r="A4248" s="30" t="n">
        <v>663.4375</v>
      </c>
      <c r="B4248" s="31" t="n">
        <v>9.5163</v>
      </c>
      <c r="C4248" s="32" t="n">
        <f aca="false">IF($A4248="","",IF(設定!$B$21="dB",10^($B4248/20),ABS($B4248)))</f>
        <v>2.99099026842391</v>
      </c>
      <c r="D4248" s="32" t="n">
        <f aca="false">IF($A4248="","",$A4248^2)</f>
        <v>440149.31640625</v>
      </c>
      <c r="E4248" s="32" t="n">
        <f aca="false">IF($A4248="","",IF($C4248&lt;=0,"",1/$C4248^2))</f>
        <v>0.111781517210818</v>
      </c>
      <c r="F4248" s="33" t="n">
        <f aca="false">IF(OR(ROW()-設定!$B$30&lt;2,ROW()+設定!$B$30&gt;13701,N($A4248)&lt;=0,N(INDEX($A$2:$A$13701,MIN(13700,MAX(1,ROW()-1+設定!$B$30))))&lt;=0,$A4248&lt;設定!$B$28,$A4248&gt;設定!$B$29),0,IF(AND($C4248&gt;=MAX(INDEX($C$1:$C$13701,MAX(1,ROW()-設定!$B$24)):INDEX($C$1:$C$13701,MAX(1,ROW()-1))),$C4248&gt;MAX(INDEX($C$1:$C$13701,MIN(13701,ROW()+1)):INDEX($C$1:$C$13701,MIN(13701,ROW()+設定!$B$24))),$C4248&gt;=設定!$B$32,$C4248&gt;=MAX(MIN(INDEX($C$1:$C$13701,MAX(1,ROW()-設定!$B$26)):INDEX($C$1:$C$13701,MAX(1,ROW()-1))),MIN(INDEX($C$1:$C$13701,MIN(13701,ROW()+1)):INDEX($C$1:$C$13701,MIN(13701,ROW()+設定!$B$26))))*10^(設定!$B$27/20)),1,0))</f>
        <v>0</v>
      </c>
      <c r="G4248" s="33" t="n">
        <f aca="false">$G4247+IF($F4248=1,1,0)</f>
        <v>2</v>
      </c>
      <c r="H4248" s="0" t="str">
        <f aca="false">IF($F4248=1,$G4248,"")</f>
        <v/>
      </c>
    </row>
    <row r="4249" customFormat="false" ht="15" hidden="false" customHeight="false" outlineLevel="0" collapsed="false">
      <c r="A4249" s="30" t="n">
        <v>663.59375</v>
      </c>
      <c r="B4249" s="31" t="n">
        <v>9.4655</v>
      </c>
      <c r="C4249" s="32" t="n">
        <f aca="false">IF($A4249="","",IF(設定!$B$21="dB",10^($B4249/20),ABS($B4249)))</f>
        <v>2.97354831894168</v>
      </c>
      <c r="D4249" s="32" t="n">
        <f aca="false">IF($A4249="","",$A4249^2)</f>
        <v>440356.665039063</v>
      </c>
      <c r="E4249" s="32" t="n">
        <f aca="false">IF($A4249="","",IF($C4249&lt;=0,"",1/$C4249^2))</f>
        <v>0.113096717443025</v>
      </c>
      <c r="F4249" s="33" t="n">
        <f aca="false">IF(OR(ROW()-設定!$B$30&lt;2,ROW()+設定!$B$30&gt;13701,N($A4249)&lt;=0,N(INDEX($A$2:$A$13701,MIN(13700,MAX(1,ROW()-1+設定!$B$30))))&lt;=0,$A4249&lt;設定!$B$28,$A4249&gt;設定!$B$29),0,IF(AND($C4249&gt;=MAX(INDEX($C$1:$C$13701,MAX(1,ROW()-設定!$B$24)):INDEX($C$1:$C$13701,MAX(1,ROW()-1))),$C4249&gt;MAX(INDEX($C$1:$C$13701,MIN(13701,ROW()+1)):INDEX($C$1:$C$13701,MIN(13701,ROW()+設定!$B$24))),$C4249&gt;=設定!$B$32,$C4249&gt;=MAX(MIN(INDEX($C$1:$C$13701,MAX(1,ROW()-設定!$B$26)):INDEX($C$1:$C$13701,MAX(1,ROW()-1))),MIN(INDEX($C$1:$C$13701,MIN(13701,ROW()+1)):INDEX($C$1:$C$13701,MIN(13701,ROW()+設定!$B$26))))*10^(設定!$B$27/20)),1,0))</f>
        <v>0</v>
      </c>
      <c r="G4249" s="33" t="n">
        <f aca="false">$G4248+IF($F4249=1,1,0)</f>
        <v>2</v>
      </c>
      <c r="H4249" s="0" t="str">
        <f aca="false">IF($F4249=1,$G4249,"")</f>
        <v/>
      </c>
    </row>
    <row r="4250" customFormat="false" ht="15" hidden="false" customHeight="false" outlineLevel="0" collapsed="false">
      <c r="A4250" s="30" t="n">
        <v>663.75</v>
      </c>
      <c r="B4250" s="31" t="n">
        <v>9.5882</v>
      </c>
      <c r="C4250" s="32" t="n">
        <f aca="false">IF($A4250="","",IF(設定!$B$21="dB",10^($B4250/20),ABS($B4250)))</f>
        <v>3.01585182540827</v>
      </c>
      <c r="D4250" s="32" t="n">
        <f aca="false">IF($A4250="","",$A4250^2)</f>
        <v>440564.0625</v>
      </c>
      <c r="E4250" s="32" t="n">
        <f aca="false">IF($A4250="","",IF($C4250&lt;=0,"",1/$C4250^2))</f>
        <v>0.109946143364334</v>
      </c>
      <c r="F4250" s="33" t="n">
        <f aca="false">IF(OR(ROW()-設定!$B$30&lt;2,ROW()+設定!$B$30&gt;13701,N($A4250)&lt;=0,N(INDEX($A$2:$A$13701,MIN(13700,MAX(1,ROW()-1+設定!$B$30))))&lt;=0,$A4250&lt;設定!$B$28,$A4250&gt;設定!$B$29),0,IF(AND($C4250&gt;=MAX(INDEX($C$1:$C$13701,MAX(1,ROW()-設定!$B$24)):INDEX($C$1:$C$13701,MAX(1,ROW()-1))),$C4250&gt;MAX(INDEX($C$1:$C$13701,MIN(13701,ROW()+1)):INDEX($C$1:$C$13701,MIN(13701,ROW()+設定!$B$24))),$C4250&gt;=設定!$B$32,$C4250&gt;=MAX(MIN(INDEX($C$1:$C$13701,MAX(1,ROW()-設定!$B$26)):INDEX($C$1:$C$13701,MAX(1,ROW()-1))),MIN(INDEX($C$1:$C$13701,MIN(13701,ROW()+1)):INDEX($C$1:$C$13701,MIN(13701,ROW()+設定!$B$26))))*10^(設定!$B$27/20)),1,0))</f>
        <v>0</v>
      </c>
      <c r="G4250" s="33" t="n">
        <f aca="false">$G4249+IF($F4250=1,1,0)</f>
        <v>2</v>
      </c>
      <c r="H4250" s="0" t="str">
        <f aca="false">IF($F4250=1,$G4250,"")</f>
        <v/>
      </c>
    </row>
    <row r="4251" customFormat="false" ht="15" hidden="false" customHeight="false" outlineLevel="0" collapsed="false">
      <c r="A4251" s="30" t="n">
        <v>663.90625</v>
      </c>
      <c r="B4251" s="31" t="n">
        <v>9.2713</v>
      </c>
      <c r="C4251" s="32" t="n">
        <f aca="false">IF($A4251="","",IF(設定!$B$21="dB",10^($B4251/20),ABS($B4251)))</f>
        <v>2.90780313204714</v>
      </c>
      <c r="D4251" s="32" t="n">
        <f aca="false">IF($A4251="","",$A4251^2)</f>
        <v>440771.508789063</v>
      </c>
      <c r="E4251" s="32" t="n">
        <f aca="false">IF($A4251="","",IF($C4251&lt;=0,"",1/$C4251^2))</f>
        <v>0.118268748172079</v>
      </c>
      <c r="F4251" s="33" t="n">
        <f aca="false">IF(OR(ROW()-設定!$B$30&lt;2,ROW()+設定!$B$30&gt;13701,N($A4251)&lt;=0,N(INDEX($A$2:$A$13701,MIN(13700,MAX(1,ROW()-1+設定!$B$30))))&lt;=0,$A4251&lt;設定!$B$28,$A4251&gt;設定!$B$29),0,IF(AND($C4251&gt;=MAX(INDEX($C$1:$C$13701,MAX(1,ROW()-設定!$B$24)):INDEX($C$1:$C$13701,MAX(1,ROW()-1))),$C4251&gt;MAX(INDEX($C$1:$C$13701,MIN(13701,ROW()+1)):INDEX($C$1:$C$13701,MIN(13701,ROW()+設定!$B$24))),$C4251&gt;=設定!$B$32,$C4251&gt;=MAX(MIN(INDEX($C$1:$C$13701,MAX(1,ROW()-設定!$B$26)):INDEX($C$1:$C$13701,MAX(1,ROW()-1))),MIN(INDEX($C$1:$C$13701,MIN(13701,ROW()+1)):INDEX($C$1:$C$13701,MIN(13701,ROW()+設定!$B$26))))*10^(設定!$B$27/20)),1,0))</f>
        <v>0</v>
      </c>
      <c r="G4251" s="33" t="n">
        <f aca="false">$G4250+IF($F4251=1,1,0)</f>
        <v>2</v>
      </c>
      <c r="H4251" s="0" t="str">
        <f aca="false">IF($F4251=1,$G4251,"")</f>
        <v/>
      </c>
    </row>
    <row r="4252" customFormat="false" ht="15" hidden="false" customHeight="false" outlineLevel="0" collapsed="false">
      <c r="A4252" s="30" t="n">
        <v>664.0625</v>
      </c>
      <c r="B4252" s="31" t="n">
        <v>9.2048</v>
      </c>
      <c r="C4252" s="32" t="n">
        <f aca="false">IF($A4252="","",IF(設定!$B$21="dB",10^($B4252/20),ABS($B4252)))</f>
        <v>2.8856257182912</v>
      </c>
      <c r="D4252" s="32" t="n">
        <f aca="false">IF($A4252="","",$A4252^2)</f>
        <v>440979.00390625</v>
      </c>
      <c r="E4252" s="32" t="n">
        <f aca="false">IF($A4252="","",IF($C4252&lt;=0,"",1/$C4252^2))</f>
        <v>0.120093637690522</v>
      </c>
      <c r="F4252" s="33" t="n">
        <f aca="false">IF(OR(ROW()-設定!$B$30&lt;2,ROW()+設定!$B$30&gt;13701,N($A4252)&lt;=0,N(INDEX($A$2:$A$13701,MIN(13700,MAX(1,ROW()-1+設定!$B$30))))&lt;=0,$A4252&lt;設定!$B$28,$A4252&gt;設定!$B$29),0,IF(AND($C4252&gt;=MAX(INDEX($C$1:$C$13701,MAX(1,ROW()-設定!$B$24)):INDEX($C$1:$C$13701,MAX(1,ROW()-1))),$C4252&gt;MAX(INDEX($C$1:$C$13701,MIN(13701,ROW()+1)):INDEX($C$1:$C$13701,MIN(13701,ROW()+設定!$B$24))),$C4252&gt;=設定!$B$32,$C4252&gt;=MAX(MIN(INDEX($C$1:$C$13701,MAX(1,ROW()-設定!$B$26)):INDEX($C$1:$C$13701,MAX(1,ROW()-1))),MIN(INDEX($C$1:$C$13701,MIN(13701,ROW()+1)):INDEX($C$1:$C$13701,MIN(13701,ROW()+設定!$B$26))))*10^(設定!$B$27/20)),1,0))</f>
        <v>0</v>
      </c>
      <c r="G4252" s="33" t="n">
        <f aca="false">$G4251+IF($F4252=1,1,0)</f>
        <v>2</v>
      </c>
      <c r="H4252" s="0" t="str">
        <f aca="false">IF($F4252=1,$G4252,"")</f>
        <v/>
      </c>
    </row>
    <row r="4253" customFormat="false" ht="15" hidden="false" customHeight="false" outlineLevel="0" collapsed="false">
      <c r="A4253" s="30" t="n">
        <v>664.21875</v>
      </c>
      <c r="B4253" s="31" t="n">
        <v>9.14</v>
      </c>
      <c r="C4253" s="32" t="n">
        <f aca="false">IF($A4253="","",IF(設定!$B$21="dB",10^($B4253/20),ABS($B4253)))</f>
        <v>2.86417796990658</v>
      </c>
      <c r="D4253" s="32" t="n">
        <f aca="false">IF($A4253="","",$A4253^2)</f>
        <v>441186.547851563</v>
      </c>
      <c r="E4253" s="32" t="n">
        <f aca="false">IF($A4253="","",IF($C4253&lt;=0,"",1/$C4253^2))</f>
        <v>0.121898959892487</v>
      </c>
      <c r="F4253" s="33" t="n">
        <f aca="false">IF(OR(ROW()-設定!$B$30&lt;2,ROW()+設定!$B$30&gt;13701,N($A4253)&lt;=0,N(INDEX($A$2:$A$13701,MIN(13700,MAX(1,ROW()-1+設定!$B$30))))&lt;=0,$A4253&lt;設定!$B$28,$A4253&gt;設定!$B$29),0,IF(AND($C4253&gt;=MAX(INDEX($C$1:$C$13701,MAX(1,ROW()-設定!$B$24)):INDEX($C$1:$C$13701,MAX(1,ROW()-1))),$C4253&gt;MAX(INDEX($C$1:$C$13701,MIN(13701,ROW()+1)):INDEX($C$1:$C$13701,MIN(13701,ROW()+設定!$B$24))),$C4253&gt;=設定!$B$32,$C4253&gt;=MAX(MIN(INDEX($C$1:$C$13701,MAX(1,ROW()-設定!$B$26)):INDEX($C$1:$C$13701,MAX(1,ROW()-1))),MIN(INDEX($C$1:$C$13701,MIN(13701,ROW()+1)):INDEX($C$1:$C$13701,MIN(13701,ROW()+設定!$B$26))))*10^(設定!$B$27/20)),1,0))</f>
        <v>0</v>
      </c>
      <c r="G4253" s="33" t="n">
        <f aca="false">$G4252+IF($F4253=1,1,0)</f>
        <v>2</v>
      </c>
      <c r="H4253" s="0" t="str">
        <f aca="false">IF($F4253=1,$G4253,"")</f>
        <v/>
      </c>
    </row>
    <row r="4254" customFormat="false" ht="15" hidden="false" customHeight="false" outlineLevel="0" collapsed="false">
      <c r="A4254" s="30" t="n">
        <v>664.375</v>
      </c>
      <c r="B4254" s="31" t="n">
        <v>9.1745</v>
      </c>
      <c r="C4254" s="32" t="n">
        <f aca="false">IF($A4254="","",IF(設定!$B$21="dB",10^($B4254/20),ABS($B4254)))</f>
        <v>2.87557699142757</v>
      </c>
      <c r="D4254" s="32" t="n">
        <f aca="false">IF($A4254="","",$A4254^2)</f>
        <v>441394.140625</v>
      </c>
      <c r="E4254" s="32" t="n">
        <f aca="false">IF($A4254="","",IF($C4254&lt;=0,"",1/$C4254^2))</f>
        <v>0.12093444058488</v>
      </c>
      <c r="F4254" s="33" t="n">
        <f aca="false">IF(OR(ROW()-設定!$B$30&lt;2,ROW()+設定!$B$30&gt;13701,N($A4254)&lt;=0,N(INDEX($A$2:$A$13701,MIN(13700,MAX(1,ROW()-1+設定!$B$30))))&lt;=0,$A4254&lt;設定!$B$28,$A4254&gt;設定!$B$29),0,IF(AND($C4254&gt;=MAX(INDEX($C$1:$C$13701,MAX(1,ROW()-設定!$B$24)):INDEX($C$1:$C$13701,MAX(1,ROW()-1))),$C4254&gt;MAX(INDEX($C$1:$C$13701,MIN(13701,ROW()+1)):INDEX($C$1:$C$13701,MIN(13701,ROW()+設定!$B$24))),$C4254&gt;=設定!$B$32,$C4254&gt;=MAX(MIN(INDEX($C$1:$C$13701,MAX(1,ROW()-設定!$B$26)):INDEX($C$1:$C$13701,MAX(1,ROW()-1))),MIN(INDEX($C$1:$C$13701,MIN(13701,ROW()+1)):INDEX($C$1:$C$13701,MIN(13701,ROW()+設定!$B$26))))*10^(設定!$B$27/20)),1,0))</f>
        <v>0</v>
      </c>
      <c r="G4254" s="33" t="n">
        <f aca="false">$G4253+IF($F4254=1,1,0)</f>
        <v>2</v>
      </c>
      <c r="H4254" s="0" t="str">
        <f aca="false">IF($F4254=1,$G4254,"")</f>
        <v/>
      </c>
    </row>
    <row r="4255" customFormat="false" ht="15" hidden="false" customHeight="false" outlineLevel="0" collapsed="false">
      <c r="A4255" s="30" t="n">
        <v>664.53125</v>
      </c>
      <c r="B4255" s="31" t="n">
        <v>9.0324</v>
      </c>
      <c r="C4255" s="32" t="n">
        <f aca="false">IF($A4255="","",IF(設定!$B$21="dB",10^($B4255/20),ABS($B4255)))</f>
        <v>2.82891566135108</v>
      </c>
      <c r="D4255" s="32" t="n">
        <f aca="false">IF($A4255="","",$A4255^2)</f>
        <v>441601.782226563</v>
      </c>
      <c r="E4255" s="32" t="n">
        <f aca="false">IF($A4255="","",IF($C4255&lt;=0,"",1/$C4255^2))</f>
        <v>0.124956830241716</v>
      </c>
      <c r="F4255" s="33" t="n">
        <f aca="false">IF(OR(ROW()-設定!$B$30&lt;2,ROW()+設定!$B$30&gt;13701,N($A4255)&lt;=0,N(INDEX($A$2:$A$13701,MIN(13700,MAX(1,ROW()-1+設定!$B$30))))&lt;=0,$A4255&lt;設定!$B$28,$A4255&gt;設定!$B$29),0,IF(AND($C4255&gt;=MAX(INDEX($C$1:$C$13701,MAX(1,ROW()-設定!$B$24)):INDEX($C$1:$C$13701,MAX(1,ROW()-1))),$C4255&gt;MAX(INDEX($C$1:$C$13701,MIN(13701,ROW()+1)):INDEX($C$1:$C$13701,MIN(13701,ROW()+設定!$B$24))),$C4255&gt;=設定!$B$32,$C4255&gt;=MAX(MIN(INDEX($C$1:$C$13701,MAX(1,ROW()-設定!$B$26)):INDEX($C$1:$C$13701,MAX(1,ROW()-1))),MIN(INDEX($C$1:$C$13701,MIN(13701,ROW()+1)):INDEX($C$1:$C$13701,MIN(13701,ROW()+設定!$B$26))))*10^(設定!$B$27/20)),1,0))</f>
        <v>0</v>
      </c>
      <c r="G4255" s="33" t="n">
        <f aca="false">$G4254+IF($F4255=1,1,0)</f>
        <v>2</v>
      </c>
      <c r="H4255" s="0" t="str">
        <f aca="false">IF($F4255=1,$G4255,"")</f>
        <v/>
      </c>
    </row>
    <row r="4256" customFormat="false" ht="15" hidden="false" customHeight="false" outlineLevel="0" collapsed="false">
      <c r="A4256" s="30" t="n">
        <v>664.6875</v>
      </c>
      <c r="B4256" s="31" t="n">
        <v>9.0711</v>
      </c>
      <c r="C4256" s="32" t="n">
        <f aca="false">IF($A4256="","",IF(設定!$B$21="dB",10^($B4256/20),ABS($B4256)))</f>
        <v>2.8415480220339</v>
      </c>
      <c r="D4256" s="32" t="n">
        <f aca="false">IF($A4256="","",$A4256^2)</f>
        <v>441809.47265625</v>
      </c>
      <c r="E4256" s="32" t="n">
        <f aca="false">IF($A4256="","",IF($C4256&lt;=0,"",1/$C4256^2))</f>
        <v>0.123848285846238</v>
      </c>
      <c r="F4256" s="33" t="n">
        <f aca="false">IF(OR(ROW()-設定!$B$30&lt;2,ROW()+設定!$B$30&gt;13701,N($A4256)&lt;=0,N(INDEX($A$2:$A$13701,MIN(13700,MAX(1,ROW()-1+設定!$B$30))))&lt;=0,$A4256&lt;設定!$B$28,$A4256&gt;設定!$B$29),0,IF(AND($C4256&gt;=MAX(INDEX($C$1:$C$13701,MAX(1,ROW()-設定!$B$24)):INDEX($C$1:$C$13701,MAX(1,ROW()-1))),$C4256&gt;MAX(INDEX($C$1:$C$13701,MIN(13701,ROW()+1)):INDEX($C$1:$C$13701,MIN(13701,ROW()+設定!$B$24))),$C4256&gt;=設定!$B$32,$C4256&gt;=MAX(MIN(INDEX($C$1:$C$13701,MAX(1,ROW()-設定!$B$26)):INDEX($C$1:$C$13701,MAX(1,ROW()-1))),MIN(INDEX($C$1:$C$13701,MIN(13701,ROW()+1)):INDEX($C$1:$C$13701,MIN(13701,ROW()+設定!$B$26))))*10^(設定!$B$27/20)),1,0))</f>
        <v>0</v>
      </c>
      <c r="G4256" s="33" t="n">
        <f aca="false">$G4255+IF($F4256=1,1,0)</f>
        <v>2</v>
      </c>
      <c r="H4256" s="0" t="str">
        <f aca="false">IF($F4256=1,$G4256,"")</f>
        <v/>
      </c>
    </row>
    <row r="4257" customFormat="false" ht="15" hidden="false" customHeight="false" outlineLevel="0" collapsed="false">
      <c r="A4257" s="30" t="n">
        <v>664.84375</v>
      </c>
      <c r="B4257" s="31" t="n">
        <v>8.8208</v>
      </c>
      <c r="C4257" s="32" t="n">
        <f aca="false">IF($A4257="","",IF(設定!$B$21="dB",10^($B4257/20),ABS($B4257)))</f>
        <v>2.76083212654654</v>
      </c>
      <c r="D4257" s="32" t="n">
        <f aca="false">IF($A4257="","",$A4257^2)</f>
        <v>442017.211914063</v>
      </c>
      <c r="E4257" s="32" t="n">
        <f aca="false">IF($A4257="","",IF($C4257&lt;=0,"",1/$C4257^2))</f>
        <v>0.13119582051266</v>
      </c>
      <c r="F4257" s="33" t="n">
        <f aca="false">IF(OR(ROW()-設定!$B$30&lt;2,ROW()+設定!$B$30&gt;13701,N($A4257)&lt;=0,N(INDEX($A$2:$A$13701,MIN(13700,MAX(1,ROW()-1+設定!$B$30))))&lt;=0,$A4257&lt;設定!$B$28,$A4257&gt;設定!$B$29),0,IF(AND($C4257&gt;=MAX(INDEX($C$1:$C$13701,MAX(1,ROW()-設定!$B$24)):INDEX($C$1:$C$13701,MAX(1,ROW()-1))),$C4257&gt;MAX(INDEX($C$1:$C$13701,MIN(13701,ROW()+1)):INDEX($C$1:$C$13701,MIN(13701,ROW()+設定!$B$24))),$C4257&gt;=設定!$B$32,$C4257&gt;=MAX(MIN(INDEX($C$1:$C$13701,MAX(1,ROW()-設定!$B$26)):INDEX($C$1:$C$13701,MAX(1,ROW()-1))),MIN(INDEX($C$1:$C$13701,MIN(13701,ROW()+1)):INDEX($C$1:$C$13701,MIN(13701,ROW()+設定!$B$26))))*10^(設定!$B$27/20)),1,0))</f>
        <v>0</v>
      </c>
      <c r="G4257" s="33" t="n">
        <f aca="false">$G4256+IF($F4257=1,1,0)</f>
        <v>2</v>
      </c>
      <c r="H4257" s="0" t="str">
        <f aca="false">IF($F4257=1,$G4257,"")</f>
        <v/>
      </c>
    </row>
    <row r="4258" customFormat="false" ht="15" hidden="false" customHeight="false" outlineLevel="0" collapsed="false">
      <c r="A4258" s="30" t="n">
        <v>665</v>
      </c>
      <c r="B4258" s="31" t="n">
        <v>8.6739</v>
      </c>
      <c r="C4258" s="32" t="n">
        <f aca="false">IF($A4258="","",IF(設定!$B$21="dB",10^($B4258/20),ABS($B4258)))</f>
        <v>2.71453221463577</v>
      </c>
      <c r="D4258" s="32" t="n">
        <f aca="false">IF($A4258="","",$A4258^2)</f>
        <v>442225</v>
      </c>
      <c r="E4258" s="32" t="n">
        <f aca="false">IF($A4258="","",IF($C4258&lt;=0,"",1/$C4258^2))</f>
        <v>0.135709421751338</v>
      </c>
      <c r="F4258" s="33" t="n">
        <f aca="false">IF(OR(ROW()-設定!$B$30&lt;2,ROW()+設定!$B$30&gt;13701,N($A4258)&lt;=0,N(INDEX($A$2:$A$13701,MIN(13700,MAX(1,ROW()-1+設定!$B$30))))&lt;=0,$A4258&lt;設定!$B$28,$A4258&gt;設定!$B$29),0,IF(AND($C4258&gt;=MAX(INDEX($C$1:$C$13701,MAX(1,ROW()-設定!$B$24)):INDEX($C$1:$C$13701,MAX(1,ROW()-1))),$C4258&gt;MAX(INDEX($C$1:$C$13701,MIN(13701,ROW()+1)):INDEX($C$1:$C$13701,MIN(13701,ROW()+設定!$B$24))),$C4258&gt;=設定!$B$32,$C4258&gt;=MAX(MIN(INDEX($C$1:$C$13701,MAX(1,ROW()-設定!$B$26)):INDEX($C$1:$C$13701,MAX(1,ROW()-1))),MIN(INDEX($C$1:$C$13701,MIN(13701,ROW()+1)):INDEX($C$1:$C$13701,MIN(13701,ROW()+設定!$B$26))))*10^(設定!$B$27/20)),1,0))</f>
        <v>0</v>
      </c>
      <c r="G4258" s="33" t="n">
        <f aca="false">$G4257+IF($F4258=1,1,0)</f>
        <v>2</v>
      </c>
      <c r="H4258" s="0" t="str">
        <f aca="false">IF($F4258=1,$G4258,"")</f>
        <v/>
      </c>
    </row>
    <row r="4259" customFormat="false" ht="15" hidden="false" customHeight="false" outlineLevel="0" collapsed="false">
      <c r="A4259" s="30" t="n">
        <v>665.15625</v>
      </c>
      <c r="B4259" s="31" t="n">
        <v>8.6696</v>
      </c>
      <c r="C4259" s="32" t="n">
        <f aca="false">IF($A4259="","",IF(設定!$B$21="dB",10^($B4259/20),ABS($B4259)))</f>
        <v>2.71318870231644</v>
      </c>
      <c r="D4259" s="32" t="n">
        <f aca="false">IF($A4259="","",$A4259^2)</f>
        <v>442432.836914063</v>
      </c>
      <c r="E4259" s="32" t="n">
        <f aca="false">IF($A4259="","",IF($C4259&lt;=0,"",1/$C4259^2))</f>
        <v>0.135843855764039</v>
      </c>
      <c r="F4259" s="33" t="n">
        <f aca="false">IF(OR(ROW()-設定!$B$30&lt;2,ROW()+設定!$B$30&gt;13701,N($A4259)&lt;=0,N(INDEX($A$2:$A$13701,MIN(13700,MAX(1,ROW()-1+設定!$B$30))))&lt;=0,$A4259&lt;設定!$B$28,$A4259&gt;設定!$B$29),0,IF(AND($C4259&gt;=MAX(INDEX($C$1:$C$13701,MAX(1,ROW()-設定!$B$24)):INDEX($C$1:$C$13701,MAX(1,ROW()-1))),$C4259&gt;MAX(INDEX($C$1:$C$13701,MIN(13701,ROW()+1)):INDEX($C$1:$C$13701,MIN(13701,ROW()+設定!$B$24))),$C4259&gt;=設定!$B$32,$C4259&gt;=MAX(MIN(INDEX($C$1:$C$13701,MAX(1,ROW()-設定!$B$26)):INDEX($C$1:$C$13701,MAX(1,ROW()-1))),MIN(INDEX($C$1:$C$13701,MIN(13701,ROW()+1)):INDEX($C$1:$C$13701,MIN(13701,ROW()+設定!$B$26))))*10^(設定!$B$27/20)),1,0))</f>
        <v>0</v>
      </c>
      <c r="G4259" s="33" t="n">
        <f aca="false">$G4258+IF($F4259=1,1,0)</f>
        <v>2</v>
      </c>
      <c r="H4259" s="0" t="str">
        <f aca="false">IF($F4259=1,$G4259,"")</f>
        <v/>
      </c>
    </row>
    <row r="4260" customFormat="false" ht="15" hidden="false" customHeight="false" outlineLevel="0" collapsed="false">
      <c r="A4260" s="30" t="n">
        <v>665.3125</v>
      </c>
      <c r="B4260" s="31" t="n">
        <v>8.6385</v>
      </c>
      <c r="C4260" s="32" t="n">
        <f aca="false">IF($A4260="","",IF(設定!$B$21="dB",10^($B4260/20),ABS($B4260)))</f>
        <v>2.70349144736024</v>
      </c>
      <c r="D4260" s="32" t="n">
        <f aca="false">IF($A4260="","",$A4260^2)</f>
        <v>442640.72265625</v>
      </c>
      <c r="E4260" s="32" t="n">
        <f aca="false">IF($A4260="","",IF($C4260&lt;=0,"",1/$C4260^2))</f>
        <v>0.136820130398604</v>
      </c>
      <c r="F4260" s="33" t="n">
        <f aca="false">IF(OR(ROW()-設定!$B$30&lt;2,ROW()+設定!$B$30&gt;13701,N($A4260)&lt;=0,N(INDEX($A$2:$A$13701,MIN(13700,MAX(1,ROW()-1+設定!$B$30))))&lt;=0,$A4260&lt;設定!$B$28,$A4260&gt;設定!$B$29),0,IF(AND($C4260&gt;=MAX(INDEX($C$1:$C$13701,MAX(1,ROW()-設定!$B$24)):INDEX($C$1:$C$13701,MAX(1,ROW()-1))),$C4260&gt;MAX(INDEX($C$1:$C$13701,MIN(13701,ROW()+1)):INDEX($C$1:$C$13701,MIN(13701,ROW()+設定!$B$24))),$C4260&gt;=設定!$B$32,$C4260&gt;=MAX(MIN(INDEX($C$1:$C$13701,MAX(1,ROW()-設定!$B$26)):INDEX($C$1:$C$13701,MAX(1,ROW()-1))),MIN(INDEX($C$1:$C$13701,MIN(13701,ROW()+1)):INDEX($C$1:$C$13701,MIN(13701,ROW()+設定!$B$26))))*10^(設定!$B$27/20)),1,0))</f>
        <v>0</v>
      </c>
      <c r="G4260" s="33" t="n">
        <f aca="false">$G4259+IF($F4260=1,1,0)</f>
        <v>2</v>
      </c>
      <c r="H4260" s="0" t="str">
        <f aca="false">IF($F4260=1,$G4260,"")</f>
        <v/>
      </c>
    </row>
    <row r="4261" customFormat="false" ht="15" hidden="false" customHeight="false" outlineLevel="0" collapsed="false">
      <c r="A4261" s="30" t="n">
        <v>665.46875</v>
      </c>
      <c r="B4261" s="31" t="n">
        <v>8.4511</v>
      </c>
      <c r="C4261" s="32" t="n">
        <f aca="false">IF($A4261="","",IF(設定!$B$21="dB",10^($B4261/20),ABS($B4261)))</f>
        <v>2.6457877418358</v>
      </c>
      <c r="D4261" s="32" t="n">
        <f aca="false">IF($A4261="","",$A4261^2)</f>
        <v>442848.657226563</v>
      </c>
      <c r="E4261" s="32" t="n">
        <f aca="false">IF($A4261="","",IF($C4261&lt;=0,"",1/$C4261^2))</f>
        <v>0.142853208784901</v>
      </c>
      <c r="F4261" s="33" t="n">
        <f aca="false">IF(OR(ROW()-設定!$B$30&lt;2,ROW()+設定!$B$30&gt;13701,N($A4261)&lt;=0,N(INDEX($A$2:$A$13701,MIN(13700,MAX(1,ROW()-1+設定!$B$30))))&lt;=0,$A4261&lt;設定!$B$28,$A4261&gt;設定!$B$29),0,IF(AND($C4261&gt;=MAX(INDEX($C$1:$C$13701,MAX(1,ROW()-設定!$B$24)):INDEX($C$1:$C$13701,MAX(1,ROW()-1))),$C4261&gt;MAX(INDEX($C$1:$C$13701,MIN(13701,ROW()+1)):INDEX($C$1:$C$13701,MIN(13701,ROW()+設定!$B$24))),$C4261&gt;=設定!$B$32,$C4261&gt;=MAX(MIN(INDEX($C$1:$C$13701,MAX(1,ROW()-設定!$B$26)):INDEX($C$1:$C$13701,MAX(1,ROW()-1))),MIN(INDEX($C$1:$C$13701,MIN(13701,ROW()+1)):INDEX($C$1:$C$13701,MIN(13701,ROW()+設定!$B$26))))*10^(設定!$B$27/20)),1,0))</f>
        <v>0</v>
      </c>
      <c r="G4261" s="33" t="n">
        <f aca="false">$G4260+IF($F4261=1,1,0)</f>
        <v>2</v>
      </c>
      <c r="H4261" s="0" t="str">
        <f aca="false">IF($F4261=1,$G4261,"")</f>
        <v/>
      </c>
    </row>
    <row r="4262" customFormat="false" ht="15" hidden="false" customHeight="false" outlineLevel="0" collapsed="false">
      <c r="A4262" s="30" t="n">
        <v>665.625</v>
      </c>
      <c r="B4262" s="31" t="n">
        <v>8.4898</v>
      </c>
      <c r="C4262" s="32" t="n">
        <f aca="false">IF($A4262="","",IF(設定!$B$21="dB",10^($B4262/20),ABS($B4262)))</f>
        <v>2.65760235529413</v>
      </c>
      <c r="D4262" s="32" t="n">
        <f aca="false">IF($A4262="","",$A4262^2)</f>
        <v>443056.640625</v>
      </c>
      <c r="E4262" s="32" t="n">
        <f aca="false">IF($A4262="","",IF($C4262&lt;=0,"",1/$C4262^2))</f>
        <v>0.141585898117143</v>
      </c>
      <c r="F4262" s="33" t="n">
        <f aca="false">IF(OR(ROW()-設定!$B$30&lt;2,ROW()+設定!$B$30&gt;13701,N($A4262)&lt;=0,N(INDEX($A$2:$A$13701,MIN(13700,MAX(1,ROW()-1+設定!$B$30))))&lt;=0,$A4262&lt;設定!$B$28,$A4262&gt;設定!$B$29),0,IF(AND($C4262&gt;=MAX(INDEX($C$1:$C$13701,MAX(1,ROW()-設定!$B$24)):INDEX($C$1:$C$13701,MAX(1,ROW()-1))),$C4262&gt;MAX(INDEX($C$1:$C$13701,MIN(13701,ROW()+1)):INDEX($C$1:$C$13701,MIN(13701,ROW()+設定!$B$24))),$C4262&gt;=設定!$B$32,$C4262&gt;=MAX(MIN(INDEX($C$1:$C$13701,MAX(1,ROW()-設定!$B$26)):INDEX($C$1:$C$13701,MAX(1,ROW()-1))),MIN(INDEX($C$1:$C$13701,MIN(13701,ROW()+1)):INDEX($C$1:$C$13701,MIN(13701,ROW()+設定!$B$26))))*10^(設定!$B$27/20)),1,0))</f>
        <v>0</v>
      </c>
      <c r="G4262" s="33" t="n">
        <f aca="false">$G4261+IF($F4262=1,1,0)</f>
        <v>2</v>
      </c>
      <c r="H4262" s="0" t="str">
        <f aca="false">IF($F4262=1,$G4262,"")</f>
        <v/>
      </c>
    </row>
    <row r="4263" customFormat="false" ht="15" hidden="false" customHeight="false" outlineLevel="0" collapsed="false">
      <c r="A4263" s="30" t="n">
        <v>665.78125</v>
      </c>
      <c r="B4263" s="31" t="n">
        <v>8.5599</v>
      </c>
      <c r="C4263" s="32" t="n">
        <f aca="false">IF($A4263="","",IF(設定!$B$21="dB",10^($B4263/20),ABS($B4263)))</f>
        <v>2.67913747993136</v>
      </c>
      <c r="D4263" s="32" t="n">
        <f aca="false">IF($A4263="","",$A4263^2)</f>
        <v>443264.672851563</v>
      </c>
      <c r="E4263" s="32" t="n">
        <f aca="false">IF($A4263="","",IF($C4263&lt;=0,"",1/$C4263^2))</f>
        <v>0.139318888193549</v>
      </c>
      <c r="F4263" s="33" t="n">
        <f aca="false">IF(OR(ROW()-設定!$B$30&lt;2,ROW()+設定!$B$30&gt;13701,N($A4263)&lt;=0,N(INDEX($A$2:$A$13701,MIN(13700,MAX(1,ROW()-1+設定!$B$30))))&lt;=0,$A4263&lt;設定!$B$28,$A4263&gt;設定!$B$29),0,IF(AND($C4263&gt;=MAX(INDEX($C$1:$C$13701,MAX(1,ROW()-設定!$B$24)):INDEX($C$1:$C$13701,MAX(1,ROW()-1))),$C4263&gt;MAX(INDEX($C$1:$C$13701,MIN(13701,ROW()+1)):INDEX($C$1:$C$13701,MIN(13701,ROW()+設定!$B$24))),$C4263&gt;=設定!$B$32,$C4263&gt;=MAX(MIN(INDEX($C$1:$C$13701,MAX(1,ROW()-設定!$B$26)):INDEX($C$1:$C$13701,MAX(1,ROW()-1))),MIN(INDEX($C$1:$C$13701,MIN(13701,ROW()+1)):INDEX($C$1:$C$13701,MIN(13701,ROW()+設定!$B$26))))*10^(設定!$B$27/20)),1,0))</f>
        <v>0</v>
      </c>
      <c r="G4263" s="33" t="n">
        <f aca="false">$G4262+IF($F4263=1,1,0)</f>
        <v>2</v>
      </c>
      <c r="H4263" s="0" t="str">
        <f aca="false">IF($F4263=1,$G4263,"")</f>
        <v/>
      </c>
    </row>
    <row r="4264" customFormat="false" ht="15" hidden="false" customHeight="false" outlineLevel="0" collapsed="false">
      <c r="A4264" s="30" t="n">
        <v>665.9375</v>
      </c>
      <c r="B4264" s="31" t="n">
        <v>8.2238</v>
      </c>
      <c r="C4264" s="32" t="n">
        <f aca="false">IF($A4264="","",IF(設定!$B$21="dB",10^($B4264/20),ABS($B4264)))</f>
        <v>2.57744852134183</v>
      </c>
      <c r="D4264" s="32" t="n">
        <f aca="false">IF($A4264="","",$A4264^2)</f>
        <v>443472.75390625</v>
      </c>
      <c r="E4264" s="32" t="n">
        <f aca="false">IF($A4264="","",IF($C4264&lt;=0,"",1/$C4264^2))</f>
        <v>0.150528938817409</v>
      </c>
      <c r="F4264" s="33" t="n">
        <f aca="false">IF(OR(ROW()-設定!$B$30&lt;2,ROW()+設定!$B$30&gt;13701,N($A4264)&lt;=0,N(INDEX($A$2:$A$13701,MIN(13700,MAX(1,ROW()-1+設定!$B$30))))&lt;=0,$A4264&lt;設定!$B$28,$A4264&gt;設定!$B$29),0,IF(AND($C4264&gt;=MAX(INDEX($C$1:$C$13701,MAX(1,ROW()-設定!$B$24)):INDEX($C$1:$C$13701,MAX(1,ROW()-1))),$C4264&gt;MAX(INDEX($C$1:$C$13701,MIN(13701,ROW()+1)):INDEX($C$1:$C$13701,MIN(13701,ROW()+設定!$B$24))),$C4264&gt;=設定!$B$32,$C4264&gt;=MAX(MIN(INDEX($C$1:$C$13701,MAX(1,ROW()-設定!$B$26)):INDEX($C$1:$C$13701,MAX(1,ROW()-1))),MIN(INDEX($C$1:$C$13701,MIN(13701,ROW()+1)):INDEX($C$1:$C$13701,MIN(13701,ROW()+設定!$B$26))))*10^(設定!$B$27/20)),1,0))</f>
        <v>0</v>
      </c>
      <c r="G4264" s="33" t="n">
        <f aca="false">$G4263+IF($F4264=1,1,0)</f>
        <v>2</v>
      </c>
      <c r="H4264" s="0" t="str">
        <f aca="false">IF($F4264=1,$G4264,"")</f>
        <v/>
      </c>
    </row>
    <row r="4265" customFormat="false" ht="15" hidden="false" customHeight="false" outlineLevel="0" collapsed="false">
      <c r="A4265" s="30" t="n">
        <v>666.09375</v>
      </c>
      <c r="B4265" s="31" t="n">
        <v>8.2018</v>
      </c>
      <c r="C4265" s="32" t="n">
        <f aca="false">IF($A4265="","",IF(設定!$B$21="dB",10^($B4265/20),ABS($B4265)))</f>
        <v>2.57092850791711</v>
      </c>
      <c r="D4265" s="32" t="n">
        <f aca="false">IF($A4265="","",$A4265^2)</f>
        <v>443680.883789063</v>
      </c>
      <c r="E4265" s="32" t="n">
        <f aca="false">IF($A4265="","",IF($C4265&lt;=0,"",1/$C4265^2))</f>
        <v>0.151293405977692</v>
      </c>
      <c r="F4265" s="33" t="n">
        <f aca="false">IF(OR(ROW()-設定!$B$30&lt;2,ROW()+設定!$B$30&gt;13701,N($A4265)&lt;=0,N(INDEX($A$2:$A$13701,MIN(13700,MAX(1,ROW()-1+設定!$B$30))))&lt;=0,$A4265&lt;設定!$B$28,$A4265&gt;設定!$B$29),0,IF(AND($C4265&gt;=MAX(INDEX($C$1:$C$13701,MAX(1,ROW()-設定!$B$24)):INDEX($C$1:$C$13701,MAX(1,ROW()-1))),$C4265&gt;MAX(INDEX($C$1:$C$13701,MIN(13701,ROW()+1)):INDEX($C$1:$C$13701,MIN(13701,ROW()+設定!$B$24))),$C4265&gt;=設定!$B$32,$C4265&gt;=MAX(MIN(INDEX($C$1:$C$13701,MAX(1,ROW()-設定!$B$26)):INDEX($C$1:$C$13701,MAX(1,ROW()-1))),MIN(INDEX($C$1:$C$13701,MIN(13701,ROW()+1)):INDEX($C$1:$C$13701,MIN(13701,ROW()+設定!$B$26))))*10^(設定!$B$27/20)),1,0))</f>
        <v>0</v>
      </c>
      <c r="G4265" s="33" t="n">
        <f aca="false">$G4264+IF($F4265=1,1,0)</f>
        <v>2</v>
      </c>
      <c r="H4265" s="0" t="str">
        <f aca="false">IF($F4265=1,$G4265,"")</f>
        <v/>
      </c>
    </row>
    <row r="4266" customFormat="false" ht="15" hidden="false" customHeight="false" outlineLevel="0" collapsed="false">
      <c r="A4266" s="30" t="n">
        <v>666.25</v>
      </c>
      <c r="B4266" s="31" t="n">
        <v>8.2482</v>
      </c>
      <c r="C4266" s="32" t="n">
        <f aca="false">IF($A4266="","",IF(設定!$B$21="dB",10^($B4266/20),ABS($B4266)))</f>
        <v>2.58469914998198</v>
      </c>
      <c r="D4266" s="32" t="n">
        <f aca="false">IF($A4266="","",$A4266^2)</f>
        <v>443889.0625</v>
      </c>
      <c r="E4266" s="32" t="n">
        <f aca="false">IF($A4266="","",IF($C4266&lt;=0,"",1/$C4266^2))</f>
        <v>0.149685592241011</v>
      </c>
      <c r="F4266" s="33" t="n">
        <f aca="false">IF(OR(ROW()-設定!$B$30&lt;2,ROW()+設定!$B$30&gt;13701,N($A4266)&lt;=0,N(INDEX($A$2:$A$13701,MIN(13700,MAX(1,ROW()-1+設定!$B$30))))&lt;=0,$A4266&lt;設定!$B$28,$A4266&gt;設定!$B$29),0,IF(AND($C4266&gt;=MAX(INDEX($C$1:$C$13701,MAX(1,ROW()-設定!$B$24)):INDEX($C$1:$C$13701,MAX(1,ROW()-1))),$C4266&gt;MAX(INDEX($C$1:$C$13701,MIN(13701,ROW()+1)):INDEX($C$1:$C$13701,MIN(13701,ROW()+設定!$B$24))),$C4266&gt;=設定!$B$32,$C4266&gt;=MAX(MIN(INDEX($C$1:$C$13701,MAX(1,ROW()-設定!$B$26)):INDEX($C$1:$C$13701,MAX(1,ROW()-1))),MIN(INDEX($C$1:$C$13701,MIN(13701,ROW()+1)):INDEX($C$1:$C$13701,MIN(13701,ROW()+設定!$B$26))))*10^(設定!$B$27/20)),1,0))</f>
        <v>0</v>
      </c>
      <c r="G4266" s="33" t="n">
        <f aca="false">$G4265+IF($F4266=1,1,0)</f>
        <v>2</v>
      </c>
      <c r="H4266" s="0" t="str">
        <f aca="false">IF($F4266=1,$G4266,"")</f>
        <v/>
      </c>
    </row>
    <row r="4267" customFormat="false" ht="15" hidden="false" customHeight="false" outlineLevel="0" collapsed="false">
      <c r="A4267" s="30" t="n">
        <v>666.40625</v>
      </c>
      <c r="B4267" s="31" t="n">
        <v>7.9519</v>
      </c>
      <c r="C4267" s="32" t="n">
        <f aca="false">IF($A4267="","",IF(設定!$B$21="dB",10^($B4267/20),ABS($B4267)))</f>
        <v>2.49801475909086</v>
      </c>
      <c r="D4267" s="32" t="n">
        <f aca="false">IF($A4267="","",$A4267^2)</f>
        <v>444097.290039063</v>
      </c>
      <c r="E4267" s="32" t="n">
        <f aca="false">IF($A4267="","",IF($C4267&lt;=0,"",1/$C4267^2))</f>
        <v>0.160254413839904</v>
      </c>
      <c r="F4267" s="33" t="n">
        <f aca="false">IF(OR(ROW()-設定!$B$30&lt;2,ROW()+設定!$B$30&gt;13701,N($A4267)&lt;=0,N(INDEX($A$2:$A$13701,MIN(13700,MAX(1,ROW()-1+設定!$B$30))))&lt;=0,$A4267&lt;設定!$B$28,$A4267&gt;設定!$B$29),0,IF(AND($C4267&gt;=MAX(INDEX($C$1:$C$13701,MAX(1,ROW()-設定!$B$24)):INDEX($C$1:$C$13701,MAX(1,ROW()-1))),$C4267&gt;MAX(INDEX($C$1:$C$13701,MIN(13701,ROW()+1)):INDEX($C$1:$C$13701,MIN(13701,ROW()+設定!$B$24))),$C4267&gt;=設定!$B$32,$C4267&gt;=MAX(MIN(INDEX($C$1:$C$13701,MAX(1,ROW()-設定!$B$26)):INDEX($C$1:$C$13701,MAX(1,ROW()-1))),MIN(INDEX($C$1:$C$13701,MIN(13701,ROW()+1)):INDEX($C$1:$C$13701,MIN(13701,ROW()+設定!$B$26))))*10^(設定!$B$27/20)),1,0))</f>
        <v>0</v>
      </c>
      <c r="G4267" s="33" t="n">
        <f aca="false">$G4266+IF($F4267=1,1,0)</f>
        <v>2</v>
      </c>
      <c r="H4267" s="0" t="str">
        <f aca="false">IF($F4267=1,$G4267,"")</f>
        <v/>
      </c>
    </row>
    <row r="4268" customFormat="false" ht="15" hidden="false" customHeight="false" outlineLevel="0" collapsed="false">
      <c r="A4268" s="30" t="n">
        <v>666.5625</v>
      </c>
      <c r="B4268" s="31" t="n">
        <v>7.8426</v>
      </c>
      <c r="C4268" s="32" t="n">
        <f aca="false">IF($A4268="","",IF(設定!$B$21="dB",10^($B4268/20),ABS($B4268)))</f>
        <v>2.46677762223065</v>
      </c>
      <c r="D4268" s="32" t="n">
        <f aca="false">IF($A4268="","",$A4268^2)</f>
        <v>444305.56640625</v>
      </c>
      <c r="E4268" s="32" t="n">
        <f aca="false">IF($A4268="","",IF($C4268&lt;=0,"",1/$C4268^2))</f>
        <v>0.164338757832191</v>
      </c>
      <c r="F4268" s="33" t="n">
        <f aca="false">IF(OR(ROW()-設定!$B$30&lt;2,ROW()+設定!$B$30&gt;13701,N($A4268)&lt;=0,N(INDEX($A$2:$A$13701,MIN(13700,MAX(1,ROW()-1+設定!$B$30))))&lt;=0,$A4268&lt;設定!$B$28,$A4268&gt;設定!$B$29),0,IF(AND($C4268&gt;=MAX(INDEX($C$1:$C$13701,MAX(1,ROW()-設定!$B$24)):INDEX($C$1:$C$13701,MAX(1,ROW()-1))),$C4268&gt;MAX(INDEX($C$1:$C$13701,MIN(13701,ROW()+1)):INDEX($C$1:$C$13701,MIN(13701,ROW()+設定!$B$24))),$C4268&gt;=設定!$B$32,$C4268&gt;=MAX(MIN(INDEX($C$1:$C$13701,MAX(1,ROW()-設定!$B$26)):INDEX($C$1:$C$13701,MAX(1,ROW()-1))),MIN(INDEX($C$1:$C$13701,MIN(13701,ROW()+1)):INDEX($C$1:$C$13701,MIN(13701,ROW()+設定!$B$26))))*10^(設定!$B$27/20)),1,0))</f>
        <v>0</v>
      </c>
      <c r="G4268" s="33" t="n">
        <f aca="false">$G4267+IF($F4268=1,1,0)</f>
        <v>2</v>
      </c>
      <c r="H4268" s="0" t="str">
        <f aca="false">IF($F4268=1,$G4268,"")</f>
        <v/>
      </c>
    </row>
    <row r="4269" customFormat="false" ht="15" hidden="false" customHeight="false" outlineLevel="0" collapsed="false">
      <c r="A4269" s="30" t="n">
        <v>666.71875</v>
      </c>
      <c r="B4269" s="31" t="n">
        <v>7.7274</v>
      </c>
      <c r="C4269" s="32" t="n">
        <f aca="false">IF($A4269="","",IF(設定!$B$21="dB",10^($B4269/20),ABS($B4269)))</f>
        <v>2.43427702398461</v>
      </c>
      <c r="D4269" s="32" t="n">
        <f aca="false">IF($A4269="","",$A4269^2)</f>
        <v>444513.891601563</v>
      </c>
      <c r="E4269" s="32" t="n">
        <f aca="false">IF($A4269="","",IF($C4269&lt;=0,"",1/$C4269^2))</f>
        <v>0.168756301996863</v>
      </c>
      <c r="F4269" s="33" t="n">
        <f aca="false">IF(OR(ROW()-設定!$B$30&lt;2,ROW()+設定!$B$30&gt;13701,N($A4269)&lt;=0,N(INDEX($A$2:$A$13701,MIN(13700,MAX(1,ROW()-1+設定!$B$30))))&lt;=0,$A4269&lt;設定!$B$28,$A4269&gt;設定!$B$29),0,IF(AND($C4269&gt;=MAX(INDEX($C$1:$C$13701,MAX(1,ROW()-設定!$B$24)):INDEX($C$1:$C$13701,MAX(1,ROW()-1))),$C4269&gt;MAX(INDEX($C$1:$C$13701,MIN(13701,ROW()+1)):INDEX($C$1:$C$13701,MIN(13701,ROW()+設定!$B$24))),$C4269&gt;=設定!$B$32,$C4269&gt;=MAX(MIN(INDEX($C$1:$C$13701,MAX(1,ROW()-設定!$B$26)):INDEX($C$1:$C$13701,MAX(1,ROW()-1))),MIN(INDEX($C$1:$C$13701,MIN(13701,ROW()+1)):INDEX($C$1:$C$13701,MIN(13701,ROW()+設定!$B$26))))*10^(設定!$B$27/20)),1,0))</f>
        <v>0</v>
      </c>
      <c r="G4269" s="33" t="n">
        <f aca="false">$G4268+IF($F4269=1,1,0)</f>
        <v>2</v>
      </c>
      <c r="H4269" s="0" t="str">
        <f aca="false">IF($F4269=1,$G4269,"")</f>
        <v/>
      </c>
    </row>
    <row r="4270" customFormat="false" ht="15" hidden="false" customHeight="false" outlineLevel="0" collapsed="false">
      <c r="A4270" s="30" t="n">
        <v>666.875</v>
      </c>
      <c r="B4270" s="31" t="n">
        <v>7.7943</v>
      </c>
      <c r="C4270" s="32" t="n">
        <f aca="false">IF($A4270="","",IF(設定!$B$21="dB",10^($B4270/20),ABS($B4270)))</f>
        <v>2.45309857392083</v>
      </c>
      <c r="D4270" s="32" t="n">
        <f aca="false">IF($A4270="","",$A4270^2)</f>
        <v>444722.265625</v>
      </c>
      <c r="E4270" s="32" t="n">
        <f aca="false">IF($A4270="","",IF($C4270&lt;=0,"",1/$C4270^2))</f>
        <v>0.166176650129622</v>
      </c>
      <c r="F4270" s="33" t="n">
        <f aca="false">IF(OR(ROW()-設定!$B$30&lt;2,ROW()+設定!$B$30&gt;13701,N($A4270)&lt;=0,N(INDEX($A$2:$A$13701,MIN(13700,MAX(1,ROW()-1+設定!$B$30))))&lt;=0,$A4270&lt;設定!$B$28,$A4270&gt;設定!$B$29),0,IF(AND($C4270&gt;=MAX(INDEX($C$1:$C$13701,MAX(1,ROW()-設定!$B$24)):INDEX($C$1:$C$13701,MAX(1,ROW()-1))),$C4270&gt;MAX(INDEX($C$1:$C$13701,MIN(13701,ROW()+1)):INDEX($C$1:$C$13701,MIN(13701,ROW()+設定!$B$24))),$C4270&gt;=設定!$B$32,$C4270&gt;=MAX(MIN(INDEX($C$1:$C$13701,MAX(1,ROW()-設定!$B$26)):INDEX($C$1:$C$13701,MAX(1,ROW()-1))),MIN(INDEX($C$1:$C$13701,MIN(13701,ROW()+1)):INDEX($C$1:$C$13701,MIN(13701,ROW()+設定!$B$26))))*10^(設定!$B$27/20)),1,0))</f>
        <v>0</v>
      </c>
      <c r="G4270" s="33" t="n">
        <f aca="false">$G4269+IF($F4270=1,1,0)</f>
        <v>2</v>
      </c>
      <c r="H4270" s="0" t="str">
        <f aca="false">IF($F4270=1,$G4270,"")</f>
        <v/>
      </c>
    </row>
    <row r="4271" customFormat="false" ht="15" hidden="false" customHeight="false" outlineLevel="0" collapsed="false">
      <c r="A4271" s="30" t="n">
        <v>667.03125</v>
      </c>
      <c r="B4271" s="31" t="n">
        <v>7.7174</v>
      </c>
      <c r="C4271" s="32" t="n">
        <f aca="false">IF($A4271="","",IF(設定!$B$21="dB",10^($B4271/20),ABS($B4271)))</f>
        <v>2.43147607165794</v>
      </c>
      <c r="D4271" s="32" t="n">
        <f aca="false">IF($A4271="","",$A4271^2)</f>
        <v>444930.688476563</v>
      </c>
      <c r="E4271" s="32" t="n">
        <f aca="false">IF($A4271="","",IF($C4271&lt;=0,"",1/$C4271^2))</f>
        <v>0.169145325450111</v>
      </c>
      <c r="F4271" s="33" t="n">
        <f aca="false">IF(OR(ROW()-設定!$B$30&lt;2,ROW()+設定!$B$30&gt;13701,N($A4271)&lt;=0,N(INDEX($A$2:$A$13701,MIN(13700,MAX(1,ROW()-1+設定!$B$30))))&lt;=0,$A4271&lt;設定!$B$28,$A4271&gt;設定!$B$29),0,IF(AND($C4271&gt;=MAX(INDEX($C$1:$C$13701,MAX(1,ROW()-設定!$B$24)):INDEX($C$1:$C$13701,MAX(1,ROW()-1))),$C4271&gt;MAX(INDEX($C$1:$C$13701,MIN(13701,ROW()+1)):INDEX($C$1:$C$13701,MIN(13701,ROW()+設定!$B$24))),$C4271&gt;=設定!$B$32,$C4271&gt;=MAX(MIN(INDEX($C$1:$C$13701,MAX(1,ROW()-設定!$B$26)):INDEX($C$1:$C$13701,MAX(1,ROW()-1))),MIN(INDEX($C$1:$C$13701,MIN(13701,ROW()+1)):INDEX($C$1:$C$13701,MIN(13701,ROW()+設定!$B$26))))*10^(設定!$B$27/20)),1,0))</f>
        <v>0</v>
      </c>
      <c r="G4271" s="33" t="n">
        <f aca="false">$G4270+IF($F4271=1,1,0)</f>
        <v>2</v>
      </c>
      <c r="H4271" s="0" t="str">
        <f aca="false">IF($F4271=1,$G4271,"")</f>
        <v/>
      </c>
    </row>
    <row r="4272" customFormat="false" ht="15" hidden="false" customHeight="false" outlineLevel="0" collapsed="false">
      <c r="A4272" s="30" t="n">
        <v>667.1875</v>
      </c>
      <c r="B4272" s="31" t="n">
        <v>7.5589</v>
      </c>
      <c r="C4272" s="32" t="n">
        <f aca="false">IF($A4272="","",IF(設定!$B$21="dB",10^($B4272/20),ABS($B4272)))</f>
        <v>2.38750890443395</v>
      </c>
      <c r="D4272" s="32" t="n">
        <f aca="false">IF($A4272="","",$A4272^2)</f>
        <v>445139.16015625</v>
      </c>
      <c r="E4272" s="32" t="n">
        <f aca="false">IF($A4272="","",IF($C4272&lt;=0,"",1/$C4272^2))</f>
        <v>0.175432478860566</v>
      </c>
      <c r="F4272" s="33" t="n">
        <f aca="false">IF(OR(ROW()-設定!$B$30&lt;2,ROW()+設定!$B$30&gt;13701,N($A4272)&lt;=0,N(INDEX($A$2:$A$13701,MIN(13700,MAX(1,ROW()-1+設定!$B$30))))&lt;=0,$A4272&lt;設定!$B$28,$A4272&gt;設定!$B$29),0,IF(AND($C4272&gt;=MAX(INDEX($C$1:$C$13701,MAX(1,ROW()-設定!$B$24)):INDEX($C$1:$C$13701,MAX(1,ROW()-1))),$C4272&gt;MAX(INDEX($C$1:$C$13701,MIN(13701,ROW()+1)):INDEX($C$1:$C$13701,MIN(13701,ROW()+設定!$B$24))),$C4272&gt;=設定!$B$32,$C4272&gt;=MAX(MIN(INDEX($C$1:$C$13701,MAX(1,ROW()-設定!$B$26)):INDEX($C$1:$C$13701,MAX(1,ROW()-1))),MIN(INDEX($C$1:$C$13701,MIN(13701,ROW()+1)):INDEX($C$1:$C$13701,MIN(13701,ROW()+設定!$B$26))))*10^(設定!$B$27/20)),1,0))</f>
        <v>0</v>
      </c>
      <c r="G4272" s="33" t="n">
        <f aca="false">$G4271+IF($F4272=1,1,0)</f>
        <v>2</v>
      </c>
      <c r="H4272" s="0" t="str">
        <f aca="false">IF($F4272=1,$G4272,"")</f>
        <v/>
      </c>
    </row>
    <row r="4273" customFormat="false" ht="15" hidden="false" customHeight="false" outlineLevel="0" collapsed="false">
      <c r="A4273" s="30" t="n">
        <v>667.34375</v>
      </c>
      <c r="B4273" s="31" t="n">
        <v>7.4884</v>
      </c>
      <c r="C4273" s="32" t="n">
        <f aca="false">IF($A4273="","",IF(設定!$B$21="dB",10^($B4273/20),ABS($B4273)))</f>
        <v>2.3682088514106</v>
      </c>
      <c r="D4273" s="32" t="n">
        <f aca="false">IF($A4273="","",$A4273^2)</f>
        <v>445347.680664063</v>
      </c>
      <c r="E4273" s="32" t="n">
        <f aca="false">IF($A4273="","",IF($C4273&lt;=0,"",1/$C4273^2))</f>
        <v>0.178303554102762</v>
      </c>
      <c r="F4273" s="33" t="n">
        <f aca="false">IF(OR(ROW()-設定!$B$30&lt;2,ROW()+設定!$B$30&gt;13701,N($A4273)&lt;=0,N(INDEX($A$2:$A$13701,MIN(13700,MAX(1,ROW()-1+設定!$B$30))))&lt;=0,$A4273&lt;設定!$B$28,$A4273&gt;設定!$B$29),0,IF(AND($C4273&gt;=MAX(INDEX($C$1:$C$13701,MAX(1,ROW()-設定!$B$24)):INDEX($C$1:$C$13701,MAX(1,ROW()-1))),$C4273&gt;MAX(INDEX($C$1:$C$13701,MIN(13701,ROW()+1)):INDEX($C$1:$C$13701,MIN(13701,ROW()+設定!$B$24))),$C4273&gt;=設定!$B$32,$C4273&gt;=MAX(MIN(INDEX($C$1:$C$13701,MAX(1,ROW()-設定!$B$26)):INDEX($C$1:$C$13701,MAX(1,ROW()-1))),MIN(INDEX($C$1:$C$13701,MIN(13701,ROW()+1)):INDEX($C$1:$C$13701,MIN(13701,ROW()+設定!$B$26))))*10^(設定!$B$27/20)),1,0))</f>
        <v>0</v>
      </c>
      <c r="G4273" s="33" t="n">
        <f aca="false">$G4272+IF($F4273=1,1,0)</f>
        <v>2</v>
      </c>
      <c r="H4273" s="0" t="str">
        <f aca="false">IF($F4273=1,$G4273,"")</f>
        <v/>
      </c>
    </row>
    <row r="4274" customFormat="false" ht="15" hidden="false" customHeight="false" outlineLevel="0" collapsed="false">
      <c r="A4274" s="30" t="n">
        <v>667.5</v>
      </c>
      <c r="B4274" s="31" t="n">
        <v>7.5257</v>
      </c>
      <c r="C4274" s="32" t="n">
        <f aca="false">IF($A4274="","",IF(設定!$B$21="dB",10^($B4274/20),ABS($B4274)))</f>
        <v>2.37840056847457</v>
      </c>
      <c r="D4274" s="32" t="n">
        <f aca="false">IF($A4274="","",$A4274^2)</f>
        <v>445556.25</v>
      </c>
      <c r="E4274" s="32" t="n">
        <f aca="false">IF($A4274="","",IF($C4274&lt;=0,"",1/$C4274^2))</f>
        <v>0.176778726112849</v>
      </c>
      <c r="F4274" s="33" t="n">
        <f aca="false">IF(OR(ROW()-設定!$B$30&lt;2,ROW()+設定!$B$30&gt;13701,N($A4274)&lt;=0,N(INDEX($A$2:$A$13701,MIN(13700,MAX(1,ROW()-1+設定!$B$30))))&lt;=0,$A4274&lt;設定!$B$28,$A4274&gt;設定!$B$29),0,IF(AND($C4274&gt;=MAX(INDEX($C$1:$C$13701,MAX(1,ROW()-設定!$B$24)):INDEX($C$1:$C$13701,MAX(1,ROW()-1))),$C4274&gt;MAX(INDEX($C$1:$C$13701,MIN(13701,ROW()+1)):INDEX($C$1:$C$13701,MIN(13701,ROW()+設定!$B$24))),$C4274&gt;=設定!$B$32,$C4274&gt;=MAX(MIN(INDEX($C$1:$C$13701,MAX(1,ROW()-設定!$B$26)):INDEX($C$1:$C$13701,MAX(1,ROW()-1))),MIN(INDEX($C$1:$C$13701,MIN(13701,ROW()+1)):INDEX($C$1:$C$13701,MIN(13701,ROW()+設定!$B$26))))*10^(設定!$B$27/20)),1,0))</f>
        <v>0</v>
      </c>
      <c r="G4274" s="33" t="n">
        <f aca="false">$G4273+IF($F4274=1,1,0)</f>
        <v>2</v>
      </c>
      <c r="H4274" s="0" t="str">
        <f aca="false">IF($F4274=1,$G4274,"")</f>
        <v/>
      </c>
    </row>
    <row r="4275" customFormat="false" ht="15" hidden="false" customHeight="false" outlineLevel="0" collapsed="false">
      <c r="A4275" s="30" t="n">
        <v>667.65625</v>
      </c>
      <c r="B4275" s="31" t="n">
        <v>7.394</v>
      </c>
      <c r="C4275" s="32" t="n">
        <f aca="false">IF($A4275="","",IF(設定!$B$21="dB",10^($B4275/20),ABS($B4275)))</f>
        <v>2.34261003859255</v>
      </c>
      <c r="D4275" s="32" t="n">
        <f aca="false">IF($A4275="","",$A4275^2)</f>
        <v>445764.868164063</v>
      </c>
      <c r="E4275" s="32" t="n">
        <f aca="false">IF($A4275="","",IF($C4275&lt;=0,"",1/$C4275^2))</f>
        <v>0.182221660566879</v>
      </c>
      <c r="F4275" s="33" t="n">
        <f aca="false">IF(OR(ROW()-設定!$B$30&lt;2,ROW()+設定!$B$30&gt;13701,N($A4275)&lt;=0,N(INDEX($A$2:$A$13701,MIN(13700,MAX(1,ROW()-1+設定!$B$30))))&lt;=0,$A4275&lt;設定!$B$28,$A4275&gt;設定!$B$29),0,IF(AND($C4275&gt;=MAX(INDEX($C$1:$C$13701,MAX(1,ROW()-設定!$B$24)):INDEX($C$1:$C$13701,MAX(1,ROW()-1))),$C4275&gt;MAX(INDEX($C$1:$C$13701,MIN(13701,ROW()+1)):INDEX($C$1:$C$13701,MIN(13701,ROW()+設定!$B$24))),$C4275&gt;=設定!$B$32,$C4275&gt;=MAX(MIN(INDEX($C$1:$C$13701,MAX(1,ROW()-設定!$B$26)):INDEX($C$1:$C$13701,MAX(1,ROW()-1))),MIN(INDEX($C$1:$C$13701,MIN(13701,ROW()+1)):INDEX($C$1:$C$13701,MIN(13701,ROW()+設定!$B$26))))*10^(設定!$B$27/20)),1,0))</f>
        <v>0</v>
      </c>
      <c r="G4275" s="33" t="n">
        <f aca="false">$G4274+IF($F4275=1,1,0)</f>
        <v>2</v>
      </c>
      <c r="H4275" s="0" t="str">
        <f aca="false">IF($F4275=1,$G4275,"")</f>
        <v/>
      </c>
    </row>
    <row r="4276" customFormat="false" ht="15" hidden="false" customHeight="false" outlineLevel="0" collapsed="false">
      <c r="A4276" s="30" t="n">
        <v>667.8125</v>
      </c>
      <c r="B4276" s="31" t="n">
        <v>7.0667</v>
      </c>
      <c r="C4276" s="32" t="n">
        <f aca="false">IF($A4276="","",IF(設定!$B$21="dB",10^($B4276/20),ABS($B4276)))</f>
        <v>2.25597872646527</v>
      </c>
      <c r="D4276" s="32" t="n">
        <f aca="false">IF($A4276="","",$A4276^2)</f>
        <v>445973.53515625</v>
      </c>
      <c r="E4276" s="32" t="n">
        <f aca="false">IF($A4276="","",IF($C4276&lt;=0,"",1/$C4276^2))</f>
        <v>0.196485270913373</v>
      </c>
      <c r="F4276" s="33" t="n">
        <f aca="false">IF(OR(ROW()-設定!$B$30&lt;2,ROW()+設定!$B$30&gt;13701,N($A4276)&lt;=0,N(INDEX($A$2:$A$13701,MIN(13700,MAX(1,ROW()-1+設定!$B$30))))&lt;=0,$A4276&lt;設定!$B$28,$A4276&gt;設定!$B$29),0,IF(AND($C4276&gt;=MAX(INDEX($C$1:$C$13701,MAX(1,ROW()-設定!$B$24)):INDEX($C$1:$C$13701,MAX(1,ROW()-1))),$C4276&gt;MAX(INDEX($C$1:$C$13701,MIN(13701,ROW()+1)):INDEX($C$1:$C$13701,MIN(13701,ROW()+設定!$B$24))),$C4276&gt;=設定!$B$32,$C4276&gt;=MAX(MIN(INDEX($C$1:$C$13701,MAX(1,ROW()-設定!$B$26)):INDEX($C$1:$C$13701,MAX(1,ROW()-1))),MIN(INDEX($C$1:$C$13701,MIN(13701,ROW()+1)):INDEX($C$1:$C$13701,MIN(13701,ROW()+設定!$B$26))))*10^(設定!$B$27/20)),1,0))</f>
        <v>0</v>
      </c>
      <c r="G4276" s="33" t="n">
        <f aca="false">$G4275+IF($F4276=1,1,0)</f>
        <v>2</v>
      </c>
      <c r="H4276" s="0" t="str">
        <f aca="false">IF($F4276=1,$G4276,"")</f>
        <v/>
      </c>
    </row>
    <row r="4277" customFormat="false" ht="15" hidden="false" customHeight="false" outlineLevel="0" collapsed="false">
      <c r="A4277" s="30" t="n">
        <v>667.96875</v>
      </c>
      <c r="B4277" s="31" t="n">
        <v>7.1212</v>
      </c>
      <c r="C4277" s="32" t="n">
        <f aca="false">IF($A4277="","",IF(設定!$B$21="dB",10^($B4277/20),ABS($B4277)))</f>
        <v>2.27017846696535</v>
      </c>
      <c r="D4277" s="32" t="n">
        <f aca="false">IF($A4277="","",$A4277^2)</f>
        <v>446182.250976563</v>
      </c>
      <c r="E4277" s="32" t="n">
        <f aca="false">IF($A4277="","",IF($C4277&lt;=0,"",1/$C4277^2))</f>
        <v>0.194034966509001</v>
      </c>
      <c r="F4277" s="33" t="n">
        <f aca="false">IF(OR(ROW()-設定!$B$30&lt;2,ROW()+設定!$B$30&gt;13701,N($A4277)&lt;=0,N(INDEX($A$2:$A$13701,MIN(13700,MAX(1,ROW()-1+設定!$B$30))))&lt;=0,$A4277&lt;設定!$B$28,$A4277&gt;設定!$B$29),0,IF(AND($C4277&gt;=MAX(INDEX($C$1:$C$13701,MAX(1,ROW()-設定!$B$24)):INDEX($C$1:$C$13701,MAX(1,ROW()-1))),$C4277&gt;MAX(INDEX($C$1:$C$13701,MIN(13701,ROW()+1)):INDEX($C$1:$C$13701,MIN(13701,ROW()+設定!$B$24))),$C4277&gt;=設定!$B$32,$C4277&gt;=MAX(MIN(INDEX($C$1:$C$13701,MAX(1,ROW()-設定!$B$26)):INDEX($C$1:$C$13701,MAX(1,ROW()-1))),MIN(INDEX($C$1:$C$13701,MIN(13701,ROW()+1)):INDEX($C$1:$C$13701,MIN(13701,ROW()+設定!$B$26))))*10^(設定!$B$27/20)),1,0))</f>
        <v>0</v>
      </c>
      <c r="G4277" s="33" t="n">
        <f aca="false">$G4276+IF($F4277=1,1,0)</f>
        <v>2</v>
      </c>
      <c r="H4277" s="0" t="str">
        <f aca="false">IF($F4277=1,$G4277,"")</f>
        <v/>
      </c>
    </row>
    <row r="4278" customFormat="false" ht="15" hidden="false" customHeight="false" outlineLevel="0" collapsed="false">
      <c r="A4278" s="30" t="n">
        <v>668.125</v>
      </c>
      <c r="B4278" s="31" t="n">
        <v>7.0415</v>
      </c>
      <c r="C4278" s="32" t="n">
        <f aca="false">IF($A4278="","",IF(設定!$B$21="dB",10^($B4278/20),ABS($B4278)))</f>
        <v>2.24944303734534</v>
      </c>
      <c r="D4278" s="32" t="n">
        <f aca="false">IF($A4278="","",$A4278^2)</f>
        <v>446391.015625</v>
      </c>
      <c r="E4278" s="32" t="n">
        <f aca="false">IF($A4278="","",IF($C4278&lt;=0,"",1/$C4278^2))</f>
        <v>0.197628693689392</v>
      </c>
      <c r="F4278" s="33" t="n">
        <f aca="false">IF(OR(ROW()-設定!$B$30&lt;2,ROW()+設定!$B$30&gt;13701,N($A4278)&lt;=0,N(INDEX($A$2:$A$13701,MIN(13700,MAX(1,ROW()-1+設定!$B$30))))&lt;=0,$A4278&lt;設定!$B$28,$A4278&gt;設定!$B$29),0,IF(AND($C4278&gt;=MAX(INDEX($C$1:$C$13701,MAX(1,ROW()-設定!$B$24)):INDEX($C$1:$C$13701,MAX(1,ROW()-1))),$C4278&gt;MAX(INDEX($C$1:$C$13701,MIN(13701,ROW()+1)):INDEX($C$1:$C$13701,MIN(13701,ROW()+設定!$B$24))),$C4278&gt;=設定!$B$32,$C4278&gt;=MAX(MIN(INDEX($C$1:$C$13701,MAX(1,ROW()-設定!$B$26)):INDEX($C$1:$C$13701,MAX(1,ROW()-1))),MIN(INDEX($C$1:$C$13701,MIN(13701,ROW()+1)):INDEX($C$1:$C$13701,MIN(13701,ROW()+設定!$B$26))))*10^(設定!$B$27/20)),1,0))</f>
        <v>0</v>
      </c>
      <c r="G4278" s="33" t="n">
        <f aca="false">$G4277+IF($F4278=1,1,0)</f>
        <v>2</v>
      </c>
      <c r="H4278" s="0" t="str">
        <f aca="false">IF($F4278=1,$G4278,"")</f>
        <v/>
      </c>
    </row>
    <row r="4279" customFormat="false" ht="15" hidden="false" customHeight="false" outlineLevel="0" collapsed="false">
      <c r="A4279" s="30" t="n">
        <v>668.28125</v>
      </c>
      <c r="B4279" s="31" t="n">
        <v>7.0145</v>
      </c>
      <c r="C4279" s="32" t="n">
        <f aca="false">IF($A4279="","",IF(設定!$B$21="dB",10^($B4279/20),ABS($B4279)))</f>
        <v>2.2424615230431</v>
      </c>
      <c r="D4279" s="32" t="n">
        <f aca="false">IF($A4279="","",$A4279^2)</f>
        <v>446599.829101563</v>
      </c>
      <c r="E4279" s="32" t="n">
        <f aca="false">IF($A4279="","",IF($C4279&lt;=0,"",1/$C4279^2))</f>
        <v>0.198861174460593</v>
      </c>
      <c r="F4279" s="33" t="n">
        <f aca="false">IF(OR(ROW()-設定!$B$30&lt;2,ROW()+設定!$B$30&gt;13701,N($A4279)&lt;=0,N(INDEX($A$2:$A$13701,MIN(13700,MAX(1,ROW()-1+設定!$B$30))))&lt;=0,$A4279&lt;設定!$B$28,$A4279&gt;設定!$B$29),0,IF(AND($C4279&gt;=MAX(INDEX($C$1:$C$13701,MAX(1,ROW()-設定!$B$24)):INDEX($C$1:$C$13701,MAX(1,ROW()-1))),$C4279&gt;MAX(INDEX($C$1:$C$13701,MIN(13701,ROW()+1)):INDEX($C$1:$C$13701,MIN(13701,ROW()+設定!$B$24))),$C4279&gt;=設定!$B$32,$C4279&gt;=MAX(MIN(INDEX($C$1:$C$13701,MAX(1,ROW()-設定!$B$26)):INDEX($C$1:$C$13701,MAX(1,ROW()-1))),MIN(INDEX($C$1:$C$13701,MIN(13701,ROW()+1)):INDEX($C$1:$C$13701,MIN(13701,ROW()+設定!$B$26))))*10^(設定!$B$27/20)),1,0))</f>
        <v>0</v>
      </c>
      <c r="G4279" s="33" t="n">
        <f aca="false">$G4278+IF($F4279=1,1,0)</f>
        <v>2</v>
      </c>
      <c r="H4279" s="0" t="str">
        <f aca="false">IF($F4279=1,$G4279,"")</f>
        <v/>
      </c>
    </row>
    <row r="4280" customFormat="false" ht="15" hidden="false" customHeight="false" outlineLevel="0" collapsed="false">
      <c r="A4280" s="30" t="n">
        <v>668.4375</v>
      </c>
      <c r="B4280" s="31" t="n">
        <v>6.824</v>
      </c>
      <c r="C4280" s="32" t="n">
        <f aca="false">IF($A4280="","",IF(設定!$B$21="dB",10^($B4280/20),ABS($B4280)))</f>
        <v>2.19381499189791</v>
      </c>
      <c r="D4280" s="32" t="n">
        <f aca="false">IF($A4280="","",$A4280^2)</f>
        <v>446808.69140625</v>
      </c>
      <c r="E4280" s="32" t="n">
        <f aca="false">IF($A4280="","",IF($C4280&lt;=0,"",1/$C4280^2))</f>
        <v>0.207778209750427</v>
      </c>
      <c r="F4280" s="33" t="n">
        <f aca="false">IF(OR(ROW()-設定!$B$30&lt;2,ROW()+設定!$B$30&gt;13701,N($A4280)&lt;=0,N(INDEX($A$2:$A$13701,MIN(13700,MAX(1,ROW()-1+設定!$B$30))))&lt;=0,$A4280&lt;設定!$B$28,$A4280&gt;設定!$B$29),0,IF(AND($C4280&gt;=MAX(INDEX($C$1:$C$13701,MAX(1,ROW()-設定!$B$24)):INDEX($C$1:$C$13701,MAX(1,ROW()-1))),$C4280&gt;MAX(INDEX($C$1:$C$13701,MIN(13701,ROW()+1)):INDEX($C$1:$C$13701,MIN(13701,ROW()+設定!$B$24))),$C4280&gt;=設定!$B$32,$C4280&gt;=MAX(MIN(INDEX($C$1:$C$13701,MAX(1,ROW()-設定!$B$26)):INDEX($C$1:$C$13701,MAX(1,ROW()-1))),MIN(INDEX($C$1:$C$13701,MIN(13701,ROW()+1)):INDEX($C$1:$C$13701,MIN(13701,ROW()+設定!$B$26))))*10^(設定!$B$27/20)),1,0))</f>
        <v>0</v>
      </c>
      <c r="G4280" s="33" t="n">
        <f aca="false">$G4279+IF($F4280=1,1,0)</f>
        <v>2</v>
      </c>
      <c r="H4280" s="0" t="str">
        <f aca="false">IF($F4280=1,$G4280,"")</f>
        <v/>
      </c>
    </row>
    <row r="4281" customFormat="false" ht="15" hidden="false" customHeight="false" outlineLevel="0" collapsed="false">
      <c r="A4281" s="30" t="n">
        <v>668.59375</v>
      </c>
      <c r="B4281" s="31" t="n">
        <v>6.6874</v>
      </c>
      <c r="C4281" s="32" t="n">
        <f aca="false">IF($A4281="","",IF(設定!$B$21="dB",10^($B4281/20),ABS($B4281)))</f>
        <v>2.15958349679382</v>
      </c>
      <c r="D4281" s="32" t="n">
        <f aca="false">IF($A4281="","",$A4281^2)</f>
        <v>447017.602539063</v>
      </c>
      <c r="E4281" s="32" t="n">
        <f aca="false">IF($A4281="","",IF($C4281&lt;=0,"",1/$C4281^2))</f>
        <v>0.214417387407966</v>
      </c>
      <c r="F4281" s="33" t="n">
        <f aca="false">IF(OR(ROW()-設定!$B$30&lt;2,ROW()+設定!$B$30&gt;13701,N($A4281)&lt;=0,N(INDEX($A$2:$A$13701,MIN(13700,MAX(1,ROW()-1+設定!$B$30))))&lt;=0,$A4281&lt;設定!$B$28,$A4281&gt;設定!$B$29),0,IF(AND($C4281&gt;=MAX(INDEX($C$1:$C$13701,MAX(1,ROW()-設定!$B$24)):INDEX($C$1:$C$13701,MAX(1,ROW()-1))),$C4281&gt;MAX(INDEX($C$1:$C$13701,MIN(13701,ROW()+1)):INDEX($C$1:$C$13701,MIN(13701,ROW()+設定!$B$24))),$C4281&gt;=設定!$B$32,$C4281&gt;=MAX(MIN(INDEX($C$1:$C$13701,MAX(1,ROW()-設定!$B$26)):INDEX($C$1:$C$13701,MAX(1,ROW()-1))),MIN(INDEX($C$1:$C$13701,MIN(13701,ROW()+1)):INDEX($C$1:$C$13701,MIN(13701,ROW()+設定!$B$26))))*10^(設定!$B$27/20)),1,0))</f>
        <v>0</v>
      </c>
      <c r="G4281" s="33" t="n">
        <f aca="false">$G4280+IF($F4281=1,1,0)</f>
        <v>2</v>
      </c>
      <c r="H4281" s="0" t="str">
        <f aca="false">IF($F4281=1,$G4281,"")</f>
        <v/>
      </c>
    </row>
    <row r="4282" customFormat="false" ht="15" hidden="false" customHeight="false" outlineLevel="0" collapsed="false">
      <c r="A4282" s="30" t="n">
        <v>668.75</v>
      </c>
      <c r="B4282" s="31" t="n">
        <v>6.6141</v>
      </c>
      <c r="C4282" s="32" t="n">
        <f aca="false">IF($A4282="","",IF(設定!$B$21="dB",10^($B4282/20),ABS($B4282)))</f>
        <v>2.14143550992408</v>
      </c>
      <c r="D4282" s="32" t="n">
        <f aca="false">IF($A4282="","",$A4282^2)</f>
        <v>447226.5625</v>
      </c>
      <c r="E4282" s="32" t="n">
        <f aca="false">IF($A4282="","",IF($C4282&lt;=0,"",1/$C4282^2))</f>
        <v>0.21806702564586</v>
      </c>
      <c r="F4282" s="33" t="n">
        <f aca="false">IF(OR(ROW()-設定!$B$30&lt;2,ROW()+設定!$B$30&gt;13701,N($A4282)&lt;=0,N(INDEX($A$2:$A$13701,MIN(13700,MAX(1,ROW()-1+設定!$B$30))))&lt;=0,$A4282&lt;設定!$B$28,$A4282&gt;設定!$B$29),0,IF(AND($C4282&gt;=MAX(INDEX($C$1:$C$13701,MAX(1,ROW()-設定!$B$24)):INDEX($C$1:$C$13701,MAX(1,ROW()-1))),$C4282&gt;MAX(INDEX($C$1:$C$13701,MIN(13701,ROW()+1)):INDEX($C$1:$C$13701,MIN(13701,ROW()+設定!$B$24))),$C4282&gt;=設定!$B$32,$C4282&gt;=MAX(MIN(INDEX($C$1:$C$13701,MAX(1,ROW()-設定!$B$26)):INDEX($C$1:$C$13701,MAX(1,ROW()-1))),MIN(INDEX($C$1:$C$13701,MIN(13701,ROW()+1)):INDEX($C$1:$C$13701,MIN(13701,ROW()+設定!$B$26))))*10^(設定!$B$27/20)),1,0))</f>
        <v>0</v>
      </c>
      <c r="G4282" s="33" t="n">
        <f aca="false">$G4281+IF($F4282=1,1,0)</f>
        <v>2</v>
      </c>
      <c r="H4282" s="0" t="str">
        <f aca="false">IF($F4282=1,$G4282,"")</f>
        <v/>
      </c>
    </row>
    <row r="4283" customFormat="false" ht="15" hidden="false" customHeight="false" outlineLevel="0" collapsed="false">
      <c r="A4283" s="30" t="n">
        <v>668.90625</v>
      </c>
      <c r="B4283" s="31" t="n">
        <v>6.3823</v>
      </c>
      <c r="C4283" s="32" t="n">
        <f aca="false">IF($A4283="","",IF(設定!$B$21="dB",10^($B4283/20),ABS($B4283)))</f>
        <v>2.08504292371139</v>
      </c>
      <c r="D4283" s="32" t="n">
        <f aca="false">IF($A4283="","",$A4283^2)</f>
        <v>447435.571289063</v>
      </c>
      <c r="E4283" s="32" t="n">
        <f aca="false">IF($A4283="","",IF($C4283&lt;=0,"",1/$C4283^2))</f>
        <v>0.230022330900184</v>
      </c>
      <c r="F4283" s="33" t="n">
        <f aca="false">IF(OR(ROW()-設定!$B$30&lt;2,ROW()+設定!$B$30&gt;13701,N($A4283)&lt;=0,N(INDEX($A$2:$A$13701,MIN(13700,MAX(1,ROW()-1+設定!$B$30))))&lt;=0,$A4283&lt;設定!$B$28,$A4283&gt;設定!$B$29),0,IF(AND($C4283&gt;=MAX(INDEX($C$1:$C$13701,MAX(1,ROW()-設定!$B$24)):INDEX($C$1:$C$13701,MAX(1,ROW()-1))),$C4283&gt;MAX(INDEX($C$1:$C$13701,MIN(13701,ROW()+1)):INDEX($C$1:$C$13701,MIN(13701,ROW()+設定!$B$24))),$C4283&gt;=設定!$B$32,$C4283&gt;=MAX(MIN(INDEX($C$1:$C$13701,MAX(1,ROW()-設定!$B$26)):INDEX($C$1:$C$13701,MAX(1,ROW()-1))),MIN(INDEX($C$1:$C$13701,MIN(13701,ROW()+1)):INDEX($C$1:$C$13701,MIN(13701,ROW()+設定!$B$26))))*10^(設定!$B$27/20)),1,0))</f>
        <v>0</v>
      </c>
      <c r="G4283" s="33" t="n">
        <f aca="false">$G4282+IF($F4283=1,1,0)</f>
        <v>2</v>
      </c>
      <c r="H4283" s="0" t="str">
        <f aca="false">IF($F4283=1,$G4283,"")</f>
        <v/>
      </c>
    </row>
    <row r="4284" customFormat="false" ht="15" hidden="false" customHeight="false" outlineLevel="0" collapsed="false">
      <c r="A4284" s="30" t="n">
        <v>669.0625</v>
      </c>
      <c r="B4284" s="31" t="n">
        <v>6.4737</v>
      </c>
      <c r="C4284" s="32" t="n">
        <f aca="false">IF($A4284="","",IF(設定!$B$21="dB",10^($B4284/20),ABS($B4284)))</f>
        <v>2.10709928629407</v>
      </c>
      <c r="D4284" s="32" t="n">
        <f aca="false">IF($A4284="","",$A4284^2)</f>
        <v>447644.62890625</v>
      </c>
      <c r="E4284" s="32" t="n">
        <f aca="false">IF($A4284="","",IF($C4284&lt;=0,"",1/$C4284^2))</f>
        <v>0.225231951630301</v>
      </c>
      <c r="F4284" s="33" t="n">
        <f aca="false">IF(OR(ROW()-設定!$B$30&lt;2,ROW()+設定!$B$30&gt;13701,N($A4284)&lt;=0,N(INDEX($A$2:$A$13701,MIN(13700,MAX(1,ROW()-1+設定!$B$30))))&lt;=0,$A4284&lt;設定!$B$28,$A4284&gt;設定!$B$29),0,IF(AND($C4284&gt;=MAX(INDEX($C$1:$C$13701,MAX(1,ROW()-設定!$B$24)):INDEX($C$1:$C$13701,MAX(1,ROW()-1))),$C4284&gt;MAX(INDEX($C$1:$C$13701,MIN(13701,ROW()+1)):INDEX($C$1:$C$13701,MIN(13701,ROW()+設定!$B$24))),$C4284&gt;=設定!$B$32,$C4284&gt;=MAX(MIN(INDEX($C$1:$C$13701,MAX(1,ROW()-設定!$B$26)):INDEX($C$1:$C$13701,MAX(1,ROW()-1))),MIN(INDEX($C$1:$C$13701,MIN(13701,ROW()+1)):INDEX($C$1:$C$13701,MIN(13701,ROW()+設定!$B$26))))*10^(設定!$B$27/20)),1,0))</f>
        <v>0</v>
      </c>
      <c r="G4284" s="33" t="n">
        <f aca="false">$G4283+IF($F4284=1,1,0)</f>
        <v>2</v>
      </c>
      <c r="H4284" s="0" t="str">
        <f aca="false">IF($F4284=1,$G4284,"")</f>
        <v/>
      </c>
    </row>
    <row r="4285" customFormat="false" ht="15" hidden="false" customHeight="false" outlineLevel="0" collapsed="false">
      <c r="A4285" s="30" t="n">
        <v>669.21875</v>
      </c>
      <c r="B4285" s="31" t="n">
        <v>6.32</v>
      </c>
      <c r="C4285" s="32" t="n">
        <f aca="false">IF($A4285="","",IF(設定!$B$21="dB",10^($B4285/20),ABS($B4285)))</f>
        <v>2.07014134879104</v>
      </c>
      <c r="D4285" s="32" t="n">
        <f aca="false">IF($A4285="","",$A4285^2)</f>
        <v>447853.735351563</v>
      </c>
      <c r="E4285" s="32" t="n">
        <f aca="false">IF($A4285="","",IF($C4285&lt;=0,"",1/$C4285^2))</f>
        <v>0.2333458062281</v>
      </c>
      <c r="F4285" s="33" t="n">
        <f aca="false">IF(OR(ROW()-設定!$B$30&lt;2,ROW()+設定!$B$30&gt;13701,N($A4285)&lt;=0,N(INDEX($A$2:$A$13701,MIN(13700,MAX(1,ROW()-1+設定!$B$30))))&lt;=0,$A4285&lt;設定!$B$28,$A4285&gt;設定!$B$29),0,IF(AND($C4285&gt;=MAX(INDEX($C$1:$C$13701,MAX(1,ROW()-設定!$B$24)):INDEX($C$1:$C$13701,MAX(1,ROW()-1))),$C4285&gt;MAX(INDEX($C$1:$C$13701,MIN(13701,ROW()+1)):INDEX($C$1:$C$13701,MIN(13701,ROW()+設定!$B$24))),$C4285&gt;=設定!$B$32,$C4285&gt;=MAX(MIN(INDEX($C$1:$C$13701,MAX(1,ROW()-設定!$B$26)):INDEX($C$1:$C$13701,MAX(1,ROW()-1))),MIN(INDEX($C$1:$C$13701,MIN(13701,ROW()+1)):INDEX($C$1:$C$13701,MIN(13701,ROW()+設定!$B$26))))*10^(設定!$B$27/20)),1,0))</f>
        <v>0</v>
      </c>
      <c r="G4285" s="33" t="n">
        <f aca="false">$G4284+IF($F4285=1,1,0)</f>
        <v>2</v>
      </c>
      <c r="H4285" s="0" t="str">
        <f aca="false">IF($F4285=1,$G4285,"")</f>
        <v/>
      </c>
    </row>
    <row r="4286" customFormat="false" ht="15" hidden="false" customHeight="false" outlineLevel="0" collapsed="false">
      <c r="A4286" s="30" t="n">
        <v>669.375</v>
      </c>
      <c r="B4286" s="31" t="n">
        <v>6.3373</v>
      </c>
      <c r="C4286" s="32" t="n">
        <f aca="false">IF($A4286="","",IF(設定!$B$21="dB",10^($B4286/20),ABS($B4286)))</f>
        <v>2.07426863292479</v>
      </c>
      <c r="D4286" s="32" t="n">
        <f aca="false">IF($A4286="","",$A4286^2)</f>
        <v>448062.890625</v>
      </c>
      <c r="E4286" s="32" t="n">
        <f aca="false">IF($A4286="","",IF($C4286&lt;=0,"",1/$C4286^2))</f>
        <v>0.232418128609176</v>
      </c>
      <c r="F4286" s="33" t="n">
        <f aca="false">IF(OR(ROW()-設定!$B$30&lt;2,ROW()+設定!$B$30&gt;13701,N($A4286)&lt;=0,N(INDEX($A$2:$A$13701,MIN(13700,MAX(1,ROW()-1+設定!$B$30))))&lt;=0,$A4286&lt;設定!$B$28,$A4286&gt;設定!$B$29),0,IF(AND($C4286&gt;=MAX(INDEX($C$1:$C$13701,MAX(1,ROW()-設定!$B$24)):INDEX($C$1:$C$13701,MAX(1,ROW()-1))),$C4286&gt;MAX(INDEX($C$1:$C$13701,MIN(13701,ROW()+1)):INDEX($C$1:$C$13701,MIN(13701,ROW()+設定!$B$24))),$C4286&gt;=設定!$B$32,$C4286&gt;=MAX(MIN(INDEX($C$1:$C$13701,MAX(1,ROW()-設定!$B$26)):INDEX($C$1:$C$13701,MAX(1,ROW()-1))),MIN(INDEX($C$1:$C$13701,MIN(13701,ROW()+1)):INDEX($C$1:$C$13701,MIN(13701,ROW()+設定!$B$26))))*10^(設定!$B$27/20)),1,0))</f>
        <v>0</v>
      </c>
      <c r="G4286" s="33" t="n">
        <f aca="false">$G4285+IF($F4286=1,1,0)</f>
        <v>2</v>
      </c>
      <c r="H4286" s="0" t="str">
        <f aca="false">IF($F4286=1,$G4286,"")</f>
        <v/>
      </c>
    </row>
    <row r="4287" customFormat="false" ht="15" hidden="false" customHeight="false" outlineLevel="0" collapsed="false">
      <c r="A4287" s="30" t="n">
        <v>669.53125</v>
      </c>
      <c r="B4287" s="31" t="n">
        <v>6.0882</v>
      </c>
      <c r="C4287" s="32" t="n">
        <f aca="false">IF($A4287="","",IF(設定!$B$21="dB",10^($B4287/20),ABS($B4287)))</f>
        <v>2.01562622379982</v>
      </c>
      <c r="D4287" s="32" t="n">
        <f aca="false">IF($A4287="","",$A4287^2)</f>
        <v>448272.094726563</v>
      </c>
      <c r="E4287" s="32" t="n">
        <f aca="false">IF($A4287="","",IF($C4287&lt;=0,"",1/$C4287^2))</f>
        <v>0.246138755253799</v>
      </c>
      <c r="F4287" s="33" t="n">
        <f aca="false">IF(OR(ROW()-設定!$B$30&lt;2,ROW()+設定!$B$30&gt;13701,N($A4287)&lt;=0,N(INDEX($A$2:$A$13701,MIN(13700,MAX(1,ROW()-1+設定!$B$30))))&lt;=0,$A4287&lt;設定!$B$28,$A4287&gt;設定!$B$29),0,IF(AND($C4287&gt;=MAX(INDEX($C$1:$C$13701,MAX(1,ROW()-設定!$B$24)):INDEX($C$1:$C$13701,MAX(1,ROW()-1))),$C4287&gt;MAX(INDEX($C$1:$C$13701,MIN(13701,ROW()+1)):INDEX($C$1:$C$13701,MIN(13701,ROW()+設定!$B$24))),$C4287&gt;=設定!$B$32,$C4287&gt;=MAX(MIN(INDEX($C$1:$C$13701,MAX(1,ROW()-設定!$B$26)):INDEX($C$1:$C$13701,MAX(1,ROW()-1))),MIN(INDEX($C$1:$C$13701,MIN(13701,ROW()+1)):INDEX($C$1:$C$13701,MIN(13701,ROW()+設定!$B$26))))*10^(設定!$B$27/20)),1,0))</f>
        <v>0</v>
      </c>
      <c r="G4287" s="33" t="n">
        <f aca="false">$G4286+IF($F4287=1,1,0)</f>
        <v>2</v>
      </c>
      <c r="H4287" s="0" t="str">
        <f aca="false">IF($F4287=1,$G4287,"")</f>
        <v/>
      </c>
    </row>
    <row r="4288" customFormat="false" ht="15" hidden="false" customHeight="false" outlineLevel="0" collapsed="false">
      <c r="A4288" s="30" t="n">
        <v>669.6875</v>
      </c>
      <c r="B4288" s="31" t="n">
        <v>6.0547</v>
      </c>
      <c r="C4288" s="32" t="n">
        <f aca="false">IF($A4288="","",IF(設定!$B$21="dB",10^($B4288/20),ABS($B4288)))</f>
        <v>2.00786726815361</v>
      </c>
      <c r="D4288" s="32" t="n">
        <f aca="false">IF($A4288="","",$A4288^2)</f>
        <v>448481.34765625</v>
      </c>
      <c r="E4288" s="32" t="n">
        <f aca="false">IF($A4288="","",IF($C4288&lt;=0,"",1/$C4288^2))</f>
        <v>0.248044727500269</v>
      </c>
      <c r="F4288" s="33" t="n">
        <f aca="false">IF(OR(ROW()-設定!$B$30&lt;2,ROW()+設定!$B$30&gt;13701,N($A4288)&lt;=0,N(INDEX($A$2:$A$13701,MIN(13700,MAX(1,ROW()-1+設定!$B$30))))&lt;=0,$A4288&lt;設定!$B$28,$A4288&gt;設定!$B$29),0,IF(AND($C4288&gt;=MAX(INDEX($C$1:$C$13701,MAX(1,ROW()-設定!$B$24)):INDEX($C$1:$C$13701,MAX(1,ROW()-1))),$C4288&gt;MAX(INDEX($C$1:$C$13701,MIN(13701,ROW()+1)):INDEX($C$1:$C$13701,MIN(13701,ROW()+設定!$B$24))),$C4288&gt;=設定!$B$32,$C4288&gt;=MAX(MIN(INDEX($C$1:$C$13701,MAX(1,ROW()-設定!$B$26)):INDEX($C$1:$C$13701,MAX(1,ROW()-1))),MIN(INDEX($C$1:$C$13701,MIN(13701,ROW()+1)):INDEX($C$1:$C$13701,MIN(13701,ROW()+設定!$B$26))))*10^(設定!$B$27/20)),1,0))</f>
        <v>0</v>
      </c>
      <c r="G4288" s="33" t="n">
        <f aca="false">$G4287+IF($F4288=1,1,0)</f>
        <v>2</v>
      </c>
      <c r="H4288" s="0" t="str">
        <f aca="false">IF($F4288=1,$G4288,"")</f>
        <v/>
      </c>
    </row>
    <row r="4289" customFormat="false" ht="15" hidden="false" customHeight="false" outlineLevel="0" collapsed="false">
      <c r="A4289" s="30" t="n">
        <v>669.84375</v>
      </c>
      <c r="B4289" s="31" t="n">
        <v>5.9035</v>
      </c>
      <c r="C4289" s="32" t="n">
        <f aca="false">IF($A4289="","",IF(設定!$B$21="dB",10^($B4289/20),ABS($B4289)))</f>
        <v>1.97321768872625</v>
      </c>
      <c r="D4289" s="32" t="n">
        <f aca="false">IF($A4289="","",$A4289^2)</f>
        <v>448690.649414063</v>
      </c>
      <c r="E4289" s="32" t="n">
        <f aca="false">IF($A4289="","",IF($C4289&lt;=0,"",1/$C4289^2))</f>
        <v>0.256832512300386</v>
      </c>
      <c r="F4289" s="33" t="n">
        <f aca="false">IF(OR(ROW()-設定!$B$30&lt;2,ROW()+設定!$B$30&gt;13701,N($A4289)&lt;=0,N(INDEX($A$2:$A$13701,MIN(13700,MAX(1,ROW()-1+設定!$B$30))))&lt;=0,$A4289&lt;設定!$B$28,$A4289&gt;設定!$B$29),0,IF(AND($C4289&gt;=MAX(INDEX($C$1:$C$13701,MAX(1,ROW()-設定!$B$24)):INDEX($C$1:$C$13701,MAX(1,ROW()-1))),$C4289&gt;MAX(INDEX($C$1:$C$13701,MIN(13701,ROW()+1)):INDEX($C$1:$C$13701,MIN(13701,ROW()+設定!$B$24))),$C4289&gt;=設定!$B$32,$C4289&gt;=MAX(MIN(INDEX($C$1:$C$13701,MAX(1,ROW()-設定!$B$26)):INDEX($C$1:$C$13701,MAX(1,ROW()-1))),MIN(INDEX($C$1:$C$13701,MIN(13701,ROW()+1)):INDEX($C$1:$C$13701,MIN(13701,ROW()+設定!$B$26))))*10^(設定!$B$27/20)),1,0))</f>
        <v>0</v>
      </c>
      <c r="G4289" s="33" t="n">
        <f aca="false">$G4288+IF($F4289=1,1,0)</f>
        <v>2</v>
      </c>
      <c r="H4289" s="0" t="str">
        <f aca="false">IF($F4289=1,$G4289,"")</f>
        <v/>
      </c>
    </row>
    <row r="4290" customFormat="false" ht="15" hidden="false" customHeight="false" outlineLevel="0" collapsed="false">
      <c r="A4290" s="30" t="n">
        <v>670</v>
      </c>
      <c r="B4290" s="31" t="n">
        <v>5.7978</v>
      </c>
      <c r="C4290" s="32" t="n">
        <f aca="false">IF($A4290="","",IF(設定!$B$21="dB",10^($B4290/20),ABS($B4290)))</f>
        <v>1.94935079715493</v>
      </c>
      <c r="D4290" s="32" t="n">
        <f aca="false">IF($A4290="","",$A4290^2)</f>
        <v>448900</v>
      </c>
      <c r="E4290" s="32" t="n">
        <f aca="false">IF($A4290="","",IF($C4290&lt;=0,"",1/$C4290^2))</f>
        <v>0.263160074092248</v>
      </c>
      <c r="F4290" s="33" t="n">
        <f aca="false">IF(OR(ROW()-設定!$B$30&lt;2,ROW()+設定!$B$30&gt;13701,N($A4290)&lt;=0,N(INDEX($A$2:$A$13701,MIN(13700,MAX(1,ROW()-1+設定!$B$30))))&lt;=0,$A4290&lt;設定!$B$28,$A4290&gt;設定!$B$29),0,IF(AND($C4290&gt;=MAX(INDEX($C$1:$C$13701,MAX(1,ROW()-設定!$B$24)):INDEX($C$1:$C$13701,MAX(1,ROW()-1))),$C4290&gt;MAX(INDEX($C$1:$C$13701,MIN(13701,ROW()+1)):INDEX($C$1:$C$13701,MIN(13701,ROW()+設定!$B$24))),$C4290&gt;=設定!$B$32,$C4290&gt;=MAX(MIN(INDEX($C$1:$C$13701,MAX(1,ROW()-設定!$B$26)):INDEX($C$1:$C$13701,MAX(1,ROW()-1))),MIN(INDEX($C$1:$C$13701,MIN(13701,ROW()+1)):INDEX($C$1:$C$13701,MIN(13701,ROW()+設定!$B$26))))*10^(設定!$B$27/20)),1,0))</f>
        <v>0</v>
      </c>
      <c r="G4290" s="33" t="n">
        <f aca="false">$G4289+IF($F4290=1,1,0)</f>
        <v>2</v>
      </c>
      <c r="H4290" s="0" t="str">
        <f aca="false">IF($F4290=1,$G4290,"")</f>
        <v/>
      </c>
    </row>
    <row r="4291" customFormat="false" ht="15" hidden="false" customHeight="false" outlineLevel="0" collapsed="false">
      <c r="A4291" s="30" t="n">
        <v>670.15625</v>
      </c>
      <c r="B4291" s="31" t="n">
        <v>5.8867</v>
      </c>
      <c r="C4291" s="32" t="n">
        <f aca="false">IF($A4291="","",IF(設定!$B$21="dB",10^($B4291/20),ABS($B4291)))</f>
        <v>1.96940483589686</v>
      </c>
      <c r="D4291" s="32" t="n">
        <f aca="false">IF($A4291="","",$A4291^2)</f>
        <v>449109.399414063</v>
      </c>
      <c r="E4291" s="32" t="n">
        <f aca="false">IF($A4291="","",IF($C4291&lt;=0,"",1/$C4291^2))</f>
        <v>0.257827952651289</v>
      </c>
      <c r="F4291" s="33" t="n">
        <f aca="false">IF(OR(ROW()-設定!$B$30&lt;2,ROW()+設定!$B$30&gt;13701,N($A4291)&lt;=0,N(INDEX($A$2:$A$13701,MIN(13700,MAX(1,ROW()-1+設定!$B$30))))&lt;=0,$A4291&lt;設定!$B$28,$A4291&gt;設定!$B$29),0,IF(AND($C4291&gt;=MAX(INDEX($C$1:$C$13701,MAX(1,ROW()-設定!$B$24)):INDEX($C$1:$C$13701,MAX(1,ROW()-1))),$C4291&gt;MAX(INDEX($C$1:$C$13701,MIN(13701,ROW()+1)):INDEX($C$1:$C$13701,MIN(13701,ROW()+設定!$B$24))),$C4291&gt;=設定!$B$32,$C4291&gt;=MAX(MIN(INDEX($C$1:$C$13701,MAX(1,ROW()-設定!$B$26)):INDEX($C$1:$C$13701,MAX(1,ROW()-1))),MIN(INDEX($C$1:$C$13701,MIN(13701,ROW()+1)):INDEX($C$1:$C$13701,MIN(13701,ROW()+設定!$B$26))))*10^(設定!$B$27/20)),1,0))</f>
        <v>0</v>
      </c>
      <c r="G4291" s="33" t="n">
        <f aca="false">$G4290+IF($F4291=1,1,0)</f>
        <v>2</v>
      </c>
      <c r="H4291" s="0" t="str">
        <f aca="false">IF($F4291=1,$G4291,"")</f>
        <v/>
      </c>
    </row>
    <row r="4292" customFormat="false" ht="15" hidden="false" customHeight="false" outlineLevel="0" collapsed="false">
      <c r="A4292" s="30" t="n">
        <v>670.3125</v>
      </c>
      <c r="B4292" s="31" t="n">
        <v>5.669</v>
      </c>
      <c r="C4292" s="32" t="n">
        <f aca="false">IF($A4292="","",IF(設定!$B$21="dB",10^($B4292/20),ABS($B4292)))</f>
        <v>1.92065782511877</v>
      </c>
      <c r="D4292" s="32" t="n">
        <f aca="false">IF($A4292="","",$A4292^2)</f>
        <v>449318.84765625</v>
      </c>
      <c r="E4292" s="32" t="n">
        <f aca="false">IF($A4292="","",IF($C4292&lt;=0,"",1/$C4292^2))</f>
        <v>0.271081574842723</v>
      </c>
      <c r="F4292" s="33" t="n">
        <f aca="false">IF(OR(ROW()-設定!$B$30&lt;2,ROW()+設定!$B$30&gt;13701,N($A4292)&lt;=0,N(INDEX($A$2:$A$13701,MIN(13700,MAX(1,ROW()-1+設定!$B$30))))&lt;=0,$A4292&lt;設定!$B$28,$A4292&gt;設定!$B$29),0,IF(AND($C4292&gt;=MAX(INDEX($C$1:$C$13701,MAX(1,ROW()-設定!$B$24)):INDEX($C$1:$C$13701,MAX(1,ROW()-1))),$C4292&gt;MAX(INDEX($C$1:$C$13701,MIN(13701,ROW()+1)):INDEX($C$1:$C$13701,MIN(13701,ROW()+設定!$B$24))),$C4292&gt;=設定!$B$32,$C4292&gt;=MAX(MIN(INDEX($C$1:$C$13701,MAX(1,ROW()-設定!$B$26)):INDEX($C$1:$C$13701,MAX(1,ROW()-1))),MIN(INDEX($C$1:$C$13701,MIN(13701,ROW()+1)):INDEX($C$1:$C$13701,MIN(13701,ROW()+設定!$B$26))))*10^(設定!$B$27/20)),1,0))</f>
        <v>0</v>
      </c>
      <c r="G4292" s="33" t="n">
        <f aca="false">$G4291+IF($F4292=1,1,0)</f>
        <v>2</v>
      </c>
      <c r="H4292" s="0" t="str">
        <f aca="false">IF($F4292=1,$G4292,"")</f>
        <v/>
      </c>
    </row>
    <row r="4293" customFormat="false" ht="15" hidden="false" customHeight="false" outlineLevel="0" collapsed="false">
      <c r="A4293" s="30" t="n">
        <v>670.46875</v>
      </c>
      <c r="B4293" s="31" t="n">
        <v>5.6675</v>
      </c>
      <c r="C4293" s="32" t="n">
        <f aca="false">IF($A4293="","",IF(設定!$B$21="dB",10^($B4293/20),ABS($B4293)))</f>
        <v>1.92032616790142</v>
      </c>
      <c r="D4293" s="32" t="n">
        <f aca="false">IF($A4293="","",$A4293^2)</f>
        <v>449528.344726563</v>
      </c>
      <c r="E4293" s="32" t="n">
        <f aca="false">IF($A4293="","",IF($C4293&lt;=0,"",1/$C4293^2))</f>
        <v>0.271175219272595</v>
      </c>
      <c r="F4293" s="33" t="n">
        <f aca="false">IF(OR(ROW()-設定!$B$30&lt;2,ROW()+設定!$B$30&gt;13701,N($A4293)&lt;=0,N(INDEX($A$2:$A$13701,MIN(13700,MAX(1,ROW()-1+設定!$B$30))))&lt;=0,$A4293&lt;設定!$B$28,$A4293&gt;設定!$B$29),0,IF(AND($C4293&gt;=MAX(INDEX($C$1:$C$13701,MAX(1,ROW()-設定!$B$24)):INDEX($C$1:$C$13701,MAX(1,ROW()-1))),$C4293&gt;MAX(INDEX($C$1:$C$13701,MIN(13701,ROW()+1)):INDEX($C$1:$C$13701,MIN(13701,ROW()+設定!$B$24))),$C4293&gt;=設定!$B$32,$C4293&gt;=MAX(MIN(INDEX($C$1:$C$13701,MAX(1,ROW()-設定!$B$26)):INDEX($C$1:$C$13701,MAX(1,ROW()-1))),MIN(INDEX($C$1:$C$13701,MIN(13701,ROW()+1)):INDEX($C$1:$C$13701,MIN(13701,ROW()+設定!$B$26))))*10^(設定!$B$27/20)),1,0))</f>
        <v>0</v>
      </c>
      <c r="G4293" s="33" t="n">
        <f aca="false">$G4292+IF($F4293=1,1,0)</f>
        <v>2</v>
      </c>
      <c r="H4293" s="0" t="str">
        <f aca="false">IF($F4293=1,$G4293,"")</f>
        <v/>
      </c>
    </row>
    <row r="4294" customFormat="false" ht="15" hidden="false" customHeight="false" outlineLevel="0" collapsed="false">
      <c r="A4294" s="30" t="n">
        <v>670.625</v>
      </c>
      <c r="B4294" s="31" t="n">
        <v>5.4065</v>
      </c>
      <c r="C4294" s="32" t="n">
        <f aca="false">IF($A4294="","",IF(設定!$B$21="dB",10^($B4294/20),ABS($B4294)))</f>
        <v>1.86348113276633</v>
      </c>
      <c r="D4294" s="32" t="n">
        <f aca="false">IF($A4294="","",$A4294^2)</f>
        <v>449737.890625</v>
      </c>
      <c r="E4294" s="32" t="n">
        <f aca="false">IF($A4294="","",IF($C4294&lt;=0,"",1/$C4294^2))</f>
        <v>0.287971825854045</v>
      </c>
      <c r="F4294" s="33" t="n">
        <f aca="false">IF(OR(ROW()-設定!$B$30&lt;2,ROW()+設定!$B$30&gt;13701,N($A4294)&lt;=0,N(INDEX($A$2:$A$13701,MIN(13700,MAX(1,ROW()-1+設定!$B$30))))&lt;=0,$A4294&lt;設定!$B$28,$A4294&gt;設定!$B$29),0,IF(AND($C4294&gt;=MAX(INDEX($C$1:$C$13701,MAX(1,ROW()-設定!$B$24)):INDEX($C$1:$C$13701,MAX(1,ROW()-1))),$C4294&gt;MAX(INDEX($C$1:$C$13701,MIN(13701,ROW()+1)):INDEX($C$1:$C$13701,MIN(13701,ROW()+設定!$B$24))),$C4294&gt;=設定!$B$32,$C4294&gt;=MAX(MIN(INDEX($C$1:$C$13701,MAX(1,ROW()-設定!$B$26)):INDEX($C$1:$C$13701,MAX(1,ROW()-1))),MIN(INDEX($C$1:$C$13701,MIN(13701,ROW()+1)):INDEX($C$1:$C$13701,MIN(13701,ROW()+設定!$B$26))))*10^(設定!$B$27/20)),1,0))</f>
        <v>0</v>
      </c>
      <c r="G4294" s="33" t="n">
        <f aca="false">$G4293+IF($F4294=1,1,0)</f>
        <v>2</v>
      </c>
      <c r="H4294" s="0" t="str">
        <f aca="false">IF($F4294=1,$G4294,"")</f>
        <v/>
      </c>
    </row>
    <row r="4295" customFormat="false" ht="15" hidden="false" customHeight="false" outlineLevel="0" collapsed="false">
      <c r="A4295" s="30" t="n">
        <v>670.78125</v>
      </c>
      <c r="B4295" s="31" t="n">
        <v>5.4367</v>
      </c>
      <c r="C4295" s="32" t="n">
        <f aca="false">IF($A4295="","",IF(設定!$B$21="dB",10^($B4295/20),ABS($B4295)))</f>
        <v>1.86997155356607</v>
      </c>
      <c r="D4295" s="32" t="n">
        <f aca="false">IF($A4295="","",$A4295^2)</f>
        <v>449947.485351563</v>
      </c>
      <c r="E4295" s="32" t="n">
        <f aca="false">IF($A4295="","",IF($C4295&lt;=0,"",1/$C4295^2))</f>
        <v>0.285976271751477</v>
      </c>
      <c r="F4295" s="33" t="n">
        <f aca="false">IF(OR(ROW()-設定!$B$30&lt;2,ROW()+設定!$B$30&gt;13701,N($A4295)&lt;=0,N(INDEX($A$2:$A$13701,MIN(13700,MAX(1,ROW()-1+設定!$B$30))))&lt;=0,$A4295&lt;設定!$B$28,$A4295&gt;設定!$B$29),0,IF(AND($C4295&gt;=MAX(INDEX($C$1:$C$13701,MAX(1,ROW()-設定!$B$24)):INDEX($C$1:$C$13701,MAX(1,ROW()-1))),$C4295&gt;MAX(INDEX($C$1:$C$13701,MIN(13701,ROW()+1)):INDEX($C$1:$C$13701,MIN(13701,ROW()+設定!$B$24))),$C4295&gt;=設定!$B$32,$C4295&gt;=MAX(MIN(INDEX($C$1:$C$13701,MAX(1,ROW()-設定!$B$26)):INDEX($C$1:$C$13701,MAX(1,ROW()-1))),MIN(INDEX($C$1:$C$13701,MIN(13701,ROW()+1)):INDEX($C$1:$C$13701,MIN(13701,ROW()+設定!$B$26))))*10^(設定!$B$27/20)),1,0))</f>
        <v>0</v>
      </c>
      <c r="G4295" s="33" t="n">
        <f aca="false">$G4294+IF($F4295=1,1,0)</f>
        <v>2</v>
      </c>
      <c r="H4295" s="0" t="str">
        <f aca="false">IF($F4295=1,$G4295,"")</f>
        <v/>
      </c>
    </row>
    <row r="4296" customFormat="false" ht="15" hidden="false" customHeight="false" outlineLevel="0" collapsed="false">
      <c r="A4296" s="30" t="n">
        <v>670.9375</v>
      </c>
      <c r="B4296" s="31" t="n">
        <v>5.1515</v>
      </c>
      <c r="C4296" s="32" t="n">
        <f aca="false">IF($A4296="","",IF(設定!$B$21="dB",10^($B4296/20),ABS($B4296)))</f>
        <v>1.80956838466088</v>
      </c>
      <c r="D4296" s="32" t="n">
        <f aca="false">IF($A4296="","",$A4296^2)</f>
        <v>450157.12890625</v>
      </c>
      <c r="E4296" s="32" t="n">
        <f aca="false">IF($A4296="","",IF($C4296&lt;=0,"",1/$C4296^2))</f>
        <v>0.305386616303711</v>
      </c>
      <c r="F4296" s="33" t="n">
        <f aca="false">IF(OR(ROW()-設定!$B$30&lt;2,ROW()+設定!$B$30&gt;13701,N($A4296)&lt;=0,N(INDEX($A$2:$A$13701,MIN(13700,MAX(1,ROW()-1+設定!$B$30))))&lt;=0,$A4296&lt;設定!$B$28,$A4296&gt;設定!$B$29),0,IF(AND($C4296&gt;=MAX(INDEX($C$1:$C$13701,MAX(1,ROW()-設定!$B$24)):INDEX($C$1:$C$13701,MAX(1,ROW()-1))),$C4296&gt;MAX(INDEX($C$1:$C$13701,MIN(13701,ROW()+1)):INDEX($C$1:$C$13701,MIN(13701,ROW()+設定!$B$24))),$C4296&gt;=設定!$B$32,$C4296&gt;=MAX(MIN(INDEX($C$1:$C$13701,MAX(1,ROW()-設定!$B$26)):INDEX($C$1:$C$13701,MAX(1,ROW()-1))),MIN(INDEX($C$1:$C$13701,MIN(13701,ROW()+1)):INDEX($C$1:$C$13701,MIN(13701,ROW()+設定!$B$26))))*10^(設定!$B$27/20)),1,0))</f>
        <v>0</v>
      </c>
      <c r="G4296" s="33" t="n">
        <f aca="false">$G4295+IF($F4296=1,1,0)</f>
        <v>2</v>
      </c>
      <c r="H4296" s="0" t="str">
        <f aca="false">IF($F4296=1,$G4296,"")</f>
        <v/>
      </c>
    </row>
    <row r="4297" customFormat="false" ht="15" hidden="false" customHeight="false" outlineLevel="0" collapsed="false">
      <c r="A4297" s="30" t="n">
        <v>671.09375</v>
      </c>
      <c r="B4297" s="31" t="n">
        <v>5.1813</v>
      </c>
      <c r="C4297" s="32" t="n">
        <f aca="false">IF($A4297="","",IF(設定!$B$21="dB",10^($B4297/20),ABS($B4297)))</f>
        <v>1.81578740776298</v>
      </c>
      <c r="D4297" s="32" t="n">
        <f aca="false">IF($A4297="","",$A4297^2)</f>
        <v>450366.821289063</v>
      </c>
      <c r="E4297" s="32" t="n">
        <f aca="false">IF($A4297="","",IF($C4297&lt;=0,"",1/$C4297^2))</f>
        <v>0.30329831670623</v>
      </c>
      <c r="F4297" s="33" t="n">
        <f aca="false">IF(OR(ROW()-設定!$B$30&lt;2,ROW()+設定!$B$30&gt;13701,N($A4297)&lt;=0,N(INDEX($A$2:$A$13701,MIN(13700,MAX(1,ROW()-1+設定!$B$30))))&lt;=0,$A4297&lt;設定!$B$28,$A4297&gt;設定!$B$29),0,IF(AND($C4297&gt;=MAX(INDEX($C$1:$C$13701,MAX(1,ROW()-設定!$B$24)):INDEX($C$1:$C$13701,MAX(1,ROW()-1))),$C4297&gt;MAX(INDEX($C$1:$C$13701,MIN(13701,ROW()+1)):INDEX($C$1:$C$13701,MIN(13701,ROW()+設定!$B$24))),$C4297&gt;=設定!$B$32,$C4297&gt;=MAX(MIN(INDEX($C$1:$C$13701,MAX(1,ROW()-設定!$B$26)):INDEX($C$1:$C$13701,MAX(1,ROW()-1))),MIN(INDEX($C$1:$C$13701,MIN(13701,ROW()+1)):INDEX($C$1:$C$13701,MIN(13701,ROW()+設定!$B$26))))*10^(設定!$B$27/20)),1,0))</f>
        <v>0</v>
      </c>
      <c r="G4297" s="33" t="n">
        <f aca="false">$G4296+IF($F4297=1,1,0)</f>
        <v>2</v>
      </c>
      <c r="H4297" s="0" t="str">
        <f aca="false">IF($F4297=1,$G4297,"")</f>
        <v/>
      </c>
    </row>
    <row r="4298" customFormat="false" ht="15" hidden="false" customHeight="false" outlineLevel="0" collapsed="false">
      <c r="A4298" s="30" t="n">
        <v>671.25</v>
      </c>
      <c r="B4298" s="31" t="n">
        <v>5.0801</v>
      </c>
      <c r="C4298" s="32" t="n">
        <f aca="false">IF($A4298="","",IF(設定!$B$21="dB",10^($B4298/20),ABS($B4298)))</f>
        <v>1.79475428958595</v>
      </c>
      <c r="D4298" s="32" t="n">
        <f aca="false">IF($A4298="","",$A4298^2)</f>
        <v>450576.5625</v>
      </c>
      <c r="E4298" s="32" t="n">
        <f aca="false">IF($A4298="","",IF($C4298&lt;=0,"",1/$C4298^2))</f>
        <v>0.310448810382507</v>
      </c>
      <c r="F4298" s="33" t="n">
        <f aca="false">IF(OR(ROW()-設定!$B$30&lt;2,ROW()+設定!$B$30&gt;13701,N($A4298)&lt;=0,N(INDEX($A$2:$A$13701,MIN(13700,MAX(1,ROW()-1+設定!$B$30))))&lt;=0,$A4298&lt;設定!$B$28,$A4298&gt;設定!$B$29),0,IF(AND($C4298&gt;=MAX(INDEX($C$1:$C$13701,MAX(1,ROW()-設定!$B$24)):INDEX($C$1:$C$13701,MAX(1,ROW()-1))),$C4298&gt;MAX(INDEX($C$1:$C$13701,MIN(13701,ROW()+1)):INDEX($C$1:$C$13701,MIN(13701,ROW()+設定!$B$24))),$C4298&gt;=設定!$B$32,$C4298&gt;=MAX(MIN(INDEX($C$1:$C$13701,MAX(1,ROW()-設定!$B$26)):INDEX($C$1:$C$13701,MAX(1,ROW()-1))),MIN(INDEX($C$1:$C$13701,MIN(13701,ROW()+1)):INDEX($C$1:$C$13701,MIN(13701,ROW()+設定!$B$26))))*10^(設定!$B$27/20)),1,0))</f>
        <v>0</v>
      </c>
      <c r="G4298" s="33" t="n">
        <f aca="false">$G4297+IF($F4298=1,1,0)</f>
        <v>2</v>
      </c>
      <c r="H4298" s="0" t="str">
        <f aca="false">IF($F4298=1,$G4298,"")</f>
        <v/>
      </c>
    </row>
    <row r="4299" customFormat="false" ht="15" hidden="false" customHeight="false" outlineLevel="0" collapsed="false">
      <c r="A4299" s="30" t="n">
        <v>671.40625</v>
      </c>
      <c r="B4299" s="31" t="n">
        <v>5.0935</v>
      </c>
      <c r="C4299" s="32" t="n">
        <f aca="false">IF($A4299="","",IF(設定!$B$21="dB",10^($B4299/20),ABS($B4299)))</f>
        <v>1.79752525135885</v>
      </c>
      <c r="D4299" s="32" t="n">
        <f aca="false">IF($A4299="","",$A4299^2)</f>
        <v>450786.352539063</v>
      </c>
      <c r="E4299" s="32" t="n">
        <f aca="false">IF($A4299="","",IF($C4299&lt;=0,"",1/$C4299^2))</f>
        <v>0.309492407977947</v>
      </c>
      <c r="F4299" s="33" t="n">
        <f aca="false">IF(OR(ROW()-設定!$B$30&lt;2,ROW()+設定!$B$30&gt;13701,N($A4299)&lt;=0,N(INDEX($A$2:$A$13701,MIN(13700,MAX(1,ROW()-1+設定!$B$30))))&lt;=0,$A4299&lt;設定!$B$28,$A4299&gt;設定!$B$29),0,IF(AND($C4299&gt;=MAX(INDEX($C$1:$C$13701,MAX(1,ROW()-設定!$B$24)):INDEX($C$1:$C$13701,MAX(1,ROW()-1))),$C4299&gt;MAX(INDEX($C$1:$C$13701,MIN(13701,ROW()+1)):INDEX($C$1:$C$13701,MIN(13701,ROW()+設定!$B$24))),$C4299&gt;=設定!$B$32,$C4299&gt;=MAX(MIN(INDEX($C$1:$C$13701,MAX(1,ROW()-設定!$B$26)):INDEX($C$1:$C$13701,MAX(1,ROW()-1))),MIN(INDEX($C$1:$C$13701,MIN(13701,ROW()+1)):INDEX($C$1:$C$13701,MIN(13701,ROW()+設定!$B$26))))*10^(設定!$B$27/20)),1,0))</f>
        <v>0</v>
      </c>
      <c r="G4299" s="33" t="n">
        <f aca="false">$G4298+IF($F4299=1,1,0)</f>
        <v>2</v>
      </c>
      <c r="H4299" s="0" t="str">
        <f aca="false">IF($F4299=1,$G4299,"")</f>
        <v/>
      </c>
    </row>
    <row r="4300" customFormat="false" ht="15" hidden="false" customHeight="false" outlineLevel="0" collapsed="false">
      <c r="A4300" s="30" t="n">
        <v>671.5625</v>
      </c>
      <c r="B4300" s="31" t="n">
        <v>4.9524</v>
      </c>
      <c r="C4300" s="32" t="n">
        <f aca="false">IF($A4300="","",IF(設定!$B$21="dB",10^($B4300/20),ABS($B4300)))</f>
        <v>1.76856082164216</v>
      </c>
      <c r="D4300" s="32" t="n">
        <f aca="false">IF($A4300="","",$A4300^2)</f>
        <v>450996.19140625</v>
      </c>
      <c r="E4300" s="32" t="n">
        <f aca="false">IF($A4300="","",IF($C4300&lt;=0,"",1/$C4300^2))</f>
        <v>0.319712782328918</v>
      </c>
      <c r="F4300" s="33" t="n">
        <f aca="false">IF(OR(ROW()-設定!$B$30&lt;2,ROW()+設定!$B$30&gt;13701,N($A4300)&lt;=0,N(INDEX($A$2:$A$13701,MIN(13700,MAX(1,ROW()-1+設定!$B$30))))&lt;=0,$A4300&lt;設定!$B$28,$A4300&gt;設定!$B$29),0,IF(AND($C4300&gt;=MAX(INDEX($C$1:$C$13701,MAX(1,ROW()-設定!$B$24)):INDEX($C$1:$C$13701,MAX(1,ROW()-1))),$C4300&gt;MAX(INDEX($C$1:$C$13701,MIN(13701,ROW()+1)):INDEX($C$1:$C$13701,MIN(13701,ROW()+設定!$B$24))),$C4300&gt;=設定!$B$32,$C4300&gt;=MAX(MIN(INDEX($C$1:$C$13701,MAX(1,ROW()-設定!$B$26)):INDEX($C$1:$C$13701,MAX(1,ROW()-1))),MIN(INDEX($C$1:$C$13701,MIN(13701,ROW()+1)):INDEX($C$1:$C$13701,MIN(13701,ROW()+設定!$B$26))))*10^(設定!$B$27/20)),1,0))</f>
        <v>0</v>
      </c>
      <c r="G4300" s="33" t="n">
        <f aca="false">$G4299+IF($F4300=1,1,0)</f>
        <v>2</v>
      </c>
      <c r="H4300" s="0" t="str">
        <f aca="false">IF($F4300=1,$G4300,"")</f>
        <v/>
      </c>
    </row>
    <row r="4301" customFormat="false" ht="15" hidden="false" customHeight="false" outlineLevel="0" collapsed="false">
      <c r="A4301" s="30" t="n">
        <v>671.71875</v>
      </c>
      <c r="B4301" s="31" t="n">
        <v>4.8145</v>
      </c>
      <c r="C4301" s="32" t="n">
        <f aca="false">IF($A4301="","",IF(設定!$B$21="dB",10^($B4301/20),ABS($B4301)))</f>
        <v>1.74070429141299</v>
      </c>
      <c r="D4301" s="32" t="n">
        <f aca="false">IF($A4301="","",$A4301^2)</f>
        <v>451206.079101563</v>
      </c>
      <c r="E4301" s="32" t="n">
        <f aca="false">IF($A4301="","",IF($C4301&lt;=0,"",1/$C4301^2))</f>
        <v>0.330027401532457</v>
      </c>
      <c r="F4301" s="33" t="n">
        <f aca="false">IF(OR(ROW()-設定!$B$30&lt;2,ROW()+設定!$B$30&gt;13701,N($A4301)&lt;=0,N(INDEX($A$2:$A$13701,MIN(13700,MAX(1,ROW()-1+設定!$B$30))))&lt;=0,$A4301&lt;設定!$B$28,$A4301&gt;設定!$B$29),0,IF(AND($C4301&gt;=MAX(INDEX($C$1:$C$13701,MAX(1,ROW()-設定!$B$24)):INDEX($C$1:$C$13701,MAX(1,ROW()-1))),$C4301&gt;MAX(INDEX($C$1:$C$13701,MIN(13701,ROW()+1)):INDEX($C$1:$C$13701,MIN(13701,ROW()+設定!$B$24))),$C4301&gt;=設定!$B$32,$C4301&gt;=MAX(MIN(INDEX($C$1:$C$13701,MAX(1,ROW()-設定!$B$26)):INDEX($C$1:$C$13701,MAX(1,ROW()-1))),MIN(INDEX($C$1:$C$13701,MIN(13701,ROW()+1)):INDEX($C$1:$C$13701,MIN(13701,ROW()+設定!$B$26))))*10^(設定!$B$27/20)),1,0))</f>
        <v>0</v>
      </c>
      <c r="G4301" s="33" t="n">
        <f aca="false">$G4300+IF($F4301=1,1,0)</f>
        <v>2</v>
      </c>
      <c r="H4301" s="0" t="str">
        <f aca="false">IF($F4301=1,$G4301,"")</f>
        <v/>
      </c>
    </row>
    <row r="4302" customFormat="false" ht="15" hidden="false" customHeight="false" outlineLevel="0" collapsed="false">
      <c r="A4302" s="30" t="n">
        <v>671.875</v>
      </c>
      <c r="B4302" s="31" t="n">
        <v>4.8196</v>
      </c>
      <c r="C4302" s="32" t="n">
        <f aca="false">IF($A4302="","",IF(設定!$B$21="dB",10^($B4302/20),ABS($B4302)))</f>
        <v>1.74172666206773</v>
      </c>
      <c r="D4302" s="32" t="n">
        <f aca="false">IF($A4302="","",$A4302^2)</f>
        <v>451416.015625</v>
      </c>
      <c r="E4302" s="32" t="n">
        <f aca="false">IF($A4302="","",IF($C4302&lt;=0,"",1/$C4302^2))</f>
        <v>0.329640071751937</v>
      </c>
      <c r="F4302" s="33" t="n">
        <f aca="false">IF(OR(ROW()-設定!$B$30&lt;2,ROW()+設定!$B$30&gt;13701,N($A4302)&lt;=0,N(INDEX($A$2:$A$13701,MIN(13700,MAX(1,ROW()-1+設定!$B$30))))&lt;=0,$A4302&lt;設定!$B$28,$A4302&gt;設定!$B$29),0,IF(AND($C4302&gt;=MAX(INDEX($C$1:$C$13701,MAX(1,ROW()-設定!$B$24)):INDEX($C$1:$C$13701,MAX(1,ROW()-1))),$C4302&gt;MAX(INDEX($C$1:$C$13701,MIN(13701,ROW()+1)):INDEX($C$1:$C$13701,MIN(13701,ROW()+設定!$B$24))),$C4302&gt;=設定!$B$32,$C4302&gt;=MAX(MIN(INDEX($C$1:$C$13701,MAX(1,ROW()-設定!$B$26)):INDEX($C$1:$C$13701,MAX(1,ROW()-1))),MIN(INDEX($C$1:$C$13701,MIN(13701,ROW()+1)):INDEX($C$1:$C$13701,MIN(13701,ROW()+設定!$B$26))))*10^(設定!$B$27/20)),1,0))</f>
        <v>0</v>
      </c>
      <c r="G4302" s="33" t="n">
        <f aca="false">$G4301+IF($F4302=1,1,0)</f>
        <v>2</v>
      </c>
      <c r="H4302" s="0" t="str">
        <f aca="false">IF($F4302=1,$G4302,"")</f>
        <v/>
      </c>
    </row>
    <row r="4303" customFormat="false" ht="15" hidden="false" customHeight="false" outlineLevel="0" collapsed="false">
      <c r="A4303" s="30" t="n">
        <v>672.03125</v>
      </c>
      <c r="B4303" s="31" t="n">
        <v>4.6508</v>
      </c>
      <c r="C4303" s="32" t="n">
        <f aca="false">IF($A4303="","",IF(設定!$B$21="dB",10^($B4303/20),ABS($B4303)))</f>
        <v>1.70820504431338</v>
      </c>
      <c r="D4303" s="32" t="n">
        <f aca="false">IF($A4303="","",$A4303^2)</f>
        <v>451626.000976563</v>
      </c>
      <c r="E4303" s="32" t="n">
        <f aca="false">IF($A4303="","",IF($C4303&lt;=0,"",1/$C4303^2))</f>
        <v>0.342704652201864</v>
      </c>
      <c r="F4303" s="33" t="n">
        <f aca="false">IF(OR(ROW()-設定!$B$30&lt;2,ROW()+設定!$B$30&gt;13701,N($A4303)&lt;=0,N(INDEX($A$2:$A$13701,MIN(13700,MAX(1,ROW()-1+設定!$B$30))))&lt;=0,$A4303&lt;設定!$B$28,$A4303&gt;設定!$B$29),0,IF(AND($C4303&gt;=MAX(INDEX($C$1:$C$13701,MAX(1,ROW()-設定!$B$24)):INDEX($C$1:$C$13701,MAX(1,ROW()-1))),$C4303&gt;MAX(INDEX($C$1:$C$13701,MIN(13701,ROW()+1)):INDEX($C$1:$C$13701,MIN(13701,ROW()+設定!$B$24))),$C4303&gt;=設定!$B$32,$C4303&gt;=MAX(MIN(INDEX($C$1:$C$13701,MAX(1,ROW()-設定!$B$26)):INDEX($C$1:$C$13701,MAX(1,ROW()-1))),MIN(INDEX($C$1:$C$13701,MIN(13701,ROW()+1)):INDEX($C$1:$C$13701,MIN(13701,ROW()+設定!$B$26))))*10^(設定!$B$27/20)),1,0))</f>
        <v>0</v>
      </c>
      <c r="G4303" s="33" t="n">
        <f aca="false">$G4302+IF($F4303=1,1,0)</f>
        <v>2</v>
      </c>
      <c r="H4303" s="0" t="str">
        <f aca="false">IF($F4303=1,$G4303,"")</f>
        <v/>
      </c>
    </row>
    <row r="4304" customFormat="false" ht="15" hidden="false" customHeight="false" outlineLevel="0" collapsed="false">
      <c r="A4304" s="30" t="n">
        <v>672.1875</v>
      </c>
      <c r="B4304" s="31" t="n">
        <v>4.5857</v>
      </c>
      <c r="C4304" s="32" t="n">
        <f aca="false">IF($A4304="","",IF(設定!$B$21="dB",10^($B4304/20),ABS($B4304)))</f>
        <v>1.69545005209173</v>
      </c>
      <c r="D4304" s="32" t="n">
        <f aca="false">IF($A4304="","",$A4304^2)</f>
        <v>451836.03515625</v>
      </c>
      <c r="E4304" s="32" t="n">
        <f aca="false">IF($A4304="","",IF($C4304&lt;=0,"",1/$C4304^2))</f>
        <v>0.347880431429318</v>
      </c>
      <c r="F4304" s="33" t="n">
        <f aca="false">IF(OR(ROW()-設定!$B$30&lt;2,ROW()+設定!$B$30&gt;13701,N($A4304)&lt;=0,N(INDEX($A$2:$A$13701,MIN(13700,MAX(1,ROW()-1+設定!$B$30))))&lt;=0,$A4304&lt;設定!$B$28,$A4304&gt;設定!$B$29),0,IF(AND($C4304&gt;=MAX(INDEX($C$1:$C$13701,MAX(1,ROW()-設定!$B$24)):INDEX($C$1:$C$13701,MAX(1,ROW()-1))),$C4304&gt;MAX(INDEX($C$1:$C$13701,MIN(13701,ROW()+1)):INDEX($C$1:$C$13701,MIN(13701,ROW()+設定!$B$24))),$C4304&gt;=設定!$B$32,$C4304&gt;=MAX(MIN(INDEX($C$1:$C$13701,MAX(1,ROW()-設定!$B$26)):INDEX($C$1:$C$13701,MAX(1,ROW()-1))),MIN(INDEX($C$1:$C$13701,MIN(13701,ROW()+1)):INDEX($C$1:$C$13701,MIN(13701,ROW()+設定!$B$26))))*10^(設定!$B$27/20)),1,0))</f>
        <v>0</v>
      </c>
      <c r="G4304" s="33" t="n">
        <f aca="false">$G4303+IF($F4304=1,1,0)</f>
        <v>2</v>
      </c>
      <c r="H4304" s="0" t="str">
        <f aca="false">IF($F4304=1,$G4304,"")</f>
        <v/>
      </c>
    </row>
    <row r="4305" customFormat="false" ht="15" hidden="false" customHeight="false" outlineLevel="0" collapsed="false">
      <c r="A4305" s="30" t="n">
        <v>672.34375</v>
      </c>
      <c r="B4305" s="31" t="n">
        <v>4.507</v>
      </c>
      <c r="C4305" s="32" t="n">
        <f aca="false">IF($A4305="","",IF(設定!$B$21="dB",10^($B4305/20),ABS($B4305)))</f>
        <v>1.68015751963314</v>
      </c>
      <c r="D4305" s="32" t="n">
        <f aca="false">IF($A4305="","",$A4305^2)</f>
        <v>452046.118164063</v>
      </c>
      <c r="E4305" s="32" t="n">
        <f aca="false">IF($A4305="","",IF($C4305&lt;=0,"",1/$C4305^2))</f>
        <v>0.354241958261649</v>
      </c>
      <c r="F4305" s="33" t="n">
        <f aca="false">IF(OR(ROW()-設定!$B$30&lt;2,ROW()+設定!$B$30&gt;13701,N($A4305)&lt;=0,N(INDEX($A$2:$A$13701,MIN(13700,MAX(1,ROW()-1+設定!$B$30))))&lt;=0,$A4305&lt;設定!$B$28,$A4305&gt;設定!$B$29),0,IF(AND($C4305&gt;=MAX(INDEX($C$1:$C$13701,MAX(1,ROW()-設定!$B$24)):INDEX($C$1:$C$13701,MAX(1,ROW()-1))),$C4305&gt;MAX(INDEX($C$1:$C$13701,MIN(13701,ROW()+1)):INDEX($C$1:$C$13701,MIN(13701,ROW()+設定!$B$24))),$C4305&gt;=設定!$B$32,$C4305&gt;=MAX(MIN(INDEX($C$1:$C$13701,MAX(1,ROW()-設定!$B$26)):INDEX($C$1:$C$13701,MAX(1,ROW()-1))),MIN(INDEX($C$1:$C$13701,MIN(13701,ROW()+1)):INDEX($C$1:$C$13701,MIN(13701,ROW()+設定!$B$26))))*10^(設定!$B$27/20)),1,0))</f>
        <v>0</v>
      </c>
      <c r="G4305" s="33" t="n">
        <f aca="false">$G4304+IF($F4305=1,1,0)</f>
        <v>2</v>
      </c>
      <c r="H4305" s="0" t="str">
        <f aca="false">IF($F4305=1,$G4305,"")</f>
        <v/>
      </c>
    </row>
    <row r="4306" customFormat="false" ht="15" hidden="false" customHeight="false" outlineLevel="0" collapsed="false">
      <c r="A4306" s="30" t="n">
        <v>672.5</v>
      </c>
      <c r="B4306" s="31" t="n">
        <v>4.3187</v>
      </c>
      <c r="C4306" s="32" t="n">
        <f aca="false">IF($A4306="","",IF(設定!$B$21="dB",10^($B4306/20),ABS($B4306)))</f>
        <v>1.64412563175328</v>
      </c>
      <c r="D4306" s="32" t="n">
        <f aca="false">IF($A4306="","",$A4306^2)</f>
        <v>452256.25</v>
      </c>
      <c r="E4306" s="32" t="n">
        <f aca="false">IF($A4306="","",IF($C4306&lt;=0,"",1/$C4306^2))</f>
        <v>0.369938899261591</v>
      </c>
      <c r="F4306" s="33" t="n">
        <f aca="false">IF(OR(ROW()-設定!$B$30&lt;2,ROW()+設定!$B$30&gt;13701,N($A4306)&lt;=0,N(INDEX($A$2:$A$13701,MIN(13700,MAX(1,ROW()-1+設定!$B$30))))&lt;=0,$A4306&lt;設定!$B$28,$A4306&gt;設定!$B$29),0,IF(AND($C4306&gt;=MAX(INDEX($C$1:$C$13701,MAX(1,ROW()-設定!$B$24)):INDEX($C$1:$C$13701,MAX(1,ROW()-1))),$C4306&gt;MAX(INDEX($C$1:$C$13701,MIN(13701,ROW()+1)):INDEX($C$1:$C$13701,MIN(13701,ROW()+設定!$B$24))),$C4306&gt;=設定!$B$32,$C4306&gt;=MAX(MIN(INDEX($C$1:$C$13701,MAX(1,ROW()-設定!$B$26)):INDEX($C$1:$C$13701,MAX(1,ROW()-1))),MIN(INDEX($C$1:$C$13701,MIN(13701,ROW()+1)):INDEX($C$1:$C$13701,MIN(13701,ROW()+設定!$B$26))))*10^(設定!$B$27/20)),1,0))</f>
        <v>0</v>
      </c>
      <c r="G4306" s="33" t="n">
        <f aca="false">$G4305+IF($F4306=1,1,0)</f>
        <v>2</v>
      </c>
      <c r="H4306" s="0" t="str">
        <f aca="false">IF($F4306=1,$G4306,"")</f>
        <v/>
      </c>
    </row>
    <row r="4307" customFormat="false" ht="15" hidden="false" customHeight="false" outlineLevel="0" collapsed="false">
      <c r="A4307" s="30" t="n">
        <v>672.65625</v>
      </c>
      <c r="B4307" s="31" t="n">
        <v>4.1906</v>
      </c>
      <c r="C4307" s="32" t="n">
        <f aca="false">IF($A4307="","",IF(設定!$B$21="dB",10^($B4307/20),ABS($B4307)))</f>
        <v>1.62005589953542</v>
      </c>
      <c r="D4307" s="32" t="n">
        <f aca="false">IF($A4307="","",$A4307^2)</f>
        <v>452466.430664063</v>
      </c>
      <c r="E4307" s="32" t="n">
        <f aca="false">IF($A4307="","",IF($C4307&lt;=0,"",1/$C4307^2))</f>
        <v>0.381013180841212</v>
      </c>
      <c r="F4307" s="33" t="n">
        <f aca="false">IF(OR(ROW()-設定!$B$30&lt;2,ROW()+設定!$B$30&gt;13701,N($A4307)&lt;=0,N(INDEX($A$2:$A$13701,MIN(13700,MAX(1,ROW()-1+設定!$B$30))))&lt;=0,$A4307&lt;設定!$B$28,$A4307&gt;設定!$B$29),0,IF(AND($C4307&gt;=MAX(INDEX($C$1:$C$13701,MAX(1,ROW()-設定!$B$24)):INDEX($C$1:$C$13701,MAX(1,ROW()-1))),$C4307&gt;MAX(INDEX($C$1:$C$13701,MIN(13701,ROW()+1)):INDEX($C$1:$C$13701,MIN(13701,ROW()+設定!$B$24))),$C4307&gt;=設定!$B$32,$C4307&gt;=MAX(MIN(INDEX($C$1:$C$13701,MAX(1,ROW()-設定!$B$26)):INDEX($C$1:$C$13701,MAX(1,ROW()-1))),MIN(INDEX($C$1:$C$13701,MIN(13701,ROW()+1)):INDEX($C$1:$C$13701,MIN(13701,ROW()+設定!$B$26))))*10^(設定!$B$27/20)),1,0))</f>
        <v>0</v>
      </c>
      <c r="G4307" s="33" t="n">
        <f aca="false">$G4306+IF($F4307=1,1,0)</f>
        <v>2</v>
      </c>
      <c r="H4307" s="0" t="str">
        <f aca="false">IF($F4307=1,$G4307,"")</f>
        <v/>
      </c>
    </row>
    <row r="4308" customFormat="false" ht="15" hidden="false" customHeight="false" outlineLevel="0" collapsed="false">
      <c r="A4308" s="30" t="n">
        <v>672.8125</v>
      </c>
      <c r="B4308" s="31" t="n">
        <v>4.1521</v>
      </c>
      <c r="C4308" s="32" t="n">
        <f aca="false">IF($A4308="","",IF(設定!$B$21="dB",10^($B4308/20),ABS($B4308)))</f>
        <v>1.61289093115658</v>
      </c>
      <c r="D4308" s="32" t="n">
        <f aca="false">IF($A4308="","",$A4308^2)</f>
        <v>452676.66015625</v>
      </c>
      <c r="E4308" s="32" t="n">
        <f aca="false">IF($A4308="","",IF($C4308&lt;=0,"",1/$C4308^2))</f>
        <v>0.384405860385635</v>
      </c>
      <c r="F4308" s="33" t="n">
        <f aca="false">IF(OR(ROW()-設定!$B$30&lt;2,ROW()+設定!$B$30&gt;13701,N($A4308)&lt;=0,N(INDEX($A$2:$A$13701,MIN(13700,MAX(1,ROW()-1+設定!$B$30))))&lt;=0,$A4308&lt;設定!$B$28,$A4308&gt;設定!$B$29),0,IF(AND($C4308&gt;=MAX(INDEX($C$1:$C$13701,MAX(1,ROW()-設定!$B$24)):INDEX($C$1:$C$13701,MAX(1,ROW()-1))),$C4308&gt;MAX(INDEX($C$1:$C$13701,MIN(13701,ROW()+1)):INDEX($C$1:$C$13701,MIN(13701,ROW()+設定!$B$24))),$C4308&gt;=設定!$B$32,$C4308&gt;=MAX(MIN(INDEX($C$1:$C$13701,MAX(1,ROW()-設定!$B$26)):INDEX($C$1:$C$13701,MAX(1,ROW()-1))),MIN(INDEX($C$1:$C$13701,MIN(13701,ROW()+1)):INDEX($C$1:$C$13701,MIN(13701,ROW()+設定!$B$26))))*10^(設定!$B$27/20)),1,0))</f>
        <v>0</v>
      </c>
      <c r="G4308" s="33" t="n">
        <f aca="false">$G4307+IF($F4308=1,1,0)</f>
        <v>2</v>
      </c>
      <c r="H4308" s="0" t="str">
        <f aca="false">IF($F4308=1,$G4308,"")</f>
        <v/>
      </c>
    </row>
    <row r="4309" customFormat="false" ht="15" hidden="false" customHeight="false" outlineLevel="0" collapsed="false">
      <c r="A4309" s="30" t="n">
        <v>672.96875</v>
      </c>
      <c r="B4309" s="31" t="n">
        <v>3.9699</v>
      </c>
      <c r="C4309" s="32" t="n">
        <f aca="false">IF($A4309="","",IF(設定!$B$21="dB",10^($B4309/20),ABS($B4309)))</f>
        <v>1.57941042399939</v>
      </c>
      <c r="D4309" s="32" t="n">
        <f aca="false">IF($A4309="","",$A4309^2)</f>
        <v>452886.938476563</v>
      </c>
      <c r="E4309" s="32" t="n">
        <f aca="false">IF($A4309="","",IF($C4309&lt;=0,"",1/$C4309^2))</f>
        <v>0.400875948030854</v>
      </c>
      <c r="F4309" s="33" t="n">
        <f aca="false">IF(OR(ROW()-設定!$B$30&lt;2,ROW()+設定!$B$30&gt;13701,N($A4309)&lt;=0,N(INDEX($A$2:$A$13701,MIN(13700,MAX(1,ROW()-1+設定!$B$30))))&lt;=0,$A4309&lt;設定!$B$28,$A4309&gt;設定!$B$29),0,IF(AND($C4309&gt;=MAX(INDEX($C$1:$C$13701,MAX(1,ROW()-設定!$B$24)):INDEX($C$1:$C$13701,MAX(1,ROW()-1))),$C4309&gt;MAX(INDEX($C$1:$C$13701,MIN(13701,ROW()+1)):INDEX($C$1:$C$13701,MIN(13701,ROW()+設定!$B$24))),$C4309&gt;=設定!$B$32,$C4309&gt;=MAX(MIN(INDEX($C$1:$C$13701,MAX(1,ROW()-設定!$B$26)):INDEX($C$1:$C$13701,MAX(1,ROW()-1))),MIN(INDEX($C$1:$C$13701,MIN(13701,ROW()+1)):INDEX($C$1:$C$13701,MIN(13701,ROW()+設定!$B$26))))*10^(設定!$B$27/20)),1,0))</f>
        <v>0</v>
      </c>
      <c r="G4309" s="33" t="n">
        <f aca="false">$G4308+IF($F4309=1,1,0)</f>
        <v>2</v>
      </c>
      <c r="H4309" s="0" t="str">
        <f aca="false">IF($F4309=1,$G4309,"")</f>
        <v/>
      </c>
    </row>
    <row r="4310" customFormat="false" ht="15" hidden="false" customHeight="false" outlineLevel="0" collapsed="false">
      <c r="A4310" s="30" t="n">
        <v>673.125</v>
      </c>
      <c r="B4310" s="31" t="n">
        <v>3.9483</v>
      </c>
      <c r="C4310" s="32" t="n">
        <f aca="false">IF($A4310="","",IF(設定!$B$21="dB",10^($B4310/20),ABS($B4310)))</f>
        <v>1.57548763854666</v>
      </c>
      <c r="D4310" s="32" t="n">
        <f aca="false">IF($A4310="","",$A4310^2)</f>
        <v>453097.265625</v>
      </c>
      <c r="E4310" s="32" t="n">
        <f aca="false">IF($A4310="","",IF($C4310&lt;=0,"",1/$C4310^2))</f>
        <v>0.402874704523403</v>
      </c>
      <c r="F4310" s="33" t="n">
        <f aca="false">IF(OR(ROW()-設定!$B$30&lt;2,ROW()+設定!$B$30&gt;13701,N($A4310)&lt;=0,N(INDEX($A$2:$A$13701,MIN(13700,MAX(1,ROW()-1+設定!$B$30))))&lt;=0,$A4310&lt;設定!$B$28,$A4310&gt;設定!$B$29),0,IF(AND($C4310&gt;=MAX(INDEX($C$1:$C$13701,MAX(1,ROW()-設定!$B$24)):INDEX($C$1:$C$13701,MAX(1,ROW()-1))),$C4310&gt;MAX(INDEX($C$1:$C$13701,MIN(13701,ROW()+1)):INDEX($C$1:$C$13701,MIN(13701,ROW()+設定!$B$24))),$C4310&gt;=設定!$B$32,$C4310&gt;=MAX(MIN(INDEX($C$1:$C$13701,MAX(1,ROW()-設定!$B$26)):INDEX($C$1:$C$13701,MAX(1,ROW()-1))),MIN(INDEX($C$1:$C$13701,MIN(13701,ROW()+1)):INDEX($C$1:$C$13701,MIN(13701,ROW()+設定!$B$26))))*10^(設定!$B$27/20)),1,0))</f>
        <v>0</v>
      </c>
      <c r="G4310" s="33" t="n">
        <f aca="false">$G4309+IF($F4310=1,1,0)</f>
        <v>2</v>
      </c>
      <c r="H4310" s="0" t="str">
        <f aca="false">IF($F4310=1,$G4310,"")</f>
        <v/>
      </c>
    </row>
    <row r="4311" customFormat="false" ht="15" hidden="false" customHeight="false" outlineLevel="0" collapsed="false">
      <c r="A4311" s="30" t="n">
        <v>673.28125</v>
      </c>
      <c r="B4311" s="31" t="n">
        <v>3.9184</v>
      </c>
      <c r="C4311" s="32" t="n">
        <f aca="false">IF($A4311="","",IF(設定!$B$21="dB",10^($B4311/20),ABS($B4311)))</f>
        <v>1.5700735594561</v>
      </c>
      <c r="D4311" s="32" t="n">
        <f aca="false">IF($A4311="","",$A4311^2)</f>
        <v>453307.641601563</v>
      </c>
      <c r="E4311" s="32" t="n">
        <f aca="false">IF($A4311="","",IF($C4311&lt;=0,"",1/$C4311^2))</f>
        <v>0.405657957836724</v>
      </c>
      <c r="F4311" s="33" t="n">
        <f aca="false">IF(OR(ROW()-設定!$B$30&lt;2,ROW()+設定!$B$30&gt;13701,N($A4311)&lt;=0,N(INDEX($A$2:$A$13701,MIN(13700,MAX(1,ROW()-1+設定!$B$30))))&lt;=0,$A4311&lt;設定!$B$28,$A4311&gt;設定!$B$29),0,IF(AND($C4311&gt;=MAX(INDEX($C$1:$C$13701,MAX(1,ROW()-設定!$B$24)):INDEX($C$1:$C$13701,MAX(1,ROW()-1))),$C4311&gt;MAX(INDEX($C$1:$C$13701,MIN(13701,ROW()+1)):INDEX($C$1:$C$13701,MIN(13701,ROW()+設定!$B$24))),$C4311&gt;=設定!$B$32,$C4311&gt;=MAX(MIN(INDEX($C$1:$C$13701,MAX(1,ROW()-設定!$B$26)):INDEX($C$1:$C$13701,MAX(1,ROW()-1))),MIN(INDEX($C$1:$C$13701,MIN(13701,ROW()+1)):INDEX($C$1:$C$13701,MIN(13701,ROW()+設定!$B$26))))*10^(設定!$B$27/20)),1,0))</f>
        <v>0</v>
      </c>
      <c r="G4311" s="33" t="n">
        <f aca="false">$G4310+IF($F4311=1,1,0)</f>
        <v>2</v>
      </c>
      <c r="H4311" s="0" t="str">
        <f aca="false">IF($F4311=1,$G4311,"")</f>
        <v/>
      </c>
    </row>
    <row r="4312" customFormat="false" ht="15" hidden="false" customHeight="false" outlineLevel="0" collapsed="false">
      <c r="A4312" s="30" t="n">
        <v>673.4375</v>
      </c>
      <c r="B4312" s="31" t="n">
        <v>3.7845</v>
      </c>
      <c r="C4312" s="32" t="n">
        <f aca="false">IF($A4312="","",IF(設定!$B$21="dB",10^($B4312/20),ABS($B4312)))</f>
        <v>1.54605521491742</v>
      </c>
      <c r="D4312" s="32" t="n">
        <f aca="false">IF($A4312="","",$A4312^2)</f>
        <v>453518.06640625</v>
      </c>
      <c r="E4312" s="32" t="n">
        <f aca="false">IF($A4312="","",IF($C4312&lt;=0,"",1/$C4312^2))</f>
        <v>0.418359851336835</v>
      </c>
      <c r="F4312" s="33" t="n">
        <f aca="false">IF(OR(ROW()-設定!$B$30&lt;2,ROW()+設定!$B$30&gt;13701,N($A4312)&lt;=0,N(INDEX($A$2:$A$13701,MIN(13700,MAX(1,ROW()-1+設定!$B$30))))&lt;=0,$A4312&lt;設定!$B$28,$A4312&gt;設定!$B$29),0,IF(AND($C4312&gt;=MAX(INDEX($C$1:$C$13701,MAX(1,ROW()-設定!$B$24)):INDEX($C$1:$C$13701,MAX(1,ROW()-1))),$C4312&gt;MAX(INDEX($C$1:$C$13701,MIN(13701,ROW()+1)):INDEX($C$1:$C$13701,MIN(13701,ROW()+設定!$B$24))),$C4312&gt;=設定!$B$32,$C4312&gt;=MAX(MIN(INDEX($C$1:$C$13701,MAX(1,ROW()-設定!$B$26)):INDEX($C$1:$C$13701,MAX(1,ROW()-1))),MIN(INDEX($C$1:$C$13701,MIN(13701,ROW()+1)):INDEX($C$1:$C$13701,MIN(13701,ROW()+設定!$B$26))))*10^(設定!$B$27/20)),1,0))</f>
        <v>0</v>
      </c>
      <c r="G4312" s="33" t="n">
        <f aca="false">$G4311+IF($F4312=1,1,0)</f>
        <v>2</v>
      </c>
      <c r="H4312" s="0" t="str">
        <f aca="false">IF($F4312=1,$G4312,"")</f>
        <v/>
      </c>
    </row>
    <row r="4313" customFormat="false" ht="15" hidden="false" customHeight="false" outlineLevel="0" collapsed="false">
      <c r="A4313" s="30" t="n">
        <v>673.59375</v>
      </c>
      <c r="B4313" s="31" t="n">
        <v>3.5498</v>
      </c>
      <c r="C4313" s="32" t="n">
        <f aca="false">IF($A4313="","",IF(設定!$B$21="dB",10^($B4313/20),ABS($B4313)))</f>
        <v>1.50483886820813</v>
      </c>
      <c r="D4313" s="32" t="n">
        <f aca="false">IF($A4313="","",$A4313^2)</f>
        <v>453728.540039063</v>
      </c>
      <c r="E4313" s="32" t="n">
        <f aca="false">IF($A4313="","",IF($C4313&lt;=0,"",1/$C4313^2))</f>
        <v>0.441590782892144</v>
      </c>
      <c r="F4313" s="33" t="n">
        <f aca="false">IF(OR(ROW()-設定!$B$30&lt;2,ROW()+設定!$B$30&gt;13701,N($A4313)&lt;=0,N(INDEX($A$2:$A$13701,MIN(13700,MAX(1,ROW()-1+設定!$B$30))))&lt;=0,$A4313&lt;設定!$B$28,$A4313&gt;設定!$B$29),0,IF(AND($C4313&gt;=MAX(INDEX($C$1:$C$13701,MAX(1,ROW()-設定!$B$24)):INDEX($C$1:$C$13701,MAX(1,ROW()-1))),$C4313&gt;MAX(INDEX($C$1:$C$13701,MIN(13701,ROW()+1)):INDEX($C$1:$C$13701,MIN(13701,ROW()+設定!$B$24))),$C4313&gt;=設定!$B$32,$C4313&gt;=MAX(MIN(INDEX($C$1:$C$13701,MAX(1,ROW()-設定!$B$26)):INDEX($C$1:$C$13701,MAX(1,ROW()-1))),MIN(INDEX($C$1:$C$13701,MIN(13701,ROW()+1)):INDEX($C$1:$C$13701,MIN(13701,ROW()+設定!$B$26))))*10^(設定!$B$27/20)),1,0))</f>
        <v>0</v>
      </c>
      <c r="G4313" s="33" t="n">
        <f aca="false">$G4312+IF($F4313=1,1,0)</f>
        <v>2</v>
      </c>
      <c r="H4313" s="0" t="str">
        <f aca="false">IF($F4313=1,$G4313,"")</f>
        <v/>
      </c>
    </row>
    <row r="4314" customFormat="false" ht="15" hidden="false" customHeight="false" outlineLevel="0" collapsed="false">
      <c r="A4314" s="30" t="n">
        <v>673.75</v>
      </c>
      <c r="B4314" s="31" t="n">
        <v>3.3477</v>
      </c>
      <c r="C4314" s="32" t="n">
        <f aca="false">IF($A4314="","",IF(設定!$B$21="dB",10^($B4314/20),ABS($B4314)))</f>
        <v>1.47022905119344</v>
      </c>
      <c r="D4314" s="32" t="n">
        <f aca="false">IF($A4314="","",$A4314^2)</f>
        <v>453939.0625</v>
      </c>
      <c r="E4314" s="32" t="n">
        <f aca="false">IF($A4314="","",IF($C4314&lt;=0,"",1/$C4314^2))</f>
        <v>0.462625960731652</v>
      </c>
      <c r="F4314" s="33" t="n">
        <f aca="false">IF(OR(ROW()-設定!$B$30&lt;2,ROW()+設定!$B$30&gt;13701,N($A4314)&lt;=0,N(INDEX($A$2:$A$13701,MIN(13700,MAX(1,ROW()-1+設定!$B$30))))&lt;=0,$A4314&lt;設定!$B$28,$A4314&gt;設定!$B$29),0,IF(AND($C4314&gt;=MAX(INDEX($C$1:$C$13701,MAX(1,ROW()-設定!$B$24)):INDEX($C$1:$C$13701,MAX(1,ROW()-1))),$C4314&gt;MAX(INDEX($C$1:$C$13701,MIN(13701,ROW()+1)):INDEX($C$1:$C$13701,MIN(13701,ROW()+設定!$B$24))),$C4314&gt;=設定!$B$32,$C4314&gt;=MAX(MIN(INDEX($C$1:$C$13701,MAX(1,ROW()-設定!$B$26)):INDEX($C$1:$C$13701,MAX(1,ROW()-1))),MIN(INDEX($C$1:$C$13701,MIN(13701,ROW()+1)):INDEX($C$1:$C$13701,MIN(13701,ROW()+設定!$B$26))))*10^(設定!$B$27/20)),1,0))</f>
        <v>0</v>
      </c>
      <c r="G4314" s="33" t="n">
        <f aca="false">$G4313+IF($F4314=1,1,0)</f>
        <v>2</v>
      </c>
      <c r="H4314" s="0" t="str">
        <f aca="false">IF($F4314=1,$G4314,"")</f>
        <v/>
      </c>
    </row>
    <row r="4315" customFormat="false" ht="15" hidden="false" customHeight="false" outlineLevel="0" collapsed="false">
      <c r="A4315" s="30" t="n">
        <v>673.90625</v>
      </c>
      <c r="B4315" s="31" t="n">
        <v>3.3672</v>
      </c>
      <c r="C4315" s="32" t="n">
        <f aca="false">IF($A4315="","",IF(設定!$B$21="dB",10^($B4315/20),ABS($B4315)))</f>
        <v>1.47353345333993</v>
      </c>
      <c r="D4315" s="32" t="n">
        <f aca="false">IF($A4315="","",$A4315^2)</f>
        <v>454149.633789063</v>
      </c>
      <c r="E4315" s="32" t="n">
        <f aca="false">IF($A4315="","",IF($C4315&lt;=0,"",1/$C4315^2))</f>
        <v>0.460553407638147</v>
      </c>
      <c r="F4315" s="33" t="n">
        <f aca="false">IF(OR(ROW()-設定!$B$30&lt;2,ROW()+設定!$B$30&gt;13701,N($A4315)&lt;=0,N(INDEX($A$2:$A$13701,MIN(13700,MAX(1,ROW()-1+設定!$B$30))))&lt;=0,$A4315&lt;設定!$B$28,$A4315&gt;設定!$B$29),0,IF(AND($C4315&gt;=MAX(INDEX($C$1:$C$13701,MAX(1,ROW()-設定!$B$24)):INDEX($C$1:$C$13701,MAX(1,ROW()-1))),$C4315&gt;MAX(INDEX($C$1:$C$13701,MIN(13701,ROW()+1)):INDEX($C$1:$C$13701,MIN(13701,ROW()+設定!$B$24))),$C4315&gt;=設定!$B$32,$C4315&gt;=MAX(MIN(INDEX($C$1:$C$13701,MAX(1,ROW()-設定!$B$26)):INDEX($C$1:$C$13701,MAX(1,ROW()-1))),MIN(INDEX($C$1:$C$13701,MIN(13701,ROW()+1)):INDEX($C$1:$C$13701,MIN(13701,ROW()+設定!$B$26))))*10^(設定!$B$27/20)),1,0))</f>
        <v>0</v>
      </c>
      <c r="G4315" s="33" t="n">
        <f aca="false">$G4314+IF($F4315=1,1,0)</f>
        <v>2</v>
      </c>
      <c r="H4315" s="0" t="str">
        <f aca="false">IF($F4315=1,$G4315,"")</f>
        <v/>
      </c>
    </row>
    <row r="4316" customFormat="false" ht="15" hidden="false" customHeight="false" outlineLevel="0" collapsed="false">
      <c r="A4316" s="30" t="n">
        <v>674.0625</v>
      </c>
      <c r="B4316" s="31" t="n">
        <v>3.2515</v>
      </c>
      <c r="C4316" s="32" t="n">
        <f aca="false">IF($A4316="","",IF(設定!$B$21="dB",10^($B4316/20),ABS($B4316)))</f>
        <v>1.45403546695625</v>
      </c>
      <c r="D4316" s="32" t="n">
        <f aca="false">IF($A4316="","",$A4316^2)</f>
        <v>454360.25390625</v>
      </c>
      <c r="E4316" s="32" t="n">
        <f aca="false">IF($A4316="","",IF($C4316&lt;=0,"",1/$C4316^2))</f>
        <v>0.472987866524637</v>
      </c>
      <c r="F4316" s="33" t="n">
        <f aca="false">IF(OR(ROW()-設定!$B$30&lt;2,ROW()+設定!$B$30&gt;13701,N($A4316)&lt;=0,N(INDEX($A$2:$A$13701,MIN(13700,MAX(1,ROW()-1+設定!$B$30))))&lt;=0,$A4316&lt;設定!$B$28,$A4316&gt;設定!$B$29),0,IF(AND($C4316&gt;=MAX(INDEX($C$1:$C$13701,MAX(1,ROW()-設定!$B$24)):INDEX($C$1:$C$13701,MAX(1,ROW()-1))),$C4316&gt;MAX(INDEX($C$1:$C$13701,MIN(13701,ROW()+1)):INDEX($C$1:$C$13701,MIN(13701,ROW()+設定!$B$24))),$C4316&gt;=設定!$B$32,$C4316&gt;=MAX(MIN(INDEX($C$1:$C$13701,MAX(1,ROW()-設定!$B$26)):INDEX($C$1:$C$13701,MAX(1,ROW()-1))),MIN(INDEX($C$1:$C$13701,MIN(13701,ROW()+1)):INDEX($C$1:$C$13701,MIN(13701,ROW()+設定!$B$26))))*10^(設定!$B$27/20)),1,0))</f>
        <v>0</v>
      </c>
      <c r="G4316" s="33" t="n">
        <f aca="false">$G4315+IF($F4316=1,1,0)</f>
        <v>2</v>
      </c>
      <c r="H4316" s="0" t="str">
        <f aca="false">IF($F4316=1,$G4316,"")</f>
        <v/>
      </c>
    </row>
    <row r="4317" customFormat="false" ht="15" hidden="false" customHeight="false" outlineLevel="0" collapsed="false">
      <c r="A4317" s="30" t="n">
        <v>674.21875</v>
      </c>
      <c r="B4317" s="31" t="n">
        <v>3.2699</v>
      </c>
      <c r="C4317" s="32" t="n">
        <f aca="false">IF($A4317="","",IF(設定!$B$21="dB",10^($B4317/20),ABS($B4317)))</f>
        <v>1.45711892893223</v>
      </c>
      <c r="D4317" s="32" t="n">
        <f aca="false">IF($A4317="","",$A4317^2)</f>
        <v>454570.922851563</v>
      </c>
      <c r="E4317" s="32" t="n">
        <f aca="false">IF($A4317="","",IF($C4317&lt;=0,"",1/$C4317^2))</f>
        <v>0.470988171175517</v>
      </c>
      <c r="F4317" s="33" t="n">
        <f aca="false">IF(OR(ROW()-設定!$B$30&lt;2,ROW()+設定!$B$30&gt;13701,N($A4317)&lt;=0,N(INDEX($A$2:$A$13701,MIN(13700,MAX(1,ROW()-1+設定!$B$30))))&lt;=0,$A4317&lt;設定!$B$28,$A4317&gt;設定!$B$29),0,IF(AND($C4317&gt;=MAX(INDEX($C$1:$C$13701,MAX(1,ROW()-設定!$B$24)):INDEX($C$1:$C$13701,MAX(1,ROW()-1))),$C4317&gt;MAX(INDEX($C$1:$C$13701,MIN(13701,ROW()+1)):INDEX($C$1:$C$13701,MIN(13701,ROW()+設定!$B$24))),$C4317&gt;=設定!$B$32,$C4317&gt;=MAX(MIN(INDEX($C$1:$C$13701,MAX(1,ROW()-設定!$B$26)):INDEX($C$1:$C$13701,MAX(1,ROW()-1))),MIN(INDEX($C$1:$C$13701,MIN(13701,ROW()+1)):INDEX($C$1:$C$13701,MIN(13701,ROW()+設定!$B$26))))*10^(設定!$B$27/20)),1,0))</f>
        <v>0</v>
      </c>
      <c r="G4317" s="33" t="n">
        <f aca="false">$G4316+IF($F4317=1,1,0)</f>
        <v>2</v>
      </c>
      <c r="H4317" s="0" t="str">
        <f aca="false">IF($F4317=1,$G4317,"")</f>
        <v/>
      </c>
    </row>
    <row r="4318" customFormat="false" ht="15" hidden="false" customHeight="false" outlineLevel="0" collapsed="false">
      <c r="A4318" s="30" t="n">
        <v>674.375</v>
      </c>
      <c r="B4318" s="31" t="n">
        <v>3.0052</v>
      </c>
      <c r="C4318" s="32" t="n">
        <f aca="false">IF($A4318="","",IF(設定!$B$21="dB",10^($B4318/20),ABS($B4318)))</f>
        <v>1.4133834446582</v>
      </c>
      <c r="D4318" s="32" t="n">
        <f aca="false">IF($A4318="","",$A4318^2)</f>
        <v>454781.640625</v>
      </c>
      <c r="E4318" s="32" t="n">
        <f aca="false">IF($A4318="","",IF($C4318&lt;=0,"",1/$C4318^2))</f>
        <v>0.500587499091737</v>
      </c>
      <c r="F4318" s="33" t="n">
        <f aca="false">IF(OR(ROW()-設定!$B$30&lt;2,ROW()+設定!$B$30&gt;13701,N($A4318)&lt;=0,N(INDEX($A$2:$A$13701,MIN(13700,MAX(1,ROW()-1+設定!$B$30))))&lt;=0,$A4318&lt;設定!$B$28,$A4318&gt;設定!$B$29),0,IF(AND($C4318&gt;=MAX(INDEX($C$1:$C$13701,MAX(1,ROW()-設定!$B$24)):INDEX($C$1:$C$13701,MAX(1,ROW()-1))),$C4318&gt;MAX(INDEX($C$1:$C$13701,MIN(13701,ROW()+1)):INDEX($C$1:$C$13701,MIN(13701,ROW()+設定!$B$24))),$C4318&gt;=設定!$B$32,$C4318&gt;=MAX(MIN(INDEX($C$1:$C$13701,MAX(1,ROW()-設定!$B$26)):INDEX($C$1:$C$13701,MAX(1,ROW()-1))),MIN(INDEX($C$1:$C$13701,MIN(13701,ROW()+1)):INDEX($C$1:$C$13701,MIN(13701,ROW()+設定!$B$26))))*10^(設定!$B$27/20)),1,0))</f>
        <v>0</v>
      </c>
      <c r="G4318" s="33" t="n">
        <f aca="false">$G4317+IF($F4318=1,1,0)</f>
        <v>2</v>
      </c>
      <c r="H4318" s="0" t="str">
        <f aca="false">IF($F4318=1,$G4318,"")</f>
        <v/>
      </c>
    </row>
    <row r="4319" customFormat="false" ht="15" hidden="false" customHeight="false" outlineLevel="0" collapsed="false">
      <c r="A4319" s="30" t="n">
        <v>674.53125</v>
      </c>
      <c r="B4319" s="31" t="n">
        <v>2.9116</v>
      </c>
      <c r="C4319" s="32" t="n">
        <f aca="false">IF($A4319="","",IF(設定!$B$21="dB",10^($B4319/20),ABS($B4319)))</f>
        <v>1.39823445590686</v>
      </c>
      <c r="D4319" s="32" t="n">
        <f aca="false">IF($A4319="","",$A4319^2)</f>
        <v>454992.407226563</v>
      </c>
      <c r="E4319" s="32" t="n">
        <f aca="false">IF($A4319="","",IF($C4319&lt;=0,"",1/$C4319^2))</f>
        <v>0.511493359706272</v>
      </c>
      <c r="F4319" s="33" t="n">
        <f aca="false">IF(OR(ROW()-設定!$B$30&lt;2,ROW()+設定!$B$30&gt;13701,N($A4319)&lt;=0,N(INDEX($A$2:$A$13701,MIN(13700,MAX(1,ROW()-1+設定!$B$30))))&lt;=0,$A4319&lt;設定!$B$28,$A4319&gt;設定!$B$29),0,IF(AND($C4319&gt;=MAX(INDEX($C$1:$C$13701,MAX(1,ROW()-設定!$B$24)):INDEX($C$1:$C$13701,MAX(1,ROW()-1))),$C4319&gt;MAX(INDEX($C$1:$C$13701,MIN(13701,ROW()+1)):INDEX($C$1:$C$13701,MIN(13701,ROW()+設定!$B$24))),$C4319&gt;=設定!$B$32,$C4319&gt;=MAX(MIN(INDEX($C$1:$C$13701,MAX(1,ROW()-設定!$B$26)):INDEX($C$1:$C$13701,MAX(1,ROW()-1))),MIN(INDEX($C$1:$C$13701,MIN(13701,ROW()+1)):INDEX($C$1:$C$13701,MIN(13701,ROW()+設定!$B$26))))*10^(設定!$B$27/20)),1,0))</f>
        <v>0</v>
      </c>
      <c r="G4319" s="33" t="n">
        <f aca="false">$G4318+IF($F4319=1,1,0)</f>
        <v>2</v>
      </c>
      <c r="H4319" s="0" t="str">
        <f aca="false">IF($F4319=1,$G4319,"")</f>
        <v/>
      </c>
    </row>
    <row r="4320" customFormat="false" ht="15" hidden="false" customHeight="false" outlineLevel="0" collapsed="false">
      <c r="A4320" s="30" t="n">
        <v>674.6875</v>
      </c>
      <c r="B4320" s="31" t="n">
        <v>2.8981</v>
      </c>
      <c r="C4320" s="32" t="n">
        <f aca="false">IF($A4320="","",IF(設定!$B$21="dB",10^($B4320/20),ABS($B4320)))</f>
        <v>1.39606294504897</v>
      </c>
      <c r="D4320" s="32" t="n">
        <f aca="false">IF($A4320="","",$A4320^2)</f>
        <v>455203.22265625</v>
      </c>
      <c r="E4320" s="32" t="n">
        <f aca="false">IF($A4320="","",IF($C4320&lt;=0,"",1/$C4320^2))</f>
        <v>0.513085805404713</v>
      </c>
      <c r="F4320" s="33" t="n">
        <f aca="false">IF(OR(ROW()-設定!$B$30&lt;2,ROW()+設定!$B$30&gt;13701,N($A4320)&lt;=0,N(INDEX($A$2:$A$13701,MIN(13700,MAX(1,ROW()-1+設定!$B$30))))&lt;=0,$A4320&lt;設定!$B$28,$A4320&gt;設定!$B$29),0,IF(AND($C4320&gt;=MAX(INDEX($C$1:$C$13701,MAX(1,ROW()-設定!$B$24)):INDEX($C$1:$C$13701,MAX(1,ROW()-1))),$C4320&gt;MAX(INDEX($C$1:$C$13701,MIN(13701,ROW()+1)):INDEX($C$1:$C$13701,MIN(13701,ROW()+設定!$B$24))),$C4320&gt;=設定!$B$32,$C4320&gt;=MAX(MIN(INDEX($C$1:$C$13701,MAX(1,ROW()-設定!$B$26)):INDEX($C$1:$C$13701,MAX(1,ROW()-1))),MIN(INDEX($C$1:$C$13701,MIN(13701,ROW()+1)):INDEX($C$1:$C$13701,MIN(13701,ROW()+設定!$B$26))))*10^(設定!$B$27/20)),1,0))</f>
        <v>0</v>
      </c>
      <c r="G4320" s="33" t="n">
        <f aca="false">$G4319+IF($F4320=1,1,0)</f>
        <v>2</v>
      </c>
      <c r="H4320" s="0" t="str">
        <f aca="false">IF($F4320=1,$G4320,"")</f>
        <v/>
      </c>
    </row>
    <row r="4321" customFormat="false" ht="15" hidden="false" customHeight="false" outlineLevel="0" collapsed="false">
      <c r="A4321" s="30" t="n">
        <v>674.84375</v>
      </c>
      <c r="B4321" s="31" t="n">
        <v>2.6593</v>
      </c>
      <c r="C4321" s="32" t="n">
        <f aca="false">IF($A4321="","",IF(設定!$B$21="dB",10^($B4321/20),ABS($B4321)))</f>
        <v>1.35820398386776</v>
      </c>
      <c r="D4321" s="32" t="n">
        <f aca="false">IF($A4321="","",$A4321^2)</f>
        <v>455414.086914063</v>
      </c>
      <c r="E4321" s="32" t="n">
        <f aca="false">IF($A4321="","",IF($C4321&lt;=0,"",1/$C4321^2))</f>
        <v>0.542088257664348</v>
      </c>
      <c r="F4321" s="33" t="n">
        <f aca="false">IF(OR(ROW()-設定!$B$30&lt;2,ROW()+設定!$B$30&gt;13701,N($A4321)&lt;=0,N(INDEX($A$2:$A$13701,MIN(13700,MAX(1,ROW()-1+設定!$B$30))))&lt;=0,$A4321&lt;設定!$B$28,$A4321&gt;設定!$B$29),0,IF(AND($C4321&gt;=MAX(INDEX($C$1:$C$13701,MAX(1,ROW()-設定!$B$24)):INDEX($C$1:$C$13701,MAX(1,ROW()-1))),$C4321&gt;MAX(INDEX($C$1:$C$13701,MIN(13701,ROW()+1)):INDEX($C$1:$C$13701,MIN(13701,ROW()+設定!$B$24))),$C4321&gt;=設定!$B$32,$C4321&gt;=MAX(MIN(INDEX($C$1:$C$13701,MAX(1,ROW()-設定!$B$26)):INDEX($C$1:$C$13701,MAX(1,ROW()-1))),MIN(INDEX($C$1:$C$13701,MIN(13701,ROW()+1)):INDEX($C$1:$C$13701,MIN(13701,ROW()+設定!$B$26))))*10^(設定!$B$27/20)),1,0))</f>
        <v>0</v>
      </c>
      <c r="G4321" s="33" t="n">
        <f aca="false">$G4320+IF($F4321=1,1,0)</f>
        <v>2</v>
      </c>
      <c r="H4321" s="0" t="str">
        <f aca="false">IF($F4321=1,$G4321,"")</f>
        <v/>
      </c>
    </row>
    <row r="4322" customFormat="false" ht="15" hidden="false" customHeight="false" outlineLevel="0" collapsed="false">
      <c r="A4322" s="30" t="n">
        <v>675</v>
      </c>
      <c r="B4322" s="31" t="n">
        <v>2.5794</v>
      </c>
      <c r="C4322" s="32" t="n">
        <f aca="false">IF($A4322="","",IF(設定!$B$21="dB",10^($B4322/20),ABS($B4322)))</f>
        <v>1.34576738852725</v>
      </c>
      <c r="D4322" s="32" t="n">
        <f aca="false">IF($A4322="","",$A4322^2)</f>
        <v>455625</v>
      </c>
      <c r="E4322" s="32" t="n">
        <f aca="false">IF($A4322="","",IF($C4322&lt;=0,"",1/$C4322^2))</f>
        <v>0.552153716866617</v>
      </c>
      <c r="F4322" s="33" t="n">
        <f aca="false">IF(OR(ROW()-設定!$B$30&lt;2,ROW()+設定!$B$30&gt;13701,N($A4322)&lt;=0,N(INDEX($A$2:$A$13701,MIN(13700,MAX(1,ROW()-1+設定!$B$30))))&lt;=0,$A4322&lt;設定!$B$28,$A4322&gt;設定!$B$29),0,IF(AND($C4322&gt;=MAX(INDEX($C$1:$C$13701,MAX(1,ROW()-設定!$B$24)):INDEX($C$1:$C$13701,MAX(1,ROW()-1))),$C4322&gt;MAX(INDEX($C$1:$C$13701,MIN(13701,ROW()+1)):INDEX($C$1:$C$13701,MIN(13701,ROW()+設定!$B$24))),$C4322&gt;=設定!$B$32,$C4322&gt;=MAX(MIN(INDEX($C$1:$C$13701,MAX(1,ROW()-設定!$B$26)):INDEX($C$1:$C$13701,MAX(1,ROW()-1))),MIN(INDEX($C$1:$C$13701,MIN(13701,ROW()+1)):INDEX($C$1:$C$13701,MIN(13701,ROW()+設定!$B$26))))*10^(設定!$B$27/20)),1,0))</f>
        <v>0</v>
      </c>
      <c r="G4322" s="33" t="n">
        <f aca="false">$G4321+IF($F4322=1,1,0)</f>
        <v>2</v>
      </c>
      <c r="H4322" s="0" t="str">
        <f aca="false">IF($F4322=1,$G4322,"")</f>
        <v/>
      </c>
    </row>
    <row r="4323" customFormat="false" ht="15" hidden="false" customHeight="false" outlineLevel="0" collapsed="false">
      <c r="A4323" s="30" t="n">
        <v>675.15625</v>
      </c>
      <c r="B4323" s="31" t="n">
        <v>2.6584</v>
      </c>
      <c r="C4323" s="32" t="n">
        <f aca="false">IF($A4323="","",IF(設定!$B$21="dB",10^($B4323/20),ABS($B4323)))</f>
        <v>1.35806325904749</v>
      </c>
      <c r="D4323" s="32" t="n">
        <f aca="false">IF($A4323="","",$A4323^2)</f>
        <v>455835.961914063</v>
      </c>
      <c r="E4323" s="32" t="n">
        <f aca="false">IF($A4323="","",IF($C4323&lt;=0,"",1/$C4323^2))</f>
        <v>0.542200607695951</v>
      </c>
      <c r="F4323" s="33" t="n">
        <f aca="false">IF(OR(ROW()-設定!$B$30&lt;2,ROW()+設定!$B$30&gt;13701,N($A4323)&lt;=0,N(INDEX($A$2:$A$13701,MIN(13700,MAX(1,ROW()-1+設定!$B$30))))&lt;=0,$A4323&lt;設定!$B$28,$A4323&gt;設定!$B$29),0,IF(AND($C4323&gt;=MAX(INDEX($C$1:$C$13701,MAX(1,ROW()-設定!$B$24)):INDEX($C$1:$C$13701,MAX(1,ROW()-1))),$C4323&gt;MAX(INDEX($C$1:$C$13701,MIN(13701,ROW()+1)):INDEX($C$1:$C$13701,MIN(13701,ROW()+設定!$B$24))),$C4323&gt;=設定!$B$32,$C4323&gt;=MAX(MIN(INDEX($C$1:$C$13701,MAX(1,ROW()-設定!$B$26)):INDEX($C$1:$C$13701,MAX(1,ROW()-1))),MIN(INDEX($C$1:$C$13701,MIN(13701,ROW()+1)):INDEX($C$1:$C$13701,MIN(13701,ROW()+設定!$B$26))))*10^(設定!$B$27/20)),1,0))</f>
        <v>0</v>
      </c>
      <c r="G4323" s="33" t="n">
        <f aca="false">$G4322+IF($F4323=1,1,0)</f>
        <v>2</v>
      </c>
      <c r="H4323" s="0" t="str">
        <f aca="false">IF($F4323=1,$G4323,"")</f>
        <v/>
      </c>
    </row>
    <row r="4324" customFormat="false" ht="15" hidden="false" customHeight="false" outlineLevel="0" collapsed="false">
      <c r="A4324" s="30" t="n">
        <v>675.3125</v>
      </c>
      <c r="B4324" s="31" t="n">
        <v>2.5205</v>
      </c>
      <c r="C4324" s="32" t="n">
        <f aca="false">IF($A4324="","",IF(設定!$B$21="dB",10^($B4324/20),ABS($B4324)))</f>
        <v>1.33667245938381</v>
      </c>
      <c r="D4324" s="32" t="n">
        <f aca="false">IF($A4324="","",$A4324^2)</f>
        <v>456046.97265625</v>
      </c>
      <c r="E4324" s="32" t="n">
        <f aca="false">IF($A4324="","",IF($C4324&lt;=0,"",1/$C4324^2))</f>
        <v>0.559693160729245</v>
      </c>
      <c r="F4324" s="33" t="n">
        <f aca="false">IF(OR(ROW()-設定!$B$30&lt;2,ROW()+設定!$B$30&gt;13701,N($A4324)&lt;=0,N(INDEX($A$2:$A$13701,MIN(13700,MAX(1,ROW()-1+設定!$B$30))))&lt;=0,$A4324&lt;設定!$B$28,$A4324&gt;設定!$B$29),0,IF(AND($C4324&gt;=MAX(INDEX($C$1:$C$13701,MAX(1,ROW()-設定!$B$24)):INDEX($C$1:$C$13701,MAX(1,ROW()-1))),$C4324&gt;MAX(INDEX($C$1:$C$13701,MIN(13701,ROW()+1)):INDEX($C$1:$C$13701,MIN(13701,ROW()+設定!$B$24))),$C4324&gt;=設定!$B$32,$C4324&gt;=MAX(MIN(INDEX($C$1:$C$13701,MAX(1,ROW()-設定!$B$26)):INDEX($C$1:$C$13701,MAX(1,ROW()-1))),MIN(INDEX($C$1:$C$13701,MIN(13701,ROW()+1)):INDEX($C$1:$C$13701,MIN(13701,ROW()+設定!$B$26))))*10^(設定!$B$27/20)),1,0))</f>
        <v>0</v>
      </c>
      <c r="G4324" s="33" t="n">
        <f aca="false">$G4323+IF($F4324=1,1,0)</f>
        <v>2</v>
      </c>
      <c r="H4324" s="0" t="str">
        <f aca="false">IF($F4324=1,$G4324,"")</f>
        <v/>
      </c>
    </row>
    <row r="4325" customFormat="false" ht="15" hidden="false" customHeight="false" outlineLevel="0" collapsed="false">
      <c r="A4325" s="30" t="n">
        <v>675.46875</v>
      </c>
      <c r="B4325" s="31" t="n">
        <v>2.3179</v>
      </c>
      <c r="C4325" s="32" t="n">
        <f aca="false">IF($A4325="","",IF(設定!$B$21="dB",10^($B4325/20),ABS($B4325)))</f>
        <v>1.30585513149418</v>
      </c>
      <c r="D4325" s="32" t="n">
        <f aca="false">IF($A4325="","",$A4325^2)</f>
        <v>456258.032226563</v>
      </c>
      <c r="E4325" s="32" t="n">
        <f aca="false">IF($A4325="","",IF($C4325&lt;=0,"",1/$C4325^2))</f>
        <v>0.586421655978653</v>
      </c>
      <c r="F4325" s="33" t="n">
        <f aca="false">IF(OR(ROW()-設定!$B$30&lt;2,ROW()+設定!$B$30&gt;13701,N($A4325)&lt;=0,N(INDEX($A$2:$A$13701,MIN(13700,MAX(1,ROW()-1+設定!$B$30))))&lt;=0,$A4325&lt;設定!$B$28,$A4325&gt;設定!$B$29),0,IF(AND($C4325&gt;=MAX(INDEX($C$1:$C$13701,MAX(1,ROW()-設定!$B$24)):INDEX($C$1:$C$13701,MAX(1,ROW()-1))),$C4325&gt;MAX(INDEX($C$1:$C$13701,MIN(13701,ROW()+1)):INDEX($C$1:$C$13701,MIN(13701,ROW()+設定!$B$24))),$C4325&gt;=設定!$B$32,$C4325&gt;=MAX(MIN(INDEX($C$1:$C$13701,MAX(1,ROW()-設定!$B$26)):INDEX($C$1:$C$13701,MAX(1,ROW()-1))),MIN(INDEX($C$1:$C$13701,MIN(13701,ROW()+1)):INDEX($C$1:$C$13701,MIN(13701,ROW()+設定!$B$26))))*10^(設定!$B$27/20)),1,0))</f>
        <v>0</v>
      </c>
      <c r="G4325" s="33" t="n">
        <f aca="false">$G4324+IF($F4325=1,1,0)</f>
        <v>2</v>
      </c>
      <c r="H4325" s="0" t="str">
        <f aca="false">IF($F4325=1,$G4325,"")</f>
        <v/>
      </c>
    </row>
    <row r="4326" customFormat="false" ht="15" hidden="false" customHeight="false" outlineLevel="0" collapsed="false">
      <c r="A4326" s="30" t="n">
        <v>675.625</v>
      </c>
      <c r="B4326" s="31" t="n">
        <v>2.162</v>
      </c>
      <c r="C4326" s="32" t="n">
        <f aca="false">IF($A4326="","",IF(設定!$B$21="dB",10^($B4326/20),ABS($B4326)))</f>
        <v>1.28262588418095</v>
      </c>
      <c r="D4326" s="32" t="n">
        <f aca="false">IF($A4326="","",$A4326^2)</f>
        <v>456469.140625</v>
      </c>
      <c r="E4326" s="32" t="n">
        <f aca="false">IF($A4326="","",IF($C4326&lt;=0,"",1/$C4326^2))</f>
        <v>0.607855009236522</v>
      </c>
      <c r="F4326" s="33" t="n">
        <f aca="false">IF(OR(ROW()-設定!$B$30&lt;2,ROW()+設定!$B$30&gt;13701,N($A4326)&lt;=0,N(INDEX($A$2:$A$13701,MIN(13700,MAX(1,ROW()-1+設定!$B$30))))&lt;=0,$A4326&lt;設定!$B$28,$A4326&gt;設定!$B$29),0,IF(AND($C4326&gt;=MAX(INDEX($C$1:$C$13701,MAX(1,ROW()-設定!$B$24)):INDEX($C$1:$C$13701,MAX(1,ROW()-1))),$C4326&gt;MAX(INDEX($C$1:$C$13701,MIN(13701,ROW()+1)):INDEX($C$1:$C$13701,MIN(13701,ROW()+設定!$B$24))),$C4326&gt;=設定!$B$32,$C4326&gt;=MAX(MIN(INDEX($C$1:$C$13701,MAX(1,ROW()-設定!$B$26)):INDEX($C$1:$C$13701,MAX(1,ROW()-1))),MIN(INDEX($C$1:$C$13701,MIN(13701,ROW()+1)):INDEX($C$1:$C$13701,MIN(13701,ROW()+設定!$B$26))))*10^(設定!$B$27/20)),1,0))</f>
        <v>0</v>
      </c>
      <c r="G4326" s="33" t="n">
        <f aca="false">$G4325+IF($F4326=1,1,0)</f>
        <v>2</v>
      </c>
      <c r="H4326" s="0" t="str">
        <f aca="false">IF($F4326=1,$G4326,"")</f>
        <v/>
      </c>
    </row>
    <row r="4327" customFormat="false" ht="15" hidden="false" customHeight="false" outlineLevel="0" collapsed="false">
      <c r="A4327" s="30" t="n">
        <v>675.78125</v>
      </c>
      <c r="B4327" s="31" t="n">
        <v>1.9151</v>
      </c>
      <c r="C4327" s="32" t="n">
        <f aca="false">IF($A4327="","",IF(設定!$B$21="dB",10^($B4327/20),ABS($B4327)))</f>
        <v>1.24668002205544</v>
      </c>
      <c r="D4327" s="32" t="n">
        <f aca="false">IF($A4327="","",$A4327^2)</f>
        <v>456680.297851563</v>
      </c>
      <c r="E4327" s="32" t="n">
        <f aca="false">IF($A4327="","",IF($C4327&lt;=0,"",1/$C4327^2))</f>
        <v>0.643413249684156</v>
      </c>
      <c r="F4327" s="33" t="n">
        <f aca="false">IF(OR(ROW()-設定!$B$30&lt;2,ROW()+設定!$B$30&gt;13701,N($A4327)&lt;=0,N(INDEX($A$2:$A$13701,MIN(13700,MAX(1,ROW()-1+設定!$B$30))))&lt;=0,$A4327&lt;設定!$B$28,$A4327&gt;設定!$B$29),0,IF(AND($C4327&gt;=MAX(INDEX($C$1:$C$13701,MAX(1,ROW()-設定!$B$24)):INDEX($C$1:$C$13701,MAX(1,ROW()-1))),$C4327&gt;MAX(INDEX($C$1:$C$13701,MIN(13701,ROW()+1)):INDEX($C$1:$C$13701,MIN(13701,ROW()+設定!$B$24))),$C4327&gt;=設定!$B$32,$C4327&gt;=MAX(MIN(INDEX($C$1:$C$13701,MAX(1,ROW()-設定!$B$26)):INDEX($C$1:$C$13701,MAX(1,ROW()-1))),MIN(INDEX($C$1:$C$13701,MIN(13701,ROW()+1)):INDEX($C$1:$C$13701,MIN(13701,ROW()+設定!$B$26))))*10^(設定!$B$27/20)),1,0))</f>
        <v>0</v>
      </c>
      <c r="G4327" s="33" t="n">
        <f aca="false">$G4326+IF($F4327=1,1,0)</f>
        <v>2</v>
      </c>
      <c r="H4327" s="0" t="str">
        <f aca="false">IF($F4327=1,$G4327,"")</f>
        <v/>
      </c>
    </row>
    <row r="4328" customFormat="false" ht="15" hidden="false" customHeight="false" outlineLevel="0" collapsed="false">
      <c r="A4328" s="30" t="n">
        <v>675.9375</v>
      </c>
      <c r="B4328" s="31" t="n">
        <v>1.9557</v>
      </c>
      <c r="C4328" s="32" t="n">
        <f aca="false">IF($A4328="","",IF(設定!$B$21="dB",10^($B4328/20),ABS($B4328)))</f>
        <v>1.25252095367555</v>
      </c>
      <c r="D4328" s="32" t="n">
        <f aca="false">IF($A4328="","",$A4328^2)</f>
        <v>456891.50390625</v>
      </c>
      <c r="E4328" s="32" t="n">
        <f aca="false">IF($A4328="","",IF($C4328&lt;=0,"",1/$C4328^2))</f>
        <v>0.637426331768658</v>
      </c>
      <c r="F4328" s="33" t="n">
        <f aca="false">IF(OR(ROW()-設定!$B$30&lt;2,ROW()+設定!$B$30&gt;13701,N($A4328)&lt;=0,N(INDEX($A$2:$A$13701,MIN(13700,MAX(1,ROW()-1+設定!$B$30))))&lt;=0,$A4328&lt;設定!$B$28,$A4328&gt;設定!$B$29),0,IF(AND($C4328&gt;=MAX(INDEX($C$1:$C$13701,MAX(1,ROW()-設定!$B$24)):INDEX($C$1:$C$13701,MAX(1,ROW()-1))),$C4328&gt;MAX(INDEX($C$1:$C$13701,MIN(13701,ROW()+1)):INDEX($C$1:$C$13701,MIN(13701,ROW()+設定!$B$24))),$C4328&gt;=設定!$B$32,$C4328&gt;=MAX(MIN(INDEX($C$1:$C$13701,MAX(1,ROW()-設定!$B$26)):INDEX($C$1:$C$13701,MAX(1,ROW()-1))),MIN(INDEX($C$1:$C$13701,MIN(13701,ROW()+1)):INDEX($C$1:$C$13701,MIN(13701,ROW()+設定!$B$26))))*10^(設定!$B$27/20)),1,0))</f>
        <v>0</v>
      </c>
      <c r="G4328" s="33" t="n">
        <f aca="false">$G4327+IF($F4328=1,1,0)</f>
        <v>2</v>
      </c>
      <c r="H4328" s="0" t="str">
        <f aca="false">IF($F4328=1,$G4328,"")</f>
        <v/>
      </c>
    </row>
    <row r="4329" customFormat="false" ht="15" hidden="false" customHeight="false" outlineLevel="0" collapsed="false">
      <c r="A4329" s="30" t="n">
        <v>676.09375</v>
      </c>
      <c r="B4329" s="31" t="n">
        <v>1.7864</v>
      </c>
      <c r="C4329" s="32" t="n">
        <f aca="false">IF($A4329="","",IF(設定!$B$21="dB",10^($B4329/20),ABS($B4329)))</f>
        <v>1.22834397508585</v>
      </c>
      <c r="D4329" s="32" t="n">
        <f aca="false">IF($A4329="","",$A4329^2)</f>
        <v>457102.758789063</v>
      </c>
      <c r="E4329" s="32" t="n">
        <f aca="false">IF($A4329="","",IF($C4329&lt;=0,"",1/$C4329^2))</f>
        <v>0.662765662823639</v>
      </c>
      <c r="F4329" s="33" t="n">
        <f aca="false">IF(OR(ROW()-設定!$B$30&lt;2,ROW()+設定!$B$30&gt;13701,N($A4329)&lt;=0,N(INDEX($A$2:$A$13701,MIN(13700,MAX(1,ROW()-1+設定!$B$30))))&lt;=0,$A4329&lt;設定!$B$28,$A4329&gt;設定!$B$29),0,IF(AND($C4329&gt;=MAX(INDEX($C$1:$C$13701,MAX(1,ROW()-設定!$B$24)):INDEX($C$1:$C$13701,MAX(1,ROW()-1))),$C4329&gt;MAX(INDEX($C$1:$C$13701,MIN(13701,ROW()+1)):INDEX($C$1:$C$13701,MIN(13701,ROW()+設定!$B$24))),$C4329&gt;=設定!$B$32,$C4329&gt;=MAX(MIN(INDEX($C$1:$C$13701,MAX(1,ROW()-設定!$B$26)):INDEX($C$1:$C$13701,MAX(1,ROW()-1))),MIN(INDEX($C$1:$C$13701,MIN(13701,ROW()+1)):INDEX($C$1:$C$13701,MIN(13701,ROW()+設定!$B$26))))*10^(設定!$B$27/20)),1,0))</f>
        <v>0</v>
      </c>
      <c r="G4329" s="33" t="n">
        <f aca="false">$G4328+IF($F4329=1,1,0)</f>
        <v>2</v>
      </c>
      <c r="H4329" s="0" t="str">
        <f aca="false">IF($F4329=1,$G4329,"")</f>
        <v/>
      </c>
    </row>
    <row r="4330" customFormat="false" ht="15" hidden="false" customHeight="false" outlineLevel="0" collapsed="false">
      <c r="A4330" s="30" t="n">
        <v>676.25</v>
      </c>
      <c r="B4330" s="31" t="n">
        <v>1.6812</v>
      </c>
      <c r="C4330" s="32" t="n">
        <f aca="false">IF($A4330="","",IF(設定!$B$21="dB",10^($B4330/20),ABS($B4330)))</f>
        <v>1.21355649791013</v>
      </c>
      <c r="D4330" s="32" t="n">
        <f aca="false">IF($A4330="","",$A4330^2)</f>
        <v>457314.0625</v>
      </c>
      <c r="E4330" s="32" t="n">
        <f aca="false">IF($A4330="","",IF($C4330&lt;=0,"",1/$C4330^2))</f>
        <v>0.679015987643341</v>
      </c>
      <c r="F4330" s="33" t="n">
        <f aca="false">IF(OR(ROW()-設定!$B$30&lt;2,ROW()+設定!$B$30&gt;13701,N($A4330)&lt;=0,N(INDEX($A$2:$A$13701,MIN(13700,MAX(1,ROW()-1+設定!$B$30))))&lt;=0,$A4330&lt;設定!$B$28,$A4330&gt;設定!$B$29),0,IF(AND($C4330&gt;=MAX(INDEX($C$1:$C$13701,MAX(1,ROW()-設定!$B$24)):INDEX($C$1:$C$13701,MAX(1,ROW()-1))),$C4330&gt;MAX(INDEX($C$1:$C$13701,MIN(13701,ROW()+1)):INDEX($C$1:$C$13701,MIN(13701,ROW()+設定!$B$24))),$C4330&gt;=設定!$B$32,$C4330&gt;=MAX(MIN(INDEX($C$1:$C$13701,MAX(1,ROW()-設定!$B$26)):INDEX($C$1:$C$13701,MAX(1,ROW()-1))),MIN(INDEX($C$1:$C$13701,MIN(13701,ROW()+1)):INDEX($C$1:$C$13701,MIN(13701,ROW()+設定!$B$26))))*10^(設定!$B$27/20)),1,0))</f>
        <v>0</v>
      </c>
      <c r="G4330" s="33" t="n">
        <f aca="false">$G4329+IF($F4330=1,1,0)</f>
        <v>2</v>
      </c>
      <c r="H4330" s="0" t="str">
        <f aca="false">IF($F4330=1,$G4330,"")</f>
        <v/>
      </c>
    </row>
    <row r="4331" customFormat="false" ht="15" hidden="false" customHeight="false" outlineLevel="0" collapsed="false">
      <c r="A4331" s="30" t="n">
        <v>676.40625</v>
      </c>
      <c r="B4331" s="31" t="n">
        <v>1.4842</v>
      </c>
      <c r="C4331" s="32" t="n">
        <f aca="false">IF($A4331="","",IF(設定!$B$21="dB",10^($B4331/20),ABS($B4331)))</f>
        <v>1.18634225683709</v>
      </c>
      <c r="D4331" s="32" t="n">
        <f aca="false">IF($A4331="","",$A4331^2)</f>
        <v>457525.415039063</v>
      </c>
      <c r="E4331" s="32" t="n">
        <f aca="false">IF($A4331="","",IF($C4331&lt;=0,"",1/$C4331^2))</f>
        <v>0.7105260416826</v>
      </c>
      <c r="F4331" s="33" t="n">
        <f aca="false">IF(OR(ROW()-設定!$B$30&lt;2,ROW()+設定!$B$30&gt;13701,N($A4331)&lt;=0,N(INDEX($A$2:$A$13701,MIN(13700,MAX(1,ROW()-1+設定!$B$30))))&lt;=0,$A4331&lt;設定!$B$28,$A4331&gt;設定!$B$29),0,IF(AND($C4331&gt;=MAX(INDEX($C$1:$C$13701,MAX(1,ROW()-設定!$B$24)):INDEX($C$1:$C$13701,MAX(1,ROW()-1))),$C4331&gt;MAX(INDEX($C$1:$C$13701,MIN(13701,ROW()+1)):INDEX($C$1:$C$13701,MIN(13701,ROW()+設定!$B$24))),$C4331&gt;=設定!$B$32,$C4331&gt;=MAX(MIN(INDEX($C$1:$C$13701,MAX(1,ROW()-設定!$B$26)):INDEX($C$1:$C$13701,MAX(1,ROW()-1))),MIN(INDEX($C$1:$C$13701,MIN(13701,ROW()+1)):INDEX($C$1:$C$13701,MIN(13701,ROW()+設定!$B$26))))*10^(設定!$B$27/20)),1,0))</f>
        <v>0</v>
      </c>
      <c r="G4331" s="33" t="n">
        <f aca="false">$G4330+IF($F4331=1,1,0)</f>
        <v>2</v>
      </c>
      <c r="H4331" s="0" t="str">
        <f aca="false">IF($F4331=1,$G4331,"")</f>
        <v/>
      </c>
    </row>
    <row r="4332" customFormat="false" ht="15" hidden="false" customHeight="false" outlineLevel="0" collapsed="false">
      <c r="A4332" s="30" t="n">
        <v>676.5625</v>
      </c>
      <c r="B4332" s="31" t="n">
        <v>1.4152</v>
      </c>
      <c r="C4332" s="32" t="n">
        <f aca="false">IF($A4332="","",IF(設定!$B$21="dB",10^($B4332/20),ABS($B4332)))</f>
        <v>1.17695538419143</v>
      </c>
      <c r="D4332" s="32" t="n">
        <f aca="false">IF($A4332="","",$A4332^2)</f>
        <v>457736.81640625</v>
      </c>
      <c r="E4332" s="32" t="n">
        <f aca="false">IF($A4332="","",IF($C4332&lt;=0,"",1/$C4332^2))</f>
        <v>0.721904917221635</v>
      </c>
      <c r="F4332" s="33" t="n">
        <f aca="false">IF(OR(ROW()-設定!$B$30&lt;2,ROW()+設定!$B$30&gt;13701,N($A4332)&lt;=0,N(INDEX($A$2:$A$13701,MIN(13700,MAX(1,ROW()-1+設定!$B$30))))&lt;=0,$A4332&lt;設定!$B$28,$A4332&gt;設定!$B$29),0,IF(AND($C4332&gt;=MAX(INDEX($C$1:$C$13701,MAX(1,ROW()-設定!$B$24)):INDEX($C$1:$C$13701,MAX(1,ROW()-1))),$C4332&gt;MAX(INDEX($C$1:$C$13701,MIN(13701,ROW()+1)):INDEX($C$1:$C$13701,MIN(13701,ROW()+設定!$B$24))),$C4332&gt;=設定!$B$32,$C4332&gt;=MAX(MIN(INDEX($C$1:$C$13701,MAX(1,ROW()-設定!$B$26)):INDEX($C$1:$C$13701,MAX(1,ROW()-1))),MIN(INDEX($C$1:$C$13701,MIN(13701,ROW()+1)):INDEX($C$1:$C$13701,MIN(13701,ROW()+設定!$B$26))))*10^(設定!$B$27/20)),1,0))</f>
        <v>0</v>
      </c>
      <c r="G4332" s="33" t="n">
        <f aca="false">$G4331+IF($F4332=1,1,0)</f>
        <v>2</v>
      </c>
      <c r="H4332" s="0" t="str">
        <f aca="false">IF($F4332=1,$G4332,"")</f>
        <v/>
      </c>
    </row>
    <row r="4333" customFormat="false" ht="15" hidden="false" customHeight="false" outlineLevel="0" collapsed="false">
      <c r="A4333" s="30" t="n">
        <v>676.71875</v>
      </c>
      <c r="B4333" s="31" t="n">
        <v>1.2725</v>
      </c>
      <c r="C4333" s="32" t="n">
        <f aca="false">IF($A4333="","",IF(設定!$B$21="dB",10^($B4333/20),ABS($B4333)))</f>
        <v>1.1577772192112</v>
      </c>
      <c r="D4333" s="32" t="n">
        <f aca="false">IF($A4333="","",$A4333^2)</f>
        <v>457948.266601563</v>
      </c>
      <c r="E4333" s="32" t="n">
        <f aca="false">IF($A4333="","",IF($C4333&lt;=0,"",1/$C4333^2))</f>
        <v>0.746019191615241</v>
      </c>
      <c r="F4333" s="33" t="n">
        <f aca="false">IF(OR(ROW()-設定!$B$30&lt;2,ROW()+設定!$B$30&gt;13701,N($A4333)&lt;=0,N(INDEX($A$2:$A$13701,MIN(13700,MAX(1,ROW()-1+設定!$B$30))))&lt;=0,$A4333&lt;設定!$B$28,$A4333&gt;設定!$B$29),0,IF(AND($C4333&gt;=MAX(INDEX($C$1:$C$13701,MAX(1,ROW()-設定!$B$24)):INDEX($C$1:$C$13701,MAX(1,ROW()-1))),$C4333&gt;MAX(INDEX($C$1:$C$13701,MIN(13701,ROW()+1)):INDEX($C$1:$C$13701,MIN(13701,ROW()+設定!$B$24))),$C4333&gt;=設定!$B$32,$C4333&gt;=MAX(MIN(INDEX($C$1:$C$13701,MAX(1,ROW()-設定!$B$26)):INDEX($C$1:$C$13701,MAX(1,ROW()-1))),MIN(INDEX($C$1:$C$13701,MIN(13701,ROW()+1)):INDEX($C$1:$C$13701,MIN(13701,ROW()+設定!$B$26))))*10^(設定!$B$27/20)),1,0))</f>
        <v>0</v>
      </c>
      <c r="G4333" s="33" t="n">
        <f aca="false">$G4332+IF($F4333=1,1,0)</f>
        <v>2</v>
      </c>
      <c r="H4333" s="0" t="str">
        <f aca="false">IF($F4333=1,$G4333,"")</f>
        <v/>
      </c>
    </row>
    <row r="4334" customFormat="false" ht="15" hidden="false" customHeight="false" outlineLevel="0" collapsed="false">
      <c r="A4334" s="30" t="n">
        <v>676.875</v>
      </c>
      <c r="B4334" s="31" t="n">
        <v>1.2</v>
      </c>
      <c r="C4334" s="32" t="n">
        <f aca="false">IF($A4334="","",IF(設定!$B$21="dB",10^($B4334/20),ABS($B4334)))</f>
        <v>1.14815362149688</v>
      </c>
      <c r="D4334" s="32" t="n">
        <f aca="false">IF($A4334="","",$A4334^2)</f>
        <v>458159.765625</v>
      </c>
      <c r="E4334" s="32" t="n">
        <f aca="false">IF($A4334="","",IF($C4334&lt;=0,"",1/$C4334^2))</f>
        <v>0.758577575029184</v>
      </c>
      <c r="F4334" s="33" t="n">
        <f aca="false">IF(OR(ROW()-設定!$B$30&lt;2,ROW()+設定!$B$30&gt;13701,N($A4334)&lt;=0,N(INDEX($A$2:$A$13701,MIN(13700,MAX(1,ROW()-1+設定!$B$30))))&lt;=0,$A4334&lt;設定!$B$28,$A4334&gt;設定!$B$29),0,IF(AND($C4334&gt;=MAX(INDEX($C$1:$C$13701,MAX(1,ROW()-設定!$B$24)):INDEX($C$1:$C$13701,MAX(1,ROW()-1))),$C4334&gt;MAX(INDEX($C$1:$C$13701,MIN(13701,ROW()+1)):INDEX($C$1:$C$13701,MIN(13701,ROW()+設定!$B$24))),$C4334&gt;=設定!$B$32,$C4334&gt;=MAX(MIN(INDEX($C$1:$C$13701,MAX(1,ROW()-設定!$B$26)):INDEX($C$1:$C$13701,MAX(1,ROW()-1))),MIN(INDEX($C$1:$C$13701,MIN(13701,ROW()+1)):INDEX($C$1:$C$13701,MIN(13701,ROW()+設定!$B$26))))*10^(設定!$B$27/20)),1,0))</f>
        <v>0</v>
      </c>
      <c r="G4334" s="33" t="n">
        <f aca="false">$G4333+IF($F4334=1,1,0)</f>
        <v>2</v>
      </c>
      <c r="H4334" s="0" t="str">
        <f aca="false">IF($F4334=1,$G4334,"")</f>
        <v/>
      </c>
    </row>
    <row r="4335" customFormat="false" ht="15" hidden="false" customHeight="false" outlineLevel="0" collapsed="false">
      <c r="A4335" s="30" t="n">
        <v>677.03125</v>
      </c>
      <c r="B4335" s="31" t="n">
        <v>1.1891</v>
      </c>
      <c r="C4335" s="32" t="n">
        <f aca="false">IF($A4335="","",IF(設定!$B$21="dB",10^($B4335/20),ABS($B4335)))</f>
        <v>1.1467136970026</v>
      </c>
      <c r="D4335" s="32" t="n">
        <f aca="false">IF($A4335="","",$A4335^2)</f>
        <v>458371.313476563</v>
      </c>
      <c r="E4335" s="32" t="n">
        <f aca="false">IF($A4335="","",IF($C4335&lt;=0,"",1/$C4335^2))</f>
        <v>0.760483857703157</v>
      </c>
      <c r="F4335" s="33" t="n">
        <f aca="false">IF(OR(ROW()-設定!$B$30&lt;2,ROW()+設定!$B$30&gt;13701,N($A4335)&lt;=0,N(INDEX($A$2:$A$13701,MIN(13700,MAX(1,ROW()-1+設定!$B$30))))&lt;=0,$A4335&lt;設定!$B$28,$A4335&gt;設定!$B$29),0,IF(AND($C4335&gt;=MAX(INDEX($C$1:$C$13701,MAX(1,ROW()-設定!$B$24)):INDEX($C$1:$C$13701,MAX(1,ROW()-1))),$C4335&gt;MAX(INDEX($C$1:$C$13701,MIN(13701,ROW()+1)):INDEX($C$1:$C$13701,MIN(13701,ROW()+設定!$B$24))),$C4335&gt;=設定!$B$32,$C4335&gt;=MAX(MIN(INDEX($C$1:$C$13701,MAX(1,ROW()-設定!$B$26)):INDEX($C$1:$C$13701,MAX(1,ROW()-1))),MIN(INDEX($C$1:$C$13701,MIN(13701,ROW()+1)):INDEX($C$1:$C$13701,MIN(13701,ROW()+設定!$B$26))))*10^(設定!$B$27/20)),1,0))</f>
        <v>0</v>
      </c>
      <c r="G4335" s="33" t="n">
        <f aca="false">$G4334+IF($F4335=1,1,0)</f>
        <v>2</v>
      </c>
      <c r="H4335" s="0" t="str">
        <f aca="false">IF($F4335=1,$G4335,"")</f>
        <v/>
      </c>
    </row>
    <row r="4336" customFormat="false" ht="15" hidden="false" customHeight="false" outlineLevel="0" collapsed="false">
      <c r="A4336" s="30" t="n">
        <v>677.1875</v>
      </c>
      <c r="B4336" s="31" t="n">
        <v>0.9533</v>
      </c>
      <c r="C4336" s="32" t="n">
        <f aca="false">IF($A4336="","",IF(設定!$B$21="dB",10^($B4336/20),ABS($B4336)))</f>
        <v>1.11600206962218</v>
      </c>
      <c r="D4336" s="32" t="n">
        <f aca="false">IF($A4336="","",$A4336^2)</f>
        <v>458582.91015625</v>
      </c>
      <c r="E4336" s="32" t="n">
        <f aca="false">IF($A4336="","",IF($C4336&lt;=0,"",1/$C4336^2))</f>
        <v>0.80291579229615</v>
      </c>
      <c r="F4336" s="33" t="n">
        <f aca="false">IF(OR(ROW()-設定!$B$30&lt;2,ROW()+設定!$B$30&gt;13701,N($A4336)&lt;=0,N(INDEX($A$2:$A$13701,MIN(13700,MAX(1,ROW()-1+設定!$B$30))))&lt;=0,$A4336&lt;設定!$B$28,$A4336&gt;設定!$B$29),0,IF(AND($C4336&gt;=MAX(INDEX($C$1:$C$13701,MAX(1,ROW()-設定!$B$24)):INDEX($C$1:$C$13701,MAX(1,ROW()-1))),$C4336&gt;MAX(INDEX($C$1:$C$13701,MIN(13701,ROW()+1)):INDEX($C$1:$C$13701,MIN(13701,ROW()+設定!$B$24))),$C4336&gt;=設定!$B$32,$C4336&gt;=MAX(MIN(INDEX($C$1:$C$13701,MAX(1,ROW()-設定!$B$26)):INDEX($C$1:$C$13701,MAX(1,ROW()-1))),MIN(INDEX($C$1:$C$13701,MIN(13701,ROW()+1)):INDEX($C$1:$C$13701,MIN(13701,ROW()+設定!$B$26))))*10^(設定!$B$27/20)),1,0))</f>
        <v>0</v>
      </c>
      <c r="G4336" s="33" t="n">
        <f aca="false">$G4335+IF($F4336=1,1,0)</f>
        <v>2</v>
      </c>
      <c r="H4336" s="0" t="str">
        <f aca="false">IF($F4336=1,$G4336,"")</f>
        <v/>
      </c>
    </row>
    <row r="4337" customFormat="false" ht="15" hidden="false" customHeight="false" outlineLevel="0" collapsed="false">
      <c r="A4337" s="30" t="n">
        <v>677.34375</v>
      </c>
      <c r="B4337" s="31" t="n">
        <v>0.6131</v>
      </c>
      <c r="C4337" s="32" t="n">
        <f aca="false">IF($A4337="","",IF(設定!$B$21="dB",10^($B4337/20),ABS($B4337)))</f>
        <v>1.0731365826828</v>
      </c>
      <c r="D4337" s="32" t="n">
        <f aca="false">IF($A4337="","",$A4337^2)</f>
        <v>458794.555664063</v>
      </c>
      <c r="E4337" s="32" t="n">
        <f aca="false">IF($A4337="","",IF($C4337&lt;=0,"",1/$C4337^2))</f>
        <v>0.868340385454128</v>
      </c>
      <c r="F4337" s="33" t="n">
        <f aca="false">IF(OR(ROW()-設定!$B$30&lt;2,ROW()+設定!$B$30&gt;13701,N($A4337)&lt;=0,N(INDEX($A$2:$A$13701,MIN(13700,MAX(1,ROW()-1+設定!$B$30))))&lt;=0,$A4337&lt;設定!$B$28,$A4337&gt;設定!$B$29),0,IF(AND($C4337&gt;=MAX(INDEX($C$1:$C$13701,MAX(1,ROW()-設定!$B$24)):INDEX($C$1:$C$13701,MAX(1,ROW()-1))),$C4337&gt;MAX(INDEX($C$1:$C$13701,MIN(13701,ROW()+1)):INDEX($C$1:$C$13701,MIN(13701,ROW()+設定!$B$24))),$C4337&gt;=設定!$B$32,$C4337&gt;=MAX(MIN(INDEX($C$1:$C$13701,MAX(1,ROW()-設定!$B$26)):INDEX($C$1:$C$13701,MAX(1,ROW()-1))),MIN(INDEX($C$1:$C$13701,MIN(13701,ROW()+1)):INDEX($C$1:$C$13701,MIN(13701,ROW()+設定!$B$26))))*10^(設定!$B$27/20)),1,0))</f>
        <v>0</v>
      </c>
      <c r="G4337" s="33" t="n">
        <f aca="false">$G4336+IF($F4337=1,1,0)</f>
        <v>2</v>
      </c>
      <c r="H4337" s="0" t="str">
        <f aca="false">IF($F4337=1,$G4337,"")</f>
        <v/>
      </c>
    </row>
    <row r="4338" customFormat="false" ht="15" hidden="false" customHeight="false" outlineLevel="0" collapsed="false">
      <c r="A4338" s="30" t="n">
        <v>677.5</v>
      </c>
      <c r="B4338" s="31" t="n">
        <v>0.5578</v>
      </c>
      <c r="C4338" s="32" t="n">
        <f aca="false">IF($A4338="","",IF(設定!$B$21="dB",10^($B4338/20),ABS($B4338)))</f>
        <v>1.06632600332383</v>
      </c>
      <c r="D4338" s="32" t="n">
        <f aca="false">IF($A4338="","",$A4338^2)</f>
        <v>459006.25</v>
      </c>
      <c r="E4338" s="32" t="n">
        <f aca="false">IF($A4338="","",IF($C4338&lt;=0,"",1/$C4338^2))</f>
        <v>0.879467914945342</v>
      </c>
      <c r="F4338" s="33" t="n">
        <f aca="false">IF(OR(ROW()-設定!$B$30&lt;2,ROW()+設定!$B$30&gt;13701,N($A4338)&lt;=0,N(INDEX($A$2:$A$13701,MIN(13700,MAX(1,ROW()-1+設定!$B$30))))&lt;=0,$A4338&lt;設定!$B$28,$A4338&gt;設定!$B$29),0,IF(AND($C4338&gt;=MAX(INDEX($C$1:$C$13701,MAX(1,ROW()-設定!$B$24)):INDEX($C$1:$C$13701,MAX(1,ROW()-1))),$C4338&gt;MAX(INDEX($C$1:$C$13701,MIN(13701,ROW()+1)):INDEX($C$1:$C$13701,MIN(13701,ROW()+設定!$B$24))),$C4338&gt;=設定!$B$32,$C4338&gt;=MAX(MIN(INDEX($C$1:$C$13701,MAX(1,ROW()-設定!$B$26)):INDEX($C$1:$C$13701,MAX(1,ROW()-1))),MIN(INDEX($C$1:$C$13701,MIN(13701,ROW()+1)):INDEX($C$1:$C$13701,MIN(13701,ROW()+設定!$B$26))))*10^(設定!$B$27/20)),1,0))</f>
        <v>0</v>
      </c>
      <c r="G4338" s="33" t="n">
        <f aca="false">$G4337+IF($F4338=1,1,0)</f>
        <v>2</v>
      </c>
      <c r="H4338" s="0" t="str">
        <f aca="false">IF($F4338=1,$G4338,"")</f>
        <v/>
      </c>
    </row>
    <row r="4339" customFormat="false" ht="15" hidden="false" customHeight="false" outlineLevel="0" collapsed="false">
      <c r="A4339" s="30" t="n">
        <v>677.65625</v>
      </c>
      <c r="B4339" s="31" t="n">
        <v>0.3637</v>
      </c>
      <c r="C4339" s="32" t="n">
        <f aca="false">IF($A4339="","",IF(設定!$B$21="dB",10^($B4339/20),ABS($B4339)))</f>
        <v>1.04276152852126</v>
      </c>
      <c r="D4339" s="32" t="n">
        <f aca="false">IF($A4339="","",$A4339^2)</f>
        <v>459217.993164063</v>
      </c>
      <c r="E4339" s="32" t="n">
        <f aca="false">IF($A4339="","",IF($C4339&lt;=0,"",1/$C4339^2))</f>
        <v>0.91966572272199</v>
      </c>
      <c r="F4339" s="33" t="n">
        <f aca="false">IF(OR(ROW()-設定!$B$30&lt;2,ROW()+設定!$B$30&gt;13701,N($A4339)&lt;=0,N(INDEX($A$2:$A$13701,MIN(13700,MAX(1,ROW()-1+設定!$B$30))))&lt;=0,$A4339&lt;設定!$B$28,$A4339&gt;設定!$B$29),0,IF(AND($C4339&gt;=MAX(INDEX($C$1:$C$13701,MAX(1,ROW()-設定!$B$24)):INDEX($C$1:$C$13701,MAX(1,ROW()-1))),$C4339&gt;MAX(INDEX($C$1:$C$13701,MIN(13701,ROW()+1)):INDEX($C$1:$C$13701,MIN(13701,ROW()+設定!$B$24))),$C4339&gt;=設定!$B$32,$C4339&gt;=MAX(MIN(INDEX($C$1:$C$13701,MAX(1,ROW()-設定!$B$26)):INDEX($C$1:$C$13701,MAX(1,ROW()-1))),MIN(INDEX($C$1:$C$13701,MIN(13701,ROW()+1)):INDEX($C$1:$C$13701,MIN(13701,ROW()+設定!$B$26))))*10^(設定!$B$27/20)),1,0))</f>
        <v>0</v>
      </c>
      <c r="G4339" s="33" t="n">
        <f aca="false">$G4338+IF($F4339=1,1,0)</f>
        <v>2</v>
      </c>
      <c r="H4339" s="0" t="str">
        <f aca="false">IF($F4339=1,$G4339,"")</f>
        <v/>
      </c>
    </row>
    <row r="4340" customFormat="false" ht="15" hidden="false" customHeight="false" outlineLevel="0" collapsed="false">
      <c r="A4340" s="30" t="n">
        <v>677.8125</v>
      </c>
      <c r="B4340" s="31" t="n">
        <v>0.3161</v>
      </c>
      <c r="C4340" s="32" t="n">
        <f aca="false">IF($A4340="","",IF(設定!$B$21="dB",10^($B4340/20),ABS($B4340)))</f>
        <v>1.03706266588221</v>
      </c>
      <c r="D4340" s="32" t="n">
        <f aca="false">IF($A4340="","",$A4340^2)</f>
        <v>459429.78515625</v>
      </c>
      <c r="E4340" s="32" t="n">
        <f aca="false">IF($A4340="","",IF($C4340&lt;=0,"",1/$C4340^2))</f>
        <v>0.929800980880113</v>
      </c>
      <c r="F4340" s="33" t="n">
        <f aca="false">IF(OR(ROW()-設定!$B$30&lt;2,ROW()+設定!$B$30&gt;13701,N($A4340)&lt;=0,N(INDEX($A$2:$A$13701,MIN(13700,MAX(1,ROW()-1+設定!$B$30))))&lt;=0,$A4340&lt;設定!$B$28,$A4340&gt;設定!$B$29),0,IF(AND($C4340&gt;=MAX(INDEX($C$1:$C$13701,MAX(1,ROW()-設定!$B$24)):INDEX($C$1:$C$13701,MAX(1,ROW()-1))),$C4340&gt;MAX(INDEX($C$1:$C$13701,MIN(13701,ROW()+1)):INDEX($C$1:$C$13701,MIN(13701,ROW()+設定!$B$24))),$C4340&gt;=設定!$B$32,$C4340&gt;=MAX(MIN(INDEX($C$1:$C$13701,MAX(1,ROW()-設定!$B$26)):INDEX($C$1:$C$13701,MAX(1,ROW()-1))),MIN(INDEX($C$1:$C$13701,MIN(13701,ROW()+1)):INDEX($C$1:$C$13701,MIN(13701,ROW()+設定!$B$26))))*10^(設定!$B$27/20)),1,0))</f>
        <v>0</v>
      </c>
      <c r="G4340" s="33" t="n">
        <f aca="false">$G4339+IF($F4340=1,1,0)</f>
        <v>2</v>
      </c>
      <c r="H4340" s="0" t="str">
        <f aca="false">IF($F4340=1,$G4340,"")</f>
        <v/>
      </c>
    </row>
    <row r="4341" customFormat="false" ht="15" hidden="false" customHeight="false" outlineLevel="0" collapsed="false">
      <c r="A4341" s="30" t="n">
        <v>677.96875</v>
      </c>
      <c r="B4341" s="31" t="n">
        <v>0.3238</v>
      </c>
      <c r="C4341" s="32" t="n">
        <f aca="false">IF($A4341="","",IF(設定!$B$21="dB",10^($B4341/20),ABS($B4341)))</f>
        <v>1.03798242464132</v>
      </c>
      <c r="D4341" s="32" t="n">
        <f aca="false">IF($A4341="","",$A4341^2)</f>
        <v>459641.625976563</v>
      </c>
      <c r="E4341" s="32" t="n">
        <f aca="false">IF($A4341="","",IF($C4341&lt;=0,"",1/$C4341^2))</f>
        <v>0.928153913103274</v>
      </c>
      <c r="F4341" s="33" t="n">
        <f aca="false">IF(OR(ROW()-設定!$B$30&lt;2,ROW()+設定!$B$30&gt;13701,N($A4341)&lt;=0,N(INDEX($A$2:$A$13701,MIN(13700,MAX(1,ROW()-1+設定!$B$30))))&lt;=0,$A4341&lt;設定!$B$28,$A4341&gt;設定!$B$29),0,IF(AND($C4341&gt;=MAX(INDEX($C$1:$C$13701,MAX(1,ROW()-設定!$B$24)):INDEX($C$1:$C$13701,MAX(1,ROW()-1))),$C4341&gt;MAX(INDEX($C$1:$C$13701,MIN(13701,ROW()+1)):INDEX($C$1:$C$13701,MIN(13701,ROW()+設定!$B$24))),$C4341&gt;=設定!$B$32,$C4341&gt;=MAX(MIN(INDEX($C$1:$C$13701,MAX(1,ROW()-設定!$B$26)):INDEX($C$1:$C$13701,MAX(1,ROW()-1))),MIN(INDEX($C$1:$C$13701,MIN(13701,ROW()+1)):INDEX($C$1:$C$13701,MIN(13701,ROW()+設定!$B$26))))*10^(設定!$B$27/20)),1,0))</f>
        <v>0</v>
      </c>
      <c r="G4341" s="33" t="n">
        <f aca="false">$G4340+IF($F4341=1,1,0)</f>
        <v>2</v>
      </c>
      <c r="H4341" s="0" t="str">
        <f aca="false">IF($F4341=1,$G4341,"")</f>
        <v/>
      </c>
    </row>
    <row r="4342" customFormat="false" ht="15" hidden="false" customHeight="false" outlineLevel="0" collapsed="false">
      <c r="A4342" s="30" t="n">
        <v>678.125</v>
      </c>
      <c r="B4342" s="31" t="n">
        <v>0.174</v>
      </c>
      <c r="C4342" s="32" t="n">
        <f aca="false">IF($A4342="","",IF(設定!$B$21="dB",10^($B4342/20),ABS($B4342)))</f>
        <v>1.02023448722206</v>
      </c>
      <c r="D4342" s="32" t="n">
        <f aca="false">IF($A4342="","",$A4342^2)</f>
        <v>459853.515625</v>
      </c>
      <c r="E4342" s="32" t="n">
        <f aca="false">IF($A4342="","",IF($C4342&lt;=0,"",1/$C4342^2))</f>
        <v>0.96072700848912</v>
      </c>
      <c r="F4342" s="33" t="n">
        <f aca="false">IF(OR(ROW()-設定!$B$30&lt;2,ROW()+設定!$B$30&gt;13701,N($A4342)&lt;=0,N(INDEX($A$2:$A$13701,MIN(13700,MAX(1,ROW()-1+設定!$B$30))))&lt;=0,$A4342&lt;設定!$B$28,$A4342&gt;設定!$B$29),0,IF(AND($C4342&gt;=MAX(INDEX($C$1:$C$13701,MAX(1,ROW()-設定!$B$24)):INDEX($C$1:$C$13701,MAX(1,ROW()-1))),$C4342&gt;MAX(INDEX($C$1:$C$13701,MIN(13701,ROW()+1)):INDEX($C$1:$C$13701,MIN(13701,ROW()+設定!$B$24))),$C4342&gt;=設定!$B$32,$C4342&gt;=MAX(MIN(INDEX($C$1:$C$13701,MAX(1,ROW()-設定!$B$26)):INDEX($C$1:$C$13701,MAX(1,ROW()-1))),MIN(INDEX($C$1:$C$13701,MIN(13701,ROW()+1)):INDEX($C$1:$C$13701,MIN(13701,ROW()+設定!$B$26))))*10^(設定!$B$27/20)),1,0))</f>
        <v>0</v>
      </c>
      <c r="G4342" s="33" t="n">
        <f aca="false">$G4341+IF($F4342=1,1,0)</f>
        <v>2</v>
      </c>
      <c r="H4342" s="0" t="str">
        <f aca="false">IF($F4342=1,$G4342,"")</f>
        <v/>
      </c>
    </row>
    <row r="4343" customFormat="false" ht="15" hidden="false" customHeight="false" outlineLevel="0" collapsed="false">
      <c r="A4343" s="30" t="n">
        <v>678.28125</v>
      </c>
      <c r="B4343" s="31" t="n">
        <v>-0.0661</v>
      </c>
      <c r="C4343" s="32" t="n">
        <f aca="false">IF($A4343="","",IF(設定!$B$21="dB",10^($B4343/20),ABS($B4343)))</f>
        <v>0.992418839336879</v>
      </c>
      <c r="D4343" s="32" t="n">
        <f aca="false">IF($A4343="","",$A4343^2)</f>
        <v>460065.454101563</v>
      </c>
      <c r="E4343" s="32" t="n">
        <f aca="false">IF($A4343="","",IF($C4343&lt;=0,"",1/$C4343^2))</f>
        <v>1.01533650286356</v>
      </c>
      <c r="F4343" s="33" t="n">
        <f aca="false">IF(OR(ROW()-設定!$B$30&lt;2,ROW()+設定!$B$30&gt;13701,N($A4343)&lt;=0,N(INDEX($A$2:$A$13701,MIN(13700,MAX(1,ROW()-1+設定!$B$30))))&lt;=0,$A4343&lt;設定!$B$28,$A4343&gt;設定!$B$29),0,IF(AND($C4343&gt;=MAX(INDEX($C$1:$C$13701,MAX(1,ROW()-設定!$B$24)):INDEX($C$1:$C$13701,MAX(1,ROW()-1))),$C4343&gt;MAX(INDEX($C$1:$C$13701,MIN(13701,ROW()+1)):INDEX($C$1:$C$13701,MIN(13701,ROW()+設定!$B$24))),$C4343&gt;=設定!$B$32,$C4343&gt;=MAX(MIN(INDEX($C$1:$C$13701,MAX(1,ROW()-設定!$B$26)):INDEX($C$1:$C$13701,MAX(1,ROW()-1))),MIN(INDEX($C$1:$C$13701,MIN(13701,ROW()+1)):INDEX($C$1:$C$13701,MIN(13701,ROW()+設定!$B$26))))*10^(設定!$B$27/20)),1,0))</f>
        <v>0</v>
      </c>
      <c r="G4343" s="33" t="n">
        <f aca="false">$G4342+IF($F4343=1,1,0)</f>
        <v>2</v>
      </c>
      <c r="H4343" s="0" t="str">
        <f aca="false">IF($F4343=1,$G4343,"")</f>
        <v/>
      </c>
    </row>
    <row r="4344" customFormat="false" ht="15" hidden="false" customHeight="false" outlineLevel="0" collapsed="false">
      <c r="A4344" s="30" t="n">
        <v>678.4375</v>
      </c>
      <c r="B4344" s="31" t="n">
        <v>-0.1109</v>
      </c>
      <c r="C4344" s="32" t="n">
        <f aca="false">IF($A4344="","",IF(設定!$B$21="dB",10^($B4344/20),ABS($B4344)))</f>
        <v>0.987313328663744</v>
      </c>
      <c r="D4344" s="32" t="n">
        <f aca="false">IF($A4344="","",$A4344^2)</f>
        <v>460277.44140625</v>
      </c>
      <c r="E4344" s="32" t="n">
        <f aca="false">IF($A4344="","",IF($C4344&lt;=0,"",1/$C4344^2))</f>
        <v>1.02586449685167</v>
      </c>
      <c r="F4344" s="33" t="n">
        <f aca="false">IF(OR(ROW()-設定!$B$30&lt;2,ROW()+設定!$B$30&gt;13701,N($A4344)&lt;=0,N(INDEX($A$2:$A$13701,MIN(13700,MAX(1,ROW()-1+設定!$B$30))))&lt;=0,$A4344&lt;設定!$B$28,$A4344&gt;設定!$B$29),0,IF(AND($C4344&gt;=MAX(INDEX($C$1:$C$13701,MAX(1,ROW()-設定!$B$24)):INDEX($C$1:$C$13701,MAX(1,ROW()-1))),$C4344&gt;MAX(INDEX($C$1:$C$13701,MIN(13701,ROW()+1)):INDEX($C$1:$C$13701,MIN(13701,ROW()+設定!$B$24))),$C4344&gt;=設定!$B$32,$C4344&gt;=MAX(MIN(INDEX($C$1:$C$13701,MAX(1,ROW()-設定!$B$26)):INDEX($C$1:$C$13701,MAX(1,ROW()-1))),MIN(INDEX($C$1:$C$13701,MIN(13701,ROW()+1)):INDEX($C$1:$C$13701,MIN(13701,ROW()+設定!$B$26))))*10^(設定!$B$27/20)),1,0))</f>
        <v>0</v>
      </c>
      <c r="G4344" s="33" t="n">
        <f aca="false">$G4343+IF($F4344=1,1,0)</f>
        <v>2</v>
      </c>
      <c r="H4344" s="0" t="str">
        <f aca="false">IF($F4344=1,$G4344,"")</f>
        <v/>
      </c>
    </row>
    <row r="4345" customFormat="false" ht="15" hidden="false" customHeight="false" outlineLevel="0" collapsed="false">
      <c r="A4345" s="30" t="n">
        <v>678.59375</v>
      </c>
      <c r="B4345" s="31" t="n">
        <v>-0.357</v>
      </c>
      <c r="C4345" s="32" t="n">
        <f aca="false">IF($A4345="","",IF(設定!$B$21="dB",10^($B4345/20),ABS($B4345)))</f>
        <v>0.959732053986122</v>
      </c>
      <c r="D4345" s="32" t="n">
        <f aca="false">IF($A4345="","",$A4345^2)</f>
        <v>460489.477539063</v>
      </c>
      <c r="E4345" s="32" t="n">
        <f aca="false">IF($A4345="","",IF($C4345&lt;=0,"",1/$C4345^2))</f>
        <v>1.08567540652902</v>
      </c>
      <c r="F4345" s="33" t="n">
        <f aca="false">IF(OR(ROW()-設定!$B$30&lt;2,ROW()+設定!$B$30&gt;13701,N($A4345)&lt;=0,N(INDEX($A$2:$A$13701,MIN(13700,MAX(1,ROW()-1+設定!$B$30))))&lt;=0,$A4345&lt;設定!$B$28,$A4345&gt;設定!$B$29),0,IF(AND($C4345&gt;=MAX(INDEX($C$1:$C$13701,MAX(1,ROW()-設定!$B$24)):INDEX($C$1:$C$13701,MAX(1,ROW()-1))),$C4345&gt;MAX(INDEX($C$1:$C$13701,MIN(13701,ROW()+1)):INDEX($C$1:$C$13701,MIN(13701,ROW()+設定!$B$24))),$C4345&gt;=設定!$B$32,$C4345&gt;=MAX(MIN(INDEX($C$1:$C$13701,MAX(1,ROW()-設定!$B$26)):INDEX($C$1:$C$13701,MAX(1,ROW()-1))),MIN(INDEX($C$1:$C$13701,MIN(13701,ROW()+1)):INDEX($C$1:$C$13701,MIN(13701,ROW()+設定!$B$26))))*10^(設定!$B$27/20)),1,0))</f>
        <v>0</v>
      </c>
      <c r="G4345" s="33" t="n">
        <f aca="false">$G4344+IF($F4345=1,1,0)</f>
        <v>2</v>
      </c>
      <c r="H4345" s="0" t="str">
        <f aca="false">IF($F4345=1,$G4345,"")</f>
        <v/>
      </c>
    </row>
    <row r="4346" customFormat="false" ht="15" hidden="false" customHeight="false" outlineLevel="0" collapsed="false">
      <c r="A4346" s="30" t="n">
        <v>678.75</v>
      </c>
      <c r="B4346" s="31" t="n">
        <v>-0.5638</v>
      </c>
      <c r="C4346" s="32" t="n">
        <f aca="false">IF($A4346="","",IF(設定!$B$21="dB",10^($B4346/20),ABS($B4346)))</f>
        <v>0.937151921539616</v>
      </c>
      <c r="D4346" s="32" t="n">
        <f aca="false">IF($A4346="","",$A4346^2)</f>
        <v>460701.5625</v>
      </c>
      <c r="E4346" s="32" t="n">
        <f aca="false">IF($A4346="","",IF($C4346&lt;=0,"",1/$C4346^2))</f>
        <v>1.13862312521013</v>
      </c>
      <c r="F4346" s="33" t="n">
        <f aca="false">IF(OR(ROW()-設定!$B$30&lt;2,ROW()+設定!$B$30&gt;13701,N($A4346)&lt;=0,N(INDEX($A$2:$A$13701,MIN(13700,MAX(1,ROW()-1+設定!$B$30))))&lt;=0,$A4346&lt;設定!$B$28,$A4346&gt;設定!$B$29),0,IF(AND($C4346&gt;=MAX(INDEX($C$1:$C$13701,MAX(1,ROW()-設定!$B$24)):INDEX($C$1:$C$13701,MAX(1,ROW()-1))),$C4346&gt;MAX(INDEX($C$1:$C$13701,MIN(13701,ROW()+1)):INDEX($C$1:$C$13701,MIN(13701,ROW()+設定!$B$24))),$C4346&gt;=設定!$B$32,$C4346&gt;=MAX(MIN(INDEX($C$1:$C$13701,MAX(1,ROW()-設定!$B$26)):INDEX($C$1:$C$13701,MAX(1,ROW()-1))),MIN(INDEX($C$1:$C$13701,MIN(13701,ROW()+1)):INDEX($C$1:$C$13701,MIN(13701,ROW()+設定!$B$26))))*10^(設定!$B$27/20)),1,0))</f>
        <v>0</v>
      </c>
      <c r="G4346" s="33" t="n">
        <f aca="false">$G4345+IF($F4346=1,1,0)</f>
        <v>2</v>
      </c>
      <c r="H4346" s="0" t="str">
        <f aca="false">IF($F4346=1,$G4346,"")</f>
        <v/>
      </c>
    </row>
    <row r="4347" customFormat="false" ht="15" hidden="false" customHeight="false" outlineLevel="0" collapsed="false">
      <c r="A4347" s="30" t="n">
        <v>678.90625</v>
      </c>
      <c r="B4347" s="31" t="n">
        <v>-0.7035</v>
      </c>
      <c r="C4347" s="32" t="n">
        <f aca="false">IF($A4347="","",IF(設定!$B$21="dB",10^($B4347/20),ABS($B4347)))</f>
        <v>0.922199749681263</v>
      </c>
      <c r="D4347" s="32" t="n">
        <f aca="false">IF($A4347="","",$A4347^2)</f>
        <v>460913.696289063</v>
      </c>
      <c r="E4347" s="32" t="n">
        <f aca="false">IF($A4347="","",IF($C4347&lt;=0,"",1/$C4347^2))</f>
        <v>1.17584479213829</v>
      </c>
      <c r="F4347" s="33" t="n">
        <f aca="false">IF(OR(ROW()-設定!$B$30&lt;2,ROW()+設定!$B$30&gt;13701,N($A4347)&lt;=0,N(INDEX($A$2:$A$13701,MIN(13700,MAX(1,ROW()-1+設定!$B$30))))&lt;=0,$A4347&lt;設定!$B$28,$A4347&gt;設定!$B$29),0,IF(AND($C4347&gt;=MAX(INDEX($C$1:$C$13701,MAX(1,ROW()-設定!$B$24)):INDEX($C$1:$C$13701,MAX(1,ROW()-1))),$C4347&gt;MAX(INDEX($C$1:$C$13701,MIN(13701,ROW()+1)):INDEX($C$1:$C$13701,MIN(13701,ROW()+設定!$B$24))),$C4347&gt;=設定!$B$32,$C4347&gt;=MAX(MIN(INDEX($C$1:$C$13701,MAX(1,ROW()-設定!$B$26)):INDEX($C$1:$C$13701,MAX(1,ROW()-1))),MIN(INDEX($C$1:$C$13701,MIN(13701,ROW()+1)):INDEX($C$1:$C$13701,MIN(13701,ROW()+設定!$B$26))))*10^(設定!$B$27/20)),1,0))</f>
        <v>0</v>
      </c>
      <c r="G4347" s="33" t="n">
        <f aca="false">$G4346+IF($F4347=1,1,0)</f>
        <v>2</v>
      </c>
      <c r="H4347" s="0" t="str">
        <f aca="false">IF($F4347=1,$G4347,"")</f>
        <v/>
      </c>
    </row>
    <row r="4348" customFormat="false" ht="15" hidden="false" customHeight="false" outlineLevel="0" collapsed="false">
      <c r="A4348" s="30" t="n">
        <v>679.0625</v>
      </c>
      <c r="B4348" s="31" t="n">
        <v>-0.7897</v>
      </c>
      <c r="C4348" s="32" t="n">
        <f aca="false">IF($A4348="","",IF(設定!$B$21="dB",10^($B4348/20),ABS($B4348)))</f>
        <v>0.913092971862538</v>
      </c>
      <c r="D4348" s="32" t="n">
        <f aca="false">IF($A4348="","",$A4348^2)</f>
        <v>461125.87890625</v>
      </c>
      <c r="E4348" s="32" t="n">
        <f aca="false">IF($A4348="","",IF($C4348&lt;=0,"",1/$C4348^2))</f>
        <v>1.19941644753471</v>
      </c>
      <c r="F4348" s="33" t="n">
        <f aca="false">IF(OR(ROW()-設定!$B$30&lt;2,ROW()+設定!$B$30&gt;13701,N($A4348)&lt;=0,N(INDEX($A$2:$A$13701,MIN(13700,MAX(1,ROW()-1+設定!$B$30))))&lt;=0,$A4348&lt;設定!$B$28,$A4348&gt;設定!$B$29),0,IF(AND($C4348&gt;=MAX(INDEX($C$1:$C$13701,MAX(1,ROW()-設定!$B$24)):INDEX($C$1:$C$13701,MAX(1,ROW()-1))),$C4348&gt;MAX(INDEX($C$1:$C$13701,MIN(13701,ROW()+1)):INDEX($C$1:$C$13701,MIN(13701,ROW()+設定!$B$24))),$C4348&gt;=設定!$B$32,$C4348&gt;=MAX(MIN(INDEX($C$1:$C$13701,MAX(1,ROW()-設定!$B$26)):INDEX($C$1:$C$13701,MAX(1,ROW()-1))),MIN(INDEX($C$1:$C$13701,MIN(13701,ROW()+1)):INDEX($C$1:$C$13701,MIN(13701,ROW()+設定!$B$26))))*10^(設定!$B$27/20)),1,0))</f>
        <v>0</v>
      </c>
      <c r="G4348" s="33" t="n">
        <f aca="false">$G4347+IF($F4348=1,1,0)</f>
        <v>2</v>
      </c>
      <c r="H4348" s="0" t="str">
        <f aca="false">IF($F4348=1,$G4348,"")</f>
        <v/>
      </c>
    </row>
    <row r="4349" customFormat="false" ht="15" hidden="false" customHeight="false" outlineLevel="0" collapsed="false">
      <c r="A4349" s="30" t="n">
        <v>679.21875</v>
      </c>
      <c r="B4349" s="31" t="n">
        <v>-0.6951</v>
      </c>
      <c r="C4349" s="32" t="n">
        <f aca="false">IF($A4349="","",IF(設定!$B$21="dB",10^($B4349/20),ABS($B4349)))</f>
        <v>0.923092027292676</v>
      </c>
      <c r="D4349" s="32" t="n">
        <f aca="false">IF($A4349="","",$A4349^2)</f>
        <v>461338.110351563</v>
      </c>
      <c r="E4349" s="32" t="n">
        <f aca="false">IF($A4349="","",IF($C4349&lt;=0,"",1/$C4349^2))</f>
        <v>1.17357270469034</v>
      </c>
      <c r="F4349" s="33" t="n">
        <f aca="false">IF(OR(ROW()-設定!$B$30&lt;2,ROW()+設定!$B$30&gt;13701,N($A4349)&lt;=0,N(INDEX($A$2:$A$13701,MIN(13700,MAX(1,ROW()-1+設定!$B$30))))&lt;=0,$A4349&lt;設定!$B$28,$A4349&gt;設定!$B$29),0,IF(AND($C4349&gt;=MAX(INDEX($C$1:$C$13701,MAX(1,ROW()-設定!$B$24)):INDEX($C$1:$C$13701,MAX(1,ROW()-1))),$C4349&gt;MAX(INDEX($C$1:$C$13701,MIN(13701,ROW()+1)):INDEX($C$1:$C$13701,MIN(13701,ROW()+設定!$B$24))),$C4349&gt;=設定!$B$32,$C4349&gt;=MAX(MIN(INDEX($C$1:$C$13701,MAX(1,ROW()-設定!$B$26)):INDEX($C$1:$C$13701,MAX(1,ROW()-1))),MIN(INDEX($C$1:$C$13701,MIN(13701,ROW()+1)):INDEX($C$1:$C$13701,MIN(13701,ROW()+設定!$B$26))))*10^(設定!$B$27/20)),1,0))</f>
        <v>0</v>
      </c>
      <c r="G4349" s="33" t="n">
        <f aca="false">$G4348+IF($F4349=1,1,0)</f>
        <v>2</v>
      </c>
      <c r="H4349" s="0" t="str">
        <f aca="false">IF($F4349=1,$G4349,"")</f>
        <v/>
      </c>
    </row>
    <row r="4350" customFormat="false" ht="15" hidden="false" customHeight="false" outlineLevel="0" collapsed="false">
      <c r="A4350" s="30" t="n">
        <v>679.375</v>
      </c>
      <c r="B4350" s="31" t="n">
        <v>-1.1293</v>
      </c>
      <c r="C4350" s="32" t="n">
        <f aca="false">IF($A4350="","",IF(設定!$B$21="dB",10^($B4350/20),ABS($B4350)))</f>
        <v>0.878081849281293</v>
      </c>
      <c r="D4350" s="32" t="n">
        <f aca="false">IF($A4350="","",$A4350^2)</f>
        <v>461550.390625</v>
      </c>
      <c r="E4350" s="32" t="n">
        <f aca="false">IF($A4350="","",IF($C4350&lt;=0,"",1/$C4350^2))</f>
        <v>1.29697020723729</v>
      </c>
      <c r="F4350" s="33" t="n">
        <f aca="false">IF(OR(ROW()-設定!$B$30&lt;2,ROW()+設定!$B$30&gt;13701,N($A4350)&lt;=0,N(INDEX($A$2:$A$13701,MIN(13700,MAX(1,ROW()-1+設定!$B$30))))&lt;=0,$A4350&lt;設定!$B$28,$A4350&gt;設定!$B$29),0,IF(AND($C4350&gt;=MAX(INDEX($C$1:$C$13701,MAX(1,ROW()-設定!$B$24)):INDEX($C$1:$C$13701,MAX(1,ROW()-1))),$C4350&gt;MAX(INDEX($C$1:$C$13701,MIN(13701,ROW()+1)):INDEX($C$1:$C$13701,MIN(13701,ROW()+設定!$B$24))),$C4350&gt;=設定!$B$32,$C4350&gt;=MAX(MIN(INDEX($C$1:$C$13701,MAX(1,ROW()-設定!$B$26)):INDEX($C$1:$C$13701,MAX(1,ROW()-1))),MIN(INDEX($C$1:$C$13701,MIN(13701,ROW()+1)):INDEX($C$1:$C$13701,MIN(13701,ROW()+設定!$B$26))))*10^(設定!$B$27/20)),1,0))</f>
        <v>0</v>
      </c>
      <c r="G4350" s="33" t="n">
        <f aca="false">$G4349+IF($F4350=1,1,0)</f>
        <v>2</v>
      </c>
      <c r="H4350" s="0" t="str">
        <f aca="false">IF($F4350=1,$G4350,"")</f>
        <v/>
      </c>
    </row>
    <row r="4351" customFormat="false" ht="15" hidden="false" customHeight="false" outlineLevel="0" collapsed="false">
      <c r="A4351" s="30" t="n">
        <v>679.53125</v>
      </c>
      <c r="B4351" s="31" t="n">
        <v>-1.0081</v>
      </c>
      <c r="C4351" s="32" t="n">
        <f aca="false">IF($A4351="","",IF(設定!$B$21="dB",10^($B4351/20),ABS($B4351)))</f>
        <v>0.890420192193425</v>
      </c>
      <c r="D4351" s="32" t="n">
        <f aca="false">IF($A4351="","",$A4351^2)</f>
        <v>461762.719726563</v>
      </c>
      <c r="E4351" s="32" t="n">
        <f aca="false">IF($A4351="","",IF($C4351&lt;=0,"",1/$C4351^2))</f>
        <v>1.26127561692752</v>
      </c>
      <c r="F4351" s="33" t="n">
        <f aca="false">IF(OR(ROW()-設定!$B$30&lt;2,ROW()+設定!$B$30&gt;13701,N($A4351)&lt;=0,N(INDEX($A$2:$A$13701,MIN(13700,MAX(1,ROW()-1+設定!$B$30))))&lt;=0,$A4351&lt;設定!$B$28,$A4351&gt;設定!$B$29),0,IF(AND($C4351&gt;=MAX(INDEX($C$1:$C$13701,MAX(1,ROW()-設定!$B$24)):INDEX($C$1:$C$13701,MAX(1,ROW()-1))),$C4351&gt;MAX(INDEX($C$1:$C$13701,MIN(13701,ROW()+1)):INDEX($C$1:$C$13701,MIN(13701,ROW()+設定!$B$24))),$C4351&gt;=設定!$B$32,$C4351&gt;=MAX(MIN(INDEX($C$1:$C$13701,MAX(1,ROW()-設定!$B$26)):INDEX($C$1:$C$13701,MAX(1,ROW()-1))),MIN(INDEX($C$1:$C$13701,MIN(13701,ROW()+1)):INDEX($C$1:$C$13701,MIN(13701,ROW()+設定!$B$26))))*10^(設定!$B$27/20)),1,0))</f>
        <v>0</v>
      </c>
      <c r="G4351" s="33" t="n">
        <f aca="false">$G4350+IF($F4351=1,1,0)</f>
        <v>2</v>
      </c>
      <c r="H4351" s="0" t="str">
        <f aca="false">IF($F4351=1,$G4351,"")</f>
        <v/>
      </c>
    </row>
    <row r="4352" customFormat="false" ht="15" hidden="false" customHeight="false" outlineLevel="0" collapsed="false">
      <c r="A4352" s="30" t="n">
        <v>679.6875</v>
      </c>
      <c r="B4352" s="31" t="n">
        <v>-1.146</v>
      </c>
      <c r="C4352" s="32" t="n">
        <f aca="false">IF($A4352="","",IF(設定!$B$21="dB",10^($B4352/20),ABS($B4352)))</f>
        <v>0.876395219629876</v>
      </c>
      <c r="D4352" s="32" t="n">
        <f aca="false">IF($A4352="","",$A4352^2)</f>
        <v>461975.09765625</v>
      </c>
      <c r="E4352" s="32" t="n">
        <f aca="false">IF($A4352="","",IF($C4352&lt;=0,"",1/$C4352^2))</f>
        <v>1.30196707006414</v>
      </c>
      <c r="F4352" s="33" t="n">
        <f aca="false">IF(OR(ROW()-設定!$B$30&lt;2,ROW()+設定!$B$30&gt;13701,N($A4352)&lt;=0,N(INDEX($A$2:$A$13701,MIN(13700,MAX(1,ROW()-1+設定!$B$30))))&lt;=0,$A4352&lt;設定!$B$28,$A4352&gt;設定!$B$29),0,IF(AND($C4352&gt;=MAX(INDEX($C$1:$C$13701,MAX(1,ROW()-設定!$B$24)):INDEX($C$1:$C$13701,MAX(1,ROW()-1))),$C4352&gt;MAX(INDEX($C$1:$C$13701,MIN(13701,ROW()+1)):INDEX($C$1:$C$13701,MIN(13701,ROW()+設定!$B$24))),$C4352&gt;=設定!$B$32,$C4352&gt;=MAX(MIN(INDEX($C$1:$C$13701,MAX(1,ROW()-設定!$B$26)):INDEX($C$1:$C$13701,MAX(1,ROW()-1))),MIN(INDEX($C$1:$C$13701,MIN(13701,ROW()+1)):INDEX($C$1:$C$13701,MIN(13701,ROW()+設定!$B$26))))*10^(設定!$B$27/20)),1,0))</f>
        <v>0</v>
      </c>
      <c r="G4352" s="33" t="n">
        <f aca="false">$G4351+IF($F4352=1,1,0)</f>
        <v>2</v>
      </c>
      <c r="H4352" s="0" t="str">
        <f aca="false">IF($F4352=1,$G4352,"")</f>
        <v/>
      </c>
    </row>
    <row r="4353" customFormat="false" ht="15" hidden="false" customHeight="false" outlineLevel="0" collapsed="false">
      <c r="A4353" s="30" t="n">
        <v>679.84375</v>
      </c>
      <c r="B4353" s="31" t="n">
        <v>-1.4537</v>
      </c>
      <c r="C4353" s="32" t="n">
        <f aca="false">IF($A4353="","",IF(設定!$B$21="dB",10^($B4353/20),ABS($B4353)))</f>
        <v>0.845892160394069</v>
      </c>
      <c r="D4353" s="32" t="n">
        <f aca="false">IF($A4353="","",$A4353^2)</f>
        <v>462187.524414063</v>
      </c>
      <c r="E4353" s="32" t="n">
        <f aca="false">IF($A4353="","",IF($C4353&lt;=0,"",1/$C4353^2))</f>
        <v>1.39755851304263</v>
      </c>
      <c r="F4353" s="33" t="n">
        <f aca="false">IF(OR(ROW()-設定!$B$30&lt;2,ROW()+設定!$B$30&gt;13701,N($A4353)&lt;=0,N(INDEX($A$2:$A$13701,MIN(13700,MAX(1,ROW()-1+設定!$B$30))))&lt;=0,$A4353&lt;設定!$B$28,$A4353&gt;設定!$B$29),0,IF(AND($C4353&gt;=MAX(INDEX($C$1:$C$13701,MAX(1,ROW()-設定!$B$24)):INDEX($C$1:$C$13701,MAX(1,ROW()-1))),$C4353&gt;MAX(INDEX($C$1:$C$13701,MIN(13701,ROW()+1)):INDEX($C$1:$C$13701,MIN(13701,ROW()+設定!$B$24))),$C4353&gt;=設定!$B$32,$C4353&gt;=MAX(MIN(INDEX($C$1:$C$13701,MAX(1,ROW()-設定!$B$26)):INDEX($C$1:$C$13701,MAX(1,ROW()-1))),MIN(INDEX($C$1:$C$13701,MIN(13701,ROW()+1)):INDEX($C$1:$C$13701,MIN(13701,ROW()+設定!$B$26))))*10^(設定!$B$27/20)),1,0))</f>
        <v>0</v>
      </c>
      <c r="G4353" s="33" t="n">
        <f aca="false">$G4352+IF($F4353=1,1,0)</f>
        <v>2</v>
      </c>
      <c r="H4353" s="0" t="str">
        <f aca="false">IF($F4353=1,$G4353,"")</f>
        <v/>
      </c>
    </row>
    <row r="4354" customFormat="false" ht="15" hidden="false" customHeight="false" outlineLevel="0" collapsed="false">
      <c r="A4354" s="30" t="n">
        <v>680</v>
      </c>
      <c r="B4354" s="31" t="n">
        <v>-1.5929</v>
      </c>
      <c r="C4354" s="32" t="n">
        <f aca="false">IF($A4354="","",IF(設定!$B$21="dB",10^($B4354/20),ABS($B4354)))</f>
        <v>0.832443947494295</v>
      </c>
      <c r="D4354" s="32" t="n">
        <f aca="false">IF($A4354="","",$A4354^2)</f>
        <v>462400</v>
      </c>
      <c r="E4354" s="32" t="n">
        <f aca="false">IF($A4354="","",IF($C4354&lt;=0,"",1/$C4354^2))</f>
        <v>1.44307864516872</v>
      </c>
      <c r="F4354" s="33" t="n">
        <f aca="false">IF(OR(ROW()-設定!$B$30&lt;2,ROW()+設定!$B$30&gt;13701,N($A4354)&lt;=0,N(INDEX($A$2:$A$13701,MIN(13700,MAX(1,ROW()-1+設定!$B$30))))&lt;=0,$A4354&lt;設定!$B$28,$A4354&gt;設定!$B$29),0,IF(AND($C4354&gt;=MAX(INDEX($C$1:$C$13701,MAX(1,ROW()-設定!$B$24)):INDEX($C$1:$C$13701,MAX(1,ROW()-1))),$C4354&gt;MAX(INDEX($C$1:$C$13701,MIN(13701,ROW()+1)):INDEX($C$1:$C$13701,MIN(13701,ROW()+設定!$B$24))),$C4354&gt;=設定!$B$32,$C4354&gt;=MAX(MIN(INDEX($C$1:$C$13701,MAX(1,ROW()-設定!$B$26)):INDEX($C$1:$C$13701,MAX(1,ROW()-1))),MIN(INDEX($C$1:$C$13701,MIN(13701,ROW()+1)):INDEX($C$1:$C$13701,MIN(13701,ROW()+設定!$B$26))))*10^(設定!$B$27/20)),1,0))</f>
        <v>0</v>
      </c>
      <c r="G4354" s="33" t="n">
        <f aca="false">$G4353+IF($F4354=1,1,0)</f>
        <v>2</v>
      </c>
      <c r="H4354" s="0" t="str">
        <f aca="false">IF($F4354=1,$G4354,"")</f>
        <v/>
      </c>
    </row>
    <row r="4355" customFormat="false" ht="15" hidden="false" customHeight="false" outlineLevel="0" collapsed="false">
      <c r="A4355" s="30" t="n">
        <v>680.15625</v>
      </c>
      <c r="B4355" s="31" t="n">
        <v>-1.8061</v>
      </c>
      <c r="C4355" s="32" t="n">
        <f aca="false">IF($A4355="","",IF(設定!$B$21="dB",10^($B4355/20),ABS($B4355)))</f>
        <v>0.812259875078832</v>
      </c>
      <c r="D4355" s="32" t="n">
        <f aca="false">IF($A4355="","",$A4355^2)</f>
        <v>462612.524414063</v>
      </c>
      <c r="E4355" s="32" t="n">
        <f aca="false">IF($A4355="","",IF($C4355&lt;=0,"",1/$C4355^2))</f>
        <v>1.51568865531621</v>
      </c>
      <c r="F4355" s="33" t="n">
        <f aca="false">IF(OR(ROW()-設定!$B$30&lt;2,ROW()+設定!$B$30&gt;13701,N($A4355)&lt;=0,N(INDEX($A$2:$A$13701,MIN(13700,MAX(1,ROW()-1+設定!$B$30))))&lt;=0,$A4355&lt;設定!$B$28,$A4355&gt;設定!$B$29),0,IF(AND($C4355&gt;=MAX(INDEX($C$1:$C$13701,MAX(1,ROW()-設定!$B$24)):INDEX($C$1:$C$13701,MAX(1,ROW()-1))),$C4355&gt;MAX(INDEX($C$1:$C$13701,MIN(13701,ROW()+1)):INDEX($C$1:$C$13701,MIN(13701,ROW()+設定!$B$24))),$C4355&gt;=設定!$B$32,$C4355&gt;=MAX(MIN(INDEX($C$1:$C$13701,MAX(1,ROW()-設定!$B$26)):INDEX($C$1:$C$13701,MAX(1,ROW()-1))),MIN(INDEX($C$1:$C$13701,MIN(13701,ROW()+1)):INDEX($C$1:$C$13701,MIN(13701,ROW()+設定!$B$26))))*10^(設定!$B$27/20)),1,0))</f>
        <v>0</v>
      </c>
      <c r="G4355" s="33" t="n">
        <f aca="false">$G4354+IF($F4355=1,1,0)</f>
        <v>2</v>
      </c>
      <c r="H4355" s="0" t="str">
        <f aca="false">IF($F4355=1,$G4355,"")</f>
        <v/>
      </c>
    </row>
    <row r="4356" customFormat="false" ht="15" hidden="false" customHeight="false" outlineLevel="0" collapsed="false">
      <c r="A4356" s="30" t="n">
        <v>680.3125</v>
      </c>
      <c r="B4356" s="31" t="n">
        <v>-1.8999</v>
      </c>
      <c r="C4356" s="32" t="n">
        <f aca="false">IF($A4356="","",IF(設定!$B$21="dB",10^($B4356/20),ABS($B4356)))</f>
        <v>0.803535373175224</v>
      </c>
      <c r="D4356" s="32" t="n">
        <f aca="false">IF($A4356="","",$A4356^2)</f>
        <v>462825.09765625</v>
      </c>
      <c r="E4356" s="32" t="n">
        <f aca="false">IF($A4356="","",IF($C4356&lt;=0,"",1/$C4356^2))</f>
        <v>1.54878095650248</v>
      </c>
      <c r="F4356" s="33" t="n">
        <f aca="false">IF(OR(ROW()-設定!$B$30&lt;2,ROW()+設定!$B$30&gt;13701,N($A4356)&lt;=0,N(INDEX($A$2:$A$13701,MIN(13700,MAX(1,ROW()-1+設定!$B$30))))&lt;=0,$A4356&lt;設定!$B$28,$A4356&gt;設定!$B$29),0,IF(AND($C4356&gt;=MAX(INDEX($C$1:$C$13701,MAX(1,ROW()-設定!$B$24)):INDEX($C$1:$C$13701,MAX(1,ROW()-1))),$C4356&gt;MAX(INDEX($C$1:$C$13701,MIN(13701,ROW()+1)):INDEX($C$1:$C$13701,MIN(13701,ROW()+設定!$B$24))),$C4356&gt;=設定!$B$32,$C4356&gt;=MAX(MIN(INDEX($C$1:$C$13701,MAX(1,ROW()-設定!$B$26)):INDEX($C$1:$C$13701,MAX(1,ROW()-1))),MIN(INDEX($C$1:$C$13701,MIN(13701,ROW()+1)):INDEX($C$1:$C$13701,MIN(13701,ROW()+設定!$B$26))))*10^(設定!$B$27/20)),1,0))</f>
        <v>0</v>
      </c>
      <c r="G4356" s="33" t="n">
        <f aca="false">$G4355+IF($F4356=1,1,0)</f>
        <v>2</v>
      </c>
      <c r="H4356" s="0" t="str">
        <f aca="false">IF($F4356=1,$G4356,"")</f>
        <v/>
      </c>
    </row>
    <row r="4357" customFormat="false" ht="15" hidden="false" customHeight="false" outlineLevel="0" collapsed="false">
      <c r="A4357" s="30" t="n">
        <v>680.46875</v>
      </c>
      <c r="B4357" s="31" t="n">
        <v>-1.9882</v>
      </c>
      <c r="C4357" s="32" t="n">
        <f aca="false">IF($A4357="","",IF(設定!$B$21="dB",10^($B4357/20),ABS($B4357)))</f>
        <v>0.795408082986553</v>
      </c>
      <c r="D4357" s="32" t="n">
        <f aca="false">IF($A4357="","",$A4357^2)</f>
        <v>463037.719726563</v>
      </c>
      <c r="E4357" s="32" t="n">
        <f aca="false">IF($A4357="","",IF($C4357&lt;=0,"",1/$C4357^2))</f>
        <v>1.58059280259676</v>
      </c>
      <c r="F4357" s="33" t="n">
        <f aca="false">IF(OR(ROW()-設定!$B$30&lt;2,ROW()+設定!$B$30&gt;13701,N($A4357)&lt;=0,N(INDEX($A$2:$A$13701,MIN(13700,MAX(1,ROW()-1+設定!$B$30))))&lt;=0,$A4357&lt;設定!$B$28,$A4357&gt;設定!$B$29),0,IF(AND($C4357&gt;=MAX(INDEX($C$1:$C$13701,MAX(1,ROW()-設定!$B$24)):INDEX($C$1:$C$13701,MAX(1,ROW()-1))),$C4357&gt;MAX(INDEX($C$1:$C$13701,MIN(13701,ROW()+1)):INDEX($C$1:$C$13701,MIN(13701,ROW()+設定!$B$24))),$C4357&gt;=設定!$B$32,$C4357&gt;=MAX(MIN(INDEX($C$1:$C$13701,MAX(1,ROW()-設定!$B$26)):INDEX($C$1:$C$13701,MAX(1,ROW()-1))),MIN(INDEX($C$1:$C$13701,MIN(13701,ROW()+1)):INDEX($C$1:$C$13701,MIN(13701,ROW()+設定!$B$26))))*10^(設定!$B$27/20)),1,0))</f>
        <v>0</v>
      </c>
      <c r="G4357" s="33" t="n">
        <f aca="false">$G4356+IF($F4357=1,1,0)</f>
        <v>2</v>
      </c>
      <c r="H4357" s="0" t="str">
        <f aca="false">IF($F4357=1,$G4357,"")</f>
        <v/>
      </c>
    </row>
    <row r="4358" customFormat="false" ht="15" hidden="false" customHeight="false" outlineLevel="0" collapsed="false">
      <c r="A4358" s="30" t="n">
        <v>680.625</v>
      </c>
      <c r="B4358" s="31" t="n">
        <v>-2.2139</v>
      </c>
      <c r="C4358" s="32" t="n">
        <f aca="false">IF($A4358="","",IF(設定!$B$21="dB",10^($B4358/20),ABS($B4358)))</f>
        <v>0.775005884411195</v>
      </c>
      <c r="D4358" s="32" t="n">
        <f aca="false">IF($A4358="","",$A4358^2)</f>
        <v>463250.390625</v>
      </c>
      <c r="E4358" s="32" t="n">
        <f aca="false">IF($A4358="","",IF($C4358&lt;=0,"",1/$C4358^2))</f>
        <v>1.66490707945169</v>
      </c>
      <c r="F4358" s="33" t="n">
        <f aca="false">IF(OR(ROW()-設定!$B$30&lt;2,ROW()+設定!$B$30&gt;13701,N($A4358)&lt;=0,N(INDEX($A$2:$A$13701,MIN(13700,MAX(1,ROW()-1+設定!$B$30))))&lt;=0,$A4358&lt;設定!$B$28,$A4358&gt;設定!$B$29),0,IF(AND($C4358&gt;=MAX(INDEX($C$1:$C$13701,MAX(1,ROW()-設定!$B$24)):INDEX($C$1:$C$13701,MAX(1,ROW()-1))),$C4358&gt;MAX(INDEX($C$1:$C$13701,MIN(13701,ROW()+1)):INDEX($C$1:$C$13701,MIN(13701,ROW()+設定!$B$24))),$C4358&gt;=設定!$B$32,$C4358&gt;=MAX(MIN(INDEX($C$1:$C$13701,MAX(1,ROW()-設定!$B$26)):INDEX($C$1:$C$13701,MAX(1,ROW()-1))),MIN(INDEX($C$1:$C$13701,MIN(13701,ROW()+1)):INDEX($C$1:$C$13701,MIN(13701,ROW()+設定!$B$26))))*10^(設定!$B$27/20)),1,0))</f>
        <v>0</v>
      </c>
      <c r="G4358" s="33" t="n">
        <f aca="false">$G4357+IF($F4358=1,1,0)</f>
        <v>2</v>
      </c>
      <c r="H4358" s="0" t="str">
        <f aca="false">IF($F4358=1,$G4358,"")</f>
        <v/>
      </c>
    </row>
    <row r="4359" customFormat="false" ht="15" hidden="false" customHeight="false" outlineLevel="0" collapsed="false">
      <c r="A4359" s="30" t="n">
        <v>680.78125</v>
      </c>
      <c r="B4359" s="31" t="n">
        <v>-2.274</v>
      </c>
      <c r="C4359" s="32" t="n">
        <f aca="false">IF($A4359="","",IF(設定!$B$21="dB",10^($B4359/20),ABS($B4359)))</f>
        <v>0.769661920318087</v>
      </c>
      <c r="D4359" s="32" t="n">
        <f aca="false">IF($A4359="","",$A4359^2)</f>
        <v>463463.110351563</v>
      </c>
      <c r="E4359" s="32" t="n">
        <f aca="false">IF($A4359="","",IF($C4359&lt;=0,"",1/$C4359^2))</f>
        <v>1.68810711370492</v>
      </c>
      <c r="F4359" s="33" t="n">
        <f aca="false">IF(OR(ROW()-設定!$B$30&lt;2,ROW()+設定!$B$30&gt;13701,N($A4359)&lt;=0,N(INDEX($A$2:$A$13701,MIN(13700,MAX(1,ROW()-1+設定!$B$30))))&lt;=0,$A4359&lt;設定!$B$28,$A4359&gt;設定!$B$29),0,IF(AND($C4359&gt;=MAX(INDEX($C$1:$C$13701,MAX(1,ROW()-設定!$B$24)):INDEX($C$1:$C$13701,MAX(1,ROW()-1))),$C4359&gt;MAX(INDEX($C$1:$C$13701,MIN(13701,ROW()+1)):INDEX($C$1:$C$13701,MIN(13701,ROW()+設定!$B$24))),$C4359&gt;=設定!$B$32,$C4359&gt;=MAX(MIN(INDEX($C$1:$C$13701,MAX(1,ROW()-設定!$B$26)):INDEX($C$1:$C$13701,MAX(1,ROW()-1))),MIN(INDEX($C$1:$C$13701,MIN(13701,ROW()+1)):INDEX($C$1:$C$13701,MIN(13701,ROW()+設定!$B$26))))*10^(設定!$B$27/20)),1,0))</f>
        <v>0</v>
      </c>
      <c r="G4359" s="33" t="n">
        <f aca="false">$G4358+IF($F4359=1,1,0)</f>
        <v>2</v>
      </c>
      <c r="H4359" s="0" t="str">
        <f aca="false">IF($F4359=1,$G4359,"")</f>
        <v/>
      </c>
    </row>
    <row r="4360" customFormat="false" ht="15" hidden="false" customHeight="false" outlineLevel="0" collapsed="false">
      <c r="A4360" s="30" t="n">
        <v>680.9375</v>
      </c>
      <c r="B4360" s="31" t="n">
        <v>-2.4204</v>
      </c>
      <c r="C4360" s="32" t="n">
        <f aca="false">IF($A4360="","",IF(設定!$B$21="dB",10^($B4360/20),ABS($B4360)))</f>
        <v>0.756798042380653</v>
      </c>
      <c r="D4360" s="32" t="n">
        <f aca="false">IF($A4360="","",$A4360^2)</f>
        <v>463675.87890625</v>
      </c>
      <c r="E4360" s="32" t="n">
        <f aca="false">IF($A4360="","",IF($C4360&lt;=0,"",1/$C4360^2))</f>
        <v>1.74598295648824</v>
      </c>
      <c r="F4360" s="33" t="n">
        <f aca="false">IF(OR(ROW()-設定!$B$30&lt;2,ROW()+設定!$B$30&gt;13701,N($A4360)&lt;=0,N(INDEX($A$2:$A$13701,MIN(13700,MAX(1,ROW()-1+設定!$B$30))))&lt;=0,$A4360&lt;設定!$B$28,$A4360&gt;設定!$B$29),0,IF(AND($C4360&gt;=MAX(INDEX($C$1:$C$13701,MAX(1,ROW()-設定!$B$24)):INDEX($C$1:$C$13701,MAX(1,ROW()-1))),$C4360&gt;MAX(INDEX($C$1:$C$13701,MIN(13701,ROW()+1)):INDEX($C$1:$C$13701,MIN(13701,ROW()+設定!$B$24))),$C4360&gt;=設定!$B$32,$C4360&gt;=MAX(MIN(INDEX($C$1:$C$13701,MAX(1,ROW()-設定!$B$26)):INDEX($C$1:$C$13701,MAX(1,ROW()-1))),MIN(INDEX($C$1:$C$13701,MIN(13701,ROW()+1)):INDEX($C$1:$C$13701,MIN(13701,ROW()+設定!$B$26))))*10^(設定!$B$27/20)),1,0))</f>
        <v>0</v>
      </c>
      <c r="G4360" s="33" t="n">
        <f aca="false">$G4359+IF($F4360=1,1,0)</f>
        <v>2</v>
      </c>
      <c r="H4360" s="0" t="str">
        <f aca="false">IF($F4360=1,$G4360,"")</f>
        <v/>
      </c>
    </row>
    <row r="4361" customFormat="false" ht="15" hidden="false" customHeight="false" outlineLevel="0" collapsed="false">
      <c r="A4361" s="30" t="n">
        <v>681.09375</v>
      </c>
      <c r="B4361" s="31" t="n">
        <v>-2.6685</v>
      </c>
      <c r="C4361" s="32" t="n">
        <f aca="false">IF($A4361="","",IF(設定!$B$21="dB",10^($B4361/20),ABS($B4361)))</f>
        <v>0.735486998613685</v>
      </c>
      <c r="D4361" s="32" t="n">
        <f aca="false">IF($A4361="","",$A4361^2)</f>
        <v>463888.696289063</v>
      </c>
      <c r="E4361" s="32" t="n">
        <f aca="false">IF($A4361="","",IF($C4361&lt;=0,"",1/$C4361^2))</f>
        <v>1.84863001451426</v>
      </c>
      <c r="F4361" s="33" t="n">
        <f aca="false">IF(OR(ROW()-設定!$B$30&lt;2,ROW()+設定!$B$30&gt;13701,N($A4361)&lt;=0,N(INDEX($A$2:$A$13701,MIN(13700,MAX(1,ROW()-1+設定!$B$30))))&lt;=0,$A4361&lt;設定!$B$28,$A4361&gt;設定!$B$29),0,IF(AND($C4361&gt;=MAX(INDEX($C$1:$C$13701,MAX(1,ROW()-設定!$B$24)):INDEX($C$1:$C$13701,MAX(1,ROW()-1))),$C4361&gt;MAX(INDEX($C$1:$C$13701,MIN(13701,ROW()+1)):INDEX($C$1:$C$13701,MIN(13701,ROW()+設定!$B$24))),$C4361&gt;=設定!$B$32,$C4361&gt;=MAX(MIN(INDEX($C$1:$C$13701,MAX(1,ROW()-設定!$B$26)):INDEX($C$1:$C$13701,MAX(1,ROW()-1))),MIN(INDEX($C$1:$C$13701,MIN(13701,ROW()+1)):INDEX($C$1:$C$13701,MIN(13701,ROW()+設定!$B$26))))*10^(設定!$B$27/20)),1,0))</f>
        <v>0</v>
      </c>
      <c r="G4361" s="33" t="n">
        <f aca="false">$G4360+IF($F4361=1,1,0)</f>
        <v>2</v>
      </c>
      <c r="H4361" s="0" t="str">
        <f aca="false">IF($F4361=1,$G4361,"")</f>
        <v/>
      </c>
    </row>
    <row r="4362" customFormat="false" ht="15" hidden="false" customHeight="false" outlineLevel="0" collapsed="false">
      <c r="A4362" s="30" t="n">
        <v>681.25</v>
      </c>
      <c r="B4362" s="31" t="n">
        <v>-2.845</v>
      </c>
      <c r="C4362" s="32" t="n">
        <f aca="false">IF($A4362="","",IF(設定!$B$21="dB",10^($B4362/20),ABS($B4362)))</f>
        <v>0.720692495803174</v>
      </c>
      <c r="D4362" s="32" t="n">
        <f aca="false">IF($A4362="","",$A4362^2)</f>
        <v>464101.5625</v>
      </c>
      <c r="E4362" s="32" t="n">
        <f aca="false">IF($A4362="","",IF($C4362&lt;=0,"",1/$C4362^2))</f>
        <v>1.92530704507768</v>
      </c>
      <c r="F4362" s="33" t="n">
        <f aca="false">IF(OR(ROW()-設定!$B$30&lt;2,ROW()+設定!$B$30&gt;13701,N($A4362)&lt;=0,N(INDEX($A$2:$A$13701,MIN(13700,MAX(1,ROW()-1+設定!$B$30))))&lt;=0,$A4362&lt;設定!$B$28,$A4362&gt;設定!$B$29),0,IF(AND($C4362&gt;=MAX(INDEX($C$1:$C$13701,MAX(1,ROW()-設定!$B$24)):INDEX($C$1:$C$13701,MAX(1,ROW()-1))),$C4362&gt;MAX(INDEX($C$1:$C$13701,MIN(13701,ROW()+1)):INDEX($C$1:$C$13701,MIN(13701,ROW()+設定!$B$24))),$C4362&gt;=設定!$B$32,$C4362&gt;=MAX(MIN(INDEX($C$1:$C$13701,MAX(1,ROW()-設定!$B$26)):INDEX($C$1:$C$13701,MAX(1,ROW()-1))),MIN(INDEX($C$1:$C$13701,MIN(13701,ROW()+1)):INDEX($C$1:$C$13701,MIN(13701,ROW()+設定!$B$26))))*10^(設定!$B$27/20)),1,0))</f>
        <v>0</v>
      </c>
      <c r="G4362" s="33" t="n">
        <f aca="false">$G4361+IF($F4362=1,1,0)</f>
        <v>2</v>
      </c>
      <c r="H4362" s="0" t="str">
        <f aca="false">IF($F4362=1,$G4362,"")</f>
        <v/>
      </c>
    </row>
    <row r="4363" customFormat="false" ht="15" hidden="false" customHeight="false" outlineLevel="0" collapsed="false">
      <c r="A4363" s="30" t="n">
        <v>681.40625</v>
      </c>
      <c r="B4363" s="31" t="n">
        <v>-3.0568</v>
      </c>
      <c r="C4363" s="32" t="n">
        <f aca="false">IF($A4363="","",IF(設定!$B$21="dB",10^($B4363/20),ABS($B4363)))</f>
        <v>0.703331389018091</v>
      </c>
      <c r="D4363" s="32" t="n">
        <f aca="false">IF($A4363="","",$A4363^2)</f>
        <v>464314.477539063</v>
      </c>
      <c r="E4363" s="32" t="n">
        <f aca="false">IF($A4363="","",IF($C4363&lt;=0,"",1/$C4363^2))</f>
        <v>2.02152911208933</v>
      </c>
      <c r="F4363" s="33" t="n">
        <f aca="false">IF(OR(ROW()-設定!$B$30&lt;2,ROW()+設定!$B$30&gt;13701,N($A4363)&lt;=0,N(INDEX($A$2:$A$13701,MIN(13700,MAX(1,ROW()-1+設定!$B$30))))&lt;=0,$A4363&lt;設定!$B$28,$A4363&gt;設定!$B$29),0,IF(AND($C4363&gt;=MAX(INDEX($C$1:$C$13701,MAX(1,ROW()-設定!$B$24)):INDEX($C$1:$C$13701,MAX(1,ROW()-1))),$C4363&gt;MAX(INDEX($C$1:$C$13701,MIN(13701,ROW()+1)):INDEX($C$1:$C$13701,MIN(13701,ROW()+設定!$B$24))),$C4363&gt;=設定!$B$32,$C4363&gt;=MAX(MIN(INDEX($C$1:$C$13701,MAX(1,ROW()-設定!$B$26)):INDEX($C$1:$C$13701,MAX(1,ROW()-1))),MIN(INDEX($C$1:$C$13701,MIN(13701,ROW()+1)):INDEX($C$1:$C$13701,MIN(13701,ROW()+設定!$B$26))))*10^(設定!$B$27/20)),1,0))</f>
        <v>0</v>
      </c>
      <c r="G4363" s="33" t="n">
        <f aca="false">$G4362+IF($F4363=1,1,0)</f>
        <v>2</v>
      </c>
      <c r="H4363" s="0" t="str">
        <f aca="false">IF($F4363=1,$G4363,"")</f>
        <v/>
      </c>
    </row>
    <row r="4364" customFormat="false" ht="15" hidden="false" customHeight="false" outlineLevel="0" collapsed="false">
      <c r="A4364" s="30" t="n">
        <v>681.5625</v>
      </c>
      <c r="B4364" s="31" t="n">
        <v>-3.1874</v>
      </c>
      <c r="C4364" s="32" t="n">
        <f aca="false">IF($A4364="","",IF(設定!$B$21="dB",10^($B4364/20),ABS($B4364)))</f>
        <v>0.692835288987801</v>
      </c>
      <c r="D4364" s="32" t="n">
        <f aca="false">IF($A4364="","",$A4364^2)</f>
        <v>464527.44140625</v>
      </c>
      <c r="E4364" s="32" t="n">
        <f aca="false">IF($A4364="","",IF($C4364&lt;=0,"",1/$C4364^2))</f>
        <v>2.08324332998737</v>
      </c>
      <c r="F4364" s="33" t="n">
        <f aca="false">IF(OR(ROW()-設定!$B$30&lt;2,ROW()+設定!$B$30&gt;13701,N($A4364)&lt;=0,N(INDEX($A$2:$A$13701,MIN(13700,MAX(1,ROW()-1+設定!$B$30))))&lt;=0,$A4364&lt;設定!$B$28,$A4364&gt;設定!$B$29),0,IF(AND($C4364&gt;=MAX(INDEX($C$1:$C$13701,MAX(1,ROW()-設定!$B$24)):INDEX($C$1:$C$13701,MAX(1,ROW()-1))),$C4364&gt;MAX(INDEX($C$1:$C$13701,MIN(13701,ROW()+1)):INDEX($C$1:$C$13701,MIN(13701,ROW()+設定!$B$24))),$C4364&gt;=設定!$B$32,$C4364&gt;=MAX(MIN(INDEX($C$1:$C$13701,MAX(1,ROW()-設定!$B$26)):INDEX($C$1:$C$13701,MAX(1,ROW()-1))),MIN(INDEX($C$1:$C$13701,MIN(13701,ROW()+1)):INDEX($C$1:$C$13701,MIN(13701,ROW()+設定!$B$26))))*10^(設定!$B$27/20)),1,0))</f>
        <v>0</v>
      </c>
      <c r="G4364" s="33" t="n">
        <f aca="false">$G4363+IF($F4364=1,1,0)</f>
        <v>2</v>
      </c>
      <c r="H4364" s="0" t="str">
        <f aca="false">IF($F4364=1,$G4364,"")</f>
        <v/>
      </c>
    </row>
    <row r="4365" customFormat="false" ht="15" hidden="false" customHeight="false" outlineLevel="0" collapsed="false">
      <c r="A4365" s="30" t="n">
        <v>681.71875</v>
      </c>
      <c r="B4365" s="31" t="n">
        <v>-3.516</v>
      </c>
      <c r="C4365" s="32" t="n">
        <f aca="false">IF($A4365="","",IF(設定!$B$21="dB",10^($B4365/20),ABS($B4365)))</f>
        <v>0.667113915796648</v>
      </c>
      <c r="D4365" s="32" t="n">
        <f aca="false">IF($A4365="","",$A4365^2)</f>
        <v>464740.454101563</v>
      </c>
      <c r="E4365" s="32" t="n">
        <f aca="false">IF($A4365="","",IF($C4365&lt;=0,"",1/$C4365^2))</f>
        <v>2.24698410364016</v>
      </c>
      <c r="F4365" s="33" t="n">
        <f aca="false">IF(OR(ROW()-設定!$B$30&lt;2,ROW()+設定!$B$30&gt;13701,N($A4365)&lt;=0,N(INDEX($A$2:$A$13701,MIN(13700,MAX(1,ROW()-1+設定!$B$30))))&lt;=0,$A4365&lt;設定!$B$28,$A4365&gt;設定!$B$29),0,IF(AND($C4365&gt;=MAX(INDEX($C$1:$C$13701,MAX(1,ROW()-設定!$B$24)):INDEX($C$1:$C$13701,MAX(1,ROW()-1))),$C4365&gt;MAX(INDEX($C$1:$C$13701,MIN(13701,ROW()+1)):INDEX($C$1:$C$13701,MIN(13701,ROW()+設定!$B$24))),$C4365&gt;=設定!$B$32,$C4365&gt;=MAX(MIN(INDEX($C$1:$C$13701,MAX(1,ROW()-設定!$B$26)):INDEX($C$1:$C$13701,MAX(1,ROW()-1))),MIN(INDEX($C$1:$C$13701,MIN(13701,ROW()+1)):INDEX($C$1:$C$13701,MIN(13701,ROW()+設定!$B$26))))*10^(設定!$B$27/20)),1,0))</f>
        <v>0</v>
      </c>
      <c r="G4365" s="33" t="n">
        <f aca="false">$G4364+IF($F4365=1,1,0)</f>
        <v>2</v>
      </c>
      <c r="H4365" s="0" t="str">
        <f aca="false">IF($F4365=1,$G4365,"")</f>
        <v/>
      </c>
    </row>
    <row r="4366" customFormat="false" ht="15" hidden="false" customHeight="false" outlineLevel="0" collapsed="false">
      <c r="A4366" s="30" t="n">
        <v>681.875</v>
      </c>
      <c r="B4366" s="31" t="n">
        <v>-3.5371</v>
      </c>
      <c r="C4366" s="32" t="n">
        <f aca="false">IF($A4366="","",IF(設定!$B$21="dB",10^($B4366/20),ABS($B4366)))</f>
        <v>0.665495311253243</v>
      </c>
      <c r="D4366" s="32" t="n">
        <f aca="false">IF($A4366="","",$A4366^2)</f>
        <v>464953.515625</v>
      </c>
      <c r="E4366" s="32" t="n">
        <f aca="false">IF($A4366="","",IF($C4366&lt;=0,"",1/$C4366^2))</f>
        <v>2.25792753633267</v>
      </c>
      <c r="F4366" s="33" t="n">
        <f aca="false">IF(OR(ROW()-設定!$B$30&lt;2,ROW()+設定!$B$30&gt;13701,N($A4366)&lt;=0,N(INDEX($A$2:$A$13701,MIN(13700,MAX(1,ROW()-1+設定!$B$30))))&lt;=0,$A4366&lt;設定!$B$28,$A4366&gt;設定!$B$29),0,IF(AND($C4366&gt;=MAX(INDEX($C$1:$C$13701,MAX(1,ROW()-設定!$B$24)):INDEX($C$1:$C$13701,MAX(1,ROW()-1))),$C4366&gt;MAX(INDEX($C$1:$C$13701,MIN(13701,ROW()+1)):INDEX($C$1:$C$13701,MIN(13701,ROW()+設定!$B$24))),$C4366&gt;=設定!$B$32,$C4366&gt;=MAX(MIN(INDEX($C$1:$C$13701,MAX(1,ROW()-設定!$B$26)):INDEX($C$1:$C$13701,MAX(1,ROW()-1))),MIN(INDEX($C$1:$C$13701,MIN(13701,ROW()+1)):INDEX($C$1:$C$13701,MIN(13701,ROW()+設定!$B$26))))*10^(設定!$B$27/20)),1,0))</f>
        <v>0</v>
      </c>
      <c r="G4366" s="33" t="n">
        <f aca="false">$G4365+IF($F4366=1,1,0)</f>
        <v>2</v>
      </c>
      <c r="H4366" s="0" t="str">
        <f aca="false">IF($F4366=1,$G4366,"")</f>
        <v/>
      </c>
    </row>
    <row r="4367" customFormat="false" ht="15" hidden="false" customHeight="false" outlineLevel="0" collapsed="false">
      <c r="A4367" s="30" t="n">
        <v>682.03125</v>
      </c>
      <c r="B4367" s="31" t="n">
        <v>-3.7345</v>
      </c>
      <c r="C4367" s="32" t="n">
        <f aca="false">IF($A4367="","",IF(設定!$B$21="dB",10^($B4367/20),ABS($B4367)))</f>
        <v>0.650541489914031</v>
      </c>
      <c r="D4367" s="32" t="n">
        <f aca="false">IF($A4367="","",$A4367^2)</f>
        <v>465166.625976563</v>
      </c>
      <c r="E4367" s="32" t="n">
        <f aca="false">IF($A4367="","",IF($C4367&lt;=0,"",1/$C4367^2))</f>
        <v>2.36292534166005</v>
      </c>
      <c r="F4367" s="33" t="n">
        <f aca="false">IF(OR(ROW()-設定!$B$30&lt;2,ROW()+設定!$B$30&gt;13701,N($A4367)&lt;=0,N(INDEX($A$2:$A$13701,MIN(13700,MAX(1,ROW()-1+設定!$B$30))))&lt;=0,$A4367&lt;設定!$B$28,$A4367&gt;設定!$B$29),0,IF(AND($C4367&gt;=MAX(INDEX($C$1:$C$13701,MAX(1,ROW()-設定!$B$24)):INDEX($C$1:$C$13701,MAX(1,ROW()-1))),$C4367&gt;MAX(INDEX($C$1:$C$13701,MIN(13701,ROW()+1)):INDEX($C$1:$C$13701,MIN(13701,ROW()+設定!$B$24))),$C4367&gt;=設定!$B$32,$C4367&gt;=MAX(MIN(INDEX($C$1:$C$13701,MAX(1,ROW()-設定!$B$26)):INDEX($C$1:$C$13701,MAX(1,ROW()-1))),MIN(INDEX($C$1:$C$13701,MIN(13701,ROW()+1)):INDEX($C$1:$C$13701,MIN(13701,ROW()+設定!$B$26))))*10^(設定!$B$27/20)),1,0))</f>
        <v>0</v>
      </c>
      <c r="G4367" s="33" t="n">
        <f aca="false">$G4366+IF($F4367=1,1,0)</f>
        <v>2</v>
      </c>
      <c r="H4367" s="0" t="str">
        <f aca="false">IF($F4367=1,$G4367,"")</f>
        <v/>
      </c>
    </row>
    <row r="4368" customFormat="false" ht="15" hidden="false" customHeight="false" outlineLevel="0" collapsed="false">
      <c r="A4368" s="30" t="n">
        <v>682.1875</v>
      </c>
      <c r="B4368" s="31" t="n">
        <v>-4.0379</v>
      </c>
      <c r="C4368" s="32" t="n">
        <f aca="false">IF($A4368="","",IF(設定!$B$21="dB",10^($B4368/20),ABS($B4368)))</f>
        <v>0.628210223741405</v>
      </c>
      <c r="D4368" s="32" t="n">
        <f aca="false">IF($A4368="","",$A4368^2)</f>
        <v>465379.78515625</v>
      </c>
      <c r="E4368" s="32" t="n">
        <f aca="false">IF($A4368="","",IF($C4368&lt;=0,"",1/$C4368^2))</f>
        <v>2.53390308345144</v>
      </c>
      <c r="F4368" s="33" t="n">
        <f aca="false">IF(OR(ROW()-設定!$B$30&lt;2,ROW()+設定!$B$30&gt;13701,N($A4368)&lt;=0,N(INDEX($A$2:$A$13701,MIN(13700,MAX(1,ROW()-1+設定!$B$30))))&lt;=0,$A4368&lt;設定!$B$28,$A4368&gt;設定!$B$29),0,IF(AND($C4368&gt;=MAX(INDEX($C$1:$C$13701,MAX(1,ROW()-設定!$B$24)):INDEX($C$1:$C$13701,MAX(1,ROW()-1))),$C4368&gt;MAX(INDEX($C$1:$C$13701,MIN(13701,ROW()+1)):INDEX($C$1:$C$13701,MIN(13701,ROW()+設定!$B$24))),$C4368&gt;=設定!$B$32,$C4368&gt;=MAX(MIN(INDEX($C$1:$C$13701,MAX(1,ROW()-設定!$B$26)):INDEX($C$1:$C$13701,MAX(1,ROW()-1))),MIN(INDEX($C$1:$C$13701,MIN(13701,ROW()+1)):INDEX($C$1:$C$13701,MIN(13701,ROW()+設定!$B$26))))*10^(設定!$B$27/20)),1,0))</f>
        <v>0</v>
      </c>
      <c r="G4368" s="33" t="n">
        <f aca="false">$G4367+IF($F4368=1,1,0)</f>
        <v>2</v>
      </c>
      <c r="H4368" s="0" t="str">
        <f aca="false">IF($F4368=1,$G4368,"")</f>
        <v/>
      </c>
    </row>
    <row r="4369" customFormat="false" ht="15" hidden="false" customHeight="false" outlineLevel="0" collapsed="false">
      <c r="A4369" s="30" t="n">
        <v>682.34375</v>
      </c>
      <c r="B4369" s="31" t="n">
        <v>-3.9113</v>
      </c>
      <c r="C4369" s="32" t="n">
        <f aca="false">IF($A4369="","",IF(設定!$B$21="dB",10^($B4369/20),ABS($B4369)))</f>
        <v>0.63743367045275</v>
      </c>
      <c r="D4369" s="32" t="n">
        <f aca="false">IF($A4369="","",$A4369^2)</f>
        <v>465592.993164063</v>
      </c>
      <c r="E4369" s="32" t="n">
        <f aca="false">IF($A4369="","",IF($C4369&lt;=0,"",1/$C4369^2))</f>
        <v>2.46110419113557</v>
      </c>
      <c r="F4369" s="33" t="n">
        <f aca="false">IF(OR(ROW()-設定!$B$30&lt;2,ROW()+設定!$B$30&gt;13701,N($A4369)&lt;=0,N(INDEX($A$2:$A$13701,MIN(13700,MAX(1,ROW()-1+設定!$B$30))))&lt;=0,$A4369&lt;設定!$B$28,$A4369&gt;設定!$B$29),0,IF(AND($C4369&gt;=MAX(INDEX($C$1:$C$13701,MAX(1,ROW()-設定!$B$24)):INDEX($C$1:$C$13701,MAX(1,ROW()-1))),$C4369&gt;MAX(INDEX($C$1:$C$13701,MIN(13701,ROW()+1)):INDEX($C$1:$C$13701,MIN(13701,ROW()+設定!$B$24))),$C4369&gt;=設定!$B$32,$C4369&gt;=MAX(MIN(INDEX($C$1:$C$13701,MAX(1,ROW()-設定!$B$26)):INDEX($C$1:$C$13701,MAX(1,ROW()-1))),MIN(INDEX($C$1:$C$13701,MIN(13701,ROW()+1)):INDEX($C$1:$C$13701,MIN(13701,ROW()+設定!$B$26))))*10^(設定!$B$27/20)),1,0))</f>
        <v>0</v>
      </c>
      <c r="G4369" s="33" t="n">
        <f aca="false">$G4368+IF($F4369=1,1,0)</f>
        <v>2</v>
      </c>
      <c r="H4369" s="0" t="str">
        <f aca="false">IF($F4369=1,$G4369,"")</f>
        <v/>
      </c>
    </row>
    <row r="4370" customFormat="false" ht="15" hidden="false" customHeight="false" outlineLevel="0" collapsed="false">
      <c r="A4370" s="30" t="n">
        <v>682.5</v>
      </c>
      <c r="B4370" s="31" t="n">
        <v>-4.4284</v>
      </c>
      <c r="C4370" s="32" t="n">
        <f aca="false">IF($A4370="","",IF(設定!$B$21="dB",10^($B4370/20),ABS($B4370)))</f>
        <v>0.60059263196978</v>
      </c>
      <c r="D4370" s="32" t="n">
        <f aca="false">IF($A4370="","",$A4370^2)</f>
        <v>465806.25</v>
      </c>
      <c r="E4370" s="32" t="n">
        <f aca="false">IF($A4370="","",IF($C4370&lt;=0,"",1/$C4370^2))</f>
        <v>2.77229856395317</v>
      </c>
      <c r="F4370" s="33" t="n">
        <f aca="false">IF(OR(ROW()-設定!$B$30&lt;2,ROW()+設定!$B$30&gt;13701,N($A4370)&lt;=0,N(INDEX($A$2:$A$13701,MIN(13700,MAX(1,ROW()-1+設定!$B$30))))&lt;=0,$A4370&lt;設定!$B$28,$A4370&gt;設定!$B$29),0,IF(AND($C4370&gt;=MAX(INDEX($C$1:$C$13701,MAX(1,ROW()-設定!$B$24)):INDEX($C$1:$C$13701,MAX(1,ROW()-1))),$C4370&gt;MAX(INDEX($C$1:$C$13701,MIN(13701,ROW()+1)):INDEX($C$1:$C$13701,MIN(13701,ROW()+設定!$B$24))),$C4370&gt;=設定!$B$32,$C4370&gt;=MAX(MIN(INDEX($C$1:$C$13701,MAX(1,ROW()-設定!$B$26)):INDEX($C$1:$C$13701,MAX(1,ROW()-1))),MIN(INDEX($C$1:$C$13701,MIN(13701,ROW()+1)):INDEX($C$1:$C$13701,MIN(13701,ROW()+設定!$B$26))))*10^(設定!$B$27/20)),1,0))</f>
        <v>0</v>
      </c>
      <c r="G4370" s="33" t="n">
        <f aca="false">$G4369+IF($F4370=1,1,0)</f>
        <v>2</v>
      </c>
      <c r="H4370" s="0" t="str">
        <f aca="false">IF($F4370=1,$G4370,"")</f>
        <v/>
      </c>
    </row>
    <row r="4371" customFormat="false" ht="15" hidden="false" customHeight="false" outlineLevel="0" collapsed="false">
      <c r="A4371" s="30" t="n">
        <v>682.65625</v>
      </c>
      <c r="B4371" s="31" t="n">
        <v>-4.6122</v>
      </c>
      <c r="C4371" s="32" t="n">
        <f aca="false">IF($A4371="","",IF(設定!$B$21="dB",10^($B4371/20),ABS($B4371)))</f>
        <v>0.588017159729817</v>
      </c>
      <c r="D4371" s="32" t="n">
        <f aca="false">IF($A4371="","",$A4371^2)</f>
        <v>466019.555664063</v>
      </c>
      <c r="E4371" s="32" t="n">
        <f aca="false">IF($A4371="","",IF($C4371&lt;=0,"",1/$C4371^2))</f>
        <v>2.89214458132876</v>
      </c>
      <c r="F4371" s="33" t="n">
        <f aca="false">IF(OR(ROW()-設定!$B$30&lt;2,ROW()+設定!$B$30&gt;13701,N($A4371)&lt;=0,N(INDEX($A$2:$A$13701,MIN(13700,MAX(1,ROW()-1+設定!$B$30))))&lt;=0,$A4371&lt;設定!$B$28,$A4371&gt;設定!$B$29),0,IF(AND($C4371&gt;=MAX(INDEX($C$1:$C$13701,MAX(1,ROW()-設定!$B$24)):INDEX($C$1:$C$13701,MAX(1,ROW()-1))),$C4371&gt;MAX(INDEX($C$1:$C$13701,MIN(13701,ROW()+1)):INDEX($C$1:$C$13701,MIN(13701,ROW()+設定!$B$24))),$C4371&gt;=設定!$B$32,$C4371&gt;=MAX(MIN(INDEX($C$1:$C$13701,MAX(1,ROW()-設定!$B$26)):INDEX($C$1:$C$13701,MAX(1,ROW()-1))),MIN(INDEX($C$1:$C$13701,MIN(13701,ROW()+1)):INDEX($C$1:$C$13701,MIN(13701,ROW()+設定!$B$26))))*10^(設定!$B$27/20)),1,0))</f>
        <v>0</v>
      </c>
      <c r="G4371" s="33" t="n">
        <f aca="false">$G4370+IF($F4371=1,1,0)</f>
        <v>2</v>
      </c>
      <c r="H4371" s="0" t="str">
        <f aca="false">IF($F4371=1,$G4371,"")</f>
        <v/>
      </c>
    </row>
    <row r="4372" customFormat="false" ht="15" hidden="false" customHeight="false" outlineLevel="0" collapsed="false">
      <c r="A4372" s="30" t="n">
        <v>682.8125</v>
      </c>
      <c r="B4372" s="31" t="n">
        <v>-4.6865</v>
      </c>
      <c r="C4372" s="32" t="n">
        <f aca="false">IF($A4372="","",IF(設定!$B$21="dB",10^($B4372/20),ABS($B4372)))</f>
        <v>0.583008652201522</v>
      </c>
      <c r="D4372" s="32" t="n">
        <f aca="false">IF($A4372="","",$A4372^2)</f>
        <v>466232.91015625</v>
      </c>
      <c r="E4372" s="32" t="n">
        <f aca="false">IF($A4372="","",IF($C4372&lt;=0,"",1/$C4372^2))</f>
        <v>2.94204966624062</v>
      </c>
      <c r="F4372" s="33" t="n">
        <f aca="false">IF(OR(ROW()-設定!$B$30&lt;2,ROW()+設定!$B$30&gt;13701,N($A4372)&lt;=0,N(INDEX($A$2:$A$13701,MIN(13700,MAX(1,ROW()-1+設定!$B$30))))&lt;=0,$A4372&lt;設定!$B$28,$A4372&gt;設定!$B$29),0,IF(AND($C4372&gt;=MAX(INDEX($C$1:$C$13701,MAX(1,ROW()-設定!$B$24)):INDEX($C$1:$C$13701,MAX(1,ROW()-1))),$C4372&gt;MAX(INDEX($C$1:$C$13701,MIN(13701,ROW()+1)):INDEX($C$1:$C$13701,MIN(13701,ROW()+設定!$B$24))),$C4372&gt;=設定!$B$32,$C4372&gt;=MAX(MIN(INDEX($C$1:$C$13701,MAX(1,ROW()-設定!$B$26)):INDEX($C$1:$C$13701,MAX(1,ROW()-1))),MIN(INDEX($C$1:$C$13701,MIN(13701,ROW()+1)):INDEX($C$1:$C$13701,MIN(13701,ROW()+設定!$B$26))))*10^(設定!$B$27/20)),1,0))</f>
        <v>0</v>
      </c>
      <c r="G4372" s="33" t="n">
        <f aca="false">$G4371+IF($F4372=1,1,0)</f>
        <v>2</v>
      </c>
      <c r="H4372" s="0" t="str">
        <f aca="false">IF($F4372=1,$G4372,"")</f>
        <v/>
      </c>
    </row>
    <row r="4373" customFormat="false" ht="15" hidden="false" customHeight="false" outlineLevel="0" collapsed="false">
      <c r="A4373" s="30" t="n">
        <v>682.96875</v>
      </c>
      <c r="B4373" s="31" t="n">
        <v>-5.1214</v>
      </c>
      <c r="C4373" s="32" t="n">
        <f aca="false">IF($A4373="","",IF(設定!$B$21="dB",10^($B4373/20),ABS($B4373)))</f>
        <v>0.554536325058998</v>
      </c>
      <c r="D4373" s="32" t="n">
        <f aca="false">IF($A4373="","",$A4373^2)</f>
        <v>466446.313476563</v>
      </c>
      <c r="E4373" s="32" t="n">
        <f aca="false">IF($A4373="","",IF($C4373&lt;=0,"",1/$C4373^2))</f>
        <v>3.25192110041414</v>
      </c>
      <c r="F4373" s="33" t="n">
        <f aca="false">IF(OR(ROW()-設定!$B$30&lt;2,ROW()+設定!$B$30&gt;13701,N($A4373)&lt;=0,N(INDEX($A$2:$A$13701,MIN(13700,MAX(1,ROW()-1+設定!$B$30))))&lt;=0,$A4373&lt;設定!$B$28,$A4373&gt;設定!$B$29),0,IF(AND($C4373&gt;=MAX(INDEX($C$1:$C$13701,MAX(1,ROW()-設定!$B$24)):INDEX($C$1:$C$13701,MAX(1,ROW()-1))),$C4373&gt;MAX(INDEX($C$1:$C$13701,MIN(13701,ROW()+1)):INDEX($C$1:$C$13701,MIN(13701,ROW()+設定!$B$24))),$C4373&gt;=設定!$B$32,$C4373&gt;=MAX(MIN(INDEX($C$1:$C$13701,MAX(1,ROW()-設定!$B$26)):INDEX($C$1:$C$13701,MAX(1,ROW()-1))),MIN(INDEX($C$1:$C$13701,MIN(13701,ROW()+1)):INDEX($C$1:$C$13701,MIN(13701,ROW()+設定!$B$26))))*10^(設定!$B$27/20)),1,0))</f>
        <v>0</v>
      </c>
      <c r="G4373" s="33" t="n">
        <f aca="false">$G4372+IF($F4373=1,1,0)</f>
        <v>2</v>
      </c>
      <c r="H4373" s="0" t="str">
        <f aca="false">IF($F4373=1,$G4373,"")</f>
        <v/>
      </c>
    </row>
    <row r="4374" customFormat="false" ht="15" hidden="false" customHeight="false" outlineLevel="0" collapsed="false">
      <c r="A4374" s="30" t="n">
        <v>683.125</v>
      </c>
      <c r="B4374" s="31" t="n">
        <v>-5.2043</v>
      </c>
      <c r="C4374" s="32" t="n">
        <f aca="false">IF($A4374="","",IF(設定!$B$21="dB",10^($B4374/20),ABS($B4374)))</f>
        <v>0.549268887793129</v>
      </c>
      <c r="D4374" s="32" t="n">
        <f aca="false">IF($A4374="","",$A4374^2)</f>
        <v>466659.765625</v>
      </c>
      <c r="E4374" s="32" t="n">
        <f aca="false">IF($A4374="","",IF($C4374&lt;=0,"",1/$C4374^2))</f>
        <v>3.31459140604747</v>
      </c>
      <c r="F4374" s="33" t="n">
        <f aca="false">IF(OR(ROW()-設定!$B$30&lt;2,ROW()+設定!$B$30&gt;13701,N($A4374)&lt;=0,N(INDEX($A$2:$A$13701,MIN(13700,MAX(1,ROW()-1+設定!$B$30))))&lt;=0,$A4374&lt;設定!$B$28,$A4374&gt;設定!$B$29),0,IF(AND($C4374&gt;=MAX(INDEX($C$1:$C$13701,MAX(1,ROW()-設定!$B$24)):INDEX($C$1:$C$13701,MAX(1,ROW()-1))),$C4374&gt;MAX(INDEX($C$1:$C$13701,MIN(13701,ROW()+1)):INDEX($C$1:$C$13701,MIN(13701,ROW()+設定!$B$24))),$C4374&gt;=設定!$B$32,$C4374&gt;=MAX(MIN(INDEX($C$1:$C$13701,MAX(1,ROW()-設定!$B$26)):INDEX($C$1:$C$13701,MAX(1,ROW()-1))),MIN(INDEX($C$1:$C$13701,MIN(13701,ROW()+1)):INDEX($C$1:$C$13701,MIN(13701,ROW()+設定!$B$26))))*10^(設定!$B$27/20)),1,0))</f>
        <v>0</v>
      </c>
      <c r="G4374" s="33" t="n">
        <f aca="false">$G4373+IF($F4374=1,1,0)</f>
        <v>2</v>
      </c>
      <c r="H4374" s="0" t="str">
        <f aca="false">IF($F4374=1,$G4374,"")</f>
        <v/>
      </c>
    </row>
    <row r="4375" customFormat="false" ht="15" hidden="false" customHeight="false" outlineLevel="0" collapsed="false">
      <c r="A4375" s="30" t="n">
        <v>683.28125</v>
      </c>
      <c r="B4375" s="31" t="n">
        <v>-5.4921</v>
      </c>
      <c r="C4375" s="32" t="n">
        <f aca="false">IF($A4375="","",IF(設定!$B$21="dB",10^($B4375/20),ABS($B4375)))</f>
        <v>0.531367514488905</v>
      </c>
      <c r="D4375" s="32" t="n">
        <f aca="false">IF($A4375="","",$A4375^2)</f>
        <v>466873.266601563</v>
      </c>
      <c r="E4375" s="32" t="n">
        <f aca="false">IF($A4375="","",IF($C4375&lt;=0,"",1/$C4375^2))</f>
        <v>3.54168555364934</v>
      </c>
      <c r="F4375" s="33" t="n">
        <f aca="false">IF(OR(ROW()-設定!$B$30&lt;2,ROW()+設定!$B$30&gt;13701,N($A4375)&lt;=0,N(INDEX($A$2:$A$13701,MIN(13700,MAX(1,ROW()-1+設定!$B$30))))&lt;=0,$A4375&lt;設定!$B$28,$A4375&gt;設定!$B$29),0,IF(AND($C4375&gt;=MAX(INDEX($C$1:$C$13701,MAX(1,ROW()-設定!$B$24)):INDEX($C$1:$C$13701,MAX(1,ROW()-1))),$C4375&gt;MAX(INDEX($C$1:$C$13701,MIN(13701,ROW()+1)):INDEX($C$1:$C$13701,MIN(13701,ROW()+設定!$B$24))),$C4375&gt;=設定!$B$32,$C4375&gt;=MAX(MIN(INDEX($C$1:$C$13701,MAX(1,ROW()-設定!$B$26)):INDEX($C$1:$C$13701,MAX(1,ROW()-1))),MIN(INDEX($C$1:$C$13701,MIN(13701,ROW()+1)):INDEX($C$1:$C$13701,MIN(13701,ROW()+設定!$B$26))))*10^(設定!$B$27/20)),1,0))</f>
        <v>0</v>
      </c>
      <c r="G4375" s="33" t="n">
        <f aca="false">$G4374+IF($F4375=1,1,0)</f>
        <v>2</v>
      </c>
      <c r="H4375" s="0" t="str">
        <f aca="false">IF($F4375=1,$G4375,"")</f>
        <v/>
      </c>
    </row>
    <row r="4376" customFormat="false" ht="15" hidden="false" customHeight="false" outlineLevel="0" collapsed="false">
      <c r="A4376" s="30" t="n">
        <v>683.4375</v>
      </c>
      <c r="B4376" s="31" t="n">
        <v>-5.6474</v>
      </c>
      <c r="C4376" s="32" t="n">
        <f aca="false">IF($A4376="","",IF(設定!$B$21="dB",10^($B4376/20),ABS($B4376)))</f>
        <v>0.521951319710018</v>
      </c>
      <c r="D4376" s="32" t="n">
        <f aca="false">IF($A4376="","",$A4376^2)</f>
        <v>467086.81640625</v>
      </c>
      <c r="E4376" s="32" t="n">
        <f aca="false">IF($A4376="","",IF($C4376&lt;=0,"",1/$C4376^2))</f>
        <v>3.67062484628455</v>
      </c>
      <c r="F4376" s="33" t="n">
        <f aca="false">IF(OR(ROW()-設定!$B$30&lt;2,ROW()+設定!$B$30&gt;13701,N($A4376)&lt;=0,N(INDEX($A$2:$A$13701,MIN(13700,MAX(1,ROW()-1+設定!$B$30))))&lt;=0,$A4376&lt;設定!$B$28,$A4376&gt;設定!$B$29),0,IF(AND($C4376&gt;=MAX(INDEX($C$1:$C$13701,MAX(1,ROW()-設定!$B$24)):INDEX($C$1:$C$13701,MAX(1,ROW()-1))),$C4376&gt;MAX(INDEX($C$1:$C$13701,MIN(13701,ROW()+1)):INDEX($C$1:$C$13701,MIN(13701,ROW()+設定!$B$24))),$C4376&gt;=設定!$B$32,$C4376&gt;=MAX(MIN(INDEX($C$1:$C$13701,MAX(1,ROW()-設定!$B$26)):INDEX($C$1:$C$13701,MAX(1,ROW()-1))),MIN(INDEX($C$1:$C$13701,MIN(13701,ROW()+1)):INDEX($C$1:$C$13701,MIN(13701,ROW()+設定!$B$26))))*10^(設定!$B$27/20)),1,0))</f>
        <v>0</v>
      </c>
      <c r="G4376" s="33" t="n">
        <f aca="false">$G4375+IF($F4376=1,1,0)</f>
        <v>2</v>
      </c>
      <c r="H4376" s="0" t="str">
        <f aca="false">IF($F4376=1,$G4376,"")</f>
        <v/>
      </c>
    </row>
    <row r="4377" customFormat="false" ht="15" hidden="false" customHeight="false" outlineLevel="0" collapsed="false">
      <c r="A4377" s="30" t="n">
        <v>683.59375</v>
      </c>
      <c r="B4377" s="31" t="n">
        <v>-5.7757</v>
      </c>
      <c r="C4377" s="32" t="n">
        <f aca="false">IF($A4377="","",IF(設定!$B$21="dB",10^($B4377/20),ABS($B4377)))</f>
        <v>0.514298194872389</v>
      </c>
      <c r="D4377" s="32" t="n">
        <f aca="false">IF($A4377="","",$A4377^2)</f>
        <v>467300.415039063</v>
      </c>
      <c r="E4377" s="32" t="n">
        <f aca="false">IF($A4377="","",IF($C4377&lt;=0,"",1/$C4377^2))</f>
        <v>3.78068069764213</v>
      </c>
      <c r="F4377" s="33" t="n">
        <f aca="false">IF(OR(ROW()-設定!$B$30&lt;2,ROW()+設定!$B$30&gt;13701,N($A4377)&lt;=0,N(INDEX($A$2:$A$13701,MIN(13700,MAX(1,ROW()-1+設定!$B$30))))&lt;=0,$A4377&lt;設定!$B$28,$A4377&gt;設定!$B$29),0,IF(AND($C4377&gt;=MAX(INDEX($C$1:$C$13701,MAX(1,ROW()-設定!$B$24)):INDEX($C$1:$C$13701,MAX(1,ROW()-1))),$C4377&gt;MAX(INDEX($C$1:$C$13701,MIN(13701,ROW()+1)):INDEX($C$1:$C$13701,MIN(13701,ROW()+設定!$B$24))),$C4377&gt;=設定!$B$32,$C4377&gt;=MAX(MIN(INDEX($C$1:$C$13701,MAX(1,ROW()-設定!$B$26)):INDEX($C$1:$C$13701,MAX(1,ROW()-1))),MIN(INDEX($C$1:$C$13701,MIN(13701,ROW()+1)):INDEX($C$1:$C$13701,MIN(13701,ROW()+設定!$B$26))))*10^(設定!$B$27/20)),1,0))</f>
        <v>0</v>
      </c>
      <c r="G4377" s="33" t="n">
        <f aca="false">$G4376+IF($F4377=1,1,0)</f>
        <v>2</v>
      </c>
      <c r="H4377" s="0" t="str">
        <f aca="false">IF($F4377=1,$G4377,"")</f>
        <v/>
      </c>
    </row>
    <row r="4378" customFormat="false" ht="15" hidden="false" customHeight="false" outlineLevel="0" collapsed="false">
      <c r="A4378" s="30" t="n">
        <v>683.75</v>
      </c>
      <c r="B4378" s="31" t="n">
        <v>-5.9483</v>
      </c>
      <c r="C4378" s="32" t="n">
        <f aca="false">IF($A4378="","",IF(設定!$B$21="dB",10^($B4378/20),ABS($B4378)))</f>
        <v>0.504179287282143</v>
      </c>
      <c r="D4378" s="32" t="n">
        <f aca="false">IF($A4378="","",$A4378^2)</f>
        <v>467514.0625</v>
      </c>
      <c r="E4378" s="32" t="n">
        <f aca="false">IF($A4378="","",IF($C4378&lt;=0,"",1/$C4378^2))</f>
        <v>3.93396054571365</v>
      </c>
      <c r="F4378" s="33" t="n">
        <f aca="false">IF(OR(ROW()-設定!$B$30&lt;2,ROW()+設定!$B$30&gt;13701,N($A4378)&lt;=0,N(INDEX($A$2:$A$13701,MIN(13700,MAX(1,ROW()-1+設定!$B$30))))&lt;=0,$A4378&lt;設定!$B$28,$A4378&gt;設定!$B$29),0,IF(AND($C4378&gt;=MAX(INDEX($C$1:$C$13701,MAX(1,ROW()-設定!$B$24)):INDEX($C$1:$C$13701,MAX(1,ROW()-1))),$C4378&gt;MAX(INDEX($C$1:$C$13701,MIN(13701,ROW()+1)):INDEX($C$1:$C$13701,MIN(13701,ROW()+設定!$B$24))),$C4378&gt;=設定!$B$32,$C4378&gt;=MAX(MIN(INDEX($C$1:$C$13701,MAX(1,ROW()-設定!$B$26)):INDEX($C$1:$C$13701,MAX(1,ROW()-1))),MIN(INDEX($C$1:$C$13701,MIN(13701,ROW()+1)):INDEX($C$1:$C$13701,MIN(13701,ROW()+設定!$B$26))))*10^(設定!$B$27/20)),1,0))</f>
        <v>0</v>
      </c>
      <c r="G4378" s="33" t="n">
        <f aca="false">$G4377+IF($F4378=1,1,0)</f>
        <v>2</v>
      </c>
      <c r="H4378" s="0" t="str">
        <f aca="false">IF($F4378=1,$G4378,"")</f>
        <v/>
      </c>
    </row>
    <row r="4379" customFormat="false" ht="15" hidden="false" customHeight="false" outlineLevel="0" collapsed="false">
      <c r="A4379" s="30" t="n">
        <v>683.90625</v>
      </c>
      <c r="B4379" s="31" t="n">
        <v>-6.0915</v>
      </c>
      <c r="C4379" s="32" t="n">
        <f aca="false">IF($A4379="","",IF(設定!$B$21="dB",10^($B4379/20),ABS($B4379)))</f>
        <v>0.495935275012516</v>
      </c>
      <c r="D4379" s="32" t="n">
        <f aca="false">IF($A4379="","",$A4379^2)</f>
        <v>467727.758789063</v>
      </c>
      <c r="E4379" s="32" t="n">
        <f aca="false">IF($A4379="","",IF($C4379&lt;=0,"",1/$C4379^2))</f>
        <v>4.06583733963499</v>
      </c>
      <c r="F4379" s="33" t="n">
        <f aca="false">IF(OR(ROW()-設定!$B$30&lt;2,ROW()+設定!$B$30&gt;13701,N($A4379)&lt;=0,N(INDEX($A$2:$A$13701,MIN(13700,MAX(1,ROW()-1+設定!$B$30))))&lt;=0,$A4379&lt;設定!$B$28,$A4379&gt;設定!$B$29),0,IF(AND($C4379&gt;=MAX(INDEX($C$1:$C$13701,MAX(1,ROW()-設定!$B$24)):INDEX($C$1:$C$13701,MAX(1,ROW()-1))),$C4379&gt;MAX(INDEX($C$1:$C$13701,MIN(13701,ROW()+1)):INDEX($C$1:$C$13701,MIN(13701,ROW()+設定!$B$24))),$C4379&gt;=設定!$B$32,$C4379&gt;=MAX(MIN(INDEX($C$1:$C$13701,MAX(1,ROW()-設定!$B$26)):INDEX($C$1:$C$13701,MAX(1,ROW()-1))),MIN(INDEX($C$1:$C$13701,MIN(13701,ROW()+1)):INDEX($C$1:$C$13701,MIN(13701,ROW()+設定!$B$26))))*10^(設定!$B$27/20)),1,0))</f>
        <v>0</v>
      </c>
      <c r="G4379" s="33" t="n">
        <f aca="false">$G4378+IF($F4379=1,1,0)</f>
        <v>2</v>
      </c>
      <c r="H4379" s="0" t="str">
        <f aca="false">IF($F4379=1,$G4379,"")</f>
        <v/>
      </c>
    </row>
    <row r="4380" customFormat="false" ht="15" hidden="false" customHeight="false" outlineLevel="0" collapsed="false">
      <c r="A4380" s="30" t="n">
        <v>684.0625</v>
      </c>
      <c r="B4380" s="31" t="n">
        <v>-6.3532</v>
      </c>
      <c r="C4380" s="32" t="n">
        <f aca="false">IF($A4380="","",IF(設定!$B$21="dB",10^($B4380/20),ABS($B4380)))</f>
        <v>0.481215934836663</v>
      </c>
      <c r="D4380" s="32" t="n">
        <f aca="false">IF($A4380="","",$A4380^2)</f>
        <v>467941.50390625</v>
      </c>
      <c r="E4380" s="32" t="n">
        <f aca="false">IF($A4380="","",IF($C4380&lt;=0,"",1/$C4380^2))</f>
        <v>4.31837149001461</v>
      </c>
      <c r="F4380" s="33" t="n">
        <f aca="false">IF(OR(ROW()-設定!$B$30&lt;2,ROW()+設定!$B$30&gt;13701,N($A4380)&lt;=0,N(INDEX($A$2:$A$13701,MIN(13700,MAX(1,ROW()-1+設定!$B$30))))&lt;=0,$A4380&lt;設定!$B$28,$A4380&gt;設定!$B$29),0,IF(AND($C4380&gt;=MAX(INDEX($C$1:$C$13701,MAX(1,ROW()-設定!$B$24)):INDEX($C$1:$C$13701,MAX(1,ROW()-1))),$C4380&gt;MAX(INDEX($C$1:$C$13701,MIN(13701,ROW()+1)):INDEX($C$1:$C$13701,MIN(13701,ROW()+設定!$B$24))),$C4380&gt;=設定!$B$32,$C4380&gt;=MAX(MIN(INDEX($C$1:$C$13701,MAX(1,ROW()-設定!$B$26)):INDEX($C$1:$C$13701,MAX(1,ROW()-1))),MIN(INDEX($C$1:$C$13701,MIN(13701,ROW()+1)):INDEX($C$1:$C$13701,MIN(13701,ROW()+設定!$B$26))))*10^(設定!$B$27/20)),1,0))</f>
        <v>0</v>
      </c>
      <c r="G4380" s="33" t="n">
        <f aca="false">$G4379+IF($F4380=1,1,0)</f>
        <v>2</v>
      </c>
      <c r="H4380" s="0" t="str">
        <f aca="false">IF($F4380=1,$G4380,"")</f>
        <v/>
      </c>
    </row>
    <row r="4381" customFormat="false" ht="15" hidden="false" customHeight="false" outlineLevel="0" collapsed="false">
      <c r="A4381" s="30" t="n">
        <v>684.21875</v>
      </c>
      <c r="B4381" s="31" t="n">
        <v>-6.5506</v>
      </c>
      <c r="C4381" s="32" t="n">
        <f aca="false">IF($A4381="","",IF(設定!$B$21="dB",10^($B4381/20),ABS($B4381)))</f>
        <v>0.470402910321767</v>
      </c>
      <c r="D4381" s="32" t="n">
        <f aca="false">IF($A4381="","",$A4381^2)</f>
        <v>468155.297851563</v>
      </c>
      <c r="E4381" s="32" t="n">
        <f aca="false">IF($A4381="","",IF($C4381&lt;=0,"",1/$C4381^2))</f>
        <v>4.51918374893072</v>
      </c>
      <c r="F4381" s="33" t="n">
        <f aca="false">IF(OR(ROW()-設定!$B$30&lt;2,ROW()+設定!$B$30&gt;13701,N($A4381)&lt;=0,N(INDEX($A$2:$A$13701,MIN(13700,MAX(1,ROW()-1+設定!$B$30))))&lt;=0,$A4381&lt;設定!$B$28,$A4381&gt;設定!$B$29),0,IF(AND($C4381&gt;=MAX(INDEX($C$1:$C$13701,MAX(1,ROW()-設定!$B$24)):INDEX($C$1:$C$13701,MAX(1,ROW()-1))),$C4381&gt;MAX(INDEX($C$1:$C$13701,MIN(13701,ROW()+1)):INDEX($C$1:$C$13701,MIN(13701,ROW()+設定!$B$24))),$C4381&gt;=設定!$B$32,$C4381&gt;=MAX(MIN(INDEX($C$1:$C$13701,MAX(1,ROW()-設定!$B$26)):INDEX($C$1:$C$13701,MAX(1,ROW()-1))),MIN(INDEX($C$1:$C$13701,MIN(13701,ROW()+1)):INDEX($C$1:$C$13701,MIN(13701,ROW()+設定!$B$26))))*10^(設定!$B$27/20)),1,0))</f>
        <v>0</v>
      </c>
      <c r="G4381" s="33" t="n">
        <f aca="false">$G4380+IF($F4381=1,1,0)</f>
        <v>2</v>
      </c>
      <c r="H4381" s="0" t="str">
        <f aca="false">IF($F4381=1,$G4381,"")</f>
        <v/>
      </c>
    </row>
    <row r="4382" customFormat="false" ht="15" hidden="false" customHeight="false" outlineLevel="0" collapsed="false">
      <c r="A4382" s="30" t="n">
        <v>684.375</v>
      </c>
      <c r="B4382" s="31" t="n">
        <v>-6.8522</v>
      </c>
      <c r="C4382" s="32" t="n">
        <f aca="false">IF($A4382="","",IF(設定!$B$21="dB",10^($B4382/20),ABS($B4382)))</f>
        <v>0.454349443026348</v>
      </c>
      <c r="D4382" s="32" t="n">
        <f aca="false">IF($A4382="","",$A4382^2)</f>
        <v>468369.140625</v>
      </c>
      <c r="E4382" s="32" t="n">
        <f aca="false">IF($A4382="","",IF($C4382&lt;=0,"",1/$C4382^2))</f>
        <v>4.84417696293507</v>
      </c>
      <c r="F4382" s="33" t="n">
        <f aca="false">IF(OR(ROW()-設定!$B$30&lt;2,ROW()+設定!$B$30&gt;13701,N($A4382)&lt;=0,N(INDEX($A$2:$A$13701,MIN(13700,MAX(1,ROW()-1+設定!$B$30))))&lt;=0,$A4382&lt;設定!$B$28,$A4382&gt;設定!$B$29),0,IF(AND($C4382&gt;=MAX(INDEX($C$1:$C$13701,MAX(1,ROW()-設定!$B$24)):INDEX($C$1:$C$13701,MAX(1,ROW()-1))),$C4382&gt;MAX(INDEX($C$1:$C$13701,MIN(13701,ROW()+1)):INDEX($C$1:$C$13701,MIN(13701,ROW()+設定!$B$24))),$C4382&gt;=設定!$B$32,$C4382&gt;=MAX(MIN(INDEX($C$1:$C$13701,MAX(1,ROW()-設定!$B$26)):INDEX($C$1:$C$13701,MAX(1,ROW()-1))),MIN(INDEX($C$1:$C$13701,MIN(13701,ROW()+1)):INDEX($C$1:$C$13701,MIN(13701,ROW()+設定!$B$26))))*10^(設定!$B$27/20)),1,0))</f>
        <v>0</v>
      </c>
      <c r="G4382" s="33" t="n">
        <f aca="false">$G4381+IF($F4382=1,1,0)</f>
        <v>2</v>
      </c>
      <c r="H4382" s="0" t="str">
        <f aca="false">IF($F4382=1,$G4382,"")</f>
        <v/>
      </c>
    </row>
    <row r="4383" customFormat="false" ht="15" hidden="false" customHeight="false" outlineLevel="0" collapsed="false">
      <c r="A4383" s="30" t="n">
        <v>684.53125</v>
      </c>
      <c r="B4383" s="31" t="n">
        <v>-7.205</v>
      </c>
      <c r="C4383" s="32" t="n">
        <f aca="false">IF($A4383="","",IF(設定!$B$21="dB",10^($B4383/20),ABS($B4383)))</f>
        <v>0.436264625838074</v>
      </c>
      <c r="D4383" s="32" t="n">
        <f aca="false">IF($A4383="","",$A4383^2)</f>
        <v>468583.032226563</v>
      </c>
      <c r="E4383" s="32" t="n">
        <f aca="false">IF($A4383="","",IF($C4383&lt;=0,"",1/$C4383^2))</f>
        <v>5.2541201511008</v>
      </c>
      <c r="F4383" s="33" t="n">
        <f aca="false">IF(OR(ROW()-設定!$B$30&lt;2,ROW()+設定!$B$30&gt;13701,N($A4383)&lt;=0,N(INDEX($A$2:$A$13701,MIN(13700,MAX(1,ROW()-1+設定!$B$30))))&lt;=0,$A4383&lt;設定!$B$28,$A4383&gt;設定!$B$29),0,IF(AND($C4383&gt;=MAX(INDEX($C$1:$C$13701,MAX(1,ROW()-設定!$B$24)):INDEX($C$1:$C$13701,MAX(1,ROW()-1))),$C4383&gt;MAX(INDEX($C$1:$C$13701,MIN(13701,ROW()+1)):INDEX($C$1:$C$13701,MIN(13701,ROW()+設定!$B$24))),$C4383&gt;=設定!$B$32,$C4383&gt;=MAX(MIN(INDEX($C$1:$C$13701,MAX(1,ROW()-設定!$B$26)):INDEX($C$1:$C$13701,MAX(1,ROW()-1))),MIN(INDEX($C$1:$C$13701,MIN(13701,ROW()+1)):INDEX($C$1:$C$13701,MIN(13701,ROW()+設定!$B$26))))*10^(設定!$B$27/20)),1,0))</f>
        <v>0</v>
      </c>
      <c r="G4383" s="33" t="n">
        <f aca="false">$G4382+IF($F4383=1,1,0)</f>
        <v>2</v>
      </c>
      <c r="H4383" s="0" t="str">
        <f aca="false">IF($F4383=1,$G4383,"")</f>
        <v/>
      </c>
    </row>
    <row r="4384" customFormat="false" ht="15" hidden="false" customHeight="false" outlineLevel="0" collapsed="false">
      <c r="A4384" s="30" t="n">
        <v>684.6875</v>
      </c>
      <c r="B4384" s="31" t="n">
        <v>-7.2919</v>
      </c>
      <c r="C4384" s="32" t="n">
        <f aca="false">IF($A4384="","",IF(設定!$B$21="dB",10^($B4384/20),ABS($B4384)))</f>
        <v>0.431921676324484</v>
      </c>
      <c r="D4384" s="32" t="n">
        <f aca="false">IF($A4384="","",$A4384^2)</f>
        <v>468796.97265625</v>
      </c>
      <c r="E4384" s="32" t="n">
        <f aca="false">IF($A4384="","",IF($C4384&lt;=0,"",1/$C4384^2))</f>
        <v>5.36031115101493</v>
      </c>
      <c r="F4384" s="33" t="n">
        <f aca="false">IF(OR(ROW()-設定!$B$30&lt;2,ROW()+設定!$B$30&gt;13701,N($A4384)&lt;=0,N(INDEX($A$2:$A$13701,MIN(13700,MAX(1,ROW()-1+設定!$B$30))))&lt;=0,$A4384&lt;設定!$B$28,$A4384&gt;設定!$B$29),0,IF(AND($C4384&gt;=MAX(INDEX($C$1:$C$13701,MAX(1,ROW()-設定!$B$24)):INDEX($C$1:$C$13701,MAX(1,ROW()-1))),$C4384&gt;MAX(INDEX($C$1:$C$13701,MIN(13701,ROW()+1)):INDEX($C$1:$C$13701,MIN(13701,ROW()+設定!$B$24))),$C4384&gt;=設定!$B$32,$C4384&gt;=MAX(MIN(INDEX($C$1:$C$13701,MAX(1,ROW()-設定!$B$26)):INDEX($C$1:$C$13701,MAX(1,ROW()-1))),MIN(INDEX($C$1:$C$13701,MIN(13701,ROW()+1)):INDEX($C$1:$C$13701,MIN(13701,ROW()+設定!$B$26))))*10^(設定!$B$27/20)),1,0))</f>
        <v>0</v>
      </c>
      <c r="G4384" s="33" t="n">
        <f aca="false">$G4383+IF($F4384=1,1,0)</f>
        <v>2</v>
      </c>
      <c r="H4384" s="0" t="str">
        <f aca="false">IF($F4384=1,$G4384,"")</f>
        <v/>
      </c>
    </row>
    <row r="4385" customFormat="false" ht="15" hidden="false" customHeight="false" outlineLevel="0" collapsed="false">
      <c r="A4385" s="30" t="n">
        <v>684.84375</v>
      </c>
      <c r="B4385" s="31" t="n">
        <v>-7.7179</v>
      </c>
      <c r="C4385" s="32" t="n">
        <f aca="false">IF($A4385="","",IF(設定!$B$21="dB",10^($B4385/20),ABS($B4385)))</f>
        <v>0.41124913738002</v>
      </c>
      <c r="D4385" s="32" t="n">
        <f aca="false">IF($A4385="","",$A4385^2)</f>
        <v>469010.961914063</v>
      </c>
      <c r="E4385" s="32" t="n">
        <f aca="false">IF($A4385="","",IF($C4385&lt;=0,"",1/$C4385^2))</f>
        <v>5.91275657911845</v>
      </c>
      <c r="F4385" s="33" t="n">
        <f aca="false">IF(OR(ROW()-設定!$B$30&lt;2,ROW()+設定!$B$30&gt;13701,N($A4385)&lt;=0,N(INDEX($A$2:$A$13701,MIN(13700,MAX(1,ROW()-1+設定!$B$30))))&lt;=0,$A4385&lt;設定!$B$28,$A4385&gt;設定!$B$29),0,IF(AND($C4385&gt;=MAX(INDEX($C$1:$C$13701,MAX(1,ROW()-設定!$B$24)):INDEX($C$1:$C$13701,MAX(1,ROW()-1))),$C4385&gt;MAX(INDEX($C$1:$C$13701,MIN(13701,ROW()+1)):INDEX($C$1:$C$13701,MIN(13701,ROW()+設定!$B$24))),$C4385&gt;=設定!$B$32,$C4385&gt;=MAX(MIN(INDEX($C$1:$C$13701,MAX(1,ROW()-設定!$B$26)):INDEX($C$1:$C$13701,MAX(1,ROW()-1))),MIN(INDEX($C$1:$C$13701,MIN(13701,ROW()+1)):INDEX($C$1:$C$13701,MIN(13701,ROW()+設定!$B$26))))*10^(設定!$B$27/20)),1,0))</f>
        <v>0</v>
      </c>
      <c r="G4385" s="33" t="n">
        <f aca="false">$G4384+IF($F4385=1,1,0)</f>
        <v>2</v>
      </c>
      <c r="H4385" s="0" t="str">
        <f aca="false">IF($F4385=1,$G4385,"")</f>
        <v/>
      </c>
    </row>
    <row r="4386" customFormat="false" ht="15" hidden="false" customHeight="false" outlineLevel="0" collapsed="false">
      <c r="A4386" s="30" t="n">
        <v>685</v>
      </c>
      <c r="B4386" s="31" t="n">
        <v>-7.9932</v>
      </c>
      <c r="C4386" s="32" t="n">
        <f aca="false">IF($A4386="","",IF(設定!$B$21="dB",10^($B4386/20),ABS($B4386)))</f>
        <v>0.39841896230152</v>
      </c>
      <c r="D4386" s="32" t="n">
        <f aca="false">IF($A4386="","",$A4386^2)</f>
        <v>469225</v>
      </c>
      <c r="E4386" s="32" t="n">
        <f aca="false">IF($A4386="","",IF($C4386&lt;=0,"",1/$C4386^2))</f>
        <v>6.29970191079982</v>
      </c>
      <c r="F4386" s="33" t="n">
        <f aca="false">IF(OR(ROW()-設定!$B$30&lt;2,ROW()+設定!$B$30&gt;13701,N($A4386)&lt;=0,N(INDEX($A$2:$A$13701,MIN(13700,MAX(1,ROW()-1+設定!$B$30))))&lt;=0,$A4386&lt;設定!$B$28,$A4386&gt;設定!$B$29),0,IF(AND($C4386&gt;=MAX(INDEX($C$1:$C$13701,MAX(1,ROW()-設定!$B$24)):INDEX($C$1:$C$13701,MAX(1,ROW()-1))),$C4386&gt;MAX(INDEX($C$1:$C$13701,MIN(13701,ROW()+1)):INDEX($C$1:$C$13701,MIN(13701,ROW()+設定!$B$24))),$C4386&gt;=設定!$B$32,$C4386&gt;=MAX(MIN(INDEX($C$1:$C$13701,MAX(1,ROW()-設定!$B$26)):INDEX($C$1:$C$13701,MAX(1,ROW()-1))),MIN(INDEX($C$1:$C$13701,MIN(13701,ROW()+1)):INDEX($C$1:$C$13701,MIN(13701,ROW()+設定!$B$26))))*10^(設定!$B$27/20)),1,0))</f>
        <v>0</v>
      </c>
      <c r="G4386" s="33" t="n">
        <f aca="false">$G4385+IF($F4386=1,1,0)</f>
        <v>2</v>
      </c>
      <c r="H4386" s="0" t="str">
        <f aca="false">IF($F4386=1,$G4386,"")</f>
        <v/>
      </c>
    </row>
    <row r="4387" customFormat="false" ht="15" hidden="false" customHeight="false" outlineLevel="0" collapsed="false">
      <c r="A4387" s="30" t="n">
        <v>685.15625</v>
      </c>
      <c r="B4387" s="31" t="n">
        <v>-8.0433</v>
      </c>
      <c r="C4387" s="32" t="n">
        <f aca="false">IF($A4387="","",IF(設定!$B$21="dB",10^($B4387/20),ABS($B4387)))</f>
        <v>0.396127506309462</v>
      </c>
      <c r="D4387" s="32" t="n">
        <f aca="false">IF($A4387="","",$A4387^2)</f>
        <v>469439.086914063</v>
      </c>
      <c r="E4387" s="32" t="n">
        <f aca="false">IF($A4387="","",IF($C4387&lt;=0,"",1/$C4387^2))</f>
        <v>6.37279575828267</v>
      </c>
      <c r="F4387" s="33" t="n">
        <f aca="false">IF(OR(ROW()-設定!$B$30&lt;2,ROW()+設定!$B$30&gt;13701,N($A4387)&lt;=0,N(INDEX($A$2:$A$13701,MIN(13700,MAX(1,ROW()-1+設定!$B$30))))&lt;=0,$A4387&lt;設定!$B$28,$A4387&gt;設定!$B$29),0,IF(AND($C4387&gt;=MAX(INDEX($C$1:$C$13701,MAX(1,ROW()-設定!$B$24)):INDEX($C$1:$C$13701,MAX(1,ROW()-1))),$C4387&gt;MAX(INDEX($C$1:$C$13701,MIN(13701,ROW()+1)):INDEX($C$1:$C$13701,MIN(13701,ROW()+設定!$B$24))),$C4387&gt;=設定!$B$32,$C4387&gt;=MAX(MIN(INDEX($C$1:$C$13701,MAX(1,ROW()-設定!$B$26)):INDEX($C$1:$C$13701,MAX(1,ROW()-1))),MIN(INDEX($C$1:$C$13701,MIN(13701,ROW()+1)):INDEX($C$1:$C$13701,MIN(13701,ROW()+設定!$B$26))))*10^(設定!$B$27/20)),1,0))</f>
        <v>0</v>
      </c>
      <c r="G4387" s="33" t="n">
        <f aca="false">$G4386+IF($F4387=1,1,0)</f>
        <v>2</v>
      </c>
      <c r="H4387" s="0" t="str">
        <f aca="false">IF($F4387=1,$G4387,"")</f>
        <v/>
      </c>
    </row>
    <row r="4388" customFormat="false" ht="15" hidden="false" customHeight="false" outlineLevel="0" collapsed="false">
      <c r="A4388" s="30" t="n">
        <v>685.3125</v>
      </c>
      <c r="B4388" s="31" t="n">
        <v>-8.3946</v>
      </c>
      <c r="C4388" s="32" t="n">
        <f aca="false">IF($A4388="","",IF(設定!$B$21="dB",10^($B4388/20),ABS($B4388)))</f>
        <v>0.380425832786832</v>
      </c>
      <c r="D4388" s="32" t="n">
        <f aca="false">IF($A4388="","",$A4388^2)</f>
        <v>469653.22265625</v>
      </c>
      <c r="E4388" s="32" t="n">
        <f aca="false">IF($A4388="","",IF($C4388&lt;=0,"",1/$C4388^2))</f>
        <v>6.909712856668</v>
      </c>
      <c r="F4388" s="33" t="n">
        <f aca="false">IF(OR(ROW()-設定!$B$30&lt;2,ROW()+設定!$B$30&gt;13701,N($A4388)&lt;=0,N(INDEX($A$2:$A$13701,MIN(13700,MAX(1,ROW()-1+設定!$B$30))))&lt;=0,$A4388&lt;設定!$B$28,$A4388&gt;設定!$B$29),0,IF(AND($C4388&gt;=MAX(INDEX($C$1:$C$13701,MAX(1,ROW()-設定!$B$24)):INDEX($C$1:$C$13701,MAX(1,ROW()-1))),$C4388&gt;MAX(INDEX($C$1:$C$13701,MIN(13701,ROW()+1)):INDEX($C$1:$C$13701,MIN(13701,ROW()+設定!$B$24))),$C4388&gt;=設定!$B$32,$C4388&gt;=MAX(MIN(INDEX($C$1:$C$13701,MAX(1,ROW()-設定!$B$26)):INDEX($C$1:$C$13701,MAX(1,ROW()-1))),MIN(INDEX($C$1:$C$13701,MIN(13701,ROW()+1)):INDEX($C$1:$C$13701,MIN(13701,ROW()+設定!$B$26))))*10^(設定!$B$27/20)),1,0))</f>
        <v>0</v>
      </c>
      <c r="G4388" s="33" t="n">
        <f aca="false">$G4387+IF($F4388=1,1,0)</f>
        <v>2</v>
      </c>
      <c r="H4388" s="0" t="str">
        <f aca="false">IF($F4388=1,$G4388,"")</f>
        <v/>
      </c>
    </row>
    <row r="4389" customFormat="false" ht="15" hidden="false" customHeight="false" outlineLevel="0" collapsed="false">
      <c r="A4389" s="30" t="n">
        <v>685.46875</v>
      </c>
      <c r="B4389" s="31" t="n">
        <v>-8.7396</v>
      </c>
      <c r="C4389" s="32" t="n">
        <f aca="false">IF($A4389="","",IF(設定!$B$21="dB",10^($B4389/20),ABS($B4389)))</f>
        <v>0.365611628263145</v>
      </c>
      <c r="D4389" s="32" t="n">
        <f aca="false">IF($A4389="","",$A4389^2)</f>
        <v>469867.407226563</v>
      </c>
      <c r="E4389" s="32" t="n">
        <f aca="false">IF($A4389="","",IF($C4389&lt;=0,"",1/$C4389^2))</f>
        <v>7.48100594726875</v>
      </c>
      <c r="F4389" s="33" t="n">
        <f aca="false">IF(OR(ROW()-設定!$B$30&lt;2,ROW()+設定!$B$30&gt;13701,N($A4389)&lt;=0,N(INDEX($A$2:$A$13701,MIN(13700,MAX(1,ROW()-1+設定!$B$30))))&lt;=0,$A4389&lt;設定!$B$28,$A4389&gt;設定!$B$29),0,IF(AND($C4389&gt;=MAX(INDEX($C$1:$C$13701,MAX(1,ROW()-設定!$B$24)):INDEX($C$1:$C$13701,MAX(1,ROW()-1))),$C4389&gt;MAX(INDEX($C$1:$C$13701,MIN(13701,ROW()+1)):INDEX($C$1:$C$13701,MIN(13701,ROW()+設定!$B$24))),$C4389&gt;=設定!$B$32,$C4389&gt;=MAX(MIN(INDEX($C$1:$C$13701,MAX(1,ROW()-設定!$B$26)):INDEX($C$1:$C$13701,MAX(1,ROW()-1))),MIN(INDEX($C$1:$C$13701,MIN(13701,ROW()+1)):INDEX($C$1:$C$13701,MIN(13701,ROW()+設定!$B$26))))*10^(設定!$B$27/20)),1,0))</f>
        <v>0</v>
      </c>
      <c r="G4389" s="33" t="n">
        <f aca="false">$G4388+IF($F4389=1,1,0)</f>
        <v>2</v>
      </c>
      <c r="H4389" s="0" t="str">
        <f aca="false">IF($F4389=1,$G4389,"")</f>
        <v/>
      </c>
    </row>
    <row r="4390" customFormat="false" ht="15" hidden="false" customHeight="false" outlineLevel="0" collapsed="false">
      <c r="A4390" s="30" t="n">
        <v>685.625</v>
      </c>
      <c r="B4390" s="31" t="n">
        <v>-8.9749</v>
      </c>
      <c r="C4390" s="32" t="n">
        <f aca="false">IF($A4390="","",IF(設定!$B$21="dB",10^($B4390/20),ABS($B4390)))</f>
        <v>0.355840192084036</v>
      </c>
      <c r="D4390" s="32" t="n">
        <f aca="false">IF($A4390="","",$A4390^2)</f>
        <v>470081.640625</v>
      </c>
      <c r="E4390" s="32" t="n">
        <f aca="false">IF($A4390="","",IF($C4390&lt;=0,"",1/$C4390^2))</f>
        <v>7.89750664509452</v>
      </c>
      <c r="F4390" s="33" t="n">
        <f aca="false">IF(OR(ROW()-設定!$B$30&lt;2,ROW()+設定!$B$30&gt;13701,N($A4390)&lt;=0,N(INDEX($A$2:$A$13701,MIN(13700,MAX(1,ROW()-1+設定!$B$30))))&lt;=0,$A4390&lt;設定!$B$28,$A4390&gt;設定!$B$29),0,IF(AND($C4390&gt;=MAX(INDEX($C$1:$C$13701,MAX(1,ROW()-設定!$B$24)):INDEX($C$1:$C$13701,MAX(1,ROW()-1))),$C4390&gt;MAX(INDEX($C$1:$C$13701,MIN(13701,ROW()+1)):INDEX($C$1:$C$13701,MIN(13701,ROW()+設定!$B$24))),$C4390&gt;=設定!$B$32,$C4390&gt;=MAX(MIN(INDEX($C$1:$C$13701,MAX(1,ROW()-設定!$B$26)):INDEX($C$1:$C$13701,MAX(1,ROW()-1))),MIN(INDEX($C$1:$C$13701,MIN(13701,ROW()+1)):INDEX($C$1:$C$13701,MIN(13701,ROW()+設定!$B$26))))*10^(設定!$B$27/20)),1,0))</f>
        <v>0</v>
      </c>
      <c r="G4390" s="33" t="n">
        <f aca="false">$G4389+IF($F4390=1,1,0)</f>
        <v>2</v>
      </c>
      <c r="H4390" s="0" t="str">
        <f aca="false">IF($F4390=1,$G4390,"")</f>
        <v/>
      </c>
    </row>
    <row r="4391" customFormat="false" ht="15" hidden="false" customHeight="false" outlineLevel="0" collapsed="false">
      <c r="A4391" s="30" t="n">
        <v>685.78125</v>
      </c>
      <c r="B4391" s="31" t="n">
        <v>-9.2592</v>
      </c>
      <c r="C4391" s="32" t="n">
        <f aca="false">IF($A4391="","",IF(設定!$B$21="dB",10^($B4391/20),ABS($B4391)))</f>
        <v>0.344381648024644</v>
      </c>
      <c r="D4391" s="32" t="n">
        <f aca="false">IF($A4391="","",$A4391^2)</f>
        <v>470295.922851563</v>
      </c>
      <c r="E4391" s="32" t="n">
        <f aca="false">IF($A4391="","",IF($C4391&lt;=0,"",1/$C4391^2))</f>
        <v>8.43179424068146</v>
      </c>
      <c r="F4391" s="33" t="n">
        <f aca="false">IF(OR(ROW()-設定!$B$30&lt;2,ROW()+設定!$B$30&gt;13701,N($A4391)&lt;=0,N(INDEX($A$2:$A$13701,MIN(13700,MAX(1,ROW()-1+設定!$B$30))))&lt;=0,$A4391&lt;設定!$B$28,$A4391&gt;設定!$B$29),0,IF(AND($C4391&gt;=MAX(INDEX($C$1:$C$13701,MAX(1,ROW()-設定!$B$24)):INDEX($C$1:$C$13701,MAX(1,ROW()-1))),$C4391&gt;MAX(INDEX($C$1:$C$13701,MIN(13701,ROW()+1)):INDEX($C$1:$C$13701,MIN(13701,ROW()+設定!$B$24))),$C4391&gt;=設定!$B$32,$C4391&gt;=MAX(MIN(INDEX($C$1:$C$13701,MAX(1,ROW()-設定!$B$26)):INDEX($C$1:$C$13701,MAX(1,ROW()-1))),MIN(INDEX($C$1:$C$13701,MIN(13701,ROW()+1)):INDEX($C$1:$C$13701,MIN(13701,ROW()+設定!$B$26))))*10^(設定!$B$27/20)),1,0))</f>
        <v>0</v>
      </c>
      <c r="G4391" s="33" t="n">
        <f aca="false">$G4390+IF($F4391=1,1,0)</f>
        <v>2</v>
      </c>
      <c r="H4391" s="0" t="str">
        <f aca="false">IF($F4391=1,$G4391,"")</f>
        <v/>
      </c>
    </row>
    <row r="4392" customFormat="false" ht="15" hidden="false" customHeight="false" outlineLevel="0" collapsed="false">
      <c r="A4392" s="30" t="n">
        <v>685.9375</v>
      </c>
      <c r="B4392" s="31" t="n">
        <v>-9.8071</v>
      </c>
      <c r="C4392" s="32" t="n">
        <f aca="false">IF($A4392="","",IF(設定!$B$21="dB",10^($B4392/20),ABS($B4392)))</f>
        <v>0.323329253822866</v>
      </c>
      <c r="D4392" s="32" t="n">
        <f aca="false">IF($A4392="","",$A4392^2)</f>
        <v>470510.25390625</v>
      </c>
      <c r="E4392" s="32" t="n">
        <f aca="false">IF($A4392="","",IF($C4392&lt;=0,"",1/$C4392^2))</f>
        <v>9.56555118616906</v>
      </c>
      <c r="F4392" s="33" t="n">
        <f aca="false">IF(OR(ROW()-設定!$B$30&lt;2,ROW()+設定!$B$30&gt;13701,N($A4392)&lt;=0,N(INDEX($A$2:$A$13701,MIN(13700,MAX(1,ROW()-1+設定!$B$30))))&lt;=0,$A4392&lt;設定!$B$28,$A4392&gt;設定!$B$29),0,IF(AND($C4392&gt;=MAX(INDEX($C$1:$C$13701,MAX(1,ROW()-設定!$B$24)):INDEX($C$1:$C$13701,MAX(1,ROW()-1))),$C4392&gt;MAX(INDEX($C$1:$C$13701,MIN(13701,ROW()+1)):INDEX($C$1:$C$13701,MIN(13701,ROW()+設定!$B$24))),$C4392&gt;=設定!$B$32,$C4392&gt;=MAX(MIN(INDEX($C$1:$C$13701,MAX(1,ROW()-設定!$B$26)):INDEX($C$1:$C$13701,MAX(1,ROW()-1))),MIN(INDEX($C$1:$C$13701,MIN(13701,ROW()+1)):INDEX($C$1:$C$13701,MIN(13701,ROW()+設定!$B$26))))*10^(設定!$B$27/20)),1,0))</f>
        <v>0</v>
      </c>
      <c r="G4392" s="33" t="n">
        <f aca="false">$G4391+IF($F4392=1,1,0)</f>
        <v>2</v>
      </c>
      <c r="H4392" s="0" t="str">
        <f aca="false">IF($F4392=1,$G4392,"")</f>
        <v/>
      </c>
    </row>
    <row r="4393" customFormat="false" ht="15" hidden="false" customHeight="false" outlineLevel="0" collapsed="false">
      <c r="A4393" s="30" t="n">
        <v>686.09375</v>
      </c>
      <c r="B4393" s="31" t="n">
        <v>-9.9889</v>
      </c>
      <c r="C4393" s="32" t="n">
        <f aca="false">IF($A4393="","",IF(設定!$B$21="dB",10^($B4393/20),ABS($B4393)))</f>
        <v>0.316632142789077</v>
      </c>
      <c r="D4393" s="32" t="n">
        <f aca="false">IF($A4393="","",$A4393^2)</f>
        <v>470724.633789063</v>
      </c>
      <c r="E4393" s="32" t="n">
        <f aca="false">IF($A4393="","",IF($C4393&lt;=0,"",1/$C4393^2))</f>
        <v>9.97447394000195</v>
      </c>
      <c r="F4393" s="33" t="n">
        <f aca="false">IF(OR(ROW()-設定!$B$30&lt;2,ROW()+設定!$B$30&gt;13701,N($A4393)&lt;=0,N(INDEX($A$2:$A$13701,MIN(13700,MAX(1,ROW()-1+設定!$B$30))))&lt;=0,$A4393&lt;設定!$B$28,$A4393&gt;設定!$B$29),0,IF(AND($C4393&gt;=MAX(INDEX($C$1:$C$13701,MAX(1,ROW()-設定!$B$24)):INDEX($C$1:$C$13701,MAX(1,ROW()-1))),$C4393&gt;MAX(INDEX($C$1:$C$13701,MIN(13701,ROW()+1)):INDEX($C$1:$C$13701,MIN(13701,ROW()+設定!$B$24))),$C4393&gt;=設定!$B$32,$C4393&gt;=MAX(MIN(INDEX($C$1:$C$13701,MAX(1,ROW()-設定!$B$26)):INDEX($C$1:$C$13701,MAX(1,ROW()-1))),MIN(INDEX($C$1:$C$13701,MIN(13701,ROW()+1)):INDEX($C$1:$C$13701,MIN(13701,ROW()+設定!$B$26))))*10^(設定!$B$27/20)),1,0))</f>
        <v>0</v>
      </c>
      <c r="G4393" s="33" t="n">
        <f aca="false">$G4392+IF($F4393=1,1,0)</f>
        <v>2</v>
      </c>
      <c r="H4393" s="0" t="str">
        <f aca="false">IF($F4393=1,$G4393,"")</f>
        <v/>
      </c>
    </row>
    <row r="4394" customFormat="false" ht="15" hidden="false" customHeight="false" outlineLevel="0" collapsed="false">
      <c r="A4394" s="30" t="n">
        <v>686.25</v>
      </c>
      <c r="B4394" s="31" t="n">
        <v>-10.4317</v>
      </c>
      <c r="C4394" s="32" t="n">
        <f aca="false">IF($A4394="","",IF(設定!$B$21="dB",10^($B4394/20),ABS($B4394)))</f>
        <v>0.300895020030917</v>
      </c>
      <c r="D4394" s="32" t="n">
        <f aca="false">IF($A4394="","",$A4394^2)</f>
        <v>470939.0625</v>
      </c>
      <c r="E4394" s="32" t="n">
        <f aca="false">IF($A4394="","",IF($C4394&lt;=0,"",1/$C4394^2))</f>
        <v>11.0451088444444</v>
      </c>
      <c r="F4394" s="33" t="n">
        <f aca="false">IF(OR(ROW()-設定!$B$30&lt;2,ROW()+設定!$B$30&gt;13701,N($A4394)&lt;=0,N(INDEX($A$2:$A$13701,MIN(13700,MAX(1,ROW()-1+設定!$B$30))))&lt;=0,$A4394&lt;設定!$B$28,$A4394&gt;設定!$B$29),0,IF(AND($C4394&gt;=MAX(INDEX($C$1:$C$13701,MAX(1,ROW()-設定!$B$24)):INDEX($C$1:$C$13701,MAX(1,ROW()-1))),$C4394&gt;MAX(INDEX($C$1:$C$13701,MIN(13701,ROW()+1)):INDEX($C$1:$C$13701,MIN(13701,ROW()+設定!$B$24))),$C4394&gt;=設定!$B$32,$C4394&gt;=MAX(MIN(INDEX($C$1:$C$13701,MAX(1,ROW()-設定!$B$26)):INDEX($C$1:$C$13701,MAX(1,ROW()-1))),MIN(INDEX($C$1:$C$13701,MIN(13701,ROW()+1)):INDEX($C$1:$C$13701,MIN(13701,ROW()+設定!$B$26))))*10^(設定!$B$27/20)),1,0))</f>
        <v>0</v>
      </c>
      <c r="G4394" s="33" t="n">
        <f aca="false">$G4393+IF($F4394=1,1,0)</f>
        <v>2</v>
      </c>
      <c r="H4394" s="0" t="str">
        <f aca="false">IF($F4394=1,$G4394,"")</f>
        <v/>
      </c>
    </row>
    <row r="4395" customFormat="false" ht="15" hidden="false" customHeight="false" outlineLevel="0" collapsed="false">
      <c r="A4395" s="30" t="n">
        <v>686.40625</v>
      </c>
      <c r="B4395" s="31" t="n">
        <v>-10.6277</v>
      </c>
      <c r="C4395" s="32" t="n">
        <f aca="false">IF($A4395="","",IF(設定!$B$21="dB",10^($B4395/20),ABS($B4395)))</f>
        <v>0.294181257460477</v>
      </c>
      <c r="D4395" s="32" t="n">
        <f aca="false">IF($A4395="","",$A4395^2)</f>
        <v>471153.540039063</v>
      </c>
      <c r="E4395" s="32" t="n">
        <f aca="false">IF($A4395="","",IF($C4395&lt;=0,"",1/$C4395^2))</f>
        <v>11.5550013352374</v>
      </c>
      <c r="F4395" s="33" t="n">
        <f aca="false">IF(OR(ROW()-設定!$B$30&lt;2,ROW()+設定!$B$30&gt;13701,N($A4395)&lt;=0,N(INDEX($A$2:$A$13701,MIN(13700,MAX(1,ROW()-1+設定!$B$30))))&lt;=0,$A4395&lt;設定!$B$28,$A4395&gt;設定!$B$29),0,IF(AND($C4395&gt;=MAX(INDEX($C$1:$C$13701,MAX(1,ROW()-設定!$B$24)):INDEX($C$1:$C$13701,MAX(1,ROW()-1))),$C4395&gt;MAX(INDEX($C$1:$C$13701,MIN(13701,ROW()+1)):INDEX($C$1:$C$13701,MIN(13701,ROW()+設定!$B$24))),$C4395&gt;=設定!$B$32,$C4395&gt;=MAX(MIN(INDEX($C$1:$C$13701,MAX(1,ROW()-設定!$B$26)):INDEX($C$1:$C$13701,MAX(1,ROW()-1))),MIN(INDEX($C$1:$C$13701,MIN(13701,ROW()+1)):INDEX($C$1:$C$13701,MIN(13701,ROW()+設定!$B$26))))*10^(設定!$B$27/20)),1,0))</f>
        <v>0</v>
      </c>
      <c r="G4395" s="33" t="n">
        <f aca="false">$G4394+IF($F4395=1,1,0)</f>
        <v>2</v>
      </c>
      <c r="H4395" s="0" t="str">
        <f aca="false">IF($F4395=1,$G4395,"")</f>
        <v/>
      </c>
    </row>
    <row r="4396" customFormat="false" ht="15" hidden="false" customHeight="false" outlineLevel="0" collapsed="false">
      <c r="A4396" s="30" t="n">
        <v>686.5625</v>
      </c>
      <c r="B4396" s="31" t="n">
        <v>-11.061</v>
      </c>
      <c r="C4396" s="32" t="n">
        <f aca="false">IF($A4396="","",IF(設定!$B$21="dB",10^($B4396/20),ABS($B4396)))</f>
        <v>0.279865909355043</v>
      </c>
      <c r="D4396" s="32" t="n">
        <f aca="false">IF($A4396="","",$A4396^2)</f>
        <v>471368.06640625</v>
      </c>
      <c r="E4396" s="32" t="n">
        <f aca="false">IF($A4396="","",IF($C4396&lt;=0,"",1/$C4396^2))</f>
        <v>12.7673275354901</v>
      </c>
      <c r="F4396" s="33" t="n">
        <f aca="false">IF(OR(ROW()-設定!$B$30&lt;2,ROW()+設定!$B$30&gt;13701,N($A4396)&lt;=0,N(INDEX($A$2:$A$13701,MIN(13700,MAX(1,ROW()-1+設定!$B$30))))&lt;=0,$A4396&lt;設定!$B$28,$A4396&gt;設定!$B$29),0,IF(AND($C4396&gt;=MAX(INDEX($C$1:$C$13701,MAX(1,ROW()-設定!$B$24)):INDEX($C$1:$C$13701,MAX(1,ROW()-1))),$C4396&gt;MAX(INDEX($C$1:$C$13701,MIN(13701,ROW()+1)):INDEX($C$1:$C$13701,MIN(13701,ROW()+設定!$B$24))),$C4396&gt;=設定!$B$32,$C4396&gt;=MAX(MIN(INDEX($C$1:$C$13701,MAX(1,ROW()-設定!$B$26)):INDEX($C$1:$C$13701,MAX(1,ROW()-1))),MIN(INDEX($C$1:$C$13701,MIN(13701,ROW()+1)):INDEX($C$1:$C$13701,MIN(13701,ROW()+設定!$B$26))))*10^(設定!$B$27/20)),1,0))</f>
        <v>0</v>
      </c>
      <c r="G4396" s="33" t="n">
        <f aca="false">$G4395+IF($F4396=1,1,0)</f>
        <v>2</v>
      </c>
      <c r="H4396" s="0" t="str">
        <f aca="false">IF($F4396=1,$G4396,"")</f>
        <v/>
      </c>
    </row>
    <row r="4397" customFormat="false" ht="15" hidden="false" customHeight="false" outlineLevel="0" collapsed="false">
      <c r="A4397" s="30" t="n">
        <v>686.71875</v>
      </c>
      <c r="B4397" s="31" t="n">
        <v>-11.203</v>
      </c>
      <c r="C4397" s="32" t="n">
        <f aca="false">IF($A4397="","",IF(設定!$B$21="dB",10^($B4397/20),ABS($B4397)))</f>
        <v>0.27532775907057</v>
      </c>
      <c r="D4397" s="32" t="n">
        <f aca="false">IF($A4397="","",$A4397^2)</f>
        <v>471582.641601563</v>
      </c>
      <c r="E4397" s="32" t="n">
        <f aca="false">IF($A4397="","",IF($C4397&lt;=0,"",1/$C4397^2))</f>
        <v>13.1916767264015</v>
      </c>
      <c r="F4397" s="33" t="n">
        <f aca="false">IF(OR(ROW()-設定!$B$30&lt;2,ROW()+設定!$B$30&gt;13701,N($A4397)&lt;=0,N(INDEX($A$2:$A$13701,MIN(13700,MAX(1,ROW()-1+設定!$B$30))))&lt;=0,$A4397&lt;設定!$B$28,$A4397&gt;設定!$B$29),0,IF(AND($C4397&gt;=MAX(INDEX($C$1:$C$13701,MAX(1,ROW()-設定!$B$24)):INDEX($C$1:$C$13701,MAX(1,ROW()-1))),$C4397&gt;MAX(INDEX($C$1:$C$13701,MIN(13701,ROW()+1)):INDEX($C$1:$C$13701,MIN(13701,ROW()+設定!$B$24))),$C4397&gt;=設定!$B$32,$C4397&gt;=MAX(MIN(INDEX($C$1:$C$13701,MAX(1,ROW()-設定!$B$26)):INDEX($C$1:$C$13701,MAX(1,ROW()-1))),MIN(INDEX($C$1:$C$13701,MIN(13701,ROW()+1)):INDEX($C$1:$C$13701,MIN(13701,ROW()+設定!$B$26))))*10^(設定!$B$27/20)),1,0))</f>
        <v>0</v>
      </c>
      <c r="G4397" s="33" t="n">
        <f aca="false">$G4396+IF($F4397=1,1,0)</f>
        <v>2</v>
      </c>
      <c r="H4397" s="0" t="str">
        <f aca="false">IF($F4397=1,$G4397,"")</f>
        <v/>
      </c>
    </row>
    <row r="4398" customFormat="false" ht="15" hidden="false" customHeight="false" outlineLevel="0" collapsed="false">
      <c r="A4398" s="30" t="n">
        <v>686.875</v>
      </c>
      <c r="B4398" s="31" t="n">
        <v>-11.6678</v>
      </c>
      <c r="C4398" s="32" t="n">
        <f aca="false">IF($A4398="","",IF(設定!$B$21="dB",10^($B4398/20),ABS($B4398)))</f>
        <v>0.260981666505179</v>
      </c>
      <c r="D4398" s="32" t="n">
        <f aca="false">IF($A4398="","",$A4398^2)</f>
        <v>471797.265625</v>
      </c>
      <c r="E4398" s="32" t="n">
        <f aca="false">IF($A4398="","",IF($C4398&lt;=0,"",1/$C4398^2))</f>
        <v>14.6818235397909</v>
      </c>
      <c r="F4398" s="33" t="n">
        <f aca="false">IF(OR(ROW()-設定!$B$30&lt;2,ROW()+設定!$B$30&gt;13701,N($A4398)&lt;=0,N(INDEX($A$2:$A$13701,MIN(13700,MAX(1,ROW()-1+設定!$B$30))))&lt;=0,$A4398&lt;設定!$B$28,$A4398&gt;設定!$B$29),0,IF(AND($C4398&gt;=MAX(INDEX($C$1:$C$13701,MAX(1,ROW()-設定!$B$24)):INDEX($C$1:$C$13701,MAX(1,ROW()-1))),$C4398&gt;MAX(INDEX($C$1:$C$13701,MIN(13701,ROW()+1)):INDEX($C$1:$C$13701,MIN(13701,ROW()+設定!$B$24))),$C4398&gt;=設定!$B$32,$C4398&gt;=MAX(MIN(INDEX($C$1:$C$13701,MAX(1,ROW()-設定!$B$26)):INDEX($C$1:$C$13701,MAX(1,ROW()-1))),MIN(INDEX($C$1:$C$13701,MIN(13701,ROW()+1)):INDEX($C$1:$C$13701,MIN(13701,ROW()+設定!$B$26))))*10^(設定!$B$27/20)),1,0))</f>
        <v>0</v>
      </c>
      <c r="G4398" s="33" t="n">
        <f aca="false">$G4397+IF($F4398=1,1,0)</f>
        <v>2</v>
      </c>
      <c r="H4398" s="0" t="str">
        <f aca="false">IF($F4398=1,$G4398,"")</f>
        <v/>
      </c>
    </row>
    <row r="4399" customFormat="false" ht="15" hidden="false" customHeight="false" outlineLevel="0" collapsed="false">
      <c r="A4399" s="30" t="n">
        <v>687.03125</v>
      </c>
      <c r="B4399" s="31" t="n">
        <v>-12.1929</v>
      </c>
      <c r="C4399" s="32" t="n">
        <f aca="false">IF($A4399="","",IF(設定!$B$21="dB",10^($B4399/20),ABS($B4399)))</f>
        <v>0.245671625852775</v>
      </c>
      <c r="D4399" s="32" t="n">
        <f aca="false">IF($A4399="","",$A4399^2)</f>
        <v>472011.938476563</v>
      </c>
      <c r="E4399" s="32" t="n">
        <f aca="false">IF($A4399="","",IF($C4399&lt;=0,"",1/$C4399^2))</f>
        <v>16.5687597255528</v>
      </c>
      <c r="F4399" s="33" t="n">
        <f aca="false">IF(OR(ROW()-設定!$B$30&lt;2,ROW()+設定!$B$30&gt;13701,N($A4399)&lt;=0,N(INDEX($A$2:$A$13701,MIN(13700,MAX(1,ROW()-1+設定!$B$30))))&lt;=0,$A4399&lt;設定!$B$28,$A4399&gt;設定!$B$29),0,IF(AND($C4399&gt;=MAX(INDEX($C$1:$C$13701,MAX(1,ROW()-設定!$B$24)):INDEX($C$1:$C$13701,MAX(1,ROW()-1))),$C4399&gt;MAX(INDEX($C$1:$C$13701,MIN(13701,ROW()+1)):INDEX($C$1:$C$13701,MIN(13701,ROW()+設定!$B$24))),$C4399&gt;=設定!$B$32,$C4399&gt;=MAX(MIN(INDEX($C$1:$C$13701,MAX(1,ROW()-設定!$B$26)):INDEX($C$1:$C$13701,MAX(1,ROW()-1))),MIN(INDEX($C$1:$C$13701,MIN(13701,ROW()+1)):INDEX($C$1:$C$13701,MIN(13701,ROW()+設定!$B$26))))*10^(設定!$B$27/20)),1,0))</f>
        <v>0</v>
      </c>
      <c r="G4399" s="33" t="n">
        <f aca="false">$G4398+IF($F4399=1,1,0)</f>
        <v>2</v>
      </c>
      <c r="H4399" s="0" t="str">
        <f aca="false">IF($F4399=1,$G4399,"")</f>
        <v/>
      </c>
    </row>
    <row r="4400" customFormat="false" ht="15" hidden="false" customHeight="false" outlineLevel="0" collapsed="false">
      <c r="A4400" s="30" t="n">
        <v>687.1875</v>
      </c>
      <c r="B4400" s="31" t="n">
        <v>-12.5072</v>
      </c>
      <c r="C4400" s="32" t="n">
        <f aca="false">IF($A4400="","",IF(設定!$B$21="dB",10^($B4400/20),ABS($B4400)))</f>
        <v>0.23694088158448</v>
      </c>
      <c r="D4400" s="32" t="n">
        <f aca="false">IF($A4400="","",$A4400^2)</f>
        <v>472226.66015625</v>
      </c>
      <c r="E4400" s="32" t="n">
        <f aca="false">IF($A4400="","",IF($C4400&lt;=0,"",1/$C4400^2))</f>
        <v>17.8122999574972</v>
      </c>
      <c r="F4400" s="33" t="n">
        <f aca="false">IF(OR(ROW()-設定!$B$30&lt;2,ROW()+設定!$B$30&gt;13701,N($A4400)&lt;=0,N(INDEX($A$2:$A$13701,MIN(13700,MAX(1,ROW()-1+設定!$B$30))))&lt;=0,$A4400&lt;設定!$B$28,$A4400&gt;設定!$B$29),0,IF(AND($C4400&gt;=MAX(INDEX($C$1:$C$13701,MAX(1,ROW()-設定!$B$24)):INDEX($C$1:$C$13701,MAX(1,ROW()-1))),$C4400&gt;MAX(INDEX($C$1:$C$13701,MIN(13701,ROW()+1)):INDEX($C$1:$C$13701,MIN(13701,ROW()+設定!$B$24))),$C4400&gt;=設定!$B$32,$C4400&gt;=MAX(MIN(INDEX($C$1:$C$13701,MAX(1,ROW()-設定!$B$26)):INDEX($C$1:$C$13701,MAX(1,ROW()-1))),MIN(INDEX($C$1:$C$13701,MIN(13701,ROW()+1)):INDEX($C$1:$C$13701,MIN(13701,ROW()+設定!$B$26))))*10^(設定!$B$27/20)),1,0))</f>
        <v>0</v>
      </c>
      <c r="G4400" s="33" t="n">
        <f aca="false">$G4399+IF($F4400=1,1,0)</f>
        <v>2</v>
      </c>
      <c r="H4400" s="0" t="str">
        <f aca="false">IF($F4400=1,$G4400,"")</f>
        <v/>
      </c>
    </row>
    <row r="4401" customFormat="false" ht="15" hidden="false" customHeight="false" outlineLevel="0" collapsed="false">
      <c r="A4401" s="30" t="n">
        <v>687.34375</v>
      </c>
      <c r="B4401" s="31" t="n">
        <v>-13.0474</v>
      </c>
      <c r="C4401" s="32" t="n">
        <f aca="false">IF($A4401="","",IF(設定!$B$21="dB",10^($B4401/20),ABS($B4401)))</f>
        <v>0.222653742799756</v>
      </c>
      <c r="D4401" s="32" t="n">
        <f aca="false">IF($A4401="","",$A4401^2)</f>
        <v>472441.430664063</v>
      </c>
      <c r="E4401" s="32" t="n">
        <f aca="false">IF($A4401="","",IF($C4401&lt;=0,"",1/$C4401^2))</f>
        <v>20.1715838563072</v>
      </c>
      <c r="F4401" s="33" t="n">
        <f aca="false">IF(OR(ROW()-設定!$B$30&lt;2,ROW()+設定!$B$30&gt;13701,N($A4401)&lt;=0,N(INDEX($A$2:$A$13701,MIN(13700,MAX(1,ROW()-1+設定!$B$30))))&lt;=0,$A4401&lt;設定!$B$28,$A4401&gt;設定!$B$29),0,IF(AND($C4401&gt;=MAX(INDEX($C$1:$C$13701,MAX(1,ROW()-設定!$B$24)):INDEX($C$1:$C$13701,MAX(1,ROW()-1))),$C4401&gt;MAX(INDEX($C$1:$C$13701,MIN(13701,ROW()+1)):INDEX($C$1:$C$13701,MIN(13701,ROW()+設定!$B$24))),$C4401&gt;=設定!$B$32,$C4401&gt;=MAX(MIN(INDEX($C$1:$C$13701,MAX(1,ROW()-設定!$B$26)):INDEX($C$1:$C$13701,MAX(1,ROW()-1))),MIN(INDEX($C$1:$C$13701,MIN(13701,ROW()+1)):INDEX($C$1:$C$13701,MIN(13701,ROW()+設定!$B$26))))*10^(設定!$B$27/20)),1,0))</f>
        <v>0</v>
      </c>
      <c r="G4401" s="33" t="n">
        <f aca="false">$G4400+IF($F4401=1,1,0)</f>
        <v>2</v>
      </c>
      <c r="H4401" s="0" t="str">
        <f aca="false">IF($F4401=1,$G4401,"")</f>
        <v/>
      </c>
    </row>
    <row r="4402" customFormat="false" ht="15" hidden="false" customHeight="false" outlineLevel="0" collapsed="false">
      <c r="A4402" s="30" t="n">
        <v>687.5</v>
      </c>
      <c r="B4402" s="31" t="n">
        <v>-13.3397</v>
      </c>
      <c r="C4402" s="32" t="n">
        <f aca="false">IF($A4402="","",IF(設定!$B$21="dB",10^($B4402/20),ABS($B4402)))</f>
        <v>0.215285609045541</v>
      </c>
      <c r="D4402" s="32" t="n">
        <f aca="false">IF($A4402="","",$A4402^2)</f>
        <v>472656.25</v>
      </c>
      <c r="E4402" s="32" t="n">
        <f aca="false">IF($A4402="","",IF($C4402&lt;=0,"",1/$C4402^2))</f>
        <v>21.5759536259728</v>
      </c>
      <c r="F4402" s="33" t="n">
        <f aca="false">IF(OR(ROW()-設定!$B$30&lt;2,ROW()+設定!$B$30&gt;13701,N($A4402)&lt;=0,N(INDEX($A$2:$A$13701,MIN(13700,MAX(1,ROW()-1+設定!$B$30))))&lt;=0,$A4402&lt;設定!$B$28,$A4402&gt;設定!$B$29),0,IF(AND($C4402&gt;=MAX(INDEX($C$1:$C$13701,MAX(1,ROW()-設定!$B$24)):INDEX($C$1:$C$13701,MAX(1,ROW()-1))),$C4402&gt;MAX(INDEX($C$1:$C$13701,MIN(13701,ROW()+1)):INDEX($C$1:$C$13701,MIN(13701,ROW()+設定!$B$24))),$C4402&gt;=設定!$B$32,$C4402&gt;=MAX(MIN(INDEX($C$1:$C$13701,MAX(1,ROW()-設定!$B$26)):INDEX($C$1:$C$13701,MAX(1,ROW()-1))),MIN(INDEX($C$1:$C$13701,MIN(13701,ROW()+1)):INDEX($C$1:$C$13701,MIN(13701,ROW()+設定!$B$26))))*10^(設定!$B$27/20)),1,0))</f>
        <v>0</v>
      </c>
      <c r="G4402" s="33" t="n">
        <f aca="false">$G4401+IF($F4402=1,1,0)</f>
        <v>2</v>
      </c>
      <c r="H4402" s="0" t="str">
        <f aca="false">IF($F4402=1,$G4402,"")</f>
        <v/>
      </c>
    </row>
    <row r="4403" customFormat="false" ht="15" hidden="false" customHeight="false" outlineLevel="0" collapsed="false">
      <c r="A4403" s="30" t="n">
        <v>687.65625</v>
      </c>
      <c r="B4403" s="31" t="n">
        <v>-13.729</v>
      </c>
      <c r="C4403" s="32" t="n">
        <f aca="false">IF($A4403="","",IF(設定!$B$21="dB",10^($B4403/20),ABS($B4403)))</f>
        <v>0.205849586999537</v>
      </c>
      <c r="D4403" s="32" t="n">
        <f aca="false">IF($A4403="","",$A4403^2)</f>
        <v>472871.118164063</v>
      </c>
      <c r="E4403" s="32" t="n">
        <f aca="false">IF($A4403="","",IF($C4403&lt;=0,"",1/$C4403^2))</f>
        <v>23.5993477555164</v>
      </c>
      <c r="F4403" s="33" t="n">
        <f aca="false">IF(OR(ROW()-設定!$B$30&lt;2,ROW()+設定!$B$30&gt;13701,N($A4403)&lt;=0,N(INDEX($A$2:$A$13701,MIN(13700,MAX(1,ROW()-1+設定!$B$30))))&lt;=0,$A4403&lt;設定!$B$28,$A4403&gt;設定!$B$29),0,IF(AND($C4403&gt;=MAX(INDEX($C$1:$C$13701,MAX(1,ROW()-設定!$B$24)):INDEX($C$1:$C$13701,MAX(1,ROW()-1))),$C4403&gt;MAX(INDEX($C$1:$C$13701,MIN(13701,ROW()+1)):INDEX($C$1:$C$13701,MIN(13701,ROW()+設定!$B$24))),$C4403&gt;=設定!$B$32,$C4403&gt;=MAX(MIN(INDEX($C$1:$C$13701,MAX(1,ROW()-設定!$B$26)):INDEX($C$1:$C$13701,MAX(1,ROW()-1))),MIN(INDEX($C$1:$C$13701,MIN(13701,ROW()+1)):INDEX($C$1:$C$13701,MIN(13701,ROW()+設定!$B$26))))*10^(設定!$B$27/20)),1,0))</f>
        <v>0</v>
      </c>
      <c r="G4403" s="33" t="n">
        <f aca="false">$G4402+IF($F4403=1,1,0)</f>
        <v>2</v>
      </c>
      <c r="H4403" s="0" t="str">
        <f aca="false">IF($F4403=1,$G4403,"")</f>
        <v/>
      </c>
    </row>
    <row r="4404" customFormat="false" ht="15" hidden="false" customHeight="false" outlineLevel="0" collapsed="false">
      <c r="A4404" s="30" t="n">
        <v>687.8125</v>
      </c>
      <c r="B4404" s="31" t="n">
        <v>-14.2167</v>
      </c>
      <c r="C4404" s="32" t="n">
        <f aca="false">IF($A4404="","",IF(設定!$B$21="dB",10^($B4404/20),ABS($B4404)))</f>
        <v>0.194609931596668</v>
      </c>
      <c r="D4404" s="32" t="n">
        <f aca="false">IF($A4404="","",$A4404^2)</f>
        <v>473086.03515625</v>
      </c>
      <c r="E4404" s="32" t="n">
        <f aca="false">IF($A4404="","",IF($C4404&lt;=0,"",1/$C4404^2))</f>
        <v>26.4040167752671</v>
      </c>
      <c r="F4404" s="33" t="n">
        <f aca="false">IF(OR(ROW()-設定!$B$30&lt;2,ROW()+設定!$B$30&gt;13701,N($A4404)&lt;=0,N(INDEX($A$2:$A$13701,MIN(13700,MAX(1,ROW()-1+設定!$B$30))))&lt;=0,$A4404&lt;設定!$B$28,$A4404&gt;設定!$B$29),0,IF(AND($C4404&gt;=MAX(INDEX($C$1:$C$13701,MAX(1,ROW()-設定!$B$24)):INDEX($C$1:$C$13701,MAX(1,ROW()-1))),$C4404&gt;MAX(INDEX($C$1:$C$13701,MIN(13701,ROW()+1)):INDEX($C$1:$C$13701,MIN(13701,ROW()+設定!$B$24))),$C4404&gt;=設定!$B$32,$C4404&gt;=MAX(MIN(INDEX($C$1:$C$13701,MAX(1,ROW()-設定!$B$26)):INDEX($C$1:$C$13701,MAX(1,ROW()-1))),MIN(INDEX($C$1:$C$13701,MIN(13701,ROW()+1)):INDEX($C$1:$C$13701,MIN(13701,ROW()+設定!$B$26))))*10^(設定!$B$27/20)),1,0))</f>
        <v>0</v>
      </c>
      <c r="G4404" s="33" t="n">
        <f aca="false">$G4403+IF($F4404=1,1,0)</f>
        <v>2</v>
      </c>
      <c r="H4404" s="0" t="str">
        <f aca="false">IF($F4404=1,$G4404,"")</f>
        <v/>
      </c>
    </row>
    <row r="4405" customFormat="false" ht="15" hidden="false" customHeight="false" outlineLevel="0" collapsed="false">
      <c r="A4405" s="30" t="n">
        <v>687.96875</v>
      </c>
      <c r="B4405" s="31" t="n">
        <v>-14.9228</v>
      </c>
      <c r="C4405" s="32" t="n">
        <f aca="false">IF($A4405="","",IF(設定!$B$21="dB",10^($B4405/20),ABS($B4405)))</f>
        <v>0.179415516630905</v>
      </c>
      <c r="D4405" s="32" t="n">
        <f aca="false">IF($A4405="","",$A4405^2)</f>
        <v>473301.000976563</v>
      </c>
      <c r="E4405" s="32" t="n">
        <f aca="false">IF($A4405="","",IF($C4405&lt;=0,"",1/$C4405^2))</f>
        <v>31.0656181703716</v>
      </c>
      <c r="F4405" s="33" t="n">
        <f aca="false">IF(OR(ROW()-設定!$B$30&lt;2,ROW()+設定!$B$30&gt;13701,N($A4405)&lt;=0,N(INDEX($A$2:$A$13701,MIN(13700,MAX(1,ROW()-1+設定!$B$30))))&lt;=0,$A4405&lt;設定!$B$28,$A4405&gt;設定!$B$29),0,IF(AND($C4405&gt;=MAX(INDEX($C$1:$C$13701,MAX(1,ROW()-設定!$B$24)):INDEX($C$1:$C$13701,MAX(1,ROW()-1))),$C4405&gt;MAX(INDEX($C$1:$C$13701,MIN(13701,ROW()+1)):INDEX($C$1:$C$13701,MIN(13701,ROW()+設定!$B$24))),$C4405&gt;=設定!$B$32,$C4405&gt;=MAX(MIN(INDEX($C$1:$C$13701,MAX(1,ROW()-設定!$B$26)):INDEX($C$1:$C$13701,MAX(1,ROW()-1))),MIN(INDEX($C$1:$C$13701,MIN(13701,ROW()+1)):INDEX($C$1:$C$13701,MIN(13701,ROW()+設定!$B$26))))*10^(設定!$B$27/20)),1,0))</f>
        <v>0</v>
      </c>
      <c r="G4405" s="33" t="n">
        <f aca="false">$G4404+IF($F4405=1,1,0)</f>
        <v>2</v>
      </c>
      <c r="H4405" s="0" t="str">
        <f aca="false">IF($F4405=1,$G4405,"")</f>
        <v/>
      </c>
    </row>
    <row r="4406" customFormat="false" ht="15" hidden="false" customHeight="false" outlineLevel="0" collapsed="false">
      <c r="A4406" s="30" t="n">
        <v>688.125</v>
      </c>
      <c r="B4406" s="31" t="n">
        <v>-15.2547</v>
      </c>
      <c r="C4406" s="32" t="n">
        <f aca="false">IF($A4406="","",IF(設定!$B$21="dB",10^($B4406/20),ABS($B4406)))</f>
        <v>0.172689129382235</v>
      </c>
      <c r="D4406" s="32" t="n">
        <f aca="false">IF($A4406="","",$A4406^2)</f>
        <v>473516.015625</v>
      </c>
      <c r="E4406" s="32" t="n">
        <f aca="false">IF($A4406="","",IF($C4406&lt;=0,"",1/$C4406^2))</f>
        <v>33.5328140003205</v>
      </c>
      <c r="F4406" s="33" t="n">
        <f aca="false">IF(OR(ROW()-設定!$B$30&lt;2,ROW()+設定!$B$30&gt;13701,N($A4406)&lt;=0,N(INDEX($A$2:$A$13701,MIN(13700,MAX(1,ROW()-1+設定!$B$30))))&lt;=0,$A4406&lt;設定!$B$28,$A4406&gt;設定!$B$29),0,IF(AND($C4406&gt;=MAX(INDEX($C$1:$C$13701,MAX(1,ROW()-設定!$B$24)):INDEX($C$1:$C$13701,MAX(1,ROW()-1))),$C4406&gt;MAX(INDEX($C$1:$C$13701,MIN(13701,ROW()+1)):INDEX($C$1:$C$13701,MIN(13701,ROW()+設定!$B$24))),$C4406&gt;=設定!$B$32,$C4406&gt;=MAX(MIN(INDEX($C$1:$C$13701,MAX(1,ROW()-設定!$B$26)):INDEX($C$1:$C$13701,MAX(1,ROW()-1))),MIN(INDEX($C$1:$C$13701,MIN(13701,ROW()+1)):INDEX($C$1:$C$13701,MIN(13701,ROW()+設定!$B$26))))*10^(設定!$B$27/20)),1,0))</f>
        <v>0</v>
      </c>
      <c r="G4406" s="33" t="n">
        <f aca="false">$G4405+IF($F4406=1,1,0)</f>
        <v>2</v>
      </c>
      <c r="H4406" s="0" t="str">
        <f aca="false">IF($F4406=1,$G4406,"")</f>
        <v/>
      </c>
    </row>
    <row r="4407" customFormat="false" ht="15" hidden="false" customHeight="false" outlineLevel="0" collapsed="false">
      <c r="A4407" s="30" t="n">
        <v>688.28125</v>
      </c>
      <c r="B4407" s="31" t="n">
        <v>-15.6857</v>
      </c>
      <c r="C4407" s="32" t="n">
        <f aca="false">IF($A4407="","",IF(設定!$B$21="dB",10^($B4407/20),ABS($B4407)))</f>
        <v>0.164329298005119</v>
      </c>
      <c r="D4407" s="32" t="n">
        <f aca="false">IF($A4407="","",$A4407^2)</f>
        <v>473731.079101563</v>
      </c>
      <c r="E4407" s="32" t="n">
        <f aca="false">IF($A4407="","",IF($C4407&lt;=0,"",1/$C4407^2))</f>
        <v>37.0313888136844</v>
      </c>
      <c r="F4407" s="33" t="n">
        <f aca="false">IF(OR(ROW()-設定!$B$30&lt;2,ROW()+設定!$B$30&gt;13701,N($A4407)&lt;=0,N(INDEX($A$2:$A$13701,MIN(13700,MAX(1,ROW()-1+設定!$B$30))))&lt;=0,$A4407&lt;設定!$B$28,$A4407&gt;設定!$B$29),0,IF(AND($C4407&gt;=MAX(INDEX($C$1:$C$13701,MAX(1,ROW()-設定!$B$24)):INDEX($C$1:$C$13701,MAX(1,ROW()-1))),$C4407&gt;MAX(INDEX($C$1:$C$13701,MIN(13701,ROW()+1)):INDEX($C$1:$C$13701,MIN(13701,ROW()+設定!$B$24))),$C4407&gt;=設定!$B$32,$C4407&gt;=MAX(MIN(INDEX($C$1:$C$13701,MAX(1,ROW()-設定!$B$26)):INDEX($C$1:$C$13701,MAX(1,ROW()-1))),MIN(INDEX($C$1:$C$13701,MIN(13701,ROW()+1)):INDEX($C$1:$C$13701,MIN(13701,ROW()+設定!$B$26))))*10^(設定!$B$27/20)),1,0))</f>
        <v>0</v>
      </c>
      <c r="G4407" s="33" t="n">
        <f aca="false">$G4406+IF($F4407=1,1,0)</f>
        <v>2</v>
      </c>
      <c r="H4407" s="0" t="str">
        <f aca="false">IF($F4407=1,$G4407,"")</f>
        <v/>
      </c>
    </row>
    <row r="4408" customFormat="false" ht="15" hidden="false" customHeight="false" outlineLevel="0" collapsed="false">
      <c r="A4408" s="30" t="n">
        <v>688.4375</v>
      </c>
      <c r="B4408" s="31" t="n">
        <v>-16.2375</v>
      </c>
      <c r="C4408" s="32" t="n">
        <f aca="false">IF($A4408="","",IF(設定!$B$21="dB",10^($B4408/20),ABS($B4408)))</f>
        <v>0.154214425387469</v>
      </c>
      <c r="D4408" s="32" t="n">
        <f aca="false">IF($A4408="","",$A4408^2)</f>
        <v>473946.19140625</v>
      </c>
      <c r="E4408" s="32" t="n">
        <f aca="false">IF($A4408="","",IF($C4408&lt;=0,"",1/$C4408^2))</f>
        <v>42.0484508363188</v>
      </c>
      <c r="F4408" s="33" t="n">
        <f aca="false">IF(OR(ROW()-設定!$B$30&lt;2,ROW()+設定!$B$30&gt;13701,N($A4408)&lt;=0,N(INDEX($A$2:$A$13701,MIN(13700,MAX(1,ROW()-1+設定!$B$30))))&lt;=0,$A4408&lt;設定!$B$28,$A4408&gt;設定!$B$29),0,IF(AND($C4408&gt;=MAX(INDEX($C$1:$C$13701,MAX(1,ROW()-設定!$B$24)):INDEX($C$1:$C$13701,MAX(1,ROW()-1))),$C4408&gt;MAX(INDEX($C$1:$C$13701,MIN(13701,ROW()+1)):INDEX($C$1:$C$13701,MIN(13701,ROW()+設定!$B$24))),$C4408&gt;=設定!$B$32,$C4408&gt;=MAX(MIN(INDEX($C$1:$C$13701,MAX(1,ROW()-設定!$B$26)):INDEX($C$1:$C$13701,MAX(1,ROW()-1))),MIN(INDEX($C$1:$C$13701,MIN(13701,ROW()+1)):INDEX($C$1:$C$13701,MIN(13701,ROW()+設定!$B$26))))*10^(設定!$B$27/20)),1,0))</f>
        <v>0</v>
      </c>
      <c r="G4408" s="33" t="n">
        <f aca="false">$G4407+IF($F4408=1,1,0)</f>
        <v>2</v>
      </c>
      <c r="H4408" s="0" t="str">
        <f aca="false">IF($F4408=1,$G4408,"")</f>
        <v/>
      </c>
    </row>
    <row r="4409" customFormat="false" ht="15" hidden="false" customHeight="false" outlineLevel="0" collapsed="false">
      <c r="A4409" s="30" t="n">
        <v>688.59375</v>
      </c>
      <c r="B4409" s="31" t="n">
        <v>-16.678</v>
      </c>
      <c r="C4409" s="32" t="n">
        <f aca="false">IF($A4409="","",IF(設定!$B$21="dB",10^($B4409/20),ABS($B4409)))</f>
        <v>0.146588533467099</v>
      </c>
      <c r="D4409" s="32" t="n">
        <f aca="false">IF($A4409="","",$A4409^2)</f>
        <v>474161.352539063</v>
      </c>
      <c r="E4409" s="32" t="n">
        <f aca="false">IF($A4409="","",IF($C4409&lt;=0,"",1/$C4409^2))</f>
        <v>46.5371732565492</v>
      </c>
      <c r="F4409" s="33" t="n">
        <f aca="false">IF(OR(ROW()-設定!$B$30&lt;2,ROW()+設定!$B$30&gt;13701,N($A4409)&lt;=0,N(INDEX($A$2:$A$13701,MIN(13700,MAX(1,ROW()-1+設定!$B$30))))&lt;=0,$A4409&lt;設定!$B$28,$A4409&gt;設定!$B$29),0,IF(AND($C4409&gt;=MAX(INDEX($C$1:$C$13701,MAX(1,ROW()-設定!$B$24)):INDEX($C$1:$C$13701,MAX(1,ROW()-1))),$C4409&gt;MAX(INDEX($C$1:$C$13701,MIN(13701,ROW()+1)):INDEX($C$1:$C$13701,MIN(13701,ROW()+設定!$B$24))),$C4409&gt;=設定!$B$32,$C4409&gt;=MAX(MIN(INDEX($C$1:$C$13701,MAX(1,ROW()-設定!$B$26)):INDEX($C$1:$C$13701,MAX(1,ROW()-1))),MIN(INDEX($C$1:$C$13701,MIN(13701,ROW()+1)):INDEX($C$1:$C$13701,MIN(13701,ROW()+設定!$B$26))))*10^(設定!$B$27/20)),1,0))</f>
        <v>0</v>
      </c>
      <c r="G4409" s="33" t="n">
        <f aca="false">$G4408+IF($F4409=1,1,0)</f>
        <v>2</v>
      </c>
      <c r="H4409" s="0" t="str">
        <f aca="false">IF($F4409=1,$G4409,"")</f>
        <v/>
      </c>
    </row>
    <row r="4410" customFormat="false" ht="15" hidden="false" customHeight="false" outlineLevel="0" collapsed="false">
      <c r="A4410" s="30" t="n">
        <v>688.75</v>
      </c>
      <c r="B4410" s="31" t="n">
        <v>-17.5136</v>
      </c>
      <c r="C4410" s="32" t="n">
        <f aca="false">IF($A4410="","",IF(設定!$B$21="dB",10^($B4410/20),ABS($B4410)))</f>
        <v>0.133143509427134</v>
      </c>
      <c r="D4410" s="32" t="n">
        <f aca="false">IF($A4410="","",$A4410^2)</f>
        <v>474376.5625</v>
      </c>
      <c r="E4410" s="32" t="n">
        <f aca="false">IF($A4410="","",IF($C4410&lt;=0,"",1/$C4410^2))</f>
        <v>56.410506604361</v>
      </c>
      <c r="F4410" s="33" t="n">
        <f aca="false">IF(OR(ROW()-設定!$B$30&lt;2,ROW()+設定!$B$30&gt;13701,N($A4410)&lt;=0,N(INDEX($A$2:$A$13701,MIN(13700,MAX(1,ROW()-1+設定!$B$30))))&lt;=0,$A4410&lt;設定!$B$28,$A4410&gt;設定!$B$29),0,IF(AND($C4410&gt;=MAX(INDEX($C$1:$C$13701,MAX(1,ROW()-設定!$B$24)):INDEX($C$1:$C$13701,MAX(1,ROW()-1))),$C4410&gt;MAX(INDEX($C$1:$C$13701,MIN(13701,ROW()+1)):INDEX($C$1:$C$13701,MIN(13701,ROW()+設定!$B$24))),$C4410&gt;=設定!$B$32,$C4410&gt;=MAX(MIN(INDEX($C$1:$C$13701,MAX(1,ROW()-設定!$B$26)):INDEX($C$1:$C$13701,MAX(1,ROW()-1))),MIN(INDEX($C$1:$C$13701,MIN(13701,ROW()+1)):INDEX($C$1:$C$13701,MIN(13701,ROW()+設定!$B$26))))*10^(設定!$B$27/20)),1,0))</f>
        <v>0</v>
      </c>
      <c r="G4410" s="33" t="n">
        <f aca="false">$G4409+IF($F4410=1,1,0)</f>
        <v>2</v>
      </c>
      <c r="H4410" s="0" t="str">
        <f aca="false">IF($F4410=1,$G4410,"")</f>
        <v/>
      </c>
    </row>
    <row r="4411" customFormat="false" ht="15" hidden="false" customHeight="false" outlineLevel="0" collapsed="false">
      <c r="A4411" s="30" t="n">
        <v>688.90625</v>
      </c>
      <c r="B4411" s="31" t="n">
        <v>-17.8917</v>
      </c>
      <c r="C4411" s="32" t="n">
        <f aca="false">IF($A4411="","",IF(設定!$B$21="dB",10^($B4411/20),ABS($B4411)))</f>
        <v>0.127472058755434</v>
      </c>
      <c r="D4411" s="32" t="n">
        <f aca="false">IF($A4411="","",$A4411^2)</f>
        <v>474591.821289063</v>
      </c>
      <c r="E4411" s="32" t="n">
        <f aca="false">IF($A4411="","",IF($C4411&lt;=0,"",1/$C4411^2))</f>
        <v>61.5417724352644</v>
      </c>
      <c r="F4411" s="33" t="n">
        <f aca="false">IF(OR(ROW()-設定!$B$30&lt;2,ROW()+設定!$B$30&gt;13701,N($A4411)&lt;=0,N(INDEX($A$2:$A$13701,MIN(13700,MAX(1,ROW()-1+設定!$B$30))))&lt;=0,$A4411&lt;設定!$B$28,$A4411&gt;設定!$B$29),0,IF(AND($C4411&gt;=MAX(INDEX($C$1:$C$13701,MAX(1,ROW()-設定!$B$24)):INDEX($C$1:$C$13701,MAX(1,ROW()-1))),$C4411&gt;MAX(INDEX($C$1:$C$13701,MIN(13701,ROW()+1)):INDEX($C$1:$C$13701,MIN(13701,ROW()+設定!$B$24))),$C4411&gt;=設定!$B$32,$C4411&gt;=MAX(MIN(INDEX($C$1:$C$13701,MAX(1,ROW()-設定!$B$26)):INDEX($C$1:$C$13701,MAX(1,ROW()-1))),MIN(INDEX($C$1:$C$13701,MIN(13701,ROW()+1)):INDEX($C$1:$C$13701,MIN(13701,ROW()+設定!$B$26))))*10^(設定!$B$27/20)),1,0))</f>
        <v>0</v>
      </c>
      <c r="G4411" s="33" t="n">
        <f aca="false">$G4410+IF($F4411=1,1,0)</f>
        <v>2</v>
      </c>
      <c r="H4411" s="0" t="str">
        <f aca="false">IF($F4411=1,$G4411,"")</f>
        <v/>
      </c>
    </row>
    <row r="4412" customFormat="false" ht="15" hidden="false" customHeight="false" outlineLevel="0" collapsed="false">
      <c r="A4412" s="30" t="n">
        <v>689.0625</v>
      </c>
      <c r="B4412" s="31" t="n">
        <v>-18.5949</v>
      </c>
      <c r="C4412" s="32" t="n">
        <f aca="false">IF($A4412="","",IF(設定!$B$21="dB",10^($B4412/20),ABS($B4412)))</f>
        <v>0.117558760941255</v>
      </c>
      <c r="D4412" s="32" t="n">
        <f aca="false">IF($A4412="","",$A4412^2)</f>
        <v>474807.12890625</v>
      </c>
      <c r="E4412" s="32" t="n">
        <f aca="false">IF($A4412="","",IF($C4412&lt;=0,"",1/$C4412^2))</f>
        <v>72.3585740911025</v>
      </c>
      <c r="F4412" s="33" t="n">
        <f aca="false">IF(OR(ROW()-設定!$B$30&lt;2,ROW()+設定!$B$30&gt;13701,N($A4412)&lt;=0,N(INDEX($A$2:$A$13701,MIN(13700,MAX(1,ROW()-1+設定!$B$30))))&lt;=0,$A4412&lt;設定!$B$28,$A4412&gt;設定!$B$29),0,IF(AND($C4412&gt;=MAX(INDEX($C$1:$C$13701,MAX(1,ROW()-設定!$B$24)):INDEX($C$1:$C$13701,MAX(1,ROW()-1))),$C4412&gt;MAX(INDEX($C$1:$C$13701,MIN(13701,ROW()+1)):INDEX($C$1:$C$13701,MIN(13701,ROW()+設定!$B$24))),$C4412&gt;=設定!$B$32,$C4412&gt;=MAX(MIN(INDEX($C$1:$C$13701,MAX(1,ROW()-設定!$B$26)):INDEX($C$1:$C$13701,MAX(1,ROW()-1))),MIN(INDEX($C$1:$C$13701,MIN(13701,ROW()+1)):INDEX($C$1:$C$13701,MIN(13701,ROW()+設定!$B$26))))*10^(設定!$B$27/20)),1,0))</f>
        <v>0</v>
      </c>
      <c r="G4412" s="33" t="n">
        <f aca="false">$G4411+IF($F4412=1,1,0)</f>
        <v>2</v>
      </c>
      <c r="H4412" s="0" t="str">
        <f aca="false">IF($F4412=1,$G4412,"")</f>
        <v/>
      </c>
    </row>
    <row r="4413" customFormat="false" ht="15" hidden="false" customHeight="false" outlineLevel="0" collapsed="false">
      <c r="A4413" s="30" t="n">
        <v>689.21875</v>
      </c>
      <c r="B4413" s="31" t="n">
        <v>-19.0827</v>
      </c>
      <c r="C4413" s="32" t="n">
        <f aca="false">IF($A4413="","",IF(設定!$B$21="dB",10^($B4413/20),ABS($B4413)))</f>
        <v>0.111138620030587</v>
      </c>
      <c r="D4413" s="32" t="n">
        <f aca="false">IF($A4413="","",$A4413^2)</f>
        <v>475022.485351563</v>
      </c>
      <c r="E4413" s="32" t="n">
        <f aca="false">IF($A4413="","",IF($C4413&lt;=0,"",1/$C4413^2))</f>
        <v>80.9599068854147</v>
      </c>
      <c r="F4413" s="33" t="n">
        <f aca="false">IF(OR(ROW()-設定!$B$30&lt;2,ROW()+設定!$B$30&gt;13701,N($A4413)&lt;=0,N(INDEX($A$2:$A$13701,MIN(13700,MAX(1,ROW()-1+設定!$B$30))))&lt;=0,$A4413&lt;設定!$B$28,$A4413&gt;設定!$B$29),0,IF(AND($C4413&gt;=MAX(INDEX($C$1:$C$13701,MAX(1,ROW()-設定!$B$24)):INDEX($C$1:$C$13701,MAX(1,ROW()-1))),$C4413&gt;MAX(INDEX($C$1:$C$13701,MIN(13701,ROW()+1)):INDEX($C$1:$C$13701,MIN(13701,ROW()+設定!$B$24))),$C4413&gt;=設定!$B$32,$C4413&gt;=MAX(MIN(INDEX($C$1:$C$13701,MAX(1,ROW()-設定!$B$26)):INDEX($C$1:$C$13701,MAX(1,ROW()-1))),MIN(INDEX($C$1:$C$13701,MIN(13701,ROW()+1)):INDEX($C$1:$C$13701,MIN(13701,ROW()+設定!$B$26))))*10^(設定!$B$27/20)),1,0))</f>
        <v>0</v>
      </c>
      <c r="G4413" s="33" t="n">
        <f aca="false">$G4412+IF($F4413=1,1,0)</f>
        <v>2</v>
      </c>
      <c r="H4413" s="0" t="str">
        <f aca="false">IF($F4413=1,$G4413,"")</f>
        <v/>
      </c>
    </row>
    <row r="4414" customFormat="false" ht="15" hidden="false" customHeight="false" outlineLevel="0" collapsed="false">
      <c r="A4414" s="30" t="n">
        <v>689.375</v>
      </c>
      <c r="B4414" s="31" t="n">
        <v>-19.5885</v>
      </c>
      <c r="C4414" s="32" t="n">
        <f aca="false">IF($A4414="","",IF(設定!$B$21="dB",10^($B4414/20),ABS($B4414)))</f>
        <v>0.104851585021935</v>
      </c>
      <c r="D4414" s="32" t="n">
        <f aca="false">IF($A4414="","",$A4414^2)</f>
        <v>475237.890625</v>
      </c>
      <c r="E4414" s="32" t="n">
        <f aca="false">IF($A4414="","",IF($C4414&lt;=0,"",1/$C4414^2))</f>
        <v>90.9599053988391</v>
      </c>
      <c r="F4414" s="33" t="n">
        <f aca="false">IF(OR(ROW()-設定!$B$30&lt;2,ROW()+設定!$B$30&gt;13701,N($A4414)&lt;=0,N(INDEX($A$2:$A$13701,MIN(13700,MAX(1,ROW()-1+設定!$B$30))))&lt;=0,$A4414&lt;設定!$B$28,$A4414&gt;設定!$B$29),0,IF(AND($C4414&gt;=MAX(INDEX($C$1:$C$13701,MAX(1,ROW()-設定!$B$24)):INDEX($C$1:$C$13701,MAX(1,ROW()-1))),$C4414&gt;MAX(INDEX($C$1:$C$13701,MIN(13701,ROW()+1)):INDEX($C$1:$C$13701,MIN(13701,ROW()+設定!$B$24))),$C4414&gt;=設定!$B$32,$C4414&gt;=MAX(MIN(INDEX($C$1:$C$13701,MAX(1,ROW()-設定!$B$26)):INDEX($C$1:$C$13701,MAX(1,ROW()-1))),MIN(INDEX($C$1:$C$13701,MIN(13701,ROW()+1)):INDEX($C$1:$C$13701,MIN(13701,ROW()+設定!$B$26))))*10^(設定!$B$27/20)),1,0))</f>
        <v>0</v>
      </c>
      <c r="G4414" s="33" t="n">
        <f aca="false">$G4413+IF($F4414=1,1,0)</f>
        <v>2</v>
      </c>
      <c r="H4414" s="0" t="str">
        <f aca="false">IF($F4414=1,$G4414,"")</f>
        <v/>
      </c>
    </row>
    <row r="4415" customFormat="false" ht="15" hidden="false" customHeight="false" outlineLevel="0" collapsed="false">
      <c r="A4415" s="30" t="n">
        <v>689.53125</v>
      </c>
      <c r="B4415" s="31" t="n">
        <v>-20.1067</v>
      </c>
      <c r="C4415" s="32" t="n">
        <f aca="false">IF($A4415="","",IF(設定!$B$21="dB",10^($B4415/20),ABS($B4415)))</f>
        <v>0.098779085242611</v>
      </c>
      <c r="D4415" s="32" t="n">
        <f aca="false">IF($A4415="","",$A4415^2)</f>
        <v>475453.344726563</v>
      </c>
      <c r="E4415" s="32" t="n">
        <f aca="false">IF($A4415="","",IF($C4415&lt;=0,"",1/$C4415^2))</f>
        <v>102.487287749431</v>
      </c>
      <c r="F4415" s="33" t="n">
        <f aca="false">IF(OR(ROW()-設定!$B$30&lt;2,ROW()+設定!$B$30&gt;13701,N($A4415)&lt;=0,N(INDEX($A$2:$A$13701,MIN(13700,MAX(1,ROW()-1+設定!$B$30))))&lt;=0,$A4415&lt;設定!$B$28,$A4415&gt;設定!$B$29),0,IF(AND($C4415&gt;=MAX(INDEX($C$1:$C$13701,MAX(1,ROW()-設定!$B$24)):INDEX($C$1:$C$13701,MAX(1,ROW()-1))),$C4415&gt;MAX(INDEX($C$1:$C$13701,MIN(13701,ROW()+1)):INDEX($C$1:$C$13701,MIN(13701,ROW()+設定!$B$24))),$C4415&gt;=設定!$B$32,$C4415&gt;=MAX(MIN(INDEX($C$1:$C$13701,MAX(1,ROW()-設定!$B$26)):INDEX($C$1:$C$13701,MAX(1,ROW()-1))),MIN(INDEX($C$1:$C$13701,MIN(13701,ROW()+1)):INDEX($C$1:$C$13701,MIN(13701,ROW()+設定!$B$26))))*10^(設定!$B$27/20)),1,0))</f>
        <v>0</v>
      </c>
      <c r="G4415" s="33" t="n">
        <f aca="false">$G4414+IF($F4415=1,1,0)</f>
        <v>2</v>
      </c>
      <c r="H4415" s="0" t="str">
        <f aca="false">IF($F4415=1,$G4415,"")</f>
        <v/>
      </c>
    </row>
    <row r="4416" customFormat="false" ht="15" hidden="false" customHeight="false" outlineLevel="0" collapsed="false">
      <c r="A4416" s="30" t="n">
        <v>689.6875</v>
      </c>
      <c r="B4416" s="31" t="n">
        <v>-20.6726</v>
      </c>
      <c r="C4416" s="32" t="n">
        <f aca="false">IF($A4416="","",IF(設定!$B$21="dB",10^($B4416/20),ABS($B4416)))</f>
        <v>0.092548631222572</v>
      </c>
      <c r="D4416" s="32" t="n">
        <f aca="false">IF($A4416="","",$A4416^2)</f>
        <v>475668.84765625</v>
      </c>
      <c r="E4416" s="32" t="n">
        <f aca="false">IF($A4416="","",IF($C4416&lt;=0,"",1/$C4416^2))</f>
        <v>116.750836259179</v>
      </c>
      <c r="F4416" s="33" t="n">
        <f aca="false">IF(OR(ROW()-設定!$B$30&lt;2,ROW()+設定!$B$30&gt;13701,N($A4416)&lt;=0,N(INDEX($A$2:$A$13701,MIN(13700,MAX(1,ROW()-1+設定!$B$30))))&lt;=0,$A4416&lt;設定!$B$28,$A4416&gt;設定!$B$29),0,IF(AND($C4416&gt;=MAX(INDEX($C$1:$C$13701,MAX(1,ROW()-設定!$B$24)):INDEX($C$1:$C$13701,MAX(1,ROW()-1))),$C4416&gt;MAX(INDEX($C$1:$C$13701,MIN(13701,ROW()+1)):INDEX($C$1:$C$13701,MIN(13701,ROW()+設定!$B$24))),$C4416&gt;=設定!$B$32,$C4416&gt;=MAX(MIN(INDEX($C$1:$C$13701,MAX(1,ROW()-設定!$B$26)):INDEX($C$1:$C$13701,MAX(1,ROW()-1))),MIN(INDEX($C$1:$C$13701,MIN(13701,ROW()+1)):INDEX($C$1:$C$13701,MIN(13701,ROW()+設定!$B$26))))*10^(設定!$B$27/20)),1,0))</f>
        <v>0</v>
      </c>
      <c r="G4416" s="33" t="n">
        <f aca="false">$G4415+IF($F4416=1,1,0)</f>
        <v>2</v>
      </c>
      <c r="H4416" s="0" t="str">
        <f aca="false">IF($F4416=1,$G4416,"")</f>
        <v/>
      </c>
    </row>
    <row r="4417" customFormat="false" ht="15" hidden="false" customHeight="false" outlineLevel="0" collapsed="false">
      <c r="A4417" s="30" t="n">
        <v>689.84375</v>
      </c>
      <c r="B4417" s="31" t="n">
        <v>-21.0161</v>
      </c>
      <c r="C4417" s="32" t="n">
        <f aca="false">IF($A4417="","",IF(設定!$B$21="dB",10^($B4417/20),ABS($B4417)))</f>
        <v>0.0889600462446454</v>
      </c>
      <c r="D4417" s="32" t="n">
        <f aca="false">IF($A4417="","",$A4417^2)</f>
        <v>475884.399414063</v>
      </c>
      <c r="E4417" s="32" t="n">
        <f aca="false">IF($A4417="","",IF($C4417&lt;=0,"",1/$C4417^2))</f>
        <v>126.360111367856</v>
      </c>
      <c r="F4417" s="33" t="n">
        <f aca="false">IF(OR(ROW()-設定!$B$30&lt;2,ROW()+設定!$B$30&gt;13701,N($A4417)&lt;=0,N(INDEX($A$2:$A$13701,MIN(13700,MAX(1,ROW()-1+設定!$B$30))))&lt;=0,$A4417&lt;設定!$B$28,$A4417&gt;設定!$B$29),0,IF(AND($C4417&gt;=MAX(INDEX($C$1:$C$13701,MAX(1,ROW()-設定!$B$24)):INDEX($C$1:$C$13701,MAX(1,ROW()-1))),$C4417&gt;MAX(INDEX($C$1:$C$13701,MIN(13701,ROW()+1)):INDEX($C$1:$C$13701,MIN(13701,ROW()+設定!$B$24))),$C4417&gt;=設定!$B$32,$C4417&gt;=MAX(MIN(INDEX($C$1:$C$13701,MAX(1,ROW()-設定!$B$26)):INDEX($C$1:$C$13701,MAX(1,ROW()-1))),MIN(INDEX($C$1:$C$13701,MIN(13701,ROW()+1)):INDEX($C$1:$C$13701,MIN(13701,ROW()+設定!$B$26))))*10^(設定!$B$27/20)),1,0))</f>
        <v>0</v>
      </c>
      <c r="G4417" s="33" t="n">
        <f aca="false">$G4416+IF($F4417=1,1,0)</f>
        <v>2</v>
      </c>
      <c r="H4417" s="0" t="str">
        <f aca="false">IF($F4417=1,$G4417,"")</f>
        <v/>
      </c>
    </row>
    <row r="4418" customFormat="false" ht="15" hidden="false" customHeight="false" outlineLevel="0" collapsed="false">
      <c r="A4418" s="30" t="n">
        <v>690</v>
      </c>
      <c r="B4418" s="31" t="n">
        <v>-21.4292</v>
      </c>
      <c r="C4418" s="32" t="n">
        <f aca="false">IF($A4418="","",IF(設定!$B$21="dB",10^($B4418/20),ABS($B4418)))</f>
        <v>0.0848281508468755</v>
      </c>
      <c r="D4418" s="32" t="n">
        <f aca="false">IF($A4418="","",$A4418^2)</f>
        <v>476100</v>
      </c>
      <c r="E4418" s="32" t="n">
        <f aca="false">IF($A4418="","",IF($C4418&lt;=0,"",1/$C4418^2))</f>
        <v>138.969661605726</v>
      </c>
      <c r="F4418" s="33" t="n">
        <f aca="false">IF(OR(ROW()-設定!$B$30&lt;2,ROW()+設定!$B$30&gt;13701,N($A4418)&lt;=0,N(INDEX($A$2:$A$13701,MIN(13700,MAX(1,ROW()-1+設定!$B$30))))&lt;=0,$A4418&lt;設定!$B$28,$A4418&gt;設定!$B$29),0,IF(AND($C4418&gt;=MAX(INDEX($C$1:$C$13701,MAX(1,ROW()-設定!$B$24)):INDEX($C$1:$C$13701,MAX(1,ROW()-1))),$C4418&gt;MAX(INDEX($C$1:$C$13701,MIN(13701,ROW()+1)):INDEX($C$1:$C$13701,MIN(13701,ROW()+設定!$B$24))),$C4418&gt;=設定!$B$32,$C4418&gt;=MAX(MIN(INDEX($C$1:$C$13701,MAX(1,ROW()-設定!$B$26)):INDEX($C$1:$C$13701,MAX(1,ROW()-1))),MIN(INDEX($C$1:$C$13701,MIN(13701,ROW()+1)):INDEX($C$1:$C$13701,MIN(13701,ROW()+設定!$B$26))))*10^(設定!$B$27/20)),1,0))</f>
        <v>0</v>
      </c>
      <c r="G4418" s="33" t="n">
        <f aca="false">$G4417+IF($F4418=1,1,0)</f>
        <v>2</v>
      </c>
      <c r="H4418" s="0" t="str">
        <f aca="false">IF($F4418=1,$G4418,"")</f>
        <v/>
      </c>
    </row>
    <row r="4419" customFormat="false" ht="15" hidden="false" customHeight="false" outlineLevel="0" collapsed="false">
      <c r="A4419" s="30" t="n">
        <v>690.15625</v>
      </c>
      <c r="B4419" s="31" t="n">
        <v>-21.6027</v>
      </c>
      <c r="C4419" s="32" t="n">
        <f aca="false">IF($A4419="","",IF(設定!$B$21="dB",10^($B4419/20),ABS($B4419)))</f>
        <v>0.0831505258357834</v>
      </c>
      <c r="D4419" s="32" t="n">
        <f aca="false">IF($A4419="","",$A4419^2)</f>
        <v>476315.649414063</v>
      </c>
      <c r="E4419" s="32" t="n">
        <f aca="false">IF($A4419="","",IF($C4419&lt;=0,"",1/$C4419^2))</f>
        <v>144.633867711972</v>
      </c>
      <c r="F4419" s="33" t="n">
        <f aca="false">IF(OR(ROW()-設定!$B$30&lt;2,ROW()+設定!$B$30&gt;13701,N($A4419)&lt;=0,N(INDEX($A$2:$A$13701,MIN(13700,MAX(1,ROW()-1+設定!$B$30))))&lt;=0,$A4419&lt;設定!$B$28,$A4419&gt;設定!$B$29),0,IF(AND($C4419&gt;=MAX(INDEX($C$1:$C$13701,MAX(1,ROW()-設定!$B$24)):INDEX($C$1:$C$13701,MAX(1,ROW()-1))),$C4419&gt;MAX(INDEX($C$1:$C$13701,MIN(13701,ROW()+1)):INDEX($C$1:$C$13701,MIN(13701,ROW()+設定!$B$24))),$C4419&gt;=設定!$B$32,$C4419&gt;=MAX(MIN(INDEX($C$1:$C$13701,MAX(1,ROW()-設定!$B$26)):INDEX($C$1:$C$13701,MAX(1,ROW()-1))),MIN(INDEX($C$1:$C$13701,MIN(13701,ROW()+1)):INDEX($C$1:$C$13701,MIN(13701,ROW()+設定!$B$26))))*10^(設定!$B$27/20)),1,0))</f>
        <v>0</v>
      </c>
      <c r="G4419" s="33" t="n">
        <f aca="false">$G4418+IF($F4419=1,1,0)</f>
        <v>2</v>
      </c>
      <c r="H4419" s="0" t="str">
        <f aca="false">IF($F4419=1,$G4419,"")</f>
        <v/>
      </c>
    </row>
    <row r="4420" customFormat="false" ht="15" hidden="false" customHeight="false" outlineLevel="0" collapsed="false">
      <c r="A4420" s="30" t="n">
        <v>690.3125</v>
      </c>
      <c r="B4420" s="31" t="n">
        <v>-21.4126</v>
      </c>
      <c r="C4420" s="32" t="n">
        <f aca="false">IF($A4420="","",IF(設定!$B$21="dB",10^($B4420/20),ABS($B4420)))</f>
        <v>0.084990424811626</v>
      </c>
      <c r="D4420" s="32" t="n">
        <f aca="false">IF($A4420="","",$A4420^2)</f>
        <v>476531.34765625</v>
      </c>
      <c r="E4420" s="32" t="n">
        <f aca="false">IF($A4420="","",IF($C4420&lt;=0,"",1/$C4420^2))</f>
        <v>138.439492958515</v>
      </c>
      <c r="F4420" s="33" t="n">
        <f aca="false">IF(OR(ROW()-設定!$B$30&lt;2,ROW()+設定!$B$30&gt;13701,N($A4420)&lt;=0,N(INDEX($A$2:$A$13701,MIN(13700,MAX(1,ROW()-1+設定!$B$30))))&lt;=0,$A4420&lt;設定!$B$28,$A4420&gt;設定!$B$29),0,IF(AND($C4420&gt;=MAX(INDEX($C$1:$C$13701,MAX(1,ROW()-設定!$B$24)):INDEX($C$1:$C$13701,MAX(1,ROW()-1))),$C4420&gt;MAX(INDEX($C$1:$C$13701,MIN(13701,ROW()+1)):INDEX($C$1:$C$13701,MIN(13701,ROW()+設定!$B$24))),$C4420&gt;=設定!$B$32,$C4420&gt;=MAX(MIN(INDEX($C$1:$C$13701,MAX(1,ROW()-設定!$B$26)):INDEX($C$1:$C$13701,MAX(1,ROW()-1))),MIN(INDEX($C$1:$C$13701,MIN(13701,ROW()+1)):INDEX($C$1:$C$13701,MIN(13701,ROW()+設定!$B$26))))*10^(設定!$B$27/20)),1,0))</f>
        <v>0</v>
      </c>
      <c r="G4420" s="33" t="n">
        <f aca="false">$G4419+IF($F4420=1,1,0)</f>
        <v>2</v>
      </c>
      <c r="H4420" s="0" t="str">
        <f aca="false">IF($F4420=1,$G4420,"")</f>
        <v/>
      </c>
    </row>
    <row r="4421" customFormat="false" ht="15" hidden="false" customHeight="false" outlineLevel="0" collapsed="false">
      <c r="A4421" s="30" t="n">
        <v>690.46875</v>
      </c>
      <c r="B4421" s="31" t="n">
        <v>-21.3227</v>
      </c>
      <c r="C4421" s="32" t="n">
        <f aca="false">IF($A4421="","",IF(設定!$B$21="dB",10^($B4421/20),ABS($B4421)))</f>
        <v>0.085874653951963</v>
      </c>
      <c r="D4421" s="32" t="n">
        <f aca="false">IF($A4421="","",$A4421^2)</f>
        <v>476747.094726563</v>
      </c>
      <c r="E4421" s="32" t="n">
        <f aca="false">IF($A4421="","",IF($C4421&lt;=0,"",1/$C4421^2))</f>
        <v>135.603219281489</v>
      </c>
      <c r="F4421" s="33" t="n">
        <f aca="false">IF(OR(ROW()-設定!$B$30&lt;2,ROW()+設定!$B$30&gt;13701,N($A4421)&lt;=0,N(INDEX($A$2:$A$13701,MIN(13700,MAX(1,ROW()-1+設定!$B$30))))&lt;=0,$A4421&lt;設定!$B$28,$A4421&gt;設定!$B$29),0,IF(AND($C4421&gt;=MAX(INDEX($C$1:$C$13701,MAX(1,ROW()-設定!$B$24)):INDEX($C$1:$C$13701,MAX(1,ROW()-1))),$C4421&gt;MAX(INDEX($C$1:$C$13701,MIN(13701,ROW()+1)):INDEX($C$1:$C$13701,MIN(13701,ROW()+設定!$B$24))),$C4421&gt;=設定!$B$32,$C4421&gt;=MAX(MIN(INDEX($C$1:$C$13701,MAX(1,ROW()-設定!$B$26)):INDEX($C$1:$C$13701,MAX(1,ROW()-1))),MIN(INDEX($C$1:$C$13701,MIN(13701,ROW()+1)):INDEX($C$1:$C$13701,MIN(13701,ROW()+設定!$B$26))))*10^(設定!$B$27/20)),1,0))</f>
        <v>0</v>
      </c>
      <c r="G4421" s="33" t="n">
        <f aca="false">$G4420+IF($F4421=1,1,0)</f>
        <v>2</v>
      </c>
      <c r="H4421" s="0" t="str">
        <f aca="false">IF($F4421=1,$G4421,"")</f>
        <v/>
      </c>
    </row>
    <row r="4422" customFormat="false" ht="15" hidden="false" customHeight="false" outlineLevel="0" collapsed="false">
      <c r="A4422" s="30" t="n">
        <v>690.625</v>
      </c>
      <c r="B4422" s="31" t="n">
        <v>-21.2237</v>
      </c>
      <c r="C4422" s="32" t="n">
        <f aca="false">IF($A4422="","",IF(設定!$B$21="dB",10^($B4422/20),ABS($B4422)))</f>
        <v>0.0868590349878574</v>
      </c>
      <c r="D4422" s="32" t="n">
        <f aca="false">IF($A4422="","",$A4422^2)</f>
        <v>476962.890625</v>
      </c>
      <c r="E4422" s="32" t="n">
        <f aca="false">IF($A4422="","",IF($C4422&lt;=0,"",1/$C4422^2))</f>
        <v>132.547029731297</v>
      </c>
      <c r="F4422" s="33" t="n">
        <f aca="false">IF(OR(ROW()-設定!$B$30&lt;2,ROW()+設定!$B$30&gt;13701,N($A4422)&lt;=0,N(INDEX($A$2:$A$13701,MIN(13700,MAX(1,ROW()-1+設定!$B$30))))&lt;=0,$A4422&lt;設定!$B$28,$A4422&gt;設定!$B$29),0,IF(AND($C4422&gt;=MAX(INDEX($C$1:$C$13701,MAX(1,ROW()-設定!$B$24)):INDEX($C$1:$C$13701,MAX(1,ROW()-1))),$C4422&gt;MAX(INDEX($C$1:$C$13701,MIN(13701,ROW()+1)):INDEX($C$1:$C$13701,MIN(13701,ROW()+設定!$B$24))),$C4422&gt;=設定!$B$32,$C4422&gt;=MAX(MIN(INDEX($C$1:$C$13701,MAX(1,ROW()-設定!$B$26)):INDEX($C$1:$C$13701,MAX(1,ROW()-1))),MIN(INDEX($C$1:$C$13701,MIN(13701,ROW()+1)):INDEX($C$1:$C$13701,MIN(13701,ROW()+設定!$B$26))))*10^(設定!$B$27/20)),1,0))</f>
        <v>0</v>
      </c>
      <c r="G4422" s="33" t="n">
        <f aca="false">$G4421+IF($F4422=1,1,0)</f>
        <v>2</v>
      </c>
      <c r="H4422" s="0" t="str">
        <f aca="false">IF($F4422=1,$G4422,"")</f>
        <v/>
      </c>
    </row>
    <row r="4423" customFormat="false" ht="15" hidden="false" customHeight="false" outlineLevel="0" collapsed="false">
      <c r="A4423" s="30" t="n">
        <v>690.78125</v>
      </c>
      <c r="B4423" s="31" t="n">
        <v>-20.7803</v>
      </c>
      <c r="C4423" s="32" t="n">
        <f aca="false">IF($A4423="","",IF(設定!$B$21="dB",10^($B4423/20),ABS($B4423)))</f>
        <v>0.0914081669662632</v>
      </c>
      <c r="D4423" s="32" t="n">
        <f aca="false">IF($A4423="","",$A4423^2)</f>
        <v>477178.735351563</v>
      </c>
      <c r="E4423" s="32" t="n">
        <f aca="false">IF($A4423="","",IF($C4423&lt;=0,"",1/$C4423^2))</f>
        <v>119.682320206978</v>
      </c>
      <c r="F4423" s="33" t="n">
        <f aca="false">IF(OR(ROW()-設定!$B$30&lt;2,ROW()+設定!$B$30&gt;13701,N($A4423)&lt;=0,N(INDEX($A$2:$A$13701,MIN(13700,MAX(1,ROW()-1+設定!$B$30))))&lt;=0,$A4423&lt;設定!$B$28,$A4423&gt;設定!$B$29),0,IF(AND($C4423&gt;=MAX(INDEX($C$1:$C$13701,MAX(1,ROW()-設定!$B$24)):INDEX($C$1:$C$13701,MAX(1,ROW()-1))),$C4423&gt;MAX(INDEX($C$1:$C$13701,MIN(13701,ROW()+1)):INDEX($C$1:$C$13701,MIN(13701,ROW()+設定!$B$24))),$C4423&gt;=設定!$B$32,$C4423&gt;=MAX(MIN(INDEX($C$1:$C$13701,MAX(1,ROW()-設定!$B$26)):INDEX($C$1:$C$13701,MAX(1,ROW()-1))),MIN(INDEX($C$1:$C$13701,MIN(13701,ROW()+1)):INDEX($C$1:$C$13701,MIN(13701,ROW()+設定!$B$26))))*10^(設定!$B$27/20)),1,0))</f>
        <v>0</v>
      </c>
      <c r="G4423" s="33" t="n">
        <f aca="false">$G4422+IF($F4423=1,1,0)</f>
        <v>2</v>
      </c>
      <c r="H4423" s="0" t="str">
        <f aca="false">IF($F4423=1,$G4423,"")</f>
        <v/>
      </c>
    </row>
    <row r="4424" customFormat="false" ht="15" hidden="false" customHeight="false" outlineLevel="0" collapsed="false">
      <c r="A4424" s="30" t="n">
        <v>690.9375</v>
      </c>
      <c r="B4424" s="31" t="n">
        <v>-20.2445</v>
      </c>
      <c r="C4424" s="32" t="n">
        <f aca="false">IF($A4424="","",IF(設定!$B$21="dB",10^($B4424/20),ABS($B4424)))</f>
        <v>0.0972243391818518</v>
      </c>
      <c r="D4424" s="32" t="n">
        <f aca="false">IF($A4424="","",$A4424^2)</f>
        <v>477394.62890625</v>
      </c>
      <c r="E4424" s="32" t="n">
        <f aca="false">IF($A4424="","",IF($C4424&lt;=0,"",1/$C4424^2))</f>
        <v>105.791311223668</v>
      </c>
      <c r="F4424" s="33" t="n">
        <f aca="false">IF(OR(ROW()-設定!$B$30&lt;2,ROW()+設定!$B$30&gt;13701,N($A4424)&lt;=0,N(INDEX($A$2:$A$13701,MIN(13700,MAX(1,ROW()-1+設定!$B$30))))&lt;=0,$A4424&lt;設定!$B$28,$A4424&gt;設定!$B$29),0,IF(AND($C4424&gt;=MAX(INDEX($C$1:$C$13701,MAX(1,ROW()-設定!$B$24)):INDEX($C$1:$C$13701,MAX(1,ROW()-1))),$C4424&gt;MAX(INDEX($C$1:$C$13701,MIN(13701,ROW()+1)):INDEX($C$1:$C$13701,MIN(13701,ROW()+設定!$B$24))),$C4424&gt;=設定!$B$32,$C4424&gt;=MAX(MIN(INDEX($C$1:$C$13701,MAX(1,ROW()-設定!$B$26)):INDEX($C$1:$C$13701,MAX(1,ROW()-1))),MIN(INDEX($C$1:$C$13701,MIN(13701,ROW()+1)):INDEX($C$1:$C$13701,MIN(13701,ROW()+設定!$B$26))))*10^(設定!$B$27/20)),1,0))</f>
        <v>0</v>
      </c>
      <c r="G4424" s="33" t="n">
        <f aca="false">$G4423+IF($F4424=1,1,0)</f>
        <v>2</v>
      </c>
      <c r="H4424" s="0" t="str">
        <f aca="false">IF($F4424=1,$G4424,"")</f>
        <v/>
      </c>
    </row>
    <row r="4425" customFormat="false" ht="15" hidden="false" customHeight="false" outlineLevel="0" collapsed="false">
      <c r="A4425" s="30" t="n">
        <v>691.09375</v>
      </c>
      <c r="B4425" s="31" t="n">
        <v>-19.5941</v>
      </c>
      <c r="C4425" s="32" t="n">
        <f aca="false">IF($A4425="","",IF(設定!$B$21="dB",10^($B4425/20),ABS($B4425)))</f>
        <v>0.104784006493958</v>
      </c>
      <c r="D4425" s="32" t="n">
        <f aca="false">IF($A4425="","",$A4425^2)</f>
        <v>477610.571289063</v>
      </c>
      <c r="E4425" s="32" t="n">
        <f aca="false">IF($A4425="","",IF($C4425&lt;=0,"",1/$C4425^2))</f>
        <v>91.0772690861928</v>
      </c>
      <c r="F4425" s="33" t="n">
        <f aca="false">IF(OR(ROW()-設定!$B$30&lt;2,ROW()+設定!$B$30&gt;13701,N($A4425)&lt;=0,N(INDEX($A$2:$A$13701,MIN(13700,MAX(1,ROW()-1+設定!$B$30))))&lt;=0,$A4425&lt;設定!$B$28,$A4425&gt;設定!$B$29),0,IF(AND($C4425&gt;=MAX(INDEX($C$1:$C$13701,MAX(1,ROW()-設定!$B$24)):INDEX($C$1:$C$13701,MAX(1,ROW()-1))),$C4425&gt;MAX(INDEX($C$1:$C$13701,MIN(13701,ROW()+1)):INDEX($C$1:$C$13701,MIN(13701,ROW()+設定!$B$24))),$C4425&gt;=設定!$B$32,$C4425&gt;=MAX(MIN(INDEX($C$1:$C$13701,MAX(1,ROW()-設定!$B$26)):INDEX($C$1:$C$13701,MAX(1,ROW()-1))),MIN(INDEX($C$1:$C$13701,MIN(13701,ROW()+1)):INDEX($C$1:$C$13701,MIN(13701,ROW()+設定!$B$26))))*10^(設定!$B$27/20)),1,0))</f>
        <v>0</v>
      </c>
      <c r="G4425" s="33" t="n">
        <f aca="false">$G4424+IF($F4425=1,1,0)</f>
        <v>2</v>
      </c>
      <c r="H4425" s="0" t="str">
        <f aca="false">IF($F4425=1,$G4425,"")</f>
        <v/>
      </c>
    </row>
    <row r="4426" customFormat="false" ht="15" hidden="false" customHeight="false" outlineLevel="0" collapsed="false">
      <c r="A4426" s="30" t="n">
        <v>691.25</v>
      </c>
      <c r="B4426" s="31" t="n">
        <v>-19.1171</v>
      </c>
      <c r="C4426" s="32" t="n">
        <f aca="false">IF($A4426="","",IF(設定!$B$21="dB",10^($B4426/20),ABS($B4426)))</f>
        <v>0.110699331950068</v>
      </c>
      <c r="D4426" s="32" t="n">
        <f aca="false">IF($A4426="","",$A4426^2)</f>
        <v>477826.5625</v>
      </c>
      <c r="E4426" s="32" t="n">
        <f aca="false">IF($A4426="","",IF($C4426&lt;=0,"",1/$C4426^2))</f>
        <v>81.6037280756191</v>
      </c>
      <c r="F4426" s="33" t="n">
        <f aca="false">IF(OR(ROW()-設定!$B$30&lt;2,ROW()+設定!$B$30&gt;13701,N($A4426)&lt;=0,N(INDEX($A$2:$A$13701,MIN(13700,MAX(1,ROW()-1+設定!$B$30))))&lt;=0,$A4426&lt;設定!$B$28,$A4426&gt;設定!$B$29),0,IF(AND($C4426&gt;=MAX(INDEX($C$1:$C$13701,MAX(1,ROW()-設定!$B$24)):INDEX($C$1:$C$13701,MAX(1,ROW()-1))),$C4426&gt;MAX(INDEX($C$1:$C$13701,MIN(13701,ROW()+1)):INDEX($C$1:$C$13701,MIN(13701,ROW()+設定!$B$24))),$C4426&gt;=設定!$B$32,$C4426&gt;=MAX(MIN(INDEX($C$1:$C$13701,MAX(1,ROW()-設定!$B$26)):INDEX($C$1:$C$13701,MAX(1,ROW()-1))),MIN(INDEX($C$1:$C$13701,MIN(13701,ROW()+1)):INDEX($C$1:$C$13701,MIN(13701,ROW()+設定!$B$26))))*10^(設定!$B$27/20)),1,0))</f>
        <v>0</v>
      </c>
      <c r="G4426" s="33" t="n">
        <f aca="false">$G4425+IF($F4426=1,1,0)</f>
        <v>2</v>
      </c>
      <c r="H4426" s="0" t="str">
        <f aca="false">IF($F4426=1,$G4426,"")</f>
        <v/>
      </c>
    </row>
    <row r="4427" customFormat="false" ht="15" hidden="false" customHeight="false" outlineLevel="0" collapsed="false">
      <c r="A4427" s="30" t="n">
        <v>691.40625</v>
      </c>
      <c r="B4427" s="31" t="n">
        <v>-18.6079</v>
      </c>
      <c r="C4427" s="32" t="n">
        <f aca="false">IF($A4427="","",IF(設定!$B$21="dB",10^($B4427/20),ABS($B4427)))</f>
        <v>0.117382944661635</v>
      </c>
      <c r="D4427" s="32" t="n">
        <f aca="false">IF($A4427="","",$A4427^2)</f>
        <v>478042.602539063</v>
      </c>
      <c r="E4427" s="32" t="n">
        <f aca="false">IF($A4427="","",IF($C4427&lt;=0,"",1/$C4427^2))</f>
        <v>72.5754938949997</v>
      </c>
      <c r="F4427" s="33" t="n">
        <f aca="false">IF(OR(ROW()-設定!$B$30&lt;2,ROW()+設定!$B$30&gt;13701,N($A4427)&lt;=0,N(INDEX($A$2:$A$13701,MIN(13700,MAX(1,ROW()-1+設定!$B$30))))&lt;=0,$A4427&lt;設定!$B$28,$A4427&gt;設定!$B$29),0,IF(AND($C4427&gt;=MAX(INDEX($C$1:$C$13701,MAX(1,ROW()-設定!$B$24)):INDEX($C$1:$C$13701,MAX(1,ROW()-1))),$C4427&gt;MAX(INDEX($C$1:$C$13701,MIN(13701,ROW()+1)):INDEX($C$1:$C$13701,MIN(13701,ROW()+設定!$B$24))),$C4427&gt;=設定!$B$32,$C4427&gt;=MAX(MIN(INDEX($C$1:$C$13701,MAX(1,ROW()-設定!$B$26)):INDEX($C$1:$C$13701,MAX(1,ROW()-1))),MIN(INDEX($C$1:$C$13701,MIN(13701,ROW()+1)):INDEX($C$1:$C$13701,MIN(13701,ROW()+設定!$B$26))))*10^(設定!$B$27/20)),1,0))</f>
        <v>0</v>
      </c>
      <c r="G4427" s="33" t="n">
        <f aca="false">$G4426+IF($F4427=1,1,0)</f>
        <v>2</v>
      </c>
      <c r="H4427" s="0" t="str">
        <f aca="false">IF($F4427=1,$G4427,"")</f>
        <v/>
      </c>
    </row>
    <row r="4428" customFormat="false" ht="15" hidden="false" customHeight="false" outlineLevel="0" collapsed="false">
      <c r="A4428" s="30" t="n">
        <v>691.5625</v>
      </c>
      <c r="B4428" s="31" t="n">
        <v>-18.3368</v>
      </c>
      <c r="C4428" s="32" t="n">
        <f aca="false">IF($A4428="","",IF(設定!$B$21="dB",10^($B4428/20),ABS($B4428)))</f>
        <v>0.121104421655151</v>
      </c>
      <c r="D4428" s="32" t="n">
        <f aca="false">IF($A4428="","",$A4428^2)</f>
        <v>478258.69140625</v>
      </c>
      <c r="E4428" s="32" t="n">
        <f aca="false">IF($A4428="","",IF($C4428&lt;=0,"",1/$C4428^2))</f>
        <v>68.1836113592164</v>
      </c>
      <c r="F4428" s="33" t="n">
        <f aca="false">IF(OR(ROW()-設定!$B$30&lt;2,ROW()+設定!$B$30&gt;13701,N($A4428)&lt;=0,N(INDEX($A$2:$A$13701,MIN(13700,MAX(1,ROW()-1+設定!$B$30))))&lt;=0,$A4428&lt;設定!$B$28,$A4428&gt;設定!$B$29),0,IF(AND($C4428&gt;=MAX(INDEX($C$1:$C$13701,MAX(1,ROW()-設定!$B$24)):INDEX($C$1:$C$13701,MAX(1,ROW()-1))),$C4428&gt;MAX(INDEX($C$1:$C$13701,MIN(13701,ROW()+1)):INDEX($C$1:$C$13701,MIN(13701,ROW()+設定!$B$24))),$C4428&gt;=設定!$B$32,$C4428&gt;=MAX(MIN(INDEX($C$1:$C$13701,MAX(1,ROW()-設定!$B$26)):INDEX($C$1:$C$13701,MAX(1,ROW()-1))),MIN(INDEX($C$1:$C$13701,MIN(13701,ROW()+1)):INDEX($C$1:$C$13701,MIN(13701,ROW()+設定!$B$26))))*10^(設定!$B$27/20)),1,0))</f>
        <v>0</v>
      </c>
      <c r="G4428" s="33" t="n">
        <f aca="false">$G4427+IF($F4428=1,1,0)</f>
        <v>2</v>
      </c>
      <c r="H4428" s="0" t="str">
        <f aca="false">IF($F4428=1,$G4428,"")</f>
        <v/>
      </c>
    </row>
    <row r="4429" customFormat="false" ht="15" hidden="false" customHeight="false" outlineLevel="0" collapsed="false">
      <c r="A4429" s="30" t="n">
        <v>691.71875</v>
      </c>
      <c r="B4429" s="31" t="n">
        <v>-17.6202</v>
      </c>
      <c r="C4429" s="32" t="n">
        <f aca="false">IF($A4429="","",IF(設定!$B$21="dB",10^($B4429/20),ABS($B4429)))</f>
        <v>0.131519454836997</v>
      </c>
      <c r="D4429" s="32" t="n">
        <f aca="false">IF($A4429="","",$A4429^2)</f>
        <v>478474.829101563</v>
      </c>
      <c r="E4429" s="32" t="n">
        <f aca="false">IF($A4429="","",IF($C4429&lt;=0,"",1/$C4429^2))</f>
        <v>57.812267032555</v>
      </c>
      <c r="F4429" s="33" t="n">
        <f aca="false">IF(OR(ROW()-設定!$B$30&lt;2,ROW()+設定!$B$30&gt;13701,N($A4429)&lt;=0,N(INDEX($A$2:$A$13701,MIN(13700,MAX(1,ROW()-1+設定!$B$30))))&lt;=0,$A4429&lt;設定!$B$28,$A4429&gt;設定!$B$29),0,IF(AND($C4429&gt;=MAX(INDEX($C$1:$C$13701,MAX(1,ROW()-設定!$B$24)):INDEX($C$1:$C$13701,MAX(1,ROW()-1))),$C4429&gt;MAX(INDEX($C$1:$C$13701,MIN(13701,ROW()+1)):INDEX($C$1:$C$13701,MIN(13701,ROW()+設定!$B$24))),$C4429&gt;=設定!$B$32,$C4429&gt;=MAX(MIN(INDEX($C$1:$C$13701,MAX(1,ROW()-設定!$B$26)):INDEX($C$1:$C$13701,MAX(1,ROW()-1))),MIN(INDEX($C$1:$C$13701,MIN(13701,ROW()+1)):INDEX($C$1:$C$13701,MIN(13701,ROW()+設定!$B$26))))*10^(設定!$B$27/20)),1,0))</f>
        <v>0</v>
      </c>
      <c r="G4429" s="33" t="n">
        <f aca="false">$G4428+IF($F4429=1,1,0)</f>
        <v>2</v>
      </c>
      <c r="H4429" s="0" t="str">
        <f aca="false">IF($F4429=1,$G4429,"")</f>
        <v/>
      </c>
    </row>
    <row r="4430" customFormat="false" ht="15" hidden="false" customHeight="false" outlineLevel="0" collapsed="false">
      <c r="A4430" s="30" t="n">
        <v>691.875</v>
      </c>
      <c r="B4430" s="31" t="n">
        <v>-17.037</v>
      </c>
      <c r="C4430" s="32" t="n">
        <f aca="false">IF($A4430="","",IF(設定!$B$21="dB",10^($B4430/20),ABS($B4430)))</f>
        <v>0.140653323961554</v>
      </c>
      <c r="D4430" s="32" t="n">
        <f aca="false">IF($A4430="","",$A4430^2)</f>
        <v>478691.015625</v>
      </c>
      <c r="E4430" s="32" t="n">
        <f aca="false">IF($A4430="","",IF($C4430&lt;=0,"",1/$C4430^2))</f>
        <v>50.5475371359798</v>
      </c>
      <c r="F4430" s="33" t="n">
        <f aca="false">IF(OR(ROW()-設定!$B$30&lt;2,ROW()+設定!$B$30&gt;13701,N($A4430)&lt;=0,N(INDEX($A$2:$A$13701,MIN(13700,MAX(1,ROW()-1+設定!$B$30))))&lt;=0,$A4430&lt;設定!$B$28,$A4430&gt;設定!$B$29),0,IF(AND($C4430&gt;=MAX(INDEX($C$1:$C$13701,MAX(1,ROW()-設定!$B$24)):INDEX($C$1:$C$13701,MAX(1,ROW()-1))),$C4430&gt;MAX(INDEX($C$1:$C$13701,MIN(13701,ROW()+1)):INDEX($C$1:$C$13701,MIN(13701,ROW()+設定!$B$24))),$C4430&gt;=設定!$B$32,$C4430&gt;=MAX(MIN(INDEX($C$1:$C$13701,MAX(1,ROW()-設定!$B$26)):INDEX($C$1:$C$13701,MAX(1,ROW()-1))),MIN(INDEX($C$1:$C$13701,MIN(13701,ROW()+1)):INDEX($C$1:$C$13701,MIN(13701,ROW()+設定!$B$26))))*10^(設定!$B$27/20)),1,0))</f>
        <v>0</v>
      </c>
      <c r="G4430" s="33" t="n">
        <f aca="false">$G4429+IF($F4430=1,1,0)</f>
        <v>2</v>
      </c>
      <c r="H4430" s="0" t="str">
        <f aca="false">IF($F4430=1,$G4430,"")</f>
        <v/>
      </c>
    </row>
    <row r="4431" customFormat="false" ht="15" hidden="false" customHeight="false" outlineLevel="0" collapsed="false">
      <c r="A4431" s="30" t="n">
        <v>692.03125</v>
      </c>
      <c r="B4431" s="31" t="n">
        <v>-16.5332</v>
      </c>
      <c r="C4431" s="32" t="n">
        <f aca="false">IF($A4431="","",IF(設定!$B$21="dB",10^($B4431/20),ABS($B4431)))</f>
        <v>0.149052752365363</v>
      </c>
      <c r="D4431" s="32" t="n">
        <f aca="false">IF($A4431="","",$A4431^2)</f>
        <v>478907.250976563</v>
      </c>
      <c r="E4431" s="32" t="n">
        <f aca="false">IF($A4431="","",IF($C4431&lt;=0,"",1/$C4431^2))</f>
        <v>45.0111387063736</v>
      </c>
      <c r="F4431" s="33" t="n">
        <f aca="false">IF(OR(ROW()-設定!$B$30&lt;2,ROW()+設定!$B$30&gt;13701,N($A4431)&lt;=0,N(INDEX($A$2:$A$13701,MIN(13700,MAX(1,ROW()-1+設定!$B$30))))&lt;=0,$A4431&lt;設定!$B$28,$A4431&gt;設定!$B$29),0,IF(AND($C4431&gt;=MAX(INDEX($C$1:$C$13701,MAX(1,ROW()-設定!$B$24)):INDEX($C$1:$C$13701,MAX(1,ROW()-1))),$C4431&gt;MAX(INDEX($C$1:$C$13701,MIN(13701,ROW()+1)):INDEX($C$1:$C$13701,MIN(13701,ROW()+設定!$B$24))),$C4431&gt;=設定!$B$32,$C4431&gt;=MAX(MIN(INDEX($C$1:$C$13701,MAX(1,ROW()-設定!$B$26)):INDEX($C$1:$C$13701,MAX(1,ROW()-1))),MIN(INDEX($C$1:$C$13701,MIN(13701,ROW()+1)):INDEX($C$1:$C$13701,MIN(13701,ROW()+設定!$B$26))))*10^(設定!$B$27/20)),1,0))</f>
        <v>0</v>
      </c>
      <c r="G4431" s="33" t="n">
        <f aca="false">$G4430+IF($F4431=1,1,0)</f>
        <v>2</v>
      </c>
      <c r="H4431" s="0" t="str">
        <f aca="false">IF($F4431=1,$G4431,"")</f>
        <v/>
      </c>
    </row>
    <row r="4432" customFormat="false" ht="15" hidden="false" customHeight="false" outlineLevel="0" collapsed="false">
      <c r="A4432" s="30" t="n">
        <v>692.1875</v>
      </c>
      <c r="B4432" s="31" t="n">
        <v>-16.0334</v>
      </c>
      <c r="C4432" s="32" t="n">
        <f aca="false">IF($A4432="","",IF(設定!$B$21="dB",10^($B4432/20),ABS($B4432)))</f>
        <v>0.157881047803613</v>
      </c>
      <c r="D4432" s="32" t="n">
        <f aca="false">IF($A4432="","",$A4432^2)</f>
        <v>479123.53515625</v>
      </c>
      <c r="E4432" s="32" t="n">
        <f aca="false">IF($A4432="","",IF($C4432&lt;=0,"",1/$C4432^2))</f>
        <v>40.1180670612474</v>
      </c>
      <c r="F4432" s="33" t="n">
        <f aca="false">IF(OR(ROW()-設定!$B$30&lt;2,ROW()+設定!$B$30&gt;13701,N($A4432)&lt;=0,N(INDEX($A$2:$A$13701,MIN(13700,MAX(1,ROW()-1+設定!$B$30))))&lt;=0,$A4432&lt;設定!$B$28,$A4432&gt;設定!$B$29),0,IF(AND($C4432&gt;=MAX(INDEX($C$1:$C$13701,MAX(1,ROW()-設定!$B$24)):INDEX($C$1:$C$13701,MAX(1,ROW()-1))),$C4432&gt;MAX(INDEX($C$1:$C$13701,MIN(13701,ROW()+1)):INDEX($C$1:$C$13701,MIN(13701,ROW()+設定!$B$24))),$C4432&gt;=設定!$B$32,$C4432&gt;=MAX(MIN(INDEX($C$1:$C$13701,MAX(1,ROW()-設定!$B$26)):INDEX($C$1:$C$13701,MAX(1,ROW()-1))),MIN(INDEX($C$1:$C$13701,MIN(13701,ROW()+1)):INDEX($C$1:$C$13701,MIN(13701,ROW()+設定!$B$26))))*10^(設定!$B$27/20)),1,0))</f>
        <v>0</v>
      </c>
      <c r="G4432" s="33" t="n">
        <f aca="false">$G4431+IF($F4432=1,1,0)</f>
        <v>2</v>
      </c>
      <c r="H4432" s="0" t="str">
        <f aca="false">IF($F4432=1,$G4432,"")</f>
        <v/>
      </c>
    </row>
    <row r="4433" customFormat="false" ht="15" hidden="false" customHeight="false" outlineLevel="0" collapsed="false">
      <c r="A4433" s="30" t="n">
        <v>692.34375</v>
      </c>
      <c r="B4433" s="31" t="n">
        <v>-15.6227</v>
      </c>
      <c r="C4433" s="32" t="n">
        <f aca="false">IF($A4433="","",IF(設定!$B$21="dB",10^($B4433/20),ABS($B4433)))</f>
        <v>0.165525534904059</v>
      </c>
      <c r="D4433" s="32" t="n">
        <f aca="false">IF($A4433="","",$A4433^2)</f>
        <v>479339.868164063</v>
      </c>
      <c r="E4433" s="32" t="n">
        <f aca="false">IF($A4433="","",IF($C4433&lt;=0,"",1/$C4433^2))</f>
        <v>36.4980784220662</v>
      </c>
      <c r="F4433" s="33" t="n">
        <f aca="false">IF(OR(ROW()-設定!$B$30&lt;2,ROW()+設定!$B$30&gt;13701,N($A4433)&lt;=0,N(INDEX($A$2:$A$13701,MIN(13700,MAX(1,ROW()-1+設定!$B$30))))&lt;=0,$A4433&lt;設定!$B$28,$A4433&gt;設定!$B$29),0,IF(AND($C4433&gt;=MAX(INDEX($C$1:$C$13701,MAX(1,ROW()-設定!$B$24)):INDEX($C$1:$C$13701,MAX(1,ROW()-1))),$C4433&gt;MAX(INDEX($C$1:$C$13701,MIN(13701,ROW()+1)):INDEX($C$1:$C$13701,MIN(13701,ROW()+設定!$B$24))),$C4433&gt;=設定!$B$32,$C4433&gt;=MAX(MIN(INDEX($C$1:$C$13701,MAX(1,ROW()-設定!$B$26)):INDEX($C$1:$C$13701,MAX(1,ROW()-1))),MIN(INDEX($C$1:$C$13701,MIN(13701,ROW()+1)):INDEX($C$1:$C$13701,MIN(13701,ROW()+設定!$B$26))))*10^(設定!$B$27/20)),1,0))</f>
        <v>0</v>
      </c>
      <c r="G4433" s="33" t="n">
        <f aca="false">$G4432+IF($F4433=1,1,0)</f>
        <v>2</v>
      </c>
      <c r="H4433" s="0" t="str">
        <f aca="false">IF($F4433=1,$G4433,"")</f>
        <v/>
      </c>
    </row>
    <row r="4434" customFormat="false" ht="15" hidden="false" customHeight="false" outlineLevel="0" collapsed="false">
      <c r="A4434" s="30" t="n">
        <v>692.5</v>
      </c>
      <c r="B4434" s="31" t="n">
        <v>-14.9701</v>
      </c>
      <c r="C4434" s="32" t="n">
        <f aca="false">IF($A4434="","",IF(設定!$B$21="dB",10^($B4434/20),ABS($B4434)))</f>
        <v>0.178441144462615</v>
      </c>
      <c r="D4434" s="32" t="n">
        <f aca="false">IF($A4434="","",$A4434^2)</f>
        <v>479556.25</v>
      </c>
      <c r="E4434" s="32" t="n">
        <f aca="false">IF($A4434="","",IF($C4434&lt;=0,"",1/$C4434^2))</f>
        <v>31.4058100759379</v>
      </c>
      <c r="F4434" s="33" t="n">
        <f aca="false">IF(OR(ROW()-設定!$B$30&lt;2,ROW()+設定!$B$30&gt;13701,N($A4434)&lt;=0,N(INDEX($A$2:$A$13701,MIN(13700,MAX(1,ROW()-1+設定!$B$30))))&lt;=0,$A4434&lt;設定!$B$28,$A4434&gt;設定!$B$29),0,IF(AND($C4434&gt;=MAX(INDEX($C$1:$C$13701,MAX(1,ROW()-設定!$B$24)):INDEX($C$1:$C$13701,MAX(1,ROW()-1))),$C4434&gt;MAX(INDEX($C$1:$C$13701,MIN(13701,ROW()+1)):INDEX($C$1:$C$13701,MIN(13701,ROW()+設定!$B$24))),$C4434&gt;=設定!$B$32,$C4434&gt;=MAX(MIN(INDEX($C$1:$C$13701,MAX(1,ROW()-設定!$B$26)):INDEX($C$1:$C$13701,MAX(1,ROW()-1))),MIN(INDEX($C$1:$C$13701,MIN(13701,ROW()+1)):INDEX($C$1:$C$13701,MIN(13701,ROW()+設定!$B$26))))*10^(設定!$B$27/20)),1,0))</f>
        <v>0</v>
      </c>
      <c r="G4434" s="33" t="n">
        <f aca="false">$G4433+IF($F4434=1,1,0)</f>
        <v>2</v>
      </c>
      <c r="H4434" s="0" t="str">
        <f aca="false">IF($F4434=1,$G4434,"")</f>
        <v/>
      </c>
    </row>
    <row r="4435" customFormat="false" ht="15" hidden="false" customHeight="false" outlineLevel="0" collapsed="false">
      <c r="A4435" s="30" t="n">
        <v>692.65625</v>
      </c>
      <c r="B4435" s="31" t="n">
        <v>-14.568</v>
      </c>
      <c r="C4435" s="32" t="n">
        <f aca="false">IF($A4435="","",IF(設定!$B$21="dB",10^($B4435/20),ABS($B4435)))</f>
        <v>0.186895997165149</v>
      </c>
      <c r="D4435" s="32" t="n">
        <f aca="false">IF($A4435="","",$A4435^2)</f>
        <v>479772.680664063</v>
      </c>
      <c r="E4435" s="32" t="n">
        <f aca="false">IF($A4435="","",IF($C4435&lt;=0,"",1/$C4435^2))</f>
        <v>28.6285927087212</v>
      </c>
      <c r="F4435" s="33" t="n">
        <f aca="false">IF(OR(ROW()-設定!$B$30&lt;2,ROW()+設定!$B$30&gt;13701,N($A4435)&lt;=0,N(INDEX($A$2:$A$13701,MIN(13700,MAX(1,ROW()-1+設定!$B$30))))&lt;=0,$A4435&lt;設定!$B$28,$A4435&gt;設定!$B$29),0,IF(AND($C4435&gt;=MAX(INDEX($C$1:$C$13701,MAX(1,ROW()-設定!$B$24)):INDEX($C$1:$C$13701,MAX(1,ROW()-1))),$C4435&gt;MAX(INDEX($C$1:$C$13701,MIN(13701,ROW()+1)):INDEX($C$1:$C$13701,MIN(13701,ROW()+設定!$B$24))),$C4435&gt;=設定!$B$32,$C4435&gt;=MAX(MIN(INDEX($C$1:$C$13701,MAX(1,ROW()-設定!$B$26)):INDEX($C$1:$C$13701,MAX(1,ROW()-1))),MIN(INDEX($C$1:$C$13701,MIN(13701,ROW()+1)):INDEX($C$1:$C$13701,MIN(13701,ROW()+設定!$B$26))))*10^(設定!$B$27/20)),1,0))</f>
        <v>0</v>
      </c>
      <c r="G4435" s="33" t="n">
        <f aca="false">$G4434+IF($F4435=1,1,0)</f>
        <v>2</v>
      </c>
      <c r="H4435" s="0" t="str">
        <f aca="false">IF($F4435=1,$G4435,"")</f>
        <v/>
      </c>
    </row>
    <row r="4436" customFormat="false" ht="15" hidden="false" customHeight="false" outlineLevel="0" collapsed="false">
      <c r="A4436" s="30" t="n">
        <v>692.8125</v>
      </c>
      <c r="B4436" s="31" t="n">
        <v>-14.3113</v>
      </c>
      <c r="C4436" s="32" t="n">
        <f aca="false">IF($A4436="","",IF(設定!$B$21="dB",10^($B4436/20),ABS($B4436)))</f>
        <v>0.192501890972595</v>
      </c>
      <c r="D4436" s="32" t="n">
        <f aca="false">IF($A4436="","",$A4436^2)</f>
        <v>479989.16015625</v>
      </c>
      <c r="E4436" s="32" t="n">
        <f aca="false">IF($A4436="","",IF($C4436&lt;=0,"",1/$C4436^2))</f>
        <v>26.9854708401676</v>
      </c>
      <c r="F4436" s="33" t="n">
        <f aca="false">IF(OR(ROW()-設定!$B$30&lt;2,ROW()+設定!$B$30&gt;13701,N($A4436)&lt;=0,N(INDEX($A$2:$A$13701,MIN(13700,MAX(1,ROW()-1+設定!$B$30))))&lt;=0,$A4436&lt;設定!$B$28,$A4436&gt;設定!$B$29),0,IF(AND($C4436&gt;=MAX(INDEX($C$1:$C$13701,MAX(1,ROW()-設定!$B$24)):INDEX($C$1:$C$13701,MAX(1,ROW()-1))),$C4436&gt;MAX(INDEX($C$1:$C$13701,MIN(13701,ROW()+1)):INDEX($C$1:$C$13701,MIN(13701,ROW()+設定!$B$24))),$C4436&gt;=設定!$B$32,$C4436&gt;=MAX(MIN(INDEX($C$1:$C$13701,MAX(1,ROW()-設定!$B$26)):INDEX($C$1:$C$13701,MAX(1,ROW()-1))),MIN(INDEX($C$1:$C$13701,MIN(13701,ROW()+1)):INDEX($C$1:$C$13701,MIN(13701,ROW()+設定!$B$26))))*10^(設定!$B$27/20)),1,0))</f>
        <v>0</v>
      </c>
      <c r="G4436" s="33" t="n">
        <f aca="false">$G4435+IF($F4436=1,1,0)</f>
        <v>2</v>
      </c>
      <c r="H4436" s="0" t="str">
        <f aca="false">IF($F4436=1,$G4436,"")</f>
        <v/>
      </c>
    </row>
    <row r="4437" customFormat="false" ht="15" hidden="false" customHeight="false" outlineLevel="0" collapsed="false">
      <c r="A4437" s="30" t="n">
        <v>692.96875</v>
      </c>
      <c r="B4437" s="31" t="n">
        <v>-13.9984</v>
      </c>
      <c r="C4437" s="32" t="n">
        <f aca="false">IF($A4437="","",IF(設定!$B$21="dB",10^($B4437/20),ABS($B4437)))</f>
        <v>0.199562988972377</v>
      </c>
      <c r="D4437" s="32" t="n">
        <f aca="false">IF($A4437="","",$A4437^2)</f>
        <v>480205.688476563</v>
      </c>
      <c r="E4437" s="32" t="n">
        <f aca="false">IF($A4437="","",IF($C4437&lt;=0,"",1/$C4437^2))</f>
        <v>25.1096118879565</v>
      </c>
      <c r="F4437" s="33" t="n">
        <f aca="false">IF(OR(ROW()-設定!$B$30&lt;2,ROW()+設定!$B$30&gt;13701,N($A4437)&lt;=0,N(INDEX($A$2:$A$13701,MIN(13700,MAX(1,ROW()-1+設定!$B$30))))&lt;=0,$A4437&lt;設定!$B$28,$A4437&gt;設定!$B$29),0,IF(AND($C4437&gt;=MAX(INDEX($C$1:$C$13701,MAX(1,ROW()-設定!$B$24)):INDEX($C$1:$C$13701,MAX(1,ROW()-1))),$C4437&gt;MAX(INDEX($C$1:$C$13701,MIN(13701,ROW()+1)):INDEX($C$1:$C$13701,MIN(13701,ROW()+設定!$B$24))),$C4437&gt;=設定!$B$32,$C4437&gt;=MAX(MIN(INDEX($C$1:$C$13701,MAX(1,ROW()-設定!$B$26)):INDEX($C$1:$C$13701,MAX(1,ROW()-1))),MIN(INDEX($C$1:$C$13701,MIN(13701,ROW()+1)):INDEX($C$1:$C$13701,MIN(13701,ROW()+設定!$B$26))))*10^(設定!$B$27/20)),1,0))</f>
        <v>0</v>
      </c>
      <c r="G4437" s="33" t="n">
        <f aca="false">$G4436+IF($F4437=1,1,0)</f>
        <v>2</v>
      </c>
      <c r="H4437" s="0" t="str">
        <f aca="false">IF($F4437=1,$G4437,"")</f>
        <v/>
      </c>
    </row>
    <row r="4438" customFormat="false" ht="15" hidden="false" customHeight="false" outlineLevel="0" collapsed="false">
      <c r="A4438" s="30" t="n">
        <v>693.125</v>
      </c>
      <c r="B4438" s="31" t="n">
        <v>-13.2882</v>
      </c>
      <c r="C4438" s="32" t="n">
        <f aca="false">IF($A4438="","",IF(設定!$B$21="dB",10^($B4438/20),ABS($B4438)))</f>
        <v>0.216565862800323</v>
      </c>
      <c r="D4438" s="32" t="n">
        <f aca="false">IF($A4438="","",$A4438^2)</f>
        <v>480422.265625</v>
      </c>
      <c r="E4438" s="32" t="n">
        <f aca="false">IF($A4438="","",IF($C4438&lt;=0,"",1/$C4438^2))</f>
        <v>21.3216102319455</v>
      </c>
      <c r="F4438" s="33" t="n">
        <f aca="false">IF(OR(ROW()-設定!$B$30&lt;2,ROW()+設定!$B$30&gt;13701,N($A4438)&lt;=0,N(INDEX($A$2:$A$13701,MIN(13700,MAX(1,ROW()-1+設定!$B$30))))&lt;=0,$A4438&lt;設定!$B$28,$A4438&gt;設定!$B$29),0,IF(AND($C4438&gt;=MAX(INDEX($C$1:$C$13701,MAX(1,ROW()-設定!$B$24)):INDEX($C$1:$C$13701,MAX(1,ROW()-1))),$C4438&gt;MAX(INDEX($C$1:$C$13701,MIN(13701,ROW()+1)):INDEX($C$1:$C$13701,MIN(13701,ROW()+設定!$B$24))),$C4438&gt;=設定!$B$32,$C4438&gt;=MAX(MIN(INDEX($C$1:$C$13701,MAX(1,ROW()-設定!$B$26)):INDEX($C$1:$C$13701,MAX(1,ROW()-1))),MIN(INDEX($C$1:$C$13701,MIN(13701,ROW()+1)):INDEX($C$1:$C$13701,MIN(13701,ROW()+設定!$B$26))))*10^(設定!$B$27/20)),1,0))</f>
        <v>0</v>
      </c>
      <c r="G4438" s="33" t="n">
        <f aca="false">$G4437+IF($F4438=1,1,0)</f>
        <v>2</v>
      </c>
      <c r="H4438" s="0" t="str">
        <f aca="false">IF($F4438=1,$G4438,"")</f>
        <v/>
      </c>
    </row>
    <row r="4439" customFormat="false" ht="15" hidden="false" customHeight="false" outlineLevel="0" collapsed="false">
      <c r="A4439" s="30" t="n">
        <v>693.28125</v>
      </c>
      <c r="B4439" s="31" t="n">
        <v>-13.1766</v>
      </c>
      <c r="C4439" s="32" t="n">
        <f aca="false">IF($A4439="","",IF(設定!$B$21="dB",10^($B4439/20),ABS($B4439)))</f>
        <v>0.2193663453761</v>
      </c>
      <c r="D4439" s="32" t="n">
        <f aca="false">IF($A4439="","",$A4439^2)</f>
        <v>480638.891601563</v>
      </c>
      <c r="E4439" s="32" t="n">
        <f aca="false">IF($A4439="","",IF($C4439&lt;=0,"",1/$C4439^2))</f>
        <v>20.7806917353937</v>
      </c>
      <c r="F4439" s="33" t="n">
        <f aca="false">IF(OR(ROW()-設定!$B$30&lt;2,ROW()+設定!$B$30&gt;13701,N($A4439)&lt;=0,N(INDEX($A$2:$A$13701,MIN(13700,MAX(1,ROW()-1+設定!$B$30))))&lt;=0,$A4439&lt;設定!$B$28,$A4439&gt;設定!$B$29),0,IF(AND($C4439&gt;=MAX(INDEX($C$1:$C$13701,MAX(1,ROW()-設定!$B$24)):INDEX($C$1:$C$13701,MAX(1,ROW()-1))),$C4439&gt;MAX(INDEX($C$1:$C$13701,MIN(13701,ROW()+1)):INDEX($C$1:$C$13701,MIN(13701,ROW()+設定!$B$24))),$C4439&gt;=設定!$B$32,$C4439&gt;=MAX(MIN(INDEX($C$1:$C$13701,MAX(1,ROW()-設定!$B$26)):INDEX($C$1:$C$13701,MAX(1,ROW()-1))),MIN(INDEX($C$1:$C$13701,MIN(13701,ROW()+1)):INDEX($C$1:$C$13701,MIN(13701,ROW()+設定!$B$26))))*10^(設定!$B$27/20)),1,0))</f>
        <v>0</v>
      </c>
      <c r="G4439" s="33" t="n">
        <f aca="false">$G4438+IF($F4439=1,1,0)</f>
        <v>2</v>
      </c>
      <c r="H4439" s="0" t="str">
        <f aca="false">IF($F4439=1,$G4439,"")</f>
        <v/>
      </c>
    </row>
    <row r="4440" customFormat="false" ht="15" hidden="false" customHeight="false" outlineLevel="0" collapsed="false">
      <c r="A4440" s="30" t="n">
        <v>693.4375</v>
      </c>
      <c r="B4440" s="31" t="n">
        <v>-12.6411</v>
      </c>
      <c r="C4440" s="32" t="n">
        <f aca="false">IF($A4440="","",IF(設定!$B$21="dB",10^($B4440/20),ABS($B4440)))</f>
        <v>0.233316256677628</v>
      </c>
      <c r="D4440" s="32" t="n">
        <f aca="false">IF($A4440="","",$A4440^2)</f>
        <v>480855.56640625</v>
      </c>
      <c r="E4440" s="32" t="n">
        <f aca="false">IF($A4440="","",IF($C4440&lt;=0,"",1/$C4440^2))</f>
        <v>18.3700356870234</v>
      </c>
      <c r="F4440" s="33" t="n">
        <f aca="false">IF(OR(ROW()-設定!$B$30&lt;2,ROW()+設定!$B$30&gt;13701,N($A4440)&lt;=0,N(INDEX($A$2:$A$13701,MIN(13700,MAX(1,ROW()-1+設定!$B$30))))&lt;=0,$A4440&lt;設定!$B$28,$A4440&gt;設定!$B$29),0,IF(AND($C4440&gt;=MAX(INDEX($C$1:$C$13701,MAX(1,ROW()-設定!$B$24)):INDEX($C$1:$C$13701,MAX(1,ROW()-1))),$C4440&gt;MAX(INDEX($C$1:$C$13701,MIN(13701,ROW()+1)):INDEX($C$1:$C$13701,MIN(13701,ROW()+設定!$B$24))),$C4440&gt;=設定!$B$32,$C4440&gt;=MAX(MIN(INDEX($C$1:$C$13701,MAX(1,ROW()-設定!$B$26)):INDEX($C$1:$C$13701,MAX(1,ROW()-1))),MIN(INDEX($C$1:$C$13701,MIN(13701,ROW()+1)):INDEX($C$1:$C$13701,MIN(13701,ROW()+設定!$B$26))))*10^(設定!$B$27/20)),1,0))</f>
        <v>0</v>
      </c>
      <c r="G4440" s="33" t="n">
        <f aca="false">$G4439+IF($F4440=1,1,0)</f>
        <v>2</v>
      </c>
      <c r="H4440" s="0" t="str">
        <f aca="false">IF($F4440=1,$G4440,"")</f>
        <v/>
      </c>
    </row>
    <row r="4441" customFormat="false" ht="15" hidden="false" customHeight="false" outlineLevel="0" collapsed="false">
      <c r="A4441" s="30" t="n">
        <v>693.59375</v>
      </c>
      <c r="B4441" s="31" t="n">
        <v>-12.231</v>
      </c>
      <c r="C4441" s="32" t="n">
        <f aca="false">IF($A4441="","",IF(設定!$B$21="dB",10^($B4441/20),ABS($B4441)))</f>
        <v>0.244596365786751</v>
      </c>
      <c r="D4441" s="32" t="n">
        <f aca="false">IF($A4441="","",$A4441^2)</f>
        <v>481072.290039063</v>
      </c>
      <c r="E4441" s="32" t="n">
        <f aca="false">IF($A4441="","",IF($C4441&lt;=0,"",1/$C4441^2))</f>
        <v>16.7147544144762</v>
      </c>
      <c r="F4441" s="33" t="n">
        <f aca="false">IF(OR(ROW()-設定!$B$30&lt;2,ROW()+設定!$B$30&gt;13701,N($A4441)&lt;=0,N(INDEX($A$2:$A$13701,MIN(13700,MAX(1,ROW()-1+設定!$B$30))))&lt;=0,$A4441&lt;設定!$B$28,$A4441&gt;設定!$B$29),0,IF(AND($C4441&gt;=MAX(INDEX($C$1:$C$13701,MAX(1,ROW()-設定!$B$24)):INDEX($C$1:$C$13701,MAX(1,ROW()-1))),$C4441&gt;MAX(INDEX($C$1:$C$13701,MIN(13701,ROW()+1)):INDEX($C$1:$C$13701,MIN(13701,ROW()+設定!$B$24))),$C4441&gt;=設定!$B$32,$C4441&gt;=MAX(MIN(INDEX($C$1:$C$13701,MAX(1,ROW()-設定!$B$26)):INDEX($C$1:$C$13701,MAX(1,ROW()-1))),MIN(INDEX($C$1:$C$13701,MIN(13701,ROW()+1)):INDEX($C$1:$C$13701,MIN(13701,ROW()+設定!$B$26))))*10^(設定!$B$27/20)),1,0))</f>
        <v>0</v>
      </c>
      <c r="G4441" s="33" t="n">
        <f aca="false">$G4440+IF($F4441=1,1,0)</f>
        <v>2</v>
      </c>
      <c r="H4441" s="0" t="str">
        <f aca="false">IF($F4441=1,$G4441,"")</f>
        <v/>
      </c>
    </row>
    <row r="4442" customFormat="false" ht="15" hidden="false" customHeight="false" outlineLevel="0" collapsed="false">
      <c r="A4442" s="30" t="n">
        <v>693.75</v>
      </c>
      <c r="B4442" s="31" t="n">
        <v>-12.1915</v>
      </c>
      <c r="C4442" s="32" t="n">
        <f aca="false">IF($A4442="","",IF(設定!$B$21="dB",10^($B4442/20),ABS($B4442)))</f>
        <v>0.245711226631777</v>
      </c>
      <c r="D4442" s="32" t="n">
        <f aca="false">IF($A4442="","",$A4442^2)</f>
        <v>481289.0625</v>
      </c>
      <c r="E4442" s="32" t="n">
        <f aca="false">IF($A4442="","",IF($C4442&lt;=0,"",1/$C4442^2))</f>
        <v>16.5634194492684</v>
      </c>
      <c r="F4442" s="33" t="n">
        <f aca="false">IF(OR(ROW()-設定!$B$30&lt;2,ROW()+設定!$B$30&gt;13701,N($A4442)&lt;=0,N(INDEX($A$2:$A$13701,MIN(13700,MAX(1,ROW()-1+設定!$B$30))))&lt;=0,$A4442&lt;設定!$B$28,$A4442&gt;設定!$B$29),0,IF(AND($C4442&gt;=MAX(INDEX($C$1:$C$13701,MAX(1,ROW()-設定!$B$24)):INDEX($C$1:$C$13701,MAX(1,ROW()-1))),$C4442&gt;MAX(INDEX($C$1:$C$13701,MIN(13701,ROW()+1)):INDEX($C$1:$C$13701,MIN(13701,ROW()+設定!$B$24))),$C4442&gt;=設定!$B$32,$C4442&gt;=MAX(MIN(INDEX($C$1:$C$13701,MAX(1,ROW()-設定!$B$26)):INDEX($C$1:$C$13701,MAX(1,ROW()-1))),MIN(INDEX($C$1:$C$13701,MIN(13701,ROW()+1)):INDEX($C$1:$C$13701,MIN(13701,ROW()+設定!$B$26))))*10^(設定!$B$27/20)),1,0))</f>
        <v>0</v>
      </c>
      <c r="G4442" s="33" t="n">
        <f aca="false">$G4441+IF($F4442=1,1,0)</f>
        <v>2</v>
      </c>
      <c r="H4442" s="0" t="str">
        <f aca="false">IF($F4442=1,$G4442,"")</f>
        <v/>
      </c>
    </row>
    <row r="4443" customFormat="false" ht="15" hidden="false" customHeight="false" outlineLevel="0" collapsed="false">
      <c r="A4443" s="30" t="n">
        <v>693.90625</v>
      </c>
      <c r="B4443" s="31" t="n">
        <v>-11.7439</v>
      </c>
      <c r="C4443" s="32" t="n">
        <f aca="false">IF($A4443="","",IF(設定!$B$21="dB",10^($B4443/20),ABS($B4443)))</f>
        <v>0.258705105781915</v>
      </c>
      <c r="D4443" s="32" t="n">
        <f aca="false">IF($A4443="","",$A4443^2)</f>
        <v>481505.883789063</v>
      </c>
      <c r="E4443" s="32" t="n">
        <f aca="false">IF($A4443="","",IF($C4443&lt;=0,"",1/$C4443^2))</f>
        <v>14.9413555326809</v>
      </c>
      <c r="F4443" s="33" t="n">
        <f aca="false">IF(OR(ROW()-設定!$B$30&lt;2,ROW()+設定!$B$30&gt;13701,N($A4443)&lt;=0,N(INDEX($A$2:$A$13701,MIN(13700,MAX(1,ROW()-1+設定!$B$30))))&lt;=0,$A4443&lt;設定!$B$28,$A4443&gt;設定!$B$29),0,IF(AND($C4443&gt;=MAX(INDEX($C$1:$C$13701,MAX(1,ROW()-設定!$B$24)):INDEX($C$1:$C$13701,MAX(1,ROW()-1))),$C4443&gt;MAX(INDEX($C$1:$C$13701,MIN(13701,ROW()+1)):INDEX($C$1:$C$13701,MIN(13701,ROW()+設定!$B$24))),$C4443&gt;=設定!$B$32,$C4443&gt;=MAX(MIN(INDEX($C$1:$C$13701,MAX(1,ROW()-設定!$B$26)):INDEX($C$1:$C$13701,MAX(1,ROW()-1))),MIN(INDEX($C$1:$C$13701,MIN(13701,ROW()+1)):INDEX($C$1:$C$13701,MIN(13701,ROW()+設定!$B$26))))*10^(設定!$B$27/20)),1,0))</f>
        <v>0</v>
      </c>
      <c r="G4443" s="33" t="n">
        <f aca="false">$G4442+IF($F4443=1,1,0)</f>
        <v>2</v>
      </c>
      <c r="H4443" s="0" t="str">
        <f aca="false">IF($F4443=1,$G4443,"")</f>
        <v/>
      </c>
    </row>
    <row r="4444" customFormat="false" ht="15" hidden="false" customHeight="false" outlineLevel="0" collapsed="false">
      <c r="A4444" s="30" t="n">
        <v>694.0625</v>
      </c>
      <c r="B4444" s="31" t="n">
        <v>-11.4929</v>
      </c>
      <c r="C4444" s="32" t="n">
        <f aca="false">IF($A4444="","",IF(設定!$B$21="dB",10^($B4444/20),ABS($B4444)))</f>
        <v>0.26629008727317</v>
      </c>
      <c r="D4444" s="32" t="n">
        <f aca="false">IF($A4444="","",$A4444^2)</f>
        <v>481722.75390625</v>
      </c>
      <c r="E4444" s="32" t="n">
        <f aca="false">IF($A4444="","",IF($C4444&lt;=0,"",1/$C4444^2))</f>
        <v>14.1023016482535</v>
      </c>
      <c r="F4444" s="33" t="n">
        <f aca="false">IF(OR(ROW()-設定!$B$30&lt;2,ROW()+設定!$B$30&gt;13701,N($A4444)&lt;=0,N(INDEX($A$2:$A$13701,MIN(13700,MAX(1,ROW()-1+設定!$B$30))))&lt;=0,$A4444&lt;設定!$B$28,$A4444&gt;設定!$B$29),0,IF(AND($C4444&gt;=MAX(INDEX($C$1:$C$13701,MAX(1,ROW()-設定!$B$24)):INDEX($C$1:$C$13701,MAX(1,ROW()-1))),$C4444&gt;MAX(INDEX($C$1:$C$13701,MIN(13701,ROW()+1)):INDEX($C$1:$C$13701,MIN(13701,ROW()+設定!$B$24))),$C4444&gt;=設定!$B$32,$C4444&gt;=MAX(MIN(INDEX($C$1:$C$13701,MAX(1,ROW()-設定!$B$26)):INDEX($C$1:$C$13701,MAX(1,ROW()-1))),MIN(INDEX($C$1:$C$13701,MIN(13701,ROW()+1)):INDEX($C$1:$C$13701,MIN(13701,ROW()+設定!$B$26))))*10^(設定!$B$27/20)),1,0))</f>
        <v>0</v>
      </c>
      <c r="G4444" s="33" t="n">
        <f aca="false">$G4443+IF($F4444=1,1,0)</f>
        <v>2</v>
      </c>
      <c r="H4444" s="0" t="str">
        <f aca="false">IF($F4444=1,$G4444,"")</f>
        <v/>
      </c>
    </row>
    <row r="4445" customFormat="false" ht="15" hidden="false" customHeight="false" outlineLevel="0" collapsed="false">
      <c r="A4445" s="30" t="n">
        <v>694.21875</v>
      </c>
      <c r="B4445" s="31" t="n">
        <v>-11.1091</v>
      </c>
      <c r="C4445" s="32" t="n">
        <f aca="false">IF($A4445="","",IF(設定!$B$21="dB",10^($B4445/20),ABS($B4445)))</f>
        <v>0.278320374426776</v>
      </c>
      <c r="D4445" s="32" t="n">
        <f aca="false">IF($A4445="","",$A4445^2)</f>
        <v>481939.672851563</v>
      </c>
      <c r="E4445" s="32" t="n">
        <f aca="false">IF($A4445="","",IF($C4445&lt;=0,"",1/$C4445^2))</f>
        <v>12.9095171853496</v>
      </c>
      <c r="F4445" s="33" t="n">
        <f aca="false">IF(OR(ROW()-設定!$B$30&lt;2,ROW()+設定!$B$30&gt;13701,N($A4445)&lt;=0,N(INDEX($A$2:$A$13701,MIN(13700,MAX(1,ROW()-1+設定!$B$30))))&lt;=0,$A4445&lt;設定!$B$28,$A4445&gt;設定!$B$29),0,IF(AND($C4445&gt;=MAX(INDEX($C$1:$C$13701,MAX(1,ROW()-設定!$B$24)):INDEX($C$1:$C$13701,MAX(1,ROW()-1))),$C4445&gt;MAX(INDEX($C$1:$C$13701,MIN(13701,ROW()+1)):INDEX($C$1:$C$13701,MIN(13701,ROW()+設定!$B$24))),$C4445&gt;=設定!$B$32,$C4445&gt;=MAX(MIN(INDEX($C$1:$C$13701,MAX(1,ROW()-設定!$B$26)):INDEX($C$1:$C$13701,MAX(1,ROW()-1))),MIN(INDEX($C$1:$C$13701,MIN(13701,ROW()+1)):INDEX($C$1:$C$13701,MIN(13701,ROW()+設定!$B$26))))*10^(設定!$B$27/20)),1,0))</f>
        <v>0</v>
      </c>
      <c r="G4445" s="33" t="n">
        <f aca="false">$G4444+IF($F4445=1,1,0)</f>
        <v>2</v>
      </c>
      <c r="H4445" s="0" t="str">
        <f aca="false">IF($F4445=1,$G4445,"")</f>
        <v/>
      </c>
    </row>
    <row r="4446" customFormat="false" ht="15" hidden="false" customHeight="false" outlineLevel="0" collapsed="false">
      <c r="A4446" s="30" t="n">
        <v>694.375</v>
      </c>
      <c r="B4446" s="31" t="n">
        <v>-10.8379</v>
      </c>
      <c r="C4446" s="32" t="n">
        <f aca="false">IF($A4446="","",IF(設定!$B$21="dB",10^($B4446/20),ABS($B4446)))</f>
        <v>0.287147473867514</v>
      </c>
      <c r="D4446" s="32" t="n">
        <f aca="false">IF($A4446="","",$A4446^2)</f>
        <v>482156.640625</v>
      </c>
      <c r="E4446" s="32" t="n">
        <f aca="false">IF($A4446="","",IF($C4446&lt;=0,"",1/$C4446^2))</f>
        <v>12.1280226676898</v>
      </c>
      <c r="F4446" s="33" t="n">
        <f aca="false">IF(OR(ROW()-設定!$B$30&lt;2,ROW()+設定!$B$30&gt;13701,N($A4446)&lt;=0,N(INDEX($A$2:$A$13701,MIN(13700,MAX(1,ROW()-1+設定!$B$30))))&lt;=0,$A4446&lt;設定!$B$28,$A4446&gt;設定!$B$29),0,IF(AND($C4446&gt;=MAX(INDEX($C$1:$C$13701,MAX(1,ROW()-設定!$B$24)):INDEX($C$1:$C$13701,MAX(1,ROW()-1))),$C4446&gt;MAX(INDEX($C$1:$C$13701,MIN(13701,ROW()+1)):INDEX($C$1:$C$13701,MIN(13701,ROW()+設定!$B$24))),$C4446&gt;=設定!$B$32,$C4446&gt;=MAX(MIN(INDEX($C$1:$C$13701,MAX(1,ROW()-設定!$B$26)):INDEX($C$1:$C$13701,MAX(1,ROW()-1))),MIN(INDEX($C$1:$C$13701,MIN(13701,ROW()+1)):INDEX($C$1:$C$13701,MIN(13701,ROW()+設定!$B$26))))*10^(設定!$B$27/20)),1,0))</f>
        <v>0</v>
      </c>
      <c r="G4446" s="33" t="n">
        <f aca="false">$G4445+IF($F4446=1,1,0)</f>
        <v>2</v>
      </c>
      <c r="H4446" s="0" t="str">
        <f aca="false">IF($F4446=1,$G4446,"")</f>
        <v/>
      </c>
    </row>
    <row r="4447" customFormat="false" ht="15" hidden="false" customHeight="false" outlineLevel="0" collapsed="false">
      <c r="A4447" s="30" t="n">
        <v>694.53125</v>
      </c>
      <c r="B4447" s="31" t="n">
        <v>-10.3863</v>
      </c>
      <c r="C4447" s="32" t="n">
        <f aca="false">IF($A4447="","",IF(設定!$B$21="dB",10^($B4447/20),ABS($B4447)))</f>
        <v>0.302471876050216</v>
      </c>
      <c r="D4447" s="32" t="n">
        <f aca="false">IF($A4447="","",$A4447^2)</f>
        <v>482373.657226563</v>
      </c>
      <c r="E4447" s="32" t="n">
        <f aca="false">IF($A4447="","",IF($C4447&lt;=0,"",1/$C4447^2))</f>
        <v>10.9302475995256</v>
      </c>
      <c r="F4447" s="33" t="n">
        <f aca="false">IF(OR(ROW()-設定!$B$30&lt;2,ROW()+設定!$B$30&gt;13701,N($A4447)&lt;=0,N(INDEX($A$2:$A$13701,MIN(13700,MAX(1,ROW()-1+設定!$B$30))))&lt;=0,$A4447&lt;設定!$B$28,$A4447&gt;設定!$B$29),0,IF(AND($C4447&gt;=MAX(INDEX($C$1:$C$13701,MAX(1,ROW()-設定!$B$24)):INDEX($C$1:$C$13701,MAX(1,ROW()-1))),$C4447&gt;MAX(INDEX($C$1:$C$13701,MIN(13701,ROW()+1)):INDEX($C$1:$C$13701,MIN(13701,ROW()+設定!$B$24))),$C4447&gt;=設定!$B$32,$C4447&gt;=MAX(MIN(INDEX($C$1:$C$13701,MAX(1,ROW()-設定!$B$26)):INDEX($C$1:$C$13701,MAX(1,ROW()-1))),MIN(INDEX($C$1:$C$13701,MIN(13701,ROW()+1)):INDEX($C$1:$C$13701,MIN(13701,ROW()+設定!$B$26))))*10^(設定!$B$27/20)),1,0))</f>
        <v>0</v>
      </c>
      <c r="G4447" s="33" t="n">
        <f aca="false">$G4446+IF($F4447=1,1,0)</f>
        <v>2</v>
      </c>
      <c r="H4447" s="0" t="str">
        <f aca="false">IF($F4447=1,$G4447,"")</f>
        <v/>
      </c>
    </row>
    <row r="4448" customFormat="false" ht="15" hidden="false" customHeight="false" outlineLevel="0" collapsed="false">
      <c r="A4448" s="30" t="n">
        <v>694.6875</v>
      </c>
      <c r="B4448" s="31" t="n">
        <v>-10.2588</v>
      </c>
      <c r="C4448" s="32" t="n">
        <f aca="false">IF($A4448="","",IF(設定!$B$21="dB",10^($B4448/20),ABS($B4448)))</f>
        <v>0.306944601873829</v>
      </c>
      <c r="D4448" s="32" t="n">
        <f aca="false">IF($A4448="","",$A4448^2)</f>
        <v>482590.72265625</v>
      </c>
      <c r="E4448" s="32" t="n">
        <f aca="false">IF($A4448="","",IF($C4448&lt;=0,"",1/$C4448^2))</f>
        <v>10.6140224040021</v>
      </c>
      <c r="F4448" s="33" t="n">
        <f aca="false">IF(OR(ROW()-設定!$B$30&lt;2,ROW()+設定!$B$30&gt;13701,N($A4448)&lt;=0,N(INDEX($A$2:$A$13701,MIN(13700,MAX(1,ROW()-1+設定!$B$30))))&lt;=0,$A4448&lt;設定!$B$28,$A4448&gt;設定!$B$29),0,IF(AND($C4448&gt;=MAX(INDEX($C$1:$C$13701,MAX(1,ROW()-設定!$B$24)):INDEX($C$1:$C$13701,MAX(1,ROW()-1))),$C4448&gt;MAX(INDEX($C$1:$C$13701,MIN(13701,ROW()+1)):INDEX($C$1:$C$13701,MIN(13701,ROW()+設定!$B$24))),$C4448&gt;=設定!$B$32,$C4448&gt;=MAX(MIN(INDEX($C$1:$C$13701,MAX(1,ROW()-設定!$B$26)):INDEX($C$1:$C$13701,MAX(1,ROW()-1))),MIN(INDEX($C$1:$C$13701,MIN(13701,ROW()+1)):INDEX($C$1:$C$13701,MIN(13701,ROW()+設定!$B$26))))*10^(設定!$B$27/20)),1,0))</f>
        <v>0</v>
      </c>
      <c r="G4448" s="33" t="n">
        <f aca="false">$G4447+IF($F4448=1,1,0)</f>
        <v>2</v>
      </c>
      <c r="H4448" s="0" t="str">
        <f aca="false">IF($F4448=1,$G4448,"")</f>
        <v/>
      </c>
    </row>
    <row r="4449" customFormat="false" ht="15" hidden="false" customHeight="false" outlineLevel="0" collapsed="false">
      <c r="A4449" s="30" t="n">
        <v>694.84375</v>
      </c>
      <c r="B4449" s="31" t="n">
        <v>-10.0566</v>
      </c>
      <c r="C4449" s="32" t="n">
        <f aca="false">IF($A4449="","",IF(設定!$B$21="dB",10^($B4449/20),ABS($B4449)))</f>
        <v>0.314173825355511</v>
      </c>
      <c r="D4449" s="32" t="n">
        <f aca="false">IF($A4449="","",$A4449^2)</f>
        <v>482807.836914063</v>
      </c>
      <c r="E4449" s="32" t="n">
        <f aca="false">IF($A4449="","",IF($C4449&lt;=0,"",1/$C4449^2))</f>
        <v>10.1311792650604</v>
      </c>
      <c r="F4449" s="33" t="n">
        <f aca="false">IF(OR(ROW()-設定!$B$30&lt;2,ROW()+設定!$B$30&gt;13701,N($A4449)&lt;=0,N(INDEX($A$2:$A$13701,MIN(13700,MAX(1,ROW()-1+設定!$B$30))))&lt;=0,$A4449&lt;設定!$B$28,$A4449&gt;設定!$B$29),0,IF(AND($C4449&gt;=MAX(INDEX($C$1:$C$13701,MAX(1,ROW()-設定!$B$24)):INDEX($C$1:$C$13701,MAX(1,ROW()-1))),$C4449&gt;MAX(INDEX($C$1:$C$13701,MIN(13701,ROW()+1)):INDEX($C$1:$C$13701,MIN(13701,ROW()+設定!$B$24))),$C4449&gt;=設定!$B$32,$C4449&gt;=MAX(MIN(INDEX($C$1:$C$13701,MAX(1,ROW()-設定!$B$26)):INDEX($C$1:$C$13701,MAX(1,ROW()-1))),MIN(INDEX($C$1:$C$13701,MIN(13701,ROW()+1)):INDEX($C$1:$C$13701,MIN(13701,ROW()+設定!$B$26))))*10^(設定!$B$27/20)),1,0))</f>
        <v>0</v>
      </c>
      <c r="G4449" s="33" t="n">
        <f aca="false">$G4448+IF($F4449=1,1,0)</f>
        <v>2</v>
      </c>
      <c r="H4449" s="0" t="str">
        <f aca="false">IF($F4449=1,$G4449,"")</f>
        <v/>
      </c>
    </row>
    <row r="4450" customFormat="false" ht="15" hidden="false" customHeight="false" outlineLevel="0" collapsed="false">
      <c r="A4450" s="30" t="n">
        <v>695</v>
      </c>
      <c r="B4450" s="31" t="n">
        <v>-9.6858</v>
      </c>
      <c r="C4450" s="32" t="n">
        <f aca="false">IF($A4450="","",IF(設定!$B$21="dB",10^($B4450/20),ABS($B4450)))</f>
        <v>0.327876280717994</v>
      </c>
      <c r="D4450" s="32" t="n">
        <f aca="false">IF($A4450="","",$A4450^2)</f>
        <v>483025</v>
      </c>
      <c r="E4450" s="32" t="n">
        <f aca="false">IF($A4450="","",IF($C4450&lt;=0,"",1/$C4450^2))</f>
        <v>9.30207849591183</v>
      </c>
      <c r="F4450" s="33" t="n">
        <f aca="false">IF(OR(ROW()-設定!$B$30&lt;2,ROW()+設定!$B$30&gt;13701,N($A4450)&lt;=0,N(INDEX($A$2:$A$13701,MIN(13700,MAX(1,ROW()-1+設定!$B$30))))&lt;=0,$A4450&lt;設定!$B$28,$A4450&gt;設定!$B$29),0,IF(AND($C4450&gt;=MAX(INDEX($C$1:$C$13701,MAX(1,ROW()-設定!$B$24)):INDEX($C$1:$C$13701,MAX(1,ROW()-1))),$C4450&gt;MAX(INDEX($C$1:$C$13701,MIN(13701,ROW()+1)):INDEX($C$1:$C$13701,MIN(13701,ROW()+設定!$B$24))),$C4450&gt;=設定!$B$32,$C4450&gt;=MAX(MIN(INDEX($C$1:$C$13701,MAX(1,ROW()-設定!$B$26)):INDEX($C$1:$C$13701,MAX(1,ROW()-1))),MIN(INDEX($C$1:$C$13701,MIN(13701,ROW()+1)):INDEX($C$1:$C$13701,MIN(13701,ROW()+設定!$B$26))))*10^(設定!$B$27/20)),1,0))</f>
        <v>0</v>
      </c>
      <c r="G4450" s="33" t="n">
        <f aca="false">$G4449+IF($F4450=1,1,0)</f>
        <v>2</v>
      </c>
      <c r="H4450" s="0" t="str">
        <f aca="false">IF($F4450=1,$G4450,"")</f>
        <v/>
      </c>
    </row>
    <row r="4451" customFormat="false" ht="15" hidden="false" customHeight="false" outlineLevel="0" collapsed="false">
      <c r="A4451" s="30" t="n">
        <v>695.15625</v>
      </c>
      <c r="B4451" s="31" t="n">
        <v>-9.5734</v>
      </c>
      <c r="C4451" s="32" t="n">
        <f aca="false">IF($A4451="","",IF(設定!$B$21="dB",10^($B4451/20),ABS($B4451)))</f>
        <v>0.332146744416982</v>
      </c>
      <c r="D4451" s="32" t="n">
        <f aca="false">IF($A4451="","",$A4451^2)</f>
        <v>483242.211914063</v>
      </c>
      <c r="E4451" s="32" t="n">
        <f aca="false">IF($A4451="","",IF($C4451&lt;=0,"",1/$C4451^2))</f>
        <v>9.06441957503063</v>
      </c>
      <c r="F4451" s="33" t="n">
        <f aca="false">IF(OR(ROW()-設定!$B$30&lt;2,ROW()+設定!$B$30&gt;13701,N($A4451)&lt;=0,N(INDEX($A$2:$A$13701,MIN(13700,MAX(1,ROW()-1+設定!$B$30))))&lt;=0,$A4451&lt;設定!$B$28,$A4451&gt;設定!$B$29),0,IF(AND($C4451&gt;=MAX(INDEX($C$1:$C$13701,MAX(1,ROW()-設定!$B$24)):INDEX($C$1:$C$13701,MAX(1,ROW()-1))),$C4451&gt;MAX(INDEX($C$1:$C$13701,MIN(13701,ROW()+1)):INDEX($C$1:$C$13701,MIN(13701,ROW()+設定!$B$24))),$C4451&gt;=設定!$B$32,$C4451&gt;=MAX(MIN(INDEX($C$1:$C$13701,MAX(1,ROW()-設定!$B$26)):INDEX($C$1:$C$13701,MAX(1,ROW()-1))),MIN(INDEX($C$1:$C$13701,MIN(13701,ROW()+1)):INDEX($C$1:$C$13701,MIN(13701,ROW()+設定!$B$26))))*10^(設定!$B$27/20)),1,0))</f>
        <v>0</v>
      </c>
      <c r="G4451" s="33" t="n">
        <f aca="false">$G4450+IF($F4451=1,1,0)</f>
        <v>2</v>
      </c>
      <c r="H4451" s="0" t="str">
        <f aca="false">IF($F4451=1,$G4451,"")</f>
        <v/>
      </c>
    </row>
    <row r="4452" customFormat="false" ht="15" hidden="false" customHeight="false" outlineLevel="0" collapsed="false">
      <c r="A4452" s="30" t="n">
        <v>695.3125</v>
      </c>
      <c r="B4452" s="31" t="n">
        <v>-9.3533</v>
      </c>
      <c r="C4452" s="32" t="n">
        <f aca="false">IF($A4452="","",IF(設定!$B$21="dB",10^($B4452/20),ABS($B4452)))</f>
        <v>0.340670870305172</v>
      </c>
      <c r="D4452" s="32" t="n">
        <f aca="false">IF($A4452="","",$A4452^2)</f>
        <v>483459.47265625</v>
      </c>
      <c r="E4452" s="32" t="n">
        <f aca="false">IF($A4452="","",IF($C4452&lt;=0,"",1/$C4452^2))</f>
        <v>8.61648229561487</v>
      </c>
      <c r="F4452" s="33" t="n">
        <f aca="false">IF(OR(ROW()-設定!$B$30&lt;2,ROW()+設定!$B$30&gt;13701,N($A4452)&lt;=0,N(INDEX($A$2:$A$13701,MIN(13700,MAX(1,ROW()-1+設定!$B$30))))&lt;=0,$A4452&lt;設定!$B$28,$A4452&gt;設定!$B$29),0,IF(AND($C4452&gt;=MAX(INDEX($C$1:$C$13701,MAX(1,ROW()-設定!$B$24)):INDEX($C$1:$C$13701,MAX(1,ROW()-1))),$C4452&gt;MAX(INDEX($C$1:$C$13701,MIN(13701,ROW()+1)):INDEX($C$1:$C$13701,MIN(13701,ROW()+設定!$B$24))),$C4452&gt;=設定!$B$32,$C4452&gt;=MAX(MIN(INDEX($C$1:$C$13701,MAX(1,ROW()-設定!$B$26)):INDEX($C$1:$C$13701,MAX(1,ROW()-1))),MIN(INDEX($C$1:$C$13701,MIN(13701,ROW()+1)):INDEX($C$1:$C$13701,MIN(13701,ROW()+設定!$B$26))))*10^(設定!$B$27/20)),1,0))</f>
        <v>0</v>
      </c>
      <c r="G4452" s="33" t="n">
        <f aca="false">$G4451+IF($F4452=1,1,0)</f>
        <v>2</v>
      </c>
      <c r="H4452" s="0" t="str">
        <f aca="false">IF($F4452=1,$G4452,"")</f>
        <v/>
      </c>
    </row>
    <row r="4453" customFormat="false" ht="15" hidden="false" customHeight="false" outlineLevel="0" collapsed="false">
      <c r="A4453" s="30" t="n">
        <v>695.46875</v>
      </c>
      <c r="B4453" s="31" t="n">
        <v>-8.8579</v>
      </c>
      <c r="C4453" s="32" t="n">
        <f aca="false">IF($A4453="","",IF(設定!$B$21="dB",10^($B4453/20),ABS($B4453)))</f>
        <v>0.360665831176889</v>
      </c>
      <c r="D4453" s="32" t="n">
        <f aca="false">IF($A4453="","",$A4453^2)</f>
        <v>483676.782226563</v>
      </c>
      <c r="E4453" s="32" t="n">
        <f aca="false">IF($A4453="","",IF($C4453&lt;=0,"",1/$C4453^2))</f>
        <v>7.687586226486</v>
      </c>
      <c r="F4453" s="33" t="n">
        <f aca="false">IF(OR(ROW()-設定!$B$30&lt;2,ROW()+設定!$B$30&gt;13701,N($A4453)&lt;=0,N(INDEX($A$2:$A$13701,MIN(13700,MAX(1,ROW()-1+設定!$B$30))))&lt;=0,$A4453&lt;設定!$B$28,$A4453&gt;設定!$B$29),0,IF(AND($C4453&gt;=MAX(INDEX($C$1:$C$13701,MAX(1,ROW()-設定!$B$24)):INDEX($C$1:$C$13701,MAX(1,ROW()-1))),$C4453&gt;MAX(INDEX($C$1:$C$13701,MIN(13701,ROW()+1)):INDEX($C$1:$C$13701,MIN(13701,ROW()+設定!$B$24))),$C4453&gt;=設定!$B$32,$C4453&gt;=MAX(MIN(INDEX($C$1:$C$13701,MAX(1,ROW()-設定!$B$26)):INDEX($C$1:$C$13701,MAX(1,ROW()-1))),MIN(INDEX($C$1:$C$13701,MIN(13701,ROW()+1)):INDEX($C$1:$C$13701,MIN(13701,ROW()+設定!$B$26))))*10^(設定!$B$27/20)),1,0))</f>
        <v>0</v>
      </c>
      <c r="G4453" s="33" t="n">
        <f aca="false">$G4452+IF($F4453=1,1,0)</f>
        <v>2</v>
      </c>
      <c r="H4453" s="0" t="str">
        <f aca="false">IF($F4453=1,$G4453,"")</f>
        <v/>
      </c>
    </row>
    <row r="4454" customFormat="false" ht="15" hidden="false" customHeight="false" outlineLevel="0" collapsed="false">
      <c r="A4454" s="30" t="n">
        <v>695.625</v>
      </c>
      <c r="B4454" s="31" t="n">
        <v>-8.9483</v>
      </c>
      <c r="C4454" s="32" t="n">
        <f aca="false">IF($A4454="","",IF(設定!$B$21="dB",10^($B4454/20),ABS($B4454)))</f>
        <v>0.356931601005192</v>
      </c>
      <c r="D4454" s="32" t="n">
        <f aca="false">IF($A4454="","",$A4454^2)</f>
        <v>483894.140625</v>
      </c>
      <c r="E4454" s="32" t="n">
        <f aca="false">IF($A4454="","",IF($C4454&lt;=0,"",1/$C4454^2))</f>
        <v>7.84928322543685</v>
      </c>
      <c r="F4454" s="33" t="n">
        <f aca="false">IF(OR(ROW()-設定!$B$30&lt;2,ROW()+設定!$B$30&gt;13701,N($A4454)&lt;=0,N(INDEX($A$2:$A$13701,MIN(13700,MAX(1,ROW()-1+設定!$B$30))))&lt;=0,$A4454&lt;設定!$B$28,$A4454&gt;設定!$B$29),0,IF(AND($C4454&gt;=MAX(INDEX($C$1:$C$13701,MAX(1,ROW()-設定!$B$24)):INDEX($C$1:$C$13701,MAX(1,ROW()-1))),$C4454&gt;MAX(INDEX($C$1:$C$13701,MIN(13701,ROW()+1)):INDEX($C$1:$C$13701,MIN(13701,ROW()+設定!$B$24))),$C4454&gt;=設定!$B$32,$C4454&gt;=MAX(MIN(INDEX($C$1:$C$13701,MAX(1,ROW()-設定!$B$26)):INDEX($C$1:$C$13701,MAX(1,ROW()-1))),MIN(INDEX($C$1:$C$13701,MIN(13701,ROW()+1)):INDEX($C$1:$C$13701,MIN(13701,ROW()+設定!$B$26))))*10^(設定!$B$27/20)),1,0))</f>
        <v>0</v>
      </c>
      <c r="G4454" s="33" t="n">
        <f aca="false">$G4453+IF($F4454=1,1,0)</f>
        <v>2</v>
      </c>
      <c r="H4454" s="0" t="str">
        <f aca="false">IF($F4454=1,$G4454,"")</f>
        <v/>
      </c>
    </row>
    <row r="4455" customFormat="false" ht="15" hidden="false" customHeight="false" outlineLevel="0" collapsed="false">
      <c r="A4455" s="30" t="n">
        <v>695.78125</v>
      </c>
      <c r="B4455" s="31" t="n">
        <v>-8.6867</v>
      </c>
      <c r="C4455" s="32" t="n">
        <f aca="false">IF($A4455="","",IF(設定!$B$21="dB",10^($B4455/20),ABS($B4455)))</f>
        <v>0.367845120957614</v>
      </c>
      <c r="D4455" s="32" t="n">
        <f aca="false">IF($A4455="","",$A4455^2)</f>
        <v>484111.547851563</v>
      </c>
      <c r="E4455" s="32" t="n">
        <f aca="false">IF($A4455="","",IF($C4455&lt;=0,"",1/$C4455^2))</f>
        <v>7.3904349717285</v>
      </c>
      <c r="F4455" s="33" t="n">
        <f aca="false">IF(OR(ROW()-設定!$B$30&lt;2,ROW()+設定!$B$30&gt;13701,N($A4455)&lt;=0,N(INDEX($A$2:$A$13701,MIN(13700,MAX(1,ROW()-1+設定!$B$30))))&lt;=0,$A4455&lt;設定!$B$28,$A4455&gt;設定!$B$29),0,IF(AND($C4455&gt;=MAX(INDEX($C$1:$C$13701,MAX(1,ROW()-設定!$B$24)):INDEX($C$1:$C$13701,MAX(1,ROW()-1))),$C4455&gt;MAX(INDEX($C$1:$C$13701,MIN(13701,ROW()+1)):INDEX($C$1:$C$13701,MIN(13701,ROW()+設定!$B$24))),$C4455&gt;=設定!$B$32,$C4455&gt;=MAX(MIN(INDEX($C$1:$C$13701,MAX(1,ROW()-設定!$B$26)):INDEX($C$1:$C$13701,MAX(1,ROW()-1))),MIN(INDEX($C$1:$C$13701,MIN(13701,ROW()+1)):INDEX($C$1:$C$13701,MIN(13701,ROW()+設定!$B$26))))*10^(設定!$B$27/20)),1,0))</f>
        <v>0</v>
      </c>
      <c r="G4455" s="33" t="n">
        <f aca="false">$G4454+IF($F4455=1,1,0)</f>
        <v>2</v>
      </c>
      <c r="H4455" s="0" t="str">
        <f aca="false">IF($F4455=1,$G4455,"")</f>
        <v/>
      </c>
    </row>
    <row r="4456" customFormat="false" ht="15" hidden="false" customHeight="false" outlineLevel="0" collapsed="false">
      <c r="A4456" s="30" t="n">
        <v>695.9375</v>
      </c>
      <c r="B4456" s="31" t="n">
        <v>-8.42</v>
      </c>
      <c r="C4456" s="32" t="n">
        <f aca="false">IF($A4456="","",IF(設定!$B$21="dB",10^($B4456/20),ABS($B4456)))</f>
        <v>0.379314984973682</v>
      </c>
      <c r="D4456" s="32" t="n">
        <f aca="false">IF($A4456="","",$A4456^2)</f>
        <v>484329.00390625</v>
      </c>
      <c r="E4456" s="32" t="n">
        <f aca="false">IF($A4456="","",IF($C4456&lt;=0,"",1/$C4456^2))</f>
        <v>6.95024317588797</v>
      </c>
      <c r="F4456" s="33" t="n">
        <f aca="false">IF(OR(ROW()-設定!$B$30&lt;2,ROW()+設定!$B$30&gt;13701,N($A4456)&lt;=0,N(INDEX($A$2:$A$13701,MIN(13700,MAX(1,ROW()-1+設定!$B$30))))&lt;=0,$A4456&lt;設定!$B$28,$A4456&gt;設定!$B$29),0,IF(AND($C4456&gt;=MAX(INDEX($C$1:$C$13701,MAX(1,ROW()-設定!$B$24)):INDEX($C$1:$C$13701,MAX(1,ROW()-1))),$C4456&gt;MAX(INDEX($C$1:$C$13701,MIN(13701,ROW()+1)):INDEX($C$1:$C$13701,MIN(13701,ROW()+設定!$B$24))),$C4456&gt;=設定!$B$32,$C4456&gt;=MAX(MIN(INDEX($C$1:$C$13701,MAX(1,ROW()-設定!$B$26)):INDEX($C$1:$C$13701,MAX(1,ROW()-1))),MIN(INDEX($C$1:$C$13701,MIN(13701,ROW()+1)):INDEX($C$1:$C$13701,MIN(13701,ROW()+設定!$B$26))))*10^(設定!$B$27/20)),1,0))</f>
        <v>0</v>
      </c>
      <c r="G4456" s="33" t="n">
        <f aca="false">$G4455+IF($F4456=1,1,0)</f>
        <v>2</v>
      </c>
      <c r="H4456" s="0" t="str">
        <f aca="false">IF($F4456=1,$G4456,"")</f>
        <v/>
      </c>
    </row>
    <row r="4457" customFormat="false" ht="15" hidden="false" customHeight="false" outlineLevel="0" collapsed="false">
      <c r="A4457" s="30" t="n">
        <v>696.09375</v>
      </c>
      <c r="B4457" s="31" t="n">
        <v>-8.3272</v>
      </c>
      <c r="C4457" s="32" t="n">
        <f aca="false">IF($A4457="","",IF(設定!$B$21="dB",10^($B4457/20),ABS($B4457)))</f>
        <v>0.383389310593397</v>
      </c>
      <c r="D4457" s="32" t="n">
        <f aca="false">IF($A4457="","",$A4457^2)</f>
        <v>484546.508789063</v>
      </c>
      <c r="E4457" s="32" t="n">
        <f aca="false">IF($A4457="","",IF($C4457&lt;=0,"",1/$C4457^2))</f>
        <v>6.80330591925048</v>
      </c>
      <c r="F4457" s="33" t="n">
        <f aca="false">IF(OR(ROW()-設定!$B$30&lt;2,ROW()+設定!$B$30&gt;13701,N($A4457)&lt;=0,N(INDEX($A$2:$A$13701,MIN(13700,MAX(1,ROW()-1+設定!$B$30))))&lt;=0,$A4457&lt;設定!$B$28,$A4457&gt;設定!$B$29),0,IF(AND($C4457&gt;=MAX(INDEX($C$1:$C$13701,MAX(1,ROW()-設定!$B$24)):INDEX($C$1:$C$13701,MAX(1,ROW()-1))),$C4457&gt;MAX(INDEX($C$1:$C$13701,MIN(13701,ROW()+1)):INDEX($C$1:$C$13701,MIN(13701,ROW()+設定!$B$24))),$C4457&gt;=設定!$B$32,$C4457&gt;=MAX(MIN(INDEX($C$1:$C$13701,MAX(1,ROW()-設定!$B$26)):INDEX($C$1:$C$13701,MAX(1,ROW()-1))),MIN(INDEX($C$1:$C$13701,MIN(13701,ROW()+1)):INDEX($C$1:$C$13701,MIN(13701,ROW()+設定!$B$26))))*10^(設定!$B$27/20)),1,0))</f>
        <v>0</v>
      </c>
      <c r="G4457" s="33" t="n">
        <f aca="false">$G4456+IF($F4457=1,1,0)</f>
        <v>2</v>
      </c>
      <c r="H4457" s="0" t="str">
        <f aca="false">IF($F4457=1,$G4457,"")</f>
        <v/>
      </c>
    </row>
    <row r="4458" customFormat="false" ht="15" hidden="false" customHeight="false" outlineLevel="0" collapsed="false">
      <c r="A4458" s="30" t="n">
        <v>696.25</v>
      </c>
      <c r="B4458" s="31" t="n">
        <v>-8.2369</v>
      </c>
      <c r="C4458" s="32" t="n">
        <f aca="false">IF($A4458="","",IF(設定!$B$21="dB",10^($B4458/20),ABS($B4458)))</f>
        <v>0.387395882109077</v>
      </c>
      <c r="D4458" s="32" t="n">
        <f aca="false">IF($A4458="","",$A4458^2)</f>
        <v>484764.0625</v>
      </c>
      <c r="E4458" s="32" t="n">
        <f aca="false">IF($A4458="","",IF($C4458&lt;=0,"",1/$C4458^2))</f>
        <v>6.66330971455096</v>
      </c>
      <c r="F4458" s="33" t="n">
        <f aca="false">IF(OR(ROW()-設定!$B$30&lt;2,ROW()+設定!$B$30&gt;13701,N($A4458)&lt;=0,N(INDEX($A$2:$A$13701,MIN(13700,MAX(1,ROW()-1+設定!$B$30))))&lt;=0,$A4458&lt;設定!$B$28,$A4458&gt;設定!$B$29),0,IF(AND($C4458&gt;=MAX(INDEX($C$1:$C$13701,MAX(1,ROW()-設定!$B$24)):INDEX($C$1:$C$13701,MAX(1,ROW()-1))),$C4458&gt;MAX(INDEX($C$1:$C$13701,MIN(13701,ROW()+1)):INDEX($C$1:$C$13701,MIN(13701,ROW()+設定!$B$24))),$C4458&gt;=設定!$B$32,$C4458&gt;=MAX(MIN(INDEX($C$1:$C$13701,MAX(1,ROW()-設定!$B$26)):INDEX($C$1:$C$13701,MAX(1,ROW()-1))),MIN(INDEX($C$1:$C$13701,MIN(13701,ROW()+1)):INDEX($C$1:$C$13701,MIN(13701,ROW()+設定!$B$26))))*10^(設定!$B$27/20)),1,0))</f>
        <v>0</v>
      </c>
      <c r="G4458" s="33" t="n">
        <f aca="false">$G4457+IF($F4458=1,1,0)</f>
        <v>2</v>
      </c>
      <c r="H4458" s="0" t="str">
        <f aca="false">IF($F4458=1,$G4458,"")</f>
        <v/>
      </c>
    </row>
    <row r="4459" customFormat="false" ht="15" hidden="false" customHeight="false" outlineLevel="0" collapsed="false">
      <c r="A4459" s="30" t="n">
        <v>696.40625</v>
      </c>
      <c r="B4459" s="31" t="n">
        <v>-7.7039</v>
      </c>
      <c r="C4459" s="32" t="n">
        <f aca="false">IF($A4459="","",IF(設定!$B$21="dB",10^($B4459/20),ABS($B4459)))</f>
        <v>0.411912527158662</v>
      </c>
      <c r="D4459" s="32" t="n">
        <f aca="false">IF($A4459="","",$A4459^2)</f>
        <v>484981.665039063</v>
      </c>
      <c r="E4459" s="32" t="n">
        <f aca="false">IF($A4459="","",IF($C4459&lt;=0,"",1/$C4459^2))</f>
        <v>5.89372679276885</v>
      </c>
      <c r="F4459" s="33" t="n">
        <f aca="false">IF(OR(ROW()-設定!$B$30&lt;2,ROW()+設定!$B$30&gt;13701,N($A4459)&lt;=0,N(INDEX($A$2:$A$13701,MIN(13700,MAX(1,ROW()-1+設定!$B$30))))&lt;=0,$A4459&lt;設定!$B$28,$A4459&gt;設定!$B$29),0,IF(AND($C4459&gt;=MAX(INDEX($C$1:$C$13701,MAX(1,ROW()-設定!$B$24)):INDEX($C$1:$C$13701,MAX(1,ROW()-1))),$C4459&gt;MAX(INDEX($C$1:$C$13701,MIN(13701,ROW()+1)):INDEX($C$1:$C$13701,MIN(13701,ROW()+設定!$B$24))),$C4459&gt;=設定!$B$32,$C4459&gt;=MAX(MIN(INDEX($C$1:$C$13701,MAX(1,ROW()-設定!$B$26)):INDEX($C$1:$C$13701,MAX(1,ROW()-1))),MIN(INDEX($C$1:$C$13701,MIN(13701,ROW()+1)):INDEX($C$1:$C$13701,MIN(13701,ROW()+設定!$B$26))))*10^(設定!$B$27/20)),1,0))</f>
        <v>0</v>
      </c>
      <c r="G4459" s="33" t="n">
        <f aca="false">$G4458+IF($F4459=1,1,0)</f>
        <v>2</v>
      </c>
      <c r="H4459" s="0" t="str">
        <f aca="false">IF($F4459=1,$G4459,"")</f>
        <v/>
      </c>
    </row>
    <row r="4460" customFormat="false" ht="15" hidden="false" customHeight="false" outlineLevel="0" collapsed="false">
      <c r="A4460" s="30" t="n">
        <v>696.5625</v>
      </c>
      <c r="B4460" s="31" t="n">
        <v>-7.7052</v>
      </c>
      <c r="C4460" s="32" t="n">
        <f aca="false">IF($A4460="","",IF(設定!$B$21="dB",10^($B4460/20),ABS($B4460)))</f>
        <v>0.411850881635057</v>
      </c>
      <c r="D4460" s="32" t="n">
        <f aca="false">IF($A4460="","",$A4460^2)</f>
        <v>485199.31640625</v>
      </c>
      <c r="E4460" s="32" t="n">
        <f aca="false">IF($A4460="","",IF($C4460&lt;=0,"",1/$C4460^2))</f>
        <v>5.89549126180946</v>
      </c>
      <c r="F4460" s="33" t="n">
        <f aca="false">IF(OR(ROW()-設定!$B$30&lt;2,ROW()+設定!$B$30&gt;13701,N($A4460)&lt;=0,N(INDEX($A$2:$A$13701,MIN(13700,MAX(1,ROW()-1+設定!$B$30))))&lt;=0,$A4460&lt;設定!$B$28,$A4460&gt;設定!$B$29),0,IF(AND($C4460&gt;=MAX(INDEX($C$1:$C$13701,MAX(1,ROW()-設定!$B$24)):INDEX($C$1:$C$13701,MAX(1,ROW()-1))),$C4460&gt;MAX(INDEX($C$1:$C$13701,MIN(13701,ROW()+1)):INDEX($C$1:$C$13701,MIN(13701,ROW()+設定!$B$24))),$C4460&gt;=設定!$B$32,$C4460&gt;=MAX(MIN(INDEX($C$1:$C$13701,MAX(1,ROW()-設定!$B$26)):INDEX($C$1:$C$13701,MAX(1,ROW()-1))),MIN(INDEX($C$1:$C$13701,MIN(13701,ROW()+1)):INDEX($C$1:$C$13701,MIN(13701,ROW()+設定!$B$26))))*10^(設定!$B$27/20)),1,0))</f>
        <v>0</v>
      </c>
      <c r="G4460" s="33" t="n">
        <f aca="false">$G4459+IF($F4460=1,1,0)</f>
        <v>2</v>
      </c>
      <c r="H4460" s="0" t="str">
        <f aca="false">IF($F4460=1,$G4460,"")</f>
        <v/>
      </c>
    </row>
    <row r="4461" customFormat="false" ht="15" hidden="false" customHeight="false" outlineLevel="0" collapsed="false">
      <c r="A4461" s="30" t="n">
        <v>696.71875</v>
      </c>
      <c r="B4461" s="31" t="n">
        <v>-7.4878</v>
      </c>
      <c r="C4461" s="32" t="n">
        <f aca="false">IF($A4461="","",IF(設定!$B$21="dB",10^($B4461/20),ABS($B4461)))</f>
        <v>0.422289224762849</v>
      </c>
      <c r="D4461" s="32" t="n">
        <f aca="false">IF($A4461="","",$A4461^2)</f>
        <v>485417.016601563</v>
      </c>
      <c r="E4461" s="32" t="n">
        <f aca="false">IF($A4461="","",IF($C4461&lt;=0,"",1/$C4461^2))</f>
        <v>5.60763838650767</v>
      </c>
      <c r="F4461" s="33" t="n">
        <f aca="false">IF(OR(ROW()-設定!$B$30&lt;2,ROW()+設定!$B$30&gt;13701,N($A4461)&lt;=0,N(INDEX($A$2:$A$13701,MIN(13700,MAX(1,ROW()-1+設定!$B$30))))&lt;=0,$A4461&lt;設定!$B$28,$A4461&gt;設定!$B$29),0,IF(AND($C4461&gt;=MAX(INDEX($C$1:$C$13701,MAX(1,ROW()-設定!$B$24)):INDEX($C$1:$C$13701,MAX(1,ROW()-1))),$C4461&gt;MAX(INDEX($C$1:$C$13701,MIN(13701,ROW()+1)):INDEX($C$1:$C$13701,MIN(13701,ROW()+設定!$B$24))),$C4461&gt;=設定!$B$32,$C4461&gt;=MAX(MIN(INDEX($C$1:$C$13701,MAX(1,ROW()-設定!$B$26)):INDEX($C$1:$C$13701,MAX(1,ROW()-1))),MIN(INDEX($C$1:$C$13701,MIN(13701,ROW()+1)):INDEX($C$1:$C$13701,MIN(13701,ROW()+設定!$B$26))))*10^(設定!$B$27/20)),1,0))</f>
        <v>0</v>
      </c>
      <c r="G4461" s="33" t="n">
        <f aca="false">$G4460+IF($F4461=1,1,0)</f>
        <v>2</v>
      </c>
      <c r="H4461" s="0" t="str">
        <f aca="false">IF($F4461=1,$G4461,"")</f>
        <v/>
      </c>
    </row>
    <row r="4462" customFormat="false" ht="15" hidden="false" customHeight="false" outlineLevel="0" collapsed="false">
      <c r="A4462" s="30" t="n">
        <v>696.875</v>
      </c>
      <c r="B4462" s="31" t="n">
        <v>-7.2872</v>
      </c>
      <c r="C4462" s="32" t="n">
        <f aca="false">IF($A4462="","",IF(設定!$B$21="dB",10^($B4462/20),ABS($B4462)))</f>
        <v>0.432155455625759</v>
      </c>
      <c r="D4462" s="32" t="n">
        <f aca="false">IF($A4462="","",$A4462^2)</f>
        <v>485634.765625</v>
      </c>
      <c r="E4462" s="32" t="n">
        <f aca="false">IF($A4462="","",IF($C4462&lt;=0,"",1/$C4462^2))</f>
        <v>5.35451327975384</v>
      </c>
      <c r="F4462" s="33" t="n">
        <f aca="false">IF(OR(ROW()-設定!$B$30&lt;2,ROW()+設定!$B$30&gt;13701,N($A4462)&lt;=0,N(INDEX($A$2:$A$13701,MIN(13700,MAX(1,ROW()-1+設定!$B$30))))&lt;=0,$A4462&lt;設定!$B$28,$A4462&gt;設定!$B$29),0,IF(AND($C4462&gt;=MAX(INDEX($C$1:$C$13701,MAX(1,ROW()-設定!$B$24)):INDEX($C$1:$C$13701,MAX(1,ROW()-1))),$C4462&gt;MAX(INDEX($C$1:$C$13701,MIN(13701,ROW()+1)):INDEX($C$1:$C$13701,MIN(13701,ROW()+設定!$B$24))),$C4462&gt;=設定!$B$32,$C4462&gt;=MAX(MIN(INDEX($C$1:$C$13701,MAX(1,ROW()-設定!$B$26)):INDEX($C$1:$C$13701,MAX(1,ROW()-1))),MIN(INDEX($C$1:$C$13701,MIN(13701,ROW()+1)):INDEX($C$1:$C$13701,MIN(13701,ROW()+設定!$B$26))))*10^(設定!$B$27/20)),1,0))</f>
        <v>0</v>
      </c>
      <c r="G4462" s="33" t="n">
        <f aca="false">$G4461+IF($F4462=1,1,0)</f>
        <v>2</v>
      </c>
      <c r="H4462" s="0" t="str">
        <f aca="false">IF($F4462=1,$G4462,"")</f>
        <v/>
      </c>
    </row>
    <row r="4463" customFormat="false" ht="15" hidden="false" customHeight="false" outlineLevel="0" collapsed="false">
      <c r="A4463" s="30" t="n">
        <v>697.03125</v>
      </c>
      <c r="B4463" s="31" t="n">
        <v>-7.1777</v>
      </c>
      <c r="C4463" s="32" t="n">
        <f aca="false">IF($A4463="","",IF(設定!$B$21="dB",10^($B4463/20),ABS($B4463)))</f>
        <v>0.437637975164484</v>
      </c>
      <c r="D4463" s="32" t="n">
        <f aca="false">IF($A4463="","",$A4463^2)</f>
        <v>485852.563476563</v>
      </c>
      <c r="E4463" s="32" t="n">
        <f aca="false">IF($A4463="","",IF($C4463&lt;=0,"",1/$C4463^2))</f>
        <v>5.22119604058718</v>
      </c>
      <c r="F4463" s="33" t="n">
        <f aca="false">IF(OR(ROW()-設定!$B$30&lt;2,ROW()+設定!$B$30&gt;13701,N($A4463)&lt;=0,N(INDEX($A$2:$A$13701,MIN(13700,MAX(1,ROW()-1+設定!$B$30))))&lt;=0,$A4463&lt;設定!$B$28,$A4463&gt;設定!$B$29),0,IF(AND($C4463&gt;=MAX(INDEX($C$1:$C$13701,MAX(1,ROW()-設定!$B$24)):INDEX($C$1:$C$13701,MAX(1,ROW()-1))),$C4463&gt;MAX(INDEX($C$1:$C$13701,MIN(13701,ROW()+1)):INDEX($C$1:$C$13701,MIN(13701,ROW()+設定!$B$24))),$C4463&gt;=設定!$B$32,$C4463&gt;=MAX(MIN(INDEX($C$1:$C$13701,MAX(1,ROW()-設定!$B$26)):INDEX($C$1:$C$13701,MAX(1,ROW()-1))),MIN(INDEX($C$1:$C$13701,MIN(13701,ROW()+1)):INDEX($C$1:$C$13701,MIN(13701,ROW()+設定!$B$26))))*10^(設定!$B$27/20)),1,0))</f>
        <v>0</v>
      </c>
      <c r="G4463" s="33" t="n">
        <f aca="false">$G4462+IF($F4463=1,1,0)</f>
        <v>2</v>
      </c>
      <c r="H4463" s="0" t="str">
        <f aca="false">IF($F4463=1,$G4463,"")</f>
        <v/>
      </c>
    </row>
    <row r="4464" customFormat="false" ht="15" hidden="false" customHeight="false" outlineLevel="0" collapsed="false">
      <c r="A4464" s="30" t="n">
        <v>697.1875</v>
      </c>
      <c r="B4464" s="31" t="n">
        <v>-7.0107</v>
      </c>
      <c r="C4464" s="32" t="n">
        <f aca="false">IF($A4464="","",IF(設定!$B$21="dB",10^($B4464/20),ABS($B4464)))</f>
        <v>0.446133669006395</v>
      </c>
      <c r="D4464" s="32" t="n">
        <f aca="false">IF($A4464="","",$A4464^2)</f>
        <v>486070.41015625</v>
      </c>
      <c r="E4464" s="32" t="n">
        <f aca="false">IF($A4464="","",IF($C4464&lt;=0,"",1/$C4464^2))</f>
        <v>5.02423564107067</v>
      </c>
      <c r="F4464" s="33" t="n">
        <f aca="false">IF(OR(ROW()-設定!$B$30&lt;2,ROW()+設定!$B$30&gt;13701,N($A4464)&lt;=0,N(INDEX($A$2:$A$13701,MIN(13700,MAX(1,ROW()-1+設定!$B$30))))&lt;=0,$A4464&lt;設定!$B$28,$A4464&gt;設定!$B$29),0,IF(AND($C4464&gt;=MAX(INDEX($C$1:$C$13701,MAX(1,ROW()-設定!$B$24)):INDEX($C$1:$C$13701,MAX(1,ROW()-1))),$C4464&gt;MAX(INDEX($C$1:$C$13701,MIN(13701,ROW()+1)):INDEX($C$1:$C$13701,MIN(13701,ROW()+設定!$B$24))),$C4464&gt;=設定!$B$32,$C4464&gt;=MAX(MIN(INDEX($C$1:$C$13701,MAX(1,ROW()-設定!$B$26)):INDEX($C$1:$C$13701,MAX(1,ROW()-1))),MIN(INDEX($C$1:$C$13701,MIN(13701,ROW()+1)):INDEX($C$1:$C$13701,MIN(13701,ROW()+設定!$B$26))))*10^(設定!$B$27/20)),1,0))</f>
        <v>0</v>
      </c>
      <c r="G4464" s="33" t="n">
        <f aca="false">$G4463+IF($F4464=1,1,0)</f>
        <v>2</v>
      </c>
      <c r="H4464" s="0" t="str">
        <f aca="false">IF($F4464=1,$G4464,"")</f>
        <v/>
      </c>
    </row>
    <row r="4465" customFormat="false" ht="15" hidden="false" customHeight="false" outlineLevel="0" collapsed="false">
      <c r="A4465" s="30" t="n">
        <v>697.34375</v>
      </c>
      <c r="B4465" s="31" t="n">
        <v>-6.7083</v>
      </c>
      <c r="C4465" s="32" t="n">
        <f aca="false">IF($A4465="","",IF(設定!$B$21="dB",10^($B4465/20),ABS($B4465)))</f>
        <v>0.461939393703005</v>
      </c>
      <c r="D4465" s="32" t="n">
        <f aca="false">IF($A4465="","",$A4465^2)</f>
        <v>486288.305664063</v>
      </c>
      <c r="E4465" s="32" t="n">
        <f aca="false">IF($A4465="","",IF($C4465&lt;=0,"",1/$C4465^2))</f>
        <v>4.6862990599764</v>
      </c>
      <c r="F4465" s="33" t="n">
        <f aca="false">IF(OR(ROW()-設定!$B$30&lt;2,ROW()+設定!$B$30&gt;13701,N($A4465)&lt;=0,N(INDEX($A$2:$A$13701,MIN(13700,MAX(1,ROW()-1+設定!$B$30))))&lt;=0,$A4465&lt;設定!$B$28,$A4465&gt;設定!$B$29),0,IF(AND($C4465&gt;=MAX(INDEX($C$1:$C$13701,MAX(1,ROW()-設定!$B$24)):INDEX($C$1:$C$13701,MAX(1,ROW()-1))),$C4465&gt;MAX(INDEX($C$1:$C$13701,MIN(13701,ROW()+1)):INDEX($C$1:$C$13701,MIN(13701,ROW()+設定!$B$24))),$C4465&gt;=設定!$B$32,$C4465&gt;=MAX(MIN(INDEX($C$1:$C$13701,MAX(1,ROW()-設定!$B$26)):INDEX($C$1:$C$13701,MAX(1,ROW()-1))),MIN(INDEX($C$1:$C$13701,MIN(13701,ROW()+1)):INDEX($C$1:$C$13701,MIN(13701,ROW()+設定!$B$26))))*10^(設定!$B$27/20)),1,0))</f>
        <v>0</v>
      </c>
      <c r="G4465" s="33" t="n">
        <f aca="false">$G4464+IF($F4465=1,1,0)</f>
        <v>2</v>
      </c>
      <c r="H4465" s="0" t="str">
        <f aca="false">IF($F4465=1,$G4465,"")</f>
        <v/>
      </c>
    </row>
    <row r="4466" customFormat="false" ht="15" hidden="false" customHeight="false" outlineLevel="0" collapsed="false">
      <c r="A4466" s="30" t="n">
        <v>697.5</v>
      </c>
      <c r="B4466" s="31" t="n">
        <v>-6.3074</v>
      </c>
      <c r="C4466" s="32" t="n">
        <f aca="false">IF($A4466="","",IF(設定!$B$21="dB",10^($B4466/20),ABS($B4466)))</f>
        <v>0.483760049459454</v>
      </c>
      <c r="D4466" s="32" t="n">
        <f aca="false">IF($A4466="","",$A4466^2)</f>
        <v>486506.25</v>
      </c>
      <c r="E4466" s="32" t="n">
        <f aca="false">IF($A4466="","",IF($C4466&lt;=0,"",1/$C4466^2))</f>
        <v>4.27306992776072</v>
      </c>
      <c r="F4466" s="33" t="n">
        <f aca="false">IF(OR(ROW()-設定!$B$30&lt;2,ROW()+設定!$B$30&gt;13701,N($A4466)&lt;=0,N(INDEX($A$2:$A$13701,MIN(13700,MAX(1,ROW()-1+設定!$B$30))))&lt;=0,$A4466&lt;設定!$B$28,$A4466&gt;設定!$B$29),0,IF(AND($C4466&gt;=MAX(INDEX($C$1:$C$13701,MAX(1,ROW()-設定!$B$24)):INDEX($C$1:$C$13701,MAX(1,ROW()-1))),$C4466&gt;MAX(INDEX($C$1:$C$13701,MIN(13701,ROW()+1)):INDEX($C$1:$C$13701,MIN(13701,ROW()+設定!$B$24))),$C4466&gt;=設定!$B$32,$C4466&gt;=MAX(MIN(INDEX($C$1:$C$13701,MAX(1,ROW()-設定!$B$26)):INDEX($C$1:$C$13701,MAX(1,ROW()-1))),MIN(INDEX($C$1:$C$13701,MIN(13701,ROW()+1)):INDEX($C$1:$C$13701,MIN(13701,ROW()+設定!$B$26))))*10^(設定!$B$27/20)),1,0))</f>
        <v>0</v>
      </c>
      <c r="G4466" s="33" t="n">
        <f aca="false">$G4465+IF($F4466=1,1,0)</f>
        <v>2</v>
      </c>
      <c r="H4466" s="0" t="str">
        <f aca="false">IF($F4466=1,$G4466,"")</f>
        <v/>
      </c>
    </row>
    <row r="4467" customFormat="false" ht="15" hidden="false" customHeight="false" outlineLevel="0" collapsed="false">
      <c r="A4467" s="30" t="n">
        <v>697.65625</v>
      </c>
      <c r="B4467" s="31" t="n">
        <v>-6.3184</v>
      </c>
      <c r="C4467" s="32" t="n">
        <f aca="false">IF($A4467="","",IF(設定!$B$21="dB",10^($B4467/20),ABS($B4467)))</f>
        <v>0.483147792955617</v>
      </c>
      <c r="D4467" s="32" t="n">
        <f aca="false">IF($A4467="","",$A4467^2)</f>
        <v>486724.243164063</v>
      </c>
      <c r="E4467" s="32" t="n">
        <f aca="false">IF($A4467="","",IF($C4467&lt;=0,"",1/$C4467^2))</f>
        <v>4.28390666367461</v>
      </c>
      <c r="F4467" s="33" t="n">
        <f aca="false">IF(OR(ROW()-設定!$B$30&lt;2,ROW()+設定!$B$30&gt;13701,N($A4467)&lt;=0,N(INDEX($A$2:$A$13701,MIN(13700,MAX(1,ROW()-1+設定!$B$30))))&lt;=0,$A4467&lt;設定!$B$28,$A4467&gt;設定!$B$29),0,IF(AND($C4467&gt;=MAX(INDEX($C$1:$C$13701,MAX(1,ROW()-設定!$B$24)):INDEX($C$1:$C$13701,MAX(1,ROW()-1))),$C4467&gt;MAX(INDEX($C$1:$C$13701,MIN(13701,ROW()+1)):INDEX($C$1:$C$13701,MIN(13701,ROW()+設定!$B$24))),$C4467&gt;=設定!$B$32,$C4467&gt;=MAX(MIN(INDEX($C$1:$C$13701,MAX(1,ROW()-設定!$B$26)):INDEX($C$1:$C$13701,MAX(1,ROW()-1))),MIN(INDEX($C$1:$C$13701,MIN(13701,ROW()+1)):INDEX($C$1:$C$13701,MIN(13701,ROW()+設定!$B$26))))*10^(設定!$B$27/20)),1,0))</f>
        <v>0</v>
      </c>
      <c r="G4467" s="33" t="n">
        <f aca="false">$G4466+IF($F4467=1,1,0)</f>
        <v>2</v>
      </c>
      <c r="H4467" s="0" t="str">
        <f aca="false">IF($F4467=1,$G4467,"")</f>
        <v/>
      </c>
    </row>
    <row r="4468" customFormat="false" ht="15" hidden="false" customHeight="false" outlineLevel="0" collapsed="false">
      <c r="A4468" s="30" t="n">
        <v>697.8125</v>
      </c>
      <c r="B4468" s="31" t="n">
        <v>-6.1538</v>
      </c>
      <c r="C4468" s="32" t="n">
        <f aca="false">IF($A4468="","",IF(設定!$B$21="dB",10^($B4468/20),ABS($B4468)))</f>
        <v>0.492390879560413</v>
      </c>
      <c r="D4468" s="32" t="n">
        <f aca="false">IF($A4468="","",$A4468^2)</f>
        <v>486942.28515625</v>
      </c>
      <c r="E4468" s="32" t="n">
        <f aca="false">IF($A4468="","",IF($C4468&lt;=0,"",1/$C4468^2))</f>
        <v>4.12458254942708</v>
      </c>
      <c r="F4468" s="33" t="n">
        <f aca="false">IF(OR(ROW()-設定!$B$30&lt;2,ROW()+設定!$B$30&gt;13701,N($A4468)&lt;=0,N(INDEX($A$2:$A$13701,MIN(13700,MAX(1,ROW()-1+設定!$B$30))))&lt;=0,$A4468&lt;設定!$B$28,$A4468&gt;設定!$B$29),0,IF(AND($C4468&gt;=MAX(INDEX($C$1:$C$13701,MAX(1,ROW()-設定!$B$24)):INDEX($C$1:$C$13701,MAX(1,ROW()-1))),$C4468&gt;MAX(INDEX($C$1:$C$13701,MIN(13701,ROW()+1)):INDEX($C$1:$C$13701,MIN(13701,ROW()+設定!$B$24))),$C4468&gt;=設定!$B$32,$C4468&gt;=MAX(MIN(INDEX($C$1:$C$13701,MAX(1,ROW()-設定!$B$26)):INDEX($C$1:$C$13701,MAX(1,ROW()-1))),MIN(INDEX($C$1:$C$13701,MIN(13701,ROW()+1)):INDEX($C$1:$C$13701,MIN(13701,ROW()+設定!$B$26))))*10^(設定!$B$27/20)),1,0))</f>
        <v>0</v>
      </c>
      <c r="G4468" s="33" t="n">
        <f aca="false">$G4467+IF($F4468=1,1,0)</f>
        <v>2</v>
      </c>
      <c r="H4468" s="0" t="str">
        <f aca="false">IF($F4468=1,$G4468,"")</f>
        <v/>
      </c>
    </row>
    <row r="4469" customFormat="false" ht="15" hidden="false" customHeight="false" outlineLevel="0" collapsed="false">
      <c r="A4469" s="30" t="n">
        <v>697.96875</v>
      </c>
      <c r="B4469" s="31" t="n">
        <v>-6.2334</v>
      </c>
      <c r="C4469" s="32" t="n">
        <f aca="false">IF($A4469="","",IF(設定!$B$21="dB",10^($B4469/20),ABS($B4469)))</f>
        <v>0.487899080907966</v>
      </c>
      <c r="D4469" s="32" t="n">
        <f aca="false">IF($A4469="","",$A4469^2)</f>
        <v>487160.375976563</v>
      </c>
      <c r="E4469" s="32" t="n">
        <f aca="false">IF($A4469="","",IF($C4469&lt;=0,"",1/$C4469^2))</f>
        <v>4.20087733124526</v>
      </c>
      <c r="F4469" s="33" t="n">
        <f aca="false">IF(OR(ROW()-設定!$B$30&lt;2,ROW()+設定!$B$30&gt;13701,N($A4469)&lt;=0,N(INDEX($A$2:$A$13701,MIN(13700,MAX(1,ROW()-1+設定!$B$30))))&lt;=0,$A4469&lt;設定!$B$28,$A4469&gt;設定!$B$29),0,IF(AND($C4469&gt;=MAX(INDEX($C$1:$C$13701,MAX(1,ROW()-設定!$B$24)):INDEX($C$1:$C$13701,MAX(1,ROW()-1))),$C4469&gt;MAX(INDEX($C$1:$C$13701,MIN(13701,ROW()+1)):INDEX($C$1:$C$13701,MIN(13701,ROW()+設定!$B$24))),$C4469&gt;=設定!$B$32,$C4469&gt;=MAX(MIN(INDEX($C$1:$C$13701,MAX(1,ROW()-設定!$B$26)):INDEX($C$1:$C$13701,MAX(1,ROW()-1))),MIN(INDEX($C$1:$C$13701,MIN(13701,ROW()+1)):INDEX($C$1:$C$13701,MIN(13701,ROW()+設定!$B$26))))*10^(設定!$B$27/20)),1,0))</f>
        <v>0</v>
      </c>
      <c r="G4469" s="33" t="n">
        <f aca="false">$G4468+IF($F4469=1,1,0)</f>
        <v>2</v>
      </c>
      <c r="H4469" s="0" t="str">
        <f aca="false">IF($F4469=1,$G4469,"")</f>
        <v/>
      </c>
    </row>
    <row r="4470" customFormat="false" ht="15" hidden="false" customHeight="false" outlineLevel="0" collapsed="false">
      <c r="A4470" s="30" t="n">
        <v>698.125</v>
      </c>
      <c r="B4470" s="31" t="n">
        <v>-5.9248</v>
      </c>
      <c r="C4470" s="32" t="n">
        <f aca="false">IF($A4470="","",IF(設定!$B$21="dB",10^($B4470/20),ABS($B4470)))</f>
        <v>0.505545210187281</v>
      </c>
      <c r="D4470" s="32" t="n">
        <f aca="false">IF($A4470="","",$A4470^2)</f>
        <v>487378.515625</v>
      </c>
      <c r="E4470" s="32" t="n">
        <f aca="false">IF($A4470="","",IF($C4470&lt;=0,"",1/$C4470^2))</f>
        <v>3.91273107919437</v>
      </c>
      <c r="F4470" s="33" t="n">
        <f aca="false">IF(OR(ROW()-設定!$B$30&lt;2,ROW()+設定!$B$30&gt;13701,N($A4470)&lt;=0,N(INDEX($A$2:$A$13701,MIN(13700,MAX(1,ROW()-1+設定!$B$30))))&lt;=0,$A4470&lt;設定!$B$28,$A4470&gt;設定!$B$29),0,IF(AND($C4470&gt;=MAX(INDEX($C$1:$C$13701,MAX(1,ROW()-設定!$B$24)):INDEX($C$1:$C$13701,MAX(1,ROW()-1))),$C4470&gt;MAX(INDEX($C$1:$C$13701,MIN(13701,ROW()+1)):INDEX($C$1:$C$13701,MIN(13701,ROW()+設定!$B$24))),$C4470&gt;=設定!$B$32,$C4470&gt;=MAX(MIN(INDEX($C$1:$C$13701,MAX(1,ROW()-設定!$B$26)):INDEX($C$1:$C$13701,MAX(1,ROW()-1))),MIN(INDEX($C$1:$C$13701,MIN(13701,ROW()+1)):INDEX($C$1:$C$13701,MIN(13701,ROW()+設定!$B$26))))*10^(設定!$B$27/20)),1,0))</f>
        <v>0</v>
      </c>
      <c r="G4470" s="33" t="n">
        <f aca="false">$G4469+IF($F4470=1,1,0)</f>
        <v>2</v>
      </c>
      <c r="H4470" s="0" t="str">
        <f aca="false">IF($F4470=1,$G4470,"")</f>
        <v/>
      </c>
    </row>
    <row r="4471" customFormat="false" ht="15" hidden="false" customHeight="false" outlineLevel="0" collapsed="false">
      <c r="A4471" s="30" t="n">
        <v>698.28125</v>
      </c>
      <c r="B4471" s="31" t="n">
        <v>-5.8978</v>
      </c>
      <c r="C4471" s="32" t="n">
        <f aca="false">IF($A4471="","",IF(設定!$B$21="dB",10^($B4471/20),ABS($B4471)))</f>
        <v>0.507119137355744</v>
      </c>
      <c r="D4471" s="32" t="n">
        <f aca="false">IF($A4471="","",$A4471^2)</f>
        <v>487596.704101563</v>
      </c>
      <c r="E4471" s="32" t="n">
        <f aca="false">IF($A4471="","",IF($C4471&lt;=0,"",1/$C4471^2))</f>
        <v>3.88848116801353</v>
      </c>
      <c r="F4471" s="33" t="n">
        <f aca="false">IF(OR(ROW()-設定!$B$30&lt;2,ROW()+設定!$B$30&gt;13701,N($A4471)&lt;=0,N(INDEX($A$2:$A$13701,MIN(13700,MAX(1,ROW()-1+設定!$B$30))))&lt;=0,$A4471&lt;設定!$B$28,$A4471&gt;設定!$B$29),0,IF(AND($C4471&gt;=MAX(INDEX($C$1:$C$13701,MAX(1,ROW()-設定!$B$24)):INDEX($C$1:$C$13701,MAX(1,ROW()-1))),$C4471&gt;MAX(INDEX($C$1:$C$13701,MIN(13701,ROW()+1)):INDEX($C$1:$C$13701,MIN(13701,ROW()+設定!$B$24))),$C4471&gt;=設定!$B$32,$C4471&gt;=MAX(MIN(INDEX($C$1:$C$13701,MAX(1,ROW()-設定!$B$26)):INDEX($C$1:$C$13701,MAX(1,ROW()-1))),MIN(INDEX($C$1:$C$13701,MIN(13701,ROW()+1)):INDEX($C$1:$C$13701,MIN(13701,ROW()+設定!$B$26))))*10^(設定!$B$27/20)),1,0))</f>
        <v>0</v>
      </c>
      <c r="G4471" s="33" t="n">
        <f aca="false">$G4470+IF($F4471=1,1,0)</f>
        <v>2</v>
      </c>
      <c r="H4471" s="0" t="str">
        <f aca="false">IF($F4471=1,$G4471,"")</f>
        <v/>
      </c>
    </row>
    <row r="4472" customFormat="false" ht="15" hidden="false" customHeight="false" outlineLevel="0" collapsed="false">
      <c r="A4472" s="30" t="n">
        <v>698.4375</v>
      </c>
      <c r="B4472" s="31" t="n">
        <v>-5.5448</v>
      </c>
      <c r="C4472" s="32" t="n">
        <f aca="false">IF($A4472="","",IF(設定!$B$21="dB",10^($B4472/20),ABS($B4472)))</f>
        <v>0.528153302812881</v>
      </c>
      <c r="D4472" s="32" t="n">
        <f aca="false">IF($A4472="","",$A4472^2)</f>
        <v>487814.94140625</v>
      </c>
      <c r="E4472" s="32" t="n">
        <f aca="false">IF($A4472="","",IF($C4472&lt;=0,"",1/$C4472^2))</f>
        <v>3.58492438709505</v>
      </c>
      <c r="F4472" s="33" t="n">
        <f aca="false">IF(OR(ROW()-設定!$B$30&lt;2,ROW()+設定!$B$30&gt;13701,N($A4472)&lt;=0,N(INDEX($A$2:$A$13701,MIN(13700,MAX(1,ROW()-1+設定!$B$30))))&lt;=0,$A4472&lt;設定!$B$28,$A4472&gt;設定!$B$29),0,IF(AND($C4472&gt;=MAX(INDEX($C$1:$C$13701,MAX(1,ROW()-設定!$B$24)):INDEX($C$1:$C$13701,MAX(1,ROW()-1))),$C4472&gt;MAX(INDEX($C$1:$C$13701,MIN(13701,ROW()+1)):INDEX($C$1:$C$13701,MIN(13701,ROW()+設定!$B$24))),$C4472&gt;=設定!$B$32,$C4472&gt;=MAX(MIN(INDEX($C$1:$C$13701,MAX(1,ROW()-設定!$B$26)):INDEX($C$1:$C$13701,MAX(1,ROW()-1))),MIN(INDEX($C$1:$C$13701,MIN(13701,ROW()+1)):INDEX($C$1:$C$13701,MIN(13701,ROW()+設定!$B$26))))*10^(設定!$B$27/20)),1,0))</f>
        <v>0</v>
      </c>
      <c r="G4472" s="33" t="n">
        <f aca="false">$G4471+IF($F4472=1,1,0)</f>
        <v>2</v>
      </c>
      <c r="H4472" s="0" t="str">
        <f aca="false">IF($F4472=1,$G4472,"")</f>
        <v/>
      </c>
    </row>
    <row r="4473" customFormat="false" ht="15" hidden="false" customHeight="false" outlineLevel="0" collapsed="false">
      <c r="A4473" s="30" t="n">
        <v>698.59375</v>
      </c>
      <c r="B4473" s="31" t="n">
        <v>-5.502</v>
      </c>
      <c r="C4473" s="32" t="n">
        <f aca="false">IF($A4473="","",IF(設定!$B$21="dB",10^($B4473/20),ABS($B4473)))</f>
        <v>0.530762217642646</v>
      </c>
      <c r="D4473" s="32" t="n">
        <f aca="false">IF($A4473="","",$A4473^2)</f>
        <v>488033.227539063</v>
      </c>
      <c r="E4473" s="32" t="n">
        <f aca="false">IF($A4473="","",IF($C4473&lt;=0,"",1/$C4473^2))</f>
        <v>3.54976824467209</v>
      </c>
      <c r="F4473" s="33" t="n">
        <f aca="false">IF(OR(ROW()-設定!$B$30&lt;2,ROW()+設定!$B$30&gt;13701,N($A4473)&lt;=0,N(INDEX($A$2:$A$13701,MIN(13700,MAX(1,ROW()-1+設定!$B$30))))&lt;=0,$A4473&lt;設定!$B$28,$A4473&gt;設定!$B$29),0,IF(AND($C4473&gt;=MAX(INDEX($C$1:$C$13701,MAX(1,ROW()-設定!$B$24)):INDEX($C$1:$C$13701,MAX(1,ROW()-1))),$C4473&gt;MAX(INDEX($C$1:$C$13701,MIN(13701,ROW()+1)):INDEX($C$1:$C$13701,MIN(13701,ROW()+設定!$B$24))),$C4473&gt;=設定!$B$32,$C4473&gt;=MAX(MIN(INDEX($C$1:$C$13701,MAX(1,ROW()-設定!$B$26)):INDEX($C$1:$C$13701,MAX(1,ROW()-1))),MIN(INDEX($C$1:$C$13701,MIN(13701,ROW()+1)):INDEX($C$1:$C$13701,MIN(13701,ROW()+設定!$B$26))))*10^(設定!$B$27/20)),1,0))</f>
        <v>0</v>
      </c>
      <c r="G4473" s="33" t="n">
        <f aca="false">$G4472+IF($F4473=1,1,0)</f>
        <v>2</v>
      </c>
      <c r="H4473" s="0" t="str">
        <f aca="false">IF($F4473=1,$G4473,"")</f>
        <v/>
      </c>
    </row>
    <row r="4474" customFormat="false" ht="15" hidden="false" customHeight="false" outlineLevel="0" collapsed="false">
      <c r="A4474" s="30" t="n">
        <v>698.75</v>
      </c>
      <c r="B4474" s="31" t="n">
        <v>-5.3325</v>
      </c>
      <c r="C4474" s="32" t="n">
        <f aca="false">IF($A4474="","",IF(設定!$B$21="dB",10^($B4474/20),ABS($B4474)))</f>
        <v>0.541221449407383</v>
      </c>
      <c r="D4474" s="32" t="n">
        <f aca="false">IF($A4474="","",$A4474^2)</f>
        <v>488251.5625</v>
      </c>
      <c r="E4474" s="32" t="n">
        <f aca="false">IF($A4474="","",IF($C4474&lt;=0,"",1/$C4474^2))</f>
        <v>3.41389374591125</v>
      </c>
      <c r="F4474" s="33" t="n">
        <f aca="false">IF(OR(ROW()-設定!$B$30&lt;2,ROW()+設定!$B$30&gt;13701,N($A4474)&lt;=0,N(INDEX($A$2:$A$13701,MIN(13700,MAX(1,ROW()-1+設定!$B$30))))&lt;=0,$A4474&lt;設定!$B$28,$A4474&gt;設定!$B$29),0,IF(AND($C4474&gt;=MAX(INDEX($C$1:$C$13701,MAX(1,ROW()-設定!$B$24)):INDEX($C$1:$C$13701,MAX(1,ROW()-1))),$C4474&gt;MAX(INDEX($C$1:$C$13701,MIN(13701,ROW()+1)):INDEX($C$1:$C$13701,MIN(13701,ROW()+設定!$B$24))),$C4474&gt;=設定!$B$32,$C4474&gt;=MAX(MIN(INDEX($C$1:$C$13701,MAX(1,ROW()-設定!$B$26)):INDEX($C$1:$C$13701,MAX(1,ROW()-1))),MIN(INDEX($C$1:$C$13701,MIN(13701,ROW()+1)):INDEX($C$1:$C$13701,MIN(13701,ROW()+設定!$B$26))))*10^(設定!$B$27/20)),1,0))</f>
        <v>0</v>
      </c>
      <c r="G4474" s="33" t="n">
        <f aca="false">$G4473+IF($F4474=1,1,0)</f>
        <v>2</v>
      </c>
      <c r="H4474" s="0" t="str">
        <f aca="false">IF($F4474=1,$G4474,"")</f>
        <v/>
      </c>
    </row>
    <row r="4475" customFormat="false" ht="15" hidden="false" customHeight="false" outlineLevel="0" collapsed="false">
      <c r="A4475" s="30" t="n">
        <v>698.90625</v>
      </c>
      <c r="B4475" s="31" t="n">
        <v>-5.2049</v>
      </c>
      <c r="C4475" s="32" t="n">
        <f aca="false">IF($A4475="","",IF(設定!$B$21="dB",10^($B4475/20),ABS($B4475)))</f>
        <v>0.549230946952982</v>
      </c>
      <c r="D4475" s="32" t="n">
        <f aca="false">IF($A4475="","",$A4475^2)</f>
        <v>488469.946289063</v>
      </c>
      <c r="E4475" s="32" t="n">
        <f aca="false">IF($A4475="","",IF($C4475&lt;=0,"",1/$C4475^2))</f>
        <v>3.31504936540711</v>
      </c>
      <c r="F4475" s="33" t="n">
        <f aca="false">IF(OR(ROW()-設定!$B$30&lt;2,ROW()+設定!$B$30&gt;13701,N($A4475)&lt;=0,N(INDEX($A$2:$A$13701,MIN(13700,MAX(1,ROW()-1+設定!$B$30))))&lt;=0,$A4475&lt;設定!$B$28,$A4475&gt;設定!$B$29),0,IF(AND($C4475&gt;=MAX(INDEX($C$1:$C$13701,MAX(1,ROW()-設定!$B$24)):INDEX($C$1:$C$13701,MAX(1,ROW()-1))),$C4475&gt;MAX(INDEX($C$1:$C$13701,MIN(13701,ROW()+1)):INDEX($C$1:$C$13701,MIN(13701,ROW()+設定!$B$24))),$C4475&gt;=設定!$B$32,$C4475&gt;=MAX(MIN(INDEX($C$1:$C$13701,MAX(1,ROW()-設定!$B$26)):INDEX($C$1:$C$13701,MAX(1,ROW()-1))),MIN(INDEX($C$1:$C$13701,MIN(13701,ROW()+1)):INDEX($C$1:$C$13701,MIN(13701,ROW()+設定!$B$26))))*10^(設定!$B$27/20)),1,0))</f>
        <v>0</v>
      </c>
      <c r="G4475" s="33" t="n">
        <f aca="false">$G4474+IF($F4475=1,1,0)</f>
        <v>2</v>
      </c>
      <c r="H4475" s="0" t="str">
        <f aca="false">IF($F4475=1,$G4475,"")</f>
        <v/>
      </c>
    </row>
    <row r="4476" customFormat="false" ht="15" hidden="false" customHeight="false" outlineLevel="0" collapsed="false">
      <c r="A4476" s="30" t="n">
        <v>699.0625</v>
      </c>
      <c r="B4476" s="31" t="n">
        <v>-5.1214</v>
      </c>
      <c r="C4476" s="32" t="n">
        <f aca="false">IF($A4476="","",IF(設定!$B$21="dB",10^($B4476/20),ABS($B4476)))</f>
        <v>0.554536325058998</v>
      </c>
      <c r="D4476" s="32" t="n">
        <f aca="false">IF($A4476="","",$A4476^2)</f>
        <v>488688.37890625</v>
      </c>
      <c r="E4476" s="32" t="n">
        <f aca="false">IF($A4476="","",IF($C4476&lt;=0,"",1/$C4476^2))</f>
        <v>3.25192110041414</v>
      </c>
      <c r="F4476" s="33" t="n">
        <f aca="false">IF(OR(ROW()-設定!$B$30&lt;2,ROW()+設定!$B$30&gt;13701,N($A4476)&lt;=0,N(INDEX($A$2:$A$13701,MIN(13700,MAX(1,ROW()-1+設定!$B$30))))&lt;=0,$A4476&lt;設定!$B$28,$A4476&gt;設定!$B$29),0,IF(AND($C4476&gt;=MAX(INDEX($C$1:$C$13701,MAX(1,ROW()-設定!$B$24)):INDEX($C$1:$C$13701,MAX(1,ROW()-1))),$C4476&gt;MAX(INDEX($C$1:$C$13701,MIN(13701,ROW()+1)):INDEX($C$1:$C$13701,MIN(13701,ROW()+設定!$B$24))),$C4476&gt;=設定!$B$32,$C4476&gt;=MAX(MIN(INDEX($C$1:$C$13701,MAX(1,ROW()-設定!$B$26)):INDEX($C$1:$C$13701,MAX(1,ROW()-1))),MIN(INDEX($C$1:$C$13701,MIN(13701,ROW()+1)):INDEX($C$1:$C$13701,MIN(13701,ROW()+設定!$B$26))))*10^(設定!$B$27/20)),1,0))</f>
        <v>0</v>
      </c>
      <c r="G4476" s="33" t="n">
        <f aca="false">$G4475+IF($F4476=1,1,0)</f>
        <v>2</v>
      </c>
      <c r="H4476" s="0" t="str">
        <f aca="false">IF($F4476=1,$G4476,"")</f>
        <v/>
      </c>
    </row>
    <row r="4477" customFormat="false" ht="15" hidden="false" customHeight="false" outlineLevel="0" collapsed="false">
      <c r="A4477" s="30" t="n">
        <v>699.21875</v>
      </c>
      <c r="B4477" s="31" t="n">
        <v>-5.0881</v>
      </c>
      <c r="C4477" s="32" t="n">
        <f aca="false">IF($A4477="","",IF(設定!$B$21="dB",10^($B4477/20),ABS($B4477)))</f>
        <v>0.556666389255407</v>
      </c>
      <c r="D4477" s="32" t="n">
        <f aca="false">IF($A4477="","",$A4477^2)</f>
        <v>488906.860351563</v>
      </c>
      <c r="E4477" s="32" t="n">
        <f aca="false">IF($A4477="","",IF($C4477&lt;=0,"",1/$C4477^2))</f>
        <v>3.22708199296896</v>
      </c>
      <c r="F4477" s="33" t="n">
        <f aca="false">IF(OR(ROW()-設定!$B$30&lt;2,ROW()+設定!$B$30&gt;13701,N($A4477)&lt;=0,N(INDEX($A$2:$A$13701,MIN(13700,MAX(1,ROW()-1+設定!$B$30))))&lt;=0,$A4477&lt;設定!$B$28,$A4477&gt;設定!$B$29),0,IF(AND($C4477&gt;=MAX(INDEX($C$1:$C$13701,MAX(1,ROW()-設定!$B$24)):INDEX($C$1:$C$13701,MAX(1,ROW()-1))),$C4477&gt;MAX(INDEX($C$1:$C$13701,MIN(13701,ROW()+1)):INDEX($C$1:$C$13701,MIN(13701,ROW()+設定!$B$24))),$C4477&gt;=設定!$B$32,$C4477&gt;=MAX(MIN(INDEX($C$1:$C$13701,MAX(1,ROW()-設定!$B$26)):INDEX($C$1:$C$13701,MAX(1,ROW()-1))),MIN(INDEX($C$1:$C$13701,MIN(13701,ROW()+1)):INDEX($C$1:$C$13701,MIN(13701,ROW()+設定!$B$26))))*10^(設定!$B$27/20)),1,0))</f>
        <v>0</v>
      </c>
      <c r="G4477" s="33" t="n">
        <f aca="false">$G4476+IF($F4477=1,1,0)</f>
        <v>2</v>
      </c>
      <c r="H4477" s="0" t="str">
        <f aca="false">IF($F4477=1,$G4477,"")</f>
        <v/>
      </c>
    </row>
    <row r="4478" customFormat="false" ht="15" hidden="false" customHeight="false" outlineLevel="0" collapsed="false">
      <c r="A4478" s="30" t="n">
        <v>699.375</v>
      </c>
      <c r="B4478" s="31" t="n">
        <v>-4.7345</v>
      </c>
      <c r="C4478" s="32" t="n">
        <f aca="false">IF($A4478="","",IF(設定!$B$21="dB",10^($B4478/20),ABS($B4478)))</f>
        <v>0.579795713180805</v>
      </c>
      <c r="D4478" s="32" t="n">
        <f aca="false">IF($A4478="","",$A4478^2)</f>
        <v>489125.390625</v>
      </c>
      <c r="E4478" s="32" t="n">
        <f aca="false">IF($A4478="","",IF($C4478&lt;=0,"",1/$C4478^2))</f>
        <v>2.97474675878825</v>
      </c>
      <c r="F4478" s="33" t="n">
        <f aca="false">IF(OR(ROW()-設定!$B$30&lt;2,ROW()+設定!$B$30&gt;13701,N($A4478)&lt;=0,N(INDEX($A$2:$A$13701,MIN(13700,MAX(1,ROW()-1+設定!$B$30))))&lt;=0,$A4478&lt;設定!$B$28,$A4478&gt;設定!$B$29),0,IF(AND($C4478&gt;=MAX(INDEX($C$1:$C$13701,MAX(1,ROW()-設定!$B$24)):INDEX($C$1:$C$13701,MAX(1,ROW()-1))),$C4478&gt;MAX(INDEX($C$1:$C$13701,MIN(13701,ROW()+1)):INDEX($C$1:$C$13701,MIN(13701,ROW()+設定!$B$24))),$C4478&gt;=設定!$B$32,$C4478&gt;=MAX(MIN(INDEX($C$1:$C$13701,MAX(1,ROW()-設定!$B$26)):INDEX($C$1:$C$13701,MAX(1,ROW()-1))),MIN(INDEX($C$1:$C$13701,MIN(13701,ROW()+1)):INDEX($C$1:$C$13701,MIN(13701,ROW()+設定!$B$26))))*10^(設定!$B$27/20)),1,0))</f>
        <v>0</v>
      </c>
      <c r="G4478" s="33" t="n">
        <f aca="false">$G4477+IF($F4478=1,1,0)</f>
        <v>2</v>
      </c>
      <c r="H4478" s="0" t="str">
        <f aca="false">IF($F4478=1,$G4478,"")</f>
        <v/>
      </c>
    </row>
    <row r="4479" customFormat="false" ht="15" hidden="false" customHeight="false" outlineLevel="0" collapsed="false">
      <c r="A4479" s="30" t="n">
        <v>699.53125</v>
      </c>
      <c r="B4479" s="31" t="n">
        <v>-4.8076</v>
      </c>
      <c r="C4479" s="32" t="n">
        <f aca="false">IF($A4479="","",IF(設定!$B$21="dB",10^($B4479/20),ABS($B4479)))</f>
        <v>0.574936657769414</v>
      </c>
      <c r="D4479" s="32" t="n">
        <f aca="false">IF($A4479="","",$A4479^2)</f>
        <v>489343.969726563</v>
      </c>
      <c r="E4479" s="32" t="n">
        <f aca="false">IF($A4479="","",IF($C4479&lt;=0,"",1/$C4479^2))</f>
        <v>3.02524115603275</v>
      </c>
      <c r="F4479" s="33" t="n">
        <f aca="false">IF(OR(ROW()-設定!$B$30&lt;2,ROW()+設定!$B$30&gt;13701,N($A4479)&lt;=0,N(INDEX($A$2:$A$13701,MIN(13700,MAX(1,ROW()-1+設定!$B$30))))&lt;=0,$A4479&lt;設定!$B$28,$A4479&gt;設定!$B$29),0,IF(AND($C4479&gt;=MAX(INDEX($C$1:$C$13701,MAX(1,ROW()-設定!$B$24)):INDEX($C$1:$C$13701,MAX(1,ROW()-1))),$C4479&gt;MAX(INDEX($C$1:$C$13701,MIN(13701,ROW()+1)):INDEX($C$1:$C$13701,MIN(13701,ROW()+設定!$B$24))),$C4479&gt;=設定!$B$32,$C4479&gt;=MAX(MIN(INDEX($C$1:$C$13701,MAX(1,ROW()-設定!$B$26)):INDEX($C$1:$C$13701,MAX(1,ROW()-1))),MIN(INDEX($C$1:$C$13701,MIN(13701,ROW()+1)):INDEX($C$1:$C$13701,MIN(13701,ROW()+設定!$B$26))))*10^(設定!$B$27/20)),1,0))</f>
        <v>0</v>
      </c>
      <c r="G4479" s="33" t="n">
        <f aca="false">$G4478+IF($F4479=1,1,0)</f>
        <v>2</v>
      </c>
      <c r="H4479" s="0" t="str">
        <f aca="false">IF($F4479=1,$G4479,"")</f>
        <v/>
      </c>
    </row>
    <row r="4480" customFormat="false" ht="15" hidden="false" customHeight="false" outlineLevel="0" collapsed="false">
      <c r="A4480" s="30" t="n">
        <v>699.6875</v>
      </c>
      <c r="B4480" s="31" t="n">
        <v>-4.6605</v>
      </c>
      <c r="C4480" s="32" t="n">
        <f aca="false">IF($A4480="","",IF(設定!$B$21="dB",10^($B4480/20),ABS($B4480)))</f>
        <v>0.584756421890111</v>
      </c>
      <c r="D4480" s="32" t="n">
        <f aca="false">IF($A4480="","",$A4480^2)</f>
        <v>489562.59765625</v>
      </c>
      <c r="E4480" s="32" t="n">
        <f aca="false">IF($A4480="","",IF($C4480&lt;=0,"",1/$C4480^2))</f>
        <v>2.92448905270727</v>
      </c>
      <c r="F4480" s="33" t="n">
        <f aca="false">IF(OR(ROW()-設定!$B$30&lt;2,ROW()+設定!$B$30&gt;13701,N($A4480)&lt;=0,N(INDEX($A$2:$A$13701,MIN(13700,MAX(1,ROW()-1+設定!$B$30))))&lt;=0,$A4480&lt;設定!$B$28,$A4480&gt;設定!$B$29),0,IF(AND($C4480&gt;=MAX(INDEX($C$1:$C$13701,MAX(1,ROW()-設定!$B$24)):INDEX($C$1:$C$13701,MAX(1,ROW()-1))),$C4480&gt;MAX(INDEX($C$1:$C$13701,MIN(13701,ROW()+1)):INDEX($C$1:$C$13701,MIN(13701,ROW()+設定!$B$24))),$C4480&gt;=設定!$B$32,$C4480&gt;=MAX(MIN(INDEX($C$1:$C$13701,MAX(1,ROW()-設定!$B$26)):INDEX($C$1:$C$13701,MAX(1,ROW()-1))),MIN(INDEX($C$1:$C$13701,MIN(13701,ROW()+1)):INDEX($C$1:$C$13701,MIN(13701,ROW()+設定!$B$26))))*10^(設定!$B$27/20)),1,0))</f>
        <v>0</v>
      </c>
      <c r="G4480" s="33" t="n">
        <f aca="false">$G4479+IF($F4480=1,1,0)</f>
        <v>2</v>
      </c>
      <c r="H4480" s="0" t="str">
        <f aca="false">IF($F4480=1,$G4480,"")</f>
        <v/>
      </c>
    </row>
    <row r="4481" customFormat="false" ht="15" hidden="false" customHeight="false" outlineLevel="0" collapsed="false">
      <c r="A4481" s="30" t="n">
        <v>699.84375</v>
      </c>
      <c r="B4481" s="31" t="n">
        <v>-4.4438</v>
      </c>
      <c r="C4481" s="32" t="n">
        <f aca="false">IF($A4481="","",IF(設定!$B$21="dB",10^($B4481/20),ABS($B4481)))</f>
        <v>0.599528730348394</v>
      </c>
      <c r="D4481" s="32" t="n">
        <f aca="false">IF($A4481="","",$A4481^2)</f>
        <v>489781.274414063</v>
      </c>
      <c r="E4481" s="32" t="n">
        <f aca="false">IF($A4481="","",IF($C4481&lt;=0,"",1/$C4481^2))</f>
        <v>2.78214653214232</v>
      </c>
      <c r="F4481" s="33" t="n">
        <f aca="false">IF(OR(ROW()-設定!$B$30&lt;2,ROW()+設定!$B$30&gt;13701,N($A4481)&lt;=0,N(INDEX($A$2:$A$13701,MIN(13700,MAX(1,ROW()-1+設定!$B$30))))&lt;=0,$A4481&lt;設定!$B$28,$A4481&gt;設定!$B$29),0,IF(AND($C4481&gt;=MAX(INDEX($C$1:$C$13701,MAX(1,ROW()-設定!$B$24)):INDEX($C$1:$C$13701,MAX(1,ROW()-1))),$C4481&gt;MAX(INDEX($C$1:$C$13701,MIN(13701,ROW()+1)):INDEX($C$1:$C$13701,MIN(13701,ROW()+設定!$B$24))),$C4481&gt;=設定!$B$32,$C4481&gt;=MAX(MIN(INDEX($C$1:$C$13701,MAX(1,ROW()-設定!$B$26)):INDEX($C$1:$C$13701,MAX(1,ROW()-1))),MIN(INDEX($C$1:$C$13701,MIN(13701,ROW()+1)):INDEX($C$1:$C$13701,MIN(13701,ROW()+設定!$B$26))))*10^(設定!$B$27/20)),1,0))</f>
        <v>0</v>
      </c>
      <c r="G4481" s="33" t="n">
        <f aca="false">$G4480+IF($F4481=1,1,0)</f>
        <v>2</v>
      </c>
      <c r="H4481" s="0" t="str">
        <f aca="false">IF($F4481=1,$G4481,"")</f>
        <v/>
      </c>
    </row>
    <row r="4482" customFormat="false" ht="15" hidden="false" customHeight="false" outlineLevel="0" collapsed="false">
      <c r="A4482" s="30" t="n">
        <v>700</v>
      </c>
      <c r="B4482" s="31" t="n">
        <v>-4.361</v>
      </c>
      <c r="C4482" s="32" t="n">
        <f aca="false">IF($A4482="","",IF(設定!$B$21="dB",10^($B4482/20),ABS($B4482)))</f>
        <v>0.60527118632186</v>
      </c>
      <c r="D4482" s="32" t="n">
        <f aca="false">IF($A4482="","",$A4482^2)</f>
        <v>490000</v>
      </c>
      <c r="E4482" s="32" t="n">
        <f aca="false">IF($A4482="","",IF($C4482&lt;=0,"",1/$C4482^2))</f>
        <v>2.72960622551359</v>
      </c>
      <c r="F4482" s="33" t="n">
        <f aca="false">IF(OR(ROW()-設定!$B$30&lt;2,ROW()+設定!$B$30&gt;13701,N($A4482)&lt;=0,N(INDEX($A$2:$A$13701,MIN(13700,MAX(1,ROW()-1+設定!$B$30))))&lt;=0,$A4482&lt;設定!$B$28,$A4482&gt;設定!$B$29),0,IF(AND($C4482&gt;=MAX(INDEX($C$1:$C$13701,MAX(1,ROW()-設定!$B$24)):INDEX($C$1:$C$13701,MAX(1,ROW()-1))),$C4482&gt;MAX(INDEX($C$1:$C$13701,MIN(13701,ROW()+1)):INDEX($C$1:$C$13701,MIN(13701,ROW()+設定!$B$24))),$C4482&gt;=設定!$B$32,$C4482&gt;=MAX(MIN(INDEX($C$1:$C$13701,MAX(1,ROW()-設定!$B$26)):INDEX($C$1:$C$13701,MAX(1,ROW()-1))),MIN(INDEX($C$1:$C$13701,MIN(13701,ROW()+1)):INDEX($C$1:$C$13701,MIN(13701,ROW()+設定!$B$26))))*10^(設定!$B$27/20)),1,0))</f>
        <v>0</v>
      </c>
      <c r="G4482" s="33" t="n">
        <f aca="false">$G4481+IF($F4482=1,1,0)</f>
        <v>2</v>
      </c>
      <c r="H4482" s="0" t="str">
        <f aca="false">IF($F4482=1,$G4482,"")</f>
        <v/>
      </c>
    </row>
    <row r="4483" customFormat="false" ht="15" hidden="false" customHeight="false" outlineLevel="0" collapsed="false">
      <c r="A4483" s="30" t="n">
        <v>700.15625</v>
      </c>
      <c r="B4483" s="31" t="n">
        <v>-4.1427</v>
      </c>
      <c r="C4483" s="32" t="n">
        <f aca="false">IF($A4483="","",IF(設定!$B$21="dB",10^($B4483/20),ABS($B4483)))</f>
        <v>0.620676067712647</v>
      </c>
      <c r="D4483" s="32" t="n">
        <f aca="false">IF($A4483="","",$A4483^2)</f>
        <v>490218.774414063</v>
      </c>
      <c r="E4483" s="32" t="n">
        <f aca="false">IF($A4483="","",IF($C4483&lt;=0,"",1/$C4483^2))</f>
        <v>2.59579265961524</v>
      </c>
      <c r="F4483" s="33" t="n">
        <f aca="false">IF(OR(ROW()-設定!$B$30&lt;2,ROW()+設定!$B$30&gt;13701,N($A4483)&lt;=0,N(INDEX($A$2:$A$13701,MIN(13700,MAX(1,ROW()-1+設定!$B$30))))&lt;=0,$A4483&lt;設定!$B$28,$A4483&gt;設定!$B$29),0,IF(AND($C4483&gt;=MAX(INDEX($C$1:$C$13701,MAX(1,ROW()-設定!$B$24)):INDEX($C$1:$C$13701,MAX(1,ROW()-1))),$C4483&gt;MAX(INDEX($C$1:$C$13701,MIN(13701,ROW()+1)):INDEX($C$1:$C$13701,MIN(13701,ROW()+設定!$B$24))),$C4483&gt;=設定!$B$32,$C4483&gt;=MAX(MIN(INDEX($C$1:$C$13701,MAX(1,ROW()-設定!$B$26)):INDEX($C$1:$C$13701,MAX(1,ROW()-1))),MIN(INDEX($C$1:$C$13701,MIN(13701,ROW()+1)):INDEX($C$1:$C$13701,MIN(13701,ROW()+設定!$B$26))))*10^(設定!$B$27/20)),1,0))</f>
        <v>0</v>
      </c>
      <c r="G4483" s="33" t="n">
        <f aca="false">$G4482+IF($F4483=1,1,0)</f>
        <v>2</v>
      </c>
      <c r="H4483" s="0" t="str">
        <f aca="false">IF($F4483=1,$G4483,"")</f>
        <v/>
      </c>
    </row>
    <row r="4484" customFormat="false" ht="15" hidden="false" customHeight="false" outlineLevel="0" collapsed="false">
      <c r="A4484" s="30" t="n">
        <v>700.3125</v>
      </c>
      <c r="B4484" s="31" t="n">
        <v>-3.9464</v>
      </c>
      <c r="C4484" s="32" t="n">
        <f aca="false">IF($A4484="","",IF(設定!$B$21="dB",10^($B4484/20),ABS($B4484)))</f>
        <v>0.634862975144042</v>
      </c>
      <c r="D4484" s="32" t="n">
        <f aca="false">IF($A4484="","",$A4484^2)</f>
        <v>490437.59765625</v>
      </c>
      <c r="E4484" s="32" t="n">
        <f aca="false">IF($A4484="","",IF($C4484&lt;=0,"",1/$C4484^2))</f>
        <v>2.48107561307457</v>
      </c>
      <c r="F4484" s="33" t="n">
        <f aca="false">IF(OR(ROW()-設定!$B$30&lt;2,ROW()+設定!$B$30&gt;13701,N($A4484)&lt;=0,N(INDEX($A$2:$A$13701,MIN(13700,MAX(1,ROW()-1+設定!$B$30))))&lt;=0,$A4484&lt;設定!$B$28,$A4484&gt;設定!$B$29),0,IF(AND($C4484&gt;=MAX(INDEX($C$1:$C$13701,MAX(1,ROW()-設定!$B$24)):INDEX($C$1:$C$13701,MAX(1,ROW()-1))),$C4484&gt;MAX(INDEX($C$1:$C$13701,MIN(13701,ROW()+1)):INDEX($C$1:$C$13701,MIN(13701,ROW()+設定!$B$24))),$C4484&gt;=設定!$B$32,$C4484&gt;=MAX(MIN(INDEX($C$1:$C$13701,MAX(1,ROW()-設定!$B$26)):INDEX($C$1:$C$13701,MAX(1,ROW()-1))),MIN(INDEX($C$1:$C$13701,MIN(13701,ROW()+1)):INDEX($C$1:$C$13701,MIN(13701,ROW()+設定!$B$26))))*10^(設定!$B$27/20)),1,0))</f>
        <v>0</v>
      </c>
      <c r="G4484" s="33" t="n">
        <f aca="false">$G4483+IF($F4484=1,1,0)</f>
        <v>2</v>
      </c>
      <c r="H4484" s="0" t="str">
        <f aca="false">IF($F4484=1,$G4484,"")</f>
        <v/>
      </c>
    </row>
    <row r="4485" customFormat="false" ht="15" hidden="false" customHeight="false" outlineLevel="0" collapsed="false">
      <c r="A4485" s="30" t="n">
        <v>700.46875</v>
      </c>
      <c r="B4485" s="31" t="n">
        <v>-3.9086</v>
      </c>
      <c r="C4485" s="32" t="n">
        <f aca="false">IF($A4485="","",IF(設定!$B$21="dB",10^($B4485/20),ABS($B4485)))</f>
        <v>0.637631846863716</v>
      </c>
      <c r="D4485" s="32" t="n">
        <f aca="false">IF($A4485="","",$A4485^2)</f>
        <v>490656.469726563</v>
      </c>
      <c r="E4485" s="32" t="n">
        <f aca="false">IF($A4485="","",IF($C4485&lt;=0,"",1/$C4485^2))</f>
        <v>2.45957460316355</v>
      </c>
      <c r="F4485" s="33" t="n">
        <f aca="false">IF(OR(ROW()-設定!$B$30&lt;2,ROW()+設定!$B$30&gt;13701,N($A4485)&lt;=0,N(INDEX($A$2:$A$13701,MIN(13700,MAX(1,ROW()-1+設定!$B$30))))&lt;=0,$A4485&lt;設定!$B$28,$A4485&gt;設定!$B$29),0,IF(AND($C4485&gt;=MAX(INDEX($C$1:$C$13701,MAX(1,ROW()-設定!$B$24)):INDEX($C$1:$C$13701,MAX(1,ROW()-1))),$C4485&gt;MAX(INDEX($C$1:$C$13701,MIN(13701,ROW()+1)):INDEX($C$1:$C$13701,MIN(13701,ROW()+設定!$B$24))),$C4485&gt;=設定!$B$32,$C4485&gt;=MAX(MIN(INDEX($C$1:$C$13701,MAX(1,ROW()-設定!$B$26)):INDEX($C$1:$C$13701,MAX(1,ROW()-1))),MIN(INDEX($C$1:$C$13701,MIN(13701,ROW()+1)):INDEX($C$1:$C$13701,MIN(13701,ROW()+設定!$B$26))))*10^(設定!$B$27/20)),1,0))</f>
        <v>0</v>
      </c>
      <c r="G4485" s="33" t="n">
        <f aca="false">$G4484+IF($F4485=1,1,0)</f>
        <v>2</v>
      </c>
      <c r="H4485" s="0" t="str">
        <f aca="false">IF($F4485=1,$G4485,"")</f>
        <v/>
      </c>
    </row>
    <row r="4486" customFormat="false" ht="15" hidden="false" customHeight="false" outlineLevel="0" collapsed="false">
      <c r="A4486" s="30" t="n">
        <v>700.625</v>
      </c>
      <c r="B4486" s="31" t="n">
        <v>-3.7987</v>
      </c>
      <c r="C4486" s="32" t="n">
        <f aca="false">IF($A4486="","",IF(設定!$B$21="dB",10^($B4486/20),ABS($B4486)))</f>
        <v>0.645750870063707</v>
      </c>
      <c r="D4486" s="32" t="n">
        <f aca="false">IF($A4486="","",$A4486^2)</f>
        <v>490875.390625</v>
      </c>
      <c r="E4486" s="32" t="n">
        <f aca="false">IF($A4486="","",IF($C4486&lt;=0,"",1/$C4486^2))</f>
        <v>2.39811496927939</v>
      </c>
      <c r="F4486" s="33" t="n">
        <f aca="false">IF(OR(ROW()-設定!$B$30&lt;2,ROW()+設定!$B$30&gt;13701,N($A4486)&lt;=0,N(INDEX($A$2:$A$13701,MIN(13700,MAX(1,ROW()-1+設定!$B$30))))&lt;=0,$A4486&lt;設定!$B$28,$A4486&gt;設定!$B$29),0,IF(AND($C4486&gt;=MAX(INDEX($C$1:$C$13701,MAX(1,ROW()-設定!$B$24)):INDEX($C$1:$C$13701,MAX(1,ROW()-1))),$C4486&gt;MAX(INDEX($C$1:$C$13701,MIN(13701,ROW()+1)):INDEX($C$1:$C$13701,MIN(13701,ROW()+設定!$B$24))),$C4486&gt;=設定!$B$32,$C4486&gt;=MAX(MIN(INDEX($C$1:$C$13701,MAX(1,ROW()-設定!$B$26)):INDEX($C$1:$C$13701,MAX(1,ROW()-1))),MIN(INDEX($C$1:$C$13701,MIN(13701,ROW()+1)):INDEX($C$1:$C$13701,MIN(13701,ROW()+設定!$B$26))))*10^(設定!$B$27/20)),1,0))</f>
        <v>0</v>
      </c>
      <c r="G4486" s="33" t="n">
        <f aca="false">$G4485+IF($F4486=1,1,0)</f>
        <v>2</v>
      </c>
      <c r="H4486" s="0" t="str">
        <f aca="false">IF($F4486=1,$G4486,"")</f>
        <v/>
      </c>
    </row>
    <row r="4487" customFormat="false" ht="15" hidden="false" customHeight="false" outlineLevel="0" collapsed="false">
      <c r="A4487" s="30" t="n">
        <v>700.78125</v>
      </c>
      <c r="B4487" s="31" t="n">
        <v>-3.7024</v>
      </c>
      <c r="C4487" s="32" t="n">
        <f aca="false">IF($A4487="","",IF(設定!$B$21="dB",10^($B4487/20),ABS($B4487)))</f>
        <v>0.652950110936647</v>
      </c>
      <c r="D4487" s="32" t="n">
        <f aca="false">IF($A4487="","",$A4487^2)</f>
        <v>491094.360351563</v>
      </c>
      <c r="E4487" s="32" t="n">
        <f aca="false">IF($A4487="","",IF($C4487&lt;=0,"",1/$C4487^2))</f>
        <v>2.34552464205504</v>
      </c>
      <c r="F4487" s="33" t="n">
        <f aca="false">IF(OR(ROW()-設定!$B$30&lt;2,ROW()+設定!$B$30&gt;13701,N($A4487)&lt;=0,N(INDEX($A$2:$A$13701,MIN(13700,MAX(1,ROW()-1+設定!$B$30))))&lt;=0,$A4487&lt;設定!$B$28,$A4487&gt;設定!$B$29),0,IF(AND($C4487&gt;=MAX(INDEX($C$1:$C$13701,MAX(1,ROW()-設定!$B$24)):INDEX($C$1:$C$13701,MAX(1,ROW()-1))),$C4487&gt;MAX(INDEX($C$1:$C$13701,MIN(13701,ROW()+1)):INDEX($C$1:$C$13701,MIN(13701,ROW()+設定!$B$24))),$C4487&gt;=設定!$B$32,$C4487&gt;=MAX(MIN(INDEX($C$1:$C$13701,MAX(1,ROW()-設定!$B$26)):INDEX($C$1:$C$13701,MAX(1,ROW()-1))),MIN(INDEX($C$1:$C$13701,MIN(13701,ROW()+1)):INDEX($C$1:$C$13701,MIN(13701,ROW()+設定!$B$26))))*10^(設定!$B$27/20)),1,0))</f>
        <v>0</v>
      </c>
      <c r="G4487" s="33" t="n">
        <f aca="false">$G4486+IF($F4487=1,1,0)</f>
        <v>2</v>
      </c>
      <c r="H4487" s="0" t="str">
        <f aca="false">IF($F4487=1,$G4487,"")</f>
        <v/>
      </c>
    </row>
    <row r="4488" customFormat="false" ht="15" hidden="false" customHeight="false" outlineLevel="0" collapsed="false">
      <c r="A4488" s="30" t="n">
        <v>700.9375</v>
      </c>
      <c r="B4488" s="31" t="n">
        <v>-3.5048</v>
      </c>
      <c r="C4488" s="32" t="n">
        <f aca="false">IF($A4488="","",IF(設定!$B$21="dB",10^($B4488/20),ABS($B4488)))</f>
        <v>0.667974679104389</v>
      </c>
      <c r="D4488" s="32" t="n">
        <f aca="false">IF($A4488="","",$A4488^2)</f>
        <v>491313.37890625</v>
      </c>
      <c r="E4488" s="32" t="n">
        <f aca="false">IF($A4488="","",IF($C4488&lt;=0,"",1/$C4488^2))</f>
        <v>2.24119683247744</v>
      </c>
      <c r="F4488" s="33" t="n">
        <f aca="false">IF(OR(ROW()-設定!$B$30&lt;2,ROW()+設定!$B$30&gt;13701,N($A4488)&lt;=0,N(INDEX($A$2:$A$13701,MIN(13700,MAX(1,ROW()-1+設定!$B$30))))&lt;=0,$A4488&lt;設定!$B$28,$A4488&gt;設定!$B$29),0,IF(AND($C4488&gt;=MAX(INDEX($C$1:$C$13701,MAX(1,ROW()-設定!$B$24)):INDEX($C$1:$C$13701,MAX(1,ROW()-1))),$C4488&gt;MAX(INDEX($C$1:$C$13701,MIN(13701,ROW()+1)):INDEX($C$1:$C$13701,MIN(13701,ROW()+設定!$B$24))),$C4488&gt;=設定!$B$32,$C4488&gt;=MAX(MIN(INDEX($C$1:$C$13701,MAX(1,ROW()-設定!$B$26)):INDEX($C$1:$C$13701,MAX(1,ROW()-1))),MIN(INDEX($C$1:$C$13701,MIN(13701,ROW()+1)):INDEX($C$1:$C$13701,MIN(13701,ROW()+設定!$B$26))))*10^(設定!$B$27/20)),1,0))</f>
        <v>0</v>
      </c>
      <c r="G4488" s="33" t="n">
        <f aca="false">$G4487+IF($F4488=1,1,0)</f>
        <v>2</v>
      </c>
      <c r="H4488" s="0" t="str">
        <f aca="false">IF($F4488=1,$G4488,"")</f>
        <v/>
      </c>
    </row>
    <row r="4489" customFormat="false" ht="15" hidden="false" customHeight="false" outlineLevel="0" collapsed="false">
      <c r="A4489" s="30" t="n">
        <v>701.09375</v>
      </c>
      <c r="B4489" s="31" t="n">
        <v>-3.6802</v>
      </c>
      <c r="C4489" s="32" t="n">
        <f aca="false">IF($A4489="","",IF(設定!$B$21="dB",10^($B4489/20),ABS($B4489)))</f>
        <v>0.654621100685857</v>
      </c>
      <c r="D4489" s="32" t="n">
        <f aca="false">IF($A4489="","",$A4489^2)</f>
        <v>491532.446289063</v>
      </c>
      <c r="E4489" s="32" t="n">
        <f aca="false">IF($A4489="","",IF($C4489&lt;=0,"",1/$C4489^2))</f>
        <v>2.33356552447038</v>
      </c>
      <c r="F4489" s="33" t="n">
        <f aca="false">IF(OR(ROW()-設定!$B$30&lt;2,ROW()+設定!$B$30&gt;13701,N($A4489)&lt;=0,N(INDEX($A$2:$A$13701,MIN(13700,MAX(1,ROW()-1+設定!$B$30))))&lt;=0,$A4489&lt;設定!$B$28,$A4489&gt;設定!$B$29),0,IF(AND($C4489&gt;=MAX(INDEX($C$1:$C$13701,MAX(1,ROW()-設定!$B$24)):INDEX($C$1:$C$13701,MAX(1,ROW()-1))),$C4489&gt;MAX(INDEX($C$1:$C$13701,MIN(13701,ROW()+1)):INDEX($C$1:$C$13701,MIN(13701,ROW()+設定!$B$24))),$C4489&gt;=設定!$B$32,$C4489&gt;=MAX(MIN(INDEX($C$1:$C$13701,MAX(1,ROW()-設定!$B$26)):INDEX($C$1:$C$13701,MAX(1,ROW()-1))),MIN(INDEX($C$1:$C$13701,MIN(13701,ROW()+1)):INDEX($C$1:$C$13701,MIN(13701,ROW()+設定!$B$26))))*10^(設定!$B$27/20)),1,0))</f>
        <v>0</v>
      </c>
      <c r="G4489" s="33" t="n">
        <f aca="false">$G4488+IF($F4489=1,1,0)</f>
        <v>2</v>
      </c>
      <c r="H4489" s="0" t="str">
        <f aca="false">IF($F4489=1,$G4489,"")</f>
        <v/>
      </c>
    </row>
    <row r="4490" customFormat="false" ht="15" hidden="false" customHeight="false" outlineLevel="0" collapsed="false">
      <c r="A4490" s="30" t="n">
        <v>701.25</v>
      </c>
      <c r="B4490" s="31" t="n">
        <v>-3.3387</v>
      </c>
      <c r="C4490" s="32" t="n">
        <f aca="false">IF($A4490="","",IF(設定!$B$21="dB",10^($B4490/20),ABS($B4490)))</f>
        <v>0.680871255728427</v>
      </c>
      <c r="D4490" s="32" t="n">
        <f aca="false">IF($A4490="","",$A4490^2)</f>
        <v>491751.5625</v>
      </c>
      <c r="E4490" s="32" t="n">
        <f aca="false">IF($A4490="","",IF($C4490&lt;=0,"",1/$C4490^2))</f>
        <v>2.15709861509778</v>
      </c>
      <c r="F4490" s="33" t="n">
        <f aca="false">IF(OR(ROW()-設定!$B$30&lt;2,ROW()+設定!$B$30&gt;13701,N($A4490)&lt;=0,N(INDEX($A$2:$A$13701,MIN(13700,MAX(1,ROW()-1+設定!$B$30))))&lt;=0,$A4490&lt;設定!$B$28,$A4490&gt;設定!$B$29),0,IF(AND($C4490&gt;=MAX(INDEX($C$1:$C$13701,MAX(1,ROW()-設定!$B$24)):INDEX($C$1:$C$13701,MAX(1,ROW()-1))),$C4490&gt;MAX(INDEX($C$1:$C$13701,MIN(13701,ROW()+1)):INDEX($C$1:$C$13701,MIN(13701,ROW()+設定!$B$24))),$C4490&gt;=設定!$B$32,$C4490&gt;=MAX(MIN(INDEX($C$1:$C$13701,MAX(1,ROW()-設定!$B$26)):INDEX($C$1:$C$13701,MAX(1,ROW()-1))),MIN(INDEX($C$1:$C$13701,MIN(13701,ROW()+1)):INDEX($C$1:$C$13701,MIN(13701,ROW()+設定!$B$26))))*10^(設定!$B$27/20)),1,0))</f>
        <v>0</v>
      </c>
      <c r="G4490" s="33" t="n">
        <f aca="false">$G4489+IF($F4490=1,1,0)</f>
        <v>2</v>
      </c>
      <c r="H4490" s="0" t="str">
        <f aca="false">IF($F4490=1,$G4490,"")</f>
        <v/>
      </c>
    </row>
    <row r="4491" customFormat="false" ht="15" hidden="false" customHeight="false" outlineLevel="0" collapsed="false">
      <c r="A4491" s="30" t="n">
        <v>701.40625</v>
      </c>
      <c r="B4491" s="31" t="n">
        <v>-3.3678</v>
      </c>
      <c r="C4491" s="32" t="n">
        <f aca="false">IF($A4491="","",IF(設定!$B$21="dB",10^($B4491/20),ABS($B4491)))</f>
        <v>0.67859397597425</v>
      </c>
      <c r="D4491" s="32" t="n">
        <f aca="false">IF($A4491="","",$A4491^2)</f>
        <v>491970.727539063</v>
      </c>
      <c r="E4491" s="32" t="n">
        <f aca="false">IF($A4491="","",IF($C4491&lt;=0,"",1/$C4491^2))</f>
        <v>2.17160083513102</v>
      </c>
      <c r="F4491" s="33" t="n">
        <f aca="false">IF(OR(ROW()-設定!$B$30&lt;2,ROW()+設定!$B$30&gt;13701,N($A4491)&lt;=0,N(INDEX($A$2:$A$13701,MIN(13700,MAX(1,ROW()-1+設定!$B$30))))&lt;=0,$A4491&lt;設定!$B$28,$A4491&gt;設定!$B$29),0,IF(AND($C4491&gt;=MAX(INDEX($C$1:$C$13701,MAX(1,ROW()-設定!$B$24)):INDEX($C$1:$C$13701,MAX(1,ROW()-1))),$C4491&gt;MAX(INDEX($C$1:$C$13701,MIN(13701,ROW()+1)):INDEX($C$1:$C$13701,MIN(13701,ROW()+設定!$B$24))),$C4491&gt;=設定!$B$32,$C4491&gt;=MAX(MIN(INDEX($C$1:$C$13701,MAX(1,ROW()-設定!$B$26)):INDEX($C$1:$C$13701,MAX(1,ROW()-1))),MIN(INDEX($C$1:$C$13701,MIN(13701,ROW()+1)):INDEX($C$1:$C$13701,MIN(13701,ROW()+設定!$B$26))))*10^(設定!$B$27/20)),1,0))</f>
        <v>0</v>
      </c>
      <c r="G4491" s="33" t="n">
        <f aca="false">$G4490+IF($F4491=1,1,0)</f>
        <v>2</v>
      </c>
      <c r="H4491" s="0" t="str">
        <f aca="false">IF($F4491=1,$G4491,"")</f>
        <v/>
      </c>
    </row>
    <row r="4492" customFormat="false" ht="15" hidden="false" customHeight="false" outlineLevel="0" collapsed="false">
      <c r="A4492" s="30" t="n">
        <v>701.5625</v>
      </c>
      <c r="B4492" s="31" t="n">
        <v>-3.2945</v>
      </c>
      <c r="C4492" s="32" t="n">
        <f aca="false">IF($A4492="","",IF(設定!$B$21="dB",10^($B4492/20),ABS($B4492)))</f>
        <v>0.684344844729716</v>
      </c>
      <c r="D4492" s="32" t="n">
        <f aca="false">IF($A4492="","",$A4492^2)</f>
        <v>492189.94140625</v>
      </c>
      <c r="E4492" s="32" t="n">
        <f aca="false">IF($A4492="","",IF($C4492&lt;=0,"",1/$C4492^2))</f>
        <v>2.13525624143619</v>
      </c>
      <c r="F4492" s="33" t="n">
        <f aca="false">IF(OR(ROW()-設定!$B$30&lt;2,ROW()+設定!$B$30&gt;13701,N($A4492)&lt;=0,N(INDEX($A$2:$A$13701,MIN(13700,MAX(1,ROW()-1+設定!$B$30))))&lt;=0,$A4492&lt;設定!$B$28,$A4492&gt;設定!$B$29),0,IF(AND($C4492&gt;=MAX(INDEX($C$1:$C$13701,MAX(1,ROW()-設定!$B$24)):INDEX($C$1:$C$13701,MAX(1,ROW()-1))),$C4492&gt;MAX(INDEX($C$1:$C$13701,MIN(13701,ROW()+1)):INDEX($C$1:$C$13701,MIN(13701,ROW()+設定!$B$24))),$C4492&gt;=設定!$B$32,$C4492&gt;=MAX(MIN(INDEX($C$1:$C$13701,MAX(1,ROW()-設定!$B$26)):INDEX($C$1:$C$13701,MAX(1,ROW()-1))),MIN(INDEX($C$1:$C$13701,MIN(13701,ROW()+1)):INDEX($C$1:$C$13701,MIN(13701,ROW()+設定!$B$26))))*10^(設定!$B$27/20)),1,0))</f>
        <v>0</v>
      </c>
      <c r="G4492" s="33" t="n">
        <f aca="false">$G4491+IF($F4492=1,1,0)</f>
        <v>2</v>
      </c>
      <c r="H4492" s="0" t="str">
        <f aca="false">IF($F4492=1,$G4492,"")</f>
        <v/>
      </c>
    </row>
    <row r="4493" customFormat="false" ht="15" hidden="false" customHeight="false" outlineLevel="0" collapsed="false">
      <c r="A4493" s="30" t="n">
        <v>701.71875</v>
      </c>
      <c r="B4493" s="31" t="n">
        <v>-3.0622</v>
      </c>
      <c r="C4493" s="32" t="n">
        <f aca="false">IF($A4493="","",IF(設定!$B$21="dB",10^($B4493/20),ABS($B4493)))</f>
        <v>0.702894265211281</v>
      </c>
      <c r="D4493" s="32" t="n">
        <f aca="false">IF($A4493="","",$A4493^2)</f>
        <v>492409.204101563</v>
      </c>
      <c r="E4493" s="32" t="n">
        <f aca="false">IF($A4493="","",IF($C4493&lt;=0,"",1/$C4493^2))</f>
        <v>2.02404423652428</v>
      </c>
      <c r="F4493" s="33" t="n">
        <f aca="false">IF(OR(ROW()-設定!$B$30&lt;2,ROW()+設定!$B$30&gt;13701,N($A4493)&lt;=0,N(INDEX($A$2:$A$13701,MIN(13700,MAX(1,ROW()-1+設定!$B$30))))&lt;=0,$A4493&lt;設定!$B$28,$A4493&gt;設定!$B$29),0,IF(AND($C4493&gt;=MAX(INDEX($C$1:$C$13701,MAX(1,ROW()-設定!$B$24)):INDEX($C$1:$C$13701,MAX(1,ROW()-1))),$C4493&gt;MAX(INDEX($C$1:$C$13701,MIN(13701,ROW()+1)):INDEX($C$1:$C$13701,MIN(13701,ROW()+設定!$B$24))),$C4493&gt;=設定!$B$32,$C4493&gt;=MAX(MIN(INDEX($C$1:$C$13701,MAX(1,ROW()-設定!$B$26)):INDEX($C$1:$C$13701,MAX(1,ROW()-1))),MIN(INDEX($C$1:$C$13701,MIN(13701,ROW()+1)):INDEX($C$1:$C$13701,MIN(13701,ROW()+設定!$B$26))))*10^(設定!$B$27/20)),1,0))</f>
        <v>0</v>
      </c>
      <c r="G4493" s="33" t="n">
        <f aca="false">$G4492+IF($F4493=1,1,0)</f>
        <v>2</v>
      </c>
      <c r="H4493" s="0" t="str">
        <f aca="false">IF($F4493=1,$G4493,"")</f>
        <v/>
      </c>
    </row>
    <row r="4494" customFormat="false" ht="15" hidden="false" customHeight="false" outlineLevel="0" collapsed="false">
      <c r="A4494" s="30" t="n">
        <v>701.875</v>
      </c>
      <c r="B4494" s="31" t="n">
        <v>-3.0018</v>
      </c>
      <c r="C4494" s="32" t="n">
        <f aca="false">IF($A4494="","",IF(設定!$B$21="dB",10^($B4494/20),ABS($B4494)))</f>
        <v>0.707799090097707</v>
      </c>
      <c r="D4494" s="32" t="n">
        <f aca="false">IF($A4494="","",$A4494^2)</f>
        <v>492628.515625</v>
      </c>
      <c r="E4494" s="32" t="n">
        <f aca="false">IF($A4494="","",IF($C4494&lt;=0,"",1/$C4494^2))</f>
        <v>1.99608945339448</v>
      </c>
      <c r="F4494" s="33" t="n">
        <f aca="false">IF(OR(ROW()-設定!$B$30&lt;2,ROW()+設定!$B$30&gt;13701,N($A4494)&lt;=0,N(INDEX($A$2:$A$13701,MIN(13700,MAX(1,ROW()-1+設定!$B$30))))&lt;=0,$A4494&lt;設定!$B$28,$A4494&gt;設定!$B$29),0,IF(AND($C4494&gt;=MAX(INDEX($C$1:$C$13701,MAX(1,ROW()-設定!$B$24)):INDEX($C$1:$C$13701,MAX(1,ROW()-1))),$C4494&gt;MAX(INDEX($C$1:$C$13701,MIN(13701,ROW()+1)):INDEX($C$1:$C$13701,MIN(13701,ROW()+設定!$B$24))),$C4494&gt;=設定!$B$32,$C4494&gt;=MAX(MIN(INDEX($C$1:$C$13701,MAX(1,ROW()-設定!$B$26)):INDEX($C$1:$C$13701,MAX(1,ROW()-1))),MIN(INDEX($C$1:$C$13701,MIN(13701,ROW()+1)):INDEX($C$1:$C$13701,MIN(13701,ROW()+設定!$B$26))))*10^(設定!$B$27/20)),1,0))</f>
        <v>0</v>
      </c>
      <c r="G4494" s="33" t="n">
        <f aca="false">$G4493+IF($F4494=1,1,0)</f>
        <v>2</v>
      </c>
      <c r="H4494" s="0" t="str">
        <f aca="false">IF($F4494=1,$G4494,"")</f>
        <v/>
      </c>
    </row>
    <row r="4495" customFormat="false" ht="15" hidden="false" customHeight="false" outlineLevel="0" collapsed="false">
      <c r="A4495" s="30" t="n">
        <v>702.03125</v>
      </c>
      <c r="B4495" s="31" t="n">
        <v>-2.7969</v>
      </c>
      <c r="C4495" s="32" t="n">
        <f aca="false">IF($A4495="","",IF(設定!$B$21="dB",10^($B4495/20),ABS($B4495)))</f>
        <v>0.724694557912706</v>
      </c>
      <c r="D4495" s="32" t="n">
        <f aca="false">IF($A4495="","",$A4495^2)</f>
        <v>492847.875976563</v>
      </c>
      <c r="E4495" s="32" t="n">
        <f aca="false">IF($A4495="","",IF($C4495&lt;=0,"",1/$C4495^2))</f>
        <v>1.90410108278792</v>
      </c>
      <c r="F4495" s="33" t="n">
        <f aca="false">IF(OR(ROW()-設定!$B$30&lt;2,ROW()+設定!$B$30&gt;13701,N($A4495)&lt;=0,N(INDEX($A$2:$A$13701,MIN(13700,MAX(1,ROW()-1+設定!$B$30))))&lt;=0,$A4495&lt;設定!$B$28,$A4495&gt;設定!$B$29),0,IF(AND($C4495&gt;=MAX(INDEX($C$1:$C$13701,MAX(1,ROW()-設定!$B$24)):INDEX($C$1:$C$13701,MAX(1,ROW()-1))),$C4495&gt;MAX(INDEX($C$1:$C$13701,MIN(13701,ROW()+1)):INDEX($C$1:$C$13701,MIN(13701,ROW()+設定!$B$24))),$C4495&gt;=設定!$B$32,$C4495&gt;=MAX(MIN(INDEX($C$1:$C$13701,MAX(1,ROW()-設定!$B$26)):INDEX($C$1:$C$13701,MAX(1,ROW()-1))),MIN(INDEX($C$1:$C$13701,MIN(13701,ROW()+1)):INDEX($C$1:$C$13701,MIN(13701,ROW()+設定!$B$26))))*10^(設定!$B$27/20)),1,0))</f>
        <v>0</v>
      </c>
      <c r="G4495" s="33" t="n">
        <f aca="false">$G4494+IF($F4495=1,1,0)</f>
        <v>2</v>
      </c>
      <c r="H4495" s="0" t="str">
        <f aca="false">IF($F4495=1,$G4495,"")</f>
        <v/>
      </c>
    </row>
    <row r="4496" customFormat="false" ht="15" hidden="false" customHeight="false" outlineLevel="0" collapsed="false">
      <c r="A4496" s="30" t="n">
        <v>702.1875</v>
      </c>
      <c r="B4496" s="31" t="n">
        <v>-2.6491</v>
      </c>
      <c r="C4496" s="32" t="n">
        <f aca="false">IF($A4496="","",IF(設定!$B$21="dB",10^($B4496/20),ABS($B4496)))</f>
        <v>0.737131550246385</v>
      </c>
      <c r="D4496" s="32" t="n">
        <f aca="false">IF($A4496="","",$A4496^2)</f>
        <v>493067.28515625</v>
      </c>
      <c r="E4496" s="32" t="n">
        <f aca="false">IF($A4496="","",IF($C4496&lt;=0,"",1/$C4496^2))</f>
        <v>1.84039057291723</v>
      </c>
      <c r="F4496" s="33" t="n">
        <f aca="false">IF(OR(ROW()-設定!$B$30&lt;2,ROW()+設定!$B$30&gt;13701,N($A4496)&lt;=0,N(INDEX($A$2:$A$13701,MIN(13700,MAX(1,ROW()-1+設定!$B$30))))&lt;=0,$A4496&lt;設定!$B$28,$A4496&gt;設定!$B$29),0,IF(AND($C4496&gt;=MAX(INDEX($C$1:$C$13701,MAX(1,ROW()-設定!$B$24)):INDEX($C$1:$C$13701,MAX(1,ROW()-1))),$C4496&gt;MAX(INDEX($C$1:$C$13701,MIN(13701,ROW()+1)):INDEX($C$1:$C$13701,MIN(13701,ROW()+設定!$B$24))),$C4496&gt;=設定!$B$32,$C4496&gt;=MAX(MIN(INDEX($C$1:$C$13701,MAX(1,ROW()-設定!$B$26)):INDEX($C$1:$C$13701,MAX(1,ROW()-1))),MIN(INDEX($C$1:$C$13701,MIN(13701,ROW()+1)):INDEX($C$1:$C$13701,MIN(13701,ROW()+設定!$B$26))))*10^(設定!$B$27/20)),1,0))</f>
        <v>0</v>
      </c>
      <c r="G4496" s="33" t="n">
        <f aca="false">$G4495+IF($F4496=1,1,0)</f>
        <v>2</v>
      </c>
      <c r="H4496" s="0" t="str">
        <f aca="false">IF($F4496=1,$G4496,"")</f>
        <v/>
      </c>
    </row>
    <row r="4497" customFormat="false" ht="15" hidden="false" customHeight="false" outlineLevel="0" collapsed="false">
      <c r="A4497" s="30" t="n">
        <v>702.34375</v>
      </c>
      <c r="B4497" s="31" t="n">
        <v>-2.9101</v>
      </c>
      <c r="C4497" s="32" t="n">
        <f aca="false">IF($A4497="","",IF(設定!$B$21="dB",10^($B4497/20),ABS($B4497)))</f>
        <v>0.715311158703876</v>
      </c>
      <c r="D4497" s="32" t="n">
        <f aca="false">IF($A4497="","",$A4497^2)</f>
        <v>493286.743164063</v>
      </c>
      <c r="E4497" s="32" t="n">
        <f aca="false">IF($A4497="","",IF($C4497&lt;=0,"",1/$C4497^2))</f>
        <v>1.95438445662246</v>
      </c>
      <c r="F4497" s="33" t="n">
        <f aca="false">IF(OR(ROW()-設定!$B$30&lt;2,ROW()+設定!$B$30&gt;13701,N($A4497)&lt;=0,N(INDEX($A$2:$A$13701,MIN(13700,MAX(1,ROW()-1+設定!$B$30))))&lt;=0,$A4497&lt;設定!$B$28,$A4497&gt;設定!$B$29),0,IF(AND($C4497&gt;=MAX(INDEX($C$1:$C$13701,MAX(1,ROW()-設定!$B$24)):INDEX($C$1:$C$13701,MAX(1,ROW()-1))),$C4497&gt;MAX(INDEX($C$1:$C$13701,MIN(13701,ROW()+1)):INDEX($C$1:$C$13701,MIN(13701,ROW()+設定!$B$24))),$C4497&gt;=設定!$B$32,$C4497&gt;=MAX(MIN(INDEX($C$1:$C$13701,MAX(1,ROW()-設定!$B$26)):INDEX($C$1:$C$13701,MAX(1,ROW()-1))),MIN(INDEX($C$1:$C$13701,MIN(13701,ROW()+1)):INDEX($C$1:$C$13701,MIN(13701,ROW()+設定!$B$26))))*10^(設定!$B$27/20)),1,0))</f>
        <v>0</v>
      </c>
      <c r="G4497" s="33" t="n">
        <f aca="false">$G4496+IF($F4497=1,1,0)</f>
        <v>2</v>
      </c>
      <c r="H4497" s="0" t="str">
        <f aca="false">IF($F4497=1,$G4497,"")</f>
        <v/>
      </c>
    </row>
    <row r="4498" customFormat="false" ht="15" hidden="false" customHeight="false" outlineLevel="0" collapsed="false">
      <c r="A4498" s="30" t="n">
        <v>702.5</v>
      </c>
      <c r="B4498" s="31" t="n">
        <v>-2.5774</v>
      </c>
      <c r="C4498" s="32" t="n">
        <f aca="false">IF($A4498="","",IF(設定!$B$21="dB",10^($B4498/20),ABS($B4498)))</f>
        <v>0.743241583610848</v>
      </c>
      <c r="D4498" s="32" t="n">
        <f aca="false">IF($A4498="","",$A4498^2)</f>
        <v>493506.25</v>
      </c>
      <c r="E4498" s="32" t="n">
        <f aca="false">IF($A4498="","",IF($C4498&lt;=0,"",1/$C4498^2))</f>
        <v>1.81025601833365</v>
      </c>
      <c r="F4498" s="33" t="n">
        <f aca="false">IF(OR(ROW()-設定!$B$30&lt;2,ROW()+設定!$B$30&gt;13701,N($A4498)&lt;=0,N(INDEX($A$2:$A$13701,MIN(13700,MAX(1,ROW()-1+設定!$B$30))))&lt;=0,$A4498&lt;設定!$B$28,$A4498&gt;設定!$B$29),0,IF(AND($C4498&gt;=MAX(INDEX($C$1:$C$13701,MAX(1,ROW()-設定!$B$24)):INDEX($C$1:$C$13701,MAX(1,ROW()-1))),$C4498&gt;MAX(INDEX($C$1:$C$13701,MIN(13701,ROW()+1)):INDEX($C$1:$C$13701,MIN(13701,ROW()+設定!$B$24))),$C4498&gt;=設定!$B$32,$C4498&gt;=MAX(MIN(INDEX($C$1:$C$13701,MAX(1,ROW()-設定!$B$26)):INDEX($C$1:$C$13701,MAX(1,ROW()-1))),MIN(INDEX($C$1:$C$13701,MIN(13701,ROW()+1)):INDEX($C$1:$C$13701,MIN(13701,ROW()+設定!$B$26))))*10^(設定!$B$27/20)),1,0))</f>
        <v>0</v>
      </c>
      <c r="G4498" s="33" t="n">
        <f aca="false">$G4497+IF($F4498=1,1,0)</f>
        <v>2</v>
      </c>
      <c r="H4498" s="0" t="str">
        <f aca="false">IF($F4498=1,$G4498,"")</f>
        <v/>
      </c>
    </row>
    <row r="4499" customFormat="false" ht="15" hidden="false" customHeight="false" outlineLevel="0" collapsed="false">
      <c r="A4499" s="30" t="n">
        <v>702.65625</v>
      </c>
      <c r="B4499" s="31" t="n">
        <v>-2.2729</v>
      </c>
      <c r="C4499" s="32" t="n">
        <f aca="false">IF($A4499="","",IF(設定!$B$21="dB",10^($B4499/20),ABS($B4499)))</f>
        <v>0.7697593981539</v>
      </c>
      <c r="D4499" s="32" t="n">
        <f aca="false">IF($A4499="","",$A4499^2)</f>
        <v>493725.805664063</v>
      </c>
      <c r="E4499" s="32" t="n">
        <f aca="false">IF($A4499="","",IF($C4499&lt;=0,"",1/$C4499^2))</f>
        <v>1.68767959671859</v>
      </c>
      <c r="F4499" s="33" t="n">
        <f aca="false">IF(OR(ROW()-設定!$B$30&lt;2,ROW()+設定!$B$30&gt;13701,N($A4499)&lt;=0,N(INDEX($A$2:$A$13701,MIN(13700,MAX(1,ROW()-1+設定!$B$30))))&lt;=0,$A4499&lt;設定!$B$28,$A4499&gt;設定!$B$29),0,IF(AND($C4499&gt;=MAX(INDEX($C$1:$C$13701,MAX(1,ROW()-設定!$B$24)):INDEX($C$1:$C$13701,MAX(1,ROW()-1))),$C4499&gt;MAX(INDEX($C$1:$C$13701,MIN(13701,ROW()+1)):INDEX($C$1:$C$13701,MIN(13701,ROW()+設定!$B$24))),$C4499&gt;=設定!$B$32,$C4499&gt;=MAX(MIN(INDEX($C$1:$C$13701,MAX(1,ROW()-設定!$B$26)):INDEX($C$1:$C$13701,MAX(1,ROW()-1))),MIN(INDEX($C$1:$C$13701,MIN(13701,ROW()+1)):INDEX($C$1:$C$13701,MIN(13701,ROW()+設定!$B$26))))*10^(設定!$B$27/20)),1,0))</f>
        <v>0</v>
      </c>
      <c r="G4499" s="33" t="n">
        <f aca="false">$G4498+IF($F4499=1,1,0)</f>
        <v>2</v>
      </c>
      <c r="H4499" s="0" t="str">
        <f aca="false">IF($F4499=1,$G4499,"")</f>
        <v/>
      </c>
    </row>
    <row r="4500" customFormat="false" ht="15" hidden="false" customHeight="false" outlineLevel="0" collapsed="false">
      <c r="A4500" s="30" t="n">
        <v>702.8125</v>
      </c>
      <c r="B4500" s="31" t="n">
        <v>-2.2905</v>
      </c>
      <c r="C4500" s="32" t="n">
        <f aca="false">IF($A4500="","",IF(設定!$B$21="dB",10^($B4500/20),ABS($B4500)))</f>
        <v>0.768201233188754</v>
      </c>
      <c r="D4500" s="32" t="n">
        <f aca="false">IF($A4500="","",$A4500^2)</f>
        <v>493945.41015625</v>
      </c>
      <c r="E4500" s="32" t="n">
        <f aca="false">IF($A4500="","",IF($C4500&lt;=0,"",1/$C4500^2))</f>
        <v>1.69453287952486</v>
      </c>
      <c r="F4500" s="33" t="n">
        <f aca="false">IF(OR(ROW()-設定!$B$30&lt;2,ROW()+設定!$B$30&gt;13701,N($A4500)&lt;=0,N(INDEX($A$2:$A$13701,MIN(13700,MAX(1,ROW()-1+設定!$B$30))))&lt;=0,$A4500&lt;設定!$B$28,$A4500&gt;設定!$B$29),0,IF(AND($C4500&gt;=MAX(INDEX($C$1:$C$13701,MAX(1,ROW()-設定!$B$24)):INDEX($C$1:$C$13701,MAX(1,ROW()-1))),$C4500&gt;MAX(INDEX($C$1:$C$13701,MIN(13701,ROW()+1)):INDEX($C$1:$C$13701,MIN(13701,ROW()+設定!$B$24))),$C4500&gt;=設定!$B$32,$C4500&gt;=MAX(MIN(INDEX($C$1:$C$13701,MAX(1,ROW()-設定!$B$26)):INDEX($C$1:$C$13701,MAX(1,ROW()-1))),MIN(INDEX($C$1:$C$13701,MIN(13701,ROW()+1)):INDEX($C$1:$C$13701,MIN(13701,ROW()+設定!$B$26))))*10^(設定!$B$27/20)),1,0))</f>
        <v>0</v>
      </c>
      <c r="G4500" s="33" t="n">
        <f aca="false">$G4499+IF($F4500=1,1,0)</f>
        <v>2</v>
      </c>
      <c r="H4500" s="0" t="str">
        <f aca="false">IF($F4500=1,$G4500,"")</f>
        <v/>
      </c>
    </row>
    <row r="4501" customFormat="false" ht="15" hidden="false" customHeight="false" outlineLevel="0" collapsed="false">
      <c r="A4501" s="30" t="n">
        <v>702.96875</v>
      </c>
      <c r="B4501" s="31" t="n">
        <v>-2.138</v>
      </c>
      <c r="C4501" s="32" t="n">
        <f aca="false">IF($A4501="","",IF(設定!$B$21="dB",10^($B4501/20),ABS($B4501)))</f>
        <v>0.781807801763586</v>
      </c>
      <c r="D4501" s="32" t="n">
        <f aca="false">IF($A4501="","",$A4501^2)</f>
        <v>494165.063476563</v>
      </c>
      <c r="E4501" s="32" t="n">
        <f aca="false">IF($A4501="","",IF($C4501&lt;=0,"",1/$C4501^2))</f>
        <v>1.63606291310142</v>
      </c>
      <c r="F4501" s="33" t="n">
        <f aca="false">IF(OR(ROW()-設定!$B$30&lt;2,ROW()+設定!$B$30&gt;13701,N($A4501)&lt;=0,N(INDEX($A$2:$A$13701,MIN(13700,MAX(1,ROW()-1+設定!$B$30))))&lt;=0,$A4501&lt;設定!$B$28,$A4501&gt;設定!$B$29),0,IF(AND($C4501&gt;=MAX(INDEX($C$1:$C$13701,MAX(1,ROW()-設定!$B$24)):INDEX($C$1:$C$13701,MAX(1,ROW()-1))),$C4501&gt;MAX(INDEX($C$1:$C$13701,MIN(13701,ROW()+1)):INDEX($C$1:$C$13701,MIN(13701,ROW()+設定!$B$24))),$C4501&gt;=設定!$B$32,$C4501&gt;=MAX(MIN(INDEX($C$1:$C$13701,MAX(1,ROW()-設定!$B$26)):INDEX($C$1:$C$13701,MAX(1,ROW()-1))),MIN(INDEX($C$1:$C$13701,MIN(13701,ROW()+1)):INDEX($C$1:$C$13701,MIN(13701,ROW()+設定!$B$26))))*10^(設定!$B$27/20)),1,0))</f>
        <v>0</v>
      </c>
      <c r="G4501" s="33" t="n">
        <f aca="false">$G4500+IF($F4501=1,1,0)</f>
        <v>2</v>
      </c>
      <c r="H4501" s="0" t="str">
        <f aca="false">IF($F4501=1,$G4501,"")</f>
        <v/>
      </c>
    </row>
    <row r="4502" customFormat="false" ht="15" hidden="false" customHeight="false" outlineLevel="0" collapsed="false">
      <c r="A4502" s="30" t="n">
        <v>703.125</v>
      </c>
      <c r="B4502" s="31" t="n">
        <v>-2.1849</v>
      </c>
      <c r="C4502" s="32" t="n">
        <f aca="false">IF($A4502="","",IF(設定!$B$21="dB",10^($B4502/20),ABS($B4502)))</f>
        <v>0.77759775845597</v>
      </c>
      <c r="D4502" s="32" t="n">
        <f aca="false">IF($A4502="","",$A4502^2)</f>
        <v>494384.765625</v>
      </c>
      <c r="E4502" s="32" t="n">
        <f aca="false">IF($A4502="","",IF($C4502&lt;=0,"",1/$C4502^2))</f>
        <v>1.65382670356576</v>
      </c>
      <c r="F4502" s="33" t="n">
        <f aca="false">IF(OR(ROW()-設定!$B$30&lt;2,ROW()+設定!$B$30&gt;13701,N($A4502)&lt;=0,N(INDEX($A$2:$A$13701,MIN(13700,MAX(1,ROW()-1+設定!$B$30))))&lt;=0,$A4502&lt;設定!$B$28,$A4502&gt;設定!$B$29),0,IF(AND($C4502&gt;=MAX(INDEX($C$1:$C$13701,MAX(1,ROW()-設定!$B$24)):INDEX($C$1:$C$13701,MAX(1,ROW()-1))),$C4502&gt;MAX(INDEX($C$1:$C$13701,MIN(13701,ROW()+1)):INDEX($C$1:$C$13701,MIN(13701,ROW()+設定!$B$24))),$C4502&gt;=設定!$B$32,$C4502&gt;=MAX(MIN(INDEX($C$1:$C$13701,MAX(1,ROW()-設定!$B$26)):INDEX($C$1:$C$13701,MAX(1,ROW()-1))),MIN(INDEX($C$1:$C$13701,MIN(13701,ROW()+1)):INDEX($C$1:$C$13701,MIN(13701,ROW()+設定!$B$26))))*10^(設定!$B$27/20)),1,0))</f>
        <v>0</v>
      </c>
      <c r="G4502" s="33" t="n">
        <f aca="false">$G4501+IF($F4502=1,1,0)</f>
        <v>2</v>
      </c>
      <c r="H4502" s="0" t="str">
        <f aca="false">IF($F4502=1,$G4502,"")</f>
        <v/>
      </c>
    </row>
    <row r="4503" customFormat="false" ht="15" hidden="false" customHeight="false" outlineLevel="0" collapsed="false">
      <c r="A4503" s="30" t="n">
        <v>703.28125</v>
      </c>
      <c r="B4503" s="31" t="n">
        <v>-2.2602</v>
      </c>
      <c r="C4503" s="32" t="n">
        <f aca="false">IF($A4503="","",IF(設定!$B$21="dB",10^($B4503/20),ABS($B4503)))</f>
        <v>0.770885718560431</v>
      </c>
      <c r="D4503" s="32" t="n">
        <f aca="false">IF($A4503="","",$A4503^2)</f>
        <v>494604.516601563</v>
      </c>
      <c r="E4503" s="32" t="n">
        <f aca="false">IF($A4503="","",IF($C4503&lt;=0,"",1/$C4503^2))</f>
        <v>1.68275155285896</v>
      </c>
      <c r="F4503" s="33" t="n">
        <f aca="false">IF(OR(ROW()-設定!$B$30&lt;2,ROW()+設定!$B$30&gt;13701,N($A4503)&lt;=0,N(INDEX($A$2:$A$13701,MIN(13700,MAX(1,ROW()-1+設定!$B$30))))&lt;=0,$A4503&lt;設定!$B$28,$A4503&gt;設定!$B$29),0,IF(AND($C4503&gt;=MAX(INDEX($C$1:$C$13701,MAX(1,ROW()-設定!$B$24)):INDEX($C$1:$C$13701,MAX(1,ROW()-1))),$C4503&gt;MAX(INDEX($C$1:$C$13701,MIN(13701,ROW()+1)):INDEX($C$1:$C$13701,MIN(13701,ROW()+設定!$B$24))),$C4503&gt;=設定!$B$32,$C4503&gt;=MAX(MIN(INDEX($C$1:$C$13701,MAX(1,ROW()-設定!$B$26)):INDEX($C$1:$C$13701,MAX(1,ROW()-1))),MIN(INDEX($C$1:$C$13701,MIN(13701,ROW()+1)):INDEX($C$1:$C$13701,MIN(13701,ROW()+設定!$B$26))))*10^(設定!$B$27/20)),1,0))</f>
        <v>0</v>
      </c>
      <c r="G4503" s="33" t="n">
        <f aca="false">$G4502+IF($F4503=1,1,0)</f>
        <v>2</v>
      </c>
      <c r="H4503" s="0" t="str">
        <f aca="false">IF($F4503=1,$G4503,"")</f>
        <v/>
      </c>
    </row>
    <row r="4504" customFormat="false" ht="15" hidden="false" customHeight="false" outlineLevel="0" collapsed="false">
      <c r="A4504" s="30" t="n">
        <v>703.4375</v>
      </c>
      <c r="B4504" s="31" t="n">
        <v>-2.1381</v>
      </c>
      <c r="C4504" s="32" t="n">
        <f aca="false">IF($A4504="","",IF(設定!$B$21="dB",10^($B4504/20),ABS($B4504)))</f>
        <v>0.78179880092045</v>
      </c>
      <c r="D4504" s="32" t="n">
        <f aca="false">IF($A4504="","",$A4504^2)</f>
        <v>494824.31640625</v>
      </c>
      <c r="E4504" s="32" t="n">
        <f aca="false">IF($A4504="","",IF($C4504&lt;=0,"",1/$C4504^2))</f>
        <v>1.63610058527588</v>
      </c>
      <c r="F4504" s="33" t="n">
        <f aca="false">IF(OR(ROW()-設定!$B$30&lt;2,ROW()+設定!$B$30&gt;13701,N($A4504)&lt;=0,N(INDEX($A$2:$A$13701,MIN(13700,MAX(1,ROW()-1+設定!$B$30))))&lt;=0,$A4504&lt;設定!$B$28,$A4504&gt;設定!$B$29),0,IF(AND($C4504&gt;=MAX(INDEX($C$1:$C$13701,MAX(1,ROW()-設定!$B$24)):INDEX($C$1:$C$13701,MAX(1,ROW()-1))),$C4504&gt;MAX(INDEX($C$1:$C$13701,MIN(13701,ROW()+1)):INDEX($C$1:$C$13701,MIN(13701,ROW()+設定!$B$24))),$C4504&gt;=設定!$B$32,$C4504&gt;=MAX(MIN(INDEX($C$1:$C$13701,MAX(1,ROW()-設定!$B$26)):INDEX($C$1:$C$13701,MAX(1,ROW()-1))),MIN(INDEX($C$1:$C$13701,MIN(13701,ROW()+1)):INDEX($C$1:$C$13701,MIN(13701,ROW()+設定!$B$26))))*10^(設定!$B$27/20)),1,0))</f>
        <v>0</v>
      </c>
      <c r="G4504" s="33" t="n">
        <f aca="false">$G4503+IF($F4504=1,1,0)</f>
        <v>2</v>
      </c>
      <c r="H4504" s="0" t="str">
        <f aca="false">IF($F4504=1,$G4504,"")</f>
        <v/>
      </c>
    </row>
    <row r="4505" customFormat="false" ht="15" hidden="false" customHeight="false" outlineLevel="0" collapsed="false">
      <c r="A4505" s="30" t="n">
        <v>703.59375</v>
      </c>
      <c r="B4505" s="31" t="n">
        <v>-1.8597</v>
      </c>
      <c r="C4505" s="32" t="n">
        <f aca="false">IF($A4505="","",IF(設定!$B$21="dB",10^($B4505/20),ABS($B4505)))</f>
        <v>0.807262911640538</v>
      </c>
      <c r="D4505" s="32" t="n">
        <f aca="false">IF($A4505="","",$A4505^2)</f>
        <v>495044.165039063</v>
      </c>
      <c r="E4505" s="32" t="n">
        <f aca="false">IF($A4505="","",IF($C4505&lt;=0,"",1/$C4505^2))</f>
        <v>1.53451097887494</v>
      </c>
      <c r="F4505" s="33" t="n">
        <f aca="false">IF(OR(ROW()-設定!$B$30&lt;2,ROW()+設定!$B$30&gt;13701,N($A4505)&lt;=0,N(INDEX($A$2:$A$13701,MIN(13700,MAX(1,ROW()-1+設定!$B$30))))&lt;=0,$A4505&lt;設定!$B$28,$A4505&gt;設定!$B$29),0,IF(AND($C4505&gt;=MAX(INDEX($C$1:$C$13701,MAX(1,ROW()-設定!$B$24)):INDEX($C$1:$C$13701,MAX(1,ROW()-1))),$C4505&gt;MAX(INDEX($C$1:$C$13701,MIN(13701,ROW()+1)):INDEX($C$1:$C$13701,MIN(13701,ROW()+設定!$B$24))),$C4505&gt;=設定!$B$32,$C4505&gt;=MAX(MIN(INDEX($C$1:$C$13701,MAX(1,ROW()-設定!$B$26)):INDEX($C$1:$C$13701,MAX(1,ROW()-1))),MIN(INDEX($C$1:$C$13701,MIN(13701,ROW()+1)):INDEX($C$1:$C$13701,MIN(13701,ROW()+設定!$B$26))))*10^(設定!$B$27/20)),1,0))</f>
        <v>0</v>
      </c>
      <c r="G4505" s="33" t="n">
        <f aca="false">$G4504+IF($F4505=1,1,0)</f>
        <v>2</v>
      </c>
      <c r="H4505" s="0" t="str">
        <f aca="false">IF($F4505=1,$G4505,"")</f>
        <v/>
      </c>
    </row>
    <row r="4506" customFormat="false" ht="15" hidden="false" customHeight="false" outlineLevel="0" collapsed="false">
      <c r="A4506" s="30" t="n">
        <v>703.75</v>
      </c>
      <c r="B4506" s="31" t="n">
        <v>-1.7483</v>
      </c>
      <c r="C4506" s="32" t="n">
        <f aca="false">IF($A4506="","",IF(設定!$B$21="dB",10^($B4506/20),ABS($B4506)))</f>
        <v>0.817683058993407</v>
      </c>
      <c r="D4506" s="32" t="n">
        <f aca="false">IF($A4506="","",$A4506^2)</f>
        <v>495264.0625</v>
      </c>
      <c r="E4506" s="32" t="n">
        <f aca="false">IF($A4506="","",IF($C4506&lt;=0,"",1/$C4506^2))</f>
        <v>1.49565008502378</v>
      </c>
      <c r="F4506" s="33" t="n">
        <f aca="false">IF(OR(ROW()-設定!$B$30&lt;2,ROW()+設定!$B$30&gt;13701,N($A4506)&lt;=0,N(INDEX($A$2:$A$13701,MIN(13700,MAX(1,ROW()-1+設定!$B$30))))&lt;=0,$A4506&lt;設定!$B$28,$A4506&gt;設定!$B$29),0,IF(AND($C4506&gt;=MAX(INDEX($C$1:$C$13701,MAX(1,ROW()-設定!$B$24)):INDEX($C$1:$C$13701,MAX(1,ROW()-1))),$C4506&gt;MAX(INDEX($C$1:$C$13701,MIN(13701,ROW()+1)):INDEX($C$1:$C$13701,MIN(13701,ROW()+設定!$B$24))),$C4506&gt;=設定!$B$32,$C4506&gt;=MAX(MIN(INDEX($C$1:$C$13701,MAX(1,ROW()-設定!$B$26)):INDEX($C$1:$C$13701,MAX(1,ROW()-1))),MIN(INDEX($C$1:$C$13701,MIN(13701,ROW()+1)):INDEX($C$1:$C$13701,MIN(13701,ROW()+設定!$B$26))))*10^(設定!$B$27/20)),1,0))</f>
        <v>0</v>
      </c>
      <c r="G4506" s="33" t="n">
        <f aca="false">$G4505+IF($F4506=1,1,0)</f>
        <v>2</v>
      </c>
      <c r="H4506" s="0" t="str">
        <f aca="false">IF($F4506=1,$G4506,"")</f>
        <v/>
      </c>
    </row>
    <row r="4507" customFormat="false" ht="15" hidden="false" customHeight="false" outlineLevel="0" collapsed="false">
      <c r="A4507" s="30" t="n">
        <v>703.90625</v>
      </c>
      <c r="B4507" s="31" t="n">
        <v>-1.8365</v>
      </c>
      <c r="C4507" s="32" t="n">
        <f aca="false">IF($A4507="","",IF(設定!$B$21="dB",10^($B4507/20),ABS($B4507)))</f>
        <v>0.809421992001255</v>
      </c>
      <c r="D4507" s="32" t="n">
        <f aca="false">IF($A4507="","",$A4507^2)</f>
        <v>495484.008789063</v>
      </c>
      <c r="E4507" s="32" t="n">
        <f aca="false">IF($A4507="","",IF($C4507&lt;=0,"",1/$C4507^2))</f>
        <v>1.52633548137657</v>
      </c>
      <c r="F4507" s="33" t="n">
        <f aca="false">IF(OR(ROW()-設定!$B$30&lt;2,ROW()+設定!$B$30&gt;13701,N($A4507)&lt;=0,N(INDEX($A$2:$A$13701,MIN(13700,MAX(1,ROW()-1+設定!$B$30))))&lt;=0,$A4507&lt;設定!$B$28,$A4507&gt;設定!$B$29),0,IF(AND($C4507&gt;=MAX(INDEX($C$1:$C$13701,MAX(1,ROW()-設定!$B$24)):INDEX($C$1:$C$13701,MAX(1,ROW()-1))),$C4507&gt;MAX(INDEX($C$1:$C$13701,MIN(13701,ROW()+1)):INDEX($C$1:$C$13701,MIN(13701,ROW()+設定!$B$24))),$C4507&gt;=設定!$B$32,$C4507&gt;=MAX(MIN(INDEX($C$1:$C$13701,MAX(1,ROW()-設定!$B$26)):INDEX($C$1:$C$13701,MAX(1,ROW()-1))),MIN(INDEX($C$1:$C$13701,MIN(13701,ROW()+1)):INDEX($C$1:$C$13701,MIN(13701,ROW()+設定!$B$26))))*10^(設定!$B$27/20)),1,0))</f>
        <v>0</v>
      </c>
      <c r="G4507" s="33" t="n">
        <f aca="false">$G4506+IF($F4507=1,1,0)</f>
        <v>2</v>
      </c>
      <c r="H4507" s="0" t="str">
        <f aca="false">IF($F4507=1,$G4507,"")</f>
        <v/>
      </c>
    </row>
    <row r="4508" customFormat="false" ht="15" hidden="false" customHeight="false" outlineLevel="0" collapsed="false">
      <c r="A4508" s="30" t="n">
        <v>704.0625</v>
      </c>
      <c r="B4508" s="31" t="n">
        <v>-1.7052</v>
      </c>
      <c r="C4508" s="32" t="n">
        <f aca="false">IF($A4508="","",IF(設定!$B$21="dB",10^($B4508/20),ABS($B4508)))</f>
        <v>0.821750543513137</v>
      </c>
      <c r="D4508" s="32" t="n">
        <f aca="false">IF($A4508="","",$A4508^2)</f>
        <v>495704.00390625</v>
      </c>
      <c r="E4508" s="32" t="n">
        <f aca="false">IF($A4508="","",IF($C4508&lt;=0,"",1/$C4508^2))</f>
        <v>1.48088045076225</v>
      </c>
      <c r="F4508" s="33" t="n">
        <f aca="false">IF(OR(ROW()-設定!$B$30&lt;2,ROW()+設定!$B$30&gt;13701,N($A4508)&lt;=0,N(INDEX($A$2:$A$13701,MIN(13700,MAX(1,ROW()-1+設定!$B$30))))&lt;=0,$A4508&lt;設定!$B$28,$A4508&gt;設定!$B$29),0,IF(AND($C4508&gt;=MAX(INDEX($C$1:$C$13701,MAX(1,ROW()-設定!$B$24)):INDEX($C$1:$C$13701,MAX(1,ROW()-1))),$C4508&gt;MAX(INDEX($C$1:$C$13701,MIN(13701,ROW()+1)):INDEX($C$1:$C$13701,MIN(13701,ROW()+設定!$B$24))),$C4508&gt;=設定!$B$32,$C4508&gt;=MAX(MIN(INDEX($C$1:$C$13701,MAX(1,ROW()-設定!$B$26)):INDEX($C$1:$C$13701,MAX(1,ROW()-1))),MIN(INDEX($C$1:$C$13701,MIN(13701,ROW()+1)):INDEX($C$1:$C$13701,MIN(13701,ROW()+設定!$B$26))))*10^(設定!$B$27/20)),1,0))</f>
        <v>0</v>
      </c>
      <c r="G4508" s="33" t="n">
        <f aca="false">$G4507+IF($F4508=1,1,0)</f>
        <v>2</v>
      </c>
      <c r="H4508" s="0" t="str">
        <f aca="false">IF($F4508=1,$G4508,"")</f>
        <v/>
      </c>
    </row>
    <row r="4509" customFormat="false" ht="15" hidden="false" customHeight="false" outlineLevel="0" collapsed="false">
      <c r="A4509" s="30" t="n">
        <v>704.21875</v>
      </c>
      <c r="B4509" s="31" t="n">
        <v>-1.5679</v>
      </c>
      <c r="C4509" s="32" t="n">
        <f aca="false">IF($A4509="","",IF(設定!$B$21="dB",10^($B4509/20),ABS($B4509)))</f>
        <v>0.83484336515776</v>
      </c>
      <c r="D4509" s="32" t="n">
        <f aca="false">IF($A4509="","",$A4509^2)</f>
        <v>495924.047851563</v>
      </c>
      <c r="E4509" s="32" t="n">
        <f aca="false">IF($A4509="","",IF($C4509&lt;=0,"",1/$C4509^2))</f>
        <v>1.43479548046538</v>
      </c>
      <c r="F4509" s="33" t="n">
        <f aca="false">IF(OR(ROW()-設定!$B$30&lt;2,ROW()+設定!$B$30&gt;13701,N($A4509)&lt;=0,N(INDEX($A$2:$A$13701,MIN(13700,MAX(1,ROW()-1+設定!$B$30))))&lt;=0,$A4509&lt;設定!$B$28,$A4509&gt;設定!$B$29),0,IF(AND($C4509&gt;=MAX(INDEX($C$1:$C$13701,MAX(1,ROW()-設定!$B$24)):INDEX($C$1:$C$13701,MAX(1,ROW()-1))),$C4509&gt;MAX(INDEX($C$1:$C$13701,MIN(13701,ROW()+1)):INDEX($C$1:$C$13701,MIN(13701,ROW()+設定!$B$24))),$C4509&gt;=設定!$B$32,$C4509&gt;=MAX(MIN(INDEX($C$1:$C$13701,MAX(1,ROW()-設定!$B$26)):INDEX($C$1:$C$13701,MAX(1,ROW()-1))),MIN(INDEX($C$1:$C$13701,MIN(13701,ROW()+1)):INDEX($C$1:$C$13701,MIN(13701,ROW()+設定!$B$26))))*10^(設定!$B$27/20)),1,0))</f>
        <v>0</v>
      </c>
      <c r="G4509" s="33" t="n">
        <f aca="false">$G4508+IF($F4509=1,1,0)</f>
        <v>2</v>
      </c>
      <c r="H4509" s="0" t="str">
        <f aca="false">IF($F4509=1,$G4509,"")</f>
        <v/>
      </c>
    </row>
    <row r="4510" customFormat="false" ht="15" hidden="false" customHeight="false" outlineLevel="0" collapsed="false">
      <c r="A4510" s="30" t="n">
        <v>704.375</v>
      </c>
      <c r="B4510" s="31" t="n">
        <v>-1.6958</v>
      </c>
      <c r="C4510" s="32" t="n">
        <f aca="false">IF($A4510="","",IF(設定!$B$21="dB",10^($B4510/20),ABS($B4510)))</f>
        <v>0.822640335658772</v>
      </c>
      <c r="D4510" s="32" t="n">
        <f aca="false">IF($A4510="","",$A4510^2)</f>
        <v>496144.140625</v>
      </c>
      <c r="E4510" s="32" t="n">
        <f aca="false">IF($A4510="","",IF($C4510&lt;=0,"",1/$C4510^2))</f>
        <v>1.4776786549882</v>
      </c>
      <c r="F4510" s="33" t="n">
        <f aca="false">IF(OR(ROW()-設定!$B$30&lt;2,ROW()+設定!$B$30&gt;13701,N($A4510)&lt;=0,N(INDEX($A$2:$A$13701,MIN(13700,MAX(1,ROW()-1+設定!$B$30))))&lt;=0,$A4510&lt;設定!$B$28,$A4510&gt;設定!$B$29),0,IF(AND($C4510&gt;=MAX(INDEX($C$1:$C$13701,MAX(1,ROW()-設定!$B$24)):INDEX($C$1:$C$13701,MAX(1,ROW()-1))),$C4510&gt;MAX(INDEX($C$1:$C$13701,MIN(13701,ROW()+1)):INDEX($C$1:$C$13701,MIN(13701,ROW()+設定!$B$24))),$C4510&gt;=設定!$B$32,$C4510&gt;=MAX(MIN(INDEX($C$1:$C$13701,MAX(1,ROW()-設定!$B$26)):INDEX($C$1:$C$13701,MAX(1,ROW()-1))),MIN(INDEX($C$1:$C$13701,MIN(13701,ROW()+1)):INDEX($C$1:$C$13701,MIN(13701,ROW()+設定!$B$26))))*10^(設定!$B$27/20)),1,0))</f>
        <v>0</v>
      </c>
      <c r="G4510" s="33" t="n">
        <f aca="false">$G4509+IF($F4510=1,1,0)</f>
        <v>2</v>
      </c>
      <c r="H4510" s="0" t="str">
        <f aca="false">IF($F4510=1,$G4510,"")</f>
        <v/>
      </c>
    </row>
    <row r="4511" customFormat="false" ht="15" hidden="false" customHeight="false" outlineLevel="0" collapsed="false">
      <c r="A4511" s="30" t="n">
        <v>704.53125</v>
      </c>
      <c r="B4511" s="31" t="n">
        <v>-1.4682</v>
      </c>
      <c r="C4511" s="32" t="n">
        <f aca="false">IF($A4511="","",IF(設定!$B$21="dB",10^($B4511/20),ABS($B4511)))</f>
        <v>0.844481227866777</v>
      </c>
      <c r="D4511" s="32" t="n">
        <f aca="false">IF($A4511="","",$A4511^2)</f>
        <v>496364.282226563</v>
      </c>
      <c r="E4511" s="32" t="n">
        <f aca="false">IF($A4511="","",IF($C4511&lt;=0,"",1/$C4511^2))</f>
        <v>1.40223240740765</v>
      </c>
      <c r="F4511" s="33" t="n">
        <f aca="false">IF(OR(ROW()-設定!$B$30&lt;2,ROW()+設定!$B$30&gt;13701,N($A4511)&lt;=0,N(INDEX($A$2:$A$13701,MIN(13700,MAX(1,ROW()-1+設定!$B$30))))&lt;=0,$A4511&lt;設定!$B$28,$A4511&gt;設定!$B$29),0,IF(AND($C4511&gt;=MAX(INDEX($C$1:$C$13701,MAX(1,ROW()-設定!$B$24)):INDEX($C$1:$C$13701,MAX(1,ROW()-1))),$C4511&gt;MAX(INDEX($C$1:$C$13701,MIN(13701,ROW()+1)):INDEX($C$1:$C$13701,MIN(13701,ROW()+設定!$B$24))),$C4511&gt;=設定!$B$32,$C4511&gt;=MAX(MIN(INDEX($C$1:$C$13701,MAX(1,ROW()-設定!$B$26)):INDEX($C$1:$C$13701,MAX(1,ROW()-1))),MIN(INDEX($C$1:$C$13701,MIN(13701,ROW()+1)):INDEX($C$1:$C$13701,MIN(13701,ROW()+設定!$B$26))))*10^(設定!$B$27/20)),1,0))</f>
        <v>0</v>
      </c>
      <c r="G4511" s="33" t="n">
        <f aca="false">$G4510+IF($F4511=1,1,0)</f>
        <v>2</v>
      </c>
      <c r="H4511" s="0" t="str">
        <f aca="false">IF($F4511=1,$G4511,"")</f>
        <v/>
      </c>
    </row>
    <row r="4512" customFormat="false" ht="15" hidden="false" customHeight="false" outlineLevel="0" collapsed="false">
      <c r="A4512" s="30" t="n">
        <v>704.6875</v>
      </c>
      <c r="B4512" s="31" t="n">
        <v>-1.1854</v>
      </c>
      <c r="C4512" s="32" t="n">
        <f aca="false">IF($A4512="","",IF(設定!$B$21="dB",10^($B4512/20),ABS($B4512)))</f>
        <v>0.872428812526473</v>
      </c>
      <c r="D4512" s="32" t="n">
        <f aca="false">IF($A4512="","",$A4512^2)</f>
        <v>496584.47265625</v>
      </c>
      <c r="E4512" s="32" t="n">
        <f aca="false">IF($A4512="","",IF($C4512&lt;=0,"",1/$C4512^2))</f>
        <v>1.31383249783256</v>
      </c>
      <c r="F4512" s="33" t="n">
        <f aca="false">IF(OR(ROW()-設定!$B$30&lt;2,ROW()+設定!$B$30&gt;13701,N($A4512)&lt;=0,N(INDEX($A$2:$A$13701,MIN(13700,MAX(1,ROW()-1+設定!$B$30))))&lt;=0,$A4512&lt;設定!$B$28,$A4512&gt;設定!$B$29),0,IF(AND($C4512&gt;=MAX(INDEX($C$1:$C$13701,MAX(1,ROW()-設定!$B$24)):INDEX($C$1:$C$13701,MAX(1,ROW()-1))),$C4512&gt;MAX(INDEX($C$1:$C$13701,MIN(13701,ROW()+1)):INDEX($C$1:$C$13701,MIN(13701,ROW()+設定!$B$24))),$C4512&gt;=設定!$B$32,$C4512&gt;=MAX(MIN(INDEX($C$1:$C$13701,MAX(1,ROW()-設定!$B$26)):INDEX($C$1:$C$13701,MAX(1,ROW()-1))),MIN(INDEX($C$1:$C$13701,MIN(13701,ROW()+1)):INDEX($C$1:$C$13701,MIN(13701,ROW()+設定!$B$26))))*10^(設定!$B$27/20)),1,0))</f>
        <v>0</v>
      </c>
      <c r="G4512" s="33" t="n">
        <f aca="false">$G4511+IF($F4512=1,1,0)</f>
        <v>2</v>
      </c>
      <c r="H4512" s="0" t="str">
        <f aca="false">IF($F4512=1,$G4512,"")</f>
        <v/>
      </c>
    </row>
    <row r="4513" customFormat="false" ht="15" hidden="false" customHeight="false" outlineLevel="0" collapsed="false">
      <c r="A4513" s="30" t="n">
        <v>704.84375</v>
      </c>
      <c r="B4513" s="31" t="n">
        <v>-1.0483</v>
      </c>
      <c r="C4513" s="32" t="n">
        <f aca="false">IF($A4513="","",IF(設定!$B$21="dB",10^($B4513/20),ABS($B4513)))</f>
        <v>0.886308674782142</v>
      </c>
      <c r="D4513" s="32" t="n">
        <f aca="false">IF($A4513="","",$A4513^2)</f>
        <v>496804.711914063</v>
      </c>
      <c r="E4513" s="32" t="n">
        <f aca="false">IF($A4513="","",IF($C4513&lt;=0,"",1/$C4513^2))</f>
        <v>1.27300467920436</v>
      </c>
      <c r="F4513" s="33" t="n">
        <f aca="false">IF(OR(ROW()-設定!$B$30&lt;2,ROW()+設定!$B$30&gt;13701,N($A4513)&lt;=0,N(INDEX($A$2:$A$13701,MIN(13700,MAX(1,ROW()-1+設定!$B$30))))&lt;=0,$A4513&lt;設定!$B$28,$A4513&gt;設定!$B$29),0,IF(AND($C4513&gt;=MAX(INDEX($C$1:$C$13701,MAX(1,ROW()-設定!$B$24)):INDEX($C$1:$C$13701,MAX(1,ROW()-1))),$C4513&gt;MAX(INDEX($C$1:$C$13701,MIN(13701,ROW()+1)):INDEX($C$1:$C$13701,MIN(13701,ROW()+設定!$B$24))),$C4513&gt;=設定!$B$32,$C4513&gt;=MAX(MIN(INDEX($C$1:$C$13701,MAX(1,ROW()-設定!$B$26)):INDEX($C$1:$C$13701,MAX(1,ROW()-1))),MIN(INDEX($C$1:$C$13701,MIN(13701,ROW()+1)):INDEX($C$1:$C$13701,MIN(13701,ROW()+設定!$B$26))))*10^(設定!$B$27/20)),1,0))</f>
        <v>0</v>
      </c>
      <c r="G4513" s="33" t="n">
        <f aca="false">$G4512+IF($F4513=1,1,0)</f>
        <v>2</v>
      </c>
      <c r="H4513" s="0" t="str">
        <f aca="false">IF($F4513=1,$G4513,"")</f>
        <v/>
      </c>
    </row>
    <row r="4514" customFormat="false" ht="15" hidden="false" customHeight="false" outlineLevel="0" collapsed="false">
      <c r="A4514" s="30" t="n">
        <v>705</v>
      </c>
      <c r="B4514" s="31" t="n">
        <v>-1.2035</v>
      </c>
      <c r="C4514" s="32" t="n">
        <f aca="false">IF($A4514="","",IF(設定!$B$21="dB",10^($B4514/20),ABS($B4514)))</f>
        <v>0.870612703794752</v>
      </c>
      <c r="D4514" s="32" t="n">
        <f aca="false">IF($A4514="","",$A4514^2)</f>
        <v>497025</v>
      </c>
      <c r="E4514" s="32" t="n">
        <f aca="false">IF($A4514="","",IF($C4514&lt;=0,"",1/$C4514^2))</f>
        <v>1.31931955617401</v>
      </c>
      <c r="F4514" s="33" t="n">
        <f aca="false">IF(OR(ROW()-設定!$B$30&lt;2,ROW()+設定!$B$30&gt;13701,N($A4514)&lt;=0,N(INDEX($A$2:$A$13701,MIN(13700,MAX(1,ROW()-1+設定!$B$30))))&lt;=0,$A4514&lt;設定!$B$28,$A4514&gt;設定!$B$29),0,IF(AND($C4514&gt;=MAX(INDEX($C$1:$C$13701,MAX(1,ROW()-設定!$B$24)):INDEX($C$1:$C$13701,MAX(1,ROW()-1))),$C4514&gt;MAX(INDEX($C$1:$C$13701,MIN(13701,ROW()+1)):INDEX($C$1:$C$13701,MIN(13701,ROW()+設定!$B$24))),$C4514&gt;=設定!$B$32,$C4514&gt;=MAX(MIN(INDEX($C$1:$C$13701,MAX(1,ROW()-設定!$B$26)):INDEX($C$1:$C$13701,MAX(1,ROW()-1))),MIN(INDEX($C$1:$C$13701,MIN(13701,ROW()+1)):INDEX($C$1:$C$13701,MIN(13701,ROW()+設定!$B$26))))*10^(設定!$B$27/20)),1,0))</f>
        <v>0</v>
      </c>
      <c r="G4514" s="33" t="n">
        <f aca="false">$G4513+IF($F4514=1,1,0)</f>
        <v>2</v>
      </c>
      <c r="H4514" s="0" t="str">
        <f aca="false">IF($F4514=1,$G4514,"")</f>
        <v/>
      </c>
    </row>
    <row r="4515" customFormat="false" ht="15" hidden="false" customHeight="false" outlineLevel="0" collapsed="false">
      <c r="A4515" s="30" t="n">
        <v>705.15625</v>
      </c>
      <c r="B4515" s="31" t="n">
        <v>-0.9248</v>
      </c>
      <c r="C4515" s="32" t="n">
        <f aca="false">IF($A4515="","",IF(設定!$B$21="dB",10^($B4515/20),ABS($B4515)))</f>
        <v>0.899000638119841</v>
      </c>
      <c r="D4515" s="32" t="n">
        <f aca="false">IF($A4515="","",$A4515^2)</f>
        <v>497245.336914063</v>
      </c>
      <c r="E4515" s="32" t="n">
        <f aca="false">IF($A4515="","",IF($C4515&lt;=0,"",1/$C4515^2))</f>
        <v>1.23731420819829</v>
      </c>
      <c r="F4515" s="33" t="n">
        <f aca="false">IF(OR(ROW()-設定!$B$30&lt;2,ROW()+設定!$B$30&gt;13701,N($A4515)&lt;=0,N(INDEX($A$2:$A$13701,MIN(13700,MAX(1,ROW()-1+設定!$B$30))))&lt;=0,$A4515&lt;設定!$B$28,$A4515&gt;設定!$B$29),0,IF(AND($C4515&gt;=MAX(INDEX($C$1:$C$13701,MAX(1,ROW()-設定!$B$24)):INDEX($C$1:$C$13701,MAX(1,ROW()-1))),$C4515&gt;MAX(INDEX($C$1:$C$13701,MIN(13701,ROW()+1)):INDEX($C$1:$C$13701,MIN(13701,ROW()+設定!$B$24))),$C4515&gt;=設定!$B$32,$C4515&gt;=MAX(MIN(INDEX($C$1:$C$13701,MAX(1,ROW()-設定!$B$26)):INDEX($C$1:$C$13701,MAX(1,ROW()-1))),MIN(INDEX($C$1:$C$13701,MIN(13701,ROW()+1)):INDEX($C$1:$C$13701,MIN(13701,ROW()+設定!$B$26))))*10^(設定!$B$27/20)),1,0))</f>
        <v>0</v>
      </c>
      <c r="G4515" s="33" t="n">
        <f aca="false">$G4514+IF($F4515=1,1,0)</f>
        <v>2</v>
      </c>
      <c r="H4515" s="0" t="str">
        <f aca="false">IF($F4515=1,$G4515,"")</f>
        <v/>
      </c>
    </row>
    <row r="4516" customFormat="false" ht="15" hidden="false" customHeight="false" outlineLevel="0" collapsed="false">
      <c r="A4516" s="30" t="n">
        <v>705.3125</v>
      </c>
      <c r="B4516" s="31" t="n">
        <v>-1.0929</v>
      </c>
      <c r="C4516" s="32" t="n">
        <f aca="false">IF($A4516="","",IF(設定!$B$21="dB",10^($B4516/20),ABS($B4516)))</f>
        <v>0.881769352384619</v>
      </c>
      <c r="D4516" s="32" t="n">
        <f aca="false">IF($A4516="","",$A4516^2)</f>
        <v>497465.72265625</v>
      </c>
      <c r="E4516" s="32" t="n">
        <f aca="false">IF($A4516="","",IF($C4516&lt;=0,"",1/$C4516^2))</f>
        <v>1.28614519630739</v>
      </c>
      <c r="F4516" s="33" t="n">
        <f aca="false">IF(OR(ROW()-設定!$B$30&lt;2,ROW()+設定!$B$30&gt;13701,N($A4516)&lt;=0,N(INDEX($A$2:$A$13701,MIN(13700,MAX(1,ROW()-1+設定!$B$30))))&lt;=0,$A4516&lt;設定!$B$28,$A4516&gt;設定!$B$29),0,IF(AND($C4516&gt;=MAX(INDEX($C$1:$C$13701,MAX(1,ROW()-設定!$B$24)):INDEX($C$1:$C$13701,MAX(1,ROW()-1))),$C4516&gt;MAX(INDEX($C$1:$C$13701,MIN(13701,ROW()+1)):INDEX($C$1:$C$13701,MIN(13701,ROW()+設定!$B$24))),$C4516&gt;=設定!$B$32,$C4516&gt;=MAX(MIN(INDEX($C$1:$C$13701,MAX(1,ROW()-設定!$B$26)):INDEX($C$1:$C$13701,MAX(1,ROW()-1))),MIN(INDEX($C$1:$C$13701,MIN(13701,ROW()+1)):INDEX($C$1:$C$13701,MIN(13701,ROW()+設定!$B$26))))*10^(設定!$B$27/20)),1,0))</f>
        <v>0</v>
      </c>
      <c r="G4516" s="33" t="n">
        <f aca="false">$G4515+IF($F4516=1,1,0)</f>
        <v>2</v>
      </c>
      <c r="H4516" s="0" t="str">
        <f aca="false">IF($F4516=1,$G4516,"")</f>
        <v/>
      </c>
    </row>
    <row r="4517" customFormat="false" ht="15" hidden="false" customHeight="false" outlineLevel="0" collapsed="false">
      <c r="A4517" s="30" t="n">
        <v>705.46875</v>
      </c>
      <c r="B4517" s="31" t="n">
        <v>-1.0492</v>
      </c>
      <c r="C4517" s="32" t="n">
        <f aca="false">IF($A4517="","",IF(設定!$B$21="dB",10^($B4517/20),ABS($B4517)))</f>
        <v>0.886216843488429</v>
      </c>
      <c r="D4517" s="32" t="n">
        <f aca="false">IF($A4517="","",$A4517^2)</f>
        <v>497686.157226563</v>
      </c>
      <c r="E4517" s="32" t="n">
        <f aca="false">IF($A4517="","",IF($C4517&lt;=0,"",1/$C4517^2))</f>
        <v>1.27326851468486</v>
      </c>
      <c r="F4517" s="33" t="n">
        <f aca="false">IF(OR(ROW()-設定!$B$30&lt;2,ROW()+設定!$B$30&gt;13701,N($A4517)&lt;=0,N(INDEX($A$2:$A$13701,MIN(13700,MAX(1,ROW()-1+設定!$B$30))))&lt;=0,$A4517&lt;設定!$B$28,$A4517&gt;設定!$B$29),0,IF(AND($C4517&gt;=MAX(INDEX($C$1:$C$13701,MAX(1,ROW()-設定!$B$24)):INDEX($C$1:$C$13701,MAX(1,ROW()-1))),$C4517&gt;MAX(INDEX($C$1:$C$13701,MIN(13701,ROW()+1)):INDEX($C$1:$C$13701,MIN(13701,ROW()+設定!$B$24))),$C4517&gt;=設定!$B$32,$C4517&gt;=MAX(MIN(INDEX($C$1:$C$13701,MAX(1,ROW()-設定!$B$26)):INDEX($C$1:$C$13701,MAX(1,ROW()-1))),MIN(INDEX($C$1:$C$13701,MIN(13701,ROW()+1)):INDEX($C$1:$C$13701,MIN(13701,ROW()+設定!$B$26))))*10^(設定!$B$27/20)),1,0))</f>
        <v>0</v>
      </c>
      <c r="G4517" s="33" t="n">
        <f aca="false">$G4516+IF($F4517=1,1,0)</f>
        <v>2</v>
      </c>
      <c r="H4517" s="0" t="str">
        <f aca="false">IF($F4517=1,$G4517,"")</f>
        <v/>
      </c>
    </row>
    <row r="4518" customFormat="false" ht="15" hidden="false" customHeight="false" outlineLevel="0" collapsed="false">
      <c r="A4518" s="30" t="n">
        <v>705.625</v>
      </c>
      <c r="B4518" s="31" t="n">
        <v>-1.1278</v>
      </c>
      <c r="C4518" s="32" t="n">
        <f aca="false">IF($A4518="","",IF(設定!$B$21="dB",10^($B4518/20),ABS($B4518)))</f>
        <v>0.878233501738886</v>
      </c>
      <c r="D4518" s="32" t="n">
        <f aca="false">IF($A4518="","",$A4518^2)</f>
        <v>497906.640625</v>
      </c>
      <c r="E4518" s="32" t="n">
        <f aca="false">IF($A4518="","",IF($C4518&lt;=0,"",1/$C4518^2))</f>
        <v>1.29652232694815</v>
      </c>
      <c r="F4518" s="33" t="n">
        <f aca="false">IF(OR(ROW()-設定!$B$30&lt;2,ROW()+設定!$B$30&gt;13701,N($A4518)&lt;=0,N(INDEX($A$2:$A$13701,MIN(13700,MAX(1,ROW()-1+設定!$B$30))))&lt;=0,$A4518&lt;設定!$B$28,$A4518&gt;設定!$B$29),0,IF(AND($C4518&gt;=MAX(INDEX($C$1:$C$13701,MAX(1,ROW()-設定!$B$24)):INDEX($C$1:$C$13701,MAX(1,ROW()-1))),$C4518&gt;MAX(INDEX($C$1:$C$13701,MIN(13701,ROW()+1)):INDEX($C$1:$C$13701,MIN(13701,ROW()+設定!$B$24))),$C4518&gt;=設定!$B$32,$C4518&gt;=MAX(MIN(INDEX($C$1:$C$13701,MAX(1,ROW()-設定!$B$26)):INDEX($C$1:$C$13701,MAX(1,ROW()-1))),MIN(INDEX($C$1:$C$13701,MIN(13701,ROW()+1)):INDEX($C$1:$C$13701,MIN(13701,ROW()+設定!$B$26))))*10^(設定!$B$27/20)),1,0))</f>
        <v>0</v>
      </c>
      <c r="G4518" s="33" t="n">
        <f aca="false">$G4517+IF($F4518=1,1,0)</f>
        <v>2</v>
      </c>
      <c r="H4518" s="0" t="str">
        <f aca="false">IF($F4518=1,$G4518,"")</f>
        <v/>
      </c>
    </row>
    <row r="4519" customFormat="false" ht="15" hidden="false" customHeight="false" outlineLevel="0" collapsed="false">
      <c r="A4519" s="30" t="n">
        <v>705.78125</v>
      </c>
      <c r="B4519" s="31" t="n">
        <v>-0.7161</v>
      </c>
      <c r="C4519" s="32" t="n">
        <f aca="false">IF($A4519="","",IF(設定!$B$21="dB",10^($B4519/20),ABS($B4519)))</f>
        <v>0.920862950175769</v>
      </c>
      <c r="D4519" s="32" t="n">
        <f aca="false">IF($A4519="","",$A4519^2)</f>
        <v>498127.172851563</v>
      </c>
      <c r="E4519" s="32" t="n">
        <f aca="false">IF($A4519="","",IF($C4519&lt;=0,"",1/$C4519^2))</f>
        <v>1.17926117383238</v>
      </c>
      <c r="F4519" s="33" t="n">
        <f aca="false">IF(OR(ROW()-設定!$B$30&lt;2,ROW()+設定!$B$30&gt;13701,N($A4519)&lt;=0,N(INDEX($A$2:$A$13701,MIN(13700,MAX(1,ROW()-1+設定!$B$30))))&lt;=0,$A4519&lt;設定!$B$28,$A4519&gt;設定!$B$29),0,IF(AND($C4519&gt;=MAX(INDEX($C$1:$C$13701,MAX(1,ROW()-設定!$B$24)):INDEX($C$1:$C$13701,MAX(1,ROW()-1))),$C4519&gt;MAX(INDEX($C$1:$C$13701,MIN(13701,ROW()+1)):INDEX($C$1:$C$13701,MIN(13701,ROW()+設定!$B$24))),$C4519&gt;=設定!$B$32,$C4519&gt;=MAX(MIN(INDEX($C$1:$C$13701,MAX(1,ROW()-設定!$B$26)):INDEX($C$1:$C$13701,MAX(1,ROW()-1))),MIN(INDEX($C$1:$C$13701,MIN(13701,ROW()+1)):INDEX($C$1:$C$13701,MIN(13701,ROW()+設定!$B$26))))*10^(設定!$B$27/20)),1,0))</f>
        <v>0</v>
      </c>
      <c r="G4519" s="33" t="n">
        <f aca="false">$G4518+IF($F4519=1,1,0)</f>
        <v>2</v>
      </c>
      <c r="H4519" s="0" t="str">
        <f aca="false">IF($F4519=1,$G4519,"")</f>
        <v/>
      </c>
    </row>
    <row r="4520" customFormat="false" ht="15" hidden="false" customHeight="false" outlineLevel="0" collapsed="false">
      <c r="A4520" s="30" t="n">
        <v>705.9375</v>
      </c>
      <c r="B4520" s="31" t="n">
        <v>-0.7837</v>
      </c>
      <c r="C4520" s="32" t="n">
        <f aca="false">IF($A4520="","",IF(設定!$B$21="dB",10^($B4520/20),ABS($B4520)))</f>
        <v>0.913723932043033</v>
      </c>
      <c r="D4520" s="32" t="n">
        <f aca="false">IF($A4520="","",$A4520^2)</f>
        <v>498347.75390625</v>
      </c>
      <c r="E4520" s="32" t="n">
        <f aca="false">IF($A4520="","",IF($C4520&lt;=0,"",1/$C4520^2))</f>
        <v>1.19776053660141</v>
      </c>
      <c r="F4520" s="33" t="n">
        <f aca="false">IF(OR(ROW()-設定!$B$30&lt;2,ROW()+設定!$B$30&gt;13701,N($A4520)&lt;=0,N(INDEX($A$2:$A$13701,MIN(13700,MAX(1,ROW()-1+設定!$B$30))))&lt;=0,$A4520&lt;設定!$B$28,$A4520&gt;設定!$B$29),0,IF(AND($C4520&gt;=MAX(INDEX($C$1:$C$13701,MAX(1,ROW()-設定!$B$24)):INDEX($C$1:$C$13701,MAX(1,ROW()-1))),$C4520&gt;MAX(INDEX($C$1:$C$13701,MIN(13701,ROW()+1)):INDEX($C$1:$C$13701,MIN(13701,ROW()+設定!$B$24))),$C4520&gt;=設定!$B$32,$C4520&gt;=MAX(MIN(INDEX($C$1:$C$13701,MAX(1,ROW()-設定!$B$26)):INDEX($C$1:$C$13701,MAX(1,ROW()-1))),MIN(INDEX($C$1:$C$13701,MIN(13701,ROW()+1)):INDEX($C$1:$C$13701,MIN(13701,ROW()+設定!$B$26))))*10^(設定!$B$27/20)),1,0))</f>
        <v>0</v>
      </c>
      <c r="G4520" s="33" t="n">
        <f aca="false">$G4519+IF($F4520=1,1,0)</f>
        <v>2</v>
      </c>
      <c r="H4520" s="0" t="str">
        <f aca="false">IF($F4520=1,$G4520,"")</f>
        <v/>
      </c>
    </row>
    <row r="4521" customFormat="false" ht="15" hidden="false" customHeight="false" outlineLevel="0" collapsed="false">
      <c r="A4521" s="30" t="n">
        <v>706.09375</v>
      </c>
      <c r="B4521" s="31" t="n">
        <v>-0.4316</v>
      </c>
      <c r="C4521" s="32" t="n">
        <f aca="false">IF($A4521="","",IF(設定!$B$21="dB",10^($B4521/20),ABS($B4521)))</f>
        <v>0.951524554667901</v>
      </c>
      <c r="D4521" s="32" t="n">
        <f aca="false">IF($A4521="","",$A4521^2)</f>
        <v>498568.383789063</v>
      </c>
      <c r="E4521" s="32" t="n">
        <f aca="false">IF($A4521="","",IF($C4521&lt;=0,"",1/$C4521^2))</f>
        <v>1.10448545243426</v>
      </c>
      <c r="F4521" s="33" t="n">
        <f aca="false">IF(OR(ROW()-設定!$B$30&lt;2,ROW()+設定!$B$30&gt;13701,N($A4521)&lt;=0,N(INDEX($A$2:$A$13701,MIN(13700,MAX(1,ROW()-1+設定!$B$30))))&lt;=0,$A4521&lt;設定!$B$28,$A4521&gt;設定!$B$29),0,IF(AND($C4521&gt;=MAX(INDEX($C$1:$C$13701,MAX(1,ROW()-設定!$B$24)):INDEX($C$1:$C$13701,MAX(1,ROW()-1))),$C4521&gt;MAX(INDEX($C$1:$C$13701,MIN(13701,ROW()+1)):INDEX($C$1:$C$13701,MIN(13701,ROW()+設定!$B$24))),$C4521&gt;=設定!$B$32,$C4521&gt;=MAX(MIN(INDEX($C$1:$C$13701,MAX(1,ROW()-設定!$B$26)):INDEX($C$1:$C$13701,MAX(1,ROW()-1))),MIN(INDEX($C$1:$C$13701,MIN(13701,ROW()+1)):INDEX($C$1:$C$13701,MIN(13701,ROW()+設定!$B$26))))*10^(設定!$B$27/20)),1,0))</f>
        <v>0</v>
      </c>
      <c r="G4521" s="33" t="n">
        <f aca="false">$G4520+IF($F4521=1,1,0)</f>
        <v>2</v>
      </c>
      <c r="H4521" s="0" t="str">
        <f aca="false">IF($F4521=1,$G4521,"")</f>
        <v/>
      </c>
    </row>
    <row r="4522" customFormat="false" ht="15" hidden="false" customHeight="false" outlineLevel="0" collapsed="false">
      <c r="A4522" s="30" t="n">
        <v>706.25</v>
      </c>
      <c r="B4522" s="31" t="n">
        <v>-0.5672</v>
      </c>
      <c r="C4522" s="32" t="n">
        <f aca="false">IF($A4522="","",IF(設定!$B$21="dB",10^($B4522/20),ABS($B4522)))</f>
        <v>0.936785155080184</v>
      </c>
      <c r="D4522" s="32" t="n">
        <f aca="false">IF($A4522="","",$A4522^2)</f>
        <v>498789.0625</v>
      </c>
      <c r="E4522" s="32" t="n">
        <f aca="false">IF($A4522="","",IF($C4522&lt;=0,"",1/$C4522^2))</f>
        <v>1.13951487828771</v>
      </c>
      <c r="F4522" s="33" t="n">
        <f aca="false">IF(OR(ROW()-設定!$B$30&lt;2,ROW()+設定!$B$30&gt;13701,N($A4522)&lt;=0,N(INDEX($A$2:$A$13701,MIN(13700,MAX(1,ROW()-1+設定!$B$30))))&lt;=0,$A4522&lt;設定!$B$28,$A4522&gt;設定!$B$29),0,IF(AND($C4522&gt;=MAX(INDEX($C$1:$C$13701,MAX(1,ROW()-設定!$B$24)):INDEX($C$1:$C$13701,MAX(1,ROW()-1))),$C4522&gt;MAX(INDEX($C$1:$C$13701,MIN(13701,ROW()+1)):INDEX($C$1:$C$13701,MIN(13701,ROW()+設定!$B$24))),$C4522&gt;=設定!$B$32,$C4522&gt;=MAX(MIN(INDEX($C$1:$C$13701,MAX(1,ROW()-設定!$B$26)):INDEX($C$1:$C$13701,MAX(1,ROW()-1))),MIN(INDEX($C$1:$C$13701,MIN(13701,ROW()+1)):INDEX($C$1:$C$13701,MIN(13701,ROW()+設定!$B$26))))*10^(設定!$B$27/20)),1,0))</f>
        <v>0</v>
      </c>
      <c r="G4522" s="33" t="n">
        <f aca="false">$G4521+IF($F4522=1,1,0)</f>
        <v>2</v>
      </c>
      <c r="H4522" s="0" t="str">
        <f aca="false">IF($F4522=1,$G4522,"")</f>
        <v/>
      </c>
    </row>
    <row r="4523" customFormat="false" ht="15" hidden="false" customHeight="false" outlineLevel="0" collapsed="false">
      <c r="A4523" s="30" t="n">
        <v>706.40625</v>
      </c>
      <c r="B4523" s="31" t="n">
        <v>-0.5112</v>
      </c>
      <c r="C4523" s="32" t="n">
        <f aca="false">IF($A4523="","",IF(設定!$B$21="dB",10^($B4523/20),ABS($B4523)))</f>
        <v>0.94284434370168</v>
      </c>
      <c r="D4523" s="32" t="n">
        <f aca="false">IF($A4523="","",$A4523^2)</f>
        <v>499009.790039063</v>
      </c>
      <c r="E4523" s="32" t="n">
        <f aca="false">IF($A4523="","",IF($C4523&lt;=0,"",1/$C4523^2))</f>
        <v>1.124915756739</v>
      </c>
      <c r="F4523" s="33" t="n">
        <f aca="false">IF(OR(ROW()-設定!$B$30&lt;2,ROW()+設定!$B$30&gt;13701,N($A4523)&lt;=0,N(INDEX($A$2:$A$13701,MIN(13700,MAX(1,ROW()-1+設定!$B$30))))&lt;=0,$A4523&lt;設定!$B$28,$A4523&gt;設定!$B$29),0,IF(AND($C4523&gt;=MAX(INDEX($C$1:$C$13701,MAX(1,ROW()-設定!$B$24)):INDEX($C$1:$C$13701,MAX(1,ROW()-1))),$C4523&gt;MAX(INDEX($C$1:$C$13701,MIN(13701,ROW()+1)):INDEX($C$1:$C$13701,MIN(13701,ROW()+設定!$B$24))),$C4523&gt;=設定!$B$32,$C4523&gt;=MAX(MIN(INDEX($C$1:$C$13701,MAX(1,ROW()-設定!$B$26)):INDEX($C$1:$C$13701,MAX(1,ROW()-1))),MIN(INDEX($C$1:$C$13701,MIN(13701,ROW()+1)):INDEX($C$1:$C$13701,MIN(13701,ROW()+設定!$B$26))))*10^(設定!$B$27/20)),1,0))</f>
        <v>0</v>
      </c>
      <c r="G4523" s="33" t="n">
        <f aca="false">$G4522+IF($F4523=1,1,0)</f>
        <v>2</v>
      </c>
      <c r="H4523" s="0" t="str">
        <f aca="false">IF($F4523=1,$G4523,"")</f>
        <v/>
      </c>
    </row>
    <row r="4524" customFormat="false" ht="15" hidden="false" customHeight="false" outlineLevel="0" collapsed="false">
      <c r="A4524" s="30" t="n">
        <v>706.5625</v>
      </c>
      <c r="B4524" s="31" t="n">
        <v>-0.6518</v>
      </c>
      <c r="C4524" s="32" t="n">
        <f aca="false">IF($A4524="","",IF(設定!$B$21="dB",10^($B4524/20),ABS($B4524)))</f>
        <v>0.927705219386834</v>
      </c>
      <c r="D4524" s="32" t="n">
        <f aca="false">IF($A4524="","",$A4524^2)</f>
        <v>499230.56640625</v>
      </c>
      <c r="E4524" s="32" t="n">
        <f aca="false">IF($A4524="","",IF($C4524&lt;=0,"",1/$C4524^2))</f>
        <v>1.16193009377943</v>
      </c>
      <c r="F4524" s="33" t="n">
        <f aca="false">IF(OR(ROW()-設定!$B$30&lt;2,ROW()+設定!$B$30&gt;13701,N($A4524)&lt;=0,N(INDEX($A$2:$A$13701,MIN(13700,MAX(1,ROW()-1+設定!$B$30))))&lt;=0,$A4524&lt;設定!$B$28,$A4524&gt;設定!$B$29),0,IF(AND($C4524&gt;=MAX(INDEX($C$1:$C$13701,MAX(1,ROW()-設定!$B$24)):INDEX($C$1:$C$13701,MAX(1,ROW()-1))),$C4524&gt;MAX(INDEX($C$1:$C$13701,MIN(13701,ROW()+1)):INDEX($C$1:$C$13701,MIN(13701,ROW()+設定!$B$24))),$C4524&gt;=設定!$B$32,$C4524&gt;=MAX(MIN(INDEX($C$1:$C$13701,MAX(1,ROW()-設定!$B$26)):INDEX($C$1:$C$13701,MAX(1,ROW()-1))),MIN(INDEX($C$1:$C$13701,MIN(13701,ROW()+1)):INDEX($C$1:$C$13701,MIN(13701,ROW()+設定!$B$26))))*10^(設定!$B$27/20)),1,0))</f>
        <v>0</v>
      </c>
      <c r="G4524" s="33" t="n">
        <f aca="false">$G4523+IF($F4524=1,1,0)</f>
        <v>2</v>
      </c>
      <c r="H4524" s="0" t="str">
        <f aca="false">IF($F4524=1,$G4524,"")</f>
        <v/>
      </c>
    </row>
    <row r="4525" customFormat="false" ht="15" hidden="false" customHeight="false" outlineLevel="0" collapsed="false">
      <c r="A4525" s="30" t="n">
        <v>706.71875</v>
      </c>
      <c r="B4525" s="31" t="n">
        <v>-0.2371</v>
      </c>
      <c r="C4525" s="32" t="n">
        <f aca="false">IF($A4525="","",IF(設定!$B$21="dB",10^($B4525/20),ABS($B4525)))</f>
        <v>0.973072053822462</v>
      </c>
      <c r="D4525" s="32" t="n">
        <f aca="false">IF($A4525="","",$A4525^2)</f>
        <v>499451.391601563</v>
      </c>
      <c r="E4525" s="32" t="n">
        <f aca="false">IF($A4525="","",IF($C4525&lt;=0,"",1/$C4525^2))</f>
        <v>1.05611205522282</v>
      </c>
      <c r="F4525" s="33" t="n">
        <f aca="false">IF(OR(ROW()-設定!$B$30&lt;2,ROW()+設定!$B$30&gt;13701,N($A4525)&lt;=0,N(INDEX($A$2:$A$13701,MIN(13700,MAX(1,ROW()-1+設定!$B$30))))&lt;=0,$A4525&lt;設定!$B$28,$A4525&gt;設定!$B$29),0,IF(AND($C4525&gt;=MAX(INDEX($C$1:$C$13701,MAX(1,ROW()-設定!$B$24)):INDEX($C$1:$C$13701,MAX(1,ROW()-1))),$C4525&gt;MAX(INDEX($C$1:$C$13701,MIN(13701,ROW()+1)):INDEX($C$1:$C$13701,MIN(13701,ROW()+設定!$B$24))),$C4525&gt;=設定!$B$32,$C4525&gt;=MAX(MIN(INDEX($C$1:$C$13701,MAX(1,ROW()-設定!$B$26)):INDEX($C$1:$C$13701,MAX(1,ROW()-1))),MIN(INDEX($C$1:$C$13701,MIN(13701,ROW()+1)):INDEX($C$1:$C$13701,MIN(13701,ROW()+設定!$B$26))))*10^(設定!$B$27/20)),1,0))</f>
        <v>0</v>
      </c>
      <c r="G4525" s="33" t="n">
        <f aca="false">$G4524+IF($F4525=1,1,0)</f>
        <v>2</v>
      </c>
      <c r="H4525" s="0" t="str">
        <f aca="false">IF($F4525=1,$G4525,"")</f>
        <v/>
      </c>
    </row>
    <row r="4526" customFormat="false" ht="15" hidden="false" customHeight="false" outlineLevel="0" collapsed="false">
      <c r="A4526" s="30" t="n">
        <v>706.875</v>
      </c>
      <c r="B4526" s="31" t="n">
        <v>-0.3616</v>
      </c>
      <c r="C4526" s="32" t="n">
        <f aca="false">IF($A4526="","",IF(設定!$B$21="dB",10^($B4526/20),ABS($B4526)))</f>
        <v>0.959223919664809</v>
      </c>
      <c r="D4526" s="32" t="n">
        <f aca="false">IF($A4526="","",$A4526^2)</f>
        <v>499672.265625</v>
      </c>
      <c r="E4526" s="32" t="n">
        <f aca="false">IF($A4526="","",IF($C4526&lt;=0,"",1/$C4526^2))</f>
        <v>1.08682595134692</v>
      </c>
      <c r="F4526" s="33" t="n">
        <f aca="false">IF(OR(ROW()-設定!$B$30&lt;2,ROW()+設定!$B$30&gt;13701,N($A4526)&lt;=0,N(INDEX($A$2:$A$13701,MIN(13700,MAX(1,ROW()-1+設定!$B$30))))&lt;=0,$A4526&lt;設定!$B$28,$A4526&gt;設定!$B$29),0,IF(AND($C4526&gt;=MAX(INDEX($C$1:$C$13701,MAX(1,ROW()-設定!$B$24)):INDEX($C$1:$C$13701,MAX(1,ROW()-1))),$C4526&gt;MAX(INDEX($C$1:$C$13701,MIN(13701,ROW()+1)):INDEX($C$1:$C$13701,MIN(13701,ROW()+設定!$B$24))),$C4526&gt;=設定!$B$32,$C4526&gt;=MAX(MIN(INDEX($C$1:$C$13701,MAX(1,ROW()-設定!$B$26)):INDEX($C$1:$C$13701,MAX(1,ROW()-1))),MIN(INDEX($C$1:$C$13701,MIN(13701,ROW()+1)):INDEX($C$1:$C$13701,MIN(13701,ROW()+設定!$B$26))))*10^(設定!$B$27/20)),1,0))</f>
        <v>0</v>
      </c>
      <c r="G4526" s="33" t="n">
        <f aca="false">$G4525+IF($F4526=1,1,0)</f>
        <v>2</v>
      </c>
      <c r="H4526" s="0" t="str">
        <f aca="false">IF($F4526=1,$G4526,"")</f>
        <v/>
      </c>
    </row>
    <row r="4527" customFormat="false" ht="15" hidden="false" customHeight="false" outlineLevel="0" collapsed="false">
      <c r="A4527" s="30" t="n">
        <v>707.03125</v>
      </c>
      <c r="B4527" s="31" t="n">
        <v>-0.2725</v>
      </c>
      <c r="C4527" s="32" t="n">
        <f aca="false">IF($A4527="","",IF(設定!$B$21="dB",10^($B4527/20),ABS($B4527)))</f>
        <v>0.969114295638326</v>
      </c>
      <c r="D4527" s="32" t="n">
        <f aca="false">IF($A4527="","",$A4527^2)</f>
        <v>499893.188476563</v>
      </c>
      <c r="E4527" s="32" t="n">
        <f aca="false">IF($A4527="","",IF($C4527&lt;=0,"",1/$C4527^2))</f>
        <v>1.0647557645326</v>
      </c>
      <c r="F4527" s="33" t="n">
        <f aca="false">IF(OR(ROW()-設定!$B$30&lt;2,ROW()+設定!$B$30&gt;13701,N($A4527)&lt;=0,N(INDEX($A$2:$A$13701,MIN(13700,MAX(1,ROW()-1+設定!$B$30))))&lt;=0,$A4527&lt;設定!$B$28,$A4527&gt;設定!$B$29),0,IF(AND($C4527&gt;=MAX(INDEX($C$1:$C$13701,MAX(1,ROW()-設定!$B$24)):INDEX($C$1:$C$13701,MAX(1,ROW()-1))),$C4527&gt;MAX(INDEX($C$1:$C$13701,MIN(13701,ROW()+1)):INDEX($C$1:$C$13701,MIN(13701,ROW()+設定!$B$24))),$C4527&gt;=設定!$B$32,$C4527&gt;=MAX(MIN(INDEX($C$1:$C$13701,MAX(1,ROW()-設定!$B$26)):INDEX($C$1:$C$13701,MAX(1,ROW()-1))),MIN(INDEX($C$1:$C$13701,MIN(13701,ROW()+1)):INDEX($C$1:$C$13701,MIN(13701,ROW()+設定!$B$26))))*10^(設定!$B$27/20)),1,0))</f>
        <v>0</v>
      </c>
      <c r="G4527" s="33" t="n">
        <f aca="false">$G4526+IF($F4527=1,1,0)</f>
        <v>2</v>
      </c>
      <c r="H4527" s="0" t="str">
        <f aca="false">IF($F4527=1,$G4527,"")</f>
        <v/>
      </c>
    </row>
    <row r="4528" customFormat="false" ht="15" hidden="false" customHeight="false" outlineLevel="0" collapsed="false">
      <c r="A4528" s="30" t="n">
        <v>707.1875</v>
      </c>
      <c r="B4528" s="31" t="n">
        <v>-0.4214</v>
      </c>
      <c r="C4528" s="32" t="n">
        <f aca="false">IF($A4528="","",IF(設定!$B$21="dB",10^($B4528/20),ABS($B4528)))</f>
        <v>0.9526426038024</v>
      </c>
      <c r="D4528" s="32" t="n">
        <f aca="false">IF($A4528="","",$A4528^2)</f>
        <v>500114.16015625</v>
      </c>
      <c r="E4528" s="32" t="n">
        <f aca="false">IF($A4528="","",IF($C4528&lt;=0,"",1/$C4528^2))</f>
        <v>1.1018944611011</v>
      </c>
      <c r="F4528" s="33" t="n">
        <f aca="false">IF(OR(ROW()-設定!$B$30&lt;2,ROW()+設定!$B$30&gt;13701,N($A4528)&lt;=0,N(INDEX($A$2:$A$13701,MIN(13700,MAX(1,ROW()-1+設定!$B$30))))&lt;=0,$A4528&lt;設定!$B$28,$A4528&gt;設定!$B$29),0,IF(AND($C4528&gt;=MAX(INDEX($C$1:$C$13701,MAX(1,ROW()-設定!$B$24)):INDEX($C$1:$C$13701,MAX(1,ROW()-1))),$C4528&gt;MAX(INDEX($C$1:$C$13701,MIN(13701,ROW()+1)):INDEX($C$1:$C$13701,MIN(13701,ROW()+設定!$B$24))),$C4528&gt;=設定!$B$32,$C4528&gt;=MAX(MIN(INDEX($C$1:$C$13701,MAX(1,ROW()-設定!$B$26)):INDEX($C$1:$C$13701,MAX(1,ROW()-1))),MIN(INDEX($C$1:$C$13701,MIN(13701,ROW()+1)):INDEX($C$1:$C$13701,MIN(13701,ROW()+設定!$B$26))))*10^(設定!$B$27/20)),1,0))</f>
        <v>0</v>
      </c>
      <c r="G4528" s="33" t="n">
        <f aca="false">$G4527+IF($F4528=1,1,0)</f>
        <v>2</v>
      </c>
      <c r="H4528" s="0" t="str">
        <f aca="false">IF($F4528=1,$G4528,"")</f>
        <v/>
      </c>
    </row>
    <row r="4529" customFormat="false" ht="15" hidden="false" customHeight="false" outlineLevel="0" collapsed="false">
      <c r="A4529" s="30" t="n">
        <v>707.34375</v>
      </c>
      <c r="B4529" s="31" t="n">
        <v>-0.0267</v>
      </c>
      <c r="C4529" s="32" t="n">
        <f aca="false">IF($A4529="","",IF(設定!$B$21="dB",10^($B4529/20),ABS($B4529)))</f>
        <v>0.9969307686512</v>
      </c>
      <c r="D4529" s="32" t="n">
        <f aca="false">IF($A4529="","",$A4529^2)</f>
        <v>500335.180664063</v>
      </c>
      <c r="E4529" s="32" t="n">
        <f aca="false">IF($A4529="","",IF($C4529&lt;=0,"",1/$C4529^2))</f>
        <v>1.00616683933702</v>
      </c>
      <c r="F4529" s="33" t="n">
        <f aca="false">IF(OR(ROW()-設定!$B$30&lt;2,ROW()+設定!$B$30&gt;13701,N($A4529)&lt;=0,N(INDEX($A$2:$A$13701,MIN(13700,MAX(1,ROW()-1+設定!$B$30))))&lt;=0,$A4529&lt;設定!$B$28,$A4529&gt;設定!$B$29),0,IF(AND($C4529&gt;=MAX(INDEX($C$1:$C$13701,MAX(1,ROW()-設定!$B$24)):INDEX($C$1:$C$13701,MAX(1,ROW()-1))),$C4529&gt;MAX(INDEX($C$1:$C$13701,MIN(13701,ROW()+1)):INDEX($C$1:$C$13701,MIN(13701,ROW()+設定!$B$24))),$C4529&gt;=設定!$B$32,$C4529&gt;=MAX(MIN(INDEX($C$1:$C$13701,MAX(1,ROW()-設定!$B$26)):INDEX($C$1:$C$13701,MAX(1,ROW()-1))),MIN(INDEX($C$1:$C$13701,MIN(13701,ROW()+1)):INDEX($C$1:$C$13701,MIN(13701,ROW()+設定!$B$26))))*10^(設定!$B$27/20)),1,0))</f>
        <v>0</v>
      </c>
      <c r="G4529" s="33" t="n">
        <f aca="false">$G4528+IF($F4529=1,1,0)</f>
        <v>2</v>
      </c>
      <c r="H4529" s="0" t="str">
        <f aca="false">IF($F4529=1,$G4529,"")</f>
        <v/>
      </c>
    </row>
    <row r="4530" customFormat="false" ht="15" hidden="false" customHeight="false" outlineLevel="0" collapsed="false">
      <c r="A4530" s="30" t="n">
        <v>707.5</v>
      </c>
      <c r="B4530" s="31" t="n">
        <v>0.0456</v>
      </c>
      <c r="C4530" s="32" t="n">
        <f aca="false">IF($A4530="","",IF(設定!$B$21="dB",10^($B4530/20),ABS($B4530)))</f>
        <v>1.00526369885301</v>
      </c>
      <c r="D4530" s="32" t="n">
        <f aca="false">IF($A4530="","",$A4530^2)</f>
        <v>500556.25</v>
      </c>
      <c r="E4530" s="32" t="n">
        <f aca="false">IF($A4530="","",IF($C4530&lt;=0,"",1/$C4530^2))</f>
        <v>0.989555142329766</v>
      </c>
      <c r="F4530" s="33" t="n">
        <f aca="false">IF(OR(ROW()-設定!$B$30&lt;2,ROW()+設定!$B$30&gt;13701,N($A4530)&lt;=0,N(INDEX($A$2:$A$13701,MIN(13700,MAX(1,ROW()-1+設定!$B$30))))&lt;=0,$A4530&lt;設定!$B$28,$A4530&gt;設定!$B$29),0,IF(AND($C4530&gt;=MAX(INDEX($C$1:$C$13701,MAX(1,ROW()-設定!$B$24)):INDEX($C$1:$C$13701,MAX(1,ROW()-1))),$C4530&gt;MAX(INDEX($C$1:$C$13701,MIN(13701,ROW()+1)):INDEX($C$1:$C$13701,MIN(13701,ROW()+設定!$B$24))),$C4530&gt;=設定!$B$32,$C4530&gt;=MAX(MIN(INDEX($C$1:$C$13701,MAX(1,ROW()-設定!$B$26)):INDEX($C$1:$C$13701,MAX(1,ROW()-1))),MIN(INDEX($C$1:$C$13701,MIN(13701,ROW()+1)):INDEX($C$1:$C$13701,MIN(13701,ROW()+設定!$B$26))))*10^(設定!$B$27/20)),1,0))</f>
        <v>0</v>
      </c>
      <c r="G4530" s="33" t="n">
        <f aca="false">$G4529+IF($F4530=1,1,0)</f>
        <v>2</v>
      </c>
      <c r="H4530" s="0" t="str">
        <f aca="false">IF($F4530=1,$G4530,"")</f>
        <v/>
      </c>
    </row>
    <row r="4531" customFormat="false" ht="15" hidden="false" customHeight="false" outlineLevel="0" collapsed="false">
      <c r="A4531" s="30" t="n">
        <v>707.65625</v>
      </c>
      <c r="B4531" s="31" t="n">
        <v>-0.0555</v>
      </c>
      <c r="C4531" s="32" t="n">
        <f aca="false">IF($A4531="","",IF(設定!$B$21="dB",10^($B4531/20),ABS($B4531)))</f>
        <v>0.993630696921353</v>
      </c>
      <c r="D4531" s="32" t="n">
        <f aca="false">IF($A4531="","",$A4531^2)</f>
        <v>500777.368164063</v>
      </c>
      <c r="E4531" s="32" t="n">
        <f aca="false">IF($A4531="","",IF($C4531&lt;=0,"",1/$C4531^2))</f>
        <v>1.01286135207471</v>
      </c>
      <c r="F4531" s="33" t="n">
        <f aca="false">IF(OR(ROW()-設定!$B$30&lt;2,ROW()+設定!$B$30&gt;13701,N($A4531)&lt;=0,N(INDEX($A$2:$A$13701,MIN(13700,MAX(1,ROW()-1+設定!$B$30))))&lt;=0,$A4531&lt;設定!$B$28,$A4531&gt;設定!$B$29),0,IF(AND($C4531&gt;=MAX(INDEX($C$1:$C$13701,MAX(1,ROW()-設定!$B$24)):INDEX($C$1:$C$13701,MAX(1,ROW()-1))),$C4531&gt;MAX(INDEX($C$1:$C$13701,MIN(13701,ROW()+1)):INDEX($C$1:$C$13701,MIN(13701,ROW()+設定!$B$24))),$C4531&gt;=設定!$B$32,$C4531&gt;=MAX(MIN(INDEX($C$1:$C$13701,MAX(1,ROW()-設定!$B$26)):INDEX($C$1:$C$13701,MAX(1,ROW()-1))),MIN(INDEX($C$1:$C$13701,MIN(13701,ROW()+1)):INDEX($C$1:$C$13701,MIN(13701,ROW()+設定!$B$26))))*10^(設定!$B$27/20)),1,0))</f>
        <v>0</v>
      </c>
      <c r="G4531" s="33" t="n">
        <f aca="false">$G4530+IF($F4531=1,1,0)</f>
        <v>2</v>
      </c>
      <c r="H4531" s="0" t="str">
        <f aca="false">IF($F4531=1,$G4531,"")</f>
        <v/>
      </c>
    </row>
    <row r="4532" customFormat="false" ht="15" hidden="false" customHeight="false" outlineLevel="0" collapsed="false">
      <c r="A4532" s="30" t="n">
        <v>707.8125</v>
      </c>
      <c r="B4532" s="31" t="n">
        <v>0.0816</v>
      </c>
      <c r="C4532" s="32" t="n">
        <f aca="false">IF($A4532="","",IF(設定!$B$21="dB",10^($B4532/20),ABS($B4532)))</f>
        <v>1.00943881445284</v>
      </c>
      <c r="D4532" s="32" t="n">
        <f aca="false">IF($A4532="","",$A4532^2)</f>
        <v>500998.53515625</v>
      </c>
      <c r="E4532" s="32" t="n">
        <f aca="false">IF($A4532="","",IF($C4532&lt;=0,"",1/$C4532^2))</f>
        <v>0.981386320328848</v>
      </c>
      <c r="F4532" s="33" t="n">
        <f aca="false">IF(OR(ROW()-設定!$B$30&lt;2,ROW()+設定!$B$30&gt;13701,N($A4532)&lt;=0,N(INDEX($A$2:$A$13701,MIN(13700,MAX(1,ROW()-1+設定!$B$30))))&lt;=0,$A4532&lt;設定!$B$28,$A4532&gt;設定!$B$29),0,IF(AND($C4532&gt;=MAX(INDEX($C$1:$C$13701,MAX(1,ROW()-設定!$B$24)):INDEX($C$1:$C$13701,MAX(1,ROW()-1))),$C4532&gt;MAX(INDEX($C$1:$C$13701,MIN(13701,ROW()+1)):INDEX($C$1:$C$13701,MIN(13701,ROW()+設定!$B$24))),$C4532&gt;=設定!$B$32,$C4532&gt;=MAX(MIN(INDEX($C$1:$C$13701,MAX(1,ROW()-設定!$B$26)):INDEX($C$1:$C$13701,MAX(1,ROW()-1))),MIN(INDEX($C$1:$C$13701,MIN(13701,ROW()+1)):INDEX($C$1:$C$13701,MIN(13701,ROW()+設定!$B$26))))*10^(設定!$B$27/20)),1,0))</f>
        <v>0</v>
      </c>
      <c r="G4532" s="33" t="n">
        <f aca="false">$G4531+IF($F4532=1,1,0)</f>
        <v>2</v>
      </c>
      <c r="H4532" s="0" t="str">
        <f aca="false">IF($F4532=1,$G4532,"")</f>
        <v/>
      </c>
    </row>
    <row r="4533" customFormat="false" ht="15" hidden="false" customHeight="false" outlineLevel="0" collapsed="false">
      <c r="A4533" s="30" t="n">
        <v>707.96875</v>
      </c>
      <c r="B4533" s="31" t="n">
        <v>0.1765</v>
      </c>
      <c r="C4533" s="32" t="n">
        <f aca="false">IF($A4533="","",IF(設定!$B$21="dB",10^($B4533/20),ABS($B4533)))</f>
        <v>1.02052817657554</v>
      </c>
      <c r="D4533" s="32" t="n">
        <f aca="false">IF($A4533="","",$A4533^2)</f>
        <v>501219.750976563</v>
      </c>
      <c r="E4533" s="32" t="n">
        <f aca="false">IF($A4533="","",IF($C4533&lt;=0,"",1/$C4533^2))</f>
        <v>0.960174128713932</v>
      </c>
      <c r="F4533" s="33" t="n">
        <f aca="false">IF(OR(ROW()-設定!$B$30&lt;2,ROW()+設定!$B$30&gt;13701,N($A4533)&lt;=0,N(INDEX($A$2:$A$13701,MIN(13700,MAX(1,ROW()-1+設定!$B$30))))&lt;=0,$A4533&lt;設定!$B$28,$A4533&gt;設定!$B$29),0,IF(AND($C4533&gt;=MAX(INDEX($C$1:$C$13701,MAX(1,ROW()-設定!$B$24)):INDEX($C$1:$C$13701,MAX(1,ROW()-1))),$C4533&gt;MAX(INDEX($C$1:$C$13701,MIN(13701,ROW()+1)):INDEX($C$1:$C$13701,MIN(13701,ROW()+設定!$B$24))),$C4533&gt;=設定!$B$32,$C4533&gt;=MAX(MIN(INDEX($C$1:$C$13701,MAX(1,ROW()-設定!$B$26)):INDEX($C$1:$C$13701,MAX(1,ROW()-1))),MIN(INDEX($C$1:$C$13701,MIN(13701,ROW()+1)):INDEX($C$1:$C$13701,MIN(13701,ROW()+設定!$B$26))))*10^(設定!$B$27/20)),1,0))</f>
        <v>0</v>
      </c>
      <c r="G4533" s="33" t="n">
        <f aca="false">$G4532+IF($F4533=1,1,0)</f>
        <v>2</v>
      </c>
      <c r="H4533" s="0" t="str">
        <f aca="false">IF($F4533=1,$G4533,"")</f>
        <v/>
      </c>
    </row>
    <row r="4534" customFormat="false" ht="15" hidden="false" customHeight="false" outlineLevel="0" collapsed="false">
      <c r="A4534" s="30" t="n">
        <v>708.125</v>
      </c>
      <c r="B4534" s="31" t="n">
        <v>0.2985</v>
      </c>
      <c r="C4534" s="32" t="n">
        <f aca="false">IF($A4534="","",IF(設定!$B$21="dB",10^($B4534/20),ABS($B4534)))</f>
        <v>1.03496341939491</v>
      </c>
      <c r="D4534" s="32" t="n">
        <f aca="false">IF($A4534="","",$A4534^2)</f>
        <v>501441.015625</v>
      </c>
      <c r="E4534" s="32" t="n">
        <f aca="false">IF($A4534="","",IF($C4534&lt;=0,"",1/$C4534^2))</f>
        <v>0.933576691084765</v>
      </c>
      <c r="F4534" s="33" t="n">
        <f aca="false">IF(OR(ROW()-設定!$B$30&lt;2,ROW()+設定!$B$30&gt;13701,N($A4534)&lt;=0,N(INDEX($A$2:$A$13701,MIN(13700,MAX(1,ROW()-1+設定!$B$30))))&lt;=0,$A4534&lt;設定!$B$28,$A4534&gt;設定!$B$29),0,IF(AND($C4534&gt;=MAX(INDEX($C$1:$C$13701,MAX(1,ROW()-設定!$B$24)):INDEX($C$1:$C$13701,MAX(1,ROW()-1))),$C4534&gt;MAX(INDEX($C$1:$C$13701,MIN(13701,ROW()+1)):INDEX($C$1:$C$13701,MIN(13701,ROW()+設定!$B$24))),$C4534&gt;=設定!$B$32,$C4534&gt;=MAX(MIN(INDEX($C$1:$C$13701,MAX(1,ROW()-設定!$B$26)):INDEX($C$1:$C$13701,MAX(1,ROW()-1))),MIN(INDEX($C$1:$C$13701,MIN(13701,ROW()+1)):INDEX($C$1:$C$13701,MIN(13701,ROW()+設定!$B$26))))*10^(設定!$B$27/20)),1,0))</f>
        <v>0</v>
      </c>
      <c r="G4534" s="33" t="n">
        <f aca="false">$G4533+IF($F4534=1,1,0)</f>
        <v>2</v>
      </c>
      <c r="H4534" s="0" t="str">
        <f aca="false">IF($F4534=1,$G4534,"")</f>
        <v/>
      </c>
    </row>
    <row r="4535" customFormat="false" ht="15" hidden="false" customHeight="false" outlineLevel="0" collapsed="false">
      <c r="A4535" s="30" t="n">
        <v>708.28125</v>
      </c>
      <c r="B4535" s="31" t="n">
        <v>0.2737</v>
      </c>
      <c r="C4535" s="32" t="n">
        <f aca="false">IF($A4535="","",IF(設定!$B$21="dB",10^($B4535/20),ABS($B4535)))</f>
        <v>1.0320126007332</v>
      </c>
      <c r="D4535" s="32" t="n">
        <f aca="false">IF($A4535="","",$A4535^2)</f>
        <v>501662.329101563</v>
      </c>
      <c r="E4535" s="32" t="n">
        <f aca="false">IF($A4535="","",IF($C4535&lt;=0,"",1/$C4535^2))</f>
        <v>0.938923048139439</v>
      </c>
      <c r="F4535" s="33" t="n">
        <f aca="false">IF(OR(ROW()-設定!$B$30&lt;2,ROW()+設定!$B$30&gt;13701,N($A4535)&lt;=0,N(INDEX($A$2:$A$13701,MIN(13700,MAX(1,ROW()-1+設定!$B$30))))&lt;=0,$A4535&lt;設定!$B$28,$A4535&gt;設定!$B$29),0,IF(AND($C4535&gt;=MAX(INDEX($C$1:$C$13701,MAX(1,ROW()-設定!$B$24)):INDEX($C$1:$C$13701,MAX(1,ROW()-1))),$C4535&gt;MAX(INDEX($C$1:$C$13701,MIN(13701,ROW()+1)):INDEX($C$1:$C$13701,MIN(13701,ROW()+設定!$B$24))),$C4535&gt;=設定!$B$32,$C4535&gt;=MAX(MIN(INDEX($C$1:$C$13701,MAX(1,ROW()-設定!$B$26)):INDEX($C$1:$C$13701,MAX(1,ROW()-1))),MIN(INDEX($C$1:$C$13701,MIN(13701,ROW()+1)):INDEX($C$1:$C$13701,MIN(13701,ROW()+設定!$B$26))))*10^(設定!$B$27/20)),1,0))</f>
        <v>0</v>
      </c>
      <c r="G4535" s="33" t="n">
        <f aca="false">$G4534+IF($F4535=1,1,0)</f>
        <v>2</v>
      </c>
      <c r="H4535" s="0" t="str">
        <f aca="false">IF($F4535=1,$G4535,"")</f>
        <v/>
      </c>
    </row>
    <row r="4536" customFormat="false" ht="15" hidden="false" customHeight="false" outlineLevel="0" collapsed="false">
      <c r="A4536" s="30" t="n">
        <v>708.4375</v>
      </c>
      <c r="B4536" s="31" t="n">
        <v>0.5029</v>
      </c>
      <c r="C4536" s="32" t="n">
        <f aca="false">IF($A4536="","",IF(設定!$B$21="dB",10^($B4536/20),ABS($B4536)))</f>
        <v>1.05960744238905</v>
      </c>
      <c r="D4536" s="32" t="n">
        <f aca="false">IF($A4536="","",$A4536^2)</f>
        <v>501883.69140625</v>
      </c>
      <c r="E4536" s="32" t="n">
        <f aca="false">IF($A4536="","",IF($C4536&lt;=0,"",1/$C4536^2))</f>
        <v>0.890656004263265</v>
      </c>
      <c r="F4536" s="33" t="n">
        <f aca="false">IF(OR(ROW()-設定!$B$30&lt;2,ROW()+設定!$B$30&gt;13701,N($A4536)&lt;=0,N(INDEX($A$2:$A$13701,MIN(13700,MAX(1,ROW()-1+設定!$B$30))))&lt;=0,$A4536&lt;設定!$B$28,$A4536&gt;設定!$B$29),0,IF(AND($C4536&gt;=MAX(INDEX($C$1:$C$13701,MAX(1,ROW()-設定!$B$24)):INDEX($C$1:$C$13701,MAX(1,ROW()-1))),$C4536&gt;MAX(INDEX($C$1:$C$13701,MIN(13701,ROW()+1)):INDEX($C$1:$C$13701,MIN(13701,ROW()+設定!$B$24))),$C4536&gt;=設定!$B$32,$C4536&gt;=MAX(MIN(INDEX($C$1:$C$13701,MAX(1,ROW()-設定!$B$26)):INDEX($C$1:$C$13701,MAX(1,ROW()-1))),MIN(INDEX($C$1:$C$13701,MIN(13701,ROW()+1)):INDEX($C$1:$C$13701,MIN(13701,ROW()+設定!$B$26))))*10^(設定!$B$27/20)),1,0))</f>
        <v>0</v>
      </c>
      <c r="G4536" s="33" t="n">
        <f aca="false">$G4535+IF($F4536=1,1,0)</f>
        <v>2</v>
      </c>
      <c r="H4536" s="0" t="str">
        <f aca="false">IF($F4536=1,$G4536,"")</f>
        <v/>
      </c>
    </row>
    <row r="4537" customFormat="false" ht="15" hidden="false" customHeight="false" outlineLevel="0" collapsed="false">
      <c r="A4537" s="30" t="n">
        <v>708.59375</v>
      </c>
      <c r="B4537" s="31" t="n">
        <v>0.3599</v>
      </c>
      <c r="C4537" s="32" t="n">
        <f aca="false">IF($A4537="","",IF(設定!$B$21="dB",10^($B4537/20),ABS($B4537)))</f>
        <v>1.04230542933951</v>
      </c>
      <c r="D4537" s="32" t="n">
        <f aca="false">IF($A4537="","",$A4537^2)</f>
        <v>502105.102539063</v>
      </c>
      <c r="E4537" s="32" t="n">
        <f aca="false">IF($A4537="","",IF($C4537&lt;=0,"",1/$C4537^2))</f>
        <v>0.920470766131807</v>
      </c>
      <c r="F4537" s="33" t="n">
        <f aca="false">IF(OR(ROW()-設定!$B$30&lt;2,ROW()+設定!$B$30&gt;13701,N($A4537)&lt;=0,N(INDEX($A$2:$A$13701,MIN(13700,MAX(1,ROW()-1+設定!$B$30))))&lt;=0,$A4537&lt;設定!$B$28,$A4537&gt;設定!$B$29),0,IF(AND($C4537&gt;=MAX(INDEX($C$1:$C$13701,MAX(1,ROW()-設定!$B$24)):INDEX($C$1:$C$13701,MAX(1,ROW()-1))),$C4537&gt;MAX(INDEX($C$1:$C$13701,MIN(13701,ROW()+1)):INDEX($C$1:$C$13701,MIN(13701,ROW()+設定!$B$24))),$C4537&gt;=設定!$B$32,$C4537&gt;=MAX(MIN(INDEX($C$1:$C$13701,MAX(1,ROW()-設定!$B$26)):INDEX($C$1:$C$13701,MAX(1,ROW()-1))),MIN(INDEX($C$1:$C$13701,MIN(13701,ROW()+1)):INDEX($C$1:$C$13701,MIN(13701,ROW()+設定!$B$26))))*10^(設定!$B$27/20)),1,0))</f>
        <v>0</v>
      </c>
      <c r="G4537" s="33" t="n">
        <f aca="false">$G4536+IF($F4537=1,1,0)</f>
        <v>2</v>
      </c>
      <c r="H4537" s="0" t="str">
        <f aca="false">IF($F4537=1,$G4537,"")</f>
        <v/>
      </c>
    </row>
    <row r="4538" customFormat="false" ht="15" hidden="false" customHeight="false" outlineLevel="0" collapsed="false">
      <c r="A4538" s="30" t="n">
        <v>708.75</v>
      </c>
      <c r="B4538" s="31" t="n">
        <v>0.383</v>
      </c>
      <c r="C4538" s="32" t="n">
        <f aca="false">IF($A4538="","",IF(設定!$B$21="dB",10^($B4538/20),ABS($B4538)))</f>
        <v>1.0450811151222</v>
      </c>
      <c r="D4538" s="32" t="n">
        <f aca="false">IF($A4538="","",$A4538^2)</f>
        <v>502326.5625</v>
      </c>
      <c r="E4538" s="32" t="n">
        <f aca="false">IF($A4538="","",IF($C4538&lt;=0,"",1/$C4538^2))</f>
        <v>0.915587805975785</v>
      </c>
      <c r="F4538" s="33" t="n">
        <f aca="false">IF(OR(ROW()-設定!$B$30&lt;2,ROW()+設定!$B$30&gt;13701,N($A4538)&lt;=0,N(INDEX($A$2:$A$13701,MIN(13700,MAX(1,ROW()-1+設定!$B$30))))&lt;=0,$A4538&lt;設定!$B$28,$A4538&gt;設定!$B$29),0,IF(AND($C4538&gt;=MAX(INDEX($C$1:$C$13701,MAX(1,ROW()-設定!$B$24)):INDEX($C$1:$C$13701,MAX(1,ROW()-1))),$C4538&gt;MAX(INDEX($C$1:$C$13701,MIN(13701,ROW()+1)):INDEX($C$1:$C$13701,MIN(13701,ROW()+設定!$B$24))),$C4538&gt;=設定!$B$32,$C4538&gt;=MAX(MIN(INDEX($C$1:$C$13701,MAX(1,ROW()-設定!$B$26)):INDEX($C$1:$C$13701,MAX(1,ROW()-1))),MIN(INDEX($C$1:$C$13701,MIN(13701,ROW()+1)):INDEX($C$1:$C$13701,MIN(13701,ROW()+設定!$B$26))))*10^(設定!$B$27/20)),1,0))</f>
        <v>0</v>
      </c>
      <c r="G4538" s="33" t="n">
        <f aca="false">$G4537+IF($F4538=1,1,0)</f>
        <v>2</v>
      </c>
      <c r="H4538" s="0" t="str">
        <f aca="false">IF($F4538=1,$G4538,"")</f>
        <v/>
      </c>
    </row>
    <row r="4539" customFormat="false" ht="15" hidden="false" customHeight="false" outlineLevel="0" collapsed="false">
      <c r="A4539" s="30" t="n">
        <v>708.90625</v>
      </c>
      <c r="B4539" s="31" t="n">
        <v>0.4562</v>
      </c>
      <c r="C4539" s="32" t="n">
        <f aca="false">IF($A4539="","",IF(設定!$B$21="dB",10^($B4539/20),ABS($B4539)))</f>
        <v>1.05392571232612</v>
      </c>
      <c r="D4539" s="32" t="n">
        <f aca="false">IF($A4539="","",$A4539^2)</f>
        <v>502548.071289063</v>
      </c>
      <c r="E4539" s="32" t="n">
        <f aca="false">IF($A4539="","",IF($C4539&lt;=0,"",1/$C4539^2))</f>
        <v>0.900284970450016</v>
      </c>
      <c r="F4539" s="33" t="n">
        <f aca="false">IF(OR(ROW()-設定!$B$30&lt;2,ROW()+設定!$B$30&gt;13701,N($A4539)&lt;=0,N(INDEX($A$2:$A$13701,MIN(13700,MAX(1,ROW()-1+設定!$B$30))))&lt;=0,$A4539&lt;設定!$B$28,$A4539&gt;設定!$B$29),0,IF(AND($C4539&gt;=MAX(INDEX($C$1:$C$13701,MAX(1,ROW()-設定!$B$24)):INDEX($C$1:$C$13701,MAX(1,ROW()-1))),$C4539&gt;MAX(INDEX($C$1:$C$13701,MIN(13701,ROW()+1)):INDEX($C$1:$C$13701,MIN(13701,ROW()+設定!$B$24))),$C4539&gt;=設定!$B$32,$C4539&gt;=MAX(MIN(INDEX($C$1:$C$13701,MAX(1,ROW()-設定!$B$26)):INDEX($C$1:$C$13701,MAX(1,ROW()-1))),MIN(INDEX($C$1:$C$13701,MIN(13701,ROW()+1)):INDEX($C$1:$C$13701,MIN(13701,ROW()+設定!$B$26))))*10^(設定!$B$27/20)),1,0))</f>
        <v>0</v>
      </c>
      <c r="G4539" s="33" t="n">
        <f aca="false">$G4538+IF($F4539=1,1,0)</f>
        <v>2</v>
      </c>
      <c r="H4539" s="0" t="str">
        <f aca="false">IF($F4539=1,$G4539,"")</f>
        <v/>
      </c>
    </row>
    <row r="4540" customFormat="false" ht="15" hidden="false" customHeight="false" outlineLevel="0" collapsed="false">
      <c r="A4540" s="30" t="n">
        <v>709.0625</v>
      </c>
      <c r="B4540" s="31" t="n">
        <v>0.296</v>
      </c>
      <c r="C4540" s="32" t="n">
        <f aca="false">IF($A4540="","",IF(設定!$B$21="dB",10^($B4540/20),ABS($B4540)))</f>
        <v>1.03466557584244</v>
      </c>
      <c r="D4540" s="32" t="n">
        <f aca="false">IF($A4540="","",$A4540^2)</f>
        <v>502769.62890625</v>
      </c>
      <c r="E4540" s="32" t="n">
        <f aca="false">IF($A4540="","",IF($C4540&lt;=0,"",1/$C4540^2))</f>
        <v>0.934114255736479</v>
      </c>
      <c r="F4540" s="33" t="n">
        <f aca="false">IF(OR(ROW()-設定!$B$30&lt;2,ROW()+設定!$B$30&gt;13701,N($A4540)&lt;=0,N(INDEX($A$2:$A$13701,MIN(13700,MAX(1,ROW()-1+設定!$B$30))))&lt;=0,$A4540&lt;設定!$B$28,$A4540&gt;設定!$B$29),0,IF(AND($C4540&gt;=MAX(INDEX($C$1:$C$13701,MAX(1,ROW()-設定!$B$24)):INDEX($C$1:$C$13701,MAX(1,ROW()-1))),$C4540&gt;MAX(INDEX($C$1:$C$13701,MIN(13701,ROW()+1)):INDEX($C$1:$C$13701,MIN(13701,ROW()+設定!$B$24))),$C4540&gt;=設定!$B$32,$C4540&gt;=MAX(MIN(INDEX($C$1:$C$13701,MAX(1,ROW()-設定!$B$26)):INDEX($C$1:$C$13701,MAX(1,ROW()-1))),MIN(INDEX($C$1:$C$13701,MIN(13701,ROW()+1)):INDEX($C$1:$C$13701,MIN(13701,ROW()+設定!$B$26))))*10^(設定!$B$27/20)),1,0))</f>
        <v>0</v>
      </c>
      <c r="G4540" s="33" t="n">
        <f aca="false">$G4539+IF($F4540=1,1,0)</f>
        <v>2</v>
      </c>
      <c r="H4540" s="0" t="str">
        <f aca="false">IF($F4540=1,$G4540,"")</f>
        <v/>
      </c>
    </row>
    <row r="4541" customFormat="false" ht="15" hidden="false" customHeight="false" outlineLevel="0" collapsed="false">
      <c r="A4541" s="30" t="n">
        <v>709.21875</v>
      </c>
      <c r="B4541" s="31" t="n">
        <v>0.5379</v>
      </c>
      <c r="C4541" s="32" t="n">
        <f aca="false">IF($A4541="","",IF(設定!$B$21="dB",10^($B4541/20),ABS($B4541)))</f>
        <v>1.0638857699389</v>
      </c>
      <c r="D4541" s="32" t="n">
        <f aca="false">IF($A4541="","",$A4541^2)</f>
        <v>502991.235351563</v>
      </c>
      <c r="E4541" s="32" t="n">
        <f aca="false">IF($A4541="","",IF($C4541&lt;=0,"",1/$C4541^2))</f>
        <v>0.883507010662369</v>
      </c>
      <c r="F4541" s="33" t="n">
        <f aca="false">IF(OR(ROW()-設定!$B$30&lt;2,ROW()+設定!$B$30&gt;13701,N($A4541)&lt;=0,N(INDEX($A$2:$A$13701,MIN(13700,MAX(1,ROW()-1+設定!$B$30))))&lt;=0,$A4541&lt;設定!$B$28,$A4541&gt;設定!$B$29),0,IF(AND($C4541&gt;=MAX(INDEX($C$1:$C$13701,MAX(1,ROW()-設定!$B$24)):INDEX($C$1:$C$13701,MAX(1,ROW()-1))),$C4541&gt;MAX(INDEX($C$1:$C$13701,MIN(13701,ROW()+1)):INDEX($C$1:$C$13701,MIN(13701,ROW()+設定!$B$24))),$C4541&gt;=設定!$B$32,$C4541&gt;=MAX(MIN(INDEX($C$1:$C$13701,MAX(1,ROW()-設定!$B$26)):INDEX($C$1:$C$13701,MAX(1,ROW()-1))),MIN(INDEX($C$1:$C$13701,MIN(13701,ROW()+1)):INDEX($C$1:$C$13701,MIN(13701,ROW()+設定!$B$26))))*10^(設定!$B$27/20)),1,0))</f>
        <v>0</v>
      </c>
      <c r="G4541" s="33" t="n">
        <f aca="false">$G4540+IF($F4541=1,1,0)</f>
        <v>2</v>
      </c>
      <c r="H4541" s="0" t="str">
        <f aca="false">IF($F4541=1,$G4541,"")</f>
        <v/>
      </c>
    </row>
    <row r="4542" customFormat="false" ht="15" hidden="false" customHeight="false" outlineLevel="0" collapsed="false">
      <c r="A4542" s="30" t="n">
        <v>709.375</v>
      </c>
      <c r="B4542" s="31" t="n">
        <v>0.7855</v>
      </c>
      <c r="C4542" s="32" t="n">
        <f aca="false">IF($A4542="","",IF(設定!$B$21="dB",10^($B4542/20),ABS($B4542)))</f>
        <v>1.09464929072848</v>
      </c>
      <c r="D4542" s="32" t="n">
        <f aca="false">IF($A4542="","",$A4542^2)</f>
        <v>503212.890625</v>
      </c>
      <c r="E4542" s="32" t="n">
        <f aca="false">IF($A4542="","",IF($C4542&lt;=0,"",1/$C4542^2))</f>
        <v>0.83454546214924</v>
      </c>
      <c r="F4542" s="33" t="n">
        <f aca="false">IF(OR(ROW()-設定!$B$30&lt;2,ROW()+設定!$B$30&gt;13701,N($A4542)&lt;=0,N(INDEX($A$2:$A$13701,MIN(13700,MAX(1,ROW()-1+設定!$B$30))))&lt;=0,$A4542&lt;設定!$B$28,$A4542&gt;設定!$B$29),0,IF(AND($C4542&gt;=MAX(INDEX($C$1:$C$13701,MAX(1,ROW()-設定!$B$24)):INDEX($C$1:$C$13701,MAX(1,ROW()-1))),$C4542&gt;MAX(INDEX($C$1:$C$13701,MIN(13701,ROW()+1)):INDEX($C$1:$C$13701,MIN(13701,ROW()+設定!$B$24))),$C4542&gt;=設定!$B$32,$C4542&gt;=MAX(MIN(INDEX($C$1:$C$13701,MAX(1,ROW()-設定!$B$26)):INDEX($C$1:$C$13701,MAX(1,ROW()-1))),MIN(INDEX($C$1:$C$13701,MIN(13701,ROW()+1)):INDEX($C$1:$C$13701,MIN(13701,ROW()+設定!$B$26))))*10^(設定!$B$27/20)),1,0))</f>
        <v>0</v>
      </c>
      <c r="G4542" s="33" t="n">
        <f aca="false">$G4541+IF($F4542=1,1,0)</f>
        <v>2</v>
      </c>
      <c r="H4542" s="0" t="str">
        <f aca="false">IF($F4542=1,$G4542,"")</f>
        <v/>
      </c>
    </row>
    <row r="4543" customFormat="false" ht="15" hidden="false" customHeight="false" outlineLevel="0" collapsed="false">
      <c r="A4543" s="30" t="n">
        <v>709.53125</v>
      </c>
      <c r="B4543" s="31" t="n">
        <v>0.7662</v>
      </c>
      <c r="C4543" s="32" t="n">
        <f aca="false">IF($A4543="","",IF(設定!$B$21="dB",10^($B4543/20),ABS($B4543)))</f>
        <v>1.09221968618319</v>
      </c>
      <c r="D4543" s="32" t="n">
        <f aca="false">IF($A4543="","",$A4543^2)</f>
        <v>503434.594726563</v>
      </c>
      <c r="E4543" s="32" t="n">
        <f aca="false">IF($A4543="","",IF($C4543&lt;=0,"",1/$C4543^2))</f>
        <v>0.838262426151333</v>
      </c>
      <c r="F4543" s="33" t="n">
        <f aca="false">IF(OR(ROW()-設定!$B$30&lt;2,ROW()+設定!$B$30&gt;13701,N($A4543)&lt;=0,N(INDEX($A$2:$A$13701,MIN(13700,MAX(1,ROW()-1+設定!$B$30))))&lt;=0,$A4543&lt;設定!$B$28,$A4543&gt;設定!$B$29),0,IF(AND($C4543&gt;=MAX(INDEX($C$1:$C$13701,MAX(1,ROW()-設定!$B$24)):INDEX($C$1:$C$13701,MAX(1,ROW()-1))),$C4543&gt;MAX(INDEX($C$1:$C$13701,MIN(13701,ROW()+1)):INDEX($C$1:$C$13701,MIN(13701,ROW()+設定!$B$24))),$C4543&gt;=設定!$B$32,$C4543&gt;=MAX(MIN(INDEX($C$1:$C$13701,MAX(1,ROW()-設定!$B$26)):INDEX($C$1:$C$13701,MAX(1,ROW()-1))),MIN(INDEX($C$1:$C$13701,MIN(13701,ROW()+1)):INDEX($C$1:$C$13701,MIN(13701,ROW()+設定!$B$26))))*10^(設定!$B$27/20)),1,0))</f>
        <v>0</v>
      </c>
      <c r="G4543" s="33" t="n">
        <f aca="false">$G4542+IF($F4543=1,1,0)</f>
        <v>2</v>
      </c>
      <c r="H4543" s="0" t="str">
        <f aca="false">IF($F4543=1,$G4543,"")</f>
        <v/>
      </c>
    </row>
    <row r="4544" customFormat="false" ht="15" hidden="false" customHeight="false" outlineLevel="0" collapsed="false">
      <c r="A4544" s="30" t="n">
        <v>709.6875</v>
      </c>
      <c r="B4544" s="31" t="n">
        <v>0.7106</v>
      </c>
      <c r="C4544" s="32" t="n">
        <f aca="false">IF($A4544="","",IF(設定!$B$21="dB",10^($B4544/20),ABS($B4544)))</f>
        <v>1.08525051349323</v>
      </c>
      <c r="D4544" s="32" t="n">
        <f aca="false">IF($A4544="","",$A4544^2)</f>
        <v>503656.34765625</v>
      </c>
      <c r="E4544" s="32" t="n">
        <f aca="false">IF($A4544="","",IF($C4544&lt;=0,"",1/$C4544^2))</f>
        <v>0.849063164521839</v>
      </c>
      <c r="F4544" s="33" t="n">
        <f aca="false">IF(OR(ROW()-設定!$B$30&lt;2,ROW()+設定!$B$30&gt;13701,N($A4544)&lt;=0,N(INDEX($A$2:$A$13701,MIN(13700,MAX(1,ROW()-1+設定!$B$30))))&lt;=0,$A4544&lt;設定!$B$28,$A4544&gt;設定!$B$29),0,IF(AND($C4544&gt;=MAX(INDEX($C$1:$C$13701,MAX(1,ROW()-設定!$B$24)):INDEX($C$1:$C$13701,MAX(1,ROW()-1))),$C4544&gt;MAX(INDEX($C$1:$C$13701,MIN(13701,ROW()+1)):INDEX($C$1:$C$13701,MIN(13701,ROW()+設定!$B$24))),$C4544&gt;=設定!$B$32,$C4544&gt;=MAX(MIN(INDEX($C$1:$C$13701,MAX(1,ROW()-設定!$B$26)):INDEX($C$1:$C$13701,MAX(1,ROW()-1))),MIN(INDEX($C$1:$C$13701,MIN(13701,ROW()+1)):INDEX($C$1:$C$13701,MIN(13701,ROW()+設定!$B$26))))*10^(設定!$B$27/20)),1,0))</f>
        <v>0</v>
      </c>
      <c r="G4544" s="33" t="n">
        <f aca="false">$G4543+IF($F4544=1,1,0)</f>
        <v>2</v>
      </c>
      <c r="H4544" s="0" t="str">
        <f aca="false">IF($F4544=1,$G4544,"")</f>
        <v/>
      </c>
    </row>
    <row r="4545" customFormat="false" ht="15" hidden="false" customHeight="false" outlineLevel="0" collapsed="false">
      <c r="A4545" s="30" t="n">
        <v>709.84375</v>
      </c>
      <c r="B4545" s="31" t="n">
        <v>0.8899</v>
      </c>
      <c r="C4545" s="32" t="n">
        <f aca="false">IF($A4545="","",IF(設定!$B$21="dB",10^($B4545/20),ABS($B4545)))</f>
        <v>1.10788581029411</v>
      </c>
      <c r="D4545" s="32" t="n">
        <f aca="false">IF($A4545="","",$A4545^2)</f>
        <v>503878.149414063</v>
      </c>
      <c r="E4545" s="32" t="n">
        <f aca="false">IF($A4545="","",IF($C4545&lt;=0,"",1/$C4545^2))</f>
        <v>0.814723043496211</v>
      </c>
      <c r="F4545" s="33" t="n">
        <f aca="false">IF(OR(ROW()-設定!$B$30&lt;2,ROW()+設定!$B$30&gt;13701,N($A4545)&lt;=0,N(INDEX($A$2:$A$13701,MIN(13700,MAX(1,ROW()-1+設定!$B$30))))&lt;=0,$A4545&lt;設定!$B$28,$A4545&gt;設定!$B$29),0,IF(AND($C4545&gt;=MAX(INDEX($C$1:$C$13701,MAX(1,ROW()-設定!$B$24)):INDEX($C$1:$C$13701,MAX(1,ROW()-1))),$C4545&gt;MAX(INDEX($C$1:$C$13701,MIN(13701,ROW()+1)):INDEX($C$1:$C$13701,MIN(13701,ROW()+設定!$B$24))),$C4545&gt;=設定!$B$32,$C4545&gt;=MAX(MIN(INDEX($C$1:$C$13701,MAX(1,ROW()-設定!$B$26)):INDEX($C$1:$C$13701,MAX(1,ROW()-1))),MIN(INDEX($C$1:$C$13701,MIN(13701,ROW()+1)):INDEX($C$1:$C$13701,MIN(13701,ROW()+設定!$B$26))))*10^(設定!$B$27/20)),1,0))</f>
        <v>0</v>
      </c>
      <c r="G4545" s="33" t="n">
        <f aca="false">$G4544+IF($F4545=1,1,0)</f>
        <v>2</v>
      </c>
      <c r="H4545" s="0" t="str">
        <f aca="false">IF($F4545=1,$G4545,"")</f>
        <v/>
      </c>
    </row>
    <row r="4546" customFormat="false" ht="15" hidden="false" customHeight="false" outlineLevel="0" collapsed="false">
      <c r="A4546" s="30" t="n">
        <v>710</v>
      </c>
      <c r="B4546" s="31" t="n">
        <v>0.6977</v>
      </c>
      <c r="C4546" s="32" t="n">
        <f aca="false">IF($A4546="","",IF(設定!$B$21="dB",10^($B4546/20),ABS($B4546)))</f>
        <v>1.0836399311143</v>
      </c>
      <c r="D4546" s="32" t="n">
        <f aca="false">IF($A4546="","",$A4546^2)</f>
        <v>504100</v>
      </c>
      <c r="E4546" s="32" t="n">
        <f aca="false">IF($A4546="","",IF($C4546&lt;=0,"",1/$C4546^2))</f>
        <v>0.851588915667502</v>
      </c>
      <c r="F4546" s="33" t="n">
        <f aca="false">IF(OR(ROW()-設定!$B$30&lt;2,ROW()+設定!$B$30&gt;13701,N($A4546)&lt;=0,N(INDEX($A$2:$A$13701,MIN(13700,MAX(1,ROW()-1+設定!$B$30))))&lt;=0,$A4546&lt;設定!$B$28,$A4546&gt;設定!$B$29),0,IF(AND($C4546&gt;=MAX(INDEX($C$1:$C$13701,MAX(1,ROW()-設定!$B$24)):INDEX($C$1:$C$13701,MAX(1,ROW()-1))),$C4546&gt;MAX(INDEX($C$1:$C$13701,MIN(13701,ROW()+1)):INDEX($C$1:$C$13701,MIN(13701,ROW()+設定!$B$24))),$C4546&gt;=設定!$B$32,$C4546&gt;=MAX(MIN(INDEX($C$1:$C$13701,MAX(1,ROW()-設定!$B$26)):INDEX($C$1:$C$13701,MAX(1,ROW()-1))),MIN(INDEX($C$1:$C$13701,MIN(13701,ROW()+1)):INDEX($C$1:$C$13701,MIN(13701,ROW()+設定!$B$26))))*10^(設定!$B$27/20)),1,0))</f>
        <v>0</v>
      </c>
      <c r="G4546" s="33" t="n">
        <f aca="false">$G4545+IF($F4546=1,1,0)</f>
        <v>2</v>
      </c>
      <c r="H4546" s="0" t="str">
        <f aca="false">IF($F4546=1,$G4546,"")</f>
        <v/>
      </c>
    </row>
    <row r="4547" customFormat="false" ht="15" hidden="false" customHeight="false" outlineLevel="0" collapsed="false">
      <c r="A4547" s="30" t="n">
        <v>710.15625</v>
      </c>
      <c r="B4547" s="31" t="n">
        <v>0.936</v>
      </c>
      <c r="C4547" s="32" t="n">
        <f aca="false">IF($A4547="","",IF(設定!$B$21="dB",10^($B4547/20),ABS($B4547)))</f>
        <v>1.11378150013467</v>
      </c>
      <c r="D4547" s="32" t="n">
        <f aca="false">IF($A4547="","",$A4547^2)</f>
        <v>504321.899414063</v>
      </c>
      <c r="E4547" s="32" t="n">
        <f aca="false">IF($A4547="","",IF($C4547&lt;=0,"",1/$C4547^2))</f>
        <v>0.806120563863891</v>
      </c>
      <c r="F4547" s="33" t="n">
        <f aca="false">IF(OR(ROW()-設定!$B$30&lt;2,ROW()+設定!$B$30&gt;13701,N($A4547)&lt;=0,N(INDEX($A$2:$A$13701,MIN(13700,MAX(1,ROW()-1+設定!$B$30))))&lt;=0,$A4547&lt;設定!$B$28,$A4547&gt;設定!$B$29),0,IF(AND($C4547&gt;=MAX(INDEX($C$1:$C$13701,MAX(1,ROW()-設定!$B$24)):INDEX($C$1:$C$13701,MAX(1,ROW()-1))),$C4547&gt;MAX(INDEX($C$1:$C$13701,MIN(13701,ROW()+1)):INDEX($C$1:$C$13701,MIN(13701,ROW()+設定!$B$24))),$C4547&gt;=設定!$B$32,$C4547&gt;=MAX(MIN(INDEX($C$1:$C$13701,MAX(1,ROW()-設定!$B$26)):INDEX($C$1:$C$13701,MAX(1,ROW()-1))),MIN(INDEX($C$1:$C$13701,MIN(13701,ROW()+1)):INDEX($C$1:$C$13701,MIN(13701,ROW()+設定!$B$26))))*10^(設定!$B$27/20)),1,0))</f>
        <v>0</v>
      </c>
      <c r="G4547" s="33" t="n">
        <f aca="false">$G4546+IF($F4547=1,1,0)</f>
        <v>2</v>
      </c>
      <c r="H4547" s="0" t="str">
        <f aca="false">IF($F4547=1,$G4547,"")</f>
        <v/>
      </c>
    </row>
    <row r="4548" customFormat="false" ht="15" hidden="false" customHeight="false" outlineLevel="0" collapsed="false">
      <c r="A4548" s="30" t="n">
        <v>710.3125</v>
      </c>
      <c r="B4548" s="31" t="n">
        <v>1.0747</v>
      </c>
      <c r="C4548" s="32" t="n">
        <f aca="false">IF($A4548="","",IF(設定!$B$21="dB",10^($B4548/20),ABS($B4548)))</f>
        <v>1.13170960023176</v>
      </c>
      <c r="D4548" s="32" t="n">
        <f aca="false">IF($A4548="","",$A4548^2)</f>
        <v>504543.84765625</v>
      </c>
      <c r="E4548" s="32" t="n">
        <f aca="false">IF($A4548="","",IF($C4548&lt;=0,"",1/$C4548^2))</f>
        <v>0.780782372810692</v>
      </c>
      <c r="F4548" s="33" t="n">
        <f aca="false">IF(OR(ROW()-設定!$B$30&lt;2,ROW()+設定!$B$30&gt;13701,N($A4548)&lt;=0,N(INDEX($A$2:$A$13701,MIN(13700,MAX(1,ROW()-1+設定!$B$30))))&lt;=0,$A4548&lt;設定!$B$28,$A4548&gt;設定!$B$29),0,IF(AND($C4548&gt;=MAX(INDEX($C$1:$C$13701,MAX(1,ROW()-設定!$B$24)):INDEX($C$1:$C$13701,MAX(1,ROW()-1))),$C4548&gt;MAX(INDEX($C$1:$C$13701,MIN(13701,ROW()+1)):INDEX($C$1:$C$13701,MIN(13701,ROW()+設定!$B$24))),$C4548&gt;=設定!$B$32,$C4548&gt;=MAX(MIN(INDEX($C$1:$C$13701,MAX(1,ROW()-設定!$B$26)):INDEX($C$1:$C$13701,MAX(1,ROW()-1))),MIN(INDEX($C$1:$C$13701,MIN(13701,ROW()+1)):INDEX($C$1:$C$13701,MIN(13701,ROW()+設定!$B$26))))*10^(設定!$B$27/20)),1,0))</f>
        <v>0</v>
      </c>
      <c r="G4548" s="33" t="n">
        <f aca="false">$G4547+IF($F4548=1,1,0)</f>
        <v>2</v>
      </c>
      <c r="H4548" s="0" t="str">
        <f aca="false">IF($F4548=1,$G4548,"")</f>
        <v/>
      </c>
    </row>
    <row r="4549" customFormat="false" ht="15" hidden="false" customHeight="false" outlineLevel="0" collapsed="false">
      <c r="A4549" s="30" t="n">
        <v>710.46875</v>
      </c>
      <c r="B4549" s="31" t="n">
        <v>1.149</v>
      </c>
      <c r="C4549" s="32" t="n">
        <f aca="false">IF($A4549="","",IF(設定!$B$21="dB",10^($B4549/20),ABS($B4549)))</f>
        <v>1.14143188485172</v>
      </c>
      <c r="D4549" s="32" t="n">
        <f aca="false">IF($A4549="","",$A4549^2)</f>
        <v>504765.844726563</v>
      </c>
      <c r="E4549" s="32" t="n">
        <f aca="false">IF($A4549="","",IF($C4549&lt;=0,"",1/$C4549^2))</f>
        <v>0.767538201218377</v>
      </c>
      <c r="F4549" s="33" t="n">
        <f aca="false">IF(OR(ROW()-設定!$B$30&lt;2,ROW()+設定!$B$30&gt;13701,N($A4549)&lt;=0,N(INDEX($A$2:$A$13701,MIN(13700,MAX(1,ROW()-1+設定!$B$30))))&lt;=0,$A4549&lt;設定!$B$28,$A4549&gt;設定!$B$29),0,IF(AND($C4549&gt;=MAX(INDEX($C$1:$C$13701,MAX(1,ROW()-設定!$B$24)):INDEX($C$1:$C$13701,MAX(1,ROW()-1))),$C4549&gt;MAX(INDEX($C$1:$C$13701,MIN(13701,ROW()+1)):INDEX($C$1:$C$13701,MIN(13701,ROW()+設定!$B$24))),$C4549&gt;=設定!$B$32,$C4549&gt;=MAX(MIN(INDEX($C$1:$C$13701,MAX(1,ROW()-設定!$B$26)):INDEX($C$1:$C$13701,MAX(1,ROW()-1))),MIN(INDEX($C$1:$C$13701,MIN(13701,ROW()+1)):INDEX($C$1:$C$13701,MIN(13701,ROW()+設定!$B$26))))*10^(設定!$B$27/20)),1,0))</f>
        <v>0</v>
      </c>
      <c r="G4549" s="33" t="n">
        <f aca="false">$G4548+IF($F4549=1,1,0)</f>
        <v>2</v>
      </c>
      <c r="H4549" s="0" t="str">
        <f aca="false">IF($F4549=1,$G4549,"")</f>
        <v/>
      </c>
    </row>
    <row r="4550" customFormat="false" ht="15" hidden="false" customHeight="false" outlineLevel="0" collapsed="false">
      <c r="A4550" s="30" t="n">
        <v>710.625</v>
      </c>
      <c r="B4550" s="31" t="n">
        <v>1.0494</v>
      </c>
      <c r="C4550" s="32" t="n">
        <f aca="false">IF($A4550="","",IF(設定!$B$21="dB",10^($B4550/20),ABS($B4550)))</f>
        <v>1.12841798648243</v>
      </c>
      <c r="D4550" s="32" t="n">
        <f aca="false">IF($A4550="","",$A4550^2)</f>
        <v>504987.890625</v>
      </c>
      <c r="E4550" s="32" t="n">
        <f aca="false">IF($A4550="","",IF($C4550&lt;=0,"",1/$C4550^2))</f>
        <v>0.785344126416252</v>
      </c>
      <c r="F4550" s="33" t="n">
        <f aca="false">IF(OR(ROW()-設定!$B$30&lt;2,ROW()+設定!$B$30&gt;13701,N($A4550)&lt;=0,N(INDEX($A$2:$A$13701,MIN(13700,MAX(1,ROW()-1+設定!$B$30))))&lt;=0,$A4550&lt;設定!$B$28,$A4550&gt;設定!$B$29),0,IF(AND($C4550&gt;=MAX(INDEX($C$1:$C$13701,MAX(1,ROW()-設定!$B$24)):INDEX($C$1:$C$13701,MAX(1,ROW()-1))),$C4550&gt;MAX(INDEX($C$1:$C$13701,MIN(13701,ROW()+1)):INDEX($C$1:$C$13701,MIN(13701,ROW()+設定!$B$24))),$C4550&gt;=設定!$B$32,$C4550&gt;=MAX(MIN(INDEX($C$1:$C$13701,MAX(1,ROW()-設定!$B$26)):INDEX($C$1:$C$13701,MAX(1,ROW()-1))),MIN(INDEX($C$1:$C$13701,MIN(13701,ROW()+1)):INDEX($C$1:$C$13701,MIN(13701,ROW()+設定!$B$26))))*10^(設定!$B$27/20)),1,0))</f>
        <v>0</v>
      </c>
      <c r="G4550" s="33" t="n">
        <f aca="false">$G4549+IF($F4550=1,1,0)</f>
        <v>2</v>
      </c>
      <c r="H4550" s="0" t="str">
        <f aca="false">IF($F4550=1,$G4550,"")</f>
        <v/>
      </c>
    </row>
    <row r="4551" customFormat="false" ht="15" hidden="false" customHeight="false" outlineLevel="0" collapsed="false">
      <c r="A4551" s="30" t="n">
        <v>710.78125</v>
      </c>
      <c r="B4551" s="31" t="n">
        <v>1.2785</v>
      </c>
      <c r="C4551" s="32" t="n">
        <f aca="false">IF($A4551="","",IF(設定!$B$21="dB",10^($B4551/20),ABS($B4551)))</f>
        <v>1.15857725967336</v>
      </c>
      <c r="D4551" s="32" t="n">
        <f aca="false">IF($A4551="","",$A4551^2)</f>
        <v>505209.985351563</v>
      </c>
      <c r="E4551" s="32" t="n">
        <f aca="false">IF($A4551="","",IF($C4551&lt;=0,"",1/$C4551^2))</f>
        <v>0.744989239642859</v>
      </c>
      <c r="F4551" s="33" t="n">
        <f aca="false">IF(OR(ROW()-設定!$B$30&lt;2,ROW()+設定!$B$30&gt;13701,N($A4551)&lt;=0,N(INDEX($A$2:$A$13701,MIN(13700,MAX(1,ROW()-1+設定!$B$30))))&lt;=0,$A4551&lt;設定!$B$28,$A4551&gt;設定!$B$29),0,IF(AND($C4551&gt;=MAX(INDEX($C$1:$C$13701,MAX(1,ROW()-設定!$B$24)):INDEX($C$1:$C$13701,MAX(1,ROW()-1))),$C4551&gt;MAX(INDEX($C$1:$C$13701,MIN(13701,ROW()+1)):INDEX($C$1:$C$13701,MIN(13701,ROW()+設定!$B$24))),$C4551&gt;=設定!$B$32,$C4551&gt;=MAX(MIN(INDEX($C$1:$C$13701,MAX(1,ROW()-設定!$B$26)):INDEX($C$1:$C$13701,MAX(1,ROW()-1))),MIN(INDEX($C$1:$C$13701,MIN(13701,ROW()+1)):INDEX($C$1:$C$13701,MIN(13701,ROW()+設定!$B$26))))*10^(設定!$B$27/20)),1,0))</f>
        <v>0</v>
      </c>
      <c r="G4551" s="33" t="n">
        <f aca="false">$G4550+IF($F4551=1,1,0)</f>
        <v>2</v>
      </c>
      <c r="H4551" s="0" t="str">
        <f aca="false">IF($F4551=1,$G4551,"")</f>
        <v/>
      </c>
    </row>
    <row r="4552" customFormat="false" ht="15" hidden="false" customHeight="false" outlineLevel="0" collapsed="false">
      <c r="A4552" s="30" t="n">
        <v>710.9375</v>
      </c>
      <c r="B4552" s="31" t="n">
        <v>1.4289</v>
      </c>
      <c r="C4552" s="32" t="n">
        <f aca="false">IF($A4552="","",IF(設定!$B$21="dB",10^($B4552/20),ABS($B4552)))</f>
        <v>1.17881322631341</v>
      </c>
      <c r="D4552" s="32" t="n">
        <f aca="false">IF($A4552="","",$A4552^2)</f>
        <v>505432.12890625</v>
      </c>
      <c r="E4552" s="32" t="n">
        <f aca="false">IF($A4552="","",IF($C4552&lt;=0,"",1/$C4552^2))</f>
        <v>0.719631226257153</v>
      </c>
      <c r="F4552" s="33" t="n">
        <f aca="false">IF(OR(ROW()-設定!$B$30&lt;2,ROW()+設定!$B$30&gt;13701,N($A4552)&lt;=0,N(INDEX($A$2:$A$13701,MIN(13700,MAX(1,ROW()-1+設定!$B$30))))&lt;=0,$A4552&lt;設定!$B$28,$A4552&gt;設定!$B$29),0,IF(AND($C4552&gt;=MAX(INDEX($C$1:$C$13701,MAX(1,ROW()-設定!$B$24)):INDEX($C$1:$C$13701,MAX(1,ROW()-1))),$C4552&gt;MAX(INDEX($C$1:$C$13701,MIN(13701,ROW()+1)):INDEX($C$1:$C$13701,MIN(13701,ROW()+設定!$B$24))),$C4552&gt;=設定!$B$32,$C4552&gt;=MAX(MIN(INDEX($C$1:$C$13701,MAX(1,ROW()-設定!$B$26)):INDEX($C$1:$C$13701,MAX(1,ROW()-1))),MIN(INDEX($C$1:$C$13701,MIN(13701,ROW()+1)):INDEX($C$1:$C$13701,MIN(13701,ROW()+設定!$B$26))))*10^(設定!$B$27/20)),1,0))</f>
        <v>0</v>
      </c>
      <c r="G4552" s="33" t="n">
        <f aca="false">$G4551+IF($F4552=1,1,0)</f>
        <v>2</v>
      </c>
      <c r="H4552" s="0" t="str">
        <f aca="false">IF($F4552=1,$G4552,"")</f>
        <v/>
      </c>
    </row>
    <row r="4553" customFormat="false" ht="15" hidden="false" customHeight="false" outlineLevel="0" collapsed="false">
      <c r="A4553" s="30" t="n">
        <v>711.09375</v>
      </c>
      <c r="B4553" s="31" t="n">
        <v>1.2443</v>
      </c>
      <c r="C4553" s="32" t="n">
        <f aca="false">IF($A4553="","",IF(設定!$B$21="dB",10^($B4553/20),ABS($B4553)))</f>
        <v>1.15402442290826</v>
      </c>
      <c r="D4553" s="32" t="n">
        <f aca="false">IF($A4553="","",$A4553^2)</f>
        <v>505654.321289063</v>
      </c>
      <c r="E4553" s="32" t="n">
        <f aca="false">IF($A4553="","",IF($C4553&lt;=0,"",1/$C4553^2))</f>
        <v>0.750879071773816</v>
      </c>
      <c r="F4553" s="33" t="n">
        <f aca="false">IF(OR(ROW()-設定!$B$30&lt;2,ROW()+設定!$B$30&gt;13701,N($A4553)&lt;=0,N(INDEX($A$2:$A$13701,MIN(13700,MAX(1,ROW()-1+設定!$B$30))))&lt;=0,$A4553&lt;設定!$B$28,$A4553&gt;設定!$B$29),0,IF(AND($C4553&gt;=MAX(INDEX($C$1:$C$13701,MAX(1,ROW()-設定!$B$24)):INDEX($C$1:$C$13701,MAX(1,ROW()-1))),$C4553&gt;MAX(INDEX($C$1:$C$13701,MIN(13701,ROW()+1)):INDEX($C$1:$C$13701,MIN(13701,ROW()+設定!$B$24))),$C4553&gt;=設定!$B$32,$C4553&gt;=MAX(MIN(INDEX($C$1:$C$13701,MAX(1,ROW()-設定!$B$26)):INDEX($C$1:$C$13701,MAX(1,ROW()-1))),MIN(INDEX($C$1:$C$13701,MIN(13701,ROW()+1)):INDEX($C$1:$C$13701,MIN(13701,ROW()+設定!$B$26))))*10^(設定!$B$27/20)),1,0))</f>
        <v>0</v>
      </c>
      <c r="G4553" s="33" t="n">
        <f aca="false">$G4552+IF($F4553=1,1,0)</f>
        <v>2</v>
      </c>
      <c r="H4553" s="0" t="str">
        <f aca="false">IF($F4553=1,$G4553,"")</f>
        <v/>
      </c>
    </row>
    <row r="4554" customFormat="false" ht="15" hidden="false" customHeight="false" outlineLevel="0" collapsed="false">
      <c r="A4554" s="30" t="n">
        <v>711.25</v>
      </c>
      <c r="B4554" s="31" t="n">
        <v>1.4182</v>
      </c>
      <c r="C4554" s="32" t="n">
        <f aca="false">IF($A4554="","",IF(設定!$B$21="dB",10^($B4554/20),ABS($B4554)))</f>
        <v>1.17736196038902</v>
      </c>
      <c r="D4554" s="32" t="n">
        <f aca="false">IF($A4554="","",$A4554^2)</f>
        <v>505876.5625</v>
      </c>
      <c r="E4554" s="32" t="n">
        <f aca="false">IF($A4554="","",IF($C4554&lt;=0,"",1/$C4554^2))</f>
        <v>0.721406415167682</v>
      </c>
      <c r="F4554" s="33" t="n">
        <f aca="false">IF(OR(ROW()-設定!$B$30&lt;2,ROW()+設定!$B$30&gt;13701,N($A4554)&lt;=0,N(INDEX($A$2:$A$13701,MIN(13700,MAX(1,ROW()-1+設定!$B$30))))&lt;=0,$A4554&lt;設定!$B$28,$A4554&gt;設定!$B$29),0,IF(AND($C4554&gt;=MAX(INDEX($C$1:$C$13701,MAX(1,ROW()-設定!$B$24)):INDEX($C$1:$C$13701,MAX(1,ROW()-1))),$C4554&gt;MAX(INDEX($C$1:$C$13701,MIN(13701,ROW()+1)):INDEX($C$1:$C$13701,MIN(13701,ROW()+設定!$B$24))),$C4554&gt;=設定!$B$32,$C4554&gt;=MAX(MIN(INDEX($C$1:$C$13701,MAX(1,ROW()-設定!$B$26)):INDEX($C$1:$C$13701,MAX(1,ROW()-1))),MIN(INDEX($C$1:$C$13701,MIN(13701,ROW()+1)):INDEX($C$1:$C$13701,MIN(13701,ROW()+設定!$B$26))))*10^(設定!$B$27/20)),1,0))</f>
        <v>0</v>
      </c>
      <c r="G4554" s="33" t="n">
        <f aca="false">$G4553+IF($F4554=1,1,0)</f>
        <v>2</v>
      </c>
      <c r="H4554" s="0" t="str">
        <f aca="false">IF($F4554=1,$G4554,"")</f>
        <v/>
      </c>
    </row>
    <row r="4555" customFormat="false" ht="15" hidden="false" customHeight="false" outlineLevel="0" collapsed="false">
      <c r="A4555" s="30" t="n">
        <v>711.40625</v>
      </c>
      <c r="B4555" s="31" t="n">
        <v>1.2322</v>
      </c>
      <c r="C4555" s="32" t="n">
        <f aca="false">IF($A4555="","",IF(設定!$B$21="dB",10^($B4555/20),ABS($B4555)))</f>
        <v>1.15241791229705</v>
      </c>
      <c r="D4555" s="32" t="n">
        <f aca="false">IF($A4555="","",$A4555^2)</f>
        <v>506098.852539063</v>
      </c>
      <c r="E4555" s="32" t="n">
        <f aca="false">IF($A4555="","",IF($C4555&lt;=0,"",1/$C4555^2))</f>
        <v>0.752974034013416</v>
      </c>
      <c r="F4555" s="33" t="n">
        <f aca="false">IF(OR(ROW()-設定!$B$30&lt;2,ROW()+設定!$B$30&gt;13701,N($A4555)&lt;=0,N(INDEX($A$2:$A$13701,MIN(13700,MAX(1,ROW()-1+設定!$B$30))))&lt;=0,$A4555&lt;設定!$B$28,$A4555&gt;設定!$B$29),0,IF(AND($C4555&gt;=MAX(INDEX($C$1:$C$13701,MAX(1,ROW()-設定!$B$24)):INDEX($C$1:$C$13701,MAX(1,ROW()-1))),$C4555&gt;MAX(INDEX($C$1:$C$13701,MIN(13701,ROW()+1)):INDEX($C$1:$C$13701,MIN(13701,ROW()+設定!$B$24))),$C4555&gt;=設定!$B$32,$C4555&gt;=MAX(MIN(INDEX($C$1:$C$13701,MAX(1,ROW()-設定!$B$26)):INDEX($C$1:$C$13701,MAX(1,ROW()-1))),MIN(INDEX($C$1:$C$13701,MIN(13701,ROW()+1)):INDEX($C$1:$C$13701,MIN(13701,ROW()+設定!$B$26))))*10^(設定!$B$27/20)),1,0))</f>
        <v>0</v>
      </c>
      <c r="G4555" s="33" t="n">
        <f aca="false">$G4554+IF($F4555=1,1,0)</f>
        <v>2</v>
      </c>
      <c r="H4555" s="0" t="str">
        <f aca="false">IF($F4555=1,$G4555,"")</f>
        <v/>
      </c>
    </row>
    <row r="4556" customFormat="false" ht="15" hidden="false" customHeight="false" outlineLevel="0" collapsed="false">
      <c r="A4556" s="30" t="n">
        <v>711.5625</v>
      </c>
      <c r="B4556" s="31" t="n">
        <v>1.2386</v>
      </c>
      <c r="C4556" s="32" t="n">
        <f aca="false">IF($A4556="","",IF(設定!$B$21="dB",10^($B4556/20),ABS($B4556)))</f>
        <v>1.15326735810386</v>
      </c>
      <c r="D4556" s="32" t="n">
        <f aca="false">IF($A4556="","",$A4556^2)</f>
        <v>506321.19140625</v>
      </c>
      <c r="E4556" s="32" t="n">
        <f aca="false">IF($A4556="","",IF($C4556&lt;=0,"",1/$C4556^2))</f>
        <v>0.751865227669662</v>
      </c>
      <c r="F4556" s="33" t="n">
        <f aca="false">IF(OR(ROW()-設定!$B$30&lt;2,ROW()+設定!$B$30&gt;13701,N($A4556)&lt;=0,N(INDEX($A$2:$A$13701,MIN(13700,MAX(1,ROW()-1+設定!$B$30))))&lt;=0,$A4556&lt;設定!$B$28,$A4556&gt;設定!$B$29),0,IF(AND($C4556&gt;=MAX(INDEX($C$1:$C$13701,MAX(1,ROW()-設定!$B$24)):INDEX($C$1:$C$13701,MAX(1,ROW()-1))),$C4556&gt;MAX(INDEX($C$1:$C$13701,MIN(13701,ROW()+1)):INDEX($C$1:$C$13701,MIN(13701,ROW()+設定!$B$24))),$C4556&gt;=設定!$B$32,$C4556&gt;=MAX(MIN(INDEX($C$1:$C$13701,MAX(1,ROW()-設定!$B$26)):INDEX($C$1:$C$13701,MAX(1,ROW()-1))),MIN(INDEX($C$1:$C$13701,MIN(13701,ROW()+1)):INDEX($C$1:$C$13701,MIN(13701,ROW()+設定!$B$26))))*10^(設定!$B$27/20)),1,0))</f>
        <v>0</v>
      </c>
      <c r="G4556" s="33" t="n">
        <f aca="false">$G4555+IF($F4556=1,1,0)</f>
        <v>2</v>
      </c>
      <c r="H4556" s="0" t="str">
        <f aca="false">IF($F4556=1,$G4556,"")</f>
        <v/>
      </c>
    </row>
    <row r="4557" customFormat="false" ht="15" hidden="false" customHeight="false" outlineLevel="0" collapsed="false">
      <c r="A4557" s="30" t="n">
        <v>711.71875</v>
      </c>
      <c r="B4557" s="31" t="n">
        <v>1.5615</v>
      </c>
      <c r="C4557" s="32" t="n">
        <f aca="false">IF($A4557="","",IF(設定!$B$21="dB",10^($B4557/20),ABS($B4557)))</f>
        <v>1.19694721892164</v>
      </c>
      <c r="D4557" s="32" t="n">
        <f aca="false">IF($A4557="","",$A4557^2)</f>
        <v>506543.579101563</v>
      </c>
      <c r="E4557" s="32" t="n">
        <f aca="false">IF($A4557="","",IF($C4557&lt;=0,"",1/$C4557^2))</f>
        <v>0.697991284790633</v>
      </c>
      <c r="F4557" s="33" t="n">
        <f aca="false">IF(OR(ROW()-設定!$B$30&lt;2,ROW()+設定!$B$30&gt;13701,N($A4557)&lt;=0,N(INDEX($A$2:$A$13701,MIN(13700,MAX(1,ROW()-1+設定!$B$30))))&lt;=0,$A4557&lt;設定!$B$28,$A4557&gt;設定!$B$29),0,IF(AND($C4557&gt;=MAX(INDEX($C$1:$C$13701,MAX(1,ROW()-設定!$B$24)):INDEX($C$1:$C$13701,MAX(1,ROW()-1))),$C4557&gt;MAX(INDEX($C$1:$C$13701,MIN(13701,ROW()+1)):INDEX($C$1:$C$13701,MIN(13701,ROW()+設定!$B$24))),$C4557&gt;=設定!$B$32,$C4557&gt;=MAX(MIN(INDEX($C$1:$C$13701,MAX(1,ROW()-設定!$B$26)):INDEX($C$1:$C$13701,MAX(1,ROW()-1))),MIN(INDEX($C$1:$C$13701,MIN(13701,ROW()+1)):INDEX($C$1:$C$13701,MIN(13701,ROW()+設定!$B$26))))*10^(設定!$B$27/20)),1,0))</f>
        <v>0</v>
      </c>
      <c r="G4557" s="33" t="n">
        <f aca="false">$G4556+IF($F4557=1,1,0)</f>
        <v>2</v>
      </c>
      <c r="H4557" s="0" t="str">
        <f aca="false">IF($F4557=1,$G4557,"")</f>
        <v/>
      </c>
    </row>
    <row r="4558" customFormat="false" ht="15" hidden="false" customHeight="false" outlineLevel="0" collapsed="false">
      <c r="A4558" s="30" t="n">
        <v>711.875</v>
      </c>
      <c r="B4558" s="31" t="n">
        <v>1.5539</v>
      </c>
      <c r="C4558" s="32" t="n">
        <f aca="false">IF($A4558="","",IF(設定!$B$21="dB",10^($B4558/20),ABS($B4558)))</f>
        <v>1.195900369303</v>
      </c>
      <c r="D4558" s="32" t="n">
        <f aca="false">IF($A4558="","",$A4558^2)</f>
        <v>506766.015625</v>
      </c>
      <c r="E4558" s="32" t="n">
        <f aca="false">IF($A4558="","",IF($C4558&lt;=0,"",1/$C4558^2))</f>
        <v>0.699213814259158</v>
      </c>
      <c r="F4558" s="33" t="n">
        <f aca="false">IF(OR(ROW()-設定!$B$30&lt;2,ROW()+設定!$B$30&gt;13701,N($A4558)&lt;=0,N(INDEX($A$2:$A$13701,MIN(13700,MAX(1,ROW()-1+設定!$B$30))))&lt;=0,$A4558&lt;設定!$B$28,$A4558&gt;設定!$B$29),0,IF(AND($C4558&gt;=MAX(INDEX($C$1:$C$13701,MAX(1,ROW()-設定!$B$24)):INDEX($C$1:$C$13701,MAX(1,ROW()-1))),$C4558&gt;MAX(INDEX($C$1:$C$13701,MIN(13701,ROW()+1)):INDEX($C$1:$C$13701,MIN(13701,ROW()+設定!$B$24))),$C4558&gt;=設定!$B$32,$C4558&gt;=MAX(MIN(INDEX($C$1:$C$13701,MAX(1,ROW()-設定!$B$26)):INDEX($C$1:$C$13701,MAX(1,ROW()-1))),MIN(INDEX($C$1:$C$13701,MIN(13701,ROW()+1)):INDEX($C$1:$C$13701,MIN(13701,ROW()+設定!$B$26))))*10^(設定!$B$27/20)),1,0))</f>
        <v>0</v>
      </c>
      <c r="G4558" s="33" t="n">
        <f aca="false">$G4557+IF($F4558=1,1,0)</f>
        <v>2</v>
      </c>
      <c r="H4558" s="0" t="str">
        <f aca="false">IF($F4558=1,$G4558,"")</f>
        <v/>
      </c>
    </row>
    <row r="4559" customFormat="false" ht="15" hidden="false" customHeight="false" outlineLevel="0" collapsed="false">
      <c r="A4559" s="30" t="n">
        <v>712.03125</v>
      </c>
      <c r="B4559" s="31" t="n">
        <v>1.6184</v>
      </c>
      <c r="C4559" s="32" t="n">
        <f aca="false">IF($A4559="","",IF(設定!$B$21="dB",10^($B4559/20),ABS($B4559)))</f>
        <v>1.20481398499185</v>
      </c>
      <c r="D4559" s="32" t="n">
        <f aca="false">IF($A4559="","",$A4559^2)</f>
        <v>506988.500976563</v>
      </c>
      <c r="E4559" s="32" t="n">
        <f aca="false">IF($A4559="","",IF($C4559&lt;=0,"",1/$C4559^2))</f>
        <v>0.68890605196681</v>
      </c>
      <c r="F4559" s="33" t="n">
        <f aca="false">IF(OR(ROW()-設定!$B$30&lt;2,ROW()+設定!$B$30&gt;13701,N($A4559)&lt;=0,N(INDEX($A$2:$A$13701,MIN(13700,MAX(1,ROW()-1+設定!$B$30))))&lt;=0,$A4559&lt;設定!$B$28,$A4559&gt;設定!$B$29),0,IF(AND($C4559&gt;=MAX(INDEX($C$1:$C$13701,MAX(1,ROW()-設定!$B$24)):INDEX($C$1:$C$13701,MAX(1,ROW()-1))),$C4559&gt;MAX(INDEX($C$1:$C$13701,MIN(13701,ROW()+1)):INDEX($C$1:$C$13701,MIN(13701,ROW()+設定!$B$24))),$C4559&gt;=設定!$B$32,$C4559&gt;=MAX(MIN(INDEX($C$1:$C$13701,MAX(1,ROW()-設定!$B$26)):INDEX($C$1:$C$13701,MAX(1,ROW()-1))),MIN(INDEX($C$1:$C$13701,MIN(13701,ROW()+1)):INDEX($C$1:$C$13701,MIN(13701,ROW()+設定!$B$26))))*10^(設定!$B$27/20)),1,0))</f>
        <v>0</v>
      </c>
      <c r="G4559" s="33" t="n">
        <f aca="false">$G4558+IF($F4559=1,1,0)</f>
        <v>2</v>
      </c>
      <c r="H4559" s="0" t="str">
        <f aca="false">IF($F4559=1,$G4559,"")</f>
        <v/>
      </c>
    </row>
    <row r="4560" customFormat="false" ht="15" hidden="false" customHeight="false" outlineLevel="0" collapsed="false">
      <c r="A4560" s="30" t="n">
        <v>712.1875</v>
      </c>
      <c r="B4560" s="31" t="n">
        <v>1.5856</v>
      </c>
      <c r="C4560" s="32" t="n">
        <f aca="false">IF($A4560="","",IF(設定!$B$21="dB",10^($B4560/20),ABS($B4560)))</f>
        <v>1.20027289828025</v>
      </c>
      <c r="D4560" s="32" t="n">
        <f aca="false">IF($A4560="","",$A4560^2)</f>
        <v>507211.03515625</v>
      </c>
      <c r="E4560" s="32" t="n">
        <f aca="false">IF($A4560="","",IF($C4560&lt;=0,"",1/$C4560^2))</f>
        <v>0.694128697665943</v>
      </c>
      <c r="F4560" s="33" t="n">
        <f aca="false">IF(OR(ROW()-設定!$B$30&lt;2,ROW()+設定!$B$30&gt;13701,N($A4560)&lt;=0,N(INDEX($A$2:$A$13701,MIN(13700,MAX(1,ROW()-1+設定!$B$30))))&lt;=0,$A4560&lt;設定!$B$28,$A4560&gt;設定!$B$29),0,IF(AND($C4560&gt;=MAX(INDEX($C$1:$C$13701,MAX(1,ROW()-設定!$B$24)):INDEX($C$1:$C$13701,MAX(1,ROW()-1))),$C4560&gt;MAX(INDEX($C$1:$C$13701,MIN(13701,ROW()+1)):INDEX($C$1:$C$13701,MIN(13701,ROW()+設定!$B$24))),$C4560&gt;=設定!$B$32,$C4560&gt;=MAX(MIN(INDEX($C$1:$C$13701,MAX(1,ROW()-設定!$B$26)):INDEX($C$1:$C$13701,MAX(1,ROW()-1))),MIN(INDEX($C$1:$C$13701,MIN(13701,ROW()+1)):INDEX($C$1:$C$13701,MIN(13701,ROW()+設定!$B$26))))*10^(設定!$B$27/20)),1,0))</f>
        <v>0</v>
      </c>
      <c r="G4560" s="33" t="n">
        <f aca="false">$G4559+IF($F4560=1,1,0)</f>
        <v>2</v>
      </c>
      <c r="H4560" s="0" t="str">
        <f aca="false">IF($F4560=1,$G4560,"")</f>
        <v/>
      </c>
    </row>
    <row r="4561" customFormat="false" ht="15" hidden="false" customHeight="false" outlineLevel="0" collapsed="false">
      <c r="A4561" s="30" t="n">
        <v>712.34375</v>
      </c>
      <c r="B4561" s="31" t="n">
        <v>1.6662</v>
      </c>
      <c r="C4561" s="32" t="n">
        <f aca="false">IF($A4561="","",IF(設定!$B$21="dB",10^($B4561/20),ABS($B4561)))</f>
        <v>1.2114625686482</v>
      </c>
      <c r="D4561" s="32" t="n">
        <f aca="false">IF($A4561="","",$A4561^2)</f>
        <v>507433.618164063</v>
      </c>
      <c r="E4561" s="32" t="n">
        <f aca="false">IF($A4561="","",IF($C4561&lt;=0,"",1/$C4561^2))</f>
        <v>0.681365280529558</v>
      </c>
      <c r="F4561" s="33" t="n">
        <f aca="false">IF(OR(ROW()-設定!$B$30&lt;2,ROW()+設定!$B$30&gt;13701,N($A4561)&lt;=0,N(INDEX($A$2:$A$13701,MIN(13700,MAX(1,ROW()-1+設定!$B$30))))&lt;=0,$A4561&lt;設定!$B$28,$A4561&gt;設定!$B$29),0,IF(AND($C4561&gt;=MAX(INDEX($C$1:$C$13701,MAX(1,ROW()-設定!$B$24)):INDEX($C$1:$C$13701,MAX(1,ROW()-1))),$C4561&gt;MAX(INDEX($C$1:$C$13701,MIN(13701,ROW()+1)):INDEX($C$1:$C$13701,MIN(13701,ROW()+設定!$B$24))),$C4561&gt;=設定!$B$32,$C4561&gt;=MAX(MIN(INDEX($C$1:$C$13701,MAX(1,ROW()-設定!$B$26)):INDEX($C$1:$C$13701,MAX(1,ROW()-1))),MIN(INDEX($C$1:$C$13701,MIN(13701,ROW()+1)):INDEX($C$1:$C$13701,MIN(13701,ROW()+設定!$B$26))))*10^(設定!$B$27/20)),1,0))</f>
        <v>0</v>
      </c>
      <c r="G4561" s="33" t="n">
        <f aca="false">$G4560+IF($F4561=1,1,0)</f>
        <v>2</v>
      </c>
      <c r="H4561" s="0" t="str">
        <f aca="false">IF($F4561=1,$G4561,"")</f>
        <v/>
      </c>
    </row>
    <row r="4562" customFormat="false" ht="15" hidden="false" customHeight="false" outlineLevel="0" collapsed="false">
      <c r="A4562" s="30" t="n">
        <v>712.5</v>
      </c>
      <c r="B4562" s="31" t="n">
        <v>1.8295</v>
      </c>
      <c r="C4562" s="32" t="n">
        <f aca="false">IF($A4562="","",IF(設定!$B$21="dB",10^($B4562/20),ABS($B4562)))</f>
        <v>1.23445425222637</v>
      </c>
      <c r="D4562" s="32" t="n">
        <f aca="false">IF($A4562="","",$A4562^2)</f>
        <v>507656.25</v>
      </c>
      <c r="E4562" s="32" t="n">
        <f aca="false">IF($A4562="","",IF($C4562&lt;=0,"",1/$C4562^2))</f>
        <v>0.656220812167043</v>
      </c>
      <c r="F4562" s="33" t="n">
        <f aca="false">IF(OR(ROW()-設定!$B$30&lt;2,ROW()+設定!$B$30&gt;13701,N($A4562)&lt;=0,N(INDEX($A$2:$A$13701,MIN(13700,MAX(1,ROW()-1+設定!$B$30))))&lt;=0,$A4562&lt;設定!$B$28,$A4562&gt;設定!$B$29),0,IF(AND($C4562&gt;=MAX(INDEX($C$1:$C$13701,MAX(1,ROW()-設定!$B$24)):INDEX($C$1:$C$13701,MAX(1,ROW()-1))),$C4562&gt;MAX(INDEX($C$1:$C$13701,MIN(13701,ROW()+1)):INDEX($C$1:$C$13701,MIN(13701,ROW()+設定!$B$24))),$C4562&gt;=設定!$B$32,$C4562&gt;=MAX(MIN(INDEX($C$1:$C$13701,MAX(1,ROW()-設定!$B$26)):INDEX($C$1:$C$13701,MAX(1,ROW()-1))),MIN(INDEX($C$1:$C$13701,MIN(13701,ROW()+1)):INDEX($C$1:$C$13701,MIN(13701,ROW()+設定!$B$26))))*10^(設定!$B$27/20)),1,0))</f>
        <v>0</v>
      </c>
      <c r="G4562" s="33" t="n">
        <f aca="false">$G4561+IF($F4562=1,1,0)</f>
        <v>2</v>
      </c>
      <c r="H4562" s="0" t="str">
        <f aca="false">IF($F4562=1,$G4562,"")</f>
        <v/>
      </c>
    </row>
    <row r="4563" customFormat="false" ht="15" hidden="false" customHeight="false" outlineLevel="0" collapsed="false">
      <c r="A4563" s="30" t="n">
        <v>712.65625</v>
      </c>
      <c r="B4563" s="31" t="n">
        <v>1.9719</v>
      </c>
      <c r="C4563" s="32" t="n">
        <f aca="false">IF($A4563="","",IF(設定!$B$21="dB",10^($B4563/20),ABS($B4563)))</f>
        <v>1.25485920274685</v>
      </c>
      <c r="D4563" s="32" t="n">
        <f aca="false">IF($A4563="","",$A4563^2)</f>
        <v>507878.930664063</v>
      </c>
      <c r="E4563" s="32" t="n">
        <f aca="false">IF($A4563="","",IF($C4563&lt;=0,"",1/$C4563^2))</f>
        <v>0.635053040972347</v>
      </c>
      <c r="F4563" s="33" t="n">
        <f aca="false">IF(OR(ROW()-設定!$B$30&lt;2,ROW()+設定!$B$30&gt;13701,N($A4563)&lt;=0,N(INDEX($A$2:$A$13701,MIN(13700,MAX(1,ROW()-1+設定!$B$30))))&lt;=0,$A4563&lt;設定!$B$28,$A4563&gt;設定!$B$29),0,IF(AND($C4563&gt;=MAX(INDEX($C$1:$C$13701,MAX(1,ROW()-設定!$B$24)):INDEX($C$1:$C$13701,MAX(1,ROW()-1))),$C4563&gt;MAX(INDEX($C$1:$C$13701,MIN(13701,ROW()+1)):INDEX($C$1:$C$13701,MIN(13701,ROW()+設定!$B$24))),$C4563&gt;=設定!$B$32,$C4563&gt;=MAX(MIN(INDEX($C$1:$C$13701,MAX(1,ROW()-設定!$B$26)):INDEX($C$1:$C$13701,MAX(1,ROW()-1))),MIN(INDEX($C$1:$C$13701,MIN(13701,ROW()+1)):INDEX($C$1:$C$13701,MIN(13701,ROW()+設定!$B$26))))*10^(設定!$B$27/20)),1,0))</f>
        <v>0</v>
      </c>
      <c r="G4563" s="33" t="n">
        <f aca="false">$G4562+IF($F4563=1,1,0)</f>
        <v>2</v>
      </c>
      <c r="H4563" s="0" t="str">
        <f aca="false">IF($F4563=1,$G4563,"")</f>
        <v/>
      </c>
    </row>
    <row r="4564" customFormat="false" ht="15" hidden="false" customHeight="false" outlineLevel="0" collapsed="false">
      <c r="A4564" s="30" t="n">
        <v>712.8125</v>
      </c>
      <c r="B4564" s="31" t="n">
        <v>1.8196</v>
      </c>
      <c r="C4564" s="32" t="n">
        <f aca="false">IF($A4564="","",IF(設定!$B$21="dB",10^($B4564/20),ABS($B4564)))</f>
        <v>1.23304804796031</v>
      </c>
      <c r="D4564" s="32" t="n">
        <f aca="false">IF($A4564="","",$A4564^2)</f>
        <v>508101.66015625</v>
      </c>
      <c r="E4564" s="32" t="n">
        <f aca="false">IF($A4564="","",IF($C4564&lt;=0,"",1/$C4564^2))</f>
        <v>0.657718412670278</v>
      </c>
      <c r="F4564" s="33" t="n">
        <f aca="false">IF(OR(ROW()-設定!$B$30&lt;2,ROW()+設定!$B$30&gt;13701,N($A4564)&lt;=0,N(INDEX($A$2:$A$13701,MIN(13700,MAX(1,ROW()-1+設定!$B$30))))&lt;=0,$A4564&lt;設定!$B$28,$A4564&gt;設定!$B$29),0,IF(AND($C4564&gt;=MAX(INDEX($C$1:$C$13701,MAX(1,ROW()-設定!$B$24)):INDEX($C$1:$C$13701,MAX(1,ROW()-1))),$C4564&gt;MAX(INDEX($C$1:$C$13701,MIN(13701,ROW()+1)):INDEX($C$1:$C$13701,MIN(13701,ROW()+設定!$B$24))),$C4564&gt;=設定!$B$32,$C4564&gt;=MAX(MIN(INDEX($C$1:$C$13701,MAX(1,ROW()-設定!$B$26)):INDEX($C$1:$C$13701,MAX(1,ROW()-1))),MIN(INDEX($C$1:$C$13701,MIN(13701,ROW()+1)):INDEX($C$1:$C$13701,MIN(13701,ROW()+設定!$B$26))))*10^(設定!$B$27/20)),1,0))</f>
        <v>0</v>
      </c>
      <c r="G4564" s="33" t="n">
        <f aca="false">$G4563+IF($F4564=1,1,0)</f>
        <v>2</v>
      </c>
      <c r="H4564" s="0" t="str">
        <f aca="false">IF($F4564=1,$G4564,"")</f>
        <v/>
      </c>
    </row>
    <row r="4565" customFormat="false" ht="15" hidden="false" customHeight="false" outlineLevel="0" collapsed="false">
      <c r="A4565" s="30" t="n">
        <v>712.96875</v>
      </c>
      <c r="B4565" s="31" t="n">
        <v>1.7166</v>
      </c>
      <c r="C4565" s="32" t="n">
        <f aca="false">IF($A4565="","",IF(設定!$B$21="dB",10^($B4565/20),ABS($B4565)))</f>
        <v>1.21851253166501</v>
      </c>
      <c r="D4565" s="32" t="n">
        <f aca="false">IF($A4565="","",$A4565^2)</f>
        <v>508324.438476563</v>
      </c>
      <c r="E4565" s="32" t="n">
        <f aca="false">IF($A4565="","",IF($C4565&lt;=0,"",1/$C4565^2))</f>
        <v>0.673503721817324</v>
      </c>
      <c r="F4565" s="33" t="n">
        <f aca="false">IF(OR(ROW()-設定!$B$30&lt;2,ROW()+設定!$B$30&gt;13701,N($A4565)&lt;=0,N(INDEX($A$2:$A$13701,MIN(13700,MAX(1,ROW()-1+設定!$B$30))))&lt;=0,$A4565&lt;設定!$B$28,$A4565&gt;設定!$B$29),0,IF(AND($C4565&gt;=MAX(INDEX($C$1:$C$13701,MAX(1,ROW()-設定!$B$24)):INDEX($C$1:$C$13701,MAX(1,ROW()-1))),$C4565&gt;MAX(INDEX($C$1:$C$13701,MIN(13701,ROW()+1)):INDEX($C$1:$C$13701,MIN(13701,ROW()+設定!$B$24))),$C4565&gt;=設定!$B$32,$C4565&gt;=MAX(MIN(INDEX($C$1:$C$13701,MAX(1,ROW()-設定!$B$26)):INDEX($C$1:$C$13701,MAX(1,ROW()-1))),MIN(INDEX($C$1:$C$13701,MIN(13701,ROW()+1)):INDEX($C$1:$C$13701,MIN(13701,ROW()+設定!$B$26))))*10^(設定!$B$27/20)),1,0))</f>
        <v>0</v>
      </c>
      <c r="G4565" s="33" t="n">
        <f aca="false">$G4564+IF($F4565=1,1,0)</f>
        <v>2</v>
      </c>
      <c r="H4565" s="0" t="str">
        <f aca="false">IF($F4565=1,$G4565,"")</f>
        <v/>
      </c>
    </row>
    <row r="4566" customFormat="false" ht="15" hidden="false" customHeight="false" outlineLevel="0" collapsed="false">
      <c r="A4566" s="30" t="n">
        <v>713.125</v>
      </c>
      <c r="B4566" s="31" t="n">
        <v>2.0706</v>
      </c>
      <c r="C4566" s="32" t="n">
        <f aca="false">IF($A4566="","",IF(設定!$B$21="dB",10^($B4566/20),ABS($B4566)))</f>
        <v>1.26919981463433</v>
      </c>
      <c r="D4566" s="32" t="n">
        <f aca="false">IF($A4566="","",$A4566^2)</f>
        <v>508547.265625</v>
      </c>
      <c r="E4566" s="32" t="n">
        <f aca="false">IF($A4566="","",IF($C4566&lt;=0,"",1/$C4566^2))</f>
        <v>0.620783263928027</v>
      </c>
      <c r="F4566" s="33" t="n">
        <f aca="false">IF(OR(ROW()-設定!$B$30&lt;2,ROW()+設定!$B$30&gt;13701,N($A4566)&lt;=0,N(INDEX($A$2:$A$13701,MIN(13700,MAX(1,ROW()-1+設定!$B$30))))&lt;=0,$A4566&lt;設定!$B$28,$A4566&gt;設定!$B$29),0,IF(AND($C4566&gt;=MAX(INDEX($C$1:$C$13701,MAX(1,ROW()-設定!$B$24)):INDEX($C$1:$C$13701,MAX(1,ROW()-1))),$C4566&gt;MAX(INDEX($C$1:$C$13701,MIN(13701,ROW()+1)):INDEX($C$1:$C$13701,MIN(13701,ROW()+設定!$B$24))),$C4566&gt;=設定!$B$32,$C4566&gt;=MAX(MIN(INDEX($C$1:$C$13701,MAX(1,ROW()-設定!$B$26)):INDEX($C$1:$C$13701,MAX(1,ROW()-1))),MIN(INDEX($C$1:$C$13701,MIN(13701,ROW()+1)):INDEX($C$1:$C$13701,MIN(13701,ROW()+設定!$B$26))))*10^(設定!$B$27/20)),1,0))</f>
        <v>0</v>
      </c>
      <c r="G4566" s="33" t="n">
        <f aca="false">$G4565+IF($F4566=1,1,0)</f>
        <v>2</v>
      </c>
      <c r="H4566" s="0" t="str">
        <f aca="false">IF($F4566=1,$G4566,"")</f>
        <v/>
      </c>
    </row>
    <row r="4567" customFormat="false" ht="15" hidden="false" customHeight="false" outlineLevel="0" collapsed="false">
      <c r="A4567" s="30" t="n">
        <v>713.28125</v>
      </c>
      <c r="B4567" s="31" t="n">
        <v>2.0484</v>
      </c>
      <c r="C4567" s="32" t="n">
        <f aca="false">IF($A4567="","",IF(設定!$B$21="dB",10^($B4567/20),ABS($B4567)))</f>
        <v>1.26596004757254</v>
      </c>
      <c r="D4567" s="32" t="n">
        <f aca="false">IF($A4567="","",$A4567^2)</f>
        <v>508770.141601563</v>
      </c>
      <c r="E4567" s="32" t="n">
        <f aca="false">IF($A4567="","",IF($C4567&lt;=0,"",1/$C4567^2))</f>
        <v>0.62396467022241</v>
      </c>
      <c r="F4567" s="33" t="n">
        <f aca="false">IF(OR(ROW()-設定!$B$30&lt;2,ROW()+設定!$B$30&gt;13701,N($A4567)&lt;=0,N(INDEX($A$2:$A$13701,MIN(13700,MAX(1,ROW()-1+設定!$B$30))))&lt;=0,$A4567&lt;設定!$B$28,$A4567&gt;設定!$B$29),0,IF(AND($C4567&gt;=MAX(INDEX($C$1:$C$13701,MAX(1,ROW()-設定!$B$24)):INDEX($C$1:$C$13701,MAX(1,ROW()-1))),$C4567&gt;MAX(INDEX($C$1:$C$13701,MIN(13701,ROW()+1)):INDEX($C$1:$C$13701,MIN(13701,ROW()+設定!$B$24))),$C4567&gt;=設定!$B$32,$C4567&gt;=MAX(MIN(INDEX($C$1:$C$13701,MAX(1,ROW()-設定!$B$26)):INDEX($C$1:$C$13701,MAX(1,ROW()-1))),MIN(INDEX($C$1:$C$13701,MIN(13701,ROW()+1)):INDEX($C$1:$C$13701,MIN(13701,ROW()+設定!$B$26))))*10^(設定!$B$27/20)),1,0))</f>
        <v>0</v>
      </c>
      <c r="G4567" s="33" t="n">
        <f aca="false">$G4566+IF($F4567=1,1,0)</f>
        <v>2</v>
      </c>
      <c r="H4567" s="0" t="str">
        <f aca="false">IF($F4567=1,$G4567,"")</f>
        <v/>
      </c>
    </row>
    <row r="4568" customFormat="false" ht="15" hidden="false" customHeight="false" outlineLevel="0" collapsed="false">
      <c r="A4568" s="30" t="n">
        <v>713.4375</v>
      </c>
      <c r="B4568" s="31" t="n">
        <v>2.1039</v>
      </c>
      <c r="C4568" s="32" t="n">
        <f aca="false">IF($A4568="","",IF(設定!$B$21="dB",10^($B4568/20),ABS($B4568)))</f>
        <v>1.27407501750396</v>
      </c>
      <c r="D4568" s="32" t="n">
        <f aca="false">IF($A4568="","",$A4568^2)</f>
        <v>508993.06640625</v>
      </c>
      <c r="E4568" s="32" t="n">
        <f aca="false">IF($A4568="","",IF($C4568&lt;=0,"",1/$C4568^2))</f>
        <v>0.616041543044666</v>
      </c>
      <c r="F4568" s="33" t="n">
        <f aca="false">IF(OR(ROW()-設定!$B$30&lt;2,ROW()+設定!$B$30&gt;13701,N($A4568)&lt;=0,N(INDEX($A$2:$A$13701,MIN(13700,MAX(1,ROW()-1+設定!$B$30))))&lt;=0,$A4568&lt;設定!$B$28,$A4568&gt;設定!$B$29),0,IF(AND($C4568&gt;=MAX(INDEX($C$1:$C$13701,MAX(1,ROW()-設定!$B$24)):INDEX($C$1:$C$13701,MAX(1,ROW()-1))),$C4568&gt;MAX(INDEX($C$1:$C$13701,MIN(13701,ROW()+1)):INDEX($C$1:$C$13701,MIN(13701,ROW()+設定!$B$24))),$C4568&gt;=設定!$B$32,$C4568&gt;=MAX(MIN(INDEX($C$1:$C$13701,MAX(1,ROW()-設定!$B$26)):INDEX($C$1:$C$13701,MAX(1,ROW()-1))),MIN(INDEX($C$1:$C$13701,MIN(13701,ROW()+1)):INDEX($C$1:$C$13701,MIN(13701,ROW()+設定!$B$26))))*10^(設定!$B$27/20)),1,0))</f>
        <v>0</v>
      </c>
      <c r="G4568" s="33" t="n">
        <f aca="false">$G4567+IF($F4568=1,1,0)</f>
        <v>2</v>
      </c>
      <c r="H4568" s="0" t="str">
        <f aca="false">IF($F4568=1,$G4568,"")</f>
        <v/>
      </c>
    </row>
    <row r="4569" customFormat="false" ht="15" hidden="false" customHeight="false" outlineLevel="0" collapsed="false">
      <c r="A4569" s="30" t="n">
        <v>713.59375</v>
      </c>
      <c r="B4569" s="31" t="n">
        <v>2.0984</v>
      </c>
      <c r="C4569" s="32" t="n">
        <f aca="false">IF($A4569="","",IF(設定!$B$21="dB",10^($B4569/20),ABS($B4569)))</f>
        <v>1.27326851468486</v>
      </c>
      <c r="D4569" s="32" t="n">
        <f aca="false">IF($A4569="","",$A4569^2)</f>
        <v>509216.040039063</v>
      </c>
      <c r="E4569" s="32" t="n">
        <f aca="false">IF($A4569="","",IF($C4569&lt;=0,"",1/$C4569^2))</f>
        <v>0.616822205704959</v>
      </c>
      <c r="F4569" s="33" t="n">
        <f aca="false">IF(OR(ROW()-設定!$B$30&lt;2,ROW()+設定!$B$30&gt;13701,N($A4569)&lt;=0,N(INDEX($A$2:$A$13701,MIN(13700,MAX(1,ROW()-1+設定!$B$30))))&lt;=0,$A4569&lt;設定!$B$28,$A4569&gt;設定!$B$29),0,IF(AND($C4569&gt;=MAX(INDEX($C$1:$C$13701,MAX(1,ROW()-設定!$B$24)):INDEX($C$1:$C$13701,MAX(1,ROW()-1))),$C4569&gt;MAX(INDEX($C$1:$C$13701,MIN(13701,ROW()+1)):INDEX($C$1:$C$13701,MIN(13701,ROW()+設定!$B$24))),$C4569&gt;=設定!$B$32,$C4569&gt;=MAX(MIN(INDEX($C$1:$C$13701,MAX(1,ROW()-設定!$B$26)):INDEX($C$1:$C$13701,MAX(1,ROW()-1))),MIN(INDEX($C$1:$C$13701,MIN(13701,ROW()+1)):INDEX($C$1:$C$13701,MIN(13701,ROW()+設定!$B$26))))*10^(設定!$B$27/20)),1,0))</f>
        <v>0</v>
      </c>
      <c r="G4569" s="33" t="n">
        <f aca="false">$G4568+IF($F4569=1,1,0)</f>
        <v>2</v>
      </c>
      <c r="H4569" s="0" t="str">
        <f aca="false">IF($F4569=1,$G4569,"")</f>
        <v/>
      </c>
    </row>
    <row r="4570" customFormat="false" ht="15" hidden="false" customHeight="false" outlineLevel="0" collapsed="false">
      <c r="A4570" s="30" t="n">
        <v>713.75</v>
      </c>
      <c r="B4570" s="31" t="n">
        <v>2.3647</v>
      </c>
      <c r="C4570" s="32" t="n">
        <f aca="false">IF($A4570="","",IF(設定!$B$21="dB",10^($B4570/20),ABS($B4570)))</f>
        <v>1.3129101323609</v>
      </c>
      <c r="D4570" s="32" t="n">
        <f aca="false">IF($A4570="","",$A4570^2)</f>
        <v>509439.0625</v>
      </c>
      <c r="E4570" s="32" t="n">
        <f aca="false">IF($A4570="","",IF($C4570&lt;=0,"",1/$C4570^2))</f>
        <v>0.580136245530741</v>
      </c>
      <c r="F4570" s="33" t="n">
        <f aca="false">IF(OR(ROW()-設定!$B$30&lt;2,ROW()+設定!$B$30&gt;13701,N($A4570)&lt;=0,N(INDEX($A$2:$A$13701,MIN(13700,MAX(1,ROW()-1+設定!$B$30))))&lt;=0,$A4570&lt;設定!$B$28,$A4570&gt;設定!$B$29),0,IF(AND($C4570&gt;=MAX(INDEX($C$1:$C$13701,MAX(1,ROW()-設定!$B$24)):INDEX($C$1:$C$13701,MAX(1,ROW()-1))),$C4570&gt;MAX(INDEX($C$1:$C$13701,MIN(13701,ROW()+1)):INDEX($C$1:$C$13701,MIN(13701,ROW()+設定!$B$24))),$C4570&gt;=設定!$B$32,$C4570&gt;=MAX(MIN(INDEX($C$1:$C$13701,MAX(1,ROW()-設定!$B$26)):INDEX($C$1:$C$13701,MAX(1,ROW()-1))),MIN(INDEX($C$1:$C$13701,MIN(13701,ROW()+1)):INDEX($C$1:$C$13701,MIN(13701,ROW()+設定!$B$26))))*10^(設定!$B$27/20)),1,0))</f>
        <v>0</v>
      </c>
      <c r="G4570" s="33" t="n">
        <f aca="false">$G4569+IF($F4570=1,1,0)</f>
        <v>2</v>
      </c>
      <c r="H4570" s="0" t="str">
        <f aca="false">IF($F4570=1,$G4570,"")</f>
        <v/>
      </c>
    </row>
    <row r="4571" customFormat="false" ht="15" hidden="false" customHeight="false" outlineLevel="0" collapsed="false">
      <c r="A4571" s="30" t="n">
        <v>713.90625</v>
      </c>
      <c r="B4571" s="31" t="n">
        <v>2.1795</v>
      </c>
      <c r="C4571" s="32" t="n">
        <f aca="false">IF($A4571="","",IF(設定!$B$21="dB",10^($B4571/20),ABS($B4571)))</f>
        <v>1.28521267502551</v>
      </c>
      <c r="D4571" s="32" t="n">
        <f aca="false">IF($A4571="","",$A4571^2)</f>
        <v>509662.133789063</v>
      </c>
      <c r="E4571" s="32" t="n">
        <f aca="false">IF($A4571="","",IF($C4571&lt;=0,"",1/$C4571^2))</f>
        <v>0.605410571209607</v>
      </c>
      <c r="F4571" s="33" t="n">
        <f aca="false">IF(OR(ROW()-設定!$B$30&lt;2,ROW()+設定!$B$30&gt;13701,N($A4571)&lt;=0,N(INDEX($A$2:$A$13701,MIN(13700,MAX(1,ROW()-1+設定!$B$30))))&lt;=0,$A4571&lt;設定!$B$28,$A4571&gt;設定!$B$29),0,IF(AND($C4571&gt;=MAX(INDEX($C$1:$C$13701,MAX(1,ROW()-設定!$B$24)):INDEX($C$1:$C$13701,MAX(1,ROW()-1))),$C4571&gt;MAX(INDEX($C$1:$C$13701,MIN(13701,ROW()+1)):INDEX($C$1:$C$13701,MIN(13701,ROW()+設定!$B$24))),$C4571&gt;=設定!$B$32,$C4571&gt;=MAX(MIN(INDEX($C$1:$C$13701,MAX(1,ROW()-設定!$B$26)):INDEX($C$1:$C$13701,MAX(1,ROW()-1))),MIN(INDEX($C$1:$C$13701,MIN(13701,ROW()+1)):INDEX($C$1:$C$13701,MIN(13701,ROW()+設定!$B$26))))*10^(設定!$B$27/20)),1,0))</f>
        <v>0</v>
      </c>
      <c r="G4571" s="33" t="n">
        <f aca="false">$G4570+IF($F4571=1,1,0)</f>
        <v>2</v>
      </c>
      <c r="H4571" s="0" t="str">
        <f aca="false">IF($F4571=1,$G4571,"")</f>
        <v/>
      </c>
    </row>
    <row r="4572" customFormat="false" ht="15" hidden="false" customHeight="false" outlineLevel="0" collapsed="false">
      <c r="A4572" s="30" t="n">
        <v>714.0625</v>
      </c>
      <c r="B4572" s="31" t="n">
        <v>2.2697</v>
      </c>
      <c r="C4572" s="32" t="n">
        <f aca="false">IF($A4572="","",IF(設定!$B$21="dB",10^($B4572/20),ABS($B4572)))</f>
        <v>1.29862871000794</v>
      </c>
      <c r="D4572" s="32" t="n">
        <f aca="false">IF($A4572="","",$A4572^2)</f>
        <v>509885.25390625</v>
      </c>
      <c r="E4572" s="32" t="n">
        <f aca="false">IF($A4572="","",IF($C4572&lt;=0,"",1/$C4572^2))</f>
        <v>0.592966283825075</v>
      </c>
      <c r="F4572" s="33" t="n">
        <f aca="false">IF(OR(ROW()-設定!$B$30&lt;2,ROW()+設定!$B$30&gt;13701,N($A4572)&lt;=0,N(INDEX($A$2:$A$13701,MIN(13700,MAX(1,ROW()-1+設定!$B$30))))&lt;=0,$A4572&lt;設定!$B$28,$A4572&gt;設定!$B$29),0,IF(AND($C4572&gt;=MAX(INDEX($C$1:$C$13701,MAX(1,ROW()-設定!$B$24)):INDEX($C$1:$C$13701,MAX(1,ROW()-1))),$C4572&gt;MAX(INDEX($C$1:$C$13701,MIN(13701,ROW()+1)):INDEX($C$1:$C$13701,MIN(13701,ROW()+設定!$B$24))),$C4572&gt;=設定!$B$32,$C4572&gt;=MAX(MIN(INDEX($C$1:$C$13701,MAX(1,ROW()-設定!$B$26)):INDEX($C$1:$C$13701,MAX(1,ROW()-1))),MIN(INDEX($C$1:$C$13701,MIN(13701,ROW()+1)):INDEX($C$1:$C$13701,MIN(13701,ROW()+設定!$B$26))))*10^(設定!$B$27/20)),1,0))</f>
        <v>0</v>
      </c>
      <c r="G4572" s="33" t="n">
        <f aca="false">$G4571+IF($F4572=1,1,0)</f>
        <v>2</v>
      </c>
      <c r="H4572" s="0" t="str">
        <f aca="false">IF($F4572=1,$G4572,"")</f>
        <v/>
      </c>
    </row>
    <row r="4573" customFormat="false" ht="15" hidden="false" customHeight="false" outlineLevel="0" collapsed="false">
      <c r="A4573" s="30" t="n">
        <v>714.21875</v>
      </c>
      <c r="B4573" s="31" t="n">
        <v>2.0666</v>
      </c>
      <c r="C4573" s="32" t="n">
        <f aca="false">IF($A4573="","",IF(設定!$B$21="dB",10^($B4573/20),ABS($B4573)))</f>
        <v>1.26861546108239</v>
      </c>
      <c r="D4573" s="32" t="n">
        <f aca="false">IF($A4573="","",$A4573^2)</f>
        <v>510108.422851563</v>
      </c>
      <c r="E4573" s="32" t="n">
        <f aca="false">IF($A4573="","",IF($C4573&lt;=0,"",1/$C4573^2))</f>
        <v>0.621355289831053</v>
      </c>
      <c r="F4573" s="33" t="n">
        <f aca="false">IF(OR(ROW()-設定!$B$30&lt;2,ROW()+設定!$B$30&gt;13701,N($A4573)&lt;=0,N(INDEX($A$2:$A$13701,MIN(13700,MAX(1,ROW()-1+設定!$B$30))))&lt;=0,$A4573&lt;設定!$B$28,$A4573&gt;設定!$B$29),0,IF(AND($C4573&gt;=MAX(INDEX($C$1:$C$13701,MAX(1,ROW()-設定!$B$24)):INDEX($C$1:$C$13701,MAX(1,ROW()-1))),$C4573&gt;MAX(INDEX($C$1:$C$13701,MIN(13701,ROW()+1)):INDEX($C$1:$C$13701,MIN(13701,ROW()+設定!$B$24))),$C4573&gt;=設定!$B$32,$C4573&gt;=MAX(MIN(INDEX($C$1:$C$13701,MAX(1,ROW()-設定!$B$26)):INDEX($C$1:$C$13701,MAX(1,ROW()-1))),MIN(INDEX($C$1:$C$13701,MIN(13701,ROW()+1)):INDEX($C$1:$C$13701,MIN(13701,ROW()+設定!$B$26))))*10^(設定!$B$27/20)),1,0))</f>
        <v>0</v>
      </c>
      <c r="G4573" s="33" t="n">
        <f aca="false">$G4572+IF($F4573=1,1,0)</f>
        <v>2</v>
      </c>
      <c r="H4573" s="0" t="str">
        <f aca="false">IF($F4573=1,$G4573,"")</f>
        <v/>
      </c>
    </row>
    <row r="4574" customFormat="false" ht="15" hidden="false" customHeight="false" outlineLevel="0" collapsed="false">
      <c r="A4574" s="30" t="n">
        <v>714.375</v>
      </c>
      <c r="B4574" s="31" t="n">
        <v>2.2446</v>
      </c>
      <c r="C4574" s="32" t="n">
        <f aca="false">IF($A4574="","",IF(設定!$B$21="dB",10^($B4574/20),ABS($B4574)))</f>
        <v>1.29488142206579</v>
      </c>
      <c r="D4574" s="32" t="n">
        <f aca="false">IF($A4574="","",$A4574^2)</f>
        <v>510331.640625</v>
      </c>
      <c r="E4574" s="32" t="n">
        <f aca="false">IF($A4574="","",IF($C4574&lt;=0,"",1/$C4574^2))</f>
        <v>0.596403248073686</v>
      </c>
      <c r="F4574" s="33" t="n">
        <f aca="false">IF(OR(ROW()-設定!$B$30&lt;2,ROW()+設定!$B$30&gt;13701,N($A4574)&lt;=0,N(INDEX($A$2:$A$13701,MIN(13700,MAX(1,ROW()-1+設定!$B$30))))&lt;=0,$A4574&lt;設定!$B$28,$A4574&gt;設定!$B$29),0,IF(AND($C4574&gt;=MAX(INDEX($C$1:$C$13701,MAX(1,ROW()-設定!$B$24)):INDEX($C$1:$C$13701,MAX(1,ROW()-1))),$C4574&gt;MAX(INDEX($C$1:$C$13701,MIN(13701,ROW()+1)):INDEX($C$1:$C$13701,MIN(13701,ROW()+設定!$B$24))),$C4574&gt;=設定!$B$32,$C4574&gt;=MAX(MIN(INDEX($C$1:$C$13701,MAX(1,ROW()-設定!$B$26)):INDEX($C$1:$C$13701,MAX(1,ROW()-1))),MIN(INDEX($C$1:$C$13701,MIN(13701,ROW()+1)):INDEX($C$1:$C$13701,MIN(13701,ROW()+設定!$B$26))))*10^(設定!$B$27/20)),1,0))</f>
        <v>0</v>
      </c>
      <c r="G4574" s="33" t="n">
        <f aca="false">$G4573+IF($F4574=1,1,0)</f>
        <v>2</v>
      </c>
      <c r="H4574" s="0" t="str">
        <f aca="false">IF($F4574=1,$G4574,"")</f>
        <v/>
      </c>
    </row>
    <row r="4575" customFormat="false" ht="15" hidden="false" customHeight="false" outlineLevel="0" collapsed="false">
      <c r="A4575" s="30" t="n">
        <v>714.53125</v>
      </c>
      <c r="B4575" s="31" t="n">
        <v>2.2781</v>
      </c>
      <c r="C4575" s="32" t="n">
        <f aca="false">IF($A4575="","",IF(設定!$B$21="dB",10^($B4575/20),ABS($B4575)))</f>
        <v>1.29988520278391</v>
      </c>
      <c r="D4575" s="32" t="n">
        <f aca="false">IF($A4575="","",$A4575^2)</f>
        <v>510554.907226563</v>
      </c>
      <c r="E4575" s="32" t="n">
        <f aca="false">IF($A4575="","",IF($C4575&lt;=0,"",1/$C4575^2))</f>
        <v>0.591820493785825</v>
      </c>
      <c r="F4575" s="33" t="n">
        <f aca="false">IF(OR(ROW()-設定!$B$30&lt;2,ROW()+設定!$B$30&gt;13701,N($A4575)&lt;=0,N(INDEX($A$2:$A$13701,MIN(13700,MAX(1,ROW()-1+設定!$B$30))))&lt;=0,$A4575&lt;設定!$B$28,$A4575&gt;設定!$B$29),0,IF(AND($C4575&gt;=MAX(INDEX($C$1:$C$13701,MAX(1,ROW()-設定!$B$24)):INDEX($C$1:$C$13701,MAX(1,ROW()-1))),$C4575&gt;MAX(INDEX($C$1:$C$13701,MIN(13701,ROW()+1)):INDEX($C$1:$C$13701,MIN(13701,ROW()+設定!$B$24))),$C4575&gt;=設定!$B$32,$C4575&gt;=MAX(MIN(INDEX($C$1:$C$13701,MAX(1,ROW()-設定!$B$26)):INDEX($C$1:$C$13701,MAX(1,ROW()-1))),MIN(INDEX($C$1:$C$13701,MIN(13701,ROW()+1)):INDEX($C$1:$C$13701,MIN(13701,ROW()+設定!$B$26))))*10^(設定!$B$27/20)),1,0))</f>
        <v>0</v>
      </c>
      <c r="G4575" s="33" t="n">
        <f aca="false">$G4574+IF($F4575=1,1,0)</f>
        <v>2</v>
      </c>
      <c r="H4575" s="0" t="str">
        <f aca="false">IF($F4575=1,$G4575,"")</f>
        <v/>
      </c>
    </row>
    <row r="4576" customFormat="false" ht="15" hidden="false" customHeight="false" outlineLevel="0" collapsed="false">
      <c r="A4576" s="30" t="n">
        <v>714.6875</v>
      </c>
      <c r="B4576" s="31" t="n">
        <v>2.3923</v>
      </c>
      <c r="C4576" s="32" t="n">
        <f aca="false">IF($A4576="","",IF(設定!$B$21="dB",10^($B4576/20),ABS($B4576)))</f>
        <v>1.31708862804387</v>
      </c>
      <c r="D4576" s="32" t="n">
        <f aca="false">IF($A4576="","",$A4576^2)</f>
        <v>510778.22265625</v>
      </c>
      <c r="E4576" s="32" t="n">
        <f aca="false">IF($A4576="","",IF($C4576&lt;=0,"",1/$C4576^2))</f>
        <v>0.576461091872966</v>
      </c>
      <c r="F4576" s="33" t="n">
        <f aca="false">IF(OR(ROW()-設定!$B$30&lt;2,ROW()+設定!$B$30&gt;13701,N($A4576)&lt;=0,N(INDEX($A$2:$A$13701,MIN(13700,MAX(1,ROW()-1+設定!$B$30))))&lt;=0,$A4576&lt;設定!$B$28,$A4576&gt;設定!$B$29),0,IF(AND($C4576&gt;=MAX(INDEX($C$1:$C$13701,MAX(1,ROW()-設定!$B$24)):INDEX($C$1:$C$13701,MAX(1,ROW()-1))),$C4576&gt;MAX(INDEX($C$1:$C$13701,MIN(13701,ROW()+1)):INDEX($C$1:$C$13701,MIN(13701,ROW()+設定!$B$24))),$C4576&gt;=設定!$B$32,$C4576&gt;=MAX(MIN(INDEX($C$1:$C$13701,MAX(1,ROW()-設定!$B$26)):INDEX($C$1:$C$13701,MAX(1,ROW()-1))),MIN(INDEX($C$1:$C$13701,MIN(13701,ROW()+1)):INDEX($C$1:$C$13701,MIN(13701,ROW()+設定!$B$26))))*10^(設定!$B$27/20)),1,0))</f>
        <v>0</v>
      </c>
      <c r="G4576" s="33" t="n">
        <f aca="false">$G4575+IF($F4576=1,1,0)</f>
        <v>2</v>
      </c>
      <c r="H4576" s="0" t="str">
        <f aca="false">IF($F4576=1,$G4576,"")</f>
        <v/>
      </c>
    </row>
    <row r="4577" customFormat="false" ht="15" hidden="false" customHeight="false" outlineLevel="0" collapsed="false">
      <c r="A4577" s="30" t="n">
        <v>714.84375</v>
      </c>
      <c r="B4577" s="31" t="n">
        <v>2.4761</v>
      </c>
      <c r="C4577" s="32" t="n">
        <f aca="false">IF($A4577="","",IF(設定!$B$21="dB",10^($B4577/20),ABS($B4577)))</f>
        <v>1.32985717259154</v>
      </c>
      <c r="D4577" s="32" t="n">
        <f aca="false">IF($A4577="","",$A4577^2)</f>
        <v>511001.586914063</v>
      </c>
      <c r="E4577" s="32" t="n">
        <f aca="false">IF($A4577="","",IF($C4577&lt;=0,"",1/$C4577^2))</f>
        <v>0.565444520696481</v>
      </c>
      <c r="F4577" s="33" t="n">
        <f aca="false">IF(OR(ROW()-設定!$B$30&lt;2,ROW()+設定!$B$30&gt;13701,N($A4577)&lt;=0,N(INDEX($A$2:$A$13701,MIN(13700,MAX(1,ROW()-1+設定!$B$30))))&lt;=0,$A4577&lt;設定!$B$28,$A4577&gt;設定!$B$29),0,IF(AND($C4577&gt;=MAX(INDEX($C$1:$C$13701,MAX(1,ROW()-設定!$B$24)):INDEX($C$1:$C$13701,MAX(1,ROW()-1))),$C4577&gt;MAX(INDEX($C$1:$C$13701,MIN(13701,ROW()+1)):INDEX($C$1:$C$13701,MIN(13701,ROW()+設定!$B$24))),$C4577&gt;=設定!$B$32,$C4577&gt;=MAX(MIN(INDEX($C$1:$C$13701,MAX(1,ROW()-設定!$B$26)):INDEX($C$1:$C$13701,MAX(1,ROW()-1))),MIN(INDEX($C$1:$C$13701,MIN(13701,ROW()+1)):INDEX($C$1:$C$13701,MIN(13701,ROW()+設定!$B$26))))*10^(設定!$B$27/20)),1,0))</f>
        <v>0</v>
      </c>
      <c r="G4577" s="33" t="n">
        <f aca="false">$G4576+IF($F4577=1,1,0)</f>
        <v>2</v>
      </c>
      <c r="H4577" s="0" t="str">
        <f aca="false">IF($F4577=1,$G4577,"")</f>
        <v/>
      </c>
    </row>
    <row r="4578" customFormat="false" ht="15" hidden="false" customHeight="false" outlineLevel="0" collapsed="false">
      <c r="A4578" s="30" t="n">
        <v>715</v>
      </c>
      <c r="B4578" s="31" t="n">
        <v>2.4027</v>
      </c>
      <c r="C4578" s="32" t="n">
        <f aca="false">IF($A4578="","",IF(設定!$B$21="dB",10^($B4578/20),ABS($B4578)))</f>
        <v>1.31866658102518</v>
      </c>
      <c r="D4578" s="32" t="n">
        <f aca="false">IF($A4578="","",$A4578^2)</f>
        <v>511225</v>
      </c>
      <c r="E4578" s="32" t="n">
        <f aca="false">IF($A4578="","",IF($C4578&lt;=0,"",1/$C4578^2))</f>
        <v>0.575082298676453</v>
      </c>
      <c r="F4578" s="33" t="n">
        <f aca="false">IF(OR(ROW()-設定!$B$30&lt;2,ROW()+設定!$B$30&gt;13701,N($A4578)&lt;=0,N(INDEX($A$2:$A$13701,MIN(13700,MAX(1,ROW()-1+設定!$B$30))))&lt;=0,$A4578&lt;設定!$B$28,$A4578&gt;設定!$B$29),0,IF(AND($C4578&gt;=MAX(INDEX($C$1:$C$13701,MAX(1,ROW()-設定!$B$24)):INDEX($C$1:$C$13701,MAX(1,ROW()-1))),$C4578&gt;MAX(INDEX($C$1:$C$13701,MIN(13701,ROW()+1)):INDEX($C$1:$C$13701,MIN(13701,ROW()+設定!$B$24))),$C4578&gt;=設定!$B$32,$C4578&gt;=MAX(MIN(INDEX($C$1:$C$13701,MAX(1,ROW()-設定!$B$26)):INDEX($C$1:$C$13701,MAX(1,ROW()-1))),MIN(INDEX($C$1:$C$13701,MIN(13701,ROW()+1)):INDEX($C$1:$C$13701,MIN(13701,ROW()+設定!$B$26))))*10^(設定!$B$27/20)),1,0))</f>
        <v>0</v>
      </c>
      <c r="G4578" s="33" t="n">
        <f aca="false">$G4577+IF($F4578=1,1,0)</f>
        <v>2</v>
      </c>
      <c r="H4578" s="0" t="str">
        <f aca="false">IF($F4578=1,$G4578,"")</f>
        <v/>
      </c>
    </row>
    <row r="4579" customFormat="false" ht="15" hidden="false" customHeight="false" outlineLevel="0" collapsed="false">
      <c r="A4579" s="30" t="n">
        <v>715.15625</v>
      </c>
      <c r="B4579" s="31" t="n">
        <v>2.7044</v>
      </c>
      <c r="C4579" s="32" t="n">
        <f aca="false">IF($A4579="","",IF(設定!$B$21="dB",10^($B4579/20),ABS($B4579)))</f>
        <v>1.36527456683607</v>
      </c>
      <c r="D4579" s="32" t="n">
        <f aca="false">IF($A4579="","",$A4579^2)</f>
        <v>511448.461914063</v>
      </c>
      <c r="E4579" s="32" t="n">
        <f aca="false">IF($A4579="","",IF($C4579&lt;=0,"",1/$C4579^2))</f>
        <v>0.536487984874796</v>
      </c>
      <c r="F4579" s="33" t="n">
        <f aca="false">IF(OR(ROW()-設定!$B$30&lt;2,ROW()+設定!$B$30&gt;13701,N($A4579)&lt;=0,N(INDEX($A$2:$A$13701,MIN(13700,MAX(1,ROW()-1+設定!$B$30))))&lt;=0,$A4579&lt;設定!$B$28,$A4579&gt;設定!$B$29),0,IF(AND($C4579&gt;=MAX(INDEX($C$1:$C$13701,MAX(1,ROW()-設定!$B$24)):INDEX($C$1:$C$13701,MAX(1,ROW()-1))),$C4579&gt;MAX(INDEX($C$1:$C$13701,MIN(13701,ROW()+1)):INDEX($C$1:$C$13701,MIN(13701,ROW()+設定!$B$24))),$C4579&gt;=設定!$B$32,$C4579&gt;=MAX(MIN(INDEX($C$1:$C$13701,MAX(1,ROW()-設定!$B$26)):INDEX($C$1:$C$13701,MAX(1,ROW()-1))),MIN(INDEX($C$1:$C$13701,MIN(13701,ROW()+1)):INDEX($C$1:$C$13701,MIN(13701,ROW()+設定!$B$26))))*10^(設定!$B$27/20)),1,0))</f>
        <v>0</v>
      </c>
      <c r="G4579" s="33" t="n">
        <f aca="false">$G4578+IF($F4579=1,1,0)</f>
        <v>2</v>
      </c>
      <c r="H4579" s="0" t="str">
        <f aca="false">IF($F4579=1,$G4579,"")</f>
        <v/>
      </c>
    </row>
    <row r="4580" customFormat="false" ht="15" hidden="false" customHeight="false" outlineLevel="0" collapsed="false">
      <c r="A4580" s="30" t="n">
        <v>715.3125</v>
      </c>
      <c r="B4580" s="31" t="n">
        <v>2.4576</v>
      </c>
      <c r="C4580" s="32" t="n">
        <f aca="false">IF($A4580="","",IF(設定!$B$21="dB",10^($B4580/20),ABS($B4580)))</f>
        <v>1.32702773575368</v>
      </c>
      <c r="D4580" s="32" t="n">
        <f aca="false">IF($A4580="","",$A4580^2)</f>
        <v>511671.97265625</v>
      </c>
      <c r="E4580" s="32" t="n">
        <f aca="false">IF($A4580="","",IF($C4580&lt;=0,"",1/$C4580^2))</f>
        <v>0.567858328825072</v>
      </c>
      <c r="F4580" s="33" t="n">
        <f aca="false">IF(OR(ROW()-設定!$B$30&lt;2,ROW()+設定!$B$30&gt;13701,N($A4580)&lt;=0,N(INDEX($A$2:$A$13701,MIN(13700,MAX(1,ROW()-1+設定!$B$30))))&lt;=0,$A4580&lt;設定!$B$28,$A4580&gt;設定!$B$29),0,IF(AND($C4580&gt;=MAX(INDEX($C$1:$C$13701,MAX(1,ROW()-設定!$B$24)):INDEX($C$1:$C$13701,MAX(1,ROW()-1))),$C4580&gt;MAX(INDEX($C$1:$C$13701,MIN(13701,ROW()+1)):INDEX($C$1:$C$13701,MIN(13701,ROW()+設定!$B$24))),$C4580&gt;=設定!$B$32,$C4580&gt;=MAX(MIN(INDEX($C$1:$C$13701,MAX(1,ROW()-設定!$B$26)):INDEX($C$1:$C$13701,MAX(1,ROW()-1))),MIN(INDEX($C$1:$C$13701,MIN(13701,ROW()+1)):INDEX($C$1:$C$13701,MIN(13701,ROW()+設定!$B$26))))*10^(設定!$B$27/20)),1,0))</f>
        <v>0</v>
      </c>
      <c r="G4580" s="33" t="n">
        <f aca="false">$G4579+IF($F4580=1,1,0)</f>
        <v>2</v>
      </c>
      <c r="H4580" s="0" t="str">
        <f aca="false">IF($F4580=1,$G4580,"")</f>
        <v/>
      </c>
    </row>
    <row r="4581" customFormat="false" ht="15" hidden="false" customHeight="false" outlineLevel="0" collapsed="false">
      <c r="A4581" s="30" t="n">
        <v>715.46875</v>
      </c>
      <c r="B4581" s="31" t="n">
        <v>2.5636</v>
      </c>
      <c r="C4581" s="32" t="n">
        <f aca="false">IF($A4581="","",IF(設定!$B$21="dB",10^($B4581/20),ABS($B4581)))</f>
        <v>1.34332160598981</v>
      </c>
      <c r="D4581" s="32" t="n">
        <f aca="false">IF($A4581="","",$A4581^2)</f>
        <v>511895.532226563</v>
      </c>
      <c r="E4581" s="32" t="n">
        <f aca="false">IF($A4581="","",IF($C4581&lt;=0,"",1/$C4581^2))</f>
        <v>0.554166157210558</v>
      </c>
      <c r="F4581" s="33" t="n">
        <f aca="false">IF(OR(ROW()-設定!$B$30&lt;2,ROW()+設定!$B$30&gt;13701,N($A4581)&lt;=0,N(INDEX($A$2:$A$13701,MIN(13700,MAX(1,ROW()-1+設定!$B$30))))&lt;=0,$A4581&lt;設定!$B$28,$A4581&gt;設定!$B$29),0,IF(AND($C4581&gt;=MAX(INDEX($C$1:$C$13701,MAX(1,ROW()-設定!$B$24)):INDEX($C$1:$C$13701,MAX(1,ROW()-1))),$C4581&gt;MAX(INDEX($C$1:$C$13701,MIN(13701,ROW()+1)):INDEX($C$1:$C$13701,MIN(13701,ROW()+設定!$B$24))),$C4581&gt;=設定!$B$32,$C4581&gt;=MAX(MIN(INDEX($C$1:$C$13701,MAX(1,ROW()-設定!$B$26)):INDEX($C$1:$C$13701,MAX(1,ROW()-1))),MIN(INDEX($C$1:$C$13701,MIN(13701,ROW()+1)):INDEX($C$1:$C$13701,MIN(13701,ROW()+設定!$B$26))))*10^(設定!$B$27/20)),1,0))</f>
        <v>0</v>
      </c>
      <c r="G4581" s="33" t="n">
        <f aca="false">$G4580+IF($F4581=1,1,0)</f>
        <v>2</v>
      </c>
      <c r="H4581" s="0" t="str">
        <f aca="false">IF($F4581=1,$G4581,"")</f>
        <v/>
      </c>
    </row>
    <row r="4582" customFormat="false" ht="15" hidden="false" customHeight="false" outlineLevel="0" collapsed="false">
      <c r="A4582" s="30" t="n">
        <v>715.625</v>
      </c>
      <c r="B4582" s="31" t="n">
        <v>2.6786</v>
      </c>
      <c r="C4582" s="32" t="n">
        <f aca="false">IF($A4582="","",IF(設定!$B$21="dB",10^($B4582/20),ABS($B4582)))</f>
        <v>1.36122526119354</v>
      </c>
      <c r="D4582" s="32" t="n">
        <f aca="false">IF($A4582="","",$A4582^2)</f>
        <v>512119.140625</v>
      </c>
      <c r="E4582" s="32" t="n">
        <f aca="false">IF($A4582="","",IF($C4582&lt;=0,"",1/$C4582^2))</f>
        <v>0.539684568226726</v>
      </c>
      <c r="F4582" s="33" t="n">
        <f aca="false">IF(OR(ROW()-設定!$B$30&lt;2,ROW()+設定!$B$30&gt;13701,N($A4582)&lt;=0,N(INDEX($A$2:$A$13701,MIN(13700,MAX(1,ROW()-1+設定!$B$30))))&lt;=0,$A4582&lt;設定!$B$28,$A4582&gt;設定!$B$29),0,IF(AND($C4582&gt;=MAX(INDEX($C$1:$C$13701,MAX(1,ROW()-設定!$B$24)):INDEX($C$1:$C$13701,MAX(1,ROW()-1))),$C4582&gt;MAX(INDEX($C$1:$C$13701,MIN(13701,ROW()+1)):INDEX($C$1:$C$13701,MIN(13701,ROW()+設定!$B$24))),$C4582&gt;=設定!$B$32,$C4582&gt;=MAX(MIN(INDEX($C$1:$C$13701,MAX(1,ROW()-設定!$B$26)):INDEX($C$1:$C$13701,MAX(1,ROW()-1))),MIN(INDEX($C$1:$C$13701,MIN(13701,ROW()+1)):INDEX($C$1:$C$13701,MIN(13701,ROW()+設定!$B$26))))*10^(設定!$B$27/20)),1,0))</f>
        <v>0</v>
      </c>
      <c r="G4582" s="33" t="n">
        <f aca="false">$G4581+IF($F4582=1,1,0)</f>
        <v>2</v>
      </c>
      <c r="H4582" s="0" t="str">
        <f aca="false">IF($F4582=1,$G4582,"")</f>
        <v/>
      </c>
    </row>
    <row r="4583" customFormat="false" ht="15" hidden="false" customHeight="false" outlineLevel="0" collapsed="false">
      <c r="A4583" s="30" t="n">
        <v>715.78125</v>
      </c>
      <c r="B4583" s="31" t="n">
        <v>2.563</v>
      </c>
      <c r="C4583" s="32" t="n">
        <f aca="false">IF($A4583="","",IF(設定!$B$21="dB",10^($B4583/20),ABS($B4583)))</f>
        <v>1.34322881582556</v>
      </c>
      <c r="D4583" s="32" t="n">
        <f aca="false">IF($A4583="","",$A4583^2)</f>
        <v>512342.797851563</v>
      </c>
      <c r="E4583" s="32" t="n">
        <f aca="false">IF($A4583="","",IF($C4583&lt;=0,"",1/$C4583^2))</f>
        <v>0.554242723383398</v>
      </c>
      <c r="F4583" s="33" t="n">
        <f aca="false">IF(OR(ROW()-設定!$B$30&lt;2,ROW()+設定!$B$30&gt;13701,N($A4583)&lt;=0,N(INDEX($A$2:$A$13701,MIN(13700,MAX(1,ROW()-1+設定!$B$30))))&lt;=0,$A4583&lt;設定!$B$28,$A4583&gt;設定!$B$29),0,IF(AND($C4583&gt;=MAX(INDEX($C$1:$C$13701,MAX(1,ROW()-設定!$B$24)):INDEX($C$1:$C$13701,MAX(1,ROW()-1))),$C4583&gt;MAX(INDEX($C$1:$C$13701,MIN(13701,ROW()+1)):INDEX($C$1:$C$13701,MIN(13701,ROW()+設定!$B$24))),$C4583&gt;=設定!$B$32,$C4583&gt;=MAX(MIN(INDEX($C$1:$C$13701,MAX(1,ROW()-設定!$B$26)):INDEX($C$1:$C$13701,MAX(1,ROW()-1))),MIN(INDEX($C$1:$C$13701,MIN(13701,ROW()+1)):INDEX($C$1:$C$13701,MIN(13701,ROW()+設定!$B$26))))*10^(設定!$B$27/20)),1,0))</f>
        <v>0</v>
      </c>
      <c r="G4583" s="33" t="n">
        <f aca="false">$G4582+IF($F4583=1,1,0)</f>
        <v>2</v>
      </c>
      <c r="H4583" s="0" t="str">
        <f aca="false">IF($F4583=1,$G4583,"")</f>
        <v/>
      </c>
    </row>
    <row r="4584" customFormat="false" ht="15" hidden="false" customHeight="false" outlineLevel="0" collapsed="false">
      <c r="A4584" s="30" t="n">
        <v>715.9375</v>
      </c>
      <c r="B4584" s="31" t="n">
        <v>2.7946</v>
      </c>
      <c r="C4584" s="32" t="n">
        <f aca="false">IF($A4584="","",IF(設定!$B$21="dB",10^($B4584/20),ABS($B4584)))</f>
        <v>1.37952634921047</v>
      </c>
      <c r="D4584" s="32" t="n">
        <f aca="false">IF($A4584="","",$A4584^2)</f>
        <v>512566.50390625</v>
      </c>
      <c r="E4584" s="32" t="n">
        <f aca="false">IF($A4584="","",IF($C4584&lt;=0,"",1/$C4584^2))</f>
        <v>0.52546040957364</v>
      </c>
      <c r="F4584" s="33" t="n">
        <f aca="false">IF(OR(ROW()-設定!$B$30&lt;2,ROW()+設定!$B$30&gt;13701,N($A4584)&lt;=0,N(INDEX($A$2:$A$13701,MIN(13700,MAX(1,ROW()-1+設定!$B$30))))&lt;=0,$A4584&lt;設定!$B$28,$A4584&gt;設定!$B$29),0,IF(AND($C4584&gt;=MAX(INDEX($C$1:$C$13701,MAX(1,ROW()-設定!$B$24)):INDEX($C$1:$C$13701,MAX(1,ROW()-1))),$C4584&gt;MAX(INDEX($C$1:$C$13701,MIN(13701,ROW()+1)):INDEX($C$1:$C$13701,MIN(13701,ROW()+設定!$B$24))),$C4584&gt;=設定!$B$32,$C4584&gt;=MAX(MIN(INDEX($C$1:$C$13701,MAX(1,ROW()-設定!$B$26)):INDEX($C$1:$C$13701,MAX(1,ROW()-1))),MIN(INDEX($C$1:$C$13701,MIN(13701,ROW()+1)):INDEX($C$1:$C$13701,MIN(13701,ROW()+設定!$B$26))))*10^(設定!$B$27/20)),1,0))</f>
        <v>0</v>
      </c>
      <c r="G4584" s="33" t="n">
        <f aca="false">$G4583+IF($F4584=1,1,0)</f>
        <v>2</v>
      </c>
      <c r="H4584" s="0" t="str">
        <f aca="false">IF($F4584=1,$G4584,"")</f>
        <v/>
      </c>
    </row>
    <row r="4585" customFormat="false" ht="15" hidden="false" customHeight="false" outlineLevel="0" collapsed="false">
      <c r="A4585" s="30" t="n">
        <v>716.09375</v>
      </c>
      <c r="B4585" s="31" t="n">
        <v>2.8429</v>
      </c>
      <c r="C4585" s="32" t="n">
        <f aca="false">IF($A4585="","",IF(設定!$B$21="dB",10^($B4585/20),ABS($B4585)))</f>
        <v>1.38721890905138</v>
      </c>
      <c r="D4585" s="32" t="n">
        <f aca="false">IF($A4585="","",$A4585^2)</f>
        <v>512790.258789063</v>
      </c>
      <c r="E4585" s="32" t="n">
        <f aca="false">IF($A4585="","",IF($C4585&lt;=0,"",1/$C4585^2))</f>
        <v>0.519648885279418</v>
      </c>
      <c r="F4585" s="33" t="n">
        <f aca="false">IF(OR(ROW()-設定!$B$30&lt;2,ROW()+設定!$B$30&gt;13701,N($A4585)&lt;=0,N(INDEX($A$2:$A$13701,MIN(13700,MAX(1,ROW()-1+設定!$B$30))))&lt;=0,$A4585&lt;設定!$B$28,$A4585&gt;設定!$B$29),0,IF(AND($C4585&gt;=MAX(INDEX($C$1:$C$13701,MAX(1,ROW()-設定!$B$24)):INDEX($C$1:$C$13701,MAX(1,ROW()-1))),$C4585&gt;MAX(INDEX($C$1:$C$13701,MIN(13701,ROW()+1)):INDEX($C$1:$C$13701,MIN(13701,ROW()+設定!$B$24))),$C4585&gt;=設定!$B$32,$C4585&gt;=MAX(MIN(INDEX($C$1:$C$13701,MAX(1,ROW()-設定!$B$26)):INDEX($C$1:$C$13701,MAX(1,ROW()-1))),MIN(INDEX($C$1:$C$13701,MIN(13701,ROW()+1)):INDEX($C$1:$C$13701,MIN(13701,ROW()+設定!$B$26))))*10^(設定!$B$27/20)),1,0))</f>
        <v>0</v>
      </c>
      <c r="G4585" s="33" t="n">
        <f aca="false">$G4584+IF($F4585=1,1,0)</f>
        <v>2</v>
      </c>
      <c r="H4585" s="0" t="str">
        <f aca="false">IF($F4585=1,$G4585,"")</f>
        <v/>
      </c>
    </row>
    <row r="4586" customFormat="false" ht="15" hidden="false" customHeight="false" outlineLevel="0" collapsed="false">
      <c r="A4586" s="30" t="n">
        <v>716.25</v>
      </c>
      <c r="B4586" s="31" t="n">
        <v>2.788</v>
      </c>
      <c r="C4586" s="32" t="n">
        <f aca="false">IF($A4586="","",IF(設定!$B$21="dB",10^($B4586/20),ABS($B4586)))</f>
        <v>1.37847851001647</v>
      </c>
      <c r="D4586" s="32" t="n">
        <f aca="false">IF($A4586="","",$A4586^2)</f>
        <v>513014.0625</v>
      </c>
      <c r="E4586" s="32" t="n">
        <f aca="false">IF($A4586="","",IF($C4586&lt;=0,"",1/$C4586^2))</f>
        <v>0.526259562080318</v>
      </c>
      <c r="F4586" s="33" t="n">
        <f aca="false">IF(OR(ROW()-設定!$B$30&lt;2,ROW()+設定!$B$30&gt;13701,N($A4586)&lt;=0,N(INDEX($A$2:$A$13701,MIN(13700,MAX(1,ROW()-1+設定!$B$30))))&lt;=0,$A4586&lt;設定!$B$28,$A4586&gt;設定!$B$29),0,IF(AND($C4586&gt;=MAX(INDEX($C$1:$C$13701,MAX(1,ROW()-設定!$B$24)):INDEX($C$1:$C$13701,MAX(1,ROW()-1))),$C4586&gt;MAX(INDEX($C$1:$C$13701,MIN(13701,ROW()+1)):INDEX($C$1:$C$13701,MIN(13701,ROW()+設定!$B$24))),$C4586&gt;=設定!$B$32,$C4586&gt;=MAX(MIN(INDEX($C$1:$C$13701,MAX(1,ROW()-設定!$B$26)):INDEX($C$1:$C$13701,MAX(1,ROW()-1))),MIN(INDEX($C$1:$C$13701,MIN(13701,ROW()+1)):INDEX($C$1:$C$13701,MIN(13701,ROW()+設定!$B$26))))*10^(設定!$B$27/20)),1,0))</f>
        <v>0</v>
      </c>
      <c r="G4586" s="33" t="n">
        <f aca="false">$G4585+IF($F4586=1,1,0)</f>
        <v>2</v>
      </c>
      <c r="H4586" s="0" t="str">
        <f aca="false">IF($F4586=1,$G4586,"")</f>
        <v/>
      </c>
    </row>
    <row r="4587" customFormat="false" ht="15" hidden="false" customHeight="false" outlineLevel="0" collapsed="false">
      <c r="A4587" s="30" t="n">
        <v>716.40625</v>
      </c>
      <c r="B4587" s="31" t="n">
        <v>3.0568</v>
      </c>
      <c r="C4587" s="32" t="n">
        <f aca="false">IF($A4587="","",IF(設定!$B$21="dB",10^($B4587/20),ABS($B4587)))</f>
        <v>1.4218048783463</v>
      </c>
      <c r="D4587" s="32" t="n">
        <f aca="false">IF($A4587="","",$A4587^2)</f>
        <v>513237.915039063</v>
      </c>
      <c r="E4587" s="32" t="n">
        <f aca="false">IF($A4587="","",IF($C4587&lt;=0,"",1/$C4587^2))</f>
        <v>0.494675042778117</v>
      </c>
      <c r="F4587" s="33" t="n">
        <f aca="false">IF(OR(ROW()-設定!$B$30&lt;2,ROW()+設定!$B$30&gt;13701,N($A4587)&lt;=0,N(INDEX($A$2:$A$13701,MIN(13700,MAX(1,ROW()-1+設定!$B$30))))&lt;=0,$A4587&lt;設定!$B$28,$A4587&gt;設定!$B$29),0,IF(AND($C4587&gt;=MAX(INDEX($C$1:$C$13701,MAX(1,ROW()-設定!$B$24)):INDEX($C$1:$C$13701,MAX(1,ROW()-1))),$C4587&gt;MAX(INDEX($C$1:$C$13701,MIN(13701,ROW()+1)):INDEX($C$1:$C$13701,MIN(13701,ROW()+設定!$B$24))),$C4587&gt;=設定!$B$32,$C4587&gt;=MAX(MIN(INDEX($C$1:$C$13701,MAX(1,ROW()-設定!$B$26)):INDEX($C$1:$C$13701,MAX(1,ROW()-1))),MIN(INDEX($C$1:$C$13701,MIN(13701,ROW()+1)):INDEX($C$1:$C$13701,MIN(13701,ROW()+設定!$B$26))))*10^(設定!$B$27/20)),1,0))</f>
        <v>0</v>
      </c>
      <c r="G4587" s="33" t="n">
        <f aca="false">$G4586+IF($F4587=1,1,0)</f>
        <v>2</v>
      </c>
      <c r="H4587" s="0" t="str">
        <f aca="false">IF($F4587=1,$G4587,"")</f>
        <v/>
      </c>
    </row>
    <row r="4588" customFormat="false" ht="15" hidden="false" customHeight="false" outlineLevel="0" collapsed="false">
      <c r="A4588" s="30" t="n">
        <v>716.5625</v>
      </c>
      <c r="B4588" s="31" t="n">
        <v>2.9084</v>
      </c>
      <c r="C4588" s="32" t="n">
        <f aca="false">IF($A4588="","",IF(設定!$B$21="dB",10^($B4588/20),ABS($B4588)))</f>
        <v>1.39771942217506</v>
      </c>
      <c r="D4588" s="32" t="n">
        <f aca="false">IF($A4588="","",$A4588^2)</f>
        <v>513461.81640625</v>
      </c>
      <c r="E4588" s="32" t="n">
        <f aca="false">IF($A4588="","",IF($C4588&lt;=0,"",1/$C4588^2))</f>
        <v>0.511870380824199</v>
      </c>
      <c r="F4588" s="33" t="n">
        <f aca="false">IF(OR(ROW()-設定!$B$30&lt;2,ROW()+設定!$B$30&gt;13701,N($A4588)&lt;=0,N(INDEX($A$2:$A$13701,MIN(13700,MAX(1,ROW()-1+設定!$B$30))))&lt;=0,$A4588&lt;設定!$B$28,$A4588&gt;設定!$B$29),0,IF(AND($C4588&gt;=MAX(INDEX($C$1:$C$13701,MAX(1,ROW()-設定!$B$24)):INDEX($C$1:$C$13701,MAX(1,ROW()-1))),$C4588&gt;MAX(INDEX($C$1:$C$13701,MIN(13701,ROW()+1)):INDEX($C$1:$C$13701,MIN(13701,ROW()+設定!$B$24))),$C4588&gt;=設定!$B$32,$C4588&gt;=MAX(MIN(INDEX($C$1:$C$13701,MAX(1,ROW()-設定!$B$26)):INDEX($C$1:$C$13701,MAX(1,ROW()-1))),MIN(INDEX($C$1:$C$13701,MIN(13701,ROW()+1)):INDEX($C$1:$C$13701,MIN(13701,ROW()+設定!$B$26))))*10^(設定!$B$27/20)),1,0))</f>
        <v>0</v>
      </c>
      <c r="G4588" s="33" t="n">
        <f aca="false">$G4587+IF($F4588=1,1,0)</f>
        <v>2</v>
      </c>
      <c r="H4588" s="0" t="str">
        <f aca="false">IF($F4588=1,$G4588,"")</f>
        <v/>
      </c>
    </row>
    <row r="4589" customFormat="false" ht="15" hidden="false" customHeight="false" outlineLevel="0" collapsed="false">
      <c r="A4589" s="30" t="n">
        <v>716.71875</v>
      </c>
      <c r="B4589" s="31" t="n">
        <v>2.9685</v>
      </c>
      <c r="C4589" s="32" t="n">
        <f aca="false">IF($A4589="","",IF(設定!$B$21="dB",10^($B4589/20),ABS($B4589)))</f>
        <v>1.40742415383342</v>
      </c>
      <c r="D4589" s="32" t="n">
        <f aca="false">IF($A4589="","",$A4589^2)</f>
        <v>513685.766601563</v>
      </c>
      <c r="E4589" s="32" t="n">
        <f aca="false">IF($A4589="","",IF($C4589&lt;=0,"",1/$C4589^2))</f>
        <v>0.504835631505318</v>
      </c>
      <c r="F4589" s="33" t="n">
        <f aca="false">IF(OR(ROW()-設定!$B$30&lt;2,ROW()+設定!$B$30&gt;13701,N($A4589)&lt;=0,N(INDEX($A$2:$A$13701,MIN(13700,MAX(1,ROW()-1+設定!$B$30))))&lt;=0,$A4589&lt;設定!$B$28,$A4589&gt;設定!$B$29),0,IF(AND($C4589&gt;=MAX(INDEX($C$1:$C$13701,MAX(1,ROW()-設定!$B$24)):INDEX($C$1:$C$13701,MAX(1,ROW()-1))),$C4589&gt;MAX(INDEX($C$1:$C$13701,MIN(13701,ROW()+1)):INDEX($C$1:$C$13701,MIN(13701,ROW()+設定!$B$24))),$C4589&gt;=設定!$B$32,$C4589&gt;=MAX(MIN(INDEX($C$1:$C$13701,MAX(1,ROW()-設定!$B$26)):INDEX($C$1:$C$13701,MAX(1,ROW()-1))),MIN(INDEX($C$1:$C$13701,MIN(13701,ROW()+1)):INDEX($C$1:$C$13701,MIN(13701,ROW()+設定!$B$26))))*10^(設定!$B$27/20)),1,0))</f>
        <v>0</v>
      </c>
      <c r="G4589" s="33" t="n">
        <f aca="false">$G4588+IF($F4589=1,1,0)</f>
        <v>2</v>
      </c>
      <c r="H4589" s="0" t="str">
        <f aca="false">IF($F4589=1,$G4589,"")</f>
        <v/>
      </c>
    </row>
    <row r="4590" customFormat="false" ht="15" hidden="false" customHeight="false" outlineLevel="0" collapsed="false">
      <c r="A4590" s="30" t="n">
        <v>716.875</v>
      </c>
      <c r="B4590" s="31" t="n">
        <v>2.8793</v>
      </c>
      <c r="C4590" s="32" t="n">
        <f aca="false">IF($A4590="","",IF(設定!$B$21="dB",10^($B4590/20),ABS($B4590)))</f>
        <v>1.3930445322963</v>
      </c>
      <c r="D4590" s="32" t="n">
        <f aca="false">IF($A4590="","",$A4590^2)</f>
        <v>513909.765625</v>
      </c>
      <c r="E4590" s="32" t="n">
        <f aca="false">IF($A4590="","",IF($C4590&lt;=0,"",1/$C4590^2))</f>
        <v>0.515311696320511</v>
      </c>
      <c r="F4590" s="33" t="n">
        <f aca="false">IF(OR(ROW()-設定!$B$30&lt;2,ROW()+設定!$B$30&gt;13701,N($A4590)&lt;=0,N(INDEX($A$2:$A$13701,MIN(13700,MAX(1,ROW()-1+設定!$B$30))))&lt;=0,$A4590&lt;設定!$B$28,$A4590&gt;設定!$B$29),0,IF(AND($C4590&gt;=MAX(INDEX($C$1:$C$13701,MAX(1,ROW()-設定!$B$24)):INDEX($C$1:$C$13701,MAX(1,ROW()-1))),$C4590&gt;MAX(INDEX($C$1:$C$13701,MIN(13701,ROW()+1)):INDEX($C$1:$C$13701,MIN(13701,ROW()+設定!$B$24))),$C4590&gt;=設定!$B$32,$C4590&gt;=MAX(MIN(INDEX($C$1:$C$13701,MAX(1,ROW()-設定!$B$26)):INDEX($C$1:$C$13701,MAX(1,ROW()-1))),MIN(INDEX($C$1:$C$13701,MIN(13701,ROW()+1)):INDEX($C$1:$C$13701,MIN(13701,ROW()+設定!$B$26))))*10^(設定!$B$27/20)),1,0))</f>
        <v>0</v>
      </c>
      <c r="G4590" s="33" t="n">
        <f aca="false">$G4589+IF($F4590=1,1,0)</f>
        <v>2</v>
      </c>
      <c r="H4590" s="0" t="str">
        <f aca="false">IF($F4590=1,$G4590,"")</f>
        <v/>
      </c>
    </row>
    <row r="4591" customFormat="false" ht="15" hidden="false" customHeight="false" outlineLevel="0" collapsed="false">
      <c r="A4591" s="30" t="n">
        <v>717.03125</v>
      </c>
      <c r="B4591" s="31" t="n">
        <v>2.8426</v>
      </c>
      <c r="C4591" s="32" t="n">
        <f aca="false">IF($A4591="","",IF(設定!$B$21="dB",10^($B4591/20),ABS($B4591)))</f>
        <v>1.38717099703508</v>
      </c>
      <c r="D4591" s="32" t="n">
        <f aca="false">IF($A4591="","",$A4591^2)</f>
        <v>514133.813476563</v>
      </c>
      <c r="E4591" s="32" t="n">
        <f aca="false">IF($A4591="","",IF($C4591&lt;=0,"",1/$C4591^2))</f>
        <v>0.519684782592558</v>
      </c>
      <c r="F4591" s="33" t="n">
        <f aca="false">IF(OR(ROW()-設定!$B$30&lt;2,ROW()+設定!$B$30&gt;13701,N($A4591)&lt;=0,N(INDEX($A$2:$A$13701,MIN(13700,MAX(1,ROW()-1+設定!$B$30))))&lt;=0,$A4591&lt;設定!$B$28,$A4591&gt;設定!$B$29),0,IF(AND($C4591&gt;=MAX(INDEX($C$1:$C$13701,MAX(1,ROW()-設定!$B$24)):INDEX($C$1:$C$13701,MAX(1,ROW()-1))),$C4591&gt;MAX(INDEX($C$1:$C$13701,MIN(13701,ROW()+1)):INDEX($C$1:$C$13701,MIN(13701,ROW()+設定!$B$24))),$C4591&gt;=設定!$B$32,$C4591&gt;=MAX(MIN(INDEX($C$1:$C$13701,MAX(1,ROW()-設定!$B$26)):INDEX($C$1:$C$13701,MAX(1,ROW()-1))),MIN(INDEX($C$1:$C$13701,MIN(13701,ROW()+1)):INDEX($C$1:$C$13701,MIN(13701,ROW()+設定!$B$26))))*10^(設定!$B$27/20)),1,0))</f>
        <v>0</v>
      </c>
      <c r="G4591" s="33" t="n">
        <f aca="false">$G4590+IF($F4591=1,1,0)</f>
        <v>2</v>
      </c>
      <c r="H4591" s="0" t="str">
        <f aca="false">IF($F4591=1,$G4591,"")</f>
        <v/>
      </c>
    </row>
    <row r="4592" customFormat="false" ht="15" hidden="false" customHeight="false" outlineLevel="0" collapsed="false">
      <c r="A4592" s="30" t="n">
        <v>717.1875</v>
      </c>
      <c r="B4592" s="31" t="n">
        <v>2.9925</v>
      </c>
      <c r="C4592" s="32" t="n">
        <f aca="false">IF($A4592="","",IF(設定!$B$21="dB",10^($B4592/20),ABS($B4592)))</f>
        <v>1.41131838809061</v>
      </c>
      <c r="D4592" s="32" t="n">
        <f aca="false">IF($A4592="","",$A4592^2)</f>
        <v>514357.91015625</v>
      </c>
      <c r="E4592" s="32" t="n">
        <f aca="false">IF($A4592="","",IF($C4592&lt;=0,"",1/$C4592^2))</f>
        <v>0.502053501097155</v>
      </c>
      <c r="F4592" s="33" t="n">
        <f aca="false">IF(OR(ROW()-設定!$B$30&lt;2,ROW()+設定!$B$30&gt;13701,N($A4592)&lt;=0,N(INDEX($A$2:$A$13701,MIN(13700,MAX(1,ROW()-1+設定!$B$30))))&lt;=0,$A4592&lt;設定!$B$28,$A4592&gt;設定!$B$29),0,IF(AND($C4592&gt;=MAX(INDEX($C$1:$C$13701,MAX(1,ROW()-設定!$B$24)):INDEX($C$1:$C$13701,MAX(1,ROW()-1))),$C4592&gt;MAX(INDEX($C$1:$C$13701,MIN(13701,ROW()+1)):INDEX($C$1:$C$13701,MIN(13701,ROW()+設定!$B$24))),$C4592&gt;=設定!$B$32,$C4592&gt;=MAX(MIN(INDEX($C$1:$C$13701,MAX(1,ROW()-設定!$B$26)):INDEX($C$1:$C$13701,MAX(1,ROW()-1))),MIN(INDEX($C$1:$C$13701,MIN(13701,ROW()+1)):INDEX($C$1:$C$13701,MIN(13701,ROW()+設定!$B$26))))*10^(設定!$B$27/20)),1,0))</f>
        <v>0</v>
      </c>
      <c r="G4592" s="33" t="n">
        <f aca="false">$G4591+IF($F4592=1,1,0)</f>
        <v>2</v>
      </c>
      <c r="H4592" s="0" t="str">
        <f aca="false">IF($F4592=1,$G4592,"")</f>
        <v/>
      </c>
    </row>
    <row r="4593" customFormat="false" ht="15" hidden="false" customHeight="false" outlineLevel="0" collapsed="false">
      <c r="A4593" s="30" t="n">
        <v>717.34375</v>
      </c>
      <c r="B4593" s="31" t="n">
        <v>3.0638</v>
      </c>
      <c r="C4593" s="32" t="n">
        <f aca="false">IF($A4593="","",IF(設定!$B$21="dB",10^($B4593/20),ABS($B4593)))</f>
        <v>1.42295117954037</v>
      </c>
      <c r="D4593" s="32" t="n">
        <f aca="false">IF($A4593="","",$A4593^2)</f>
        <v>514582.055664063</v>
      </c>
      <c r="E4593" s="32" t="n">
        <f aca="false">IF($A4593="","",IF($C4593&lt;=0,"",1/$C4593^2))</f>
        <v>0.493878363033047</v>
      </c>
      <c r="F4593" s="33" t="n">
        <f aca="false">IF(OR(ROW()-設定!$B$30&lt;2,ROW()+設定!$B$30&gt;13701,N($A4593)&lt;=0,N(INDEX($A$2:$A$13701,MIN(13700,MAX(1,ROW()-1+設定!$B$30))))&lt;=0,$A4593&lt;設定!$B$28,$A4593&gt;設定!$B$29),0,IF(AND($C4593&gt;=MAX(INDEX($C$1:$C$13701,MAX(1,ROW()-設定!$B$24)):INDEX($C$1:$C$13701,MAX(1,ROW()-1))),$C4593&gt;MAX(INDEX($C$1:$C$13701,MIN(13701,ROW()+1)):INDEX($C$1:$C$13701,MIN(13701,ROW()+設定!$B$24))),$C4593&gt;=設定!$B$32,$C4593&gt;=MAX(MIN(INDEX($C$1:$C$13701,MAX(1,ROW()-設定!$B$26)):INDEX($C$1:$C$13701,MAX(1,ROW()-1))),MIN(INDEX($C$1:$C$13701,MIN(13701,ROW()+1)):INDEX($C$1:$C$13701,MIN(13701,ROW()+設定!$B$26))))*10^(設定!$B$27/20)),1,0))</f>
        <v>0</v>
      </c>
      <c r="G4593" s="33" t="n">
        <f aca="false">$G4592+IF($F4593=1,1,0)</f>
        <v>2</v>
      </c>
      <c r="H4593" s="0" t="str">
        <f aca="false">IF($F4593=1,$G4593,"")</f>
        <v/>
      </c>
    </row>
    <row r="4594" customFormat="false" ht="15" hidden="false" customHeight="false" outlineLevel="0" collapsed="false">
      <c r="A4594" s="30" t="n">
        <v>717.5</v>
      </c>
      <c r="B4594" s="31" t="n">
        <v>3.0917</v>
      </c>
      <c r="C4594" s="32" t="n">
        <f aca="false">IF($A4594="","",IF(設定!$B$21="dB",10^($B4594/20),ABS($B4594)))</f>
        <v>1.42752919845849</v>
      </c>
      <c r="D4594" s="32" t="n">
        <f aca="false">IF($A4594="","",$A4594^2)</f>
        <v>514806.25</v>
      </c>
      <c r="E4594" s="32" t="n">
        <f aca="false">IF($A4594="","",IF($C4594&lt;=0,"",1/$C4594^2))</f>
        <v>0.490715753040538</v>
      </c>
      <c r="F4594" s="33" t="n">
        <f aca="false">IF(OR(ROW()-設定!$B$30&lt;2,ROW()+設定!$B$30&gt;13701,N($A4594)&lt;=0,N(INDEX($A$2:$A$13701,MIN(13700,MAX(1,ROW()-1+設定!$B$30))))&lt;=0,$A4594&lt;設定!$B$28,$A4594&gt;設定!$B$29),0,IF(AND($C4594&gt;=MAX(INDEX($C$1:$C$13701,MAX(1,ROW()-設定!$B$24)):INDEX($C$1:$C$13701,MAX(1,ROW()-1))),$C4594&gt;MAX(INDEX($C$1:$C$13701,MIN(13701,ROW()+1)):INDEX($C$1:$C$13701,MIN(13701,ROW()+設定!$B$24))),$C4594&gt;=設定!$B$32,$C4594&gt;=MAX(MIN(INDEX($C$1:$C$13701,MAX(1,ROW()-設定!$B$26)):INDEX($C$1:$C$13701,MAX(1,ROW()-1))),MIN(INDEX($C$1:$C$13701,MIN(13701,ROW()+1)):INDEX($C$1:$C$13701,MIN(13701,ROW()+設定!$B$26))))*10^(設定!$B$27/20)),1,0))</f>
        <v>0</v>
      </c>
      <c r="G4594" s="33" t="n">
        <f aca="false">$G4593+IF($F4594=1,1,0)</f>
        <v>2</v>
      </c>
      <c r="H4594" s="0" t="str">
        <f aca="false">IF($F4594=1,$G4594,"")</f>
        <v/>
      </c>
    </row>
    <row r="4595" customFormat="false" ht="15" hidden="false" customHeight="false" outlineLevel="0" collapsed="false">
      <c r="A4595" s="30" t="n">
        <v>717.65625</v>
      </c>
      <c r="B4595" s="31" t="n">
        <v>3.2547</v>
      </c>
      <c r="C4595" s="32" t="n">
        <f aca="false">IF($A4595="","",IF(設定!$B$21="dB",10^($B4595/20),ABS($B4595)))</f>
        <v>1.454571252108</v>
      </c>
      <c r="D4595" s="32" t="n">
        <f aca="false">IF($A4595="","",$A4595^2)</f>
        <v>515030.493164063</v>
      </c>
      <c r="E4595" s="32" t="n">
        <f aca="false">IF($A4595="","",IF($C4595&lt;=0,"",1/$C4595^2))</f>
        <v>0.472639484549661</v>
      </c>
      <c r="F4595" s="33" t="n">
        <f aca="false">IF(OR(ROW()-設定!$B$30&lt;2,ROW()+設定!$B$30&gt;13701,N($A4595)&lt;=0,N(INDEX($A$2:$A$13701,MIN(13700,MAX(1,ROW()-1+設定!$B$30))))&lt;=0,$A4595&lt;設定!$B$28,$A4595&gt;設定!$B$29),0,IF(AND($C4595&gt;=MAX(INDEX($C$1:$C$13701,MAX(1,ROW()-設定!$B$24)):INDEX($C$1:$C$13701,MAX(1,ROW()-1))),$C4595&gt;MAX(INDEX($C$1:$C$13701,MIN(13701,ROW()+1)):INDEX($C$1:$C$13701,MIN(13701,ROW()+設定!$B$24))),$C4595&gt;=設定!$B$32,$C4595&gt;=MAX(MIN(INDEX($C$1:$C$13701,MAX(1,ROW()-設定!$B$26)):INDEX($C$1:$C$13701,MAX(1,ROW()-1))),MIN(INDEX($C$1:$C$13701,MIN(13701,ROW()+1)):INDEX($C$1:$C$13701,MIN(13701,ROW()+設定!$B$26))))*10^(設定!$B$27/20)),1,0))</f>
        <v>0</v>
      </c>
      <c r="G4595" s="33" t="n">
        <f aca="false">$G4594+IF($F4595=1,1,0)</f>
        <v>2</v>
      </c>
      <c r="H4595" s="0" t="str">
        <f aca="false">IF($F4595=1,$G4595,"")</f>
        <v/>
      </c>
    </row>
    <row r="4596" customFormat="false" ht="15" hidden="false" customHeight="false" outlineLevel="0" collapsed="false">
      <c r="A4596" s="30" t="n">
        <v>717.8125</v>
      </c>
      <c r="B4596" s="31" t="n">
        <v>2.9622</v>
      </c>
      <c r="C4596" s="32" t="n">
        <f aca="false">IF($A4596="","",IF(設定!$B$21="dB",10^($B4596/20),ABS($B4596)))</f>
        <v>1.40640369908238</v>
      </c>
      <c r="D4596" s="32" t="n">
        <f aca="false">IF($A4596="","",$A4596^2)</f>
        <v>515254.78515625</v>
      </c>
      <c r="E4596" s="32" t="n">
        <f aca="false">IF($A4596="","",IF($C4596&lt;=0,"",1/$C4596^2))</f>
        <v>0.505568491940655</v>
      </c>
      <c r="F4596" s="33" t="n">
        <f aca="false">IF(OR(ROW()-設定!$B$30&lt;2,ROW()+設定!$B$30&gt;13701,N($A4596)&lt;=0,N(INDEX($A$2:$A$13701,MIN(13700,MAX(1,ROW()-1+設定!$B$30))))&lt;=0,$A4596&lt;設定!$B$28,$A4596&gt;設定!$B$29),0,IF(AND($C4596&gt;=MAX(INDEX($C$1:$C$13701,MAX(1,ROW()-設定!$B$24)):INDEX($C$1:$C$13701,MAX(1,ROW()-1))),$C4596&gt;MAX(INDEX($C$1:$C$13701,MIN(13701,ROW()+1)):INDEX($C$1:$C$13701,MIN(13701,ROW()+設定!$B$24))),$C4596&gt;=設定!$B$32,$C4596&gt;=MAX(MIN(INDEX($C$1:$C$13701,MAX(1,ROW()-設定!$B$26)):INDEX($C$1:$C$13701,MAX(1,ROW()-1))),MIN(INDEX($C$1:$C$13701,MIN(13701,ROW()+1)):INDEX($C$1:$C$13701,MIN(13701,ROW()+設定!$B$26))))*10^(設定!$B$27/20)),1,0))</f>
        <v>0</v>
      </c>
      <c r="G4596" s="33" t="n">
        <f aca="false">$G4595+IF($F4596=1,1,0)</f>
        <v>2</v>
      </c>
      <c r="H4596" s="0" t="str">
        <f aca="false">IF($F4596=1,$G4596,"")</f>
        <v/>
      </c>
    </row>
    <row r="4597" customFormat="false" ht="15" hidden="false" customHeight="false" outlineLevel="0" collapsed="false">
      <c r="A4597" s="30" t="n">
        <v>717.96875</v>
      </c>
      <c r="B4597" s="31" t="n">
        <v>3.1326</v>
      </c>
      <c r="C4597" s="32" t="n">
        <f aca="false">IF($A4597="","",IF(設定!$B$21="dB",10^($B4597/20),ABS($B4597)))</f>
        <v>1.43426697963524</v>
      </c>
      <c r="D4597" s="32" t="n">
        <f aca="false">IF($A4597="","",$A4597^2)</f>
        <v>515479.125976563</v>
      </c>
      <c r="E4597" s="32" t="n">
        <f aca="false">IF($A4597="","",IF($C4597&lt;=0,"",1/$C4597^2))</f>
        <v>0.486116094405215</v>
      </c>
      <c r="F4597" s="33" t="n">
        <f aca="false">IF(OR(ROW()-設定!$B$30&lt;2,ROW()+設定!$B$30&gt;13701,N($A4597)&lt;=0,N(INDEX($A$2:$A$13701,MIN(13700,MAX(1,ROW()-1+設定!$B$30))))&lt;=0,$A4597&lt;設定!$B$28,$A4597&gt;設定!$B$29),0,IF(AND($C4597&gt;=MAX(INDEX($C$1:$C$13701,MAX(1,ROW()-設定!$B$24)):INDEX($C$1:$C$13701,MAX(1,ROW()-1))),$C4597&gt;MAX(INDEX($C$1:$C$13701,MIN(13701,ROW()+1)):INDEX($C$1:$C$13701,MIN(13701,ROW()+設定!$B$24))),$C4597&gt;=設定!$B$32,$C4597&gt;=MAX(MIN(INDEX($C$1:$C$13701,MAX(1,ROW()-設定!$B$26)):INDEX($C$1:$C$13701,MAX(1,ROW()-1))),MIN(INDEX($C$1:$C$13701,MIN(13701,ROW()+1)):INDEX($C$1:$C$13701,MIN(13701,ROW()+設定!$B$26))))*10^(設定!$B$27/20)),1,0))</f>
        <v>0</v>
      </c>
      <c r="G4597" s="33" t="n">
        <f aca="false">$G4596+IF($F4597=1,1,0)</f>
        <v>2</v>
      </c>
      <c r="H4597" s="0" t="str">
        <f aca="false">IF($F4597=1,$G4597,"")</f>
        <v/>
      </c>
    </row>
    <row r="4598" customFormat="false" ht="15" hidden="false" customHeight="false" outlineLevel="0" collapsed="false">
      <c r="A4598" s="30" t="n">
        <v>718.125</v>
      </c>
      <c r="B4598" s="31" t="n">
        <v>3.0964</v>
      </c>
      <c r="C4598" s="32" t="n">
        <f aca="false">IF($A4598="","",IF(設定!$B$21="dB",10^($B4598/20),ABS($B4598)))</f>
        <v>1.42830185423582</v>
      </c>
      <c r="D4598" s="32" t="n">
        <f aca="false">IF($A4598="","",$A4598^2)</f>
        <v>515703.515625</v>
      </c>
      <c r="E4598" s="32" t="n">
        <f aca="false">IF($A4598="","",IF($C4598&lt;=0,"",1/$C4598^2))</f>
        <v>0.490184980351833</v>
      </c>
      <c r="F4598" s="33" t="n">
        <f aca="false">IF(OR(ROW()-設定!$B$30&lt;2,ROW()+設定!$B$30&gt;13701,N($A4598)&lt;=0,N(INDEX($A$2:$A$13701,MIN(13700,MAX(1,ROW()-1+設定!$B$30))))&lt;=0,$A4598&lt;設定!$B$28,$A4598&gt;設定!$B$29),0,IF(AND($C4598&gt;=MAX(INDEX($C$1:$C$13701,MAX(1,ROW()-設定!$B$24)):INDEX($C$1:$C$13701,MAX(1,ROW()-1))),$C4598&gt;MAX(INDEX($C$1:$C$13701,MIN(13701,ROW()+1)):INDEX($C$1:$C$13701,MIN(13701,ROW()+設定!$B$24))),$C4598&gt;=設定!$B$32,$C4598&gt;=MAX(MIN(INDEX($C$1:$C$13701,MAX(1,ROW()-設定!$B$26)):INDEX($C$1:$C$13701,MAX(1,ROW()-1))),MIN(INDEX($C$1:$C$13701,MIN(13701,ROW()+1)):INDEX($C$1:$C$13701,MIN(13701,ROW()+設定!$B$26))))*10^(設定!$B$27/20)),1,0))</f>
        <v>0</v>
      </c>
      <c r="G4598" s="33" t="n">
        <f aca="false">$G4597+IF($F4598=1,1,0)</f>
        <v>2</v>
      </c>
      <c r="H4598" s="0" t="str">
        <f aca="false">IF($F4598=1,$G4598,"")</f>
        <v/>
      </c>
    </row>
    <row r="4599" customFormat="false" ht="15" hidden="false" customHeight="false" outlineLevel="0" collapsed="false">
      <c r="A4599" s="30" t="n">
        <v>718.28125</v>
      </c>
      <c r="B4599" s="31" t="n">
        <v>3.4659</v>
      </c>
      <c r="C4599" s="32" t="n">
        <f aca="false">IF($A4599="","",IF(設定!$B$21="dB",10^($B4599/20),ABS($B4599)))</f>
        <v>1.49037308866421</v>
      </c>
      <c r="D4599" s="32" t="n">
        <f aca="false">IF($A4599="","",$A4599^2)</f>
        <v>515927.954101563</v>
      </c>
      <c r="E4599" s="32" t="n">
        <f aca="false">IF($A4599="","",IF($C4599&lt;=0,"",1/$C4599^2))</f>
        <v>0.450204674508808</v>
      </c>
      <c r="F4599" s="33" t="n">
        <f aca="false">IF(OR(ROW()-設定!$B$30&lt;2,ROW()+設定!$B$30&gt;13701,N($A4599)&lt;=0,N(INDEX($A$2:$A$13701,MIN(13700,MAX(1,ROW()-1+設定!$B$30))))&lt;=0,$A4599&lt;設定!$B$28,$A4599&gt;設定!$B$29),0,IF(AND($C4599&gt;=MAX(INDEX($C$1:$C$13701,MAX(1,ROW()-設定!$B$24)):INDEX($C$1:$C$13701,MAX(1,ROW()-1))),$C4599&gt;MAX(INDEX($C$1:$C$13701,MIN(13701,ROW()+1)):INDEX($C$1:$C$13701,MIN(13701,ROW()+設定!$B$24))),$C4599&gt;=設定!$B$32,$C4599&gt;=MAX(MIN(INDEX($C$1:$C$13701,MAX(1,ROW()-設定!$B$26)):INDEX($C$1:$C$13701,MAX(1,ROW()-1))),MIN(INDEX($C$1:$C$13701,MIN(13701,ROW()+1)):INDEX($C$1:$C$13701,MIN(13701,ROW()+設定!$B$26))))*10^(設定!$B$27/20)),1,0))</f>
        <v>0</v>
      </c>
      <c r="G4599" s="33" t="n">
        <f aca="false">$G4598+IF($F4599=1,1,0)</f>
        <v>2</v>
      </c>
      <c r="H4599" s="0" t="str">
        <f aca="false">IF($F4599=1,$G4599,"")</f>
        <v/>
      </c>
    </row>
    <row r="4600" customFormat="false" ht="15" hidden="false" customHeight="false" outlineLevel="0" collapsed="false">
      <c r="A4600" s="30" t="n">
        <v>718.4375</v>
      </c>
      <c r="B4600" s="31" t="n">
        <v>3.3061</v>
      </c>
      <c r="C4600" s="32" t="n">
        <f aca="false">IF($A4600="","",IF(設定!$B$21="dB",10^($B4600/20),ABS($B4600)))</f>
        <v>1.46320440526706</v>
      </c>
      <c r="D4600" s="32" t="n">
        <f aca="false">IF($A4600="","",$A4600^2)</f>
        <v>516152.44140625</v>
      </c>
      <c r="E4600" s="32" t="n">
        <f aca="false">IF($A4600="","",IF($C4600&lt;=0,"",1/$C4600^2))</f>
        <v>0.467078632475772</v>
      </c>
      <c r="F4600" s="33" t="n">
        <f aca="false">IF(OR(ROW()-設定!$B$30&lt;2,ROW()+設定!$B$30&gt;13701,N($A4600)&lt;=0,N(INDEX($A$2:$A$13701,MIN(13700,MAX(1,ROW()-1+設定!$B$30))))&lt;=0,$A4600&lt;設定!$B$28,$A4600&gt;設定!$B$29),0,IF(AND($C4600&gt;=MAX(INDEX($C$1:$C$13701,MAX(1,ROW()-設定!$B$24)):INDEX($C$1:$C$13701,MAX(1,ROW()-1))),$C4600&gt;MAX(INDEX($C$1:$C$13701,MIN(13701,ROW()+1)):INDEX($C$1:$C$13701,MIN(13701,ROW()+設定!$B$24))),$C4600&gt;=設定!$B$32,$C4600&gt;=MAX(MIN(INDEX($C$1:$C$13701,MAX(1,ROW()-設定!$B$26)):INDEX($C$1:$C$13701,MAX(1,ROW()-1))),MIN(INDEX($C$1:$C$13701,MIN(13701,ROW()+1)):INDEX($C$1:$C$13701,MIN(13701,ROW()+設定!$B$26))))*10^(設定!$B$27/20)),1,0))</f>
        <v>0</v>
      </c>
      <c r="G4600" s="33" t="n">
        <f aca="false">$G4599+IF($F4600=1,1,0)</f>
        <v>2</v>
      </c>
      <c r="H4600" s="0" t="str">
        <f aca="false">IF($F4600=1,$G4600,"")</f>
        <v/>
      </c>
    </row>
    <row r="4601" customFormat="false" ht="15" hidden="false" customHeight="false" outlineLevel="0" collapsed="false">
      <c r="A4601" s="30" t="n">
        <v>718.59375</v>
      </c>
      <c r="B4601" s="31" t="n">
        <v>3.3479</v>
      </c>
      <c r="C4601" s="32" t="n">
        <f aca="false">IF($A4601="","",IF(設定!$B$21="dB",10^($B4601/20),ABS($B4601)))</f>
        <v>1.47026290485816</v>
      </c>
      <c r="D4601" s="32" t="n">
        <f aca="false">IF($A4601="","",$A4601^2)</f>
        <v>516376.977539063</v>
      </c>
      <c r="E4601" s="32" t="n">
        <f aca="false">IF($A4601="","",IF($C4601&lt;=0,"",1/$C4601^2))</f>
        <v>0.462604656509387</v>
      </c>
      <c r="F4601" s="33" t="n">
        <f aca="false">IF(OR(ROW()-設定!$B$30&lt;2,ROW()+設定!$B$30&gt;13701,N($A4601)&lt;=0,N(INDEX($A$2:$A$13701,MIN(13700,MAX(1,ROW()-1+設定!$B$30))))&lt;=0,$A4601&lt;設定!$B$28,$A4601&gt;設定!$B$29),0,IF(AND($C4601&gt;=MAX(INDEX($C$1:$C$13701,MAX(1,ROW()-設定!$B$24)):INDEX($C$1:$C$13701,MAX(1,ROW()-1))),$C4601&gt;MAX(INDEX($C$1:$C$13701,MIN(13701,ROW()+1)):INDEX($C$1:$C$13701,MIN(13701,ROW()+設定!$B$24))),$C4601&gt;=設定!$B$32,$C4601&gt;=MAX(MIN(INDEX($C$1:$C$13701,MAX(1,ROW()-設定!$B$26)):INDEX($C$1:$C$13701,MAX(1,ROW()-1))),MIN(INDEX($C$1:$C$13701,MIN(13701,ROW()+1)):INDEX($C$1:$C$13701,MIN(13701,ROW()+設定!$B$26))))*10^(設定!$B$27/20)),1,0))</f>
        <v>0</v>
      </c>
      <c r="G4601" s="33" t="n">
        <f aca="false">$G4600+IF($F4601=1,1,0)</f>
        <v>2</v>
      </c>
      <c r="H4601" s="0" t="str">
        <f aca="false">IF($F4601=1,$G4601,"")</f>
        <v/>
      </c>
    </row>
    <row r="4602" customFormat="false" ht="15" hidden="false" customHeight="false" outlineLevel="0" collapsed="false">
      <c r="A4602" s="30" t="n">
        <v>718.75</v>
      </c>
      <c r="B4602" s="31" t="n">
        <v>3.3234</v>
      </c>
      <c r="C4602" s="32" t="n">
        <f aca="false">IF($A4602="","",IF(設定!$B$21="dB",10^($B4602/20),ABS($B4602)))</f>
        <v>1.46612162651372</v>
      </c>
      <c r="D4602" s="32" t="n">
        <f aca="false">IF($A4602="","",$A4602^2)</f>
        <v>516601.5625</v>
      </c>
      <c r="E4602" s="32" t="n">
        <f aca="false">IF($A4602="","",IF($C4602&lt;=0,"",1/$C4602^2))</f>
        <v>0.465221738620983</v>
      </c>
      <c r="F4602" s="33" t="n">
        <f aca="false">IF(OR(ROW()-設定!$B$30&lt;2,ROW()+設定!$B$30&gt;13701,N($A4602)&lt;=0,N(INDEX($A$2:$A$13701,MIN(13700,MAX(1,ROW()-1+設定!$B$30))))&lt;=0,$A4602&lt;設定!$B$28,$A4602&gt;設定!$B$29),0,IF(AND($C4602&gt;=MAX(INDEX($C$1:$C$13701,MAX(1,ROW()-設定!$B$24)):INDEX($C$1:$C$13701,MAX(1,ROW()-1))),$C4602&gt;MAX(INDEX($C$1:$C$13701,MIN(13701,ROW()+1)):INDEX($C$1:$C$13701,MIN(13701,ROW()+設定!$B$24))),$C4602&gt;=設定!$B$32,$C4602&gt;=MAX(MIN(INDEX($C$1:$C$13701,MAX(1,ROW()-設定!$B$26)):INDEX($C$1:$C$13701,MAX(1,ROW()-1))),MIN(INDEX($C$1:$C$13701,MIN(13701,ROW()+1)):INDEX($C$1:$C$13701,MIN(13701,ROW()+設定!$B$26))))*10^(設定!$B$27/20)),1,0))</f>
        <v>0</v>
      </c>
      <c r="G4602" s="33" t="n">
        <f aca="false">$G4601+IF($F4602=1,1,0)</f>
        <v>2</v>
      </c>
      <c r="H4602" s="0" t="str">
        <f aca="false">IF($F4602=1,$G4602,"")</f>
        <v/>
      </c>
    </row>
    <row r="4603" customFormat="false" ht="15" hidden="false" customHeight="false" outlineLevel="0" collapsed="false">
      <c r="A4603" s="30" t="n">
        <v>718.90625</v>
      </c>
      <c r="B4603" s="31" t="n">
        <v>3.5688</v>
      </c>
      <c r="C4603" s="32" t="n">
        <f aca="false">IF($A4603="","",IF(設定!$B$21="dB",10^($B4603/20),ABS($B4603)))</f>
        <v>1.50813423970195</v>
      </c>
      <c r="D4603" s="32" t="n">
        <f aca="false">IF($A4603="","",$A4603^2)</f>
        <v>516826.196289063</v>
      </c>
      <c r="E4603" s="32" t="n">
        <f aca="false">IF($A4603="","",IF($C4603&lt;=0,"",1/$C4603^2))</f>
        <v>0.43966308205486</v>
      </c>
      <c r="F4603" s="33" t="n">
        <f aca="false">IF(OR(ROW()-設定!$B$30&lt;2,ROW()+設定!$B$30&gt;13701,N($A4603)&lt;=0,N(INDEX($A$2:$A$13701,MIN(13700,MAX(1,ROW()-1+設定!$B$30))))&lt;=0,$A4603&lt;設定!$B$28,$A4603&gt;設定!$B$29),0,IF(AND($C4603&gt;=MAX(INDEX($C$1:$C$13701,MAX(1,ROW()-設定!$B$24)):INDEX($C$1:$C$13701,MAX(1,ROW()-1))),$C4603&gt;MAX(INDEX($C$1:$C$13701,MIN(13701,ROW()+1)):INDEX($C$1:$C$13701,MIN(13701,ROW()+設定!$B$24))),$C4603&gt;=設定!$B$32,$C4603&gt;=MAX(MIN(INDEX($C$1:$C$13701,MAX(1,ROW()-設定!$B$26)):INDEX($C$1:$C$13701,MAX(1,ROW()-1))),MIN(INDEX($C$1:$C$13701,MIN(13701,ROW()+1)):INDEX($C$1:$C$13701,MIN(13701,ROW()+設定!$B$26))))*10^(設定!$B$27/20)),1,0))</f>
        <v>0</v>
      </c>
      <c r="G4603" s="33" t="n">
        <f aca="false">$G4602+IF($F4603=1,1,0)</f>
        <v>2</v>
      </c>
      <c r="H4603" s="0" t="str">
        <f aca="false">IF($F4603=1,$G4603,"")</f>
        <v/>
      </c>
    </row>
    <row r="4604" customFormat="false" ht="15" hidden="false" customHeight="false" outlineLevel="0" collapsed="false">
      <c r="A4604" s="30" t="n">
        <v>719.0625</v>
      </c>
      <c r="B4604" s="31" t="n">
        <v>3.4687</v>
      </c>
      <c r="C4604" s="32" t="n">
        <f aca="false">IF($A4604="","",IF(設定!$B$21="dB",10^($B4604/20),ABS($B4604)))</f>
        <v>1.49085360563021</v>
      </c>
      <c r="D4604" s="32" t="n">
        <f aca="false">IF($A4604="","",$A4604^2)</f>
        <v>517050.87890625</v>
      </c>
      <c r="E4604" s="32" t="n">
        <f aca="false">IF($A4604="","",IF($C4604&lt;=0,"",1/$C4604^2))</f>
        <v>0.449914510376474</v>
      </c>
      <c r="F4604" s="33" t="n">
        <f aca="false">IF(OR(ROW()-設定!$B$30&lt;2,ROW()+設定!$B$30&gt;13701,N($A4604)&lt;=0,N(INDEX($A$2:$A$13701,MIN(13700,MAX(1,ROW()-1+設定!$B$30))))&lt;=0,$A4604&lt;設定!$B$28,$A4604&gt;設定!$B$29),0,IF(AND($C4604&gt;=MAX(INDEX($C$1:$C$13701,MAX(1,ROW()-設定!$B$24)):INDEX($C$1:$C$13701,MAX(1,ROW()-1))),$C4604&gt;MAX(INDEX($C$1:$C$13701,MIN(13701,ROW()+1)):INDEX($C$1:$C$13701,MIN(13701,ROW()+設定!$B$24))),$C4604&gt;=設定!$B$32,$C4604&gt;=MAX(MIN(INDEX($C$1:$C$13701,MAX(1,ROW()-設定!$B$26)):INDEX($C$1:$C$13701,MAX(1,ROW()-1))),MIN(INDEX($C$1:$C$13701,MIN(13701,ROW()+1)):INDEX($C$1:$C$13701,MIN(13701,ROW()+設定!$B$26))))*10^(設定!$B$27/20)),1,0))</f>
        <v>0</v>
      </c>
      <c r="G4604" s="33" t="n">
        <f aca="false">$G4603+IF($F4604=1,1,0)</f>
        <v>2</v>
      </c>
      <c r="H4604" s="0" t="str">
        <f aca="false">IF($F4604=1,$G4604,"")</f>
        <v/>
      </c>
    </row>
    <row r="4605" customFormat="false" ht="15" hidden="false" customHeight="false" outlineLevel="0" collapsed="false">
      <c r="A4605" s="30" t="n">
        <v>719.21875</v>
      </c>
      <c r="B4605" s="31" t="n">
        <v>3.5709</v>
      </c>
      <c r="C4605" s="32" t="n">
        <f aca="false">IF($A4605="","",IF(設定!$B$21="dB",10^($B4605/20),ABS($B4605)))</f>
        <v>1.50849890756226</v>
      </c>
      <c r="D4605" s="32" t="n">
        <f aca="false">IF($A4605="","",$A4605^2)</f>
        <v>517275.610351563</v>
      </c>
      <c r="E4605" s="32" t="n">
        <f aca="false">IF($A4605="","",IF($C4605&lt;=0,"",1/$C4605^2))</f>
        <v>0.439450537497881</v>
      </c>
      <c r="F4605" s="33" t="n">
        <f aca="false">IF(OR(ROW()-設定!$B$30&lt;2,ROW()+設定!$B$30&gt;13701,N($A4605)&lt;=0,N(INDEX($A$2:$A$13701,MIN(13700,MAX(1,ROW()-1+設定!$B$30))))&lt;=0,$A4605&lt;設定!$B$28,$A4605&gt;設定!$B$29),0,IF(AND($C4605&gt;=MAX(INDEX($C$1:$C$13701,MAX(1,ROW()-設定!$B$24)):INDEX($C$1:$C$13701,MAX(1,ROW()-1))),$C4605&gt;MAX(INDEX($C$1:$C$13701,MIN(13701,ROW()+1)):INDEX($C$1:$C$13701,MIN(13701,ROW()+設定!$B$24))),$C4605&gt;=設定!$B$32,$C4605&gt;=MAX(MIN(INDEX($C$1:$C$13701,MAX(1,ROW()-設定!$B$26)):INDEX($C$1:$C$13701,MAX(1,ROW()-1))),MIN(INDEX($C$1:$C$13701,MIN(13701,ROW()+1)):INDEX($C$1:$C$13701,MIN(13701,ROW()+設定!$B$26))))*10^(設定!$B$27/20)),1,0))</f>
        <v>0</v>
      </c>
      <c r="G4605" s="33" t="n">
        <f aca="false">$G4604+IF($F4605=1,1,0)</f>
        <v>2</v>
      </c>
      <c r="H4605" s="0" t="str">
        <f aca="false">IF($F4605=1,$G4605,"")</f>
        <v/>
      </c>
    </row>
    <row r="4606" customFormat="false" ht="15" hidden="false" customHeight="false" outlineLevel="0" collapsed="false">
      <c r="A4606" s="30" t="n">
        <v>719.375</v>
      </c>
      <c r="B4606" s="31" t="n">
        <v>3.369</v>
      </c>
      <c r="C4606" s="32" t="n">
        <f aca="false">IF($A4606="","",IF(設定!$B$21="dB",10^($B4606/20),ABS($B4606)))</f>
        <v>1.47383884923757</v>
      </c>
      <c r="D4606" s="32" t="n">
        <f aca="false">IF($A4606="","",$A4606^2)</f>
        <v>517500.390625</v>
      </c>
      <c r="E4606" s="32" t="n">
        <f aca="false">IF($A4606="","",IF($C4606&lt;=0,"",1/$C4606^2))</f>
        <v>0.460362563775988</v>
      </c>
      <c r="F4606" s="33" t="n">
        <f aca="false">IF(OR(ROW()-設定!$B$30&lt;2,ROW()+設定!$B$30&gt;13701,N($A4606)&lt;=0,N(INDEX($A$2:$A$13701,MIN(13700,MAX(1,ROW()-1+設定!$B$30))))&lt;=0,$A4606&lt;設定!$B$28,$A4606&gt;設定!$B$29),0,IF(AND($C4606&gt;=MAX(INDEX($C$1:$C$13701,MAX(1,ROW()-設定!$B$24)):INDEX($C$1:$C$13701,MAX(1,ROW()-1))),$C4606&gt;MAX(INDEX($C$1:$C$13701,MIN(13701,ROW()+1)):INDEX($C$1:$C$13701,MIN(13701,ROW()+設定!$B$24))),$C4606&gt;=設定!$B$32,$C4606&gt;=MAX(MIN(INDEX($C$1:$C$13701,MAX(1,ROW()-設定!$B$26)):INDEX($C$1:$C$13701,MAX(1,ROW()-1))),MIN(INDEX($C$1:$C$13701,MIN(13701,ROW()+1)):INDEX($C$1:$C$13701,MIN(13701,ROW()+設定!$B$26))))*10^(設定!$B$27/20)),1,0))</f>
        <v>0</v>
      </c>
      <c r="G4606" s="33" t="n">
        <f aca="false">$G4605+IF($F4606=1,1,0)</f>
        <v>2</v>
      </c>
      <c r="H4606" s="0" t="str">
        <f aca="false">IF($F4606=1,$G4606,"")</f>
        <v/>
      </c>
    </row>
    <row r="4607" customFormat="false" ht="15" hidden="false" customHeight="false" outlineLevel="0" collapsed="false">
      <c r="A4607" s="30" t="n">
        <v>719.53125</v>
      </c>
      <c r="B4607" s="31" t="n">
        <v>3.742</v>
      </c>
      <c r="C4607" s="32" t="n">
        <f aca="false">IF($A4607="","",IF(設定!$B$21="dB",10^($B4607/20),ABS($B4607)))</f>
        <v>1.53850885427641</v>
      </c>
      <c r="D4607" s="32" t="n">
        <f aca="false">IF($A4607="","",$A4607^2)</f>
        <v>517725.219726563</v>
      </c>
      <c r="E4607" s="32" t="n">
        <f aca="false">IF($A4607="","",IF($C4607&lt;=0,"",1/$C4607^2))</f>
        <v>0.422474012987546</v>
      </c>
      <c r="F4607" s="33" t="n">
        <f aca="false">IF(OR(ROW()-設定!$B$30&lt;2,ROW()+設定!$B$30&gt;13701,N($A4607)&lt;=0,N(INDEX($A$2:$A$13701,MIN(13700,MAX(1,ROW()-1+設定!$B$30))))&lt;=0,$A4607&lt;設定!$B$28,$A4607&gt;設定!$B$29),0,IF(AND($C4607&gt;=MAX(INDEX($C$1:$C$13701,MAX(1,ROW()-設定!$B$24)):INDEX($C$1:$C$13701,MAX(1,ROW()-1))),$C4607&gt;MAX(INDEX($C$1:$C$13701,MIN(13701,ROW()+1)):INDEX($C$1:$C$13701,MIN(13701,ROW()+設定!$B$24))),$C4607&gt;=設定!$B$32,$C4607&gt;=MAX(MIN(INDEX($C$1:$C$13701,MAX(1,ROW()-設定!$B$26)):INDEX($C$1:$C$13701,MAX(1,ROW()-1))),MIN(INDEX($C$1:$C$13701,MIN(13701,ROW()+1)):INDEX($C$1:$C$13701,MIN(13701,ROW()+設定!$B$26))))*10^(設定!$B$27/20)),1,0))</f>
        <v>0</v>
      </c>
      <c r="G4607" s="33" t="n">
        <f aca="false">$G4606+IF($F4607=1,1,0)</f>
        <v>2</v>
      </c>
      <c r="H4607" s="0" t="str">
        <f aca="false">IF($F4607=1,$G4607,"")</f>
        <v/>
      </c>
    </row>
    <row r="4608" customFormat="false" ht="15" hidden="false" customHeight="false" outlineLevel="0" collapsed="false">
      <c r="A4608" s="30" t="n">
        <v>719.6875</v>
      </c>
      <c r="B4608" s="31" t="n">
        <v>3.6972</v>
      </c>
      <c r="C4608" s="32" t="n">
        <f aca="false">IF($A4608="","",IF(設定!$B$21="dB",10^($B4608/20),ABS($B4608)))</f>
        <v>1.5305939769435</v>
      </c>
      <c r="D4608" s="32" t="n">
        <f aca="false">IF($A4608="","",$A4608^2)</f>
        <v>517950.09765625</v>
      </c>
      <c r="E4608" s="32" t="n">
        <f aca="false">IF($A4608="","",IF($C4608&lt;=0,"",1/$C4608^2))</f>
        <v>0.426854633458021</v>
      </c>
      <c r="F4608" s="33" t="n">
        <f aca="false">IF(OR(ROW()-設定!$B$30&lt;2,ROW()+設定!$B$30&gt;13701,N($A4608)&lt;=0,N(INDEX($A$2:$A$13701,MIN(13700,MAX(1,ROW()-1+設定!$B$30))))&lt;=0,$A4608&lt;設定!$B$28,$A4608&gt;設定!$B$29),0,IF(AND($C4608&gt;=MAX(INDEX($C$1:$C$13701,MAX(1,ROW()-設定!$B$24)):INDEX($C$1:$C$13701,MAX(1,ROW()-1))),$C4608&gt;MAX(INDEX($C$1:$C$13701,MIN(13701,ROW()+1)):INDEX($C$1:$C$13701,MIN(13701,ROW()+設定!$B$24))),$C4608&gt;=設定!$B$32,$C4608&gt;=MAX(MIN(INDEX($C$1:$C$13701,MAX(1,ROW()-設定!$B$26)):INDEX($C$1:$C$13701,MAX(1,ROW()-1))),MIN(INDEX($C$1:$C$13701,MIN(13701,ROW()+1)):INDEX($C$1:$C$13701,MIN(13701,ROW()+設定!$B$26))))*10^(設定!$B$27/20)),1,0))</f>
        <v>0</v>
      </c>
      <c r="G4608" s="33" t="n">
        <f aca="false">$G4607+IF($F4608=1,1,0)</f>
        <v>2</v>
      </c>
      <c r="H4608" s="0" t="str">
        <f aca="false">IF($F4608=1,$G4608,"")</f>
        <v/>
      </c>
    </row>
    <row r="4609" customFormat="false" ht="15" hidden="false" customHeight="false" outlineLevel="0" collapsed="false">
      <c r="A4609" s="30" t="n">
        <v>719.84375</v>
      </c>
      <c r="B4609" s="31" t="n">
        <v>3.7493</v>
      </c>
      <c r="C4609" s="32" t="n">
        <f aca="false">IF($A4609="","",IF(設定!$B$21="dB",10^($B4609/20),ABS($B4609)))</f>
        <v>1.53980242764492</v>
      </c>
      <c r="D4609" s="32" t="n">
        <f aca="false">IF($A4609="","",$A4609^2)</f>
        <v>518175.024414063</v>
      </c>
      <c r="E4609" s="32" t="n">
        <f aca="false">IF($A4609="","",IF($C4609&lt;=0,"",1/$C4609^2))</f>
        <v>0.421764478352346</v>
      </c>
      <c r="F4609" s="33" t="n">
        <f aca="false">IF(OR(ROW()-設定!$B$30&lt;2,ROW()+設定!$B$30&gt;13701,N($A4609)&lt;=0,N(INDEX($A$2:$A$13701,MIN(13700,MAX(1,ROW()-1+設定!$B$30))))&lt;=0,$A4609&lt;設定!$B$28,$A4609&gt;設定!$B$29),0,IF(AND($C4609&gt;=MAX(INDEX($C$1:$C$13701,MAX(1,ROW()-設定!$B$24)):INDEX($C$1:$C$13701,MAX(1,ROW()-1))),$C4609&gt;MAX(INDEX($C$1:$C$13701,MIN(13701,ROW()+1)):INDEX($C$1:$C$13701,MIN(13701,ROW()+設定!$B$24))),$C4609&gt;=設定!$B$32,$C4609&gt;=MAX(MIN(INDEX($C$1:$C$13701,MAX(1,ROW()-設定!$B$26)):INDEX($C$1:$C$13701,MAX(1,ROW()-1))),MIN(INDEX($C$1:$C$13701,MIN(13701,ROW()+1)):INDEX($C$1:$C$13701,MIN(13701,ROW()+設定!$B$26))))*10^(設定!$B$27/20)),1,0))</f>
        <v>0</v>
      </c>
      <c r="G4609" s="33" t="n">
        <f aca="false">$G4608+IF($F4609=1,1,0)</f>
        <v>2</v>
      </c>
      <c r="H4609" s="0" t="str">
        <f aca="false">IF($F4609=1,$G4609,"")</f>
        <v/>
      </c>
    </row>
    <row r="4610" customFormat="false" ht="15" hidden="false" customHeight="false" outlineLevel="0" collapsed="false">
      <c r="A4610" s="30" t="n">
        <v>720</v>
      </c>
      <c r="B4610" s="31" t="n">
        <v>3.8549</v>
      </c>
      <c r="C4610" s="32" t="n">
        <f aca="false">IF($A4610="","",IF(設定!$B$21="dB",10^($B4610/20),ABS($B4610)))</f>
        <v>1.55863706600892</v>
      </c>
      <c r="D4610" s="32" t="n">
        <f aca="false">IF($A4610="","",$A4610^2)</f>
        <v>518400</v>
      </c>
      <c r="E4610" s="32" t="n">
        <f aca="false">IF($A4610="","",IF($C4610&lt;=0,"",1/$C4610^2))</f>
        <v>0.41163282538972</v>
      </c>
      <c r="F4610" s="33" t="n">
        <f aca="false">IF(OR(ROW()-設定!$B$30&lt;2,ROW()+設定!$B$30&gt;13701,N($A4610)&lt;=0,N(INDEX($A$2:$A$13701,MIN(13700,MAX(1,ROW()-1+設定!$B$30))))&lt;=0,$A4610&lt;設定!$B$28,$A4610&gt;設定!$B$29),0,IF(AND($C4610&gt;=MAX(INDEX($C$1:$C$13701,MAX(1,ROW()-設定!$B$24)):INDEX($C$1:$C$13701,MAX(1,ROW()-1))),$C4610&gt;MAX(INDEX($C$1:$C$13701,MIN(13701,ROW()+1)):INDEX($C$1:$C$13701,MIN(13701,ROW()+設定!$B$24))),$C4610&gt;=設定!$B$32,$C4610&gt;=MAX(MIN(INDEX($C$1:$C$13701,MAX(1,ROW()-設定!$B$26)):INDEX($C$1:$C$13701,MAX(1,ROW()-1))),MIN(INDEX($C$1:$C$13701,MIN(13701,ROW()+1)):INDEX($C$1:$C$13701,MIN(13701,ROW()+設定!$B$26))))*10^(設定!$B$27/20)),1,0))</f>
        <v>0</v>
      </c>
      <c r="G4610" s="33" t="n">
        <f aca="false">$G4609+IF($F4610=1,1,0)</f>
        <v>2</v>
      </c>
      <c r="H4610" s="0" t="str">
        <f aca="false">IF($F4610=1,$G4610,"")</f>
        <v/>
      </c>
    </row>
    <row r="4611" customFormat="false" ht="15" hidden="false" customHeight="false" outlineLevel="0" collapsed="false">
      <c r="A4611" s="30" t="n">
        <v>720.15625</v>
      </c>
      <c r="B4611" s="31" t="n">
        <v>3.7412</v>
      </c>
      <c r="C4611" s="32" t="n">
        <f aca="false">IF($A4611="","",IF(設定!$B$21="dB",10^($B4611/20),ABS($B4611)))</f>
        <v>1.53836715889969</v>
      </c>
      <c r="D4611" s="32" t="n">
        <f aca="false">IF($A4611="","",$A4611^2)</f>
        <v>518625.024414063</v>
      </c>
      <c r="E4611" s="32" t="n">
        <f aca="false">IF($A4611="","",IF($C4611&lt;=0,"",1/$C4611^2))</f>
        <v>0.42255184274487</v>
      </c>
      <c r="F4611" s="33" t="n">
        <f aca="false">IF(OR(ROW()-設定!$B$30&lt;2,ROW()+設定!$B$30&gt;13701,N($A4611)&lt;=0,N(INDEX($A$2:$A$13701,MIN(13700,MAX(1,ROW()-1+設定!$B$30))))&lt;=0,$A4611&lt;設定!$B$28,$A4611&gt;設定!$B$29),0,IF(AND($C4611&gt;=MAX(INDEX($C$1:$C$13701,MAX(1,ROW()-設定!$B$24)):INDEX($C$1:$C$13701,MAX(1,ROW()-1))),$C4611&gt;MAX(INDEX($C$1:$C$13701,MIN(13701,ROW()+1)):INDEX($C$1:$C$13701,MIN(13701,ROW()+設定!$B$24))),$C4611&gt;=設定!$B$32,$C4611&gt;=MAX(MIN(INDEX($C$1:$C$13701,MAX(1,ROW()-設定!$B$26)):INDEX($C$1:$C$13701,MAX(1,ROW()-1))),MIN(INDEX($C$1:$C$13701,MIN(13701,ROW()+1)):INDEX($C$1:$C$13701,MIN(13701,ROW()+設定!$B$26))))*10^(設定!$B$27/20)),1,0))</f>
        <v>0</v>
      </c>
      <c r="G4611" s="33" t="n">
        <f aca="false">$G4610+IF($F4611=1,1,0)</f>
        <v>2</v>
      </c>
      <c r="H4611" s="0" t="str">
        <f aca="false">IF($F4611=1,$G4611,"")</f>
        <v/>
      </c>
    </row>
    <row r="4612" customFormat="false" ht="15" hidden="false" customHeight="false" outlineLevel="0" collapsed="false">
      <c r="A4612" s="30" t="n">
        <v>720.3125</v>
      </c>
      <c r="B4612" s="31" t="n">
        <v>3.7794</v>
      </c>
      <c r="C4612" s="32" t="n">
        <f aca="false">IF($A4612="","",IF(設定!$B$21="dB",10^($B4612/20),ABS($B4612)))</f>
        <v>1.54514770082996</v>
      </c>
      <c r="D4612" s="32" t="n">
        <f aca="false">IF($A4612="","",$A4612^2)</f>
        <v>518850.09765625</v>
      </c>
      <c r="E4612" s="32" t="n">
        <f aca="false">IF($A4612="","",IF($C4612&lt;=0,"",1/$C4612^2))</f>
        <v>0.418851427584029</v>
      </c>
      <c r="F4612" s="33" t="n">
        <f aca="false">IF(OR(ROW()-設定!$B$30&lt;2,ROW()+設定!$B$30&gt;13701,N($A4612)&lt;=0,N(INDEX($A$2:$A$13701,MIN(13700,MAX(1,ROW()-1+設定!$B$30))))&lt;=0,$A4612&lt;設定!$B$28,$A4612&gt;設定!$B$29),0,IF(AND($C4612&gt;=MAX(INDEX($C$1:$C$13701,MAX(1,ROW()-設定!$B$24)):INDEX($C$1:$C$13701,MAX(1,ROW()-1))),$C4612&gt;MAX(INDEX($C$1:$C$13701,MIN(13701,ROW()+1)):INDEX($C$1:$C$13701,MIN(13701,ROW()+設定!$B$24))),$C4612&gt;=設定!$B$32,$C4612&gt;=MAX(MIN(INDEX($C$1:$C$13701,MAX(1,ROW()-設定!$B$26)):INDEX($C$1:$C$13701,MAX(1,ROW()-1))),MIN(INDEX($C$1:$C$13701,MIN(13701,ROW()+1)):INDEX($C$1:$C$13701,MIN(13701,ROW()+設定!$B$26))))*10^(設定!$B$27/20)),1,0))</f>
        <v>0</v>
      </c>
      <c r="G4612" s="33" t="n">
        <f aca="false">$G4611+IF($F4612=1,1,0)</f>
        <v>2</v>
      </c>
      <c r="H4612" s="0" t="str">
        <f aca="false">IF($F4612=1,$G4612,"")</f>
        <v/>
      </c>
    </row>
    <row r="4613" customFormat="false" ht="15" hidden="false" customHeight="false" outlineLevel="0" collapsed="false">
      <c r="A4613" s="30" t="n">
        <v>720.46875</v>
      </c>
      <c r="B4613" s="31" t="n">
        <v>3.9049</v>
      </c>
      <c r="C4613" s="32" t="n">
        <f aca="false">IF($A4613="","",IF(設定!$B$21="dB",10^($B4613/20),ABS($B4613)))</f>
        <v>1.56763517598783</v>
      </c>
      <c r="D4613" s="32" t="n">
        <f aca="false">IF($A4613="","",$A4613^2)</f>
        <v>519075.219726563</v>
      </c>
      <c r="E4613" s="32" t="n">
        <f aca="false">IF($A4613="","",IF($C4613&lt;=0,"",1/$C4613^2))</f>
        <v>0.406920903401387</v>
      </c>
      <c r="F4613" s="33" t="n">
        <f aca="false">IF(OR(ROW()-設定!$B$30&lt;2,ROW()+設定!$B$30&gt;13701,N($A4613)&lt;=0,N(INDEX($A$2:$A$13701,MIN(13700,MAX(1,ROW()-1+設定!$B$30))))&lt;=0,$A4613&lt;設定!$B$28,$A4613&gt;設定!$B$29),0,IF(AND($C4613&gt;=MAX(INDEX($C$1:$C$13701,MAX(1,ROW()-設定!$B$24)):INDEX($C$1:$C$13701,MAX(1,ROW()-1))),$C4613&gt;MAX(INDEX($C$1:$C$13701,MIN(13701,ROW()+1)):INDEX($C$1:$C$13701,MIN(13701,ROW()+設定!$B$24))),$C4613&gt;=設定!$B$32,$C4613&gt;=MAX(MIN(INDEX($C$1:$C$13701,MAX(1,ROW()-設定!$B$26)):INDEX($C$1:$C$13701,MAX(1,ROW()-1))),MIN(INDEX($C$1:$C$13701,MIN(13701,ROW()+1)):INDEX($C$1:$C$13701,MIN(13701,ROW()+設定!$B$26))))*10^(設定!$B$27/20)),1,0))</f>
        <v>0</v>
      </c>
      <c r="G4613" s="33" t="n">
        <f aca="false">$G4612+IF($F4613=1,1,0)</f>
        <v>2</v>
      </c>
      <c r="H4613" s="0" t="str">
        <f aca="false">IF($F4613=1,$G4613,"")</f>
        <v/>
      </c>
    </row>
    <row r="4614" customFormat="false" ht="15" hidden="false" customHeight="false" outlineLevel="0" collapsed="false">
      <c r="A4614" s="30" t="n">
        <v>720.625</v>
      </c>
      <c r="B4614" s="31" t="n">
        <v>3.9101</v>
      </c>
      <c r="C4614" s="32" t="n">
        <f aca="false">IF($A4614="","",IF(設定!$B$21="dB",10^($B4614/20),ABS($B4614)))</f>
        <v>1.56857395645138</v>
      </c>
      <c r="D4614" s="32" t="n">
        <f aca="false">IF($A4614="","",$A4614^2)</f>
        <v>519300.390625</v>
      </c>
      <c r="E4614" s="32" t="n">
        <f aca="false">IF($A4614="","",IF($C4614&lt;=0,"",1/$C4614^2))</f>
        <v>0.406433970569449</v>
      </c>
      <c r="F4614" s="33" t="n">
        <f aca="false">IF(OR(ROW()-設定!$B$30&lt;2,ROW()+設定!$B$30&gt;13701,N($A4614)&lt;=0,N(INDEX($A$2:$A$13701,MIN(13700,MAX(1,ROW()-1+設定!$B$30))))&lt;=0,$A4614&lt;設定!$B$28,$A4614&gt;設定!$B$29),0,IF(AND($C4614&gt;=MAX(INDEX($C$1:$C$13701,MAX(1,ROW()-設定!$B$24)):INDEX($C$1:$C$13701,MAX(1,ROW()-1))),$C4614&gt;MAX(INDEX($C$1:$C$13701,MIN(13701,ROW()+1)):INDEX($C$1:$C$13701,MIN(13701,ROW()+設定!$B$24))),$C4614&gt;=設定!$B$32,$C4614&gt;=MAX(MIN(INDEX($C$1:$C$13701,MAX(1,ROW()-設定!$B$26)):INDEX($C$1:$C$13701,MAX(1,ROW()-1))),MIN(INDEX($C$1:$C$13701,MIN(13701,ROW()+1)):INDEX($C$1:$C$13701,MIN(13701,ROW()+設定!$B$26))))*10^(設定!$B$27/20)),1,0))</f>
        <v>0</v>
      </c>
      <c r="G4614" s="33" t="n">
        <f aca="false">$G4613+IF($F4614=1,1,0)</f>
        <v>2</v>
      </c>
      <c r="H4614" s="0" t="str">
        <f aca="false">IF($F4614=1,$G4614,"")</f>
        <v/>
      </c>
    </row>
    <row r="4615" customFormat="false" ht="15" hidden="false" customHeight="false" outlineLevel="0" collapsed="false">
      <c r="A4615" s="30" t="n">
        <v>720.78125</v>
      </c>
      <c r="B4615" s="31" t="n">
        <v>3.8737</v>
      </c>
      <c r="C4615" s="32" t="n">
        <f aca="false">IF($A4615="","",IF(設定!$B$21="dB",10^($B4615/20),ABS($B4615)))</f>
        <v>1.56201428036765</v>
      </c>
      <c r="D4615" s="32" t="n">
        <f aca="false">IF($A4615="","",$A4615^2)</f>
        <v>519525.610351563</v>
      </c>
      <c r="E4615" s="32" t="n">
        <f aca="false">IF($A4615="","",IF($C4615&lt;=0,"",1/$C4615^2))</f>
        <v>0.409854775768061</v>
      </c>
      <c r="F4615" s="33" t="n">
        <f aca="false">IF(OR(ROW()-設定!$B$30&lt;2,ROW()+設定!$B$30&gt;13701,N($A4615)&lt;=0,N(INDEX($A$2:$A$13701,MIN(13700,MAX(1,ROW()-1+設定!$B$30))))&lt;=0,$A4615&lt;設定!$B$28,$A4615&gt;設定!$B$29),0,IF(AND($C4615&gt;=MAX(INDEX($C$1:$C$13701,MAX(1,ROW()-設定!$B$24)):INDEX($C$1:$C$13701,MAX(1,ROW()-1))),$C4615&gt;MAX(INDEX($C$1:$C$13701,MIN(13701,ROW()+1)):INDEX($C$1:$C$13701,MIN(13701,ROW()+設定!$B$24))),$C4615&gt;=設定!$B$32,$C4615&gt;=MAX(MIN(INDEX($C$1:$C$13701,MAX(1,ROW()-設定!$B$26)):INDEX($C$1:$C$13701,MAX(1,ROW()-1))),MIN(INDEX($C$1:$C$13701,MIN(13701,ROW()+1)):INDEX($C$1:$C$13701,MIN(13701,ROW()+設定!$B$26))))*10^(設定!$B$27/20)),1,0))</f>
        <v>0</v>
      </c>
      <c r="G4615" s="33" t="n">
        <f aca="false">$G4614+IF($F4615=1,1,0)</f>
        <v>2</v>
      </c>
      <c r="H4615" s="0" t="str">
        <f aca="false">IF($F4615=1,$G4615,"")</f>
        <v/>
      </c>
    </row>
    <row r="4616" customFormat="false" ht="15" hidden="false" customHeight="false" outlineLevel="0" collapsed="false">
      <c r="A4616" s="30" t="n">
        <v>720.9375</v>
      </c>
      <c r="B4616" s="31" t="n">
        <v>3.9374</v>
      </c>
      <c r="C4616" s="32" t="n">
        <f aca="false">IF($A4616="","",IF(設定!$B$21="dB",10^($B4616/20),ABS($B4616)))</f>
        <v>1.57351178514281</v>
      </c>
      <c r="D4616" s="32" t="n">
        <f aca="false">IF($A4616="","",$A4616^2)</f>
        <v>519750.87890625</v>
      </c>
      <c r="E4616" s="32" t="n">
        <f aca="false">IF($A4616="","",IF($C4616&lt;=0,"",1/$C4616^2))</f>
        <v>0.403887116561797</v>
      </c>
      <c r="F4616" s="33" t="n">
        <f aca="false">IF(OR(ROW()-設定!$B$30&lt;2,ROW()+設定!$B$30&gt;13701,N($A4616)&lt;=0,N(INDEX($A$2:$A$13701,MIN(13700,MAX(1,ROW()-1+設定!$B$30))))&lt;=0,$A4616&lt;設定!$B$28,$A4616&gt;設定!$B$29),0,IF(AND($C4616&gt;=MAX(INDEX($C$1:$C$13701,MAX(1,ROW()-設定!$B$24)):INDEX($C$1:$C$13701,MAX(1,ROW()-1))),$C4616&gt;MAX(INDEX($C$1:$C$13701,MIN(13701,ROW()+1)):INDEX($C$1:$C$13701,MIN(13701,ROW()+設定!$B$24))),$C4616&gt;=設定!$B$32,$C4616&gt;=MAX(MIN(INDEX($C$1:$C$13701,MAX(1,ROW()-設定!$B$26)):INDEX($C$1:$C$13701,MAX(1,ROW()-1))),MIN(INDEX($C$1:$C$13701,MIN(13701,ROW()+1)):INDEX($C$1:$C$13701,MIN(13701,ROW()+設定!$B$26))))*10^(設定!$B$27/20)),1,0))</f>
        <v>0</v>
      </c>
      <c r="G4616" s="33" t="n">
        <f aca="false">$G4615+IF($F4616=1,1,0)</f>
        <v>2</v>
      </c>
      <c r="H4616" s="0" t="str">
        <f aca="false">IF($F4616=1,$G4616,"")</f>
        <v/>
      </c>
    </row>
    <row r="4617" customFormat="false" ht="15" hidden="false" customHeight="false" outlineLevel="0" collapsed="false">
      <c r="A4617" s="30" t="n">
        <v>721.09375</v>
      </c>
      <c r="B4617" s="31" t="n">
        <v>3.9145</v>
      </c>
      <c r="C4617" s="32" t="n">
        <f aca="false">IF($A4617="","",IF(設定!$B$21="dB",10^($B4617/20),ABS($B4617)))</f>
        <v>1.56936874824478</v>
      </c>
      <c r="D4617" s="32" t="n">
        <f aca="false">IF($A4617="","",$A4617^2)</f>
        <v>519976.196289063</v>
      </c>
      <c r="E4617" s="32" t="n">
        <f aca="false">IF($A4617="","",IF($C4617&lt;=0,"",1/$C4617^2))</f>
        <v>0.40602240561774</v>
      </c>
      <c r="F4617" s="33" t="n">
        <f aca="false">IF(OR(ROW()-設定!$B$30&lt;2,ROW()+設定!$B$30&gt;13701,N($A4617)&lt;=0,N(INDEX($A$2:$A$13701,MIN(13700,MAX(1,ROW()-1+設定!$B$30))))&lt;=0,$A4617&lt;設定!$B$28,$A4617&gt;設定!$B$29),0,IF(AND($C4617&gt;=MAX(INDEX($C$1:$C$13701,MAX(1,ROW()-設定!$B$24)):INDEX($C$1:$C$13701,MAX(1,ROW()-1))),$C4617&gt;MAX(INDEX($C$1:$C$13701,MIN(13701,ROW()+1)):INDEX($C$1:$C$13701,MIN(13701,ROW()+設定!$B$24))),$C4617&gt;=設定!$B$32,$C4617&gt;=MAX(MIN(INDEX($C$1:$C$13701,MAX(1,ROW()-設定!$B$26)):INDEX($C$1:$C$13701,MAX(1,ROW()-1))),MIN(INDEX($C$1:$C$13701,MIN(13701,ROW()+1)):INDEX($C$1:$C$13701,MIN(13701,ROW()+設定!$B$26))))*10^(設定!$B$27/20)),1,0))</f>
        <v>0</v>
      </c>
      <c r="G4617" s="33" t="n">
        <f aca="false">$G4616+IF($F4617=1,1,0)</f>
        <v>2</v>
      </c>
      <c r="H4617" s="0" t="str">
        <f aca="false">IF($F4617=1,$G4617,"")</f>
        <v/>
      </c>
    </row>
    <row r="4618" customFormat="false" ht="15" hidden="false" customHeight="false" outlineLevel="0" collapsed="false">
      <c r="A4618" s="30" t="n">
        <v>721.25</v>
      </c>
      <c r="B4618" s="31" t="n">
        <v>4.0752</v>
      </c>
      <c r="C4618" s="32" t="n">
        <f aca="false">IF($A4618="","",IF(設定!$B$21="dB",10^($B4618/20),ABS($B4618)))</f>
        <v>1.59867432438037</v>
      </c>
      <c r="D4618" s="32" t="n">
        <f aca="false">IF($A4618="","",$A4618^2)</f>
        <v>520201.5625</v>
      </c>
      <c r="E4618" s="32" t="n">
        <f aca="false">IF($A4618="","",IF($C4618&lt;=0,"",1/$C4618^2))</f>
        <v>0.391273107919437</v>
      </c>
      <c r="F4618" s="33" t="n">
        <f aca="false">IF(OR(ROW()-設定!$B$30&lt;2,ROW()+設定!$B$30&gt;13701,N($A4618)&lt;=0,N(INDEX($A$2:$A$13701,MIN(13700,MAX(1,ROW()-1+設定!$B$30))))&lt;=0,$A4618&lt;設定!$B$28,$A4618&gt;設定!$B$29),0,IF(AND($C4618&gt;=MAX(INDEX($C$1:$C$13701,MAX(1,ROW()-設定!$B$24)):INDEX($C$1:$C$13701,MAX(1,ROW()-1))),$C4618&gt;MAX(INDEX($C$1:$C$13701,MIN(13701,ROW()+1)):INDEX($C$1:$C$13701,MIN(13701,ROW()+設定!$B$24))),$C4618&gt;=設定!$B$32,$C4618&gt;=MAX(MIN(INDEX($C$1:$C$13701,MAX(1,ROW()-設定!$B$26)):INDEX($C$1:$C$13701,MAX(1,ROW()-1))),MIN(INDEX($C$1:$C$13701,MIN(13701,ROW()+1)):INDEX($C$1:$C$13701,MIN(13701,ROW()+設定!$B$26))))*10^(設定!$B$27/20)),1,0))</f>
        <v>0</v>
      </c>
      <c r="G4618" s="33" t="n">
        <f aca="false">$G4617+IF($F4618=1,1,0)</f>
        <v>2</v>
      </c>
      <c r="H4618" s="0" t="str">
        <f aca="false">IF($F4618=1,$G4618,"")</f>
        <v/>
      </c>
    </row>
    <row r="4619" customFormat="false" ht="15" hidden="false" customHeight="false" outlineLevel="0" collapsed="false">
      <c r="A4619" s="30" t="n">
        <v>721.40625</v>
      </c>
      <c r="B4619" s="31" t="n">
        <v>4.1309</v>
      </c>
      <c r="C4619" s="32" t="n">
        <f aca="false">IF($A4619="","",IF(設定!$B$21="dB",10^($B4619/20),ABS($B4619)))</f>
        <v>1.60895908368599</v>
      </c>
      <c r="D4619" s="32" t="n">
        <f aca="false">IF($A4619="","",$A4619^2)</f>
        <v>520426.977539063</v>
      </c>
      <c r="E4619" s="32" t="n">
        <f aca="false">IF($A4619="","",IF($C4619&lt;=0,"",1/$C4619^2))</f>
        <v>0.386286917494072</v>
      </c>
      <c r="F4619" s="33" t="n">
        <f aca="false">IF(OR(ROW()-設定!$B$30&lt;2,ROW()+設定!$B$30&gt;13701,N($A4619)&lt;=0,N(INDEX($A$2:$A$13701,MIN(13700,MAX(1,ROW()-1+設定!$B$30))))&lt;=0,$A4619&lt;設定!$B$28,$A4619&gt;設定!$B$29),0,IF(AND($C4619&gt;=MAX(INDEX($C$1:$C$13701,MAX(1,ROW()-設定!$B$24)):INDEX($C$1:$C$13701,MAX(1,ROW()-1))),$C4619&gt;MAX(INDEX($C$1:$C$13701,MIN(13701,ROW()+1)):INDEX($C$1:$C$13701,MIN(13701,ROW()+設定!$B$24))),$C4619&gt;=設定!$B$32,$C4619&gt;=MAX(MIN(INDEX($C$1:$C$13701,MAX(1,ROW()-設定!$B$26)):INDEX($C$1:$C$13701,MAX(1,ROW()-1))),MIN(INDEX($C$1:$C$13701,MIN(13701,ROW()+1)):INDEX($C$1:$C$13701,MIN(13701,ROW()+設定!$B$26))))*10^(設定!$B$27/20)),1,0))</f>
        <v>0</v>
      </c>
      <c r="G4619" s="33" t="n">
        <f aca="false">$G4618+IF($F4619=1,1,0)</f>
        <v>2</v>
      </c>
      <c r="H4619" s="0" t="str">
        <f aca="false">IF($F4619=1,$G4619,"")</f>
        <v/>
      </c>
    </row>
    <row r="4620" customFormat="false" ht="15" hidden="false" customHeight="false" outlineLevel="0" collapsed="false">
      <c r="A4620" s="30" t="n">
        <v>721.5625</v>
      </c>
      <c r="B4620" s="31" t="n">
        <v>4.0675</v>
      </c>
      <c r="C4620" s="32" t="n">
        <f aca="false">IF($A4620="","",IF(設定!$B$21="dB",10^($B4620/20),ABS($B4620)))</f>
        <v>1.59725773516082</v>
      </c>
      <c r="D4620" s="32" t="n">
        <f aca="false">IF($A4620="","",$A4620^2)</f>
        <v>520652.44140625</v>
      </c>
      <c r="E4620" s="32" t="n">
        <f aca="false">IF($A4620="","",IF($C4620&lt;=0,"",1/$C4620^2))</f>
        <v>0.391967446777356</v>
      </c>
      <c r="F4620" s="33" t="n">
        <f aca="false">IF(OR(ROW()-設定!$B$30&lt;2,ROW()+設定!$B$30&gt;13701,N($A4620)&lt;=0,N(INDEX($A$2:$A$13701,MIN(13700,MAX(1,ROW()-1+設定!$B$30))))&lt;=0,$A4620&lt;設定!$B$28,$A4620&gt;設定!$B$29),0,IF(AND($C4620&gt;=MAX(INDEX($C$1:$C$13701,MAX(1,ROW()-設定!$B$24)):INDEX($C$1:$C$13701,MAX(1,ROW()-1))),$C4620&gt;MAX(INDEX($C$1:$C$13701,MIN(13701,ROW()+1)):INDEX($C$1:$C$13701,MIN(13701,ROW()+設定!$B$24))),$C4620&gt;=設定!$B$32,$C4620&gt;=MAX(MIN(INDEX($C$1:$C$13701,MAX(1,ROW()-設定!$B$26)):INDEX($C$1:$C$13701,MAX(1,ROW()-1))),MIN(INDEX($C$1:$C$13701,MIN(13701,ROW()+1)):INDEX($C$1:$C$13701,MIN(13701,ROW()+設定!$B$26))))*10^(設定!$B$27/20)),1,0))</f>
        <v>0</v>
      </c>
      <c r="G4620" s="33" t="n">
        <f aca="false">$G4619+IF($F4620=1,1,0)</f>
        <v>2</v>
      </c>
      <c r="H4620" s="0" t="str">
        <f aca="false">IF($F4620=1,$G4620,"")</f>
        <v/>
      </c>
    </row>
    <row r="4621" customFormat="false" ht="15" hidden="false" customHeight="false" outlineLevel="0" collapsed="false">
      <c r="A4621" s="30" t="n">
        <v>721.71875</v>
      </c>
      <c r="B4621" s="31" t="n">
        <v>4.2952</v>
      </c>
      <c r="C4621" s="32" t="n">
        <f aca="false">IF($A4621="","",IF(設定!$B$21="dB",10^($B4621/20),ABS($B4621)))</f>
        <v>1.63968340024939</v>
      </c>
      <c r="D4621" s="32" t="n">
        <f aca="false">IF($A4621="","",$A4621^2)</f>
        <v>520877.954101563</v>
      </c>
      <c r="E4621" s="32" t="n">
        <f aca="false">IF($A4621="","",IF($C4621&lt;=0,"",1/$C4621^2))</f>
        <v>0.371946092017008</v>
      </c>
      <c r="F4621" s="33" t="n">
        <f aca="false">IF(OR(ROW()-設定!$B$30&lt;2,ROW()+設定!$B$30&gt;13701,N($A4621)&lt;=0,N(INDEX($A$2:$A$13701,MIN(13700,MAX(1,ROW()-1+設定!$B$30))))&lt;=0,$A4621&lt;設定!$B$28,$A4621&gt;設定!$B$29),0,IF(AND($C4621&gt;=MAX(INDEX($C$1:$C$13701,MAX(1,ROW()-設定!$B$24)):INDEX($C$1:$C$13701,MAX(1,ROW()-1))),$C4621&gt;MAX(INDEX($C$1:$C$13701,MIN(13701,ROW()+1)):INDEX($C$1:$C$13701,MIN(13701,ROW()+設定!$B$24))),$C4621&gt;=設定!$B$32,$C4621&gt;=MAX(MIN(INDEX($C$1:$C$13701,MAX(1,ROW()-設定!$B$26)):INDEX($C$1:$C$13701,MAX(1,ROW()-1))),MIN(INDEX($C$1:$C$13701,MIN(13701,ROW()+1)):INDEX($C$1:$C$13701,MIN(13701,ROW()+設定!$B$26))))*10^(設定!$B$27/20)),1,0))</f>
        <v>0</v>
      </c>
      <c r="G4621" s="33" t="n">
        <f aca="false">$G4620+IF($F4621=1,1,0)</f>
        <v>2</v>
      </c>
      <c r="H4621" s="0" t="str">
        <f aca="false">IF($F4621=1,$G4621,"")</f>
        <v/>
      </c>
    </row>
    <row r="4622" customFormat="false" ht="15" hidden="false" customHeight="false" outlineLevel="0" collapsed="false">
      <c r="A4622" s="30" t="n">
        <v>721.875</v>
      </c>
      <c r="B4622" s="31" t="n">
        <v>3.9705</v>
      </c>
      <c r="C4622" s="32" t="n">
        <f aca="false">IF($A4622="","",IF(設定!$B$21="dB",10^($B4622/20),ABS($B4622)))</f>
        <v>1.57951952957466</v>
      </c>
      <c r="D4622" s="32" t="n">
        <f aca="false">IF($A4622="","",$A4622^2)</f>
        <v>521103.515625</v>
      </c>
      <c r="E4622" s="32" t="n">
        <f aca="false">IF($A4622="","",IF($C4622&lt;=0,"",1/$C4622^2))</f>
        <v>0.40082056879748</v>
      </c>
      <c r="F4622" s="33" t="n">
        <f aca="false">IF(OR(ROW()-設定!$B$30&lt;2,ROW()+設定!$B$30&gt;13701,N($A4622)&lt;=0,N(INDEX($A$2:$A$13701,MIN(13700,MAX(1,ROW()-1+設定!$B$30))))&lt;=0,$A4622&lt;設定!$B$28,$A4622&gt;設定!$B$29),0,IF(AND($C4622&gt;=MAX(INDEX($C$1:$C$13701,MAX(1,ROW()-設定!$B$24)):INDEX($C$1:$C$13701,MAX(1,ROW()-1))),$C4622&gt;MAX(INDEX($C$1:$C$13701,MIN(13701,ROW()+1)):INDEX($C$1:$C$13701,MIN(13701,ROW()+設定!$B$24))),$C4622&gt;=設定!$B$32,$C4622&gt;=MAX(MIN(INDEX($C$1:$C$13701,MAX(1,ROW()-設定!$B$26)):INDEX($C$1:$C$13701,MAX(1,ROW()-1))),MIN(INDEX($C$1:$C$13701,MIN(13701,ROW()+1)):INDEX($C$1:$C$13701,MIN(13701,ROW()+設定!$B$26))))*10^(設定!$B$27/20)),1,0))</f>
        <v>0</v>
      </c>
      <c r="G4622" s="33" t="n">
        <f aca="false">$G4621+IF($F4622=1,1,0)</f>
        <v>2</v>
      </c>
      <c r="H4622" s="0" t="str">
        <f aca="false">IF($F4622=1,$G4622,"")</f>
        <v/>
      </c>
    </row>
    <row r="4623" customFormat="false" ht="15" hidden="false" customHeight="false" outlineLevel="0" collapsed="false">
      <c r="A4623" s="30" t="n">
        <v>722.03125</v>
      </c>
      <c r="B4623" s="31" t="n">
        <v>4.141</v>
      </c>
      <c r="C4623" s="32" t="n">
        <f aca="false">IF($A4623="","",IF(設定!$B$21="dB",10^($B4623/20),ABS($B4623)))</f>
        <v>1.61083107828451</v>
      </c>
      <c r="D4623" s="32" t="n">
        <f aca="false">IF($A4623="","",$A4623^2)</f>
        <v>521329.125976563</v>
      </c>
      <c r="E4623" s="32" t="n">
        <f aca="false">IF($A4623="","",IF($C4623&lt;=0,"",1/$C4623^2))</f>
        <v>0.385389608211819</v>
      </c>
      <c r="F4623" s="33" t="n">
        <f aca="false">IF(OR(ROW()-設定!$B$30&lt;2,ROW()+設定!$B$30&gt;13701,N($A4623)&lt;=0,N(INDEX($A$2:$A$13701,MIN(13700,MAX(1,ROW()-1+設定!$B$30))))&lt;=0,$A4623&lt;設定!$B$28,$A4623&gt;設定!$B$29),0,IF(AND($C4623&gt;=MAX(INDEX($C$1:$C$13701,MAX(1,ROW()-設定!$B$24)):INDEX($C$1:$C$13701,MAX(1,ROW()-1))),$C4623&gt;MAX(INDEX($C$1:$C$13701,MIN(13701,ROW()+1)):INDEX($C$1:$C$13701,MIN(13701,ROW()+設定!$B$24))),$C4623&gt;=設定!$B$32,$C4623&gt;=MAX(MIN(INDEX($C$1:$C$13701,MAX(1,ROW()-設定!$B$26)):INDEX($C$1:$C$13701,MAX(1,ROW()-1))),MIN(INDEX($C$1:$C$13701,MIN(13701,ROW()+1)):INDEX($C$1:$C$13701,MIN(13701,ROW()+設定!$B$26))))*10^(設定!$B$27/20)),1,0))</f>
        <v>0</v>
      </c>
      <c r="G4623" s="33" t="n">
        <f aca="false">$G4622+IF($F4623=1,1,0)</f>
        <v>2</v>
      </c>
      <c r="H4623" s="0" t="str">
        <f aca="false">IF($F4623=1,$G4623,"")</f>
        <v/>
      </c>
    </row>
    <row r="4624" customFormat="false" ht="15" hidden="false" customHeight="false" outlineLevel="0" collapsed="false">
      <c r="A4624" s="30" t="n">
        <v>722.1875</v>
      </c>
      <c r="B4624" s="31" t="n">
        <v>4.3746</v>
      </c>
      <c r="C4624" s="32" t="n">
        <f aca="false">IF($A4624="","",IF(設定!$B$21="dB",10^($B4624/20),ABS($B4624)))</f>
        <v>1.65474089455417</v>
      </c>
      <c r="D4624" s="32" t="n">
        <f aca="false">IF($A4624="","",$A4624^2)</f>
        <v>521554.78515625</v>
      </c>
      <c r="E4624" s="32" t="n">
        <f aca="false">IF($A4624="","",IF($C4624&lt;=0,"",1/$C4624^2))</f>
        <v>0.365207762583849</v>
      </c>
      <c r="F4624" s="33" t="n">
        <f aca="false">IF(OR(ROW()-設定!$B$30&lt;2,ROW()+設定!$B$30&gt;13701,N($A4624)&lt;=0,N(INDEX($A$2:$A$13701,MIN(13700,MAX(1,ROW()-1+設定!$B$30))))&lt;=0,$A4624&lt;設定!$B$28,$A4624&gt;設定!$B$29),0,IF(AND($C4624&gt;=MAX(INDEX($C$1:$C$13701,MAX(1,ROW()-設定!$B$24)):INDEX($C$1:$C$13701,MAX(1,ROW()-1))),$C4624&gt;MAX(INDEX($C$1:$C$13701,MIN(13701,ROW()+1)):INDEX($C$1:$C$13701,MIN(13701,ROW()+設定!$B$24))),$C4624&gt;=設定!$B$32,$C4624&gt;=MAX(MIN(INDEX($C$1:$C$13701,MAX(1,ROW()-設定!$B$26)):INDEX($C$1:$C$13701,MAX(1,ROW()-1))),MIN(INDEX($C$1:$C$13701,MIN(13701,ROW()+1)):INDEX($C$1:$C$13701,MIN(13701,ROW()+設定!$B$26))))*10^(設定!$B$27/20)),1,0))</f>
        <v>0</v>
      </c>
      <c r="G4624" s="33" t="n">
        <f aca="false">$G4623+IF($F4624=1,1,0)</f>
        <v>2</v>
      </c>
      <c r="H4624" s="0" t="str">
        <f aca="false">IF($F4624=1,$G4624,"")</f>
        <v/>
      </c>
    </row>
    <row r="4625" customFormat="false" ht="15" hidden="false" customHeight="false" outlineLevel="0" collapsed="false">
      <c r="A4625" s="30" t="n">
        <v>722.34375</v>
      </c>
      <c r="B4625" s="31" t="n">
        <v>4.1862</v>
      </c>
      <c r="C4625" s="32" t="n">
        <f aca="false">IF($A4625="","",IF(設定!$B$21="dB",10^($B4625/20),ABS($B4625)))</f>
        <v>1.61923543771902</v>
      </c>
      <c r="D4625" s="32" t="n">
        <f aca="false">IF($A4625="","",$A4625^2)</f>
        <v>521780.493164063</v>
      </c>
      <c r="E4625" s="32" t="n">
        <f aca="false">IF($A4625="","",IF($C4625&lt;=0,"",1/$C4625^2))</f>
        <v>0.381399395171268</v>
      </c>
      <c r="F4625" s="33" t="n">
        <f aca="false">IF(OR(ROW()-設定!$B$30&lt;2,ROW()+設定!$B$30&gt;13701,N($A4625)&lt;=0,N(INDEX($A$2:$A$13701,MIN(13700,MAX(1,ROW()-1+設定!$B$30))))&lt;=0,$A4625&lt;設定!$B$28,$A4625&gt;設定!$B$29),0,IF(AND($C4625&gt;=MAX(INDEX($C$1:$C$13701,MAX(1,ROW()-設定!$B$24)):INDEX($C$1:$C$13701,MAX(1,ROW()-1))),$C4625&gt;MAX(INDEX($C$1:$C$13701,MIN(13701,ROW()+1)):INDEX($C$1:$C$13701,MIN(13701,ROW()+設定!$B$24))),$C4625&gt;=設定!$B$32,$C4625&gt;=MAX(MIN(INDEX($C$1:$C$13701,MAX(1,ROW()-設定!$B$26)):INDEX($C$1:$C$13701,MAX(1,ROW()-1))),MIN(INDEX($C$1:$C$13701,MIN(13701,ROW()+1)):INDEX($C$1:$C$13701,MIN(13701,ROW()+設定!$B$26))))*10^(設定!$B$27/20)),1,0))</f>
        <v>0</v>
      </c>
      <c r="G4625" s="33" t="n">
        <f aca="false">$G4624+IF($F4625=1,1,0)</f>
        <v>2</v>
      </c>
      <c r="H4625" s="0" t="str">
        <f aca="false">IF($F4625=1,$G4625,"")</f>
        <v/>
      </c>
    </row>
    <row r="4626" customFormat="false" ht="15" hidden="false" customHeight="false" outlineLevel="0" collapsed="false">
      <c r="A4626" s="30" t="n">
        <v>722.5</v>
      </c>
      <c r="B4626" s="31" t="n">
        <v>4.0937</v>
      </c>
      <c r="C4626" s="32" t="n">
        <f aca="false">IF($A4626="","",IF(設定!$B$21="dB",10^($B4626/20),ABS($B4626)))</f>
        <v>1.60208295549128</v>
      </c>
      <c r="D4626" s="32" t="n">
        <f aca="false">IF($A4626="","",$A4626^2)</f>
        <v>522006.25</v>
      </c>
      <c r="E4626" s="32" t="n">
        <f aca="false">IF($A4626="","",IF($C4626&lt;=0,"",1/$C4626^2))</f>
        <v>0.389609914548039</v>
      </c>
      <c r="F4626" s="33" t="n">
        <f aca="false">IF(OR(ROW()-設定!$B$30&lt;2,ROW()+設定!$B$30&gt;13701,N($A4626)&lt;=0,N(INDEX($A$2:$A$13701,MIN(13700,MAX(1,ROW()-1+設定!$B$30))))&lt;=0,$A4626&lt;設定!$B$28,$A4626&gt;設定!$B$29),0,IF(AND($C4626&gt;=MAX(INDEX($C$1:$C$13701,MAX(1,ROW()-設定!$B$24)):INDEX($C$1:$C$13701,MAX(1,ROW()-1))),$C4626&gt;MAX(INDEX($C$1:$C$13701,MIN(13701,ROW()+1)):INDEX($C$1:$C$13701,MIN(13701,ROW()+設定!$B$24))),$C4626&gt;=設定!$B$32,$C4626&gt;=MAX(MIN(INDEX($C$1:$C$13701,MAX(1,ROW()-設定!$B$26)):INDEX($C$1:$C$13701,MAX(1,ROW()-1))),MIN(INDEX($C$1:$C$13701,MIN(13701,ROW()+1)):INDEX($C$1:$C$13701,MIN(13701,ROW()+設定!$B$26))))*10^(設定!$B$27/20)),1,0))</f>
        <v>0</v>
      </c>
      <c r="G4626" s="33" t="n">
        <f aca="false">$G4625+IF($F4626=1,1,0)</f>
        <v>2</v>
      </c>
      <c r="H4626" s="0" t="str">
        <f aca="false">IF($F4626=1,$G4626,"")</f>
        <v/>
      </c>
    </row>
    <row r="4627" customFormat="false" ht="15" hidden="false" customHeight="false" outlineLevel="0" collapsed="false">
      <c r="A4627" s="30" t="n">
        <v>722.65625</v>
      </c>
      <c r="B4627" s="31" t="n">
        <v>4.4393</v>
      </c>
      <c r="C4627" s="32" t="n">
        <f aca="false">IF($A4627="","",IF(設定!$B$21="dB",10^($B4627/20),ABS($B4627)))</f>
        <v>1.66711285371493</v>
      </c>
      <c r="D4627" s="32" t="n">
        <f aca="false">IF($A4627="","",$A4627^2)</f>
        <v>522232.055664063</v>
      </c>
      <c r="E4627" s="32" t="n">
        <f aca="false">IF($A4627="","",IF($C4627&lt;=0,"",1/$C4627^2))</f>
        <v>0.359807324570956</v>
      </c>
      <c r="F4627" s="33" t="n">
        <f aca="false">IF(OR(ROW()-設定!$B$30&lt;2,ROW()+設定!$B$30&gt;13701,N($A4627)&lt;=0,N(INDEX($A$2:$A$13701,MIN(13700,MAX(1,ROW()-1+設定!$B$30))))&lt;=0,$A4627&lt;設定!$B$28,$A4627&gt;設定!$B$29),0,IF(AND($C4627&gt;=MAX(INDEX($C$1:$C$13701,MAX(1,ROW()-設定!$B$24)):INDEX($C$1:$C$13701,MAX(1,ROW()-1))),$C4627&gt;MAX(INDEX($C$1:$C$13701,MIN(13701,ROW()+1)):INDEX($C$1:$C$13701,MIN(13701,ROW()+設定!$B$24))),$C4627&gt;=設定!$B$32,$C4627&gt;=MAX(MIN(INDEX($C$1:$C$13701,MAX(1,ROW()-設定!$B$26)):INDEX($C$1:$C$13701,MAX(1,ROW()-1))),MIN(INDEX($C$1:$C$13701,MIN(13701,ROW()+1)):INDEX($C$1:$C$13701,MIN(13701,ROW()+設定!$B$26))))*10^(設定!$B$27/20)),1,0))</f>
        <v>0</v>
      </c>
      <c r="G4627" s="33" t="n">
        <f aca="false">$G4626+IF($F4627=1,1,0)</f>
        <v>2</v>
      </c>
      <c r="H4627" s="0" t="str">
        <f aca="false">IF($F4627=1,$G4627,"")</f>
        <v/>
      </c>
    </row>
    <row r="4628" customFormat="false" ht="15" hidden="false" customHeight="false" outlineLevel="0" collapsed="false">
      <c r="A4628" s="30" t="n">
        <v>722.8125</v>
      </c>
      <c r="B4628" s="31" t="n">
        <v>4.3838</v>
      </c>
      <c r="C4628" s="32" t="n">
        <f aca="false">IF($A4628="","",IF(設定!$B$21="dB",10^($B4628/20),ABS($B4628)))</f>
        <v>1.65649450668331</v>
      </c>
      <c r="D4628" s="32" t="n">
        <f aca="false">IF($A4628="","",$A4628^2)</f>
        <v>522457.91015625</v>
      </c>
      <c r="E4628" s="32" t="n">
        <f aca="false">IF($A4628="","",IF($C4628&lt;=0,"",1/$C4628^2))</f>
        <v>0.364434933251321</v>
      </c>
      <c r="F4628" s="33" t="n">
        <f aca="false">IF(OR(ROW()-設定!$B$30&lt;2,ROW()+設定!$B$30&gt;13701,N($A4628)&lt;=0,N(INDEX($A$2:$A$13701,MIN(13700,MAX(1,ROW()-1+設定!$B$30))))&lt;=0,$A4628&lt;設定!$B$28,$A4628&gt;設定!$B$29),0,IF(AND($C4628&gt;=MAX(INDEX($C$1:$C$13701,MAX(1,ROW()-設定!$B$24)):INDEX($C$1:$C$13701,MAX(1,ROW()-1))),$C4628&gt;MAX(INDEX($C$1:$C$13701,MIN(13701,ROW()+1)):INDEX($C$1:$C$13701,MIN(13701,ROW()+設定!$B$24))),$C4628&gt;=設定!$B$32,$C4628&gt;=MAX(MIN(INDEX($C$1:$C$13701,MAX(1,ROW()-設定!$B$26)):INDEX($C$1:$C$13701,MAX(1,ROW()-1))),MIN(INDEX($C$1:$C$13701,MIN(13701,ROW()+1)):INDEX($C$1:$C$13701,MIN(13701,ROW()+設定!$B$26))))*10^(設定!$B$27/20)),1,0))</f>
        <v>0</v>
      </c>
      <c r="G4628" s="33" t="n">
        <f aca="false">$G4627+IF($F4628=1,1,0)</f>
        <v>2</v>
      </c>
      <c r="H4628" s="0" t="str">
        <f aca="false">IF($F4628=1,$G4628,"")</f>
        <v/>
      </c>
    </row>
    <row r="4629" customFormat="false" ht="15" hidden="false" customHeight="false" outlineLevel="0" collapsed="false">
      <c r="A4629" s="30" t="n">
        <v>722.96875</v>
      </c>
      <c r="B4629" s="31" t="n">
        <v>4.2315</v>
      </c>
      <c r="C4629" s="32" t="n">
        <f aca="false">IF($A4629="","",IF(設定!$B$21="dB",10^($B4629/20),ABS($B4629)))</f>
        <v>1.62770238561567</v>
      </c>
      <c r="D4629" s="32" t="n">
        <f aca="false">IF($A4629="","",$A4629^2)</f>
        <v>522683.813476563</v>
      </c>
      <c r="E4629" s="32" t="n">
        <f aca="false">IF($A4629="","",IF($C4629&lt;=0,"",1/$C4629^2))</f>
        <v>0.377441804628875</v>
      </c>
      <c r="F4629" s="33" t="n">
        <f aca="false">IF(OR(ROW()-設定!$B$30&lt;2,ROW()+設定!$B$30&gt;13701,N($A4629)&lt;=0,N(INDEX($A$2:$A$13701,MIN(13700,MAX(1,ROW()-1+設定!$B$30))))&lt;=0,$A4629&lt;設定!$B$28,$A4629&gt;設定!$B$29),0,IF(AND($C4629&gt;=MAX(INDEX($C$1:$C$13701,MAX(1,ROW()-設定!$B$24)):INDEX($C$1:$C$13701,MAX(1,ROW()-1))),$C4629&gt;MAX(INDEX($C$1:$C$13701,MIN(13701,ROW()+1)):INDEX($C$1:$C$13701,MIN(13701,ROW()+設定!$B$24))),$C4629&gt;=設定!$B$32,$C4629&gt;=MAX(MIN(INDEX($C$1:$C$13701,MAX(1,ROW()-設定!$B$26)):INDEX($C$1:$C$13701,MAX(1,ROW()-1))),MIN(INDEX($C$1:$C$13701,MIN(13701,ROW()+1)):INDEX($C$1:$C$13701,MIN(13701,ROW()+設定!$B$26))))*10^(設定!$B$27/20)),1,0))</f>
        <v>0</v>
      </c>
      <c r="G4629" s="33" t="n">
        <f aca="false">$G4628+IF($F4629=1,1,0)</f>
        <v>2</v>
      </c>
      <c r="H4629" s="0" t="str">
        <f aca="false">IF($F4629=1,$G4629,"")</f>
        <v/>
      </c>
    </row>
    <row r="4630" customFormat="false" ht="15" hidden="false" customHeight="false" outlineLevel="0" collapsed="false">
      <c r="A4630" s="30" t="n">
        <v>723.125</v>
      </c>
      <c r="B4630" s="31" t="n">
        <v>4.4705</v>
      </c>
      <c r="C4630" s="32" t="n">
        <f aca="false">IF($A4630="","",IF(設定!$B$21="dB",10^($B4630/20),ABS($B4630)))</f>
        <v>1.67311194569224</v>
      </c>
      <c r="D4630" s="32" t="n">
        <f aca="false">IF($A4630="","",$A4630^2)</f>
        <v>522909.765625</v>
      </c>
      <c r="E4630" s="32" t="n">
        <f aca="false">IF($A4630="","",IF($C4630&lt;=0,"",1/$C4630^2))</f>
        <v>0.357231707964055</v>
      </c>
      <c r="F4630" s="33" t="n">
        <f aca="false">IF(OR(ROW()-設定!$B$30&lt;2,ROW()+設定!$B$30&gt;13701,N($A4630)&lt;=0,N(INDEX($A$2:$A$13701,MIN(13700,MAX(1,ROW()-1+設定!$B$30))))&lt;=0,$A4630&lt;設定!$B$28,$A4630&gt;設定!$B$29),0,IF(AND($C4630&gt;=MAX(INDEX($C$1:$C$13701,MAX(1,ROW()-設定!$B$24)):INDEX($C$1:$C$13701,MAX(1,ROW()-1))),$C4630&gt;MAX(INDEX($C$1:$C$13701,MIN(13701,ROW()+1)):INDEX($C$1:$C$13701,MIN(13701,ROW()+設定!$B$24))),$C4630&gt;=設定!$B$32,$C4630&gt;=MAX(MIN(INDEX($C$1:$C$13701,MAX(1,ROW()-設定!$B$26)):INDEX($C$1:$C$13701,MAX(1,ROW()-1))),MIN(INDEX($C$1:$C$13701,MIN(13701,ROW()+1)):INDEX($C$1:$C$13701,MIN(13701,ROW()+設定!$B$26))))*10^(設定!$B$27/20)),1,0))</f>
        <v>0</v>
      </c>
      <c r="G4630" s="33" t="n">
        <f aca="false">$G4629+IF($F4630=1,1,0)</f>
        <v>2</v>
      </c>
      <c r="H4630" s="0" t="str">
        <f aca="false">IF($F4630=1,$G4630,"")</f>
        <v/>
      </c>
    </row>
    <row r="4631" customFormat="false" ht="15" hidden="false" customHeight="false" outlineLevel="0" collapsed="false">
      <c r="A4631" s="30" t="n">
        <v>723.28125</v>
      </c>
      <c r="B4631" s="31" t="n">
        <v>4.313</v>
      </c>
      <c r="C4631" s="32" t="n">
        <f aca="false">IF($A4631="","",IF(設定!$B$21="dB",10^($B4631/20),ABS($B4631)))</f>
        <v>1.64304705003083</v>
      </c>
      <c r="D4631" s="32" t="n">
        <f aca="false">IF($A4631="","",$A4631^2)</f>
        <v>523135.766601563</v>
      </c>
      <c r="E4631" s="32" t="n">
        <f aca="false">IF($A4631="","",IF($C4631&lt;=0,"",1/$C4631^2))</f>
        <v>0.370424753029959</v>
      </c>
      <c r="F4631" s="33" t="n">
        <f aca="false">IF(OR(ROW()-設定!$B$30&lt;2,ROW()+設定!$B$30&gt;13701,N($A4631)&lt;=0,N(INDEX($A$2:$A$13701,MIN(13700,MAX(1,ROW()-1+設定!$B$30))))&lt;=0,$A4631&lt;設定!$B$28,$A4631&gt;設定!$B$29),0,IF(AND($C4631&gt;=MAX(INDEX($C$1:$C$13701,MAX(1,ROW()-設定!$B$24)):INDEX($C$1:$C$13701,MAX(1,ROW()-1))),$C4631&gt;MAX(INDEX($C$1:$C$13701,MIN(13701,ROW()+1)):INDEX($C$1:$C$13701,MIN(13701,ROW()+設定!$B$24))),$C4631&gt;=設定!$B$32,$C4631&gt;=MAX(MIN(INDEX($C$1:$C$13701,MAX(1,ROW()-設定!$B$26)):INDEX($C$1:$C$13701,MAX(1,ROW()-1))),MIN(INDEX($C$1:$C$13701,MIN(13701,ROW()+1)):INDEX($C$1:$C$13701,MIN(13701,ROW()+設定!$B$26))))*10^(設定!$B$27/20)),1,0))</f>
        <v>0</v>
      </c>
      <c r="G4631" s="33" t="n">
        <f aca="false">$G4630+IF($F4631=1,1,0)</f>
        <v>2</v>
      </c>
      <c r="H4631" s="0" t="str">
        <f aca="false">IF($F4631=1,$G4631,"")</f>
        <v/>
      </c>
    </row>
    <row r="4632" customFormat="false" ht="15" hidden="false" customHeight="false" outlineLevel="0" collapsed="false">
      <c r="A4632" s="30" t="n">
        <v>723.4375</v>
      </c>
      <c r="B4632" s="31" t="n">
        <v>4.3107</v>
      </c>
      <c r="C4632" s="32" t="n">
        <f aca="false">IF($A4632="","",IF(設定!$B$21="dB",10^($B4632/20),ABS($B4632)))</f>
        <v>1.64261203322989</v>
      </c>
      <c r="D4632" s="32" t="n">
        <f aca="false">IF($A4632="","",$A4632^2)</f>
        <v>523361.81640625</v>
      </c>
      <c r="E4632" s="32" t="n">
        <f aca="false">IF($A4632="","",IF($C4632&lt;=0,"",1/$C4632^2))</f>
        <v>0.370620979924034</v>
      </c>
      <c r="F4632" s="33" t="n">
        <f aca="false">IF(OR(ROW()-設定!$B$30&lt;2,ROW()+設定!$B$30&gt;13701,N($A4632)&lt;=0,N(INDEX($A$2:$A$13701,MIN(13700,MAX(1,ROW()-1+設定!$B$30))))&lt;=0,$A4632&lt;設定!$B$28,$A4632&gt;設定!$B$29),0,IF(AND($C4632&gt;=MAX(INDEX($C$1:$C$13701,MAX(1,ROW()-設定!$B$24)):INDEX($C$1:$C$13701,MAX(1,ROW()-1))),$C4632&gt;MAX(INDEX($C$1:$C$13701,MIN(13701,ROW()+1)):INDEX($C$1:$C$13701,MIN(13701,ROW()+設定!$B$24))),$C4632&gt;=設定!$B$32,$C4632&gt;=MAX(MIN(INDEX($C$1:$C$13701,MAX(1,ROW()-設定!$B$26)):INDEX($C$1:$C$13701,MAX(1,ROW()-1))),MIN(INDEX($C$1:$C$13701,MIN(13701,ROW()+1)):INDEX($C$1:$C$13701,MIN(13701,ROW()+設定!$B$26))))*10^(設定!$B$27/20)),1,0))</f>
        <v>0</v>
      </c>
      <c r="G4632" s="33" t="n">
        <f aca="false">$G4631+IF($F4632=1,1,0)</f>
        <v>2</v>
      </c>
      <c r="H4632" s="0" t="str">
        <f aca="false">IF($F4632=1,$G4632,"")</f>
        <v/>
      </c>
    </row>
    <row r="4633" customFormat="false" ht="15" hidden="false" customHeight="false" outlineLevel="0" collapsed="false">
      <c r="A4633" s="30" t="n">
        <v>723.59375</v>
      </c>
      <c r="B4633" s="31" t="n">
        <v>4.4661</v>
      </c>
      <c r="C4633" s="32" t="n">
        <f aca="false">IF($A4633="","",IF(設定!$B$21="dB",10^($B4633/20),ABS($B4633)))</f>
        <v>1.67226461414867</v>
      </c>
      <c r="D4633" s="32" t="n">
        <f aca="false">IF($A4633="","",$A4633^2)</f>
        <v>523587.915039063</v>
      </c>
      <c r="E4633" s="32" t="n">
        <f aca="false">IF($A4633="","",IF($C4633&lt;=0,"",1/$C4633^2))</f>
        <v>0.3575938161842</v>
      </c>
      <c r="F4633" s="33" t="n">
        <f aca="false">IF(OR(ROW()-設定!$B$30&lt;2,ROW()+設定!$B$30&gt;13701,N($A4633)&lt;=0,N(INDEX($A$2:$A$13701,MIN(13700,MAX(1,ROW()-1+設定!$B$30))))&lt;=0,$A4633&lt;設定!$B$28,$A4633&gt;設定!$B$29),0,IF(AND($C4633&gt;=MAX(INDEX($C$1:$C$13701,MAX(1,ROW()-設定!$B$24)):INDEX($C$1:$C$13701,MAX(1,ROW()-1))),$C4633&gt;MAX(INDEX($C$1:$C$13701,MIN(13701,ROW()+1)):INDEX($C$1:$C$13701,MIN(13701,ROW()+設定!$B$24))),$C4633&gt;=設定!$B$32,$C4633&gt;=MAX(MIN(INDEX($C$1:$C$13701,MAX(1,ROW()-設定!$B$26)):INDEX($C$1:$C$13701,MAX(1,ROW()-1))),MIN(INDEX($C$1:$C$13701,MIN(13701,ROW()+1)):INDEX($C$1:$C$13701,MIN(13701,ROW()+設定!$B$26))))*10^(設定!$B$27/20)),1,0))</f>
        <v>0</v>
      </c>
      <c r="G4633" s="33" t="n">
        <f aca="false">$G4632+IF($F4633=1,1,0)</f>
        <v>2</v>
      </c>
      <c r="H4633" s="0" t="str">
        <f aca="false">IF($F4633=1,$G4633,"")</f>
        <v/>
      </c>
    </row>
    <row r="4634" customFormat="false" ht="15" hidden="false" customHeight="false" outlineLevel="0" collapsed="false">
      <c r="A4634" s="30" t="n">
        <v>723.75</v>
      </c>
      <c r="B4634" s="31" t="n">
        <v>4.4624</v>
      </c>
      <c r="C4634" s="32" t="n">
        <f aca="false">IF($A4634="","",IF(設定!$B$21="dB",10^($B4634/20),ABS($B4634)))</f>
        <v>1.67155241750875</v>
      </c>
      <c r="D4634" s="32" t="n">
        <f aca="false">IF($A4634="","",$A4634^2)</f>
        <v>523814.0625</v>
      </c>
      <c r="E4634" s="32" t="n">
        <f aca="false">IF($A4634="","",IF($C4634&lt;=0,"",1/$C4634^2))</f>
        <v>0.357898600367678</v>
      </c>
      <c r="F4634" s="33" t="n">
        <f aca="false">IF(OR(ROW()-設定!$B$30&lt;2,ROW()+設定!$B$30&gt;13701,N($A4634)&lt;=0,N(INDEX($A$2:$A$13701,MIN(13700,MAX(1,ROW()-1+設定!$B$30))))&lt;=0,$A4634&lt;設定!$B$28,$A4634&gt;設定!$B$29),0,IF(AND($C4634&gt;=MAX(INDEX($C$1:$C$13701,MAX(1,ROW()-設定!$B$24)):INDEX($C$1:$C$13701,MAX(1,ROW()-1))),$C4634&gt;MAX(INDEX($C$1:$C$13701,MIN(13701,ROW()+1)):INDEX($C$1:$C$13701,MIN(13701,ROW()+設定!$B$24))),$C4634&gt;=設定!$B$32,$C4634&gt;=MAX(MIN(INDEX($C$1:$C$13701,MAX(1,ROW()-設定!$B$26)):INDEX($C$1:$C$13701,MAX(1,ROW()-1))),MIN(INDEX($C$1:$C$13701,MIN(13701,ROW()+1)):INDEX($C$1:$C$13701,MIN(13701,ROW()+設定!$B$26))))*10^(設定!$B$27/20)),1,0))</f>
        <v>0</v>
      </c>
      <c r="G4634" s="33" t="n">
        <f aca="false">$G4633+IF($F4634=1,1,0)</f>
        <v>2</v>
      </c>
      <c r="H4634" s="0" t="str">
        <f aca="false">IF($F4634=1,$G4634,"")</f>
        <v/>
      </c>
    </row>
    <row r="4635" customFormat="false" ht="15" hidden="false" customHeight="false" outlineLevel="0" collapsed="false">
      <c r="A4635" s="30" t="n">
        <v>723.90625</v>
      </c>
      <c r="B4635" s="31" t="n">
        <v>4.4279</v>
      </c>
      <c r="C4635" s="32" t="n">
        <f aca="false">IF($A4635="","",IF(設定!$B$21="dB",10^($B4635/20),ABS($B4635)))</f>
        <v>1.66492624751314</v>
      </c>
      <c r="D4635" s="32" t="n">
        <f aca="false">IF($A4635="","",$A4635^2)</f>
        <v>524040.258789063</v>
      </c>
      <c r="E4635" s="32" t="n">
        <f aca="false">IF($A4635="","",IF($C4635&lt;=0,"",1/$C4635^2))</f>
        <v>0.36075304041429</v>
      </c>
      <c r="F4635" s="33" t="n">
        <f aca="false">IF(OR(ROW()-設定!$B$30&lt;2,ROW()+設定!$B$30&gt;13701,N($A4635)&lt;=0,N(INDEX($A$2:$A$13701,MIN(13700,MAX(1,ROW()-1+設定!$B$30))))&lt;=0,$A4635&lt;設定!$B$28,$A4635&gt;設定!$B$29),0,IF(AND($C4635&gt;=MAX(INDEX($C$1:$C$13701,MAX(1,ROW()-設定!$B$24)):INDEX($C$1:$C$13701,MAX(1,ROW()-1))),$C4635&gt;MAX(INDEX($C$1:$C$13701,MIN(13701,ROW()+1)):INDEX($C$1:$C$13701,MIN(13701,ROW()+設定!$B$24))),$C4635&gt;=設定!$B$32,$C4635&gt;=MAX(MIN(INDEX($C$1:$C$13701,MAX(1,ROW()-設定!$B$26)):INDEX($C$1:$C$13701,MAX(1,ROW()-1))),MIN(INDEX($C$1:$C$13701,MIN(13701,ROW()+1)):INDEX($C$1:$C$13701,MIN(13701,ROW()+設定!$B$26))))*10^(設定!$B$27/20)),1,0))</f>
        <v>0</v>
      </c>
      <c r="G4635" s="33" t="n">
        <f aca="false">$G4634+IF($F4635=1,1,0)</f>
        <v>2</v>
      </c>
      <c r="H4635" s="0" t="str">
        <f aca="false">IF($F4635=1,$G4635,"")</f>
        <v/>
      </c>
    </row>
    <row r="4636" customFormat="false" ht="15" hidden="false" customHeight="false" outlineLevel="0" collapsed="false">
      <c r="A4636" s="30" t="n">
        <v>724.0625</v>
      </c>
      <c r="B4636" s="31" t="n">
        <v>4.5366</v>
      </c>
      <c r="C4636" s="32" t="n">
        <f aca="false">IF($A4636="","",IF(設定!$B$21="dB",10^($B4636/20),ABS($B4636)))</f>
        <v>1.68589297116749</v>
      </c>
      <c r="D4636" s="32" t="n">
        <f aca="false">IF($A4636="","",$A4636^2)</f>
        <v>524266.50390625</v>
      </c>
      <c r="E4636" s="32" t="n">
        <f aca="false">IF($A4636="","",IF($C4636&lt;=0,"",1/$C4636^2))</f>
        <v>0.351835777554094</v>
      </c>
      <c r="F4636" s="33" t="n">
        <f aca="false">IF(OR(ROW()-設定!$B$30&lt;2,ROW()+設定!$B$30&gt;13701,N($A4636)&lt;=0,N(INDEX($A$2:$A$13701,MIN(13700,MAX(1,ROW()-1+設定!$B$30))))&lt;=0,$A4636&lt;設定!$B$28,$A4636&gt;設定!$B$29),0,IF(AND($C4636&gt;=MAX(INDEX($C$1:$C$13701,MAX(1,ROW()-設定!$B$24)):INDEX($C$1:$C$13701,MAX(1,ROW()-1))),$C4636&gt;MAX(INDEX($C$1:$C$13701,MIN(13701,ROW()+1)):INDEX($C$1:$C$13701,MIN(13701,ROW()+設定!$B$24))),$C4636&gt;=設定!$B$32,$C4636&gt;=MAX(MIN(INDEX($C$1:$C$13701,MAX(1,ROW()-設定!$B$26)):INDEX($C$1:$C$13701,MAX(1,ROW()-1))),MIN(INDEX($C$1:$C$13701,MIN(13701,ROW()+1)):INDEX($C$1:$C$13701,MIN(13701,ROW()+設定!$B$26))))*10^(設定!$B$27/20)),1,0))</f>
        <v>0</v>
      </c>
      <c r="G4636" s="33" t="n">
        <f aca="false">$G4635+IF($F4636=1,1,0)</f>
        <v>2</v>
      </c>
      <c r="H4636" s="0" t="str">
        <f aca="false">IF($F4636=1,$G4636,"")</f>
        <v/>
      </c>
    </row>
    <row r="4637" customFormat="false" ht="15" hidden="false" customHeight="false" outlineLevel="0" collapsed="false">
      <c r="A4637" s="30" t="n">
        <v>724.21875</v>
      </c>
      <c r="B4637" s="31" t="n">
        <v>4.4982</v>
      </c>
      <c r="C4637" s="32" t="n">
        <f aca="false">IF($A4637="","",IF(設定!$B$21="dB",10^($B4637/20),ABS($B4637)))</f>
        <v>1.67845615114895</v>
      </c>
      <c r="D4637" s="32" t="n">
        <f aca="false">IF($A4637="","",$A4637^2)</f>
        <v>524492.797851563</v>
      </c>
      <c r="E4637" s="32" t="n">
        <f aca="false">IF($A4637="","",IF($C4637&lt;=0,"",1/$C4637^2))</f>
        <v>0.354960477556726</v>
      </c>
      <c r="F4637" s="33" t="n">
        <f aca="false">IF(OR(ROW()-設定!$B$30&lt;2,ROW()+設定!$B$30&gt;13701,N($A4637)&lt;=0,N(INDEX($A$2:$A$13701,MIN(13700,MAX(1,ROW()-1+設定!$B$30))))&lt;=0,$A4637&lt;設定!$B$28,$A4637&gt;設定!$B$29),0,IF(AND($C4637&gt;=MAX(INDEX($C$1:$C$13701,MAX(1,ROW()-設定!$B$24)):INDEX($C$1:$C$13701,MAX(1,ROW()-1))),$C4637&gt;MAX(INDEX($C$1:$C$13701,MIN(13701,ROW()+1)):INDEX($C$1:$C$13701,MIN(13701,ROW()+設定!$B$24))),$C4637&gt;=設定!$B$32,$C4637&gt;=MAX(MIN(INDEX($C$1:$C$13701,MAX(1,ROW()-設定!$B$26)):INDEX($C$1:$C$13701,MAX(1,ROW()-1))),MIN(INDEX($C$1:$C$13701,MIN(13701,ROW()+1)):INDEX($C$1:$C$13701,MIN(13701,ROW()+設定!$B$26))))*10^(設定!$B$27/20)),1,0))</f>
        <v>0</v>
      </c>
      <c r="G4637" s="33" t="n">
        <f aca="false">$G4636+IF($F4637=1,1,0)</f>
        <v>2</v>
      </c>
      <c r="H4637" s="0" t="str">
        <f aca="false">IF($F4637=1,$G4637,"")</f>
        <v/>
      </c>
    </row>
    <row r="4638" customFormat="false" ht="15" hidden="false" customHeight="false" outlineLevel="0" collapsed="false">
      <c r="A4638" s="30" t="n">
        <v>724.375</v>
      </c>
      <c r="B4638" s="31" t="n">
        <v>4.6407</v>
      </c>
      <c r="C4638" s="32" t="n">
        <f aca="false">IF($A4638="","",IF(設定!$B$21="dB",10^($B4638/20),ABS($B4638)))</f>
        <v>1.7062198885393</v>
      </c>
      <c r="D4638" s="32" t="n">
        <f aca="false">IF($A4638="","",$A4638^2)</f>
        <v>524719.140625</v>
      </c>
      <c r="E4638" s="32" t="n">
        <f aca="false">IF($A4638="","",IF($C4638&lt;=0,"",1/$C4638^2))</f>
        <v>0.343502577363674</v>
      </c>
      <c r="F4638" s="33" t="n">
        <f aca="false">IF(OR(ROW()-設定!$B$30&lt;2,ROW()+設定!$B$30&gt;13701,N($A4638)&lt;=0,N(INDEX($A$2:$A$13701,MIN(13700,MAX(1,ROW()-1+設定!$B$30))))&lt;=0,$A4638&lt;設定!$B$28,$A4638&gt;設定!$B$29),0,IF(AND($C4638&gt;=MAX(INDEX($C$1:$C$13701,MAX(1,ROW()-設定!$B$24)):INDEX($C$1:$C$13701,MAX(1,ROW()-1))),$C4638&gt;MAX(INDEX($C$1:$C$13701,MIN(13701,ROW()+1)):INDEX($C$1:$C$13701,MIN(13701,ROW()+設定!$B$24))),$C4638&gt;=設定!$B$32,$C4638&gt;=MAX(MIN(INDEX($C$1:$C$13701,MAX(1,ROW()-設定!$B$26)):INDEX($C$1:$C$13701,MAX(1,ROW()-1))),MIN(INDEX($C$1:$C$13701,MIN(13701,ROW()+1)):INDEX($C$1:$C$13701,MIN(13701,ROW()+設定!$B$26))))*10^(設定!$B$27/20)),1,0))</f>
        <v>0</v>
      </c>
      <c r="G4638" s="33" t="n">
        <f aca="false">$G4637+IF($F4638=1,1,0)</f>
        <v>2</v>
      </c>
      <c r="H4638" s="0" t="str">
        <f aca="false">IF($F4638=1,$G4638,"")</f>
        <v/>
      </c>
    </row>
    <row r="4639" customFormat="false" ht="15" hidden="false" customHeight="false" outlineLevel="0" collapsed="false">
      <c r="A4639" s="30" t="n">
        <v>724.53125</v>
      </c>
      <c r="B4639" s="31" t="n">
        <v>4.6619</v>
      </c>
      <c r="C4639" s="32" t="n">
        <f aca="false">IF($A4639="","",IF(設定!$B$21="dB",10^($B4639/20),ABS($B4639)))</f>
        <v>1.71038941430354</v>
      </c>
      <c r="D4639" s="32" t="n">
        <f aca="false">IF($A4639="","",$A4639^2)</f>
        <v>524945.532226563</v>
      </c>
      <c r="E4639" s="32" t="n">
        <f aca="false">IF($A4639="","",IF($C4639&lt;=0,"",1/$C4639^2))</f>
        <v>0.341829862250493</v>
      </c>
      <c r="F4639" s="33" t="n">
        <f aca="false">IF(OR(ROW()-設定!$B$30&lt;2,ROW()+設定!$B$30&gt;13701,N($A4639)&lt;=0,N(INDEX($A$2:$A$13701,MIN(13700,MAX(1,ROW()-1+設定!$B$30))))&lt;=0,$A4639&lt;設定!$B$28,$A4639&gt;設定!$B$29),0,IF(AND($C4639&gt;=MAX(INDEX($C$1:$C$13701,MAX(1,ROW()-設定!$B$24)):INDEX($C$1:$C$13701,MAX(1,ROW()-1))),$C4639&gt;MAX(INDEX($C$1:$C$13701,MIN(13701,ROW()+1)):INDEX($C$1:$C$13701,MIN(13701,ROW()+設定!$B$24))),$C4639&gt;=設定!$B$32,$C4639&gt;=MAX(MIN(INDEX($C$1:$C$13701,MAX(1,ROW()-設定!$B$26)):INDEX($C$1:$C$13701,MAX(1,ROW()-1))),MIN(INDEX($C$1:$C$13701,MIN(13701,ROW()+1)):INDEX($C$1:$C$13701,MIN(13701,ROW()+設定!$B$26))))*10^(設定!$B$27/20)),1,0))</f>
        <v>0</v>
      </c>
      <c r="G4639" s="33" t="n">
        <f aca="false">$G4638+IF($F4639=1,1,0)</f>
        <v>2</v>
      </c>
      <c r="H4639" s="0" t="str">
        <f aca="false">IF($F4639=1,$G4639,"")</f>
        <v/>
      </c>
    </row>
    <row r="4640" customFormat="false" ht="15" hidden="false" customHeight="false" outlineLevel="0" collapsed="false">
      <c r="A4640" s="30" t="n">
        <v>724.6875</v>
      </c>
      <c r="B4640" s="31" t="n">
        <v>4.7716</v>
      </c>
      <c r="C4640" s="32" t="n">
        <f aca="false">IF($A4640="","",IF(設定!$B$21="dB",10^($B4640/20),ABS($B4640)))</f>
        <v>1.73212807114657</v>
      </c>
      <c r="D4640" s="32" t="n">
        <f aca="false">IF($A4640="","",$A4640^2)</f>
        <v>525171.97265625</v>
      </c>
      <c r="E4640" s="32" t="n">
        <f aca="false">IF($A4640="","",IF($C4640&lt;=0,"",1/$C4640^2))</f>
        <v>0.333303596558183</v>
      </c>
      <c r="F4640" s="33" t="n">
        <f aca="false">IF(OR(ROW()-設定!$B$30&lt;2,ROW()+設定!$B$30&gt;13701,N($A4640)&lt;=0,N(INDEX($A$2:$A$13701,MIN(13700,MAX(1,ROW()-1+設定!$B$30))))&lt;=0,$A4640&lt;設定!$B$28,$A4640&gt;設定!$B$29),0,IF(AND($C4640&gt;=MAX(INDEX($C$1:$C$13701,MAX(1,ROW()-設定!$B$24)):INDEX($C$1:$C$13701,MAX(1,ROW()-1))),$C4640&gt;MAX(INDEX($C$1:$C$13701,MIN(13701,ROW()+1)):INDEX($C$1:$C$13701,MIN(13701,ROW()+設定!$B$24))),$C4640&gt;=設定!$B$32,$C4640&gt;=MAX(MIN(INDEX($C$1:$C$13701,MAX(1,ROW()-設定!$B$26)):INDEX($C$1:$C$13701,MAX(1,ROW()-1))),MIN(INDEX($C$1:$C$13701,MIN(13701,ROW()+1)):INDEX($C$1:$C$13701,MIN(13701,ROW()+設定!$B$26))))*10^(設定!$B$27/20)),1,0))</f>
        <v>0</v>
      </c>
      <c r="G4640" s="33" t="n">
        <f aca="false">$G4639+IF($F4640=1,1,0)</f>
        <v>2</v>
      </c>
      <c r="H4640" s="0" t="str">
        <f aca="false">IF($F4640=1,$G4640,"")</f>
        <v/>
      </c>
    </row>
    <row r="4641" customFormat="false" ht="15" hidden="false" customHeight="false" outlineLevel="0" collapsed="false">
      <c r="A4641" s="30" t="n">
        <v>724.84375</v>
      </c>
      <c r="B4641" s="31" t="n">
        <v>4.6759</v>
      </c>
      <c r="C4641" s="32" t="n">
        <f aca="false">IF($A4641="","",IF(設定!$B$21="dB",10^($B4641/20),ABS($B4641)))</f>
        <v>1.71314845925175</v>
      </c>
      <c r="D4641" s="32" t="n">
        <f aca="false">IF($A4641="","",$A4641^2)</f>
        <v>525398.461914063</v>
      </c>
      <c r="E4641" s="32" t="n">
        <f aca="false">IF($A4641="","",IF($C4641&lt;=0,"",1/$C4641^2))</f>
        <v>0.340729707160477</v>
      </c>
      <c r="F4641" s="33" t="n">
        <f aca="false">IF(OR(ROW()-設定!$B$30&lt;2,ROW()+設定!$B$30&gt;13701,N($A4641)&lt;=0,N(INDEX($A$2:$A$13701,MIN(13700,MAX(1,ROW()-1+設定!$B$30))))&lt;=0,$A4641&lt;設定!$B$28,$A4641&gt;設定!$B$29),0,IF(AND($C4641&gt;=MAX(INDEX($C$1:$C$13701,MAX(1,ROW()-設定!$B$24)):INDEX($C$1:$C$13701,MAX(1,ROW()-1))),$C4641&gt;MAX(INDEX($C$1:$C$13701,MIN(13701,ROW()+1)):INDEX($C$1:$C$13701,MIN(13701,ROW()+設定!$B$24))),$C4641&gt;=設定!$B$32,$C4641&gt;=MAX(MIN(INDEX($C$1:$C$13701,MAX(1,ROW()-設定!$B$26)):INDEX($C$1:$C$13701,MAX(1,ROW()-1))),MIN(INDEX($C$1:$C$13701,MIN(13701,ROW()+1)):INDEX($C$1:$C$13701,MIN(13701,ROW()+設定!$B$26))))*10^(設定!$B$27/20)),1,0))</f>
        <v>0</v>
      </c>
      <c r="G4641" s="33" t="n">
        <f aca="false">$G4640+IF($F4641=1,1,0)</f>
        <v>2</v>
      </c>
      <c r="H4641" s="0" t="str">
        <f aca="false">IF($F4641=1,$G4641,"")</f>
        <v/>
      </c>
    </row>
    <row r="4642" customFormat="false" ht="15" hidden="false" customHeight="false" outlineLevel="0" collapsed="false">
      <c r="A4642" s="30" t="n">
        <v>725</v>
      </c>
      <c r="B4642" s="31" t="n">
        <v>4.613</v>
      </c>
      <c r="C4642" s="32" t="n">
        <f aca="false">IF($A4642="","",IF(設定!$B$21="dB",10^($B4642/20),ABS($B4642)))</f>
        <v>1.70078728332502</v>
      </c>
      <c r="D4642" s="32" t="n">
        <f aca="false">IF($A4642="","",$A4642^2)</f>
        <v>525625</v>
      </c>
      <c r="E4642" s="32" t="n">
        <f aca="false">IF($A4642="","",IF($C4642&lt;=0,"",1/$C4642^2))</f>
        <v>0.345700493886872</v>
      </c>
      <c r="F4642" s="33" t="n">
        <f aca="false">IF(OR(ROW()-設定!$B$30&lt;2,ROW()+設定!$B$30&gt;13701,N($A4642)&lt;=0,N(INDEX($A$2:$A$13701,MIN(13700,MAX(1,ROW()-1+設定!$B$30))))&lt;=0,$A4642&lt;設定!$B$28,$A4642&gt;設定!$B$29),0,IF(AND($C4642&gt;=MAX(INDEX($C$1:$C$13701,MAX(1,ROW()-設定!$B$24)):INDEX($C$1:$C$13701,MAX(1,ROW()-1))),$C4642&gt;MAX(INDEX($C$1:$C$13701,MIN(13701,ROW()+1)):INDEX($C$1:$C$13701,MIN(13701,ROW()+設定!$B$24))),$C4642&gt;=設定!$B$32,$C4642&gt;=MAX(MIN(INDEX($C$1:$C$13701,MAX(1,ROW()-設定!$B$26)):INDEX($C$1:$C$13701,MAX(1,ROW()-1))),MIN(INDEX($C$1:$C$13701,MIN(13701,ROW()+1)):INDEX($C$1:$C$13701,MIN(13701,ROW()+設定!$B$26))))*10^(設定!$B$27/20)),1,0))</f>
        <v>0</v>
      </c>
      <c r="G4642" s="33" t="n">
        <f aca="false">$G4641+IF($F4642=1,1,0)</f>
        <v>2</v>
      </c>
      <c r="H4642" s="0" t="str">
        <f aca="false">IF($F4642=1,$G4642,"")</f>
        <v/>
      </c>
    </row>
    <row r="4643" customFormat="false" ht="15" hidden="false" customHeight="false" outlineLevel="0" collapsed="false">
      <c r="A4643" s="30" t="n">
        <v>725.15625</v>
      </c>
      <c r="B4643" s="31" t="n">
        <v>4.6442</v>
      </c>
      <c r="C4643" s="32" t="n">
        <f aca="false">IF($A4643="","",IF(設定!$B$21="dB",10^($B4643/20),ABS($B4643)))</f>
        <v>1.70690755246203</v>
      </c>
      <c r="D4643" s="32" t="n">
        <f aca="false">IF($A4643="","",$A4643^2)</f>
        <v>525851.586914063</v>
      </c>
      <c r="E4643" s="32" t="n">
        <f aca="false">IF($A4643="","",IF($C4643&lt;=0,"",1/$C4643^2))</f>
        <v>0.343225858513258</v>
      </c>
      <c r="F4643" s="33" t="n">
        <f aca="false">IF(OR(ROW()-設定!$B$30&lt;2,ROW()+設定!$B$30&gt;13701,N($A4643)&lt;=0,N(INDEX($A$2:$A$13701,MIN(13700,MAX(1,ROW()-1+設定!$B$30))))&lt;=0,$A4643&lt;設定!$B$28,$A4643&gt;設定!$B$29),0,IF(AND($C4643&gt;=MAX(INDEX($C$1:$C$13701,MAX(1,ROW()-設定!$B$24)):INDEX($C$1:$C$13701,MAX(1,ROW()-1))),$C4643&gt;MAX(INDEX($C$1:$C$13701,MIN(13701,ROW()+1)):INDEX($C$1:$C$13701,MIN(13701,ROW()+設定!$B$24))),$C4643&gt;=設定!$B$32,$C4643&gt;=MAX(MIN(INDEX($C$1:$C$13701,MAX(1,ROW()-設定!$B$26)):INDEX($C$1:$C$13701,MAX(1,ROW()-1))),MIN(INDEX($C$1:$C$13701,MIN(13701,ROW()+1)):INDEX($C$1:$C$13701,MIN(13701,ROW()+設定!$B$26))))*10^(設定!$B$27/20)),1,0))</f>
        <v>0</v>
      </c>
      <c r="G4643" s="33" t="n">
        <f aca="false">$G4642+IF($F4643=1,1,0)</f>
        <v>2</v>
      </c>
      <c r="H4643" s="0" t="str">
        <f aca="false">IF($F4643=1,$G4643,"")</f>
        <v/>
      </c>
    </row>
    <row r="4644" customFormat="false" ht="15" hidden="false" customHeight="false" outlineLevel="0" collapsed="false">
      <c r="A4644" s="30" t="n">
        <v>725.3125</v>
      </c>
      <c r="B4644" s="31" t="n">
        <v>4.7859</v>
      </c>
      <c r="C4644" s="32" t="n">
        <f aca="false">IF($A4644="","",IF(設定!$B$21="dB",10^($B4644/20),ABS($B4644)))</f>
        <v>1.73498210604692</v>
      </c>
      <c r="D4644" s="32" t="n">
        <f aca="false">IF($A4644="","",$A4644^2)</f>
        <v>526078.22265625</v>
      </c>
      <c r="E4644" s="32" t="n">
        <f aca="false">IF($A4644="","",IF($C4644&lt;=0,"",1/$C4644^2))</f>
        <v>0.332207933743945</v>
      </c>
      <c r="F4644" s="33" t="n">
        <f aca="false">IF(OR(ROW()-設定!$B$30&lt;2,ROW()+設定!$B$30&gt;13701,N($A4644)&lt;=0,N(INDEX($A$2:$A$13701,MIN(13700,MAX(1,ROW()-1+設定!$B$30))))&lt;=0,$A4644&lt;設定!$B$28,$A4644&gt;設定!$B$29),0,IF(AND($C4644&gt;=MAX(INDEX($C$1:$C$13701,MAX(1,ROW()-設定!$B$24)):INDEX($C$1:$C$13701,MAX(1,ROW()-1))),$C4644&gt;MAX(INDEX($C$1:$C$13701,MIN(13701,ROW()+1)):INDEX($C$1:$C$13701,MIN(13701,ROW()+設定!$B$24))),$C4644&gt;=設定!$B$32,$C4644&gt;=MAX(MIN(INDEX($C$1:$C$13701,MAX(1,ROW()-設定!$B$26)):INDEX($C$1:$C$13701,MAX(1,ROW()-1))),MIN(INDEX($C$1:$C$13701,MIN(13701,ROW()+1)):INDEX($C$1:$C$13701,MIN(13701,ROW()+設定!$B$26))))*10^(設定!$B$27/20)),1,0))</f>
        <v>0</v>
      </c>
      <c r="G4644" s="33" t="n">
        <f aca="false">$G4643+IF($F4644=1,1,0)</f>
        <v>2</v>
      </c>
      <c r="H4644" s="0" t="str">
        <f aca="false">IF($F4644=1,$G4644,"")</f>
        <v/>
      </c>
    </row>
    <row r="4645" customFormat="false" ht="15" hidden="false" customHeight="false" outlineLevel="0" collapsed="false">
      <c r="A4645" s="30" t="n">
        <v>725.46875</v>
      </c>
      <c r="B4645" s="31" t="n">
        <v>4.9996</v>
      </c>
      <c r="C4645" s="32" t="n">
        <f aca="false">IF($A4645="","",IF(設定!$B$21="dB",10^($B4645/20),ABS($B4645)))</f>
        <v>1.77819751913133</v>
      </c>
      <c r="D4645" s="32" t="n">
        <f aca="false">IF($A4645="","",$A4645^2)</f>
        <v>526304.907226563</v>
      </c>
      <c r="E4645" s="32" t="n">
        <f aca="false">IF($A4645="","",IF($C4645&lt;=0,"",1/$C4645^2))</f>
        <v>0.316256893011766</v>
      </c>
      <c r="F4645" s="33" t="n">
        <f aca="false">IF(OR(ROW()-設定!$B$30&lt;2,ROW()+設定!$B$30&gt;13701,N($A4645)&lt;=0,N(INDEX($A$2:$A$13701,MIN(13700,MAX(1,ROW()-1+設定!$B$30))))&lt;=0,$A4645&lt;設定!$B$28,$A4645&gt;設定!$B$29),0,IF(AND($C4645&gt;=MAX(INDEX($C$1:$C$13701,MAX(1,ROW()-設定!$B$24)):INDEX($C$1:$C$13701,MAX(1,ROW()-1))),$C4645&gt;MAX(INDEX($C$1:$C$13701,MIN(13701,ROW()+1)):INDEX($C$1:$C$13701,MIN(13701,ROW()+設定!$B$24))),$C4645&gt;=設定!$B$32,$C4645&gt;=MAX(MIN(INDEX($C$1:$C$13701,MAX(1,ROW()-設定!$B$26)):INDEX($C$1:$C$13701,MAX(1,ROW()-1))),MIN(INDEX($C$1:$C$13701,MIN(13701,ROW()+1)):INDEX($C$1:$C$13701,MIN(13701,ROW()+設定!$B$26))))*10^(設定!$B$27/20)),1,0))</f>
        <v>0</v>
      </c>
      <c r="G4645" s="33" t="n">
        <f aca="false">$G4644+IF($F4645=1,1,0)</f>
        <v>2</v>
      </c>
      <c r="H4645" s="0" t="str">
        <f aca="false">IF($F4645=1,$G4645,"")</f>
        <v/>
      </c>
    </row>
    <row r="4646" customFormat="false" ht="15" hidden="false" customHeight="false" outlineLevel="0" collapsed="false">
      <c r="A4646" s="30" t="n">
        <v>725.625</v>
      </c>
      <c r="B4646" s="31" t="n">
        <v>4.9584</v>
      </c>
      <c r="C4646" s="32" t="n">
        <f aca="false">IF($A4646="","",IF(設定!$B$21="dB",10^($B4646/20),ABS($B4646)))</f>
        <v>1.76978292222735</v>
      </c>
      <c r="D4646" s="32" t="n">
        <f aca="false">IF($A4646="","",$A4646^2)</f>
        <v>526531.640625</v>
      </c>
      <c r="E4646" s="32" t="n">
        <f aca="false">IF($A4646="","",IF($C4646&lt;=0,"",1/$C4646^2))</f>
        <v>0.319271387771705</v>
      </c>
      <c r="F4646" s="33" t="n">
        <f aca="false">IF(OR(ROW()-設定!$B$30&lt;2,ROW()+設定!$B$30&gt;13701,N($A4646)&lt;=0,N(INDEX($A$2:$A$13701,MIN(13700,MAX(1,ROW()-1+設定!$B$30))))&lt;=0,$A4646&lt;設定!$B$28,$A4646&gt;設定!$B$29),0,IF(AND($C4646&gt;=MAX(INDEX($C$1:$C$13701,MAX(1,ROW()-設定!$B$24)):INDEX($C$1:$C$13701,MAX(1,ROW()-1))),$C4646&gt;MAX(INDEX($C$1:$C$13701,MIN(13701,ROW()+1)):INDEX($C$1:$C$13701,MIN(13701,ROW()+設定!$B$24))),$C4646&gt;=設定!$B$32,$C4646&gt;=MAX(MIN(INDEX($C$1:$C$13701,MAX(1,ROW()-設定!$B$26)):INDEX($C$1:$C$13701,MAX(1,ROW()-1))),MIN(INDEX($C$1:$C$13701,MIN(13701,ROW()+1)):INDEX($C$1:$C$13701,MIN(13701,ROW()+設定!$B$26))))*10^(設定!$B$27/20)),1,0))</f>
        <v>0</v>
      </c>
      <c r="G4646" s="33" t="n">
        <f aca="false">$G4645+IF($F4646=1,1,0)</f>
        <v>2</v>
      </c>
      <c r="H4646" s="0" t="str">
        <f aca="false">IF($F4646=1,$G4646,"")</f>
        <v/>
      </c>
    </row>
    <row r="4647" customFormat="false" ht="15" hidden="false" customHeight="false" outlineLevel="0" collapsed="false">
      <c r="A4647" s="30" t="n">
        <v>725.78125</v>
      </c>
      <c r="B4647" s="31" t="n">
        <v>4.8311</v>
      </c>
      <c r="C4647" s="32" t="n">
        <f aca="false">IF($A4647="","",IF(設定!$B$21="dB",10^($B4647/20),ABS($B4647)))</f>
        <v>1.74403421177558</v>
      </c>
      <c r="D4647" s="32" t="n">
        <f aca="false">IF($A4647="","",$A4647^2)</f>
        <v>526758.422851563</v>
      </c>
      <c r="E4647" s="32" t="n">
        <f aca="false">IF($A4647="","",IF($C4647&lt;=0,"",1/$C4647^2))</f>
        <v>0.32876834844856</v>
      </c>
      <c r="F4647" s="33" t="n">
        <f aca="false">IF(OR(ROW()-設定!$B$30&lt;2,ROW()+設定!$B$30&gt;13701,N($A4647)&lt;=0,N(INDEX($A$2:$A$13701,MIN(13700,MAX(1,ROW()-1+設定!$B$30))))&lt;=0,$A4647&lt;設定!$B$28,$A4647&gt;設定!$B$29),0,IF(AND($C4647&gt;=MAX(INDEX($C$1:$C$13701,MAX(1,ROW()-設定!$B$24)):INDEX($C$1:$C$13701,MAX(1,ROW()-1))),$C4647&gt;MAX(INDEX($C$1:$C$13701,MIN(13701,ROW()+1)):INDEX($C$1:$C$13701,MIN(13701,ROW()+設定!$B$24))),$C4647&gt;=設定!$B$32,$C4647&gt;=MAX(MIN(INDEX($C$1:$C$13701,MAX(1,ROW()-設定!$B$26)):INDEX($C$1:$C$13701,MAX(1,ROW()-1))),MIN(INDEX($C$1:$C$13701,MIN(13701,ROW()+1)):INDEX($C$1:$C$13701,MIN(13701,ROW()+設定!$B$26))))*10^(設定!$B$27/20)),1,0))</f>
        <v>0</v>
      </c>
      <c r="G4647" s="33" t="n">
        <f aca="false">$G4646+IF($F4647=1,1,0)</f>
        <v>2</v>
      </c>
      <c r="H4647" s="0" t="str">
        <f aca="false">IF($F4647=1,$G4647,"")</f>
        <v/>
      </c>
    </row>
    <row r="4648" customFormat="false" ht="15" hidden="false" customHeight="false" outlineLevel="0" collapsed="false">
      <c r="A4648" s="30" t="n">
        <v>725.9375</v>
      </c>
      <c r="B4648" s="31" t="n">
        <v>5.0254</v>
      </c>
      <c r="C4648" s="32" t="n">
        <f aca="false">IF($A4648="","",IF(設定!$B$21="dB",10^($B4648/20),ABS($B4648)))</f>
        <v>1.78348721324224</v>
      </c>
      <c r="D4648" s="32" t="n">
        <f aca="false">IF($A4648="","",$A4648^2)</f>
        <v>526985.25390625</v>
      </c>
      <c r="E4648" s="32" t="n">
        <f aca="false">IF($A4648="","",IF($C4648&lt;=0,"",1/$C4648^2))</f>
        <v>0.314383684884923</v>
      </c>
      <c r="F4648" s="33" t="n">
        <f aca="false">IF(OR(ROW()-設定!$B$30&lt;2,ROW()+設定!$B$30&gt;13701,N($A4648)&lt;=0,N(INDEX($A$2:$A$13701,MIN(13700,MAX(1,ROW()-1+設定!$B$30))))&lt;=0,$A4648&lt;設定!$B$28,$A4648&gt;設定!$B$29),0,IF(AND($C4648&gt;=MAX(INDEX($C$1:$C$13701,MAX(1,ROW()-設定!$B$24)):INDEX($C$1:$C$13701,MAX(1,ROW()-1))),$C4648&gt;MAX(INDEX($C$1:$C$13701,MIN(13701,ROW()+1)):INDEX($C$1:$C$13701,MIN(13701,ROW()+設定!$B$24))),$C4648&gt;=設定!$B$32,$C4648&gt;=MAX(MIN(INDEX($C$1:$C$13701,MAX(1,ROW()-設定!$B$26)):INDEX($C$1:$C$13701,MAX(1,ROW()-1))),MIN(INDEX($C$1:$C$13701,MIN(13701,ROW()+1)):INDEX($C$1:$C$13701,MIN(13701,ROW()+設定!$B$26))))*10^(設定!$B$27/20)),1,0))</f>
        <v>0</v>
      </c>
      <c r="G4648" s="33" t="n">
        <f aca="false">$G4647+IF($F4648=1,1,0)</f>
        <v>2</v>
      </c>
      <c r="H4648" s="0" t="str">
        <f aca="false">IF($F4648=1,$G4648,"")</f>
        <v/>
      </c>
    </row>
    <row r="4649" customFormat="false" ht="15" hidden="false" customHeight="false" outlineLevel="0" collapsed="false">
      <c r="A4649" s="30" t="n">
        <v>726.09375</v>
      </c>
      <c r="B4649" s="31" t="n">
        <v>4.8334</v>
      </c>
      <c r="C4649" s="32" t="n">
        <f aca="false">IF($A4649="","",IF(設定!$B$21="dB",10^($B4649/20),ABS($B4649)))</f>
        <v>1.74449608845016</v>
      </c>
      <c r="D4649" s="32" t="n">
        <f aca="false">IF($A4649="","",$A4649^2)</f>
        <v>527212.133789063</v>
      </c>
      <c r="E4649" s="32" t="n">
        <f aca="false">IF($A4649="","",IF($C4649&lt;=0,"",1/$C4649^2))</f>
        <v>0.328594280612736</v>
      </c>
      <c r="F4649" s="33" t="n">
        <f aca="false">IF(OR(ROW()-設定!$B$30&lt;2,ROW()+設定!$B$30&gt;13701,N($A4649)&lt;=0,N(INDEX($A$2:$A$13701,MIN(13700,MAX(1,ROW()-1+設定!$B$30))))&lt;=0,$A4649&lt;設定!$B$28,$A4649&gt;設定!$B$29),0,IF(AND($C4649&gt;=MAX(INDEX($C$1:$C$13701,MAX(1,ROW()-設定!$B$24)):INDEX($C$1:$C$13701,MAX(1,ROW()-1))),$C4649&gt;MAX(INDEX($C$1:$C$13701,MIN(13701,ROW()+1)):INDEX($C$1:$C$13701,MIN(13701,ROW()+設定!$B$24))),$C4649&gt;=設定!$B$32,$C4649&gt;=MAX(MIN(INDEX($C$1:$C$13701,MAX(1,ROW()-設定!$B$26)):INDEX($C$1:$C$13701,MAX(1,ROW()-1))),MIN(INDEX($C$1:$C$13701,MIN(13701,ROW()+1)):INDEX($C$1:$C$13701,MIN(13701,ROW()+設定!$B$26))))*10^(設定!$B$27/20)),1,0))</f>
        <v>0</v>
      </c>
      <c r="G4649" s="33" t="n">
        <f aca="false">$G4648+IF($F4649=1,1,0)</f>
        <v>2</v>
      </c>
      <c r="H4649" s="0" t="str">
        <f aca="false">IF($F4649=1,$G4649,"")</f>
        <v/>
      </c>
    </row>
    <row r="4650" customFormat="false" ht="15" hidden="false" customHeight="false" outlineLevel="0" collapsed="false">
      <c r="A4650" s="30" t="n">
        <v>726.25</v>
      </c>
      <c r="B4650" s="31" t="n">
        <v>5.0903</v>
      </c>
      <c r="C4650" s="32" t="n">
        <f aca="false">IF($A4650="","",IF(設定!$B$21="dB",10^($B4650/20),ABS($B4650)))</f>
        <v>1.79686314055597</v>
      </c>
      <c r="D4650" s="32" t="n">
        <f aca="false">IF($A4650="","",$A4650^2)</f>
        <v>527439.0625</v>
      </c>
      <c r="E4650" s="32" t="n">
        <f aca="false">IF($A4650="","",IF($C4650&lt;=0,"",1/$C4650^2))</f>
        <v>0.309720534446125</v>
      </c>
      <c r="F4650" s="33" t="n">
        <f aca="false">IF(OR(ROW()-設定!$B$30&lt;2,ROW()+設定!$B$30&gt;13701,N($A4650)&lt;=0,N(INDEX($A$2:$A$13701,MIN(13700,MAX(1,ROW()-1+設定!$B$30))))&lt;=0,$A4650&lt;設定!$B$28,$A4650&gt;設定!$B$29),0,IF(AND($C4650&gt;=MAX(INDEX($C$1:$C$13701,MAX(1,ROW()-設定!$B$24)):INDEX($C$1:$C$13701,MAX(1,ROW()-1))),$C4650&gt;MAX(INDEX($C$1:$C$13701,MIN(13701,ROW()+1)):INDEX($C$1:$C$13701,MIN(13701,ROW()+設定!$B$24))),$C4650&gt;=設定!$B$32,$C4650&gt;=MAX(MIN(INDEX($C$1:$C$13701,MAX(1,ROW()-設定!$B$26)):INDEX($C$1:$C$13701,MAX(1,ROW()-1))),MIN(INDEX($C$1:$C$13701,MIN(13701,ROW()+1)):INDEX($C$1:$C$13701,MIN(13701,ROW()+設定!$B$26))))*10^(設定!$B$27/20)),1,0))</f>
        <v>0</v>
      </c>
      <c r="G4650" s="33" t="n">
        <f aca="false">$G4649+IF($F4650=1,1,0)</f>
        <v>2</v>
      </c>
      <c r="H4650" s="0" t="str">
        <f aca="false">IF($F4650=1,$G4650,"")</f>
        <v/>
      </c>
    </row>
    <row r="4651" customFormat="false" ht="15" hidden="false" customHeight="false" outlineLevel="0" collapsed="false">
      <c r="A4651" s="30" t="n">
        <v>726.40625</v>
      </c>
      <c r="B4651" s="31" t="n">
        <v>4.9714</v>
      </c>
      <c r="C4651" s="32" t="n">
        <f aca="false">IF($A4651="","",IF(設定!$B$21="dB",10^($B4651/20),ABS($B4651)))</f>
        <v>1.77243370467293</v>
      </c>
      <c r="D4651" s="32" t="n">
        <f aca="false">IF($A4651="","",$A4651^2)</f>
        <v>527666.040039063</v>
      </c>
      <c r="E4651" s="32" t="n">
        <f aca="false">IF($A4651="","",IF($C4651&lt;=0,"",1/$C4651^2))</f>
        <v>0.318317122315026</v>
      </c>
      <c r="F4651" s="33" t="n">
        <f aca="false">IF(OR(ROW()-設定!$B$30&lt;2,ROW()+設定!$B$30&gt;13701,N($A4651)&lt;=0,N(INDEX($A$2:$A$13701,MIN(13700,MAX(1,ROW()-1+設定!$B$30))))&lt;=0,$A4651&lt;設定!$B$28,$A4651&gt;設定!$B$29),0,IF(AND($C4651&gt;=MAX(INDEX($C$1:$C$13701,MAX(1,ROW()-設定!$B$24)):INDEX($C$1:$C$13701,MAX(1,ROW()-1))),$C4651&gt;MAX(INDEX($C$1:$C$13701,MIN(13701,ROW()+1)):INDEX($C$1:$C$13701,MIN(13701,ROW()+設定!$B$24))),$C4651&gt;=設定!$B$32,$C4651&gt;=MAX(MIN(INDEX($C$1:$C$13701,MAX(1,ROW()-設定!$B$26)):INDEX($C$1:$C$13701,MAX(1,ROW()-1))),MIN(INDEX($C$1:$C$13701,MIN(13701,ROW()+1)):INDEX($C$1:$C$13701,MIN(13701,ROW()+設定!$B$26))))*10^(設定!$B$27/20)),1,0))</f>
        <v>0</v>
      </c>
      <c r="G4651" s="33" t="n">
        <f aca="false">$G4650+IF($F4651=1,1,0)</f>
        <v>2</v>
      </c>
      <c r="H4651" s="0" t="str">
        <f aca="false">IF($F4651=1,$G4651,"")</f>
        <v/>
      </c>
    </row>
    <row r="4652" customFormat="false" ht="15" hidden="false" customHeight="false" outlineLevel="0" collapsed="false">
      <c r="A4652" s="30" t="n">
        <v>726.5625</v>
      </c>
      <c r="B4652" s="31" t="n">
        <v>5.1213</v>
      </c>
      <c r="C4652" s="32" t="n">
        <f aca="false">IF($A4652="","",IF(設定!$B$21="dB",10^($B4652/20),ABS($B4652)))</f>
        <v>1.80328761517006</v>
      </c>
      <c r="D4652" s="32" t="n">
        <f aca="false">IF($A4652="","",$A4652^2)</f>
        <v>527893.06640625</v>
      </c>
      <c r="E4652" s="32" t="n">
        <f aca="false">IF($A4652="","",IF($C4652&lt;=0,"",1/$C4652^2))</f>
        <v>0.307517616583216</v>
      </c>
      <c r="F4652" s="33" t="n">
        <f aca="false">IF(OR(ROW()-設定!$B$30&lt;2,ROW()+設定!$B$30&gt;13701,N($A4652)&lt;=0,N(INDEX($A$2:$A$13701,MIN(13700,MAX(1,ROW()-1+設定!$B$30))))&lt;=0,$A4652&lt;設定!$B$28,$A4652&gt;設定!$B$29),0,IF(AND($C4652&gt;=MAX(INDEX($C$1:$C$13701,MAX(1,ROW()-設定!$B$24)):INDEX($C$1:$C$13701,MAX(1,ROW()-1))),$C4652&gt;MAX(INDEX($C$1:$C$13701,MIN(13701,ROW()+1)):INDEX($C$1:$C$13701,MIN(13701,ROW()+設定!$B$24))),$C4652&gt;=設定!$B$32,$C4652&gt;=MAX(MIN(INDEX($C$1:$C$13701,MAX(1,ROW()-設定!$B$26)):INDEX($C$1:$C$13701,MAX(1,ROW()-1))),MIN(INDEX($C$1:$C$13701,MIN(13701,ROW()+1)):INDEX($C$1:$C$13701,MIN(13701,ROW()+設定!$B$26))))*10^(設定!$B$27/20)),1,0))</f>
        <v>0</v>
      </c>
      <c r="G4652" s="33" t="n">
        <f aca="false">$G4651+IF($F4652=1,1,0)</f>
        <v>2</v>
      </c>
      <c r="H4652" s="0" t="str">
        <f aca="false">IF($F4652=1,$G4652,"")</f>
        <v/>
      </c>
    </row>
    <row r="4653" customFormat="false" ht="15" hidden="false" customHeight="false" outlineLevel="0" collapsed="false">
      <c r="A4653" s="30" t="n">
        <v>726.71875</v>
      </c>
      <c r="B4653" s="31" t="n">
        <v>5.1342</v>
      </c>
      <c r="C4653" s="32" t="n">
        <f aca="false">IF($A4653="","",IF(設定!$B$21="dB",10^($B4653/20),ABS($B4653)))</f>
        <v>1.8059677888825</v>
      </c>
      <c r="D4653" s="32" t="n">
        <f aca="false">IF($A4653="","",$A4653^2)</f>
        <v>528120.141601563</v>
      </c>
      <c r="E4653" s="32" t="n">
        <f aca="false">IF($A4653="","",IF($C4653&lt;=0,"",1/$C4653^2))</f>
        <v>0.306605541568962</v>
      </c>
      <c r="F4653" s="33" t="n">
        <f aca="false">IF(OR(ROW()-設定!$B$30&lt;2,ROW()+設定!$B$30&gt;13701,N($A4653)&lt;=0,N(INDEX($A$2:$A$13701,MIN(13700,MAX(1,ROW()-1+設定!$B$30))))&lt;=0,$A4653&lt;設定!$B$28,$A4653&gt;設定!$B$29),0,IF(AND($C4653&gt;=MAX(INDEX($C$1:$C$13701,MAX(1,ROW()-設定!$B$24)):INDEX($C$1:$C$13701,MAX(1,ROW()-1))),$C4653&gt;MAX(INDEX($C$1:$C$13701,MIN(13701,ROW()+1)):INDEX($C$1:$C$13701,MIN(13701,ROW()+設定!$B$24))),$C4653&gt;=設定!$B$32,$C4653&gt;=MAX(MIN(INDEX($C$1:$C$13701,MAX(1,ROW()-設定!$B$26)):INDEX($C$1:$C$13701,MAX(1,ROW()-1))),MIN(INDEX($C$1:$C$13701,MIN(13701,ROW()+1)):INDEX($C$1:$C$13701,MIN(13701,ROW()+設定!$B$26))))*10^(設定!$B$27/20)),1,0))</f>
        <v>0</v>
      </c>
      <c r="G4653" s="33" t="n">
        <f aca="false">$G4652+IF($F4653=1,1,0)</f>
        <v>2</v>
      </c>
      <c r="H4653" s="0" t="str">
        <f aca="false">IF($F4653=1,$G4653,"")</f>
        <v/>
      </c>
    </row>
    <row r="4654" customFormat="false" ht="15" hidden="false" customHeight="false" outlineLevel="0" collapsed="false">
      <c r="A4654" s="30" t="n">
        <v>726.875</v>
      </c>
      <c r="B4654" s="31" t="n">
        <v>5.068</v>
      </c>
      <c r="C4654" s="32" t="n">
        <f aca="false">IF($A4654="","",IF(設定!$B$21="dB",10^($B4654/20),ABS($B4654)))</f>
        <v>1.79225582269607</v>
      </c>
      <c r="D4654" s="32" t="n">
        <f aca="false">IF($A4654="","",$A4654^2)</f>
        <v>528347.265625</v>
      </c>
      <c r="E4654" s="32" t="n">
        <f aca="false">IF($A4654="","",IF($C4654&lt;=0,"",1/$C4654^2))</f>
        <v>0.311314966544702</v>
      </c>
      <c r="F4654" s="33" t="n">
        <f aca="false">IF(OR(ROW()-設定!$B$30&lt;2,ROW()+設定!$B$30&gt;13701,N($A4654)&lt;=0,N(INDEX($A$2:$A$13701,MIN(13700,MAX(1,ROW()-1+設定!$B$30))))&lt;=0,$A4654&lt;設定!$B$28,$A4654&gt;設定!$B$29),0,IF(AND($C4654&gt;=MAX(INDEX($C$1:$C$13701,MAX(1,ROW()-設定!$B$24)):INDEX($C$1:$C$13701,MAX(1,ROW()-1))),$C4654&gt;MAX(INDEX($C$1:$C$13701,MIN(13701,ROW()+1)):INDEX($C$1:$C$13701,MIN(13701,ROW()+設定!$B$24))),$C4654&gt;=設定!$B$32,$C4654&gt;=MAX(MIN(INDEX($C$1:$C$13701,MAX(1,ROW()-設定!$B$26)):INDEX($C$1:$C$13701,MAX(1,ROW()-1))),MIN(INDEX($C$1:$C$13701,MIN(13701,ROW()+1)):INDEX($C$1:$C$13701,MIN(13701,ROW()+設定!$B$26))))*10^(設定!$B$27/20)),1,0))</f>
        <v>0</v>
      </c>
      <c r="G4654" s="33" t="n">
        <f aca="false">$G4653+IF($F4654=1,1,0)</f>
        <v>2</v>
      </c>
      <c r="H4654" s="0" t="str">
        <f aca="false">IF($F4654=1,$G4654,"")</f>
        <v/>
      </c>
    </row>
    <row r="4655" customFormat="false" ht="15" hidden="false" customHeight="false" outlineLevel="0" collapsed="false">
      <c r="A4655" s="30" t="n">
        <v>727.03125</v>
      </c>
      <c r="B4655" s="31" t="n">
        <v>5.1573</v>
      </c>
      <c r="C4655" s="32" t="n">
        <f aca="false">IF($A4655="","",IF(設定!$B$21="dB",10^($B4655/20),ABS($B4655)))</f>
        <v>1.81077712688889</v>
      </c>
      <c r="D4655" s="32" t="n">
        <f aca="false">IF($A4655="","",$A4655^2)</f>
        <v>528574.438476563</v>
      </c>
      <c r="E4655" s="32" t="n">
        <f aca="false">IF($A4655="","",IF($C4655&lt;=0,"",1/$C4655^2))</f>
        <v>0.304979044891193</v>
      </c>
      <c r="F4655" s="33" t="n">
        <f aca="false">IF(OR(ROW()-設定!$B$30&lt;2,ROW()+設定!$B$30&gt;13701,N($A4655)&lt;=0,N(INDEX($A$2:$A$13701,MIN(13700,MAX(1,ROW()-1+設定!$B$30))))&lt;=0,$A4655&lt;設定!$B$28,$A4655&gt;設定!$B$29),0,IF(AND($C4655&gt;=MAX(INDEX($C$1:$C$13701,MAX(1,ROW()-設定!$B$24)):INDEX($C$1:$C$13701,MAX(1,ROW()-1))),$C4655&gt;MAX(INDEX($C$1:$C$13701,MIN(13701,ROW()+1)):INDEX($C$1:$C$13701,MIN(13701,ROW()+設定!$B$24))),$C4655&gt;=設定!$B$32,$C4655&gt;=MAX(MIN(INDEX($C$1:$C$13701,MAX(1,ROW()-設定!$B$26)):INDEX($C$1:$C$13701,MAX(1,ROW()-1))),MIN(INDEX($C$1:$C$13701,MIN(13701,ROW()+1)):INDEX($C$1:$C$13701,MIN(13701,ROW()+設定!$B$26))))*10^(設定!$B$27/20)),1,0))</f>
        <v>0</v>
      </c>
      <c r="G4655" s="33" t="n">
        <f aca="false">$G4654+IF($F4655=1,1,0)</f>
        <v>2</v>
      </c>
      <c r="H4655" s="0" t="str">
        <f aca="false">IF($F4655=1,$G4655,"")</f>
        <v/>
      </c>
    </row>
    <row r="4656" customFormat="false" ht="15" hidden="false" customHeight="false" outlineLevel="0" collapsed="false">
      <c r="A4656" s="30" t="n">
        <v>727.1875</v>
      </c>
      <c r="B4656" s="31" t="n">
        <v>5.0391</v>
      </c>
      <c r="C4656" s="32" t="n">
        <f aca="false">IF($A4656="","",IF(設定!$B$21="dB",10^($B4656/20),ABS($B4656)))</f>
        <v>1.78630247515725</v>
      </c>
      <c r="D4656" s="32" t="n">
        <f aca="false">IF($A4656="","",$A4656^2)</f>
        <v>528801.66015625</v>
      </c>
      <c r="E4656" s="32" t="n">
        <f aca="false">IF($A4656="","",IF($C4656&lt;=0,"",1/$C4656^2))</f>
        <v>0.313393511073038</v>
      </c>
      <c r="F4656" s="33" t="n">
        <f aca="false">IF(OR(ROW()-設定!$B$30&lt;2,ROW()+設定!$B$30&gt;13701,N($A4656)&lt;=0,N(INDEX($A$2:$A$13701,MIN(13700,MAX(1,ROW()-1+設定!$B$30))))&lt;=0,$A4656&lt;設定!$B$28,$A4656&gt;設定!$B$29),0,IF(AND($C4656&gt;=MAX(INDEX($C$1:$C$13701,MAX(1,ROW()-設定!$B$24)):INDEX($C$1:$C$13701,MAX(1,ROW()-1))),$C4656&gt;MAX(INDEX($C$1:$C$13701,MIN(13701,ROW()+1)):INDEX($C$1:$C$13701,MIN(13701,ROW()+設定!$B$24))),$C4656&gt;=設定!$B$32,$C4656&gt;=MAX(MIN(INDEX($C$1:$C$13701,MAX(1,ROW()-設定!$B$26)):INDEX($C$1:$C$13701,MAX(1,ROW()-1))),MIN(INDEX($C$1:$C$13701,MIN(13701,ROW()+1)):INDEX($C$1:$C$13701,MIN(13701,ROW()+設定!$B$26))))*10^(設定!$B$27/20)),1,0))</f>
        <v>0</v>
      </c>
      <c r="G4656" s="33" t="n">
        <f aca="false">$G4655+IF($F4656=1,1,0)</f>
        <v>2</v>
      </c>
      <c r="H4656" s="0" t="str">
        <f aca="false">IF($F4656=1,$G4656,"")</f>
        <v/>
      </c>
    </row>
    <row r="4657" customFormat="false" ht="15" hidden="false" customHeight="false" outlineLevel="0" collapsed="false">
      <c r="A4657" s="30" t="n">
        <v>727.34375</v>
      </c>
      <c r="B4657" s="31" t="n">
        <v>5.1711</v>
      </c>
      <c r="C4657" s="32" t="n">
        <f aca="false">IF($A4657="","",IF(設定!$B$21="dB",10^($B4657/20),ABS($B4657)))</f>
        <v>1.81365634672122</v>
      </c>
      <c r="D4657" s="32" t="n">
        <f aca="false">IF($A4657="","",$A4657^2)</f>
        <v>529028.930664063</v>
      </c>
      <c r="E4657" s="32" t="n">
        <f aca="false">IF($A4657="","",IF($C4657&lt;=0,"",1/$C4657^2))</f>
        <v>0.304011491459068</v>
      </c>
      <c r="F4657" s="33" t="n">
        <f aca="false">IF(OR(ROW()-設定!$B$30&lt;2,ROW()+設定!$B$30&gt;13701,N($A4657)&lt;=0,N(INDEX($A$2:$A$13701,MIN(13700,MAX(1,ROW()-1+設定!$B$30))))&lt;=0,$A4657&lt;設定!$B$28,$A4657&gt;設定!$B$29),0,IF(AND($C4657&gt;=MAX(INDEX($C$1:$C$13701,MAX(1,ROW()-設定!$B$24)):INDEX($C$1:$C$13701,MAX(1,ROW()-1))),$C4657&gt;MAX(INDEX($C$1:$C$13701,MIN(13701,ROW()+1)):INDEX($C$1:$C$13701,MIN(13701,ROW()+設定!$B$24))),$C4657&gt;=設定!$B$32,$C4657&gt;=MAX(MIN(INDEX($C$1:$C$13701,MAX(1,ROW()-設定!$B$26)):INDEX($C$1:$C$13701,MAX(1,ROW()-1))),MIN(INDEX($C$1:$C$13701,MIN(13701,ROW()+1)):INDEX($C$1:$C$13701,MIN(13701,ROW()+設定!$B$26))))*10^(設定!$B$27/20)),1,0))</f>
        <v>0</v>
      </c>
      <c r="G4657" s="33" t="n">
        <f aca="false">$G4656+IF($F4657=1,1,0)</f>
        <v>2</v>
      </c>
      <c r="H4657" s="0" t="str">
        <f aca="false">IF($F4657=1,$G4657,"")</f>
        <v/>
      </c>
    </row>
    <row r="4658" customFormat="false" ht="15" hidden="false" customHeight="false" outlineLevel="0" collapsed="false">
      <c r="A4658" s="30" t="n">
        <v>727.5</v>
      </c>
      <c r="B4658" s="31" t="n">
        <v>5.3196</v>
      </c>
      <c r="C4658" s="32" t="n">
        <f aca="false">IF($A4658="","",IF(設定!$B$21="dB",10^($B4658/20),ABS($B4658)))</f>
        <v>1.84493045503585</v>
      </c>
      <c r="D4658" s="32" t="n">
        <f aca="false">IF($A4658="","",$A4658^2)</f>
        <v>529256.25</v>
      </c>
      <c r="E4658" s="32" t="n">
        <f aca="false">IF($A4658="","",IF($C4658&lt;=0,"",1/$C4658^2))</f>
        <v>0.293792023195389</v>
      </c>
      <c r="F4658" s="33" t="n">
        <f aca="false">IF(OR(ROW()-設定!$B$30&lt;2,ROW()+設定!$B$30&gt;13701,N($A4658)&lt;=0,N(INDEX($A$2:$A$13701,MIN(13700,MAX(1,ROW()-1+設定!$B$30))))&lt;=0,$A4658&lt;設定!$B$28,$A4658&gt;設定!$B$29),0,IF(AND($C4658&gt;=MAX(INDEX($C$1:$C$13701,MAX(1,ROW()-設定!$B$24)):INDEX($C$1:$C$13701,MAX(1,ROW()-1))),$C4658&gt;MAX(INDEX($C$1:$C$13701,MIN(13701,ROW()+1)):INDEX($C$1:$C$13701,MIN(13701,ROW()+設定!$B$24))),$C4658&gt;=設定!$B$32,$C4658&gt;=MAX(MIN(INDEX($C$1:$C$13701,MAX(1,ROW()-設定!$B$26)):INDEX($C$1:$C$13701,MAX(1,ROW()-1))),MIN(INDEX($C$1:$C$13701,MIN(13701,ROW()+1)):INDEX($C$1:$C$13701,MIN(13701,ROW()+設定!$B$26))))*10^(設定!$B$27/20)),1,0))</f>
        <v>0</v>
      </c>
      <c r="G4658" s="33" t="n">
        <f aca="false">$G4657+IF($F4658=1,1,0)</f>
        <v>2</v>
      </c>
      <c r="H4658" s="0" t="str">
        <f aca="false">IF($F4658=1,$G4658,"")</f>
        <v/>
      </c>
    </row>
    <row r="4659" customFormat="false" ht="15" hidden="false" customHeight="false" outlineLevel="0" collapsed="false">
      <c r="A4659" s="30" t="n">
        <v>727.65625</v>
      </c>
      <c r="B4659" s="31" t="n">
        <v>5.6515</v>
      </c>
      <c r="C4659" s="32" t="n">
        <f aca="false">IF($A4659="","",IF(設定!$B$21="dB",10^($B4659/20),ABS($B4659)))</f>
        <v>1.91679205241509</v>
      </c>
      <c r="D4659" s="32" t="n">
        <f aca="false">IF($A4659="","",$A4659^2)</f>
        <v>529483.618164063</v>
      </c>
      <c r="E4659" s="32" t="n">
        <f aca="false">IF($A4659="","",IF($C4659&lt;=0,"",1/$C4659^2))</f>
        <v>0.272176108274172</v>
      </c>
      <c r="F4659" s="33" t="n">
        <f aca="false">IF(OR(ROW()-設定!$B$30&lt;2,ROW()+設定!$B$30&gt;13701,N($A4659)&lt;=0,N(INDEX($A$2:$A$13701,MIN(13700,MAX(1,ROW()-1+設定!$B$30))))&lt;=0,$A4659&lt;設定!$B$28,$A4659&gt;設定!$B$29),0,IF(AND($C4659&gt;=MAX(INDEX($C$1:$C$13701,MAX(1,ROW()-設定!$B$24)):INDEX($C$1:$C$13701,MAX(1,ROW()-1))),$C4659&gt;MAX(INDEX($C$1:$C$13701,MIN(13701,ROW()+1)):INDEX($C$1:$C$13701,MIN(13701,ROW()+設定!$B$24))),$C4659&gt;=設定!$B$32,$C4659&gt;=MAX(MIN(INDEX($C$1:$C$13701,MAX(1,ROW()-設定!$B$26)):INDEX($C$1:$C$13701,MAX(1,ROW()-1))),MIN(INDEX($C$1:$C$13701,MIN(13701,ROW()+1)):INDEX($C$1:$C$13701,MIN(13701,ROW()+設定!$B$26))))*10^(設定!$B$27/20)),1,0))</f>
        <v>0</v>
      </c>
      <c r="G4659" s="33" t="n">
        <f aca="false">$G4658+IF($F4659=1,1,0)</f>
        <v>2</v>
      </c>
      <c r="H4659" s="0" t="str">
        <f aca="false">IF($F4659=1,$G4659,"")</f>
        <v/>
      </c>
    </row>
    <row r="4660" customFormat="false" ht="15" hidden="false" customHeight="false" outlineLevel="0" collapsed="false">
      <c r="A4660" s="30" t="n">
        <v>727.8125</v>
      </c>
      <c r="B4660" s="31" t="n">
        <v>5.3326</v>
      </c>
      <c r="C4660" s="32" t="n">
        <f aca="false">IF($A4660="","",IF(設定!$B$21="dB",10^($B4660/20),ABS($B4660)))</f>
        <v>1.84769379352336</v>
      </c>
      <c r="D4660" s="32" t="n">
        <f aca="false">IF($A4660="","",$A4660^2)</f>
        <v>529711.03515625</v>
      </c>
      <c r="E4660" s="32" t="n">
        <f aca="false">IF($A4660="","",IF($C4660&lt;=0,"",1/$C4660^2))</f>
        <v>0.29291391262889</v>
      </c>
      <c r="F4660" s="33" t="n">
        <f aca="false">IF(OR(ROW()-設定!$B$30&lt;2,ROW()+設定!$B$30&gt;13701,N($A4660)&lt;=0,N(INDEX($A$2:$A$13701,MIN(13700,MAX(1,ROW()-1+設定!$B$30))))&lt;=0,$A4660&lt;設定!$B$28,$A4660&gt;設定!$B$29),0,IF(AND($C4660&gt;=MAX(INDEX($C$1:$C$13701,MAX(1,ROW()-設定!$B$24)):INDEX($C$1:$C$13701,MAX(1,ROW()-1))),$C4660&gt;MAX(INDEX($C$1:$C$13701,MIN(13701,ROW()+1)):INDEX($C$1:$C$13701,MIN(13701,ROW()+設定!$B$24))),$C4660&gt;=設定!$B$32,$C4660&gt;=MAX(MIN(INDEX($C$1:$C$13701,MAX(1,ROW()-設定!$B$26)):INDEX($C$1:$C$13701,MAX(1,ROW()-1))),MIN(INDEX($C$1:$C$13701,MIN(13701,ROW()+1)):INDEX($C$1:$C$13701,MIN(13701,ROW()+設定!$B$26))))*10^(設定!$B$27/20)),1,0))</f>
        <v>0</v>
      </c>
      <c r="G4660" s="33" t="n">
        <f aca="false">$G4659+IF($F4660=1,1,0)</f>
        <v>2</v>
      </c>
      <c r="H4660" s="0" t="str">
        <f aca="false">IF($F4660=1,$G4660,"")</f>
        <v/>
      </c>
    </row>
    <row r="4661" customFormat="false" ht="15" hidden="false" customHeight="false" outlineLevel="0" collapsed="false">
      <c r="A4661" s="30" t="n">
        <v>727.96875</v>
      </c>
      <c r="B4661" s="31" t="n">
        <v>5.2969</v>
      </c>
      <c r="C4661" s="32" t="n">
        <f aca="false">IF($A4661="","",IF(設定!$B$21="dB",10^($B4661/20),ABS($B4661)))</f>
        <v>1.84011514589565</v>
      </c>
      <c r="D4661" s="32" t="n">
        <f aca="false">IF($A4661="","",$A4661^2)</f>
        <v>529938.500976563</v>
      </c>
      <c r="E4661" s="32" t="n">
        <f aca="false">IF($A4661="","",IF($C4661&lt;=0,"",1/$C4661^2))</f>
        <v>0.295331655589937</v>
      </c>
      <c r="F4661" s="33" t="n">
        <f aca="false">IF(OR(ROW()-設定!$B$30&lt;2,ROW()+設定!$B$30&gt;13701,N($A4661)&lt;=0,N(INDEX($A$2:$A$13701,MIN(13700,MAX(1,ROW()-1+設定!$B$30))))&lt;=0,$A4661&lt;設定!$B$28,$A4661&gt;設定!$B$29),0,IF(AND($C4661&gt;=MAX(INDEX($C$1:$C$13701,MAX(1,ROW()-設定!$B$24)):INDEX($C$1:$C$13701,MAX(1,ROW()-1))),$C4661&gt;MAX(INDEX($C$1:$C$13701,MIN(13701,ROW()+1)):INDEX($C$1:$C$13701,MIN(13701,ROW()+設定!$B$24))),$C4661&gt;=設定!$B$32,$C4661&gt;=MAX(MIN(INDEX($C$1:$C$13701,MAX(1,ROW()-設定!$B$26)):INDEX($C$1:$C$13701,MAX(1,ROW()-1))),MIN(INDEX($C$1:$C$13701,MIN(13701,ROW()+1)):INDEX($C$1:$C$13701,MIN(13701,ROW()+設定!$B$26))))*10^(設定!$B$27/20)),1,0))</f>
        <v>0</v>
      </c>
      <c r="G4661" s="33" t="n">
        <f aca="false">$G4660+IF($F4661=1,1,0)</f>
        <v>2</v>
      </c>
      <c r="H4661" s="0" t="str">
        <f aca="false">IF($F4661=1,$G4661,"")</f>
        <v/>
      </c>
    </row>
    <row r="4662" customFormat="false" ht="15" hidden="false" customHeight="false" outlineLevel="0" collapsed="false">
      <c r="A4662" s="30" t="n">
        <v>728.125</v>
      </c>
      <c r="B4662" s="31" t="n">
        <v>5.2077</v>
      </c>
      <c r="C4662" s="32" t="n">
        <f aca="false">IF($A4662="","",IF(設定!$B$21="dB",10^($B4662/20),ABS($B4662)))</f>
        <v>1.82131473003621</v>
      </c>
      <c r="D4662" s="32" t="n">
        <f aca="false">IF($A4662="","",$A4662^2)</f>
        <v>530166.015625</v>
      </c>
      <c r="E4662" s="32" t="n">
        <f aca="false">IF($A4662="","",IF($C4662&lt;=0,"",1/$C4662^2))</f>
        <v>0.301460211842421</v>
      </c>
      <c r="F4662" s="33" t="n">
        <f aca="false">IF(OR(ROW()-設定!$B$30&lt;2,ROW()+設定!$B$30&gt;13701,N($A4662)&lt;=0,N(INDEX($A$2:$A$13701,MIN(13700,MAX(1,ROW()-1+設定!$B$30))))&lt;=0,$A4662&lt;設定!$B$28,$A4662&gt;設定!$B$29),0,IF(AND($C4662&gt;=MAX(INDEX($C$1:$C$13701,MAX(1,ROW()-設定!$B$24)):INDEX($C$1:$C$13701,MAX(1,ROW()-1))),$C4662&gt;MAX(INDEX($C$1:$C$13701,MIN(13701,ROW()+1)):INDEX($C$1:$C$13701,MIN(13701,ROW()+設定!$B$24))),$C4662&gt;=設定!$B$32,$C4662&gt;=MAX(MIN(INDEX($C$1:$C$13701,MAX(1,ROW()-設定!$B$26)):INDEX($C$1:$C$13701,MAX(1,ROW()-1))),MIN(INDEX($C$1:$C$13701,MIN(13701,ROW()+1)):INDEX($C$1:$C$13701,MIN(13701,ROW()+設定!$B$26))))*10^(設定!$B$27/20)),1,0))</f>
        <v>0</v>
      </c>
      <c r="G4662" s="33" t="n">
        <f aca="false">$G4661+IF($F4662=1,1,0)</f>
        <v>2</v>
      </c>
      <c r="H4662" s="0" t="str">
        <f aca="false">IF($F4662=1,$G4662,"")</f>
        <v/>
      </c>
    </row>
    <row r="4663" customFormat="false" ht="15" hidden="false" customHeight="false" outlineLevel="0" collapsed="false">
      <c r="A4663" s="30" t="n">
        <v>728.28125</v>
      </c>
      <c r="B4663" s="31" t="n">
        <v>5.4519</v>
      </c>
      <c r="C4663" s="32" t="n">
        <f aca="false">IF($A4663="","",IF(設定!$B$21="dB",10^($B4663/20),ABS($B4663)))</f>
        <v>1.87324680266925</v>
      </c>
      <c r="D4663" s="32" t="n">
        <f aca="false">IF($A4663="","",$A4663^2)</f>
        <v>530393.579101563</v>
      </c>
      <c r="E4663" s="32" t="n">
        <f aca="false">IF($A4663="","",IF($C4663&lt;=0,"",1/$C4663^2))</f>
        <v>0.284977124499357</v>
      </c>
      <c r="F4663" s="33" t="n">
        <f aca="false">IF(OR(ROW()-設定!$B$30&lt;2,ROW()+設定!$B$30&gt;13701,N($A4663)&lt;=0,N(INDEX($A$2:$A$13701,MIN(13700,MAX(1,ROW()-1+設定!$B$30))))&lt;=0,$A4663&lt;設定!$B$28,$A4663&gt;設定!$B$29),0,IF(AND($C4663&gt;=MAX(INDEX($C$1:$C$13701,MAX(1,ROW()-設定!$B$24)):INDEX($C$1:$C$13701,MAX(1,ROW()-1))),$C4663&gt;MAX(INDEX($C$1:$C$13701,MIN(13701,ROW()+1)):INDEX($C$1:$C$13701,MIN(13701,ROW()+設定!$B$24))),$C4663&gt;=設定!$B$32,$C4663&gt;=MAX(MIN(INDEX($C$1:$C$13701,MAX(1,ROW()-設定!$B$26)):INDEX($C$1:$C$13701,MAX(1,ROW()-1))),MIN(INDEX($C$1:$C$13701,MIN(13701,ROW()+1)):INDEX($C$1:$C$13701,MIN(13701,ROW()+設定!$B$26))))*10^(設定!$B$27/20)),1,0))</f>
        <v>0</v>
      </c>
      <c r="G4663" s="33" t="n">
        <f aca="false">$G4662+IF($F4663=1,1,0)</f>
        <v>2</v>
      </c>
      <c r="H4663" s="0" t="str">
        <f aca="false">IF($F4663=1,$G4663,"")</f>
        <v/>
      </c>
    </row>
    <row r="4664" customFormat="false" ht="15" hidden="false" customHeight="false" outlineLevel="0" collapsed="false">
      <c r="A4664" s="30" t="n">
        <v>728.4375</v>
      </c>
      <c r="B4664" s="31" t="n">
        <v>5.1913</v>
      </c>
      <c r="C4664" s="32" t="n">
        <f aca="false">IF($A4664="","",IF(設定!$B$21="dB",10^($B4664/20),ABS($B4664)))</f>
        <v>1.81787911412349</v>
      </c>
      <c r="D4664" s="32" t="n">
        <f aca="false">IF($A4664="","",$A4664^2)</f>
        <v>530621.19140625</v>
      </c>
      <c r="E4664" s="32" t="n">
        <f aca="false">IF($A4664="","",IF($C4664&lt;=0,"",1/$C4664^2))</f>
        <v>0.302600749935079</v>
      </c>
      <c r="F4664" s="33" t="n">
        <f aca="false">IF(OR(ROW()-設定!$B$30&lt;2,ROW()+設定!$B$30&gt;13701,N($A4664)&lt;=0,N(INDEX($A$2:$A$13701,MIN(13700,MAX(1,ROW()-1+設定!$B$30))))&lt;=0,$A4664&lt;設定!$B$28,$A4664&gt;設定!$B$29),0,IF(AND($C4664&gt;=MAX(INDEX($C$1:$C$13701,MAX(1,ROW()-設定!$B$24)):INDEX($C$1:$C$13701,MAX(1,ROW()-1))),$C4664&gt;MAX(INDEX($C$1:$C$13701,MIN(13701,ROW()+1)):INDEX($C$1:$C$13701,MIN(13701,ROW()+設定!$B$24))),$C4664&gt;=設定!$B$32,$C4664&gt;=MAX(MIN(INDEX($C$1:$C$13701,MAX(1,ROW()-設定!$B$26)):INDEX($C$1:$C$13701,MAX(1,ROW()-1))),MIN(INDEX($C$1:$C$13701,MIN(13701,ROW()+1)):INDEX($C$1:$C$13701,MIN(13701,ROW()+設定!$B$26))))*10^(設定!$B$27/20)),1,0))</f>
        <v>0</v>
      </c>
      <c r="G4664" s="33" t="n">
        <f aca="false">$G4663+IF($F4664=1,1,0)</f>
        <v>2</v>
      </c>
      <c r="H4664" s="0" t="str">
        <f aca="false">IF($F4664=1,$G4664,"")</f>
        <v/>
      </c>
    </row>
    <row r="4665" customFormat="false" ht="15" hidden="false" customHeight="false" outlineLevel="0" collapsed="false">
      <c r="A4665" s="30" t="n">
        <v>728.59375</v>
      </c>
      <c r="B4665" s="31" t="n">
        <v>5.309</v>
      </c>
      <c r="C4665" s="32" t="n">
        <f aca="false">IF($A4665="","",IF(設定!$B$21="dB",10^($B4665/20),ABS($B4665)))</f>
        <v>1.84268033034497</v>
      </c>
      <c r="D4665" s="32" t="n">
        <f aca="false">IF($A4665="","",$A4665^2)</f>
        <v>530848.852539063</v>
      </c>
      <c r="E4665" s="32" t="n">
        <f aca="false">IF($A4665="","",IF($C4665&lt;=0,"",1/$C4665^2))</f>
        <v>0.294509968999602</v>
      </c>
      <c r="F4665" s="33" t="n">
        <f aca="false">IF(OR(ROW()-設定!$B$30&lt;2,ROW()+設定!$B$30&gt;13701,N($A4665)&lt;=0,N(INDEX($A$2:$A$13701,MIN(13700,MAX(1,ROW()-1+設定!$B$30))))&lt;=0,$A4665&lt;設定!$B$28,$A4665&gt;設定!$B$29),0,IF(AND($C4665&gt;=MAX(INDEX($C$1:$C$13701,MAX(1,ROW()-設定!$B$24)):INDEX($C$1:$C$13701,MAX(1,ROW()-1))),$C4665&gt;MAX(INDEX($C$1:$C$13701,MIN(13701,ROW()+1)):INDEX($C$1:$C$13701,MIN(13701,ROW()+設定!$B$24))),$C4665&gt;=設定!$B$32,$C4665&gt;=MAX(MIN(INDEX($C$1:$C$13701,MAX(1,ROW()-設定!$B$26)):INDEX($C$1:$C$13701,MAX(1,ROW()-1))),MIN(INDEX($C$1:$C$13701,MIN(13701,ROW()+1)):INDEX($C$1:$C$13701,MIN(13701,ROW()+設定!$B$26))))*10^(設定!$B$27/20)),1,0))</f>
        <v>0</v>
      </c>
      <c r="G4665" s="33" t="n">
        <f aca="false">$G4664+IF($F4665=1,1,0)</f>
        <v>2</v>
      </c>
      <c r="H4665" s="0" t="str">
        <f aca="false">IF($F4665=1,$G4665,"")</f>
        <v/>
      </c>
    </row>
    <row r="4666" customFormat="false" ht="15" hidden="false" customHeight="false" outlineLevel="0" collapsed="false">
      <c r="A4666" s="30" t="n">
        <v>728.75</v>
      </c>
      <c r="B4666" s="31" t="n">
        <v>5.4572</v>
      </c>
      <c r="C4666" s="32" t="n">
        <f aca="false">IF($A4666="","",IF(設定!$B$21="dB",10^($B4666/20),ABS($B4666)))</f>
        <v>1.87439017866252</v>
      </c>
      <c r="D4666" s="32" t="n">
        <f aca="false">IF($A4666="","",$A4666^2)</f>
        <v>531076.5625</v>
      </c>
      <c r="E4666" s="32" t="n">
        <f aca="false">IF($A4666="","",IF($C4666&lt;=0,"",1/$C4666^2))</f>
        <v>0.284629559060008</v>
      </c>
      <c r="F4666" s="33" t="n">
        <f aca="false">IF(OR(ROW()-設定!$B$30&lt;2,ROW()+設定!$B$30&gt;13701,N($A4666)&lt;=0,N(INDEX($A$2:$A$13701,MIN(13700,MAX(1,ROW()-1+設定!$B$30))))&lt;=0,$A4666&lt;設定!$B$28,$A4666&gt;設定!$B$29),0,IF(AND($C4666&gt;=MAX(INDEX($C$1:$C$13701,MAX(1,ROW()-設定!$B$24)):INDEX($C$1:$C$13701,MAX(1,ROW()-1))),$C4666&gt;MAX(INDEX($C$1:$C$13701,MIN(13701,ROW()+1)):INDEX($C$1:$C$13701,MIN(13701,ROW()+設定!$B$24))),$C4666&gt;=設定!$B$32,$C4666&gt;=MAX(MIN(INDEX($C$1:$C$13701,MAX(1,ROW()-設定!$B$26)):INDEX($C$1:$C$13701,MAX(1,ROW()-1))),MIN(INDEX($C$1:$C$13701,MIN(13701,ROW()+1)):INDEX($C$1:$C$13701,MIN(13701,ROW()+設定!$B$26))))*10^(設定!$B$27/20)),1,0))</f>
        <v>0</v>
      </c>
      <c r="G4666" s="33" t="n">
        <f aca="false">$G4665+IF($F4666=1,1,0)</f>
        <v>2</v>
      </c>
      <c r="H4666" s="0" t="str">
        <f aca="false">IF($F4666=1,$G4666,"")</f>
        <v/>
      </c>
    </row>
    <row r="4667" customFormat="false" ht="15" hidden="false" customHeight="false" outlineLevel="0" collapsed="false">
      <c r="A4667" s="30" t="n">
        <v>728.90625</v>
      </c>
      <c r="B4667" s="31" t="n">
        <v>5.3189</v>
      </c>
      <c r="C4667" s="32" t="n">
        <f aca="false">IF($A4667="","",IF(設定!$B$21="dB",10^($B4667/20),ABS($B4667)))</f>
        <v>1.84478177719922</v>
      </c>
      <c r="D4667" s="32" t="n">
        <f aca="false">IF($A4667="","",$A4667^2)</f>
        <v>531304.321289063</v>
      </c>
      <c r="E4667" s="32" t="n">
        <f aca="false">IF($A4667="","",IF($C4667&lt;=0,"",1/$C4667^2))</f>
        <v>0.293839380691163</v>
      </c>
      <c r="F4667" s="33" t="n">
        <f aca="false">IF(OR(ROW()-設定!$B$30&lt;2,ROW()+設定!$B$30&gt;13701,N($A4667)&lt;=0,N(INDEX($A$2:$A$13701,MIN(13700,MAX(1,ROW()-1+設定!$B$30))))&lt;=0,$A4667&lt;設定!$B$28,$A4667&gt;設定!$B$29),0,IF(AND($C4667&gt;=MAX(INDEX($C$1:$C$13701,MAX(1,ROW()-設定!$B$24)):INDEX($C$1:$C$13701,MAX(1,ROW()-1))),$C4667&gt;MAX(INDEX($C$1:$C$13701,MIN(13701,ROW()+1)):INDEX($C$1:$C$13701,MIN(13701,ROW()+設定!$B$24))),$C4667&gt;=設定!$B$32,$C4667&gt;=MAX(MIN(INDEX($C$1:$C$13701,MAX(1,ROW()-設定!$B$26)):INDEX($C$1:$C$13701,MAX(1,ROW()-1))),MIN(INDEX($C$1:$C$13701,MIN(13701,ROW()+1)):INDEX($C$1:$C$13701,MIN(13701,ROW()+設定!$B$26))))*10^(設定!$B$27/20)),1,0))</f>
        <v>0</v>
      </c>
      <c r="G4667" s="33" t="n">
        <f aca="false">$G4666+IF($F4667=1,1,0)</f>
        <v>2</v>
      </c>
      <c r="H4667" s="0" t="str">
        <f aca="false">IF($F4667=1,$G4667,"")</f>
        <v/>
      </c>
    </row>
    <row r="4668" customFormat="false" ht="15" hidden="false" customHeight="false" outlineLevel="0" collapsed="false">
      <c r="A4668" s="30" t="n">
        <v>729.0625</v>
      </c>
      <c r="B4668" s="31" t="n">
        <v>5.632</v>
      </c>
      <c r="C4668" s="32" t="n">
        <f aca="false">IF($A4668="","",IF(設定!$B$21="dB",10^($B4668/20),ABS($B4668)))</f>
        <v>1.91249364184421</v>
      </c>
      <c r="D4668" s="32" t="n">
        <f aca="false">IF($A4668="","",$A4668^2)</f>
        <v>531532.12890625</v>
      </c>
      <c r="E4668" s="32" t="n">
        <f aca="false">IF($A4668="","",IF($C4668&lt;=0,"",1/$C4668^2))</f>
        <v>0.273400937850561</v>
      </c>
      <c r="F4668" s="33" t="n">
        <f aca="false">IF(OR(ROW()-設定!$B$30&lt;2,ROW()+設定!$B$30&gt;13701,N($A4668)&lt;=0,N(INDEX($A$2:$A$13701,MIN(13700,MAX(1,ROW()-1+設定!$B$30))))&lt;=0,$A4668&lt;設定!$B$28,$A4668&gt;設定!$B$29),0,IF(AND($C4668&gt;=MAX(INDEX($C$1:$C$13701,MAX(1,ROW()-設定!$B$24)):INDEX($C$1:$C$13701,MAX(1,ROW()-1))),$C4668&gt;MAX(INDEX($C$1:$C$13701,MIN(13701,ROW()+1)):INDEX($C$1:$C$13701,MIN(13701,ROW()+設定!$B$24))),$C4668&gt;=設定!$B$32,$C4668&gt;=MAX(MIN(INDEX($C$1:$C$13701,MAX(1,ROW()-設定!$B$26)):INDEX($C$1:$C$13701,MAX(1,ROW()-1))),MIN(INDEX($C$1:$C$13701,MIN(13701,ROW()+1)):INDEX($C$1:$C$13701,MIN(13701,ROW()+設定!$B$26))))*10^(設定!$B$27/20)),1,0))</f>
        <v>0</v>
      </c>
      <c r="G4668" s="33" t="n">
        <f aca="false">$G4667+IF($F4668=1,1,0)</f>
        <v>2</v>
      </c>
      <c r="H4668" s="0" t="str">
        <f aca="false">IF($F4668=1,$G4668,"")</f>
        <v/>
      </c>
    </row>
    <row r="4669" customFormat="false" ht="15" hidden="false" customHeight="false" outlineLevel="0" collapsed="false">
      <c r="A4669" s="30" t="n">
        <v>729.21875</v>
      </c>
      <c r="B4669" s="31" t="n">
        <v>5.6119</v>
      </c>
      <c r="C4669" s="32" t="n">
        <f aca="false">IF($A4669="","",IF(設定!$B$21="dB",10^($B4669/20),ABS($B4669)))</f>
        <v>1.90807306089881</v>
      </c>
      <c r="D4669" s="32" t="n">
        <f aca="false">IF($A4669="","",$A4669^2)</f>
        <v>531759.985351563</v>
      </c>
      <c r="E4669" s="32" t="n">
        <f aca="false">IF($A4669="","",IF($C4669&lt;=0,"",1/$C4669^2))</f>
        <v>0.274669223661382</v>
      </c>
      <c r="F4669" s="33" t="n">
        <f aca="false">IF(OR(ROW()-設定!$B$30&lt;2,ROW()+設定!$B$30&gt;13701,N($A4669)&lt;=0,N(INDEX($A$2:$A$13701,MIN(13700,MAX(1,ROW()-1+設定!$B$30))))&lt;=0,$A4669&lt;設定!$B$28,$A4669&gt;設定!$B$29),0,IF(AND($C4669&gt;=MAX(INDEX($C$1:$C$13701,MAX(1,ROW()-設定!$B$24)):INDEX($C$1:$C$13701,MAX(1,ROW()-1))),$C4669&gt;MAX(INDEX($C$1:$C$13701,MIN(13701,ROW()+1)):INDEX($C$1:$C$13701,MIN(13701,ROW()+設定!$B$24))),$C4669&gt;=設定!$B$32,$C4669&gt;=MAX(MIN(INDEX($C$1:$C$13701,MAX(1,ROW()-設定!$B$26)):INDEX($C$1:$C$13701,MAX(1,ROW()-1))),MIN(INDEX($C$1:$C$13701,MIN(13701,ROW()+1)):INDEX($C$1:$C$13701,MIN(13701,ROW()+設定!$B$26))))*10^(設定!$B$27/20)),1,0))</f>
        <v>0</v>
      </c>
      <c r="G4669" s="33" t="n">
        <f aca="false">$G4668+IF($F4669=1,1,0)</f>
        <v>2</v>
      </c>
      <c r="H4669" s="0" t="str">
        <f aca="false">IF($F4669=1,$G4669,"")</f>
        <v/>
      </c>
    </row>
    <row r="4670" customFormat="false" ht="15" hidden="false" customHeight="false" outlineLevel="0" collapsed="false">
      <c r="A4670" s="30" t="n">
        <v>729.375</v>
      </c>
      <c r="B4670" s="31" t="n">
        <v>5.4644</v>
      </c>
      <c r="C4670" s="32" t="n">
        <f aca="false">IF($A4670="","",IF(設定!$B$21="dB",10^($B4670/20),ABS($B4670)))</f>
        <v>1.87594456224979</v>
      </c>
      <c r="D4670" s="32" t="n">
        <f aca="false">IF($A4670="","",$A4670^2)</f>
        <v>531987.890625</v>
      </c>
      <c r="E4670" s="32" t="n">
        <f aca="false">IF($A4670="","",IF($C4670&lt;=0,"",1/$C4670^2))</f>
        <v>0.28415807367528</v>
      </c>
      <c r="F4670" s="33" t="n">
        <f aca="false">IF(OR(ROW()-設定!$B$30&lt;2,ROW()+設定!$B$30&gt;13701,N($A4670)&lt;=0,N(INDEX($A$2:$A$13701,MIN(13700,MAX(1,ROW()-1+設定!$B$30))))&lt;=0,$A4670&lt;設定!$B$28,$A4670&gt;設定!$B$29),0,IF(AND($C4670&gt;=MAX(INDEX($C$1:$C$13701,MAX(1,ROW()-設定!$B$24)):INDEX($C$1:$C$13701,MAX(1,ROW()-1))),$C4670&gt;MAX(INDEX($C$1:$C$13701,MIN(13701,ROW()+1)):INDEX($C$1:$C$13701,MIN(13701,ROW()+設定!$B$24))),$C4670&gt;=設定!$B$32,$C4670&gt;=MAX(MIN(INDEX($C$1:$C$13701,MAX(1,ROW()-設定!$B$26)):INDEX($C$1:$C$13701,MAX(1,ROW()-1))),MIN(INDEX($C$1:$C$13701,MIN(13701,ROW()+1)):INDEX($C$1:$C$13701,MIN(13701,ROW()+設定!$B$26))))*10^(設定!$B$27/20)),1,0))</f>
        <v>0</v>
      </c>
      <c r="G4670" s="33" t="n">
        <f aca="false">$G4669+IF($F4670=1,1,0)</f>
        <v>2</v>
      </c>
      <c r="H4670" s="0" t="str">
        <f aca="false">IF($F4670=1,$G4670,"")</f>
        <v/>
      </c>
    </row>
    <row r="4671" customFormat="false" ht="15" hidden="false" customHeight="false" outlineLevel="0" collapsed="false">
      <c r="A4671" s="30" t="n">
        <v>729.53125</v>
      </c>
      <c r="B4671" s="31" t="n">
        <v>5.4915</v>
      </c>
      <c r="C4671" s="32" t="n">
        <f aca="false">IF($A4671="","",IF(設定!$B$21="dB",10^($B4671/20),ABS($B4671)))</f>
        <v>1.88180665465557</v>
      </c>
      <c r="D4671" s="32" t="n">
        <f aca="false">IF($A4671="","",$A4671^2)</f>
        <v>532215.844726563</v>
      </c>
      <c r="E4671" s="32" t="n">
        <f aca="false">IF($A4671="","",IF($C4671&lt;=0,"",1/$C4671^2))</f>
        <v>0.282390446441214</v>
      </c>
      <c r="F4671" s="33" t="n">
        <f aca="false">IF(OR(ROW()-設定!$B$30&lt;2,ROW()+設定!$B$30&gt;13701,N($A4671)&lt;=0,N(INDEX($A$2:$A$13701,MIN(13700,MAX(1,ROW()-1+設定!$B$30))))&lt;=0,$A4671&lt;設定!$B$28,$A4671&gt;設定!$B$29),0,IF(AND($C4671&gt;=MAX(INDEX($C$1:$C$13701,MAX(1,ROW()-設定!$B$24)):INDEX($C$1:$C$13701,MAX(1,ROW()-1))),$C4671&gt;MAX(INDEX($C$1:$C$13701,MIN(13701,ROW()+1)):INDEX($C$1:$C$13701,MIN(13701,ROW()+設定!$B$24))),$C4671&gt;=設定!$B$32,$C4671&gt;=MAX(MIN(INDEX($C$1:$C$13701,MAX(1,ROW()-設定!$B$26)):INDEX($C$1:$C$13701,MAX(1,ROW()-1))),MIN(INDEX($C$1:$C$13701,MIN(13701,ROW()+1)):INDEX($C$1:$C$13701,MIN(13701,ROW()+設定!$B$26))))*10^(設定!$B$27/20)),1,0))</f>
        <v>0</v>
      </c>
      <c r="G4671" s="33" t="n">
        <f aca="false">$G4670+IF($F4671=1,1,0)</f>
        <v>2</v>
      </c>
      <c r="H4671" s="0" t="str">
        <f aca="false">IF($F4671=1,$G4671,"")</f>
        <v/>
      </c>
    </row>
    <row r="4672" customFormat="false" ht="15" hidden="false" customHeight="false" outlineLevel="0" collapsed="false">
      <c r="A4672" s="30" t="n">
        <v>729.6875</v>
      </c>
      <c r="B4672" s="31" t="n">
        <v>5.4352</v>
      </c>
      <c r="C4672" s="32" t="n">
        <f aca="false">IF($A4672="","",IF(設定!$B$21="dB",10^($B4672/20),ABS($B4672)))</f>
        <v>1.86964864880194</v>
      </c>
      <c r="D4672" s="32" t="n">
        <f aca="false">IF($A4672="","",$A4672^2)</f>
        <v>532443.84765625</v>
      </c>
      <c r="E4672" s="32" t="n">
        <f aca="false">IF($A4672="","",IF($C4672&lt;=0,"",1/$C4672^2))</f>
        <v>0.286075061515925</v>
      </c>
      <c r="F4672" s="33" t="n">
        <f aca="false">IF(OR(ROW()-設定!$B$30&lt;2,ROW()+設定!$B$30&gt;13701,N($A4672)&lt;=0,N(INDEX($A$2:$A$13701,MIN(13700,MAX(1,ROW()-1+設定!$B$30))))&lt;=0,$A4672&lt;設定!$B$28,$A4672&gt;設定!$B$29),0,IF(AND($C4672&gt;=MAX(INDEX($C$1:$C$13701,MAX(1,ROW()-設定!$B$24)):INDEX($C$1:$C$13701,MAX(1,ROW()-1))),$C4672&gt;MAX(INDEX($C$1:$C$13701,MIN(13701,ROW()+1)):INDEX($C$1:$C$13701,MIN(13701,ROW()+設定!$B$24))),$C4672&gt;=設定!$B$32,$C4672&gt;=MAX(MIN(INDEX($C$1:$C$13701,MAX(1,ROW()-設定!$B$26)):INDEX($C$1:$C$13701,MAX(1,ROW()-1))),MIN(INDEX($C$1:$C$13701,MIN(13701,ROW()+1)):INDEX($C$1:$C$13701,MIN(13701,ROW()+設定!$B$26))))*10^(設定!$B$27/20)),1,0))</f>
        <v>0</v>
      </c>
      <c r="G4672" s="33" t="n">
        <f aca="false">$G4671+IF($F4672=1,1,0)</f>
        <v>2</v>
      </c>
      <c r="H4672" s="0" t="str">
        <f aca="false">IF($F4672=1,$G4672,"")</f>
        <v/>
      </c>
    </row>
    <row r="4673" customFormat="false" ht="15" hidden="false" customHeight="false" outlineLevel="0" collapsed="false">
      <c r="A4673" s="30" t="n">
        <v>729.84375</v>
      </c>
      <c r="B4673" s="31" t="n">
        <v>5.4523</v>
      </c>
      <c r="C4673" s="32" t="n">
        <f aca="false">IF($A4673="","",IF(設定!$B$21="dB",10^($B4673/20),ABS($B4673)))</f>
        <v>1.8733330708589</v>
      </c>
      <c r="D4673" s="32" t="n">
        <f aca="false">IF($A4673="","",$A4673^2)</f>
        <v>532671.899414063</v>
      </c>
      <c r="E4673" s="32" t="n">
        <f aca="false">IF($A4673="","",IF($C4673&lt;=0,"",1/$C4673^2))</f>
        <v>0.284950878344907</v>
      </c>
      <c r="F4673" s="33" t="n">
        <f aca="false">IF(OR(ROW()-設定!$B$30&lt;2,ROW()+設定!$B$30&gt;13701,N($A4673)&lt;=0,N(INDEX($A$2:$A$13701,MIN(13700,MAX(1,ROW()-1+設定!$B$30))))&lt;=0,$A4673&lt;設定!$B$28,$A4673&gt;設定!$B$29),0,IF(AND($C4673&gt;=MAX(INDEX($C$1:$C$13701,MAX(1,ROW()-設定!$B$24)):INDEX($C$1:$C$13701,MAX(1,ROW()-1))),$C4673&gt;MAX(INDEX($C$1:$C$13701,MIN(13701,ROW()+1)):INDEX($C$1:$C$13701,MIN(13701,ROW()+設定!$B$24))),$C4673&gt;=設定!$B$32,$C4673&gt;=MAX(MIN(INDEX($C$1:$C$13701,MAX(1,ROW()-設定!$B$26)):INDEX($C$1:$C$13701,MAX(1,ROW()-1))),MIN(INDEX($C$1:$C$13701,MIN(13701,ROW()+1)):INDEX($C$1:$C$13701,MIN(13701,ROW()+設定!$B$26))))*10^(設定!$B$27/20)),1,0))</f>
        <v>0</v>
      </c>
      <c r="G4673" s="33" t="n">
        <f aca="false">$G4672+IF($F4673=1,1,0)</f>
        <v>2</v>
      </c>
      <c r="H4673" s="0" t="str">
        <f aca="false">IF($F4673=1,$G4673,"")</f>
        <v/>
      </c>
    </row>
    <row r="4674" customFormat="false" ht="15" hidden="false" customHeight="false" outlineLevel="0" collapsed="false">
      <c r="A4674" s="30" t="n">
        <v>730</v>
      </c>
      <c r="B4674" s="31" t="n">
        <v>5.6722</v>
      </c>
      <c r="C4674" s="32" t="n">
        <f aca="false">IF($A4674="","",IF(設定!$B$21="dB",10^($B4674/20),ABS($B4674)))</f>
        <v>1.92136555197117</v>
      </c>
      <c r="D4674" s="32" t="n">
        <f aca="false">IF($A4674="","",$A4674^2)</f>
        <v>532900</v>
      </c>
      <c r="E4674" s="32" t="n">
        <f aca="false">IF($A4674="","",IF($C4674&lt;=0,"",1/$C4674^2))</f>
        <v>0.270881908125864</v>
      </c>
      <c r="F4674" s="33" t="n">
        <f aca="false">IF(OR(ROW()-設定!$B$30&lt;2,ROW()+設定!$B$30&gt;13701,N($A4674)&lt;=0,N(INDEX($A$2:$A$13701,MIN(13700,MAX(1,ROW()-1+設定!$B$30))))&lt;=0,$A4674&lt;設定!$B$28,$A4674&gt;設定!$B$29),0,IF(AND($C4674&gt;=MAX(INDEX($C$1:$C$13701,MAX(1,ROW()-設定!$B$24)):INDEX($C$1:$C$13701,MAX(1,ROW()-1))),$C4674&gt;MAX(INDEX($C$1:$C$13701,MIN(13701,ROW()+1)):INDEX($C$1:$C$13701,MIN(13701,ROW()+設定!$B$24))),$C4674&gt;=設定!$B$32,$C4674&gt;=MAX(MIN(INDEX($C$1:$C$13701,MAX(1,ROW()-設定!$B$26)):INDEX($C$1:$C$13701,MAX(1,ROW()-1))),MIN(INDEX($C$1:$C$13701,MIN(13701,ROW()+1)):INDEX($C$1:$C$13701,MIN(13701,ROW()+設定!$B$26))))*10^(設定!$B$27/20)),1,0))</f>
        <v>0</v>
      </c>
      <c r="G4674" s="33" t="n">
        <f aca="false">$G4673+IF($F4674=1,1,0)</f>
        <v>2</v>
      </c>
      <c r="H4674" s="0" t="str">
        <f aca="false">IF($F4674=1,$G4674,"")</f>
        <v/>
      </c>
    </row>
    <row r="4675" customFormat="false" ht="15" hidden="false" customHeight="false" outlineLevel="0" collapsed="false">
      <c r="A4675" s="30" t="n">
        <v>730.15625</v>
      </c>
      <c r="B4675" s="31" t="n">
        <v>5.716</v>
      </c>
      <c r="C4675" s="32" t="n">
        <f aca="false">IF($A4675="","",IF(設定!$B$21="dB",10^($B4675/20),ABS($B4675)))</f>
        <v>1.93107881755808</v>
      </c>
      <c r="D4675" s="32" t="n">
        <f aca="false">IF($A4675="","",$A4675^2)</f>
        <v>533128.149414063</v>
      </c>
      <c r="E4675" s="32" t="n">
        <f aca="false">IF($A4675="","",IF($C4675&lt;=0,"",1/$C4675^2))</f>
        <v>0.268163706676073</v>
      </c>
      <c r="F4675" s="33" t="n">
        <f aca="false">IF(OR(ROW()-設定!$B$30&lt;2,ROW()+設定!$B$30&gt;13701,N($A4675)&lt;=0,N(INDEX($A$2:$A$13701,MIN(13700,MAX(1,ROW()-1+設定!$B$30))))&lt;=0,$A4675&lt;設定!$B$28,$A4675&gt;設定!$B$29),0,IF(AND($C4675&gt;=MAX(INDEX($C$1:$C$13701,MAX(1,ROW()-設定!$B$24)):INDEX($C$1:$C$13701,MAX(1,ROW()-1))),$C4675&gt;MAX(INDEX($C$1:$C$13701,MIN(13701,ROW()+1)):INDEX($C$1:$C$13701,MIN(13701,ROW()+設定!$B$24))),$C4675&gt;=設定!$B$32,$C4675&gt;=MAX(MIN(INDEX($C$1:$C$13701,MAX(1,ROW()-設定!$B$26)):INDEX($C$1:$C$13701,MAX(1,ROW()-1))),MIN(INDEX($C$1:$C$13701,MIN(13701,ROW()+1)):INDEX($C$1:$C$13701,MIN(13701,ROW()+設定!$B$26))))*10^(設定!$B$27/20)),1,0))</f>
        <v>0</v>
      </c>
      <c r="G4675" s="33" t="n">
        <f aca="false">$G4674+IF($F4675=1,1,0)</f>
        <v>2</v>
      </c>
      <c r="H4675" s="0" t="str">
        <f aca="false">IF($F4675=1,$G4675,"")</f>
        <v/>
      </c>
    </row>
    <row r="4676" customFormat="false" ht="15" hidden="false" customHeight="false" outlineLevel="0" collapsed="false">
      <c r="A4676" s="30" t="n">
        <v>730.3125</v>
      </c>
      <c r="B4676" s="31" t="n">
        <v>5.7135</v>
      </c>
      <c r="C4676" s="32" t="n">
        <f aca="false">IF($A4676="","",IF(設定!$B$21="dB",10^($B4676/20),ABS($B4676)))</f>
        <v>1.93052308837544</v>
      </c>
      <c r="D4676" s="32" t="n">
        <f aca="false">IF($A4676="","",$A4676^2)</f>
        <v>533356.34765625</v>
      </c>
      <c r="E4676" s="32" t="n">
        <f aca="false">IF($A4676="","",IF($C4676&lt;=0,"",1/$C4676^2))</f>
        <v>0.268318118553489</v>
      </c>
      <c r="F4676" s="33" t="n">
        <f aca="false">IF(OR(ROW()-設定!$B$30&lt;2,ROW()+設定!$B$30&gt;13701,N($A4676)&lt;=0,N(INDEX($A$2:$A$13701,MIN(13700,MAX(1,ROW()-1+設定!$B$30))))&lt;=0,$A4676&lt;設定!$B$28,$A4676&gt;設定!$B$29),0,IF(AND($C4676&gt;=MAX(INDEX($C$1:$C$13701,MAX(1,ROW()-設定!$B$24)):INDEX($C$1:$C$13701,MAX(1,ROW()-1))),$C4676&gt;MAX(INDEX($C$1:$C$13701,MIN(13701,ROW()+1)):INDEX($C$1:$C$13701,MIN(13701,ROW()+設定!$B$24))),$C4676&gt;=設定!$B$32,$C4676&gt;=MAX(MIN(INDEX($C$1:$C$13701,MAX(1,ROW()-設定!$B$26)):INDEX($C$1:$C$13701,MAX(1,ROW()-1))),MIN(INDEX($C$1:$C$13701,MIN(13701,ROW()+1)):INDEX($C$1:$C$13701,MIN(13701,ROW()+設定!$B$26))))*10^(設定!$B$27/20)),1,0))</f>
        <v>0</v>
      </c>
      <c r="G4676" s="33" t="n">
        <f aca="false">$G4675+IF($F4676=1,1,0)</f>
        <v>2</v>
      </c>
      <c r="H4676" s="0" t="str">
        <f aca="false">IF($F4676=1,$G4676,"")</f>
        <v/>
      </c>
    </row>
    <row r="4677" customFormat="false" ht="15" hidden="false" customHeight="false" outlineLevel="0" collapsed="false">
      <c r="A4677" s="30" t="n">
        <v>730.46875</v>
      </c>
      <c r="B4677" s="31" t="n">
        <v>5.7282</v>
      </c>
      <c r="C4677" s="32" t="n">
        <f aca="false">IF($A4677="","",IF(設定!$B$21="dB",10^($B4677/20),ABS($B4677)))</f>
        <v>1.93379307201363</v>
      </c>
      <c r="D4677" s="32" t="n">
        <f aca="false">IF($A4677="","",$A4677^2)</f>
        <v>533584.594726563</v>
      </c>
      <c r="E4677" s="32" t="n">
        <f aca="false">IF($A4677="","",IF($C4677&lt;=0,"",1/$C4677^2))</f>
        <v>0.267411450672937</v>
      </c>
      <c r="F4677" s="33" t="n">
        <f aca="false">IF(OR(ROW()-設定!$B$30&lt;2,ROW()+設定!$B$30&gt;13701,N($A4677)&lt;=0,N(INDEX($A$2:$A$13701,MIN(13700,MAX(1,ROW()-1+設定!$B$30))))&lt;=0,$A4677&lt;設定!$B$28,$A4677&gt;設定!$B$29),0,IF(AND($C4677&gt;=MAX(INDEX($C$1:$C$13701,MAX(1,ROW()-設定!$B$24)):INDEX($C$1:$C$13701,MAX(1,ROW()-1))),$C4677&gt;MAX(INDEX($C$1:$C$13701,MIN(13701,ROW()+1)):INDEX($C$1:$C$13701,MIN(13701,ROW()+設定!$B$24))),$C4677&gt;=設定!$B$32,$C4677&gt;=MAX(MIN(INDEX($C$1:$C$13701,MAX(1,ROW()-設定!$B$26)):INDEX($C$1:$C$13701,MAX(1,ROW()-1))),MIN(INDEX($C$1:$C$13701,MIN(13701,ROW()+1)):INDEX($C$1:$C$13701,MIN(13701,ROW()+設定!$B$26))))*10^(設定!$B$27/20)),1,0))</f>
        <v>0</v>
      </c>
      <c r="G4677" s="33" t="n">
        <f aca="false">$G4676+IF($F4677=1,1,0)</f>
        <v>2</v>
      </c>
      <c r="H4677" s="0" t="str">
        <f aca="false">IF($F4677=1,$G4677,"")</f>
        <v/>
      </c>
    </row>
    <row r="4678" customFormat="false" ht="15" hidden="false" customHeight="false" outlineLevel="0" collapsed="false">
      <c r="A4678" s="30" t="n">
        <v>730.625</v>
      </c>
      <c r="B4678" s="31" t="n">
        <v>5.6673</v>
      </c>
      <c r="C4678" s="32" t="n">
        <f aca="false">IF($A4678="","",IF(設定!$B$21="dB",10^($B4678/20),ABS($B4678)))</f>
        <v>1.9202819512664</v>
      </c>
      <c r="D4678" s="32" t="n">
        <f aca="false">IF($A4678="","",$A4678^2)</f>
        <v>533812.890625</v>
      </c>
      <c r="E4678" s="32" t="n">
        <f aca="false">IF($A4678="","",IF($C4678&lt;=0,"",1/$C4678^2))</f>
        <v>0.271187707640498</v>
      </c>
      <c r="F4678" s="33" t="n">
        <f aca="false">IF(OR(ROW()-設定!$B$30&lt;2,ROW()+設定!$B$30&gt;13701,N($A4678)&lt;=0,N(INDEX($A$2:$A$13701,MIN(13700,MAX(1,ROW()-1+設定!$B$30))))&lt;=0,$A4678&lt;設定!$B$28,$A4678&gt;設定!$B$29),0,IF(AND($C4678&gt;=MAX(INDEX($C$1:$C$13701,MAX(1,ROW()-設定!$B$24)):INDEX($C$1:$C$13701,MAX(1,ROW()-1))),$C4678&gt;MAX(INDEX($C$1:$C$13701,MIN(13701,ROW()+1)):INDEX($C$1:$C$13701,MIN(13701,ROW()+設定!$B$24))),$C4678&gt;=設定!$B$32,$C4678&gt;=MAX(MIN(INDEX($C$1:$C$13701,MAX(1,ROW()-設定!$B$26)):INDEX($C$1:$C$13701,MAX(1,ROW()-1))),MIN(INDEX($C$1:$C$13701,MIN(13701,ROW()+1)):INDEX($C$1:$C$13701,MIN(13701,ROW()+設定!$B$26))))*10^(設定!$B$27/20)),1,0))</f>
        <v>0</v>
      </c>
      <c r="G4678" s="33" t="n">
        <f aca="false">$G4677+IF($F4678=1,1,0)</f>
        <v>2</v>
      </c>
      <c r="H4678" s="0" t="str">
        <f aca="false">IF($F4678=1,$G4678,"")</f>
        <v/>
      </c>
    </row>
    <row r="4679" customFormat="false" ht="15" hidden="false" customHeight="false" outlineLevel="0" collapsed="false">
      <c r="A4679" s="30" t="n">
        <v>730.78125</v>
      </c>
      <c r="B4679" s="31" t="n">
        <v>5.7879</v>
      </c>
      <c r="C4679" s="32" t="n">
        <f aca="false">IF($A4679="","",IF(設定!$B$21="dB",10^($B4679/20),ABS($B4679)))</f>
        <v>1.94713023255962</v>
      </c>
      <c r="D4679" s="32" t="n">
        <f aca="false">IF($A4679="","",$A4679^2)</f>
        <v>534041.235351563</v>
      </c>
      <c r="E4679" s="32" t="n">
        <f aca="false">IF($A4679="","",IF($C4679&lt;=0,"",1/$C4679^2))</f>
        <v>0.26376064733236</v>
      </c>
      <c r="F4679" s="33" t="n">
        <f aca="false">IF(OR(ROW()-設定!$B$30&lt;2,ROW()+設定!$B$30&gt;13701,N($A4679)&lt;=0,N(INDEX($A$2:$A$13701,MIN(13700,MAX(1,ROW()-1+設定!$B$30))))&lt;=0,$A4679&lt;設定!$B$28,$A4679&gt;設定!$B$29),0,IF(AND($C4679&gt;=MAX(INDEX($C$1:$C$13701,MAX(1,ROW()-設定!$B$24)):INDEX($C$1:$C$13701,MAX(1,ROW()-1))),$C4679&gt;MAX(INDEX($C$1:$C$13701,MIN(13701,ROW()+1)):INDEX($C$1:$C$13701,MIN(13701,ROW()+設定!$B$24))),$C4679&gt;=設定!$B$32,$C4679&gt;=MAX(MIN(INDEX($C$1:$C$13701,MAX(1,ROW()-設定!$B$26)):INDEX($C$1:$C$13701,MAX(1,ROW()-1))),MIN(INDEX($C$1:$C$13701,MIN(13701,ROW()+1)):INDEX($C$1:$C$13701,MIN(13701,ROW()+設定!$B$26))))*10^(設定!$B$27/20)),1,0))</f>
        <v>0</v>
      </c>
      <c r="G4679" s="33" t="n">
        <f aca="false">$G4678+IF($F4679=1,1,0)</f>
        <v>2</v>
      </c>
      <c r="H4679" s="0" t="str">
        <f aca="false">IF($F4679=1,$G4679,"")</f>
        <v/>
      </c>
    </row>
    <row r="4680" customFormat="false" ht="15" hidden="false" customHeight="false" outlineLevel="0" collapsed="false">
      <c r="A4680" s="30" t="n">
        <v>730.9375</v>
      </c>
      <c r="B4680" s="31" t="n">
        <v>5.6201</v>
      </c>
      <c r="C4680" s="32" t="n">
        <f aca="false">IF($A4680="","",IF(設定!$B$21="dB",10^($B4680/20),ABS($B4680)))</f>
        <v>1.90987524669103</v>
      </c>
      <c r="D4680" s="32" t="n">
        <f aca="false">IF($A4680="","",$A4680^2)</f>
        <v>534269.62890625</v>
      </c>
      <c r="E4680" s="32" t="n">
        <f aca="false">IF($A4680="","",IF($C4680&lt;=0,"",1/$C4680^2))</f>
        <v>0.274151104557646</v>
      </c>
      <c r="F4680" s="33" t="n">
        <f aca="false">IF(OR(ROW()-設定!$B$30&lt;2,ROW()+設定!$B$30&gt;13701,N($A4680)&lt;=0,N(INDEX($A$2:$A$13701,MIN(13700,MAX(1,ROW()-1+設定!$B$30))))&lt;=0,$A4680&lt;設定!$B$28,$A4680&gt;設定!$B$29),0,IF(AND($C4680&gt;=MAX(INDEX($C$1:$C$13701,MAX(1,ROW()-設定!$B$24)):INDEX($C$1:$C$13701,MAX(1,ROW()-1))),$C4680&gt;MAX(INDEX($C$1:$C$13701,MIN(13701,ROW()+1)):INDEX($C$1:$C$13701,MIN(13701,ROW()+設定!$B$24))),$C4680&gt;=設定!$B$32,$C4680&gt;=MAX(MIN(INDEX($C$1:$C$13701,MAX(1,ROW()-設定!$B$26)):INDEX($C$1:$C$13701,MAX(1,ROW()-1))),MIN(INDEX($C$1:$C$13701,MIN(13701,ROW()+1)):INDEX($C$1:$C$13701,MIN(13701,ROW()+設定!$B$26))))*10^(設定!$B$27/20)),1,0))</f>
        <v>0</v>
      </c>
      <c r="G4680" s="33" t="n">
        <f aca="false">$G4679+IF($F4680=1,1,0)</f>
        <v>2</v>
      </c>
      <c r="H4680" s="0" t="str">
        <f aca="false">IF($F4680=1,$G4680,"")</f>
        <v/>
      </c>
    </row>
    <row r="4681" customFormat="false" ht="15" hidden="false" customHeight="false" outlineLevel="0" collapsed="false">
      <c r="A4681" s="30" t="n">
        <v>731.09375</v>
      </c>
      <c r="B4681" s="31" t="n">
        <v>5.8024</v>
      </c>
      <c r="C4681" s="32" t="n">
        <f aca="false">IF($A4681="","",IF(設定!$B$21="dB",10^($B4681/20),ABS($B4681)))</f>
        <v>1.95038343617071</v>
      </c>
      <c r="D4681" s="32" t="n">
        <f aca="false">IF($A4681="","",$A4681^2)</f>
        <v>534498.071289063</v>
      </c>
      <c r="E4681" s="32" t="n">
        <f aca="false">IF($A4681="","",IF($C4681&lt;=0,"",1/$C4681^2))</f>
        <v>0.262881485364081</v>
      </c>
      <c r="F4681" s="33" t="n">
        <f aca="false">IF(OR(ROW()-設定!$B$30&lt;2,ROW()+設定!$B$30&gt;13701,N($A4681)&lt;=0,N(INDEX($A$2:$A$13701,MIN(13700,MAX(1,ROW()-1+設定!$B$30))))&lt;=0,$A4681&lt;設定!$B$28,$A4681&gt;設定!$B$29),0,IF(AND($C4681&gt;=MAX(INDEX($C$1:$C$13701,MAX(1,ROW()-設定!$B$24)):INDEX($C$1:$C$13701,MAX(1,ROW()-1))),$C4681&gt;MAX(INDEX($C$1:$C$13701,MIN(13701,ROW()+1)):INDEX($C$1:$C$13701,MIN(13701,ROW()+設定!$B$24))),$C4681&gt;=設定!$B$32,$C4681&gt;=MAX(MIN(INDEX($C$1:$C$13701,MAX(1,ROW()-設定!$B$26)):INDEX($C$1:$C$13701,MAX(1,ROW()-1))),MIN(INDEX($C$1:$C$13701,MIN(13701,ROW()+1)):INDEX($C$1:$C$13701,MIN(13701,ROW()+設定!$B$26))))*10^(設定!$B$27/20)),1,0))</f>
        <v>0</v>
      </c>
      <c r="G4681" s="33" t="n">
        <f aca="false">$G4680+IF($F4681=1,1,0)</f>
        <v>2</v>
      </c>
      <c r="H4681" s="0" t="str">
        <f aca="false">IF($F4681=1,$G4681,"")</f>
        <v/>
      </c>
    </row>
    <row r="4682" customFormat="false" ht="15" hidden="false" customHeight="false" outlineLevel="0" collapsed="false">
      <c r="A4682" s="30" t="n">
        <v>731.25</v>
      </c>
      <c r="B4682" s="31" t="n">
        <v>5.9771</v>
      </c>
      <c r="C4682" s="32" t="n">
        <f aca="false">IF($A4682="","",IF(設定!$B$21="dB",10^($B4682/20),ABS($B4682)))</f>
        <v>1.99000881418789</v>
      </c>
      <c r="D4682" s="32" t="n">
        <f aca="false">IF($A4682="","",$A4682^2)</f>
        <v>534726.5625</v>
      </c>
      <c r="E4682" s="32" t="n">
        <f aca="false">IF($A4682="","",IF($C4682&lt;=0,"",1/$C4682^2))</f>
        <v>0.252516638867344</v>
      </c>
      <c r="F4682" s="33" t="n">
        <f aca="false">IF(OR(ROW()-設定!$B$30&lt;2,ROW()+設定!$B$30&gt;13701,N($A4682)&lt;=0,N(INDEX($A$2:$A$13701,MIN(13700,MAX(1,ROW()-1+設定!$B$30))))&lt;=0,$A4682&lt;設定!$B$28,$A4682&gt;設定!$B$29),0,IF(AND($C4682&gt;=MAX(INDEX($C$1:$C$13701,MAX(1,ROW()-設定!$B$24)):INDEX($C$1:$C$13701,MAX(1,ROW()-1))),$C4682&gt;MAX(INDEX($C$1:$C$13701,MIN(13701,ROW()+1)):INDEX($C$1:$C$13701,MIN(13701,ROW()+設定!$B$24))),$C4682&gt;=設定!$B$32,$C4682&gt;=MAX(MIN(INDEX($C$1:$C$13701,MAX(1,ROW()-設定!$B$26)):INDEX($C$1:$C$13701,MAX(1,ROW()-1))),MIN(INDEX($C$1:$C$13701,MIN(13701,ROW()+1)):INDEX($C$1:$C$13701,MIN(13701,ROW()+設定!$B$26))))*10^(設定!$B$27/20)),1,0))</f>
        <v>0</v>
      </c>
      <c r="G4682" s="33" t="n">
        <f aca="false">$G4681+IF($F4682=1,1,0)</f>
        <v>2</v>
      </c>
      <c r="H4682" s="0" t="str">
        <f aca="false">IF($F4682=1,$G4682,"")</f>
        <v/>
      </c>
    </row>
    <row r="4683" customFormat="false" ht="15" hidden="false" customHeight="false" outlineLevel="0" collapsed="false">
      <c r="A4683" s="30" t="n">
        <v>731.40625</v>
      </c>
      <c r="B4683" s="31" t="n">
        <v>5.9862</v>
      </c>
      <c r="C4683" s="32" t="n">
        <f aca="false">IF($A4683="","",IF(設定!$B$21="dB",10^($B4683/20),ABS($B4683)))</f>
        <v>1.99209479161842</v>
      </c>
      <c r="D4683" s="32" t="n">
        <f aca="false">IF($A4683="","",$A4683^2)</f>
        <v>534955.102539063</v>
      </c>
      <c r="E4683" s="32" t="n">
        <f aca="false">IF($A4683="","",IF($C4683&lt;=0,"",1/$C4683^2))</f>
        <v>0.251988081463717</v>
      </c>
      <c r="F4683" s="33" t="n">
        <f aca="false">IF(OR(ROW()-設定!$B$30&lt;2,ROW()+設定!$B$30&gt;13701,N($A4683)&lt;=0,N(INDEX($A$2:$A$13701,MIN(13700,MAX(1,ROW()-1+設定!$B$30))))&lt;=0,$A4683&lt;設定!$B$28,$A4683&gt;設定!$B$29),0,IF(AND($C4683&gt;=MAX(INDEX($C$1:$C$13701,MAX(1,ROW()-設定!$B$24)):INDEX($C$1:$C$13701,MAX(1,ROW()-1))),$C4683&gt;MAX(INDEX($C$1:$C$13701,MIN(13701,ROW()+1)):INDEX($C$1:$C$13701,MIN(13701,ROW()+設定!$B$24))),$C4683&gt;=設定!$B$32,$C4683&gt;=MAX(MIN(INDEX($C$1:$C$13701,MAX(1,ROW()-設定!$B$26)):INDEX($C$1:$C$13701,MAX(1,ROW()-1))),MIN(INDEX($C$1:$C$13701,MIN(13701,ROW()+1)):INDEX($C$1:$C$13701,MIN(13701,ROW()+設定!$B$26))))*10^(設定!$B$27/20)),1,0))</f>
        <v>0</v>
      </c>
      <c r="G4683" s="33" t="n">
        <f aca="false">$G4682+IF($F4683=1,1,0)</f>
        <v>2</v>
      </c>
      <c r="H4683" s="0" t="str">
        <f aca="false">IF($F4683=1,$G4683,"")</f>
        <v/>
      </c>
    </row>
    <row r="4684" customFormat="false" ht="15" hidden="false" customHeight="false" outlineLevel="0" collapsed="false">
      <c r="A4684" s="30" t="n">
        <v>731.5625</v>
      </c>
      <c r="B4684" s="31" t="n">
        <v>5.8243</v>
      </c>
      <c r="C4684" s="32" t="n">
        <f aca="false">IF($A4684="","",IF(設定!$B$21="dB",10^($B4684/20),ABS($B4684)))</f>
        <v>1.95530720237288</v>
      </c>
      <c r="D4684" s="32" t="n">
        <f aca="false">IF($A4684="","",$A4684^2)</f>
        <v>535183.69140625</v>
      </c>
      <c r="E4684" s="32" t="n">
        <f aca="false">IF($A4684="","",IF($C4684&lt;=0,"",1/$C4684^2))</f>
        <v>0.261559199778424</v>
      </c>
      <c r="F4684" s="33" t="n">
        <f aca="false">IF(OR(ROW()-設定!$B$30&lt;2,ROW()+設定!$B$30&gt;13701,N($A4684)&lt;=0,N(INDEX($A$2:$A$13701,MIN(13700,MAX(1,ROW()-1+設定!$B$30))))&lt;=0,$A4684&lt;設定!$B$28,$A4684&gt;設定!$B$29),0,IF(AND($C4684&gt;=MAX(INDEX($C$1:$C$13701,MAX(1,ROW()-設定!$B$24)):INDEX($C$1:$C$13701,MAX(1,ROW()-1))),$C4684&gt;MAX(INDEX($C$1:$C$13701,MIN(13701,ROW()+1)):INDEX($C$1:$C$13701,MIN(13701,ROW()+設定!$B$24))),$C4684&gt;=設定!$B$32,$C4684&gt;=MAX(MIN(INDEX($C$1:$C$13701,MAX(1,ROW()-設定!$B$26)):INDEX($C$1:$C$13701,MAX(1,ROW()-1))),MIN(INDEX($C$1:$C$13701,MIN(13701,ROW()+1)):INDEX($C$1:$C$13701,MIN(13701,ROW()+設定!$B$26))))*10^(設定!$B$27/20)),1,0))</f>
        <v>0</v>
      </c>
      <c r="G4684" s="33" t="n">
        <f aca="false">$G4683+IF($F4684=1,1,0)</f>
        <v>2</v>
      </c>
      <c r="H4684" s="0" t="str">
        <f aca="false">IF($F4684=1,$G4684,"")</f>
        <v/>
      </c>
    </row>
    <row r="4685" customFormat="false" ht="15" hidden="false" customHeight="false" outlineLevel="0" collapsed="false">
      <c r="A4685" s="30" t="n">
        <v>731.71875</v>
      </c>
      <c r="B4685" s="31" t="n">
        <v>5.8633</v>
      </c>
      <c r="C4685" s="32" t="n">
        <f aca="false">IF($A4685="","",IF(設定!$B$21="dB",10^($B4685/20),ABS($B4685)))</f>
        <v>1.96410635123123</v>
      </c>
      <c r="D4685" s="32" t="n">
        <f aca="false">IF($A4685="","",$A4685^2)</f>
        <v>535412.329101563</v>
      </c>
      <c r="E4685" s="32" t="n">
        <f aca="false">IF($A4685="","",IF($C4685&lt;=0,"",1/$C4685^2))</f>
        <v>0.259220891565837</v>
      </c>
      <c r="F4685" s="33" t="n">
        <f aca="false">IF(OR(ROW()-設定!$B$30&lt;2,ROW()+設定!$B$30&gt;13701,N($A4685)&lt;=0,N(INDEX($A$2:$A$13701,MIN(13700,MAX(1,ROW()-1+設定!$B$30))))&lt;=0,$A4685&lt;設定!$B$28,$A4685&gt;設定!$B$29),0,IF(AND($C4685&gt;=MAX(INDEX($C$1:$C$13701,MAX(1,ROW()-設定!$B$24)):INDEX($C$1:$C$13701,MAX(1,ROW()-1))),$C4685&gt;MAX(INDEX($C$1:$C$13701,MIN(13701,ROW()+1)):INDEX($C$1:$C$13701,MIN(13701,ROW()+設定!$B$24))),$C4685&gt;=設定!$B$32,$C4685&gt;=MAX(MIN(INDEX($C$1:$C$13701,MAX(1,ROW()-設定!$B$26)):INDEX($C$1:$C$13701,MAX(1,ROW()-1))),MIN(INDEX($C$1:$C$13701,MIN(13701,ROW()+1)):INDEX($C$1:$C$13701,MIN(13701,ROW()+設定!$B$26))))*10^(設定!$B$27/20)),1,0))</f>
        <v>0</v>
      </c>
      <c r="G4685" s="33" t="n">
        <f aca="false">$G4684+IF($F4685=1,1,0)</f>
        <v>2</v>
      </c>
      <c r="H4685" s="0" t="str">
        <f aca="false">IF($F4685=1,$G4685,"")</f>
        <v/>
      </c>
    </row>
    <row r="4686" customFormat="false" ht="15" hidden="false" customHeight="false" outlineLevel="0" collapsed="false">
      <c r="A4686" s="30" t="n">
        <v>731.875</v>
      </c>
      <c r="B4686" s="31" t="n">
        <v>6.0649</v>
      </c>
      <c r="C4686" s="32" t="n">
        <f aca="false">IF($A4686="","",IF(設定!$B$21="dB",10^($B4686/20),ABS($B4686)))</f>
        <v>2.01022652861655</v>
      </c>
      <c r="D4686" s="32" t="n">
        <f aca="false">IF($A4686="","",$A4686^2)</f>
        <v>535641.015625</v>
      </c>
      <c r="E4686" s="32" t="n">
        <f aca="false">IF($A4686="","",IF($C4686&lt;=0,"",1/$C4686^2))</f>
        <v>0.247462844110339</v>
      </c>
      <c r="F4686" s="33" t="n">
        <f aca="false">IF(OR(ROW()-設定!$B$30&lt;2,ROW()+設定!$B$30&gt;13701,N($A4686)&lt;=0,N(INDEX($A$2:$A$13701,MIN(13700,MAX(1,ROW()-1+設定!$B$30))))&lt;=0,$A4686&lt;設定!$B$28,$A4686&gt;設定!$B$29),0,IF(AND($C4686&gt;=MAX(INDEX($C$1:$C$13701,MAX(1,ROW()-設定!$B$24)):INDEX($C$1:$C$13701,MAX(1,ROW()-1))),$C4686&gt;MAX(INDEX($C$1:$C$13701,MIN(13701,ROW()+1)):INDEX($C$1:$C$13701,MIN(13701,ROW()+設定!$B$24))),$C4686&gt;=設定!$B$32,$C4686&gt;=MAX(MIN(INDEX($C$1:$C$13701,MAX(1,ROW()-設定!$B$26)):INDEX($C$1:$C$13701,MAX(1,ROW()-1))),MIN(INDEX($C$1:$C$13701,MIN(13701,ROW()+1)):INDEX($C$1:$C$13701,MIN(13701,ROW()+設定!$B$26))))*10^(設定!$B$27/20)),1,0))</f>
        <v>0</v>
      </c>
      <c r="G4686" s="33" t="n">
        <f aca="false">$G4685+IF($F4686=1,1,0)</f>
        <v>2</v>
      </c>
      <c r="H4686" s="0" t="str">
        <f aca="false">IF($F4686=1,$G4686,"")</f>
        <v/>
      </c>
    </row>
    <row r="4687" customFormat="false" ht="15" hidden="false" customHeight="false" outlineLevel="0" collapsed="false">
      <c r="A4687" s="30" t="n">
        <v>732.03125</v>
      </c>
      <c r="B4687" s="31" t="n">
        <v>6.1316</v>
      </c>
      <c r="C4687" s="32" t="n">
        <f aca="false">IF($A4687="","",IF(設定!$B$21="dB",10^($B4687/20),ABS($B4687)))</f>
        <v>2.02572272437434</v>
      </c>
      <c r="D4687" s="32" t="n">
        <f aca="false">IF($A4687="","",$A4687^2)</f>
        <v>535869.750976563</v>
      </c>
      <c r="E4687" s="32" t="n">
        <f aca="false">IF($A4687="","",IF($C4687&lt;=0,"",1/$C4687^2))</f>
        <v>0.243691286109277</v>
      </c>
      <c r="F4687" s="33" t="n">
        <f aca="false">IF(OR(ROW()-設定!$B$30&lt;2,ROW()+設定!$B$30&gt;13701,N($A4687)&lt;=0,N(INDEX($A$2:$A$13701,MIN(13700,MAX(1,ROW()-1+設定!$B$30))))&lt;=0,$A4687&lt;設定!$B$28,$A4687&gt;設定!$B$29),0,IF(AND($C4687&gt;=MAX(INDEX($C$1:$C$13701,MAX(1,ROW()-設定!$B$24)):INDEX($C$1:$C$13701,MAX(1,ROW()-1))),$C4687&gt;MAX(INDEX($C$1:$C$13701,MIN(13701,ROW()+1)):INDEX($C$1:$C$13701,MIN(13701,ROW()+設定!$B$24))),$C4687&gt;=設定!$B$32,$C4687&gt;=MAX(MIN(INDEX($C$1:$C$13701,MAX(1,ROW()-設定!$B$26)):INDEX($C$1:$C$13701,MAX(1,ROW()-1))),MIN(INDEX($C$1:$C$13701,MIN(13701,ROW()+1)):INDEX($C$1:$C$13701,MIN(13701,ROW()+設定!$B$26))))*10^(設定!$B$27/20)),1,0))</f>
        <v>0</v>
      </c>
      <c r="G4687" s="33" t="n">
        <f aca="false">$G4686+IF($F4687=1,1,0)</f>
        <v>2</v>
      </c>
      <c r="H4687" s="0" t="str">
        <f aca="false">IF($F4687=1,$G4687,"")</f>
        <v/>
      </c>
    </row>
    <row r="4688" customFormat="false" ht="15" hidden="false" customHeight="false" outlineLevel="0" collapsed="false">
      <c r="A4688" s="30" t="n">
        <v>732.1875</v>
      </c>
      <c r="B4688" s="31" t="n">
        <v>5.8122</v>
      </c>
      <c r="C4688" s="32" t="n">
        <f aca="false">IF($A4688="","",IF(設定!$B$21="dB",10^($B4688/20),ABS($B4688)))</f>
        <v>1.95258523071748</v>
      </c>
      <c r="D4688" s="32" t="n">
        <f aca="false">IF($A4688="","",$A4688^2)</f>
        <v>536098.53515625</v>
      </c>
      <c r="E4688" s="32" t="n">
        <f aca="false">IF($A4688="","",IF($C4688&lt;=0,"",1/$C4688^2))</f>
        <v>0.262288953300068</v>
      </c>
      <c r="F4688" s="33" t="n">
        <f aca="false">IF(OR(ROW()-設定!$B$30&lt;2,ROW()+設定!$B$30&gt;13701,N($A4688)&lt;=0,N(INDEX($A$2:$A$13701,MIN(13700,MAX(1,ROW()-1+設定!$B$30))))&lt;=0,$A4688&lt;設定!$B$28,$A4688&gt;設定!$B$29),0,IF(AND($C4688&gt;=MAX(INDEX($C$1:$C$13701,MAX(1,ROW()-設定!$B$24)):INDEX($C$1:$C$13701,MAX(1,ROW()-1))),$C4688&gt;MAX(INDEX($C$1:$C$13701,MIN(13701,ROW()+1)):INDEX($C$1:$C$13701,MIN(13701,ROW()+設定!$B$24))),$C4688&gt;=設定!$B$32,$C4688&gt;=MAX(MIN(INDEX($C$1:$C$13701,MAX(1,ROW()-設定!$B$26)):INDEX($C$1:$C$13701,MAX(1,ROW()-1))),MIN(INDEX($C$1:$C$13701,MIN(13701,ROW()+1)):INDEX($C$1:$C$13701,MIN(13701,ROW()+設定!$B$26))))*10^(設定!$B$27/20)),1,0))</f>
        <v>0</v>
      </c>
      <c r="G4688" s="33" t="n">
        <f aca="false">$G4687+IF($F4688=1,1,0)</f>
        <v>2</v>
      </c>
      <c r="H4688" s="0" t="str">
        <f aca="false">IF($F4688=1,$G4688,"")</f>
        <v/>
      </c>
    </row>
    <row r="4689" customFormat="false" ht="15" hidden="false" customHeight="false" outlineLevel="0" collapsed="false">
      <c r="A4689" s="30" t="n">
        <v>732.34375</v>
      </c>
      <c r="B4689" s="31" t="n">
        <v>5.9487</v>
      </c>
      <c r="C4689" s="32" t="n">
        <f aca="false">IF($A4689="","",IF(設定!$B$21="dB",10^($B4689/20),ABS($B4689)))</f>
        <v>1.98351276616927</v>
      </c>
      <c r="D4689" s="32" t="n">
        <f aca="false">IF($A4689="","",$A4689^2)</f>
        <v>536327.368164063</v>
      </c>
      <c r="E4689" s="32" t="n">
        <f aca="false">IF($A4689="","",IF($C4689&lt;=0,"",1/$C4689^2))</f>
        <v>0.254173342416244</v>
      </c>
      <c r="F4689" s="33" t="n">
        <f aca="false">IF(OR(ROW()-設定!$B$30&lt;2,ROW()+設定!$B$30&gt;13701,N($A4689)&lt;=0,N(INDEX($A$2:$A$13701,MIN(13700,MAX(1,ROW()-1+設定!$B$30))))&lt;=0,$A4689&lt;設定!$B$28,$A4689&gt;設定!$B$29),0,IF(AND($C4689&gt;=MAX(INDEX($C$1:$C$13701,MAX(1,ROW()-設定!$B$24)):INDEX($C$1:$C$13701,MAX(1,ROW()-1))),$C4689&gt;MAX(INDEX($C$1:$C$13701,MIN(13701,ROW()+1)):INDEX($C$1:$C$13701,MIN(13701,ROW()+設定!$B$24))),$C4689&gt;=設定!$B$32,$C4689&gt;=MAX(MIN(INDEX($C$1:$C$13701,MAX(1,ROW()-設定!$B$26)):INDEX($C$1:$C$13701,MAX(1,ROW()-1))),MIN(INDEX($C$1:$C$13701,MIN(13701,ROW()+1)):INDEX($C$1:$C$13701,MIN(13701,ROW()+設定!$B$26))))*10^(設定!$B$27/20)),1,0))</f>
        <v>0</v>
      </c>
      <c r="G4689" s="33" t="n">
        <f aca="false">$G4688+IF($F4689=1,1,0)</f>
        <v>2</v>
      </c>
      <c r="H4689" s="0" t="str">
        <f aca="false">IF($F4689=1,$G4689,"")</f>
        <v/>
      </c>
    </row>
    <row r="4690" customFormat="false" ht="15" hidden="false" customHeight="false" outlineLevel="0" collapsed="false">
      <c r="A4690" s="30" t="n">
        <v>732.5</v>
      </c>
      <c r="B4690" s="31" t="n">
        <v>6.0414</v>
      </c>
      <c r="C4690" s="32" t="n">
        <f aca="false">IF($A4690="","",IF(設定!$B$21="dB",10^($B4690/20),ABS($B4690)))</f>
        <v>2.00479513612262</v>
      </c>
      <c r="D4690" s="32" t="n">
        <f aca="false">IF($A4690="","",$A4690^2)</f>
        <v>536556.25</v>
      </c>
      <c r="E4690" s="32" t="n">
        <f aca="false">IF($A4690="","",IF($C4690&lt;=0,"",1/$C4690^2))</f>
        <v>0.248805513477969</v>
      </c>
      <c r="F4690" s="33" t="n">
        <f aca="false">IF(OR(ROW()-設定!$B$30&lt;2,ROW()+設定!$B$30&gt;13701,N($A4690)&lt;=0,N(INDEX($A$2:$A$13701,MIN(13700,MAX(1,ROW()-1+設定!$B$30))))&lt;=0,$A4690&lt;設定!$B$28,$A4690&gt;設定!$B$29),0,IF(AND($C4690&gt;=MAX(INDEX($C$1:$C$13701,MAX(1,ROW()-設定!$B$24)):INDEX($C$1:$C$13701,MAX(1,ROW()-1))),$C4690&gt;MAX(INDEX($C$1:$C$13701,MIN(13701,ROW()+1)):INDEX($C$1:$C$13701,MIN(13701,ROW()+設定!$B$24))),$C4690&gt;=設定!$B$32,$C4690&gt;=MAX(MIN(INDEX($C$1:$C$13701,MAX(1,ROW()-設定!$B$26)):INDEX($C$1:$C$13701,MAX(1,ROW()-1))),MIN(INDEX($C$1:$C$13701,MIN(13701,ROW()+1)):INDEX($C$1:$C$13701,MIN(13701,ROW()+設定!$B$26))))*10^(設定!$B$27/20)),1,0))</f>
        <v>0</v>
      </c>
      <c r="G4690" s="33" t="n">
        <f aca="false">$G4689+IF($F4690=1,1,0)</f>
        <v>2</v>
      </c>
      <c r="H4690" s="0" t="str">
        <f aca="false">IF($F4690=1,$G4690,"")</f>
        <v/>
      </c>
    </row>
    <row r="4691" customFormat="false" ht="15" hidden="false" customHeight="false" outlineLevel="0" collapsed="false">
      <c r="A4691" s="30" t="n">
        <v>732.65625</v>
      </c>
      <c r="B4691" s="31" t="n">
        <v>6.1669</v>
      </c>
      <c r="C4691" s="32" t="n">
        <f aca="false">IF($A4691="","",IF(設定!$B$21="dB",10^($B4691/20),ABS($B4691)))</f>
        <v>2.03397214023424</v>
      </c>
      <c r="D4691" s="32" t="n">
        <f aca="false">IF($A4691="","",$A4691^2)</f>
        <v>536785.180664063</v>
      </c>
      <c r="E4691" s="32" t="n">
        <f aca="false">IF($A4691="","",IF($C4691&lt;=0,"",1/$C4691^2))</f>
        <v>0.241718560921915</v>
      </c>
      <c r="F4691" s="33" t="n">
        <f aca="false">IF(OR(ROW()-設定!$B$30&lt;2,ROW()+設定!$B$30&gt;13701,N($A4691)&lt;=0,N(INDEX($A$2:$A$13701,MIN(13700,MAX(1,ROW()-1+設定!$B$30))))&lt;=0,$A4691&lt;設定!$B$28,$A4691&gt;設定!$B$29),0,IF(AND($C4691&gt;=MAX(INDEX($C$1:$C$13701,MAX(1,ROW()-設定!$B$24)):INDEX($C$1:$C$13701,MAX(1,ROW()-1))),$C4691&gt;MAX(INDEX($C$1:$C$13701,MIN(13701,ROW()+1)):INDEX($C$1:$C$13701,MIN(13701,ROW()+設定!$B$24))),$C4691&gt;=設定!$B$32,$C4691&gt;=MAX(MIN(INDEX($C$1:$C$13701,MAX(1,ROW()-設定!$B$26)):INDEX($C$1:$C$13701,MAX(1,ROW()-1))),MIN(INDEX($C$1:$C$13701,MIN(13701,ROW()+1)):INDEX($C$1:$C$13701,MIN(13701,ROW()+設定!$B$26))))*10^(設定!$B$27/20)),1,0))</f>
        <v>0</v>
      </c>
      <c r="G4691" s="33" t="n">
        <f aca="false">$G4690+IF($F4691=1,1,0)</f>
        <v>2</v>
      </c>
      <c r="H4691" s="0" t="str">
        <f aca="false">IF($F4691=1,$G4691,"")</f>
        <v/>
      </c>
    </row>
    <row r="4692" customFormat="false" ht="15" hidden="false" customHeight="false" outlineLevel="0" collapsed="false">
      <c r="A4692" s="30" t="n">
        <v>732.8125</v>
      </c>
      <c r="B4692" s="31" t="n">
        <v>5.9766</v>
      </c>
      <c r="C4692" s="32" t="n">
        <f aca="false">IF($A4692="","",IF(設定!$B$21="dB",10^($B4692/20),ABS($B4692)))</f>
        <v>1.98989426336919</v>
      </c>
      <c r="D4692" s="32" t="n">
        <f aca="false">IF($A4692="","",$A4692^2)</f>
        <v>537014.16015625</v>
      </c>
      <c r="E4692" s="32" t="n">
        <f aca="false">IF($A4692="","",IF($C4692&lt;=0,"",1/$C4692^2))</f>
        <v>0.252545712593349</v>
      </c>
      <c r="F4692" s="33" t="n">
        <f aca="false">IF(OR(ROW()-設定!$B$30&lt;2,ROW()+設定!$B$30&gt;13701,N($A4692)&lt;=0,N(INDEX($A$2:$A$13701,MIN(13700,MAX(1,ROW()-1+設定!$B$30))))&lt;=0,$A4692&lt;設定!$B$28,$A4692&gt;設定!$B$29),0,IF(AND($C4692&gt;=MAX(INDEX($C$1:$C$13701,MAX(1,ROW()-設定!$B$24)):INDEX($C$1:$C$13701,MAX(1,ROW()-1))),$C4692&gt;MAX(INDEX($C$1:$C$13701,MIN(13701,ROW()+1)):INDEX($C$1:$C$13701,MIN(13701,ROW()+設定!$B$24))),$C4692&gt;=設定!$B$32,$C4692&gt;=MAX(MIN(INDEX($C$1:$C$13701,MAX(1,ROW()-設定!$B$26)):INDEX($C$1:$C$13701,MAX(1,ROW()-1))),MIN(INDEX($C$1:$C$13701,MIN(13701,ROW()+1)):INDEX($C$1:$C$13701,MIN(13701,ROW()+設定!$B$26))))*10^(設定!$B$27/20)),1,0))</f>
        <v>0</v>
      </c>
      <c r="G4692" s="33" t="n">
        <f aca="false">$G4691+IF($F4692=1,1,0)</f>
        <v>2</v>
      </c>
      <c r="H4692" s="0" t="str">
        <f aca="false">IF($F4692=1,$G4692,"")</f>
        <v/>
      </c>
    </row>
    <row r="4693" customFormat="false" ht="15" hidden="false" customHeight="false" outlineLevel="0" collapsed="false">
      <c r="A4693" s="30" t="n">
        <v>732.96875</v>
      </c>
      <c r="B4693" s="31" t="n">
        <v>6.1565</v>
      </c>
      <c r="C4693" s="32" t="n">
        <f aca="false">IF($A4693="","",IF(設定!$B$21="dB",10^($B4693/20),ABS($B4693)))</f>
        <v>2.03153823279413</v>
      </c>
      <c r="D4693" s="32" t="n">
        <f aca="false">IF($A4693="","",$A4693^2)</f>
        <v>537243.188476563</v>
      </c>
      <c r="E4693" s="32" t="n">
        <f aca="false">IF($A4693="","",IF($C4693&lt;=0,"",1/$C4693^2))</f>
        <v>0.24229809520429</v>
      </c>
      <c r="F4693" s="33" t="n">
        <f aca="false">IF(OR(ROW()-設定!$B$30&lt;2,ROW()+設定!$B$30&gt;13701,N($A4693)&lt;=0,N(INDEX($A$2:$A$13701,MIN(13700,MAX(1,ROW()-1+設定!$B$30))))&lt;=0,$A4693&lt;設定!$B$28,$A4693&gt;設定!$B$29),0,IF(AND($C4693&gt;=MAX(INDEX($C$1:$C$13701,MAX(1,ROW()-設定!$B$24)):INDEX($C$1:$C$13701,MAX(1,ROW()-1))),$C4693&gt;MAX(INDEX($C$1:$C$13701,MIN(13701,ROW()+1)):INDEX($C$1:$C$13701,MIN(13701,ROW()+設定!$B$24))),$C4693&gt;=設定!$B$32,$C4693&gt;=MAX(MIN(INDEX($C$1:$C$13701,MAX(1,ROW()-設定!$B$26)):INDEX($C$1:$C$13701,MAX(1,ROW()-1))),MIN(INDEX($C$1:$C$13701,MIN(13701,ROW()+1)):INDEX($C$1:$C$13701,MIN(13701,ROW()+設定!$B$26))))*10^(設定!$B$27/20)),1,0))</f>
        <v>0</v>
      </c>
      <c r="G4693" s="33" t="n">
        <f aca="false">$G4692+IF($F4693=1,1,0)</f>
        <v>2</v>
      </c>
      <c r="H4693" s="0" t="str">
        <f aca="false">IF($F4693=1,$G4693,"")</f>
        <v/>
      </c>
    </row>
    <row r="4694" customFormat="false" ht="15" hidden="false" customHeight="false" outlineLevel="0" collapsed="false">
      <c r="A4694" s="30" t="n">
        <v>733.125</v>
      </c>
      <c r="B4694" s="31" t="n">
        <v>6.0801</v>
      </c>
      <c r="C4694" s="32" t="n">
        <f aca="false">IF($A4694="","",IF(設定!$B$21="dB",10^($B4694/20),ABS($B4694)))</f>
        <v>2.01374743385304</v>
      </c>
      <c r="D4694" s="32" t="n">
        <f aca="false">IF($A4694="","",$A4694^2)</f>
        <v>537472.265625</v>
      </c>
      <c r="E4694" s="32" t="n">
        <f aca="false">IF($A4694="","",IF($C4694&lt;=0,"",1/$C4694^2))</f>
        <v>0.24659825552339</v>
      </c>
      <c r="F4694" s="33" t="n">
        <f aca="false">IF(OR(ROW()-設定!$B$30&lt;2,ROW()+設定!$B$30&gt;13701,N($A4694)&lt;=0,N(INDEX($A$2:$A$13701,MIN(13700,MAX(1,ROW()-1+設定!$B$30))))&lt;=0,$A4694&lt;設定!$B$28,$A4694&gt;設定!$B$29),0,IF(AND($C4694&gt;=MAX(INDEX($C$1:$C$13701,MAX(1,ROW()-設定!$B$24)):INDEX($C$1:$C$13701,MAX(1,ROW()-1))),$C4694&gt;MAX(INDEX($C$1:$C$13701,MIN(13701,ROW()+1)):INDEX($C$1:$C$13701,MIN(13701,ROW()+設定!$B$24))),$C4694&gt;=設定!$B$32,$C4694&gt;=MAX(MIN(INDEX($C$1:$C$13701,MAX(1,ROW()-設定!$B$26)):INDEX($C$1:$C$13701,MAX(1,ROW()-1))),MIN(INDEX($C$1:$C$13701,MIN(13701,ROW()+1)):INDEX($C$1:$C$13701,MIN(13701,ROW()+設定!$B$26))))*10^(設定!$B$27/20)),1,0))</f>
        <v>0</v>
      </c>
      <c r="G4694" s="33" t="n">
        <f aca="false">$G4693+IF($F4694=1,1,0)</f>
        <v>2</v>
      </c>
      <c r="H4694" s="0" t="str">
        <f aca="false">IF($F4694=1,$G4694,"")</f>
        <v/>
      </c>
    </row>
    <row r="4695" customFormat="false" ht="15" hidden="false" customHeight="false" outlineLevel="0" collapsed="false">
      <c r="A4695" s="30" t="n">
        <v>733.28125</v>
      </c>
      <c r="B4695" s="31" t="n">
        <v>6.3791</v>
      </c>
      <c r="C4695" s="32" t="n">
        <f aca="false">IF($A4695="","",IF(設定!$B$21="dB",10^($B4695/20),ABS($B4695)))</f>
        <v>2.08427490699328</v>
      </c>
      <c r="D4695" s="32" t="n">
        <f aca="false">IF($A4695="","",$A4695^2)</f>
        <v>537701.391601563</v>
      </c>
      <c r="E4695" s="32" t="n">
        <f aca="false">IF($A4695="","",IF($C4695&lt;=0,"",1/$C4695^2))</f>
        <v>0.230191880073597</v>
      </c>
      <c r="F4695" s="33" t="n">
        <f aca="false">IF(OR(ROW()-設定!$B$30&lt;2,ROW()+設定!$B$30&gt;13701,N($A4695)&lt;=0,N(INDEX($A$2:$A$13701,MIN(13700,MAX(1,ROW()-1+設定!$B$30))))&lt;=0,$A4695&lt;設定!$B$28,$A4695&gt;設定!$B$29),0,IF(AND($C4695&gt;=MAX(INDEX($C$1:$C$13701,MAX(1,ROW()-設定!$B$24)):INDEX($C$1:$C$13701,MAX(1,ROW()-1))),$C4695&gt;MAX(INDEX($C$1:$C$13701,MIN(13701,ROW()+1)):INDEX($C$1:$C$13701,MIN(13701,ROW()+設定!$B$24))),$C4695&gt;=設定!$B$32,$C4695&gt;=MAX(MIN(INDEX($C$1:$C$13701,MAX(1,ROW()-設定!$B$26)):INDEX($C$1:$C$13701,MAX(1,ROW()-1))),MIN(INDEX($C$1:$C$13701,MIN(13701,ROW()+1)):INDEX($C$1:$C$13701,MIN(13701,ROW()+設定!$B$26))))*10^(設定!$B$27/20)),1,0))</f>
        <v>0</v>
      </c>
      <c r="G4695" s="33" t="n">
        <f aca="false">$G4694+IF($F4695=1,1,0)</f>
        <v>2</v>
      </c>
      <c r="H4695" s="0" t="str">
        <f aca="false">IF($F4695=1,$G4695,"")</f>
        <v/>
      </c>
    </row>
    <row r="4696" customFormat="false" ht="15" hidden="false" customHeight="false" outlineLevel="0" collapsed="false">
      <c r="A4696" s="30" t="n">
        <v>733.4375</v>
      </c>
      <c r="B4696" s="31" t="n">
        <v>6.2024</v>
      </c>
      <c r="C4696" s="32" t="n">
        <f aca="false">IF($A4696="","",IF(設定!$B$21="dB",10^($B4696/20),ABS($B4696)))</f>
        <v>2.04230217565996</v>
      </c>
      <c r="D4696" s="32" t="n">
        <f aca="false">IF($A4696="","",$A4696^2)</f>
        <v>537930.56640625</v>
      </c>
      <c r="E4696" s="32" t="n">
        <f aca="false">IF($A4696="","",IF($C4696&lt;=0,"",1/$C4696^2))</f>
        <v>0.239750764118024</v>
      </c>
      <c r="F4696" s="33" t="n">
        <f aca="false">IF(OR(ROW()-設定!$B$30&lt;2,ROW()+設定!$B$30&gt;13701,N($A4696)&lt;=0,N(INDEX($A$2:$A$13701,MIN(13700,MAX(1,ROW()-1+設定!$B$30))))&lt;=0,$A4696&lt;設定!$B$28,$A4696&gt;設定!$B$29),0,IF(AND($C4696&gt;=MAX(INDEX($C$1:$C$13701,MAX(1,ROW()-設定!$B$24)):INDEX($C$1:$C$13701,MAX(1,ROW()-1))),$C4696&gt;MAX(INDEX($C$1:$C$13701,MIN(13701,ROW()+1)):INDEX($C$1:$C$13701,MIN(13701,ROW()+設定!$B$24))),$C4696&gt;=設定!$B$32,$C4696&gt;=MAX(MIN(INDEX($C$1:$C$13701,MAX(1,ROW()-設定!$B$26)):INDEX($C$1:$C$13701,MAX(1,ROW()-1))),MIN(INDEX($C$1:$C$13701,MIN(13701,ROW()+1)):INDEX($C$1:$C$13701,MIN(13701,ROW()+設定!$B$26))))*10^(設定!$B$27/20)),1,0))</f>
        <v>0</v>
      </c>
      <c r="G4696" s="33" t="n">
        <f aca="false">$G4695+IF($F4696=1,1,0)</f>
        <v>2</v>
      </c>
      <c r="H4696" s="0" t="str">
        <f aca="false">IF($F4696=1,$G4696,"")</f>
        <v/>
      </c>
    </row>
    <row r="4697" customFormat="false" ht="15" hidden="false" customHeight="false" outlineLevel="0" collapsed="false">
      <c r="A4697" s="30" t="n">
        <v>733.59375</v>
      </c>
      <c r="B4697" s="31" t="n">
        <v>6.166</v>
      </c>
      <c r="C4697" s="32" t="n">
        <f aca="false">IF($A4697="","",IF(設定!$B$21="dB",10^($B4697/20),ABS($B4697)))</f>
        <v>2.03376139842574</v>
      </c>
      <c r="D4697" s="32" t="n">
        <f aca="false">IF($A4697="","",$A4697^2)</f>
        <v>538159.790039063</v>
      </c>
      <c r="E4697" s="32" t="n">
        <f aca="false">IF($A4697="","",IF($C4697&lt;=0,"",1/$C4697^2))</f>
        <v>0.241768658092577</v>
      </c>
      <c r="F4697" s="33" t="n">
        <f aca="false">IF(OR(ROW()-設定!$B$30&lt;2,ROW()+設定!$B$30&gt;13701,N($A4697)&lt;=0,N(INDEX($A$2:$A$13701,MIN(13700,MAX(1,ROW()-1+設定!$B$30))))&lt;=0,$A4697&lt;設定!$B$28,$A4697&gt;設定!$B$29),0,IF(AND($C4697&gt;=MAX(INDEX($C$1:$C$13701,MAX(1,ROW()-設定!$B$24)):INDEX($C$1:$C$13701,MAX(1,ROW()-1))),$C4697&gt;MAX(INDEX($C$1:$C$13701,MIN(13701,ROW()+1)):INDEX($C$1:$C$13701,MIN(13701,ROW()+設定!$B$24))),$C4697&gt;=設定!$B$32,$C4697&gt;=MAX(MIN(INDEX($C$1:$C$13701,MAX(1,ROW()-設定!$B$26)):INDEX($C$1:$C$13701,MAX(1,ROW()-1))),MIN(INDEX($C$1:$C$13701,MIN(13701,ROW()+1)):INDEX($C$1:$C$13701,MIN(13701,ROW()+設定!$B$26))))*10^(設定!$B$27/20)),1,0))</f>
        <v>0</v>
      </c>
      <c r="G4697" s="33" t="n">
        <f aca="false">$G4696+IF($F4697=1,1,0)</f>
        <v>2</v>
      </c>
      <c r="H4697" s="0" t="str">
        <f aca="false">IF($F4697=1,$G4697,"")</f>
        <v/>
      </c>
    </row>
    <row r="4698" customFormat="false" ht="15" hidden="false" customHeight="false" outlineLevel="0" collapsed="false">
      <c r="A4698" s="30" t="n">
        <v>733.75</v>
      </c>
      <c r="B4698" s="31" t="n">
        <v>6.1705</v>
      </c>
      <c r="C4698" s="32" t="n">
        <f aca="false">IF($A4698="","",IF(設定!$B$21="dB",10^($B4698/20),ABS($B4698)))</f>
        <v>2.03481532586511</v>
      </c>
      <c r="D4698" s="32" t="n">
        <f aca="false">IF($A4698="","",$A4698^2)</f>
        <v>538389.0625</v>
      </c>
      <c r="E4698" s="32" t="n">
        <f aca="false">IF($A4698="","",IF($C4698&lt;=0,"",1/$C4698^2))</f>
        <v>0.241518276024698</v>
      </c>
      <c r="F4698" s="33" t="n">
        <f aca="false">IF(OR(ROW()-設定!$B$30&lt;2,ROW()+設定!$B$30&gt;13701,N($A4698)&lt;=0,N(INDEX($A$2:$A$13701,MIN(13700,MAX(1,ROW()-1+設定!$B$30))))&lt;=0,$A4698&lt;設定!$B$28,$A4698&gt;設定!$B$29),0,IF(AND($C4698&gt;=MAX(INDEX($C$1:$C$13701,MAX(1,ROW()-設定!$B$24)):INDEX($C$1:$C$13701,MAX(1,ROW()-1))),$C4698&gt;MAX(INDEX($C$1:$C$13701,MIN(13701,ROW()+1)):INDEX($C$1:$C$13701,MIN(13701,ROW()+設定!$B$24))),$C4698&gt;=設定!$B$32,$C4698&gt;=MAX(MIN(INDEX($C$1:$C$13701,MAX(1,ROW()-設定!$B$26)):INDEX($C$1:$C$13701,MAX(1,ROW()-1))),MIN(INDEX($C$1:$C$13701,MIN(13701,ROW()+1)):INDEX($C$1:$C$13701,MIN(13701,ROW()+設定!$B$26))))*10^(設定!$B$27/20)),1,0))</f>
        <v>0</v>
      </c>
      <c r="G4698" s="33" t="n">
        <f aca="false">$G4697+IF($F4698=1,1,0)</f>
        <v>2</v>
      </c>
      <c r="H4698" s="0" t="str">
        <f aca="false">IF($F4698=1,$G4698,"")</f>
        <v/>
      </c>
    </row>
    <row r="4699" customFormat="false" ht="15" hidden="false" customHeight="false" outlineLevel="0" collapsed="false">
      <c r="A4699" s="30" t="n">
        <v>733.90625</v>
      </c>
      <c r="B4699" s="31" t="n">
        <v>6.3362</v>
      </c>
      <c r="C4699" s="32" t="n">
        <f aca="false">IF($A4699="","",IF(設定!$B$21="dB",10^($B4699/20),ABS($B4699)))</f>
        <v>2.07400595965608</v>
      </c>
      <c r="D4699" s="32" t="n">
        <f aca="false">IF($A4699="","",$A4699^2)</f>
        <v>538618.383789063</v>
      </c>
      <c r="E4699" s="32" t="n">
        <f aca="false">IF($A4699="","",IF($C4699&lt;=0,"",1/$C4699^2))</f>
        <v>0.232477003941972</v>
      </c>
      <c r="F4699" s="33" t="n">
        <f aca="false">IF(OR(ROW()-設定!$B$30&lt;2,ROW()+設定!$B$30&gt;13701,N($A4699)&lt;=0,N(INDEX($A$2:$A$13701,MIN(13700,MAX(1,ROW()-1+設定!$B$30))))&lt;=0,$A4699&lt;設定!$B$28,$A4699&gt;設定!$B$29),0,IF(AND($C4699&gt;=MAX(INDEX($C$1:$C$13701,MAX(1,ROW()-設定!$B$24)):INDEX($C$1:$C$13701,MAX(1,ROW()-1))),$C4699&gt;MAX(INDEX($C$1:$C$13701,MIN(13701,ROW()+1)):INDEX($C$1:$C$13701,MIN(13701,ROW()+設定!$B$24))),$C4699&gt;=設定!$B$32,$C4699&gt;=MAX(MIN(INDEX($C$1:$C$13701,MAX(1,ROW()-設定!$B$26)):INDEX($C$1:$C$13701,MAX(1,ROW()-1))),MIN(INDEX($C$1:$C$13701,MIN(13701,ROW()+1)):INDEX($C$1:$C$13701,MIN(13701,ROW()+設定!$B$26))))*10^(設定!$B$27/20)),1,0))</f>
        <v>0</v>
      </c>
      <c r="G4699" s="33" t="n">
        <f aca="false">$G4698+IF($F4699=1,1,0)</f>
        <v>2</v>
      </c>
      <c r="H4699" s="0" t="str">
        <f aca="false">IF($F4699=1,$G4699,"")</f>
        <v/>
      </c>
    </row>
    <row r="4700" customFormat="false" ht="15" hidden="false" customHeight="false" outlineLevel="0" collapsed="false">
      <c r="A4700" s="30" t="n">
        <v>734.0625</v>
      </c>
      <c r="B4700" s="31" t="n">
        <v>6.3205</v>
      </c>
      <c r="C4700" s="32" t="n">
        <f aca="false">IF($A4700="","",IF(設定!$B$21="dB",10^($B4700/20),ABS($B4700)))</f>
        <v>2.07026051913626</v>
      </c>
      <c r="D4700" s="32" t="n">
        <f aca="false">IF($A4700="","",$A4700^2)</f>
        <v>538847.75390625</v>
      </c>
      <c r="E4700" s="32" t="n">
        <f aca="false">IF($A4700="","",IF($C4700&lt;=0,"",1/$C4700^2))</f>
        <v>0.233318942845764</v>
      </c>
      <c r="F4700" s="33" t="n">
        <f aca="false">IF(OR(ROW()-設定!$B$30&lt;2,ROW()+設定!$B$30&gt;13701,N($A4700)&lt;=0,N(INDEX($A$2:$A$13701,MIN(13700,MAX(1,ROW()-1+設定!$B$30))))&lt;=0,$A4700&lt;設定!$B$28,$A4700&gt;設定!$B$29),0,IF(AND($C4700&gt;=MAX(INDEX($C$1:$C$13701,MAX(1,ROW()-設定!$B$24)):INDEX($C$1:$C$13701,MAX(1,ROW()-1))),$C4700&gt;MAX(INDEX($C$1:$C$13701,MIN(13701,ROW()+1)):INDEX($C$1:$C$13701,MIN(13701,ROW()+設定!$B$24))),$C4700&gt;=設定!$B$32,$C4700&gt;=MAX(MIN(INDEX($C$1:$C$13701,MAX(1,ROW()-設定!$B$26)):INDEX($C$1:$C$13701,MAX(1,ROW()-1))),MIN(INDEX($C$1:$C$13701,MIN(13701,ROW()+1)):INDEX($C$1:$C$13701,MIN(13701,ROW()+設定!$B$26))))*10^(設定!$B$27/20)),1,0))</f>
        <v>0</v>
      </c>
      <c r="G4700" s="33" t="n">
        <f aca="false">$G4699+IF($F4700=1,1,0)</f>
        <v>2</v>
      </c>
      <c r="H4700" s="0" t="str">
        <f aca="false">IF($F4700=1,$G4700,"")</f>
        <v/>
      </c>
    </row>
    <row r="4701" customFormat="false" ht="15" hidden="false" customHeight="false" outlineLevel="0" collapsed="false">
      <c r="A4701" s="30" t="n">
        <v>734.21875</v>
      </c>
      <c r="B4701" s="31" t="n">
        <v>6.1595</v>
      </c>
      <c r="C4701" s="32" t="n">
        <f aca="false">IF($A4701="","",IF(設定!$B$21="dB",10^($B4701/20),ABS($B4701)))</f>
        <v>2.03224002242953</v>
      </c>
      <c r="D4701" s="32" t="n">
        <f aca="false">IF($A4701="","",$A4701^2)</f>
        <v>539077.172851563</v>
      </c>
      <c r="E4701" s="32" t="n">
        <f aca="false">IF($A4701="","",IF($C4701&lt;=0,"",1/$C4701^2))</f>
        <v>0.242130779405149</v>
      </c>
      <c r="F4701" s="33" t="n">
        <f aca="false">IF(OR(ROW()-設定!$B$30&lt;2,ROW()+設定!$B$30&gt;13701,N($A4701)&lt;=0,N(INDEX($A$2:$A$13701,MIN(13700,MAX(1,ROW()-1+設定!$B$30))))&lt;=0,$A4701&lt;設定!$B$28,$A4701&gt;設定!$B$29),0,IF(AND($C4701&gt;=MAX(INDEX($C$1:$C$13701,MAX(1,ROW()-設定!$B$24)):INDEX($C$1:$C$13701,MAX(1,ROW()-1))),$C4701&gt;MAX(INDEX($C$1:$C$13701,MIN(13701,ROW()+1)):INDEX($C$1:$C$13701,MIN(13701,ROW()+設定!$B$24))),$C4701&gt;=設定!$B$32,$C4701&gt;=MAX(MIN(INDEX($C$1:$C$13701,MAX(1,ROW()-設定!$B$26)):INDEX($C$1:$C$13701,MAX(1,ROW()-1))),MIN(INDEX($C$1:$C$13701,MIN(13701,ROW()+1)):INDEX($C$1:$C$13701,MIN(13701,ROW()+設定!$B$26))))*10^(設定!$B$27/20)),1,0))</f>
        <v>0</v>
      </c>
      <c r="G4701" s="33" t="n">
        <f aca="false">$G4700+IF($F4701=1,1,0)</f>
        <v>2</v>
      </c>
      <c r="H4701" s="0" t="str">
        <f aca="false">IF($F4701=1,$G4701,"")</f>
        <v/>
      </c>
    </row>
    <row r="4702" customFormat="false" ht="15" hidden="false" customHeight="false" outlineLevel="0" collapsed="false">
      <c r="A4702" s="30" t="n">
        <v>734.375</v>
      </c>
      <c r="B4702" s="31" t="n">
        <v>6.3168</v>
      </c>
      <c r="C4702" s="32" t="n">
        <f aca="false">IF($A4702="","",IF(設定!$B$21="dB",10^($B4702/20),ABS($B4702)))</f>
        <v>2.06937882100486</v>
      </c>
      <c r="D4702" s="32" t="n">
        <f aca="false">IF($A4702="","",$A4702^2)</f>
        <v>539306.640625</v>
      </c>
      <c r="E4702" s="32" t="n">
        <f aca="false">IF($A4702="","",IF($C4702&lt;=0,"",1/$C4702^2))</f>
        <v>0.233517805131035</v>
      </c>
      <c r="F4702" s="33" t="n">
        <f aca="false">IF(OR(ROW()-設定!$B$30&lt;2,ROW()+設定!$B$30&gt;13701,N($A4702)&lt;=0,N(INDEX($A$2:$A$13701,MIN(13700,MAX(1,ROW()-1+設定!$B$30))))&lt;=0,$A4702&lt;設定!$B$28,$A4702&gt;設定!$B$29),0,IF(AND($C4702&gt;=MAX(INDEX($C$1:$C$13701,MAX(1,ROW()-設定!$B$24)):INDEX($C$1:$C$13701,MAX(1,ROW()-1))),$C4702&gt;MAX(INDEX($C$1:$C$13701,MIN(13701,ROW()+1)):INDEX($C$1:$C$13701,MIN(13701,ROW()+設定!$B$24))),$C4702&gt;=設定!$B$32,$C4702&gt;=MAX(MIN(INDEX($C$1:$C$13701,MAX(1,ROW()-設定!$B$26)):INDEX($C$1:$C$13701,MAX(1,ROW()-1))),MIN(INDEX($C$1:$C$13701,MIN(13701,ROW()+1)):INDEX($C$1:$C$13701,MIN(13701,ROW()+設定!$B$26))))*10^(設定!$B$27/20)),1,0))</f>
        <v>0</v>
      </c>
      <c r="G4702" s="33" t="n">
        <f aca="false">$G4701+IF($F4702=1,1,0)</f>
        <v>2</v>
      </c>
      <c r="H4702" s="0" t="str">
        <f aca="false">IF($F4702=1,$G4702,"")</f>
        <v/>
      </c>
    </row>
    <row r="4703" customFormat="false" ht="15" hidden="false" customHeight="false" outlineLevel="0" collapsed="false">
      <c r="A4703" s="30" t="n">
        <v>734.53125</v>
      </c>
      <c r="B4703" s="31" t="n">
        <v>6.176</v>
      </c>
      <c r="C4703" s="32" t="n">
        <f aca="false">IF($A4703="","",IF(設定!$B$21="dB",10^($B4703/20),ABS($B4703)))</f>
        <v>2.03610420113197</v>
      </c>
      <c r="D4703" s="32" t="n">
        <f aca="false">IF($A4703="","",$A4703^2)</f>
        <v>539536.157226563</v>
      </c>
      <c r="E4703" s="32" t="n">
        <f aca="false">IF($A4703="","",IF($C4703&lt;=0,"",1/$C4703^2))</f>
        <v>0.241212605609258</v>
      </c>
      <c r="F4703" s="33" t="n">
        <f aca="false">IF(OR(ROW()-設定!$B$30&lt;2,ROW()+設定!$B$30&gt;13701,N($A4703)&lt;=0,N(INDEX($A$2:$A$13701,MIN(13700,MAX(1,ROW()-1+設定!$B$30))))&lt;=0,$A4703&lt;設定!$B$28,$A4703&gt;設定!$B$29),0,IF(AND($C4703&gt;=MAX(INDEX($C$1:$C$13701,MAX(1,ROW()-設定!$B$24)):INDEX($C$1:$C$13701,MAX(1,ROW()-1))),$C4703&gt;MAX(INDEX($C$1:$C$13701,MIN(13701,ROW()+1)):INDEX($C$1:$C$13701,MIN(13701,ROW()+設定!$B$24))),$C4703&gt;=設定!$B$32,$C4703&gt;=MAX(MIN(INDEX($C$1:$C$13701,MAX(1,ROW()-設定!$B$26)):INDEX($C$1:$C$13701,MAX(1,ROW()-1))),MIN(INDEX($C$1:$C$13701,MIN(13701,ROW()+1)):INDEX($C$1:$C$13701,MIN(13701,ROW()+設定!$B$26))))*10^(設定!$B$27/20)),1,0))</f>
        <v>0</v>
      </c>
      <c r="G4703" s="33" t="n">
        <f aca="false">$G4702+IF($F4703=1,1,0)</f>
        <v>2</v>
      </c>
      <c r="H4703" s="0" t="str">
        <f aca="false">IF($F4703=1,$G4703,"")</f>
        <v/>
      </c>
    </row>
    <row r="4704" customFormat="false" ht="15" hidden="false" customHeight="false" outlineLevel="0" collapsed="false">
      <c r="A4704" s="30" t="n">
        <v>734.6875</v>
      </c>
      <c r="B4704" s="31" t="n">
        <v>6.2609</v>
      </c>
      <c r="C4704" s="32" t="n">
        <f aca="false">IF($A4704="","",IF(設定!$B$21="dB",10^($B4704/20),ABS($B4704)))</f>
        <v>2.05610363085766</v>
      </c>
      <c r="D4704" s="32" t="n">
        <f aca="false">IF($A4704="","",$A4704^2)</f>
        <v>539765.72265625</v>
      </c>
      <c r="E4704" s="32" t="n">
        <f aca="false">IF($A4704="","",IF($C4704&lt;=0,"",1/$C4704^2))</f>
        <v>0.23654294524565</v>
      </c>
      <c r="F4704" s="33" t="n">
        <f aca="false">IF(OR(ROW()-設定!$B$30&lt;2,ROW()+設定!$B$30&gt;13701,N($A4704)&lt;=0,N(INDEX($A$2:$A$13701,MIN(13700,MAX(1,ROW()-1+設定!$B$30))))&lt;=0,$A4704&lt;設定!$B$28,$A4704&gt;設定!$B$29),0,IF(AND($C4704&gt;=MAX(INDEX($C$1:$C$13701,MAX(1,ROW()-設定!$B$24)):INDEX($C$1:$C$13701,MAX(1,ROW()-1))),$C4704&gt;MAX(INDEX($C$1:$C$13701,MIN(13701,ROW()+1)):INDEX($C$1:$C$13701,MIN(13701,ROW()+設定!$B$24))),$C4704&gt;=設定!$B$32,$C4704&gt;=MAX(MIN(INDEX($C$1:$C$13701,MAX(1,ROW()-設定!$B$26)):INDEX($C$1:$C$13701,MAX(1,ROW()-1))),MIN(INDEX($C$1:$C$13701,MIN(13701,ROW()+1)):INDEX($C$1:$C$13701,MIN(13701,ROW()+設定!$B$26))))*10^(設定!$B$27/20)),1,0))</f>
        <v>0</v>
      </c>
      <c r="G4704" s="33" t="n">
        <f aca="false">$G4703+IF($F4704=1,1,0)</f>
        <v>2</v>
      </c>
      <c r="H4704" s="0" t="str">
        <f aca="false">IF($F4704=1,$G4704,"")</f>
        <v/>
      </c>
    </row>
    <row r="4705" customFormat="false" ht="15" hidden="false" customHeight="false" outlineLevel="0" collapsed="false">
      <c r="A4705" s="30" t="n">
        <v>734.84375</v>
      </c>
      <c r="B4705" s="31" t="n">
        <v>6.2265</v>
      </c>
      <c r="C4705" s="32" t="n">
        <f aca="false">IF($A4705="","",IF(設定!$B$21="dB",10^($B4705/20),ABS($B4705)))</f>
        <v>2.04797664658253</v>
      </c>
      <c r="D4705" s="32" t="n">
        <f aca="false">IF($A4705="","",$A4705^2)</f>
        <v>539995.336914063</v>
      </c>
      <c r="E4705" s="32" t="n">
        <f aca="false">IF($A4705="","",IF($C4705&lt;=0,"",1/$C4705^2))</f>
        <v>0.23842401658579</v>
      </c>
      <c r="F4705" s="33" t="n">
        <f aca="false">IF(OR(ROW()-設定!$B$30&lt;2,ROW()+設定!$B$30&gt;13701,N($A4705)&lt;=0,N(INDEX($A$2:$A$13701,MIN(13700,MAX(1,ROW()-1+設定!$B$30))))&lt;=0,$A4705&lt;設定!$B$28,$A4705&gt;設定!$B$29),0,IF(AND($C4705&gt;=MAX(INDEX($C$1:$C$13701,MAX(1,ROW()-設定!$B$24)):INDEX($C$1:$C$13701,MAX(1,ROW()-1))),$C4705&gt;MAX(INDEX($C$1:$C$13701,MIN(13701,ROW()+1)):INDEX($C$1:$C$13701,MIN(13701,ROW()+設定!$B$24))),$C4705&gt;=設定!$B$32,$C4705&gt;=MAX(MIN(INDEX($C$1:$C$13701,MAX(1,ROW()-設定!$B$26)):INDEX($C$1:$C$13701,MAX(1,ROW()-1))),MIN(INDEX($C$1:$C$13701,MIN(13701,ROW()+1)):INDEX($C$1:$C$13701,MIN(13701,ROW()+設定!$B$26))))*10^(設定!$B$27/20)),1,0))</f>
        <v>0</v>
      </c>
      <c r="G4705" s="33" t="n">
        <f aca="false">$G4704+IF($F4705=1,1,0)</f>
        <v>2</v>
      </c>
      <c r="H4705" s="0" t="str">
        <f aca="false">IF($F4705=1,$G4705,"")</f>
        <v/>
      </c>
    </row>
    <row r="4706" customFormat="false" ht="15" hidden="false" customHeight="false" outlineLevel="0" collapsed="false">
      <c r="A4706" s="30" t="n">
        <v>735</v>
      </c>
      <c r="B4706" s="31" t="n">
        <v>6.2439</v>
      </c>
      <c r="C4706" s="32" t="n">
        <f aca="false">IF($A4706="","",IF(設定!$B$21="dB",10^($B4706/20),ABS($B4706)))</f>
        <v>2.05208336583243</v>
      </c>
      <c r="D4706" s="32" t="n">
        <f aca="false">IF($A4706="","",$A4706^2)</f>
        <v>540225</v>
      </c>
      <c r="E4706" s="32" t="n">
        <f aca="false">IF($A4706="","",IF($C4706&lt;=0,"",1/$C4706^2))</f>
        <v>0.237470682266746</v>
      </c>
      <c r="F4706" s="33" t="n">
        <f aca="false">IF(OR(ROW()-設定!$B$30&lt;2,ROW()+設定!$B$30&gt;13701,N($A4706)&lt;=0,N(INDEX($A$2:$A$13701,MIN(13700,MAX(1,ROW()-1+設定!$B$30))))&lt;=0,$A4706&lt;設定!$B$28,$A4706&gt;設定!$B$29),0,IF(AND($C4706&gt;=MAX(INDEX($C$1:$C$13701,MAX(1,ROW()-設定!$B$24)):INDEX($C$1:$C$13701,MAX(1,ROW()-1))),$C4706&gt;MAX(INDEX($C$1:$C$13701,MIN(13701,ROW()+1)):INDEX($C$1:$C$13701,MIN(13701,ROW()+設定!$B$24))),$C4706&gt;=設定!$B$32,$C4706&gt;=MAX(MIN(INDEX($C$1:$C$13701,MAX(1,ROW()-設定!$B$26)):INDEX($C$1:$C$13701,MAX(1,ROW()-1))),MIN(INDEX($C$1:$C$13701,MIN(13701,ROW()+1)):INDEX($C$1:$C$13701,MIN(13701,ROW()+設定!$B$26))))*10^(設定!$B$27/20)),1,0))</f>
        <v>0</v>
      </c>
      <c r="G4706" s="33" t="n">
        <f aca="false">$G4705+IF($F4706=1,1,0)</f>
        <v>2</v>
      </c>
      <c r="H4706" s="0" t="str">
        <f aca="false">IF($F4706=1,$G4706,"")</f>
        <v/>
      </c>
    </row>
    <row r="4707" customFormat="false" ht="15" hidden="false" customHeight="false" outlineLevel="0" collapsed="false">
      <c r="A4707" s="30" t="n">
        <v>735.15625</v>
      </c>
      <c r="B4707" s="31" t="n">
        <v>6.3346</v>
      </c>
      <c r="C4707" s="32" t="n">
        <f aca="false">IF($A4707="","",IF(設定!$B$21="dB",10^($B4707/20),ABS($B4707)))</f>
        <v>2.07362394882522</v>
      </c>
      <c r="D4707" s="32" t="n">
        <f aca="false">IF($A4707="","",$A4707^2)</f>
        <v>540454.711914063</v>
      </c>
      <c r="E4707" s="32" t="n">
        <f aca="false">IF($A4707="","",IF($C4707&lt;=0,"",1/$C4707^2))</f>
        <v>0.232562667414196</v>
      </c>
      <c r="F4707" s="33" t="n">
        <f aca="false">IF(OR(ROW()-設定!$B$30&lt;2,ROW()+設定!$B$30&gt;13701,N($A4707)&lt;=0,N(INDEX($A$2:$A$13701,MIN(13700,MAX(1,ROW()-1+設定!$B$30))))&lt;=0,$A4707&lt;設定!$B$28,$A4707&gt;設定!$B$29),0,IF(AND($C4707&gt;=MAX(INDEX($C$1:$C$13701,MAX(1,ROW()-設定!$B$24)):INDEX($C$1:$C$13701,MAX(1,ROW()-1))),$C4707&gt;MAX(INDEX($C$1:$C$13701,MIN(13701,ROW()+1)):INDEX($C$1:$C$13701,MIN(13701,ROW()+設定!$B$24))),$C4707&gt;=設定!$B$32,$C4707&gt;=MAX(MIN(INDEX($C$1:$C$13701,MAX(1,ROW()-設定!$B$26)):INDEX($C$1:$C$13701,MAX(1,ROW()-1))),MIN(INDEX($C$1:$C$13701,MIN(13701,ROW()+1)):INDEX($C$1:$C$13701,MIN(13701,ROW()+設定!$B$26))))*10^(設定!$B$27/20)),1,0))</f>
        <v>0</v>
      </c>
      <c r="G4707" s="33" t="n">
        <f aca="false">$G4706+IF($F4707=1,1,0)</f>
        <v>2</v>
      </c>
      <c r="H4707" s="0" t="str">
        <f aca="false">IF($F4707=1,$G4707,"")</f>
        <v/>
      </c>
    </row>
    <row r="4708" customFormat="false" ht="15" hidden="false" customHeight="false" outlineLevel="0" collapsed="false">
      <c r="A4708" s="30" t="n">
        <v>735.3125</v>
      </c>
      <c r="B4708" s="31" t="n">
        <v>6.3258</v>
      </c>
      <c r="C4708" s="32" t="n">
        <f aca="false">IF($A4708="","",IF(設定!$B$21="dB",10^($B4708/20),ABS($B4708)))</f>
        <v>2.071524146638</v>
      </c>
      <c r="D4708" s="32" t="n">
        <f aca="false">IF($A4708="","",$A4708^2)</f>
        <v>540684.47265625</v>
      </c>
      <c r="E4708" s="32" t="n">
        <f aca="false">IF($A4708="","",IF($C4708&lt;=0,"",1/$C4708^2))</f>
        <v>0.233034381054985</v>
      </c>
      <c r="F4708" s="33" t="n">
        <f aca="false">IF(OR(ROW()-設定!$B$30&lt;2,ROW()+設定!$B$30&gt;13701,N($A4708)&lt;=0,N(INDEX($A$2:$A$13701,MIN(13700,MAX(1,ROW()-1+設定!$B$30))))&lt;=0,$A4708&lt;設定!$B$28,$A4708&gt;設定!$B$29),0,IF(AND($C4708&gt;=MAX(INDEX($C$1:$C$13701,MAX(1,ROW()-設定!$B$24)):INDEX($C$1:$C$13701,MAX(1,ROW()-1))),$C4708&gt;MAX(INDEX($C$1:$C$13701,MIN(13701,ROW()+1)):INDEX($C$1:$C$13701,MIN(13701,ROW()+設定!$B$24))),$C4708&gt;=設定!$B$32,$C4708&gt;=MAX(MIN(INDEX($C$1:$C$13701,MAX(1,ROW()-設定!$B$26)):INDEX($C$1:$C$13701,MAX(1,ROW()-1))),MIN(INDEX($C$1:$C$13701,MIN(13701,ROW()+1)):INDEX($C$1:$C$13701,MIN(13701,ROW()+設定!$B$26))))*10^(設定!$B$27/20)),1,0))</f>
        <v>0</v>
      </c>
      <c r="G4708" s="33" t="n">
        <f aca="false">$G4707+IF($F4708=1,1,0)</f>
        <v>2</v>
      </c>
      <c r="H4708" s="0" t="str">
        <f aca="false">IF($F4708=1,$G4708,"")</f>
        <v/>
      </c>
    </row>
    <row r="4709" customFormat="false" ht="15" hidden="false" customHeight="false" outlineLevel="0" collapsed="false">
      <c r="A4709" s="30" t="n">
        <v>735.46875</v>
      </c>
      <c r="B4709" s="31" t="n">
        <v>6.5058</v>
      </c>
      <c r="C4709" s="32" t="n">
        <f aca="false">IF($A4709="","",IF(設定!$B$21="dB",10^($B4709/20),ABS($B4709)))</f>
        <v>2.11490079275659</v>
      </c>
      <c r="D4709" s="32" t="n">
        <f aca="false">IF($A4709="","",$A4709^2)</f>
        <v>540914.282226563</v>
      </c>
      <c r="E4709" s="32" t="n">
        <f aca="false">IF($A4709="","",IF($C4709&lt;=0,"",1/$C4709^2))</f>
        <v>0.223573332349077</v>
      </c>
      <c r="F4709" s="33" t="n">
        <f aca="false">IF(OR(ROW()-設定!$B$30&lt;2,ROW()+設定!$B$30&gt;13701,N($A4709)&lt;=0,N(INDEX($A$2:$A$13701,MIN(13700,MAX(1,ROW()-1+設定!$B$30))))&lt;=0,$A4709&lt;設定!$B$28,$A4709&gt;設定!$B$29),0,IF(AND($C4709&gt;=MAX(INDEX($C$1:$C$13701,MAX(1,ROW()-設定!$B$24)):INDEX($C$1:$C$13701,MAX(1,ROW()-1))),$C4709&gt;MAX(INDEX($C$1:$C$13701,MIN(13701,ROW()+1)):INDEX($C$1:$C$13701,MIN(13701,ROW()+設定!$B$24))),$C4709&gt;=設定!$B$32,$C4709&gt;=MAX(MIN(INDEX($C$1:$C$13701,MAX(1,ROW()-設定!$B$26)):INDEX($C$1:$C$13701,MAX(1,ROW()-1))),MIN(INDEX($C$1:$C$13701,MIN(13701,ROW()+1)):INDEX($C$1:$C$13701,MIN(13701,ROW()+設定!$B$26))))*10^(設定!$B$27/20)),1,0))</f>
        <v>0</v>
      </c>
      <c r="G4709" s="33" t="n">
        <f aca="false">$G4708+IF($F4709=1,1,0)</f>
        <v>2</v>
      </c>
      <c r="H4709" s="0" t="str">
        <f aca="false">IF($F4709=1,$G4709,"")</f>
        <v/>
      </c>
    </row>
    <row r="4710" customFormat="false" ht="15" hidden="false" customHeight="false" outlineLevel="0" collapsed="false">
      <c r="A4710" s="30" t="n">
        <v>735.625</v>
      </c>
      <c r="B4710" s="31" t="n">
        <v>6.5554</v>
      </c>
      <c r="C4710" s="32" t="n">
        <f aca="false">IF($A4710="","",IF(設定!$B$21="dB",10^($B4710/20),ABS($B4710)))</f>
        <v>2.12701229348414</v>
      </c>
      <c r="D4710" s="32" t="n">
        <f aca="false">IF($A4710="","",$A4710^2)</f>
        <v>541144.140625</v>
      </c>
      <c r="E4710" s="32" t="n">
        <f aca="false">IF($A4710="","",IF($C4710&lt;=0,"",1/$C4710^2))</f>
        <v>0.221034466665671</v>
      </c>
      <c r="F4710" s="33" t="n">
        <f aca="false">IF(OR(ROW()-設定!$B$30&lt;2,ROW()+設定!$B$30&gt;13701,N($A4710)&lt;=0,N(INDEX($A$2:$A$13701,MIN(13700,MAX(1,ROW()-1+設定!$B$30))))&lt;=0,$A4710&lt;設定!$B$28,$A4710&gt;設定!$B$29),0,IF(AND($C4710&gt;=MAX(INDEX($C$1:$C$13701,MAX(1,ROW()-設定!$B$24)):INDEX($C$1:$C$13701,MAX(1,ROW()-1))),$C4710&gt;MAX(INDEX($C$1:$C$13701,MIN(13701,ROW()+1)):INDEX($C$1:$C$13701,MIN(13701,ROW()+設定!$B$24))),$C4710&gt;=設定!$B$32,$C4710&gt;=MAX(MIN(INDEX($C$1:$C$13701,MAX(1,ROW()-設定!$B$26)):INDEX($C$1:$C$13701,MAX(1,ROW()-1))),MIN(INDEX($C$1:$C$13701,MIN(13701,ROW()+1)):INDEX($C$1:$C$13701,MIN(13701,ROW()+設定!$B$26))))*10^(設定!$B$27/20)),1,0))</f>
        <v>0</v>
      </c>
      <c r="G4710" s="33" t="n">
        <f aca="false">$G4709+IF($F4710=1,1,0)</f>
        <v>2</v>
      </c>
      <c r="H4710" s="0" t="str">
        <f aca="false">IF($F4710=1,$G4710,"")</f>
        <v/>
      </c>
    </row>
    <row r="4711" customFormat="false" ht="15" hidden="false" customHeight="false" outlineLevel="0" collapsed="false">
      <c r="A4711" s="30" t="n">
        <v>735.78125</v>
      </c>
      <c r="B4711" s="31" t="n">
        <v>6.4701</v>
      </c>
      <c r="C4711" s="32" t="n">
        <f aca="false">IF($A4711="","",IF(設定!$B$21="dB",10^($B4711/20),ABS($B4711)))</f>
        <v>2.10622614767631</v>
      </c>
      <c r="D4711" s="32" t="n">
        <f aca="false">IF($A4711="","",$A4711^2)</f>
        <v>541374.047851563</v>
      </c>
      <c r="E4711" s="32" t="n">
        <f aca="false">IF($A4711="","",IF($C4711&lt;=0,"",1/$C4711^2))</f>
        <v>0.225418730697395</v>
      </c>
      <c r="F4711" s="33" t="n">
        <f aca="false">IF(OR(ROW()-設定!$B$30&lt;2,ROW()+設定!$B$30&gt;13701,N($A4711)&lt;=0,N(INDEX($A$2:$A$13701,MIN(13700,MAX(1,ROW()-1+設定!$B$30))))&lt;=0,$A4711&lt;設定!$B$28,$A4711&gt;設定!$B$29),0,IF(AND($C4711&gt;=MAX(INDEX($C$1:$C$13701,MAX(1,ROW()-設定!$B$24)):INDEX($C$1:$C$13701,MAX(1,ROW()-1))),$C4711&gt;MAX(INDEX($C$1:$C$13701,MIN(13701,ROW()+1)):INDEX($C$1:$C$13701,MIN(13701,ROW()+設定!$B$24))),$C4711&gt;=設定!$B$32,$C4711&gt;=MAX(MIN(INDEX($C$1:$C$13701,MAX(1,ROW()-設定!$B$26)):INDEX($C$1:$C$13701,MAX(1,ROW()-1))),MIN(INDEX($C$1:$C$13701,MIN(13701,ROW()+1)):INDEX($C$1:$C$13701,MIN(13701,ROW()+設定!$B$26))))*10^(設定!$B$27/20)),1,0))</f>
        <v>0</v>
      </c>
      <c r="G4711" s="33" t="n">
        <f aca="false">$G4710+IF($F4711=1,1,0)</f>
        <v>2</v>
      </c>
      <c r="H4711" s="0" t="str">
        <f aca="false">IF($F4711=1,$G4711,"")</f>
        <v/>
      </c>
    </row>
    <row r="4712" customFormat="false" ht="15" hidden="false" customHeight="false" outlineLevel="0" collapsed="false">
      <c r="A4712" s="30" t="n">
        <v>735.9375</v>
      </c>
      <c r="B4712" s="31" t="n">
        <v>6.3992</v>
      </c>
      <c r="C4712" s="32" t="n">
        <f aca="false">IF($A4712="","",IF(設定!$B$21="dB",10^($B4712/20),ABS($B4712)))</f>
        <v>2.08910370843053</v>
      </c>
      <c r="D4712" s="32" t="n">
        <f aca="false">IF($A4712="","",$A4712^2)</f>
        <v>541604.00390625</v>
      </c>
      <c r="E4712" s="32" t="n">
        <f aca="false">IF($A4712="","",IF($C4712&lt;=0,"",1/$C4712^2))</f>
        <v>0.229128968505377</v>
      </c>
      <c r="F4712" s="33" t="n">
        <f aca="false">IF(OR(ROW()-設定!$B$30&lt;2,ROW()+設定!$B$30&gt;13701,N($A4712)&lt;=0,N(INDEX($A$2:$A$13701,MIN(13700,MAX(1,ROW()-1+設定!$B$30))))&lt;=0,$A4712&lt;設定!$B$28,$A4712&gt;設定!$B$29),0,IF(AND($C4712&gt;=MAX(INDEX($C$1:$C$13701,MAX(1,ROW()-設定!$B$24)):INDEX($C$1:$C$13701,MAX(1,ROW()-1))),$C4712&gt;MAX(INDEX($C$1:$C$13701,MIN(13701,ROW()+1)):INDEX($C$1:$C$13701,MIN(13701,ROW()+設定!$B$24))),$C4712&gt;=設定!$B$32,$C4712&gt;=MAX(MIN(INDEX($C$1:$C$13701,MAX(1,ROW()-設定!$B$26)):INDEX($C$1:$C$13701,MAX(1,ROW()-1))),MIN(INDEX($C$1:$C$13701,MIN(13701,ROW()+1)):INDEX($C$1:$C$13701,MIN(13701,ROW()+設定!$B$26))))*10^(設定!$B$27/20)),1,0))</f>
        <v>0</v>
      </c>
      <c r="G4712" s="33" t="n">
        <f aca="false">$G4711+IF($F4712=1,1,0)</f>
        <v>2</v>
      </c>
      <c r="H4712" s="0" t="str">
        <f aca="false">IF($F4712=1,$G4712,"")</f>
        <v/>
      </c>
    </row>
    <row r="4713" customFormat="false" ht="15" hidden="false" customHeight="false" outlineLevel="0" collapsed="false">
      <c r="A4713" s="30" t="n">
        <v>736.09375</v>
      </c>
      <c r="B4713" s="31" t="n">
        <v>6.6217</v>
      </c>
      <c r="C4713" s="32" t="n">
        <f aca="false">IF($A4713="","",IF(設定!$B$21="dB",10^($B4713/20),ABS($B4713)))</f>
        <v>2.14331004814184</v>
      </c>
      <c r="D4713" s="32" t="n">
        <f aca="false">IF($A4713="","",$A4713^2)</f>
        <v>541834.008789063</v>
      </c>
      <c r="E4713" s="32" t="n">
        <f aca="false">IF($A4713="","",IF($C4713&lt;=0,"",1/$C4713^2))</f>
        <v>0.217685749762105</v>
      </c>
      <c r="F4713" s="33" t="n">
        <f aca="false">IF(OR(ROW()-設定!$B$30&lt;2,ROW()+設定!$B$30&gt;13701,N($A4713)&lt;=0,N(INDEX($A$2:$A$13701,MIN(13700,MAX(1,ROW()-1+設定!$B$30))))&lt;=0,$A4713&lt;設定!$B$28,$A4713&gt;設定!$B$29),0,IF(AND($C4713&gt;=MAX(INDEX($C$1:$C$13701,MAX(1,ROW()-設定!$B$24)):INDEX($C$1:$C$13701,MAX(1,ROW()-1))),$C4713&gt;MAX(INDEX($C$1:$C$13701,MIN(13701,ROW()+1)):INDEX($C$1:$C$13701,MIN(13701,ROW()+設定!$B$24))),$C4713&gt;=設定!$B$32,$C4713&gt;=MAX(MIN(INDEX($C$1:$C$13701,MAX(1,ROW()-設定!$B$26)):INDEX($C$1:$C$13701,MAX(1,ROW()-1))),MIN(INDEX($C$1:$C$13701,MIN(13701,ROW()+1)):INDEX($C$1:$C$13701,MIN(13701,ROW()+設定!$B$26))))*10^(設定!$B$27/20)),1,0))</f>
        <v>0</v>
      </c>
      <c r="G4713" s="33" t="n">
        <f aca="false">$G4712+IF($F4713=1,1,0)</f>
        <v>2</v>
      </c>
      <c r="H4713" s="0" t="str">
        <f aca="false">IF($F4713=1,$G4713,"")</f>
        <v/>
      </c>
    </row>
    <row r="4714" customFormat="false" ht="15" hidden="false" customHeight="false" outlineLevel="0" collapsed="false">
      <c r="A4714" s="30" t="n">
        <v>736.25</v>
      </c>
      <c r="B4714" s="31" t="n">
        <v>6.3456</v>
      </c>
      <c r="C4714" s="32" t="n">
        <f aca="false">IF($A4714="","",IF(設定!$B$21="dB",10^($B4714/20),ABS($B4714)))</f>
        <v>2.07625169496769</v>
      </c>
      <c r="D4714" s="32" t="n">
        <f aca="false">IF($A4714="","",$A4714^2)</f>
        <v>542064.0625</v>
      </c>
      <c r="E4714" s="32" t="n">
        <f aca="false">IF($A4714="","",IF($C4714&lt;=0,"",1/$C4714^2))</f>
        <v>0.231974367899744</v>
      </c>
      <c r="F4714" s="33" t="n">
        <f aca="false">IF(OR(ROW()-設定!$B$30&lt;2,ROW()+設定!$B$30&gt;13701,N($A4714)&lt;=0,N(INDEX($A$2:$A$13701,MIN(13700,MAX(1,ROW()-1+設定!$B$30))))&lt;=0,$A4714&lt;設定!$B$28,$A4714&gt;設定!$B$29),0,IF(AND($C4714&gt;=MAX(INDEX($C$1:$C$13701,MAX(1,ROW()-設定!$B$24)):INDEX($C$1:$C$13701,MAX(1,ROW()-1))),$C4714&gt;MAX(INDEX($C$1:$C$13701,MIN(13701,ROW()+1)):INDEX($C$1:$C$13701,MIN(13701,ROW()+設定!$B$24))),$C4714&gt;=設定!$B$32,$C4714&gt;=MAX(MIN(INDEX($C$1:$C$13701,MAX(1,ROW()-設定!$B$26)):INDEX($C$1:$C$13701,MAX(1,ROW()-1))),MIN(INDEX($C$1:$C$13701,MIN(13701,ROW()+1)):INDEX($C$1:$C$13701,MIN(13701,ROW()+設定!$B$26))))*10^(設定!$B$27/20)),1,0))</f>
        <v>0</v>
      </c>
      <c r="G4714" s="33" t="n">
        <f aca="false">$G4713+IF($F4714=1,1,0)</f>
        <v>2</v>
      </c>
      <c r="H4714" s="0" t="str">
        <f aca="false">IF($F4714=1,$G4714,"")</f>
        <v/>
      </c>
    </row>
    <row r="4715" customFormat="false" ht="15" hidden="false" customHeight="false" outlineLevel="0" collapsed="false">
      <c r="A4715" s="30" t="n">
        <v>736.40625</v>
      </c>
      <c r="B4715" s="31" t="n">
        <v>6.3763</v>
      </c>
      <c r="C4715" s="32" t="n">
        <f aca="false">IF($A4715="","",IF(設定!$B$21="dB",10^($B4715/20),ABS($B4715)))</f>
        <v>2.08360312443138</v>
      </c>
      <c r="D4715" s="32" t="n">
        <f aca="false">IF($A4715="","",$A4715^2)</f>
        <v>542294.165039063</v>
      </c>
      <c r="E4715" s="32" t="n">
        <f aca="false">IF($A4715="","",IF($C4715&lt;=0,"",1/$C4715^2))</f>
        <v>0.230340338115317</v>
      </c>
      <c r="F4715" s="33" t="n">
        <f aca="false">IF(OR(ROW()-設定!$B$30&lt;2,ROW()+設定!$B$30&gt;13701,N($A4715)&lt;=0,N(INDEX($A$2:$A$13701,MIN(13700,MAX(1,ROW()-1+設定!$B$30))))&lt;=0,$A4715&lt;設定!$B$28,$A4715&gt;設定!$B$29),0,IF(AND($C4715&gt;=MAX(INDEX($C$1:$C$13701,MAX(1,ROW()-設定!$B$24)):INDEX($C$1:$C$13701,MAX(1,ROW()-1))),$C4715&gt;MAX(INDEX($C$1:$C$13701,MIN(13701,ROW()+1)):INDEX($C$1:$C$13701,MIN(13701,ROW()+設定!$B$24))),$C4715&gt;=設定!$B$32,$C4715&gt;=MAX(MIN(INDEX($C$1:$C$13701,MAX(1,ROW()-設定!$B$26)):INDEX($C$1:$C$13701,MAX(1,ROW()-1))),MIN(INDEX($C$1:$C$13701,MIN(13701,ROW()+1)):INDEX($C$1:$C$13701,MIN(13701,ROW()+設定!$B$26))))*10^(設定!$B$27/20)),1,0))</f>
        <v>0</v>
      </c>
      <c r="G4715" s="33" t="n">
        <f aca="false">$G4714+IF($F4715=1,1,0)</f>
        <v>2</v>
      </c>
      <c r="H4715" s="0" t="str">
        <f aca="false">IF($F4715=1,$G4715,"")</f>
        <v/>
      </c>
    </row>
    <row r="4716" customFormat="false" ht="15" hidden="false" customHeight="false" outlineLevel="0" collapsed="false">
      <c r="A4716" s="30" t="n">
        <v>736.5625</v>
      </c>
      <c r="B4716" s="31" t="n">
        <v>6.6783</v>
      </c>
      <c r="C4716" s="32" t="n">
        <f aca="false">IF($A4716="","",IF(設定!$B$21="dB",10^($B4716/20),ABS($B4716)))</f>
        <v>2.15732213731804</v>
      </c>
      <c r="D4716" s="32" t="n">
        <f aca="false">IF($A4716="","",$A4716^2)</f>
        <v>542524.31640625</v>
      </c>
      <c r="E4716" s="32" t="n">
        <f aca="false">IF($A4716="","",IF($C4716&lt;=0,"",1/$C4716^2))</f>
        <v>0.214867138431596</v>
      </c>
      <c r="F4716" s="33" t="n">
        <f aca="false">IF(OR(ROW()-設定!$B$30&lt;2,ROW()+設定!$B$30&gt;13701,N($A4716)&lt;=0,N(INDEX($A$2:$A$13701,MIN(13700,MAX(1,ROW()-1+設定!$B$30))))&lt;=0,$A4716&lt;設定!$B$28,$A4716&gt;設定!$B$29),0,IF(AND($C4716&gt;=MAX(INDEX($C$1:$C$13701,MAX(1,ROW()-設定!$B$24)):INDEX($C$1:$C$13701,MAX(1,ROW()-1))),$C4716&gt;MAX(INDEX($C$1:$C$13701,MIN(13701,ROW()+1)):INDEX($C$1:$C$13701,MIN(13701,ROW()+設定!$B$24))),$C4716&gt;=設定!$B$32,$C4716&gt;=MAX(MIN(INDEX($C$1:$C$13701,MAX(1,ROW()-設定!$B$26)):INDEX($C$1:$C$13701,MAX(1,ROW()-1))),MIN(INDEX($C$1:$C$13701,MIN(13701,ROW()+1)):INDEX($C$1:$C$13701,MIN(13701,ROW()+設定!$B$26))))*10^(設定!$B$27/20)),1,0))</f>
        <v>0</v>
      </c>
      <c r="G4716" s="33" t="n">
        <f aca="false">$G4715+IF($F4716=1,1,0)</f>
        <v>2</v>
      </c>
      <c r="H4716" s="0" t="str">
        <f aca="false">IF($F4716=1,$G4716,"")</f>
        <v/>
      </c>
    </row>
    <row r="4717" customFormat="false" ht="15" hidden="false" customHeight="false" outlineLevel="0" collapsed="false">
      <c r="A4717" s="30" t="n">
        <v>736.71875</v>
      </c>
      <c r="B4717" s="31" t="n">
        <v>6.6933</v>
      </c>
      <c r="C4717" s="32" t="n">
        <f aca="false">IF($A4717="","",IF(設定!$B$21="dB",10^($B4717/20),ABS($B4717)))</f>
        <v>2.16105091942626</v>
      </c>
      <c r="D4717" s="32" t="n">
        <f aca="false">IF($A4717="","",$A4717^2)</f>
        <v>542754.516601563</v>
      </c>
      <c r="E4717" s="32" t="n">
        <f aca="false">IF($A4717="","",IF($C4717&lt;=0,"",1/$C4717^2))</f>
        <v>0.214126293756612</v>
      </c>
      <c r="F4717" s="33" t="n">
        <f aca="false">IF(OR(ROW()-設定!$B$30&lt;2,ROW()+設定!$B$30&gt;13701,N($A4717)&lt;=0,N(INDEX($A$2:$A$13701,MIN(13700,MAX(1,ROW()-1+設定!$B$30))))&lt;=0,$A4717&lt;設定!$B$28,$A4717&gt;設定!$B$29),0,IF(AND($C4717&gt;=MAX(INDEX($C$1:$C$13701,MAX(1,ROW()-設定!$B$24)):INDEX($C$1:$C$13701,MAX(1,ROW()-1))),$C4717&gt;MAX(INDEX($C$1:$C$13701,MIN(13701,ROW()+1)):INDEX($C$1:$C$13701,MIN(13701,ROW()+設定!$B$24))),$C4717&gt;=設定!$B$32,$C4717&gt;=MAX(MIN(INDEX($C$1:$C$13701,MAX(1,ROW()-設定!$B$26)):INDEX($C$1:$C$13701,MAX(1,ROW()-1))),MIN(INDEX($C$1:$C$13701,MIN(13701,ROW()+1)):INDEX($C$1:$C$13701,MIN(13701,ROW()+設定!$B$26))))*10^(設定!$B$27/20)),1,0))</f>
        <v>0</v>
      </c>
      <c r="G4717" s="33" t="n">
        <f aca="false">$G4716+IF($F4717=1,1,0)</f>
        <v>2</v>
      </c>
      <c r="H4717" s="0" t="str">
        <f aca="false">IF($F4717=1,$G4717,"")</f>
        <v/>
      </c>
    </row>
    <row r="4718" customFormat="false" ht="15" hidden="false" customHeight="false" outlineLevel="0" collapsed="false">
      <c r="A4718" s="30" t="n">
        <v>736.875</v>
      </c>
      <c r="B4718" s="31" t="n">
        <v>6.7471</v>
      </c>
      <c r="C4718" s="32" t="n">
        <f aca="false">IF($A4718="","",IF(設定!$B$21="dB",10^($B4718/20),ABS($B4718)))</f>
        <v>2.17447790934812</v>
      </c>
      <c r="D4718" s="32" t="n">
        <f aca="false">IF($A4718="","",$A4718^2)</f>
        <v>542984.765625</v>
      </c>
      <c r="E4718" s="32" t="n">
        <f aca="false">IF($A4718="","",IF($C4718&lt;=0,"",1/$C4718^2))</f>
        <v>0.21149007927566</v>
      </c>
      <c r="F4718" s="33" t="n">
        <f aca="false">IF(OR(ROW()-設定!$B$30&lt;2,ROW()+設定!$B$30&gt;13701,N($A4718)&lt;=0,N(INDEX($A$2:$A$13701,MIN(13700,MAX(1,ROW()-1+設定!$B$30))))&lt;=0,$A4718&lt;設定!$B$28,$A4718&gt;設定!$B$29),0,IF(AND($C4718&gt;=MAX(INDEX($C$1:$C$13701,MAX(1,ROW()-設定!$B$24)):INDEX($C$1:$C$13701,MAX(1,ROW()-1))),$C4718&gt;MAX(INDEX($C$1:$C$13701,MIN(13701,ROW()+1)):INDEX($C$1:$C$13701,MIN(13701,ROW()+設定!$B$24))),$C4718&gt;=設定!$B$32,$C4718&gt;=MAX(MIN(INDEX($C$1:$C$13701,MAX(1,ROW()-設定!$B$26)):INDEX($C$1:$C$13701,MAX(1,ROW()-1))),MIN(INDEX($C$1:$C$13701,MIN(13701,ROW()+1)):INDEX($C$1:$C$13701,MIN(13701,ROW()+設定!$B$26))))*10^(設定!$B$27/20)),1,0))</f>
        <v>0</v>
      </c>
      <c r="G4718" s="33" t="n">
        <f aca="false">$G4717+IF($F4718=1,1,0)</f>
        <v>2</v>
      </c>
      <c r="H4718" s="0" t="str">
        <f aca="false">IF($F4718=1,$G4718,"")</f>
        <v/>
      </c>
    </row>
    <row r="4719" customFormat="false" ht="15" hidden="false" customHeight="false" outlineLevel="0" collapsed="false">
      <c r="A4719" s="30" t="n">
        <v>737.03125</v>
      </c>
      <c r="B4719" s="31" t="n">
        <v>6.6446</v>
      </c>
      <c r="C4719" s="32" t="n">
        <f aca="false">IF($A4719="","",IF(設定!$B$21="dB",10^($B4719/20),ABS($B4719)))</f>
        <v>2.14896825474452</v>
      </c>
      <c r="D4719" s="32" t="n">
        <f aca="false">IF($A4719="","",$A4719^2)</f>
        <v>543215.063476563</v>
      </c>
      <c r="E4719" s="32" t="n">
        <f aca="false">IF($A4719="","",IF($C4719&lt;=0,"",1/$C4719^2))</f>
        <v>0.216540931169164</v>
      </c>
      <c r="F4719" s="33" t="n">
        <f aca="false">IF(OR(ROW()-設定!$B$30&lt;2,ROW()+設定!$B$30&gt;13701,N($A4719)&lt;=0,N(INDEX($A$2:$A$13701,MIN(13700,MAX(1,ROW()-1+設定!$B$30))))&lt;=0,$A4719&lt;設定!$B$28,$A4719&gt;設定!$B$29),0,IF(AND($C4719&gt;=MAX(INDEX($C$1:$C$13701,MAX(1,ROW()-設定!$B$24)):INDEX($C$1:$C$13701,MAX(1,ROW()-1))),$C4719&gt;MAX(INDEX($C$1:$C$13701,MIN(13701,ROW()+1)):INDEX($C$1:$C$13701,MIN(13701,ROW()+設定!$B$24))),$C4719&gt;=設定!$B$32,$C4719&gt;=MAX(MIN(INDEX($C$1:$C$13701,MAX(1,ROW()-設定!$B$26)):INDEX($C$1:$C$13701,MAX(1,ROW()-1))),MIN(INDEX($C$1:$C$13701,MIN(13701,ROW()+1)):INDEX($C$1:$C$13701,MIN(13701,ROW()+設定!$B$26))))*10^(設定!$B$27/20)),1,0))</f>
        <v>0</v>
      </c>
      <c r="G4719" s="33" t="n">
        <f aca="false">$G4718+IF($F4719=1,1,0)</f>
        <v>2</v>
      </c>
      <c r="H4719" s="0" t="str">
        <f aca="false">IF($F4719=1,$G4719,"")</f>
        <v/>
      </c>
    </row>
    <row r="4720" customFormat="false" ht="15" hidden="false" customHeight="false" outlineLevel="0" collapsed="false">
      <c r="A4720" s="30" t="n">
        <v>737.1875</v>
      </c>
      <c r="B4720" s="31" t="n">
        <v>6.5545</v>
      </c>
      <c r="C4720" s="32" t="n">
        <f aca="false">IF($A4720="","",IF(設定!$B$21="dB",10^($B4720/20),ABS($B4720)))</f>
        <v>2.12679191169593</v>
      </c>
      <c r="D4720" s="32" t="n">
        <f aca="false">IF($A4720="","",$A4720^2)</f>
        <v>543445.41015625</v>
      </c>
      <c r="E4720" s="32" t="n">
        <f aca="false">IF($A4720="","",IF($C4720&lt;=0,"",1/$C4720^2))</f>
        <v>0.221080276972321</v>
      </c>
      <c r="F4720" s="33" t="n">
        <f aca="false">IF(OR(ROW()-設定!$B$30&lt;2,ROW()+設定!$B$30&gt;13701,N($A4720)&lt;=0,N(INDEX($A$2:$A$13701,MIN(13700,MAX(1,ROW()-1+設定!$B$30))))&lt;=0,$A4720&lt;設定!$B$28,$A4720&gt;設定!$B$29),0,IF(AND($C4720&gt;=MAX(INDEX($C$1:$C$13701,MAX(1,ROW()-設定!$B$24)):INDEX($C$1:$C$13701,MAX(1,ROW()-1))),$C4720&gt;MAX(INDEX($C$1:$C$13701,MIN(13701,ROW()+1)):INDEX($C$1:$C$13701,MIN(13701,ROW()+設定!$B$24))),$C4720&gt;=設定!$B$32,$C4720&gt;=MAX(MIN(INDEX($C$1:$C$13701,MAX(1,ROW()-設定!$B$26)):INDEX($C$1:$C$13701,MAX(1,ROW()-1))),MIN(INDEX($C$1:$C$13701,MIN(13701,ROW()+1)):INDEX($C$1:$C$13701,MIN(13701,ROW()+設定!$B$26))))*10^(設定!$B$27/20)),1,0))</f>
        <v>0</v>
      </c>
      <c r="G4720" s="33" t="n">
        <f aca="false">$G4719+IF($F4720=1,1,0)</f>
        <v>2</v>
      </c>
      <c r="H4720" s="0" t="str">
        <f aca="false">IF($F4720=1,$G4720,"")</f>
        <v/>
      </c>
    </row>
    <row r="4721" customFormat="false" ht="15" hidden="false" customHeight="false" outlineLevel="0" collapsed="false">
      <c r="A4721" s="30" t="n">
        <v>737.34375</v>
      </c>
      <c r="B4721" s="31" t="n">
        <v>6.6557</v>
      </c>
      <c r="C4721" s="32" t="n">
        <f aca="false">IF($A4721="","",IF(設定!$B$21="dB",10^($B4721/20),ABS($B4721)))</f>
        <v>2.15171625140985</v>
      </c>
      <c r="D4721" s="32" t="n">
        <f aca="false">IF($A4721="","",$A4721^2)</f>
        <v>543675.805664063</v>
      </c>
      <c r="E4721" s="32" t="n">
        <f aca="false">IF($A4721="","",IF($C4721&lt;=0,"",1/$C4721^2))</f>
        <v>0.215988187489058</v>
      </c>
      <c r="F4721" s="33" t="n">
        <f aca="false">IF(OR(ROW()-設定!$B$30&lt;2,ROW()+設定!$B$30&gt;13701,N($A4721)&lt;=0,N(INDEX($A$2:$A$13701,MIN(13700,MAX(1,ROW()-1+設定!$B$30))))&lt;=0,$A4721&lt;設定!$B$28,$A4721&gt;設定!$B$29),0,IF(AND($C4721&gt;=MAX(INDEX($C$1:$C$13701,MAX(1,ROW()-設定!$B$24)):INDEX($C$1:$C$13701,MAX(1,ROW()-1))),$C4721&gt;MAX(INDEX($C$1:$C$13701,MIN(13701,ROW()+1)):INDEX($C$1:$C$13701,MIN(13701,ROW()+設定!$B$24))),$C4721&gt;=設定!$B$32,$C4721&gt;=MAX(MIN(INDEX($C$1:$C$13701,MAX(1,ROW()-設定!$B$26)):INDEX($C$1:$C$13701,MAX(1,ROW()-1))),MIN(INDEX($C$1:$C$13701,MIN(13701,ROW()+1)):INDEX($C$1:$C$13701,MIN(13701,ROW()+設定!$B$26))))*10^(設定!$B$27/20)),1,0))</f>
        <v>0</v>
      </c>
      <c r="G4721" s="33" t="n">
        <f aca="false">$G4720+IF($F4721=1,1,0)</f>
        <v>2</v>
      </c>
      <c r="H4721" s="0" t="str">
        <f aca="false">IF($F4721=1,$G4721,"")</f>
        <v/>
      </c>
    </row>
    <row r="4722" customFormat="false" ht="15" hidden="false" customHeight="false" outlineLevel="0" collapsed="false">
      <c r="A4722" s="30" t="n">
        <v>737.5</v>
      </c>
      <c r="B4722" s="31" t="n">
        <v>6.7893</v>
      </c>
      <c r="C4722" s="32" t="n">
        <f aca="false">IF($A4722="","",IF(設定!$B$21="dB",10^($B4722/20),ABS($B4722)))</f>
        <v>2.18506821686465</v>
      </c>
      <c r="D4722" s="32" t="n">
        <f aca="false">IF($A4722="","",$A4722^2)</f>
        <v>543906.25</v>
      </c>
      <c r="E4722" s="32" t="n">
        <f aca="false">IF($A4722="","",IF($C4722&lt;=0,"",1/$C4722^2))</f>
        <v>0.209445001410282</v>
      </c>
      <c r="F4722" s="33" t="n">
        <f aca="false">IF(OR(ROW()-設定!$B$30&lt;2,ROW()+設定!$B$30&gt;13701,N($A4722)&lt;=0,N(INDEX($A$2:$A$13701,MIN(13700,MAX(1,ROW()-1+設定!$B$30))))&lt;=0,$A4722&lt;設定!$B$28,$A4722&gt;設定!$B$29),0,IF(AND($C4722&gt;=MAX(INDEX($C$1:$C$13701,MAX(1,ROW()-設定!$B$24)):INDEX($C$1:$C$13701,MAX(1,ROW()-1))),$C4722&gt;MAX(INDEX($C$1:$C$13701,MIN(13701,ROW()+1)):INDEX($C$1:$C$13701,MIN(13701,ROW()+設定!$B$24))),$C4722&gt;=設定!$B$32,$C4722&gt;=MAX(MIN(INDEX($C$1:$C$13701,MAX(1,ROW()-設定!$B$26)):INDEX($C$1:$C$13701,MAX(1,ROW()-1))),MIN(INDEX($C$1:$C$13701,MIN(13701,ROW()+1)):INDEX($C$1:$C$13701,MIN(13701,ROW()+設定!$B$26))))*10^(設定!$B$27/20)),1,0))</f>
        <v>0</v>
      </c>
      <c r="G4722" s="33" t="n">
        <f aca="false">$G4721+IF($F4722=1,1,0)</f>
        <v>2</v>
      </c>
      <c r="H4722" s="0" t="str">
        <f aca="false">IF($F4722=1,$G4722,"")</f>
        <v/>
      </c>
    </row>
    <row r="4723" customFormat="false" ht="15" hidden="false" customHeight="false" outlineLevel="0" collapsed="false">
      <c r="A4723" s="30" t="n">
        <v>737.65625</v>
      </c>
      <c r="B4723" s="31" t="n">
        <v>6.6707</v>
      </c>
      <c r="C4723" s="32" t="n">
        <f aca="false">IF($A4723="","",IF(設定!$B$21="dB",10^($B4723/20),ABS($B4723)))</f>
        <v>2.15543534413199</v>
      </c>
      <c r="D4723" s="32" t="n">
        <f aca="false">IF($A4723="","",$A4723^2)</f>
        <v>544136.743164063</v>
      </c>
      <c r="E4723" s="32" t="n">
        <f aca="false">IF($A4723="","",IF($C4723&lt;=0,"",1/$C4723^2))</f>
        <v>0.215243477526759</v>
      </c>
      <c r="F4723" s="33" t="n">
        <f aca="false">IF(OR(ROW()-設定!$B$30&lt;2,ROW()+設定!$B$30&gt;13701,N($A4723)&lt;=0,N(INDEX($A$2:$A$13701,MIN(13700,MAX(1,ROW()-1+設定!$B$30))))&lt;=0,$A4723&lt;設定!$B$28,$A4723&gt;設定!$B$29),0,IF(AND($C4723&gt;=MAX(INDEX($C$1:$C$13701,MAX(1,ROW()-設定!$B$24)):INDEX($C$1:$C$13701,MAX(1,ROW()-1))),$C4723&gt;MAX(INDEX($C$1:$C$13701,MIN(13701,ROW()+1)):INDEX($C$1:$C$13701,MIN(13701,ROW()+設定!$B$24))),$C4723&gt;=設定!$B$32,$C4723&gt;=MAX(MIN(INDEX($C$1:$C$13701,MAX(1,ROW()-設定!$B$26)):INDEX($C$1:$C$13701,MAX(1,ROW()-1))),MIN(INDEX($C$1:$C$13701,MIN(13701,ROW()+1)):INDEX($C$1:$C$13701,MIN(13701,ROW()+設定!$B$26))))*10^(設定!$B$27/20)),1,0))</f>
        <v>0</v>
      </c>
      <c r="G4723" s="33" t="n">
        <f aca="false">$G4722+IF($F4723=1,1,0)</f>
        <v>2</v>
      </c>
      <c r="H4723" s="0" t="str">
        <f aca="false">IF($F4723=1,$G4723,"")</f>
        <v/>
      </c>
    </row>
    <row r="4724" customFormat="false" ht="15" hidden="false" customHeight="false" outlineLevel="0" collapsed="false">
      <c r="A4724" s="30" t="n">
        <v>737.8125</v>
      </c>
      <c r="B4724" s="31" t="n">
        <v>6.6976</v>
      </c>
      <c r="C4724" s="32" t="n">
        <f aca="false">IF($A4724="","",IF(設定!$B$21="dB",10^($B4724/20),ABS($B4724)))</f>
        <v>2.16212102506634</v>
      </c>
      <c r="D4724" s="32" t="n">
        <f aca="false">IF($A4724="","",$A4724^2)</f>
        <v>544367.28515625</v>
      </c>
      <c r="E4724" s="32" t="n">
        <f aca="false">IF($A4724="","",IF($C4724&lt;=0,"",1/$C4724^2))</f>
        <v>0.213914389753058</v>
      </c>
      <c r="F4724" s="33" t="n">
        <f aca="false">IF(OR(ROW()-設定!$B$30&lt;2,ROW()+設定!$B$30&gt;13701,N($A4724)&lt;=0,N(INDEX($A$2:$A$13701,MIN(13700,MAX(1,ROW()-1+設定!$B$30))))&lt;=0,$A4724&lt;設定!$B$28,$A4724&gt;設定!$B$29),0,IF(AND($C4724&gt;=MAX(INDEX($C$1:$C$13701,MAX(1,ROW()-設定!$B$24)):INDEX($C$1:$C$13701,MAX(1,ROW()-1))),$C4724&gt;MAX(INDEX($C$1:$C$13701,MIN(13701,ROW()+1)):INDEX($C$1:$C$13701,MIN(13701,ROW()+設定!$B$24))),$C4724&gt;=設定!$B$32,$C4724&gt;=MAX(MIN(INDEX($C$1:$C$13701,MAX(1,ROW()-設定!$B$26)):INDEX($C$1:$C$13701,MAX(1,ROW()-1))),MIN(INDEX($C$1:$C$13701,MIN(13701,ROW()+1)):INDEX($C$1:$C$13701,MIN(13701,ROW()+設定!$B$26))))*10^(設定!$B$27/20)),1,0))</f>
        <v>0</v>
      </c>
      <c r="G4724" s="33" t="n">
        <f aca="false">$G4723+IF($F4724=1,1,0)</f>
        <v>2</v>
      </c>
      <c r="H4724" s="0" t="str">
        <f aca="false">IF($F4724=1,$G4724,"")</f>
        <v/>
      </c>
    </row>
    <row r="4725" customFormat="false" ht="15" hidden="false" customHeight="false" outlineLevel="0" collapsed="false">
      <c r="A4725" s="30" t="n">
        <v>737.96875</v>
      </c>
      <c r="B4725" s="31" t="n">
        <v>6.6451</v>
      </c>
      <c r="C4725" s="32" t="n">
        <f aca="false">IF($A4725="","",IF(設定!$B$21="dB",10^($B4725/20),ABS($B4725)))</f>
        <v>2.14909196286181</v>
      </c>
      <c r="D4725" s="32" t="n">
        <f aca="false">IF($A4725="","",$A4725^2)</f>
        <v>544597.875976563</v>
      </c>
      <c r="E4725" s="32" t="n">
        <f aca="false">IF($A4725="","",IF($C4725&lt;=0,"",1/$C4725^2))</f>
        <v>0.2165160024082</v>
      </c>
      <c r="F4725" s="33" t="n">
        <f aca="false">IF(OR(ROW()-設定!$B$30&lt;2,ROW()+設定!$B$30&gt;13701,N($A4725)&lt;=0,N(INDEX($A$2:$A$13701,MIN(13700,MAX(1,ROW()-1+設定!$B$30))))&lt;=0,$A4725&lt;設定!$B$28,$A4725&gt;設定!$B$29),0,IF(AND($C4725&gt;=MAX(INDEX($C$1:$C$13701,MAX(1,ROW()-設定!$B$24)):INDEX($C$1:$C$13701,MAX(1,ROW()-1))),$C4725&gt;MAX(INDEX($C$1:$C$13701,MIN(13701,ROW()+1)):INDEX($C$1:$C$13701,MIN(13701,ROW()+設定!$B$24))),$C4725&gt;=設定!$B$32,$C4725&gt;=MAX(MIN(INDEX($C$1:$C$13701,MAX(1,ROW()-設定!$B$26)):INDEX($C$1:$C$13701,MAX(1,ROW()-1))),MIN(INDEX($C$1:$C$13701,MIN(13701,ROW()+1)):INDEX($C$1:$C$13701,MIN(13701,ROW()+設定!$B$26))))*10^(設定!$B$27/20)),1,0))</f>
        <v>0</v>
      </c>
      <c r="G4725" s="33" t="n">
        <f aca="false">$G4724+IF($F4725=1,1,0)</f>
        <v>2</v>
      </c>
      <c r="H4725" s="0" t="str">
        <f aca="false">IF($F4725=1,$G4725,"")</f>
        <v/>
      </c>
    </row>
    <row r="4726" customFormat="false" ht="15" hidden="false" customHeight="false" outlineLevel="0" collapsed="false">
      <c r="A4726" s="30" t="n">
        <v>738.125</v>
      </c>
      <c r="B4726" s="31" t="n">
        <v>6.6914</v>
      </c>
      <c r="C4726" s="32" t="n">
        <f aca="false">IF($A4726="","",IF(設定!$B$21="dB",10^($B4726/20),ABS($B4726)))</f>
        <v>2.16057825078017</v>
      </c>
      <c r="D4726" s="32" t="n">
        <f aca="false">IF($A4726="","",$A4726^2)</f>
        <v>544828.515625</v>
      </c>
      <c r="E4726" s="32" t="n">
        <f aca="false">IF($A4726="","",IF($C4726&lt;=0,"",1/$C4726^2))</f>
        <v>0.214219992613613</v>
      </c>
      <c r="F4726" s="33" t="n">
        <f aca="false">IF(OR(ROW()-設定!$B$30&lt;2,ROW()+設定!$B$30&gt;13701,N($A4726)&lt;=0,N(INDEX($A$2:$A$13701,MIN(13700,MAX(1,ROW()-1+設定!$B$30))))&lt;=0,$A4726&lt;設定!$B$28,$A4726&gt;設定!$B$29),0,IF(AND($C4726&gt;=MAX(INDEX($C$1:$C$13701,MAX(1,ROW()-設定!$B$24)):INDEX($C$1:$C$13701,MAX(1,ROW()-1))),$C4726&gt;MAX(INDEX($C$1:$C$13701,MIN(13701,ROW()+1)):INDEX($C$1:$C$13701,MIN(13701,ROW()+設定!$B$24))),$C4726&gt;=設定!$B$32,$C4726&gt;=MAX(MIN(INDEX($C$1:$C$13701,MAX(1,ROW()-設定!$B$26)):INDEX($C$1:$C$13701,MAX(1,ROW()-1))),MIN(INDEX($C$1:$C$13701,MIN(13701,ROW()+1)):INDEX($C$1:$C$13701,MIN(13701,ROW()+設定!$B$26))))*10^(設定!$B$27/20)),1,0))</f>
        <v>0</v>
      </c>
      <c r="G4726" s="33" t="n">
        <f aca="false">$G4725+IF($F4726=1,1,0)</f>
        <v>2</v>
      </c>
      <c r="H4726" s="0" t="str">
        <f aca="false">IF($F4726=1,$G4726,"")</f>
        <v/>
      </c>
    </row>
    <row r="4727" customFormat="false" ht="15" hidden="false" customHeight="false" outlineLevel="0" collapsed="false">
      <c r="A4727" s="30" t="n">
        <v>738.28125</v>
      </c>
      <c r="B4727" s="31" t="n">
        <v>6.9223</v>
      </c>
      <c r="C4727" s="32" t="n">
        <f aca="false">IF($A4727="","",IF(設定!$B$21="dB",10^($B4727/20),ABS($B4727)))</f>
        <v>2.21878386996549</v>
      </c>
      <c r="D4727" s="32" t="n">
        <f aca="false">IF($A4727="","",$A4727^2)</f>
        <v>545059.204101563</v>
      </c>
      <c r="E4727" s="32" t="n">
        <f aca="false">IF($A4727="","",IF($C4727&lt;=0,"",1/$C4727^2))</f>
        <v>0.20312809706538</v>
      </c>
      <c r="F4727" s="33" t="n">
        <f aca="false">IF(OR(ROW()-設定!$B$30&lt;2,ROW()+設定!$B$30&gt;13701,N($A4727)&lt;=0,N(INDEX($A$2:$A$13701,MIN(13700,MAX(1,ROW()-1+設定!$B$30))))&lt;=0,$A4727&lt;設定!$B$28,$A4727&gt;設定!$B$29),0,IF(AND($C4727&gt;=MAX(INDEX($C$1:$C$13701,MAX(1,ROW()-設定!$B$24)):INDEX($C$1:$C$13701,MAX(1,ROW()-1))),$C4727&gt;MAX(INDEX($C$1:$C$13701,MIN(13701,ROW()+1)):INDEX($C$1:$C$13701,MIN(13701,ROW()+設定!$B$24))),$C4727&gt;=設定!$B$32,$C4727&gt;=MAX(MIN(INDEX($C$1:$C$13701,MAX(1,ROW()-設定!$B$26)):INDEX($C$1:$C$13701,MAX(1,ROW()-1))),MIN(INDEX($C$1:$C$13701,MIN(13701,ROW()+1)):INDEX($C$1:$C$13701,MIN(13701,ROW()+設定!$B$26))))*10^(設定!$B$27/20)),1,0))</f>
        <v>0</v>
      </c>
      <c r="G4727" s="33" t="n">
        <f aca="false">$G4726+IF($F4727=1,1,0)</f>
        <v>2</v>
      </c>
      <c r="H4727" s="0" t="str">
        <f aca="false">IF($F4727=1,$G4727,"")</f>
        <v/>
      </c>
    </row>
    <row r="4728" customFormat="false" ht="15" hidden="false" customHeight="false" outlineLevel="0" collapsed="false">
      <c r="A4728" s="30" t="n">
        <v>738.4375</v>
      </c>
      <c r="B4728" s="31" t="n">
        <v>6.9025</v>
      </c>
      <c r="C4728" s="32" t="n">
        <f aca="false">IF($A4728="","",IF(設定!$B$21="dB",10^($B4728/20),ABS($B4728)))</f>
        <v>2.21373178114417</v>
      </c>
      <c r="D4728" s="32" t="n">
        <f aca="false">IF($A4728="","",$A4728^2)</f>
        <v>545289.94140625</v>
      </c>
      <c r="E4728" s="32" t="n">
        <f aca="false">IF($A4728="","",IF($C4728&lt;=0,"",1/$C4728^2))</f>
        <v>0.204056296404978</v>
      </c>
      <c r="F4728" s="33" t="n">
        <f aca="false">IF(OR(ROW()-設定!$B$30&lt;2,ROW()+設定!$B$30&gt;13701,N($A4728)&lt;=0,N(INDEX($A$2:$A$13701,MIN(13700,MAX(1,ROW()-1+設定!$B$30))))&lt;=0,$A4728&lt;設定!$B$28,$A4728&gt;設定!$B$29),0,IF(AND($C4728&gt;=MAX(INDEX($C$1:$C$13701,MAX(1,ROW()-設定!$B$24)):INDEX($C$1:$C$13701,MAX(1,ROW()-1))),$C4728&gt;MAX(INDEX($C$1:$C$13701,MIN(13701,ROW()+1)):INDEX($C$1:$C$13701,MIN(13701,ROW()+設定!$B$24))),$C4728&gt;=設定!$B$32,$C4728&gt;=MAX(MIN(INDEX($C$1:$C$13701,MAX(1,ROW()-設定!$B$26)):INDEX($C$1:$C$13701,MAX(1,ROW()-1))),MIN(INDEX($C$1:$C$13701,MIN(13701,ROW()+1)):INDEX($C$1:$C$13701,MIN(13701,ROW()+設定!$B$26))))*10^(設定!$B$27/20)),1,0))</f>
        <v>0</v>
      </c>
      <c r="G4728" s="33" t="n">
        <f aca="false">$G4727+IF($F4728=1,1,0)</f>
        <v>2</v>
      </c>
      <c r="H4728" s="0" t="str">
        <f aca="false">IF($F4728=1,$G4728,"")</f>
        <v/>
      </c>
    </row>
    <row r="4729" customFormat="false" ht="15" hidden="false" customHeight="false" outlineLevel="0" collapsed="false">
      <c r="A4729" s="30" t="n">
        <v>738.59375</v>
      </c>
      <c r="B4729" s="31" t="n">
        <v>6.7525</v>
      </c>
      <c r="C4729" s="32" t="n">
        <f aca="false">IF($A4729="","",IF(設定!$B$21="dB",10^($B4729/20),ABS($B4729)))</f>
        <v>2.17583019817533</v>
      </c>
      <c r="D4729" s="32" t="n">
        <f aca="false">IF($A4729="","",$A4729^2)</f>
        <v>545520.727539063</v>
      </c>
      <c r="E4729" s="32" t="n">
        <f aca="false">IF($A4729="","",IF($C4729&lt;=0,"",1/$C4729^2))</f>
        <v>0.211227276785212</v>
      </c>
      <c r="F4729" s="33" t="n">
        <f aca="false">IF(OR(ROW()-設定!$B$30&lt;2,ROW()+設定!$B$30&gt;13701,N($A4729)&lt;=0,N(INDEX($A$2:$A$13701,MIN(13700,MAX(1,ROW()-1+設定!$B$30))))&lt;=0,$A4729&lt;設定!$B$28,$A4729&gt;設定!$B$29),0,IF(AND($C4729&gt;=MAX(INDEX($C$1:$C$13701,MAX(1,ROW()-設定!$B$24)):INDEX($C$1:$C$13701,MAX(1,ROW()-1))),$C4729&gt;MAX(INDEX($C$1:$C$13701,MIN(13701,ROW()+1)):INDEX($C$1:$C$13701,MIN(13701,ROW()+設定!$B$24))),$C4729&gt;=設定!$B$32,$C4729&gt;=MAX(MIN(INDEX($C$1:$C$13701,MAX(1,ROW()-設定!$B$26)):INDEX($C$1:$C$13701,MAX(1,ROW()-1))),MIN(INDEX($C$1:$C$13701,MIN(13701,ROW()+1)):INDEX($C$1:$C$13701,MIN(13701,ROW()+設定!$B$26))))*10^(設定!$B$27/20)),1,0))</f>
        <v>0</v>
      </c>
      <c r="G4729" s="33" t="n">
        <f aca="false">$G4728+IF($F4729=1,1,0)</f>
        <v>2</v>
      </c>
      <c r="H4729" s="0" t="str">
        <f aca="false">IF($F4729=1,$G4729,"")</f>
        <v/>
      </c>
    </row>
    <row r="4730" customFormat="false" ht="15" hidden="false" customHeight="false" outlineLevel="0" collapsed="false">
      <c r="A4730" s="30" t="n">
        <v>738.75</v>
      </c>
      <c r="B4730" s="31" t="n">
        <v>6.7819</v>
      </c>
      <c r="C4730" s="32" t="n">
        <f aca="false">IF($A4730="","",IF(設定!$B$21="dB",10^($B4730/20),ABS($B4730)))</f>
        <v>2.18320742659714</v>
      </c>
      <c r="D4730" s="32" t="n">
        <f aca="false">IF($A4730="","",$A4730^2)</f>
        <v>545751.5625</v>
      </c>
      <c r="E4730" s="32" t="n">
        <f aca="false">IF($A4730="","",IF($C4730&lt;=0,"",1/$C4730^2))</f>
        <v>0.209802181680068</v>
      </c>
      <c r="F4730" s="33" t="n">
        <f aca="false">IF(OR(ROW()-設定!$B$30&lt;2,ROW()+設定!$B$30&gt;13701,N($A4730)&lt;=0,N(INDEX($A$2:$A$13701,MIN(13700,MAX(1,ROW()-1+設定!$B$30))))&lt;=0,$A4730&lt;設定!$B$28,$A4730&gt;設定!$B$29),0,IF(AND($C4730&gt;=MAX(INDEX($C$1:$C$13701,MAX(1,ROW()-設定!$B$24)):INDEX($C$1:$C$13701,MAX(1,ROW()-1))),$C4730&gt;MAX(INDEX($C$1:$C$13701,MIN(13701,ROW()+1)):INDEX($C$1:$C$13701,MIN(13701,ROW()+設定!$B$24))),$C4730&gt;=設定!$B$32,$C4730&gt;=MAX(MIN(INDEX($C$1:$C$13701,MAX(1,ROW()-設定!$B$26)):INDEX($C$1:$C$13701,MAX(1,ROW()-1))),MIN(INDEX($C$1:$C$13701,MIN(13701,ROW()+1)):INDEX($C$1:$C$13701,MIN(13701,ROW()+設定!$B$26))))*10^(設定!$B$27/20)),1,0))</f>
        <v>0</v>
      </c>
      <c r="G4730" s="33" t="n">
        <f aca="false">$G4729+IF($F4730=1,1,0)</f>
        <v>2</v>
      </c>
      <c r="H4730" s="0" t="str">
        <f aca="false">IF($F4730=1,$G4730,"")</f>
        <v/>
      </c>
    </row>
    <row r="4731" customFormat="false" ht="15" hidden="false" customHeight="false" outlineLevel="0" collapsed="false">
      <c r="A4731" s="30" t="n">
        <v>738.90625</v>
      </c>
      <c r="B4731" s="31" t="n">
        <v>6.8591</v>
      </c>
      <c r="C4731" s="32" t="n">
        <f aca="false">IF($A4731="","",IF(設定!$B$21="dB",10^($B4731/20),ABS($B4731)))</f>
        <v>2.20269821572517</v>
      </c>
      <c r="D4731" s="32" t="n">
        <f aca="false">IF($A4731="","",$A4731^2)</f>
        <v>545982.446289063</v>
      </c>
      <c r="E4731" s="32" t="n">
        <f aca="false">IF($A4731="","",IF($C4731&lt;=0,"",1/$C4731^2))</f>
        <v>0.206105698733516</v>
      </c>
      <c r="F4731" s="33" t="n">
        <f aca="false">IF(OR(ROW()-設定!$B$30&lt;2,ROW()+設定!$B$30&gt;13701,N($A4731)&lt;=0,N(INDEX($A$2:$A$13701,MIN(13700,MAX(1,ROW()-1+設定!$B$30))))&lt;=0,$A4731&lt;設定!$B$28,$A4731&gt;設定!$B$29),0,IF(AND($C4731&gt;=MAX(INDEX($C$1:$C$13701,MAX(1,ROW()-設定!$B$24)):INDEX($C$1:$C$13701,MAX(1,ROW()-1))),$C4731&gt;MAX(INDEX($C$1:$C$13701,MIN(13701,ROW()+1)):INDEX($C$1:$C$13701,MIN(13701,ROW()+設定!$B$24))),$C4731&gt;=設定!$B$32,$C4731&gt;=MAX(MIN(INDEX($C$1:$C$13701,MAX(1,ROW()-設定!$B$26)):INDEX($C$1:$C$13701,MAX(1,ROW()-1))),MIN(INDEX($C$1:$C$13701,MIN(13701,ROW()+1)):INDEX($C$1:$C$13701,MIN(13701,ROW()+設定!$B$26))))*10^(設定!$B$27/20)),1,0))</f>
        <v>0</v>
      </c>
      <c r="G4731" s="33" t="n">
        <f aca="false">$G4730+IF($F4731=1,1,0)</f>
        <v>2</v>
      </c>
      <c r="H4731" s="0" t="str">
        <f aca="false">IF($F4731=1,$G4731,"")</f>
        <v/>
      </c>
    </row>
    <row r="4732" customFormat="false" ht="15" hidden="false" customHeight="false" outlineLevel="0" collapsed="false">
      <c r="A4732" s="30" t="n">
        <v>739.0625</v>
      </c>
      <c r="B4732" s="31" t="n">
        <v>6.9935</v>
      </c>
      <c r="C4732" s="32" t="n">
        <f aca="false">IF($A4732="","",IF(設定!$B$21="dB",10^($B4732/20),ABS($B4732)))</f>
        <v>2.23704644034412</v>
      </c>
      <c r="D4732" s="32" t="n">
        <f aca="false">IF($A4732="","",$A4732^2)</f>
        <v>546213.37890625</v>
      </c>
      <c r="E4732" s="32" t="n">
        <f aca="false">IF($A4732="","",IF($C4732&lt;=0,"",1/$C4732^2))</f>
        <v>0.199825082065081</v>
      </c>
      <c r="F4732" s="33" t="n">
        <f aca="false">IF(OR(ROW()-設定!$B$30&lt;2,ROW()+設定!$B$30&gt;13701,N($A4732)&lt;=0,N(INDEX($A$2:$A$13701,MIN(13700,MAX(1,ROW()-1+設定!$B$30))))&lt;=0,$A4732&lt;設定!$B$28,$A4732&gt;設定!$B$29),0,IF(AND($C4732&gt;=MAX(INDEX($C$1:$C$13701,MAX(1,ROW()-設定!$B$24)):INDEX($C$1:$C$13701,MAX(1,ROW()-1))),$C4732&gt;MAX(INDEX($C$1:$C$13701,MIN(13701,ROW()+1)):INDEX($C$1:$C$13701,MIN(13701,ROW()+設定!$B$24))),$C4732&gt;=設定!$B$32,$C4732&gt;=MAX(MIN(INDEX($C$1:$C$13701,MAX(1,ROW()-設定!$B$26)):INDEX($C$1:$C$13701,MAX(1,ROW()-1))),MIN(INDEX($C$1:$C$13701,MIN(13701,ROW()+1)):INDEX($C$1:$C$13701,MIN(13701,ROW()+設定!$B$26))))*10^(設定!$B$27/20)),1,0))</f>
        <v>0</v>
      </c>
      <c r="G4732" s="33" t="n">
        <f aca="false">$G4731+IF($F4732=1,1,0)</f>
        <v>2</v>
      </c>
      <c r="H4732" s="0" t="str">
        <f aca="false">IF($F4732=1,$G4732,"")</f>
        <v/>
      </c>
    </row>
    <row r="4733" customFormat="false" ht="15" hidden="false" customHeight="false" outlineLevel="0" collapsed="false">
      <c r="A4733" s="30" t="n">
        <v>739.21875</v>
      </c>
      <c r="B4733" s="31" t="n">
        <v>6.833</v>
      </c>
      <c r="C4733" s="32" t="n">
        <f aca="false">IF($A4733="","",IF(設定!$B$21="dB",10^($B4733/20),ABS($B4733)))</f>
        <v>2.19608932054606</v>
      </c>
      <c r="D4733" s="32" t="n">
        <f aca="false">IF($A4733="","",$A4733^2)</f>
        <v>546444.360351563</v>
      </c>
      <c r="E4733" s="32" t="n">
        <f aca="false">IF($A4733="","",IF($C4733&lt;=0,"",1/$C4733^2))</f>
        <v>0.207348071290468</v>
      </c>
      <c r="F4733" s="33" t="n">
        <f aca="false">IF(OR(ROW()-設定!$B$30&lt;2,ROW()+設定!$B$30&gt;13701,N($A4733)&lt;=0,N(INDEX($A$2:$A$13701,MIN(13700,MAX(1,ROW()-1+設定!$B$30))))&lt;=0,$A4733&lt;設定!$B$28,$A4733&gt;設定!$B$29),0,IF(AND($C4733&gt;=MAX(INDEX($C$1:$C$13701,MAX(1,ROW()-設定!$B$24)):INDEX($C$1:$C$13701,MAX(1,ROW()-1))),$C4733&gt;MAX(INDEX($C$1:$C$13701,MIN(13701,ROW()+1)):INDEX($C$1:$C$13701,MIN(13701,ROW()+設定!$B$24))),$C4733&gt;=設定!$B$32,$C4733&gt;=MAX(MIN(INDEX($C$1:$C$13701,MAX(1,ROW()-設定!$B$26)):INDEX($C$1:$C$13701,MAX(1,ROW()-1))),MIN(INDEX($C$1:$C$13701,MIN(13701,ROW()+1)):INDEX($C$1:$C$13701,MIN(13701,ROW()+設定!$B$26))))*10^(設定!$B$27/20)),1,0))</f>
        <v>0</v>
      </c>
      <c r="G4733" s="33" t="n">
        <f aca="false">$G4732+IF($F4733=1,1,0)</f>
        <v>2</v>
      </c>
      <c r="H4733" s="0" t="str">
        <f aca="false">IF($F4733=1,$G4733,"")</f>
        <v/>
      </c>
    </row>
    <row r="4734" customFormat="false" ht="15" hidden="false" customHeight="false" outlineLevel="0" collapsed="false">
      <c r="A4734" s="30" t="n">
        <v>739.375</v>
      </c>
      <c r="B4734" s="31" t="n">
        <v>6.9588</v>
      </c>
      <c r="C4734" s="32" t="n">
        <f aca="false">IF($A4734="","",IF(設定!$B$21="dB",10^($B4734/20),ABS($B4734)))</f>
        <v>2.22812730084288</v>
      </c>
      <c r="D4734" s="32" t="n">
        <f aca="false">IF($A4734="","",$A4734^2)</f>
        <v>546675.390625</v>
      </c>
      <c r="E4734" s="32" t="n">
        <f aca="false">IF($A4734="","",IF($C4734&lt;=0,"",1/$C4734^2))</f>
        <v>0.20142807393134</v>
      </c>
      <c r="F4734" s="33" t="n">
        <f aca="false">IF(OR(ROW()-設定!$B$30&lt;2,ROW()+設定!$B$30&gt;13701,N($A4734)&lt;=0,N(INDEX($A$2:$A$13701,MIN(13700,MAX(1,ROW()-1+設定!$B$30))))&lt;=0,$A4734&lt;設定!$B$28,$A4734&gt;設定!$B$29),0,IF(AND($C4734&gt;=MAX(INDEX($C$1:$C$13701,MAX(1,ROW()-設定!$B$24)):INDEX($C$1:$C$13701,MAX(1,ROW()-1))),$C4734&gt;MAX(INDEX($C$1:$C$13701,MIN(13701,ROW()+1)):INDEX($C$1:$C$13701,MIN(13701,ROW()+設定!$B$24))),$C4734&gt;=設定!$B$32,$C4734&gt;=MAX(MIN(INDEX($C$1:$C$13701,MAX(1,ROW()-設定!$B$26)):INDEX($C$1:$C$13701,MAX(1,ROW()-1))),MIN(INDEX($C$1:$C$13701,MIN(13701,ROW()+1)):INDEX($C$1:$C$13701,MIN(13701,ROW()+設定!$B$26))))*10^(設定!$B$27/20)),1,0))</f>
        <v>0</v>
      </c>
      <c r="G4734" s="33" t="n">
        <f aca="false">$G4733+IF($F4734=1,1,0)</f>
        <v>2</v>
      </c>
      <c r="H4734" s="0" t="str">
        <f aca="false">IF($F4734=1,$G4734,"")</f>
        <v/>
      </c>
    </row>
    <row r="4735" customFormat="false" ht="15" hidden="false" customHeight="false" outlineLevel="0" collapsed="false">
      <c r="A4735" s="30" t="n">
        <v>739.53125</v>
      </c>
      <c r="B4735" s="31" t="n">
        <v>6.7693</v>
      </c>
      <c r="C4735" s="32" t="n">
        <f aca="false">IF($A4735="","",IF(設定!$B$21="dB",10^($B4735/20),ABS($B4735)))</f>
        <v>2.1800426994225</v>
      </c>
      <c r="D4735" s="32" t="n">
        <f aca="false">IF($A4735="","",$A4735^2)</f>
        <v>546906.469726563</v>
      </c>
      <c r="E4735" s="32" t="n">
        <f aca="false">IF($A4735="","",IF($C4735&lt;=0,"",1/$C4735^2))</f>
        <v>0.21041175561165</v>
      </c>
      <c r="F4735" s="33" t="n">
        <f aca="false">IF(OR(ROW()-設定!$B$30&lt;2,ROW()+設定!$B$30&gt;13701,N($A4735)&lt;=0,N(INDEX($A$2:$A$13701,MIN(13700,MAX(1,ROW()-1+設定!$B$30))))&lt;=0,$A4735&lt;設定!$B$28,$A4735&gt;設定!$B$29),0,IF(AND($C4735&gt;=MAX(INDEX($C$1:$C$13701,MAX(1,ROW()-設定!$B$24)):INDEX($C$1:$C$13701,MAX(1,ROW()-1))),$C4735&gt;MAX(INDEX($C$1:$C$13701,MIN(13701,ROW()+1)):INDEX($C$1:$C$13701,MIN(13701,ROW()+設定!$B$24))),$C4735&gt;=設定!$B$32,$C4735&gt;=MAX(MIN(INDEX($C$1:$C$13701,MAX(1,ROW()-設定!$B$26)):INDEX($C$1:$C$13701,MAX(1,ROW()-1))),MIN(INDEX($C$1:$C$13701,MIN(13701,ROW()+1)):INDEX($C$1:$C$13701,MIN(13701,ROW()+設定!$B$26))))*10^(設定!$B$27/20)),1,0))</f>
        <v>0</v>
      </c>
      <c r="G4735" s="33" t="n">
        <f aca="false">$G4734+IF($F4735=1,1,0)</f>
        <v>2</v>
      </c>
      <c r="H4735" s="0" t="str">
        <f aca="false">IF($F4735=1,$G4735,"")</f>
        <v/>
      </c>
    </row>
    <row r="4736" customFormat="false" ht="15" hidden="false" customHeight="false" outlineLevel="0" collapsed="false">
      <c r="A4736" s="30" t="n">
        <v>739.6875</v>
      </c>
      <c r="B4736" s="31" t="n">
        <v>6.8841</v>
      </c>
      <c r="C4736" s="32" t="n">
        <f aca="false">IF($A4736="","",IF(設定!$B$21="dB",10^($B4736/20),ABS($B4736)))</f>
        <v>2.2090472233935</v>
      </c>
      <c r="D4736" s="32" t="n">
        <f aca="false">IF($A4736="","",$A4736^2)</f>
        <v>547137.59765625</v>
      </c>
      <c r="E4736" s="32" t="n">
        <f aca="false">IF($A4736="","",IF($C4736&lt;=0,"",1/$C4736^2))</f>
        <v>0.204922667264912</v>
      </c>
      <c r="F4736" s="33" t="n">
        <f aca="false">IF(OR(ROW()-設定!$B$30&lt;2,ROW()+設定!$B$30&gt;13701,N($A4736)&lt;=0,N(INDEX($A$2:$A$13701,MIN(13700,MAX(1,ROW()-1+設定!$B$30))))&lt;=0,$A4736&lt;設定!$B$28,$A4736&gt;設定!$B$29),0,IF(AND($C4736&gt;=MAX(INDEX($C$1:$C$13701,MAX(1,ROW()-設定!$B$24)):INDEX($C$1:$C$13701,MAX(1,ROW()-1))),$C4736&gt;MAX(INDEX($C$1:$C$13701,MIN(13701,ROW()+1)):INDEX($C$1:$C$13701,MIN(13701,ROW()+設定!$B$24))),$C4736&gt;=設定!$B$32,$C4736&gt;=MAX(MIN(INDEX($C$1:$C$13701,MAX(1,ROW()-設定!$B$26)):INDEX($C$1:$C$13701,MAX(1,ROW()-1))),MIN(INDEX($C$1:$C$13701,MIN(13701,ROW()+1)):INDEX($C$1:$C$13701,MIN(13701,ROW()+設定!$B$26))))*10^(設定!$B$27/20)),1,0))</f>
        <v>0</v>
      </c>
      <c r="G4736" s="33" t="n">
        <f aca="false">$G4735+IF($F4736=1,1,0)</f>
        <v>2</v>
      </c>
      <c r="H4736" s="0" t="str">
        <f aca="false">IF($F4736=1,$G4736,"")</f>
        <v/>
      </c>
    </row>
    <row r="4737" customFormat="false" ht="15" hidden="false" customHeight="false" outlineLevel="0" collapsed="false">
      <c r="A4737" s="30" t="n">
        <v>739.84375</v>
      </c>
      <c r="B4737" s="31" t="n">
        <v>7.0811</v>
      </c>
      <c r="C4737" s="32" t="n">
        <f aca="false">IF($A4737="","",IF(設定!$B$21="dB",10^($B4737/20),ABS($B4737)))</f>
        <v>2.2597219282122</v>
      </c>
      <c r="D4737" s="32" t="n">
        <f aca="false">IF($A4737="","",$A4737^2)</f>
        <v>547368.774414063</v>
      </c>
      <c r="E4737" s="32" t="n">
        <f aca="false">IF($A4737="","",IF($C4737&lt;=0,"",1/$C4737^2))</f>
        <v>0.195834859161362</v>
      </c>
      <c r="F4737" s="33" t="n">
        <f aca="false">IF(OR(ROW()-設定!$B$30&lt;2,ROW()+設定!$B$30&gt;13701,N($A4737)&lt;=0,N(INDEX($A$2:$A$13701,MIN(13700,MAX(1,ROW()-1+設定!$B$30))))&lt;=0,$A4737&lt;設定!$B$28,$A4737&gt;設定!$B$29),0,IF(AND($C4737&gt;=MAX(INDEX($C$1:$C$13701,MAX(1,ROW()-設定!$B$24)):INDEX($C$1:$C$13701,MAX(1,ROW()-1))),$C4737&gt;MAX(INDEX($C$1:$C$13701,MIN(13701,ROW()+1)):INDEX($C$1:$C$13701,MIN(13701,ROW()+設定!$B$24))),$C4737&gt;=設定!$B$32,$C4737&gt;=MAX(MIN(INDEX($C$1:$C$13701,MAX(1,ROW()-設定!$B$26)):INDEX($C$1:$C$13701,MAX(1,ROW()-1))),MIN(INDEX($C$1:$C$13701,MIN(13701,ROW()+1)):INDEX($C$1:$C$13701,MIN(13701,ROW()+設定!$B$26))))*10^(設定!$B$27/20)),1,0))</f>
        <v>0</v>
      </c>
      <c r="G4737" s="33" t="n">
        <f aca="false">$G4736+IF($F4737=1,1,0)</f>
        <v>2</v>
      </c>
      <c r="H4737" s="0" t="str">
        <f aca="false">IF($F4737=1,$G4737,"")</f>
        <v/>
      </c>
    </row>
    <row r="4738" customFormat="false" ht="15" hidden="false" customHeight="false" outlineLevel="0" collapsed="false">
      <c r="A4738" s="30" t="n">
        <v>740</v>
      </c>
      <c r="B4738" s="31" t="n">
        <v>7.1505</v>
      </c>
      <c r="C4738" s="32" t="n">
        <f aca="false">IF($A4738="","",IF(設定!$B$21="dB",10^($B4738/20),ABS($B4738)))</f>
        <v>2.27784936163296</v>
      </c>
      <c r="D4738" s="32" t="n">
        <f aca="false">IF($A4738="","",$A4738^2)</f>
        <v>547600</v>
      </c>
      <c r="E4738" s="32" t="n">
        <f aca="false">IF($A4738="","",IF($C4738&lt;=0,"",1/$C4738^2))</f>
        <v>0.19273030114583</v>
      </c>
      <c r="F4738" s="33" t="n">
        <f aca="false">IF(OR(ROW()-設定!$B$30&lt;2,ROW()+設定!$B$30&gt;13701,N($A4738)&lt;=0,N(INDEX($A$2:$A$13701,MIN(13700,MAX(1,ROW()-1+設定!$B$30))))&lt;=0,$A4738&lt;設定!$B$28,$A4738&gt;設定!$B$29),0,IF(AND($C4738&gt;=MAX(INDEX($C$1:$C$13701,MAX(1,ROW()-設定!$B$24)):INDEX($C$1:$C$13701,MAX(1,ROW()-1))),$C4738&gt;MAX(INDEX($C$1:$C$13701,MIN(13701,ROW()+1)):INDEX($C$1:$C$13701,MIN(13701,ROW()+設定!$B$24))),$C4738&gt;=設定!$B$32,$C4738&gt;=MAX(MIN(INDEX($C$1:$C$13701,MAX(1,ROW()-設定!$B$26)):INDEX($C$1:$C$13701,MAX(1,ROW()-1))),MIN(INDEX($C$1:$C$13701,MIN(13701,ROW()+1)):INDEX($C$1:$C$13701,MIN(13701,ROW()+設定!$B$26))))*10^(設定!$B$27/20)),1,0))</f>
        <v>0</v>
      </c>
      <c r="G4738" s="33" t="n">
        <f aca="false">$G4737+IF($F4738=1,1,0)</f>
        <v>2</v>
      </c>
      <c r="H4738" s="0" t="str">
        <f aca="false">IF($F4738=1,$G4738,"")</f>
        <v/>
      </c>
    </row>
    <row r="4739" customFormat="false" ht="15" hidden="false" customHeight="false" outlineLevel="0" collapsed="false">
      <c r="A4739" s="30" t="n">
        <v>740.15625</v>
      </c>
      <c r="B4739" s="31" t="n">
        <v>6.9553</v>
      </c>
      <c r="C4739" s="32" t="n">
        <f aca="false">IF($A4739="","",IF(設定!$B$21="dB",10^($B4739/20),ABS($B4739)))</f>
        <v>2.22722965248587</v>
      </c>
      <c r="D4739" s="32" t="n">
        <f aca="false">IF($A4739="","",$A4739^2)</f>
        <v>547831.274414063</v>
      </c>
      <c r="E4739" s="32" t="n">
        <f aca="false">IF($A4739="","",IF($C4739&lt;=0,"",1/$C4739^2))</f>
        <v>0.201590471209043</v>
      </c>
      <c r="F4739" s="33" t="n">
        <f aca="false">IF(OR(ROW()-設定!$B$30&lt;2,ROW()+設定!$B$30&gt;13701,N($A4739)&lt;=0,N(INDEX($A$2:$A$13701,MIN(13700,MAX(1,ROW()-1+設定!$B$30))))&lt;=0,$A4739&lt;設定!$B$28,$A4739&gt;設定!$B$29),0,IF(AND($C4739&gt;=MAX(INDEX($C$1:$C$13701,MAX(1,ROW()-設定!$B$24)):INDEX($C$1:$C$13701,MAX(1,ROW()-1))),$C4739&gt;MAX(INDEX($C$1:$C$13701,MIN(13701,ROW()+1)):INDEX($C$1:$C$13701,MIN(13701,ROW()+設定!$B$24))),$C4739&gt;=設定!$B$32,$C4739&gt;=MAX(MIN(INDEX($C$1:$C$13701,MAX(1,ROW()-設定!$B$26)):INDEX($C$1:$C$13701,MAX(1,ROW()-1))),MIN(INDEX($C$1:$C$13701,MIN(13701,ROW()+1)):INDEX($C$1:$C$13701,MIN(13701,ROW()+設定!$B$26))))*10^(設定!$B$27/20)),1,0))</f>
        <v>0</v>
      </c>
      <c r="G4739" s="33" t="n">
        <f aca="false">$G4738+IF($F4739=1,1,0)</f>
        <v>2</v>
      </c>
      <c r="H4739" s="0" t="str">
        <f aca="false">IF($F4739=1,$G4739,"")</f>
        <v/>
      </c>
    </row>
    <row r="4740" customFormat="false" ht="15" hidden="false" customHeight="false" outlineLevel="0" collapsed="false">
      <c r="A4740" s="30" t="n">
        <v>740.3125</v>
      </c>
      <c r="B4740" s="31" t="n">
        <v>7.0149</v>
      </c>
      <c r="C4740" s="32" t="n">
        <f aca="false">IF($A4740="","",IF(設定!$B$21="dB",10^($B4740/20),ABS($B4740)))</f>
        <v>2.24256479459049</v>
      </c>
      <c r="D4740" s="32" t="n">
        <f aca="false">IF($A4740="","",$A4740^2)</f>
        <v>548062.59765625</v>
      </c>
      <c r="E4740" s="32" t="n">
        <f aca="false">IF($A4740="","",IF($C4740&lt;=0,"",1/$C4740^2))</f>
        <v>0.198842859513005</v>
      </c>
      <c r="F4740" s="33" t="n">
        <f aca="false">IF(OR(ROW()-設定!$B$30&lt;2,ROW()+設定!$B$30&gt;13701,N($A4740)&lt;=0,N(INDEX($A$2:$A$13701,MIN(13700,MAX(1,ROW()-1+設定!$B$30))))&lt;=0,$A4740&lt;設定!$B$28,$A4740&gt;設定!$B$29),0,IF(AND($C4740&gt;=MAX(INDEX($C$1:$C$13701,MAX(1,ROW()-設定!$B$24)):INDEX($C$1:$C$13701,MAX(1,ROW()-1))),$C4740&gt;MAX(INDEX($C$1:$C$13701,MIN(13701,ROW()+1)):INDEX($C$1:$C$13701,MIN(13701,ROW()+設定!$B$24))),$C4740&gt;=設定!$B$32,$C4740&gt;=MAX(MIN(INDEX($C$1:$C$13701,MAX(1,ROW()-設定!$B$26)):INDEX($C$1:$C$13701,MAX(1,ROW()-1))),MIN(INDEX($C$1:$C$13701,MIN(13701,ROW()+1)):INDEX($C$1:$C$13701,MIN(13701,ROW()+設定!$B$26))))*10^(設定!$B$27/20)),1,0))</f>
        <v>0</v>
      </c>
      <c r="G4740" s="33" t="n">
        <f aca="false">$G4739+IF($F4740=1,1,0)</f>
        <v>2</v>
      </c>
      <c r="H4740" s="0" t="str">
        <f aca="false">IF($F4740=1,$G4740,"")</f>
        <v/>
      </c>
    </row>
    <row r="4741" customFormat="false" ht="15" hidden="false" customHeight="false" outlineLevel="0" collapsed="false">
      <c r="A4741" s="30" t="n">
        <v>740.46875</v>
      </c>
      <c r="B4741" s="31" t="n">
        <v>7.1996</v>
      </c>
      <c r="C4741" s="32" t="n">
        <f aca="false">IF($A4741="","",IF(設定!$B$21="dB",10^($B4741/20),ABS($B4741)))</f>
        <v>2.29076215684278</v>
      </c>
      <c r="D4741" s="32" t="n">
        <f aca="false">IF($A4741="","",$A4741^2)</f>
        <v>548293.969726563</v>
      </c>
      <c r="E4741" s="32" t="n">
        <f aca="false">IF($A4741="","",IF($C4741&lt;=0,"",1/$C4741^2))</f>
        <v>0.190563622546332</v>
      </c>
      <c r="F4741" s="33" t="n">
        <f aca="false">IF(OR(ROW()-設定!$B$30&lt;2,ROW()+設定!$B$30&gt;13701,N($A4741)&lt;=0,N(INDEX($A$2:$A$13701,MIN(13700,MAX(1,ROW()-1+設定!$B$30))))&lt;=0,$A4741&lt;設定!$B$28,$A4741&gt;設定!$B$29),0,IF(AND($C4741&gt;=MAX(INDEX($C$1:$C$13701,MAX(1,ROW()-設定!$B$24)):INDEX($C$1:$C$13701,MAX(1,ROW()-1))),$C4741&gt;MAX(INDEX($C$1:$C$13701,MIN(13701,ROW()+1)):INDEX($C$1:$C$13701,MIN(13701,ROW()+設定!$B$24))),$C4741&gt;=設定!$B$32,$C4741&gt;=MAX(MIN(INDEX($C$1:$C$13701,MAX(1,ROW()-設定!$B$26)):INDEX($C$1:$C$13701,MAX(1,ROW()-1))),MIN(INDEX($C$1:$C$13701,MIN(13701,ROW()+1)):INDEX($C$1:$C$13701,MIN(13701,ROW()+設定!$B$26))))*10^(設定!$B$27/20)),1,0))</f>
        <v>0</v>
      </c>
      <c r="G4741" s="33" t="n">
        <f aca="false">$G4740+IF($F4741=1,1,0)</f>
        <v>2</v>
      </c>
      <c r="H4741" s="0" t="str">
        <f aca="false">IF($F4741=1,$G4741,"")</f>
        <v/>
      </c>
    </row>
    <row r="4742" customFormat="false" ht="15" hidden="false" customHeight="false" outlineLevel="0" collapsed="false">
      <c r="A4742" s="30" t="n">
        <v>740.625</v>
      </c>
      <c r="B4742" s="31" t="n">
        <v>7.095</v>
      </c>
      <c r="C4742" s="32" t="n">
        <f aca="false">IF($A4742="","",IF(設定!$B$21="dB",10^($B4742/20),ABS($B4742)))</f>
        <v>2.26334104868122</v>
      </c>
      <c r="D4742" s="32" t="n">
        <f aca="false">IF($A4742="","",$A4742^2)</f>
        <v>548525.390625</v>
      </c>
      <c r="E4742" s="32" t="n">
        <f aca="false">IF($A4742="","",IF($C4742&lt;=0,"",1/$C4742^2))</f>
        <v>0.195209073404331</v>
      </c>
      <c r="F4742" s="33" t="n">
        <f aca="false">IF(OR(ROW()-設定!$B$30&lt;2,ROW()+設定!$B$30&gt;13701,N($A4742)&lt;=0,N(INDEX($A$2:$A$13701,MIN(13700,MAX(1,ROW()-1+設定!$B$30))))&lt;=0,$A4742&lt;設定!$B$28,$A4742&gt;設定!$B$29),0,IF(AND($C4742&gt;=MAX(INDEX($C$1:$C$13701,MAX(1,ROW()-設定!$B$24)):INDEX($C$1:$C$13701,MAX(1,ROW()-1))),$C4742&gt;MAX(INDEX($C$1:$C$13701,MIN(13701,ROW()+1)):INDEX($C$1:$C$13701,MIN(13701,ROW()+設定!$B$24))),$C4742&gt;=設定!$B$32,$C4742&gt;=MAX(MIN(INDEX($C$1:$C$13701,MAX(1,ROW()-設定!$B$26)):INDEX($C$1:$C$13701,MAX(1,ROW()-1))),MIN(INDEX($C$1:$C$13701,MIN(13701,ROW()+1)):INDEX($C$1:$C$13701,MIN(13701,ROW()+設定!$B$26))))*10^(設定!$B$27/20)),1,0))</f>
        <v>0</v>
      </c>
      <c r="G4742" s="33" t="n">
        <f aca="false">$G4741+IF($F4742=1,1,0)</f>
        <v>2</v>
      </c>
      <c r="H4742" s="0" t="str">
        <f aca="false">IF($F4742=1,$G4742,"")</f>
        <v/>
      </c>
    </row>
    <row r="4743" customFormat="false" ht="15" hidden="false" customHeight="false" outlineLevel="0" collapsed="false">
      <c r="A4743" s="30" t="n">
        <v>740.78125</v>
      </c>
      <c r="B4743" s="31" t="n">
        <v>7.0993</v>
      </c>
      <c r="C4743" s="32" t="n">
        <f aca="false">IF($A4743="","",IF(設定!$B$21="dB",10^($B4743/20),ABS($B4743)))</f>
        <v>2.26446180617927</v>
      </c>
      <c r="D4743" s="32" t="n">
        <f aca="false">IF($A4743="","",$A4743^2)</f>
        <v>548756.860351563</v>
      </c>
      <c r="E4743" s="32" t="n">
        <f aca="false">IF($A4743="","",IF($C4743&lt;=0,"",1/$C4743^2))</f>
        <v>0.195015890290484</v>
      </c>
      <c r="F4743" s="33" t="n">
        <f aca="false">IF(OR(ROW()-設定!$B$30&lt;2,ROW()+設定!$B$30&gt;13701,N($A4743)&lt;=0,N(INDEX($A$2:$A$13701,MIN(13700,MAX(1,ROW()-1+設定!$B$30))))&lt;=0,$A4743&lt;設定!$B$28,$A4743&gt;設定!$B$29),0,IF(AND($C4743&gt;=MAX(INDEX($C$1:$C$13701,MAX(1,ROW()-設定!$B$24)):INDEX($C$1:$C$13701,MAX(1,ROW()-1))),$C4743&gt;MAX(INDEX($C$1:$C$13701,MIN(13701,ROW()+1)):INDEX($C$1:$C$13701,MIN(13701,ROW()+設定!$B$24))),$C4743&gt;=設定!$B$32,$C4743&gt;=MAX(MIN(INDEX($C$1:$C$13701,MAX(1,ROW()-設定!$B$26)):INDEX($C$1:$C$13701,MAX(1,ROW()-1))),MIN(INDEX($C$1:$C$13701,MIN(13701,ROW()+1)):INDEX($C$1:$C$13701,MIN(13701,ROW()+設定!$B$26))))*10^(設定!$B$27/20)),1,0))</f>
        <v>0</v>
      </c>
      <c r="G4743" s="33" t="n">
        <f aca="false">$G4742+IF($F4743=1,1,0)</f>
        <v>2</v>
      </c>
      <c r="H4743" s="0" t="str">
        <f aca="false">IF($F4743=1,$G4743,"")</f>
        <v/>
      </c>
    </row>
    <row r="4744" customFormat="false" ht="15" hidden="false" customHeight="false" outlineLevel="0" collapsed="false">
      <c r="A4744" s="30" t="n">
        <v>740.9375</v>
      </c>
      <c r="B4744" s="31" t="n">
        <v>7.2289</v>
      </c>
      <c r="C4744" s="32" t="n">
        <f aca="false">IF($A4744="","",IF(設定!$B$21="dB",10^($B4744/20),ABS($B4744)))</f>
        <v>2.29850260345057</v>
      </c>
      <c r="D4744" s="32" t="n">
        <f aca="false">IF($A4744="","",$A4744^2)</f>
        <v>548988.37890625</v>
      </c>
      <c r="E4744" s="32" t="n">
        <f aca="false">IF($A4744="","",IF($C4744&lt;=0,"",1/$C4744^2))</f>
        <v>0.189282298039261</v>
      </c>
      <c r="F4744" s="33" t="n">
        <f aca="false">IF(OR(ROW()-設定!$B$30&lt;2,ROW()+設定!$B$30&gt;13701,N($A4744)&lt;=0,N(INDEX($A$2:$A$13701,MIN(13700,MAX(1,ROW()-1+設定!$B$30))))&lt;=0,$A4744&lt;設定!$B$28,$A4744&gt;設定!$B$29),0,IF(AND($C4744&gt;=MAX(INDEX($C$1:$C$13701,MAX(1,ROW()-設定!$B$24)):INDEX($C$1:$C$13701,MAX(1,ROW()-1))),$C4744&gt;MAX(INDEX($C$1:$C$13701,MIN(13701,ROW()+1)):INDEX($C$1:$C$13701,MIN(13701,ROW()+設定!$B$24))),$C4744&gt;=設定!$B$32,$C4744&gt;=MAX(MIN(INDEX($C$1:$C$13701,MAX(1,ROW()-設定!$B$26)):INDEX($C$1:$C$13701,MAX(1,ROW()-1))),MIN(INDEX($C$1:$C$13701,MIN(13701,ROW()+1)):INDEX($C$1:$C$13701,MIN(13701,ROW()+設定!$B$26))))*10^(設定!$B$27/20)),1,0))</f>
        <v>0</v>
      </c>
      <c r="G4744" s="33" t="n">
        <f aca="false">$G4743+IF($F4744=1,1,0)</f>
        <v>2</v>
      </c>
      <c r="H4744" s="0" t="str">
        <f aca="false">IF($F4744=1,$G4744,"")</f>
        <v/>
      </c>
    </row>
    <row r="4745" customFormat="false" ht="15" hidden="false" customHeight="false" outlineLevel="0" collapsed="false">
      <c r="A4745" s="30" t="n">
        <v>741.09375</v>
      </c>
      <c r="B4745" s="31" t="n">
        <v>7.2148</v>
      </c>
      <c r="C4745" s="32" t="n">
        <f aca="false">IF($A4745="","",IF(設定!$B$21="dB",10^($B4745/20),ABS($B4745)))</f>
        <v>2.29477441932105</v>
      </c>
      <c r="D4745" s="32" t="n">
        <f aca="false">IF($A4745="","",$A4745^2)</f>
        <v>549219.946289063</v>
      </c>
      <c r="E4745" s="32" t="n">
        <f aca="false">IF($A4745="","",IF($C4745&lt;=0,"",1/$C4745^2))</f>
        <v>0.189897829126986</v>
      </c>
      <c r="F4745" s="33" t="n">
        <f aca="false">IF(OR(ROW()-設定!$B$30&lt;2,ROW()+設定!$B$30&gt;13701,N($A4745)&lt;=0,N(INDEX($A$2:$A$13701,MIN(13700,MAX(1,ROW()-1+設定!$B$30))))&lt;=0,$A4745&lt;設定!$B$28,$A4745&gt;設定!$B$29),0,IF(AND($C4745&gt;=MAX(INDEX($C$1:$C$13701,MAX(1,ROW()-設定!$B$24)):INDEX($C$1:$C$13701,MAX(1,ROW()-1))),$C4745&gt;MAX(INDEX($C$1:$C$13701,MIN(13701,ROW()+1)):INDEX($C$1:$C$13701,MIN(13701,ROW()+設定!$B$24))),$C4745&gt;=設定!$B$32,$C4745&gt;=MAX(MIN(INDEX($C$1:$C$13701,MAX(1,ROW()-設定!$B$26)):INDEX($C$1:$C$13701,MAX(1,ROW()-1))),MIN(INDEX($C$1:$C$13701,MIN(13701,ROW()+1)):INDEX($C$1:$C$13701,MIN(13701,ROW()+設定!$B$26))))*10^(設定!$B$27/20)),1,0))</f>
        <v>0</v>
      </c>
      <c r="G4745" s="33" t="n">
        <f aca="false">$G4744+IF($F4745=1,1,0)</f>
        <v>2</v>
      </c>
      <c r="H4745" s="0" t="str">
        <f aca="false">IF($F4745=1,$G4745,"")</f>
        <v/>
      </c>
    </row>
    <row r="4746" customFormat="false" ht="15" hidden="false" customHeight="false" outlineLevel="0" collapsed="false">
      <c r="A4746" s="30" t="n">
        <v>741.25</v>
      </c>
      <c r="B4746" s="31" t="n">
        <v>7.3305</v>
      </c>
      <c r="C4746" s="32" t="n">
        <f aca="false">IF($A4746="","",IF(設定!$B$21="dB",10^($B4746/20),ABS($B4746)))</f>
        <v>2.32554635122942</v>
      </c>
      <c r="D4746" s="32" t="n">
        <f aca="false">IF($A4746="","",$A4746^2)</f>
        <v>549451.5625</v>
      </c>
      <c r="E4746" s="32" t="n">
        <f aca="false">IF($A4746="","",IF($C4746&lt;=0,"",1/$C4746^2))</f>
        <v>0.184905572631565</v>
      </c>
      <c r="F4746" s="33" t="n">
        <f aca="false">IF(OR(ROW()-設定!$B$30&lt;2,ROW()+設定!$B$30&gt;13701,N($A4746)&lt;=0,N(INDEX($A$2:$A$13701,MIN(13700,MAX(1,ROW()-1+設定!$B$30))))&lt;=0,$A4746&lt;設定!$B$28,$A4746&gt;設定!$B$29),0,IF(AND($C4746&gt;=MAX(INDEX($C$1:$C$13701,MAX(1,ROW()-設定!$B$24)):INDEX($C$1:$C$13701,MAX(1,ROW()-1))),$C4746&gt;MAX(INDEX($C$1:$C$13701,MIN(13701,ROW()+1)):INDEX($C$1:$C$13701,MIN(13701,ROW()+設定!$B$24))),$C4746&gt;=設定!$B$32,$C4746&gt;=MAX(MIN(INDEX($C$1:$C$13701,MAX(1,ROW()-設定!$B$26)):INDEX($C$1:$C$13701,MAX(1,ROW()-1))),MIN(INDEX($C$1:$C$13701,MIN(13701,ROW()+1)):INDEX($C$1:$C$13701,MIN(13701,ROW()+設定!$B$26))))*10^(設定!$B$27/20)),1,0))</f>
        <v>0</v>
      </c>
      <c r="G4746" s="33" t="n">
        <f aca="false">$G4745+IF($F4746=1,1,0)</f>
        <v>2</v>
      </c>
      <c r="H4746" s="0" t="str">
        <f aca="false">IF($F4746=1,$G4746,"")</f>
        <v/>
      </c>
    </row>
    <row r="4747" customFormat="false" ht="15" hidden="false" customHeight="false" outlineLevel="0" collapsed="false">
      <c r="A4747" s="30" t="n">
        <v>741.40625</v>
      </c>
      <c r="B4747" s="31" t="n">
        <v>7.3162</v>
      </c>
      <c r="C4747" s="32" t="n">
        <f aca="false">IF($A4747="","",IF(設定!$B$21="dB",10^($B4747/20),ABS($B4747)))</f>
        <v>2.32172084177566</v>
      </c>
      <c r="D4747" s="32" t="n">
        <f aca="false">IF($A4747="","",$A4747^2)</f>
        <v>549683.227539063</v>
      </c>
      <c r="E4747" s="32" t="n">
        <f aca="false">IF($A4747="","",IF($C4747&lt;=0,"",1/$C4747^2))</f>
        <v>0.18551541405767</v>
      </c>
      <c r="F4747" s="33" t="n">
        <f aca="false">IF(OR(ROW()-設定!$B$30&lt;2,ROW()+設定!$B$30&gt;13701,N($A4747)&lt;=0,N(INDEX($A$2:$A$13701,MIN(13700,MAX(1,ROW()-1+設定!$B$30))))&lt;=0,$A4747&lt;設定!$B$28,$A4747&gt;設定!$B$29),0,IF(AND($C4747&gt;=MAX(INDEX($C$1:$C$13701,MAX(1,ROW()-設定!$B$24)):INDEX($C$1:$C$13701,MAX(1,ROW()-1))),$C4747&gt;MAX(INDEX($C$1:$C$13701,MIN(13701,ROW()+1)):INDEX($C$1:$C$13701,MIN(13701,ROW()+設定!$B$24))),$C4747&gt;=設定!$B$32,$C4747&gt;=MAX(MIN(INDEX($C$1:$C$13701,MAX(1,ROW()-設定!$B$26)):INDEX($C$1:$C$13701,MAX(1,ROW()-1))),MIN(INDEX($C$1:$C$13701,MIN(13701,ROW()+1)):INDEX($C$1:$C$13701,MIN(13701,ROW()+設定!$B$26))))*10^(設定!$B$27/20)),1,0))</f>
        <v>0</v>
      </c>
      <c r="G4747" s="33" t="n">
        <f aca="false">$G4746+IF($F4747=1,1,0)</f>
        <v>2</v>
      </c>
      <c r="H4747" s="0" t="str">
        <f aca="false">IF($F4747=1,$G4747,"")</f>
        <v/>
      </c>
    </row>
    <row r="4748" customFormat="false" ht="15" hidden="false" customHeight="false" outlineLevel="0" collapsed="false">
      <c r="A4748" s="30" t="n">
        <v>741.5625</v>
      </c>
      <c r="B4748" s="31" t="n">
        <v>7.1926</v>
      </c>
      <c r="C4748" s="32" t="n">
        <f aca="false">IF($A4748="","",IF(設定!$B$21="dB",10^($B4748/20),ABS($B4748)))</f>
        <v>2.28891676437009</v>
      </c>
      <c r="D4748" s="32" t="n">
        <f aca="false">IF($A4748="","",$A4748^2)</f>
        <v>549914.94140625</v>
      </c>
      <c r="E4748" s="32" t="n">
        <f aca="false">IF($A4748="","",IF($C4748&lt;=0,"",1/$C4748^2))</f>
        <v>0.190871022484442</v>
      </c>
      <c r="F4748" s="33" t="n">
        <f aca="false">IF(OR(ROW()-設定!$B$30&lt;2,ROW()+設定!$B$30&gt;13701,N($A4748)&lt;=0,N(INDEX($A$2:$A$13701,MIN(13700,MAX(1,ROW()-1+設定!$B$30))))&lt;=0,$A4748&lt;設定!$B$28,$A4748&gt;設定!$B$29),0,IF(AND($C4748&gt;=MAX(INDEX($C$1:$C$13701,MAX(1,ROW()-設定!$B$24)):INDEX($C$1:$C$13701,MAX(1,ROW()-1))),$C4748&gt;MAX(INDEX($C$1:$C$13701,MIN(13701,ROW()+1)):INDEX($C$1:$C$13701,MIN(13701,ROW()+設定!$B$24))),$C4748&gt;=設定!$B$32,$C4748&gt;=MAX(MIN(INDEX($C$1:$C$13701,MAX(1,ROW()-設定!$B$26)):INDEX($C$1:$C$13701,MAX(1,ROW()-1))),MIN(INDEX($C$1:$C$13701,MIN(13701,ROW()+1)):INDEX($C$1:$C$13701,MIN(13701,ROW()+設定!$B$26))))*10^(設定!$B$27/20)),1,0))</f>
        <v>0</v>
      </c>
      <c r="G4748" s="33" t="n">
        <f aca="false">$G4747+IF($F4748=1,1,0)</f>
        <v>2</v>
      </c>
      <c r="H4748" s="0" t="str">
        <f aca="false">IF($F4748=1,$G4748,"")</f>
        <v/>
      </c>
    </row>
    <row r="4749" customFormat="false" ht="15" hidden="false" customHeight="false" outlineLevel="0" collapsed="false">
      <c r="A4749" s="30" t="n">
        <v>741.71875</v>
      </c>
      <c r="B4749" s="31" t="n">
        <v>7.2596</v>
      </c>
      <c r="C4749" s="32" t="n">
        <f aca="false">IF($A4749="","",IF(設定!$B$21="dB",10^($B4749/20),ABS($B4749)))</f>
        <v>2.30664096153226</v>
      </c>
      <c r="D4749" s="32" t="n">
        <f aca="false">IF($A4749="","",$A4749^2)</f>
        <v>550146.704101563</v>
      </c>
      <c r="E4749" s="32" t="n">
        <f aca="false">IF($A4749="","",IF($C4749&lt;=0,"",1/$C4749^2))</f>
        <v>0.187948991625017</v>
      </c>
      <c r="F4749" s="33" t="n">
        <f aca="false">IF(OR(ROW()-設定!$B$30&lt;2,ROW()+設定!$B$30&gt;13701,N($A4749)&lt;=0,N(INDEX($A$2:$A$13701,MIN(13700,MAX(1,ROW()-1+設定!$B$30))))&lt;=0,$A4749&lt;設定!$B$28,$A4749&gt;設定!$B$29),0,IF(AND($C4749&gt;=MAX(INDEX($C$1:$C$13701,MAX(1,ROW()-設定!$B$24)):INDEX($C$1:$C$13701,MAX(1,ROW()-1))),$C4749&gt;MAX(INDEX($C$1:$C$13701,MIN(13701,ROW()+1)):INDEX($C$1:$C$13701,MIN(13701,ROW()+設定!$B$24))),$C4749&gt;=設定!$B$32,$C4749&gt;=MAX(MIN(INDEX($C$1:$C$13701,MAX(1,ROW()-設定!$B$26)):INDEX($C$1:$C$13701,MAX(1,ROW()-1))),MIN(INDEX($C$1:$C$13701,MIN(13701,ROW()+1)):INDEX($C$1:$C$13701,MIN(13701,ROW()+設定!$B$26))))*10^(設定!$B$27/20)),1,0))</f>
        <v>0</v>
      </c>
      <c r="G4749" s="33" t="n">
        <f aca="false">$G4748+IF($F4749=1,1,0)</f>
        <v>2</v>
      </c>
      <c r="H4749" s="0" t="str">
        <f aca="false">IF($F4749=1,$G4749,"")</f>
        <v/>
      </c>
    </row>
    <row r="4750" customFormat="false" ht="15" hidden="false" customHeight="false" outlineLevel="0" collapsed="false">
      <c r="A4750" s="30" t="n">
        <v>741.875</v>
      </c>
      <c r="B4750" s="31" t="n">
        <v>7.2846</v>
      </c>
      <c r="C4750" s="32" t="n">
        <f aca="false">IF($A4750="","",IF(設定!$B$21="dB",10^($B4750/20),ABS($B4750)))</f>
        <v>2.3132895714273</v>
      </c>
      <c r="D4750" s="32" t="n">
        <f aca="false">IF($A4750="","",$A4750^2)</f>
        <v>550378.515625</v>
      </c>
      <c r="E4750" s="32" t="n">
        <f aca="false">IF($A4750="","",IF($C4750&lt;=0,"",1/$C4750^2))</f>
        <v>0.186870178312473</v>
      </c>
      <c r="F4750" s="33" t="n">
        <f aca="false">IF(OR(ROW()-設定!$B$30&lt;2,ROW()+設定!$B$30&gt;13701,N($A4750)&lt;=0,N(INDEX($A$2:$A$13701,MIN(13700,MAX(1,ROW()-1+設定!$B$30))))&lt;=0,$A4750&lt;設定!$B$28,$A4750&gt;設定!$B$29),0,IF(AND($C4750&gt;=MAX(INDEX($C$1:$C$13701,MAX(1,ROW()-設定!$B$24)):INDEX($C$1:$C$13701,MAX(1,ROW()-1))),$C4750&gt;MAX(INDEX($C$1:$C$13701,MIN(13701,ROW()+1)):INDEX($C$1:$C$13701,MIN(13701,ROW()+設定!$B$24))),$C4750&gt;=設定!$B$32,$C4750&gt;=MAX(MIN(INDEX($C$1:$C$13701,MAX(1,ROW()-設定!$B$26)):INDEX($C$1:$C$13701,MAX(1,ROW()-1))),MIN(INDEX($C$1:$C$13701,MIN(13701,ROW()+1)):INDEX($C$1:$C$13701,MIN(13701,ROW()+設定!$B$26))))*10^(設定!$B$27/20)),1,0))</f>
        <v>0</v>
      </c>
      <c r="G4750" s="33" t="n">
        <f aca="false">$G4749+IF($F4750=1,1,0)</f>
        <v>2</v>
      </c>
      <c r="H4750" s="0" t="str">
        <f aca="false">IF($F4750=1,$G4750,"")</f>
        <v/>
      </c>
    </row>
    <row r="4751" customFormat="false" ht="15" hidden="false" customHeight="false" outlineLevel="0" collapsed="false">
      <c r="A4751" s="30" t="n">
        <v>742.03125</v>
      </c>
      <c r="B4751" s="31" t="n">
        <v>7.1669</v>
      </c>
      <c r="C4751" s="32" t="n">
        <f aca="false">IF($A4751="","",IF(設定!$B$21="dB",10^($B4751/20),ABS($B4751)))</f>
        <v>2.28215427687888</v>
      </c>
      <c r="D4751" s="32" t="n">
        <f aca="false">IF($A4751="","",$A4751^2)</f>
        <v>550610.375976563</v>
      </c>
      <c r="E4751" s="32" t="n">
        <f aca="false">IF($A4751="","",IF($C4751&lt;=0,"",1/$C4751^2))</f>
        <v>0.192003877797198</v>
      </c>
      <c r="F4751" s="33" t="n">
        <f aca="false">IF(OR(ROW()-設定!$B$30&lt;2,ROW()+設定!$B$30&gt;13701,N($A4751)&lt;=0,N(INDEX($A$2:$A$13701,MIN(13700,MAX(1,ROW()-1+設定!$B$30))))&lt;=0,$A4751&lt;設定!$B$28,$A4751&gt;設定!$B$29),0,IF(AND($C4751&gt;=MAX(INDEX($C$1:$C$13701,MAX(1,ROW()-設定!$B$24)):INDEX($C$1:$C$13701,MAX(1,ROW()-1))),$C4751&gt;MAX(INDEX($C$1:$C$13701,MIN(13701,ROW()+1)):INDEX($C$1:$C$13701,MIN(13701,ROW()+設定!$B$24))),$C4751&gt;=設定!$B$32,$C4751&gt;=MAX(MIN(INDEX($C$1:$C$13701,MAX(1,ROW()-設定!$B$26)):INDEX($C$1:$C$13701,MAX(1,ROW()-1))),MIN(INDEX($C$1:$C$13701,MIN(13701,ROW()+1)):INDEX($C$1:$C$13701,MIN(13701,ROW()+設定!$B$26))))*10^(設定!$B$27/20)),1,0))</f>
        <v>0</v>
      </c>
      <c r="G4751" s="33" t="n">
        <f aca="false">$G4750+IF($F4751=1,1,0)</f>
        <v>2</v>
      </c>
      <c r="H4751" s="0" t="str">
        <f aca="false">IF($F4751=1,$G4751,"")</f>
        <v/>
      </c>
    </row>
    <row r="4752" customFormat="false" ht="15" hidden="false" customHeight="false" outlineLevel="0" collapsed="false">
      <c r="A4752" s="30" t="n">
        <v>742.1875</v>
      </c>
      <c r="B4752" s="31" t="n">
        <v>7.2265</v>
      </c>
      <c r="C4752" s="32" t="n">
        <f aca="false">IF($A4752="","",IF(設定!$B$21="dB",10^($B4752/20),ABS($B4752)))</f>
        <v>2.29786759144505</v>
      </c>
      <c r="D4752" s="32" t="n">
        <f aca="false">IF($A4752="","",$A4752^2)</f>
        <v>550842.28515625</v>
      </c>
      <c r="E4752" s="32" t="n">
        <f aca="false">IF($A4752="","",IF($C4752&lt;=0,"",1/$C4752^2))</f>
        <v>0.189386928210463</v>
      </c>
      <c r="F4752" s="33" t="n">
        <f aca="false">IF(OR(ROW()-設定!$B$30&lt;2,ROW()+設定!$B$30&gt;13701,N($A4752)&lt;=0,N(INDEX($A$2:$A$13701,MIN(13700,MAX(1,ROW()-1+設定!$B$30))))&lt;=0,$A4752&lt;設定!$B$28,$A4752&gt;設定!$B$29),0,IF(AND($C4752&gt;=MAX(INDEX($C$1:$C$13701,MAX(1,ROW()-設定!$B$24)):INDEX($C$1:$C$13701,MAX(1,ROW()-1))),$C4752&gt;MAX(INDEX($C$1:$C$13701,MIN(13701,ROW()+1)):INDEX($C$1:$C$13701,MIN(13701,ROW()+設定!$B$24))),$C4752&gt;=設定!$B$32,$C4752&gt;=MAX(MIN(INDEX($C$1:$C$13701,MAX(1,ROW()-設定!$B$26)):INDEX($C$1:$C$13701,MAX(1,ROW()-1))),MIN(INDEX($C$1:$C$13701,MIN(13701,ROW()+1)):INDEX($C$1:$C$13701,MIN(13701,ROW()+設定!$B$26))))*10^(設定!$B$27/20)),1,0))</f>
        <v>0</v>
      </c>
      <c r="G4752" s="33" t="n">
        <f aca="false">$G4751+IF($F4752=1,1,0)</f>
        <v>2</v>
      </c>
      <c r="H4752" s="0" t="str">
        <f aca="false">IF($F4752=1,$G4752,"")</f>
        <v/>
      </c>
    </row>
    <row r="4753" customFormat="false" ht="15" hidden="false" customHeight="false" outlineLevel="0" collapsed="false">
      <c r="A4753" s="30" t="n">
        <v>742.34375</v>
      </c>
      <c r="B4753" s="31" t="n">
        <v>7.4495</v>
      </c>
      <c r="C4753" s="32" t="n">
        <f aca="false">IF($A4753="","",IF(設定!$B$21="dB",10^($B4753/20),ABS($B4753)))</f>
        <v>2.35762647616549</v>
      </c>
      <c r="D4753" s="32" t="n">
        <f aca="false">IF($A4753="","",$A4753^2)</f>
        <v>551074.243164063</v>
      </c>
      <c r="E4753" s="32" t="n">
        <f aca="false">IF($A4753="","",IF($C4753&lt;=0,"",1/$C4753^2))</f>
        <v>0.17990780297187</v>
      </c>
      <c r="F4753" s="33" t="n">
        <f aca="false">IF(OR(ROW()-設定!$B$30&lt;2,ROW()+設定!$B$30&gt;13701,N($A4753)&lt;=0,N(INDEX($A$2:$A$13701,MIN(13700,MAX(1,ROW()-1+設定!$B$30))))&lt;=0,$A4753&lt;設定!$B$28,$A4753&gt;設定!$B$29),0,IF(AND($C4753&gt;=MAX(INDEX($C$1:$C$13701,MAX(1,ROW()-設定!$B$24)):INDEX($C$1:$C$13701,MAX(1,ROW()-1))),$C4753&gt;MAX(INDEX($C$1:$C$13701,MIN(13701,ROW()+1)):INDEX($C$1:$C$13701,MIN(13701,ROW()+設定!$B$24))),$C4753&gt;=設定!$B$32,$C4753&gt;=MAX(MIN(INDEX($C$1:$C$13701,MAX(1,ROW()-設定!$B$26)):INDEX($C$1:$C$13701,MAX(1,ROW()-1))),MIN(INDEX($C$1:$C$13701,MIN(13701,ROW()+1)):INDEX($C$1:$C$13701,MIN(13701,ROW()+設定!$B$26))))*10^(設定!$B$27/20)),1,0))</f>
        <v>0</v>
      </c>
      <c r="G4753" s="33" t="n">
        <f aca="false">$G4752+IF($F4753=1,1,0)</f>
        <v>2</v>
      </c>
      <c r="H4753" s="0" t="str">
        <f aca="false">IF($F4753=1,$G4753,"")</f>
        <v/>
      </c>
    </row>
    <row r="4754" customFormat="false" ht="15" hidden="false" customHeight="false" outlineLevel="0" collapsed="false">
      <c r="A4754" s="30" t="n">
        <v>742.5</v>
      </c>
      <c r="B4754" s="31" t="n">
        <v>7.1994</v>
      </c>
      <c r="C4754" s="32" t="n">
        <f aca="false">IF($A4754="","",IF(設定!$B$21="dB",10^($B4754/20),ABS($B4754)))</f>
        <v>2.29070941070211</v>
      </c>
      <c r="D4754" s="32" t="n">
        <f aca="false">IF($A4754="","",$A4754^2)</f>
        <v>551306.25</v>
      </c>
      <c r="E4754" s="32" t="n">
        <f aca="false">IF($A4754="","",IF($C4754&lt;=0,"",1/$C4754^2))</f>
        <v>0.190572398527536</v>
      </c>
      <c r="F4754" s="33" t="n">
        <f aca="false">IF(OR(ROW()-設定!$B$30&lt;2,ROW()+設定!$B$30&gt;13701,N($A4754)&lt;=0,N(INDEX($A$2:$A$13701,MIN(13700,MAX(1,ROW()-1+設定!$B$30))))&lt;=0,$A4754&lt;設定!$B$28,$A4754&gt;設定!$B$29),0,IF(AND($C4754&gt;=MAX(INDEX($C$1:$C$13701,MAX(1,ROW()-設定!$B$24)):INDEX($C$1:$C$13701,MAX(1,ROW()-1))),$C4754&gt;MAX(INDEX($C$1:$C$13701,MIN(13701,ROW()+1)):INDEX($C$1:$C$13701,MIN(13701,ROW()+設定!$B$24))),$C4754&gt;=設定!$B$32,$C4754&gt;=MAX(MIN(INDEX($C$1:$C$13701,MAX(1,ROW()-設定!$B$26)):INDEX($C$1:$C$13701,MAX(1,ROW()-1))),MIN(INDEX($C$1:$C$13701,MIN(13701,ROW()+1)):INDEX($C$1:$C$13701,MIN(13701,ROW()+設定!$B$26))))*10^(設定!$B$27/20)),1,0))</f>
        <v>0</v>
      </c>
      <c r="G4754" s="33" t="n">
        <f aca="false">$G4753+IF($F4754=1,1,0)</f>
        <v>2</v>
      </c>
      <c r="H4754" s="0" t="str">
        <f aca="false">IF($F4754=1,$G4754,"")</f>
        <v/>
      </c>
    </row>
    <row r="4755" customFormat="false" ht="15" hidden="false" customHeight="false" outlineLevel="0" collapsed="false">
      <c r="A4755" s="30" t="n">
        <v>742.65625</v>
      </c>
      <c r="B4755" s="31" t="n">
        <v>7.4913</v>
      </c>
      <c r="C4755" s="32" t="n">
        <f aca="false">IF($A4755="","",IF(設定!$B$21="dB",10^($B4755/20),ABS($B4755)))</f>
        <v>2.36899966876802</v>
      </c>
      <c r="D4755" s="32" t="n">
        <f aca="false">IF($A4755="","",$A4755^2)</f>
        <v>551538.305664063</v>
      </c>
      <c r="E4755" s="32" t="n">
        <f aca="false">IF($A4755="","",IF($C4755&lt;=0,"",1/$C4755^2))</f>
        <v>0.178184531705114</v>
      </c>
      <c r="F4755" s="33" t="n">
        <f aca="false">IF(OR(ROW()-設定!$B$30&lt;2,ROW()+設定!$B$30&gt;13701,N($A4755)&lt;=0,N(INDEX($A$2:$A$13701,MIN(13700,MAX(1,ROW()-1+設定!$B$30))))&lt;=0,$A4755&lt;設定!$B$28,$A4755&gt;設定!$B$29),0,IF(AND($C4755&gt;=MAX(INDEX($C$1:$C$13701,MAX(1,ROW()-設定!$B$24)):INDEX($C$1:$C$13701,MAX(1,ROW()-1))),$C4755&gt;MAX(INDEX($C$1:$C$13701,MIN(13701,ROW()+1)):INDEX($C$1:$C$13701,MIN(13701,ROW()+設定!$B$24))),$C4755&gt;=設定!$B$32,$C4755&gt;=MAX(MIN(INDEX($C$1:$C$13701,MAX(1,ROW()-設定!$B$26)):INDEX($C$1:$C$13701,MAX(1,ROW()-1))),MIN(INDEX($C$1:$C$13701,MIN(13701,ROW()+1)):INDEX($C$1:$C$13701,MIN(13701,ROW()+設定!$B$26))))*10^(設定!$B$27/20)),1,0))</f>
        <v>0</v>
      </c>
      <c r="G4755" s="33" t="n">
        <f aca="false">$G4754+IF($F4755=1,1,0)</f>
        <v>2</v>
      </c>
      <c r="H4755" s="0" t="str">
        <f aca="false">IF($F4755=1,$G4755,"")</f>
        <v/>
      </c>
    </row>
    <row r="4756" customFormat="false" ht="15" hidden="false" customHeight="false" outlineLevel="0" collapsed="false">
      <c r="A4756" s="30" t="n">
        <v>742.8125</v>
      </c>
      <c r="B4756" s="31" t="n">
        <v>7.4361</v>
      </c>
      <c r="C4756" s="32" t="n">
        <f aca="false">IF($A4756="","",IF(設定!$B$21="dB",10^($B4756/20),ABS($B4756)))</f>
        <v>2.35399209448696</v>
      </c>
      <c r="D4756" s="32" t="n">
        <f aca="false">IF($A4756="","",$A4756^2)</f>
        <v>551770.41015625</v>
      </c>
      <c r="E4756" s="32" t="n">
        <f aca="false">IF($A4756="","",IF($C4756&lt;=0,"",1/$C4756^2))</f>
        <v>0.180463759276212</v>
      </c>
      <c r="F4756" s="33" t="n">
        <f aca="false">IF(OR(ROW()-設定!$B$30&lt;2,ROW()+設定!$B$30&gt;13701,N($A4756)&lt;=0,N(INDEX($A$2:$A$13701,MIN(13700,MAX(1,ROW()-1+設定!$B$30))))&lt;=0,$A4756&lt;設定!$B$28,$A4756&gt;設定!$B$29),0,IF(AND($C4756&gt;=MAX(INDEX($C$1:$C$13701,MAX(1,ROW()-設定!$B$24)):INDEX($C$1:$C$13701,MAX(1,ROW()-1))),$C4756&gt;MAX(INDEX($C$1:$C$13701,MIN(13701,ROW()+1)):INDEX($C$1:$C$13701,MIN(13701,ROW()+設定!$B$24))),$C4756&gt;=設定!$B$32,$C4756&gt;=MAX(MIN(INDEX($C$1:$C$13701,MAX(1,ROW()-設定!$B$26)):INDEX($C$1:$C$13701,MAX(1,ROW()-1))),MIN(INDEX($C$1:$C$13701,MIN(13701,ROW()+1)):INDEX($C$1:$C$13701,MIN(13701,ROW()+設定!$B$26))))*10^(設定!$B$27/20)),1,0))</f>
        <v>0</v>
      </c>
      <c r="G4756" s="33" t="n">
        <f aca="false">$G4755+IF($F4756=1,1,0)</f>
        <v>2</v>
      </c>
      <c r="H4756" s="0" t="str">
        <f aca="false">IF($F4756=1,$G4756,"")</f>
        <v/>
      </c>
    </row>
    <row r="4757" customFormat="false" ht="15" hidden="false" customHeight="false" outlineLevel="0" collapsed="false">
      <c r="A4757" s="30" t="n">
        <v>742.96875</v>
      </c>
      <c r="B4757" s="31" t="n">
        <v>7.4099</v>
      </c>
      <c r="C4757" s="32" t="n">
        <f aca="false">IF($A4757="","",IF(設定!$B$21="dB",10^($B4757/20),ABS($B4757)))</f>
        <v>2.34690224282033</v>
      </c>
      <c r="D4757" s="32" t="n">
        <f aca="false">IF($A4757="","",$A4757^2)</f>
        <v>552002.563476563</v>
      </c>
      <c r="E4757" s="32" t="n">
        <f aca="false">IF($A4757="","",IF($C4757&lt;=0,"",1/$C4757^2))</f>
        <v>0.181555746704744</v>
      </c>
      <c r="F4757" s="33" t="n">
        <f aca="false">IF(OR(ROW()-設定!$B$30&lt;2,ROW()+設定!$B$30&gt;13701,N($A4757)&lt;=0,N(INDEX($A$2:$A$13701,MIN(13700,MAX(1,ROW()-1+設定!$B$30))))&lt;=0,$A4757&lt;設定!$B$28,$A4757&gt;設定!$B$29),0,IF(AND($C4757&gt;=MAX(INDEX($C$1:$C$13701,MAX(1,ROW()-設定!$B$24)):INDEX($C$1:$C$13701,MAX(1,ROW()-1))),$C4757&gt;MAX(INDEX($C$1:$C$13701,MIN(13701,ROW()+1)):INDEX($C$1:$C$13701,MIN(13701,ROW()+設定!$B$24))),$C4757&gt;=設定!$B$32,$C4757&gt;=MAX(MIN(INDEX($C$1:$C$13701,MAX(1,ROW()-設定!$B$26)):INDEX($C$1:$C$13701,MAX(1,ROW()-1))),MIN(INDEX($C$1:$C$13701,MIN(13701,ROW()+1)):INDEX($C$1:$C$13701,MIN(13701,ROW()+設定!$B$26))))*10^(設定!$B$27/20)),1,0))</f>
        <v>0</v>
      </c>
      <c r="G4757" s="33" t="n">
        <f aca="false">$G4756+IF($F4757=1,1,0)</f>
        <v>2</v>
      </c>
      <c r="H4757" s="0" t="str">
        <f aca="false">IF($F4757=1,$G4757,"")</f>
        <v/>
      </c>
    </row>
    <row r="4758" customFormat="false" ht="15" hidden="false" customHeight="false" outlineLevel="0" collapsed="false">
      <c r="A4758" s="30" t="n">
        <v>743.125</v>
      </c>
      <c r="B4758" s="31" t="n">
        <v>7.4986</v>
      </c>
      <c r="C4758" s="32" t="n">
        <f aca="false">IF($A4758="","",IF(設定!$B$21="dB",10^($B4758/20),ABS($B4758)))</f>
        <v>2.3709915161812</v>
      </c>
      <c r="D4758" s="32" t="n">
        <f aca="false">IF($A4758="","",$A4758^2)</f>
        <v>552234.765625</v>
      </c>
      <c r="E4758" s="32" t="n">
        <f aca="false">IF($A4758="","",IF($C4758&lt;=0,"",1/$C4758^2))</f>
        <v>0.177885275199827</v>
      </c>
      <c r="F4758" s="33" t="n">
        <f aca="false">IF(OR(ROW()-設定!$B$30&lt;2,ROW()+設定!$B$30&gt;13701,N($A4758)&lt;=0,N(INDEX($A$2:$A$13701,MIN(13700,MAX(1,ROW()-1+設定!$B$30))))&lt;=0,$A4758&lt;設定!$B$28,$A4758&gt;設定!$B$29),0,IF(AND($C4758&gt;=MAX(INDEX($C$1:$C$13701,MAX(1,ROW()-設定!$B$24)):INDEX($C$1:$C$13701,MAX(1,ROW()-1))),$C4758&gt;MAX(INDEX($C$1:$C$13701,MIN(13701,ROW()+1)):INDEX($C$1:$C$13701,MIN(13701,ROW()+設定!$B$24))),$C4758&gt;=設定!$B$32,$C4758&gt;=MAX(MIN(INDEX($C$1:$C$13701,MAX(1,ROW()-設定!$B$26)):INDEX($C$1:$C$13701,MAX(1,ROW()-1))),MIN(INDEX($C$1:$C$13701,MIN(13701,ROW()+1)):INDEX($C$1:$C$13701,MIN(13701,ROW()+設定!$B$26))))*10^(設定!$B$27/20)),1,0))</f>
        <v>0</v>
      </c>
      <c r="G4758" s="33" t="n">
        <f aca="false">$G4757+IF($F4758=1,1,0)</f>
        <v>2</v>
      </c>
      <c r="H4758" s="0" t="str">
        <f aca="false">IF($F4758=1,$G4758,"")</f>
        <v/>
      </c>
    </row>
    <row r="4759" customFormat="false" ht="15" hidden="false" customHeight="false" outlineLevel="0" collapsed="false">
      <c r="A4759" s="30" t="n">
        <v>743.28125</v>
      </c>
      <c r="B4759" s="31" t="n">
        <v>7.5118</v>
      </c>
      <c r="C4759" s="32" t="n">
        <f aca="false">IF($A4759="","",IF(設定!$B$21="dB",10^($B4759/20),ABS($B4759)))</f>
        <v>2.37459746589491</v>
      </c>
      <c r="D4759" s="32" t="n">
        <f aca="false">IF($A4759="","",$A4759^2)</f>
        <v>552467.016601563</v>
      </c>
      <c r="E4759" s="32" t="n">
        <f aca="false">IF($A4759="","",IF($C4759&lt;=0,"",1/$C4759^2))</f>
        <v>0.177345429325043</v>
      </c>
      <c r="F4759" s="33" t="n">
        <f aca="false">IF(OR(ROW()-設定!$B$30&lt;2,ROW()+設定!$B$30&gt;13701,N($A4759)&lt;=0,N(INDEX($A$2:$A$13701,MIN(13700,MAX(1,ROW()-1+設定!$B$30))))&lt;=0,$A4759&lt;設定!$B$28,$A4759&gt;設定!$B$29),0,IF(AND($C4759&gt;=MAX(INDEX($C$1:$C$13701,MAX(1,ROW()-設定!$B$24)):INDEX($C$1:$C$13701,MAX(1,ROW()-1))),$C4759&gt;MAX(INDEX($C$1:$C$13701,MIN(13701,ROW()+1)):INDEX($C$1:$C$13701,MIN(13701,ROW()+設定!$B$24))),$C4759&gt;=設定!$B$32,$C4759&gt;=MAX(MIN(INDEX($C$1:$C$13701,MAX(1,ROW()-設定!$B$26)):INDEX($C$1:$C$13701,MAX(1,ROW()-1))),MIN(INDEX($C$1:$C$13701,MIN(13701,ROW()+1)):INDEX($C$1:$C$13701,MIN(13701,ROW()+設定!$B$26))))*10^(設定!$B$27/20)),1,0))</f>
        <v>0</v>
      </c>
      <c r="G4759" s="33" t="n">
        <f aca="false">$G4758+IF($F4759=1,1,0)</f>
        <v>2</v>
      </c>
      <c r="H4759" s="0" t="str">
        <f aca="false">IF($F4759=1,$G4759,"")</f>
        <v/>
      </c>
    </row>
    <row r="4760" customFormat="false" ht="15" hidden="false" customHeight="false" outlineLevel="0" collapsed="false">
      <c r="A4760" s="30" t="n">
        <v>743.4375</v>
      </c>
      <c r="B4760" s="31" t="n">
        <v>7.6062</v>
      </c>
      <c r="C4760" s="32" t="n">
        <f aca="false">IF($A4760="","",IF(設定!$B$21="dB",10^($B4760/20),ABS($B4760)))</f>
        <v>2.40054582052767</v>
      </c>
      <c r="D4760" s="32" t="n">
        <f aca="false">IF($A4760="","",$A4760^2)</f>
        <v>552699.31640625</v>
      </c>
      <c r="E4760" s="32" t="n">
        <f aca="false">IF($A4760="","",IF($C4760&lt;=0,"",1/$C4760^2))</f>
        <v>0.173532170951377</v>
      </c>
      <c r="F4760" s="33" t="n">
        <f aca="false">IF(OR(ROW()-設定!$B$30&lt;2,ROW()+設定!$B$30&gt;13701,N($A4760)&lt;=0,N(INDEX($A$2:$A$13701,MIN(13700,MAX(1,ROW()-1+設定!$B$30))))&lt;=0,$A4760&lt;設定!$B$28,$A4760&gt;設定!$B$29),0,IF(AND($C4760&gt;=MAX(INDEX($C$1:$C$13701,MAX(1,ROW()-設定!$B$24)):INDEX($C$1:$C$13701,MAX(1,ROW()-1))),$C4760&gt;MAX(INDEX($C$1:$C$13701,MIN(13701,ROW()+1)):INDEX($C$1:$C$13701,MIN(13701,ROW()+設定!$B$24))),$C4760&gt;=設定!$B$32,$C4760&gt;=MAX(MIN(INDEX($C$1:$C$13701,MAX(1,ROW()-設定!$B$26)):INDEX($C$1:$C$13701,MAX(1,ROW()-1))),MIN(INDEX($C$1:$C$13701,MIN(13701,ROW()+1)):INDEX($C$1:$C$13701,MIN(13701,ROW()+設定!$B$26))))*10^(設定!$B$27/20)),1,0))</f>
        <v>0</v>
      </c>
      <c r="G4760" s="33" t="n">
        <f aca="false">$G4759+IF($F4760=1,1,0)</f>
        <v>2</v>
      </c>
      <c r="H4760" s="0" t="str">
        <f aca="false">IF($F4760=1,$G4760,"")</f>
        <v/>
      </c>
    </row>
    <row r="4761" customFormat="false" ht="15" hidden="false" customHeight="false" outlineLevel="0" collapsed="false">
      <c r="A4761" s="30" t="n">
        <v>743.59375</v>
      </c>
      <c r="B4761" s="31" t="n">
        <v>7.4571</v>
      </c>
      <c r="C4761" s="32" t="n">
        <f aca="false">IF($A4761="","",IF(設定!$B$21="dB",10^($B4761/20),ABS($B4761)))</f>
        <v>2.35969026044118</v>
      </c>
      <c r="D4761" s="32" t="n">
        <f aca="false">IF($A4761="","",$A4761^2)</f>
        <v>552931.665039063</v>
      </c>
      <c r="E4761" s="32" t="n">
        <f aca="false">IF($A4761="","",IF($C4761&lt;=0,"",1/$C4761^2))</f>
        <v>0.179593245984772</v>
      </c>
      <c r="F4761" s="33" t="n">
        <f aca="false">IF(OR(ROW()-設定!$B$30&lt;2,ROW()+設定!$B$30&gt;13701,N($A4761)&lt;=0,N(INDEX($A$2:$A$13701,MIN(13700,MAX(1,ROW()-1+設定!$B$30))))&lt;=0,$A4761&lt;設定!$B$28,$A4761&gt;設定!$B$29),0,IF(AND($C4761&gt;=MAX(INDEX($C$1:$C$13701,MAX(1,ROW()-設定!$B$24)):INDEX($C$1:$C$13701,MAX(1,ROW()-1))),$C4761&gt;MAX(INDEX($C$1:$C$13701,MIN(13701,ROW()+1)):INDEX($C$1:$C$13701,MIN(13701,ROW()+設定!$B$24))),$C4761&gt;=設定!$B$32,$C4761&gt;=MAX(MIN(INDEX($C$1:$C$13701,MAX(1,ROW()-設定!$B$26)):INDEX($C$1:$C$13701,MAX(1,ROW()-1))),MIN(INDEX($C$1:$C$13701,MIN(13701,ROW()+1)):INDEX($C$1:$C$13701,MIN(13701,ROW()+設定!$B$26))))*10^(設定!$B$27/20)),1,0))</f>
        <v>0</v>
      </c>
      <c r="G4761" s="33" t="n">
        <f aca="false">$G4760+IF($F4761=1,1,0)</f>
        <v>2</v>
      </c>
      <c r="H4761" s="0" t="str">
        <f aca="false">IF($F4761=1,$G4761,"")</f>
        <v/>
      </c>
    </row>
    <row r="4762" customFormat="false" ht="15" hidden="false" customHeight="false" outlineLevel="0" collapsed="false">
      <c r="A4762" s="30" t="n">
        <v>743.75</v>
      </c>
      <c r="B4762" s="31" t="n">
        <v>7.4929</v>
      </c>
      <c r="C4762" s="32" t="n">
        <f aca="false">IF($A4762="","",IF(設定!$B$21="dB",10^($B4762/20),ABS($B4762)))</f>
        <v>2.36943609482892</v>
      </c>
      <c r="D4762" s="32" t="n">
        <f aca="false">IF($A4762="","",$A4762^2)</f>
        <v>553164.0625</v>
      </c>
      <c r="E4762" s="32" t="n">
        <f aca="false">IF($A4762="","",IF($C4762&lt;=0,"",1/$C4762^2))</f>
        <v>0.178118898188556</v>
      </c>
      <c r="F4762" s="33" t="n">
        <f aca="false">IF(OR(ROW()-設定!$B$30&lt;2,ROW()+設定!$B$30&gt;13701,N($A4762)&lt;=0,N(INDEX($A$2:$A$13701,MIN(13700,MAX(1,ROW()-1+設定!$B$30))))&lt;=0,$A4762&lt;設定!$B$28,$A4762&gt;設定!$B$29),0,IF(AND($C4762&gt;=MAX(INDEX($C$1:$C$13701,MAX(1,ROW()-設定!$B$24)):INDEX($C$1:$C$13701,MAX(1,ROW()-1))),$C4762&gt;MAX(INDEX($C$1:$C$13701,MIN(13701,ROW()+1)):INDEX($C$1:$C$13701,MIN(13701,ROW()+設定!$B$24))),$C4762&gt;=設定!$B$32,$C4762&gt;=MAX(MIN(INDEX($C$1:$C$13701,MAX(1,ROW()-設定!$B$26)):INDEX($C$1:$C$13701,MAX(1,ROW()-1))),MIN(INDEX($C$1:$C$13701,MIN(13701,ROW()+1)):INDEX($C$1:$C$13701,MIN(13701,ROW()+設定!$B$26))))*10^(設定!$B$27/20)),1,0))</f>
        <v>0</v>
      </c>
      <c r="G4762" s="33" t="n">
        <f aca="false">$G4761+IF($F4762=1,1,0)</f>
        <v>2</v>
      </c>
      <c r="H4762" s="0" t="str">
        <f aca="false">IF($F4762=1,$G4762,"")</f>
        <v/>
      </c>
    </row>
    <row r="4763" customFormat="false" ht="15" hidden="false" customHeight="false" outlineLevel="0" collapsed="false">
      <c r="A4763" s="30" t="n">
        <v>743.90625</v>
      </c>
      <c r="B4763" s="31" t="n">
        <v>7.5101</v>
      </c>
      <c r="C4763" s="32" t="n">
        <f aca="false">IF($A4763="","",IF(設定!$B$21="dB",10^($B4763/20),ABS($B4763)))</f>
        <v>2.37413275579108</v>
      </c>
      <c r="D4763" s="32" t="n">
        <f aca="false">IF($A4763="","",$A4763^2)</f>
        <v>553396.508789063</v>
      </c>
      <c r="E4763" s="32" t="n">
        <f aca="false">IF($A4763="","",IF($C4763&lt;=0,"",1/$C4763^2))</f>
        <v>0.177414862913798</v>
      </c>
      <c r="F4763" s="33" t="n">
        <f aca="false">IF(OR(ROW()-設定!$B$30&lt;2,ROW()+設定!$B$30&gt;13701,N($A4763)&lt;=0,N(INDEX($A$2:$A$13701,MIN(13700,MAX(1,ROW()-1+設定!$B$30))))&lt;=0,$A4763&lt;設定!$B$28,$A4763&gt;設定!$B$29),0,IF(AND($C4763&gt;=MAX(INDEX($C$1:$C$13701,MAX(1,ROW()-設定!$B$24)):INDEX($C$1:$C$13701,MAX(1,ROW()-1))),$C4763&gt;MAX(INDEX($C$1:$C$13701,MIN(13701,ROW()+1)):INDEX($C$1:$C$13701,MIN(13701,ROW()+設定!$B$24))),$C4763&gt;=設定!$B$32,$C4763&gt;=MAX(MIN(INDEX($C$1:$C$13701,MAX(1,ROW()-設定!$B$26)):INDEX($C$1:$C$13701,MAX(1,ROW()-1))),MIN(INDEX($C$1:$C$13701,MIN(13701,ROW()+1)):INDEX($C$1:$C$13701,MIN(13701,ROW()+設定!$B$26))))*10^(設定!$B$27/20)),1,0))</f>
        <v>0</v>
      </c>
      <c r="G4763" s="33" t="n">
        <f aca="false">$G4762+IF($F4763=1,1,0)</f>
        <v>2</v>
      </c>
      <c r="H4763" s="0" t="str">
        <f aca="false">IF($F4763=1,$G4763,"")</f>
        <v/>
      </c>
    </row>
    <row r="4764" customFormat="false" ht="15" hidden="false" customHeight="false" outlineLevel="0" collapsed="false">
      <c r="A4764" s="30" t="n">
        <v>744.0625</v>
      </c>
      <c r="B4764" s="31" t="n">
        <v>7.7487</v>
      </c>
      <c r="C4764" s="32" t="n">
        <f aca="false">IF($A4764="","",IF(設定!$B$21="dB",10^($B4764/20),ABS($B4764)))</f>
        <v>2.44025381272574</v>
      </c>
      <c r="D4764" s="32" t="n">
        <f aca="false">IF($A4764="","",$A4764^2)</f>
        <v>553629.00390625</v>
      </c>
      <c r="E4764" s="32" t="n">
        <f aca="false">IF($A4764="","",IF($C4764&lt;=0,"",1/$C4764^2))</f>
        <v>0.167930661992603</v>
      </c>
      <c r="F4764" s="33" t="n">
        <f aca="false">IF(OR(ROW()-設定!$B$30&lt;2,ROW()+設定!$B$30&gt;13701,N($A4764)&lt;=0,N(INDEX($A$2:$A$13701,MIN(13700,MAX(1,ROW()-1+設定!$B$30))))&lt;=0,$A4764&lt;設定!$B$28,$A4764&gt;設定!$B$29),0,IF(AND($C4764&gt;=MAX(INDEX($C$1:$C$13701,MAX(1,ROW()-設定!$B$24)):INDEX($C$1:$C$13701,MAX(1,ROW()-1))),$C4764&gt;MAX(INDEX($C$1:$C$13701,MIN(13701,ROW()+1)):INDEX($C$1:$C$13701,MIN(13701,ROW()+設定!$B$24))),$C4764&gt;=設定!$B$32,$C4764&gt;=MAX(MIN(INDEX($C$1:$C$13701,MAX(1,ROW()-設定!$B$26)):INDEX($C$1:$C$13701,MAX(1,ROW()-1))),MIN(INDEX($C$1:$C$13701,MIN(13701,ROW()+1)):INDEX($C$1:$C$13701,MIN(13701,ROW()+設定!$B$26))))*10^(設定!$B$27/20)),1,0))</f>
        <v>0</v>
      </c>
      <c r="G4764" s="33" t="n">
        <f aca="false">$G4763+IF($F4764=1,1,0)</f>
        <v>2</v>
      </c>
      <c r="H4764" s="0" t="str">
        <f aca="false">IF($F4764=1,$G4764,"")</f>
        <v/>
      </c>
    </row>
    <row r="4765" customFormat="false" ht="15" hidden="false" customHeight="false" outlineLevel="0" collapsed="false">
      <c r="A4765" s="30" t="n">
        <v>744.21875</v>
      </c>
      <c r="B4765" s="31" t="n">
        <v>7.6705</v>
      </c>
      <c r="C4765" s="32" t="n">
        <f aca="false">IF($A4765="","",IF(設定!$B$21="dB",10^($B4765/20),ABS($B4765)))</f>
        <v>2.41838254721367</v>
      </c>
      <c r="D4765" s="32" t="n">
        <f aca="false">IF($A4765="","",$A4765^2)</f>
        <v>553861.547851563</v>
      </c>
      <c r="E4765" s="32" t="n">
        <f aca="false">IF($A4765="","",IF($C4765&lt;=0,"",1/$C4765^2))</f>
        <v>0.17098184536341</v>
      </c>
      <c r="F4765" s="33" t="n">
        <f aca="false">IF(OR(ROW()-設定!$B$30&lt;2,ROW()+設定!$B$30&gt;13701,N($A4765)&lt;=0,N(INDEX($A$2:$A$13701,MIN(13700,MAX(1,ROW()-1+設定!$B$30))))&lt;=0,$A4765&lt;設定!$B$28,$A4765&gt;設定!$B$29),0,IF(AND($C4765&gt;=MAX(INDEX($C$1:$C$13701,MAX(1,ROW()-設定!$B$24)):INDEX($C$1:$C$13701,MAX(1,ROW()-1))),$C4765&gt;MAX(INDEX($C$1:$C$13701,MIN(13701,ROW()+1)):INDEX($C$1:$C$13701,MIN(13701,ROW()+設定!$B$24))),$C4765&gt;=設定!$B$32,$C4765&gt;=MAX(MIN(INDEX($C$1:$C$13701,MAX(1,ROW()-設定!$B$26)):INDEX($C$1:$C$13701,MAX(1,ROW()-1))),MIN(INDEX($C$1:$C$13701,MIN(13701,ROW()+1)):INDEX($C$1:$C$13701,MIN(13701,ROW()+設定!$B$26))))*10^(設定!$B$27/20)),1,0))</f>
        <v>0</v>
      </c>
      <c r="G4765" s="33" t="n">
        <f aca="false">$G4764+IF($F4765=1,1,0)</f>
        <v>2</v>
      </c>
      <c r="H4765" s="0" t="str">
        <f aca="false">IF($F4765=1,$G4765,"")</f>
        <v/>
      </c>
    </row>
    <row r="4766" customFormat="false" ht="15" hidden="false" customHeight="false" outlineLevel="0" collapsed="false">
      <c r="A4766" s="30" t="n">
        <v>744.375</v>
      </c>
      <c r="B4766" s="31" t="n">
        <v>7.4934</v>
      </c>
      <c r="C4766" s="32" t="n">
        <f aca="false">IF($A4766="","",IF(設定!$B$21="dB",10^($B4766/20),ABS($B4766)))</f>
        <v>2.36957249446055</v>
      </c>
      <c r="D4766" s="32" t="n">
        <f aca="false">IF($A4766="","",$A4766^2)</f>
        <v>554094.140625</v>
      </c>
      <c r="E4766" s="32" t="n">
        <f aca="false">IF($A4766="","",IF($C4766&lt;=0,"",1/$C4766^2))</f>
        <v>0.178098392672984</v>
      </c>
      <c r="F4766" s="33" t="n">
        <f aca="false">IF(OR(ROW()-設定!$B$30&lt;2,ROW()+設定!$B$30&gt;13701,N($A4766)&lt;=0,N(INDEX($A$2:$A$13701,MIN(13700,MAX(1,ROW()-1+設定!$B$30))))&lt;=0,$A4766&lt;設定!$B$28,$A4766&gt;設定!$B$29),0,IF(AND($C4766&gt;=MAX(INDEX($C$1:$C$13701,MAX(1,ROW()-設定!$B$24)):INDEX($C$1:$C$13701,MAX(1,ROW()-1))),$C4766&gt;MAX(INDEX($C$1:$C$13701,MIN(13701,ROW()+1)):INDEX($C$1:$C$13701,MIN(13701,ROW()+設定!$B$24))),$C4766&gt;=設定!$B$32,$C4766&gt;=MAX(MIN(INDEX($C$1:$C$13701,MAX(1,ROW()-設定!$B$26)):INDEX($C$1:$C$13701,MAX(1,ROW()-1))),MIN(INDEX($C$1:$C$13701,MIN(13701,ROW()+1)):INDEX($C$1:$C$13701,MIN(13701,ROW()+設定!$B$26))))*10^(設定!$B$27/20)),1,0))</f>
        <v>0</v>
      </c>
      <c r="G4766" s="33" t="n">
        <f aca="false">$G4765+IF($F4766=1,1,0)</f>
        <v>2</v>
      </c>
      <c r="H4766" s="0" t="str">
        <f aca="false">IF($F4766=1,$G4766,"")</f>
        <v/>
      </c>
    </row>
    <row r="4767" customFormat="false" ht="15" hidden="false" customHeight="false" outlineLevel="0" collapsed="false">
      <c r="A4767" s="30" t="n">
        <v>744.53125</v>
      </c>
      <c r="B4767" s="31" t="n">
        <v>7.5743</v>
      </c>
      <c r="C4767" s="32" t="n">
        <f aca="false">IF($A4767="","",IF(設定!$B$21="dB",10^($B4767/20),ABS($B4767)))</f>
        <v>2.39174568987211</v>
      </c>
      <c r="D4767" s="32" t="n">
        <f aca="false">IF($A4767="","",$A4767^2)</f>
        <v>554326.782226563</v>
      </c>
      <c r="E4767" s="32" t="n">
        <f aca="false">IF($A4767="","",IF($C4767&lt;=0,"",1/$C4767^2))</f>
        <v>0.174811500256024</v>
      </c>
      <c r="F4767" s="33" t="n">
        <f aca="false">IF(OR(ROW()-設定!$B$30&lt;2,ROW()+設定!$B$30&gt;13701,N($A4767)&lt;=0,N(INDEX($A$2:$A$13701,MIN(13700,MAX(1,ROW()-1+設定!$B$30))))&lt;=0,$A4767&lt;設定!$B$28,$A4767&gt;設定!$B$29),0,IF(AND($C4767&gt;=MAX(INDEX($C$1:$C$13701,MAX(1,ROW()-設定!$B$24)):INDEX($C$1:$C$13701,MAX(1,ROW()-1))),$C4767&gt;MAX(INDEX($C$1:$C$13701,MIN(13701,ROW()+1)):INDEX($C$1:$C$13701,MIN(13701,ROW()+設定!$B$24))),$C4767&gt;=設定!$B$32,$C4767&gt;=MAX(MIN(INDEX($C$1:$C$13701,MAX(1,ROW()-設定!$B$26)):INDEX($C$1:$C$13701,MAX(1,ROW()-1))),MIN(INDEX($C$1:$C$13701,MIN(13701,ROW()+1)):INDEX($C$1:$C$13701,MIN(13701,ROW()+設定!$B$26))))*10^(設定!$B$27/20)),1,0))</f>
        <v>0</v>
      </c>
      <c r="G4767" s="33" t="n">
        <f aca="false">$G4766+IF($F4767=1,1,0)</f>
        <v>2</v>
      </c>
      <c r="H4767" s="0" t="str">
        <f aca="false">IF($F4767=1,$G4767,"")</f>
        <v/>
      </c>
    </row>
    <row r="4768" customFormat="false" ht="15" hidden="false" customHeight="false" outlineLevel="0" collapsed="false">
      <c r="A4768" s="30" t="n">
        <v>744.6875</v>
      </c>
      <c r="B4768" s="31" t="n">
        <v>7.553</v>
      </c>
      <c r="C4768" s="32" t="n">
        <f aca="false">IF($A4768="","",IF(設定!$B$21="dB",10^($B4768/20),ABS($B4768)))</f>
        <v>2.38588770959304</v>
      </c>
      <c r="D4768" s="32" t="n">
        <f aca="false">IF($A4768="","",$A4768^2)</f>
        <v>554559.47265625</v>
      </c>
      <c r="E4768" s="32" t="n">
        <f aca="false">IF($A4768="","",IF($C4768&lt;=0,"",1/$C4768^2))</f>
        <v>0.175670970266463</v>
      </c>
      <c r="F4768" s="33" t="n">
        <f aca="false">IF(OR(ROW()-設定!$B$30&lt;2,ROW()+設定!$B$30&gt;13701,N($A4768)&lt;=0,N(INDEX($A$2:$A$13701,MIN(13700,MAX(1,ROW()-1+設定!$B$30))))&lt;=0,$A4768&lt;設定!$B$28,$A4768&gt;設定!$B$29),0,IF(AND($C4768&gt;=MAX(INDEX($C$1:$C$13701,MAX(1,ROW()-設定!$B$24)):INDEX($C$1:$C$13701,MAX(1,ROW()-1))),$C4768&gt;MAX(INDEX($C$1:$C$13701,MIN(13701,ROW()+1)):INDEX($C$1:$C$13701,MIN(13701,ROW()+設定!$B$24))),$C4768&gt;=設定!$B$32,$C4768&gt;=MAX(MIN(INDEX($C$1:$C$13701,MAX(1,ROW()-設定!$B$26)):INDEX($C$1:$C$13701,MAX(1,ROW()-1))),MIN(INDEX($C$1:$C$13701,MIN(13701,ROW()+1)):INDEX($C$1:$C$13701,MIN(13701,ROW()+設定!$B$26))))*10^(設定!$B$27/20)),1,0))</f>
        <v>0</v>
      </c>
      <c r="G4768" s="33" t="n">
        <f aca="false">$G4767+IF($F4768=1,1,0)</f>
        <v>2</v>
      </c>
      <c r="H4768" s="0" t="str">
        <f aca="false">IF($F4768=1,$G4768,"")</f>
        <v/>
      </c>
    </row>
    <row r="4769" customFormat="false" ht="15" hidden="false" customHeight="false" outlineLevel="0" collapsed="false">
      <c r="A4769" s="30" t="n">
        <v>744.84375</v>
      </c>
      <c r="B4769" s="31" t="n">
        <v>7.6467</v>
      </c>
      <c r="C4769" s="32" t="n">
        <f aca="false">IF($A4769="","",IF(設定!$B$21="dB",10^($B4769/20),ABS($B4769)))</f>
        <v>2.41176506495022</v>
      </c>
      <c r="D4769" s="32" t="n">
        <f aca="false">IF($A4769="","",$A4769^2)</f>
        <v>554792.211914063</v>
      </c>
      <c r="E4769" s="32" t="n">
        <f aca="false">IF($A4769="","",IF($C4769&lt;=0,"",1/$C4769^2))</f>
        <v>0.171921424120369</v>
      </c>
      <c r="F4769" s="33" t="n">
        <f aca="false">IF(OR(ROW()-設定!$B$30&lt;2,ROW()+設定!$B$30&gt;13701,N($A4769)&lt;=0,N(INDEX($A$2:$A$13701,MIN(13700,MAX(1,ROW()-1+設定!$B$30))))&lt;=0,$A4769&lt;設定!$B$28,$A4769&gt;設定!$B$29),0,IF(AND($C4769&gt;=MAX(INDEX($C$1:$C$13701,MAX(1,ROW()-設定!$B$24)):INDEX($C$1:$C$13701,MAX(1,ROW()-1))),$C4769&gt;MAX(INDEX($C$1:$C$13701,MIN(13701,ROW()+1)):INDEX($C$1:$C$13701,MIN(13701,ROW()+設定!$B$24))),$C4769&gt;=設定!$B$32,$C4769&gt;=MAX(MIN(INDEX($C$1:$C$13701,MAX(1,ROW()-設定!$B$26)):INDEX($C$1:$C$13701,MAX(1,ROW()-1))),MIN(INDEX($C$1:$C$13701,MIN(13701,ROW()+1)):INDEX($C$1:$C$13701,MIN(13701,ROW()+設定!$B$26))))*10^(設定!$B$27/20)),1,0))</f>
        <v>0</v>
      </c>
      <c r="G4769" s="33" t="n">
        <f aca="false">$G4768+IF($F4769=1,1,0)</f>
        <v>2</v>
      </c>
      <c r="H4769" s="0" t="str">
        <f aca="false">IF($F4769=1,$G4769,"")</f>
        <v/>
      </c>
    </row>
    <row r="4770" customFormat="false" ht="15" hidden="false" customHeight="false" outlineLevel="0" collapsed="false">
      <c r="A4770" s="30" t="n">
        <v>745</v>
      </c>
      <c r="B4770" s="31" t="n">
        <v>7.6858</v>
      </c>
      <c r="C4770" s="32" t="n">
        <f aca="false">IF($A4770="","",IF(設定!$B$21="dB",10^($B4770/20),ABS($B4770)))</f>
        <v>2.4226462279761</v>
      </c>
      <c r="D4770" s="32" t="n">
        <f aca="false">IF($A4770="","",$A4770^2)</f>
        <v>555025</v>
      </c>
      <c r="E4770" s="32" t="n">
        <f aca="false">IF($A4770="","",IF($C4770&lt;=0,"",1/$C4770^2))</f>
        <v>0.170380543784667</v>
      </c>
      <c r="F4770" s="33" t="n">
        <f aca="false">IF(OR(ROW()-設定!$B$30&lt;2,ROW()+設定!$B$30&gt;13701,N($A4770)&lt;=0,N(INDEX($A$2:$A$13701,MIN(13700,MAX(1,ROW()-1+設定!$B$30))))&lt;=0,$A4770&lt;設定!$B$28,$A4770&gt;設定!$B$29),0,IF(AND($C4770&gt;=MAX(INDEX($C$1:$C$13701,MAX(1,ROW()-設定!$B$24)):INDEX($C$1:$C$13701,MAX(1,ROW()-1))),$C4770&gt;MAX(INDEX($C$1:$C$13701,MIN(13701,ROW()+1)):INDEX($C$1:$C$13701,MIN(13701,ROW()+設定!$B$24))),$C4770&gt;=設定!$B$32,$C4770&gt;=MAX(MIN(INDEX($C$1:$C$13701,MAX(1,ROW()-設定!$B$26)):INDEX($C$1:$C$13701,MAX(1,ROW()-1))),MIN(INDEX($C$1:$C$13701,MIN(13701,ROW()+1)):INDEX($C$1:$C$13701,MIN(13701,ROW()+設定!$B$26))))*10^(設定!$B$27/20)),1,0))</f>
        <v>0</v>
      </c>
      <c r="G4770" s="33" t="n">
        <f aca="false">$G4769+IF($F4770=1,1,0)</f>
        <v>2</v>
      </c>
      <c r="H4770" s="0" t="str">
        <f aca="false">IF($F4770=1,$G4770,"")</f>
        <v/>
      </c>
    </row>
    <row r="4771" customFormat="false" ht="15" hidden="false" customHeight="false" outlineLevel="0" collapsed="false">
      <c r="A4771" s="30" t="n">
        <v>745.15625</v>
      </c>
      <c r="B4771" s="31" t="n">
        <v>7.919</v>
      </c>
      <c r="C4771" s="32" t="n">
        <f aca="false">IF($A4771="","",IF(設定!$B$21="dB",10^($B4771/20),ABS($B4771)))</f>
        <v>2.48857079448836</v>
      </c>
      <c r="D4771" s="32" t="n">
        <f aca="false">IF($A4771="","",$A4771^2)</f>
        <v>555257.836914063</v>
      </c>
      <c r="E4771" s="32" t="n">
        <f aca="false">IF($A4771="","",IF($C4771&lt;=0,"",1/$C4771^2))</f>
        <v>0.161473031942036</v>
      </c>
      <c r="F4771" s="33" t="n">
        <f aca="false">IF(OR(ROW()-設定!$B$30&lt;2,ROW()+設定!$B$30&gt;13701,N($A4771)&lt;=0,N(INDEX($A$2:$A$13701,MIN(13700,MAX(1,ROW()-1+設定!$B$30))))&lt;=0,$A4771&lt;設定!$B$28,$A4771&gt;設定!$B$29),0,IF(AND($C4771&gt;=MAX(INDEX($C$1:$C$13701,MAX(1,ROW()-設定!$B$24)):INDEX($C$1:$C$13701,MAX(1,ROW()-1))),$C4771&gt;MAX(INDEX($C$1:$C$13701,MIN(13701,ROW()+1)):INDEX($C$1:$C$13701,MIN(13701,ROW()+設定!$B$24))),$C4771&gt;=設定!$B$32,$C4771&gt;=MAX(MIN(INDEX($C$1:$C$13701,MAX(1,ROW()-設定!$B$26)):INDEX($C$1:$C$13701,MAX(1,ROW()-1))),MIN(INDEX($C$1:$C$13701,MIN(13701,ROW()+1)):INDEX($C$1:$C$13701,MIN(13701,ROW()+設定!$B$26))))*10^(設定!$B$27/20)),1,0))</f>
        <v>0</v>
      </c>
      <c r="G4771" s="33" t="n">
        <f aca="false">$G4770+IF($F4771=1,1,0)</f>
        <v>2</v>
      </c>
      <c r="H4771" s="0" t="str">
        <f aca="false">IF($F4771=1,$G4771,"")</f>
        <v/>
      </c>
    </row>
    <row r="4772" customFormat="false" ht="15" hidden="false" customHeight="false" outlineLevel="0" collapsed="false">
      <c r="A4772" s="30" t="n">
        <v>745.3125</v>
      </c>
      <c r="B4772" s="31" t="n">
        <v>7.5061</v>
      </c>
      <c r="C4772" s="32" t="n">
        <f aca="false">IF($A4772="","",IF(設定!$B$21="dB",10^($B4772/20),ABS($B4772)))</f>
        <v>2.37303967896218</v>
      </c>
      <c r="D4772" s="32" t="n">
        <f aca="false">IF($A4772="","",$A4772^2)</f>
        <v>555490.72265625</v>
      </c>
      <c r="E4772" s="32" t="n">
        <f aca="false">IF($A4772="","",IF($C4772&lt;=0,"",1/$C4772^2))</f>
        <v>0.177578343315197</v>
      </c>
      <c r="F4772" s="33" t="n">
        <f aca="false">IF(OR(ROW()-設定!$B$30&lt;2,ROW()+設定!$B$30&gt;13701,N($A4772)&lt;=0,N(INDEX($A$2:$A$13701,MIN(13700,MAX(1,ROW()-1+設定!$B$30))))&lt;=0,$A4772&lt;設定!$B$28,$A4772&gt;設定!$B$29),0,IF(AND($C4772&gt;=MAX(INDEX($C$1:$C$13701,MAX(1,ROW()-設定!$B$24)):INDEX($C$1:$C$13701,MAX(1,ROW()-1))),$C4772&gt;MAX(INDEX($C$1:$C$13701,MIN(13701,ROW()+1)):INDEX($C$1:$C$13701,MIN(13701,ROW()+設定!$B$24))),$C4772&gt;=設定!$B$32,$C4772&gt;=MAX(MIN(INDEX($C$1:$C$13701,MAX(1,ROW()-設定!$B$26)):INDEX($C$1:$C$13701,MAX(1,ROW()-1))),MIN(INDEX($C$1:$C$13701,MIN(13701,ROW()+1)):INDEX($C$1:$C$13701,MIN(13701,ROW()+設定!$B$26))))*10^(設定!$B$27/20)),1,0))</f>
        <v>0</v>
      </c>
      <c r="G4772" s="33" t="n">
        <f aca="false">$G4771+IF($F4772=1,1,0)</f>
        <v>2</v>
      </c>
      <c r="H4772" s="0" t="str">
        <f aca="false">IF($F4772=1,$G4772,"")</f>
        <v/>
      </c>
    </row>
    <row r="4773" customFormat="false" ht="15" hidden="false" customHeight="false" outlineLevel="0" collapsed="false">
      <c r="A4773" s="30" t="n">
        <v>745.46875</v>
      </c>
      <c r="B4773" s="31" t="n">
        <v>7.8242</v>
      </c>
      <c r="C4773" s="32" t="n">
        <f aca="false">IF($A4773="","",IF(設定!$B$21="dB",10^($B4773/20),ABS($B4773)))</f>
        <v>2.46155758503923</v>
      </c>
      <c r="D4773" s="32" t="n">
        <f aca="false">IF($A4773="","",$A4773^2)</f>
        <v>555723.657226563</v>
      </c>
      <c r="E4773" s="32" t="n">
        <f aca="false">IF($A4773="","",IF($C4773&lt;=0,"",1/$C4773^2))</f>
        <v>0.165036498178614</v>
      </c>
      <c r="F4773" s="33" t="n">
        <f aca="false">IF(OR(ROW()-設定!$B$30&lt;2,ROW()+設定!$B$30&gt;13701,N($A4773)&lt;=0,N(INDEX($A$2:$A$13701,MIN(13700,MAX(1,ROW()-1+設定!$B$30))))&lt;=0,$A4773&lt;設定!$B$28,$A4773&gt;設定!$B$29),0,IF(AND($C4773&gt;=MAX(INDEX($C$1:$C$13701,MAX(1,ROW()-設定!$B$24)):INDEX($C$1:$C$13701,MAX(1,ROW()-1))),$C4773&gt;MAX(INDEX($C$1:$C$13701,MIN(13701,ROW()+1)):INDEX($C$1:$C$13701,MIN(13701,ROW()+設定!$B$24))),$C4773&gt;=設定!$B$32,$C4773&gt;=MAX(MIN(INDEX($C$1:$C$13701,MAX(1,ROW()-設定!$B$26)):INDEX($C$1:$C$13701,MAX(1,ROW()-1))),MIN(INDEX($C$1:$C$13701,MIN(13701,ROW()+1)):INDEX($C$1:$C$13701,MIN(13701,ROW()+設定!$B$26))))*10^(設定!$B$27/20)),1,0))</f>
        <v>0</v>
      </c>
      <c r="G4773" s="33" t="n">
        <f aca="false">$G4772+IF($F4773=1,1,0)</f>
        <v>2</v>
      </c>
      <c r="H4773" s="0" t="str">
        <f aca="false">IF($F4773=1,$G4773,"")</f>
        <v/>
      </c>
    </row>
    <row r="4774" customFormat="false" ht="15" hidden="false" customHeight="false" outlineLevel="0" collapsed="false">
      <c r="A4774" s="30" t="n">
        <v>745.625</v>
      </c>
      <c r="B4774" s="31" t="n">
        <v>7.7808</v>
      </c>
      <c r="C4774" s="32" t="n">
        <f aca="false">IF($A4774="","",IF(設定!$B$21="dB",10^($B4774/20),ABS($B4774)))</f>
        <v>2.44928881929331</v>
      </c>
      <c r="D4774" s="32" t="n">
        <f aca="false">IF($A4774="","",$A4774^2)</f>
        <v>555956.640625</v>
      </c>
      <c r="E4774" s="32" t="n">
        <f aca="false">IF($A4774="","",IF($C4774&lt;=0,"",1/$C4774^2))</f>
        <v>0.166694012254973</v>
      </c>
      <c r="F4774" s="33" t="n">
        <f aca="false">IF(OR(ROW()-設定!$B$30&lt;2,ROW()+設定!$B$30&gt;13701,N($A4774)&lt;=0,N(INDEX($A$2:$A$13701,MIN(13700,MAX(1,ROW()-1+設定!$B$30))))&lt;=0,$A4774&lt;設定!$B$28,$A4774&gt;設定!$B$29),0,IF(AND($C4774&gt;=MAX(INDEX($C$1:$C$13701,MAX(1,ROW()-設定!$B$24)):INDEX($C$1:$C$13701,MAX(1,ROW()-1))),$C4774&gt;MAX(INDEX($C$1:$C$13701,MIN(13701,ROW()+1)):INDEX($C$1:$C$13701,MIN(13701,ROW()+設定!$B$24))),$C4774&gt;=設定!$B$32,$C4774&gt;=MAX(MIN(INDEX($C$1:$C$13701,MAX(1,ROW()-設定!$B$26)):INDEX($C$1:$C$13701,MAX(1,ROW()-1))),MIN(INDEX($C$1:$C$13701,MIN(13701,ROW()+1)):INDEX($C$1:$C$13701,MIN(13701,ROW()+設定!$B$26))))*10^(設定!$B$27/20)),1,0))</f>
        <v>0</v>
      </c>
      <c r="G4774" s="33" t="n">
        <f aca="false">$G4773+IF($F4774=1,1,0)</f>
        <v>2</v>
      </c>
      <c r="H4774" s="0" t="str">
        <f aca="false">IF($F4774=1,$G4774,"")</f>
        <v/>
      </c>
    </row>
    <row r="4775" customFormat="false" ht="15" hidden="false" customHeight="false" outlineLevel="0" collapsed="false">
      <c r="A4775" s="30" t="n">
        <v>745.78125</v>
      </c>
      <c r="B4775" s="31" t="n">
        <v>7.6799</v>
      </c>
      <c r="C4775" s="32" t="n">
        <f aca="false">IF($A4775="","",IF(設定!$B$21="dB",10^($B4775/20),ABS($B4775)))</f>
        <v>2.42100117376966</v>
      </c>
      <c r="D4775" s="32" t="n">
        <f aca="false">IF($A4775="","",$A4775^2)</f>
        <v>556189.672851563</v>
      </c>
      <c r="E4775" s="32" t="n">
        <f aca="false">IF($A4775="","",IF($C4775&lt;=0,"",1/$C4775^2))</f>
        <v>0.170612167345416</v>
      </c>
      <c r="F4775" s="33" t="n">
        <f aca="false">IF(OR(ROW()-設定!$B$30&lt;2,ROW()+設定!$B$30&gt;13701,N($A4775)&lt;=0,N(INDEX($A$2:$A$13701,MIN(13700,MAX(1,ROW()-1+設定!$B$30))))&lt;=0,$A4775&lt;設定!$B$28,$A4775&gt;設定!$B$29),0,IF(AND($C4775&gt;=MAX(INDEX($C$1:$C$13701,MAX(1,ROW()-設定!$B$24)):INDEX($C$1:$C$13701,MAX(1,ROW()-1))),$C4775&gt;MAX(INDEX($C$1:$C$13701,MIN(13701,ROW()+1)):INDEX($C$1:$C$13701,MIN(13701,ROW()+設定!$B$24))),$C4775&gt;=設定!$B$32,$C4775&gt;=MAX(MIN(INDEX($C$1:$C$13701,MAX(1,ROW()-設定!$B$26)):INDEX($C$1:$C$13701,MAX(1,ROW()-1))),MIN(INDEX($C$1:$C$13701,MIN(13701,ROW()+1)):INDEX($C$1:$C$13701,MIN(13701,ROW()+設定!$B$26))))*10^(設定!$B$27/20)),1,0))</f>
        <v>0</v>
      </c>
      <c r="G4775" s="33" t="n">
        <f aca="false">$G4774+IF($F4775=1,1,0)</f>
        <v>2</v>
      </c>
      <c r="H4775" s="0" t="str">
        <f aca="false">IF($F4775=1,$G4775,"")</f>
        <v/>
      </c>
    </row>
    <row r="4776" customFormat="false" ht="15" hidden="false" customHeight="false" outlineLevel="0" collapsed="false">
      <c r="A4776" s="30" t="n">
        <v>745.9375</v>
      </c>
      <c r="B4776" s="31" t="n">
        <v>7.7555</v>
      </c>
      <c r="C4776" s="32" t="n">
        <f aca="false">IF($A4776="","",IF(設定!$B$21="dB",10^($B4776/20),ABS($B4776)))</f>
        <v>2.44216498403379</v>
      </c>
      <c r="D4776" s="32" t="n">
        <f aca="false">IF($A4776="","",$A4776^2)</f>
        <v>556422.75390625</v>
      </c>
      <c r="E4776" s="32" t="n">
        <f aca="false">IF($A4776="","",IF($C4776&lt;=0,"",1/$C4776^2))</f>
        <v>0.167667928979927</v>
      </c>
      <c r="F4776" s="33" t="n">
        <f aca="false">IF(OR(ROW()-設定!$B$30&lt;2,ROW()+設定!$B$30&gt;13701,N($A4776)&lt;=0,N(INDEX($A$2:$A$13701,MIN(13700,MAX(1,ROW()-1+設定!$B$30))))&lt;=0,$A4776&lt;設定!$B$28,$A4776&gt;設定!$B$29),0,IF(AND($C4776&gt;=MAX(INDEX($C$1:$C$13701,MAX(1,ROW()-設定!$B$24)):INDEX($C$1:$C$13701,MAX(1,ROW()-1))),$C4776&gt;MAX(INDEX($C$1:$C$13701,MIN(13701,ROW()+1)):INDEX($C$1:$C$13701,MIN(13701,ROW()+設定!$B$24))),$C4776&gt;=設定!$B$32,$C4776&gt;=MAX(MIN(INDEX($C$1:$C$13701,MAX(1,ROW()-設定!$B$26)):INDEX($C$1:$C$13701,MAX(1,ROW()-1))),MIN(INDEX($C$1:$C$13701,MIN(13701,ROW()+1)):INDEX($C$1:$C$13701,MIN(13701,ROW()+設定!$B$26))))*10^(設定!$B$27/20)),1,0))</f>
        <v>0</v>
      </c>
      <c r="G4776" s="33" t="n">
        <f aca="false">$G4775+IF($F4776=1,1,0)</f>
        <v>2</v>
      </c>
      <c r="H4776" s="0" t="str">
        <f aca="false">IF($F4776=1,$G4776,"")</f>
        <v/>
      </c>
    </row>
    <row r="4777" customFormat="false" ht="15" hidden="false" customHeight="false" outlineLevel="0" collapsed="false">
      <c r="A4777" s="30" t="n">
        <v>746.09375</v>
      </c>
      <c r="B4777" s="31" t="n">
        <v>7.7375</v>
      </c>
      <c r="C4777" s="32" t="n">
        <f aca="false">IF($A4777="","",IF(設定!$B$21="dB",10^($B4777/20),ABS($B4777)))</f>
        <v>2.43710926097958</v>
      </c>
      <c r="D4777" s="32" t="n">
        <f aca="false">IF($A4777="","",$A4777^2)</f>
        <v>556655.883789063</v>
      </c>
      <c r="E4777" s="32" t="n">
        <f aca="false">IF($A4777="","",IF($C4777&lt;=0,"",1/$C4777^2))</f>
        <v>0.168364296496902</v>
      </c>
      <c r="F4777" s="33" t="n">
        <f aca="false">IF(OR(ROW()-設定!$B$30&lt;2,ROW()+設定!$B$30&gt;13701,N($A4777)&lt;=0,N(INDEX($A$2:$A$13701,MIN(13700,MAX(1,ROW()-1+設定!$B$30))))&lt;=0,$A4777&lt;設定!$B$28,$A4777&gt;設定!$B$29),0,IF(AND($C4777&gt;=MAX(INDEX($C$1:$C$13701,MAX(1,ROW()-設定!$B$24)):INDEX($C$1:$C$13701,MAX(1,ROW()-1))),$C4777&gt;MAX(INDEX($C$1:$C$13701,MIN(13701,ROW()+1)):INDEX($C$1:$C$13701,MIN(13701,ROW()+設定!$B$24))),$C4777&gt;=設定!$B$32,$C4777&gt;=MAX(MIN(INDEX($C$1:$C$13701,MAX(1,ROW()-設定!$B$26)):INDEX($C$1:$C$13701,MAX(1,ROW()-1))),MIN(INDEX($C$1:$C$13701,MIN(13701,ROW()+1)):INDEX($C$1:$C$13701,MIN(13701,ROW()+設定!$B$26))))*10^(設定!$B$27/20)),1,0))</f>
        <v>0</v>
      </c>
      <c r="G4777" s="33" t="n">
        <f aca="false">$G4776+IF($F4777=1,1,0)</f>
        <v>2</v>
      </c>
      <c r="H4777" s="0" t="str">
        <f aca="false">IF($F4777=1,$G4777,"")</f>
        <v/>
      </c>
    </row>
    <row r="4778" customFormat="false" ht="15" hidden="false" customHeight="false" outlineLevel="0" collapsed="false">
      <c r="A4778" s="30" t="n">
        <v>746.25</v>
      </c>
      <c r="B4778" s="31" t="n">
        <v>7.8115</v>
      </c>
      <c r="C4778" s="32" t="n">
        <f aca="false">IF($A4778="","",IF(設定!$B$21="dB",10^($B4778/20),ABS($B4778)))</f>
        <v>2.45796106940387</v>
      </c>
      <c r="D4778" s="32" t="n">
        <f aca="false">IF($A4778="","",$A4778^2)</f>
        <v>556889.0625</v>
      </c>
      <c r="E4778" s="32" t="n">
        <f aca="false">IF($A4778="","",IF($C4778&lt;=0,"",1/$C4778^2))</f>
        <v>0.16551981795335</v>
      </c>
      <c r="F4778" s="33" t="n">
        <f aca="false">IF(OR(ROW()-設定!$B$30&lt;2,ROW()+設定!$B$30&gt;13701,N($A4778)&lt;=0,N(INDEX($A$2:$A$13701,MIN(13700,MAX(1,ROW()-1+設定!$B$30))))&lt;=0,$A4778&lt;設定!$B$28,$A4778&gt;設定!$B$29),0,IF(AND($C4778&gt;=MAX(INDEX($C$1:$C$13701,MAX(1,ROW()-設定!$B$24)):INDEX($C$1:$C$13701,MAX(1,ROW()-1))),$C4778&gt;MAX(INDEX($C$1:$C$13701,MIN(13701,ROW()+1)):INDEX($C$1:$C$13701,MIN(13701,ROW()+設定!$B$24))),$C4778&gt;=設定!$B$32,$C4778&gt;=MAX(MIN(INDEX($C$1:$C$13701,MAX(1,ROW()-設定!$B$26)):INDEX($C$1:$C$13701,MAX(1,ROW()-1))),MIN(INDEX($C$1:$C$13701,MIN(13701,ROW()+1)):INDEX($C$1:$C$13701,MIN(13701,ROW()+設定!$B$26))))*10^(設定!$B$27/20)),1,0))</f>
        <v>0</v>
      </c>
      <c r="G4778" s="33" t="n">
        <f aca="false">$G4777+IF($F4778=1,1,0)</f>
        <v>2</v>
      </c>
      <c r="H4778" s="0" t="str">
        <f aca="false">IF($F4778=1,$G4778,"")</f>
        <v/>
      </c>
    </row>
    <row r="4779" customFormat="false" ht="15" hidden="false" customHeight="false" outlineLevel="0" collapsed="false">
      <c r="A4779" s="30" t="n">
        <v>746.40625</v>
      </c>
      <c r="B4779" s="31" t="n">
        <v>7.9286</v>
      </c>
      <c r="C4779" s="32" t="n">
        <f aca="false">IF($A4779="","",IF(設定!$B$21="dB",10^($B4779/20),ABS($B4779)))</f>
        <v>2.49132278510127</v>
      </c>
      <c r="D4779" s="32" t="n">
        <f aca="false">IF($A4779="","",$A4779^2)</f>
        <v>557122.290039063</v>
      </c>
      <c r="E4779" s="32" t="n">
        <f aca="false">IF($A4779="","",IF($C4779&lt;=0,"",1/$C4779^2))</f>
        <v>0.161116492968231</v>
      </c>
      <c r="F4779" s="33" t="n">
        <f aca="false">IF(OR(ROW()-設定!$B$30&lt;2,ROW()+設定!$B$30&gt;13701,N($A4779)&lt;=0,N(INDEX($A$2:$A$13701,MIN(13700,MAX(1,ROW()-1+設定!$B$30))))&lt;=0,$A4779&lt;設定!$B$28,$A4779&gt;設定!$B$29),0,IF(AND($C4779&gt;=MAX(INDEX($C$1:$C$13701,MAX(1,ROW()-設定!$B$24)):INDEX($C$1:$C$13701,MAX(1,ROW()-1))),$C4779&gt;MAX(INDEX($C$1:$C$13701,MIN(13701,ROW()+1)):INDEX($C$1:$C$13701,MIN(13701,ROW()+設定!$B$24))),$C4779&gt;=設定!$B$32,$C4779&gt;=MAX(MIN(INDEX($C$1:$C$13701,MAX(1,ROW()-設定!$B$26)):INDEX($C$1:$C$13701,MAX(1,ROW()-1))),MIN(INDEX($C$1:$C$13701,MIN(13701,ROW()+1)):INDEX($C$1:$C$13701,MIN(13701,ROW()+設定!$B$26))))*10^(設定!$B$27/20)),1,0))</f>
        <v>0</v>
      </c>
      <c r="G4779" s="33" t="n">
        <f aca="false">$G4778+IF($F4779=1,1,0)</f>
        <v>2</v>
      </c>
      <c r="H4779" s="0" t="str">
        <f aca="false">IF($F4779=1,$G4779,"")</f>
        <v/>
      </c>
    </row>
    <row r="4780" customFormat="false" ht="15" hidden="false" customHeight="false" outlineLevel="0" collapsed="false">
      <c r="A4780" s="30" t="n">
        <v>746.5625</v>
      </c>
      <c r="B4780" s="31" t="n">
        <v>7.6813</v>
      </c>
      <c r="C4780" s="32" t="n">
        <f aca="false">IF($A4780="","",IF(設定!$B$21="dB",10^($B4780/20),ABS($B4780)))</f>
        <v>2.42139142450421</v>
      </c>
      <c r="D4780" s="32" t="n">
        <f aca="false">IF($A4780="","",$A4780^2)</f>
        <v>557355.56640625</v>
      </c>
      <c r="E4780" s="32" t="n">
        <f aca="false">IF($A4780="","",IF($C4780&lt;=0,"",1/$C4780^2))</f>
        <v>0.170557177344584</v>
      </c>
      <c r="F4780" s="33" t="n">
        <f aca="false">IF(OR(ROW()-設定!$B$30&lt;2,ROW()+設定!$B$30&gt;13701,N($A4780)&lt;=0,N(INDEX($A$2:$A$13701,MIN(13700,MAX(1,ROW()-1+設定!$B$30))))&lt;=0,$A4780&lt;設定!$B$28,$A4780&gt;設定!$B$29),0,IF(AND($C4780&gt;=MAX(INDEX($C$1:$C$13701,MAX(1,ROW()-設定!$B$24)):INDEX($C$1:$C$13701,MAX(1,ROW()-1))),$C4780&gt;MAX(INDEX($C$1:$C$13701,MIN(13701,ROW()+1)):INDEX($C$1:$C$13701,MIN(13701,ROW()+設定!$B$24))),$C4780&gt;=設定!$B$32,$C4780&gt;=MAX(MIN(INDEX($C$1:$C$13701,MAX(1,ROW()-設定!$B$26)):INDEX($C$1:$C$13701,MAX(1,ROW()-1))),MIN(INDEX($C$1:$C$13701,MIN(13701,ROW()+1)):INDEX($C$1:$C$13701,MIN(13701,ROW()+設定!$B$26))))*10^(設定!$B$27/20)),1,0))</f>
        <v>0</v>
      </c>
      <c r="G4780" s="33" t="n">
        <f aca="false">$G4779+IF($F4780=1,1,0)</f>
        <v>2</v>
      </c>
      <c r="H4780" s="0" t="str">
        <f aca="false">IF($F4780=1,$G4780,"")</f>
        <v/>
      </c>
    </row>
    <row r="4781" customFormat="false" ht="15" hidden="false" customHeight="false" outlineLevel="0" collapsed="false">
      <c r="A4781" s="30" t="n">
        <v>746.71875</v>
      </c>
      <c r="B4781" s="31" t="n">
        <v>7.9962</v>
      </c>
      <c r="C4781" s="32" t="n">
        <f aca="false">IF($A4781="","",IF(設定!$B$21="dB",10^($B4781/20),ABS($B4781)))</f>
        <v>2.51078774373223</v>
      </c>
      <c r="D4781" s="32" t="n">
        <f aca="false">IF($A4781="","",$A4781^2)</f>
        <v>557588.891601563</v>
      </c>
      <c r="E4781" s="32" t="n">
        <f aca="false">IF($A4781="","",IF($C4781&lt;=0,"",1/$C4781^2))</f>
        <v>0.158628055287733</v>
      </c>
      <c r="F4781" s="33" t="n">
        <f aca="false">IF(OR(ROW()-設定!$B$30&lt;2,ROW()+設定!$B$30&gt;13701,N($A4781)&lt;=0,N(INDEX($A$2:$A$13701,MIN(13700,MAX(1,ROW()-1+設定!$B$30))))&lt;=0,$A4781&lt;設定!$B$28,$A4781&gt;設定!$B$29),0,IF(AND($C4781&gt;=MAX(INDEX($C$1:$C$13701,MAX(1,ROW()-設定!$B$24)):INDEX($C$1:$C$13701,MAX(1,ROW()-1))),$C4781&gt;MAX(INDEX($C$1:$C$13701,MIN(13701,ROW()+1)):INDEX($C$1:$C$13701,MIN(13701,ROW()+設定!$B$24))),$C4781&gt;=設定!$B$32,$C4781&gt;=MAX(MIN(INDEX($C$1:$C$13701,MAX(1,ROW()-設定!$B$26)):INDEX($C$1:$C$13701,MAX(1,ROW()-1))),MIN(INDEX($C$1:$C$13701,MIN(13701,ROW()+1)):INDEX($C$1:$C$13701,MIN(13701,ROW()+設定!$B$26))))*10^(設定!$B$27/20)),1,0))</f>
        <v>0</v>
      </c>
      <c r="G4781" s="33" t="n">
        <f aca="false">$G4780+IF($F4781=1,1,0)</f>
        <v>2</v>
      </c>
      <c r="H4781" s="0" t="str">
        <f aca="false">IF($F4781=1,$G4781,"")</f>
        <v/>
      </c>
    </row>
    <row r="4782" customFormat="false" ht="15" hidden="false" customHeight="false" outlineLevel="0" collapsed="false">
      <c r="A4782" s="30" t="n">
        <v>746.875</v>
      </c>
      <c r="B4782" s="31" t="n">
        <v>7.8377</v>
      </c>
      <c r="C4782" s="32" t="n">
        <f aca="false">IF($A4782="","",IF(設定!$B$21="dB",10^($B4782/20),ABS($B4782)))</f>
        <v>2.46538642316018</v>
      </c>
      <c r="D4782" s="32" t="n">
        <f aca="false">IF($A4782="","",$A4782^2)</f>
        <v>557822.265625</v>
      </c>
      <c r="E4782" s="32" t="n">
        <f aca="false">IF($A4782="","",IF($C4782&lt;=0,"",1/$C4782^2))</f>
        <v>0.164524280419241</v>
      </c>
      <c r="F4782" s="33" t="n">
        <f aca="false">IF(OR(ROW()-設定!$B$30&lt;2,ROW()+設定!$B$30&gt;13701,N($A4782)&lt;=0,N(INDEX($A$2:$A$13701,MIN(13700,MAX(1,ROW()-1+設定!$B$30))))&lt;=0,$A4782&lt;設定!$B$28,$A4782&gt;設定!$B$29),0,IF(AND($C4782&gt;=MAX(INDEX($C$1:$C$13701,MAX(1,ROW()-設定!$B$24)):INDEX($C$1:$C$13701,MAX(1,ROW()-1))),$C4782&gt;MAX(INDEX($C$1:$C$13701,MIN(13701,ROW()+1)):INDEX($C$1:$C$13701,MIN(13701,ROW()+設定!$B$24))),$C4782&gt;=設定!$B$32,$C4782&gt;=MAX(MIN(INDEX($C$1:$C$13701,MAX(1,ROW()-設定!$B$26)):INDEX($C$1:$C$13701,MAX(1,ROW()-1))),MIN(INDEX($C$1:$C$13701,MIN(13701,ROW()+1)):INDEX($C$1:$C$13701,MIN(13701,ROW()+設定!$B$26))))*10^(設定!$B$27/20)),1,0))</f>
        <v>0</v>
      </c>
      <c r="G4782" s="33" t="n">
        <f aca="false">$G4781+IF($F4782=1,1,0)</f>
        <v>2</v>
      </c>
      <c r="H4782" s="0" t="str">
        <f aca="false">IF($F4782=1,$G4782,"")</f>
        <v/>
      </c>
    </row>
    <row r="4783" customFormat="false" ht="15" hidden="false" customHeight="false" outlineLevel="0" collapsed="false">
      <c r="A4783" s="30" t="n">
        <v>747.03125</v>
      </c>
      <c r="B4783" s="31" t="n">
        <v>8.0502</v>
      </c>
      <c r="C4783" s="32" t="n">
        <f aca="false">IF($A4783="","",IF(設定!$B$21="dB",10^($B4783/20),ABS($B4783)))</f>
        <v>2.52644588302844</v>
      </c>
      <c r="D4783" s="32" t="n">
        <f aca="false">IF($A4783="","",$A4783^2)</f>
        <v>558055.688476563</v>
      </c>
      <c r="E4783" s="32" t="n">
        <f aca="false">IF($A4783="","",IF($C4783&lt;=0,"",1/$C4783^2))</f>
        <v>0.15666789202163</v>
      </c>
      <c r="F4783" s="33" t="n">
        <f aca="false">IF(OR(ROW()-設定!$B$30&lt;2,ROW()+設定!$B$30&gt;13701,N($A4783)&lt;=0,N(INDEX($A$2:$A$13701,MIN(13700,MAX(1,ROW()-1+設定!$B$30))))&lt;=0,$A4783&lt;設定!$B$28,$A4783&gt;設定!$B$29),0,IF(AND($C4783&gt;=MAX(INDEX($C$1:$C$13701,MAX(1,ROW()-設定!$B$24)):INDEX($C$1:$C$13701,MAX(1,ROW()-1))),$C4783&gt;MAX(INDEX($C$1:$C$13701,MIN(13701,ROW()+1)):INDEX($C$1:$C$13701,MIN(13701,ROW()+設定!$B$24))),$C4783&gt;=設定!$B$32,$C4783&gt;=MAX(MIN(INDEX($C$1:$C$13701,MAX(1,ROW()-設定!$B$26)):INDEX($C$1:$C$13701,MAX(1,ROW()-1))),MIN(INDEX($C$1:$C$13701,MIN(13701,ROW()+1)):INDEX($C$1:$C$13701,MIN(13701,ROW()+設定!$B$26))))*10^(設定!$B$27/20)),1,0))</f>
        <v>0</v>
      </c>
      <c r="G4783" s="33" t="n">
        <f aca="false">$G4782+IF($F4783=1,1,0)</f>
        <v>2</v>
      </c>
      <c r="H4783" s="0" t="str">
        <f aca="false">IF($F4783=1,$G4783,"")</f>
        <v/>
      </c>
    </row>
    <row r="4784" customFormat="false" ht="15" hidden="false" customHeight="false" outlineLevel="0" collapsed="false">
      <c r="A4784" s="30" t="n">
        <v>747.1875</v>
      </c>
      <c r="B4784" s="31" t="n">
        <v>7.9551</v>
      </c>
      <c r="C4784" s="32" t="n">
        <f aca="false">IF($A4784="","",IF(設定!$B$21="dB",10^($B4784/20),ABS($B4784)))</f>
        <v>2.49893523128511</v>
      </c>
      <c r="D4784" s="32" t="n">
        <f aca="false">IF($A4784="","",$A4784^2)</f>
        <v>558289.16015625</v>
      </c>
      <c r="E4784" s="32" t="n">
        <f aca="false">IF($A4784="","",IF($C4784&lt;=0,"",1/$C4784^2))</f>
        <v>0.160136377515627</v>
      </c>
      <c r="F4784" s="33" t="n">
        <f aca="false">IF(OR(ROW()-設定!$B$30&lt;2,ROW()+設定!$B$30&gt;13701,N($A4784)&lt;=0,N(INDEX($A$2:$A$13701,MIN(13700,MAX(1,ROW()-1+設定!$B$30))))&lt;=0,$A4784&lt;設定!$B$28,$A4784&gt;設定!$B$29),0,IF(AND($C4784&gt;=MAX(INDEX($C$1:$C$13701,MAX(1,ROW()-設定!$B$24)):INDEX($C$1:$C$13701,MAX(1,ROW()-1))),$C4784&gt;MAX(INDEX($C$1:$C$13701,MIN(13701,ROW()+1)):INDEX($C$1:$C$13701,MIN(13701,ROW()+設定!$B$24))),$C4784&gt;=設定!$B$32,$C4784&gt;=MAX(MIN(INDEX($C$1:$C$13701,MAX(1,ROW()-設定!$B$26)):INDEX($C$1:$C$13701,MAX(1,ROW()-1))),MIN(INDEX($C$1:$C$13701,MIN(13701,ROW()+1)):INDEX($C$1:$C$13701,MIN(13701,ROW()+設定!$B$26))))*10^(設定!$B$27/20)),1,0))</f>
        <v>0</v>
      </c>
      <c r="G4784" s="33" t="n">
        <f aca="false">$G4783+IF($F4784=1,1,0)</f>
        <v>2</v>
      </c>
      <c r="H4784" s="0" t="str">
        <f aca="false">IF($F4784=1,$G4784,"")</f>
        <v/>
      </c>
    </row>
    <row r="4785" customFormat="false" ht="15" hidden="false" customHeight="false" outlineLevel="0" collapsed="false">
      <c r="A4785" s="30" t="n">
        <v>747.34375</v>
      </c>
      <c r="B4785" s="31" t="n">
        <v>8.0579</v>
      </c>
      <c r="C4785" s="32" t="n">
        <f aca="false">IF($A4785="","",IF(設定!$B$21="dB",10^($B4785/20),ABS($B4785)))</f>
        <v>2.52868655835771</v>
      </c>
      <c r="D4785" s="32" t="n">
        <f aca="false">IF($A4785="","",$A4785^2)</f>
        <v>558522.680664063</v>
      </c>
      <c r="E4785" s="32" t="n">
        <f aca="false">IF($A4785="","",IF($C4785&lt;=0,"",1/$C4785^2))</f>
        <v>0.15639036743097</v>
      </c>
      <c r="F4785" s="33" t="n">
        <f aca="false">IF(OR(ROW()-設定!$B$30&lt;2,ROW()+設定!$B$30&gt;13701,N($A4785)&lt;=0,N(INDEX($A$2:$A$13701,MIN(13700,MAX(1,ROW()-1+設定!$B$30))))&lt;=0,$A4785&lt;設定!$B$28,$A4785&gt;設定!$B$29),0,IF(AND($C4785&gt;=MAX(INDEX($C$1:$C$13701,MAX(1,ROW()-設定!$B$24)):INDEX($C$1:$C$13701,MAX(1,ROW()-1))),$C4785&gt;MAX(INDEX($C$1:$C$13701,MIN(13701,ROW()+1)):INDEX($C$1:$C$13701,MIN(13701,ROW()+設定!$B$24))),$C4785&gt;=設定!$B$32,$C4785&gt;=MAX(MIN(INDEX($C$1:$C$13701,MAX(1,ROW()-設定!$B$26)):INDEX($C$1:$C$13701,MAX(1,ROW()-1))),MIN(INDEX($C$1:$C$13701,MIN(13701,ROW()+1)):INDEX($C$1:$C$13701,MIN(13701,ROW()+設定!$B$26))))*10^(設定!$B$27/20)),1,0))</f>
        <v>0</v>
      </c>
      <c r="G4785" s="33" t="n">
        <f aca="false">$G4784+IF($F4785=1,1,0)</f>
        <v>2</v>
      </c>
      <c r="H4785" s="0" t="str">
        <f aca="false">IF($F4785=1,$G4785,"")</f>
        <v/>
      </c>
    </row>
    <row r="4786" customFormat="false" ht="15" hidden="false" customHeight="false" outlineLevel="0" collapsed="false">
      <c r="A4786" s="30" t="n">
        <v>747.5</v>
      </c>
      <c r="B4786" s="31" t="n">
        <v>8.0063</v>
      </c>
      <c r="C4786" s="32" t="n">
        <f aca="false">IF($A4786="","",IF(設定!$B$21="dB",10^($B4786/20),ABS($B4786)))</f>
        <v>2.51370899955655</v>
      </c>
      <c r="D4786" s="32" t="n">
        <f aca="false">IF($A4786="","",$A4786^2)</f>
        <v>558756.25</v>
      </c>
      <c r="E4786" s="32" t="n">
        <f aca="false">IF($A4786="","",IF($C4786&lt;=0,"",1/$C4786^2))</f>
        <v>0.158259576781241</v>
      </c>
      <c r="F4786" s="33" t="n">
        <f aca="false">IF(OR(ROW()-設定!$B$30&lt;2,ROW()+設定!$B$30&gt;13701,N($A4786)&lt;=0,N(INDEX($A$2:$A$13701,MIN(13700,MAX(1,ROW()-1+設定!$B$30))))&lt;=0,$A4786&lt;設定!$B$28,$A4786&gt;設定!$B$29),0,IF(AND($C4786&gt;=MAX(INDEX($C$1:$C$13701,MAX(1,ROW()-設定!$B$24)):INDEX($C$1:$C$13701,MAX(1,ROW()-1))),$C4786&gt;MAX(INDEX($C$1:$C$13701,MIN(13701,ROW()+1)):INDEX($C$1:$C$13701,MIN(13701,ROW()+設定!$B$24))),$C4786&gt;=設定!$B$32,$C4786&gt;=MAX(MIN(INDEX($C$1:$C$13701,MAX(1,ROW()-設定!$B$26)):INDEX($C$1:$C$13701,MAX(1,ROW()-1))),MIN(INDEX($C$1:$C$13701,MIN(13701,ROW()+1)):INDEX($C$1:$C$13701,MIN(13701,ROW()+設定!$B$26))))*10^(設定!$B$27/20)),1,0))</f>
        <v>0</v>
      </c>
      <c r="G4786" s="33" t="n">
        <f aca="false">$G4785+IF($F4786=1,1,0)</f>
        <v>2</v>
      </c>
      <c r="H4786" s="0" t="str">
        <f aca="false">IF($F4786=1,$G4786,"")</f>
        <v/>
      </c>
    </row>
    <row r="4787" customFormat="false" ht="15" hidden="false" customHeight="false" outlineLevel="0" collapsed="false">
      <c r="A4787" s="30" t="n">
        <v>747.65625</v>
      </c>
      <c r="B4787" s="31" t="n">
        <v>8.0772</v>
      </c>
      <c r="C4787" s="32" t="n">
        <f aca="false">IF($A4787="","",IF(設定!$B$21="dB",10^($B4787/20),ABS($B4787)))</f>
        <v>2.53431153329042</v>
      </c>
      <c r="D4787" s="32" t="n">
        <f aca="false">IF($A4787="","",$A4787^2)</f>
        <v>558989.868164063</v>
      </c>
      <c r="E4787" s="32" t="n">
        <f aca="false">IF($A4787="","",IF($C4787&lt;=0,"",1/$C4787^2))</f>
        <v>0.155696912317297</v>
      </c>
      <c r="F4787" s="33" t="n">
        <f aca="false">IF(OR(ROW()-設定!$B$30&lt;2,ROW()+設定!$B$30&gt;13701,N($A4787)&lt;=0,N(INDEX($A$2:$A$13701,MIN(13700,MAX(1,ROW()-1+設定!$B$30))))&lt;=0,$A4787&lt;設定!$B$28,$A4787&gt;設定!$B$29),0,IF(AND($C4787&gt;=MAX(INDEX($C$1:$C$13701,MAX(1,ROW()-設定!$B$24)):INDEX($C$1:$C$13701,MAX(1,ROW()-1))),$C4787&gt;MAX(INDEX($C$1:$C$13701,MIN(13701,ROW()+1)):INDEX($C$1:$C$13701,MIN(13701,ROW()+設定!$B$24))),$C4787&gt;=設定!$B$32,$C4787&gt;=MAX(MIN(INDEX($C$1:$C$13701,MAX(1,ROW()-設定!$B$26)):INDEX($C$1:$C$13701,MAX(1,ROW()-1))),MIN(INDEX($C$1:$C$13701,MIN(13701,ROW()+1)):INDEX($C$1:$C$13701,MIN(13701,ROW()+設定!$B$26))))*10^(設定!$B$27/20)),1,0))</f>
        <v>0</v>
      </c>
      <c r="G4787" s="33" t="n">
        <f aca="false">$G4786+IF($F4787=1,1,0)</f>
        <v>2</v>
      </c>
      <c r="H4787" s="0" t="str">
        <f aca="false">IF($F4787=1,$G4787,"")</f>
        <v/>
      </c>
    </row>
    <row r="4788" customFormat="false" ht="15" hidden="false" customHeight="false" outlineLevel="0" collapsed="false">
      <c r="A4788" s="30" t="n">
        <v>747.8125</v>
      </c>
      <c r="B4788" s="31" t="n">
        <v>7.9869</v>
      </c>
      <c r="C4788" s="32" t="n">
        <f aca="false">IF($A4788="","",IF(設定!$B$21="dB",10^($B4788/20),ABS($B4788)))</f>
        <v>2.50810087677579</v>
      </c>
      <c r="D4788" s="32" t="n">
        <f aca="false">IF($A4788="","",$A4788^2)</f>
        <v>559223.53515625</v>
      </c>
      <c r="E4788" s="32" t="n">
        <f aca="false">IF($A4788="","",IF($C4788&lt;=0,"",1/$C4788^2))</f>
        <v>0.158968106024571</v>
      </c>
      <c r="F4788" s="33" t="n">
        <f aca="false">IF(OR(ROW()-設定!$B$30&lt;2,ROW()+設定!$B$30&gt;13701,N($A4788)&lt;=0,N(INDEX($A$2:$A$13701,MIN(13700,MAX(1,ROW()-1+設定!$B$30))))&lt;=0,$A4788&lt;設定!$B$28,$A4788&gt;設定!$B$29),0,IF(AND($C4788&gt;=MAX(INDEX($C$1:$C$13701,MAX(1,ROW()-設定!$B$24)):INDEX($C$1:$C$13701,MAX(1,ROW()-1))),$C4788&gt;MAX(INDEX($C$1:$C$13701,MIN(13701,ROW()+1)):INDEX($C$1:$C$13701,MIN(13701,ROW()+設定!$B$24))),$C4788&gt;=設定!$B$32,$C4788&gt;=MAX(MIN(INDEX($C$1:$C$13701,MAX(1,ROW()-設定!$B$26)):INDEX($C$1:$C$13701,MAX(1,ROW()-1))),MIN(INDEX($C$1:$C$13701,MIN(13701,ROW()+1)):INDEX($C$1:$C$13701,MIN(13701,ROW()+設定!$B$26))))*10^(設定!$B$27/20)),1,0))</f>
        <v>0</v>
      </c>
      <c r="G4788" s="33" t="n">
        <f aca="false">$G4787+IF($F4788=1,1,0)</f>
        <v>2</v>
      </c>
      <c r="H4788" s="0" t="str">
        <f aca="false">IF($F4788=1,$G4788,"")</f>
        <v/>
      </c>
    </row>
    <row r="4789" customFormat="false" ht="15" hidden="false" customHeight="false" outlineLevel="0" collapsed="false">
      <c r="A4789" s="30" t="n">
        <v>747.96875</v>
      </c>
      <c r="B4789" s="31" t="n">
        <v>7.9117</v>
      </c>
      <c r="C4789" s="32" t="n">
        <f aca="false">IF($A4789="","",IF(設定!$B$21="dB",10^($B4789/20),ABS($B4789)))</f>
        <v>2.48648016984223</v>
      </c>
      <c r="D4789" s="32" t="n">
        <f aca="false">IF($A4789="","",$A4789^2)</f>
        <v>559457.250976563</v>
      </c>
      <c r="E4789" s="32" t="n">
        <f aca="false">IF($A4789="","",IF($C4789&lt;=0,"",1/$C4789^2))</f>
        <v>0.161744678120636</v>
      </c>
      <c r="F4789" s="33" t="n">
        <f aca="false">IF(OR(ROW()-設定!$B$30&lt;2,ROW()+設定!$B$30&gt;13701,N($A4789)&lt;=0,N(INDEX($A$2:$A$13701,MIN(13700,MAX(1,ROW()-1+設定!$B$30))))&lt;=0,$A4789&lt;設定!$B$28,$A4789&gt;設定!$B$29),0,IF(AND($C4789&gt;=MAX(INDEX($C$1:$C$13701,MAX(1,ROW()-設定!$B$24)):INDEX($C$1:$C$13701,MAX(1,ROW()-1))),$C4789&gt;MAX(INDEX($C$1:$C$13701,MIN(13701,ROW()+1)):INDEX($C$1:$C$13701,MIN(13701,ROW()+設定!$B$24))),$C4789&gt;=設定!$B$32,$C4789&gt;=MAX(MIN(INDEX($C$1:$C$13701,MAX(1,ROW()-設定!$B$26)):INDEX($C$1:$C$13701,MAX(1,ROW()-1))),MIN(INDEX($C$1:$C$13701,MIN(13701,ROW()+1)):INDEX($C$1:$C$13701,MIN(13701,ROW()+設定!$B$26))))*10^(設定!$B$27/20)),1,0))</f>
        <v>0</v>
      </c>
      <c r="G4789" s="33" t="n">
        <f aca="false">$G4788+IF($F4789=1,1,0)</f>
        <v>2</v>
      </c>
      <c r="H4789" s="0" t="str">
        <f aca="false">IF($F4789=1,$G4789,"")</f>
        <v/>
      </c>
    </row>
    <row r="4790" customFormat="false" ht="15" hidden="false" customHeight="false" outlineLevel="0" collapsed="false">
      <c r="A4790" s="30" t="n">
        <v>748.125</v>
      </c>
      <c r="B4790" s="31" t="n">
        <v>8.0861</v>
      </c>
      <c r="C4790" s="32" t="n">
        <f aca="false">IF($A4790="","",IF(設定!$B$21="dB",10^($B4790/20),ABS($B4790)))</f>
        <v>2.53690964738349</v>
      </c>
      <c r="D4790" s="32" t="n">
        <f aca="false">IF($A4790="","",$A4790^2)</f>
        <v>559691.015625</v>
      </c>
      <c r="E4790" s="32" t="n">
        <f aca="false">IF($A4790="","",IF($C4790&lt;=0,"",1/$C4790^2))</f>
        <v>0.155378169232565</v>
      </c>
      <c r="F4790" s="33" t="n">
        <f aca="false">IF(OR(ROW()-設定!$B$30&lt;2,ROW()+設定!$B$30&gt;13701,N($A4790)&lt;=0,N(INDEX($A$2:$A$13701,MIN(13700,MAX(1,ROW()-1+設定!$B$30))))&lt;=0,$A4790&lt;設定!$B$28,$A4790&gt;設定!$B$29),0,IF(AND($C4790&gt;=MAX(INDEX($C$1:$C$13701,MAX(1,ROW()-設定!$B$24)):INDEX($C$1:$C$13701,MAX(1,ROW()-1))),$C4790&gt;MAX(INDEX($C$1:$C$13701,MIN(13701,ROW()+1)):INDEX($C$1:$C$13701,MIN(13701,ROW()+設定!$B$24))),$C4790&gt;=設定!$B$32,$C4790&gt;=MAX(MIN(INDEX($C$1:$C$13701,MAX(1,ROW()-設定!$B$26)):INDEX($C$1:$C$13701,MAX(1,ROW()-1))),MIN(INDEX($C$1:$C$13701,MIN(13701,ROW()+1)):INDEX($C$1:$C$13701,MIN(13701,ROW()+設定!$B$26))))*10^(設定!$B$27/20)),1,0))</f>
        <v>0</v>
      </c>
      <c r="G4790" s="33" t="n">
        <f aca="false">$G4789+IF($F4790=1,1,0)</f>
        <v>2</v>
      </c>
      <c r="H4790" s="0" t="str">
        <f aca="false">IF($F4790=1,$G4790,"")</f>
        <v/>
      </c>
    </row>
    <row r="4791" customFormat="false" ht="15" hidden="false" customHeight="false" outlineLevel="0" collapsed="false">
      <c r="A4791" s="30" t="n">
        <v>748.28125</v>
      </c>
      <c r="B4791" s="31" t="n">
        <v>8.1073</v>
      </c>
      <c r="C4791" s="32" t="n">
        <f aca="false">IF($A4791="","",IF(設定!$B$21="dB",10^($B4791/20),ABS($B4791)))</f>
        <v>2.54310914734675</v>
      </c>
      <c r="D4791" s="32" t="n">
        <f aca="false">IF($A4791="","",$A4791^2)</f>
        <v>559924.829101563</v>
      </c>
      <c r="E4791" s="32" t="n">
        <f aca="false">IF($A4791="","",IF($C4791&lt;=0,"",1/$C4791^2))</f>
        <v>0.154621541978329</v>
      </c>
      <c r="F4791" s="33" t="n">
        <f aca="false">IF(OR(ROW()-設定!$B$30&lt;2,ROW()+設定!$B$30&gt;13701,N($A4791)&lt;=0,N(INDEX($A$2:$A$13701,MIN(13700,MAX(1,ROW()-1+設定!$B$30))))&lt;=0,$A4791&lt;設定!$B$28,$A4791&gt;設定!$B$29),0,IF(AND($C4791&gt;=MAX(INDEX($C$1:$C$13701,MAX(1,ROW()-設定!$B$24)):INDEX($C$1:$C$13701,MAX(1,ROW()-1))),$C4791&gt;MAX(INDEX($C$1:$C$13701,MIN(13701,ROW()+1)):INDEX($C$1:$C$13701,MIN(13701,ROW()+設定!$B$24))),$C4791&gt;=設定!$B$32,$C4791&gt;=MAX(MIN(INDEX($C$1:$C$13701,MAX(1,ROW()-設定!$B$26)):INDEX($C$1:$C$13701,MAX(1,ROW()-1))),MIN(INDEX($C$1:$C$13701,MIN(13701,ROW()+1)):INDEX($C$1:$C$13701,MIN(13701,ROW()+設定!$B$26))))*10^(設定!$B$27/20)),1,0))</f>
        <v>0</v>
      </c>
      <c r="G4791" s="33" t="n">
        <f aca="false">$G4790+IF($F4791=1,1,0)</f>
        <v>2</v>
      </c>
      <c r="H4791" s="0" t="str">
        <f aca="false">IF($F4791=1,$G4791,"")</f>
        <v/>
      </c>
    </row>
    <row r="4792" customFormat="false" ht="15" hidden="false" customHeight="false" outlineLevel="0" collapsed="false">
      <c r="A4792" s="30" t="n">
        <v>748.4375</v>
      </c>
      <c r="B4792" s="31" t="n">
        <v>8.2669</v>
      </c>
      <c r="C4792" s="32" t="n">
        <f aca="false">IF($A4792="","",IF(設定!$B$21="dB",10^($B4792/20),ABS($B4792)))</f>
        <v>2.59026978729036</v>
      </c>
      <c r="D4792" s="32" t="n">
        <f aca="false">IF($A4792="","",$A4792^2)</f>
        <v>560158.69140625</v>
      </c>
      <c r="E4792" s="32" t="n">
        <f aca="false">IF($A4792="","",IF($C4792&lt;=0,"",1/$C4792^2))</f>
        <v>0.149042456521603</v>
      </c>
      <c r="F4792" s="33" t="n">
        <f aca="false">IF(OR(ROW()-設定!$B$30&lt;2,ROW()+設定!$B$30&gt;13701,N($A4792)&lt;=0,N(INDEX($A$2:$A$13701,MIN(13700,MAX(1,ROW()-1+設定!$B$30))))&lt;=0,$A4792&lt;設定!$B$28,$A4792&gt;設定!$B$29),0,IF(AND($C4792&gt;=MAX(INDEX($C$1:$C$13701,MAX(1,ROW()-設定!$B$24)):INDEX($C$1:$C$13701,MAX(1,ROW()-1))),$C4792&gt;MAX(INDEX($C$1:$C$13701,MIN(13701,ROW()+1)):INDEX($C$1:$C$13701,MIN(13701,ROW()+設定!$B$24))),$C4792&gt;=設定!$B$32,$C4792&gt;=MAX(MIN(INDEX($C$1:$C$13701,MAX(1,ROW()-設定!$B$26)):INDEX($C$1:$C$13701,MAX(1,ROW()-1))),MIN(INDEX($C$1:$C$13701,MIN(13701,ROW()+1)):INDEX($C$1:$C$13701,MIN(13701,ROW()+設定!$B$26))))*10^(設定!$B$27/20)),1,0))</f>
        <v>0</v>
      </c>
      <c r="G4792" s="33" t="n">
        <f aca="false">$G4791+IF($F4792=1,1,0)</f>
        <v>2</v>
      </c>
      <c r="H4792" s="0" t="str">
        <f aca="false">IF($F4792=1,$G4792,"")</f>
        <v/>
      </c>
    </row>
    <row r="4793" customFormat="false" ht="15" hidden="false" customHeight="false" outlineLevel="0" collapsed="false">
      <c r="A4793" s="30" t="n">
        <v>748.59375</v>
      </c>
      <c r="B4793" s="31" t="n">
        <v>7.8558</v>
      </c>
      <c r="C4793" s="32" t="n">
        <f aca="false">IF($A4793="","",IF(設定!$B$21="dB",10^($B4793/20),ABS($B4793)))</f>
        <v>2.47052924934529</v>
      </c>
      <c r="D4793" s="32" t="n">
        <f aca="false">IF($A4793="","",$A4793^2)</f>
        <v>560392.602539063</v>
      </c>
      <c r="E4793" s="32" t="n">
        <f aca="false">IF($A4793="","",IF($C4793&lt;=0,"",1/$C4793^2))</f>
        <v>0.163840022901021</v>
      </c>
      <c r="F4793" s="33" t="n">
        <f aca="false">IF(OR(ROW()-設定!$B$30&lt;2,ROW()+設定!$B$30&gt;13701,N($A4793)&lt;=0,N(INDEX($A$2:$A$13701,MIN(13700,MAX(1,ROW()-1+設定!$B$30))))&lt;=0,$A4793&lt;設定!$B$28,$A4793&gt;設定!$B$29),0,IF(AND($C4793&gt;=MAX(INDEX($C$1:$C$13701,MAX(1,ROW()-設定!$B$24)):INDEX($C$1:$C$13701,MAX(1,ROW()-1))),$C4793&gt;MAX(INDEX($C$1:$C$13701,MIN(13701,ROW()+1)):INDEX($C$1:$C$13701,MIN(13701,ROW()+設定!$B$24))),$C4793&gt;=設定!$B$32,$C4793&gt;=MAX(MIN(INDEX($C$1:$C$13701,MAX(1,ROW()-設定!$B$26)):INDEX($C$1:$C$13701,MAX(1,ROW()-1))),MIN(INDEX($C$1:$C$13701,MIN(13701,ROW()+1)):INDEX($C$1:$C$13701,MIN(13701,ROW()+設定!$B$26))))*10^(設定!$B$27/20)),1,0))</f>
        <v>0</v>
      </c>
      <c r="G4793" s="33" t="n">
        <f aca="false">$G4792+IF($F4793=1,1,0)</f>
        <v>2</v>
      </c>
      <c r="H4793" s="0" t="str">
        <f aca="false">IF($F4793=1,$G4793,"")</f>
        <v/>
      </c>
    </row>
    <row r="4794" customFormat="false" ht="15" hidden="false" customHeight="false" outlineLevel="0" collapsed="false">
      <c r="A4794" s="30" t="n">
        <v>748.75</v>
      </c>
      <c r="B4794" s="31" t="n">
        <v>8.0628</v>
      </c>
      <c r="C4794" s="32" t="n">
        <f aca="false">IF($A4794="","",IF(設定!$B$21="dB",10^($B4794/20),ABS($B4794)))</f>
        <v>2.53011347721978</v>
      </c>
      <c r="D4794" s="32" t="n">
        <f aca="false">IF($A4794="","",$A4794^2)</f>
        <v>560626.5625</v>
      </c>
      <c r="E4794" s="32" t="n">
        <f aca="false">IF($A4794="","",IF($C4794&lt;=0,"",1/$C4794^2))</f>
        <v>0.156214016891818</v>
      </c>
      <c r="F4794" s="33" t="n">
        <f aca="false">IF(OR(ROW()-設定!$B$30&lt;2,ROW()+設定!$B$30&gt;13701,N($A4794)&lt;=0,N(INDEX($A$2:$A$13701,MIN(13700,MAX(1,ROW()-1+設定!$B$30))))&lt;=0,$A4794&lt;設定!$B$28,$A4794&gt;設定!$B$29),0,IF(AND($C4794&gt;=MAX(INDEX($C$1:$C$13701,MAX(1,ROW()-設定!$B$24)):INDEX($C$1:$C$13701,MAX(1,ROW()-1))),$C4794&gt;MAX(INDEX($C$1:$C$13701,MIN(13701,ROW()+1)):INDEX($C$1:$C$13701,MIN(13701,ROW()+設定!$B$24))),$C4794&gt;=設定!$B$32,$C4794&gt;=MAX(MIN(INDEX($C$1:$C$13701,MAX(1,ROW()-設定!$B$26)):INDEX($C$1:$C$13701,MAX(1,ROW()-1))),MIN(INDEX($C$1:$C$13701,MIN(13701,ROW()+1)):INDEX($C$1:$C$13701,MIN(13701,ROW()+設定!$B$26))))*10^(設定!$B$27/20)),1,0))</f>
        <v>0</v>
      </c>
      <c r="G4794" s="33" t="n">
        <f aca="false">$G4793+IF($F4794=1,1,0)</f>
        <v>2</v>
      </c>
      <c r="H4794" s="0" t="str">
        <f aca="false">IF($F4794=1,$G4794,"")</f>
        <v/>
      </c>
    </row>
    <row r="4795" customFormat="false" ht="15" hidden="false" customHeight="false" outlineLevel="0" collapsed="false">
      <c r="A4795" s="30" t="n">
        <v>748.90625</v>
      </c>
      <c r="B4795" s="31" t="n">
        <v>8.2113</v>
      </c>
      <c r="C4795" s="32" t="n">
        <f aca="false">IF($A4795="","",IF(設定!$B$21="dB",10^($B4795/20),ABS($B4795)))</f>
        <v>2.57374194248992</v>
      </c>
      <c r="D4795" s="32" t="n">
        <f aca="false">IF($A4795="","",$A4795^2)</f>
        <v>560860.571289063</v>
      </c>
      <c r="E4795" s="32" t="n">
        <f aca="false">IF($A4795="","",IF($C4795&lt;=0,"",1/$C4795^2))</f>
        <v>0.150962820036377</v>
      </c>
      <c r="F4795" s="33" t="n">
        <f aca="false">IF(OR(ROW()-設定!$B$30&lt;2,ROW()+設定!$B$30&gt;13701,N($A4795)&lt;=0,N(INDEX($A$2:$A$13701,MIN(13700,MAX(1,ROW()-1+設定!$B$30))))&lt;=0,$A4795&lt;設定!$B$28,$A4795&gt;設定!$B$29),0,IF(AND($C4795&gt;=MAX(INDEX($C$1:$C$13701,MAX(1,ROW()-設定!$B$24)):INDEX($C$1:$C$13701,MAX(1,ROW()-1))),$C4795&gt;MAX(INDEX($C$1:$C$13701,MIN(13701,ROW()+1)):INDEX($C$1:$C$13701,MIN(13701,ROW()+設定!$B$24))),$C4795&gt;=設定!$B$32,$C4795&gt;=MAX(MIN(INDEX($C$1:$C$13701,MAX(1,ROW()-設定!$B$26)):INDEX($C$1:$C$13701,MAX(1,ROW()-1))),MIN(INDEX($C$1:$C$13701,MIN(13701,ROW()+1)):INDEX($C$1:$C$13701,MIN(13701,ROW()+設定!$B$26))))*10^(設定!$B$27/20)),1,0))</f>
        <v>0</v>
      </c>
      <c r="G4795" s="33" t="n">
        <f aca="false">$G4794+IF($F4795=1,1,0)</f>
        <v>2</v>
      </c>
      <c r="H4795" s="0" t="str">
        <f aca="false">IF($F4795=1,$G4795,"")</f>
        <v/>
      </c>
    </row>
    <row r="4796" customFormat="false" ht="15" hidden="false" customHeight="false" outlineLevel="0" collapsed="false">
      <c r="A4796" s="30" t="n">
        <v>749.0625</v>
      </c>
      <c r="B4796" s="31" t="n">
        <v>7.9855</v>
      </c>
      <c r="C4796" s="32" t="n">
        <f aca="false">IF($A4796="","",IF(設定!$B$21="dB",10^($B4796/20),ABS($B4796)))</f>
        <v>2.50769665125505</v>
      </c>
      <c r="D4796" s="32" t="n">
        <f aca="false">IF($A4796="","",$A4796^2)</f>
        <v>561094.62890625</v>
      </c>
      <c r="E4796" s="32" t="n">
        <f aca="false">IF($A4796="","",IF($C4796&lt;=0,"",1/$C4796^2))</f>
        <v>0.159019359547986</v>
      </c>
      <c r="F4796" s="33" t="n">
        <f aca="false">IF(OR(ROW()-設定!$B$30&lt;2,ROW()+設定!$B$30&gt;13701,N($A4796)&lt;=0,N(INDEX($A$2:$A$13701,MIN(13700,MAX(1,ROW()-1+設定!$B$30))))&lt;=0,$A4796&lt;設定!$B$28,$A4796&gt;設定!$B$29),0,IF(AND($C4796&gt;=MAX(INDEX($C$1:$C$13701,MAX(1,ROW()-設定!$B$24)):INDEX($C$1:$C$13701,MAX(1,ROW()-1))),$C4796&gt;MAX(INDEX($C$1:$C$13701,MIN(13701,ROW()+1)):INDEX($C$1:$C$13701,MIN(13701,ROW()+設定!$B$24))),$C4796&gt;=設定!$B$32,$C4796&gt;=MAX(MIN(INDEX($C$1:$C$13701,MAX(1,ROW()-設定!$B$26)):INDEX($C$1:$C$13701,MAX(1,ROW()-1))),MIN(INDEX($C$1:$C$13701,MIN(13701,ROW()+1)):INDEX($C$1:$C$13701,MIN(13701,ROW()+設定!$B$26))))*10^(設定!$B$27/20)),1,0))</f>
        <v>0</v>
      </c>
      <c r="G4796" s="33" t="n">
        <f aca="false">$G4795+IF($F4796=1,1,0)</f>
        <v>2</v>
      </c>
      <c r="H4796" s="0" t="str">
        <f aca="false">IF($F4796=1,$G4796,"")</f>
        <v/>
      </c>
    </row>
    <row r="4797" customFormat="false" ht="15" hidden="false" customHeight="false" outlineLevel="0" collapsed="false">
      <c r="A4797" s="30" t="n">
        <v>749.21875</v>
      </c>
      <c r="B4797" s="31" t="n">
        <v>8.1114</v>
      </c>
      <c r="C4797" s="32" t="n">
        <f aca="false">IF($A4797="","",IF(設定!$B$21="dB",10^($B4797/20),ABS($B4797)))</f>
        <v>2.54430985437786</v>
      </c>
      <c r="D4797" s="32" t="n">
        <f aca="false">IF($A4797="","",$A4797^2)</f>
        <v>561328.735351563</v>
      </c>
      <c r="E4797" s="32" t="n">
        <f aca="false">IF($A4797="","",IF($C4797&lt;=0,"",1/$C4797^2))</f>
        <v>0.154475638864182</v>
      </c>
      <c r="F4797" s="33" t="n">
        <f aca="false">IF(OR(ROW()-設定!$B$30&lt;2,ROW()+設定!$B$30&gt;13701,N($A4797)&lt;=0,N(INDEX($A$2:$A$13701,MIN(13700,MAX(1,ROW()-1+設定!$B$30))))&lt;=0,$A4797&lt;設定!$B$28,$A4797&gt;設定!$B$29),0,IF(AND($C4797&gt;=MAX(INDEX($C$1:$C$13701,MAX(1,ROW()-設定!$B$24)):INDEX($C$1:$C$13701,MAX(1,ROW()-1))),$C4797&gt;MAX(INDEX($C$1:$C$13701,MIN(13701,ROW()+1)):INDEX($C$1:$C$13701,MIN(13701,ROW()+設定!$B$24))),$C4797&gt;=設定!$B$32,$C4797&gt;=MAX(MIN(INDEX($C$1:$C$13701,MAX(1,ROW()-設定!$B$26)):INDEX($C$1:$C$13701,MAX(1,ROW()-1))),MIN(INDEX($C$1:$C$13701,MIN(13701,ROW()+1)):INDEX($C$1:$C$13701,MIN(13701,ROW()+設定!$B$26))))*10^(設定!$B$27/20)),1,0))</f>
        <v>0</v>
      </c>
      <c r="G4797" s="33" t="n">
        <f aca="false">$G4796+IF($F4797=1,1,0)</f>
        <v>2</v>
      </c>
      <c r="H4797" s="0" t="str">
        <f aca="false">IF($F4797=1,$G4797,"")</f>
        <v/>
      </c>
    </row>
    <row r="4798" customFormat="false" ht="15" hidden="false" customHeight="false" outlineLevel="0" collapsed="false">
      <c r="A4798" s="30" t="n">
        <v>749.375</v>
      </c>
      <c r="B4798" s="31" t="n">
        <v>8.3707</v>
      </c>
      <c r="C4798" s="32" t="n">
        <f aca="false">IF($A4798="","",IF(設定!$B$21="dB",10^($B4798/20),ABS($B4798)))</f>
        <v>2.62141029083171</v>
      </c>
      <c r="D4798" s="32" t="n">
        <f aca="false">IF($A4798="","",$A4798^2)</f>
        <v>561562.890625</v>
      </c>
      <c r="E4798" s="32" t="n">
        <f aca="false">IF($A4798="","",IF($C4798&lt;=0,"",1/$C4798^2))</f>
        <v>0.145522450720009</v>
      </c>
      <c r="F4798" s="33" t="n">
        <f aca="false">IF(OR(ROW()-設定!$B$30&lt;2,ROW()+設定!$B$30&gt;13701,N($A4798)&lt;=0,N(INDEX($A$2:$A$13701,MIN(13700,MAX(1,ROW()-1+設定!$B$30))))&lt;=0,$A4798&lt;設定!$B$28,$A4798&gt;設定!$B$29),0,IF(AND($C4798&gt;=MAX(INDEX($C$1:$C$13701,MAX(1,ROW()-設定!$B$24)):INDEX($C$1:$C$13701,MAX(1,ROW()-1))),$C4798&gt;MAX(INDEX($C$1:$C$13701,MIN(13701,ROW()+1)):INDEX($C$1:$C$13701,MIN(13701,ROW()+設定!$B$24))),$C4798&gt;=設定!$B$32,$C4798&gt;=MAX(MIN(INDEX($C$1:$C$13701,MAX(1,ROW()-設定!$B$26)):INDEX($C$1:$C$13701,MAX(1,ROW()-1))),MIN(INDEX($C$1:$C$13701,MIN(13701,ROW()+1)):INDEX($C$1:$C$13701,MIN(13701,ROW()+設定!$B$26))))*10^(設定!$B$27/20)),1,0))</f>
        <v>0</v>
      </c>
      <c r="G4798" s="33" t="n">
        <f aca="false">$G4797+IF($F4798=1,1,0)</f>
        <v>2</v>
      </c>
      <c r="H4798" s="0" t="str">
        <f aca="false">IF($F4798=1,$G4798,"")</f>
        <v/>
      </c>
    </row>
    <row r="4799" customFormat="false" ht="15" hidden="false" customHeight="false" outlineLevel="0" collapsed="false">
      <c r="A4799" s="30" t="n">
        <v>749.53125</v>
      </c>
      <c r="B4799" s="31" t="n">
        <v>8.3151</v>
      </c>
      <c r="C4799" s="32" t="n">
        <f aca="false">IF($A4799="","",IF(設定!$B$21="dB",10^($B4799/20),ABS($B4799)))</f>
        <v>2.60468374649346</v>
      </c>
      <c r="D4799" s="32" t="n">
        <f aca="false">IF($A4799="","",$A4799^2)</f>
        <v>561797.094726563</v>
      </c>
      <c r="E4799" s="32" t="n">
        <f aca="false">IF($A4799="","",IF($C4799&lt;=0,"",1/$C4799^2))</f>
        <v>0.147397460106363</v>
      </c>
      <c r="F4799" s="33" t="n">
        <f aca="false">IF(OR(ROW()-設定!$B$30&lt;2,ROW()+設定!$B$30&gt;13701,N($A4799)&lt;=0,N(INDEX($A$2:$A$13701,MIN(13700,MAX(1,ROW()-1+設定!$B$30))))&lt;=0,$A4799&lt;設定!$B$28,$A4799&gt;設定!$B$29),0,IF(AND($C4799&gt;=MAX(INDEX($C$1:$C$13701,MAX(1,ROW()-設定!$B$24)):INDEX($C$1:$C$13701,MAX(1,ROW()-1))),$C4799&gt;MAX(INDEX($C$1:$C$13701,MIN(13701,ROW()+1)):INDEX($C$1:$C$13701,MIN(13701,ROW()+設定!$B$24))),$C4799&gt;=設定!$B$32,$C4799&gt;=MAX(MIN(INDEX($C$1:$C$13701,MAX(1,ROW()-設定!$B$26)):INDEX($C$1:$C$13701,MAX(1,ROW()-1))),MIN(INDEX($C$1:$C$13701,MIN(13701,ROW()+1)):INDEX($C$1:$C$13701,MIN(13701,ROW()+設定!$B$26))))*10^(設定!$B$27/20)),1,0))</f>
        <v>0</v>
      </c>
      <c r="G4799" s="33" t="n">
        <f aca="false">$G4798+IF($F4799=1,1,0)</f>
        <v>2</v>
      </c>
      <c r="H4799" s="0" t="str">
        <f aca="false">IF($F4799=1,$G4799,"")</f>
        <v/>
      </c>
    </row>
    <row r="4800" customFormat="false" ht="15" hidden="false" customHeight="false" outlineLevel="0" collapsed="false">
      <c r="A4800" s="30" t="n">
        <v>749.6875</v>
      </c>
      <c r="B4800" s="31" t="n">
        <v>8.0923</v>
      </c>
      <c r="C4800" s="32" t="n">
        <f aca="false">IF($A4800="","",IF(設定!$B$21="dB",10^($B4800/20),ABS($B4800)))</f>
        <v>2.53872114343503</v>
      </c>
      <c r="D4800" s="32" t="n">
        <f aca="false">IF($A4800="","",$A4800^2)</f>
        <v>562031.34765625</v>
      </c>
      <c r="E4800" s="32" t="n">
        <f aca="false">IF($A4800="","",IF($C4800&lt;=0,"",1/$C4800^2))</f>
        <v>0.15515650918858</v>
      </c>
      <c r="F4800" s="33" t="n">
        <f aca="false">IF(OR(ROW()-設定!$B$30&lt;2,ROW()+設定!$B$30&gt;13701,N($A4800)&lt;=0,N(INDEX($A$2:$A$13701,MIN(13700,MAX(1,ROW()-1+設定!$B$30))))&lt;=0,$A4800&lt;設定!$B$28,$A4800&gt;設定!$B$29),0,IF(AND($C4800&gt;=MAX(INDEX($C$1:$C$13701,MAX(1,ROW()-設定!$B$24)):INDEX($C$1:$C$13701,MAX(1,ROW()-1))),$C4800&gt;MAX(INDEX($C$1:$C$13701,MIN(13701,ROW()+1)):INDEX($C$1:$C$13701,MIN(13701,ROW()+設定!$B$24))),$C4800&gt;=設定!$B$32,$C4800&gt;=MAX(MIN(INDEX($C$1:$C$13701,MAX(1,ROW()-設定!$B$26)):INDEX($C$1:$C$13701,MAX(1,ROW()-1))),MIN(INDEX($C$1:$C$13701,MIN(13701,ROW()+1)):INDEX($C$1:$C$13701,MIN(13701,ROW()+設定!$B$26))))*10^(設定!$B$27/20)),1,0))</f>
        <v>0</v>
      </c>
      <c r="G4800" s="33" t="n">
        <f aca="false">$G4799+IF($F4800=1,1,0)</f>
        <v>2</v>
      </c>
      <c r="H4800" s="0" t="str">
        <f aca="false">IF($F4800=1,$G4800,"")</f>
        <v/>
      </c>
    </row>
    <row r="4801" customFormat="false" ht="15" hidden="false" customHeight="false" outlineLevel="0" collapsed="false">
      <c r="A4801" s="30" t="n">
        <v>749.84375</v>
      </c>
      <c r="B4801" s="31" t="n">
        <v>8.3496</v>
      </c>
      <c r="C4801" s="32" t="n">
        <f aca="false">IF($A4801="","",IF(設定!$B$21="dB",10^($B4801/20),ABS($B4801)))</f>
        <v>2.61505001786124</v>
      </c>
      <c r="D4801" s="32" t="n">
        <f aca="false">IF($A4801="","",$A4801^2)</f>
        <v>562265.649414063</v>
      </c>
      <c r="E4801" s="32" t="n">
        <f aca="false">IF($A4801="","",IF($C4801&lt;=0,"",1/$C4801^2))</f>
        <v>0.146231185215337</v>
      </c>
      <c r="F4801" s="33" t="n">
        <f aca="false">IF(OR(ROW()-設定!$B$30&lt;2,ROW()+設定!$B$30&gt;13701,N($A4801)&lt;=0,N(INDEX($A$2:$A$13701,MIN(13700,MAX(1,ROW()-1+設定!$B$30))))&lt;=0,$A4801&lt;設定!$B$28,$A4801&gt;設定!$B$29),0,IF(AND($C4801&gt;=MAX(INDEX($C$1:$C$13701,MAX(1,ROW()-設定!$B$24)):INDEX($C$1:$C$13701,MAX(1,ROW()-1))),$C4801&gt;MAX(INDEX($C$1:$C$13701,MIN(13701,ROW()+1)):INDEX($C$1:$C$13701,MIN(13701,ROW()+設定!$B$24))),$C4801&gt;=設定!$B$32,$C4801&gt;=MAX(MIN(INDEX($C$1:$C$13701,MAX(1,ROW()-設定!$B$26)):INDEX($C$1:$C$13701,MAX(1,ROW()-1))),MIN(INDEX($C$1:$C$13701,MIN(13701,ROW()+1)):INDEX($C$1:$C$13701,MIN(13701,ROW()+設定!$B$26))))*10^(設定!$B$27/20)),1,0))</f>
        <v>0</v>
      </c>
      <c r="G4801" s="33" t="n">
        <f aca="false">$G4800+IF($F4801=1,1,0)</f>
        <v>2</v>
      </c>
      <c r="H4801" s="0" t="str">
        <f aca="false">IF($F4801=1,$G4801,"")</f>
        <v/>
      </c>
    </row>
    <row r="4802" customFormat="false" ht="15" hidden="false" customHeight="false" outlineLevel="0" collapsed="false">
      <c r="A4802" s="30" t="n">
        <v>750</v>
      </c>
      <c r="B4802" s="31" t="n">
        <v>8.3412</v>
      </c>
      <c r="C4802" s="32" t="n">
        <f aca="false">IF($A4802="","",IF(設定!$B$21="dB",10^($B4802/20),ABS($B4802)))</f>
        <v>2.61252226275701</v>
      </c>
      <c r="D4802" s="32" t="n">
        <f aca="false">IF($A4802="","",$A4802^2)</f>
        <v>562500</v>
      </c>
      <c r="E4802" s="32" t="n">
        <f aca="false">IF($A4802="","",IF($C4802&lt;=0,"",1/$C4802^2))</f>
        <v>0.146514295106269</v>
      </c>
      <c r="F4802" s="33" t="n">
        <f aca="false">IF(OR(ROW()-設定!$B$30&lt;2,ROW()+設定!$B$30&gt;13701,N($A4802)&lt;=0,N(INDEX($A$2:$A$13701,MIN(13700,MAX(1,ROW()-1+設定!$B$30))))&lt;=0,$A4802&lt;設定!$B$28,$A4802&gt;設定!$B$29),0,IF(AND($C4802&gt;=MAX(INDEX($C$1:$C$13701,MAX(1,ROW()-設定!$B$24)):INDEX($C$1:$C$13701,MAX(1,ROW()-1))),$C4802&gt;MAX(INDEX($C$1:$C$13701,MIN(13701,ROW()+1)):INDEX($C$1:$C$13701,MIN(13701,ROW()+設定!$B$24))),$C4802&gt;=設定!$B$32,$C4802&gt;=MAX(MIN(INDEX($C$1:$C$13701,MAX(1,ROW()-設定!$B$26)):INDEX($C$1:$C$13701,MAX(1,ROW()-1))),MIN(INDEX($C$1:$C$13701,MIN(13701,ROW()+1)):INDEX($C$1:$C$13701,MIN(13701,ROW()+設定!$B$26))))*10^(設定!$B$27/20)),1,0))</f>
        <v>0</v>
      </c>
      <c r="G4802" s="33" t="n">
        <f aca="false">$G4801+IF($F4802=1,1,0)</f>
        <v>2</v>
      </c>
      <c r="H4802" s="0" t="str">
        <f aca="false">IF($F4802=1,$G4802,"")</f>
        <v/>
      </c>
    </row>
    <row r="4803" customFormat="false" ht="15" hidden="false" customHeight="false" outlineLevel="0" collapsed="false">
      <c r="A4803" s="30" t="n">
        <v>750.15625</v>
      </c>
      <c r="B4803" s="31" t="n">
        <v>8.3157</v>
      </c>
      <c r="C4803" s="32" t="n">
        <f aca="false">IF($A4803="","",IF(設定!$B$21="dB",10^($B4803/20),ABS($B4803)))</f>
        <v>2.604863677887</v>
      </c>
      <c r="D4803" s="32" t="n">
        <f aca="false">IF($A4803="","",$A4803^2)</f>
        <v>562734.399414063</v>
      </c>
      <c r="E4803" s="32" t="n">
        <f aca="false">IF($A4803="","",IF($C4803&lt;=0,"",1/$C4803^2))</f>
        <v>0.14737709780131</v>
      </c>
      <c r="F4803" s="33" t="n">
        <f aca="false">IF(OR(ROW()-設定!$B$30&lt;2,ROW()+設定!$B$30&gt;13701,N($A4803)&lt;=0,N(INDEX($A$2:$A$13701,MIN(13700,MAX(1,ROW()-1+設定!$B$30))))&lt;=0,$A4803&lt;設定!$B$28,$A4803&gt;設定!$B$29),0,IF(AND($C4803&gt;=MAX(INDEX($C$1:$C$13701,MAX(1,ROW()-設定!$B$24)):INDEX($C$1:$C$13701,MAX(1,ROW()-1))),$C4803&gt;MAX(INDEX($C$1:$C$13701,MIN(13701,ROW()+1)):INDEX($C$1:$C$13701,MIN(13701,ROW()+設定!$B$24))),$C4803&gt;=設定!$B$32,$C4803&gt;=MAX(MIN(INDEX($C$1:$C$13701,MAX(1,ROW()-設定!$B$26)):INDEX($C$1:$C$13701,MAX(1,ROW()-1))),MIN(INDEX($C$1:$C$13701,MIN(13701,ROW()+1)):INDEX($C$1:$C$13701,MIN(13701,ROW()+設定!$B$26))))*10^(設定!$B$27/20)),1,0))</f>
        <v>0</v>
      </c>
      <c r="G4803" s="33" t="n">
        <f aca="false">$G4802+IF($F4803=1,1,0)</f>
        <v>2</v>
      </c>
      <c r="H4803" s="0" t="str">
        <f aca="false">IF($F4803=1,$G4803,"")</f>
        <v/>
      </c>
    </row>
    <row r="4804" customFormat="false" ht="15" hidden="false" customHeight="false" outlineLevel="0" collapsed="false">
      <c r="A4804" s="30" t="n">
        <v>750.3125</v>
      </c>
      <c r="B4804" s="31" t="n">
        <v>8.2911</v>
      </c>
      <c r="C4804" s="32" t="n">
        <f aca="false">IF($A4804="","",IF(設定!$B$21="dB",10^($B4804/20),ABS($B4804)))</f>
        <v>2.59749667321479</v>
      </c>
      <c r="D4804" s="32" t="n">
        <f aca="false">IF($A4804="","",$A4804^2)</f>
        <v>562968.84765625</v>
      </c>
      <c r="E4804" s="32" t="n">
        <f aca="false">IF($A4804="","",IF($C4804&lt;=0,"",1/$C4804^2))</f>
        <v>0.148214263405118</v>
      </c>
      <c r="F4804" s="33" t="n">
        <f aca="false">IF(OR(ROW()-設定!$B$30&lt;2,ROW()+設定!$B$30&gt;13701,N($A4804)&lt;=0,N(INDEX($A$2:$A$13701,MIN(13700,MAX(1,ROW()-1+設定!$B$30))))&lt;=0,$A4804&lt;設定!$B$28,$A4804&gt;設定!$B$29),0,IF(AND($C4804&gt;=MAX(INDEX($C$1:$C$13701,MAX(1,ROW()-設定!$B$24)):INDEX($C$1:$C$13701,MAX(1,ROW()-1))),$C4804&gt;MAX(INDEX($C$1:$C$13701,MIN(13701,ROW()+1)):INDEX($C$1:$C$13701,MIN(13701,ROW()+設定!$B$24))),$C4804&gt;=設定!$B$32,$C4804&gt;=MAX(MIN(INDEX($C$1:$C$13701,MAX(1,ROW()-設定!$B$26)):INDEX($C$1:$C$13701,MAX(1,ROW()-1))),MIN(INDEX($C$1:$C$13701,MIN(13701,ROW()+1)):INDEX($C$1:$C$13701,MIN(13701,ROW()+設定!$B$26))))*10^(設定!$B$27/20)),1,0))</f>
        <v>0</v>
      </c>
      <c r="G4804" s="33" t="n">
        <f aca="false">$G4803+IF($F4804=1,1,0)</f>
        <v>2</v>
      </c>
      <c r="H4804" s="0" t="str">
        <f aca="false">IF($F4804=1,$G4804,"")</f>
        <v/>
      </c>
    </row>
    <row r="4805" customFormat="false" ht="15" hidden="false" customHeight="false" outlineLevel="0" collapsed="false">
      <c r="A4805" s="30" t="n">
        <v>750.46875</v>
      </c>
      <c r="B4805" s="31" t="n">
        <v>8.2927</v>
      </c>
      <c r="C4805" s="32" t="n">
        <f aca="false">IF($A4805="","",IF(設定!$B$21="dB",10^($B4805/20),ABS($B4805)))</f>
        <v>2.59797519385632</v>
      </c>
      <c r="D4805" s="32" t="n">
        <f aca="false">IF($A4805="","",$A4805^2)</f>
        <v>563203.344726563</v>
      </c>
      <c r="E4805" s="32" t="n">
        <f aca="false">IF($A4805="","",IF($C4805&lt;=0,"",1/$C4805^2))</f>
        <v>0.148159669309782</v>
      </c>
      <c r="F4805" s="33" t="n">
        <f aca="false">IF(OR(ROW()-設定!$B$30&lt;2,ROW()+設定!$B$30&gt;13701,N($A4805)&lt;=0,N(INDEX($A$2:$A$13701,MIN(13700,MAX(1,ROW()-1+設定!$B$30))))&lt;=0,$A4805&lt;設定!$B$28,$A4805&gt;設定!$B$29),0,IF(AND($C4805&gt;=MAX(INDEX($C$1:$C$13701,MAX(1,ROW()-設定!$B$24)):INDEX($C$1:$C$13701,MAX(1,ROW()-1))),$C4805&gt;MAX(INDEX($C$1:$C$13701,MIN(13701,ROW()+1)):INDEX($C$1:$C$13701,MIN(13701,ROW()+設定!$B$24))),$C4805&gt;=設定!$B$32,$C4805&gt;=MAX(MIN(INDEX($C$1:$C$13701,MAX(1,ROW()-設定!$B$26)):INDEX($C$1:$C$13701,MAX(1,ROW()-1))),MIN(INDEX($C$1:$C$13701,MIN(13701,ROW()+1)):INDEX($C$1:$C$13701,MIN(13701,ROW()+設定!$B$26))))*10^(設定!$B$27/20)),1,0))</f>
        <v>0</v>
      </c>
      <c r="G4805" s="33" t="n">
        <f aca="false">$G4804+IF($F4805=1,1,0)</f>
        <v>2</v>
      </c>
      <c r="H4805" s="0" t="str">
        <f aca="false">IF($F4805=1,$G4805,"")</f>
        <v/>
      </c>
    </row>
    <row r="4806" customFormat="false" ht="15" hidden="false" customHeight="false" outlineLevel="0" collapsed="false">
      <c r="A4806" s="30" t="n">
        <v>750.625</v>
      </c>
      <c r="B4806" s="31" t="n">
        <v>8.193</v>
      </c>
      <c r="C4806" s="32" t="n">
        <f aca="false">IF($A4806="","",IF(設定!$B$21="dB",10^($B4806/20),ABS($B4806)))</f>
        <v>2.56832512300386</v>
      </c>
      <c r="D4806" s="32" t="n">
        <f aca="false">IF($A4806="","",$A4806^2)</f>
        <v>563437.890625</v>
      </c>
      <c r="E4806" s="32" t="n">
        <f aca="false">IF($A4806="","",IF($C4806&lt;=0,"",1/$C4806^2))</f>
        <v>0.151600278805367</v>
      </c>
      <c r="F4806" s="33" t="n">
        <f aca="false">IF(OR(ROW()-設定!$B$30&lt;2,ROW()+設定!$B$30&gt;13701,N($A4806)&lt;=0,N(INDEX($A$2:$A$13701,MIN(13700,MAX(1,ROW()-1+設定!$B$30))))&lt;=0,$A4806&lt;設定!$B$28,$A4806&gt;設定!$B$29),0,IF(AND($C4806&gt;=MAX(INDEX($C$1:$C$13701,MAX(1,ROW()-設定!$B$24)):INDEX($C$1:$C$13701,MAX(1,ROW()-1))),$C4806&gt;MAX(INDEX($C$1:$C$13701,MIN(13701,ROW()+1)):INDEX($C$1:$C$13701,MIN(13701,ROW()+設定!$B$24))),$C4806&gt;=設定!$B$32,$C4806&gt;=MAX(MIN(INDEX($C$1:$C$13701,MAX(1,ROW()-設定!$B$26)):INDEX($C$1:$C$13701,MAX(1,ROW()-1))),MIN(INDEX($C$1:$C$13701,MIN(13701,ROW()+1)):INDEX($C$1:$C$13701,MIN(13701,ROW()+設定!$B$26))))*10^(設定!$B$27/20)),1,0))</f>
        <v>0</v>
      </c>
      <c r="G4806" s="33" t="n">
        <f aca="false">$G4805+IF($F4806=1,1,0)</f>
        <v>2</v>
      </c>
      <c r="H4806" s="0" t="str">
        <f aca="false">IF($F4806=1,$G4806,"")</f>
        <v/>
      </c>
    </row>
    <row r="4807" customFormat="false" ht="15" hidden="false" customHeight="false" outlineLevel="0" collapsed="false">
      <c r="A4807" s="30" t="n">
        <v>750.78125</v>
      </c>
      <c r="B4807" s="31" t="n">
        <v>8.248</v>
      </c>
      <c r="C4807" s="32" t="n">
        <f aca="false">IF($A4807="","",IF(設定!$B$21="dB",10^($B4807/20),ABS($B4807)))</f>
        <v>2.58463963576984</v>
      </c>
      <c r="D4807" s="32" t="n">
        <f aca="false">IF($A4807="","",$A4807^2)</f>
        <v>563672.485351563</v>
      </c>
      <c r="E4807" s="32" t="n">
        <f aca="false">IF($A4807="","",IF($C4807&lt;=0,"",1/$C4807^2))</f>
        <v>0.149692485676004</v>
      </c>
      <c r="F4807" s="33" t="n">
        <f aca="false">IF(OR(ROW()-設定!$B$30&lt;2,ROW()+設定!$B$30&gt;13701,N($A4807)&lt;=0,N(INDEX($A$2:$A$13701,MIN(13700,MAX(1,ROW()-1+設定!$B$30))))&lt;=0,$A4807&lt;設定!$B$28,$A4807&gt;設定!$B$29),0,IF(AND($C4807&gt;=MAX(INDEX($C$1:$C$13701,MAX(1,ROW()-設定!$B$24)):INDEX($C$1:$C$13701,MAX(1,ROW()-1))),$C4807&gt;MAX(INDEX($C$1:$C$13701,MIN(13701,ROW()+1)):INDEX($C$1:$C$13701,MIN(13701,ROW()+設定!$B$24))),$C4807&gt;=設定!$B$32,$C4807&gt;=MAX(MIN(INDEX($C$1:$C$13701,MAX(1,ROW()-設定!$B$26)):INDEX($C$1:$C$13701,MAX(1,ROW()-1))),MIN(INDEX($C$1:$C$13701,MIN(13701,ROW()+1)):INDEX($C$1:$C$13701,MIN(13701,ROW()+設定!$B$26))))*10^(設定!$B$27/20)),1,0))</f>
        <v>0</v>
      </c>
      <c r="G4807" s="33" t="n">
        <f aca="false">$G4806+IF($F4807=1,1,0)</f>
        <v>2</v>
      </c>
      <c r="H4807" s="0" t="str">
        <f aca="false">IF($F4807=1,$G4807,"")</f>
        <v/>
      </c>
    </row>
    <row r="4808" customFormat="false" ht="15" hidden="false" customHeight="false" outlineLevel="0" collapsed="false">
      <c r="A4808" s="30" t="n">
        <v>750.9375</v>
      </c>
      <c r="B4808" s="31" t="n">
        <v>8.394</v>
      </c>
      <c r="C4808" s="32" t="n">
        <f aca="false">IF($A4808="","",IF(設定!$B$21="dB",10^($B4808/20),ABS($B4808)))</f>
        <v>2.62845169453388</v>
      </c>
      <c r="D4808" s="32" t="n">
        <f aca="false">IF($A4808="","",$A4808^2)</f>
        <v>563907.12890625</v>
      </c>
      <c r="E4808" s="32" t="n">
        <f aca="false">IF($A4808="","",IF($C4808&lt;=0,"",1/$C4808^2))</f>
        <v>0.144743809966616</v>
      </c>
      <c r="F4808" s="33" t="n">
        <f aca="false">IF(OR(ROW()-設定!$B$30&lt;2,ROW()+設定!$B$30&gt;13701,N($A4808)&lt;=0,N(INDEX($A$2:$A$13701,MIN(13700,MAX(1,ROW()-1+設定!$B$30))))&lt;=0,$A4808&lt;設定!$B$28,$A4808&gt;設定!$B$29),0,IF(AND($C4808&gt;=MAX(INDEX($C$1:$C$13701,MAX(1,ROW()-設定!$B$24)):INDEX($C$1:$C$13701,MAX(1,ROW()-1))),$C4808&gt;MAX(INDEX($C$1:$C$13701,MIN(13701,ROW()+1)):INDEX($C$1:$C$13701,MIN(13701,ROW()+設定!$B$24))),$C4808&gt;=設定!$B$32,$C4808&gt;=MAX(MIN(INDEX($C$1:$C$13701,MAX(1,ROW()-設定!$B$26)):INDEX($C$1:$C$13701,MAX(1,ROW()-1))),MIN(INDEX($C$1:$C$13701,MIN(13701,ROW()+1)):INDEX($C$1:$C$13701,MIN(13701,ROW()+設定!$B$26))))*10^(設定!$B$27/20)),1,0))</f>
        <v>0</v>
      </c>
      <c r="G4808" s="33" t="n">
        <f aca="false">$G4807+IF($F4808=1,1,0)</f>
        <v>2</v>
      </c>
      <c r="H4808" s="0" t="str">
        <f aca="false">IF($F4808=1,$G4808,"")</f>
        <v/>
      </c>
    </row>
    <row r="4809" customFormat="false" ht="15" hidden="false" customHeight="false" outlineLevel="0" collapsed="false">
      <c r="A4809" s="30" t="n">
        <v>751.09375</v>
      </c>
      <c r="B4809" s="31" t="n">
        <v>8.3486</v>
      </c>
      <c r="C4809" s="32" t="n">
        <f aca="false">IF($A4809="","",IF(設定!$B$21="dB",10^($B4809/20),ABS($B4809)))</f>
        <v>2.61474896643206</v>
      </c>
      <c r="D4809" s="32" t="n">
        <f aca="false">IF($A4809="","",$A4809^2)</f>
        <v>564141.821289063</v>
      </c>
      <c r="E4809" s="32" t="n">
        <f aca="false">IF($A4809="","",IF($C4809&lt;=0,"",1/$C4809^2))</f>
        <v>0.146264860066869</v>
      </c>
      <c r="F4809" s="33" t="n">
        <f aca="false">IF(OR(ROW()-設定!$B$30&lt;2,ROW()+設定!$B$30&gt;13701,N($A4809)&lt;=0,N(INDEX($A$2:$A$13701,MIN(13700,MAX(1,ROW()-1+設定!$B$30))))&lt;=0,$A4809&lt;設定!$B$28,$A4809&gt;設定!$B$29),0,IF(AND($C4809&gt;=MAX(INDEX($C$1:$C$13701,MAX(1,ROW()-設定!$B$24)):INDEX($C$1:$C$13701,MAX(1,ROW()-1))),$C4809&gt;MAX(INDEX($C$1:$C$13701,MIN(13701,ROW()+1)):INDEX($C$1:$C$13701,MIN(13701,ROW()+設定!$B$24))),$C4809&gt;=設定!$B$32,$C4809&gt;=MAX(MIN(INDEX($C$1:$C$13701,MAX(1,ROW()-設定!$B$26)):INDEX($C$1:$C$13701,MAX(1,ROW()-1))),MIN(INDEX($C$1:$C$13701,MIN(13701,ROW()+1)):INDEX($C$1:$C$13701,MIN(13701,ROW()+設定!$B$26))))*10^(設定!$B$27/20)),1,0))</f>
        <v>0</v>
      </c>
      <c r="G4809" s="33" t="n">
        <f aca="false">$G4808+IF($F4809=1,1,0)</f>
        <v>2</v>
      </c>
      <c r="H4809" s="0" t="str">
        <f aca="false">IF($F4809=1,$G4809,"")</f>
        <v/>
      </c>
    </row>
    <row r="4810" customFormat="false" ht="15" hidden="false" customHeight="false" outlineLevel="0" collapsed="false">
      <c r="A4810" s="30" t="n">
        <v>751.25</v>
      </c>
      <c r="B4810" s="31" t="n">
        <v>8.5413</v>
      </c>
      <c r="C4810" s="32" t="n">
        <f aca="false">IF($A4810="","",IF(設定!$B$21="dB",10^($B4810/20),ABS($B4810)))</f>
        <v>2.67340650220933</v>
      </c>
      <c r="D4810" s="32" t="n">
        <f aca="false">IF($A4810="","",$A4810^2)</f>
        <v>564376.5625</v>
      </c>
      <c r="E4810" s="32" t="n">
        <f aca="false">IF($A4810="","",IF($C4810&lt;=0,"",1/$C4810^2))</f>
        <v>0.139916843831164</v>
      </c>
      <c r="F4810" s="33" t="n">
        <f aca="false">IF(OR(ROW()-設定!$B$30&lt;2,ROW()+設定!$B$30&gt;13701,N($A4810)&lt;=0,N(INDEX($A$2:$A$13701,MIN(13700,MAX(1,ROW()-1+設定!$B$30))))&lt;=0,$A4810&lt;設定!$B$28,$A4810&gt;設定!$B$29),0,IF(AND($C4810&gt;=MAX(INDEX($C$1:$C$13701,MAX(1,ROW()-設定!$B$24)):INDEX($C$1:$C$13701,MAX(1,ROW()-1))),$C4810&gt;MAX(INDEX($C$1:$C$13701,MIN(13701,ROW()+1)):INDEX($C$1:$C$13701,MIN(13701,ROW()+設定!$B$24))),$C4810&gt;=設定!$B$32,$C4810&gt;=MAX(MIN(INDEX($C$1:$C$13701,MAX(1,ROW()-設定!$B$26)):INDEX($C$1:$C$13701,MAX(1,ROW()-1))),MIN(INDEX($C$1:$C$13701,MIN(13701,ROW()+1)):INDEX($C$1:$C$13701,MIN(13701,ROW()+設定!$B$26))))*10^(設定!$B$27/20)),1,0))</f>
        <v>0</v>
      </c>
      <c r="G4810" s="33" t="n">
        <f aca="false">$G4809+IF($F4810=1,1,0)</f>
        <v>2</v>
      </c>
      <c r="H4810" s="0" t="str">
        <f aca="false">IF($F4810=1,$G4810,"")</f>
        <v/>
      </c>
    </row>
    <row r="4811" customFormat="false" ht="15" hidden="false" customHeight="false" outlineLevel="0" collapsed="false">
      <c r="A4811" s="30" t="n">
        <v>751.40625</v>
      </c>
      <c r="B4811" s="31" t="n">
        <v>8.3315</v>
      </c>
      <c r="C4811" s="32" t="n">
        <f aca="false">IF($A4811="","",IF(設定!$B$21="dB",10^($B4811/20),ABS($B4811)))</f>
        <v>2.60960634715351</v>
      </c>
      <c r="D4811" s="32" t="n">
        <f aca="false">IF($A4811="","",$A4811^2)</f>
        <v>564611.352539063</v>
      </c>
      <c r="E4811" s="32" t="n">
        <f aca="false">IF($A4811="","",IF($C4811&lt;=0,"",1/$C4811^2))</f>
        <v>0.146841901608744</v>
      </c>
      <c r="F4811" s="33" t="n">
        <f aca="false">IF(OR(ROW()-設定!$B$30&lt;2,ROW()+設定!$B$30&gt;13701,N($A4811)&lt;=0,N(INDEX($A$2:$A$13701,MIN(13700,MAX(1,ROW()-1+設定!$B$30))))&lt;=0,$A4811&lt;設定!$B$28,$A4811&gt;設定!$B$29),0,IF(AND($C4811&gt;=MAX(INDEX($C$1:$C$13701,MAX(1,ROW()-設定!$B$24)):INDEX($C$1:$C$13701,MAX(1,ROW()-1))),$C4811&gt;MAX(INDEX($C$1:$C$13701,MIN(13701,ROW()+1)):INDEX($C$1:$C$13701,MIN(13701,ROW()+設定!$B$24))),$C4811&gt;=設定!$B$32,$C4811&gt;=MAX(MIN(INDEX($C$1:$C$13701,MAX(1,ROW()-設定!$B$26)):INDEX($C$1:$C$13701,MAX(1,ROW()-1))),MIN(INDEX($C$1:$C$13701,MIN(13701,ROW()+1)):INDEX($C$1:$C$13701,MIN(13701,ROW()+設定!$B$26))))*10^(設定!$B$27/20)),1,0))</f>
        <v>0</v>
      </c>
      <c r="G4811" s="33" t="n">
        <f aca="false">$G4810+IF($F4811=1,1,0)</f>
        <v>2</v>
      </c>
      <c r="H4811" s="0" t="str">
        <f aca="false">IF($F4811=1,$G4811,"")</f>
        <v/>
      </c>
    </row>
    <row r="4812" customFormat="false" ht="15" hidden="false" customHeight="false" outlineLevel="0" collapsed="false">
      <c r="A4812" s="30" t="n">
        <v>751.5625</v>
      </c>
      <c r="B4812" s="31" t="n">
        <v>8.1289</v>
      </c>
      <c r="C4812" s="32" t="n">
        <f aca="false">IF($A4812="","",IF(設定!$B$21="dB",10^($B4812/20),ABS($B4812)))</f>
        <v>2.54944120056243</v>
      </c>
      <c r="D4812" s="32" t="n">
        <f aca="false">IF($A4812="","",$A4812^2)</f>
        <v>564846.19140625</v>
      </c>
      <c r="E4812" s="32" t="n">
        <f aca="false">IF($A4812="","",IF($C4812&lt;=0,"",1/$C4812^2))</f>
        <v>0.15385442801598</v>
      </c>
      <c r="F4812" s="33" t="n">
        <f aca="false">IF(OR(ROW()-設定!$B$30&lt;2,ROW()+設定!$B$30&gt;13701,N($A4812)&lt;=0,N(INDEX($A$2:$A$13701,MIN(13700,MAX(1,ROW()-1+設定!$B$30))))&lt;=0,$A4812&lt;設定!$B$28,$A4812&gt;設定!$B$29),0,IF(AND($C4812&gt;=MAX(INDEX($C$1:$C$13701,MAX(1,ROW()-設定!$B$24)):INDEX($C$1:$C$13701,MAX(1,ROW()-1))),$C4812&gt;MAX(INDEX($C$1:$C$13701,MIN(13701,ROW()+1)):INDEX($C$1:$C$13701,MIN(13701,ROW()+設定!$B$24))),$C4812&gt;=設定!$B$32,$C4812&gt;=MAX(MIN(INDEX($C$1:$C$13701,MAX(1,ROW()-設定!$B$26)):INDEX($C$1:$C$13701,MAX(1,ROW()-1))),MIN(INDEX($C$1:$C$13701,MIN(13701,ROW()+1)):INDEX($C$1:$C$13701,MIN(13701,ROW()+設定!$B$26))))*10^(設定!$B$27/20)),1,0))</f>
        <v>0</v>
      </c>
      <c r="G4812" s="33" t="n">
        <f aca="false">$G4811+IF($F4812=1,1,0)</f>
        <v>2</v>
      </c>
      <c r="H4812" s="0" t="str">
        <f aca="false">IF($F4812=1,$G4812,"")</f>
        <v/>
      </c>
    </row>
    <row r="4813" customFormat="false" ht="15" hidden="false" customHeight="false" outlineLevel="0" collapsed="false">
      <c r="A4813" s="30" t="n">
        <v>751.71875</v>
      </c>
      <c r="B4813" s="31" t="n">
        <v>8.3645</v>
      </c>
      <c r="C4813" s="32" t="n">
        <f aca="false">IF($A4813="","",IF(設定!$B$21="dB",10^($B4813/20),ABS($B4813)))</f>
        <v>2.61953979221331</v>
      </c>
      <c r="D4813" s="32" t="n">
        <f aca="false">IF($A4813="","",$A4813^2)</f>
        <v>565081.079101563</v>
      </c>
      <c r="E4813" s="32" t="n">
        <f aca="false">IF($A4813="","",IF($C4813&lt;=0,"",1/$C4813^2))</f>
        <v>0.145730347333538</v>
      </c>
      <c r="F4813" s="33" t="n">
        <f aca="false">IF(OR(ROW()-設定!$B$30&lt;2,ROW()+設定!$B$30&gt;13701,N($A4813)&lt;=0,N(INDEX($A$2:$A$13701,MIN(13700,MAX(1,ROW()-1+設定!$B$30))))&lt;=0,$A4813&lt;設定!$B$28,$A4813&gt;設定!$B$29),0,IF(AND($C4813&gt;=MAX(INDEX($C$1:$C$13701,MAX(1,ROW()-設定!$B$24)):INDEX($C$1:$C$13701,MAX(1,ROW()-1))),$C4813&gt;MAX(INDEX($C$1:$C$13701,MIN(13701,ROW()+1)):INDEX($C$1:$C$13701,MIN(13701,ROW()+設定!$B$24))),$C4813&gt;=設定!$B$32,$C4813&gt;=MAX(MIN(INDEX($C$1:$C$13701,MAX(1,ROW()-設定!$B$26)):INDEX($C$1:$C$13701,MAX(1,ROW()-1))),MIN(INDEX($C$1:$C$13701,MIN(13701,ROW()+1)):INDEX($C$1:$C$13701,MIN(13701,ROW()+設定!$B$26))))*10^(設定!$B$27/20)),1,0))</f>
        <v>0</v>
      </c>
      <c r="G4813" s="33" t="n">
        <f aca="false">$G4812+IF($F4813=1,1,0)</f>
        <v>2</v>
      </c>
      <c r="H4813" s="0" t="str">
        <f aca="false">IF($F4813=1,$G4813,"")</f>
        <v/>
      </c>
    </row>
    <row r="4814" customFormat="false" ht="15" hidden="false" customHeight="false" outlineLevel="0" collapsed="false">
      <c r="A4814" s="30" t="n">
        <v>751.875</v>
      </c>
      <c r="B4814" s="31" t="n">
        <v>8.445</v>
      </c>
      <c r="C4814" s="32" t="n">
        <f aca="false">IF($A4814="","",IF(設定!$B$21="dB",10^($B4814/20),ABS($B4814)))</f>
        <v>2.6439302879652</v>
      </c>
      <c r="D4814" s="32" t="n">
        <f aca="false">IF($A4814="","",$A4814^2)</f>
        <v>565316.015625</v>
      </c>
      <c r="E4814" s="32" t="n">
        <f aca="false">IF($A4814="","",IF($C4814&lt;=0,"",1/$C4814^2))</f>
        <v>0.143053998082007</v>
      </c>
      <c r="F4814" s="33" t="n">
        <f aca="false">IF(OR(ROW()-設定!$B$30&lt;2,ROW()+設定!$B$30&gt;13701,N($A4814)&lt;=0,N(INDEX($A$2:$A$13701,MIN(13700,MAX(1,ROW()-1+設定!$B$30))))&lt;=0,$A4814&lt;設定!$B$28,$A4814&gt;設定!$B$29),0,IF(AND($C4814&gt;=MAX(INDEX($C$1:$C$13701,MAX(1,ROW()-設定!$B$24)):INDEX($C$1:$C$13701,MAX(1,ROW()-1))),$C4814&gt;MAX(INDEX($C$1:$C$13701,MIN(13701,ROW()+1)):INDEX($C$1:$C$13701,MIN(13701,ROW()+設定!$B$24))),$C4814&gt;=設定!$B$32,$C4814&gt;=MAX(MIN(INDEX($C$1:$C$13701,MAX(1,ROW()-設定!$B$26)):INDEX($C$1:$C$13701,MAX(1,ROW()-1))),MIN(INDEX($C$1:$C$13701,MIN(13701,ROW()+1)):INDEX($C$1:$C$13701,MIN(13701,ROW()+設定!$B$26))))*10^(設定!$B$27/20)),1,0))</f>
        <v>0</v>
      </c>
      <c r="G4814" s="33" t="n">
        <f aca="false">$G4813+IF($F4814=1,1,0)</f>
        <v>2</v>
      </c>
      <c r="H4814" s="0" t="str">
        <f aca="false">IF($F4814=1,$G4814,"")</f>
        <v/>
      </c>
    </row>
    <row r="4815" customFormat="false" ht="15" hidden="false" customHeight="false" outlineLevel="0" collapsed="false">
      <c r="A4815" s="30" t="n">
        <v>752.03125</v>
      </c>
      <c r="B4815" s="31" t="n">
        <v>8.4712</v>
      </c>
      <c r="C4815" s="32" t="n">
        <f aca="false">IF($A4815="","",IF(設定!$B$21="dB",10^($B4815/20),ABS($B4815)))</f>
        <v>2.65191744363644</v>
      </c>
      <c r="D4815" s="32" t="n">
        <f aca="false">IF($A4815="","",$A4815^2)</f>
        <v>565551.000976563</v>
      </c>
      <c r="E4815" s="32" t="n">
        <f aca="false">IF($A4815="","",IF($C4815&lt;=0,"",1/$C4815^2))</f>
        <v>0.142193583744582</v>
      </c>
      <c r="F4815" s="33" t="n">
        <f aca="false">IF(OR(ROW()-設定!$B$30&lt;2,ROW()+設定!$B$30&gt;13701,N($A4815)&lt;=0,N(INDEX($A$2:$A$13701,MIN(13700,MAX(1,ROW()-1+設定!$B$30))))&lt;=0,$A4815&lt;設定!$B$28,$A4815&gt;設定!$B$29),0,IF(AND($C4815&gt;=MAX(INDEX($C$1:$C$13701,MAX(1,ROW()-設定!$B$24)):INDEX($C$1:$C$13701,MAX(1,ROW()-1))),$C4815&gt;MAX(INDEX($C$1:$C$13701,MIN(13701,ROW()+1)):INDEX($C$1:$C$13701,MIN(13701,ROW()+設定!$B$24))),$C4815&gt;=設定!$B$32,$C4815&gt;=MAX(MIN(INDEX($C$1:$C$13701,MAX(1,ROW()-設定!$B$26)):INDEX($C$1:$C$13701,MAX(1,ROW()-1))),MIN(INDEX($C$1:$C$13701,MIN(13701,ROW()+1)):INDEX($C$1:$C$13701,MIN(13701,ROW()+設定!$B$26))))*10^(設定!$B$27/20)),1,0))</f>
        <v>0</v>
      </c>
      <c r="G4815" s="33" t="n">
        <f aca="false">$G4814+IF($F4815=1,1,0)</f>
        <v>2</v>
      </c>
      <c r="H4815" s="0" t="str">
        <f aca="false">IF($F4815=1,$G4815,"")</f>
        <v/>
      </c>
    </row>
    <row r="4816" customFormat="false" ht="15" hidden="false" customHeight="false" outlineLevel="0" collapsed="false">
      <c r="A4816" s="30" t="n">
        <v>752.1875</v>
      </c>
      <c r="B4816" s="31" t="n">
        <v>8.455</v>
      </c>
      <c r="C4816" s="32" t="n">
        <f aca="false">IF($A4816="","",IF(設定!$B$21="dB",10^($B4816/20),ABS($B4816)))</f>
        <v>2.64697597810296</v>
      </c>
      <c r="D4816" s="32" t="n">
        <f aca="false">IF($A4816="","",$A4816^2)</f>
        <v>565786.03515625</v>
      </c>
      <c r="E4816" s="32" t="n">
        <f aca="false">IF($A4816="","",IF($C4816&lt;=0,"",1/$C4816^2))</f>
        <v>0.142724983016489</v>
      </c>
      <c r="F4816" s="33" t="n">
        <f aca="false">IF(OR(ROW()-設定!$B$30&lt;2,ROW()+設定!$B$30&gt;13701,N($A4816)&lt;=0,N(INDEX($A$2:$A$13701,MIN(13700,MAX(1,ROW()-1+設定!$B$30))))&lt;=0,$A4816&lt;設定!$B$28,$A4816&gt;設定!$B$29),0,IF(AND($C4816&gt;=MAX(INDEX($C$1:$C$13701,MAX(1,ROW()-設定!$B$24)):INDEX($C$1:$C$13701,MAX(1,ROW()-1))),$C4816&gt;MAX(INDEX($C$1:$C$13701,MIN(13701,ROW()+1)):INDEX($C$1:$C$13701,MIN(13701,ROW()+設定!$B$24))),$C4816&gt;=設定!$B$32,$C4816&gt;=MAX(MIN(INDEX($C$1:$C$13701,MAX(1,ROW()-設定!$B$26)):INDEX($C$1:$C$13701,MAX(1,ROW()-1))),MIN(INDEX($C$1:$C$13701,MIN(13701,ROW()+1)):INDEX($C$1:$C$13701,MIN(13701,ROW()+設定!$B$26))))*10^(設定!$B$27/20)),1,0))</f>
        <v>0</v>
      </c>
      <c r="G4816" s="33" t="n">
        <f aca="false">$G4815+IF($F4816=1,1,0)</f>
        <v>2</v>
      </c>
      <c r="H4816" s="0" t="str">
        <f aca="false">IF($F4816=1,$G4816,"")</f>
        <v/>
      </c>
    </row>
    <row r="4817" customFormat="false" ht="15" hidden="false" customHeight="false" outlineLevel="0" collapsed="false">
      <c r="A4817" s="30" t="n">
        <v>752.34375</v>
      </c>
      <c r="B4817" s="31" t="n">
        <v>8.3769</v>
      </c>
      <c r="C4817" s="32" t="n">
        <f aca="false">IF($A4817="","",IF(設定!$B$21="dB",10^($B4817/20),ABS($B4817)))</f>
        <v>2.62328212509124</v>
      </c>
      <c r="D4817" s="32" t="n">
        <f aca="false">IF($A4817="","",$A4817^2)</f>
        <v>566021.118164063</v>
      </c>
      <c r="E4817" s="32" t="n">
        <f aca="false">IF($A4817="","",IF($C4817&lt;=0,"",1/$C4817^2))</f>
        <v>0.145314850688507</v>
      </c>
      <c r="F4817" s="33" t="n">
        <f aca="false">IF(OR(ROW()-設定!$B$30&lt;2,ROW()+設定!$B$30&gt;13701,N($A4817)&lt;=0,N(INDEX($A$2:$A$13701,MIN(13700,MAX(1,ROW()-1+設定!$B$30))))&lt;=0,$A4817&lt;設定!$B$28,$A4817&gt;設定!$B$29),0,IF(AND($C4817&gt;=MAX(INDEX($C$1:$C$13701,MAX(1,ROW()-設定!$B$24)):INDEX($C$1:$C$13701,MAX(1,ROW()-1))),$C4817&gt;MAX(INDEX($C$1:$C$13701,MIN(13701,ROW()+1)):INDEX($C$1:$C$13701,MIN(13701,ROW()+設定!$B$24))),$C4817&gt;=設定!$B$32,$C4817&gt;=MAX(MIN(INDEX($C$1:$C$13701,MAX(1,ROW()-設定!$B$26)):INDEX($C$1:$C$13701,MAX(1,ROW()-1))),MIN(INDEX($C$1:$C$13701,MIN(13701,ROW()+1)):INDEX($C$1:$C$13701,MIN(13701,ROW()+設定!$B$26))))*10^(設定!$B$27/20)),1,0))</f>
        <v>0</v>
      </c>
      <c r="G4817" s="33" t="n">
        <f aca="false">$G4816+IF($F4817=1,1,0)</f>
        <v>2</v>
      </c>
      <c r="H4817" s="0" t="str">
        <f aca="false">IF($F4817=1,$G4817,"")</f>
        <v/>
      </c>
    </row>
    <row r="4818" customFormat="false" ht="15" hidden="false" customHeight="false" outlineLevel="0" collapsed="false">
      <c r="A4818" s="30" t="n">
        <v>752.5</v>
      </c>
      <c r="B4818" s="31" t="n">
        <v>8.6347</v>
      </c>
      <c r="C4818" s="32" t="n">
        <f aca="false">IF($A4818="","",IF(設定!$B$21="dB",10^($B4818/20),ABS($B4818)))</f>
        <v>2.70230895241456</v>
      </c>
      <c r="D4818" s="32" t="n">
        <f aca="false">IF($A4818="","",$A4818^2)</f>
        <v>566256.25</v>
      </c>
      <c r="E4818" s="32" t="n">
        <f aca="false">IF($A4818="","",IF($C4818&lt;=0,"",1/$C4818^2))</f>
        <v>0.136939897985442</v>
      </c>
      <c r="F4818" s="33" t="n">
        <f aca="false">IF(OR(ROW()-設定!$B$30&lt;2,ROW()+設定!$B$30&gt;13701,N($A4818)&lt;=0,N(INDEX($A$2:$A$13701,MIN(13700,MAX(1,ROW()-1+設定!$B$30))))&lt;=0,$A4818&lt;設定!$B$28,$A4818&gt;設定!$B$29),0,IF(AND($C4818&gt;=MAX(INDEX($C$1:$C$13701,MAX(1,ROW()-設定!$B$24)):INDEX($C$1:$C$13701,MAX(1,ROW()-1))),$C4818&gt;MAX(INDEX($C$1:$C$13701,MIN(13701,ROW()+1)):INDEX($C$1:$C$13701,MIN(13701,ROW()+設定!$B$24))),$C4818&gt;=設定!$B$32,$C4818&gt;=MAX(MIN(INDEX($C$1:$C$13701,MAX(1,ROW()-設定!$B$26)):INDEX($C$1:$C$13701,MAX(1,ROW()-1))),MIN(INDEX($C$1:$C$13701,MIN(13701,ROW()+1)):INDEX($C$1:$C$13701,MIN(13701,ROW()+設定!$B$26))))*10^(設定!$B$27/20)),1,0))</f>
        <v>0</v>
      </c>
      <c r="G4818" s="33" t="n">
        <f aca="false">$G4817+IF($F4818=1,1,0)</f>
        <v>2</v>
      </c>
      <c r="H4818" s="0" t="str">
        <f aca="false">IF($F4818=1,$G4818,"")</f>
        <v/>
      </c>
    </row>
    <row r="4819" customFormat="false" ht="15" hidden="false" customHeight="false" outlineLevel="0" collapsed="false">
      <c r="A4819" s="30" t="n">
        <v>752.65625</v>
      </c>
      <c r="B4819" s="31" t="n">
        <v>8.4265</v>
      </c>
      <c r="C4819" s="32" t="n">
        <f aca="false">IF($A4819="","",IF(設定!$B$21="dB",10^($B4819/20),ABS($B4819)))</f>
        <v>2.63830499683795</v>
      </c>
      <c r="D4819" s="32" t="n">
        <f aca="false">IF($A4819="","",$A4819^2)</f>
        <v>566491.430664063</v>
      </c>
      <c r="E4819" s="32" t="n">
        <f aca="false">IF($A4819="","",IF($C4819&lt;=0,"",1/$C4819^2))</f>
        <v>0.143664676744119</v>
      </c>
      <c r="F4819" s="33" t="n">
        <f aca="false">IF(OR(ROW()-設定!$B$30&lt;2,ROW()+設定!$B$30&gt;13701,N($A4819)&lt;=0,N(INDEX($A$2:$A$13701,MIN(13700,MAX(1,ROW()-1+設定!$B$30))))&lt;=0,$A4819&lt;設定!$B$28,$A4819&gt;設定!$B$29),0,IF(AND($C4819&gt;=MAX(INDEX($C$1:$C$13701,MAX(1,ROW()-設定!$B$24)):INDEX($C$1:$C$13701,MAX(1,ROW()-1))),$C4819&gt;MAX(INDEX($C$1:$C$13701,MIN(13701,ROW()+1)):INDEX($C$1:$C$13701,MIN(13701,ROW()+設定!$B$24))),$C4819&gt;=設定!$B$32,$C4819&gt;=MAX(MIN(INDEX($C$1:$C$13701,MAX(1,ROW()-設定!$B$26)):INDEX($C$1:$C$13701,MAX(1,ROW()-1))),MIN(INDEX($C$1:$C$13701,MIN(13701,ROW()+1)):INDEX($C$1:$C$13701,MIN(13701,ROW()+設定!$B$26))))*10^(設定!$B$27/20)),1,0))</f>
        <v>0</v>
      </c>
      <c r="G4819" s="33" t="n">
        <f aca="false">$G4818+IF($F4819=1,1,0)</f>
        <v>2</v>
      </c>
      <c r="H4819" s="0" t="str">
        <f aca="false">IF($F4819=1,$G4819,"")</f>
        <v/>
      </c>
    </row>
    <row r="4820" customFormat="false" ht="15" hidden="false" customHeight="false" outlineLevel="0" collapsed="false">
      <c r="A4820" s="30" t="n">
        <v>752.8125</v>
      </c>
      <c r="B4820" s="31" t="n">
        <v>8.5854</v>
      </c>
      <c r="C4820" s="32" t="n">
        <f aca="false">IF($A4820="","",IF(設定!$B$21="dB",10^($B4820/20),ABS($B4820)))</f>
        <v>2.68701443792446</v>
      </c>
      <c r="D4820" s="32" t="n">
        <f aca="false">IF($A4820="","",$A4820^2)</f>
        <v>566726.66015625</v>
      </c>
      <c r="E4820" s="32" t="n">
        <f aca="false">IF($A4820="","",IF($C4820&lt;=0,"",1/$C4820^2))</f>
        <v>0.138503261383164</v>
      </c>
      <c r="F4820" s="33" t="n">
        <f aca="false">IF(OR(ROW()-設定!$B$30&lt;2,ROW()+設定!$B$30&gt;13701,N($A4820)&lt;=0,N(INDEX($A$2:$A$13701,MIN(13700,MAX(1,ROW()-1+設定!$B$30))))&lt;=0,$A4820&lt;設定!$B$28,$A4820&gt;設定!$B$29),0,IF(AND($C4820&gt;=MAX(INDEX($C$1:$C$13701,MAX(1,ROW()-設定!$B$24)):INDEX($C$1:$C$13701,MAX(1,ROW()-1))),$C4820&gt;MAX(INDEX($C$1:$C$13701,MIN(13701,ROW()+1)):INDEX($C$1:$C$13701,MIN(13701,ROW()+設定!$B$24))),$C4820&gt;=設定!$B$32,$C4820&gt;=MAX(MIN(INDEX($C$1:$C$13701,MAX(1,ROW()-設定!$B$26)):INDEX($C$1:$C$13701,MAX(1,ROW()-1))),MIN(INDEX($C$1:$C$13701,MIN(13701,ROW()+1)):INDEX($C$1:$C$13701,MIN(13701,ROW()+設定!$B$26))))*10^(設定!$B$27/20)),1,0))</f>
        <v>0</v>
      </c>
      <c r="G4820" s="33" t="n">
        <f aca="false">$G4819+IF($F4820=1,1,0)</f>
        <v>2</v>
      </c>
      <c r="H4820" s="0" t="str">
        <f aca="false">IF($F4820=1,$G4820,"")</f>
        <v/>
      </c>
    </row>
    <row r="4821" customFormat="false" ht="15" hidden="false" customHeight="false" outlineLevel="0" collapsed="false">
      <c r="A4821" s="30" t="n">
        <v>752.96875</v>
      </c>
      <c r="B4821" s="31" t="n">
        <v>8.4982</v>
      </c>
      <c r="C4821" s="32" t="n">
        <f aca="false">IF($A4821="","",IF(設定!$B$21="dB",10^($B4821/20),ABS($B4821)))</f>
        <v>2.66017372780045</v>
      </c>
      <c r="D4821" s="32" t="n">
        <f aca="false">IF($A4821="","",$A4821^2)</f>
        <v>566961.938476563</v>
      </c>
      <c r="E4821" s="32" t="n">
        <f aca="false">IF($A4821="","",IF($C4821&lt;=0,"",1/$C4821^2))</f>
        <v>0.141312311378426</v>
      </c>
      <c r="F4821" s="33" t="n">
        <f aca="false">IF(OR(ROW()-設定!$B$30&lt;2,ROW()+設定!$B$30&gt;13701,N($A4821)&lt;=0,N(INDEX($A$2:$A$13701,MIN(13700,MAX(1,ROW()-1+設定!$B$30))))&lt;=0,$A4821&lt;設定!$B$28,$A4821&gt;設定!$B$29),0,IF(AND($C4821&gt;=MAX(INDEX($C$1:$C$13701,MAX(1,ROW()-設定!$B$24)):INDEX($C$1:$C$13701,MAX(1,ROW()-1))),$C4821&gt;MAX(INDEX($C$1:$C$13701,MIN(13701,ROW()+1)):INDEX($C$1:$C$13701,MIN(13701,ROW()+設定!$B$24))),$C4821&gt;=設定!$B$32,$C4821&gt;=MAX(MIN(INDEX($C$1:$C$13701,MAX(1,ROW()-設定!$B$26)):INDEX($C$1:$C$13701,MAX(1,ROW()-1))),MIN(INDEX($C$1:$C$13701,MIN(13701,ROW()+1)):INDEX($C$1:$C$13701,MIN(13701,ROW()+設定!$B$26))))*10^(設定!$B$27/20)),1,0))</f>
        <v>0</v>
      </c>
      <c r="G4821" s="33" t="n">
        <f aca="false">$G4820+IF($F4821=1,1,0)</f>
        <v>2</v>
      </c>
      <c r="H4821" s="0" t="str">
        <f aca="false">IF($F4821=1,$G4821,"")</f>
        <v/>
      </c>
    </row>
    <row r="4822" customFormat="false" ht="15" hidden="false" customHeight="false" outlineLevel="0" collapsed="false">
      <c r="A4822" s="30" t="n">
        <v>753.125</v>
      </c>
      <c r="B4822" s="31" t="n">
        <v>8.4184</v>
      </c>
      <c r="C4822" s="32" t="n">
        <f aca="false">IF($A4822="","",IF(設定!$B$21="dB",10^($B4822/20),ABS($B4822)))</f>
        <v>2.63584580036289</v>
      </c>
      <c r="D4822" s="32" t="n">
        <f aca="false">IF($A4822="","",$A4822^2)</f>
        <v>567197.265625</v>
      </c>
      <c r="E4822" s="32" t="n">
        <f aca="false">IF($A4822="","",IF($C4822&lt;=0,"",1/$C4822^2))</f>
        <v>0.143932874889619</v>
      </c>
      <c r="F4822" s="33" t="n">
        <f aca="false">IF(OR(ROW()-設定!$B$30&lt;2,ROW()+設定!$B$30&gt;13701,N($A4822)&lt;=0,N(INDEX($A$2:$A$13701,MIN(13700,MAX(1,ROW()-1+設定!$B$30))))&lt;=0,$A4822&lt;設定!$B$28,$A4822&gt;設定!$B$29),0,IF(AND($C4822&gt;=MAX(INDEX($C$1:$C$13701,MAX(1,ROW()-設定!$B$24)):INDEX($C$1:$C$13701,MAX(1,ROW()-1))),$C4822&gt;MAX(INDEX($C$1:$C$13701,MIN(13701,ROW()+1)):INDEX($C$1:$C$13701,MIN(13701,ROW()+設定!$B$24))),$C4822&gt;=設定!$B$32,$C4822&gt;=MAX(MIN(INDEX($C$1:$C$13701,MAX(1,ROW()-設定!$B$26)):INDEX($C$1:$C$13701,MAX(1,ROW()-1))),MIN(INDEX($C$1:$C$13701,MIN(13701,ROW()+1)):INDEX($C$1:$C$13701,MIN(13701,ROW()+設定!$B$26))))*10^(設定!$B$27/20)),1,0))</f>
        <v>0</v>
      </c>
      <c r="G4822" s="33" t="n">
        <f aca="false">$G4821+IF($F4822=1,1,0)</f>
        <v>2</v>
      </c>
      <c r="H4822" s="0" t="str">
        <f aca="false">IF($F4822=1,$G4822,"")</f>
        <v/>
      </c>
    </row>
    <row r="4823" customFormat="false" ht="15" hidden="false" customHeight="false" outlineLevel="0" collapsed="false">
      <c r="A4823" s="30" t="n">
        <v>753.28125</v>
      </c>
      <c r="B4823" s="31" t="n">
        <v>8.7055</v>
      </c>
      <c r="C4823" s="32" t="n">
        <f aca="false">IF($A4823="","",IF(設定!$B$21="dB",10^($B4823/20),ABS($B4823)))</f>
        <v>2.7244258981822</v>
      </c>
      <c r="D4823" s="32" t="n">
        <f aca="false">IF($A4823="","",$A4823^2)</f>
        <v>567432.641601563</v>
      </c>
      <c r="E4823" s="32" t="n">
        <f aca="false">IF($A4823="","",IF($C4823&lt;=0,"",1/$C4823^2))</f>
        <v>0.134725560788134</v>
      </c>
      <c r="F4823" s="33" t="n">
        <f aca="false">IF(OR(ROW()-設定!$B$30&lt;2,ROW()+設定!$B$30&gt;13701,N($A4823)&lt;=0,N(INDEX($A$2:$A$13701,MIN(13700,MAX(1,ROW()-1+設定!$B$30))))&lt;=0,$A4823&lt;設定!$B$28,$A4823&gt;設定!$B$29),0,IF(AND($C4823&gt;=MAX(INDEX($C$1:$C$13701,MAX(1,ROW()-設定!$B$24)):INDEX($C$1:$C$13701,MAX(1,ROW()-1))),$C4823&gt;MAX(INDEX($C$1:$C$13701,MIN(13701,ROW()+1)):INDEX($C$1:$C$13701,MIN(13701,ROW()+設定!$B$24))),$C4823&gt;=設定!$B$32,$C4823&gt;=MAX(MIN(INDEX($C$1:$C$13701,MAX(1,ROW()-設定!$B$26)):INDEX($C$1:$C$13701,MAX(1,ROW()-1))),MIN(INDEX($C$1:$C$13701,MIN(13701,ROW()+1)):INDEX($C$1:$C$13701,MIN(13701,ROW()+設定!$B$26))))*10^(設定!$B$27/20)),1,0))</f>
        <v>0</v>
      </c>
      <c r="G4823" s="33" t="n">
        <f aca="false">$G4822+IF($F4823=1,1,0)</f>
        <v>2</v>
      </c>
      <c r="H4823" s="0" t="str">
        <f aca="false">IF($F4823=1,$G4823,"")</f>
        <v/>
      </c>
    </row>
    <row r="4824" customFormat="false" ht="15" hidden="false" customHeight="false" outlineLevel="0" collapsed="false">
      <c r="A4824" s="30" t="n">
        <v>753.4375</v>
      </c>
      <c r="B4824" s="31" t="n">
        <v>8.3098</v>
      </c>
      <c r="C4824" s="32" t="n">
        <f aca="false">IF($A4824="","",IF(設定!$B$21="dB",10^($B4824/20),ABS($B4824)))</f>
        <v>2.60309489220917</v>
      </c>
      <c r="D4824" s="32" t="n">
        <f aca="false">IF($A4824="","",$A4824^2)</f>
        <v>567668.06640625</v>
      </c>
      <c r="E4824" s="32" t="n">
        <f aca="false">IF($A4824="","",IF($C4824&lt;=0,"",1/$C4824^2))</f>
        <v>0.147577449363803</v>
      </c>
      <c r="F4824" s="33" t="n">
        <f aca="false">IF(OR(ROW()-設定!$B$30&lt;2,ROW()+設定!$B$30&gt;13701,N($A4824)&lt;=0,N(INDEX($A$2:$A$13701,MIN(13700,MAX(1,ROW()-1+設定!$B$30))))&lt;=0,$A4824&lt;設定!$B$28,$A4824&gt;設定!$B$29),0,IF(AND($C4824&gt;=MAX(INDEX($C$1:$C$13701,MAX(1,ROW()-設定!$B$24)):INDEX($C$1:$C$13701,MAX(1,ROW()-1))),$C4824&gt;MAX(INDEX($C$1:$C$13701,MIN(13701,ROW()+1)):INDEX($C$1:$C$13701,MIN(13701,ROW()+設定!$B$24))),$C4824&gt;=設定!$B$32,$C4824&gt;=MAX(MIN(INDEX($C$1:$C$13701,MAX(1,ROW()-設定!$B$26)):INDEX($C$1:$C$13701,MAX(1,ROW()-1))),MIN(INDEX($C$1:$C$13701,MIN(13701,ROW()+1)):INDEX($C$1:$C$13701,MIN(13701,ROW()+設定!$B$26))))*10^(設定!$B$27/20)),1,0))</f>
        <v>0</v>
      </c>
      <c r="G4824" s="33" t="n">
        <f aca="false">$G4823+IF($F4824=1,1,0)</f>
        <v>2</v>
      </c>
      <c r="H4824" s="0" t="str">
        <f aca="false">IF($F4824=1,$G4824,"")</f>
        <v/>
      </c>
    </row>
    <row r="4825" customFormat="false" ht="15" hidden="false" customHeight="false" outlineLevel="0" collapsed="false">
      <c r="A4825" s="30" t="n">
        <v>753.59375</v>
      </c>
      <c r="B4825" s="31" t="n">
        <v>8.5016</v>
      </c>
      <c r="C4825" s="32" t="n">
        <f aca="false">IF($A4825="","",IF(設定!$B$21="dB",10^($B4825/20),ABS($B4825)))</f>
        <v>2.66121522861238</v>
      </c>
      <c r="D4825" s="32" t="n">
        <f aca="false">IF($A4825="","",$A4825^2)</f>
        <v>567903.540039063</v>
      </c>
      <c r="E4825" s="32" t="n">
        <f aca="false">IF($A4825="","",IF($C4825&lt;=0,"",1/$C4825^2))</f>
        <v>0.141201724240888</v>
      </c>
      <c r="F4825" s="33" t="n">
        <f aca="false">IF(OR(ROW()-設定!$B$30&lt;2,ROW()+設定!$B$30&gt;13701,N($A4825)&lt;=0,N(INDEX($A$2:$A$13701,MIN(13700,MAX(1,ROW()-1+設定!$B$30))))&lt;=0,$A4825&lt;設定!$B$28,$A4825&gt;設定!$B$29),0,IF(AND($C4825&gt;=MAX(INDEX($C$1:$C$13701,MAX(1,ROW()-設定!$B$24)):INDEX($C$1:$C$13701,MAX(1,ROW()-1))),$C4825&gt;MAX(INDEX($C$1:$C$13701,MIN(13701,ROW()+1)):INDEX($C$1:$C$13701,MIN(13701,ROW()+設定!$B$24))),$C4825&gt;=設定!$B$32,$C4825&gt;=MAX(MIN(INDEX($C$1:$C$13701,MAX(1,ROW()-設定!$B$26)):INDEX($C$1:$C$13701,MAX(1,ROW()-1))),MIN(INDEX($C$1:$C$13701,MIN(13701,ROW()+1)):INDEX($C$1:$C$13701,MIN(13701,ROW()+設定!$B$26))))*10^(設定!$B$27/20)),1,0))</f>
        <v>0</v>
      </c>
      <c r="G4825" s="33" t="n">
        <f aca="false">$G4824+IF($F4825=1,1,0)</f>
        <v>2</v>
      </c>
      <c r="H4825" s="0" t="str">
        <f aca="false">IF($F4825=1,$G4825,"")</f>
        <v/>
      </c>
    </row>
    <row r="4826" customFormat="false" ht="15" hidden="false" customHeight="false" outlineLevel="0" collapsed="false">
      <c r="A4826" s="30" t="n">
        <v>753.75</v>
      </c>
      <c r="B4826" s="31" t="n">
        <v>8.6519</v>
      </c>
      <c r="C4826" s="32" t="n">
        <f aca="false">IF($A4826="","",IF(設定!$B$21="dB",10^($B4826/20),ABS($B4826)))</f>
        <v>2.70766542900078</v>
      </c>
      <c r="D4826" s="32" t="n">
        <f aca="false">IF($A4826="","",$A4826^2)</f>
        <v>568139.0625</v>
      </c>
      <c r="E4826" s="32" t="n">
        <f aca="false">IF($A4826="","",IF($C4826&lt;=0,"",1/$C4826^2))</f>
        <v>0.136398627408967</v>
      </c>
      <c r="F4826" s="33" t="n">
        <f aca="false">IF(OR(ROW()-設定!$B$30&lt;2,ROW()+設定!$B$30&gt;13701,N($A4826)&lt;=0,N(INDEX($A$2:$A$13701,MIN(13700,MAX(1,ROW()-1+設定!$B$30))))&lt;=0,$A4826&lt;設定!$B$28,$A4826&gt;設定!$B$29),0,IF(AND($C4826&gt;=MAX(INDEX($C$1:$C$13701,MAX(1,ROW()-設定!$B$24)):INDEX($C$1:$C$13701,MAX(1,ROW()-1))),$C4826&gt;MAX(INDEX($C$1:$C$13701,MIN(13701,ROW()+1)):INDEX($C$1:$C$13701,MIN(13701,ROW()+設定!$B$24))),$C4826&gt;=設定!$B$32,$C4826&gt;=MAX(MIN(INDEX($C$1:$C$13701,MAX(1,ROW()-設定!$B$26)):INDEX($C$1:$C$13701,MAX(1,ROW()-1))),MIN(INDEX($C$1:$C$13701,MIN(13701,ROW()+1)):INDEX($C$1:$C$13701,MIN(13701,ROW()+設定!$B$26))))*10^(設定!$B$27/20)),1,0))</f>
        <v>0</v>
      </c>
      <c r="G4826" s="33" t="n">
        <f aca="false">$G4825+IF($F4826=1,1,0)</f>
        <v>2</v>
      </c>
      <c r="H4826" s="0" t="str">
        <f aca="false">IF($F4826=1,$G4826,"")</f>
        <v/>
      </c>
    </row>
    <row r="4827" customFormat="false" ht="15" hidden="false" customHeight="false" outlineLevel="0" collapsed="false">
      <c r="A4827" s="30" t="n">
        <v>753.90625</v>
      </c>
      <c r="B4827" s="31" t="n">
        <v>8.5851</v>
      </c>
      <c r="C4827" s="32" t="n">
        <f aca="false">IF($A4827="","",IF(設定!$B$21="dB",10^($B4827/20),ABS($B4827)))</f>
        <v>2.6869216333363</v>
      </c>
      <c r="D4827" s="32" t="n">
        <f aca="false">IF($A4827="","",$A4827^2)</f>
        <v>568374.633789063</v>
      </c>
      <c r="E4827" s="32" t="n">
        <f aca="false">IF($A4827="","",IF($C4827&lt;=0,"",1/$C4827^2))</f>
        <v>0.13851282917997</v>
      </c>
      <c r="F4827" s="33" t="n">
        <f aca="false">IF(OR(ROW()-設定!$B$30&lt;2,ROW()+設定!$B$30&gt;13701,N($A4827)&lt;=0,N(INDEX($A$2:$A$13701,MIN(13700,MAX(1,ROW()-1+設定!$B$30))))&lt;=0,$A4827&lt;設定!$B$28,$A4827&gt;設定!$B$29),0,IF(AND($C4827&gt;=MAX(INDEX($C$1:$C$13701,MAX(1,ROW()-設定!$B$24)):INDEX($C$1:$C$13701,MAX(1,ROW()-1))),$C4827&gt;MAX(INDEX($C$1:$C$13701,MIN(13701,ROW()+1)):INDEX($C$1:$C$13701,MIN(13701,ROW()+設定!$B$24))),$C4827&gt;=設定!$B$32,$C4827&gt;=MAX(MIN(INDEX($C$1:$C$13701,MAX(1,ROW()-設定!$B$26)):INDEX($C$1:$C$13701,MAX(1,ROW()-1))),MIN(INDEX($C$1:$C$13701,MIN(13701,ROW()+1)):INDEX($C$1:$C$13701,MIN(13701,ROW()+設定!$B$26))))*10^(設定!$B$27/20)),1,0))</f>
        <v>0</v>
      </c>
      <c r="G4827" s="33" t="n">
        <f aca="false">$G4826+IF($F4827=1,1,0)</f>
        <v>2</v>
      </c>
      <c r="H4827" s="0" t="str">
        <f aca="false">IF($F4827=1,$G4827,"")</f>
        <v/>
      </c>
    </row>
    <row r="4828" customFormat="false" ht="15" hidden="false" customHeight="false" outlineLevel="0" collapsed="false">
      <c r="A4828" s="30" t="n">
        <v>754.0625</v>
      </c>
      <c r="B4828" s="31" t="n">
        <v>8.7164</v>
      </c>
      <c r="C4828" s="32" t="n">
        <f aca="false">IF($A4828="","",IF(設定!$B$21="dB",10^($B4828/20),ABS($B4828)))</f>
        <v>2.72784695052848</v>
      </c>
      <c r="D4828" s="32" t="n">
        <f aca="false">IF($A4828="","",$A4828^2)</f>
        <v>568610.25390625</v>
      </c>
      <c r="E4828" s="32" t="n">
        <f aca="false">IF($A4828="","",IF($C4828&lt;=0,"",1/$C4828^2))</f>
        <v>0.134387848159956</v>
      </c>
      <c r="F4828" s="33" t="n">
        <f aca="false">IF(OR(ROW()-設定!$B$30&lt;2,ROW()+設定!$B$30&gt;13701,N($A4828)&lt;=0,N(INDEX($A$2:$A$13701,MIN(13700,MAX(1,ROW()-1+設定!$B$30))))&lt;=0,$A4828&lt;設定!$B$28,$A4828&gt;設定!$B$29),0,IF(AND($C4828&gt;=MAX(INDEX($C$1:$C$13701,MAX(1,ROW()-設定!$B$24)):INDEX($C$1:$C$13701,MAX(1,ROW()-1))),$C4828&gt;MAX(INDEX($C$1:$C$13701,MIN(13701,ROW()+1)):INDEX($C$1:$C$13701,MIN(13701,ROW()+設定!$B$24))),$C4828&gt;=設定!$B$32,$C4828&gt;=MAX(MIN(INDEX($C$1:$C$13701,MAX(1,ROW()-設定!$B$26)):INDEX($C$1:$C$13701,MAX(1,ROW()-1))),MIN(INDEX($C$1:$C$13701,MIN(13701,ROW()+1)):INDEX($C$1:$C$13701,MIN(13701,ROW()+設定!$B$26))))*10^(設定!$B$27/20)),1,0))</f>
        <v>0</v>
      </c>
      <c r="G4828" s="33" t="n">
        <f aca="false">$G4827+IF($F4828=1,1,0)</f>
        <v>2</v>
      </c>
      <c r="H4828" s="0" t="str">
        <f aca="false">IF($F4828=1,$G4828,"")</f>
        <v/>
      </c>
    </row>
    <row r="4829" customFormat="false" ht="15" hidden="false" customHeight="false" outlineLevel="0" collapsed="false">
      <c r="A4829" s="30" t="n">
        <v>754.21875</v>
      </c>
      <c r="B4829" s="31" t="n">
        <v>8.6435</v>
      </c>
      <c r="C4829" s="32" t="n">
        <f aca="false">IF($A4829="","",IF(設定!$B$21="dB",10^($B4829/20),ABS($B4829)))</f>
        <v>2.70504815014877</v>
      </c>
      <c r="D4829" s="32" t="n">
        <f aca="false">IF($A4829="","",$A4829^2)</f>
        <v>568845.922851563</v>
      </c>
      <c r="E4829" s="32" t="n">
        <f aca="false">IF($A4829="","",IF($C4829&lt;=0,"",1/$C4829^2))</f>
        <v>0.136662701043276</v>
      </c>
      <c r="F4829" s="33" t="n">
        <f aca="false">IF(OR(ROW()-設定!$B$30&lt;2,ROW()+設定!$B$30&gt;13701,N($A4829)&lt;=0,N(INDEX($A$2:$A$13701,MIN(13700,MAX(1,ROW()-1+設定!$B$30))))&lt;=0,$A4829&lt;設定!$B$28,$A4829&gt;設定!$B$29),0,IF(AND($C4829&gt;=MAX(INDEX($C$1:$C$13701,MAX(1,ROW()-設定!$B$24)):INDEX($C$1:$C$13701,MAX(1,ROW()-1))),$C4829&gt;MAX(INDEX($C$1:$C$13701,MIN(13701,ROW()+1)):INDEX($C$1:$C$13701,MIN(13701,ROW()+設定!$B$24))),$C4829&gt;=設定!$B$32,$C4829&gt;=MAX(MIN(INDEX($C$1:$C$13701,MAX(1,ROW()-設定!$B$26)):INDEX($C$1:$C$13701,MAX(1,ROW()-1))),MIN(INDEX($C$1:$C$13701,MIN(13701,ROW()+1)):INDEX($C$1:$C$13701,MIN(13701,ROW()+設定!$B$26))))*10^(設定!$B$27/20)),1,0))</f>
        <v>0</v>
      </c>
      <c r="G4829" s="33" t="n">
        <f aca="false">$G4828+IF($F4829=1,1,0)</f>
        <v>2</v>
      </c>
      <c r="H4829" s="0" t="str">
        <f aca="false">IF($F4829=1,$G4829,"")</f>
        <v/>
      </c>
    </row>
    <row r="4830" customFormat="false" ht="15" hidden="false" customHeight="false" outlineLevel="0" collapsed="false">
      <c r="A4830" s="30" t="n">
        <v>754.375</v>
      </c>
      <c r="B4830" s="31" t="n">
        <v>8.622</v>
      </c>
      <c r="C4830" s="32" t="n">
        <f aca="false">IF($A4830="","",IF(設定!$B$21="dB",10^($B4830/20),ABS($B4830)))</f>
        <v>2.6983606814263</v>
      </c>
      <c r="D4830" s="32" t="n">
        <f aca="false">IF($A4830="","",$A4830^2)</f>
        <v>569081.640625</v>
      </c>
      <c r="E4830" s="32" t="n">
        <f aca="false">IF($A4830="","",IF($C4830&lt;=0,"",1/$C4830^2))</f>
        <v>0.1373409350977</v>
      </c>
      <c r="F4830" s="33" t="n">
        <f aca="false">IF(OR(ROW()-設定!$B$30&lt;2,ROW()+設定!$B$30&gt;13701,N($A4830)&lt;=0,N(INDEX($A$2:$A$13701,MIN(13700,MAX(1,ROW()-1+設定!$B$30))))&lt;=0,$A4830&lt;設定!$B$28,$A4830&gt;設定!$B$29),0,IF(AND($C4830&gt;=MAX(INDEX($C$1:$C$13701,MAX(1,ROW()-設定!$B$24)):INDEX($C$1:$C$13701,MAX(1,ROW()-1))),$C4830&gt;MAX(INDEX($C$1:$C$13701,MIN(13701,ROW()+1)):INDEX($C$1:$C$13701,MIN(13701,ROW()+設定!$B$24))),$C4830&gt;=設定!$B$32,$C4830&gt;=MAX(MIN(INDEX($C$1:$C$13701,MAX(1,ROW()-設定!$B$26)):INDEX($C$1:$C$13701,MAX(1,ROW()-1))),MIN(INDEX($C$1:$C$13701,MIN(13701,ROW()+1)):INDEX($C$1:$C$13701,MIN(13701,ROW()+設定!$B$26))))*10^(設定!$B$27/20)),1,0))</f>
        <v>0</v>
      </c>
      <c r="G4830" s="33" t="n">
        <f aca="false">$G4829+IF($F4830=1,1,0)</f>
        <v>2</v>
      </c>
      <c r="H4830" s="0" t="str">
        <f aca="false">IF($F4830=1,$G4830,"")</f>
        <v/>
      </c>
    </row>
    <row r="4831" customFormat="false" ht="15" hidden="false" customHeight="false" outlineLevel="0" collapsed="false">
      <c r="A4831" s="30" t="n">
        <v>754.53125</v>
      </c>
      <c r="B4831" s="31" t="n">
        <v>8.908</v>
      </c>
      <c r="C4831" s="32" t="n">
        <f aca="false">IF($A4831="","",IF(設定!$B$21="dB",10^($B4831/20),ABS($B4831)))</f>
        <v>2.78868846315917</v>
      </c>
      <c r="D4831" s="32" t="n">
        <f aca="false">IF($A4831="","",$A4831^2)</f>
        <v>569317.407226563</v>
      </c>
      <c r="E4831" s="32" t="n">
        <f aca="false">IF($A4831="","",IF($C4831&lt;=0,"",1/$C4831^2))</f>
        <v>0.12858786926344</v>
      </c>
      <c r="F4831" s="33" t="n">
        <f aca="false">IF(OR(ROW()-設定!$B$30&lt;2,ROW()+設定!$B$30&gt;13701,N($A4831)&lt;=0,N(INDEX($A$2:$A$13701,MIN(13700,MAX(1,ROW()-1+設定!$B$30))))&lt;=0,$A4831&lt;設定!$B$28,$A4831&gt;設定!$B$29),0,IF(AND($C4831&gt;=MAX(INDEX($C$1:$C$13701,MAX(1,ROW()-設定!$B$24)):INDEX($C$1:$C$13701,MAX(1,ROW()-1))),$C4831&gt;MAX(INDEX($C$1:$C$13701,MIN(13701,ROW()+1)):INDEX($C$1:$C$13701,MIN(13701,ROW()+設定!$B$24))),$C4831&gt;=設定!$B$32,$C4831&gt;=MAX(MIN(INDEX($C$1:$C$13701,MAX(1,ROW()-設定!$B$26)):INDEX($C$1:$C$13701,MAX(1,ROW()-1))),MIN(INDEX($C$1:$C$13701,MIN(13701,ROW()+1)):INDEX($C$1:$C$13701,MIN(13701,ROW()+設定!$B$26))))*10^(設定!$B$27/20)),1,0))</f>
        <v>0</v>
      </c>
      <c r="G4831" s="33" t="n">
        <f aca="false">$G4830+IF($F4831=1,1,0)</f>
        <v>2</v>
      </c>
      <c r="H4831" s="0" t="str">
        <f aca="false">IF($F4831=1,$G4831,"")</f>
        <v/>
      </c>
    </row>
    <row r="4832" customFormat="false" ht="15" hidden="false" customHeight="false" outlineLevel="0" collapsed="false">
      <c r="A4832" s="30" t="n">
        <v>754.6875</v>
      </c>
      <c r="B4832" s="31" t="n">
        <v>8.6781</v>
      </c>
      <c r="C4832" s="32" t="n">
        <f aca="false">IF($A4832="","",IF(設定!$B$21="dB",10^($B4832/20),ABS($B4832)))</f>
        <v>2.71584512473084</v>
      </c>
      <c r="D4832" s="32" t="n">
        <f aca="false">IF($A4832="","",$A4832^2)</f>
        <v>569553.22265625</v>
      </c>
      <c r="E4832" s="32" t="n">
        <f aca="false">IF($A4832="","",IF($C4832&lt;=0,"",1/$C4832^2))</f>
        <v>0.1355782425459</v>
      </c>
      <c r="F4832" s="33" t="n">
        <f aca="false">IF(OR(ROW()-設定!$B$30&lt;2,ROW()+設定!$B$30&gt;13701,N($A4832)&lt;=0,N(INDEX($A$2:$A$13701,MIN(13700,MAX(1,ROW()-1+設定!$B$30))))&lt;=0,$A4832&lt;設定!$B$28,$A4832&gt;設定!$B$29),0,IF(AND($C4832&gt;=MAX(INDEX($C$1:$C$13701,MAX(1,ROW()-設定!$B$24)):INDEX($C$1:$C$13701,MAX(1,ROW()-1))),$C4832&gt;MAX(INDEX($C$1:$C$13701,MIN(13701,ROW()+1)):INDEX($C$1:$C$13701,MIN(13701,ROW()+設定!$B$24))),$C4832&gt;=設定!$B$32,$C4832&gt;=MAX(MIN(INDEX($C$1:$C$13701,MAX(1,ROW()-設定!$B$26)):INDEX($C$1:$C$13701,MAX(1,ROW()-1))),MIN(INDEX($C$1:$C$13701,MIN(13701,ROW()+1)):INDEX($C$1:$C$13701,MIN(13701,ROW()+設定!$B$26))))*10^(設定!$B$27/20)),1,0))</f>
        <v>0</v>
      </c>
      <c r="G4832" s="33" t="n">
        <f aca="false">$G4831+IF($F4832=1,1,0)</f>
        <v>2</v>
      </c>
      <c r="H4832" s="0" t="str">
        <f aca="false">IF($F4832=1,$G4832,"")</f>
        <v/>
      </c>
    </row>
    <row r="4833" customFormat="false" ht="15" hidden="false" customHeight="false" outlineLevel="0" collapsed="false">
      <c r="A4833" s="30" t="n">
        <v>754.84375</v>
      </c>
      <c r="B4833" s="31" t="n">
        <v>8.7001</v>
      </c>
      <c r="C4833" s="32" t="n">
        <f aca="false">IF($A4833="","",IF(設定!$B$21="dB",10^($B4833/20),ABS($B4833)))</f>
        <v>2.72273265451558</v>
      </c>
      <c r="D4833" s="32" t="n">
        <f aca="false">IF($A4833="","",$A4833^2)</f>
        <v>569789.086914063</v>
      </c>
      <c r="E4833" s="32" t="n">
        <f aca="false">IF($A4833="","",IF($C4833&lt;=0,"",1/$C4833^2))</f>
        <v>0.134893182193101</v>
      </c>
      <c r="F4833" s="33" t="n">
        <f aca="false">IF(OR(ROW()-設定!$B$30&lt;2,ROW()+設定!$B$30&gt;13701,N($A4833)&lt;=0,N(INDEX($A$2:$A$13701,MIN(13700,MAX(1,ROW()-1+設定!$B$30))))&lt;=0,$A4833&lt;設定!$B$28,$A4833&gt;設定!$B$29),0,IF(AND($C4833&gt;=MAX(INDEX($C$1:$C$13701,MAX(1,ROW()-設定!$B$24)):INDEX($C$1:$C$13701,MAX(1,ROW()-1))),$C4833&gt;MAX(INDEX($C$1:$C$13701,MIN(13701,ROW()+1)):INDEX($C$1:$C$13701,MIN(13701,ROW()+設定!$B$24))),$C4833&gt;=設定!$B$32,$C4833&gt;=MAX(MIN(INDEX($C$1:$C$13701,MAX(1,ROW()-設定!$B$26)):INDEX($C$1:$C$13701,MAX(1,ROW()-1))),MIN(INDEX($C$1:$C$13701,MIN(13701,ROW()+1)):INDEX($C$1:$C$13701,MIN(13701,ROW()+設定!$B$26))))*10^(設定!$B$27/20)),1,0))</f>
        <v>0</v>
      </c>
      <c r="G4833" s="33" t="n">
        <f aca="false">$G4832+IF($F4833=1,1,0)</f>
        <v>2</v>
      </c>
      <c r="H4833" s="0" t="str">
        <f aca="false">IF($F4833=1,$G4833,"")</f>
        <v/>
      </c>
    </row>
    <row r="4834" customFormat="false" ht="15" hidden="false" customHeight="false" outlineLevel="0" collapsed="false">
      <c r="A4834" s="30" t="n">
        <v>755</v>
      </c>
      <c r="B4834" s="31" t="n">
        <v>8.6182</v>
      </c>
      <c r="C4834" s="32" t="n">
        <f aca="false">IF($A4834="","",IF(設定!$B$21="dB",10^($B4834/20),ABS($B4834)))</f>
        <v>2.69718043065446</v>
      </c>
      <c r="D4834" s="32" t="n">
        <f aca="false">IF($A4834="","",$A4834^2)</f>
        <v>570025</v>
      </c>
      <c r="E4834" s="32" t="n">
        <f aca="false">IF($A4834="","",IF($C4834&lt;=0,"",1/$C4834^2))</f>
        <v>0.13746115857887</v>
      </c>
      <c r="F4834" s="33" t="n">
        <f aca="false">IF(OR(ROW()-設定!$B$30&lt;2,ROW()+設定!$B$30&gt;13701,N($A4834)&lt;=0,N(INDEX($A$2:$A$13701,MIN(13700,MAX(1,ROW()-1+設定!$B$30))))&lt;=0,$A4834&lt;設定!$B$28,$A4834&gt;設定!$B$29),0,IF(AND($C4834&gt;=MAX(INDEX($C$1:$C$13701,MAX(1,ROW()-設定!$B$24)):INDEX($C$1:$C$13701,MAX(1,ROW()-1))),$C4834&gt;MAX(INDEX($C$1:$C$13701,MIN(13701,ROW()+1)):INDEX($C$1:$C$13701,MIN(13701,ROW()+設定!$B$24))),$C4834&gt;=設定!$B$32,$C4834&gt;=MAX(MIN(INDEX($C$1:$C$13701,MAX(1,ROW()-設定!$B$26)):INDEX($C$1:$C$13701,MAX(1,ROW()-1))),MIN(INDEX($C$1:$C$13701,MIN(13701,ROW()+1)):INDEX($C$1:$C$13701,MIN(13701,ROW()+設定!$B$26))))*10^(設定!$B$27/20)),1,0))</f>
        <v>0</v>
      </c>
      <c r="G4834" s="33" t="n">
        <f aca="false">$G4833+IF($F4834=1,1,0)</f>
        <v>2</v>
      </c>
      <c r="H4834" s="0" t="str">
        <f aca="false">IF($F4834=1,$G4834,"")</f>
        <v/>
      </c>
    </row>
    <row r="4835" customFormat="false" ht="15" hidden="false" customHeight="false" outlineLevel="0" collapsed="false">
      <c r="A4835" s="30" t="n">
        <v>755.15625</v>
      </c>
      <c r="B4835" s="31" t="n">
        <v>8.6688</v>
      </c>
      <c r="C4835" s="32" t="n">
        <f aca="false">IF($A4835="","",IF(設定!$B$21="dB",10^($B4835/20),ABS($B4835)))</f>
        <v>2.7129388199097</v>
      </c>
      <c r="D4835" s="32" t="n">
        <f aca="false">IF($A4835="","",$A4835^2)</f>
        <v>570260.961914063</v>
      </c>
      <c r="E4835" s="32" t="n">
        <f aca="false">IF($A4835="","",IF($C4835&lt;=0,"",1/$C4835^2))</f>
        <v>0.135868881431898</v>
      </c>
      <c r="F4835" s="33" t="n">
        <f aca="false">IF(OR(ROW()-設定!$B$30&lt;2,ROW()+設定!$B$30&gt;13701,N($A4835)&lt;=0,N(INDEX($A$2:$A$13701,MIN(13700,MAX(1,ROW()-1+設定!$B$30))))&lt;=0,$A4835&lt;設定!$B$28,$A4835&gt;設定!$B$29),0,IF(AND($C4835&gt;=MAX(INDEX($C$1:$C$13701,MAX(1,ROW()-設定!$B$24)):INDEX($C$1:$C$13701,MAX(1,ROW()-1))),$C4835&gt;MAX(INDEX($C$1:$C$13701,MIN(13701,ROW()+1)):INDEX($C$1:$C$13701,MIN(13701,ROW()+設定!$B$24))),$C4835&gt;=設定!$B$32,$C4835&gt;=MAX(MIN(INDEX($C$1:$C$13701,MAX(1,ROW()-設定!$B$26)):INDEX($C$1:$C$13701,MAX(1,ROW()-1))),MIN(INDEX($C$1:$C$13701,MIN(13701,ROW()+1)):INDEX($C$1:$C$13701,MIN(13701,ROW()+設定!$B$26))))*10^(設定!$B$27/20)),1,0))</f>
        <v>0</v>
      </c>
      <c r="G4835" s="33" t="n">
        <f aca="false">$G4834+IF($F4835=1,1,0)</f>
        <v>2</v>
      </c>
      <c r="H4835" s="0" t="str">
        <f aca="false">IF($F4835=1,$G4835,"")</f>
        <v/>
      </c>
    </row>
    <row r="4836" customFormat="false" ht="15" hidden="false" customHeight="false" outlineLevel="0" collapsed="false">
      <c r="A4836" s="30" t="n">
        <v>755.3125</v>
      </c>
      <c r="B4836" s="31" t="n">
        <v>8.8302</v>
      </c>
      <c r="C4836" s="32" t="n">
        <f aca="false">IF($A4836="","",IF(設定!$B$21="dB",10^($B4836/20),ABS($B4836)))</f>
        <v>2.76382155778088</v>
      </c>
      <c r="D4836" s="32" t="n">
        <f aca="false">IF($A4836="","",$A4836^2)</f>
        <v>570496.97265625</v>
      </c>
      <c r="E4836" s="32" t="n">
        <f aca="false">IF($A4836="","",IF($C4836&lt;=0,"",1/$C4836^2))</f>
        <v>0.130912163433202</v>
      </c>
      <c r="F4836" s="33" t="n">
        <f aca="false">IF(OR(ROW()-設定!$B$30&lt;2,ROW()+設定!$B$30&gt;13701,N($A4836)&lt;=0,N(INDEX($A$2:$A$13701,MIN(13700,MAX(1,ROW()-1+設定!$B$30))))&lt;=0,$A4836&lt;設定!$B$28,$A4836&gt;設定!$B$29),0,IF(AND($C4836&gt;=MAX(INDEX($C$1:$C$13701,MAX(1,ROW()-設定!$B$24)):INDEX($C$1:$C$13701,MAX(1,ROW()-1))),$C4836&gt;MAX(INDEX($C$1:$C$13701,MIN(13701,ROW()+1)):INDEX($C$1:$C$13701,MIN(13701,ROW()+設定!$B$24))),$C4836&gt;=設定!$B$32,$C4836&gt;=MAX(MIN(INDEX($C$1:$C$13701,MAX(1,ROW()-設定!$B$26)):INDEX($C$1:$C$13701,MAX(1,ROW()-1))),MIN(INDEX($C$1:$C$13701,MIN(13701,ROW()+1)):INDEX($C$1:$C$13701,MIN(13701,ROW()+設定!$B$26))))*10^(設定!$B$27/20)),1,0))</f>
        <v>0</v>
      </c>
      <c r="G4836" s="33" t="n">
        <f aca="false">$G4835+IF($F4836=1,1,0)</f>
        <v>2</v>
      </c>
      <c r="H4836" s="0" t="str">
        <f aca="false">IF($F4836=1,$G4836,"")</f>
        <v/>
      </c>
    </row>
    <row r="4837" customFormat="false" ht="15" hidden="false" customHeight="false" outlineLevel="0" collapsed="false">
      <c r="A4837" s="30" t="n">
        <v>755.46875</v>
      </c>
      <c r="B4837" s="31" t="n">
        <v>8.8367</v>
      </c>
      <c r="C4837" s="32" t="n">
        <f aca="false">IF($A4837="","",IF(設定!$B$21="dB",10^($B4837/20),ABS($B4837)))</f>
        <v>2.76589061051551</v>
      </c>
      <c r="D4837" s="32" t="n">
        <f aca="false">IF($A4837="","",$A4837^2)</f>
        <v>570733.032226563</v>
      </c>
      <c r="E4837" s="32" t="n">
        <f aca="false">IF($A4837="","",IF($C4837&lt;=0,"",1/$C4837^2))</f>
        <v>0.130716376327694</v>
      </c>
      <c r="F4837" s="33" t="n">
        <f aca="false">IF(OR(ROW()-設定!$B$30&lt;2,ROW()+設定!$B$30&gt;13701,N($A4837)&lt;=0,N(INDEX($A$2:$A$13701,MIN(13700,MAX(1,ROW()-1+設定!$B$30))))&lt;=0,$A4837&lt;設定!$B$28,$A4837&gt;設定!$B$29),0,IF(AND($C4837&gt;=MAX(INDEX($C$1:$C$13701,MAX(1,ROW()-設定!$B$24)):INDEX($C$1:$C$13701,MAX(1,ROW()-1))),$C4837&gt;MAX(INDEX($C$1:$C$13701,MIN(13701,ROW()+1)):INDEX($C$1:$C$13701,MIN(13701,ROW()+設定!$B$24))),$C4837&gt;=設定!$B$32,$C4837&gt;=MAX(MIN(INDEX($C$1:$C$13701,MAX(1,ROW()-設定!$B$26)):INDEX($C$1:$C$13701,MAX(1,ROW()-1))),MIN(INDEX($C$1:$C$13701,MIN(13701,ROW()+1)):INDEX($C$1:$C$13701,MIN(13701,ROW()+設定!$B$26))))*10^(設定!$B$27/20)),1,0))</f>
        <v>0</v>
      </c>
      <c r="G4837" s="33" t="n">
        <f aca="false">$G4836+IF($F4837=1,1,0)</f>
        <v>2</v>
      </c>
      <c r="H4837" s="0" t="str">
        <f aca="false">IF($F4837=1,$G4837,"")</f>
        <v/>
      </c>
    </row>
    <row r="4838" customFormat="false" ht="15" hidden="false" customHeight="false" outlineLevel="0" collapsed="false">
      <c r="A4838" s="30" t="n">
        <v>755.625</v>
      </c>
      <c r="B4838" s="31" t="n">
        <v>8.7937</v>
      </c>
      <c r="C4838" s="32" t="n">
        <f aca="false">IF($A4838="","",IF(設定!$B$21="dB",10^($B4838/20),ABS($B4838)))</f>
        <v>2.75223174616069</v>
      </c>
      <c r="D4838" s="32" t="n">
        <f aca="false">IF($A4838="","",$A4838^2)</f>
        <v>570969.140625</v>
      </c>
      <c r="E4838" s="32" t="n">
        <f aca="false">IF($A4838="","",IF($C4838&lt;=0,"",1/$C4838^2))</f>
        <v>0.132017042718497</v>
      </c>
      <c r="F4838" s="33" t="n">
        <f aca="false">IF(OR(ROW()-設定!$B$30&lt;2,ROW()+設定!$B$30&gt;13701,N($A4838)&lt;=0,N(INDEX($A$2:$A$13701,MIN(13700,MAX(1,ROW()-1+設定!$B$30))))&lt;=0,$A4838&lt;設定!$B$28,$A4838&gt;設定!$B$29),0,IF(AND($C4838&gt;=MAX(INDEX($C$1:$C$13701,MAX(1,ROW()-設定!$B$24)):INDEX($C$1:$C$13701,MAX(1,ROW()-1))),$C4838&gt;MAX(INDEX($C$1:$C$13701,MIN(13701,ROW()+1)):INDEX($C$1:$C$13701,MIN(13701,ROW()+設定!$B$24))),$C4838&gt;=設定!$B$32,$C4838&gt;=MAX(MIN(INDEX($C$1:$C$13701,MAX(1,ROW()-設定!$B$26)):INDEX($C$1:$C$13701,MAX(1,ROW()-1))),MIN(INDEX($C$1:$C$13701,MIN(13701,ROW()+1)):INDEX($C$1:$C$13701,MIN(13701,ROW()+設定!$B$26))))*10^(設定!$B$27/20)),1,0))</f>
        <v>0</v>
      </c>
      <c r="G4838" s="33" t="n">
        <f aca="false">$G4837+IF($F4838=1,1,0)</f>
        <v>2</v>
      </c>
      <c r="H4838" s="0" t="str">
        <f aca="false">IF($F4838=1,$G4838,"")</f>
        <v/>
      </c>
    </row>
    <row r="4839" customFormat="false" ht="15" hidden="false" customHeight="false" outlineLevel="0" collapsed="false">
      <c r="A4839" s="30" t="n">
        <v>755.78125</v>
      </c>
      <c r="B4839" s="31" t="n">
        <v>8.7363</v>
      </c>
      <c r="C4839" s="32" t="n">
        <f aca="false">IF($A4839="","",IF(設定!$B$21="dB",10^($B4839/20),ABS($B4839)))</f>
        <v>2.73410380947495</v>
      </c>
      <c r="D4839" s="32" t="n">
        <f aca="false">IF($A4839="","",$A4839^2)</f>
        <v>571205.297851563</v>
      </c>
      <c r="E4839" s="32" t="n">
        <f aca="false">IF($A4839="","",IF($C4839&lt;=0,"",1/$C4839^2))</f>
        <v>0.133773472297204</v>
      </c>
      <c r="F4839" s="33" t="n">
        <f aca="false">IF(OR(ROW()-設定!$B$30&lt;2,ROW()+設定!$B$30&gt;13701,N($A4839)&lt;=0,N(INDEX($A$2:$A$13701,MIN(13700,MAX(1,ROW()-1+設定!$B$30))))&lt;=0,$A4839&lt;設定!$B$28,$A4839&gt;設定!$B$29),0,IF(AND($C4839&gt;=MAX(INDEX($C$1:$C$13701,MAX(1,ROW()-設定!$B$24)):INDEX($C$1:$C$13701,MAX(1,ROW()-1))),$C4839&gt;MAX(INDEX($C$1:$C$13701,MIN(13701,ROW()+1)):INDEX($C$1:$C$13701,MIN(13701,ROW()+設定!$B$24))),$C4839&gt;=設定!$B$32,$C4839&gt;=MAX(MIN(INDEX($C$1:$C$13701,MAX(1,ROW()-設定!$B$26)):INDEX($C$1:$C$13701,MAX(1,ROW()-1))),MIN(INDEX($C$1:$C$13701,MIN(13701,ROW()+1)):INDEX($C$1:$C$13701,MIN(13701,ROW()+設定!$B$26))))*10^(設定!$B$27/20)),1,0))</f>
        <v>0</v>
      </c>
      <c r="G4839" s="33" t="n">
        <f aca="false">$G4838+IF($F4839=1,1,0)</f>
        <v>2</v>
      </c>
      <c r="H4839" s="0" t="str">
        <f aca="false">IF($F4839=1,$G4839,"")</f>
        <v/>
      </c>
    </row>
    <row r="4840" customFormat="false" ht="15" hidden="false" customHeight="false" outlineLevel="0" collapsed="false">
      <c r="A4840" s="30" t="n">
        <v>755.9375</v>
      </c>
      <c r="B4840" s="31" t="n">
        <v>8.8958</v>
      </c>
      <c r="C4840" s="32" t="n">
        <f aca="false">IF($A4840="","",IF(設定!$B$21="dB",10^($B4840/20),ABS($B4840)))</f>
        <v>2.7847742852692</v>
      </c>
      <c r="D4840" s="32" t="n">
        <f aca="false">IF($A4840="","",$A4840^2)</f>
        <v>571441.50390625</v>
      </c>
      <c r="E4840" s="32" t="n">
        <f aca="false">IF($A4840="","",IF($C4840&lt;=0,"",1/$C4840^2))</f>
        <v>0.128949600207797</v>
      </c>
      <c r="F4840" s="33" t="n">
        <f aca="false">IF(OR(ROW()-設定!$B$30&lt;2,ROW()+設定!$B$30&gt;13701,N($A4840)&lt;=0,N(INDEX($A$2:$A$13701,MIN(13700,MAX(1,ROW()-1+設定!$B$30))))&lt;=0,$A4840&lt;設定!$B$28,$A4840&gt;設定!$B$29),0,IF(AND($C4840&gt;=MAX(INDEX($C$1:$C$13701,MAX(1,ROW()-設定!$B$24)):INDEX($C$1:$C$13701,MAX(1,ROW()-1))),$C4840&gt;MAX(INDEX($C$1:$C$13701,MIN(13701,ROW()+1)):INDEX($C$1:$C$13701,MIN(13701,ROW()+設定!$B$24))),$C4840&gt;=設定!$B$32,$C4840&gt;=MAX(MIN(INDEX($C$1:$C$13701,MAX(1,ROW()-設定!$B$26)):INDEX($C$1:$C$13701,MAX(1,ROW()-1))),MIN(INDEX($C$1:$C$13701,MIN(13701,ROW()+1)):INDEX($C$1:$C$13701,MIN(13701,ROW()+設定!$B$26))))*10^(設定!$B$27/20)),1,0))</f>
        <v>0</v>
      </c>
      <c r="G4840" s="33" t="n">
        <f aca="false">$G4839+IF($F4840=1,1,0)</f>
        <v>2</v>
      </c>
      <c r="H4840" s="0" t="str">
        <f aca="false">IF($F4840=1,$G4840,"")</f>
        <v/>
      </c>
    </row>
    <row r="4841" customFormat="false" ht="15" hidden="false" customHeight="false" outlineLevel="0" collapsed="false">
      <c r="A4841" s="30" t="n">
        <v>756.09375</v>
      </c>
      <c r="B4841" s="31" t="n">
        <v>8.6605</v>
      </c>
      <c r="C4841" s="32" t="n">
        <f aca="false">IF($A4841="","",IF(設定!$B$21="dB",10^($B4841/20),ABS($B4841)))</f>
        <v>2.71034764755256</v>
      </c>
      <c r="D4841" s="32" t="n">
        <f aca="false">IF($A4841="","",$A4841^2)</f>
        <v>571677.758789063</v>
      </c>
      <c r="E4841" s="32" t="n">
        <f aca="false">IF($A4841="","",IF($C4841&lt;=0,"",1/$C4841^2))</f>
        <v>0.136128794937687</v>
      </c>
      <c r="F4841" s="33" t="n">
        <f aca="false">IF(OR(ROW()-設定!$B$30&lt;2,ROW()+設定!$B$30&gt;13701,N($A4841)&lt;=0,N(INDEX($A$2:$A$13701,MIN(13700,MAX(1,ROW()-1+設定!$B$30))))&lt;=0,$A4841&lt;設定!$B$28,$A4841&gt;設定!$B$29),0,IF(AND($C4841&gt;=MAX(INDEX($C$1:$C$13701,MAX(1,ROW()-設定!$B$24)):INDEX($C$1:$C$13701,MAX(1,ROW()-1))),$C4841&gt;MAX(INDEX($C$1:$C$13701,MIN(13701,ROW()+1)):INDEX($C$1:$C$13701,MIN(13701,ROW()+設定!$B$24))),$C4841&gt;=設定!$B$32,$C4841&gt;=MAX(MIN(INDEX($C$1:$C$13701,MAX(1,ROW()-設定!$B$26)):INDEX($C$1:$C$13701,MAX(1,ROW()-1))),MIN(INDEX($C$1:$C$13701,MIN(13701,ROW()+1)):INDEX($C$1:$C$13701,MIN(13701,ROW()+設定!$B$26))))*10^(設定!$B$27/20)),1,0))</f>
        <v>0</v>
      </c>
      <c r="G4841" s="33" t="n">
        <f aca="false">$G4840+IF($F4841=1,1,0)</f>
        <v>2</v>
      </c>
      <c r="H4841" s="0" t="str">
        <f aca="false">IF($F4841=1,$G4841,"")</f>
        <v/>
      </c>
    </row>
    <row r="4842" customFormat="false" ht="15" hidden="false" customHeight="false" outlineLevel="0" collapsed="false">
      <c r="A4842" s="30" t="n">
        <v>756.25</v>
      </c>
      <c r="B4842" s="31" t="n">
        <v>8.8195</v>
      </c>
      <c r="C4842" s="32" t="n">
        <f aca="false">IF($A4842="","",IF(設定!$B$21="dB",10^($B4842/20),ABS($B4842)))</f>
        <v>2.76041894915861</v>
      </c>
      <c r="D4842" s="32" t="n">
        <f aca="false">IF($A4842="","",$A4842^2)</f>
        <v>571914.0625</v>
      </c>
      <c r="E4842" s="32" t="n">
        <f aca="false">IF($A4842="","",IF($C4842&lt;=0,"",1/$C4842^2))</f>
        <v>0.13123509803123</v>
      </c>
      <c r="F4842" s="33" t="n">
        <f aca="false">IF(OR(ROW()-設定!$B$30&lt;2,ROW()+設定!$B$30&gt;13701,N($A4842)&lt;=0,N(INDEX($A$2:$A$13701,MIN(13700,MAX(1,ROW()-1+設定!$B$30))))&lt;=0,$A4842&lt;設定!$B$28,$A4842&gt;設定!$B$29),0,IF(AND($C4842&gt;=MAX(INDEX($C$1:$C$13701,MAX(1,ROW()-設定!$B$24)):INDEX($C$1:$C$13701,MAX(1,ROW()-1))),$C4842&gt;MAX(INDEX($C$1:$C$13701,MIN(13701,ROW()+1)):INDEX($C$1:$C$13701,MIN(13701,ROW()+設定!$B$24))),$C4842&gt;=設定!$B$32,$C4842&gt;=MAX(MIN(INDEX($C$1:$C$13701,MAX(1,ROW()-設定!$B$26)):INDEX($C$1:$C$13701,MAX(1,ROW()-1))),MIN(INDEX($C$1:$C$13701,MIN(13701,ROW()+1)):INDEX($C$1:$C$13701,MIN(13701,ROW()+設定!$B$26))))*10^(設定!$B$27/20)),1,0))</f>
        <v>0</v>
      </c>
      <c r="G4842" s="33" t="n">
        <f aca="false">$G4841+IF($F4842=1,1,0)</f>
        <v>2</v>
      </c>
      <c r="H4842" s="0" t="str">
        <f aca="false">IF($F4842=1,$G4842,"")</f>
        <v/>
      </c>
    </row>
    <row r="4843" customFormat="false" ht="15" hidden="false" customHeight="false" outlineLevel="0" collapsed="false">
      <c r="A4843" s="30" t="n">
        <v>756.40625</v>
      </c>
      <c r="B4843" s="31" t="n">
        <v>8.8436</v>
      </c>
      <c r="C4843" s="32" t="n">
        <f aca="false">IF($A4843="","",IF(設定!$B$21="dB",10^($B4843/20),ABS($B4843)))</f>
        <v>2.7680886844445</v>
      </c>
      <c r="D4843" s="32" t="n">
        <f aca="false">IF($A4843="","",$A4843^2)</f>
        <v>572150.415039063</v>
      </c>
      <c r="E4843" s="32" t="n">
        <f aca="false">IF($A4843="","",IF($C4843&lt;=0,"",1/$C4843^2))</f>
        <v>0.130508861169813</v>
      </c>
      <c r="F4843" s="33" t="n">
        <f aca="false">IF(OR(ROW()-設定!$B$30&lt;2,ROW()+設定!$B$30&gt;13701,N($A4843)&lt;=0,N(INDEX($A$2:$A$13701,MIN(13700,MAX(1,ROW()-1+設定!$B$30))))&lt;=0,$A4843&lt;設定!$B$28,$A4843&gt;設定!$B$29),0,IF(AND($C4843&gt;=MAX(INDEX($C$1:$C$13701,MAX(1,ROW()-設定!$B$24)):INDEX($C$1:$C$13701,MAX(1,ROW()-1))),$C4843&gt;MAX(INDEX($C$1:$C$13701,MIN(13701,ROW()+1)):INDEX($C$1:$C$13701,MIN(13701,ROW()+設定!$B$24))),$C4843&gt;=設定!$B$32,$C4843&gt;=MAX(MIN(INDEX($C$1:$C$13701,MAX(1,ROW()-設定!$B$26)):INDEX($C$1:$C$13701,MAX(1,ROW()-1))),MIN(INDEX($C$1:$C$13701,MIN(13701,ROW()+1)):INDEX($C$1:$C$13701,MIN(13701,ROW()+設定!$B$26))))*10^(設定!$B$27/20)),1,0))</f>
        <v>0</v>
      </c>
      <c r="G4843" s="33" t="n">
        <f aca="false">$G4842+IF($F4843=1,1,0)</f>
        <v>2</v>
      </c>
      <c r="H4843" s="0" t="str">
        <f aca="false">IF($F4843=1,$G4843,"")</f>
        <v/>
      </c>
    </row>
    <row r="4844" customFormat="false" ht="15" hidden="false" customHeight="false" outlineLevel="0" collapsed="false">
      <c r="A4844" s="30" t="n">
        <v>756.5625</v>
      </c>
      <c r="B4844" s="31" t="n">
        <v>8.7973</v>
      </c>
      <c r="C4844" s="32" t="n">
        <f aca="false">IF($A4844="","",IF(設定!$B$21="dB",10^($B4844/20),ABS($B4844)))</f>
        <v>2.75337268718701</v>
      </c>
      <c r="D4844" s="32" t="n">
        <f aca="false">IF($A4844="","",$A4844^2)</f>
        <v>572386.81640625</v>
      </c>
      <c r="E4844" s="32" t="n">
        <f aca="false">IF($A4844="","",IF($C4844&lt;=0,"",1/$C4844^2))</f>
        <v>0.131907655091288</v>
      </c>
      <c r="F4844" s="33" t="n">
        <f aca="false">IF(OR(ROW()-設定!$B$30&lt;2,ROW()+設定!$B$30&gt;13701,N($A4844)&lt;=0,N(INDEX($A$2:$A$13701,MIN(13700,MAX(1,ROW()-1+設定!$B$30))))&lt;=0,$A4844&lt;設定!$B$28,$A4844&gt;設定!$B$29),0,IF(AND($C4844&gt;=MAX(INDEX($C$1:$C$13701,MAX(1,ROW()-設定!$B$24)):INDEX($C$1:$C$13701,MAX(1,ROW()-1))),$C4844&gt;MAX(INDEX($C$1:$C$13701,MIN(13701,ROW()+1)):INDEX($C$1:$C$13701,MIN(13701,ROW()+設定!$B$24))),$C4844&gt;=設定!$B$32,$C4844&gt;=MAX(MIN(INDEX($C$1:$C$13701,MAX(1,ROW()-設定!$B$26)):INDEX($C$1:$C$13701,MAX(1,ROW()-1))),MIN(INDEX($C$1:$C$13701,MIN(13701,ROW()+1)):INDEX($C$1:$C$13701,MIN(13701,ROW()+設定!$B$26))))*10^(設定!$B$27/20)),1,0))</f>
        <v>0</v>
      </c>
      <c r="G4844" s="33" t="n">
        <f aca="false">$G4843+IF($F4844=1,1,0)</f>
        <v>2</v>
      </c>
      <c r="H4844" s="0" t="str">
        <f aca="false">IF($F4844=1,$G4844,"")</f>
        <v/>
      </c>
    </row>
    <row r="4845" customFormat="false" ht="15" hidden="false" customHeight="false" outlineLevel="0" collapsed="false">
      <c r="A4845" s="30" t="n">
        <v>756.71875</v>
      </c>
      <c r="B4845" s="31" t="n">
        <v>8.9176</v>
      </c>
      <c r="C4845" s="32" t="n">
        <f aca="false">IF($A4845="","",IF(設定!$B$21="dB",10^($B4845/20),ABS($B4845)))</f>
        <v>2.79177233945071</v>
      </c>
      <c r="D4845" s="32" t="n">
        <f aca="false">IF($A4845="","",$A4845^2)</f>
        <v>572623.266601563</v>
      </c>
      <c r="E4845" s="32" t="n">
        <f aca="false">IF($A4845="","",IF($C4845&lt;=0,"",1/$C4845^2))</f>
        <v>0.128303942056527</v>
      </c>
      <c r="F4845" s="33" t="n">
        <f aca="false">IF(OR(ROW()-設定!$B$30&lt;2,ROW()+設定!$B$30&gt;13701,N($A4845)&lt;=0,N(INDEX($A$2:$A$13701,MIN(13700,MAX(1,ROW()-1+設定!$B$30))))&lt;=0,$A4845&lt;設定!$B$28,$A4845&gt;設定!$B$29),0,IF(AND($C4845&gt;=MAX(INDEX($C$1:$C$13701,MAX(1,ROW()-設定!$B$24)):INDEX($C$1:$C$13701,MAX(1,ROW()-1))),$C4845&gt;MAX(INDEX($C$1:$C$13701,MIN(13701,ROW()+1)):INDEX($C$1:$C$13701,MIN(13701,ROW()+設定!$B$24))),$C4845&gt;=設定!$B$32,$C4845&gt;=MAX(MIN(INDEX($C$1:$C$13701,MAX(1,ROW()-設定!$B$26)):INDEX($C$1:$C$13701,MAX(1,ROW()-1))),MIN(INDEX($C$1:$C$13701,MIN(13701,ROW()+1)):INDEX($C$1:$C$13701,MIN(13701,ROW()+設定!$B$26))))*10^(設定!$B$27/20)),1,0))</f>
        <v>0</v>
      </c>
      <c r="G4845" s="33" t="n">
        <f aca="false">$G4844+IF($F4845=1,1,0)</f>
        <v>2</v>
      </c>
      <c r="H4845" s="0" t="str">
        <f aca="false">IF($F4845=1,$G4845,"")</f>
        <v/>
      </c>
    </row>
    <row r="4846" customFormat="false" ht="15" hidden="false" customHeight="false" outlineLevel="0" collapsed="false">
      <c r="A4846" s="30" t="n">
        <v>756.875</v>
      </c>
      <c r="B4846" s="31" t="n">
        <v>8.8456</v>
      </c>
      <c r="C4846" s="32" t="n">
        <f aca="false">IF($A4846="","",IF(設定!$B$21="dB",10^($B4846/20),ABS($B4846)))</f>
        <v>2.76872613380485</v>
      </c>
      <c r="D4846" s="32" t="n">
        <f aca="false">IF($A4846="","",$A4846^2)</f>
        <v>572859.765625</v>
      </c>
      <c r="E4846" s="32" t="n">
        <f aca="false">IF($A4846="","",IF($C4846&lt;=0,"",1/$C4846^2))</f>
        <v>0.130448773454936</v>
      </c>
      <c r="F4846" s="33" t="n">
        <f aca="false">IF(OR(ROW()-設定!$B$30&lt;2,ROW()+設定!$B$30&gt;13701,N($A4846)&lt;=0,N(INDEX($A$2:$A$13701,MIN(13700,MAX(1,ROW()-1+設定!$B$30))))&lt;=0,$A4846&lt;設定!$B$28,$A4846&gt;設定!$B$29),0,IF(AND($C4846&gt;=MAX(INDEX($C$1:$C$13701,MAX(1,ROW()-設定!$B$24)):INDEX($C$1:$C$13701,MAX(1,ROW()-1))),$C4846&gt;MAX(INDEX($C$1:$C$13701,MIN(13701,ROW()+1)):INDEX($C$1:$C$13701,MIN(13701,ROW()+設定!$B$24))),$C4846&gt;=設定!$B$32,$C4846&gt;=MAX(MIN(INDEX($C$1:$C$13701,MAX(1,ROW()-設定!$B$26)):INDEX($C$1:$C$13701,MAX(1,ROW()-1))),MIN(INDEX($C$1:$C$13701,MIN(13701,ROW()+1)):INDEX($C$1:$C$13701,MIN(13701,ROW()+設定!$B$26))))*10^(設定!$B$27/20)),1,0))</f>
        <v>0</v>
      </c>
      <c r="G4846" s="33" t="n">
        <f aca="false">$G4845+IF($F4846=1,1,0)</f>
        <v>2</v>
      </c>
      <c r="H4846" s="0" t="str">
        <f aca="false">IF($F4846=1,$G4846,"")</f>
        <v/>
      </c>
    </row>
    <row r="4847" customFormat="false" ht="15" hidden="false" customHeight="false" outlineLevel="0" collapsed="false">
      <c r="A4847" s="30" t="n">
        <v>757.03125</v>
      </c>
      <c r="B4847" s="31" t="n">
        <v>8.8464</v>
      </c>
      <c r="C4847" s="32" t="n">
        <f aca="false">IF($A4847="","",IF(設定!$B$21="dB",10^($B4847/20),ABS($B4847)))</f>
        <v>2.7689811546497</v>
      </c>
      <c r="D4847" s="32" t="n">
        <f aca="false">IF($A4847="","",$A4847^2)</f>
        <v>573096.313476563</v>
      </c>
      <c r="E4847" s="32" t="n">
        <f aca="false">IF($A4847="","",IF($C4847&lt;=0,"",1/$C4847^2))</f>
        <v>0.130424746115911</v>
      </c>
      <c r="F4847" s="33" t="n">
        <f aca="false">IF(OR(ROW()-設定!$B$30&lt;2,ROW()+設定!$B$30&gt;13701,N($A4847)&lt;=0,N(INDEX($A$2:$A$13701,MIN(13700,MAX(1,ROW()-1+設定!$B$30))))&lt;=0,$A4847&lt;設定!$B$28,$A4847&gt;設定!$B$29),0,IF(AND($C4847&gt;=MAX(INDEX($C$1:$C$13701,MAX(1,ROW()-設定!$B$24)):INDEX($C$1:$C$13701,MAX(1,ROW()-1))),$C4847&gt;MAX(INDEX($C$1:$C$13701,MIN(13701,ROW()+1)):INDEX($C$1:$C$13701,MIN(13701,ROW()+設定!$B$24))),$C4847&gt;=設定!$B$32,$C4847&gt;=MAX(MIN(INDEX($C$1:$C$13701,MAX(1,ROW()-設定!$B$26)):INDEX($C$1:$C$13701,MAX(1,ROW()-1))),MIN(INDEX($C$1:$C$13701,MIN(13701,ROW()+1)):INDEX($C$1:$C$13701,MIN(13701,ROW()+設定!$B$26))))*10^(設定!$B$27/20)),1,0))</f>
        <v>0</v>
      </c>
      <c r="G4847" s="33" t="n">
        <f aca="false">$G4846+IF($F4847=1,1,0)</f>
        <v>2</v>
      </c>
      <c r="H4847" s="0" t="str">
        <f aca="false">IF($F4847=1,$G4847,"")</f>
        <v/>
      </c>
    </row>
    <row r="4848" customFormat="false" ht="15" hidden="false" customHeight="false" outlineLevel="0" collapsed="false">
      <c r="A4848" s="30" t="n">
        <v>757.1875</v>
      </c>
      <c r="B4848" s="31" t="n">
        <v>9.1316</v>
      </c>
      <c r="C4848" s="32" t="n">
        <f aca="false">IF($A4848="","",IF(設定!$B$21="dB",10^($B4848/20),ABS($B4848)))</f>
        <v>2.86140940317424</v>
      </c>
      <c r="D4848" s="32" t="n">
        <f aca="false">IF($A4848="","",$A4848^2)</f>
        <v>573332.91015625</v>
      </c>
      <c r="E4848" s="32" t="n">
        <f aca="false">IF($A4848="","",IF($C4848&lt;=0,"",1/$C4848^2))</f>
        <v>0.12213496154418</v>
      </c>
      <c r="F4848" s="33" t="n">
        <f aca="false">IF(OR(ROW()-設定!$B$30&lt;2,ROW()+設定!$B$30&gt;13701,N($A4848)&lt;=0,N(INDEX($A$2:$A$13701,MIN(13700,MAX(1,ROW()-1+設定!$B$30))))&lt;=0,$A4848&lt;設定!$B$28,$A4848&gt;設定!$B$29),0,IF(AND($C4848&gt;=MAX(INDEX($C$1:$C$13701,MAX(1,ROW()-設定!$B$24)):INDEX($C$1:$C$13701,MAX(1,ROW()-1))),$C4848&gt;MAX(INDEX($C$1:$C$13701,MIN(13701,ROW()+1)):INDEX($C$1:$C$13701,MIN(13701,ROW()+設定!$B$24))),$C4848&gt;=設定!$B$32,$C4848&gt;=MAX(MIN(INDEX($C$1:$C$13701,MAX(1,ROW()-設定!$B$26)):INDEX($C$1:$C$13701,MAX(1,ROW()-1))),MIN(INDEX($C$1:$C$13701,MIN(13701,ROW()+1)):INDEX($C$1:$C$13701,MIN(13701,ROW()+設定!$B$26))))*10^(設定!$B$27/20)),1,0))</f>
        <v>0</v>
      </c>
      <c r="G4848" s="33" t="n">
        <f aca="false">$G4847+IF($F4848=1,1,0)</f>
        <v>2</v>
      </c>
      <c r="H4848" s="0" t="str">
        <f aca="false">IF($F4848=1,$G4848,"")</f>
        <v/>
      </c>
    </row>
    <row r="4849" customFormat="false" ht="15" hidden="false" customHeight="false" outlineLevel="0" collapsed="false">
      <c r="A4849" s="30" t="n">
        <v>757.34375</v>
      </c>
      <c r="B4849" s="31" t="n">
        <v>9.0382</v>
      </c>
      <c r="C4849" s="32" t="n">
        <f aca="false">IF($A4849="","",IF(設定!$B$21="dB",10^($B4849/20),ABS($B4849)))</f>
        <v>2.8308052997026</v>
      </c>
      <c r="D4849" s="32" t="n">
        <f aca="false">IF($A4849="","",$A4849^2)</f>
        <v>573569.555664063</v>
      </c>
      <c r="E4849" s="32" t="n">
        <f aca="false">IF($A4849="","",IF($C4849&lt;=0,"",1/$C4849^2))</f>
        <v>0.124790061859978</v>
      </c>
      <c r="F4849" s="33" t="n">
        <f aca="false">IF(OR(ROW()-設定!$B$30&lt;2,ROW()+設定!$B$30&gt;13701,N($A4849)&lt;=0,N(INDEX($A$2:$A$13701,MIN(13700,MAX(1,ROW()-1+設定!$B$30))))&lt;=0,$A4849&lt;設定!$B$28,$A4849&gt;設定!$B$29),0,IF(AND($C4849&gt;=MAX(INDEX($C$1:$C$13701,MAX(1,ROW()-設定!$B$24)):INDEX($C$1:$C$13701,MAX(1,ROW()-1))),$C4849&gt;MAX(INDEX($C$1:$C$13701,MIN(13701,ROW()+1)):INDEX($C$1:$C$13701,MIN(13701,ROW()+設定!$B$24))),$C4849&gt;=設定!$B$32,$C4849&gt;=MAX(MIN(INDEX($C$1:$C$13701,MAX(1,ROW()-設定!$B$26)):INDEX($C$1:$C$13701,MAX(1,ROW()-1))),MIN(INDEX($C$1:$C$13701,MIN(13701,ROW()+1)):INDEX($C$1:$C$13701,MIN(13701,ROW()+設定!$B$26))))*10^(設定!$B$27/20)),1,0))</f>
        <v>0</v>
      </c>
      <c r="G4849" s="33" t="n">
        <f aca="false">$G4848+IF($F4849=1,1,0)</f>
        <v>2</v>
      </c>
      <c r="H4849" s="0" t="str">
        <f aca="false">IF($F4849=1,$G4849,"")</f>
        <v/>
      </c>
    </row>
    <row r="4850" customFormat="false" ht="15" hidden="false" customHeight="false" outlineLevel="0" collapsed="false">
      <c r="A4850" s="30" t="n">
        <v>757.5</v>
      </c>
      <c r="B4850" s="31" t="n">
        <v>9.1002</v>
      </c>
      <c r="C4850" s="32" t="n">
        <f aca="false">IF($A4850="","",IF(設定!$B$21="dB",10^($B4850/20),ABS($B4850)))</f>
        <v>2.85108391538133</v>
      </c>
      <c r="D4850" s="32" t="n">
        <f aca="false">IF($A4850="","",$A4850^2)</f>
        <v>573806.25</v>
      </c>
      <c r="E4850" s="32" t="n">
        <f aca="false">IF($A4850="","",IF($C4850&lt;=0,"",1/$C4850^2))</f>
        <v>0.123021211614627</v>
      </c>
      <c r="F4850" s="33" t="n">
        <f aca="false">IF(OR(ROW()-設定!$B$30&lt;2,ROW()+設定!$B$30&gt;13701,N($A4850)&lt;=0,N(INDEX($A$2:$A$13701,MIN(13700,MAX(1,ROW()-1+設定!$B$30))))&lt;=0,$A4850&lt;設定!$B$28,$A4850&gt;設定!$B$29),0,IF(AND($C4850&gt;=MAX(INDEX($C$1:$C$13701,MAX(1,ROW()-設定!$B$24)):INDEX($C$1:$C$13701,MAX(1,ROW()-1))),$C4850&gt;MAX(INDEX($C$1:$C$13701,MIN(13701,ROW()+1)):INDEX($C$1:$C$13701,MIN(13701,ROW()+設定!$B$24))),$C4850&gt;=設定!$B$32,$C4850&gt;=MAX(MIN(INDEX($C$1:$C$13701,MAX(1,ROW()-設定!$B$26)):INDEX($C$1:$C$13701,MAX(1,ROW()-1))),MIN(INDEX($C$1:$C$13701,MIN(13701,ROW()+1)):INDEX($C$1:$C$13701,MIN(13701,ROW()+設定!$B$26))))*10^(設定!$B$27/20)),1,0))</f>
        <v>0</v>
      </c>
      <c r="G4850" s="33" t="n">
        <f aca="false">$G4849+IF($F4850=1,1,0)</f>
        <v>2</v>
      </c>
      <c r="H4850" s="0" t="str">
        <f aca="false">IF($F4850=1,$G4850,"")</f>
        <v/>
      </c>
    </row>
    <row r="4851" customFormat="false" ht="15" hidden="false" customHeight="false" outlineLevel="0" collapsed="false">
      <c r="A4851" s="30" t="n">
        <v>757.65625</v>
      </c>
      <c r="B4851" s="31" t="n">
        <v>8.9963</v>
      </c>
      <c r="C4851" s="32" t="n">
        <f aca="false">IF($A4851="","",IF(設定!$B$21="dB",10^($B4851/20),ABS($B4851)))</f>
        <v>2.81718261712954</v>
      </c>
      <c r="D4851" s="32" t="n">
        <f aca="false">IF($A4851="","",$A4851^2)</f>
        <v>574042.993164063</v>
      </c>
      <c r="E4851" s="32" t="n">
        <f aca="false">IF($A4851="","",IF($C4851&lt;=0,"",1/$C4851^2))</f>
        <v>0.125999841847473</v>
      </c>
      <c r="F4851" s="33" t="n">
        <f aca="false">IF(OR(ROW()-設定!$B$30&lt;2,ROW()+設定!$B$30&gt;13701,N($A4851)&lt;=0,N(INDEX($A$2:$A$13701,MIN(13700,MAX(1,ROW()-1+設定!$B$30))))&lt;=0,$A4851&lt;設定!$B$28,$A4851&gt;設定!$B$29),0,IF(AND($C4851&gt;=MAX(INDEX($C$1:$C$13701,MAX(1,ROW()-設定!$B$24)):INDEX($C$1:$C$13701,MAX(1,ROW()-1))),$C4851&gt;MAX(INDEX($C$1:$C$13701,MIN(13701,ROW()+1)):INDEX($C$1:$C$13701,MIN(13701,ROW()+設定!$B$24))),$C4851&gt;=設定!$B$32,$C4851&gt;=MAX(MIN(INDEX($C$1:$C$13701,MAX(1,ROW()-設定!$B$26)):INDEX($C$1:$C$13701,MAX(1,ROW()-1))),MIN(INDEX($C$1:$C$13701,MIN(13701,ROW()+1)):INDEX($C$1:$C$13701,MIN(13701,ROW()+設定!$B$26))))*10^(設定!$B$27/20)),1,0))</f>
        <v>0</v>
      </c>
      <c r="G4851" s="33" t="n">
        <f aca="false">$G4850+IF($F4851=1,1,0)</f>
        <v>2</v>
      </c>
      <c r="H4851" s="0" t="str">
        <f aca="false">IF($F4851=1,$G4851,"")</f>
        <v/>
      </c>
    </row>
    <row r="4852" customFormat="false" ht="15" hidden="false" customHeight="false" outlineLevel="0" collapsed="false">
      <c r="A4852" s="30" t="n">
        <v>757.8125</v>
      </c>
      <c r="B4852" s="31" t="n">
        <v>9.1065</v>
      </c>
      <c r="C4852" s="32" t="n">
        <f aca="false">IF($A4852="","",IF(設定!$B$21="dB",10^($B4852/20),ABS($B4852)))</f>
        <v>2.85315259745956</v>
      </c>
      <c r="D4852" s="32" t="n">
        <f aca="false">IF($A4852="","",$A4852^2)</f>
        <v>574279.78515625</v>
      </c>
      <c r="E4852" s="32" t="n">
        <f aca="false">IF($A4852="","",IF($C4852&lt;=0,"",1/$C4852^2))</f>
        <v>0.122842882901235</v>
      </c>
      <c r="F4852" s="33" t="n">
        <f aca="false">IF(OR(ROW()-設定!$B$30&lt;2,ROW()+設定!$B$30&gt;13701,N($A4852)&lt;=0,N(INDEX($A$2:$A$13701,MIN(13700,MAX(1,ROW()-1+設定!$B$30))))&lt;=0,$A4852&lt;設定!$B$28,$A4852&gt;設定!$B$29),0,IF(AND($C4852&gt;=MAX(INDEX($C$1:$C$13701,MAX(1,ROW()-設定!$B$24)):INDEX($C$1:$C$13701,MAX(1,ROW()-1))),$C4852&gt;MAX(INDEX($C$1:$C$13701,MIN(13701,ROW()+1)):INDEX($C$1:$C$13701,MIN(13701,ROW()+設定!$B$24))),$C4852&gt;=設定!$B$32,$C4852&gt;=MAX(MIN(INDEX($C$1:$C$13701,MAX(1,ROW()-設定!$B$26)):INDEX($C$1:$C$13701,MAX(1,ROW()-1))),MIN(INDEX($C$1:$C$13701,MIN(13701,ROW()+1)):INDEX($C$1:$C$13701,MIN(13701,ROW()+設定!$B$26))))*10^(設定!$B$27/20)),1,0))</f>
        <v>0</v>
      </c>
      <c r="G4852" s="33" t="n">
        <f aca="false">$G4851+IF($F4852=1,1,0)</f>
        <v>2</v>
      </c>
      <c r="H4852" s="0" t="str">
        <f aca="false">IF($F4852=1,$G4852,"")</f>
        <v/>
      </c>
    </row>
    <row r="4853" customFormat="false" ht="15" hidden="false" customHeight="false" outlineLevel="0" collapsed="false">
      <c r="A4853" s="30" t="n">
        <v>757.96875</v>
      </c>
      <c r="B4853" s="31" t="n">
        <v>9.1019</v>
      </c>
      <c r="C4853" s="32" t="n">
        <f aca="false">IF($A4853="","",IF(設定!$B$21="dB",10^($B4853/20),ABS($B4853)))</f>
        <v>2.85164198337442</v>
      </c>
      <c r="D4853" s="32" t="n">
        <f aca="false">IF($A4853="","",$A4853^2)</f>
        <v>574516.625976563</v>
      </c>
      <c r="E4853" s="32" t="n">
        <f aca="false">IF($A4853="","",IF($C4853&lt;=0,"",1/$C4853^2))</f>
        <v>0.122973065680994</v>
      </c>
      <c r="F4853" s="33" t="n">
        <f aca="false">IF(OR(ROW()-設定!$B$30&lt;2,ROW()+設定!$B$30&gt;13701,N($A4853)&lt;=0,N(INDEX($A$2:$A$13701,MIN(13700,MAX(1,ROW()-1+設定!$B$30))))&lt;=0,$A4853&lt;設定!$B$28,$A4853&gt;設定!$B$29),0,IF(AND($C4853&gt;=MAX(INDEX($C$1:$C$13701,MAX(1,ROW()-設定!$B$24)):INDEX($C$1:$C$13701,MAX(1,ROW()-1))),$C4853&gt;MAX(INDEX($C$1:$C$13701,MIN(13701,ROW()+1)):INDEX($C$1:$C$13701,MIN(13701,ROW()+設定!$B$24))),$C4853&gt;=設定!$B$32,$C4853&gt;=MAX(MIN(INDEX($C$1:$C$13701,MAX(1,ROW()-設定!$B$26)):INDEX($C$1:$C$13701,MAX(1,ROW()-1))),MIN(INDEX($C$1:$C$13701,MIN(13701,ROW()+1)):INDEX($C$1:$C$13701,MIN(13701,ROW()+設定!$B$26))))*10^(設定!$B$27/20)),1,0))</f>
        <v>0</v>
      </c>
      <c r="G4853" s="33" t="n">
        <f aca="false">$G4852+IF($F4853=1,1,0)</f>
        <v>2</v>
      </c>
      <c r="H4853" s="0" t="str">
        <f aca="false">IF($F4853=1,$G4853,"")</f>
        <v/>
      </c>
    </row>
    <row r="4854" customFormat="false" ht="15" hidden="false" customHeight="false" outlineLevel="0" collapsed="false">
      <c r="A4854" s="30" t="n">
        <v>758.125</v>
      </c>
      <c r="B4854" s="31" t="n">
        <v>9.1619</v>
      </c>
      <c r="C4854" s="32" t="n">
        <f aca="false">IF($A4854="","",IF(設定!$B$21="dB",10^($B4854/20),ABS($B4854)))</f>
        <v>2.87140862128707</v>
      </c>
      <c r="D4854" s="32" t="n">
        <f aca="false">IF($A4854="","",$A4854^2)</f>
        <v>574753.515625</v>
      </c>
      <c r="E4854" s="32" t="n">
        <f aca="false">IF($A4854="","",IF($C4854&lt;=0,"",1/$C4854^2))</f>
        <v>0.121285811966344</v>
      </c>
      <c r="F4854" s="33" t="n">
        <f aca="false">IF(OR(ROW()-設定!$B$30&lt;2,ROW()+設定!$B$30&gt;13701,N($A4854)&lt;=0,N(INDEX($A$2:$A$13701,MIN(13700,MAX(1,ROW()-1+設定!$B$30))))&lt;=0,$A4854&lt;設定!$B$28,$A4854&gt;設定!$B$29),0,IF(AND($C4854&gt;=MAX(INDEX($C$1:$C$13701,MAX(1,ROW()-設定!$B$24)):INDEX($C$1:$C$13701,MAX(1,ROW()-1))),$C4854&gt;MAX(INDEX($C$1:$C$13701,MIN(13701,ROW()+1)):INDEX($C$1:$C$13701,MIN(13701,ROW()+設定!$B$24))),$C4854&gt;=設定!$B$32,$C4854&gt;=MAX(MIN(INDEX($C$1:$C$13701,MAX(1,ROW()-設定!$B$26)):INDEX($C$1:$C$13701,MAX(1,ROW()-1))),MIN(INDEX($C$1:$C$13701,MIN(13701,ROW()+1)):INDEX($C$1:$C$13701,MIN(13701,ROW()+設定!$B$26))))*10^(設定!$B$27/20)),1,0))</f>
        <v>0</v>
      </c>
      <c r="G4854" s="33" t="n">
        <f aca="false">$G4853+IF($F4854=1,1,0)</f>
        <v>2</v>
      </c>
      <c r="H4854" s="0" t="str">
        <f aca="false">IF($F4854=1,$G4854,"")</f>
        <v/>
      </c>
    </row>
    <row r="4855" customFormat="false" ht="15" hidden="false" customHeight="false" outlineLevel="0" collapsed="false">
      <c r="A4855" s="30" t="n">
        <v>758.28125</v>
      </c>
      <c r="B4855" s="31" t="n">
        <v>9.2945</v>
      </c>
      <c r="C4855" s="32" t="n">
        <f aca="false">IF($A4855="","",IF(設定!$B$21="dB",10^($B4855/20),ABS($B4855)))</f>
        <v>2.91558025217084</v>
      </c>
      <c r="D4855" s="32" t="n">
        <f aca="false">IF($A4855="","",$A4855^2)</f>
        <v>574990.454101563</v>
      </c>
      <c r="E4855" s="32" t="n">
        <f aca="false">IF($A4855="","",IF($C4855&lt;=0,"",1/$C4855^2))</f>
        <v>0.117638641337962</v>
      </c>
      <c r="F4855" s="33" t="n">
        <f aca="false">IF(OR(ROW()-設定!$B$30&lt;2,ROW()+設定!$B$30&gt;13701,N($A4855)&lt;=0,N(INDEX($A$2:$A$13701,MIN(13700,MAX(1,ROW()-1+設定!$B$30))))&lt;=0,$A4855&lt;設定!$B$28,$A4855&gt;設定!$B$29),0,IF(AND($C4855&gt;=MAX(INDEX($C$1:$C$13701,MAX(1,ROW()-設定!$B$24)):INDEX($C$1:$C$13701,MAX(1,ROW()-1))),$C4855&gt;MAX(INDEX($C$1:$C$13701,MIN(13701,ROW()+1)):INDEX($C$1:$C$13701,MIN(13701,ROW()+設定!$B$24))),$C4855&gt;=設定!$B$32,$C4855&gt;=MAX(MIN(INDEX($C$1:$C$13701,MAX(1,ROW()-設定!$B$26)):INDEX($C$1:$C$13701,MAX(1,ROW()-1))),MIN(INDEX($C$1:$C$13701,MIN(13701,ROW()+1)):INDEX($C$1:$C$13701,MIN(13701,ROW()+設定!$B$26))))*10^(設定!$B$27/20)),1,0))</f>
        <v>0</v>
      </c>
      <c r="G4855" s="33" t="n">
        <f aca="false">$G4854+IF($F4855=1,1,0)</f>
        <v>2</v>
      </c>
      <c r="H4855" s="0" t="str">
        <f aca="false">IF($F4855=1,$G4855,"")</f>
        <v/>
      </c>
    </row>
    <row r="4856" customFormat="false" ht="15" hidden="false" customHeight="false" outlineLevel="0" collapsed="false">
      <c r="A4856" s="30" t="n">
        <v>758.4375</v>
      </c>
      <c r="B4856" s="31" t="n">
        <v>9.0419</v>
      </c>
      <c r="C4856" s="32" t="n">
        <f aca="false">IF($A4856="","",IF(設定!$B$21="dB",10^($B4856/20),ABS($B4856)))</f>
        <v>2.83201141804003</v>
      </c>
      <c r="D4856" s="32" t="n">
        <f aca="false">IF($A4856="","",$A4856^2)</f>
        <v>575227.44140625</v>
      </c>
      <c r="E4856" s="32" t="n">
        <f aca="false">IF($A4856="","",IF($C4856&lt;=0,"",1/$C4856^2))</f>
        <v>0.124683791432904</v>
      </c>
      <c r="F4856" s="33" t="n">
        <f aca="false">IF(OR(ROW()-設定!$B$30&lt;2,ROW()+設定!$B$30&gt;13701,N($A4856)&lt;=0,N(INDEX($A$2:$A$13701,MIN(13700,MAX(1,ROW()-1+設定!$B$30))))&lt;=0,$A4856&lt;設定!$B$28,$A4856&gt;設定!$B$29),0,IF(AND($C4856&gt;=MAX(INDEX($C$1:$C$13701,MAX(1,ROW()-設定!$B$24)):INDEX($C$1:$C$13701,MAX(1,ROW()-1))),$C4856&gt;MAX(INDEX($C$1:$C$13701,MIN(13701,ROW()+1)):INDEX($C$1:$C$13701,MIN(13701,ROW()+設定!$B$24))),$C4856&gt;=設定!$B$32,$C4856&gt;=MAX(MIN(INDEX($C$1:$C$13701,MAX(1,ROW()-設定!$B$26)):INDEX($C$1:$C$13701,MAX(1,ROW()-1))),MIN(INDEX($C$1:$C$13701,MIN(13701,ROW()+1)):INDEX($C$1:$C$13701,MIN(13701,ROW()+設定!$B$26))))*10^(設定!$B$27/20)),1,0))</f>
        <v>0</v>
      </c>
      <c r="G4856" s="33" t="n">
        <f aca="false">$G4855+IF($F4856=1,1,0)</f>
        <v>2</v>
      </c>
      <c r="H4856" s="0" t="str">
        <f aca="false">IF($F4856=1,$G4856,"")</f>
        <v/>
      </c>
    </row>
    <row r="4857" customFormat="false" ht="15" hidden="false" customHeight="false" outlineLevel="0" collapsed="false">
      <c r="A4857" s="30" t="n">
        <v>758.59375</v>
      </c>
      <c r="B4857" s="31" t="n">
        <v>9.1077</v>
      </c>
      <c r="C4857" s="32" t="n">
        <f aca="false">IF($A4857="","",IF(設定!$B$21="dB",10^($B4857/20),ABS($B4857)))</f>
        <v>2.85354680228797</v>
      </c>
      <c r="D4857" s="32" t="n">
        <f aca="false">IF($A4857="","",$A4857^2)</f>
        <v>575464.477539063</v>
      </c>
      <c r="E4857" s="32" t="n">
        <f aca="false">IF($A4857="","",IF($C4857&lt;=0,"",1/$C4857^2))</f>
        <v>0.122808944847252</v>
      </c>
      <c r="F4857" s="33" t="n">
        <f aca="false">IF(OR(ROW()-設定!$B$30&lt;2,ROW()+設定!$B$30&gt;13701,N($A4857)&lt;=0,N(INDEX($A$2:$A$13701,MIN(13700,MAX(1,ROW()-1+設定!$B$30))))&lt;=0,$A4857&lt;設定!$B$28,$A4857&gt;設定!$B$29),0,IF(AND($C4857&gt;=MAX(INDEX($C$1:$C$13701,MAX(1,ROW()-設定!$B$24)):INDEX($C$1:$C$13701,MAX(1,ROW()-1))),$C4857&gt;MAX(INDEX($C$1:$C$13701,MIN(13701,ROW()+1)):INDEX($C$1:$C$13701,MIN(13701,ROW()+設定!$B$24))),$C4857&gt;=設定!$B$32,$C4857&gt;=MAX(MIN(INDEX($C$1:$C$13701,MAX(1,ROW()-設定!$B$26)):INDEX($C$1:$C$13701,MAX(1,ROW()-1))),MIN(INDEX($C$1:$C$13701,MIN(13701,ROW()+1)):INDEX($C$1:$C$13701,MIN(13701,ROW()+設定!$B$26))))*10^(設定!$B$27/20)),1,0))</f>
        <v>0</v>
      </c>
      <c r="G4857" s="33" t="n">
        <f aca="false">$G4856+IF($F4857=1,1,0)</f>
        <v>2</v>
      </c>
      <c r="H4857" s="0" t="str">
        <f aca="false">IF($F4857=1,$G4857,"")</f>
        <v/>
      </c>
    </row>
    <row r="4858" customFormat="false" ht="15" hidden="false" customHeight="false" outlineLevel="0" collapsed="false">
      <c r="A4858" s="30" t="n">
        <v>758.75</v>
      </c>
      <c r="B4858" s="31" t="n">
        <v>9.0902</v>
      </c>
      <c r="C4858" s="32" t="n">
        <f aca="false">IF($A4858="","",IF(設定!$B$21="dB",10^($B4858/20),ABS($B4858)))</f>
        <v>2.84780337251475</v>
      </c>
      <c r="D4858" s="32" t="n">
        <f aca="false">IF($A4858="","",$A4858^2)</f>
        <v>575701.5625</v>
      </c>
      <c r="E4858" s="32" t="n">
        <f aca="false">IF($A4858="","",IF($C4858&lt;=0,"",1/$C4858^2))</f>
        <v>0.123304804796031</v>
      </c>
      <c r="F4858" s="33" t="n">
        <f aca="false">IF(OR(ROW()-設定!$B$30&lt;2,ROW()+設定!$B$30&gt;13701,N($A4858)&lt;=0,N(INDEX($A$2:$A$13701,MIN(13700,MAX(1,ROW()-1+設定!$B$30))))&lt;=0,$A4858&lt;設定!$B$28,$A4858&gt;設定!$B$29),0,IF(AND($C4858&gt;=MAX(INDEX($C$1:$C$13701,MAX(1,ROW()-設定!$B$24)):INDEX($C$1:$C$13701,MAX(1,ROW()-1))),$C4858&gt;MAX(INDEX($C$1:$C$13701,MIN(13701,ROW()+1)):INDEX($C$1:$C$13701,MIN(13701,ROW()+設定!$B$24))),$C4858&gt;=設定!$B$32,$C4858&gt;=MAX(MIN(INDEX($C$1:$C$13701,MAX(1,ROW()-設定!$B$26)):INDEX($C$1:$C$13701,MAX(1,ROW()-1))),MIN(INDEX($C$1:$C$13701,MIN(13701,ROW()+1)):INDEX($C$1:$C$13701,MIN(13701,ROW()+設定!$B$26))))*10^(設定!$B$27/20)),1,0))</f>
        <v>0</v>
      </c>
      <c r="G4858" s="33" t="n">
        <f aca="false">$G4857+IF($F4858=1,1,0)</f>
        <v>2</v>
      </c>
      <c r="H4858" s="0" t="str">
        <f aca="false">IF($F4858=1,$G4858,"")</f>
        <v/>
      </c>
    </row>
    <row r="4859" customFormat="false" ht="15" hidden="false" customHeight="false" outlineLevel="0" collapsed="false">
      <c r="A4859" s="30" t="n">
        <v>758.90625</v>
      </c>
      <c r="B4859" s="31" t="n">
        <v>8.736</v>
      </c>
      <c r="C4859" s="32" t="n">
        <f aca="false">IF($A4859="","",IF(設定!$B$21="dB",10^($B4859/20),ABS($B4859)))</f>
        <v>2.73400937850561</v>
      </c>
      <c r="D4859" s="32" t="n">
        <f aca="false">IF($A4859="","",$A4859^2)</f>
        <v>575938.696289063</v>
      </c>
      <c r="E4859" s="32" t="n">
        <f aca="false">IF($A4859="","",IF($C4859&lt;=0,"",1/$C4859^2))</f>
        <v>0.13378271336047</v>
      </c>
      <c r="F4859" s="33" t="n">
        <f aca="false">IF(OR(ROW()-設定!$B$30&lt;2,ROW()+設定!$B$30&gt;13701,N($A4859)&lt;=0,N(INDEX($A$2:$A$13701,MIN(13700,MAX(1,ROW()-1+設定!$B$30))))&lt;=0,$A4859&lt;設定!$B$28,$A4859&gt;設定!$B$29),0,IF(AND($C4859&gt;=MAX(INDEX($C$1:$C$13701,MAX(1,ROW()-設定!$B$24)):INDEX($C$1:$C$13701,MAX(1,ROW()-1))),$C4859&gt;MAX(INDEX($C$1:$C$13701,MIN(13701,ROW()+1)):INDEX($C$1:$C$13701,MIN(13701,ROW()+設定!$B$24))),$C4859&gt;=設定!$B$32,$C4859&gt;=MAX(MIN(INDEX($C$1:$C$13701,MAX(1,ROW()-設定!$B$26)):INDEX($C$1:$C$13701,MAX(1,ROW()-1))),MIN(INDEX($C$1:$C$13701,MIN(13701,ROW()+1)):INDEX($C$1:$C$13701,MIN(13701,ROW()+設定!$B$26))))*10^(設定!$B$27/20)),1,0))</f>
        <v>0</v>
      </c>
      <c r="G4859" s="33" t="n">
        <f aca="false">$G4858+IF($F4859=1,1,0)</f>
        <v>2</v>
      </c>
      <c r="H4859" s="0" t="str">
        <f aca="false">IF($F4859=1,$G4859,"")</f>
        <v/>
      </c>
    </row>
    <row r="4860" customFormat="false" ht="15" hidden="false" customHeight="false" outlineLevel="0" collapsed="false">
      <c r="A4860" s="30" t="n">
        <v>759.0625</v>
      </c>
      <c r="B4860" s="31" t="n">
        <v>8.9785</v>
      </c>
      <c r="C4860" s="32" t="n">
        <f aca="false">IF($A4860="","",IF(設定!$B$21="dB",10^($B4860/20),ABS($B4860)))</f>
        <v>2.81141527425631</v>
      </c>
      <c r="D4860" s="32" t="n">
        <f aca="false">IF($A4860="","",$A4860^2)</f>
        <v>576175.87890625</v>
      </c>
      <c r="E4860" s="32" t="n">
        <f aca="false">IF($A4860="","",IF($C4860&lt;=0,"",1/$C4860^2))</f>
        <v>0.126517324737579</v>
      </c>
      <c r="F4860" s="33" t="n">
        <f aca="false">IF(OR(ROW()-設定!$B$30&lt;2,ROW()+設定!$B$30&gt;13701,N($A4860)&lt;=0,N(INDEX($A$2:$A$13701,MIN(13700,MAX(1,ROW()-1+設定!$B$30))))&lt;=0,$A4860&lt;設定!$B$28,$A4860&gt;設定!$B$29),0,IF(AND($C4860&gt;=MAX(INDEX($C$1:$C$13701,MAX(1,ROW()-設定!$B$24)):INDEX($C$1:$C$13701,MAX(1,ROW()-1))),$C4860&gt;MAX(INDEX($C$1:$C$13701,MIN(13701,ROW()+1)):INDEX($C$1:$C$13701,MIN(13701,ROW()+設定!$B$24))),$C4860&gt;=設定!$B$32,$C4860&gt;=MAX(MIN(INDEX($C$1:$C$13701,MAX(1,ROW()-設定!$B$26)):INDEX($C$1:$C$13701,MAX(1,ROW()-1))),MIN(INDEX($C$1:$C$13701,MIN(13701,ROW()+1)):INDEX($C$1:$C$13701,MIN(13701,ROW()+設定!$B$26))))*10^(設定!$B$27/20)),1,0))</f>
        <v>0</v>
      </c>
      <c r="G4860" s="33" t="n">
        <f aca="false">$G4859+IF($F4860=1,1,0)</f>
        <v>2</v>
      </c>
      <c r="H4860" s="0" t="str">
        <f aca="false">IF($F4860=1,$G4860,"")</f>
        <v/>
      </c>
    </row>
    <row r="4861" customFormat="false" ht="15" hidden="false" customHeight="false" outlineLevel="0" collapsed="false">
      <c r="A4861" s="30" t="n">
        <v>759.21875</v>
      </c>
      <c r="B4861" s="31" t="n">
        <v>9.1416</v>
      </c>
      <c r="C4861" s="32" t="n">
        <f aca="false">IF($A4861="","",IF(設定!$B$21="dB",10^($B4861/20),ABS($B4861)))</f>
        <v>2.8647056195832</v>
      </c>
      <c r="D4861" s="32" t="n">
        <f aca="false">IF($A4861="","",$A4861^2)</f>
        <v>576413.110351563</v>
      </c>
      <c r="E4861" s="32" t="n">
        <f aca="false">IF($A4861="","",IF($C4861&lt;=0,"",1/$C4861^2))</f>
        <v>0.121854058927594</v>
      </c>
      <c r="F4861" s="33" t="n">
        <f aca="false">IF(OR(ROW()-設定!$B$30&lt;2,ROW()+設定!$B$30&gt;13701,N($A4861)&lt;=0,N(INDEX($A$2:$A$13701,MIN(13700,MAX(1,ROW()-1+設定!$B$30))))&lt;=0,$A4861&lt;設定!$B$28,$A4861&gt;設定!$B$29),0,IF(AND($C4861&gt;=MAX(INDEX($C$1:$C$13701,MAX(1,ROW()-設定!$B$24)):INDEX($C$1:$C$13701,MAX(1,ROW()-1))),$C4861&gt;MAX(INDEX($C$1:$C$13701,MIN(13701,ROW()+1)):INDEX($C$1:$C$13701,MIN(13701,ROW()+設定!$B$24))),$C4861&gt;=設定!$B$32,$C4861&gt;=MAX(MIN(INDEX($C$1:$C$13701,MAX(1,ROW()-設定!$B$26)):INDEX($C$1:$C$13701,MAX(1,ROW()-1))),MIN(INDEX($C$1:$C$13701,MIN(13701,ROW()+1)):INDEX($C$1:$C$13701,MIN(13701,ROW()+設定!$B$26))))*10^(設定!$B$27/20)),1,0))</f>
        <v>0</v>
      </c>
      <c r="G4861" s="33" t="n">
        <f aca="false">$G4860+IF($F4861=1,1,0)</f>
        <v>2</v>
      </c>
      <c r="H4861" s="0" t="str">
        <f aca="false">IF($F4861=1,$G4861,"")</f>
        <v/>
      </c>
    </row>
    <row r="4862" customFormat="false" ht="15" hidden="false" customHeight="false" outlineLevel="0" collapsed="false">
      <c r="A4862" s="30" t="n">
        <v>759.375</v>
      </c>
      <c r="B4862" s="31" t="n">
        <v>9.2201</v>
      </c>
      <c r="C4862" s="32" t="n">
        <f aca="false">IF($A4862="","",IF(設定!$B$21="dB",10^($B4862/20),ABS($B4862)))</f>
        <v>2.89071316273908</v>
      </c>
      <c r="D4862" s="32" t="n">
        <f aca="false">IF($A4862="","",$A4862^2)</f>
        <v>576650.390625</v>
      </c>
      <c r="E4862" s="32" t="n">
        <f aca="false">IF($A4862="","",IF($C4862&lt;=0,"",1/$C4862^2))</f>
        <v>0.119671297565542</v>
      </c>
      <c r="F4862" s="33" t="n">
        <f aca="false">IF(OR(ROW()-設定!$B$30&lt;2,ROW()+設定!$B$30&gt;13701,N($A4862)&lt;=0,N(INDEX($A$2:$A$13701,MIN(13700,MAX(1,ROW()-1+設定!$B$30))))&lt;=0,$A4862&lt;設定!$B$28,$A4862&gt;設定!$B$29),0,IF(AND($C4862&gt;=MAX(INDEX($C$1:$C$13701,MAX(1,ROW()-設定!$B$24)):INDEX($C$1:$C$13701,MAX(1,ROW()-1))),$C4862&gt;MAX(INDEX($C$1:$C$13701,MIN(13701,ROW()+1)):INDEX($C$1:$C$13701,MIN(13701,ROW()+設定!$B$24))),$C4862&gt;=設定!$B$32,$C4862&gt;=MAX(MIN(INDEX($C$1:$C$13701,MAX(1,ROW()-設定!$B$26)):INDEX($C$1:$C$13701,MAX(1,ROW()-1))),MIN(INDEX($C$1:$C$13701,MIN(13701,ROW()+1)):INDEX($C$1:$C$13701,MIN(13701,ROW()+設定!$B$26))))*10^(設定!$B$27/20)),1,0))</f>
        <v>0</v>
      </c>
      <c r="G4862" s="33" t="n">
        <f aca="false">$G4861+IF($F4862=1,1,0)</f>
        <v>2</v>
      </c>
      <c r="H4862" s="0" t="str">
        <f aca="false">IF($F4862=1,$G4862,"")</f>
        <v/>
      </c>
    </row>
    <row r="4863" customFormat="false" ht="15" hidden="false" customHeight="false" outlineLevel="0" collapsed="false">
      <c r="A4863" s="30" t="n">
        <v>759.53125</v>
      </c>
      <c r="B4863" s="31" t="n">
        <v>9.1087</v>
      </c>
      <c r="C4863" s="32" t="n">
        <f aca="false">IF($A4863="","",IF(設定!$B$21="dB",10^($B4863/20),ABS($B4863)))</f>
        <v>2.85387534791667</v>
      </c>
      <c r="D4863" s="32" t="n">
        <f aca="false">IF($A4863="","",$A4863^2)</f>
        <v>576887.719726563</v>
      </c>
      <c r="E4863" s="32" t="n">
        <f aca="false">IF($A4863="","",IF($C4863&lt;=0,"",1/$C4863^2))</f>
        <v>0.122780670298036</v>
      </c>
      <c r="F4863" s="33" t="n">
        <f aca="false">IF(OR(ROW()-設定!$B$30&lt;2,ROW()+設定!$B$30&gt;13701,N($A4863)&lt;=0,N(INDEX($A$2:$A$13701,MIN(13700,MAX(1,ROW()-1+設定!$B$30))))&lt;=0,$A4863&lt;設定!$B$28,$A4863&gt;設定!$B$29),0,IF(AND($C4863&gt;=MAX(INDEX($C$1:$C$13701,MAX(1,ROW()-設定!$B$24)):INDEX($C$1:$C$13701,MAX(1,ROW()-1))),$C4863&gt;MAX(INDEX($C$1:$C$13701,MIN(13701,ROW()+1)):INDEX($C$1:$C$13701,MIN(13701,ROW()+設定!$B$24))),$C4863&gt;=設定!$B$32,$C4863&gt;=MAX(MIN(INDEX($C$1:$C$13701,MAX(1,ROW()-設定!$B$26)):INDEX($C$1:$C$13701,MAX(1,ROW()-1))),MIN(INDEX($C$1:$C$13701,MIN(13701,ROW()+1)):INDEX($C$1:$C$13701,MIN(13701,ROW()+設定!$B$26))))*10^(設定!$B$27/20)),1,0))</f>
        <v>0</v>
      </c>
      <c r="G4863" s="33" t="n">
        <f aca="false">$G4862+IF($F4863=1,1,0)</f>
        <v>2</v>
      </c>
      <c r="H4863" s="0" t="str">
        <f aca="false">IF($F4863=1,$G4863,"")</f>
        <v/>
      </c>
    </row>
    <row r="4864" customFormat="false" ht="15" hidden="false" customHeight="false" outlineLevel="0" collapsed="false">
      <c r="A4864" s="30" t="n">
        <v>759.6875</v>
      </c>
      <c r="B4864" s="31" t="n">
        <v>9.3019</v>
      </c>
      <c r="C4864" s="32" t="n">
        <f aca="false">IF($A4864="","",IF(設定!$B$21="dB",10^($B4864/20),ABS($B4864)))</f>
        <v>2.91806525808063</v>
      </c>
      <c r="D4864" s="32" t="n">
        <f aca="false">IF($A4864="","",$A4864^2)</f>
        <v>577125.09765625</v>
      </c>
      <c r="E4864" s="32" t="n">
        <f aca="false">IF($A4864="","",IF($C4864&lt;=0,"",1/$C4864^2))</f>
        <v>0.117438366005676</v>
      </c>
      <c r="F4864" s="33" t="n">
        <f aca="false">IF(OR(ROW()-設定!$B$30&lt;2,ROW()+設定!$B$30&gt;13701,N($A4864)&lt;=0,N(INDEX($A$2:$A$13701,MIN(13700,MAX(1,ROW()-1+設定!$B$30))))&lt;=0,$A4864&lt;設定!$B$28,$A4864&gt;設定!$B$29),0,IF(AND($C4864&gt;=MAX(INDEX($C$1:$C$13701,MAX(1,ROW()-設定!$B$24)):INDEX($C$1:$C$13701,MAX(1,ROW()-1))),$C4864&gt;MAX(INDEX($C$1:$C$13701,MIN(13701,ROW()+1)):INDEX($C$1:$C$13701,MIN(13701,ROW()+設定!$B$24))),$C4864&gt;=設定!$B$32,$C4864&gt;=MAX(MIN(INDEX($C$1:$C$13701,MAX(1,ROW()-設定!$B$26)):INDEX($C$1:$C$13701,MAX(1,ROW()-1))),MIN(INDEX($C$1:$C$13701,MIN(13701,ROW()+1)):INDEX($C$1:$C$13701,MIN(13701,ROW()+設定!$B$26))))*10^(設定!$B$27/20)),1,0))</f>
        <v>0</v>
      </c>
      <c r="G4864" s="33" t="n">
        <f aca="false">$G4863+IF($F4864=1,1,0)</f>
        <v>2</v>
      </c>
      <c r="H4864" s="0" t="str">
        <f aca="false">IF($F4864=1,$G4864,"")</f>
        <v/>
      </c>
    </row>
    <row r="4865" customFormat="false" ht="15" hidden="false" customHeight="false" outlineLevel="0" collapsed="false">
      <c r="A4865" s="30" t="n">
        <v>759.84375</v>
      </c>
      <c r="B4865" s="31" t="n">
        <v>9.3321</v>
      </c>
      <c r="C4865" s="32" t="n">
        <f aca="false">IF($A4865="","",IF(設定!$B$21="dB",10^($B4865/20),ABS($B4865)))</f>
        <v>2.92822874785953</v>
      </c>
      <c r="D4865" s="32" t="n">
        <f aca="false">IF($A4865="","",$A4865^2)</f>
        <v>577362.524414063</v>
      </c>
      <c r="E4865" s="32" t="n">
        <f aca="false">IF($A4865="","",IF($C4865&lt;=0,"",1/$C4865^2))</f>
        <v>0.116624555097659</v>
      </c>
      <c r="F4865" s="33" t="n">
        <f aca="false">IF(OR(ROW()-設定!$B$30&lt;2,ROW()+設定!$B$30&gt;13701,N($A4865)&lt;=0,N(INDEX($A$2:$A$13701,MIN(13700,MAX(1,ROW()-1+設定!$B$30))))&lt;=0,$A4865&lt;設定!$B$28,$A4865&gt;設定!$B$29),0,IF(AND($C4865&gt;=MAX(INDEX($C$1:$C$13701,MAX(1,ROW()-設定!$B$24)):INDEX($C$1:$C$13701,MAX(1,ROW()-1))),$C4865&gt;MAX(INDEX($C$1:$C$13701,MIN(13701,ROW()+1)):INDEX($C$1:$C$13701,MIN(13701,ROW()+設定!$B$24))),$C4865&gt;=設定!$B$32,$C4865&gt;=MAX(MIN(INDEX($C$1:$C$13701,MAX(1,ROW()-設定!$B$26)):INDEX($C$1:$C$13701,MAX(1,ROW()-1))),MIN(INDEX($C$1:$C$13701,MIN(13701,ROW()+1)):INDEX($C$1:$C$13701,MIN(13701,ROW()+設定!$B$26))))*10^(設定!$B$27/20)),1,0))</f>
        <v>0</v>
      </c>
      <c r="G4865" s="33" t="n">
        <f aca="false">$G4864+IF($F4865=1,1,0)</f>
        <v>2</v>
      </c>
      <c r="H4865" s="0" t="str">
        <f aca="false">IF($F4865=1,$G4865,"")</f>
        <v/>
      </c>
    </row>
    <row r="4866" customFormat="false" ht="15" hidden="false" customHeight="false" outlineLevel="0" collapsed="false">
      <c r="A4866" s="30" t="n">
        <v>760</v>
      </c>
      <c r="B4866" s="31" t="n">
        <v>9.17</v>
      </c>
      <c r="C4866" s="32" t="n">
        <f aca="false">IF($A4866="","",IF(設定!$B$21="dB",10^($B4866/20),ABS($B4866)))</f>
        <v>2.87408759361502</v>
      </c>
      <c r="D4866" s="32" t="n">
        <f aca="false">IF($A4866="","",$A4866^2)</f>
        <v>577600</v>
      </c>
      <c r="E4866" s="32" t="n">
        <f aca="false">IF($A4866="","",IF($C4866&lt;=0,"",1/$C4866^2))</f>
        <v>0.121059813355048</v>
      </c>
      <c r="F4866" s="33" t="n">
        <f aca="false">IF(OR(ROW()-設定!$B$30&lt;2,ROW()+設定!$B$30&gt;13701,N($A4866)&lt;=0,N(INDEX($A$2:$A$13701,MIN(13700,MAX(1,ROW()-1+設定!$B$30))))&lt;=0,$A4866&lt;設定!$B$28,$A4866&gt;設定!$B$29),0,IF(AND($C4866&gt;=MAX(INDEX($C$1:$C$13701,MAX(1,ROW()-設定!$B$24)):INDEX($C$1:$C$13701,MAX(1,ROW()-1))),$C4866&gt;MAX(INDEX($C$1:$C$13701,MIN(13701,ROW()+1)):INDEX($C$1:$C$13701,MIN(13701,ROW()+設定!$B$24))),$C4866&gt;=設定!$B$32,$C4866&gt;=MAX(MIN(INDEX($C$1:$C$13701,MAX(1,ROW()-設定!$B$26)):INDEX($C$1:$C$13701,MAX(1,ROW()-1))),MIN(INDEX($C$1:$C$13701,MIN(13701,ROW()+1)):INDEX($C$1:$C$13701,MIN(13701,ROW()+設定!$B$26))))*10^(設定!$B$27/20)),1,0))</f>
        <v>0</v>
      </c>
      <c r="G4866" s="33" t="n">
        <f aca="false">$G4865+IF($F4866=1,1,0)</f>
        <v>2</v>
      </c>
      <c r="H4866" s="0" t="str">
        <f aca="false">IF($F4866=1,$G4866,"")</f>
        <v/>
      </c>
    </row>
    <row r="4867" customFormat="false" ht="15" hidden="false" customHeight="false" outlineLevel="0" collapsed="false">
      <c r="A4867" s="30" t="n">
        <v>760.15625</v>
      </c>
      <c r="B4867" s="31" t="n">
        <v>9.3747</v>
      </c>
      <c r="C4867" s="32" t="n">
        <f aca="false">IF($A4867="","",IF(設定!$B$21="dB",10^($B4867/20),ABS($B4867)))</f>
        <v>2.94262553976856</v>
      </c>
      <c r="D4867" s="32" t="n">
        <f aca="false">IF($A4867="","",$A4867^2)</f>
        <v>577837.524414063</v>
      </c>
      <c r="E4867" s="32" t="n">
        <f aca="false">IF($A4867="","",IF($C4867&lt;=0,"",1/$C4867^2))</f>
        <v>0.115486175695817</v>
      </c>
      <c r="F4867" s="33" t="n">
        <f aca="false">IF(OR(ROW()-設定!$B$30&lt;2,ROW()+設定!$B$30&gt;13701,N($A4867)&lt;=0,N(INDEX($A$2:$A$13701,MIN(13700,MAX(1,ROW()-1+設定!$B$30))))&lt;=0,$A4867&lt;設定!$B$28,$A4867&gt;設定!$B$29),0,IF(AND($C4867&gt;=MAX(INDEX($C$1:$C$13701,MAX(1,ROW()-設定!$B$24)):INDEX($C$1:$C$13701,MAX(1,ROW()-1))),$C4867&gt;MAX(INDEX($C$1:$C$13701,MIN(13701,ROW()+1)):INDEX($C$1:$C$13701,MIN(13701,ROW()+設定!$B$24))),$C4867&gt;=設定!$B$32,$C4867&gt;=MAX(MIN(INDEX($C$1:$C$13701,MAX(1,ROW()-設定!$B$26)):INDEX($C$1:$C$13701,MAX(1,ROW()-1))),MIN(INDEX($C$1:$C$13701,MIN(13701,ROW()+1)):INDEX($C$1:$C$13701,MIN(13701,ROW()+設定!$B$26))))*10^(設定!$B$27/20)),1,0))</f>
        <v>0</v>
      </c>
      <c r="G4867" s="33" t="n">
        <f aca="false">$G4866+IF($F4867=1,1,0)</f>
        <v>2</v>
      </c>
      <c r="H4867" s="0" t="str">
        <f aca="false">IF($F4867=1,$G4867,"")</f>
        <v/>
      </c>
    </row>
    <row r="4868" customFormat="false" ht="15" hidden="false" customHeight="false" outlineLevel="0" collapsed="false">
      <c r="A4868" s="30" t="n">
        <v>760.3125</v>
      </c>
      <c r="B4868" s="31" t="n">
        <v>9.4228</v>
      </c>
      <c r="C4868" s="32" t="n">
        <f aca="false">IF($A4868="","",IF(設定!$B$21="dB",10^($B4868/20),ABS($B4868)))</f>
        <v>2.95896617081971</v>
      </c>
      <c r="D4868" s="32" t="n">
        <f aca="false">IF($A4868="","",$A4868^2)</f>
        <v>578075.09765625</v>
      </c>
      <c r="E4868" s="32" t="n">
        <f aca="false">IF($A4868="","",IF($C4868&lt;=0,"",1/$C4868^2))</f>
        <v>0.114214173137547</v>
      </c>
      <c r="F4868" s="33" t="n">
        <f aca="false">IF(OR(ROW()-設定!$B$30&lt;2,ROW()+設定!$B$30&gt;13701,N($A4868)&lt;=0,N(INDEX($A$2:$A$13701,MIN(13700,MAX(1,ROW()-1+設定!$B$30))))&lt;=0,$A4868&lt;設定!$B$28,$A4868&gt;設定!$B$29),0,IF(AND($C4868&gt;=MAX(INDEX($C$1:$C$13701,MAX(1,ROW()-設定!$B$24)):INDEX($C$1:$C$13701,MAX(1,ROW()-1))),$C4868&gt;MAX(INDEX($C$1:$C$13701,MIN(13701,ROW()+1)):INDEX($C$1:$C$13701,MIN(13701,ROW()+設定!$B$24))),$C4868&gt;=設定!$B$32,$C4868&gt;=MAX(MIN(INDEX($C$1:$C$13701,MAX(1,ROW()-設定!$B$26)):INDEX($C$1:$C$13701,MAX(1,ROW()-1))),MIN(INDEX($C$1:$C$13701,MIN(13701,ROW()+1)):INDEX($C$1:$C$13701,MIN(13701,ROW()+設定!$B$26))))*10^(設定!$B$27/20)),1,0))</f>
        <v>0</v>
      </c>
      <c r="G4868" s="33" t="n">
        <f aca="false">$G4867+IF($F4868=1,1,0)</f>
        <v>2</v>
      </c>
      <c r="H4868" s="0" t="str">
        <f aca="false">IF($F4868=1,$G4868,"")</f>
        <v/>
      </c>
    </row>
    <row r="4869" customFormat="false" ht="15" hidden="false" customHeight="false" outlineLevel="0" collapsed="false">
      <c r="A4869" s="30" t="n">
        <v>760.46875</v>
      </c>
      <c r="B4869" s="31" t="n">
        <v>9.3063</v>
      </c>
      <c r="C4869" s="32" t="n">
        <f aca="false">IF($A4869="","",IF(設定!$B$21="dB",10^($B4869/20),ABS($B4869)))</f>
        <v>2.91954383313295</v>
      </c>
      <c r="D4869" s="32" t="n">
        <f aca="false">IF($A4869="","",$A4869^2)</f>
        <v>578312.719726563</v>
      </c>
      <c r="E4869" s="32" t="n">
        <f aca="false">IF($A4869="","",IF($C4869&lt;=0,"",1/$C4869^2))</f>
        <v>0.117319445051883</v>
      </c>
      <c r="F4869" s="33" t="n">
        <f aca="false">IF(OR(ROW()-設定!$B$30&lt;2,ROW()+設定!$B$30&gt;13701,N($A4869)&lt;=0,N(INDEX($A$2:$A$13701,MIN(13700,MAX(1,ROW()-1+設定!$B$30))))&lt;=0,$A4869&lt;設定!$B$28,$A4869&gt;設定!$B$29),0,IF(AND($C4869&gt;=MAX(INDEX($C$1:$C$13701,MAX(1,ROW()-設定!$B$24)):INDEX($C$1:$C$13701,MAX(1,ROW()-1))),$C4869&gt;MAX(INDEX($C$1:$C$13701,MIN(13701,ROW()+1)):INDEX($C$1:$C$13701,MIN(13701,ROW()+設定!$B$24))),$C4869&gt;=設定!$B$32,$C4869&gt;=MAX(MIN(INDEX($C$1:$C$13701,MAX(1,ROW()-設定!$B$26)):INDEX($C$1:$C$13701,MAX(1,ROW()-1))),MIN(INDEX($C$1:$C$13701,MIN(13701,ROW()+1)):INDEX($C$1:$C$13701,MIN(13701,ROW()+設定!$B$26))))*10^(設定!$B$27/20)),1,0))</f>
        <v>0</v>
      </c>
      <c r="G4869" s="33" t="n">
        <f aca="false">$G4868+IF($F4869=1,1,0)</f>
        <v>2</v>
      </c>
      <c r="H4869" s="0" t="str">
        <f aca="false">IF($F4869=1,$G4869,"")</f>
        <v/>
      </c>
    </row>
    <row r="4870" customFormat="false" ht="15" hidden="false" customHeight="false" outlineLevel="0" collapsed="false">
      <c r="A4870" s="30" t="n">
        <v>760.625</v>
      </c>
      <c r="B4870" s="31" t="n">
        <v>9.1686</v>
      </c>
      <c r="C4870" s="32" t="n">
        <f aca="false">IF($A4870="","",IF(設定!$B$21="dB",10^($B4870/20),ABS($B4870)))</f>
        <v>2.87362438275898</v>
      </c>
      <c r="D4870" s="32" t="n">
        <f aca="false">IF($A4870="","",$A4870^2)</f>
        <v>578550.390625</v>
      </c>
      <c r="E4870" s="32" t="n">
        <f aca="false">IF($A4870="","",IF($C4870&lt;=0,"",1/$C4870^2))</f>
        <v>0.121098844718846</v>
      </c>
      <c r="F4870" s="33" t="n">
        <f aca="false">IF(OR(ROW()-設定!$B$30&lt;2,ROW()+設定!$B$30&gt;13701,N($A4870)&lt;=0,N(INDEX($A$2:$A$13701,MIN(13700,MAX(1,ROW()-1+設定!$B$30))))&lt;=0,$A4870&lt;設定!$B$28,$A4870&gt;設定!$B$29),0,IF(AND($C4870&gt;=MAX(INDEX($C$1:$C$13701,MAX(1,ROW()-設定!$B$24)):INDEX($C$1:$C$13701,MAX(1,ROW()-1))),$C4870&gt;MAX(INDEX($C$1:$C$13701,MIN(13701,ROW()+1)):INDEX($C$1:$C$13701,MIN(13701,ROW()+設定!$B$24))),$C4870&gt;=設定!$B$32,$C4870&gt;=MAX(MIN(INDEX($C$1:$C$13701,MAX(1,ROW()-設定!$B$26)):INDEX($C$1:$C$13701,MAX(1,ROW()-1))),MIN(INDEX($C$1:$C$13701,MIN(13701,ROW()+1)):INDEX($C$1:$C$13701,MIN(13701,ROW()+設定!$B$26))))*10^(設定!$B$27/20)),1,0))</f>
        <v>0</v>
      </c>
      <c r="G4870" s="33" t="n">
        <f aca="false">$G4869+IF($F4870=1,1,0)</f>
        <v>2</v>
      </c>
      <c r="H4870" s="0" t="str">
        <f aca="false">IF($F4870=1,$G4870,"")</f>
        <v/>
      </c>
    </row>
    <row r="4871" customFormat="false" ht="15" hidden="false" customHeight="false" outlineLevel="0" collapsed="false">
      <c r="A4871" s="30" t="n">
        <v>760.78125</v>
      </c>
      <c r="B4871" s="31" t="n">
        <v>9.4378</v>
      </c>
      <c r="C4871" s="32" t="n">
        <f aca="false">IF($A4871="","",IF(設定!$B$21="dB",10^($B4871/20),ABS($B4871)))</f>
        <v>2.964080539196</v>
      </c>
      <c r="D4871" s="32" t="n">
        <f aca="false">IF($A4871="","",$A4871^2)</f>
        <v>578788.110351563</v>
      </c>
      <c r="E4871" s="32" t="n">
        <f aca="false">IF($A4871="","",IF($C4871&lt;=0,"",1/$C4871^2))</f>
        <v>0.113820371821095</v>
      </c>
      <c r="F4871" s="33" t="n">
        <f aca="false">IF(OR(ROW()-設定!$B$30&lt;2,ROW()+設定!$B$30&gt;13701,N($A4871)&lt;=0,N(INDEX($A$2:$A$13701,MIN(13700,MAX(1,ROW()-1+設定!$B$30))))&lt;=0,$A4871&lt;設定!$B$28,$A4871&gt;設定!$B$29),0,IF(AND($C4871&gt;=MAX(INDEX($C$1:$C$13701,MAX(1,ROW()-設定!$B$24)):INDEX($C$1:$C$13701,MAX(1,ROW()-1))),$C4871&gt;MAX(INDEX($C$1:$C$13701,MIN(13701,ROW()+1)):INDEX($C$1:$C$13701,MIN(13701,ROW()+設定!$B$24))),$C4871&gt;=設定!$B$32,$C4871&gt;=MAX(MIN(INDEX($C$1:$C$13701,MAX(1,ROW()-設定!$B$26)):INDEX($C$1:$C$13701,MAX(1,ROW()-1))),MIN(INDEX($C$1:$C$13701,MIN(13701,ROW()+1)):INDEX($C$1:$C$13701,MIN(13701,ROW()+設定!$B$26))))*10^(設定!$B$27/20)),1,0))</f>
        <v>0</v>
      </c>
      <c r="G4871" s="33" t="n">
        <f aca="false">$G4870+IF($F4871=1,1,0)</f>
        <v>2</v>
      </c>
      <c r="H4871" s="0" t="str">
        <f aca="false">IF($F4871=1,$G4871,"")</f>
        <v/>
      </c>
    </row>
    <row r="4872" customFormat="false" ht="15" hidden="false" customHeight="false" outlineLevel="0" collapsed="false">
      <c r="A4872" s="30" t="n">
        <v>760.9375</v>
      </c>
      <c r="B4872" s="31" t="n">
        <v>9.2831</v>
      </c>
      <c r="C4872" s="32" t="n">
        <f aca="false">IF($A4872="","",IF(設定!$B$21="dB",10^($B4872/20),ABS($B4872)))</f>
        <v>2.9117561404156</v>
      </c>
      <c r="D4872" s="32" t="n">
        <f aca="false">IF($A4872="","",$A4872^2)</f>
        <v>579025.87890625</v>
      </c>
      <c r="E4872" s="32" t="n">
        <f aca="false">IF($A4872="","",IF($C4872&lt;=0,"",1/$C4872^2))</f>
        <v>0.117947842177701</v>
      </c>
      <c r="F4872" s="33" t="n">
        <f aca="false">IF(OR(ROW()-設定!$B$30&lt;2,ROW()+設定!$B$30&gt;13701,N($A4872)&lt;=0,N(INDEX($A$2:$A$13701,MIN(13700,MAX(1,ROW()-1+設定!$B$30))))&lt;=0,$A4872&lt;設定!$B$28,$A4872&gt;設定!$B$29),0,IF(AND($C4872&gt;=MAX(INDEX($C$1:$C$13701,MAX(1,ROW()-設定!$B$24)):INDEX($C$1:$C$13701,MAX(1,ROW()-1))),$C4872&gt;MAX(INDEX($C$1:$C$13701,MIN(13701,ROW()+1)):INDEX($C$1:$C$13701,MIN(13701,ROW()+設定!$B$24))),$C4872&gt;=設定!$B$32,$C4872&gt;=MAX(MIN(INDEX($C$1:$C$13701,MAX(1,ROW()-設定!$B$26)):INDEX($C$1:$C$13701,MAX(1,ROW()-1))),MIN(INDEX($C$1:$C$13701,MIN(13701,ROW()+1)):INDEX($C$1:$C$13701,MIN(13701,ROW()+設定!$B$26))))*10^(設定!$B$27/20)),1,0))</f>
        <v>0</v>
      </c>
      <c r="G4872" s="33" t="n">
        <f aca="false">$G4871+IF($F4872=1,1,0)</f>
        <v>2</v>
      </c>
      <c r="H4872" s="0" t="str">
        <f aca="false">IF($F4872=1,$G4872,"")</f>
        <v/>
      </c>
    </row>
    <row r="4873" customFormat="false" ht="15" hidden="false" customHeight="false" outlineLevel="0" collapsed="false">
      <c r="A4873" s="30" t="n">
        <v>761.09375</v>
      </c>
      <c r="B4873" s="31" t="n">
        <v>9.2756</v>
      </c>
      <c r="C4873" s="32" t="n">
        <f aca="false">IF($A4873="","",IF(設定!$B$21="dB",10^($B4873/20),ABS($B4873)))</f>
        <v>2.90924301321972</v>
      </c>
      <c r="D4873" s="32" t="n">
        <f aca="false">IF($A4873="","",$A4873^2)</f>
        <v>579263.696289063</v>
      </c>
      <c r="E4873" s="32" t="n">
        <f aca="false">IF($A4873="","",IF($C4873&lt;=0,"",1/$C4873^2))</f>
        <v>0.118151706865319</v>
      </c>
      <c r="F4873" s="33" t="n">
        <f aca="false">IF(OR(ROW()-設定!$B$30&lt;2,ROW()+設定!$B$30&gt;13701,N($A4873)&lt;=0,N(INDEX($A$2:$A$13701,MIN(13700,MAX(1,ROW()-1+設定!$B$30))))&lt;=0,$A4873&lt;設定!$B$28,$A4873&gt;設定!$B$29),0,IF(AND($C4873&gt;=MAX(INDEX($C$1:$C$13701,MAX(1,ROW()-設定!$B$24)):INDEX($C$1:$C$13701,MAX(1,ROW()-1))),$C4873&gt;MAX(INDEX($C$1:$C$13701,MIN(13701,ROW()+1)):INDEX($C$1:$C$13701,MIN(13701,ROW()+設定!$B$24))),$C4873&gt;=設定!$B$32,$C4873&gt;=MAX(MIN(INDEX($C$1:$C$13701,MAX(1,ROW()-設定!$B$26)):INDEX($C$1:$C$13701,MAX(1,ROW()-1))),MIN(INDEX($C$1:$C$13701,MIN(13701,ROW()+1)):INDEX($C$1:$C$13701,MIN(13701,ROW()+設定!$B$26))))*10^(設定!$B$27/20)),1,0))</f>
        <v>0</v>
      </c>
      <c r="G4873" s="33" t="n">
        <f aca="false">$G4872+IF($F4873=1,1,0)</f>
        <v>2</v>
      </c>
      <c r="H4873" s="0" t="str">
        <f aca="false">IF($F4873=1,$G4873,"")</f>
        <v/>
      </c>
    </row>
    <row r="4874" customFormat="false" ht="15" hidden="false" customHeight="false" outlineLevel="0" collapsed="false">
      <c r="A4874" s="30" t="n">
        <v>761.25</v>
      </c>
      <c r="B4874" s="31" t="n">
        <v>9.3415</v>
      </c>
      <c r="C4874" s="32" t="n">
        <f aca="false">IF($A4874="","",IF(設定!$B$21="dB",10^($B4874/20),ABS($B4874)))</f>
        <v>2.93139943628929</v>
      </c>
      <c r="D4874" s="32" t="n">
        <f aca="false">IF($A4874="","",$A4874^2)</f>
        <v>579501.5625</v>
      </c>
      <c r="E4874" s="32" t="n">
        <f aca="false">IF($A4874="","",IF($C4874&lt;=0,"",1/$C4874^2))</f>
        <v>0.116372402395212</v>
      </c>
      <c r="F4874" s="33" t="n">
        <f aca="false">IF(OR(ROW()-設定!$B$30&lt;2,ROW()+設定!$B$30&gt;13701,N($A4874)&lt;=0,N(INDEX($A$2:$A$13701,MIN(13700,MAX(1,ROW()-1+設定!$B$30))))&lt;=0,$A4874&lt;設定!$B$28,$A4874&gt;設定!$B$29),0,IF(AND($C4874&gt;=MAX(INDEX($C$1:$C$13701,MAX(1,ROW()-設定!$B$24)):INDEX($C$1:$C$13701,MAX(1,ROW()-1))),$C4874&gt;MAX(INDEX($C$1:$C$13701,MIN(13701,ROW()+1)):INDEX($C$1:$C$13701,MIN(13701,ROW()+設定!$B$24))),$C4874&gt;=設定!$B$32,$C4874&gt;=MAX(MIN(INDEX($C$1:$C$13701,MAX(1,ROW()-設定!$B$26)):INDEX($C$1:$C$13701,MAX(1,ROW()-1))),MIN(INDEX($C$1:$C$13701,MIN(13701,ROW()+1)):INDEX($C$1:$C$13701,MIN(13701,ROW()+設定!$B$26))))*10^(設定!$B$27/20)),1,0))</f>
        <v>0</v>
      </c>
      <c r="G4874" s="33" t="n">
        <f aca="false">$G4873+IF($F4874=1,1,0)</f>
        <v>2</v>
      </c>
      <c r="H4874" s="0" t="str">
        <f aca="false">IF($F4874=1,$G4874,"")</f>
        <v/>
      </c>
    </row>
    <row r="4875" customFormat="false" ht="15" hidden="false" customHeight="false" outlineLevel="0" collapsed="false">
      <c r="A4875" s="30" t="n">
        <v>761.40625</v>
      </c>
      <c r="B4875" s="31" t="n">
        <v>9.2872</v>
      </c>
      <c r="C4875" s="32" t="n">
        <f aca="false">IF($A4875="","",IF(設定!$B$21="dB",10^($B4875/20),ABS($B4875)))</f>
        <v>2.91313090094223</v>
      </c>
      <c r="D4875" s="32" t="n">
        <f aca="false">IF($A4875="","",$A4875^2)</f>
        <v>579739.477539063</v>
      </c>
      <c r="E4875" s="32" t="n">
        <f aca="false">IF($A4875="","",IF($C4875&lt;=0,"",1/$C4875^2))</f>
        <v>0.117836544894927</v>
      </c>
      <c r="F4875" s="33" t="n">
        <f aca="false">IF(OR(ROW()-設定!$B$30&lt;2,ROW()+設定!$B$30&gt;13701,N($A4875)&lt;=0,N(INDEX($A$2:$A$13701,MIN(13700,MAX(1,ROW()-1+設定!$B$30))))&lt;=0,$A4875&lt;設定!$B$28,$A4875&gt;設定!$B$29),0,IF(AND($C4875&gt;=MAX(INDEX($C$1:$C$13701,MAX(1,ROW()-設定!$B$24)):INDEX($C$1:$C$13701,MAX(1,ROW()-1))),$C4875&gt;MAX(INDEX($C$1:$C$13701,MIN(13701,ROW()+1)):INDEX($C$1:$C$13701,MIN(13701,ROW()+設定!$B$24))),$C4875&gt;=設定!$B$32,$C4875&gt;=MAX(MIN(INDEX($C$1:$C$13701,MAX(1,ROW()-設定!$B$26)):INDEX($C$1:$C$13701,MAX(1,ROW()-1))),MIN(INDEX($C$1:$C$13701,MIN(13701,ROW()+1)):INDEX($C$1:$C$13701,MIN(13701,ROW()+設定!$B$26))))*10^(設定!$B$27/20)),1,0))</f>
        <v>0</v>
      </c>
      <c r="G4875" s="33" t="n">
        <f aca="false">$G4874+IF($F4875=1,1,0)</f>
        <v>2</v>
      </c>
      <c r="H4875" s="0" t="str">
        <f aca="false">IF($F4875=1,$G4875,"")</f>
        <v/>
      </c>
    </row>
    <row r="4876" customFormat="false" ht="15" hidden="false" customHeight="false" outlineLevel="0" collapsed="false">
      <c r="A4876" s="30" t="n">
        <v>761.5625</v>
      </c>
      <c r="B4876" s="31" t="n">
        <v>9.4687</v>
      </c>
      <c r="C4876" s="32" t="n">
        <f aca="false">IF($A4876="","",IF(設定!$B$21="dB",10^($B4876/20),ABS($B4876)))</f>
        <v>2.97464401644943</v>
      </c>
      <c r="D4876" s="32" t="n">
        <f aca="false">IF($A4876="","",$A4876^2)</f>
        <v>579977.44140625</v>
      </c>
      <c r="E4876" s="32" t="n">
        <f aca="false">IF($A4876="","",IF($C4876&lt;=0,"",1/$C4876^2))</f>
        <v>0.113013415395394</v>
      </c>
      <c r="F4876" s="33" t="n">
        <f aca="false">IF(OR(ROW()-設定!$B$30&lt;2,ROW()+設定!$B$30&gt;13701,N($A4876)&lt;=0,N(INDEX($A$2:$A$13701,MIN(13700,MAX(1,ROW()-1+設定!$B$30))))&lt;=0,$A4876&lt;設定!$B$28,$A4876&gt;設定!$B$29),0,IF(AND($C4876&gt;=MAX(INDEX($C$1:$C$13701,MAX(1,ROW()-設定!$B$24)):INDEX($C$1:$C$13701,MAX(1,ROW()-1))),$C4876&gt;MAX(INDEX($C$1:$C$13701,MIN(13701,ROW()+1)):INDEX($C$1:$C$13701,MIN(13701,ROW()+設定!$B$24))),$C4876&gt;=設定!$B$32,$C4876&gt;=MAX(MIN(INDEX($C$1:$C$13701,MAX(1,ROW()-設定!$B$26)):INDEX($C$1:$C$13701,MAX(1,ROW()-1))),MIN(INDEX($C$1:$C$13701,MIN(13701,ROW()+1)):INDEX($C$1:$C$13701,MIN(13701,ROW()+設定!$B$26))))*10^(設定!$B$27/20)),1,0))</f>
        <v>0</v>
      </c>
      <c r="G4876" s="33" t="n">
        <f aca="false">$G4875+IF($F4876=1,1,0)</f>
        <v>2</v>
      </c>
      <c r="H4876" s="0" t="str">
        <f aca="false">IF($F4876=1,$G4876,"")</f>
        <v/>
      </c>
    </row>
    <row r="4877" customFormat="false" ht="15" hidden="false" customHeight="false" outlineLevel="0" collapsed="false">
      <c r="A4877" s="30" t="n">
        <v>761.71875</v>
      </c>
      <c r="B4877" s="31" t="n">
        <v>9.4534</v>
      </c>
      <c r="C4877" s="32" t="n">
        <f aca="false">IF($A4877="","",IF(設定!$B$21="dB",10^($B4877/20),ABS($B4877)))</f>
        <v>2.96940885981716</v>
      </c>
      <c r="D4877" s="32" t="n">
        <f aca="false">IF($A4877="","",$A4877^2)</f>
        <v>580215.454101563</v>
      </c>
      <c r="E4877" s="32" t="n">
        <f aca="false">IF($A4877="","",IF($C4877&lt;=0,"",1/$C4877^2))</f>
        <v>0.113412258735055</v>
      </c>
      <c r="F4877" s="33" t="n">
        <f aca="false">IF(OR(ROW()-設定!$B$30&lt;2,ROW()+設定!$B$30&gt;13701,N($A4877)&lt;=0,N(INDEX($A$2:$A$13701,MIN(13700,MAX(1,ROW()-1+設定!$B$30))))&lt;=0,$A4877&lt;設定!$B$28,$A4877&gt;設定!$B$29),0,IF(AND($C4877&gt;=MAX(INDEX($C$1:$C$13701,MAX(1,ROW()-設定!$B$24)):INDEX($C$1:$C$13701,MAX(1,ROW()-1))),$C4877&gt;MAX(INDEX($C$1:$C$13701,MIN(13701,ROW()+1)):INDEX($C$1:$C$13701,MIN(13701,ROW()+設定!$B$24))),$C4877&gt;=設定!$B$32,$C4877&gt;=MAX(MIN(INDEX($C$1:$C$13701,MAX(1,ROW()-設定!$B$26)):INDEX($C$1:$C$13701,MAX(1,ROW()-1))),MIN(INDEX($C$1:$C$13701,MIN(13701,ROW()+1)):INDEX($C$1:$C$13701,MIN(13701,ROW()+設定!$B$26))))*10^(設定!$B$27/20)),1,0))</f>
        <v>0</v>
      </c>
      <c r="G4877" s="33" t="n">
        <f aca="false">$G4876+IF($F4877=1,1,0)</f>
        <v>2</v>
      </c>
      <c r="H4877" s="0" t="str">
        <f aca="false">IF($F4877=1,$G4877,"")</f>
        <v/>
      </c>
    </row>
    <row r="4878" customFormat="false" ht="15" hidden="false" customHeight="false" outlineLevel="0" collapsed="false">
      <c r="A4878" s="30" t="n">
        <v>761.875</v>
      </c>
      <c r="B4878" s="31" t="n">
        <v>9.5129</v>
      </c>
      <c r="C4878" s="32" t="n">
        <f aca="false">IF($A4878="","",IF(設定!$B$21="dB",10^($B4878/20),ABS($B4878)))</f>
        <v>2.98981970590813</v>
      </c>
      <c r="D4878" s="32" t="n">
        <f aca="false">IF($A4878="","",$A4878^2)</f>
        <v>580453.515625</v>
      </c>
      <c r="E4878" s="32" t="n">
        <f aca="false">IF($A4878="","",IF($C4878&lt;=0,"",1/$C4878^2))</f>
        <v>0.111869062869941</v>
      </c>
      <c r="F4878" s="33" t="n">
        <f aca="false">IF(OR(ROW()-設定!$B$30&lt;2,ROW()+設定!$B$30&gt;13701,N($A4878)&lt;=0,N(INDEX($A$2:$A$13701,MIN(13700,MAX(1,ROW()-1+設定!$B$30))))&lt;=0,$A4878&lt;設定!$B$28,$A4878&gt;設定!$B$29),0,IF(AND($C4878&gt;=MAX(INDEX($C$1:$C$13701,MAX(1,ROW()-設定!$B$24)):INDEX($C$1:$C$13701,MAX(1,ROW()-1))),$C4878&gt;MAX(INDEX($C$1:$C$13701,MIN(13701,ROW()+1)):INDEX($C$1:$C$13701,MIN(13701,ROW()+設定!$B$24))),$C4878&gt;=設定!$B$32,$C4878&gt;=MAX(MIN(INDEX($C$1:$C$13701,MAX(1,ROW()-設定!$B$26)):INDEX($C$1:$C$13701,MAX(1,ROW()-1))),MIN(INDEX($C$1:$C$13701,MIN(13701,ROW()+1)):INDEX($C$1:$C$13701,MIN(13701,ROW()+設定!$B$26))))*10^(設定!$B$27/20)),1,0))</f>
        <v>0</v>
      </c>
      <c r="G4878" s="33" t="n">
        <f aca="false">$G4877+IF($F4878=1,1,0)</f>
        <v>2</v>
      </c>
      <c r="H4878" s="0" t="str">
        <f aca="false">IF($F4878=1,$G4878,"")</f>
        <v/>
      </c>
    </row>
    <row r="4879" customFormat="false" ht="15" hidden="false" customHeight="false" outlineLevel="0" collapsed="false">
      <c r="A4879" s="30" t="n">
        <v>762.03125</v>
      </c>
      <c r="B4879" s="31" t="n">
        <v>9.4616</v>
      </c>
      <c r="C4879" s="32" t="n">
        <f aca="false">IF($A4879="","",IF(設定!$B$21="dB",10^($B4879/20),ABS($B4879)))</f>
        <v>2.97221348327111</v>
      </c>
      <c r="D4879" s="32" t="n">
        <f aca="false">IF($A4879="","",$A4879^2)</f>
        <v>580691.625976563</v>
      </c>
      <c r="E4879" s="32" t="n">
        <f aca="false">IF($A4879="","",IF($C4879&lt;=0,"",1/$C4879^2))</f>
        <v>0.113198324836436</v>
      </c>
      <c r="F4879" s="33" t="n">
        <f aca="false">IF(OR(ROW()-設定!$B$30&lt;2,ROW()+設定!$B$30&gt;13701,N($A4879)&lt;=0,N(INDEX($A$2:$A$13701,MIN(13700,MAX(1,ROW()-1+設定!$B$30))))&lt;=0,$A4879&lt;設定!$B$28,$A4879&gt;設定!$B$29),0,IF(AND($C4879&gt;=MAX(INDEX($C$1:$C$13701,MAX(1,ROW()-設定!$B$24)):INDEX($C$1:$C$13701,MAX(1,ROW()-1))),$C4879&gt;MAX(INDEX($C$1:$C$13701,MIN(13701,ROW()+1)):INDEX($C$1:$C$13701,MIN(13701,ROW()+設定!$B$24))),$C4879&gt;=設定!$B$32,$C4879&gt;=MAX(MIN(INDEX($C$1:$C$13701,MAX(1,ROW()-設定!$B$26)):INDEX($C$1:$C$13701,MAX(1,ROW()-1))),MIN(INDEX($C$1:$C$13701,MIN(13701,ROW()+1)):INDEX($C$1:$C$13701,MIN(13701,ROW()+設定!$B$26))))*10^(設定!$B$27/20)),1,0))</f>
        <v>0</v>
      </c>
      <c r="G4879" s="33" t="n">
        <f aca="false">$G4878+IF($F4879=1,1,0)</f>
        <v>2</v>
      </c>
      <c r="H4879" s="0" t="str">
        <f aca="false">IF($F4879=1,$G4879,"")</f>
        <v/>
      </c>
    </row>
    <row r="4880" customFormat="false" ht="15" hidden="false" customHeight="false" outlineLevel="0" collapsed="false">
      <c r="A4880" s="30" t="n">
        <v>762.1875</v>
      </c>
      <c r="B4880" s="31" t="n">
        <v>9.3319</v>
      </c>
      <c r="C4880" s="32" t="n">
        <f aca="false">IF($A4880="","",IF(設定!$B$21="dB",10^($B4880/20),ABS($B4880)))</f>
        <v>2.92816132367714</v>
      </c>
      <c r="D4880" s="32" t="n">
        <f aca="false">IF($A4880="","",$A4880^2)</f>
        <v>580929.78515625</v>
      </c>
      <c r="E4880" s="32" t="n">
        <f aca="false">IF($A4880="","",IF($C4880&lt;=0,"",1/$C4880^2))</f>
        <v>0.116629925980568</v>
      </c>
      <c r="F4880" s="33" t="n">
        <f aca="false">IF(OR(ROW()-設定!$B$30&lt;2,ROW()+設定!$B$30&gt;13701,N($A4880)&lt;=0,N(INDEX($A$2:$A$13701,MIN(13700,MAX(1,ROW()-1+設定!$B$30))))&lt;=0,$A4880&lt;設定!$B$28,$A4880&gt;設定!$B$29),0,IF(AND($C4880&gt;=MAX(INDEX($C$1:$C$13701,MAX(1,ROW()-設定!$B$24)):INDEX($C$1:$C$13701,MAX(1,ROW()-1))),$C4880&gt;MAX(INDEX($C$1:$C$13701,MIN(13701,ROW()+1)):INDEX($C$1:$C$13701,MIN(13701,ROW()+設定!$B$24))),$C4880&gt;=設定!$B$32,$C4880&gt;=MAX(MIN(INDEX($C$1:$C$13701,MAX(1,ROW()-設定!$B$26)):INDEX($C$1:$C$13701,MAX(1,ROW()-1))),MIN(INDEX($C$1:$C$13701,MIN(13701,ROW()+1)):INDEX($C$1:$C$13701,MIN(13701,ROW()+設定!$B$26))))*10^(設定!$B$27/20)),1,0))</f>
        <v>0</v>
      </c>
      <c r="G4880" s="33" t="n">
        <f aca="false">$G4879+IF($F4880=1,1,0)</f>
        <v>2</v>
      </c>
      <c r="H4880" s="0" t="str">
        <f aca="false">IF($F4880=1,$G4880,"")</f>
        <v/>
      </c>
    </row>
    <row r="4881" customFormat="false" ht="15" hidden="false" customHeight="false" outlineLevel="0" collapsed="false">
      <c r="A4881" s="30" t="n">
        <v>762.34375</v>
      </c>
      <c r="B4881" s="31" t="n">
        <v>9.4124</v>
      </c>
      <c r="C4881" s="32" t="n">
        <f aca="false">IF($A4881="","",IF(設定!$B$21="dB",10^($B4881/20),ABS($B4881)))</f>
        <v>2.95542538988385</v>
      </c>
      <c r="D4881" s="32" t="n">
        <f aca="false">IF($A4881="","",$A4881^2)</f>
        <v>581167.993164063</v>
      </c>
      <c r="E4881" s="32" t="n">
        <f aca="false">IF($A4881="","",IF($C4881&lt;=0,"",1/$C4881^2))</f>
        <v>0.114488008248156</v>
      </c>
      <c r="F4881" s="33" t="n">
        <f aca="false">IF(OR(ROW()-設定!$B$30&lt;2,ROW()+設定!$B$30&gt;13701,N($A4881)&lt;=0,N(INDEX($A$2:$A$13701,MIN(13700,MAX(1,ROW()-1+設定!$B$30))))&lt;=0,$A4881&lt;設定!$B$28,$A4881&gt;設定!$B$29),0,IF(AND($C4881&gt;=MAX(INDEX($C$1:$C$13701,MAX(1,ROW()-設定!$B$24)):INDEX($C$1:$C$13701,MAX(1,ROW()-1))),$C4881&gt;MAX(INDEX($C$1:$C$13701,MIN(13701,ROW()+1)):INDEX($C$1:$C$13701,MIN(13701,ROW()+設定!$B$24))),$C4881&gt;=設定!$B$32,$C4881&gt;=MAX(MIN(INDEX($C$1:$C$13701,MAX(1,ROW()-設定!$B$26)):INDEX($C$1:$C$13701,MAX(1,ROW()-1))),MIN(INDEX($C$1:$C$13701,MIN(13701,ROW()+1)):INDEX($C$1:$C$13701,MIN(13701,ROW()+設定!$B$26))))*10^(設定!$B$27/20)),1,0))</f>
        <v>0</v>
      </c>
      <c r="G4881" s="33" t="n">
        <f aca="false">$G4880+IF($F4881=1,1,0)</f>
        <v>2</v>
      </c>
      <c r="H4881" s="0" t="str">
        <f aca="false">IF($F4881=1,$G4881,"")</f>
        <v/>
      </c>
    </row>
    <row r="4882" customFormat="false" ht="15" hidden="false" customHeight="false" outlineLevel="0" collapsed="false">
      <c r="A4882" s="30" t="n">
        <v>762.5</v>
      </c>
      <c r="B4882" s="31" t="n">
        <v>9.534</v>
      </c>
      <c r="C4882" s="32" t="n">
        <f aca="false">IF($A4882="","",IF(設定!$B$21="dB",10^($B4882/20),ABS($B4882)))</f>
        <v>2.99709148630704</v>
      </c>
      <c r="D4882" s="32" t="n">
        <f aca="false">IF($A4882="","",$A4882^2)</f>
        <v>581406.25</v>
      </c>
      <c r="E4882" s="32" t="n">
        <f aca="false">IF($A4882="","",IF($C4882&lt;=0,"",1/$C4882^2))</f>
        <v>0.111326870288385</v>
      </c>
      <c r="F4882" s="33" t="n">
        <f aca="false">IF(OR(ROW()-設定!$B$30&lt;2,ROW()+設定!$B$30&gt;13701,N($A4882)&lt;=0,N(INDEX($A$2:$A$13701,MIN(13700,MAX(1,ROW()-1+設定!$B$30))))&lt;=0,$A4882&lt;設定!$B$28,$A4882&gt;設定!$B$29),0,IF(AND($C4882&gt;=MAX(INDEX($C$1:$C$13701,MAX(1,ROW()-設定!$B$24)):INDEX($C$1:$C$13701,MAX(1,ROW()-1))),$C4882&gt;MAX(INDEX($C$1:$C$13701,MIN(13701,ROW()+1)):INDEX($C$1:$C$13701,MIN(13701,ROW()+設定!$B$24))),$C4882&gt;=設定!$B$32,$C4882&gt;=MAX(MIN(INDEX($C$1:$C$13701,MAX(1,ROW()-設定!$B$26)):INDEX($C$1:$C$13701,MAX(1,ROW()-1))),MIN(INDEX($C$1:$C$13701,MIN(13701,ROW()+1)):INDEX($C$1:$C$13701,MIN(13701,ROW()+設定!$B$26))))*10^(設定!$B$27/20)),1,0))</f>
        <v>0</v>
      </c>
      <c r="G4882" s="33" t="n">
        <f aca="false">$G4881+IF($F4882=1,1,0)</f>
        <v>2</v>
      </c>
      <c r="H4882" s="0" t="str">
        <f aca="false">IF($F4882=1,$G4882,"")</f>
        <v/>
      </c>
    </row>
    <row r="4883" customFormat="false" ht="15" hidden="false" customHeight="false" outlineLevel="0" collapsed="false">
      <c r="A4883" s="30" t="n">
        <v>762.65625</v>
      </c>
      <c r="B4883" s="31" t="n">
        <v>9.4152</v>
      </c>
      <c r="C4883" s="32" t="n">
        <f aca="false">IF($A4883="","",IF(設定!$B$21="dB",10^($B4883/20),ABS($B4883)))</f>
        <v>2.95637826004259</v>
      </c>
      <c r="D4883" s="32" t="n">
        <f aca="false">IF($A4883="","",$A4883^2)</f>
        <v>581644.555664063</v>
      </c>
      <c r="E4883" s="32" t="n">
        <f aca="false">IF($A4883="","",IF($C4883&lt;=0,"",1/$C4883^2))</f>
        <v>0.114414218890877</v>
      </c>
      <c r="F4883" s="33" t="n">
        <f aca="false">IF(OR(ROW()-設定!$B$30&lt;2,ROW()+設定!$B$30&gt;13701,N($A4883)&lt;=0,N(INDEX($A$2:$A$13701,MIN(13700,MAX(1,ROW()-1+設定!$B$30))))&lt;=0,$A4883&lt;設定!$B$28,$A4883&gt;設定!$B$29),0,IF(AND($C4883&gt;=MAX(INDEX($C$1:$C$13701,MAX(1,ROW()-設定!$B$24)):INDEX($C$1:$C$13701,MAX(1,ROW()-1))),$C4883&gt;MAX(INDEX($C$1:$C$13701,MIN(13701,ROW()+1)):INDEX($C$1:$C$13701,MIN(13701,ROW()+設定!$B$24))),$C4883&gt;=設定!$B$32,$C4883&gt;=MAX(MIN(INDEX($C$1:$C$13701,MAX(1,ROW()-設定!$B$26)):INDEX($C$1:$C$13701,MAX(1,ROW()-1))),MIN(INDEX($C$1:$C$13701,MIN(13701,ROW()+1)):INDEX($C$1:$C$13701,MIN(13701,ROW()+設定!$B$26))))*10^(設定!$B$27/20)),1,0))</f>
        <v>0</v>
      </c>
      <c r="G4883" s="33" t="n">
        <f aca="false">$G4882+IF($F4883=1,1,0)</f>
        <v>2</v>
      </c>
      <c r="H4883" s="0" t="str">
        <f aca="false">IF($F4883=1,$G4883,"")</f>
        <v/>
      </c>
    </row>
    <row r="4884" customFormat="false" ht="15" hidden="false" customHeight="false" outlineLevel="0" collapsed="false">
      <c r="A4884" s="30" t="n">
        <v>762.8125</v>
      </c>
      <c r="B4884" s="31" t="n">
        <v>9.7709</v>
      </c>
      <c r="C4884" s="32" t="n">
        <f aca="false">IF($A4884="","",IF(設定!$B$21="dB",10^($B4884/20),ABS($B4884)))</f>
        <v>3.0799594590624</v>
      </c>
      <c r="D4884" s="32" t="n">
        <f aca="false">IF($A4884="","",$A4884^2)</f>
        <v>581882.91015625</v>
      </c>
      <c r="E4884" s="32" t="n">
        <f aca="false">IF($A4884="","",IF($C4884&lt;=0,"",1/$C4884^2))</f>
        <v>0.105416841563073</v>
      </c>
      <c r="F4884" s="33" t="n">
        <f aca="false">IF(OR(ROW()-設定!$B$30&lt;2,ROW()+設定!$B$30&gt;13701,N($A4884)&lt;=0,N(INDEX($A$2:$A$13701,MIN(13700,MAX(1,ROW()-1+設定!$B$30))))&lt;=0,$A4884&lt;設定!$B$28,$A4884&gt;設定!$B$29),0,IF(AND($C4884&gt;=MAX(INDEX($C$1:$C$13701,MAX(1,ROW()-設定!$B$24)):INDEX($C$1:$C$13701,MAX(1,ROW()-1))),$C4884&gt;MAX(INDEX($C$1:$C$13701,MIN(13701,ROW()+1)):INDEX($C$1:$C$13701,MIN(13701,ROW()+設定!$B$24))),$C4884&gt;=設定!$B$32,$C4884&gt;=MAX(MIN(INDEX($C$1:$C$13701,MAX(1,ROW()-設定!$B$26)):INDEX($C$1:$C$13701,MAX(1,ROW()-1))),MIN(INDEX($C$1:$C$13701,MIN(13701,ROW()+1)):INDEX($C$1:$C$13701,MIN(13701,ROW()+設定!$B$26))))*10^(設定!$B$27/20)),1,0))</f>
        <v>0</v>
      </c>
      <c r="G4884" s="33" t="n">
        <f aca="false">$G4883+IF($F4884=1,1,0)</f>
        <v>2</v>
      </c>
      <c r="H4884" s="0" t="str">
        <f aca="false">IF($F4884=1,$G4884,"")</f>
        <v/>
      </c>
    </row>
    <row r="4885" customFormat="false" ht="15" hidden="false" customHeight="false" outlineLevel="0" collapsed="false">
      <c r="A4885" s="30" t="n">
        <v>762.96875</v>
      </c>
      <c r="B4885" s="31" t="n">
        <v>9.4612</v>
      </c>
      <c r="C4885" s="32" t="n">
        <f aca="false">IF($A4885="","",IF(設定!$B$21="dB",10^($B4885/20),ABS($B4885)))</f>
        <v>2.97207661093354</v>
      </c>
      <c r="D4885" s="32" t="n">
        <f aca="false">IF($A4885="","",$A4885^2)</f>
        <v>582121.313476563</v>
      </c>
      <c r="E4885" s="32" t="n">
        <f aca="false">IF($A4885="","",IF($C4885&lt;=0,"",1/$C4885^2))</f>
        <v>0.113208751267597</v>
      </c>
      <c r="F4885" s="33" t="n">
        <f aca="false">IF(OR(ROW()-設定!$B$30&lt;2,ROW()+設定!$B$30&gt;13701,N($A4885)&lt;=0,N(INDEX($A$2:$A$13701,MIN(13700,MAX(1,ROW()-1+設定!$B$30))))&lt;=0,$A4885&lt;設定!$B$28,$A4885&gt;設定!$B$29),0,IF(AND($C4885&gt;=MAX(INDEX($C$1:$C$13701,MAX(1,ROW()-設定!$B$24)):INDEX($C$1:$C$13701,MAX(1,ROW()-1))),$C4885&gt;MAX(INDEX($C$1:$C$13701,MIN(13701,ROW()+1)):INDEX($C$1:$C$13701,MIN(13701,ROW()+設定!$B$24))),$C4885&gt;=設定!$B$32,$C4885&gt;=MAX(MIN(INDEX($C$1:$C$13701,MAX(1,ROW()-設定!$B$26)):INDEX($C$1:$C$13701,MAX(1,ROW()-1))),MIN(INDEX($C$1:$C$13701,MIN(13701,ROW()+1)):INDEX($C$1:$C$13701,MIN(13701,ROW()+設定!$B$26))))*10^(設定!$B$27/20)),1,0))</f>
        <v>0</v>
      </c>
      <c r="G4885" s="33" t="n">
        <f aca="false">$G4884+IF($F4885=1,1,0)</f>
        <v>2</v>
      </c>
      <c r="H4885" s="0" t="str">
        <f aca="false">IF($F4885=1,$G4885,"")</f>
        <v/>
      </c>
    </row>
    <row r="4886" customFormat="false" ht="15" hidden="false" customHeight="false" outlineLevel="0" collapsed="false">
      <c r="A4886" s="30" t="n">
        <v>763.125</v>
      </c>
      <c r="B4886" s="31" t="n">
        <v>9.4387</v>
      </c>
      <c r="C4886" s="32" t="n">
        <f aca="false">IF($A4886="","",IF(設定!$B$21="dB",10^($B4886/20),ABS($B4886)))</f>
        <v>2.96438768225312</v>
      </c>
      <c r="D4886" s="32" t="n">
        <f aca="false">IF($A4886="","",$A4886^2)</f>
        <v>582359.765625</v>
      </c>
      <c r="E4886" s="32" t="n">
        <f aca="false">IF($A4886="","",IF($C4886&lt;=0,"",1/$C4886^2))</f>
        <v>0.113796786966726</v>
      </c>
      <c r="F4886" s="33" t="n">
        <f aca="false">IF(OR(ROW()-設定!$B$30&lt;2,ROW()+設定!$B$30&gt;13701,N($A4886)&lt;=0,N(INDEX($A$2:$A$13701,MIN(13700,MAX(1,ROW()-1+設定!$B$30))))&lt;=0,$A4886&lt;設定!$B$28,$A4886&gt;設定!$B$29),0,IF(AND($C4886&gt;=MAX(INDEX($C$1:$C$13701,MAX(1,ROW()-設定!$B$24)):INDEX($C$1:$C$13701,MAX(1,ROW()-1))),$C4886&gt;MAX(INDEX($C$1:$C$13701,MIN(13701,ROW()+1)):INDEX($C$1:$C$13701,MIN(13701,ROW()+設定!$B$24))),$C4886&gt;=設定!$B$32,$C4886&gt;=MAX(MIN(INDEX($C$1:$C$13701,MAX(1,ROW()-設定!$B$26)):INDEX($C$1:$C$13701,MAX(1,ROW()-1))),MIN(INDEX($C$1:$C$13701,MIN(13701,ROW()+1)):INDEX($C$1:$C$13701,MIN(13701,ROW()+設定!$B$26))))*10^(設定!$B$27/20)),1,0))</f>
        <v>0</v>
      </c>
      <c r="G4886" s="33" t="n">
        <f aca="false">$G4885+IF($F4886=1,1,0)</f>
        <v>2</v>
      </c>
      <c r="H4886" s="0" t="str">
        <f aca="false">IF($F4886=1,$G4886,"")</f>
        <v/>
      </c>
    </row>
    <row r="4887" customFormat="false" ht="15" hidden="false" customHeight="false" outlineLevel="0" collapsed="false">
      <c r="A4887" s="30" t="n">
        <v>763.28125</v>
      </c>
      <c r="B4887" s="31" t="n">
        <v>9.6326</v>
      </c>
      <c r="C4887" s="32" t="n">
        <f aca="false">IF($A4887="","",IF(設定!$B$21="dB",10^($B4887/20),ABS($B4887)))</f>
        <v>3.03130754165869</v>
      </c>
      <c r="D4887" s="32" t="n">
        <f aca="false">IF($A4887="","",$A4887^2)</f>
        <v>582598.266601563</v>
      </c>
      <c r="E4887" s="32" t="n">
        <f aca="false">IF($A4887="","",IF($C4887&lt;=0,"",1/$C4887^2))</f>
        <v>0.108827837634324</v>
      </c>
      <c r="F4887" s="33" t="n">
        <f aca="false">IF(OR(ROW()-設定!$B$30&lt;2,ROW()+設定!$B$30&gt;13701,N($A4887)&lt;=0,N(INDEX($A$2:$A$13701,MIN(13700,MAX(1,ROW()-1+設定!$B$30))))&lt;=0,$A4887&lt;設定!$B$28,$A4887&gt;設定!$B$29),0,IF(AND($C4887&gt;=MAX(INDEX($C$1:$C$13701,MAX(1,ROW()-設定!$B$24)):INDEX($C$1:$C$13701,MAX(1,ROW()-1))),$C4887&gt;MAX(INDEX($C$1:$C$13701,MIN(13701,ROW()+1)):INDEX($C$1:$C$13701,MIN(13701,ROW()+設定!$B$24))),$C4887&gt;=設定!$B$32,$C4887&gt;=MAX(MIN(INDEX($C$1:$C$13701,MAX(1,ROW()-設定!$B$26)):INDEX($C$1:$C$13701,MAX(1,ROW()-1))),MIN(INDEX($C$1:$C$13701,MIN(13701,ROW()+1)):INDEX($C$1:$C$13701,MIN(13701,ROW()+設定!$B$26))))*10^(設定!$B$27/20)),1,0))</f>
        <v>0</v>
      </c>
      <c r="G4887" s="33" t="n">
        <f aca="false">$G4886+IF($F4887=1,1,0)</f>
        <v>2</v>
      </c>
      <c r="H4887" s="0" t="str">
        <f aca="false">IF($F4887=1,$G4887,"")</f>
        <v/>
      </c>
    </row>
    <row r="4888" customFormat="false" ht="15" hidden="false" customHeight="false" outlineLevel="0" collapsed="false">
      <c r="A4888" s="30" t="n">
        <v>763.4375</v>
      </c>
      <c r="B4888" s="31" t="n">
        <v>9.6055</v>
      </c>
      <c r="C4888" s="32" t="n">
        <f aca="false">IF($A4888="","",IF(設定!$B$21="dB",10^($B4888/20),ABS($B4888)))</f>
        <v>3.02186459231234</v>
      </c>
      <c r="D4888" s="32" t="n">
        <f aca="false">IF($A4888="","",$A4888^2)</f>
        <v>582836.81640625</v>
      </c>
      <c r="E4888" s="32" t="n">
        <f aca="false">IF($A4888="","",IF($C4888&lt;=0,"",1/$C4888^2))</f>
        <v>0.109509047115917</v>
      </c>
      <c r="F4888" s="33" t="n">
        <f aca="false">IF(OR(ROW()-設定!$B$30&lt;2,ROW()+設定!$B$30&gt;13701,N($A4888)&lt;=0,N(INDEX($A$2:$A$13701,MIN(13700,MAX(1,ROW()-1+設定!$B$30))))&lt;=0,$A4888&lt;設定!$B$28,$A4888&gt;設定!$B$29),0,IF(AND($C4888&gt;=MAX(INDEX($C$1:$C$13701,MAX(1,ROW()-設定!$B$24)):INDEX($C$1:$C$13701,MAX(1,ROW()-1))),$C4888&gt;MAX(INDEX($C$1:$C$13701,MIN(13701,ROW()+1)):INDEX($C$1:$C$13701,MIN(13701,ROW()+設定!$B$24))),$C4888&gt;=設定!$B$32,$C4888&gt;=MAX(MIN(INDEX($C$1:$C$13701,MAX(1,ROW()-設定!$B$26)):INDEX($C$1:$C$13701,MAX(1,ROW()-1))),MIN(INDEX($C$1:$C$13701,MIN(13701,ROW()+1)):INDEX($C$1:$C$13701,MIN(13701,ROW()+設定!$B$26))))*10^(設定!$B$27/20)),1,0))</f>
        <v>0</v>
      </c>
      <c r="G4888" s="33" t="n">
        <f aca="false">$G4887+IF($F4888=1,1,0)</f>
        <v>2</v>
      </c>
      <c r="H4888" s="0" t="str">
        <f aca="false">IF($F4888=1,$G4888,"")</f>
        <v/>
      </c>
    </row>
    <row r="4889" customFormat="false" ht="15" hidden="false" customHeight="false" outlineLevel="0" collapsed="false">
      <c r="A4889" s="30" t="n">
        <v>763.59375</v>
      </c>
      <c r="B4889" s="31" t="n">
        <v>9.5391</v>
      </c>
      <c r="C4889" s="32" t="n">
        <f aca="false">IF($A4889="","",IF(設定!$B$21="dB",10^($B4889/20),ABS($B4889)))</f>
        <v>2.99885177287627</v>
      </c>
      <c r="D4889" s="32" t="n">
        <f aca="false">IF($A4889="","",$A4889^2)</f>
        <v>583075.415039063</v>
      </c>
      <c r="E4889" s="32" t="n">
        <f aca="false">IF($A4889="","",IF($C4889&lt;=0,"",1/$C4889^2))</f>
        <v>0.111196213827635</v>
      </c>
      <c r="F4889" s="33" t="n">
        <f aca="false">IF(OR(ROW()-設定!$B$30&lt;2,ROW()+設定!$B$30&gt;13701,N($A4889)&lt;=0,N(INDEX($A$2:$A$13701,MIN(13700,MAX(1,ROW()-1+設定!$B$30))))&lt;=0,$A4889&lt;設定!$B$28,$A4889&gt;設定!$B$29),0,IF(AND($C4889&gt;=MAX(INDEX($C$1:$C$13701,MAX(1,ROW()-設定!$B$24)):INDEX($C$1:$C$13701,MAX(1,ROW()-1))),$C4889&gt;MAX(INDEX($C$1:$C$13701,MIN(13701,ROW()+1)):INDEX($C$1:$C$13701,MIN(13701,ROW()+設定!$B$24))),$C4889&gt;=設定!$B$32,$C4889&gt;=MAX(MIN(INDEX($C$1:$C$13701,MAX(1,ROW()-設定!$B$26)):INDEX($C$1:$C$13701,MAX(1,ROW()-1))),MIN(INDEX($C$1:$C$13701,MIN(13701,ROW()+1)):INDEX($C$1:$C$13701,MIN(13701,ROW()+設定!$B$26))))*10^(設定!$B$27/20)),1,0))</f>
        <v>0</v>
      </c>
      <c r="G4889" s="33" t="n">
        <f aca="false">$G4888+IF($F4889=1,1,0)</f>
        <v>2</v>
      </c>
      <c r="H4889" s="0" t="str">
        <f aca="false">IF($F4889=1,$G4889,"")</f>
        <v/>
      </c>
    </row>
    <row r="4890" customFormat="false" ht="15" hidden="false" customHeight="false" outlineLevel="0" collapsed="false">
      <c r="A4890" s="30" t="n">
        <v>763.75</v>
      </c>
      <c r="B4890" s="31" t="n">
        <v>9.5323</v>
      </c>
      <c r="C4890" s="32" t="n">
        <f aca="false">IF($A4890="","",IF(設定!$B$21="dB",10^($B4890/20),ABS($B4890)))</f>
        <v>2.99650495376172</v>
      </c>
      <c r="D4890" s="32" t="n">
        <f aca="false">IF($A4890="","",$A4890^2)</f>
        <v>583314.0625</v>
      </c>
      <c r="E4890" s="32" t="n">
        <f aca="false">IF($A4890="","",IF($C4890&lt;=0,"",1/$C4890^2))</f>
        <v>0.111370456549155</v>
      </c>
      <c r="F4890" s="33" t="n">
        <f aca="false">IF(OR(ROW()-設定!$B$30&lt;2,ROW()+設定!$B$30&gt;13701,N($A4890)&lt;=0,N(INDEX($A$2:$A$13701,MIN(13700,MAX(1,ROW()-1+設定!$B$30))))&lt;=0,$A4890&lt;設定!$B$28,$A4890&gt;設定!$B$29),0,IF(AND($C4890&gt;=MAX(INDEX($C$1:$C$13701,MAX(1,ROW()-設定!$B$24)):INDEX($C$1:$C$13701,MAX(1,ROW()-1))),$C4890&gt;MAX(INDEX($C$1:$C$13701,MIN(13701,ROW()+1)):INDEX($C$1:$C$13701,MIN(13701,ROW()+設定!$B$24))),$C4890&gt;=設定!$B$32,$C4890&gt;=MAX(MIN(INDEX($C$1:$C$13701,MAX(1,ROW()-設定!$B$26)):INDEX($C$1:$C$13701,MAX(1,ROW()-1))),MIN(INDEX($C$1:$C$13701,MIN(13701,ROW()+1)):INDEX($C$1:$C$13701,MIN(13701,ROW()+設定!$B$26))))*10^(設定!$B$27/20)),1,0))</f>
        <v>0</v>
      </c>
      <c r="G4890" s="33" t="n">
        <f aca="false">$G4889+IF($F4890=1,1,0)</f>
        <v>2</v>
      </c>
      <c r="H4890" s="0" t="str">
        <f aca="false">IF($F4890=1,$G4890,"")</f>
        <v/>
      </c>
    </row>
    <row r="4891" customFormat="false" ht="15" hidden="false" customHeight="false" outlineLevel="0" collapsed="false">
      <c r="A4891" s="30" t="n">
        <v>763.90625</v>
      </c>
      <c r="B4891" s="31" t="n">
        <v>9.614</v>
      </c>
      <c r="C4891" s="32" t="n">
        <f aca="false">IF($A4891="","",IF(設定!$B$21="dB",10^($B4891/20),ABS($B4891)))</f>
        <v>3.02482323239124</v>
      </c>
      <c r="D4891" s="32" t="n">
        <f aca="false">IF($A4891="","",$A4891^2)</f>
        <v>583552.758789063</v>
      </c>
      <c r="E4891" s="32" t="n">
        <f aca="false">IF($A4891="","",IF($C4891&lt;=0,"",1/$C4891^2))</f>
        <v>0.109294925908474</v>
      </c>
      <c r="F4891" s="33" t="n">
        <f aca="false">IF(OR(ROW()-設定!$B$30&lt;2,ROW()+設定!$B$30&gt;13701,N($A4891)&lt;=0,N(INDEX($A$2:$A$13701,MIN(13700,MAX(1,ROW()-1+設定!$B$30))))&lt;=0,$A4891&lt;設定!$B$28,$A4891&gt;設定!$B$29),0,IF(AND($C4891&gt;=MAX(INDEX($C$1:$C$13701,MAX(1,ROW()-設定!$B$24)):INDEX($C$1:$C$13701,MAX(1,ROW()-1))),$C4891&gt;MAX(INDEX($C$1:$C$13701,MIN(13701,ROW()+1)):INDEX($C$1:$C$13701,MIN(13701,ROW()+設定!$B$24))),$C4891&gt;=設定!$B$32,$C4891&gt;=MAX(MIN(INDEX($C$1:$C$13701,MAX(1,ROW()-設定!$B$26)):INDEX($C$1:$C$13701,MAX(1,ROW()-1))),MIN(INDEX($C$1:$C$13701,MIN(13701,ROW()+1)):INDEX($C$1:$C$13701,MIN(13701,ROW()+設定!$B$26))))*10^(設定!$B$27/20)),1,0))</f>
        <v>0</v>
      </c>
      <c r="G4891" s="33" t="n">
        <f aca="false">$G4890+IF($F4891=1,1,0)</f>
        <v>2</v>
      </c>
      <c r="H4891" s="0" t="str">
        <f aca="false">IF($F4891=1,$G4891,"")</f>
        <v/>
      </c>
    </row>
    <row r="4892" customFormat="false" ht="15" hidden="false" customHeight="false" outlineLevel="0" collapsed="false">
      <c r="A4892" s="30" t="n">
        <v>764.0625</v>
      </c>
      <c r="B4892" s="31" t="n">
        <v>9.6703</v>
      </c>
      <c r="C4892" s="32" t="n">
        <f aca="false">IF($A4892="","",IF(設定!$B$21="dB",10^($B4892/20),ABS($B4892)))</f>
        <v>3.04449314127448</v>
      </c>
      <c r="D4892" s="32" t="n">
        <f aca="false">IF($A4892="","",$A4892^2)</f>
        <v>583791.50390625</v>
      </c>
      <c r="E4892" s="32" t="n">
        <f aca="false">IF($A4892="","",IF($C4892&lt;=0,"",1/$C4892^2))</f>
        <v>0.107887219380482</v>
      </c>
      <c r="F4892" s="33" t="n">
        <f aca="false">IF(OR(ROW()-設定!$B$30&lt;2,ROW()+設定!$B$30&gt;13701,N($A4892)&lt;=0,N(INDEX($A$2:$A$13701,MIN(13700,MAX(1,ROW()-1+設定!$B$30))))&lt;=0,$A4892&lt;設定!$B$28,$A4892&gt;設定!$B$29),0,IF(AND($C4892&gt;=MAX(INDEX($C$1:$C$13701,MAX(1,ROW()-設定!$B$24)):INDEX($C$1:$C$13701,MAX(1,ROW()-1))),$C4892&gt;MAX(INDEX($C$1:$C$13701,MIN(13701,ROW()+1)):INDEX($C$1:$C$13701,MIN(13701,ROW()+設定!$B$24))),$C4892&gt;=設定!$B$32,$C4892&gt;=MAX(MIN(INDEX($C$1:$C$13701,MAX(1,ROW()-設定!$B$26)):INDEX($C$1:$C$13701,MAX(1,ROW()-1))),MIN(INDEX($C$1:$C$13701,MIN(13701,ROW()+1)):INDEX($C$1:$C$13701,MIN(13701,ROW()+設定!$B$26))))*10^(設定!$B$27/20)),1,0))</f>
        <v>0</v>
      </c>
      <c r="G4892" s="33" t="n">
        <f aca="false">$G4891+IF($F4892=1,1,0)</f>
        <v>2</v>
      </c>
      <c r="H4892" s="0" t="str">
        <f aca="false">IF($F4892=1,$G4892,"")</f>
        <v/>
      </c>
    </row>
    <row r="4893" customFormat="false" ht="15" hidden="false" customHeight="false" outlineLevel="0" collapsed="false">
      <c r="A4893" s="30" t="n">
        <v>764.21875</v>
      </c>
      <c r="B4893" s="31" t="n">
        <v>9.677</v>
      </c>
      <c r="C4893" s="32" t="n">
        <f aca="false">IF($A4893="","",IF(設定!$B$21="dB",10^($B4893/20),ABS($B4893)))</f>
        <v>3.04684246576766</v>
      </c>
      <c r="D4893" s="32" t="n">
        <f aca="false">IF($A4893="","",$A4893^2)</f>
        <v>584030.297851563</v>
      </c>
      <c r="E4893" s="32" t="n">
        <f aca="false">IF($A4893="","",IF($C4893&lt;=0,"",1/$C4893^2))</f>
        <v>0.107720906634409</v>
      </c>
      <c r="F4893" s="33" t="n">
        <f aca="false">IF(OR(ROW()-設定!$B$30&lt;2,ROW()+設定!$B$30&gt;13701,N($A4893)&lt;=0,N(INDEX($A$2:$A$13701,MIN(13700,MAX(1,ROW()-1+設定!$B$30))))&lt;=0,$A4893&lt;設定!$B$28,$A4893&gt;設定!$B$29),0,IF(AND($C4893&gt;=MAX(INDEX($C$1:$C$13701,MAX(1,ROW()-設定!$B$24)):INDEX($C$1:$C$13701,MAX(1,ROW()-1))),$C4893&gt;MAX(INDEX($C$1:$C$13701,MIN(13701,ROW()+1)):INDEX($C$1:$C$13701,MIN(13701,ROW()+設定!$B$24))),$C4893&gt;=設定!$B$32,$C4893&gt;=MAX(MIN(INDEX($C$1:$C$13701,MAX(1,ROW()-設定!$B$26)):INDEX($C$1:$C$13701,MAX(1,ROW()-1))),MIN(INDEX($C$1:$C$13701,MIN(13701,ROW()+1)):INDEX($C$1:$C$13701,MIN(13701,ROW()+設定!$B$26))))*10^(設定!$B$27/20)),1,0))</f>
        <v>0</v>
      </c>
      <c r="G4893" s="33" t="n">
        <f aca="false">$G4892+IF($F4893=1,1,0)</f>
        <v>2</v>
      </c>
      <c r="H4893" s="0" t="str">
        <f aca="false">IF($F4893=1,$G4893,"")</f>
        <v/>
      </c>
    </row>
    <row r="4894" customFormat="false" ht="15" hidden="false" customHeight="false" outlineLevel="0" collapsed="false">
      <c r="A4894" s="30" t="n">
        <v>764.375</v>
      </c>
      <c r="B4894" s="31" t="n">
        <v>9.5799</v>
      </c>
      <c r="C4894" s="32" t="n">
        <f aca="false">IF($A4894="","",IF(設定!$B$21="dB",10^($B4894/20),ABS($B4894)))</f>
        <v>3.01297133587202</v>
      </c>
      <c r="D4894" s="32" t="n">
        <f aca="false">IF($A4894="","",$A4894^2)</f>
        <v>584269.140625</v>
      </c>
      <c r="E4894" s="32" t="n">
        <f aca="false">IF($A4894="","",IF($C4894&lt;=0,"",1/$C4894^2))</f>
        <v>0.110156467371336</v>
      </c>
      <c r="F4894" s="33" t="n">
        <f aca="false">IF(OR(ROW()-設定!$B$30&lt;2,ROW()+設定!$B$30&gt;13701,N($A4894)&lt;=0,N(INDEX($A$2:$A$13701,MIN(13700,MAX(1,ROW()-1+設定!$B$30))))&lt;=0,$A4894&lt;設定!$B$28,$A4894&gt;設定!$B$29),0,IF(AND($C4894&gt;=MAX(INDEX($C$1:$C$13701,MAX(1,ROW()-設定!$B$24)):INDEX($C$1:$C$13701,MAX(1,ROW()-1))),$C4894&gt;MAX(INDEX($C$1:$C$13701,MIN(13701,ROW()+1)):INDEX($C$1:$C$13701,MIN(13701,ROW()+設定!$B$24))),$C4894&gt;=設定!$B$32,$C4894&gt;=MAX(MIN(INDEX($C$1:$C$13701,MAX(1,ROW()-設定!$B$26)):INDEX($C$1:$C$13701,MAX(1,ROW()-1))),MIN(INDEX($C$1:$C$13701,MIN(13701,ROW()+1)):INDEX($C$1:$C$13701,MIN(13701,ROW()+設定!$B$26))))*10^(設定!$B$27/20)),1,0))</f>
        <v>0</v>
      </c>
      <c r="G4894" s="33" t="n">
        <f aca="false">$G4893+IF($F4894=1,1,0)</f>
        <v>2</v>
      </c>
      <c r="H4894" s="0" t="str">
        <f aca="false">IF($F4894=1,$G4894,"")</f>
        <v/>
      </c>
    </row>
    <row r="4895" customFormat="false" ht="15" hidden="false" customHeight="false" outlineLevel="0" collapsed="false">
      <c r="A4895" s="30" t="n">
        <v>764.53125</v>
      </c>
      <c r="B4895" s="31" t="n">
        <v>9.6704</v>
      </c>
      <c r="C4895" s="32" t="n">
        <f aca="false">IF($A4895="","",IF(設定!$B$21="dB",10^($B4895/20),ABS($B4895)))</f>
        <v>3.04452819249886</v>
      </c>
      <c r="D4895" s="32" t="n">
        <f aca="false">IF($A4895="","",$A4895^2)</f>
        <v>584508.032226563</v>
      </c>
      <c r="E4895" s="32" t="n">
        <f aca="false">IF($A4895="","",IF($C4895&lt;=0,"",1/$C4895^2))</f>
        <v>0.107884735214051</v>
      </c>
      <c r="F4895" s="33" t="n">
        <f aca="false">IF(OR(ROW()-設定!$B$30&lt;2,ROW()+設定!$B$30&gt;13701,N($A4895)&lt;=0,N(INDEX($A$2:$A$13701,MIN(13700,MAX(1,ROW()-1+設定!$B$30))))&lt;=0,$A4895&lt;設定!$B$28,$A4895&gt;設定!$B$29),0,IF(AND($C4895&gt;=MAX(INDEX($C$1:$C$13701,MAX(1,ROW()-設定!$B$24)):INDEX($C$1:$C$13701,MAX(1,ROW()-1))),$C4895&gt;MAX(INDEX($C$1:$C$13701,MIN(13701,ROW()+1)):INDEX($C$1:$C$13701,MIN(13701,ROW()+設定!$B$24))),$C4895&gt;=設定!$B$32,$C4895&gt;=MAX(MIN(INDEX($C$1:$C$13701,MAX(1,ROW()-設定!$B$26)):INDEX($C$1:$C$13701,MAX(1,ROW()-1))),MIN(INDEX($C$1:$C$13701,MIN(13701,ROW()+1)):INDEX($C$1:$C$13701,MIN(13701,ROW()+設定!$B$26))))*10^(設定!$B$27/20)),1,0))</f>
        <v>0</v>
      </c>
      <c r="G4895" s="33" t="n">
        <f aca="false">$G4894+IF($F4895=1,1,0)</f>
        <v>2</v>
      </c>
      <c r="H4895" s="0" t="str">
        <f aca="false">IF($F4895=1,$G4895,"")</f>
        <v/>
      </c>
    </row>
    <row r="4896" customFormat="false" ht="15" hidden="false" customHeight="false" outlineLevel="0" collapsed="false">
      <c r="A4896" s="30" t="n">
        <v>764.6875</v>
      </c>
      <c r="B4896" s="31" t="n">
        <v>9.7268</v>
      </c>
      <c r="C4896" s="32" t="n">
        <f aca="false">IF($A4896="","",IF(設定!$B$21="dB",10^($B4896/20),ABS($B4896)))</f>
        <v>3.06436151893502</v>
      </c>
      <c r="D4896" s="32" t="n">
        <f aca="false">IF($A4896="","",$A4896^2)</f>
        <v>584746.97265625</v>
      </c>
      <c r="E4896" s="32" t="n">
        <f aca="false">IF($A4896="","",IF($C4896&lt;=0,"",1/$C4896^2))</f>
        <v>0.106492739671673</v>
      </c>
      <c r="F4896" s="33" t="n">
        <f aca="false">IF(OR(ROW()-設定!$B$30&lt;2,ROW()+設定!$B$30&gt;13701,N($A4896)&lt;=0,N(INDEX($A$2:$A$13701,MIN(13700,MAX(1,ROW()-1+設定!$B$30))))&lt;=0,$A4896&lt;設定!$B$28,$A4896&gt;設定!$B$29),0,IF(AND($C4896&gt;=MAX(INDEX($C$1:$C$13701,MAX(1,ROW()-設定!$B$24)):INDEX($C$1:$C$13701,MAX(1,ROW()-1))),$C4896&gt;MAX(INDEX($C$1:$C$13701,MIN(13701,ROW()+1)):INDEX($C$1:$C$13701,MIN(13701,ROW()+設定!$B$24))),$C4896&gt;=設定!$B$32,$C4896&gt;=MAX(MIN(INDEX($C$1:$C$13701,MAX(1,ROW()-設定!$B$26)):INDEX($C$1:$C$13701,MAX(1,ROW()-1))),MIN(INDEX($C$1:$C$13701,MIN(13701,ROW()+1)):INDEX($C$1:$C$13701,MIN(13701,ROW()+設定!$B$26))))*10^(設定!$B$27/20)),1,0))</f>
        <v>0</v>
      </c>
      <c r="G4896" s="33" t="n">
        <f aca="false">$G4895+IF($F4896=1,1,0)</f>
        <v>2</v>
      </c>
      <c r="H4896" s="0" t="str">
        <f aca="false">IF($F4896=1,$G4896,"")</f>
        <v/>
      </c>
    </row>
    <row r="4897" customFormat="false" ht="15" hidden="false" customHeight="false" outlineLevel="0" collapsed="false">
      <c r="A4897" s="30" t="n">
        <v>764.84375</v>
      </c>
      <c r="B4897" s="31" t="n">
        <v>9.7328</v>
      </c>
      <c r="C4897" s="32" t="n">
        <f aca="false">IF($A4897="","",IF(設定!$B$21="dB",10^($B4897/20),ABS($B4897)))</f>
        <v>3.06647903616127</v>
      </c>
      <c r="D4897" s="32" t="n">
        <f aca="false">IF($A4897="","",$A4897^2)</f>
        <v>584985.961914063</v>
      </c>
      <c r="E4897" s="32" t="n">
        <f aca="false">IF($A4897="","",IF($C4897&lt;=0,"",1/$C4897^2))</f>
        <v>0.106345716098416</v>
      </c>
      <c r="F4897" s="33" t="n">
        <f aca="false">IF(OR(ROW()-設定!$B$30&lt;2,ROW()+設定!$B$30&gt;13701,N($A4897)&lt;=0,N(INDEX($A$2:$A$13701,MIN(13700,MAX(1,ROW()-1+設定!$B$30))))&lt;=0,$A4897&lt;設定!$B$28,$A4897&gt;設定!$B$29),0,IF(AND($C4897&gt;=MAX(INDEX($C$1:$C$13701,MAX(1,ROW()-設定!$B$24)):INDEX($C$1:$C$13701,MAX(1,ROW()-1))),$C4897&gt;MAX(INDEX($C$1:$C$13701,MIN(13701,ROW()+1)):INDEX($C$1:$C$13701,MIN(13701,ROW()+設定!$B$24))),$C4897&gt;=設定!$B$32,$C4897&gt;=MAX(MIN(INDEX($C$1:$C$13701,MAX(1,ROW()-設定!$B$26)):INDEX($C$1:$C$13701,MAX(1,ROW()-1))),MIN(INDEX($C$1:$C$13701,MIN(13701,ROW()+1)):INDEX($C$1:$C$13701,MIN(13701,ROW()+設定!$B$26))))*10^(設定!$B$27/20)),1,0))</f>
        <v>0</v>
      </c>
      <c r="G4897" s="33" t="n">
        <f aca="false">$G4896+IF($F4897=1,1,0)</f>
        <v>2</v>
      </c>
      <c r="H4897" s="0" t="str">
        <f aca="false">IF($F4897=1,$G4897,"")</f>
        <v/>
      </c>
    </row>
    <row r="4898" customFormat="false" ht="15" hidden="false" customHeight="false" outlineLevel="0" collapsed="false">
      <c r="A4898" s="30" t="n">
        <v>765</v>
      </c>
      <c r="B4898" s="31" t="n">
        <v>9.3398</v>
      </c>
      <c r="C4898" s="32" t="n">
        <f aca="false">IF($A4898="","",IF(設定!$B$21="dB",10^($B4898/20),ABS($B4898)))</f>
        <v>2.93082575971632</v>
      </c>
      <c r="D4898" s="32" t="n">
        <f aca="false">IF($A4898="","",$A4898^2)</f>
        <v>585225</v>
      </c>
      <c r="E4898" s="32" t="n">
        <f aca="false">IF($A4898="","",IF($C4898&lt;=0,"",1/$C4898^2))</f>
        <v>0.116417964062976</v>
      </c>
      <c r="F4898" s="33" t="n">
        <f aca="false">IF(OR(ROW()-設定!$B$30&lt;2,ROW()+設定!$B$30&gt;13701,N($A4898)&lt;=0,N(INDEX($A$2:$A$13701,MIN(13700,MAX(1,ROW()-1+設定!$B$30))))&lt;=0,$A4898&lt;設定!$B$28,$A4898&gt;設定!$B$29),0,IF(AND($C4898&gt;=MAX(INDEX($C$1:$C$13701,MAX(1,ROW()-設定!$B$24)):INDEX($C$1:$C$13701,MAX(1,ROW()-1))),$C4898&gt;MAX(INDEX($C$1:$C$13701,MIN(13701,ROW()+1)):INDEX($C$1:$C$13701,MIN(13701,ROW()+設定!$B$24))),$C4898&gt;=設定!$B$32,$C4898&gt;=MAX(MIN(INDEX($C$1:$C$13701,MAX(1,ROW()-設定!$B$26)):INDEX($C$1:$C$13701,MAX(1,ROW()-1))),MIN(INDEX($C$1:$C$13701,MIN(13701,ROW()+1)):INDEX($C$1:$C$13701,MIN(13701,ROW()+設定!$B$26))))*10^(設定!$B$27/20)),1,0))</f>
        <v>0</v>
      </c>
      <c r="G4898" s="33" t="n">
        <f aca="false">$G4897+IF($F4898=1,1,0)</f>
        <v>2</v>
      </c>
      <c r="H4898" s="0" t="str">
        <f aca="false">IF($F4898=1,$G4898,"")</f>
        <v/>
      </c>
    </row>
    <row r="4899" customFormat="false" ht="15" hidden="false" customHeight="false" outlineLevel="0" collapsed="false">
      <c r="A4899" s="30" t="n">
        <v>765.15625</v>
      </c>
      <c r="B4899" s="31" t="n">
        <v>9.588</v>
      </c>
      <c r="C4899" s="32" t="n">
        <f aca="false">IF($A4899="","",IF(設定!$B$21="dB",10^($B4899/20),ABS($B4899)))</f>
        <v>3.0157823836532</v>
      </c>
      <c r="D4899" s="32" t="n">
        <f aca="false">IF($A4899="","",$A4899^2)</f>
        <v>585464.086914063</v>
      </c>
      <c r="E4899" s="32" t="n">
        <f aca="false">IF($A4899="","",IF($C4899&lt;=0,"",1/$C4899^2))</f>
        <v>0.109951206687935</v>
      </c>
      <c r="F4899" s="33" t="n">
        <f aca="false">IF(OR(ROW()-設定!$B$30&lt;2,ROW()+設定!$B$30&gt;13701,N($A4899)&lt;=0,N(INDEX($A$2:$A$13701,MIN(13700,MAX(1,ROW()-1+設定!$B$30))))&lt;=0,$A4899&lt;設定!$B$28,$A4899&gt;設定!$B$29),0,IF(AND($C4899&gt;=MAX(INDEX($C$1:$C$13701,MAX(1,ROW()-設定!$B$24)):INDEX($C$1:$C$13701,MAX(1,ROW()-1))),$C4899&gt;MAX(INDEX($C$1:$C$13701,MIN(13701,ROW()+1)):INDEX($C$1:$C$13701,MIN(13701,ROW()+設定!$B$24))),$C4899&gt;=設定!$B$32,$C4899&gt;=MAX(MIN(INDEX($C$1:$C$13701,MAX(1,ROW()-設定!$B$26)):INDEX($C$1:$C$13701,MAX(1,ROW()-1))),MIN(INDEX($C$1:$C$13701,MIN(13701,ROW()+1)):INDEX($C$1:$C$13701,MIN(13701,ROW()+設定!$B$26))))*10^(設定!$B$27/20)),1,0))</f>
        <v>0</v>
      </c>
      <c r="G4899" s="33" t="n">
        <f aca="false">$G4898+IF($F4899=1,1,0)</f>
        <v>2</v>
      </c>
      <c r="H4899" s="0" t="str">
        <f aca="false">IF($F4899=1,$G4899,"")</f>
        <v/>
      </c>
    </row>
    <row r="4900" customFormat="false" ht="15" hidden="false" customHeight="false" outlineLevel="0" collapsed="false">
      <c r="A4900" s="30" t="n">
        <v>765.3125</v>
      </c>
      <c r="B4900" s="31" t="n">
        <v>9.614</v>
      </c>
      <c r="C4900" s="32" t="n">
        <f aca="false">IF($A4900="","",IF(設定!$B$21="dB",10^($B4900/20),ABS($B4900)))</f>
        <v>3.02482323239124</v>
      </c>
      <c r="D4900" s="32" t="n">
        <f aca="false">IF($A4900="","",$A4900^2)</f>
        <v>585703.22265625</v>
      </c>
      <c r="E4900" s="32" t="n">
        <f aca="false">IF($A4900="","",IF($C4900&lt;=0,"",1/$C4900^2))</f>
        <v>0.109294925908474</v>
      </c>
      <c r="F4900" s="33" t="n">
        <f aca="false">IF(OR(ROW()-設定!$B$30&lt;2,ROW()+設定!$B$30&gt;13701,N($A4900)&lt;=0,N(INDEX($A$2:$A$13701,MIN(13700,MAX(1,ROW()-1+設定!$B$30))))&lt;=0,$A4900&lt;設定!$B$28,$A4900&gt;設定!$B$29),0,IF(AND($C4900&gt;=MAX(INDEX($C$1:$C$13701,MAX(1,ROW()-設定!$B$24)):INDEX($C$1:$C$13701,MAX(1,ROW()-1))),$C4900&gt;MAX(INDEX($C$1:$C$13701,MIN(13701,ROW()+1)):INDEX($C$1:$C$13701,MIN(13701,ROW()+設定!$B$24))),$C4900&gt;=設定!$B$32,$C4900&gt;=MAX(MIN(INDEX($C$1:$C$13701,MAX(1,ROW()-設定!$B$26)):INDEX($C$1:$C$13701,MAX(1,ROW()-1))),MIN(INDEX($C$1:$C$13701,MIN(13701,ROW()+1)):INDEX($C$1:$C$13701,MIN(13701,ROW()+設定!$B$26))))*10^(設定!$B$27/20)),1,0))</f>
        <v>0</v>
      </c>
      <c r="G4900" s="33" t="n">
        <f aca="false">$G4899+IF($F4900=1,1,0)</f>
        <v>2</v>
      </c>
      <c r="H4900" s="0" t="str">
        <f aca="false">IF($F4900=1,$G4900,"")</f>
        <v/>
      </c>
    </row>
    <row r="4901" customFormat="false" ht="15" hidden="false" customHeight="false" outlineLevel="0" collapsed="false">
      <c r="A4901" s="30" t="n">
        <v>765.46875</v>
      </c>
      <c r="B4901" s="31" t="n">
        <v>9.6846</v>
      </c>
      <c r="C4901" s="32" t="n">
        <f aca="false">IF($A4901="","",IF(設定!$B$21="dB",10^($B4901/20),ABS($B4901)))</f>
        <v>3.04950956576629</v>
      </c>
      <c r="D4901" s="32" t="n">
        <f aca="false">IF($A4901="","",$A4901^2)</f>
        <v>585942.407226563</v>
      </c>
      <c r="E4901" s="32" t="n">
        <f aca="false">IF($A4901="","",IF($C4901&lt;=0,"",1/$C4901^2))</f>
        <v>0.107532563698313</v>
      </c>
      <c r="F4901" s="33" t="n">
        <f aca="false">IF(OR(ROW()-設定!$B$30&lt;2,ROW()+設定!$B$30&gt;13701,N($A4901)&lt;=0,N(INDEX($A$2:$A$13701,MIN(13700,MAX(1,ROW()-1+設定!$B$30))))&lt;=0,$A4901&lt;設定!$B$28,$A4901&gt;設定!$B$29),0,IF(AND($C4901&gt;=MAX(INDEX($C$1:$C$13701,MAX(1,ROW()-設定!$B$24)):INDEX($C$1:$C$13701,MAX(1,ROW()-1))),$C4901&gt;MAX(INDEX($C$1:$C$13701,MIN(13701,ROW()+1)):INDEX($C$1:$C$13701,MIN(13701,ROW()+設定!$B$24))),$C4901&gt;=設定!$B$32,$C4901&gt;=MAX(MIN(INDEX($C$1:$C$13701,MAX(1,ROW()-設定!$B$26)):INDEX($C$1:$C$13701,MAX(1,ROW()-1))),MIN(INDEX($C$1:$C$13701,MIN(13701,ROW()+1)):INDEX($C$1:$C$13701,MIN(13701,ROW()+設定!$B$26))))*10^(設定!$B$27/20)),1,0))</f>
        <v>0</v>
      </c>
      <c r="G4901" s="33" t="n">
        <f aca="false">$G4900+IF($F4901=1,1,0)</f>
        <v>2</v>
      </c>
      <c r="H4901" s="0" t="str">
        <f aca="false">IF($F4901=1,$G4901,"")</f>
        <v/>
      </c>
    </row>
    <row r="4902" customFormat="false" ht="15" hidden="false" customHeight="false" outlineLevel="0" collapsed="false">
      <c r="A4902" s="30" t="n">
        <v>765.625</v>
      </c>
      <c r="B4902" s="31" t="n">
        <v>9.7411</v>
      </c>
      <c r="C4902" s="32" t="n">
        <f aca="false">IF($A4902="","",IF(設定!$B$21="dB",10^($B4902/20),ABS($B4902)))</f>
        <v>3.06941068063848</v>
      </c>
      <c r="D4902" s="32" t="n">
        <f aca="false">IF($A4902="","",$A4902^2)</f>
        <v>586181.640625</v>
      </c>
      <c r="E4902" s="32" t="n">
        <f aca="false">IF($A4902="","",IF($C4902&lt;=0,"",1/$C4902^2))</f>
        <v>0.106142668037135</v>
      </c>
      <c r="F4902" s="33" t="n">
        <f aca="false">IF(OR(ROW()-設定!$B$30&lt;2,ROW()+設定!$B$30&gt;13701,N($A4902)&lt;=0,N(INDEX($A$2:$A$13701,MIN(13700,MAX(1,ROW()-1+設定!$B$30))))&lt;=0,$A4902&lt;設定!$B$28,$A4902&gt;設定!$B$29),0,IF(AND($C4902&gt;=MAX(INDEX($C$1:$C$13701,MAX(1,ROW()-設定!$B$24)):INDEX($C$1:$C$13701,MAX(1,ROW()-1))),$C4902&gt;MAX(INDEX($C$1:$C$13701,MIN(13701,ROW()+1)):INDEX($C$1:$C$13701,MIN(13701,ROW()+設定!$B$24))),$C4902&gt;=設定!$B$32,$C4902&gt;=MAX(MIN(INDEX($C$1:$C$13701,MAX(1,ROW()-設定!$B$26)):INDEX($C$1:$C$13701,MAX(1,ROW()-1))),MIN(INDEX($C$1:$C$13701,MIN(13701,ROW()+1)):INDEX($C$1:$C$13701,MIN(13701,ROW()+設定!$B$26))))*10^(設定!$B$27/20)),1,0))</f>
        <v>0</v>
      </c>
      <c r="G4902" s="33" t="n">
        <f aca="false">$G4901+IF($F4902=1,1,0)</f>
        <v>2</v>
      </c>
      <c r="H4902" s="0" t="str">
        <f aca="false">IF($F4902=1,$G4902,"")</f>
        <v/>
      </c>
    </row>
    <row r="4903" customFormat="false" ht="15" hidden="false" customHeight="false" outlineLevel="0" collapsed="false">
      <c r="A4903" s="30" t="n">
        <v>765.78125</v>
      </c>
      <c r="B4903" s="31" t="n">
        <v>9.8312</v>
      </c>
      <c r="C4903" s="32" t="n">
        <f aca="false">IF($A4903="","",IF(設定!$B$21="dB",10^($B4903/20),ABS($B4903)))</f>
        <v>3.10141583536779</v>
      </c>
      <c r="D4903" s="32" t="n">
        <f aca="false">IF($A4903="","",$A4903^2)</f>
        <v>586420.922851563</v>
      </c>
      <c r="E4903" s="32" t="n">
        <f aca="false">IF($A4903="","",IF($C4903&lt;=0,"",1/$C4903^2))</f>
        <v>0.103963286496236</v>
      </c>
      <c r="F4903" s="33" t="n">
        <f aca="false">IF(OR(ROW()-設定!$B$30&lt;2,ROW()+設定!$B$30&gt;13701,N($A4903)&lt;=0,N(INDEX($A$2:$A$13701,MIN(13700,MAX(1,ROW()-1+設定!$B$30))))&lt;=0,$A4903&lt;設定!$B$28,$A4903&gt;設定!$B$29),0,IF(AND($C4903&gt;=MAX(INDEX($C$1:$C$13701,MAX(1,ROW()-設定!$B$24)):INDEX($C$1:$C$13701,MAX(1,ROW()-1))),$C4903&gt;MAX(INDEX($C$1:$C$13701,MIN(13701,ROW()+1)):INDEX($C$1:$C$13701,MIN(13701,ROW()+設定!$B$24))),$C4903&gt;=設定!$B$32,$C4903&gt;=MAX(MIN(INDEX($C$1:$C$13701,MAX(1,ROW()-設定!$B$26)):INDEX($C$1:$C$13701,MAX(1,ROW()-1))),MIN(INDEX($C$1:$C$13701,MIN(13701,ROW()+1)):INDEX($C$1:$C$13701,MIN(13701,ROW()+設定!$B$26))))*10^(設定!$B$27/20)),1,0))</f>
        <v>0</v>
      </c>
      <c r="G4903" s="33" t="n">
        <f aca="false">$G4902+IF($F4903=1,1,0)</f>
        <v>2</v>
      </c>
      <c r="H4903" s="0" t="str">
        <f aca="false">IF($F4903=1,$G4903,"")</f>
        <v/>
      </c>
    </row>
    <row r="4904" customFormat="false" ht="15" hidden="false" customHeight="false" outlineLevel="0" collapsed="false">
      <c r="A4904" s="30" t="n">
        <v>765.9375</v>
      </c>
      <c r="B4904" s="31" t="n">
        <v>9.8137</v>
      </c>
      <c r="C4904" s="32" t="n">
        <f aca="false">IF($A4904="","",IF(設定!$B$21="dB",10^($B4904/20),ABS($B4904)))</f>
        <v>3.09517351124199</v>
      </c>
      <c r="D4904" s="32" t="n">
        <f aca="false">IF($A4904="","",$A4904^2)</f>
        <v>586660.25390625</v>
      </c>
      <c r="E4904" s="32" t="n">
        <f aca="false">IF($A4904="","",IF($C4904&lt;=0,"",1/$C4904^2))</f>
        <v>0.104383054209255</v>
      </c>
      <c r="F4904" s="33" t="n">
        <f aca="false">IF(OR(ROW()-設定!$B$30&lt;2,ROW()+設定!$B$30&gt;13701,N($A4904)&lt;=0,N(INDEX($A$2:$A$13701,MIN(13700,MAX(1,ROW()-1+設定!$B$30))))&lt;=0,$A4904&lt;設定!$B$28,$A4904&gt;設定!$B$29),0,IF(AND($C4904&gt;=MAX(INDEX($C$1:$C$13701,MAX(1,ROW()-設定!$B$24)):INDEX($C$1:$C$13701,MAX(1,ROW()-1))),$C4904&gt;MAX(INDEX($C$1:$C$13701,MIN(13701,ROW()+1)):INDEX($C$1:$C$13701,MIN(13701,ROW()+設定!$B$24))),$C4904&gt;=設定!$B$32,$C4904&gt;=MAX(MIN(INDEX($C$1:$C$13701,MAX(1,ROW()-設定!$B$26)):INDEX($C$1:$C$13701,MAX(1,ROW()-1))),MIN(INDEX($C$1:$C$13701,MIN(13701,ROW()+1)):INDEX($C$1:$C$13701,MIN(13701,ROW()+設定!$B$26))))*10^(設定!$B$27/20)),1,0))</f>
        <v>0</v>
      </c>
      <c r="G4904" s="33" t="n">
        <f aca="false">$G4903+IF($F4904=1,1,0)</f>
        <v>2</v>
      </c>
      <c r="H4904" s="0" t="str">
        <f aca="false">IF($F4904=1,$G4904,"")</f>
        <v/>
      </c>
    </row>
    <row r="4905" customFormat="false" ht="15" hidden="false" customHeight="false" outlineLevel="0" collapsed="false">
      <c r="A4905" s="30" t="n">
        <v>766.09375</v>
      </c>
      <c r="B4905" s="31" t="n">
        <v>9.7504</v>
      </c>
      <c r="C4905" s="32" t="n">
        <f aca="false">IF($A4905="","",IF(設定!$B$21="dB",10^($B4905/20),ABS($B4905)))</f>
        <v>3.07269886502131</v>
      </c>
      <c r="D4905" s="32" t="n">
        <f aca="false">IF($A4905="","",$A4905^2)</f>
        <v>586899.633789063</v>
      </c>
      <c r="E4905" s="32" t="n">
        <f aca="false">IF($A4905="","",IF($C4905&lt;=0,"",1/$C4905^2))</f>
        <v>0.10591561687965</v>
      </c>
      <c r="F4905" s="33" t="n">
        <f aca="false">IF(OR(ROW()-設定!$B$30&lt;2,ROW()+設定!$B$30&gt;13701,N($A4905)&lt;=0,N(INDEX($A$2:$A$13701,MIN(13700,MAX(1,ROW()-1+設定!$B$30))))&lt;=0,$A4905&lt;設定!$B$28,$A4905&gt;設定!$B$29),0,IF(AND($C4905&gt;=MAX(INDEX($C$1:$C$13701,MAX(1,ROW()-設定!$B$24)):INDEX($C$1:$C$13701,MAX(1,ROW()-1))),$C4905&gt;MAX(INDEX($C$1:$C$13701,MIN(13701,ROW()+1)):INDEX($C$1:$C$13701,MIN(13701,ROW()+設定!$B$24))),$C4905&gt;=設定!$B$32,$C4905&gt;=MAX(MIN(INDEX($C$1:$C$13701,MAX(1,ROW()-設定!$B$26)):INDEX($C$1:$C$13701,MAX(1,ROW()-1))),MIN(INDEX($C$1:$C$13701,MIN(13701,ROW()+1)):INDEX($C$1:$C$13701,MIN(13701,ROW()+設定!$B$26))))*10^(設定!$B$27/20)),1,0))</f>
        <v>0</v>
      </c>
      <c r="G4905" s="33" t="n">
        <f aca="false">$G4904+IF($F4905=1,1,0)</f>
        <v>2</v>
      </c>
      <c r="H4905" s="0" t="str">
        <f aca="false">IF($F4905=1,$G4905,"")</f>
        <v/>
      </c>
    </row>
    <row r="4906" customFormat="false" ht="15" hidden="false" customHeight="false" outlineLevel="0" collapsed="false">
      <c r="A4906" s="30" t="n">
        <v>766.25</v>
      </c>
      <c r="B4906" s="31" t="n">
        <v>9.7796</v>
      </c>
      <c r="C4906" s="32" t="n">
        <f aca="false">IF($A4906="","",IF(設定!$B$21="dB",10^($B4906/20),ABS($B4906)))</f>
        <v>3.08304596746639</v>
      </c>
      <c r="D4906" s="32" t="n">
        <f aca="false">IF($A4906="","",$A4906^2)</f>
        <v>587139.0625</v>
      </c>
      <c r="E4906" s="32" t="n">
        <f aca="false">IF($A4906="","",IF($C4906&lt;=0,"",1/$C4906^2))</f>
        <v>0.105205876755444</v>
      </c>
      <c r="F4906" s="33" t="n">
        <f aca="false">IF(OR(ROW()-設定!$B$30&lt;2,ROW()+設定!$B$30&gt;13701,N($A4906)&lt;=0,N(INDEX($A$2:$A$13701,MIN(13700,MAX(1,ROW()-1+設定!$B$30))))&lt;=0,$A4906&lt;設定!$B$28,$A4906&gt;設定!$B$29),0,IF(AND($C4906&gt;=MAX(INDEX($C$1:$C$13701,MAX(1,ROW()-設定!$B$24)):INDEX($C$1:$C$13701,MAX(1,ROW()-1))),$C4906&gt;MAX(INDEX($C$1:$C$13701,MIN(13701,ROW()+1)):INDEX($C$1:$C$13701,MIN(13701,ROW()+設定!$B$24))),$C4906&gt;=設定!$B$32,$C4906&gt;=MAX(MIN(INDEX($C$1:$C$13701,MAX(1,ROW()-設定!$B$26)):INDEX($C$1:$C$13701,MAX(1,ROW()-1))),MIN(INDEX($C$1:$C$13701,MIN(13701,ROW()+1)):INDEX($C$1:$C$13701,MIN(13701,ROW()+設定!$B$26))))*10^(設定!$B$27/20)),1,0))</f>
        <v>0</v>
      </c>
      <c r="G4906" s="33" t="n">
        <f aca="false">$G4905+IF($F4906=1,1,0)</f>
        <v>2</v>
      </c>
      <c r="H4906" s="0" t="str">
        <f aca="false">IF($F4906=1,$G4906,"")</f>
        <v/>
      </c>
    </row>
    <row r="4907" customFormat="false" ht="15" hidden="false" customHeight="false" outlineLevel="0" collapsed="false">
      <c r="A4907" s="30" t="n">
        <v>766.40625</v>
      </c>
      <c r="B4907" s="31" t="n">
        <v>9.972</v>
      </c>
      <c r="C4907" s="32" t="n">
        <f aca="false">IF($A4907="","",IF(設定!$B$21="dB",10^($B4907/20),ABS($B4907)))</f>
        <v>3.15210009451928</v>
      </c>
      <c r="D4907" s="32" t="n">
        <f aca="false">IF($A4907="","",$A4907^2)</f>
        <v>587378.540039063</v>
      </c>
      <c r="E4907" s="32" t="n">
        <f aca="false">IF($A4907="","",IF($C4907&lt;=0,"",1/$C4907^2))</f>
        <v>0.100646806643833</v>
      </c>
      <c r="F4907" s="33" t="n">
        <f aca="false">IF(OR(ROW()-設定!$B$30&lt;2,ROW()+設定!$B$30&gt;13701,N($A4907)&lt;=0,N(INDEX($A$2:$A$13701,MIN(13700,MAX(1,ROW()-1+設定!$B$30))))&lt;=0,$A4907&lt;設定!$B$28,$A4907&gt;設定!$B$29),0,IF(AND($C4907&gt;=MAX(INDEX($C$1:$C$13701,MAX(1,ROW()-設定!$B$24)):INDEX($C$1:$C$13701,MAX(1,ROW()-1))),$C4907&gt;MAX(INDEX($C$1:$C$13701,MIN(13701,ROW()+1)):INDEX($C$1:$C$13701,MIN(13701,ROW()+設定!$B$24))),$C4907&gt;=設定!$B$32,$C4907&gt;=MAX(MIN(INDEX($C$1:$C$13701,MAX(1,ROW()-設定!$B$26)):INDEX($C$1:$C$13701,MAX(1,ROW()-1))),MIN(INDEX($C$1:$C$13701,MIN(13701,ROW()+1)):INDEX($C$1:$C$13701,MIN(13701,ROW()+設定!$B$26))))*10^(設定!$B$27/20)),1,0))</f>
        <v>0</v>
      </c>
      <c r="G4907" s="33" t="n">
        <f aca="false">$G4906+IF($F4907=1,1,0)</f>
        <v>2</v>
      </c>
      <c r="H4907" s="0" t="str">
        <f aca="false">IF($F4907=1,$G4907,"")</f>
        <v/>
      </c>
    </row>
    <row r="4908" customFormat="false" ht="15" hidden="false" customHeight="false" outlineLevel="0" collapsed="false">
      <c r="A4908" s="30" t="n">
        <v>766.5625</v>
      </c>
      <c r="B4908" s="31" t="n">
        <v>9.7406</v>
      </c>
      <c r="C4908" s="32" t="n">
        <f aca="false">IF($A4908="","",IF(設定!$B$21="dB",10^($B4908/20),ABS($B4908)))</f>
        <v>3.06923399624198</v>
      </c>
      <c r="D4908" s="32" t="n">
        <f aca="false">IF($A4908="","",$A4908^2)</f>
        <v>587618.06640625</v>
      </c>
      <c r="E4908" s="32" t="n">
        <f aca="false">IF($A4908="","",IF($C4908&lt;=0,"",1/$C4908^2))</f>
        <v>0.106154888866866</v>
      </c>
      <c r="F4908" s="33" t="n">
        <f aca="false">IF(OR(ROW()-設定!$B$30&lt;2,ROW()+設定!$B$30&gt;13701,N($A4908)&lt;=0,N(INDEX($A$2:$A$13701,MIN(13700,MAX(1,ROW()-1+設定!$B$30))))&lt;=0,$A4908&lt;設定!$B$28,$A4908&gt;設定!$B$29),0,IF(AND($C4908&gt;=MAX(INDEX($C$1:$C$13701,MAX(1,ROW()-設定!$B$24)):INDEX($C$1:$C$13701,MAX(1,ROW()-1))),$C4908&gt;MAX(INDEX($C$1:$C$13701,MIN(13701,ROW()+1)):INDEX($C$1:$C$13701,MIN(13701,ROW()+設定!$B$24))),$C4908&gt;=設定!$B$32,$C4908&gt;=MAX(MIN(INDEX($C$1:$C$13701,MAX(1,ROW()-設定!$B$26)):INDEX($C$1:$C$13701,MAX(1,ROW()-1))),MIN(INDEX($C$1:$C$13701,MIN(13701,ROW()+1)):INDEX($C$1:$C$13701,MIN(13701,ROW()+設定!$B$26))))*10^(設定!$B$27/20)),1,0))</f>
        <v>0</v>
      </c>
      <c r="G4908" s="33" t="n">
        <f aca="false">$G4907+IF($F4908=1,1,0)</f>
        <v>2</v>
      </c>
      <c r="H4908" s="0" t="str">
        <f aca="false">IF($F4908=1,$G4908,"")</f>
        <v/>
      </c>
    </row>
    <row r="4909" customFormat="false" ht="15" hidden="false" customHeight="false" outlineLevel="0" collapsed="false">
      <c r="A4909" s="30" t="n">
        <v>766.71875</v>
      </c>
      <c r="B4909" s="31" t="n">
        <v>9.8497</v>
      </c>
      <c r="C4909" s="32" t="n">
        <f aca="false">IF($A4909="","",IF(設定!$B$21="dB",10^($B4909/20),ABS($B4909)))</f>
        <v>3.10802855338239</v>
      </c>
      <c r="D4909" s="32" t="n">
        <f aca="false">IF($A4909="","",$A4909^2)</f>
        <v>587857.641601563</v>
      </c>
      <c r="E4909" s="32" t="n">
        <f aca="false">IF($A4909="","",IF($C4909&lt;=0,"",1/$C4909^2))</f>
        <v>0.103521367423676</v>
      </c>
      <c r="F4909" s="33" t="n">
        <f aca="false">IF(OR(ROW()-設定!$B$30&lt;2,ROW()+設定!$B$30&gt;13701,N($A4909)&lt;=0,N(INDEX($A$2:$A$13701,MIN(13700,MAX(1,ROW()-1+設定!$B$30))))&lt;=0,$A4909&lt;設定!$B$28,$A4909&gt;設定!$B$29),0,IF(AND($C4909&gt;=MAX(INDEX($C$1:$C$13701,MAX(1,ROW()-設定!$B$24)):INDEX($C$1:$C$13701,MAX(1,ROW()-1))),$C4909&gt;MAX(INDEX($C$1:$C$13701,MIN(13701,ROW()+1)):INDEX($C$1:$C$13701,MIN(13701,ROW()+設定!$B$24))),$C4909&gt;=設定!$B$32,$C4909&gt;=MAX(MIN(INDEX($C$1:$C$13701,MAX(1,ROW()-設定!$B$26)):INDEX($C$1:$C$13701,MAX(1,ROW()-1))),MIN(INDEX($C$1:$C$13701,MIN(13701,ROW()+1)):INDEX($C$1:$C$13701,MIN(13701,ROW()+設定!$B$26))))*10^(設定!$B$27/20)),1,0))</f>
        <v>0</v>
      </c>
      <c r="G4909" s="33" t="n">
        <f aca="false">$G4908+IF($F4909=1,1,0)</f>
        <v>2</v>
      </c>
      <c r="H4909" s="0" t="str">
        <f aca="false">IF($F4909=1,$G4909,"")</f>
        <v/>
      </c>
    </row>
    <row r="4910" customFormat="false" ht="15" hidden="false" customHeight="false" outlineLevel="0" collapsed="false">
      <c r="A4910" s="30" t="n">
        <v>766.875</v>
      </c>
      <c r="B4910" s="31" t="n">
        <v>9.9931</v>
      </c>
      <c r="C4910" s="32" t="n">
        <f aca="false">IF($A4910="","",IF(設定!$B$21="dB",10^($B4910/20),ABS($B4910)))</f>
        <v>3.15976657007212</v>
      </c>
      <c r="D4910" s="32" t="n">
        <f aca="false">IF($A4910="","",$A4910^2)</f>
        <v>588097.265625</v>
      </c>
      <c r="E4910" s="32" t="n">
        <f aca="false">IF($A4910="","",IF($C4910&lt;=0,"",1/$C4910^2))</f>
        <v>0.100159004649969</v>
      </c>
      <c r="F4910" s="33" t="n">
        <f aca="false">IF(OR(ROW()-設定!$B$30&lt;2,ROW()+設定!$B$30&gt;13701,N($A4910)&lt;=0,N(INDEX($A$2:$A$13701,MIN(13700,MAX(1,ROW()-1+設定!$B$30))))&lt;=0,$A4910&lt;設定!$B$28,$A4910&gt;設定!$B$29),0,IF(AND($C4910&gt;=MAX(INDEX($C$1:$C$13701,MAX(1,ROW()-設定!$B$24)):INDEX($C$1:$C$13701,MAX(1,ROW()-1))),$C4910&gt;MAX(INDEX($C$1:$C$13701,MIN(13701,ROW()+1)):INDEX($C$1:$C$13701,MIN(13701,ROW()+設定!$B$24))),$C4910&gt;=設定!$B$32,$C4910&gt;=MAX(MIN(INDEX($C$1:$C$13701,MAX(1,ROW()-設定!$B$26)):INDEX($C$1:$C$13701,MAX(1,ROW()-1))),MIN(INDEX($C$1:$C$13701,MIN(13701,ROW()+1)):INDEX($C$1:$C$13701,MIN(13701,ROW()+設定!$B$26))))*10^(設定!$B$27/20)),1,0))</f>
        <v>0</v>
      </c>
      <c r="G4910" s="33" t="n">
        <f aca="false">$G4909+IF($F4910=1,1,0)</f>
        <v>2</v>
      </c>
      <c r="H4910" s="0" t="str">
        <f aca="false">IF($F4910=1,$G4910,"")</f>
        <v/>
      </c>
    </row>
    <row r="4911" customFormat="false" ht="15" hidden="false" customHeight="false" outlineLevel="0" collapsed="false">
      <c r="A4911" s="30" t="n">
        <v>767.03125</v>
      </c>
      <c r="B4911" s="31" t="n">
        <v>9.8806</v>
      </c>
      <c r="C4911" s="32" t="n">
        <f aca="false">IF($A4911="","",IF(設定!$B$21="dB",10^($B4911/20),ABS($B4911)))</f>
        <v>3.11910503679521</v>
      </c>
      <c r="D4911" s="32" t="n">
        <f aca="false">IF($A4911="","",$A4911^2)</f>
        <v>588336.938476563</v>
      </c>
      <c r="E4911" s="32" t="n">
        <f aca="false">IF($A4911="","",IF($C4911&lt;=0,"",1/$C4911^2))</f>
        <v>0.10278742822366</v>
      </c>
      <c r="F4911" s="33" t="n">
        <f aca="false">IF(OR(ROW()-設定!$B$30&lt;2,ROW()+設定!$B$30&gt;13701,N($A4911)&lt;=0,N(INDEX($A$2:$A$13701,MIN(13700,MAX(1,ROW()-1+設定!$B$30))))&lt;=0,$A4911&lt;設定!$B$28,$A4911&gt;設定!$B$29),0,IF(AND($C4911&gt;=MAX(INDEX($C$1:$C$13701,MAX(1,ROW()-設定!$B$24)):INDEX($C$1:$C$13701,MAX(1,ROW()-1))),$C4911&gt;MAX(INDEX($C$1:$C$13701,MIN(13701,ROW()+1)):INDEX($C$1:$C$13701,MIN(13701,ROW()+設定!$B$24))),$C4911&gt;=設定!$B$32,$C4911&gt;=MAX(MIN(INDEX($C$1:$C$13701,MAX(1,ROW()-設定!$B$26)):INDEX($C$1:$C$13701,MAX(1,ROW()-1))),MIN(INDEX($C$1:$C$13701,MIN(13701,ROW()+1)):INDEX($C$1:$C$13701,MIN(13701,ROW()+設定!$B$26))))*10^(設定!$B$27/20)),1,0))</f>
        <v>0</v>
      </c>
      <c r="G4911" s="33" t="n">
        <f aca="false">$G4910+IF($F4911=1,1,0)</f>
        <v>2</v>
      </c>
      <c r="H4911" s="0" t="str">
        <f aca="false">IF($F4911=1,$G4911,"")</f>
        <v/>
      </c>
    </row>
    <row r="4912" customFormat="false" ht="15" hidden="false" customHeight="false" outlineLevel="0" collapsed="false">
      <c r="A4912" s="30" t="n">
        <v>767.1875</v>
      </c>
      <c r="B4912" s="31" t="n">
        <v>9.6425</v>
      </c>
      <c r="C4912" s="32" t="n">
        <f aca="false">IF($A4912="","",IF(設定!$B$21="dB",10^($B4912/20),ABS($B4912)))</f>
        <v>3.03476453395019</v>
      </c>
      <c r="D4912" s="32" t="n">
        <f aca="false">IF($A4912="","",$A4912^2)</f>
        <v>588576.66015625</v>
      </c>
      <c r="E4912" s="32" t="n">
        <f aca="false">IF($A4912="","",IF($C4912&lt;=0,"",1/$C4912^2))</f>
        <v>0.108580040672482</v>
      </c>
      <c r="F4912" s="33" t="n">
        <f aca="false">IF(OR(ROW()-設定!$B$30&lt;2,ROW()+設定!$B$30&gt;13701,N($A4912)&lt;=0,N(INDEX($A$2:$A$13701,MIN(13700,MAX(1,ROW()-1+設定!$B$30))))&lt;=0,$A4912&lt;設定!$B$28,$A4912&gt;設定!$B$29),0,IF(AND($C4912&gt;=MAX(INDEX($C$1:$C$13701,MAX(1,ROW()-設定!$B$24)):INDEX($C$1:$C$13701,MAX(1,ROW()-1))),$C4912&gt;MAX(INDEX($C$1:$C$13701,MIN(13701,ROW()+1)):INDEX($C$1:$C$13701,MIN(13701,ROW()+設定!$B$24))),$C4912&gt;=設定!$B$32,$C4912&gt;=MAX(MIN(INDEX($C$1:$C$13701,MAX(1,ROW()-設定!$B$26)):INDEX($C$1:$C$13701,MAX(1,ROW()-1))),MIN(INDEX($C$1:$C$13701,MIN(13701,ROW()+1)):INDEX($C$1:$C$13701,MIN(13701,ROW()+設定!$B$26))))*10^(設定!$B$27/20)),1,0))</f>
        <v>0</v>
      </c>
      <c r="G4912" s="33" t="n">
        <f aca="false">$G4911+IF($F4912=1,1,0)</f>
        <v>2</v>
      </c>
      <c r="H4912" s="0" t="str">
        <f aca="false">IF($F4912=1,$G4912,"")</f>
        <v/>
      </c>
    </row>
    <row r="4913" customFormat="false" ht="15" hidden="false" customHeight="false" outlineLevel="0" collapsed="false">
      <c r="A4913" s="30" t="n">
        <v>767.34375</v>
      </c>
      <c r="B4913" s="31" t="n">
        <v>9.9108</v>
      </c>
      <c r="C4913" s="32" t="n">
        <f aca="false">IF($A4913="","",IF(設定!$B$21="dB",10^($B4913/20),ABS($B4913)))</f>
        <v>3.12996873906266</v>
      </c>
      <c r="D4913" s="32" t="n">
        <f aca="false">IF($A4913="","",$A4913^2)</f>
        <v>588816.430664063</v>
      </c>
      <c r="E4913" s="32" t="n">
        <f aca="false">IF($A4913="","",IF($C4913&lt;=0,"",1/$C4913^2))</f>
        <v>0.102075143702507</v>
      </c>
      <c r="F4913" s="33" t="n">
        <f aca="false">IF(OR(ROW()-設定!$B$30&lt;2,ROW()+設定!$B$30&gt;13701,N($A4913)&lt;=0,N(INDEX($A$2:$A$13701,MIN(13700,MAX(1,ROW()-1+設定!$B$30))))&lt;=0,$A4913&lt;設定!$B$28,$A4913&gt;設定!$B$29),0,IF(AND($C4913&gt;=MAX(INDEX($C$1:$C$13701,MAX(1,ROW()-設定!$B$24)):INDEX($C$1:$C$13701,MAX(1,ROW()-1))),$C4913&gt;MAX(INDEX($C$1:$C$13701,MIN(13701,ROW()+1)):INDEX($C$1:$C$13701,MIN(13701,ROW()+設定!$B$24))),$C4913&gt;=設定!$B$32,$C4913&gt;=MAX(MIN(INDEX($C$1:$C$13701,MAX(1,ROW()-設定!$B$26)):INDEX($C$1:$C$13701,MAX(1,ROW()-1))),MIN(INDEX($C$1:$C$13701,MIN(13701,ROW()+1)):INDEX($C$1:$C$13701,MIN(13701,ROW()+設定!$B$26))))*10^(設定!$B$27/20)),1,0))</f>
        <v>0</v>
      </c>
      <c r="G4913" s="33" t="n">
        <f aca="false">$G4912+IF($F4913=1,1,0)</f>
        <v>2</v>
      </c>
      <c r="H4913" s="0" t="str">
        <f aca="false">IF($F4913=1,$G4913,"")</f>
        <v/>
      </c>
    </row>
    <row r="4914" customFormat="false" ht="15" hidden="false" customHeight="false" outlineLevel="0" collapsed="false">
      <c r="A4914" s="30" t="n">
        <v>767.5</v>
      </c>
      <c r="B4914" s="31" t="n">
        <v>9.8451</v>
      </c>
      <c r="C4914" s="32" t="n">
        <f aca="false">IF($A4914="","",IF(設定!$B$21="dB",10^($B4914/20),ABS($B4914)))</f>
        <v>3.10638299411089</v>
      </c>
      <c r="D4914" s="32" t="n">
        <f aca="false">IF($A4914="","",$A4914^2)</f>
        <v>589056.25</v>
      </c>
      <c r="E4914" s="32" t="n">
        <f aca="false">IF($A4914="","",IF($C4914&lt;=0,"",1/$C4914^2))</f>
        <v>0.103631074221965</v>
      </c>
      <c r="F4914" s="33" t="n">
        <f aca="false">IF(OR(ROW()-設定!$B$30&lt;2,ROW()+設定!$B$30&gt;13701,N($A4914)&lt;=0,N(INDEX($A$2:$A$13701,MIN(13700,MAX(1,ROW()-1+設定!$B$30))))&lt;=0,$A4914&lt;設定!$B$28,$A4914&gt;設定!$B$29),0,IF(AND($C4914&gt;=MAX(INDEX($C$1:$C$13701,MAX(1,ROW()-設定!$B$24)):INDEX($C$1:$C$13701,MAX(1,ROW()-1))),$C4914&gt;MAX(INDEX($C$1:$C$13701,MIN(13701,ROW()+1)):INDEX($C$1:$C$13701,MIN(13701,ROW()+設定!$B$24))),$C4914&gt;=設定!$B$32,$C4914&gt;=MAX(MIN(INDEX($C$1:$C$13701,MAX(1,ROW()-設定!$B$26)):INDEX($C$1:$C$13701,MAX(1,ROW()-1))),MIN(INDEX($C$1:$C$13701,MIN(13701,ROW()+1)):INDEX($C$1:$C$13701,MIN(13701,ROW()+設定!$B$26))))*10^(設定!$B$27/20)),1,0))</f>
        <v>0</v>
      </c>
      <c r="G4914" s="33" t="n">
        <f aca="false">$G4913+IF($F4914=1,1,0)</f>
        <v>2</v>
      </c>
      <c r="H4914" s="0" t="str">
        <f aca="false">IF($F4914=1,$G4914,"")</f>
        <v/>
      </c>
    </row>
    <row r="4915" customFormat="false" ht="15" hidden="false" customHeight="false" outlineLevel="0" collapsed="false">
      <c r="A4915" s="30" t="n">
        <v>767.65625</v>
      </c>
      <c r="B4915" s="31" t="n">
        <v>9.8876</v>
      </c>
      <c r="C4915" s="32" t="n">
        <f aca="false">IF($A4915="","",IF(設定!$B$21="dB",10^($B4915/20),ABS($B4915)))</f>
        <v>3.12161975163589</v>
      </c>
      <c r="D4915" s="32" t="n">
        <f aca="false">IF($A4915="","",$A4915^2)</f>
        <v>589296.118164063</v>
      </c>
      <c r="E4915" s="32" t="n">
        <f aca="false">IF($A4915="","",IF($C4915&lt;=0,"",1/$C4915^2))</f>
        <v>0.102621887909248</v>
      </c>
      <c r="F4915" s="33" t="n">
        <f aca="false">IF(OR(ROW()-設定!$B$30&lt;2,ROW()+設定!$B$30&gt;13701,N($A4915)&lt;=0,N(INDEX($A$2:$A$13701,MIN(13700,MAX(1,ROW()-1+設定!$B$30))))&lt;=0,$A4915&lt;設定!$B$28,$A4915&gt;設定!$B$29),0,IF(AND($C4915&gt;=MAX(INDEX($C$1:$C$13701,MAX(1,ROW()-設定!$B$24)):INDEX($C$1:$C$13701,MAX(1,ROW()-1))),$C4915&gt;MAX(INDEX($C$1:$C$13701,MIN(13701,ROW()+1)):INDEX($C$1:$C$13701,MIN(13701,ROW()+設定!$B$24))),$C4915&gt;=設定!$B$32,$C4915&gt;=MAX(MIN(INDEX($C$1:$C$13701,MAX(1,ROW()-設定!$B$26)):INDEX($C$1:$C$13701,MAX(1,ROW()-1))),MIN(INDEX($C$1:$C$13701,MIN(13701,ROW()+1)):INDEX($C$1:$C$13701,MIN(13701,ROW()+設定!$B$26))))*10^(設定!$B$27/20)),1,0))</f>
        <v>0</v>
      </c>
      <c r="G4915" s="33" t="n">
        <f aca="false">$G4914+IF($F4915=1,1,0)</f>
        <v>2</v>
      </c>
      <c r="H4915" s="0" t="str">
        <f aca="false">IF($F4915=1,$G4915,"")</f>
        <v/>
      </c>
    </row>
    <row r="4916" customFormat="false" ht="15" hidden="false" customHeight="false" outlineLevel="0" collapsed="false">
      <c r="A4916" s="30" t="n">
        <v>767.8125</v>
      </c>
      <c r="B4916" s="31" t="n">
        <v>10.0212</v>
      </c>
      <c r="C4916" s="32" t="n">
        <f aca="false">IF($A4916="","",IF(設定!$B$21="dB",10^($B4916/20),ABS($B4916)))</f>
        <v>3.17000538522089</v>
      </c>
      <c r="D4916" s="32" t="n">
        <f aca="false">IF($A4916="","",$A4916^2)</f>
        <v>589536.03515625</v>
      </c>
      <c r="E4916" s="32" t="n">
        <f aca="false">IF($A4916="","",IF($C4916&lt;=0,"",1/$C4916^2))</f>
        <v>0.0995130414665244</v>
      </c>
      <c r="F4916" s="33" t="n">
        <f aca="false">IF(OR(ROW()-設定!$B$30&lt;2,ROW()+設定!$B$30&gt;13701,N($A4916)&lt;=0,N(INDEX($A$2:$A$13701,MIN(13700,MAX(1,ROW()-1+設定!$B$30))))&lt;=0,$A4916&lt;設定!$B$28,$A4916&gt;設定!$B$29),0,IF(AND($C4916&gt;=MAX(INDEX($C$1:$C$13701,MAX(1,ROW()-設定!$B$24)):INDEX($C$1:$C$13701,MAX(1,ROW()-1))),$C4916&gt;MAX(INDEX($C$1:$C$13701,MIN(13701,ROW()+1)):INDEX($C$1:$C$13701,MIN(13701,ROW()+設定!$B$24))),$C4916&gt;=設定!$B$32,$C4916&gt;=MAX(MIN(INDEX($C$1:$C$13701,MAX(1,ROW()-設定!$B$26)):INDEX($C$1:$C$13701,MAX(1,ROW()-1))),MIN(INDEX($C$1:$C$13701,MIN(13701,ROW()+1)):INDEX($C$1:$C$13701,MIN(13701,ROW()+設定!$B$26))))*10^(設定!$B$27/20)),1,0))</f>
        <v>0</v>
      </c>
      <c r="G4916" s="33" t="n">
        <f aca="false">$G4915+IF($F4916=1,1,0)</f>
        <v>2</v>
      </c>
      <c r="H4916" s="0" t="str">
        <f aca="false">IF($F4916=1,$G4916,"")</f>
        <v/>
      </c>
    </row>
    <row r="4917" customFormat="false" ht="15" hidden="false" customHeight="false" outlineLevel="0" collapsed="false">
      <c r="A4917" s="30" t="n">
        <v>767.96875</v>
      </c>
      <c r="B4917" s="31" t="n">
        <v>9.9748</v>
      </c>
      <c r="C4917" s="32" t="n">
        <f aca="false">IF($A4917="","",IF(設定!$B$21="dB",10^($B4917/20),ABS($B4917)))</f>
        <v>3.15311637533209</v>
      </c>
      <c r="D4917" s="32" t="n">
        <f aca="false">IF($A4917="","",$A4917^2)</f>
        <v>589776.000976563</v>
      </c>
      <c r="E4917" s="32" t="n">
        <f aca="false">IF($A4917="","",IF($C4917&lt;=0,"",1/$C4917^2))</f>
        <v>0.100581938162949</v>
      </c>
      <c r="F4917" s="33" t="n">
        <f aca="false">IF(OR(ROW()-設定!$B$30&lt;2,ROW()+設定!$B$30&gt;13701,N($A4917)&lt;=0,N(INDEX($A$2:$A$13701,MIN(13700,MAX(1,ROW()-1+設定!$B$30))))&lt;=0,$A4917&lt;設定!$B$28,$A4917&gt;設定!$B$29),0,IF(AND($C4917&gt;=MAX(INDEX($C$1:$C$13701,MAX(1,ROW()-設定!$B$24)):INDEX($C$1:$C$13701,MAX(1,ROW()-1))),$C4917&gt;MAX(INDEX($C$1:$C$13701,MIN(13701,ROW()+1)):INDEX($C$1:$C$13701,MIN(13701,ROW()+設定!$B$24))),$C4917&gt;=設定!$B$32,$C4917&gt;=MAX(MIN(INDEX($C$1:$C$13701,MAX(1,ROW()-設定!$B$26)):INDEX($C$1:$C$13701,MAX(1,ROW()-1))),MIN(INDEX($C$1:$C$13701,MIN(13701,ROW()+1)):INDEX($C$1:$C$13701,MIN(13701,ROW()+設定!$B$26))))*10^(設定!$B$27/20)),1,0))</f>
        <v>0</v>
      </c>
      <c r="G4917" s="33" t="n">
        <f aca="false">$G4916+IF($F4917=1,1,0)</f>
        <v>2</v>
      </c>
      <c r="H4917" s="0" t="str">
        <f aca="false">IF($F4917=1,$G4917,"")</f>
        <v/>
      </c>
    </row>
    <row r="4918" customFormat="false" ht="15" hidden="false" customHeight="false" outlineLevel="0" collapsed="false">
      <c r="A4918" s="30" t="n">
        <v>768.125</v>
      </c>
      <c r="B4918" s="31" t="n">
        <v>9.9124</v>
      </c>
      <c r="C4918" s="32" t="n">
        <f aca="false">IF($A4918="","",IF(設定!$B$21="dB",10^($B4918/20),ABS($B4918)))</f>
        <v>3.13054535371801</v>
      </c>
      <c r="D4918" s="32" t="n">
        <f aca="false">IF($A4918="","",$A4918^2)</f>
        <v>590016.015625</v>
      </c>
      <c r="E4918" s="32" t="n">
        <f aca="false">IF($A4918="","",IF($C4918&lt;=0,"",1/$C4918^2))</f>
        <v>0.102037544756233</v>
      </c>
      <c r="F4918" s="33" t="n">
        <f aca="false">IF(OR(ROW()-設定!$B$30&lt;2,ROW()+設定!$B$30&gt;13701,N($A4918)&lt;=0,N(INDEX($A$2:$A$13701,MIN(13700,MAX(1,ROW()-1+設定!$B$30))))&lt;=0,$A4918&lt;設定!$B$28,$A4918&gt;設定!$B$29),0,IF(AND($C4918&gt;=MAX(INDEX($C$1:$C$13701,MAX(1,ROW()-設定!$B$24)):INDEX($C$1:$C$13701,MAX(1,ROW()-1))),$C4918&gt;MAX(INDEX($C$1:$C$13701,MIN(13701,ROW()+1)):INDEX($C$1:$C$13701,MIN(13701,ROW()+設定!$B$24))),$C4918&gt;=設定!$B$32,$C4918&gt;=MAX(MIN(INDEX($C$1:$C$13701,MAX(1,ROW()-設定!$B$26)):INDEX($C$1:$C$13701,MAX(1,ROW()-1))),MIN(INDEX($C$1:$C$13701,MIN(13701,ROW()+1)):INDEX($C$1:$C$13701,MIN(13701,ROW()+設定!$B$26))))*10^(設定!$B$27/20)),1,0))</f>
        <v>0</v>
      </c>
      <c r="G4918" s="33" t="n">
        <f aca="false">$G4917+IF($F4918=1,1,0)</f>
        <v>2</v>
      </c>
      <c r="H4918" s="0" t="str">
        <f aca="false">IF($F4918=1,$G4918,"")</f>
        <v/>
      </c>
    </row>
    <row r="4919" customFormat="false" ht="15" hidden="false" customHeight="false" outlineLevel="0" collapsed="false">
      <c r="A4919" s="30" t="n">
        <v>768.28125</v>
      </c>
      <c r="B4919" s="31" t="n">
        <v>10.0451</v>
      </c>
      <c r="C4919" s="32" t="n">
        <f aca="false">IF($A4919="","",IF(設定!$B$21="dB",10^($B4919/20),ABS($B4919)))</f>
        <v>3.17873994921378</v>
      </c>
      <c r="D4919" s="32" t="n">
        <f aca="false">IF($A4919="","",$A4919^2)</f>
        <v>590256.079101563</v>
      </c>
      <c r="E4919" s="32" t="n">
        <f aca="false">IF($A4919="","",IF($C4919&lt;=0,"",1/$C4919^2))</f>
        <v>0.0989669075634139</v>
      </c>
      <c r="F4919" s="33" t="n">
        <f aca="false">IF(OR(ROW()-設定!$B$30&lt;2,ROW()+設定!$B$30&gt;13701,N($A4919)&lt;=0,N(INDEX($A$2:$A$13701,MIN(13700,MAX(1,ROW()-1+設定!$B$30))))&lt;=0,$A4919&lt;設定!$B$28,$A4919&gt;設定!$B$29),0,IF(AND($C4919&gt;=MAX(INDEX($C$1:$C$13701,MAX(1,ROW()-設定!$B$24)):INDEX($C$1:$C$13701,MAX(1,ROW()-1))),$C4919&gt;MAX(INDEX($C$1:$C$13701,MIN(13701,ROW()+1)):INDEX($C$1:$C$13701,MIN(13701,ROW()+設定!$B$24))),$C4919&gt;=設定!$B$32,$C4919&gt;=MAX(MIN(INDEX($C$1:$C$13701,MAX(1,ROW()-設定!$B$26)):INDEX($C$1:$C$13701,MAX(1,ROW()-1))),MIN(INDEX($C$1:$C$13701,MIN(13701,ROW()+1)):INDEX($C$1:$C$13701,MIN(13701,ROW()+設定!$B$26))))*10^(設定!$B$27/20)),1,0))</f>
        <v>0</v>
      </c>
      <c r="G4919" s="33" t="n">
        <f aca="false">$G4918+IF($F4919=1,1,0)</f>
        <v>2</v>
      </c>
      <c r="H4919" s="0" t="str">
        <f aca="false">IF($F4919=1,$G4919,"")</f>
        <v/>
      </c>
    </row>
    <row r="4920" customFormat="false" ht="15" hidden="false" customHeight="false" outlineLevel="0" collapsed="false">
      <c r="A4920" s="30" t="n">
        <v>768.4375</v>
      </c>
      <c r="B4920" s="31" t="n">
        <v>10.0111</v>
      </c>
      <c r="C4920" s="32" t="n">
        <f aca="false">IF($A4920="","",IF(設定!$B$21="dB",10^($B4920/20),ABS($B4920)))</f>
        <v>3.16632142789077</v>
      </c>
      <c r="D4920" s="32" t="n">
        <f aca="false">IF($A4920="","",$A4920^2)</f>
        <v>590496.19140625</v>
      </c>
      <c r="E4920" s="32" t="n">
        <f aca="false">IF($A4920="","",IF($C4920&lt;=0,"",1/$C4920^2))</f>
        <v>0.0997447394000195</v>
      </c>
      <c r="F4920" s="33" t="n">
        <f aca="false">IF(OR(ROW()-設定!$B$30&lt;2,ROW()+設定!$B$30&gt;13701,N($A4920)&lt;=0,N(INDEX($A$2:$A$13701,MIN(13700,MAX(1,ROW()-1+設定!$B$30))))&lt;=0,$A4920&lt;設定!$B$28,$A4920&gt;設定!$B$29),0,IF(AND($C4920&gt;=MAX(INDEX($C$1:$C$13701,MAX(1,ROW()-設定!$B$24)):INDEX($C$1:$C$13701,MAX(1,ROW()-1))),$C4920&gt;MAX(INDEX($C$1:$C$13701,MIN(13701,ROW()+1)):INDEX($C$1:$C$13701,MIN(13701,ROW()+設定!$B$24))),$C4920&gt;=設定!$B$32,$C4920&gt;=MAX(MIN(INDEX($C$1:$C$13701,MAX(1,ROW()-設定!$B$26)):INDEX($C$1:$C$13701,MAX(1,ROW()-1))),MIN(INDEX($C$1:$C$13701,MIN(13701,ROW()+1)):INDEX($C$1:$C$13701,MIN(13701,ROW()+設定!$B$26))))*10^(設定!$B$27/20)),1,0))</f>
        <v>0</v>
      </c>
      <c r="G4920" s="33" t="n">
        <f aca="false">$G4919+IF($F4920=1,1,0)</f>
        <v>2</v>
      </c>
      <c r="H4920" s="0" t="str">
        <f aca="false">IF($F4920=1,$G4920,"")</f>
        <v/>
      </c>
    </row>
    <row r="4921" customFormat="false" ht="15" hidden="false" customHeight="false" outlineLevel="0" collapsed="false">
      <c r="A4921" s="30" t="n">
        <v>768.59375</v>
      </c>
      <c r="B4921" s="31" t="n">
        <v>9.9909</v>
      </c>
      <c r="C4921" s="32" t="n">
        <f aca="false">IF($A4921="","",IF(設定!$B$21="dB",10^($B4921/20),ABS($B4921)))</f>
        <v>3.15896635196359</v>
      </c>
      <c r="D4921" s="32" t="n">
        <f aca="false">IF($A4921="","",$A4921^2)</f>
        <v>590736.352539063</v>
      </c>
      <c r="E4921" s="32" t="n">
        <f aca="false">IF($A4921="","",IF($C4921&lt;=0,"",1/$C4921^2))</f>
        <v>0.100209754921962</v>
      </c>
      <c r="F4921" s="33" t="n">
        <f aca="false">IF(OR(ROW()-設定!$B$30&lt;2,ROW()+設定!$B$30&gt;13701,N($A4921)&lt;=0,N(INDEX($A$2:$A$13701,MIN(13700,MAX(1,ROW()-1+設定!$B$30))))&lt;=0,$A4921&lt;設定!$B$28,$A4921&gt;設定!$B$29),0,IF(AND($C4921&gt;=MAX(INDEX($C$1:$C$13701,MAX(1,ROW()-設定!$B$24)):INDEX($C$1:$C$13701,MAX(1,ROW()-1))),$C4921&gt;MAX(INDEX($C$1:$C$13701,MIN(13701,ROW()+1)):INDEX($C$1:$C$13701,MIN(13701,ROW()+設定!$B$24))),$C4921&gt;=設定!$B$32,$C4921&gt;=MAX(MIN(INDEX($C$1:$C$13701,MAX(1,ROW()-設定!$B$26)):INDEX($C$1:$C$13701,MAX(1,ROW()-1))),MIN(INDEX($C$1:$C$13701,MIN(13701,ROW()+1)):INDEX($C$1:$C$13701,MIN(13701,ROW()+設定!$B$26))))*10^(設定!$B$27/20)),1,0))</f>
        <v>0</v>
      </c>
      <c r="G4921" s="33" t="n">
        <f aca="false">$G4920+IF($F4921=1,1,0)</f>
        <v>2</v>
      </c>
      <c r="H4921" s="0" t="str">
        <f aca="false">IF($F4921=1,$G4921,"")</f>
        <v/>
      </c>
    </row>
    <row r="4922" customFormat="false" ht="15" hidden="false" customHeight="false" outlineLevel="0" collapsed="false">
      <c r="A4922" s="30" t="n">
        <v>768.75</v>
      </c>
      <c r="B4922" s="31" t="n">
        <v>10.0253</v>
      </c>
      <c r="C4922" s="32" t="n">
        <f aca="false">IF($A4922="","",IF(設定!$B$21="dB",10^($B4922/20),ABS($B4922)))</f>
        <v>3.17150207589917</v>
      </c>
      <c r="D4922" s="32" t="n">
        <f aca="false">IF($A4922="","",$A4922^2)</f>
        <v>590976.5625</v>
      </c>
      <c r="E4922" s="32" t="n">
        <f aca="false">IF($A4922="","",IF($C4922&lt;=0,"",1/$C4922^2))</f>
        <v>0.0994191395272316</v>
      </c>
      <c r="F4922" s="33" t="n">
        <f aca="false">IF(OR(ROW()-設定!$B$30&lt;2,ROW()+設定!$B$30&gt;13701,N($A4922)&lt;=0,N(INDEX($A$2:$A$13701,MIN(13700,MAX(1,ROW()-1+設定!$B$30))))&lt;=0,$A4922&lt;設定!$B$28,$A4922&gt;設定!$B$29),0,IF(AND($C4922&gt;=MAX(INDEX($C$1:$C$13701,MAX(1,ROW()-設定!$B$24)):INDEX($C$1:$C$13701,MAX(1,ROW()-1))),$C4922&gt;MAX(INDEX($C$1:$C$13701,MIN(13701,ROW()+1)):INDEX($C$1:$C$13701,MIN(13701,ROW()+設定!$B$24))),$C4922&gt;=設定!$B$32,$C4922&gt;=MAX(MIN(INDEX($C$1:$C$13701,MAX(1,ROW()-設定!$B$26)):INDEX($C$1:$C$13701,MAX(1,ROW()-1))),MIN(INDEX($C$1:$C$13701,MIN(13701,ROW()+1)):INDEX($C$1:$C$13701,MIN(13701,ROW()+設定!$B$26))))*10^(設定!$B$27/20)),1,0))</f>
        <v>0</v>
      </c>
      <c r="G4922" s="33" t="n">
        <f aca="false">$G4921+IF($F4922=1,1,0)</f>
        <v>2</v>
      </c>
      <c r="H4922" s="0" t="str">
        <f aca="false">IF($F4922=1,$G4922,"")</f>
        <v/>
      </c>
    </row>
    <row r="4923" customFormat="false" ht="15" hidden="false" customHeight="false" outlineLevel="0" collapsed="false">
      <c r="A4923" s="30" t="n">
        <v>768.90625</v>
      </c>
      <c r="B4923" s="31" t="n">
        <v>10.0326</v>
      </c>
      <c r="C4923" s="32" t="n">
        <f aca="false">IF($A4923="","",IF(設定!$B$21="dB",10^($B4923/20),ABS($B4923)))</f>
        <v>3.1741686647928</v>
      </c>
      <c r="D4923" s="32" t="n">
        <f aca="false">IF($A4923="","",$A4923^2)</f>
        <v>591216.821289063</v>
      </c>
      <c r="E4923" s="32" t="n">
        <f aca="false">IF($A4923="","",IF($C4923&lt;=0,"",1/$C4923^2))</f>
        <v>0.0992521675461683</v>
      </c>
      <c r="F4923" s="33" t="n">
        <f aca="false">IF(OR(ROW()-設定!$B$30&lt;2,ROW()+設定!$B$30&gt;13701,N($A4923)&lt;=0,N(INDEX($A$2:$A$13701,MIN(13700,MAX(1,ROW()-1+設定!$B$30))))&lt;=0,$A4923&lt;設定!$B$28,$A4923&gt;設定!$B$29),0,IF(AND($C4923&gt;=MAX(INDEX($C$1:$C$13701,MAX(1,ROW()-設定!$B$24)):INDEX($C$1:$C$13701,MAX(1,ROW()-1))),$C4923&gt;MAX(INDEX($C$1:$C$13701,MIN(13701,ROW()+1)):INDEX($C$1:$C$13701,MIN(13701,ROW()+設定!$B$24))),$C4923&gt;=設定!$B$32,$C4923&gt;=MAX(MIN(INDEX($C$1:$C$13701,MAX(1,ROW()-設定!$B$26)):INDEX($C$1:$C$13701,MAX(1,ROW()-1))),MIN(INDEX($C$1:$C$13701,MIN(13701,ROW()+1)):INDEX($C$1:$C$13701,MIN(13701,ROW()+設定!$B$26))))*10^(設定!$B$27/20)),1,0))</f>
        <v>0</v>
      </c>
      <c r="G4923" s="33" t="n">
        <f aca="false">$G4922+IF($F4923=1,1,0)</f>
        <v>2</v>
      </c>
      <c r="H4923" s="0" t="str">
        <f aca="false">IF($F4923=1,$G4923,"")</f>
        <v/>
      </c>
    </row>
    <row r="4924" customFormat="false" ht="15" hidden="false" customHeight="false" outlineLevel="0" collapsed="false">
      <c r="A4924" s="30" t="n">
        <v>769.0625</v>
      </c>
      <c r="B4924" s="31" t="n">
        <v>9.9842</v>
      </c>
      <c r="C4924" s="32" t="n">
        <f aca="false">IF($A4924="","",IF(設定!$B$21="dB",10^($B4924/20),ABS($B4924)))</f>
        <v>3.15653057226471</v>
      </c>
      <c r="D4924" s="32" t="n">
        <f aca="false">IF($A4924="","",$A4924^2)</f>
        <v>591457.12890625</v>
      </c>
      <c r="E4924" s="32" t="n">
        <f aca="false">IF($A4924="","",IF($C4924&lt;=0,"",1/$C4924^2))</f>
        <v>0.100364471030886</v>
      </c>
      <c r="F4924" s="33" t="n">
        <f aca="false">IF(OR(ROW()-設定!$B$30&lt;2,ROW()+設定!$B$30&gt;13701,N($A4924)&lt;=0,N(INDEX($A$2:$A$13701,MIN(13700,MAX(1,ROW()-1+設定!$B$30))))&lt;=0,$A4924&lt;設定!$B$28,$A4924&gt;設定!$B$29),0,IF(AND($C4924&gt;=MAX(INDEX($C$1:$C$13701,MAX(1,ROW()-設定!$B$24)):INDEX($C$1:$C$13701,MAX(1,ROW()-1))),$C4924&gt;MAX(INDEX($C$1:$C$13701,MIN(13701,ROW()+1)):INDEX($C$1:$C$13701,MIN(13701,ROW()+設定!$B$24))),$C4924&gt;=設定!$B$32,$C4924&gt;=MAX(MIN(INDEX($C$1:$C$13701,MAX(1,ROW()-設定!$B$26)):INDEX($C$1:$C$13701,MAX(1,ROW()-1))),MIN(INDEX($C$1:$C$13701,MIN(13701,ROW()+1)):INDEX($C$1:$C$13701,MIN(13701,ROW()+設定!$B$26))))*10^(設定!$B$27/20)),1,0))</f>
        <v>0</v>
      </c>
      <c r="G4924" s="33" t="n">
        <f aca="false">$G4923+IF($F4924=1,1,0)</f>
        <v>2</v>
      </c>
      <c r="H4924" s="0" t="str">
        <f aca="false">IF($F4924=1,$G4924,"")</f>
        <v/>
      </c>
    </row>
    <row r="4925" customFormat="false" ht="15" hidden="false" customHeight="false" outlineLevel="0" collapsed="false">
      <c r="A4925" s="30" t="n">
        <v>769.21875</v>
      </c>
      <c r="B4925" s="31" t="n">
        <v>9.9847</v>
      </c>
      <c r="C4925" s="32" t="n">
        <f aca="false">IF($A4925="","",IF(設定!$B$21="dB",10^($B4925/20),ABS($B4925)))</f>
        <v>3.15671228200072</v>
      </c>
      <c r="D4925" s="32" t="n">
        <f aca="false">IF($A4925="","",$A4925^2)</f>
        <v>591697.485351563</v>
      </c>
      <c r="E4925" s="32" t="n">
        <f aca="false">IF($A4925="","",IF($C4925&lt;=0,"",1/$C4925^2))</f>
        <v>0.100352916809271</v>
      </c>
      <c r="F4925" s="33" t="n">
        <f aca="false">IF(OR(ROW()-設定!$B$30&lt;2,ROW()+設定!$B$30&gt;13701,N($A4925)&lt;=0,N(INDEX($A$2:$A$13701,MIN(13700,MAX(1,ROW()-1+設定!$B$30))))&lt;=0,$A4925&lt;設定!$B$28,$A4925&gt;設定!$B$29),0,IF(AND($C4925&gt;=MAX(INDEX($C$1:$C$13701,MAX(1,ROW()-設定!$B$24)):INDEX($C$1:$C$13701,MAX(1,ROW()-1))),$C4925&gt;MAX(INDEX($C$1:$C$13701,MIN(13701,ROW()+1)):INDEX($C$1:$C$13701,MIN(13701,ROW()+設定!$B$24))),$C4925&gt;=設定!$B$32,$C4925&gt;=MAX(MIN(INDEX($C$1:$C$13701,MAX(1,ROW()-設定!$B$26)):INDEX($C$1:$C$13701,MAX(1,ROW()-1))),MIN(INDEX($C$1:$C$13701,MIN(13701,ROW()+1)):INDEX($C$1:$C$13701,MIN(13701,ROW()+設定!$B$26))))*10^(設定!$B$27/20)),1,0))</f>
        <v>0</v>
      </c>
      <c r="G4925" s="33" t="n">
        <f aca="false">$G4924+IF($F4925=1,1,0)</f>
        <v>2</v>
      </c>
      <c r="H4925" s="0" t="str">
        <f aca="false">IF($F4925=1,$G4925,"")</f>
        <v/>
      </c>
    </row>
    <row r="4926" customFormat="false" ht="15" hidden="false" customHeight="false" outlineLevel="0" collapsed="false">
      <c r="A4926" s="30" t="n">
        <v>769.375</v>
      </c>
      <c r="B4926" s="31" t="n">
        <v>10.0492</v>
      </c>
      <c r="C4926" s="32" t="n">
        <f aca="false">IF($A4926="","",IF(設定!$B$21="dB",10^($B4926/20),ABS($B4926)))</f>
        <v>3.18024076384106</v>
      </c>
      <c r="D4926" s="32" t="n">
        <f aca="false">IF($A4926="","",$A4926^2)</f>
        <v>591937.890625</v>
      </c>
      <c r="E4926" s="32" t="n">
        <f aca="false">IF($A4926="","",IF($C4926&lt;=0,"",1/$C4926^2))</f>
        <v>0.0988735209639385</v>
      </c>
      <c r="F4926" s="33" t="n">
        <f aca="false">IF(OR(ROW()-設定!$B$30&lt;2,ROW()+設定!$B$30&gt;13701,N($A4926)&lt;=0,N(INDEX($A$2:$A$13701,MIN(13700,MAX(1,ROW()-1+設定!$B$30))))&lt;=0,$A4926&lt;設定!$B$28,$A4926&gt;設定!$B$29),0,IF(AND($C4926&gt;=MAX(INDEX($C$1:$C$13701,MAX(1,ROW()-設定!$B$24)):INDEX($C$1:$C$13701,MAX(1,ROW()-1))),$C4926&gt;MAX(INDEX($C$1:$C$13701,MIN(13701,ROW()+1)):INDEX($C$1:$C$13701,MIN(13701,ROW()+設定!$B$24))),$C4926&gt;=設定!$B$32,$C4926&gt;=MAX(MIN(INDEX($C$1:$C$13701,MAX(1,ROW()-設定!$B$26)):INDEX($C$1:$C$13701,MAX(1,ROW()-1))),MIN(INDEX($C$1:$C$13701,MIN(13701,ROW()+1)):INDEX($C$1:$C$13701,MIN(13701,ROW()+設定!$B$26))))*10^(設定!$B$27/20)),1,0))</f>
        <v>0</v>
      </c>
      <c r="G4926" s="33" t="n">
        <f aca="false">$G4925+IF($F4926=1,1,0)</f>
        <v>2</v>
      </c>
      <c r="H4926" s="0" t="str">
        <f aca="false">IF($F4926=1,$G4926,"")</f>
        <v/>
      </c>
    </row>
    <row r="4927" customFormat="false" ht="15" hidden="false" customHeight="false" outlineLevel="0" collapsed="false">
      <c r="A4927" s="30" t="n">
        <v>769.53125</v>
      </c>
      <c r="B4927" s="31" t="n">
        <v>9.9603</v>
      </c>
      <c r="C4927" s="32" t="n">
        <f aca="false">IF($A4927="","",IF(設定!$B$21="dB",10^($B4927/20),ABS($B4927)))</f>
        <v>3.14785703535402</v>
      </c>
      <c r="D4927" s="32" t="n">
        <f aca="false">IF($A4927="","",$A4927^2)</f>
        <v>592178.344726563</v>
      </c>
      <c r="E4927" s="32" t="n">
        <f aca="false">IF($A4927="","",IF($C4927&lt;=0,"",1/$C4927^2))</f>
        <v>0.100918317176504</v>
      </c>
      <c r="F4927" s="33" t="n">
        <f aca="false">IF(OR(ROW()-設定!$B$30&lt;2,ROW()+設定!$B$30&gt;13701,N($A4927)&lt;=0,N(INDEX($A$2:$A$13701,MIN(13700,MAX(1,ROW()-1+設定!$B$30))))&lt;=0,$A4927&lt;設定!$B$28,$A4927&gt;設定!$B$29),0,IF(AND($C4927&gt;=MAX(INDEX($C$1:$C$13701,MAX(1,ROW()-設定!$B$24)):INDEX($C$1:$C$13701,MAX(1,ROW()-1))),$C4927&gt;MAX(INDEX($C$1:$C$13701,MIN(13701,ROW()+1)):INDEX($C$1:$C$13701,MIN(13701,ROW()+設定!$B$24))),$C4927&gt;=設定!$B$32,$C4927&gt;=MAX(MIN(INDEX($C$1:$C$13701,MAX(1,ROW()-設定!$B$26)):INDEX($C$1:$C$13701,MAX(1,ROW()-1))),MIN(INDEX($C$1:$C$13701,MIN(13701,ROW()+1)):INDEX($C$1:$C$13701,MIN(13701,ROW()+設定!$B$26))))*10^(設定!$B$27/20)),1,0))</f>
        <v>0</v>
      </c>
      <c r="G4927" s="33" t="n">
        <f aca="false">$G4926+IF($F4927=1,1,0)</f>
        <v>2</v>
      </c>
      <c r="H4927" s="0" t="str">
        <f aca="false">IF($F4927=1,$G4927,"")</f>
        <v/>
      </c>
    </row>
    <row r="4928" customFormat="false" ht="15" hidden="false" customHeight="false" outlineLevel="0" collapsed="false">
      <c r="A4928" s="30" t="n">
        <v>769.6875</v>
      </c>
      <c r="B4928" s="31" t="n">
        <v>9.9407</v>
      </c>
      <c r="C4928" s="32" t="n">
        <f aca="false">IF($A4928="","",IF(設定!$B$21="dB",10^($B4928/20),ABS($B4928)))</f>
        <v>3.14076179917262</v>
      </c>
      <c r="D4928" s="32" t="n">
        <f aca="false">IF($A4928="","",$A4928^2)</f>
        <v>592418.84765625</v>
      </c>
      <c r="E4928" s="32" t="n">
        <f aca="false">IF($A4928="","",IF($C4928&lt;=0,"",1/$C4928^2))</f>
        <v>0.101374797569936</v>
      </c>
      <c r="F4928" s="33" t="n">
        <f aca="false">IF(OR(ROW()-設定!$B$30&lt;2,ROW()+設定!$B$30&gt;13701,N($A4928)&lt;=0,N(INDEX($A$2:$A$13701,MIN(13700,MAX(1,ROW()-1+設定!$B$30))))&lt;=0,$A4928&lt;設定!$B$28,$A4928&gt;設定!$B$29),0,IF(AND($C4928&gt;=MAX(INDEX($C$1:$C$13701,MAX(1,ROW()-設定!$B$24)):INDEX($C$1:$C$13701,MAX(1,ROW()-1))),$C4928&gt;MAX(INDEX($C$1:$C$13701,MIN(13701,ROW()+1)):INDEX($C$1:$C$13701,MIN(13701,ROW()+設定!$B$24))),$C4928&gt;=設定!$B$32,$C4928&gt;=MAX(MIN(INDEX($C$1:$C$13701,MAX(1,ROW()-設定!$B$26)):INDEX($C$1:$C$13701,MAX(1,ROW()-1))),MIN(INDEX($C$1:$C$13701,MIN(13701,ROW()+1)):INDEX($C$1:$C$13701,MIN(13701,ROW()+設定!$B$26))))*10^(設定!$B$27/20)),1,0))</f>
        <v>0</v>
      </c>
      <c r="G4928" s="33" t="n">
        <f aca="false">$G4927+IF($F4928=1,1,0)</f>
        <v>2</v>
      </c>
      <c r="H4928" s="0" t="str">
        <f aca="false">IF($F4928=1,$G4928,"")</f>
        <v/>
      </c>
    </row>
    <row r="4929" customFormat="false" ht="15" hidden="false" customHeight="false" outlineLevel="0" collapsed="false">
      <c r="A4929" s="30" t="n">
        <v>769.84375</v>
      </c>
      <c r="B4929" s="31" t="n">
        <v>10.2206</v>
      </c>
      <c r="C4929" s="32" t="n">
        <f aca="false">IF($A4929="","",IF(設定!$B$21="dB",10^($B4929/20),ABS($B4929)))</f>
        <v>3.24362022710233</v>
      </c>
      <c r="D4929" s="32" t="n">
        <f aca="false">IF($A4929="","",$A4929^2)</f>
        <v>592659.399414063</v>
      </c>
      <c r="E4929" s="32" t="n">
        <f aca="false">IF($A4929="","",IF($C4929&lt;=0,"",1/$C4929^2))</f>
        <v>0.0950473471822249</v>
      </c>
      <c r="F4929" s="33" t="n">
        <f aca="false">IF(OR(ROW()-設定!$B$30&lt;2,ROW()+設定!$B$30&gt;13701,N($A4929)&lt;=0,N(INDEX($A$2:$A$13701,MIN(13700,MAX(1,ROW()-1+設定!$B$30))))&lt;=0,$A4929&lt;設定!$B$28,$A4929&gt;設定!$B$29),0,IF(AND($C4929&gt;=MAX(INDEX($C$1:$C$13701,MAX(1,ROW()-設定!$B$24)):INDEX($C$1:$C$13701,MAX(1,ROW()-1))),$C4929&gt;MAX(INDEX($C$1:$C$13701,MIN(13701,ROW()+1)):INDEX($C$1:$C$13701,MIN(13701,ROW()+設定!$B$24))),$C4929&gt;=設定!$B$32,$C4929&gt;=MAX(MIN(INDEX($C$1:$C$13701,MAX(1,ROW()-設定!$B$26)):INDEX($C$1:$C$13701,MAX(1,ROW()-1))),MIN(INDEX($C$1:$C$13701,MIN(13701,ROW()+1)):INDEX($C$1:$C$13701,MIN(13701,ROW()+設定!$B$26))))*10^(設定!$B$27/20)),1,0))</f>
        <v>0</v>
      </c>
      <c r="G4929" s="33" t="n">
        <f aca="false">$G4928+IF($F4929=1,1,0)</f>
        <v>2</v>
      </c>
      <c r="H4929" s="0" t="str">
        <f aca="false">IF($F4929=1,$G4929,"")</f>
        <v/>
      </c>
    </row>
    <row r="4930" customFormat="false" ht="15" hidden="false" customHeight="false" outlineLevel="0" collapsed="false">
      <c r="A4930" s="30" t="n">
        <v>770</v>
      </c>
      <c r="B4930" s="31" t="n">
        <v>10.0746</v>
      </c>
      <c r="C4930" s="32" t="n">
        <f aca="false">IF($A4930="","",IF(設定!$B$21="dB",10^($B4930/20),ABS($B4930)))</f>
        <v>3.18955429912902</v>
      </c>
      <c r="D4930" s="32" t="n">
        <f aca="false">IF($A4930="","",$A4930^2)</f>
        <v>592900</v>
      </c>
      <c r="E4930" s="32" t="n">
        <f aca="false">IF($A4930="","",IF($C4930&lt;=0,"",1/$C4930^2))</f>
        <v>0.0982969403658707</v>
      </c>
      <c r="F4930" s="33" t="n">
        <f aca="false">IF(OR(ROW()-設定!$B$30&lt;2,ROW()+設定!$B$30&gt;13701,N($A4930)&lt;=0,N(INDEX($A$2:$A$13701,MIN(13700,MAX(1,ROW()-1+設定!$B$30))))&lt;=0,$A4930&lt;設定!$B$28,$A4930&gt;設定!$B$29),0,IF(AND($C4930&gt;=MAX(INDEX($C$1:$C$13701,MAX(1,ROW()-設定!$B$24)):INDEX($C$1:$C$13701,MAX(1,ROW()-1))),$C4930&gt;MAX(INDEX($C$1:$C$13701,MIN(13701,ROW()+1)):INDEX($C$1:$C$13701,MIN(13701,ROW()+設定!$B$24))),$C4930&gt;=設定!$B$32,$C4930&gt;=MAX(MIN(INDEX($C$1:$C$13701,MAX(1,ROW()-設定!$B$26)):INDEX($C$1:$C$13701,MAX(1,ROW()-1))),MIN(INDEX($C$1:$C$13701,MIN(13701,ROW()+1)):INDEX($C$1:$C$13701,MIN(13701,ROW()+設定!$B$26))))*10^(設定!$B$27/20)),1,0))</f>
        <v>0</v>
      </c>
      <c r="G4930" s="33" t="n">
        <f aca="false">$G4929+IF($F4930=1,1,0)</f>
        <v>2</v>
      </c>
      <c r="H4930" s="0" t="str">
        <f aca="false">IF($F4930=1,$G4930,"")</f>
        <v/>
      </c>
    </row>
    <row r="4931" customFormat="false" ht="15" hidden="false" customHeight="false" outlineLevel="0" collapsed="false">
      <c r="A4931" s="30" t="n">
        <v>770.15625</v>
      </c>
      <c r="B4931" s="31" t="n">
        <v>10.1099</v>
      </c>
      <c r="C4931" s="32" t="n">
        <f aca="false">IF($A4931="","",IF(設定!$B$21="dB",10^($B4931/20),ABS($B4931)))</f>
        <v>3.20254322377535</v>
      </c>
      <c r="D4931" s="32" t="n">
        <f aca="false">IF($A4931="","",$A4931^2)</f>
        <v>593140.649414063</v>
      </c>
      <c r="E4931" s="32" t="n">
        <f aca="false">IF($A4931="","",IF($C4931&lt;=0,"",1/$C4931^2))</f>
        <v>0.097501208794191</v>
      </c>
      <c r="F4931" s="33" t="n">
        <f aca="false">IF(OR(ROW()-設定!$B$30&lt;2,ROW()+設定!$B$30&gt;13701,N($A4931)&lt;=0,N(INDEX($A$2:$A$13701,MIN(13700,MAX(1,ROW()-1+設定!$B$30))))&lt;=0,$A4931&lt;設定!$B$28,$A4931&gt;設定!$B$29),0,IF(AND($C4931&gt;=MAX(INDEX($C$1:$C$13701,MAX(1,ROW()-設定!$B$24)):INDEX($C$1:$C$13701,MAX(1,ROW()-1))),$C4931&gt;MAX(INDEX($C$1:$C$13701,MIN(13701,ROW()+1)):INDEX($C$1:$C$13701,MIN(13701,ROW()+設定!$B$24))),$C4931&gt;=設定!$B$32,$C4931&gt;=MAX(MIN(INDEX($C$1:$C$13701,MAX(1,ROW()-設定!$B$26)):INDEX($C$1:$C$13701,MAX(1,ROW()-1))),MIN(INDEX($C$1:$C$13701,MIN(13701,ROW()+1)):INDEX($C$1:$C$13701,MIN(13701,ROW()+設定!$B$26))))*10^(設定!$B$27/20)),1,0))</f>
        <v>0</v>
      </c>
      <c r="G4931" s="33" t="n">
        <f aca="false">$G4930+IF($F4931=1,1,0)</f>
        <v>2</v>
      </c>
      <c r="H4931" s="0" t="str">
        <f aca="false">IF($F4931=1,$G4931,"")</f>
        <v/>
      </c>
    </row>
    <row r="4932" customFormat="false" ht="15" hidden="false" customHeight="false" outlineLevel="0" collapsed="false">
      <c r="A4932" s="30" t="n">
        <v>770.3125</v>
      </c>
      <c r="B4932" s="31" t="n">
        <v>10.1119</v>
      </c>
      <c r="C4932" s="32" t="n">
        <f aca="false">IF($A4932="","",IF(設定!$B$21="dB",10^($B4932/20),ABS($B4932)))</f>
        <v>3.20328072150833</v>
      </c>
      <c r="D4932" s="32" t="n">
        <f aca="false">IF($A4932="","",$A4932^2)</f>
        <v>593381.34765625</v>
      </c>
      <c r="E4932" s="32" t="n">
        <f aca="false">IF($A4932="","",IF($C4932&lt;=0,"",1/$C4932^2))</f>
        <v>0.0974563181654499</v>
      </c>
      <c r="F4932" s="33" t="n">
        <f aca="false">IF(OR(ROW()-設定!$B$30&lt;2,ROW()+設定!$B$30&gt;13701,N($A4932)&lt;=0,N(INDEX($A$2:$A$13701,MIN(13700,MAX(1,ROW()-1+設定!$B$30))))&lt;=0,$A4932&lt;設定!$B$28,$A4932&gt;設定!$B$29),0,IF(AND($C4932&gt;=MAX(INDEX($C$1:$C$13701,MAX(1,ROW()-設定!$B$24)):INDEX($C$1:$C$13701,MAX(1,ROW()-1))),$C4932&gt;MAX(INDEX($C$1:$C$13701,MIN(13701,ROW()+1)):INDEX($C$1:$C$13701,MIN(13701,ROW()+設定!$B$24))),$C4932&gt;=設定!$B$32,$C4932&gt;=MAX(MIN(INDEX($C$1:$C$13701,MAX(1,ROW()-設定!$B$26)):INDEX($C$1:$C$13701,MAX(1,ROW()-1))),MIN(INDEX($C$1:$C$13701,MIN(13701,ROW()+1)):INDEX($C$1:$C$13701,MIN(13701,ROW()+設定!$B$26))))*10^(設定!$B$27/20)),1,0))</f>
        <v>0</v>
      </c>
      <c r="G4932" s="33" t="n">
        <f aca="false">$G4931+IF($F4932=1,1,0)</f>
        <v>2</v>
      </c>
      <c r="H4932" s="0" t="str">
        <f aca="false">IF($F4932=1,$G4932,"")</f>
        <v/>
      </c>
    </row>
    <row r="4933" customFormat="false" ht="15" hidden="false" customHeight="false" outlineLevel="0" collapsed="false">
      <c r="A4933" s="30" t="n">
        <v>770.46875</v>
      </c>
      <c r="B4933" s="31" t="n">
        <v>10.1413</v>
      </c>
      <c r="C4933" s="32" t="n">
        <f aca="false">IF($A4933="","",IF(設定!$B$21="dB",10^($B4933/20),ABS($B4933)))</f>
        <v>3.21414155688121</v>
      </c>
      <c r="D4933" s="32" t="n">
        <f aca="false">IF($A4933="","",$A4933^2)</f>
        <v>593622.094726563</v>
      </c>
      <c r="E4933" s="32" t="n">
        <f aca="false">IF($A4933="","",IF($C4933&lt;=0,"",1/$C4933^2))</f>
        <v>0.0967988059156274</v>
      </c>
      <c r="F4933" s="33" t="n">
        <f aca="false">IF(OR(ROW()-設定!$B$30&lt;2,ROW()+設定!$B$30&gt;13701,N($A4933)&lt;=0,N(INDEX($A$2:$A$13701,MIN(13700,MAX(1,ROW()-1+設定!$B$30))))&lt;=0,$A4933&lt;設定!$B$28,$A4933&gt;設定!$B$29),0,IF(AND($C4933&gt;=MAX(INDEX($C$1:$C$13701,MAX(1,ROW()-設定!$B$24)):INDEX($C$1:$C$13701,MAX(1,ROW()-1))),$C4933&gt;MAX(INDEX($C$1:$C$13701,MIN(13701,ROW()+1)):INDEX($C$1:$C$13701,MIN(13701,ROW()+設定!$B$24))),$C4933&gt;=設定!$B$32,$C4933&gt;=MAX(MIN(INDEX($C$1:$C$13701,MAX(1,ROW()-設定!$B$26)):INDEX($C$1:$C$13701,MAX(1,ROW()-1))),MIN(INDEX($C$1:$C$13701,MIN(13701,ROW()+1)):INDEX($C$1:$C$13701,MIN(13701,ROW()+設定!$B$26))))*10^(設定!$B$27/20)),1,0))</f>
        <v>0</v>
      </c>
      <c r="G4933" s="33" t="n">
        <f aca="false">$G4932+IF($F4933=1,1,0)</f>
        <v>2</v>
      </c>
      <c r="H4933" s="0" t="str">
        <f aca="false">IF($F4933=1,$G4933,"")</f>
        <v/>
      </c>
    </row>
    <row r="4934" customFormat="false" ht="15" hidden="false" customHeight="false" outlineLevel="0" collapsed="false">
      <c r="A4934" s="30" t="n">
        <v>770.625</v>
      </c>
      <c r="B4934" s="31" t="n">
        <v>10.1544</v>
      </c>
      <c r="C4934" s="32" t="n">
        <f aca="false">IF($A4934="","",IF(設定!$B$21="dB",10^($B4934/20),ABS($B4934)))</f>
        <v>3.21899276079346</v>
      </c>
      <c r="D4934" s="32" t="n">
        <f aca="false">IF($A4934="","",$A4934^2)</f>
        <v>593862.890625</v>
      </c>
      <c r="E4934" s="32" t="n">
        <f aca="false">IF($A4934="","",IF($C4934&lt;=0,"",1/$C4934^2))</f>
        <v>0.0965072632307324</v>
      </c>
      <c r="F4934" s="33" t="n">
        <f aca="false">IF(OR(ROW()-設定!$B$30&lt;2,ROW()+設定!$B$30&gt;13701,N($A4934)&lt;=0,N(INDEX($A$2:$A$13701,MIN(13700,MAX(1,ROW()-1+設定!$B$30))))&lt;=0,$A4934&lt;設定!$B$28,$A4934&gt;設定!$B$29),0,IF(AND($C4934&gt;=MAX(INDEX($C$1:$C$13701,MAX(1,ROW()-設定!$B$24)):INDEX($C$1:$C$13701,MAX(1,ROW()-1))),$C4934&gt;MAX(INDEX($C$1:$C$13701,MIN(13701,ROW()+1)):INDEX($C$1:$C$13701,MIN(13701,ROW()+設定!$B$24))),$C4934&gt;=設定!$B$32,$C4934&gt;=MAX(MIN(INDEX($C$1:$C$13701,MAX(1,ROW()-設定!$B$26)):INDEX($C$1:$C$13701,MAX(1,ROW()-1))),MIN(INDEX($C$1:$C$13701,MIN(13701,ROW()+1)):INDEX($C$1:$C$13701,MIN(13701,ROW()+設定!$B$26))))*10^(設定!$B$27/20)),1,0))</f>
        <v>0</v>
      </c>
      <c r="G4934" s="33" t="n">
        <f aca="false">$G4933+IF($F4934=1,1,0)</f>
        <v>2</v>
      </c>
      <c r="H4934" s="0" t="str">
        <f aca="false">IF($F4934=1,$G4934,"")</f>
        <v/>
      </c>
    </row>
    <row r="4935" customFormat="false" ht="15" hidden="false" customHeight="false" outlineLevel="0" collapsed="false">
      <c r="A4935" s="30" t="n">
        <v>770.78125</v>
      </c>
      <c r="B4935" s="31" t="n">
        <v>10.1722</v>
      </c>
      <c r="C4935" s="32" t="n">
        <f aca="false">IF($A4935="","",IF(設定!$B$21="dB",10^($B4935/20),ABS($B4935)))</f>
        <v>3.22559620893147</v>
      </c>
      <c r="D4935" s="32" t="n">
        <f aca="false">IF($A4935="","",$A4935^2)</f>
        <v>594103.735351563</v>
      </c>
      <c r="E4935" s="32" t="n">
        <f aca="false">IF($A4935="","",IF($C4935&lt;=0,"",1/$C4935^2))</f>
        <v>0.0961125279041957</v>
      </c>
      <c r="F4935" s="33" t="n">
        <f aca="false">IF(OR(ROW()-設定!$B$30&lt;2,ROW()+設定!$B$30&gt;13701,N($A4935)&lt;=0,N(INDEX($A$2:$A$13701,MIN(13700,MAX(1,ROW()-1+設定!$B$30))))&lt;=0,$A4935&lt;設定!$B$28,$A4935&gt;設定!$B$29),0,IF(AND($C4935&gt;=MAX(INDEX($C$1:$C$13701,MAX(1,ROW()-設定!$B$24)):INDEX($C$1:$C$13701,MAX(1,ROW()-1))),$C4935&gt;MAX(INDEX($C$1:$C$13701,MIN(13701,ROW()+1)):INDEX($C$1:$C$13701,MIN(13701,ROW()+設定!$B$24))),$C4935&gt;=設定!$B$32,$C4935&gt;=MAX(MIN(INDEX($C$1:$C$13701,MAX(1,ROW()-設定!$B$26)):INDEX($C$1:$C$13701,MAX(1,ROW()-1))),MIN(INDEX($C$1:$C$13701,MIN(13701,ROW()+1)):INDEX($C$1:$C$13701,MIN(13701,ROW()+設定!$B$26))))*10^(設定!$B$27/20)),1,0))</f>
        <v>0</v>
      </c>
      <c r="G4935" s="33" t="n">
        <f aca="false">$G4934+IF($F4935=1,1,0)</f>
        <v>2</v>
      </c>
      <c r="H4935" s="0" t="str">
        <f aca="false">IF($F4935=1,$G4935,"")</f>
        <v/>
      </c>
    </row>
    <row r="4936" customFormat="false" ht="15" hidden="false" customHeight="false" outlineLevel="0" collapsed="false">
      <c r="A4936" s="30" t="n">
        <v>770.9375</v>
      </c>
      <c r="B4936" s="31" t="n">
        <v>10.0943</v>
      </c>
      <c r="C4936" s="32" t="n">
        <f aca="false">IF($A4936="","",IF(設定!$B$21="dB",10^($B4936/20),ABS($B4936)))</f>
        <v>3.19679656580234</v>
      </c>
      <c r="D4936" s="32" t="n">
        <f aca="false">IF($A4936="","",$A4936^2)</f>
        <v>594344.62890625</v>
      </c>
      <c r="E4936" s="32" t="n">
        <f aca="false">IF($A4936="","",IF($C4936&lt;=0,"",1/$C4936^2))</f>
        <v>0.0978520660970737</v>
      </c>
      <c r="F4936" s="33" t="n">
        <f aca="false">IF(OR(ROW()-設定!$B$30&lt;2,ROW()+設定!$B$30&gt;13701,N($A4936)&lt;=0,N(INDEX($A$2:$A$13701,MIN(13700,MAX(1,ROW()-1+設定!$B$30))))&lt;=0,$A4936&lt;設定!$B$28,$A4936&gt;設定!$B$29),0,IF(AND($C4936&gt;=MAX(INDEX($C$1:$C$13701,MAX(1,ROW()-設定!$B$24)):INDEX($C$1:$C$13701,MAX(1,ROW()-1))),$C4936&gt;MAX(INDEX($C$1:$C$13701,MIN(13701,ROW()+1)):INDEX($C$1:$C$13701,MIN(13701,ROW()+設定!$B$24))),$C4936&gt;=設定!$B$32,$C4936&gt;=MAX(MIN(INDEX($C$1:$C$13701,MAX(1,ROW()-設定!$B$26)):INDEX($C$1:$C$13701,MAX(1,ROW()-1))),MIN(INDEX($C$1:$C$13701,MIN(13701,ROW()+1)):INDEX($C$1:$C$13701,MIN(13701,ROW()+設定!$B$26))))*10^(設定!$B$27/20)),1,0))</f>
        <v>0</v>
      </c>
      <c r="G4936" s="33" t="n">
        <f aca="false">$G4935+IF($F4936=1,1,0)</f>
        <v>2</v>
      </c>
      <c r="H4936" s="0" t="str">
        <f aca="false">IF($F4936=1,$G4936,"")</f>
        <v/>
      </c>
    </row>
    <row r="4937" customFormat="false" ht="15" hidden="false" customHeight="false" outlineLevel="0" collapsed="false">
      <c r="A4937" s="30" t="n">
        <v>771.09375</v>
      </c>
      <c r="B4937" s="31" t="n">
        <v>10.288</v>
      </c>
      <c r="C4937" s="32" t="n">
        <f aca="false">IF($A4937="","",IF(設定!$B$21="dB",10^($B4937/20),ABS($B4937)))</f>
        <v>3.26888769247272</v>
      </c>
      <c r="D4937" s="32" t="n">
        <f aca="false">IF($A4937="","",$A4937^2)</f>
        <v>594585.571289063</v>
      </c>
      <c r="E4937" s="32" t="n">
        <f aca="false">IF($A4937="","",IF($C4937&lt;=0,"",1/$C4937^2))</f>
        <v>0.093583654358353</v>
      </c>
      <c r="F4937" s="33" t="n">
        <f aca="false">IF(OR(ROW()-設定!$B$30&lt;2,ROW()+設定!$B$30&gt;13701,N($A4937)&lt;=0,N(INDEX($A$2:$A$13701,MIN(13700,MAX(1,ROW()-1+設定!$B$30))))&lt;=0,$A4937&lt;設定!$B$28,$A4937&gt;設定!$B$29),0,IF(AND($C4937&gt;=MAX(INDEX($C$1:$C$13701,MAX(1,ROW()-設定!$B$24)):INDEX($C$1:$C$13701,MAX(1,ROW()-1))),$C4937&gt;MAX(INDEX($C$1:$C$13701,MIN(13701,ROW()+1)):INDEX($C$1:$C$13701,MIN(13701,ROW()+設定!$B$24))),$C4937&gt;=設定!$B$32,$C4937&gt;=MAX(MIN(INDEX($C$1:$C$13701,MAX(1,ROW()-設定!$B$26)):INDEX($C$1:$C$13701,MAX(1,ROW()-1))),MIN(INDEX($C$1:$C$13701,MIN(13701,ROW()+1)):INDEX($C$1:$C$13701,MIN(13701,ROW()+設定!$B$26))))*10^(設定!$B$27/20)),1,0))</f>
        <v>0</v>
      </c>
      <c r="G4937" s="33" t="n">
        <f aca="false">$G4936+IF($F4937=1,1,0)</f>
        <v>2</v>
      </c>
      <c r="H4937" s="0" t="str">
        <f aca="false">IF($F4937=1,$G4937,"")</f>
        <v/>
      </c>
    </row>
    <row r="4938" customFormat="false" ht="15" hidden="false" customHeight="false" outlineLevel="0" collapsed="false">
      <c r="A4938" s="30" t="n">
        <v>771.25</v>
      </c>
      <c r="B4938" s="31" t="n">
        <v>10.1321</v>
      </c>
      <c r="C4938" s="32" t="n">
        <f aca="false">IF($A4938="","",IF(設定!$B$21="dB",10^($B4938/20),ABS($B4938)))</f>
        <v>3.21073897534763</v>
      </c>
      <c r="D4938" s="32" t="n">
        <f aca="false">IF($A4938="","",$A4938^2)</f>
        <v>594826.5625</v>
      </c>
      <c r="E4938" s="32" t="n">
        <f aca="false">IF($A4938="","",IF($C4938&lt;=0,"",1/$C4938^2))</f>
        <v>0.0970040797512003</v>
      </c>
      <c r="F4938" s="33" t="n">
        <f aca="false">IF(OR(ROW()-設定!$B$30&lt;2,ROW()+設定!$B$30&gt;13701,N($A4938)&lt;=0,N(INDEX($A$2:$A$13701,MIN(13700,MAX(1,ROW()-1+設定!$B$30))))&lt;=0,$A4938&lt;設定!$B$28,$A4938&gt;設定!$B$29),0,IF(AND($C4938&gt;=MAX(INDEX($C$1:$C$13701,MAX(1,ROW()-設定!$B$24)):INDEX($C$1:$C$13701,MAX(1,ROW()-1))),$C4938&gt;MAX(INDEX($C$1:$C$13701,MIN(13701,ROW()+1)):INDEX($C$1:$C$13701,MIN(13701,ROW()+設定!$B$24))),$C4938&gt;=設定!$B$32,$C4938&gt;=MAX(MIN(INDEX($C$1:$C$13701,MAX(1,ROW()-設定!$B$26)):INDEX($C$1:$C$13701,MAX(1,ROW()-1))),MIN(INDEX($C$1:$C$13701,MIN(13701,ROW()+1)):INDEX($C$1:$C$13701,MIN(13701,ROW()+設定!$B$26))))*10^(設定!$B$27/20)),1,0))</f>
        <v>0</v>
      </c>
      <c r="G4938" s="33" t="n">
        <f aca="false">$G4937+IF($F4938=1,1,0)</f>
        <v>2</v>
      </c>
      <c r="H4938" s="0" t="str">
        <f aca="false">IF($F4938=1,$G4938,"")</f>
        <v/>
      </c>
    </row>
    <row r="4939" customFormat="false" ht="15" hidden="false" customHeight="false" outlineLevel="0" collapsed="false">
      <c r="A4939" s="30" t="n">
        <v>771.40625</v>
      </c>
      <c r="B4939" s="31" t="n">
        <v>10.3245</v>
      </c>
      <c r="C4939" s="32" t="n">
        <f aca="false">IF($A4939="","",IF(設定!$B$21="dB",10^($B4939/20),ABS($B4939)))</f>
        <v>3.28265317301998</v>
      </c>
      <c r="D4939" s="32" t="n">
        <f aca="false">IF($A4939="","",$A4939^2)</f>
        <v>595067.602539063</v>
      </c>
      <c r="E4939" s="32" t="n">
        <f aca="false">IF($A4939="","",IF($C4939&lt;=0,"",1/$C4939^2))</f>
        <v>0.0928004324423519</v>
      </c>
      <c r="F4939" s="33" t="n">
        <f aca="false">IF(OR(ROW()-設定!$B$30&lt;2,ROW()+設定!$B$30&gt;13701,N($A4939)&lt;=0,N(INDEX($A$2:$A$13701,MIN(13700,MAX(1,ROW()-1+設定!$B$30))))&lt;=0,$A4939&lt;設定!$B$28,$A4939&gt;設定!$B$29),0,IF(AND($C4939&gt;=MAX(INDEX($C$1:$C$13701,MAX(1,ROW()-設定!$B$24)):INDEX($C$1:$C$13701,MAX(1,ROW()-1))),$C4939&gt;MAX(INDEX($C$1:$C$13701,MIN(13701,ROW()+1)):INDEX($C$1:$C$13701,MIN(13701,ROW()+設定!$B$24))),$C4939&gt;=設定!$B$32,$C4939&gt;=MAX(MIN(INDEX($C$1:$C$13701,MAX(1,ROW()-設定!$B$26)):INDEX($C$1:$C$13701,MAX(1,ROW()-1))),MIN(INDEX($C$1:$C$13701,MIN(13701,ROW()+1)):INDEX($C$1:$C$13701,MIN(13701,ROW()+設定!$B$26))))*10^(設定!$B$27/20)),1,0))</f>
        <v>0</v>
      </c>
      <c r="G4939" s="33" t="n">
        <f aca="false">$G4938+IF($F4939=1,1,0)</f>
        <v>2</v>
      </c>
      <c r="H4939" s="0" t="str">
        <f aca="false">IF($F4939=1,$G4939,"")</f>
        <v/>
      </c>
    </row>
    <row r="4940" customFormat="false" ht="15" hidden="false" customHeight="false" outlineLevel="0" collapsed="false">
      <c r="A4940" s="30" t="n">
        <v>771.5625</v>
      </c>
      <c r="B4940" s="31" t="n">
        <v>10.0289</v>
      </c>
      <c r="C4940" s="32" t="n">
        <f aca="false">IF($A4940="","",IF(設定!$B$21="dB",10^($B4940/20),ABS($B4940)))</f>
        <v>3.17281682595193</v>
      </c>
      <c r="D4940" s="32" t="n">
        <f aca="false">IF($A4940="","",$A4940^2)</f>
        <v>595308.69140625</v>
      </c>
      <c r="E4940" s="32" t="n">
        <f aca="false">IF($A4940="","",IF($C4940&lt;=0,"",1/$C4940^2))</f>
        <v>0.0993367621042252</v>
      </c>
      <c r="F4940" s="33" t="n">
        <f aca="false">IF(OR(ROW()-設定!$B$30&lt;2,ROW()+設定!$B$30&gt;13701,N($A4940)&lt;=0,N(INDEX($A$2:$A$13701,MIN(13700,MAX(1,ROW()-1+設定!$B$30))))&lt;=0,$A4940&lt;設定!$B$28,$A4940&gt;設定!$B$29),0,IF(AND($C4940&gt;=MAX(INDEX($C$1:$C$13701,MAX(1,ROW()-設定!$B$24)):INDEX($C$1:$C$13701,MAX(1,ROW()-1))),$C4940&gt;MAX(INDEX($C$1:$C$13701,MIN(13701,ROW()+1)):INDEX($C$1:$C$13701,MIN(13701,ROW()+設定!$B$24))),$C4940&gt;=設定!$B$32,$C4940&gt;=MAX(MIN(INDEX($C$1:$C$13701,MAX(1,ROW()-設定!$B$26)):INDEX($C$1:$C$13701,MAX(1,ROW()-1))),MIN(INDEX($C$1:$C$13701,MIN(13701,ROW()+1)):INDEX($C$1:$C$13701,MIN(13701,ROW()+設定!$B$26))))*10^(設定!$B$27/20)),1,0))</f>
        <v>0</v>
      </c>
      <c r="G4940" s="33" t="n">
        <f aca="false">$G4939+IF($F4940=1,1,0)</f>
        <v>2</v>
      </c>
      <c r="H4940" s="0" t="str">
        <f aca="false">IF($F4940=1,$G4940,"")</f>
        <v/>
      </c>
    </row>
    <row r="4941" customFormat="false" ht="15" hidden="false" customHeight="false" outlineLevel="0" collapsed="false">
      <c r="A4941" s="30" t="n">
        <v>771.71875</v>
      </c>
      <c r="B4941" s="31" t="n">
        <v>10.133</v>
      </c>
      <c r="C4941" s="32" t="n">
        <f aca="false">IF($A4941="","",IF(設定!$B$21="dB",10^($B4941/20),ABS($B4941)))</f>
        <v>3.21107167757062</v>
      </c>
      <c r="D4941" s="32" t="n">
        <f aca="false">IF($A4941="","",$A4941^2)</f>
        <v>595549.829101563</v>
      </c>
      <c r="E4941" s="32" t="n">
        <f aca="false">IF($A4941="","",IF($C4941&lt;=0,"",1/$C4941^2))</f>
        <v>0.0969839794206752</v>
      </c>
      <c r="F4941" s="33" t="n">
        <f aca="false">IF(OR(ROW()-設定!$B$30&lt;2,ROW()+設定!$B$30&gt;13701,N($A4941)&lt;=0,N(INDEX($A$2:$A$13701,MIN(13700,MAX(1,ROW()-1+設定!$B$30))))&lt;=0,$A4941&lt;設定!$B$28,$A4941&gt;設定!$B$29),0,IF(AND($C4941&gt;=MAX(INDEX($C$1:$C$13701,MAX(1,ROW()-設定!$B$24)):INDEX($C$1:$C$13701,MAX(1,ROW()-1))),$C4941&gt;MAX(INDEX($C$1:$C$13701,MIN(13701,ROW()+1)):INDEX($C$1:$C$13701,MIN(13701,ROW()+設定!$B$24))),$C4941&gt;=設定!$B$32,$C4941&gt;=MAX(MIN(INDEX($C$1:$C$13701,MAX(1,ROW()-設定!$B$26)):INDEX($C$1:$C$13701,MAX(1,ROW()-1))),MIN(INDEX($C$1:$C$13701,MIN(13701,ROW()+1)):INDEX($C$1:$C$13701,MIN(13701,ROW()+設定!$B$26))))*10^(設定!$B$27/20)),1,0))</f>
        <v>0</v>
      </c>
      <c r="G4941" s="33" t="n">
        <f aca="false">$G4940+IF($F4941=1,1,0)</f>
        <v>2</v>
      </c>
      <c r="H4941" s="0" t="str">
        <f aca="false">IF($F4941=1,$G4941,"")</f>
        <v/>
      </c>
    </row>
    <row r="4942" customFormat="false" ht="15" hidden="false" customHeight="false" outlineLevel="0" collapsed="false">
      <c r="A4942" s="30" t="n">
        <v>771.875</v>
      </c>
      <c r="B4942" s="31" t="n">
        <v>10.3598</v>
      </c>
      <c r="C4942" s="32" t="n">
        <f aca="false">IF($A4942="","",IF(設定!$B$21="dB",10^($B4942/20),ABS($B4942)))</f>
        <v>3.29602122720737</v>
      </c>
      <c r="D4942" s="32" t="n">
        <f aca="false">IF($A4942="","",$A4942^2)</f>
        <v>595791.015625</v>
      </c>
      <c r="E4942" s="32" t="n">
        <f aca="false">IF($A4942="","",IF($C4942&lt;=0,"",1/$C4942^2))</f>
        <v>0.0920491960998468</v>
      </c>
      <c r="F4942" s="33" t="n">
        <f aca="false">IF(OR(ROW()-設定!$B$30&lt;2,ROW()+設定!$B$30&gt;13701,N($A4942)&lt;=0,N(INDEX($A$2:$A$13701,MIN(13700,MAX(1,ROW()-1+設定!$B$30))))&lt;=0,$A4942&lt;設定!$B$28,$A4942&gt;設定!$B$29),0,IF(AND($C4942&gt;=MAX(INDEX($C$1:$C$13701,MAX(1,ROW()-設定!$B$24)):INDEX($C$1:$C$13701,MAX(1,ROW()-1))),$C4942&gt;MAX(INDEX($C$1:$C$13701,MIN(13701,ROW()+1)):INDEX($C$1:$C$13701,MIN(13701,ROW()+設定!$B$24))),$C4942&gt;=設定!$B$32,$C4942&gt;=MAX(MIN(INDEX($C$1:$C$13701,MAX(1,ROW()-設定!$B$26)):INDEX($C$1:$C$13701,MAX(1,ROW()-1))),MIN(INDEX($C$1:$C$13701,MIN(13701,ROW()+1)):INDEX($C$1:$C$13701,MIN(13701,ROW()+設定!$B$26))))*10^(設定!$B$27/20)),1,0))</f>
        <v>0</v>
      </c>
      <c r="G4942" s="33" t="n">
        <f aca="false">$G4941+IF($F4942=1,1,0)</f>
        <v>2</v>
      </c>
      <c r="H4942" s="0" t="str">
        <f aca="false">IF($F4942=1,$G4942,"")</f>
        <v/>
      </c>
    </row>
    <row r="4943" customFormat="false" ht="15" hidden="false" customHeight="false" outlineLevel="0" collapsed="false">
      <c r="A4943" s="30" t="n">
        <v>772.03125</v>
      </c>
      <c r="B4943" s="31" t="n">
        <v>10.2545</v>
      </c>
      <c r="C4943" s="32" t="n">
        <f aca="false">IF($A4943="","",IF(設定!$B$21="dB",10^($B4943/20),ABS($B4943)))</f>
        <v>3.25630442960439</v>
      </c>
      <c r="D4943" s="32" t="n">
        <f aca="false">IF($A4943="","",$A4943^2)</f>
        <v>596032.250976563</v>
      </c>
      <c r="E4943" s="32" t="n">
        <f aca="false">IF($A4943="","",IF($C4943&lt;=0,"",1/$C4943^2))</f>
        <v>0.0943083181673755</v>
      </c>
      <c r="F4943" s="33" t="n">
        <f aca="false">IF(OR(ROW()-設定!$B$30&lt;2,ROW()+設定!$B$30&gt;13701,N($A4943)&lt;=0,N(INDEX($A$2:$A$13701,MIN(13700,MAX(1,ROW()-1+設定!$B$30))))&lt;=0,$A4943&lt;設定!$B$28,$A4943&gt;設定!$B$29),0,IF(AND($C4943&gt;=MAX(INDEX($C$1:$C$13701,MAX(1,ROW()-設定!$B$24)):INDEX($C$1:$C$13701,MAX(1,ROW()-1))),$C4943&gt;MAX(INDEX($C$1:$C$13701,MIN(13701,ROW()+1)):INDEX($C$1:$C$13701,MIN(13701,ROW()+設定!$B$24))),$C4943&gt;=設定!$B$32,$C4943&gt;=MAX(MIN(INDEX($C$1:$C$13701,MAX(1,ROW()-設定!$B$26)):INDEX($C$1:$C$13701,MAX(1,ROW()-1))),MIN(INDEX($C$1:$C$13701,MIN(13701,ROW()+1)):INDEX($C$1:$C$13701,MIN(13701,ROW()+設定!$B$26))))*10^(設定!$B$27/20)),1,0))</f>
        <v>0</v>
      </c>
      <c r="G4943" s="33" t="n">
        <f aca="false">$G4942+IF($F4943=1,1,0)</f>
        <v>2</v>
      </c>
      <c r="H4943" s="0" t="str">
        <f aca="false">IF($F4943=1,$G4943,"")</f>
        <v/>
      </c>
    </row>
    <row r="4944" customFormat="false" ht="15" hidden="false" customHeight="false" outlineLevel="0" collapsed="false">
      <c r="A4944" s="30" t="n">
        <v>772.1875</v>
      </c>
      <c r="B4944" s="31" t="n">
        <v>10.2128</v>
      </c>
      <c r="C4944" s="32" t="n">
        <f aca="false">IF($A4944="","",IF(設定!$B$21="dB",10^($B4944/20),ABS($B4944)))</f>
        <v>3.24070873705186</v>
      </c>
      <c r="D4944" s="32" t="n">
        <f aca="false">IF($A4944="","",$A4944^2)</f>
        <v>596273.53515625</v>
      </c>
      <c r="E4944" s="32" t="n">
        <f aca="false">IF($A4944="","",IF($C4944&lt;=0,"",1/$C4944^2))</f>
        <v>0.0952182071616623</v>
      </c>
      <c r="F4944" s="33" t="n">
        <f aca="false">IF(OR(ROW()-設定!$B$30&lt;2,ROW()+設定!$B$30&gt;13701,N($A4944)&lt;=0,N(INDEX($A$2:$A$13701,MIN(13700,MAX(1,ROW()-1+設定!$B$30))))&lt;=0,$A4944&lt;設定!$B$28,$A4944&gt;設定!$B$29),0,IF(AND($C4944&gt;=MAX(INDEX($C$1:$C$13701,MAX(1,ROW()-設定!$B$24)):INDEX($C$1:$C$13701,MAX(1,ROW()-1))),$C4944&gt;MAX(INDEX($C$1:$C$13701,MIN(13701,ROW()+1)):INDEX($C$1:$C$13701,MIN(13701,ROW()+設定!$B$24))),$C4944&gt;=設定!$B$32,$C4944&gt;=MAX(MIN(INDEX($C$1:$C$13701,MAX(1,ROW()-設定!$B$26)):INDEX($C$1:$C$13701,MAX(1,ROW()-1))),MIN(INDEX($C$1:$C$13701,MIN(13701,ROW()+1)):INDEX($C$1:$C$13701,MIN(13701,ROW()+設定!$B$26))))*10^(設定!$B$27/20)),1,0))</f>
        <v>0</v>
      </c>
      <c r="G4944" s="33" t="n">
        <f aca="false">$G4943+IF($F4944=1,1,0)</f>
        <v>2</v>
      </c>
      <c r="H4944" s="0" t="str">
        <f aca="false">IF($F4944=1,$G4944,"")</f>
        <v/>
      </c>
    </row>
    <row r="4945" customFormat="false" ht="15" hidden="false" customHeight="false" outlineLevel="0" collapsed="false">
      <c r="A4945" s="30" t="n">
        <v>772.34375</v>
      </c>
      <c r="B4945" s="31" t="n">
        <v>10.3352</v>
      </c>
      <c r="C4945" s="32" t="n">
        <f aca="false">IF($A4945="","",IF(設定!$B$21="dB",10^($B4945/20),ABS($B4945)))</f>
        <v>3.2866995095349</v>
      </c>
      <c r="D4945" s="32" t="n">
        <f aca="false">IF($A4945="","",$A4945^2)</f>
        <v>596514.868164063</v>
      </c>
      <c r="E4945" s="32" t="n">
        <f aca="false">IF($A4945="","",IF($C4945&lt;=0,"",1/$C4945^2))</f>
        <v>0.0925720753123067</v>
      </c>
      <c r="F4945" s="33" t="n">
        <f aca="false">IF(OR(ROW()-設定!$B$30&lt;2,ROW()+設定!$B$30&gt;13701,N($A4945)&lt;=0,N(INDEX($A$2:$A$13701,MIN(13700,MAX(1,ROW()-1+設定!$B$30))))&lt;=0,$A4945&lt;設定!$B$28,$A4945&gt;設定!$B$29),0,IF(AND($C4945&gt;=MAX(INDEX($C$1:$C$13701,MAX(1,ROW()-設定!$B$24)):INDEX($C$1:$C$13701,MAX(1,ROW()-1))),$C4945&gt;MAX(INDEX($C$1:$C$13701,MIN(13701,ROW()+1)):INDEX($C$1:$C$13701,MIN(13701,ROW()+設定!$B$24))),$C4945&gt;=設定!$B$32,$C4945&gt;=MAX(MIN(INDEX($C$1:$C$13701,MAX(1,ROW()-設定!$B$26)):INDEX($C$1:$C$13701,MAX(1,ROW()-1))),MIN(INDEX($C$1:$C$13701,MIN(13701,ROW()+1)):INDEX($C$1:$C$13701,MIN(13701,ROW()+設定!$B$26))))*10^(設定!$B$27/20)),1,0))</f>
        <v>0</v>
      </c>
      <c r="G4945" s="33" t="n">
        <f aca="false">$G4944+IF($F4945=1,1,0)</f>
        <v>2</v>
      </c>
      <c r="H4945" s="0" t="str">
        <f aca="false">IF($F4945=1,$G4945,"")</f>
        <v/>
      </c>
    </row>
    <row r="4946" customFormat="false" ht="15" hidden="false" customHeight="false" outlineLevel="0" collapsed="false">
      <c r="A4946" s="30" t="n">
        <v>772.5</v>
      </c>
      <c r="B4946" s="31" t="n">
        <v>10.1994</v>
      </c>
      <c r="C4946" s="32" t="n">
        <f aca="false">IF($A4946="","",IF(設定!$B$21="dB",10^($B4946/20),ABS($B4946)))</f>
        <v>3.23571304643739</v>
      </c>
      <c r="D4946" s="32" t="n">
        <f aca="false">IF($A4946="","",$A4946^2)</f>
        <v>596756.25</v>
      </c>
      <c r="E4946" s="32" t="n">
        <f aca="false">IF($A4946="","",IF($C4946&lt;=0,"",1/$C4946^2))</f>
        <v>0.0955124532237297</v>
      </c>
      <c r="F4946" s="33" t="n">
        <f aca="false">IF(OR(ROW()-設定!$B$30&lt;2,ROW()+設定!$B$30&gt;13701,N($A4946)&lt;=0,N(INDEX($A$2:$A$13701,MIN(13700,MAX(1,ROW()-1+設定!$B$30))))&lt;=0,$A4946&lt;設定!$B$28,$A4946&gt;設定!$B$29),0,IF(AND($C4946&gt;=MAX(INDEX($C$1:$C$13701,MAX(1,ROW()-設定!$B$24)):INDEX($C$1:$C$13701,MAX(1,ROW()-1))),$C4946&gt;MAX(INDEX($C$1:$C$13701,MIN(13701,ROW()+1)):INDEX($C$1:$C$13701,MIN(13701,ROW()+設定!$B$24))),$C4946&gt;=設定!$B$32,$C4946&gt;=MAX(MIN(INDEX($C$1:$C$13701,MAX(1,ROW()-設定!$B$26)):INDEX($C$1:$C$13701,MAX(1,ROW()-1))),MIN(INDEX($C$1:$C$13701,MIN(13701,ROW()+1)):INDEX($C$1:$C$13701,MIN(13701,ROW()+設定!$B$26))))*10^(設定!$B$27/20)),1,0))</f>
        <v>0</v>
      </c>
      <c r="G4946" s="33" t="n">
        <f aca="false">$G4945+IF($F4946=1,1,0)</f>
        <v>2</v>
      </c>
      <c r="H4946" s="0" t="str">
        <f aca="false">IF($F4946=1,$G4946,"")</f>
        <v/>
      </c>
    </row>
    <row r="4947" customFormat="false" ht="15" hidden="false" customHeight="false" outlineLevel="0" collapsed="false">
      <c r="A4947" s="30" t="n">
        <v>772.65625</v>
      </c>
      <c r="B4947" s="31" t="n">
        <v>10.3296</v>
      </c>
      <c r="C4947" s="32" t="n">
        <f aca="false">IF($A4947="","",IF(設定!$B$21="dB",10^($B4947/20),ABS($B4947)))</f>
        <v>3.28458117899453</v>
      </c>
      <c r="D4947" s="32" t="n">
        <f aca="false">IF($A4947="","",$A4947^2)</f>
        <v>596997.680664063</v>
      </c>
      <c r="E4947" s="32" t="n">
        <f aca="false">IF($A4947="","",IF($C4947&lt;=0,"",1/$C4947^2))</f>
        <v>0.0926915191492038</v>
      </c>
      <c r="F4947" s="33" t="n">
        <f aca="false">IF(OR(ROW()-設定!$B$30&lt;2,ROW()+設定!$B$30&gt;13701,N($A4947)&lt;=0,N(INDEX($A$2:$A$13701,MIN(13700,MAX(1,ROW()-1+設定!$B$30))))&lt;=0,$A4947&lt;設定!$B$28,$A4947&gt;設定!$B$29),0,IF(AND($C4947&gt;=MAX(INDEX($C$1:$C$13701,MAX(1,ROW()-設定!$B$24)):INDEX($C$1:$C$13701,MAX(1,ROW()-1))),$C4947&gt;MAX(INDEX($C$1:$C$13701,MIN(13701,ROW()+1)):INDEX($C$1:$C$13701,MIN(13701,ROW()+設定!$B$24))),$C4947&gt;=設定!$B$32,$C4947&gt;=MAX(MIN(INDEX($C$1:$C$13701,MAX(1,ROW()-設定!$B$26)):INDEX($C$1:$C$13701,MAX(1,ROW()-1))),MIN(INDEX($C$1:$C$13701,MIN(13701,ROW()+1)):INDEX($C$1:$C$13701,MIN(13701,ROW()+設定!$B$26))))*10^(設定!$B$27/20)),1,0))</f>
        <v>0</v>
      </c>
      <c r="G4947" s="33" t="n">
        <f aca="false">$G4946+IF($F4947=1,1,0)</f>
        <v>2</v>
      </c>
      <c r="H4947" s="0" t="str">
        <f aca="false">IF($F4947=1,$G4947,"")</f>
        <v/>
      </c>
    </row>
    <row r="4948" customFormat="false" ht="15" hidden="false" customHeight="false" outlineLevel="0" collapsed="false">
      <c r="A4948" s="30" t="n">
        <v>772.8125</v>
      </c>
      <c r="B4948" s="31" t="n">
        <v>10.1013</v>
      </c>
      <c r="C4948" s="32" t="n">
        <f aca="false">IF($A4948="","",IF(設定!$B$21="dB",10^($B4948/20),ABS($B4948)))</f>
        <v>3.19937391785423</v>
      </c>
      <c r="D4948" s="32" t="n">
        <f aca="false">IF($A4948="","",$A4948^2)</f>
        <v>597239.16015625</v>
      </c>
      <c r="E4948" s="32" t="n">
        <f aca="false">IF($A4948="","",IF($C4948&lt;=0,"",1/$C4948^2))</f>
        <v>0.0976944742391238</v>
      </c>
      <c r="F4948" s="33" t="n">
        <f aca="false">IF(OR(ROW()-設定!$B$30&lt;2,ROW()+設定!$B$30&gt;13701,N($A4948)&lt;=0,N(INDEX($A$2:$A$13701,MIN(13700,MAX(1,ROW()-1+設定!$B$30))))&lt;=0,$A4948&lt;設定!$B$28,$A4948&gt;設定!$B$29),0,IF(AND($C4948&gt;=MAX(INDEX($C$1:$C$13701,MAX(1,ROW()-設定!$B$24)):INDEX($C$1:$C$13701,MAX(1,ROW()-1))),$C4948&gt;MAX(INDEX($C$1:$C$13701,MIN(13701,ROW()+1)):INDEX($C$1:$C$13701,MIN(13701,ROW()+設定!$B$24))),$C4948&gt;=設定!$B$32,$C4948&gt;=MAX(MIN(INDEX($C$1:$C$13701,MAX(1,ROW()-設定!$B$26)):INDEX($C$1:$C$13701,MAX(1,ROW()-1))),MIN(INDEX($C$1:$C$13701,MIN(13701,ROW()+1)):INDEX($C$1:$C$13701,MIN(13701,ROW()+設定!$B$26))))*10^(設定!$B$27/20)),1,0))</f>
        <v>0</v>
      </c>
      <c r="G4948" s="33" t="n">
        <f aca="false">$G4947+IF($F4948=1,1,0)</f>
        <v>2</v>
      </c>
      <c r="H4948" s="0" t="str">
        <f aca="false">IF($F4948=1,$G4948,"")</f>
        <v/>
      </c>
    </row>
    <row r="4949" customFormat="false" ht="15" hidden="false" customHeight="false" outlineLevel="0" collapsed="false">
      <c r="A4949" s="30" t="n">
        <v>772.96875</v>
      </c>
      <c r="B4949" s="31" t="n">
        <v>10.3002</v>
      </c>
      <c r="C4949" s="32" t="n">
        <f aca="false">IF($A4949="","",IF(設定!$B$21="dB",10^($B4949/20),ABS($B4949)))</f>
        <v>3.27348232263659</v>
      </c>
      <c r="D4949" s="32" t="n">
        <f aca="false">IF($A4949="","",$A4949^2)</f>
        <v>597480.688476563</v>
      </c>
      <c r="E4949" s="32" t="n">
        <f aca="false">IF($A4949="","",IF($C4949&lt;=0,"",1/$C4949^2))</f>
        <v>0.093321132383776</v>
      </c>
      <c r="F4949" s="33" t="n">
        <f aca="false">IF(OR(ROW()-設定!$B$30&lt;2,ROW()+設定!$B$30&gt;13701,N($A4949)&lt;=0,N(INDEX($A$2:$A$13701,MIN(13700,MAX(1,ROW()-1+設定!$B$30))))&lt;=0,$A4949&lt;設定!$B$28,$A4949&gt;設定!$B$29),0,IF(AND($C4949&gt;=MAX(INDEX($C$1:$C$13701,MAX(1,ROW()-設定!$B$24)):INDEX($C$1:$C$13701,MAX(1,ROW()-1))),$C4949&gt;MAX(INDEX($C$1:$C$13701,MIN(13701,ROW()+1)):INDEX($C$1:$C$13701,MIN(13701,ROW()+設定!$B$24))),$C4949&gt;=設定!$B$32,$C4949&gt;=MAX(MIN(INDEX($C$1:$C$13701,MAX(1,ROW()-設定!$B$26)):INDEX($C$1:$C$13701,MAX(1,ROW()-1))),MIN(INDEX($C$1:$C$13701,MIN(13701,ROW()+1)):INDEX($C$1:$C$13701,MIN(13701,ROW()+設定!$B$26))))*10^(設定!$B$27/20)),1,0))</f>
        <v>0</v>
      </c>
      <c r="G4949" s="33" t="n">
        <f aca="false">$G4948+IF($F4949=1,1,0)</f>
        <v>2</v>
      </c>
      <c r="H4949" s="0" t="str">
        <f aca="false">IF($F4949=1,$G4949,"")</f>
        <v/>
      </c>
    </row>
    <row r="4950" customFormat="false" ht="15" hidden="false" customHeight="false" outlineLevel="0" collapsed="false">
      <c r="A4950" s="30" t="n">
        <v>773.125</v>
      </c>
      <c r="B4950" s="31" t="n">
        <v>10.2936</v>
      </c>
      <c r="C4950" s="32" t="n">
        <f aca="false">IF($A4950="","",IF(設定!$B$21="dB",10^($B4950/20),ABS($B4950)))</f>
        <v>3.27099590178606</v>
      </c>
      <c r="D4950" s="32" t="n">
        <f aca="false">IF($A4950="","",$A4950^2)</f>
        <v>597722.265625</v>
      </c>
      <c r="E4950" s="32" t="n">
        <f aca="false">IF($A4950="","",IF($C4950&lt;=0,"",1/$C4950^2))</f>
        <v>0.093463060901152</v>
      </c>
      <c r="F4950" s="33" t="n">
        <f aca="false">IF(OR(ROW()-設定!$B$30&lt;2,ROW()+設定!$B$30&gt;13701,N($A4950)&lt;=0,N(INDEX($A$2:$A$13701,MIN(13700,MAX(1,ROW()-1+設定!$B$30))))&lt;=0,$A4950&lt;設定!$B$28,$A4950&gt;設定!$B$29),0,IF(AND($C4950&gt;=MAX(INDEX($C$1:$C$13701,MAX(1,ROW()-設定!$B$24)):INDEX($C$1:$C$13701,MAX(1,ROW()-1))),$C4950&gt;MAX(INDEX($C$1:$C$13701,MIN(13701,ROW()+1)):INDEX($C$1:$C$13701,MIN(13701,ROW()+設定!$B$24))),$C4950&gt;=設定!$B$32,$C4950&gt;=MAX(MIN(INDEX($C$1:$C$13701,MAX(1,ROW()-設定!$B$26)):INDEX($C$1:$C$13701,MAX(1,ROW()-1))),MIN(INDEX($C$1:$C$13701,MIN(13701,ROW()+1)):INDEX($C$1:$C$13701,MIN(13701,ROW()+設定!$B$26))))*10^(設定!$B$27/20)),1,0))</f>
        <v>0</v>
      </c>
      <c r="G4950" s="33" t="n">
        <f aca="false">$G4949+IF($F4950=1,1,0)</f>
        <v>2</v>
      </c>
      <c r="H4950" s="0" t="str">
        <f aca="false">IF($F4950=1,$G4950,"")</f>
        <v/>
      </c>
    </row>
    <row r="4951" customFormat="false" ht="15" hidden="false" customHeight="false" outlineLevel="0" collapsed="false">
      <c r="A4951" s="30" t="n">
        <v>773.28125</v>
      </c>
      <c r="B4951" s="31" t="n">
        <v>10.4299</v>
      </c>
      <c r="C4951" s="32" t="n">
        <f aca="false">IF($A4951="","",IF(設定!$B$21="dB",10^($B4951/20),ABS($B4951)))</f>
        <v>3.32272959755235</v>
      </c>
      <c r="D4951" s="32" t="n">
        <f aca="false">IF($A4951="","",$A4951^2)</f>
        <v>597963.891601563</v>
      </c>
      <c r="E4951" s="32" t="n">
        <f aca="false">IF($A4951="","",IF($C4951&lt;=0,"",1/$C4951^2))</f>
        <v>0.0905753456402158</v>
      </c>
      <c r="F4951" s="33" t="n">
        <f aca="false">IF(OR(ROW()-設定!$B$30&lt;2,ROW()+設定!$B$30&gt;13701,N($A4951)&lt;=0,N(INDEX($A$2:$A$13701,MIN(13700,MAX(1,ROW()-1+設定!$B$30))))&lt;=0,$A4951&lt;設定!$B$28,$A4951&gt;設定!$B$29),0,IF(AND($C4951&gt;=MAX(INDEX($C$1:$C$13701,MAX(1,ROW()-設定!$B$24)):INDEX($C$1:$C$13701,MAX(1,ROW()-1))),$C4951&gt;MAX(INDEX($C$1:$C$13701,MIN(13701,ROW()+1)):INDEX($C$1:$C$13701,MIN(13701,ROW()+設定!$B$24))),$C4951&gt;=設定!$B$32,$C4951&gt;=MAX(MIN(INDEX($C$1:$C$13701,MAX(1,ROW()-設定!$B$26)):INDEX($C$1:$C$13701,MAX(1,ROW()-1))),MIN(INDEX($C$1:$C$13701,MIN(13701,ROW()+1)):INDEX($C$1:$C$13701,MIN(13701,ROW()+設定!$B$26))))*10^(設定!$B$27/20)),1,0))</f>
        <v>0</v>
      </c>
      <c r="G4951" s="33" t="n">
        <f aca="false">$G4950+IF($F4951=1,1,0)</f>
        <v>2</v>
      </c>
      <c r="H4951" s="0" t="str">
        <f aca="false">IF($F4951=1,$G4951,"")</f>
        <v/>
      </c>
    </row>
    <row r="4952" customFormat="false" ht="15" hidden="false" customHeight="false" outlineLevel="0" collapsed="false">
      <c r="A4952" s="30" t="n">
        <v>773.4375</v>
      </c>
      <c r="B4952" s="31" t="n">
        <v>10.4771</v>
      </c>
      <c r="C4952" s="32" t="n">
        <f aca="false">IF($A4952="","",IF(設定!$B$21="dB",10^($B4952/20),ABS($B4952)))</f>
        <v>3.34083479335793</v>
      </c>
      <c r="D4952" s="32" t="n">
        <f aca="false">IF($A4952="","",$A4952^2)</f>
        <v>598205.56640625</v>
      </c>
      <c r="E4952" s="32" t="n">
        <f aca="false">IF($A4952="","",IF($C4952&lt;=0,"",1/$C4952^2))</f>
        <v>0.089596284474393</v>
      </c>
      <c r="F4952" s="33" t="n">
        <f aca="false">IF(OR(ROW()-設定!$B$30&lt;2,ROW()+設定!$B$30&gt;13701,N($A4952)&lt;=0,N(INDEX($A$2:$A$13701,MIN(13700,MAX(1,ROW()-1+設定!$B$30))))&lt;=0,$A4952&lt;設定!$B$28,$A4952&gt;設定!$B$29),0,IF(AND($C4952&gt;=MAX(INDEX($C$1:$C$13701,MAX(1,ROW()-設定!$B$24)):INDEX($C$1:$C$13701,MAX(1,ROW()-1))),$C4952&gt;MAX(INDEX($C$1:$C$13701,MIN(13701,ROW()+1)):INDEX($C$1:$C$13701,MIN(13701,ROW()+設定!$B$24))),$C4952&gt;=設定!$B$32,$C4952&gt;=MAX(MIN(INDEX($C$1:$C$13701,MAX(1,ROW()-設定!$B$26)):INDEX($C$1:$C$13701,MAX(1,ROW()-1))),MIN(INDEX($C$1:$C$13701,MIN(13701,ROW()+1)):INDEX($C$1:$C$13701,MIN(13701,ROW()+設定!$B$26))))*10^(設定!$B$27/20)),1,0))</f>
        <v>0</v>
      </c>
      <c r="G4952" s="33" t="n">
        <f aca="false">$G4951+IF($F4952=1,1,0)</f>
        <v>2</v>
      </c>
      <c r="H4952" s="0" t="str">
        <f aca="false">IF($F4952=1,$G4952,"")</f>
        <v/>
      </c>
    </row>
    <row r="4953" customFormat="false" ht="15" hidden="false" customHeight="false" outlineLevel="0" collapsed="false">
      <c r="A4953" s="30" t="n">
        <v>773.59375</v>
      </c>
      <c r="B4953" s="31" t="n">
        <v>10.3099</v>
      </c>
      <c r="C4953" s="32" t="n">
        <f aca="false">IF($A4953="","",IF(設定!$B$21="dB",10^($B4953/20),ABS($B4953)))</f>
        <v>3.27714003836553</v>
      </c>
      <c r="D4953" s="32" t="n">
        <f aca="false">IF($A4953="","",$A4953^2)</f>
        <v>598447.290039063</v>
      </c>
      <c r="E4953" s="32" t="n">
        <f aca="false">IF($A4953="","",IF($C4953&lt;=0,"",1/$C4953^2))</f>
        <v>0.0931129315265804</v>
      </c>
      <c r="F4953" s="33" t="n">
        <f aca="false">IF(OR(ROW()-設定!$B$30&lt;2,ROW()+設定!$B$30&gt;13701,N($A4953)&lt;=0,N(INDEX($A$2:$A$13701,MIN(13700,MAX(1,ROW()-1+設定!$B$30))))&lt;=0,$A4953&lt;設定!$B$28,$A4953&gt;設定!$B$29),0,IF(AND($C4953&gt;=MAX(INDEX($C$1:$C$13701,MAX(1,ROW()-設定!$B$24)):INDEX($C$1:$C$13701,MAX(1,ROW()-1))),$C4953&gt;MAX(INDEX($C$1:$C$13701,MIN(13701,ROW()+1)):INDEX($C$1:$C$13701,MIN(13701,ROW()+設定!$B$24))),$C4953&gt;=設定!$B$32,$C4953&gt;=MAX(MIN(INDEX($C$1:$C$13701,MAX(1,ROW()-設定!$B$26)):INDEX($C$1:$C$13701,MAX(1,ROW()-1))),MIN(INDEX($C$1:$C$13701,MIN(13701,ROW()+1)):INDEX($C$1:$C$13701,MIN(13701,ROW()+設定!$B$26))))*10^(設定!$B$27/20)),1,0))</f>
        <v>0</v>
      </c>
      <c r="G4953" s="33" t="n">
        <f aca="false">$G4952+IF($F4953=1,1,0)</f>
        <v>2</v>
      </c>
      <c r="H4953" s="0" t="str">
        <f aca="false">IF($F4953=1,$G4953,"")</f>
        <v/>
      </c>
    </row>
    <row r="4954" customFormat="false" ht="15" hidden="false" customHeight="false" outlineLevel="0" collapsed="false">
      <c r="A4954" s="30" t="n">
        <v>773.75</v>
      </c>
      <c r="B4954" s="31" t="n">
        <v>10.5787</v>
      </c>
      <c r="C4954" s="32" t="n">
        <f aca="false">IF($A4954="","",IF(設定!$B$21="dB",10^($B4954/20),ABS($B4954)))</f>
        <v>3.38014242493806</v>
      </c>
      <c r="D4954" s="32" t="n">
        <f aca="false">IF($A4954="","",$A4954^2)</f>
        <v>598689.0625</v>
      </c>
      <c r="E4954" s="32" t="n">
        <f aca="false">IF($A4954="","",IF($C4954&lt;=0,"",1/$C4954^2))</f>
        <v>0.0875245728629199</v>
      </c>
      <c r="F4954" s="33" t="n">
        <f aca="false">IF(OR(ROW()-設定!$B$30&lt;2,ROW()+設定!$B$30&gt;13701,N($A4954)&lt;=0,N(INDEX($A$2:$A$13701,MIN(13700,MAX(1,ROW()-1+設定!$B$30))))&lt;=0,$A4954&lt;設定!$B$28,$A4954&gt;設定!$B$29),0,IF(AND($C4954&gt;=MAX(INDEX($C$1:$C$13701,MAX(1,ROW()-設定!$B$24)):INDEX($C$1:$C$13701,MAX(1,ROW()-1))),$C4954&gt;MAX(INDEX($C$1:$C$13701,MIN(13701,ROW()+1)):INDEX($C$1:$C$13701,MIN(13701,ROW()+設定!$B$24))),$C4954&gt;=設定!$B$32,$C4954&gt;=MAX(MIN(INDEX($C$1:$C$13701,MAX(1,ROW()-設定!$B$26)):INDEX($C$1:$C$13701,MAX(1,ROW()-1))),MIN(INDEX($C$1:$C$13701,MIN(13701,ROW()+1)):INDEX($C$1:$C$13701,MIN(13701,ROW()+設定!$B$26))))*10^(設定!$B$27/20)),1,0))</f>
        <v>0</v>
      </c>
      <c r="G4954" s="33" t="n">
        <f aca="false">$G4953+IF($F4954=1,1,0)</f>
        <v>2</v>
      </c>
      <c r="H4954" s="0" t="str">
        <f aca="false">IF($F4954=1,$G4954,"")</f>
        <v/>
      </c>
    </row>
    <row r="4955" customFormat="false" ht="15" hidden="false" customHeight="false" outlineLevel="0" collapsed="false">
      <c r="A4955" s="30" t="n">
        <v>773.90625</v>
      </c>
      <c r="B4955" s="31" t="n">
        <v>10.3636</v>
      </c>
      <c r="C4955" s="32" t="n">
        <f aca="false">IF($A4955="","",IF(設定!$B$21="dB",10^($B4955/20),ABS($B4955)))</f>
        <v>3.29746352285552</v>
      </c>
      <c r="D4955" s="32" t="n">
        <f aca="false">IF($A4955="","",$A4955^2)</f>
        <v>598930.883789063</v>
      </c>
      <c r="E4955" s="32" t="n">
        <f aca="false">IF($A4955="","",IF($C4955&lt;=0,"",1/$C4955^2))</f>
        <v>0.0919686899051628</v>
      </c>
      <c r="F4955" s="33" t="n">
        <f aca="false">IF(OR(ROW()-設定!$B$30&lt;2,ROW()+設定!$B$30&gt;13701,N($A4955)&lt;=0,N(INDEX($A$2:$A$13701,MIN(13700,MAX(1,ROW()-1+設定!$B$30))))&lt;=0,$A4955&lt;設定!$B$28,$A4955&gt;設定!$B$29),0,IF(AND($C4955&gt;=MAX(INDEX($C$1:$C$13701,MAX(1,ROW()-設定!$B$24)):INDEX($C$1:$C$13701,MAX(1,ROW()-1))),$C4955&gt;MAX(INDEX($C$1:$C$13701,MIN(13701,ROW()+1)):INDEX($C$1:$C$13701,MIN(13701,ROW()+設定!$B$24))),$C4955&gt;=設定!$B$32,$C4955&gt;=MAX(MIN(INDEX($C$1:$C$13701,MAX(1,ROW()-設定!$B$26)):INDEX($C$1:$C$13701,MAX(1,ROW()-1))),MIN(INDEX($C$1:$C$13701,MIN(13701,ROW()+1)):INDEX($C$1:$C$13701,MIN(13701,ROW()+設定!$B$26))))*10^(設定!$B$27/20)),1,0))</f>
        <v>0</v>
      </c>
      <c r="G4955" s="33" t="n">
        <f aca="false">$G4954+IF($F4955=1,1,0)</f>
        <v>2</v>
      </c>
      <c r="H4955" s="0" t="str">
        <f aca="false">IF($F4955=1,$G4955,"")</f>
        <v/>
      </c>
    </row>
    <row r="4956" customFormat="false" ht="15" hidden="false" customHeight="false" outlineLevel="0" collapsed="false">
      <c r="A4956" s="30" t="n">
        <v>774.0625</v>
      </c>
      <c r="B4956" s="31" t="n">
        <v>10.2209</v>
      </c>
      <c r="C4956" s="32" t="n">
        <f aca="false">IF($A4956="","",IF(設定!$B$21="dB",10^($B4956/20),ABS($B4956)))</f>
        <v>3.24373225971079</v>
      </c>
      <c r="D4956" s="32" t="n">
        <f aca="false">IF($A4956="","",$A4956^2)</f>
        <v>599172.75390625</v>
      </c>
      <c r="E4956" s="32" t="n">
        <f aca="false">IF($A4956="","",IF($C4956&lt;=0,"",1/$C4956^2))</f>
        <v>0.0950407817708463</v>
      </c>
      <c r="F4956" s="33" t="n">
        <f aca="false">IF(OR(ROW()-設定!$B$30&lt;2,ROW()+設定!$B$30&gt;13701,N($A4956)&lt;=0,N(INDEX($A$2:$A$13701,MIN(13700,MAX(1,ROW()-1+設定!$B$30))))&lt;=0,$A4956&lt;設定!$B$28,$A4956&gt;設定!$B$29),0,IF(AND($C4956&gt;=MAX(INDEX($C$1:$C$13701,MAX(1,ROW()-設定!$B$24)):INDEX($C$1:$C$13701,MAX(1,ROW()-1))),$C4956&gt;MAX(INDEX($C$1:$C$13701,MIN(13701,ROW()+1)):INDEX($C$1:$C$13701,MIN(13701,ROW()+設定!$B$24))),$C4956&gt;=設定!$B$32,$C4956&gt;=MAX(MIN(INDEX($C$1:$C$13701,MAX(1,ROW()-設定!$B$26)):INDEX($C$1:$C$13701,MAX(1,ROW()-1))),MIN(INDEX($C$1:$C$13701,MIN(13701,ROW()+1)):INDEX($C$1:$C$13701,MIN(13701,ROW()+設定!$B$26))))*10^(設定!$B$27/20)),1,0))</f>
        <v>0</v>
      </c>
      <c r="G4956" s="33" t="n">
        <f aca="false">$G4955+IF($F4956=1,1,0)</f>
        <v>2</v>
      </c>
      <c r="H4956" s="0" t="str">
        <f aca="false">IF($F4956=1,$G4956,"")</f>
        <v/>
      </c>
    </row>
    <row r="4957" customFormat="false" ht="15" hidden="false" customHeight="false" outlineLevel="0" collapsed="false">
      <c r="A4957" s="30" t="n">
        <v>774.21875</v>
      </c>
      <c r="B4957" s="31" t="n">
        <v>10.1992</v>
      </c>
      <c r="C4957" s="32" t="n">
        <f aca="false">IF($A4957="","",IF(設定!$B$21="dB",10^($B4957/20),ABS($B4957)))</f>
        <v>3.23563854224889</v>
      </c>
      <c r="D4957" s="32" t="n">
        <f aca="false">IF($A4957="","",$A4957^2)</f>
        <v>599414.672851563</v>
      </c>
      <c r="E4957" s="32" t="n">
        <f aca="false">IF($A4957="","",IF($C4957&lt;=0,"",1/$C4957^2))</f>
        <v>0.0955168518360305</v>
      </c>
      <c r="F4957" s="33" t="n">
        <f aca="false">IF(OR(ROW()-設定!$B$30&lt;2,ROW()+設定!$B$30&gt;13701,N($A4957)&lt;=0,N(INDEX($A$2:$A$13701,MIN(13700,MAX(1,ROW()-1+設定!$B$30))))&lt;=0,$A4957&lt;設定!$B$28,$A4957&gt;設定!$B$29),0,IF(AND($C4957&gt;=MAX(INDEX($C$1:$C$13701,MAX(1,ROW()-設定!$B$24)):INDEX($C$1:$C$13701,MAX(1,ROW()-1))),$C4957&gt;MAX(INDEX($C$1:$C$13701,MIN(13701,ROW()+1)):INDEX($C$1:$C$13701,MIN(13701,ROW()+設定!$B$24))),$C4957&gt;=設定!$B$32,$C4957&gt;=MAX(MIN(INDEX($C$1:$C$13701,MAX(1,ROW()-設定!$B$26)):INDEX($C$1:$C$13701,MAX(1,ROW()-1))),MIN(INDEX($C$1:$C$13701,MIN(13701,ROW()+1)):INDEX($C$1:$C$13701,MIN(13701,ROW()+設定!$B$26))))*10^(設定!$B$27/20)),1,0))</f>
        <v>0</v>
      </c>
      <c r="G4957" s="33" t="n">
        <f aca="false">$G4956+IF($F4957=1,1,0)</f>
        <v>2</v>
      </c>
      <c r="H4957" s="0" t="str">
        <f aca="false">IF($F4957=1,$G4957,"")</f>
        <v/>
      </c>
    </row>
    <row r="4958" customFormat="false" ht="15" hidden="false" customHeight="false" outlineLevel="0" collapsed="false">
      <c r="A4958" s="30" t="n">
        <v>774.375</v>
      </c>
      <c r="B4958" s="31" t="n">
        <v>10.6226</v>
      </c>
      <c r="C4958" s="32" t="n">
        <f aca="false">IF($A4958="","",IF(設定!$B$21="dB",10^($B4958/20),ABS($B4958)))</f>
        <v>3.39726949899175</v>
      </c>
      <c r="D4958" s="32" t="n">
        <f aca="false">IF($A4958="","",$A4958^2)</f>
        <v>599656.640625</v>
      </c>
      <c r="E4958" s="32" t="n">
        <f aca="false">IF($A4958="","",IF($C4958&lt;=0,"",1/$C4958^2))</f>
        <v>0.0866443005182647</v>
      </c>
      <c r="F4958" s="33" t="n">
        <f aca="false">IF(OR(ROW()-設定!$B$30&lt;2,ROW()+設定!$B$30&gt;13701,N($A4958)&lt;=0,N(INDEX($A$2:$A$13701,MIN(13700,MAX(1,ROW()-1+設定!$B$30))))&lt;=0,$A4958&lt;設定!$B$28,$A4958&gt;設定!$B$29),0,IF(AND($C4958&gt;=MAX(INDEX($C$1:$C$13701,MAX(1,ROW()-設定!$B$24)):INDEX($C$1:$C$13701,MAX(1,ROW()-1))),$C4958&gt;MAX(INDEX($C$1:$C$13701,MIN(13701,ROW()+1)):INDEX($C$1:$C$13701,MIN(13701,ROW()+設定!$B$24))),$C4958&gt;=設定!$B$32,$C4958&gt;=MAX(MIN(INDEX($C$1:$C$13701,MAX(1,ROW()-設定!$B$26)):INDEX($C$1:$C$13701,MAX(1,ROW()-1))),MIN(INDEX($C$1:$C$13701,MIN(13701,ROW()+1)):INDEX($C$1:$C$13701,MIN(13701,ROW()+設定!$B$26))))*10^(設定!$B$27/20)),1,0))</f>
        <v>0</v>
      </c>
      <c r="G4958" s="33" t="n">
        <f aca="false">$G4957+IF($F4958=1,1,0)</f>
        <v>2</v>
      </c>
      <c r="H4958" s="0" t="str">
        <f aca="false">IF($F4958=1,$G4958,"")</f>
        <v/>
      </c>
    </row>
    <row r="4959" customFormat="false" ht="15" hidden="false" customHeight="false" outlineLevel="0" collapsed="false">
      <c r="A4959" s="30" t="n">
        <v>774.53125</v>
      </c>
      <c r="B4959" s="31" t="n">
        <v>10.4674</v>
      </c>
      <c r="C4959" s="32" t="n">
        <f aca="false">IF($A4959="","",IF(設定!$B$21="dB",10^($B4959/20),ABS($B4959)))</f>
        <v>3.33710598597454</v>
      </c>
      <c r="D4959" s="32" t="n">
        <f aca="false">IF($A4959="","",$A4959^2)</f>
        <v>599898.657226563</v>
      </c>
      <c r="E4959" s="32" t="n">
        <f aca="false">IF($A4959="","",IF($C4959&lt;=0,"",1/$C4959^2))</f>
        <v>0.0897966220958519</v>
      </c>
      <c r="F4959" s="33" t="n">
        <f aca="false">IF(OR(ROW()-設定!$B$30&lt;2,ROW()+設定!$B$30&gt;13701,N($A4959)&lt;=0,N(INDEX($A$2:$A$13701,MIN(13700,MAX(1,ROW()-1+設定!$B$30))))&lt;=0,$A4959&lt;設定!$B$28,$A4959&gt;設定!$B$29),0,IF(AND($C4959&gt;=MAX(INDEX($C$1:$C$13701,MAX(1,ROW()-設定!$B$24)):INDEX($C$1:$C$13701,MAX(1,ROW()-1))),$C4959&gt;MAX(INDEX($C$1:$C$13701,MIN(13701,ROW()+1)):INDEX($C$1:$C$13701,MIN(13701,ROW()+設定!$B$24))),$C4959&gt;=設定!$B$32,$C4959&gt;=MAX(MIN(INDEX($C$1:$C$13701,MAX(1,ROW()-設定!$B$26)):INDEX($C$1:$C$13701,MAX(1,ROW()-1))),MIN(INDEX($C$1:$C$13701,MIN(13701,ROW()+1)):INDEX($C$1:$C$13701,MIN(13701,ROW()+設定!$B$26))))*10^(設定!$B$27/20)),1,0))</f>
        <v>0</v>
      </c>
      <c r="G4959" s="33" t="n">
        <f aca="false">$G4958+IF($F4959=1,1,0)</f>
        <v>2</v>
      </c>
      <c r="H4959" s="0" t="str">
        <f aca="false">IF($F4959=1,$G4959,"")</f>
        <v/>
      </c>
    </row>
    <row r="4960" customFormat="false" ht="15" hidden="false" customHeight="false" outlineLevel="0" collapsed="false">
      <c r="A4960" s="30" t="n">
        <v>774.6875</v>
      </c>
      <c r="B4960" s="31" t="n">
        <v>10.4218</v>
      </c>
      <c r="C4960" s="32" t="n">
        <f aca="false">IF($A4960="","",IF(設定!$B$21="dB",10^($B4960/20),ABS($B4960)))</f>
        <v>3.31963244050505</v>
      </c>
      <c r="D4960" s="32" t="n">
        <f aca="false">IF($A4960="","",$A4960^2)</f>
        <v>600140.72265625</v>
      </c>
      <c r="E4960" s="32" t="n">
        <f aca="false">IF($A4960="","",IF($C4960&lt;=0,"",1/$C4960^2))</f>
        <v>0.0907444348017218</v>
      </c>
      <c r="F4960" s="33" t="n">
        <f aca="false">IF(OR(ROW()-設定!$B$30&lt;2,ROW()+設定!$B$30&gt;13701,N($A4960)&lt;=0,N(INDEX($A$2:$A$13701,MIN(13700,MAX(1,ROW()-1+設定!$B$30))))&lt;=0,$A4960&lt;設定!$B$28,$A4960&gt;設定!$B$29),0,IF(AND($C4960&gt;=MAX(INDEX($C$1:$C$13701,MAX(1,ROW()-設定!$B$24)):INDEX($C$1:$C$13701,MAX(1,ROW()-1))),$C4960&gt;MAX(INDEX($C$1:$C$13701,MIN(13701,ROW()+1)):INDEX($C$1:$C$13701,MIN(13701,ROW()+設定!$B$24))),$C4960&gt;=設定!$B$32,$C4960&gt;=MAX(MIN(INDEX($C$1:$C$13701,MAX(1,ROW()-設定!$B$26)):INDEX($C$1:$C$13701,MAX(1,ROW()-1))),MIN(INDEX($C$1:$C$13701,MIN(13701,ROW()+1)):INDEX($C$1:$C$13701,MIN(13701,ROW()+設定!$B$26))))*10^(設定!$B$27/20)),1,0))</f>
        <v>0</v>
      </c>
      <c r="G4960" s="33" t="n">
        <f aca="false">$G4959+IF($F4960=1,1,0)</f>
        <v>2</v>
      </c>
      <c r="H4960" s="0" t="str">
        <f aca="false">IF($F4960=1,$G4960,"")</f>
        <v/>
      </c>
    </row>
    <row r="4961" customFormat="false" ht="15" hidden="false" customHeight="false" outlineLevel="0" collapsed="false">
      <c r="A4961" s="30" t="n">
        <v>774.84375</v>
      </c>
      <c r="B4961" s="31" t="n">
        <v>10.4245</v>
      </c>
      <c r="C4961" s="32" t="n">
        <f aca="false">IF($A4961="","",IF(設定!$B$21="dB",10^($B4961/20),ABS($B4961)))</f>
        <v>3.32066450528807</v>
      </c>
      <c r="D4961" s="32" t="n">
        <f aca="false">IF($A4961="","",$A4961^2)</f>
        <v>600382.836914063</v>
      </c>
      <c r="E4961" s="32" t="n">
        <f aca="false">IF($A4961="","",IF($C4961&lt;=0,"",1/$C4961^2))</f>
        <v>0.0906880367034614</v>
      </c>
      <c r="F4961" s="33" t="n">
        <f aca="false">IF(OR(ROW()-設定!$B$30&lt;2,ROW()+設定!$B$30&gt;13701,N($A4961)&lt;=0,N(INDEX($A$2:$A$13701,MIN(13700,MAX(1,ROW()-1+設定!$B$30))))&lt;=0,$A4961&lt;設定!$B$28,$A4961&gt;設定!$B$29),0,IF(AND($C4961&gt;=MAX(INDEX($C$1:$C$13701,MAX(1,ROW()-設定!$B$24)):INDEX($C$1:$C$13701,MAX(1,ROW()-1))),$C4961&gt;MAX(INDEX($C$1:$C$13701,MIN(13701,ROW()+1)):INDEX($C$1:$C$13701,MIN(13701,ROW()+設定!$B$24))),$C4961&gt;=設定!$B$32,$C4961&gt;=MAX(MIN(INDEX($C$1:$C$13701,MAX(1,ROW()-設定!$B$26)):INDEX($C$1:$C$13701,MAX(1,ROW()-1))),MIN(INDEX($C$1:$C$13701,MIN(13701,ROW()+1)):INDEX($C$1:$C$13701,MIN(13701,ROW()+設定!$B$26))))*10^(設定!$B$27/20)),1,0))</f>
        <v>0</v>
      </c>
      <c r="G4961" s="33" t="n">
        <f aca="false">$G4960+IF($F4961=1,1,0)</f>
        <v>2</v>
      </c>
      <c r="H4961" s="0" t="str">
        <f aca="false">IF($F4961=1,$G4961,"")</f>
        <v/>
      </c>
    </row>
    <row r="4962" customFormat="false" ht="15" hidden="false" customHeight="false" outlineLevel="0" collapsed="false">
      <c r="A4962" s="30" t="n">
        <v>775</v>
      </c>
      <c r="B4962" s="31" t="n">
        <v>10.4006</v>
      </c>
      <c r="C4962" s="32" t="n">
        <f aca="false">IF($A4962="","",IF(設定!$B$21="dB",10^($B4962/20),ABS($B4962)))</f>
        <v>3.31153996000164</v>
      </c>
      <c r="D4962" s="32" t="n">
        <f aca="false">IF($A4962="","",$A4962^2)</f>
        <v>600625</v>
      </c>
      <c r="E4962" s="32" t="n">
        <f aca="false">IF($A4962="","",IF($C4962&lt;=0,"",1/$C4962^2))</f>
        <v>0.0911884849105407</v>
      </c>
      <c r="F4962" s="33" t="n">
        <f aca="false">IF(OR(ROW()-設定!$B$30&lt;2,ROW()+設定!$B$30&gt;13701,N($A4962)&lt;=0,N(INDEX($A$2:$A$13701,MIN(13700,MAX(1,ROW()-1+設定!$B$30))))&lt;=0,$A4962&lt;設定!$B$28,$A4962&gt;設定!$B$29),0,IF(AND($C4962&gt;=MAX(INDEX($C$1:$C$13701,MAX(1,ROW()-設定!$B$24)):INDEX($C$1:$C$13701,MAX(1,ROW()-1))),$C4962&gt;MAX(INDEX($C$1:$C$13701,MIN(13701,ROW()+1)):INDEX($C$1:$C$13701,MIN(13701,ROW()+設定!$B$24))),$C4962&gt;=設定!$B$32,$C4962&gt;=MAX(MIN(INDEX($C$1:$C$13701,MAX(1,ROW()-設定!$B$26)):INDEX($C$1:$C$13701,MAX(1,ROW()-1))),MIN(INDEX($C$1:$C$13701,MIN(13701,ROW()+1)):INDEX($C$1:$C$13701,MIN(13701,ROW()+設定!$B$26))))*10^(設定!$B$27/20)),1,0))</f>
        <v>0</v>
      </c>
      <c r="G4962" s="33" t="n">
        <f aca="false">$G4961+IF($F4962=1,1,0)</f>
        <v>2</v>
      </c>
      <c r="H4962" s="0" t="str">
        <f aca="false">IF($F4962=1,$G4962,"")</f>
        <v/>
      </c>
    </row>
    <row r="4963" customFormat="false" ht="15" hidden="false" customHeight="false" outlineLevel="0" collapsed="false">
      <c r="A4963" s="30" t="n">
        <v>775.15625</v>
      </c>
      <c r="B4963" s="31" t="n">
        <v>10.6673</v>
      </c>
      <c r="C4963" s="32" t="n">
        <f aca="false">IF($A4963="","",IF(設定!$B$21="dB",10^($B4963/20),ABS($B4963)))</f>
        <v>3.41479785540641</v>
      </c>
      <c r="D4963" s="32" t="n">
        <f aca="false">IF($A4963="","",$A4963^2)</f>
        <v>600867.211914063</v>
      </c>
      <c r="E4963" s="32" t="n">
        <f aca="false">IF($A4963="","",IF($C4963&lt;=0,"",1/$C4963^2))</f>
        <v>0.085757082958382</v>
      </c>
      <c r="F4963" s="33" t="n">
        <f aca="false">IF(OR(ROW()-設定!$B$30&lt;2,ROW()+設定!$B$30&gt;13701,N($A4963)&lt;=0,N(INDEX($A$2:$A$13701,MIN(13700,MAX(1,ROW()-1+設定!$B$30))))&lt;=0,$A4963&lt;設定!$B$28,$A4963&gt;設定!$B$29),0,IF(AND($C4963&gt;=MAX(INDEX($C$1:$C$13701,MAX(1,ROW()-設定!$B$24)):INDEX($C$1:$C$13701,MAX(1,ROW()-1))),$C4963&gt;MAX(INDEX($C$1:$C$13701,MIN(13701,ROW()+1)):INDEX($C$1:$C$13701,MIN(13701,ROW()+設定!$B$24))),$C4963&gt;=設定!$B$32,$C4963&gt;=MAX(MIN(INDEX($C$1:$C$13701,MAX(1,ROW()-設定!$B$26)):INDEX($C$1:$C$13701,MAX(1,ROW()-1))),MIN(INDEX($C$1:$C$13701,MIN(13701,ROW()+1)):INDEX($C$1:$C$13701,MIN(13701,ROW()+設定!$B$26))))*10^(設定!$B$27/20)),1,0))</f>
        <v>0</v>
      </c>
      <c r="G4963" s="33" t="n">
        <f aca="false">$G4962+IF($F4963=1,1,0)</f>
        <v>2</v>
      </c>
      <c r="H4963" s="0" t="str">
        <f aca="false">IF($F4963=1,$G4963,"")</f>
        <v/>
      </c>
    </row>
    <row r="4964" customFormat="false" ht="15" hidden="false" customHeight="false" outlineLevel="0" collapsed="false">
      <c r="A4964" s="30" t="n">
        <v>775.3125</v>
      </c>
      <c r="B4964" s="31" t="n">
        <v>10.5317</v>
      </c>
      <c r="C4964" s="32" t="n">
        <f aca="false">IF($A4964="","",IF(設定!$B$21="dB",10^($B4964/20),ABS($B4964)))</f>
        <v>3.36190161657032</v>
      </c>
      <c r="D4964" s="32" t="n">
        <f aca="false">IF($A4964="","",$A4964^2)</f>
        <v>601109.47265625</v>
      </c>
      <c r="E4964" s="32" t="n">
        <f aca="false">IF($A4964="","",IF($C4964&lt;=0,"",1/$C4964^2))</f>
        <v>0.0884769208451352</v>
      </c>
      <c r="F4964" s="33" t="n">
        <f aca="false">IF(OR(ROW()-設定!$B$30&lt;2,ROW()+設定!$B$30&gt;13701,N($A4964)&lt;=0,N(INDEX($A$2:$A$13701,MIN(13700,MAX(1,ROW()-1+設定!$B$30))))&lt;=0,$A4964&lt;設定!$B$28,$A4964&gt;設定!$B$29),0,IF(AND($C4964&gt;=MAX(INDEX($C$1:$C$13701,MAX(1,ROW()-設定!$B$24)):INDEX($C$1:$C$13701,MAX(1,ROW()-1))),$C4964&gt;MAX(INDEX($C$1:$C$13701,MIN(13701,ROW()+1)):INDEX($C$1:$C$13701,MIN(13701,ROW()+設定!$B$24))),$C4964&gt;=設定!$B$32,$C4964&gt;=MAX(MIN(INDEX($C$1:$C$13701,MAX(1,ROW()-設定!$B$26)):INDEX($C$1:$C$13701,MAX(1,ROW()-1))),MIN(INDEX($C$1:$C$13701,MIN(13701,ROW()+1)):INDEX($C$1:$C$13701,MIN(13701,ROW()+設定!$B$26))))*10^(設定!$B$27/20)),1,0))</f>
        <v>0</v>
      </c>
      <c r="G4964" s="33" t="n">
        <f aca="false">$G4963+IF($F4964=1,1,0)</f>
        <v>2</v>
      </c>
      <c r="H4964" s="0" t="str">
        <f aca="false">IF($F4964=1,$G4964,"")</f>
        <v/>
      </c>
    </row>
    <row r="4965" customFormat="false" ht="15" hidden="false" customHeight="false" outlineLevel="0" collapsed="false">
      <c r="A4965" s="30" t="n">
        <v>775.46875</v>
      </c>
      <c r="B4965" s="31" t="n">
        <v>10.7384</v>
      </c>
      <c r="C4965" s="32" t="n">
        <f aca="false">IF($A4965="","",IF(設定!$B$21="dB",10^($B4965/20),ABS($B4965)))</f>
        <v>3.44286505003858</v>
      </c>
      <c r="D4965" s="32" t="n">
        <f aca="false">IF($A4965="","",$A4965^2)</f>
        <v>601351.782226563</v>
      </c>
      <c r="E4965" s="32" t="n">
        <f aca="false">IF($A4965="","",IF($C4965&lt;=0,"",1/$C4965^2))</f>
        <v>0.0843645511010285</v>
      </c>
      <c r="F4965" s="33" t="n">
        <f aca="false">IF(OR(ROW()-設定!$B$30&lt;2,ROW()+設定!$B$30&gt;13701,N($A4965)&lt;=0,N(INDEX($A$2:$A$13701,MIN(13700,MAX(1,ROW()-1+設定!$B$30))))&lt;=0,$A4965&lt;設定!$B$28,$A4965&gt;設定!$B$29),0,IF(AND($C4965&gt;=MAX(INDEX($C$1:$C$13701,MAX(1,ROW()-設定!$B$24)):INDEX($C$1:$C$13701,MAX(1,ROW()-1))),$C4965&gt;MAX(INDEX($C$1:$C$13701,MIN(13701,ROW()+1)):INDEX($C$1:$C$13701,MIN(13701,ROW()+設定!$B$24))),$C4965&gt;=設定!$B$32,$C4965&gt;=MAX(MIN(INDEX($C$1:$C$13701,MAX(1,ROW()-設定!$B$26)):INDEX($C$1:$C$13701,MAX(1,ROW()-1))),MIN(INDEX($C$1:$C$13701,MIN(13701,ROW()+1)):INDEX($C$1:$C$13701,MIN(13701,ROW()+設定!$B$26))))*10^(設定!$B$27/20)),1,0))</f>
        <v>0</v>
      </c>
      <c r="G4965" s="33" t="n">
        <f aca="false">$G4964+IF($F4965=1,1,0)</f>
        <v>2</v>
      </c>
      <c r="H4965" s="0" t="str">
        <f aca="false">IF($F4965=1,$G4965,"")</f>
        <v/>
      </c>
    </row>
    <row r="4966" customFormat="false" ht="15" hidden="false" customHeight="false" outlineLevel="0" collapsed="false">
      <c r="A4966" s="30" t="n">
        <v>775.625</v>
      </c>
      <c r="B4966" s="31" t="n">
        <v>10.545</v>
      </c>
      <c r="C4966" s="32" t="n">
        <f aca="false">IF($A4966="","",IF(設定!$B$21="dB",10^($B4966/20),ABS($B4966)))</f>
        <v>3.36705336771696</v>
      </c>
      <c r="D4966" s="32" t="n">
        <f aca="false">IF($A4966="","",$A4966^2)</f>
        <v>601594.140625</v>
      </c>
      <c r="E4966" s="32" t="n">
        <f aca="false">IF($A4966="","",IF($C4966&lt;=0,"",1/$C4966^2))</f>
        <v>0.0882063802136673</v>
      </c>
      <c r="F4966" s="33" t="n">
        <f aca="false">IF(OR(ROW()-設定!$B$30&lt;2,ROW()+設定!$B$30&gt;13701,N($A4966)&lt;=0,N(INDEX($A$2:$A$13701,MIN(13700,MAX(1,ROW()-1+設定!$B$30))))&lt;=0,$A4966&lt;設定!$B$28,$A4966&gt;設定!$B$29),0,IF(AND($C4966&gt;=MAX(INDEX($C$1:$C$13701,MAX(1,ROW()-設定!$B$24)):INDEX($C$1:$C$13701,MAX(1,ROW()-1))),$C4966&gt;MAX(INDEX($C$1:$C$13701,MIN(13701,ROW()+1)):INDEX($C$1:$C$13701,MIN(13701,ROW()+設定!$B$24))),$C4966&gt;=設定!$B$32,$C4966&gt;=MAX(MIN(INDEX($C$1:$C$13701,MAX(1,ROW()-設定!$B$26)):INDEX($C$1:$C$13701,MAX(1,ROW()-1))),MIN(INDEX($C$1:$C$13701,MIN(13701,ROW()+1)):INDEX($C$1:$C$13701,MIN(13701,ROW()+設定!$B$26))))*10^(設定!$B$27/20)),1,0))</f>
        <v>0</v>
      </c>
      <c r="G4966" s="33" t="n">
        <f aca="false">$G4965+IF($F4966=1,1,0)</f>
        <v>2</v>
      </c>
      <c r="H4966" s="0" t="str">
        <f aca="false">IF($F4966=1,$G4966,"")</f>
        <v/>
      </c>
    </row>
    <row r="4967" customFormat="false" ht="15" hidden="false" customHeight="false" outlineLevel="0" collapsed="false">
      <c r="A4967" s="30" t="n">
        <v>775.78125</v>
      </c>
      <c r="B4967" s="31" t="n">
        <v>10.3307</v>
      </c>
      <c r="C4967" s="32" t="n">
        <f aca="false">IF($A4967="","",IF(設定!$B$21="dB",10^($B4967/20),ABS($B4967)))</f>
        <v>3.28499717185637</v>
      </c>
      <c r="D4967" s="32" t="n">
        <f aca="false">IF($A4967="","",$A4967^2)</f>
        <v>601836.547851563</v>
      </c>
      <c r="E4967" s="32" t="n">
        <f aca="false">IF($A4967="","",IF($C4967&lt;=0,"",1/$C4967^2))</f>
        <v>0.0926680448100444</v>
      </c>
      <c r="F4967" s="33" t="n">
        <f aca="false">IF(OR(ROW()-設定!$B$30&lt;2,ROW()+設定!$B$30&gt;13701,N($A4967)&lt;=0,N(INDEX($A$2:$A$13701,MIN(13700,MAX(1,ROW()-1+設定!$B$30))))&lt;=0,$A4967&lt;設定!$B$28,$A4967&gt;設定!$B$29),0,IF(AND($C4967&gt;=MAX(INDEX($C$1:$C$13701,MAX(1,ROW()-設定!$B$24)):INDEX($C$1:$C$13701,MAX(1,ROW()-1))),$C4967&gt;MAX(INDEX($C$1:$C$13701,MIN(13701,ROW()+1)):INDEX($C$1:$C$13701,MIN(13701,ROW()+設定!$B$24))),$C4967&gt;=設定!$B$32,$C4967&gt;=MAX(MIN(INDEX($C$1:$C$13701,MAX(1,ROW()-設定!$B$26)):INDEX($C$1:$C$13701,MAX(1,ROW()-1))),MIN(INDEX($C$1:$C$13701,MIN(13701,ROW()+1)):INDEX($C$1:$C$13701,MIN(13701,ROW()+設定!$B$26))))*10^(設定!$B$27/20)),1,0))</f>
        <v>0</v>
      </c>
      <c r="G4967" s="33" t="n">
        <f aca="false">$G4966+IF($F4967=1,1,0)</f>
        <v>2</v>
      </c>
      <c r="H4967" s="0" t="str">
        <f aca="false">IF($F4967=1,$G4967,"")</f>
        <v/>
      </c>
    </row>
    <row r="4968" customFormat="false" ht="15" hidden="false" customHeight="false" outlineLevel="0" collapsed="false">
      <c r="A4968" s="30" t="n">
        <v>775.9375</v>
      </c>
      <c r="B4968" s="31" t="n">
        <v>10.6787</v>
      </c>
      <c r="C4968" s="32" t="n">
        <f aca="false">IF($A4968="","",IF(設定!$B$21="dB",10^($B4968/20),ABS($B4968)))</f>
        <v>3.41928262953958</v>
      </c>
      <c r="D4968" s="32" t="n">
        <f aca="false">IF($A4968="","",$A4968^2)</f>
        <v>602079.00390625</v>
      </c>
      <c r="E4968" s="32" t="n">
        <f aca="false">IF($A4968="","",IF($C4968&lt;=0,"",1/$C4968^2))</f>
        <v>0.0855322703499042</v>
      </c>
      <c r="F4968" s="33" t="n">
        <f aca="false">IF(OR(ROW()-設定!$B$30&lt;2,ROW()+設定!$B$30&gt;13701,N($A4968)&lt;=0,N(INDEX($A$2:$A$13701,MIN(13700,MAX(1,ROW()-1+設定!$B$30))))&lt;=0,$A4968&lt;設定!$B$28,$A4968&gt;設定!$B$29),0,IF(AND($C4968&gt;=MAX(INDEX($C$1:$C$13701,MAX(1,ROW()-設定!$B$24)):INDEX($C$1:$C$13701,MAX(1,ROW()-1))),$C4968&gt;MAX(INDEX($C$1:$C$13701,MIN(13701,ROW()+1)):INDEX($C$1:$C$13701,MIN(13701,ROW()+設定!$B$24))),$C4968&gt;=設定!$B$32,$C4968&gt;=MAX(MIN(INDEX($C$1:$C$13701,MAX(1,ROW()-設定!$B$26)):INDEX($C$1:$C$13701,MAX(1,ROW()-1))),MIN(INDEX($C$1:$C$13701,MIN(13701,ROW()+1)):INDEX($C$1:$C$13701,MIN(13701,ROW()+設定!$B$26))))*10^(設定!$B$27/20)),1,0))</f>
        <v>0</v>
      </c>
      <c r="G4968" s="33" t="n">
        <f aca="false">$G4967+IF($F4968=1,1,0)</f>
        <v>2</v>
      </c>
      <c r="H4968" s="0" t="str">
        <f aca="false">IF($F4968=1,$G4968,"")</f>
        <v/>
      </c>
    </row>
    <row r="4969" customFormat="false" ht="15" hidden="false" customHeight="false" outlineLevel="0" collapsed="false">
      <c r="A4969" s="30" t="n">
        <v>776.09375</v>
      </c>
      <c r="B4969" s="31" t="n">
        <v>10.5657</v>
      </c>
      <c r="C4969" s="32" t="n">
        <f aca="false">IF($A4969="","",IF(設定!$B$21="dB",10^($B4969/20),ABS($B4969)))</f>
        <v>3.37508721628344</v>
      </c>
      <c r="D4969" s="32" t="n">
        <f aca="false">IF($A4969="","",$A4969^2)</f>
        <v>602321.508789063</v>
      </c>
      <c r="E4969" s="32" t="n">
        <f aca="false">IF($A4969="","",IF($C4969&lt;=0,"",1/$C4969^2))</f>
        <v>0.087786957983413</v>
      </c>
      <c r="F4969" s="33" t="n">
        <f aca="false">IF(OR(ROW()-設定!$B$30&lt;2,ROW()+設定!$B$30&gt;13701,N($A4969)&lt;=0,N(INDEX($A$2:$A$13701,MIN(13700,MAX(1,ROW()-1+設定!$B$30))))&lt;=0,$A4969&lt;設定!$B$28,$A4969&gt;設定!$B$29),0,IF(AND($C4969&gt;=MAX(INDEX($C$1:$C$13701,MAX(1,ROW()-設定!$B$24)):INDEX($C$1:$C$13701,MAX(1,ROW()-1))),$C4969&gt;MAX(INDEX($C$1:$C$13701,MIN(13701,ROW()+1)):INDEX($C$1:$C$13701,MIN(13701,ROW()+設定!$B$24))),$C4969&gt;=設定!$B$32,$C4969&gt;=MAX(MIN(INDEX($C$1:$C$13701,MAX(1,ROW()-設定!$B$26)):INDEX($C$1:$C$13701,MAX(1,ROW()-1))),MIN(INDEX($C$1:$C$13701,MIN(13701,ROW()+1)):INDEX($C$1:$C$13701,MIN(13701,ROW()+設定!$B$26))))*10^(設定!$B$27/20)),1,0))</f>
        <v>0</v>
      </c>
      <c r="G4969" s="33" t="n">
        <f aca="false">$G4968+IF($F4969=1,1,0)</f>
        <v>2</v>
      </c>
      <c r="H4969" s="0" t="str">
        <f aca="false">IF($F4969=1,$G4969,"")</f>
        <v/>
      </c>
    </row>
    <row r="4970" customFormat="false" ht="15" hidden="false" customHeight="false" outlineLevel="0" collapsed="false">
      <c r="A4970" s="30" t="n">
        <v>776.25</v>
      </c>
      <c r="B4970" s="31" t="n">
        <v>10.5921</v>
      </c>
      <c r="C4970" s="32" t="n">
        <f aca="false">IF($A4970="","",IF(設定!$B$21="dB",10^($B4970/20),ABS($B4970)))</f>
        <v>3.38536110333924</v>
      </c>
      <c r="D4970" s="32" t="n">
        <f aca="false">IF($A4970="","",$A4970^2)</f>
        <v>602564.0625</v>
      </c>
      <c r="E4970" s="32" t="n">
        <f aca="false">IF($A4970="","",IF($C4970&lt;=0,"",1/$C4970^2))</f>
        <v>0.0872549351347513</v>
      </c>
      <c r="F4970" s="33" t="n">
        <f aca="false">IF(OR(ROW()-設定!$B$30&lt;2,ROW()+設定!$B$30&gt;13701,N($A4970)&lt;=0,N(INDEX($A$2:$A$13701,MIN(13700,MAX(1,ROW()-1+設定!$B$30))))&lt;=0,$A4970&lt;設定!$B$28,$A4970&gt;設定!$B$29),0,IF(AND($C4970&gt;=MAX(INDEX($C$1:$C$13701,MAX(1,ROW()-設定!$B$24)):INDEX($C$1:$C$13701,MAX(1,ROW()-1))),$C4970&gt;MAX(INDEX($C$1:$C$13701,MIN(13701,ROW()+1)):INDEX($C$1:$C$13701,MIN(13701,ROW()+設定!$B$24))),$C4970&gt;=設定!$B$32,$C4970&gt;=MAX(MIN(INDEX($C$1:$C$13701,MAX(1,ROW()-設定!$B$26)):INDEX($C$1:$C$13701,MAX(1,ROW()-1))),MIN(INDEX($C$1:$C$13701,MIN(13701,ROW()+1)):INDEX($C$1:$C$13701,MIN(13701,ROW()+設定!$B$26))))*10^(設定!$B$27/20)),1,0))</f>
        <v>0</v>
      </c>
      <c r="G4970" s="33" t="n">
        <f aca="false">$G4969+IF($F4970=1,1,0)</f>
        <v>2</v>
      </c>
      <c r="H4970" s="0" t="str">
        <f aca="false">IF($F4970=1,$G4970,"")</f>
        <v/>
      </c>
    </row>
    <row r="4971" customFormat="false" ht="15" hidden="false" customHeight="false" outlineLevel="0" collapsed="false">
      <c r="A4971" s="30" t="n">
        <v>776.40625</v>
      </c>
      <c r="B4971" s="31" t="n">
        <v>10.7912</v>
      </c>
      <c r="C4971" s="32" t="n">
        <f aca="false">IF($A4971="","",IF(設定!$B$21="dB",10^($B4971/20),ABS($B4971)))</f>
        <v>3.46385736260693</v>
      </c>
      <c r="D4971" s="32" t="n">
        <f aca="false">IF($A4971="","",$A4971^2)</f>
        <v>602806.665039063</v>
      </c>
      <c r="E4971" s="32" t="n">
        <f aca="false">IF($A4971="","",IF($C4971&lt;=0,"",1/$C4971^2))</f>
        <v>0.0833450861817209</v>
      </c>
      <c r="F4971" s="33" t="n">
        <f aca="false">IF(OR(ROW()-設定!$B$30&lt;2,ROW()+設定!$B$30&gt;13701,N($A4971)&lt;=0,N(INDEX($A$2:$A$13701,MIN(13700,MAX(1,ROW()-1+設定!$B$30))))&lt;=0,$A4971&lt;設定!$B$28,$A4971&gt;設定!$B$29),0,IF(AND($C4971&gt;=MAX(INDEX($C$1:$C$13701,MAX(1,ROW()-設定!$B$24)):INDEX($C$1:$C$13701,MAX(1,ROW()-1))),$C4971&gt;MAX(INDEX($C$1:$C$13701,MIN(13701,ROW()+1)):INDEX($C$1:$C$13701,MIN(13701,ROW()+設定!$B$24))),$C4971&gt;=設定!$B$32,$C4971&gt;=MAX(MIN(INDEX($C$1:$C$13701,MAX(1,ROW()-設定!$B$26)):INDEX($C$1:$C$13701,MAX(1,ROW()-1))),MIN(INDEX($C$1:$C$13701,MIN(13701,ROW()+1)):INDEX($C$1:$C$13701,MIN(13701,ROW()+設定!$B$26))))*10^(設定!$B$27/20)),1,0))</f>
        <v>0</v>
      </c>
      <c r="G4971" s="33" t="n">
        <f aca="false">$G4970+IF($F4971=1,1,0)</f>
        <v>2</v>
      </c>
      <c r="H4971" s="0" t="str">
        <f aca="false">IF($F4971=1,$G4971,"")</f>
        <v/>
      </c>
    </row>
    <row r="4972" customFormat="false" ht="15" hidden="false" customHeight="false" outlineLevel="0" collapsed="false">
      <c r="A4972" s="30" t="n">
        <v>776.5625</v>
      </c>
      <c r="B4972" s="31" t="n">
        <v>10.615</v>
      </c>
      <c r="C4972" s="32" t="n">
        <f aca="false">IF($A4972="","",IF(設定!$B$21="dB",10^($B4972/20),ABS($B4972)))</f>
        <v>3.39429824827726</v>
      </c>
      <c r="D4972" s="32" t="n">
        <f aca="false">IF($A4972="","",$A4972^2)</f>
        <v>603049.31640625</v>
      </c>
      <c r="E4972" s="32" t="n">
        <f aca="false">IF($A4972="","",IF($C4972&lt;=0,"",1/$C4972^2))</f>
        <v>0.0867960577292378</v>
      </c>
      <c r="F4972" s="33" t="n">
        <f aca="false">IF(OR(ROW()-設定!$B$30&lt;2,ROW()+設定!$B$30&gt;13701,N($A4972)&lt;=0,N(INDEX($A$2:$A$13701,MIN(13700,MAX(1,ROW()-1+設定!$B$30))))&lt;=0,$A4972&lt;設定!$B$28,$A4972&gt;設定!$B$29),0,IF(AND($C4972&gt;=MAX(INDEX($C$1:$C$13701,MAX(1,ROW()-設定!$B$24)):INDEX($C$1:$C$13701,MAX(1,ROW()-1))),$C4972&gt;MAX(INDEX($C$1:$C$13701,MIN(13701,ROW()+1)):INDEX($C$1:$C$13701,MIN(13701,ROW()+設定!$B$24))),$C4972&gt;=設定!$B$32,$C4972&gt;=MAX(MIN(INDEX($C$1:$C$13701,MAX(1,ROW()-設定!$B$26)):INDEX($C$1:$C$13701,MAX(1,ROW()-1))),MIN(INDEX($C$1:$C$13701,MIN(13701,ROW()+1)):INDEX($C$1:$C$13701,MIN(13701,ROW()+設定!$B$26))))*10^(設定!$B$27/20)),1,0))</f>
        <v>0</v>
      </c>
      <c r="G4972" s="33" t="n">
        <f aca="false">$G4971+IF($F4972=1,1,0)</f>
        <v>2</v>
      </c>
      <c r="H4972" s="0" t="str">
        <f aca="false">IF($F4972=1,$G4972,"")</f>
        <v/>
      </c>
    </row>
    <row r="4973" customFormat="false" ht="15" hidden="false" customHeight="false" outlineLevel="0" collapsed="false">
      <c r="A4973" s="30" t="n">
        <v>776.71875</v>
      </c>
      <c r="B4973" s="31" t="n">
        <v>10.7757</v>
      </c>
      <c r="C4973" s="32" t="n">
        <f aca="false">IF($A4973="","",IF(設定!$B$21="dB",10^($B4973/20),ABS($B4973)))</f>
        <v>3.45768160916871</v>
      </c>
      <c r="D4973" s="32" t="n">
        <f aca="false">IF($A4973="","",$A4973^2)</f>
        <v>603292.016601563</v>
      </c>
      <c r="E4973" s="32" t="n">
        <f aca="false">IF($A4973="","",IF($C4973&lt;=0,"",1/$C4973^2))</f>
        <v>0.0836430768179014</v>
      </c>
      <c r="F4973" s="33" t="n">
        <f aca="false">IF(OR(ROW()-設定!$B$30&lt;2,ROW()+設定!$B$30&gt;13701,N($A4973)&lt;=0,N(INDEX($A$2:$A$13701,MIN(13700,MAX(1,ROW()-1+設定!$B$30))))&lt;=0,$A4973&lt;設定!$B$28,$A4973&gt;設定!$B$29),0,IF(AND($C4973&gt;=MAX(INDEX($C$1:$C$13701,MAX(1,ROW()-設定!$B$24)):INDEX($C$1:$C$13701,MAX(1,ROW()-1))),$C4973&gt;MAX(INDEX($C$1:$C$13701,MIN(13701,ROW()+1)):INDEX($C$1:$C$13701,MIN(13701,ROW()+設定!$B$24))),$C4973&gt;=設定!$B$32,$C4973&gt;=MAX(MIN(INDEX($C$1:$C$13701,MAX(1,ROW()-設定!$B$26)):INDEX($C$1:$C$13701,MAX(1,ROW()-1))),MIN(INDEX($C$1:$C$13701,MIN(13701,ROW()+1)):INDEX($C$1:$C$13701,MIN(13701,ROW()+設定!$B$26))))*10^(設定!$B$27/20)),1,0))</f>
        <v>0</v>
      </c>
      <c r="G4973" s="33" t="n">
        <f aca="false">$G4972+IF($F4973=1,1,0)</f>
        <v>2</v>
      </c>
      <c r="H4973" s="0" t="str">
        <f aca="false">IF($F4973=1,$G4973,"")</f>
        <v/>
      </c>
    </row>
    <row r="4974" customFormat="false" ht="15" hidden="false" customHeight="false" outlineLevel="0" collapsed="false">
      <c r="A4974" s="30" t="n">
        <v>776.875</v>
      </c>
      <c r="B4974" s="31" t="n">
        <v>10.6676</v>
      </c>
      <c r="C4974" s="32" t="n">
        <f aca="false">IF($A4974="","",IF(設定!$B$21="dB",10^($B4974/20),ABS($B4974)))</f>
        <v>3.41491580038279</v>
      </c>
      <c r="D4974" s="32" t="n">
        <f aca="false">IF($A4974="","",$A4974^2)</f>
        <v>603534.765625</v>
      </c>
      <c r="E4974" s="32" t="n">
        <f aca="false">IF($A4974="","",IF($C4974&lt;=0,"",1/$C4974^2))</f>
        <v>0.0857511592735561</v>
      </c>
      <c r="F4974" s="33" t="n">
        <f aca="false">IF(OR(ROW()-設定!$B$30&lt;2,ROW()+設定!$B$30&gt;13701,N($A4974)&lt;=0,N(INDEX($A$2:$A$13701,MIN(13700,MAX(1,ROW()-1+設定!$B$30))))&lt;=0,$A4974&lt;設定!$B$28,$A4974&gt;設定!$B$29),0,IF(AND($C4974&gt;=MAX(INDEX($C$1:$C$13701,MAX(1,ROW()-設定!$B$24)):INDEX($C$1:$C$13701,MAX(1,ROW()-1))),$C4974&gt;MAX(INDEX($C$1:$C$13701,MIN(13701,ROW()+1)):INDEX($C$1:$C$13701,MIN(13701,ROW()+設定!$B$24))),$C4974&gt;=設定!$B$32,$C4974&gt;=MAX(MIN(INDEX($C$1:$C$13701,MAX(1,ROW()-設定!$B$26)):INDEX($C$1:$C$13701,MAX(1,ROW()-1))),MIN(INDEX($C$1:$C$13701,MIN(13701,ROW()+1)):INDEX($C$1:$C$13701,MIN(13701,ROW()+設定!$B$26))))*10^(設定!$B$27/20)),1,0))</f>
        <v>0</v>
      </c>
      <c r="G4974" s="33" t="n">
        <f aca="false">$G4973+IF($F4974=1,1,0)</f>
        <v>2</v>
      </c>
      <c r="H4974" s="0" t="str">
        <f aca="false">IF($F4974=1,$G4974,"")</f>
        <v/>
      </c>
    </row>
    <row r="4975" customFormat="false" ht="15" hidden="false" customHeight="false" outlineLevel="0" collapsed="false">
      <c r="A4975" s="30" t="n">
        <v>777.03125</v>
      </c>
      <c r="B4975" s="31" t="n">
        <v>10.6011</v>
      </c>
      <c r="C4975" s="32" t="n">
        <f aca="false">IF($A4975="","",IF(設定!$B$21="dB",10^($B4975/20),ABS($B4975)))</f>
        <v>3.38887070819202</v>
      </c>
      <c r="D4975" s="32" t="n">
        <f aca="false">IF($A4975="","",$A4975^2)</f>
        <v>603777.563476563</v>
      </c>
      <c r="E4975" s="32" t="n">
        <f aca="false">IF($A4975="","",IF($C4975&lt;=0,"",1/$C4975^2))</f>
        <v>0.0870743016435506</v>
      </c>
      <c r="F4975" s="33" t="n">
        <f aca="false">IF(OR(ROW()-設定!$B$30&lt;2,ROW()+設定!$B$30&gt;13701,N($A4975)&lt;=0,N(INDEX($A$2:$A$13701,MIN(13700,MAX(1,ROW()-1+設定!$B$30))))&lt;=0,$A4975&lt;設定!$B$28,$A4975&gt;設定!$B$29),0,IF(AND($C4975&gt;=MAX(INDEX($C$1:$C$13701,MAX(1,ROW()-設定!$B$24)):INDEX($C$1:$C$13701,MAX(1,ROW()-1))),$C4975&gt;MAX(INDEX($C$1:$C$13701,MIN(13701,ROW()+1)):INDEX($C$1:$C$13701,MIN(13701,ROW()+設定!$B$24))),$C4975&gt;=設定!$B$32,$C4975&gt;=MAX(MIN(INDEX($C$1:$C$13701,MAX(1,ROW()-設定!$B$26)):INDEX($C$1:$C$13701,MAX(1,ROW()-1))),MIN(INDEX($C$1:$C$13701,MIN(13701,ROW()+1)):INDEX($C$1:$C$13701,MIN(13701,ROW()+設定!$B$26))))*10^(設定!$B$27/20)),1,0))</f>
        <v>0</v>
      </c>
      <c r="G4975" s="33" t="n">
        <f aca="false">$G4974+IF($F4975=1,1,0)</f>
        <v>2</v>
      </c>
      <c r="H4975" s="0" t="str">
        <f aca="false">IF($F4975=1,$G4975,"")</f>
        <v/>
      </c>
    </row>
    <row r="4976" customFormat="false" ht="15" hidden="false" customHeight="false" outlineLevel="0" collapsed="false">
      <c r="A4976" s="30" t="n">
        <v>777.1875</v>
      </c>
      <c r="B4976" s="31" t="n">
        <v>10.7456</v>
      </c>
      <c r="C4976" s="32" t="n">
        <f aca="false">IF($A4976="","",IF(設定!$B$21="dB",10^($B4976/20),ABS($B4976)))</f>
        <v>3.44572012951343</v>
      </c>
      <c r="D4976" s="32" t="n">
        <f aca="false">IF($A4976="","",$A4976^2)</f>
        <v>604020.41015625</v>
      </c>
      <c r="E4976" s="32" t="n">
        <f aca="false">IF($A4976="","",IF($C4976&lt;=0,"",1/$C4976^2))</f>
        <v>0.084224802253563</v>
      </c>
      <c r="F4976" s="33" t="n">
        <f aca="false">IF(OR(ROW()-設定!$B$30&lt;2,ROW()+設定!$B$30&gt;13701,N($A4976)&lt;=0,N(INDEX($A$2:$A$13701,MIN(13700,MAX(1,ROW()-1+設定!$B$30))))&lt;=0,$A4976&lt;設定!$B$28,$A4976&gt;設定!$B$29),0,IF(AND($C4976&gt;=MAX(INDEX($C$1:$C$13701,MAX(1,ROW()-設定!$B$24)):INDEX($C$1:$C$13701,MAX(1,ROW()-1))),$C4976&gt;MAX(INDEX($C$1:$C$13701,MIN(13701,ROW()+1)):INDEX($C$1:$C$13701,MIN(13701,ROW()+設定!$B$24))),$C4976&gt;=設定!$B$32,$C4976&gt;=MAX(MIN(INDEX($C$1:$C$13701,MAX(1,ROW()-設定!$B$26)):INDEX($C$1:$C$13701,MAX(1,ROW()-1))),MIN(INDEX($C$1:$C$13701,MIN(13701,ROW()+1)):INDEX($C$1:$C$13701,MIN(13701,ROW()+設定!$B$26))))*10^(設定!$B$27/20)),1,0))</f>
        <v>0</v>
      </c>
      <c r="G4976" s="33" t="n">
        <f aca="false">$G4975+IF($F4976=1,1,0)</f>
        <v>2</v>
      </c>
      <c r="H4976" s="0" t="str">
        <f aca="false">IF($F4976=1,$G4976,"")</f>
        <v/>
      </c>
    </row>
    <row r="4977" customFormat="false" ht="15" hidden="false" customHeight="false" outlineLevel="0" collapsed="false">
      <c r="A4977" s="30" t="n">
        <v>777.34375</v>
      </c>
      <c r="B4977" s="31" t="n">
        <v>10.6425</v>
      </c>
      <c r="C4977" s="32" t="n">
        <f aca="false">IF($A4977="","",IF(設定!$B$21="dB",10^($B4977/20),ABS($B4977)))</f>
        <v>3.40506181155321</v>
      </c>
      <c r="D4977" s="32" t="n">
        <f aca="false">IF($A4977="","",$A4977^2)</f>
        <v>604263.305664063</v>
      </c>
      <c r="E4977" s="32" t="n">
        <f aca="false">IF($A4977="","",IF($C4977&lt;=0,"",1/$C4977^2))</f>
        <v>0.0862481920336634</v>
      </c>
      <c r="F4977" s="33" t="n">
        <f aca="false">IF(OR(ROW()-設定!$B$30&lt;2,ROW()+設定!$B$30&gt;13701,N($A4977)&lt;=0,N(INDEX($A$2:$A$13701,MIN(13700,MAX(1,ROW()-1+設定!$B$30))))&lt;=0,$A4977&lt;設定!$B$28,$A4977&gt;設定!$B$29),0,IF(AND($C4977&gt;=MAX(INDEX($C$1:$C$13701,MAX(1,ROW()-設定!$B$24)):INDEX($C$1:$C$13701,MAX(1,ROW()-1))),$C4977&gt;MAX(INDEX($C$1:$C$13701,MIN(13701,ROW()+1)):INDEX($C$1:$C$13701,MIN(13701,ROW()+設定!$B$24))),$C4977&gt;=設定!$B$32,$C4977&gt;=MAX(MIN(INDEX($C$1:$C$13701,MAX(1,ROW()-設定!$B$26)):INDEX($C$1:$C$13701,MAX(1,ROW()-1))),MIN(INDEX($C$1:$C$13701,MIN(13701,ROW()+1)):INDEX($C$1:$C$13701,MIN(13701,ROW()+設定!$B$26))))*10^(設定!$B$27/20)),1,0))</f>
        <v>0</v>
      </c>
      <c r="G4977" s="33" t="n">
        <f aca="false">$G4976+IF($F4977=1,1,0)</f>
        <v>2</v>
      </c>
      <c r="H4977" s="0" t="str">
        <f aca="false">IF($F4977=1,$G4977,"")</f>
        <v/>
      </c>
    </row>
    <row r="4978" customFormat="false" ht="15" hidden="false" customHeight="false" outlineLevel="0" collapsed="false">
      <c r="A4978" s="30" t="n">
        <v>777.5</v>
      </c>
      <c r="B4978" s="31" t="n">
        <v>10.8453</v>
      </c>
      <c r="C4978" s="32" t="n">
        <f aca="false">IF($A4978="","",IF(設定!$B$21="dB",10^($B4978/20),ABS($B4978)))</f>
        <v>3.48549930118555</v>
      </c>
      <c r="D4978" s="32" t="n">
        <f aca="false">IF($A4978="","",$A4978^2)</f>
        <v>604506.25</v>
      </c>
      <c r="E4978" s="32" t="n">
        <f aca="false">IF($A4978="","",IF($C4978&lt;=0,"",1/$C4978^2))</f>
        <v>0.0823132974945946</v>
      </c>
      <c r="F4978" s="33" t="n">
        <f aca="false">IF(OR(ROW()-設定!$B$30&lt;2,ROW()+設定!$B$30&gt;13701,N($A4978)&lt;=0,N(INDEX($A$2:$A$13701,MIN(13700,MAX(1,ROW()-1+設定!$B$30))))&lt;=0,$A4978&lt;設定!$B$28,$A4978&gt;設定!$B$29),0,IF(AND($C4978&gt;=MAX(INDEX($C$1:$C$13701,MAX(1,ROW()-設定!$B$24)):INDEX($C$1:$C$13701,MAX(1,ROW()-1))),$C4978&gt;MAX(INDEX($C$1:$C$13701,MIN(13701,ROW()+1)):INDEX($C$1:$C$13701,MIN(13701,ROW()+設定!$B$24))),$C4978&gt;=設定!$B$32,$C4978&gt;=MAX(MIN(INDEX($C$1:$C$13701,MAX(1,ROW()-設定!$B$26)):INDEX($C$1:$C$13701,MAX(1,ROW()-1))),MIN(INDEX($C$1:$C$13701,MIN(13701,ROW()+1)):INDEX($C$1:$C$13701,MIN(13701,ROW()+設定!$B$26))))*10^(設定!$B$27/20)),1,0))</f>
        <v>0</v>
      </c>
      <c r="G4978" s="33" t="n">
        <f aca="false">$G4977+IF($F4978=1,1,0)</f>
        <v>2</v>
      </c>
      <c r="H4978" s="0" t="str">
        <f aca="false">IF($F4978=1,$G4978,"")</f>
        <v/>
      </c>
    </row>
    <row r="4979" customFormat="false" ht="15" hidden="false" customHeight="false" outlineLevel="0" collapsed="false">
      <c r="A4979" s="30" t="n">
        <v>777.65625</v>
      </c>
      <c r="B4979" s="31" t="n">
        <v>10.8305</v>
      </c>
      <c r="C4979" s="32" t="n">
        <f aca="false">IF($A4979="","",IF(設定!$B$21="dB",10^($B4979/20),ABS($B4979)))</f>
        <v>3.47956537060977</v>
      </c>
      <c r="D4979" s="32" t="n">
        <f aca="false">IF($A4979="","",$A4979^2)</f>
        <v>604749.243164063</v>
      </c>
      <c r="E4979" s="32" t="n">
        <f aca="false">IF($A4979="","",IF($C4979&lt;=0,"",1/$C4979^2))</f>
        <v>0.0825942853917983</v>
      </c>
      <c r="F4979" s="33" t="n">
        <f aca="false">IF(OR(ROW()-設定!$B$30&lt;2,ROW()+設定!$B$30&gt;13701,N($A4979)&lt;=0,N(INDEX($A$2:$A$13701,MIN(13700,MAX(1,ROW()-1+設定!$B$30))))&lt;=0,$A4979&lt;設定!$B$28,$A4979&gt;設定!$B$29),0,IF(AND($C4979&gt;=MAX(INDEX($C$1:$C$13701,MAX(1,ROW()-設定!$B$24)):INDEX($C$1:$C$13701,MAX(1,ROW()-1))),$C4979&gt;MAX(INDEX($C$1:$C$13701,MIN(13701,ROW()+1)):INDEX($C$1:$C$13701,MIN(13701,ROW()+設定!$B$24))),$C4979&gt;=設定!$B$32,$C4979&gt;=MAX(MIN(INDEX($C$1:$C$13701,MAX(1,ROW()-設定!$B$26)):INDEX($C$1:$C$13701,MAX(1,ROW()-1))),MIN(INDEX($C$1:$C$13701,MIN(13701,ROW()+1)):INDEX($C$1:$C$13701,MIN(13701,ROW()+設定!$B$26))))*10^(設定!$B$27/20)),1,0))</f>
        <v>0</v>
      </c>
      <c r="G4979" s="33" t="n">
        <f aca="false">$G4978+IF($F4979=1,1,0)</f>
        <v>2</v>
      </c>
      <c r="H4979" s="0" t="str">
        <f aca="false">IF($F4979=1,$G4979,"")</f>
        <v/>
      </c>
    </row>
    <row r="4980" customFormat="false" ht="15" hidden="false" customHeight="false" outlineLevel="0" collapsed="false">
      <c r="A4980" s="30" t="n">
        <v>777.8125</v>
      </c>
      <c r="B4980" s="31" t="n">
        <v>10.7495</v>
      </c>
      <c r="C4980" s="32" t="n">
        <f aca="false">IF($A4980="","",IF(設定!$B$21="dB",10^($B4980/20),ABS($B4980)))</f>
        <v>3.44726761934401</v>
      </c>
      <c r="D4980" s="32" t="n">
        <f aca="false">IF($A4980="","",$A4980^2)</f>
        <v>604992.28515625</v>
      </c>
      <c r="E4980" s="32" t="n">
        <f aca="false">IF($A4980="","",IF($C4980&lt;=0,"",1/$C4980^2))</f>
        <v>0.0841492016417172</v>
      </c>
      <c r="F4980" s="33" t="n">
        <f aca="false">IF(OR(ROW()-設定!$B$30&lt;2,ROW()+設定!$B$30&gt;13701,N($A4980)&lt;=0,N(INDEX($A$2:$A$13701,MIN(13700,MAX(1,ROW()-1+設定!$B$30))))&lt;=0,$A4980&lt;設定!$B$28,$A4980&gt;設定!$B$29),0,IF(AND($C4980&gt;=MAX(INDEX($C$1:$C$13701,MAX(1,ROW()-設定!$B$24)):INDEX($C$1:$C$13701,MAX(1,ROW()-1))),$C4980&gt;MAX(INDEX($C$1:$C$13701,MIN(13701,ROW()+1)):INDEX($C$1:$C$13701,MIN(13701,ROW()+設定!$B$24))),$C4980&gt;=設定!$B$32,$C4980&gt;=MAX(MIN(INDEX($C$1:$C$13701,MAX(1,ROW()-設定!$B$26)):INDEX($C$1:$C$13701,MAX(1,ROW()-1))),MIN(INDEX($C$1:$C$13701,MIN(13701,ROW()+1)):INDEX($C$1:$C$13701,MIN(13701,ROW()+設定!$B$26))))*10^(設定!$B$27/20)),1,0))</f>
        <v>0</v>
      </c>
      <c r="G4980" s="33" t="n">
        <f aca="false">$G4979+IF($F4980=1,1,0)</f>
        <v>2</v>
      </c>
      <c r="H4980" s="0" t="str">
        <f aca="false">IF($F4980=1,$G4980,"")</f>
        <v/>
      </c>
    </row>
    <row r="4981" customFormat="false" ht="15" hidden="false" customHeight="false" outlineLevel="0" collapsed="false">
      <c r="A4981" s="30" t="n">
        <v>777.96875</v>
      </c>
      <c r="B4981" s="31" t="n">
        <v>10.8188</v>
      </c>
      <c r="C4981" s="32" t="n">
        <f aca="false">IF($A4981="","",IF(設定!$B$21="dB",10^($B4981/20),ABS($B4981)))</f>
        <v>3.47488150864659</v>
      </c>
      <c r="D4981" s="32" t="n">
        <f aca="false">IF($A4981="","",$A4981^2)</f>
        <v>605235.375976563</v>
      </c>
      <c r="E4981" s="32" t="n">
        <f aca="false">IF($A4981="","",IF($C4981&lt;=0,"",1/$C4981^2))</f>
        <v>0.0828170964194916</v>
      </c>
      <c r="F4981" s="33" t="n">
        <f aca="false">IF(OR(ROW()-設定!$B$30&lt;2,ROW()+設定!$B$30&gt;13701,N($A4981)&lt;=0,N(INDEX($A$2:$A$13701,MIN(13700,MAX(1,ROW()-1+設定!$B$30))))&lt;=0,$A4981&lt;設定!$B$28,$A4981&gt;設定!$B$29),0,IF(AND($C4981&gt;=MAX(INDEX($C$1:$C$13701,MAX(1,ROW()-設定!$B$24)):INDEX($C$1:$C$13701,MAX(1,ROW()-1))),$C4981&gt;MAX(INDEX($C$1:$C$13701,MIN(13701,ROW()+1)):INDEX($C$1:$C$13701,MIN(13701,ROW()+設定!$B$24))),$C4981&gt;=設定!$B$32,$C4981&gt;=MAX(MIN(INDEX($C$1:$C$13701,MAX(1,ROW()-設定!$B$26)):INDEX($C$1:$C$13701,MAX(1,ROW()-1))),MIN(INDEX($C$1:$C$13701,MIN(13701,ROW()+1)):INDEX($C$1:$C$13701,MIN(13701,ROW()+設定!$B$26))))*10^(設定!$B$27/20)),1,0))</f>
        <v>0</v>
      </c>
      <c r="G4981" s="33" t="n">
        <f aca="false">$G4980+IF($F4981=1,1,0)</f>
        <v>2</v>
      </c>
      <c r="H4981" s="0" t="str">
        <f aca="false">IF($F4981=1,$G4981,"")</f>
        <v/>
      </c>
    </row>
    <row r="4982" customFormat="false" ht="15" hidden="false" customHeight="false" outlineLevel="0" collapsed="false">
      <c r="A4982" s="30" t="n">
        <v>778.125</v>
      </c>
      <c r="B4982" s="31" t="n">
        <v>10.827</v>
      </c>
      <c r="C4982" s="32" t="n">
        <f aca="false">IF($A4982="","",IF(設定!$B$21="dB",10^($B4982/20),ABS($B4982)))</f>
        <v>3.47816355387476</v>
      </c>
      <c r="D4982" s="32" t="n">
        <f aca="false">IF($A4982="","",$A4982^2)</f>
        <v>605478.515625</v>
      </c>
      <c r="E4982" s="32" t="n">
        <f aca="false">IF($A4982="","",IF($C4982&lt;=0,"",1/$C4982^2))</f>
        <v>0.0826608753503856</v>
      </c>
      <c r="F4982" s="33" t="n">
        <f aca="false">IF(OR(ROW()-設定!$B$30&lt;2,ROW()+設定!$B$30&gt;13701,N($A4982)&lt;=0,N(INDEX($A$2:$A$13701,MIN(13700,MAX(1,ROW()-1+設定!$B$30))))&lt;=0,$A4982&lt;設定!$B$28,$A4982&gt;設定!$B$29),0,IF(AND($C4982&gt;=MAX(INDEX($C$1:$C$13701,MAX(1,ROW()-設定!$B$24)):INDEX($C$1:$C$13701,MAX(1,ROW()-1))),$C4982&gt;MAX(INDEX($C$1:$C$13701,MIN(13701,ROW()+1)):INDEX($C$1:$C$13701,MIN(13701,ROW()+設定!$B$24))),$C4982&gt;=設定!$B$32,$C4982&gt;=MAX(MIN(INDEX($C$1:$C$13701,MAX(1,ROW()-設定!$B$26)):INDEX($C$1:$C$13701,MAX(1,ROW()-1))),MIN(INDEX($C$1:$C$13701,MIN(13701,ROW()+1)):INDEX($C$1:$C$13701,MIN(13701,ROW()+設定!$B$26))))*10^(設定!$B$27/20)),1,0))</f>
        <v>0</v>
      </c>
      <c r="G4982" s="33" t="n">
        <f aca="false">$G4981+IF($F4982=1,1,0)</f>
        <v>2</v>
      </c>
      <c r="H4982" s="0" t="str">
        <f aca="false">IF($F4982=1,$G4982,"")</f>
        <v/>
      </c>
    </row>
    <row r="4983" customFormat="false" ht="15" hidden="false" customHeight="false" outlineLevel="0" collapsed="false">
      <c r="A4983" s="30" t="n">
        <v>778.28125</v>
      </c>
      <c r="B4983" s="31" t="n">
        <v>10.7519</v>
      </c>
      <c r="C4983" s="32" t="n">
        <f aca="false">IF($A4983="","",IF(設定!$B$21="dB",10^($B4983/20),ABS($B4983)))</f>
        <v>3.44822026619479</v>
      </c>
      <c r="D4983" s="32" t="n">
        <f aca="false">IF($A4983="","",$A4983^2)</f>
        <v>605721.704101563</v>
      </c>
      <c r="E4983" s="32" t="n">
        <f aca="false">IF($A4983="","",IF($C4983&lt;=0,"",1/$C4983^2))</f>
        <v>0.0841027119211358</v>
      </c>
      <c r="F4983" s="33" t="n">
        <f aca="false">IF(OR(ROW()-設定!$B$30&lt;2,ROW()+設定!$B$30&gt;13701,N($A4983)&lt;=0,N(INDEX($A$2:$A$13701,MIN(13700,MAX(1,ROW()-1+設定!$B$30))))&lt;=0,$A4983&lt;設定!$B$28,$A4983&gt;設定!$B$29),0,IF(AND($C4983&gt;=MAX(INDEX($C$1:$C$13701,MAX(1,ROW()-設定!$B$24)):INDEX($C$1:$C$13701,MAX(1,ROW()-1))),$C4983&gt;MAX(INDEX($C$1:$C$13701,MIN(13701,ROW()+1)):INDEX($C$1:$C$13701,MIN(13701,ROW()+設定!$B$24))),$C4983&gt;=設定!$B$32,$C4983&gt;=MAX(MIN(INDEX($C$1:$C$13701,MAX(1,ROW()-設定!$B$26)):INDEX($C$1:$C$13701,MAX(1,ROW()-1))),MIN(INDEX($C$1:$C$13701,MIN(13701,ROW()+1)):INDEX($C$1:$C$13701,MIN(13701,ROW()+設定!$B$26))))*10^(設定!$B$27/20)),1,0))</f>
        <v>0</v>
      </c>
      <c r="G4983" s="33" t="n">
        <f aca="false">$G4982+IF($F4983=1,1,0)</f>
        <v>2</v>
      </c>
      <c r="H4983" s="0" t="str">
        <f aca="false">IF($F4983=1,$G4983,"")</f>
        <v/>
      </c>
    </row>
    <row r="4984" customFormat="false" ht="15" hidden="false" customHeight="false" outlineLevel="0" collapsed="false">
      <c r="A4984" s="30" t="n">
        <v>778.4375</v>
      </c>
      <c r="B4984" s="31" t="n">
        <v>10.8864</v>
      </c>
      <c r="C4984" s="32" t="n">
        <f aca="false">IF($A4984="","",IF(設定!$B$21="dB",10^($B4984/20),ABS($B4984)))</f>
        <v>3.50203111174811</v>
      </c>
      <c r="D4984" s="32" t="n">
        <f aca="false">IF($A4984="","",$A4984^2)</f>
        <v>605964.94140625</v>
      </c>
      <c r="E4984" s="32" t="n">
        <f aca="false">IF($A4984="","",IF($C4984&lt;=0,"",1/$C4984^2))</f>
        <v>0.0815379897338692</v>
      </c>
      <c r="F4984" s="33" t="n">
        <f aca="false">IF(OR(ROW()-設定!$B$30&lt;2,ROW()+設定!$B$30&gt;13701,N($A4984)&lt;=0,N(INDEX($A$2:$A$13701,MIN(13700,MAX(1,ROW()-1+設定!$B$30))))&lt;=0,$A4984&lt;設定!$B$28,$A4984&gt;設定!$B$29),0,IF(AND($C4984&gt;=MAX(INDEX($C$1:$C$13701,MAX(1,ROW()-設定!$B$24)):INDEX($C$1:$C$13701,MAX(1,ROW()-1))),$C4984&gt;MAX(INDEX($C$1:$C$13701,MIN(13701,ROW()+1)):INDEX($C$1:$C$13701,MIN(13701,ROW()+設定!$B$24))),$C4984&gt;=設定!$B$32,$C4984&gt;=MAX(MIN(INDEX($C$1:$C$13701,MAX(1,ROW()-設定!$B$26)):INDEX($C$1:$C$13701,MAX(1,ROW()-1))),MIN(INDEX($C$1:$C$13701,MIN(13701,ROW()+1)):INDEX($C$1:$C$13701,MIN(13701,ROW()+設定!$B$26))))*10^(設定!$B$27/20)),1,0))</f>
        <v>0</v>
      </c>
      <c r="G4984" s="33" t="n">
        <f aca="false">$G4983+IF($F4984=1,1,0)</f>
        <v>2</v>
      </c>
      <c r="H4984" s="0" t="str">
        <f aca="false">IF($F4984=1,$G4984,"")</f>
        <v/>
      </c>
    </row>
    <row r="4985" customFormat="false" ht="15" hidden="false" customHeight="false" outlineLevel="0" collapsed="false">
      <c r="A4985" s="30" t="n">
        <v>778.59375</v>
      </c>
      <c r="B4985" s="31" t="n">
        <v>10.7821</v>
      </c>
      <c r="C4985" s="32" t="n">
        <f aca="false">IF($A4985="","",IF(設定!$B$21="dB",10^($B4985/20),ABS($B4985)))</f>
        <v>3.46023026197326</v>
      </c>
      <c r="D4985" s="32" t="n">
        <f aca="false">IF($A4985="","",$A4985^2)</f>
        <v>606208.227539063</v>
      </c>
      <c r="E4985" s="32" t="n">
        <f aca="false">IF($A4985="","",IF($C4985&lt;=0,"",1/$C4985^2))</f>
        <v>0.0835199066022002</v>
      </c>
      <c r="F4985" s="33" t="n">
        <f aca="false">IF(OR(ROW()-設定!$B$30&lt;2,ROW()+設定!$B$30&gt;13701,N($A4985)&lt;=0,N(INDEX($A$2:$A$13701,MIN(13700,MAX(1,ROW()-1+設定!$B$30))))&lt;=0,$A4985&lt;設定!$B$28,$A4985&gt;設定!$B$29),0,IF(AND($C4985&gt;=MAX(INDEX($C$1:$C$13701,MAX(1,ROW()-設定!$B$24)):INDEX($C$1:$C$13701,MAX(1,ROW()-1))),$C4985&gt;MAX(INDEX($C$1:$C$13701,MIN(13701,ROW()+1)):INDEX($C$1:$C$13701,MIN(13701,ROW()+設定!$B$24))),$C4985&gt;=設定!$B$32,$C4985&gt;=MAX(MIN(INDEX($C$1:$C$13701,MAX(1,ROW()-設定!$B$26)):INDEX($C$1:$C$13701,MAX(1,ROW()-1))),MIN(INDEX($C$1:$C$13701,MIN(13701,ROW()+1)):INDEX($C$1:$C$13701,MIN(13701,ROW()+設定!$B$26))))*10^(設定!$B$27/20)),1,0))</f>
        <v>0</v>
      </c>
      <c r="G4985" s="33" t="n">
        <f aca="false">$G4984+IF($F4985=1,1,0)</f>
        <v>2</v>
      </c>
      <c r="H4985" s="0" t="str">
        <f aca="false">IF($F4985=1,$G4985,"")</f>
        <v/>
      </c>
    </row>
    <row r="4986" customFormat="false" ht="15" hidden="false" customHeight="false" outlineLevel="0" collapsed="false">
      <c r="A4986" s="30" t="n">
        <v>778.75</v>
      </c>
      <c r="B4986" s="31" t="n">
        <v>10.8821</v>
      </c>
      <c r="C4986" s="32" t="n">
        <f aca="false">IF($A4986="","",IF(設定!$B$21="dB",10^($B4986/20),ABS($B4986)))</f>
        <v>3.5002978400205</v>
      </c>
      <c r="D4986" s="32" t="n">
        <f aca="false">IF($A4986="","",$A4986^2)</f>
        <v>606451.5625</v>
      </c>
      <c r="E4986" s="32" t="n">
        <f aca="false">IF($A4986="","",IF($C4986&lt;=0,"",1/$C4986^2))</f>
        <v>0.081618761422423</v>
      </c>
      <c r="F4986" s="33" t="n">
        <f aca="false">IF(OR(ROW()-設定!$B$30&lt;2,ROW()+設定!$B$30&gt;13701,N($A4986)&lt;=0,N(INDEX($A$2:$A$13701,MIN(13700,MAX(1,ROW()-1+設定!$B$30))))&lt;=0,$A4986&lt;設定!$B$28,$A4986&gt;設定!$B$29),0,IF(AND($C4986&gt;=MAX(INDEX($C$1:$C$13701,MAX(1,ROW()-設定!$B$24)):INDEX($C$1:$C$13701,MAX(1,ROW()-1))),$C4986&gt;MAX(INDEX($C$1:$C$13701,MIN(13701,ROW()+1)):INDEX($C$1:$C$13701,MIN(13701,ROW()+設定!$B$24))),$C4986&gt;=設定!$B$32,$C4986&gt;=MAX(MIN(INDEX($C$1:$C$13701,MAX(1,ROW()-設定!$B$26)):INDEX($C$1:$C$13701,MAX(1,ROW()-1))),MIN(INDEX($C$1:$C$13701,MIN(13701,ROW()+1)):INDEX($C$1:$C$13701,MIN(13701,ROW()+設定!$B$26))))*10^(設定!$B$27/20)),1,0))</f>
        <v>0</v>
      </c>
      <c r="G4986" s="33" t="n">
        <f aca="false">$G4985+IF($F4986=1,1,0)</f>
        <v>2</v>
      </c>
      <c r="H4986" s="0" t="str">
        <f aca="false">IF($F4986=1,$G4986,"")</f>
        <v/>
      </c>
    </row>
    <row r="4987" customFormat="false" ht="15" hidden="false" customHeight="false" outlineLevel="0" collapsed="false">
      <c r="A4987" s="30" t="n">
        <v>778.90625</v>
      </c>
      <c r="B4987" s="31" t="n">
        <v>10.7311</v>
      </c>
      <c r="C4987" s="32" t="n">
        <f aca="false">IF($A4987="","",IF(設定!$B$21="dB",10^($B4987/20),ABS($B4987)))</f>
        <v>3.4399727318683</v>
      </c>
      <c r="D4987" s="32" t="n">
        <f aca="false">IF($A4987="","",$A4987^2)</f>
        <v>606694.946289063</v>
      </c>
      <c r="E4987" s="32" t="n">
        <f aca="false">IF($A4987="","",IF($C4987&lt;=0,"",1/$C4987^2))</f>
        <v>0.0845064776360062</v>
      </c>
      <c r="F4987" s="33" t="n">
        <f aca="false">IF(OR(ROW()-設定!$B$30&lt;2,ROW()+設定!$B$30&gt;13701,N($A4987)&lt;=0,N(INDEX($A$2:$A$13701,MIN(13700,MAX(1,ROW()-1+設定!$B$30))))&lt;=0,$A4987&lt;設定!$B$28,$A4987&gt;設定!$B$29),0,IF(AND($C4987&gt;=MAX(INDEX($C$1:$C$13701,MAX(1,ROW()-設定!$B$24)):INDEX($C$1:$C$13701,MAX(1,ROW()-1))),$C4987&gt;MAX(INDEX($C$1:$C$13701,MIN(13701,ROW()+1)):INDEX($C$1:$C$13701,MIN(13701,ROW()+設定!$B$24))),$C4987&gt;=設定!$B$32,$C4987&gt;=MAX(MIN(INDEX($C$1:$C$13701,MAX(1,ROW()-設定!$B$26)):INDEX($C$1:$C$13701,MAX(1,ROW()-1))),MIN(INDEX($C$1:$C$13701,MIN(13701,ROW()+1)):INDEX($C$1:$C$13701,MIN(13701,ROW()+設定!$B$26))))*10^(設定!$B$27/20)),1,0))</f>
        <v>0</v>
      </c>
      <c r="G4987" s="33" t="n">
        <f aca="false">$G4986+IF($F4987=1,1,0)</f>
        <v>2</v>
      </c>
      <c r="H4987" s="0" t="str">
        <f aca="false">IF($F4987=1,$G4987,"")</f>
        <v/>
      </c>
    </row>
    <row r="4988" customFormat="false" ht="15" hidden="false" customHeight="false" outlineLevel="0" collapsed="false">
      <c r="A4988" s="30" t="n">
        <v>779.0625</v>
      </c>
      <c r="B4988" s="31" t="n">
        <v>10.8537</v>
      </c>
      <c r="C4988" s="32" t="n">
        <f aca="false">IF($A4988="","",IF(設定!$B$21="dB",10^($B4988/20),ABS($B4988)))</f>
        <v>3.4888717082938</v>
      </c>
      <c r="D4988" s="32" t="n">
        <f aca="false">IF($A4988="","",$A4988^2)</f>
        <v>606938.37890625</v>
      </c>
      <c r="E4988" s="32" t="n">
        <f aca="false">IF($A4988="","",IF($C4988&lt;=0,"",1/$C4988^2))</f>
        <v>0.0821542433309098</v>
      </c>
      <c r="F4988" s="33" t="n">
        <f aca="false">IF(OR(ROW()-設定!$B$30&lt;2,ROW()+設定!$B$30&gt;13701,N($A4988)&lt;=0,N(INDEX($A$2:$A$13701,MIN(13700,MAX(1,ROW()-1+設定!$B$30))))&lt;=0,$A4988&lt;設定!$B$28,$A4988&gt;設定!$B$29),0,IF(AND($C4988&gt;=MAX(INDEX($C$1:$C$13701,MAX(1,ROW()-設定!$B$24)):INDEX($C$1:$C$13701,MAX(1,ROW()-1))),$C4988&gt;MAX(INDEX($C$1:$C$13701,MIN(13701,ROW()+1)):INDEX($C$1:$C$13701,MIN(13701,ROW()+設定!$B$24))),$C4988&gt;=設定!$B$32,$C4988&gt;=MAX(MIN(INDEX($C$1:$C$13701,MAX(1,ROW()-設定!$B$26)):INDEX($C$1:$C$13701,MAX(1,ROW()-1))),MIN(INDEX($C$1:$C$13701,MIN(13701,ROW()+1)):INDEX($C$1:$C$13701,MIN(13701,ROW()+設定!$B$26))))*10^(設定!$B$27/20)),1,0))</f>
        <v>0</v>
      </c>
      <c r="G4988" s="33" t="n">
        <f aca="false">$G4987+IF($F4988=1,1,0)</f>
        <v>2</v>
      </c>
      <c r="H4988" s="0" t="str">
        <f aca="false">IF($F4988=1,$G4988,"")</f>
        <v/>
      </c>
    </row>
    <row r="4989" customFormat="false" ht="15" hidden="false" customHeight="false" outlineLevel="0" collapsed="false">
      <c r="A4989" s="30" t="n">
        <v>779.21875</v>
      </c>
      <c r="B4989" s="31" t="n">
        <v>10.8991</v>
      </c>
      <c r="C4989" s="32" t="n">
        <f aca="false">IF($A4989="","",IF(設定!$B$21="dB",10^($B4989/20),ABS($B4989)))</f>
        <v>3.50715532213766</v>
      </c>
      <c r="D4989" s="32" t="n">
        <f aca="false">IF($A4989="","",$A4989^2)</f>
        <v>607181.860351563</v>
      </c>
      <c r="E4989" s="32" t="n">
        <f aca="false">IF($A4989="","",IF($C4989&lt;=0,"",1/$C4989^2))</f>
        <v>0.0812998978647629</v>
      </c>
      <c r="F4989" s="33" t="n">
        <f aca="false">IF(OR(ROW()-設定!$B$30&lt;2,ROW()+設定!$B$30&gt;13701,N($A4989)&lt;=0,N(INDEX($A$2:$A$13701,MIN(13700,MAX(1,ROW()-1+設定!$B$30))))&lt;=0,$A4989&lt;設定!$B$28,$A4989&gt;設定!$B$29),0,IF(AND($C4989&gt;=MAX(INDEX($C$1:$C$13701,MAX(1,ROW()-設定!$B$24)):INDEX($C$1:$C$13701,MAX(1,ROW()-1))),$C4989&gt;MAX(INDEX($C$1:$C$13701,MIN(13701,ROW()+1)):INDEX($C$1:$C$13701,MIN(13701,ROW()+設定!$B$24))),$C4989&gt;=設定!$B$32,$C4989&gt;=MAX(MIN(INDEX($C$1:$C$13701,MAX(1,ROW()-設定!$B$26)):INDEX($C$1:$C$13701,MAX(1,ROW()-1))),MIN(INDEX($C$1:$C$13701,MIN(13701,ROW()+1)):INDEX($C$1:$C$13701,MIN(13701,ROW()+設定!$B$26))))*10^(設定!$B$27/20)),1,0))</f>
        <v>0</v>
      </c>
      <c r="G4989" s="33" t="n">
        <f aca="false">$G4988+IF($F4989=1,1,0)</f>
        <v>2</v>
      </c>
      <c r="H4989" s="0" t="str">
        <f aca="false">IF($F4989=1,$G4989,"")</f>
        <v/>
      </c>
    </row>
    <row r="4990" customFormat="false" ht="15" hidden="false" customHeight="false" outlineLevel="0" collapsed="false">
      <c r="A4990" s="30" t="n">
        <v>779.375</v>
      </c>
      <c r="B4990" s="31" t="n">
        <v>10.7856</v>
      </c>
      <c r="C4990" s="32" t="n">
        <f aca="false">IF($A4990="","",IF(設定!$B$21="dB",10^($B4990/20),ABS($B4990)))</f>
        <v>3.4616248509893</v>
      </c>
      <c r="D4990" s="32" t="n">
        <f aca="false">IF($A4990="","",$A4990^2)</f>
        <v>607425.390625</v>
      </c>
      <c r="E4990" s="32" t="n">
        <f aca="false">IF($A4990="","",IF($C4990&lt;=0,"",1/$C4990^2))</f>
        <v>0.0834526246251066</v>
      </c>
      <c r="F4990" s="33" t="n">
        <f aca="false">IF(OR(ROW()-設定!$B$30&lt;2,ROW()+設定!$B$30&gt;13701,N($A4990)&lt;=0,N(INDEX($A$2:$A$13701,MIN(13700,MAX(1,ROW()-1+設定!$B$30))))&lt;=0,$A4990&lt;設定!$B$28,$A4990&gt;設定!$B$29),0,IF(AND($C4990&gt;=MAX(INDEX($C$1:$C$13701,MAX(1,ROW()-設定!$B$24)):INDEX($C$1:$C$13701,MAX(1,ROW()-1))),$C4990&gt;MAX(INDEX($C$1:$C$13701,MIN(13701,ROW()+1)):INDEX($C$1:$C$13701,MIN(13701,ROW()+設定!$B$24))),$C4990&gt;=設定!$B$32,$C4990&gt;=MAX(MIN(INDEX($C$1:$C$13701,MAX(1,ROW()-設定!$B$26)):INDEX($C$1:$C$13701,MAX(1,ROW()-1))),MIN(INDEX($C$1:$C$13701,MIN(13701,ROW()+1)):INDEX($C$1:$C$13701,MIN(13701,ROW()+設定!$B$26))))*10^(設定!$B$27/20)),1,0))</f>
        <v>0</v>
      </c>
      <c r="G4990" s="33" t="n">
        <f aca="false">$G4989+IF($F4990=1,1,0)</f>
        <v>2</v>
      </c>
      <c r="H4990" s="0" t="str">
        <f aca="false">IF($F4990=1,$G4990,"")</f>
        <v/>
      </c>
    </row>
    <row r="4991" customFormat="false" ht="15" hidden="false" customHeight="false" outlineLevel="0" collapsed="false">
      <c r="A4991" s="30" t="n">
        <v>779.53125</v>
      </c>
      <c r="B4991" s="31" t="n">
        <v>10.8382</v>
      </c>
      <c r="C4991" s="32" t="n">
        <f aca="false">IF($A4991="","",IF(設定!$B$21="dB",10^($B4991/20),ABS($B4991)))</f>
        <v>3.48265135647429</v>
      </c>
      <c r="D4991" s="32" t="n">
        <f aca="false">IF($A4991="","",$A4991^2)</f>
        <v>607668.969726563</v>
      </c>
      <c r="E4991" s="32" t="n">
        <f aca="false">IF($A4991="","",IF($C4991&lt;=0,"",1/$C4991^2))</f>
        <v>0.0824479762473498</v>
      </c>
      <c r="F4991" s="33" t="n">
        <f aca="false">IF(OR(ROW()-設定!$B$30&lt;2,ROW()+設定!$B$30&gt;13701,N($A4991)&lt;=0,N(INDEX($A$2:$A$13701,MIN(13700,MAX(1,ROW()-1+設定!$B$30))))&lt;=0,$A4991&lt;設定!$B$28,$A4991&gt;設定!$B$29),0,IF(AND($C4991&gt;=MAX(INDEX($C$1:$C$13701,MAX(1,ROW()-設定!$B$24)):INDEX($C$1:$C$13701,MAX(1,ROW()-1))),$C4991&gt;MAX(INDEX($C$1:$C$13701,MIN(13701,ROW()+1)):INDEX($C$1:$C$13701,MIN(13701,ROW()+設定!$B$24))),$C4991&gt;=設定!$B$32,$C4991&gt;=MAX(MIN(INDEX($C$1:$C$13701,MAX(1,ROW()-設定!$B$26)):INDEX($C$1:$C$13701,MAX(1,ROW()-1))),MIN(INDEX($C$1:$C$13701,MIN(13701,ROW()+1)):INDEX($C$1:$C$13701,MIN(13701,ROW()+設定!$B$26))))*10^(設定!$B$27/20)),1,0))</f>
        <v>0</v>
      </c>
      <c r="G4991" s="33" t="n">
        <f aca="false">$G4990+IF($F4991=1,1,0)</f>
        <v>2</v>
      </c>
      <c r="H4991" s="0" t="str">
        <f aca="false">IF($F4991=1,$G4991,"")</f>
        <v/>
      </c>
    </row>
    <row r="4992" customFormat="false" ht="15" hidden="false" customHeight="false" outlineLevel="0" collapsed="false">
      <c r="A4992" s="30" t="n">
        <v>779.6875</v>
      </c>
      <c r="B4992" s="31" t="n">
        <v>10.8385</v>
      </c>
      <c r="C4992" s="32" t="n">
        <f aca="false">IF($A4992="","",IF(設定!$B$21="dB",10^($B4992/20),ABS($B4992)))</f>
        <v>3.48277164506805</v>
      </c>
      <c r="D4992" s="32" t="n">
        <f aca="false">IF($A4992="","",$A4992^2)</f>
        <v>607912.59765625</v>
      </c>
      <c r="E4992" s="32" t="n">
        <f aca="false">IF($A4992="","",IF($C4992&lt;=0,"",1/$C4992^2))</f>
        <v>0.0824422811396225</v>
      </c>
      <c r="F4992" s="33" t="n">
        <f aca="false">IF(OR(ROW()-設定!$B$30&lt;2,ROW()+設定!$B$30&gt;13701,N($A4992)&lt;=0,N(INDEX($A$2:$A$13701,MIN(13700,MAX(1,ROW()-1+設定!$B$30))))&lt;=0,$A4992&lt;設定!$B$28,$A4992&gt;設定!$B$29),0,IF(AND($C4992&gt;=MAX(INDEX($C$1:$C$13701,MAX(1,ROW()-設定!$B$24)):INDEX($C$1:$C$13701,MAX(1,ROW()-1))),$C4992&gt;MAX(INDEX($C$1:$C$13701,MIN(13701,ROW()+1)):INDEX($C$1:$C$13701,MIN(13701,ROW()+設定!$B$24))),$C4992&gt;=設定!$B$32,$C4992&gt;=MAX(MIN(INDEX($C$1:$C$13701,MAX(1,ROW()-設定!$B$26)):INDEX($C$1:$C$13701,MAX(1,ROW()-1))),MIN(INDEX($C$1:$C$13701,MIN(13701,ROW()+1)):INDEX($C$1:$C$13701,MIN(13701,ROW()+設定!$B$26))))*10^(設定!$B$27/20)),1,0))</f>
        <v>0</v>
      </c>
      <c r="G4992" s="33" t="n">
        <f aca="false">$G4991+IF($F4992=1,1,0)</f>
        <v>2</v>
      </c>
      <c r="H4992" s="0" t="str">
        <f aca="false">IF($F4992=1,$G4992,"")</f>
        <v/>
      </c>
    </row>
    <row r="4993" customFormat="false" ht="15" hidden="false" customHeight="false" outlineLevel="0" collapsed="false">
      <c r="A4993" s="30" t="n">
        <v>779.84375</v>
      </c>
      <c r="B4993" s="31" t="n">
        <v>10.9814</v>
      </c>
      <c r="C4993" s="32" t="n">
        <f aca="false">IF($A4993="","",IF(設定!$B$21="dB",10^($B4993/20),ABS($B4993)))</f>
        <v>3.54054403312021</v>
      </c>
      <c r="D4993" s="32" t="n">
        <f aca="false">IF($A4993="","",$A4993^2)</f>
        <v>608156.274414063</v>
      </c>
      <c r="E4993" s="32" t="n">
        <f aca="false">IF($A4993="","",IF($C4993&lt;=0,"",1/$C4993^2))</f>
        <v>0.0797737485632243</v>
      </c>
      <c r="F4993" s="33" t="n">
        <f aca="false">IF(OR(ROW()-設定!$B$30&lt;2,ROW()+設定!$B$30&gt;13701,N($A4993)&lt;=0,N(INDEX($A$2:$A$13701,MIN(13700,MAX(1,ROW()-1+設定!$B$30))))&lt;=0,$A4993&lt;設定!$B$28,$A4993&gt;設定!$B$29),0,IF(AND($C4993&gt;=MAX(INDEX($C$1:$C$13701,MAX(1,ROW()-設定!$B$24)):INDEX($C$1:$C$13701,MAX(1,ROW()-1))),$C4993&gt;MAX(INDEX($C$1:$C$13701,MIN(13701,ROW()+1)):INDEX($C$1:$C$13701,MIN(13701,ROW()+設定!$B$24))),$C4993&gt;=設定!$B$32,$C4993&gt;=MAX(MIN(INDEX($C$1:$C$13701,MAX(1,ROW()-設定!$B$26)):INDEX($C$1:$C$13701,MAX(1,ROW()-1))),MIN(INDEX($C$1:$C$13701,MIN(13701,ROW()+1)):INDEX($C$1:$C$13701,MIN(13701,ROW()+設定!$B$26))))*10^(設定!$B$27/20)),1,0))</f>
        <v>0</v>
      </c>
      <c r="G4993" s="33" t="n">
        <f aca="false">$G4992+IF($F4993=1,1,0)</f>
        <v>2</v>
      </c>
      <c r="H4993" s="0" t="str">
        <f aca="false">IF($F4993=1,$G4993,"")</f>
        <v/>
      </c>
    </row>
    <row r="4994" customFormat="false" ht="15" hidden="false" customHeight="false" outlineLevel="0" collapsed="false">
      <c r="A4994" s="30" t="n">
        <v>780</v>
      </c>
      <c r="B4994" s="31" t="n">
        <v>10.8429</v>
      </c>
      <c r="C4994" s="32" t="n">
        <f aca="false">IF($A4994="","",IF(設定!$B$21="dB",10^($B4994/20),ABS($B4994)))</f>
        <v>3.48453635517968</v>
      </c>
      <c r="D4994" s="32" t="n">
        <f aca="false">IF($A4994="","",$A4994^2)</f>
        <v>608400</v>
      </c>
      <c r="E4994" s="32" t="n">
        <f aca="false">IF($A4994="","",IF($C4994&lt;=0,"",1/$C4994^2))</f>
        <v>0.0823587980749355</v>
      </c>
      <c r="F4994" s="33" t="n">
        <f aca="false">IF(OR(ROW()-設定!$B$30&lt;2,ROW()+設定!$B$30&gt;13701,N($A4994)&lt;=0,N(INDEX($A$2:$A$13701,MIN(13700,MAX(1,ROW()-1+設定!$B$30))))&lt;=0,$A4994&lt;設定!$B$28,$A4994&gt;設定!$B$29),0,IF(AND($C4994&gt;=MAX(INDEX($C$1:$C$13701,MAX(1,ROW()-設定!$B$24)):INDEX($C$1:$C$13701,MAX(1,ROW()-1))),$C4994&gt;MAX(INDEX($C$1:$C$13701,MIN(13701,ROW()+1)):INDEX($C$1:$C$13701,MIN(13701,ROW()+設定!$B$24))),$C4994&gt;=設定!$B$32,$C4994&gt;=MAX(MIN(INDEX($C$1:$C$13701,MAX(1,ROW()-設定!$B$26)):INDEX($C$1:$C$13701,MAX(1,ROW()-1))),MIN(INDEX($C$1:$C$13701,MIN(13701,ROW()+1)):INDEX($C$1:$C$13701,MIN(13701,ROW()+設定!$B$26))))*10^(設定!$B$27/20)),1,0))</f>
        <v>0</v>
      </c>
      <c r="G4994" s="33" t="n">
        <f aca="false">$G4993+IF($F4994=1,1,0)</f>
        <v>2</v>
      </c>
      <c r="H4994" s="0" t="str">
        <f aca="false">IF($F4994=1,$G4994,"")</f>
        <v/>
      </c>
    </row>
    <row r="4995" customFormat="false" ht="15" hidden="false" customHeight="false" outlineLevel="0" collapsed="false">
      <c r="A4995" s="30" t="n">
        <v>780.15625</v>
      </c>
      <c r="B4995" s="31" t="n">
        <v>10.9763</v>
      </c>
      <c r="C4995" s="32" t="n">
        <f aca="false">IF($A4995="","",IF(設定!$B$21="dB",10^($B4995/20),ABS($B4995)))</f>
        <v>3.53846578031505</v>
      </c>
      <c r="D4995" s="32" t="n">
        <f aca="false">IF($A4995="","",$A4995^2)</f>
        <v>608643.774414063</v>
      </c>
      <c r="E4995" s="32" t="n">
        <f aca="false">IF($A4995="","",IF($C4995&lt;=0,"",1/$C4995^2))</f>
        <v>0.0798674833702761</v>
      </c>
      <c r="F4995" s="33" t="n">
        <f aca="false">IF(OR(ROW()-設定!$B$30&lt;2,ROW()+設定!$B$30&gt;13701,N($A4995)&lt;=0,N(INDEX($A$2:$A$13701,MIN(13700,MAX(1,ROW()-1+設定!$B$30))))&lt;=0,$A4995&lt;設定!$B$28,$A4995&gt;設定!$B$29),0,IF(AND($C4995&gt;=MAX(INDEX($C$1:$C$13701,MAX(1,ROW()-設定!$B$24)):INDEX($C$1:$C$13701,MAX(1,ROW()-1))),$C4995&gt;MAX(INDEX($C$1:$C$13701,MIN(13701,ROW()+1)):INDEX($C$1:$C$13701,MIN(13701,ROW()+設定!$B$24))),$C4995&gt;=設定!$B$32,$C4995&gt;=MAX(MIN(INDEX($C$1:$C$13701,MAX(1,ROW()-設定!$B$26)):INDEX($C$1:$C$13701,MAX(1,ROW()-1))),MIN(INDEX($C$1:$C$13701,MIN(13701,ROW()+1)):INDEX($C$1:$C$13701,MIN(13701,ROW()+設定!$B$26))))*10^(設定!$B$27/20)),1,0))</f>
        <v>0</v>
      </c>
      <c r="G4995" s="33" t="n">
        <f aca="false">$G4994+IF($F4995=1,1,0)</f>
        <v>2</v>
      </c>
      <c r="H4995" s="0" t="str">
        <f aca="false">IF($F4995=1,$G4995,"")</f>
        <v/>
      </c>
    </row>
    <row r="4996" customFormat="false" ht="15" hidden="false" customHeight="false" outlineLevel="0" collapsed="false">
      <c r="A4996" s="30" t="n">
        <v>780.3125</v>
      </c>
      <c r="B4996" s="31" t="n">
        <v>11.1009</v>
      </c>
      <c r="C4996" s="32" t="n">
        <f aca="false">IF($A4996="","",IF(設定!$B$21="dB",10^($B4996/20),ABS($B4996)))</f>
        <v>3.58959126745158</v>
      </c>
      <c r="D4996" s="32" t="n">
        <f aca="false">IF($A4996="","",$A4996^2)</f>
        <v>608887.59765625</v>
      </c>
      <c r="E4996" s="32" t="n">
        <f aca="false">IF($A4996="","",IF($C4996&lt;=0,"",1/$C4996^2))</f>
        <v>0.0776086269542122</v>
      </c>
      <c r="F4996" s="33" t="n">
        <f aca="false">IF(OR(ROW()-設定!$B$30&lt;2,ROW()+設定!$B$30&gt;13701,N($A4996)&lt;=0,N(INDEX($A$2:$A$13701,MIN(13700,MAX(1,ROW()-1+設定!$B$30))))&lt;=0,$A4996&lt;設定!$B$28,$A4996&gt;設定!$B$29),0,IF(AND($C4996&gt;=MAX(INDEX($C$1:$C$13701,MAX(1,ROW()-設定!$B$24)):INDEX($C$1:$C$13701,MAX(1,ROW()-1))),$C4996&gt;MAX(INDEX($C$1:$C$13701,MIN(13701,ROW()+1)):INDEX($C$1:$C$13701,MIN(13701,ROW()+設定!$B$24))),$C4996&gt;=設定!$B$32,$C4996&gt;=MAX(MIN(INDEX($C$1:$C$13701,MAX(1,ROW()-設定!$B$26)):INDEX($C$1:$C$13701,MAX(1,ROW()-1))),MIN(INDEX($C$1:$C$13701,MIN(13701,ROW()+1)):INDEX($C$1:$C$13701,MIN(13701,ROW()+設定!$B$26))))*10^(設定!$B$27/20)),1,0))</f>
        <v>0</v>
      </c>
      <c r="G4996" s="33" t="n">
        <f aca="false">$G4995+IF($F4996=1,1,0)</f>
        <v>2</v>
      </c>
      <c r="H4996" s="0" t="str">
        <f aca="false">IF($F4996=1,$G4996,"")</f>
        <v/>
      </c>
    </row>
    <row r="4997" customFormat="false" ht="15" hidden="false" customHeight="false" outlineLevel="0" collapsed="false">
      <c r="A4997" s="30" t="n">
        <v>780.46875</v>
      </c>
      <c r="B4997" s="31" t="n">
        <v>10.9928</v>
      </c>
      <c r="C4997" s="32" t="n">
        <f aca="false">IF($A4997="","",IF(設定!$B$21="dB",10^($B4997/20),ABS($B4997)))</f>
        <v>3.54519395413148</v>
      </c>
      <c r="D4997" s="32" t="n">
        <f aca="false">IF($A4997="","",$A4997^2)</f>
        <v>609131.469726563</v>
      </c>
      <c r="E4997" s="32" t="n">
        <f aca="false">IF($A4997="","",IF($C4997&lt;=0,"",1/$C4997^2))</f>
        <v>0.0795646212948532</v>
      </c>
      <c r="F4997" s="33" t="n">
        <f aca="false">IF(OR(ROW()-設定!$B$30&lt;2,ROW()+設定!$B$30&gt;13701,N($A4997)&lt;=0,N(INDEX($A$2:$A$13701,MIN(13700,MAX(1,ROW()-1+設定!$B$30))))&lt;=0,$A4997&lt;設定!$B$28,$A4997&gt;設定!$B$29),0,IF(AND($C4997&gt;=MAX(INDEX($C$1:$C$13701,MAX(1,ROW()-設定!$B$24)):INDEX($C$1:$C$13701,MAX(1,ROW()-1))),$C4997&gt;MAX(INDEX($C$1:$C$13701,MIN(13701,ROW()+1)):INDEX($C$1:$C$13701,MIN(13701,ROW()+設定!$B$24))),$C4997&gt;=設定!$B$32,$C4997&gt;=MAX(MIN(INDEX($C$1:$C$13701,MAX(1,ROW()-設定!$B$26)):INDEX($C$1:$C$13701,MAX(1,ROW()-1))),MIN(INDEX($C$1:$C$13701,MIN(13701,ROW()+1)):INDEX($C$1:$C$13701,MIN(13701,ROW()+設定!$B$26))))*10^(設定!$B$27/20)),1,0))</f>
        <v>0</v>
      </c>
      <c r="G4997" s="33" t="n">
        <f aca="false">$G4996+IF($F4997=1,1,0)</f>
        <v>2</v>
      </c>
      <c r="H4997" s="0" t="str">
        <f aca="false">IF($F4997=1,$G4997,"")</f>
        <v/>
      </c>
    </row>
    <row r="4998" customFormat="false" ht="15" hidden="false" customHeight="false" outlineLevel="0" collapsed="false">
      <c r="A4998" s="30" t="n">
        <v>780.625</v>
      </c>
      <c r="B4998" s="31" t="n">
        <v>10.7987</v>
      </c>
      <c r="C4998" s="32" t="n">
        <f aca="false">IF($A4998="","",IF(設定!$B$21="dB",10^($B4998/20),ABS($B4998)))</f>
        <v>3.46684958914183</v>
      </c>
      <c r="D4998" s="32" t="n">
        <f aca="false">IF($A4998="","",$A4998^2)</f>
        <v>609375.390625</v>
      </c>
      <c r="E4998" s="32" t="n">
        <f aca="false">IF($A4998="","",IF($C4998&lt;=0,"",1/$C4998^2))</f>
        <v>0.0832012785262101</v>
      </c>
      <c r="F4998" s="33" t="n">
        <f aca="false">IF(OR(ROW()-設定!$B$30&lt;2,ROW()+設定!$B$30&gt;13701,N($A4998)&lt;=0,N(INDEX($A$2:$A$13701,MIN(13700,MAX(1,ROW()-1+設定!$B$30))))&lt;=0,$A4998&lt;設定!$B$28,$A4998&gt;設定!$B$29),0,IF(AND($C4998&gt;=MAX(INDEX($C$1:$C$13701,MAX(1,ROW()-設定!$B$24)):INDEX($C$1:$C$13701,MAX(1,ROW()-1))),$C4998&gt;MAX(INDEX($C$1:$C$13701,MIN(13701,ROW()+1)):INDEX($C$1:$C$13701,MIN(13701,ROW()+設定!$B$24))),$C4998&gt;=設定!$B$32,$C4998&gt;=MAX(MIN(INDEX($C$1:$C$13701,MAX(1,ROW()-設定!$B$26)):INDEX($C$1:$C$13701,MAX(1,ROW()-1))),MIN(INDEX($C$1:$C$13701,MIN(13701,ROW()+1)):INDEX($C$1:$C$13701,MIN(13701,ROW()+設定!$B$26))))*10^(設定!$B$27/20)),1,0))</f>
        <v>0</v>
      </c>
      <c r="G4998" s="33" t="n">
        <f aca="false">$G4997+IF($F4998=1,1,0)</f>
        <v>2</v>
      </c>
      <c r="H4998" s="0" t="str">
        <f aca="false">IF($F4998=1,$G4998,"")</f>
        <v/>
      </c>
    </row>
    <row r="4999" customFormat="false" ht="15" hidden="false" customHeight="false" outlineLevel="0" collapsed="false">
      <c r="A4999" s="30" t="n">
        <v>780.78125</v>
      </c>
      <c r="B4999" s="31" t="n">
        <v>10.9944</v>
      </c>
      <c r="C4999" s="32" t="n">
        <f aca="false">IF($A4999="","",IF(設定!$B$21="dB",10^($B4999/20),ABS($B4999)))</f>
        <v>3.54584706314324</v>
      </c>
      <c r="D4999" s="32" t="n">
        <f aca="false">IF($A4999="","",$A4999^2)</f>
        <v>609619.360351563</v>
      </c>
      <c r="E4999" s="32" t="n">
        <f aca="false">IF($A4999="","",IF($C4999&lt;=0,"",1/$C4999^2))</f>
        <v>0.0795353140040395</v>
      </c>
      <c r="F4999" s="33" t="n">
        <f aca="false">IF(OR(ROW()-設定!$B$30&lt;2,ROW()+設定!$B$30&gt;13701,N($A4999)&lt;=0,N(INDEX($A$2:$A$13701,MIN(13700,MAX(1,ROW()-1+設定!$B$30))))&lt;=0,$A4999&lt;設定!$B$28,$A4999&gt;設定!$B$29),0,IF(AND($C4999&gt;=MAX(INDEX($C$1:$C$13701,MAX(1,ROW()-設定!$B$24)):INDEX($C$1:$C$13701,MAX(1,ROW()-1))),$C4999&gt;MAX(INDEX($C$1:$C$13701,MIN(13701,ROW()+1)):INDEX($C$1:$C$13701,MIN(13701,ROW()+設定!$B$24))),$C4999&gt;=設定!$B$32,$C4999&gt;=MAX(MIN(INDEX($C$1:$C$13701,MAX(1,ROW()-設定!$B$26)):INDEX($C$1:$C$13701,MAX(1,ROW()-1))),MIN(INDEX($C$1:$C$13701,MIN(13701,ROW()+1)):INDEX($C$1:$C$13701,MIN(13701,ROW()+設定!$B$26))))*10^(設定!$B$27/20)),1,0))</f>
        <v>0</v>
      </c>
      <c r="G4999" s="33" t="n">
        <f aca="false">$G4998+IF($F4999=1,1,0)</f>
        <v>2</v>
      </c>
      <c r="H4999" s="0" t="str">
        <f aca="false">IF($F4999=1,$G4999,"")</f>
        <v/>
      </c>
    </row>
    <row r="5000" customFormat="false" ht="15" hidden="false" customHeight="false" outlineLevel="0" collapsed="false">
      <c r="A5000" s="30" t="n">
        <v>780.9375</v>
      </c>
      <c r="B5000" s="31" t="n">
        <v>11.1008</v>
      </c>
      <c r="C5000" s="32" t="n">
        <f aca="false">IF($A5000="","",IF(設定!$B$21="dB",10^($B5000/20),ABS($B5000)))</f>
        <v>3.58954994099276</v>
      </c>
      <c r="D5000" s="32" t="n">
        <f aca="false">IF($A5000="","",$A5000^2)</f>
        <v>609863.37890625</v>
      </c>
      <c r="E5000" s="32" t="n">
        <f aca="false">IF($A5000="","",IF($C5000&lt;=0,"",1/$C5000^2))</f>
        <v>0.0776104139794611</v>
      </c>
      <c r="F5000" s="33" t="n">
        <f aca="false">IF(OR(ROW()-設定!$B$30&lt;2,ROW()+設定!$B$30&gt;13701,N($A5000)&lt;=0,N(INDEX($A$2:$A$13701,MIN(13700,MAX(1,ROW()-1+設定!$B$30))))&lt;=0,$A5000&lt;設定!$B$28,$A5000&gt;設定!$B$29),0,IF(AND($C5000&gt;=MAX(INDEX($C$1:$C$13701,MAX(1,ROW()-設定!$B$24)):INDEX($C$1:$C$13701,MAX(1,ROW()-1))),$C5000&gt;MAX(INDEX($C$1:$C$13701,MIN(13701,ROW()+1)):INDEX($C$1:$C$13701,MIN(13701,ROW()+設定!$B$24))),$C5000&gt;=設定!$B$32,$C5000&gt;=MAX(MIN(INDEX($C$1:$C$13701,MAX(1,ROW()-設定!$B$26)):INDEX($C$1:$C$13701,MAX(1,ROW()-1))),MIN(INDEX($C$1:$C$13701,MIN(13701,ROW()+1)):INDEX($C$1:$C$13701,MIN(13701,ROW()+設定!$B$26))))*10^(設定!$B$27/20)),1,0))</f>
        <v>0</v>
      </c>
      <c r="G5000" s="33" t="n">
        <f aca="false">$G4999+IF($F5000=1,1,0)</f>
        <v>2</v>
      </c>
      <c r="H5000" s="0" t="str">
        <f aca="false">IF($F5000=1,$G5000,"")</f>
        <v/>
      </c>
    </row>
    <row r="5001" customFormat="false" ht="15" hidden="false" customHeight="false" outlineLevel="0" collapsed="false">
      <c r="A5001" s="30" t="n">
        <v>781.09375</v>
      </c>
      <c r="B5001" s="31" t="n">
        <v>10.9758</v>
      </c>
      <c r="C5001" s="32" t="n">
        <f aca="false">IF($A5001="","",IF(設定!$B$21="dB",10^($B5001/20),ABS($B5001)))</f>
        <v>3.53826209571367</v>
      </c>
      <c r="D5001" s="32" t="n">
        <f aca="false">IF($A5001="","",$A5001^2)</f>
        <v>610107.446289063</v>
      </c>
      <c r="E5001" s="32" t="n">
        <f aca="false">IF($A5001="","",IF($C5001&lt;=0,"",1/$C5001^2))</f>
        <v>0.0798766789834392</v>
      </c>
      <c r="F5001" s="33" t="n">
        <f aca="false">IF(OR(ROW()-設定!$B$30&lt;2,ROW()+設定!$B$30&gt;13701,N($A5001)&lt;=0,N(INDEX($A$2:$A$13701,MIN(13700,MAX(1,ROW()-1+設定!$B$30))))&lt;=0,$A5001&lt;設定!$B$28,$A5001&gt;設定!$B$29),0,IF(AND($C5001&gt;=MAX(INDEX($C$1:$C$13701,MAX(1,ROW()-設定!$B$24)):INDEX($C$1:$C$13701,MAX(1,ROW()-1))),$C5001&gt;MAX(INDEX($C$1:$C$13701,MIN(13701,ROW()+1)):INDEX($C$1:$C$13701,MIN(13701,ROW()+設定!$B$24))),$C5001&gt;=設定!$B$32,$C5001&gt;=MAX(MIN(INDEX($C$1:$C$13701,MAX(1,ROW()-設定!$B$26)):INDEX($C$1:$C$13701,MAX(1,ROW()-1))),MIN(INDEX($C$1:$C$13701,MIN(13701,ROW()+1)):INDEX($C$1:$C$13701,MIN(13701,ROW()+設定!$B$26))))*10^(設定!$B$27/20)),1,0))</f>
        <v>0</v>
      </c>
      <c r="G5001" s="33" t="n">
        <f aca="false">$G5000+IF($F5001=1,1,0)</f>
        <v>2</v>
      </c>
      <c r="H5001" s="0" t="str">
        <f aca="false">IF($F5001=1,$G5001,"")</f>
        <v/>
      </c>
    </row>
    <row r="5002" customFormat="false" ht="15" hidden="false" customHeight="false" outlineLevel="0" collapsed="false">
      <c r="A5002" s="30" t="n">
        <v>781.25</v>
      </c>
      <c r="B5002" s="31" t="n">
        <v>11.1328</v>
      </c>
      <c r="C5002" s="32" t="n">
        <f aca="false">IF($A5002="","",IF(設定!$B$21="dB",10^($B5002/20),ABS($B5002)))</f>
        <v>3.60279872185921</v>
      </c>
      <c r="D5002" s="32" t="n">
        <f aca="false">IF($A5002="","",$A5002^2)</f>
        <v>610351.5625</v>
      </c>
      <c r="E5002" s="32" t="n">
        <f aca="false">IF($A5002="","",IF($C5002&lt;=0,"",1/$C5002^2))</f>
        <v>0.0770406609416186</v>
      </c>
      <c r="F5002" s="33" t="n">
        <f aca="false">IF(OR(ROW()-設定!$B$30&lt;2,ROW()+設定!$B$30&gt;13701,N($A5002)&lt;=0,N(INDEX($A$2:$A$13701,MIN(13700,MAX(1,ROW()-1+設定!$B$30))))&lt;=0,$A5002&lt;設定!$B$28,$A5002&gt;設定!$B$29),0,IF(AND($C5002&gt;=MAX(INDEX($C$1:$C$13701,MAX(1,ROW()-設定!$B$24)):INDEX($C$1:$C$13701,MAX(1,ROW()-1))),$C5002&gt;MAX(INDEX($C$1:$C$13701,MIN(13701,ROW()+1)):INDEX($C$1:$C$13701,MIN(13701,ROW()+設定!$B$24))),$C5002&gt;=設定!$B$32,$C5002&gt;=MAX(MIN(INDEX($C$1:$C$13701,MAX(1,ROW()-設定!$B$26)):INDEX($C$1:$C$13701,MAX(1,ROW()-1))),MIN(INDEX($C$1:$C$13701,MIN(13701,ROW()+1)):INDEX($C$1:$C$13701,MIN(13701,ROW()+設定!$B$26))))*10^(設定!$B$27/20)),1,0))</f>
        <v>0</v>
      </c>
      <c r="G5002" s="33" t="n">
        <f aca="false">$G5001+IF($F5002=1,1,0)</f>
        <v>2</v>
      </c>
      <c r="H5002" s="0" t="str">
        <f aca="false">IF($F5002=1,$G5002,"")</f>
        <v/>
      </c>
    </row>
    <row r="5003" customFormat="false" ht="15" hidden="false" customHeight="false" outlineLevel="0" collapsed="false">
      <c r="A5003" s="30" t="n">
        <v>781.40625</v>
      </c>
      <c r="B5003" s="31" t="n">
        <v>11.0943</v>
      </c>
      <c r="C5003" s="32" t="n">
        <f aca="false">IF($A5003="","",IF(設定!$B$21="dB",10^($B5003/20),ABS($B5003)))</f>
        <v>3.58686474147936</v>
      </c>
      <c r="D5003" s="32" t="n">
        <f aca="false">IF($A5003="","",$A5003^2)</f>
        <v>610595.727539063</v>
      </c>
      <c r="E5003" s="32" t="n">
        <f aca="false">IF($A5003="","",IF($C5003&lt;=0,"",1/$C5003^2))</f>
        <v>0.0777266589270122</v>
      </c>
      <c r="F5003" s="33" t="n">
        <f aca="false">IF(OR(ROW()-設定!$B$30&lt;2,ROW()+設定!$B$30&gt;13701,N($A5003)&lt;=0,N(INDEX($A$2:$A$13701,MIN(13700,MAX(1,ROW()-1+設定!$B$30))))&lt;=0,$A5003&lt;設定!$B$28,$A5003&gt;設定!$B$29),0,IF(AND($C5003&gt;=MAX(INDEX($C$1:$C$13701,MAX(1,ROW()-設定!$B$24)):INDEX($C$1:$C$13701,MAX(1,ROW()-1))),$C5003&gt;MAX(INDEX($C$1:$C$13701,MIN(13701,ROW()+1)):INDEX($C$1:$C$13701,MIN(13701,ROW()+設定!$B$24))),$C5003&gt;=設定!$B$32,$C5003&gt;=MAX(MIN(INDEX($C$1:$C$13701,MAX(1,ROW()-設定!$B$26)):INDEX($C$1:$C$13701,MAX(1,ROW()-1))),MIN(INDEX($C$1:$C$13701,MIN(13701,ROW()+1)):INDEX($C$1:$C$13701,MIN(13701,ROW()+設定!$B$26))))*10^(設定!$B$27/20)),1,0))</f>
        <v>0</v>
      </c>
      <c r="G5003" s="33" t="n">
        <f aca="false">$G5002+IF($F5003=1,1,0)</f>
        <v>2</v>
      </c>
      <c r="H5003" s="0" t="str">
        <f aca="false">IF($F5003=1,$G5003,"")</f>
        <v/>
      </c>
    </row>
    <row r="5004" customFormat="false" ht="15" hidden="false" customHeight="false" outlineLevel="0" collapsed="false">
      <c r="A5004" s="30" t="n">
        <v>781.5625</v>
      </c>
      <c r="B5004" s="31" t="n">
        <v>11.0864</v>
      </c>
      <c r="C5004" s="32" t="n">
        <f aca="false">IF($A5004="","",IF(設定!$B$21="dB",10^($B5004/20),ABS($B5004)))</f>
        <v>3.58360389540102</v>
      </c>
      <c r="D5004" s="32" t="n">
        <f aca="false">IF($A5004="","",$A5004^2)</f>
        <v>610839.94140625</v>
      </c>
      <c r="E5004" s="32" t="n">
        <f aca="false">IF($A5004="","",IF($C5004&lt;=0,"",1/$C5004^2))</f>
        <v>0.0778681756749371</v>
      </c>
      <c r="F5004" s="33" t="n">
        <f aca="false">IF(OR(ROW()-設定!$B$30&lt;2,ROW()+設定!$B$30&gt;13701,N($A5004)&lt;=0,N(INDEX($A$2:$A$13701,MIN(13700,MAX(1,ROW()-1+設定!$B$30))))&lt;=0,$A5004&lt;設定!$B$28,$A5004&gt;設定!$B$29),0,IF(AND($C5004&gt;=MAX(INDEX($C$1:$C$13701,MAX(1,ROW()-設定!$B$24)):INDEX($C$1:$C$13701,MAX(1,ROW()-1))),$C5004&gt;MAX(INDEX($C$1:$C$13701,MIN(13701,ROW()+1)):INDEX($C$1:$C$13701,MIN(13701,ROW()+設定!$B$24))),$C5004&gt;=設定!$B$32,$C5004&gt;=MAX(MIN(INDEX($C$1:$C$13701,MAX(1,ROW()-設定!$B$26)):INDEX($C$1:$C$13701,MAX(1,ROW()-1))),MIN(INDEX($C$1:$C$13701,MIN(13701,ROW()+1)):INDEX($C$1:$C$13701,MIN(13701,ROW()+設定!$B$26))))*10^(設定!$B$27/20)),1,0))</f>
        <v>0</v>
      </c>
      <c r="G5004" s="33" t="n">
        <f aca="false">$G5003+IF($F5004=1,1,0)</f>
        <v>2</v>
      </c>
      <c r="H5004" s="0" t="str">
        <f aca="false">IF($F5004=1,$G5004,"")</f>
        <v/>
      </c>
    </row>
    <row r="5005" customFormat="false" ht="15" hidden="false" customHeight="false" outlineLevel="0" collapsed="false">
      <c r="A5005" s="30" t="n">
        <v>781.71875</v>
      </c>
      <c r="B5005" s="31" t="n">
        <v>11.0283</v>
      </c>
      <c r="C5005" s="32" t="n">
        <f aca="false">IF($A5005="","",IF(設定!$B$21="dB",10^($B5005/20),ABS($B5005)))</f>
        <v>3.55971312607331</v>
      </c>
      <c r="D5005" s="32" t="n">
        <f aca="false">IF($A5005="","",$A5005^2)</f>
        <v>611084.204101563</v>
      </c>
      <c r="E5005" s="32" t="n">
        <f aca="false">IF($A5005="","",IF($C5005&lt;=0,"",1/$C5005^2))</f>
        <v>0.0789168969045968</v>
      </c>
      <c r="F5005" s="33" t="n">
        <f aca="false">IF(OR(ROW()-設定!$B$30&lt;2,ROW()+設定!$B$30&gt;13701,N($A5005)&lt;=0,N(INDEX($A$2:$A$13701,MIN(13700,MAX(1,ROW()-1+設定!$B$30))))&lt;=0,$A5005&lt;設定!$B$28,$A5005&gt;設定!$B$29),0,IF(AND($C5005&gt;=MAX(INDEX($C$1:$C$13701,MAX(1,ROW()-設定!$B$24)):INDEX($C$1:$C$13701,MAX(1,ROW()-1))),$C5005&gt;MAX(INDEX($C$1:$C$13701,MIN(13701,ROW()+1)):INDEX($C$1:$C$13701,MIN(13701,ROW()+設定!$B$24))),$C5005&gt;=設定!$B$32,$C5005&gt;=MAX(MIN(INDEX($C$1:$C$13701,MAX(1,ROW()-設定!$B$26)):INDEX($C$1:$C$13701,MAX(1,ROW()-1))),MIN(INDEX($C$1:$C$13701,MIN(13701,ROW()+1)):INDEX($C$1:$C$13701,MIN(13701,ROW()+設定!$B$26))))*10^(設定!$B$27/20)),1,0))</f>
        <v>0</v>
      </c>
      <c r="G5005" s="33" t="n">
        <f aca="false">$G5004+IF($F5005=1,1,0)</f>
        <v>2</v>
      </c>
      <c r="H5005" s="0" t="str">
        <f aca="false">IF($F5005=1,$G5005,"")</f>
        <v/>
      </c>
    </row>
    <row r="5006" customFormat="false" ht="15" hidden="false" customHeight="false" outlineLevel="0" collapsed="false">
      <c r="A5006" s="30" t="n">
        <v>781.875</v>
      </c>
      <c r="B5006" s="31" t="n">
        <v>11.0138</v>
      </c>
      <c r="C5006" s="32" t="n">
        <f aca="false">IF($A5006="","",IF(設定!$B$21="dB",10^($B5006/20),ABS($B5006)))</f>
        <v>3.55377559021168</v>
      </c>
      <c r="D5006" s="32" t="n">
        <f aca="false">IF($A5006="","",$A5006^2)</f>
        <v>611328.515625</v>
      </c>
      <c r="E5006" s="32" t="n">
        <f aca="false">IF($A5006="","",IF($C5006&lt;=0,"",1/$C5006^2))</f>
        <v>0.0791808209094275</v>
      </c>
      <c r="F5006" s="33" t="n">
        <f aca="false">IF(OR(ROW()-設定!$B$30&lt;2,ROW()+設定!$B$30&gt;13701,N($A5006)&lt;=0,N(INDEX($A$2:$A$13701,MIN(13700,MAX(1,ROW()-1+設定!$B$30))))&lt;=0,$A5006&lt;設定!$B$28,$A5006&gt;設定!$B$29),0,IF(AND($C5006&gt;=MAX(INDEX($C$1:$C$13701,MAX(1,ROW()-設定!$B$24)):INDEX($C$1:$C$13701,MAX(1,ROW()-1))),$C5006&gt;MAX(INDEX($C$1:$C$13701,MIN(13701,ROW()+1)):INDEX($C$1:$C$13701,MIN(13701,ROW()+設定!$B$24))),$C5006&gt;=設定!$B$32,$C5006&gt;=MAX(MIN(INDEX($C$1:$C$13701,MAX(1,ROW()-設定!$B$26)):INDEX($C$1:$C$13701,MAX(1,ROW()-1))),MIN(INDEX($C$1:$C$13701,MIN(13701,ROW()+1)):INDEX($C$1:$C$13701,MIN(13701,ROW()+設定!$B$26))))*10^(設定!$B$27/20)),1,0))</f>
        <v>0</v>
      </c>
      <c r="G5006" s="33" t="n">
        <f aca="false">$G5005+IF($F5006=1,1,0)</f>
        <v>2</v>
      </c>
      <c r="H5006" s="0" t="str">
        <f aca="false">IF($F5006=1,$G5006,"")</f>
        <v/>
      </c>
    </row>
    <row r="5007" customFormat="false" ht="15" hidden="false" customHeight="false" outlineLevel="0" collapsed="false">
      <c r="A5007" s="30" t="n">
        <v>782.03125</v>
      </c>
      <c r="B5007" s="31" t="n">
        <v>11.0538</v>
      </c>
      <c r="C5007" s="32" t="n">
        <f aca="false">IF($A5007="","",IF(設定!$B$21="dB",10^($B5007/20),ABS($B5007)))</f>
        <v>3.57017907303258</v>
      </c>
      <c r="D5007" s="32" t="n">
        <f aca="false">IF($A5007="","",$A5007^2)</f>
        <v>611572.875976563</v>
      </c>
      <c r="E5007" s="32" t="n">
        <f aca="false">IF($A5007="","",IF($C5007&lt;=0,"",1/$C5007^2))</f>
        <v>0.078454886779894</v>
      </c>
      <c r="F5007" s="33" t="n">
        <f aca="false">IF(OR(ROW()-設定!$B$30&lt;2,ROW()+設定!$B$30&gt;13701,N($A5007)&lt;=0,N(INDEX($A$2:$A$13701,MIN(13700,MAX(1,ROW()-1+設定!$B$30))))&lt;=0,$A5007&lt;設定!$B$28,$A5007&gt;設定!$B$29),0,IF(AND($C5007&gt;=MAX(INDEX($C$1:$C$13701,MAX(1,ROW()-設定!$B$24)):INDEX($C$1:$C$13701,MAX(1,ROW()-1))),$C5007&gt;MAX(INDEX($C$1:$C$13701,MIN(13701,ROW()+1)):INDEX($C$1:$C$13701,MIN(13701,ROW()+設定!$B$24))),$C5007&gt;=設定!$B$32,$C5007&gt;=MAX(MIN(INDEX($C$1:$C$13701,MAX(1,ROW()-設定!$B$26)):INDEX($C$1:$C$13701,MAX(1,ROW()-1))),MIN(INDEX($C$1:$C$13701,MIN(13701,ROW()+1)):INDEX($C$1:$C$13701,MIN(13701,ROW()+設定!$B$26))))*10^(設定!$B$27/20)),1,0))</f>
        <v>0</v>
      </c>
      <c r="G5007" s="33" t="n">
        <f aca="false">$G5006+IF($F5007=1,1,0)</f>
        <v>2</v>
      </c>
      <c r="H5007" s="0" t="str">
        <f aca="false">IF($F5007=1,$G5007,"")</f>
        <v/>
      </c>
    </row>
    <row r="5008" customFormat="false" ht="15" hidden="false" customHeight="false" outlineLevel="0" collapsed="false">
      <c r="A5008" s="30" t="n">
        <v>782.1875</v>
      </c>
      <c r="B5008" s="31" t="n">
        <v>11.0989</v>
      </c>
      <c r="C5008" s="32" t="n">
        <f aca="false">IF($A5008="","",IF(設定!$B$21="dB",10^($B5008/20),ABS($B5008)))</f>
        <v>3.58876482866828</v>
      </c>
      <c r="D5008" s="32" t="n">
        <f aca="false">IF($A5008="","",$A5008^2)</f>
        <v>611817.28515625</v>
      </c>
      <c r="E5008" s="32" t="n">
        <f aca="false">IF($A5008="","",IF($C5008&lt;=0,"",1/$C5008^2))</f>
        <v>0.0776443752784387</v>
      </c>
      <c r="F5008" s="33" t="n">
        <f aca="false">IF(OR(ROW()-設定!$B$30&lt;2,ROW()+設定!$B$30&gt;13701,N($A5008)&lt;=0,N(INDEX($A$2:$A$13701,MIN(13700,MAX(1,ROW()-1+設定!$B$30))))&lt;=0,$A5008&lt;設定!$B$28,$A5008&gt;設定!$B$29),0,IF(AND($C5008&gt;=MAX(INDEX($C$1:$C$13701,MAX(1,ROW()-設定!$B$24)):INDEX($C$1:$C$13701,MAX(1,ROW()-1))),$C5008&gt;MAX(INDEX($C$1:$C$13701,MIN(13701,ROW()+1)):INDEX($C$1:$C$13701,MIN(13701,ROW()+設定!$B$24))),$C5008&gt;=設定!$B$32,$C5008&gt;=MAX(MIN(INDEX($C$1:$C$13701,MAX(1,ROW()-設定!$B$26)):INDEX($C$1:$C$13701,MAX(1,ROW()-1))),MIN(INDEX($C$1:$C$13701,MIN(13701,ROW()+1)):INDEX($C$1:$C$13701,MIN(13701,ROW()+設定!$B$26))))*10^(設定!$B$27/20)),1,0))</f>
        <v>0</v>
      </c>
      <c r="G5008" s="33" t="n">
        <f aca="false">$G5007+IF($F5008=1,1,0)</f>
        <v>2</v>
      </c>
      <c r="H5008" s="0" t="str">
        <f aca="false">IF($F5008=1,$G5008,"")</f>
        <v/>
      </c>
    </row>
    <row r="5009" customFormat="false" ht="15" hidden="false" customHeight="false" outlineLevel="0" collapsed="false">
      <c r="A5009" s="30" t="n">
        <v>782.34375</v>
      </c>
      <c r="B5009" s="31" t="n">
        <v>11.1592</v>
      </c>
      <c r="C5009" s="32" t="n">
        <f aca="false">IF($A5009="","",IF(設定!$B$21="dB",10^($B5009/20),ABS($B5009)))</f>
        <v>3.61376577094006</v>
      </c>
      <c r="D5009" s="32" t="n">
        <f aca="false">IF($A5009="","",$A5009^2)</f>
        <v>612061.743164063</v>
      </c>
      <c r="E5009" s="32" t="n">
        <f aca="false">IF($A5009="","",IF($C5009&lt;=0,"",1/$C5009^2))</f>
        <v>0.0765737648007968</v>
      </c>
      <c r="F5009" s="33" t="n">
        <f aca="false">IF(OR(ROW()-設定!$B$30&lt;2,ROW()+設定!$B$30&gt;13701,N($A5009)&lt;=0,N(INDEX($A$2:$A$13701,MIN(13700,MAX(1,ROW()-1+設定!$B$30))))&lt;=0,$A5009&lt;設定!$B$28,$A5009&gt;設定!$B$29),0,IF(AND($C5009&gt;=MAX(INDEX($C$1:$C$13701,MAX(1,ROW()-設定!$B$24)):INDEX($C$1:$C$13701,MAX(1,ROW()-1))),$C5009&gt;MAX(INDEX($C$1:$C$13701,MIN(13701,ROW()+1)):INDEX($C$1:$C$13701,MIN(13701,ROW()+設定!$B$24))),$C5009&gt;=設定!$B$32,$C5009&gt;=MAX(MIN(INDEX($C$1:$C$13701,MAX(1,ROW()-設定!$B$26)):INDEX($C$1:$C$13701,MAX(1,ROW()-1))),MIN(INDEX($C$1:$C$13701,MIN(13701,ROW()+1)):INDEX($C$1:$C$13701,MIN(13701,ROW()+設定!$B$26))))*10^(設定!$B$27/20)),1,0))</f>
        <v>0</v>
      </c>
      <c r="G5009" s="33" t="n">
        <f aca="false">$G5008+IF($F5009=1,1,0)</f>
        <v>2</v>
      </c>
      <c r="H5009" s="0" t="str">
        <f aca="false">IF($F5009=1,$G5009,"")</f>
        <v/>
      </c>
    </row>
    <row r="5010" customFormat="false" ht="15" hidden="false" customHeight="false" outlineLevel="0" collapsed="false">
      <c r="A5010" s="30" t="n">
        <v>782.5</v>
      </c>
      <c r="B5010" s="31" t="n">
        <v>11.1612</v>
      </c>
      <c r="C5010" s="32" t="n">
        <f aca="false">IF($A5010="","",IF(設定!$B$21="dB",10^($B5010/20),ABS($B5010)))</f>
        <v>3.61459796706588</v>
      </c>
      <c r="D5010" s="32" t="n">
        <f aca="false">IF($A5010="","",$A5010^2)</f>
        <v>612306.25</v>
      </c>
      <c r="E5010" s="32" t="n">
        <f aca="false">IF($A5010="","",IF($C5010&lt;=0,"",1/$C5010^2))</f>
        <v>0.0765385093974076</v>
      </c>
      <c r="F5010" s="33" t="n">
        <f aca="false">IF(OR(ROW()-設定!$B$30&lt;2,ROW()+設定!$B$30&gt;13701,N($A5010)&lt;=0,N(INDEX($A$2:$A$13701,MIN(13700,MAX(1,ROW()-1+設定!$B$30))))&lt;=0,$A5010&lt;設定!$B$28,$A5010&gt;設定!$B$29),0,IF(AND($C5010&gt;=MAX(INDEX($C$1:$C$13701,MAX(1,ROW()-設定!$B$24)):INDEX($C$1:$C$13701,MAX(1,ROW()-1))),$C5010&gt;MAX(INDEX($C$1:$C$13701,MIN(13701,ROW()+1)):INDEX($C$1:$C$13701,MIN(13701,ROW()+設定!$B$24))),$C5010&gt;=設定!$B$32,$C5010&gt;=MAX(MIN(INDEX($C$1:$C$13701,MAX(1,ROW()-設定!$B$26)):INDEX($C$1:$C$13701,MAX(1,ROW()-1))),MIN(INDEX($C$1:$C$13701,MIN(13701,ROW()+1)):INDEX($C$1:$C$13701,MIN(13701,ROW()+設定!$B$26))))*10^(設定!$B$27/20)),1,0))</f>
        <v>0</v>
      </c>
      <c r="G5010" s="33" t="n">
        <f aca="false">$G5009+IF($F5010=1,1,0)</f>
        <v>2</v>
      </c>
      <c r="H5010" s="0" t="str">
        <f aca="false">IF($F5010=1,$G5010,"")</f>
        <v/>
      </c>
    </row>
    <row r="5011" customFormat="false" ht="15" hidden="false" customHeight="false" outlineLevel="0" collapsed="false">
      <c r="A5011" s="30" t="n">
        <v>782.65625</v>
      </c>
      <c r="B5011" s="31" t="n">
        <v>11.0979</v>
      </c>
      <c r="C5011" s="32" t="n">
        <f aca="false">IF($A5011="","",IF(設定!$B$21="dB",10^($B5011/20),ABS($B5011)))</f>
        <v>3.58835168063161</v>
      </c>
      <c r="D5011" s="32" t="n">
        <f aca="false">IF($A5011="","",$A5011^2)</f>
        <v>612550.805664063</v>
      </c>
      <c r="E5011" s="32" t="n">
        <f aca="false">IF($A5011="","",IF($C5011&lt;=0,"",1/$C5011^2))</f>
        <v>0.0776622556150167</v>
      </c>
      <c r="F5011" s="33" t="n">
        <f aca="false">IF(OR(ROW()-設定!$B$30&lt;2,ROW()+設定!$B$30&gt;13701,N($A5011)&lt;=0,N(INDEX($A$2:$A$13701,MIN(13700,MAX(1,ROW()-1+設定!$B$30))))&lt;=0,$A5011&lt;設定!$B$28,$A5011&gt;設定!$B$29),0,IF(AND($C5011&gt;=MAX(INDEX($C$1:$C$13701,MAX(1,ROW()-設定!$B$24)):INDEX($C$1:$C$13701,MAX(1,ROW()-1))),$C5011&gt;MAX(INDEX($C$1:$C$13701,MIN(13701,ROW()+1)):INDEX($C$1:$C$13701,MIN(13701,ROW()+設定!$B$24))),$C5011&gt;=設定!$B$32,$C5011&gt;=MAX(MIN(INDEX($C$1:$C$13701,MAX(1,ROW()-設定!$B$26)):INDEX($C$1:$C$13701,MAX(1,ROW()-1))),MIN(INDEX($C$1:$C$13701,MIN(13701,ROW()+1)):INDEX($C$1:$C$13701,MIN(13701,ROW()+設定!$B$26))))*10^(設定!$B$27/20)),1,0))</f>
        <v>0</v>
      </c>
      <c r="G5011" s="33" t="n">
        <f aca="false">$G5010+IF($F5011=1,1,0)</f>
        <v>2</v>
      </c>
      <c r="H5011" s="0" t="str">
        <f aca="false">IF($F5011=1,$G5011,"")</f>
        <v/>
      </c>
    </row>
    <row r="5012" customFormat="false" ht="15" hidden="false" customHeight="false" outlineLevel="0" collapsed="false">
      <c r="A5012" s="30" t="n">
        <v>782.8125</v>
      </c>
      <c r="B5012" s="31" t="n">
        <v>11.1483</v>
      </c>
      <c r="C5012" s="32" t="n">
        <f aca="false">IF($A5012="","",IF(設定!$B$21="dB",10^($B5012/20),ABS($B5012)))</f>
        <v>3.60923366848203</v>
      </c>
      <c r="D5012" s="32" t="n">
        <f aca="false">IF($A5012="","",$A5012^2)</f>
        <v>612795.41015625</v>
      </c>
      <c r="E5012" s="32" t="n">
        <f aca="false">IF($A5012="","",IF($C5012&lt;=0,"",1/$C5012^2))</f>
        <v>0.0767661923730395</v>
      </c>
      <c r="F5012" s="33" t="n">
        <f aca="false">IF(OR(ROW()-設定!$B$30&lt;2,ROW()+設定!$B$30&gt;13701,N($A5012)&lt;=0,N(INDEX($A$2:$A$13701,MIN(13700,MAX(1,ROW()-1+設定!$B$30))))&lt;=0,$A5012&lt;設定!$B$28,$A5012&gt;設定!$B$29),0,IF(AND($C5012&gt;=MAX(INDEX($C$1:$C$13701,MAX(1,ROW()-設定!$B$24)):INDEX($C$1:$C$13701,MAX(1,ROW()-1))),$C5012&gt;MAX(INDEX($C$1:$C$13701,MIN(13701,ROW()+1)):INDEX($C$1:$C$13701,MIN(13701,ROW()+設定!$B$24))),$C5012&gt;=設定!$B$32,$C5012&gt;=MAX(MIN(INDEX($C$1:$C$13701,MAX(1,ROW()-設定!$B$26)):INDEX($C$1:$C$13701,MAX(1,ROW()-1))),MIN(INDEX($C$1:$C$13701,MIN(13701,ROW()+1)):INDEX($C$1:$C$13701,MIN(13701,ROW()+設定!$B$26))))*10^(設定!$B$27/20)),1,0))</f>
        <v>0</v>
      </c>
      <c r="G5012" s="33" t="n">
        <f aca="false">$G5011+IF($F5012=1,1,0)</f>
        <v>2</v>
      </c>
      <c r="H5012" s="0" t="str">
        <f aca="false">IF($F5012=1,$G5012,"")</f>
        <v/>
      </c>
    </row>
    <row r="5013" customFormat="false" ht="15" hidden="false" customHeight="false" outlineLevel="0" collapsed="false">
      <c r="A5013" s="30" t="n">
        <v>782.96875</v>
      </c>
      <c r="B5013" s="31" t="n">
        <v>11.1943</v>
      </c>
      <c r="C5013" s="32" t="n">
        <f aca="false">IF($A5013="","",IF(設定!$B$21="dB",10^($B5013/20),ABS($B5013)))</f>
        <v>3.62839867768977</v>
      </c>
      <c r="D5013" s="32" t="n">
        <f aca="false">IF($A5013="","",$A5013^2)</f>
        <v>613040.063476563</v>
      </c>
      <c r="E5013" s="32" t="n">
        <f aca="false">IF($A5013="","",IF($C5013&lt;=0,"",1/$C5013^2))</f>
        <v>0.0759573841640136</v>
      </c>
      <c r="F5013" s="33" t="n">
        <f aca="false">IF(OR(ROW()-設定!$B$30&lt;2,ROW()+設定!$B$30&gt;13701,N($A5013)&lt;=0,N(INDEX($A$2:$A$13701,MIN(13700,MAX(1,ROW()-1+設定!$B$30))))&lt;=0,$A5013&lt;設定!$B$28,$A5013&gt;設定!$B$29),0,IF(AND($C5013&gt;=MAX(INDEX($C$1:$C$13701,MAX(1,ROW()-設定!$B$24)):INDEX($C$1:$C$13701,MAX(1,ROW()-1))),$C5013&gt;MAX(INDEX($C$1:$C$13701,MIN(13701,ROW()+1)):INDEX($C$1:$C$13701,MIN(13701,ROW()+設定!$B$24))),$C5013&gt;=設定!$B$32,$C5013&gt;=MAX(MIN(INDEX($C$1:$C$13701,MAX(1,ROW()-設定!$B$26)):INDEX($C$1:$C$13701,MAX(1,ROW()-1))),MIN(INDEX($C$1:$C$13701,MIN(13701,ROW()+1)):INDEX($C$1:$C$13701,MIN(13701,ROW()+設定!$B$26))))*10^(設定!$B$27/20)),1,0))</f>
        <v>0</v>
      </c>
      <c r="G5013" s="33" t="n">
        <f aca="false">$G5012+IF($F5013=1,1,0)</f>
        <v>2</v>
      </c>
      <c r="H5013" s="0" t="str">
        <f aca="false">IF($F5013=1,$G5013,"")</f>
        <v/>
      </c>
    </row>
    <row r="5014" customFormat="false" ht="15" hidden="false" customHeight="false" outlineLevel="0" collapsed="false">
      <c r="A5014" s="30" t="n">
        <v>783.125</v>
      </c>
      <c r="B5014" s="31" t="n">
        <v>10.9951</v>
      </c>
      <c r="C5014" s="32" t="n">
        <f aca="false">IF($A5014="","",IF(設定!$B$21="dB",10^($B5014/20),ABS($B5014)))</f>
        <v>3.54613283616901</v>
      </c>
      <c r="D5014" s="32" t="n">
        <f aca="false">IF($A5014="","",$A5014^2)</f>
        <v>613284.765625</v>
      </c>
      <c r="E5014" s="32" t="n">
        <f aca="false">IF($A5014="","",IF($C5014&lt;=0,"",1/$C5014^2))</f>
        <v>0.0795224954591324</v>
      </c>
      <c r="F5014" s="33" t="n">
        <f aca="false">IF(OR(ROW()-設定!$B$30&lt;2,ROW()+設定!$B$30&gt;13701,N($A5014)&lt;=0,N(INDEX($A$2:$A$13701,MIN(13700,MAX(1,ROW()-1+設定!$B$30))))&lt;=0,$A5014&lt;設定!$B$28,$A5014&gt;設定!$B$29),0,IF(AND($C5014&gt;=MAX(INDEX($C$1:$C$13701,MAX(1,ROW()-設定!$B$24)):INDEX($C$1:$C$13701,MAX(1,ROW()-1))),$C5014&gt;MAX(INDEX($C$1:$C$13701,MIN(13701,ROW()+1)):INDEX($C$1:$C$13701,MIN(13701,ROW()+設定!$B$24))),$C5014&gt;=設定!$B$32,$C5014&gt;=MAX(MIN(INDEX($C$1:$C$13701,MAX(1,ROW()-設定!$B$26)):INDEX($C$1:$C$13701,MAX(1,ROW()-1))),MIN(INDEX($C$1:$C$13701,MIN(13701,ROW()+1)):INDEX($C$1:$C$13701,MIN(13701,ROW()+設定!$B$26))))*10^(設定!$B$27/20)),1,0))</f>
        <v>0</v>
      </c>
      <c r="G5014" s="33" t="n">
        <f aca="false">$G5013+IF($F5014=1,1,0)</f>
        <v>2</v>
      </c>
      <c r="H5014" s="0" t="str">
        <f aca="false">IF($F5014=1,$G5014,"")</f>
        <v/>
      </c>
    </row>
    <row r="5015" customFormat="false" ht="15" hidden="false" customHeight="false" outlineLevel="0" collapsed="false">
      <c r="A5015" s="30" t="n">
        <v>783.28125</v>
      </c>
      <c r="B5015" s="31" t="n">
        <v>11.0981</v>
      </c>
      <c r="C5015" s="32" t="n">
        <f aca="false">IF($A5015="","",IF(設定!$B$21="dB",10^($B5015/20),ABS($B5015)))</f>
        <v>3.58843430643375</v>
      </c>
      <c r="D5015" s="32" t="n">
        <f aca="false">IF($A5015="","",$A5015^2)</f>
        <v>613529.516601563</v>
      </c>
      <c r="E5015" s="32" t="n">
        <f aca="false">IF($A5015="","",IF($C5015&lt;=0,"",1/$C5015^2))</f>
        <v>0.0776586792183255</v>
      </c>
      <c r="F5015" s="33" t="n">
        <f aca="false">IF(OR(ROW()-設定!$B$30&lt;2,ROW()+設定!$B$30&gt;13701,N($A5015)&lt;=0,N(INDEX($A$2:$A$13701,MIN(13700,MAX(1,ROW()-1+設定!$B$30))))&lt;=0,$A5015&lt;設定!$B$28,$A5015&gt;設定!$B$29),0,IF(AND($C5015&gt;=MAX(INDEX($C$1:$C$13701,MAX(1,ROW()-設定!$B$24)):INDEX($C$1:$C$13701,MAX(1,ROW()-1))),$C5015&gt;MAX(INDEX($C$1:$C$13701,MIN(13701,ROW()+1)):INDEX($C$1:$C$13701,MIN(13701,ROW()+設定!$B$24))),$C5015&gt;=設定!$B$32,$C5015&gt;=MAX(MIN(INDEX($C$1:$C$13701,MAX(1,ROW()-設定!$B$26)):INDEX($C$1:$C$13701,MAX(1,ROW()-1))),MIN(INDEX($C$1:$C$13701,MIN(13701,ROW()+1)):INDEX($C$1:$C$13701,MIN(13701,ROW()+設定!$B$26))))*10^(設定!$B$27/20)),1,0))</f>
        <v>0</v>
      </c>
      <c r="G5015" s="33" t="n">
        <f aca="false">$G5014+IF($F5015=1,1,0)</f>
        <v>2</v>
      </c>
      <c r="H5015" s="0" t="str">
        <f aca="false">IF($F5015=1,$G5015,"")</f>
        <v/>
      </c>
    </row>
    <row r="5016" customFormat="false" ht="15" hidden="false" customHeight="false" outlineLevel="0" collapsed="false">
      <c r="A5016" s="30" t="n">
        <v>783.4375</v>
      </c>
      <c r="B5016" s="31" t="n">
        <v>11.1073</v>
      </c>
      <c r="C5016" s="32" t="n">
        <f aca="false">IF($A5016="","",IF(設定!$B$21="dB",10^($B5016/20),ABS($B5016)))</f>
        <v>3.59223715070085</v>
      </c>
      <c r="D5016" s="32" t="n">
        <f aca="false">IF($A5016="","",$A5016^2)</f>
        <v>613774.31640625</v>
      </c>
      <c r="E5016" s="32" t="n">
        <f aca="false">IF($A5016="","",IF($C5016&lt;=0,"",1/$C5016^2))</f>
        <v>0.0774943428833017</v>
      </c>
      <c r="F5016" s="33" t="n">
        <f aca="false">IF(OR(ROW()-設定!$B$30&lt;2,ROW()+設定!$B$30&gt;13701,N($A5016)&lt;=0,N(INDEX($A$2:$A$13701,MIN(13700,MAX(1,ROW()-1+設定!$B$30))))&lt;=0,$A5016&lt;設定!$B$28,$A5016&gt;設定!$B$29),0,IF(AND($C5016&gt;=MAX(INDEX($C$1:$C$13701,MAX(1,ROW()-設定!$B$24)):INDEX($C$1:$C$13701,MAX(1,ROW()-1))),$C5016&gt;MAX(INDEX($C$1:$C$13701,MIN(13701,ROW()+1)):INDEX($C$1:$C$13701,MIN(13701,ROW()+設定!$B$24))),$C5016&gt;=設定!$B$32,$C5016&gt;=MAX(MIN(INDEX($C$1:$C$13701,MAX(1,ROW()-設定!$B$26)):INDEX($C$1:$C$13701,MAX(1,ROW()-1))),MIN(INDEX($C$1:$C$13701,MIN(13701,ROW()+1)):INDEX($C$1:$C$13701,MIN(13701,ROW()+設定!$B$26))))*10^(設定!$B$27/20)),1,0))</f>
        <v>0</v>
      </c>
      <c r="G5016" s="33" t="n">
        <f aca="false">$G5015+IF($F5016=1,1,0)</f>
        <v>2</v>
      </c>
      <c r="H5016" s="0" t="str">
        <f aca="false">IF($F5016=1,$G5016,"")</f>
        <v/>
      </c>
    </row>
    <row r="5017" customFormat="false" ht="15" hidden="false" customHeight="false" outlineLevel="0" collapsed="false">
      <c r="A5017" s="30" t="n">
        <v>783.59375</v>
      </c>
      <c r="B5017" s="31" t="n">
        <v>11.1822</v>
      </c>
      <c r="C5017" s="32" t="n">
        <f aca="false">IF($A5017="","",IF(設定!$B$21="dB",10^($B5017/20),ABS($B5017)))</f>
        <v>3.62334760523263</v>
      </c>
      <c r="D5017" s="32" t="n">
        <f aca="false">IF($A5017="","",$A5017^2)</f>
        <v>614019.165039063</v>
      </c>
      <c r="E5017" s="32" t="n">
        <f aca="false">IF($A5017="","",IF($C5017&lt;=0,"",1/$C5017^2))</f>
        <v>0.0761693062399166</v>
      </c>
      <c r="F5017" s="33" t="n">
        <f aca="false">IF(OR(ROW()-設定!$B$30&lt;2,ROW()+設定!$B$30&gt;13701,N($A5017)&lt;=0,N(INDEX($A$2:$A$13701,MIN(13700,MAX(1,ROW()-1+設定!$B$30))))&lt;=0,$A5017&lt;設定!$B$28,$A5017&gt;設定!$B$29),0,IF(AND($C5017&gt;=MAX(INDEX($C$1:$C$13701,MAX(1,ROW()-設定!$B$24)):INDEX($C$1:$C$13701,MAX(1,ROW()-1))),$C5017&gt;MAX(INDEX($C$1:$C$13701,MIN(13701,ROW()+1)):INDEX($C$1:$C$13701,MIN(13701,ROW()+設定!$B$24))),$C5017&gt;=設定!$B$32,$C5017&gt;=MAX(MIN(INDEX($C$1:$C$13701,MAX(1,ROW()-設定!$B$26)):INDEX($C$1:$C$13701,MAX(1,ROW()-1))),MIN(INDEX($C$1:$C$13701,MIN(13701,ROW()+1)):INDEX($C$1:$C$13701,MIN(13701,ROW()+設定!$B$26))))*10^(設定!$B$27/20)),1,0))</f>
        <v>0</v>
      </c>
      <c r="G5017" s="33" t="n">
        <f aca="false">$G5016+IF($F5017=1,1,0)</f>
        <v>2</v>
      </c>
      <c r="H5017" s="0" t="str">
        <f aca="false">IF($F5017=1,$G5017,"")</f>
        <v/>
      </c>
    </row>
    <row r="5018" customFormat="false" ht="15" hidden="false" customHeight="false" outlineLevel="0" collapsed="false">
      <c r="A5018" s="30" t="n">
        <v>783.75</v>
      </c>
      <c r="B5018" s="31" t="n">
        <v>11.1865</v>
      </c>
      <c r="C5018" s="32" t="n">
        <f aca="false">IF($A5018="","",IF(設定!$B$21="dB",10^($B5018/20),ABS($B5018)))</f>
        <v>3.6251418085406</v>
      </c>
      <c r="D5018" s="32" t="n">
        <f aca="false">IF($A5018="","",$A5018^2)</f>
        <v>614264.0625</v>
      </c>
      <c r="E5018" s="32" t="n">
        <f aca="false">IF($A5018="","",IF($C5018&lt;=0,"",1/$C5018^2))</f>
        <v>0.0760939274498719</v>
      </c>
      <c r="F5018" s="33" t="n">
        <f aca="false">IF(OR(ROW()-設定!$B$30&lt;2,ROW()+設定!$B$30&gt;13701,N($A5018)&lt;=0,N(INDEX($A$2:$A$13701,MIN(13700,MAX(1,ROW()-1+設定!$B$30))))&lt;=0,$A5018&lt;設定!$B$28,$A5018&gt;設定!$B$29),0,IF(AND($C5018&gt;=MAX(INDEX($C$1:$C$13701,MAX(1,ROW()-設定!$B$24)):INDEX($C$1:$C$13701,MAX(1,ROW()-1))),$C5018&gt;MAX(INDEX($C$1:$C$13701,MIN(13701,ROW()+1)):INDEX($C$1:$C$13701,MIN(13701,ROW()+設定!$B$24))),$C5018&gt;=設定!$B$32,$C5018&gt;=MAX(MIN(INDEX($C$1:$C$13701,MAX(1,ROW()-設定!$B$26)):INDEX($C$1:$C$13701,MAX(1,ROW()-1))),MIN(INDEX($C$1:$C$13701,MIN(13701,ROW()+1)):INDEX($C$1:$C$13701,MIN(13701,ROW()+設定!$B$26))))*10^(設定!$B$27/20)),1,0))</f>
        <v>0</v>
      </c>
      <c r="G5018" s="33" t="n">
        <f aca="false">$G5017+IF($F5018=1,1,0)</f>
        <v>2</v>
      </c>
      <c r="H5018" s="0" t="str">
        <f aca="false">IF($F5018=1,$G5018,"")</f>
        <v/>
      </c>
    </row>
    <row r="5019" customFormat="false" ht="15" hidden="false" customHeight="false" outlineLevel="0" collapsed="false">
      <c r="A5019" s="30" t="n">
        <v>783.90625</v>
      </c>
      <c r="B5019" s="31" t="n">
        <v>11.2006</v>
      </c>
      <c r="C5019" s="32" t="n">
        <f aca="false">IF($A5019="","",IF(設定!$B$21="dB",10^($B5019/20),ABS($B5019)))</f>
        <v>3.63103136179868</v>
      </c>
      <c r="D5019" s="32" t="n">
        <f aca="false">IF($A5019="","",$A5019^2)</f>
        <v>614509.008789063</v>
      </c>
      <c r="E5019" s="32" t="n">
        <f aca="false">IF($A5019="","",IF($C5019&lt;=0,"",1/$C5019^2))</f>
        <v>0.0758472780903304</v>
      </c>
      <c r="F5019" s="33" t="n">
        <f aca="false">IF(OR(ROW()-設定!$B$30&lt;2,ROW()+設定!$B$30&gt;13701,N($A5019)&lt;=0,N(INDEX($A$2:$A$13701,MIN(13700,MAX(1,ROW()-1+設定!$B$30))))&lt;=0,$A5019&lt;設定!$B$28,$A5019&gt;設定!$B$29),0,IF(AND($C5019&gt;=MAX(INDEX($C$1:$C$13701,MAX(1,ROW()-設定!$B$24)):INDEX($C$1:$C$13701,MAX(1,ROW()-1))),$C5019&gt;MAX(INDEX($C$1:$C$13701,MIN(13701,ROW()+1)):INDEX($C$1:$C$13701,MIN(13701,ROW()+設定!$B$24))),$C5019&gt;=設定!$B$32,$C5019&gt;=MAX(MIN(INDEX($C$1:$C$13701,MAX(1,ROW()-設定!$B$26)):INDEX($C$1:$C$13701,MAX(1,ROW()-1))),MIN(INDEX($C$1:$C$13701,MIN(13701,ROW()+1)):INDEX($C$1:$C$13701,MIN(13701,ROW()+設定!$B$26))))*10^(設定!$B$27/20)),1,0))</f>
        <v>0</v>
      </c>
      <c r="G5019" s="33" t="n">
        <f aca="false">$G5018+IF($F5019=1,1,0)</f>
        <v>2</v>
      </c>
      <c r="H5019" s="0" t="str">
        <f aca="false">IF($F5019=1,$G5019,"")</f>
        <v/>
      </c>
    </row>
    <row r="5020" customFormat="false" ht="15" hidden="false" customHeight="false" outlineLevel="0" collapsed="false">
      <c r="A5020" s="30" t="n">
        <v>784.0625</v>
      </c>
      <c r="B5020" s="31" t="n">
        <v>11.1496</v>
      </c>
      <c r="C5020" s="32" t="n">
        <f aca="false">IF($A5020="","",IF(設定!$B$21="dB",10^($B5020/20),ABS($B5020)))</f>
        <v>3.60977389580515</v>
      </c>
      <c r="D5020" s="32" t="n">
        <f aca="false">IF($A5020="","",$A5020^2)</f>
        <v>614754.00390625</v>
      </c>
      <c r="E5020" s="32" t="n">
        <f aca="false">IF($A5020="","",IF($C5020&lt;=0,"",1/$C5020^2))</f>
        <v>0.0767432169221751</v>
      </c>
      <c r="F5020" s="33" t="n">
        <f aca="false">IF(OR(ROW()-設定!$B$30&lt;2,ROW()+設定!$B$30&gt;13701,N($A5020)&lt;=0,N(INDEX($A$2:$A$13701,MIN(13700,MAX(1,ROW()-1+設定!$B$30))))&lt;=0,$A5020&lt;設定!$B$28,$A5020&gt;設定!$B$29),0,IF(AND($C5020&gt;=MAX(INDEX($C$1:$C$13701,MAX(1,ROW()-設定!$B$24)):INDEX($C$1:$C$13701,MAX(1,ROW()-1))),$C5020&gt;MAX(INDEX($C$1:$C$13701,MIN(13701,ROW()+1)):INDEX($C$1:$C$13701,MIN(13701,ROW()+設定!$B$24))),$C5020&gt;=設定!$B$32,$C5020&gt;=MAX(MIN(INDEX($C$1:$C$13701,MAX(1,ROW()-設定!$B$26)):INDEX($C$1:$C$13701,MAX(1,ROW()-1))),MIN(INDEX($C$1:$C$13701,MIN(13701,ROW()+1)):INDEX($C$1:$C$13701,MIN(13701,ROW()+設定!$B$26))))*10^(設定!$B$27/20)),1,0))</f>
        <v>0</v>
      </c>
      <c r="G5020" s="33" t="n">
        <f aca="false">$G5019+IF($F5020=1,1,0)</f>
        <v>2</v>
      </c>
      <c r="H5020" s="0" t="str">
        <f aca="false">IF($F5020=1,$G5020,"")</f>
        <v/>
      </c>
    </row>
    <row r="5021" customFormat="false" ht="15" hidden="false" customHeight="false" outlineLevel="0" collapsed="false">
      <c r="A5021" s="30" t="n">
        <v>784.21875</v>
      </c>
      <c r="B5021" s="31" t="n">
        <v>11.3224</v>
      </c>
      <c r="C5021" s="32" t="n">
        <f aca="false">IF($A5021="","",IF(設定!$B$21="dB",10^($B5021/20),ABS($B5021)))</f>
        <v>3.68230705491099</v>
      </c>
      <c r="D5021" s="32" t="n">
        <f aca="false">IF($A5021="","",$A5021^2)</f>
        <v>614999.047851563</v>
      </c>
      <c r="E5021" s="32" t="n">
        <f aca="false">IF($A5021="","",IF($C5021&lt;=0,"",1/$C5021^2))</f>
        <v>0.0737496561835104</v>
      </c>
      <c r="F5021" s="33" t="n">
        <f aca="false">IF(OR(ROW()-設定!$B$30&lt;2,ROW()+設定!$B$30&gt;13701,N($A5021)&lt;=0,N(INDEX($A$2:$A$13701,MIN(13700,MAX(1,ROW()-1+設定!$B$30))))&lt;=0,$A5021&lt;設定!$B$28,$A5021&gt;設定!$B$29),0,IF(AND($C5021&gt;=MAX(INDEX($C$1:$C$13701,MAX(1,ROW()-設定!$B$24)):INDEX($C$1:$C$13701,MAX(1,ROW()-1))),$C5021&gt;MAX(INDEX($C$1:$C$13701,MIN(13701,ROW()+1)):INDEX($C$1:$C$13701,MIN(13701,ROW()+設定!$B$24))),$C5021&gt;=設定!$B$32,$C5021&gt;=MAX(MIN(INDEX($C$1:$C$13701,MAX(1,ROW()-設定!$B$26)):INDEX($C$1:$C$13701,MAX(1,ROW()-1))),MIN(INDEX($C$1:$C$13701,MIN(13701,ROW()+1)):INDEX($C$1:$C$13701,MIN(13701,ROW()+設定!$B$26))))*10^(設定!$B$27/20)),1,0))</f>
        <v>0</v>
      </c>
      <c r="G5021" s="33" t="n">
        <f aca="false">$G5020+IF($F5021=1,1,0)</f>
        <v>2</v>
      </c>
      <c r="H5021" s="0" t="str">
        <f aca="false">IF($F5021=1,$G5021,"")</f>
        <v/>
      </c>
    </row>
    <row r="5022" customFormat="false" ht="15" hidden="false" customHeight="false" outlineLevel="0" collapsed="false">
      <c r="A5022" s="30" t="n">
        <v>784.375</v>
      </c>
      <c r="B5022" s="31" t="n">
        <v>11.2934</v>
      </c>
      <c r="C5022" s="32" t="n">
        <f aca="false">IF($A5022="","",IF(設定!$B$21="dB",10^($B5022/20),ABS($B5022)))</f>
        <v>3.6700332591384</v>
      </c>
      <c r="D5022" s="32" t="n">
        <f aca="false">IF($A5022="","",$A5022^2)</f>
        <v>615244.140625</v>
      </c>
      <c r="E5022" s="32" t="n">
        <f aca="false">IF($A5022="","",IF($C5022&lt;=0,"",1/$C5022^2))</f>
        <v>0.0742437671506445</v>
      </c>
      <c r="F5022" s="33" t="n">
        <f aca="false">IF(OR(ROW()-設定!$B$30&lt;2,ROW()+設定!$B$30&gt;13701,N($A5022)&lt;=0,N(INDEX($A$2:$A$13701,MIN(13700,MAX(1,ROW()-1+設定!$B$30))))&lt;=0,$A5022&lt;設定!$B$28,$A5022&gt;設定!$B$29),0,IF(AND($C5022&gt;=MAX(INDEX($C$1:$C$13701,MAX(1,ROW()-設定!$B$24)):INDEX($C$1:$C$13701,MAX(1,ROW()-1))),$C5022&gt;MAX(INDEX($C$1:$C$13701,MIN(13701,ROW()+1)):INDEX($C$1:$C$13701,MIN(13701,ROW()+設定!$B$24))),$C5022&gt;=設定!$B$32,$C5022&gt;=MAX(MIN(INDEX($C$1:$C$13701,MAX(1,ROW()-設定!$B$26)):INDEX($C$1:$C$13701,MAX(1,ROW()-1))),MIN(INDEX($C$1:$C$13701,MIN(13701,ROW()+1)):INDEX($C$1:$C$13701,MIN(13701,ROW()+設定!$B$26))))*10^(設定!$B$27/20)),1,0))</f>
        <v>0</v>
      </c>
      <c r="G5022" s="33" t="n">
        <f aca="false">$G5021+IF($F5022=1,1,0)</f>
        <v>2</v>
      </c>
      <c r="H5022" s="0" t="str">
        <f aca="false">IF($F5022=1,$G5022,"")</f>
        <v/>
      </c>
    </row>
    <row r="5023" customFormat="false" ht="15" hidden="false" customHeight="false" outlineLevel="0" collapsed="false">
      <c r="A5023" s="30" t="n">
        <v>784.53125</v>
      </c>
      <c r="B5023" s="31" t="n">
        <v>11.1039</v>
      </c>
      <c r="C5023" s="32" t="n">
        <f aca="false">IF($A5023="","",IF(設定!$B$21="dB",10^($B5023/20),ABS($B5023)))</f>
        <v>3.59083128248362</v>
      </c>
      <c r="D5023" s="32" t="n">
        <f aca="false">IF($A5023="","",$A5023^2)</f>
        <v>615489.282226563</v>
      </c>
      <c r="E5023" s="32" t="n">
        <f aca="false">IF($A5023="","",IF($C5023&lt;=0,"",1/$C5023^2))</f>
        <v>0.0775550353259821</v>
      </c>
      <c r="F5023" s="33" t="n">
        <f aca="false">IF(OR(ROW()-設定!$B$30&lt;2,ROW()+設定!$B$30&gt;13701,N($A5023)&lt;=0,N(INDEX($A$2:$A$13701,MIN(13700,MAX(1,ROW()-1+設定!$B$30))))&lt;=0,$A5023&lt;設定!$B$28,$A5023&gt;設定!$B$29),0,IF(AND($C5023&gt;=MAX(INDEX($C$1:$C$13701,MAX(1,ROW()-設定!$B$24)):INDEX($C$1:$C$13701,MAX(1,ROW()-1))),$C5023&gt;MAX(INDEX($C$1:$C$13701,MIN(13701,ROW()+1)):INDEX($C$1:$C$13701,MIN(13701,ROW()+設定!$B$24))),$C5023&gt;=設定!$B$32,$C5023&gt;=MAX(MIN(INDEX($C$1:$C$13701,MAX(1,ROW()-設定!$B$26)):INDEX($C$1:$C$13701,MAX(1,ROW()-1))),MIN(INDEX($C$1:$C$13701,MIN(13701,ROW()+1)):INDEX($C$1:$C$13701,MIN(13701,ROW()+設定!$B$26))))*10^(設定!$B$27/20)),1,0))</f>
        <v>0</v>
      </c>
      <c r="G5023" s="33" t="n">
        <f aca="false">$G5022+IF($F5023=1,1,0)</f>
        <v>2</v>
      </c>
      <c r="H5023" s="0" t="str">
        <f aca="false">IF($F5023=1,$G5023,"")</f>
        <v/>
      </c>
    </row>
    <row r="5024" customFormat="false" ht="15" hidden="false" customHeight="false" outlineLevel="0" collapsed="false">
      <c r="A5024" s="30" t="n">
        <v>784.6875</v>
      </c>
      <c r="B5024" s="31" t="n">
        <v>11.2906</v>
      </c>
      <c r="C5024" s="32" t="n">
        <f aca="false">IF($A5024="","",IF(設定!$B$21="dB",10^($B5024/20),ABS($B5024)))</f>
        <v>3.66885037086545</v>
      </c>
      <c r="D5024" s="32" t="n">
        <f aca="false">IF($A5024="","",$A5024^2)</f>
        <v>615734.47265625</v>
      </c>
      <c r="E5024" s="32" t="n">
        <f aca="false">IF($A5024="","",IF($C5024&lt;=0,"",1/$C5024^2))</f>
        <v>0.0742916493099872</v>
      </c>
      <c r="F5024" s="33" t="n">
        <f aca="false">IF(OR(ROW()-設定!$B$30&lt;2,ROW()+設定!$B$30&gt;13701,N($A5024)&lt;=0,N(INDEX($A$2:$A$13701,MIN(13700,MAX(1,ROW()-1+設定!$B$30))))&lt;=0,$A5024&lt;設定!$B$28,$A5024&gt;設定!$B$29),0,IF(AND($C5024&gt;=MAX(INDEX($C$1:$C$13701,MAX(1,ROW()-設定!$B$24)):INDEX($C$1:$C$13701,MAX(1,ROW()-1))),$C5024&gt;MAX(INDEX($C$1:$C$13701,MIN(13701,ROW()+1)):INDEX($C$1:$C$13701,MIN(13701,ROW()+設定!$B$24))),$C5024&gt;=設定!$B$32,$C5024&gt;=MAX(MIN(INDEX($C$1:$C$13701,MAX(1,ROW()-設定!$B$26)):INDEX($C$1:$C$13701,MAX(1,ROW()-1))),MIN(INDEX($C$1:$C$13701,MIN(13701,ROW()+1)):INDEX($C$1:$C$13701,MIN(13701,ROW()+設定!$B$26))))*10^(設定!$B$27/20)),1,0))</f>
        <v>0</v>
      </c>
      <c r="G5024" s="33" t="n">
        <f aca="false">$G5023+IF($F5024=1,1,0)</f>
        <v>2</v>
      </c>
      <c r="H5024" s="0" t="str">
        <f aca="false">IF($F5024=1,$G5024,"")</f>
        <v/>
      </c>
    </row>
    <row r="5025" customFormat="false" ht="15" hidden="false" customHeight="false" outlineLevel="0" collapsed="false">
      <c r="A5025" s="30" t="n">
        <v>784.84375</v>
      </c>
      <c r="B5025" s="31" t="n">
        <v>11.1835</v>
      </c>
      <c r="C5025" s="32" t="n">
        <f aca="false">IF($A5025="","",IF(設定!$B$21="dB",10^($B5025/20),ABS($B5025)))</f>
        <v>3.62388994511895</v>
      </c>
      <c r="D5025" s="32" t="n">
        <f aca="false">IF($A5025="","",$A5025^2)</f>
        <v>615979.711914063</v>
      </c>
      <c r="E5025" s="32" t="n">
        <f aca="false">IF($A5025="","",IF($C5025&lt;=0,"",1/$C5025^2))</f>
        <v>0.0761465094318583</v>
      </c>
      <c r="F5025" s="33" t="n">
        <f aca="false">IF(OR(ROW()-設定!$B$30&lt;2,ROW()+設定!$B$30&gt;13701,N($A5025)&lt;=0,N(INDEX($A$2:$A$13701,MIN(13700,MAX(1,ROW()-1+設定!$B$30))))&lt;=0,$A5025&lt;設定!$B$28,$A5025&gt;設定!$B$29),0,IF(AND($C5025&gt;=MAX(INDEX($C$1:$C$13701,MAX(1,ROW()-設定!$B$24)):INDEX($C$1:$C$13701,MAX(1,ROW()-1))),$C5025&gt;MAX(INDEX($C$1:$C$13701,MIN(13701,ROW()+1)):INDEX($C$1:$C$13701,MIN(13701,ROW()+設定!$B$24))),$C5025&gt;=設定!$B$32,$C5025&gt;=MAX(MIN(INDEX($C$1:$C$13701,MAX(1,ROW()-設定!$B$26)):INDEX($C$1:$C$13701,MAX(1,ROW()-1))),MIN(INDEX($C$1:$C$13701,MIN(13701,ROW()+1)):INDEX($C$1:$C$13701,MIN(13701,ROW()+設定!$B$26))))*10^(設定!$B$27/20)),1,0))</f>
        <v>0</v>
      </c>
      <c r="G5025" s="33" t="n">
        <f aca="false">$G5024+IF($F5025=1,1,0)</f>
        <v>2</v>
      </c>
      <c r="H5025" s="0" t="str">
        <f aca="false">IF($F5025=1,$G5025,"")</f>
        <v/>
      </c>
    </row>
    <row r="5026" customFormat="false" ht="15" hidden="false" customHeight="false" outlineLevel="0" collapsed="false">
      <c r="A5026" s="30" t="n">
        <v>785</v>
      </c>
      <c r="B5026" s="31" t="n">
        <v>11.4896</v>
      </c>
      <c r="C5026" s="32" t="n">
        <f aca="false">IF($A5026="","",IF(設定!$B$21="dB",10^($B5026/20),ABS($B5026)))</f>
        <v>3.7538766683311</v>
      </c>
      <c r="D5026" s="32" t="n">
        <f aca="false">IF($A5026="","",$A5026^2)</f>
        <v>616225</v>
      </c>
      <c r="E5026" s="32" t="n">
        <f aca="false">IF($A5026="","",IF($C5026&lt;=0,"",1/$C5026^2))</f>
        <v>0.0709643125500802</v>
      </c>
      <c r="F5026" s="33" t="n">
        <f aca="false">IF(OR(ROW()-設定!$B$30&lt;2,ROW()+設定!$B$30&gt;13701,N($A5026)&lt;=0,N(INDEX($A$2:$A$13701,MIN(13700,MAX(1,ROW()-1+設定!$B$30))))&lt;=0,$A5026&lt;設定!$B$28,$A5026&gt;設定!$B$29),0,IF(AND($C5026&gt;=MAX(INDEX($C$1:$C$13701,MAX(1,ROW()-設定!$B$24)):INDEX($C$1:$C$13701,MAX(1,ROW()-1))),$C5026&gt;MAX(INDEX($C$1:$C$13701,MIN(13701,ROW()+1)):INDEX($C$1:$C$13701,MIN(13701,ROW()+設定!$B$24))),$C5026&gt;=設定!$B$32,$C5026&gt;=MAX(MIN(INDEX($C$1:$C$13701,MAX(1,ROW()-設定!$B$26)):INDEX($C$1:$C$13701,MAX(1,ROW()-1))),MIN(INDEX($C$1:$C$13701,MIN(13701,ROW()+1)):INDEX($C$1:$C$13701,MIN(13701,ROW()+設定!$B$26))))*10^(設定!$B$27/20)),1,0))</f>
        <v>0</v>
      </c>
      <c r="G5026" s="33" t="n">
        <f aca="false">$G5025+IF($F5026=1,1,0)</f>
        <v>2</v>
      </c>
      <c r="H5026" s="0" t="str">
        <f aca="false">IF($F5026=1,$G5026,"")</f>
        <v/>
      </c>
    </row>
    <row r="5027" customFormat="false" ht="15" hidden="false" customHeight="false" outlineLevel="0" collapsed="false">
      <c r="A5027" s="30" t="n">
        <v>785.15625</v>
      </c>
      <c r="B5027" s="31" t="n">
        <v>11.2785</v>
      </c>
      <c r="C5027" s="32" t="n">
        <f aca="false">IF($A5027="","",IF(設定!$B$21="dB",10^($B5027/20),ABS($B5027)))</f>
        <v>3.66374298584418</v>
      </c>
      <c r="D5027" s="32" t="n">
        <f aca="false">IF($A5027="","",$A5027^2)</f>
        <v>616470.336914063</v>
      </c>
      <c r="E5027" s="32" t="n">
        <f aca="false">IF($A5027="","",IF($C5027&lt;=0,"",1/$C5027^2))</f>
        <v>0.0744989239642859</v>
      </c>
      <c r="F5027" s="33" t="n">
        <f aca="false">IF(OR(ROW()-設定!$B$30&lt;2,ROW()+設定!$B$30&gt;13701,N($A5027)&lt;=0,N(INDEX($A$2:$A$13701,MIN(13700,MAX(1,ROW()-1+設定!$B$30))))&lt;=0,$A5027&lt;設定!$B$28,$A5027&gt;設定!$B$29),0,IF(AND($C5027&gt;=MAX(INDEX($C$1:$C$13701,MAX(1,ROW()-設定!$B$24)):INDEX($C$1:$C$13701,MAX(1,ROW()-1))),$C5027&gt;MAX(INDEX($C$1:$C$13701,MIN(13701,ROW()+1)):INDEX($C$1:$C$13701,MIN(13701,ROW()+設定!$B$24))),$C5027&gt;=設定!$B$32,$C5027&gt;=MAX(MIN(INDEX($C$1:$C$13701,MAX(1,ROW()-設定!$B$26)):INDEX($C$1:$C$13701,MAX(1,ROW()-1))),MIN(INDEX($C$1:$C$13701,MIN(13701,ROW()+1)):INDEX($C$1:$C$13701,MIN(13701,ROW()+設定!$B$26))))*10^(設定!$B$27/20)),1,0))</f>
        <v>0</v>
      </c>
      <c r="G5027" s="33" t="n">
        <f aca="false">$G5026+IF($F5027=1,1,0)</f>
        <v>2</v>
      </c>
      <c r="H5027" s="0" t="str">
        <f aca="false">IF($F5027=1,$G5027,"")</f>
        <v/>
      </c>
    </row>
    <row r="5028" customFormat="false" ht="15" hidden="false" customHeight="false" outlineLevel="0" collapsed="false">
      <c r="A5028" s="30" t="n">
        <v>785.3125</v>
      </c>
      <c r="B5028" s="31" t="n">
        <v>11.2972</v>
      </c>
      <c r="C5028" s="32" t="n">
        <f aca="false">IF($A5028="","",IF(設定!$B$21="dB",10^($B5028/20),ABS($B5028)))</f>
        <v>3.67163921754502</v>
      </c>
      <c r="D5028" s="32" t="n">
        <f aca="false">IF($A5028="","",$A5028^2)</f>
        <v>616715.72265625</v>
      </c>
      <c r="E5028" s="32" t="n">
        <f aca="false">IF($A5028="","",IF($C5028&lt;=0,"",1/$C5028^2))</f>
        <v>0.074178833577886</v>
      </c>
      <c r="F5028" s="33" t="n">
        <f aca="false">IF(OR(ROW()-設定!$B$30&lt;2,ROW()+設定!$B$30&gt;13701,N($A5028)&lt;=0,N(INDEX($A$2:$A$13701,MIN(13700,MAX(1,ROW()-1+設定!$B$30))))&lt;=0,$A5028&lt;設定!$B$28,$A5028&gt;設定!$B$29),0,IF(AND($C5028&gt;=MAX(INDEX($C$1:$C$13701,MAX(1,ROW()-設定!$B$24)):INDEX($C$1:$C$13701,MAX(1,ROW()-1))),$C5028&gt;MAX(INDEX($C$1:$C$13701,MIN(13701,ROW()+1)):INDEX($C$1:$C$13701,MIN(13701,ROW()+設定!$B$24))),$C5028&gt;=設定!$B$32,$C5028&gt;=MAX(MIN(INDEX($C$1:$C$13701,MAX(1,ROW()-設定!$B$26)):INDEX($C$1:$C$13701,MAX(1,ROW()-1))),MIN(INDEX($C$1:$C$13701,MIN(13701,ROW()+1)):INDEX($C$1:$C$13701,MIN(13701,ROW()+設定!$B$26))))*10^(設定!$B$27/20)),1,0))</f>
        <v>0</v>
      </c>
      <c r="G5028" s="33" t="n">
        <f aca="false">$G5027+IF($F5028=1,1,0)</f>
        <v>2</v>
      </c>
      <c r="H5028" s="0" t="str">
        <f aca="false">IF($F5028=1,$G5028,"")</f>
        <v/>
      </c>
    </row>
    <row r="5029" customFormat="false" ht="15" hidden="false" customHeight="false" outlineLevel="0" collapsed="false">
      <c r="A5029" s="30" t="n">
        <v>785.46875</v>
      </c>
      <c r="B5029" s="31" t="n">
        <v>11.3599</v>
      </c>
      <c r="C5029" s="32" t="n">
        <f aca="false">IF($A5029="","",IF(設定!$B$21="dB",10^($B5029/20),ABS($B5029)))</f>
        <v>3.69823922000507</v>
      </c>
      <c r="D5029" s="32" t="n">
        <f aca="false">IF($A5029="","",$A5029^2)</f>
        <v>616961.157226563</v>
      </c>
      <c r="E5029" s="32" t="n">
        <f aca="false">IF($A5029="","",IF($C5029&lt;=0,"",1/$C5029^2))</f>
        <v>0.0731155918776786</v>
      </c>
      <c r="F5029" s="33" t="n">
        <f aca="false">IF(OR(ROW()-設定!$B$30&lt;2,ROW()+設定!$B$30&gt;13701,N($A5029)&lt;=0,N(INDEX($A$2:$A$13701,MIN(13700,MAX(1,ROW()-1+設定!$B$30))))&lt;=0,$A5029&lt;設定!$B$28,$A5029&gt;設定!$B$29),0,IF(AND($C5029&gt;=MAX(INDEX($C$1:$C$13701,MAX(1,ROW()-設定!$B$24)):INDEX($C$1:$C$13701,MAX(1,ROW()-1))),$C5029&gt;MAX(INDEX($C$1:$C$13701,MIN(13701,ROW()+1)):INDEX($C$1:$C$13701,MIN(13701,ROW()+設定!$B$24))),$C5029&gt;=設定!$B$32,$C5029&gt;=MAX(MIN(INDEX($C$1:$C$13701,MAX(1,ROW()-設定!$B$26)):INDEX($C$1:$C$13701,MAX(1,ROW()-1))),MIN(INDEX($C$1:$C$13701,MIN(13701,ROW()+1)):INDEX($C$1:$C$13701,MIN(13701,ROW()+設定!$B$26))))*10^(設定!$B$27/20)),1,0))</f>
        <v>0</v>
      </c>
      <c r="G5029" s="33" t="n">
        <f aca="false">$G5028+IF($F5029=1,1,0)</f>
        <v>2</v>
      </c>
      <c r="H5029" s="0" t="str">
        <f aca="false">IF($F5029=1,$G5029,"")</f>
        <v/>
      </c>
    </row>
    <row r="5030" customFormat="false" ht="15" hidden="false" customHeight="false" outlineLevel="0" collapsed="false">
      <c r="A5030" s="30" t="n">
        <v>785.625</v>
      </c>
      <c r="B5030" s="31" t="n">
        <v>11.3416</v>
      </c>
      <c r="C5030" s="32" t="n">
        <f aca="false">IF($A5030="","",IF(設定!$B$21="dB",10^($B5030/20),ABS($B5030)))</f>
        <v>3.69045573016085</v>
      </c>
      <c r="D5030" s="32" t="n">
        <f aca="false">IF($A5030="","",$A5030^2)</f>
        <v>617206.640625</v>
      </c>
      <c r="E5030" s="32" t="n">
        <f aca="false">IF($A5030="","",IF($C5030&lt;=0,"",1/$C5030^2))</f>
        <v>0.0734243313088914</v>
      </c>
      <c r="F5030" s="33" t="n">
        <f aca="false">IF(OR(ROW()-設定!$B$30&lt;2,ROW()+設定!$B$30&gt;13701,N($A5030)&lt;=0,N(INDEX($A$2:$A$13701,MIN(13700,MAX(1,ROW()-1+設定!$B$30))))&lt;=0,$A5030&lt;設定!$B$28,$A5030&gt;設定!$B$29),0,IF(AND($C5030&gt;=MAX(INDEX($C$1:$C$13701,MAX(1,ROW()-設定!$B$24)):INDEX($C$1:$C$13701,MAX(1,ROW()-1))),$C5030&gt;MAX(INDEX($C$1:$C$13701,MIN(13701,ROW()+1)):INDEX($C$1:$C$13701,MIN(13701,ROW()+設定!$B$24))),$C5030&gt;=設定!$B$32,$C5030&gt;=MAX(MIN(INDEX($C$1:$C$13701,MAX(1,ROW()-設定!$B$26)):INDEX($C$1:$C$13701,MAX(1,ROW()-1))),MIN(INDEX($C$1:$C$13701,MIN(13701,ROW()+1)):INDEX($C$1:$C$13701,MIN(13701,ROW()+設定!$B$26))))*10^(設定!$B$27/20)),1,0))</f>
        <v>0</v>
      </c>
      <c r="G5030" s="33" t="n">
        <f aca="false">$G5029+IF($F5030=1,1,0)</f>
        <v>2</v>
      </c>
      <c r="H5030" s="0" t="str">
        <f aca="false">IF($F5030=1,$G5030,"")</f>
        <v/>
      </c>
    </row>
    <row r="5031" customFormat="false" ht="15" hidden="false" customHeight="false" outlineLevel="0" collapsed="false">
      <c r="A5031" s="30" t="n">
        <v>785.78125</v>
      </c>
      <c r="B5031" s="31" t="n">
        <v>11.3688</v>
      </c>
      <c r="C5031" s="32" t="n">
        <f aca="false">IF($A5031="","",IF(設定!$B$21="dB",10^($B5031/20),ABS($B5031)))</f>
        <v>3.70203056424624</v>
      </c>
      <c r="D5031" s="32" t="n">
        <f aca="false">IF($A5031="","",$A5031^2)</f>
        <v>617452.172851563</v>
      </c>
      <c r="E5031" s="32" t="n">
        <f aca="false">IF($A5031="","",IF($C5031&lt;=0,"",1/$C5031^2))</f>
        <v>0.0729659094661891</v>
      </c>
      <c r="F5031" s="33" t="n">
        <f aca="false">IF(OR(ROW()-設定!$B$30&lt;2,ROW()+設定!$B$30&gt;13701,N($A5031)&lt;=0,N(INDEX($A$2:$A$13701,MIN(13700,MAX(1,ROW()-1+設定!$B$30))))&lt;=0,$A5031&lt;設定!$B$28,$A5031&gt;設定!$B$29),0,IF(AND($C5031&gt;=MAX(INDEX($C$1:$C$13701,MAX(1,ROW()-設定!$B$24)):INDEX($C$1:$C$13701,MAX(1,ROW()-1))),$C5031&gt;MAX(INDEX($C$1:$C$13701,MIN(13701,ROW()+1)):INDEX($C$1:$C$13701,MIN(13701,ROW()+設定!$B$24))),$C5031&gt;=設定!$B$32,$C5031&gt;=MAX(MIN(INDEX($C$1:$C$13701,MAX(1,ROW()-設定!$B$26)):INDEX($C$1:$C$13701,MAX(1,ROW()-1))),MIN(INDEX($C$1:$C$13701,MIN(13701,ROW()+1)):INDEX($C$1:$C$13701,MIN(13701,ROW()+設定!$B$26))))*10^(設定!$B$27/20)),1,0))</f>
        <v>0</v>
      </c>
      <c r="G5031" s="33" t="n">
        <f aca="false">$G5030+IF($F5031=1,1,0)</f>
        <v>2</v>
      </c>
      <c r="H5031" s="0" t="str">
        <f aca="false">IF($F5031=1,$G5031,"")</f>
        <v/>
      </c>
    </row>
    <row r="5032" customFormat="false" ht="15" hidden="false" customHeight="false" outlineLevel="0" collapsed="false">
      <c r="A5032" s="30" t="n">
        <v>785.9375</v>
      </c>
      <c r="B5032" s="31" t="n">
        <v>11.5465</v>
      </c>
      <c r="C5032" s="32" t="n">
        <f aca="false">IF($A5032="","",IF(設定!$B$21="dB",10^($B5032/20),ABS($B5032)))</f>
        <v>3.77854849106424</v>
      </c>
      <c r="D5032" s="32" t="n">
        <f aca="false">IF($A5032="","",$A5032^2)</f>
        <v>617697.75390625</v>
      </c>
      <c r="E5032" s="32" t="n">
        <f aca="false">IF($A5032="","",IF($C5032&lt;=0,"",1/$C5032^2))</f>
        <v>0.0700406229342515</v>
      </c>
      <c r="F5032" s="33" t="n">
        <f aca="false">IF(OR(ROW()-設定!$B$30&lt;2,ROW()+設定!$B$30&gt;13701,N($A5032)&lt;=0,N(INDEX($A$2:$A$13701,MIN(13700,MAX(1,ROW()-1+設定!$B$30))))&lt;=0,$A5032&lt;設定!$B$28,$A5032&gt;設定!$B$29),0,IF(AND($C5032&gt;=MAX(INDEX($C$1:$C$13701,MAX(1,ROW()-設定!$B$24)):INDEX($C$1:$C$13701,MAX(1,ROW()-1))),$C5032&gt;MAX(INDEX($C$1:$C$13701,MIN(13701,ROW()+1)):INDEX($C$1:$C$13701,MIN(13701,ROW()+設定!$B$24))),$C5032&gt;=設定!$B$32,$C5032&gt;=MAX(MIN(INDEX($C$1:$C$13701,MAX(1,ROW()-設定!$B$26)):INDEX($C$1:$C$13701,MAX(1,ROW()-1))),MIN(INDEX($C$1:$C$13701,MIN(13701,ROW()+1)):INDEX($C$1:$C$13701,MIN(13701,ROW()+設定!$B$26))))*10^(設定!$B$27/20)),1,0))</f>
        <v>0</v>
      </c>
      <c r="G5032" s="33" t="n">
        <f aca="false">$G5031+IF($F5032=1,1,0)</f>
        <v>2</v>
      </c>
      <c r="H5032" s="0" t="str">
        <f aca="false">IF($F5032=1,$G5032,"")</f>
        <v/>
      </c>
    </row>
    <row r="5033" customFormat="false" ht="15" hidden="false" customHeight="false" outlineLevel="0" collapsed="false">
      <c r="A5033" s="30" t="n">
        <v>786.09375</v>
      </c>
      <c r="B5033" s="31" t="n">
        <v>11.4226</v>
      </c>
      <c r="C5033" s="32" t="n">
        <f aca="false">IF($A5033="","",IF(設定!$B$21="dB",10^($B5033/20),ABS($B5033)))</f>
        <v>3.72503193206674</v>
      </c>
      <c r="D5033" s="32" t="n">
        <f aca="false">IF($A5033="","",$A5033^2)</f>
        <v>617943.383789063</v>
      </c>
      <c r="E5033" s="32" t="n">
        <f aca="false">IF($A5033="","",IF($C5033&lt;=0,"",1/$C5033^2))</f>
        <v>0.072067590143625</v>
      </c>
      <c r="F5033" s="33" t="n">
        <f aca="false">IF(OR(ROW()-設定!$B$30&lt;2,ROW()+設定!$B$30&gt;13701,N($A5033)&lt;=0,N(INDEX($A$2:$A$13701,MIN(13700,MAX(1,ROW()-1+設定!$B$30))))&lt;=0,$A5033&lt;設定!$B$28,$A5033&gt;設定!$B$29),0,IF(AND($C5033&gt;=MAX(INDEX($C$1:$C$13701,MAX(1,ROW()-設定!$B$24)):INDEX($C$1:$C$13701,MAX(1,ROW()-1))),$C5033&gt;MAX(INDEX($C$1:$C$13701,MIN(13701,ROW()+1)):INDEX($C$1:$C$13701,MIN(13701,ROW()+設定!$B$24))),$C5033&gt;=設定!$B$32,$C5033&gt;=MAX(MIN(INDEX($C$1:$C$13701,MAX(1,ROW()-設定!$B$26)):INDEX($C$1:$C$13701,MAX(1,ROW()-1))),MIN(INDEX($C$1:$C$13701,MIN(13701,ROW()+1)):INDEX($C$1:$C$13701,MIN(13701,ROW()+設定!$B$26))))*10^(設定!$B$27/20)),1,0))</f>
        <v>0</v>
      </c>
      <c r="G5033" s="33" t="n">
        <f aca="false">$G5032+IF($F5033=1,1,0)</f>
        <v>2</v>
      </c>
      <c r="H5033" s="0" t="str">
        <f aca="false">IF($F5033=1,$G5033,"")</f>
        <v/>
      </c>
    </row>
    <row r="5034" customFormat="false" ht="15" hidden="false" customHeight="false" outlineLevel="0" collapsed="false">
      <c r="A5034" s="30" t="n">
        <v>786.25</v>
      </c>
      <c r="B5034" s="31" t="n">
        <v>11.4979</v>
      </c>
      <c r="C5034" s="32" t="n">
        <f aca="false">IF($A5034="","",IF(設定!$B$21="dB",10^($B5034/20),ABS($B5034)))</f>
        <v>3.75746548523578</v>
      </c>
      <c r="D5034" s="32" t="n">
        <f aca="false">IF($A5034="","",$A5034^2)</f>
        <v>618189.0625</v>
      </c>
      <c r="E5034" s="32" t="n">
        <f aca="false">IF($A5034="","",IF($C5034&lt;=0,"",1/$C5034^2))</f>
        <v>0.0708288189297246</v>
      </c>
      <c r="F5034" s="33" t="n">
        <f aca="false">IF(OR(ROW()-設定!$B$30&lt;2,ROW()+設定!$B$30&gt;13701,N($A5034)&lt;=0,N(INDEX($A$2:$A$13701,MIN(13700,MAX(1,ROW()-1+設定!$B$30))))&lt;=0,$A5034&lt;設定!$B$28,$A5034&gt;設定!$B$29),0,IF(AND($C5034&gt;=MAX(INDEX($C$1:$C$13701,MAX(1,ROW()-設定!$B$24)):INDEX($C$1:$C$13701,MAX(1,ROW()-1))),$C5034&gt;MAX(INDEX($C$1:$C$13701,MIN(13701,ROW()+1)):INDEX($C$1:$C$13701,MIN(13701,ROW()+設定!$B$24))),$C5034&gt;=設定!$B$32,$C5034&gt;=MAX(MIN(INDEX($C$1:$C$13701,MAX(1,ROW()-設定!$B$26)):INDEX($C$1:$C$13701,MAX(1,ROW()-1))),MIN(INDEX($C$1:$C$13701,MIN(13701,ROW()+1)):INDEX($C$1:$C$13701,MIN(13701,ROW()+設定!$B$26))))*10^(設定!$B$27/20)),1,0))</f>
        <v>0</v>
      </c>
      <c r="G5034" s="33" t="n">
        <f aca="false">$G5033+IF($F5034=1,1,0)</f>
        <v>2</v>
      </c>
      <c r="H5034" s="0" t="str">
        <f aca="false">IF($F5034=1,$G5034,"")</f>
        <v/>
      </c>
    </row>
    <row r="5035" customFormat="false" ht="15" hidden="false" customHeight="false" outlineLevel="0" collapsed="false">
      <c r="A5035" s="30" t="n">
        <v>786.40625</v>
      </c>
      <c r="B5035" s="31" t="n">
        <v>11.5399</v>
      </c>
      <c r="C5035" s="32" t="n">
        <f aca="false">IF($A5035="","",IF(設定!$B$21="dB",10^($B5035/20),ABS($B5035)))</f>
        <v>3.77567843989947</v>
      </c>
      <c r="D5035" s="32" t="n">
        <f aca="false">IF($A5035="","",$A5035^2)</f>
        <v>618434.790039063</v>
      </c>
      <c r="E5035" s="32" t="n">
        <f aca="false">IF($A5035="","",IF($C5035&lt;=0,"",1/$C5035^2))</f>
        <v>0.0701471450211061</v>
      </c>
      <c r="F5035" s="33" t="n">
        <f aca="false">IF(OR(ROW()-設定!$B$30&lt;2,ROW()+設定!$B$30&gt;13701,N($A5035)&lt;=0,N(INDEX($A$2:$A$13701,MIN(13700,MAX(1,ROW()-1+設定!$B$30))))&lt;=0,$A5035&lt;設定!$B$28,$A5035&gt;設定!$B$29),0,IF(AND($C5035&gt;=MAX(INDEX($C$1:$C$13701,MAX(1,ROW()-設定!$B$24)):INDEX($C$1:$C$13701,MAX(1,ROW()-1))),$C5035&gt;MAX(INDEX($C$1:$C$13701,MIN(13701,ROW()+1)):INDEX($C$1:$C$13701,MIN(13701,ROW()+設定!$B$24))),$C5035&gt;=設定!$B$32,$C5035&gt;=MAX(MIN(INDEX($C$1:$C$13701,MAX(1,ROW()-設定!$B$26)):INDEX($C$1:$C$13701,MAX(1,ROW()-1))),MIN(INDEX($C$1:$C$13701,MIN(13701,ROW()+1)):INDEX($C$1:$C$13701,MIN(13701,ROW()+設定!$B$26))))*10^(設定!$B$27/20)),1,0))</f>
        <v>0</v>
      </c>
      <c r="G5035" s="33" t="n">
        <f aca="false">$G5034+IF($F5035=1,1,0)</f>
        <v>2</v>
      </c>
      <c r="H5035" s="0" t="str">
        <f aca="false">IF($F5035=1,$G5035,"")</f>
        <v/>
      </c>
    </row>
    <row r="5036" customFormat="false" ht="15" hidden="false" customHeight="false" outlineLevel="0" collapsed="false">
      <c r="A5036" s="30" t="n">
        <v>786.5625</v>
      </c>
      <c r="B5036" s="31" t="n">
        <v>11.3331</v>
      </c>
      <c r="C5036" s="32" t="n">
        <f aca="false">IF($A5036="","",IF(設定!$B$21="dB",10^($B5036/20),ABS($B5036)))</f>
        <v>3.68684602162788</v>
      </c>
      <c r="D5036" s="32" t="n">
        <f aca="false">IF($A5036="","",$A5036^2)</f>
        <v>618680.56640625</v>
      </c>
      <c r="E5036" s="32" t="n">
        <f aca="false">IF($A5036="","",IF($C5036&lt;=0,"",1/$C5036^2))</f>
        <v>0.073568177936215</v>
      </c>
      <c r="F5036" s="33" t="n">
        <f aca="false">IF(OR(ROW()-設定!$B$30&lt;2,ROW()+設定!$B$30&gt;13701,N($A5036)&lt;=0,N(INDEX($A$2:$A$13701,MIN(13700,MAX(1,ROW()-1+設定!$B$30))))&lt;=0,$A5036&lt;設定!$B$28,$A5036&gt;設定!$B$29),0,IF(AND($C5036&gt;=MAX(INDEX($C$1:$C$13701,MAX(1,ROW()-設定!$B$24)):INDEX($C$1:$C$13701,MAX(1,ROW()-1))),$C5036&gt;MAX(INDEX($C$1:$C$13701,MIN(13701,ROW()+1)):INDEX($C$1:$C$13701,MIN(13701,ROW()+設定!$B$24))),$C5036&gt;=設定!$B$32,$C5036&gt;=MAX(MIN(INDEX($C$1:$C$13701,MAX(1,ROW()-設定!$B$26)):INDEX($C$1:$C$13701,MAX(1,ROW()-1))),MIN(INDEX($C$1:$C$13701,MIN(13701,ROW()+1)):INDEX($C$1:$C$13701,MIN(13701,ROW()+設定!$B$26))))*10^(設定!$B$27/20)),1,0))</f>
        <v>0</v>
      </c>
      <c r="G5036" s="33" t="n">
        <f aca="false">$G5035+IF($F5036=1,1,0)</f>
        <v>2</v>
      </c>
      <c r="H5036" s="0" t="str">
        <f aca="false">IF($F5036=1,$G5036,"")</f>
        <v/>
      </c>
    </row>
    <row r="5037" customFormat="false" ht="15" hidden="false" customHeight="false" outlineLevel="0" collapsed="false">
      <c r="A5037" s="30" t="n">
        <v>786.71875</v>
      </c>
      <c r="B5037" s="31" t="n">
        <v>11.6217</v>
      </c>
      <c r="C5037" s="32" t="n">
        <f aca="false">IF($A5037="","",IF(設定!$B$21="dB",10^($B5037/20),ABS($B5037)))</f>
        <v>3.81140412794017</v>
      </c>
      <c r="D5037" s="32" t="n">
        <f aca="false">IF($A5037="","",$A5037^2)</f>
        <v>618926.391601563</v>
      </c>
      <c r="E5037" s="32" t="n">
        <f aca="false">IF($A5037="","",IF($C5037&lt;=0,"",1/$C5037^2))</f>
        <v>0.0688382783409708</v>
      </c>
      <c r="F5037" s="33" t="n">
        <f aca="false">IF(OR(ROW()-設定!$B$30&lt;2,ROW()+設定!$B$30&gt;13701,N($A5037)&lt;=0,N(INDEX($A$2:$A$13701,MIN(13700,MAX(1,ROW()-1+設定!$B$30))))&lt;=0,$A5037&lt;設定!$B$28,$A5037&gt;設定!$B$29),0,IF(AND($C5037&gt;=MAX(INDEX($C$1:$C$13701,MAX(1,ROW()-設定!$B$24)):INDEX($C$1:$C$13701,MAX(1,ROW()-1))),$C5037&gt;MAX(INDEX($C$1:$C$13701,MIN(13701,ROW()+1)):INDEX($C$1:$C$13701,MIN(13701,ROW()+設定!$B$24))),$C5037&gt;=設定!$B$32,$C5037&gt;=MAX(MIN(INDEX($C$1:$C$13701,MAX(1,ROW()-設定!$B$26)):INDEX($C$1:$C$13701,MAX(1,ROW()-1))),MIN(INDEX($C$1:$C$13701,MIN(13701,ROW()+1)):INDEX($C$1:$C$13701,MIN(13701,ROW()+設定!$B$26))))*10^(設定!$B$27/20)),1,0))</f>
        <v>0</v>
      </c>
      <c r="G5037" s="33" t="n">
        <f aca="false">$G5036+IF($F5037=1,1,0)</f>
        <v>2</v>
      </c>
      <c r="H5037" s="0" t="str">
        <f aca="false">IF($F5037=1,$G5037,"")</f>
        <v/>
      </c>
    </row>
    <row r="5038" customFormat="false" ht="15" hidden="false" customHeight="false" outlineLevel="0" collapsed="false">
      <c r="A5038" s="30" t="n">
        <v>786.875</v>
      </c>
      <c r="B5038" s="31" t="n">
        <v>11.5314</v>
      </c>
      <c r="C5038" s="32" t="n">
        <f aca="false">IF($A5038="","",IF(設定!$B$21="dB",10^($B5038/20),ABS($B5038)))</f>
        <v>3.77198537333025</v>
      </c>
      <c r="D5038" s="32" t="n">
        <f aca="false">IF($A5038="","",$A5038^2)</f>
        <v>619172.265625</v>
      </c>
      <c r="E5038" s="32" t="n">
        <f aca="false">IF($A5038="","",IF($C5038&lt;=0,"",1/$C5038^2))</f>
        <v>0.0702845712672534</v>
      </c>
      <c r="F5038" s="33" t="n">
        <f aca="false">IF(OR(ROW()-設定!$B$30&lt;2,ROW()+設定!$B$30&gt;13701,N($A5038)&lt;=0,N(INDEX($A$2:$A$13701,MIN(13700,MAX(1,ROW()-1+設定!$B$30))))&lt;=0,$A5038&lt;設定!$B$28,$A5038&gt;設定!$B$29),0,IF(AND($C5038&gt;=MAX(INDEX($C$1:$C$13701,MAX(1,ROW()-設定!$B$24)):INDEX($C$1:$C$13701,MAX(1,ROW()-1))),$C5038&gt;MAX(INDEX($C$1:$C$13701,MIN(13701,ROW()+1)):INDEX($C$1:$C$13701,MIN(13701,ROW()+設定!$B$24))),$C5038&gt;=設定!$B$32,$C5038&gt;=MAX(MIN(INDEX($C$1:$C$13701,MAX(1,ROW()-設定!$B$26)):INDEX($C$1:$C$13701,MAX(1,ROW()-1))),MIN(INDEX($C$1:$C$13701,MIN(13701,ROW()+1)):INDEX($C$1:$C$13701,MIN(13701,ROW()+設定!$B$26))))*10^(設定!$B$27/20)),1,0))</f>
        <v>0</v>
      </c>
      <c r="G5038" s="33" t="n">
        <f aca="false">$G5037+IF($F5038=1,1,0)</f>
        <v>2</v>
      </c>
      <c r="H5038" s="0" t="str">
        <f aca="false">IF($F5038=1,$G5038,"")</f>
        <v/>
      </c>
    </row>
    <row r="5039" customFormat="false" ht="15" hidden="false" customHeight="false" outlineLevel="0" collapsed="false">
      <c r="A5039" s="30" t="n">
        <v>787.03125</v>
      </c>
      <c r="B5039" s="31" t="n">
        <v>11.5711</v>
      </c>
      <c r="C5039" s="32" t="n">
        <f aca="false">IF($A5039="","",IF(設定!$B$21="dB",10^($B5039/20),ABS($B5039)))</f>
        <v>3.78926518790351</v>
      </c>
      <c r="D5039" s="32" t="n">
        <f aca="false">IF($A5039="","",$A5039^2)</f>
        <v>619418.188476563</v>
      </c>
      <c r="E5039" s="32" t="n">
        <f aca="false">IF($A5039="","",IF($C5039&lt;=0,"",1/$C5039^2))</f>
        <v>0.0696450091853266</v>
      </c>
      <c r="F5039" s="33" t="n">
        <f aca="false">IF(OR(ROW()-設定!$B$30&lt;2,ROW()+設定!$B$30&gt;13701,N($A5039)&lt;=0,N(INDEX($A$2:$A$13701,MIN(13700,MAX(1,ROW()-1+設定!$B$30))))&lt;=0,$A5039&lt;設定!$B$28,$A5039&gt;設定!$B$29),0,IF(AND($C5039&gt;=MAX(INDEX($C$1:$C$13701,MAX(1,ROW()-設定!$B$24)):INDEX($C$1:$C$13701,MAX(1,ROW()-1))),$C5039&gt;MAX(INDEX($C$1:$C$13701,MIN(13701,ROW()+1)):INDEX($C$1:$C$13701,MIN(13701,ROW()+設定!$B$24))),$C5039&gt;=設定!$B$32,$C5039&gt;=MAX(MIN(INDEX($C$1:$C$13701,MAX(1,ROW()-設定!$B$26)):INDEX($C$1:$C$13701,MAX(1,ROW()-1))),MIN(INDEX($C$1:$C$13701,MIN(13701,ROW()+1)):INDEX($C$1:$C$13701,MIN(13701,ROW()+設定!$B$26))))*10^(設定!$B$27/20)),1,0))</f>
        <v>0</v>
      </c>
      <c r="G5039" s="33" t="n">
        <f aca="false">$G5038+IF($F5039=1,1,0)</f>
        <v>2</v>
      </c>
      <c r="H5039" s="0" t="str">
        <f aca="false">IF($F5039=1,$G5039,"")</f>
        <v/>
      </c>
    </row>
    <row r="5040" customFormat="false" ht="15" hidden="false" customHeight="false" outlineLevel="0" collapsed="false">
      <c r="A5040" s="30" t="n">
        <v>787.1875</v>
      </c>
      <c r="B5040" s="31" t="n">
        <v>11.3936</v>
      </c>
      <c r="C5040" s="32" t="n">
        <f aca="false">IF($A5040="","",IF(設定!$B$21="dB",10^($B5040/20),ABS($B5040)))</f>
        <v>3.712615726547</v>
      </c>
      <c r="D5040" s="32" t="n">
        <f aca="false">IF($A5040="","",$A5040^2)</f>
        <v>619664.16015625</v>
      </c>
      <c r="E5040" s="32" t="n">
        <f aca="false">IF($A5040="","",IF($C5040&lt;=0,"",1/$C5040^2))</f>
        <v>0.0725504315358111</v>
      </c>
      <c r="F5040" s="33" t="n">
        <f aca="false">IF(OR(ROW()-設定!$B$30&lt;2,ROW()+設定!$B$30&gt;13701,N($A5040)&lt;=0,N(INDEX($A$2:$A$13701,MIN(13700,MAX(1,ROW()-1+設定!$B$30))))&lt;=0,$A5040&lt;設定!$B$28,$A5040&gt;設定!$B$29),0,IF(AND($C5040&gt;=MAX(INDEX($C$1:$C$13701,MAX(1,ROW()-設定!$B$24)):INDEX($C$1:$C$13701,MAX(1,ROW()-1))),$C5040&gt;MAX(INDEX($C$1:$C$13701,MIN(13701,ROW()+1)):INDEX($C$1:$C$13701,MIN(13701,ROW()+設定!$B$24))),$C5040&gt;=設定!$B$32,$C5040&gt;=MAX(MIN(INDEX($C$1:$C$13701,MAX(1,ROW()-設定!$B$26)):INDEX($C$1:$C$13701,MAX(1,ROW()-1))),MIN(INDEX($C$1:$C$13701,MIN(13701,ROW()+1)):INDEX($C$1:$C$13701,MIN(13701,ROW()+設定!$B$26))))*10^(設定!$B$27/20)),1,0))</f>
        <v>0</v>
      </c>
      <c r="G5040" s="33" t="n">
        <f aca="false">$G5039+IF($F5040=1,1,0)</f>
        <v>2</v>
      </c>
      <c r="H5040" s="0" t="str">
        <f aca="false">IF($F5040=1,$G5040,"")</f>
        <v/>
      </c>
    </row>
    <row r="5041" customFormat="false" ht="15" hidden="false" customHeight="false" outlineLevel="0" collapsed="false">
      <c r="A5041" s="30" t="n">
        <v>787.34375</v>
      </c>
      <c r="B5041" s="31" t="n">
        <v>11.5814</v>
      </c>
      <c r="C5041" s="32" t="n">
        <f aca="false">IF($A5041="","",IF(設定!$B$21="dB",10^($B5041/20),ABS($B5041)))</f>
        <v>3.79376128253212</v>
      </c>
      <c r="D5041" s="32" t="n">
        <f aca="false">IF($A5041="","",$A5041^2)</f>
        <v>619910.180664063</v>
      </c>
      <c r="E5041" s="32" t="n">
        <f aca="false">IF($A5041="","",IF($C5041&lt;=0,"",1/$C5041^2))</f>
        <v>0.0694800304328795</v>
      </c>
      <c r="F5041" s="33" t="n">
        <f aca="false">IF(OR(ROW()-設定!$B$30&lt;2,ROW()+設定!$B$30&gt;13701,N($A5041)&lt;=0,N(INDEX($A$2:$A$13701,MIN(13700,MAX(1,ROW()-1+設定!$B$30))))&lt;=0,$A5041&lt;設定!$B$28,$A5041&gt;設定!$B$29),0,IF(AND($C5041&gt;=MAX(INDEX($C$1:$C$13701,MAX(1,ROW()-設定!$B$24)):INDEX($C$1:$C$13701,MAX(1,ROW()-1))),$C5041&gt;MAX(INDEX($C$1:$C$13701,MIN(13701,ROW()+1)):INDEX($C$1:$C$13701,MIN(13701,ROW()+設定!$B$24))),$C5041&gt;=設定!$B$32,$C5041&gt;=MAX(MIN(INDEX($C$1:$C$13701,MAX(1,ROW()-設定!$B$26)):INDEX($C$1:$C$13701,MAX(1,ROW()-1))),MIN(INDEX($C$1:$C$13701,MIN(13701,ROW()+1)):INDEX($C$1:$C$13701,MIN(13701,ROW()+設定!$B$26))))*10^(設定!$B$27/20)),1,0))</f>
        <v>0</v>
      </c>
      <c r="G5041" s="33" t="n">
        <f aca="false">$G5040+IF($F5041=1,1,0)</f>
        <v>2</v>
      </c>
      <c r="H5041" s="0" t="str">
        <f aca="false">IF($F5041=1,$G5041,"")</f>
        <v/>
      </c>
    </row>
    <row r="5042" customFormat="false" ht="15" hidden="false" customHeight="false" outlineLevel="0" collapsed="false">
      <c r="A5042" s="30" t="n">
        <v>787.5</v>
      </c>
      <c r="B5042" s="31" t="n">
        <v>11.5512</v>
      </c>
      <c r="C5042" s="32" t="n">
        <f aca="false">IF($A5042="","",IF(設定!$B$21="dB",10^($B5042/20),ABS($B5042)))</f>
        <v>3.78059364525421</v>
      </c>
      <c r="D5042" s="32" t="n">
        <f aca="false">IF($A5042="","",$A5042^2)</f>
        <v>620156.25</v>
      </c>
      <c r="E5042" s="32" t="n">
        <f aca="false">IF($A5042="","",IF($C5042&lt;=0,"",1/$C5042^2))</f>
        <v>0.0699648649225655</v>
      </c>
      <c r="F5042" s="33" t="n">
        <f aca="false">IF(OR(ROW()-設定!$B$30&lt;2,ROW()+設定!$B$30&gt;13701,N($A5042)&lt;=0,N(INDEX($A$2:$A$13701,MIN(13700,MAX(1,ROW()-1+設定!$B$30))))&lt;=0,$A5042&lt;設定!$B$28,$A5042&gt;設定!$B$29),0,IF(AND($C5042&gt;=MAX(INDEX($C$1:$C$13701,MAX(1,ROW()-設定!$B$24)):INDEX($C$1:$C$13701,MAX(1,ROW()-1))),$C5042&gt;MAX(INDEX($C$1:$C$13701,MIN(13701,ROW()+1)):INDEX($C$1:$C$13701,MIN(13701,ROW()+設定!$B$24))),$C5042&gt;=設定!$B$32,$C5042&gt;=MAX(MIN(INDEX($C$1:$C$13701,MAX(1,ROW()-設定!$B$26)):INDEX($C$1:$C$13701,MAX(1,ROW()-1))),MIN(INDEX($C$1:$C$13701,MIN(13701,ROW()+1)):INDEX($C$1:$C$13701,MIN(13701,ROW()+設定!$B$26))))*10^(設定!$B$27/20)),1,0))</f>
        <v>0</v>
      </c>
      <c r="G5042" s="33" t="n">
        <f aca="false">$G5041+IF($F5042=1,1,0)</f>
        <v>2</v>
      </c>
      <c r="H5042" s="0" t="str">
        <f aca="false">IF($F5042=1,$G5042,"")</f>
        <v/>
      </c>
    </row>
    <row r="5043" customFormat="false" ht="15" hidden="false" customHeight="false" outlineLevel="0" collapsed="false">
      <c r="A5043" s="30" t="n">
        <v>787.65625</v>
      </c>
      <c r="B5043" s="31" t="n">
        <v>11.4644</v>
      </c>
      <c r="C5043" s="32" t="n">
        <f aca="false">IF($A5043="","",IF(設定!$B$21="dB",10^($B5043/20),ABS($B5043)))</f>
        <v>3.74300149002779</v>
      </c>
      <c r="D5043" s="32" t="n">
        <f aca="false">IF($A5043="","",$A5043^2)</f>
        <v>620402.368164063</v>
      </c>
      <c r="E5043" s="32" t="n">
        <f aca="false">IF($A5043="","",IF($C5043&lt;=0,"",1/$C5043^2))</f>
        <v>0.0713772809668837</v>
      </c>
      <c r="F5043" s="33" t="n">
        <f aca="false">IF(OR(ROW()-設定!$B$30&lt;2,ROW()+設定!$B$30&gt;13701,N($A5043)&lt;=0,N(INDEX($A$2:$A$13701,MIN(13700,MAX(1,ROW()-1+設定!$B$30))))&lt;=0,$A5043&lt;設定!$B$28,$A5043&gt;設定!$B$29),0,IF(AND($C5043&gt;=MAX(INDEX($C$1:$C$13701,MAX(1,ROW()-設定!$B$24)):INDEX($C$1:$C$13701,MAX(1,ROW()-1))),$C5043&gt;MAX(INDEX($C$1:$C$13701,MIN(13701,ROW()+1)):INDEX($C$1:$C$13701,MIN(13701,ROW()+設定!$B$24))),$C5043&gt;=設定!$B$32,$C5043&gt;=MAX(MIN(INDEX($C$1:$C$13701,MAX(1,ROW()-設定!$B$26)):INDEX($C$1:$C$13701,MAX(1,ROW()-1))),MIN(INDEX($C$1:$C$13701,MIN(13701,ROW()+1)):INDEX($C$1:$C$13701,MIN(13701,ROW()+設定!$B$26))))*10^(設定!$B$27/20)),1,0))</f>
        <v>0</v>
      </c>
      <c r="G5043" s="33" t="n">
        <f aca="false">$G5042+IF($F5043=1,1,0)</f>
        <v>2</v>
      </c>
      <c r="H5043" s="0" t="str">
        <f aca="false">IF($F5043=1,$G5043,"")</f>
        <v/>
      </c>
    </row>
    <row r="5044" customFormat="false" ht="15" hidden="false" customHeight="false" outlineLevel="0" collapsed="false">
      <c r="A5044" s="30" t="n">
        <v>787.8125</v>
      </c>
      <c r="B5044" s="31" t="n">
        <v>11.7675</v>
      </c>
      <c r="C5044" s="32" t="n">
        <f aca="false">IF($A5044="","",IF(設定!$B$21="dB",10^($B5044/20),ABS($B5044)))</f>
        <v>3.87592174458973</v>
      </c>
      <c r="D5044" s="32" t="n">
        <f aca="false">IF($A5044="","",$A5044^2)</f>
        <v>620648.53515625</v>
      </c>
      <c r="E5044" s="32" t="n">
        <f aca="false">IF($A5044="","",IF($C5044&lt;=0,"",1/$C5044^2))</f>
        <v>0.0665656228461282</v>
      </c>
      <c r="F5044" s="33" t="n">
        <f aca="false">IF(OR(ROW()-設定!$B$30&lt;2,ROW()+設定!$B$30&gt;13701,N($A5044)&lt;=0,N(INDEX($A$2:$A$13701,MIN(13700,MAX(1,ROW()-1+設定!$B$30))))&lt;=0,$A5044&lt;設定!$B$28,$A5044&gt;設定!$B$29),0,IF(AND($C5044&gt;=MAX(INDEX($C$1:$C$13701,MAX(1,ROW()-設定!$B$24)):INDEX($C$1:$C$13701,MAX(1,ROW()-1))),$C5044&gt;MAX(INDEX($C$1:$C$13701,MIN(13701,ROW()+1)):INDEX($C$1:$C$13701,MIN(13701,ROW()+設定!$B$24))),$C5044&gt;=設定!$B$32,$C5044&gt;=MAX(MIN(INDEX($C$1:$C$13701,MAX(1,ROW()-設定!$B$26)):INDEX($C$1:$C$13701,MAX(1,ROW()-1))),MIN(INDEX($C$1:$C$13701,MIN(13701,ROW()+1)):INDEX($C$1:$C$13701,MIN(13701,ROW()+設定!$B$26))))*10^(設定!$B$27/20)),1,0))</f>
        <v>0</v>
      </c>
      <c r="G5044" s="33" t="n">
        <f aca="false">$G5043+IF($F5044=1,1,0)</f>
        <v>2</v>
      </c>
      <c r="H5044" s="0" t="str">
        <f aca="false">IF($F5044=1,$G5044,"")</f>
        <v/>
      </c>
    </row>
    <row r="5045" customFormat="false" ht="15" hidden="false" customHeight="false" outlineLevel="0" collapsed="false">
      <c r="A5045" s="30" t="n">
        <v>787.96875</v>
      </c>
      <c r="B5045" s="31" t="n">
        <v>11.6037</v>
      </c>
      <c r="C5045" s="32" t="n">
        <f aca="false">IF($A5045="","",IF(設定!$B$21="dB",10^($B5045/20),ABS($B5045)))</f>
        <v>3.8035138323031</v>
      </c>
      <c r="D5045" s="32" t="n">
        <f aca="false">IF($A5045="","",$A5045^2)</f>
        <v>620894.750976563</v>
      </c>
      <c r="E5045" s="32" t="n">
        <f aca="false">IF($A5045="","",IF($C5045&lt;=0,"",1/$C5045^2))</f>
        <v>0.0691241812041647</v>
      </c>
      <c r="F5045" s="33" t="n">
        <f aca="false">IF(OR(ROW()-設定!$B$30&lt;2,ROW()+設定!$B$30&gt;13701,N($A5045)&lt;=0,N(INDEX($A$2:$A$13701,MIN(13700,MAX(1,ROW()-1+設定!$B$30))))&lt;=0,$A5045&lt;設定!$B$28,$A5045&gt;設定!$B$29),0,IF(AND($C5045&gt;=MAX(INDEX($C$1:$C$13701,MAX(1,ROW()-設定!$B$24)):INDEX($C$1:$C$13701,MAX(1,ROW()-1))),$C5045&gt;MAX(INDEX($C$1:$C$13701,MIN(13701,ROW()+1)):INDEX($C$1:$C$13701,MIN(13701,ROW()+設定!$B$24))),$C5045&gt;=設定!$B$32,$C5045&gt;=MAX(MIN(INDEX($C$1:$C$13701,MAX(1,ROW()-設定!$B$26)):INDEX($C$1:$C$13701,MAX(1,ROW()-1))),MIN(INDEX($C$1:$C$13701,MIN(13701,ROW()+1)):INDEX($C$1:$C$13701,MIN(13701,ROW()+設定!$B$26))))*10^(設定!$B$27/20)),1,0))</f>
        <v>0</v>
      </c>
      <c r="G5045" s="33" t="n">
        <f aca="false">$G5044+IF($F5045=1,1,0)</f>
        <v>2</v>
      </c>
      <c r="H5045" s="0" t="str">
        <f aca="false">IF($F5045=1,$G5045,"")</f>
        <v/>
      </c>
    </row>
    <row r="5046" customFormat="false" ht="15" hidden="false" customHeight="false" outlineLevel="0" collapsed="false">
      <c r="A5046" s="30" t="n">
        <v>788.125</v>
      </c>
      <c r="B5046" s="31" t="n">
        <v>11.532</v>
      </c>
      <c r="C5046" s="32" t="n">
        <f aca="false">IF($A5046="","",IF(設定!$B$21="dB",10^($B5046/20),ABS($B5046)))</f>
        <v>3.77224594184861</v>
      </c>
      <c r="D5046" s="32" t="n">
        <f aca="false">IF($A5046="","",$A5046^2)</f>
        <v>621141.015625</v>
      </c>
      <c r="E5046" s="32" t="n">
        <f aca="false">IF($A5046="","",IF($C5046&lt;=0,"",1/$C5046^2))</f>
        <v>0.0702748617656134</v>
      </c>
      <c r="F5046" s="33" t="n">
        <f aca="false">IF(OR(ROW()-設定!$B$30&lt;2,ROW()+設定!$B$30&gt;13701,N($A5046)&lt;=0,N(INDEX($A$2:$A$13701,MIN(13700,MAX(1,ROW()-1+設定!$B$30))))&lt;=0,$A5046&lt;設定!$B$28,$A5046&gt;設定!$B$29),0,IF(AND($C5046&gt;=MAX(INDEX($C$1:$C$13701,MAX(1,ROW()-設定!$B$24)):INDEX($C$1:$C$13701,MAX(1,ROW()-1))),$C5046&gt;MAX(INDEX($C$1:$C$13701,MIN(13701,ROW()+1)):INDEX($C$1:$C$13701,MIN(13701,ROW()+設定!$B$24))),$C5046&gt;=設定!$B$32,$C5046&gt;=MAX(MIN(INDEX($C$1:$C$13701,MAX(1,ROW()-設定!$B$26)):INDEX($C$1:$C$13701,MAX(1,ROW()-1))),MIN(INDEX($C$1:$C$13701,MIN(13701,ROW()+1)):INDEX($C$1:$C$13701,MIN(13701,ROW()+設定!$B$26))))*10^(設定!$B$27/20)),1,0))</f>
        <v>0</v>
      </c>
      <c r="G5046" s="33" t="n">
        <f aca="false">$G5045+IF($F5046=1,1,0)</f>
        <v>2</v>
      </c>
      <c r="H5046" s="0" t="str">
        <f aca="false">IF($F5046=1,$G5046,"")</f>
        <v/>
      </c>
    </row>
    <row r="5047" customFormat="false" ht="15" hidden="false" customHeight="false" outlineLevel="0" collapsed="false">
      <c r="A5047" s="30" t="n">
        <v>788.28125</v>
      </c>
      <c r="B5047" s="31" t="n">
        <v>11.5891</v>
      </c>
      <c r="C5047" s="32" t="n">
        <f aca="false">IF($A5047="","",IF(設定!$B$21="dB",10^($B5047/20),ABS($B5047)))</f>
        <v>3.79712592507919</v>
      </c>
      <c r="D5047" s="32" t="n">
        <f aca="false">IF($A5047="","",$A5047^2)</f>
        <v>621387.329101563</v>
      </c>
      <c r="E5047" s="32" t="n">
        <f aca="false">IF($A5047="","",IF($C5047&lt;=0,"",1/$C5047^2))</f>
        <v>0.0693569521380476</v>
      </c>
      <c r="F5047" s="33" t="n">
        <f aca="false">IF(OR(ROW()-設定!$B$30&lt;2,ROW()+設定!$B$30&gt;13701,N($A5047)&lt;=0,N(INDEX($A$2:$A$13701,MIN(13700,MAX(1,ROW()-1+設定!$B$30))))&lt;=0,$A5047&lt;設定!$B$28,$A5047&gt;設定!$B$29),0,IF(AND($C5047&gt;=MAX(INDEX($C$1:$C$13701,MAX(1,ROW()-設定!$B$24)):INDEX($C$1:$C$13701,MAX(1,ROW()-1))),$C5047&gt;MAX(INDEX($C$1:$C$13701,MIN(13701,ROW()+1)):INDEX($C$1:$C$13701,MIN(13701,ROW()+設定!$B$24))),$C5047&gt;=設定!$B$32,$C5047&gt;=MAX(MIN(INDEX($C$1:$C$13701,MAX(1,ROW()-設定!$B$26)):INDEX($C$1:$C$13701,MAX(1,ROW()-1))),MIN(INDEX($C$1:$C$13701,MIN(13701,ROW()+1)):INDEX($C$1:$C$13701,MIN(13701,ROW()+設定!$B$26))))*10^(設定!$B$27/20)),1,0))</f>
        <v>0</v>
      </c>
      <c r="G5047" s="33" t="n">
        <f aca="false">$G5046+IF($F5047=1,1,0)</f>
        <v>2</v>
      </c>
      <c r="H5047" s="0" t="str">
        <f aca="false">IF($F5047=1,$G5047,"")</f>
        <v/>
      </c>
    </row>
    <row r="5048" customFormat="false" ht="15" hidden="false" customHeight="false" outlineLevel="0" collapsed="false">
      <c r="A5048" s="30" t="n">
        <v>788.4375</v>
      </c>
      <c r="B5048" s="31" t="n">
        <v>11.6758</v>
      </c>
      <c r="C5048" s="32" t="n">
        <f aca="false">IF($A5048="","",IF(設定!$B$21="dB",10^($B5048/20),ABS($B5048)))</f>
        <v>3.83521751440512</v>
      </c>
      <c r="D5048" s="32" t="n">
        <f aca="false">IF($A5048="","",$A5048^2)</f>
        <v>621633.69140625</v>
      </c>
      <c r="E5048" s="32" t="n">
        <f aca="false">IF($A5048="","",IF($C5048&lt;=0,"",1/$C5048^2))</f>
        <v>0.0679860798480854</v>
      </c>
      <c r="F5048" s="33" t="n">
        <f aca="false">IF(OR(ROW()-設定!$B$30&lt;2,ROW()+設定!$B$30&gt;13701,N($A5048)&lt;=0,N(INDEX($A$2:$A$13701,MIN(13700,MAX(1,ROW()-1+設定!$B$30))))&lt;=0,$A5048&lt;設定!$B$28,$A5048&gt;設定!$B$29),0,IF(AND($C5048&gt;=MAX(INDEX($C$1:$C$13701,MAX(1,ROW()-設定!$B$24)):INDEX($C$1:$C$13701,MAX(1,ROW()-1))),$C5048&gt;MAX(INDEX($C$1:$C$13701,MIN(13701,ROW()+1)):INDEX($C$1:$C$13701,MIN(13701,ROW()+設定!$B$24))),$C5048&gt;=設定!$B$32,$C5048&gt;=MAX(MIN(INDEX($C$1:$C$13701,MAX(1,ROW()-設定!$B$26)):INDEX($C$1:$C$13701,MAX(1,ROW()-1))),MIN(INDEX($C$1:$C$13701,MIN(13701,ROW()+1)):INDEX($C$1:$C$13701,MIN(13701,ROW()+設定!$B$26))))*10^(設定!$B$27/20)),1,0))</f>
        <v>0</v>
      </c>
      <c r="G5048" s="33" t="n">
        <f aca="false">$G5047+IF($F5048=1,1,0)</f>
        <v>2</v>
      </c>
      <c r="H5048" s="0" t="str">
        <f aca="false">IF($F5048=1,$G5048,"")</f>
        <v/>
      </c>
    </row>
    <row r="5049" customFormat="false" ht="15" hidden="false" customHeight="false" outlineLevel="0" collapsed="false">
      <c r="A5049" s="30" t="n">
        <v>788.59375</v>
      </c>
      <c r="B5049" s="31" t="n">
        <v>11.7101</v>
      </c>
      <c r="C5049" s="32" t="n">
        <f aca="false">IF($A5049="","",IF(設定!$B$21="dB",10^($B5049/20),ABS($B5049)))</f>
        <v>3.85039247581256</v>
      </c>
      <c r="D5049" s="32" t="n">
        <f aca="false">IF($A5049="","",$A5049^2)</f>
        <v>621880.102539063</v>
      </c>
      <c r="E5049" s="32" t="n">
        <f aca="false">IF($A5049="","",IF($C5049&lt;=0,"",1/$C5049^2))</f>
        <v>0.0674512496294921</v>
      </c>
      <c r="F5049" s="33" t="n">
        <f aca="false">IF(OR(ROW()-設定!$B$30&lt;2,ROW()+設定!$B$30&gt;13701,N($A5049)&lt;=0,N(INDEX($A$2:$A$13701,MIN(13700,MAX(1,ROW()-1+設定!$B$30))))&lt;=0,$A5049&lt;設定!$B$28,$A5049&gt;設定!$B$29),0,IF(AND($C5049&gt;=MAX(INDEX($C$1:$C$13701,MAX(1,ROW()-設定!$B$24)):INDEX($C$1:$C$13701,MAX(1,ROW()-1))),$C5049&gt;MAX(INDEX($C$1:$C$13701,MIN(13701,ROW()+1)):INDEX($C$1:$C$13701,MIN(13701,ROW()+設定!$B$24))),$C5049&gt;=設定!$B$32,$C5049&gt;=MAX(MIN(INDEX($C$1:$C$13701,MAX(1,ROW()-設定!$B$26)):INDEX($C$1:$C$13701,MAX(1,ROW()-1))),MIN(INDEX($C$1:$C$13701,MIN(13701,ROW()+1)):INDEX($C$1:$C$13701,MIN(13701,ROW()+設定!$B$26))))*10^(設定!$B$27/20)),1,0))</f>
        <v>0</v>
      </c>
      <c r="G5049" s="33" t="n">
        <f aca="false">$G5048+IF($F5049=1,1,0)</f>
        <v>2</v>
      </c>
      <c r="H5049" s="0" t="str">
        <f aca="false">IF($F5049=1,$G5049,"")</f>
        <v/>
      </c>
    </row>
    <row r="5050" customFormat="false" ht="15" hidden="false" customHeight="false" outlineLevel="0" collapsed="false">
      <c r="A5050" s="30" t="n">
        <v>788.75</v>
      </c>
      <c r="B5050" s="31" t="n">
        <v>11.666</v>
      </c>
      <c r="C5050" s="32" t="n">
        <f aca="false">IF($A5050="","",IF(設定!$B$21="dB",10^($B5050/20),ABS($B5050)))</f>
        <v>3.83089280638415</v>
      </c>
      <c r="D5050" s="32" t="n">
        <f aca="false">IF($A5050="","",$A5050^2)</f>
        <v>622126.5625</v>
      </c>
      <c r="E5050" s="32" t="n">
        <f aca="false">IF($A5050="","",IF($C5050&lt;=0,"",1/$C5050^2))</f>
        <v>0.0681396659282831</v>
      </c>
      <c r="F5050" s="33" t="n">
        <f aca="false">IF(OR(ROW()-設定!$B$30&lt;2,ROW()+設定!$B$30&gt;13701,N($A5050)&lt;=0,N(INDEX($A$2:$A$13701,MIN(13700,MAX(1,ROW()-1+設定!$B$30))))&lt;=0,$A5050&lt;設定!$B$28,$A5050&gt;設定!$B$29),0,IF(AND($C5050&gt;=MAX(INDEX($C$1:$C$13701,MAX(1,ROW()-設定!$B$24)):INDEX($C$1:$C$13701,MAX(1,ROW()-1))),$C5050&gt;MAX(INDEX($C$1:$C$13701,MIN(13701,ROW()+1)):INDEX($C$1:$C$13701,MIN(13701,ROW()+設定!$B$24))),$C5050&gt;=設定!$B$32,$C5050&gt;=MAX(MIN(INDEX($C$1:$C$13701,MAX(1,ROW()-設定!$B$26)):INDEX($C$1:$C$13701,MAX(1,ROW()-1))),MIN(INDEX($C$1:$C$13701,MIN(13701,ROW()+1)):INDEX($C$1:$C$13701,MIN(13701,ROW()+設定!$B$26))))*10^(設定!$B$27/20)),1,0))</f>
        <v>0</v>
      </c>
      <c r="G5050" s="33" t="n">
        <f aca="false">$G5049+IF($F5050=1,1,0)</f>
        <v>2</v>
      </c>
      <c r="H5050" s="0" t="str">
        <f aca="false">IF($F5050=1,$G5050,"")</f>
        <v/>
      </c>
    </row>
    <row r="5051" customFormat="false" ht="15" hidden="false" customHeight="false" outlineLevel="0" collapsed="false">
      <c r="A5051" s="30" t="n">
        <v>788.90625</v>
      </c>
      <c r="B5051" s="31" t="n">
        <v>11.7442</v>
      </c>
      <c r="C5051" s="32" t="n">
        <f aca="false">IF($A5051="","",IF(設定!$B$21="dB",10^($B5051/20),ABS($B5051)))</f>
        <v>3.86553847227074</v>
      </c>
      <c r="D5051" s="32" t="n">
        <f aca="false">IF($A5051="","",$A5051^2)</f>
        <v>622373.071289063</v>
      </c>
      <c r="E5051" s="32" t="n">
        <f aca="false">IF($A5051="","",IF($C5051&lt;=0,"",1/$C5051^2))</f>
        <v>0.0669237086719395</v>
      </c>
      <c r="F5051" s="33" t="n">
        <f aca="false">IF(OR(ROW()-設定!$B$30&lt;2,ROW()+設定!$B$30&gt;13701,N($A5051)&lt;=0,N(INDEX($A$2:$A$13701,MIN(13700,MAX(1,ROW()-1+設定!$B$30))))&lt;=0,$A5051&lt;設定!$B$28,$A5051&gt;設定!$B$29),0,IF(AND($C5051&gt;=MAX(INDEX($C$1:$C$13701,MAX(1,ROW()-設定!$B$24)):INDEX($C$1:$C$13701,MAX(1,ROW()-1))),$C5051&gt;MAX(INDEX($C$1:$C$13701,MIN(13701,ROW()+1)):INDEX($C$1:$C$13701,MIN(13701,ROW()+設定!$B$24))),$C5051&gt;=設定!$B$32,$C5051&gt;=MAX(MIN(INDEX($C$1:$C$13701,MAX(1,ROW()-設定!$B$26)):INDEX($C$1:$C$13701,MAX(1,ROW()-1))),MIN(INDEX($C$1:$C$13701,MIN(13701,ROW()+1)):INDEX($C$1:$C$13701,MIN(13701,ROW()+設定!$B$26))))*10^(設定!$B$27/20)),1,0))</f>
        <v>0</v>
      </c>
      <c r="G5051" s="33" t="n">
        <f aca="false">$G5050+IF($F5051=1,1,0)</f>
        <v>2</v>
      </c>
      <c r="H5051" s="0" t="str">
        <f aca="false">IF($F5051=1,$G5051,"")</f>
        <v/>
      </c>
    </row>
    <row r="5052" customFormat="false" ht="15" hidden="false" customHeight="false" outlineLevel="0" collapsed="false">
      <c r="A5052" s="30" t="n">
        <v>789.0625</v>
      </c>
      <c r="B5052" s="31" t="n">
        <v>11.7814</v>
      </c>
      <c r="C5052" s="32" t="n">
        <f aca="false">IF($A5052="","",IF(設定!$B$21="dB",10^($B5052/20),ABS($B5052)))</f>
        <v>3.88212933480117</v>
      </c>
      <c r="D5052" s="32" t="n">
        <f aca="false">IF($A5052="","",$A5052^2)</f>
        <v>622619.62890625</v>
      </c>
      <c r="E5052" s="32" t="n">
        <f aca="false">IF($A5052="","",IF($C5052&lt;=0,"",1/$C5052^2))</f>
        <v>0.0663529139399437</v>
      </c>
      <c r="F5052" s="33" t="n">
        <f aca="false">IF(OR(ROW()-設定!$B$30&lt;2,ROW()+設定!$B$30&gt;13701,N($A5052)&lt;=0,N(INDEX($A$2:$A$13701,MIN(13700,MAX(1,ROW()-1+設定!$B$30))))&lt;=0,$A5052&lt;設定!$B$28,$A5052&gt;設定!$B$29),0,IF(AND($C5052&gt;=MAX(INDEX($C$1:$C$13701,MAX(1,ROW()-設定!$B$24)):INDEX($C$1:$C$13701,MAX(1,ROW()-1))),$C5052&gt;MAX(INDEX($C$1:$C$13701,MIN(13701,ROW()+1)):INDEX($C$1:$C$13701,MIN(13701,ROW()+設定!$B$24))),$C5052&gt;=設定!$B$32,$C5052&gt;=MAX(MIN(INDEX($C$1:$C$13701,MAX(1,ROW()-設定!$B$26)):INDEX($C$1:$C$13701,MAX(1,ROW()-1))),MIN(INDEX($C$1:$C$13701,MIN(13701,ROW()+1)):INDEX($C$1:$C$13701,MIN(13701,ROW()+設定!$B$26))))*10^(設定!$B$27/20)),1,0))</f>
        <v>0</v>
      </c>
      <c r="G5052" s="33" t="n">
        <f aca="false">$G5051+IF($F5052=1,1,0)</f>
        <v>2</v>
      </c>
      <c r="H5052" s="0" t="str">
        <f aca="false">IF($F5052=1,$G5052,"")</f>
        <v/>
      </c>
    </row>
    <row r="5053" customFormat="false" ht="15" hidden="false" customHeight="false" outlineLevel="0" collapsed="false">
      <c r="A5053" s="30" t="n">
        <v>789.21875</v>
      </c>
      <c r="B5053" s="31" t="n">
        <v>11.512</v>
      </c>
      <c r="C5053" s="32" t="n">
        <f aca="false">IF($A5053="","",IF(設定!$B$21="dB",10^($B5053/20),ABS($B5053)))</f>
        <v>3.76357001693673</v>
      </c>
      <c r="D5053" s="32" t="n">
        <f aca="false">IF($A5053="","",$A5053^2)</f>
        <v>622866.235351563</v>
      </c>
      <c r="E5053" s="32" t="n">
        <f aca="false">IF($A5053="","",IF($C5053&lt;=0,"",1/$C5053^2))</f>
        <v>0.0705992357893667</v>
      </c>
      <c r="F5053" s="33" t="n">
        <f aca="false">IF(OR(ROW()-設定!$B$30&lt;2,ROW()+設定!$B$30&gt;13701,N($A5053)&lt;=0,N(INDEX($A$2:$A$13701,MIN(13700,MAX(1,ROW()-1+設定!$B$30))))&lt;=0,$A5053&lt;設定!$B$28,$A5053&gt;設定!$B$29),0,IF(AND($C5053&gt;=MAX(INDEX($C$1:$C$13701,MAX(1,ROW()-設定!$B$24)):INDEX($C$1:$C$13701,MAX(1,ROW()-1))),$C5053&gt;MAX(INDEX($C$1:$C$13701,MIN(13701,ROW()+1)):INDEX($C$1:$C$13701,MIN(13701,ROW()+設定!$B$24))),$C5053&gt;=設定!$B$32,$C5053&gt;=MAX(MIN(INDEX($C$1:$C$13701,MAX(1,ROW()-設定!$B$26)):INDEX($C$1:$C$13701,MAX(1,ROW()-1))),MIN(INDEX($C$1:$C$13701,MIN(13701,ROW()+1)):INDEX($C$1:$C$13701,MIN(13701,ROW()+設定!$B$26))))*10^(設定!$B$27/20)),1,0))</f>
        <v>0</v>
      </c>
      <c r="G5053" s="33" t="n">
        <f aca="false">$G5052+IF($F5053=1,1,0)</f>
        <v>2</v>
      </c>
      <c r="H5053" s="0" t="str">
        <f aca="false">IF($F5053=1,$G5053,"")</f>
        <v/>
      </c>
    </row>
    <row r="5054" customFormat="false" ht="15" hidden="false" customHeight="false" outlineLevel="0" collapsed="false">
      <c r="A5054" s="30" t="n">
        <v>789.375</v>
      </c>
      <c r="B5054" s="31" t="n">
        <v>11.6038</v>
      </c>
      <c r="C5054" s="32" t="n">
        <f aca="false">IF($A5054="","",IF(設定!$B$21="dB",10^($B5054/20),ABS($B5054)))</f>
        <v>3.80355762212643</v>
      </c>
      <c r="D5054" s="32" t="n">
        <f aca="false">IF($A5054="","",$A5054^2)</f>
        <v>623112.890625</v>
      </c>
      <c r="E5054" s="32" t="n">
        <f aca="false">IF($A5054="","",IF($C5054&lt;=0,"",1/$C5054^2))</f>
        <v>0.069122589579397</v>
      </c>
      <c r="F5054" s="33" t="n">
        <f aca="false">IF(OR(ROW()-設定!$B$30&lt;2,ROW()+設定!$B$30&gt;13701,N($A5054)&lt;=0,N(INDEX($A$2:$A$13701,MIN(13700,MAX(1,ROW()-1+設定!$B$30))))&lt;=0,$A5054&lt;設定!$B$28,$A5054&gt;設定!$B$29),0,IF(AND($C5054&gt;=MAX(INDEX($C$1:$C$13701,MAX(1,ROW()-設定!$B$24)):INDEX($C$1:$C$13701,MAX(1,ROW()-1))),$C5054&gt;MAX(INDEX($C$1:$C$13701,MIN(13701,ROW()+1)):INDEX($C$1:$C$13701,MIN(13701,ROW()+設定!$B$24))),$C5054&gt;=設定!$B$32,$C5054&gt;=MAX(MIN(INDEX($C$1:$C$13701,MAX(1,ROW()-設定!$B$26)):INDEX($C$1:$C$13701,MAX(1,ROW()-1))),MIN(INDEX($C$1:$C$13701,MIN(13701,ROW()+1)):INDEX($C$1:$C$13701,MIN(13701,ROW()+設定!$B$26))))*10^(設定!$B$27/20)),1,0))</f>
        <v>0</v>
      </c>
      <c r="G5054" s="33" t="n">
        <f aca="false">$G5053+IF($F5054=1,1,0)</f>
        <v>2</v>
      </c>
      <c r="H5054" s="0" t="str">
        <f aca="false">IF($F5054=1,$G5054,"")</f>
        <v/>
      </c>
    </row>
    <row r="5055" customFormat="false" ht="15" hidden="false" customHeight="false" outlineLevel="0" collapsed="false">
      <c r="A5055" s="30" t="n">
        <v>789.53125</v>
      </c>
      <c r="B5055" s="31" t="n">
        <v>11.5674</v>
      </c>
      <c r="C5055" s="32" t="n">
        <f aca="false">IF($A5055="","",IF(設定!$B$21="dB",10^($B5055/20),ABS($B5055)))</f>
        <v>3.78765138712593</v>
      </c>
      <c r="D5055" s="32" t="n">
        <f aca="false">IF($A5055="","",$A5055^2)</f>
        <v>623359.594726563</v>
      </c>
      <c r="E5055" s="32" t="n">
        <f aca="false">IF($A5055="","",IF($C5055&lt;=0,"",1/$C5055^2))</f>
        <v>0.0697043689849013</v>
      </c>
      <c r="F5055" s="33" t="n">
        <f aca="false">IF(OR(ROW()-設定!$B$30&lt;2,ROW()+設定!$B$30&gt;13701,N($A5055)&lt;=0,N(INDEX($A$2:$A$13701,MIN(13700,MAX(1,ROW()-1+設定!$B$30))))&lt;=0,$A5055&lt;設定!$B$28,$A5055&gt;設定!$B$29),0,IF(AND($C5055&gt;=MAX(INDEX($C$1:$C$13701,MAX(1,ROW()-設定!$B$24)):INDEX($C$1:$C$13701,MAX(1,ROW()-1))),$C5055&gt;MAX(INDEX($C$1:$C$13701,MIN(13701,ROW()+1)):INDEX($C$1:$C$13701,MIN(13701,ROW()+設定!$B$24))),$C5055&gt;=設定!$B$32,$C5055&gt;=MAX(MIN(INDEX($C$1:$C$13701,MAX(1,ROW()-設定!$B$26)):INDEX($C$1:$C$13701,MAX(1,ROW()-1))),MIN(INDEX($C$1:$C$13701,MIN(13701,ROW()+1)):INDEX($C$1:$C$13701,MIN(13701,ROW()+設定!$B$26))))*10^(設定!$B$27/20)),1,0))</f>
        <v>0</v>
      </c>
      <c r="G5055" s="33" t="n">
        <f aca="false">$G5054+IF($F5055=1,1,0)</f>
        <v>2</v>
      </c>
      <c r="H5055" s="0" t="str">
        <f aca="false">IF($F5055=1,$G5055,"")</f>
        <v/>
      </c>
    </row>
    <row r="5056" customFormat="false" ht="15" hidden="false" customHeight="false" outlineLevel="0" collapsed="false">
      <c r="A5056" s="30" t="n">
        <v>789.6875</v>
      </c>
      <c r="B5056" s="31" t="n">
        <v>11.6878</v>
      </c>
      <c r="C5056" s="32" t="n">
        <f aca="false">IF($A5056="","",IF(設定!$B$21="dB",10^($B5056/20),ABS($B5056)))</f>
        <v>3.84051972500533</v>
      </c>
      <c r="D5056" s="32" t="n">
        <f aca="false">IF($A5056="","",$A5056^2)</f>
        <v>623606.34765625</v>
      </c>
      <c r="E5056" s="32" t="n">
        <f aca="false">IF($A5056="","",IF($C5056&lt;=0,"",1/$C5056^2))</f>
        <v>0.0677984866562225</v>
      </c>
      <c r="F5056" s="33" t="n">
        <f aca="false">IF(OR(ROW()-設定!$B$30&lt;2,ROW()+設定!$B$30&gt;13701,N($A5056)&lt;=0,N(INDEX($A$2:$A$13701,MIN(13700,MAX(1,ROW()-1+設定!$B$30))))&lt;=0,$A5056&lt;設定!$B$28,$A5056&gt;設定!$B$29),0,IF(AND($C5056&gt;=MAX(INDEX($C$1:$C$13701,MAX(1,ROW()-設定!$B$24)):INDEX($C$1:$C$13701,MAX(1,ROW()-1))),$C5056&gt;MAX(INDEX($C$1:$C$13701,MIN(13701,ROW()+1)):INDEX($C$1:$C$13701,MIN(13701,ROW()+設定!$B$24))),$C5056&gt;=設定!$B$32,$C5056&gt;=MAX(MIN(INDEX($C$1:$C$13701,MAX(1,ROW()-設定!$B$26)):INDEX($C$1:$C$13701,MAX(1,ROW()-1))),MIN(INDEX($C$1:$C$13701,MIN(13701,ROW()+1)):INDEX($C$1:$C$13701,MIN(13701,ROW()+設定!$B$26))))*10^(設定!$B$27/20)),1,0))</f>
        <v>0</v>
      </c>
      <c r="G5056" s="33" t="n">
        <f aca="false">$G5055+IF($F5056=1,1,0)</f>
        <v>2</v>
      </c>
      <c r="H5056" s="0" t="str">
        <f aca="false">IF($F5056=1,$G5056,"")</f>
        <v/>
      </c>
    </row>
    <row r="5057" customFormat="false" ht="15" hidden="false" customHeight="false" outlineLevel="0" collapsed="false">
      <c r="A5057" s="30" t="n">
        <v>789.84375</v>
      </c>
      <c r="B5057" s="31" t="n">
        <v>11.8396</v>
      </c>
      <c r="C5057" s="32" t="n">
        <f aca="false">IF($A5057="","",IF(設定!$B$21="dB",10^($B5057/20),ABS($B5057)))</f>
        <v>3.90822897318428</v>
      </c>
      <c r="D5057" s="32" t="n">
        <f aca="false">IF($A5057="","",$A5057^2)</f>
        <v>623853.149414063</v>
      </c>
      <c r="E5057" s="32" t="n">
        <f aca="false">IF($A5057="","",IF($C5057&lt;=0,"",1/$C5057^2))</f>
        <v>0.0654696471063841</v>
      </c>
      <c r="F5057" s="33" t="n">
        <f aca="false">IF(OR(ROW()-設定!$B$30&lt;2,ROW()+設定!$B$30&gt;13701,N($A5057)&lt;=0,N(INDEX($A$2:$A$13701,MIN(13700,MAX(1,ROW()-1+設定!$B$30))))&lt;=0,$A5057&lt;設定!$B$28,$A5057&gt;設定!$B$29),0,IF(AND($C5057&gt;=MAX(INDEX($C$1:$C$13701,MAX(1,ROW()-設定!$B$24)):INDEX($C$1:$C$13701,MAX(1,ROW()-1))),$C5057&gt;MAX(INDEX($C$1:$C$13701,MIN(13701,ROW()+1)):INDEX($C$1:$C$13701,MIN(13701,ROW()+設定!$B$24))),$C5057&gt;=設定!$B$32,$C5057&gt;=MAX(MIN(INDEX($C$1:$C$13701,MAX(1,ROW()-設定!$B$26)):INDEX($C$1:$C$13701,MAX(1,ROW()-1))),MIN(INDEX($C$1:$C$13701,MIN(13701,ROW()+1)):INDEX($C$1:$C$13701,MIN(13701,ROW()+設定!$B$26))))*10^(設定!$B$27/20)),1,0))</f>
        <v>0</v>
      </c>
      <c r="G5057" s="33" t="n">
        <f aca="false">$G5056+IF($F5057=1,1,0)</f>
        <v>2</v>
      </c>
      <c r="H5057" s="0" t="str">
        <f aca="false">IF($F5057=1,$G5057,"")</f>
        <v/>
      </c>
    </row>
    <row r="5058" customFormat="false" ht="15" hidden="false" customHeight="false" outlineLevel="0" collapsed="false">
      <c r="A5058" s="30" t="n">
        <v>790</v>
      </c>
      <c r="B5058" s="31" t="n">
        <v>11.7697</v>
      </c>
      <c r="C5058" s="32" t="n">
        <f aca="false">IF($A5058="","",IF(設定!$B$21="dB",10^($B5058/20),ABS($B5058)))</f>
        <v>3.87690357928554</v>
      </c>
      <c r="D5058" s="32" t="n">
        <f aca="false">IF($A5058="","",$A5058^2)</f>
        <v>624100</v>
      </c>
      <c r="E5058" s="32" t="n">
        <f aca="false">IF($A5058="","",IF($C5058&lt;=0,"",1/$C5058^2))</f>
        <v>0.066531911323059</v>
      </c>
      <c r="F5058" s="33" t="n">
        <f aca="false">IF(OR(ROW()-設定!$B$30&lt;2,ROW()+設定!$B$30&gt;13701,N($A5058)&lt;=0,N(INDEX($A$2:$A$13701,MIN(13700,MAX(1,ROW()-1+設定!$B$30))))&lt;=0,$A5058&lt;設定!$B$28,$A5058&gt;設定!$B$29),0,IF(AND($C5058&gt;=MAX(INDEX($C$1:$C$13701,MAX(1,ROW()-設定!$B$24)):INDEX($C$1:$C$13701,MAX(1,ROW()-1))),$C5058&gt;MAX(INDEX($C$1:$C$13701,MIN(13701,ROW()+1)):INDEX($C$1:$C$13701,MIN(13701,ROW()+設定!$B$24))),$C5058&gt;=設定!$B$32,$C5058&gt;=MAX(MIN(INDEX($C$1:$C$13701,MAX(1,ROW()-設定!$B$26)):INDEX($C$1:$C$13701,MAX(1,ROW()-1))),MIN(INDEX($C$1:$C$13701,MIN(13701,ROW()+1)):INDEX($C$1:$C$13701,MIN(13701,ROW()+設定!$B$26))))*10^(設定!$B$27/20)),1,0))</f>
        <v>0</v>
      </c>
      <c r="G5058" s="33" t="n">
        <f aca="false">$G5057+IF($F5058=1,1,0)</f>
        <v>2</v>
      </c>
      <c r="H5058" s="0" t="str">
        <f aca="false">IF($F5058=1,$G5058,"")</f>
        <v/>
      </c>
    </row>
    <row r="5059" customFormat="false" ht="15" hidden="false" customHeight="false" outlineLevel="0" collapsed="false">
      <c r="A5059" s="30" t="n">
        <v>790.15625</v>
      </c>
      <c r="B5059" s="31" t="n">
        <v>11.6043</v>
      </c>
      <c r="C5059" s="32" t="n">
        <f aca="false">IF($A5059="","",IF(設定!$B$21="dB",10^($B5059/20),ABS($B5059)))</f>
        <v>3.80377657880548</v>
      </c>
      <c r="D5059" s="32" t="n">
        <f aca="false">IF($A5059="","",$A5059^2)</f>
        <v>624346.899414063</v>
      </c>
      <c r="E5059" s="32" t="n">
        <f aca="false">IF($A5059="","",IF($C5059&lt;=0,"",1/$C5059^2))</f>
        <v>0.0691146320052628</v>
      </c>
      <c r="F5059" s="33" t="n">
        <f aca="false">IF(OR(ROW()-設定!$B$30&lt;2,ROW()+設定!$B$30&gt;13701,N($A5059)&lt;=0,N(INDEX($A$2:$A$13701,MIN(13700,MAX(1,ROW()-1+設定!$B$30))))&lt;=0,$A5059&lt;設定!$B$28,$A5059&gt;設定!$B$29),0,IF(AND($C5059&gt;=MAX(INDEX($C$1:$C$13701,MAX(1,ROW()-設定!$B$24)):INDEX($C$1:$C$13701,MAX(1,ROW()-1))),$C5059&gt;MAX(INDEX($C$1:$C$13701,MIN(13701,ROW()+1)):INDEX($C$1:$C$13701,MIN(13701,ROW()+設定!$B$24))),$C5059&gt;=設定!$B$32,$C5059&gt;=MAX(MIN(INDEX($C$1:$C$13701,MAX(1,ROW()-設定!$B$26)):INDEX($C$1:$C$13701,MAX(1,ROW()-1))),MIN(INDEX($C$1:$C$13701,MIN(13701,ROW()+1)):INDEX($C$1:$C$13701,MIN(13701,ROW()+設定!$B$26))))*10^(設定!$B$27/20)),1,0))</f>
        <v>0</v>
      </c>
      <c r="G5059" s="33" t="n">
        <f aca="false">$G5058+IF($F5059=1,1,0)</f>
        <v>2</v>
      </c>
      <c r="H5059" s="0" t="str">
        <f aca="false">IF($F5059=1,$G5059,"")</f>
        <v/>
      </c>
    </row>
    <row r="5060" customFormat="false" ht="15" hidden="false" customHeight="false" outlineLevel="0" collapsed="false">
      <c r="A5060" s="30" t="n">
        <v>790.3125</v>
      </c>
      <c r="B5060" s="31" t="n">
        <v>11.6955</v>
      </c>
      <c r="C5060" s="32" t="n">
        <f aca="false">IF($A5060="","",IF(設定!$B$21="dB",10^($B5060/20),ABS($B5060)))</f>
        <v>3.8439258370686</v>
      </c>
      <c r="D5060" s="32" t="n">
        <f aca="false">IF($A5060="","",$A5060^2)</f>
        <v>624593.84765625</v>
      </c>
      <c r="E5060" s="32" t="n">
        <f aca="false">IF($A5060="","",IF($C5060&lt;=0,"",1/$C5060^2))</f>
        <v>0.067678387081167</v>
      </c>
      <c r="F5060" s="33" t="n">
        <f aca="false">IF(OR(ROW()-設定!$B$30&lt;2,ROW()+設定!$B$30&gt;13701,N($A5060)&lt;=0,N(INDEX($A$2:$A$13701,MIN(13700,MAX(1,ROW()-1+設定!$B$30))))&lt;=0,$A5060&lt;設定!$B$28,$A5060&gt;設定!$B$29),0,IF(AND($C5060&gt;=MAX(INDEX($C$1:$C$13701,MAX(1,ROW()-設定!$B$24)):INDEX($C$1:$C$13701,MAX(1,ROW()-1))),$C5060&gt;MAX(INDEX($C$1:$C$13701,MIN(13701,ROW()+1)):INDEX($C$1:$C$13701,MIN(13701,ROW()+設定!$B$24))),$C5060&gt;=設定!$B$32,$C5060&gt;=MAX(MIN(INDEX($C$1:$C$13701,MAX(1,ROW()-設定!$B$26)):INDEX($C$1:$C$13701,MAX(1,ROW()-1))),MIN(INDEX($C$1:$C$13701,MIN(13701,ROW()+1)):INDEX($C$1:$C$13701,MIN(13701,ROW()+設定!$B$26))))*10^(設定!$B$27/20)),1,0))</f>
        <v>0</v>
      </c>
      <c r="G5060" s="33" t="n">
        <f aca="false">$G5059+IF($F5060=1,1,0)</f>
        <v>2</v>
      </c>
      <c r="H5060" s="0" t="str">
        <f aca="false">IF($F5060=1,$G5060,"")</f>
        <v/>
      </c>
    </row>
    <row r="5061" customFormat="false" ht="15" hidden="false" customHeight="false" outlineLevel="0" collapsed="false">
      <c r="A5061" s="30" t="n">
        <v>790.46875</v>
      </c>
      <c r="B5061" s="31" t="n">
        <v>11.8448</v>
      </c>
      <c r="C5061" s="32" t="n">
        <f aca="false">IF($A5061="","",IF(設定!$B$21="dB",10^($B5061/20),ABS($B5061)))</f>
        <v>3.91056942143609</v>
      </c>
      <c r="D5061" s="32" t="n">
        <f aca="false">IF($A5061="","",$A5061^2)</f>
        <v>624840.844726563</v>
      </c>
      <c r="E5061" s="32" t="n">
        <f aca="false">IF($A5061="","",IF($C5061&lt;=0,"",1/$C5061^2))</f>
        <v>0.0653913043119861</v>
      </c>
      <c r="F5061" s="33" t="n">
        <f aca="false">IF(OR(ROW()-設定!$B$30&lt;2,ROW()+設定!$B$30&gt;13701,N($A5061)&lt;=0,N(INDEX($A$2:$A$13701,MIN(13700,MAX(1,ROW()-1+設定!$B$30))))&lt;=0,$A5061&lt;設定!$B$28,$A5061&gt;設定!$B$29),0,IF(AND($C5061&gt;=MAX(INDEX($C$1:$C$13701,MAX(1,ROW()-設定!$B$24)):INDEX($C$1:$C$13701,MAX(1,ROW()-1))),$C5061&gt;MAX(INDEX($C$1:$C$13701,MIN(13701,ROW()+1)):INDEX($C$1:$C$13701,MIN(13701,ROW()+設定!$B$24))),$C5061&gt;=設定!$B$32,$C5061&gt;=MAX(MIN(INDEX($C$1:$C$13701,MAX(1,ROW()-設定!$B$26)):INDEX($C$1:$C$13701,MAX(1,ROW()-1))),MIN(INDEX($C$1:$C$13701,MIN(13701,ROW()+1)):INDEX($C$1:$C$13701,MIN(13701,ROW()+設定!$B$26))))*10^(設定!$B$27/20)),1,0))</f>
        <v>0</v>
      </c>
      <c r="G5061" s="33" t="n">
        <f aca="false">$G5060+IF($F5061=1,1,0)</f>
        <v>2</v>
      </c>
      <c r="H5061" s="0" t="str">
        <f aca="false">IF($F5061=1,$G5061,"")</f>
        <v/>
      </c>
    </row>
    <row r="5062" customFormat="false" ht="15" hidden="false" customHeight="false" outlineLevel="0" collapsed="false">
      <c r="A5062" s="30" t="n">
        <v>790.625</v>
      </c>
      <c r="B5062" s="31" t="n">
        <v>11.6945</v>
      </c>
      <c r="C5062" s="32" t="n">
        <f aca="false">IF($A5062="","",IF(設定!$B$21="dB",10^($B5062/20),ABS($B5062)))</f>
        <v>3.8434833142262</v>
      </c>
      <c r="D5062" s="32" t="n">
        <f aca="false">IF($A5062="","",$A5062^2)</f>
        <v>625087.890625</v>
      </c>
      <c r="E5062" s="32" t="n">
        <f aca="false">IF($A5062="","",IF($C5062&lt;=0,"",1/$C5062^2))</f>
        <v>0.0676939723999454</v>
      </c>
      <c r="F5062" s="33" t="n">
        <f aca="false">IF(OR(ROW()-設定!$B$30&lt;2,ROW()+設定!$B$30&gt;13701,N($A5062)&lt;=0,N(INDEX($A$2:$A$13701,MIN(13700,MAX(1,ROW()-1+設定!$B$30))))&lt;=0,$A5062&lt;設定!$B$28,$A5062&gt;設定!$B$29),0,IF(AND($C5062&gt;=MAX(INDEX($C$1:$C$13701,MAX(1,ROW()-設定!$B$24)):INDEX($C$1:$C$13701,MAX(1,ROW()-1))),$C5062&gt;MAX(INDEX($C$1:$C$13701,MIN(13701,ROW()+1)):INDEX($C$1:$C$13701,MIN(13701,ROW()+設定!$B$24))),$C5062&gt;=設定!$B$32,$C5062&gt;=MAX(MIN(INDEX($C$1:$C$13701,MAX(1,ROW()-設定!$B$26)):INDEX($C$1:$C$13701,MAX(1,ROW()-1))),MIN(INDEX($C$1:$C$13701,MIN(13701,ROW()+1)):INDEX($C$1:$C$13701,MIN(13701,ROW()+設定!$B$26))))*10^(設定!$B$27/20)),1,0))</f>
        <v>0</v>
      </c>
      <c r="G5062" s="33" t="n">
        <f aca="false">$G5061+IF($F5062=1,1,0)</f>
        <v>2</v>
      </c>
      <c r="H5062" s="0" t="str">
        <f aca="false">IF($F5062=1,$G5062,"")</f>
        <v/>
      </c>
    </row>
    <row r="5063" customFormat="false" ht="15" hidden="false" customHeight="false" outlineLevel="0" collapsed="false">
      <c r="A5063" s="30" t="n">
        <v>790.78125</v>
      </c>
      <c r="B5063" s="31" t="n">
        <v>11.752</v>
      </c>
      <c r="C5063" s="32" t="n">
        <f aca="false">IF($A5063="","",IF(設定!$B$21="dB",10^($B5063/20),ABS($B5063)))</f>
        <v>3.86901131655109</v>
      </c>
      <c r="D5063" s="32" t="n">
        <f aca="false">IF($A5063="","",$A5063^2)</f>
        <v>625334.985351563</v>
      </c>
      <c r="E5063" s="32" t="n">
        <f aca="false">IF($A5063="","",IF($C5063&lt;=0,"",1/$C5063^2))</f>
        <v>0.0668036204679247</v>
      </c>
      <c r="F5063" s="33" t="n">
        <f aca="false">IF(OR(ROW()-設定!$B$30&lt;2,ROW()+設定!$B$30&gt;13701,N($A5063)&lt;=0,N(INDEX($A$2:$A$13701,MIN(13700,MAX(1,ROW()-1+設定!$B$30))))&lt;=0,$A5063&lt;設定!$B$28,$A5063&gt;設定!$B$29),0,IF(AND($C5063&gt;=MAX(INDEX($C$1:$C$13701,MAX(1,ROW()-設定!$B$24)):INDEX($C$1:$C$13701,MAX(1,ROW()-1))),$C5063&gt;MAX(INDEX($C$1:$C$13701,MIN(13701,ROW()+1)):INDEX($C$1:$C$13701,MIN(13701,ROW()+設定!$B$24))),$C5063&gt;=設定!$B$32,$C5063&gt;=MAX(MIN(INDEX($C$1:$C$13701,MAX(1,ROW()-設定!$B$26)):INDEX($C$1:$C$13701,MAX(1,ROW()-1))),MIN(INDEX($C$1:$C$13701,MIN(13701,ROW()+1)):INDEX($C$1:$C$13701,MIN(13701,ROW()+設定!$B$26))))*10^(設定!$B$27/20)),1,0))</f>
        <v>0</v>
      </c>
      <c r="G5063" s="33" t="n">
        <f aca="false">$G5062+IF($F5063=1,1,0)</f>
        <v>2</v>
      </c>
      <c r="H5063" s="0" t="str">
        <f aca="false">IF($F5063=1,$G5063,"")</f>
        <v/>
      </c>
    </row>
    <row r="5064" customFormat="false" ht="15" hidden="false" customHeight="false" outlineLevel="0" collapsed="false">
      <c r="A5064" s="30" t="n">
        <v>790.9375</v>
      </c>
      <c r="B5064" s="31" t="n">
        <v>11.8064</v>
      </c>
      <c r="C5064" s="32" t="n">
        <f aca="false">IF($A5064="","",IF(設定!$B$21="dB",10^($B5064/20),ABS($B5064)))</f>
        <v>3.8933190968576</v>
      </c>
      <c r="D5064" s="32" t="n">
        <f aca="false">IF($A5064="","",$A5064^2)</f>
        <v>625582.12890625</v>
      </c>
      <c r="E5064" s="32" t="n">
        <f aca="false">IF($A5064="","",IF($C5064&lt;=0,"",1/$C5064^2))</f>
        <v>0.0659720531209226</v>
      </c>
      <c r="F5064" s="33" t="n">
        <f aca="false">IF(OR(ROW()-設定!$B$30&lt;2,ROW()+設定!$B$30&gt;13701,N($A5064)&lt;=0,N(INDEX($A$2:$A$13701,MIN(13700,MAX(1,ROW()-1+設定!$B$30))))&lt;=0,$A5064&lt;設定!$B$28,$A5064&gt;設定!$B$29),0,IF(AND($C5064&gt;=MAX(INDEX($C$1:$C$13701,MAX(1,ROW()-設定!$B$24)):INDEX($C$1:$C$13701,MAX(1,ROW()-1))),$C5064&gt;MAX(INDEX($C$1:$C$13701,MIN(13701,ROW()+1)):INDEX($C$1:$C$13701,MIN(13701,ROW()+設定!$B$24))),$C5064&gt;=設定!$B$32,$C5064&gt;=MAX(MIN(INDEX($C$1:$C$13701,MAX(1,ROW()-設定!$B$26)):INDEX($C$1:$C$13701,MAX(1,ROW()-1))),MIN(INDEX($C$1:$C$13701,MIN(13701,ROW()+1)):INDEX($C$1:$C$13701,MIN(13701,ROW()+設定!$B$26))))*10^(設定!$B$27/20)),1,0))</f>
        <v>0</v>
      </c>
      <c r="G5064" s="33" t="n">
        <f aca="false">$G5063+IF($F5064=1,1,0)</f>
        <v>2</v>
      </c>
      <c r="H5064" s="0" t="str">
        <f aca="false">IF($F5064=1,$G5064,"")</f>
        <v/>
      </c>
    </row>
    <row r="5065" customFormat="false" ht="15" hidden="false" customHeight="false" outlineLevel="0" collapsed="false">
      <c r="A5065" s="30" t="n">
        <v>791.09375</v>
      </c>
      <c r="B5065" s="31" t="n">
        <v>11.5942</v>
      </c>
      <c r="C5065" s="32" t="n">
        <f aca="false">IF($A5065="","",IF(設定!$B$21="dB",10^($B5065/20),ABS($B5065)))</f>
        <v>3.79935609716373</v>
      </c>
      <c r="D5065" s="32" t="n">
        <f aca="false">IF($A5065="","",$A5065^2)</f>
        <v>625829.321289063</v>
      </c>
      <c r="E5065" s="32" t="n">
        <f aca="false">IF($A5065="","",IF($C5065&lt;=0,"",1/$C5065^2))</f>
        <v>0.0692755527968886</v>
      </c>
      <c r="F5065" s="33" t="n">
        <f aca="false">IF(OR(ROW()-設定!$B$30&lt;2,ROW()+設定!$B$30&gt;13701,N($A5065)&lt;=0,N(INDEX($A$2:$A$13701,MIN(13700,MAX(1,ROW()-1+設定!$B$30))))&lt;=0,$A5065&lt;設定!$B$28,$A5065&gt;設定!$B$29),0,IF(AND($C5065&gt;=MAX(INDEX($C$1:$C$13701,MAX(1,ROW()-設定!$B$24)):INDEX($C$1:$C$13701,MAX(1,ROW()-1))),$C5065&gt;MAX(INDEX($C$1:$C$13701,MIN(13701,ROW()+1)):INDEX($C$1:$C$13701,MIN(13701,ROW()+設定!$B$24))),$C5065&gt;=設定!$B$32,$C5065&gt;=MAX(MIN(INDEX($C$1:$C$13701,MAX(1,ROW()-設定!$B$26)):INDEX($C$1:$C$13701,MAX(1,ROW()-1))),MIN(INDEX($C$1:$C$13701,MIN(13701,ROW()+1)):INDEX($C$1:$C$13701,MIN(13701,ROW()+設定!$B$26))))*10^(設定!$B$27/20)),1,0))</f>
        <v>0</v>
      </c>
      <c r="G5065" s="33" t="n">
        <f aca="false">$G5064+IF($F5065=1,1,0)</f>
        <v>2</v>
      </c>
      <c r="H5065" s="0" t="str">
        <f aca="false">IF($F5065=1,$G5065,"")</f>
        <v/>
      </c>
    </row>
    <row r="5066" customFormat="false" ht="15" hidden="false" customHeight="false" outlineLevel="0" collapsed="false">
      <c r="A5066" s="30" t="n">
        <v>791.25</v>
      </c>
      <c r="B5066" s="31" t="n">
        <v>11.879</v>
      </c>
      <c r="C5066" s="32" t="n">
        <f aca="false">IF($A5066="","",IF(設定!$B$21="dB",10^($B5066/20),ABS($B5066)))</f>
        <v>3.9259973308295</v>
      </c>
      <c r="D5066" s="32" t="n">
        <f aca="false">IF($A5066="","",$A5066^2)</f>
        <v>626076.5625</v>
      </c>
      <c r="E5066" s="32" t="n">
        <f aca="false">IF($A5066="","",IF($C5066&lt;=0,"",1/$C5066^2))</f>
        <v>0.0648783804342276</v>
      </c>
      <c r="F5066" s="33" t="n">
        <f aca="false">IF(OR(ROW()-設定!$B$30&lt;2,ROW()+設定!$B$30&gt;13701,N($A5066)&lt;=0,N(INDEX($A$2:$A$13701,MIN(13700,MAX(1,ROW()-1+設定!$B$30))))&lt;=0,$A5066&lt;設定!$B$28,$A5066&gt;設定!$B$29),0,IF(AND($C5066&gt;=MAX(INDEX($C$1:$C$13701,MAX(1,ROW()-設定!$B$24)):INDEX($C$1:$C$13701,MAX(1,ROW()-1))),$C5066&gt;MAX(INDEX($C$1:$C$13701,MIN(13701,ROW()+1)):INDEX($C$1:$C$13701,MIN(13701,ROW()+設定!$B$24))),$C5066&gt;=設定!$B$32,$C5066&gt;=MAX(MIN(INDEX($C$1:$C$13701,MAX(1,ROW()-設定!$B$26)):INDEX($C$1:$C$13701,MAX(1,ROW()-1))),MIN(INDEX($C$1:$C$13701,MIN(13701,ROW()+1)):INDEX($C$1:$C$13701,MIN(13701,ROW()+設定!$B$26))))*10^(設定!$B$27/20)),1,0))</f>
        <v>0</v>
      </c>
      <c r="G5066" s="33" t="n">
        <f aca="false">$G5065+IF($F5066=1,1,0)</f>
        <v>2</v>
      </c>
      <c r="H5066" s="0" t="str">
        <f aca="false">IF($F5066=1,$G5066,"")</f>
        <v/>
      </c>
    </row>
    <row r="5067" customFormat="false" ht="15" hidden="false" customHeight="false" outlineLevel="0" collapsed="false">
      <c r="A5067" s="30" t="n">
        <v>791.40625</v>
      </c>
      <c r="B5067" s="31" t="n">
        <v>11.8458</v>
      </c>
      <c r="C5067" s="32" t="n">
        <f aca="false">IF($A5067="","",IF(設定!$B$21="dB",10^($B5067/20),ABS($B5067)))</f>
        <v>3.91101966829663</v>
      </c>
      <c r="D5067" s="32" t="n">
        <f aca="false">IF($A5067="","",$A5067^2)</f>
        <v>626323.852539063</v>
      </c>
      <c r="E5067" s="32" t="n">
        <f aca="false">IF($A5067="","",IF($C5067&lt;=0,"",1/$C5067^2))</f>
        <v>0.0653762491410912</v>
      </c>
      <c r="F5067" s="33" t="n">
        <f aca="false">IF(OR(ROW()-設定!$B$30&lt;2,ROW()+設定!$B$30&gt;13701,N($A5067)&lt;=0,N(INDEX($A$2:$A$13701,MIN(13700,MAX(1,ROW()-1+設定!$B$30))))&lt;=0,$A5067&lt;設定!$B$28,$A5067&gt;設定!$B$29),0,IF(AND($C5067&gt;=MAX(INDEX($C$1:$C$13701,MAX(1,ROW()-設定!$B$24)):INDEX($C$1:$C$13701,MAX(1,ROW()-1))),$C5067&gt;MAX(INDEX($C$1:$C$13701,MIN(13701,ROW()+1)):INDEX($C$1:$C$13701,MIN(13701,ROW()+設定!$B$24))),$C5067&gt;=設定!$B$32,$C5067&gt;=MAX(MIN(INDEX($C$1:$C$13701,MAX(1,ROW()-設定!$B$26)):INDEX($C$1:$C$13701,MAX(1,ROW()-1))),MIN(INDEX($C$1:$C$13701,MIN(13701,ROW()+1)):INDEX($C$1:$C$13701,MIN(13701,ROW()+設定!$B$26))))*10^(設定!$B$27/20)),1,0))</f>
        <v>0</v>
      </c>
      <c r="G5067" s="33" t="n">
        <f aca="false">$G5066+IF($F5067=1,1,0)</f>
        <v>2</v>
      </c>
      <c r="H5067" s="0" t="str">
        <f aca="false">IF($F5067=1,$G5067,"")</f>
        <v/>
      </c>
    </row>
    <row r="5068" customFormat="false" ht="15" hidden="false" customHeight="false" outlineLevel="0" collapsed="false">
      <c r="A5068" s="30" t="n">
        <v>791.5625</v>
      </c>
      <c r="B5068" s="31" t="n">
        <v>11.8819</v>
      </c>
      <c r="C5068" s="32" t="n">
        <f aca="false">IF($A5068="","",IF(設定!$B$21="dB",10^($B5068/20),ABS($B5068)))</f>
        <v>3.92730834139876</v>
      </c>
      <c r="D5068" s="32" t="n">
        <f aca="false">IF($A5068="","",$A5068^2)</f>
        <v>626571.19140625</v>
      </c>
      <c r="E5068" s="32" t="n">
        <f aca="false">IF($A5068="","",IF($C5068&lt;=0,"",1/$C5068^2))</f>
        <v>0.06483507237773</v>
      </c>
      <c r="F5068" s="33" t="n">
        <f aca="false">IF(OR(ROW()-設定!$B$30&lt;2,ROW()+設定!$B$30&gt;13701,N($A5068)&lt;=0,N(INDEX($A$2:$A$13701,MIN(13700,MAX(1,ROW()-1+設定!$B$30))))&lt;=0,$A5068&lt;設定!$B$28,$A5068&gt;設定!$B$29),0,IF(AND($C5068&gt;=MAX(INDEX($C$1:$C$13701,MAX(1,ROW()-設定!$B$24)):INDEX($C$1:$C$13701,MAX(1,ROW()-1))),$C5068&gt;MAX(INDEX($C$1:$C$13701,MIN(13701,ROW()+1)):INDEX($C$1:$C$13701,MIN(13701,ROW()+設定!$B$24))),$C5068&gt;=設定!$B$32,$C5068&gt;=MAX(MIN(INDEX($C$1:$C$13701,MAX(1,ROW()-設定!$B$26)):INDEX($C$1:$C$13701,MAX(1,ROW()-1))),MIN(INDEX($C$1:$C$13701,MIN(13701,ROW()+1)):INDEX($C$1:$C$13701,MIN(13701,ROW()+設定!$B$26))))*10^(設定!$B$27/20)),1,0))</f>
        <v>0</v>
      </c>
      <c r="G5068" s="33" t="n">
        <f aca="false">$G5067+IF($F5068=1,1,0)</f>
        <v>2</v>
      </c>
      <c r="H5068" s="0" t="str">
        <f aca="false">IF($F5068=1,$G5068,"")</f>
        <v/>
      </c>
    </row>
    <row r="5069" customFormat="false" ht="15" hidden="false" customHeight="false" outlineLevel="0" collapsed="false">
      <c r="A5069" s="30" t="n">
        <v>791.71875</v>
      </c>
      <c r="B5069" s="31" t="n">
        <v>11.7318</v>
      </c>
      <c r="C5069" s="32" t="n">
        <f aca="false">IF($A5069="","",IF(設定!$B$21="dB",10^($B5069/20),ABS($B5069)))</f>
        <v>3.86002395609372</v>
      </c>
      <c r="D5069" s="32" t="n">
        <f aca="false">IF($A5069="","",$A5069^2)</f>
        <v>626818.579101563</v>
      </c>
      <c r="E5069" s="32" t="n">
        <f aca="false">IF($A5069="","",IF($C5069&lt;=0,"",1/$C5069^2))</f>
        <v>0.0671150626615318</v>
      </c>
      <c r="F5069" s="33" t="n">
        <f aca="false">IF(OR(ROW()-設定!$B$30&lt;2,ROW()+設定!$B$30&gt;13701,N($A5069)&lt;=0,N(INDEX($A$2:$A$13701,MIN(13700,MAX(1,ROW()-1+設定!$B$30))))&lt;=0,$A5069&lt;設定!$B$28,$A5069&gt;設定!$B$29),0,IF(AND($C5069&gt;=MAX(INDEX($C$1:$C$13701,MAX(1,ROW()-設定!$B$24)):INDEX($C$1:$C$13701,MAX(1,ROW()-1))),$C5069&gt;MAX(INDEX($C$1:$C$13701,MIN(13701,ROW()+1)):INDEX($C$1:$C$13701,MIN(13701,ROW()+設定!$B$24))),$C5069&gt;=設定!$B$32,$C5069&gt;=MAX(MIN(INDEX($C$1:$C$13701,MAX(1,ROW()-設定!$B$26)):INDEX($C$1:$C$13701,MAX(1,ROW()-1))),MIN(INDEX($C$1:$C$13701,MIN(13701,ROW()+1)):INDEX($C$1:$C$13701,MIN(13701,ROW()+設定!$B$26))))*10^(設定!$B$27/20)),1,0))</f>
        <v>0</v>
      </c>
      <c r="G5069" s="33" t="n">
        <f aca="false">$G5068+IF($F5069=1,1,0)</f>
        <v>2</v>
      </c>
      <c r="H5069" s="0" t="str">
        <f aca="false">IF($F5069=1,$G5069,"")</f>
        <v/>
      </c>
    </row>
    <row r="5070" customFormat="false" ht="15" hidden="false" customHeight="false" outlineLevel="0" collapsed="false">
      <c r="A5070" s="30" t="n">
        <v>791.875</v>
      </c>
      <c r="B5070" s="31" t="n">
        <v>11.7664</v>
      </c>
      <c r="C5070" s="32" t="n">
        <f aca="false">IF($A5070="","",IF(設定!$B$21="dB",10^($B5070/20),ABS($B5070)))</f>
        <v>3.87543092049021</v>
      </c>
      <c r="D5070" s="32" t="n">
        <f aca="false">IF($A5070="","",$A5070^2)</f>
        <v>627066.015625</v>
      </c>
      <c r="E5070" s="32" t="n">
        <f aca="false">IF($A5070="","",IF($C5070&lt;=0,"",1/$C5070^2))</f>
        <v>0.0665824850126954</v>
      </c>
      <c r="F5070" s="33" t="n">
        <f aca="false">IF(OR(ROW()-設定!$B$30&lt;2,ROW()+設定!$B$30&gt;13701,N($A5070)&lt;=0,N(INDEX($A$2:$A$13701,MIN(13700,MAX(1,ROW()-1+設定!$B$30))))&lt;=0,$A5070&lt;設定!$B$28,$A5070&gt;設定!$B$29),0,IF(AND($C5070&gt;=MAX(INDEX($C$1:$C$13701,MAX(1,ROW()-設定!$B$24)):INDEX($C$1:$C$13701,MAX(1,ROW()-1))),$C5070&gt;MAX(INDEX($C$1:$C$13701,MIN(13701,ROW()+1)):INDEX($C$1:$C$13701,MIN(13701,ROW()+設定!$B$24))),$C5070&gt;=設定!$B$32,$C5070&gt;=MAX(MIN(INDEX($C$1:$C$13701,MAX(1,ROW()-設定!$B$26)):INDEX($C$1:$C$13701,MAX(1,ROW()-1))),MIN(INDEX($C$1:$C$13701,MIN(13701,ROW()+1)):INDEX($C$1:$C$13701,MIN(13701,ROW()+設定!$B$26))))*10^(設定!$B$27/20)),1,0))</f>
        <v>0</v>
      </c>
      <c r="G5070" s="33" t="n">
        <f aca="false">$G5069+IF($F5070=1,1,0)</f>
        <v>2</v>
      </c>
      <c r="H5070" s="0" t="str">
        <f aca="false">IF($F5070=1,$G5070,"")</f>
        <v/>
      </c>
    </row>
    <row r="5071" customFormat="false" ht="15" hidden="false" customHeight="false" outlineLevel="0" collapsed="false">
      <c r="A5071" s="30" t="n">
        <v>792.03125</v>
      </c>
      <c r="B5071" s="31" t="n">
        <v>11.7958</v>
      </c>
      <c r="C5071" s="32" t="n">
        <f aca="false">IF($A5071="","",IF(設定!$B$21="dB",10^($B5071/20),ABS($B5071)))</f>
        <v>3.88857070463208</v>
      </c>
      <c r="D5071" s="32" t="n">
        <f aca="false">IF($A5071="","",$A5071^2)</f>
        <v>627313.500976563</v>
      </c>
      <c r="E5071" s="32" t="n">
        <f aca="false">IF($A5071="","",IF($C5071&lt;=0,"",1/$C5071^2))</f>
        <v>0.0661332704277041</v>
      </c>
      <c r="F5071" s="33" t="n">
        <f aca="false">IF(OR(ROW()-設定!$B$30&lt;2,ROW()+設定!$B$30&gt;13701,N($A5071)&lt;=0,N(INDEX($A$2:$A$13701,MIN(13700,MAX(1,ROW()-1+設定!$B$30))))&lt;=0,$A5071&lt;設定!$B$28,$A5071&gt;設定!$B$29),0,IF(AND($C5071&gt;=MAX(INDEX($C$1:$C$13701,MAX(1,ROW()-設定!$B$24)):INDEX($C$1:$C$13701,MAX(1,ROW()-1))),$C5071&gt;MAX(INDEX($C$1:$C$13701,MIN(13701,ROW()+1)):INDEX($C$1:$C$13701,MIN(13701,ROW()+設定!$B$24))),$C5071&gt;=設定!$B$32,$C5071&gt;=MAX(MIN(INDEX($C$1:$C$13701,MAX(1,ROW()-設定!$B$26)):INDEX($C$1:$C$13701,MAX(1,ROW()-1))),MIN(INDEX($C$1:$C$13701,MIN(13701,ROW()+1)):INDEX($C$1:$C$13701,MIN(13701,ROW()+設定!$B$26))))*10^(設定!$B$27/20)),1,0))</f>
        <v>0</v>
      </c>
      <c r="G5071" s="33" t="n">
        <f aca="false">$G5070+IF($F5071=1,1,0)</f>
        <v>2</v>
      </c>
      <c r="H5071" s="0" t="str">
        <f aca="false">IF($F5071=1,$G5071,"")</f>
        <v/>
      </c>
    </row>
    <row r="5072" customFormat="false" ht="15" hidden="false" customHeight="false" outlineLevel="0" collapsed="false">
      <c r="A5072" s="30" t="n">
        <v>792.1875</v>
      </c>
      <c r="B5072" s="31" t="n">
        <v>11.8973</v>
      </c>
      <c r="C5072" s="32" t="n">
        <f aca="false">IF($A5072="","",IF(設定!$B$21="dB",10^($B5072/20),ABS($B5072)))</f>
        <v>3.934277598251</v>
      </c>
      <c r="D5072" s="32" t="n">
        <f aca="false">IF($A5072="","",$A5072^2)</f>
        <v>627561.03515625</v>
      </c>
      <c r="E5072" s="32" t="n">
        <f aca="false">IF($A5072="","",IF($C5072&lt;=0,"",1/$C5072^2))</f>
        <v>0.0646055755762711</v>
      </c>
      <c r="F5072" s="33" t="n">
        <f aca="false">IF(OR(ROW()-設定!$B$30&lt;2,ROW()+設定!$B$30&gt;13701,N($A5072)&lt;=0,N(INDEX($A$2:$A$13701,MIN(13700,MAX(1,ROW()-1+設定!$B$30))))&lt;=0,$A5072&lt;設定!$B$28,$A5072&gt;設定!$B$29),0,IF(AND($C5072&gt;=MAX(INDEX($C$1:$C$13701,MAX(1,ROW()-設定!$B$24)):INDEX($C$1:$C$13701,MAX(1,ROW()-1))),$C5072&gt;MAX(INDEX($C$1:$C$13701,MIN(13701,ROW()+1)):INDEX($C$1:$C$13701,MIN(13701,ROW()+設定!$B$24))),$C5072&gt;=設定!$B$32,$C5072&gt;=MAX(MIN(INDEX($C$1:$C$13701,MAX(1,ROW()-設定!$B$26)):INDEX($C$1:$C$13701,MAX(1,ROW()-1))),MIN(INDEX($C$1:$C$13701,MIN(13701,ROW()+1)):INDEX($C$1:$C$13701,MIN(13701,ROW()+設定!$B$26))))*10^(設定!$B$27/20)),1,0))</f>
        <v>0</v>
      </c>
      <c r="G5072" s="33" t="n">
        <f aca="false">$G5071+IF($F5072=1,1,0)</f>
        <v>2</v>
      </c>
      <c r="H5072" s="0" t="str">
        <f aca="false">IF($F5072=1,$G5072,"")</f>
        <v/>
      </c>
    </row>
    <row r="5073" customFormat="false" ht="15" hidden="false" customHeight="false" outlineLevel="0" collapsed="false">
      <c r="A5073" s="30" t="n">
        <v>792.34375</v>
      </c>
      <c r="B5073" s="31" t="n">
        <v>11.8901</v>
      </c>
      <c r="C5073" s="32" t="n">
        <f aca="false">IF($A5073="","",IF(設定!$B$21="dB",10^($B5073/20),ABS($B5073)))</f>
        <v>3.93101770632801</v>
      </c>
      <c r="D5073" s="32" t="n">
        <f aca="false">IF($A5073="","",$A5073^2)</f>
        <v>627808.618164063</v>
      </c>
      <c r="E5073" s="32" t="n">
        <f aca="false">IF($A5073="","",IF($C5073&lt;=0,"",1/$C5073^2))</f>
        <v>0.0647127714910735</v>
      </c>
      <c r="F5073" s="33" t="n">
        <f aca="false">IF(OR(ROW()-設定!$B$30&lt;2,ROW()+設定!$B$30&gt;13701,N($A5073)&lt;=0,N(INDEX($A$2:$A$13701,MIN(13700,MAX(1,ROW()-1+設定!$B$30))))&lt;=0,$A5073&lt;設定!$B$28,$A5073&gt;設定!$B$29),0,IF(AND($C5073&gt;=MAX(INDEX($C$1:$C$13701,MAX(1,ROW()-設定!$B$24)):INDEX($C$1:$C$13701,MAX(1,ROW()-1))),$C5073&gt;MAX(INDEX($C$1:$C$13701,MIN(13701,ROW()+1)):INDEX($C$1:$C$13701,MIN(13701,ROW()+設定!$B$24))),$C5073&gt;=設定!$B$32,$C5073&gt;=MAX(MIN(INDEX($C$1:$C$13701,MAX(1,ROW()-設定!$B$26)):INDEX($C$1:$C$13701,MAX(1,ROW()-1))),MIN(INDEX($C$1:$C$13701,MIN(13701,ROW()+1)):INDEX($C$1:$C$13701,MIN(13701,ROW()+設定!$B$26))))*10^(設定!$B$27/20)),1,0))</f>
        <v>0</v>
      </c>
      <c r="G5073" s="33" t="n">
        <f aca="false">$G5072+IF($F5073=1,1,0)</f>
        <v>2</v>
      </c>
      <c r="H5073" s="0" t="str">
        <f aca="false">IF($F5073=1,$G5073,"")</f>
        <v/>
      </c>
    </row>
    <row r="5074" customFormat="false" ht="15" hidden="false" customHeight="false" outlineLevel="0" collapsed="false">
      <c r="A5074" s="30" t="n">
        <v>792.5</v>
      </c>
      <c r="B5074" s="31" t="n">
        <v>11.9077</v>
      </c>
      <c r="C5074" s="32" t="n">
        <f aca="false">IF($A5074="","",IF(設定!$B$21="dB",10^($B5074/20),ABS($B5074)))</f>
        <v>3.9389911041862</v>
      </c>
      <c r="D5074" s="32" t="n">
        <f aca="false">IF($A5074="","",$A5074^2)</f>
        <v>628056.25</v>
      </c>
      <c r="E5074" s="32" t="n">
        <f aca="false">IF($A5074="","",IF($C5074&lt;=0,"",1/$C5074^2))</f>
        <v>0.0644510504412407</v>
      </c>
      <c r="F5074" s="33" t="n">
        <f aca="false">IF(OR(ROW()-設定!$B$30&lt;2,ROW()+設定!$B$30&gt;13701,N($A5074)&lt;=0,N(INDEX($A$2:$A$13701,MIN(13700,MAX(1,ROW()-1+設定!$B$30))))&lt;=0,$A5074&lt;設定!$B$28,$A5074&gt;設定!$B$29),0,IF(AND($C5074&gt;=MAX(INDEX($C$1:$C$13701,MAX(1,ROW()-設定!$B$24)):INDEX($C$1:$C$13701,MAX(1,ROW()-1))),$C5074&gt;MAX(INDEX($C$1:$C$13701,MIN(13701,ROW()+1)):INDEX($C$1:$C$13701,MIN(13701,ROW()+設定!$B$24))),$C5074&gt;=設定!$B$32,$C5074&gt;=MAX(MIN(INDEX($C$1:$C$13701,MAX(1,ROW()-設定!$B$26)):INDEX($C$1:$C$13701,MAX(1,ROW()-1))),MIN(INDEX($C$1:$C$13701,MIN(13701,ROW()+1)):INDEX($C$1:$C$13701,MIN(13701,ROW()+設定!$B$26))))*10^(設定!$B$27/20)),1,0))</f>
        <v>0</v>
      </c>
      <c r="G5074" s="33" t="n">
        <f aca="false">$G5073+IF($F5074=1,1,0)</f>
        <v>2</v>
      </c>
      <c r="H5074" s="0" t="str">
        <f aca="false">IF($F5074=1,$G5074,"")</f>
        <v/>
      </c>
    </row>
    <row r="5075" customFormat="false" ht="15" hidden="false" customHeight="false" outlineLevel="0" collapsed="false">
      <c r="A5075" s="30" t="n">
        <v>792.65625</v>
      </c>
      <c r="B5075" s="31" t="n">
        <v>12.0919</v>
      </c>
      <c r="C5075" s="32" t="n">
        <f aca="false">IF($A5075="","",IF(設定!$B$21="dB",10^($B5075/20),ABS($B5075)))</f>
        <v>4.0234165683406</v>
      </c>
      <c r="D5075" s="32" t="n">
        <f aca="false">IF($A5075="","",$A5075^2)</f>
        <v>628303.930664063</v>
      </c>
      <c r="E5075" s="32" t="n">
        <f aca="false">IF($A5075="","",IF($C5075&lt;=0,"",1/$C5075^2))</f>
        <v>0.061774608255697</v>
      </c>
      <c r="F5075" s="33" t="n">
        <f aca="false">IF(OR(ROW()-設定!$B$30&lt;2,ROW()+設定!$B$30&gt;13701,N($A5075)&lt;=0,N(INDEX($A$2:$A$13701,MIN(13700,MAX(1,ROW()-1+設定!$B$30))))&lt;=0,$A5075&lt;設定!$B$28,$A5075&gt;設定!$B$29),0,IF(AND($C5075&gt;=MAX(INDEX($C$1:$C$13701,MAX(1,ROW()-設定!$B$24)):INDEX($C$1:$C$13701,MAX(1,ROW()-1))),$C5075&gt;MAX(INDEX($C$1:$C$13701,MIN(13701,ROW()+1)):INDEX($C$1:$C$13701,MIN(13701,ROW()+設定!$B$24))),$C5075&gt;=設定!$B$32,$C5075&gt;=MAX(MIN(INDEX($C$1:$C$13701,MAX(1,ROW()-設定!$B$26)):INDEX($C$1:$C$13701,MAX(1,ROW()-1))),MIN(INDEX($C$1:$C$13701,MIN(13701,ROW()+1)):INDEX($C$1:$C$13701,MIN(13701,ROW()+設定!$B$26))))*10^(設定!$B$27/20)),1,0))</f>
        <v>0</v>
      </c>
      <c r="G5075" s="33" t="n">
        <f aca="false">$G5074+IF($F5075=1,1,0)</f>
        <v>2</v>
      </c>
      <c r="H5075" s="0" t="str">
        <f aca="false">IF($F5075=1,$G5075,"")</f>
        <v/>
      </c>
    </row>
    <row r="5076" customFormat="false" ht="15" hidden="false" customHeight="false" outlineLevel="0" collapsed="false">
      <c r="A5076" s="30" t="n">
        <v>792.8125</v>
      </c>
      <c r="B5076" s="31" t="n">
        <v>12.0539</v>
      </c>
      <c r="C5076" s="32" t="n">
        <f aca="false">IF($A5076="","",IF(設定!$B$21="dB",10^($B5076/20),ABS($B5076)))</f>
        <v>4.00585292392589</v>
      </c>
      <c r="D5076" s="32" t="n">
        <f aca="false">IF($A5076="","",$A5076^2)</f>
        <v>628551.66015625</v>
      </c>
      <c r="E5076" s="32" t="n">
        <f aca="false">IF($A5076="","",IF($C5076&lt;=0,"",1/$C5076^2))</f>
        <v>0.0623174967914549</v>
      </c>
      <c r="F5076" s="33" t="n">
        <f aca="false">IF(OR(ROW()-設定!$B$30&lt;2,ROW()+設定!$B$30&gt;13701,N($A5076)&lt;=0,N(INDEX($A$2:$A$13701,MIN(13700,MAX(1,ROW()-1+設定!$B$30))))&lt;=0,$A5076&lt;設定!$B$28,$A5076&gt;設定!$B$29),0,IF(AND($C5076&gt;=MAX(INDEX($C$1:$C$13701,MAX(1,ROW()-設定!$B$24)):INDEX($C$1:$C$13701,MAX(1,ROW()-1))),$C5076&gt;MAX(INDEX($C$1:$C$13701,MIN(13701,ROW()+1)):INDEX($C$1:$C$13701,MIN(13701,ROW()+設定!$B$24))),$C5076&gt;=設定!$B$32,$C5076&gt;=MAX(MIN(INDEX($C$1:$C$13701,MAX(1,ROW()-設定!$B$26)):INDEX($C$1:$C$13701,MAX(1,ROW()-1))),MIN(INDEX($C$1:$C$13701,MIN(13701,ROW()+1)):INDEX($C$1:$C$13701,MIN(13701,ROW()+設定!$B$26))))*10^(設定!$B$27/20)),1,0))</f>
        <v>0</v>
      </c>
      <c r="G5076" s="33" t="n">
        <f aca="false">$G5075+IF($F5076=1,1,0)</f>
        <v>2</v>
      </c>
      <c r="H5076" s="0" t="str">
        <f aca="false">IF($F5076=1,$G5076,"")</f>
        <v/>
      </c>
    </row>
    <row r="5077" customFormat="false" ht="15" hidden="false" customHeight="false" outlineLevel="0" collapsed="false">
      <c r="A5077" s="30" t="n">
        <v>792.96875</v>
      </c>
      <c r="B5077" s="31" t="n">
        <v>11.8555</v>
      </c>
      <c r="C5077" s="32" t="n">
        <f aca="false">IF($A5077="","",IF(設定!$B$21="dB",10^($B5077/20),ABS($B5077)))</f>
        <v>3.91538975395679</v>
      </c>
      <c r="D5077" s="32" t="n">
        <f aca="false">IF($A5077="","",$A5077^2)</f>
        <v>628799.438476563</v>
      </c>
      <c r="E5077" s="32" t="n">
        <f aca="false">IF($A5077="","",IF($C5077&lt;=0,"",1/$C5077^2))</f>
        <v>0.0652303937408863</v>
      </c>
      <c r="F5077" s="33" t="n">
        <f aca="false">IF(OR(ROW()-設定!$B$30&lt;2,ROW()+設定!$B$30&gt;13701,N($A5077)&lt;=0,N(INDEX($A$2:$A$13701,MIN(13700,MAX(1,ROW()-1+設定!$B$30))))&lt;=0,$A5077&lt;設定!$B$28,$A5077&gt;設定!$B$29),0,IF(AND($C5077&gt;=MAX(INDEX($C$1:$C$13701,MAX(1,ROW()-設定!$B$24)):INDEX($C$1:$C$13701,MAX(1,ROW()-1))),$C5077&gt;MAX(INDEX($C$1:$C$13701,MIN(13701,ROW()+1)):INDEX($C$1:$C$13701,MIN(13701,ROW()+設定!$B$24))),$C5077&gt;=設定!$B$32,$C5077&gt;=MAX(MIN(INDEX($C$1:$C$13701,MAX(1,ROW()-設定!$B$26)):INDEX($C$1:$C$13701,MAX(1,ROW()-1))),MIN(INDEX($C$1:$C$13701,MIN(13701,ROW()+1)):INDEX($C$1:$C$13701,MIN(13701,ROW()+設定!$B$26))))*10^(設定!$B$27/20)),1,0))</f>
        <v>0</v>
      </c>
      <c r="G5077" s="33" t="n">
        <f aca="false">$G5076+IF($F5077=1,1,0)</f>
        <v>2</v>
      </c>
      <c r="H5077" s="0" t="str">
        <f aca="false">IF($F5077=1,$G5077,"")</f>
        <v/>
      </c>
    </row>
    <row r="5078" customFormat="false" ht="15" hidden="false" customHeight="false" outlineLevel="0" collapsed="false">
      <c r="A5078" s="30" t="n">
        <v>793.125</v>
      </c>
      <c r="B5078" s="31" t="n">
        <v>11.8745</v>
      </c>
      <c r="C5078" s="32" t="n">
        <f aca="false">IF($A5078="","",IF(設定!$B$21="dB",10^($B5078/20),ABS($B5078)))</f>
        <v>3.92396387046518</v>
      </c>
      <c r="D5078" s="32" t="n">
        <f aca="false">IF($A5078="","",$A5078^2)</f>
        <v>629047.265625</v>
      </c>
      <c r="E5078" s="32" t="n">
        <f aca="false">IF($A5078="","",IF($C5078&lt;=0,"",1/$C5078^2))</f>
        <v>0.0649456398703297</v>
      </c>
      <c r="F5078" s="33" t="n">
        <f aca="false">IF(OR(ROW()-設定!$B$30&lt;2,ROW()+設定!$B$30&gt;13701,N($A5078)&lt;=0,N(INDEX($A$2:$A$13701,MIN(13700,MAX(1,ROW()-1+設定!$B$30))))&lt;=0,$A5078&lt;設定!$B$28,$A5078&gt;設定!$B$29),0,IF(AND($C5078&gt;=MAX(INDEX($C$1:$C$13701,MAX(1,ROW()-設定!$B$24)):INDEX($C$1:$C$13701,MAX(1,ROW()-1))),$C5078&gt;MAX(INDEX($C$1:$C$13701,MIN(13701,ROW()+1)):INDEX($C$1:$C$13701,MIN(13701,ROW()+設定!$B$24))),$C5078&gt;=設定!$B$32,$C5078&gt;=MAX(MIN(INDEX($C$1:$C$13701,MAX(1,ROW()-設定!$B$26)):INDEX($C$1:$C$13701,MAX(1,ROW()-1))),MIN(INDEX($C$1:$C$13701,MIN(13701,ROW()+1)):INDEX($C$1:$C$13701,MIN(13701,ROW()+設定!$B$26))))*10^(設定!$B$27/20)),1,0))</f>
        <v>0</v>
      </c>
      <c r="G5078" s="33" t="n">
        <f aca="false">$G5077+IF($F5078=1,1,0)</f>
        <v>2</v>
      </c>
      <c r="H5078" s="0" t="str">
        <f aca="false">IF($F5078=1,$G5078,"")</f>
        <v/>
      </c>
    </row>
    <row r="5079" customFormat="false" ht="15" hidden="false" customHeight="false" outlineLevel="0" collapsed="false">
      <c r="A5079" s="30" t="n">
        <v>793.28125</v>
      </c>
      <c r="B5079" s="31" t="n">
        <v>12.1313</v>
      </c>
      <c r="C5079" s="32" t="n">
        <f aca="false">IF($A5079="","",IF(設定!$B$21="dB",10^($B5079/20),ABS($B5079)))</f>
        <v>4.04170861443936</v>
      </c>
      <c r="D5079" s="32" t="n">
        <f aca="false">IF($A5079="","",$A5079^2)</f>
        <v>629295.141601563</v>
      </c>
      <c r="E5079" s="32" t="n">
        <f aca="false">IF($A5079="","",IF($C5079&lt;=0,"",1/$C5079^2))</f>
        <v>0.0612167120601092</v>
      </c>
      <c r="F5079" s="33" t="n">
        <f aca="false">IF(OR(ROW()-設定!$B$30&lt;2,ROW()+設定!$B$30&gt;13701,N($A5079)&lt;=0,N(INDEX($A$2:$A$13701,MIN(13700,MAX(1,ROW()-1+設定!$B$30))))&lt;=0,$A5079&lt;設定!$B$28,$A5079&gt;設定!$B$29),0,IF(AND($C5079&gt;=MAX(INDEX($C$1:$C$13701,MAX(1,ROW()-設定!$B$24)):INDEX($C$1:$C$13701,MAX(1,ROW()-1))),$C5079&gt;MAX(INDEX($C$1:$C$13701,MIN(13701,ROW()+1)):INDEX($C$1:$C$13701,MIN(13701,ROW()+設定!$B$24))),$C5079&gt;=設定!$B$32,$C5079&gt;=MAX(MIN(INDEX($C$1:$C$13701,MAX(1,ROW()-設定!$B$26)):INDEX($C$1:$C$13701,MAX(1,ROW()-1))),MIN(INDEX($C$1:$C$13701,MIN(13701,ROW()+1)):INDEX($C$1:$C$13701,MIN(13701,ROW()+設定!$B$26))))*10^(設定!$B$27/20)),1,0))</f>
        <v>0</v>
      </c>
      <c r="G5079" s="33" t="n">
        <f aca="false">$G5078+IF($F5079=1,1,0)</f>
        <v>2</v>
      </c>
      <c r="H5079" s="0" t="str">
        <f aca="false">IF($F5079=1,$G5079,"")</f>
        <v/>
      </c>
    </row>
    <row r="5080" customFormat="false" ht="15" hidden="false" customHeight="false" outlineLevel="0" collapsed="false">
      <c r="A5080" s="30" t="n">
        <v>793.4375</v>
      </c>
      <c r="B5080" s="31" t="n">
        <v>11.9333</v>
      </c>
      <c r="C5080" s="32" t="n">
        <f aca="false">IF($A5080="","",IF(設定!$B$21="dB",10^($B5080/20),ABS($B5080)))</f>
        <v>3.95061765289862</v>
      </c>
      <c r="D5080" s="32" t="n">
        <f aca="false">IF($A5080="","",$A5080^2)</f>
        <v>629543.06640625</v>
      </c>
      <c r="E5080" s="32" t="n">
        <f aca="false">IF($A5080="","",IF($C5080&lt;=0,"",1/$C5080^2))</f>
        <v>0.0640722536575886</v>
      </c>
      <c r="F5080" s="33" t="n">
        <f aca="false">IF(OR(ROW()-設定!$B$30&lt;2,ROW()+設定!$B$30&gt;13701,N($A5080)&lt;=0,N(INDEX($A$2:$A$13701,MIN(13700,MAX(1,ROW()-1+設定!$B$30))))&lt;=0,$A5080&lt;設定!$B$28,$A5080&gt;設定!$B$29),0,IF(AND($C5080&gt;=MAX(INDEX($C$1:$C$13701,MAX(1,ROW()-設定!$B$24)):INDEX($C$1:$C$13701,MAX(1,ROW()-1))),$C5080&gt;MAX(INDEX($C$1:$C$13701,MIN(13701,ROW()+1)):INDEX($C$1:$C$13701,MIN(13701,ROW()+設定!$B$24))),$C5080&gt;=設定!$B$32,$C5080&gt;=MAX(MIN(INDEX($C$1:$C$13701,MAX(1,ROW()-設定!$B$26)):INDEX($C$1:$C$13701,MAX(1,ROW()-1))),MIN(INDEX($C$1:$C$13701,MIN(13701,ROW()+1)):INDEX($C$1:$C$13701,MIN(13701,ROW()+設定!$B$26))))*10^(設定!$B$27/20)),1,0))</f>
        <v>0</v>
      </c>
      <c r="G5080" s="33" t="n">
        <f aca="false">$G5079+IF($F5080=1,1,0)</f>
        <v>2</v>
      </c>
      <c r="H5080" s="0" t="str">
        <f aca="false">IF($F5080=1,$G5080,"")</f>
        <v/>
      </c>
    </row>
    <row r="5081" customFormat="false" ht="15" hidden="false" customHeight="false" outlineLevel="0" collapsed="false">
      <c r="A5081" s="30" t="n">
        <v>793.59375</v>
      </c>
      <c r="B5081" s="31" t="n">
        <v>12.1213</v>
      </c>
      <c r="C5081" s="32" t="n">
        <f aca="false">IF($A5081="","",IF(設定!$B$21="dB",10^($B5081/20),ABS($B5081)))</f>
        <v>4.03705810299969</v>
      </c>
      <c r="D5081" s="32" t="n">
        <f aca="false">IF($A5081="","",$A5081^2)</f>
        <v>629791.040039063</v>
      </c>
      <c r="E5081" s="32" t="n">
        <f aca="false">IF($A5081="","",IF($C5081&lt;=0,"",1/$C5081^2))</f>
        <v>0.061357831155754</v>
      </c>
      <c r="F5081" s="33" t="n">
        <f aca="false">IF(OR(ROW()-設定!$B$30&lt;2,ROW()+設定!$B$30&gt;13701,N($A5081)&lt;=0,N(INDEX($A$2:$A$13701,MIN(13700,MAX(1,ROW()-1+設定!$B$30))))&lt;=0,$A5081&lt;設定!$B$28,$A5081&gt;設定!$B$29),0,IF(AND($C5081&gt;=MAX(INDEX($C$1:$C$13701,MAX(1,ROW()-設定!$B$24)):INDEX($C$1:$C$13701,MAX(1,ROW()-1))),$C5081&gt;MAX(INDEX($C$1:$C$13701,MIN(13701,ROW()+1)):INDEX($C$1:$C$13701,MIN(13701,ROW()+設定!$B$24))),$C5081&gt;=設定!$B$32,$C5081&gt;=MAX(MIN(INDEX($C$1:$C$13701,MAX(1,ROW()-設定!$B$26)):INDEX($C$1:$C$13701,MAX(1,ROW()-1))),MIN(INDEX($C$1:$C$13701,MIN(13701,ROW()+1)):INDEX($C$1:$C$13701,MIN(13701,ROW()+設定!$B$26))))*10^(設定!$B$27/20)),1,0))</f>
        <v>0</v>
      </c>
      <c r="G5081" s="33" t="n">
        <f aca="false">$G5080+IF($F5081=1,1,0)</f>
        <v>2</v>
      </c>
      <c r="H5081" s="0" t="str">
        <f aca="false">IF($F5081=1,$G5081,"")</f>
        <v/>
      </c>
    </row>
    <row r="5082" customFormat="false" ht="15" hidden="false" customHeight="false" outlineLevel="0" collapsed="false">
      <c r="A5082" s="30" t="n">
        <v>793.75</v>
      </c>
      <c r="B5082" s="31" t="n">
        <v>12.156</v>
      </c>
      <c r="C5082" s="32" t="n">
        <f aca="false">IF($A5082="","",IF(設定!$B$21="dB",10^($B5082/20),ABS($B5082)))</f>
        <v>4.05321834859322</v>
      </c>
      <c r="D5082" s="32" t="n">
        <f aca="false">IF($A5082="","",$A5082^2)</f>
        <v>630039.0625</v>
      </c>
      <c r="E5082" s="32" t="n">
        <f aca="false">IF($A5082="","",IF($C5082&lt;=0,"",1/$C5082^2))</f>
        <v>0.0608695372334901</v>
      </c>
      <c r="F5082" s="33" t="n">
        <f aca="false">IF(OR(ROW()-設定!$B$30&lt;2,ROW()+設定!$B$30&gt;13701,N($A5082)&lt;=0,N(INDEX($A$2:$A$13701,MIN(13700,MAX(1,ROW()-1+設定!$B$30))))&lt;=0,$A5082&lt;設定!$B$28,$A5082&gt;設定!$B$29),0,IF(AND($C5082&gt;=MAX(INDEX($C$1:$C$13701,MAX(1,ROW()-設定!$B$24)):INDEX($C$1:$C$13701,MAX(1,ROW()-1))),$C5082&gt;MAX(INDEX($C$1:$C$13701,MIN(13701,ROW()+1)):INDEX($C$1:$C$13701,MIN(13701,ROW()+設定!$B$24))),$C5082&gt;=設定!$B$32,$C5082&gt;=MAX(MIN(INDEX($C$1:$C$13701,MAX(1,ROW()-設定!$B$26)):INDEX($C$1:$C$13701,MAX(1,ROW()-1))),MIN(INDEX($C$1:$C$13701,MIN(13701,ROW()+1)):INDEX($C$1:$C$13701,MIN(13701,ROW()+設定!$B$26))))*10^(設定!$B$27/20)),1,0))</f>
        <v>0</v>
      </c>
      <c r="G5082" s="33" t="n">
        <f aca="false">$G5081+IF($F5082=1,1,0)</f>
        <v>2</v>
      </c>
      <c r="H5082" s="0" t="str">
        <f aca="false">IF($F5082=1,$G5082,"")</f>
        <v/>
      </c>
    </row>
    <row r="5083" customFormat="false" ht="15" hidden="false" customHeight="false" outlineLevel="0" collapsed="false">
      <c r="A5083" s="30" t="n">
        <v>793.90625</v>
      </c>
      <c r="B5083" s="31" t="n">
        <v>11.9463</v>
      </c>
      <c r="C5083" s="32" t="n">
        <f aca="false">IF($A5083="","",IF(設定!$B$21="dB",10^($B5083/20),ABS($B5083)))</f>
        <v>3.95653489155653</v>
      </c>
      <c r="D5083" s="32" t="n">
        <f aca="false">IF($A5083="","",$A5083^2)</f>
        <v>630287.133789063</v>
      </c>
      <c r="E5083" s="32" t="n">
        <f aca="false">IF($A5083="","",IF($C5083&lt;=0,"",1/$C5083^2))</f>
        <v>0.063880749060751</v>
      </c>
      <c r="F5083" s="33" t="n">
        <f aca="false">IF(OR(ROW()-設定!$B$30&lt;2,ROW()+設定!$B$30&gt;13701,N($A5083)&lt;=0,N(INDEX($A$2:$A$13701,MIN(13700,MAX(1,ROW()-1+設定!$B$30))))&lt;=0,$A5083&lt;設定!$B$28,$A5083&gt;設定!$B$29),0,IF(AND($C5083&gt;=MAX(INDEX($C$1:$C$13701,MAX(1,ROW()-設定!$B$24)):INDEX($C$1:$C$13701,MAX(1,ROW()-1))),$C5083&gt;MAX(INDEX($C$1:$C$13701,MIN(13701,ROW()+1)):INDEX($C$1:$C$13701,MIN(13701,ROW()+設定!$B$24))),$C5083&gt;=設定!$B$32,$C5083&gt;=MAX(MIN(INDEX($C$1:$C$13701,MAX(1,ROW()-設定!$B$26)):INDEX($C$1:$C$13701,MAX(1,ROW()-1))),MIN(INDEX($C$1:$C$13701,MIN(13701,ROW()+1)):INDEX($C$1:$C$13701,MIN(13701,ROW()+設定!$B$26))))*10^(設定!$B$27/20)),1,0))</f>
        <v>0</v>
      </c>
      <c r="G5083" s="33" t="n">
        <f aca="false">$G5082+IF($F5083=1,1,0)</f>
        <v>2</v>
      </c>
      <c r="H5083" s="0" t="str">
        <f aca="false">IF($F5083=1,$G5083,"")</f>
        <v/>
      </c>
    </row>
    <row r="5084" customFormat="false" ht="15" hidden="false" customHeight="false" outlineLevel="0" collapsed="false">
      <c r="A5084" s="30" t="n">
        <v>794.0625</v>
      </c>
      <c r="B5084" s="31" t="n">
        <v>11.9864</v>
      </c>
      <c r="C5084" s="32" t="n">
        <f aca="false">IF($A5084="","",IF(設定!$B$21="dB",10^($B5084/20),ABS($B5084)))</f>
        <v>3.97484318865505</v>
      </c>
      <c r="D5084" s="32" t="n">
        <f aca="false">IF($A5084="","",$A5084^2)</f>
        <v>630535.25390625</v>
      </c>
      <c r="E5084" s="32" t="n">
        <f aca="false">IF($A5084="","",IF($C5084&lt;=0,"",1/$C5084^2))</f>
        <v>0.0632936294266158</v>
      </c>
      <c r="F5084" s="33" t="n">
        <f aca="false">IF(OR(ROW()-設定!$B$30&lt;2,ROW()+設定!$B$30&gt;13701,N($A5084)&lt;=0,N(INDEX($A$2:$A$13701,MIN(13700,MAX(1,ROW()-1+設定!$B$30))))&lt;=0,$A5084&lt;設定!$B$28,$A5084&gt;設定!$B$29),0,IF(AND($C5084&gt;=MAX(INDEX($C$1:$C$13701,MAX(1,ROW()-設定!$B$24)):INDEX($C$1:$C$13701,MAX(1,ROW()-1))),$C5084&gt;MAX(INDEX($C$1:$C$13701,MIN(13701,ROW()+1)):INDEX($C$1:$C$13701,MIN(13701,ROW()+設定!$B$24))),$C5084&gt;=設定!$B$32,$C5084&gt;=MAX(MIN(INDEX($C$1:$C$13701,MAX(1,ROW()-設定!$B$26)):INDEX($C$1:$C$13701,MAX(1,ROW()-1))),MIN(INDEX($C$1:$C$13701,MIN(13701,ROW()+1)):INDEX($C$1:$C$13701,MIN(13701,ROW()+設定!$B$26))))*10^(設定!$B$27/20)),1,0))</f>
        <v>0</v>
      </c>
      <c r="G5084" s="33" t="n">
        <f aca="false">$G5083+IF($F5084=1,1,0)</f>
        <v>2</v>
      </c>
      <c r="H5084" s="0" t="str">
        <f aca="false">IF($F5084=1,$G5084,"")</f>
        <v/>
      </c>
    </row>
    <row r="5085" customFormat="false" ht="15" hidden="false" customHeight="false" outlineLevel="0" collapsed="false">
      <c r="A5085" s="30" t="n">
        <v>794.21875</v>
      </c>
      <c r="B5085" s="31" t="n">
        <v>12.0352</v>
      </c>
      <c r="C5085" s="32" t="n">
        <f aca="false">IF($A5085="","",IF(設定!$B$21="dB",10^($B5085/20),ABS($B5085)))</f>
        <v>3.99723793182762</v>
      </c>
      <c r="D5085" s="32" t="n">
        <f aca="false">IF($A5085="","",$A5085^2)</f>
        <v>630783.422851563</v>
      </c>
      <c r="E5085" s="32" t="n">
        <f aca="false">IF($A5085="","",IF($C5085&lt;=0,"",1/$C5085^2))</f>
        <v>0.0625864041153549</v>
      </c>
      <c r="F5085" s="33" t="n">
        <f aca="false">IF(OR(ROW()-設定!$B$30&lt;2,ROW()+設定!$B$30&gt;13701,N($A5085)&lt;=0,N(INDEX($A$2:$A$13701,MIN(13700,MAX(1,ROW()-1+設定!$B$30))))&lt;=0,$A5085&lt;設定!$B$28,$A5085&gt;設定!$B$29),0,IF(AND($C5085&gt;=MAX(INDEX($C$1:$C$13701,MAX(1,ROW()-設定!$B$24)):INDEX($C$1:$C$13701,MAX(1,ROW()-1))),$C5085&gt;MAX(INDEX($C$1:$C$13701,MIN(13701,ROW()+1)):INDEX($C$1:$C$13701,MIN(13701,ROW()+設定!$B$24))),$C5085&gt;=設定!$B$32,$C5085&gt;=MAX(MIN(INDEX($C$1:$C$13701,MAX(1,ROW()-設定!$B$26)):INDEX($C$1:$C$13701,MAX(1,ROW()-1))),MIN(INDEX($C$1:$C$13701,MIN(13701,ROW()+1)):INDEX($C$1:$C$13701,MIN(13701,ROW()+設定!$B$26))))*10^(設定!$B$27/20)),1,0))</f>
        <v>0</v>
      </c>
      <c r="G5085" s="33" t="n">
        <f aca="false">$G5084+IF($F5085=1,1,0)</f>
        <v>2</v>
      </c>
      <c r="H5085" s="0" t="str">
        <f aca="false">IF($F5085=1,$G5085,"")</f>
        <v/>
      </c>
    </row>
    <row r="5086" customFormat="false" ht="15" hidden="false" customHeight="false" outlineLevel="0" collapsed="false">
      <c r="A5086" s="30" t="n">
        <v>794.375</v>
      </c>
      <c r="B5086" s="31" t="n">
        <v>11.9482</v>
      </c>
      <c r="C5086" s="32" t="n">
        <f aca="false">IF($A5086="","",IF(設定!$B$21="dB",10^($B5086/20),ABS($B5086)))</f>
        <v>3.95740046075762</v>
      </c>
      <c r="D5086" s="32" t="n">
        <f aca="false">IF($A5086="","",$A5086^2)</f>
        <v>631031.640625</v>
      </c>
      <c r="E5086" s="32" t="n">
        <f aca="false">IF($A5086="","",IF($C5086&lt;=0,"",1/$C5086^2))</f>
        <v>0.0638528079097019</v>
      </c>
      <c r="F5086" s="33" t="n">
        <f aca="false">IF(OR(ROW()-設定!$B$30&lt;2,ROW()+設定!$B$30&gt;13701,N($A5086)&lt;=0,N(INDEX($A$2:$A$13701,MIN(13700,MAX(1,ROW()-1+設定!$B$30))))&lt;=0,$A5086&lt;設定!$B$28,$A5086&gt;設定!$B$29),0,IF(AND($C5086&gt;=MAX(INDEX($C$1:$C$13701,MAX(1,ROW()-設定!$B$24)):INDEX($C$1:$C$13701,MAX(1,ROW()-1))),$C5086&gt;MAX(INDEX($C$1:$C$13701,MIN(13701,ROW()+1)):INDEX($C$1:$C$13701,MIN(13701,ROW()+設定!$B$24))),$C5086&gt;=設定!$B$32,$C5086&gt;=MAX(MIN(INDEX($C$1:$C$13701,MAX(1,ROW()-設定!$B$26)):INDEX($C$1:$C$13701,MAX(1,ROW()-1))),MIN(INDEX($C$1:$C$13701,MIN(13701,ROW()+1)):INDEX($C$1:$C$13701,MIN(13701,ROW()+設定!$B$26))))*10^(設定!$B$27/20)),1,0))</f>
        <v>0</v>
      </c>
      <c r="G5086" s="33" t="n">
        <f aca="false">$G5085+IF($F5086=1,1,0)</f>
        <v>2</v>
      </c>
      <c r="H5086" s="0" t="str">
        <f aca="false">IF($F5086=1,$G5086,"")</f>
        <v/>
      </c>
    </row>
    <row r="5087" customFormat="false" ht="15" hidden="false" customHeight="false" outlineLevel="0" collapsed="false">
      <c r="A5087" s="30" t="n">
        <v>794.53125</v>
      </c>
      <c r="B5087" s="31" t="n">
        <v>11.948</v>
      </c>
      <c r="C5087" s="32" t="n">
        <f aca="false">IF($A5087="","",IF(設定!$B$21="dB",10^($B5087/20),ABS($B5087)))</f>
        <v>3.95730933929362</v>
      </c>
      <c r="D5087" s="32" t="n">
        <f aca="false">IF($A5087="","",$A5087^2)</f>
        <v>631279.907226563</v>
      </c>
      <c r="E5087" s="32" t="n">
        <f aca="false">IF($A5087="","",IF($C5087&lt;=0,"",1/$C5087^2))</f>
        <v>0.063855748507884</v>
      </c>
      <c r="F5087" s="33" t="n">
        <f aca="false">IF(OR(ROW()-設定!$B$30&lt;2,ROW()+設定!$B$30&gt;13701,N($A5087)&lt;=0,N(INDEX($A$2:$A$13701,MIN(13700,MAX(1,ROW()-1+設定!$B$30))))&lt;=0,$A5087&lt;設定!$B$28,$A5087&gt;設定!$B$29),0,IF(AND($C5087&gt;=MAX(INDEX($C$1:$C$13701,MAX(1,ROW()-設定!$B$24)):INDEX($C$1:$C$13701,MAX(1,ROW()-1))),$C5087&gt;MAX(INDEX($C$1:$C$13701,MIN(13701,ROW()+1)):INDEX($C$1:$C$13701,MIN(13701,ROW()+設定!$B$24))),$C5087&gt;=設定!$B$32,$C5087&gt;=MAX(MIN(INDEX($C$1:$C$13701,MAX(1,ROW()-設定!$B$26)):INDEX($C$1:$C$13701,MAX(1,ROW()-1))),MIN(INDEX($C$1:$C$13701,MIN(13701,ROW()+1)):INDEX($C$1:$C$13701,MIN(13701,ROW()+設定!$B$26))))*10^(設定!$B$27/20)),1,0))</f>
        <v>0</v>
      </c>
      <c r="G5087" s="33" t="n">
        <f aca="false">$G5086+IF($F5087=1,1,0)</f>
        <v>2</v>
      </c>
      <c r="H5087" s="0" t="str">
        <f aca="false">IF($F5087=1,$G5087,"")</f>
        <v/>
      </c>
    </row>
    <row r="5088" customFormat="false" ht="15" hidden="false" customHeight="false" outlineLevel="0" collapsed="false">
      <c r="A5088" s="30" t="n">
        <v>794.6875</v>
      </c>
      <c r="B5088" s="31" t="n">
        <v>12.021</v>
      </c>
      <c r="C5088" s="32" t="n">
        <f aca="false">IF($A5088="","",IF(設定!$B$21="dB",10^($B5088/20),ABS($B5088)))</f>
        <v>3.99070844446326</v>
      </c>
      <c r="D5088" s="32" t="n">
        <f aca="false">IF($A5088="","",$A5088^2)</f>
        <v>631528.22265625</v>
      </c>
      <c r="E5088" s="32" t="n">
        <f aca="false">IF($A5088="","",IF($C5088&lt;=0,"",1/$C5088^2))</f>
        <v>0.0627913759680094</v>
      </c>
      <c r="F5088" s="33" t="n">
        <f aca="false">IF(OR(ROW()-設定!$B$30&lt;2,ROW()+設定!$B$30&gt;13701,N($A5088)&lt;=0,N(INDEX($A$2:$A$13701,MIN(13700,MAX(1,ROW()-1+設定!$B$30))))&lt;=0,$A5088&lt;設定!$B$28,$A5088&gt;設定!$B$29),0,IF(AND($C5088&gt;=MAX(INDEX($C$1:$C$13701,MAX(1,ROW()-設定!$B$24)):INDEX($C$1:$C$13701,MAX(1,ROW()-1))),$C5088&gt;MAX(INDEX($C$1:$C$13701,MIN(13701,ROW()+1)):INDEX($C$1:$C$13701,MIN(13701,ROW()+設定!$B$24))),$C5088&gt;=設定!$B$32,$C5088&gt;=MAX(MIN(INDEX($C$1:$C$13701,MAX(1,ROW()-設定!$B$26)):INDEX($C$1:$C$13701,MAX(1,ROW()-1))),MIN(INDEX($C$1:$C$13701,MIN(13701,ROW()+1)):INDEX($C$1:$C$13701,MIN(13701,ROW()+設定!$B$26))))*10^(設定!$B$27/20)),1,0))</f>
        <v>0</v>
      </c>
      <c r="G5088" s="33" t="n">
        <f aca="false">$G5087+IF($F5088=1,1,0)</f>
        <v>2</v>
      </c>
      <c r="H5088" s="0" t="str">
        <f aca="false">IF($F5088=1,$G5088,"")</f>
        <v/>
      </c>
    </row>
    <row r="5089" customFormat="false" ht="15" hidden="false" customHeight="false" outlineLevel="0" collapsed="false">
      <c r="A5089" s="30" t="n">
        <v>794.84375</v>
      </c>
      <c r="B5089" s="31" t="n">
        <v>12.1633</v>
      </c>
      <c r="C5089" s="32" t="n">
        <f aca="false">IF($A5089="","",IF(設定!$B$21="dB",10^($B5089/20),ABS($B5089)))</f>
        <v>4.05662628173441</v>
      </c>
      <c r="D5089" s="32" t="n">
        <f aca="false">IF($A5089="","",$A5089^2)</f>
        <v>631776.586914063</v>
      </c>
      <c r="E5089" s="32" t="n">
        <f aca="false">IF($A5089="","",IF($C5089&lt;=0,"",1/$C5089^2))</f>
        <v>0.0607673083541555</v>
      </c>
      <c r="F5089" s="33" t="n">
        <f aca="false">IF(OR(ROW()-設定!$B$30&lt;2,ROW()+設定!$B$30&gt;13701,N($A5089)&lt;=0,N(INDEX($A$2:$A$13701,MIN(13700,MAX(1,ROW()-1+設定!$B$30))))&lt;=0,$A5089&lt;設定!$B$28,$A5089&gt;設定!$B$29),0,IF(AND($C5089&gt;=MAX(INDEX($C$1:$C$13701,MAX(1,ROW()-設定!$B$24)):INDEX($C$1:$C$13701,MAX(1,ROW()-1))),$C5089&gt;MAX(INDEX($C$1:$C$13701,MIN(13701,ROW()+1)):INDEX($C$1:$C$13701,MIN(13701,ROW()+設定!$B$24))),$C5089&gt;=設定!$B$32,$C5089&gt;=MAX(MIN(INDEX($C$1:$C$13701,MAX(1,ROW()-設定!$B$26)):INDEX($C$1:$C$13701,MAX(1,ROW()-1))),MIN(INDEX($C$1:$C$13701,MIN(13701,ROW()+1)):INDEX($C$1:$C$13701,MIN(13701,ROW()+設定!$B$26))))*10^(設定!$B$27/20)),1,0))</f>
        <v>0</v>
      </c>
      <c r="G5089" s="33" t="n">
        <f aca="false">$G5088+IF($F5089=1,1,0)</f>
        <v>2</v>
      </c>
      <c r="H5089" s="0" t="str">
        <f aca="false">IF($F5089=1,$G5089,"")</f>
        <v/>
      </c>
    </row>
    <row r="5090" customFormat="false" ht="15" hidden="false" customHeight="false" outlineLevel="0" collapsed="false">
      <c r="A5090" s="30" t="n">
        <v>795</v>
      </c>
      <c r="B5090" s="31" t="n">
        <v>12.0399</v>
      </c>
      <c r="C5090" s="32" t="n">
        <f aca="false">IF($A5090="","",IF(設定!$B$21="dB",10^($B5090/20),ABS($B5090)))</f>
        <v>3.99940145253509</v>
      </c>
      <c r="D5090" s="32" t="n">
        <f aca="false">IF($A5090="","",$A5090^2)</f>
        <v>632025</v>
      </c>
      <c r="E5090" s="32" t="n">
        <f aca="false">IF($A5090="","",IF($C5090&lt;=0,"",1/$C5090^2))</f>
        <v>0.0625187088074647</v>
      </c>
      <c r="F5090" s="33" t="n">
        <f aca="false">IF(OR(ROW()-設定!$B$30&lt;2,ROW()+設定!$B$30&gt;13701,N($A5090)&lt;=0,N(INDEX($A$2:$A$13701,MIN(13700,MAX(1,ROW()-1+設定!$B$30))))&lt;=0,$A5090&lt;設定!$B$28,$A5090&gt;設定!$B$29),0,IF(AND($C5090&gt;=MAX(INDEX($C$1:$C$13701,MAX(1,ROW()-設定!$B$24)):INDEX($C$1:$C$13701,MAX(1,ROW()-1))),$C5090&gt;MAX(INDEX($C$1:$C$13701,MIN(13701,ROW()+1)):INDEX($C$1:$C$13701,MIN(13701,ROW()+設定!$B$24))),$C5090&gt;=設定!$B$32,$C5090&gt;=MAX(MIN(INDEX($C$1:$C$13701,MAX(1,ROW()-設定!$B$26)):INDEX($C$1:$C$13701,MAX(1,ROW()-1))),MIN(INDEX($C$1:$C$13701,MIN(13701,ROW()+1)):INDEX($C$1:$C$13701,MIN(13701,ROW()+設定!$B$26))))*10^(設定!$B$27/20)),1,0))</f>
        <v>0</v>
      </c>
      <c r="G5090" s="33" t="n">
        <f aca="false">$G5089+IF($F5090=1,1,0)</f>
        <v>2</v>
      </c>
      <c r="H5090" s="0" t="str">
        <f aca="false">IF($F5090=1,$G5090,"")</f>
        <v/>
      </c>
    </row>
    <row r="5091" customFormat="false" ht="15" hidden="false" customHeight="false" outlineLevel="0" collapsed="false">
      <c r="A5091" s="30" t="n">
        <v>795.15625</v>
      </c>
      <c r="B5091" s="31" t="n">
        <v>12.077</v>
      </c>
      <c r="C5091" s="32" t="n">
        <f aca="false">IF($A5091="","",IF(設定!$B$21="dB",10^($B5091/20),ABS($B5091)))</f>
        <v>4.01652061181803</v>
      </c>
      <c r="D5091" s="32" t="n">
        <f aca="false">IF($A5091="","",$A5091^2)</f>
        <v>632273.461914063</v>
      </c>
      <c r="E5091" s="32" t="n">
        <f aca="false">IF($A5091="","",IF($C5091&lt;=0,"",1/$C5091^2))</f>
        <v>0.0619869117636061</v>
      </c>
      <c r="F5091" s="33" t="n">
        <f aca="false">IF(OR(ROW()-設定!$B$30&lt;2,ROW()+設定!$B$30&gt;13701,N($A5091)&lt;=0,N(INDEX($A$2:$A$13701,MIN(13700,MAX(1,ROW()-1+設定!$B$30))))&lt;=0,$A5091&lt;設定!$B$28,$A5091&gt;設定!$B$29),0,IF(AND($C5091&gt;=MAX(INDEX($C$1:$C$13701,MAX(1,ROW()-設定!$B$24)):INDEX($C$1:$C$13701,MAX(1,ROW()-1))),$C5091&gt;MAX(INDEX($C$1:$C$13701,MIN(13701,ROW()+1)):INDEX($C$1:$C$13701,MIN(13701,ROW()+設定!$B$24))),$C5091&gt;=設定!$B$32,$C5091&gt;=MAX(MIN(INDEX($C$1:$C$13701,MAX(1,ROW()-設定!$B$26)):INDEX($C$1:$C$13701,MAX(1,ROW()-1))),MIN(INDEX($C$1:$C$13701,MIN(13701,ROW()+1)):INDEX($C$1:$C$13701,MIN(13701,ROW()+設定!$B$26))))*10^(設定!$B$27/20)),1,0))</f>
        <v>0</v>
      </c>
      <c r="G5091" s="33" t="n">
        <f aca="false">$G5090+IF($F5091=1,1,0)</f>
        <v>2</v>
      </c>
      <c r="H5091" s="0" t="str">
        <f aca="false">IF($F5091=1,$G5091,"")</f>
        <v/>
      </c>
    </row>
    <row r="5092" customFormat="false" ht="15" hidden="false" customHeight="false" outlineLevel="0" collapsed="false">
      <c r="A5092" s="30" t="n">
        <v>795.3125</v>
      </c>
      <c r="B5092" s="31" t="n">
        <v>12.0619</v>
      </c>
      <c r="C5092" s="32" t="n">
        <f aca="false">IF($A5092="","",IF(設定!$B$21="dB",10^($B5092/20),ABS($B5092)))</f>
        <v>4.00954415042851</v>
      </c>
      <c r="D5092" s="32" t="n">
        <f aca="false">IF($A5092="","",$A5092^2)</f>
        <v>632521.97265625</v>
      </c>
      <c r="E5092" s="32" t="n">
        <f aca="false">IF($A5092="","",IF($C5092&lt;=0,"",1/$C5092^2))</f>
        <v>0.0622028093835754</v>
      </c>
      <c r="F5092" s="33" t="n">
        <f aca="false">IF(OR(ROW()-設定!$B$30&lt;2,ROW()+設定!$B$30&gt;13701,N($A5092)&lt;=0,N(INDEX($A$2:$A$13701,MIN(13700,MAX(1,ROW()-1+設定!$B$30))))&lt;=0,$A5092&lt;設定!$B$28,$A5092&gt;設定!$B$29),0,IF(AND($C5092&gt;=MAX(INDEX($C$1:$C$13701,MAX(1,ROW()-設定!$B$24)):INDEX($C$1:$C$13701,MAX(1,ROW()-1))),$C5092&gt;MAX(INDEX($C$1:$C$13701,MIN(13701,ROW()+1)):INDEX($C$1:$C$13701,MIN(13701,ROW()+設定!$B$24))),$C5092&gt;=設定!$B$32,$C5092&gt;=MAX(MIN(INDEX($C$1:$C$13701,MAX(1,ROW()-設定!$B$26)):INDEX($C$1:$C$13701,MAX(1,ROW()-1))),MIN(INDEX($C$1:$C$13701,MIN(13701,ROW()+1)):INDEX($C$1:$C$13701,MIN(13701,ROW()+設定!$B$26))))*10^(設定!$B$27/20)),1,0))</f>
        <v>0</v>
      </c>
      <c r="G5092" s="33" t="n">
        <f aca="false">$G5091+IF($F5092=1,1,0)</f>
        <v>2</v>
      </c>
      <c r="H5092" s="0" t="str">
        <f aca="false">IF($F5092=1,$G5092,"")</f>
        <v/>
      </c>
    </row>
    <row r="5093" customFormat="false" ht="15" hidden="false" customHeight="false" outlineLevel="0" collapsed="false">
      <c r="A5093" s="30" t="n">
        <v>795.46875</v>
      </c>
      <c r="B5093" s="31" t="n">
        <v>11.979</v>
      </c>
      <c r="C5093" s="32" t="n">
        <f aca="false">IF($A5093="","",IF(設定!$B$21="dB",10^($B5093/20),ABS($B5093)))</f>
        <v>3.97145823734632</v>
      </c>
      <c r="D5093" s="32" t="n">
        <f aca="false">IF($A5093="","",$A5093^2)</f>
        <v>632770.532226563</v>
      </c>
      <c r="E5093" s="32" t="n">
        <f aca="false">IF($A5093="","",IF($C5093&lt;=0,"",1/$C5093^2))</f>
        <v>0.0634015681956584</v>
      </c>
      <c r="F5093" s="33" t="n">
        <f aca="false">IF(OR(ROW()-設定!$B$30&lt;2,ROW()+設定!$B$30&gt;13701,N($A5093)&lt;=0,N(INDEX($A$2:$A$13701,MIN(13700,MAX(1,ROW()-1+設定!$B$30))))&lt;=0,$A5093&lt;設定!$B$28,$A5093&gt;設定!$B$29),0,IF(AND($C5093&gt;=MAX(INDEX($C$1:$C$13701,MAX(1,ROW()-設定!$B$24)):INDEX($C$1:$C$13701,MAX(1,ROW()-1))),$C5093&gt;MAX(INDEX($C$1:$C$13701,MIN(13701,ROW()+1)):INDEX($C$1:$C$13701,MIN(13701,ROW()+設定!$B$24))),$C5093&gt;=設定!$B$32,$C5093&gt;=MAX(MIN(INDEX($C$1:$C$13701,MAX(1,ROW()-設定!$B$26)):INDEX($C$1:$C$13701,MAX(1,ROW()-1))),MIN(INDEX($C$1:$C$13701,MIN(13701,ROW()+1)):INDEX($C$1:$C$13701,MIN(13701,ROW()+設定!$B$26))))*10^(設定!$B$27/20)),1,0))</f>
        <v>0</v>
      </c>
      <c r="G5093" s="33" t="n">
        <f aca="false">$G5092+IF($F5093=1,1,0)</f>
        <v>2</v>
      </c>
      <c r="H5093" s="0" t="str">
        <f aca="false">IF($F5093=1,$G5093,"")</f>
        <v/>
      </c>
    </row>
    <row r="5094" customFormat="false" ht="15" hidden="false" customHeight="false" outlineLevel="0" collapsed="false">
      <c r="A5094" s="30" t="n">
        <v>795.625</v>
      </c>
      <c r="B5094" s="31" t="n">
        <v>12.2878</v>
      </c>
      <c r="C5094" s="32" t="n">
        <f aca="false">IF($A5094="","",IF(設定!$B$21="dB",10^($B5094/20),ABS($B5094)))</f>
        <v>4.11519102748903</v>
      </c>
      <c r="D5094" s="32" t="n">
        <f aca="false">IF($A5094="","",$A5094^2)</f>
        <v>633019.140625</v>
      </c>
      <c r="E5094" s="32" t="n">
        <f aca="false">IF($A5094="","",IF($C5094&lt;=0,"",1/$C5094^2))</f>
        <v>0.059050013331693</v>
      </c>
      <c r="F5094" s="33" t="n">
        <f aca="false">IF(OR(ROW()-設定!$B$30&lt;2,ROW()+設定!$B$30&gt;13701,N($A5094)&lt;=0,N(INDEX($A$2:$A$13701,MIN(13700,MAX(1,ROW()-1+設定!$B$30))))&lt;=0,$A5094&lt;設定!$B$28,$A5094&gt;設定!$B$29),0,IF(AND($C5094&gt;=MAX(INDEX($C$1:$C$13701,MAX(1,ROW()-設定!$B$24)):INDEX($C$1:$C$13701,MAX(1,ROW()-1))),$C5094&gt;MAX(INDEX($C$1:$C$13701,MIN(13701,ROW()+1)):INDEX($C$1:$C$13701,MIN(13701,ROW()+設定!$B$24))),$C5094&gt;=設定!$B$32,$C5094&gt;=MAX(MIN(INDEX($C$1:$C$13701,MAX(1,ROW()-設定!$B$26)):INDEX($C$1:$C$13701,MAX(1,ROW()-1))),MIN(INDEX($C$1:$C$13701,MIN(13701,ROW()+1)):INDEX($C$1:$C$13701,MIN(13701,ROW()+設定!$B$26))))*10^(設定!$B$27/20)),1,0))</f>
        <v>0</v>
      </c>
      <c r="G5094" s="33" t="n">
        <f aca="false">$G5093+IF($F5094=1,1,0)</f>
        <v>2</v>
      </c>
      <c r="H5094" s="0" t="str">
        <f aca="false">IF($F5094=1,$G5094,"")</f>
        <v/>
      </c>
    </row>
    <row r="5095" customFormat="false" ht="15" hidden="false" customHeight="false" outlineLevel="0" collapsed="false">
      <c r="A5095" s="30" t="n">
        <v>795.78125</v>
      </c>
      <c r="B5095" s="31" t="n">
        <v>11.8989</v>
      </c>
      <c r="C5095" s="32" t="n">
        <f aca="false">IF($A5095="","",IF(設定!$B$21="dB",10^($B5095/20),ABS($B5095)))</f>
        <v>3.9350023857203</v>
      </c>
      <c r="D5095" s="32" t="n">
        <f aca="false">IF($A5095="","",$A5095^2)</f>
        <v>633267.797851563</v>
      </c>
      <c r="E5095" s="32" t="n">
        <f aca="false">IF($A5095="","",IF($C5095&lt;=0,"",1/$C5095^2))</f>
        <v>0.0645817783865052</v>
      </c>
      <c r="F5095" s="33" t="n">
        <f aca="false">IF(OR(ROW()-設定!$B$30&lt;2,ROW()+設定!$B$30&gt;13701,N($A5095)&lt;=0,N(INDEX($A$2:$A$13701,MIN(13700,MAX(1,ROW()-1+設定!$B$30))))&lt;=0,$A5095&lt;設定!$B$28,$A5095&gt;設定!$B$29),0,IF(AND($C5095&gt;=MAX(INDEX($C$1:$C$13701,MAX(1,ROW()-設定!$B$24)):INDEX($C$1:$C$13701,MAX(1,ROW()-1))),$C5095&gt;MAX(INDEX($C$1:$C$13701,MIN(13701,ROW()+1)):INDEX($C$1:$C$13701,MIN(13701,ROW()+設定!$B$24))),$C5095&gt;=設定!$B$32,$C5095&gt;=MAX(MIN(INDEX($C$1:$C$13701,MAX(1,ROW()-設定!$B$26)):INDEX($C$1:$C$13701,MAX(1,ROW()-1))),MIN(INDEX($C$1:$C$13701,MIN(13701,ROW()+1)):INDEX($C$1:$C$13701,MIN(13701,ROW()+設定!$B$26))))*10^(設定!$B$27/20)),1,0))</f>
        <v>0</v>
      </c>
      <c r="G5095" s="33" t="n">
        <f aca="false">$G5094+IF($F5095=1,1,0)</f>
        <v>2</v>
      </c>
      <c r="H5095" s="0" t="str">
        <f aca="false">IF($F5095=1,$G5095,"")</f>
        <v/>
      </c>
    </row>
    <row r="5096" customFormat="false" ht="15" hidden="false" customHeight="false" outlineLevel="0" collapsed="false">
      <c r="A5096" s="30" t="n">
        <v>795.9375</v>
      </c>
      <c r="B5096" s="31" t="n">
        <v>12.0902</v>
      </c>
      <c r="C5096" s="32" t="n">
        <f aca="false">IF($A5096="","",IF(設定!$B$21="dB",10^($B5096/20),ABS($B5096)))</f>
        <v>4.02262918338038</v>
      </c>
      <c r="D5096" s="32" t="n">
        <f aca="false">IF($A5096="","",$A5096^2)</f>
        <v>633516.50390625</v>
      </c>
      <c r="E5096" s="32" t="n">
        <f aca="false">IF($A5096="","",IF($C5096&lt;=0,"",1/$C5096^2))</f>
        <v>0.0617987940086734</v>
      </c>
      <c r="F5096" s="33" t="n">
        <f aca="false">IF(OR(ROW()-設定!$B$30&lt;2,ROW()+設定!$B$30&gt;13701,N($A5096)&lt;=0,N(INDEX($A$2:$A$13701,MIN(13700,MAX(1,ROW()-1+設定!$B$30))))&lt;=0,$A5096&lt;設定!$B$28,$A5096&gt;設定!$B$29),0,IF(AND($C5096&gt;=MAX(INDEX($C$1:$C$13701,MAX(1,ROW()-設定!$B$24)):INDEX($C$1:$C$13701,MAX(1,ROW()-1))),$C5096&gt;MAX(INDEX($C$1:$C$13701,MIN(13701,ROW()+1)):INDEX($C$1:$C$13701,MIN(13701,ROW()+設定!$B$24))),$C5096&gt;=設定!$B$32,$C5096&gt;=MAX(MIN(INDEX($C$1:$C$13701,MAX(1,ROW()-設定!$B$26)):INDEX($C$1:$C$13701,MAX(1,ROW()-1))),MIN(INDEX($C$1:$C$13701,MIN(13701,ROW()+1)):INDEX($C$1:$C$13701,MIN(13701,ROW()+設定!$B$26))))*10^(設定!$B$27/20)),1,0))</f>
        <v>0</v>
      </c>
      <c r="G5096" s="33" t="n">
        <f aca="false">$G5095+IF($F5096=1,1,0)</f>
        <v>2</v>
      </c>
      <c r="H5096" s="0" t="str">
        <f aca="false">IF($F5096=1,$G5096,"")</f>
        <v/>
      </c>
    </row>
    <row r="5097" customFormat="false" ht="15" hidden="false" customHeight="false" outlineLevel="0" collapsed="false">
      <c r="A5097" s="30" t="n">
        <v>796.09375</v>
      </c>
      <c r="B5097" s="31" t="n">
        <v>12.2285</v>
      </c>
      <c r="C5097" s="32" t="n">
        <f aca="false">IF($A5097="","",IF(設定!$B$21="dB",10^($B5097/20),ABS($B5097)))</f>
        <v>4.0871916271727</v>
      </c>
      <c r="D5097" s="32" t="n">
        <f aca="false">IF($A5097="","",$A5097^2)</f>
        <v>633765.258789063</v>
      </c>
      <c r="E5097" s="32" t="n">
        <f aca="false">IF($A5097="","",IF($C5097&lt;=0,"",1/$C5097^2))</f>
        <v>0.0598618314800238</v>
      </c>
      <c r="F5097" s="33" t="n">
        <f aca="false">IF(OR(ROW()-設定!$B$30&lt;2,ROW()+設定!$B$30&gt;13701,N($A5097)&lt;=0,N(INDEX($A$2:$A$13701,MIN(13700,MAX(1,ROW()-1+設定!$B$30))))&lt;=0,$A5097&lt;設定!$B$28,$A5097&gt;設定!$B$29),0,IF(AND($C5097&gt;=MAX(INDEX($C$1:$C$13701,MAX(1,ROW()-設定!$B$24)):INDEX($C$1:$C$13701,MAX(1,ROW()-1))),$C5097&gt;MAX(INDEX($C$1:$C$13701,MIN(13701,ROW()+1)):INDEX($C$1:$C$13701,MIN(13701,ROW()+設定!$B$24))),$C5097&gt;=設定!$B$32,$C5097&gt;=MAX(MIN(INDEX($C$1:$C$13701,MAX(1,ROW()-設定!$B$26)):INDEX($C$1:$C$13701,MAX(1,ROW()-1))),MIN(INDEX($C$1:$C$13701,MIN(13701,ROW()+1)):INDEX($C$1:$C$13701,MIN(13701,ROW()+設定!$B$26))))*10^(設定!$B$27/20)),1,0))</f>
        <v>0</v>
      </c>
      <c r="G5097" s="33" t="n">
        <f aca="false">$G5096+IF($F5097=1,1,0)</f>
        <v>2</v>
      </c>
      <c r="H5097" s="0" t="str">
        <f aca="false">IF($F5097=1,$G5097,"")</f>
        <v/>
      </c>
    </row>
    <row r="5098" customFormat="false" ht="15" hidden="false" customHeight="false" outlineLevel="0" collapsed="false">
      <c r="A5098" s="30" t="n">
        <v>796.25</v>
      </c>
      <c r="B5098" s="31" t="n">
        <v>12.0358</v>
      </c>
      <c r="C5098" s="32" t="n">
        <f aca="false">IF($A5098="","",IF(設定!$B$21="dB",10^($B5098/20),ABS($B5098)))</f>
        <v>3.99751406077892</v>
      </c>
      <c r="D5098" s="32" t="n">
        <f aca="false">IF($A5098="","",$A5098^2)</f>
        <v>634014.0625</v>
      </c>
      <c r="E5098" s="32" t="n">
        <f aca="false">IF($A5098="","",IF($C5098&lt;=0,"",1/$C5098^2))</f>
        <v>0.0625777580813471</v>
      </c>
      <c r="F5098" s="33" t="n">
        <f aca="false">IF(OR(ROW()-設定!$B$30&lt;2,ROW()+設定!$B$30&gt;13701,N($A5098)&lt;=0,N(INDEX($A$2:$A$13701,MIN(13700,MAX(1,ROW()-1+設定!$B$30))))&lt;=0,$A5098&lt;設定!$B$28,$A5098&gt;設定!$B$29),0,IF(AND($C5098&gt;=MAX(INDEX($C$1:$C$13701,MAX(1,ROW()-設定!$B$24)):INDEX($C$1:$C$13701,MAX(1,ROW()-1))),$C5098&gt;MAX(INDEX($C$1:$C$13701,MIN(13701,ROW()+1)):INDEX($C$1:$C$13701,MIN(13701,ROW()+設定!$B$24))),$C5098&gt;=設定!$B$32,$C5098&gt;=MAX(MIN(INDEX($C$1:$C$13701,MAX(1,ROW()-設定!$B$26)):INDEX($C$1:$C$13701,MAX(1,ROW()-1))),MIN(INDEX($C$1:$C$13701,MIN(13701,ROW()+1)):INDEX($C$1:$C$13701,MIN(13701,ROW()+設定!$B$26))))*10^(設定!$B$27/20)),1,0))</f>
        <v>0</v>
      </c>
      <c r="G5098" s="33" t="n">
        <f aca="false">$G5097+IF($F5098=1,1,0)</f>
        <v>2</v>
      </c>
      <c r="H5098" s="0" t="str">
        <f aca="false">IF($F5098=1,$G5098,"")</f>
        <v/>
      </c>
    </row>
    <row r="5099" customFormat="false" ht="15" hidden="false" customHeight="false" outlineLevel="0" collapsed="false">
      <c r="A5099" s="30" t="n">
        <v>796.40625</v>
      </c>
      <c r="B5099" s="31" t="n">
        <v>12.2576</v>
      </c>
      <c r="C5099" s="32" t="n">
        <f aca="false">IF($A5099="","",IF(設定!$B$21="dB",10^($B5099/20),ABS($B5099)))</f>
        <v>4.10090775061845</v>
      </c>
      <c r="D5099" s="32" t="n">
        <f aca="false">IF($A5099="","",$A5099^2)</f>
        <v>634262.915039063</v>
      </c>
      <c r="E5099" s="32" t="n">
        <f aca="false">IF($A5099="","",IF($C5099&lt;=0,"",1/$C5099^2))</f>
        <v>0.0594620667361208</v>
      </c>
      <c r="F5099" s="33" t="n">
        <f aca="false">IF(OR(ROW()-設定!$B$30&lt;2,ROW()+設定!$B$30&gt;13701,N($A5099)&lt;=0,N(INDEX($A$2:$A$13701,MIN(13700,MAX(1,ROW()-1+設定!$B$30))))&lt;=0,$A5099&lt;設定!$B$28,$A5099&gt;設定!$B$29),0,IF(AND($C5099&gt;=MAX(INDEX($C$1:$C$13701,MAX(1,ROW()-設定!$B$24)):INDEX($C$1:$C$13701,MAX(1,ROW()-1))),$C5099&gt;MAX(INDEX($C$1:$C$13701,MIN(13701,ROW()+1)):INDEX($C$1:$C$13701,MIN(13701,ROW()+設定!$B$24))),$C5099&gt;=設定!$B$32,$C5099&gt;=MAX(MIN(INDEX($C$1:$C$13701,MAX(1,ROW()-設定!$B$26)):INDEX($C$1:$C$13701,MAX(1,ROW()-1))),MIN(INDEX($C$1:$C$13701,MIN(13701,ROW()+1)):INDEX($C$1:$C$13701,MIN(13701,ROW()+設定!$B$26))))*10^(設定!$B$27/20)),1,0))</f>
        <v>0</v>
      </c>
      <c r="G5099" s="33" t="n">
        <f aca="false">$G5098+IF($F5099=1,1,0)</f>
        <v>2</v>
      </c>
      <c r="H5099" s="0" t="str">
        <f aca="false">IF($F5099=1,$G5099,"")</f>
        <v/>
      </c>
    </row>
    <row r="5100" customFormat="false" ht="15" hidden="false" customHeight="false" outlineLevel="0" collapsed="false">
      <c r="A5100" s="30" t="n">
        <v>796.5625</v>
      </c>
      <c r="B5100" s="31" t="n">
        <v>12.3365</v>
      </c>
      <c r="C5100" s="32" t="n">
        <f aca="false">IF($A5100="","",IF(設定!$B$21="dB",10^($B5100/20),ABS($B5100)))</f>
        <v>4.13832886266955</v>
      </c>
      <c r="D5100" s="32" t="n">
        <f aca="false">IF($A5100="","",$A5100^2)</f>
        <v>634511.81640625</v>
      </c>
      <c r="E5100" s="32" t="n">
        <f aca="false">IF($A5100="","",IF($C5100&lt;=0,"",1/$C5100^2))</f>
        <v>0.0583915494993239</v>
      </c>
      <c r="F5100" s="33" t="n">
        <f aca="false">IF(OR(ROW()-設定!$B$30&lt;2,ROW()+設定!$B$30&gt;13701,N($A5100)&lt;=0,N(INDEX($A$2:$A$13701,MIN(13700,MAX(1,ROW()-1+設定!$B$30))))&lt;=0,$A5100&lt;設定!$B$28,$A5100&gt;設定!$B$29),0,IF(AND($C5100&gt;=MAX(INDEX($C$1:$C$13701,MAX(1,ROW()-設定!$B$24)):INDEX($C$1:$C$13701,MAX(1,ROW()-1))),$C5100&gt;MAX(INDEX($C$1:$C$13701,MIN(13701,ROW()+1)):INDEX($C$1:$C$13701,MIN(13701,ROW()+設定!$B$24))),$C5100&gt;=設定!$B$32,$C5100&gt;=MAX(MIN(INDEX($C$1:$C$13701,MAX(1,ROW()-設定!$B$26)):INDEX($C$1:$C$13701,MAX(1,ROW()-1))),MIN(INDEX($C$1:$C$13701,MIN(13701,ROW()+1)):INDEX($C$1:$C$13701,MIN(13701,ROW()+設定!$B$26))))*10^(設定!$B$27/20)),1,0))</f>
        <v>0</v>
      </c>
      <c r="G5100" s="33" t="n">
        <f aca="false">$G5099+IF($F5100=1,1,0)</f>
        <v>2</v>
      </c>
      <c r="H5100" s="0" t="str">
        <f aca="false">IF($F5100=1,$G5100,"")</f>
        <v/>
      </c>
    </row>
    <row r="5101" customFormat="false" ht="15" hidden="false" customHeight="false" outlineLevel="0" collapsed="false">
      <c r="A5101" s="30" t="n">
        <v>796.71875</v>
      </c>
      <c r="B5101" s="31" t="n">
        <v>12.129</v>
      </c>
      <c r="C5101" s="32" t="n">
        <f aca="false">IF($A5101="","",IF(設定!$B$21="dB",10^($B5101/20),ABS($B5101)))</f>
        <v>4.04063852265364</v>
      </c>
      <c r="D5101" s="32" t="n">
        <f aca="false">IF($A5101="","",$A5101^2)</f>
        <v>634760.766601563</v>
      </c>
      <c r="E5101" s="32" t="n">
        <f aca="false">IF($A5101="","",IF($C5101&lt;=0,"",1/$C5101^2))</f>
        <v>0.0612491406847484</v>
      </c>
      <c r="F5101" s="33" t="n">
        <f aca="false">IF(OR(ROW()-設定!$B$30&lt;2,ROW()+設定!$B$30&gt;13701,N($A5101)&lt;=0,N(INDEX($A$2:$A$13701,MIN(13700,MAX(1,ROW()-1+設定!$B$30))))&lt;=0,$A5101&lt;設定!$B$28,$A5101&gt;設定!$B$29),0,IF(AND($C5101&gt;=MAX(INDEX($C$1:$C$13701,MAX(1,ROW()-設定!$B$24)):INDEX($C$1:$C$13701,MAX(1,ROW()-1))),$C5101&gt;MAX(INDEX($C$1:$C$13701,MIN(13701,ROW()+1)):INDEX($C$1:$C$13701,MIN(13701,ROW()+設定!$B$24))),$C5101&gt;=設定!$B$32,$C5101&gt;=MAX(MIN(INDEX($C$1:$C$13701,MAX(1,ROW()-設定!$B$26)):INDEX($C$1:$C$13701,MAX(1,ROW()-1))),MIN(INDEX($C$1:$C$13701,MIN(13701,ROW()+1)):INDEX($C$1:$C$13701,MIN(13701,ROW()+設定!$B$26))))*10^(設定!$B$27/20)),1,0))</f>
        <v>0</v>
      </c>
      <c r="G5101" s="33" t="n">
        <f aca="false">$G5100+IF($F5101=1,1,0)</f>
        <v>2</v>
      </c>
      <c r="H5101" s="0" t="str">
        <f aca="false">IF($F5101=1,$G5101,"")</f>
        <v/>
      </c>
    </row>
    <row r="5102" customFormat="false" ht="15" hidden="false" customHeight="false" outlineLevel="0" collapsed="false">
      <c r="A5102" s="30" t="n">
        <v>796.875</v>
      </c>
      <c r="B5102" s="31" t="n">
        <v>12.2526</v>
      </c>
      <c r="C5102" s="32" t="n">
        <f aca="false">IF($A5102="","",IF(設定!$B$21="dB",10^($B5102/20),ABS($B5102)))</f>
        <v>4.09854775768061</v>
      </c>
      <c r="D5102" s="32" t="n">
        <f aca="false">IF($A5102="","",$A5102^2)</f>
        <v>635009.765625</v>
      </c>
      <c r="E5102" s="32" t="n">
        <f aca="false">IF($A5102="","",IF($C5102&lt;=0,"",1/$C5102^2))</f>
        <v>0.0595305643932085</v>
      </c>
      <c r="F5102" s="33" t="n">
        <f aca="false">IF(OR(ROW()-設定!$B$30&lt;2,ROW()+設定!$B$30&gt;13701,N($A5102)&lt;=0,N(INDEX($A$2:$A$13701,MIN(13700,MAX(1,ROW()-1+設定!$B$30))))&lt;=0,$A5102&lt;設定!$B$28,$A5102&gt;設定!$B$29),0,IF(AND($C5102&gt;=MAX(INDEX($C$1:$C$13701,MAX(1,ROW()-設定!$B$24)):INDEX($C$1:$C$13701,MAX(1,ROW()-1))),$C5102&gt;MAX(INDEX($C$1:$C$13701,MIN(13701,ROW()+1)):INDEX($C$1:$C$13701,MIN(13701,ROW()+設定!$B$24))),$C5102&gt;=設定!$B$32,$C5102&gt;=MAX(MIN(INDEX($C$1:$C$13701,MAX(1,ROW()-設定!$B$26)):INDEX($C$1:$C$13701,MAX(1,ROW()-1))),MIN(INDEX($C$1:$C$13701,MIN(13701,ROW()+1)):INDEX($C$1:$C$13701,MIN(13701,ROW()+設定!$B$26))))*10^(設定!$B$27/20)),1,0))</f>
        <v>0</v>
      </c>
      <c r="G5102" s="33" t="n">
        <f aca="false">$G5101+IF($F5102=1,1,0)</f>
        <v>2</v>
      </c>
      <c r="H5102" s="0" t="str">
        <f aca="false">IF($F5102=1,$G5102,"")</f>
        <v/>
      </c>
    </row>
    <row r="5103" customFormat="false" ht="15" hidden="false" customHeight="false" outlineLevel="0" collapsed="false">
      <c r="A5103" s="30" t="n">
        <v>797.03125</v>
      </c>
      <c r="B5103" s="31" t="n">
        <v>12.1264</v>
      </c>
      <c r="C5103" s="32" t="n">
        <f aca="false">IF($A5103="","",IF(設定!$B$21="dB",10^($B5103/20),ABS($B5103)))</f>
        <v>4.03942919483668</v>
      </c>
      <c r="D5103" s="32" t="n">
        <f aca="false">IF($A5103="","",$A5103^2)</f>
        <v>635258.813476563</v>
      </c>
      <c r="E5103" s="32" t="n">
        <f aca="false">IF($A5103="","",IF($C5103&lt;=0,"",1/$C5103^2))</f>
        <v>0.0612858198161975</v>
      </c>
      <c r="F5103" s="33" t="n">
        <f aca="false">IF(OR(ROW()-設定!$B$30&lt;2,ROW()+設定!$B$30&gt;13701,N($A5103)&lt;=0,N(INDEX($A$2:$A$13701,MIN(13700,MAX(1,ROW()-1+設定!$B$30))))&lt;=0,$A5103&lt;設定!$B$28,$A5103&gt;設定!$B$29),0,IF(AND($C5103&gt;=MAX(INDEX($C$1:$C$13701,MAX(1,ROW()-設定!$B$24)):INDEX($C$1:$C$13701,MAX(1,ROW()-1))),$C5103&gt;MAX(INDEX($C$1:$C$13701,MIN(13701,ROW()+1)):INDEX($C$1:$C$13701,MIN(13701,ROW()+設定!$B$24))),$C5103&gt;=設定!$B$32,$C5103&gt;=MAX(MIN(INDEX($C$1:$C$13701,MAX(1,ROW()-設定!$B$26)):INDEX($C$1:$C$13701,MAX(1,ROW()-1))),MIN(INDEX($C$1:$C$13701,MIN(13701,ROW()+1)):INDEX($C$1:$C$13701,MIN(13701,ROW()+設定!$B$26))))*10^(設定!$B$27/20)),1,0))</f>
        <v>0</v>
      </c>
      <c r="G5103" s="33" t="n">
        <f aca="false">$G5102+IF($F5103=1,1,0)</f>
        <v>2</v>
      </c>
      <c r="H5103" s="0" t="str">
        <f aca="false">IF($F5103=1,$G5103,"")</f>
        <v/>
      </c>
    </row>
    <row r="5104" customFormat="false" ht="15" hidden="false" customHeight="false" outlineLevel="0" collapsed="false">
      <c r="A5104" s="30" t="n">
        <v>797.1875</v>
      </c>
      <c r="B5104" s="31" t="n">
        <v>12.3074</v>
      </c>
      <c r="C5104" s="32" t="n">
        <f aca="false">IF($A5104="","",IF(設定!$B$21="dB",10^($B5104/20),ABS($B5104)))</f>
        <v>4.12448757849755</v>
      </c>
      <c r="D5104" s="32" t="n">
        <f aca="false">IF($A5104="","",$A5104^2)</f>
        <v>635507.91015625</v>
      </c>
      <c r="E5104" s="32" t="n">
        <f aca="false">IF($A5104="","",IF($C5104&lt;=0,"",1/$C5104^2))</f>
        <v>0.0587841171329934</v>
      </c>
      <c r="F5104" s="33" t="n">
        <f aca="false">IF(OR(ROW()-設定!$B$30&lt;2,ROW()+設定!$B$30&gt;13701,N($A5104)&lt;=0,N(INDEX($A$2:$A$13701,MIN(13700,MAX(1,ROW()-1+設定!$B$30))))&lt;=0,$A5104&lt;設定!$B$28,$A5104&gt;設定!$B$29),0,IF(AND($C5104&gt;=MAX(INDEX($C$1:$C$13701,MAX(1,ROW()-設定!$B$24)):INDEX($C$1:$C$13701,MAX(1,ROW()-1))),$C5104&gt;MAX(INDEX($C$1:$C$13701,MIN(13701,ROW()+1)):INDEX($C$1:$C$13701,MIN(13701,ROW()+設定!$B$24))),$C5104&gt;=設定!$B$32,$C5104&gt;=MAX(MIN(INDEX($C$1:$C$13701,MAX(1,ROW()-設定!$B$26)):INDEX($C$1:$C$13701,MAX(1,ROW()-1))),MIN(INDEX($C$1:$C$13701,MIN(13701,ROW()+1)):INDEX($C$1:$C$13701,MIN(13701,ROW()+設定!$B$26))))*10^(設定!$B$27/20)),1,0))</f>
        <v>0</v>
      </c>
      <c r="G5104" s="33" t="n">
        <f aca="false">$G5103+IF($F5104=1,1,0)</f>
        <v>2</v>
      </c>
      <c r="H5104" s="0" t="str">
        <f aca="false">IF($F5104=1,$G5104,"")</f>
        <v/>
      </c>
    </row>
    <row r="5105" customFormat="false" ht="15" hidden="false" customHeight="false" outlineLevel="0" collapsed="false">
      <c r="A5105" s="30" t="n">
        <v>797.34375</v>
      </c>
      <c r="B5105" s="31" t="n">
        <v>12.2753</v>
      </c>
      <c r="C5105" s="32" t="n">
        <f aca="false">IF($A5105="","",IF(設定!$B$21="dB",10^($B5105/20),ABS($B5105)))</f>
        <v>4.10927305089017</v>
      </c>
      <c r="D5105" s="32" t="n">
        <f aca="false">IF($A5105="","",$A5105^2)</f>
        <v>635757.055664063</v>
      </c>
      <c r="E5105" s="32" t="n">
        <f aca="false">IF($A5105="","",IF($C5105&lt;=0,"",1/$C5105^2))</f>
        <v>0.0592202177586006</v>
      </c>
      <c r="F5105" s="33" t="n">
        <f aca="false">IF(OR(ROW()-設定!$B$30&lt;2,ROW()+設定!$B$30&gt;13701,N($A5105)&lt;=0,N(INDEX($A$2:$A$13701,MIN(13700,MAX(1,ROW()-1+設定!$B$30))))&lt;=0,$A5105&lt;設定!$B$28,$A5105&gt;設定!$B$29),0,IF(AND($C5105&gt;=MAX(INDEX($C$1:$C$13701,MAX(1,ROW()-設定!$B$24)):INDEX($C$1:$C$13701,MAX(1,ROW()-1))),$C5105&gt;MAX(INDEX($C$1:$C$13701,MIN(13701,ROW()+1)):INDEX($C$1:$C$13701,MIN(13701,ROW()+設定!$B$24))),$C5105&gt;=設定!$B$32,$C5105&gt;=MAX(MIN(INDEX($C$1:$C$13701,MAX(1,ROW()-設定!$B$26)):INDEX($C$1:$C$13701,MAX(1,ROW()-1))),MIN(INDEX($C$1:$C$13701,MIN(13701,ROW()+1)):INDEX($C$1:$C$13701,MIN(13701,ROW()+設定!$B$26))))*10^(設定!$B$27/20)),1,0))</f>
        <v>0</v>
      </c>
      <c r="G5105" s="33" t="n">
        <f aca="false">$G5104+IF($F5105=1,1,0)</f>
        <v>2</v>
      </c>
      <c r="H5105" s="0" t="str">
        <f aca="false">IF($F5105=1,$G5105,"")</f>
        <v/>
      </c>
    </row>
    <row r="5106" customFormat="false" ht="15" hidden="false" customHeight="false" outlineLevel="0" collapsed="false">
      <c r="A5106" s="30" t="n">
        <v>797.5</v>
      </c>
      <c r="B5106" s="31" t="n">
        <v>12.3007</v>
      </c>
      <c r="C5106" s="32" t="n">
        <f aca="false">IF($A5106="","",IF(設定!$B$21="dB",10^($B5106/20),ABS($B5106)))</f>
        <v>4.12130731571769</v>
      </c>
      <c r="D5106" s="32" t="n">
        <f aca="false">IF($A5106="","",$A5106^2)</f>
        <v>636006.25</v>
      </c>
      <c r="E5106" s="32" t="n">
        <f aca="false">IF($A5106="","",IF($C5106&lt;=0,"",1/$C5106^2))</f>
        <v>0.0588748752620446</v>
      </c>
      <c r="F5106" s="33" t="n">
        <f aca="false">IF(OR(ROW()-設定!$B$30&lt;2,ROW()+設定!$B$30&gt;13701,N($A5106)&lt;=0,N(INDEX($A$2:$A$13701,MIN(13700,MAX(1,ROW()-1+設定!$B$30))))&lt;=0,$A5106&lt;設定!$B$28,$A5106&gt;設定!$B$29),0,IF(AND($C5106&gt;=MAX(INDEX($C$1:$C$13701,MAX(1,ROW()-設定!$B$24)):INDEX($C$1:$C$13701,MAX(1,ROW()-1))),$C5106&gt;MAX(INDEX($C$1:$C$13701,MIN(13701,ROW()+1)):INDEX($C$1:$C$13701,MIN(13701,ROW()+設定!$B$24))),$C5106&gt;=設定!$B$32,$C5106&gt;=MAX(MIN(INDEX($C$1:$C$13701,MAX(1,ROW()-設定!$B$26)):INDEX($C$1:$C$13701,MAX(1,ROW()-1))),MIN(INDEX($C$1:$C$13701,MIN(13701,ROW()+1)):INDEX($C$1:$C$13701,MIN(13701,ROW()+設定!$B$26))))*10^(設定!$B$27/20)),1,0))</f>
        <v>0</v>
      </c>
      <c r="G5106" s="33" t="n">
        <f aca="false">$G5105+IF($F5106=1,1,0)</f>
        <v>2</v>
      </c>
      <c r="H5106" s="0" t="str">
        <f aca="false">IF($F5106=1,$G5106,"")</f>
        <v/>
      </c>
    </row>
    <row r="5107" customFormat="false" ht="15" hidden="false" customHeight="false" outlineLevel="0" collapsed="false">
      <c r="A5107" s="30" t="n">
        <v>797.65625</v>
      </c>
      <c r="B5107" s="31" t="n">
        <v>12.4317</v>
      </c>
      <c r="C5107" s="32" t="n">
        <f aca="false">IF($A5107="","",IF(設定!$B$21="dB",10^($B5107/20),ABS($B5107)))</f>
        <v>4.1839356851596</v>
      </c>
      <c r="D5107" s="32" t="n">
        <f aca="false">IF($A5107="","",$A5107^2)</f>
        <v>636255.493164063</v>
      </c>
      <c r="E5107" s="32" t="n">
        <f aca="false">IF($A5107="","",IF($C5107&lt;=0,"",1/$C5107^2))</f>
        <v>0.0571254981156261</v>
      </c>
      <c r="F5107" s="33" t="n">
        <f aca="false">IF(OR(ROW()-設定!$B$30&lt;2,ROW()+設定!$B$30&gt;13701,N($A5107)&lt;=0,N(INDEX($A$2:$A$13701,MIN(13700,MAX(1,ROW()-1+設定!$B$30))))&lt;=0,$A5107&lt;設定!$B$28,$A5107&gt;設定!$B$29),0,IF(AND($C5107&gt;=MAX(INDEX($C$1:$C$13701,MAX(1,ROW()-設定!$B$24)):INDEX($C$1:$C$13701,MAX(1,ROW()-1))),$C5107&gt;MAX(INDEX($C$1:$C$13701,MIN(13701,ROW()+1)):INDEX($C$1:$C$13701,MIN(13701,ROW()+設定!$B$24))),$C5107&gt;=設定!$B$32,$C5107&gt;=MAX(MIN(INDEX($C$1:$C$13701,MAX(1,ROW()-設定!$B$26)):INDEX($C$1:$C$13701,MAX(1,ROW()-1))),MIN(INDEX($C$1:$C$13701,MIN(13701,ROW()+1)):INDEX($C$1:$C$13701,MIN(13701,ROW()+設定!$B$26))))*10^(設定!$B$27/20)),1,0))</f>
        <v>0</v>
      </c>
      <c r="G5107" s="33" t="n">
        <f aca="false">$G5106+IF($F5107=1,1,0)</f>
        <v>2</v>
      </c>
      <c r="H5107" s="0" t="str">
        <f aca="false">IF($F5107=1,$G5107,"")</f>
        <v/>
      </c>
    </row>
    <row r="5108" customFormat="false" ht="15" hidden="false" customHeight="false" outlineLevel="0" collapsed="false">
      <c r="A5108" s="30" t="n">
        <v>797.8125</v>
      </c>
      <c r="B5108" s="31" t="n">
        <v>12.3514</v>
      </c>
      <c r="C5108" s="32" t="n">
        <f aca="false">IF($A5108="","",IF(設定!$B$21="dB",10^($B5108/20),ABS($B5108)))</f>
        <v>4.145433951544</v>
      </c>
      <c r="D5108" s="32" t="n">
        <f aca="false">IF($A5108="","",$A5108^2)</f>
        <v>636504.78515625</v>
      </c>
      <c r="E5108" s="32" t="n">
        <f aca="false">IF($A5108="","",IF($C5108&lt;=0,"",1/$C5108^2))</f>
        <v>0.0581915600106036</v>
      </c>
      <c r="F5108" s="33" t="n">
        <f aca="false">IF(OR(ROW()-設定!$B$30&lt;2,ROW()+設定!$B$30&gt;13701,N($A5108)&lt;=0,N(INDEX($A$2:$A$13701,MIN(13700,MAX(1,ROW()-1+設定!$B$30))))&lt;=0,$A5108&lt;設定!$B$28,$A5108&gt;設定!$B$29),0,IF(AND($C5108&gt;=MAX(INDEX($C$1:$C$13701,MAX(1,ROW()-設定!$B$24)):INDEX($C$1:$C$13701,MAX(1,ROW()-1))),$C5108&gt;MAX(INDEX($C$1:$C$13701,MIN(13701,ROW()+1)):INDEX($C$1:$C$13701,MIN(13701,ROW()+設定!$B$24))),$C5108&gt;=設定!$B$32,$C5108&gt;=MAX(MIN(INDEX($C$1:$C$13701,MAX(1,ROW()-設定!$B$26)):INDEX($C$1:$C$13701,MAX(1,ROW()-1))),MIN(INDEX($C$1:$C$13701,MIN(13701,ROW()+1)):INDEX($C$1:$C$13701,MIN(13701,ROW()+設定!$B$26))))*10^(設定!$B$27/20)),1,0))</f>
        <v>0</v>
      </c>
      <c r="G5108" s="33" t="n">
        <f aca="false">$G5107+IF($F5108=1,1,0)</f>
        <v>2</v>
      </c>
      <c r="H5108" s="0" t="str">
        <f aca="false">IF($F5108=1,$G5108,"")</f>
        <v/>
      </c>
    </row>
    <row r="5109" customFormat="false" ht="15" hidden="false" customHeight="false" outlineLevel="0" collapsed="false">
      <c r="A5109" s="30" t="n">
        <v>797.96875</v>
      </c>
      <c r="B5109" s="31" t="n">
        <v>12.4535</v>
      </c>
      <c r="C5109" s="32" t="n">
        <f aca="false">IF($A5109="","",IF(設定!$B$21="dB",10^($B5109/20),ABS($B5109)))</f>
        <v>4.194449789937</v>
      </c>
      <c r="D5109" s="32" t="n">
        <f aca="false">IF($A5109="","",$A5109^2)</f>
        <v>636754.125976563</v>
      </c>
      <c r="E5109" s="32" t="n">
        <f aca="false">IF($A5109="","",IF($C5109&lt;=0,"",1/$C5109^2))</f>
        <v>0.056839467422671</v>
      </c>
      <c r="F5109" s="33" t="n">
        <f aca="false">IF(OR(ROW()-設定!$B$30&lt;2,ROW()+設定!$B$30&gt;13701,N($A5109)&lt;=0,N(INDEX($A$2:$A$13701,MIN(13700,MAX(1,ROW()-1+設定!$B$30))))&lt;=0,$A5109&lt;設定!$B$28,$A5109&gt;設定!$B$29),0,IF(AND($C5109&gt;=MAX(INDEX($C$1:$C$13701,MAX(1,ROW()-設定!$B$24)):INDEX($C$1:$C$13701,MAX(1,ROW()-1))),$C5109&gt;MAX(INDEX($C$1:$C$13701,MIN(13701,ROW()+1)):INDEX($C$1:$C$13701,MIN(13701,ROW()+設定!$B$24))),$C5109&gt;=設定!$B$32,$C5109&gt;=MAX(MIN(INDEX($C$1:$C$13701,MAX(1,ROW()-設定!$B$26)):INDEX($C$1:$C$13701,MAX(1,ROW()-1))),MIN(INDEX($C$1:$C$13701,MIN(13701,ROW()+1)):INDEX($C$1:$C$13701,MIN(13701,ROW()+設定!$B$26))))*10^(設定!$B$27/20)),1,0))</f>
        <v>0</v>
      </c>
      <c r="G5109" s="33" t="n">
        <f aca="false">$G5108+IF($F5109=1,1,0)</f>
        <v>2</v>
      </c>
      <c r="H5109" s="0" t="str">
        <f aca="false">IF($F5109=1,$G5109,"")</f>
        <v/>
      </c>
    </row>
    <row r="5110" customFormat="false" ht="15" hidden="false" customHeight="false" outlineLevel="0" collapsed="false">
      <c r="A5110" s="30" t="n">
        <v>798.125</v>
      </c>
      <c r="B5110" s="31" t="n">
        <v>12.3922</v>
      </c>
      <c r="C5110" s="32" t="n">
        <f aca="false">IF($A5110="","",IF(設定!$B$21="dB",10^($B5110/20),ABS($B5110)))</f>
        <v>4.16495199386706</v>
      </c>
      <c r="D5110" s="32" t="n">
        <f aca="false">IF($A5110="","",$A5110^2)</f>
        <v>637003.515625</v>
      </c>
      <c r="E5110" s="32" t="n">
        <f aca="false">IF($A5110="","",IF($C5110&lt;=0,"",1/$C5110^2))</f>
        <v>0.0576474365532952</v>
      </c>
      <c r="F5110" s="33" t="n">
        <f aca="false">IF(OR(ROW()-設定!$B$30&lt;2,ROW()+設定!$B$30&gt;13701,N($A5110)&lt;=0,N(INDEX($A$2:$A$13701,MIN(13700,MAX(1,ROW()-1+設定!$B$30))))&lt;=0,$A5110&lt;設定!$B$28,$A5110&gt;設定!$B$29),0,IF(AND($C5110&gt;=MAX(INDEX($C$1:$C$13701,MAX(1,ROW()-設定!$B$24)):INDEX($C$1:$C$13701,MAX(1,ROW()-1))),$C5110&gt;MAX(INDEX($C$1:$C$13701,MIN(13701,ROW()+1)):INDEX($C$1:$C$13701,MIN(13701,ROW()+設定!$B$24))),$C5110&gt;=設定!$B$32,$C5110&gt;=MAX(MIN(INDEX($C$1:$C$13701,MAX(1,ROW()-設定!$B$26)):INDEX($C$1:$C$13701,MAX(1,ROW()-1))),MIN(INDEX($C$1:$C$13701,MIN(13701,ROW()+1)):INDEX($C$1:$C$13701,MIN(13701,ROW()+設定!$B$26))))*10^(設定!$B$27/20)),1,0))</f>
        <v>0</v>
      </c>
      <c r="G5110" s="33" t="n">
        <f aca="false">$G5109+IF($F5110=1,1,0)</f>
        <v>2</v>
      </c>
      <c r="H5110" s="0" t="str">
        <f aca="false">IF($F5110=1,$G5110,"")</f>
        <v/>
      </c>
    </row>
    <row r="5111" customFormat="false" ht="15" hidden="false" customHeight="false" outlineLevel="0" collapsed="false">
      <c r="A5111" s="30" t="n">
        <v>798.28125</v>
      </c>
      <c r="B5111" s="31" t="n">
        <v>12.2124</v>
      </c>
      <c r="C5111" s="32" t="n">
        <f aca="false">IF($A5111="","",IF(設定!$B$21="dB",10^($B5111/20),ABS($B5111)))</f>
        <v>4.07962270340352</v>
      </c>
      <c r="D5111" s="32" t="n">
        <f aca="false">IF($A5111="","",$A5111^2)</f>
        <v>637252.954101563</v>
      </c>
      <c r="E5111" s="32" t="n">
        <f aca="false">IF($A5111="","",IF($C5111&lt;=0,"",1/$C5111^2))</f>
        <v>0.0600841608377699</v>
      </c>
      <c r="F5111" s="33" t="n">
        <f aca="false">IF(OR(ROW()-設定!$B$30&lt;2,ROW()+設定!$B$30&gt;13701,N($A5111)&lt;=0,N(INDEX($A$2:$A$13701,MIN(13700,MAX(1,ROW()-1+設定!$B$30))))&lt;=0,$A5111&lt;設定!$B$28,$A5111&gt;設定!$B$29),0,IF(AND($C5111&gt;=MAX(INDEX($C$1:$C$13701,MAX(1,ROW()-設定!$B$24)):INDEX($C$1:$C$13701,MAX(1,ROW()-1))),$C5111&gt;MAX(INDEX($C$1:$C$13701,MIN(13701,ROW()+1)):INDEX($C$1:$C$13701,MIN(13701,ROW()+設定!$B$24))),$C5111&gt;=設定!$B$32,$C5111&gt;=MAX(MIN(INDEX($C$1:$C$13701,MAX(1,ROW()-設定!$B$26)):INDEX($C$1:$C$13701,MAX(1,ROW()-1))),MIN(INDEX($C$1:$C$13701,MIN(13701,ROW()+1)):INDEX($C$1:$C$13701,MIN(13701,ROW()+設定!$B$26))))*10^(設定!$B$27/20)),1,0))</f>
        <v>0</v>
      </c>
      <c r="G5111" s="33" t="n">
        <f aca="false">$G5110+IF($F5111=1,1,0)</f>
        <v>2</v>
      </c>
      <c r="H5111" s="0" t="str">
        <f aca="false">IF($F5111=1,$G5111,"")</f>
        <v/>
      </c>
    </row>
    <row r="5112" customFormat="false" ht="15" hidden="false" customHeight="false" outlineLevel="0" collapsed="false">
      <c r="A5112" s="30" t="n">
        <v>798.4375</v>
      </c>
      <c r="B5112" s="31" t="n">
        <v>12.3776</v>
      </c>
      <c r="C5112" s="32" t="n">
        <f aca="false">IF($A5112="","",IF(設定!$B$21="dB",10^($B5112/20),ABS($B5112)))</f>
        <v>4.15795706020784</v>
      </c>
      <c r="D5112" s="32" t="n">
        <f aca="false">IF($A5112="","",$A5112^2)</f>
        <v>637502.44140625</v>
      </c>
      <c r="E5112" s="32" t="n">
        <f aca="false">IF($A5112="","",IF($C5112&lt;=0,"",1/$C5112^2))</f>
        <v>0.0578415603376021</v>
      </c>
      <c r="F5112" s="33" t="n">
        <f aca="false">IF(OR(ROW()-設定!$B$30&lt;2,ROW()+設定!$B$30&gt;13701,N($A5112)&lt;=0,N(INDEX($A$2:$A$13701,MIN(13700,MAX(1,ROW()-1+設定!$B$30))))&lt;=0,$A5112&lt;設定!$B$28,$A5112&gt;設定!$B$29),0,IF(AND($C5112&gt;=MAX(INDEX($C$1:$C$13701,MAX(1,ROW()-設定!$B$24)):INDEX($C$1:$C$13701,MAX(1,ROW()-1))),$C5112&gt;MAX(INDEX($C$1:$C$13701,MIN(13701,ROW()+1)):INDEX($C$1:$C$13701,MIN(13701,ROW()+設定!$B$24))),$C5112&gt;=設定!$B$32,$C5112&gt;=MAX(MIN(INDEX($C$1:$C$13701,MAX(1,ROW()-設定!$B$26)):INDEX($C$1:$C$13701,MAX(1,ROW()-1))),MIN(INDEX($C$1:$C$13701,MIN(13701,ROW()+1)):INDEX($C$1:$C$13701,MIN(13701,ROW()+設定!$B$26))))*10^(設定!$B$27/20)),1,0))</f>
        <v>0</v>
      </c>
      <c r="G5112" s="33" t="n">
        <f aca="false">$G5111+IF($F5112=1,1,0)</f>
        <v>2</v>
      </c>
      <c r="H5112" s="0" t="str">
        <f aca="false">IF($F5112=1,$G5112,"")</f>
        <v/>
      </c>
    </row>
    <row r="5113" customFormat="false" ht="15" hidden="false" customHeight="false" outlineLevel="0" collapsed="false">
      <c r="A5113" s="30" t="n">
        <v>798.59375</v>
      </c>
      <c r="B5113" s="31" t="n">
        <v>12.4134</v>
      </c>
      <c r="C5113" s="32" t="n">
        <f aca="false">IF($A5113="","",IF(設定!$B$21="dB",10^($B5113/20),ABS($B5113)))</f>
        <v>4.17512997547534</v>
      </c>
      <c r="D5113" s="32" t="n">
        <f aca="false">IF($A5113="","",$A5113^2)</f>
        <v>637751.977539063</v>
      </c>
      <c r="E5113" s="32" t="n">
        <f aca="false">IF($A5113="","",IF($C5113&lt;=0,"",1/$C5113^2))</f>
        <v>0.0573667174416691</v>
      </c>
      <c r="F5113" s="33" t="n">
        <f aca="false">IF(OR(ROW()-設定!$B$30&lt;2,ROW()+設定!$B$30&gt;13701,N($A5113)&lt;=0,N(INDEX($A$2:$A$13701,MIN(13700,MAX(1,ROW()-1+設定!$B$30))))&lt;=0,$A5113&lt;設定!$B$28,$A5113&gt;設定!$B$29),0,IF(AND($C5113&gt;=MAX(INDEX($C$1:$C$13701,MAX(1,ROW()-設定!$B$24)):INDEX($C$1:$C$13701,MAX(1,ROW()-1))),$C5113&gt;MAX(INDEX($C$1:$C$13701,MIN(13701,ROW()+1)):INDEX($C$1:$C$13701,MIN(13701,ROW()+設定!$B$24))),$C5113&gt;=設定!$B$32,$C5113&gt;=MAX(MIN(INDEX($C$1:$C$13701,MAX(1,ROW()-設定!$B$26)):INDEX($C$1:$C$13701,MAX(1,ROW()-1))),MIN(INDEX($C$1:$C$13701,MIN(13701,ROW()+1)):INDEX($C$1:$C$13701,MIN(13701,ROW()+設定!$B$26))))*10^(設定!$B$27/20)),1,0))</f>
        <v>0</v>
      </c>
      <c r="G5113" s="33" t="n">
        <f aca="false">$G5112+IF($F5113=1,1,0)</f>
        <v>2</v>
      </c>
      <c r="H5113" s="0" t="str">
        <f aca="false">IF($F5113=1,$G5113,"")</f>
        <v/>
      </c>
    </row>
    <row r="5114" customFormat="false" ht="15" hidden="false" customHeight="false" outlineLevel="0" collapsed="false">
      <c r="A5114" s="30" t="n">
        <v>798.75</v>
      </c>
      <c r="B5114" s="31" t="n">
        <v>12.2224</v>
      </c>
      <c r="C5114" s="32" t="n">
        <f aca="false">IF($A5114="","",IF(設定!$B$21="dB",10^($B5114/20),ABS($B5114)))</f>
        <v>4.08432224737034</v>
      </c>
      <c r="D5114" s="32" t="n">
        <f aca="false">IF($A5114="","",$A5114^2)</f>
        <v>638001.5625</v>
      </c>
      <c r="E5114" s="32" t="n">
        <f aca="false">IF($A5114="","",IF($C5114&lt;=0,"",1/$C5114^2))</f>
        <v>0.0599459711025676</v>
      </c>
      <c r="F5114" s="33" t="n">
        <f aca="false">IF(OR(ROW()-設定!$B$30&lt;2,ROW()+設定!$B$30&gt;13701,N($A5114)&lt;=0,N(INDEX($A$2:$A$13701,MIN(13700,MAX(1,ROW()-1+設定!$B$30))))&lt;=0,$A5114&lt;設定!$B$28,$A5114&gt;設定!$B$29),0,IF(AND($C5114&gt;=MAX(INDEX($C$1:$C$13701,MAX(1,ROW()-設定!$B$24)):INDEX($C$1:$C$13701,MAX(1,ROW()-1))),$C5114&gt;MAX(INDEX($C$1:$C$13701,MIN(13701,ROW()+1)):INDEX($C$1:$C$13701,MIN(13701,ROW()+設定!$B$24))),$C5114&gt;=設定!$B$32,$C5114&gt;=MAX(MIN(INDEX($C$1:$C$13701,MAX(1,ROW()-設定!$B$26)):INDEX($C$1:$C$13701,MAX(1,ROW()-1))),MIN(INDEX($C$1:$C$13701,MIN(13701,ROW()+1)):INDEX($C$1:$C$13701,MIN(13701,ROW()+設定!$B$26))))*10^(設定!$B$27/20)),1,0))</f>
        <v>0</v>
      </c>
      <c r="G5114" s="33" t="n">
        <f aca="false">$G5113+IF($F5114=1,1,0)</f>
        <v>2</v>
      </c>
      <c r="H5114" s="0" t="str">
        <f aca="false">IF($F5114=1,$G5114,"")</f>
        <v/>
      </c>
    </row>
    <row r="5115" customFormat="false" ht="15" hidden="false" customHeight="false" outlineLevel="0" collapsed="false">
      <c r="A5115" s="30" t="n">
        <v>798.90625</v>
      </c>
      <c r="B5115" s="31" t="n">
        <v>12.5241</v>
      </c>
      <c r="C5115" s="32" t="n">
        <f aca="false">IF($A5115="","",IF(設定!$B$21="dB",10^($B5115/20),ABS($B5115)))</f>
        <v>4.22868173603238</v>
      </c>
      <c r="D5115" s="32" t="n">
        <f aca="false">IF($A5115="","",$A5115^2)</f>
        <v>638251.196289063</v>
      </c>
      <c r="E5115" s="32" t="n">
        <f aca="false">IF($A5115="","",IF($C5115&lt;=0,"",1/$C5115^2))</f>
        <v>0.0559229406159708</v>
      </c>
      <c r="F5115" s="33" t="n">
        <f aca="false">IF(OR(ROW()-設定!$B$30&lt;2,ROW()+設定!$B$30&gt;13701,N($A5115)&lt;=0,N(INDEX($A$2:$A$13701,MIN(13700,MAX(1,ROW()-1+設定!$B$30))))&lt;=0,$A5115&lt;設定!$B$28,$A5115&gt;設定!$B$29),0,IF(AND($C5115&gt;=MAX(INDEX($C$1:$C$13701,MAX(1,ROW()-設定!$B$24)):INDEX($C$1:$C$13701,MAX(1,ROW()-1))),$C5115&gt;MAX(INDEX($C$1:$C$13701,MIN(13701,ROW()+1)):INDEX($C$1:$C$13701,MIN(13701,ROW()+設定!$B$24))),$C5115&gt;=設定!$B$32,$C5115&gt;=MAX(MIN(INDEX($C$1:$C$13701,MAX(1,ROW()-設定!$B$26)):INDEX($C$1:$C$13701,MAX(1,ROW()-1))),MIN(INDEX($C$1:$C$13701,MIN(13701,ROW()+1)):INDEX($C$1:$C$13701,MIN(13701,ROW()+設定!$B$26))))*10^(設定!$B$27/20)),1,0))</f>
        <v>0</v>
      </c>
      <c r="G5115" s="33" t="n">
        <f aca="false">$G5114+IF($F5115=1,1,0)</f>
        <v>2</v>
      </c>
      <c r="H5115" s="0" t="str">
        <f aca="false">IF($F5115=1,$G5115,"")</f>
        <v/>
      </c>
    </row>
    <row r="5116" customFormat="false" ht="15" hidden="false" customHeight="false" outlineLevel="0" collapsed="false">
      <c r="A5116" s="30" t="n">
        <v>799.0625</v>
      </c>
      <c r="B5116" s="31" t="n">
        <v>12.4052</v>
      </c>
      <c r="C5116" s="32" t="n">
        <f aca="false">IF($A5116="","",IF(設定!$B$21="dB",10^($B5116/20),ABS($B5116)))</f>
        <v>4.17119026269279</v>
      </c>
      <c r="D5116" s="32" t="n">
        <f aca="false">IF($A5116="","",$A5116^2)</f>
        <v>638500.87890625</v>
      </c>
      <c r="E5116" s="32" t="n">
        <f aca="false">IF($A5116="","",IF($C5116&lt;=0,"",1/$C5116^2))</f>
        <v>0.0574751349958245</v>
      </c>
      <c r="F5116" s="33" t="n">
        <f aca="false">IF(OR(ROW()-設定!$B$30&lt;2,ROW()+設定!$B$30&gt;13701,N($A5116)&lt;=0,N(INDEX($A$2:$A$13701,MIN(13700,MAX(1,ROW()-1+設定!$B$30))))&lt;=0,$A5116&lt;設定!$B$28,$A5116&gt;設定!$B$29),0,IF(AND($C5116&gt;=MAX(INDEX($C$1:$C$13701,MAX(1,ROW()-設定!$B$24)):INDEX($C$1:$C$13701,MAX(1,ROW()-1))),$C5116&gt;MAX(INDEX($C$1:$C$13701,MIN(13701,ROW()+1)):INDEX($C$1:$C$13701,MIN(13701,ROW()+設定!$B$24))),$C5116&gt;=設定!$B$32,$C5116&gt;=MAX(MIN(INDEX($C$1:$C$13701,MAX(1,ROW()-設定!$B$26)):INDEX($C$1:$C$13701,MAX(1,ROW()-1))),MIN(INDEX($C$1:$C$13701,MIN(13701,ROW()+1)):INDEX($C$1:$C$13701,MIN(13701,ROW()+設定!$B$26))))*10^(設定!$B$27/20)),1,0))</f>
        <v>0</v>
      </c>
      <c r="G5116" s="33" t="n">
        <f aca="false">$G5115+IF($F5116=1,1,0)</f>
        <v>2</v>
      </c>
      <c r="H5116" s="0" t="str">
        <f aca="false">IF($F5116=1,$G5116,"")</f>
        <v/>
      </c>
    </row>
    <row r="5117" customFormat="false" ht="15" hidden="false" customHeight="false" outlineLevel="0" collapsed="false">
      <c r="A5117" s="30" t="n">
        <v>799.21875</v>
      </c>
      <c r="B5117" s="31" t="n">
        <v>12.4487</v>
      </c>
      <c r="C5117" s="32" t="n">
        <f aca="false">IF($A5117="","",IF(設定!$B$21="dB",10^($B5117/20),ABS($B5117)))</f>
        <v>4.19213249167483</v>
      </c>
      <c r="D5117" s="32" t="n">
        <f aca="false">IF($A5117="","",$A5117^2)</f>
        <v>638750.610351563</v>
      </c>
      <c r="E5117" s="32" t="n">
        <f aca="false">IF($A5117="","",IF($C5117&lt;=0,"",1/$C5117^2))</f>
        <v>0.0569023234527813</v>
      </c>
      <c r="F5117" s="33" t="n">
        <f aca="false">IF(OR(ROW()-設定!$B$30&lt;2,ROW()+設定!$B$30&gt;13701,N($A5117)&lt;=0,N(INDEX($A$2:$A$13701,MIN(13700,MAX(1,ROW()-1+設定!$B$30))))&lt;=0,$A5117&lt;設定!$B$28,$A5117&gt;設定!$B$29),0,IF(AND($C5117&gt;=MAX(INDEX($C$1:$C$13701,MAX(1,ROW()-設定!$B$24)):INDEX($C$1:$C$13701,MAX(1,ROW()-1))),$C5117&gt;MAX(INDEX($C$1:$C$13701,MIN(13701,ROW()+1)):INDEX($C$1:$C$13701,MIN(13701,ROW()+設定!$B$24))),$C5117&gt;=設定!$B$32,$C5117&gt;=MAX(MIN(INDEX($C$1:$C$13701,MAX(1,ROW()-設定!$B$26)):INDEX($C$1:$C$13701,MAX(1,ROW()-1))),MIN(INDEX($C$1:$C$13701,MIN(13701,ROW()+1)):INDEX($C$1:$C$13701,MIN(13701,ROW()+設定!$B$26))))*10^(設定!$B$27/20)),1,0))</f>
        <v>0</v>
      </c>
      <c r="G5117" s="33" t="n">
        <f aca="false">$G5116+IF($F5117=1,1,0)</f>
        <v>2</v>
      </c>
      <c r="H5117" s="0" t="str">
        <f aca="false">IF($F5117=1,$G5117,"")</f>
        <v/>
      </c>
    </row>
    <row r="5118" customFormat="false" ht="15" hidden="false" customHeight="false" outlineLevel="0" collapsed="false">
      <c r="A5118" s="30" t="n">
        <v>799.375</v>
      </c>
      <c r="B5118" s="31" t="n">
        <v>12.3285</v>
      </c>
      <c r="C5118" s="32" t="n">
        <f aca="false">IF($A5118="","",IF(設定!$B$21="dB",10^($B5118/20),ABS($B5118)))</f>
        <v>4.13451907567099</v>
      </c>
      <c r="D5118" s="32" t="n">
        <f aca="false">IF($A5118="","",$A5118^2)</f>
        <v>639000.390625</v>
      </c>
      <c r="E5118" s="32" t="n">
        <f aca="false">IF($A5118="","",IF($C5118&lt;=0,"",1/$C5118^2))</f>
        <v>0.0584992098368635</v>
      </c>
      <c r="F5118" s="33" t="n">
        <f aca="false">IF(OR(ROW()-設定!$B$30&lt;2,ROW()+設定!$B$30&gt;13701,N($A5118)&lt;=0,N(INDEX($A$2:$A$13701,MIN(13700,MAX(1,ROW()-1+設定!$B$30))))&lt;=0,$A5118&lt;設定!$B$28,$A5118&gt;設定!$B$29),0,IF(AND($C5118&gt;=MAX(INDEX($C$1:$C$13701,MAX(1,ROW()-設定!$B$24)):INDEX($C$1:$C$13701,MAX(1,ROW()-1))),$C5118&gt;MAX(INDEX($C$1:$C$13701,MIN(13701,ROW()+1)):INDEX($C$1:$C$13701,MIN(13701,ROW()+設定!$B$24))),$C5118&gt;=設定!$B$32,$C5118&gt;=MAX(MIN(INDEX($C$1:$C$13701,MAX(1,ROW()-設定!$B$26)):INDEX($C$1:$C$13701,MAX(1,ROW()-1))),MIN(INDEX($C$1:$C$13701,MIN(13701,ROW()+1)):INDEX($C$1:$C$13701,MIN(13701,ROW()+設定!$B$26))))*10^(設定!$B$27/20)),1,0))</f>
        <v>0</v>
      </c>
      <c r="G5118" s="33" t="n">
        <f aca="false">$G5117+IF($F5118=1,1,0)</f>
        <v>2</v>
      </c>
      <c r="H5118" s="0" t="str">
        <f aca="false">IF($F5118=1,$G5118,"")</f>
        <v/>
      </c>
    </row>
    <row r="5119" customFormat="false" ht="15" hidden="false" customHeight="false" outlineLevel="0" collapsed="false">
      <c r="A5119" s="30" t="n">
        <v>799.53125</v>
      </c>
      <c r="B5119" s="31" t="n">
        <v>12.4421</v>
      </c>
      <c r="C5119" s="32" t="n">
        <f aca="false">IF($A5119="","",IF(設定!$B$21="dB",10^($B5119/20),ABS($B5119)))</f>
        <v>4.18894829679973</v>
      </c>
      <c r="D5119" s="32" t="n">
        <f aca="false">IF($A5119="","",$A5119^2)</f>
        <v>639250.219726563</v>
      </c>
      <c r="E5119" s="32" t="n">
        <f aca="false">IF($A5119="","",IF($C5119&lt;=0,"",1/$C5119^2))</f>
        <v>0.0569888640057795</v>
      </c>
      <c r="F5119" s="33" t="n">
        <f aca="false">IF(OR(ROW()-設定!$B$30&lt;2,ROW()+設定!$B$30&gt;13701,N($A5119)&lt;=0,N(INDEX($A$2:$A$13701,MIN(13700,MAX(1,ROW()-1+設定!$B$30))))&lt;=0,$A5119&lt;設定!$B$28,$A5119&gt;設定!$B$29),0,IF(AND($C5119&gt;=MAX(INDEX($C$1:$C$13701,MAX(1,ROW()-設定!$B$24)):INDEX($C$1:$C$13701,MAX(1,ROW()-1))),$C5119&gt;MAX(INDEX($C$1:$C$13701,MIN(13701,ROW()+1)):INDEX($C$1:$C$13701,MIN(13701,ROW()+設定!$B$24))),$C5119&gt;=設定!$B$32,$C5119&gt;=MAX(MIN(INDEX($C$1:$C$13701,MAX(1,ROW()-設定!$B$26)):INDEX($C$1:$C$13701,MAX(1,ROW()-1))),MIN(INDEX($C$1:$C$13701,MIN(13701,ROW()+1)):INDEX($C$1:$C$13701,MIN(13701,ROW()+設定!$B$26))))*10^(設定!$B$27/20)),1,0))</f>
        <v>0</v>
      </c>
      <c r="G5119" s="33" t="n">
        <f aca="false">$G5118+IF($F5119=1,1,0)</f>
        <v>2</v>
      </c>
      <c r="H5119" s="0" t="str">
        <f aca="false">IF($F5119=1,$G5119,"")</f>
        <v/>
      </c>
    </row>
    <row r="5120" customFormat="false" ht="15" hidden="false" customHeight="false" outlineLevel="0" collapsed="false">
      <c r="A5120" s="30" t="n">
        <v>799.6875</v>
      </c>
      <c r="B5120" s="31" t="n">
        <v>12.4774</v>
      </c>
      <c r="C5120" s="32" t="n">
        <f aca="false">IF($A5120="","",IF(設定!$B$21="dB",10^($B5120/20),ABS($B5120)))</f>
        <v>4.20600708579397</v>
      </c>
      <c r="D5120" s="32" t="n">
        <f aca="false">IF($A5120="","",$A5120^2)</f>
        <v>639500.09765625</v>
      </c>
      <c r="E5120" s="32" t="n">
        <f aca="false">IF($A5120="","",IF($C5120&lt;=0,"",1/$C5120^2))</f>
        <v>0.05652752880903</v>
      </c>
      <c r="F5120" s="33" t="n">
        <f aca="false">IF(OR(ROW()-設定!$B$30&lt;2,ROW()+設定!$B$30&gt;13701,N($A5120)&lt;=0,N(INDEX($A$2:$A$13701,MIN(13700,MAX(1,ROW()-1+設定!$B$30))))&lt;=0,$A5120&lt;設定!$B$28,$A5120&gt;設定!$B$29),0,IF(AND($C5120&gt;=MAX(INDEX($C$1:$C$13701,MAX(1,ROW()-設定!$B$24)):INDEX($C$1:$C$13701,MAX(1,ROW()-1))),$C5120&gt;MAX(INDEX($C$1:$C$13701,MIN(13701,ROW()+1)):INDEX($C$1:$C$13701,MIN(13701,ROW()+設定!$B$24))),$C5120&gt;=設定!$B$32,$C5120&gt;=MAX(MIN(INDEX($C$1:$C$13701,MAX(1,ROW()-設定!$B$26)):INDEX($C$1:$C$13701,MAX(1,ROW()-1))),MIN(INDEX($C$1:$C$13701,MIN(13701,ROW()+1)):INDEX($C$1:$C$13701,MIN(13701,ROW()+設定!$B$26))))*10^(設定!$B$27/20)),1,0))</f>
        <v>0</v>
      </c>
      <c r="G5120" s="33" t="n">
        <f aca="false">$G5119+IF($F5120=1,1,0)</f>
        <v>2</v>
      </c>
      <c r="H5120" s="0" t="str">
        <f aca="false">IF($F5120=1,$G5120,"")</f>
        <v/>
      </c>
    </row>
    <row r="5121" customFormat="false" ht="15" hidden="false" customHeight="false" outlineLevel="0" collapsed="false">
      <c r="A5121" s="30" t="n">
        <v>799.84375</v>
      </c>
      <c r="B5121" s="31" t="n">
        <v>12.4244</v>
      </c>
      <c r="C5121" s="32" t="n">
        <f aca="false">IF($A5121="","",IF(設定!$B$21="dB",10^($B5121/20),ABS($B5121)))</f>
        <v>4.18042080059992</v>
      </c>
      <c r="D5121" s="32" t="n">
        <f aca="false">IF($A5121="","",$A5121^2)</f>
        <v>639750.024414063</v>
      </c>
      <c r="E5121" s="32" t="n">
        <f aca="false">IF($A5121="","",IF($C5121&lt;=0,"",1/$C5121^2))</f>
        <v>0.0572216003754095</v>
      </c>
      <c r="F5121" s="33" t="n">
        <f aca="false">IF(OR(ROW()-設定!$B$30&lt;2,ROW()+設定!$B$30&gt;13701,N($A5121)&lt;=0,N(INDEX($A$2:$A$13701,MIN(13700,MAX(1,ROW()-1+設定!$B$30))))&lt;=0,$A5121&lt;設定!$B$28,$A5121&gt;設定!$B$29),0,IF(AND($C5121&gt;=MAX(INDEX($C$1:$C$13701,MAX(1,ROW()-設定!$B$24)):INDEX($C$1:$C$13701,MAX(1,ROW()-1))),$C5121&gt;MAX(INDEX($C$1:$C$13701,MIN(13701,ROW()+1)):INDEX($C$1:$C$13701,MIN(13701,ROW()+設定!$B$24))),$C5121&gt;=設定!$B$32,$C5121&gt;=MAX(MIN(INDEX($C$1:$C$13701,MAX(1,ROW()-設定!$B$26)):INDEX($C$1:$C$13701,MAX(1,ROW()-1))),MIN(INDEX($C$1:$C$13701,MIN(13701,ROW()+1)):INDEX($C$1:$C$13701,MIN(13701,ROW()+設定!$B$26))))*10^(設定!$B$27/20)),1,0))</f>
        <v>0</v>
      </c>
      <c r="G5121" s="33" t="n">
        <f aca="false">$G5120+IF($F5121=1,1,0)</f>
        <v>2</v>
      </c>
      <c r="H5121" s="0" t="str">
        <f aca="false">IF($F5121=1,$G5121,"")</f>
        <v/>
      </c>
    </row>
    <row r="5122" customFormat="false" ht="15" hidden="false" customHeight="false" outlineLevel="0" collapsed="false">
      <c r="A5122" s="30" t="n">
        <v>800</v>
      </c>
      <c r="B5122" s="31" t="n">
        <v>12.4787</v>
      </c>
      <c r="C5122" s="32" t="n">
        <f aca="false">IF($A5122="","",IF(設定!$B$21="dB",10^($B5122/20),ABS($B5122)))</f>
        <v>4.20663663770378</v>
      </c>
      <c r="D5122" s="32" t="n">
        <f aca="false">IF($A5122="","",$A5122^2)</f>
        <v>640000</v>
      </c>
      <c r="E5122" s="32" t="n">
        <f aca="false">IF($A5122="","",IF($C5122&lt;=0,"",1/$C5122^2))</f>
        <v>0.0565106106133961</v>
      </c>
      <c r="F5122" s="33" t="n">
        <f aca="false">IF(OR(ROW()-設定!$B$30&lt;2,ROW()+設定!$B$30&gt;13701,N($A5122)&lt;=0,N(INDEX($A$2:$A$13701,MIN(13700,MAX(1,ROW()-1+設定!$B$30))))&lt;=0,$A5122&lt;設定!$B$28,$A5122&gt;設定!$B$29),0,IF(AND($C5122&gt;=MAX(INDEX($C$1:$C$13701,MAX(1,ROW()-設定!$B$24)):INDEX($C$1:$C$13701,MAX(1,ROW()-1))),$C5122&gt;MAX(INDEX($C$1:$C$13701,MIN(13701,ROW()+1)):INDEX($C$1:$C$13701,MIN(13701,ROW()+設定!$B$24))),$C5122&gt;=設定!$B$32,$C5122&gt;=MAX(MIN(INDEX($C$1:$C$13701,MAX(1,ROW()-設定!$B$26)):INDEX($C$1:$C$13701,MAX(1,ROW()-1))),MIN(INDEX($C$1:$C$13701,MIN(13701,ROW()+1)):INDEX($C$1:$C$13701,MIN(13701,ROW()+設定!$B$26))))*10^(設定!$B$27/20)),1,0))</f>
        <v>0</v>
      </c>
      <c r="G5122" s="33" t="n">
        <f aca="false">$G5121+IF($F5122=1,1,0)</f>
        <v>2</v>
      </c>
      <c r="H5122" s="0" t="str">
        <f aca="false">IF($F5122=1,$G5122,"")</f>
        <v/>
      </c>
    </row>
    <row r="5123" customFormat="false" ht="15" hidden="false" customHeight="false" outlineLevel="0" collapsed="false">
      <c r="A5123" s="30" t="n">
        <v>800.15625</v>
      </c>
      <c r="B5123" s="31" t="n">
        <v>12.2586</v>
      </c>
      <c r="C5123" s="32" t="n">
        <f aca="false">IF($A5123="","",IF(設定!$B$21="dB",10^($B5123/20),ABS($B5123)))</f>
        <v>4.10137991225045</v>
      </c>
      <c r="D5123" s="32" t="n">
        <f aca="false">IF($A5123="","",$A5123^2)</f>
        <v>640250.024414063</v>
      </c>
      <c r="E5123" s="32" t="n">
        <f aca="false">IF($A5123="","",IF($C5123&lt;=0,"",1/$C5123^2))</f>
        <v>0.0594483766654624</v>
      </c>
      <c r="F5123" s="33" t="n">
        <f aca="false">IF(OR(ROW()-設定!$B$30&lt;2,ROW()+設定!$B$30&gt;13701,N($A5123)&lt;=0,N(INDEX($A$2:$A$13701,MIN(13700,MAX(1,ROW()-1+設定!$B$30))))&lt;=0,$A5123&lt;設定!$B$28,$A5123&gt;設定!$B$29),0,IF(AND($C5123&gt;=MAX(INDEX($C$1:$C$13701,MAX(1,ROW()-設定!$B$24)):INDEX($C$1:$C$13701,MAX(1,ROW()-1))),$C5123&gt;MAX(INDEX($C$1:$C$13701,MIN(13701,ROW()+1)):INDEX($C$1:$C$13701,MIN(13701,ROW()+設定!$B$24))),$C5123&gt;=設定!$B$32,$C5123&gt;=MAX(MIN(INDEX($C$1:$C$13701,MAX(1,ROW()-設定!$B$26)):INDEX($C$1:$C$13701,MAX(1,ROW()-1))),MIN(INDEX($C$1:$C$13701,MIN(13701,ROW()+1)):INDEX($C$1:$C$13701,MIN(13701,ROW()+設定!$B$26))))*10^(設定!$B$27/20)),1,0))</f>
        <v>0</v>
      </c>
      <c r="G5123" s="33" t="n">
        <f aca="false">$G5122+IF($F5123=1,1,0)</f>
        <v>2</v>
      </c>
      <c r="H5123" s="0" t="str">
        <f aca="false">IF($F5123=1,$G5123,"")</f>
        <v/>
      </c>
    </row>
    <row r="5124" customFormat="false" ht="15" hidden="false" customHeight="false" outlineLevel="0" collapsed="false">
      <c r="A5124" s="30" t="n">
        <v>800.3125</v>
      </c>
      <c r="B5124" s="31" t="n">
        <v>12.6352</v>
      </c>
      <c r="C5124" s="32" t="n">
        <f aca="false">IF($A5124="","",IF(設定!$B$21="dB",10^($B5124/20),ABS($B5124)))</f>
        <v>4.28311761158134</v>
      </c>
      <c r="D5124" s="32" t="n">
        <f aca="false">IF($A5124="","",$A5124^2)</f>
        <v>640500.09765625</v>
      </c>
      <c r="E5124" s="32" t="n">
        <f aca="false">IF($A5124="","",IF($C5124&lt;=0,"",1/$C5124^2))</f>
        <v>0.0545104792107515</v>
      </c>
      <c r="F5124" s="33" t="n">
        <f aca="false">IF(OR(ROW()-設定!$B$30&lt;2,ROW()+設定!$B$30&gt;13701,N($A5124)&lt;=0,N(INDEX($A$2:$A$13701,MIN(13700,MAX(1,ROW()-1+設定!$B$30))))&lt;=0,$A5124&lt;設定!$B$28,$A5124&gt;設定!$B$29),0,IF(AND($C5124&gt;=MAX(INDEX($C$1:$C$13701,MAX(1,ROW()-設定!$B$24)):INDEX($C$1:$C$13701,MAX(1,ROW()-1))),$C5124&gt;MAX(INDEX($C$1:$C$13701,MIN(13701,ROW()+1)):INDEX($C$1:$C$13701,MIN(13701,ROW()+設定!$B$24))),$C5124&gt;=設定!$B$32,$C5124&gt;=MAX(MIN(INDEX($C$1:$C$13701,MAX(1,ROW()-設定!$B$26)):INDEX($C$1:$C$13701,MAX(1,ROW()-1))),MIN(INDEX($C$1:$C$13701,MIN(13701,ROW()+1)):INDEX($C$1:$C$13701,MIN(13701,ROW()+設定!$B$26))))*10^(設定!$B$27/20)),1,0))</f>
        <v>0</v>
      </c>
      <c r="G5124" s="33" t="n">
        <f aca="false">$G5123+IF($F5124=1,1,0)</f>
        <v>2</v>
      </c>
      <c r="H5124" s="0" t="str">
        <f aca="false">IF($F5124=1,$G5124,"")</f>
        <v/>
      </c>
    </row>
    <row r="5125" customFormat="false" ht="15" hidden="false" customHeight="false" outlineLevel="0" collapsed="false">
      <c r="A5125" s="30" t="n">
        <v>800.46875</v>
      </c>
      <c r="B5125" s="31" t="n">
        <v>12.3895</v>
      </c>
      <c r="C5125" s="32" t="n">
        <f aca="false">IF($A5125="","",IF(設定!$B$21="dB",10^($B5125/20),ABS($B5125)))</f>
        <v>4.1636575239593</v>
      </c>
      <c r="D5125" s="32" t="n">
        <f aca="false">IF($A5125="","",$A5125^2)</f>
        <v>640750.219726563</v>
      </c>
      <c r="E5125" s="32" t="n">
        <f aca="false">IF($A5125="","",IF($C5125&lt;=0,"",1/$C5125^2))</f>
        <v>0.0576832869907881</v>
      </c>
      <c r="F5125" s="33" t="n">
        <f aca="false">IF(OR(ROW()-設定!$B$30&lt;2,ROW()+設定!$B$30&gt;13701,N($A5125)&lt;=0,N(INDEX($A$2:$A$13701,MIN(13700,MAX(1,ROW()-1+設定!$B$30))))&lt;=0,$A5125&lt;設定!$B$28,$A5125&gt;設定!$B$29),0,IF(AND($C5125&gt;=MAX(INDEX($C$1:$C$13701,MAX(1,ROW()-設定!$B$24)):INDEX($C$1:$C$13701,MAX(1,ROW()-1))),$C5125&gt;MAX(INDEX($C$1:$C$13701,MIN(13701,ROW()+1)):INDEX($C$1:$C$13701,MIN(13701,ROW()+設定!$B$24))),$C5125&gt;=設定!$B$32,$C5125&gt;=MAX(MIN(INDEX($C$1:$C$13701,MAX(1,ROW()-設定!$B$26)):INDEX($C$1:$C$13701,MAX(1,ROW()-1))),MIN(INDEX($C$1:$C$13701,MIN(13701,ROW()+1)):INDEX($C$1:$C$13701,MIN(13701,ROW()+設定!$B$26))))*10^(設定!$B$27/20)),1,0))</f>
        <v>0</v>
      </c>
      <c r="G5125" s="33" t="n">
        <f aca="false">$G5124+IF($F5125=1,1,0)</f>
        <v>2</v>
      </c>
      <c r="H5125" s="0" t="str">
        <f aca="false">IF($F5125=1,$G5125,"")</f>
        <v/>
      </c>
    </row>
    <row r="5126" customFormat="false" ht="15" hidden="false" customHeight="false" outlineLevel="0" collapsed="false">
      <c r="A5126" s="30" t="n">
        <v>800.625</v>
      </c>
      <c r="B5126" s="31" t="n">
        <v>12.2881</v>
      </c>
      <c r="C5126" s="32" t="n">
        <f aca="false">IF($A5126="","",IF(設定!$B$21="dB",10^($B5126/20),ABS($B5126)))</f>
        <v>4.11533316360634</v>
      </c>
      <c r="D5126" s="32" t="n">
        <f aca="false">IF($A5126="","",$A5126^2)</f>
        <v>641000.390625</v>
      </c>
      <c r="E5126" s="32" t="n">
        <f aca="false">IF($A5126="","",IF($C5126&lt;=0,"",1/$C5126^2))</f>
        <v>0.0590459344421613</v>
      </c>
      <c r="F5126" s="33" t="n">
        <f aca="false">IF(OR(ROW()-設定!$B$30&lt;2,ROW()+設定!$B$30&gt;13701,N($A5126)&lt;=0,N(INDEX($A$2:$A$13701,MIN(13700,MAX(1,ROW()-1+設定!$B$30))))&lt;=0,$A5126&lt;設定!$B$28,$A5126&gt;設定!$B$29),0,IF(AND($C5126&gt;=MAX(INDEX($C$1:$C$13701,MAX(1,ROW()-設定!$B$24)):INDEX($C$1:$C$13701,MAX(1,ROW()-1))),$C5126&gt;MAX(INDEX($C$1:$C$13701,MIN(13701,ROW()+1)):INDEX($C$1:$C$13701,MIN(13701,ROW()+設定!$B$24))),$C5126&gt;=設定!$B$32,$C5126&gt;=MAX(MIN(INDEX($C$1:$C$13701,MAX(1,ROW()-設定!$B$26)):INDEX($C$1:$C$13701,MAX(1,ROW()-1))),MIN(INDEX($C$1:$C$13701,MIN(13701,ROW()+1)):INDEX($C$1:$C$13701,MIN(13701,ROW()+設定!$B$26))))*10^(設定!$B$27/20)),1,0))</f>
        <v>0</v>
      </c>
      <c r="G5126" s="33" t="n">
        <f aca="false">$G5125+IF($F5126=1,1,0)</f>
        <v>2</v>
      </c>
      <c r="H5126" s="0" t="str">
        <f aca="false">IF($F5126=1,$G5126,"")</f>
        <v/>
      </c>
    </row>
    <row r="5127" customFormat="false" ht="15" hidden="false" customHeight="false" outlineLevel="0" collapsed="false">
      <c r="A5127" s="30" t="n">
        <v>800.78125</v>
      </c>
      <c r="B5127" s="31" t="n">
        <v>12.4297</v>
      </c>
      <c r="C5127" s="32" t="n">
        <f aca="false">IF($A5127="","",IF(設定!$B$21="dB",10^($B5127/20),ABS($B5127)))</f>
        <v>4.18297240927123</v>
      </c>
      <c r="D5127" s="32" t="n">
        <f aca="false">IF($A5127="","",$A5127^2)</f>
        <v>641250.610351563</v>
      </c>
      <c r="E5127" s="32" t="n">
        <f aca="false">IF($A5127="","",IF($C5127&lt;=0,"",1/$C5127^2))</f>
        <v>0.0571518114381056</v>
      </c>
      <c r="F5127" s="33" t="n">
        <f aca="false">IF(OR(ROW()-設定!$B$30&lt;2,ROW()+設定!$B$30&gt;13701,N($A5127)&lt;=0,N(INDEX($A$2:$A$13701,MIN(13700,MAX(1,ROW()-1+設定!$B$30))))&lt;=0,$A5127&lt;設定!$B$28,$A5127&gt;設定!$B$29),0,IF(AND($C5127&gt;=MAX(INDEX($C$1:$C$13701,MAX(1,ROW()-設定!$B$24)):INDEX($C$1:$C$13701,MAX(1,ROW()-1))),$C5127&gt;MAX(INDEX($C$1:$C$13701,MIN(13701,ROW()+1)):INDEX($C$1:$C$13701,MIN(13701,ROW()+設定!$B$24))),$C5127&gt;=設定!$B$32,$C5127&gt;=MAX(MIN(INDEX($C$1:$C$13701,MAX(1,ROW()-設定!$B$26)):INDEX($C$1:$C$13701,MAX(1,ROW()-1))),MIN(INDEX($C$1:$C$13701,MIN(13701,ROW()+1)):INDEX($C$1:$C$13701,MIN(13701,ROW()+設定!$B$26))))*10^(設定!$B$27/20)),1,0))</f>
        <v>0</v>
      </c>
      <c r="G5127" s="33" t="n">
        <f aca="false">$G5126+IF($F5127=1,1,0)</f>
        <v>2</v>
      </c>
      <c r="H5127" s="0" t="str">
        <f aca="false">IF($F5127=1,$G5127,"")</f>
        <v/>
      </c>
    </row>
    <row r="5128" customFormat="false" ht="15" hidden="false" customHeight="false" outlineLevel="0" collapsed="false">
      <c r="A5128" s="30" t="n">
        <v>800.9375</v>
      </c>
      <c r="B5128" s="31" t="n">
        <v>12.4551</v>
      </c>
      <c r="C5128" s="32" t="n">
        <f aca="false">IF($A5128="","",IF(設定!$B$21="dB",10^($B5128/20),ABS($B5128)))</f>
        <v>4.19522250730948</v>
      </c>
      <c r="D5128" s="32" t="n">
        <f aca="false">IF($A5128="","",$A5128^2)</f>
        <v>641500.87890625</v>
      </c>
      <c r="E5128" s="32" t="n">
        <f aca="false">IF($A5128="","",IF($C5128&lt;=0,"",1/$C5128^2))</f>
        <v>0.0568185308459068</v>
      </c>
      <c r="F5128" s="33" t="n">
        <f aca="false">IF(OR(ROW()-設定!$B$30&lt;2,ROW()+設定!$B$30&gt;13701,N($A5128)&lt;=0,N(INDEX($A$2:$A$13701,MIN(13700,MAX(1,ROW()-1+設定!$B$30))))&lt;=0,$A5128&lt;設定!$B$28,$A5128&gt;設定!$B$29),0,IF(AND($C5128&gt;=MAX(INDEX($C$1:$C$13701,MAX(1,ROW()-設定!$B$24)):INDEX($C$1:$C$13701,MAX(1,ROW()-1))),$C5128&gt;MAX(INDEX($C$1:$C$13701,MIN(13701,ROW()+1)):INDEX($C$1:$C$13701,MIN(13701,ROW()+設定!$B$24))),$C5128&gt;=設定!$B$32,$C5128&gt;=MAX(MIN(INDEX($C$1:$C$13701,MAX(1,ROW()-設定!$B$26)):INDEX($C$1:$C$13701,MAX(1,ROW()-1))),MIN(INDEX($C$1:$C$13701,MIN(13701,ROW()+1)):INDEX($C$1:$C$13701,MIN(13701,ROW()+設定!$B$26))))*10^(設定!$B$27/20)),1,0))</f>
        <v>0</v>
      </c>
      <c r="G5128" s="33" t="n">
        <f aca="false">$G5127+IF($F5128=1,1,0)</f>
        <v>2</v>
      </c>
      <c r="H5128" s="0" t="str">
        <f aca="false">IF($F5128=1,$G5128,"")</f>
        <v/>
      </c>
    </row>
    <row r="5129" customFormat="false" ht="15" hidden="false" customHeight="false" outlineLevel="0" collapsed="false">
      <c r="A5129" s="30" t="n">
        <v>801.09375</v>
      </c>
      <c r="B5129" s="31" t="n">
        <v>12.6116</v>
      </c>
      <c r="C5129" s="32" t="n">
        <f aca="false">IF($A5129="","",IF(設定!$B$21="dB",10^($B5129/20),ABS($B5129)))</f>
        <v>4.27149596057528</v>
      </c>
      <c r="D5129" s="32" t="n">
        <f aca="false">IF($A5129="","",$A5129^2)</f>
        <v>641751.196289063</v>
      </c>
      <c r="E5129" s="32" t="n">
        <f aca="false">IF($A5129="","",IF($C5129&lt;=0,"",1/$C5129^2))</f>
        <v>0.0548075009426114</v>
      </c>
      <c r="F5129" s="33" t="n">
        <f aca="false">IF(OR(ROW()-設定!$B$30&lt;2,ROW()+設定!$B$30&gt;13701,N($A5129)&lt;=0,N(INDEX($A$2:$A$13701,MIN(13700,MAX(1,ROW()-1+設定!$B$30))))&lt;=0,$A5129&lt;設定!$B$28,$A5129&gt;設定!$B$29),0,IF(AND($C5129&gt;=MAX(INDEX($C$1:$C$13701,MAX(1,ROW()-設定!$B$24)):INDEX($C$1:$C$13701,MAX(1,ROW()-1))),$C5129&gt;MAX(INDEX($C$1:$C$13701,MIN(13701,ROW()+1)):INDEX($C$1:$C$13701,MIN(13701,ROW()+設定!$B$24))),$C5129&gt;=設定!$B$32,$C5129&gt;=MAX(MIN(INDEX($C$1:$C$13701,MAX(1,ROW()-設定!$B$26)):INDEX($C$1:$C$13701,MAX(1,ROW()-1))),MIN(INDEX($C$1:$C$13701,MIN(13701,ROW()+1)):INDEX($C$1:$C$13701,MIN(13701,ROW()+設定!$B$26))))*10^(設定!$B$27/20)),1,0))</f>
        <v>0</v>
      </c>
      <c r="G5129" s="33" t="n">
        <f aca="false">$G5128+IF($F5129=1,1,0)</f>
        <v>2</v>
      </c>
      <c r="H5129" s="0" t="str">
        <f aca="false">IF($F5129=1,$G5129,"")</f>
        <v/>
      </c>
    </row>
    <row r="5130" customFormat="false" ht="15" hidden="false" customHeight="false" outlineLevel="0" collapsed="false">
      <c r="A5130" s="30" t="n">
        <v>801.25</v>
      </c>
      <c r="B5130" s="31" t="n">
        <v>12.471</v>
      </c>
      <c r="C5130" s="32" t="n">
        <f aca="false">IF($A5130="","",IF(設定!$B$21="dB",10^($B5130/20),ABS($B5130)))</f>
        <v>4.20290912671507</v>
      </c>
      <c r="D5130" s="32" t="n">
        <f aca="false">IF($A5130="","",$A5130^2)</f>
        <v>642001.5625</v>
      </c>
      <c r="E5130" s="32" t="n">
        <f aca="false">IF($A5130="","",IF($C5130&lt;=0,"",1/$C5130^2))</f>
        <v>0.0566108922633215</v>
      </c>
      <c r="F5130" s="33" t="n">
        <f aca="false">IF(OR(ROW()-設定!$B$30&lt;2,ROW()+設定!$B$30&gt;13701,N($A5130)&lt;=0,N(INDEX($A$2:$A$13701,MIN(13700,MAX(1,ROW()-1+設定!$B$30))))&lt;=0,$A5130&lt;設定!$B$28,$A5130&gt;設定!$B$29),0,IF(AND($C5130&gt;=MAX(INDEX($C$1:$C$13701,MAX(1,ROW()-設定!$B$24)):INDEX($C$1:$C$13701,MAX(1,ROW()-1))),$C5130&gt;MAX(INDEX($C$1:$C$13701,MIN(13701,ROW()+1)):INDEX($C$1:$C$13701,MIN(13701,ROW()+設定!$B$24))),$C5130&gt;=設定!$B$32,$C5130&gt;=MAX(MIN(INDEX($C$1:$C$13701,MAX(1,ROW()-設定!$B$26)):INDEX($C$1:$C$13701,MAX(1,ROW()-1))),MIN(INDEX($C$1:$C$13701,MIN(13701,ROW()+1)):INDEX($C$1:$C$13701,MIN(13701,ROW()+設定!$B$26))))*10^(設定!$B$27/20)),1,0))</f>
        <v>0</v>
      </c>
      <c r="G5130" s="33" t="n">
        <f aca="false">$G5129+IF($F5130=1,1,0)</f>
        <v>2</v>
      </c>
      <c r="H5130" s="0" t="str">
        <f aca="false">IF($F5130=1,$G5130,"")</f>
        <v/>
      </c>
    </row>
    <row r="5131" customFormat="false" ht="15" hidden="false" customHeight="false" outlineLevel="0" collapsed="false">
      <c r="A5131" s="30" t="n">
        <v>801.40625</v>
      </c>
      <c r="B5131" s="31" t="n">
        <v>12.608</v>
      </c>
      <c r="C5131" s="32" t="n">
        <f aca="false">IF($A5131="","",IF(設定!$B$21="dB",10^($B5131/20),ABS($B5131)))</f>
        <v>4.26972594048034</v>
      </c>
      <c r="D5131" s="32" t="n">
        <f aca="false">IF($A5131="","",$A5131^2)</f>
        <v>642251.977539063</v>
      </c>
      <c r="E5131" s="32" t="n">
        <f aca="false">IF($A5131="","",IF($C5131&lt;=0,"",1/$C5131^2))</f>
        <v>0.0548529513941203</v>
      </c>
      <c r="F5131" s="33" t="n">
        <f aca="false">IF(OR(ROW()-設定!$B$30&lt;2,ROW()+設定!$B$30&gt;13701,N($A5131)&lt;=0,N(INDEX($A$2:$A$13701,MIN(13700,MAX(1,ROW()-1+設定!$B$30))))&lt;=0,$A5131&lt;設定!$B$28,$A5131&gt;設定!$B$29),0,IF(AND($C5131&gt;=MAX(INDEX($C$1:$C$13701,MAX(1,ROW()-設定!$B$24)):INDEX($C$1:$C$13701,MAX(1,ROW()-1))),$C5131&gt;MAX(INDEX($C$1:$C$13701,MIN(13701,ROW()+1)):INDEX($C$1:$C$13701,MIN(13701,ROW()+設定!$B$24))),$C5131&gt;=設定!$B$32,$C5131&gt;=MAX(MIN(INDEX($C$1:$C$13701,MAX(1,ROW()-設定!$B$26)):INDEX($C$1:$C$13701,MAX(1,ROW()-1))),MIN(INDEX($C$1:$C$13701,MIN(13701,ROW()+1)):INDEX($C$1:$C$13701,MIN(13701,ROW()+設定!$B$26))))*10^(設定!$B$27/20)),1,0))</f>
        <v>0</v>
      </c>
      <c r="G5131" s="33" t="n">
        <f aca="false">$G5130+IF($F5131=1,1,0)</f>
        <v>2</v>
      </c>
      <c r="H5131" s="0" t="str">
        <f aca="false">IF($F5131=1,$G5131,"")</f>
        <v/>
      </c>
    </row>
    <row r="5132" customFormat="false" ht="15" hidden="false" customHeight="false" outlineLevel="0" collapsed="false">
      <c r="A5132" s="30" t="n">
        <v>801.5625</v>
      </c>
      <c r="B5132" s="31" t="n">
        <v>12.4903</v>
      </c>
      <c r="C5132" s="32" t="n">
        <f aca="false">IF($A5132="","",IF(設定!$B$21="dB",10^($B5132/20),ABS($B5132)))</f>
        <v>4.21225835127755</v>
      </c>
      <c r="D5132" s="32" t="n">
        <f aca="false">IF($A5132="","",$A5132^2)</f>
        <v>642502.44140625</v>
      </c>
      <c r="E5132" s="32" t="n">
        <f aca="false">IF($A5132="","",IF($C5132&lt;=0,"",1/$C5132^2))</f>
        <v>0.0563598722460756</v>
      </c>
      <c r="F5132" s="33" t="n">
        <f aca="false">IF(OR(ROW()-設定!$B$30&lt;2,ROW()+設定!$B$30&gt;13701,N($A5132)&lt;=0,N(INDEX($A$2:$A$13701,MIN(13700,MAX(1,ROW()-1+設定!$B$30))))&lt;=0,$A5132&lt;設定!$B$28,$A5132&gt;設定!$B$29),0,IF(AND($C5132&gt;=MAX(INDEX($C$1:$C$13701,MAX(1,ROW()-設定!$B$24)):INDEX($C$1:$C$13701,MAX(1,ROW()-1))),$C5132&gt;MAX(INDEX($C$1:$C$13701,MIN(13701,ROW()+1)):INDEX($C$1:$C$13701,MIN(13701,ROW()+設定!$B$24))),$C5132&gt;=設定!$B$32,$C5132&gt;=MAX(MIN(INDEX($C$1:$C$13701,MAX(1,ROW()-設定!$B$26)):INDEX($C$1:$C$13701,MAX(1,ROW()-1))),MIN(INDEX($C$1:$C$13701,MIN(13701,ROW()+1)):INDEX($C$1:$C$13701,MIN(13701,ROW()+設定!$B$26))))*10^(設定!$B$27/20)),1,0))</f>
        <v>0</v>
      </c>
      <c r="G5132" s="33" t="n">
        <f aca="false">$G5131+IF($F5132=1,1,0)</f>
        <v>2</v>
      </c>
      <c r="H5132" s="0" t="str">
        <f aca="false">IF($F5132=1,$G5132,"")</f>
        <v/>
      </c>
    </row>
    <row r="5133" customFormat="false" ht="15" hidden="false" customHeight="false" outlineLevel="0" collapsed="false">
      <c r="A5133" s="30" t="n">
        <v>801.71875</v>
      </c>
      <c r="B5133" s="31" t="n">
        <v>12.8299</v>
      </c>
      <c r="C5133" s="32" t="n">
        <f aca="false">IF($A5133="","",IF(設定!$B$21="dB",10^($B5133/20),ABS($B5133)))</f>
        <v>4.3802106823742</v>
      </c>
      <c r="D5133" s="32" t="n">
        <f aca="false">IF($A5133="","",$A5133^2)</f>
        <v>642752.954101563</v>
      </c>
      <c r="E5133" s="32" t="n">
        <f aca="false">IF($A5133="","",IF($C5133&lt;=0,"",1/$C5133^2))</f>
        <v>0.0521206712194971</v>
      </c>
      <c r="F5133" s="33" t="n">
        <f aca="false">IF(OR(ROW()-設定!$B$30&lt;2,ROW()+設定!$B$30&gt;13701,N($A5133)&lt;=0,N(INDEX($A$2:$A$13701,MIN(13700,MAX(1,ROW()-1+設定!$B$30))))&lt;=0,$A5133&lt;設定!$B$28,$A5133&gt;設定!$B$29),0,IF(AND($C5133&gt;=MAX(INDEX($C$1:$C$13701,MAX(1,ROW()-設定!$B$24)):INDEX($C$1:$C$13701,MAX(1,ROW()-1))),$C5133&gt;MAX(INDEX($C$1:$C$13701,MIN(13701,ROW()+1)):INDEX($C$1:$C$13701,MIN(13701,ROW()+設定!$B$24))),$C5133&gt;=設定!$B$32,$C5133&gt;=MAX(MIN(INDEX($C$1:$C$13701,MAX(1,ROW()-設定!$B$26)):INDEX($C$1:$C$13701,MAX(1,ROW()-1))),MIN(INDEX($C$1:$C$13701,MIN(13701,ROW()+1)):INDEX($C$1:$C$13701,MIN(13701,ROW()+設定!$B$26))))*10^(設定!$B$27/20)),1,0))</f>
        <v>0</v>
      </c>
      <c r="G5133" s="33" t="n">
        <f aca="false">$G5132+IF($F5133=1,1,0)</f>
        <v>2</v>
      </c>
      <c r="H5133" s="0" t="str">
        <f aca="false">IF($F5133=1,$G5133,"")</f>
        <v/>
      </c>
    </row>
    <row r="5134" customFormat="false" ht="15" hidden="false" customHeight="false" outlineLevel="0" collapsed="false">
      <c r="A5134" s="30" t="n">
        <v>801.875</v>
      </c>
      <c r="B5134" s="31" t="n">
        <v>12.6713</v>
      </c>
      <c r="C5134" s="32" t="n">
        <f aca="false">IF($A5134="","",IF(設定!$B$21="dB",10^($B5134/20),ABS($B5134)))</f>
        <v>4.30095600375271</v>
      </c>
      <c r="D5134" s="32" t="n">
        <f aca="false">IF($A5134="","",$A5134^2)</f>
        <v>643003.515625</v>
      </c>
      <c r="E5134" s="32" t="n">
        <f aca="false">IF($A5134="","",IF($C5134&lt;=0,"",1/$C5134^2))</f>
        <v>0.0540592479899931</v>
      </c>
      <c r="F5134" s="33" t="n">
        <f aca="false">IF(OR(ROW()-設定!$B$30&lt;2,ROW()+設定!$B$30&gt;13701,N($A5134)&lt;=0,N(INDEX($A$2:$A$13701,MIN(13700,MAX(1,ROW()-1+設定!$B$30))))&lt;=0,$A5134&lt;設定!$B$28,$A5134&gt;設定!$B$29),0,IF(AND($C5134&gt;=MAX(INDEX($C$1:$C$13701,MAX(1,ROW()-設定!$B$24)):INDEX($C$1:$C$13701,MAX(1,ROW()-1))),$C5134&gt;MAX(INDEX($C$1:$C$13701,MIN(13701,ROW()+1)):INDEX($C$1:$C$13701,MIN(13701,ROW()+設定!$B$24))),$C5134&gt;=設定!$B$32,$C5134&gt;=MAX(MIN(INDEX($C$1:$C$13701,MAX(1,ROW()-設定!$B$26)):INDEX($C$1:$C$13701,MAX(1,ROW()-1))),MIN(INDEX($C$1:$C$13701,MIN(13701,ROW()+1)):INDEX($C$1:$C$13701,MIN(13701,ROW()+設定!$B$26))))*10^(設定!$B$27/20)),1,0))</f>
        <v>0</v>
      </c>
      <c r="G5134" s="33" t="n">
        <f aca="false">$G5133+IF($F5134=1,1,0)</f>
        <v>2</v>
      </c>
      <c r="H5134" s="0" t="str">
        <f aca="false">IF($F5134=1,$G5134,"")</f>
        <v/>
      </c>
    </row>
    <row r="5135" customFormat="false" ht="15" hidden="false" customHeight="false" outlineLevel="0" collapsed="false">
      <c r="A5135" s="30" t="n">
        <v>802.03125</v>
      </c>
      <c r="B5135" s="31" t="n">
        <v>12.828</v>
      </c>
      <c r="C5135" s="32" t="n">
        <f aca="false">IF($A5135="","",IF(設定!$B$21="dB",10^($B5135/20),ABS($B5135)))</f>
        <v>4.37925263541926</v>
      </c>
      <c r="D5135" s="32" t="n">
        <f aca="false">IF($A5135="","",$A5135^2)</f>
        <v>643254.125976563</v>
      </c>
      <c r="E5135" s="32" t="n">
        <f aca="false">IF($A5135="","",IF($C5135&lt;=0,"",1/$C5135^2))</f>
        <v>0.0521434785414458</v>
      </c>
      <c r="F5135" s="33" t="n">
        <f aca="false">IF(OR(ROW()-設定!$B$30&lt;2,ROW()+設定!$B$30&gt;13701,N($A5135)&lt;=0,N(INDEX($A$2:$A$13701,MIN(13700,MAX(1,ROW()-1+設定!$B$30))))&lt;=0,$A5135&lt;設定!$B$28,$A5135&gt;設定!$B$29),0,IF(AND($C5135&gt;=MAX(INDEX($C$1:$C$13701,MAX(1,ROW()-設定!$B$24)):INDEX($C$1:$C$13701,MAX(1,ROW()-1))),$C5135&gt;MAX(INDEX($C$1:$C$13701,MIN(13701,ROW()+1)):INDEX($C$1:$C$13701,MIN(13701,ROW()+設定!$B$24))),$C5135&gt;=設定!$B$32,$C5135&gt;=MAX(MIN(INDEX($C$1:$C$13701,MAX(1,ROW()-設定!$B$26)):INDEX($C$1:$C$13701,MAX(1,ROW()-1))),MIN(INDEX($C$1:$C$13701,MIN(13701,ROW()+1)):INDEX($C$1:$C$13701,MIN(13701,ROW()+設定!$B$26))))*10^(設定!$B$27/20)),1,0))</f>
        <v>0</v>
      </c>
      <c r="G5135" s="33" t="n">
        <f aca="false">$G5134+IF($F5135=1,1,0)</f>
        <v>2</v>
      </c>
      <c r="H5135" s="0" t="str">
        <f aca="false">IF($F5135=1,$G5135,"")</f>
        <v/>
      </c>
    </row>
    <row r="5136" customFormat="false" ht="15" hidden="false" customHeight="false" outlineLevel="0" collapsed="false">
      <c r="A5136" s="30" t="n">
        <v>802.1875</v>
      </c>
      <c r="B5136" s="31" t="n">
        <v>12.5322</v>
      </c>
      <c r="C5136" s="32" t="n">
        <f aca="false">IF($A5136="","",IF(設定!$B$21="dB",10^($B5136/20),ABS($B5136)))</f>
        <v>4.23262701963659</v>
      </c>
      <c r="D5136" s="32" t="n">
        <f aca="false">IF($A5136="","",$A5136^2)</f>
        <v>643504.78515625</v>
      </c>
      <c r="E5136" s="32" t="n">
        <f aca="false">IF($A5136="","",IF($C5136&lt;=0,"",1/$C5136^2))</f>
        <v>0.0558187362847811</v>
      </c>
      <c r="F5136" s="33" t="n">
        <f aca="false">IF(OR(ROW()-設定!$B$30&lt;2,ROW()+設定!$B$30&gt;13701,N($A5136)&lt;=0,N(INDEX($A$2:$A$13701,MIN(13700,MAX(1,ROW()-1+設定!$B$30))))&lt;=0,$A5136&lt;設定!$B$28,$A5136&gt;設定!$B$29),0,IF(AND($C5136&gt;=MAX(INDEX($C$1:$C$13701,MAX(1,ROW()-設定!$B$24)):INDEX($C$1:$C$13701,MAX(1,ROW()-1))),$C5136&gt;MAX(INDEX($C$1:$C$13701,MIN(13701,ROW()+1)):INDEX($C$1:$C$13701,MIN(13701,ROW()+設定!$B$24))),$C5136&gt;=設定!$B$32,$C5136&gt;=MAX(MIN(INDEX($C$1:$C$13701,MAX(1,ROW()-設定!$B$26)):INDEX($C$1:$C$13701,MAX(1,ROW()-1))),MIN(INDEX($C$1:$C$13701,MIN(13701,ROW()+1)):INDEX($C$1:$C$13701,MIN(13701,ROW()+設定!$B$26))))*10^(設定!$B$27/20)),1,0))</f>
        <v>0</v>
      </c>
      <c r="G5136" s="33" t="n">
        <f aca="false">$G5135+IF($F5136=1,1,0)</f>
        <v>2</v>
      </c>
      <c r="H5136" s="0" t="str">
        <f aca="false">IF($F5136=1,$G5136,"")</f>
        <v/>
      </c>
    </row>
    <row r="5137" customFormat="false" ht="15" hidden="false" customHeight="false" outlineLevel="0" collapsed="false">
      <c r="A5137" s="30" t="n">
        <v>802.34375</v>
      </c>
      <c r="B5137" s="31" t="n">
        <v>12.72</v>
      </c>
      <c r="C5137" s="32" t="n">
        <f aca="false">IF($A5137="","",IF(設定!$B$21="dB",10^($B5137/20),ABS($B5137)))</f>
        <v>4.32513831035009</v>
      </c>
      <c r="D5137" s="32" t="n">
        <f aca="false">IF($A5137="","",$A5137^2)</f>
        <v>643755.493164063</v>
      </c>
      <c r="E5137" s="32" t="n">
        <f aca="false">IF($A5137="","",IF($C5137&lt;=0,"",1/$C5137^2))</f>
        <v>0.0534564359396972</v>
      </c>
      <c r="F5137" s="33" t="n">
        <f aca="false">IF(OR(ROW()-設定!$B$30&lt;2,ROW()+設定!$B$30&gt;13701,N($A5137)&lt;=0,N(INDEX($A$2:$A$13701,MIN(13700,MAX(1,ROW()-1+設定!$B$30))))&lt;=0,$A5137&lt;設定!$B$28,$A5137&gt;設定!$B$29),0,IF(AND($C5137&gt;=MAX(INDEX($C$1:$C$13701,MAX(1,ROW()-設定!$B$24)):INDEX($C$1:$C$13701,MAX(1,ROW()-1))),$C5137&gt;MAX(INDEX($C$1:$C$13701,MIN(13701,ROW()+1)):INDEX($C$1:$C$13701,MIN(13701,ROW()+設定!$B$24))),$C5137&gt;=設定!$B$32,$C5137&gt;=MAX(MIN(INDEX($C$1:$C$13701,MAX(1,ROW()-設定!$B$26)):INDEX($C$1:$C$13701,MAX(1,ROW()-1))),MIN(INDEX($C$1:$C$13701,MIN(13701,ROW()+1)):INDEX($C$1:$C$13701,MIN(13701,ROW()+設定!$B$26))))*10^(設定!$B$27/20)),1,0))</f>
        <v>0</v>
      </c>
      <c r="G5137" s="33" t="n">
        <f aca="false">$G5136+IF($F5137=1,1,0)</f>
        <v>2</v>
      </c>
      <c r="H5137" s="0" t="str">
        <f aca="false">IF($F5137=1,$G5137,"")</f>
        <v/>
      </c>
    </row>
    <row r="5138" customFormat="false" ht="15" hidden="false" customHeight="false" outlineLevel="0" collapsed="false">
      <c r="A5138" s="30" t="n">
        <v>802.5</v>
      </c>
      <c r="B5138" s="31" t="n">
        <v>12.563</v>
      </c>
      <c r="C5138" s="32" t="n">
        <f aca="false">IF($A5138="","",IF(設定!$B$21="dB",10^($B5138/20),ABS($B5138)))</f>
        <v>4.24766247677958</v>
      </c>
      <c r="D5138" s="32" t="n">
        <f aca="false">IF($A5138="","",$A5138^2)</f>
        <v>644006.25</v>
      </c>
      <c r="E5138" s="32" t="n">
        <f aca="false">IF($A5138="","",IF($C5138&lt;=0,"",1/$C5138^2))</f>
        <v>0.0554242723383398</v>
      </c>
      <c r="F5138" s="33" t="n">
        <f aca="false">IF(OR(ROW()-設定!$B$30&lt;2,ROW()+設定!$B$30&gt;13701,N($A5138)&lt;=0,N(INDEX($A$2:$A$13701,MIN(13700,MAX(1,ROW()-1+設定!$B$30))))&lt;=0,$A5138&lt;設定!$B$28,$A5138&gt;設定!$B$29),0,IF(AND($C5138&gt;=MAX(INDEX($C$1:$C$13701,MAX(1,ROW()-設定!$B$24)):INDEX($C$1:$C$13701,MAX(1,ROW()-1))),$C5138&gt;MAX(INDEX($C$1:$C$13701,MIN(13701,ROW()+1)):INDEX($C$1:$C$13701,MIN(13701,ROW()+設定!$B$24))),$C5138&gt;=設定!$B$32,$C5138&gt;=MAX(MIN(INDEX($C$1:$C$13701,MAX(1,ROW()-設定!$B$26)):INDEX($C$1:$C$13701,MAX(1,ROW()-1))),MIN(INDEX($C$1:$C$13701,MIN(13701,ROW()+1)):INDEX($C$1:$C$13701,MIN(13701,ROW()+設定!$B$26))))*10^(設定!$B$27/20)),1,0))</f>
        <v>0</v>
      </c>
      <c r="G5138" s="33" t="n">
        <f aca="false">$G5137+IF($F5138=1,1,0)</f>
        <v>2</v>
      </c>
      <c r="H5138" s="0" t="str">
        <f aca="false">IF($F5138=1,$G5138,"")</f>
        <v/>
      </c>
    </row>
    <row r="5139" customFormat="false" ht="15" hidden="false" customHeight="false" outlineLevel="0" collapsed="false">
      <c r="A5139" s="30" t="n">
        <v>802.65625</v>
      </c>
      <c r="B5139" s="31" t="n">
        <v>12.7347</v>
      </c>
      <c r="C5139" s="32" t="n">
        <f aca="false">IF($A5139="","",IF(設定!$B$21="dB",10^($B5139/20),ABS($B5139)))</f>
        <v>4.33246437217908</v>
      </c>
      <c r="D5139" s="32" t="n">
        <f aca="false">IF($A5139="","",$A5139^2)</f>
        <v>644257.055664063</v>
      </c>
      <c r="E5139" s="32" t="n">
        <f aca="false">IF($A5139="","",IF($C5139&lt;=0,"",1/$C5139^2))</f>
        <v>0.0532758024672482</v>
      </c>
      <c r="F5139" s="33" t="n">
        <f aca="false">IF(OR(ROW()-設定!$B$30&lt;2,ROW()+設定!$B$30&gt;13701,N($A5139)&lt;=0,N(INDEX($A$2:$A$13701,MIN(13700,MAX(1,ROW()-1+設定!$B$30))))&lt;=0,$A5139&lt;設定!$B$28,$A5139&gt;設定!$B$29),0,IF(AND($C5139&gt;=MAX(INDEX($C$1:$C$13701,MAX(1,ROW()-設定!$B$24)):INDEX($C$1:$C$13701,MAX(1,ROW()-1))),$C5139&gt;MAX(INDEX($C$1:$C$13701,MIN(13701,ROW()+1)):INDEX($C$1:$C$13701,MIN(13701,ROW()+設定!$B$24))),$C5139&gt;=設定!$B$32,$C5139&gt;=MAX(MIN(INDEX($C$1:$C$13701,MAX(1,ROW()-設定!$B$26)):INDEX($C$1:$C$13701,MAX(1,ROW()-1))),MIN(INDEX($C$1:$C$13701,MIN(13701,ROW()+1)):INDEX($C$1:$C$13701,MIN(13701,ROW()+設定!$B$26))))*10^(設定!$B$27/20)),1,0))</f>
        <v>0</v>
      </c>
      <c r="G5139" s="33" t="n">
        <f aca="false">$G5138+IF($F5139=1,1,0)</f>
        <v>2</v>
      </c>
      <c r="H5139" s="0" t="str">
        <f aca="false">IF($F5139=1,$G5139,"")</f>
        <v/>
      </c>
    </row>
    <row r="5140" customFormat="false" ht="15" hidden="false" customHeight="false" outlineLevel="0" collapsed="false">
      <c r="A5140" s="30" t="n">
        <v>802.8125</v>
      </c>
      <c r="B5140" s="31" t="n">
        <v>12.7571</v>
      </c>
      <c r="C5140" s="32" t="n">
        <f aca="false">IF($A5140="","",IF(設定!$B$21="dB",10^($B5140/20),ABS($B5140)))</f>
        <v>4.34365176355912</v>
      </c>
      <c r="D5140" s="32" t="n">
        <f aca="false">IF($A5140="","",$A5140^2)</f>
        <v>644507.91015625</v>
      </c>
      <c r="E5140" s="32" t="n">
        <f aca="false">IF($A5140="","",IF($C5140&lt;=0,"",1/$C5140^2))</f>
        <v>0.0530017244597226</v>
      </c>
      <c r="F5140" s="33" t="n">
        <f aca="false">IF(OR(ROW()-設定!$B$30&lt;2,ROW()+設定!$B$30&gt;13701,N($A5140)&lt;=0,N(INDEX($A$2:$A$13701,MIN(13700,MAX(1,ROW()-1+設定!$B$30))))&lt;=0,$A5140&lt;設定!$B$28,$A5140&gt;設定!$B$29),0,IF(AND($C5140&gt;=MAX(INDEX($C$1:$C$13701,MAX(1,ROW()-設定!$B$24)):INDEX($C$1:$C$13701,MAX(1,ROW()-1))),$C5140&gt;MAX(INDEX($C$1:$C$13701,MIN(13701,ROW()+1)):INDEX($C$1:$C$13701,MIN(13701,ROW()+設定!$B$24))),$C5140&gt;=設定!$B$32,$C5140&gt;=MAX(MIN(INDEX($C$1:$C$13701,MAX(1,ROW()-設定!$B$26)):INDEX($C$1:$C$13701,MAX(1,ROW()-1))),MIN(INDEX($C$1:$C$13701,MIN(13701,ROW()+1)):INDEX($C$1:$C$13701,MIN(13701,ROW()+設定!$B$26))))*10^(設定!$B$27/20)),1,0))</f>
        <v>0</v>
      </c>
      <c r="G5140" s="33" t="n">
        <f aca="false">$G5139+IF($F5140=1,1,0)</f>
        <v>2</v>
      </c>
      <c r="H5140" s="0" t="str">
        <f aca="false">IF($F5140=1,$G5140,"")</f>
        <v/>
      </c>
    </row>
    <row r="5141" customFormat="false" ht="15" hidden="false" customHeight="false" outlineLevel="0" collapsed="false">
      <c r="A5141" s="30" t="n">
        <v>802.96875</v>
      </c>
      <c r="B5141" s="31" t="n">
        <v>12.5315</v>
      </c>
      <c r="C5141" s="32" t="n">
        <f aca="false">IF($A5141="","",IF(設定!$B$21="dB",10^($B5141/20),ABS($B5141)))</f>
        <v>4.23228592394552</v>
      </c>
      <c r="D5141" s="32" t="n">
        <f aca="false">IF($A5141="","",$A5141^2)</f>
        <v>644758.813476563</v>
      </c>
      <c r="E5141" s="32" t="n">
        <f aca="false">IF($A5141="","",IF($C5141&lt;=0,"",1/$C5141^2))</f>
        <v>0.0558277339271915</v>
      </c>
      <c r="F5141" s="33" t="n">
        <f aca="false">IF(OR(ROW()-設定!$B$30&lt;2,ROW()+設定!$B$30&gt;13701,N($A5141)&lt;=0,N(INDEX($A$2:$A$13701,MIN(13700,MAX(1,ROW()-1+設定!$B$30))))&lt;=0,$A5141&lt;設定!$B$28,$A5141&gt;設定!$B$29),0,IF(AND($C5141&gt;=MAX(INDEX($C$1:$C$13701,MAX(1,ROW()-設定!$B$24)):INDEX($C$1:$C$13701,MAX(1,ROW()-1))),$C5141&gt;MAX(INDEX($C$1:$C$13701,MIN(13701,ROW()+1)):INDEX($C$1:$C$13701,MIN(13701,ROW()+設定!$B$24))),$C5141&gt;=設定!$B$32,$C5141&gt;=MAX(MIN(INDEX($C$1:$C$13701,MAX(1,ROW()-設定!$B$26)):INDEX($C$1:$C$13701,MAX(1,ROW()-1))),MIN(INDEX($C$1:$C$13701,MIN(13701,ROW()+1)):INDEX($C$1:$C$13701,MIN(13701,ROW()+設定!$B$26))))*10^(設定!$B$27/20)),1,0))</f>
        <v>0</v>
      </c>
      <c r="G5141" s="33" t="n">
        <f aca="false">$G5140+IF($F5141=1,1,0)</f>
        <v>2</v>
      </c>
      <c r="H5141" s="0" t="str">
        <f aca="false">IF($F5141=1,$G5141,"")</f>
        <v/>
      </c>
    </row>
    <row r="5142" customFormat="false" ht="15" hidden="false" customHeight="false" outlineLevel="0" collapsed="false">
      <c r="A5142" s="30" t="n">
        <v>803.125</v>
      </c>
      <c r="B5142" s="31" t="n">
        <v>12.5918</v>
      </c>
      <c r="C5142" s="32" t="n">
        <f aca="false">IF($A5142="","",IF(設定!$B$21="dB",10^($B5142/20),ABS($B5142)))</f>
        <v>4.2617699222329</v>
      </c>
      <c r="D5142" s="32" t="n">
        <f aca="false">IF($A5142="","",$A5142^2)</f>
        <v>645009.765625</v>
      </c>
      <c r="E5142" s="32" t="n">
        <f aca="false">IF($A5142="","",IF($C5142&lt;=0,"",1/$C5142^2))</f>
        <v>0.0550579453021801</v>
      </c>
      <c r="F5142" s="33" t="n">
        <f aca="false">IF(OR(ROW()-設定!$B$30&lt;2,ROW()+設定!$B$30&gt;13701,N($A5142)&lt;=0,N(INDEX($A$2:$A$13701,MIN(13700,MAX(1,ROW()-1+設定!$B$30))))&lt;=0,$A5142&lt;設定!$B$28,$A5142&gt;設定!$B$29),0,IF(AND($C5142&gt;=MAX(INDEX($C$1:$C$13701,MAX(1,ROW()-設定!$B$24)):INDEX($C$1:$C$13701,MAX(1,ROW()-1))),$C5142&gt;MAX(INDEX($C$1:$C$13701,MIN(13701,ROW()+1)):INDEX($C$1:$C$13701,MIN(13701,ROW()+設定!$B$24))),$C5142&gt;=設定!$B$32,$C5142&gt;=MAX(MIN(INDEX($C$1:$C$13701,MAX(1,ROW()-設定!$B$26)):INDEX($C$1:$C$13701,MAX(1,ROW()-1))),MIN(INDEX($C$1:$C$13701,MIN(13701,ROW()+1)):INDEX($C$1:$C$13701,MIN(13701,ROW()+設定!$B$26))))*10^(設定!$B$27/20)),1,0))</f>
        <v>0</v>
      </c>
      <c r="G5142" s="33" t="n">
        <f aca="false">$G5141+IF($F5142=1,1,0)</f>
        <v>2</v>
      </c>
      <c r="H5142" s="0" t="str">
        <f aca="false">IF($F5142=1,$G5142,"")</f>
        <v/>
      </c>
    </row>
    <row r="5143" customFormat="false" ht="15" hidden="false" customHeight="false" outlineLevel="0" collapsed="false">
      <c r="A5143" s="30" t="n">
        <v>803.28125</v>
      </c>
      <c r="B5143" s="31" t="n">
        <v>12.6007</v>
      </c>
      <c r="C5143" s="32" t="n">
        <f aca="false">IF($A5143="","",IF(設定!$B$21="dB",10^($B5143/20),ABS($B5143)))</f>
        <v>4.26613898434344</v>
      </c>
      <c r="D5143" s="32" t="n">
        <f aca="false">IF($A5143="","",$A5143^2)</f>
        <v>645260.766601563</v>
      </c>
      <c r="E5143" s="32" t="n">
        <f aca="false">IF($A5143="","",IF($C5143&lt;=0,"",1/$C5143^2))</f>
        <v>0.0549452305471895</v>
      </c>
      <c r="F5143" s="33" t="n">
        <f aca="false">IF(OR(ROW()-設定!$B$30&lt;2,ROW()+設定!$B$30&gt;13701,N($A5143)&lt;=0,N(INDEX($A$2:$A$13701,MIN(13700,MAX(1,ROW()-1+設定!$B$30))))&lt;=0,$A5143&lt;設定!$B$28,$A5143&gt;設定!$B$29),0,IF(AND($C5143&gt;=MAX(INDEX($C$1:$C$13701,MAX(1,ROW()-設定!$B$24)):INDEX($C$1:$C$13701,MAX(1,ROW()-1))),$C5143&gt;MAX(INDEX($C$1:$C$13701,MIN(13701,ROW()+1)):INDEX($C$1:$C$13701,MIN(13701,ROW()+設定!$B$24))),$C5143&gt;=設定!$B$32,$C5143&gt;=MAX(MIN(INDEX($C$1:$C$13701,MAX(1,ROW()-設定!$B$26)):INDEX($C$1:$C$13701,MAX(1,ROW()-1))),MIN(INDEX($C$1:$C$13701,MIN(13701,ROW()+1)):INDEX($C$1:$C$13701,MIN(13701,ROW()+設定!$B$26))))*10^(設定!$B$27/20)),1,0))</f>
        <v>0</v>
      </c>
      <c r="G5143" s="33" t="n">
        <f aca="false">$G5142+IF($F5143=1,1,0)</f>
        <v>2</v>
      </c>
      <c r="H5143" s="0" t="str">
        <f aca="false">IF($F5143=1,$G5143,"")</f>
        <v/>
      </c>
    </row>
    <row r="5144" customFormat="false" ht="15" hidden="false" customHeight="false" outlineLevel="0" collapsed="false">
      <c r="A5144" s="30" t="n">
        <v>803.4375</v>
      </c>
      <c r="B5144" s="31" t="n">
        <v>12.5769</v>
      </c>
      <c r="C5144" s="32" t="n">
        <f aca="false">IF($A5144="","",IF(設定!$B$21="dB",10^($B5144/20),ABS($B5144)))</f>
        <v>4.25446543869417</v>
      </c>
      <c r="D5144" s="32" t="n">
        <f aca="false">IF($A5144="","",$A5144^2)</f>
        <v>645511.81640625</v>
      </c>
      <c r="E5144" s="32" t="n">
        <f aca="false">IF($A5144="","",IF($C5144&lt;=0,"",1/$C5144^2))</f>
        <v>0.0552471653596759</v>
      </c>
      <c r="F5144" s="33" t="n">
        <f aca="false">IF(OR(ROW()-設定!$B$30&lt;2,ROW()+設定!$B$30&gt;13701,N($A5144)&lt;=0,N(INDEX($A$2:$A$13701,MIN(13700,MAX(1,ROW()-1+設定!$B$30))))&lt;=0,$A5144&lt;設定!$B$28,$A5144&gt;設定!$B$29),0,IF(AND($C5144&gt;=MAX(INDEX($C$1:$C$13701,MAX(1,ROW()-設定!$B$24)):INDEX($C$1:$C$13701,MAX(1,ROW()-1))),$C5144&gt;MAX(INDEX($C$1:$C$13701,MIN(13701,ROW()+1)):INDEX($C$1:$C$13701,MIN(13701,ROW()+設定!$B$24))),$C5144&gt;=設定!$B$32,$C5144&gt;=MAX(MIN(INDEX($C$1:$C$13701,MAX(1,ROW()-設定!$B$26)):INDEX($C$1:$C$13701,MAX(1,ROW()-1))),MIN(INDEX($C$1:$C$13701,MIN(13701,ROW()+1)):INDEX($C$1:$C$13701,MIN(13701,ROW()+設定!$B$26))))*10^(設定!$B$27/20)),1,0))</f>
        <v>0</v>
      </c>
      <c r="G5144" s="33" t="n">
        <f aca="false">$G5143+IF($F5144=1,1,0)</f>
        <v>2</v>
      </c>
      <c r="H5144" s="0" t="str">
        <f aca="false">IF($F5144=1,$G5144,"")</f>
        <v/>
      </c>
    </row>
    <row r="5145" customFormat="false" ht="15" hidden="false" customHeight="false" outlineLevel="0" collapsed="false">
      <c r="A5145" s="30" t="n">
        <v>803.59375</v>
      </c>
      <c r="B5145" s="31" t="n">
        <v>12.6706</v>
      </c>
      <c r="C5145" s="32" t="n">
        <f aca="false">IF($A5145="","",IF(設定!$B$21="dB",10^($B5145/20),ABS($B5145)))</f>
        <v>4.30060940161802</v>
      </c>
      <c r="D5145" s="32" t="n">
        <f aca="false">IF($A5145="","",$A5145^2)</f>
        <v>645762.915039063</v>
      </c>
      <c r="E5145" s="32" t="n">
        <f aca="false">IF($A5145="","",IF($C5145&lt;=0,"",1/$C5145^2))</f>
        <v>0.0540679620135408</v>
      </c>
      <c r="F5145" s="33" t="n">
        <f aca="false">IF(OR(ROW()-設定!$B$30&lt;2,ROW()+設定!$B$30&gt;13701,N($A5145)&lt;=0,N(INDEX($A$2:$A$13701,MIN(13700,MAX(1,ROW()-1+設定!$B$30))))&lt;=0,$A5145&lt;設定!$B$28,$A5145&gt;設定!$B$29),0,IF(AND($C5145&gt;=MAX(INDEX($C$1:$C$13701,MAX(1,ROW()-設定!$B$24)):INDEX($C$1:$C$13701,MAX(1,ROW()-1))),$C5145&gt;MAX(INDEX($C$1:$C$13701,MIN(13701,ROW()+1)):INDEX($C$1:$C$13701,MIN(13701,ROW()+設定!$B$24))),$C5145&gt;=設定!$B$32,$C5145&gt;=MAX(MIN(INDEX($C$1:$C$13701,MAX(1,ROW()-設定!$B$26)):INDEX($C$1:$C$13701,MAX(1,ROW()-1))),MIN(INDEX($C$1:$C$13701,MIN(13701,ROW()+1)):INDEX($C$1:$C$13701,MIN(13701,ROW()+設定!$B$26))))*10^(設定!$B$27/20)),1,0))</f>
        <v>0</v>
      </c>
      <c r="G5145" s="33" t="n">
        <f aca="false">$G5144+IF($F5145=1,1,0)</f>
        <v>2</v>
      </c>
      <c r="H5145" s="0" t="str">
        <f aca="false">IF($F5145=1,$G5145,"")</f>
        <v/>
      </c>
    </row>
    <row r="5146" customFormat="false" ht="15" hidden="false" customHeight="false" outlineLevel="0" collapsed="false">
      <c r="A5146" s="30" t="n">
        <v>803.75</v>
      </c>
      <c r="B5146" s="31" t="n">
        <v>12.659</v>
      </c>
      <c r="C5146" s="32" t="n">
        <f aca="false">IF($A5146="","",IF(設定!$B$21="dB",10^($B5146/20),ABS($B5146)))</f>
        <v>4.29486977402818</v>
      </c>
      <c r="D5146" s="32" t="n">
        <f aca="false">IF($A5146="","",$A5146^2)</f>
        <v>646014.0625</v>
      </c>
      <c r="E5146" s="32" t="n">
        <f aca="false">IF($A5146="","",IF($C5146&lt;=0,"",1/$C5146^2))</f>
        <v>0.0542125705087957</v>
      </c>
      <c r="F5146" s="33" t="n">
        <f aca="false">IF(OR(ROW()-設定!$B$30&lt;2,ROW()+設定!$B$30&gt;13701,N($A5146)&lt;=0,N(INDEX($A$2:$A$13701,MIN(13700,MAX(1,ROW()-1+設定!$B$30))))&lt;=0,$A5146&lt;設定!$B$28,$A5146&gt;設定!$B$29),0,IF(AND($C5146&gt;=MAX(INDEX($C$1:$C$13701,MAX(1,ROW()-設定!$B$24)):INDEX($C$1:$C$13701,MAX(1,ROW()-1))),$C5146&gt;MAX(INDEX($C$1:$C$13701,MIN(13701,ROW()+1)):INDEX($C$1:$C$13701,MIN(13701,ROW()+設定!$B$24))),$C5146&gt;=設定!$B$32,$C5146&gt;=MAX(MIN(INDEX($C$1:$C$13701,MAX(1,ROW()-設定!$B$26)):INDEX($C$1:$C$13701,MAX(1,ROW()-1))),MIN(INDEX($C$1:$C$13701,MIN(13701,ROW()+1)):INDEX($C$1:$C$13701,MIN(13701,ROW()+設定!$B$26))))*10^(設定!$B$27/20)),1,0))</f>
        <v>0</v>
      </c>
      <c r="G5146" s="33" t="n">
        <f aca="false">$G5145+IF($F5146=1,1,0)</f>
        <v>2</v>
      </c>
      <c r="H5146" s="0" t="str">
        <f aca="false">IF($F5146=1,$G5146,"")</f>
        <v/>
      </c>
    </row>
    <row r="5147" customFormat="false" ht="15" hidden="false" customHeight="false" outlineLevel="0" collapsed="false">
      <c r="A5147" s="30" t="n">
        <v>803.90625</v>
      </c>
      <c r="B5147" s="31" t="n">
        <v>12.6192</v>
      </c>
      <c r="C5147" s="32" t="n">
        <f aca="false">IF($A5147="","",IF(設定!$B$21="dB",10^($B5147/20),ABS($B5147)))</f>
        <v>4.27523507967928</v>
      </c>
      <c r="D5147" s="32" t="n">
        <f aca="false">IF($A5147="","",$A5147^2)</f>
        <v>646265.258789063</v>
      </c>
      <c r="E5147" s="32" t="n">
        <f aca="false">IF($A5147="","",IF($C5147&lt;=0,"",1/$C5147^2))</f>
        <v>0.0547116736239398</v>
      </c>
      <c r="F5147" s="33" t="n">
        <f aca="false">IF(OR(ROW()-設定!$B$30&lt;2,ROW()+設定!$B$30&gt;13701,N($A5147)&lt;=0,N(INDEX($A$2:$A$13701,MIN(13700,MAX(1,ROW()-1+設定!$B$30))))&lt;=0,$A5147&lt;設定!$B$28,$A5147&gt;設定!$B$29),0,IF(AND($C5147&gt;=MAX(INDEX($C$1:$C$13701,MAX(1,ROW()-設定!$B$24)):INDEX($C$1:$C$13701,MAX(1,ROW()-1))),$C5147&gt;MAX(INDEX($C$1:$C$13701,MIN(13701,ROW()+1)):INDEX($C$1:$C$13701,MIN(13701,ROW()+設定!$B$24))),$C5147&gt;=設定!$B$32,$C5147&gt;=MAX(MIN(INDEX($C$1:$C$13701,MAX(1,ROW()-設定!$B$26)):INDEX($C$1:$C$13701,MAX(1,ROW()-1))),MIN(INDEX($C$1:$C$13701,MIN(13701,ROW()+1)):INDEX($C$1:$C$13701,MIN(13701,ROW()+設定!$B$26))))*10^(設定!$B$27/20)),1,0))</f>
        <v>0</v>
      </c>
      <c r="G5147" s="33" t="n">
        <f aca="false">$G5146+IF($F5147=1,1,0)</f>
        <v>2</v>
      </c>
      <c r="H5147" s="0" t="str">
        <f aca="false">IF($F5147=1,$G5147,"")</f>
        <v/>
      </c>
    </row>
    <row r="5148" customFormat="false" ht="15" hidden="false" customHeight="false" outlineLevel="0" collapsed="false">
      <c r="A5148" s="30" t="n">
        <v>804.0625</v>
      </c>
      <c r="B5148" s="31" t="n">
        <v>12.7933</v>
      </c>
      <c r="C5148" s="32" t="n">
        <f aca="false">IF($A5148="","",IF(設定!$B$21="dB",10^($B5148/20),ABS($B5148)))</f>
        <v>4.36179248597308</v>
      </c>
      <c r="D5148" s="32" t="n">
        <f aca="false">IF($A5148="","",$A5148^2)</f>
        <v>646516.50390625</v>
      </c>
      <c r="E5148" s="32" t="n">
        <f aca="false">IF($A5148="","",IF($C5148&lt;=0,"",1/$C5148^2))</f>
        <v>0.0525617722366947</v>
      </c>
      <c r="F5148" s="33" t="n">
        <f aca="false">IF(OR(ROW()-設定!$B$30&lt;2,ROW()+設定!$B$30&gt;13701,N($A5148)&lt;=0,N(INDEX($A$2:$A$13701,MIN(13700,MAX(1,ROW()-1+設定!$B$30))))&lt;=0,$A5148&lt;設定!$B$28,$A5148&gt;設定!$B$29),0,IF(AND($C5148&gt;=MAX(INDEX($C$1:$C$13701,MAX(1,ROW()-設定!$B$24)):INDEX($C$1:$C$13701,MAX(1,ROW()-1))),$C5148&gt;MAX(INDEX($C$1:$C$13701,MIN(13701,ROW()+1)):INDEX($C$1:$C$13701,MIN(13701,ROW()+設定!$B$24))),$C5148&gt;=設定!$B$32,$C5148&gt;=MAX(MIN(INDEX($C$1:$C$13701,MAX(1,ROW()-設定!$B$26)):INDEX($C$1:$C$13701,MAX(1,ROW()-1))),MIN(INDEX($C$1:$C$13701,MIN(13701,ROW()+1)):INDEX($C$1:$C$13701,MIN(13701,ROW()+設定!$B$26))))*10^(設定!$B$27/20)),1,0))</f>
        <v>0</v>
      </c>
      <c r="G5148" s="33" t="n">
        <f aca="false">$G5147+IF($F5148=1,1,0)</f>
        <v>2</v>
      </c>
      <c r="H5148" s="0" t="str">
        <f aca="false">IF($F5148=1,$G5148,"")</f>
        <v/>
      </c>
    </row>
    <row r="5149" customFormat="false" ht="15" hidden="false" customHeight="false" outlineLevel="0" collapsed="false">
      <c r="A5149" s="30" t="n">
        <v>804.21875</v>
      </c>
      <c r="B5149" s="31" t="n">
        <v>12.852</v>
      </c>
      <c r="C5149" s="32" t="n">
        <f aca="false">IF($A5149="","",IF(設定!$B$21="dB",10^($B5149/20),ABS($B5149)))</f>
        <v>4.39136969024407</v>
      </c>
      <c r="D5149" s="32" t="n">
        <f aca="false">IF($A5149="","",$A5149^2)</f>
        <v>646767.797851563</v>
      </c>
      <c r="E5149" s="32" t="n">
        <f aca="false">IF($A5149="","",IF($C5149&lt;=0,"",1/$C5149^2))</f>
        <v>0.051856117768584</v>
      </c>
      <c r="F5149" s="33" t="n">
        <f aca="false">IF(OR(ROW()-設定!$B$30&lt;2,ROW()+設定!$B$30&gt;13701,N($A5149)&lt;=0,N(INDEX($A$2:$A$13701,MIN(13700,MAX(1,ROW()-1+設定!$B$30))))&lt;=0,$A5149&lt;設定!$B$28,$A5149&gt;設定!$B$29),0,IF(AND($C5149&gt;=MAX(INDEX($C$1:$C$13701,MAX(1,ROW()-設定!$B$24)):INDEX($C$1:$C$13701,MAX(1,ROW()-1))),$C5149&gt;MAX(INDEX($C$1:$C$13701,MIN(13701,ROW()+1)):INDEX($C$1:$C$13701,MIN(13701,ROW()+設定!$B$24))),$C5149&gt;=設定!$B$32,$C5149&gt;=MAX(MIN(INDEX($C$1:$C$13701,MAX(1,ROW()-設定!$B$26)):INDEX($C$1:$C$13701,MAX(1,ROW()-1))),MIN(INDEX($C$1:$C$13701,MIN(13701,ROW()+1)):INDEX($C$1:$C$13701,MIN(13701,ROW()+設定!$B$26))))*10^(設定!$B$27/20)),1,0))</f>
        <v>0</v>
      </c>
      <c r="G5149" s="33" t="n">
        <f aca="false">$G5148+IF($F5149=1,1,0)</f>
        <v>2</v>
      </c>
      <c r="H5149" s="0" t="str">
        <f aca="false">IF($F5149=1,$G5149,"")</f>
        <v/>
      </c>
    </row>
    <row r="5150" customFormat="false" ht="15" hidden="false" customHeight="false" outlineLevel="0" collapsed="false">
      <c r="A5150" s="30" t="n">
        <v>804.375</v>
      </c>
      <c r="B5150" s="31" t="n">
        <v>12.6696</v>
      </c>
      <c r="C5150" s="32" t="n">
        <f aca="false">IF($A5150="","",IF(設定!$B$21="dB",10^($B5150/20),ABS($B5150)))</f>
        <v>4.30011430416372</v>
      </c>
      <c r="D5150" s="32" t="n">
        <f aca="false">IF($A5150="","",$A5150^2)</f>
        <v>647019.140625</v>
      </c>
      <c r="E5150" s="32" t="n">
        <f aca="false">IF($A5150="","",IF($C5150&lt;=0,"",1/$C5150^2))</f>
        <v>0.054080413055299</v>
      </c>
      <c r="F5150" s="33" t="n">
        <f aca="false">IF(OR(ROW()-設定!$B$30&lt;2,ROW()+設定!$B$30&gt;13701,N($A5150)&lt;=0,N(INDEX($A$2:$A$13701,MIN(13700,MAX(1,ROW()-1+設定!$B$30))))&lt;=0,$A5150&lt;設定!$B$28,$A5150&gt;設定!$B$29),0,IF(AND($C5150&gt;=MAX(INDEX($C$1:$C$13701,MAX(1,ROW()-設定!$B$24)):INDEX($C$1:$C$13701,MAX(1,ROW()-1))),$C5150&gt;MAX(INDEX($C$1:$C$13701,MIN(13701,ROW()+1)):INDEX($C$1:$C$13701,MIN(13701,ROW()+設定!$B$24))),$C5150&gt;=設定!$B$32,$C5150&gt;=MAX(MIN(INDEX($C$1:$C$13701,MAX(1,ROW()-設定!$B$26)):INDEX($C$1:$C$13701,MAX(1,ROW()-1))),MIN(INDEX($C$1:$C$13701,MIN(13701,ROW()+1)):INDEX($C$1:$C$13701,MIN(13701,ROW()+設定!$B$26))))*10^(設定!$B$27/20)),1,0))</f>
        <v>0</v>
      </c>
      <c r="G5150" s="33" t="n">
        <f aca="false">$G5149+IF($F5150=1,1,0)</f>
        <v>2</v>
      </c>
      <c r="H5150" s="0" t="str">
        <f aca="false">IF($F5150=1,$G5150,"")</f>
        <v/>
      </c>
    </row>
    <row r="5151" customFormat="false" ht="15" hidden="false" customHeight="false" outlineLevel="0" collapsed="false">
      <c r="A5151" s="30" t="n">
        <v>804.53125</v>
      </c>
      <c r="B5151" s="31" t="n">
        <v>12.7616</v>
      </c>
      <c r="C5151" s="32" t="n">
        <f aca="false">IF($A5151="","",IF(設定!$B$21="dB",10^($B5151/20),ABS($B5151)))</f>
        <v>4.34590271285151</v>
      </c>
      <c r="D5151" s="32" t="n">
        <f aca="false">IF($A5151="","",$A5151^2)</f>
        <v>647270.532226563</v>
      </c>
      <c r="E5151" s="32" t="n">
        <f aca="false">IF($A5151="","",IF($C5151&lt;=0,"",1/$C5151^2))</f>
        <v>0.0529468344608447</v>
      </c>
      <c r="F5151" s="33" t="n">
        <f aca="false">IF(OR(ROW()-設定!$B$30&lt;2,ROW()+設定!$B$30&gt;13701,N($A5151)&lt;=0,N(INDEX($A$2:$A$13701,MIN(13700,MAX(1,ROW()-1+設定!$B$30))))&lt;=0,$A5151&lt;設定!$B$28,$A5151&gt;設定!$B$29),0,IF(AND($C5151&gt;=MAX(INDEX($C$1:$C$13701,MAX(1,ROW()-設定!$B$24)):INDEX($C$1:$C$13701,MAX(1,ROW()-1))),$C5151&gt;MAX(INDEX($C$1:$C$13701,MIN(13701,ROW()+1)):INDEX($C$1:$C$13701,MIN(13701,ROW()+設定!$B$24))),$C5151&gt;=設定!$B$32,$C5151&gt;=MAX(MIN(INDEX($C$1:$C$13701,MAX(1,ROW()-設定!$B$26)):INDEX($C$1:$C$13701,MAX(1,ROW()-1))),MIN(INDEX($C$1:$C$13701,MIN(13701,ROW()+1)):INDEX($C$1:$C$13701,MIN(13701,ROW()+設定!$B$26))))*10^(設定!$B$27/20)),1,0))</f>
        <v>0</v>
      </c>
      <c r="G5151" s="33" t="n">
        <f aca="false">$G5150+IF($F5151=1,1,0)</f>
        <v>2</v>
      </c>
      <c r="H5151" s="0" t="str">
        <f aca="false">IF($F5151=1,$G5151,"")</f>
        <v/>
      </c>
    </row>
    <row r="5152" customFormat="false" ht="15" hidden="false" customHeight="false" outlineLevel="0" collapsed="false">
      <c r="A5152" s="30" t="n">
        <v>804.6875</v>
      </c>
      <c r="B5152" s="31" t="n">
        <v>12.8326</v>
      </c>
      <c r="C5152" s="32" t="n">
        <f aca="false">IF($A5152="","",IF(設定!$B$21="dB",10^($B5152/20),ABS($B5152)))</f>
        <v>4.38157247807553</v>
      </c>
      <c r="D5152" s="32" t="n">
        <f aca="false">IF($A5152="","",$A5152^2)</f>
        <v>647521.97265625</v>
      </c>
      <c r="E5152" s="32" t="n">
        <f aca="false">IF($A5152="","",IF($C5152&lt;=0,"",1/$C5152^2))</f>
        <v>0.0520882779741895</v>
      </c>
      <c r="F5152" s="33" t="n">
        <f aca="false">IF(OR(ROW()-設定!$B$30&lt;2,ROW()+設定!$B$30&gt;13701,N($A5152)&lt;=0,N(INDEX($A$2:$A$13701,MIN(13700,MAX(1,ROW()-1+設定!$B$30))))&lt;=0,$A5152&lt;設定!$B$28,$A5152&gt;設定!$B$29),0,IF(AND($C5152&gt;=MAX(INDEX($C$1:$C$13701,MAX(1,ROW()-設定!$B$24)):INDEX($C$1:$C$13701,MAX(1,ROW()-1))),$C5152&gt;MAX(INDEX($C$1:$C$13701,MIN(13701,ROW()+1)):INDEX($C$1:$C$13701,MIN(13701,ROW()+設定!$B$24))),$C5152&gt;=設定!$B$32,$C5152&gt;=MAX(MIN(INDEX($C$1:$C$13701,MAX(1,ROW()-設定!$B$26)):INDEX($C$1:$C$13701,MAX(1,ROW()-1))),MIN(INDEX($C$1:$C$13701,MIN(13701,ROW()+1)):INDEX($C$1:$C$13701,MIN(13701,ROW()+設定!$B$26))))*10^(設定!$B$27/20)),1,0))</f>
        <v>0</v>
      </c>
      <c r="G5152" s="33" t="n">
        <f aca="false">$G5151+IF($F5152=1,1,0)</f>
        <v>2</v>
      </c>
      <c r="H5152" s="0" t="str">
        <f aca="false">IF($F5152=1,$G5152,"")</f>
        <v/>
      </c>
    </row>
    <row r="5153" customFormat="false" ht="15" hidden="false" customHeight="false" outlineLevel="0" collapsed="false">
      <c r="A5153" s="30" t="n">
        <v>804.84375</v>
      </c>
      <c r="B5153" s="31" t="n">
        <v>12.8192</v>
      </c>
      <c r="C5153" s="32" t="n">
        <f aca="false">IF($A5153="","",IF(設定!$B$21="dB",10^($B5153/20),ABS($B5153)))</f>
        <v>4.37481809738866</v>
      </c>
      <c r="D5153" s="32" t="n">
        <f aca="false">IF($A5153="","",$A5153^2)</f>
        <v>647773.461914063</v>
      </c>
      <c r="E5153" s="32" t="n">
        <f aca="false">IF($A5153="","",IF($C5153&lt;=0,"",1/$C5153^2))</f>
        <v>0.052249242679687</v>
      </c>
      <c r="F5153" s="33" t="n">
        <f aca="false">IF(OR(ROW()-設定!$B$30&lt;2,ROW()+設定!$B$30&gt;13701,N($A5153)&lt;=0,N(INDEX($A$2:$A$13701,MIN(13700,MAX(1,ROW()-1+設定!$B$30))))&lt;=0,$A5153&lt;設定!$B$28,$A5153&gt;設定!$B$29),0,IF(AND($C5153&gt;=MAX(INDEX($C$1:$C$13701,MAX(1,ROW()-設定!$B$24)):INDEX($C$1:$C$13701,MAX(1,ROW()-1))),$C5153&gt;MAX(INDEX($C$1:$C$13701,MIN(13701,ROW()+1)):INDEX($C$1:$C$13701,MIN(13701,ROW()+設定!$B$24))),$C5153&gt;=設定!$B$32,$C5153&gt;=MAX(MIN(INDEX($C$1:$C$13701,MAX(1,ROW()-設定!$B$26)):INDEX($C$1:$C$13701,MAX(1,ROW()-1))),MIN(INDEX($C$1:$C$13701,MIN(13701,ROW()+1)):INDEX($C$1:$C$13701,MIN(13701,ROW()+設定!$B$26))))*10^(設定!$B$27/20)),1,0))</f>
        <v>0</v>
      </c>
      <c r="G5153" s="33" t="n">
        <f aca="false">$G5152+IF($F5153=1,1,0)</f>
        <v>2</v>
      </c>
      <c r="H5153" s="0" t="str">
        <f aca="false">IF($F5153=1,$G5153,"")</f>
        <v/>
      </c>
    </row>
    <row r="5154" customFormat="false" ht="15" hidden="false" customHeight="false" outlineLevel="0" collapsed="false">
      <c r="A5154" s="30" t="n">
        <v>805</v>
      </c>
      <c r="B5154" s="31" t="n">
        <v>12.7828</v>
      </c>
      <c r="C5154" s="32" t="n">
        <f aca="false">IF($A5154="","",IF(設定!$B$21="dB",10^($B5154/20),ABS($B5154)))</f>
        <v>4.35652288757332</v>
      </c>
      <c r="D5154" s="32" t="n">
        <f aca="false">IF($A5154="","",$A5154^2)</f>
        <v>648025</v>
      </c>
      <c r="E5154" s="32" t="n">
        <f aca="false">IF($A5154="","",IF($C5154&lt;=0,"",1/$C5154^2))</f>
        <v>0.0526890053322325</v>
      </c>
      <c r="F5154" s="33" t="n">
        <f aca="false">IF(OR(ROW()-設定!$B$30&lt;2,ROW()+設定!$B$30&gt;13701,N($A5154)&lt;=0,N(INDEX($A$2:$A$13701,MIN(13700,MAX(1,ROW()-1+設定!$B$30))))&lt;=0,$A5154&lt;設定!$B$28,$A5154&gt;設定!$B$29),0,IF(AND($C5154&gt;=MAX(INDEX($C$1:$C$13701,MAX(1,ROW()-設定!$B$24)):INDEX($C$1:$C$13701,MAX(1,ROW()-1))),$C5154&gt;MAX(INDEX($C$1:$C$13701,MIN(13701,ROW()+1)):INDEX($C$1:$C$13701,MIN(13701,ROW()+設定!$B$24))),$C5154&gt;=設定!$B$32,$C5154&gt;=MAX(MIN(INDEX($C$1:$C$13701,MAX(1,ROW()-設定!$B$26)):INDEX($C$1:$C$13701,MAX(1,ROW()-1))),MIN(INDEX($C$1:$C$13701,MIN(13701,ROW()+1)):INDEX($C$1:$C$13701,MIN(13701,ROW()+設定!$B$26))))*10^(設定!$B$27/20)),1,0))</f>
        <v>0</v>
      </c>
      <c r="G5154" s="33" t="n">
        <f aca="false">$G5153+IF($F5154=1,1,0)</f>
        <v>2</v>
      </c>
      <c r="H5154" s="0" t="str">
        <f aca="false">IF($F5154=1,$G5154,"")</f>
        <v/>
      </c>
    </row>
    <row r="5155" customFormat="false" ht="15" hidden="false" customHeight="false" outlineLevel="0" collapsed="false">
      <c r="A5155" s="30" t="n">
        <v>805.15625</v>
      </c>
      <c r="B5155" s="31" t="n">
        <v>12.952</v>
      </c>
      <c r="C5155" s="32" t="n">
        <f aca="false">IF($A5155="","",IF(設定!$B$21="dB",10^($B5155/20),ABS($B5155)))</f>
        <v>4.44221935471055</v>
      </c>
      <c r="D5155" s="32" t="n">
        <f aca="false">IF($A5155="","",$A5155^2)</f>
        <v>648276.586914063</v>
      </c>
      <c r="E5155" s="32" t="n">
        <f aca="false">IF($A5155="","",IF($C5155&lt;=0,"",1/$C5155^2))</f>
        <v>0.0506757284177283</v>
      </c>
      <c r="F5155" s="33" t="n">
        <f aca="false">IF(OR(ROW()-設定!$B$30&lt;2,ROW()+設定!$B$30&gt;13701,N($A5155)&lt;=0,N(INDEX($A$2:$A$13701,MIN(13700,MAX(1,ROW()-1+設定!$B$30))))&lt;=0,$A5155&lt;設定!$B$28,$A5155&gt;設定!$B$29),0,IF(AND($C5155&gt;=MAX(INDEX($C$1:$C$13701,MAX(1,ROW()-設定!$B$24)):INDEX($C$1:$C$13701,MAX(1,ROW()-1))),$C5155&gt;MAX(INDEX($C$1:$C$13701,MIN(13701,ROW()+1)):INDEX($C$1:$C$13701,MIN(13701,ROW()+設定!$B$24))),$C5155&gt;=設定!$B$32,$C5155&gt;=MAX(MIN(INDEX($C$1:$C$13701,MAX(1,ROW()-設定!$B$26)):INDEX($C$1:$C$13701,MAX(1,ROW()-1))),MIN(INDEX($C$1:$C$13701,MIN(13701,ROW()+1)):INDEX($C$1:$C$13701,MIN(13701,ROW()+設定!$B$26))))*10^(設定!$B$27/20)),1,0))</f>
        <v>0</v>
      </c>
      <c r="G5155" s="33" t="n">
        <f aca="false">$G5154+IF($F5155=1,1,0)</f>
        <v>2</v>
      </c>
      <c r="H5155" s="0" t="str">
        <f aca="false">IF($F5155=1,$G5155,"")</f>
        <v/>
      </c>
    </row>
    <row r="5156" customFormat="false" ht="15" hidden="false" customHeight="false" outlineLevel="0" collapsed="false">
      <c r="A5156" s="30" t="n">
        <v>805.3125</v>
      </c>
      <c r="B5156" s="31" t="n">
        <v>12.9678</v>
      </c>
      <c r="C5156" s="32" t="n">
        <f aca="false">IF($A5156="","",IF(設定!$B$21="dB",10^($B5156/20),ABS($B5156)))</f>
        <v>4.45030729320328</v>
      </c>
      <c r="D5156" s="32" t="n">
        <f aca="false">IF($A5156="","",$A5156^2)</f>
        <v>648528.22265625</v>
      </c>
      <c r="E5156" s="32" t="n">
        <f aca="false">IF($A5156="","",IF($C5156&lt;=0,"",1/$C5156^2))</f>
        <v>0.0504917007953274</v>
      </c>
      <c r="F5156" s="33" t="n">
        <f aca="false">IF(OR(ROW()-設定!$B$30&lt;2,ROW()+設定!$B$30&gt;13701,N($A5156)&lt;=0,N(INDEX($A$2:$A$13701,MIN(13700,MAX(1,ROW()-1+設定!$B$30))))&lt;=0,$A5156&lt;設定!$B$28,$A5156&gt;設定!$B$29),0,IF(AND($C5156&gt;=MAX(INDEX($C$1:$C$13701,MAX(1,ROW()-設定!$B$24)):INDEX($C$1:$C$13701,MAX(1,ROW()-1))),$C5156&gt;MAX(INDEX($C$1:$C$13701,MIN(13701,ROW()+1)):INDEX($C$1:$C$13701,MIN(13701,ROW()+設定!$B$24))),$C5156&gt;=設定!$B$32,$C5156&gt;=MAX(MIN(INDEX($C$1:$C$13701,MAX(1,ROW()-設定!$B$26)):INDEX($C$1:$C$13701,MAX(1,ROW()-1))),MIN(INDEX($C$1:$C$13701,MIN(13701,ROW()+1)):INDEX($C$1:$C$13701,MIN(13701,ROW()+設定!$B$26))))*10^(設定!$B$27/20)),1,0))</f>
        <v>0</v>
      </c>
      <c r="G5156" s="33" t="n">
        <f aca="false">$G5155+IF($F5156=1,1,0)</f>
        <v>2</v>
      </c>
      <c r="H5156" s="0" t="str">
        <f aca="false">IF($F5156=1,$G5156,"")</f>
        <v/>
      </c>
    </row>
    <row r="5157" customFormat="false" ht="15" hidden="false" customHeight="false" outlineLevel="0" collapsed="false">
      <c r="A5157" s="30" t="n">
        <v>805.46875</v>
      </c>
      <c r="B5157" s="31" t="n">
        <v>12.9626</v>
      </c>
      <c r="C5157" s="32" t="n">
        <f aca="false">IF($A5157="","",IF(設定!$B$21="dB",10^($B5157/20),ABS($B5157)))</f>
        <v>4.44764381563725</v>
      </c>
      <c r="D5157" s="32" t="n">
        <f aca="false">IF($A5157="","",$A5157^2)</f>
        <v>648779.907226563</v>
      </c>
      <c r="E5157" s="32" t="n">
        <f aca="false">IF($A5157="","",IF($C5157&lt;=0,"",1/$C5157^2))</f>
        <v>0.0505521929506046</v>
      </c>
      <c r="F5157" s="33" t="n">
        <f aca="false">IF(OR(ROW()-設定!$B$30&lt;2,ROW()+設定!$B$30&gt;13701,N($A5157)&lt;=0,N(INDEX($A$2:$A$13701,MIN(13700,MAX(1,ROW()-1+設定!$B$30))))&lt;=0,$A5157&lt;設定!$B$28,$A5157&gt;設定!$B$29),0,IF(AND($C5157&gt;=MAX(INDEX($C$1:$C$13701,MAX(1,ROW()-設定!$B$24)):INDEX($C$1:$C$13701,MAX(1,ROW()-1))),$C5157&gt;MAX(INDEX($C$1:$C$13701,MIN(13701,ROW()+1)):INDEX($C$1:$C$13701,MIN(13701,ROW()+設定!$B$24))),$C5157&gt;=設定!$B$32,$C5157&gt;=MAX(MIN(INDEX($C$1:$C$13701,MAX(1,ROW()-設定!$B$26)):INDEX($C$1:$C$13701,MAX(1,ROW()-1))),MIN(INDEX($C$1:$C$13701,MIN(13701,ROW()+1)):INDEX($C$1:$C$13701,MIN(13701,ROW()+設定!$B$26))))*10^(設定!$B$27/20)),1,0))</f>
        <v>0</v>
      </c>
      <c r="G5157" s="33" t="n">
        <f aca="false">$G5156+IF($F5157=1,1,0)</f>
        <v>2</v>
      </c>
      <c r="H5157" s="0" t="str">
        <f aca="false">IF($F5157=1,$G5157,"")</f>
        <v/>
      </c>
    </row>
    <row r="5158" customFormat="false" ht="15" hidden="false" customHeight="false" outlineLevel="0" collapsed="false">
      <c r="A5158" s="30" t="n">
        <v>805.625</v>
      </c>
      <c r="B5158" s="31" t="n">
        <v>12.8823</v>
      </c>
      <c r="C5158" s="32" t="n">
        <f aca="false">IF($A5158="","",IF(設定!$B$21="dB",10^($B5158/20),ABS($B5158)))</f>
        <v>4.40671536685298</v>
      </c>
      <c r="D5158" s="32" t="n">
        <f aca="false">IF($A5158="","",$A5158^2)</f>
        <v>649031.640625</v>
      </c>
      <c r="E5158" s="32" t="n">
        <f aca="false">IF($A5158="","",IF($C5158&lt;=0,"",1/$C5158^2))</f>
        <v>0.0514955854529004</v>
      </c>
      <c r="F5158" s="33" t="n">
        <f aca="false">IF(OR(ROW()-設定!$B$30&lt;2,ROW()+設定!$B$30&gt;13701,N($A5158)&lt;=0,N(INDEX($A$2:$A$13701,MIN(13700,MAX(1,ROW()-1+設定!$B$30))))&lt;=0,$A5158&lt;設定!$B$28,$A5158&gt;設定!$B$29),0,IF(AND($C5158&gt;=MAX(INDEX($C$1:$C$13701,MAX(1,ROW()-設定!$B$24)):INDEX($C$1:$C$13701,MAX(1,ROW()-1))),$C5158&gt;MAX(INDEX($C$1:$C$13701,MIN(13701,ROW()+1)):INDEX($C$1:$C$13701,MIN(13701,ROW()+設定!$B$24))),$C5158&gt;=設定!$B$32,$C5158&gt;=MAX(MIN(INDEX($C$1:$C$13701,MAX(1,ROW()-設定!$B$26)):INDEX($C$1:$C$13701,MAX(1,ROW()-1))),MIN(INDEX($C$1:$C$13701,MIN(13701,ROW()+1)):INDEX($C$1:$C$13701,MIN(13701,ROW()+設定!$B$26))))*10^(設定!$B$27/20)),1,0))</f>
        <v>0</v>
      </c>
      <c r="G5158" s="33" t="n">
        <f aca="false">$G5157+IF($F5158=1,1,0)</f>
        <v>2</v>
      </c>
      <c r="H5158" s="0" t="str">
        <f aca="false">IF($F5158=1,$G5158,"")</f>
        <v/>
      </c>
    </row>
    <row r="5159" customFormat="false" ht="15" hidden="false" customHeight="false" outlineLevel="0" collapsed="false">
      <c r="A5159" s="30" t="n">
        <v>805.78125</v>
      </c>
      <c r="B5159" s="31" t="n">
        <v>13.1207</v>
      </c>
      <c r="C5159" s="32" t="n">
        <f aca="false">IF($A5159="","",IF(設定!$B$21="dB",10^($B5159/20),ABS($B5159)))</f>
        <v>4.5293408060697</v>
      </c>
      <c r="D5159" s="32" t="n">
        <f aca="false">IF($A5159="","",$A5159^2)</f>
        <v>649283.422851563</v>
      </c>
      <c r="E5159" s="32" t="n">
        <f aca="false">IF($A5159="","",IF($C5159&lt;=0,"",1/$C5159^2))</f>
        <v>0.048744991612751</v>
      </c>
      <c r="F5159" s="33" t="n">
        <f aca="false">IF(OR(ROW()-設定!$B$30&lt;2,ROW()+設定!$B$30&gt;13701,N($A5159)&lt;=0,N(INDEX($A$2:$A$13701,MIN(13700,MAX(1,ROW()-1+設定!$B$30))))&lt;=0,$A5159&lt;設定!$B$28,$A5159&gt;設定!$B$29),0,IF(AND($C5159&gt;=MAX(INDEX($C$1:$C$13701,MAX(1,ROW()-設定!$B$24)):INDEX($C$1:$C$13701,MAX(1,ROW()-1))),$C5159&gt;MAX(INDEX($C$1:$C$13701,MIN(13701,ROW()+1)):INDEX($C$1:$C$13701,MIN(13701,ROW()+設定!$B$24))),$C5159&gt;=設定!$B$32,$C5159&gt;=MAX(MIN(INDEX($C$1:$C$13701,MAX(1,ROW()-設定!$B$26)):INDEX($C$1:$C$13701,MAX(1,ROW()-1))),MIN(INDEX($C$1:$C$13701,MIN(13701,ROW()+1)):INDEX($C$1:$C$13701,MIN(13701,ROW()+設定!$B$26))))*10^(設定!$B$27/20)),1,0))</f>
        <v>0</v>
      </c>
      <c r="G5159" s="33" t="n">
        <f aca="false">$G5158+IF($F5159=1,1,0)</f>
        <v>2</v>
      </c>
      <c r="H5159" s="0" t="str">
        <f aca="false">IF($F5159=1,$G5159,"")</f>
        <v/>
      </c>
    </row>
    <row r="5160" customFormat="false" ht="15" hidden="false" customHeight="false" outlineLevel="0" collapsed="false">
      <c r="A5160" s="30" t="n">
        <v>805.9375</v>
      </c>
      <c r="B5160" s="31" t="n">
        <v>13.1077</v>
      </c>
      <c r="C5160" s="32" t="n">
        <f aca="false">IF($A5160="","",IF(設定!$B$21="dB",10^($B5160/20),ABS($B5160)))</f>
        <v>4.52256690131539</v>
      </c>
      <c r="D5160" s="32" t="n">
        <f aca="false">IF($A5160="","",$A5160^2)</f>
        <v>649535.25390625</v>
      </c>
      <c r="E5160" s="32" t="n">
        <f aca="false">IF($A5160="","",IF($C5160&lt;=0,"",1/$C5160^2))</f>
        <v>0.0488911215518</v>
      </c>
      <c r="F5160" s="33" t="n">
        <f aca="false">IF(OR(ROW()-設定!$B$30&lt;2,ROW()+設定!$B$30&gt;13701,N($A5160)&lt;=0,N(INDEX($A$2:$A$13701,MIN(13700,MAX(1,ROW()-1+設定!$B$30))))&lt;=0,$A5160&lt;設定!$B$28,$A5160&gt;設定!$B$29),0,IF(AND($C5160&gt;=MAX(INDEX($C$1:$C$13701,MAX(1,ROW()-設定!$B$24)):INDEX($C$1:$C$13701,MAX(1,ROW()-1))),$C5160&gt;MAX(INDEX($C$1:$C$13701,MIN(13701,ROW()+1)):INDEX($C$1:$C$13701,MIN(13701,ROW()+設定!$B$24))),$C5160&gt;=設定!$B$32,$C5160&gt;=MAX(MIN(INDEX($C$1:$C$13701,MAX(1,ROW()-設定!$B$26)):INDEX($C$1:$C$13701,MAX(1,ROW()-1))),MIN(INDEX($C$1:$C$13701,MIN(13701,ROW()+1)):INDEX($C$1:$C$13701,MIN(13701,ROW()+設定!$B$26))))*10^(設定!$B$27/20)),1,0))</f>
        <v>0</v>
      </c>
      <c r="G5160" s="33" t="n">
        <f aca="false">$G5159+IF($F5160=1,1,0)</f>
        <v>2</v>
      </c>
      <c r="H5160" s="0" t="str">
        <f aca="false">IF($F5160=1,$G5160,"")</f>
        <v/>
      </c>
    </row>
    <row r="5161" customFormat="false" ht="15" hidden="false" customHeight="false" outlineLevel="0" collapsed="false">
      <c r="A5161" s="30" t="n">
        <v>806.09375</v>
      </c>
      <c r="B5161" s="31" t="n">
        <v>12.8991</v>
      </c>
      <c r="C5161" s="32" t="n">
        <f aca="false">IF($A5161="","",IF(設定!$B$21="dB",10^($B5161/20),ABS($B5161)))</f>
        <v>4.41524695814826</v>
      </c>
      <c r="D5161" s="32" t="n">
        <f aca="false">IF($A5161="","",$A5161^2)</f>
        <v>649787.133789063</v>
      </c>
      <c r="E5161" s="32" t="n">
        <f aca="false">IF($A5161="","",IF($C5161&lt;=0,"",1/$C5161^2))</f>
        <v>0.0512967676632617</v>
      </c>
      <c r="F5161" s="33" t="n">
        <f aca="false">IF(OR(ROW()-設定!$B$30&lt;2,ROW()+設定!$B$30&gt;13701,N($A5161)&lt;=0,N(INDEX($A$2:$A$13701,MIN(13700,MAX(1,ROW()-1+設定!$B$30))))&lt;=0,$A5161&lt;設定!$B$28,$A5161&gt;設定!$B$29),0,IF(AND($C5161&gt;=MAX(INDEX($C$1:$C$13701,MAX(1,ROW()-設定!$B$24)):INDEX($C$1:$C$13701,MAX(1,ROW()-1))),$C5161&gt;MAX(INDEX($C$1:$C$13701,MIN(13701,ROW()+1)):INDEX($C$1:$C$13701,MIN(13701,ROW()+設定!$B$24))),$C5161&gt;=設定!$B$32,$C5161&gt;=MAX(MIN(INDEX($C$1:$C$13701,MAX(1,ROW()-設定!$B$26)):INDEX($C$1:$C$13701,MAX(1,ROW()-1))),MIN(INDEX($C$1:$C$13701,MIN(13701,ROW()+1)):INDEX($C$1:$C$13701,MIN(13701,ROW()+設定!$B$26))))*10^(設定!$B$27/20)),1,0))</f>
        <v>0</v>
      </c>
      <c r="G5161" s="33" t="n">
        <f aca="false">$G5160+IF($F5161=1,1,0)</f>
        <v>2</v>
      </c>
      <c r="H5161" s="0" t="str">
        <f aca="false">IF($F5161=1,$G5161,"")</f>
        <v/>
      </c>
    </row>
    <row r="5162" customFormat="false" ht="15" hidden="false" customHeight="false" outlineLevel="0" collapsed="false">
      <c r="A5162" s="30" t="n">
        <v>806.25</v>
      </c>
      <c r="B5162" s="31" t="n">
        <v>12.9403</v>
      </c>
      <c r="C5162" s="32" t="n">
        <f aca="false">IF($A5162="","",IF(設定!$B$21="dB",10^($B5162/20),ABS($B5162)))</f>
        <v>4.43623965895792</v>
      </c>
      <c r="D5162" s="32" t="n">
        <f aca="false">IF($A5162="","",$A5162^2)</f>
        <v>650039.0625</v>
      </c>
      <c r="E5162" s="32" t="n">
        <f aca="false">IF($A5162="","",IF($C5162&lt;=0,"",1/$C5162^2))</f>
        <v>0.0508124341362208</v>
      </c>
      <c r="F5162" s="33" t="n">
        <f aca="false">IF(OR(ROW()-設定!$B$30&lt;2,ROW()+設定!$B$30&gt;13701,N($A5162)&lt;=0,N(INDEX($A$2:$A$13701,MIN(13700,MAX(1,ROW()-1+設定!$B$30))))&lt;=0,$A5162&lt;設定!$B$28,$A5162&gt;設定!$B$29),0,IF(AND($C5162&gt;=MAX(INDEX($C$1:$C$13701,MAX(1,ROW()-設定!$B$24)):INDEX($C$1:$C$13701,MAX(1,ROW()-1))),$C5162&gt;MAX(INDEX($C$1:$C$13701,MIN(13701,ROW()+1)):INDEX($C$1:$C$13701,MIN(13701,ROW()+設定!$B$24))),$C5162&gt;=設定!$B$32,$C5162&gt;=MAX(MIN(INDEX($C$1:$C$13701,MAX(1,ROW()-設定!$B$26)):INDEX($C$1:$C$13701,MAX(1,ROW()-1))),MIN(INDEX($C$1:$C$13701,MIN(13701,ROW()+1)):INDEX($C$1:$C$13701,MIN(13701,ROW()+設定!$B$26))))*10^(設定!$B$27/20)),1,0))</f>
        <v>0</v>
      </c>
      <c r="G5162" s="33" t="n">
        <f aca="false">$G5161+IF($F5162=1,1,0)</f>
        <v>2</v>
      </c>
      <c r="H5162" s="0" t="str">
        <f aca="false">IF($F5162=1,$G5162,"")</f>
        <v/>
      </c>
    </row>
    <row r="5163" customFormat="false" ht="15" hidden="false" customHeight="false" outlineLevel="0" collapsed="false">
      <c r="A5163" s="30" t="n">
        <v>806.40625</v>
      </c>
      <c r="B5163" s="31" t="n">
        <v>13.0877</v>
      </c>
      <c r="C5163" s="32" t="n">
        <f aca="false">IF($A5163="","",IF(設定!$B$21="dB",10^($B5163/20),ABS($B5163)))</f>
        <v>4.51216528608413</v>
      </c>
      <c r="D5163" s="32" t="n">
        <f aca="false">IF($A5163="","",$A5163^2)</f>
        <v>650291.040039063</v>
      </c>
      <c r="E5163" s="32" t="n">
        <f aca="false">IF($A5163="","",IF($C5163&lt;=0,"",1/$C5163^2))</f>
        <v>0.0491167927153587</v>
      </c>
      <c r="F5163" s="33" t="n">
        <f aca="false">IF(OR(ROW()-設定!$B$30&lt;2,ROW()+設定!$B$30&gt;13701,N($A5163)&lt;=0,N(INDEX($A$2:$A$13701,MIN(13700,MAX(1,ROW()-1+設定!$B$30))))&lt;=0,$A5163&lt;設定!$B$28,$A5163&gt;設定!$B$29),0,IF(AND($C5163&gt;=MAX(INDEX($C$1:$C$13701,MAX(1,ROW()-設定!$B$24)):INDEX($C$1:$C$13701,MAX(1,ROW()-1))),$C5163&gt;MAX(INDEX($C$1:$C$13701,MIN(13701,ROW()+1)):INDEX($C$1:$C$13701,MIN(13701,ROW()+設定!$B$24))),$C5163&gt;=設定!$B$32,$C5163&gt;=MAX(MIN(INDEX($C$1:$C$13701,MAX(1,ROW()-設定!$B$26)):INDEX($C$1:$C$13701,MAX(1,ROW()-1))),MIN(INDEX($C$1:$C$13701,MIN(13701,ROW()+1)):INDEX($C$1:$C$13701,MIN(13701,ROW()+設定!$B$26))))*10^(設定!$B$27/20)),1,0))</f>
        <v>0</v>
      </c>
      <c r="G5163" s="33" t="n">
        <f aca="false">$G5162+IF($F5163=1,1,0)</f>
        <v>2</v>
      </c>
      <c r="H5163" s="0" t="str">
        <f aca="false">IF($F5163=1,$G5163,"")</f>
        <v/>
      </c>
    </row>
    <row r="5164" customFormat="false" ht="15" hidden="false" customHeight="false" outlineLevel="0" collapsed="false">
      <c r="A5164" s="30" t="n">
        <v>806.5625</v>
      </c>
      <c r="B5164" s="31" t="n">
        <v>12.8939</v>
      </c>
      <c r="C5164" s="32" t="n">
        <f aca="false">IF($A5164="","",IF(設定!$B$21="dB",10^($B5164/20),ABS($B5164)))</f>
        <v>4.41260446394578</v>
      </c>
      <c r="D5164" s="32" t="n">
        <f aca="false">IF($A5164="","",$A5164^2)</f>
        <v>650543.06640625</v>
      </c>
      <c r="E5164" s="32" t="n">
        <f aca="false">IF($A5164="","",IF($C5164&lt;=0,"",1/$C5164^2))</f>
        <v>0.0513582243380385</v>
      </c>
      <c r="F5164" s="33" t="n">
        <f aca="false">IF(OR(ROW()-設定!$B$30&lt;2,ROW()+設定!$B$30&gt;13701,N($A5164)&lt;=0,N(INDEX($A$2:$A$13701,MIN(13700,MAX(1,ROW()-1+設定!$B$30))))&lt;=0,$A5164&lt;設定!$B$28,$A5164&gt;設定!$B$29),0,IF(AND($C5164&gt;=MAX(INDEX($C$1:$C$13701,MAX(1,ROW()-設定!$B$24)):INDEX($C$1:$C$13701,MAX(1,ROW()-1))),$C5164&gt;MAX(INDEX($C$1:$C$13701,MIN(13701,ROW()+1)):INDEX($C$1:$C$13701,MIN(13701,ROW()+設定!$B$24))),$C5164&gt;=設定!$B$32,$C5164&gt;=MAX(MIN(INDEX($C$1:$C$13701,MAX(1,ROW()-設定!$B$26)):INDEX($C$1:$C$13701,MAX(1,ROW()-1))),MIN(INDEX($C$1:$C$13701,MIN(13701,ROW()+1)):INDEX($C$1:$C$13701,MIN(13701,ROW()+設定!$B$26))))*10^(設定!$B$27/20)),1,0))</f>
        <v>0</v>
      </c>
      <c r="G5164" s="33" t="n">
        <f aca="false">$G5163+IF($F5164=1,1,0)</f>
        <v>2</v>
      </c>
      <c r="H5164" s="0" t="str">
        <f aca="false">IF($F5164=1,$G5164,"")</f>
        <v/>
      </c>
    </row>
    <row r="5165" customFormat="false" ht="15" hidden="false" customHeight="false" outlineLevel="0" collapsed="false">
      <c r="A5165" s="30" t="n">
        <v>806.71875</v>
      </c>
      <c r="B5165" s="31" t="n">
        <v>13.0306</v>
      </c>
      <c r="C5165" s="32" t="n">
        <f aca="false">IF($A5165="","",IF(設定!$B$21="dB",10^($B5165/20),ABS($B5165)))</f>
        <v>4.48260013631917</v>
      </c>
      <c r="D5165" s="32" t="n">
        <f aca="false">IF($A5165="","",$A5165^2)</f>
        <v>650795.141601563</v>
      </c>
      <c r="E5165" s="32" t="n">
        <f aca="false">IF($A5165="","",IF($C5165&lt;=0,"",1/$C5165^2))</f>
        <v>0.0497668324809304</v>
      </c>
      <c r="F5165" s="33" t="n">
        <f aca="false">IF(OR(ROW()-設定!$B$30&lt;2,ROW()+設定!$B$30&gt;13701,N($A5165)&lt;=0,N(INDEX($A$2:$A$13701,MIN(13700,MAX(1,ROW()-1+設定!$B$30))))&lt;=0,$A5165&lt;設定!$B$28,$A5165&gt;設定!$B$29),0,IF(AND($C5165&gt;=MAX(INDEX($C$1:$C$13701,MAX(1,ROW()-設定!$B$24)):INDEX($C$1:$C$13701,MAX(1,ROW()-1))),$C5165&gt;MAX(INDEX($C$1:$C$13701,MIN(13701,ROW()+1)):INDEX($C$1:$C$13701,MIN(13701,ROW()+設定!$B$24))),$C5165&gt;=設定!$B$32,$C5165&gt;=MAX(MIN(INDEX($C$1:$C$13701,MAX(1,ROW()-設定!$B$26)):INDEX($C$1:$C$13701,MAX(1,ROW()-1))),MIN(INDEX($C$1:$C$13701,MIN(13701,ROW()+1)):INDEX($C$1:$C$13701,MIN(13701,ROW()+設定!$B$26))))*10^(設定!$B$27/20)),1,0))</f>
        <v>0</v>
      </c>
      <c r="G5165" s="33" t="n">
        <f aca="false">$G5164+IF($F5165=1,1,0)</f>
        <v>2</v>
      </c>
      <c r="H5165" s="0" t="str">
        <f aca="false">IF($F5165=1,$G5165,"")</f>
        <v/>
      </c>
    </row>
    <row r="5166" customFormat="false" ht="15" hidden="false" customHeight="false" outlineLevel="0" collapsed="false">
      <c r="A5166" s="30" t="n">
        <v>806.875</v>
      </c>
      <c r="B5166" s="31" t="n">
        <v>13.0061</v>
      </c>
      <c r="C5166" s="32" t="n">
        <f aca="false">IF($A5166="","",IF(設定!$B$21="dB",10^($B5166/20),ABS($B5166)))</f>
        <v>4.46997403060029</v>
      </c>
      <c r="D5166" s="32" t="n">
        <f aca="false">IF($A5166="","",$A5166^2)</f>
        <v>651047.265625</v>
      </c>
      <c r="E5166" s="32" t="n">
        <f aca="false">IF($A5166="","",IF($C5166&lt;=0,"",1/$C5166^2))</f>
        <v>0.050048377176177</v>
      </c>
      <c r="F5166" s="33" t="n">
        <f aca="false">IF(OR(ROW()-設定!$B$30&lt;2,ROW()+設定!$B$30&gt;13701,N($A5166)&lt;=0,N(INDEX($A$2:$A$13701,MIN(13700,MAX(1,ROW()-1+設定!$B$30))))&lt;=0,$A5166&lt;設定!$B$28,$A5166&gt;設定!$B$29),0,IF(AND($C5166&gt;=MAX(INDEX($C$1:$C$13701,MAX(1,ROW()-設定!$B$24)):INDEX($C$1:$C$13701,MAX(1,ROW()-1))),$C5166&gt;MAX(INDEX($C$1:$C$13701,MIN(13701,ROW()+1)):INDEX($C$1:$C$13701,MIN(13701,ROW()+設定!$B$24))),$C5166&gt;=設定!$B$32,$C5166&gt;=MAX(MIN(INDEX($C$1:$C$13701,MAX(1,ROW()-設定!$B$26)):INDEX($C$1:$C$13701,MAX(1,ROW()-1))),MIN(INDEX($C$1:$C$13701,MIN(13701,ROW()+1)):INDEX($C$1:$C$13701,MIN(13701,ROW()+設定!$B$26))))*10^(設定!$B$27/20)),1,0))</f>
        <v>0</v>
      </c>
      <c r="G5166" s="33" t="n">
        <f aca="false">$G5165+IF($F5166=1,1,0)</f>
        <v>2</v>
      </c>
      <c r="H5166" s="0" t="str">
        <f aca="false">IF($F5166=1,$G5166,"")</f>
        <v/>
      </c>
    </row>
    <row r="5167" customFormat="false" ht="15" hidden="false" customHeight="false" outlineLevel="0" collapsed="false">
      <c r="A5167" s="30" t="n">
        <v>807.03125</v>
      </c>
      <c r="B5167" s="31" t="n">
        <v>12.94</v>
      </c>
      <c r="C5167" s="32" t="n">
        <f aca="false">IF($A5167="","",IF(設定!$B$21="dB",10^($B5167/20),ABS($B5167)))</f>
        <v>4.43608643931433</v>
      </c>
      <c r="D5167" s="32" t="n">
        <f aca="false">IF($A5167="","",$A5167^2)</f>
        <v>651299.438476563</v>
      </c>
      <c r="E5167" s="32" t="n">
        <f aca="false">IF($A5167="","",IF($C5167&lt;=0,"",1/$C5167^2))</f>
        <v>0.050815944256056</v>
      </c>
      <c r="F5167" s="33" t="n">
        <f aca="false">IF(OR(ROW()-設定!$B$30&lt;2,ROW()+設定!$B$30&gt;13701,N($A5167)&lt;=0,N(INDEX($A$2:$A$13701,MIN(13700,MAX(1,ROW()-1+設定!$B$30))))&lt;=0,$A5167&lt;設定!$B$28,$A5167&gt;設定!$B$29),0,IF(AND($C5167&gt;=MAX(INDEX($C$1:$C$13701,MAX(1,ROW()-設定!$B$24)):INDEX($C$1:$C$13701,MAX(1,ROW()-1))),$C5167&gt;MAX(INDEX($C$1:$C$13701,MIN(13701,ROW()+1)):INDEX($C$1:$C$13701,MIN(13701,ROW()+設定!$B$24))),$C5167&gt;=設定!$B$32,$C5167&gt;=MAX(MIN(INDEX($C$1:$C$13701,MAX(1,ROW()-設定!$B$26)):INDEX($C$1:$C$13701,MAX(1,ROW()-1))),MIN(INDEX($C$1:$C$13701,MIN(13701,ROW()+1)):INDEX($C$1:$C$13701,MIN(13701,ROW()+設定!$B$26))))*10^(設定!$B$27/20)),1,0))</f>
        <v>0</v>
      </c>
      <c r="G5167" s="33" t="n">
        <f aca="false">$G5166+IF($F5167=1,1,0)</f>
        <v>2</v>
      </c>
      <c r="H5167" s="0" t="str">
        <f aca="false">IF($F5167=1,$G5167,"")</f>
        <v/>
      </c>
    </row>
    <row r="5168" customFormat="false" ht="15" hidden="false" customHeight="false" outlineLevel="0" collapsed="false">
      <c r="A5168" s="30" t="n">
        <v>807.1875</v>
      </c>
      <c r="B5168" s="31" t="n">
        <v>13.0015</v>
      </c>
      <c r="C5168" s="32" t="n">
        <f aca="false">IF($A5168="","",IF(設定!$B$21="dB",10^($B5168/20),ABS($B5168)))</f>
        <v>4.46760738335651</v>
      </c>
      <c r="D5168" s="32" t="n">
        <f aca="false">IF($A5168="","",$A5168^2)</f>
        <v>651551.66015625</v>
      </c>
      <c r="E5168" s="32" t="n">
        <f aca="false">IF($A5168="","",IF($C5168&lt;=0,"",1/$C5168^2))</f>
        <v>0.050101415957988</v>
      </c>
      <c r="F5168" s="33" t="n">
        <f aca="false">IF(OR(ROW()-設定!$B$30&lt;2,ROW()+設定!$B$30&gt;13701,N($A5168)&lt;=0,N(INDEX($A$2:$A$13701,MIN(13700,MAX(1,ROW()-1+設定!$B$30))))&lt;=0,$A5168&lt;設定!$B$28,$A5168&gt;設定!$B$29),0,IF(AND($C5168&gt;=MAX(INDEX($C$1:$C$13701,MAX(1,ROW()-設定!$B$24)):INDEX($C$1:$C$13701,MAX(1,ROW()-1))),$C5168&gt;MAX(INDEX($C$1:$C$13701,MIN(13701,ROW()+1)):INDEX($C$1:$C$13701,MIN(13701,ROW()+設定!$B$24))),$C5168&gt;=設定!$B$32,$C5168&gt;=MAX(MIN(INDEX($C$1:$C$13701,MAX(1,ROW()-設定!$B$26)):INDEX($C$1:$C$13701,MAX(1,ROW()-1))),MIN(INDEX($C$1:$C$13701,MIN(13701,ROW()+1)):INDEX($C$1:$C$13701,MIN(13701,ROW()+設定!$B$26))))*10^(設定!$B$27/20)),1,0))</f>
        <v>0</v>
      </c>
      <c r="G5168" s="33" t="n">
        <f aca="false">$G5167+IF($F5168=1,1,0)</f>
        <v>2</v>
      </c>
      <c r="H5168" s="0" t="str">
        <f aca="false">IF($F5168=1,$G5168,"")</f>
        <v/>
      </c>
    </row>
    <row r="5169" customFormat="false" ht="15" hidden="false" customHeight="false" outlineLevel="0" collapsed="false">
      <c r="A5169" s="30" t="n">
        <v>807.34375</v>
      </c>
      <c r="B5169" s="31" t="n">
        <v>12.8727</v>
      </c>
      <c r="C5169" s="32" t="n">
        <f aca="false">IF($A5169="","",IF(設定!$B$21="dB",10^($B5169/20),ABS($B5169)))</f>
        <v>4.40184757557524</v>
      </c>
      <c r="D5169" s="32" t="n">
        <f aca="false">IF($A5169="","",$A5169^2)</f>
        <v>651803.930664063</v>
      </c>
      <c r="E5169" s="32" t="n">
        <f aca="false">IF($A5169="","",IF($C5169&lt;=0,"",1/$C5169^2))</f>
        <v>0.0516095414039928</v>
      </c>
      <c r="F5169" s="33" t="n">
        <f aca="false">IF(OR(ROW()-設定!$B$30&lt;2,ROW()+設定!$B$30&gt;13701,N($A5169)&lt;=0,N(INDEX($A$2:$A$13701,MIN(13700,MAX(1,ROW()-1+設定!$B$30))))&lt;=0,$A5169&lt;設定!$B$28,$A5169&gt;設定!$B$29),0,IF(AND($C5169&gt;=MAX(INDEX($C$1:$C$13701,MAX(1,ROW()-設定!$B$24)):INDEX($C$1:$C$13701,MAX(1,ROW()-1))),$C5169&gt;MAX(INDEX($C$1:$C$13701,MIN(13701,ROW()+1)):INDEX($C$1:$C$13701,MIN(13701,ROW()+設定!$B$24))),$C5169&gt;=設定!$B$32,$C5169&gt;=MAX(MIN(INDEX($C$1:$C$13701,MAX(1,ROW()-設定!$B$26)):INDEX($C$1:$C$13701,MAX(1,ROW()-1))),MIN(INDEX($C$1:$C$13701,MIN(13701,ROW()+1)):INDEX($C$1:$C$13701,MIN(13701,ROW()+設定!$B$26))))*10^(設定!$B$27/20)),1,0))</f>
        <v>0</v>
      </c>
      <c r="G5169" s="33" t="n">
        <f aca="false">$G5168+IF($F5169=1,1,0)</f>
        <v>2</v>
      </c>
      <c r="H5169" s="0" t="str">
        <f aca="false">IF($F5169=1,$G5169,"")</f>
        <v/>
      </c>
    </row>
    <row r="5170" customFormat="false" ht="15" hidden="false" customHeight="false" outlineLevel="0" collapsed="false">
      <c r="A5170" s="30" t="n">
        <v>807.5</v>
      </c>
      <c r="B5170" s="31" t="n">
        <v>12.9932</v>
      </c>
      <c r="C5170" s="32" t="n">
        <f aca="false">IF($A5170="","",IF(設定!$B$21="dB",10^($B5170/20),ABS($B5170)))</f>
        <v>4.46334029827912</v>
      </c>
      <c r="D5170" s="32" t="n">
        <f aca="false">IF($A5170="","",$A5170^2)</f>
        <v>652056.25</v>
      </c>
      <c r="E5170" s="32" t="n">
        <f aca="false">IF($A5170="","",IF($C5170&lt;=0,"",1/$C5170^2))</f>
        <v>0.0501972586154778</v>
      </c>
      <c r="F5170" s="33" t="n">
        <f aca="false">IF(OR(ROW()-設定!$B$30&lt;2,ROW()+設定!$B$30&gt;13701,N($A5170)&lt;=0,N(INDEX($A$2:$A$13701,MIN(13700,MAX(1,ROW()-1+設定!$B$30))))&lt;=0,$A5170&lt;設定!$B$28,$A5170&gt;設定!$B$29),0,IF(AND($C5170&gt;=MAX(INDEX($C$1:$C$13701,MAX(1,ROW()-設定!$B$24)):INDEX($C$1:$C$13701,MAX(1,ROW()-1))),$C5170&gt;MAX(INDEX($C$1:$C$13701,MIN(13701,ROW()+1)):INDEX($C$1:$C$13701,MIN(13701,ROW()+設定!$B$24))),$C5170&gt;=設定!$B$32,$C5170&gt;=MAX(MIN(INDEX($C$1:$C$13701,MAX(1,ROW()-設定!$B$26)):INDEX($C$1:$C$13701,MAX(1,ROW()-1))),MIN(INDEX($C$1:$C$13701,MIN(13701,ROW()+1)):INDEX($C$1:$C$13701,MIN(13701,ROW()+設定!$B$26))))*10^(設定!$B$27/20)),1,0))</f>
        <v>0</v>
      </c>
      <c r="G5170" s="33" t="n">
        <f aca="false">$G5169+IF($F5170=1,1,0)</f>
        <v>2</v>
      </c>
      <c r="H5170" s="0" t="str">
        <f aca="false">IF($F5170=1,$G5170,"")</f>
        <v/>
      </c>
    </row>
    <row r="5171" customFormat="false" ht="15" hidden="false" customHeight="false" outlineLevel="0" collapsed="false">
      <c r="A5171" s="30" t="n">
        <v>807.65625</v>
      </c>
      <c r="B5171" s="31" t="n">
        <v>12.8525</v>
      </c>
      <c r="C5171" s="32" t="n">
        <f aca="false">IF($A5171="","",IF(設定!$B$21="dB",10^($B5171/20),ABS($B5171)))</f>
        <v>4.39162248507968</v>
      </c>
      <c r="D5171" s="32" t="n">
        <f aca="false">IF($A5171="","",$A5171^2)</f>
        <v>652308.618164063</v>
      </c>
      <c r="E5171" s="32" t="n">
        <f aca="false">IF($A5171="","",IF($C5171&lt;=0,"",1/$C5171^2))</f>
        <v>0.0518501479560529</v>
      </c>
      <c r="F5171" s="33" t="n">
        <f aca="false">IF(OR(ROW()-設定!$B$30&lt;2,ROW()+設定!$B$30&gt;13701,N($A5171)&lt;=0,N(INDEX($A$2:$A$13701,MIN(13700,MAX(1,ROW()-1+設定!$B$30))))&lt;=0,$A5171&lt;設定!$B$28,$A5171&gt;設定!$B$29),0,IF(AND($C5171&gt;=MAX(INDEX($C$1:$C$13701,MAX(1,ROW()-設定!$B$24)):INDEX($C$1:$C$13701,MAX(1,ROW()-1))),$C5171&gt;MAX(INDEX($C$1:$C$13701,MIN(13701,ROW()+1)):INDEX($C$1:$C$13701,MIN(13701,ROW()+設定!$B$24))),$C5171&gt;=設定!$B$32,$C5171&gt;=MAX(MIN(INDEX($C$1:$C$13701,MAX(1,ROW()-設定!$B$26)):INDEX($C$1:$C$13701,MAX(1,ROW()-1))),MIN(INDEX($C$1:$C$13701,MIN(13701,ROW()+1)):INDEX($C$1:$C$13701,MIN(13701,ROW()+設定!$B$26))))*10^(設定!$B$27/20)),1,0))</f>
        <v>0</v>
      </c>
      <c r="G5171" s="33" t="n">
        <f aca="false">$G5170+IF($F5171=1,1,0)</f>
        <v>2</v>
      </c>
      <c r="H5171" s="0" t="str">
        <f aca="false">IF($F5171=1,$G5171,"")</f>
        <v/>
      </c>
    </row>
    <row r="5172" customFormat="false" ht="15" hidden="false" customHeight="false" outlineLevel="0" collapsed="false">
      <c r="A5172" s="30" t="n">
        <v>807.8125</v>
      </c>
      <c r="B5172" s="31" t="n">
        <v>13.309</v>
      </c>
      <c r="C5172" s="32" t="n">
        <f aca="false">IF($A5172="","",IF(設定!$B$21="dB",10^($B5172/20),ABS($B5172)))</f>
        <v>4.62860371940311</v>
      </c>
      <c r="D5172" s="32" t="n">
        <f aca="false">IF($A5172="","",$A5172^2)</f>
        <v>652561.03515625</v>
      </c>
      <c r="E5172" s="32" t="n">
        <f aca="false">IF($A5172="","",IF($C5172&lt;=0,"",1/$C5172^2))</f>
        <v>0.0466766844979403</v>
      </c>
      <c r="F5172" s="33" t="n">
        <f aca="false">IF(OR(ROW()-設定!$B$30&lt;2,ROW()+設定!$B$30&gt;13701,N($A5172)&lt;=0,N(INDEX($A$2:$A$13701,MIN(13700,MAX(1,ROW()-1+設定!$B$30))))&lt;=0,$A5172&lt;設定!$B$28,$A5172&gt;設定!$B$29),0,IF(AND($C5172&gt;=MAX(INDEX($C$1:$C$13701,MAX(1,ROW()-設定!$B$24)):INDEX($C$1:$C$13701,MAX(1,ROW()-1))),$C5172&gt;MAX(INDEX($C$1:$C$13701,MIN(13701,ROW()+1)):INDEX($C$1:$C$13701,MIN(13701,ROW()+設定!$B$24))),$C5172&gt;=設定!$B$32,$C5172&gt;=MAX(MIN(INDEX($C$1:$C$13701,MAX(1,ROW()-設定!$B$26)):INDEX($C$1:$C$13701,MAX(1,ROW()-1))),MIN(INDEX($C$1:$C$13701,MIN(13701,ROW()+1)):INDEX($C$1:$C$13701,MIN(13701,ROW()+設定!$B$26))))*10^(設定!$B$27/20)),1,0))</f>
        <v>0</v>
      </c>
      <c r="G5172" s="33" t="n">
        <f aca="false">$G5171+IF($F5172=1,1,0)</f>
        <v>2</v>
      </c>
      <c r="H5172" s="0" t="str">
        <f aca="false">IF($F5172=1,$G5172,"")</f>
        <v/>
      </c>
    </row>
    <row r="5173" customFormat="false" ht="15" hidden="false" customHeight="false" outlineLevel="0" collapsed="false">
      <c r="A5173" s="30" t="n">
        <v>807.96875</v>
      </c>
      <c r="B5173" s="31" t="n">
        <v>13.2422</v>
      </c>
      <c r="C5173" s="32" t="n">
        <f aca="false">IF($A5173="","",IF(設定!$B$21="dB",10^($B5173/20),ABS($B5173)))</f>
        <v>4.5931433524247</v>
      </c>
      <c r="D5173" s="32" t="n">
        <f aca="false">IF($A5173="","",$A5173^2)</f>
        <v>652813.500976563</v>
      </c>
      <c r="E5173" s="32" t="n">
        <f aca="false">IF($A5173="","",IF($C5173&lt;=0,"",1/$C5173^2))</f>
        <v>0.0474001809942371</v>
      </c>
      <c r="F5173" s="33" t="n">
        <f aca="false">IF(OR(ROW()-設定!$B$30&lt;2,ROW()+設定!$B$30&gt;13701,N($A5173)&lt;=0,N(INDEX($A$2:$A$13701,MIN(13700,MAX(1,ROW()-1+設定!$B$30))))&lt;=0,$A5173&lt;設定!$B$28,$A5173&gt;設定!$B$29),0,IF(AND($C5173&gt;=MAX(INDEX($C$1:$C$13701,MAX(1,ROW()-設定!$B$24)):INDEX($C$1:$C$13701,MAX(1,ROW()-1))),$C5173&gt;MAX(INDEX($C$1:$C$13701,MIN(13701,ROW()+1)):INDEX($C$1:$C$13701,MIN(13701,ROW()+設定!$B$24))),$C5173&gt;=設定!$B$32,$C5173&gt;=MAX(MIN(INDEX($C$1:$C$13701,MAX(1,ROW()-設定!$B$26)):INDEX($C$1:$C$13701,MAX(1,ROW()-1))),MIN(INDEX($C$1:$C$13701,MIN(13701,ROW()+1)):INDEX($C$1:$C$13701,MIN(13701,ROW()+設定!$B$26))))*10^(設定!$B$27/20)),1,0))</f>
        <v>0</v>
      </c>
      <c r="G5173" s="33" t="n">
        <f aca="false">$G5172+IF($F5173=1,1,0)</f>
        <v>2</v>
      </c>
      <c r="H5173" s="0" t="str">
        <f aca="false">IF($F5173=1,$G5173,"")</f>
        <v/>
      </c>
    </row>
    <row r="5174" customFormat="false" ht="15" hidden="false" customHeight="false" outlineLevel="0" collapsed="false">
      <c r="A5174" s="30" t="n">
        <v>808.125</v>
      </c>
      <c r="B5174" s="31" t="n">
        <v>13.2257</v>
      </c>
      <c r="C5174" s="32" t="n">
        <f aca="false">IF($A5174="","",IF(設定!$B$21="dB",10^($B5174/20),ABS($B5174)))</f>
        <v>4.58442634928221</v>
      </c>
      <c r="D5174" s="32" t="n">
        <f aca="false">IF($A5174="","",$A5174^2)</f>
        <v>653066.015625</v>
      </c>
      <c r="E5174" s="32" t="n">
        <f aca="false">IF($A5174="","",IF($C5174&lt;=0,"",1/$C5174^2))</f>
        <v>0.0475806093926598</v>
      </c>
      <c r="F5174" s="33" t="n">
        <f aca="false">IF(OR(ROW()-設定!$B$30&lt;2,ROW()+設定!$B$30&gt;13701,N($A5174)&lt;=0,N(INDEX($A$2:$A$13701,MIN(13700,MAX(1,ROW()-1+設定!$B$30))))&lt;=0,$A5174&lt;設定!$B$28,$A5174&gt;設定!$B$29),0,IF(AND($C5174&gt;=MAX(INDEX($C$1:$C$13701,MAX(1,ROW()-設定!$B$24)):INDEX($C$1:$C$13701,MAX(1,ROW()-1))),$C5174&gt;MAX(INDEX($C$1:$C$13701,MIN(13701,ROW()+1)):INDEX($C$1:$C$13701,MIN(13701,ROW()+設定!$B$24))),$C5174&gt;=設定!$B$32,$C5174&gt;=MAX(MIN(INDEX($C$1:$C$13701,MAX(1,ROW()-設定!$B$26)):INDEX($C$1:$C$13701,MAX(1,ROW()-1))),MIN(INDEX($C$1:$C$13701,MIN(13701,ROW()+1)):INDEX($C$1:$C$13701,MIN(13701,ROW()+設定!$B$26))))*10^(設定!$B$27/20)),1,0))</f>
        <v>0</v>
      </c>
      <c r="G5174" s="33" t="n">
        <f aca="false">$G5173+IF($F5174=1,1,0)</f>
        <v>2</v>
      </c>
      <c r="H5174" s="0" t="str">
        <f aca="false">IF($F5174=1,$G5174,"")</f>
        <v/>
      </c>
    </row>
    <row r="5175" customFormat="false" ht="15" hidden="false" customHeight="false" outlineLevel="0" collapsed="false">
      <c r="A5175" s="30" t="n">
        <v>808.28125</v>
      </c>
      <c r="B5175" s="31" t="n">
        <v>13.1425</v>
      </c>
      <c r="C5175" s="32" t="n">
        <f aca="false">IF($A5175="","",IF(設定!$B$21="dB",10^($B5175/20),ABS($B5175)))</f>
        <v>4.54072290354707</v>
      </c>
      <c r="D5175" s="32" t="n">
        <f aca="false">IF($A5175="","",$A5175^2)</f>
        <v>653318.579101563</v>
      </c>
      <c r="E5175" s="32" t="n">
        <f aca="false">IF($A5175="","",IF($C5175&lt;=0,"",1/$C5175^2))</f>
        <v>0.048500922603482</v>
      </c>
      <c r="F5175" s="33" t="n">
        <f aca="false">IF(OR(ROW()-設定!$B$30&lt;2,ROW()+設定!$B$30&gt;13701,N($A5175)&lt;=0,N(INDEX($A$2:$A$13701,MIN(13700,MAX(1,ROW()-1+設定!$B$30))))&lt;=0,$A5175&lt;設定!$B$28,$A5175&gt;設定!$B$29),0,IF(AND($C5175&gt;=MAX(INDEX($C$1:$C$13701,MAX(1,ROW()-設定!$B$24)):INDEX($C$1:$C$13701,MAX(1,ROW()-1))),$C5175&gt;MAX(INDEX($C$1:$C$13701,MIN(13701,ROW()+1)):INDEX($C$1:$C$13701,MIN(13701,ROW()+設定!$B$24))),$C5175&gt;=設定!$B$32,$C5175&gt;=MAX(MIN(INDEX($C$1:$C$13701,MAX(1,ROW()-設定!$B$26)):INDEX($C$1:$C$13701,MAX(1,ROW()-1))),MIN(INDEX($C$1:$C$13701,MIN(13701,ROW()+1)):INDEX($C$1:$C$13701,MIN(13701,ROW()+設定!$B$26))))*10^(設定!$B$27/20)),1,0))</f>
        <v>0</v>
      </c>
      <c r="G5175" s="33" t="n">
        <f aca="false">$G5174+IF($F5175=1,1,0)</f>
        <v>2</v>
      </c>
      <c r="H5175" s="0" t="str">
        <f aca="false">IF($F5175=1,$G5175,"")</f>
        <v/>
      </c>
    </row>
    <row r="5176" customFormat="false" ht="15" hidden="false" customHeight="false" outlineLevel="0" collapsed="false">
      <c r="A5176" s="30" t="n">
        <v>808.4375</v>
      </c>
      <c r="B5176" s="31" t="n">
        <v>13.2264</v>
      </c>
      <c r="C5176" s="32" t="n">
        <f aca="false">IF($A5176="","",IF(設定!$B$21="dB",10^($B5176/20),ABS($B5176)))</f>
        <v>4.58479582528215</v>
      </c>
      <c r="D5176" s="32" t="n">
        <f aca="false">IF($A5176="","",$A5176^2)</f>
        <v>653571.19140625</v>
      </c>
      <c r="E5176" s="32" t="n">
        <f aca="false">IF($A5176="","",IF($C5176&lt;=0,"",1/$C5176^2))</f>
        <v>0.0475729409225488</v>
      </c>
      <c r="F5176" s="33" t="n">
        <f aca="false">IF(OR(ROW()-設定!$B$30&lt;2,ROW()+設定!$B$30&gt;13701,N($A5176)&lt;=0,N(INDEX($A$2:$A$13701,MIN(13700,MAX(1,ROW()-1+設定!$B$30))))&lt;=0,$A5176&lt;設定!$B$28,$A5176&gt;設定!$B$29),0,IF(AND($C5176&gt;=MAX(INDEX($C$1:$C$13701,MAX(1,ROW()-設定!$B$24)):INDEX($C$1:$C$13701,MAX(1,ROW()-1))),$C5176&gt;MAX(INDEX($C$1:$C$13701,MIN(13701,ROW()+1)):INDEX($C$1:$C$13701,MIN(13701,ROW()+設定!$B$24))),$C5176&gt;=設定!$B$32,$C5176&gt;=MAX(MIN(INDEX($C$1:$C$13701,MAX(1,ROW()-設定!$B$26)):INDEX($C$1:$C$13701,MAX(1,ROW()-1))),MIN(INDEX($C$1:$C$13701,MIN(13701,ROW()+1)):INDEX($C$1:$C$13701,MIN(13701,ROW()+設定!$B$26))))*10^(設定!$B$27/20)),1,0))</f>
        <v>0</v>
      </c>
      <c r="G5176" s="33" t="n">
        <f aca="false">$G5175+IF($F5176=1,1,0)</f>
        <v>2</v>
      </c>
      <c r="H5176" s="0" t="str">
        <f aca="false">IF($F5176=1,$G5176,"")</f>
        <v/>
      </c>
    </row>
    <row r="5177" customFormat="false" ht="15" hidden="false" customHeight="false" outlineLevel="0" collapsed="false">
      <c r="A5177" s="30" t="n">
        <v>808.59375</v>
      </c>
      <c r="B5177" s="31" t="n">
        <v>13.2669</v>
      </c>
      <c r="C5177" s="32" t="n">
        <f aca="false">IF($A5177="","",IF(設定!$B$21="dB",10^($B5177/20),ABS($B5177)))</f>
        <v>4.60622342918434</v>
      </c>
      <c r="D5177" s="32" t="n">
        <f aca="false">IF($A5177="","",$A5177^2)</f>
        <v>653823.852539063</v>
      </c>
      <c r="E5177" s="32" t="n">
        <f aca="false">IF($A5177="","",IF($C5177&lt;=0,"",1/$C5177^2))</f>
        <v>0.0471313630674881</v>
      </c>
      <c r="F5177" s="33" t="n">
        <f aca="false">IF(OR(ROW()-設定!$B$30&lt;2,ROW()+設定!$B$30&gt;13701,N($A5177)&lt;=0,N(INDEX($A$2:$A$13701,MIN(13700,MAX(1,ROW()-1+設定!$B$30))))&lt;=0,$A5177&lt;設定!$B$28,$A5177&gt;設定!$B$29),0,IF(AND($C5177&gt;=MAX(INDEX($C$1:$C$13701,MAX(1,ROW()-設定!$B$24)):INDEX($C$1:$C$13701,MAX(1,ROW()-1))),$C5177&gt;MAX(INDEX($C$1:$C$13701,MIN(13701,ROW()+1)):INDEX($C$1:$C$13701,MIN(13701,ROW()+設定!$B$24))),$C5177&gt;=設定!$B$32,$C5177&gt;=MAX(MIN(INDEX($C$1:$C$13701,MAX(1,ROW()-設定!$B$26)):INDEX($C$1:$C$13701,MAX(1,ROW()-1))),MIN(INDEX($C$1:$C$13701,MIN(13701,ROW()+1)):INDEX($C$1:$C$13701,MIN(13701,ROW()+設定!$B$26))))*10^(設定!$B$27/20)),1,0))</f>
        <v>0</v>
      </c>
      <c r="G5177" s="33" t="n">
        <f aca="false">$G5176+IF($F5177=1,1,0)</f>
        <v>2</v>
      </c>
      <c r="H5177" s="0" t="str">
        <f aca="false">IF($F5177=1,$G5177,"")</f>
        <v/>
      </c>
    </row>
    <row r="5178" customFormat="false" ht="15" hidden="false" customHeight="false" outlineLevel="0" collapsed="false">
      <c r="A5178" s="30" t="n">
        <v>808.75</v>
      </c>
      <c r="B5178" s="31" t="n">
        <v>13.2526</v>
      </c>
      <c r="C5178" s="32" t="n">
        <f aca="false">IF($A5178="","",IF(設定!$B$21="dB",10^($B5178/20),ABS($B5178)))</f>
        <v>4.59864621995557</v>
      </c>
      <c r="D5178" s="32" t="n">
        <f aca="false">IF($A5178="","",$A5178^2)</f>
        <v>654076.5625</v>
      </c>
      <c r="E5178" s="32" t="n">
        <f aca="false">IF($A5178="","",IF($C5178&lt;=0,"",1/$C5178^2))</f>
        <v>0.0472868081265975</v>
      </c>
      <c r="F5178" s="33" t="n">
        <f aca="false">IF(OR(ROW()-設定!$B$30&lt;2,ROW()+設定!$B$30&gt;13701,N($A5178)&lt;=0,N(INDEX($A$2:$A$13701,MIN(13700,MAX(1,ROW()-1+設定!$B$30))))&lt;=0,$A5178&lt;設定!$B$28,$A5178&gt;設定!$B$29),0,IF(AND($C5178&gt;=MAX(INDEX($C$1:$C$13701,MAX(1,ROW()-設定!$B$24)):INDEX($C$1:$C$13701,MAX(1,ROW()-1))),$C5178&gt;MAX(INDEX($C$1:$C$13701,MIN(13701,ROW()+1)):INDEX($C$1:$C$13701,MIN(13701,ROW()+設定!$B$24))),$C5178&gt;=設定!$B$32,$C5178&gt;=MAX(MIN(INDEX($C$1:$C$13701,MAX(1,ROW()-設定!$B$26)):INDEX($C$1:$C$13701,MAX(1,ROW()-1))),MIN(INDEX($C$1:$C$13701,MIN(13701,ROW()+1)):INDEX($C$1:$C$13701,MIN(13701,ROW()+設定!$B$26))))*10^(設定!$B$27/20)),1,0))</f>
        <v>0</v>
      </c>
      <c r="G5178" s="33" t="n">
        <f aca="false">$G5177+IF($F5178=1,1,0)</f>
        <v>2</v>
      </c>
      <c r="H5178" s="0" t="str">
        <f aca="false">IF($F5178=1,$G5178,"")</f>
        <v/>
      </c>
    </row>
    <row r="5179" customFormat="false" ht="15" hidden="false" customHeight="false" outlineLevel="0" collapsed="false">
      <c r="A5179" s="30" t="n">
        <v>808.90625</v>
      </c>
      <c r="B5179" s="31" t="n">
        <v>13.2548</v>
      </c>
      <c r="C5179" s="32" t="n">
        <f aca="false">IF($A5179="","",IF(設定!$B$21="dB",10^($B5179/20),ABS($B5179)))</f>
        <v>4.59981113264217</v>
      </c>
      <c r="D5179" s="32" t="n">
        <f aca="false">IF($A5179="","",$A5179^2)</f>
        <v>654329.321289063</v>
      </c>
      <c r="E5179" s="32" t="n">
        <f aca="false">IF($A5179="","",IF($C5179&lt;=0,"",1/$C5179^2))</f>
        <v>0.0472628601748639</v>
      </c>
      <c r="F5179" s="33" t="n">
        <f aca="false">IF(OR(ROW()-設定!$B$30&lt;2,ROW()+設定!$B$30&gt;13701,N($A5179)&lt;=0,N(INDEX($A$2:$A$13701,MIN(13700,MAX(1,ROW()-1+設定!$B$30))))&lt;=0,$A5179&lt;設定!$B$28,$A5179&gt;設定!$B$29),0,IF(AND($C5179&gt;=MAX(INDEX($C$1:$C$13701,MAX(1,ROW()-設定!$B$24)):INDEX($C$1:$C$13701,MAX(1,ROW()-1))),$C5179&gt;MAX(INDEX($C$1:$C$13701,MIN(13701,ROW()+1)):INDEX($C$1:$C$13701,MIN(13701,ROW()+設定!$B$24))),$C5179&gt;=設定!$B$32,$C5179&gt;=MAX(MIN(INDEX($C$1:$C$13701,MAX(1,ROW()-設定!$B$26)):INDEX($C$1:$C$13701,MAX(1,ROW()-1))),MIN(INDEX($C$1:$C$13701,MIN(13701,ROW()+1)):INDEX($C$1:$C$13701,MIN(13701,ROW()+設定!$B$26))))*10^(設定!$B$27/20)),1,0))</f>
        <v>0</v>
      </c>
      <c r="G5179" s="33" t="n">
        <f aca="false">$G5178+IF($F5179=1,1,0)</f>
        <v>2</v>
      </c>
      <c r="H5179" s="0" t="str">
        <f aca="false">IF($F5179=1,$G5179,"")</f>
        <v/>
      </c>
    </row>
    <row r="5180" customFormat="false" ht="15" hidden="false" customHeight="false" outlineLevel="0" collapsed="false">
      <c r="A5180" s="30" t="n">
        <v>809.0625</v>
      </c>
      <c r="B5180" s="31" t="n">
        <v>13.0764</v>
      </c>
      <c r="C5180" s="32" t="n">
        <f aca="false">IF($A5180="","",IF(設定!$B$21="dB",10^($B5180/20),ABS($B5180)))</f>
        <v>4.50629895368857</v>
      </c>
      <c r="D5180" s="32" t="n">
        <f aca="false">IF($A5180="","",$A5180^2)</f>
        <v>654582.12890625</v>
      </c>
      <c r="E5180" s="32" t="n">
        <f aca="false">IF($A5180="","",IF($C5180&lt;=0,"",1/$C5180^2))</f>
        <v>0.0492447571418756</v>
      </c>
      <c r="F5180" s="33" t="n">
        <f aca="false">IF(OR(ROW()-設定!$B$30&lt;2,ROW()+設定!$B$30&gt;13701,N($A5180)&lt;=0,N(INDEX($A$2:$A$13701,MIN(13700,MAX(1,ROW()-1+設定!$B$30))))&lt;=0,$A5180&lt;設定!$B$28,$A5180&gt;設定!$B$29),0,IF(AND($C5180&gt;=MAX(INDEX($C$1:$C$13701,MAX(1,ROW()-設定!$B$24)):INDEX($C$1:$C$13701,MAX(1,ROW()-1))),$C5180&gt;MAX(INDEX($C$1:$C$13701,MIN(13701,ROW()+1)):INDEX($C$1:$C$13701,MIN(13701,ROW()+設定!$B$24))),$C5180&gt;=設定!$B$32,$C5180&gt;=MAX(MIN(INDEX($C$1:$C$13701,MAX(1,ROW()-設定!$B$26)):INDEX($C$1:$C$13701,MAX(1,ROW()-1))),MIN(INDEX($C$1:$C$13701,MIN(13701,ROW()+1)):INDEX($C$1:$C$13701,MIN(13701,ROW()+設定!$B$26))))*10^(設定!$B$27/20)),1,0))</f>
        <v>0</v>
      </c>
      <c r="G5180" s="33" t="n">
        <f aca="false">$G5179+IF($F5180=1,1,0)</f>
        <v>2</v>
      </c>
      <c r="H5180" s="0" t="str">
        <f aca="false">IF($F5180=1,$G5180,"")</f>
        <v/>
      </c>
    </row>
    <row r="5181" customFormat="false" ht="15" hidden="false" customHeight="false" outlineLevel="0" collapsed="false">
      <c r="A5181" s="30" t="n">
        <v>809.21875</v>
      </c>
      <c r="B5181" s="31" t="n">
        <v>13.2289</v>
      </c>
      <c r="C5181" s="32" t="n">
        <f aca="false">IF($A5181="","",IF(設定!$B$21="dB",10^($B5181/20),ABS($B5181)))</f>
        <v>4.58611562552277</v>
      </c>
      <c r="D5181" s="32" t="n">
        <f aca="false">IF($A5181="","",$A5181^2)</f>
        <v>654834.985351563</v>
      </c>
      <c r="E5181" s="32" t="n">
        <f aca="false">IF($A5181="","",IF($C5181&lt;=0,"",1/$C5181^2))</f>
        <v>0.0475455636169773</v>
      </c>
      <c r="F5181" s="33" t="n">
        <f aca="false">IF(OR(ROW()-設定!$B$30&lt;2,ROW()+設定!$B$30&gt;13701,N($A5181)&lt;=0,N(INDEX($A$2:$A$13701,MIN(13700,MAX(1,ROW()-1+設定!$B$30))))&lt;=0,$A5181&lt;設定!$B$28,$A5181&gt;設定!$B$29),0,IF(AND($C5181&gt;=MAX(INDEX($C$1:$C$13701,MAX(1,ROW()-設定!$B$24)):INDEX($C$1:$C$13701,MAX(1,ROW()-1))),$C5181&gt;MAX(INDEX($C$1:$C$13701,MIN(13701,ROW()+1)):INDEX($C$1:$C$13701,MIN(13701,ROW()+設定!$B$24))),$C5181&gt;=設定!$B$32,$C5181&gt;=MAX(MIN(INDEX($C$1:$C$13701,MAX(1,ROW()-設定!$B$26)):INDEX($C$1:$C$13701,MAX(1,ROW()-1))),MIN(INDEX($C$1:$C$13701,MIN(13701,ROW()+1)):INDEX($C$1:$C$13701,MIN(13701,ROW()+設定!$B$26))))*10^(設定!$B$27/20)),1,0))</f>
        <v>0</v>
      </c>
      <c r="G5181" s="33" t="n">
        <f aca="false">$G5180+IF($F5181=1,1,0)</f>
        <v>2</v>
      </c>
      <c r="H5181" s="0" t="str">
        <f aca="false">IF($F5181=1,$G5181,"")</f>
        <v/>
      </c>
    </row>
    <row r="5182" customFormat="false" ht="15" hidden="false" customHeight="false" outlineLevel="0" collapsed="false">
      <c r="A5182" s="30" t="n">
        <v>809.375</v>
      </c>
      <c r="B5182" s="31" t="n">
        <v>13.1406</v>
      </c>
      <c r="C5182" s="32" t="n">
        <f aca="false">IF($A5182="","",IF(設定!$B$21="dB",10^($B5182/20),ABS($B5182)))</f>
        <v>4.53972974909254</v>
      </c>
      <c r="D5182" s="32" t="n">
        <f aca="false">IF($A5182="","",$A5182^2)</f>
        <v>655087.890625</v>
      </c>
      <c r="E5182" s="32" t="n">
        <f aca="false">IF($A5182="","",IF($C5182&lt;=0,"",1/$C5182^2))</f>
        <v>0.0485221459709242</v>
      </c>
      <c r="F5182" s="33" t="n">
        <f aca="false">IF(OR(ROW()-設定!$B$30&lt;2,ROW()+設定!$B$30&gt;13701,N($A5182)&lt;=0,N(INDEX($A$2:$A$13701,MIN(13700,MAX(1,ROW()-1+設定!$B$30))))&lt;=0,$A5182&lt;設定!$B$28,$A5182&gt;設定!$B$29),0,IF(AND($C5182&gt;=MAX(INDEX($C$1:$C$13701,MAX(1,ROW()-設定!$B$24)):INDEX($C$1:$C$13701,MAX(1,ROW()-1))),$C5182&gt;MAX(INDEX($C$1:$C$13701,MIN(13701,ROW()+1)):INDEX($C$1:$C$13701,MIN(13701,ROW()+設定!$B$24))),$C5182&gt;=設定!$B$32,$C5182&gt;=MAX(MIN(INDEX($C$1:$C$13701,MAX(1,ROW()-設定!$B$26)):INDEX($C$1:$C$13701,MAX(1,ROW()-1))),MIN(INDEX($C$1:$C$13701,MIN(13701,ROW()+1)):INDEX($C$1:$C$13701,MIN(13701,ROW()+設定!$B$26))))*10^(設定!$B$27/20)),1,0))</f>
        <v>0</v>
      </c>
      <c r="G5182" s="33" t="n">
        <f aca="false">$G5181+IF($F5182=1,1,0)</f>
        <v>2</v>
      </c>
      <c r="H5182" s="0" t="str">
        <f aca="false">IF($F5182=1,$G5182,"")</f>
        <v/>
      </c>
    </row>
    <row r="5183" customFormat="false" ht="15" hidden="false" customHeight="false" outlineLevel="0" collapsed="false">
      <c r="A5183" s="30" t="n">
        <v>809.53125</v>
      </c>
      <c r="B5183" s="31" t="n">
        <v>13.0849</v>
      </c>
      <c r="C5183" s="32" t="n">
        <f aca="false">IF($A5183="","",IF(設定!$B$21="dB",10^($B5183/20),ABS($B5183)))</f>
        <v>4.51071097027126</v>
      </c>
      <c r="D5183" s="32" t="n">
        <f aca="false">IF($A5183="","",$A5183^2)</f>
        <v>655340.844726563</v>
      </c>
      <c r="E5183" s="32" t="n">
        <f aca="false">IF($A5183="","",IF($C5183&lt;=0,"",1/$C5183^2))</f>
        <v>0.0491484696922344</v>
      </c>
      <c r="F5183" s="33" t="n">
        <f aca="false">IF(OR(ROW()-設定!$B$30&lt;2,ROW()+設定!$B$30&gt;13701,N($A5183)&lt;=0,N(INDEX($A$2:$A$13701,MIN(13700,MAX(1,ROW()-1+設定!$B$30))))&lt;=0,$A5183&lt;設定!$B$28,$A5183&gt;設定!$B$29),0,IF(AND($C5183&gt;=MAX(INDEX($C$1:$C$13701,MAX(1,ROW()-設定!$B$24)):INDEX($C$1:$C$13701,MAX(1,ROW()-1))),$C5183&gt;MAX(INDEX($C$1:$C$13701,MIN(13701,ROW()+1)):INDEX($C$1:$C$13701,MIN(13701,ROW()+設定!$B$24))),$C5183&gt;=設定!$B$32,$C5183&gt;=MAX(MIN(INDEX($C$1:$C$13701,MAX(1,ROW()-設定!$B$26)):INDEX($C$1:$C$13701,MAX(1,ROW()-1))),MIN(INDEX($C$1:$C$13701,MIN(13701,ROW()+1)):INDEX($C$1:$C$13701,MIN(13701,ROW()+設定!$B$26))))*10^(設定!$B$27/20)),1,0))</f>
        <v>0</v>
      </c>
      <c r="G5183" s="33" t="n">
        <f aca="false">$G5182+IF($F5183=1,1,0)</f>
        <v>2</v>
      </c>
      <c r="H5183" s="0" t="str">
        <f aca="false">IF($F5183=1,$G5183,"")</f>
        <v/>
      </c>
    </row>
    <row r="5184" customFormat="false" ht="15" hidden="false" customHeight="false" outlineLevel="0" collapsed="false">
      <c r="A5184" s="30" t="n">
        <v>809.6875</v>
      </c>
      <c r="B5184" s="31" t="n">
        <v>13.1015</v>
      </c>
      <c r="C5184" s="32" t="n">
        <f aca="false">IF($A5184="","",IF(設定!$B$21="dB",10^($B5184/20),ABS($B5184)))</f>
        <v>4.51933983870327</v>
      </c>
      <c r="D5184" s="32" t="n">
        <f aca="false">IF($A5184="","",$A5184^2)</f>
        <v>655593.84765625</v>
      </c>
      <c r="E5184" s="32" t="n">
        <f aca="false">IF($A5184="","",IF($C5184&lt;=0,"",1/$C5184^2))</f>
        <v>0.0489609684967353</v>
      </c>
      <c r="F5184" s="33" t="n">
        <f aca="false">IF(OR(ROW()-設定!$B$30&lt;2,ROW()+設定!$B$30&gt;13701,N($A5184)&lt;=0,N(INDEX($A$2:$A$13701,MIN(13700,MAX(1,ROW()-1+設定!$B$30))))&lt;=0,$A5184&lt;設定!$B$28,$A5184&gt;設定!$B$29),0,IF(AND($C5184&gt;=MAX(INDEX($C$1:$C$13701,MAX(1,ROW()-設定!$B$24)):INDEX($C$1:$C$13701,MAX(1,ROW()-1))),$C5184&gt;MAX(INDEX($C$1:$C$13701,MIN(13701,ROW()+1)):INDEX($C$1:$C$13701,MIN(13701,ROW()+設定!$B$24))),$C5184&gt;=設定!$B$32,$C5184&gt;=MAX(MIN(INDEX($C$1:$C$13701,MAX(1,ROW()-設定!$B$26)):INDEX($C$1:$C$13701,MAX(1,ROW()-1))),MIN(INDEX($C$1:$C$13701,MIN(13701,ROW()+1)):INDEX($C$1:$C$13701,MIN(13701,ROW()+設定!$B$26))))*10^(設定!$B$27/20)),1,0))</f>
        <v>0</v>
      </c>
      <c r="G5184" s="33" t="n">
        <f aca="false">$G5183+IF($F5184=1,1,0)</f>
        <v>2</v>
      </c>
      <c r="H5184" s="0" t="str">
        <f aca="false">IF($F5184=1,$G5184,"")</f>
        <v/>
      </c>
    </row>
    <row r="5185" customFormat="false" ht="15" hidden="false" customHeight="false" outlineLevel="0" collapsed="false">
      <c r="A5185" s="30" t="n">
        <v>809.84375</v>
      </c>
      <c r="B5185" s="31" t="n">
        <v>13.2777</v>
      </c>
      <c r="C5185" s="32" t="n">
        <f aca="false">IF($A5185="","",IF(設定!$B$21="dB",10^($B5185/20),ABS($B5185)))</f>
        <v>4.61195435090606</v>
      </c>
      <c r="D5185" s="32" t="n">
        <f aca="false">IF($A5185="","",$A5185^2)</f>
        <v>655846.899414063</v>
      </c>
      <c r="E5185" s="32" t="n">
        <f aca="false">IF($A5185="","",IF($C5185&lt;=0,"",1/$C5185^2))</f>
        <v>0.0470143027881591</v>
      </c>
      <c r="F5185" s="33" t="n">
        <f aca="false">IF(OR(ROW()-設定!$B$30&lt;2,ROW()+設定!$B$30&gt;13701,N($A5185)&lt;=0,N(INDEX($A$2:$A$13701,MIN(13700,MAX(1,ROW()-1+設定!$B$30))))&lt;=0,$A5185&lt;設定!$B$28,$A5185&gt;設定!$B$29),0,IF(AND($C5185&gt;=MAX(INDEX($C$1:$C$13701,MAX(1,ROW()-設定!$B$24)):INDEX($C$1:$C$13701,MAX(1,ROW()-1))),$C5185&gt;MAX(INDEX($C$1:$C$13701,MIN(13701,ROW()+1)):INDEX($C$1:$C$13701,MIN(13701,ROW()+設定!$B$24))),$C5185&gt;=設定!$B$32,$C5185&gt;=MAX(MIN(INDEX($C$1:$C$13701,MAX(1,ROW()-設定!$B$26)):INDEX($C$1:$C$13701,MAX(1,ROW()-1))),MIN(INDEX($C$1:$C$13701,MIN(13701,ROW()+1)):INDEX($C$1:$C$13701,MIN(13701,ROW()+設定!$B$26))))*10^(設定!$B$27/20)),1,0))</f>
        <v>0</v>
      </c>
      <c r="G5185" s="33" t="n">
        <f aca="false">$G5184+IF($F5185=1,1,0)</f>
        <v>2</v>
      </c>
      <c r="H5185" s="0" t="str">
        <f aca="false">IF($F5185=1,$G5185,"")</f>
        <v/>
      </c>
    </row>
    <row r="5186" customFormat="false" ht="15" hidden="false" customHeight="false" outlineLevel="0" collapsed="false">
      <c r="A5186" s="30" t="n">
        <v>810</v>
      </c>
      <c r="B5186" s="31" t="n">
        <v>13.3547</v>
      </c>
      <c r="C5186" s="32" t="n">
        <f aca="false">IF($A5186="","",IF(設定!$B$21="dB",10^($B5186/20),ABS($B5186)))</f>
        <v>4.65302086506599</v>
      </c>
      <c r="D5186" s="32" t="n">
        <f aca="false">IF($A5186="","",$A5186^2)</f>
        <v>656100</v>
      </c>
      <c r="E5186" s="32" t="n">
        <f aca="false">IF($A5186="","",IF($C5186&lt;=0,"",1/$C5186^2))</f>
        <v>0.0461880896395297</v>
      </c>
      <c r="F5186" s="33" t="n">
        <f aca="false">IF(OR(ROW()-設定!$B$30&lt;2,ROW()+設定!$B$30&gt;13701,N($A5186)&lt;=0,N(INDEX($A$2:$A$13701,MIN(13700,MAX(1,ROW()-1+設定!$B$30))))&lt;=0,$A5186&lt;設定!$B$28,$A5186&gt;設定!$B$29),0,IF(AND($C5186&gt;=MAX(INDEX($C$1:$C$13701,MAX(1,ROW()-設定!$B$24)):INDEX($C$1:$C$13701,MAX(1,ROW()-1))),$C5186&gt;MAX(INDEX($C$1:$C$13701,MIN(13701,ROW()+1)):INDEX($C$1:$C$13701,MIN(13701,ROW()+設定!$B$24))),$C5186&gt;=設定!$B$32,$C5186&gt;=MAX(MIN(INDEX($C$1:$C$13701,MAX(1,ROW()-設定!$B$26)):INDEX($C$1:$C$13701,MAX(1,ROW()-1))),MIN(INDEX($C$1:$C$13701,MIN(13701,ROW()+1)):INDEX($C$1:$C$13701,MIN(13701,ROW()+設定!$B$26))))*10^(設定!$B$27/20)),1,0))</f>
        <v>0</v>
      </c>
      <c r="G5186" s="33" t="n">
        <f aca="false">$G5185+IF($F5186=1,1,0)</f>
        <v>2</v>
      </c>
      <c r="H5186" s="0" t="str">
        <f aca="false">IF($F5186=1,$G5186,"")</f>
        <v/>
      </c>
    </row>
    <row r="5187" customFormat="false" ht="15" hidden="false" customHeight="false" outlineLevel="0" collapsed="false">
      <c r="A5187" s="30" t="n">
        <v>810.15625</v>
      </c>
      <c r="B5187" s="31" t="n">
        <v>13.114</v>
      </c>
      <c r="C5187" s="32" t="n">
        <f aca="false">IF($A5187="","",IF(設定!$B$21="dB",10^($B5187/20),ABS($B5187)))</f>
        <v>4.5258483736866</v>
      </c>
      <c r="D5187" s="32" t="n">
        <f aca="false">IF($A5187="","",$A5187^2)</f>
        <v>656353.149414063</v>
      </c>
      <c r="E5187" s="32" t="n">
        <f aca="false">IF($A5187="","",IF($C5187&lt;=0,"",1/$C5187^2))</f>
        <v>0.0488202501086706</v>
      </c>
      <c r="F5187" s="33" t="n">
        <f aca="false">IF(OR(ROW()-設定!$B$30&lt;2,ROW()+設定!$B$30&gt;13701,N($A5187)&lt;=0,N(INDEX($A$2:$A$13701,MIN(13700,MAX(1,ROW()-1+設定!$B$30))))&lt;=0,$A5187&lt;設定!$B$28,$A5187&gt;設定!$B$29),0,IF(AND($C5187&gt;=MAX(INDEX($C$1:$C$13701,MAX(1,ROW()-設定!$B$24)):INDEX($C$1:$C$13701,MAX(1,ROW()-1))),$C5187&gt;MAX(INDEX($C$1:$C$13701,MIN(13701,ROW()+1)):INDEX($C$1:$C$13701,MIN(13701,ROW()+設定!$B$24))),$C5187&gt;=設定!$B$32,$C5187&gt;=MAX(MIN(INDEX($C$1:$C$13701,MAX(1,ROW()-設定!$B$26)):INDEX($C$1:$C$13701,MAX(1,ROW()-1))),MIN(INDEX($C$1:$C$13701,MIN(13701,ROW()+1)):INDEX($C$1:$C$13701,MIN(13701,ROW()+設定!$B$26))))*10^(設定!$B$27/20)),1,0))</f>
        <v>0</v>
      </c>
      <c r="G5187" s="33" t="n">
        <f aca="false">$G5186+IF($F5187=1,1,0)</f>
        <v>2</v>
      </c>
      <c r="H5187" s="0" t="str">
        <f aca="false">IF($F5187=1,$G5187,"")</f>
        <v/>
      </c>
    </row>
    <row r="5188" customFormat="false" ht="15" hidden="false" customHeight="false" outlineLevel="0" collapsed="false">
      <c r="A5188" s="30" t="n">
        <v>810.3125</v>
      </c>
      <c r="B5188" s="31" t="n">
        <v>13.4501</v>
      </c>
      <c r="C5188" s="32" t="n">
        <f aca="false">IF($A5188="","",IF(設定!$B$21="dB",10^($B5188/20),ABS($B5188)))</f>
        <v>4.70440821844916</v>
      </c>
      <c r="D5188" s="32" t="n">
        <f aca="false">IF($A5188="","",$A5188^2)</f>
        <v>656606.34765625</v>
      </c>
      <c r="E5188" s="32" t="n">
        <f aca="false">IF($A5188="","",IF($C5188&lt;=0,"",1/$C5188^2))</f>
        <v>0.0451845540127089</v>
      </c>
      <c r="F5188" s="33" t="n">
        <f aca="false">IF(OR(ROW()-設定!$B$30&lt;2,ROW()+設定!$B$30&gt;13701,N($A5188)&lt;=0,N(INDEX($A$2:$A$13701,MIN(13700,MAX(1,ROW()-1+設定!$B$30))))&lt;=0,$A5188&lt;設定!$B$28,$A5188&gt;設定!$B$29),0,IF(AND($C5188&gt;=MAX(INDEX($C$1:$C$13701,MAX(1,ROW()-設定!$B$24)):INDEX($C$1:$C$13701,MAX(1,ROW()-1))),$C5188&gt;MAX(INDEX($C$1:$C$13701,MIN(13701,ROW()+1)):INDEX($C$1:$C$13701,MIN(13701,ROW()+設定!$B$24))),$C5188&gt;=設定!$B$32,$C5188&gt;=MAX(MIN(INDEX($C$1:$C$13701,MAX(1,ROW()-設定!$B$26)):INDEX($C$1:$C$13701,MAX(1,ROW()-1))),MIN(INDEX($C$1:$C$13701,MIN(13701,ROW()+1)):INDEX($C$1:$C$13701,MIN(13701,ROW()+設定!$B$26))))*10^(設定!$B$27/20)),1,0))</f>
        <v>0</v>
      </c>
      <c r="G5188" s="33" t="n">
        <f aca="false">$G5187+IF($F5188=1,1,0)</f>
        <v>2</v>
      </c>
      <c r="H5188" s="0" t="str">
        <f aca="false">IF($F5188=1,$G5188,"")</f>
        <v/>
      </c>
    </row>
    <row r="5189" customFormat="false" ht="15" hidden="false" customHeight="false" outlineLevel="0" collapsed="false">
      <c r="A5189" s="30" t="n">
        <v>810.46875</v>
      </c>
      <c r="B5189" s="31" t="n">
        <v>13.4341</v>
      </c>
      <c r="C5189" s="32" t="n">
        <f aca="false">IF($A5189="","",IF(設定!$B$21="dB",10^($B5189/20),ABS($B5189)))</f>
        <v>4.69575035489622</v>
      </c>
      <c r="D5189" s="32" t="n">
        <f aca="false">IF($A5189="","",$A5189^2)</f>
        <v>656859.594726563</v>
      </c>
      <c r="E5189" s="32" t="n">
        <f aca="false">IF($A5189="","",IF($C5189&lt;=0,"",1/$C5189^2))</f>
        <v>0.0453513270802252</v>
      </c>
      <c r="F5189" s="33" t="n">
        <f aca="false">IF(OR(ROW()-設定!$B$30&lt;2,ROW()+設定!$B$30&gt;13701,N($A5189)&lt;=0,N(INDEX($A$2:$A$13701,MIN(13700,MAX(1,ROW()-1+設定!$B$30))))&lt;=0,$A5189&lt;設定!$B$28,$A5189&gt;設定!$B$29),0,IF(AND($C5189&gt;=MAX(INDEX($C$1:$C$13701,MAX(1,ROW()-設定!$B$24)):INDEX($C$1:$C$13701,MAX(1,ROW()-1))),$C5189&gt;MAX(INDEX($C$1:$C$13701,MIN(13701,ROW()+1)):INDEX($C$1:$C$13701,MIN(13701,ROW()+設定!$B$24))),$C5189&gt;=設定!$B$32,$C5189&gt;=MAX(MIN(INDEX($C$1:$C$13701,MAX(1,ROW()-設定!$B$26)):INDEX($C$1:$C$13701,MAX(1,ROW()-1))),MIN(INDEX($C$1:$C$13701,MIN(13701,ROW()+1)):INDEX($C$1:$C$13701,MIN(13701,ROW()+設定!$B$26))))*10^(設定!$B$27/20)),1,0))</f>
        <v>0</v>
      </c>
      <c r="G5189" s="33" t="n">
        <f aca="false">$G5188+IF($F5189=1,1,0)</f>
        <v>2</v>
      </c>
      <c r="H5189" s="0" t="str">
        <f aca="false">IF($F5189=1,$G5189,"")</f>
        <v/>
      </c>
    </row>
    <row r="5190" customFormat="false" ht="15" hidden="false" customHeight="false" outlineLevel="0" collapsed="false">
      <c r="A5190" s="30" t="n">
        <v>810.625</v>
      </c>
      <c r="B5190" s="31" t="n">
        <v>13.2548</v>
      </c>
      <c r="C5190" s="32" t="n">
        <f aca="false">IF($A5190="","",IF(設定!$B$21="dB",10^($B5190/20),ABS($B5190)))</f>
        <v>4.59981113264217</v>
      </c>
      <c r="D5190" s="32" t="n">
        <f aca="false">IF($A5190="","",$A5190^2)</f>
        <v>657112.890625</v>
      </c>
      <c r="E5190" s="32" t="n">
        <f aca="false">IF($A5190="","",IF($C5190&lt;=0,"",1/$C5190^2))</f>
        <v>0.0472628601748639</v>
      </c>
      <c r="F5190" s="33" t="n">
        <f aca="false">IF(OR(ROW()-設定!$B$30&lt;2,ROW()+設定!$B$30&gt;13701,N($A5190)&lt;=0,N(INDEX($A$2:$A$13701,MIN(13700,MAX(1,ROW()-1+設定!$B$30))))&lt;=0,$A5190&lt;設定!$B$28,$A5190&gt;設定!$B$29),0,IF(AND($C5190&gt;=MAX(INDEX($C$1:$C$13701,MAX(1,ROW()-設定!$B$24)):INDEX($C$1:$C$13701,MAX(1,ROW()-1))),$C5190&gt;MAX(INDEX($C$1:$C$13701,MIN(13701,ROW()+1)):INDEX($C$1:$C$13701,MIN(13701,ROW()+設定!$B$24))),$C5190&gt;=設定!$B$32,$C5190&gt;=MAX(MIN(INDEX($C$1:$C$13701,MAX(1,ROW()-設定!$B$26)):INDEX($C$1:$C$13701,MAX(1,ROW()-1))),MIN(INDEX($C$1:$C$13701,MIN(13701,ROW()+1)):INDEX($C$1:$C$13701,MIN(13701,ROW()+設定!$B$26))))*10^(設定!$B$27/20)),1,0))</f>
        <v>0</v>
      </c>
      <c r="G5190" s="33" t="n">
        <f aca="false">$G5189+IF($F5190=1,1,0)</f>
        <v>2</v>
      </c>
      <c r="H5190" s="0" t="str">
        <f aca="false">IF($F5190=1,$G5190,"")</f>
        <v/>
      </c>
    </row>
    <row r="5191" customFormat="false" ht="15" hidden="false" customHeight="false" outlineLevel="0" collapsed="false">
      <c r="A5191" s="30" t="n">
        <v>810.78125</v>
      </c>
      <c r="B5191" s="31" t="n">
        <v>13.2587</v>
      </c>
      <c r="C5191" s="32" t="n">
        <f aca="false">IF($A5191="","",IF(設定!$B$21="dB",10^($B5191/20),ABS($B5191)))</f>
        <v>4.60187693040949</v>
      </c>
      <c r="D5191" s="32" t="n">
        <f aca="false">IF($A5191="","",$A5191^2)</f>
        <v>657366.235351563</v>
      </c>
      <c r="E5191" s="32" t="n">
        <f aca="false">IF($A5191="","",IF($C5191&lt;=0,"",1/$C5191^2))</f>
        <v>0.0472204367906446</v>
      </c>
      <c r="F5191" s="33" t="n">
        <f aca="false">IF(OR(ROW()-設定!$B$30&lt;2,ROW()+設定!$B$30&gt;13701,N($A5191)&lt;=0,N(INDEX($A$2:$A$13701,MIN(13700,MAX(1,ROW()-1+設定!$B$30))))&lt;=0,$A5191&lt;設定!$B$28,$A5191&gt;設定!$B$29),0,IF(AND($C5191&gt;=MAX(INDEX($C$1:$C$13701,MAX(1,ROW()-設定!$B$24)):INDEX($C$1:$C$13701,MAX(1,ROW()-1))),$C5191&gt;MAX(INDEX($C$1:$C$13701,MIN(13701,ROW()+1)):INDEX($C$1:$C$13701,MIN(13701,ROW()+設定!$B$24))),$C5191&gt;=設定!$B$32,$C5191&gt;=MAX(MIN(INDEX($C$1:$C$13701,MAX(1,ROW()-設定!$B$26)):INDEX($C$1:$C$13701,MAX(1,ROW()-1))),MIN(INDEX($C$1:$C$13701,MIN(13701,ROW()+1)):INDEX($C$1:$C$13701,MIN(13701,ROW()+設定!$B$26))))*10^(設定!$B$27/20)),1,0))</f>
        <v>0</v>
      </c>
      <c r="G5191" s="33" t="n">
        <f aca="false">$G5190+IF($F5191=1,1,0)</f>
        <v>2</v>
      </c>
      <c r="H5191" s="0" t="str">
        <f aca="false">IF($F5191=1,$G5191,"")</f>
        <v/>
      </c>
    </row>
    <row r="5192" customFormat="false" ht="15" hidden="false" customHeight="false" outlineLevel="0" collapsed="false">
      <c r="A5192" s="30" t="n">
        <v>810.9375</v>
      </c>
      <c r="B5192" s="31" t="n">
        <v>13.3119</v>
      </c>
      <c r="C5192" s="32" t="n">
        <f aca="false">IF($A5192="","",IF(設定!$B$21="dB",10^($B5192/20),ABS($B5192)))</f>
        <v>4.63014935173185</v>
      </c>
      <c r="D5192" s="32" t="n">
        <f aca="false">IF($A5192="","",$A5192^2)</f>
        <v>657619.62890625</v>
      </c>
      <c r="E5192" s="32" t="n">
        <f aca="false">IF($A5192="","",IF($C5192&lt;=0,"",1/$C5192^2))</f>
        <v>0.0466455265609537</v>
      </c>
      <c r="F5192" s="33" t="n">
        <f aca="false">IF(OR(ROW()-設定!$B$30&lt;2,ROW()+設定!$B$30&gt;13701,N($A5192)&lt;=0,N(INDEX($A$2:$A$13701,MIN(13700,MAX(1,ROW()-1+設定!$B$30))))&lt;=0,$A5192&lt;設定!$B$28,$A5192&gt;設定!$B$29),0,IF(AND($C5192&gt;=MAX(INDEX($C$1:$C$13701,MAX(1,ROW()-設定!$B$24)):INDEX($C$1:$C$13701,MAX(1,ROW()-1))),$C5192&gt;MAX(INDEX($C$1:$C$13701,MIN(13701,ROW()+1)):INDEX($C$1:$C$13701,MIN(13701,ROW()+設定!$B$24))),$C5192&gt;=設定!$B$32,$C5192&gt;=MAX(MIN(INDEX($C$1:$C$13701,MAX(1,ROW()-設定!$B$26)):INDEX($C$1:$C$13701,MAX(1,ROW()-1))),MIN(INDEX($C$1:$C$13701,MIN(13701,ROW()+1)):INDEX($C$1:$C$13701,MIN(13701,ROW()+設定!$B$26))))*10^(設定!$B$27/20)),1,0))</f>
        <v>0</v>
      </c>
      <c r="G5192" s="33" t="n">
        <f aca="false">$G5191+IF($F5192=1,1,0)</f>
        <v>2</v>
      </c>
      <c r="H5192" s="0" t="str">
        <f aca="false">IF($F5192=1,$G5192,"")</f>
        <v/>
      </c>
    </row>
    <row r="5193" customFormat="false" ht="15" hidden="false" customHeight="false" outlineLevel="0" collapsed="false">
      <c r="A5193" s="30" t="n">
        <v>811.09375</v>
      </c>
      <c r="B5193" s="31" t="n">
        <v>13.4335</v>
      </c>
      <c r="C5193" s="32" t="n">
        <f aca="false">IF($A5193="","",IF(設定!$B$21="dB",10^($B5193/20),ABS($B5193)))</f>
        <v>4.69542599515631</v>
      </c>
      <c r="D5193" s="32" t="n">
        <f aca="false">IF($A5193="","",$A5193^2)</f>
        <v>657873.071289063</v>
      </c>
      <c r="E5193" s="32" t="n">
        <f aca="false">IF($A5193="","",IF($C5193&lt;=0,"",1/$C5193^2))</f>
        <v>0.0453575930304327</v>
      </c>
      <c r="F5193" s="33" t="n">
        <f aca="false">IF(OR(ROW()-設定!$B$30&lt;2,ROW()+設定!$B$30&gt;13701,N($A5193)&lt;=0,N(INDEX($A$2:$A$13701,MIN(13700,MAX(1,ROW()-1+設定!$B$30))))&lt;=0,$A5193&lt;設定!$B$28,$A5193&gt;設定!$B$29),0,IF(AND($C5193&gt;=MAX(INDEX($C$1:$C$13701,MAX(1,ROW()-設定!$B$24)):INDEX($C$1:$C$13701,MAX(1,ROW()-1))),$C5193&gt;MAX(INDEX($C$1:$C$13701,MIN(13701,ROW()+1)):INDEX($C$1:$C$13701,MIN(13701,ROW()+設定!$B$24))),$C5193&gt;=設定!$B$32,$C5193&gt;=MAX(MIN(INDEX($C$1:$C$13701,MAX(1,ROW()-設定!$B$26)):INDEX($C$1:$C$13701,MAX(1,ROW()-1))),MIN(INDEX($C$1:$C$13701,MIN(13701,ROW()+1)):INDEX($C$1:$C$13701,MIN(13701,ROW()+設定!$B$26))))*10^(設定!$B$27/20)),1,0))</f>
        <v>0</v>
      </c>
      <c r="G5193" s="33" t="n">
        <f aca="false">$G5192+IF($F5193=1,1,0)</f>
        <v>2</v>
      </c>
      <c r="H5193" s="0" t="str">
        <f aca="false">IF($F5193=1,$G5193,"")</f>
        <v/>
      </c>
    </row>
    <row r="5194" customFormat="false" ht="15" hidden="false" customHeight="false" outlineLevel="0" collapsed="false">
      <c r="A5194" s="30" t="n">
        <v>811.25</v>
      </c>
      <c r="B5194" s="31" t="n">
        <v>13.3043</v>
      </c>
      <c r="C5194" s="32" t="n">
        <f aca="false">IF($A5194="","",IF(設定!$B$21="dB",10^($B5194/20),ABS($B5194)))</f>
        <v>4.62609982472976</v>
      </c>
      <c r="D5194" s="32" t="n">
        <f aca="false">IF($A5194="","",$A5194^2)</f>
        <v>658126.5625</v>
      </c>
      <c r="E5194" s="32" t="n">
        <f aca="false">IF($A5194="","",IF($C5194&lt;=0,"",1/$C5194^2))</f>
        <v>0.0467272260492399</v>
      </c>
      <c r="F5194" s="33" t="n">
        <f aca="false">IF(OR(ROW()-設定!$B$30&lt;2,ROW()+設定!$B$30&gt;13701,N($A5194)&lt;=0,N(INDEX($A$2:$A$13701,MIN(13700,MAX(1,ROW()-1+設定!$B$30))))&lt;=0,$A5194&lt;設定!$B$28,$A5194&gt;設定!$B$29),0,IF(AND($C5194&gt;=MAX(INDEX($C$1:$C$13701,MAX(1,ROW()-設定!$B$24)):INDEX($C$1:$C$13701,MAX(1,ROW()-1))),$C5194&gt;MAX(INDEX($C$1:$C$13701,MIN(13701,ROW()+1)):INDEX($C$1:$C$13701,MIN(13701,ROW()+設定!$B$24))),$C5194&gt;=設定!$B$32,$C5194&gt;=MAX(MIN(INDEX($C$1:$C$13701,MAX(1,ROW()-設定!$B$26)):INDEX($C$1:$C$13701,MAX(1,ROW()-1))),MIN(INDEX($C$1:$C$13701,MIN(13701,ROW()+1)):INDEX($C$1:$C$13701,MIN(13701,ROW()+設定!$B$26))))*10^(設定!$B$27/20)),1,0))</f>
        <v>0</v>
      </c>
      <c r="G5194" s="33" t="n">
        <f aca="false">$G5193+IF($F5194=1,1,0)</f>
        <v>2</v>
      </c>
      <c r="H5194" s="0" t="str">
        <f aca="false">IF($F5194=1,$G5194,"")</f>
        <v/>
      </c>
    </row>
    <row r="5195" customFormat="false" ht="15" hidden="false" customHeight="false" outlineLevel="0" collapsed="false">
      <c r="A5195" s="30" t="n">
        <v>811.40625</v>
      </c>
      <c r="B5195" s="31" t="n">
        <v>13.2407</v>
      </c>
      <c r="C5195" s="32" t="n">
        <f aca="false">IF($A5195="","",IF(設定!$B$21="dB",10^($B5195/20),ABS($B5195)))</f>
        <v>4.59235021315582</v>
      </c>
      <c r="D5195" s="32" t="n">
        <f aca="false">IF($A5195="","",$A5195^2)</f>
        <v>658380.102539063</v>
      </c>
      <c r="E5195" s="32" t="n">
        <f aca="false">IF($A5195="","",IF($C5195&lt;=0,"",1/$C5195^2))</f>
        <v>0.047416555264335</v>
      </c>
      <c r="F5195" s="33" t="n">
        <f aca="false">IF(OR(ROW()-設定!$B$30&lt;2,ROW()+設定!$B$30&gt;13701,N($A5195)&lt;=0,N(INDEX($A$2:$A$13701,MIN(13700,MAX(1,ROW()-1+設定!$B$30))))&lt;=0,$A5195&lt;設定!$B$28,$A5195&gt;設定!$B$29),0,IF(AND($C5195&gt;=MAX(INDEX($C$1:$C$13701,MAX(1,ROW()-設定!$B$24)):INDEX($C$1:$C$13701,MAX(1,ROW()-1))),$C5195&gt;MAX(INDEX($C$1:$C$13701,MIN(13701,ROW()+1)):INDEX($C$1:$C$13701,MIN(13701,ROW()+設定!$B$24))),$C5195&gt;=設定!$B$32,$C5195&gt;=MAX(MIN(INDEX($C$1:$C$13701,MAX(1,ROW()-設定!$B$26)):INDEX($C$1:$C$13701,MAX(1,ROW()-1))),MIN(INDEX($C$1:$C$13701,MIN(13701,ROW()+1)):INDEX($C$1:$C$13701,MIN(13701,ROW()+設定!$B$26))))*10^(設定!$B$27/20)),1,0))</f>
        <v>0</v>
      </c>
      <c r="G5195" s="33" t="n">
        <f aca="false">$G5194+IF($F5195=1,1,0)</f>
        <v>2</v>
      </c>
      <c r="H5195" s="0" t="str">
        <f aca="false">IF($F5195=1,$G5195,"")</f>
        <v/>
      </c>
    </row>
    <row r="5196" customFormat="false" ht="15" hidden="false" customHeight="false" outlineLevel="0" collapsed="false">
      <c r="A5196" s="30" t="n">
        <v>811.5625</v>
      </c>
      <c r="B5196" s="31" t="n">
        <v>13.4045</v>
      </c>
      <c r="C5196" s="32" t="n">
        <f aca="false">IF($A5196="","",IF(設定!$B$21="dB",10^($B5196/20),ABS($B5196)))</f>
        <v>4.6797752906196</v>
      </c>
      <c r="D5196" s="32" t="n">
        <f aca="false">IF($A5196="","",$A5196^2)</f>
        <v>658633.69140625</v>
      </c>
      <c r="E5196" s="32" t="n">
        <f aca="false">IF($A5196="","",IF($C5196&lt;=0,"",1/$C5196^2))</f>
        <v>0.0456614816899727</v>
      </c>
      <c r="F5196" s="33" t="n">
        <f aca="false">IF(OR(ROW()-設定!$B$30&lt;2,ROW()+設定!$B$30&gt;13701,N($A5196)&lt;=0,N(INDEX($A$2:$A$13701,MIN(13700,MAX(1,ROW()-1+設定!$B$30))))&lt;=0,$A5196&lt;設定!$B$28,$A5196&gt;設定!$B$29),0,IF(AND($C5196&gt;=MAX(INDEX($C$1:$C$13701,MAX(1,ROW()-設定!$B$24)):INDEX($C$1:$C$13701,MAX(1,ROW()-1))),$C5196&gt;MAX(INDEX($C$1:$C$13701,MIN(13701,ROW()+1)):INDEX($C$1:$C$13701,MIN(13701,ROW()+設定!$B$24))),$C5196&gt;=設定!$B$32,$C5196&gt;=MAX(MIN(INDEX($C$1:$C$13701,MAX(1,ROW()-設定!$B$26)):INDEX($C$1:$C$13701,MAX(1,ROW()-1))),MIN(INDEX($C$1:$C$13701,MIN(13701,ROW()+1)):INDEX($C$1:$C$13701,MIN(13701,ROW()+設定!$B$26))))*10^(設定!$B$27/20)),1,0))</f>
        <v>0</v>
      </c>
      <c r="G5196" s="33" t="n">
        <f aca="false">$G5195+IF($F5196=1,1,0)</f>
        <v>2</v>
      </c>
      <c r="H5196" s="0" t="str">
        <f aca="false">IF($F5196=1,$G5196,"")</f>
        <v/>
      </c>
    </row>
    <row r="5197" customFormat="false" ht="15" hidden="false" customHeight="false" outlineLevel="0" collapsed="false">
      <c r="A5197" s="30" t="n">
        <v>811.71875</v>
      </c>
      <c r="B5197" s="31" t="n">
        <v>13.1635</v>
      </c>
      <c r="C5197" s="32" t="n">
        <f aca="false">IF($A5197="","",IF(設定!$B$21="dB",10^($B5197/20),ABS($B5197)))</f>
        <v>4.55171435620198</v>
      </c>
      <c r="D5197" s="32" t="n">
        <f aca="false">IF($A5197="","",$A5197^2)</f>
        <v>658887.329101563</v>
      </c>
      <c r="E5197" s="32" t="n">
        <f aca="false">IF($A5197="","",IF($C5197&lt;=0,"",1/$C5197^2))</f>
        <v>0.0482669659467948</v>
      </c>
      <c r="F5197" s="33" t="n">
        <f aca="false">IF(OR(ROW()-設定!$B$30&lt;2,ROW()+設定!$B$30&gt;13701,N($A5197)&lt;=0,N(INDEX($A$2:$A$13701,MIN(13700,MAX(1,ROW()-1+設定!$B$30))))&lt;=0,$A5197&lt;設定!$B$28,$A5197&gt;設定!$B$29),0,IF(AND($C5197&gt;=MAX(INDEX($C$1:$C$13701,MAX(1,ROW()-設定!$B$24)):INDEX($C$1:$C$13701,MAX(1,ROW()-1))),$C5197&gt;MAX(INDEX($C$1:$C$13701,MIN(13701,ROW()+1)):INDEX($C$1:$C$13701,MIN(13701,ROW()+設定!$B$24))),$C5197&gt;=設定!$B$32,$C5197&gt;=MAX(MIN(INDEX($C$1:$C$13701,MAX(1,ROW()-設定!$B$26)):INDEX($C$1:$C$13701,MAX(1,ROW()-1))),MIN(INDEX($C$1:$C$13701,MIN(13701,ROW()+1)):INDEX($C$1:$C$13701,MIN(13701,ROW()+設定!$B$26))))*10^(設定!$B$27/20)),1,0))</f>
        <v>0</v>
      </c>
      <c r="G5197" s="33" t="n">
        <f aca="false">$G5196+IF($F5197=1,1,0)</f>
        <v>2</v>
      </c>
      <c r="H5197" s="0" t="str">
        <f aca="false">IF($F5197=1,$G5197,"")</f>
        <v/>
      </c>
    </row>
    <row r="5198" customFormat="false" ht="15" hidden="false" customHeight="false" outlineLevel="0" collapsed="false">
      <c r="A5198" s="30" t="n">
        <v>811.875</v>
      </c>
      <c r="B5198" s="31" t="n">
        <v>13.4086</v>
      </c>
      <c r="C5198" s="32" t="n">
        <f aca="false">IF($A5198="","",IF(設定!$B$21="dB",10^($B5198/20),ABS($B5198)))</f>
        <v>4.68198480612597</v>
      </c>
      <c r="D5198" s="32" t="n">
        <f aca="false">IF($A5198="","",$A5198^2)</f>
        <v>659141.015625</v>
      </c>
      <c r="E5198" s="32" t="n">
        <f aca="false">IF($A5198="","",IF($C5198&lt;=0,"",1/$C5198^2))</f>
        <v>0.0456183948581516</v>
      </c>
      <c r="F5198" s="33" t="n">
        <f aca="false">IF(OR(ROW()-設定!$B$30&lt;2,ROW()+設定!$B$30&gt;13701,N($A5198)&lt;=0,N(INDEX($A$2:$A$13701,MIN(13700,MAX(1,ROW()-1+設定!$B$30))))&lt;=0,$A5198&lt;設定!$B$28,$A5198&gt;設定!$B$29),0,IF(AND($C5198&gt;=MAX(INDEX($C$1:$C$13701,MAX(1,ROW()-設定!$B$24)):INDEX($C$1:$C$13701,MAX(1,ROW()-1))),$C5198&gt;MAX(INDEX($C$1:$C$13701,MIN(13701,ROW()+1)):INDEX($C$1:$C$13701,MIN(13701,ROW()+設定!$B$24))),$C5198&gt;=設定!$B$32,$C5198&gt;=MAX(MIN(INDEX($C$1:$C$13701,MAX(1,ROW()-設定!$B$26)):INDEX($C$1:$C$13701,MAX(1,ROW()-1))),MIN(INDEX($C$1:$C$13701,MIN(13701,ROW()+1)):INDEX($C$1:$C$13701,MIN(13701,ROW()+設定!$B$26))))*10^(設定!$B$27/20)),1,0))</f>
        <v>0</v>
      </c>
      <c r="G5198" s="33" t="n">
        <f aca="false">$G5197+IF($F5198=1,1,0)</f>
        <v>2</v>
      </c>
      <c r="H5198" s="0" t="str">
        <f aca="false">IF($F5198=1,$G5198,"")</f>
        <v/>
      </c>
    </row>
    <row r="5199" customFormat="false" ht="15" hidden="false" customHeight="false" outlineLevel="0" collapsed="false">
      <c r="A5199" s="30" t="n">
        <v>812.03125</v>
      </c>
      <c r="B5199" s="31" t="n">
        <v>13.5256</v>
      </c>
      <c r="C5199" s="32" t="n">
        <f aca="false">IF($A5199="","",IF(設定!$B$21="dB",10^($B5199/20),ABS($B5199)))</f>
        <v>4.74547838952437</v>
      </c>
      <c r="D5199" s="32" t="n">
        <f aca="false">IF($A5199="","",$A5199^2)</f>
        <v>659394.750976563</v>
      </c>
      <c r="E5199" s="32" t="n">
        <f aca="false">IF($A5199="","",IF($C5199&lt;=0,"",1/$C5199^2))</f>
        <v>0.0444058308205107</v>
      </c>
      <c r="F5199" s="33" t="n">
        <f aca="false">IF(OR(ROW()-設定!$B$30&lt;2,ROW()+設定!$B$30&gt;13701,N($A5199)&lt;=0,N(INDEX($A$2:$A$13701,MIN(13700,MAX(1,ROW()-1+設定!$B$30))))&lt;=0,$A5199&lt;設定!$B$28,$A5199&gt;設定!$B$29),0,IF(AND($C5199&gt;=MAX(INDEX($C$1:$C$13701,MAX(1,ROW()-設定!$B$24)):INDEX($C$1:$C$13701,MAX(1,ROW()-1))),$C5199&gt;MAX(INDEX($C$1:$C$13701,MIN(13701,ROW()+1)):INDEX($C$1:$C$13701,MIN(13701,ROW()+設定!$B$24))),$C5199&gt;=設定!$B$32,$C5199&gt;=MAX(MIN(INDEX($C$1:$C$13701,MAX(1,ROW()-設定!$B$26)):INDEX($C$1:$C$13701,MAX(1,ROW()-1))),MIN(INDEX($C$1:$C$13701,MIN(13701,ROW()+1)):INDEX($C$1:$C$13701,MIN(13701,ROW()+設定!$B$26))))*10^(設定!$B$27/20)),1,0))</f>
        <v>0</v>
      </c>
      <c r="G5199" s="33" t="n">
        <f aca="false">$G5198+IF($F5199=1,1,0)</f>
        <v>2</v>
      </c>
      <c r="H5199" s="0" t="str">
        <f aca="false">IF($F5199=1,$G5199,"")</f>
        <v/>
      </c>
    </row>
    <row r="5200" customFormat="false" ht="15" hidden="false" customHeight="false" outlineLevel="0" collapsed="false">
      <c r="A5200" s="30" t="n">
        <v>812.1875</v>
      </c>
      <c r="B5200" s="31" t="n">
        <v>13.45</v>
      </c>
      <c r="C5200" s="32" t="n">
        <f aca="false">IF($A5200="","",IF(設定!$B$21="dB",10^($B5200/20),ABS($B5200)))</f>
        <v>4.70435405725976</v>
      </c>
      <c r="D5200" s="32" t="n">
        <f aca="false">IF($A5200="","",$A5200^2)</f>
        <v>659648.53515625</v>
      </c>
      <c r="E5200" s="32" t="n">
        <f aca="false">IF($A5200="","",IF($C5200&lt;=0,"",1/$C5200^2))</f>
        <v>0.0451855944374922</v>
      </c>
      <c r="F5200" s="33" t="n">
        <f aca="false">IF(OR(ROW()-設定!$B$30&lt;2,ROW()+設定!$B$30&gt;13701,N($A5200)&lt;=0,N(INDEX($A$2:$A$13701,MIN(13700,MAX(1,ROW()-1+設定!$B$30))))&lt;=0,$A5200&lt;設定!$B$28,$A5200&gt;設定!$B$29),0,IF(AND($C5200&gt;=MAX(INDEX($C$1:$C$13701,MAX(1,ROW()-設定!$B$24)):INDEX($C$1:$C$13701,MAX(1,ROW()-1))),$C5200&gt;MAX(INDEX($C$1:$C$13701,MIN(13701,ROW()+1)):INDEX($C$1:$C$13701,MIN(13701,ROW()+設定!$B$24))),$C5200&gt;=設定!$B$32,$C5200&gt;=MAX(MIN(INDEX($C$1:$C$13701,MAX(1,ROW()-設定!$B$26)):INDEX($C$1:$C$13701,MAX(1,ROW()-1))),MIN(INDEX($C$1:$C$13701,MIN(13701,ROW()+1)):INDEX($C$1:$C$13701,MIN(13701,ROW()+設定!$B$26))))*10^(設定!$B$27/20)),1,0))</f>
        <v>0</v>
      </c>
      <c r="G5200" s="33" t="n">
        <f aca="false">$G5199+IF($F5200=1,1,0)</f>
        <v>2</v>
      </c>
      <c r="H5200" s="0" t="str">
        <f aca="false">IF($F5200=1,$G5200,"")</f>
        <v/>
      </c>
    </row>
    <row r="5201" customFormat="false" ht="15" hidden="false" customHeight="false" outlineLevel="0" collapsed="false">
      <c r="A5201" s="30" t="n">
        <v>812.34375</v>
      </c>
      <c r="B5201" s="31" t="n">
        <v>13.512</v>
      </c>
      <c r="C5201" s="32" t="n">
        <f aca="false">IF($A5201="","",IF(設定!$B$21="dB",10^($B5201/20),ABS($B5201)))</f>
        <v>4.73805393338825</v>
      </c>
      <c r="D5201" s="32" t="n">
        <f aca="false">IF($A5201="","",$A5201^2)</f>
        <v>659902.368164063</v>
      </c>
      <c r="E5201" s="32" t="n">
        <f aca="false">IF($A5201="","",IF($C5201&lt;=0,"",1/$C5201^2))</f>
        <v>0.0445451063359899</v>
      </c>
      <c r="F5201" s="33" t="n">
        <f aca="false">IF(OR(ROW()-設定!$B$30&lt;2,ROW()+設定!$B$30&gt;13701,N($A5201)&lt;=0,N(INDEX($A$2:$A$13701,MIN(13700,MAX(1,ROW()-1+設定!$B$30))))&lt;=0,$A5201&lt;設定!$B$28,$A5201&gt;設定!$B$29),0,IF(AND($C5201&gt;=MAX(INDEX($C$1:$C$13701,MAX(1,ROW()-設定!$B$24)):INDEX($C$1:$C$13701,MAX(1,ROW()-1))),$C5201&gt;MAX(INDEX($C$1:$C$13701,MIN(13701,ROW()+1)):INDEX($C$1:$C$13701,MIN(13701,ROW()+設定!$B$24))),$C5201&gt;=設定!$B$32,$C5201&gt;=MAX(MIN(INDEX($C$1:$C$13701,MAX(1,ROW()-設定!$B$26)):INDEX($C$1:$C$13701,MAX(1,ROW()-1))),MIN(INDEX($C$1:$C$13701,MIN(13701,ROW()+1)):INDEX($C$1:$C$13701,MIN(13701,ROW()+設定!$B$26))))*10^(設定!$B$27/20)),1,0))</f>
        <v>0</v>
      </c>
      <c r="G5201" s="33" t="n">
        <f aca="false">$G5200+IF($F5201=1,1,0)</f>
        <v>2</v>
      </c>
      <c r="H5201" s="0" t="str">
        <f aca="false">IF($F5201=1,$G5201,"")</f>
        <v/>
      </c>
    </row>
    <row r="5202" customFormat="false" ht="15" hidden="false" customHeight="false" outlineLevel="0" collapsed="false">
      <c r="A5202" s="30" t="n">
        <v>812.5</v>
      </c>
      <c r="B5202" s="31" t="n">
        <v>13.4945</v>
      </c>
      <c r="C5202" s="32" t="n">
        <f aca="false">IF($A5202="","",IF(設定!$B$21="dB",10^($B5202/20),ABS($B5202)))</f>
        <v>4.72851749263097</v>
      </c>
      <c r="D5202" s="32" t="n">
        <f aca="false">IF($A5202="","",$A5202^2)</f>
        <v>660156.25</v>
      </c>
      <c r="E5202" s="32" t="n">
        <f aca="false">IF($A5202="","",IF($C5202&lt;=0,"",1/$C5202^2))</f>
        <v>0.0447249640342509</v>
      </c>
      <c r="F5202" s="33" t="n">
        <f aca="false">IF(OR(ROW()-設定!$B$30&lt;2,ROW()+設定!$B$30&gt;13701,N($A5202)&lt;=0,N(INDEX($A$2:$A$13701,MIN(13700,MAX(1,ROW()-1+設定!$B$30))))&lt;=0,$A5202&lt;設定!$B$28,$A5202&gt;設定!$B$29),0,IF(AND($C5202&gt;=MAX(INDEX($C$1:$C$13701,MAX(1,ROW()-設定!$B$24)):INDEX($C$1:$C$13701,MAX(1,ROW()-1))),$C5202&gt;MAX(INDEX($C$1:$C$13701,MIN(13701,ROW()+1)):INDEX($C$1:$C$13701,MIN(13701,ROW()+設定!$B$24))),$C5202&gt;=設定!$B$32,$C5202&gt;=MAX(MIN(INDEX($C$1:$C$13701,MAX(1,ROW()-設定!$B$26)):INDEX($C$1:$C$13701,MAX(1,ROW()-1))),MIN(INDEX($C$1:$C$13701,MIN(13701,ROW()+1)):INDEX($C$1:$C$13701,MIN(13701,ROW()+設定!$B$26))))*10^(設定!$B$27/20)),1,0))</f>
        <v>0</v>
      </c>
      <c r="G5202" s="33" t="n">
        <f aca="false">$G5201+IF($F5202=1,1,0)</f>
        <v>2</v>
      </c>
      <c r="H5202" s="0" t="str">
        <f aca="false">IF($F5202=1,$G5202,"")</f>
        <v/>
      </c>
    </row>
    <row r="5203" customFormat="false" ht="15" hidden="false" customHeight="false" outlineLevel="0" collapsed="false">
      <c r="A5203" s="30" t="n">
        <v>812.65625</v>
      </c>
      <c r="B5203" s="31" t="n">
        <v>13.5312</v>
      </c>
      <c r="C5203" s="32" t="n">
        <f aca="false">IF($A5203="","",IF(設定!$B$21="dB",10^($B5203/20),ABS($B5203)))</f>
        <v>4.74853889899372</v>
      </c>
      <c r="D5203" s="32" t="n">
        <f aca="false">IF($A5203="","",$A5203^2)</f>
        <v>660410.180664063</v>
      </c>
      <c r="E5203" s="32" t="n">
        <f aca="false">IF($A5203="","",IF($C5203&lt;=0,"",1/$C5203^2))</f>
        <v>0.0443486087265964</v>
      </c>
      <c r="F5203" s="33" t="n">
        <f aca="false">IF(OR(ROW()-設定!$B$30&lt;2,ROW()+設定!$B$30&gt;13701,N($A5203)&lt;=0,N(INDEX($A$2:$A$13701,MIN(13700,MAX(1,ROW()-1+設定!$B$30))))&lt;=0,$A5203&lt;設定!$B$28,$A5203&gt;設定!$B$29),0,IF(AND($C5203&gt;=MAX(INDEX($C$1:$C$13701,MAX(1,ROW()-設定!$B$24)):INDEX($C$1:$C$13701,MAX(1,ROW()-1))),$C5203&gt;MAX(INDEX($C$1:$C$13701,MIN(13701,ROW()+1)):INDEX($C$1:$C$13701,MIN(13701,ROW()+設定!$B$24))),$C5203&gt;=設定!$B$32,$C5203&gt;=MAX(MIN(INDEX($C$1:$C$13701,MAX(1,ROW()-設定!$B$26)):INDEX($C$1:$C$13701,MAX(1,ROW()-1))),MIN(INDEX($C$1:$C$13701,MIN(13701,ROW()+1)):INDEX($C$1:$C$13701,MIN(13701,ROW()+設定!$B$26))))*10^(設定!$B$27/20)),1,0))</f>
        <v>0</v>
      </c>
      <c r="G5203" s="33" t="n">
        <f aca="false">$G5202+IF($F5203=1,1,0)</f>
        <v>2</v>
      </c>
      <c r="H5203" s="0" t="str">
        <f aca="false">IF($F5203=1,$G5203,"")</f>
        <v/>
      </c>
    </row>
    <row r="5204" customFormat="false" ht="15" hidden="false" customHeight="false" outlineLevel="0" collapsed="false">
      <c r="A5204" s="30" t="n">
        <v>812.8125</v>
      </c>
      <c r="B5204" s="31" t="n">
        <v>13.4831</v>
      </c>
      <c r="C5204" s="32" t="n">
        <f aca="false">IF($A5204="","",IF(設定!$B$21="dB",10^($B5204/20),ABS($B5204)))</f>
        <v>4.72231550957289</v>
      </c>
      <c r="D5204" s="32" t="n">
        <f aca="false">IF($A5204="","",$A5204^2)</f>
        <v>660664.16015625</v>
      </c>
      <c r="E5204" s="32" t="n">
        <f aca="false">IF($A5204="","",IF($C5204&lt;=0,"",1/$C5204^2))</f>
        <v>0.0448425189148531</v>
      </c>
      <c r="F5204" s="33" t="n">
        <f aca="false">IF(OR(ROW()-設定!$B$30&lt;2,ROW()+設定!$B$30&gt;13701,N($A5204)&lt;=0,N(INDEX($A$2:$A$13701,MIN(13700,MAX(1,ROW()-1+設定!$B$30))))&lt;=0,$A5204&lt;設定!$B$28,$A5204&gt;設定!$B$29),0,IF(AND($C5204&gt;=MAX(INDEX($C$1:$C$13701,MAX(1,ROW()-設定!$B$24)):INDEX($C$1:$C$13701,MAX(1,ROW()-1))),$C5204&gt;MAX(INDEX($C$1:$C$13701,MIN(13701,ROW()+1)):INDEX($C$1:$C$13701,MIN(13701,ROW()+設定!$B$24))),$C5204&gt;=設定!$B$32,$C5204&gt;=MAX(MIN(INDEX($C$1:$C$13701,MAX(1,ROW()-設定!$B$26)):INDEX($C$1:$C$13701,MAX(1,ROW()-1))),MIN(INDEX($C$1:$C$13701,MIN(13701,ROW()+1)):INDEX($C$1:$C$13701,MIN(13701,ROW()+設定!$B$26))))*10^(設定!$B$27/20)),1,0))</f>
        <v>0</v>
      </c>
      <c r="G5204" s="33" t="n">
        <f aca="false">$G5203+IF($F5204=1,1,0)</f>
        <v>2</v>
      </c>
      <c r="H5204" s="0" t="str">
        <f aca="false">IF($F5204=1,$G5204,"")</f>
        <v/>
      </c>
    </row>
    <row r="5205" customFormat="false" ht="15" hidden="false" customHeight="false" outlineLevel="0" collapsed="false">
      <c r="A5205" s="30" t="n">
        <v>812.96875</v>
      </c>
      <c r="B5205" s="31" t="n">
        <v>13.3933</v>
      </c>
      <c r="C5205" s="32" t="n">
        <f aca="false">IF($A5205="","",IF(設定!$B$21="dB",10^($B5205/20),ABS($B5205)))</f>
        <v>4.67374485416048</v>
      </c>
      <c r="D5205" s="32" t="n">
        <f aca="false">IF($A5205="","",$A5205^2)</f>
        <v>660918.188476563</v>
      </c>
      <c r="E5205" s="32" t="n">
        <f aca="false">IF($A5205="","",IF($C5205&lt;=0,"",1/$C5205^2))</f>
        <v>0.0457793898417254</v>
      </c>
      <c r="F5205" s="33" t="n">
        <f aca="false">IF(OR(ROW()-設定!$B$30&lt;2,ROW()+設定!$B$30&gt;13701,N($A5205)&lt;=0,N(INDEX($A$2:$A$13701,MIN(13700,MAX(1,ROW()-1+設定!$B$30))))&lt;=0,$A5205&lt;設定!$B$28,$A5205&gt;設定!$B$29),0,IF(AND($C5205&gt;=MAX(INDEX($C$1:$C$13701,MAX(1,ROW()-設定!$B$24)):INDEX($C$1:$C$13701,MAX(1,ROW()-1))),$C5205&gt;MAX(INDEX($C$1:$C$13701,MIN(13701,ROW()+1)):INDEX($C$1:$C$13701,MIN(13701,ROW()+設定!$B$24))),$C5205&gt;=設定!$B$32,$C5205&gt;=MAX(MIN(INDEX($C$1:$C$13701,MAX(1,ROW()-設定!$B$26)):INDEX($C$1:$C$13701,MAX(1,ROW()-1))),MIN(INDEX($C$1:$C$13701,MIN(13701,ROW()+1)):INDEX($C$1:$C$13701,MIN(13701,ROW()+設定!$B$26))))*10^(設定!$B$27/20)),1,0))</f>
        <v>0</v>
      </c>
      <c r="G5205" s="33" t="n">
        <f aca="false">$G5204+IF($F5205=1,1,0)</f>
        <v>2</v>
      </c>
      <c r="H5205" s="0" t="str">
        <f aca="false">IF($F5205=1,$G5205,"")</f>
        <v/>
      </c>
    </row>
    <row r="5206" customFormat="false" ht="15" hidden="false" customHeight="false" outlineLevel="0" collapsed="false">
      <c r="A5206" s="30" t="n">
        <v>813.125</v>
      </c>
      <c r="B5206" s="31" t="n">
        <v>13.4691</v>
      </c>
      <c r="C5206" s="32" t="n">
        <f aca="false">IF($A5206="","",IF(設定!$B$21="dB",10^($B5206/20),ABS($B5206)))</f>
        <v>4.71471016709354</v>
      </c>
      <c r="D5206" s="32" t="n">
        <f aca="false">IF($A5206="","",$A5206^2)</f>
        <v>661172.265625</v>
      </c>
      <c r="E5206" s="32" t="n">
        <f aca="false">IF($A5206="","",IF($C5206&lt;=0,"",1/$C5206^2))</f>
        <v>0.0449873073626948</v>
      </c>
      <c r="F5206" s="33" t="n">
        <f aca="false">IF(OR(ROW()-設定!$B$30&lt;2,ROW()+設定!$B$30&gt;13701,N($A5206)&lt;=0,N(INDEX($A$2:$A$13701,MIN(13700,MAX(1,ROW()-1+設定!$B$30))))&lt;=0,$A5206&lt;設定!$B$28,$A5206&gt;設定!$B$29),0,IF(AND($C5206&gt;=MAX(INDEX($C$1:$C$13701,MAX(1,ROW()-設定!$B$24)):INDEX($C$1:$C$13701,MAX(1,ROW()-1))),$C5206&gt;MAX(INDEX($C$1:$C$13701,MIN(13701,ROW()+1)):INDEX($C$1:$C$13701,MIN(13701,ROW()+設定!$B$24))),$C5206&gt;=設定!$B$32,$C5206&gt;=MAX(MIN(INDEX($C$1:$C$13701,MAX(1,ROW()-設定!$B$26)):INDEX($C$1:$C$13701,MAX(1,ROW()-1))),MIN(INDEX($C$1:$C$13701,MIN(13701,ROW()+1)):INDEX($C$1:$C$13701,MIN(13701,ROW()+設定!$B$26))))*10^(設定!$B$27/20)),1,0))</f>
        <v>0</v>
      </c>
      <c r="G5206" s="33" t="n">
        <f aca="false">$G5205+IF($F5206=1,1,0)</f>
        <v>2</v>
      </c>
      <c r="H5206" s="0" t="str">
        <f aca="false">IF($F5206=1,$G5206,"")</f>
        <v/>
      </c>
    </row>
    <row r="5207" customFormat="false" ht="15" hidden="false" customHeight="false" outlineLevel="0" collapsed="false">
      <c r="A5207" s="30" t="n">
        <v>813.28125</v>
      </c>
      <c r="B5207" s="31" t="n">
        <v>13.4978</v>
      </c>
      <c r="C5207" s="32" t="n">
        <f aca="false">IF($A5207="","",IF(設定!$B$21="dB",10^($B5207/20),ABS($B5207)))</f>
        <v>4.7303143232331</v>
      </c>
      <c r="D5207" s="32" t="n">
        <f aca="false">IF($A5207="","",$A5207^2)</f>
        <v>661426.391601563</v>
      </c>
      <c r="E5207" s="32" t="n">
        <f aca="false">IF($A5207="","",IF($C5207&lt;=0,"",1/$C5207^2))</f>
        <v>0.0446909925408523</v>
      </c>
      <c r="F5207" s="33" t="n">
        <f aca="false">IF(OR(ROW()-設定!$B$30&lt;2,ROW()+設定!$B$30&gt;13701,N($A5207)&lt;=0,N(INDEX($A$2:$A$13701,MIN(13700,MAX(1,ROW()-1+設定!$B$30))))&lt;=0,$A5207&lt;設定!$B$28,$A5207&gt;設定!$B$29),0,IF(AND($C5207&gt;=MAX(INDEX($C$1:$C$13701,MAX(1,ROW()-設定!$B$24)):INDEX($C$1:$C$13701,MAX(1,ROW()-1))),$C5207&gt;MAX(INDEX($C$1:$C$13701,MIN(13701,ROW()+1)):INDEX($C$1:$C$13701,MIN(13701,ROW()+設定!$B$24))),$C5207&gt;=設定!$B$32,$C5207&gt;=MAX(MIN(INDEX($C$1:$C$13701,MAX(1,ROW()-設定!$B$26)):INDEX($C$1:$C$13701,MAX(1,ROW()-1))),MIN(INDEX($C$1:$C$13701,MIN(13701,ROW()+1)):INDEX($C$1:$C$13701,MIN(13701,ROW()+設定!$B$26))))*10^(設定!$B$27/20)),1,0))</f>
        <v>0</v>
      </c>
      <c r="G5207" s="33" t="n">
        <f aca="false">$G5206+IF($F5207=1,1,0)</f>
        <v>2</v>
      </c>
      <c r="H5207" s="0" t="str">
        <f aca="false">IF($F5207=1,$G5207,"")</f>
        <v/>
      </c>
    </row>
    <row r="5208" customFormat="false" ht="15" hidden="false" customHeight="false" outlineLevel="0" collapsed="false">
      <c r="A5208" s="30" t="n">
        <v>813.4375</v>
      </c>
      <c r="B5208" s="31" t="n">
        <v>13.6478</v>
      </c>
      <c r="C5208" s="32" t="n">
        <f aca="false">IF($A5208="","",IF(設定!$B$21="dB",10^($B5208/20),ABS($B5208)))</f>
        <v>4.81271340057886</v>
      </c>
      <c r="D5208" s="32" t="n">
        <f aca="false">IF($A5208="","",$A5208^2)</f>
        <v>661680.56640625</v>
      </c>
      <c r="E5208" s="32" t="n">
        <f aca="false">IF($A5208="","",IF($C5208&lt;=0,"",1/$C5208^2))</f>
        <v>0.0431737726270176</v>
      </c>
      <c r="F5208" s="33" t="n">
        <f aca="false">IF(OR(ROW()-設定!$B$30&lt;2,ROW()+設定!$B$30&gt;13701,N($A5208)&lt;=0,N(INDEX($A$2:$A$13701,MIN(13700,MAX(1,ROW()-1+設定!$B$30))))&lt;=0,$A5208&lt;設定!$B$28,$A5208&gt;設定!$B$29),0,IF(AND($C5208&gt;=MAX(INDEX($C$1:$C$13701,MAX(1,ROW()-設定!$B$24)):INDEX($C$1:$C$13701,MAX(1,ROW()-1))),$C5208&gt;MAX(INDEX($C$1:$C$13701,MIN(13701,ROW()+1)):INDEX($C$1:$C$13701,MIN(13701,ROW()+設定!$B$24))),$C5208&gt;=設定!$B$32,$C5208&gt;=MAX(MIN(INDEX($C$1:$C$13701,MAX(1,ROW()-設定!$B$26)):INDEX($C$1:$C$13701,MAX(1,ROW()-1))),MIN(INDEX($C$1:$C$13701,MIN(13701,ROW()+1)):INDEX($C$1:$C$13701,MIN(13701,ROW()+設定!$B$26))))*10^(設定!$B$27/20)),1,0))</f>
        <v>0</v>
      </c>
      <c r="G5208" s="33" t="n">
        <f aca="false">$G5207+IF($F5208=1,1,0)</f>
        <v>2</v>
      </c>
      <c r="H5208" s="0" t="str">
        <f aca="false">IF($F5208=1,$G5208,"")</f>
        <v/>
      </c>
    </row>
    <row r="5209" customFormat="false" ht="15" hidden="false" customHeight="false" outlineLevel="0" collapsed="false">
      <c r="A5209" s="30" t="n">
        <v>813.59375</v>
      </c>
      <c r="B5209" s="31" t="n">
        <v>13.6981</v>
      </c>
      <c r="C5209" s="32" t="n">
        <f aca="false">IF($A5209="","",IF(設定!$B$21="dB",10^($B5209/20),ABS($B5209)))</f>
        <v>4.84066468599765</v>
      </c>
      <c r="D5209" s="32" t="n">
        <f aca="false">IF($A5209="","",$A5209^2)</f>
        <v>661934.790039063</v>
      </c>
      <c r="E5209" s="32" t="n">
        <f aca="false">IF($A5209="","",IF($C5209&lt;=0,"",1/$C5209^2))</f>
        <v>0.0426766184402676</v>
      </c>
      <c r="F5209" s="33" t="n">
        <f aca="false">IF(OR(ROW()-設定!$B$30&lt;2,ROW()+設定!$B$30&gt;13701,N($A5209)&lt;=0,N(INDEX($A$2:$A$13701,MIN(13700,MAX(1,ROW()-1+設定!$B$30))))&lt;=0,$A5209&lt;設定!$B$28,$A5209&gt;設定!$B$29),0,IF(AND($C5209&gt;=MAX(INDEX($C$1:$C$13701,MAX(1,ROW()-設定!$B$24)):INDEX($C$1:$C$13701,MAX(1,ROW()-1))),$C5209&gt;MAX(INDEX($C$1:$C$13701,MIN(13701,ROW()+1)):INDEX($C$1:$C$13701,MIN(13701,ROW()+設定!$B$24))),$C5209&gt;=設定!$B$32,$C5209&gt;=MAX(MIN(INDEX($C$1:$C$13701,MAX(1,ROW()-設定!$B$26)):INDEX($C$1:$C$13701,MAX(1,ROW()-1))),MIN(INDEX($C$1:$C$13701,MIN(13701,ROW()+1)):INDEX($C$1:$C$13701,MIN(13701,ROW()+設定!$B$26))))*10^(設定!$B$27/20)),1,0))</f>
        <v>0</v>
      </c>
      <c r="G5209" s="33" t="n">
        <f aca="false">$G5208+IF($F5209=1,1,0)</f>
        <v>2</v>
      </c>
      <c r="H5209" s="0" t="str">
        <f aca="false">IF($F5209=1,$G5209,"")</f>
        <v/>
      </c>
    </row>
    <row r="5210" customFormat="false" ht="15" hidden="false" customHeight="false" outlineLevel="0" collapsed="false">
      <c r="A5210" s="30" t="n">
        <v>813.75</v>
      </c>
      <c r="B5210" s="31" t="n">
        <v>13.5863</v>
      </c>
      <c r="C5210" s="32" t="n">
        <f aca="false">IF($A5210="","",IF(設定!$B$21="dB",10^($B5210/20),ABS($B5210)))</f>
        <v>4.77875758110469</v>
      </c>
      <c r="D5210" s="32" t="n">
        <f aca="false">IF($A5210="","",$A5210^2)</f>
        <v>662189.0625</v>
      </c>
      <c r="E5210" s="32" t="n">
        <f aca="false">IF($A5210="","",IF($C5210&lt;=0,"",1/$C5210^2))</f>
        <v>0.0437895013781217</v>
      </c>
      <c r="F5210" s="33" t="n">
        <f aca="false">IF(OR(ROW()-設定!$B$30&lt;2,ROW()+設定!$B$30&gt;13701,N($A5210)&lt;=0,N(INDEX($A$2:$A$13701,MIN(13700,MAX(1,ROW()-1+設定!$B$30))))&lt;=0,$A5210&lt;設定!$B$28,$A5210&gt;設定!$B$29),0,IF(AND($C5210&gt;=MAX(INDEX($C$1:$C$13701,MAX(1,ROW()-設定!$B$24)):INDEX($C$1:$C$13701,MAX(1,ROW()-1))),$C5210&gt;MAX(INDEX($C$1:$C$13701,MIN(13701,ROW()+1)):INDEX($C$1:$C$13701,MIN(13701,ROW()+設定!$B$24))),$C5210&gt;=設定!$B$32,$C5210&gt;=MAX(MIN(INDEX($C$1:$C$13701,MAX(1,ROW()-設定!$B$26)):INDEX($C$1:$C$13701,MAX(1,ROW()-1))),MIN(INDEX($C$1:$C$13701,MIN(13701,ROW()+1)):INDEX($C$1:$C$13701,MIN(13701,ROW()+設定!$B$26))))*10^(設定!$B$27/20)),1,0))</f>
        <v>0</v>
      </c>
      <c r="G5210" s="33" t="n">
        <f aca="false">$G5209+IF($F5210=1,1,0)</f>
        <v>2</v>
      </c>
      <c r="H5210" s="0" t="str">
        <f aca="false">IF($F5210=1,$G5210,"")</f>
        <v/>
      </c>
    </row>
    <row r="5211" customFormat="false" ht="15" hidden="false" customHeight="false" outlineLevel="0" collapsed="false">
      <c r="A5211" s="30" t="n">
        <v>813.90625</v>
      </c>
      <c r="B5211" s="31" t="n">
        <v>13.4766</v>
      </c>
      <c r="C5211" s="32" t="n">
        <f aca="false">IF($A5211="","",IF(設定!$B$21="dB",10^($B5211/20),ABS($B5211)))</f>
        <v>4.71878293320067</v>
      </c>
      <c r="D5211" s="32" t="n">
        <f aca="false">IF($A5211="","",$A5211^2)</f>
        <v>662443.383789063</v>
      </c>
      <c r="E5211" s="32" t="n">
        <f aca="false">IF($A5211="","",IF($C5211&lt;=0,"",1/$C5211^2))</f>
        <v>0.044909684079836</v>
      </c>
      <c r="F5211" s="33" t="n">
        <f aca="false">IF(OR(ROW()-設定!$B$30&lt;2,ROW()+設定!$B$30&gt;13701,N($A5211)&lt;=0,N(INDEX($A$2:$A$13701,MIN(13700,MAX(1,ROW()-1+設定!$B$30))))&lt;=0,$A5211&lt;設定!$B$28,$A5211&gt;設定!$B$29),0,IF(AND($C5211&gt;=MAX(INDEX($C$1:$C$13701,MAX(1,ROW()-設定!$B$24)):INDEX($C$1:$C$13701,MAX(1,ROW()-1))),$C5211&gt;MAX(INDEX($C$1:$C$13701,MIN(13701,ROW()+1)):INDEX($C$1:$C$13701,MIN(13701,ROW()+設定!$B$24))),$C5211&gt;=設定!$B$32,$C5211&gt;=MAX(MIN(INDEX($C$1:$C$13701,MAX(1,ROW()-設定!$B$26)):INDEX($C$1:$C$13701,MAX(1,ROW()-1))),MIN(INDEX($C$1:$C$13701,MIN(13701,ROW()+1)):INDEX($C$1:$C$13701,MIN(13701,ROW()+設定!$B$26))))*10^(設定!$B$27/20)),1,0))</f>
        <v>0</v>
      </c>
      <c r="G5211" s="33" t="n">
        <f aca="false">$G5210+IF($F5211=1,1,0)</f>
        <v>2</v>
      </c>
      <c r="H5211" s="0" t="str">
        <f aca="false">IF($F5211=1,$G5211,"")</f>
        <v/>
      </c>
    </row>
    <row r="5212" customFormat="false" ht="15" hidden="false" customHeight="false" outlineLevel="0" collapsed="false">
      <c r="A5212" s="30" t="n">
        <v>814.0625</v>
      </c>
      <c r="B5212" s="31" t="n">
        <v>13.4912</v>
      </c>
      <c r="C5212" s="32" t="n">
        <f aca="false">IF($A5212="","",IF(設定!$B$21="dB",10^($B5212/20),ABS($B5212)))</f>
        <v>4.7267213445628</v>
      </c>
      <c r="D5212" s="32" t="n">
        <f aca="false">IF($A5212="","",$A5212^2)</f>
        <v>662697.75390625</v>
      </c>
      <c r="E5212" s="32" t="n">
        <f aca="false">IF($A5212="","",IF($C5212&lt;=0,"",1/$C5212^2))</f>
        <v>0.0447589613508031</v>
      </c>
      <c r="F5212" s="33" t="n">
        <f aca="false">IF(OR(ROW()-設定!$B$30&lt;2,ROW()+設定!$B$30&gt;13701,N($A5212)&lt;=0,N(INDEX($A$2:$A$13701,MIN(13700,MAX(1,ROW()-1+設定!$B$30))))&lt;=0,$A5212&lt;設定!$B$28,$A5212&gt;設定!$B$29),0,IF(AND($C5212&gt;=MAX(INDEX($C$1:$C$13701,MAX(1,ROW()-設定!$B$24)):INDEX($C$1:$C$13701,MAX(1,ROW()-1))),$C5212&gt;MAX(INDEX($C$1:$C$13701,MIN(13701,ROW()+1)):INDEX($C$1:$C$13701,MIN(13701,ROW()+設定!$B$24))),$C5212&gt;=設定!$B$32,$C5212&gt;=MAX(MIN(INDEX($C$1:$C$13701,MAX(1,ROW()-設定!$B$26)):INDEX($C$1:$C$13701,MAX(1,ROW()-1))),MIN(INDEX($C$1:$C$13701,MIN(13701,ROW()+1)):INDEX($C$1:$C$13701,MIN(13701,ROW()+設定!$B$26))))*10^(設定!$B$27/20)),1,0))</f>
        <v>0</v>
      </c>
      <c r="G5212" s="33" t="n">
        <f aca="false">$G5211+IF($F5212=1,1,0)</f>
        <v>2</v>
      </c>
      <c r="H5212" s="0" t="str">
        <f aca="false">IF($F5212=1,$G5212,"")</f>
        <v/>
      </c>
    </row>
    <row r="5213" customFormat="false" ht="15" hidden="false" customHeight="false" outlineLevel="0" collapsed="false">
      <c r="A5213" s="30" t="n">
        <v>814.21875</v>
      </c>
      <c r="B5213" s="31" t="n">
        <v>13.5608</v>
      </c>
      <c r="C5213" s="32" t="n">
        <f aca="false">IF($A5213="","",IF(設定!$B$21="dB",10^($B5213/20),ABS($B5213)))</f>
        <v>4.76474869741791</v>
      </c>
      <c r="D5213" s="32" t="n">
        <f aca="false">IF($A5213="","",$A5213^2)</f>
        <v>662952.172851563</v>
      </c>
      <c r="E5213" s="32" t="n">
        <f aca="false">IF($A5213="","",IF($C5213&lt;=0,"",1/$C5213^2))</f>
        <v>0.0440473717775672</v>
      </c>
      <c r="F5213" s="33" t="n">
        <f aca="false">IF(OR(ROW()-設定!$B$30&lt;2,ROW()+設定!$B$30&gt;13701,N($A5213)&lt;=0,N(INDEX($A$2:$A$13701,MIN(13700,MAX(1,ROW()-1+設定!$B$30))))&lt;=0,$A5213&lt;設定!$B$28,$A5213&gt;設定!$B$29),0,IF(AND($C5213&gt;=MAX(INDEX($C$1:$C$13701,MAX(1,ROW()-設定!$B$24)):INDEX($C$1:$C$13701,MAX(1,ROW()-1))),$C5213&gt;MAX(INDEX($C$1:$C$13701,MIN(13701,ROW()+1)):INDEX($C$1:$C$13701,MIN(13701,ROW()+設定!$B$24))),$C5213&gt;=設定!$B$32,$C5213&gt;=MAX(MIN(INDEX($C$1:$C$13701,MAX(1,ROW()-設定!$B$26)):INDEX($C$1:$C$13701,MAX(1,ROW()-1))),MIN(INDEX($C$1:$C$13701,MIN(13701,ROW()+1)):INDEX($C$1:$C$13701,MIN(13701,ROW()+設定!$B$26))))*10^(設定!$B$27/20)),1,0))</f>
        <v>0</v>
      </c>
      <c r="G5213" s="33" t="n">
        <f aca="false">$G5212+IF($F5213=1,1,0)</f>
        <v>2</v>
      </c>
      <c r="H5213" s="0" t="str">
        <f aca="false">IF($F5213=1,$G5213,"")</f>
        <v/>
      </c>
    </row>
    <row r="5214" customFormat="false" ht="15" hidden="false" customHeight="false" outlineLevel="0" collapsed="false">
      <c r="A5214" s="30" t="n">
        <v>814.375</v>
      </c>
      <c r="B5214" s="31" t="n">
        <v>13.7363</v>
      </c>
      <c r="C5214" s="32" t="n">
        <f aca="false">IF($A5214="","",IF(設定!$B$21="dB",10^($B5214/20),ABS($B5214)))</f>
        <v>4.86200050929829</v>
      </c>
      <c r="D5214" s="32" t="n">
        <f aca="false">IF($A5214="","",$A5214^2)</f>
        <v>663206.640625</v>
      </c>
      <c r="E5214" s="32" t="n">
        <f aca="false">IF($A5214="","",IF($C5214&lt;=0,"",1/$C5214^2))</f>
        <v>0.0423028862968602</v>
      </c>
      <c r="F5214" s="33" t="n">
        <f aca="false">IF(OR(ROW()-設定!$B$30&lt;2,ROW()+設定!$B$30&gt;13701,N($A5214)&lt;=0,N(INDEX($A$2:$A$13701,MIN(13700,MAX(1,ROW()-1+設定!$B$30))))&lt;=0,$A5214&lt;設定!$B$28,$A5214&gt;設定!$B$29),0,IF(AND($C5214&gt;=MAX(INDEX($C$1:$C$13701,MAX(1,ROW()-設定!$B$24)):INDEX($C$1:$C$13701,MAX(1,ROW()-1))),$C5214&gt;MAX(INDEX($C$1:$C$13701,MIN(13701,ROW()+1)):INDEX($C$1:$C$13701,MIN(13701,ROW()+設定!$B$24))),$C5214&gt;=設定!$B$32,$C5214&gt;=MAX(MIN(INDEX($C$1:$C$13701,MAX(1,ROW()-設定!$B$26)):INDEX($C$1:$C$13701,MAX(1,ROW()-1))),MIN(INDEX($C$1:$C$13701,MIN(13701,ROW()+1)):INDEX($C$1:$C$13701,MIN(13701,ROW()+設定!$B$26))))*10^(設定!$B$27/20)),1,0))</f>
        <v>0</v>
      </c>
      <c r="G5214" s="33" t="n">
        <f aca="false">$G5213+IF($F5214=1,1,0)</f>
        <v>2</v>
      </c>
      <c r="H5214" s="0" t="str">
        <f aca="false">IF($F5214=1,$G5214,"")</f>
        <v/>
      </c>
    </row>
    <row r="5215" customFormat="false" ht="15" hidden="false" customHeight="false" outlineLevel="0" collapsed="false">
      <c r="A5215" s="30" t="n">
        <v>814.53125</v>
      </c>
      <c r="B5215" s="31" t="n">
        <v>13.6402</v>
      </c>
      <c r="C5215" s="32" t="n">
        <f aca="false">IF($A5215="","",IF(設定!$B$21="dB",10^($B5215/20),ABS($B5215)))</f>
        <v>4.80850420312356</v>
      </c>
      <c r="D5215" s="32" t="n">
        <f aca="false">IF($A5215="","",$A5215^2)</f>
        <v>663461.157226563</v>
      </c>
      <c r="E5215" s="32" t="n">
        <f aca="false">IF($A5215="","",IF($C5215&lt;=0,"",1/$C5215^2))</f>
        <v>0.0432493913495633</v>
      </c>
      <c r="F5215" s="33" t="n">
        <f aca="false">IF(OR(ROW()-設定!$B$30&lt;2,ROW()+設定!$B$30&gt;13701,N($A5215)&lt;=0,N(INDEX($A$2:$A$13701,MIN(13700,MAX(1,ROW()-1+設定!$B$30))))&lt;=0,$A5215&lt;設定!$B$28,$A5215&gt;設定!$B$29),0,IF(AND($C5215&gt;=MAX(INDEX($C$1:$C$13701,MAX(1,ROW()-設定!$B$24)):INDEX($C$1:$C$13701,MAX(1,ROW()-1))),$C5215&gt;MAX(INDEX($C$1:$C$13701,MIN(13701,ROW()+1)):INDEX($C$1:$C$13701,MIN(13701,ROW()+設定!$B$24))),$C5215&gt;=設定!$B$32,$C5215&gt;=MAX(MIN(INDEX($C$1:$C$13701,MAX(1,ROW()-設定!$B$26)):INDEX($C$1:$C$13701,MAX(1,ROW()-1))),MIN(INDEX($C$1:$C$13701,MIN(13701,ROW()+1)):INDEX($C$1:$C$13701,MIN(13701,ROW()+設定!$B$26))))*10^(設定!$B$27/20)),1,0))</f>
        <v>0</v>
      </c>
      <c r="G5215" s="33" t="n">
        <f aca="false">$G5214+IF($F5215=1,1,0)</f>
        <v>2</v>
      </c>
      <c r="H5215" s="0" t="str">
        <f aca="false">IF($F5215=1,$G5215,"")</f>
        <v/>
      </c>
    </row>
    <row r="5216" customFormat="false" ht="15" hidden="false" customHeight="false" outlineLevel="0" collapsed="false">
      <c r="A5216" s="30" t="n">
        <v>814.6875</v>
      </c>
      <c r="B5216" s="31" t="n">
        <v>13.6125</v>
      </c>
      <c r="C5216" s="32" t="n">
        <f aca="false">IF($A5216="","",IF(設定!$B$21="dB",10^($B5216/20),ABS($B5216)))</f>
        <v>4.79319392267129</v>
      </c>
      <c r="D5216" s="32" t="n">
        <f aca="false">IF($A5216="","",$A5216^2)</f>
        <v>663715.72265625</v>
      </c>
      <c r="E5216" s="32" t="n">
        <f aca="false">IF($A5216="","",IF($C5216&lt;=0,"",1/$C5216^2))</f>
        <v>0.0435261245042169</v>
      </c>
      <c r="F5216" s="33" t="n">
        <f aca="false">IF(OR(ROW()-設定!$B$30&lt;2,ROW()+設定!$B$30&gt;13701,N($A5216)&lt;=0,N(INDEX($A$2:$A$13701,MIN(13700,MAX(1,ROW()-1+設定!$B$30))))&lt;=0,$A5216&lt;設定!$B$28,$A5216&gt;設定!$B$29),0,IF(AND($C5216&gt;=MAX(INDEX($C$1:$C$13701,MAX(1,ROW()-設定!$B$24)):INDEX($C$1:$C$13701,MAX(1,ROW()-1))),$C5216&gt;MAX(INDEX($C$1:$C$13701,MIN(13701,ROW()+1)):INDEX($C$1:$C$13701,MIN(13701,ROW()+設定!$B$24))),$C5216&gt;=設定!$B$32,$C5216&gt;=MAX(MIN(INDEX($C$1:$C$13701,MAX(1,ROW()-設定!$B$26)):INDEX($C$1:$C$13701,MAX(1,ROW()-1))),MIN(INDEX($C$1:$C$13701,MIN(13701,ROW()+1)):INDEX($C$1:$C$13701,MIN(13701,ROW()+設定!$B$26))))*10^(設定!$B$27/20)),1,0))</f>
        <v>0</v>
      </c>
      <c r="G5216" s="33" t="n">
        <f aca="false">$G5215+IF($F5216=1,1,0)</f>
        <v>2</v>
      </c>
      <c r="H5216" s="0" t="str">
        <f aca="false">IF($F5216=1,$G5216,"")</f>
        <v/>
      </c>
    </row>
    <row r="5217" customFormat="false" ht="15" hidden="false" customHeight="false" outlineLevel="0" collapsed="false">
      <c r="A5217" s="30" t="n">
        <v>814.84375</v>
      </c>
      <c r="B5217" s="31" t="n">
        <v>13.5503</v>
      </c>
      <c r="C5217" s="32" t="n">
        <f aca="false">IF($A5217="","",IF(設定!$B$21="dB",10^($B5217/20),ABS($B5217)))</f>
        <v>4.75899227681975</v>
      </c>
      <c r="D5217" s="32" t="n">
        <f aca="false">IF($A5217="","",$A5217^2)</f>
        <v>663970.336914063</v>
      </c>
      <c r="E5217" s="32" t="n">
        <f aca="false">IF($A5217="","",IF($C5217&lt;=0,"",1/$C5217^2))</f>
        <v>0.0441539945800923</v>
      </c>
      <c r="F5217" s="33" t="n">
        <f aca="false">IF(OR(ROW()-設定!$B$30&lt;2,ROW()+設定!$B$30&gt;13701,N($A5217)&lt;=0,N(INDEX($A$2:$A$13701,MIN(13700,MAX(1,ROW()-1+設定!$B$30))))&lt;=0,$A5217&lt;設定!$B$28,$A5217&gt;設定!$B$29),0,IF(AND($C5217&gt;=MAX(INDEX($C$1:$C$13701,MAX(1,ROW()-設定!$B$24)):INDEX($C$1:$C$13701,MAX(1,ROW()-1))),$C5217&gt;MAX(INDEX($C$1:$C$13701,MIN(13701,ROW()+1)):INDEX($C$1:$C$13701,MIN(13701,ROW()+設定!$B$24))),$C5217&gt;=設定!$B$32,$C5217&gt;=MAX(MIN(INDEX($C$1:$C$13701,MAX(1,ROW()-設定!$B$26)):INDEX($C$1:$C$13701,MAX(1,ROW()-1))),MIN(INDEX($C$1:$C$13701,MIN(13701,ROW()+1)):INDEX($C$1:$C$13701,MIN(13701,ROW()+設定!$B$26))))*10^(設定!$B$27/20)),1,0))</f>
        <v>0</v>
      </c>
      <c r="G5217" s="33" t="n">
        <f aca="false">$G5216+IF($F5217=1,1,0)</f>
        <v>2</v>
      </c>
      <c r="H5217" s="0" t="str">
        <f aca="false">IF($F5217=1,$G5217,"")</f>
        <v/>
      </c>
    </row>
    <row r="5218" customFormat="false" ht="15" hidden="false" customHeight="false" outlineLevel="0" collapsed="false">
      <c r="A5218" s="30" t="n">
        <v>815</v>
      </c>
      <c r="B5218" s="31" t="n">
        <v>13.7347</v>
      </c>
      <c r="C5218" s="32" t="n">
        <f aca="false">IF($A5218="","",IF(設定!$B$21="dB",10^($B5218/20),ABS($B5218)))</f>
        <v>4.8611049781907</v>
      </c>
      <c r="D5218" s="32" t="n">
        <f aca="false">IF($A5218="","",$A5218^2)</f>
        <v>664225</v>
      </c>
      <c r="E5218" s="32" t="n">
        <f aca="false">IF($A5218="","",IF($C5218&lt;=0,"",1/$C5218^2))</f>
        <v>0.0423184741273288</v>
      </c>
      <c r="F5218" s="33" t="n">
        <f aca="false">IF(OR(ROW()-設定!$B$30&lt;2,ROW()+設定!$B$30&gt;13701,N($A5218)&lt;=0,N(INDEX($A$2:$A$13701,MIN(13700,MAX(1,ROW()-1+設定!$B$30))))&lt;=0,$A5218&lt;設定!$B$28,$A5218&gt;設定!$B$29),0,IF(AND($C5218&gt;=MAX(INDEX($C$1:$C$13701,MAX(1,ROW()-設定!$B$24)):INDEX($C$1:$C$13701,MAX(1,ROW()-1))),$C5218&gt;MAX(INDEX($C$1:$C$13701,MIN(13701,ROW()+1)):INDEX($C$1:$C$13701,MIN(13701,ROW()+設定!$B$24))),$C5218&gt;=設定!$B$32,$C5218&gt;=MAX(MIN(INDEX($C$1:$C$13701,MAX(1,ROW()-設定!$B$26)):INDEX($C$1:$C$13701,MAX(1,ROW()-1))),MIN(INDEX($C$1:$C$13701,MIN(13701,ROW()+1)):INDEX($C$1:$C$13701,MIN(13701,ROW()+設定!$B$26))))*10^(設定!$B$27/20)),1,0))</f>
        <v>0</v>
      </c>
      <c r="G5218" s="33" t="n">
        <f aca="false">$G5217+IF($F5218=1,1,0)</f>
        <v>2</v>
      </c>
      <c r="H5218" s="0" t="str">
        <f aca="false">IF($F5218=1,$G5218,"")</f>
        <v/>
      </c>
    </row>
    <row r="5219" customFormat="false" ht="15" hidden="false" customHeight="false" outlineLevel="0" collapsed="false">
      <c r="A5219" s="30" t="n">
        <v>815.15625</v>
      </c>
      <c r="B5219" s="31" t="n">
        <v>13.686</v>
      </c>
      <c r="C5219" s="32" t="n">
        <f aca="false">IF($A5219="","",IF(設定!$B$21="dB",10^($B5219/20),ABS($B5219)))</f>
        <v>4.83392602516084</v>
      </c>
      <c r="D5219" s="32" t="n">
        <f aca="false">IF($A5219="","",$A5219^2)</f>
        <v>664479.711914063</v>
      </c>
      <c r="E5219" s="32" t="n">
        <f aca="false">IF($A5219="","",IF($C5219&lt;=0,"",1/$C5219^2))</f>
        <v>0.0427956867530053</v>
      </c>
      <c r="F5219" s="33" t="n">
        <f aca="false">IF(OR(ROW()-設定!$B$30&lt;2,ROW()+設定!$B$30&gt;13701,N($A5219)&lt;=0,N(INDEX($A$2:$A$13701,MIN(13700,MAX(1,ROW()-1+設定!$B$30))))&lt;=0,$A5219&lt;設定!$B$28,$A5219&gt;設定!$B$29),0,IF(AND($C5219&gt;=MAX(INDEX($C$1:$C$13701,MAX(1,ROW()-設定!$B$24)):INDEX($C$1:$C$13701,MAX(1,ROW()-1))),$C5219&gt;MAX(INDEX($C$1:$C$13701,MIN(13701,ROW()+1)):INDEX($C$1:$C$13701,MIN(13701,ROW()+設定!$B$24))),$C5219&gt;=設定!$B$32,$C5219&gt;=MAX(MIN(INDEX($C$1:$C$13701,MAX(1,ROW()-設定!$B$26)):INDEX($C$1:$C$13701,MAX(1,ROW()-1))),MIN(INDEX($C$1:$C$13701,MIN(13701,ROW()+1)):INDEX($C$1:$C$13701,MIN(13701,ROW()+設定!$B$26))))*10^(設定!$B$27/20)),1,0))</f>
        <v>0</v>
      </c>
      <c r="G5219" s="33" t="n">
        <f aca="false">$G5218+IF($F5219=1,1,0)</f>
        <v>2</v>
      </c>
      <c r="H5219" s="0" t="str">
        <f aca="false">IF($F5219=1,$G5219,"")</f>
        <v/>
      </c>
    </row>
    <row r="5220" customFormat="false" ht="15" hidden="false" customHeight="false" outlineLevel="0" collapsed="false">
      <c r="A5220" s="30" t="n">
        <v>815.3125</v>
      </c>
      <c r="B5220" s="31" t="n">
        <v>13.6632</v>
      </c>
      <c r="C5220" s="32" t="n">
        <f aca="false">IF($A5220="","",IF(設定!$B$21="dB",10^($B5220/20),ABS($B5220)))</f>
        <v>4.82125386466498</v>
      </c>
      <c r="D5220" s="32" t="n">
        <f aca="false">IF($A5220="","",$A5220^2)</f>
        <v>664734.47265625</v>
      </c>
      <c r="E5220" s="32" t="n">
        <f aca="false">IF($A5220="","",IF($C5220&lt;=0,"",1/$C5220^2))</f>
        <v>0.0430209503602807</v>
      </c>
      <c r="F5220" s="33" t="n">
        <f aca="false">IF(OR(ROW()-設定!$B$30&lt;2,ROW()+設定!$B$30&gt;13701,N($A5220)&lt;=0,N(INDEX($A$2:$A$13701,MIN(13700,MAX(1,ROW()-1+設定!$B$30))))&lt;=0,$A5220&lt;設定!$B$28,$A5220&gt;設定!$B$29),0,IF(AND($C5220&gt;=MAX(INDEX($C$1:$C$13701,MAX(1,ROW()-設定!$B$24)):INDEX($C$1:$C$13701,MAX(1,ROW()-1))),$C5220&gt;MAX(INDEX($C$1:$C$13701,MIN(13701,ROW()+1)):INDEX($C$1:$C$13701,MIN(13701,ROW()+設定!$B$24))),$C5220&gt;=設定!$B$32,$C5220&gt;=MAX(MIN(INDEX($C$1:$C$13701,MAX(1,ROW()-設定!$B$26)):INDEX($C$1:$C$13701,MAX(1,ROW()-1))),MIN(INDEX($C$1:$C$13701,MIN(13701,ROW()+1)):INDEX($C$1:$C$13701,MIN(13701,ROW()+設定!$B$26))))*10^(設定!$B$27/20)),1,0))</f>
        <v>0</v>
      </c>
      <c r="G5220" s="33" t="n">
        <f aca="false">$G5219+IF($F5220=1,1,0)</f>
        <v>2</v>
      </c>
      <c r="H5220" s="0" t="str">
        <f aca="false">IF($F5220=1,$G5220,"")</f>
        <v/>
      </c>
    </row>
    <row r="5221" customFormat="false" ht="15" hidden="false" customHeight="false" outlineLevel="0" collapsed="false">
      <c r="A5221" s="30" t="n">
        <v>815.46875</v>
      </c>
      <c r="B5221" s="31" t="n">
        <v>13.6916</v>
      </c>
      <c r="C5221" s="32" t="n">
        <f aca="false">IF($A5221="","",IF(設定!$B$21="dB",10^($B5221/20),ABS($B5221)))</f>
        <v>4.83704357731466</v>
      </c>
      <c r="D5221" s="32" t="n">
        <f aca="false">IF($A5221="","",$A5221^2)</f>
        <v>664989.282226563</v>
      </c>
      <c r="E5221" s="32" t="n">
        <f aca="false">IF($A5221="","",IF($C5221&lt;=0,"",1/$C5221^2))</f>
        <v>0.0427405395175802</v>
      </c>
      <c r="F5221" s="33" t="n">
        <f aca="false">IF(OR(ROW()-設定!$B$30&lt;2,ROW()+設定!$B$30&gt;13701,N($A5221)&lt;=0,N(INDEX($A$2:$A$13701,MIN(13700,MAX(1,ROW()-1+設定!$B$30))))&lt;=0,$A5221&lt;設定!$B$28,$A5221&gt;設定!$B$29),0,IF(AND($C5221&gt;=MAX(INDEX($C$1:$C$13701,MAX(1,ROW()-設定!$B$24)):INDEX($C$1:$C$13701,MAX(1,ROW()-1))),$C5221&gt;MAX(INDEX($C$1:$C$13701,MIN(13701,ROW()+1)):INDEX($C$1:$C$13701,MIN(13701,ROW()+設定!$B$24))),$C5221&gt;=設定!$B$32,$C5221&gt;=MAX(MIN(INDEX($C$1:$C$13701,MAX(1,ROW()-設定!$B$26)):INDEX($C$1:$C$13701,MAX(1,ROW()-1))),MIN(INDEX($C$1:$C$13701,MIN(13701,ROW()+1)):INDEX($C$1:$C$13701,MIN(13701,ROW()+設定!$B$26))))*10^(設定!$B$27/20)),1,0))</f>
        <v>0</v>
      </c>
      <c r="G5221" s="33" t="n">
        <f aca="false">$G5220+IF($F5221=1,1,0)</f>
        <v>2</v>
      </c>
      <c r="H5221" s="0" t="str">
        <f aca="false">IF($F5221=1,$G5221,"")</f>
        <v/>
      </c>
    </row>
    <row r="5222" customFormat="false" ht="15" hidden="false" customHeight="false" outlineLevel="0" collapsed="false">
      <c r="A5222" s="30" t="n">
        <v>815.625</v>
      </c>
      <c r="B5222" s="31" t="n">
        <v>13.8677</v>
      </c>
      <c r="C5222" s="32" t="n">
        <f aca="false">IF($A5222="","",IF(設定!$B$21="dB",10^($B5222/20),ABS($B5222)))</f>
        <v>4.93611194038367</v>
      </c>
      <c r="D5222" s="32" t="n">
        <f aca="false">IF($A5222="","",$A5222^2)</f>
        <v>665244.140625</v>
      </c>
      <c r="E5222" s="32" t="n">
        <f aca="false">IF($A5222="","",IF($C5222&lt;=0,"",1/$C5222^2))</f>
        <v>0.0410421402387923</v>
      </c>
      <c r="F5222" s="33" t="n">
        <f aca="false">IF(OR(ROW()-設定!$B$30&lt;2,ROW()+設定!$B$30&gt;13701,N($A5222)&lt;=0,N(INDEX($A$2:$A$13701,MIN(13700,MAX(1,ROW()-1+設定!$B$30))))&lt;=0,$A5222&lt;設定!$B$28,$A5222&gt;設定!$B$29),0,IF(AND($C5222&gt;=MAX(INDEX($C$1:$C$13701,MAX(1,ROW()-設定!$B$24)):INDEX($C$1:$C$13701,MAX(1,ROW()-1))),$C5222&gt;MAX(INDEX($C$1:$C$13701,MIN(13701,ROW()+1)):INDEX($C$1:$C$13701,MIN(13701,ROW()+設定!$B$24))),$C5222&gt;=設定!$B$32,$C5222&gt;=MAX(MIN(INDEX($C$1:$C$13701,MAX(1,ROW()-設定!$B$26)):INDEX($C$1:$C$13701,MAX(1,ROW()-1))),MIN(INDEX($C$1:$C$13701,MIN(13701,ROW()+1)):INDEX($C$1:$C$13701,MIN(13701,ROW()+設定!$B$26))))*10^(設定!$B$27/20)),1,0))</f>
        <v>0</v>
      </c>
      <c r="G5222" s="33" t="n">
        <f aca="false">$G5221+IF($F5222=1,1,0)</f>
        <v>2</v>
      </c>
      <c r="H5222" s="0" t="str">
        <f aca="false">IF($F5222=1,$G5222,"")</f>
        <v/>
      </c>
    </row>
    <row r="5223" customFormat="false" ht="15" hidden="false" customHeight="false" outlineLevel="0" collapsed="false">
      <c r="A5223" s="30" t="n">
        <v>815.78125</v>
      </c>
      <c r="B5223" s="31" t="n">
        <v>13.6895</v>
      </c>
      <c r="C5223" s="32" t="n">
        <f aca="false">IF($A5223="","",IF(設定!$B$21="dB",10^($B5223/20),ABS($B5223)))</f>
        <v>4.83587425970845</v>
      </c>
      <c r="D5223" s="32" t="n">
        <f aca="false">IF($A5223="","",$A5223^2)</f>
        <v>665499.047851563</v>
      </c>
      <c r="E5223" s="32" t="n">
        <f aca="false">IF($A5223="","",IF($C5223&lt;=0,"",1/$C5223^2))</f>
        <v>0.0427612113981712</v>
      </c>
      <c r="F5223" s="33" t="n">
        <f aca="false">IF(OR(ROW()-設定!$B$30&lt;2,ROW()+設定!$B$30&gt;13701,N($A5223)&lt;=0,N(INDEX($A$2:$A$13701,MIN(13700,MAX(1,ROW()-1+設定!$B$30))))&lt;=0,$A5223&lt;設定!$B$28,$A5223&gt;設定!$B$29),0,IF(AND($C5223&gt;=MAX(INDEX($C$1:$C$13701,MAX(1,ROW()-設定!$B$24)):INDEX($C$1:$C$13701,MAX(1,ROW()-1))),$C5223&gt;MAX(INDEX($C$1:$C$13701,MIN(13701,ROW()+1)):INDEX($C$1:$C$13701,MIN(13701,ROW()+設定!$B$24))),$C5223&gt;=設定!$B$32,$C5223&gt;=MAX(MIN(INDEX($C$1:$C$13701,MAX(1,ROW()-設定!$B$26)):INDEX($C$1:$C$13701,MAX(1,ROW()-1))),MIN(INDEX($C$1:$C$13701,MIN(13701,ROW()+1)):INDEX($C$1:$C$13701,MIN(13701,ROW()+設定!$B$26))))*10^(設定!$B$27/20)),1,0))</f>
        <v>0</v>
      </c>
      <c r="G5223" s="33" t="n">
        <f aca="false">$G5222+IF($F5223=1,1,0)</f>
        <v>2</v>
      </c>
      <c r="H5223" s="0" t="str">
        <f aca="false">IF($F5223=1,$G5223,"")</f>
        <v/>
      </c>
    </row>
    <row r="5224" customFormat="false" ht="15" hidden="false" customHeight="false" outlineLevel="0" collapsed="false">
      <c r="A5224" s="30" t="n">
        <v>815.9375</v>
      </c>
      <c r="B5224" s="31" t="n">
        <v>13.893</v>
      </c>
      <c r="C5224" s="32" t="n">
        <f aca="false">IF($A5224="","",IF(設定!$B$21="dB",10^($B5224/20),ABS($B5224)))</f>
        <v>4.95051065976412</v>
      </c>
      <c r="D5224" s="32" t="n">
        <f aca="false">IF($A5224="","",$A5224^2)</f>
        <v>665754.00390625</v>
      </c>
      <c r="E5224" s="32" t="n">
        <f aca="false">IF($A5224="","",IF($C5224&lt;=0,"",1/$C5224^2))</f>
        <v>0.040803742668967</v>
      </c>
      <c r="F5224" s="33" t="n">
        <f aca="false">IF(OR(ROW()-設定!$B$30&lt;2,ROW()+設定!$B$30&gt;13701,N($A5224)&lt;=0,N(INDEX($A$2:$A$13701,MIN(13700,MAX(1,ROW()-1+設定!$B$30))))&lt;=0,$A5224&lt;設定!$B$28,$A5224&gt;設定!$B$29),0,IF(AND($C5224&gt;=MAX(INDEX($C$1:$C$13701,MAX(1,ROW()-設定!$B$24)):INDEX($C$1:$C$13701,MAX(1,ROW()-1))),$C5224&gt;MAX(INDEX($C$1:$C$13701,MIN(13701,ROW()+1)):INDEX($C$1:$C$13701,MIN(13701,ROW()+設定!$B$24))),$C5224&gt;=設定!$B$32,$C5224&gt;=MAX(MIN(INDEX($C$1:$C$13701,MAX(1,ROW()-設定!$B$26)):INDEX($C$1:$C$13701,MAX(1,ROW()-1))),MIN(INDEX($C$1:$C$13701,MIN(13701,ROW()+1)):INDEX($C$1:$C$13701,MIN(13701,ROW()+設定!$B$26))))*10^(設定!$B$27/20)),1,0))</f>
        <v>0</v>
      </c>
      <c r="G5224" s="33" t="n">
        <f aca="false">$G5223+IF($F5224=1,1,0)</f>
        <v>2</v>
      </c>
      <c r="H5224" s="0" t="str">
        <f aca="false">IF($F5224=1,$G5224,"")</f>
        <v/>
      </c>
    </row>
    <row r="5225" customFormat="false" ht="15" hidden="false" customHeight="false" outlineLevel="0" collapsed="false">
      <c r="A5225" s="30" t="n">
        <v>816.09375</v>
      </c>
      <c r="B5225" s="31" t="n">
        <v>13.8603</v>
      </c>
      <c r="C5225" s="32" t="n">
        <f aca="false">IF($A5225="","",IF(設定!$B$21="dB",10^($B5225/20),ABS($B5225)))</f>
        <v>4.93190837868838</v>
      </c>
      <c r="D5225" s="32" t="n">
        <f aca="false">IF($A5225="","",$A5225^2)</f>
        <v>666009.008789063</v>
      </c>
      <c r="E5225" s="32" t="n">
        <f aca="false">IF($A5225="","",IF($C5225&lt;=0,"",1/$C5225^2))</f>
        <v>0.0411121320868879</v>
      </c>
      <c r="F5225" s="33" t="n">
        <f aca="false">IF(OR(ROW()-設定!$B$30&lt;2,ROW()+設定!$B$30&gt;13701,N($A5225)&lt;=0,N(INDEX($A$2:$A$13701,MIN(13700,MAX(1,ROW()-1+設定!$B$30))))&lt;=0,$A5225&lt;設定!$B$28,$A5225&gt;設定!$B$29),0,IF(AND($C5225&gt;=MAX(INDEX($C$1:$C$13701,MAX(1,ROW()-設定!$B$24)):INDEX($C$1:$C$13701,MAX(1,ROW()-1))),$C5225&gt;MAX(INDEX($C$1:$C$13701,MIN(13701,ROW()+1)):INDEX($C$1:$C$13701,MIN(13701,ROW()+設定!$B$24))),$C5225&gt;=設定!$B$32,$C5225&gt;=MAX(MIN(INDEX($C$1:$C$13701,MAX(1,ROW()-設定!$B$26)):INDEX($C$1:$C$13701,MAX(1,ROW()-1))),MIN(INDEX($C$1:$C$13701,MIN(13701,ROW()+1)):INDEX($C$1:$C$13701,MIN(13701,ROW()+設定!$B$26))))*10^(設定!$B$27/20)),1,0))</f>
        <v>0</v>
      </c>
      <c r="G5225" s="33" t="n">
        <f aca="false">$G5224+IF($F5225=1,1,0)</f>
        <v>2</v>
      </c>
      <c r="H5225" s="0" t="str">
        <f aca="false">IF($F5225=1,$G5225,"")</f>
        <v/>
      </c>
    </row>
    <row r="5226" customFormat="false" ht="15" hidden="false" customHeight="false" outlineLevel="0" collapsed="false">
      <c r="A5226" s="30" t="n">
        <v>816.25</v>
      </c>
      <c r="B5226" s="31" t="n">
        <v>13.7496</v>
      </c>
      <c r="C5226" s="32" t="n">
        <f aca="false">IF($A5226="","",IF(設定!$B$21="dB",10^($B5226/20),ABS($B5226)))</f>
        <v>4.86945099998941</v>
      </c>
      <c r="D5226" s="32" t="n">
        <f aca="false">IF($A5226="","",$A5226^2)</f>
        <v>666264.0625</v>
      </c>
      <c r="E5226" s="32" t="n">
        <f aca="false">IF($A5226="","",IF($C5226&lt;=0,"",1/$C5226^2))</f>
        <v>0.0421735344900573</v>
      </c>
      <c r="F5226" s="33" t="n">
        <f aca="false">IF(OR(ROW()-設定!$B$30&lt;2,ROW()+設定!$B$30&gt;13701,N($A5226)&lt;=0,N(INDEX($A$2:$A$13701,MIN(13700,MAX(1,ROW()-1+設定!$B$30))))&lt;=0,$A5226&lt;設定!$B$28,$A5226&gt;設定!$B$29),0,IF(AND($C5226&gt;=MAX(INDEX($C$1:$C$13701,MAX(1,ROW()-設定!$B$24)):INDEX($C$1:$C$13701,MAX(1,ROW()-1))),$C5226&gt;MAX(INDEX($C$1:$C$13701,MIN(13701,ROW()+1)):INDEX($C$1:$C$13701,MIN(13701,ROW()+設定!$B$24))),$C5226&gt;=設定!$B$32,$C5226&gt;=MAX(MIN(INDEX($C$1:$C$13701,MAX(1,ROW()-設定!$B$26)):INDEX($C$1:$C$13701,MAX(1,ROW()-1))),MIN(INDEX($C$1:$C$13701,MIN(13701,ROW()+1)):INDEX($C$1:$C$13701,MIN(13701,ROW()+設定!$B$26))))*10^(設定!$B$27/20)),1,0))</f>
        <v>0</v>
      </c>
      <c r="G5226" s="33" t="n">
        <f aca="false">$G5225+IF($F5226=1,1,0)</f>
        <v>2</v>
      </c>
      <c r="H5226" s="0" t="str">
        <f aca="false">IF($F5226=1,$G5226,"")</f>
        <v/>
      </c>
    </row>
    <row r="5227" customFormat="false" ht="15" hidden="false" customHeight="false" outlineLevel="0" collapsed="false">
      <c r="A5227" s="30" t="n">
        <v>816.40625</v>
      </c>
      <c r="B5227" s="31" t="n">
        <v>13.8487</v>
      </c>
      <c r="C5227" s="32" t="n">
        <f aca="false">IF($A5227="","",IF(設定!$B$21="dB",10^($B5227/20),ABS($B5227)))</f>
        <v>4.92532621445132</v>
      </c>
      <c r="D5227" s="32" t="n">
        <f aca="false">IF($A5227="","",$A5227^2)</f>
        <v>666519.165039063</v>
      </c>
      <c r="E5227" s="32" t="n">
        <f aca="false">IF($A5227="","",IF($C5227&lt;=0,"",1/$C5227^2))</f>
        <v>0.0412220893210133</v>
      </c>
      <c r="F5227" s="33" t="n">
        <f aca="false">IF(OR(ROW()-設定!$B$30&lt;2,ROW()+設定!$B$30&gt;13701,N($A5227)&lt;=0,N(INDEX($A$2:$A$13701,MIN(13700,MAX(1,ROW()-1+設定!$B$30))))&lt;=0,$A5227&lt;設定!$B$28,$A5227&gt;設定!$B$29),0,IF(AND($C5227&gt;=MAX(INDEX($C$1:$C$13701,MAX(1,ROW()-設定!$B$24)):INDEX($C$1:$C$13701,MAX(1,ROW()-1))),$C5227&gt;MAX(INDEX($C$1:$C$13701,MIN(13701,ROW()+1)):INDEX($C$1:$C$13701,MIN(13701,ROW()+設定!$B$24))),$C5227&gt;=設定!$B$32,$C5227&gt;=MAX(MIN(INDEX($C$1:$C$13701,MAX(1,ROW()-設定!$B$26)):INDEX($C$1:$C$13701,MAX(1,ROW()-1))),MIN(INDEX($C$1:$C$13701,MIN(13701,ROW()+1)):INDEX($C$1:$C$13701,MIN(13701,ROW()+設定!$B$26))))*10^(設定!$B$27/20)),1,0))</f>
        <v>0</v>
      </c>
      <c r="G5227" s="33" t="n">
        <f aca="false">$G5226+IF($F5227=1,1,0)</f>
        <v>2</v>
      </c>
      <c r="H5227" s="0" t="str">
        <f aca="false">IF($F5227=1,$G5227,"")</f>
        <v/>
      </c>
    </row>
    <row r="5228" customFormat="false" ht="15" hidden="false" customHeight="false" outlineLevel="0" collapsed="false">
      <c r="A5228" s="30" t="n">
        <v>816.5625</v>
      </c>
      <c r="B5228" s="31" t="n">
        <v>13.7568</v>
      </c>
      <c r="C5228" s="32" t="n">
        <f aca="false">IF($A5228="","",IF(設定!$B$21="dB",10^($B5228/20),ABS($B5228)))</f>
        <v>4.87348911051706</v>
      </c>
      <c r="D5228" s="32" t="n">
        <f aca="false">IF($A5228="","",$A5228^2)</f>
        <v>666774.31640625</v>
      </c>
      <c r="E5228" s="32" t="n">
        <f aca="false">IF($A5228="","",IF($C5228&lt;=0,"",1/$C5228^2))</f>
        <v>0.0421036745457844</v>
      </c>
      <c r="F5228" s="33" t="n">
        <f aca="false">IF(OR(ROW()-設定!$B$30&lt;2,ROW()+設定!$B$30&gt;13701,N($A5228)&lt;=0,N(INDEX($A$2:$A$13701,MIN(13700,MAX(1,ROW()-1+設定!$B$30))))&lt;=0,$A5228&lt;設定!$B$28,$A5228&gt;設定!$B$29),0,IF(AND($C5228&gt;=MAX(INDEX($C$1:$C$13701,MAX(1,ROW()-設定!$B$24)):INDEX($C$1:$C$13701,MAX(1,ROW()-1))),$C5228&gt;MAX(INDEX($C$1:$C$13701,MIN(13701,ROW()+1)):INDEX($C$1:$C$13701,MIN(13701,ROW()+設定!$B$24))),$C5228&gt;=設定!$B$32,$C5228&gt;=MAX(MIN(INDEX($C$1:$C$13701,MAX(1,ROW()-設定!$B$26)):INDEX($C$1:$C$13701,MAX(1,ROW()-1))),MIN(INDEX($C$1:$C$13701,MIN(13701,ROW()+1)):INDEX($C$1:$C$13701,MIN(13701,ROW()+設定!$B$26))))*10^(設定!$B$27/20)),1,0))</f>
        <v>0</v>
      </c>
      <c r="G5228" s="33" t="n">
        <f aca="false">$G5227+IF($F5228=1,1,0)</f>
        <v>2</v>
      </c>
      <c r="H5228" s="0" t="str">
        <f aca="false">IF($F5228=1,$G5228,"")</f>
        <v/>
      </c>
    </row>
    <row r="5229" customFormat="false" ht="15" hidden="false" customHeight="false" outlineLevel="0" collapsed="false">
      <c r="A5229" s="30" t="n">
        <v>816.71875</v>
      </c>
      <c r="B5229" s="31" t="n">
        <v>13.6955</v>
      </c>
      <c r="C5229" s="32" t="n">
        <f aca="false">IF($A5229="","",IF(設定!$B$21="dB",10^($B5229/20),ABS($B5229)))</f>
        <v>4.83921591733782</v>
      </c>
      <c r="D5229" s="32" t="n">
        <f aca="false">IF($A5229="","",$A5229^2)</f>
        <v>667029.516601563</v>
      </c>
      <c r="E5229" s="32" t="n">
        <f aca="false">IF($A5229="","",IF($C5229&lt;=0,"",1/$C5229^2))</f>
        <v>0.0427021753914358</v>
      </c>
      <c r="F5229" s="33" t="n">
        <f aca="false">IF(OR(ROW()-設定!$B$30&lt;2,ROW()+設定!$B$30&gt;13701,N($A5229)&lt;=0,N(INDEX($A$2:$A$13701,MIN(13700,MAX(1,ROW()-1+設定!$B$30))))&lt;=0,$A5229&lt;設定!$B$28,$A5229&gt;設定!$B$29),0,IF(AND($C5229&gt;=MAX(INDEX($C$1:$C$13701,MAX(1,ROW()-設定!$B$24)):INDEX($C$1:$C$13701,MAX(1,ROW()-1))),$C5229&gt;MAX(INDEX($C$1:$C$13701,MIN(13701,ROW()+1)):INDEX($C$1:$C$13701,MIN(13701,ROW()+設定!$B$24))),$C5229&gt;=設定!$B$32,$C5229&gt;=MAX(MIN(INDEX($C$1:$C$13701,MAX(1,ROW()-設定!$B$26)):INDEX($C$1:$C$13701,MAX(1,ROW()-1))),MIN(INDEX($C$1:$C$13701,MIN(13701,ROW()+1)):INDEX($C$1:$C$13701,MIN(13701,ROW()+設定!$B$26))))*10^(設定!$B$27/20)),1,0))</f>
        <v>0</v>
      </c>
      <c r="G5229" s="33" t="n">
        <f aca="false">$G5228+IF($F5229=1,1,0)</f>
        <v>2</v>
      </c>
      <c r="H5229" s="0" t="str">
        <f aca="false">IF($F5229=1,$G5229,"")</f>
        <v/>
      </c>
    </row>
    <row r="5230" customFormat="false" ht="15" hidden="false" customHeight="false" outlineLevel="0" collapsed="false">
      <c r="A5230" s="30" t="n">
        <v>816.875</v>
      </c>
      <c r="B5230" s="31" t="n">
        <v>13.7671</v>
      </c>
      <c r="C5230" s="32" t="n">
        <f aca="false">IF($A5230="","",IF(設定!$B$21="dB",10^($B5230/20),ABS($B5230)))</f>
        <v>4.87927167445118</v>
      </c>
      <c r="D5230" s="32" t="n">
        <f aca="false">IF($A5230="","",$A5230^2)</f>
        <v>667284.765625</v>
      </c>
      <c r="E5230" s="32" t="n">
        <f aca="false">IF($A5230="","",IF($C5230&lt;=0,"",1/$C5230^2))</f>
        <v>0.0420039371520895</v>
      </c>
      <c r="F5230" s="33" t="n">
        <f aca="false">IF(OR(ROW()-設定!$B$30&lt;2,ROW()+設定!$B$30&gt;13701,N($A5230)&lt;=0,N(INDEX($A$2:$A$13701,MIN(13700,MAX(1,ROW()-1+設定!$B$30))))&lt;=0,$A5230&lt;設定!$B$28,$A5230&gt;設定!$B$29),0,IF(AND($C5230&gt;=MAX(INDEX($C$1:$C$13701,MAX(1,ROW()-設定!$B$24)):INDEX($C$1:$C$13701,MAX(1,ROW()-1))),$C5230&gt;MAX(INDEX($C$1:$C$13701,MIN(13701,ROW()+1)):INDEX($C$1:$C$13701,MIN(13701,ROW()+設定!$B$24))),$C5230&gt;=設定!$B$32,$C5230&gt;=MAX(MIN(INDEX($C$1:$C$13701,MAX(1,ROW()-設定!$B$26)):INDEX($C$1:$C$13701,MAX(1,ROW()-1))),MIN(INDEX($C$1:$C$13701,MIN(13701,ROW()+1)):INDEX($C$1:$C$13701,MIN(13701,ROW()+設定!$B$26))))*10^(設定!$B$27/20)),1,0))</f>
        <v>0</v>
      </c>
      <c r="G5230" s="33" t="n">
        <f aca="false">$G5229+IF($F5230=1,1,0)</f>
        <v>2</v>
      </c>
      <c r="H5230" s="0" t="str">
        <f aca="false">IF($F5230=1,$G5230,"")</f>
        <v/>
      </c>
    </row>
    <row r="5231" customFormat="false" ht="15" hidden="false" customHeight="false" outlineLevel="0" collapsed="false">
      <c r="A5231" s="30" t="n">
        <v>817.03125</v>
      </c>
      <c r="B5231" s="31" t="n">
        <v>13.7124</v>
      </c>
      <c r="C5231" s="32" t="n">
        <f aca="false">IF($A5231="","",IF(設定!$B$21="dB",10^($B5231/20),ABS($B5231)))</f>
        <v>4.84864067009771</v>
      </c>
      <c r="D5231" s="32" t="n">
        <f aca="false">IF($A5231="","",$A5231^2)</f>
        <v>667540.063476563</v>
      </c>
      <c r="E5231" s="32" t="n">
        <f aca="false">IF($A5231="","",IF($C5231&lt;=0,"",1/$C5231^2))</f>
        <v>0.0425363283733577</v>
      </c>
      <c r="F5231" s="33" t="n">
        <f aca="false">IF(OR(ROW()-設定!$B$30&lt;2,ROW()+設定!$B$30&gt;13701,N($A5231)&lt;=0,N(INDEX($A$2:$A$13701,MIN(13700,MAX(1,ROW()-1+設定!$B$30))))&lt;=0,$A5231&lt;設定!$B$28,$A5231&gt;設定!$B$29),0,IF(AND($C5231&gt;=MAX(INDEX($C$1:$C$13701,MAX(1,ROW()-設定!$B$24)):INDEX($C$1:$C$13701,MAX(1,ROW()-1))),$C5231&gt;MAX(INDEX($C$1:$C$13701,MIN(13701,ROW()+1)):INDEX($C$1:$C$13701,MIN(13701,ROW()+設定!$B$24))),$C5231&gt;=設定!$B$32,$C5231&gt;=MAX(MIN(INDEX($C$1:$C$13701,MAX(1,ROW()-設定!$B$26)):INDEX($C$1:$C$13701,MAX(1,ROW()-1))),MIN(INDEX($C$1:$C$13701,MIN(13701,ROW()+1)):INDEX($C$1:$C$13701,MIN(13701,ROW()+設定!$B$26))))*10^(設定!$B$27/20)),1,0))</f>
        <v>0</v>
      </c>
      <c r="G5231" s="33" t="n">
        <f aca="false">$G5230+IF($F5231=1,1,0)</f>
        <v>2</v>
      </c>
      <c r="H5231" s="0" t="str">
        <f aca="false">IF($F5231=1,$G5231,"")</f>
        <v/>
      </c>
    </row>
    <row r="5232" customFormat="false" ht="15" hidden="false" customHeight="false" outlineLevel="0" collapsed="false">
      <c r="A5232" s="30" t="n">
        <v>817.1875</v>
      </c>
      <c r="B5232" s="31" t="n">
        <v>13.8734</v>
      </c>
      <c r="C5232" s="32" t="n">
        <f aca="false">IF($A5232="","",IF(設定!$B$21="dB",10^($B5232/20),ABS($B5232)))</f>
        <v>4.93935226154112</v>
      </c>
      <c r="D5232" s="32" t="n">
        <f aca="false">IF($A5232="","",$A5232^2)</f>
        <v>667795.41015625</v>
      </c>
      <c r="E5232" s="32" t="n">
        <f aca="false">IF($A5232="","",IF($C5232&lt;=0,"",1/$C5232^2))</f>
        <v>0.0409883088510846</v>
      </c>
      <c r="F5232" s="33" t="n">
        <f aca="false">IF(OR(ROW()-設定!$B$30&lt;2,ROW()+設定!$B$30&gt;13701,N($A5232)&lt;=0,N(INDEX($A$2:$A$13701,MIN(13700,MAX(1,ROW()-1+設定!$B$30))))&lt;=0,$A5232&lt;設定!$B$28,$A5232&gt;設定!$B$29),0,IF(AND($C5232&gt;=MAX(INDEX($C$1:$C$13701,MAX(1,ROW()-設定!$B$24)):INDEX($C$1:$C$13701,MAX(1,ROW()-1))),$C5232&gt;MAX(INDEX($C$1:$C$13701,MIN(13701,ROW()+1)):INDEX($C$1:$C$13701,MIN(13701,ROW()+設定!$B$24))),$C5232&gt;=設定!$B$32,$C5232&gt;=MAX(MIN(INDEX($C$1:$C$13701,MAX(1,ROW()-設定!$B$26)):INDEX($C$1:$C$13701,MAX(1,ROW()-1))),MIN(INDEX($C$1:$C$13701,MIN(13701,ROW()+1)):INDEX($C$1:$C$13701,MIN(13701,ROW()+設定!$B$26))))*10^(設定!$B$27/20)),1,0))</f>
        <v>0</v>
      </c>
      <c r="G5232" s="33" t="n">
        <f aca="false">$G5231+IF($F5232=1,1,0)</f>
        <v>2</v>
      </c>
      <c r="H5232" s="0" t="str">
        <f aca="false">IF($F5232=1,$G5232,"")</f>
        <v/>
      </c>
    </row>
    <row r="5233" customFormat="false" ht="15" hidden="false" customHeight="false" outlineLevel="0" collapsed="false">
      <c r="A5233" s="30" t="n">
        <v>817.34375</v>
      </c>
      <c r="B5233" s="31" t="n">
        <v>13.8349</v>
      </c>
      <c r="C5233" s="32" t="n">
        <f aca="false">IF($A5233="","",IF(設定!$B$21="dB",10^($B5233/20),ABS($B5233)))</f>
        <v>4.91750714942119</v>
      </c>
      <c r="D5233" s="32" t="n">
        <f aca="false">IF($A5233="","",$A5233^2)</f>
        <v>668050.805664063</v>
      </c>
      <c r="E5233" s="32" t="n">
        <f aca="false">IF($A5233="","",IF($C5233&lt;=0,"",1/$C5233^2))</f>
        <v>0.0413532836183422</v>
      </c>
      <c r="F5233" s="33" t="n">
        <f aca="false">IF(OR(ROW()-設定!$B$30&lt;2,ROW()+設定!$B$30&gt;13701,N($A5233)&lt;=0,N(INDEX($A$2:$A$13701,MIN(13700,MAX(1,ROW()-1+設定!$B$30))))&lt;=0,$A5233&lt;設定!$B$28,$A5233&gt;設定!$B$29),0,IF(AND($C5233&gt;=MAX(INDEX($C$1:$C$13701,MAX(1,ROW()-設定!$B$24)):INDEX($C$1:$C$13701,MAX(1,ROW()-1))),$C5233&gt;MAX(INDEX($C$1:$C$13701,MIN(13701,ROW()+1)):INDEX($C$1:$C$13701,MIN(13701,ROW()+設定!$B$24))),$C5233&gt;=設定!$B$32,$C5233&gt;=MAX(MIN(INDEX($C$1:$C$13701,MAX(1,ROW()-設定!$B$26)):INDEX($C$1:$C$13701,MAX(1,ROW()-1))),MIN(INDEX($C$1:$C$13701,MIN(13701,ROW()+1)):INDEX($C$1:$C$13701,MIN(13701,ROW()+設定!$B$26))))*10^(設定!$B$27/20)),1,0))</f>
        <v>0</v>
      </c>
      <c r="G5233" s="33" t="n">
        <f aca="false">$G5232+IF($F5233=1,1,0)</f>
        <v>2</v>
      </c>
      <c r="H5233" s="0" t="str">
        <f aca="false">IF($F5233=1,$G5233,"")</f>
        <v/>
      </c>
    </row>
    <row r="5234" customFormat="false" ht="15" hidden="false" customHeight="false" outlineLevel="0" collapsed="false">
      <c r="A5234" s="30" t="n">
        <v>817.5</v>
      </c>
      <c r="B5234" s="31" t="n">
        <v>13.9057</v>
      </c>
      <c r="C5234" s="32" t="n">
        <f aca="false">IF($A5234="","",IF(設定!$B$21="dB",10^($B5234/20),ABS($B5234)))</f>
        <v>4.95775430133864</v>
      </c>
      <c r="D5234" s="32" t="n">
        <f aca="false">IF($A5234="","",$A5234^2)</f>
        <v>668306.25</v>
      </c>
      <c r="E5234" s="32" t="n">
        <f aca="false">IF($A5234="","",IF($C5234&lt;=0,"",1/$C5234^2))</f>
        <v>0.0406845952704317</v>
      </c>
      <c r="F5234" s="33" t="n">
        <f aca="false">IF(OR(ROW()-設定!$B$30&lt;2,ROW()+設定!$B$30&gt;13701,N($A5234)&lt;=0,N(INDEX($A$2:$A$13701,MIN(13700,MAX(1,ROW()-1+設定!$B$30))))&lt;=0,$A5234&lt;設定!$B$28,$A5234&gt;設定!$B$29),0,IF(AND($C5234&gt;=MAX(INDEX($C$1:$C$13701,MAX(1,ROW()-設定!$B$24)):INDEX($C$1:$C$13701,MAX(1,ROW()-1))),$C5234&gt;MAX(INDEX($C$1:$C$13701,MIN(13701,ROW()+1)):INDEX($C$1:$C$13701,MIN(13701,ROW()+設定!$B$24))),$C5234&gt;=設定!$B$32,$C5234&gt;=MAX(MIN(INDEX($C$1:$C$13701,MAX(1,ROW()-設定!$B$26)):INDEX($C$1:$C$13701,MAX(1,ROW()-1))),MIN(INDEX($C$1:$C$13701,MIN(13701,ROW()+1)):INDEX($C$1:$C$13701,MIN(13701,ROW()+設定!$B$26))))*10^(設定!$B$27/20)),1,0))</f>
        <v>0</v>
      </c>
      <c r="G5234" s="33" t="n">
        <f aca="false">$G5233+IF($F5234=1,1,0)</f>
        <v>2</v>
      </c>
      <c r="H5234" s="0" t="str">
        <f aca="false">IF($F5234=1,$G5234,"")</f>
        <v/>
      </c>
    </row>
    <row r="5235" customFormat="false" ht="15" hidden="false" customHeight="false" outlineLevel="0" collapsed="false">
      <c r="A5235" s="30" t="n">
        <v>817.65625</v>
      </c>
      <c r="B5235" s="31" t="n">
        <v>13.9444</v>
      </c>
      <c r="C5235" s="32" t="n">
        <f aca="false">IF($A5235="","",IF(設定!$B$21="dB",10^($B5235/20),ABS($B5235)))</f>
        <v>4.97989286890605</v>
      </c>
      <c r="D5235" s="32" t="n">
        <f aca="false">IF($A5235="","",$A5235^2)</f>
        <v>668561.743164063</v>
      </c>
      <c r="E5235" s="32" t="n">
        <f aca="false">IF($A5235="","",IF($C5235&lt;=0,"",1/$C5235^2))</f>
        <v>0.040323665179759</v>
      </c>
      <c r="F5235" s="33" t="n">
        <f aca="false">IF(OR(ROW()-設定!$B$30&lt;2,ROW()+設定!$B$30&gt;13701,N($A5235)&lt;=0,N(INDEX($A$2:$A$13701,MIN(13700,MAX(1,ROW()-1+設定!$B$30))))&lt;=0,$A5235&lt;設定!$B$28,$A5235&gt;設定!$B$29),0,IF(AND($C5235&gt;=MAX(INDEX($C$1:$C$13701,MAX(1,ROW()-設定!$B$24)):INDEX($C$1:$C$13701,MAX(1,ROW()-1))),$C5235&gt;MAX(INDEX($C$1:$C$13701,MIN(13701,ROW()+1)):INDEX($C$1:$C$13701,MIN(13701,ROW()+設定!$B$24))),$C5235&gt;=設定!$B$32,$C5235&gt;=MAX(MIN(INDEX($C$1:$C$13701,MAX(1,ROW()-設定!$B$26)):INDEX($C$1:$C$13701,MAX(1,ROW()-1))),MIN(INDEX($C$1:$C$13701,MIN(13701,ROW()+1)):INDEX($C$1:$C$13701,MIN(13701,ROW()+設定!$B$26))))*10^(設定!$B$27/20)),1,0))</f>
        <v>0</v>
      </c>
      <c r="G5235" s="33" t="n">
        <f aca="false">$G5234+IF($F5235=1,1,0)</f>
        <v>2</v>
      </c>
      <c r="H5235" s="0" t="str">
        <f aca="false">IF($F5235=1,$G5235,"")</f>
        <v/>
      </c>
    </row>
    <row r="5236" customFormat="false" ht="15" hidden="false" customHeight="false" outlineLevel="0" collapsed="false">
      <c r="A5236" s="30" t="n">
        <v>817.8125</v>
      </c>
      <c r="B5236" s="31" t="n">
        <v>13.5403</v>
      </c>
      <c r="C5236" s="32" t="n">
        <f aca="false">IF($A5236="","",IF(設定!$B$21="dB",10^($B5236/20),ABS($B5236)))</f>
        <v>4.7535164372341</v>
      </c>
      <c r="D5236" s="32" t="n">
        <f aca="false">IF($A5236="","",$A5236^2)</f>
        <v>668817.28515625</v>
      </c>
      <c r="E5236" s="32" t="n">
        <f aca="false">IF($A5236="","",IF($C5236&lt;=0,"",1/$C5236^2))</f>
        <v>0.0442557800496898</v>
      </c>
      <c r="F5236" s="33" t="n">
        <f aca="false">IF(OR(ROW()-設定!$B$30&lt;2,ROW()+設定!$B$30&gt;13701,N($A5236)&lt;=0,N(INDEX($A$2:$A$13701,MIN(13700,MAX(1,ROW()-1+設定!$B$30))))&lt;=0,$A5236&lt;設定!$B$28,$A5236&gt;設定!$B$29),0,IF(AND($C5236&gt;=MAX(INDEX($C$1:$C$13701,MAX(1,ROW()-設定!$B$24)):INDEX($C$1:$C$13701,MAX(1,ROW()-1))),$C5236&gt;MAX(INDEX($C$1:$C$13701,MIN(13701,ROW()+1)):INDEX($C$1:$C$13701,MIN(13701,ROW()+設定!$B$24))),$C5236&gt;=設定!$B$32,$C5236&gt;=MAX(MIN(INDEX($C$1:$C$13701,MAX(1,ROW()-設定!$B$26)):INDEX($C$1:$C$13701,MAX(1,ROW()-1))),MIN(INDEX($C$1:$C$13701,MIN(13701,ROW()+1)):INDEX($C$1:$C$13701,MIN(13701,ROW()+設定!$B$26))))*10^(設定!$B$27/20)),1,0))</f>
        <v>0</v>
      </c>
      <c r="G5236" s="33" t="n">
        <f aca="false">$G5235+IF($F5236=1,1,0)</f>
        <v>2</v>
      </c>
      <c r="H5236" s="0" t="str">
        <f aca="false">IF($F5236=1,$G5236,"")</f>
        <v/>
      </c>
    </row>
    <row r="5237" customFormat="false" ht="15" hidden="false" customHeight="false" outlineLevel="0" collapsed="false">
      <c r="A5237" s="30" t="n">
        <v>817.96875</v>
      </c>
      <c r="B5237" s="31" t="n">
        <v>13.9166</v>
      </c>
      <c r="C5237" s="32" t="n">
        <f aca="false">IF($A5237="","",IF(設定!$B$21="dB",10^($B5237/20),ABS($B5237)))</f>
        <v>4.96397973657482</v>
      </c>
      <c r="D5237" s="32" t="n">
        <f aca="false">IF($A5237="","",$A5237^2)</f>
        <v>669072.875976563</v>
      </c>
      <c r="E5237" s="32" t="n">
        <f aca="false">IF($A5237="","",IF($C5237&lt;=0,"",1/$C5237^2))</f>
        <v>0.0405826123837786</v>
      </c>
      <c r="F5237" s="33" t="n">
        <f aca="false">IF(OR(ROW()-設定!$B$30&lt;2,ROW()+設定!$B$30&gt;13701,N($A5237)&lt;=0,N(INDEX($A$2:$A$13701,MIN(13700,MAX(1,ROW()-1+設定!$B$30))))&lt;=0,$A5237&lt;設定!$B$28,$A5237&gt;設定!$B$29),0,IF(AND($C5237&gt;=MAX(INDEX($C$1:$C$13701,MAX(1,ROW()-設定!$B$24)):INDEX($C$1:$C$13701,MAX(1,ROW()-1))),$C5237&gt;MAX(INDEX($C$1:$C$13701,MIN(13701,ROW()+1)):INDEX($C$1:$C$13701,MIN(13701,ROW()+設定!$B$24))),$C5237&gt;=設定!$B$32,$C5237&gt;=MAX(MIN(INDEX($C$1:$C$13701,MAX(1,ROW()-設定!$B$26)):INDEX($C$1:$C$13701,MAX(1,ROW()-1))),MIN(INDEX($C$1:$C$13701,MIN(13701,ROW()+1)):INDEX($C$1:$C$13701,MIN(13701,ROW()+設定!$B$26))))*10^(設定!$B$27/20)),1,0))</f>
        <v>0</v>
      </c>
      <c r="G5237" s="33" t="n">
        <f aca="false">$G5236+IF($F5237=1,1,0)</f>
        <v>2</v>
      </c>
      <c r="H5237" s="0" t="str">
        <f aca="false">IF($F5237=1,$G5237,"")</f>
        <v/>
      </c>
    </row>
    <row r="5238" customFormat="false" ht="15" hidden="false" customHeight="false" outlineLevel="0" collapsed="false">
      <c r="A5238" s="30" t="n">
        <v>818.125</v>
      </c>
      <c r="B5238" s="31" t="n">
        <v>13.7072</v>
      </c>
      <c r="C5238" s="32" t="n">
        <f aca="false">IF($A5238="","",IF(設定!$B$21="dB",10^($B5238/20),ABS($B5238)))</f>
        <v>4.84573879281155</v>
      </c>
      <c r="D5238" s="32" t="n">
        <f aca="false">IF($A5238="","",$A5238^2)</f>
        <v>669328.515625</v>
      </c>
      <c r="E5238" s="32" t="n">
        <f aca="false">IF($A5238="","",IF($C5238&lt;=0,"",1/$C5238^2))</f>
        <v>0.042587289504402</v>
      </c>
      <c r="F5238" s="33" t="n">
        <f aca="false">IF(OR(ROW()-設定!$B$30&lt;2,ROW()+設定!$B$30&gt;13701,N($A5238)&lt;=0,N(INDEX($A$2:$A$13701,MIN(13700,MAX(1,ROW()-1+設定!$B$30))))&lt;=0,$A5238&lt;設定!$B$28,$A5238&gt;設定!$B$29),0,IF(AND($C5238&gt;=MAX(INDEX($C$1:$C$13701,MAX(1,ROW()-設定!$B$24)):INDEX($C$1:$C$13701,MAX(1,ROW()-1))),$C5238&gt;MAX(INDEX($C$1:$C$13701,MIN(13701,ROW()+1)):INDEX($C$1:$C$13701,MIN(13701,ROW()+設定!$B$24))),$C5238&gt;=設定!$B$32,$C5238&gt;=MAX(MIN(INDEX($C$1:$C$13701,MAX(1,ROW()-設定!$B$26)):INDEX($C$1:$C$13701,MAX(1,ROW()-1))),MIN(INDEX($C$1:$C$13701,MIN(13701,ROW()+1)):INDEX($C$1:$C$13701,MIN(13701,ROW()+設定!$B$26))))*10^(設定!$B$27/20)),1,0))</f>
        <v>0</v>
      </c>
      <c r="G5238" s="33" t="n">
        <f aca="false">$G5237+IF($F5238=1,1,0)</f>
        <v>2</v>
      </c>
      <c r="H5238" s="0" t="str">
        <f aca="false">IF($F5238=1,$G5238,"")</f>
        <v/>
      </c>
    </row>
    <row r="5239" customFormat="false" ht="15" hidden="false" customHeight="false" outlineLevel="0" collapsed="false">
      <c r="A5239" s="30" t="n">
        <v>818.28125</v>
      </c>
      <c r="B5239" s="31" t="n">
        <v>13.9273</v>
      </c>
      <c r="C5239" s="32" t="n">
        <f aca="false">IF($A5239="","",IF(設定!$B$21="dB",10^($B5239/20),ABS($B5239)))</f>
        <v>4.97009854700308</v>
      </c>
      <c r="D5239" s="32" t="n">
        <f aca="false">IF($A5239="","",$A5239^2)</f>
        <v>669584.204101563</v>
      </c>
      <c r="E5239" s="32" t="n">
        <f aca="false">IF($A5239="","",IF($C5239&lt;=0,"",1/$C5239^2))</f>
        <v>0.0404827493912279</v>
      </c>
      <c r="F5239" s="33" t="n">
        <f aca="false">IF(OR(ROW()-設定!$B$30&lt;2,ROW()+設定!$B$30&gt;13701,N($A5239)&lt;=0,N(INDEX($A$2:$A$13701,MIN(13700,MAX(1,ROW()-1+設定!$B$30))))&lt;=0,$A5239&lt;設定!$B$28,$A5239&gt;設定!$B$29),0,IF(AND($C5239&gt;=MAX(INDEX($C$1:$C$13701,MAX(1,ROW()-設定!$B$24)):INDEX($C$1:$C$13701,MAX(1,ROW()-1))),$C5239&gt;MAX(INDEX($C$1:$C$13701,MIN(13701,ROW()+1)):INDEX($C$1:$C$13701,MIN(13701,ROW()+設定!$B$24))),$C5239&gt;=設定!$B$32,$C5239&gt;=MAX(MIN(INDEX($C$1:$C$13701,MAX(1,ROW()-設定!$B$26)):INDEX($C$1:$C$13701,MAX(1,ROW()-1))),MIN(INDEX($C$1:$C$13701,MIN(13701,ROW()+1)):INDEX($C$1:$C$13701,MIN(13701,ROW()+設定!$B$26))))*10^(設定!$B$27/20)),1,0))</f>
        <v>0</v>
      </c>
      <c r="G5239" s="33" t="n">
        <f aca="false">$G5238+IF($F5239=1,1,0)</f>
        <v>2</v>
      </c>
      <c r="H5239" s="0" t="str">
        <f aca="false">IF($F5239=1,$G5239,"")</f>
        <v/>
      </c>
    </row>
    <row r="5240" customFormat="false" ht="15" hidden="false" customHeight="false" outlineLevel="0" collapsed="false">
      <c r="A5240" s="30" t="n">
        <v>818.4375</v>
      </c>
      <c r="B5240" s="31" t="n">
        <v>13.8308</v>
      </c>
      <c r="C5240" s="32" t="n">
        <f aca="false">IF($A5240="","",IF(設定!$B$21="dB",10^($B5240/20),ABS($B5240)))</f>
        <v>4.91518648655079</v>
      </c>
      <c r="D5240" s="32" t="n">
        <f aca="false">IF($A5240="","",$A5240^2)</f>
        <v>669839.94140625</v>
      </c>
      <c r="E5240" s="32" t="n">
        <f aca="false">IF($A5240="","",IF($C5240&lt;=0,"",1/$C5240^2))</f>
        <v>0.0413923420284869</v>
      </c>
      <c r="F5240" s="33" t="n">
        <f aca="false">IF(OR(ROW()-設定!$B$30&lt;2,ROW()+設定!$B$30&gt;13701,N($A5240)&lt;=0,N(INDEX($A$2:$A$13701,MIN(13700,MAX(1,ROW()-1+設定!$B$30))))&lt;=0,$A5240&lt;設定!$B$28,$A5240&gt;設定!$B$29),0,IF(AND($C5240&gt;=MAX(INDEX($C$1:$C$13701,MAX(1,ROW()-設定!$B$24)):INDEX($C$1:$C$13701,MAX(1,ROW()-1))),$C5240&gt;MAX(INDEX($C$1:$C$13701,MIN(13701,ROW()+1)):INDEX($C$1:$C$13701,MIN(13701,ROW()+設定!$B$24))),$C5240&gt;=設定!$B$32,$C5240&gt;=MAX(MIN(INDEX($C$1:$C$13701,MAX(1,ROW()-設定!$B$26)):INDEX($C$1:$C$13701,MAX(1,ROW()-1))),MIN(INDEX($C$1:$C$13701,MIN(13701,ROW()+1)):INDEX($C$1:$C$13701,MIN(13701,ROW()+設定!$B$26))))*10^(設定!$B$27/20)),1,0))</f>
        <v>0</v>
      </c>
      <c r="G5240" s="33" t="n">
        <f aca="false">$G5239+IF($F5240=1,1,0)</f>
        <v>2</v>
      </c>
      <c r="H5240" s="0" t="str">
        <f aca="false">IF($F5240=1,$G5240,"")</f>
        <v/>
      </c>
    </row>
    <row r="5241" customFormat="false" ht="15" hidden="false" customHeight="false" outlineLevel="0" collapsed="false">
      <c r="A5241" s="30" t="n">
        <v>818.59375</v>
      </c>
      <c r="B5241" s="31" t="n">
        <v>13.9467</v>
      </c>
      <c r="C5241" s="32" t="n">
        <f aca="false">IF($A5241="","",IF(設定!$B$21="dB",10^($B5241/20),ABS($B5241)))</f>
        <v>4.98121170562527</v>
      </c>
      <c r="D5241" s="32" t="n">
        <f aca="false">IF($A5241="","",$A5241^2)</f>
        <v>670095.727539063</v>
      </c>
      <c r="E5241" s="32" t="n">
        <f aca="false">IF($A5241="","",IF($C5241&lt;=0,"",1/$C5241^2))</f>
        <v>0.0403023156393806</v>
      </c>
      <c r="F5241" s="33" t="n">
        <f aca="false">IF(OR(ROW()-設定!$B$30&lt;2,ROW()+設定!$B$30&gt;13701,N($A5241)&lt;=0,N(INDEX($A$2:$A$13701,MIN(13700,MAX(1,ROW()-1+設定!$B$30))))&lt;=0,$A5241&lt;設定!$B$28,$A5241&gt;設定!$B$29),0,IF(AND($C5241&gt;=MAX(INDEX($C$1:$C$13701,MAX(1,ROW()-設定!$B$24)):INDEX($C$1:$C$13701,MAX(1,ROW()-1))),$C5241&gt;MAX(INDEX($C$1:$C$13701,MIN(13701,ROW()+1)):INDEX($C$1:$C$13701,MIN(13701,ROW()+設定!$B$24))),$C5241&gt;=設定!$B$32,$C5241&gt;=MAX(MIN(INDEX($C$1:$C$13701,MAX(1,ROW()-設定!$B$26)):INDEX($C$1:$C$13701,MAX(1,ROW()-1))),MIN(INDEX($C$1:$C$13701,MIN(13701,ROW()+1)):INDEX($C$1:$C$13701,MIN(13701,ROW()+設定!$B$26))))*10^(設定!$B$27/20)),1,0))</f>
        <v>0</v>
      </c>
      <c r="G5241" s="33" t="n">
        <f aca="false">$G5240+IF($F5241=1,1,0)</f>
        <v>2</v>
      </c>
      <c r="H5241" s="0" t="str">
        <f aca="false">IF($F5241=1,$G5241,"")</f>
        <v/>
      </c>
    </row>
    <row r="5242" customFormat="false" ht="15" hidden="false" customHeight="false" outlineLevel="0" collapsed="false">
      <c r="A5242" s="30" t="n">
        <v>818.75</v>
      </c>
      <c r="B5242" s="31" t="n">
        <v>14.0896</v>
      </c>
      <c r="C5242" s="32" t="n">
        <f aca="false">IF($A5242="","",IF(設定!$B$21="dB",10^($B5242/20),ABS($B5242)))</f>
        <v>5.06384029140547</v>
      </c>
      <c r="D5242" s="32" t="n">
        <f aca="false">IF($A5242="","",$A5242^2)</f>
        <v>670351.5625</v>
      </c>
      <c r="E5242" s="32" t="n">
        <f aca="false">IF($A5242="","",IF($C5242&lt;=0,"",1/$C5242^2))</f>
        <v>0.0389977903314767</v>
      </c>
      <c r="F5242" s="33" t="n">
        <f aca="false">IF(OR(ROW()-設定!$B$30&lt;2,ROW()+設定!$B$30&gt;13701,N($A5242)&lt;=0,N(INDEX($A$2:$A$13701,MIN(13700,MAX(1,ROW()-1+設定!$B$30))))&lt;=0,$A5242&lt;設定!$B$28,$A5242&gt;設定!$B$29),0,IF(AND($C5242&gt;=MAX(INDEX($C$1:$C$13701,MAX(1,ROW()-設定!$B$24)):INDEX($C$1:$C$13701,MAX(1,ROW()-1))),$C5242&gt;MAX(INDEX($C$1:$C$13701,MIN(13701,ROW()+1)):INDEX($C$1:$C$13701,MIN(13701,ROW()+設定!$B$24))),$C5242&gt;=設定!$B$32,$C5242&gt;=MAX(MIN(INDEX($C$1:$C$13701,MAX(1,ROW()-設定!$B$26)):INDEX($C$1:$C$13701,MAX(1,ROW()-1))),MIN(INDEX($C$1:$C$13701,MIN(13701,ROW()+1)):INDEX($C$1:$C$13701,MIN(13701,ROW()+設定!$B$26))))*10^(設定!$B$27/20)),1,0))</f>
        <v>0</v>
      </c>
      <c r="G5242" s="33" t="n">
        <f aca="false">$G5241+IF($F5242=1,1,0)</f>
        <v>2</v>
      </c>
      <c r="H5242" s="0" t="str">
        <f aca="false">IF($F5242=1,$G5242,"")</f>
        <v/>
      </c>
    </row>
    <row r="5243" customFormat="false" ht="15" hidden="false" customHeight="false" outlineLevel="0" collapsed="false">
      <c r="A5243" s="30" t="n">
        <v>818.90625</v>
      </c>
      <c r="B5243" s="31" t="n">
        <v>13.7814</v>
      </c>
      <c r="C5243" s="32" t="n">
        <f aca="false">IF($A5243="","",IF(設定!$B$21="dB",10^($B5243/20),ABS($B5243)))</f>
        <v>4.88731127145277</v>
      </c>
      <c r="D5243" s="32" t="n">
        <f aca="false">IF($A5243="","",$A5243^2)</f>
        <v>670607.446289063</v>
      </c>
      <c r="E5243" s="32" t="n">
        <f aca="false">IF($A5243="","",IF($C5243&lt;=0,"",1/$C5243^2))</f>
        <v>0.0418658583780697</v>
      </c>
      <c r="F5243" s="33" t="n">
        <f aca="false">IF(OR(ROW()-設定!$B$30&lt;2,ROW()+設定!$B$30&gt;13701,N($A5243)&lt;=0,N(INDEX($A$2:$A$13701,MIN(13700,MAX(1,ROW()-1+設定!$B$30))))&lt;=0,$A5243&lt;設定!$B$28,$A5243&gt;設定!$B$29),0,IF(AND($C5243&gt;=MAX(INDEX($C$1:$C$13701,MAX(1,ROW()-設定!$B$24)):INDEX($C$1:$C$13701,MAX(1,ROW()-1))),$C5243&gt;MAX(INDEX($C$1:$C$13701,MIN(13701,ROW()+1)):INDEX($C$1:$C$13701,MIN(13701,ROW()+設定!$B$24))),$C5243&gt;=設定!$B$32,$C5243&gt;=MAX(MIN(INDEX($C$1:$C$13701,MAX(1,ROW()-設定!$B$26)):INDEX($C$1:$C$13701,MAX(1,ROW()-1))),MIN(INDEX($C$1:$C$13701,MIN(13701,ROW()+1)):INDEX($C$1:$C$13701,MIN(13701,ROW()+設定!$B$26))))*10^(設定!$B$27/20)),1,0))</f>
        <v>0</v>
      </c>
      <c r="G5243" s="33" t="n">
        <f aca="false">$G5242+IF($F5243=1,1,0)</f>
        <v>2</v>
      </c>
      <c r="H5243" s="0" t="str">
        <f aca="false">IF($F5243=1,$G5243,"")</f>
        <v/>
      </c>
    </row>
    <row r="5244" customFormat="false" ht="15" hidden="false" customHeight="false" outlineLevel="0" collapsed="false">
      <c r="A5244" s="30" t="n">
        <v>819.0625</v>
      </c>
      <c r="B5244" s="31" t="n">
        <v>13.9941</v>
      </c>
      <c r="C5244" s="32" t="n">
        <f aca="false">IF($A5244="","",IF(設定!$B$21="dB",10^($B5244/20),ABS($B5244)))</f>
        <v>5.00846911479791</v>
      </c>
      <c r="D5244" s="32" t="n">
        <f aca="false">IF($A5244="","",$A5244^2)</f>
        <v>670863.37890625</v>
      </c>
      <c r="E5244" s="32" t="n">
        <f aca="false">IF($A5244="","",IF($C5244&lt;=0,"",1/$C5244^2))</f>
        <v>0.0398648376716802</v>
      </c>
      <c r="F5244" s="33" t="n">
        <f aca="false">IF(OR(ROW()-設定!$B$30&lt;2,ROW()+設定!$B$30&gt;13701,N($A5244)&lt;=0,N(INDEX($A$2:$A$13701,MIN(13700,MAX(1,ROW()-1+設定!$B$30))))&lt;=0,$A5244&lt;設定!$B$28,$A5244&gt;設定!$B$29),0,IF(AND($C5244&gt;=MAX(INDEX($C$1:$C$13701,MAX(1,ROW()-設定!$B$24)):INDEX($C$1:$C$13701,MAX(1,ROW()-1))),$C5244&gt;MAX(INDEX($C$1:$C$13701,MIN(13701,ROW()+1)):INDEX($C$1:$C$13701,MIN(13701,ROW()+設定!$B$24))),$C5244&gt;=設定!$B$32,$C5244&gt;=MAX(MIN(INDEX($C$1:$C$13701,MAX(1,ROW()-設定!$B$26)):INDEX($C$1:$C$13701,MAX(1,ROW()-1))),MIN(INDEX($C$1:$C$13701,MIN(13701,ROW()+1)):INDEX($C$1:$C$13701,MIN(13701,ROW()+設定!$B$26))))*10^(設定!$B$27/20)),1,0))</f>
        <v>0</v>
      </c>
      <c r="G5244" s="33" t="n">
        <f aca="false">$G5243+IF($F5244=1,1,0)</f>
        <v>2</v>
      </c>
      <c r="H5244" s="0" t="str">
        <f aca="false">IF($F5244=1,$G5244,"")</f>
        <v/>
      </c>
    </row>
    <row r="5245" customFormat="false" ht="15" hidden="false" customHeight="false" outlineLevel="0" collapsed="false">
      <c r="A5245" s="30" t="n">
        <v>819.21875</v>
      </c>
      <c r="B5245" s="31" t="n">
        <v>13.9793</v>
      </c>
      <c r="C5245" s="32" t="n">
        <f aca="false">IF($A5245="","",IF(設定!$B$21="dB",10^($B5245/20),ABS($B5245)))</f>
        <v>4.99994238578436</v>
      </c>
      <c r="D5245" s="32" t="n">
        <f aca="false">IF($A5245="","",$A5245^2)</f>
        <v>671119.360351563</v>
      </c>
      <c r="E5245" s="32" t="n">
        <f aca="false">IF($A5245="","",IF($C5245&lt;=0,"",1/$C5245^2))</f>
        <v>0.0400009218433836</v>
      </c>
      <c r="F5245" s="33" t="n">
        <f aca="false">IF(OR(ROW()-設定!$B$30&lt;2,ROW()+設定!$B$30&gt;13701,N($A5245)&lt;=0,N(INDEX($A$2:$A$13701,MIN(13700,MAX(1,ROW()-1+設定!$B$30))))&lt;=0,$A5245&lt;設定!$B$28,$A5245&gt;設定!$B$29),0,IF(AND($C5245&gt;=MAX(INDEX($C$1:$C$13701,MAX(1,ROW()-設定!$B$24)):INDEX($C$1:$C$13701,MAX(1,ROW()-1))),$C5245&gt;MAX(INDEX($C$1:$C$13701,MIN(13701,ROW()+1)):INDEX($C$1:$C$13701,MIN(13701,ROW()+設定!$B$24))),$C5245&gt;=設定!$B$32,$C5245&gt;=MAX(MIN(INDEX($C$1:$C$13701,MAX(1,ROW()-設定!$B$26)):INDEX($C$1:$C$13701,MAX(1,ROW()-1))),MIN(INDEX($C$1:$C$13701,MIN(13701,ROW()+1)):INDEX($C$1:$C$13701,MIN(13701,ROW()+設定!$B$26))))*10^(設定!$B$27/20)),1,0))</f>
        <v>0</v>
      </c>
      <c r="G5245" s="33" t="n">
        <f aca="false">$G5244+IF($F5245=1,1,0)</f>
        <v>2</v>
      </c>
      <c r="H5245" s="0" t="str">
        <f aca="false">IF($F5245=1,$G5245,"")</f>
        <v/>
      </c>
    </row>
    <row r="5246" customFormat="false" ht="15" hidden="false" customHeight="false" outlineLevel="0" collapsed="false">
      <c r="A5246" s="30" t="n">
        <v>819.375</v>
      </c>
      <c r="B5246" s="31" t="n">
        <v>13.8004</v>
      </c>
      <c r="C5246" s="32" t="n">
        <f aca="false">IF($A5246="","",IF(設定!$B$21="dB",10^($B5246/20),ABS($B5246)))</f>
        <v>4.89801375035972</v>
      </c>
      <c r="D5246" s="32" t="n">
        <f aca="false">IF($A5246="","",$A5246^2)</f>
        <v>671375.390625</v>
      </c>
      <c r="E5246" s="32" t="n">
        <f aca="false">IF($A5246="","",IF($C5246&lt;=0,"",1/$C5246^2))</f>
        <v>0.0416830990149316</v>
      </c>
      <c r="F5246" s="33" t="n">
        <f aca="false">IF(OR(ROW()-設定!$B$30&lt;2,ROW()+設定!$B$30&gt;13701,N($A5246)&lt;=0,N(INDEX($A$2:$A$13701,MIN(13700,MAX(1,ROW()-1+設定!$B$30))))&lt;=0,$A5246&lt;設定!$B$28,$A5246&gt;設定!$B$29),0,IF(AND($C5246&gt;=MAX(INDEX($C$1:$C$13701,MAX(1,ROW()-設定!$B$24)):INDEX($C$1:$C$13701,MAX(1,ROW()-1))),$C5246&gt;MAX(INDEX($C$1:$C$13701,MIN(13701,ROW()+1)):INDEX($C$1:$C$13701,MIN(13701,ROW()+設定!$B$24))),$C5246&gt;=設定!$B$32,$C5246&gt;=MAX(MIN(INDEX($C$1:$C$13701,MAX(1,ROW()-設定!$B$26)):INDEX($C$1:$C$13701,MAX(1,ROW()-1))),MIN(INDEX($C$1:$C$13701,MIN(13701,ROW()+1)):INDEX($C$1:$C$13701,MIN(13701,ROW()+設定!$B$26))))*10^(設定!$B$27/20)),1,0))</f>
        <v>0</v>
      </c>
      <c r="G5246" s="33" t="n">
        <f aca="false">$G5245+IF($F5246=1,1,0)</f>
        <v>2</v>
      </c>
      <c r="H5246" s="0" t="str">
        <f aca="false">IF($F5246=1,$G5246,"")</f>
        <v/>
      </c>
    </row>
    <row r="5247" customFormat="false" ht="15" hidden="false" customHeight="false" outlineLevel="0" collapsed="false">
      <c r="A5247" s="30" t="n">
        <v>819.53125</v>
      </c>
      <c r="B5247" s="31" t="n">
        <v>14.0802</v>
      </c>
      <c r="C5247" s="32" t="n">
        <f aca="false">IF($A5247="","",IF(設定!$B$21="dB",10^($B5247/20),ABS($B5247)))</f>
        <v>5.05836309180471</v>
      </c>
      <c r="D5247" s="32" t="n">
        <f aca="false">IF($A5247="","",$A5247^2)</f>
        <v>671631.469726563</v>
      </c>
      <c r="E5247" s="32" t="n">
        <f aca="false">IF($A5247="","",IF($C5247&lt;=0,"",1/$C5247^2))</f>
        <v>0.0390822897318428</v>
      </c>
      <c r="F5247" s="33" t="n">
        <f aca="false">IF(OR(ROW()-設定!$B$30&lt;2,ROW()+設定!$B$30&gt;13701,N($A5247)&lt;=0,N(INDEX($A$2:$A$13701,MIN(13700,MAX(1,ROW()-1+設定!$B$30))))&lt;=0,$A5247&lt;設定!$B$28,$A5247&gt;設定!$B$29),0,IF(AND($C5247&gt;=MAX(INDEX($C$1:$C$13701,MAX(1,ROW()-設定!$B$24)):INDEX($C$1:$C$13701,MAX(1,ROW()-1))),$C5247&gt;MAX(INDEX($C$1:$C$13701,MIN(13701,ROW()+1)):INDEX($C$1:$C$13701,MIN(13701,ROW()+設定!$B$24))),$C5247&gt;=設定!$B$32,$C5247&gt;=MAX(MIN(INDEX($C$1:$C$13701,MAX(1,ROW()-設定!$B$26)):INDEX($C$1:$C$13701,MAX(1,ROW()-1))),MIN(INDEX($C$1:$C$13701,MIN(13701,ROW()+1)):INDEX($C$1:$C$13701,MIN(13701,ROW()+設定!$B$26))))*10^(設定!$B$27/20)),1,0))</f>
        <v>0</v>
      </c>
      <c r="G5247" s="33" t="n">
        <f aca="false">$G5246+IF($F5247=1,1,0)</f>
        <v>2</v>
      </c>
      <c r="H5247" s="0" t="str">
        <f aca="false">IF($F5247=1,$G5247,"")</f>
        <v/>
      </c>
    </row>
    <row r="5248" customFormat="false" ht="15" hidden="false" customHeight="false" outlineLevel="0" collapsed="false">
      <c r="A5248" s="30" t="n">
        <v>819.6875</v>
      </c>
      <c r="B5248" s="31" t="n">
        <v>14.0293</v>
      </c>
      <c r="C5248" s="32" t="n">
        <f aca="false">IF($A5248="","",IF(設定!$B$21="dB",10^($B5248/20),ABS($B5248)))</f>
        <v>5.02880736818255</v>
      </c>
      <c r="D5248" s="32" t="n">
        <f aca="false">IF($A5248="","",$A5248^2)</f>
        <v>671887.59765625</v>
      </c>
      <c r="E5248" s="32" t="n">
        <f aca="false">IF($A5248="","",IF($C5248&lt;=0,"",1/$C5248^2))</f>
        <v>0.0395430350774073</v>
      </c>
      <c r="F5248" s="33" t="n">
        <f aca="false">IF(OR(ROW()-設定!$B$30&lt;2,ROW()+設定!$B$30&gt;13701,N($A5248)&lt;=0,N(INDEX($A$2:$A$13701,MIN(13700,MAX(1,ROW()-1+設定!$B$30))))&lt;=0,$A5248&lt;設定!$B$28,$A5248&gt;設定!$B$29),0,IF(AND($C5248&gt;=MAX(INDEX($C$1:$C$13701,MAX(1,ROW()-設定!$B$24)):INDEX($C$1:$C$13701,MAX(1,ROW()-1))),$C5248&gt;MAX(INDEX($C$1:$C$13701,MIN(13701,ROW()+1)):INDEX($C$1:$C$13701,MIN(13701,ROW()+設定!$B$24))),$C5248&gt;=設定!$B$32,$C5248&gt;=MAX(MIN(INDEX($C$1:$C$13701,MAX(1,ROW()-設定!$B$26)):INDEX($C$1:$C$13701,MAX(1,ROW()-1))),MIN(INDEX($C$1:$C$13701,MIN(13701,ROW()+1)):INDEX($C$1:$C$13701,MIN(13701,ROW()+設定!$B$26))))*10^(設定!$B$27/20)),1,0))</f>
        <v>0</v>
      </c>
      <c r="G5248" s="33" t="n">
        <f aca="false">$G5247+IF($F5248=1,1,0)</f>
        <v>2</v>
      </c>
      <c r="H5248" s="0" t="str">
        <f aca="false">IF($F5248=1,$G5248,"")</f>
        <v/>
      </c>
    </row>
    <row r="5249" customFormat="false" ht="15" hidden="false" customHeight="false" outlineLevel="0" collapsed="false">
      <c r="A5249" s="30" t="n">
        <v>819.84375</v>
      </c>
      <c r="B5249" s="31" t="n">
        <v>13.9857</v>
      </c>
      <c r="C5249" s="32" t="n">
        <f aca="false">IF($A5249="","",IF(設定!$B$21="dB",10^($B5249/20),ABS($B5249)))</f>
        <v>5.00362783708512</v>
      </c>
      <c r="D5249" s="32" t="n">
        <f aca="false">IF($A5249="","",$A5249^2)</f>
        <v>672143.774414063</v>
      </c>
      <c r="E5249" s="32" t="n">
        <f aca="false">IF($A5249="","",IF($C5249&lt;=0,"",1/$C5249^2))</f>
        <v>0.0399420177193469</v>
      </c>
      <c r="F5249" s="33" t="n">
        <f aca="false">IF(OR(ROW()-設定!$B$30&lt;2,ROW()+設定!$B$30&gt;13701,N($A5249)&lt;=0,N(INDEX($A$2:$A$13701,MIN(13700,MAX(1,ROW()-1+設定!$B$30))))&lt;=0,$A5249&lt;設定!$B$28,$A5249&gt;設定!$B$29),0,IF(AND($C5249&gt;=MAX(INDEX($C$1:$C$13701,MAX(1,ROW()-設定!$B$24)):INDEX($C$1:$C$13701,MAX(1,ROW()-1))),$C5249&gt;MAX(INDEX($C$1:$C$13701,MIN(13701,ROW()+1)):INDEX($C$1:$C$13701,MIN(13701,ROW()+設定!$B$24))),$C5249&gt;=設定!$B$32,$C5249&gt;=MAX(MIN(INDEX($C$1:$C$13701,MAX(1,ROW()-設定!$B$26)):INDEX($C$1:$C$13701,MAX(1,ROW()-1))),MIN(INDEX($C$1:$C$13701,MIN(13701,ROW()+1)):INDEX($C$1:$C$13701,MIN(13701,ROW()+設定!$B$26))))*10^(設定!$B$27/20)),1,0))</f>
        <v>0</v>
      </c>
      <c r="G5249" s="33" t="n">
        <f aca="false">$G5248+IF($F5249=1,1,0)</f>
        <v>2</v>
      </c>
      <c r="H5249" s="0" t="str">
        <f aca="false">IF($F5249=1,$G5249,"")</f>
        <v/>
      </c>
    </row>
    <row r="5250" customFormat="false" ht="15" hidden="false" customHeight="false" outlineLevel="0" collapsed="false">
      <c r="A5250" s="30" t="n">
        <v>820</v>
      </c>
      <c r="B5250" s="31" t="n">
        <v>13.9763</v>
      </c>
      <c r="C5250" s="32" t="n">
        <f aca="false">IF($A5250="","",IF(設定!$B$21="dB",10^($B5250/20),ABS($B5250)))</f>
        <v>4.99821576505786</v>
      </c>
      <c r="D5250" s="32" t="n">
        <f aca="false">IF($A5250="","",$A5250^2)</f>
        <v>672400</v>
      </c>
      <c r="E5250" s="32" t="n">
        <f aca="false">IF($A5250="","",IF($C5250&lt;=0,"",1/$C5250^2))</f>
        <v>0.0400285630471209</v>
      </c>
      <c r="F5250" s="33" t="n">
        <f aca="false">IF(OR(ROW()-設定!$B$30&lt;2,ROW()+設定!$B$30&gt;13701,N($A5250)&lt;=0,N(INDEX($A$2:$A$13701,MIN(13700,MAX(1,ROW()-1+設定!$B$30))))&lt;=0,$A5250&lt;設定!$B$28,$A5250&gt;設定!$B$29),0,IF(AND($C5250&gt;=MAX(INDEX($C$1:$C$13701,MAX(1,ROW()-設定!$B$24)):INDEX($C$1:$C$13701,MAX(1,ROW()-1))),$C5250&gt;MAX(INDEX($C$1:$C$13701,MIN(13701,ROW()+1)):INDEX($C$1:$C$13701,MIN(13701,ROW()+設定!$B$24))),$C5250&gt;=設定!$B$32,$C5250&gt;=MAX(MIN(INDEX($C$1:$C$13701,MAX(1,ROW()-設定!$B$26)):INDEX($C$1:$C$13701,MAX(1,ROW()-1))),MIN(INDEX($C$1:$C$13701,MIN(13701,ROW()+1)):INDEX($C$1:$C$13701,MIN(13701,ROW()+設定!$B$26))))*10^(設定!$B$27/20)),1,0))</f>
        <v>0</v>
      </c>
      <c r="G5250" s="33" t="n">
        <f aca="false">$G5249+IF($F5250=1,1,0)</f>
        <v>2</v>
      </c>
      <c r="H5250" s="0" t="str">
        <f aca="false">IF($F5250=1,$G5250,"")</f>
        <v/>
      </c>
    </row>
    <row r="5251" customFormat="false" ht="15" hidden="false" customHeight="false" outlineLevel="0" collapsed="false">
      <c r="A5251" s="30" t="n">
        <v>820.15625</v>
      </c>
      <c r="B5251" s="31" t="n">
        <v>14.3936</v>
      </c>
      <c r="C5251" s="32" t="n">
        <f aca="false">IF($A5251="","",IF(設定!$B$21="dB",10^($B5251/20),ABS($B5251)))</f>
        <v>5.24420910250452</v>
      </c>
      <c r="D5251" s="32" t="n">
        <f aca="false">IF($A5251="","",$A5251^2)</f>
        <v>672656.274414063</v>
      </c>
      <c r="E5251" s="32" t="n">
        <f aca="false">IF($A5251="","",IF($C5251&lt;=0,"",1/$C5251^2))</f>
        <v>0.036361350079898</v>
      </c>
      <c r="F5251" s="33" t="n">
        <f aca="false">IF(OR(ROW()-設定!$B$30&lt;2,ROW()+設定!$B$30&gt;13701,N($A5251)&lt;=0,N(INDEX($A$2:$A$13701,MIN(13700,MAX(1,ROW()-1+設定!$B$30))))&lt;=0,$A5251&lt;設定!$B$28,$A5251&gt;設定!$B$29),0,IF(AND($C5251&gt;=MAX(INDEX($C$1:$C$13701,MAX(1,ROW()-設定!$B$24)):INDEX($C$1:$C$13701,MAX(1,ROW()-1))),$C5251&gt;MAX(INDEX($C$1:$C$13701,MIN(13701,ROW()+1)):INDEX($C$1:$C$13701,MIN(13701,ROW()+設定!$B$24))),$C5251&gt;=設定!$B$32,$C5251&gt;=MAX(MIN(INDEX($C$1:$C$13701,MAX(1,ROW()-設定!$B$26)):INDEX($C$1:$C$13701,MAX(1,ROW()-1))),MIN(INDEX($C$1:$C$13701,MIN(13701,ROW()+1)):INDEX($C$1:$C$13701,MIN(13701,ROW()+設定!$B$26))))*10^(設定!$B$27/20)),1,0))</f>
        <v>0</v>
      </c>
      <c r="G5251" s="33" t="n">
        <f aca="false">$G5250+IF($F5251=1,1,0)</f>
        <v>2</v>
      </c>
      <c r="H5251" s="0" t="str">
        <f aca="false">IF($F5251=1,$G5251,"")</f>
        <v/>
      </c>
    </row>
    <row r="5252" customFormat="false" ht="15" hidden="false" customHeight="false" outlineLevel="0" collapsed="false">
      <c r="A5252" s="30" t="n">
        <v>820.3125</v>
      </c>
      <c r="B5252" s="31" t="n">
        <v>14.0368</v>
      </c>
      <c r="C5252" s="32" t="n">
        <f aca="false">IF($A5252="","",IF(設定!$B$21="dB",10^($B5252/20),ABS($B5252)))</f>
        <v>5.03315146474046</v>
      </c>
      <c r="D5252" s="32" t="n">
        <f aca="false">IF($A5252="","",$A5252^2)</f>
        <v>672912.59765625</v>
      </c>
      <c r="E5252" s="32" t="n">
        <f aca="false">IF($A5252="","",IF($C5252&lt;=0,"",1/$C5252^2))</f>
        <v>0.0394748056060997</v>
      </c>
      <c r="F5252" s="33" t="n">
        <f aca="false">IF(OR(ROW()-設定!$B$30&lt;2,ROW()+設定!$B$30&gt;13701,N($A5252)&lt;=0,N(INDEX($A$2:$A$13701,MIN(13700,MAX(1,ROW()-1+設定!$B$30))))&lt;=0,$A5252&lt;設定!$B$28,$A5252&gt;設定!$B$29),0,IF(AND($C5252&gt;=MAX(INDEX($C$1:$C$13701,MAX(1,ROW()-設定!$B$24)):INDEX($C$1:$C$13701,MAX(1,ROW()-1))),$C5252&gt;MAX(INDEX($C$1:$C$13701,MIN(13701,ROW()+1)):INDEX($C$1:$C$13701,MIN(13701,ROW()+設定!$B$24))),$C5252&gt;=設定!$B$32,$C5252&gt;=MAX(MIN(INDEX($C$1:$C$13701,MAX(1,ROW()-設定!$B$26)):INDEX($C$1:$C$13701,MAX(1,ROW()-1))),MIN(INDEX($C$1:$C$13701,MIN(13701,ROW()+1)):INDEX($C$1:$C$13701,MIN(13701,ROW()+設定!$B$26))))*10^(設定!$B$27/20)),1,0))</f>
        <v>0</v>
      </c>
      <c r="G5252" s="33" t="n">
        <f aca="false">$G5251+IF($F5252=1,1,0)</f>
        <v>2</v>
      </c>
      <c r="H5252" s="0" t="str">
        <f aca="false">IF($F5252=1,$G5252,"")</f>
        <v/>
      </c>
    </row>
    <row r="5253" customFormat="false" ht="15" hidden="false" customHeight="false" outlineLevel="0" collapsed="false">
      <c r="A5253" s="30" t="n">
        <v>820.46875</v>
      </c>
      <c r="B5253" s="31" t="n">
        <v>13.901</v>
      </c>
      <c r="C5253" s="32" t="n">
        <f aca="false">IF($A5253="","",IF(設定!$B$21="dB",10^($B5253/20),ABS($B5253)))</f>
        <v>4.95507234899633</v>
      </c>
      <c r="D5253" s="32" t="n">
        <f aca="false">IF($A5253="","",$A5253^2)</f>
        <v>673168.969726563</v>
      </c>
      <c r="E5253" s="32" t="n">
        <f aca="false">IF($A5253="","",IF($C5253&lt;=0,"",1/$C5253^2))</f>
        <v>0.0407286485827242</v>
      </c>
      <c r="F5253" s="33" t="n">
        <f aca="false">IF(OR(ROW()-設定!$B$30&lt;2,ROW()+設定!$B$30&gt;13701,N($A5253)&lt;=0,N(INDEX($A$2:$A$13701,MIN(13700,MAX(1,ROW()-1+設定!$B$30))))&lt;=0,$A5253&lt;設定!$B$28,$A5253&gt;設定!$B$29),0,IF(AND($C5253&gt;=MAX(INDEX($C$1:$C$13701,MAX(1,ROW()-設定!$B$24)):INDEX($C$1:$C$13701,MAX(1,ROW()-1))),$C5253&gt;MAX(INDEX($C$1:$C$13701,MIN(13701,ROW()+1)):INDEX($C$1:$C$13701,MIN(13701,ROW()+設定!$B$24))),$C5253&gt;=設定!$B$32,$C5253&gt;=MAX(MIN(INDEX($C$1:$C$13701,MAX(1,ROW()-設定!$B$26)):INDEX($C$1:$C$13701,MAX(1,ROW()-1))),MIN(INDEX($C$1:$C$13701,MIN(13701,ROW()+1)):INDEX($C$1:$C$13701,MIN(13701,ROW()+設定!$B$26))))*10^(設定!$B$27/20)),1,0))</f>
        <v>0</v>
      </c>
      <c r="G5253" s="33" t="n">
        <f aca="false">$G5252+IF($F5253=1,1,0)</f>
        <v>2</v>
      </c>
      <c r="H5253" s="0" t="str">
        <f aca="false">IF($F5253=1,$G5253,"")</f>
        <v/>
      </c>
    </row>
    <row r="5254" customFormat="false" ht="15" hidden="false" customHeight="false" outlineLevel="0" collapsed="false">
      <c r="A5254" s="30" t="n">
        <v>820.625</v>
      </c>
      <c r="B5254" s="31" t="n">
        <v>14.0065</v>
      </c>
      <c r="C5254" s="32" t="n">
        <f aca="false">IF($A5254="","",IF(設定!$B$21="dB",10^($B5254/20),ABS($B5254)))</f>
        <v>5.01562432530174</v>
      </c>
      <c r="D5254" s="32" t="n">
        <f aca="false">IF($A5254="","",$A5254^2)</f>
        <v>673425.390625</v>
      </c>
      <c r="E5254" s="32" t="n">
        <f aca="false">IF($A5254="","",IF($C5254&lt;=0,"",1/$C5254^2))</f>
        <v>0.0397511777057886</v>
      </c>
      <c r="F5254" s="33" t="n">
        <f aca="false">IF(OR(ROW()-設定!$B$30&lt;2,ROW()+設定!$B$30&gt;13701,N($A5254)&lt;=0,N(INDEX($A$2:$A$13701,MIN(13700,MAX(1,ROW()-1+設定!$B$30))))&lt;=0,$A5254&lt;設定!$B$28,$A5254&gt;設定!$B$29),0,IF(AND($C5254&gt;=MAX(INDEX($C$1:$C$13701,MAX(1,ROW()-設定!$B$24)):INDEX($C$1:$C$13701,MAX(1,ROW()-1))),$C5254&gt;MAX(INDEX($C$1:$C$13701,MIN(13701,ROW()+1)):INDEX($C$1:$C$13701,MIN(13701,ROW()+設定!$B$24))),$C5254&gt;=設定!$B$32,$C5254&gt;=MAX(MIN(INDEX($C$1:$C$13701,MAX(1,ROW()-設定!$B$26)):INDEX($C$1:$C$13701,MAX(1,ROW()-1))),MIN(INDEX($C$1:$C$13701,MIN(13701,ROW()+1)):INDEX($C$1:$C$13701,MIN(13701,ROW()+設定!$B$26))))*10^(設定!$B$27/20)),1,0))</f>
        <v>0</v>
      </c>
      <c r="G5254" s="33" t="n">
        <f aca="false">$G5253+IF($F5254=1,1,0)</f>
        <v>2</v>
      </c>
      <c r="H5254" s="0" t="str">
        <f aca="false">IF($F5254=1,$G5254,"")</f>
        <v/>
      </c>
    </row>
    <row r="5255" customFormat="false" ht="15" hidden="false" customHeight="false" outlineLevel="0" collapsed="false">
      <c r="A5255" s="30" t="n">
        <v>820.78125</v>
      </c>
      <c r="B5255" s="31" t="n">
        <v>14.0791</v>
      </c>
      <c r="C5255" s="32" t="n">
        <f aca="false">IF($A5255="","",IF(設定!$B$21="dB",10^($B5255/20),ABS($B5255)))</f>
        <v>5.05772253023686</v>
      </c>
      <c r="D5255" s="32" t="n">
        <f aca="false">IF($A5255="","",$A5255^2)</f>
        <v>673681.860351563</v>
      </c>
      <c r="E5255" s="32" t="n">
        <f aca="false">IF($A5255="","",IF($C5255&lt;=0,"",1/$C5255^2))</f>
        <v>0.0390921899183221</v>
      </c>
      <c r="F5255" s="33" t="n">
        <f aca="false">IF(OR(ROW()-設定!$B$30&lt;2,ROW()+設定!$B$30&gt;13701,N($A5255)&lt;=0,N(INDEX($A$2:$A$13701,MIN(13700,MAX(1,ROW()-1+設定!$B$30))))&lt;=0,$A5255&lt;設定!$B$28,$A5255&gt;設定!$B$29),0,IF(AND($C5255&gt;=MAX(INDEX($C$1:$C$13701,MAX(1,ROW()-設定!$B$24)):INDEX($C$1:$C$13701,MAX(1,ROW()-1))),$C5255&gt;MAX(INDEX($C$1:$C$13701,MIN(13701,ROW()+1)):INDEX($C$1:$C$13701,MIN(13701,ROW()+設定!$B$24))),$C5255&gt;=設定!$B$32,$C5255&gt;=MAX(MIN(INDEX($C$1:$C$13701,MAX(1,ROW()-設定!$B$26)):INDEX($C$1:$C$13701,MAX(1,ROW()-1))),MIN(INDEX($C$1:$C$13701,MIN(13701,ROW()+1)):INDEX($C$1:$C$13701,MIN(13701,ROW()+設定!$B$26))))*10^(設定!$B$27/20)),1,0))</f>
        <v>0</v>
      </c>
      <c r="G5255" s="33" t="n">
        <f aca="false">$G5254+IF($F5255=1,1,0)</f>
        <v>2</v>
      </c>
      <c r="H5255" s="0" t="str">
        <f aca="false">IF($F5255=1,$G5255,"")</f>
        <v/>
      </c>
    </row>
    <row r="5256" customFormat="false" ht="15" hidden="false" customHeight="false" outlineLevel="0" collapsed="false">
      <c r="A5256" s="30" t="n">
        <v>820.9375</v>
      </c>
      <c r="B5256" s="31" t="n">
        <v>14.0897</v>
      </c>
      <c r="C5256" s="32" t="n">
        <f aca="false">IF($A5256="","",IF(設定!$B$21="dB",10^($B5256/20),ABS($B5256)))</f>
        <v>5.06389859135691</v>
      </c>
      <c r="D5256" s="32" t="n">
        <f aca="false">IF($A5256="","",$A5256^2)</f>
        <v>673938.37890625</v>
      </c>
      <c r="E5256" s="32" t="n">
        <f aca="false">IF($A5256="","",IF($C5256&lt;=0,"",1/$C5256^2))</f>
        <v>0.0389968923845079</v>
      </c>
      <c r="F5256" s="33" t="n">
        <f aca="false">IF(OR(ROW()-設定!$B$30&lt;2,ROW()+設定!$B$30&gt;13701,N($A5256)&lt;=0,N(INDEX($A$2:$A$13701,MIN(13700,MAX(1,ROW()-1+設定!$B$30))))&lt;=0,$A5256&lt;設定!$B$28,$A5256&gt;設定!$B$29),0,IF(AND($C5256&gt;=MAX(INDEX($C$1:$C$13701,MAX(1,ROW()-設定!$B$24)):INDEX($C$1:$C$13701,MAX(1,ROW()-1))),$C5256&gt;MAX(INDEX($C$1:$C$13701,MIN(13701,ROW()+1)):INDEX($C$1:$C$13701,MIN(13701,ROW()+設定!$B$24))),$C5256&gt;=設定!$B$32,$C5256&gt;=MAX(MIN(INDEX($C$1:$C$13701,MAX(1,ROW()-設定!$B$26)):INDEX($C$1:$C$13701,MAX(1,ROW()-1))),MIN(INDEX($C$1:$C$13701,MIN(13701,ROW()+1)):INDEX($C$1:$C$13701,MIN(13701,ROW()+設定!$B$26))))*10^(設定!$B$27/20)),1,0))</f>
        <v>0</v>
      </c>
      <c r="G5256" s="33" t="n">
        <f aca="false">$G5255+IF($F5256=1,1,0)</f>
        <v>2</v>
      </c>
      <c r="H5256" s="0" t="str">
        <f aca="false">IF($F5256=1,$G5256,"")</f>
        <v/>
      </c>
    </row>
    <row r="5257" customFormat="false" ht="15" hidden="false" customHeight="false" outlineLevel="0" collapsed="false">
      <c r="A5257" s="30" t="n">
        <v>821.09375</v>
      </c>
      <c r="B5257" s="31" t="n">
        <v>14.1345</v>
      </c>
      <c r="C5257" s="32" t="n">
        <f aca="false">IF($A5257="","",IF(設定!$B$21="dB",10^($B5257/20),ABS($B5257)))</f>
        <v>5.0900845928574</v>
      </c>
      <c r="D5257" s="32" t="n">
        <f aca="false">IF($A5257="","",$A5257^2)</f>
        <v>674194.946289063</v>
      </c>
      <c r="E5257" s="32" t="n">
        <f aca="false">IF($A5257="","",IF($C5257&lt;=0,"",1/$C5257^2))</f>
        <v>0.0385966845112079</v>
      </c>
      <c r="F5257" s="33" t="n">
        <f aca="false">IF(OR(ROW()-設定!$B$30&lt;2,ROW()+設定!$B$30&gt;13701,N($A5257)&lt;=0,N(INDEX($A$2:$A$13701,MIN(13700,MAX(1,ROW()-1+設定!$B$30))))&lt;=0,$A5257&lt;設定!$B$28,$A5257&gt;設定!$B$29),0,IF(AND($C5257&gt;=MAX(INDEX($C$1:$C$13701,MAX(1,ROW()-設定!$B$24)):INDEX($C$1:$C$13701,MAX(1,ROW()-1))),$C5257&gt;MAX(INDEX($C$1:$C$13701,MIN(13701,ROW()+1)):INDEX($C$1:$C$13701,MIN(13701,ROW()+設定!$B$24))),$C5257&gt;=設定!$B$32,$C5257&gt;=MAX(MIN(INDEX($C$1:$C$13701,MAX(1,ROW()-設定!$B$26)):INDEX($C$1:$C$13701,MAX(1,ROW()-1))),MIN(INDEX($C$1:$C$13701,MIN(13701,ROW()+1)):INDEX($C$1:$C$13701,MIN(13701,ROW()+設定!$B$26))))*10^(設定!$B$27/20)),1,0))</f>
        <v>0</v>
      </c>
      <c r="G5257" s="33" t="n">
        <f aca="false">$G5256+IF($F5257=1,1,0)</f>
        <v>2</v>
      </c>
      <c r="H5257" s="0" t="str">
        <f aca="false">IF($F5257=1,$G5257,"")</f>
        <v/>
      </c>
    </row>
    <row r="5258" customFormat="false" ht="15" hidden="false" customHeight="false" outlineLevel="0" collapsed="false">
      <c r="A5258" s="30" t="n">
        <v>821.25</v>
      </c>
      <c r="B5258" s="31" t="n">
        <v>14.0465</v>
      </c>
      <c r="C5258" s="32" t="n">
        <f aca="false">IF($A5258="","",IF(設定!$B$21="dB",10^($B5258/20),ABS($B5258)))</f>
        <v>5.03877539530255</v>
      </c>
      <c r="D5258" s="32" t="n">
        <f aca="false">IF($A5258="","",$A5258^2)</f>
        <v>674451.5625</v>
      </c>
      <c r="E5258" s="32" t="n">
        <f aca="false">IF($A5258="","",IF($C5258&lt;=0,"",1/$C5258^2))</f>
        <v>0.0393867367180045</v>
      </c>
      <c r="F5258" s="33" t="n">
        <f aca="false">IF(OR(ROW()-設定!$B$30&lt;2,ROW()+設定!$B$30&gt;13701,N($A5258)&lt;=0,N(INDEX($A$2:$A$13701,MIN(13700,MAX(1,ROW()-1+設定!$B$30))))&lt;=0,$A5258&lt;設定!$B$28,$A5258&gt;設定!$B$29),0,IF(AND($C5258&gt;=MAX(INDEX($C$1:$C$13701,MAX(1,ROW()-設定!$B$24)):INDEX($C$1:$C$13701,MAX(1,ROW()-1))),$C5258&gt;MAX(INDEX($C$1:$C$13701,MIN(13701,ROW()+1)):INDEX($C$1:$C$13701,MIN(13701,ROW()+設定!$B$24))),$C5258&gt;=設定!$B$32,$C5258&gt;=MAX(MIN(INDEX($C$1:$C$13701,MAX(1,ROW()-設定!$B$26)):INDEX($C$1:$C$13701,MAX(1,ROW()-1))),MIN(INDEX($C$1:$C$13701,MIN(13701,ROW()+1)):INDEX($C$1:$C$13701,MIN(13701,ROW()+設定!$B$26))))*10^(設定!$B$27/20)),1,0))</f>
        <v>0</v>
      </c>
      <c r="G5258" s="33" t="n">
        <f aca="false">$G5257+IF($F5258=1,1,0)</f>
        <v>2</v>
      </c>
      <c r="H5258" s="0" t="str">
        <f aca="false">IF($F5258=1,$G5258,"")</f>
        <v/>
      </c>
    </row>
    <row r="5259" customFormat="false" ht="15" hidden="false" customHeight="false" outlineLevel="0" collapsed="false">
      <c r="A5259" s="30" t="n">
        <v>821.40625</v>
      </c>
      <c r="B5259" s="31" t="n">
        <v>14.2254</v>
      </c>
      <c r="C5259" s="32" t="n">
        <f aca="false">IF($A5259="","",IF(設定!$B$21="dB",10^($B5259/20),ABS($B5259)))</f>
        <v>5.1436333084141</v>
      </c>
      <c r="D5259" s="32" t="n">
        <f aca="false">IF($A5259="","",$A5259^2)</f>
        <v>674708.227539063</v>
      </c>
      <c r="E5259" s="32" t="n">
        <f aca="false">IF($A5259="","",IF($C5259&lt;=0,"",1/$C5259^2))</f>
        <v>0.037797232316111</v>
      </c>
      <c r="F5259" s="33" t="n">
        <f aca="false">IF(OR(ROW()-設定!$B$30&lt;2,ROW()+設定!$B$30&gt;13701,N($A5259)&lt;=0,N(INDEX($A$2:$A$13701,MIN(13700,MAX(1,ROW()-1+設定!$B$30))))&lt;=0,$A5259&lt;設定!$B$28,$A5259&gt;設定!$B$29),0,IF(AND($C5259&gt;=MAX(INDEX($C$1:$C$13701,MAX(1,ROW()-設定!$B$24)):INDEX($C$1:$C$13701,MAX(1,ROW()-1))),$C5259&gt;MAX(INDEX($C$1:$C$13701,MIN(13701,ROW()+1)):INDEX($C$1:$C$13701,MIN(13701,ROW()+設定!$B$24))),$C5259&gt;=設定!$B$32,$C5259&gt;=MAX(MIN(INDEX($C$1:$C$13701,MAX(1,ROW()-設定!$B$26)):INDEX($C$1:$C$13701,MAX(1,ROW()-1))),MIN(INDEX($C$1:$C$13701,MIN(13701,ROW()+1)):INDEX($C$1:$C$13701,MIN(13701,ROW()+設定!$B$26))))*10^(設定!$B$27/20)),1,0))</f>
        <v>0</v>
      </c>
      <c r="G5259" s="33" t="n">
        <f aca="false">$G5258+IF($F5259=1,1,0)</f>
        <v>2</v>
      </c>
      <c r="H5259" s="0" t="str">
        <f aca="false">IF($F5259=1,$G5259,"")</f>
        <v/>
      </c>
    </row>
    <row r="5260" customFormat="false" ht="15" hidden="false" customHeight="false" outlineLevel="0" collapsed="false">
      <c r="A5260" s="30" t="n">
        <v>821.5625</v>
      </c>
      <c r="B5260" s="31" t="n">
        <v>14.1317</v>
      </c>
      <c r="C5260" s="32" t="n">
        <f aca="false">IF($A5260="","",IF(設定!$B$21="dB",10^($B5260/20),ABS($B5260)))</f>
        <v>5.08844400789588</v>
      </c>
      <c r="D5260" s="32" t="n">
        <f aca="false">IF($A5260="","",$A5260^2)</f>
        <v>674964.94140625</v>
      </c>
      <c r="E5260" s="32" t="n">
        <f aca="false">IF($A5260="","",IF($C5260&lt;=0,"",1/$C5260^2))</f>
        <v>0.0386215767367615</v>
      </c>
      <c r="F5260" s="33" t="n">
        <f aca="false">IF(OR(ROW()-設定!$B$30&lt;2,ROW()+設定!$B$30&gt;13701,N($A5260)&lt;=0,N(INDEX($A$2:$A$13701,MIN(13700,MAX(1,ROW()-1+設定!$B$30))))&lt;=0,$A5260&lt;設定!$B$28,$A5260&gt;設定!$B$29),0,IF(AND($C5260&gt;=MAX(INDEX($C$1:$C$13701,MAX(1,ROW()-設定!$B$24)):INDEX($C$1:$C$13701,MAX(1,ROW()-1))),$C5260&gt;MAX(INDEX($C$1:$C$13701,MIN(13701,ROW()+1)):INDEX($C$1:$C$13701,MIN(13701,ROW()+設定!$B$24))),$C5260&gt;=設定!$B$32,$C5260&gt;=MAX(MIN(INDEX($C$1:$C$13701,MAX(1,ROW()-設定!$B$26)):INDEX($C$1:$C$13701,MAX(1,ROW()-1))),MIN(INDEX($C$1:$C$13701,MIN(13701,ROW()+1)):INDEX($C$1:$C$13701,MIN(13701,ROW()+設定!$B$26))))*10^(設定!$B$27/20)),1,0))</f>
        <v>0</v>
      </c>
      <c r="G5260" s="33" t="n">
        <f aca="false">$G5259+IF($F5260=1,1,0)</f>
        <v>2</v>
      </c>
      <c r="H5260" s="0" t="str">
        <f aca="false">IF($F5260=1,$G5260,"")</f>
        <v/>
      </c>
    </row>
    <row r="5261" customFormat="false" ht="15" hidden="false" customHeight="false" outlineLevel="0" collapsed="false">
      <c r="A5261" s="30" t="n">
        <v>821.71875</v>
      </c>
      <c r="B5261" s="31" t="n">
        <v>14.0521</v>
      </c>
      <c r="C5261" s="32" t="n">
        <f aca="false">IF($A5261="","",IF(設定!$B$21="dB",10^($B5261/20),ABS($B5261)))</f>
        <v>5.04202506130994</v>
      </c>
      <c r="D5261" s="32" t="n">
        <f aca="false">IF($A5261="","",$A5261^2)</f>
        <v>675221.704101563</v>
      </c>
      <c r="E5261" s="32" t="n">
        <f aca="false">IF($A5261="","",IF($C5261&lt;=0,"",1/$C5261^2))</f>
        <v>0.0393359823124275</v>
      </c>
      <c r="F5261" s="33" t="n">
        <f aca="false">IF(OR(ROW()-設定!$B$30&lt;2,ROW()+設定!$B$30&gt;13701,N($A5261)&lt;=0,N(INDEX($A$2:$A$13701,MIN(13700,MAX(1,ROW()-1+設定!$B$30))))&lt;=0,$A5261&lt;設定!$B$28,$A5261&gt;設定!$B$29),0,IF(AND($C5261&gt;=MAX(INDEX($C$1:$C$13701,MAX(1,ROW()-設定!$B$24)):INDEX($C$1:$C$13701,MAX(1,ROW()-1))),$C5261&gt;MAX(INDEX($C$1:$C$13701,MIN(13701,ROW()+1)):INDEX($C$1:$C$13701,MIN(13701,ROW()+設定!$B$24))),$C5261&gt;=設定!$B$32,$C5261&gt;=MAX(MIN(INDEX($C$1:$C$13701,MAX(1,ROW()-設定!$B$26)):INDEX($C$1:$C$13701,MAX(1,ROW()-1))),MIN(INDEX($C$1:$C$13701,MIN(13701,ROW()+1)):INDEX($C$1:$C$13701,MIN(13701,ROW()+設定!$B$26))))*10^(設定!$B$27/20)),1,0))</f>
        <v>0</v>
      </c>
      <c r="G5261" s="33" t="n">
        <f aca="false">$G5260+IF($F5261=1,1,0)</f>
        <v>2</v>
      </c>
      <c r="H5261" s="0" t="str">
        <f aca="false">IF($F5261=1,$G5261,"")</f>
        <v/>
      </c>
    </row>
    <row r="5262" customFormat="false" ht="15" hidden="false" customHeight="false" outlineLevel="0" collapsed="false">
      <c r="A5262" s="30" t="n">
        <v>821.875</v>
      </c>
      <c r="B5262" s="31" t="n">
        <v>14.1232</v>
      </c>
      <c r="C5262" s="32" t="n">
        <f aca="false">IF($A5262="","",IF(設定!$B$21="dB",10^($B5262/20),ABS($B5262)))</f>
        <v>5.08346689907847</v>
      </c>
      <c r="D5262" s="32" t="n">
        <f aca="false">IF($A5262="","",$A5262^2)</f>
        <v>675478.515625</v>
      </c>
      <c r="E5262" s="32" t="n">
        <f aca="false">IF($A5262="","",IF($C5262&lt;=0,"",1/$C5262^2))</f>
        <v>0.0386972408041962</v>
      </c>
      <c r="F5262" s="33" t="n">
        <f aca="false">IF(OR(ROW()-設定!$B$30&lt;2,ROW()+設定!$B$30&gt;13701,N($A5262)&lt;=0,N(INDEX($A$2:$A$13701,MIN(13700,MAX(1,ROW()-1+設定!$B$30))))&lt;=0,$A5262&lt;設定!$B$28,$A5262&gt;設定!$B$29),0,IF(AND($C5262&gt;=MAX(INDEX($C$1:$C$13701,MAX(1,ROW()-設定!$B$24)):INDEX($C$1:$C$13701,MAX(1,ROW()-1))),$C5262&gt;MAX(INDEX($C$1:$C$13701,MIN(13701,ROW()+1)):INDEX($C$1:$C$13701,MIN(13701,ROW()+設定!$B$24))),$C5262&gt;=設定!$B$32,$C5262&gt;=MAX(MIN(INDEX($C$1:$C$13701,MAX(1,ROW()-設定!$B$26)):INDEX($C$1:$C$13701,MAX(1,ROW()-1))),MIN(INDEX($C$1:$C$13701,MIN(13701,ROW()+1)):INDEX($C$1:$C$13701,MIN(13701,ROW()+設定!$B$26))))*10^(設定!$B$27/20)),1,0))</f>
        <v>0</v>
      </c>
      <c r="G5262" s="33" t="n">
        <f aca="false">$G5261+IF($F5262=1,1,0)</f>
        <v>2</v>
      </c>
      <c r="H5262" s="0" t="str">
        <f aca="false">IF($F5262=1,$G5262,"")</f>
        <v/>
      </c>
    </row>
    <row r="5263" customFormat="false" ht="15" hidden="false" customHeight="false" outlineLevel="0" collapsed="false">
      <c r="A5263" s="30" t="n">
        <v>822.03125</v>
      </c>
      <c r="B5263" s="31" t="n">
        <v>14.1815</v>
      </c>
      <c r="C5263" s="32" t="n">
        <f aca="false">IF($A5263="","",IF(設定!$B$21="dB",10^($B5263/20),ABS($B5263)))</f>
        <v>5.11770207493251</v>
      </c>
      <c r="D5263" s="32" t="n">
        <f aca="false">IF($A5263="","",$A5263^2)</f>
        <v>675735.375976563</v>
      </c>
      <c r="E5263" s="32" t="n">
        <f aca="false">IF($A5263="","",IF($C5263&lt;=0,"",1/$C5263^2))</f>
        <v>0.0381812374741349</v>
      </c>
      <c r="F5263" s="33" t="n">
        <f aca="false">IF(OR(ROW()-設定!$B$30&lt;2,ROW()+設定!$B$30&gt;13701,N($A5263)&lt;=0,N(INDEX($A$2:$A$13701,MIN(13700,MAX(1,ROW()-1+設定!$B$30))))&lt;=0,$A5263&lt;設定!$B$28,$A5263&gt;設定!$B$29),0,IF(AND($C5263&gt;=MAX(INDEX($C$1:$C$13701,MAX(1,ROW()-設定!$B$24)):INDEX($C$1:$C$13701,MAX(1,ROW()-1))),$C5263&gt;MAX(INDEX($C$1:$C$13701,MIN(13701,ROW()+1)):INDEX($C$1:$C$13701,MIN(13701,ROW()+設定!$B$24))),$C5263&gt;=設定!$B$32,$C5263&gt;=MAX(MIN(INDEX($C$1:$C$13701,MAX(1,ROW()-設定!$B$26)):INDEX($C$1:$C$13701,MAX(1,ROW()-1))),MIN(INDEX($C$1:$C$13701,MIN(13701,ROW()+1)):INDEX($C$1:$C$13701,MIN(13701,ROW()+設定!$B$26))))*10^(設定!$B$27/20)),1,0))</f>
        <v>0</v>
      </c>
      <c r="G5263" s="33" t="n">
        <f aca="false">$G5262+IF($F5263=1,1,0)</f>
        <v>2</v>
      </c>
      <c r="H5263" s="0" t="str">
        <f aca="false">IF($F5263=1,$G5263,"")</f>
        <v/>
      </c>
    </row>
    <row r="5264" customFormat="false" ht="15" hidden="false" customHeight="false" outlineLevel="0" collapsed="false">
      <c r="A5264" s="30" t="n">
        <v>822.1875</v>
      </c>
      <c r="B5264" s="31" t="n">
        <v>14.3226</v>
      </c>
      <c r="C5264" s="32" t="n">
        <f aca="false">IF($A5264="","",IF(設定!$B$21="dB",10^($B5264/20),ABS($B5264)))</f>
        <v>5.20151673386106</v>
      </c>
      <c r="D5264" s="32" t="n">
        <f aca="false">IF($A5264="","",$A5264^2)</f>
        <v>675992.28515625</v>
      </c>
      <c r="E5264" s="32" t="n">
        <f aca="false">IF($A5264="","",IF($C5264&lt;=0,"",1/$C5264^2))</f>
        <v>0.036960684021982</v>
      </c>
      <c r="F5264" s="33" t="n">
        <f aca="false">IF(OR(ROW()-設定!$B$30&lt;2,ROW()+設定!$B$30&gt;13701,N($A5264)&lt;=0,N(INDEX($A$2:$A$13701,MIN(13700,MAX(1,ROW()-1+設定!$B$30))))&lt;=0,$A5264&lt;設定!$B$28,$A5264&gt;設定!$B$29),0,IF(AND($C5264&gt;=MAX(INDEX($C$1:$C$13701,MAX(1,ROW()-設定!$B$24)):INDEX($C$1:$C$13701,MAX(1,ROW()-1))),$C5264&gt;MAX(INDEX($C$1:$C$13701,MIN(13701,ROW()+1)):INDEX($C$1:$C$13701,MIN(13701,ROW()+設定!$B$24))),$C5264&gt;=設定!$B$32,$C5264&gt;=MAX(MIN(INDEX($C$1:$C$13701,MAX(1,ROW()-設定!$B$26)):INDEX($C$1:$C$13701,MAX(1,ROW()-1))),MIN(INDEX($C$1:$C$13701,MIN(13701,ROW()+1)):INDEX($C$1:$C$13701,MIN(13701,ROW()+設定!$B$26))))*10^(設定!$B$27/20)),1,0))</f>
        <v>0</v>
      </c>
      <c r="G5264" s="33" t="n">
        <f aca="false">$G5263+IF($F5264=1,1,0)</f>
        <v>2</v>
      </c>
      <c r="H5264" s="0" t="str">
        <f aca="false">IF($F5264=1,$G5264,"")</f>
        <v/>
      </c>
    </row>
    <row r="5265" customFormat="false" ht="15" hidden="false" customHeight="false" outlineLevel="0" collapsed="false">
      <c r="A5265" s="30" t="n">
        <v>822.34375</v>
      </c>
      <c r="B5265" s="31" t="n">
        <v>14.2982</v>
      </c>
      <c r="C5265" s="32" t="n">
        <f aca="false">IF($A5265="","",IF(設定!$B$21="dB",10^($B5265/20),ABS($B5265)))</f>
        <v>5.18692537756993</v>
      </c>
      <c r="D5265" s="32" t="n">
        <f aca="false">IF($A5265="","",$A5265^2)</f>
        <v>676249.243164063</v>
      </c>
      <c r="E5265" s="32" t="n">
        <f aca="false">IF($A5265="","",IF($C5265&lt;=0,"",1/$C5265^2))</f>
        <v>0.0371689249479429</v>
      </c>
      <c r="F5265" s="33" t="n">
        <f aca="false">IF(OR(ROW()-設定!$B$30&lt;2,ROW()+設定!$B$30&gt;13701,N($A5265)&lt;=0,N(INDEX($A$2:$A$13701,MIN(13700,MAX(1,ROW()-1+設定!$B$30))))&lt;=0,$A5265&lt;設定!$B$28,$A5265&gt;設定!$B$29),0,IF(AND($C5265&gt;=MAX(INDEX($C$1:$C$13701,MAX(1,ROW()-設定!$B$24)):INDEX($C$1:$C$13701,MAX(1,ROW()-1))),$C5265&gt;MAX(INDEX($C$1:$C$13701,MIN(13701,ROW()+1)):INDEX($C$1:$C$13701,MIN(13701,ROW()+設定!$B$24))),$C5265&gt;=設定!$B$32,$C5265&gt;=MAX(MIN(INDEX($C$1:$C$13701,MAX(1,ROW()-設定!$B$26)):INDEX($C$1:$C$13701,MAX(1,ROW()-1))),MIN(INDEX($C$1:$C$13701,MIN(13701,ROW()+1)):INDEX($C$1:$C$13701,MIN(13701,ROW()+設定!$B$26))))*10^(設定!$B$27/20)),1,0))</f>
        <v>0</v>
      </c>
      <c r="G5265" s="33" t="n">
        <f aca="false">$G5264+IF($F5265=1,1,0)</f>
        <v>2</v>
      </c>
      <c r="H5265" s="0" t="str">
        <f aca="false">IF($F5265=1,$G5265,"")</f>
        <v/>
      </c>
    </row>
    <row r="5266" customFormat="false" ht="15" hidden="false" customHeight="false" outlineLevel="0" collapsed="false">
      <c r="A5266" s="30" t="n">
        <v>822.5</v>
      </c>
      <c r="B5266" s="31" t="n">
        <v>14.2259</v>
      </c>
      <c r="C5266" s="32" t="n">
        <f aca="false">IF($A5266="","",IF(設定!$B$21="dB",10^($B5266/20),ABS($B5266)))</f>
        <v>5.14392940827095</v>
      </c>
      <c r="D5266" s="32" t="n">
        <f aca="false">IF($A5266="","",$A5266^2)</f>
        <v>676506.25</v>
      </c>
      <c r="E5266" s="32" t="n">
        <f aca="false">IF($A5266="","",IF($C5266&lt;=0,"",1/$C5266^2))</f>
        <v>0.0377928809994134</v>
      </c>
      <c r="F5266" s="33" t="n">
        <f aca="false">IF(OR(ROW()-設定!$B$30&lt;2,ROW()+設定!$B$30&gt;13701,N($A5266)&lt;=0,N(INDEX($A$2:$A$13701,MIN(13700,MAX(1,ROW()-1+設定!$B$30))))&lt;=0,$A5266&lt;設定!$B$28,$A5266&gt;設定!$B$29),0,IF(AND($C5266&gt;=MAX(INDEX($C$1:$C$13701,MAX(1,ROW()-設定!$B$24)):INDEX($C$1:$C$13701,MAX(1,ROW()-1))),$C5266&gt;MAX(INDEX($C$1:$C$13701,MIN(13701,ROW()+1)):INDEX($C$1:$C$13701,MIN(13701,ROW()+設定!$B$24))),$C5266&gt;=設定!$B$32,$C5266&gt;=MAX(MIN(INDEX($C$1:$C$13701,MAX(1,ROW()-設定!$B$26)):INDEX($C$1:$C$13701,MAX(1,ROW()-1))),MIN(INDEX($C$1:$C$13701,MIN(13701,ROW()+1)):INDEX($C$1:$C$13701,MIN(13701,ROW()+設定!$B$26))))*10^(設定!$B$27/20)),1,0))</f>
        <v>0</v>
      </c>
      <c r="G5266" s="33" t="n">
        <f aca="false">$G5265+IF($F5266=1,1,0)</f>
        <v>2</v>
      </c>
      <c r="H5266" s="0" t="str">
        <f aca="false">IF($F5266=1,$G5266,"")</f>
        <v/>
      </c>
    </row>
    <row r="5267" customFormat="false" ht="15" hidden="false" customHeight="false" outlineLevel="0" collapsed="false">
      <c r="A5267" s="30" t="n">
        <v>822.65625</v>
      </c>
      <c r="B5267" s="31" t="n">
        <v>14.2763</v>
      </c>
      <c r="C5267" s="32" t="n">
        <f aca="false">IF($A5267="","",IF(設定!$B$21="dB",10^($B5267/20),ABS($B5267)))</f>
        <v>5.17386389657284</v>
      </c>
      <c r="D5267" s="32" t="n">
        <f aca="false">IF($A5267="","",$A5267^2)</f>
        <v>676763.305664063</v>
      </c>
      <c r="E5267" s="32" t="n">
        <f aca="false">IF($A5267="","",IF($C5267&lt;=0,"",1/$C5267^2))</f>
        <v>0.037356828618449</v>
      </c>
      <c r="F5267" s="33" t="n">
        <f aca="false">IF(OR(ROW()-設定!$B$30&lt;2,ROW()+設定!$B$30&gt;13701,N($A5267)&lt;=0,N(INDEX($A$2:$A$13701,MIN(13700,MAX(1,ROW()-1+設定!$B$30))))&lt;=0,$A5267&lt;設定!$B$28,$A5267&gt;設定!$B$29),0,IF(AND($C5267&gt;=MAX(INDEX($C$1:$C$13701,MAX(1,ROW()-設定!$B$24)):INDEX($C$1:$C$13701,MAX(1,ROW()-1))),$C5267&gt;MAX(INDEX($C$1:$C$13701,MIN(13701,ROW()+1)):INDEX($C$1:$C$13701,MIN(13701,ROW()+設定!$B$24))),$C5267&gt;=設定!$B$32,$C5267&gt;=MAX(MIN(INDEX($C$1:$C$13701,MAX(1,ROW()-設定!$B$26)):INDEX($C$1:$C$13701,MAX(1,ROW()-1))),MIN(INDEX($C$1:$C$13701,MIN(13701,ROW()+1)):INDEX($C$1:$C$13701,MIN(13701,ROW()+設定!$B$26))))*10^(設定!$B$27/20)),1,0))</f>
        <v>0</v>
      </c>
      <c r="G5267" s="33" t="n">
        <f aca="false">$G5266+IF($F5267=1,1,0)</f>
        <v>2</v>
      </c>
      <c r="H5267" s="0" t="str">
        <f aca="false">IF($F5267=1,$G5267,"")</f>
        <v/>
      </c>
    </row>
    <row r="5268" customFormat="false" ht="15" hidden="false" customHeight="false" outlineLevel="0" collapsed="false">
      <c r="A5268" s="30" t="n">
        <v>822.8125</v>
      </c>
      <c r="B5268" s="31" t="n">
        <v>14.3101</v>
      </c>
      <c r="C5268" s="32" t="n">
        <f aca="false">IF($A5268="","",IF(設定!$B$21="dB",10^($B5268/20),ABS($B5268)))</f>
        <v>5.19403653328132</v>
      </c>
      <c r="D5268" s="32" t="n">
        <f aca="false">IF($A5268="","",$A5268^2)</f>
        <v>677020.41015625</v>
      </c>
      <c r="E5268" s="32" t="n">
        <f aca="false">IF($A5268="","",IF($C5268&lt;=0,"",1/$C5268^2))</f>
        <v>0.0370672186641798</v>
      </c>
      <c r="F5268" s="33" t="n">
        <f aca="false">IF(OR(ROW()-設定!$B$30&lt;2,ROW()+設定!$B$30&gt;13701,N($A5268)&lt;=0,N(INDEX($A$2:$A$13701,MIN(13700,MAX(1,ROW()-1+設定!$B$30))))&lt;=0,$A5268&lt;設定!$B$28,$A5268&gt;設定!$B$29),0,IF(AND($C5268&gt;=MAX(INDEX($C$1:$C$13701,MAX(1,ROW()-設定!$B$24)):INDEX($C$1:$C$13701,MAX(1,ROW()-1))),$C5268&gt;MAX(INDEX($C$1:$C$13701,MIN(13701,ROW()+1)):INDEX($C$1:$C$13701,MIN(13701,ROW()+設定!$B$24))),$C5268&gt;=設定!$B$32,$C5268&gt;=MAX(MIN(INDEX($C$1:$C$13701,MAX(1,ROW()-設定!$B$26)):INDEX($C$1:$C$13701,MAX(1,ROW()-1))),MIN(INDEX($C$1:$C$13701,MIN(13701,ROW()+1)):INDEX($C$1:$C$13701,MIN(13701,ROW()+設定!$B$26))))*10^(設定!$B$27/20)),1,0))</f>
        <v>0</v>
      </c>
      <c r="G5268" s="33" t="n">
        <f aca="false">$G5267+IF($F5268=1,1,0)</f>
        <v>2</v>
      </c>
      <c r="H5268" s="0" t="str">
        <f aca="false">IF($F5268=1,$G5268,"")</f>
        <v/>
      </c>
    </row>
    <row r="5269" customFormat="false" ht="15" hidden="false" customHeight="false" outlineLevel="0" collapsed="false">
      <c r="A5269" s="30" t="n">
        <v>822.96875</v>
      </c>
      <c r="B5269" s="31" t="n">
        <v>14.5105</v>
      </c>
      <c r="C5269" s="32" t="n">
        <f aca="false">IF($A5269="","",IF(設定!$B$21="dB",10^($B5269/20),ABS($B5269)))</f>
        <v>5.31526595756407</v>
      </c>
      <c r="D5269" s="32" t="n">
        <f aca="false">IF($A5269="","",$A5269^2)</f>
        <v>677277.563476563</v>
      </c>
      <c r="E5269" s="32" t="n">
        <f aca="false">IF($A5269="","",IF($C5269&lt;=0,"",1/$C5269^2))</f>
        <v>0.035395658797939</v>
      </c>
      <c r="F5269" s="33" t="n">
        <f aca="false">IF(OR(ROW()-設定!$B$30&lt;2,ROW()+設定!$B$30&gt;13701,N($A5269)&lt;=0,N(INDEX($A$2:$A$13701,MIN(13700,MAX(1,ROW()-1+設定!$B$30))))&lt;=0,$A5269&lt;設定!$B$28,$A5269&gt;設定!$B$29),0,IF(AND($C5269&gt;=MAX(INDEX($C$1:$C$13701,MAX(1,ROW()-設定!$B$24)):INDEX($C$1:$C$13701,MAX(1,ROW()-1))),$C5269&gt;MAX(INDEX($C$1:$C$13701,MIN(13701,ROW()+1)):INDEX($C$1:$C$13701,MIN(13701,ROW()+設定!$B$24))),$C5269&gt;=設定!$B$32,$C5269&gt;=MAX(MIN(INDEX($C$1:$C$13701,MAX(1,ROW()-設定!$B$26)):INDEX($C$1:$C$13701,MAX(1,ROW()-1))),MIN(INDEX($C$1:$C$13701,MIN(13701,ROW()+1)):INDEX($C$1:$C$13701,MIN(13701,ROW()+設定!$B$26))))*10^(設定!$B$27/20)),1,0))</f>
        <v>0</v>
      </c>
      <c r="G5269" s="33" t="n">
        <f aca="false">$G5268+IF($F5269=1,1,0)</f>
        <v>2</v>
      </c>
      <c r="H5269" s="0" t="str">
        <f aca="false">IF($F5269=1,$G5269,"")</f>
        <v/>
      </c>
    </row>
    <row r="5270" customFormat="false" ht="15" hidden="false" customHeight="false" outlineLevel="0" collapsed="false">
      <c r="A5270" s="30" t="n">
        <v>823.125</v>
      </c>
      <c r="B5270" s="31" t="n">
        <v>14.2499</v>
      </c>
      <c r="C5270" s="32" t="n">
        <f aca="false">IF($A5270="","",IF(設定!$B$21="dB",10^($B5270/20),ABS($B5270)))</f>
        <v>5.15816226484351</v>
      </c>
      <c r="D5270" s="32" t="n">
        <f aca="false">IF($A5270="","",$A5270^2)</f>
        <v>677534.765625</v>
      </c>
      <c r="E5270" s="32" t="n">
        <f aca="false">IF($A5270="","",IF($C5270&lt;=0,"",1/$C5270^2))</f>
        <v>0.0375846058364123</v>
      </c>
      <c r="F5270" s="33" t="n">
        <f aca="false">IF(OR(ROW()-設定!$B$30&lt;2,ROW()+設定!$B$30&gt;13701,N($A5270)&lt;=0,N(INDEX($A$2:$A$13701,MIN(13700,MAX(1,ROW()-1+設定!$B$30))))&lt;=0,$A5270&lt;設定!$B$28,$A5270&gt;設定!$B$29),0,IF(AND($C5270&gt;=MAX(INDEX($C$1:$C$13701,MAX(1,ROW()-設定!$B$24)):INDEX($C$1:$C$13701,MAX(1,ROW()-1))),$C5270&gt;MAX(INDEX($C$1:$C$13701,MIN(13701,ROW()+1)):INDEX($C$1:$C$13701,MIN(13701,ROW()+設定!$B$24))),$C5270&gt;=設定!$B$32,$C5270&gt;=MAX(MIN(INDEX($C$1:$C$13701,MAX(1,ROW()-設定!$B$26)):INDEX($C$1:$C$13701,MAX(1,ROW()-1))),MIN(INDEX($C$1:$C$13701,MIN(13701,ROW()+1)):INDEX($C$1:$C$13701,MIN(13701,ROW()+設定!$B$26))))*10^(設定!$B$27/20)),1,0))</f>
        <v>0</v>
      </c>
      <c r="G5270" s="33" t="n">
        <f aca="false">$G5269+IF($F5270=1,1,0)</f>
        <v>2</v>
      </c>
      <c r="H5270" s="0" t="str">
        <f aca="false">IF($F5270=1,$G5270,"")</f>
        <v/>
      </c>
    </row>
    <row r="5271" customFormat="false" ht="15" hidden="false" customHeight="false" outlineLevel="0" collapsed="false">
      <c r="A5271" s="30" t="n">
        <v>823.28125</v>
      </c>
      <c r="B5271" s="31" t="n">
        <v>14.3757</v>
      </c>
      <c r="C5271" s="32" t="n">
        <f aca="false">IF($A5271="","",IF(設定!$B$21="dB",10^($B5271/20),ABS($B5271)))</f>
        <v>5.23341289306831</v>
      </c>
      <c r="D5271" s="32" t="n">
        <f aca="false">IF($A5271="","",$A5271^2)</f>
        <v>677792.016601563</v>
      </c>
      <c r="E5271" s="32" t="n">
        <f aca="false">IF($A5271="","",IF($C5271&lt;=0,"",1/$C5271^2))</f>
        <v>0.0365115272882944</v>
      </c>
      <c r="F5271" s="33" t="n">
        <f aca="false">IF(OR(ROW()-設定!$B$30&lt;2,ROW()+設定!$B$30&gt;13701,N($A5271)&lt;=0,N(INDEX($A$2:$A$13701,MIN(13700,MAX(1,ROW()-1+設定!$B$30))))&lt;=0,$A5271&lt;設定!$B$28,$A5271&gt;設定!$B$29),0,IF(AND($C5271&gt;=MAX(INDEX($C$1:$C$13701,MAX(1,ROW()-設定!$B$24)):INDEX($C$1:$C$13701,MAX(1,ROW()-1))),$C5271&gt;MAX(INDEX($C$1:$C$13701,MIN(13701,ROW()+1)):INDEX($C$1:$C$13701,MIN(13701,ROW()+設定!$B$24))),$C5271&gt;=設定!$B$32,$C5271&gt;=MAX(MIN(INDEX($C$1:$C$13701,MAX(1,ROW()-設定!$B$26)):INDEX($C$1:$C$13701,MAX(1,ROW()-1))),MIN(INDEX($C$1:$C$13701,MIN(13701,ROW()+1)):INDEX($C$1:$C$13701,MIN(13701,ROW()+設定!$B$26))))*10^(設定!$B$27/20)),1,0))</f>
        <v>0</v>
      </c>
      <c r="G5271" s="33" t="n">
        <f aca="false">$G5270+IF($F5271=1,1,0)</f>
        <v>2</v>
      </c>
      <c r="H5271" s="0" t="str">
        <f aca="false">IF($F5271=1,$G5271,"")</f>
        <v/>
      </c>
    </row>
    <row r="5272" customFormat="false" ht="15" hidden="false" customHeight="false" outlineLevel="0" collapsed="false">
      <c r="A5272" s="30" t="n">
        <v>823.4375</v>
      </c>
      <c r="B5272" s="31" t="n">
        <v>14.4159</v>
      </c>
      <c r="C5272" s="32" t="n">
        <f aca="false">IF($A5272="","",IF(設定!$B$21="dB",10^($B5272/20),ABS($B5272)))</f>
        <v>5.25769029082206</v>
      </c>
      <c r="D5272" s="32" t="n">
        <f aca="false">IF($A5272="","",$A5272^2)</f>
        <v>678049.31640625</v>
      </c>
      <c r="E5272" s="32" t="n">
        <f aca="false">IF($A5272="","",IF($C5272&lt;=0,"",1/$C5272^2))</f>
        <v>0.0361751216297901</v>
      </c>
      <c r="F5272" s="33" t="n">
        <f aca="false">IF(OR(ROW()-設定!$B$30&lt;2,ROW()+設定!$B$30&gt;13701,N($A5272)&lt;=0,N(INDEX($A$2:$A$13701,MIN(13700,MAX(1,ROW()-1+設定!$B$30))))&lt;=0,$A5272&lt;設定!$B$28,$A5272&gt;設定!$B$29),0,IF(AND($C5272&gt;=MAX(INDEX($C$1:$C$13701,MAX(1,ROW()-設定!$B$24)):INDEX($C$1:$C$13701,MAX(1,ROW()-1))),$C5272&gt;MAX(INDEX($C$1:$C$13701,MIN(13701,ROW()+1)):INDEX($C$1:$C$13701,MIN(13701,ROW()+設定!$B$24))),$C5272&gt;=設定!$B$32,$C5272&gt;=MAX(MIN(INDEX($C$1:$C$13701,MAX(1,ROW()-設定!$B$26)):INDEX($C$1:$C$13701,MAX(1,ROW()-1))),MIN(INDEX($C$1:$C$13701,MIN(13701,ROW()+1)):INDEX($C$1:$C$13701,MIN(13701,ROW()+設定!$B$26))))*10^(設定!$B$27/20)),1,0))</f>
        <v>0</v>
      </c>
      <c r="G5272" s="33" t="n">
        <f aca="false">$G5271+IF($F5272=1,1,0)</f>
        <v>2</v>
      </c>
      <c r="H5272" s="0" t="str">
        <f aca="false">IF($F5272=1,$G5272,"")</f>
        <v/>
      </c>
    </row>
    <row r="5273" customFormat="false" ht="15" hidden="false" customHeight="false" outlineLevel="0" collapsed="false">
      <c r="A5273" s="30" t="n">
        <v>823.59375</v>
      </c>
      <c r="B5273" s="31" t="n">
        <v>14.2538</v>
      </c>
      <c r="C5273" s="32" t="n">
        <f aca="false">IF($A5273="","",IF(設定!$B$21="dB",10^($B5273/20),ABS($B5273)))</f>
        <v>5.16047882084612</v>
      </c>
      <c r="D5273" s="32" t="n">
        <f aca="false">IF($A5273="","",$A5273^2)</f>
        <v>678306.665039063</v>
      </c>
      <c r="E5273" s="32" t="n">
        <f aca="false">IF($A5273="","",IF($C5273&lt;=0,"",1/$C5273^2))</f>
        <v>0.0375508697026228</v>
      </c>
      <c r="F5273" s="33" t="n">
        <f aca="false">IF(OR(ROW()-設定!$B$30&lt;2,ROW()+設定!$B$30&gt;13701,N($A5273)&lt;=0,N(INDEX($A$2:$A$13701,MIN(13700,MAX(1,ROW()-1+設定!$B$30))))&lt;=0,$A5273&lt;設定!$B$28,$A5273&gt;設定!$B$29),0,IF(AND($C5273&gt;=MAX(INDEX($C$1:$C$13701,MAX(1,ROW()-設定!$B$24)):INDEX($C$1:$C$13701,MAX(1,ROW()-1))),$C5273&gt;MAX(INDEX($C$1:$C$13701,MIN(13701,ROW()+1)):INDEX($C$1:$C$13701,MIN(13701,ROW()+設定!$B$24))),$C5273&gt;=設定!$B$32,$C5273&gt;=MAX(MIN(INDEX($C$1:$C$13701,MAX(1,ROW()-設定!$B$26)):INDEX($C$1:$C$13701,MAX(1,ROW()-1))),MIN(INDEX($C$1:$C$13701,MIN(13701,ROW()+1)):INDEX($C$1:$C$13701,MIN(13701,ROW()+設定!$B$26))))*10^(設定!$B$27/20)),1,0))</f>
        <v>0</v>
      </c>
      <c r="G5273" s="33" t="n">
        <f aca="false">$G5272+IF($F5273=1,1,0)</f>
        <v>2</v>
      </c>
      <c r="H5273" s="0" t="str">
        <f aca="false">IF($F5273=1,$G5273,"")</f>
        <v/>
      </c>
    </row>
    <row r="5274" customFormat="false" ht="15" hidden="false" customHeight="false" outlineLevel="0" collapsed="false">
      <c r="A5274" s="30" t="n">
        <v>823.75</v>
      </c>
      <c r="B5274" s="31" t="n">
        <v>14.3868</v>
      </c>
      <c r="C5274" s="32" t="n">
        <f aca="false">IF($A5274="","",IF(設定!$B$21="dB",10^($B5274/20),ABS($B5274)))</f>
        <v>5.24010512835223</v>
      </c>
      <c r="D5274" s="32" t="n">
        <f aca="false">IF($A5274="","",$A5274^2)</f>
        <v>678564.0625</v>
      </c>
      <c r="E5274" s="32" t="n">
        <f aca="false">IF($A5274="","",IF($C5274&lt;=0,"",1/$C5274^2))</f>
        <v>0.0364183277446762</v>
      </c>
      <c r="F5274" s="33" t="n">
        <f aca="false">IF(OR(ROW()-設定!$B$30&lt;2,ROW()+設定!$B$30&gt;13701,N($A5274)&lt;=0,N(INDEX($A$2:$A$13701,MIN(13700,MAX(1,ROW()-1+設定!$B$30))))&lt;=0,$A5274&lt;設定!$B$28,$A5274&gt;設定!$B$29),0,IF(AND($C5274&gt;=MAX(INDEX($C$1:$C$13701,MAX(1,ROW()-設定!$B$24)):INDEX($C$1:$C$13701,MAX(1,ROW()-1))),$C5274&gt;MAX(INDEX($C$1:$C$13701,MIN(13701,ROW()+1)):INDEX($C$1:$C$13701,MIN(13701,ROW()+設定!$B$24))),$C5274&gt;=設定!$B$32,$C5274&gt;=MAX(MIN(INDEX($C$1:$C$13701,MAX(1,ROW()-設定!$B$26)):INDEX($C$1:$C$13701,MAX(1,ROW()-1))),MIN(INDEX($C$1:$C$13701,MIN(13701,ROW()+1)):INDEX($C$1:$C$13701,MIN(13701,ROW()+設定!$B$26))))*10^(設定!$B$27/20)),1,0))</f>
        <v>0</v>
      </c>
      <c r="G5274" s="33" t="n">
        <f aca="false">$G5273+IF($F5274=1,1,0)</f>
        <v>2</v>
      </c>
      <c r="H5274" s="0" t="str">
        <f aca="false">IF($F5274=1,$G5274,"")</f>
        <v/>
      </c>
    </row>
    <row r="5275" customFormat="false" ht="15" hidden="false" customHeight="false" outlineLevel="0" collapsed="false">
      <c r="A5275" s="30" t="n">
        <v>823.90625</v>
      </c>
      <c r="B5275" s="31" t="n">
        <v>14.3975</v>
      </c>
      <c r="C5275" s="32" t="n">
        <f aca="false">IF($A5275="","",IF(設定!$B$21="dB",10^($B5275/20),ABS($B5275)))</f>
        <v>5.24656430256446</v>
      </c>
      <c r="D5275" s="32" t="n">
        <f aca="false">IF($A5275="","",$A5275^2)</f>
        <v>678821.508789063</v>
      </c>
      <c r="E5275" s="32" t="n">
        <f aca="false">IF($A5275="","",IF($C5275&lt;=0,"",1/$C5275^2))</f>
        <v>0.0363287119467112</v>
      </c>
      <c r="F5275" s="33" t="n">
        <f aca="false">IF(OR(ROW()-設定!$B$30&lt;2,ROW()+設定!$B$30&gt;13701,N($A5275)&lt;=0,N(INDEX($A$2:$A$13701,MIN(13700,MAX(1,ROW()-1+設定!$B$30))))&lt;=0,$A5275&lt;設定!$B$28,$A5275&gt;設定!$B$29),0,IF(AND($C5275&gt;=MAX(INDEX($C$1:$C$13701,MAX(1,ROW()-設定!$B$24)):INDEX($C$1:$C$13701,MAX(1,ROW()-1))),$C5275&gt;MAX(INDEX($C$1:$C$13701,MIN(13701,ROW()+1)):INDEX($C$1:$C$13701,MIN(13701,ROW()+設定!$B$24))),$C5275&gt;=設定!$B$32,$C5275&gt;=MAX(MIN(INDEX($C$1:$C$13701,MAX(1,ROW()-設定!$B$26)):INDEX($C$1:$C$13701,MAX(1,ROW()-1))),MIN(INDEX($C$1:$C$13701,MIN(13701,ROW()+1)):INDEX($C$1:$C$13701,MIN(13701,ROW()+設定!$B$26))))*10^(設定!$B$27/20)),1,0))</f>
        <v>0</v>
      </c>
      <c r="G5275" s="33" t="n">
        <f aca="false">$G5274+IF($F5275=1,1,0)</f>
        <v>2</v>
      </c>
      <c r="H5275" s="0" t="str">
        <f aca="false">IF($F5275=1,$G5275,"")</f>
        <v/>
      </c>
    </row>
    <row r="5276" customFormat="false" ht="15" hidden="false" customHeight="false" outlineLevel="0" collapsed="false">
      <c r="A5276" s="30" t="n">
        <v>824.0625</v>
      </c>
      <c r="B5276" s="31" t="n">
        <v>14.3455</v>
      </c>
      <c r="C5276" s="32" t="n">
        <f aca="false">IF($A5276="","",IF(設定!$B$21="dB",10^($B5276/20),ABS($B5276)))</f>
        <v>5.21524841787616</v>
      </c>
      <c r="D5276" s="32" t="n">
        <f aca="false">IF($A5276="","",$A5276^2)</f>
        <v>679079.00390625</v>
      </c>
      <c r="E5276" s="32" t="n">
        <f aca="false">IF($A5276="","",IF($C5276&lt;=0,"",1/$C5276^2))</f>
        <v>0.0367663062167172</v>
      </c>
      <c r="F5276" s="33" t="n">
        <f aca="false">IF(OR(ROW()-設定!$B$30&lt;2,ROW()+設定!$B$30&gt;13701,N($A5276)&lt;=0,N(INDEX($A$2:$A$13701,MIN(13700,MAX(1,ROW()-1+設定!$B$30))))&lt;=0,$A5276&lt;設定!$B$28,$A5276&gt;設定!$B$29),0,IF(AND($C5276&gt;=MAX(INDEX($C$1:$C$13701,MAX(1,ROW()-設定!$B$24)):INDEX($C$1:$C$13701,MAX(1,ROW()-1))),$C5276&gt;MAX(INDEX($C$1:$C$13701,MIN(13701,ROW()+1)):INDEX($C$1:$C$13701,MIN(13701,ROW()+設定!$B$24))),$C5276&gt;=設定!$B$32,$C5276&gt;=MAX(MIN(INDEX($C$1:$C$13701,MAX(1,ROW()-設定!$B$26)):INDEX($C$1:$C$13701,MAX(1,ROW()-1))),MIN(INDEX($C$1:$C$13701,MIN(13701,ROW()+1)):INDEX($C$1:$C$13701,MIN(13701,ROW()+設定!$B$26))))*10^(設定!$B$27/20)),1,0))</f>
        <v>0</v>
      </c>
      <c r="G5276" s="33" t="n">
        <f aca="false">$G5275+IF($F5276=1,1,0)</f>
        <v>2</v>
      </c>
      <c r="H5276" s="0" t="str">
        <f aca="false">IF($F5276=1,$G5276,"")</f>
        <v/>
      </c>
    </row>
    <row r="5277" customFormat="false" ht="15" hidden="false" customHeight="false" outlineLevel="0" collapsed="false">
      <c r="A5277" s="30" t="n">
        <v>824.21875</v>
      </c>
      <c r="B5277" s="31" t="n">
        <v>14.4664</v>
      </c>
      <c r="C5277" s="32" t="n">
        <f aca="false">IF($A5277="","",IF(設定!$B$21="dB",10^($B5277/20),ABS($B5277)))</f>
        <v>5.28834768111623</v>
      </c>
      <c r="D5277" s="32" t="n">
        <f aca="false">IF($A5277="","",$A5277^2)</f>
        <v>679336.547851563</v>
      </c>
      <c r="E5277" s="32" t="n">
        <f aca="false">IF($A5277="","",IF($C5277&lt;=0,"",1/$C5277^2))</f>
        <v>0.0357569115331633</v>
      </c>
      <c r="F5277" s="33" t="n">
        <f aca="false">IF(OR(ROW()-設定!$B$30&lt;2,ROW()+設定!$B$30&gt;13701,N($A5277)&lt;=0,N(INDEX($A$2:$A$13701,MIN(13700,MAX(1,ROW()-1+設定!$B$30))))&lt;=0,$A5277&lt;設定!$B$28,$A5277&gt;設定!$B$29),0,IF(AND($C5277&gt;=MAX(INDEX($C$1:$C$13701,MAX(1,ROW()-設定!$B$24)):INDEX($C$1:$C$13701,MAX(1,ROW()-1))),$C5277&gt;MAX(INDEX($C$1:$C$13701,MIN(13701,ROW()+1)):INDEX($C$1:$C$13701,MIN(13701,ROW()+設定!$B$24))),$C5277&gt;=設定!$B$32,$C5277&gt;=MAX(MIN(INDEX($C$1:$C$13701,MAX(1,ROW()-設定!$B$26)):INDEX($C$1:$C$13701,MAX(1,ROW()-1))),MIN(INDEX($C$1:$C$13701,MIN(13701,ROW()+1)):INDEX($C$1:$C$13701,MIN(13701,ROW()+設定!$B$26))))*10^(設定!$B$27/20)),1,0))</f>
        <v>0</v>
      </c>
      <c r="G5277" s="33" t="n">
        <f aca="false">$G5276+IF($F5277=1,1,0)</f>
        <v>2</v>
      </c>
      <c r="H5277" s="0" t="str">
        <f aca="false">IF($F5277=1,$G5277,"")</f>
        <v/>
      </c>
    </row>
    <row r="5278" customFormat="false" ht="15" hidden="false" customHeight="false" outlineLevel="0" collapsed="false">
      <c r="A5278" s="30" t="n">
        <v>824.375</v>
      </c>
      <c r="B5278" s="31" t="n">
        <v>14.5272</v>
      </c>
      <c r="C5278" s="32" t="n">
        <f aca="false">IF($A5278="","",IF(設定!$B$21="dB",10^($B5278/20),ABS($B5278)))</f>
        <v>5.32549522966459</v>
      </c>
      <c r="D5278" s="32" t="n">
        <f aca="false">IF($A5278="","",$A5278^2)</f>
        <v>679594.140625</v>
      </c>
      <c r="E5278" s="32" t="n">
        <f aca="false">IF($A5278="","",IF($C5278&lt;=0,"",1/$C5278^2))</f>
        <v>0.0352598126189182</v>
      </c>
      <c r="F5278" s="33" t="n">
        <f aca="false">IF(OR(ROW()-設定!$B$30&lt;2,ROW()+設定!$B$30&gt;13701,N($A5278)&lt;=0,N(INDEX($A$2:$A$13701,MIN(13700,MAX(1,ROW()-1+設定!$B$30))))&lt;=0,$A5278&lt;設定!$B$28,$A5278&gt;設定!$B$29),0,IF(AND($C5278&gt;=MAX(INDEX($C$1:$C$13701,MAX(1,ROW()-設定!$B$24)):INDEX($C$1:$C$13701,MAX(1,ROW()-1))),$C5278&gt;MAX(INDEX($C$1:$C$13701,MIN(13701,ROW()+1)):INDEX($C$1:$C$13701,MIN(13701,ROW()+設定!$B$24))),$C5278&gt;=設定!$B$32,$C5278&gt;=MAX(MIN(INDEX($C$1:$C$13701,MAX(1,ROW()-設定!$B$26)):INDEX($C$1:$C$13701,MAX(1,ROW()-1))),MIN(INDEX($C$1:$C$13701,MIN(13701,ROW()+1)):INDEX($C$1:$C$13701,MIN(13701,ROW()+設定!$B$26))))*10^(設定!$B$27/20)),1,0))</f>
        <v>0</v>
      </c>
      <c r="G5278" s="33" t="n">
        <f aca="false">$G5277+IF($F5278=1,1,0)</f>
        <v>2</v>
      </c>
      <c r="H5278" s="0" t="str">
        <f aca="false">IF($F5278=1,$G5278,"")</f>
        <v/>
      </c>
    </row>
    <row r="5279" customFormat="false" ht="15" hidden="false" customHeight="false" outlineLevel="0" collapsed="false">
      <c r="A5279" s="30" t="n">
        <v>824.53125</v>
      </c>
      <c r="B5279" s="31" t="n">
        <v>14.5509</v>
      </c>
      <c r="C5279" s="32" t="n">
        <f aca="false">IF($A5279="","",IF(設定!$B$21="dB",10^($B5279/20),ABS($B5279)))</f>
        <v>5.34004602304306</v>
      </c>
      <c r="D5279" s="32" t="n">
        <f aca="false">IF($A5279="","",$A5279^2)</f>
        <v>679851.782226563</v>
      </c>
      <c r="E5279" s="32" t="n">
        <f aca="false">IF($A5279="","",IF($C5279&lt;=0,"",1/$C5279^2))</f>
        <v>0.0350679194240366</v>
      </c>
      <c r="F5279" s="33" t="n">
        <f aca="false">IF(OR(ROW()-設定!$B$30&lt;2,ROW()+設定!$B$30&gt;13701,N($A5279)&lt;=0,N(INDEX($A$2:$A$13701,MIN(13700,MAX(1,ROW()-1+設定!$B$30))))&lt;=0,$A5279&lt;設定!$B$28,$A5279&gt;設定!$B$29),0,IF(AND($C5279&gt;=MAX(INDEX($C$1:$C$13701,MAX(1,ROW()-設定!$B$24)):INDEX($C$1:$C$13701,MAX(1,ROW()-1))),$C5279&gt;MAX(INDEX($C$1:$C$13701,MIN(13701,ROW()+1)):INDEX($C$1:$C$13701,MIN(13701,ROW()+設定!$B$24))),$C5279&gt;=設定!$B$32,$C5279&gt;=MAX(MIN(INDEX($C$1:$C$13701,MAX(1,ROW()-設定!$B$26)):INDEX($C$1:$C$13701,MAX(1,ROW()-1))),MIN(INDEX($C$1:$C$13701,MIN(13701,ROW()+1)):INDEX($C$1:$C$13701,MIN(13701,ROW()+設定!$B$26))))*10^(設定!$B$27/20)),1,0))</f>
        <v>0</v>
      </c>
      <c r="G5279" s="33" t="n">
        <f aca="false">$G5278+IF($F5279=1,1,0)</f>
        <v>2</v>
      </c>
      <c r="H5279" s="0" t="str">
        <f aca="false">IF($F5279=1,$G5279,"")</f>
        <v/>
      </c>
    </row>
    <row r="5280" customFormat="false" ht="15" hidden="false" customHeight="false" outlineLevel="0" collapsed="false">
      <c r="A5280" s="30" t="n">
        <v>824.6875</v>
      </c>
      <c r="B5280" s="31" t="n">
        <v>14.4277</v>
      </c>
      <c r="C5280" s="32" t="n">
        <f aca="false">IF($A5280="","",IF(設定!$B$21="dB",10^($B5280/20),ABS($B5280)))</f>
        <v>5.26483784957159</v>
      </c>
      <c r="D5280" s="32" t="n">
        <f aca="false">IF($A5280="","",$A5280^2)</f>
        <v>680109.47265625</v>
      </c>
      <c r="E5280" s="32" t="n">
        <f aca="false">IF($A5280="","",IF($C5280&lt;=0,"",1/$C5280^2))</f>
        <v>0.0360769654088293</v>
      </c>
      <c r="F5280" s="33" t="n">
        <f aca="false">IF(OR(ROW()-設定!$B$30&lt;2,ROW()+設定!$B$30&gt;13701,N($A5280)&lt;=0,N(INDEX($A$2:$A$13701,MIN(13700,MAX(1,ROW()-1+設定!$B$30))))&lt;=0,$A5280&lt;設定!$B$28,$A5280&gt;設定!$B$29),0,IF(AND($C5280&gt;=MAX(INDEX($C$1:$C$13701,MAX(1,ROW()-設定!$B$24)):INDEX($C$1:$C$13701,MAX(1,ROW()-1))),$C5280&gt;MAX(INDEX($C$1:$C$13701,MIN(13701,ROW()+1)):INDEX($C$1:$C$13701,MIN(13701,ROW()+設定!$B$24))),$C5280&gt;=設定!$B$32,$C5280&gt;=MAX(MIN(INDEX($C$1:$C$13701,MAX(1,ROW()-設定!$B$26)):INDEX($C$1:$C$13701,MAX(1,ROW()-1))),MIN(INDEX($C$1:$C$13701,MIN(13701,ROW()+1)):INDEX($C$1:$C$13701,MIN(13701,ROW()+設定!$B$26))))*10^(設定!$B$27/20)),1,0))</f>
        <v>0</v>
      </c>
      <c r="G5280" s="33" t="n">
        <f aca="false">$G5279+IF($F5280=1,1,0)</f>
        <v>2</v>
      </c>
      <c r="H5280" s="0" t="str">
        <f aca="false">IF($F5280=1,$G5280,"")</f>
        <v/>
      </c>
    </row>
    <row r="5281" customFormat="false" ht="15" hidden="false" customHeight="false" outlineLevel="0" collapsed="false">
      <c r="A5281" s="30" t="n">
        <v>824.84375</v>
      </c>
      <c r="B5281" s="31" t="n">
        <v>14.4812</v>
      </c>
      <c r="C5281" s="32" t="n">
        <f aca="false">IF($A5281="","",IF(設定!$B$21="dB",10^($B5281/20),ABS($B5281)))</f>
        <v>5.29736624655702</v>
      </c>
      <c r="D5281" s="32" t="n">
        <f aca="false">IF($A5281="","",$A5281^2)</f>
        <v>680367.211914063</v>
      </c>
      <c r="E5281" s="32" t="n">
        <f aca="false">IF($A5281="","",IF($C5281&lt;=0,"",1/$C5281^2))</f>
        <v>0.0356352655944093</v>
      </c>
      <c r="F5281" s="33" t="n">
        <f aca="false">IF(OR(ROW()-設定!$B$30&lt;2,ROW()+設定!$B$30&gt;13701,N($A5281)&lt;=0,N(INDEX($A$2:$A$13701,MIN(13700,MAX(1,ROW()-1+設定!$B$30))))&lt;=0,$A5281&lt;設定!$B$28,$A5281&gt;設定!$B$29),0,IF(AND($C5281&gt;=MAX(INDEX($C$1:$C$13701,MAX(1,ROW()-設定!$B$24)):INDEX($C$1:$C$13701,MAX(1,ROW()-1))),$C5281&gt;MAX(INDEX($C$1:$C$13701,MIN(13701,ROW()+1)):INDEX($C$1:$C$13701,MIN(13701,ROW()+設定!$B$24))),$C5281&gt;=設定!$B$32,$C5281&gt;=MAX(MIN(INDEX($C$1:$C$13701,MAX(1,ROW()-設定!$B$26)):INDEX($C$1:$C$13701,MAX(1,ROW()-1))),MIN(INDEX($C$1:$C$13701,MIN(13701,ROW()+1)):INDEX($C$1:$C$13701,MIN(13701,ROW()+設定!$B$26))))*10^(設定!$B$27/20)),1,0))</f>
        <v>0</v>
      </c>
      <c r="G5281" s="33" t="n">
        <f aca="false">$G5280+IF($F5281=1,1,0)</f>
        <v>2</v>
      </c>
      <c r="H5281" s="0" t="str">
        <f aca="false">IF($F5281=1,$G5281,"")</f>
        <v/>
      </c>
    </row>
    <row r="5282" customFormat="false" ht="15" hidden="false" customHeight="false" outlineLevel="0" collapsed="false">
      <c r="A5282" s="30" t="n">
        <v>825</v>
      </c>
      <c r="B5282" s="31" t="n">
        <v>14.7159</v>
      </c>
      <c r="C5282" s="32" t="n">
        <f aca="false">IF($A5282="","",IF(設定!$B$21="dB",10^($B5282/20),ABS($B5282)))</f>
        <v>5.44245691937049</v>
      </c>
      <c r="D5282" s="32" t="n">
        <f aca="false">IF($A5282="","",$A5282^2)</f>
        <v>680625</v>
      </c>
      <c r="E5282" s="32" t="n">
        <f aca="false">IF($A5282="","",IF($C5282&lt;=0,"",1/$C5282^2))</f>
        <v>0.0337605878428558</v>
      </c>
      <c r="F5282" s="33" t="n">
        <f aca="false">IF(OR(ROW()-設定!$B$30&lt;2,ROW()+設定!$B$30&gt;13701,N($A5282)&lt;=0,N(INDEX($A$2:$A$13701,MIN(13700,MAX(1,ROW()-1+設定!$B$30))))&lt;=0,$A5282&lt;設定!$B$28,$A5282&gt;設定!$B$29),0,IF(AND($C5282&gt;=MAX(INDEX($C$1:$C$13701,MAX(1,ROW()-設定!$B$24)):INDEX($C$1:$C$13701,MAX(1,ROW()-1))),$C5282&gt;MAX(INDEX($C$1:$C$13701,MIN(13701,ROW()+1)):INDEX($C$1:$C$13701,MIN(13701,ROW()+設定!$B$24))),$C5282&gt;=設定!$B$32,$C5282&gt;=MAX(MIN(INDEX($C$1:$C$13701,MAX(1,ROW()-設定!$B$26)):INDEX($C$1:$C$13701,MAX(1,ROW()-1))),MIN(INDEX($C$1:$C$13701,MIN(13701,ROW()+1)):INDEX($C$1:$C$13701,MIN(13701,ROW()+設定!$B$26))))*10^(設定!$B$27/20)),1,0))</f>
        <v>0</v>
      </c>
      <c r="G5282" s="33" t="n">
        <f aca="false">$G5281+IF($F5282=1,1,0)</f>
        <v>2</v>
      </c>
      <c r="H5282" s="0" t="str">
        <f aca="false">IF($F5282=1,$G5282,"")</f>
        <v/>
      </c>
    </row>
    <row r="5283" customFormat="false" ht="15" hidden="false" customHeight="false" outlineLevel="0" collapsed="false">
      <c r="A5283" s="30" t="n">
        <v>825.15625</v>
      </c>
      <c r="B5283" s="31" t="n">
        <v>14.3719</v>
      </c>
      <c r="C5283" s="32" t="n">
        <f aca="false">IF($A5283="","",IF(設定!$B$21="dB",10^($B5283/20),ABS($B5283)))</f>
        <v>5.23112382191154</v>
      </c>
      <c r="D5283" s="32" t="n">
        <f aca="false">IF($A5283="","",$A5283^2)</f>
        <v>680882.836914063</v>
      </c>
      <c r="E5283" s="32" t="n">
        <f aca="false">IF($A5283="","",IF($C5283&lt;=0,"",1/$C5283^2))</f>
        <v>0.0365434882102898</v>
      </c>
      <c r="F5283" s="33" t="n">
        <f aca="false">IF(OR(ROW()-設定!$B$30&lt;2,ROW()+設定!$B$30&gt;13701,N($A5283)&lt;=0,N(INDEX($A$2:$A$13701,MIN(13700,MAX(1,ROW()-1+設定!$B$30))))&lt;=0,$A5283&lt;設定!$B$28,$A5283&gt;設定!$B$29),0,IF(AND($C5283&gt;=MAX(INDEX($C$1:$C$13701,MAX(1,ROW()-設定!$B$24)):INDEX($C$1:$C$13701,MAX(1,ROW()-1))),$C5283&gt;MAX(INDEX($C$1:$C$13701,MIN(13701,ROW()+1)):INDEX($C$1:$C$13701,MIN(13701,ROW()+設定!$B$24))),$C5283&gt;=設定!$B$32,$C5283&gt;=MAX(MIN(INDEX($C$1:$C$13701,MAX(1,ROW()-設定!$B$26)):INDEX($C$1:$C$13701,MAX(1,ROW()-1))),MIN(INDEX($C$1:$C$13701,MIN(13701,ROW()+1)):INDEX($C$1:$C$13701,MIN(13701,ROW()+設定!$B$26))))*10^(設定!$B$27/20)),1,0))</f>
        <v>0</v>
      </c>
      <c r="G5283" s="33" t="n">
        <f aca="false">$G5282+IF($F5283=1,1,0)</f>
        <v>2</v>
      </c>
      <c r="H5283" s="0" t="str">
        <f aca="false">IF($F5283=1,$G5283,"")</f>
        <v/>
      </c>
    </row>
    <row r="5284" customFormat="false" ht="15" hidden="false" customHeight="false" outlineLevel="0" collapsed="false">
      <c r="A5284" s="30" t="n">
        <v>825.3125</v>
      </c>
      <c r="B5284" s="31" t="n">
        <v>14.5244</v>
      </c>
      <c r="C5284" s="32" t="n">
        <f aca="false">IF($A5284="","",IF(設定!$B$21="dB",10^($B5284/20),ABS($B5284)))</f>
        <v>5.32377876951014</v>
      </c>
      <c r="D5284" s="32" t="n">
        <f aca="false">IF($A5284="","",$A5284^2)</f>
        <v>681140.72265625</v>
      </c>
      <c r="E5284" s="32" t="n">
        <f aca="false">IF($A5284="","",IF($C5284&lt;=0,"",1/$C5284^2))</f>
        <v>0.0352825527899926</v>
      </c>
      <c r="F5284" s="33" t="n">
        <f aca="false">IF(OR(ROW()-設定!$B$30&lt;2,ROW()+設定!$B$30&gt;13701,N($A5284)&lt;=0,N(INDEX($A$2:$A$13701,MIN(13700,MAX(1,ROW()-1+設定!$B$30))))&lt;=0,$A5284&lt;設定!$B$28,$A5284&gt;設定!$B$29),0,IF(AND($C5284&gt;=MAX(INDEX($C$1:$C$13701,MAX(1,ROW()-設定!$B$24)):INDEX($C$1:$C$13701,MAX(1,ROW()-1))),$C5284&gt;MAX(INDEX($C$1:$C$13701,MIN(13701,ROW()+1)):INDEX($C$1:$C$13701,MIN(13701,ROW()+設定!$B$24))),$C5284&gt;=設定!$B$32,$C5284&gt;=MAX(MIN(INDEX($C$1:$C$13701,MAX(1,ROW()-設定!$B$26)):INDEX($C$1:$C$13701,MAX(1,ROW()-1))),MIN(INDEX($C$1:$C$13701,MIN(13701,ROW()+1)):INDEX($C$1:$C$13701,MIN(13701,ROW()+設定!$B$26))))*10^(設定!$B$27/20)),1,0))</f>
        <v>0</v>
      </c>
      <c r="G5284" s="33" t="n">
        <f aca="false">$G5283+IF($F5284=1,1,0)</f>
        <v>2</v>
      </c>
      <c r="H5284" s="0" t="str">
        <f aca="false">IF($F5284=1,$G5284,"")</f>
        <v/>
      </c>
    </row>
    <row r="5285" customFormat="false" ht="15" hidden="false" customHeight="false" outlineLevel="0" collapsed="false">
      <c r="A5285" s="30" t="n">
        <v>825.46875</v>
      </c>
      <c r="B5285" s="31" t="n">
        <v>14.6073</v>
      </c>
      <c r="C5285" s="32" t="n">
        <f aca="false">IF($A5285="","",IF(設定!$B$21="dB",10^($B5285/20),ABS($B5285)))</f>
        <v>5.37483331002568</v>
      </c>
      <c r="D5285" s="32" t="n">
        <f aca="false">IF($A5285="","",$A5285^2)</f>
        <v>681398.657226563</v>
      </c>
      <c r="E5285" s="32" t="n">
        <f aca="false">IF($A5285="","",IF($C5285&lt;=0,"",1/$C5285^2))</f>
        <v>0.0346154514504916</v>
      </c>
      <c r="F5285" s="33" t="n">
        <f aca="false">IF(OR(ROW()-設定!$B$30&lt;2,ROW()+設定!$B$30&gt;13701,N($A5285)&lt;=0,N(INDEX($A$2:$A$13701,MIN(13700,MAX(1,ROW()-1+設定!$B$30))))&lt;=0,$A5285&lt;設定!$B$28,$A5285&gt;設定!$B$29),0,IF(AND($C5285&gt;=MAX(INDEX($C$1:$C$13701,MAX(1,ROW()-設定!$B$24)):INDEX($C$1:$C$13701,MAX(1,ROW()-1))),$C5285&gt;MAX(INDEX($C$1:$C$13701,MIN(13701,ROW()+1)):INDEX($C$1:$C$13701,MIN(13701,ROW()+設定!$B$24))),$C5285&gt;=設定!$B$32,$C5285&gt;=MAX(MIN(INDEX($C$1:$C$13701,MAX(1,ROW()-設定!$B$26)):INDEX($C$1:$C$13701,MAX(1,ROW()-1))),MIN(INDEX($C$1:$C$13701,MIN(13701,ROW()+1)):INDEX($C$1:$C$13701,MIN(13701,ROW()+設定!$B$26))))*10^(設定!$B$27/20)),1,0))</f>
        <v>0</v>
      </c>
      <c r="G5285" s="33" t="n">
        <f aca="false">$G5284+IF($F5285=1,1,0)</f>
        <v>2</v>
      </c>
      <c r="H5285" s="0" t="str">
        <f aca="false">IF($F5285=1,$G5285,"")</f>
        <v/>
      </c>
    </row>
    <row r="5286" customFormat="false" ht="15" hidden="false" customHeight="false" outlineLevel="0" collapsed="false">
      <c r="A5286" s="30" t="n">
        <v>825.625</v>
      </c>
      <c r="B5286" s="31" t="n">
        <v>14.5441</v>
      </c>
      <c r="C5286" s="32" t="n">
        <f aca="false">IF($A5286="","",IF(設定!$B$21="dB",10^($B5286/20),ABS($B5286)))</f>
        <v>5.33586704954634</v>
      </c>
      <c r="D5286" s="32" t="n">
        <f aca="false">IF($A5286="","",$A5286^2)</f>
        <v>681656.640625</v>
      </c>
      <c r="E5286" s="32" t="n">
        <f aca="false">IF($A5286="","",IF($C5286&lt;=0,"",1/$C5286^2))</f>
        <v>0.0351228703032813</v>
      </c>
      <c r="F5286" s="33" t="n">
        <f aca="false">IF(OR(ROW()-設定!$B$30&lt;2,ROW()+設定!$B$30&gt;13701,N($A5286)&lt;=0,N(INDEX($A$2:$A$13701,MIN(13700,MAX(1,ROW()-1+設定!$B$30))))&lt;=0,$A5286&lt;設定!$B$28,$A5286&gt;設定!$B$29),0,IF(AND($C5286&gt;=MAX(INDEX($C$1:$C$13701,MAX(1,ROW()-設定!$B$24)):INDEX($C$1:$C$13701,MAX(1,ROW()-1))),$C5286&gt;MAX(INDEX($C$1:$C$13701,MIN(13701,ROW()+1)):INDEX($C$1:$C$13701,MIN(13701,ROW()+設定!$B$24))),$C5286&gt;=設定!$B$32,$C5286&gt;=MAX(MIN(INDEX($C$1:$C$13701,MAX(1,ROW()-設定!$B$26)):INDEX($C$1:$C$13701,MAX(1,ROW()-1))),MIN(INDEX($C$1:$C$13701,MIN(13701,ROW()+1)):INDEX($C$1:$C$13701,MIN(13701,ROW()+設定!$B$26))))*10^(設定!$B$27/20)),1,0))</f>
        <v>0</v>
      </c>
      <c r="G5286" s="33" t="n">
        <f aca="false">$G5285+IF($F5286=1,1,0)</f>
        <v>2</v>
      </c>
      <c r="H5286" s="0" t="str">
        <f aca="false">IF($F5286=1,$G5286,"")</f>
        <v/>
      </c>
    </row>
    <row r="5287" customFormat="false" ht="15" hidden="false" customHeight="false" outlineLevel="0" collapsed="false">
      <c r="A5287" s="30" t="n">
        <v>825.78125</v>
      </c>
      <c r="B5287" s="31" t="n">
        <v>14.6099</v>
      </c>
      <c r="C5287" s="32" t="n">
        <f aca="false">IF($A5287="","",IF(設定!$B$21="dB",10^($B5287/20),ABS($B5287)))</f>
        <v>5.37644243228523</v>
      </c>
      <c r="D5287" s="32" t="n">
        <f aca="false">IF($A5287="","",$A5287^2)</f>
        <v>681914.672851563</v>
      </c>
      <c r="E5287" s="32" t="n">
        <f aca="false">IF($A5287="","",IF($C5287&lt;=0,"",1/$C5287^2))</f>
        <v>0.0345947343466374</v>
      </c>
      <c r="F5287" s="33" t="n">
        <f aca="false">IF(OR(ROW()-設定!$B$30&lt;2,ROW()+設定!$B$30&gt;13701,N($A5287)&lt;=0,N(INDEX($A$2:$A$13701,MIN(13700,MAX(1,ROW()-1+設定!$B$30))))&lt;=0,$A5287&lt;設定!$B$28,$A5287&gt;設定!$B$29),0,IF(AND($C5287&gt;=MAX(INDEX($C$1:$C$13701,MAX(1,ROW()-設定!$B$24)):INDEX($C$1:$C$13701,MAX(1,ROW()-1))),$C5287&gt;MAX(INDEX($C$1:$C$13701,MIN(13701,ROW()+1)):INDEX($C$1:$C$13701,MIN(13701,ROW()+設定!$B$24))),$C5287&gt;=設定!$B$32,$C5287&gt;=MAX(MIN(INDEX($C$1:$C$13701,MAX(1,ROW()-設定!$B$26)):INDEX($C$1:$C$13701,MAX(1,ROW()-1))),MIN(INDEX($C$1:$C$13701,MIN(13701,ROW()+1)):INDEX($C$1:$C$13701,MIN(13701,ROW()+設定!$B$26))))*10^(設定!$B$27/20)),1,0))</f>
        <v>0</v>
      </c>
      <c r="G5287" s="33" t="n">
        <f aca="false">$G5286+IF($F5287=1,1,0)</f>
        <v>2</v>
      </c>
      <c r="H5287" s="0" t="str">
        <f aca="false">IF($F5287=1,$G5287,"")</f>
        <v/>
      </c>
    </row>
    <row r="5288" customFormat="false" ht="15" hidden="false" customHeight="false" outlineLevel="0" collapsed="false">
      <c r="A5288" s="30" t="n">
        <v>825.9375</v>
      </c>
      <c r="B5288" s="31" t="n">
        <v>14.5732</v>
      </c>
      <c r="C5288" s="32" t="n">
        <f aca="false">IF($A5288="","",IF(設定!$B$21="dB",10^($B5288/20),ABS($B5288)))</f>
        <v>5.35377357750434</v>
      </c>
      <c r="D5288" s="32" t="n">
        <f aca="false">IF($A5288="","",$A5288^2)</f>
        <v>682172.75390625</v>
      </c>
      <c r="E5288" s="32" t="n">
        <f aca="false">IF($A5288="","",IF($C5288&lt;=0,"",1/$C5288^2))</f>
        <v>0.0348883154140508</v>
      </c>
      <c r="F5288" s="33" t="n">
        <f aca="false">IF(OR(ROW()-設定!$B$30&lt;2,ROW()+設定!$B$30&gt;13701,N($A5288)&lt;=0,N(INDEX($A$2:$A$13701,MIN(13700,MAX(1,ROW()-1+設定!$B$30))))&lt;=0,$A5288&lt;設定!$B$28,$A5288&gt;設定!$B$29),0,IF(AND($C5288&gt;=MAX(INDEX($C$1:$C$13701,MAX(1,ROW()-設定!$B$24)):INDEX($C$1:$C$13701,MAX(1,ROW()-1))),$C5288&gt;MAX(INDEX($C$1:$C$13701,MIN(13701,ROW()+1)):INDEX($C$1:$C$13701,MIN(13701,ROW()+設定!$B$24))),$C5288&gt;=設定!$B$32,$C5288&gt;=MAX(MIN(INDEX($C$1:$C$13701,MAX(1,ROW()-設定!$B$26)):INDEX($C$1:$C$13701,MAX(1,ROW()-1))),MIN(INDEX($C$1:$C$13701,MIN(13701,ROW()+1)):INDEX($C$1:$C$13701,MIN(13701,ROW()+設定!$B$26))))*10^(設定!$B$27/20)),1,0))</f>
        <v>0</v>
      </c>
      <c r="G5288" s="33" t="n">
        <f aca="false">$G5287+IF($F5288=1,1,0)</f>
        <v>2</v>
      </c>
      <c r="H5288" s="0" t="str">
        <f aca="false">IF($F5288=1,$G5288,"")</f>
        <v/>
      </c>
    </row>
    <row r="5289" customFormat="false" ht="15" hidden="false" customHeight="false" outlineLevel="0" collapsed="false">
      <c r="A5289" s="30" t="n">
        <v>826.09375</v>
      </c>
      <c r="B5289" s="31" t="n">
        <v>14.6471</v>
      </c>
      <c r="C5289" s="32" t="n">
        <f aca="false">IF($A5289="","",IF(設定!$B$21="dB",10^($B5289/20),ABS($B5289)))</f>
        <v>5.39951808343621</v>
      </c>
      <c r="D5289" s="32" t="n">
        <f aca="false">IF($A5289="","",$A5289^2)</f>
        <v>682430.883789063</v>
      </c>
      <c r="E5289" s="32" t="n">
        <f aca="false">IF($A5289="","",IF($C5289&lt;=0,"",1/$C5289^2))</f>
        <v>0.0342996746060505</v>
      </c>
      <c r="F5289" s="33" t="n">
        <f aca="false">IF(OR(ROW()-設定!$B$30&lt;2,ROW()+設定!$B$30&gt;13701,N($A5289)&lt;=0,N(INDEX($A$2:$A$13701,MIN(13700,MAX(1,ROW()-1+設定!$B$30))))&lt;=0,$A5289&lt;設定!$B$28,$A5289&gt;設定!$B$29),0,IF(AND($C5289&gt;=MAX(INDEX($C$1:$C$13701,MAX(1,ROW()-設定!$B$24)):INDEX($C$1:$C$13701,MAX(1,ROW()-1))),$C5289&gt;MAX(INDEX($C$1:$C$13701,MIN(13701,ROW()+1)):INDEX($C$1:$C$13701,MIN(13701,ROW()+設定!$B$24))),$C5289&gt;=設定!$B$32,$C5289&gt;=MAX(MIN(INDEX($C$1:$C$13701,MAX(1,ROW()-設定!$B$26)):INDEX($C$1:$C$13701,MAX(1,ROW()-1))),MIN(INDEX($C$1:$C$13701,MIN(13701,ROW()+1)):INDEX($C$1:$C$13701,MIN(13701,ROW()+設定!$B$26))))*10^(設定!$B$27/20)),1,0))</f>
        <v>0</v>
      </c>
      <c r="G5289" s="33" t="n">
        <f aca="false">$G5288+IF($F5289=1,1,0)</f>
        <v>2</v>
      </c>
      <c r="H5289" s="0" t="str">
        <f aca="false">IF($F5289=1,$G5289,"")</f>
        <v/>
      </c>
    </row>
    <row r="5290" customFormat="false" ht="15" hidden="false" customHeight="false" outlineLevel="0" collapsed="false">
      <c r="A5290" s="30" t="n">
        <v>826.25</v>
      </c>
      <c r="B5290" s="31" t="n">
        <v>14.7156</v>
      </c>
      <c r="C5290" s="32" t="n">
        <f aca="false">IF($A5290="","",IF(設定!$B$21="dB",10^($B5290/20),ABS($B5290)))</f>
        <v>5.44226894681411</v>
      </c>
      <c r="D5290" s="32" t="n">
        <f aca="false">IF($A5290="","",$A5290^2)</f>
        <v>682689.0625</v>
      </c>
      <c r="E5290" s="32" t="n">
        <f aca="false">IF($A5290="","",IF($C5290&lt;=0,"",1/$C5290^2))</f>
        <v>0.0337629200221945</v>
      </c>
      <c r="F5290" s="33" t="n">
        <f aca="false">IF(OR(ROW()-設定!$B$30&lt;2,ROW()+設定!$B$30&gt;13701,N($A5290)&lt;=0,N(INDEX($A$2:$A$13701,MIN(13700,MAX(1,ROW()-1+設定!$B$30))))&lt;=0,$A5290&lt;設定!$B$28,$A5290&gt;設定!$B$29),0,IF(AND($C5290&gt;=MAX(INDEX($C$1:$C$13701,MAX(1,ROW()-設定!$B$24)):INDEX($C$1:$C$13701,MAX(1,ROW()-1))),$C5290&gt;MAX(INDEX($C$1:$C$13701,MIN(13701,ROW()+1)):INDEX($C$1:$C$13701,MIN(13701,ROW()+設定!$B$24))),$C5290&gt;=設定!$B$32,$C5290&gt;=MAX(MIN(INDEX($C$1:$C$13701,MAX(1,ROW()-設定!$B$26)):INDEX($C$1:$C$13701,MAX(1,ROW()-1))),MIN(INDEX($C$1:$C$13701,MIN(13701,ROW()+1)):INDEX($C$1:$C$13701,MIN(13701,ROW()+設定!$B$26))))*10^(設定!$B$27/20)),1,0))</f>
        <v>0</v>
      </c>
      <c r="G5290" s="33" t="n">
        <f aca="false">$G5289+IF($F5290=1,1,0)</f>
        <v>2</v>
      </c>
      <c r="H5290" s="0" t="str">
        <f aca="false">IF($F5290=1,$G5290,"")</f>
        <v/>
      </c>
    </row>
    <row r="5291" customFormat="false" ht="15" hidden="false" customHeight="false" outlineLevel="0" collapsed="false">
      <c r="A5291" s="30" t="n">
        <v>826.40625</v>
      </c>
      <c r="B5291" s="31" t="n">
        <v>14.573</v>
      </c>
      <c r="C5291" s="32" t="n">
        <f aca="false">IF($A5291="","",IF(設定!$B$21="dB",10^($B5291/20),ABS($B5291)))</f>
        <v>5.35365030373128</v>
      </c>
      <c r="D5291" s="32" t="n">
        <f aca="false">IF($A5291="","",$A5291^2)</f>
        <v>682947.290039063</v>
      </c>
      <c r="E5291" s="32" t="n">
        <f aca="false">IF($A5291="","",IF($C5291&lt;=0,"",1/$C5291^2))</f>
        <v>0.0348899221173461</v>
      </c>
      <c r="F5291" s="33" t="n">
        <f aca="false">IF(OR(ROW()-設定!$B$30&lt;2,ROW()+設定!$B$30&gt;13701,N($A5291)&lt;=0,N(INDEX($A$2:$A$13701,MIN(13700,MAX(1,ROW()-1+設定!$B$30))))&lt;=0,$A5291&lt;設定!$B$28,$A5291&gt;設定!$B$29),0,IF(AND($C5291&gt;=MAX(INDEX($C$1:$C$13701,MAX(1,ROW()-設定!$B$24)):INDEX($C$1:$C$13701,MAX(1,ROW()-1))),$C5291&gt;MAX(INDEX($C$1:$C$13701,MIN(13701,ROW()+1)):INDEX($C$1:$C$13701,MIN(13701,ROW()+設定!$B$24))),$C5291&gt;=設定!$B$32,$C5291&gt;=MAX(MIN(INDEX($C$1:$C$13701,MAX(1,ROW()-設定!$B$26)):INDEX($C$1:$C$13701,MAX(1,ROW()-1))),MIN(INDEX($C$1:$C$13701,MIN(13701,ROW()+1)):INDEX($C$1:$C$13701,MIN(13701,ROW()+設定!$B$26))))*10^(設定!$B$27/20)),1,0))</f>
        <v>0</v>
      </c>
      <c r="G5291" s="33" t="n">
        <f aca="false">$G5290+IF($F5291=1,1,0)</f>
        <v>2</v>
      </c>
      <c r="H5291" s="0" t="str">
        <f aca="false">IF($F5291=1,$G5291,"")</f>
        <v/>
      </c>
    </row>
    <row r="5292" customFormat="false" ht="15" hidden="false" customHeight="false" outlineLevel="0" collapsed="false">
      <c r="A5292" s="30" t="n">
        <v>826.5625</v>
      </c>
      <c r="B5292" s="31" t="n">
        <v>14.6307</v>
      </c>
      <c r="C5292" s="32" t="n">
        <f aca="false">IF($A5292="","",IF(設定!$B$21="dB",10^($B5292/20),ABS($B5292)))</f>
        <v>5.38933276513697</v>
      </c>
      <c r="D5292" s="32" t="n">
        <f aca="false">IF($A5292="","",$A5292^2)</f>
        <v>683205.56640625</v>
      </c>
      <c r="E5292" s="32" t="n">
        <f aca="false">IF($A5292="","",IF($C5292&lt;=0,"",1/$C5292^2))</f>
        <v>0.0344294432584869</v>
      </c>
      <c r="F5292" s="33" t="n">
        <f aca="false">IF(OR(ROW()-設定!$B$30&lt;2,ROW()+設定!$B$30&gt;13701,N($A5292)&lt;=0,N(INDEX($A$2:$A$13701,MIN(13700,MAX(1,ROW()-1+設定!$B$30))))&lt;=0,$A5292&lt;設定!$B$28,$A5292&gt;設定!$B$29),0,IF(AND($C5292&gt;=MAX(INDEX($C$1:$C$13701,MAX(1,ROW()-設定!$B$24)):INDEX($C$1:$C$13701,MAX(1,ROW()-1))),$C5292&gt;MAX(INDEX($C$1:$C$13701,MIN(13701,ROW()+1)):INDEX($C$1:$C$13701,MIN(13701,ROW()+設定!$B$24))),$C5292&gt;=設定!$B$32,$C5292&gt;=MAX(MIN(INDEX($C$1:$C$13701,MAX(1,ROW()-設定!$B$26)):INDEX($C$1:$C$13701,MAX(1,ROW()-1))),MIN(INDEX($C$1:$C$13701,MIN(13701,ROW()+1)):INDEX($C$1:$C$13701,MIN(13701,ROW()+設定!$B$26))))*10^(設定!$B$27/20)),1,0))</f>
        <v>0</v>
      </c>
      <c r="G5292" s="33" t="n">
        <f aca="false">$G5291+IF($F5292=1,1,0)</f>
        <v>2</v>
      </c>
      <c r="H5292" s="0" t="str">
        <f aca="false">IF($F5292=1,$G5292,"")</f>
        <v/>
      </c>
    </row>
    <row r="5293" customFormat="false" ht="15" hidden="false" customHeight="false" outlineLevel="0" collapsed="false">
      <c r="A5293" s="30" t="n">
        <v>826.71875</v>
      </c>
      <c r="B5293" s="31" t="n">
        <v>14.6177</v>
      </c>
      <c r="C5293" s="32" t="n">
        <f aca="false">IF($A5293="","",IF(設定!$B$21="dB",10^($B5293/20),ABS($B5293)))</f>
        <v>5.38127269008335</v>
      </c>
      <c r="D5293" s="32" t="n">
        <f aca="false">IF($A5293="","",$A5293^2)</f>
        <v>683463.891601563</v>
      </c>
      <c r="E5293" s="32" t="n">
        <f aca="false">IF($A5293="","",IF($C5293&lt;=0,"",1/$C5293^2))</f>
        <v>0.0345326573996406</v>
      </c>
      <c r="F5293" s="33" t="n">
        <f aca="false">IF(OR(ROW()-設定!$B$30&lt;2,ROW()+設定!$B$30&gt;13701,N($A5293)&lt;=0,N(INDEX($A$2:$A$13701,MIN(13700,MAX(1,ROW()-1+設定!$B$30))))&lt;=0,$A5293&lt;設定!$B$28,$A5293&gt;設定!$B$29),0,IF(AND($C5293&gt;=MAX(INDEX($C$1:$C$13701,MAX(1,ROW()-設定!$B$24)):INDEX($C$1:$C$13701,MAX(1,ROW()-1))),$C5293&gt;MAX(INDEX($C$1:$C$13701,MIN(13701,ROW()+1)):INDEX($C$1:$C$13701,MIN(13701,ROW()+設定!$B$24))),$C5293&gt;=設定!$B$32,$C5293&gt;=MAX(MIN(INDEX($C$1:$C$13701,MAX(1,ROW()-設定!$B$26)):INDEX($C$1:$C$13701,MAX(1,ROW()-1))),MIN(INDEX($C$1:$C$13701,MIN(13701,ROW()+1)):INDEX($C$1:$C$13701,MIN(13701,ROW()+設定!$B$26))))*10^(設定!$B$27/20)),1,0))</f>
        <v>0</v>
      </c>
      <c r="G5293" s="33" t="n">
        <f aca="false">$G5292+IF($F5293=1,1,0)</f>
        <v>2</v>
      </c>
      <c r="H5293" s="0" t="str">
        <f aca="false">IF($F5293=1,$G5293,"")</f>
        <v/>
      </c>
    </row>
    <row r="5294" customFormat="false" ht="15" hidden="false" customHeight="false" outlineLevel="0" collapsed="false">
      <c r="A5294" s="30" t="n">
        <v>826.875</v>
      </c>
      <c r="B5294" s="31" t="n">
        <v>14.595</v>
      </c>
      <c r="C5294" s="32" t="n">
        <f aca="false">IF($A5294="","",IF(設定!$B$21="dB",10^($B5294/20),ABS($B5294)))</f>
        <v>5.36722744978731</v>
      </c>
      <c r="D5294" s="32" t="n">
        <f aca="false">IF($A5294="","",$A5294^2)</f>
        <v>683722.265625</v>
      </c>
      <c r="E5294" s="32" t="n">
        <f aca="false">IF($A5294="","",IF($C5294&lt;=0,"",1/$C5294^2))</f>
        <v>0.0347136275887698</v>
      </c>
      <c r="F5294" s="33" t="n">
        <f aca="false">IF(OR(ROW()-設定!$B$30&lt;2,ROW()+設定!$B$30&gt;13701,N($A5294)&lt;=0,N(INDEX($A$2:$A$13701,MIN(13700,MAX(1,ROW()-1+設定!$B$30))))&lt;=0,$A5294&lt;設定!$B$28,$A5294&gt;設定!$B$29),0,IF(AND($C5294&gt;=MAX(INDEX($C$1:$C$13701,MAX(1,ROW()-設定!$B$24)):INDEX($C$1:$C$13701,MAX(1,ROW()-1))),$C5294&gt;MAX(INDEX($C$1:$C$13701,MIN(13701,ROW()+1)):INDEX($C$1:$C$13701,MIN(13701,ROW()+設定!$B$24))),$C5294&gt;=設定!$B$32,$C5294&gt;=MAX(MIN(INDEX($C$1:$C$13701,MAX(1,ROW()-設定!$B$26)):INDEX($C$1:$C$13701,MAX(1,ROW()-1))),MIN(INDEX($C$1:$C$13701,MIN(13701,ROW()+1)):INDEX($C$1:$C$13701,MIN(13701,ROW()+設定!$B$26))))*10^(設定!$B$27/20)),1,0))</f>
        <v>0</v>
      </c>
      <c r="G5294" s="33" t="n">
        <f aca="false">$G5293+IF($F5294=1,1,0)</f>
        <v>2</v>
      </c>
      <c r="H5294" s="0" t="str">
        <f aca="false">IF($F5294=1,$G5294,"")</f>
        <v/>
      </c>
    </row>
    <row r="5295" customFormat="false" ht="15" hidden="false" customHeight="false" outlineLevel="0" collapsed="false">
      <c r="A5295" s="30" t="n">
        <v>827.03125</v>
      </c>
      <c r="B5295" s="31" t="n">
        <v>14.6493</v>
      </c>
      <c r="C5295" s="32" t="n">
        <f aca="false">IF($A5295="","",IF(設定!$B$21="dB",10^($B5295/20),ABS($B5295)))</f>
        <v>5.4008858701317</v>
      </c>
      <c r="D5295" s="32" t="n">
        <f aca="false">IF($A5295="","",$A5295^2)</f>
        <v>683980.688476563</v>
      </c>
      <c r="E5295" s="32" t="n">
        <f aca="false">IF($A5295="","",IF($C5295&lt;=0,"",1/$C5295^2))</f>
        <v>0.0342823038638819</v>
      </c>
      <c r="F5295" s="33" t="n">
        <f aca="false">IF(OR(ROW()-設定!$B$30&lt;2,ROW()+設定!$B$30&gt;13701,N($A5295)&lt;=0,N(INDEX($A$2:$A$13701,MIN(13700,MAX(1,ROW()-1+設定!$B$30))))&lt;=0,$A5295&lt;設定!$B$28,$A5295&gt;設定!$B$29),0,IF(AND($C5295&gt;=MAX(INDEX($C$1:$C$13701,MAX(1,ROW()-設定!$B$24)):INDEX($C$1:$C$13701,MAX(1,ROW()-1))),$C5295&gt;MAX(INDEX($C$1:$C$13701,MIN(13701,ROW()+1)):INDEX($C$1:$C$13701,MIN(13701,ROW()+設定!$B$24))),$C5295&gt;=設定!$B$32,$C5295&gt;=MAX(MIN(INDEX($C$1:$C$13701,MAX(1,ROW()-設定!$B$26)):INDEX($C$1:$C$13701,MAX(1,ROW()-1))),MIN(INDEX($C$1:$C$13701,MIN(13701,ROW()+1)):INDEX($C$1:$C$13701,MIN(13701,ROW()+設定!$B$26))))*10^(設定!$B$27/20)),1,0))</f>
        <v>0</v>
      </c>
      <c r="G5295" s="33" t="n">
        <f aca="false">$G5294+IF($F5295=1,1,0)</f>
        <v>2</v>
      </c>
      <c r="H5295" s="0" t="str">
        <f aca="false">IF($F5295=1,$G5295,"")</f>
        <v/>
      </c>
    </row>
    <row r="5296" customFormat="false" ht="15" hidden="false" customHeight="false" outlineLevel="0" collapsed="false">
      <c r="A5296" s="30" t="n">
        <v>827.1875</v>
      </c>
      <c r="B5296" s="31" t="n">
        <v>14.5457</v>
      </c>
      <c r="C5296" s="32" t="n">
        <f aca="false">IF($A5296="","",IF(設定!$B$21="dB",10^($B5296/20),ABS($B5296)))</f>
        <v>5.33685004311473</v>
      </c>
      <c r="D5296" s="32" t="n">
        <f aca="false">IF($A5296="","",$A5296^2)</f>
        <v>684239.16015625</v>
      </c>
      <c r="E5296" s="32" t="n">
        <f aca="false">IF($A5296="","",IF($C5296&lt;=0,"",1/$C5296^2))</f>
        <v>0.0351099329429641</v>
      </c>
      <c r="F5296" s="33" t="n">
        <f aca="false">IF(OR(ROW()-設定!$B$30&lt;2,ROW()+設定!$B$30&gt;13701,N($A5296)&lt;=0,N(INDEX($A$2:$A$13701,MIN(13700,MAX(1,ROW()-1+設定!$B$30))))&lt;=0,$A5296&lt;設定!$B$28,$A5296&gt;設定!$B$29),0,IF(AND($C5296&gt;=MAX(INDEX($C$1:$C$13701,MAX(1,ROW()-設定!$B$24)):INDEX($C$1:$C$13701,MAX(1,ROW()-1))),$C5296&gt;MAX(INDEX($C$1:$C$13701,MIN(13701,ROW()+1)):INDEX($C$1:$C$13701,MIN(13701,ROW()+設定!$B$24))),$C5296&gt;=設定!$B$32,$C5296&gt;=MAX(MIN(INDEX($C$1:$C$13701,MAX(1,ROW()-設定!$B$26)):INDEX($C$1:$C$13701,MAX(1,ROW()-1))),MIN(INDEX($C$1:$C$13701,MIN(13701,ROW()+1)):INDEX($C$1:$C$13701,MIN(13701,ROW()+設定!$B$26))))*10^(設定!$B$27/20)),1,0))</f>
        <v>0</v>
      </c>
      <c r="G5296" s="33" t="n">
        <f aca="false">$G5295+IF($F5296=1,1,0)</f>
        <v>2</v>
      </c>
      <c r="H5296" s="0" t="str">
        <f aca="false">IF($F5296=1,$G5296,"")</f>
        <v/>
      </c>
    </row>
    <row r="5297" customFormat="false" ht="15" hidden="false" customHeight="false" outlineLevel="0" collapsed="false">
      <c r="A5297" s="30" t="n">
        <v>827.34375</v>
      </c>
      <c r="B5297" s="31" t="n">
        <v>14.7553</v>
      </c>
      <c r="C5297" s="32" t="n">
        <f aca="false">IF($A5297="","",IF(設定!$B$21="dB",10^($B5297/20),ABS($B5297)))</f>
        <v>5.46720048523514</v>
      </c>
      <c r="D5297" s="32" t="n">
        <f aca="false">IF($A5297="","",$A5297^2)</f>
        <v>684497.680664063</v>
      </c>
      <c r="E5297" s="32" t="n">
        <f aca="false">IF($A5297="","",IF($C5297&lt;=0,"",1/$C5297^2))</f>
        <v>0.0334556906682696</v>
      </c>
      <c r="F5297" s="33" t="n">
        <f aca="false">IF(OR(ROW()-設定!$B$30&lt;2,ROW()+設定!$B$30&gt;13701,N($A5297)&lt;=0,N(INDEX($A$2:$A$13701,MIN(13700,MAX(1,ROW()-1+設定!$B$30))))&lt;=0,$A5297&lt;設定!$B$28,$A5297&gt;設定!$B$29),0,IF(AND($C5297&gt;=MAX(INDEX($C$1:$C$13701,MAX(1,ROW()-設定!$B$24)):INDEX($C$1:$C$13701,MAX(1,ROW()-1))),$C5297&gt;MAX(INDEX($C$1:$C$13701,MIN(13701,ROW()+1)):INDEX($C$1:$C$13701,MIN(13701,ROW()+設定!$B$24))),$C5297&gt;=設定!$B$32,$C5297&gt;=MAX(MIN(INDEX($C$1:$C$13701,MAX(1,ROW()-設定!$B$26)):INDEX($C$1:$C$13701,MAX(1,ROW()-1))),MIN(INDEX($C$1:$C$13701,MIN(13701,ROW()+1)):INDEX($C$1:$C$13701,MIN(13701,ROW()+設定!$B$26))))*10^(設定!$B$27/20)),1,0))</f>
        <v>0</v>
      </c>
      <c r="G5297" s="33" t="n">
        <f aca="false">$G5296+IF($F5297=1,1,0)</f>
        <v>2</v>
      </c>
      <c r="H5297" s="0" t="str">
        <f aca="false">IF($F5297=1,$G5297,"")</f>
        <v/>
      </c>
    </row>
    <row r="5298" customFormat="false" ht="15" hidden="false" customHeight="false" outlineLevel="0" collapsed="false">
      <c r="A5298" s="30" t="n">
        <v>827.5</v>
      </c>
      <c r="B5298" s="31" t="n">
        <v>14.8676</v>
      </c>
      <c r="C5298" s="32" t="n">
        <f aca="false">IF($A5298="","",IF(設定!$B$21="dB",10^($B5298/20),ABS($B5298)))</f>
        <v>5.53834492669137</v>
      </c>
      <c r="D5298" s="32" t="n">
        <f aca="false">IF($A5298="","",$A5298^2)</f>
        <v>684756.25</v>
      </c>
      <c r="E5298" s="32" t="n">
        <f aca="false">IF($A5298="","",IF($C5298&lt;=0,"",1/$C5298^2))</f>
        <v>0.0326016814780016</v>
      </c>
      <c r="F5298" s="33" t="n">
        <f aca="false">IF(OR(ROW()-設定!$B$30&lt;2,ROW()+設定!$B$30&gt;13701,N($A5298)&lt;=0,N(INDEX($A$2:$A$13701,MIN(13700,MAX(1,ROW()-1+設定!$B$30))))&lt;=0,$A5298&lt;設定!$B$28,$A5298&gt;設定!$B$29),0,IF(AND($C5298&gt;=MAX(INDEX($C$1:$C$13701,MAX(1,ROW()-設定!$B$24)):INDEX($C$1:$C$13701,MAX(1,ROW()-1))),$C5298&gt;MAX(INDEX($C$1:$C$13701,MIN(13701,ROW()+1)):INDEX($C$1:$C$13701,MIN(13701,ROW()+設定!$B$24))),$C5298&gt;=設定!$B$32,$C5298&gt;=MAX(MIN(INDEX($C$1:$C$13701,MAX(1,ROW()-設定!$B$26)):INDEX($C$1:$C$13701,MAX(1,ROW()-1))),MIN(INDEX($C$1:$C$13701,MIN(13701,ROW()+1)):INDEX($C$1:$C$13701,MIN(13701,ROW()+設定!$B$26))))*10^(設定!$B$27/20)),1,0))</f>
        <v>0</v>
      </c>
      <c r="G5298" s="33" t="n">
        <f aca="false">$G5297+IF($F5298=1,1,0)</f>
        <v>2</v>
      </c>
      <c r="H5298" s="0" t="str">
        <f aca="false">IF($F5298=1,$G5298,"")</f>
        <v/>
      </c>
    </row>
    <row r="5299" customFormat="false" ht="15" hidden="false" customHeight="false" outlineLevel="0" collapsed="false">
      <c r="A5299" s="30" t="n">
        <v>827.65625</v>
      </c>
      <c r="B5299" s="31" t="n">
        <v>14.8817</v>
      </c>
      <c r="C5299" s="32" t="n">
        <f aca="false">IF($A5299="","",IF(設定!$B$21="dB",10^($B5299/20),ABS($B5299)))</f>
        <v>5.54734274777811</v>
      </c>
      <c r="D5299" s="32" t="n">
        <f aca="false">IF($A5299="","",$A5299^2)</f>
        <v>685014.868164063</v>
      </c>
      <c r="E5299" s="32" t="n">
        <f aca="false">IF($A5299="","",IF($C5299&lt;=0,"",1/$C5299^2))</f>
        <v>0.0324960070289882</v>
      </c>
      <c r="F5299" s="33" t="n">
        <f aca="false">IF(OR(ROW()-設定!$B$30&lt;2,ROW()+設定!$B$30&gt;13701,N($A5299)&lt;=0,N(INDEX($A$2:$A$13701,MIN(13700,MAX(1,ROW()-1+設定!$B$30))))&lt;=0,$A5299&lt;設定!$B$28,$A5299&gt;設定!$B$29),0,IF(AND($C5299&gt;=MAX(INDEX($C$1:$C$13701,MAX(1,ROW()-設定!$B$24)):INDEX($C$1:$C$13701,MAX(1,ROW()-1))),$C5299&gt;MAX(INDEX($C$1:$C$13701,MIN(13701,ROW()+1)):INDEX($C$1:$C$13701,MIN(13701,ROW()+設定!$B$24))),$C5299&gt;=設定!$B$32,$C5299&gt;=MAX(MIN(INDEX($C$1:$C$13701,MAX(1,ROW()-設定!$B$26)):INDEX($C$1:$C$13701,MAX(1,ROW()-1))),MIN(INDEX($C$1:$C$13701,MIN(13701,ROW()+1)):INDEX($C$1:$C$13701,MIN(13701,ROW()+設定!$B$26))))*10^(設定!$B$27/20)),1,0))</f>
        <v>0</v>
      </c>
      <c r="G5299" s="33" t="n">
        <f aca="false">$G5298+IF($F5299=1,1,0)</f>
        <v>2</v>
      </c>
      <c r="H5299" s="0" t="str">
        <f aca="false">IF($F5299=1,$G5299,"")</f>
        <v/>
      </c>
    </row>
    <row r="5300" customFormat="false" ht="15" hidden="false" customHeight="false" outlineLevel="0" collapsed="false">
      <c r="A5300" s="30" t="n">
        <v>827.8125</v>
      </c>
      <c r="B5300" s="31" t="n">
        <v>14.8519</v>
      </c>
      <c r="C5300" s="32" t="n">
        <f aca="false">IF($A5300="","",IF(設定!$B$21="dB",10^($B5300/20),ABS($B5300)))</f>
        <v>5.52834324786079</v>
      </c>
      <c r="D5300" s="32" t="n">
        <f aca="false">IF($A5300="","",$A5300^2)</f>
        <v>685273.53515625</v>
      </c>
      <c r="E5300" s="32" t="n">
        <f aca="false">IF($A5300="","",IF($C5300&lt;=0,"",1/$C5300^2))</f>
        <v>0.0327197517537705</v>
      </c>
      <c r="F5300" s="33" t="n">
        <f aca="false">IF(OR(ROW()-設定!$B$30&lt;2,ROW()+設定!$B$30&gt;13701,N($A5300)&lt;=0,N(INDEX($A$2:$A$13701,MIN(13700,MAX(1,ROW()-1+設定!$B$30))))&lt;=0,$A5300&lt;設定!$B$28,$A5300&gt;設定!$B$29),0,IF(AND($C5300&gt;=MAX(INDEX($C$1:$C$13701,MAX(1,ROW()-設定!$B$24)):INDEX($C$1:$C$13701,MAX(1,ROW()-1))),$C5300&gt;MAX(INDEX($C$1:$C$13701,MIN(13701,ROW()+1)):INDEX($C$1:$C$13701,MIN(13701,ROW()+設定!$B$24))),$C5300&gt;=設定!$B$32,$C5300&gt;=MAX(MIN(INDEX($C$1:$C$13701,MAX(1,ROW()-設定!$B$26)):INDEX($C$1:$C$13701,MAX(1,ROW()-1))),MIN(INDEX($C$1:$C$13701,MIN(13701,ROW()+1)):INDEX($C$1:$C$13701,MIN(13701,ROW()+設定!$B$26))))*10^(設定!$B$27/20)),1,0))</f>
        <v>0</v>
      </c>
      <c r="G5300" s="33" t="n">
        <f aca="false">$G5299+IF($F5300=1,1,0)</f>
        <v>2</v>
      </c>
      <c r="H5300" s="0" t="str">
        <f aca="false">IF($F5300=1,$G5300,"")</f>
        <v/>
      </c>
    </row>
    <row r="5301" customFormat="false" ht="15" hidden="false" customHeight="false" outlineLevel="0" collapsed="false">
      <c r="A5301" s="30" t="n">
        <v>827.96875</v>
      </c>
      <c r="B5301" s="31" t="n">
        <v>14.6322</v>
      </c>
      <c r="C5301" s="32" t="n">
        <f aca="false">IF($A5301="","",IF(設定!$B$21="dB",10^($B5301/20),ABS($B5301)))</f>
        <v>5.39026355030157</v>
      </c>
      <c r="D5301" s="32" t="n">
        <f aca="false">IF($A5301="","",$A5301^2)</f>
        <v>685532.250976563</v>
      </c>
      <c r="E5301" s="32" t="n">
        <f aca="false">IF($A5301="","",IF($C5301&lt;=0,"",1/$C5301^2))</f>
        <v>0.0344175538034202</v>
      </c>
      <c r="F5301" s="33" t="n">
        <f aca="false">IF(OR(ROW()-設定!$B$30&lt;2,ROW()+設定!$B$30&gt;13701,N($A5301)&lt;=0,N(INDEX($A$2:$A$13701,MIN(13700,MAX(1,ROW()-1+設定!$B$30))))&lt;=0,$A5301&lt;設定!$B$28,$A5301&gt;設定!$B$29),0,IF(AND($C5301&gt;=MAX(INDEX($C$1:$C$13701,MAX(1,ROW()-設定!$B$24)):INDEX($C$1:$C$13701,MAX(1,ROW()-1))),$C5301&gt;MAX(INDEX($C$1:$C$13701,MIN(13701,ROW()+1)):INDEX($C$1:$C$13701,MIN(13701,ROW()+設定!$B$24))),$C5301&gt;=設定!$B$32,$C5301&gt;=MAX(MIN(INDEX($C$1:$C$13701,MAX(1,ROW()-設定!$B$26)):INDEX($C$1:$C$13701,MAX(1,ROW()-1))),MIN(INDEX($C$1:$C$13701,MIN(13701,ROW()+1)):INDEX($C$1:$C$13701,MIN(13701,ROW()+設定!$B$26))))*10^(設定!$B$27/20)),1,0))</f>
        <v>0</v>
      </c>
      <c r="G5301" s="33" t="n">
        <f aca="false">$G5300+IF($F5301=1,1,0)</f>
        <v>2</v>
      </c>
      <c r="H5301" s="0" t="str">
        <f aca="false">IF($F5301=1,$G5301,"")</f>
        <v/>
      </c>
    </row>
    <row r="5302" customFormat="false" ht="15" hidden="false" customHeight="false" outlineLevel="0" collapsed="false">
      <c r="A5302" s="30" t="n">
        <v>828.125</v>
      </c>
      <c r="B5302" s="31" t="n">
        <v>14.9042</v>
      </c>
      <c r="C5302" s="32" t="n">
        <f aca="false">IF($A5302="","",IF(設定!$B$21="dB",10^($B5302/20),ABS($B5302)))</f>
        <v>5.56173125809641</v>
      </c>
      <c r="D5302" s="32" t="n">
        <f aca="false">IF($A5302="","",$A5302^2)</f>
        <v>685791.015625</v>
      </c>
      <c r="E5302" s="32" t="n">
        <f aca="false">IF($A5302="","",IF($C5302&lt;=0,"",1/$C5302^2))</f>
        <v>0.0323280865391259</v>
      </c>
      <c r="F5302" s="33" t="n">
        <f aca="false">IF(OR(ROW()-設定!$B$30&lt;2,ROW()+設定!$B$30&gt;13701,N($A5302)&lt;=0,N(INDEX($A$2:$A$13701,MIN(13700,MAX(1,ROW()-1+設定!$B$30))))&lt;=0,$A5302&lt;設定!$B$28,$A5302&gt;設定!$B$29),0,IF(AND($C5302&gt;=MAX(INDEX($C$1:$C$13701,MAX(1,ROW()-設定!$B$24)):INDEX($C$1:$C$13701,MAX(1,ROW()-1))),$C5302&gt;MAX(INDEX($C$1:$C$13701,MIN(13701,ROW()+1)):INDEX($C$1:$C$13701,MIN(13701,ROW()+設定!$B$24))),$C5302&gt;=設定!$B$32,$C5302&gt;=MAX(MIN(INDEX($C$1:$C$13701,MAX(1,ROW()-設定!$B$26)):INDEX($C$1:$C$13701,MAX(1,ROW()-1))),MIN(INDEX($C$1:$C$13701,MIN(13701,ROW()+1)):INDEX($C$1:$C$13701,MIN(13701,ROW()+設定!$B$26))))*10^(設定!$B$27/20)),1,0))</f>
        <v>0</v>
      </c>
      <c r="G5302" s="33" t="n">
        <f aca="false">$G5301+IF($F5302=1,1,0)</f>
        <v>2</v>
      </c>
      <c r="H5302" s="0" t="str">
        <f aca="false">IF($F5302=1,$G5302,"")</f>
        <v/>
      </c>
    </row>
    <row r="5303" customFormat="false" ht="15" hidden="false" customHeight="false" outlineLevel="0" collapsed="false">
      <c r="A5303" s="30" t="n">
        <v>828.28125</v>
      </c>
      <c r="B5303" s="31" t="n">
        <v>14.6863</v>
      </c>
      <c r="C5303" s="32" t="n">
        <f aca="false">IF($A5303="","",IF(設定!$B$21="dB",10^($B5303/20),ABS($B5303)))</f>
        <v>5.42394154002989</v>
      </c>
      <c r="D5303" s="32" t="n">
        <f aca="false">IF($A5303="","",$A5303^2)</f>
        <v>686049.829101563</v>
      </c>
      <c r="E5303" s="32" t="n">
        <f aca="false">IF($A5303="","",IF($C5303&lt;=0,"",1/$C5303^2))</f>
        <v>0.0339914741833751</v>
      </c>
      <c r="F5303" s="33" t="n">
        <f aca="false">IF(OR(ROW()-設定!$B$30&lt;2,ROW()+設定!$B$30&gt;13701,N($A5303)&lt;=0,N(INDEX($A$2:$A$13701,MIN(13700,MAX(1,ROW()-1+設定!$B$30))))&lt;=0,$A5303&lt;設定!$B$28,$A5303&gt;設定!$B$29),0,IF(AND($C5303&gt;=MAX(INDEX($C$1:$C$13701,MAX(1,ROW()-設定!$B$24)):INDEX($C$1:$C$13701,MAX(1,ROW()-1))),$C5303&gt;MAX(INDEX($C$1:$C$13701,MIN(13701,ROW()+1)):INDEX($C$1:$C$13701,MIN(13701,ROW()+設定!$B$24))),$C5303&gt;=設定!$B$32,$C5303&gt;=MAX(MIN(INDEX($C$1:$C$13701,MAX(1,ROW()-設定!$B$26)):INDEX($C$1:$C$13701,MAX(1,ROW()-1))),MIN(INDEX($C$1:$C$13701,MIN(13701,ROW()+1)):INDEX($C$1:$C$13701,MIN(13701,ROW()+設定!$B$26))))*10^(設定!$B$27/20)),1,0))</f>
        <v>0</v>
      </c>
      <c r="G5303" s="33" t="n">
        <f aca="false">$G5302+IF($F5303=1,1,0)</f>
        <v>2</v>
      </c>
      <c r="H5303" s="0" t="str">
        <f aca="false">IF($F5303=1,$G5303,"")</f>
        <v/>
      </c>
    </row>
    <row r="5304" customFormat="false" ht="15" hidden="false" customHeight="false" outlineLevel="0" collapsed="false">
      <c r="A5304" s="30" t="n">
        <v>828.4375</v>
      </c>
      <c r="B5304" s="31" t="n">
        <v>14.7695</v>
      </c>
      <c r="C5304" s="32" t="n">
        <f aca="false">IF($A5304="","",IF(設定!$B$21="dB",10^($B5304/20),ABS($B5304)))</f>
        <v>5.47614576825533</v>
      </c>
      <c r="D5304" s="32" t="n">
        <f aca="false">IF($A5304="","",$A5304^2)</f>
        <v>686308.69140625</v>
      </c>
      <c r="E5304" s="32" t="n">
        <f aca="false">IF($A5304="","",IF($C5304&lt;=0,"",1/$C5304^2))</f>
        <v>0.0333464802107443</v>
      </c>
      <c r="F5304" s="33" t="n">
        <f aca="false">IF(OR(ROW()-設定!$B$30&lt;2,ROW()+設定!$B$30&gt;13701,N($A5304)&lt;=0,N(INDEX($A$2:$A$13701,MIN(13700,MAX(1,ROW()-1+設定!$B$30))))&lt;=0,$A5304&lt;設定!$B$28,$A5304&gt;設定!$B$29),0,IF(AND($C5304&gt;=MAX(INDEX($C$1:$C$13701,MAX(1,ROW()-設定!$B$24)):INDEX($C$1:$C$13701,MAX(1,ROW()-1))),$C5304&gt;MAX(INDEX($C$1:$C$13701,MIN(13701,ROW()+1)):INDEX($C$1:$C$13701,MIN(13701,ROW()+設定!$B$24))),$C5304&gt;=設定!$B$32,$C5304&gt;=MAX(MIN(INDEX($C$1:$C$13701,MAX(1,ROW()-設定!$B$26)):INDEX($C$1:$C$13701,MAX(1,ROW()-1))),MIN(INDEX($C$1:$C$13701,MIN(13701,ROW()+1)):INDEX($C$1:$C$13701,MIN(13701,ROW()+設定!$B$26))))*10^(設定!$B$27/20)),1,0))</f>
        <v>0</v>
      </c>
      <c r="G5304" s="33" t="n">
        <f aca="false">$G5303+IF($F5304=1,1,0)</f>
        <v>2</v>
      </c>
      <c r="H5304" s="0" t="str">
        <f aca="false">IF($F5304=1,$G5304,"")</f>
        <v/>
      </c>
    </row>
    <row r="5305" customFormat="false" ht="15" hidden="false" customHeight="false" outlineLevel="0" collapsed="false">
      <c r="A5305" s="30" t="n">
        <v>828.59375</v>
      </c>
      <c r="B5305" s="31" t="n">
        <v>14.9791</v>
      </c>
      <c r="C5305" s="32" t="n">
        <f aca="false">IF($A5305="","",IF(設定!$B$21="dB",10^($B5305/20),ABS($B5305)))</f>
        <v>5.60989845312396</v>
      </c>
      <c r="D5305" s="32" t="n">
        <f aca="false">IF($A5305="","",$A5305^2)</f>
        <v>686567.602539063</v>
      </c>
      <c r="E5305" s="32" t="n">
        <f aca="false">IF($A5305="","",IF($C5305&lt;=0,"",1/$C5305^2))</f>
        <v>0.0317753249092947</v>
      </c>
      <c r="F5305" s="33" t="n">
        <f aca="false">IF(OR(ROW()-設定!$B$30&lt;2,ROW()+設定!$B$30&gt;13701,N($A5305)&lt;=0,N(INDEX($A$2:$A$13701,MIN(13700,MAX(1,ROW()-1+設定!$B$30))))&lt;=0,$A5305&lt;設定!$B$28,$A5305&gt;設定!$B$29),0,IF(AND($C5305&gt;=MAX(INDEX($C$1:$C$13701,MAX(1,ROW()-設定!$B$24)):INDEX($C$1:$C$13701,MAX(1,ROW()-1))),$C5305&gt;MAX(INDEX($C$1:$C$13701,MIN(13701,ROW()+1)):INDEX($C$1:$C$13701,MIN(13701,ROW()+設定!$B$24))),$C5305&gt;=設定!$B$32,$C5305&gt;=MAX(MIN(INDEX($C$1:$C$13701,MAX(1,ROW()-設定!$B$26)):INDEX($C$1:$C$13701,MAX(1,ROW()-1))),MIN(INDEX($C$1:$C$13701,MIN(13701,ROW()+1)):INDEX($C$1:$C$13701,MIN(13701,ROW()+設定!$B$26))))*10^(設定!$B$27/20)),1,0))</f>
        <v>0</v>
      </c>
      <c r="G5305" s="33" t="n">
        <f aca="false">$G5304+IF($F5305=1,1,0)</f>
        <v>2</v>
      </c>
      <c r="H5305" s="0" t="str">
        <f aca="false">IF($F5305=1,$G5305,"")</f>
        <v/>
      </c>
    </row>
    <row r="5306" customFormat="false" ht="15" hidden="false" customHeight="false" outlineLevel="0" collapsed="false">
      <c r="A5306" s="30" t="n">
        <v>828.75</v>
      </c>
      <c r="B5306" s="31" t="n">
        <v>14.6903</v>
      </c>
      <c r="C5306" s="32" t="n">
        <f aca="false">IF($A5306="","",IF(設定!$B$21="dB",10^($B5306/20),ABS($B5306)))</f>
        <v>5.42643993264896</v>
      </c>
      <c r="D5306" s="32" t="n">
        <f aca="false">IF($A5306="","",$A5306^2)</f>
        <v>686826.5625</v>
      </c>
      <c r="E5306" s="32" t="n">
        <f aca="false">IF($A5306="","",IF($C5306&lt;=0,"",1/$C5306^2))</f>
        <v>0.033960181291799</v>
      </c>
      <c r="F5306" s="33" t="n">
        <f aca="false">IF(OR(ROW()-設定!$B$30&lt;2,ROW()+設定!$B$30&gt;13701,N($A5306)&lt;=0,N(INDEX($A$2:$A$13701,MIN(13700,MAX(1,ROW()-1+設定!$B$30))))&lt;=0,$A5306&lt;設定!$B$28,$A5306&gt;設定!$B$29),0,IF(AND($C5306&gt;=MAX(INDEX($C$1:$C$13701,MAX(1,ROW()-設定!$B$24)):INDEX($C$1:$C$13701,MAX(1,ROW()-1))),$C5306&gt;MAX(INDEX($C$1:$C$13701,MIN(13701,ROW()+1)):INDEX($C$1:$C$13701,MIN(13701,ROW()+設定!$B$24))),$C5306&gt;=設定!$B$32,$C5306&gt;=MAX(MIN(INDEX($C$1:$C$13701,MAX(1,ROW()-設定!$B$26)):INDEX($C$1:$C$13701,MAX(1,ROW()-1))),MIN(INDEX($C$1:$C$13701,MIN(13701,ROW()+1)):INDEX($C$1:$C$13701,MIN(13701,ROW()+設定!$B$26))))*10^(設定!$B$27/20)),1,0))</f>
        <v>0</v>
      </c>
      <c r="G5306" s="33" t="n">
        <f aca="false">$G5305+IF($F5306=1,1,0)</f>
        <v>2</v>
      </c>
      <c r="H5306" s="0" t="str">
        <f aca="false">IF($F5306=1,$G5306,"")</f>
        <v/>
      </c>
    </row>
    <row r="5307" customFormat="false" ht="15" hidden="false" customHeight="false" outlineLevel="0" collapsed="false">
      <c r="A5307" s="30" t="n">
        <v>828.90625</v>
      </c>
      <c r="B5307" s="31" t="n">
        <v>14.9036</v>
      </c>
      <c r="C5307" s="32" t="n">
        <f aca="false">IF($A5307="","",IF(設定!$B$21="dB",10^($B5307/20),ABS($B5307)))</f>
        <v>5.561347080581</v>
      </c>
      <c r="D5307" s="32" t="n">
        <f aca="false">IF($A5307="","",$A5307^2)</f>
        <v>687085.571289063</v>
      </c>
      <c r="E5307" s="32" t="n">
        <f aca="false">IF($A5307="","",IF($C5307&lt;=0,"",1/$C5307^2))</f>
        <v>0.0323325531378694</v>
      </c>
      <c r="F5307" s="33" t="n">
        <f aca="false">IF(OR(ROW()-設定!$B$30&lt;2,ROW()+設定!$B$30&gt;13701,N($A5307)&lt;=0,N(INDEX($A$2:$A$13701,MIN(13700,MAX(1,ROW()-1+設定!$B$30))))&lt;=0,$A5307&lt;設定!$B$28,$A5307&gt;設定!$B$29),0,IF(AND($C5307&gt;=MAX(INDEX($C$1:$C$13701,MAX(1,ROW()-設定!$B$24)):INDEX($C$1:$C$13701,MAX(1,ROW()-1))),$C5307&gt;MAX(INDEX($C$1:$C$13701,MIN(13701,ROW()+1)):INDEX($C$1:$C$13701,MIN(13701,ROW()+設定!$B$24))),$C5307&gt;=設定!$B$32,$C5307&gt;=MAX(MIN(INDEX($C$1:$C$13701,MAX(1,ROW()-設定!$B$26)):INDEX($C$1:$C$13701,MAX(1,ROW()-1))),MIN(INDEX($C$1:$C$13701,MIN(13701,ROW()+1)):INDEX($C$1:$C$13701,MIN(13701,ROW()+設定!$B$26))))*10^(設定!$B$27/20)),1,0))</f>
        <v>0</v>
      </c>
      <c r="G5307" s="33" t="n">
        <f aca="false">$G5306+IF($F5307=1,1,0)</f>
        <v>2</v>
      </c>
      <c r="H5307" s="0" t="str">
        <f aca="false">IF($F5307=1,$G5307,"")</f>
        <v/>
      </c>
    </row>
    <row r="5308" customFormat="false" ht="15" hidden="false" customHeight="false" outlineLevel="0" collapsed="false">
      <c r="A5308" s="30" t="n">
        <v>829.0625</v>
      </c>
      <c r="B5308" s="31" t="n">
        <v>14.8595</v>
      </c>
      <c r="C5308" s="32" t="n">
        <f aca="false">IF($A5308="","",IF(設定!$B$21="dB",10^($B5308/20),ABS($B5308)))</f>
        <v>5.53318256739716</v>
      </c>
      <c r="D5308" s="32" t="n">
        <f aca="false">IF($A5308="","",$A5308^2)</f>
        <v>687344.62890625</v>
      </c>
      <c r="E5308" s="32" t="n">
        <f aca="false">IF($A5308="","",IF($C5308&lt;=0,"",1/$C5308^2))</f>
        <v>0.0326625434150534</v>
      </c>
      <c r="F5308" s="33" t="n">
        <f aca="false">IF(OR(ROW()-設定!$B$30&lt;2,ROW()+設定!$B$30&gt;13701,N($A5308)&lt;=0,N(INDEX($A$2:$A$13701,MIN(13700,MAX(1,ROW()-1+設定!$B$30))))&lt;=0,$A5308&lt;設定!$B$28,$A5308&gt;設定!$B$29),0,IF(AND($C5308&gt;=MAX(INDEX($C$1:$C$13701,MAX(1,ROW()-設定!$B$24)):INDEX($C$1:$C$13701,MAX(1,ROW()-1))),$C5308&gt;MAX(INDEX($C$1:$C$13701,MIN(13701,ROW()+1)):INDEX($C$1:$C$13701,MIN(13701,ROW()+設定!$B$24))),$C5308&gt;=設定!$B$32,$C5308&gt;=MAX(MIN(INDEX($C$1:$C$13701,MAX(1,ROW()-設定!$B$26)):INDEX($C$1:$C$13701,MAX(1,ROW()-1))),MIN(INDEX($C$1:$C$13701,MIN(13701,ROW()+1)):INDEX($C$1:$C$13701,MIN(13701,ROW()+設定!$B$26))))*10^(設定!$B$27/20)),1,0))</f>
        <v>0</v>
      </c>
      <c r="G5308" s="33" t="n">
        <f aca="false">$G5307+IF($F5308=1,1,0)</f>
        <v>2</v>
      </c>
      <c r="H5308" s="0" t="str">
        <f aca="false">IF($F5308=1,$G5308,"")</f>
        <v/>
      </c>
    </row>
    <row r="5309" customFormat="false" ht="15" hidden="false" customHeight="false" outlineLevel="0" collapsed="false">
      <c r="A5309" s="30" t="n">
        <v>829.21875</v>
      </c>
      <c r="B5309" s="31" t="n">
        <v>14.8286</v>
      </c>
      <c r="C5309" s="32" t="n">
        <f aca="false">IF($A5309="","",IF(設定!$B$21="dB",10^($B5309/20),ABS($B5309)))</f>
        <v>5.51353327562761</v>
      </c>
      <c r="D5309" s="32" t="n">
        <f aca="false">IF($A5309="","",$A5309^2)</f>
        <v>687603.735351563</v>
      </c>
      <c r="E5309" s="32" t="n">
        <f aca="false">IF($A5309="","",IF($C5309&lt;=0,"",1/$C5309^2))</f>
        <v>0.0328957657205319</v>
      </c>
      <c r="F5309" s="33" t="n">
        <f aca="false">IF(OR(ROW()-設定!$B$30&lt;2,ROW()+設定!$B$30&gt;13701,N($A5309)&lt;=0,N(INDEX($A$2:$A$13701,MIN(13700,MAX(1,ROW()-1+設定!$B$30))))&lt;=0,$A5309&lt;設定!$B$28,$A5309&gt;設定!$B$29),0,IF(AND($C5309&gt;=MAX(INDEX($C$1:$C$13701,MAX(1,ROW()-設定!$B$24)):INDEX($C$1:$C$13701,MAX(1,ROW()-1))),$C5309&gt;MAX(INDEX($C$1:$C$13701,MIN(13701,ROW()+1)):INDEX($C$1:$C$13701,MIN(13701,ROW()+設定!$B$24))),$C5309&gt;=設定!$B$32,$C5309&gt;=MAX(MIN(INDEX($C$1:$C$13701,MAX(1,ROW()-設定!$B$26)):INDEX($C$1:$C$13701,MAX(1,ROW()-1))),MIN(INDEX($C$1:$C$13701,MIN(13701,ROW()+1)):INDEX($C$1:$C$13701,MIN(13701,ROW()+設定!$B$26))))*10^(設定!$B$27/20)),1,0))</f>
        <v>0</v>
      </c>
      <c r="G5309" s="33" t="n">
        <f aca="false">$G5308+IF($F5309=1,1,0)</f>
        <v>2</v>
      </c>
      <c r="H5309" s="0" t="str">
        <f aca="false">IF($F5309=1,$G5309,"")</f>
        <v/>
      </c>
    </row>
    <row r="5310" customFormat="false" ht="15" hidden="false" customHeight="false" outlineLevel="0" collapsed="false">
      <c r="A5310" s="30" t="n">
        <v>829.375</v>
      </c>
      <c r="B5310" s="31" t="n">
        <v>14.7664</v>
      </c>
      <c r="C5310" s="32" t="n">
        <f aca="false">IF($A5310="","",IF(設定!$B$21="dB",10^($B5310/20),ABS($B5310)))</f>
        <v>5.47419167678434</v>
      </c>
      <c r="D5310" s="32" t="n">
        <f aca="false">IF($A5310="","",$A5310^2)</f>
        <v>687862.890625</v>
      </c>
      <c r="E5310" s="32" t="n">
        <f aca="false">IF($A5310="","",IF($C5310&lt;=0,"",1/$C5310^2))</f>
        <v>0.0333702914715422</v>
      </c>
      <c r="F5310" s="33" t="n">
        <f aca="false">IF(OR(ROW()-設定!$B$30&lt;2,ROW()+設定!$B$30&gt;13701,N($A5310)&lt;=0,N(INDEX($A$2:$A$13701,MIN(13700,MAX(1,ROW()-1+設定!$B$30))))&lt;=0,$A5310&lt;設定!$B$28,$A5310&gt;設定!$B$29),0,IF(AND($C5310&gt;=MAX(INDEX($C$1:$C$13701,MAX(1,ROW()-設定!$B$24)):INDEX($C$1:$C$13701,MAX(1,ROW()-1))),$C5310&gt;MAX(INDEX($C$1:$C$13701,MIN(13701,ROW()+1)):INDEX($C$1:$C$13701,MIN(13701,ROW()+設定!$B$24))),$C5310&gt;=設定!$B$32,$C5310&gt;=MAX(MIN(INDEX($C$1:$C$13701,MAX(1,ROW()-設定!$B$26)):INDEX($C$1:$C$13701,MAX(1,ROW()-1))),MIN(INDEX($C$1:$C$13701,MIN(13701,ROW()+1)):INDEX($C$1:$C$13701,MIN(13701,ROW()+設定!$B$26))))*10^(設定!$B$27/20)),1,0))</f>
        <v>0</v>
      </c>
      <c r="G5310" s="33" t="n">
        <f aca="false">$G5309+IF($F5310=1,1,0)</f>
        <v>2</v>
      </c>
      <c r="H5310" s="0" t="str">
        <f aca="false">IF($F5310=1,$G5310,"")</f>
        <v/>
      </c>
    </row>
    <row r="5311" customFormat="false" ht="15" hidden="false" customHeight="false" outlineLevel="0" collapsed="false">
      <c r="A5311" s="30" t="n">
        <v>829.53125</v>
      </c>
      <c r="B5311" s="31" t="n">
        <v>14.9161</v>
      </c>
      <c r="C5311" s="32" t="n">
        <f aca="false">IF($A5311="","",IF(設定!$B$21="dB",10^($B5311/20),ABS($B5311)))</f>
        <v>5.56935626407245</v>
      </c>
      <c r="D5311" s="32" t="n">
        <f aca="false">IF($A5311="","",$A5311^2)</f>
        <v>688122.094726563</v>
      </c>
      <c r="E5311" s="32" t="n">
        <f aca="false">IF($A5311="","",IF($C5311&lt;=0,"",1/$C5311^2))</f>
        <v>0.0322396263658045</v>
      </c>
      <c r="F5311" s="33" t="n">
        <f aca="false">IF(OR(ROW()-設定!$B$30&lt;2,ROW()+設定!$B$30&gt;13701,N($A5311)&lt;=0,N(INDEX($A$2:$A$13701,MIN(13700,MAX(1,ROW()-1+設定!$B$30))))&lt;=0,$A5311&lt;設定!$B$28,$A5311&gt;設定!$B$29),0,IF(AND($C5311&gt;=MAX(INDEX($C$1:$C$13701,MAX(1,ROW()-設定!$B$24)):INDEX($C$1:$C$13701,MAX(1,ROW()-1))),$C5311&gt;MAX(INDEX($C$1:$C$13701,MIN(13701,ROW()+1)):INDEX($C$1:$C$13701,MIN(13701,ROW()+設定!$B$24))),$C5311&gt;=設定!$B$32,$C5311&gt;=MAX(MIN(INDEX($C$1:$C$13701,MAX(1,ROW()-設定!$B$26)):INDEX($C$1:$C$13701,MAX(1,ROW()-1))),MIN(INDEX($C$1:$C$13701,MIN(13701,ROW()+1)):INDEX($C$1:$C$13701,MIN(13701,ROW()+設定!$B$26))))*10^(設定!$B$27/20)),1,0))</f>
        <v>0</v>
      </c>
      <c r="G5311" s="33" t="n">
        <f aca="false">$G5310+IF($F5311=1,1,0)</f>
        <v>2</v>
      </c>
      <c r="H5311" s="0" t="str">
        <f aca="false">IF($F5311=1,$G5311,"")</f>
        <v/>
      </c>
    </row>
    <row r="5312" customFormat="false" ht="15" hidden="false" customHeight="false" outlineLevel="0" collapsed="false">
      <c r="A5312" s="30" t="n">
        <v>829.6875</v>
      </c>
      <c r="B5312" s="31" t="n">
        <v>14.838</v>
      </c>
      <c r="C5312" s="32" t="n">
        <f aca="false">IF($A5312="","",IF(設定!$B$21="dB",10^($B5312/20),ABS($B5312)))</f>
        <v>5.51950333386739</v>
      </c>
      <c r="D5312" s="32" t="n">
        <f aca="false">IF($A5312="","",$A5312^2)</f>
        <v>688381.34765625</v>
      </c>
      <c r="E5312" s="32" t="n">
        <f aca="false">IF($A5312="","",IF($C5312&lt;=0,"",1/$C5312^2))</f>
        <v>0.0328246421375217</v>
      </c>
      <c r="F5312" s="33" t="n">
        <f aca="false">IF(OR(ROW()-設定!$B$30&lt;2,ROW()+設定!$B$30&gt;13701,N($A5312)&lt;=0,N(INDEX($A$2:$A$13701,MIN(13700,MAX(1,ROW()-1+設定!$B$30))))&lt;=0,$A5312&lt;設定!$B$28,$A5312&gt;設定!$B$29),0,IF(AND($C5312&gt;=MAX(INDEX($C$1:$C$13701,MAX(1,ROW()-設定!$B$24)):INDEX($C$1:$C$13701,MAX(1,ROW()-1))),$C5312&gt;MAX(INDEX($C$1:$C$13701,MIN(13701,ROW()+1)):INDEX($C$1:$C$13701,MIN(13701,ROW()+設定!$B$24))),$C5312&gt;=設定!$B$32,$C5312&gt;=MAX(MIN(INDEX($C$1:$C$13701,MAX(1,ROW()-設定!$B$26)):INDEX($C$1:$C$13701,MAX(1,ROW()-1))),MIN(INDEX($C$1:$C$13701,MIN(13701,ROW()+1)):INDEX($C$1:$C$13701,MIN(13701,ROW()+設定!$B$26))))*10^(設定!$B$27/20)),1,0))</f>
        <v>0</v>
      </c>
      <c r="G5312" s="33" t="n">
        <f aca="false">$G5311+IF($F5312=1,1,0)</f>
        <v>2</v>
      </c>
      <c r="H5312" s="0" t="str">
        <f aca="false">IF($F5312=1,$G5312,"")</f>
        <v/>
      </c>
    </row>
    <row r="5313" customFormat="false" ht="15" hidden="false" customHeight="false" outlineLevel="0" collapsed="false">
      <c r="A5313" s="30" t="n">
        <v>829.84375</v>
      </c>
      <c r="B5313" s="31" t="n">
        <v>15.0087</v>
      </c>
      <c r="C5313" s="32" t="n">
        <f aca="false">IF($A5313="","",IF(設定!$B$21="dB",10^($B5313/20),ABS($B5313)))</f>
        <v>5.62904862226853</v>
      </c>
      <c r="D5313" s="32" t="n">
        <f aca="false">IF($A5313="","",$A5313^2)</f>
        <v>688640.649414063</v>
      </c>
      <c r="E5313" s="32" t="n">
        <f aca="false">IF($A5313="","",IF($C5313&lt;=0,"",1/$C5313^2))</f>
        <v>0.0315594917139605</v>
      </c>
      <c r="F5313" s="33" t="n">
        <f aca="false">IF(OR(ROW()-設定!$B$30&lt;2,ROW()+設定!$B$30&gt;13701,N($A5313)&lt;=0,N(INDEX($A$2:$A$13701,MIN(13700,MAX(1,ROW()-1+設定!$B$30))))&lt;=0,$A5313&lt;設定!$B$28,$A5313&gt;設定!$B$29),0,IF(AND($C5313&gt;=MAX(INDEX($C$1:$C$13701,MAX(1,ROW()-設定!$B$24)):INDEX($C$1:$C$13701,MAX(1,ROW()-1))),$C5313&gt;MAX(INDEX($C$1:$C$13701,MIN(13701,ROW()+1)):INDEX($C$1:$C$13701,MIN(13701,ROW()+設定!$B$24))),$C5313&gt;=設定!$B$32,$C5313&gt;=MAX(MIN(INDEX($C$1:$C$13701,MAX(1,ROW()-設定!$B$26)):INDEX($C$1:$C$13701,MAX(1,ROW()-1))),MIN(INDEX($C$1:$C$13701,MIN(13701,ROW()+1)):INDEX($C$1:$C$13701,MIN(13701,ROW()+設定!$B$26))))*10^(設定!$B$27/20)),1,0))</f>
        <v>0</v>
      </c>
      <c r="G5313" s="33" t="n">
        <f aca="false">$G5312+IF($F5313=1,1,0)</f>
        <v>2</v>
      </c>
      <c r="H5313" s="0" t="str">
        <f aca="false">IF($F5313=1,$G5313,"")</f>
        <v/>
      </c>
    </row>
    <row r="5314" customFormat="false" ht="15" hidden="false" customHeight="false" outlineLevel="0" collapsed="false">
      <c r="A5314" s="30" t="n">
        <v>830</v>
      </c>
      <c r="B5314" s="31" t="n">
        <v>15.041</v>
      </c>
      <c r="C5314" s="32" t="n">
        <f aca="false">IF($A5314="","",IF(設定!$B$21="dB",10^($B5314/20),ABS($B5314)))</f>
        <v>5.65002019329328</v>
      </c>
      <c r="D5314" s="32" t="n">
        <f aca="false">IF($A5314="","",$A5314^2)</f>
        <v>688900</v>
      </c>
      <c r="E5314" s="32" t="n">
        <f aca="false">IF($A5314="","",IF($C5314&lt;=0,"",1/$C5314^2))</f>
        <v>0.0313256434167093</v>
      </c>
      <c r="F5314" s="33" t="n">
        <f aca="false">IF(OR(ROW()-設定!$B$30&lt;2,ROW()+設定!$B$30&gt;13701,N($A5314)&lt;=0,N(INDEX($A$2:$A$13701,MIN(13700,MAX(1,ROW()-1+設定!$B$30))))&lt;=0,$A5314&lt;設定!$B$28,$A5314&gt;設定!$B$29),0,IF(AND($C5314&gt;=MAX(INDEX($C$1:$C$13701,MAX(1,ROW()-設定!$B$24)):INDEX($C$1:$C$13701,MAX(1,ROW()-1))),$C5314&gt;MAX(INDEX($C$1:$C$13701,MIN(13701,ROW()+1)):INDEX($C$1:$C$13701,MIN(13701,ROW()+設定!$B$24))),$C5314&gt;=設定!$B$32,$C5314&gt;=MAX(MIN(INDEX($C$1:$C$13701,MAX(1,ROW()-設定!$B$26)):INDEX($C$1:$C$13701,MAX(1,ROW()-1))),MIN(INDEX($C$1:$C$13701,MIN(13701,ROW()+1)):INDEX($C$1:$C$13701,MIN(13701,ROW()+設定!$B$26))))*10^(設定!$B$27/20)),1,0))</f>
        <v>0</v>
      </c>
      <c r="G5314" s="33" t="n">
        <f aca="false">$G5313+IF($F5314=1,1,0)</f>
        <v>2</v>
      </c>
      <c r="H5314" s="0" t="str">
        <f aca="false">IF($F5314=1,$G5314,"")</f>
        <v/>
      </c>
    </row>
    <row r="5315" customFormat="false" ht="15" hidden="false" customHeight="false" outlineLevel="0" collapsed="false">
      <c r="A5315" s="30" t="n">
        <v>830.15625</v>
      </c>
      <c r="B5315" s="31" t="n">
        <v>14.7838</v>
      </c>
      <c r="C5315" s="32" t="n">
        <f aca="false">IF($A5315="","",IF(設定!$B$21="dB",10^($B5315/20),ABS($B5315)))</f>
        <v>5.48516883727796</v>
      </c>
      <c r="D5315" s="32" t="n">
        <f aca="false">IF($A5315="","",$A5315^2)</f>
        <v>689159.399414063</v>
      </c>
      <c r="E5315" s="32" t="n">
        <f aca="false">IF($A5315="","",IF($C5315&lt;=0,"",1/$C5315^2))</f>
        <v>0.0332368609365152</v>
      </c>
      <c r="F5315" s="33" t="n">
        <f aca="false">IF(OR(ROW()-設定!$B$30&lt;2,ROW()+設定!$B$30&gt;13701,N($A5315)&lt;=0,N(INDEX($A$2:$A$13701,MIN(13700,MAX(1,ROW()-1+設定!$B$30))))&lt;=0,$A5315&lt;設定!$B$28,$A5315&gt;設定!$B$29),0,IF(AND($C5315&gt;=MAX(INDEX($C$1:$C$13701,MAX(1,ROW()-設定!$B$24)):INDEX($C$1:$C$13701,MAX(1,ROW()-1))),$C5315&gt;MAX(INDEX($C$1:$C$13701,MIN(13701,ROW()+1)):INDEX($C$1:$C$13701,MIN(13701,ROW()+設定!$B$24))),$C5315&gt;=設定!$B$32,$C5315&gt;=MAX(MIN(INDEX($C$1:$C$13701,MAX(1,ROW()-設定!$B$26)):INDEX($C$1:$C$13701,MAX(1,ROW()-1))),MIN(INDEX($C$1:$C$13701,MIN(13701,ROW()+1)):INDEX($C$1:$C$13701,MIN(13701,ROW()+設定!$B$26))))*10^(設定!$B$27/20)),1,0))</f>
        <v>0</v>
      </c>
      <c r="G5315" s="33" t="n">
        <f aca="false">$G5314+IF($F5315=1,1,0)</f>
        <v>2</v>
      </c>
      <c r="H5315" s="0" t="str">
        <f aca="false">IF($F5315=1,$G5315,"")</f>
        <v/>
      </c>
    </row>
    <row r="5316" customFormat="false" ht="15" hidden="false" customHeight="false" outlineLevel="0" collapsed="false">
      <c r="A5316" s="30" t="n">
        <v>830.3125</v>
      </c>
      <c r="B5316" s="31" t="n">
        <v>14.8902</v>
      </c>
      <c r="C5316" s="32" t="n">
        <f aca="false">IF($A5316="","",IF(設定!$B$21="dB",10^($B5316/20),ABS($B5316)))</f>
        <v>5.55277402707063</v>
      </c>
      <c r="D5316" s="32" t="n">
        <f aca="false">IF($A5316="","",$A5316^2)</f>
        <v>689418.84765625</v>
      </c>
      <c r="E5316" s="32" t="n">
        <f aca="false">IF($A5316="","",IF($C5316&lt;=0,"",1/$C5316^2))</f>
        <v>0.0324324681301908</v>
      </c>
      <c r="F5316" s="33" t="n">
        <f aca="false">IF(OR(ROW()-設定!$B$30&lt;2,ROW()+設定!$B$30&gt;13701,N($A5316)&lt;=0,N(INDEX($A$2:$A$13701,MIN(13700,MAX(1,ROW()-1+設定!$B$30))))&lt;=0,$A5316&lt;設定!$B$28,$A5316&gt;設定!$B$29),0,IF(AND($C5316&gt;=MAX(INDEX($C$1:$C$13701,MAX(1,ROW()-設定!$B$24)):INDEX($C$1:$C$13701,MAX(1,ROW()-1))),$C5316&gt;MAX(INDEX($C$1:$C$13701,MIN(13701,ROW()+1)):INDEX($C$1:$C$13701,MIN(13701,ROW()+設定!$B$24))),$C5316&gt;=設定!$B$32,$C5316&gt;=MAX(MIN(INDEX($C$1:$C$13701,MAX(1,ROW()-設定!$B$26)):INDEX($C$1:$C$13701,MAX(1,ROW()-1))),MIN(INDEX($C$1:$C$13701,MIN(13701,ROW()+1)):INDEX($C$1:$C$13701,MIN(13701,ROW()+設定!$B$26))))*10^(設定!$B$27/20)),1,0))</f>
        <v>0</v>
      </c>
      <c r="G5316" s="33" t="n">
        <f aca="false">$G5315+IF($F5316=1,1,0)</f>
        <v>2</v>
      </c>
      <c r="H5316" s="0" t="str">
        <f aca="false">IF($F5316=1,$G5316,"")</f>
        <v/>
      </c>
    </row>
    <row r="5317" customFormat="false" ht="15" hidden="false" customHeight="false" outlineLevel="0" collapsed="false">
      <c r="A5317" s="30" t="n">
        <v>830.46875</v>
      </c>
      <c r="B5317" s="31" t="n">
        <v>14.9234</v>
      </c>
      <c r="C5317" s="32" t="n">
        <f aca="false">IF($A5317="","",IF(設定!$B$21="dB",10^($B5317/20),ABS($B5317)))</f>
        <v>5.57403896116771</v>
      </c>
      <c r="D5317" s="32" t="n">
        <f aca="false">IF($A5317="","",$A5317^2)</f>
        <v>689678.344726563</v>
      </c>
      <c r="E5317" s="32" t="n">
        <f aca="false">IF($A5317="","",IF($C5317&lt;=0,"",1/$C5317^2))</f>
        <v>0.0321854807122751</v>
      </c>
      <c r="F5317" s="33" t="n">
        <f aca="false">IF(OR(ROW()-設定!$B$30&lt;2,ROW()+設定!$B$30&gt;13701,N($A5317)&lt;=0,N(INDEX($A$2:$A$13701,MIN(13700,MAX(1,ROW()-1+設定!$B$30))))&lt;=0,$A5317&lt;設定!$B$28,$A5317&gt;設定!$B$29),0,IF(AND($C5317&gt;=MAX(INDEX($C$1:$C$13701,MAX(1,ROW()-設定!$B$24)):INDEX($C$1:$C$13701,MAX(1,ROW()-1))),$C5317&gt;MAX(INDEX($C$1:$C$13701,MIN(13701,ROW()+1)):INDEX($C$1:$C$13701,MIN(13701,ROW()+設定!$B$24))),$C5317&gt;=設定!$B$32,$C5317&gt;=MAX(MIN(INDEX($C$1:$C$13701,MAX(1,ROW()-設定!$B$26)):INDEX($C$1:$C$13701,MAX(1,ROW()-1))),MIN(INDEX($C$1:$C$13701,MIN(13701,ROW()+1)):INDEX($C$1:$C$13701,MIN(13701,ROW()+設定!$B$26))))*10^(設定!$B$27/20)),1,0))</f>
        <v>0</v>
      </c>
      <c r="G5317" s="33" t="n">
        <f aca="false">$G5316+IF($F5317=1,1,0)</f>
        <v>2</v>
      </c>
      <c r="H5317" s="0" t="str">
        <f aca="false">IF($F5317=1,$G5317,"")</f>
        <v/>
      </c>
    </row>
    <row r="5318" customFormat="false" ht="15" hidden="false" customHeight="false" outlineLevel="0" collapsed="false">
      <c r="A5318" s="30" t="n">
        <v>830.625</v>
      </c>
      <c r="B5318" s="31" t="n">
        <v>14.8469</v>
      </c>
      <c r="C5318" s="32" t="n">
        <f aca="false">IF($A5318="","",IF(設定!$B$21="dB",10^($B5318/20),ABS($B5318)))</f>
        <v>5.52516179345696</v>
      </c>
      <c r="D5318" s="32" t="n">
        <f aca="false">IF($A5318="","",$A5318^2)</f>
        <v>689937.890625</v>
      </c>
      <c r="E5318" s="32" t="n">
        <f aca="false">IF($A5318="","",IF($C5318&lt;=0,"",1/$C5318^2))</f>
        <v>0.0327574434530108</v>
      </c>
      <c r="F5318" s="33" t="n">
        <f aca="false">IF(OR(ROW()-設定!$B$30&lt;2,ROW()+設定!$B$30&gt;13701,N($A5318)&lt;=0,N(INDEX($A$2:$A$13701,MIN(13700,MAX(1,ROW()-1+設定!$B$30))))&lt;=0,$A5318&lt;設定!$B$28,$A5318&gt;設定!$B$29),0,IF(AND($C5318&gt;=MAX(INDEX($C$1:$C$13701,MAX(1,ROW()-設定!$B$24)):INDEX($C$1:$C$13701,MAX(1,ROW()-1))),$C5318&gt;MAX(INDEX($C$1:$C$13701,MIN(13701,ROW()+1)):INDEX($C$1:$C$13701,MIN(13701,ROW()+設定!$B$24))),$C5318&gt;=設定!$B$32,$C5318&gt;=MAX(MIN(INDEX($C$1:$C$13701,MAX(1,ROW()-設定!$B$26)):INDEX($C$1:$C$13701,MAX(1,ROW()-1))),MIN(INDEX($C$1:$C$13701,MIN(13701,ROW()+1)):INDEX($C$1:$C$13701,MIN(13701,ROW()+設定!$B$26))))*10^(設定!$B$27/20)),1,0))</f>
        <v>0</v>
      </c>
      <c r="G5318" s="33" t="n">
        <f aca="false">$G5317+IF($F5318=1,1,0)</f>
        <v>2</v>
      </c>
      <c r="H5318" s="0" t="str">
        <f aca="false">IF($F5318=1,$G5318,"")</f>
        <v/>
      </c>
    </row>
    <row r="5319" customFormat="false" ht="15" hidden="false" customHeight="false" outlineLevel="0" collapsed="false">
      <c r="A5319" s="30" t="n">
        <v>830.78125</v>
      </c>
      <c r="B5319" s="31" t="n">
        <v>14.868</v>
      </c>
      <c r="C5319" s="32" t="n">
        <f aca="false">IF($A5319="","",IF(設定!$B$21="dB",10^($B5319/20),ABS($B5319)))</f>
        <v>5.53859998277357</v>
      </c>
      <c r="D5319" s="32" t="n">
        <f aca="false">IF($A5319="","",$A5319^2)</f>
        <v>690197.485351563</v>
      </c>
      <c r="E5319" s="32" t="n">
        <f aca="false">IF($A5319="","",IF($C5319&lt;=0,"",1/$C5319^2))</f>
        <v>0.0325986788904468</v>
      </c>
      <c r="F5319" s="33" t="n">
        <f aca="false">IF(OR(ROW()-設定!$B$30&lt;2,ROW()+設定!$B$30&gt;13701,N($A5319)&lt;=0,N(INDEX($A$2:$A$13701,MIN(13700,MAX(1,ROW()-1+設定!$B$30))))&lt;=0,$A5319&lt;設定!$B$28,$A5319&gt;設定!$B$29),0,IF(AND($C5319&gt;=MAX(INDEX($C$1:$C$13701,MAX(1,ROW()-設定!$B$24)):INDEX($C$1:$C$13701,MAX(1,ROW()-1))),$C5319&gt;MAX(INDEX($C$1:$C$13701,MIN(13701,ROW()+1)):INDEX($C$1:$C$13701,MIN(13701,ROW()+設定!$B$24))),$C5319&gt;=設定!$B$32,$C5319&gt;=MAX(MIN(INDEX($C$1:$C$13701,MAX(1,ROW()-設定!$B$26)):INDEX($C$1:$C$13701,MAX(1,ROW()-1))),MIN(INDEX($C$1:$C$13701,MIN(13701,ROW()+1)):INDEX($C$1:$C$13701,MIN(13701,ROW()+設定!$B$26))))*10^(設定!$B$27/20)),1,0))</f>
        <v>0</v>
      </c>
      <c r="G5319" s="33" t="n">
        <f aca="false">$G5318+IF($F5319=1,1,0)</f>
        <v>2</v>
      </c>
      <c r="H5319" s="0" t="str">
        <f aca="false">IF($F5319=1,$G5319,"")</f>
        <v/>
      </c>
    </row>
    <row r="5320" customFormat="false" ht="15" hidden="false" customHeight="false" outlineLevel="0" collapsed="false">
      <c r="A5320" s="30" t="n">
        <v>830.9375</v>
      </c>
      <c r="B5320" s="31" t="n">
        <v>15.0087</v>
      </c>
      <c r="C5320" s="32" t="n">
        <f aca="false">IF($A5320="","",IF(設定!$B$21="dB",10^($B5320/20),ABS($B5320)))</f>
        <v>5.62904862226853</v>
      </c>
      <c r="D5320" s="32" t="n">
        <f aca="false">IF($A5320="","",$A5320^2)</f>
        <v>690457.12890625</v>
      </c>
      <c r="E5320" s="32" t="n">
        <f aca="false">IF($A5320="","",IF($C5320&lt;=0,"",1/$C5320^2))</f>
        <v>0.0315594917139605</v>
      </c>
      <c r="F5320" s="33" t="n">
        <f aca="false">IF(OR(ROW()-設定!$B$30&lt;2,ROW()+設定!$B$30&gt;13701,N($A5320)&lt;=0,N(INDEX($A$2:$A$13701,MIN(13700,MAX(1,ROW()-1+設定!$B$30))))&lt;=0,$A5320&lt;設定!$B$28,$A5320&gt;設定!$B$29),0,IF(AND($C5320&gt;=MAX(INDEX($C$1:$C$13701,MAX(1,ROW()-設定!$B$24)):INDEX($C$1:$C$13701,MAX(1,ROW()-1))),$C5320&gt;MAX(INDEX($C$1:$C$13701,MIN(13701,ROW()+1)):INDEX($C$1:$C$13701,MIN(13701,ROW()+設定!$B$24))),$C5320&gt;=設定!$B$32,$C5320&gt;=MAX(MIN(INDEX($C$1:$C$13701,MAX(1,ROW()-設定!$B$26)):INDEX($C$1:$C$13701,MAX(1,ROW()-1))),MIN(INDEX($C$1:$C$13701,MIN(13701,ROW()+1)):INDEX($C$1:$C$13701,MIN(13701,ROW()+設定!$B$26))))*10^(設定!$B$27/20)),1,0))</f>
        <v>0</v>
      </c>
      <c r="G5320" s="33" t="n">
        <f aca="false">$G5319+IF($F5320=1,1,0)</f>
        <v>2</v>
      </c>
      <c r="H5320" s="0" t="str">
        <f aca="false">IF($F5320=1,$G5320,"")</f>
        <v/>
      </c>
    </row>
    <row r="5321" customFormat="false" ht="15" hidden="false" customHeight="false" outlineLevel="0" collapsed="false">
      <c r="A5321" s="30" t="n">
        <v>831.09375</v>
      </c>
      <c r="B5321" s="31" t="n">
        <v>14.992</v>
      </c>
      <c r="C5321" s="32" t="n">
        <f aca="false">IF($A5321="","",IF(設定!$B$21="dB",10^($B5321/20),ABS($B5321)))</f>
        <v>5.61823628134228</v>
      </c>
      <c r="D5321" s="32" t="n">
        <f aca="false">IF($A5321="","",$A5321^2)</f>
        <v>690716.821289063</v>
      </c>
      <c r="E5321" s="32" t="n">
        <f aca="false">IF($A5321="","",IF($C5321&lt;=0,"",1/$C5321^2))</f>
        <v>0.0316810815932805</v>
      </c>
      <c r="F5321" s="33" t="n">
        <f aca="false">IF(OR(ROW()-設定!$B$30&lt;2,ROW()+設定!$B$30&gt;13701,N($A5321)&lt;=0,N(INDEX($A$2:$A$13701,MIN(13700,MAX(1,ROW()-1+設定!$B$30))))&lt;=0,$A5321&lt;設定!$B$28,$A5321&gt;設定!$B$29),0,IF(AND($C5321&gt;=MAX(INDEX($C$1:$C$13701,MAX(1,ROW()-設定!$B$24)):INDEX($C$1:$C$13701,MAX(1,ROW()-1))),$C5321&gt;MAX(INDEX($C$1:$C$13701,MIN(13701,ROW()+1)):INDEX($C$1:$C$13701,MIN(13701,ROW()+設定!$B$24))),$C5321&gt;=設定!$B$32,$C5321&gt;=MAX(MIN(INDEX($C$1:$C$13701,MAX(1,ROW()-設定!$B$26)):INDEX($C$1:$C$13701,MAX(1,ROW()-1))),MIN(INDEX($C$1:$C$13701,MIN(13701,ROW()+1)):INDEX($C$1:$C$13701,MIN(13701,ROW()+設定!$B$26))))*10^(設定!$B$27/20)),1,0))</f>
        <v>0</v>
      </c>
      <c r="G5321" s="33" t="n">
        <f aca="false">$G5320+IF($F5321=1,1,0)</f>
        <v>2</v>
      </c>
      <c r="H5321" s="0" t="str">
        <f aca="false">IF($F5321=1,$G5321,"")</f>
        <v/>
      </c>
    </row>
    <row r="5322" customFormat="false" ht="15" hidden="false" customHeight="false" outlineLevel="0" collapsed="false">
      <c r="A5322" s="30" t="n">
        <v>831.25</v>
      </c>
      <c r="B5322" s="31" t="n">
        <v>14.8538</v>
      </c>
      <c r="C5322" s="32" t="n">
        <f aca="false">IF($A5322="","",IF(設定!$B$21="dB",10^($B5322/20),ABS($B5322)))</f>
        <v>5.52955268080642</v>
      </c>
      <c r="D5322" s="32" t="n">
        <f aca="false">IF($A5322="","",$A5322^2)</f>
        <v>690976.5625</v>
      </c>
      <c r="E5322" s="32" t="n">
        <f aca="false">IF($A5322="","",IF($C5322&lt;=0,"",1/$C5322^2))</f>
        <v>0.0327054402821694</v>
      </c>
      <c r="F5322" s="33" t="n">
        <f aca="false">IF(OR(ROW()-設定!$B$30&lt;2,ROW()+設定!$B$30&gt;13701,N($A5322)&lt;=0,N(INDEX($A$2:$A$13701,MIN(13700,MAX(1,ROW()-1+設定!$B$30))))&lt;=0,$A5322&lt;設定!$B$28,$A5322&gt;設定!$B$29),0,IF(AND($C5322&gt;=MAX(INDEX($C$1:$C$13701,MAX(1,ROW()-設定!$B$24)):INDEX($C$1:$C$13701,MAX(1,ROW()-1))),$C5322&gt;MAX(INDEX($C$1:$C$13701,MIN(13701,ROW()+1)):INDEX($C$1:$C$13701,MIN(13701,ROW()+設定!$B$24))),$C5322&gt;=設定!$B$32,$C5322&gt;=MAX(MIN(INDEX($C$1:$C$13701,MAX(1,ROW()-設定!$B$26)):INDEX($C$1:$C$13701,MAX(1,ROW()-1))),MIN(INDEX($C$1:$C$13701,MIN(13701,ROW()+1)):INDEX($C$1:$C$13701,MIN(13701,ROW()+設定!$B$26))))*10^(設定!$B$27/20)),1,0))</f>
        <v>0</v>
      </c>
      <c r="G5322" s="33" t="n">
        <f aca="false">$G5321+IF($F5322=1,1,0)</f>
        <v>2</v>
      </c>
      <c r="H5322" s="0" t="str">
        <f aca="false">IF($F5322=1,$G5322,"")</f>
        <v/>
      </c>
    </row>
    <row r="5323" customFormat="false" ht="15" hidden="false" customHeight="false" outlineLevel="0" collapsed="false">
      <c r="A5323" s="30" t="n">
        <v>831.40625</v>
      </c>
      <c r="B5323" s="31" t="n">
        <v>14.9862</v>
      </c>
      <c r="C5323" s="32" t="n">
        <f aca="false">IF($A5323="","",IF(設定!$B$21="dB",10^($B5323/20),ABS($B5323)))</f>
        <v>5.61448595815818</v>
      </c>
      <c r="D5323" s="32" t="n">
        <f aca="false">IF($A5323="","",$A5323^2)</f>
        <v>691236.352539063</v>
      </c>
      <c r="E5323" s="32" t="n">
        <f aca="false">IF($A5323="","",IF($C5323&lt;=0,"",1/$C5323^2))</f>
        <v>0.0317234199223932</v>
      </c>
      <c r="F5323" s="33" t="n">
        <f aca="false">IF(OR(ROW()-設定!$B$30&lt;2,ROW()+設定!$B$30&gt;13701,N($A5323)&lt;=0,N(INDEX($A$2:$A$13701,MIN(13700,MAX(1,ROW()-1+設定!$B$30))))&lt;=0,$A5323&lt;設定!$B$28,$A5323&gt;設定!$B$29),0,IF(AND($C5323&gt;=MAX(INDEX($C$1:$C$13701,MAX(1,ROW()-設定!$B$24)):INDEX($C$1:$C$13701,MAX(1,ROW()-1))),$C5323&gt;MAX(INDEX($C$1:$C$13701,MIN(13701,ROW()+1)):INDEX($C$1:$C$13701,MIN(13701,ROW()+設定!$B$24))),$C5323&gt;=設定!$B$32,$C5323&gt;=MAX(MIN(INDEX($C$1:$C$13701,MAX(1,ROW()-設定!$B$26)):INDEX($C$1:$C$13701,MAX(1,ROW()-1))),MIN(INDEX($C$1:$C$13701,MIN(13701,ROW()+1)):INDEX($C$1:$C$13701,MIN(13701,ROW()+設定!$B$26))))*10^(設定!$B$27/20)),1,0))</f>
        <v>0</v>
      </c>
      <c r="G5323" s="33" t="n">
        <f aca="false">$G5322+IF($F5323=1,1,0)</f>
        <v>2</v>
      </c>
      <c r="H5323" s="0" t="str">
        <f aca="false">IF($F5323=1,$G5323,"")</f>
        <v/>
      </c>
    </row>
    <row r="5324" customFormat="false" ht="15" hidden="false" customHeight="false" outlineLevel="0" collapsed="false">
      <c r="A5324" s="30" t="n">
        <v>831.5625</v>
      </c>
      <c r="B5324" s="31" t="n">
        <v>15.1103</v>
      </c>
      <c r="C5324" s="32" t="n">
        <f aca="false">IF($A5324="","",IF(設定!$B$21="dB",10^($B5324/20),ABS($B5324)))</f>
        <v>5.69527894584834</v>
      </c>
      <c r="D5324" s="32" t="n">
        <f aca="false">IF($A5324="","",$A5324^2)</f>
        <v>691496.19140625</v>
      </c>
      <c r="E5324" s="32" t="n">
        <f aca="false">IF($A5324="","",IF($C5324&lt;=0,"",1/$C5324^2))</f>
        <v>0.0308297497852683</v>
      </c>
      <c r="F5324" s="33" t="n">
        <f aca="false">IF(OR(ROW()-設定!$B$30&lt;2,ROW()+設定!$B$30&gt;13701,N($A5324)&lt;=0,N(INDEX($A$2:$A$13701,MIN(13700,MAX(1,ROW()-1+設定!$B$30))))&lt;=0,$A5324&lt;設定!$B$28,$A5324&gt;設定!$B$29),0,IF(AND($C5324&gt;=MAX(INDEX($C$1:$C$13701,MAX(1,ROW()-設定!$B$24)):INDEX($C$1:$C$13701,MAX(1,ROW()-1))),$C5324&gt;MAX(INDEX($C$1:$C$13701,MIN(13701,ROW()+1)):INDEX($C$1:$C$13701,MIN(13701,ROW()+設定!$B$24))),$C5324&gt;=設定!$B$32,$C5324&gt;=MAX(MIN(INDEX($C$1:$C$13701,MAX(1,ROW()-設定!$B$26)):INDEX($C$1:$C$13701,MAX(1,ROW()-1))),MIN(INDEX($C$1:$C$13701,MIN(13701,ROW()+1)):INDEX($C$1:$C$13701,MIN(13701,ROW()+設定!$B$26))))*10^(設定!$B$27/20)),1,0))</f>
        <v>0</v>
      </c>
      <c r="G5324" s="33" t="n">
        <f aca="false">$G5323+IF($F5324=1,1,0)</f>
        <v>2</v>
      </c>
      <c r="H5324" s="0" t="str">
        <f aca="false">IF($F5324=1,$G5324,"")</f>
        <v/>
      </c>
    </row>
    <row r="5325" customFormat="false" ht="15" hidden="false" customHeight="false" outlineLevel="0" collapsed="false">
      <c r="A5325" s="30" t="n">
        <v>831.71875</v>
      </c>
      <c r="B5325" s="31" t="n">
        <v>14.944</v>
      </c>
      <c r="C5325" s="32" t="n">
        <f aca="false">IF($A5325="","",IF(設定!$B$21="dB",10^($B5325/20),ABS($B5325)))</f>
        <v>5.5872743899402</v>
      </c>
      <c r="D5325" s="32" t="n">
        <f aca="false">IF($A5325="","",$A5325^2)</f>
        <v>691756.079101563</v>
      </c>
      <c r="E5325" s="32" t="n">
        <f aca="false">IF($A5325="","",IF($C5325&lt;=0,"",1/$C5325^2))</f>
        <v>0.0320331760085281</v>
      </c>
      <c r="F5325" s="33" t="n">
        <f aca="false">IF(OR(ROW()-設定!$B$30&lt;2,ROW()+設定!$B$30&gt;13701,N($A5325)&lt;=0,N(INDEX($A$2:$A$13701,MIN(13700,MAX(1,ROW()-1+設定!$B$30))))&lt;=0,$A5325&lt;設定!$B$28,$A5325&gt;設定!$B$29),0,IF(AND($C5325&gt;=MAX(INDEX($C$1:$C$13701,MAX(1,ROW()-設定!$B$24)):INDEX($C$1:$C$13701,MAX(1,ROW()-1))),$C5325&gt;MAX(INDEX($C$1:$C$13701,MIN(13701,ROW()+1)):INDEX($C$1:$C$13701,MIN(13701,ROW()+設定!$B$24))),$C5325&gt;=設定!$B$32,$C5325&gt;=MAX(MIN(INDEX($C$1:$C$13701,MAX(1,ROW()-設定!$B$26)):INDEX($C$1:$C$13701,MAX(1,ROW()-1))),MIN(INDEX($C$1:$C$13701,MIN(13701,ROW()+1)):INDEX($C$1:$C$13701,MIN(13701,ROW()+設定!$B$26))))*10^(設定!$B$27/20)),1,0))</f>
        <v>0</v>
      </c>
      <c r="G5325" s="33" t="n">
        <f aca="false">$G5324+IF($F5325=1,1,0)</f>
        <v>2</v>
      </c>
      <c r="H5325" s="0" t="str">
        <f aca="false">IF($F5325=1,$G5325,"")</f>
        <v/>
      </c>
    </row>
    <row r="5326" customFormat="false" ht="15" hidden="false" customHeight="false" outlineLevel="0" collapsed="false">
      <c r="A5326" s="30" t="n">
        <v>831.875</v>
      </c>
      <c r="B5326" s="31" t="n">
        <v>14.9883</v>
      </c>
      <c r="C5326" s="32" t="n">
        <f aca="false">IF($A5326="","",IF(設定!$B$21="dB",10^($B5326/20),ABS($B5326)))</f>
        <v>5.61584354458995</v>
      </c>
      <c r="D5326" s="32" t="n">
        <f aca="false">IF($A5326="","",$A5326^2)</f>
        <v>692016.015625</v>
      </c>
      <c r="E5326" s="32" t="n">
        <f aca="false">IF($A5326="","",IF($C5326&lt;=0,"",1/$C5326^2))</f>
        <v>0.0317080839969802</v>
      </c>
      <c r="F5326" s="33" t="n">
        <f aca="false">IF(OR(ROW()-設定!$B$30&lt;2,ROW()+設定!$B$30&gt;13701,N($A5326)&lt;=0,N(INDEX($A$2:$A$13701,MIN(13700,MAX(1,ROW()-1+設定!$B$30))))&lt;=0,$A5326&lt;設定!$B$28,$A5326&gt;設定!$B$29),0,IF(AND($C5326&gt;=MAX(INDEX($C$1:$C$13701,MAX(1,ROW()-設定!$B$24)):INDEX($C$1:$C$13701,MAX(1,ROW()-1))),$C5326&gt;MAX(INDEX($C$1:$C$13701,MIN(13701,ROW()+1)):INDEX($C$1:$C$13701,MIN(13701,ROW()+設定!$B$24))),$C5326&gt;=設定!$B$32,$C5326&gt;=MAX(MIN(INDEX($C$1:$C$13701,MAX(1,ROW()-設定!$B$26)):INDEX($C$1:$C$13701,MAX(1,ROW()-1))),MIN(INDEX($C$1:$C$13701,MIN(13701,ROW()+1)):INDEX($C$1:$C$13701,MIN(13701,ROW()+設定!$B$26))))*10^(設定!$B$27/20)),1,0))</f>
        <v>0</v>
      </c>
      <c r="G5326" s="33" t="n">
        <f aca="false">$G5325+IF($F5326=1,1,0)</f>
        <v>2</v>
      </c>
      <c r="H5326" s="0" t="str">
        <f aca="false">IF($F5326=1,$G5326,"")</f>
        <v/>
      </c>
    </row>
    <row r="5327" customFormat="false" ht="15" hidden="false" customHeight="false" outlineLevel="0" collapsed="false">
      <c r="A5327" s="30" t="n">
        <v>832.03125</v>
      </c>
      <c r="B5327" s="31" t="n">
        <v>15.2635</v>
      </c>
      <c r="C5327" s="32" t="n">
        <f aca="false">IF($A5327="","",IF(設定!$B$21="dB",10^($B5327/20),ABS($B5327)))</f>
        <v>5.79662225653099</v>
      </c>
      <c r="D5327" s="32" t="n">
        <f aca="false">IF($A5327="","",$A5327^2)</f>
        <v>692276.000976563</v>
      </c>
      <c r="E5327" s="32" t="n">
        <f aca="false">IF($A5327="","",IF($C5327&lt;=0,"",1/$C5327^2))</f>
        <v>0.0297611699578121</v>
      </c>
      <c r="F5327" s="33" t="n">
        <f aca="false">IF(OR(ROW()-設定!$B$30&lt;2,ROW()+設定!$B$30&gt;13701,N($A5327)&lt;=0,N(INDEX($A$2:$A$13701,MIN(13700,MAX(1,ROW()-1+設定!$B$30))))&lt;=0,$A5327&lt;設定!$B$28,$A5327&gt;設定!$B$29),0,IF(AND($C5327&gt;=MAX(INDEX($C$1:$C$13701,MAX(1,ROW()-設定!$B$24)):INDEX($C$1:$C$13701,MAX(1,ROW()-1))),$C5327&gt;MAX(INDEX($C$1:$C$13701,MIN(13701,ROW()+1)):INDEX($C$1:$C$13701,MIN(13701,ROW()+設定!$B$24))),$C5327&gt;=設定!$B$32,$C5327&gt;=MAX(MIN(INDEX($C$1:$C$13701,MAX(1,ROW()-設定!$B$26)):INDEX($C$1:$C$13701,MAX(1,ROW()-1))),MIN(INDEX($C$1:$C$13701,MIN(13701,ROW()+1)):INDEX($C$1:$C$13701,MIN(13701,ROW()+設定!$B$26))))*10^(設定!$B$27/20)),1,0))</f>
        <v>0</v>
      </c>
      <c r="G5327" s="33" t="n">
        <f aca="false">$G5326+IF($F5327=1,1,0)</f>
        <v>2</v>
      </c>
      <c r="H5327" s="0" t="str">
        <f aca="false">IF($F5327=1,$G5327,"")</f>
        <v/>
      </c>
    </row>
    <row r="5328" customFormat="false" ht="15" hidden="false" customHeight="false" outlineLevel="0" collapsed="false">
      <c r="A5328" s="30" t="n">
        <v>832.1875</v>
      </c>
      <c r="B5328" s="31" t="n">
        <v>15.2499</v>
      </c>
      <c r="C5328" s="32" t="n">
        <f aca="false">IF($A5328="","",IF(設定!$B$21="dB",10^($B5328/20),ABS($B5328)))</f>
        <v>5.78755325143843</v>
      </c>
      <c r="D5328" s="32" t="n">
        <f aca="false">IF($A5328="","",$A5328^2)</f>
        <v>692536.03515625</v>
      </c>
      <c r="E5328" s="32" t="n">
        <f aca="false">IF($A5328="","",IF($C5328&lt;=0,"",1/$C5328^2))</f>
        <v>0.0298545136068453</v>
      </c>
      <c r="F5328" s="33" t="n">
        <f aca="false">IF(OR(ROW()-設定!$B$30&lt;2,ROW()+設定!$B$30&gt;13701,N($A5328)&lt;=0,N(INDEX($A$2:$A$13701,MIN(13700,MAX(1,ROW()-1+設定!$B$30))))&lt;=0,$A5328&lt;設定!$B$28,$A5328&gt;設定!$B$29),0,IF(AND($C5328&gt;=MAX(INDEX($C$1:$C$13701,MAX(1,ROW()-設定!$B$24)):INDEX($C$1:$C$13701,MAX(1,ROW()-1))),$C5328&gt;MAX(INDEX($C$1:$C$13701,MIN(13701,ROW()+1)):INDEX($C$1:$C$13701,MIN(13701,ROW()+設定!$B$24))),$C5328&gt;=設定!$B$32,$C5328&gt;=MAX(MIN(INDEX($C$1:$C$13701,MAX(1,ROW()-設定!$B$26)):INDEX($C$1:$C$13701,MAX(1,ROW()-1))),MIN(INDEX($C$1:$C$13701,MIN(13701,ROW()+1)):INDEX($C$1:$C$13701,MIN(13701,ROW()+設定!$B$26))))*10^(設定!$B$27/20)),1,0))</f>
        <v>0</v>
      </c>
      <c r="G5328" s="33" t="n">
        <f aca="false">$G5327+IF($F5328=1,1,0)</f>
        <v>2</v>
      </c>
      <c r="H5328" s="0" t="str">
        <f aca="false">IF($F5328=1,$G5328,"")</f>
        <v/>
      </c>
    </row>
    <row r="5329" customFormat="false" ht="15" hidden="false" customHeight="false" outlineLevel="0" collapsed="false">
      <c r="A5329" s="30" t="n">
        <v>832.34375</v>
      </c>
      <c r="B5329" s="31" t="n">
        <v>14.9577</v>
      </c>
      <c r="C5329" s="32" t="n">
        <f aca="false">IF($A5329="","",IF(設定!$B$21="dB",10^($B5329/20),ABS($B5329)))</f>
        <v>5.59609398824286</v>
      </c>
      <c r="D5329" s="32" t="n">
        <f aca="false">IF($A5329="","",$A5329^2)</f>
        <v>692796.118164063</v>
      </c>
      <c r="E5329" s="32" t="n">
        <f aca="false">IF($A5329="","",IF($C5329&lt;=0,"",1/$C5329^2))</f>
        <v>0.0319322852386819</v>
      </c>
      <c r="F5329" s="33" t="n">
        <f aca="false">IF(OR(ROW()-設定!$B$30&lt;2,ROW()+設定!$B$30&gt;13701,N($A5329)&lt;=0,N(INDEX($A$2:$A$13701,MIN(13700,MAX(1,ROW()-1+設定!$B$30))))&lt;=0,$A5329&lt;設定!$B$28,$A5329&gt;設定!$B$29),0,IF(AND($C5329&gt;=MAX(INDEX($C$1:$C$13701,MAX(1,ROW()-設定!$B$24)):INDEX($C$1:$C$13701,MAX(1,ROW()-1))),$C5329&gt;MAX(INDEX($C$1:$C$13701,MIN(13701,ROW()+1)):INDEX($C$1:$C$13701,MIN(13701,ROW()+設定!$B$24))),$C5329&gt;=設定!$B$32,$C5329&gt;=MAX(MIN(INDEX($C$1:$C$13701,MAX(1,ROW()-設定!$B$26)):INDEX($C$1:$C$13701,MAX(1,ROW()-1))),MIN(INDEX($C$1:$C$13701,MIN(13701,ROW()+1)):INDEX($C$1:$C$13701,MIN(13701,ROW()+設定!$B$26))))*10^(設定!$B$27/20)),1,0))</f>
        <v>0</v>
      </c>
      <c r="G5329" s="33" t="n">
        <f aca="false">$G5328+IF($F5329=1,1,0)</f>
        <v>2</v>
      </c>
      <c r="H5329" s="0" t="str">
        <f aca="false">IF($F5329=1,$G5329,"")</f>
        <v/>
      </c>
    </row>
    <row r="5330" customFormat="false" ht="15" hidden="false" customHeight="false" outlineLevel="0" collapsed="false">
      <c r="A5330" s="30" t="n">
        <v>832.5</v>
      </c>
      <c r="B5330" s="31" t="n">
        <v>15.0005</v>
      </c>
      <c r="C5330" s="32" t="n">
        <f aca="false">IF($A5330="","",IF(設定!$B$21="dB",10^($B5330/20),ABS($B5330)))</f>
        <v>5.62373697090892</v>
      </c>
      <c r="D5330" s="32" t="n">
        <f aca="false">IF($A5330="","",$A5330^2)</f>
        <v>693056.25</v>
      </c>
      <c r="E5330" s="32" t="n">
        <f aca="false">IF($A5330="","",IF($C5330&lt;=0,"",1/$C5330^2))</f>
        <v>0.0316191361045516</v>
      </c>
      <c r="F5330" s="33" t="n">
        <f aca="false">IF(OR(ROW()-設定!$B$30&lt;2,ROW()+設定!$B$30&gt;13701,N($A5330)&lt;=0,N(INDEX($A$2:$A$13701,MIN(13700,MAX(1,ROW()-1+設定!$B$30))))&lt;=0,$A5330&lt;設定!$B$28,$A5330&gt;設定!$B$29),0,IF(AND($C5330&gt;=MAX(INDEX($C$1:$C$13701,MAX(1,ROW()-設定!$B$24)):INDEX($C$1:$C$13701,MAX(1,ROW()-1))),$C5330&gt;MAX(INDEX($C$1:$C$13701,MIN(13701,ROW()+1)):INDEX($C$1:$C$13701,MIN(13701,ROW()+設定!$B$24))),$C5330&gt;=設定!$B$32,$C5330&gt;=MAX(MIN(INDEX($C$1:$C$13701,MAX(1,ROW()-設定!$B$26)):INDEX($C$1:$C$13701,MAX(1,ROW()-1))),MIN(INDEX($C$1:$C$13701,MIN(13701,ROW()+1)):INDEX($C$1:$C$13701,MIN(13701,ROW()+設定!$B$26))))*10^(設定!$B$27/20)),1,0))</f>
        <v>0</v>
      </c>
      <c r="G5330" s="33" t="n">
        <f aca="false">$G5329+IF($F5330=1,1,0)</f>
        <v>2</v>
      </c>
      <c r="H5330" s="0" t="str">
        <f aca="false">IF($F5330=1,$G5330,"")</f>
        <v/>
      </c>
    </row>
    <row r="5331" customFormat="false" ht="15" hidden="false" customHeight="false" outlineLevel="0" collapsed="false">
      <c r="A5331" s="30" t="n">
        <v>832.65625</v>
      </c>
      <c r="B5331" s="31" t="n">
        <v>15.1963</v>
      </c>
      <c r="C5331" s="32" t="n">
        <f aca="false">IF($A5331="","",IF(設定!$B$21="dB",10^($B5331/20),ABS($B5331)))</f>
        <v>5.75194864645679</v>
      </c>
      <c r="D5331" s="32" t="n">
        <f aca="false">IF($A5331="","",$A5331^2)</f>
        <v>693316.430664063</v>
      </c>
      <c r="E5331" s="32" t="n">
        <f aca="false">IF($A5331="","",IF($C5331&lt;=0,"",1/$C5331^2))</f>
        <v>0.0302252568414968</v>
      </c>
      <c r="F5331" s="33" t="n">
        <f aca="false">IF(OR(ROW()-設定!$B$30&lt;2,ROW()+設定!$B$30&gt;13701,N($A5331)&lt;=0,N(INDEX($A$2:$A$13701,MIN(13700,MAX(1,ROW()-1+設定!$B$30))))&lt;=0,$A5331&lt;設定!$B$28,$A5331&gt;設定!$B$29),0,IF(AND($C5331&gt;=MAX(INDEX($C$1:$C$13701,MAX(1,ROW()-設定!$B$24)):INDEX($C$1:$C$13701,MAX(1,ROW()-1))),$C5331&gt;MAX(INDEX($C$1:$C$13701,MIN(13701,ROW()+1)):INDEX($C$1:$C$13701,MIN(13701,ROW()+設定!$B$24))),$C5331&gt;=設定!$B$32,$C5331&gt;=MAX(MIN(INDEX($C$1:$C$13701,MAX(1,ROW()-設定!$B$26)):INDEX($C$1:$C$13701,MAX(1,ROW()-1))),MIN(INDEX($C$1:$C$13701,MIN(13701,ROW()+1)):INDEX($C$1:$C$13701,MIN(13701,ROW()+設定!$B$26))))*10^(設定!$B$27/20)),1,0))</f>
        <v>0</v>
      </c>
      <c r="G5331" s="33" t="n">
        <f aca="false">$G5330+IF($F5331=1,1,0)</f>
        <v>2</v>
      </c>
      <c r="H5331" s="0" t="str">
        <f aca="false">IF($F5331=1,$G5331,"")</f>
        <v/>
      </c>
    </row>
    <row r="5332" customFormat="false" ht="15" hidden="false" customHeight="false" outlineLevel="0" collapsed="false">
      <c r="A5332" s="30" t="n">
        <v>832.8125</v>
      </c>
      <c r="B5332" s="31" t="n">
        <v>15.0466</v>
      </c>
      <c r="C5332" s="32" t="n">
        <f aca="false">IF($A5332="","",IF(設定!$B$21="dB",10^($B5332/20),ABS($B5332)))</f>
        <v>5.65366407045049</v>
      </c>
      <c r="D5332" s="32" t="n">
        <f aca="false">IF($A5332="","",$A5332^2)</f>
        <v>693576.66015625</v>
      </c>
      <c r="E5332" s="32" t="n">
        <f aca="false">IF($A5332="","",IF($C5332&lt;=0,"",1/$C5332^2))</f>
        <v>0.0312852766703521</v>
      </c>
      <c r="F5332" s="33" t="n">
        <f aca="false">IF(OR(ROW()-設定!$B$30&lt;2,ROW()+設定!$B$30&gt;13701,N($A5332)&lt;=0,N(INDEX($A$2:$A$13701,MIN(13700,MAX(1,ROW()-1+設定!$B$30))))&lt;=0,$A5332&lt;設定!$B$28,$A5332&gt;設定!$B$29),0,IF(AND($C5332&gt;=MAX(INDEX($C$1:$C$13701,MAX(1,ROW()-設定!$B$24)):INDEX($C$1:$C$13701,MAX(1,ROW()-1))),$C5332&gt;MAX(INDEX($C$1:$C$13701,MIN(13701,ROW()+1)):INDEX($C$1:$C$13701,MIN(13701,ROW()+設定!$B$24))),$C5332&gt;=設定!$B$32,$C5332&gt;=MAX(MIN(INDEX($C$1:$C$13701,MAX(1,ROW()-設定!$B$26)):INDEX($C$1:$C$13701,MAX(1,ROW()-1))),MIN(INDEX($C$1:$C$13701,MIN(13701,ROW()+1)):INDEX($C$1:$C$13701,MIN(13701,ROW()+設定!$B$26))))*10^(設定!$B$27/20)),1,0))</f>
        <v>0</v>
      </c>
      <c r="G5332" s="33" t="n">
        <f aca="false">$G5331+IF($F5332=1,1,0)</f>
        <v>2</v>
      </c>
      <c r="H5332" s="0" t="str">
        <f aca="false">IF($F5332=1,$G5332,"")</f>
        <v/>
      </c>
    </row>
    <row r="5333" customFormat="false" ht="15" hidden="false" customHeight="false" outlineLevel="0" collapsed="false">
      <c r="A5333" s="30" t="n">
        <v>832.96875</v>
      </c>
      <c r="B5333" s="31" t="n">
        <v>15.1602</v>
      </c>
      <c r="C5333" s="32" t="n">
        <f aca="false">IF($A5333="","",IF(設定!$B$21="dB",10^($B5333/20),ABS($B5333)))</f>
        <v>5.72809220253698</v>
      </c>
      <c r="D5333" s="32" t="n">
        <f aca="false">IF($A5333="","",$A5333^2)</f>
        <v>693836.938476563</v>
      </c>
      <c r="E5333" s="32" t="n">
        <f aca="false">IF($A5333="","",IF($C5333&lt;=0,"",1/$C5333^2))</f>
        <v>0.030477546321085</v>
      </c>
      <c r="F5333" s="33" t="n">
        <f aca="false">IF(OR(ROW()-設定!$B$30&lt;2,ROW()+設定!$B$30&gt;13701,N($A5333)&lt;=0,N(INDEX($A$2:$A$13701,MIN(13700,MAX(1,ROW()-1+設定!$B$30))))&lt;=0,$A5333&lt;設定!$B$28,$A5333&gt;設定!$B$29),0,IF(AND($C5333&gt;=MAX(INDEX($C$1:$C$13701,MAX(1,ROW()-設定!$B$24)):INDEX($C$1:$C$13701,MAX(1,ROW()-1))),$C5333&gt;MAX(INDEX($C$1:$C$13701,MIN(13701,ROW()+1)):INDEX($C$1:$C$13701,MIN(13701,ROW()+設定!$B$24))),$C5333&gt;=設定!$B$32,$C5333&gt;=MAX(MIN(INDEX($C$1:$C$13701,MAX(1,ROW()-設定!$B$26)):INDEX($C$1:$C$13701,MAX(1,ROW()-1))),MIN(INDEX($C$1:$C$13701,MIN(13701,ROW()+1)):INDEX($C$1:$C$13701,MIN(13701,ROW()+設定!$B$26))))*10^(設定!$B$27/20)),1,0))</f>
        <v>0</v>
      </c>
      <c r="G5333" s="33" t="n">
        <f aca="false">$G5332+IF($F5333=1,1,0)</f>
        <v>2</v>
      </c>
      <c r="H5333" s="0" t="str">
        <f aca="false">IF($F5333=1,$G5333,"")</f>
        <v/>
      </c>
    </row>
    <row r="5334" customFormat="false" ht="15" hidden="false" customHeight="false" outlineLevel="0" collapsed="false">
      <c r="A5334" s="30" t="n">
        <v>833.125</v>
      </c>
      <c r="B5334" s="31" t="n">
        <v>15.1533</v>
      </c>
      <c r="C5334" s="32" t="n">
        <f aca="false">IF($A5334="","",IF(設定!$B$21="dB",10^($B5334/20),ABS($B5334)))</f>
        <v>5.72354365963659</v>
      </c>
      <c r="D5334" s="32" t="n">
        <f aca="false">IF($A5334="","",$A5334^2)</f>
        <v>694097.265625</v>
      </c>
      <c r="E5334" s="32" t="n">
        <f aca="false">IF($A5334="","",IF($C5334&lt;=0,"",1/$C5334^2))</f>
        <v>0.0305260070369319</v>
      </c>
      <c r="F5334" s="33" t="n">
        <f aca="false">IF(OR(ROW()-設定!$B$30&lt;2,ROW()+設定!$B$30&gt;13701,N($A5334)&lt;=0,N(INDEX($A$2:$A$13701,MIN(13700,MAX(1,ROW()-1+設定!$B$30))))&lt;=0,$A5334&lt;設定!$B$28,$A5334&gt;設定!$B$29),0,IF(AND($C5334&gt;=MAX(INDEX($C$1:$C$13701,MAX(1,ROW()-設定!$B$24)):INDEX($C$1:$C$13701,MAX(1,ROW()-1))),$C5334&gt;MAX(INDEX($C$1:$C$13701,MIN(13701,ROW()+1)):INDEX($C$1:$C$13701,MIN(13701,ROW()+設定!$B$24))),$C5334&gt;=設定!$B$32,$C5334&gt;=MAX(MIN(INDEX($C$1:$C$13701,MAX(1,ROW()-設定!$B$26)):INDEX($C$1:$C$13701,MAX(1,ROW()-1))),MIN(INDEX($C$1:$C$13701,MIN(13701,ROW()+1)):INDEX($C$1:$C$13701,MIN(13701,ROW()+設定!$B$26))))*10^(設定!$B$27/20)),1,0))</f>
        <v>0</v>
      </c>
      <c r="G5334" s="33" t="n">
        <f aca="false">$G5333+IF($F5334=1,1,0)</f>
        <v>2</v>
      </c>
      <c r="H5334" s="0" t="str">
        <f aca="false">IF($F5334=1,$G5334,"")</f>
        <v/>
      </c>
    </row>
    <row r="5335" customFormat="false" ht="15" hidden="false" customHeight="false" outlineLevel="0" collapsed="false">
      <c r="A5335" s="30" t="n">
        <v>833.28125</v>
      </c>
      <c r="B5335" s="31" t="n">
        <v>15.2731</v>
      </c>
      <c r="C5335" s="32" t="n">
        <f aca="false">IF($A5335="","",IF(設定!$B$21="dB",10^($B5335/20),ABS($B5335)))</f>
        <v>5.80303246196774</v>
      </c>
      <c r="D5335" s="32" t="n">
        <f aca="false">IF($A5335="","",$A5335^2)</f>
        <v>694357.641601563</v>
      </c>
      <c r="E5335" s="32" t="n">
        <f aca="false">IF($A5335="","",IF($C5335&lt;=0,"",1/$C5335^2))</f>
        <v>0.0296954560929742</v>
      </c>
      <c r="F5335" s="33" t="n">
        <f aca="false">IF(OR(ROW()-設定!$B$30&lt;2,ROW()+設定!$B$30&gt;13701,N($A5335)&lt;=0,N(INDEX($A$2:$A$13701,MIN(13700,MAX(1,ROW()-1+設定!$B$30))))&lt;=0,$A5335&lt;設定!$B$28,$A5335&gt;設定!$B$29),0,IF(AND($C5335&gt;=MAX(INDEX($C$1:$C$13701,MAX(1,ROW()-設定!$B$24)):INDEX($C$1:$C$13701,MAX(1,ROW()-1))),$C5335&gt;MAX(INDEX($C$1:$C$13701,MIN(13701,ROW()+1)):INDEX($C$1:$C$13701,MIN(13701,ROW()+設定!$B$24))),$C5335&gt;=設定!$B$32,$C5335&gt;=MAX(MIN(INDEX($C$1:$C$13701,MAX(1,ROW()-設定!$B$26)):INDEX($C$1:$C$13701,MAX(1,ROW()-1))),MIN(INDEX($C$1:$C$13701,MIN(13701,ROW()+1)):INDEX($C$1:$C$13701,MIN(13701,ROW()+設定!$B$26))))*10^(設定!$B$27/20)),1,0))</f>
        <v>0</v>
      </c>
      <c r="G5335" s="33" t="n">
        <f aca="false">$G5334+IF($F5335=1,1,0)</f>
        <v>2</v>
      </c>
      <c r="H5335" s="0" t="str">
        <f aca="false">IF($F5335=1,$G5335,"")</f>
        <v/>
      </c>
    </row>
    <row r="5336" customFormat="false" ht="15" hidden="false" customHeight="false" outlineLevel="0" collapsed="false">
      <c r="A5336" s="30" t="n">
        <v>833.4375</v>
      </c>
      <c r="B5336" s="31" t="n">
        <v>14.9618</v>
      </c>
      <c r="C5336" s="32" t="n">
        <f aca="false">IF($A5336="","",IF(設定!$B$21="dB",10^($B5336/20),ABS($B5336)))</f>
        <v>5.59873613571241</v>
      </c>
      <c r="D5336" s="32" t="n">
        <f aca="false">IF($A5336="","",$A5336^2)</f>
        <v>694618.06640625</v>
      </c>
      <c r="E5336" s="32" t="n">
        <f aca="false">IF($A5336="","",IF($C5336&lt;=0,"",1/$C5336^2))</f>
        <v>0.0319021534743847</v>
      </c>
      <c r="F5336" s="33" t="n">
        <f aca="false">IF(OR(ROW()-設定!$B$30&lt;2,ROW()+設定!$B$30&gt;13701,N($A5336)&lt;=0,N(INDEX($A$2:$A$13701,MIN(13700,MAX(1,ROW()-1+設定!$B$30))))&lt;=0,$A5336&lt;設定!$B$28,$A5336&gt;設定!$B$29),0,IF(AND($C5336&gt;=MAX(INDEX($C$1:$C$13701,MAX(1,ROW()-設定!$B$24)):INDEX($C$1:$C$13701,MAX(1,ROW()-1))),$C5336&gt;MAX(INDEX($C$1:$C$13701,MIN(13701,ROW()+1)):INDEX($C$1:$C$13701,MIN(13701,ROW()+設定!$B$24))),$C5336&gt;=設定!$B$32,$C5336&gt;=MAX(MIN(INDEX($C$1:$C$13701,MAX(1,ROW()-設定!$B$26)):INDEX($C$1:$C$13701,MAX(1,ROW()-1))),MIN(INDEX($C$1:$C$13701,MIN(13701,ROW()+1)):INDEX($C$1:$C$13701,MIN(13701,ROW()+設定!$B$26))))*10^(設定!$B$27/20)),1,0))</f>
        <v>0</v>
      </c>
      <c r="G5336" s="33" t="n">
        <f aca="false">$G5335+IF($F5336=1,1,0)</f>
        <v>2</v>
      </c>
      <c r="H5336" s="0" t="str">
        <f aca="false">IF($F5336=1,$G5336,"")</f>
        <v/>
      </c>
    </row>
    <row r="5337" customFormat="false" ht="15" hidden="false" customHeight="false" outlineLevel="0" collapsed="false">
      <c r="A5337" s="30" t="n">
        <v>833.59375</v>
      </c>
      <c r="B5337" s="31" t="n">
        <v>15.0116</v>
      </c>
      <c r="C5337" s="32" t="n">
        <f aca="false">IF($A5337="","",IF(設定!$B$21="dB",10^($B5337/20),ABS($B5337)))</f>
        <v>5.63092833374483</v>
      </c>
      <c r="D5337" s="32" t="n">
        <f aca="false">IF($A5337="","",$A5337^2)</f>
        <v>694878.540039063</v>
      </c>
      <c r="E5337" s="32" t="n">
        <f aca="false">IF($A5337="","",IF($C5337&lt;=0,"",1/$C5337^2))</f>
        <v>0.0315384249080224</v>
      </c>
      <c r="F5337" s="33" t="n">
        <f aca="false">IF(OR(ROW()-設定!$B$30&lt;2,ROW()+設定!$B$30&gt;13701,N($A5337)&lt;=0,N(INDEX($A$2:$A$13701,MIN(13700,MAX(1,ROW()-1+設定!$B$30))))&lt;=0,$A5337&lt;設定!$B$28,$A5337&gt;設定!$B$29),0,IF(AND($C5337&gt;=MAX(INDEX($C$1:$C$13701,MAX(1,ROW()-設定!$B$24)):INDEX($C$1:$C$13701,MAX(1,ROW()-1))),$C5337&gt;MAX(INDEX($C$1:$C$13701,MIN(13701,ROW()+1)):INDEX($C$1:$C$13701,MIN(13701,ROW()+設定!$B$24))),$C5337&gt;=設定!$B$32,$C5337&gt;=MAX(MIN(INDEX($C$1:$C$13701,MAX(1,ROW()-設定!$B$26)):INDEX($C$1:$C$13701,MAX(1,ROW()-1))),MIN(INDEX($C$1:$C$13701,MIN(13701,ROW()+1)):INDEX($C$1:$C$13701,MIN(13701,ROW()+設定!$B$26))))*10^(設定!$B$27/20)),1,0))</f>
        <v>0</v>
      </c>
      <c r="G5337" s="33" t="n">
        <f aca="false">$G5336+IF($F5337=1,1,0)</f>
        <v>2</v>
      </c>
      <c r="H5337" s="0" t="str">
        <f aca="false">IF($F5337=1,$G5337,"")</f>
        <v/>
      </c>
    </row>
    <row r="5338" customFormat="false" ht="15" hidden="false" customHeight="false" outlineLevel="0" collapsed="false">
      <c r="A5338" s="30" t="n">
        <v>833.75</v>
      </c>
      <c r="B5338" s="31" t="n">
        <v>15.1305</v>
      </c>
      <c r="C5338" s="32" t="n">
        <f aca="false">IF($A5338="","",IF(設定!$B$21="dB",10^($B5338/20),ABS($B5338)))</f>
        <v>5.70853936220165</v>
      </c>
      <c r="D5338" s="32" t="n">
        <f aca="false">IF($A5338="","",$A5338^2)</f>
        <v>695139.0625</v>
      </c>
      <c r="E5338" s="32" t="n">
        <f aca="false">IF($A5338="","",IF($C5338&lt;=0,"",1/$C5338^2))</f>
        <v>0.030686686745159</v>
      </c>
      <c r="F5338" s="33" t="n">
        <f aca="false">IF(OR(ROW()-設定!$B$30&lt;2,ROW()+設定!$B$30&gt;13701,N($A5338)&lt;=0,N(INDEX($A$2:$A$13701,MIN(13700,MAX(1,ROW()-1+設定!$B$30))))&lt;=0,$A5338&lt;設定!$B$28,$A5338&gt;設定!$B$29),0,IF(AND($C5338&gt;=MAX(INDEX($C$1:$C$13701,MAX(1,ROW()-設定!$B$24)):INDEX($C$1:$C$13701,MAX(1,ROW()-1))),$C5338&gt;MAX(INDEX($C$1:$C$13701,MIN(13701,ROW()+1)):INDEX($C$1:$C$13701,MIN(13701,ROW()+設定!$B$24))),$C5338&gt;=設定!$B$32,$C5338&gt;=MAX(MIN(INDEX($C$1:$C$13701,MAX(1,ROW()-設定!$B$26)):INDEX($C$1:$C$13701,MAX(1,ROW()-1))),MIN(INDEX($C$1:$C$13701,MIN(13701,ROW()+1)):INDEX($C$1:$C$13701,MIN(13701,ROW()+設定!$B$26))))*10^(設定!$B$27/20)),1,0))</f>
        <v>0</v>
      </c>
      <c r="G5338" s="33" t="n">
        <f aca="false">$G5337+IF($F5338=1,1,0)</f>
        <v>2</v>
      </c>
      <c r="H5338" s="0" t="str">
        <f aca="false">IF($F5338=1,$G5338,"")</f>
        <v/>
      </c>
    </row>
    <row r="5339" customFormat="false" ht="15" hidden="false" customHeight="false" outlineLevel="0" collapsed="false">
      <c r="A5339" s="30" t="n">
        <v>833.90625</v>
      </c>
      <c r="B5339" s="31" t="n">
        <v>15.3785</v>
      </c>
      <c r="C5339" s="32" t="n">
        <f aca="false">IF($A5339="","",IF(設定!$B$21="dB",10^($B5339/20),ABS($B5339)))</f>
        <v>5.87387905472765</v>
      </c>
      <c r="D5339" s="32" t="n">
        <f aca="false">IF($A5339="","",$A5339^2)</f>
        <v>695399.633789063</v>
      </c>
      <c r="E5339" s="32" t="n">
        <f aca="false">IF($A5339="","",IF($C5339&lt;=0,"",1/$C5339^2))</f>
        <v>0.0289834446756035</v>
      </c>
      <c r="F5339" s="33" t="n">
        <f aca="false">IF(OR(ROW()-設定!$B$30&lt;2,ROW()+設定!$B$30&gt;13701,N($A5339)&lt;=0,N(INDEX($A$2:$A$13701,MIN(13700,MAX(1,ROW()-1+設定!$B$30))))&lt;=0,$A5339&lt;設定!$B$28,$A5339&gt;設定!$B$29),0,IF(AND($C5339&gt;=MAX(INDEX($C$1:$C$13701,MAX(1,ROW()-設定!$B$24)):INDEX($C$1:$C$13701,MAX(1,ROW()-1))),$C5339&gt;MAX(INDEX($C$1:$C$13701,MIN(13701,ROW()+1)):INDEX($C$1:$C$13701,MIN(13701,ROW()+設定!$B$24))),$C5339&gt;=設定!$B$32,$C5339&gt;=MAX(MIN(INDEX($C$1:$C$13701,MAX(1,ROW()-設定!$B$26)):INDEX($C$1:$C$13701,MAX(1,ROW()-1))),MIN(INDEX($C$1:$C$13701,MIN(13701,ROW()+1)):INDEX($C$1:$C$13701,MIN(13701,ROW()+設定!$B$26))))*10^(設定!$B$27/20)),1,0))</f>
        <v>0</v>
      </c>
      <c r="G5339" s="33" t="n">
        <f aca="false">$G5338+IF($F5339=1,1,0)</f>
        <v>2</v>
      </c>
      <c r="H5339" s="0" t="str">
        <f aca="false">IF($F5339=1,$G5339,"")</f>
        <v/>
      </c>
    </row>
    <row r="5340" customFormat="false" ht="15" hidden="false" customHeight="false" outlineLevel="0" collapsed="false">
      <c r="A5340" s="30" t="n">
        <v>834.0625</v>
      </c>
      <c r="B5340" s="31" t="n">
        <v>15.272</v>
      </c>
      <c r="C5340" s="32" t="n">
        <f aca="false">IF($A5340="","",IF(設定!$B$21="dB",10^($B5340/20),ABS($B5340)))</f>
        <v>5.80229759981874</v>
      </c>
      <c r="D5340" s="32" t="n">
        <f aca="false">IF($A5340="","",$A5340^2)</f>
        <v>695660.25390625</v>
      </c>
      <c r="E5340" s="32" t="n">
        <f aca="false">IF($A5340="","",IF($C5340&lt;=0,"",1/$C5340^2))</f>
        <v>0.0297029784401786</v>
      </c>
      <c r="F5340" s="33" t="n">
        <f aca="false">IF(OR(ROW()-設定!$B$30&lt;2,ROW()+設定!$B$30&gt;13701,N($A5340)&lt;=0,N(INDEX($A$2:$A$13701,MIN(13700,MAX(1,ROW()-1+設定!$B$30))))&lt;=0,$A5340&lt;設定!$B$28,$A5340&gt;設定!$B$29),0,IF(AND($C5340&gt;=MAX(INDEX($C$1:$C$13701,MAX(1,ROW()-設定!$B$24)):INDEX($C$1:$C$13701,MAX(1,ROW()-1))),$C5340&gt;MAX(INDEX($C$1:$C$13701,MIN(13701,ROW()+1)):INDEX($C$1:$C$13701,MIN(13701,ROW()+設定!$B$24))),$C5340&gt;=設定!$B$32,$C5340&gt;=MAX(MIN(INDEX($C$1:$C$13701,MAX(1,ROW()-設定!$B$26)):INDEX($C$1:$C$13701,MAX(1,ROW()-1))),MIN(INDEX($C$1:$C$13701,MIN(13701,ROW()+1)):INDEX($C$1:$C$13701,MIN(13701,ROW()+設定!$B$26))))*10^(設定!$B$27/20)),1,0))</f>
        <v>0</v>
      </c>
      <c r="G5340" s="33" t="n">
        <f aca="false">$G5339+IF($F5340=1,1,0)</f>
        <v>2</v>
      </c>
      <c r="H5340" s="0" t="str">
        <f aca="false">IF($F5340=1,$G5340,"")</f>
        <v/>
      </c>
    </row>
    <row r="5341" customFormat="false" ht="15" hidden="false" customHeight="false" outlineLevel="0" collapsed="false">
      <c r="A5341" s="30" t="n">
        <v>834.21875</v>
      </c>
      <c r="B5341" s="31" t="n">
        <v>15.1229</v>
      </c>
      <c r="C5341" s="32" t="n">
        <f aca="false">IF($A5341="","",IF(設定!$B$21="dB",10^($B5341/20),ABS($B5341)))</f>
        <v>5.70354667567394</v>
      </c>
      <c r="D5341" s="32" t="n">
        <f aca="false">IF($A5341="","",$A5341^2)</f>
        <v>695920.922851563</v>
      </c>
      <c r="E5341" s="32" t="n">
        <f aca="false">IF($A5341="","",IF($C5341&lt;=0,"",1/$C5341^2))</f>
        <v>0.0307404343773356</v>
      </c>
      <c r="F5341" s="33" t="n">
        <f aca="false">IF(OR(ROW()-設定!$B$30&lt;2,ROW()+設定!$B$30&gt;13701,N($A5341)&lt;=0,N(INDEX($A$2:$A$13701,MIN(13700,MAX(1,ROW()-1+設定!$B$30))))&lt;=0,$A5341&lt;設定!$B$28,$A5341&gt;設定!$B$29),0,IF(AND($C5341&gt;=MAX(INDEX($C$1:$C$13701,MAX(1,ROW()-設定!$B$24)):INDEX($C$1:$C$13701,MAX(1,ROW()-1))),$C5341&gt;MAX(INDEX($C$1:$C$13701,MIN(13701,ROW()+1)):INDEX($C$1:$C$13701,MIN(13701,ROW()+設定!$B$24))),$C5341&gt;=設定!$B$32,$C5341&gt;=MAX(MIN(INDEX($C$1:$C$13701,MAX(1,ROW()-設定!$B$26)):INDEX($C$1:$C$13701,MAX(1,ROW()-1))),MIN(INDEX($C$1:$C$13701,MIN(13701,ROW()+1)):INDEX($C$1:$C$13701,MIN(13701,ROW()+設定!$B$26))))*10^(設定!$B$27/20)),1,0))</f>
        <v>0</v>
      </c>
      <c r="G5341" s="33" t="n">
        <f aca="false">$G5340+IF($F5341=1,1,0)</f>
        <v>2</v>
      </c>
      <c r="H5341" s="0" t="str">
        <f aca="false">IF($F5341=1,$G5341,"")</f>
        <v/>
      </c>
    </row>
    <row r="5342" customFormat="false" ht="15" hidden="false" customHeight="false" outlineLevel="0" collapsed="false">
      <c r="A5342" s="30" t="n">
        <v>834.375</v>
      </c>
      <c r="B5342" s="31" t="n">
        <v>15.3688</v>
      </c>
      <c r="C5342" s="32" t="n">
        <f aca="false">IF($A5342="","",IF(設定!$B$21="dB",10^($B5342/20),ABS($B5342)))</f>
        <v>5.86732303955684</v>
      </c>
      <c r="D5342" s="32" t="n">
        <f aca="false">IF($A5342="","",$A5342^2)</f>
        <v>696181.640625</v>
      </c>
      <c r="E5342" s="32" t="n">
        <f aca="false">IF($A5342="","",IF($C5342&lt;=0,"",1/$C5342^2))</f>
        <v>0.0290482517644472</v>
      </c>
      <c r="F5342" s="33" t="n">
        <f aca="false">IF(OR(ROW()-設定!$B$30&lt;2,ROW()+設定!$B$30&gt;13701,N($A5342)&lt;=0,N(INDEX($A$2:$A$13701,MIN(13700,MAX(1,ROW()-1+設定!$B$30))))&lt;=0,$A5342&lt;設定!$B$28,$A5342&gt;設定!$B$29),0,IF(AND($C5342&gt;=MAX(INDEX($C$1:$C$13701,MAX(1,ROW()-設定!$B$24)):INDEX($C$1:$C$13701,MAX(1,ROW()-1))),$C5342&gt;MAX(INDEX($C$1:$C$13701,MIN(13701,ROW()+1)):INDEX($C$1:$C$13701,MIN(13701,ROW()+設定!$B$24))),$C5342&gt;=設定!$B$32,$C5342&gt;=MAX(MIN(INDEX($C$1:$C$13701,MAX(1,ROW()-設定!$B$26)):INDEX($C$1:$C$13701,MAX(1,ROW()-1))),MIN(INDEX($C$1:$C$13701,MIN(13701,ROW()+1)):INDEX($C$1:$C$13701,MIN(13701,ROW()+設定!$B$26))))*10^(設定!$B$27/20)),1,0))</f>
        <v>0</v>
      </c>
      <c r="G5342" s="33" t="n">
        <f aca="false">$G5341+IF($F5342=1,1,0)</f>
        <v>2</v>
      </c>
      <c r="H5342" s="0" t="str">
        <f aca="false">IF($F5342=1,$G5342,"")</f>
        <v/>
      </c>
    </row>
    <row r="5343" customFormat="false" ht="15" hidden="false" customHeight="false" outlineLevel="0" collapsed="false">
      <c r="A5343" s="30" t="n">
        <v>834.53125</v>
      </c>
      <c r="B5343" s="31" t="n">
        <v>15.4057</v>
      </c>
      <c r="C5343" s="32" t="n">
        <f aca="false">IF($A5343="","",IF(設定!$B$21="dB",10^($B5343/20),ABS($B5343)))</f>
        <v>5.89230203022643</v>
      </c>
      <c r="D5343" s="32" t="n">
        <f aca="false">IF($A5343="","",$A5343^2)</f>
        <v>696442.407226563</v>
      </c>
      <c r="E5343" s="32" t="n">
        <f aca="false">IF($A5343="","",IF($C5343&lt;=0,"",1/$C5343^2))</f>
        <v>0.028802487711077</v>
      </c>
      <c r="F5343" s="33" t="n">
        <f aca="false">IF(OR(ROW()-設定!$B$30&lt;2,ROW()+設定!$B$30&gt;13701,N($A5343)&lt;=0,N(INDEX($A$2:$A$13701,MIN(13700,MAX(1,ROW()-1+設定!$B$30))))&lt;=0,$A5343&lt;設定!$B$28,$A5343&gt;設定!$B$29),0,IF(AND($C5343&gt;=MAX(INDEX($C$1:$C$13701,MAX(1,ROW()-設定!$B$24)):INDEX($C$1:$C$13701,MAX(1,ROW()-1))),$C5343&gt;MAX(INDEX($C$1:$C$13701,MIN(13701,ROW()+1)):INDEX($C$1:$C$13701,MIN(13701,ROW()+設定!$B$24))),$C5343&gt;=設定!$B$32,$C5343&gt;=MAX(MIN(INDEX($C$1:$C$13701,MAX(1,ROW()-設定!$B$26)):INDEX($C$1:$C$13701,MAX(1,ROW()-1))),MIN(INDEX($C$1:$C$13701,MIN(13701,ROW()+1)):INDEX($C$1:$C$13701,MIN(13701,ROW()+設定!$B$26))))*10^(設定!$B$27/20)),1,0))</f>
        <v>0</v>
      </c>
      <c r="G5343" s="33" t="n">
        <f aca="false">$G5342+IF($F5343=1,1,0)</f>
        <v>2</v>
      </c>
      <c r="H5343" s="0" t="str">
        <f aca="false">IF($F5343=1,$G5343,"")</f>
        <v/>
      </c>
    </row>
    <row r="5344" customFormat="false" ht="15" hidden="false" customHeight="false" outlineLevel="0" collapsed="false">
      <c r="A5344" s="30" t="n">
        <v>834.6875</v>
      </c>
      <c r="B5344" s="31" t="n">
        <v>15.3215</v>
      </c>
      <c r="C5344" s="32" t="n">
        <f aca="false">IF($A5344="","",IF(設定!$B$21="dB",10^($B5344/20),ABS($B5344)))</f>
        <v>5.83545870374315</v>
      </c>
      <c r="D5344" s="32" t="n">
        <f aca="false">IF($A5344="","",$A5344^2)</f>
        <v>696703.22265625</v>
      </c>
      <c r="E5344" s="32" t="n">
        <f aca="false">IF($A5344="","",IF($C5344&lt;=0,"",1/$C5344^2))</f>
        <v>0.0293663519891689</v>
      </c>
      <c r="F5344" s="33" t="n">
        <f aca="false">IF(OR(ROW()-設定!$B$30&lt;2,ROW()+設定!$B$30&gt;13701,N($A5344)&lt;=0,N(INDEX($A$2:$A$13701,MIN(13700,MAX(1,ROW()-1+設定!$B$30))))&lt;=0,$A5344&lt;設定!$B$28,$A5344&gt;設定!$B$29),0,IF(AND($C5344&gt;=MAX(INDEX($C$1:$C$13701,MAX(1,ROW()-設定!$B$24)):INDEX($C$1:$C$13701,MAX(1,ROW()-1))),$C5344&gt;MAX(INDEX($C$1:$C$13701,MIN(13701,ROW()+1)):INDEX($C$1:$C$13701,MIN(13701,ROW()+設定!$B$24))),$C5344&gt;=設定!$B$32,$C5344&gt;=MAX(MIN(INDEX($C$1:$C$13701,MAX(1,ROW()-設定!$B$26)):INDEX($C$1:$C$13701,MAX(1,ROW()-1))),MIN(INDEX($C$1:$C$13701,MIN(13701,ROW()+1)):INDEX($C$1:$C$13701,MIN(13701,ROW()+設定!$B$26))))*10^(設定!$B$27/20)),1,0))</f>
        <v>0</v>
      </c>
      <c r="G5344" s="33" t="n">
        <f aca="false">$G5343+IF($F5344=1,1,0)</f>
        <v>2</v>
      </c>
      <c r="H5344" s="0" t="str">
        <f aca="false">IF($F5344=1,$G5344,"")</f>
        <v/>
      </c>
    </row>
    <row r="5345" customFormat="false" ht="15" hidden="false" customHeight="false" outlineLevel="0" collapsed="false">
      <c r="A5345" s="30" t="n">
        <v>834.84375</v>
      </c>
      <c r="B5345" s="31" t="n">
        <v>15.3276</v>
      </c>
      <c r="C5345" s="32" t="n">
        <f aca="false">IF($A5345="","",IF(設定!$B$21="dB",10^($B5345/20),ABS($B5345)))</f>
        <v>5.83955831839839</v>
      </c>
      <c r="D5345" s="32" t="n">
        <f aca="false">IF($A5345="","",$A5345^2)</f>
        <v>696964.086914063</v>
      </c>
      <c r="E5345" s="32" t="n">
        <f aca="false">IF($A5345="","",IF($C5345&lt;=0,"",1/$C5345^2))</f>
        <v>0.029325133643275</v>
      </c>
      <c r="F5345" s="33" t="n">
        <f aca="false">IF(OR(ROW()-設定!$B$30&lt;2,ROW()+設定!$B$30&gt;13701,N($A5345)&lt;=0,N(INDEX($A$2:$A$13701,MIN(13700,MAX(1,ROW()-1+設定!$B$30))))&lt;=0,$A5345&lt;設定!$B$28,$A5345&gt;設定!$B$29),0,IF(AND($C5345&gt;=MAX(INDEX($C$1:$C$13701,MAX(1,ROW()-設定!$B$24)):INDEX($C$1:$C$13701,MAX(1,ROW()-1))),$C5345&gt;MAX(INDEX($C$1:$C$13701,MIN(13701,ROW()+1)):INDEX($C$1:$C$13701,MIN(13701,ROW()+設定!$B$24))),$C5345&gt;=設定!$B$32,$C5345&gt;=MAX(MIN(INDEX($C$1:$C$13701,MAX(1,ROW()-設定!$B$26)):INDEX($C$1:$C$13701,MAX(1,ROW()-1))),MIN(INDEX($C$1:$C$13701,MIN(13701,ROW()+1)):INDEX($C$1:$C$13701,MIN(13701,ROW()+設定!$B$26))))*10^(設定!$B$27/20)),1,0))</f>
        <v>0</v>
      </c>
      <c r="G5345" s="33" t="n">
        <f aca="false">$G5344+IF($F5345=1,1,0)</f>
        <v>2</v>
      </c>
      <c r="H5345" s="0" t="str">
        <f aca="false">IF($F5345=1,$G5345,"")</f>
        <v/>
      </c>
    </row>
    <row r="5346" customFormat="false" ht="15" hidden="false" customHeight="false" outlineLevel="0" collapsed="false">
      <c r="A5346" s="30" t="n">
        <v>835</v>
      </c>
      <c r="B5346" s="31" t="n">
        <v>15.4222</v>
      </c>
      <c r="C5346" s="32" t="n">
        <f aca="false">IF($A5346="","",IF(設定!$B$21="dB",10^($B5346/20),ABS($B5346)))</f>
        <v>5.90350587808016</v>
      </c>
      <c r="D5346" s="32" t="n">
        <f aca="false">IF($A5346="","",$A5346^2)</f>
        <v>697225</v>
      </c>
      <c r="E5346" s="32" t="n">
        <f aca="false">IF($A5346="","",IF($C5346&lt;=0,"",1/$C5346^2))</f>
        <v>0.0286932670265453</v>
      </c>
      <c r="F5346" s="33" t="n">
        <f aca="false">IF(OR(ROW()-設定!$B$30&lt;2,ROW()+設定!$B$30&gt;13701,N($A5346)&lt;=0,N(INDEX($A$2:$A$13701,MIN(13700,MAX(1,ROW()-1+設定!$B$30))))&lt;=0,$A5346&lt;設定!$B$28,$A5346&gt;設定!$B$29),0,IF(AND($C5346&gt;=MAX(INDEX($C$1:$C$13701,MAX(1,ROW()-設定!$B$24)):INDEX($C$1:$C$13701,MAX(1,ROW()-1))),$C5346&gt;MAX(INDEX($C$1:$C$13701,MIN(13701,ROW()+1)):INDEX($C$1:$C$13701,MIN(13701,ROW()+設定!$B$24))),$C5346&gt;=設定!$B$32,$C5346&gt;=MAX(MIN(INDEX($C$1:$C$13701,MAX(1,ROW()-設定!$B$26)):INDEX($C$1:$C$13701,MAX(1,ROW()-1))),MIN(INDEX($C$1:$C$13701,MIN(13701,ROW()+1)):INDEX($C$1:$C$13701,MIN(13701,ROW()+設定!$B$26))))*10^(設定!$B$27/20)),1,0))</f>
        <v>0</v>
      </c>
      <c r="G5346" s="33" t="n">
        <f aca="false">$G5345+IF($F5346=1,1,0)</f>
        <v>2</v>
      </c>
      <c r="H5346" s="0" t="str">
        <f aca="false">IF($F5346=1,$G5346,"")</f>
        <v/>
      </c>
    </row>
    <row r="5347" customFormat="false" ht="15" hidden="false" customHeight="false" outlineLevel="0" collapsed="false">
      <c r="A5347" s="30" t="n">
        <v>835.15625</v>
      </c>
      <c r="B5347" s="31" t="n">
        <v>15.517</v>
      </c>
      <c r="C5347" s="32" t="n">
        <f aca="false">IF($A5347="","",IF(設定!$B$21="dB",10^($B5347/20),ABS($B5347)))</f>
        <v>5.96829113508083</v>
      </c>
      <c r="D5347" s="32" t="n">
        <f aca="false">IF($A5347="","",$A5347^2)</f>
        <v>697485.961914063</v>
      </c>
      <c r="E5347" s="32" t="n">
        <f aca="false">IF($A5347="","",IF($C5347&lt;=0,"",1/$C5347^2))</f>
        <v>0.0280737223234365</v>
      </c>
      <c r="F5347" s="33" t="n">
        <f aca="false">IF(OR(ROW()-設定!$B$30&lt;2,ROW()+設定!$B$30&gt;13701,N($A5347)&lt;=0,N(INDEX($A$2:$A$13701,MIN(13700,MAX(1,ROW()-1+設定!$B$30))))&lt;=0,$A5347&lt;設定!$B$28,$A5347&gt;設定!$B$29),0,IF(AND($C5347&gt;=MAX(INDEX($C$1:$C$13701,MAX(1,ROW()-設定!$B$24)):INDEX($C$1:$C$13701,MAX(1,ROW()-1))),$C5347&gt;MAX(INDEX($C$1:$C$13701,MIN(13701,ROW()+1)):INDEX($C$1:$C$13701,MIN(13701,ROW()+設定!$B$24))),$C5347&gt;=設定!$B$32,$C5347&gt;=MAX(MIN(INDEX($C$1:$C$13701,MAX(1,ROW()-設定!$B$26)):INDEX($C$1:$C$13701,MAX(1,ROW()-1))),MIN(INDEX($C$1:$C$13701,MIN(13701,ROW()+1)):INDEX($C$1:$C$13701,MIN(13701,ROW()+設定!$B$26))))*10^(設定!$B$27/20)),1,0))</f>
        <v>0</v>
      </c>
      <c r="G5347" s="33" t="n">
        <f aca="false">$G5346+IF($F5347=1,1,0)</f>
        <v>2</v>
      </c>
      <c r="H5347" s="0" t="str">
        <f aca="false">IF($F5347=1,$G5347,"")</f>
        <v/>
      </c>
    </row>
    <row r="5348" customFormat="false" ht="15" hidden="false" customHeight="false" outlineLevel="0" collapsed="false">
      <c r="A5348" s="30" t="n">
        <v>835.3125</v>
      </c>
      <c r="B5348" s="31" t="n">
        <v>15.4223</v>
      </c>
      <c r="C5348" s="32" t="n">
        <f aca="false">IF($A5348="","",IF(設定!$B$21="dB",10^($B5348/20),ABS($B5348)))</f>
        <v>5.90357384509457</v>
      </c>
      <c r="D5348" s="32" t="n">
        <f aca="false">IF($A5348="","",$A5348^2)</f>
        <v>697746.97265625</v>
      </c>
      <c r="E5348" s="32" t="n">
        <f aca="false">IF($A5348="","",IF($C5348&lt;=0,"",1/$C5348^2))</f>
        <v>0.0286926063472625</v>
      </c>
      <c r="F5348" s="33" t="n">
        <f aca="false">IF(OR(ROW()-設定!$B$30&lt;2,ROW()+設定!$B$30&gt;13701,N($A5348)&lt;=0,N(INDEX($A$2:$A$13701,MIN(13700,MAX(1,ROW()-1+設定!$B$30))))&lt;=0,$A5348&lt;設定!$B$28,$A5348&gt;設定!$B$29),0,IF(AND($C5348&gt;=MAX(INDEX($C$1:$C$13701,MAX(1,ROW()-設定!$B$24)):INDEX($C$1:$C$13701,MAX(1,ROW()-1))),$C5348&gt;MAX(INDEX($C$1:$C$13701,MIN(13701,ROW()+1)):INDEX($C$1:$C$13701,MIN(13701,ROW()+設定!$B$24))),$C5348&gt;=設定!$B$32,$C5348&gt;=MAX(MIN(INDEX($C$1:$C$13701,MAX(1,ROW()-設定!$B$26)):INDEX($C$1:$C$13701,MAX(1,ROW()-1))),MIN(INDEX($C$1:$C$13701,MIN(13701,ROW()+1)):INDEX($C$1:$C$13701,MIN(13701,ROW()+設定!$B$26))))*10^(設定!$B$27/20)),1,0))</f>
        <v>0</v>
      </c>
      <c r="G5348" s="33" t="n">
        <f aca="false">$G5347+IF($F5348=1,1,0)</f>
        <v>2</v>
      </c>
      <c r="H5348" s="0" t="str">
        <f aca="false">IF($F5348=1,$G5348,"")</f>
        <v/>
      </c>
    </row>
    <row r="5349" customFormat="false" ht="15" hidden="false" customHeight="false" outlineLevel="0" collapsed="false">
      <c r="A5349" s="30" t="n">
        <v>835.46875</v>
      </c>
      <c r="B5349" s="31" t="n">
        <v>15.4769</v>
      </c>
      <c r="C5349" s="32" t="n">
        <f aca="false">IF($A5349="","",IF(設定!$B$21="dB",10^($B5349/20),ABS($B5349)))</f>
        <v>5.94080093179851</v>
      </c>
      <c r="D5349" s="32" t="n">
        <f aca="false">IF($A5349="","",$A5349^2)</f>
        <v>698008.032226563</v>
      </c>
      <c r="E5349" s="32" t="n">
        <f aca="false">IF($A5349="","",IF($C5349&lt;=0,"",1/$C5349^2))</f>
        <v>0.0283341376879632</v>
      </c>
      <c r="F5349" s="33" t="n">
        <f aca="false">IF(OR(ROW()-設定!$B$30&lt;2,ROW()+設定!$B$30&gt;13701,N($A5349)&lt;=0,N(INDEX($A$2:$A$13701,MIN(13700,MAX(1,ROW()-1+設定!$B$30))))&lt;=0,$A5349&lt;設定!$B$28,$A5349&gt;設定!$B$29),0,IF(AND($C5349&gt;=MAX(INDEX($C$1:$C$13701,MAX(1,ROW()-設定!$B$24)):INDEX($C$1:$C$13701,MAX(1,ROW()-1))),$C5349&gt;MAX(INDEX($C$1:$C$13701,MIN(13701,ROW()+1)):INDEX($C$1:$C$13701,MIN(13701,ROW()+設定!$B$24))),$C5349&gt;=設定!$B$32,$C5349&gt;=MAX(MIN(INDEX($C$1:$C$13701,MAX(1,ROW()-設定!$B$26)):INDEX($C$1:$C$13701,MAX(1,ROW()-1))),MIN(INDEX($C$1:$C$13701,MIN(13701,ROW()+1)):INDEX($C$1:$C$13701,MIN(13701,ROW()+設定!$B$26))))*10^(設定!$B$27/20)),1,0))</f>
        <v>0</v>
      </c>
      <c r="G5349" s="33" t="n">
        <f aca="false">$G5348+IF($F5349=1,1,0)</f>
        <v>2</v>
      </c>
      <c r="H5349" s="0" t="str">
        <f aca="false">IF($F5349=1,$G5349,"")</f>
        <v/>
      </c>
    </row>
    <row r="5350" customFormat="false" ht="15" hidden="false" customHeight="false" outlineLevel="0" collapsed="false">
      <c r="A5350" s="30" t="n">
        <v>835.625</v>
      </c>
      <c r="B5350" s="31" t="n">
        <v>15.4314</v>
      </c>
      <c r="C5350" s="32" t="n">
        <f aca="false">IF($A5350="","",IF(設定!$B$21="dB",10^($B5350/20),ABS($B5350)))</f>
        <v>5.90976212009746</v>
      </c>
      <c r="D5350" s="32" t="n">
        <f aca="false">IF($A5350="","",$A5350^2)</f>
        <v>698269.140625</v>
      </c>
      <c r="E5350" s="32" t="n">
        <f aca="false">IF($A5350="","",IF($C5350&lt;=0,"",1/$C5350^2))</f>
        <v>0.0286325481681967</v>
      </c>
      <c r="F5350" s="33" t="n">
        <f aca="false">IF(OR(ROW()-設定!$B$30&lt;2,ROW()+設定!$B$30&gt;13701,N($A5350)&lt;=0,N(INDEX($A$2:$A$13701,MIN(13700,MAX(1,ROW()-1+設定!$B$30))))&lt;=0,$A5350&lt;設定!$B$28,$A5350&gt;設定!$B$29),0,IF(AND($C5350&gt;=MAX(INDEX($C$1:$C$13701,MAX(1,ROW()-設定!$B$24)):INDEX($C$1:$C$13701,MAX(1,ROW()-1))),$C5350&gt;MAX(INDEX($C$1:$C$13701,MIN(13701,ROW()+1)):INDEX($C$1:$C$13701,MIN(13701,ROW()+設定!$B$24))),$C5350&gt;=設定!$B$32,$C5350&gt;=MAX(MIN(INDEX($C$1:$C$13701,MAX(1,ROW()-設定!$B$26)):INDEX($C$1:$C$13701,MAX(1,ROW()-1))),MIN(INDEX($C$1:$C$13701,MIN(13701,ROW()+1)):INDEX($C$1:$C$13701,MIN(13701,ROW()+設定!$B$26))))*10^(設定!$B$27/20)),1,0))</f>
        <v>0</v>
      </c>
      <c r="G5350" s="33" t="n">
        <f aca="false">$G5349+IF($F5350=1,1,0)</f>
        <v>2</v>
      </c>
      <c r="H5350" s="0" t="str">
        <f aca="false">IF($F5350=1,$G5350,"")</f>
        <v/>
      </c>
    </row>
    <row r="5351" customFormat="false" ht="15" hidden="false" customHeight="false" outlineLevel="0" collapsed="false">
      <c r="A5351" s="30" t="n">
        <v>835.78125</v>
      </c>
      <c r="B5351" s="31" t="n">
        <v>15.4115</v>
      </c>
      <c r="C5351" s="32" t="n">
        <f aca="false">IF($A5351="","",IF(設定!$B$21="dB",10^($B5351/20),ABS($B5351)))</f>
        <v>5.89623792695435</v>
      </c>
      <c r="D5351" s="32" t="n">
        <f aca="false">IF($A5351="","",$A5351^2)</f>
        <v>698530.297851563</v>
      </c>
      <c r="E5351" s="32" t="n">
        <f aca="false">IF($A5351="","",IF($C5351&lt;=0,"",1/$C5351^2))</f>
        <v>0.0287640476813778</v>
      </c>
      <c r="F5351" s="33" t="n">
        <f aca="false">IF(OR(ROW()-設定!$B$30&lt;2,ROW()+設定!$B$30&gt;13701,N($A5351)&lt;=0,N(INDEX($A$2:$A$13701,MIN(13700,MAX(1,ROW()-1+設定!$B$30))))&lt;=0,$A5351&lt;設定!$B$28,$A5351&gt;設定!$B$29),0,IF(AND($C5351&gt;=MAX(INDEX($C$1:$C$13701,MAX(1,ROW()-設定!$B$24)):INDEX($C$1:$C$13701,MAX(1,ROW()-1))),$C5351&gt;MAX(INDEX($C$1:$C$13701,MIN(13701,ROW()+1)):INDEX($C$1:$C$13701,MIN(13701,ROW()+設定!$B$24))),$C5351&gt;=設定!$B$32,$C5351&gt;=MAX(MIN(INDEX($C$1:$C$13701,MAX(1,ROW()-設定!$B$26)):INDEX($C$1:$C$13701,MAX(1,ROW()-1))),MIN(INDEX($C$1:$C$13701,MIN(13701,ROW()+1)):INDEX($C$1:$C$13701,MIN(13701,ROW()+設定!$B$26))))*10^(設定!$B$27/20)),1,0))</f>
        <v>0</v>
      </c>
      <c r="G5351" s="33" t="n">
        <f aca="false">$G5350+IF($F5351=1,1,0)</f>
        <v>2</v>
      </c>
      <c r="H5351" s="0" t="str">
        <f aca="false">IF($F5351=1,$G5351,"")</f>
        <v/>
      </c>
    </row>
    <row r="5352" customFormat="false" ht="15" hidden="false" customHeight="false" outlineLevel="0" collapsed="false">
      <c r="A5352" s="30" t="n">
        <v>835.9375</v>
      </c>
      <c r="B5352" s="31" t="n">
        <v>15.3702</v>
      </c>
      <c r="C5352" s="32" t="n">
        <f aca="false">IF($A5352="","",IF(設定!$B$21="dB",10^($B5352/20),ABS($B5352)))</f>
        <v>5.86826881651508</v>
      </c>
      <c r="D5352" s="32" t="n">
        <f aca="false">IF($A5352="","",$A5352^2)</f>
        <v>698791.50390625</v>
      </c>
      <c r="E5352" s="32" t="n">
        <f aca="false">IF($A5352="","",IF($C5352&lt;=0,"",1/$C5352^2))</f>
        <v>0.0290388892235829</v>
      </c>
      <c r="F5352" s="33" t="n">
        <f aca="false">IF(OR(ROW()-設定!$B$30&lt;2,ROW()+設定!$B$30&gt;13701,N($A5352)&lt;=0,N(INDEX($A$2:$A$13701,MIN(13700,MAX(1,ROW()-1+設定!$B$30))))&lt;=0,$A5352&lt;設定!$B$28,$A5352&gt;設定!$B$29),0,IF(AND($C5352&gt;=MAX(INDEX($C$1:$C$13701,MAX(1,ROW()-設定!$B$24)):INDEX($C$1:$C$13701,MAX(1,ROW()-1))),$C5352&gt;MAX(INDEX($C$1:$C$13701,MIN(13701,ROW()+1)):INDEX($C$1:$C$13701,MIN(13701,ROW()+設定!$B$24))),$C5352&gt;=設定!$B$32,$C5352&gt;=MAX(MIN(INDEX($C$1:$C$13701,MAX(1,ROW()-設定!$B$26)):INDEX($C$1:$C$13701,MAX(1,ROW()-1))),MIN(INDEX($C$1:$C$13701,MIN(13701,ROW()+1)):INDEX($C$1:$C$13701,MIN(13701,ROW()+設定!$B$26))))*10^(設定!$B$27/20)),1,0))</f>
        <v>0</v>
      </c>
      <c r="G5352" s="33" t="n">
        <f aca="false">$G5351+IF($F5352=1,1,0)</f>
        <v>2</v>
      </c>
      <c r="H5352" s="0" t="str">
        <f aca="false">IF($F5352=1,$G5352,"")</f>
        <v/>
      </c>
    </row>
    <row r="5353" customFormat="false" ht="15" hidden="false" customHeight="false" outlineLevel="0" collapsed="false">
      <c r="A5353" s="30" t="n">
        <v>836.09375</v>
      </c>
      <c r="B5353" s="31" t="n">
        <v>15.508</v>
      </c>
      <c r="C5353" s="32" t="n">
        <f aca="false">IF($A5353="","",IF(設定!$B$21="dB",10^($B5353/20),ABS($B5353)))</f>
        <v>5.96211021366655</v>
      </c>
      <c r="D5353" s="32" t="n">
        <f aca="false">IF($A5353="","",$A5353^2)</f>
        <v>699052.758789063</v>
      </c>
      <c r="E5353" s="32" t="n">
        <f aca="false">IF($A5353="","",IF($C5353&lt;=0,"",1/$C5353^2))</f>
        <v>0.0281319605679996</v>
      </c>
      <c r="F5353" s="33" t="n">
        <f aca="false">IF(OR(ROW()-設定!$B$30&lt;2,ROW()+設定!$B$30&gt;13701,N($A5353)&lt;=0,N(INDEX($A$2:$A$13701,MIN(13700,MAX(1,ROW()-1+設定!$B$30))))&lt;=0,$A5353&lt;設定!$B$28,$A5353&gt;設定!$B$29),0,IF(AND($C5353&gt;=MAX(INDEX($C$1:$C$13701,MAX(1,ROW()-設定!$B$24)):INDEX($C$1:$C$13701,MAX(1,ROW()-1))),$C5353&gt;MAX(INDEX($C$1:$C$13701,MIN(13701,ROW()+1)):INDEX($C$1:$C$13701,MIN(13701,ROW()+設定!$B$24))),$C5353&gt;=設定!$B$32,$C5353&gt;=MAX(MIN(INDEX($C$1:$C$13701,MAX(1,ROW()-設定!$B$26)):INDEX($C$1:$C$13701,MAX(1,ROW()-1))),MIN(INDEX($C$1:$C$13701,MIN(13701,ROW()+1)):INDEX($C$1:$C$13701,MIN(13701,ROW()+設定!$B$26))))*10^(設定!$B$27/20)),1,0))</f>
        <v>0</v>
      </c>
      <c r="G5353" s="33" t="n">
        <f aca="false">$G5352+IF($F5353=1,1,0)</f>
        <v>2</v>
      </c>
      <c r="H5353" s="0" t="str">
        <f aca="false">IF($F5353=1,$G5353,"")</f>
        <v/>
      </c>
    </row>
    <row r="5354" customFormat="false" ht="15" hidden="false" customHeight="false" outlineLevel="0" collapsed="false">
      <c r="A5354" s="30" t="n">
        <v>836.25</v>
      </c>
      <c r="B5354" s="31" t="n">
        <v>15.4649</v>
      </c>
      <c r="C5354" s="32" t="n">
        <f aca="false">IF($A5354="","",IF(設定!$B$21="dB",10^($B5354/20),ABS($B5354)))</f>
        <v>5.9325990789427</v>
      </c>
      <c r="D5354" s="32" t="n">
        <f aca="false">IF($A5354="","",$A5354^2)</f>
        <v>699314.0625</v>
      </c>
      <c r="E5354" s="32" t="n">
        <f aca="false">IF($A5354="","",IF($C5354&lt;=0,"",1/$C5354^2))</f>
        <v>0.0284125360651205</v>
      </c>
      <c r="F5354" s="33" t="n">
        <f aca="false">IF(OR(ROW()-設定!$B$30&lt;2,ROW()+設定!$B$30&gt;13701,N($A5354)&lt;=0,N(INDEX($A$2:$A$13701,MIN(13700,MAX(1,ROW()-1+設定!$B$30))))&lt;=0,$A5354&lt;設定!$B$28,$A5354&gt;設定!$B$29),0,IF(AND($C5354&gt;=MAX(INDEX($C$1:$C$13701,MAX(1,ROW()-設定!$B$24)):INDEX($C$1:$C$13701,MAX(1,ROW()-1))),$C5354&gt;MAX(INDEX($C$1:$C$13701,MIN(13701,ROW()+1)):INDEX($C$1:$C$13701,MIN(13701,ROW()+設定!$B$24))),$C5354&gt;=設定!$B$32,$C5354&gt;=MAX(MIN(INDEX($C$1:$C$13701,MAX(1,ROW()-設定!$B$26)):INDEX($C$1:$C$13701,MAX(1,ROW()-1))),MIN(INDEX($C$1:$C$13701,MIN(13701,ROW()+1)):INDEX($C$1:$C$13701,MIN(13701,ROW()+設定!$B$26))))*10^(設定!$B$27/20)),1,0))</f>
        <v>0</v>
      </c>
      <c r="G5354" s="33" t="n">
        <f aca="false">$G5353+IF($F5354=1,1,0)</f>
        <v>2</v>
      </c>
      <c r="H5354" s="0" t="str">
        <f aca="false">IF($F5354=1,$G5354,"")</f>
        <v/>
      </c>
    </row>
    <row r="5355" customFormat="false" ht="15" hidden="false" customHeight="false" outlineLevel="0" collapsed="false">
      <c r="A5355" s="30" t="n">
        <v>836.40625</v>
      </c>
      <c r="B5355" s="31" t="n">
        <v>15.486</v>
      </c>
      <c r="C5355" s="32" t="n">
        <f aca="false">IF($A5355="","",IF(設定!$B$21="dB",10^($B5355/20),ABS($B5355)))</f>
        <v>5.94702822917261</v>
      </c>
      <c r="D5355" s="32" t="n">
        <f aca="false">IF($A5355="","",$A5355^2)</f>
        <v>699575.415039063</v>
      </c>
      <c r="E5355" s="32" t="n">
        <f aca="false">IF($A5355="","",IF($C5355&lt;=0,"",1/$C5355^2))</f>
        <v>0.0282748298406961</v>
      </c>
      <c r="F5355" s="33" t="n">
        <f aca="false">IF(OR(ROW()-設定!$B$30&lt;2,ROW()+設定!$B$30&gt;13701,N($A5355)&lt;=0,N(INDEX($A$2:$A$13701,MIN(13700,MAX(1,ROW()-1+設定!$B$30))))&lt;=0,$A5355&lt;設定!$B$28,$A5355&gt;設定!$B$29),0,IF(AND($C5355&gt;=MAX(INDEX($C$1:$C$13701,MAX(1,ROW()-設定!$B$24)):INDEX($C$1:$C$13701,MAX(1,ROW()-1))),$C5355&gt;MAX(INDEX($C$1:$C$13701,MIN(13701,ROW()+1)):INDEX($C$1:$C$13701,MIN(13701,ROW()+設定!$B$24))),$C5355&gt;=設定!$B$32,$C5355&gt;=MAX(MIN(INDEX($C$1:$C$13701,MAX(1,ROW()-設定!$B$26)):INDEX($C$1:$C$13701,MAX(1,ROW()-1))),MIN(INDEX($C$1:$C$13701,MIN(13701,ROW()+1)):INDEX($C$1:$C$13701,MIN(13701,ROW()+設定!$B$26))))*10^(設定!$B$27/20)),1,0))</f>
        <v>0</v>
      </c>
      <c r="G5355" s="33" t="n">
        <f aca="false">$G5354+IF($F5355=1,1,0)</f>
        <v>2</v>
      </c>
      <c r="H5355" s="0" t="str">
        <f aca="false">IF($F5355=1,$G5355,"")</f>
        <v/>
      </c>
    </row>
    <row r="5356" customFormat="false" ht="15" hidden="false" customHeight="false" outlineLevel="0" collapsed="false">
      <c r="A5356" s="30" t="n">
        <v>836.5625</v>
      </c>
      <c r="B5356" s="31" t="n">
        <v>15.6228</v>
      </c>
      <c r="C5356" s="32" t="n">
        <f aca="false">IF($A5356="","",IF(設定!$B$21="dB",10^($B5356/20),ABS($B5356)))</f>
        <v>6.04143350795609</v>
      </c>
      <c r="D5356" s="32" t="n">
        <f aca="false">IF($A5356="","",$A5356^2)</f>
        <v>699836.81640625</v>
      </c>
      <c r="E5356" s="32" t="n">
        <f aca="false">IF($A5356="","",IF($C5356&lt;=0,"",1/$C5356^2))</f>
        <v>0.027398071834094</v>
      </c>
      <c r="F5356" s="33" t="n">
        <f aca="false">IF(OR(ROW()-設定!$B$30&lt;2,ROW()+設定!$B$30&gt;13701,N($A5356)&lt;=0,N(INDEX($A$2:$A$13701,MIN(13700,MAX(1,ROW()-1+設定!$B$30))))&lt;=0,$A5356&lt;設定!$B$28,$A5356&gt;設定!$B$29),0,IF(AND($C5356&gt;=MAX(INDEX($C$1:$C$13701,MAX(1,ROW()-設定!$B$24)):INDEX($C$1:$C$13701,MAX(1,ROW()-1))),$C5356&gt;MAX(INDEX($C$1:$C$13701,MIN(13701,ROW()+1)):INDEX($C$1:$C$13701,MIN(13701,ROW()+設定!$B$24))),$C5356&gt;=設定!$B$32,$C5356&gt;=MAX(MIN(INDEX($C$1:$C$13701,MAX(1,ROW()-設定!$B$26)):INDEX($C$1:$C$13701,MAX(1,ROW()-1))),MIN(INDEX($C$1:$C$13701,MIN(13701,ROW()+1)):INDEX($C$1:$C$13701,MIN(13701,ROW()+設定!$B$26))))*10^(設定!$B$27/20)),1,0))</f>
        <v>0</v>
      </c>
      <c r="G5356" s="33" t="n">
        <f aca="false">$G5355+IF($F5356=1,1,0)</f>
        <v>2</v>
      </c>
      <c r="H5356" s="0" t="str">
        <f aca="false">IF($F5356=1,$G5356,"")</f>
        <v/>
      </c>
    </row>
    <row r="5357" customFormat="false" ht="15" hidden="false" customHeight="false" outlineLevel="0" collapsed="false">
      <c r="A5357" s="30" t="n">
        <v>836.71875</v>
      </c>
      <c r="B5357" s="31" t="n">
        <v>15.5926</v>
      </c>
      <c r="C5357" s="32" t="n">
        <f aca="false">IF($A5357="","",IF(設定!$B$21="dB",10^($B5357/20),ABS($B5357)))</f>
        <v>6.02046450143539</v>
      </c>
      <c r="D5357" s="32" t="n">
        <f aca="false">IF($A5357="","",$A5357^2)</f>
        <v>700098.266601563</v>
      </c>
      <c r="E5357" s="32" t="n">
        <f aca="false">IF($A5357="","",IF($C5357&lt;=0,"",1/$C5357^2))</f>
        <v>0.0275892566981952</v>
      </c>
      <c r="F5357" s="33" t="n">
        <f aca="false">IF(OR(ROW()-設定!$B$30&lt;2,ROW()+設定!$B$30&gt;13701,N($A5357)&lt;=0,N(INDEX($A$2:$A$13701,MIN(13700,MAX(1,ROW()-1+設定!$B$30))))&lt;=0,$A5357&lt;設定!$B$28,$A5357&gt;設定!$B$29),0,IF(AND($C5357&gt;=MAX(INDEX($C$1:$C$13701,MAX(1,ROW()-設定!$B$24)):INDEX($C$1:$C$13701,MAX(1,ROW()-1))),$C5357&gt;MAX(INDEX($C$1:$C$13701,MIN(13701,ROW()+1)):INDEX($C$1:$C$13701,MIN(13701,ROW()+設定!$B$24))),$C5357&gt;=設定!$B$32,$C5357&gt;=MAX(MIN(INDEX($C$1:$C$13701,MAX(1,ROW()-設定!$B$26)):INDEX($C$1:$C$13701,MAX(1,ROW()-1))),MIN(INDEX($C$1:$C$13701,MIN(13701,ROW()+1)):INDEX($C$1:$C$13701,MIN(13701,ROW()+設定!$B$26))))*10^(設定!$B$27/20)),1,0))</f>
        <v>0</v>
      </c>
      <c r="G5357" s="33" t="n">
        <f aca="false">$G5356+IF($F5357=1,1,0)</f>
        <v>2</v>
      </c>
      <c r="H5357" s="0" t="str">
        <f aca="false">IF($F5357=1,$G5357,"")</f>
        <v/>
      </c>
    </row>
    <row r="5358" customFormat="false" ht="15" hidden="false" customHeight="false" outlineLevel="0" collapsed="false">
      <c r="A5358" s="30" t="n">
        <v>836.875</v>
      </c>
      <c r="B5358" s="31" t="n">
        <v>15.647</v>
      </c>
      <c r="C5358" s="32" t="n">
        <f aca="false">IF($A5358="","",IF(設定!$B$21="dB",10^($B5358/20),ABS($B5358)))</f>
        <v>6.05828918491926</v>
      </c>
      <c r="D5358" s="32" t="n">
        <f aca="false">IF($A5358="","",$A5358^2)</f>
        <v>700359.765625</v>
      </c>
      <c r="E5358" s="32" t="n">
        <f aca="false">IF($A5358="","",IF($C5358&lt;=0,"",1/$C5358^2))</f>
        <v>0.0272458273325773</v>
      </c>
      <c r="F5358" s="33" t="n">
        <f aca="false">IF(OR(ROW()-設定!$B$30&lt;2,ROW()+設定!$B$30&gt;13701,N($A5358)&lt;=0,N(INDEX($A$2:$A$13701,MIN(13700,MAX(1,ROW()-1+設定!$B$30))))&lt;=0,$A5358&lt;設定!$B$28,$A5358&gt;設定!$B$29),0,IF(AND($C5358&gt;=MAX(INDEX($C$1:$C$13701,MAX(1,ROW()-設定!$B$24)):INDEX($C$1:$C$13701,MAX(1,ROW()-1))),$C5358&gt;MAX(INDEX($C$1:$C$13701,MIN(13701,ROW()+1)):INDEX($C$1:$C$13701,MIN(13701,ROW()+設定!$B$24))),$C5358&gt;=設定!$B$32,$C5358&gt;=MAX(MIN(INDEX($C$1:$C$13701,MAX(1,ROW()-設定!$B$26)):INDEX($C$1:$C$13701,MAX(1,ROW()-1))),MIN(INDEX($C$1:$C$13701,MIN(13701,ROW()+1)):INDEX($C$1:$C$13701,MIN(13701,ROW()+設定!$B$26))))*10^(設定!$B$27/20)),1,0))</f>
        <v>0</v>
      </c>
      <c r="G5358" s="33" t="n">
        <f aca="false">$G5357+IF($F5358=1,1,0)</f>
        <v>2</v>
      </c>
      <c r="H5358" s="0" t="str">
        <f aca="false">IF($F5358=1,$G5358,"")</f>
        <v/>
      </c>
    </row>
    <row r="5359" customFormat="false" ht="15" hidden="false" customHeight="false" outlineLevel="0" collapsed="false">
      <c r="A5359" s="30" t="n">
        <v>837.03125</v>
      </c>
      <c r="B5359" s="31" t="n">
        <v>15.4062</v>
      </c>
      <c r="C5359" s="32" t="n">
        <f aca="false">IF($A5359="","",IF(設定!$B$21="dB",10^($B5359/20),ABS($B5359)))</f>
        <v>5.8926412281597</v>
      </c>
      <c r="D5359" s="32" t="n">
        <f aca="false">IF($A5359="","",$A5359^2)</f>
        <v>700621.313476563</v>
      </c>
      <c r="E5359" s="32" t="n">
        <f aca="false">IF($A5359="","",IF($C5359&lt;=0,"",1/$C5359^2))</f>
        <v>0.0287991718930122</v>
      </c>
      <c r="F5359" s="33" t="n">
        <f aca="false">IF(OR(ROW()-設定!$B$30&lt;2,ROW()+設定!$B$30&gt;13701,N($A5359)&lt;=0,N(INDEX($A$2:$A$13701,MIN(13700,MAX(1,ROW()-1+設定!$B$30))))&lt;=0,$A5359&lt;設定!$B$28,$A5359&gt;設定!$B$29),0,IF(AND($C5359&gt;=MAX(INDEX($C$1:$C$13701,MAX(1,ROW()-設定!$B$24)):INDEX($C$1:$C$13701,MAX(1,ROW()-1))),$C5359&gt;MAX(INDEX($C$1:$C$13701,MIN(13701,ROW()+1)):INDEX($C$1:$C$13701,MIN(13701,ROW()+設定!$B$24))),$C5359&gt;=設定!$B$32,$C5359&gt;=MAX(MIN(INDEX($C$1:$C$13701,MAX(1,ROW()-設定!$B$26)):INDEX($C$1:$C$13701,MAX(1,ROW()-1))),MIN(INDEX($C$1:$C$13701,MIN(13701,ROW()+1)):INDEX($C$1:$C$13701,MIN(13701,ROW()+設定!$B$26))))*10^(設定!$B$27/20)),1,0))</f>
        <v>0</v>
      </c>
      <c r="G5359" s="33" t="n">
        <f aca="false">$G5358+IF($F5359=1,1,0)</f>
        <v>2</v>
      </c>
      <c r="H5359" s="0" t="str">
        <f aca="false">IF($F5359=1,$G5359,"")</f>
        <v/>
      </c>
    </row>
    <row r="5360" customFormat="false" ht="15" hidden="false" customHeight="false" outlineLevel="0" collapsed="false">
      <c r="A5360" s="30" t="n">
        <v>837.1875</v>
      </c>
      <c r="B5360" s="31" t="n">
        <v>15.6452</v>
      </c>
      <c r="C5360" s="32" t="n">
        <f aca="false">IF($A5360="","",IF(設定!$B$21="dB",10^($B5360/20),ABS($B5360)))</f>
        <v>6.05703383962506</v>
      </c>
      <c r="D5360" s="32" t="n">
        <f aca="false">IF($A5360="","",$A5360^2)</f>
        <v>700882.91015625</v>
      </c>
      <c r="E5360" s="32" t="n">
        <f aca="false">IF($A5360="","",IF($C5360&lt;=0,"",1/$C5360^2))</f>
        <v>0.0272571221235204</v>
      </c>
      <c r="F5360" s="33" t="n">
        <f aca="false">IF(OR(ROW()-設定!$B$30&lt;2,ROW()+設定!$B$30&gt;13701,N($A5360)&lt;=0,N(INDEX($A$2:$A$13701,MIN(13700,MAX(1,ROW()-1+設定!$B$30))))&lt;=0,$A5360&lt;設定!$B$28,$A5360&gt;設定!$B$29),0,IF(AND($C5360&gt;=MAX(INDEX($C$1:$C$13701,MAX(1,ROW()-設定!$B$24)):INDEX($C$1:$C$13701,MAX(1,ROW()-1))),$C5360&gt;MAX(INDEX($C$1:$C$13701,MIN(13701,ROW()+1)):INDEX($C$1:$C$13701,MIN(13701,ROW()+設定!$B$24))),$C5360&gt;=設定!$B$32,$C5360&gt;=MAX(MIN(INDEX($C$1:$C$13701,MAX(1,ROW()-設定!$B$26)):INDEX($C$1:$C$13701,MAX(1,ROW()-1))),MIN(INDEX($C$1:$C$13701,MIN(13701,ROW()+1)):INDEX($C$1:$C$13701,MIN(13701,ROW()+設定!$B$26))))*10^(設定!$B$27/20)),1,0))</f>
        <v>0</v>
      </c>
      <c r="G5360" s="33" t="n">
        <f aca="false">$G5359+IF($F5360=1,1,0)</f>
        <v>2</v>
      </c>
      <c r="H5360" s="0" t="str">
        <f aca="false">IF($F5360=1,$G5360,"")</f>
        <v/>
      </c>
    </row>
    <row r="5361" customFormat="false" ht="15" hidden="false" customHeight="false" outlineLevel="0" collapsed="false">
      <c r="A5361" s="30" t="n">
        <v>837.34375</v>
      </c>
      <c r="B5361" s="31" t="n">
        <v>15.5407</v>
      </c>
      <c r="C5361" s="32" t="n">
        <f aca="false">IF($A5361="","",IF(設定!$B$21="dB",10^($B5361/20),ABS($B5361)))</f>
        <v>5.984598232803</v>
      </c>
      <c r="D5361" s="32" t="n">
        <f aca="false">IF($A5361="","",$A5361^2)</f>
        <v>701144.555664063</v>
      </c>
      <c r="E5361" s="32" t="n">
        <f aca="false">IF($A5361="","",IF($C5361&lt;=0,"",1/$C5361^2))</f>
        <v>0.0279209377262213</v>
      </c>
      <c r="F5361" s="33" t="n">
        <f aca="false">IF(OR(ROW()-設定!$B$30&lt;2,ROW()+設定!$B$30&gt;13701,N($A5361)&lt;=0,N(INDEX($A$2:$A$13701,MIN(13700,MAX(1,ROW()-1+設定!$B$30))))&lt;=0,$A5361&lt;設定!$B$28,$A5361&gt;設定!$B$29),0,IF(AND($C5361&gt;=MAX(INDEX($C$1:$C$13701,MAX(1,ROW()-設定!$B$24)):INDEX($C$1:$C$13701,MAX(1,ROW()-1))),$C5361&gt;MAX(INDEX($C$1:$C$13701,MIN(13701,ROW()+1)):INDEX($C$1:$C$13701,MIN(13701,ROW()+設定!$B$24))),$C5361&gt;=設定!$B$32,$C5361&gt;=MAX(MIN(INDEX($C$1:$C$13701,MAX(1,ROW()-設定!$B$26)):INDEX($C$1:$C$13701,MAX(1,ROW()-1))),MIN(INDEX($C$1:$C$13701,MIN(13701,ROW()+1)):INDEX($C$1:$C$13701,MIN(13701,ROW()+設定!$B$26))))*10^(設定!$B$27/20)),1,0))</f>
        <v>0</v>
      </c>
      <c r="G5361" s="33" t="n">
        <f aca="false">$G5360+IF($F5361=1,1,0)</f>
        <v>2</v>
      </c>
      <c r="H5361" s="0" t="str">
        <f aca="false">IF($F5361=1,$G5361,"")</f>
        <v/>
      </c>
    </row>
    <row r="5362" customFormat="false" ht="15" hidden="false" customHeight="false" outlineLevel="0" collapsed="false">
      <c r="A5362" s="30" t="n">
        <v>837.5</v>
      </c>
      <c r="B5362" s="31" t="n">
        <v>15.5331</v>
      </c>
      <c r="C5362" s="32" t="n">
        <f aca="false">IF($A5362="","",IF(設定!$B$21="dB",10^($B5362/20),ABS($B5362)))</f>
        <v>5.9793641052837</v>
      </c>
      <c r="D5362" s="32" t="n">
        <f aca="false">IF($A5362="","",$A5362^2)</f>
        <v>701406.25</v>
      </c>
      <c r="E5362" s="32" t="n">
        <f aca="false">IF($A5362="","",IF($C5362&lt;=0,"",1/$C5362^2))</f>
        <v>0.0279698411579732</v>
      </c>
      <c r="F5362" s="33" t="n">
        <f aca="false">IF(OR(ROW()-設定!$B$30&lt;2,ROW()+設定!$B$30&gt;13701,N($A5362)&lt;=0,N(INDEX($A$2:$A$13701,MIN(13700,MAX(1,ROW()-1+設定!$B$30))))&lt;=0,$A5362&lt;設定!$B$28,$A5362&gt;設定!$B$29),0,IF(AND($C5362&gt;=MAX(INDEX($C$1:$C$13701,MAX(1,ROW()-設定!$B$24)):INDEX($C$1:$C$13701,MAX(1,ROW()-1))),$C5362&gt;MAX(INDEX($C$1:$C$13701,MIN(13701,ROW()+1)):INDEX($C$1:$C$13701,MIN(13701,ROW()+設定!$B$24))),$C5362&gt;=設定!$B$32,$C5362&gt;=MAX(MIN(INDEX($C$1:$C$13701,MAX(1,ROW()-設定!$B$26)):INDEX($C$1:$C$13701,MAX(1,ROW()-1))),MIN(INDEX($C$1:$C$13701,MIN(13701,ROW()+1)):INDEX($C$1:$C$13701,MIN(13701,ROW()+設定!$B$26))))*10^(設定!$B$27/20)),1,0))</f>
        <v>0</v>
      </c>
      <c r="G5362" s="33" t="n">
        <f aca="false">$G5361+IF($F5362=1,1,0)</f>
        <v>2</v>
      </c>
      <c r="H5362" s="0" t="str">
        <f aca="false">IF($F5362=1,$G5362,"")</f>
        <v/>
      </c>
    </row>
    <row r="5363" customFormat="false" ht="15" hidden="false" customHeight="false" outlineLevel="0" collapsed="false">
      <c r="A5363" s="30" t="n">
        <v>837.65625</v>
      </c>
      <c r="B5363" s="31" t="n">
        <v>15.544</v>
      </c>
      <c r="C5363" s="32" t="n">
        <f aca="false">IF($A5363="","",IF(設定!$B$21="dB",10^($B5363/20),ABS($B5363)))</f>
        <v>5.9868723724806</v>
      </c>
      <c r="D5363" s="32" t="n">
        <f aca="false">IF($A5363="","",$A5363^2)</f>
        <v>701667.993164063</v>
      </c>
      <c r="E5363" s="32" t="n">
        <f aca="false">IF($A5363="","",IF($C5363&lt;=0,"",1/$C5363^2))</f>
        <v>0.0278997299740827</v>
      </c>
      <c r="F5363" s="33" t="n">
        <f aca="false">IF(OR(ROW()-設定!$B$30&lt;2,ROW()+設定!$B$30&gt;13701,N($A5363)&lt;=0,N(INDEX($A$2:$A$13701,MIN(13700,MAX(1,ROW()-1+設定!$B$30))))&lt;=0,$A5363&lt;設定!$B$28,$A5363&gt;設定!$B$29),0,IF(AND($C5363&gt;=MAX(INDEX($C$1:$C$13701,MAX(1,ROW()-設定!$B$24)):INDEX($C$1:$C$13701,MAX(1,ROW()-1))),$C5363&gt;MAX(INDEX($C$1:$C$13701,MIN(13701,ROW()+1)):INDEX($C$1:$C$13701,MIN(13701,ROW()+設定!$B$24))),$C5363&gt;=設定!$B$32,$C5363&gt;=MAX(MIN(INDEX($C$1:$C$13701,MAX(1,ROW()-設定!$B$26)):INDEX($C$1:$C$13701,MAX(1,ROW()-1))),MIN(INDEX($C$1:$C$13701,MIN(13701,ROW()+1)):INDEX($C$1:$C$13701,MIN(13701,ROW()+設定!$B$26))))*10^(設定!$B$27/20)),1,0))</f>
        <v>0</v>
      </c>
      <c r="G5363" s="33" t="n">
        <f aca="false">$G5362+IF($F5363=1,1,0)</f>
        <v>2</v>
      </c>
      <c r="H5363" s="0" t="str">
        <f aca="false">IF($F5363=1,$G5363,"")</f>
        <v/>
      </c>
    </row>
    <row r="5364" customFormat="false" ht="15" hidden="false" customHeight="false" outlineLevel="0" collapsed="false">
      <c r="A5364" s="30" t="n">
        <v>837.8125</v>
      </c>
      <c r="B5364" s="31" t="n">
        <v>15.774</v>
      </c>
      <c r="C5364" s="32" t="n">
        <f aca="false">IF($A5364="","",IF(設定!$B$21="dB",10^($B5364/20),ABS($B5364)))</f>
        <v>6.14752070319311</v>
      </c>
      <c r="D5364" s="32" t="n">
        <f aca="false">IF($A5364="","",$A5364^2)</f>
        <v>701929.78515625</v>
      </c>
      <c r="E5364" s="32" t="n">
        <f aca="false">IF($A5364="","",IF($C5364&lt;=0,"",1/$C5364^2))</f>
        <v>0.0264606190285295</v>
      </c>
      <c r="F5364" s="33" t="n">
        <f aca="false">IF(OR(ROW()-設定!$B$30&lt;2,ROW()+設定!$B$30&gt;13701,N($A5364)&lt;=0,N(INDEX($A$2:$A$13701,MIN(13700,MAX(1,ROW()-1+設定!$B$30))))&lt;=0,$A5364&lt;設定!$B$28,$A5364&gt;設定!$B$29),0,IF(AND($C5364&gt;=MAX(INDEX($C$1:$C$13701,MAX(1,ROW()-設定!$B$24)):INDEX($C$1:$C$13701,MAX(1,ROW()-1))),$C5364&gt;MAX(INDEX($C$1:$C$13701,MIN(13701,ROW()+1)):INDEX($C$1:$C$13701,MIN(13701,ROW()+設定!$B$24))),$C5364&gt;=設定!$B$32,$C5364&gt;=MAX(MIN(INDEX($C$1:$C$13701,MAX(1,ROW()-設定!$B$26)):INDEX($C$1:$C$13701,MAX(1,ROW()-1))),MIN(INDEX($C$1:$C$13701,MIN(13701,ROW()+1)):INDEX($C$1:$C$13701,MIN(13701,ROW()+設定!$B$26))))*10^(設定!$B$27/20)),1,0))</f>
        <v>0</v>
      </c>
      <c r="G5364" s="33" t="n">
        <f aca="false">$G5363+IF($F5364=1,1,0)</f>
        <v>2</v>
      </c>
      <c r="H5364" s="0" t="str">
        <f aca="false">IF($F5364=1,$G5364,"")</f>
        <v/>
      </c>
    </row>
    <row r="5365" customFormat="false" ht="15" hidden="false" customHeight="false" outlineLevel="0" collapsed="false">
      <c r="A5365" s="30" t="n">
        <v>837.96875</v>
      </c>
      <c r="B5365" s="31" t="n">
        <v>15.75</v>
      </c>
      <c r="C5365" s="32" t="n">
        <f aca="false">IF($A5365="","",IF(設定!$B$21="dB",10^($B5365/20),ABS($B5365)))</f>
        <v>6.13055792149821</v>
      </c>
      <c r="D5365" s="32" t="n">
        <f aca="false">IF($A5365="","",$A5365^2)</f>
        <v>702191.625976563</v>
      </c>
      <c r="E5365" s="32" t="n">
        <f aca="false">IF($A5365="","",IF($C5365&lt;=0,"",1/$C5365^2))</f>
        <v>0.0266072505979881</v>
      </c>
      <c r="F5365" s="33" t="n">
        <f aca="false">IF(OR(ROW()-設定!$B$30&lt;2,ROW()+設定!$B$30&gt;13701,N($A5365)&lt;=0,N(INDEX($A$2:$A$13701,MIN(13700,MAX(1,ROW()-1+設定!$B$30))))&lt;=0,$A5365&lt;設定!$B$28,$A5365&gt;設定!$B$29),0,IF(AND($C5365&gt;=MAX(INDEX($C$1:$C$13701,MAX(1,ROW()-設定!$B$24)):INDEX($C$1:$C$13701,MAX(1,ROW()-1))),$C5365&gt;MAX(INDEX($C$1:$C$13701,MIN(13701,ROW()+1)):INDEX($C$1:$C$13701,MIN(13701,ROW()+設定!$B$24))),$C5365&gt;=設定!$B$32,$C5365&gt;=MAX(MIN(INDEX($C$1:$C$13701,MAX(1,ROW()-設定!$B$26)):INDEX($C$1:$C$13701,MAX(1,ROW()-1))),MIN(INDEX($C$1:$C$13701,MIN(13701,ROW()+1)):INDEX($C$1:$C$13701,MIN(13701,ROW()+設定!$B$26))))*10^(設定!$B$27/20)),1,0))</f>
        <v>0</v>
      </c>
      <c r="G5365" s="33" t="n">
        <f aca="false">$G5364+IF($F5365=1,1,0)</f>
        <v>2</v>
      </c>
      <c r="H5365" s="0" t="str">
        <f aca="false">IF($F5365=1,$G5365,"")</f>
        <v/>
      </c>
    </row>
    <row r="5366" customFormat="false" ht="15" hidden="false" customHeight="false" outlineLevel="0" collapsed="false">
      <c r="A5366" s="30" t="n">
        <v>838.125</v>
      </c>
      <c r="B5366" s="31" t="n">
        <v>15.6041</v>
      </c>
      <c r="C5366" s="32" t="n">
        <f aca="false">IF($A5366="","",IF(設定!$B$21="dB",10^($B5366/20),ABS($B5366)))</f>
        <v>6.02844079381465</v>
      </c>
      <c r="D5366" s="32" t="n">
        <f aca="false">IF($A5366="","",$A5366^2)</f>
        <v>702453.515625</v>
      </c>
      <c r="E5366" s="32" t="n">
        <f aca="false">IF($A5366="","",IF($C5366&lt;=0,"",1/$C5366^2))</f>
        <v>0.0275162977346236</v>
      </c>
      <c r="F5366" s="33" t="n">
        <f aca="false">IF(OR(ROW()-設定!$B$30&lt;2,ROW()+設定!$B$30&gt;13701,N($A5366)&lt;=0,N(INDEX($A$2:$A$13701,MIN(13700,MAX(1,ROW()-1+設定!$B$30))))&lt;=0,$A5366&lt;設定!$B$28,$A5366&gt;設定!$B$29),0,IF(AND($C5366&gt;=MAX(INDEX($C$1:$C$13701,MAX(1,ROW()-設定!$B$24)):INDEX($C$1:$C$13701,MAX(1,ROW()-1))),$C5366&gt;MAX(INDEX($C$1:$C$13701,MIN(13701,ROW()+1)):INDEX($C$1:$C$13701,MIN(13701,ROW()+設定!$B$24))),$C5366&gt;=設定!$B$32,$C5366&gt;=MAX(MIN(INDEX($C$1:$C$13701,MAX(1,ROW()-設定!$B$26)):INDEX($C$1:$C$13701,MAX(1,ROW()-1))),MIN(INDEX($C$1:$C$13701,MIN(13701,ROW()+1)):INDEX($C$1:$C$13701,MIN(13701,ROW()+設定!$B$26))))*10^(設定!$B$27/20)),1,0))</f>
        <v>0</v>
      </c>
      <c r="G5366" s="33" t="n">
        <f aca="false">$G5365+IF($F5366=1,1,0)</f>
        <v>2</v>
      </c>
      <c r="H5366" s="0" t="str">
        <f aca="false">IF($F5366=1,$G5366,"")</f>
        <v/>
      </c>
    </row>
    <row r="5367" customFormat="false" ht="15" hidden="false" customHeight="false" outlineLevel="0" collapsed="false">
      <c r="A5367" s="30" t="n">
        <v>838.28125</v>
      </c>
      <c r="B5367" s="31" t="n">
        <v>15.5754</v>
      </c>
      <c r="C5367" s="32" t="n">
        <f aca="false">IF($A5367="","",IF(設定!$B$21="dB",10^($B5367/20),ABS($B5367)))</f>
        <v>6.00855443426287</v>
      </c>
      <c r="D5367" s="32" t="n">
        <f aca="false">IF($A5367="","",$A5367^2)</f>
        <v>702715.454101563</v>
      </c>
      <c r="E5367" s="32" t="n">
        <f aca="false">IF($A5367="","",IF($C5367&lt;=0,"",1/$C5367^2))</f>
        <v>0.0276987391259968</v>
      </c>
      <c r="F5367" s="33" t="n">
        <f aca="false">IF(OR(ROW()-設定!$B$30&lt;2,ROW()+設定!$B$30&gt;13701,N($A5367)&lt;=0,N(INDEX($A$2:$A$13701,MIN(13700,MAX(1,ROW()-1+設定!$B$30))))&lt;=0,$A5367&lt;設定!$B$28,$A5367&gt;設定!$B$29),0,IF(AND($C5367&gt;=MAX(INDEX($C$1:$C$13701,MAX(1,ROW()-設定!$B$24)):INDEX($C$1:$C$13701,MAX(1,ROW()-1))),$C5367&gt;MAX(INDEX($C$1:$C$13701,MIN(13701,ROW()+1)):INDEX($C$1:$C$13701,MIN(13701,ROW()+設定!$B$24))),$C5367&gt;=設定!$B$32,$C5367&gt;=MAX(MIN(INDEX($C$1:$C$13701,MAX(1,ROW()-設定!$B$26)):INDEX($C$1:$C$13701,MAX(1,ROW()-1))),MIN(INDEX($C$1:$C$13701,MIN(13701,ROW()+1)):INDEX($C$1:$C$13701,MIN(13701,ROW()+設定!$B$26))))*10^(設定!$B$27/20)),1,0))</f>
        <v>0</v>
      </c>
      <c r="G5367" s="33" t="n">
        <f aca="false">$G5366+IF($F5367=1,1,0)</f>
        <v>2</v>
      </c>
      <c r="H5367" s="0" t="str">
        <f aca="false">IF($F5367=1,$G5367,"")</f>
        <v/>
      </c>
    </row>
    <row r="5368" customFormat="false" ht="15" hidden="false" customHeight="false" outlineLevel="0" collapsed="false">
      <c r="A5368" s="30" t="n">
        <v>838.4375</v>
      </c>
      <c r="B5368" s="31" t="n">
        <v>15.7115</v>
      </c>
      <c r="C5368" s="32" t="n">
        <f aca="false">IF($A5368="","",IF(設定!$B$21="dB",10^($B5368/20),ABS($B5368)))</f>
        <v>6.10344450296445</v>
      </c>
      <c r="D5368" s="32" t="n">
        <f aca="false">IF($A5368="","",$A5368^2)</f>
        <v>702977.44140625</v>
      </c>
      <c r="E5368" s="32" t="n">
        <f aca="false">IF($A5368="","",IF($C5368&lt;=0,"",1/$C5368^2))</f>
        <v>0.0268441712069755</v>
      </c>
      <c r="F5368" s="33" t="n">
        <f aca="false">IF(OR(ROW()-設定!$B$30&lt;2,ROW()+設定!$B$30&gt;13701,N($A5368)&lt;=0,N(INDEX($A$2:$A$13701,MIN(13700,MAX(1,ROW()-1+設定!$B$30))))&lt;=0,$A5368&lt;設定!$B$28,$A5368&gt;設定!$B$29),0,IF(AND($C5368&gt;=MAX(INDEX($C$1:$C$13701,MAX(1,ROW()-設定!$B$24)):INDEX($C$1:$C$13701,MAX(1,ROW()-1))),$C5368&gt;MAX(INDEX($C$1:$C$13701,MIN(13701,ROW()+1)):INDEX($C$1:$C$13701,MIN(13701,ROW()+設定!$B$24))),$C5368&gt;=設定!$B$32,$C5368&gt;=MAX(MIN(INDEX($C$1:$C$13701,MAX(1,ROW()-設定!$B$26)):INDEX($C$1:$C$13701,MAX(1,ROW()-1))),MIN(INDEX($C$1:$C$13701,MIN(13701,ROW()+1)):INDEX($C$1:$C$13701,MIN(13701,ROW()+設定!$B$26))))*10^(設定!$B$27/20)),1,0))</f>
        <v>0</v>
      </c>
      <c r="G5368" s="33" t="n">
        <f aca="false">$G5367+IF($F5368=1,1,0)</f>
        <v>2</v>
      </c>
      <c r="H5368" s="0" t="str">
        <f aca="false">IF($F5368=1,$G5368,"")</f>
        <v/>
      </c>
    </row>
    <row r="5369" customFormat="false" ht="15" hidden="false" customHeight="false" outlineLevel="0" collapsed="false">
      <c r="A5369" s="30" t="n">
        <v>838.59375</v>
      </c>
      <c r="B5369" s="31" t="n">
        <v>15.6776</v>
      </c>
      <c r="C5369" s="32" t="n">
        <f aca="false">IF($A5369="","",IF(設定!$B$21="dB",10^($B5369/20),ABS($B5369)))</f>
        <v>6.07966990580706</v>
      </c>
      <c r="D5369" s="32" t="n">
        <f aca="false">IF($A5369="","",$A5369^2)</f>
        <v>703239.477539063</v>
      </c>
      <c r="E5369" s="32" t="n">
        <f aca="false">IF($A5369="","",IF($C5369&lt;=0,"",1/$C5369^2))</f>
        <v>0.0270545303967803</v>
      </c>
      <c r="F5369" s="33" t="n">
        <f aca="false">IF(OR(ROW()-設定!$B$30&lt;2,ROW()+設定!$B$30&gt;13701,N($A5369)&lt;=0,N(INDEX($A$2:$A$13701,MIN(13700,MAX(1,ROW()-1+設定!$B$30))))&lt;=0,$A5369&lt;設定!$B$28,$A5369&gt;設定!$B$29),0,IF(AND($C5369&gt;=MAX(INDEX($C$1:$C$13701,MAX(1,ROW()-設定!$B$24)):INDEX($C$1:$C$13701,MAX(1,ROW()-1))),$C5369&gt;MAX(INDEX($C$1:$C$13701,MIN(13701,ROW()+1)):INDEX($C$1:$C$13701,MIN(13701,ROW()+設定!$B$24))),$C5369&gt;=設定!$B$32,$C5369&gt;=MAX(MIN(INDEX($C$1:$C$13701,MAX(1,ROW()-設定!$B$26)):INDEX($C$1:$C$13701,MAX(1,ROW()-1))),MIN(INDEX($C$1:$C$13701,MIN(13701,ROW()+1)):INDEX($C$1:$C$13701,MIN(13701,ROW()+設定!$B$26))))*10^(設定!$B$27/20)),1,0))</f>
        <v>0</v>
      </c>
      <c r="G5369" s="33" t="n">
        <f aca="false">$G5368+IF($F5369=1,1,0)</f>
        <v>2</v>
      </c>
      <c r="H5369" s="0" t="str">
        <f aca="false">IF($F5369=1,$G5369,"")</f>
        <v/>
      </c>
    </row>
    <row r="5370" customFormat="false" ht="15" hidden="false" customHeight="false" outlineLevel="0" collapsed="false">
      <c r="A5370" s="30" t="n">
        <v>838.75</v>
      </c>
      <c r="B5370" s="31" t="n">
        <v>15.9125</v>
      </c>
      <c r="C5370" s="32" t="n">
        <f aca="false">IF($A5370="","",IF(設定!$B$21="dB",10^($B5370/20),ABS($B5370)))</f>
        <v>6.24633108270469</v>
      </c>
      <c r="D5370" s="32" t="n">
        <f aca="false">IF($A5370="","",$A5370^2)</f>
        <v>703501.5625</v>
      </c>
      <c r="E5370" s="32" t="n">
        <f aca="false">IF($A5370="","",IF($C5370&lt;=0,"",1/$C5370^2))</f>
        <v>0.0256300822565256</v>
      </c>
      <c r="F5370" s="33" t="n">
        <f aca="false">IF(OR(ROW()-設定!$B$30&lt;2,ROW()+設定!$B$30&gt;13701,N($A5370)&lt;=0,N(INDEX($A$2:$A$13701,MIN(13700,MAX(1,ROW()-1+設定!$B$30))))&lt;=0,$A5370&lt;設定!$B$28,$A5370&gt;設定!$B$29),0,IF(AND($C5370&gt;=MAX(INDEX($C$1:$C$13701,MAX(1,ROW()-設定!$B$24)):INDEX($C$1:$C$13701,MAX(1,ROW()-1))),$C5370&gt;MAX(INDEX($C$1:$C$13701,MIN(13701,ROW()+1)):INDEX($C$1:$C$13701,MIN(13701,ROW()+設定!$B$24))),$C5370&gt;=設定!$B$32,$C5370&gt;=MAX(MIN(INDEX($C$1:$C$13701,MAX(1,ROW()-設定!$B$26)):INDEX($C$1:$C$13701,MAX(1,ROW()-1))),MIN(INDEX($C$1:$C$13701,MIN(13701,ROW()+1)):INDEX($C$1:$C$13701,MIN(13701,ROW()+設定!$B$26))))*10^(設定!$B$27/20)),1,0))</f>
        <v>0</v>
      </c>
      <c r="G5370" s="33" t="n">
        <f aca="false">$G5369+IF($F5370=1,1,0)</f>
        <v>2</v>
      </c>
      <c r="H5370" s="0" t="str">
        <f aca="false">IF($F5370=1,$G5370,"")</f>
        <v/>
      </c>
    </row>
    <row r="5371" customFormat="false" ht="15" hidden="false" customHeight="false" outlineLevel="0" collapsed="false">
      <c r="A5371" s="30" t="n">
        <v>838.90625</v>
      </c>
      <c r="B5371" s="31" t="n">
        <v>15.6029</v>
      </c>
      <c r="C5371" s="32" t="n">
        <f aca="false">IF($A5371="","",IF(設定!$B$21="dB",10^($B5371/20),ABS($B5371)))</f>
        <v>6.02760799146957</v>
      </c>
      <c r="D5371" s="32" t="n">
        <f aca="false">IF($A5371="","",$A5371^2)</f>
        <v>703763.696289063</v>
      </c>
      <c r="E5371" s="32" t="n">
        <f aca="false">IF($A5371="","",IF($C5371&lt;=0,"",1/$C5371^2))</f>
        <v>0.0275239018191557</v>
      </c>
      <c r="F5371" s="33" t="n">
        <f aca="false">IF(OR(ROW()-設定!$B$30&lt;2,ROW()+設定!$B$30&gt;13701,N($A5371)&lt;=0,N(INDEX($A$2:$A$13701,MIN(13700,MAX(1,ROW()-1+設定!$B$30))))&lt;=0,$A5371&lt;設定!$B$28,$A5371&gt;設定!$B$29),0,IF(AND($C5371&gt;=MAX(INDEX($C$1:$C$13701,MAX(1,ROW()-設定!$B$24)):INDEX($C$1:$C$13701,MAX(1,ROW()-1))),$C5371&gt;MAX(INDEX($C$1:$C$13701,MIN(13701,ROW()+1)):INDEX($C$1:$C$13701,MIN(13701,ROW()+設定!$B$24))),$C5371&gt;=設定!$B$32,$C5371&gt;=MAX(MIN(INDEX($C$1:$C$13701,MAX(1,ROW()-設定!$B$26)):INDEX($C$1:$C$13701,MAX(1,ROW()-1))),MIN(INDEX($C$1:$C$13701,MIN(13701,ROW()+1)):INDEX($C$1:$C$13701,MIN(13701,ROW()+設定!$B$26))))*10^(設定!$B$27/20)),1,0))</f>
        <v>0</v>
      </c>
      <c r="G5371" s="33" t="n">
        <f aca="false">$G5370+IF($F5371=1,1,0)</f>
        <v>2</v>
      </c>
      <c r="H5371" s="0" t="str">
        <f aca="false">IF($F5371=1,$G5371,"")</f>
        <v/>
      </c>
    </row>
    <row r="5372" customFormat="false" ht="15" hidden="false" customHeight="false" outlineLevel="0" collapsed="false">
      <c r="A5372" s="30" t="n">
        <v>839.0625</v>
      </c>
      <c r="B5372" s="31" t="n">
        <v>15.5794</v>
      </c>
      <c r="C5372" s="32" t="n">
        <f aca="false">IF($A5372="","",IF(設定!$B$21="dB",10^($B5372/20),ABS($B5372)))</f>
        <v>6.01132211306971</v>
      </c>
      <c r="D5372" s="32" t="n">
        <f aca="false">IF($A5372="","",$A5372^2)</f>
        <v>704025.87890625</v>
      </c>
      <c r="E5372" s="32" t="n">
        <f aca="false">IF($A5372="","",IF($C5372&lt;=0,"",1/$C5372^2))</f>
        <v>0.0276732393893396</v>
      </c>
      <c r="F5372" s="33" t="n">
        <f aca="false">IF(OR(ROW()-設定!$B$30&lt;2,ROW()+設定!$B$30&gt;13701,N($A5372)&lt;=0,N(INDEX($A$2:$A$13701,MIN(13700,MAX(1,ROW()-1+設定!$B$30))))&lt;=0,$A5372&lt;設定!$B$28,$A5372&gt;設定!$B$29),0,IF(AND($C5372&gt;=MAX(INDEX($C$1:$C$13701,MAX(1,ROW()-設定!$B$24)):INDEX($C$1:$C$13701,MAX(1,ROW()-1))),$C5372&gt;MAX(INDEX($C$1:$C$13701,MIN(13701,ROW()+1)):INDEX($C$1:$C$13701,MIN(13701,ROW()+設定!$B$24))),$C5372&gt;=設定!$B$32,$C5372&gt;=MAX(MIN(INDEX($C$1:$C$13701,MAX(1,ROW()-設定!$B$26)):INDEX($C$1:$C$13701,MAX(1,ROW()-1))),MIN(INDEX($C$1:$C$13701,MIN(13701,ROW()+1)):INDEX($C$1:$C$13701,MIN(13701,ROW()+設定!$B$26))))*10^(設定!$B$27/20)),1,0))</f>
        <v>0</v>
      </c>
      <c r="G5372" s="33" t="n">
        <f aca="false">$G5371+IF($F5372=1,1,0)</f>
        <v>2</v>
      </c>
      <c r="H5372" s="0" t="str">
        <f aca="false">IF($F5372=1,$G5372,"")</f>
        <v/>
      </c>
    </row>
    <row r="5373" customFormat="false" ht="15" hidden="false" customHeight="false" outlineLevel="0" collapsed="false">
      <c r="A5373" s="30" t="n">
        <v>839.21875</v>
      </c>
      <c r="B5373" s="31" t="n">
        <v>15.7611</v>
      </c>
      <c r="C5373" s="32" t="n">
        <f aca="false">IF($A5373="","",IF(設定!$B$21="dB",10^($B5373/20),ABS($B5373)))</f>
        <v>6.13839738245239</v>
      </c>
      <c r="D5373" s="32" t="n">
        <f aca="false">IF($A5373="","",$A5373^2)</f>
        <v>704288.110351563</v>
      </c>
      <c r="E5373" s="32" t="n">
        <f aca="false">IF($A5373="","",IF($C5373&lt;=0,"",1/$C5373^2))</f>
        <v>0.0265393327704734</v>
      </c>
      <c r="F5373" s="33" t="n">
        <f aca="false">IF(OR(ROW()-設定!$B$30&lt;2,ROW()+設定!$B$30&gt;13701,N($A5373)&lt;=0,N(INDEX($A$2:$A$13701,MIN(13700,MAX(1,ROW()-1+設定!$B$30))))&lt;=0,$A5373&lt;設定!$B$28,$A5373&gt;設定!$B$29),0,IF(AND($C5373&gt;=MAX(INDEX($C$1:$C$13701,MAX(1,ROW()-設定!$B$24)):INDEX($C$1:$C$13701,MAX(1,ROW()-1))),$C5373&gt;MAX(INDEX($C$1:$C$13701,MIN(13701,ROW()+1)):INDEX($C$1:$C$13701,MIN(13701,ROW()+設定!$B$24))),$C5373&gt;=設定!$B$32,$C5373&gt;=MAX(MIN(INDEX($C$1:$C$13701,MAX(1,ROW()-設定!$B$26)):INDEX($C$1:$C$13701,MAX(1,ROW()-1))),MIN(INDEX($C$1:$C$13701,MIN(13701,ROW()+1)):INDEX($C$1:$C$13701,MIN(13701,ROW()+設定!$B$26))))*10^(設定!$B$27/20)),1,0))</f>
        <v>0</v>
      </c>
      <c r="G5373" s="33" t="n">
        <f aca="false">$G5372+IF($F5373=1,1,0)</f>
        <v>2</v>
      </c>
      <c r="H5373" s="0" t="str">
        <f aca="false">IF($F5373=1,$G5373,"")</f>
        <v/>
      </c>
    </row>
    <row r="5374" customFormat="false" ht="15" hidden="false" customHeight="false" outlineLevel="0" collapsed="false">
      <c r="A5374" s="30" t="n">
        <v>839.375</v>
      </c>
      <c r="B5374" s="31" t="n">
        <v>15.8045</v>
      </c>
      <c r="C5374" s="32" t="n">
        <f aca="false">IF($A5374="","",IF(設定!$B$21="dB",10^($B5374/20),ABS($B5374)))</f>
        <v>6.16914531178905</v>
      </c>
      <c r="D5374" s="32" t="n">
        <f aca="false">IF($A5374="","",$A5374^2)</f>
        <v>704550.390625</v>
      </c>
      <c r="E5374" s="32" t="n">
        <f aca="false">IF($A5374="","",IF($C5374&lt;=0,"",1/$C5374^2))</f>
        <v>0.0262754401623996</v>
      </c>
      <c r="F5374" s="33" t="n">
        <f aca="false">IF(OR(ROW()-設定!$B$30&lt;2,ROW()+設定!$B$30&gt;13701,N($A5374)&lt;=0,N(INDEX($A$2:$A$13701,MIN(13700,MAX(1,ROW()-1+設定!$B$30))))&lt;=0,$A5374&lt;設定!$B$28,$A5374&gt;設定!$B$29),0,IF(AND($C5374&gt;=MAX(INDEX($C$1:$C$13701,MAX(1,ROW()-設定!$B$24)):INDEX($C$1:$C$13701,MAX(1,ROW()-1))),$C5374&gt;MAX(INDEX($C$1:$C$13701,MIN(13701,ROW()+1)):INDEX($C$1:$C$13701,MIN(13701,ROW()+設定!$B$24))),$C5374&gt;=設定!$B$32,$C5374&gt;=MAX(MIN(INDEX($C$1:$C$13701,MAX(1,ROW()-設定!$B$26)):INDEX($C$1:$C$13701,MAX(1,ROW()-1))),MIN(INDEX($C$1:$C$13701,MIN(13701,ROW()+1)):INDEX($C$1:$C$13701,MIN(13701,ROW()+設定!$B$26))))*10^(設定!$B$27/20)),1,0))</f>
        <v>0</v>
      </c>
      <c r="G5374" s="33" t="n">
        <f aca="false">$G5373+IF($F5374=1,1,0)</f>
        <v>2</v>
      </c>
      <c r="H5374" s="0" t="str">
        <f aca="false">IF($F5374=1,$G5374,"")</f>
        <v/>
      </c>
    </row>
    <row r="5375" customFormat="false" ht="15" hidden="false" customHeight="false" outlineLevel="0" collapsed="false">
      <c r="A5375" s="30" t="n">
        <v>839.53125</v>
      </c>
      <c r="B5375" s="31" t="n">
        <v>15.8332</v>
      </c>
      <c r="C5375" s="32" t="n">
        <f aca="false">IF($A5375="","",IF(設定!$B$21="dB",10^($B5375/20),ABS($B5375)))</f>
        <v>6.18956317487736</v>
      </c>
      <c r="D5375" s="32" t="n">
        <f aca="false">IF($A5375="","",$A5375^2)</f>
        <v>704812.719726563</v>
      </c>
      <c r="E5375" s="32" t="n">
        <f aca="false">IF($A5375="","",IF($C5375&lt;=0,"",1/$C5375^2))</f>
        <v>0.026102373517006</v>
      </c>
      <c r="F5375" s="33" t="n">
        <f aca="false">IF(OR(ROW()-設定!$B$30&lt;2,ROW()+設定!$B$30&gt;13701,N($A5375)&lt;=0,N(INDEX($A$2:$A$13701,MIN(13700,MAX(1,ROW()-1+設定!$B$30))))&lt;=0,$A5375&lt;設定!$B$28,$A5375&gt;設定!$B$29),0,IF(AND($C5375&gt;=MAX(INDEX($C$1:$C$13701,MAX(1,ROW()-設定!$B$24)):INDEX($C$1:$C$13701,MAX(1,ROW()-1))),$C5375&gt;MAX(INDEX($C$1:$C$13701,MIN(13701,ROW()+1)):INDEX($C$1:$C$13701,MIN(13701,ROW()+設定!$B$24))),$C5375&gt;=設定!$B$32,$C5375&gt;=MAX(MIN(INDEX($C$1:$C$13701,MAX(1,ROW()-設定!$B$26)):INDEX($C$1:$C$13701,MAX(1,ROW()-1))),MIN(INDEX($C$1:$C$13701,MIN(13701,ROW()+1)):INDEX($C$1:$C$13701,MIN(13701,ROW()+設定!$B$26))))*10^(設定!$B$27/20)),1,0))</f>
        <v>0</v>
      </c>
      <c r="G5375" s="33" t="n">
        <f aca="false">$G5374+IF($F5375=1,1,0)</f>
        <v>2</v>
      </c>
      <c r="H5375" s="0" t="str">
        <f aca="false">IF($F5375=1,$G5375,"")</f>
        <v/>
      </c>
    </row>
    <row r="5376" customFormat="false" ht="15" hidden="false" customHeight="false" outlineLevel="0" collapsed="false">
      <c r="A5376" s="30" t="n">
        <v>839.6875</v>
      </c>
      <c r="B5376" s="31" t="n">
        <v>15.9132</v>
      </c>
      <c r="C5376" s="32" t="n">
        <f aca="false">IF($A5376="","",IF(設定!$B$21="dB",10^($B5376/20),ABS($B5376)))</f>
        <v>6.24683449779894</v>
      </c>
      <c r="D5376" s="32" t="n">
        <f aca="false">IF($A5376="","",$A5376^2)</f>
        <v>705075.09765625</v>
      </c>
      <c r="E5376" s="32" t="n">
        <f aca="false">IF($A5376="","",IF($C5376&lt;=0,"",1/$C5376^2))</f>
        <v>0.02562595150826</v>
      </c>
      <c r="F5376" s="33" t="n">
        <f aca="false">IF(OR(ROW()-設定!$B$30&lt;2,ROW()+設定!$B$30&gt;13701,N($A5376)&lt;=0,N(INDEX($A$2:$A$13701,MIN(13700,MAX(1,ROW()-1+設定!$B$30))))&lt;=0,$A5376&lt;設定!$B$28,$A5376&gt;設定!$B$29),0,IF(AND($C5376&gt;=MAX(INDEX($C$1:$C$13701,MAX(1,ROW()-設定!$B$24)):INDEX($C$1:$C$13701,MAX(1,ROW()-1))),$C5376&gt;MAX(INDEX($C$1:$C$13701,MIN(13701,ROW()+1)):INDEX($C$1:$C$13701,MIN(13701,ROW()+設定!$B$24))),$C5376&gt;=設定!$B$32,$C5376&gt;=MAX(MIN(INDEX($C$1:$C$13701,MAX(1,ROW()-設定!$B$26)):INDEX($C$1:$C$13701,MAX(1,ROW()-1))),MIN(INDEX($C$1:$C$13701,MIN(13701,ROW()+1)):INDEX($C$1:$C$13701,MIN(13701,ROW()+設定!$B$26))))*10^(設定!$B$27/20)),1,0))</f>
        <v>0</v>
      </c>
      <c r="G5376" s="33" t="n">
        <f aca="false">$G5375+IF($F5376=1,1,0)</f>
        <v>2</v>
      </c>
      <c r="H5376" s="0" t="str">
        <f aca="false">IF($F5376=1,$G5376,"")</f>
        <v/>
      </c>
    </row>
    <row r="5377" customFormat="false" ht="15" hidden="false" customHeight="false" outlineLevel="0" collapsed="false">
      <c r="A5377" s="30" t="n">
        <v>839.84375</v>
      </c>
      <c r="B5377" s="31" t="n">
        <v>16.0643</v>
      </c>
      <c r="C5377" s="32" t="n">
        <f aca="false">IF($A5377="","",IF(設定!$B$21="dB",10^($B5377/20),ABS($B5377)))</f>
        <v>6.35645533977673</v>
      </c>
      <c r="D5377" s="32" t="n">
        <f aca="false">IF($A5377="","",$A5377^2)</f>
        <v>705337.524414063</v>
      </c>
      <c r="E5377" s="32" t="n">
        <f aca="false">IF($A5377="","",IF($C5377&lt;=0,"",1/$C5377^2))</f>
        <v>0.0247497034727444</v>
      </c>
      <c r="F5377" s="33" t="n">
        <f aca="false">IF(OR(ROW()-設定!$B$30&lt;2,ROW()+設定!$B$30&gt;13701,N($A5377)&lt;=0,N(INDEX($A$2:$A$13701,MIN(13700,MAX(1,ROW()-1+設定!$B$30))))&lt;=0,$A5377&lt;設定!$B$28,$A5377&gt;設定!$B$29),0,IF(AND($C5377&gt;=MAX(INDEX($C$1:$C$13701,MAX(1,ROW()-設定!$B$24)):INDEX($C$1:$C$13701,MAX(1,ROW()-1))),$C5377&gt;MAX(INDEX($C$1:$C$13701,MIN(13701,ROW()+1)):INDEX($C$1:$C$13701,MIN(13701,ROW()+設定!$B$24))),$C5377&gt;=設定!$B$32,$C5377&gt;=MAX(MIN(INDEX($C$1:$C$13701,MAX(1,ROW()-設定!$B$26)):INDEX($C$1:$C$13701,MAX(1,ROW()-1))),MIN(INDEX($C$1:$C$13701,MIN(13701,ROW()+1)):INDEX($C$1:$C$13701,MIN(13701,ROW()+設定!$B$26))))*10^(設定!$B$27/20)),1,0))</f>
        <v>0</v>
      </c>
      <c r="G5377" s="33" t="n">
        <f aca="false">$G5376+IF($F5377=1,1,0)</f>
        <v>2</v>
      </c>
      <c r="H5377" s="0" t="str">
        <f aca="false">IF($F5377=1,$G5377,"")</f>
        <v/>
      </c>
    </row>
    <row r="5378" customFormat="false" ht="15" hidden="false" customHeight="false" outlineLevel="0" collapsed="false">
      <c r="A5378" s="30" t="n">
        <v>840</v>
      </c>
      <c r="B5378" s="31" t="n">
        <v>15.8308</v>
      </c>
      <c r="C5378" s="32" t="n">
        <f aca="false">IF($A5378="","",IF(設定!$B$21="dB",10^($B5378/20),ABS($B5378)))</f>
        <v>6.18785317162608</v>
      </c>
      <c r="D5378" s="32" t="n">
        <f aca="false">IF($A5378="","",$A5378^2)</f>
        <v>705600</v>
      </c>
      <c r="E5378" s="32" t="n">
        <f aca="false">IF($A5378="","",IF($C5378&lt;=0,"",1/$C5378^2))</f>
        <v>0.02611680220811</v>
      </c>
      <c r="F5378" s="33" t="n">
        <f aca="false">IF(OR(ROW()-設定!$B$30&lt;2,ROW()+設定!$B$30&gt;13701,N($A5378)&lt;=0,N(INDEX($A$2:$A$13701,MIN(13700,MAX(1,ROW()-1+設定!$B$30))))&lt;=0,$A5378&lt;設定!$B$28,$A5378&gt;設定!$B$29),0,IF(AND($C5378&gt;=MAX(INDEX($C$1:$C$13701,MAX(1,ROW()-設定!$B$24)):INDEX($C$1:$C$13701,MAX(1,ROW()-1))),$C5378&gt;MAX(INDEX($C$1:$C$13701,MIN(13701,ROW()+1)):INDEX($C$1:$C$13701,MIN(13701,ROW()+設定!$B$24))),$C5378&gt;=設定!$B$32,$C5378&gt;=MAX(MIN(INDEX($C$1:$C$13701,MAX(1,ROW()-設定!$B$26)):INDEX($C$1:$C$13701,MAX(1,ROW()-1))),MIN(INDEX($C$1:$C$13701,MIN(13701,ROW()+1)):INDEX($C$1:$C$13701,MIN(13701,ROW()+設定!$B$26))))*10^(設定!$B$27/20)),1,0))</f>
        <v>0</v>
      </c>
      <c r="G5378" s="33" t="n">
        <f aca="false">$G5377+IF($F5378=1,1,0)</f>
        <v>2</v>
      </c>
      <c r="H5378" s="0" t="str">
        <f aca="false">IF($F5378=1,$G5378,"")</f>
        <v/>
      </c>
    </row>
    <row r="5379" customFormat="false" ht="15" hidden="false" customHeight="false" outlineLevel="0" collapsed="false">
      <c r="A5379" s="30" t="n">
        <v>840.15625</v>
      </c>
      <c r="B5379" s="31" t="n">
        <v>15.8254</v>
      </c>
      <c r="C5379" s="32" t="n">
        <f aca="false">IF($A5379="","",IF(設定!$B$21="dB",10^($B5379/20),ABS($B5379)))</f>
        <v>6.18400739141977</v>
      </c>
      <c r="D5379" s="32" t="n">
        <f aca="false">IF($A5379="","",$A5379^2)</f>
        <v>705862.524414063</v>
      </c>
      <c r="E5379" s="32" t="n">
        <f aca="false">IF($A5379="","",IF($C5379&lt;=0,"",1/$C5379^2))</f>
        <v>0.0261492959313037</v>
      </c>
      <c r="F5379" s="33" t="n">
        <f aca="false">IF(OR(ROW()-設定!$B$30&lt;2,ROW()+設定!$B$30&gt;13701,N($A5379)&lt;=0,N(INDEX($A$2:$A$13701,MIN(13700,MAX(1,ROW()-1+設定!$B$30))))&lt;=0,$A5379&lt;設定!$B$28,$A5379&gt;設定!$B$29),0,IF(AND($C5379&gt;=MAX(INDEX($C$1:$C$13701,MAX(1,ROW()-設定!$B$24)):INDEX($C$1:$C$13701,MAX(1,ROW()-1))),$C5379&gt;MAX(INDEX($C$1:$C$13701,MIN(13701,ROW()+1)):INDEX($C$1:$C$13701,MIN(13701,ROW()+設定!$B$24))),$C5379&gt;=設定!$B$32,$C5379&gt;=MAX(MIN(INDEX($C$1:$C$13701,MAX(1,ROW()-設定!$B$26)):INDEX($C$1:$C$13701,MAX(1,ROW()-1))),MIN(INDEX($C$1:$C$13701,MIN(13701,ROW()+1)):INDEX($C$1:$C$13701,MIN(13701,ROW()+設定!$B$26))))*10^(設定!$B$27/20)),1,0))</f>
        <v>0</v>
      </c>
      <c r="G5379" s="33" t="n">
        <f aca="false">$G5378+IF($F5379=1,1,0)</f>
        <v>2</v>
      </c>
      <c r="H5379" s="0" t="str">
        <f aca="false">IF($F5379=1,$G5379,"")</f>
        <v/>
      </c>
    </row>
    <row r="5380" customFormat="false" ht="15" hidden="false" customHeight="false" outlineLevel="0" collapsed="false">
      <c r="A5380" s="30" t="n">
        <v>840.3125</v>
      </c>
      <c r="B5380" s="31" t="n">
        <v>15.7128</v>
      </c>
      <c r="C5380" s="32" t="n">
        <f aca="false">IF($A5380="","",IF(設定!$B$21="dB",10^($B5380/20),ABS($B5380)))</f>
        <v>6.10435806184938</v>
      </c>
      <c r="D5380" s="32" t="n">
        <f aca="false">IF($A5380="","",$A5380^2)</f>
        <v>706125.09765625</v>
      </c>
      <c r="E5380" s="32" t="n">
        <f aca="false">IF($A5380="","",IF($C5380&lt;=0,"",1/$C5380^2))</f>
        <v>0.0268361369810032</v>
      </c>
      <c r="F5380" s="33" t="n">
        <f aca="false">IF(OR(ROW()-設定!$B$30&lt;2,ROW()+設定!$B$30&gt;13701,N($A5380)&lt;=0,N(INDEX($A$2:$A$13701,MIN(13700,MAX(1,ROW()-1+設定!$B$30))))&lt;=0,$A5380&lt;設定!$B$28,$A5380&gt;設定!$B$29),0,IF(AND($C5380&gt;=MAX(INDEX($C$1:$C$13701,MAX(1,ROW()-設定!$B$24)):INDEX($C$1:$C$13701,MAX(1,ROW()-1))),$C5380&gt;MAX(INDEX($C$1:$C$13701,MIN(13701,ROW()+1)):INDEX($C$1:$C$13701,MIN(13701,ROW()+設定!$B$24))),$C5380&gt;=設定!$B$32,$C5380&gt;=MAX(MIN(INDEX($C$1:$C$13701,MAX(1,ROW()-設定!$B$26)):INDEX($C$1:$C$13701,MAX(1,ROW()-1))),MIN(INDEX($C$1:$C$13701,MIN(13701,ROW()+1)):INDEX($C$1:$C$13701,MIN(13701,ROW()+設定!$B$26))))*10^(設定!$B$27/20)),1,0))</f>
        <v>0</v>
      </c>
      <c r="G5380" s="33" t="n">
        <f aca="false">$G5379+IF($F5380=1,1,0)</f>
        <v>2</v>
      </c>
      <c r="H5380" s="0" t="str">
        <f aca="false">IF($F5380=1,$G5380,"")</f>
        <v/>
      </c>
    </row>
    <row r="5381" customFormat="false" ht="15" hidden="false" customHeight="false" outlineLevel="0" collapsed="false">
      <c r="A5381" s="30" t="n">
        <v>840.46875</v>
      </c>
      <c r="B5381" s="31" t="n">
        <v>15.9395</v>
      </c>
      <c r="C5381" s="32" t="n">
        <f aca="false">IF($A5381="","",IF(設定!$B$21="dB",10^($B5381/20),ABS($B5381)))</f>
        <v>6.2657779491692</v>
      </c>
      <c r="D5381" s="32" t="n">
        <f aca="false">IF($A5381="","",$A5381^2)</f>
        <v>706387.719726563</v>
      </c>
      <c r="E5381" s="32" t="n">
        <f aca="false">IF($A5381="","",IF($C5381&lt;=0,"",1/$C5381^2))</f>
        <v>0.0254712348413318</v>
      </c>
      <c r="F5381" s="33" t="n">
        <f aca="false">IF(OR(ROW()-設定!$B$30&lt;2,ROW()+設定!$B$30&gt;13701,N($A5381)&lt;=0,N(INDEX($A$2:$A$13701,MIN(13700,MAX(1,ROW()-1+設定!$B$30))))&lt;=0,$A5381&lt;設定!$B$28,$A5381&gt;設定!$B$29),0,IF(AND($C5381&gt;=MAX(INDEX($C$1:$C$13701,MAX(1,ROW()-設定!$B$24)):INDEX($C$1:$C$13701,MAX(1,ROW()-1))),$C5381&gt;MAX(INDEX($C$1:$C$13701,MIN(13701,ROW()+1)):INDEX($C$1:$C$13701,MIN(13701,ROW()+設定!$B$24))),$C5381&gt;=設定!$B$32,$C5381&gt;=MAX(MIN(INDEX($C$1:$C$13701,MAX(1,ROW()-設定!$B$26)):INDEX($C$1:$C$13701,MAX(1,ROW()-1))),MIN(INDEX($C$1:$C$13701,MIN(13701,ROW()+1)):INDEX($C$1:$C$13701,MIN(13701,ROW()+設定!$B$26))))*10^(設定!$B$27/20)),1,0))</f>
        <v>0</v>
      </c>
      <c r="G5381" s="33" t="n">
        <f aca="false">$G5380+IF($F5381=1,1,0)</f>
        <v>2</v>
      </c>
      <c r="H5381" s="0" t="str">
        <f aca="false">IF($F5381=1,$G5381,"")</f>
        <v/>
      </c>
    </row>
    <row r="5382" customFormat="false" ht="15" hidden="false" customHeight="false" outlineLevel="0" collapsed="false">
      <c r="A5382" s="30" t="n">
        <v>840.625</v>
      </c>
      <c r="B5382" s="31" t="n">
        <v>16.0182</v>
      </c>
      <c r="C5382" s="32" t="n">
        <f aca="false">IF($A5382="","",IF(設定!$B$21="dB",10^($B5382/20),ABS($B5382)))</f>
        <v>6.32280808565718</v>
      </c>
      <c r="D5382" s="32" t="n">
        <f aca="false">IF($A5382="","",$A5382^2)</f>
        <v>706650.390625</v>
      </c>
      <c r="E5382" s="32" t="n">
        <f aca="false">IF($A5382="","",IF($C5382&lt;=0,"",1/$C5382^2))</f>
        <v>0.0250138188291493</v>
      </c>
      <c r="F5382" s="33" t="n">
        <f aca="false">IF(OR(ROW()-設定!$B$30&lt;2,ROW()+設定!$B$30&gt;13701,N($A5382)&lt;=0,N(INDEX($A$2:$A$13701,MIN(13700,MAX(1,ROW()-1+設定!$B$30))))&lt;=0,$A5382&lt;設定!$B$28,$A5382&gt;設定!$B$29),0,IF(AND($C5382&gt;=MAX(INDEX($C$1:$C$13701,MAX(1,ROW()-設定!$B$24)):INDEX($C$1:$C$13701,MAX(1,ROW()-1))),$C5382&gt;MAX(INDEX($C$1:$C$13701,MIN(13701,ROW()+1)):INDEX($C$1:$C$13701,MIN(13701,ROW()+設定!$B$24))),$C5382&gt;=設定!$B$32,$C5382&gt;=MAX(MIN(INDEX($C$1:$C$13701,MAX(1,ROW()-設定!$B$26)):INDEX($C$1:$C$13701,MAX(1,ROW()-1))),MIN(INDEX($C$1:$C$13701,MIN(13701,ROW()+1)):INDEX($C$1:$C$13701,MIN(13701,ROW()+設定!$B$26))))*10^(設定!$B$27/20)),1,0))</f>
        <v>0</v>
      </c>
      <c r="G5382" s="33" t="n">
        <f aca="false">$G5381+IF($F5382=1,1,0)</f>
        <v>2</v>
      </c>
      <c r="H5382" s="0" t="str">
        <f aca="false">IF($F5382=1,$G5382,"")</f>
        <v/>
      </c>
    </row>
    <row r="5383" customFormat="false" ht="15" hidden="false" customHeight="false" outlineLevel="0" collapsed="false">
      <c r="A5383" s="30" t="n">
        <v>840.78125</v>
      </c>
      <c r="B5383" s="31" t="n">
        <v>15.9186</v>
      </c>
      <c r="C5383" s="32" t="n">
        <f aca="false">IF($A5383="","",IF(設定!$B$21="dB",10^($B5383/20),ABS($B5383)))</f>
        <v>6.25071934963419</v>
      </c>
      <c r="D5383" s="32" t="n">
        <f aca="false">IF($A5383="","",$A5383^2)</f>
        <v>706913.110351563</v>
      </c>
      <c r="E5383" s="32" t="n">
        <f aca="false">IF($A5383="","",IF($C5383&lt;=0,"",1/$C5383^2))</f>
        <v>0.025594108105016</v>
      </c>
      <c r="F5383" s="33" t="n">
        <f aca="false">IF(OR(ROW()-設定!$B$30&lt;2,ROW()+設定!$B$30&gt;13701,N($A5383)&lt;=0,N(INDEX($A$2:$A$13701,MIN(13700,MAX(1,ROW()-1+設定!$B$30))))&lt;=0,$A5383&lt;設定!$B$28,$A5383&gt;設定!$B$29),0,IF(AND($C5383&gt;=MAX(INDEX($C$1:$C$13701,MAX(1,ROW()-設定!$B$24)):INDEX($C$1:$C$13701,MAX(1,ROW()-1))),$C5383&gt;MAX(INDEX($C$1:$C$13701,MIN(13701,ROW()+1)):INDEX($C$1:$C$13701,MIN(13701,ROW()+設定!$B$24))),$C5383&gt;=設定!$B$32,$C5383&gt;=MAX(MIN(INDEX($C$1:$C$13701,MAX(1,ROW()-設定!$B$26)):INDEX($C$1:$C$13701,MAX(1,ROW()-1))),MIN(INDEX($C$1:$C$13701,MIN(13701,ROW()+1)):INDEX($C$1:$C$13701,MIN(13701,ROW()+設定!$B$26))))*10^(設定!$B$27/20)),1,0))</f>
        <v>0</v>
      </c>
      <c r="G5383" s="33" t="n">
        <f aca="false">$G5382+IF($F5383=1,1,0)</f>
        <v>2</v>
      </c>
      <c r="H5383" s="0" t="str">
        <f aca="false">IF($F5383=1,$G5383,"")</f>
        <v/>
      </c>
    </row>
    <row r="5384" customFormat="false" ht="15" hidden="false" customHeight="false" outlineLevel="0" collapsed="false">
      <c r="A5384" s="30" t="n">
        <v>840.9375</v>
      </c>
      <c r="B5384" s="31" t="n">
        <v>16.0841</v>
      </c>
      <c r="C5384" s="32" t="n">
        <f aca="false">IF($A5384="","",IF(設定!$B$21="dB",10^($B5384/20),ABS($B5384)))</f>
        <v>6.37096178416121</v>
      </c>
      <c r="D5384" s="32" t="n">
        <f aca="false">IF($A5384="","",$A5384^2)</f>
        <v>707175.87890625</v>
      </c>
      <c r="E5384" s="32" t="n">
        <f aca="false">IF($A5384="","",IF($C5384&lt;=0,"",1/$C5384^2))</f>
        <v>0.0246371234699541</v>
      </c>
      <c r="F5384" s="33" t="n">
        <f aca="false">IF(OR(ROW()-設定!$B$30&lt;2,ROW()+設定!$B$30&gt;13701,N($A5384)&lt;=0,N(INDEX($A$2:$A$13701,MIN(13700,MAX(1,ROW()-1+設定!$B$30))))&lt;=0,$A5384&lt;設定!$B$28,$A5384&gt;設定!$B$29),0,IF(AND($C5384&gt;=MAX(INDEX($C$1:$C$13701,MAX(1,ROW()-設定!$B$24)):INDEX($C$1:$C$13701,MAX(1,ROW()-1))),$C5384&gt;MAX(INDEX($C$1:$C$13701,MIN(13701,ROW()+1)):INDEX($C$1:$C$13701,MIN(13701,ROW()+設定!$B$24))),$C5384&gt;=設定!$B$32,$C5384&gt;=MAX(MIN(INDEX($C$1:$C$13701,MAX(1,ROW()-設定!$B$26)):INDEX($C$1:$C$13701,MAX(1,ROW()-1))),MIN(INDEX($C$1:$C$13701,MIN(13701,ROW()+1)):INDEX($C$1:$C$13701,MIN(13701,ROW()+設定!$B$26))))*10^(設定!$B$27/20)),1,0))</f>
        <v>0</v>
      </c>
      <c r="G5384" s="33" t="n">
        <f aca="false">$G5383+IF($F5384=1,1,0)</f>
        <v>2</v>
      </c>
      <c r="H5384" s="0" t="str">
        <f aca="false">IF($F5384=1,$G5384,"")</f>
        <v/>
      </c>
    </row>
    <row r="5385" customFormat="false" ht="15" hidden="false" customHeight="false" outlineLevel="0" collapsed="false">
      <c r="A5385" s="30" t="n">
        <v>841.09375</v>
      </c>
      <c r="B5385" s="31" t="n">
        <v>15.9808</v>
      </c>
      <c r="C5385" s="32" t="n">
        <f aca="false">IF($A5385="","",IF(設定!$B$21="dB",10^($B5385/20),ABS($B5385)))</f>
        <v>6.29564165189445</v>
      </c>
      <c r="D5385" s="32" t="n">
        <f aca="false">IF($A5385="","",$A5385^2)</f>
        <v>707438.696289063</v>
      </c>
      <c r="E5385" s="32" t="n">
        <f aca="false">IF($A5385="","",IF($C5385&lt;=0,"",1/$C5385^2))</f>
        <v>0.0252301597295477</v>
      </c>
      <c r="F5385" s="33" t="n">
        <f aca="false">IF(OR(ROW()-設定!$B$30&lt;2,ROW()+設定!$B$30&gt;13701,N($A5385)&lt;=0,N(INDEX($A$2:$A$13701,MIN(13700,MAX(1,ROW()-1+設定!$B$30))))&lt;=0,$A5385&lt;設定!$B$28,$A5385&gt;設定!$B$29),0,IF(AND($C5385&gt;=MAX(INDEX($C$1:$C$13701,MAX(1,ROW()-設定!$B$24)):INDEX($C$1:$C$13701,MAX(1,ROW()-1))),$C5385&gt;MAX(INDEX($C$1:$C$13701,MIN(13701,ROW()+1)):INDEX($C$1:$C$13701,MIN(13701,ROW()+設定!$B$24))),$C5385&gt;=設定!$B$32,$C5385&gt;=MAX(MIN(INDEX($C$1:$C$13701,MAX(1,ROW()-設定!$B$26)):INDEX($C$1:$C$13701,MAX(1,ROW()-1))),MIN(INDEX($C$1:$C$13701,MIN(13701,ROW()+1)):INDEX($C$1:$C$13701,MIN(13701,ROW()+設定!$B$26))))*10^(設定!$B$27/20)),1,0))</f>
        <v>0</v>
      </c>
      <c r="G5385" s="33" t="n">
        <f aca="false">$G5384+IF($F5385=1,1,0)</f>
        <v>2</v>
      </c>
      <c r="H5385" s="0" t="str">
        <f aca="false">IF($F5385=1,$G5385,"")</f>
        <v/>
      </c>
    </row>
    <row r="5386" customFormat="false" ht="15" hidden="false" customHeight="false" outlineLevel="0" collapsed="false">
      <c r="A5386" s="30" t="n">
        <v>841.25</v>
      </c>
      <c r="B5386" s="31" t="n">
        <v>16.1502</v>
      </c>
      <c r="C5386" s="32" t="n">
        <f aca="false">IF($A5386="","",IF(設定!$B$21="dB",10^($B5386/20),ABS($B5386)))</f>
        <v>6.41963003082268</v>
      </c>
      <c r="D5386" s="32" t="n">
        <f aca="false">IF($A5386="","",$A5386^2)</f>
        <v>707701.5625</v>
      </c>
      <c r="E5386" s="32" t="n">
        <f aca="false">IF($A5386="","",IF($C5386&lt;=0,"",1/$C5386^2))</f>
        <v>0.0242649834813087</v>
      </c>
      <c r="F5386" s="33" t="n">
        <f aca="false">IF(OR(ROW()-設定!$B$30&lt;2,ROW()+設定!$B$30&gt;13701,N($A5386)&lt;=0,N(INDEX($A$2:$A$13701,MIN(13700,MAX(1,ROW()-1+設定!$B$30))))&lt;=0,$A5386&lt;設定!$B$28,$A5386&gt;設定!$B$29),0,IF(AND($C5386&gt;=MAX(INDEX($C$1:$C$13701,MAX(1,ROW()-設定!$B$24)):INDEX($C$1:$C$13701,MAX(1,ROW()-1))),$C5386&gt;MAX(INDEX($C$1:$C$13701,MIN(13701,ROW()+1)):INDEX($C$1:$C$13701,MIN(13701,ROW()+設定!$B$24))),$C5386&gt;=設定!$B$32,$C5386&gt;=MAX(MIN(INDEX($C$1:$C$13701,MAX(1,ROW()-設定!$B$26)):INDEX($C$1:$C$13701,MAX(1,ROW()-1))),MIN(INDEX($C$1:$C$13701,MIN(13701,ROW()+1)):INDEX($C$1:$C$13701,MIN(13701,ROW()+設定!$B$26))))*10^(設定!$B$27/20)),1,0))</f>
        <v>0</v>
      </c>
      <c r="G5386" s="33" t="n">
        <f aca="false">$G5385+IF($F5386=1,1,0)</f>
        <v>2</v>
      </c>
      <c r="H5386" s="0" t="str">
        <f aca="false">IF($F5386=1,$G5386,"")</f>
        <v/>
      </c>
    </row>
    <row r="5387" customFormat="false" ht="15" hidden="false" customHeight="false" outlineLevel="0" collapsed="false">
      <c r="A5387" s="30" t="n">
        <v>841.40625</v>
      </c>
      <c r="B5387" s="31" t="n">
        <v>16.0447</v>
      </c>
      <c r="C5387" s="32" t="n">
        <f aca="false">IF($A5387="","",IF(設定!$B$21="dB",10^($B5387/20),ABS($B5387)))</f>
        <v>6.34212795724134</v>
      </c>
      <c r="D5387" s="32" t="n">
        <f aca="false">IF($A5387="","",$A5387^2)</f>
        <v>707964.477539063</v>
      </c>
      <c r="E5387" s="32" t="n">
        <f aca="false">IF($A5387="","",IF($C5387&lt;=0,"",1/$C5387^2))</f>
        <v>0.0248616529651125</v>
      </c>
      <c r="F5387" s="33" t="n">
        <f aca="false">IF(OR(ROW()-設定!$B$30&lt;2,ROW()+設定!$B$30&gt;13701,N($A5387)&lt;=0,N(INDEX($A$2:$A$13701,MIN(13700,MAX(1,ROW()-1+設定!$B$30))))&lt;=0,$A5387&lt;設定!$B$28,$A5387&gt;設定!$B$29),0,IF(AND($C5387&gt;=MAX(INDEX($C$1:$C$13701,MAX(1,ROW()-設定!$B$24)):INDEX($C$1:$C$13701,MAX(1,ROW()-1))),$C5387&gt;MAX(INDEX($C$1:$C$13701,MIN(13701,ROW()+1)):INDEX($C$1:$C$13701,MIN(13701,ROW()+設定!$B$24))),$C5387&gt;=設定!$B$32,$C5387&gt;=MAX(MIN(INDEX($C$1:$C$13701,MAX(1,ROW()-設定!$B$26)):INDEX($C$1:$C$13701,MAX(1,ROW()-1))),MIN(INDEX($C$1:$C$13701,MIN(13701,ROW()+1)):INDEX($C$1:$C$13701,MIN(13701,ROW()+設定!$B$26))))*10^(設定!$B$27/20)),1,0))</f>
        <v>0</v>
      </c>
      <c r="G5387" s="33" t="n">
        <f aca="false">$G5386+IF($F5387=1,1,0)</f>
        <v>2</v>
      </c>
      <c r="H5387" s="0" t="str">
        <f aca="false">IF($F5387=1,$G5387,"")</f>
        <v/>
      </c>
    </row>
    <row r="5388" customFormat="false" ht="15" hidden="false" customHeight="false" outlineLevel="0" collapsed="false">
      <c r="A5388" s="30" t="n">
        <v>841.5625</v>
      </c>
      <c r="B5388" s="31" t="n">
        <v>15.9151</v>
      </c>
      <c r="C5388" s="32" t="n">
        <f aca="false">IF($A5388="","",IF(設定!$B$21="dB",10^($B5388/20),ABS($B5388)))</f>
        <v>6.24820111472354</v>
      </c>
      <c r="D5388" s="32" t="n">
        <f aca="false">IF($A5388="","",$A5388^2)</f>
        <v>708227.44140625</v>
      </c>
      <c r="E5388" s="32" t="n">
        <f aca="false">IF($A5388="","",IF($C5388&lt;=0,"",1/$C5388^2))</f>
        <v>0.025614742832839</v>
      </c>
      <c r="F5388" s="33" t="n">
        <f aca="false">IF(OR(ROW()-設定!$B$30&lt;2,ROW()+設定!$B$30&gt;13701,N($A5388)&lt;=0,N(INDEX($A$2:$A$13701,MIN(13700,MAX(1,ROW()-1+設定!$B$30))))&lt;=0,$A5388&lt;設定!$B$28,$A5388&gt;設定!$B$29),0,IF(AND($C5388&gt;=MAX(INDEX($C$1:$C$13701,MAX(1,ROW()-設定!$B$24)):INDEX($C$1:$C$13701,MAX(1,ROW()-1))),$C5388&gt;MAX(INDEX($C$1:$C$13701,MIN(13701,ROW()+1)):INDEX($C$1:$C$13701,MIN(13701,ROW()+設定!$B$24))),$C5388&gt;=設定!$B$32,$C5388&gt;=MAX(MIN(INDEX($C$1:$C$13701,MAX(1,ROW()-設定!$B$26)):INDEX($C$1:$C$13701,MAX(1,ROW()-1))),MIN(INDEX($C$1:$C$13701,MIN(13701,ROW()+1)):INDEX($C$1:$C$13701,MIN(13701,ROW()+設定!$B$26))))*10^(設定!$B$27/20)),1,0))</f>
        <v>0</v>
      </c>
      <c r="G5388" s="33" t="n">
        <f aca="false">$G5387+IF($F5388=1,1,0)</f>
        <v>2</v>
      </c>
      <c r="H5388" s="0" t="str">
        <f aca="false">IF($F5388=1,$G5388,"")</f>
        <v/>
      </c>
    </row>
    <row r="5389" customFormat="false" ht="15" hidden="false" customHeight="false" outlineLevel="0" collapsed="false">
      <c r="A5389" s="30" t="n">
        <v>841.71875</v>
      </c>
      <c r="B5389" s="31" t="n">
        <v>15.9761</v>
      </c>
      <c r="C5389" s="32" t="n">
        <f aca="false">IF($A5389="","",IF(設定!$B$21="dB",10^($B5389/20),ABS($B5389)))</f>
        <v>6.2922359545064</v>
      </c>
      <c r="D5389" s="32" t="n">
        <f aca="false">IF($A5389="","",$A5389^2)</f>
        <v>708490.454101563</v>
      </c>
      <c r="E5389" s="32" t="n">
        <f aca="false">IF($A5389="","",IF($C5389&lt;=0,"",1/$C5389^2))</f>
        <v>0.0252574789666784</v>
      </c>
      <c r="F5389" s="33" t="n">
        <f aca="false">IF(OR(ROW()-設定!$B$30&lt;2,ROW()+設定!$B$30&gt;13701,N($A5389)&lt;=0,N(INDEX($A$2:$A$13701,MIN(13700,MAX(1,ROW()-1+設定!$B$30))))&lt;=0,$A5389&lt;設定!$B$28,$A5389&gt;設定!$B$29),0,IF(AND($C5389&gt;=MAX(INDEX($C$1:$C$13701,MAX(1,ROW()-設定!$B$24)):INDEX($C$1:$C$13701,MAX(1,ROW()-1))),$C5389&gt;MAX(INDEX($C$1:$C$13701,MIN(13701,ROW()+1)):INDEX($C$1:$C$13701,MIN(13701,ROW()+設定!$B$24))),$C5389&gt;=設定!$B$32,$C5389&gt;=MAX(MIN(INDEX($C$1:$C$13701,MAX(1,ROW()-設定!$B$26)):INDEX($C$1:$C$13701,MAX(1,ROW()-1))),MIN(INDEX($C$1:$C$13701,MIN(13701,ROW()+1)):INDEX($C$1:$C$13701,MIN(13701,ROW()+設定!$B$26))))*10^(設定!$B$27/20)),1,0))</f>
        <v>0</v>
      </c>
      <c r="G5389" s="33" t="n">
        <f aca="false">$G5388+IF($F5389=1,1,0)</f>
        <v>2</v>
      </c>
      <c r="H5389" s="0" t="str">
        <f aca="false">IF($F5389=1,$G5389,"")</f>
        <v/>
      </c>
    </row>
    <row r="5390" customFormat="false" ht="15" hidden="false" customHeight="false" outlineLevel="0" collapsed="false">
      <c r="A5390" s="30" t="n">
        <v>841.875</v>
      </c>
      <c r="B5390" s="31" t="n">
        <v>15.897</v>
      </c>
      <c r="C5390" s="32" t="n">
        <f aca="false">IF($A5390="","",IF(設定!$B$21="dB",10^($B5390/20),ABS($B5390)))</f>
        <v>6.23519442301521</v>
      </c>
      <c r="D5390" s="32" t="n">
        <f aca="false">IF($A5390="","",$A5390^2)</f>
        <v>708753.515625</v>
      </c>
      <c r="E5390" s="32" t="n">
        <f aca="false">IF($A5390="","",IF($C5390&lt;=0,"",1/$C5390^2))</f>
        <v>0.0257217196267279</v>
      </c>
      <c r="F5390" s="33" t="n">
        <f aca="false">IF(OR(ROW()-設定!$B$30&lt;2,ROW()+設定!$B$30&gt;13701,N($A5390)&lt;=0,N(INDEX($A$2:$A$13701,MIN(13700,MAX(1,ROW()-1+設定!$B$30))))&lt;=0,$A5390&lt;設定!$B$28,$A5390&gt;設定!$B$29),0,IF(AND($C5390&gt;=MAX(INDEX($C$1:$C$13701,MAX(1,ROW()-設定!$B$24)):INDEX($C$1:$C$13701,MAX(1,ROW()-1))),$C5390&gt;MAX(INDEX($C$1:$C$13701,MIN(13701,ROW()+1)):INDEX($C$1:$C$13701,MIN(13701,ROW()+設定!$B$24))),$C5390&gt;=設定!$B$32,$C5390&gt;=MAX(MIN(INDEX($C$1:$C$13701,MAX(1,ROW()-設定!$B$26)):INDEX($C$1:$C$13701,MAX(1,ROW()-1))),MIN(INDEX($C$1:$C$13701,MIN(13701,ROW()+1)):INDEX($C$1:$C$13701,MIN(13701,ROW()+設定!$B$26))))*10^(設定!$B$27/20)),1,0))</f>
        <v>0</v>
      </c>
      <c r="G5390" s="33" t="n">
        <f aca="false">$G5389+IF($F5390=1,1,0)</f>
        <v>2</v>
      </c>
      <c r="H5390" s="0" t="str">
        <f aca="false">IF($F5390=1,$G5390,"")</f>
        <v/>
      </c>
    </row>
    <row r="5391" customFormat="false" ht="15" hidden="false" customHeight="false" outlineLevel="0" collapsed="false">
      <c r="A5391" s="30" t="n">
        <v>842.03125</v>
      </c>
      <c r="B5391" s="31" t="n">
        <v>15.892</v>
      </c>
      <c r="C5391" s="32" t="n">
        <f aca="false">IF($A5391="","",IF(設定!$B$21="dB",10^($B5391/20),ABS($B5391)))</f>
        <v>6.23160618945834</v>
      </c>
      <c r="D5391" s="32" t="n">
        <f aca="false">IF($A5391="","",$A5391^2)</f>
        <v>709016.625976563</v>
      </c>
      <c r="E5391" s="32" t="n">
        <f aca="false">IF($A5391="","",IF($C5391&lt;=0,"",1/$C5391^2))</f>
        <v>0.0257513499041031</v>
      </c>
      <c r="F5391" s="33" t="n">
        <f aca="false">IF(OR(ROW()-設定!$B$30&lt;2,ROW()+設定!$B$30&gt;13701,N($A5391)&lt;=0,N(INDEX($A$2:$A$13701,MIN(13700,MAX(1,ROW()-1+設定!$B$30))))&lt;=0,$A5391&lt;設定!$B$28,$A5391&gt;設定!$B$29),0,IF(AND($C5391&gt;=MAX(INDEX($C$1:$C$13701,MAX(1,ROW()-設定!$B$24)):INDEX($C$1:$C$13701,MAX(1,ROW()-1))),$C5391&gt;MAX(INDEX($C$1:$C$13701,MIN(13701,ROW()+1)):INDEX($C$1:$C$13701,MIN(13701,ROW()+設定!$B$24))),$C5391&gt;=設定!$B$32,$C5391&gt;=MAX(MIN(INDEX($C$1:$C$13701,MAX(1,ROW()-設定!$B$26)):INDEX($C$1:$C$13701,MAX(1,ROW()-1))),MIN(INDEX($C$1:$C$13701,MIN(13701,ROW()+1)):INDEX($C$1:$C$13701,MIN(13701,ROW()+設定!$B$26))))*10^(設定!$B$27/20)),1,0))</f>
        <v>0</v>
      </c>
      <c r="G5391" s="33" t="n">
        <f aca="false">$G5390+IF($F5391=1,1,0)</f>
        <v>2</v>
      </c>
      <c r="H5391" s="0" t="str">
        <f aca="false">IF($F5391=1,$G5391,"")</f>
        <v/>
      </c>
    </row>
    <row r="5392" customFormat="false" ht="15" hidden="false" customHeight="false" outlineLevel="0" collapsed="false">
      <c r="A5392" s="30" t="n">
        <v>842.1875</v>
      </c>
      <c r="B5392" s="31" t="n">
        <v>16.1187</v>
      </c>
      <c r="C5392" s="32" t="n">
        <f aca="false">IF($A5392="","",IF(設定!$B$21="dB",10^($B5392/20),ABS($B5392)))</f>
        <v>6.3963909479427</v>
      </c>
      <c r="D5392" s="32" t="n">
        <f aca="false">IF($A5392="","",$A5392^2)</f>
        <v>709279.78515625</v>
      </c>
      <c r="E5392" s="32" t="n">
        <f aca="false">IF($A5392="","",IF($C5392&lt;=0,"",1/$C5392^2))</f>
        <v>0.0244416206905275</v>
      </c>
      <c r="F5392" s="33" t="n">
        <f aca="false">IF(OR(ROW()-設定!$B$30&lt;2,ROW()+設定!$B$30&gt;13701,N($A5392)&lt;=0,N(INDEX($A$2:$A$13701,MIN(13700,MAX(1,ROW()-1+設定!$B$30))))&lt;=0,$A5392&lt;設定!$B$28,$A5392&gt;設定!$B$29),0,IF(AND($C5392&gt;=MAX(INDEX($C$1:$C$13701,MAX(1,ROW()-設定!$B$24)):INDEX($C$1:$C$13701,MAX(1,ROW()-1))),$C5392&gt;MAX(INDEX($C$1:$C$13701,MIN(13701,ROW()+1)):INDEX($C$1:$C$13701,MIN(13701,ROW()+設定!$B$24))),$C5392&gt;=設定!$B$32,$C5392&gt;=MAX(MIN(INDEX($C$1:$C$13701,MAX(1,ROW()-設定!$B$26)):INDEX($C$1:$C$13701,MAX(1,ROW()-1))),MIN(INDEX($C$1:$C$13701,MIN(13701,ROW()+1)):INDEX($C$1:$C$13701,MIN(13701,ROW()+設定!$B$26))))*10^(設定!$B$27/20)),1,0))</f>
        <v>0</v>
      </c>
      <c r="G5392" s="33" t="n">
        <f aca="false">$G5391+IF($F5392=1,1,0)</f>
        <v>2</v>
      </c>
      <c r="H5392" s="0" t="str">
        <f aca="false">IF($F5392=1,$G5392,"")</f>
        <v/>
      </c>
    </row>
    <row r="5393" customFormat="false" ht="15" hidden="false" customHeight="false" outlineLevel="0" collapsed="false">
      <c r="A5393" s="30" t="n">
        <v>842.34375</v>
      </c>
      <c r="B5393" s="31" t="n">
        <v>16.1976</v>
      </c>
      <c r="C5393" s="32" t="n">
        <f aca="false">IF($A5393="","",IF(設定!$B$21="dB",10^($B5393/20),ABS($B5393)))</f>
        <v>6.45475852823014</v>
      </c>
      <c r="D5393" s="32" t="n">
        <f aca="false">IF($A5393="","",$A5393^2)</f>
        <v>709542.993164063</v>
      </c>
      <c r="E5393" s="32" t="n">
        <f aca="false">IF($A5393="","",IF($C5393&lt;=0,"",1/$C5393^2))</f>
        <v>0.0240015892943674</v>
      </c>
      <c r="F5393" s="33" t="n">
        <f aca="false">IF(OR(ROW()-設定!$B$30&lt;2,ROW()+設定!$B$30&gt;13701,N($A5393)&lt;=0,N(INDEX($A$2:$A$13701,MIN(13700,MAX(1,ROW()-1+設定!$B$30))))&lt;=0,$A5393&lt;設定!$B$28,$A5393&gt;設定!$B$29),0,IF(AND($C5393&gt;=MAX(INDEX($C$1:$C$13701,MAX(1,ROW()-設定!$B$24)):INDEX($C$1:$C$13701,MAX(1,ROW()-1))),$C5393&gt;MAX(INDEX($C$1:$C$13701,MIN(13701,ROW()+1)):INDEX($C$1:$C$13701,MIN(13701,ROW()+設定!$B$24))),$C5393&gt;=設定!$B$32,$C5393&gt;=MAX(MIN(INDEX($C$1:$C$13701,MAX(1,ROW()-設定!$B$26)):INDEX($C$1:$C$13701,MAX(1,ROW()-1))),MIN(INDEX($C$1:$C$13701,MIN(13701,ROW()+1)):INDEX($C$1:$C$13701,MIN(13701,ROW()+設定!$B$26))))*10^(設定!$B$27/20)),1,0))</f>
        <v>0</v>
      </c>
      <c r="G5393" s="33" t="n">
        <f aca="false">$G5392+IF($F5393=1,1,0)</f>
        <v>2</v>
      </c>
      <c r="H5393" s="0" t="str">
        <f aca="false">IF($F5393=1,$G5393,"")</f>
        <v/>
      </c>
    </row>
    <row r="5394" customFormat="false" ht="15" hidden="false" customHeight="false" outlineLevel="0" collapsed="false">
      <c r="A5394" s="30" t="n">
        <v>842.5</v>
      </c>
      <c r="B5394" s="31" t="n">
        <v>16.3249</v>
      </c>
      <c r="C5394" s="32" t="n">
        <f aca="false">IF($A5394="","",IF(設定!$B$21="dB",10^($B5394/20),ABS($B5394)))</f>
        <v>6.55005580351137</v>
      </c>
      <c r="D5394" s="32" t="n">
        <f aca="false">IF($A5394="","",$A5394^2)</f>
        <v>709806.25</v>
      </c>
      <c r="E5394" s="32" t="n">
        <f aca="false">IF($A5394="","",IF($C5394&lt;=0,"",1/$C5394^2))</f>
        <v>0.0233082678393482</v>
      </c>
      <c r="F5394" s="33" t="n">
        <f aca="false">IF(OR(ROW()-設定!$B$30&lt;2,ROW()+設定!$B$30&gt;13701,N($A5394)&lt;=0,N(INDEX($A$2:$A$13701,MIN(13700,MAX(1,ROW()-1+設定!$B$30))))&lt;=0,$A5394&lt;設定!$B$28,$A5394&gt;設定!$B$29),0,IF(AND($C5394&gt;=MAX(INDEX($C$1:$C$13701,MAX(1,ROW()-設定!$B$24)):INDEX($C$1:$C$13701,MAX(1,ROW()-1))),$C5394&gt;MAX(INDEX($C$1:$C$13701,MIN(13701,ROW()+1)):INDEX($C$1:$C$13701,MIN(13701,ROW()+設定!$B$24))),$C5394&gt;=設定!$B$32,$C5394&gt;=MAX(MIN(INDEX($C$1:$C$13701,MAX(1,ROW()-設定!$B$26)):INDEX($C$1:$C$13701,MAX(1,ROW()-1))),MIN(INDEX($C$1:$C$13701,MIN(13701,ROW()+1)):INDEX($C$1:$C$13701,MIN(13701,ROW()+設定!$B$26))))*10^(設定!$B$27/20)),1,0))</f>
        <v>0</v>
      </c>
      <c r="G5394" s="33" t="n">
        <f aca="false">$G5393+IF($F5394=1,1,0)</f>
        <v>2</v>
      </c>
      <c r="H5394" s="0" t="str">
        <f aca="false">IF($F5394=1,$G5394,"")</f>
        <v/>
      </c>
    </row>
    <row r="5395" customFormat="false" ht="15" hidden="false" customHeight="false" outlineLevel="0" collapsed="false">
      <c r="A5395" s="30" t="n">
        <v>842.65625</v>
      </c>
      <c r="B5395" s="31" t="n">
        <v>16.1346</v>
      </c>
      <c r="C5395" s="32" t="n">
        <f aca="false">IF($A5395="","",IF(設定!$B$21="dB",10^($B5395/20),ABS($B5395)))</f>
        <v>6.40811061780538</v>
      </c>
      <c r="D5395" s="32" t="n">
        <f aca="false">IF($A5395="","",$A5395^2)</f>
        <v>710069.555664063</v>
      </c>
      <c r="E5395" s="32" t="n">
        <f aca="false">IF($A5395="","",IF($C5395&lt;=0,"",1/$C5395^2))</f>
        <v>0.0243523008260272</v>
      </c>
      <c r="F5395" s="33" t="n">
        <f aca="false">IF(OR(ROW()-設定!$B$30&lt;2,ROW()+設定!$B$30&gt;13701,N($A5395)&lt;=0,N(INDEX($A$2:$A$13701,MIN(13700,MAX(1,ROW()-1+設定!$B$30))))&lt;=0,$A5395&lt;設定!$B$28,$A5395&gt;設定!$B$29),0,IF(AND($C5395&gt;=MAX(INDEX($C$1:$C$13701,MAX(1,ROW()-設定!$B$24)):INDEX($C$1:$C$13701,MAX(1,ROW()-1))),$C5395&gt;MAX(INDEX($C$1:$C$13701,MIN(13701,ROW()+1)):INDEX($C$1:$C$13701,MIN(13701,ROW()+設定!$B$24))),$C5395&gt;=設定!$B$32,$C5395&gt;=MAX(MIN(INDEX($C$1:$C$13701,MAX(1,ROW()-設定!$B$26)):INDEX($C$1:$C$13701,MAX(1,ROW()-1))),MIN(INDEX($C$1:$C$13701,MIN(13701,ROW()+1)):INDEX($C$1:$C$13701,MIN(13701,ROW()+設定!$B$26))))*10^(設定!$B$27/20)),1,0))</f>
        <v>0</v>
      </c>
      <c r="G5395" s="33" t="n">
        <f aca="false">$G5394+IF($F5395=1,1,0)</f>
        <v>2</v>
      </c>
      <c r="H5395" s="0" t="str">
        <f aca="false">IF($F5395=1,$G5395,"")</f>
        <v/>
      </c>
    </row>
    <row r="5396" customFormat="false" ht="15" hidden="false" customHeight="false" outlineLevel="0" collapsed="false">
      <c r="A5396" s="30" t="n">
        <v>842.8125</v>
      </c>
      <c r="B5396" s="31" t="n">
        <v>16.1315</v>
      </c>
      <c r="C5396" s="32" t="n">
        <f aca="false">IF($A5396="","",IF(設定!$B$21="dB",10^($B5396/20),ABS($B5396)))</f>
        <v>6.40582396678598</v>
      </c>
      <c r="D5396" s="32" t="n">
        <f aca="false">IF($A5396="","",$A5396^2)</f>
        <v>710332.91015625</v>
      </c>
      <c r="E5396" s="32" t="n">
        <f aca="false">IF($A5396="","",IF($C5396&lt;=0,"",1/$C5396^2))</f>
        <v>0.0243696897373105</v>
      </c>
      <c r="F5396" s="33" t="n">
        <f aca="false">IF(OR(ROW()-設定!$B$30&lt;2,ROW()+設定!$B$30&gt;13701,N($A5396)&lt;=0,N(INDEX($A$2:$A$13701,MIN(13700,MAX(1,ROW()-1+設定!$B$30))))&lt;=0,$A5396&lt;設定!$B$28,$A5396&gt;設定!$B$29),0,IF(AND($C5396&gt;=MAX(INDEX($C$1:$C$13701,MAX(1,ROW()-設定!$B$24)):INDEX($C$1:$C$13701,MAX(1,ROW()-1))),$C5396&gt;MAX(INDEX($C$1:$C$13701,MIN(13701,ROW()+1)):INDEX($C$1:$C$13701,MIN(13701,ROW()+設定!$B$24))),$C5396&gt;=設定!$B$32,$C5396&gt;=MAX(MIN(INDEX($C$1:$C$13701,MAX(1,ROW()-設定!$B$26)):INDEX($C$1:$C$13701,MAX(1,ROW()-1))),MIN(INDEX($C$1:$C$13701,MIN(13701,ROW()+1)):INDEX($C$1:$C$13701,MIN(13701,ROW()+設定!$B$26))))*10^(設定!$B$27/20)),1,0))</f>
        <v>0</v>
      </c>
      <c r="G5396" s="33" t="n">
        <f aca="false">$G5395+IF($F5396=1,1,0)</f>
        <v>2</v>
      </c>
      <c r="H5396" s="0" t="str">
        <f aca="false">IF($F5396=1,$G5396,"")</f>
        <v/>
      </c>
    </row>
    <row r="5397" customFormat="false" ht="15" hidden="false" customHeight="false" outlineLevel="0" collapsed="false">
      <c r="A5397" s="30" t="n">
        <v>842.96875</v>
      </c>
      <c r="B5397" s="31" t="n">
        <v>16.0565</v>
      </c>
      <c r="C5397" s="32" t="n">
        <f aca="false">IF($A5397="","",IF(設定!$B$21="dB",10^($B5397/20),ABS($B5397)))</f>
        <v>6.35074975306118</v>
      </c>
      <c r="D5397" s="32" t="n">
        <f aca="false">IF($A5397="","",$A5397^2)</f>
        <v>710596.313476563</v>
      </c>
      <c r="E5397" s="32" t="n">
        <f aca="false">IF($A5397="","",IF($C5397&lt;=0,"",1/$C5397^2))</f>
        <v>0.0247941942865525</v>
      </c>
      <c r="F5397" s="33" t="n">
        <f aca="false">IF(OR(ROW()-設定!$B$30&lt;2,ROW()+設定!$B$30&gt;13701,N($A5397)&lt;=0,N(INDEX($A$2:$A$13701,MIN(13700,MAX(1,ROW()-1+設定!$B$30))))&lt;=0,$A5397&lt;設定!$B$28,$A5397&gt;設定!$B$29),0,IF(AND($C5397&gt;=MAX(INDEX($C$1:$C$13701,MAX(1,ROW()-設定!$B$24)):INDEX($C$1:$C$13701,MAX(1,ROW()-1))),$C5397&gt;MAX(INDEX($C$1:$C$13701,MIN(13701,ROW()+1)):INDEX($C$1:$C$13701,MIN(13701,ROW()+設定!$B$24))),$C5397&gt;=設定!$B$32,$C5397&gt;=MAX(MIN(INDEX($C$1:$C$13701,MAX(1,ROW()-設定!$B$26)):INDEX($C$1:$C$13701,MAX(1,ROW()-1))),MIN(INDEX($C$1:$C$13701,MIN(13701,ROW()+1)):INDEX($C$1:$C$13701,MIN(13701,ROW()+設定!$B$26))))*10^(設定!$B$27/20)),1,0))</f>
        <v>0</v>
      </c>
      <c r="G5397" s="33" t="n">
        <f aca="false">$G5396+IF($F5397=1,1,0)</f>
        <v>2</v>
      </c>
      <c r="H5397" s="0" t="str">
        <f aca="false">IF($F5397=1,$G5397,"")</f>
        <v/>
      </c>
    </row>
    <row r="5398" customFormat="false" ht="15" hidden="false" customHeight="false" outlineLevel="0" collapsed="false">
      <c r="A5398" s="30" t="n">
        <v>843.125</v>
      </c>
      <c r="B5398" s="31" t="n">
        <v>16.2919</v>
      </c>
      <c r="C5398" s="32" t="n">
        <f aca="false">IF($A5398="","",IF(設定!$B$21="dB",10^($B5398/20),ABS($B5398)))</f>
        <v>6.525217616416</v>
      </c>
      <c r="D5398" s="32" t="n">
        <f aca="false">IF($A5398="","",$A5398^2)</f>
        <v>710859.765625</v>
      </c>
      <c r="E5398" s="32" t="n">
        <f aca="false">IF($A5398="","",IF($C5398&lt;=0,"",1/$C5398^2))</f>
        <v>0.0234860510206726</v>
      </c>
      <c r="F5398" s="33" t="n">
        <f aca="false">IF(OR(ROW()-設定!$B$30&lt;2,ROW()+設定!$B$30&gt;13701,N($A5398)&lt;=0,N(INDEX($A$2:$A$13701,MIN(13700,MAX(1,ROW()-1+設定!$B$30))))&lt;=0,$A5398&lt;設定!$B$28,$A5398&gt;設定!$B$29),0,IF(AND($C5398&gt;=MAX(INDEX($C$1:$C$13701,MAX(1,ROW()-設定!$B$24)):INDEX($C$1:$C$13701,MAX(1,ROW()-1))),$C5398&gt;MAX(INDEX($C$1:$C$13701,MIN(13701,ROW()+1)):INDEX($C$1:$C$13701,MIN(13701,ROW()+設定!$B$24))),$C5398&gt;=設定!$B$32,$C5398&gt;=MAX(MIN(INDEX($C$1:$C$13701,MAX(1,ROW()-設定!$B$26)):INDEX($C$1:$C$13701,MAX(1,ROW()-1))),MIN(INDEX($C$1:$C$13701,MIN(13701,ROW()+1)):INDEX($C$1:$C$13701,MIN(13701,ROW()+設定!$B$26))))*10^(設定!$B$27/20)),1,0))</f>
        <v>0</v>
      </c>
      <c r="G5398" s="33" t="n">
        <f aca="false">$G5397+IF($F5398=1,1,0)</f>
        <v>2</v>
      </c>
      <c r="H5398" s="0" t="str">
        <f aca="false">IF($F5398=1,$G5398,"")</f>
        <v/>
      </c>
    </row>
    <row r="5399" customFormat="false" ht="15" hidden="false" customHeight="false" outlineLevel="0" collapsed="false">
      <c r="A5399" s="30" t="n">
        <v>843.28125</v>
      </c>
      <c r="B5399" s="31" t="n">
        <v>16.2461</v>
      </c>
      <c r="C5399" s="32" t="n">
        <f aca="false">IF($A5399="","",IF(設定!$B$21="dB",10^($B5399/20),ABS($B5399)))</f>
        <v>6.49090122015018</v>
      </c>
      <c r="D5399" s="32" t="n">
        <f aca="false">IF($A5399="","",$A5399^2)</f>
        <v>711123.266601563</v>
      </c>
      <c r="E5399" s="32" t="n">
        <f aca="false">IF($A5399="","",IF($C5399&lt;=0,"",1/$C5399^2))</f>
        <v>0.0237350417510837</v>
      </c>
      <c r="F5399" s="33" t="n">
        <f aca="false">IF(OR(ROW()-設定!$B$30&lt;2,ROW()+設定!$B$30&gt;13701,N($A5399)&lt;=0,N(INDEX($A$2:$A$13701,MIN(13700,MAX(1,ROW()-1+設定!$B$30))))&lt;=0,$A5399&lt;設定!$B$28,$A5399&gt;設定!$B$29),0,IF(AND($C5399&gt;=MAX(INDEX($C$1:$C$13701,MAX(1,ROW()-設定!$B$24)):INDEX($C$1:$C$13701,MAX(1,ROW()-1))),$C5399&gt;MAX(INDEX($C$1:$C$13701,MIN(13701,ROW()+1)):INDEX($C$1:$C$13701,MIN(13701,ROW()+設定!$B$24))),$C5399&gt;=設定!$B$32,$C5399&gt;=MAX(MIN(INDEX($C$1:$C$13701,MAX(1,ROW()-設定!$B$26)):INDEX($C$1:$C$13701,MAX(1,ROW()-1))),MIN(INDEX($C$1:$C$13701,MIN(13701,ROW()+1)):INDEX($C$1:$C$13701,MIN(13701,ROW()+設定!$B$26))))*10^(設定!$B$27/20)),1,0))</f>
        <v>0</v>
      </c>
      <c r="G5399" s="33" t="n">
        <f aca="false">$G5398+IF($F5399=1,1,0)</f>
        <v>2</v>
      </c>
      <c r="H5399" s="0" t="str">
        <f aca="false">IF($F5399=1,$G5399,"")</f>
        <v/>
      </c>
    </row>
    <row r="5400" customFormat="false" ht="15" hidden="false" customHeight="false" outlineLevel="0" collapsed="false">
      <c r="A5400" s="30" t="n">
        <v>843.4375</v>
      </c>
      <c r="B5400" s="31" t="n">
        <v>16.1602</v>
      </c>
      <c r="C5400" s="32" t="n">
        <f aca="false">IF($A5400="","",IF(設定!$B$21="dB",10^($B5400/20),ABS($B5400)))</f>
        <v>6.42702515918968</v>
      </c>
      <c r="D5400" s="32" t="n">
        <f aca="false">IF($A5400="","",$A5400^2)</f>
        <v>711386.81640625</v>
      </c>
      <c r="E5400" s="32" t="n">
        <f aca="false">IF($A5400="","",IF($C5400&lt;=0,"",1/$C5400^2))</f>
        <v>0.0242091755679549</v>
      </c>
      <c r="F5400" s="33" t="n">
        <f aca="false">IF(OR(ROW()-設定!$B$30&lt;2,ROW()+設定!$B$30&gt;13701,N($A5400)&lt;=0,N(INDEX($A$2:$A$13701,MIN(13700,MAX(1,ROW()-1+設定!$B$30))))&lt;=0,$A5400&lt;設定!$B$28,$A5400&gt;設定!$B$29),0,IF(AND($C5400&gt;=MAX(INDEX($C$1:$C$13701,MAX(1,ROW()-設定!$B$24)):INDEX($C$1:$C$13701,MAX(1,ROW()-1))),$C5400&gt;MAX(INDEX($C$1:$C$13701,MIN(13701,ROW()+1)):INDEX($C$1:$C$13701,MIN(13701,ROW()+設定!$B$24))),$C5400&gt;=設定!$B$32,$C5400&gt;=MAX(MIN(INDEX($C$1:$C$13701,MAX(1,ROW()-設定!$B$26)):INDEX($C$1:$C$13701,MAX(1,ROW()-1))),MIN(INDEX($C$1:$C$13701,MIN(13701,ROW()+1)):INDEX($C$1:$C$13701,MIN(13701,ROW()+設定!$B$26))))*10^(設定!$B$27/20)),1,0))</f>
        <v>0</v>
      </c>
      <c r="G5400" s="33" t="n">
        <f aca="false">$G5399+IF($F5400=1,1,0)</f>
        <v>2</v>
      </c>
      <c r="H5400" s="0" t="str">
        <f aca="false">IF($F5400=1,$G5400,"")</f>
        <v/>
      </c>
    </row>
    <row r="5401" customFormat="false" ht="15" hidden="false" customHeight="false" outlineLevel="0" collapsed="false">
      <c r="A5401" s="30" t="n">
        <v>843.59375</v>
      </c>
      <c r="B5401" s="31" t="n">
        <v>16.3105</v>
      </c>
      <c r="C5401" s="32" t="n">
        <f aca="false">IF($A5401="","",IF(設定!$B$21="dB",10^($B5401/20),ABS($B5401)))</f>
        <v>6.53920571615324</v>
      </c>
      <c r="D5401" s="32" t="n">
        <f aca="false">IF($A5401="","",$A5401^2)</f>
        <v>711650.415039063</v>
      </c>
      <c r="E5401" s="32" t="n">
        <f aca="false">IF($A5401="","",IF($C5401&lt;=0,"",1/$C5401^2))</f>
        <v>0.0233856798557107</v>
      </c>
      <c r="F5401" s="33" t="n">
        <f aca="false">IF(OR(ROW()-設定!$B$30&lt;2,ROW()+設定!$B$30&gt;13701,N($A5401)&lt;=0,N(INDEX($A$2:$A$13701,MIN(13700,MAX(1,ROW()-1+設定!$B$30))))&lt;=0,$A5401&lt;設定!$B$28,$A5401&gt;設定!$B$29),0,IF(AND($C5401&gt;=MAX(INDEX($C$1:$C$13701,MAX(1,ROW()-設定!$B$24)):INDEX($C$1:$C$13701,MAX(1,ROW()-1))),$C5401&gt;MAX(INDEX($C$1:$C$13701,MIN(13701,ROW()+1)):INDEX($C$1:$C$13701,MIN(13701,ROW()+設定!$B$24))),$C5401&gt;=設定!$B$32,$C5401&gt;=MAX(MIN(INDEX($C$1:$C$13701,MAX(1,ROW()-設定!$B$26)):INDEX($C$1:$C$13701,MAX(1,ROW()-1))),MIN(INDEX($C$1:$C$13701,MIN(13701,ROW()+1)):INDEX($C$1:$C$13701,MIN(13701,ROW()+設定!$B$26))))*10^(設定!$B$27/20)),1,0))</f>
        <v>0</v>
      </c>
      <c r="G5401" s="33" t="n">
        <f aca="false">$G5400+IF($F5401=1,1,0)</f>
        <v>2</v>
      </c>
      <c r="H5401" s="0" t="str">
        <f aca="false">IF($F5401=1,$G5401,"")</f>
        <v/>
      </c>
    </row>
    <row r="5402" customFormat="false" ht="15" hidden="false" customHeight="false" outlineLevel="0" collapsed="false">
      <c r="A5402" s="30" t="n">
        <v>843.75</v>
      </c>
      <c r="B5402" s="31" t="n">
        <v>16.3144</v>
      </c>
      <c r="C5402" s="32" t="n">
        <f aca="false">IF($A5402="","",IF(設定!$B$21="dB",10^($B5402/20),ABS($B5402)))</f>
        <v>6.54214250555153</v>
      </c>
      <c r="D5402" s="32" t="n">
        <f aca="false">IF($A5402="","",$A5402^2)</f>
        <v>711914.0625</v>
      </c>
      <c r="E5402" s="32" t="n">
        <f aca="false">IF($A5402="","",IF($C5402&lt;=0,"",1/$C5402^2))</f>
        <v>0.0233646887502618</v>
      </c>
      <c r="F5402" s="33" t="n">
        <f aca="false">IF(OR(ROW()-設定!$B$30&lt;2,ROW()+設定!$B$30&gt;13701,N($A5402)&lt;=0,N(INDEX($A$2:$A$13701,MIN(13700,MAX(1,ROW()-1+設定!$B$30))))&lt;=0,$A5402&lt;設定!$B$28,$A5402&gt;設定!$B$29),0,IF(AND($C5402&gt;=MAX(INDEX($C$1:$C$13701,MAX(1,ROW()-設定!$B$24)):INDEX($C$1:$C$13701,MAX(1,ROW()-1))),$C5402&gt;MAX(INDEX($C$1:$C$13701,MIN(13701,ROW()+1)):INDEX($C$1:$C$13701,MIN(13701,ROW()+設定!$B$24))),$C5402&gt;=設定!$B$32,$C5402&gt;=MAX(MIN(INDEX($C$1:$C$13701,MAX(1,ROW()-設定!$B$26)):INDEX($C$1:$C$13701,MAX(1,ROW()-1))),MIN(INDEX($C$1:$C$13701,MIN(13701,ROW()+1)):INDEX($C$1:$C$13701,MIN(13701,ROW()+設定!$B$26))))*10^(設定!$B$27/20)),1,0))</f>
        <v>0</v>
      </c>
      <c r="G5402" s="33" t="n">
        <f aca="false">$G5401+IF($F5402=1,1,0)</f>
        <v>2</v>
      </c>
      <c r="H5402" s="0" t="str">
        <f aca="false">IF($F5402=1,$G5402,"")</f>
        <v/>
      </c>
    </row>
    <row r="5403" customFormat="false" ht="15" hidden="false" customHeight="false" outlineLevel="0" collapsed="false">
      <c r="A5403" s="30" t="n">
        <v>843.90625</v>
      </c>
      <c r="B5403" s="31" t="n">
        <v>16.0753</v>
      </c>
      <c r="C5403" s="32" t="n">
        <f aca="false">IF($A5403="","",IF(設定!$B$21="dB",10^($B5403/20),ABS($B5403)))</f>
        <v>6.36451039286789</v>
      </c>
      <c r="D5403" s="32" t="n">
        <f aca="false">IF($A5403="","",$A5403^2)</f>
        <v>712177.758789063</v>
      </c>
      <c r="E5403" s="32" t="n">
        <f aca="false">IF($A5403="","",IF($C5403&lt;=0,"",1/$C5403^2))</f>
        <v>0.0246870956660068</v>
      </c>
      <c r="F5403" s="33" t="n">
        <f aca="false">IF(OR(ROW()-設定!$B$30&lt;2,ROW()+設定!$B$30&gt;13701,N($A5403)&lt;=0,N(INDEX($A$2:$A$13701,MIN(13700,MAX(1,ROW()-1+設定!$B$30))))&lt;=0,$A5403&lt;設定!$B$28,$A5403&gt;設定!$B$29),0,IF(AND($C5403&gt;=MAX(INDEX($C$1:$C$13701,MAX(1,ROW()-設定!$B$24)):INDEX($C$1:$C$13701,MAX(1,ROW()-1))),$C5403&gt;MAX(INDEX($C$1:$C$13701,MIN(13701,ROW()+1)):INDEX($C$1:$C$13701,MIN(13701,ROW()+設定!$B$24))),$C5403&gt;=設定!$B$32,$C5403&gt;=MAX(MIN(INDEX($C$1:$C$13701,MAX(1,ROW()-設定!$B$26)):INDEX($C$1:$C$13701,MAX(1,ROW()-1))),MIN(INDEX($C$1:$C$13701,MIN(13701,ROW()+1)):INDEX($C$1:$C$13701,MIN(13701,ROW()+設定!$B$26))))*10^(設定!$B$27/20)),1,0))</f>
        <v>0</v>
      </c>
      <c r="G5403" s="33" t="n">
        <f aca="false">$G5402+IF($F5403=1,1,0)</f>
        <v>2</v>
      </c>
      <c r="H5403" s="0" t="str">
        <f aca="false">IF($F5403=1,$G5403,"")</f>
        <v/>
      </c>
    </row>
    <row r="5404" customFormat="false" ht="15" hidden="false" customHeight="false" outlineLevel="0" collapsed="false">
      <c r="A5404" s="30" t="n">
        <v>844.0625</v>
      </c>
      <c r="B5404" s="31" t="n">
        <v>16.3661</v>
      </c>
      <c r="C5404" s="32" t="n">
        <f aca="false">IF($A5404="","",IF(設定!$B$21="dB",10^($B5404/20),ABS($B5404)))</f>
        <v>6.58119865080237</v>
      </c>
      <c r="D5404" s="32" t="n">
        <f aca="false">IF($A5404="","",$A5404^2)</f>
        <v>712441.50390625</v>
      </c>
      <c r="E5404" s="32" t="n">
        <f aca="false">IF($A5404="","",IF($C5404&lt;=0,"",1/$C5404^2))</f>
        <v>0.023088195969597</v>
      </c>
      <c r="F5404" s="33" t="n">
        <f aca="false">IF(OR(ROW()-設定!$B$30&lt;2,ROW()+設定!$B$30&gt;13701,N($A5404)&lt;=0,N(INDEX($A$2:$A$13701,MIN(13700,MAX(1,ROW()-1+設定!$B$30))))&lt;=0,$A5404&lt;設定!$B$28,$A5404&gt;設定!$B$29),0,IF(AND($C5404&gt;=MAX(INDEX($C$1:$C$13701,MAX(1,ROW()-設定!$B$24)):INDEX($C$1:$C$13701,MAX(1,ROW()-1))),$C5404&gt;MAX(INDEX($C$1:$C$13701,MIN(13701,ROW()+1)):INDEX($C$1:$C$13701,MIN(13701,ROW()+設定!$B$24))),$C5404&gt;=設定!$B$32,$C5404&gt;=MAX(MIN(INDEX($C$1:$C$13701,MAX(1,ROW()-設定!$B$26)):INDEX($C$1:$C$13701,MAX(1,ROW()-1))),MIN(INDEX($C$1:$C$13701,MIN(13701,ROW()+1)):INDEX($C$1:$C$13701,MIN(13701,ROW()+設定!$B$26))))*10^(設定!$B$27/20)),1,0))</f>
        <v>0</v>
      </c>
      <c r="G5404" s="33" t="n">
        <f aca="false">$G5403+IF($F5404=1,1,0)</f>
        <v>2</v>
      </c>
      <c r="H5404" s="0" t="str">
        <f aca="false">IF($F5404=1,$G5404,"")</f>
        <v/>
      </c>
    </row>
    <row r="5405" customFormat="false" ht="15" hidden="false" customHeight="false" outlineLevel="0" collapsed="false">
      <c r="A5405" s="30" t="n">
        <v>844.21875</v>
      </c>
      <c r="B5405" s="31" t="n">
        <v>16.3198</v>
      </c>
      <c r="C5405" s="32" t="n">
        <f aca="false">IF($A5405="","",IF(設定!$B$21="dB",10^($B5405/20),ABS($B5405)))</f>
        <v>6.54621100685857</v>
      </c>
      <c r="D5405" s="32" t="n">
        <f aca="false">IF($A5405="","",$A5405^2)</f>
        <v>712705.297851563</v>
      </c>
      <c r="E5405" s="32" t="n">
        <f aca="false">IF($A5405="","",IF($C5405&lt;=0,"",1/$C5405^2))</f>
        <v>0.0233356552447038</v>
      </c>
      <c r="F5405" s="33" t="n">
        <f aca="false">IF(OR(ROW()-設定!$B$30&lt;2,ROW()+設定!$B$30&gt;13701,N($A5405)&lt;=0,N(INDEX($A$2:$A$13701,MIN(13700,MAX(1,ROW()-1+設定!$B$30))))&lt;=0,$A5405&lt;設定!$B$28,$A5405&gt;設定!$B$29),0,IF(AND($C5405&gt;=MAX(INDEX($C$1:$C$13701,MAX(1,ROW()-設定!$B$24)):INDEX($C$1:$C$13701,MAX(1,ROW()-1))),$C5405&gt;MAX(INDEX($C$1:$C$13701,MIN(13701,ROW()+1)):INDEX($C$1:$C$13701,MIN(13701,ROW()+設定!$B$24))),$C5405&gt;=設定!$B$32,$C5405&gt;=MAX(MIN(INDEX($C$1:$C$13701,MAX(1,ROW()-設定!$B$26)):INDEX($C$1:$C$13701,MAX(1,ROW()-1))),MIN(INDEX($C$1:$C$13701,MIN(13701,ROW()+1)):INDEX($C$1:$C$13701,MIN(13701,ROW()+設定!$B$26))))*10^(設定!$B$27/20)),1,0))</f>
        <v>0</v>
      </c>
      <c r="G5405" s="33" t="n">
        <f aca="false">$G5404+IF($F5405=1,1,0)</f>
        <v>2</v>
      </c>
      <c r="H5405" s="0" t="str">
        <f aca="false">IF($F5405=1,$G5405,"")</f>
        <v/>
      </c>
    </row>
    <row r="5406" customFormat="false" ht="15" hidden="false" customHeight="false" outlineLevel="0" collapsed="false">
      <c r="A5406" s="30" t="n">
        <v>844.375</v>
      </c>
      <c r="B5406" s="31" t="n">
        <v>16.2819</v>
      </c>
      <c r="C5406" s="32" t="n">
        <f aca="false">IF($A5406="","",IF(設定!$B$21="dB",10^($B5406/20),ABS($B5406)))</f>
        <v>6.5177095048557</v>
      </c>
      <c r="D5406" s="32" t="n">
        <f aca="false">IF($A5406="","",$A5406^2)</f>
        <v>712969.140625</v>
      </c>
      <c r="E5406" s="32" t="n">
        <f aca="false">IF($A5406="","",IF($C5406&lt;=0,"",1/$C5406^2))</f>
        <v>0.0235401919597849</v>
      </c>
      <c r="F5406" s="33" t="n">
        <f aca="false">IF(OR(ROW()-設定!$B$30&lt;2,ROW()+設定!$B$30&gt;13701,N($A5406)&lt;=0,N(INDEX($A$2:$A$13701,MIN(13700,MAX(1,ROW()-1+設定!$B$30))))&lt;=0,$A5406&lt;設定!$B$28,$A5406&gt;設定!$B$29),0,IF(AND($C5406&gt;=MAX(INDEX($C$1:$C$13701,MAX(1,ROW()-設定!$B$24)):INDEX($C$1:$C$13701,MAX(1,ROW()-1))),$C5406&gt;MAX(INDEX($C$1:$C$13701,MIN(13701,ROW()+1)):INDEX($C$1:$C$13701,MIN(13701,ROW()+設定!$B$24))),$C5406&gt;=設定!$B$32,$C5406&gt;=MAX(MIN(INDEX($C$1:$C$13701,MAX(1,ROW()-設定!$B$26)):INDEX($C$1:$C$13701,MAX(1,ROW()-1))),MIN(INDEX($C$1:$C$13701,MIN(13701,ROW()+1)):INDEX($C$1:$C$13701,MIN(13701,ROW()+設定!$B$26))))*10^(設定!$B$27/20)),1,0))</f>
        <v>0</v>
      </c>
      <c r="G5406" s="33" t="n">
        <f aca="false">$G5405+IF($F5406=1,1,0)</f>
        <v>2</v>
      </c>
      <c r="H5406" s="0" t="str">
        <f aca="false">IF($F5406=1,$G5406,"")</f>
        <v/>
      </c>
    </row>
    <row r="5407" customFormat="false" ht="15" hidden="false" customHeight="false" outlineLevel="0" collapsed="false">
      <c r="A5407" s="30" t="n">
        <v>844.53125</v>
      </c>
      <c r="B5407" s="31" t="n">
        <v>16.2957</v>
      </c>
      <c r="C5407" s="32" t="n">
        <f aca="false">IF($A5407="","",IF(設定!$B$21="dB",10^($B5407/20),ABS($B5407)))</f>
        <v>6.52807296603988</v>
      </c>
      <c r="D5407" s="32" t="n">
        <f aca="false">IF($A5407="","",$A5407^2)</f>
        <v>713233.032226563</v>
      </c>
      <c r="E5407" s="32" t="n">
        <f aca="false">IF($A5407="","",IF($C5407&lt;=0,"",1/$C5407^2))</f>
        <v>0.023465510128672</v>
      </c>
      <c r="F5407" s="33" t="n">
        <f aca="false">IF(OR(ROW()-設定!$B$30&lt;2,ROW()+設定!$B$30&gt;13701,N($A5407)&lt;=0,N(INDEX($A$2:$A$13701,MIN(13700,MAX(1,ROW()-1+設定!$B$30))))&lt;=0,$A5407&lt;設定!$B$28,$A5407&gt;設定!$B$29),0,IF(AND($C5407&gt;=MAX(INDEX($C$1:$C$13701,MAX(1,ROW()-設定!$B$24)):INDEX($C$1:$C$13701,MAX(1,ROW()-1))),$C5407&gt;MAX(INDEX($C$1:$C$13701,MIN(13701,ROW()+1)):INDEX($C$1:$C$13701,MIN(13701,ROW()+設定!$B$24))),$C5407&gt;=設定!$B$32,$C5407&gt;=MAX(MIN(INDEX($C$1:$C$13701,MAX(1,ROW()-設定!$B$26)):INDEX($C$1:$C$13701,MAX(1,ROW()-1))),MIN(INDEX($C$1:$C$13701,MIN(13701,ROW()+1)):INDEX($C$1:$C$13701,MIN(13701,ROW()+設定!$B$26))))*10^(設定!$B$27/20)),1,0))</f>
        <v>0</v>
      </c>
      <c r="G5407" s="33" t="n">
        <f aca="false">$G5406+IF($F5407=1,1,0)</f>
        <v>2</v>
      </c>
      <c r="H5407" s="0" t="str">
        <f aca="false">IF($F5407=1,$G5407,"")</f>
        <v/>
      </c>
    </row>
    <row r="5408" customFormat="false" ht="15" hidden="false" customHeight="false" outlineLevel="0" collapsed="false">
      <c r="A5408" s="30" t="n">
        <v>844.6875</v>
      </c>
      <c r="B5408" s="31" t="n">
        <v>16.5366</v>
      </c>
      <c r="C5408" s="32" t="n">
        <f aca="false">IF($A5408="","",IF(設定!$B$21="dB",10^($B5408/20),ABS($B5408)))</f>
        <v>6.71166080607518</v>
      </c>
      <c r="D5408" s="32" t="n">
        <f aca="false">IF($A5408="","",$A5408^2)</f>
        <v>713496.97265625</v>
      </c>
      <c r="E5408" s="32" t="n">
        <f aca="false">IF($A5408="","",IF($C5408&lt;=0,"",1/$C5408^2))</f>
        <v>0.0221993367898655</v>
      </c>
      <c r="F5408" s="33" t="n">
        <f aca="false">IF(OR(ROW()-設定!$B$30&lt;2,ROW()+設定!$B$30&gt;13701,N($A5408)&lt;=0,N(INDEX($A$2:$A$13701,MIN(13700,MAX(1,ROW()-1+設定!$B$30))))&lt;=0,$A5408&lt;設定!$B$28,$A5408&gt;設定!$B$29),0,IF(AND($C5408&gt;=MAX(INDEX($C$1:$C$13701,MAX(1,ROW()-設定!$B$24)):INDEX($C$1:$C$13701,MAX(1,ROW()-1))),$C5408&gt;MAX(INDEX($C$1:$C$13701,MIN(13701,ROW()+1)):INDEX($C$1:$C$13701,MIN(13701,ROW()+設定!$B$24))),$C5408&gt;=設定!$B$32,$C5408&gt;=MAX(MIN(INDEX($C$1:$C$13701,MAX(1,ROW()-設定!$B$26)):INDEX($C$1:$C$13701,MAX(1,ROW()-1))),MIN(INDEX($C$1:$C$13701,MIN(13701,ROW()+1)):INDEX($C$1:$C$13701,MIN(13701,ROW()+設定!$B$26))))*10^(設定!$B$27/20)),1,0))</f>
        <v>0</v>
      </c>
      <c r="G5408" s="33" t="n">
        <f aca="false">$G5407+IF($F5408=1,1,0)</f>
        <v>2</v>
      </c>
      <c r="H5408" s="0" t="str">
        <f aca="false">IF($F5408=1,$G5408,"")</f>
        <v/>
      </c>
    </row>
    <row r="5409" customFormat="false" ht="15" hidden="false" customHeight="false" outlineLevel="0" collapsed="false">
      <c r="A5409" s="30" t="n">
        <v>844.84375</v>
      </c>
      <c r="B5409" s="31" t="n">
        <v>16.5315</v>
      </c>
      <c r="C5409" s="32" t="n">
        <f aca="false">IF($A5409="","",IF(設定!$B$21="dB",10^($B5409/20),ABS($B5409)))</f>
        <v>6.70772114941025</v>
      </c>
      <c r="D5409" s="32" t="n">
        <f aca="false">IF($A5409="","",$A5409^2)</f>
        <v>713760.961914063</v>
      </c>
      <c r="E5409" s="32" t="n">
        <f aca="false">IF($A5409="","",IF($C5409&lt;=0,"",1/$C5409^2))</f>
        <v>0.0222254211921677</v>
      </c>
      <c r="F5409" s="33" t="n">
        <f aca="false">IF(OR(ROW()-設定!$B$30&lt;2,ROW()+設定!$B$30&gt;13701,N($A5409)&lt;=0,N(INDEX($A$2:$A$13701,MIN(13700,MAX(1,ROW()-1+設定!$B$30))))&lt;=0,$A5409&lt;設定!$B$28,$A5409&gt;設定!$B$29),0,IF(AND($C5409&gt;=MAX(INDEX($C$1:$C$13701,MAX(1,ROW()-設定!$B$24)):INDEX($C$1:$C$13701,MAX(1,ROW()-1))),$C5409&gt;MAX(INDEX($C$1:$C$13701,MIN(13701,ROW()+1)):INDEX($C$1:$C$13701,MIN(13701,ROW()+設定!$B$24))),$C5409&gt;=設定!$B$32,$C5409&gt;=MAX(MIN(INDEX($C$1:$C$13701,MAX(1,ROW()-設定!$B$26)):INDEX($C$1:$C$13701,MAX(1,ROW()-1))),MIN(INDEX($C$1:$C$13701,MIN(13701,ROW()+1)):INDEX($C$1:$C$13701,MIN(13701,ROW()+設定!$B$26))))*10^(設定!$B$27/20)),1,0))</f>
        <v>0</v>
      </c>
      <c r="G5409" s="33" t="n">
        <f aca="false">$G5408+IF($F5409=1,1,0)</f>
        <v>2</v>
      </c>
      <c r="H5409" s="0" t="str">
        <f aca="false">IF($F5409=1,$G5409,"")</f>
        <v/>
      </c>
    </row>
    <row r="5410" customFormat="false" ht="15" hidden="false" customHeight="false" outlineLevel="0" collapsed="false">
      <c r="A5410" s="30" t="n">
        <v>845</v>
      </c>
      <c r="B5410" s="31" t="n">
        <v>16.5782</v>
      </c>
      <c r="C5410" s="32" t="n">
        <f aca="false">IF($A5410="","",IF(設定!$B$21="dB",10^($B5410/20),ABS($B5410)))</f>
        <v>6.74388257944526</v>
      </c>
      <c r="D5410" s="32" t="n">
        <f aca="false">IF($A5410="","",$A5410^2)</f>
        <v>714025</v>
      </c>
      <c r="E5410" s="32" t="n">
        <f aca="false">IF($A5410="","",IF($C5410&lt;=0,"",1/$C5410^2))</f>
        <v>0.0219877099827506</v>
      </c>
      <c r="F5410" s="33" t="n">
        <f aca="false">IF(OR(ROW()-設定!$B$30&lt;2,ROW()+設定!$B$30&gt;13701,N($A5410)&lt;=0,N(INDEX($A$2:$A$13701,MIN(13700,MAX(1,ROW()-1+設定!$B$30))))&lt;=0,$A5410&lt;設定!$B$28,$A5410&gt;設定!$B$29),0,IF(AND($C5410&gt;=MAX(INDEX($C$1:$C$13701,MAX(1,ROW()-設定!$B$24)):INDEX($C$1:$C$13701,MAX(1,ROW()-1))),$C5410&gt;MAX(INDEX($C$1:$C$13701,MIN(13701,ROW()+1)):INDEX($C$1:$C$13701,MIN(13701,ROW()+設定!$B$24))),$C5410&gt;=設定!$B$32,$C5410&gt;=MAX(MIN(INDEX($C$1:$C$13701,MAX(1,ROW()-設定!$B$26)):INDEX($C$1:$C$13701,MAX(1,ROW()-1))),MIN(INDEX($C$1:$C$13701,MIN(13701,ROW()+1)):INDEX($C$1:$C$13701,MIN(13701,ROW()+設定!$B$26))))*10^(設定!$B$27/20)),1,0))</f>
        <v>0</v>
      </c>
      <c r="G5410" s="33" t="n">
        <f aca="false">$G5409+IF($F5410=1,1,0)</f>
        <v>2</v>
      </c>
      <c r="H5410" s="0" t="str">
        <f aca="false">IF($F5410=1,$G5410,"")</f>
        <v/>
      </c>
    </row>
    <row r="5411" customFormat="false" ht="15" hidden="false" customHeight="false" outlineLevel="0" collapsed="false">
      <c r="A5411" s="30" t="n">
        <v>845.15625</v>
      </c>
      <c r="B5411" s="31" t="n">
        <v>16.2867</v>
      </c>
      <c r="C5411" s="32" t="n">
        <f aca="false">IF($A5411="","",IF(設定!$B$21="dB",10^($B5411/20),ABS($B5411)))</f>
        <v>6.52131231963765</v>
      </c>
      <c r="D5411" s="32" t="n">
        <f aca="false">IF($A5411="","",$A5411^2)</f>
        <v>714289.086914063</v>
      </c>
      <c r="E5411" s="32" t="n">
        <f aca="false">IF($A5411="","",IF($C5411&lt;=0,"",1/$C5411^2))</f>
        <v>0.0235141887506918</v>
      </c>
      <c r="F5411" s="33" t="n">
        <f aca="false">IF(OR(ROW()-設定!$B$30&lt;2,ROW()+設定!$B$30&gt;13701,N($A5411)&lt;=0,N(INDEX($A$2:$A$13701,MIN(13700,MAX(1,ROW()-1+設定!$B$30))))&lt;=0,$A5411&lt;設定!$B$28,$A5411&gt;設定!$B$29),0,IF(AND($C5411&gt;=MAX(INDEX($C$1:$C$13701,MAX(1,ROW()-設定!$B$24)):INDEX($C$1:$C$13701,MAX(1,ROW()-1))),$C5411&gt;MAX(INDEX($C$1:$C$13701,MIN(13701,ROW()+1)):INDEX($C$1:$C$13701,MIN(13701,ROW()+設定!$B$24))),$C5411&gt;=設定!$B$32,$C5411&gt;=MAX(MIN(INDEX($C$1:$C$13701,MAX(1,ROW()-設定!$B$26)):INDEX($C$1:$C$13701,MAX(1,ROW()-1))),MIN(INDEX($C$1:$C$13701,MIN(13701,ROW()+1)):INDEX($C$1:$C$13701,MIN(13701,ROW()+設定!$B$26))))*10^(設定!$B$27/20)),1,0))</f>
        <v>0</v>
      </c>
      <c r="G5411" s="33" t="n">
        <f aca="false">$G5410+IF($F5411=1,1,0)</f>
        <v>2</v>
      </c>
      <c r="H5411" s="0" t="str">
        <f aca="false">IF($F5411=1,$G5411,"")</f>
        <v/>
      </c>
    </row>
    <row r="5412" customFormat="false" ht="15" hidden="false" customHeight="false" outlineLevel="0" collapsed="false">
      <c r="A5412" s="30" t="n">
        <v>845.3125</v>
      </c>
      <c r="B5412" s="31" t="n">
        <v>16.3555</v>
      </c>
      <c r="C5412" s="32" t="n">
        <f aca="false">IF($A5412="","",IF(設定!$B$21="dB",10^($B5412/20),ABS($B5412)))</f>
        <v>6.57317205145856</v>
      </c>
      <c r="D5412" s="32" t="n">
        <f aca="false">IF($A5412="","",$A5412^2)</f>
        <v>714553.22265625</v>
      </c>
      <c r="E5412" s="32" t="n">
        <f aca="false">IF($A5412="","",IF($C5412&lt;=0,"",1/$C5412^2))</f>
        <v>0.0231446170842445</v>
      </c>
      <c r="F5412" s="33" t="n">
        <f aca="false">IF(OR(ROW()-設定!$B$30&lt;2,ROW()+設定!$B$30&gt;13701,N($A5412)&lt;=0,N(INDEX($A$2:$A$13701,MIN(13700,MAX(1,ROW()-1+設定!$B$30))))&lt;=0,$A5412&lt;設定!$B$28,$A5412&gt;設定!$B$29),0,IF(AND($C5412&gt;=MAX(INDEX($C$1:$C$13701,MAX(1,ROW()-設定!$B$24)):INDEX($C$1:$C$13701,MAX(1,ROW()-1))),$C5412&gt;MAX(INDEX($C$1:$C$13701,MIN(13701,ROW()+1)):INDEX($C$1:$C$13701,MIN(13701,ROW()+設定!$B$24))),$C5412&gt;=設定!$B$32,$C5412&gt;=MAX(MIN(INDEX($C$1:$C$13701,MAX(1,ROW()-設定!$B$26)):INDEX($C$1:$C$13701,MAX(1,ROW()-1))),MIN(INDEX($C$1:$C$13701,MIN(13701,ROW()+1)):INDEX($C$1:$C$13701,MIN(13701,ROW()+設定!$B$26))))*10^(設定!$B$27/20)),1,0))</f>
        <v>0</v>
      </c>
      <c r="G5412" s="33" t="n">
        <f aca="false">$G5411+IF($F5412=1,1,0)</f>
        <v>2</v>
      </c>
      <c r="H5412" s="0" t="str">
        <f aca="false">IF($F5412=1,$G5412,"")</f>
        <v/>
      </c>
    </row>
    <row r="5413" customFormat="false" ht="15" hidden="false" customHeight="false" outlineLevel="0" collapsed="false">
      <c r="A5413" s="30" t="n">
        <v>845.46875</v>
      </c>
      <c r="B5413" s="31" t="n">
        <v>16.535</v>
      </c>
      <c r="C5413" s="32" t="n">
        <f aca="false">IF($A5413="","",IF(設定!$B$21="dB",10^($B5413/20),ABS($B5413)))</f>
        <v>6.71042458632901</v>
      </c>
      <c r="D5413" s="32" t="n">
        <f aca="false">IF($A5413="","",$A5413^2)</f>
        <v>714817.407226563</v>
      </c>
      <c r="E5413" s="32" t="n">
        <f aca="false">IF($A5413="","",IF($C5413&lt;=0,"",1/$C5413^2))</f>
        <v>0.0222075168345075</v>
      </c>
      <c r="F5413" s="33" t="n">
        <f aca="false">IF(OR(ROW()-設定!$B$30&lt;2,ROW()+設定!$B$30&gt;13701,N($A5413)&lt;=0,N(INDEX($A$2:$A$13701,MIN(13700,MAX(1,ROW()-1+設定!$B$30))))&lt;=0,$A5413&lt;設定!$B$28,$A5413&gt;設定!$B$29),0,IF(AND($C5413&gt;=MAX(INDEX($C$1:$C$13701,MAX(1,ROW()-設定!$B$24)):INDEX($C$1:$C$13701,MAX(1,ROW()-1))),$C5413&gt;MAX(INDEX($C$1:$C$13701,MIN(13701,ROW()+1)):INDEX($C$1:$C$13701,MIN(13701,ROW()+設定!$B$24))),$C5413&gt;=設定!$B$32,$C5413&gt;=MAX(MIN(INDEX($C$1:$C$13701,MAX(1,ROW()-設定!$B$26)):INDEX($C$1:$C$13701,MAX(1,ROW()-1))),MIN(INDEX($C$1:$C$13701,MIN(13701,ROW()+1)):INDEX($C$1:$C$13701,MIN(13701,ROW()+設定!$B$26))))*10^(設定!$B$27/20)),1,0))</f>
        <v>0</v>
      </c>
      <c r="G5413" s="33" t="n">
        <f aca="false">$G5412+IF($F5413=1,1,0)</f>
        <v>2</v>
      </c>
      <c r="H5413" s="0" t="str">
        <f aca="false">IF($F5413=1,$G5413,"")</f>
        <v/>
      </c>
    </row>
    <row r="5414" customFormat="false" ht="15" hidden="false" customHeight="false" outlineLevel="0" collapsed="false">
      <c r="A5414" s="30" t="n">
        <v>845.625</v>
      </c>
      <c r="B5414" s="31" t="n">
        <v>16.3313</v>
      </c>
      <c r="C5414" s="32" t="n">
        <f aca="false">IF($A5414="","",IF(設定!$B$21="dB",10^($B5414/20),ABS($B5414)))</f>
        <v>6.55488384148032</v>
      </c>
      <c r="D5414" s="32" t="n">
        <f aca="false">IF($A5414="","",$A5414^2)</f>
        <v>715081.640625</v>
      </c>
      <c r="E5414" s="32" t="n">
        <f aca="false">IF($A5414="","",IF($C5414&lt;=0,"",1/$C5414^2))</f>
        <v>0.0232739448028626</v>
      </c>
      <c r="F5414" s="33" t="n">
        <f aca="false">IF(OR(ROW()-設定!$B$30&lt;2,ROW()+設定!$B$30&gt;13701,N($A5414)&lt;=0,N(INDEX($A$2:$A$13701,MIN(13700,MAX(1,ROW()-1+設定!$B$30))))&lt;=0,$A5414&lt;設定!$B$28,$A5414&gt;設定!$B$29),0,IF(AND($C5414&gt;=MAX(INDEX($C$1:$C$13701,MAX(1,ROW()-設定!$B$24)):INDEX($C$1:$C$13701,MAX(1,ROW()-1))),$C5414&gt;MAX(INDEX($C$1:$C$13701,MIN(13701,ROW()+1)):INDEX($C$1:$C$13701,MIN(13701,ROW()+設定!$B$24))),$C5414&gt;=設定!$B$32,$C5414&gt;=MAX(MIN(INDEX($C$1:$C$13701,MAX(1,ROW()-設定!$B$26)):INDEX($C$1:$C$13701,MAX(1,ROW()-1))),MIN(INDEX($C$1:$C$13701,MIN(13701,ROW()+1)):INDEX($C$1:$C$13701,MIN(13701,ROW()+設定!$B$26))))*10^(設定!$B$27/20)),1,0))</f>
        <v>0</v>
      </c>
      <c r="G5414" s="33" t="n">
        <f aca="false">$G5413+IF($F5414=1,1,0)</f>
        <v>2</v>
      </c>
      <c r="H5414" s="0" t="str">
        <f aca="false">IF($F5414=1,$G5414,"")</f>
        <v/>
      </c>
    </row>
    <row r="5415" customFormat="false" ht="15" hidden="false" customHeight="false" outlineLevel="0" collapsed="false">
      <c r="A5415" s="30" t="n">
        <v>845.78125</v>
      </c>
      <c r="B5415" s="31" t="n">
        <v>16.4</v>
      </c>
      <c r="C5415" s="32" t="n">
        <f aca="false">IF($A5415="","",IF(設定!$B$21="dB",10^($B5415/20),ABS($B5415)))</f>
        <v>6.60693448007596</v>
      </c>
      <c r="D5415" s="32" t="n">
        <f aca="false">IF($A5415="","",$A5415^2)</f>
        <v>715345.922851563</v>
      </c>
      <c r="E5415" s="32" t="n">
        <f aca="false">IF($A5415="","",IF($C5415&lt;=0,"",1/$C5415^2))</f>
        <v>0.0229086765276777</v>
      </c>
      <c r="F5415" s="33" t="n">
        <f aca="false">IF(OR(ROW()-設定!$B$30&lt;2,ROW()+設定!$B$30&gt;13701,N($A5415)&lt;=0,N(INDEX($A$2:$A$13701,MIN(13700,MAX(1,ROW()-1+設定!$B$30))))&lt;=0,$A5415&lt;設定!$B$28,$A5415&gt;設定!$B$29),0,IF(AND($C5415&gt;=MAX(INDEX($C$1:$C$13701,MAX(1,ROW()-設定!$B$24)):INDEX($C$1:$C$13701,MAX(1,ROW()-1))),$C5415&gt;MAX(INDEX($C$1:$C$13701,MIN(13701,ROW()+1)):INDEX($C$1:$C$13701,MIN(13701,ROW()+設定!$B$24))),$C5415&gt;=設定!$B$32,$C5415&gt;=MAX(MIN(INDEX($C$1:$C$13701,MAX(1,ROW()-設定!$B$26)):INDEX($C$1:$C$13701,MAX(1,ROW()-1))),MIN(INDEX($C$1:$C$13701,MIN(13701,ROW()+1)):INDEX($C$1:$C$13701,MIN(13701,ROW()+設定!$B$26))))*10^(設定!$B$27/20)),1,0))</f>
        <v>0</v>
      </c>
      <c r="G5415" s="33" t="n">
        <f aca="false">$G5414+IF($F5415=1,1,0)</f>
        <v>2</v>
      </c>
      <c r="H5415" s="0" t="str">
        <f aca="false">IF($F5415=1,$G5415,"")</f>
        <v/>
      </c>
    </row>
    <row r="5416" customFormat="false" ht="15" hidden="false" customHeight="false" outlineLevel="0" collapsed="false">
      <c r="A5416" s="30" t="n">
        <v>845.9375</v>
      </c>
      <c r="B5416" s="31" t="n">
        <v>16.3023</v>
      </c>
      <c r="C5416" s="32" t="n">
        <f aca="false">IF($A5416="","",IF(設定!$B$21="dB",10^($B5416/20),ABS($B5416)))</f>
        <v>6.53303522745013</v>
      </c>
      <c r="D5416" s="32" t="n">
        <f aca="false">IF($A5416="","",$A5416^2)</f>
        <v>715610.25390625</v>
      </c>
      <c r="E5416" s="32" t="n">
        <f aca="false">IF($A5416="","",IF($C5416&lt;=0,"",1/$C5416^2))</f>
        <v>0.0234298765315062</v>
      </c>
      <c r="F5416" s="33" t="n">
        <f aca="false">IF(OR(ROW()-設定!$B$30&lt;2,ROW()+設定!$B$30&gt;13701,N($A5416)&lt;=0,N(INDEX($A$2:$A$13701,MIN(13700,MAX(1,ROW()-1+設定!$B$30))))&lt;=0,$A5416&lt;設定!$B$28,$A5416&gt;設定!$B$29),0,IF(AND($C5416&gt;=MAX(INDEX($C$1:$C$13701,MAX(1,ROW()-設定!$B$24)):INDEX($C$1:$C$13701,MAX(1,ROW()-1))),$C5416&gt;MAX(INDEX($C$1:$C$13701,MIN(13701,ROW()+1)):INDEX($C$1:$C$13701,MIN(13701,ROW()+設定!$B$24))),$C5416&gt;=設定!$B$32,$C5416&gt;=MAX(MIN(INDEX($C$1:$C$13701,MAX(1,ROW()-設定!$B$26)):INDEX($C$1:$C$13701,MAX(1,ROW()-1))),MIN(INDEX($C$1:$C$13701,MIN(13701,ROW()+1)):INDEX($C$1:$C$13701,MIN(13701,ROW()+設定!$B$26))))*10^(設定!$B$27/20)),1,0))</f>
        <v>0</v>
      </c>
      <c r="G5416" s="33" t="n">
        <f aca="false">$G5415+IF($F5416=1,1,0)</f>
        <v>2</v>
      </c>
      <c r="H5416" s="0" t="str">
        <f aca="false">IF($F5416=1,$G5416,"")</f>
        <v/>
      </c>
    </row>
    <row r="5417" customFormat="false" ht="15" hidden="false" customHeight="false" outlineLevel="0" collapsed="false">
      <c r="A5417" s="30" t="n">
        <v>846.09375</v>
      </c>
      <c r="B5417" s="31" t="n">
        <v>16.7012</v>
      </c>
      <c r="C5417" s="32" t="n">
        <f aca="false">IF($A5417="","",IF(設定!$B$21="dB",10^($B5417/20),ABS($B5417)))</f>
        <v>6.84006139694421</v>
      </c>
      <c r="D5417" s="32" t="n">
        <f aca="false">IF($A5417="","",$A5417^2)</f>
        <v>715874.633789063</v>
      </c>
      <c r="E5417" s="32" t="n">
        <f aca="false">IF($A5417="","",IF($C5417&lt;=0,"",1/$C5417^2))</f>
        <v>0.0213737143035217</v>
      </c>
      <c r="F5417" s="33" t="n">
        <f aca="false">IF(OR(ROW()-設定!$B$30&lt;2,ROW()+設定!$B$30&gt;13701,N($A5417)&lt;=0,N(INDEX($A$2:$A$13701,MIN(13700,MAX(1,ROW()-1+設定!$B$30))))&lt;=0,$A5417&lt;設定!$B$28,$A5417&gt;設定!$B$29),0,IF(AND($C5417&gt;=MAX(INDEX($C$1:$C$13701,MAX(1,ROW()-設定!$B$24)):INDEX($C$1:$C$13701,MAX(1,ROW()-1))),$C5417&gt;MAX(INDEX($C$1:$C$13701,MIN(13701,ROW()+1)):INDEX($C$1:$C$13701,MIN(13701,ROW()+設定!$B$24))),$C5417&gt;=設定!$B$32,$C5417&gt;=MAX(MIN(INDEX($C$1:$C$13701,MAX(1,ROW()-設定!$B$26)):INDEX($C$1:$C$13701,MAX(1,ROW()-1))),MIN(INDEX($C$1:$C$13701,MIN(13701,ROW()+1)):INDEX($C$1:$C$13701,MIN(13701,ROW()+設定!$B$26))))*10^(設定!$B$27/20)),1,0))</f>
        <v>0</v>
      </c>
      <c r="G5417" s="33" t="n">
        <f aca="false">$G5416+IF($F5417=1,1,0)</f>
        <v>2</v>
      </c>
      <c r="H5417" s="0" t="str">
        <f aca="false">IF($F5417=1,$G5417,"")</f>
        <v/>
      </c>
    </row>
    <row r="5418" customFormat="false" ht="15" hidden="false" customHeight="false" outlineLevel="0" collapsed="false">
      <c r="A5418" s="30" t="n">
        <v>846.25</v>
      </c>
      <c r="B5418" s="31" t="n">
        <v>16.6372</v>
      </c>
      <c r="C5418" s="32" t="n">
        <f aca="false">IF($A5418="","",IF(設定!$B$21="dB",10^($B5418/20),ABS($B5418)))</f>
        <v>6.78984718521524</v>
      </c>
      <c r="D5418" s="32" t="n">
        <f aca="false">IF($A5418="","",$A5418^2)</f>
        <v>716139.0625</v>
      </c>
      <c r="E5418" s="32" t="n">
        <f aca="false">IF($A5418="","",IF($C5418&lt;=0,"",1/$C5418^2))</f>
        <v>0.021691021259242</v>
      </c>
      <c r="F5418" s="33" t="n">
        <f aca="false">IF(OR(ROW()-設定!$B$30&lt;2,ROW()+設定!$B$30&gt;13701,N($A5418)&lt;=0,N(INDEX($A$2:$A$13701,MIN(13700,MAX(1,ROW()-1+設定!$B$30))))&lt;=0,$A5418&lt;設定!$B$28,$A5418&gt;設定!$B$29),0,IF(AND($C5418&gt;=MAX(INDEX($C$1:$C$13701,MAX(1,ROW()-設定!$B$24)):INDEX($C$1:$C$13701,MAX(1,ROW()-1))),$C5418&gt;MAX(INDEX($C$1:$C$13701,MIN(13701,ROW()+1)):INDEX($C$1:$C$13701,MIN(13701,ROW()+設定!$B$24))),$C5418&gt;=設定!$B$32,$C5418&gt;=MAX(MIN(INDEX($C$1:$C$13701,MAX(1,ROW()-設定!$B$26)):INDEX($C$1:$C$13701,MAX(1,ROW()-1))),MIN(INDEX($C$1:$C$13701,MIN(13701,ROW()+1)):INDEX($C$1:$C$13701,MIN(13701,ROW()+設定!$B$26))))*10^(設定!$B$27/20)),1,0))</f>
        <v>0</v>
      </c>
      <c r="G5418" s="33" t="n">
        <f aca="false">$G5417+IF($F5418=1,1,0)</f>
        <v>2</v>
      </c>
      <c r="H5418" s="0" t="str">
        <f aca="false">IF($F5418=1,$G5418,"")</f>
        <v/>
      </c>
    </row>
    <row r="5419" customFormat="false" ht="15" hidden="false" customHeight="false" outlineLevel="0" collapsed="false">
      <c r="A5419" s="30" t="n">
        <v>846.40625</v>
      </c>
      <c r="B5419" s="31" t="n">
        <v>16.5922</v>
      </c>
      <c r="C5419" s="32" t="n">
        <f aca="false">IF($A5419="","",IF(設定!$B$21="dB",10^($B5419/20),ABS($B5419)))</f>
        <v>6.7547611986688</v>
      </c>
      <c r="D5419" s="32" t="n">
        <f aca="false">IF($A5419="","",$A5419^2)</f>
        <v>716403.540039063</v>
      </c>
      <c r="E5419" s="32" t="n">
        <f aca="false">IF($A5419="","",IF($C5419&lt;=0,"",1/$C5419^2))</f>
        <v>0.0219169441026252</v>
      </c>
      <c r="F5419" s="33" t="n">
        <f aca="false">IF(OR(ROW()-設定!$B$30&lt;2,ROW()+設定!$B$30&gt;13701,N($A5419)&lt;=0,N(INDEX($A$2:$A$13701,MIN(13700,MAX(1,ROW()-1+設定!$B$30))))&lt;=0,$A5419&lt;設定!$B$28,$A5419&gt;設定!$B$29),0,IF(AND($C5419&gt;=MAX(INDEX($C$1:$C$13701,MAX(1,ROW()-設定!$B$24)):INDEX($C$1:$C$13701,MAX(1,ROW()-1))),$C5419&gt;MAX(INDEX($C$1:$C$13701,MIN(13701,ROW()+1)):INDEX($C$1:$C$13701,MIN(13701,ROW()+設定!$B$24))),$C5419&gt;=設定!$B$32,$C5419&gt;=MAX(MIN(INDEX($C$1:$C$13701,MAX(1,ROW()-設定!$B$26)):INDEX($C$1:$C$13701,MAX(1,ROW()-1))),MIN(INDEX($C$1:$C$13701,MIN(13701,ROW()+1)):INDEX($C$1:$C$13701,MIN(13701,ROW()+設定!$B$26))))*10^(設定!$B$27/20)),1,0))</f>
        <v>0</v>
      </c>
      <c r="G5419" s="33" t="n">
        <f aca="false">$G5418+IF($F5419=1,1,0)</f>
        <v>2</v>
      </c>
      <c r="H5419" s="0" t="str">
        <f aca="false">IF($F5419=1,$G5419,"")</f>
        <v/>
      </c>
    </row>
    <row r="5420" customFormat="false" ht="15" hidden="false" customHeight="false" outlineLevel="0" collapsed="false">
      <c r="A5420" s="30" t="n">
        <v>846.5625</v>
      </c>
      <c r="B5420" s="31" t="n">
        <v>16.5845</v>
      </c>
      <c r="C5420" s="32" t="n">
        <f aca="false">IF($A5420="","",IF(設定!$B$21="dB",10^($B5420/20),ABS($B5420)))</f>
        <v>6.74877578828927</v>
      </c>
      <c r="D5420" s="32" t="n">
        <f aca="false">IF($A5420="","",$A5420^2)</f>
        <v>716668.06640625</v>
      </c>
      <c r="E5420" s="32" t="n">
        <f aca="false">IF($A5420="","",IF($C5420&lt;=0,"",1/$C5420^2))</f>
        <v>0.0219558371050557</v>
      </c>
      <c r="F5420" s="33" t="n">
        <f aca="false">IF(OR(ROW()-設定!$B$30&lt;2,ROW()+設定!$B$30&gt;13701,N($A5420)&lt;=0,N(INDEX($A$2:$A$13701,MIN(13700,MAX(1,ROW()-1+設定!$B$30))))&lt;=0,$A5420&lt;設定!$B$28,$A5420&gt;設定!$B$29),0,IF(AND($C5420&gt;=MAX(INDEX($C$1:$C$13701,MAX(1,ROW()-設定!$B$24)):INDEX($C$1:$C$13701,MAX(1,ROW()-1))),$C5420&gt;MAX(INDEX($C$1:$C$13701,MIN(13701,ROW()+1)):INDEX($C$1:$C$13701,MIN(13701,ROW()+設定!$B$24))),$C5420&gt;=設定!$B$32,$C5420&gt;=MAX(MIN(INDEX($C$1:$C$13701,MAX(1,ROW()-設定!$B$26)):INDEX($C$1:$C$13701,MAX(1,ROW()-1))),MIN(INDEX($C$1:$C$13701,MIN(13701,ROW()+1)):INDEX($C$1:$C$13701,MIN(13701,ROW()+設定!$B$26))))*10^(設定!$B$27/20)),1,0))</f>
        <v>0</v>
      </c>
      <c r="G5420" s="33" t="n">
        <f aca="false">$G5419+IF($F5420=1,1,0)</f>
        <v>2</v>
      </c>
      <c r="H5420" s="0" t="str">
        <f aca="false">IF($F5420=1,$G5420,"")</f>
        <v/>
      </c>
    </row>
    <row r="5421" customFormat="false" ht="15" hidden="false" customHeight="false" outlineLevel="0" collapsed="false">
      <c r="A5421" s="30" t="n">
        <v>846.71875</v>
      </c>
      <c r="B5421" s="31" t="n">
        <v>16.5358</v>
      </c>
      <c r="C5421" s="32" t="n">
        <f aca="false">IF($A5421="","",IF(設定!$B$21="dB",10^($B5421/20),ABS($B5421)))</f>
        <v>6.71104266773708</v>
      </c>
      <c r="D5421" s="32" t="n">
        <f aca="false">IF($A5421="","",$A5421^2)</f>
        <v>716932.641601563</v>
      </c>
      <c r="E5421" s="32" t="n">
        <f aca="false">IF($A5421="","",IF($C5421&lt;=0,"",1/$C5421^2))</f>
        <v>0.0222034264354815</v>
      </c>
      <c r="F5421" s="33" t="n">
        <f aca="false">IF(OR(ROW()-設定!$B$30&lt;2,ROW()+設定!$B$30&gt;13701,N($A5421)&lt;=0,N(INDEX($A$2:$A$13701,MIN(13700,MAX(1,ROW()-1+設定!$B$30))))&lt;=0,$A5421&lt;設定!$B$28,$A5421&gt;設定!$B$29),0,IF(AND($C5421&gt;=MAX(INDEX($C$1:$C$13701,MAX(1,ROW()-設定!$B$24)):INDEX($C$1:$C$13701,MAX(1,ROW()-1))),$C5421&gt;MAX(INDEX($C$1:$C$13701,MIN(13701,ROW()+1)):INDEX($C$1:$C$13701,MIN(13701,ROW()+設定!$B$24))),$C5421&gt;=設定!$B$32,$C5421&gt;=MAX(MIN(INDEX($C$1:$C$13701,MAX(1,ROW()-設定!$B$26)):INDEX($C$1:$C$13701,MAX(1,ROW()-1))),MIN(INDEX($C$1:$C$13701,MIN(13701,ROW()+1)):INDEX($C$1:$C$13701,MIN(13701,ROW()+設定!$B$26))))*10^(設定!$B$27/20)),1,0))</f>
        <v>0</v>
      </c>
      <c r="G5421" s="33" t="n">
        <f aca="false">$G5420+IF($F5421=1,1,0)</f>
        <v>2</v>
      </c>
      <c r="H5421" s="0" t="str">
        <f aca="false">IF($F5421=1,$G5421,"")</f>
        <v/>
      </c>
    </row>
    <row r="5422" customFormat="false" ht="15" hidden="false" customHeight="false" outlineLevel="0" collapsed="false">
      <c r="A5422" s="30" t="n">
        <v>846.875</v>
      </c>
      <c r="B5422" s="31" t="n">
        <v>16.5555</v>
      </c>
      <c r="C5422" s="32" t="n">
        <f aca="false">IF($A5422="","",IF(設定!$B$21="dB",10^($B5422/20),ABS($B5422)))</f>
        <v>6.72628089731325</v>
      </c>
      <c r="D5422" s="32" t="n">
        <f aca="false">IF($A5422="","",$A5422^2)</f>
        <v>717197.265625</v>
      </c>
      <c r="E5422" s="32" t="n">
        <f aca="false">IF($A5422="","",IF($C5422&lt;=0,"",1/$C5422^2))</f>
        <v>0.0221029377217585</v>
      </c>
      <c r="F5422" s="33" t="n">
        <f aca="false">IF(OR(ROW()-設定!$B$30&lt;2,ROW()+設定!$B$30&gt;13701,N($A5422)&lt;=0,N(INDEX($A$2:$A$13701,MIN(13700,MAX(1,ROW()-1+設定!$B$30))))&lt;=0,$A5422&lt;設定!$B$28,$A5422&gt;設定!$B$29),0,IF(AND($C5422&gt;=MAX(INDEX($C$1:$C$13701,MAX(1,ROW()-設定!$B$24)):INDEX($C$1:$C$13701,MAX(1,ROW()-1))),$C5422&gt;MAX(INDEX($C$1:$C$13701,MIN(13701,ROW()+1)):INDEX($C$1:$C$13701,MIN(13701,ROW()+設定!$B$24))),$C5422&gt;=設定!$B$32,$C5422&gt;=MAX(MIN(INDEX($C$1:$C$13701,MAX(1,ROW()-設定!$B$26)):INDEX($C$1:$C$13701,MAX(1,ROW()-1))),MIN(INDEX($C$1:$C$13701,MIN(13701,ROW()+1)):INDEX($C$1:$C$13701,MIN(13701,ROW()+設定!$B$26))))*10^(設定!$B$27/20)),1,0))</f>
        <v>0</v>
      </c>
      <c r="G5422" s="33" t="n">
        <f aca="false">$G5421+IF($F5422=1,1,0)</f>
        <v>2</v>
      </c>
      <c r="H5422" s="0" t="str">
        <f aca="false">IF($F5422=1,$G5422,"")</f>
        <v/>
      </c>
    </row>
    <row r="5423" customFormat="false" ht="15" hidden="false" customHeight="false" outlineLevel="0" collapsed="false">
      <c r="A5423" s="30" t="n">
        <v>847.03125</v>
      </c>
      <c r="B5423" s="31" t="n">
        <v>16.6779</v>
      </c>
      <c r="C5423" s="32" t="n">
        <f aca="false">IF($A5423="","",IF(設定!$B$21="dB",10^($B5423/20),ABS($B5423)))</f>
        <v>6.82173744077502</v>
      </c>
      <c r="D5423" s="32" t="n">
        <f aca="false">IF($A5423="","",$A5423^2)</f>
        <v>717461.938476563</v>
      </c>
      <c r="E5423" s="32" t="n">
        <f aca="false">IF($A5423="","",IF($C5423&lt;=0,"",1/$C5423^2))</f>
        <v>0.0214886929337783</v>
      </c>
      <c r="F5423" s="33" t="n">
        <f aca="false">IF(OR(ROW()-設定!$B$30&lt;2,ROW()+設定!$B$30&gt;13701,N($A5423)&lt;=0,N(INDEX($A$2:$A$13701,MIN(13700,MAX(1,ROW()-1+設定!$B$30))))&lt;=0,$A5423&lt;設定!$B$28,$A5423&gt;設定!$B$29),0,IF(AND($C5423&gt;=MAX(INDEX($C$1:$C$13701,MAX(1,ROW()-設定!$B$24)):INDEX($C$1:$C$13701,MAX(1,ROW()-1))),$C5423&gt;MAX(INDEX($C$1:$C$13701,MIN(13701,ROW()+1)):INDEX($C$1:$C$13701,MIN(13701,ROW()+設定!$B$24))),$C5423&gt;=設定!$B$32,$C5423&gt;=MAX(MIN(INDEX($C$1:$C$13701,MAX(1,ROW()-設定!$B$26)):INDEX($C$1:$C$13701,MAX(1,ROW()-1))),MIN(INDEX($C$1:$C$13701,MIN(13701,ROW()+1)):INDEX($C$1:$C$13701,MIN(13701,ROW()+設定!$B$26))))*10^(設定!$B$27/20)),1,0))</f>
        <v>0</v>
      </c>
      <c r="G5423" s="33" t="n">
        <f aca="false">$G5422+IF($F5423=1,1,0)</f>
        <v>2</v>
      </c>
      <c r="H5423" s="0" t="str">
        <f aca="false">IF($F5423=1,$G5423,"")</f>
        <v/>
      </c>
    </row>
    <row r="5424" customFormat="false" ht="15" hidden="false" customHeight="false" outlineLevel="0" collapsed="false">
      <c r="A5424" s="30" t="n">
        <v>847.1875</v>
      </c>
      <c r="B5424" s="31" t="n">
        <v>16.5571</v>
      </c>
      <c r="C5424" s="32" t="n">
        <f aca="false">IF($A5424="","",IF(設定!$B$21="dB",10^($B5424/20),ABS($B5424)))</f>
        <v>6.72752003816887</v>
      </c>
      <c r="D5424" s="32" t="n">
        <f aca="false">IF($A5424="","",$A5424^2)</f>
        <v>717726.66015625</v>
      </c>
      <c r="E5424" s="32" t="n">
        <f aca="false">IF($A5424="","",IF($C5424&lt;=0,"",1/$C5424^2))</f>
        <v>0.0220947961983891</v>
      </c>
      <c r="F5424" s="33" t="n">
        <f aca="false">IF(OR(ROW()-設定!$B$30&lt;2,ROW()+設定!$B$30&gt;13701,N($A5424)&lt;=0,N(INDEX($A$2:$A$13701,MIN(13700,MAX(1,ROW()-1+設定!$B$30))))&lt;=0,$A5424&lt;設定!$B$28,$A5424&gt;設定!$B$29),0,IF(AND($C5424&gt;=MAX(INDEX($C$1:$C$13701,MAX(1,ROW()-設定!$B$24)):INDEX($C$1:$C$13701,MAX(1,ROW()-1))),$C5424&gt;MAX(INDEX($C$1:$C$13701,MIN(13701,ROW()+1)):INDEX($C$1:$C$13701,MIN(13701,ROW()+設定!$B$24))),$C5424&gt;=設定!$B$32,$C5424&gt;=MAX(MIN(INDEX($C$1:$C$13701,MAX(1,ROW()-設定!$B$26)):INDEX($C$1:$C$13701,MAX(1,ROW()-1))),MIN(INDEX($C$1:$C$13701,MIN(13701,ROW()+1)):INDEX($C$1:$C$13701,MIN(13701,ROW()+設定!$B$26))))*10^(設定!$B$27/20)),1,0))</f>
        <v>0</v>
      </c>
      <c r="G5424" s="33" t="n">
        <f aca="false">$G5423+IF($F5424=1,1,0)</f>
        <v>2</v>
      </c>
      <c r="H5424" s="0" t="str">
        <f aca="false">IF($F5424=1,$G5424,"")</f>
        <v/>
      </c>
    </row>
    <row r="5425" customFormat="false" ht="15" hidden="false" customHeight="false" outlineLevel="0" collapsed="false">
      <c r="A5425" s="30" t="n">
        <v>847.34375</v>
      </c>
      <c r="B5425" s="31" t="n">
        <v>16.7765</v>
      </c>
      <c r="C5425" s="32" t="n">
        <f aca="false">IF($A5425="","",IF(設定!$B$21="dB",10^($B5425/20),ABS($B5425)))</f>
        <v>6.89961726090542</v>
      </c>
      <c r="D5425" s="32" t="n">
        <f aca="false">IF($A5425="","",$A5425^2)</f>
        <v>717991.430664063</v>
      </c>
      <c r="E5425" s="32" t="n">
        <f aca="false">IF($A5425="","",IF($C5425&lt;=0,"",1/$C5425^2))</f>
        <v>0.0210063211110954</v>
      </c>
      <c r="F5425" s="33" t="n">
        <f aca="false">IF(OR(ROW()-設定!$B$30&lt;2,ROW()+設定!$B$30&gt;13701,N($A5425)&lt;=0,N(INDEX($A$2:$A$13701,MIN(13700,MAX(1,ROW()-1+設定!$B$30))))&lt;=0,$A5425&lt;設定!$B$28,$A5425&gt;設定!$B$29),0,IF(AND($C5425&gt;=MAX(INDEX($C$1:$C$13701,MAX(1,ROW()-設定!$B$24)):INDEX($C$1:$C$13701,MAX(1,ROW()-1))),$C5425&gt;MAX(INDEX($C$1:$C$13701,MIN(13701,ROW()+1)):INDEX($C$1:$C$13701,MIN(13701,ROW()+設定!$B$24))),$C5425&gt;=設定!$B$32,$C5425&gt;=MAX(MIN(INDEX($C$1:$C$13701,MAX(1,ROW()-設定!$B$26)):INDEX($C$1:$C$13701,MAX(1,ROW()-1))),MIN(INDEX($C$1:$C$13701,MIN(13701,ROW()+1)):INDEX($C$1:$C$13701,MIN(13701,ROW()+設定!$B$26))))*10^(設定!$B$27/20)),1,0))</f>
        <v>0</v>
      </c>
      <c r="G5425" s="33" t="n">
        <f aca="false">$G5424+IF($F5425=1,1,0)</f>
        <v>2</v>
      </c>
      <c r="H5425" s="0" t="str">
        <f aca="false">IF($F5425=1,$G5425,"")</f>
        <v/>
      </c>
    </row>
    <row r="5426" customFormat="false" ht="15" hidden="false" customHeight="false" outlineLevel="0" collapsed="false">
      <c r="A5426" s="30" t="n">
        <v>847.5</v>
      </c>
      <c r="B5426" s="31" t="n">
        <v>16.6154</v>
      </c>
      <c r="C5426" s="32" t="n">
        <f aca="false">IF($A5426="","",IF(設定!$B$21="dB",10^($B5426/20),ABS($B5426)))</f>
        <v>6.77282727359319</v>
      </c>
      <c r="D5426" s="32" t="n">
        <f aca="false">IF($A5426="","",$A5426^2)</f>
        <v>718256.25</v>
      </c>
      <c r="E5426" s="32" t="n">
        <f aca="false">IF($A5426="","",IF($C5426&lt;=0,"",1/$C5426^2))</f>
        <v>0.0218001760089787</v>
      </c>
      <c r="F5426" s="33" t="n">
        <f aca="false">IF(OR(ROW()-設定!$B$30&lt;2,ROW()+設定!$B$30&gt;13701,N($A5426)&lt;=0,N(INDEX($A$2:$A$13701,MIN(13700,MAX(1,ROW()-1+設定!$B$30))))&lt;=0,$A5426&lt;設定!$B$28,$A5426&gt;設定!$B$29),0,IF(AND($C5426&gt;=MAX(INDEX($C$1:$C$13701,MAX(1,ROW()-設定!$B$24)):INDEX($C$1:$C$13701,MAX(1,ROW()-1))),$C5426&gt;MAX(INDEX($C$1:$C$13701,MIN(13701,ROW()+1)):INDEX($C$1:$C$13701,MIN(13701,ROW()+設定!$B$24))),$C5426&gt;=設定!$B$32,$C5426&gt;=MAX(MIN(INDEX($C$1:$C$13701,MAX(1,ROW()-設定!$B$26)):INDEX($C$1:$C$13701,MAX(1,ROW()-1))),MIN(INDEX($C$1:$C$13701,MIN(13701,ROW()+1)):INDEX($C$1:$C$13701,MIN(13701,ROW()+設定!$B$26))))*10^(設定!$B$27/20)),1,0))</f>
        <v>0</v>
      </c>
      <c r="G5426" s="33" t="n">
        <f aca="false">$G5425+IF($F5426=1,1,0)</f>
        <v>2</v>
      </c>
      <c r="H5426" s="0" t="str">
        <f aca="false">IF($F5426=1,$G5426,"")</f>
        <v/>
      </c>
    </row>
    <row r="5427" customFormat="false" ht="15" hidden="false" customHeight="false" outlineLevel="0" collapsed="false">
      <c r="A5427" s="30" t="n">
        <v>847.65625</v>
      </c>
      <c r="B5427" s="31" t="n">
        <v>16.5932</v>
      </c>
      <c r="C5427" s="32" t="n">
        <f aca="false">IF($A5427="","",IF(設定!$B$21="dB",10^($B5427/20),ABS($B5427)))</f>
        <v>6.75553891405898</v>
      </c>
      <c r="D5427" s="32" t="n">
        <f aca="false">IF($A5427="","",$A5427^2)</f>
        <v>718521.118164063</v>
      </c>
      <c r="E5427" s="32" t="n">
        <f aca="false">IF($A5427="","",IF($C5427&lt;=0,"",1/$C5427^2))</f>
        <v>0.0219118981207101</v>
      </c>
      <c r="F5427" s="33" t="n">
        <f aca="false">IF(OR(ROW()-設定!$B$30&lt;2,ROW()+設定!$B$30&gt;13701,N($A5427)&lt;=0,N(INDEX($A$2:$A$13701,MIN(13700,MAX(1,ROW()-1+設定!$B$30))))&lt;=0,$A5427&lt;設定!$B$28,$A5427&gt;設定!$B$29),0,IF(AND($C5427&gt;=MAX(INDEX($C$1:$C$13701,MAX(1,ROW()-設定!$B$24)):INDEX($C$1:$C$13701,MAX(1,ROW()-1))),$C5427&gt;MAX(INDEX($C$1:$C$13701,MIN(13701,ROW()+1)):INDEX($C$1:$C$13701,MIN(13701,ROW()+設定!$B$24))),$C5427&gt;=設定!$B$32,$C5427&gt;=MAX(MIN(INDEX($C$1:$C$13701,MAX(1,ROW()-設定!$B$26)):INDEX($C$1:$C$13701,MAX(1,ROW()-1))),MIN(INDEX($C$1:$C$13701,MIN(13701,ROW()+1)):INDEX($C$1:$C$13701,MIN(13701,ROW()+設定!$B$26))))*10^(設定!$B$27/20)),1,0))</f>
        <v>0</v>
      </c>
      <c r="G5427" s="33" t="n">
        <f aca="false">$G5426+IF($F5427=1,1,0)</f>
        <v>2</v>
      </c>
      <c r="H5427" s="0" t="str">
        <f aca="false">IF($F5427=1,$G5427,"")</f>
        <v/>
      </c>
    </row>
    <row r="5428" customFormat="false" ht="15" hidden="false" customHeight="false" outlineLevel="0" collapsed="false">
      <c r="A5428" s="30" t="n">
        <v>847.8125</v>
      </c>
      <c r="B5428" s="31" t="n">
        <v>16.8365</v>
      </c>
      <c r="C5428" s="32" t="n">
        <f aca="false">IF($A5428="","",IF(設定!$B$21="dB",10^($B5428/20),ABS($B5428)))</f>
        <v>6.94744312296221</v>
      </c>
      <c r="D5428" s="32" t="n">
        <f aca="false">IF($A5428="","",$A5428^2)</f>
        <v>718786.03515625</v>
      </c>
      <c r="E5428" s="32" t="n">
        <f aca="false">IF($A5428="","",IF($C5428&lt;=0,"",1/$C5428^2))</f>
        <v>0.0207181035804552</v>
      </c>
      <c r="F5428" s="33" t="n">
        <f aca="false">IF(OR(ROW()-設定!$B$30&lt;2,ROW()+設定!$B$30&gt;13701,N($A5428)&lt;=0,N(INDEX($A$2:$A$13701,MIN(13700,MAX(1,ROW()-1+設定!$B$30))))&lt;=0,$A5428&lt;設定!$B$28,$A5428&gt;設定!$B$29),0,IF(AND($C5428&gt;=MAX(INDEX($C$1:$C$13701,MAX(1,ROW()-設定!$B$24)):INDEX($C$1:$C$13701,MAX(1,ROW()-1))),$C5428&gt;MAX(INDEX($C$1:$C$13701,MIN(13701,ROW()+1)):INDEX($C$1:$C$13701,MIN(13701,ROW()+設定!$B$24))),$C5428&gt;=設定!$B$32,$C5428&gt;=MAX(MIN(INDEX($C$1:$C$13701,MAX(1,ROW()-設定!$B$26)):INDEX($C$1:$C$13701,MAX(1,ROW()-1))),MIN(INDEX($C$1:$C$13701,MIN(13701,ROW()+1)):INDEX($C$1:$C$13701,MIN(13701,ROW()+設定!$B$26))))*10^(設定!$B$27/20)),1,0))</f>
        <v>0</v>
      </c>
      <c r="G5428" s="33" t="n">
        <f aca="false">$G5427+IF($F5428=1,1,0)</f>
        <v>2</v>
      </c>
      <c r="H5428" s="0" t="str">
        <f aca="false">IF($F5428=1,$G5428,"")</f>
        <v/>
      </c>
    </row>
    <row r="5429" customFormat="false" ht="15" hidden="false" customHeight="false" outlineLevel="0" collapsed="false">
      <c r="A5429" s="30" t="n">
        <v>847.96875</v>
      </c>
      <c r="B5429" s="31" t="n">
        <v>16.7051</v>
      </c>
      <c r="C5429" s="32" t="n">
        <f aca="false">IF($A5429="","",IF(設定!$B$21="dB",10^($B5429/20),ABS($B5429)))</f>
        <v>6.84313330210611</v>
      </c>
      <c r="D5429" s="32" t="n">
        <f aca="false">IF($A5429="","",$A5429^2)</f>
        <v>719051.000976563</v>
      </c>
      <c r="E5429" s="32" t="n">
        <f aca="false">IF($A5429="","",IF($C5429&lt;=0,"",1/$C5429^2))</f>
        <v>0.0213545291486085</v>
      </c>
      <c r="F5429" s="33" t="n">
        <f aca="false">IF(OR(ROW()-設定!$B$30&lt;2,ROW()+設定!$B$30&gt;13701,N($A5429)&lt;=0,N(INDEX($A$2:$A$13701,MIN(13700,MAX(1,ROW()-1+設定!$B$30))))&lt;=0,$A5429&lt;設定!$B$28,$A5429&gt;設定!$B$29),0,IF(AND($C5429&gt;=MAX(INDEX($C$1:$C$13701,MAX(1,ROW()-設定!$B$24)):INDEX($C$1:$C$13701,MAX(1,ROW()-1))),$C5429&gt;MAX(INDEX($C$1:$C$13701,MIN(13701,ROW()+1)):INDEX($C$1:$C$13701,MIN(13701,ROW()+設定!$B$24))),$C5429&gt;=設定!$B$32,$C5429&gt;=MAX(MIN(INDEX($C$1:$C$13701,MAX(1,ROW()-設定!$B$26)):INDEX($C$1:$C$13701,MAX(1,ROW()-1))),MIN(INDEX($C$1:$C$13701,MIN(13701,ROW()+1)):INDEX($C$1:$C$13701,MIN(13701,ROW()+設定!$B$26))))*10^(設定!$B$27/20)),1,0))</f>
        <v>0</v>
      </c>
      <c r="G5429" s="33" t="n">
        <f aca="false">$G5428+IF($F5429=1,1,0)</f>
        <v>2</v>
      </c>
      <c r="H5429" s="0" t="str">
        <f aca="false">IF($F5429=1,$G5429,"")</f>
        <v/>
      </c>
    </row>
    <row r="5430" customFormat="false" ht="15" hidden="false" customHeight="false" outlineLevel="0" collapsed="false">
      <c r="A5430" s="30" t="n">
        <v>848.125</v>
      </c>
      <c r="B5430" s="31" t="n">
        <v>16.7955</v>
      </c>
      <c r="C5430" s="32" t="n">
        <f aca="false">IF($A5430="","",IF(設定!$B$21="dB",10^($B5430/20),ABS($B5430)))</f>
        <v>6.91472638821478</v>
      </c>
      <c r="D5430" s="32" t="n">
        <f aca="false">IF($A5430="","",$A5430^2)</f>
        <v>719316.015625</v>
      </c>
      <c r="E5430" s="32" t="n">
        <f aca="false">IF($A5430="","",IF($C5430&lt;=0,"",1/$C5430^2))</f>
        <v>0.0209146210476817</v>
      </c>
      <c r="F5430" s="33" t="n">
        <f aca="false">IF(OR(ROW()-設定!$B$30&lt;2,ROW()+設定!$B$30&gt;13701,N($A5430)&lt;=0,N(INDEX($A$2:$A$13701,MIN(13700,MAX(1,ROW()-1+設定!$B$30))))&lt;=0,$A5430&lt;設定!$B$28,$A5430&gt;設定!$B$29),0,IF(AND($C5430&gt;=MAX(INDEX($C$1:$C$13701,MAX(1,ROW()-設定!$B$24)):INDEX($C$1:$C$13701,MAX(1,ROW()-1))),$C5430&gt;MAX(INDEX($C$1:$C$13701,MIN(13701,ROW()+1)):INDEX($C$1:$C$13701,MIN(13701,ROW()+設定!$B$24))),$C5430&gt;=設定!$B$32,$C5430&gt;=MAX(MIN(INDEX($C$1:$C$13701,MAX(1,ROW()-設定!$B$26)):INDEX($C$1:$C$13701,MAX(1,ROW()-1))),MIN(INDEX($C$1:$C$13701,MIN(13701,ROW()+1)):INDEX($C$1:$C$13701,MIN(13701,ROW()+設定!$B$26))))*10^(設定!$B$27/20)),1,0))</f>
        <v>0</v>
      </c>
      <c r="G5430" s="33" t="n">
        <f aca="false">$G5429+IF($F5430=1,1,0)</f>
        <v>2</v>
      </c>
      <c r="H5430" s="0" t="str">
        <f aca="false">IF($F5430=1,$G5430,"")</f>
        <v/>
      </c>
    </row>
    <row r="5431" customFormat="false" ht="15" hidden="false" customHeight="false" outlineLevel="0" collapsed="false">
      <c r="A5431" s="30" t="n">
        <v>848.28125</v>
      </c>
      <c r="B5431" s="31" t="n">
        <v>16.7126</v>
      </c>
      <c r="C5431" s="32" t="n">
        <f aca="false">IF($A5431="","",IF(設定!$B$21="dB",10^($B5431/20),ABS($B5431)))</f>
        <v>6.84904469016425</v>
      </c>
      <c r="D5431" s="32" t="n">
        <f aca="false">IF($A5431="","",$A5431^2)</f>
        <v>719581.079101563</v>
      </c>
      <c r="E5431" s="32" t="n">
        <f aca="false">IF($A5431="","",IF($C5431&lt;=0,"",1/$C5431^2))</f>
        <v>0.021317683007917</v>
      </c>
      <c r="F5431" s="33" t="n">
        <f aca="false">IF(OR(ROW()-設定!$B$30&lt;2,ROW()+設定!$B$30&gt;13701,N($A5431)&lt;=0,N(INDEX($A$2:$A$13701,MIN(13700,MAX(1,ROW()-1+設定!$B$30))))&lt;=0,$A5431&lt;設定!$B$28,$A5431&gt;設定!$B$29),0,IF(AND($C5431&gt;=MAX(INDEX($C$1:$C$13701,MAX(1,ROW()-設定!$B$24)):INDEX($C$1:$C$13701,MAX(1,ROW()-1))),$C5431&gt;MAX(INDEX($C$1:$C$13701,MIN(13701,ROW()+1)):INDEX($C$1:$C$13701,MIN(13701,ROW()+設定!$B$24))),$C5431&gt;=設定!$B$32,$C5431&gt;=MAX(MIN(INDEX($C$1:$C$13701,MAX(1,ROW()-設定!$B$26)):INDEX($C$1:$C$13701,MAX(1,ROW()-1))),MIN(INDEX($C$1:$C$13701,MIN(13701,ROW()+1)):INDEX($C$1:$C$13701,MIN(13701,ROW()+設定!$B$26))))*10^(設定!$B$27/20)),1,0))</f>
        <v>0</v>
      </c>
      <c r="G5431" s="33" t="n">
        <f aca="false">$G5430+IF($F5431=1,1,0)</f>
        <v>2</v>
      </c>
      <c r="H5431" s="0" t="str">
        <f aca="false">IF($F5431=1,$G5431,"")</f>
        <v/>
      </c>
    </row>
    <row r="5432" customFormat="false" ht="15" hidden="false" customHeight="false" outlineLevel="0" collapsed="false">
      <c r="A5432" s="30" t="n">
        <v>848.4375</v>
      </c>
      <c r="B5432" s="31" t="n">
        <v>16.5361</v>
      </c>
      <c r="C5432" s="32" t="n">
        <f aca="false">IF($A5432="","",IF(設定!$B$21="dB",10^($B5432/20),ABS($B5432)))</f>
        <v>6.7112744629421</v>
      </c>
      <c r="D5432" s="32" t="n">
        <f aca="false">IF($A5432="","",$A5432^2)</f>
        <v>719846.19140625</v>
      </c>
      <c r="E5432" s="32" t="n">
        <f aca="false">IF($A5432="","",IF($C5432&lt;=0,"",1/$C5432^2))</f>
        <v>0.0222018927300927</v>
      </c>
      <c r="F5432" s="33" t="n">
        <f aca="false">IF(OR(ROW()-設定!$B$30&lt;2,ROW()+設定!$B$30&gt;13701,N($A5432)&lt;=0,N(INDEX($A$2:$A$13701,MIN(13700,MAX(1,ROW()-1+設定!$B$30))))&lt;=0,$A5432&lt;設定!$B$28,$A5432&gt;設定!$B$29),0,IF(AND($C5432&gt;=MAX(INDEX($C$1:$C$13701,MAX(1,ROW()-設定!$B$24)):INDEX($C$1:$C$13701,MAX(1,ROW()-1))),$C5432&gt;MAX(INDEX($C$1:$C$13701,MIN(13701,ROW()+1)):INDEX($C$1:$C$13701,MIN(13701,ROW()+設定!$B$24))),$C5432&gt;=設定!$B$32,$C5432&gt;=MAX(MIN(INDEX($C$1:$C$13701,MAX(1,ROW()-設定!$B$26)):INDEX($C$1:$C$13701,MAX(1,ROW()-1))),MIN(INDEX($C$1:$C$13701,MIN(13701,ROW()+1)):INDEX($C$1:$C$13701,MIN(13701,ROW()+設定!$B$26))))*10^(設定!$B$27/20)),1,0))</f>
        <v>0</v>
      </c>
      <c r="G5432" s="33" t="n">
        <f aca="false">$G5431+IF($F5432=1,1,0)</f>
        <v>2</v>
      </c>
      <c r="H5432" s="0" t="str">
        <f aca="false">IF($F5432=1,$G5432,"")</f>
        <v/>
      </c>
    </row>
    <row r="5433" customFormat="false" ht="15" hidden="false" customHeight="false" outlineLevel="0" collapsed="false">
      <c r="A5433" s="30" t="n">
        <v>848.59375</v>
      </c>
      <c r="B5433" s="31" t="n">
        <v>16.8484</v>
      </c>
      <c r="C5433" s="32" t="n">
        <f aca="false">IF($A5433="","",IF(設定!$B$21="dB",10^($B5433/20),ABS($B5433)))</f>
        <v>6.95696790811856</v>
      </c>
      <c r="D5433" s="32" t="n">
        <f aca="false">IF($A5433="","",$A5433^2)</f>
        <v>720111.352539063</v>
      </c>
      <c r="E5433" s="32" t="n">
        <f aca="false">IF($A5433="","",IF($C5433&lt;=0,"",1/$C5433^2))</f>
        <v>0.0206614121016262</v>
      </c>
      <c r="F5433" s="33" t="n">
        <f aca="false">IF(OR(ROW()-設定!$B$30&lt;2,ROW()+設定!$B$30&gt;13701,N($A5433)&lt;=0,N(INDEX($A$2:$A$13701,MIN(13700,MAX(1,ROW()-1+設定!$B$30))))&lt;=0,$A5433&lt;設定!$B$28,$A5433&gt;設定!$B$29),0,IF(AND($C5433&gt;=MAX(INDEX($C$1:$C$13701,MAX(1,ROW()-設定!$B$24)):INDEX($C$1:$C$13701,MAX(1,ROW()-1))),$C5433&gt;MAX(INDEX($C$1:$C$13701,MIN(13701,ROW()+1)):INDEX($C$1:$C$13701,MIN(13701,ROW()+設定!$B$24))),$C5433&gt;=設定!$B$32,$C5433&gt;=MAX(MIN(INDEX($C$1:$C$13701,MAX(1,ROW()-設定!$B$26)):INDEX($C$1:$C$13701,MAX(1,ROW()-1))),MIN(INDEX($C$1:$C$13701,MIN(13701,ROW()+1)):INDEX($C$1:$C$13701,MIN(13701,ROW()+設定!$B$26))))*10^(設定!$B$27/20)),1,0))</f>
        <v>0</v>
      </c>
      <c r="G5433" s="33" t="n">
        <f aca="false">$G5432+IF($F5433=1,1,0)</f>
        <v>2</v>
      </c>
      <c r="H5433" s="0" t="str">
        <f aca="false">IF($F5433=1,$G5433,"")</f>
        <v/>
      </c>
    </row>
    <row r="5434" customFormat="false" ht="15" hidden="false" customHeight="false" outlineLevel="0" collapsed="false">
      <c r="A5434" s="30" t="n">
        <v>848.75</v>
      </c>
      <c r="B5434" s="31" t="n">
        <v>16.6683</v>
      </c>
      <c r="C5434" s="32" t="n">
        <f aca="false">IF($A5434="","",IF(設定!$B$21="dB",10^($B5434/20),ABS($B5434)))</f>
        <v>6.81420194296116</v>
      </c>
      <c r="D5434" s="32" t="n">
        <f aca="false">IF($A5434="","",$A5434^2)</f>
        <v>720376.5625</v>
      </c>
      <c r="E5434" s="32" t="n">
        <f aca="false">IF($A5434="","",IF($C5434&lt;=0,"",1/$C5434^2))</f>
        <v>0.0215362458340798</v>
      </c>
      <c r="F5434" s="33" t="n">
        <f aca="false">IF(OR(ROW()-設定!$B$30&lt;2,ROW()+設定!$B$30&gt;13701,N($A5434)&lt;=0,N(INDEX($A$2:$A$13701,MIN(13700,MAX(1,ROW()-1+設定!$B$30))))&lt;=0,$A5434&lt;設定!$B$28,$A5434&gt;設定!$B$29),0,IF(AND($C5434&gt;=MAX(INDEX($C$1:$C$13701,MAX(1,ROW()-設定!$B$24)):INDEX($C$1:$C$13701,MAX(1,ROW()-1))),$C5434&gt;MAX(INDEX($C$1:$C$13701,MIN(13701,ROW()+1)):INDEX($C$1:$C$13701,MIN(13701,ROW()+設定!$B$24))),$C5434&gt;=設定!$B$32,$C5434&gt;=MAX(MIN(INDEX($C$1:$C$13701,MAX(1,ROW()-設定!$B$26)):INDEX($C$1:$C$13701,MAX(1,ROW()-1))),MIN(INDEX($C$1:$C$13701,MIN(13701,ROW()+1)):INDEX($C$1:$C$13701,MIN(13701,ROW()+設定!$B$26))))*10^(設定!$B$27/20)),1,0))</f>
        <v>0</v>
      </c>
      <c r="G5434" s="33" t="n">
        <f aca="false">$G5433+IF($F5434=1,1,0)</f>
        <v>2</v>
      </c>
      <c r="H5434" s="0" t="str">
        <f aca="false">IF($F5434=1,$G5434,"")</f>
        <v/>
      </c>
    </row>
    <row r="5435" customFormat="false" ht="15" hidden="false" customHeight="false" outlineLevel="0" collapsed="false">
      <c r="A5435" s="30" t="n">
        <v>848.90625</v>
      </c>
      <c r="B5435" s="31" t="n">
        <v>16.9398</v>
      </c>
      <c r="C5435" s="32" t="n">
        <f aca="false">IF($A5435="","",IF(設定!$B$21="dB",10^($B5435/20),ABS($B5435)))</f>
        <v>7.03056131231783</v>
      </c>
      <c r="D5435" s="32" t="n">
        <f aca="false">IF($A5435="","",$A5435^2)</f>
        <v>720641.821289063</v>
      </c>
      <c r="E5435" s="32" t="n">
        <f aca="false">IF($A5435="","",IF($C5435&lt;=0,"",1/$C5435^2))</f>
        <v>0.0202311234429954</v>
      </c>
      <c r="F5435" s="33" t="n">
        <f aca="false">IF(OR(ROW()-設定!$B$30&lt;2,ROW()+設定!$B$30&gt;13701,N($A5435)&lt;=0,N(INDEX($A$2:$A$13701,MIN(13700,MAX(1,ROW()-1+設定!$B$30))))&lt;=0,$A5435&lt;設定!$B$28,$A5435&gt;設定!$B$29),0,IF(AND($C5435&gt;=MAX(INDEX($C$1:$C$13701,MAX(1,ROW()-設定!$B$24)):INDEX($C$1:$C$13701,MAX(1,ROW()-1))),$C5435&gt;MAX(INDEX($C$1:$C$13701,MIN(13701,ROW()+1)):INDEX($C$1:$C$13701,MIN(13701,ROW()+設定!$B$24))),$C5435&gt;=設定!$B$32,$C5435&gt;=MAX(MIN(INDEX($C$1:$C$13701,MAX(1,ROW()-設定!$B$26)):INDEX($C$1:$C$13701,MAX(1,ROW()-1))),MIN(INDEX($C$1:$C$13701,MIN(13701,ROW()+1)):INDEX($C$1:$C$13701,MIN(13701,ROW()+設定!$B$26))))*10^(設定!$B$27/20)),1,0))</f>
        <v>0</v>
      </c>
      <c r="G5435" s="33" t="n">
        <f aca="false">$G5434+IF($F5435=1,1,0)</f>
        <v>2</v>
      </c>
      <c r="H5435" s="0" t="str">
        <f aca="false">IF($F5435=1,$G5435,"")</f>
        <v/>
      </c>
    </row>
    <row r="5436" customFormat="false" ht="15" hidden="false" customHeight="false" outlineLevel="0" collapsed="false">
      <c r="A5436" s="30" t="n">
        <v>849.0625</v>
      </c>
      <c r="B5436" s="31" t="n">
        <v>16.6829</v>
      </c>
      <c r="C5436" s="32" t="n">
        <f aca="false">IF($A5436="","",IF(設定!$B$21="dB",10^($B5436/20),ABS($B5436)))</f>
        <v>6.82566547898169</v>
      </c>
      <c r="D5436" s="32" t="n">
        <f aca="false">IF($A5436="","",$A5436^2)</f>
        <v>720907.12890625</v>
      </c>
      <c r="E5436" s="32" t="n">
        <f aca="false">IF($A5436="","",IF($C5436&lt;=0,"",1/$C5436^2))</f>
        <v>0.0214639673976635</v>
      </c>
      <c r="F5436" s="33" t="n">
        <f aca="false">IF(OR(ROW()-設定!$B$30&lt;2,ROW()+設定!$B$30&gt;13701,N($A5436)&lt;=0,N(INDEX($A$2:$A$13701,MIN(13700,MAX(1,ROW()-1+設定!$B$30))))&lt;=0,$A5436&lt;設定!$B$28,$A5436&gt;設定!$B$29),0,IF(AND($C5436&gt;=MAX(INDEX($C$1:$C$13701,MAX(1,ROW()-設定!$B$24)):INDEX($C$1:$C$13701,MAX(1,ROW()-1))),$C5436&gt;MAX(INDEX($C$1:$C$13701,MIN(13701,ROW()+1)):INDEX($C$1:$C$13701,MIN(13701,ROW()+設定!$B$24))),$C5436&gt;=設定!$B$32,$C5436&gt;=MAX(MIN(INDEX($C$1:$C$13701,MAX(1,ROW()-設定!$B$26)):INDEX($C$1:$C$13701,MAX(1,ROW()-1))),MIN(INDEX($C$1:$C$13701,MIN(13701,ROW()+1)):INDEX($C$1:$C$13701,MIN(13701,ROW()+設定!$B$26))))*10^(設定!$B$27/20)),1,0))</f>
        <v>0</v>
      </c>
      <c r="G5436" s="33" t="n">
        <f aca="false">$G5435+IF($F5436=1,1,0)</f>
        <v>2</v>
      </c>
      <c r="H5436" s="0" t="str">
        <f aca="false">IF($F5436=1,$G5436,"")</f>
        <v/>
      </c>
    </row>
    <row r="5437" customFormat="false" ht="15" hidden="false" customHeight="false" outlineLevel="0" collapsed="false">
      <c r="A5437" s="30" t="n">
        <v>849.21875</v>
      </c>
      <c r="B5437" s="31" t="n">
        <v>16.6673</v>
      </c>
      <c r="C5437" s="32" t="n">
        <f aca="false">IF($A5437="","",IF(設定!$B$21="dB",10^($B5437/20),ABS($B5437)))</f>
        <v>6.81341747412895</v>
      </c>
      <c r="D5437" s="32" t="n">
        <f aca="false">IF($A5437="","",$A5437^2)</f>
        <v>721172.485351563</v>
      </c>
      <c r="E5437" s="32" t="n">
        <f aca="false">IF($A5437="","",IF($C5437&lt;=0,"",1/$C5437^2))</f>
        <v>0.0215412053089001</v>
      </c>
      <c r="F5437" s="33" t="n">
        <f aca="false">IF(OR(ROW()-設定!$B$30&lt;2,ROW()+設定!$B$30&gt;13701,N($A5437)&lt;=0,N(INDEX($A$2:$A$13701,MIN(13700,MAX(1,ROW()-1+設定!$B$30))))&lt;=0,$A5437&lt;設定!$B$28,$A5437&gt;設定!$B$29),0,IF(AND($C5437&gt;=MAX(INDEX($C$1:$C$13701,MAX(1,ROW()-設定!$B$24)):INDEX($C$1:$C$13701,MAX(1,ROW()-1))),$C5437&gt;MAX(INDEX($C$1:$C$13701,MIN(13701,ROW()+1)):INDEX($C$1:$C$13701,MIN(13701,ROW()+設定!$B$24))),$C5437&gt;=設定!$B$32,$C5437&gt;=MAX(MIN(INDEX($C$1:$C$13701,MAX(1,ROW()-設定!$B$26)):INDEX($C$1:$C$13701,MAX(1,ROW()-1))),MIN(INDEX($C$1:$C$13701,MIN(13701,ROW()+1)):INDEX($C$1:$C$13701,MIN(13701,ROW()+設定!$B$26))))*10^(設定!$B$27/20)),1,0))</f>
        <v>0</v>
      </c>
      <c r="G5437" s="33" t="n">
        <f aca="false">$G5436+IF($F5437=1,1,0)</f>
        <v>2</v>
      </c>
      <c r="H5437" s="0" t="str">
        <f aca="false">IF($F5437=1,$G5437,"")</f>
        <v/>
      </c>
    </row>
    <row r="5438" customFormat="false" ht="15" hidden="false" customHeight="false" outlineLevel="0" collapsed="false">
      <c r="A5438" s="30" t="n">
        <v>849.375</v>
      </c>
      <c r="B5438" s="31" t="n">
        <v>16.9143</v>
      </c>
      <c r="C5438" s="32" t="n">
        <f aca="false">IF($A5438="","",IF(設定!$B$21="dB",10^($B5438/20),ABS($B5438)))</f>
        <v>7.00995128680273</v>
      </c>
      <c r="D5438" s="32" t="n">
        <f aca="false">IF($A5438="","",$A5438^2)</f>
        <v>721437.890625</v>
      </c>
      <c r="E5438" s="32" t="n">
        <f aca="false">IF($A5438="","",IF($C5438&lt;=0,"",1/$C5438^2))</f>
        <v>0.0203502617688336</v>
      </c>
      <c r="F5438" s="33" t="n">
        <f aca="false">IF(OR(ROW()-設定!$B$30&lt;2,ROW()+設定!$B$30&gt;13701,N($A5438)&lt;=0,N(INDEX($A$2:$A$13701,MIN(13700,MAX(1,ROW()-1+設定!$B$30))))&lt;=0,$A5438&lt;設定!$B$28,$A5438&gt;設定!$B$29),0,IF(AND($C5438&gt;=MAX(INDEX($C$1:$C$13701,MAX(1,ROW()-設定!$B$24)):INDEX($C$1:$C$13701,MAX(1,ROW()-1))),$C5438&gt;MAX(INDEX($C$1:$C$13701,MIN(13701,ROW()+1)):INDEX($C$1:$C$13701,MIN(13701,ROW()+設定!$B$24))),$C5438&gt;=設定!$B$32,$C5438&gt;=MAX(MIN(INDEX($C$1:$C$13701,MAX(1,ROW()-設定!$B$26)):INDEX($C$1:$C$13701,MAX(1,ROW()-1))),MIN(INDEX($C$1:$C$13701,MIN(13701,ROW()+1)):INDEX($C$1:$C$13701,MIN(13701,ROW()+設定!$B$26))))*10^(設定!$B$27/20)),1,0))</f>
        <v>0</v>
      </c>
      <c r="G5438" s="33" t="n">
        <f aca="false">$G5437+IF($F5438=1,1,0)</f>
        <v>2</v>
      </c>
      <c r="H5438" s="0" t="str">
        <f aca="false">IF($F5438=1,$G5438,"")</f>
        <v/>
      </c>
    </row>
    <row r="5439" customFormat="false" ht="15" hidden="false" customHeight="false" outlineLevel="0" collapsed="false">
      <c r="A5439" s="30" t="n">
        <v>849.53125</v>
      </c>
      <c r="B5439" s="31" t="n">
        <v>16.9448</v>
      </c>
      <c r="C5439" s="32" t="n">
        <f aca="false">IF($A5439="","",IF(設定!$B$21="dB",10^($B5439/20),ABS($B5439)))</f>
        <v>7.03460959381339</v>
      </c>
      <c r="D5439" s="32" t="n">
        <f aca="false">IF($A5439="","",$A5439^2)</f>
        <v>721703.344726563</v>
      </c>
      <c r="E5439" s="32" t="n">
        <f aca="false">IF($A5439="","",IF($C5439&lt;=0,"",1/$C5439^2))</f>
        <v>0.0202078449041437</v>
      </c>
      <c r="F5439" s="33" t="n">
        <f aca="false">IF(OR(ROW()-設定!$B$30&lt;2,ROW()+設定!$B$30&gt;13701,N($A5439)&lt;=0,N(INDEX($A$2:$A$13701,MIN(13700,MAX(1,ROW()-1+設定!$B$30))))&lt;=0,$A5439&lt;設定!$B$28,$A5439&gt;設定!$B$29),0,IF(AND($C5439&gt;=MAX(INDEX($C$1:$C$13701,MAX(1,ROW()-設定!$B$24)):INDEX($C$1:$C$13701,MAX(1,ROW()-1))),$C5439&gt;MAX(INDEX($C$1:$C$13701,MIN(13701,ROW()+1)):INDEX($C$1:$C$13701,MIN(13701,ROW()+設定!$B$24))),$C5439&gt;=設定!$B$32,$C5439&gt;=MAX(MIN(INDEX($C$1:$C$13701,MAX(1,ROW()-設定!$B$26)):INDEX($C$1:$C$13701,MAX(1,ROW()-1))),MIN(INDEX($C$1:$C$13701,MIN(13701,ROW()+1)):INDEX($C$1:$C$13701,MIN(13701,ROW()+設定!$B$26))))*10^(設定!$B$27/20)),1,0))</f>
        <v>0</v>
      </c>
      <c r="G5439" s="33" t="n">
        <f aca="false">$G5438+IF($F5439=1,1,0)</f>
        <v>2</v>
      </c>
      <c r="H5439" s="0" t="str">
        <f aca="false">IF($F5439=1,$G5439,"")</f>
        <v/>
      </c>
    </row>
    <row r="5440" customFormat="false" ht="15" hidden="false" customHeight="false" outlineLevel="0" collapsed="false">
      <c r="A5440" s="30" t="n">
        <v>849.6875</v>
      </c>
      <c r="B5440" s="31" t="n">
        <v>16.9298</v>
      </c>
      <c r="C5440" s="32" t="n">
        <f aca="false">IF($A5440="","",IF(設定!$B$21="dB",10^($B5440/20),ABS($B5440)))</f>
        <v>7.02247173710863</v>
      </c>
      <c r="D5440" s="32" t="n">
        <f aca="false">IF($A5440="","",$A5440^2)</f>
        <v>721968.84765625</v>
      </c>
      <c r="E5440" s="32" t="n">
        <f aca="false">IF($A5440="","",IF($C5440&lt;=0,"",1/$C5440^2))</f>
        <v>0.0202777609991149</v>
      </c>
      <c r="F5440" s="33" t="n">
        <f aca="false">IF(OR(ROW()-設定!$B$30&lt;2,ROW()+設定!$B$30&gt;13701,N($A5440)&lt;=0,N(INDEX($A$2:$A$13701,MIN(13700,MAX(1,ROW()-1+設定!$B$30))))&lt;=0,$A5440&lt;設定!$B$28,$A5440&gt;設定!$B$29),0,IF(AND($C5440&gt;=MAX(INDEX($C$1:$C$13701,MAX(1,ROW()-設定!$B$24)):INDEX($C$1:$C$13701,MAX(1,ROW()-1))),$C5440&gt;MAX(INDEX($C$1:$C$13701,MIN(13701,ROW()+1)):INDEX($C$1:$C$13701,MIN(13701,ROW()+設定!$B$24))),$C5440&gt;=設定!$B$32,$C5440&gt;=MAX(MIN(INDEX($C$1:$C$13701,MAX(1,ROW()-設定!$B$26)):INDEX($C$1:$C$13701,MAX(1,ROW()-1))),MIN(INDEX($C$1:$C$13701,MIN(13701,ROW()+1)):INDEX($C$1:$C$13701,MIN(13701,ROW()+設定!$B$26))))*10^(設定!$B$27/20)),1,0))</f>
        <v>0</v>
      </c>
      <c r="G5440" s="33" t="n">
        <f aca="false">$G5439+IF($F5440=1,1,0)</f>
        <v>2</v>
      </c>
      <c r="H5440" s="0" t="str">
        <f aca="false">IF($F5440=1,$G5440,"")</f>
        <v/>
      </c>
    </row>
    <row r="5441" customFormat="false" ht="15" hidden="false" customHeight="false" outlineLevel="0" collapsed="false">
      <c r="A5441" s="30" t="n">
        <v>849.84375</v>
      </c>
      <c r="B5441" s="31" t="n">
        <v>16.8096</v>
      </c>
      <c r="C5441" s="32" t="n">
        <f aca="false">IF($A5441="","",IF(設定!$B$21="dB",10^($B5441/20),ABS($B5441)))</f>
        <v>6.92596033476894</v>
      </c>
      <c r="D5441" s="32" t="n">
        <f aca="false">IF($A5441="","",$A5441^2)</f>
        <v>722234.399414063</v>
      </c>
      <c r="E5441" s="32" t="n">
        <f aca="false">IF($A5441="","",IF($C5441&lt;=0,"",1/$C5441^2))</f>
        <v>0.0208468288064432</v>
      </c>
      <c r="F5441" s="33" t="n">
        <f aca="false">IF(OR(ROW()-設定!$B$30&lt;2,ROW()+設定!$B$30&gt;13701,N($A5441)&lt;=0,N(INDEX($A$2:$A$13701,MIN(13700,MAX(1,ROW()-1+設定!$B$30))))&lt;=0,$A5441&lt;設定!$B$28,$A5441&gt;設定!$B$29),0,IF(AND($C5441&gt;=MAX(INDEX($C$1:$C$13701,MAX(1,ROW()-設定!$B$24)):INDEX($C$1:$C$13701,MAX(1,ROW()-1))),$C5441&gt;MAX(INDEX($C$1:$C$13701,MIN(13701,ROW()+1)):INDEX($C$1:$C$13701,MIN(13701,ROW()+設定!$B$24))),$C5441&gt;=設定!$B$32,$C5441&gt;=MAX(MIN(INDEX($C$1:$C$13701,MAX(1,ROW()-設定!$B$26)):INDEX($C$1:$C$13701,MAX(1,ROW()-1))),MIN(INDEX($C$1:$C$13701,MIN(13701,ROW()+1)):INDEX($C$1:$C$13701,MIN(13701,ROW()+設定!$B$26))))*10^(設定!$B$27/20)),1,0))</f>
        <v>0</v>
      </c>
      <c r="G5441" s="33" t="n">
        <f aca="false">$G5440+IF($F5441=1,1,0)</f>
        <v>2</v>
      </c>
      <c r="H5441" s="0" t="str">
        <f aca="false">IF($F5441=1,$G5441,"")</f>
        <v/>
      </c>
    </row>
    <row r="5442" customFormat="false" ht="15" hidden="false" customHeight="false" outlineLevel="0" collapsed="false">
      <c r="A5442" s="30" t="n">
        <v>850</v>
      </c>
      <c r="B5442" s="31" t="n">
        <v>17.0477</v>
      </c>
      <c r="C5442" s="32" t="n">
        <f aca="false">IF($A5442="","",IF(設定!$B$21="dB",10^($B5442/20),ABS($B5442)))</f>
        <v>7.11844280607251</v>
      </c>
      <c r="D5442" s="32" t="n">
        <f aca="false">IF($A5442="","",$A5442^2)</f>
        <v>722500</v>
      </c>
      <c r="E5442" s="32" t="n">
        <f aca="false">IF($A5442="","",IF($C5442&lt;=0,"",1/$C5442^2))</f>
        <v>0.0197346759714033</v>
      </c>
      <c r="F5442" s="33" t="n">
        <f aca="false">IF(OR(ROW()-設定!$B$30&lt;2,ROW()+設定!$B$30&gt;13701,N($A5442)&lt;=0,N(INDEX($A$2:$A$13701,MIN(13700,MAX(1,ROW()-1+設定!$B$30))))&lt;=0,$A5442&lt;設定!$B$28,$A5442&gt;設定!$B$29),0,IF(AND($C5442&gt;=MAX(INDEX($C$1:$C$13701,MAX(1,ROW()-設定!$B$24)):INDEX($C$1:$C$13701,MAX(1,ROW()-1))),$C5442&gt;MAX(INDEX($C$1:$C$13701,MIN(13701,ROW()+1)):INDEX($C$1:$C$13701,MIN(13701,ROW()+設定!$B$24))),$C5442&gt;=設定!$B$32,$C5442&gt;=MAX(MIN(INDEX($C$1:$C$13701,MAX(1,ROW()-設定!$B$26)):INDEX($C$1:$C$13701,MAX(1,ROW()-1))),MIN(INDEX($C$1:$C$13701,MIN(13701,ROW()+1)):INDEX($C$1:$C$13701,MIN(13701,ROW()+設定!$B$26))))*10^(設定!$B$27/20)),1,0))</f>
        <v>0</v>
      </c>
      <c r="G5442" s="33" t="n">
        <f aca="false">$G5441+IF($F5442=1,1,0)</f>
        <v>2</v>
      </c>
      <c r="H5442" s="0" t="str">
        <f aca="false">IF($F5442=1,$G5442,"")</f>
        <v/>
      </c>
    </row>
    <row r="5443" customFormat="false" ht="15" hidden="false" customHeight="false" outlineLevel="0" collapsed="false">
      <c r="A5443" s="30" t="n">
        <v>850.15625</v>
      </c>
      <c r="B5443" s="31" t="n">
        <v>16.8199</v>
      </c>
      <c r="C5443" s="32" t="n">
        <f aca="false">IF($A5443="","",IF(設定!$B$21="dB",10^($B5443/20),ABS($B5443)))</f>
        <v>6.93417822702905</v>
      </c>
      <c r="D5443" s="32" t="n">
        <f aca="false">IF($A5443="","",$A5443^2)</f>
        <v>722765.649414063</v>
      </c>
      <c r="E5443" s="32" t="n">
        <f aca="false">IF($A5443="","",IF($C5443&lt;=0,"",1/$C5443^2))</f>
        <v>0.0207974457444091</v>
      </c>
      <c r="F5443" s="33" t="n">
        <f aca="false">IF(OR(ROW()-設定!$B$30&lt;2,ROW()+設定!$B$30&gt;13701,N($A5443)&lt;=0,N(INDEX($A$2:$A$13701,MIN(13700,MAX(1,ROW()-1+設定!$B$30))))&lt;=0,$A5443&lt;設定!$B$28,$A5443&gt;設定!$B$29),0,IF(AND($C5443&gt;=MAX(INDEX($C$1:$C$13701,MAX(1,ROW()-設定!$B$24)):INDEX($C$1:$C$13701,MAX(1,ROW()-1))),$C5443&gt;MAX(INDEX($C$1:$C$13701,MIN(13701,ROW()+1)):INDEX($C$1:$C$13701,MIN(13701,ROW()+設定!$B$24))),$C5443&gt;=設定!$B$32,$C5443&gt;=MAX(MIN(INDEX($C$1:$C$13701,MAX(1,ROW()-設定!$B$26)):INDEX($C$1:$C$13701,MAX(1,ROW()-1))),MIN(INDEX($C$1:$C$13701,MIN(13701,ROW()+1)):INDEX($C$1:$C$13701,MIN(13701,ROW()+設定!$B$26))))*10^(設定!$B$27/20)),1,0))</f>
        <v>0</v>
      </c>
      <c r="G5443" s="33" t="n">
        <f aca="false">$G5442+IF($F5443=1,1,0)</f>
        <v>2</v>
      </c>
      <c r="H5443" s="0" t="str">
        <f aca="false">IF($F5443=1,$G5443,"")</f>
        <v/>
      </c>
    </row>
    <row r="5444" customFormat="false" ht="15" hidden="false" customHeight="false" outlineLevel="0" collapsed="false">
      <c r="A5444" s="30" t="n">
        <v>850.3125</v>
      </c>
      <c r="B5444" s="31" t="n">
        <v>16.9439</v>
      </c>
      <c r="C5444" s="32" t="n">
        <f aca="false">IF($A5444="","",IF(設定!$B$21="dB",10^($B5444/20),ABS($B5444)))</f>
        <v>7.03388073115172</v>
      </c>
      <c r="D5444" s="32" t="n">
        <f aca="false">IF($A5444="","",$A5444^2)</f>
        <v>723031.34765625</v>
      </c>
      <c r="E5444" s="32" t="n">
        <f aca="false">IF($A5444="","",IF($C5444&lt;=0,"",1/$C5444^2))</f>
        <v>0.0202120330635098</v>
      </c>
      <c r="F5444" s="33" t="n">
        <f aca="false">IF(OR(ROW()-設定!$B$30&lt;2,ROW()+設定!$B$30&gt;13701,N($A5444)&lt;=0,N(INDEX($A$2:$A$13701,MIN(13700,MAX(1,ROW()-1+設定!$B$30))))&lt;=0,$A5444&lt;設定!$B$28,$A5444&gt;設定!$B$29),0,IF(AND($C5444&gt;=MAX(INDEX($C$1:$C$13701,MAX(1,ROW()-設定!$B$24)):INDEX($C$1:$C$13701,MAX(1,ROW()-1))),$C5444&gt;MAX(INDEX($C$1:$C$13701,MIN(13701,ROW()+1)):INDEX($C$1:$C$13701,MIN(13701,ROW()+設定!$B$24))),$C5444&gt;=設定!$B$32,$C5444&gt;=MAX(MIN(INDEX($C$1:$C$13701,MAX(1,ROW()-設定!$B$26)):INDEX($C$1:$C$13701,MAX(1,ROW()-1))),MIN(INDEX($C$1:$C$13701,MIN(13701,ROW()+1)):INDEX($C$1:$C$13701,MIN(13701,ROW()+設定!$B$26))))*10^(設定!$B$27/20)),1,0))</f>
        <v>0</v>
      </c>
      <c r="G5444" s="33" t="n">
        <f aca="false">$G5443+IF($F5444=1,1,0)</f>
        <v>2</v>
      </c>
      <c r="H5444" s="0" t="str">
        <f aca="false">IF($F5444=1,$G5444,"")</f>
        <v/>
      </c>
    </row>
    <row r="5445" customFormat="false" ht="15" hidden="false" customHeight="false" outlineLevel="0" collapsed="false">
      <c r="A5445" s="30" t="n">
        <v>850.46875</v>
      </c>
      <c r="B5445" s="31" t="n">
        <v>16.9287</v>
      </c>
      <c r="C5445" s="32" t="n">
        <f aca="false">IF($A5445="","",IF(設定!$B$21="dB",10^($B5445/20),ABS($B5445)))</f>
        <v>7.02158245228972</v>
      </c>
      <c r="D5445" s="32" t="n">
        <f aca="false">IF($A5445="","",$A5445^2)</f>
        <v>723297.094726563</v>
      </c>
      <c r="E5445" s="32" t="n">
        <f aca="false">IF($A5445="","",IF($C5445&lt;=0,"",1/$C5445^2))</f>
        <v>0.0202828976893307</v>
      </c>
      <c r="F5445" s="33" t="n">
        <f aca="false">IF(OR(ROW()-設定!$B$30&lt;2,ROW()+設定!$B$30&gt;13701,N($A5445)&lt;=0,N(INDEX($A$2:$A$13701,MIN(13700,MAX(1,ROW()-1+設定!$B$30))))&lt;=0,$A5445&lt;設定!$B$28,$A5445&gt;設定!$B$29),0,IF(AND($C5445&gt;=MAX(INDEX($C$1:$C$13701,MAX(1,ROW()-設定!$B$24)):INDEX($C$1:$C$13701,MAX(1,ROW()-1))),$C5445&gt;MAX(INDEX($C$1:$C$13701,MIN(13701,ROW()+1)):INDEX($C$1:$C$13701,MIN(13701,ROW()+設定!$B$24))),$C5445&gt;=設定!$B$32,$C5445&gt;=MAX(MIN(INDEX($C$1:$C$13701,MAX(1,ROW()-設定!$B$26)):INDEX($C$1:$C$13701,MAX(1,ROW()-1))),MIN(INDEX($C$1:$C$13701,MIN(13701,ROW()+1)):INDEX($C$1:$C$13701,MIN(13701,ROW()+設定!$B$26))))*10^(設定!$B$27/20)),1,0))</f>
        <v>0</v>
      </c>
      <c r="G5445" s="33" t="n">
        <f aca="false">$G5444+IF($F5445=1,1,0)</f>
        <v>2</v>
      </c>
      <c r="H5445" s="0" t="str">
        <f aca="false">IF($F5445=1,$G5445,"")</f>
        <v/>
      </c>
    </row>
    <row r="5446" customFormat="false" ht="15" hidden="false" customHeight="false" outlineLevel="0" collapsed="false">
      <c r="A5446" s="30" t="n">
        <v>850.625</v>
      </c>
      <c r="B5446" s="31" t="n">
        <v>16.9901</v>
      </c>
      <c r="C5446" s="32" t="n">
        <f aca="false">IF($A5446="","",IF(設定!$B$21="dB",10^($B5446/20),ABS($B5446)))</f>
        <v>7.07139341876973</v>
      </c>
      <c r="D5446" s="32" t="n">
        <f aca="false">IF($A5446="","",$A5446^2)</f>
        <v>723562.890625</v>
      </c>
      <c r="E5446" s="32" t="n">
        <f aca="false">IF($A5446="","",IF($C5446&lt;=0,"",1/$C5446^2))</f>
        <v>0.019998158216416</v>
      </c>
      <c r="F5446" s="33" t="n">
        <f aca="false">IF(OR(ROW()-設定!$B$30&lt;2,ROW()+設定!$B$30&gt;13701,N($A5446)&lt;=0,N(INDEX($A$2:$A$13701,MIN(13700,MAX(1,ROW()-1+設定!$B$30))))&lt;=0,$A5446&lt;設定!$B$28,$A5446&gt;設定!$B$29),0,IF(AND($C5446&gt;=MAX(INDEX($C$1:$C$13701,MAX(1,ROW()-設定!$B$24)):INDEX($C$1:$C$13701,MAX(1,ROW()-1))),$C5446&gt;MAX(INDEX($C$1:$C$13701,MIN(13701,ROW()+1)):INDEX($C$1:$C$13701,MIN(13701,ROW()+設定!$B$24))),$C5446&gt;=設定!$B$32,$C5446&gt;=MAX(MIN(INDEX($C$1:$C$13701,MAX(1,ROW()-設定!$B$26)):INDEX($C$1:$C$13701,MAX(1,ROW()-1))),MIN(INDEX($C$1:$C$13701,MIN(13701,ROW()+1)):INDEX($C$1:$C$13701,MIN(13701,ROW()+設定!$B$26))))*10^(設定!$B$27/20)),1,0))</f>
        <v>0</v>
      </c>
      <c r="G5446" s="33" t="n">
        <f aca="false">$G5445+IF($F5446=1,1,0)</f>
        <v>2</v>
      </c>
      <c r="H5446" s="0" t="str">
        <f aca="false">IF($F5446=1,$G5446,"")</f>
        <v/>
      </c>
    </row>
    <row r="5447" customFormat="false" ht="15" hidden="false" customHeight="false" outlineLevel="0" collapsed="false">
      <c r="A5447" s="30" t="n">
        <v>850.78125</v>
      </c>
      <c r="B5447" s="31" t="n">
        <v>17.1367</v>
      </c>
      <c r="C5447" s="32" t="n">
        <f aca="false">IF($A5447="","",IF(設定!$B$21="dB",10^($B5447/20),ABS($B5447)))</f>
        <v>7.19175692160092</v>
      </c>
      <c r="D5447" s="32" t="n">
        <f aca="false">IF($A5447="","",$A5447^2)</f>
        <v>723828.735351563</v>
      </c>
      <c r="E5447" s="32" t="n">
        <f aca="false">IF($A5447="","",IF($C5447&lt;=0,"",1/$C5447^2))</f>
        <v>0.0193343688697244</v>
      </c>
      <c r="F5447" s="33" t="n">
        <f aca="false">IF(OR(ROW()-設定!$B$30&lt;2,ROW()+設定!$B$30&gt;13701,N($A5447)&lt;=0,N(INDEX($A$2:$A$13701,MIN(13700,MAX(1,ROW()-1+設定!$B$30))))&lt;=0,$A5447&lt;設定!$B$28,$A5447&gt;設定!$B$29),0,IF(AND($C5447&gt;=MAX(INDEX($C$1:$C$13701,MAX(1,ROW()-設定!$B$24)):INDEX($C$1:$C$13701,MAX(1,ROW()-1))),$C5447&gt;MAX(INDEX($C$1:$C$13701,MIN(13701,ROW()+1)):INDEX($C$1:$C$13701,MIN(13701,ROW()+設定!$B$24))),$C5447&gt;=設定!$B$32,$C5447&gt;=MAX(MIN(INDEX($C$1:$C$13701,MAX(1,ROW()-設定!$B$26)):INDEX($C$1:$C$13701,MAX(1,ROW()-1))),MIN(INDEX($C$1:$C$13701,MIN(13701,ROW()+1)):INDEX($C$1:$C$13701,MIN(13701,ROW()+設定!$B$26))))*10^(設定!$B$27/20)),1,0))</f>
        <v>0</v>
      </c>
      <c r="G5447" s="33" t="n">
        <f aca="false">$G5446+IF($F5447=1,1,0)</f>
        <v>2</v>
      </c>
      <c r="H5447" s="0" t="str">
        <f aca="false">IF($F5447=1,$G5447,"")</f>
        <v/>
      </c>
    </row>
    <row r="5448" customFormat="false" ht="15" hidden="false" customHeight="false" outlineLevel="0" collapsed="false">
      <c r="A5448" s="30" t="n">
        <v>850.9375</v>
      </c>
      <c r="B5448" s="31" t="n">
        <v>17.001</v>
      </c>
      <c r="C5448" s="32" t="n">
        <f aca="false">IF($A5448="","",IF(設定!$B$21="dB",10^($B5448/20),ABS($B5448)))</f>
        <v>7.08027294346627</v>
      </c>
      <c r="D5448" s="32" t="n">
        <f aca="false">IF($A5448="","",$A5448^2)</f>
        <v>724094.62890625</v>
      </c>
      <c r="E5448" s="32" t="n">
        <f aca="false">IF($A5448="","",IF($C5448&lt;=0,"",1/$C5448^2))</f>
        <v>0.019948029417319</v>
      </c>
      <c r="F5448" s="33" t="n">
        <f aca="false">IF(OR(ROW()-設定!$B$30&lt;2,ROW()+設定!$B$30&gt;13701,N($A5448)&lt;=0,N(INDEX($A$2:$A$13701,MIN(13700,MAX(1,ROW()-1+設定!$B$30))))&lt;=0,$A5448&lt;設定!$B$28,$A5448&gt;設定!$B$29),0,IF(AND($C5448&gt;=MAX(INDEX($C$1:$C$13701,MAX(1,ROW()-設定!$B$24)):INDEX($C$1:$C$13701,MAX(1,ROW()-1))),$C5448&gt;MAX(INDEX($C$1:$C$13701,MIN(13701,ROW()+1)):INDEX($C$1:$C$13701,MIN(13701,ROW()+設定!$B$24))),$C5448&gt;=設定!$B$32,$C5448&gt;=MAX(MIN(INDEX($C$1:$C$13701,MAX(1,ROW()-設定!$B$26)):INDEX($C$1:$C$13701,MAX(1,ROW()-1))),MIN(INDEX($C$1:$C$13701,MIN(13701,ROW()+1)):INDEX($C$1:$C$13701,MIN(13701,ROW()+設定!$B$26))))*10^(設定!$B$27/20)),1,0))</f>
        <v>0</v>
      </c>
      <c r="G5448" s="33" t="n">
        <f aca="false">$G5447+IF($F5448=1,1,0)</f>
        <v>2</v>
      </c>
      <c r="H5448" s="0" t="str">
        <f aca="false">IF($F5448=1,$G5448,"")</f>
        <v/>
      </c>
    </row>
    <row r="5449" customFormat="false" ht="15" hidden="false" customHeight="false" outlineLevel="0" collapsed="false">
      <c r="A5449" s="30" t="n">
        <v>851.09375</v>
      </c>
      <c r="B5449" s="31" t="n">
        <v>17.1444</v>
      </c>
      <c r="C5449" s="32" t="n">
        <f aca="false">IF($A5449="","",IF(設定!$B$21="dB",10^($B5449/20),ABS($B5449)))</f>
        <v>7.19813520677085</v>
      </c>
      <c r="D5449" s="32" t="n">
        <f aca="false">IF($A5449="","",$A5449^2)</f>
        <v>724360.571289063</v>
      </c>
      <c r="E5449" s="32" t="n">
        <f aca="false">IF($A5449="","",IF($C5449&lt;=0,"",1/$C5449^2))</f>
        <v>0.0193001195877752</v>
      </c>
      <c r="F5449" s="33" t="n">
        <f aca="false">IF(OR(ROW()-設定!$B$30&lt;2,ROW()+設定!$B$30&gt;13701,N($A5449)&lt;=0,N(INDEX($A$2:$A$13701,MIN(13700,MAX(1,ROW()-1+設定!$B$30))))&lt;=0,$A5449&lt;設定!$B$28,$A5449&gt;設定!$B$29),0,IF(AND($C5449&gt;=MAX(INDEX($C$1:$C$13701,MAX(1,ROW()-設定!$B$24)):INDEX($C$1:$C$13701,MAX(1,ROW()-1))),$C5449&gt;MAX(INDEX($C$1:$C$13701,MIN(13701,ROW()+1)):INDEX($C$1:$C$13701,MIN(13701,ROW()+設定!$B$24))),$C5449&gt;=設定!$B$32,$C5449&gt;=MAX(MIN(INDEX($C$1:$C$13701,MAX(1,ROW()-設定!$B$26)):INDEX($C$1:$C$13701,MAX(1,ROW()-1))),MIN(INDEX($C$1:$C$13701,MIN(13701,ROW()+1)):INDEX($C$1:$C$13701,MIN(13701,ROW()+設定!$B$26))))*10^(設定!$B$27/20)),1,0))</f>
        <v>0</v>
      </c>
      <c r="G5449" s="33" t="n">
        <f aca="false">$G5448+IF($F5449=1,1,0)</f>
        <v>2</v>
      </c>
      <c r="H5449" s="0" t="str">
        <f aca="false">IF($F5449=1,$G5449,"")</f>
        <v/>
      </c>
    </row>
    <row r="5450" customFormat="false" ht="15" hidden="false" customHeight="false" outlineLevel="0" collapsed="false">
      <c r="A5450" s="30" t="n">
        <v>851.25</v>
      </c>
      <c r="B5450" s="31" t="n">
        <v>17.1767</v>
      </c>
      <c r="C5450" s="32" t="n">
        <f aca="false">IF($A5450="","",IF(設定!$B$21="dB",10^($B5450/20),ABS($B5450)))</f>
        <v>7.22495256328423</v>
      </c>
      <c r="D5450" s="32" t="n">
        <f aca="false">IF($A5450="","",$A5450^2)</f>
        <v>724626.5625</v>
      </c>
      <c r="E5450" s="32" t="n">
        <f aca="false">IF($A5450="","",IF($C5450&lt;=0,"",1/$C5450^2))</f>
        <v>0.0191571103104632</v>
      </c>
      <c r="F5450" s="33" t="n">
        <f aca="false">IF(OR(ROW()-設定!$B$30&lt;2,ROW()+設定!$B$30&gt;13701,N($A5450)&lt;=0,N(INDEX($A$2:$A$13701,MIN(13700,MAX(1,ROW()-1+設定!$B$30))))&lt;=0,$A5450&lt;設定!$B$28,$A5450&gt;設定!$B$29),0,IF(AND($C5450&gt;=MAX(INDEX($C$1:$C$13701,MAX(1,ROW()-設定!$B$24)):INDEX($C$1:$C$13701,MAX(1,ROW()-1))),$C5450&gt;MAX(INDEX($C$1:$C$13701,MIN(13701,ROW()+1)):INDEX($C$1:$C$13701,MIN(13701,ROW()+設定!$B$24))),$C5450&gt;=設定!$B$32,$C5450&gt;=MAX(MIN(INDEX($C$1:$C$13701,MAX(1,ROW()-設定!$B$26)):INDEX($C$1:$C$13701,MAX(1,ROW()-1))),MIN(INDEX($C$1:$C$13701,MIN(13701,ROW()+1)):INDEX($C$1:$C$13701,MIN(13701,ROW()+設定!$B$26))))*10^(設定!$B$27/20)),1,0))</f>
        <v>0</v>
      </c>
      <c r="G5450" s="33" t="n">
        <f aca="false">$G5449+IF($F5450=1,1,0)</f>
        <v>2</v>
      </c>
      <c r="H5450" s="0" t="str">
        <f aca="false">IF($F5450=1,$G5450,"")</f>
        <v/>
      </c>
    </row>
    <row r="5451" customFormat="false" ht="15" hidden="false" customHeight="false" outlineLevel="0" collapsed="false">
      <c r="A5451" s="30" t="n">
        <v>851.40625</v>
      </c>
      <c r="B5451" s="31" t="n">
        <v>16.9436</v>
      </c>
      <c r="C5451" s="32" t="n">
        <f aca="false">IF($A5451="","",IF(設定!$B$21="dB",10^($B5451/20),ABS($B5451)))</f>
        <v>7.03363779371337</v>
      </c>
      <c r="D5451" s="32" t="n">
        <f aca="false">IF($A5451="","",$A5451^2)</f>
        <v>724892.602539063</v>
      </c>
      <c r="E5451" s="32" t="n">
        <f aca="false">IF($A5451="","",IF($C5451&lt;=0,"",1/$C5451^2))</f>
        <v>0.0202134293095148</v>
      </c>
      <c r="F5451" s="33" t="n">
        <f aca="false">IF(OR(ROW()-設定!$B$30&lt;2,ROW()+設定!$B$30&gt;13701,N($A5451)&lt;=0,N(INDEX($A$2:$A$13701,MIN(13700,MAX(1,ROW()-1+設定!$B$30))))&lt;=0,$A5451&lt;設定!$B$28,$A5451&gt;設定!$B$29),0,IF(AND($C5451&gt;=MAX(INDEX($C$1:$C$13701,MAX(1,ROW()-設定!$B$24)):INDEX($C$1:$C$13701,MAX(1,ROW()-1))),$C5451&gt;MAX(INDEX($C$1:$C$13701,MIN(13701,ROW()+1)):INDEX($C$1:$C$13701,MIN(13701,ROW()+設定!$B$24))),$C5451&gt;=設定!$B$32,$C5451&gt;=MAX(MIN(INDEX($C$1:$C$13701,MAX(1,ROW()-設定!$B$26)):INDEX($C$1:$C$13701,MAX(1,ROW()-1))),MIN(INDEX($C$1:$C$13701,MIN(13701,ROW()+1)):INDEX($C$1:$C$13701,MIN(13701,ROW()+設定!$B$26))))*10^(設定!$B$27/20)),1,0))</f>
        <v>0</v>
      </c>
      <c r="G5451" s="33" t="n">
        <f aca="false">$G5450+IF($F5451=1,1,0)</f>
        <v>2</v>
      </c>
      <c r="H5451" s="0" t="str">
        <f aca="false">IF($F5451=1,$G5451,"")</f>
        <v/>
      </c>
    </row>
    <row r="5452" customFormat="false" ht="15" hidden="false" customHeight="false" outlineLevel="0" collapsed="false">
      <c r="A5452" s="30" t="n">
        <v>851.5625</v>
      </c>
      <c r="B5452" s="31" t="n">
        <v>17.0199</v>
      </c>
      <c r="C5452" s="32" t="n">
        <f aca="false">IF($A5452="","",IF(設定!$B$21="dB",10^($B5452/20),ABS($B5452)))</f>
        <v>7.09569598694461</v>
      </c>
      <c r="D5452" s="32" t="n">
        <f aca="false">IF($A5452="","",$A5452^2)</f>
        <v>725158.69140625</v>
      </c>
      <c r="E5452" s="32" t="n">
        <f aca="false">IF($A5452="","",IF($C5452&lt;=0,"",1/$C5452^2))</f>
        <v>0.0198614064940938</v>
      </c>
      <c r="F5452" s="33" t="n">
        <f aca="false">IF(OR(ROW()-設定!$B$30&lt;2,ROW()+設定!$B$30&gt;13701,N($A5452)&lt;=0,N(INDEX($A$2:$A$13701,MIN(13700,MAX(1,ROW()-1+設定!$B$30))))&lt;=0,$A5452&lt;設定!$B$28,$A5452&gt;設定!$B$29),0,IF(AND($C5452&gt;=MAX(INDEX($C$1:$C$13701,MAX(1,ROW()-設定!$B$24)):INDEX($C$1:$C$13701,MAX(1,ROW()-1))),$C5452&gt;MAX(INDEX($C$1:$C$13701,MIN(13701,ROW()+1)):INDEX($C$1:$C$13701,MIN(13701,ROW()+設定!$B$24))),$C5452&gt;=設定!$B$32,$C5452&gt;=MAX(MIN(INDEX($C$1:$C$13701,MAX(1,ROW()-設定!$B$26)):INDEX($C$1:$C$13701,MAX(1,ROW()-1))),MIN(INDEX($C$1:$C$13701,MIN(13701,ROW()+1)):INDEX($C$1:$C$13701,MIN(13701,ROW()+設定!$B$26))))*10^(設定!$B$27/20)),1,0))</f>
        <v>0</v>
      </c>
      <c r="G5452" s="33" t="n">
        <f aca="false">$G5451+IF($F5452=1,1,0)</f>
        <v>2</v>
      </c>
      <c r="H5452" s="0" t="str">
        <f aca="false">IF($F5452=1,$G5452,"")</f>
        <v/>
      </c>
    </row>
    <row r="5453" customFormat="false" ht="15" hidden="false" customHeight="false" outlineLevel="0" collapsed="false">
      <c r="A5453" s="30" t="n">
        <v>851.71875</v>
      </c>
      <c r="B5453" s="31" t="n">
        <v>17.1214</v>
      </c>
      <c r="C5453" s="32" t="n">
        <f aca="false">IF($A5453="","",IF(設定!$B$21="dB",10^($B5453/20),ABS($B5453)))</f>
        <v>7.17909995366204</v>
      </c>
      <c r="D5453" s="32" t="n">
        <f aca="false">IF($A5453="","",$A5453^2)</f>
        <v>725424.829101563</v>
      </c>
      <c r="E5453" s="32" t="n">
        <f aca="false">IF($A5453="","",IF($C5453&lt;=0,"",1/$C5453^2))</f>
        <v>0.0194026031074321</v>
      </c>
      <c r="F5453" s="33" t="n">
        <f aca="false">IF(OR(ROW()-設定!$B$30&lt;2,ROW()+設定!$B$30&gt;13701,N($A5453)&lt;=0,N(INDEX($A$2:$A$13701,MIN(13700,MAX(1,ROW()-1+設定!$B$30))))&lt;=0,$A5453&lt;設定!$B$28,$A5453&gt;設定!$B$29),0,IF(AND($C5453&gt;=MAX(INDEX($C$1:$C$13701,MAX(1,ROW()-設定!$B$24)):INDEX($C$1:$C$13701,MAX(1,ROW()-1))),$C5453&gt;MAX(INDEX($C$1:$C$13701,MIN(13701,ROW()+1)):INDEX($C$1:$C$13701,MIN(13701,ROW()+設定!$B$24))),$C5453&gt;=設定!$B$32,$C5453&gt;=MAX(MIN(INDEX($C$1:$C$13701,MAX(1,ROW()-設定!$B$26)):INDEX($C$1:$C$13701,MAX(1,ROW()-1))),MIN(INDEX($C$1:$C$13701,MIN(13701,ROW()+1)):INDEX($C$1:$C$13701,MIN(13701,ROW()+設定!$B$26))))*10^(設定!$B$27/20)),1,0))</f>
        <v>0</v>
      </c>
      <c r="G5453" s="33" t="n">
        <f aca="false">$G5452+IF($F5453=1,1,0)</f>
        <v>2</v>
      </c>
      <c r="H5453" s="0" t="str">
        <f aca="false">IF($F5453=1,$G5453,"")</f>
        <v/>
      </c>
    </row>
    <row r="5454" customFormat="false" ht="15" hidden="false" customHeight="false" outlineLevel="0" collapsed="false">
      <c r="A5454" s="30" t="n">
        <v>851.875</v>
      </c>
      <c r="B5454" s="31" t="n">
        <v>17.1186</v>
      </c>
      <c r="C5454" s="32" t="n">
        <f aca="false">IF($A5454="","",IF(設定!$B$21="dB",10^($B5454/20),ABS($B5454)))</f>
        <v>7.17678605824314</v>
      </c>
      <c r="D5454" s="32" t="n">
        <f aca="false">IF($A5454="","",$A5454^2)</f>
        <v>725691.015625</v>
      </c>
      <c r="E5454" s="32" t="n">
        <f aca="false">IF($A5454="","",IF($C5454&lt;=0,"",1/$C5454^2))</f>
        <v>0.0194151164613378</v>
      </c>
      <c r="F5454" s="33" t="n">
        <f aca="false">IF(OR(ROW()-設定!$B$30&lt;2,ROW()+設定!$B$30&gt;13701,N($A5454)&lt;=0,N(INDEX($A$2:$A$13701,MIN(13700,MAX(1,ROW()-1+設定!$B$30))))&lt;=0,$A5454&lt;設定!$B$28,$A5454&gt;設定!$B$29),0,IF(AND($C5454&gt;=MAX(INDEX($C$1:$C$13701,MAX(1,ROW()-設定!$B$24)):INDEX($C$1:$C$13701,MAX(1,ROW()-1))),$C5454&gt;MAX(INDEX($C$1:$C$13701,MIN(13701,ROW()+1)):INDEX($C$1:$C$13701,MIN(13701,ROW()+設定!$B$24))),$C5454&gt;=設定!$B$32,$C5454&gt;=MAX(MIN(INDEX($C$1:$C$13701,MAX(1,ROW()-設定!$B$26)):INDEX($C$1:$C$13701,MAX(1,ROW()-1))),MIN(INDEX($C$1:$C$13701,MIN(13701,ROW()+1)):INDEX($C$1:$C$13701,MIN(13701,ROW()+設定!$B$26))))*10^(設定!$B$27/20)),1,0))</f>
        <v>0</v>
      </c>
      <c r="G5454" s="33" t="n">
        <f aca="false">$G5453+IF($F5454=1,1,0)</f>
        <v>2</v>
      </c>
      <c r="H5454" s="0" t="str">
        <f aca="false">IF($F5454=1,$G5454,"")</f>
        <v/>
      </c>
    </row>
    <row r="5455" customFormat="false" ht="15" hidden="false" customHeight="false" outlineLevel="0" collapsed="false">
      <c r="A5455" s="30" t="n">
        <v>852.03125</v>
      </c>
      <c r="B5455" s="31" t="n">
        <v>17.2315</v>
      </c>
      <c r="C5455" s="32" t="n">
        <f aca="false">IF($A5455="","",IF(設定!$B$21="dB",10^($B5455/20),ABS($B5455)))</f>
        <v>7.27067948559502</v>
      </c>
      <c r="D5455" s="32" t="n">
        <f aca="false">IF($A5455="","",$A5455^2)</f>
        <v>725957.250976563</v>
      </c>
      <c r="E5455" s="32" t="n">
        <f aca="false">IF($A5455="","",IF($C5455&lt;=0,"",1/$C5455^2))</f>
        <v>0.0189169013917231</v>
      </c>
      <c r="F5455" s="33" t="n">
        <f aca="false">IF(OR(ROW()-設定!$B$30&lt;2,ROW()+設定!$B$30&gt;13701,N($A5455)&lt;=0,N(INDEX($A$2:$A$13701,MIN(13700,MAX(1,ROW()-1+設定!$B$30))))&lt;=0,$A5455&lt;設定!$B$28,$A5455&gt;設定!$B$29),0,IF(AND($C5455&gt;=MAX(INDEX($C$1:$C$13701,MAX(1,ROW()-設定!$B$24)):INDEX($C$1:$C$13701,MAX(1,ROW()-1))),$C5455&gt;MAX(INDEX($C$1:$C$13701,MIN(13701,ROW()+1)):INDEX($C$1:$C$13701,MIN(13701,ROW()+設定!$B$24))),$C5455&gt;=設定!$B$32,$C5455&gt;=MAX(MIN(INDEX($C$1:$C$13701,MAX(1,ROW()-設定!$B$26)):INDEX($C$1:$C$13701,MAX(1,ROW()-1))),MIN(INDEX($C$1:$C$13701,MIN(13701,ROW()+1)):INDEX($C$1:$C$13701,MIN(13701,ROW()+設定!$B$26))))*10^(設定!$B$27/20)),1,0))</f>
        <v>0</v>
      </c>
      <c r="G5455" s="33" t="n">
        <f aca="false">$G5454+IF($F5455=1,1,0)</f>
        <v>2</v>
      </c>
      <c r="H5455" s="0" t="str">
        <f aca="false">IF($F5455=1,$G5455,"")</f>
        <v/>
      </c>
    </row>
    <row r="5456" customFormat="false" ht="15" hidden="false" customHeight="false" outlineLevel="0" collapsed="false">
      <c r="A5456" s="30" t="n">
        <v>852.1875</v>
      </c>
      <c r="B5456" s="31" t="n">
        <v>17.0152</v>
      </c>
      <c r="C5456" s="32" t="n">
        <f aca="false">IF($A5456="","",IF(設定!$B$21="dB",10^($B5456/20),ABS($B5456)))</f>
        <v>7.09185749126373</v>
      </c>
      <c r="D5456" s="32" t="n">
        <f aca="false">IF($A5456="","",$A5456^2)</f>
        <v>726223.53515625</v>
      </c>
      <c r="E5456" s="32" t="n">
        <f aca="false">IF($A5456="","",IF($C5456&lt;=0,"",1/$C5456^2))</f>
        <v>0.0198829124409279</v>
      </c>
      <c r="F5456" s="33" t="n">
        <f aca="false">IF(OR(ROW()-設定!$B$30&lt;2,ROW()+設定!$B$30&gt;13701,N($A5456)&lt;=0,N(INDEX($A$2:$A$13701,MIN(13700,MAX(1,ROW()-1+設定!$B$30))))&lt;=0,$A5456&lt;設定!$B$28,$A5456&gt;設定!$B$29),0,IF(AND($C5456&gt;=MAX(INDEX($C$1:$C$13701,MAX(1,ROW()-設定!$B$24)):INDEX($C$1:$C$13701,MAX(1,ROW()-1))),$C5456&gt;MAX(INDEX($C$1:$C$13701,MIN(13701,ROW()+1)):INDEX($C$1:$C$13701,MIN(13701,ROW()+設定!$B$24))),$C5456&gt;=設定!$B$32,$C5456&gt;=MAX(MIN(INDEX($C$1:$C$13701,MAX(1,ROW()-設定!$B$26)):INDEX($C$1:$C$13701,MAX(1,ROW()-1))),MIN(INDEX($C$1:$C$13701,MIN(13701,ROW()+1)):INDEX($C$1:$C$13701,MIN(13701,ROW()+設定!$B$26))))*10^(設定!$B$27/20)),1,0))</f>
        <v>0</v>
      </c>
      <c r="G5456" s="33" t="n">
        <f aca="false">$G5455+IF($F5456=1,1,0)</f>
        <v>2</v>
      </c>
      <c r="H5456" s="0" t="str">
        <f aca="false">IF($F5456=1,$G5456,"")</f>
        <v/>
      </c>
    </row>
    <row r="5457" customFormat="false" ht="15" hidden="false" customHeight="false" outlineLevel="0" collapsed="false">
      <c r="A5457" s="30" t="n">
        <v>852.34375</v>
      </c>
      <c r="B5457" s="31" t="n">
        <v>17.313</v>
      </c>
      <c r="C5457" s="32" t="n">
        <f aca="false">IF($A5457="","",IF(設定!$B$21="dB",10^($B5457/20),ABS($B5457)))</f>
        <v>7.33922158380814</v>
      </c>
      <c r="D5457" s="32" t="n">
        <f aca="false">IF($A5457="","",$A5457^2)</f>
        <v>726489.868164063</v>
      </c>
      <c r="E5457" s="32" t="n">
        <f aca="false">IF($A5457="","",IF($C5457&lt;=0,"",1/$C5457^2))</f>
        <v>0.018565215723815</v>
      </c>
      <c r="F5457" s="33" t="n">
        <f aca="false">IF(OR(ROW()-設定!$B$30&lt;2,ROW()+設定!$B$30&gt;13701,N($A5457)&lt;=0,N(INDEX($A$2:$A$13701,MIN(13700,MAX(1,ROW()-1+設定!$B$30))))&lt;=0,$A5457&lt;設定!$B$28,$A5457&gt;設定!$B$29),0,IF(AND($C5457&gt;=MAX(INDEX($C$1:$C$13701,MAX(1,ROW()-設定!$B$24)):INDEX($C$1:$C$13701,MAX(1,ROW()-1))),$C5457&gt;MAX(INDEX($C$1:$C$13701,MIN(13701,ROW()+1)):INDEX($C$1:$C$13701,MIN(13701,ROW()+設定!$B$24))),$C5457&gt;=設定!$B$32,$C5457&gt;=MAX(MIN(INDEX($C$1:$C$13701,MAX(1,ROW()-設定!$B$26)):INDEX($C$1:$C$13701,MAX(1,ROW()-1))),MIN(INDEX($C$1:$C$13701,MIN(13701,ROW()+1)):INDEX($C$1:$C$13701,MIN(13701,ROW()+設定!$B$26))))*10^(設定!$B$27/20)),1,0))</f>
        <v>0</v>
      </c>
      <c r="G5457" s="33" t="n">
        <f aca="false">$G5456+IF($F5457=1,1,0)</f>
        <v>2</v>
      </c>
      <c r="H5457" s="0" t="str">
        <f aca="false">IF($F5457=1,$G5457,"")</f>
        <v/>
      </c>
    </row>
    <row r="5458" customFormat="false" ht="15" hidden="false" customHeight="false" outlineLevel="0" collapsed="false">
      <c r="A5458" s="30" t="n">
        <v>852.5</v>
      </c>
      <c r="B5458" s="31" t="n">
        <v>17.3344</v>
      </c>
      <c r="C5458" s="32" t="n">
        <f aca="false">IF($A5458="","",IF(設定!$B$21="dB",10^($B5458/20),ABS($B5458)))</f>
        <v>7.3573260021437</v>
      </c>
      <c r="D5458" s="32" t="n">
        <f aca="false">IF($A5458="","",$A5458^2)</f>
        <v>726756.25</v>
      </c>
      <c r="E5458" s="32" t="n">
        <f aca="false">IF($A5458="","",IF($C5458&lt;=0,"",1/$C5458^2))</f>
        <v>0.0184739600446999</v>
      </c>
      <c r="F5458" s="33" t="n">
        <f aca="false">IF(OR(ROW()-設定!$B$30&lt;2,ROW()+設定!$B$30&gt;13701,N($A5458)&lt;=0,N(INDEX($A$2:$A$13701,MIN(13700,MAX(1,ROW()-1+設定!$B$30))))&lt;=0,$A5458&lt;設定!$B$28,$A5458&gt;設定!$B$29),0,IF(AND($C5458&gt;=MAX(INDEX($C$1:$C$13701,MAX(1,ROW()-設定!$B$24)):INDEX($C$1:$C$13701,MAX(1,ROW()-1))),$C5458&gt;MAX(INDEX($C$1:$C$13701,MIN(13701,ROW()+1)):INDEX($C$1:$C$13701,MIN(13701,ROW()+設定!$B$24))),$C5458&gt;=設定!$B$32,$C5458&gt;=MAX(MIN(INDEX($C$1:$C$13701,MAX(1,ROW()-設定!$B$26)):INDEX($C$1:$C$13701,MAX(1,ROW()-1))),MIN(INDEX($C$1:$C$13701,MIN(13701,ROW()+1)):INDEX($C$1:$C$13701,MIN(13701,ROW()+設定!$B$26))))*10^(設定!$B$27/20)),1,0))</f>
        <v>0</v>
      </c>
      <c r="G5458" s="33" t="n">
        <f aca="false">$G5457+IF($F5458=1,1,0)</f>
        <v>2</v>
      </c>
      <c r="H5458" s="0" t="str">
        <f aca="false">IF($F5458=1,$G5458,"")</f>
        <v/>
      </c>
    </row>
    <row r="5459" customFormat="false" ht="15" hidden="false" customHeight="false" outlineLevel="0" collapsed="false">
      <c r="A5459" s="30" t="n">
        <v>852.65625</v>
      </c>
      <c r="B5459" s="31" t="n">
        <v>17.2591</v>
      </c>
      <c r="C5459" s="32" t="n">
        <f aca="false">IF($A5459="","",IF(設定!$B$21="dB",10^($B5459/20),ABS($B5459)))</f>
        <v>7.29381930460778</v>
      </c>
      <c r="D5459" s="32" t="n">
        <f aca="false">IF($A5459="","",$A5459^2)</f>
        <v>727022.680664063</v>
      </c>
      <c r="E5459" s="32" t="n">
        <f aca="false">IF($A5459="","",IF($C5459&lt;=0,"",1/$C5459^2))</f>
        <v>0.018797063129799</v>
      </c>
      <c r="F5459" s="33" t="n">
        <f aca="false">IF(OR(ROW()-設定!$B$30&lt;2,ROW()+設定!$B$30&gt;13701,N($A5459)&lt;=0,N(INDEX($A$2:$A$13701,MIN(13700,MAX(1,ROW()-1+設定!$B$30))))&lt;=0,$A5459&lt;設定!$B$28,$A5459&gt;設定!$B$29),0,IF(AND($C5459&gt;=MAX(INDEX($C$1:$C$13701,MAX(1,ROW()-設定!$B$24)):INDEX($C$1:$C$13701,MAX(1,ROW()-1))),$C5459&gt;MAX(INDEX($C$1:$C$13701,MIN(13701,ROW()+1)):INDEX($C$1:$C$13701,MIN(13701,ROW()+設定!$B$24))),$C5459&gt;=設定!$B$32,$C5459&gt;=MAX(MIN(INDEX($C$1:$C$13701,MAX(1,ROW()-設定!$B$26)):INDEX($C$1:$C$13701,MAX(1,ROW()-1))),MIN(INDEX($C$1:$C$13701,MIN(13701,ROW()+1)):INDEX($C$1:$C$13701,MIN(13701,ROW()+設定!$B$26))))*10^(設定!$B$27/20)),1,0))</f>
        <v>0</v>
      </c>
      <c r="G5459" s="33" t="n">
        <f aca="false">$G5458+IF($F5459=1,1,0)</f>
        <v>2</v>
      </c>
      <c r="H5459" s="0" t="str">
        <f aca="false">IF($F5459=1,$G5459,"")</f>
        <v/>
      </c>
    </row>
    <row r="5460" customFormat="false" ht="15" hidden="false" customHeight="false" outlineLevel="0" collapsed="false">
      <c r="A5460" s="30" t="n">
        <v>852.8125</v>
      </c>
      <c r="B5460" s="31" t="n">
        <v>17.1507</v>
      </c>
      <c r="C5460" s="32" t="n">
        <f aca="false">IF($A5460="","",IF(設定!$B$21="dB",10^($B5460/20),ABS($B5460)))</f>
        <v>7.20335801105891</v>
      </c>
      <c r="D5460" s="32" t="n">
        <f aca="false">IF($A5460="","",$A5460^2)</f>
        <v>727289.16015625</v>
      </c>
      <c r="E5460" s="32" t="n">
        <f aca="false">IF($A5460="","",IF($C5460&lt;=0,"",1/$C5460^2))</f>
        <v>0.0192721425791826</v>
      </c>
      <c r="F5460" s="33" t="n">
        <f aca="false">IF(OR(ROW()-設定!$B$30&lt;2,ROW()+設定!$B$30&gt;13701,N($A5460)&lt;=0,N(INDEX($A$2:$A$13701,MIN(13700,MAX(1,ROW()-1+設定!$B$30))))&lt;=0,$A5460&lt;設定!$B$28,$A5460&gt;設定!$B$29),0,IF(AND($C5460&gt;=MAX(INDEX($C$1:$C$13701,MAX(1,ROW()-設定!$B$24)):INDEX($C$1:$C$13701,MAX(1,ROW()-1))),$C5460&gt;MAX(INDEX($C$1:$C$13701,MIN(13701,ROW()+1)):INDEX($C$1:$C$13701,MIN(13701,ROW()+設定!$B$24))),$C5460&gt;=設定!$B$32,$C5460&gt;=MAX(MIN(INDEX($C$1:$C$13701,MAX(1,ROW()-設定!$B$26)):INDEX($C$1:$C$13701,MAX(1,ROW()-1))),MIN(INDEX($C$1:$C$13701,MIN(13701,ROW()+1)):INDEX($C$1:$C$13701,MIN(13701,ROW()+設定!$B$26))))*10^(設定!$B$27/20)),1,0))</f>
        <v>0</v>
      </c>
      <c r="G5460" s="33" t="n">
        <f aca="false">$G5459+IF($F5460=1,1,0)</f>
        <v>2</v>
      </c>
      <c r="H5460" s="0" t="str">
        <f aca="false">IF($F5460=1,$G5460,"")</f>
        <v/>
      </c>
    </row>
    <row r="5461" customFormat="false" ht="15" hidden="false" customHeight="false" outlineLevel="0" collapsed="false">
      <c r="A5461" s="30" t="n">
        <v>852.96875</v>
      </c>
      <c r="B5461" s="31" t="n">
        <v>17.3162</v>
      </c>
      <c r="C5461" s="32" t="n">
        <f aca="false">IF($A5461="","",IF(設定!$B$21="dB",10^($B5461/20),ABS($B5461)))</f>
        <v>7.34192595109451</v>
      </c>
      <c r="D5461" s="32" t="n">
        <f aca="false">IF($A5461="","",$A5461^2)</f>
        <v>727555.688476563</v>
      </c>
      <c r="E5461" s="32" t="n">
        <f aca="false">IF($A5461="","",IF($C5461&lt;=0,"",1/$C5461^2))</f>
        <v>0.018551541405767</v>
      </c>
      <c r="F5461" s="33" t="n">
        <f aca="false">IF(OR(ROW()-設定!$B$30&lt;2,ROW()+設定!$B$30&gt;13701,N($A5461)&lt;=0,N(INDEX($A$2:$A$13701,MIN(13700,MAX(1,ROW()-1+設定!$B$30))))&lt;=0,$A5461&lt;設定!$B$28,$A5461&gt;設定!$B$29),0,IF(AND($C5461&gt;=MAX(INDEX($C$1:$C$13701,MAX(1,ROW()-設定!$B$24)):INDEX($C$1:$C$13701,MAX(1,ROW()-1))),$C5461&gt;MAX(INDEX($C$1:$C$13701,MIN(13701,ROW()+1)):INDEX($C$1:$C$13701,MIN(13701,ROW()+設定!$B$24))),$C5461&gt;=設定!$B$32,$C5461&gt;=MAX(MIN(INDEX($C$1:$C$13701,MAX(1,ROW()-設定!$B$26)):INDEX($C$1:$C$13701,MAX(1,ROW()-1))),MIN(INDEX($C$1:$C$13701,MIN(13701,ROW()+1)):INDEX($C$1:$C$13701,MIN(13701,ROW()+設定!$B$26))))*10^(設定!$B$27/20)),1,0))</f>
        <v>0</v>
      </c>
      <c r="G5461" s="33" t="n">
        <f aca="false">$G5460+IF($F5461=1,1,0)</f>
        <v>2</v>
      </c>
      <c r="H5461" s="0" t="str">
        <f aca="false">IF($F5461=1,$G5461,"")</f>
        <v/>
      </c>
    </row>
    <row r="5462" customFormat="false" ht="15" hidden="false" customHeight="false" outlineLevel="0" collapsed="false">
      <c r="A5462" s="30" t="n">
        <v>853.125</v>
      </c>
      <c r="B5462" s="31" t="n">
        <v>17.2788</v>
      </c>
      <c r="C5462" s="32" t="n">
        <f aca="false">IF($A5462="","",IF(設定!$B$21="dB",10^($B5462/20),ABS($B5462)))</f>
        <v>7.31038079863389</v>
      </c>
      <c r="D5462" s="32" t="n">
        <f aca="false">IF($A5462="","",$A5462^2)</f>
        <v>727822.265625</v>
      </c>
      <c r="E5462" s="32" t="n">
        <f aca="false">IF($A5462="","",IF($C5462&lt;=0,"",1/$C5462^2))</f>
        <v>0.0187119910036039</v>
      </c>
      <c r="F5462" s="33" t="n">
        <f aca="false">IF(OR(ROW()-設定!$B$30&lt;2,ROW()+設定!$B$30&gt;13701,N($A5462)&lt;=0,N(INDEX($A$2:$A$13701,MIN(13700,MAX(1,ROW()-1+設定!$B$30))))&lt;=0,$A5462&lt;設定!$B$28,$A5462&gt;設定!$B$29),0,IF(AND($C5462&gt;=MAX(INDEX($C$1:$C$13701,MAX(1,ROW()-設定!$B$24)):INDEX($C$1:$C$13701,MAX(1,ROW()-1))),$C5462&gt;MAX(INDEX($C$1:$C$13701,MIN(13701,ROW()+1)):INDEX($C$1:$C$13701,MIN(13701,ROW()+設定!$B$24))),$C5462&gt;=設定!$B$32,$C5462&gt;=MAX(MIN(INDEX($C$1:$C$13701,MAX(1,ROW()-設定!$B$26)):INDEX($C$1:$C$13701,MAX(1,ROW()-1))),MIN(INDEX($C$1:$C$13701,MIN(13701,ROW()+1)):INDEX($C$1:$C$13701,MIN(13701,ROW()+設定!$B$26))))*10^(設定!$B$27/20)),1,0))</f>
        <v>0</v>
      </c>
      <c r="G5462" s="33" t="n">
        <f aca="false">$G5461+IF($F5462=1,1,0)</f>
        <v>2</v>
      </c>
      <c r="H5462" s="0" t="str">
        <f aca="false">IF($F5462=1,$G5462,"")</f>
        <v/>
      </c>
    </row>
    <row r="5463" customFormat="false" ht="15" hidden="false" customHeight="false" outlineLevel="0" collapsed="false">
      <c r="A5463" s="30" t="n">
        <v>853.28125</v>
      </c>
      <c r="B5463" s="31" t="n">
        <v>17.4133</v>
      </c>
      <c r="C5463" s="32" t="n">
        <f aca="false">IF($A5463="","",IF(設定!$B$21="dB",10^($B5463/20),ABS($B5463)))</f>
        <v>7.42446219185224</v>
      </c>
      <c r="D5463" s="32" t="n">
        <f aca="false">IF($A5463="","",$A5463^2)</f>
        <v>728088.891601563</v>
      </c>
      <c r="E5463" s="32" t="n">
        <f aca="false">IF($A5463="","",IF($C5463&lt;=0,"",1/$C5463^2))</f>
        <v>0.0181413666158924</v>
      </c>
      <c r="F5463" s="33" t="n">
        <f aca="false">IF(OR(ROW()-設定!$B$30&lt;2,ROW()+設定!$B$30&gt;13701,N($A5463)&lt;=0,N(INDEX($A$2:$A$13701,MIN(13700,MAX(1,ROW()-1+設定!$B$30))))&lt;=0,$A5463&lt;設定!$B$28,$A5463&gt;設定!$B$29),0,IF(AND($C5463&gt;=MAX(INDEX($C$1:$C$13701,MAX(1,ROW()-設定!$B$24)):INDEX($C$1:$C$13701,MAX(1,ROW()-1))),$C5463&gt;MAX(INDEX($C$1:$C$13701,MIN(13701,ROW()+1)):INDEX($C$1:$C$13701,MIN(13701,ROW()+設定!$B$24))),$C5463&gt;=設定!$B$32,$C5463&gt;=MAX(MIN(INDEX($C$1:$C$13701,MAX(1,ROW()-設定!$B$26)):INDEX($C$1:$C$13701,MAX(1,ROW()-1))),MIN(INDEX($C$1:$C$13701,MIN(13701,ROW()+1)):INDEX($C$1:$C$13701,MIN(13701,ROW()+設定!$B$26))))*10^(設定!$B$27/20)),1,0))</f>
        <v>0</v>
      </c>
      <c r="G5463" s="33" t="n">
        <f aca="false">$G5462+IF($F5463=1,1,0)</f>
        <v>2</v>
      </c>
      <c r="H5463" s="0" t="str">
        <f aca="false">IF($F5463=1,$G5463,"")</f>
        <v/>
      </c>
    </row>
    <row r="5464" customFormat="false" ht="15" hidden="false" customHeight="false" outlineLevel="0" collapsed="false">
      <c r="A5464" s="30" t="n">
        <v>853.4375</v>
      </c>
      <c r="B5464" s="31" t="n">
        <v>17.3654</v>
      </c>
      <c r="C5464" s="32" t="n">
        <f aca="false">IF($A5464="","",IF(設定!$B$21="dB",10^($B5464/20),ABS($B5464)))</f>
        <v>7.38363126327434</v>
      </c>
      <c r="D5464" s="32" t="n">
        <f aca="false">IF($A5464="","",$A5464^2)</f>
        <v>728355.56640625</v>
      </c>
      <c r="E5464" s="32" t="n">
        <f aca="false">IF($A5464="","",IF($C5464&lt;=0,"",1/$C5464^2))</f>
        <v>0.0183425621809648</v>
      </c>
      <c r="F5464" s="33" t="n">
        <f aca="false">IF(OR(ROW()-設定!$B$30&lt;2,ROW()+設定!$B$30&gt;13701,N($A5464)&lt;=0,N(INDEX($A$2:$A$13701,MIN(13700,MAX(1,ROW()-1+設定!$B$30))))&lt;=0,$A5464&lt;設定!$B$28,$A5464&gt;設定!$B$29),0,IF(AND($C5464&gt;=MAX(INDEX($C$1:$C$13701,MAX(1,ROW()-設定!$B$24)):INDEX($C$1:$C$13701,MAX(1,ROW()-1))),$C5464&gt;MAX(INDEX($C$1:$C$13701,MIN(13701,ROW()+1)):INDEX($C$1:$C$13701,MIN(13701,ROW()+設定!$B$24))),$C5464&gt;=設定!$B$32,$C5464&gt;=MAX(MIN(INDEX($C$1:$C$13701,MAX(1,ROW()-設定!$B$26)):INDEX($C$1:$C$13701,MAX(1,ROW()-1))),MIN(INDEX($C$1:$C$13701,MIN(13701,ROW()+1)):INDEX($C$1:$C$13701,MIN(13701,ROW()+設定!$B$26))))*10^(設定!$B$27/20)),1,0))</f>
        <v>0</v>
      </c>
      <c r="G5464" s="33" t="n">
        <f aca="false">$G5463+IF($F5464=1,1,0)</f>
        <v>2</v>
      </c>
      <c r="H5464" s="0" t="str">
        <f aca="false">IF($F5464=1,$G5464,"")</f>
        <v/>
      </c>
    </row>
    <row r="5465" customFormat="false" ht="15" hidden="false" customHeight="false" outlineLevel="0" collapsed="false">
      <c r="A5465" s="30" t="n">
        <v>853.59375</v>
      </c>
      <c r="B5465" s="31" t="n">
        <v>17.4693</v>
      </c>
      <c r="C5465" s="32" t="n">
        <f aca="false">IF($A5465="","",IF(設定!$B$21="dB",10^($B5465/20),ABS($B5465)))</f>
        <v>7.47248410657797</v>
      </c>
      <c r="D5465" s="32" t="n">
        <f aca="false">IF($A5465="","",$A5465^2)</f>
        <v>728622.290039063</v>
      </c>
      <c r="E5465" s="32" t="n">
        <f aca="false">IF($A5465="","",IF($C5465&lt;=0,"",1/$C5465^2))</f>
        <v>0.0179089448886017</v>
      </c>
      <c r="F5465" s="33" t="n">
        <f aca="false">IF(OR(ROW()-設定!$B$30&lt;2,ROW()+設定!$B$30&gt;13701,N($A5465)&lt;=0,N(INDEX($A$2:$A$13701,MIN(13700,MAX(1,ROW()-1+設定!$B$30))))&lt;=0,$A5465&lt;設定!$B$28,$A5465&gt;設定!$B$29),0,IF(AND($C5465&gt;=MAX(INDEX($C$1:$C$13701,MAX(1,ROW()-設定!$B$24)):INDEX($C$1:$C$13701,MAX(1,ROW()-1))),$C5465&gt;MAX(INDEX($C$1:$C$13701,MIN(13701,ROW()+1)):INDEX($C$1:$C$13701,MIN(13701,ROW()+設定!$B$24))),$C5465&gt;=設定!$B$32,$C5465&gt;=MAX(MIN(INDEX($C$1:$C$13701,MAX(1,ROW()-設定!$B$26)):INDEX($C$1:$C$13701,MAX(1,ROW()-1))),MIN(INDEX($C$1:$C$13701,MIN(13701,ROW()+1)):INDEX($C$1:$C$13701,MIN(13701,ROW()+設定!$B$26))))*10^(設定!$B$27/20)),1,0))</f>
        <v>0</v>
      </c>
      <c r="G5465" s="33" t="n">
        <f aca="false">$G5464+IF($F5465=1,1,0)</f>
        <v>2</v>
      </c>
      <c r="H5465" s="0" t="str">
        <f aca="false">IF($F5465=1,$G5465,"")</f>
        <v/>
      </c>
    </row>
    <row r="5466" customFormat="false" ht="15" hidden="false" customHeight="false" outlineLevel="0" collapsed="false">
      <c r="A5466" s="30" t="n">
        <v>853.75</v>
      </c>
      <c r="B5466" s="31" t="n">
        <v>17.3681</v>
      </c>
      <c r="C5466" s="32" t="n">
        <f aca="false">IF($A5466="","",IF(設定!$B$21="dB",10^($B5466/20),ABS($B5466)))</f>
        <v>7.38592681434338</v>
      </c>
      <c r="D5466" s="32" t="n">
        <f aca="false">IF($A5466="","",$A5466^2)</f>
        <v>728889.0625</v>
      </c>
      <c r="E5466" s="32" t="n">
        <f aca="false">IF($A5466="","",IF($C5466&lt;=0,"",1/$C5466^2))</f>
        <v>0.018331162191241</v>
      </c>
      <c r="F5466" s="33" t="n">
        <f aca="false">IF(OR(ROW()-設定!$B$30&lt;2,ROW()+設定!$B$30&gt;13701,N($A5466)&lt;=0,N(INDEX($A$2:$A$13701,MIN(13700,MAX(1,ROW()-1+設定!$B$30))))&lt;=0,$A5466&lt;設定!$B$28,$A5466&gt;設定!$B$29),0,IF(AND($C5466&gt;=MAX(INDEX($C$1:$C$13701,MAX(1,ROW()-設定!$B$24)):INDEX($C$1:$C$13701,MAX(1,ROW()-1))),$C5466&gt;MAX(INDEX($C$1:$C$13701,MIN(13701,ROW()+1)):INDEX($C$1:$C$13701,MIN(13701,ROW()+設定!$B$24))),$C5466&gt;=設定!$B$32,$C5466&gt;=MAX(MIN(INDEX($C$1:$C$13701,MAX(1,ROW()-設定!$B$26)):INDEX($C$1:$C$13701,MAX(1,ROW()-1))),MIN(INDEX($C$1:$C$13701,MIN(13701,ROW()+1)):INDEX($C$1:$C$13701,MIN(13701,ROW()+設定!$B$26))))*10^(設定!$B$27/20)),1,0))</f>
        <v>0</v>
      </c>
      <c r="G5466" s="33" t="n">
        <f aca="false">$G5465+IF($F5466=1,1,0)</f>
        <v>2</v>
      </c>
      <c r="H5466" s="0" t="str">
        <f aca="false">IF($F5466=1,$G5466,"")</f>
        <v/>
      </c>
    </row>
    <row r="5467" customFormat="false" ht="15" hidden="false" customHeight="false" outlineLevel="0" collapsed="false">
      <c r="A5467" s="30" t="n">
        <v>853.90625</v>
      </c>
      <c r="B5467" s="31" t="n">
        <v>17.5824</v>
      </c>
      <c r="C5467" s="32" t="n">
        <f aca="false">IF($A5467="","",IF(設定!$B$21="dB",10^($B5467/20),ABS($B5467)))</f>
        <v>7.57042044571758</v>
      </c>
      <c r="D5467" s="32" t="n">
        <f aca="false">IF($A5467="","",$A5467^2)</f>
        <v>729155.883789063</v>
      </c>
      <c r="E5467" s="32" t="n">
        <f aca="false">IF($A5467="","",IF($C5467&lt;=0,"",1/$C5467^2))</f>
        <v>0.0174485764247369</v>
      </c>
      <c r="F5467" s="33" t="n">
        <f aca="false">IF(OR(ROW()-設定!$B$30&lt;2,ROW()+設定!$B$30&gt;13701,N($A5467)&lt;=0,N(INDEX($A$2:$A$13701,MIN(13700,MAX(1,ROW()-1+設定!$B$30))))&lt;=0,$A5467&lt;設定!$B$28,$A5467&gt;設定!$B$29),0,IF(AND($C5467&gt;=MAX(INDEX($C$1:$C$13701,MAX(1,ROW()-設定!$B$24)):INDEX($C$1:$C$13701,MAX(1,ROW()-1))),$C5467&gt;MAX(INDEX($C$1:$C$13701,MIN(13701,ROW()+1)):INDEX($C$1:$C$13701,MIN(13701,ROW()+設定!$B$24))),$C5467&gt;=設定!$B$32,$C5467&gt;=MAX(MIN(INDEX($C$1:$C$13701,MAX(1,ROW()-設定!$B$26)):INDEX($C$1:$C$13701,MAX(1,ROW()-1))),MIN(INDEX($C$1:$C$13701,MIN(13701,ROW()+1)):INDEX($C$1:$C$13701,MIN(13701,ROW()+設定!$B$26))))*10^(設定!$B$27/20)),1,0))</f>
        <v>0</v>
      </c>
      <c r="G5467" s="33" t="n">
        <f aca="false">$G5466+IF($F5467=1,1,0)</f>
        <v>2</v>
      </c>
      <c r="H5467" s="0" t="str">
        <f aca="false">IF($F5467=1,$G5467,"")</f>
        <v/>
      </c>
    </row>
    <row r="5468" customFormat="false" ht="15" hidden="false" customHeight="false" outlineLevel="0" collapsed="false">
      <c r="A5468" s="30" t="n">
        <v>854.0625</v>
      </c>
      <c r="B5468" s="31" t="n">
        <v>17.2096</v>
      </c>
      <c r="C5468" s="32" t="n">
        <f aca="false">IF($A5468="","",IF(設定!$B$21="dB",10^($B5468/20),ABS($B5468)))</f>
        <v>7.25237078920472</v>
      </c>
      <c r="D5468" s="32" t="n">
        <f aca="false">IF($A5468="","",$A5468^2)</f>
        <v>729422.75390625</v>
      </c>
      <c r="E5468" s="32" t="n">
        <f aca="false">IF($A5468="","",IF($C5468&lt;=0,"",1/$C5468^2))</f>
        <v>0.0190125338376733</v>
      </c>
      <c r="F5468" s="33" t="n">
        <f aca="false">IF(OR(ROW()-設定!$B$30&lt;2,ROW()+設定!$B$30&gt;13701,N($A5468)&lt;=0,N(INDEX($A$2:$A$13701,MIN(13700,MAX(1,ROW()-1+設定!$B$30))))&lt;=0,$A5468&lt;設定!$B$28,$A5468&gt;設定!$B$29),0,IF(AND($C5468&gt;=MAX(INDEX($C$1:$C$13701,MAX(1,ROW()-設定!$B$24)):INDEX($C$1:$C$13701,MAX(1,ROW()-1))),$C5468&gt;MAX(INDEX($C$1:$C$13701,MIN(13701,ROW()+1)):INDEX($C$1:$C$13701,MIN(13701,ROW()+設定!$B$24))),$C5468&gt;=設定!$B$32,$C5468&gt;=MAX(MIN(INDEX($C$1:$C$13701,MAX(1,ROW()-設定!$B$26)):INDEX($C$1:$C$13701,MAX(1,ROW()-1))),MIN(INDEX($C$1:$C$13701,MIN(13701,ROW()+1)):INDEX($C$1:$C$13701,MIN(13701,ROW()+設定!$B$26))))*10^(設定!$B$27/20)),1,0))</f>
        <v>0</v>
      </c>
      <c r="G5468" s="33" t="n">
        <f aca="false">$G5467+IF($F5468=1,1,0)</f>
        <v>2</v>
      </c>
      <c r="H5468" s="0" t="str">
        <f aca="false">IF($F5468=1,$G5468,"")</f>
        <v/>
      </c>
    </row>
    <row r="5469" customFormat="false" ht="15" hidden="false" customHeight="false" outlineLevel="0" collapsed="false">
      <c r="A5469" s="30" t="n">
        <v>854.21875</v>
      </c>
      <c r="B5469" s="31" t="n">
        <v>17.3666</v>
      </c>
      <c r="C5469" s="32" t="n">
        <f aca="false">IF($A5469="","",IF(設定!$B$21="dB",10^($B5469/20),ABS($B5469)))</f>
        <v>7.38465142009939</v>
      </c>
      <c r="D5469" s="32" t="n">
        <f aca="false">IF($A5469="","",$A5469^2)</f>
        <v>729689.672851563</v>
      </c>
      <c r="E5469" s="32" t="n">
        <f aca="false">IF($A5469="","",IF($C5469&lt;=0,"",1/$C5469^2))</f>
        <v>0.0183374946438737</v>
      </c>
      <c r="F5469" s="33" t="n">
        <f aca="false">IF(OR(ROW()-設定!$B$30&lt;2,ROW()+設定!$B$30&gt;13701,N($A5469)&lt;=0,N(INDEX($A$2:$A$13701,MIN(13700,MAX(1,ROW()-1+設定!$B$30))))&lt;=0,$A5469&lt;設定!$B$28,$A5469&gt;設定!$B$29),0,IF(AND($C5469&gt;=MAX(INDEX($C$1:$C$13701,MAX(1,ROW()-設定!$B$24)):INDEX($C$1:$C$13701,MAX(1,ROW()-1))),$C5469&gt;MAX(INDEX($C$1:$C$13701,MIN(13701,ROW()+1)):INDEX($C$1:$C$13701,MIN(13701,ROW()+設定!$B$24))),$C5469&gt;=設定!$B$32,$C5469&gt;=MAX(MIN(INDEX($C$1:$C$13701,MAX(1,ROW()-設定!$B$26)):INDEX($C$1:$C$13701,MAX(1,ROW()-1))),MIN(INDEX($C$1:$C$13701,MIN(13701,ROW()+1)):INDEX($C$1:$C$13701,MIN(13701,ROW()+設定!$B$26))))*10^(設定!$B$27/20)),1,0))</f>
        <v>0</v>
      </c>
      <c r="G5469" s="33" t="n">
        <f aca="false">$G5468+IF($F5469=1,1,0)</f>
        <v>2</v>
      </c>
      <c r="H5469" s="0" t="str">
        <f aca="false">IF($F5469=1,$G5469,"")</f>
        <v/>
      </c>
    </row>
    <row r="5470" customFormat="false" ht="15" hidden="false" customHeight="false" outlineLevel="0" collapsed="false">
      <c r="A5470" s="30" t="n">
        <v>854.375</v>
      </c>
      <c r="B5470" s="31" t="n">
        <v>17.5441</v>
      </c>
      <c r="C5470" s="32" t="n">
        <f aca="false">IF($A5470="","",IF(設定!$B$21="dB",10^($B5470/20),ABS($B5470)))</f>
        <v>7.53711254059965</v>
      </c>
      <c r="D5470" s="32" t="n">
        <f aca="false">IF($A5470="","",$A5470^2)</f>
        <v>729956.640625</v>
      </c>
      <c r="E5470" s="32" t="n">
        <f aca="false">IF($A5470="","",IF($C5470&lt;=0,"",1/$C5470^2))</f>
        <v>0.017603134204351</v>
      </c>
      <c r="F5470" s="33" t="n">
        <f aca="false">IF(OR(ROW()-設定!$B$30&lt;2,ROW()+設定!$B$30&gt;13701,N($A5470)&lt;=0,N(INDEX($A$2:$A$13701,MIN(13700,MAX(1,ROW()-1+設定!$B$30))))&lt;=0,$A5470&lt;設定!$B$28,$A5470&gt;設定!$B$29),0,IF(AND($C5470&gt;=MAX(INDEX($C$1:$C$13701,MAX(1,ROW()-設定!$B$24)):INDEX($C$1:$C$13701,MAX(1,ROW()-1))),$C5470&gt;MAX(INDEX($C$1:$C$13701,MIN(13701,ROW()+1)):INDEX($C$1:$C$13701,MIN(13701,ROW()+設定!$B$24))),$C5470&gt;=設定!$B$32,$C5470&gt;=MAX(MIN(INDEX($C$1:$C$13701,MAX(1,ROW()-設定!$B$26)):INDEX($C$1:$C$13701,MAX(1,ROW()-1))),MIN(INDEX($C$1:$C$13701,MIN(13701,ROW()+1)):INDEX($C$1:$C$13701,MIN(13701,ROW()+設定!$B$26))))*10^(設定!$B$27/20)),1,0))</f>
        <v>0</v>
      </c>
      <c r="G5470" s="33" t="n">
        <f aca="false">$G5469+IF($F5470=1,1,0)</f>
        <v>2</v>
      </c>
      <c r="H5470" s="0" t="str">
        <f aca="false">IF($F5470=1,$G5470,"")</f>
        <v/>
      </c>
    </row>
    <row r="5471" customFormat="false" ht="15" hidden="false" customHeight="false" outlineLevel="0" collapsed="false">
      <c r="A5471" s="30" t="n">
        <v>854.53125</v>
      </c>
      <c r="B5471" s="31" t="n">
        <v>17.3542</v>
      </c>
      <c r="C5471" s="32" t="n">
        <f aca="false">IF($A5471="","",IF(設定!$B$21="dB",10^($B5471/20),ABS($B5471)))</f>
        <v>7.3741165929311</v>
      </c>
      <c r="D5471" s="32" t="n">
        <f aca="false">IF($A5471="","",$A5471^2)</f>
        <v>730223.657226563</v>
      </c>
      <c r="E5471" s="32" t="n">
        <f aca="false">IF($A5471="","",IF($C5471&lt;=0,"",1/$C5471^2))</f>
        <v>0.0183899267763551</v>
      </c>
      <c r="F5471" s="33" t="n">
        <f aca="false">IF(OR(ROW()-設定!$B$30&lt;2,ROW()+設定!$B$30&gt;13701,N($A5471)&lt;=0,N(INDEX($A$2:$A$13701,MIN(13700,MAX(1,ROW()-1+設定!$B$30))))&lt;=0,$A5471&lt;設定!$B$28,$A5471&gt;設定!$B$29),0,IF(AND($C5471&gt;=MAX(INDEX($C$1:$C$13701,MAX(1,ROW()-設定!$B$24)):INDEX($C$1:$C$13701,MAX(1,ROW()-1))),$C5471&gt;MAX(INDEX($C$1:$C$13701,MIN(13701,ROW()+1)):INDEX($C$1:$C$13701,MIN(13701,ROW()+設定!$B$24))),$C5471&gt;=設定!$B$32,$C5471&gt;=MAX(MIN(INDEX($C$1:$C$13701,MAX(1,ROW()-設定!$B$26)):INDEX($C$1:$C$13701,MAX(1,ROW()-1))),MIN(INDEX($C$1:$C$13701,MIN(13701,ROW()+1)):INDEX($C$1:$C$13701,MIN(13701,ROW()+設定!$B$26))))*10^(設定!$B$27/20)),1,0))</f>
        <v>0</v>
      </c>
      <c r="G5471" s="33" t="n">
        <f aca="false">$G5470+IF($F5471=1,1,0)</f>
        <v>2</v>
      </c>
      <c r="H5471" s="0" t="str">
        <f aca="false">IF($F5471=1,$G5471,"")</f>
        <v/>
      </c>
    </row>
    <row r="5472" customFormat="false" ht="15" hidden="false" customHeight="false" outlineLevel="0" collapsed="false">
      <c r="A5472" s="30" t="n">
        <v>854.6875</v>
      </c>
      <c r="B5472" s="31" t="n">
        <v>17.6098</v>
      </c>
      <c r="C5472" s="32" t="n">
        <f aca="false">IF($A5472="","",IF(設定!$B$21="dB",10^($B5472/20),ABS($B5472)))</f>
        <v>7.59433935853948</v>
      </c>
      <c r="D5472" s="32" t="n">
        <f aca="false">IF($A5472="","",$A5472^2)</f>
        <v>730490.72265625</v>
      </c>
      <c r="E5472" s="32" t="n">
        <f aca="false">IF($A5472="","",IF($C5472&lt;=0,"",1/$C5472^2))</f>
        <v>0.0173388384421745</v>
      </c>
      <c r="F5472" s="33" t="n">
        <f aca="false">IF(OR(ROW()-設定!$B$30&lt;2,ROW()+設定!$B$30&gt;13701,N($A5472)&lt;=0,N(INDEX($A$2:$A$13701,MIN(13700,MAX(1,ROW()-1+設定!$B$30))))&lt;=0,$A5472&lt;設定!$B$28,$A5472&gt;設定!$B$29),0,IF(AND($C5472&gt;=MAX(INDEX($C$1:$C$13701,MAX(1,ROW()-設定!$B$24)):INDEX($C$1:$C$13701,MAX(1,ROW()-1))),$C5472&gt;MAX(INDEX($C$1:$C$13701,MIN(13701,ROW()+1)):INDEX($C$1:$C$13701,MIN(13701,ROW()+設定!$B$24))),$C5472&gt;=設定!$B$32,$C5472&gt;=MAX(MIN(INDEX($C$1:$C$13701,MAX(1,ROW()-設定!$B$26)):INDEX($C$1:$C$13701,MAX(1,ROW()-1))),MIN(INDEX($C$1:$C$13701,MIN(13701,ROW()+1)):INDEX($C$1:$C$13701,MIN(13701,ROW()+設定!$B$26))))*10^(設定!$B$27/20)),1,0))</f>
        <v>0</v>
      </c>
      <c r="G5472" s="33" t="n">
        <f aca="false">$G5471+IF($F5472=1,1,0)</f>
        <v>2</v>
      </c>
      <c r="H5472" s="0" t="str">
        <f aca="false">IF($F5472=1,$G5472,"")</f>
        <v/>
      </c>
    </row>
    <row r="5473" customFormat="false" ht="15" hidden="false" customHeight="false" outlineLevel="0" collapsed="false">
      <c r="A5473" s="30" t="n">
        <v>854.84375</v>
      </c>
      <c r="B5473" s="31" t="n">
        <v>17.4256</v>
      </c>
      <c r="C5473" s="32" t="n">
        <f aca="false">IF($A5473="","",IF(設定!$B$21="dB",10^($B5473/20),ABS($B5473)))</f>
        <v>7.43498334496239</v>
      </c>
      <c r="D5473" s="32" t="n">
        <f aca="false">IF($A5473="","",$A5473^2)</f>
        <v>730757.836914063</v>
      </c>
      <c r="E5473" s="32" t="n">
        <f aca="false">IF($A5473="","",IF($C5473&lt;=0,"",1/$C5473^2))</f>
        <v>0.0180900596957821</v>
      </c>
      <c r="F5473" s="33" t="n">
        <f aca="false">IF(OR(ROW()-設定!$B$30&lt;2,ROW()+設定!$B$30&gt;13701,N($A5473)&lt;=0,N(INDEX($A$2:$A$13701,MIN(13700,MAX(1,ROW()-1+設定!$B$30))))&lt;=0,$A5473&lt;設定!$B$28,$A5473&gt;設定!$B$29),0,IF(AND($C5473&gt;=MAX(INDEX($C$1:$C$13701,MAX(1,ROW()-設定!$B$24)):INDEX($C$1:$C$13701,MAX(1,ROW()-1))),$C5473&gt;MAX(INDEX($C$1:$C$13701,MIN(13701,ROW()+1)):INDEX($C$1:$C$13701,MIN(13701,ROW()+設定!$B$24))),$C5473&gt;=設定!$B$32,$C5473&gt;=MAX(MIN(INDEX($C$1:$C$13701,MAX(1,ROW()-設定!$B$26)):INDEX($C$1:$C$13701,MAX(1,ROW()-1))),MIN(INDEX($C$1:$C$13701,MIN(13701,ROW()+1)):INDEX($C$1:$C$13701,MIN(13701,ROW()+設定!$B$26))))*10^(設定!$B$27/20)),1,0))</f>
        <v>0</v>
      </c>
      <c r="G5473" s="33" t="n">
        <f aca="false">$G5472+IF($F5473=1,1,0)</f>
        <v>2</v>
      </c>
      <c r="H5473" s="0" t="str">
        <f aca="false">IF($F5473=1,$G5473,"")</f>
        <v/>
      </c>
    </row>
    <row r="5474" customFormat="false" ht="15" hidden="false" customHeight="false" outlineLevel="0" collapsed="false">
      <c r="A5474" s="30" t="n">
        <v>855</v>
      </c>
      <c r="B5474" s="31" t="n">
        <v>17.5835</v>
      </c>
      <c r="C5474" s="32" t="n">
        <f aca="false">IF($A5474="","",IF(設定!$B$21="dB",10^($B5474/20),ABS($B5474)))</f>
        <v>7.57137924097789</v>
      </c>
      <c r="D5474" s="32" t="n">
        <f aca="false">IF($A5474="","",$A5474^2)</f>
        <v>731025</v>
      </c>
      <c r="E5474" s="32" t="n">
        <f aca="false">IF($A5474="","",IF($C5474&lt;=0,"",1/$C5474^2))</f>
        <v>0.017444157532862</v>
      </c>
      <c r="F5474" s="33" t="n">
        <f aca="false">IF(OR(ROW()-設定!$B$30&lt;2,ROW()+設定!$B$30&gt;13701,N($A5474)&lt;=0,N(INDEX($A$2:$A$13701,MIN(13700,MAX(1,ROW()-1+設定!$B$30))))&lt;=0,$A5474&lt;設定!$B$28,$A5474&gt;設定!$B$29),0,IF(AND($C5474&gt;=MAX(INDEX($C$1:$C$13701,MAX(1,ROW()-設定!$B$24)):INDEX($C$1:$C$13701,MAX(1,ROW()-1))),$C5474&gt;MAX(INDEX($C$1:$C$13701,MIN(13701,ROW()+1)):INDEX($C$1:$C$13701,MIN(13701,ROW()+設定!$B$24))),$C5474&gt;=設定!$B$32,$C5474&gt;=MAX(MIN(INDEX($C$1:$C$13701,MAX(1,ROW()-設定!$B$26)):INDEX($C$1:$C$13701,MAX(1,ROW()-1))),MIN(INDEX($C$1:$C$13701,MIN(13701,ROW()+1)):INDEX($C$1:$C$13701,MIN(13701,ROW()+設定!$B$26))))*10^(設定!$B$27/20)),1,0))</f>
        <v>0</v>
      </c>
      <c r="G5474" s="33" t="n">
        <f aca="false">$G5473+IF($F5474=1,1,0)</f>
        <v>2</v>
      </c>
      <c r="H5474" s="0" t="str">
        <f aca="false">IF($F5474=1,$G5474,"")</f>
        <v/>
      </c>
    </row>
    <row r="5475" customFormat="false" ht="15" hidden="false" customHeight="false" outlineLevel="0" collapsed="false">
      <c r="A5475" s="30" t="n">
        <v>855.15625</v>
      </c>
      <c r="B5475" s="31" t="n">
        <v>17.4981</v>
      </c>
      <c r="C5475" s="32" t="n">
        <f aca="false">IF($A5475="","",IF(設定!$B$21="dB",10^($B5475/20),ABS($B5475)))</f>
        <v>7.49730191225594</v>
      </c>
      <c r="D5475" s="32" t="n">
        <f aca="false">IF($A5475="","",$A5475^2)</f>
        <v>731292.211914063</v>
      </c>
      <c r="E5475" s="32" t="n">
        <f aca="false">IF($A5475="","",IF($C5475&lt;=0,"",1/$C5475^2))</f>
        <v>0.0177905756177931</v>
      </c>
      <c r="F5475" s="33" t="n">
        <f aca="false">IF(OR(ROW()-設定!$B$30&lt;2,ROW()+設定!$B$30&gt;13701,N($A5475)&lt;=0,N(INDEX($A$2:$A$13701,MIN(13700,MAX(1,ROW()-1+設定!$B$30))))&lt;=0,$A5475&lt;設定!$B$28,$A5475&gt;設定!$B$29),0,IF(AND($C5475&gt;=MAX(INDEX($C$1:$C$13701,MAX(1,ROW()-設定!$B$24)):INDEX($C$1:$C$13701,MAX(1,ROW()-1))),$C5475&gt;MAX(INDEX($C$1:$C$13701,MIN(13701,ROW()+1)):INDEX($C$1:$C$13701,MIN(13701,ROW()+設定!$B$24))),$C5475&gt;=設定!$B$32,$C5475&gt;=MAX(MIN(INDEX($C$1:$C$13701,MAX(1,ROW()-設定!$B$26)):INDEX($C$1:$C$13701,MAX(1,ROW()-1))),MIN(INDEX($C$1:$C$13701,MIN(13701,ROW()+1)):INDEX($C$1:$C$13701,MIN(13701,ROW()+設定!$B$26))))*10^(設定!$B$27/20)),1,0))</f>
        <v>0</v>
      </c>
      <c r="G5475" s="33" t="n">
        <f aca="false">$G5474+IF($F5475=1,1,0)</f>
        <v>2</v>
      </c>
      <c r="H5475" s="0" t="str">
        <f aca="false">IF($F5475=1,$G5475,"")</f>
        <v/>
      </c>
    </row>
    <row r="5476" customFormat="false" ht="15" hidden="false" customHeight="false" outlineLevel="0" collapsed="false">
      <c r="A5476" s="30" t="n">
        <v>855.3125</v>
      </c>
      <c r="B5476" s="31" t="n">
        <v>17.5681</v>
      </c>
      <c r="C5476" s="32" t="n">
        <f aca="false">IF($A5476="","",IF(設定!$B$21="dB",10^($B5476/20),ABS($B5476)))</f>
        <v>7.5579671506161</v>
      </c>
      <c r="D5476" s="32" t="n">
        <f aca="false">IF($A5476="","",$A5476^2)</f>
        <v>731559.47265625</v>
      </c>
      <c r="E5476" s="32" t="n">
        <f aca="false">IF($A5476="","",IF($C5476&lt;=0,"",1/$C5476^2))</f>
        <v>0.0175061239857916</v>
      </c>
      <c r="F5476" s="33" t="n">
        <f aca="false">IF(OR(ROW()-設定!$B$30&lt;2,ROW()+設定!$B$30&gt;13701,N($A5476)&lt;=0,N(INDEX($A$2:$A$13701,MIN(13700,MAX(1,ROW()-1+設定!$B$30))))&lt;=0,$A5476&lt;設定!$B$28,$A5476&gt;設定!$B$29),0,IF(AND($C5476&gt;=MAX(INDEX($C$1:$C$13701,MAX(1,ROW()-設定!$B$24)):INDEX($C$1:$C$13701,MAX(1,ROW()-1))),$C5476&gt;MAX(INDEX($C$1:$C$13701,MIN(13701,ROW()+1)):INDEX($C$1:$C$13701,MIN(13701,ROW()+設定!$B$24))),$C5476&gt;=設定!$B$32,$C5476&gt;=MAX(MIN(INDEX($C$1:$C$13701,MAX(1,ROW()-設定!$B$26)):INDEX($C$1:$C$13701,MAX(1,ROW()-1))),MIN(INDEX($C$1:$C$13701,MIN(13701,ROW()+1)):INDEX($C$1:$C$13701,MIN(13701,ROW()+設定!$B$26))))*10^(設定!$B$27/20)),1,0))</f>
        <v>0</v>
      </c>
      <c r="G5476" s="33" t="n">
        <f aca="false">$G5475+IF($F5476=1,1,0)</f>
        <v>2</v>
      </c>
      <c r="H5476" s="0" t="str">
        <f aca="false">IF($F5476=1,$G5476,"")</f>
        <v/>
      </c>
    </row>
    <row r="5477" customFormat="false" ht="15" hidden="false" customHeight="false" outlineLevel="0" collapsed="false">
      <c r="A5477" s="30" t="n">
        <v>855.46875</v>
      </c>
      <c r="B5477" s="31" t="n">
        <v>17.653</v>
      </c>
      <c r="C5477" s="32" t="n">
        <f aca="false">IF($A5477="","",IF(設定!$B$21="dB",10^($B5477/20),ABS($B5477)))</f>
        <v>7.63220452648997</v>
      </c>
      <c r="D5477" s="32" t="n">
        <f aca="false">IF($A5477="","",$A5477^2)</f>
        <v>731826.782226563</v>
      </c>
      <c r="E5477" s="32" t="n">
        <f aca="false">IF($A5477="","",IF($C5477&lt;=0,"",1/$C5477^2))</f>
        <v>0.017167221078581</v>
      </c>
      <c r="F5477" s="33" t="n">
        <f aca="false">IF(OR(ROW()-設定!$B$30&lt;2,ROW()+設定!$B$30&gt;13701,N($A5477)&lt;=0,N(INDEX($A$2:$A$13701,MIN(13700,MAX(1,ROW()-1+設定!$B$30))))&lt;=0,$A5477&lt;設定!$B$28,$A5477&gt;設定!$B$29),0,IF(AND($C5477&gt;=MAX(INDEX($C$1:$C$13701,MAX(1,ROW()-設定!$B$24)):INDEX($C$1:$C$13701,MAX(1,ROW()-1))),$C5477&gt;MAX(INDEX($C$1:$C$13701,MIN(13701,ROW()+1)):INDEX($C$1:$C$13701,MIN(13701,ROW()+設定!$B$24))),$C5477&gt;=設定!$B$32,$C5477&gt;=MAX(MIN(INDEX($C$1:$C$13701,MAX(1,ROW()-設定!$B$26)):INDEX($C$1:$C$13701,MAX(1,ROW()-1))),MIN(INDEX($C$1:$C$13701,MIN(13701,ROW()+1)):INDEX($C$1:$C$13701,MIN(13701,ROW()+設定!$B$26))))*10^(設定!$B$27/20)),1,0))</f>
        <v>0</v>
      </c>
      <c r="G5477" s="33" t="n">
        <f aca="false">$G5476+IF($F5477=1,1,0)</f>
        <v>2</v>
      </c>
      <c r="H5477" s="0" t="str">
        <f aca="false">IF($F5477=1,$G5477,"")</f>
        <v/>
      </c>
    </row>
    <row r="5478" customFormat="false" ht="15" hidden="false" customHeight="false" outlineLevel="0" collapsed="false">
      <c r="A5478" s="30" t="n">
        <v>855.625</v>
      </c>
      <c r="B5478" s="31" t="n">
        <v>17.6443</v>
      </c>
      <c r="C5478" s="32" t="n">
        <f aca="false">IF($A5478="","",IF(設定!$B$21="dB",10^($B5478/20),ABS($B5478)))</f>
        <v>7.62456375056234</v>
      </c>
      <c r="D5478" s="32" t="n">
        <f aca="false">IF($A5478="","",$A5478^2)</f>
        <v>732094.140625</v>
      </c>
      <c r="E5478" s="32" t="n">
        <f aca="false">IF($A5478="","",IF($C5478&lt;=0,"",1/$C5478^2))</f>
        <v>0.0172016457666693</v>
      </c>
      <c r="F5478" s="33" t="n">
        <f aca="false">IF(OR(ROW()-設定!$B$30&lt;2,ROW()+設定!$B$30&gt;13701,N($A5478)&lt;=0,N(INDEX($A$2:$A$13701,MIN(13700,MAX(1,ROW()-1+設定!$B$30))))&lt;=0,$A5478&lt;設定!$B$28,$A5478&gt;設定!$B$29),0,IF(AND($C5478&gt;=MAX(INDEX($C$1:$C$13701,MAX(1,ROW()-設定!$B$24)):INDEX($C$1:$C$13701,MAX(1,ROW()-1))),$C5478&gt;MAX(INDEX($C$1:$C$13701,MIN(13701,ROW()+1)):INDEX($C$1:$C$13701,MIN(13701,ROW()+設定!$B$24))),$C5478&gt;=設定!$B$32,$C5478&gt;=MAX(MIN(INDEX($C$1:$C$13701,MAX(1,ROW()-設定!$B$26)):INDEX($C$1:$C$13701,MAX(1,ROW()-1))),MIN(INDEX($C$1:$C$13701,MIN(13701,ROW()+1)):INDEX($C$1:$C$13701,MIN(13701,ROW()+設定!$B$26))))*10^(設定!$B$27/20)),1,0))</f>
        <v>0</v>
      </c>
      <c r="G5478" s="33" t="n">
        <f aca="false">$G5477+IF($F5478=1,1,0)</f>
        <v>2</v>
      </c>
      <c r="H5478" s="0" t="str">
        <f aca="false">IF($F5478=1,$G5478,"")</f>
        <v/>
      </c>
    </row>
    <row r="5479" customFormat="false" ht="15" hidden="false" customHeight="false" outlineLevel="0" collapsed="false">
      <c r="A5479" s="30" t="n">
        <v>855.78125</v>
      </c>
      <c r="B5479" s="31" t="n">
        <v>17.6358</v>
      </c>
      <c r="C5479" s="32" t="n">
        <f aca="false">IF($A5479="","",IF(設定!$B$21="dB",10^($B5479/20),ABS($B5479)))</f>
        <v>7.61710601231998</v>
      </c>
      <c r="D5479" s="32" t="n">
        <f aca="false">IF($A5479="","",$A5479^2)</f>
        <v>732361.547851563</v>
      </c>
      <c r="E5479" s="32" t="n">
        <f aca="false">IF($A5479="","",IF($C5479&lt;=0,"",1/$C5479^2))</f>
        <v>0.0172353457498198</v>
      </c>
      <c r="F5479" s="33" t="n">
        <f aca="false">IF(OR(ROW()-設定!$B$30&lt;2,ROW()+設定!$B$30&gt;13701,N($A5479)&lt;=0,N(INDEX($A$2:$A$13701,MIN(13700,MAX(1,ROW()-1+設定!$B$30))))&lt;=0,$A5479&lt;設定!$B$28,$A5479&gt;設定!$B$29),0,IF(AND($C5479&gt;=MAX(INDEX($C$1:$C$13701,MAX(1,ROW()-設定!$B$24)):INDEX($C$1:$C$13701,MAX(1,ROW()-1))),$C5479&gt;MAX(INDEX($C$1:$C$13701,MIN(13701,ROW()+1)):INDEX($C$1:$C$13701,MIN(13701,ROW()+設定!$B$24))),$C5479&gt;=設定!$B$32,$C5479&gt;=MAX(MIN(INDEX($C$1:$C$13701,MAX(1,ROW()-設定!$B$26)):INDEX($C$1:$C$13701,MAX(1,ROW()-1))),MIN(INDEX($C$1:$C$13701,MIN(13701,ROW()+1)):INDEX($C$1:$C$13701,MIN(13701,ROW()+設定!$B$26))))*10^(設定!$B$27/20)),1,0))</f>
        <v>0</v>
      </c>
      <c r="G5479" s="33" t="n">
        <f aca="false">$G5478+IF($F5479=1,1,0)</f>
        <v>2</v>
      </c>
      <c r="H5479" s="0" t="str">
        <f aca="false">IF($F5479=1,$G5479,"")</f>
        <v/>
      </c>
    </row>
    <row r="5480" customFormat="false" ht="15" hidden="false" customHeight="false" outlineLevel="0" collapsed="false">
      <c r="A5480" s="30" t="n">
        <v>855.9375</v>
      </c>
      <c r="B5480" s="31" t="n">
        <v>17.9181</v>
      </c>
      <c r="C5480" s="32" t="n">
        <f aca="false">IF($A5480="","",IF(設定!$B$21="dB",10^($B5480/20),ABS($B5480)))</f>
        <v>7.8687364573288</v>
      </c>
      <c r="D5480" s="32" t="n">
        <f aca="false">IF($A5480="","",$A5480^2)</f>
        <v>732629.00390625</v>
      </c>
      <c r="E5480" s="32" t="n">
        <f aca="false">IF($A5480="","",IF($C5480&lt;=0,"",1/$C5480^2))</f>
        <v>0.01615064978952</v>
      </c>
      <c r="F5480" s="33" t="n">
        <f aca="false">IF(OR(ROW()-設定!$B$30&lt;2,ROW()+設定!$B$30&gt;13701,N($A5480)&lt;=0,N(INDEX($A$2:$A$13701,MIN(13700,MAX(1,ROW()-1+設定!$B$30))))&lt;=0,$A5480&lt;設定!$B$28,$A5480&gt;設定!$B$29),0,IF(AND($C5480&gt;=MAX(INDEX($C$1:$C$13701,MAX(1,ROW()-設定!$B$24)):INDEX($C$1:$C$13701,MAX(1,ROW()-1))),$C5480&gt;MAX(INDEX($C$1:$C$13701,MIN(13701,ROW()+1)):INDEX($C$1:$C$13701,MIN(13701,ROW()+設定!$B$24))),$C5480&gt;=設定!$B$32,$C5480&gt;=MAX(MIN(INDEX($C$1:$C$13701,MAX(1,ROW()-設定!$B$26)):INDEX($C$1:$C$13701,MAX(1,ROW()-1))),MIN(INDEX($C$1:$C$13701,MIN(13701,ROW()+1)):INDEX($C$1:$C$13701,MIN(13701,ROW()+設定!$B$26))))*10^(設定!$B$27/20)),1,0))</f>
        <v>0</v>
      </c>
      <c r="G5480" s="33" t="n">
        <f aca="false">$G5479+IF($F5480=1,1,0)</f>
        <v>2</v>
      </c>
      <c r="H5480" s="0" t="str">
        <f aca="false">IF($F5480=1,$G5480,"")</f>
        <v/>
      </c>
    </row>
    <row r="5481" customFormat="false" ht="15" hidden="false" customHeight="false" outlineLevel="0" collapsed="false">
      <c r="A5481" s="30" t="n">
        <v>856.09375</v>
      </c>
      <c r="B5481" s="31" t="n">
        <v>17.718</v>
      </c>
      <c r="C5481" s="32" t="n">
        <f aca="false">IF($A5481="","",IF(設定!$B$21="dB",10^($B5481/20),ABS($B5481)))</f>
        <v>7.68953361845664</v>
      </c>
      <c r="D5481" s="32" t="n">
        <f aca="false">IF($A5481="","",$A5481^2)</f>
        <v>732896.508789063</v>
      </c>
      <c r="E5481" s="32" t="n">
        <f aca="false">IF($A5481="","",IF($C5481&lt;=0,"",1/$C5481^2))</f>
        <v>0.0169121958773965</v>
      </c>
      <c r="F5481" s="33" t="n">
        <f aca="false">IF(OR(ROW()-設定!$B$30&lt;2,ROW()+設定!$B$30&gt;13701,N($A5481)&lt;=0,N(INDEX($A$2:$A$13701,MIN(13700,MAX(1,ROW()-1+設定!$B$30))))&lt;=0,$A5481&lt;設定!$B$28,$A5481&gt;設定!$B$29),0,IF(AND($C5481&gt;=MAX(INDEX($C$1:$C$13701,MAX(1,ROW()-設定!$B$24)):INDEX($C$1:$C$13701,MAX(1,ROW()-1))),$C5481&gt;MAX(INDEX($C$1:$C$13701,MIN(13701,ROW()+1)):INDEX($C$1:$C$13701,MIN(13701,ROW()+設定!$B$24))),$C5481&gt;=設定!$B$32,$C5481&gt;=MAX(MIN(INDEX($C$1:$C$13701,MAX(1,ROW()-設定!$B$26)):INDEX($C$1:$C$13701,MAX(1,ROW()-1))),MIN(INDEX($C$1:$C$13701,MIN(13701,ROW()+1)):INDEX($C$1:$C$13701,MIN(13701,ROW()+設定!$B$26))))*10^(設定!$B$27/20)),1,0))</f>
        <v>0</v>
      </c>
      <c r="G5481" s="33" t="n">
        <f aca="false">$G5480+IF($F5481=1,1,0)</f>
        <v>2</v>
      </c>
      <c r="H5481" s="0" t="str">
        <f aca="false">IF($F5481=1,$G5481,"")</f>
        <v/>
      </c>
    </row>
    <row r="5482" customFormat="false" ht="15" hidden="false" customHeight="false" outlineLevel="0" collapsed="false">
      <c r="A5482" s="30" t="n">
        <v>856.25</v>
      </c>
      <c r="B5482" s="31" t="n">
        <v>17.6361</v>
      </c>
      <c r="C5482" s="32" t="n">
        <f aca="false">IF($A5482="","",IF(設定!$B$21="dB",10^($B5482/20),ABS($B5482)))</f>
        <v>7.61736910238469</v>
      </c>
      <c r="D5482" s="32" t="n">
        <f aca="false">IF($A5482="","",$A5482^2)</f>
        <v>733164.0625</v>
      </c>
      <c r="E5482" s="32" t="n">
        <f aca="false">IF($A5482="","",IF($C5482&lt;=0,"",1/$C5482^2))</f>
        <v>0.017234155215434</v>
      </c>
      <c r="F5482" s="33" t="n">
        <f aca="false">IF(OR(ROW()-設定!$B$30&lt;2,ROW()+設定!$B$30&gt;13701,N($A5482)&lt;=0,N(INDEX($A$2:$A$13701,MIN(13700,MAX(1,ROW()-1+設定!$B$30))))&lt;=0,$A5482&lt;設定!$B$28,$A5482&gt;設定!$B$29),0,IF(AND($C5482&gt;=MAX(INDEX($C$1:$C$13701,MAX(1,ROW()-設定!$B$24)):INDEX($C$1:$C$13701,MAX(1,ROW()-1))),$C5482&gt;MAX(INDEX($C$1:$C$13701,MIN(13701,ROW()+1)):INDEX($C$1:$C$13701,MIN(13701,ROW()+設定!$B$24))),$C5482&gt;=設定!$B$32,$C5482&gt;=MAX(MIN(INDEX($C$1:$C$13701,MAX(1,ROW()-設定!$B$26)):INDEX($C$1:$C$13701,MAX(1,ROW()-1))),MIN(INDEX($C$1:$C$13701,MIN(13701,ROW()+1)):INDEX($C$1:$C$13701,MIN(13701,ROW()+設定!$B$26))))*10^(設定!$B$27/20)),1,0))</f>
        <v>0</v>
      </c>
      <c r="G5482" s="33" t="n">
        <f aca="false">$G5481+IF($F5482=1,1,0)</f>
        <v>2</v>
      </c>
      <c r="H5482" s="0" t="str">
        <f aca="false">IF($F5482=1,$G5482,"")</f>
        <v/>
      </c>
    </row>
    <row r="5483" customFormat="false" ht="15" hidden="false" customHeight="false" outlineLevel="0" collapsed="false">
      <c r="A5483" s="30" t="n">
        <v>856.40625</v>
      </c>
      <c r="B5483" s="31" t="n">
        <v>17.8548</v>
      </c>
      <c r="C5483" s="32" t="n">
        <f aca="false">IF($A5483="","",IF(設定!$B$21="dB",10^($B5483/20),ABS($B5483)))</f>
        <v>7.81160005853243</v>
      </c>
      <c r="D5483" s="32" t="n">
        <f aca="false">IF($A5483="","",$A5483^2)</f>
        <v>733431.665039063</v>
      </c>
      <c r="E5483" s="32" t="n">
        <f aca="false">IF($A5483="","",IF($C5483&lt;=0,"",1/$C5483^2))</f>
        <v>0.0163877752804107</v>
      </c>
      <c r="F5483" s="33" t="n">
        <f aca="false">IF(OR(ROW()-設定!$B$30&lt;2,ROW()+設定!$B$30&gt;13701,N($A5483)&lt;=0,N(INDEX($A$2:$A$13701,MIN(13700,MAX(1,ROW()-1+設定!$B$30))))&lt;=0,$A5483&lt;設定!$B$28,$A5483&gt;設定!$B$29),0,IF(AND($C5483&gt;=MAX(INDEX($C$1:$C$13701,MAX(1,ROW()-設定!$B$24)):INDEX($C$1:$C$13701,MAX(1,ROW()-1))),$C5483&gt;MAX(INDEX($C$1:$C$13701,MIN(13701,ROW()+1)):INDEX($C$1:$C$13701,MIN(13701,ROW()+設定!$B$24))),$C5483&gt;=設定!$B$32,$C5483&gt;=MAX(MIN(INDEX($C$1:$C$13701,MAX(1,ROW()-設定!$B$26)):INDEX($C$1:$C$13701,MAX(1,ROW()-1))),MIN(INDEX($C$1:$C$13701,MIN(13701,ROW()+1)):INDEX($C$1:$C$13701,MIN(13701,ROW()+設定!$B$26))))*10^(設定!$B$27/20)),1,0))</f>
        <v>0</v>
      </c>
      <c r="G5483" s="33" t="n">
        <f aca="false">$G5482+IF($F5483=1,1,0)</f>
        <v>2</v>
      </c>
      <c r="H5483" s="0" t="str">
        <f aca="false">IF($F5483=1,$G5483,"")</f>
        <v/>
      </c>
    </row>
    <row r="5484" customFormat="false" ht="15" hidden="false" customHeight="false" outlineLevel="0" collapsed="false">
      <c r="A5484" s="30" t="n">
        <v>856.5625</v>
      </c>
      <c r="B5484" s="31" t="n">
        <v>17.8648</v>
      </c>
      <c r="C5484" s="32" t="n">
        <f aca="false">IF($A5484="","",IF(設定!$B$21="dB",10^($B5484/20),ABS($B5484)))</f>
        <v>7.82059867448182</v>
      </c>
      <c r="D5484" s="32" t="n">
        <f aca="false">IF($A5484="","",$A5484^2)</f>
        <v>733699.31640625</v>
      </c>
      <c r="E5484" s="32" t="n">
        <f aca="false">IF($A5484="","",IF($C5484&lt;=0,"",1/$C5484^2))</f>
        <v>0.0163500844431754</v>
      </c>
      <c r="F5484" s="33" t="n">
        <f aca="false">IF(OR(ROW()-設定!$B$30&lt;2,ROW()+設定!$B$30&gt;13701,N($A5484)&lt;=0,N(INDEX($A$2:$A$13701,MIN(13700,MAX(1,ROW()-1+設定!$B$30))))&lt;=0,$A5484&lt;設定!$B$28,$A5484&gt;設定!$B$29),0,IF(AND($C5484&gt;=MAX(INDEX($C$1:$C$13701,MAX(1,ROW()-設定!$B$24)):INDEX($C$1:$C$13701,MAX(1,ROW()-1))),$C5484&gt;MAX(INDEX($C$1:$C$13701,MIN(13701,ROW()+1)):INDEX($C$1:$C$13701,MIN(13701,ROW()+設定!$B$24))),$C5484&gt;=設定!$B$32,$C5484&gt;=MAX(MIN(INDEX($C$1:$C$13701,MAX(1,ROW()-設定!$B$26)):INDEX($C$1:$C$13701,MAX(1,ROW()-1))),MIN(INDEX($C$1:$C$13701,MIN(13701,ROW()+1)):INDEX($C$1:$C$13701,MIN(13701,ROW()+設定!$B$26))))*10^(設定!$B$27/20)),1,0))</f>
        <v>0</v>
      </c>
      <c r="G5484" s="33" t="n">
        <f aca="false">$G5483+IF($F5484=1,1,0)</f>
        <v>2</v>
      </c>
      <c r="H5484" s="0" t="str">
        <f aca="false">IF($F5484=1,$G5484,"")</f>
        <v/>
      </c>
    </row>
    <row r="5485" customFormat="false" ht="15" hidden="false" customHeight="false" outlineLevel="0" collapsed="false">
      <c r="A5485" s="30" t="n">
        <v>856.71875</v>
      </c>
      <c r="B5485" s="31" t="n">
        <v>17.9274</v>
      </c>
      <c r="C5485" s="32" t="n">
        <f aca="false">IF($A5485="","",IF(設定!$B$21="dB",10^($B5485/20),ABS($B5485)))</f>
        <v>7.87716604170952</v>
      </c>
      <c r="D5485" s="32" t="n">
        <f aca="false">IF($A5485="","",$A5485^2)</f>
        <v>733967.016601563</v>
      </c>
      <c r="E5485" s="32" t="n">
        <f aca="false">IF($A5485="","",IF($C5485&lt;=0,"",1/$C5485^2))</f>
        <v>0.0161161017251398</v>
      </c>
      <c r="F5485" s="33" t="n">
        <f aca="false">IF(OR(ROW()-設定!$B$30&lt;2,ROW()+設定!$B$30&gt;13701,N($A5485)&lt;=0,N(INDEX($A$2:$A$13701,MIN(13700,MAX(1,ROW()-1+設定!$B$30))))&lt;=0,$A5485&lt;設定!$B$28,$A5485&gt;設定!$B$29),0,IF(AND($C5485&gt;=MAX(INDEX($C$1:$C$13701,MAX(1,ROW()-設定!$B$24)):INDEX($C$1:$C$13701,MAX(1,ROW()-1))),$C5485&gt;MAX(INDEX($C$1:$C$13701,MIN(13701,ROW()+1)):INDEX($C$1:$C$13701,MIN(13701,ROW()+設定!$B$24))),$C5485&gt;=設定!$B$32,$C5485&gt;=MAX(MIN(INDEX($C$1:$C$13701,MAX(1,ROW()-設定!$B$26)):INDEX($C$1:$C$13701,MAX(1,ROW()-1))),MIN(INDEX($C$1:$C$13701,MIN(13701,ROW()+1)):INDEX($C$1:$C$13701,MIN(13701,ROW()+設定!$B$26))))*10^(設定!$B$27/20)),1,0))</f>
        <v>0</v>
      </c>
      <c r="G5485" s="33" t="n">
        <f aca="false">$G5484+IF($F5485=1,1,0)</f>
        <v>2</v>
      </c>
      <c r="H5485" s="0" t="str">
        <f aca="false">IF($F5485=1,$G5485,"")</f>
        <v/>
      </c>
    </row>
    <row r="5486" customFormat="false" ht="15" hidden="false" customHeight="false" outlineLevel="0" collapsed="false">
      <c r="A5486" s="30" t="n">
        <v>856.875</v>
      </c>
      <c r="B5486" s="31" t="n">
        <v>18.006</v>
      </c>
      <c r="C5486" s="32" t="n">
        <f aca="false">IF($A5486="","",IF(設定!$B$21="dB",10^($B5486/20),ABS($B5486)))</f>
        <v>7.94877126788724</v>
      </c>
      <c r="D5486" s="32" t="n">
        <f aca="false">IF($A5486="","",$A5486^2)</f>
        <v>734234.765625</v>
      </c>
      <c r="E5486" s="32" t="n">
        <f aca="false">IF($A5486="","",IF($C5486&lt;=0,"",1/$C5486^2))</f>
        <v>0.0158270509343104</v>
      </c>
      <c r="F5486" s="33" t="n">
        <f aca="false">IF(OR(ROW()-設定!$B$30&lt;2,ROW()+設定!$B$30&gt;13701,N($A5486)&lt;=0,N(INDEX($A$2:$A$13701,MIN(13700,MAX(1,ROW()-1+設定!$B$30))))&lt;=0,$A5486&lt;設定!$B$28,$A5486&gt;設定!$B$29),0,IF(AND($C5486&gt;=MAX(INDEX($C$1:$C$13701,MAX(1,ROW()-設定!$B$24)):INDEX($C$1:$C$13701,MAX(1,ROW()-1))),$C5486&gt;MAX(INDEX($C$1:$C$13701,MIN(13701,ROW()+1)):INDEX($C$1:$C$13701,MIN(13701,ROW()+設定!$B$24))),$C5486&gt;=設定!$B$32,$C5486&gt;=MAX(MIN(INDEX($C$1:$C$13701,MAX(1,ROW()-設定!$B$26)):INDEX($C$1:$C$13701,MAX(1,ROW()-1))),MIN(INDEX($C$1:$C$13701,MIN(13701,ROW()+1)):INDEX($C$1:$C$13701,MIN(13701,ROW()+設定!$B$26))))*10^(設定!$B$27/20)),1,0))</f>
        <v>0</v>
      </c>
      <c r="G5486" s="33" t="n">
        <f aca="false">$G5485+IF($F5486=1,1,0)</f>
        <v>2</v>
      </c>
      <c r="H5486" s="0" t="str">
        <f aca="false">IF($F5486=1,$G5486,"")</f>
        <v/>
      </c>
    </row>
    <row r="5487" customFormat="false" ht="15" hidden="false" customHeight="false" outlineLevel="0" collapsed="false">
      <c r="A5487" s="30" t="n">
        <v>857.03125</v>
      </c>
      <c r="B5487" s="31" t="n">
        <v>17.7442</v>
      </c>
      <c r="C5487" s="32" t="n">
        <f aca="false">IF($A5487="","",IF(設定!$B$21="dB",10^($B5487/20),ABS($B5487)))</f>
        <v>7.71276324078418</v>
      </c>
      <c r="D5487" s="32" t="n">
        <f aca="false">IF($A5487="","",$A5487^2)</f>
        <v>734502.563476563</v>
      </c>
      <c r="E5487" s="32" t="n">
        <f aca="false">IF($A5487="","",IF($C5487&lt;=0,"",1/$C5487^2))</f>
        <v>0.0168104755759345</v>
      </c>
      <c r="F5487" s="33" t="n">
        <f aca="false">IF(OR(ROW()-設定!$B$30&lt;2,ROW()+設定!$B$30&gt;13701,N($A5487)&lt;=0,N(INDEX($A$2:$A$13701,MIN(13700,MAX(1,ROW()-1+設定!$B$30))))&lt;=0,$A5487&lt;設定!$B$28,$A5487&gt;設定!$B$29),0,IF(AND($C5487&gt;=MAX(INDEX($C$1:$C$13701,MAX(1,ROW()-設定!$B$24)):INDEX($C$1:$C$13701,MAX(1,ROW()-1))),$C5487&gt;MAX(INDEX($C$1:$C$13701,MIN(13701,ROW()+1)):INDEX($C$1:$C$13701,MIN(13701,ROW()+設定!$B$24))),$C5487&gt;=設定!$B$32,$C5487&gt;=MAX(MIN(INDEX($C$1:$C$13701,MAX(1,ROW()-設定!$B$26)):INDEX($C$1:$C$13701,MAX(1,ROW()-1))),MIN(INDEX($C$1:$C$13701,MIN(13701,ROW()+1)):INDEX($C$1:$C$13701,MIN(13701,ROW()+設定!$B$26))))*10^(設定!$B$27/20)),1,0))</f>
        <v>0</v>
      </c>
      <c r="G5487" s="33" t="n">
        <f aca="false">$G5486+IF($F5487=1,1,0)</f>
        <v>2</v>
      </c>
      <c r="H5487" s="0" t="str">
        <f aca="false">IF($F5487=1,$G5487,"")</f>
        <v/>
      </c>
    </row>
    <row r="5488" customFormat="false" ht="15" hidden="false" customHeight="false" outlineLevel="0" collapsed="false">
      <c r="A5488" s="30" t="n">
        <v>857.1875</v>
      </c>
      <c r="B5488" s="31" t="n">
        <v>17.9738</v>
      </c>
      <c r="C5488" s="32" t="n">
        <f aca="false">IF($A5488="","",IF(設定!$B$21="dB",10^($B5488/20),ABS($B5488)))</f>
        <v>7.91935843784653</v>
      </c>
      <c r="D5488" s="32" t="n">
        <f aca="false">IF($A5488="","",$A5488^2)</f>
        <v>734770.41015625</v>
      </c>
      <c r="E5488" s="32" t="n">
        <f aca="false">IF($A5488="","",IF($C5488&lt;=0,"",1/$C5488^2))</f>
        <v>0.0159448339189325</v>
      </c>
      <c r="F5488" s="33" t="n">
        <f aca="false">IF(OR(ROW()-設定!$B$30&lt;2,ROW()+設定!$B$30&gt;13701,N($A5488)&lt;=0,N(INDEX($A$2:$A$13701,MIN(13700,MAX(1,ROW()-1+設定!$B$30))))&lt;=0,$A5488&lt;設定!$B$28,$A5488&gt;設定!$B$29),0,IF(AND($C5488&gt;=MAX(INDEX($C$1:$C$13701,MAX(1,ROW()-設定!$B$24)):INDEX($C$1:$C$13701,MAX(1,ROW()-1))),$C5488&gt;MAX(INDEX($C$1:$C$13701,MIN(13701,ROW()+1)):INDEX($C$1:$C$13701,MIN(13701,ROW()+設定!$B$24))),$C5488&gt;=設定!$B$32,$C5488&gt;=MAX(MIN(INDEX($C$1:$C$13701,MAX(1,ROW()-設定!$B$26)):INDEX($C$1:$C$13701,MAX(1,ROW()-1))),MIN(INDEX($C$1:$C$13701,MIN(13701,ROW()+1)):INDEX($C$1:$C$13701,MIN(13701,ROW()+設定!$B$26))))*10^(設定!$B$27/20)),1,0))</f>
        <v>0</v>
      </c>
      <c r="G5488" s="33" t="n">
        <f aca="false">$G5487+IF($F5488=1,1,0)</f>
        <v>2</v>
      </c>
      <c r="H5488" s="0" t="str">
        <f aca="false">IF($F5488=1,$G5488,"")</f>
        <v/>
      </c>
    </row>
    <row r="5489" customFormat="false" ht="15" hidden="false" customHeight="false" outlineLevel="0" collapsed="false">
      <c r="A5489" s="30" t="n">
        <v>857.34375</v>
      </c>
      <c r="B5489" s="31" t="n">
        <v>18.0033</v>
      </c>
      <c r="C5489" s="32" t="n">
        <f aca="false">IF($A5489="","",IF(設定!$B$21="dB",10^($B5489/20),ABS($B5489)))</f>
        <v>7.94630078437986</v>
      </c>
      <c r="D5489" s="32" t="n">
        <f aca="false">IF($A5489="","",$A5489^2)</f>
        <v>735038.305664063</v>
      </c>
      <c r="E5489" s="32" t="n">
        <f aca="false">IF($A5489="","",IF($C5489&lt;=0,"",1/$C5489^2))</f>
        <v>0.015836893639106</v>
      </c>
      <c r="F5489" s="33" t="n">
        <f aca="false">IF(OR(ROW()-設定!$B$30&lt;2,ROW()+設定!$B$30&gt;13701,N($A5489)&lt;=0,N(INDEX($A$2:$A$13701,MIN(13700,MAX(1,ROW()-1+設定!$B$30))))&lt;=0,$A5489&lt;設定!$B$28,$A5489&gt;設定!$B$29),0,IF(AND($C5489&gt;=MAX(INDEX($C$1:$C$13701,MAX(1,ROW()-設定!$B$24)):INDEX($C$1:$C$13701,MAX(1,ROW()-1))),$C5489&gt;MAX(INDEX($C$1:$C$13701,MIN(13701,ROW()+1)):INDEX($C$1:$C$13701,MIN(13701,ROW()+設定!$B$24))),$C5489&gt;=設定!$B$32,$C5489&gt;=MAX(MIN(INDEX($C$1:$C$13701,MAX(1,ROW()-設定!$B$26)):INDEX($C$1:$C$13701,MAX(1,ROW()-1))),MIN(INDEX($C$1:$C$13701,MIN(13701,ROW()+1)):INDEX($C$1:$C$13701,MIN(13701,ROW()+設定!$B$26))))*10^(設定!$B$27/20)),1,0))</f>
        <v>0</v>
      </c>
      <c r="G5489" s="33" t="n">
        <f aca="false">$G5488+IF($F5489=1,1,0)</f>
        <v>2</v>
      </c>
      <c r="H5489" s="0" t="str">
        <f aca="false">IF($F5489=1,$G5489,"")</f>
        <v/>
      </c>
    </row>
    <row r="5490" customFormat="false" ht="15" hidden="false" customHeight="false" outlineLevel="0" collapsed="false">
      <c r="A5490" s="30" t="n">
        <v>857.5</v>
      </c>
      <c r="B5490" s="31" t="n">
        <v>17.9066</v>
      </c>
      <c r="C5490" s="32" t="n">
        <f aca="false">IF($A5490="","",IF(設定!$B$21="dB",10^($B5490/20),ABS($B5490)))</f>
        <v>7.85832525071905</v>
      </c>
      <c r="D5490" s="32" t="n">
        <f aca="false">IF($A5490="","",$A5490^2)</f>
        <v>735306.25</v>
      </c>
      <c r="E5490" s="32" t="n">
        <f aca="false">IF($A5490="","",IF($C5490&lt;=0,"",1/$C5490^2))</f>
        <v>0.0161934729440379</v>
      </c>
      <c r="F5490" s="33" t="n">
        <f aca="false">IF(OR(ROW()-設定!$B$30&lt;2,ROW()+設定!$B$30&gt;13701,N($A5490)&lt;=0,N(INDEX($A$2:$A$13701,MIN(13700,MAX(1,ROW()-1+設定!$B$30))))&lt;=0,$A5490&lt;設定!$B$28,$A5490&gt;設定!$B$29),0,IF(AND($C5490&gt;=MAX(INDEX($C$1:$C$13701,MAX(1,ROW()-設定!$B$24)):INDEX($C$1:$C$13701,MAX(1,ROW()-1))),$C5490&gt;MAX(INDEX($C$1:$C$13701,MIN(13701,ROW()+1)):INDEX($C$1:$C$13701,MIN(13701,ROW()+設定!$B$24))),$C5490&gt;=設定!$B$32,$C5490&gt;=MAX(MIN(INDEX($C$1:$C$13701,MAX(1,ROW()-設定!$B$26)):INDEX($C$1:$C$13701,MAX(1,ROW()-1))),MIN(INDEX($C$1:$C$13701,MIN(13701,ROW()+1)):INDEX($C$1:$C$13701,MIN(13701,ROW()+設定!$B$26))))*10^(設定!$B$27/20)),1,0))</f>
        <v>0</v>
      </c>
      <c r="G5490" s="33" t="n">
        <f aca="false">$G5489+IF($F5490=1,1,0)</f>
        <v>2</v>
      </c>
      <c r="H5490" s="0" t="str">
        <f aca="false">IF($F5490=1,$G5490,"")</f>
        <v/>
      </c>
    </row>
    <row r="5491" customFormat="false" ht="15" hidden="false" customHeight="false" outlineLevel="0" collapsed="false">
      <c r="A5491" s="30" t="n">
        <v>857.65625</v>
      </c>
      <c r="B5491" s="31" t="n">
        <v>17.9533</v>
      </c>
      <c r="C5491" s="32" t="n">
        <f aca="false">IF($A5491="","",IF(設定!$B$21="dB",10^($B5491/20),ABS($B5491)))</f>
        <v>7.90068960552996</v>
      </c>
      <c r="D5491" s="32" t="n">
        <f aca="false">IF($A5491="","",$A5491^2)</f>
        <v>735574.243164063</v>
      </c>
      <c r="E5491" s="32" t="n">
        <f aca="false">IF($A5491="","",IF($C5491&lt;=0,"",1/$C5491^2))</f>
        <v>0.0160202762246189</v>
      </c>
      <c r="F5491" s="33" t="n">
        <f aca="false">IF(OR(ROW()-設定!$B$30&lt;2,ROW()+設定!$B$30&gt;13701,N($A5491)&lt;=0,N(INDEX($A$2:$A$13701,MIN(13700,MAX(1,ROW()-1+設定!$B$30))))&lt;=0,$A5491&lt;設定!$B$28,$A5491&gt;設定!$B$29),0,IF(AND($C5491&gt;=MAX(INDEX($C$1:$C$13701,MAX(1,ROW()-設定!$B$24)):INDEX($C$1:$C$13701,MAX(1,ROW()-1))),$C5491&gt;MAX(INDEX($C$1:$C$13701,MIN(13701,ROW()+1)):INDEX($C$1:$C$13701,MIN(13701,ROW()+設定!$B$24))),$C5491&gt;=設定!$B$32,$C5491&gt;=MAX(MIN(INDEX($C$1:$C$13701,MAX(1,ROW()-設定!$B$26)):INDEX($C$1:$C$13701,MAX(1,ROW()-1))),MIN(INDEX($C$1:$C$13701,MIN(13701,ROW()+1)):INDEX($C$1:$C$13701,MIN(13701,ROW()+設定!$B$26))))*10^(設定!$B$27/20)),1,0))</f>
        <v>0</v>
      </c>
      <c r="G5491" s="33" t="n">
        <f aca="false">$G5490+IF($F5491=1,1,0)</f>
        <v>2</v>
      </c>
      <c r="H5491" s="0" t="str">
        <f aca="false">IF($F5491=1,$G5491,"")</f>
        <v/>
      </c>
    </row>
    <row r="5492" customFormat="false" ht="15" hidden="false" customHeight="false" outlineLevel="0" collapsed="false">
      <c r="A5492" s="30" t="n">
        <v>857.8125</v>
      </c>
      <c r="B5492" s="31" t="n">
        <v>17.6307</v>
      </c>
      <c r="C5492" s="32" t="n">
        <f aca="false">IF($A5492="","",IF(設定!$B$21="dB",10^($B5492/20),ABS($B5492)))</f>
        <v>7.61263487122153</v>
      </c>
      <c r="D5492" s="32" t="n">
        <f aca="false">IF($A5492="","",$A5492^2)</f>
        <v>735842.28515625</v>
      </c>
      <c r="E5492" s="32" t="n">
        <f aca="false">IF($A5492="","",IF($C5492&lt;=0,"",1/$C5492^2))</f>
        <v>0.0172555974220482</v>
      </c>
      <c r="F5492" s="33" t="n">
        <f aca="false">IF(OR(ROW()-設定!$B$30&lt;2,ROW()+設定!$B$30&gt;13701,N($A5492)&lt;=0,N(INDEX($A$2:$A$13701,MIN(13700,MAX(1,ROW()-1+設定!$B$30))))&lt;=0,$A5492&lt;設定!$B$28,$A5492&gt;設定!$B$29),0,IF(AND($C5492&gt;=MAX(INDEX($C$1:$C$13701,MAX(1,ROW()-設定!$B$24)):INDEX($C$1:$C$13701,MAX(1,ROW()-1))),$C5492&gt;MAX(INDEX($C$1:$C$13701,MIN(13701,ROW()+1)):INDEX($C$1:$C$13701,MIN(13701,ROW()+設定!$B$24))),$C5492&gt;=設定!$B$32,$C5492&gt;=MAX(MIN(INDEX($C$1:$C$13701,MAX(1,ROW()-設定!$B$26)):INDEX($C$1:$C$13701,MAX(1,ROW()-1))),MIN(INDEX($C$1:$C$13701,MIN(13701,ROW()+1)):INDEX($C$1:$C$13701,MIN(13701,ROW()+設定!$B$26))))*10^(設定!$B$27/20)),1,0))</f>
        <v>0</v>
      </c>
      <c r="G5492" s="33" t="n">
        <f aca="false">$G5491+IF($F5492=1,1,0)</f>
        <v>2</v>
      </c>
      <c r="H5492" s="0" t="str">
        <f aca="false">IF($F5492=1,$G5492,"")</f>
        <v/>
      </c>
    </row>
    <row r="5493" customFormat="false" ht="15" hidden="false" customHeight="false" outlineLevel="0" collapsed="false">
      <c r="A5493" s="30" t="n">
        <v>857.96875</v>
      </c>
      <c r="B5493" s="31" t="n">
        <v>17.9109</v>
      </c>
      <c r="C5493" s="32" t="n">
        <f aca="false">IF($A5493="","",IF(設定!$B$21="dB",10^($B5493/20),ABS($B5493)))</f>
        <v>7.86221652329241</v>
      </c>
      <c r="D5493" s="32" t="n">
        <f aca="false">IF($A5493="","",$A5493^2)</f>
        <v>736110.375976563</v>
      </c>
      <c r="E5493" s="32" t="n">
        <f aca="false">IF($A5493="","",IF($C5493&lt;=0,"",1/$C5493^2))</f>
        <v>0.0161774475335754</v>
      </c>
      <c r="F5493" s="33" t="n">
        <f aca="false">IF(OR(ROW()-設定!$B$30&lt;2,ROW()+設定!$B$30&gt;13701,N($A5493)&lt;=0,N(INDEX($A$2:$A$13701,MIN(13700,MAX(1,ROW()-1+設定!$B$30))))&lt;=0,$A5493&lt;設定!$B$28,$A5493&gt;設定!$B$29),0,IF(AND($C5493&gt;=MAX(INDEX($C$1:$C$13701,MAX(1,ROW()-設定!$B$24)):INDEX($C$1:$C$13701,MAX(1,ROW()-1))),$C5493&gt;MAX(INDEX($C$1:$C$13701,MIN(13701,ROW()+1)):INDEX($C$1:$C$13701,MIN(13701,ROW()+設定!$B$24))),$C5493&gt;=設定!$B$32,$C5493&gt;=MAX(MIN(INDEX($C$1:$C$13701,MAX(1,ROW()-設定!$B$26)):INDEX($C$1:$C$13701,MAX(1,ROW()-1))),MIN(INDEX($C$1:$C$13701,MIN(13701,ROW()+1)):INDEX($C$1:$C$13701,MIN(13701,ROW()+設定!$B$26))))*10^(設定!$B$27/20)),1,0))</f>
        <v>0</v>
      </c>
      <c r="G5493" s="33" t="n">
        <f aca="false">$G5492+IF($F5493=1,1,0)</f>
        <v>2</v>
      </c>
      <c r="H5493" s="0" t="str">
        <f aca="false">IF($F5493=1,$G5493,"")</f>
        <v/>
      </c>
    </row>
    <row r="5494" customFormat="false" ht="15" hidden="false" customHeight="false" outlineLevel="0" collapsed="false">
      <c r="A5494" s="30" t="n">
        <v>858.125</v>
      </c>
      <c r="B5494" s="31" t="n">
        <v>18.1769</v>
      </c>
      <c r="C5494" s="32" t="n">
        <f aca="false">IF($A5494="","",IF(設定!$B$21="dB",10^($B5494/20),ABS($B5494)))</f>
        <v>8.10671676936401</v>
      </c>
      <c r="D5494" s="32" t="n">
        <f aca="false">IF($A5494="","",$A5494^2)</f>
        <v>736378.515625</v>
      </c>
      <c r="E5494" s="32" t="n">
        <f aca="false">IF($A5494="","",IF($C5494&lt;=0,"",1/$C5494^2))</f>
        <v>0.0152163328611689</v>
      </c>
      <c r="F5494" s="33" t="n">
        <f aca="false">IF(OR(ROW()-設定!$B$30&lt;2,ROW()+設定!$B$30&gt;13701,N($A5494)&lt;=0,N(INDEX($A$2:$A$13701,MIN(13700,MAX(1,ROW()-1+設定!$B$30))))&lt;=0,$A5494&lt;設定!$B$28,$A5494&gt;設定!$B$29),0,IF(AND($C5494&gt;=MAX(INDEX($C$1:$C$13701,MAX(1,ROW()-設定!$B$24)):INDEX($C$1:$C$13701,MAX(1,ROW()-1))),$C5494&gt;MAX(INDEX($C$1:$C$13701,MIN(13701,ROW()+1)):INDEX($C$1:$C$13701,MIN(13701,ROW()+設定!$B$24))),$C5494&gt;=設定!$B$32,$C5494&gt;=MAX(MIN(INDEX($C$1:$C$13701,MAX(1,ROW()-設定!$B$26)):INDEX($C$1:$C$13701,MAX(1,ROW()-1))),MIN(INDEX($C$1:$C$13701,MIN(13701,ROW()+1)):INDEX($C$1:$C$13701,MIN(13701,ROW()+設定!$B$26))))*10^(設定!$B$27/20)),1,0))</f>
        <v>0</v>
      </c>
      <c r="G5494" s="33" t="n">
        <f aca="false">$G5493+IF($F5494=1,1,0)</f>
        <v>2</v>
      </c>
      <c r="H5494" s="0" t="str">
        <f aca="false">IF($F5494=1,$G5494,"")</f>
        <v/>
      </c>
    </row>
    <row r="5495" customFormat="false" ht="15" hidden="false" customHeight="false" outlineLevel="0" collapsed="false">
      <c r="A5495" s="30" t="n">
        <v>858.28125</v>
      </c>
      <c r="B5495" s="31" t="n">
        <v>17.826</v>
      </c>
      <c r="C5495" s="32" t="n">
        <f aca="false">IF($A5495="","",IF(設定!$B$21="dB",10^($B5495/20),ABS($B5495)))</f>
        <v>7.78574185319996</v>
      </c>
      <c r="D5495" s="32" t="n">
        <f aca="false">IF($A5495="","",$A5495^2)</f>
        <v>736646.704101563</v>
      </c>
      <c r="E5495" s="32" t="n">
        <f aca="false">IF($A5495="","",IF($C5495&lt;=0,"",1/$C5495^2))</f>
        <v>0.0164968110447273</v>
      </c>
      <c r="F5495" s="33" t="n">
        <f aca="false">IF(OR(ROW()-設定!$B$30&lt;2,ROW()+設定!$B$30&gt;13701,N($A5495)&lt;=0,N(INDEX($A$2:$A$13701,MIN(13700,MAX(1,ROW()-1+設定!$B$30))))&lt;=0,$A5495&lt;設定!$B$28,$A5495&gt;設定!$B$29),0,IF(AND($C5495&gt;=MAX(INDEX($C$1:$C$13701,MAX(1,ROW()-設定!$B$24)):INDEX($C$1:$C$13701,MAX(1,ROW()-1))),$C5495&gt;MAX(INDEX($C$1:$C$13701,MIN(13701,ROW()+1)):INDEX($C$1:$C$13701,MIN(13701,ROW()+設定!$B$24))),$C5495&gt;=設定!$B$32,$C5495&gt;=MAX(MIN(INDEX($C$1:$C$13701,MAX(1,ROW()-設定!$B$26)):INDEX($C$1:$C$13701,MAX(1,ROW()-1))),MIN(INDEX($C$1:$C$13701,MIN(13701,ROW()+1)):INDEX($C$1:$C$13701,MIN(13701,ROW()+設定!$B$26))))*10^(設定!$B$27/20)),1,0))</f>
        <v>0</v>
      </c>
      <c r="G5495" s="33" t="n">
        <f aca="false">$G5494+IF($F5495=1,1,0)</f>
        <v>2</v>
      </c>
      <c r="H5495" s="0" t="str">
        <f aca="false">IF($F5495=1,$G5495,"")</f>
        <v/>
      </c>
    </row>
    <row r="5496" customFormat="false" ht="15" hidden="false" customHeight="false" outlineLevel="0" collapsed="false">
      <c r="A5496" s="30" t="n">
        <v>858.4375</v>
      </c>
      <c r="B5496" s="31" t="n">
        <v>17.98</v>
      </c>
      <c r="C5496" s="32" t="n">
        <f aca="false">IF($A5496="","",IF(設定!$B$21="dB",10^($B5496/20),ABS($B5496)))</f>
        <v>7.92501330480472</v>
      </c>
      <c r="D5496" s="32" t="n">
        <f aca="false">IF($A5496="","",$A5496^2)</f>
        <v>736914.94140625</v>
      </c>
      <c r="E5496" s="32" t="n">
        <f aca="false">IF($A5496="","",IF($C5496&lt;=0,"",1/$C5496^2))</f>
        <v>0.0159220872705117</v>
      </c>
      <c r="F5496" s="33" t="n">
        <f aca="false">IF(OR(ROW()-設定!$B$30&lt;2,ROW()+設定!$B$30&gt;13701,N($A5496)&lt;=0,N(INDEX($A$2:$A$13701,MIN(13700,MAX(1,ROW()-1+設定!$B$30))))&lt;=0,$A5496&lt;設定!$B$28,$A5496&gt;設定!$B$29),0,IF(AND($C5496&gt;=MAX(INDEX($C$1:$C$13701,MAX(1,ROW()-設定!$B$24)):INDEX($C$1:$C$13701,MAX(1,ROW()-1))),$C5496&gt;MAX(INDEX($C$1:$C$13701,MIN(13701,ROW()+1)):INDEX($C$1:$C$13701,MIN(13701,ROW()+設定!$B$24))),$C5496&gt;=設定!$B$32,$C5496&gt;=MAX(MIN(INDEX($C$1:$C$13701,MAX(1,ROW()-設定!$B$26)):INDEX($C$1:$C$13701,MAX(1,ROW()-1))),MIN(INDEX($C$1:$C$13701,MIN(13701,ROW()+1)):INDEX($C$1:$C$13701,MIN(13701,ROW()+設定!$B$26))))*10^(設定!$B$27/20)),1,0))</f>
        <v>0</v>
      </c>
      <c r="G5496" s="33" t="n">
        <f aca="false">$G5495+IF($F5496=1,1,0)</f>
        <v>2</v>
      </c>
      <c r="H5496" s="0" t="str">
        <f aca="false">IF($F5496=1,$G5496,"")</f>
        <v/>
      </c>
    </row>
    <row r="5497" customFormat="false" ht="15" hidden="false" customHeight="false" outlineLevel="0" collapsed="false">
      <c r="A5497" s="30" t="n">
        <v>858.59375</v>
      </c>
      <c r="B5497" s="31" t="n">
        <v>18.088</v>
      </c>
      <c r="C5497" s="32" t="n">
        <f aca="false">IF($A5497="","",IF(設定!$B$21="dB",10^($B5497/20),ABS($B5497)))</f>
        <v>8.02416776308585</v>
      </c>
      <c r="D5497" s="32" t="n">
        <f aca="false">IF($A5497="","",$A5497^2)</f>
        <v>737183.227539063</v>
      </c>
      <c r="E5497" s="32" t="n">
        <f aca="false">IF($A5497="","",IF($C5497&lt;=0,"",1/$C5497^2))</f>
        <v>0.0155310207523285</v>
      </c>
      <c r="F5497" s="33" t="n">
        <f aca="false">IF(OR(ROW()-設定!$B$30&lt;2,ROW()+設定!$B$30&gt;13701,N($A5497)&lt;=0,N(INDEX($A$2:$A$13701,MIN(13700,MAX(1,ROW()-1+設定!$B$30))))&lt;=0,$A5497&lt;設定!$B$28,$A5497&gt;設定!$B$29),0,IF(AND($C5497&gt;=MAX(INDEX($C$1:$C$13701,MAX(1,ROW()-設定!$B$24)):INDEX($C$1:$C$13701,MAX(1,ROW()-1))),$C5497&gt;MAX(INDEX($C$1:$C$13701,MIN(13701,ROW()+1)):INDEX($C$1:$C$13701,MIN(13701,ROW()+設定!$B$24))),$C5497&gt;=設定!$B$32,$C5497&gt;=MAX(MIN(INDEX($C$1:$C$13701,MAX(1,ROW()-設定!$B$26)):INDEX($C$1:$C$13701,MAX(1,ROW()-1))),MIN(INDEX($C$1:$C$13701,MIN(13701,ROW()+1)):INDEX($C$1:$C$13701,MIN(13701,ROW()+設定!$B$26))))*10^(設定!$B$27/20)),1,0))</f>
        <v>0</v>
      </c>
      <c r="G5497" s="33" t="n">
        <f aca="false">$G5496+IF($F5497=1,1,0)</f>
        <v>2</v>
      </c>
      <c r="H5497" s="0" t="str">
        <f aca="false">IF($F5497=1,$G5497,"")</f>
        <v/>
      </c>
    </row>
    <row r="5498" customFormat="false" ht="15" hidden="false" customHeight="false" outlineLevel="0" collapsed="false">
      <c r="A5498" s="30" t="n">
        <v>858.75</v>
      </c>
      <c r="B5498" s="31" t="n">
        <v>18.1398</v>
      </c>
      <c r="C5498" s="32" t="n">
        <f aca="false">IF($A5498="","",IF(設定!$B$21="dB",10^($B5498/20),ABS($B5498)))</f>
        <v>8.07216443189359</v>
      </c>
      <c r="D5498" s="32" t="n">
        <f aca="false">IF($A5498="","",$A5498^2)</f>
        <v>737451.5625</v>
      </c>
      <c r="E5498" s="32" t="n">
        <f aca="false">IF($A5498="","",IF($C5498&lt;=0,"",1/$C5498^2))</f>
        <v>0.0153468765615036</v>
      </c>
      <c r="F5498" s="33" t="n">
        <f aca="false">IF(OR(ROW()-設定!$B$30&lt;2,ROW()+設定!$B$30&gt;13701,N($A5498)&lt;=0,N(INDEX($A$2:$A$13701,MIN(13700,MAX(1,ROW()-1+設定!$B$30))))&lt;=0,$A5498&lt;設定!$B$28,$A5498&gt;設定!$B$29),0,IF(AND($C5498&gt;=MAX(INDEX($C$1:$C$13701,MAX(1,ROW()-設定!$B$24)):INDEX($C$1:$C$13701,MAX(1,ROW()-1))),$C5498&gt;MAX(INDEX($C$1:$C$13701,MIN(13701,ROW()+1)):INDEX($C$1:$C$13701,MIN(13701,ROW()+設定!$B$24))),$C5498&gt;=設定!$B$32,$C5498&gt;=MAX(MIN(INDEX($C$1:$C$13701,MAX(1,ROW()-設定!$B$26)):INDEX($C$1:$C$13701,MAX(1,ROW()-1))),MIN(INDEX($C$1:$C$13701,MIN(13701,ROW()+1)):INDEX($C$1:$C$13701,MIN(13701,ROW()+設定!$B$26))))*10^(設定!$B$27/20)),1,0))</f>
        <v>0</v>
      </c>
      <c r="G5498" s="33" t="n">
        <f aca="false">$G5497+IF($F5498=1,1,0)</f>
        <v>2</v>
      </c>
      <c r="H5498" s="0" t="str">
        <f aca="false">IF($F5498=1,$G5498,"")</f>
        <v/>
      </c>
    </row>
    <row r="5499" customFormat="false" ht="15" hidden="false" customHeight="false" outlineLevel="0" collapsed="false">
      <c r="A5499" s="30" t="n">
        <v>858.90625</v>
      </c>
      <c r="B5499" s="31" t="n">
        <v>18.2702</v>
      </c>
      <c r="C5499" s="32" t="n">
        <f aca="false">IF($A5499="","",IF(設定!$B$21="dB",10^($B5499/20),ABS($B5499)))</f>
        <v>8.19426490955283</v>
      </c>
      <c r="D5499" s="32" t="n">
        <f aca="false">IF($A5499="","",$A5499^2)</f>
        <v>737719.946289063</v>
      </c>
      <c r="E5499" s="32" t="n">
        <f aca="false">IF($A5499="","",IF($C5499&lt;=0,"",1/$C5499^2))</f>
        <v>0.0148929249167787</v>
      </c>
      <c r="F5499" s="33" t="n">
        <f aca="false">IF(OR(ROW()-設定!$B$30&lt;2,ROW()+設定!$B$30&gt;13701,N($A5499)&lt;=0,N(INDEX($A$2:$A$13701,MIN(13700,MAX(1,ROW()-1+設定!$B$30))))&lt;=0,$A5499&lt;設定!$B$28,$A5499&gt;設定!$B$29),0,IF(AND($C5499&gt;=MAX(INDEX($C$1:$C$13701,MAX(1,ROW()-設定!$B$24)):INDEX($C$1:$C$13701,MAX(1,ROW()-1))),$C5499&gt;MAX(INDEX($C$1:$C$13701,MIN(13701,ROW()+1)):INDEX($C$1:$C$13701,MIN(13701,ROW()+設定!$B$24))),$C5499&gt;=設定!$B$32,$C5499&gt;=MAX(MIN(INDEX($C$1:$C$13701,MAX(1,ROW()-設定!$B$26)):INDEX($C$1:$C$13701,MAX(1,ROW()-1))),MIN(INDEX($C$1:$C$13701,MIN(13701,ROW()+1)):INDEX($C$1:$C$13701,MIN(13701,ROW()+設定!$B$26))))*10^(設定!$B$27/20)),1,0))</f>
        <v>0</v>
      </c>
      <c r="G5499" s="33" t="n">
        <f aca="false">$G5498+IF($F5499=1,1,0)</f>
        <v>2</v>
      </c>
      <c r="H5499" s="0" t="str">
        <f aca="false">IF($F5499=1,$G5499,"")</f>
        <v/>
      </c>
    </row>
    <row r="5500" customFormat="false" ht="15" hidden="false" customHeight="false" outlineLevel="0" collapsed="false">
      <c r="A5500" s="30" t="n">
        <v>859.0625</v>
      </c>
      <c r="B5500" s="31" t="n">
        <v>17.9381</v>
      </c>
      <c r="C5500" s="32" t="n">
        <f aca="false">IF($A5500="","",IF(設定!$B$21="dB",10^($B5500/20),ABS($B5500)))</f>
        <v>7.88687576823519</v>
      </c>
      <c r="D5500" s="32" t="n">
        <f aca="false">IF($A5500="","",$A5500^2)</f>
        <v>737988.37890625</v>
      </c>
      <c r="E5500" s="32" t="n">
        <f aca="false">IF($A5500="","",IF($C5500&lt;=0,"",1/$C5500^2))</f>
        <v>0.0160764442942355</v>
      </c>
      <c r="F5500" s="33" t="n">
        <f aca="false">IF(OR(ROW()-設定!$B$30&lt;2,ROW()+設定!$B$30&gt;13701,N($A5500)&lt;=0,N(INDEX($A$2:$A$13701,MIN(13700,MAX(1,ROW()-1+設定!$B$30))))&lt;=0,$A5500&lt;設定!$B$28,$A5500&gt;設定!$B$29),0,IF(AND($C5500&gt;=MAX(INDEX($C$1:$C$13701,MAX(1,ROW()-設定!$B$24)):INDEX($C$1:$C$13701,MAX(1,ROW()-1))),$C5500&gt;MAX(INDEX($C$1:$C$13701,MIN(13701,ROW()+1)):INDEX($C$1:$C$13701,MIN(13701,ROW()+設定!$B$24))),$C5500&gt;=設定!$B$32,$C5500&gt;=MAX(MIN(INDEX($C$1:$C$13701,MAX(1,ROW()-設定!$B$26)):INDEX($C$1:$C$13701,MAX(1,ROW()-1))),MIN(INDEX($C$1:$C$13701,MIN(13701,ROW()+1)):INDEX($C$1:$C$13701,MIN(13701,ROW()+設定!$B$26))))*10^(設定!$B$27/20)),1,0))</f>
        <v>0</v>
      </c>
      <c r="G5500" s="33" t="n">
        <f aca="false">$G5499+IF($F5500=1,1,0)</f>
        <v>2</v>
      </c>
      <c r="H5500" s="0" t="str">
        <f aca="false">IF($F5500=1,$G5500,"")</f>
        <v/>
      </c>
    </row>
    <row r="5501" customFormat="false" ht="15" hidden="false" customHeight="false" outlineLevel="0" collapsed="false">
      <c r="A5501" s="30" t="n">
        <v>859.21875</v>
      </c>
      <c r="B5501" s="31" t="n">
        <v>18.1506</v>
      </c>
      <c r="C5501" s="32" t="n">
        <f aca="false">IF($A5501="","",IF(設定!$B$21="dB",10^($B5501/20),ABS($B5501)))</f>
        <v>8.08220757096299</v>
      </c>
      <c r="D5501" s="32" t="n">
        <f aca="false">IF($A5501="","",$A5501^2)</f>
        <v>738256.860351563</v>
      </c>
      <c r="E5501" s="32" t="n">
        <f aca="false">IF($A5501="","",IF($C5501&lt;=0,"",1/$C5501^2))</f>
        <v>0.0153087594874324</v>
      </c>
      <c r="F5501" s="33" t="n">
        <f aca="false">IF(OR(ROW()-設定!$B$30&lt;2,ROW()+設定!$B$30&gt;13701,N($A5501)&lt;=0,N(INDEX($A$2:$A$13701,MIN(13700,MAX(1,ROW()-1+設定!$B$30))))&lt;=0,$A5501&lt;設定!$B$28,$A5501&gt;設定!$B$29),0,IF(AND($C5501&gt;=MAX(INDEX($C$1:$C$13701,MAX(1,ROW()-設定!$B$24)):INDEX($C$1:$C$13701,MAX(1,ROW()-1))),$C5501&gt;MAX(INDEX($C$1:$C$13701,MIN(13701,ROW()+1)):INDEX($C$1:$C$13701,MIN(13701,ROW()+設定!$B$24))),$C5501&gt;=設定!$B$32,$C5501&gt;=MAX(MIN(INDEX($C$1:$C$13701,MAX(1,ROW()-設定!$B$26)):INDEX($C$1:$C$13701,MAX(1,ROW()-1))),MIN(INDEX($C$1:$C$13701,MIN(13701,ROW()+1)):INDEX($C$1:$C$13701,MIN(13701,ROW()+設定!$B$26))))*10^(設定!$B$27/20)),1,0))</f>
        <v>0</v>
      </c>
      <c r="G5501" s="33" t="n">
        <f aca="false">$G5500+IF($F5501=1,1,0)</f>
        <v>2</v>
      </c>
      <c r="H5501" s="0" t="str">
        <f aca="false">IF($F5501=1,$G5501,"")</f>
        <v/>
      </c>
    </row>
    <row r="5502" customFormat="false" ht="15" hidden="false" customHeight="false" outlineLevel="0" collapsed="false">
      <c r="A5502" s="30" t="n">
        <v>859.375</v>
      </c>
      <c r="B5502" s="31" t="n">
        <v>18.2575</v>
      </c>
      <c r="C5502" s="32" t="n">
        <f aca="false">IF($A5502="","",IF(設定!$B$21="dB",10^($B5502/20),ABS($B5502)))</f>
        <v>8.18229248930695</v>
      </c>
      <c r="D5502" s="32" t="n">
        <f aca="false">IF($A5502="","",$A5502^2)</f>
        <v>738525.390625</v>
      </c>
      <c r="E5502" s="32" t="n">
        <f aca="false">IF($A5502="","",IF($C5502&lt;=0,"",1/$C5502^2))</f>
        <v>0.0149365397849768</v>
      </c>
      <c r="F5502" s="33" t="n">
        <f aca="false">IF(OR(ROW()-設定!$B$30&lt;2,ROW()+設定!$B$30&gt;13701,N($A5502)&lt;=0,N(INDEX($A$2:$A$13701,MIN(13700,MAX(1,ROW()-1+設定!$B$30))))&lt;=0,$A5502&lt;設定!$B$28,$A5502&gt;設定!$B$29),0,IF(AND($C5502&gt;=MAX(INDEX($C$1:$C$13701,MAX(1,ROW()-設定!$B$24)):INDEX($C$1:$C$13701,MAX(1,ROW()-1))),$C5502&gt;MAX(INDEX($C$1:$C$13701,MIN(13701,ROW()+1)):INDEX($C$1:$C$13701,MIN(13701,ROW()+設定!$B$24))),$C5502&gt;=設定!$B$32,$C5502&gt;=MAX(MIN(INDEX($C$1:$C$13701,MAX(1,ROW()-設定!$B$26)):INDEX($C$1:$C$13701,MAX(1,ROW()-1))),MIN(INDEX($C$1:$C$13701,MIN(13701,ROW()+1)):INDEX($C$1:$C$13701,MIN(13701,ROW()+設定!$B$26))))*10^(設定!$B$27/20)),1,0))</f>
        <v>0</v>
      </c>
      <c r="G5502" s="33" t="n">
        <f aca="false">$G5501+IF($F5502=1,1,0)</f>
        <v>2</v>
      </c>
      <c r="H5502" s="0" t="str">
        <f aca="false">IF($F5502=1,$G5502,"")</f>
        <v/>
      </c>
    </row>
    <row r="5503" customFormat="false" ht="15" hidden="false" customHeight="false" outlineLevel="0" collapsed="false">
      <c r="A5503" s="30" t="n">
        <v>859.53125</v>
      </c>
      <c r="B5503" s="31" t="n">
        <v>18.0527</v>
      </c>
      <c r="C5503" s="32" t="n">
        <f aca="false">IF($A5503="","",IF(設定!$B$21="dB",10^($B5503/20),ABS($B5503)))</f>
        <v>7.9916232185968</v>
      </c>
      <c r="D5503" s="32" t="n">
        <f aca="false">IF($A5503="","",$A5503^2)</f>
        <v>738793.969726563</v>
      </c>
      <c r="E5503" s="32" t="n">
        <f aca="false">IF($A5503="","",IF($C5503&lt;=0,"",1/$C5503^2))</f>
        <v>0.0156577732685883</v>
      </c>
      <c r="F5503" s="33" t="n">
        <f aca="false">IF(OR(ROW()-設定!$B$30&lt;2,ROW()+設定!$B$30&gt;13701,N($A5503)&lt;=0,N(INDEX($A$2:$A$13701,MIN(13700,MAX(1,ROW()-1+設定!$B$30))))&lt;=0,$A5503&lt;設定!$B$28,$A5503&gt;設定!$B$29),0,IF(AND($C5503&gt;=MAX(INDEX($C$1:$C$13701,MAX(1,ROW()-設定!$B$24)):INDEX($C$1:$C$13701,MAX(1,ROW()-1))),$C5503&gt;MAX(INDEX($C$1:$C$13701,MIN(13701,ROW()+1)):INDEX($C$1:$C$13701,MIN(13701,ROW()+設定!$B$24))),$C5503&gt;=設定!$B$32,$C5503&gt;=MAX(MIN(INDEX($C$1:$C$13701,MAX(1,ROW()-設定!$B$26)):INDEX($C$1:$C$13701,MAX(1,ROW()-1))),MIN(INDEX($C$1:$C$13701,MIN(13701,ROW()+1)):INDEX($C$1:$C$13701,MIN(13701,ROW()+設定!$B$26))))*10^(設定!$B$27/20)),1,0))</f>
        <v>0</v>
      </c>
      <c r="G5503" s="33" t="n">
        <f aca="false">$G5502+IF($F5503=1,1,0)</f>
        <v>2</v>
      </c>
      <c r="H5503" s="0" t="str">
        <f aca="false">IF($F5503=1,$G5503,"")</f>
        <v/>
      </c>
    </row>
    <row r="5504" customFormat="false" ht="15" hidden="false" customHeight="false" outlineLevel="0" collapsed="false">
      <c r="A5504" s="30" t="n">
        <v>859.6875</v>
      </c>
      <c r="B5504" s="31" t="n">
        <v>18.2091</v>
      </c>
      <c r="C5504" s="32" t="n">
        <f aca="false">IF($A5504="","",IF(設定!$B$21="dB",10^($B5504/20),ABS($B5504)))</f>
        <v>8.13682545612151</v>
      </c>
      <c r="D5504" s="32" t="n">
        <f aca="false">IF($A5504="","",$A5504^2)</f>
        <v>739062.59765625</v>
      </c>
      <c r="E5504" s="32" t="n">
        <f aca="false">IF($A5504="","",IF($C5504&lt;=0,"",1/$C5504^2))</f>
        <v>0.0151039312451657</v>
      </c>
      <c r="F5504" s="33" t="n">
        <f aca="false">IF(OR(ROW()-設定!$B$30&lt;2,ROW()+設定!$B$30&gt;13701,N($A5504)&lt;=0,N(INDEX($A$2:$A$13701,MIN(13700,MAX(1,ROW()-1+設定!$B$30))))&lt;=0,$A5504&lt;設定!$B$28,$A5504&gt;設定!$B$29),0,IF(AND($C5504&gt;=MAX(INDEX($C$1:$C$13701,MAX(1,ROW()-設定!$B$24)):INDEX($C$1:$C$13701,MAX(1,ROW()-1))),$C5504&gt;MAX(INDEX($C$1:$C$13701,MIN(13701,ROW()+1)):INDEX($C$1:$C$13701,MIN(13701,ROW()+設定!$B$24))),$C5504&gt;=設定!$B$32,$C5504&gt;=MAX(MIN(INDEX($C$1:$C$13701,MAX(1,ROW()-設定!$B$26)):INDEX($C$1:$C$13701,MAX(1,ROW()-1))),MIN(INDEX($C$1:$C$13701,MIN(13701,ROW()+1)):INDEX($C$1:$C$13701,MIN(13701,ROW()+設定!$B$26))))*10^(設定!$B$27/20)),1,0))</f>
        <v>0</v>
      </c>
      <c r="G5504" s="33" t="n">
        <f aca="false">$G5503+IF($F5504=1,1,0)</f>
        <v>2</v>
      </c>
      <c r="H5504" s="0" t="str">
        <f aca="false">IF($F5504=1,$G5504,"")</f>
        <v/>
      </c>
    </row>
    <row r="5505" customFormat="false" ht="15" hidden="false" customHeight="false" outlineLevel="0" collapsed="false">
      <c r="A5505" s="30" t="n">
        <v>859.84375</v>
      </c>
      <c r="B5505" s="31" t="n">
        <v>18.4298</v>
      </c>
      <c r="C5505" s="32" t="n">
        <f aca="false">IF($A5505="","",IF(設定!$B$21="dB",10^($B5505/20),ABS($B5505)))</f>
        <v>8.34622330166711</v>
      </c>
      <c r="D5505" s="32" t="n">
        <f aca="false">IF($A5505="","",$A5505^2)</f>
        <v>739331.274414063</v>
      </c>
      <c r="E5505" s="32" t="n">
        <f aca="false">IF($A5505="","",IF($C5505&lt;=0,"",1/$C5505^2))</f>
        <v>0.0143555554160725</v>
      </c>
      <c r="F5505" s="33" t="n">
        <f aca="false">IF(OR(ROW()-設定!$B$30&lt;2,ROW()+設定!$B$30&gt;13701,N($A5505)&lt;=0,N(INDEX($A$2:$A$13701,MIN(13700,MAX(1,ROW()-1+設定!$B$30))))&lt;=0,$A5505&lt;設定!$B$28,$A5505&gt;設定!$B$29),0,IF(AND($C5505&gt;=MAX(INDEX($C$1:$C$13701,MAX(1,ROW()-設定!$B$24)):INDEX($C$1:$C$13701,MAX(1,ROW()-1))),$C5505&gt;MAX(INDEX($C$1:$C$13701,MIN(13701,ROW()+1)):INDEX($C$1:$C$13701,MIN(13701,ROW()+設定!$B$24))),$C5505&gt;=設定!$B$32,$C5505&gt;=MAX(MIN(INDEX($C$1:$C$13701,MAX(1,ROW()-設定!$B$26)):INDEX($C$1:$C$13701,MAX(1,ROW()-1))),MIN(INDEX($C$1:$C$13701,MIN(13701,ROW()+1)):INDEX($C$1:$C$13701,MIN(13701,ROW()+設定!$B$26))))*10^(設定!$B$27/20)),1,0))</f>
        <v>0</v>
      </c>
      <c r="G5505" s="33" t="n">
        <f aca="false">$G5504+IF($F5505=1,1,0)</f>
        <v>2</v>
      </c>
      <c r="H5505" s="0" t="str">
        <f aca="false">IF($F5505=1,$G5505,"")</f>
        <v/>
      </c>
    </row>
    <row r="5506" customFormat="false" ht="15" hidden="false" customHeight="false" outlineLevel="0" collapsed="false">
      <c r="A5506" s="30" t="n">
        <v>860</v>
      </c>
      <c r="B5506" s="31" t="n">
        <v>18.3943</v>
      </c>
      <c r="C5506" s="32" t="n">
        <f aca="false">IF($A5506="","",IF(設定!$B$21="dB",10^($B5506/20),ABS($B5506)))</f>
        <v>8.31218116206485</v>
      </c>
      <c r="D5506" s="32" t="n">
        <f aca="false">IF($A5506="","",$A5506^2)</f>
        <v>739600</v>
      </c>
      <c r="E5506" s="32" t="n">
        <f aca="false">IF($A5506="","",IF($C5506&lt;=0,"",1/$C5506^2))</f>
        <v>0.0144733811763771</v>
      </c>
      <c r="F5506" s="33" t="n">
        <f aca="false">IF(OR(ROW()-設定!$B$30&lt;2,ROW()+設定!$B$30&gt;13701,N($A5506)&lt;=0,N(INDEX($A$2:$A$13701,MIN(13700,MAX(1,ROW()-1+設定!$B$30))))&lt;=0,$A5506&lt;設定!$B$28,$A5506&gt;設定!$B$29),0,IF(AND($C5506&gt;=MAX(INDEX($C$1:$C$13701,MAX(1,ROW()-設定!$B$24)):INDEX($C$1:$C$13701,MAX(1,ROW()-1))),$C5506&gt;MAX(INDEX($C$1:$C$13701,MIN(13701,ROW()+1)):INDEX($C$1:$C$13701,MIN(13701,ROW()+設定!$B$24))),$C5506&gt;=設定!$B$32,$C5506&gt;=MAX(MIN(INDEX($C$1:$C$13701,MAX(1,ROW()-設定!$B$26)):INDEX($C$1:$C$13701,MAX(1,ROW()-1))),MIN(INDEX($C$1:$C$13701,MIN(13701,ROW()+1)):INDEX($C$1:$C$13701,MIN(13701,ROW()+設定!$B$26))))*10^(設定!$B$27/20)),1,0))</f>
        <v>0</v>
      </c>
      <c r="G5506" s="33" t="n">
        <f aca="false">$G5505+IF($F5506=1,1,0)</f>
        <v>2</v>
      </c>
      <c r="H5506" s="0" t="str">
        <f aca="false">IF($F5506=1,$G5506,"")</f>
        <v/>
      </c>
    </row>
    <row r="5507" customFormat="false" ht="15" hidden="false" customHeight="false" outlineLevel="0" collapsed="false">
      <c r="A5507" s="30" t="n">
        <v>860.15625</v>
      </c>
      <c r="B5507" s="31" t="n">
        <v>18.3368</v>
      </c>
      <c r="C5507" s="32" t="n">
        <f aca="false">IF($A5507="","",IF(設定!$B$21="dB",10^($B5507/20),ABS($B5507)))</f>
        <v>8.25733682001748</v>
      </c>
      <c r="D5507" s="32" t="n">
        <f aca="false">IF($A5507="","",$A5507^2)</f>
        <v>739868.774414063</v>
      </c>
      <c r="E5507" s="32" t="n">
        <f aca="false">IF($A5507="","",IF($C5507&lt;=0,"",1/$C5507^2))</f>
        <v>0.0146662809444286</v>
      </c>
      <c r="F5507" s="33" t="n">
        <f aca="false">IF(OR(ROW()-設定!$B$30&lt;2,ROW()+設定!$B$30&gt;13701,N($A5507)&lt;=0,N(INDEX($A$2:$A$13701,MIN(13700,MAX(1,ROW()-1+設定!$B$30))))&lt;=0,$A5507&lt;設定!$B$28,$A5507&gt;設定!$B$29),0,IF(AND($C5507&gt;=MAX(INDEX($C$1:$C$13701,MAX(1,ROW()-設定!$B$24)):INDEX($C$1:$C$13701,MAX(1,ROW()-1))),$C5507&gt;MAX(INDEX($C$1:$C$13701,MIN(13701,ROW()+1)):INDEX($C$1:$C$13701,MIN(13701,ROW()+設定!$B$24))),$C5507&gt;=設定!$B$32,$C5507&gt;=MAX(MIN(INDEX($C$1:$C$13701,MAX(1,ROW()-設定!$B$26)):INDEX($C$1:$C$13701,MAX(1,ROW()-1))),MIN(INDEX($C$1:$C$13701,MIN(13701,ROW()+1)):INDEX($C$1:$C$13701,MIN(13701,ROW()+設定!$B$26))))*10^(設定!$B$27/20)),1,0))</f>
        <v>0</v>
      </c>
      <c r="G5507" s="33" t="n">
        <f aca="false">$G5506+IF($F5507=1,1,0)</f>
        <v>2</v>
      </c>
      <c r="H5507" s="0" t="str">
        <f aca="false">IF($F5507=1,$G5507,"")</f>
        <v/>
      </c>
    </row>
    <row r="5508" customFormat="false" ht="15" hidden="false" customHeight="false" outlineLevel="0" collapsed="false">
      <c r="A5508" s="30" t="n">
        <v>860.3125</v>
      </c>
      <c r="B5508" s="31" t="n">
        <v>18.0267</v>
      </c>
      <c r="C5508" s="32" t="n">
        <f aca="false">IF($A5508="","",IF(設定!$B$21="dB",10^($B5508/20),ABS($B5508)))</f>
        <v>7.96773717596228</v>
      </c>
      <c r="D5508" s="32" t="n">
        <f aca="false">IF($A5508="","",$A5508^2)</f>
        <v>740137.59765625</v>
      </c>
      <c r="E5508" s="32" t="n">
        <f aca="false">IF($A5508="","",IF($C5508&lt;=0,"",1/$C5508^2))</f>
        <v>0.0157517931470037</v>
      </c>
      <c r="F5508" s="33" t="n">
        <f aca="false">IF(OR(ROW()-設定!$B$30&lt;2,ROW()+設定!$B$30&gt;13701,N($A5508)&lt;=0,N(INDEX($A$2:$A$13701,MIN(13700,MAX(1,ROW()-1+設定!$B$30))))&lt;=0,$A5508&lt;設定!$B$28,$A5508&gt;設定!$B$29),0,IF(AND($C5508&gt;=MAX(INDEX($C$1:$C$13701,MAX(1,ROW()-設定!$B$24)):INDEX($C$1:$C$13701,MAX(1,ROW()-1))),$C5508&gt;MAX(INDEX($C$1:$C$13701,MIN(13701,ROW()+1)):INDEX($C$1:$C$13701,MIN(13701,ROW()+設定!$B$24))),$C5508&gt;=設定!$B$32,$C5508&gt;=MAX(MIN(INDEX($C$1:$C$13701,MAX(1,ROW()-設定!$B$26)):INDEX($C$1:$C$13701,MAX(1,ROW()-1))),MIN(INDEX($C$1:$C$13701,MIN(13701,ROW()+1)):INDEX($C$1:$C$13701,MIN(13701,ROW()+設定!$B$26))))*10^(設定!$B$27/20)),1,0))</f>
        <v>0</v>
      </c>
      <c r="G5508" s="33" t="n">
        <f aca="false">$G5507+IF($F5508=1,1,0)</f>
        <v>2</v>
      </c>
      <c r="H5508" s="0" t="str">
        <f aca="false">IF($F5508=1,$G5508,"")</f>
        <v/>
      </c>
    </row>
    <row r="5509" customFormat="false" ht="15" hidden="false" customHeight="false" outlineLevel="0" collapsed="false">
      <c r="A5509" s="30" t="n">
        <v>860.46875</v>
      </c>
      <c r="B5509" s="31" t="n">
        <v>18.3129</v>
      </c>
      <c r="C5509" s="32" t="n">
        <f aca="false">IF($A5509="","",IF(設定!$B$21="dB",10^($B5509/20),ABS($B5509)))</f>
        <v>8.23464725181823</v>
      </c>
      <c r="D5509" s="32" t="n">
        <f aca="false">IF($A5509="","",$A5509^2)</f>
        <v>740406.469726563</v>
      </c>
      <c r="E5509" s="32" t="n">
        <f aca="false">IF($A5509="","",IF($C5509&lt;=0,"",1/$C5509^2))</f>
        <v>0.014747214596429</v>
      </c>
      <c r="F5509" s="33" t="n">
        <f aca="false">IF(OR(ROW()-設定!$B$30&lt;2,ROW()+設定!$B$30&gt;13701,N($A5509)&lt;=0,N(INDEX($A$2:$A$13701,MIN(13700,MAX(1,ROW()-1+設定!$B$30))))&lt;=0,$A5509&lt;設定!$B$28,$A5509&gt;設定!$B$29),0,IF(AND($C5509&gt;=MAX(INDEX($C$1:$C$13701,MAX(1,ROW()-設定!$B$24)):INDEX($C$1:$C$13701,MAX(1,ROW()-1))),$C5509&gt;MAX(INDEX($C$1:$C$13701,MIN(13701,ROW()+1)):INDEX($C$1:$C$13701,MIN(13701,ROW()+設定!$B$24))),$C5509&gt;=設定!$B$32,$C5509&gt;=MAX(MIN(INDEX($C$1:$C$13701,MAX(1,ROW()-設定!$B$26)):INDEX($C$1:$C$13701,MAX(1,ROW()-1))),MIN(INDEX($C$1:$C$13701,MIN(13701,ROW()+1)):INDEX($C$1:$C$13701,MIN(13701,ROW()+設定!$B$26))))*10^(設定!$B$27/20)),1,0))</f>
        <v>0</v>
      </c>
      <c r="G5509" s="33" t="n">
        <f aca="false">$G5508+IF($F5509=1,1,0)</f>
        <v>2</v>
      </c>
      <c r="H5509" s="0" t="str">
        <f aca="false">IF($F5509=1,$G5509,"")</f>
        <v/>
      </c>
    </row>
    <row r="5510" customFormat="false" ht="15" hidden="false" customHeight="false" outlineLevel="0" collapsed="false">
      <c r="A5510" s="30" t="n">
        <v>860.625</v>
      </c>
      <c r="B5510" s="31" t="n">
        <v>18.3895</v>
      </c>
      <c r="C5510" s="32" t="n">
        <f aca="false">IF($A5510="","",IF(設定!$B$21="dB",10^($B5510/20),ABS($B5510)))</f>
        <v>8.30758894999264</v>
      </c>
      <c r="D5510" s="32" t="n">
        <f aca="false">IF($A5510="","",$A5510^2)</f>
        <v>740675.390625</v>
      </c>
      <c r="E5510" s="32" t="n">
        <f aca="false">IF($A5510="","",IF($C5510&lt;=0,"",1/$C5510^2))</f>
        <v>0.0144893865917034</v>
      </c>
      <c r="F5510" s="33" t="n">
        <f aca="false">IF(OR(ROW()-設定!$B$30&lt;2,ROW()+設定!$B$30&gt;13701,N($A5510)&lt;=0,N(INDEX($A$2:$A$13701,MIN(13700,MAX(1,ROW()-1+設定!$B$30))))&lt;=0,$A5510&lt;設定!$B$28,$A5510&gt;設定!$B$29),0,IF(AND($C5510&gt;=MAX(INDEX($C$1:$C$13701,MAX(1,ROW()-設定!$B$24)):INDEX($C$1:$C$13701,MAX(1,ROW()-1))),$C5510&gt;MAX(INDEX($C$1:$C$13701,MIN(13701,ROW()+1)):INDEX($C$1:$C$13701,MIN(13701,ROW()+設定!$B$24))),$C5510&gt;=設定!$B$32,$C5510&gt;=MAX(MIN(INDEX($C$1:$C$13701,MAX(1,ROW()-設定!$B$26)):INDEX($C$1:$C$13701,MAX(1,ROW()-1))),MIN(INDEX($C$1:$C$13701,MIN(13701,ROW()+1)):INDEX($C$1:$C$13701,MIN(13701,ROW()+設定!$B$26))))*10^(設定!$B$27/20)),1,0))</f>
        <v>0</v>
      </c>
      <c r="G5510" s="33" t="n">
        <f aca="false">$G5509+IF($F5510=1,1,0)</f>
        <v>2</v>
      </c>
      <c r="H5510" s="0" t="str">
        <f aca="false">IF($F5510=1,$G5510,"")</f>
        <v/>
      </c>
    </row>
    <row r="5511" customFormat="false" ht="15" hidden="false" customHeight="false" outlineLevel="0" collapsed="false">
      <c r="A5511" s="30" t="n">
        <v>860.78125</v>
      </c>
      <c r="B5511" s="31" t="n">
        <v>18.3401</v>
      </c>
      <c r="C5511" s="32" t="n">
        <f aca="false">IF($A5511="","",IF(設定!$B$21="dB",10^($B5511/20),ABS($B5511)))</f>
        <v>8.26047459745268</v>
      </c>
      <c r="D5511" s="32" t="n">
        <f aca="false">IF($A5511="","",$A5511^2)</f>
        <v>740944.360351563</v>
      </c>
      <c r="E5511" s="32" t="n">
        <f aca="false">IF($A5511="","",IF($C5511&lt;=0,"",1/$C5511^2))</f>
        <v>0.014655140958583</v>
      </c>
      <c r="F5511" s="33" t="n">
        <f aca="false">IF(OR(ROW()-設定!$B$30&lt;2,ROW()+設定!$B$30&gt;13701,N($A5511)&lt;=0,N(INDEX($A$2:$A$13701,MIN(13700,MAX(1,ROW()-1+設定!$B$30))))&lt;=0,$A5511&lt;設定!$B$28,$A5511&gt;設定!$B$29),0,IF(AND($C5511&gt;=MAX(INDEX($C$1:$C$13701,MAX(1,ROW()-設定!$B$24)):INDEX($C$1:$C$13701,MAX(1,ROW()-1))),$C5511&gt;MAX(INDEX($C$1:$C$13701,MIN(13701,ROW()+1)):INDEX($C$1:$C$13701,MIN(13701,ROW()+設定!$B$24))),$C5511&gt;=設定!$B$32,$C5511&gt;=MAX(MIN(INDEX($C$1:$C$13701,MAX(1,ROW()-設定!$B$26)):INDEX($C$1:$C$13701,MAX(1,ROW()-1))),MIN(INDEX($C$1:$C$13701,MIN(13701,ROW()+1)):INDEX($C$1:$C$13701,MIN(13701,ROW()+設定!$B$26))))*10^(設定!$B$27/20)),1,0))</f>
        <v>0</v>
      </c>
      <c r="G5511" s="33" t="n">
        <f aca="false">$G5510+IF($F5511=1,1,0)</f>
        <v>2</v>
      </c>
      <c r="H5511" s="0" t="str">
        <f aca="false">IF($F5511=1,$G5511,"")</f>
        <v/>
      </c>
    </row>
    <row r="5512" customFormat="false" ht="15" hidden="false" customHeight="false" outlineLevel="0" collapsed="false">
      <c r="A5512" s="30" t="n">
        <v>860.9375</v>
      </c>
      <c r="B5512" s="31" t="n">
        <v>18.3887</v>
      </c>
      <c r="C5512" s="32" t="n">
        <f aca="false">IF($A5512="","",IF(設定!$B$21="dB",10^($B5512/20),ABS($B5512)))</f>
        <v>8.30682382800935</v>
      </c>
      <c r="D5512" s="32" t="n">
        <f aca="false">IF($A5512="","",$A5512^2)</f>
        <v>741213.37890625</v>
      </c>
      <c r="E5512" s="32" t="n">
        <f aca="false">IF($A5512="","",IF($C5512&lt;=0,"",1/$C5512^2))</f>
        <v>0.0144920558811923</v>
      </c>
      <c r="F5512" s="33" t="n">
        <f aca="false">IF(OR(ROW()-設定!$B$30&lt;2,ROW()+設定!$B$30&gt;13701,N($A5512)&lt;=0,N(INDEX($A$2:$A$13701,MIN(13700,MAX(1,ROW()-1+設定!$B$30))))&lt;=0,$A5512&lt;設定!$B$28,$A5512&gt;設定!$B$29),0,IF(AND($C5512&gt;=MAX(INDEX($C$1:$C$13701,MAX(1,ROW()-設定!$B$24)):INDEX($C$1:$C$13701,MAX(1,ROW()-1))),$C5512&gt;MAX(INDEX($C$1:$C$13701,MIN(13701,ROW()+1)):INDEX($C$1:$C$13701,MIN(13701,ROW()+設定!$B$24))),$C5512&gt;=設定!$B$32,$C5512&gt;=MAX(MIN(INDEX($C$1:$C$13701,MAX(1,ROW()-設定!$B$26)):INDEX($C$1:$C$13701,MAX(1,ROW()-1))),MIN(INDEX($C$1:$C$13701,MIN(13701,ROW()+1)):INDEX($C$1:$C$13701,MIN(13701,ROW()+設定!$B$26))))*10^(設定!$B$27/20)),1,0))</f>
        <v>0</v>
      </c>
      <c r="G5512" s="33" t="n">
        <f aca="false">$G5511+IF($F5512=1,1,0)</f>
        <v>2</v>
      </c>
      <c r="H5512" s="0" t="str">
        <f aca="false">IF($F5512=1,$G5512,"")</f>
        <v/>
      </c>
    </row>
    <row r="5513" customFormat="false" ht="15" hidden="false" customHeight="false" outlineLevel="0" collapsed="false">
      <c r="A5513" s="30" t="n">
        <v>861.09375</v>
      </c>
      <c r="B5513" s="31" t="n">
        <v>18.7341</v>
      </c>
      <c r="C5513" s="32" t="n">
        <f aca="false">IF($A5513="","",IF(設定!$B$21="dB",10^($B5513/20),ABS($B5513)))</f>
        <v>8.64380577918088</v>
      </c>
      <c r="D5513" s="32" t="n">
        <f aca="false">IF($A5513="","",$A5513^2)</f>
        <v>741482.446289063</v>
      </c>
      <c r="E5513" s="32" t="n">
        <f aca="false">IF($A5513="","",IF($C5513&lt;=0,"",1/$C5513^2))</f>
        <v>0.0133841254920726</v>
      </c>
      <c r="F5513" s="33" t="n">
        <f aca="false">IF(OR(ROW()-設定!$B$30&lt;2,ROW()+設定!$B$30&gt;13701,N($A5513)&lt;=0,N(INDEX($A$2:$A$13701,MIN(13700,MAX(1,ROW()-1+設定!$B$30))))&lt;=0,$A5513&lt;設定!$B$28,$A5513&gt;設定!$B$29),0,IF(AND($C5513&gt;=MAX(INDEX($C$1:$C$13701,MAX(1,ROW()-設定!$B$24)):INDEX($C$1:$C$13701,MAX(1,ROW()-1))),$C5513&gt;MAX(INDEX($C$1:$C$13701,MIN(13701,ROW()+1)):INDEX($C$1:$C$13701,MIN(13701,ROW()+設定!$B$24))),$C5513&gt;=設定!$B$32,$C5513&gt;=MAX(MIN(INDEX($C$1:$C$13701,MAX(1,ROW()-設定!$B$26)):INDEX($C$1:$C$13701,MAX(1,ROW()-1))),MIN(INDEX($C$1:$C$13701,MIN(13701,ROW()+1)):INDEX($C$1:$C$13701,MIN(13701,ROW()+設定!$B$26))))*10^(設定!$B$27/20)),1,0))</f>
        <v>0</v>
      </c>
      <c r="G5513" s="33" t="n">
        <f aca="false">$G5512+IF($F5513=1,1,0)</f>
        <v>2</v>
      </c>
      <c r="H5513" s="0" t="str">
        <f aca="false">IF($F5513=1,$G5513,"")</f>
        <v/>
      </c>
    </row>
    <row r="5514" customFormat="false" ht="15" hidden="false" customHeight="false" outlineLevel="0" collapsed="false">
      <c r="A5514" s="30" t="n">
        <v>861.25</v>
      </c>
      <c r="B5514" s="31" t="n">
        <v>18.4195</v>
      </c>
      <c r="C5514" s="32" t="n">
        <f aca="false">IF($A5514="","",IF(設定!$B$21="dB",10^($B5514/20),ABS($B5514)))</f>
        <v>8.33633195454186</v>
      </c>
      <c r="D5514" s="32" t="n">
        <f aca="false">IF($A5514="","",$A5514^2)</f>
        <v>741751.5625</v>
      </c>
      <c r="E5514" s="32" t="n">
        <f aca="false">IF($A5514="","",IF($C5514&lt;=0,"",1/$C5514^2))</f>
        <v>0.0143896423559957</v>
      </c>
      <c r="F5514" s="33" t="n">
        <f aca="false">IF(OR(ROW()-設定!$B$30&lt;2,ROW()+設定!$B$30&gt;13701,N($A5514)&lt;=0,N(INDEX($A$2:$A$13701,MIN(13700,MAX(1,ROW()-1+設定!$B$30))))&lt;=0,$A5514&lt;設定!$B$28,$A5514&gt;設定!$B$29),0,IF(AND($C5514&gt;=MAX(INDEX($C$1:$C$13701,MAX(1,ROW()-設定!$B$24)):INDEX($C$1:$C$13701,MAX(1,ROW()-1))),$C5514&gt;MAX(INDEX($C$1:$C$13701,MIN(13701,ROW()+1)):INDEX($C$1:$C$13701,MIN(13701,ROW()+設定!$B$24))),$C5514&gt;=設定!$B$32,$C5514&gt;=MAX(MIN(INDEX($C$1:$C$13701,MAX(1,ROW()-設定!$B$26)):INDEX($C$1:$C$13701,MAX(1,ROW()-1))),MIN(INDEX($C$1:$C$13701,MIN(13701,ROW()+1)):INDEX($C$1:$C$13701,MIN(13701,ROW()+設定!$B$26))))*10^(設定!$B$27/20)),1,0))</f>
        <v>0</v>
      </c>
      <c r="G5514" s="33" t="n">
        <f aca="false">$G5513+IF($F5514=1,1,0)</f>
        <v>2</v>
      </c>
      <c r="H5514" s="0" t="str">
        <f aca="false">IF($F5514=1,$G5514,"")</f>
        <v/>
      </c>
    </row>
    <row r="5515" customFormat="false" ht="15" hidden="false" customHeight="false" outlineLevel="0" collapsed="false">
      <c r="A5515" s="30" t="n">
        <v>861.40625</v>
      </c>
      <c r="B5515" s="31" t="n">
        <v>18.3633</v>
      </c>
      <c r="C5515" s="32" t="n">
        <f aca="false">IF($A5515="","",IF(設定!$B$21="dB",10^($B5515/20),ABS($B5515)))</f>
        <v>8.28256780676081</v>
      </c>
      <c r="D5515" s="32" t="n">
        <f aca="false">IF($A5515="","",$A5515^2)</f>
        <v>742020.727539063</v>
      </c>
      <c r="E5515" s="32" t="n">
        <f aca="false">IF($A5515="","",IF($C5515&lt;=0,"",1/$C5515^2))</f>
        <v>0.0145770619680156</v>
      </c>
      <c r="F5515" s="33" t="n">
        <f aca="false">IF(OR(ROW()-設定!$B$30&lt;2,ROW()+設定!$B$30&gt;13701,N($A5515)&lt;=0,N(INDEX($A$2:$A$13701,MIN(13700,MAX(1,ROW()-1+設定!$B$30))))&lt;=0,$A5515&lt;設定!$B$28,$A5515&gt;設定!$B$29),0,IF(AND($C5515&gt;=MAX(INDEX($C$1:$C$13701,MAX(1,ROW()-設定!$B$24)):INDEX($C$1:$C$13701,MAX(1,ROW()-1))),$C5515&gt;MAX(INDEX($C$1:$C$13701,MIN(13701,ROW()+1)):INDEX($C$1:$C$13701,MIN(13701,ROW()+設定!$B$24))),$C5515&gt;=設定!$B$32,$C5515&gt;=MAX(MIN(INDEX($C$1:$C$13701,MAX(1,ROW()-設定!$B$26)):INDEX($C$1:$C$13701,MAX(1,ROW()-1))),MIN(INDEX($C$1:$C$13701,MIN(13701,ROW()+1)):INDEX($C$1:$C$13701,MIN(13701,ROW()+設定!$B$26))))*10^(設定!$B$27/20)),1,0))</f>
        <v>0</v>
      </c>
      <c r="G5515" s="33" t="n">
        <f aca="false">$G5514+IF($F5515=1,1,0)</f>
        <v>2</v>
      </c>
      <c r="H5515" s="0" t="str">
        <f aca="false">IF($F5515=1,$G5515,"")</f>
        <v/>
      </c>
    </row>
    <row r="5516" customFormat="false" ht="15" hidden="false" customHeight="false" outlineLevel="0" collapsed="false">
      <c r="A5516" s="30" t="n">
        <v>861.5625</v>
      </c>
      <c r="B5516" s="31" t="n">
        <v>18.5137</v>
      </c>
      <c r="C5516" s="32" t="n">
        <f aca="false">IF($A5516="","",IF(設定!$B$21="dB",10^($B5516/20),ABS($B5516)))</f>
        <v>8.42723296778668</v>
      </c>
      <c r="D5516" s="32" t="n">
        <f aca="false">IF($A5516="","",$A5516^2)</f>
        <v>742289.94140625</v>
      </c>
      <c r="E5516" s="32" t="n">
        <f aca="false">IF($A5516="","",IF($C5516&lt;=0,"",1/$C5516^2))</f>
        <v>0.0140808865699838</v>
      </c>
      <c r="F5516" s="33" t="n">
        <f aca="false">IF(OR(ROW()-設定!$B$30&lt;2,ROW()+設定!$B$30&gt;13701,N($A5516)&lt;=0,N(INDEX($A$2:$A$13701,MIN(13700,MAX(1,ROW()-1+設定!$B$30))))&lt;=0,$A5516&lt;設定!$B$28,$A5516&gt;設定!$B$29),0,IF(AND($C5516&gt;=MAX(INDEX($C$1:$C$13701,MAX(1,ROW()-設定!$B$24)):INDEX($C$1:$C$13701,MAX(1,ROW()-1))),$C5516&gt;MAX(INDEX($C$1:$C$13701,MIN(13701,ROW()+1)):INDEX($C$1:$C$13701,MIN(13701,ROW()+設定!$B$24))),$C5516&gt;=設定!$B$32,$C5516&gt;=MAX(MIN(INDEX($C$1:$C$13701,MAX(1,ROW()-設定!$B$26)):INDEX($C$1:$C$13701,MAX(1,ROW()-1))),MIN(INDEX($C$1:$C$13701,MIN(13701,ROW()+1)):INDEX($C$1:$C$13701,MIN(13701,ROW()+設定!$B$26))))*10^(設定!$B$27/20)),1,0))</f>
        <v>0</v>
      </c>
      <c r="G5516" s="33" t="n">
        <f aca="false">$G5515+IF($F5516=1,1,0)</f>
        <v>2</v>
      </c>
      <c r="H5516" s="0" t="str">
        <f aca="false">IF($F5516=1,$G5516,"")</f>
        <v/>
      </c>
    </row>
    <row r="5517" customFormat="false" ht="15" hidden="false" customHeight="false" outlineLevel="0" collapsed="false">
      <c r="A5517" s="30" t="n">
        <v>861.71875</v>
      </c>
      <c r="B5517" s="31" t="n">
        <v>18.4789</v>
      </c>
      <c r="C5517" s="32" t="n">
        <f aca="false">IF($A5517="","",IF(設定!$B$21="dB",10^($B5517/20),ABS($B5517)))</f>
        <v>8.39353682208033</v>
      </c>
      <c r="D5517" s="32" t="n">
        <f aca="false">IF($A5517="","",$A5517^2)</f>
        <v>742559.204101563</v>
      </c>
      <c r="E5517" s="32" t="n">
        <f aca="false">IF($A5517="","",IF($C5517&lt;=0,"",1/$C5517^2))</f>
        <v>0.0141941699228782</v>
      </c>
      <c r="F5517" s="33" t="n">
        <f aca="false">IF(OR(ROW()-設定!$B$30&lt;2,ROW()+設定!$B$30&gt;13701,N($A5517)&lt;=0,N(INDEX($A$2:$A$13701,MIN(13700,MAX(1,ROW()-1+設定!$B$30))))&lt;=0,$A5517&lt;設定!$B$28,$A5517&gt;設定!$B$29),0,IF(AND($C5517&gt;=MAX(INDEX($C$1:$C$13701,MAX(1,ROW()-設定!$B$24)):INDEX($C$1:$C$13701,MAX(1,ROW()-1))),$C5517&gt;MAX(INDEX($C$1:$C$13701,MIN(13701,ROW()+1)):INDEX($C$1:$C$13701,MIN(13701,ROW()+設定!$B$24))),$C5517&gt;=設定!$B$32,$C5517&gt;=MAX(MIN(INDEX($C$1:$C$13701,MAX(1,ROW()-設定!$B$26)):INDEX($C$1:$C$13701,MAX(1,ROW()-1))),MIN(INDEX($C$1:$C$13701,MIN(13701,ROW()+1)):INDEX($C$1:$C$13701,MIN(13701,ROW()+設定!$B$26))))*10^(設定!$B$27/20)),1,0))</f>
        <v>0</v>
      </c>
      <c r="G5517" s="33" t="n">
        <f aca="false">$G5516+IF($F5517=1,1,0)</f>
        <v>2</v>
      </c>
      <c r="H5517" s="0" t="str">
        <f aca="false">IF($F5517=1,$G5517,"")</f>
        <v/>
      </c>
    </row>
    <row r="5518" customFormat="false" ht="15" hidden="false" customHeight="false" outlineLevel="0" collapsed="false">
      <c r="A5518" s="30" t="n">
        <v>861.875</v>
      </c>
      <c r="B5518" s="31" t="n">
        <v>18.5031</v>
      </c>
      <c r="C5518" s="32" t="n">
        <f aca="false">IF($A5518="","",IF(設定!$B$21="dB",10^($B5518/20),ABS($B5518)))</f>
        <v>8.41695489745352</v>
      </c>
      <c r="D5518" s="32" t="n">
        <f aca="false">IF($A5518="","",$A5518^2)</f>
        <v>742828.515625</v>
      </c>
      <c r="E5518" s="32" t="n">
        <f aca="false">IF($A5518="","",IF($C5518&lt;=0,"",1/$C5518^2))</f>
        <v>0.0141152963314285</v>
      </c>
      <c r="F5518" s="33" t="n">
        <f aca="false">IF(OR(ROW()-設定!$B$30&lt;2,ROW()+設定!$B$30&gt;13701,N($A5518)&lt;=0,N(INDEX($A$2:$A$13701,MIN(13700,MAX(1,ROW()-1+設定!$B$30))))&lt;=0,$A5518&lt;設定!$B$28,$A5518&gt;設定!$B$29),0,IF(AND($C5518&gt;=MAX(INDEX($C$1:$C$13701,MAX(1,ROW()-設定!$B$24)):INDEX($C$1:$C$13701,MAX(1,ROW()-1))),$C5518&gt;MAX(INDEX($C$1:$C$13701,MIN(13701,ROW()+1)):INDEX($C$1:$C$13701,MIN(13701,ROW()+設定!$B$24))),$C5518&gt;=設定!$B$32,$C5518&gt;=MAX(MIN(INDEX($C$1:$C$13701,MAX(1,ROW()-設定!$B$26)):INDEX($C$1:$C$13701,MAX(1,ROW()-1))),MIN(INDEX($C$1:$C$13701,MIN(13701,ROW()+1)):INDEX($C$1:$C$13701,MIN(13701,ROW()+設定!$B$26))))*10^(設定!$B$27/20)),1,0))</f>
        <v>0</v>
      </c>
      <c r="G5518" s="33" t="n">
        <f aca="false">$G5517+IF($F5518=1,1,0)</f>
        <v>2</v>
      </c>
      <c r="H5518" s="0" t="str">
        <f aca="false">IF($F5518=1,$G5518,"")</f>
        <v/>
      </c>
    </row>
    <row r="5519" customFormat="false" ht="15" hidden="false" customHeight="false" outlineLevel="0" collapsed="false">
      <c r="A5519" s="30" t="n">
        <v>862.03125</v>
      </c>
      <c r="B5519" s="31" t="n">
        <v>18.5501</v>
      </c>
      <c r="C5519" s="32" t="n">
        <f aca="false">IF($A5519="","",IF(設定!$B$21="dB",10^($B5519/20),ABS($B5519)))</f>
        <v>8.46262311706103</v>
      </c>
      <c r="D5519" s="32" t="n">
        <f aca="false">IF($A5519="","",$A5519^2)</f>
        <v>743097.875976563</v>
      </c>
      <c r="E5519" s="32" t="n">
        <f aca="false">IF($A5519="","",IF($C5519&lt;=0,"",1/$C5519^2))</f>
        <v>0.0139633620885638</v>
      </c>
      <c r="F5519" s="33" t="n">
        <f aca="false">IF(OR(ROW()-設定!$B$30&lt;2,ROW()+設定!$B$30&gt;13701,N($A5519)&lt;=0,N(INDEX($A$2:$A$13701,MIN(13700,MAX(1,ROW()-1+設定!$B$30))))&lt;=0,$A5519&lt;設定!$B$28,$A5519&gt;設定!$B$29),0,IF(AND($C5519&gt;=MAX(INDEX($C$1:$C$13701,MAX(1,ROW()-設定!$B$24)):INDEX($C$1:$C$13701,MAX(1,ROW()-1))),$C5519&gt;MAX(INDEX($C$1:$C$13701,MIN(13701,ROW()+1)):INDEX($C$1:$C$13701,MIN(13701,ROW()+設定!$B$24))),$C5519&gt;=設定!$B$32,$C5519&gt;=MAX(MIN(INDEX($C$1:$C$13701,MAX(1,ROW()-設定!$B$26)):INDEX($C$1:$C$13701,MAX(1,ROW()-1))),MIN(INDEX($C$1:$C$13701,MIN(13701,ROW()+1)):INDEX($C$1:$C$13701,MIN(13701,ROW()+設定!$B$26))))*10^(設定!$B$27/20)),1,0))</f>
        <v>0</v>
      </c>
      <c r="G5519" s="33" t="n">
        <f aca="false">$G5518+IF($F5519=1,1,0)</f>
        <v>2</v>
      </c>
      <c r="H5519" s="0" t="str">
        <f aca="false">IF($F5519=1,$G5519,"")</f>
        <v/>
      </c>
    </row>
    <row r="5520" customFormat="false" ht="15" hidden="false" customHeight="false" outlineLevel="0" collapsed="false">
      <c r="A5520" s="30" t="n">
        <v>862.1875</v>
      </c>
      <c r="B5520" s="31" t="n">
        <v>18.6635</v>
      </c>
      <c r="C5520" s="32" t="n">
        <f aca="false">IF($A5520="","",IF(設定!$B$21="dB",10^($B5520/20),ABS($B5520)))</f>
        <v>8.57383260267751</v>
      </c>
      <c r="D5520" s="32" t="n">
        <f aca="false">IF($A5520="","",$A5520^2)</f>
        <v>743367.28515625</v>
      </c>
      <c r="E5520" s="32" t="n">
        <f aca="false">IF($A5520="","",IF($C5520&lt;=0,"",1/$C5520^2))</f>
        <v>0.0136034792968369</v>
      </c>
      <c r="F5520" s="33" t="n">
        <f aca="false">IF(OR(ROW()-設定!$B$30&lt;2,ROW()+設定!$B$30&gt;13701,N($A5520)&lt;=0,N(INDEX($A$2:$A$13701,MIN(13700,MAX(1,ROW()-1+設定!$B$30))))&lt;=0,$A5520&lt;設定!$B$28,$A5520&gt;設定!$B$29),0,IF(AND($C5520&gt;=MAX(INDEX($C$1:$C$13701,MAX(1,ROW()-設定!$B$24)):INDEX($C$1:$C$13701,MAX(1,ROW()-1))),$C5520&gt;MAX(INDEX($C$1:$C$13701,MIN(13701,ROW()+1)):INDEX($C$1:$C$13701,MIN(13701,ROW()+設定!$B$24))),$C5520&gt;=設定!$B$32,$C5520&gt;=MAX(MIN(INDEX($C$1:$C$13701,MAX(1,ROW()-設定!$B$26)):INDEX($C$1:$C$13701,MAX(1,ROW()-1))),MIN(INDEX($C$1:$C$13701,MIN(13701,ROW()+1)):INDEX($C$1:$C$13701,MIN(13701,ROW()+設定!$B$26))))*10^(設定!$B$27/20)),1,0))</f>
        <v>0</v>
      </c>
      <c r="G5520" s="33" t="n">
        <f aca="false">$G5519+IF($F5520=1,1,0)</f>
        <v>2</v>
      </c>
      <c r="H5520" s="0" t="str">
        <f aca="false">IF($F5520=1,$G5520,"")</f>
        <v/>
      </c>
    </row>
    <row r="5521" customFormat="false" ht="15" hidden="false" customHeight="false" outlineLevel="0" collapsed="false">
      <c r="A5521" s="30" t="n">
        <v>862.34375</v>
      </c>
      <c r="B5521" s="31" t="n">
        <v>18.6319</v>
      </c>
      <c r="C5521" s="32" t="n">
        <f aca="false">IF($A5521="","",IF(設定!$B$21="dB",10^($B5521/20),ABS($B5521)))</f>
        <v>8.54269694704911</v>
      </c>
      <c r="D5521" s="32" t="n">
        <f aca="false">IF($A5521="","",$A5521^2)</f>
        <v>743636.743164063</v>
      </c>
      <c r="E5521" s="32" t="n">
        <f aca="false">IF($A5521="","",IF($C5521&lt;=0,"",1/$C5521^2))</f>
        <v>0.0137028214867348</v>
      </c>
      <c r="F5521" s="33" t="n">
        <f aca="false">IF(OR(ROW()-設定!$B$30&lt;2,ROW()+設定!$B$30&gt;13701,N($A5521)&lt;=0,N(INDEX($A$2:$A$13701,MIN(13700,MAX(1,ROW()-1+設定!$B$30))))&lt;=0,$A5521&lt;設定!$B$28,$A5521&gt;設定!$B$29),0,IF(AND($C5521&gt;=MAX(INDEX($C$1:$C$13701,MAX(1,ROW()-設定!$B$24)):INDEX($C$1:$C$13701,MAX(1,ROW()-1))),$C5521&gt;MAX(INDEX($C$1:$C$13701,MIN(13701,ROW()+1)):INDEX($C$1:$C$13701,MIN(13701,ROW()+設定!$B$24))),$C5521&gt;=設定!$B$32,$C5521&gt;=MAX(MIN(INDEX($C$1:$C$13701,MAX(1,ROW()-設定!$B$26)):INDEX($C$1:$C$13701,MAX(1,ROW()-1))),MIN(INDEX($C$1:$C$13701,MIN(13701,ROW()+1)):INDEX($C$1:$C$13701,MIN(13701,ROW()+設定!$B$26))))*10^(設定!$B$27/20)),1,0))</f>
        <v>0</v>
      </c>
      <c r="G5521" s="33" t="n">
        <f aca="false">$G5520+IF($F5521=1,1,0)</f>
        <v>2</v>
      </c>
      <c r="H5521" s="0" t="str">
        <f aca="false">IF($F5521=1,$G5521,"")</f>
        <v/>
      </c>
    </row>
    <row r="5522" customFormat="false" ht="15" hidden="false" customHeight="false" outlineLevel="0" collapsed="false">
      <c r="A5522" s="30" t="n">
        <v>862.5</v>
      </c>
      <c r="B5522" s="31" t="n">
        <v>18.5047</v>
      </c>
      <c r="C5522" s="32" t="n">
        <f aca="false">IF($A5522="","",IF(設定!$B$21="dB",10^($B5522/20),ABS($B5522)))</f>
        <v>8.41850550065499</v>
      </c>
      <c r="D5522" s="32" t="n">
        <f aca="false">IF($A5522="","",$A5522^2)</f>
        <v>743906.25</v>
      </c>
      <c r="E5522" s="32" t="n">
        <f aca="false">IF($A5522="","",IF($C5522&lt;=0,"",1/$C5522^2))</f>
        <v>0.014110097021889</v>
      </c>
      <c r="F5522" s="33" t="n">
        <f aca="false">IF(OR(ROW()-設定!$B$30&lt;2,ROW()+設定!$B$30&gt;13701,N($A5522)&lt;=0,N(INDEX($A$2:$A$13701,MIN(13700,MAX(1,ROW()-1+設定!$B$30))))&lt;=0,$A5522&lt;設定!$B$28,$A5522&gt;設定!$B$29),0,IF(AND($C5522&gt;=MAX(INDEX($C$1:$C$13701,MAX(1,ROW()-設定!$B$24)):INDEX($C$1:$C$13701,MAX(1,ROW()-1))),$C5522&gt;MAX(INDEX($C$1:$C$13701,MIN(13701,ROW()+1)):INDEX($C$1:$C$13701,MIN(13701,ROW()+設定!$B$24))),$C5522&gt;=設定!$B$32,$C5522&gt;=MAX(MIN(INDEX($C$1:$C$13701,MAX(1,ROW()-設定!$B$26)):INDEX($C$1:$C$13701,MAX(1,ROW()-1))),MIN(INDEX($C$1:$C$13701,MIN(13701,ROW()+1)):INDEX($C$1:$C$13701,MIN(13701,ROW()+設定!$B$26))))*10^(設定!$B$27/20)),1,0))</f>
        <v>0</v>
      </c>
      <c r="G5522" s="33" t="n">
        <f aca="false">$G5521+IF($F5522=1,1,0)</f>
        <v>2</v>
      </c>
      <c r="H5522" s="0" t="str">
        <f aca="false">IF($F5522=1,$G5522,"")</f>
        <v/>
      </c>
    </row>
    <row r="5523" customFormat="false" ht="15" hidden="false" customHeight="false" outlineLevel="0" collapsed="false">
      <c r="A5523" s="30" t="n">
        <v>862.65625</v>
      </c>
      <c r="B5523" s="31" t="n">
        <v>18.6413</v>
      </c>
      <c r="C5523" s="32" t="n">
        <f aca="false">IF($A5523="","",IF(設定!$B$21="dB",10^($B5523/20),ABS($B5523)))</f>
        <v>8.5519469861346</v>
      </c>
      <c r="D5523" s="32" t="n">
        <f aca="false">IF($A5523="","",$A5523^2)</f>
        <v>744175.805664063</v>
      </c>
      <c r="E5523" s="32" t="n">
        <f aca="false">IF($A5523="","",IF($C5523&lt;=0,"",1/$C5523^2))</f>
        <v>0.0136731947630475</v>
      </c>
      <c r="F5523" s="33" t="n">
        <f aca="false">IF(OR(ROW()-設定!$B$30&lt;2,ROW()+設定!$B$30&gt;13701,N($A5523)&lt;=0,N(INDEX($A$2:$A$13701,MIN(13700,MAX(1,ROW()-1+設定!$B$30))))&lt;=0,$A5523&lt;設定!$B$28,$A5523&gt;設定!$B$29),0,IF(AND($C5523&gt;=MAX(INDEX($C$1:$C$13701,MAX(1,ROW()-設定!$B$24)):INDEX($C$1:$C$13701,MAX(1,ROW()-1))),$C5523&gt;MAX(INDEX($C$1:$C$13701,MIN(13701,ROW()+1)):INDEX($C$1:$C$13701,MIN(13701,ROW()+設定!$B$24))),$C5523&gt;=設定!$B$32,$C5523&gt;=MAX(MIN(INDEX($C$1:$C$13701,MAX(1,ROW()-設定!$B$26)):INDEX($C$1:$C$13701,MAX(1,ROW()-1))),MIN(INDEX($C$1:$C$13701,MIN(13701,ROW()+1)):INDEX($C$1:$C$13701,MIN(13701,ROW()+設定!$B$26))))*10^(設定!$B$27/20)),1,0))</f>
        <v>0</v>
      </c>
      <c r="G5523" s="33" t="n">
        <f aca="false">$G5522+IF($F5523=1,1,0)</f>
        <v>2</v>
      </c>
      <c r="H5523" s="0" t="str">
        <f aca="false">IF($F5523=1,$G5523,"")</f>
        <v/>
      </c>
    </row>
    <row r="5524" customFormat="false" ht="15" hidden="false" customHeight="false" outlineLevel="0" collapsed="false">
      <c r="A5524" s="30" t="n">
        <v>862.8125</v>
      </c>
      <c r="B5524" s="31" t="n">
        <v>18.7287</v>
      </c>
      <c r="C5524" s="32" t="n">
        <f aca="false">IF($A5524="","",IF(設定!$B$21="dB",10^($B5524/20),ABS($B5524)))</f>
        <v>8.63843361273626</v>
      </c>
      <c r="D5524" s="32" t="n">
        <f aca="false">IF($A5524="","",$A5524^2)</f>
        <v>744445.41015625</v>
      </c>
      <c r="E5524" s="32" t="n">
        <f aca="false">IF($A5524="","",IF($C5524&lt;=0,"",1/$C5524^2))</f>
        <v>0.0134007776099492</v>
      </c>
      <c r="F5524" s="33" t="n">
        <f aca="false">IF(OR(ROW()-設定!$B$30&lt;2,ROW()+設定!$B$30&gt;13701,N($A5524)&lt;=0,N(INDEX($A$2:$A$13701,MIN(13700,MAX(1,ROW()-1+設定!$B$30))))&lt;=0,$A5524&lt;設定!$B$28,$A5524&gt;設定!$B$29),0,IF(AND($C5524&gt;=MAX(INDEX($C$1:$C$13701,MAX(1,ROW()-設定!$B$24)):INDEX($C$1:$C$13701,MAX(1,ROW()-1))),$C5524&gt;MAX(INDEX($C$1:$C$13701,MIN(13701,ROW()+1)):INDEX($C$1:$C$13701,MIN(13701,ROW()+設定!$B$24))),$C5524&gt;=設定!$B$32,$C5524&gt;=MAX(MIN(INDEX($C$1:$C$13701,MAX(1,ROW()-設定!$B$26)):INDEX($C$1:$C$13701,MAX(1,ROW()-1))),MIN(INDEX($C$1:$C$13701,MIN(13701,ROW()+1)):INDEX($C$1:$C$13701,MIN(13701,ROW()+設定!$B$26))))*10^(設定!$B$27/20)),1,0))</f>
        <v>0</v>
      </c>
      <c r="G5524" s="33" t="n">
        <f aca="false">$G5523+IF($F5524=1,1,0)</f>
        <v>2</v>
      </c>
      <c r="H5524" s="0" t="str">
        <f aca="false">IF($F5524=1,$G5524,"")</f>
        <v/>
      </c>
    </row>
    <row r="5525" customFormat="false" ht="15" hidden="false" customHeight="false" outlineLevel="0" collapsed="false">
      <c r="A5525" s="30" t="n">
        <v>862.96875</v>
      </c>
      <c r="B5525" s="31" t="n">
        <v>18.6545</v>
      </c>
      <c r="C5525" s="32" t="n">
        <f aca="false">IF($A5525="","",IF(設定!$B$21="dB",10^($B5525/20),ABS($B5525)))</f>
        <v>8.56495331305558</v>
      </c>
      <c r="D5525" s="32" t="n">
        <f aca="false">IF($A5525="","",$A5525^2)</f>
        <v>744715.063476563</v>
      </c>
      <c r="E5525" s="32" t="n">
        <f aca="false">IF($A5525="","",IF($C5525&lt;=0,"",1/$C5525^2))</f>
        <v>0.0136316993791285</v>
      </c>
      <c r="F5525" s="33" t="n">
        <f aca="false">IF(OR(ROW()-設定!$B$30&lt;2,ROW()+設定!$B$30&gt;13701,N($A5525)&lt;=0,N(INDEX($A$2:$A$13701,MIN(13700,MAX(1,ROW()-1+設定!$B$30))))&lt;=0,$A5525&lt;設定!$B$28,$A5525&gt;設定!$B$29),0,IF(AND($C5525&gt;=MAX(INDEX($C$1:$C$13701,MAX(1,ROW()-設定!$B$24)):INDEX($C$1:$C$13701,MAX(1,ROW()-1))),$C5525&gt;MAX(INDEX($C$1:$C$13701,MIN(13701,ROW()+1)):INDEX($C$1:$C$13701,MIN(13701,ROW()+設定!$B$24))),$C5525&gt;=設定!$B$32,$C5525&gt;=MAX(MIN(INDEX($C$1:$C$13701,MAX(1,ROW()-設定!$B$26)):INDEX($C$1:$C$13701,MAX(1,ROW()-1))),MIN(INDEX($C$1:$C$13701,MIN(13701,ROW()+1)):INDEX($C$1:$C$13701,MIN(13701,ROW()+設定!$B$26))))*10^(設定!$B$27/20)),1,0))</f>
        <v>0</v>
      </c>
      <c r="G5525" s="33" t="n">
        <f aca="false">$G5524+IF($F5525=1,1,0)</f>
        <v>2</v>
      </c>
      <c r="H5525" s="0" t="str">
        <f aca="false">IF($F5525=1,$G5525,"")</f>
        <v/>
      </c>
    </row>
    <row r="5526" customFormat="false" ht="15" hidden="false" customHeight="false" outlineLevel="0" collapsed="false">
      <c r="A5526" s="30" t="n">
        <v>863.125</v>
      </c>
      <c r="B5526" s="31" t="n">
        <v>18.8468</v>
      </c>
      <c r="C5526" s="32" t="n">
        <f aca="false">IF($A5526="","",IF(設定!$B$21="dB",10^($B5526/20),ABS($B5526)))</f>
        <v>8.75669049799081</v>
      </c>
      <c r="D5526" s="32" t="n">
        <f aca="false">IF($A5526="","",$A5526^2)</f>
        <v>744984.765625</v>
      </c>
      <c r="E5526" s="32" t="n">
        <f aca="false">IF($A5526="","",IF($C5526&lt;=0,"",1/$C5526^2))</f>
        <v>0.0130412734106046</v>
      </c>
      <c r="F5526" s="33" t="n">
        <f aca="false">IF(OR(ROW()-設定!$B$30&lt;2,ROW()+設定!$B$30&gt;13701,N($A5526)&lt;=0,N(INDEX($A$2:$A$13701,MIN(13700,MAX(1,ROW()-1+設定!$B$30))))&lt;=0,$A5526&lt;設定!$B$28,$A5526&gt;設定!$B$29),0,IF(AND($C5526&gt;=MAX(INDEX($C$1:$C$13701,MAX(1,ROW()-設定!$B$24)):INDEX($C$1:$C$13701,MAX(1,ROW()-1))),$C5526&gt;MAX(INDEX($C$1:$C$13701,MIN(13701,ROW()+1)):INDEX($C$1:$C$13701,MIN(13701,ROW()+設定!$B$24))),$C5526&gt;=設定!$B$32,$C5526&gt;=MAX(MIN(INDEX($C$1:$C$13701,MAX(1,ROW()-設定!$B$26)):INDEX($C$1:$C$13701,MAX(1,ROW()-1))),MIN(INDEX($C$1:$C$13701,MIN(13701,ROW()+1)):INDEX($C$1:$C$13701,MIN(13701,ROW()+設定!$B$26))))*10^(設定!$B$27/20)),1,0))</f>
        <v>0</v>
      </c>
      <c r="G5526" s="33" t="n">
        <f aca="false">$G5525+IF($F5526=1,1,0)</f>
        <v>2</v>
      </c>
      <c r="H5526" s="0" t="str">
        <f aca="false">IF($F5526=1,$G5526,"")</f>
        <v/>
      </c>
    </row>
    <row r="5527" customFormat="false" ht="15" hidden="false" customHeight="false" outlineLevel="0" collapsed="false">
      <c r="A5527" s="30" t="n">
        <v>863.28125</v>
      </c>
      <c r="B5527" s="31" t="n">
        <v>18.833</v>
      </c>
      <c r="C5527" s="32" t="n">
        <f aca="false">IF($A5527="","",IF(設定!$B$21="dB",10^($B5527/20),ABS($B5527)))</f>
        <v>8.74278905685346</v>
      </c>
      <c r="D5527" s="32" t="n">
        <f aca="false">IF($A5527="","",$A5527^2)</f>
        <v>745254.516601563</v>
      </c>
      <c r="E5527" s="32" t="n">
        <f aca="false">IF($A5527="","",IF($C5527&lt;=0,"",1/$C5527^2))</f>
        <v>0.0130827788444524</v>
      </c>
      <c r="F5527" s="33" t="n">
        <f aca="false">IF(OR(ROW()-設定!$B$30&lt;2,ROW()+設定!$B$30&gt;13701,N($A5527)&lt;=0,N(INDEX($A$2:$A$13701,MIN(13700,MAX(1,ROW()-1+設定!$B$30))))&lt;=0,$A5527&lt;設定!$B$28,$A5527&gt;設定!$B$29),0,IF(AND($C5527&gt;=MAX(INDEX($C$1:$C$13701,MAX(1,ROW()-設定!$B$24)):INDEX($C$1:$C$13701,MAX(1,ROW()-1))),$C5527&gt;MAX(INDEX($C$1:$C$13701,MIN(13701,ROW()+1)):INDEX($C$1:$C$13701,MIN(13701,ROW()+設定!$B$24))),$C5527&gt;=設定!$B$32,$C5527&gt;=MAX(MIN(INDEX($C$1:$C$13701,MAX(1,ROW()-設定!$B$26)):INDEX($C$1:$C$13701,MAX(1,ROW()-1))),MIN(INDEX($C$1:$C$13701,MIN(13701,ROW()+1)):INDEX($C$1:$C$13701,MIN(13701,ROW()+設定!$B$26))))*10^(設定!$B$27/20)),1,0))</f>
        <v>0</v>
      </c>
      <c r="G5527" s="33" t="n">
        <f aca="false">$G5526+IF($F5527=1,1,0)</f>
        <v>2</v>
      </c>
      <c r="H5527" s="0" t="str">
        <f aca="false">IF($F5527=1,$G5527,"")</f>
        <v/>
      </c>
    </row>
    <row r="5528" customFormat="false" ht="15" hidden="false" customHeight="false" outlineLevel="0" collapsed="false">
      <c r="A5528" s="30" t="n">
        <v>863.4375</v>
      </c>
      <c r="B5528" s="31" t="n">
        <v>18.6729</v>
      </c>
      <c r="C5528" s="32" t="n">
        <f aca="false">IF($A5528="","",IF(設定!$B$21="dB",10^($B5528/20),ABS($B5528)))</f>
        <v>8.58311635547582</v>
      </c>
      <c r="D5528" s="32" t="n">
        <f aca="false">IF($A5528="","",$A5528^2)</f>
        <v>745524.31640625</v>
      </c>
      <c r="E5528" s="32" t="n">
        <f aca="false">IF($A5528="","",IF($C5528&lt;=0,"",1/$C5528^2))</f>
        <v>0.0135740673598352</v>
      </c>
      <c r="F5528" s="33" t="n">
        <f aca="false">IF(OR(ROW()-設定!$B$30&lt;2,ROW()+設定!$B$30&gt;13701,N($A5528)&lt;=0,N(INDEX($A$2:$A$13701,MIN(13700,MAX(1,ROW()-1+設定!$B$30))))&lt;=0,$A5528&lt;設定!$B$28,$A5528&gt;設定!$B$29),0,IF(AND($C5528&gt;=MAX(INDEX($C$1:$C$13701,MAX(1,ROW()-設定!$B$24)):INDEX($C$1:$C$13701,MAX(1,ROW()-1))),$C5528&gt;MAX(INDEX($C$1:$C$13701,MIN(13701,ROW()+1)):INDEX($C$1:$C$13701,MIN(13701,ROW()+設定!$B$24))),$C5528&gt;=設定!$B$32,$C5528&gt;=MAX(MIN(INDEX($C$1:$C$13701,MAX(1,ROW()-設定!$B$26)):INDEX($C$1:$C$13701,MAX(1,ROW()-1))),MIN(INDEX($C$1:$C$13701,MIN(13701,ROW()+1)):INDEX($C$1:$C$13701,MIN(13701,ROW()+設定!$B$26))))*10^(設定!$B$27/20)),1,0))</f>
        <v>0</v>
      </c>
      <c r="G5528" s="33" t="n">
        <f aca="false">$G5527+IF($F5528=1,1,0)</f>
        <v>2</v>
      </c>
      <c r="H5528" s="0" t="str">
        <f aca="false">IF($F5528=1,$G5528,"")</f>
        <v/>
      </c>
    </row>
    <row r="5529" customFormat="false" ht="15" hidden="false" customHeight="false" outlineLevel="0" collapsed="false">
      <c r="A5529" s="30" t="n">
        <v>863.59375</v>
      </c>
      <c r="B5529" s="31" t="n">
        <v>18.8348</v>
      </c>
      <c r="C5529" s="32" t="n">
        <f aca="false">IF($A5529="","",IF(設定!$B$21="dB",10^($B5529/20),ABS($B5529)))</f>
        <v>8.74460103601542</v>
      </c>
      <c r="D5529" s="32" t="n">
        <f aca="false">IF($A5529="","",$A5529^2)</f>
        <v>745794.165039063</v>
      </c>
      <c r="E5529" s="32" t="n">
        <f aca="false">IF($A5529="","",IF($C5529&lt;=0,"",1/$C5529^2))</f>
        <v>0.0130773576099092</v>
      </c>
      <c r="F5529" s="33" t="n">
        <f aca="false">IF(OR(ROW()-設定!$B$30&lt;2,ROW()+設定!$B$30&gt;13701,N($A5529)&lt;=0,N(INDEX($A$2:$A$13701,MIN(13700,MAX(1,ROW()-1+設定!$B$30))))&lt;=0,$A5529&lt;設定!$B$28,$A5529&gt;設定!$B$29),0,IF(AND($C5529&gt;=MAX(INDEX($C$1:$C$13701,MAX(1,ROW()-設定!$B$24)):INDEX($C$1:$C$13701,MAX(1,ROW()-1))),$C5529&gt;MAX(INDEX($C$1:$C$13701,MIN(13701,ROW()+1)):INDEX($C$1:$C$13701,MIN(13701,ROW()+設定!$B$24))),$C5529&gt;=設定!$B$32,$C5529&gt;=MAX(MIN(INDEX($C$1:$C$13701,MAX(1,ROW()-設定!$B$26)):INDEX($C$1:$C$13701,MAX(1,ROW()-1))),MIN(INDEX($C$1:$C$13701,MIN(13701,ROW()+1)):INDEX($C$1:$C$13701,MIN(13701,ROW()+設定!$B$26))))*10^(設定!$B$27/20)),1,0))</f>
        <v>0</v>
      </c>
      <c r="G5529" s="33" t="n">
        <f aca="false">$G5528+IF($F5529=1,1,0)</f>
        <v>2</v>
      </c>
      <c r="H5529" s="0" t="str">
        <f aca="false">IF($F5529=1,$G5529,"")</f>
        <v/>
      </c>
    </row>
    <row r="5530" customFormat="false" ht="15" hidden="false" customHeight="false" outlineLevel="0" collapsed="false">
      <c r="A5530" s="30" t="n">
        <v>863.75</v>
      </c>
      <c r="B5530" s="31" t="n">
        <v>19.0307</v>
      </c>
      <c r="C5530" s="32" t="n">
        <f aca="false">IF($A5530="","",IF(設定!$B$21="dB",10^($B5530/20),ABS($B5530)))</f>
        <v>8.94406609684558</v>
      </c>
      <c r="D5530" s="32" t="n">
        <f aca="false">IF($A5530="","",$A5530^2)</f>
        <v>746064.0625</v>
      </c>
      <c r="E5530" s="32" t="n">
        <f aca="false">IF($A5530="","",IF($C5530&lt;=0,"",1/$C5530^2))</f>
        <v>0.012500575285109</v>
      </c>
      <c r="F5530" s="33" t="n">
        <f aca="false">IF(OR(ROW()-設定!$B$30&lt;2,ROW()+設定!$B$30&gt;13701,N($A5530)&lt;=0,N(INDEX($A$2:$A$13701,MIN(13700,MAX(1,ROW()-1+設定!$B$30))))&lt;=0,$A5530&lt;設定!$B$28,$A5530&gt;設定!$B$29),0,IF(AND($C5530&gt;=MAX(INDEX($C$1:$C$13701,MAX(1,ROW()-設定!$B$24)):INDEX($C$1:$C$13701,MAX(1,ROW()-1))),$C5530&gt;MAX(INDEX($C$1:$C$13701,MIN(13701,ROW()+1)):INDEX($C$1:$C$13701,MIN(13701,ROW()+設定!$B$24))),$C5530&gt;=設定!$B$32,$C5530&gt;=MAX(MIN(INDEX($C$1:$C$13701,MAX(1,ROW()-設定!$B$26)):INDEX($C$1:$C$13701,MAX(1,ROW()-1))),MIN(INDEX($C$1:$C$13701,MIN(13701,ROW()+1)):INDEX($C$1:$C$13701,MIN(13701,ROW()+設定!$B$26))))*10^(設定!$B$27/20)),1,0))</f>
        <v>0</v>
      </c>
      <c r="G5530" s="33" t="n">
        <f aca="false">$G5529+IF($F5530=1,1,0)</f>
        <v>2</v>
      </c>
      <c r="H5530" s="0" t="str">
        <f aca="false">IF($F5530=1,$G5530,"")</f>
        <v/>
      </c>
    </row>
    <row r="5531" customFormat="false" ht="15" hidden="false" customHeight="false" outlineLevel="0" collapsed="false">
      <c r="A5531" s="30" t="n">
        <v>863.90625</v>
      </c>
      <c r="B5531" s="31" t="n">
        <v>19.0123</v>
      </c>
      <c r="C5531" s="32" t="n">
        <f aca="false">IF($A5531="","",IF(設定!$B$21="dB",10^($B5531/20),ABS($B5531)))</f>
        <v>8.92513923564525</v>
      </c>
      <c r="D5531" s="32" t="n">
        <f aca="false">IF($A5531="","",$A5531^2)</f>
        <v>746334.008789063</v>
      </c>
      <c r="E5531" s="32" t="n">
        <f aca="false">IF($A5531="","",IF($C5531&lt;=0,"",1/$C5531^2))</f>
        <v>0.0125536495315313</v>
      </c>
      <c r="F5531" s="33" t="n">
        <f aca="false">IF(OR(ROW()-設定!$B$30&lt;2,ROW()+設定!$B$30&gt;13701,N($A5531)&lt;=0,N(INDEX($A$2:$A$13701,MIN(13700,MAX(1,ROW()-1+設定!$B$30))))&lt;=0,$A5531&lt;設定!$B$28,$A5531&gt;設定!$B$29),0,IF(AND($C5531&gt;=MAX(INDEX($C$1:$C$13701,MAX(1,ROW()-設定!$B$24)):INDEX($C$1:$C$13701,MAX(1,ROW()-1))),$C5531&gt;MAX(INDEX($C$1:$C$13701,MIN(13701,ROW()+1)):INDEX($C$1:$C$13701,MIN(13701,ROW()+設定!$B$24))),$C5531&gt;=設定!$B$32,$C5531&gt;=MAX(MIN(INDEX($C$1:$C$13701,MAX(1,ROW()-設定!$B$26)):INDEX($C$1:$C$13701,MAX(1,ROW()-1))),MIN(INDEX($C$1:$C$13701,MIN(13701,ROW()+1)):INDEX($C$1:$C$13701,MIN(13701,ROW()+設定!$B$26))))*10^(設定!$B$27/20)),1,0))</f>
        <v>0</v>
      </c>
      <c r="G5531" s="33" t="n">
        <f aca="false">$G5530+IF($F5531=1,1,0)</f>
        <v>2</v>
      </c>
      <c r="H5531" s="0" t="str">
        <f aca="false">IF($F5531=1,$G5531,"")</f>
        <v/>
      </c>
    </row>
    <row r="5532" customFormat="false" ht="15" hidden="false" customHeight="false" outlineLevel="0" collapsed="false">
      <c r="A5532" s="30" t="n">
        <v>864.0625</v>
      </c>
      <c r="B5532" s="31" t="n">
        <v>18.8701</v>
      </c>
      <c r="C5532" s="32" t="n">
        <f aca="false">IF($A5532="","",IF(設定!$B$21="dB",10^($B5532/20),ABS($B5532)))</f>
        <v>8.78021195630922</v>
      </c>
      <c r="D5532" s="32" t="n">
        <f aca="false">IF($A5532="","",$A5532^2)</f>
        <v>746604.00390625</v>
      </c>
      <c r="E5532" s="32" t="n">
        <f aca="false">IF($A5532="","",IF($C5532&lt;=0,"",1/$C5532^2))</f>
        <v>0.0129714940267131</v>
      </c>
      <c r="F5532" s="33" t="n">
        <f aca="false">IF(OR(ROW()-設定!$B$30&lt;2,ROW()+設定!$B$30&gt;13701,N($A5532)&lt;=0,N(INDEX($A$2:$A$13701,MIN(13700,MAX(1,ROW()-1+設定!$B$30))))&lt;=0,$A5532&lt;設定!$B$28,$A5532&gt;設定!$B$29),0,IF(AND($C5532&gt;=MAX(INDEX($C$1:$C$13701,MAX(1,ROW()-設定!$B$24)):INDEX($C$1:$C$13701,MAX(1,ROW()-1))),$C5532&gt;MAX(INDEX($C$1:$C$13701,MIN(13701,ROW()+1)):INDEX($C$1:$C$13701,MIN(13701,ROW()+設定!$B$24))),$C5532&gt;=設定!$B$32,$C5532&gt;=MAX(MIN(INDEX($C$1:$C$13701,MAX(1,ROW()-設定!$B$26)):INDEX($C$1:$C$13701,MAX(1,ROW()-1))),MIN(INDEX($C$1:$C$13701,MIN(13701,ROW()+1)):INDEX($C$1:$C$13701,MIN(13701,ROW()+設定!$B$26))))*10^(設定!$B$27/20)),1,0))</f>
        <v>0</v>
      </c>
      <c r="G5532" s="33" t="n">
        <f aca="false">$G5531+IF($F5532=1,1,0)</f>
        <v>2</v>
      </c>
      <c r="H5532" s="0" t="str">
        <f aca="false">IF($F5532=1,$G5532,"")</f>
        <v/>
      </c>
    </row>
    <row r="5533" customFormat="false" ht="15" hidden="false" customHeight="false" outlineLevel="0" collapsed="false">
      <c r="A5533" s="30" t="n">
        <v>864.21875</v>
      </c>
      <c r="B5533" s="31" t="n">
        <v>18.9942</v>
      </c>
      <c r="C5533" s="32" t="n">
        <f aca="false">IF($A5533="","",IF(設定!$B$21="dB",10^($B5533/20),ABS($B5533)))</f>
        <v>8.90656004263265</v>
      </c>
      <c r="D5533" s="32" t="n">
        <f aca="false">IF($A5533="","",$A5533^2)</f>
        <v>746874.047851563</v>
      </c>
      <c r="E5533" s="32" t="n">
        <f aca="false">IF($A5533="","",IF($C5533&lt;=0,"",1/$C5533^2))</f>
        <v>0.012606078290518</v>
      </c>
      <c r="F5533" s="33" t="n">
        <f aca="false">IF(OR(ROW()-設定!$B$30&lt;2,ROW()+設定!$B$30&gt;13701,N($A5533)&lt;=0,N(INDEX($A$2:$A$13701,MIN(13700,MAX(1,ROW()-1+設定!$B$30))))&lt;=0,$A5533&lt;設定!$B$28,$A5533&gt;設定!$B$29),0,IF(AND($C5533&gt;=MAX(INDEX($C$1:$C$13701,MAX(1,ROW()-設定!$B$24)):INDEX($C$1:$C$13701,MAX(1,ROW()-1))),$C5533&gt;MAX(INDEX($C$1:$C$13701,MIN(13701,ROW()+1)):INDEX($C$1:$C$13701,MIN(13701,ROW()+設定!$B$24))),$C5533&gt;=設定!$B$32,$C5533&gt;=MAX(MIN(INDEX($C$1:$C$13701,MAX(1,ROW()-設定!$B$26)):INDEX($C$1:$C$13701,MAX(1,ROW()-1))),MIN(INDEX($C$1:$C$13701,MIN(13701,ROW()+1)):INDEX($C$1:$C$13701,MIN(13701,ROW()+設定!$B$26))))*10^(設定!$B$27/20)),1,0))</f>
        <v>0</v>
      </c>
      <c r="G5533" s="33" t="n">
        <f aca="false">$G5532+IF($F5533=1,1,0)</f>
        <v>2</v>
      </c>
      <c r="H5533" s="0" t="str">
        <f aca="false">IF($F5533=1,$G5533,"")</f>
        <v/>
      </c>
    </row>
    <row r="5534" customFormat="false" ht="15" hidden="false" customHeight="false" outlineLevel="0" collapsed="false">
      <c r="A5534" s="30" t="n">
        <v>864.375</v>
      </c>
      <c r="B5534" s="31" t="n">
        <v>18.8557</v>
      </c>
      <c r="C5534" s="32" t="n">
        <f aca="false">IF($A5534="","",IF(設定!$B$21="dB",10^($B5534/20),ABS($B5534)))</f>
        <v>8.76566764254967</v>
      </c>
      <c r="D5534" s="32" t="n">
        <f aca="false">IF($A5534="","",$A5534^2)</f>
        <v>747144.140625</v>
      </c>
      <c r="E5534" s="32" t="n">
        <f aca="false">IF($A5534="","",IF($C5534&lt;=0,"",1/$C5534^2))</f>
        <v>0.0130145752850358</v>
      </c>
      <c r="F5534" s="33" t="n">
        <f aca="false">IF(OR(ROW()-設定!$B$30&lt;2,ROW()+設定!$B$30&gt;13701,N($A5534)&lt;=0,N(INDEX($A$2:$A$13701,MIN(13700,MAX(1,ROW()-1+設定!$B$30))))&lt;=0,$A5534&lt;設定!$B$28,$A5534&gt;設定!$B$29),0,IF(AND($C5534&gt;=MAX(INDEX($C$1:$C$13701,MAX(1,ROW()-設定!$B$24)):INDEX($C$1:$C$13701,MAX(1,ROW()-1))),$C5534&gt;MAX(INDEX($C$1:$C$13701,MIN(13701,ROW()+1)):INDEX($C$1:$C$13701,MIN(13701,ROW()+設定!$B$24))),$C5534&gt;=設定!$B$32,$C5534&gt;=MAX(MIN(INDEX($C$1:$C$13701,MAX(1,ROW()-設定!$B$26)):INDEX($C$1:$C$13701,MAX(1,ROW()-1))),MIN(INDEX($C$1:$C$13701,MIN(13701,ROW()+1)):INDEX($C$1:$C$13701,MIN(13701,ROW()+設定!$B$26))))*10^(設定!$B$27/20)),1,0))</f>
        <v>0</v>
      </c>
      <c r="G5534" s="33" t="n">
        <f aca="false">$G5533+IF($F5534=1,1,0)</f>
        <v>2</v>
      </c>
      <c r="H5534" s="0" t="str">
        <f aca="false">IF($F5534=1,$G5534,"")</f>
        <v/>
      </c>
    </row>
    <row r="5535" customFormat="false" ht="15" hidden="false" customHeight="false" outlineLevel="0" collapsed="false">
      <c r="A5535" s="30" t="n">
        <v>864.53125</v>
      </c>
      <c r="B5535" s="31" t="n">
        <v>18.7993</v>
      </c>
      <c r="C5535" s="32" t="n">
        <f aca="false">IF($A5535="","",IF(設定!$B$21="dB",10^($B5535/20),ABS($B5535)))</f>
        <v>8.70893401412126</v>
      </c>
      <c r="D5535" s="32" t="n">
        <f aca="false">IF($A5535="","",$A5535^2)</f>
        <v>747414.282226563</v>
      </c>
      <c r="E5535" s="32" t="n">
        <f aca="false">IF($A5535="","",IF($C5535&lt;=0,"",1/$C5535^2))</f>
        <v>0.0131846923356307</v>
      </c>
      <c r="F5535" s="33" t="n">
        <f aca="false">IF(OR(ROW()-設定!$B$30&lt;2,ROW()+設定!$B$30&gt;13701,N($A5535)&lt;=0,N(INDEX($A$2:$A$13701,MIN(13700,MAX(1,ROW()-1+設定!$B$30))))&lt;=0,$A5535&lt;設定!$B$28,$A5535&gt;設定!$B$29),0,IF(AND($C5535&gt;=MAX(INDEX($C$1:$C$13701,MAX(1,ROW()-設定!$B$24)):INDEX($C$1:$C$13701,MAX(1,ROW()-1))),$C5535&gt;MAX(INDEX($C$1:$C$13701,MIN(13701,ROW()+1)):INDEX($C$1:$C$13701,MIN(13701,ROW()+設定!$B$24))),$C5535&gt;=設定!$B$32,$C5535&gt;=MAX(MIN(INDEX($C$1:$C$13701,MAX(1,ROW()-設定!$B$26)):INDEX($C$1:$C$13701,MAX(1,ROW()-1))),MIN(INDEX($C$1:$C$13701,MIN(13701,ROW()+1)):INDEX($C$1:$C$13701,MIN(13701,ROW()+設定!$B$26))))*10^(設定!$B$27/20)),1,0))</f>
        <v>0</v>
      </c>
      <c r="G5535" s="33" t="n">
        <f aca="false">$G5534+IF($F5535=1,1,0)</f>
        <v>2</v>
      </c>
      <c r="H5535" s="0" t="str">
        <f aca="false">IF($F5535=1,$G5535,"")</f>
        <v/>
      </c>
    </row>
    <row r="5536" customFormat="false" ht="15" hidden="false" customHeight="false" outlineLevel="0" collapsed="false">
      <c r="A5536" s="30" t="n">
        <v>864.6875</v>
      </c>
      <c r="B5536" s="31" t="n">
        <v>19.0344</v>
      </c>
      <c r="C5536" s="32" t="n">
        <f aca="false">IF($A5536="","",IF(設定!$B$21="dB",10^($B5536/20),ABS($B5536)))</f>
        <v>8.94787688599868</v>
      </c>
      <c r="D5536" s="32" t="n">
        <f aca="false">IF($A5536="","",$A5536^2)</f>
        <v>747684.47265625</v>
      </c>
      <c r="E5536" s="32" t="n">
        <f aca="false">IF($A5536="","",IF($C5536&lt;=0,"",1/$C5536^2))</f>
        <v>0.0124899298742933</v>
      </c>
      <c r="F5536" s="33" t="n">
        <f aca="false">IF(OR(ROW()-設定!$B$30&lt;2,ROW()+設定!$B$30&gt;13701,N($A5536)&lt;=0,N(INDEX($A$2:$A$13701,MIN(13700,MAX(1,ROW()-1+設定!$B$30))))&lt;=0,$A5536&lt;設定!$B$28,$A5536&gt;設定!$B$29),0,IF(AND($C5536&gt;=MAX(INDEX($C$1:$C$13701,MAX(1,ROW()-設定!$B$24)):INDEX($C$1:$C$13701,MAX(1,ROW()-1))),$C5536&gt;MAX(INDEX($C$1:$C$13701,MIN(13701,ROW()+1)):INDEX($C$1:$C$13701,MIN(13701,ROW()+設定!$B$24))),$C5536&gt;=設定!$B$32,$C5536&gt;=MAX(MIN(INDEX($C$1:$C$13701,MAX(1,ROW()-設定!$B$26)):INDEX($C$1:$C$13701,MAX(1,ROW()-1))),MIN(INDEX($C$1:$C$13701,MIN(13701,ROW()+1)):INDEX($C$1:$C$13701,MIN(13701,ROW()+設定!$B$26))))*10^(設定!$B$27/20)),1,0))</f>
        <v>0</v>
      </c>
      <c r="G5536" s="33" t="n">
        <f aca="false">$G5535+IF($F5536=1,1,0)</f>
        <v>2</v>
      </c>
      <c r="H5536" s="0" t="str">
        <f aca="false">IF($F5536=1,$G5536,"")</f>
        <v/>
      </c>
    </row>
    <row r="5537" customFormat="false" ht="15" hidden="false" customHeight="false" outlineLevel="0" collapsed="false">
      <c r="A5537" s="30" t="n">
        <v>864.84375</v>
      </c>
      <c r="B5537" s="31" t="n">
        <v>19.028</v>
      </c>
      <c r="C5537" s="32" t="n">
        <f aca="false">IF($A5537="","",IF(設定!$B$21="dB",10^($B5537/20),ABS($B5537)))</f>
        <v>8.94128627502954</v>
      </c>
      <c r="D5537" s="32" t="n">
        <f aca="false">IF($A5537="","",$A5537^2)</f>
        <v>747954.711914063</v>
      </c>
      <c r="E5537" s="32" t="n">
        <f aca="false">IF($A5537="","",IF($C5537&lt;=0,"",1/$C5537^2))</f>
        <v>0.0125083492837407</v>
      </c>
      <c r="F5537" s="33" t="n">
        <f aca="false">IF(OR(ROW()-設定!$B$30&lt;2,ROW()+設定!$B$30&gt;13701,N($A5537)&lt;=0,N(INDEX($A$2:$A$13701,MIN(13700,MAX(1,ROW()-1+設定!$B$30))))&lt;=0,$A5537&lt;設定!$B$28,$A5537&gt;設定!$B$29),0,IF(AND($C5537&gt;=MAX(INDEX($C$1:$C$13701,MAX(1,ROW()-設定!$B$24)):INDEX($C$1:$C$13701,MAX(1,ROW()-1))),$C5537&gt;MAX(INDEX($C$1:$C$13701,MIN(13701,ROW()+1)):INDEX($C$1:$C$13701,MIN(13701,ROW()+設定!$B$24))),$C5537&gt;=設定!$B$32,$C5537&gt;=MAX(MIN(INDEX($C$1:$C$13701,MAX(1,ROW()-設定!$B$26)):INDEX($C$1:$C$13701,MAX(1,ROW()-1))),MIN(INDEX($C$1:$C$13701,MIN(13701,ROW()+1)):INDEX($C$1:$C$13701,MIN(13701,ROW()+設定!$B$26))))*10^(設定!$B$27/20)),1,0))</f>
        <v>0</v>
      </c>
      <c r="G5537" s="33" t="n">
        <f aca="false">$G5536+IF($F5537=1,1,0)</f>
        <v>2</v>
      </c>
      <c r="H5537" s="0" t="str">
        <f aca="false">IF($F5537=1,$G5537,"")</f>
        <v/>
      </c>
    </row>
    <row r="5538" customFormat="false" ht="15" hidden="false" customHeight="false" outlineLevel="0" collapsed="false">
      <c r="A5538" s="30" t="n">
        <v>865</v>
      </c>
      <c r="B5538" s="31" t="n">
        <v>19.0815</v>
      </c>
      <c r="C5538" s="32" t="n">
        <f aca="false">IF($A5538="","",IF(設定!$B$21="dB",10^($B5538/20),ABS($B5538)))</f>
        <v>8.99652932672926</v>
      </c>
      <c r="D5538" s="32" t="n">
        <f aca="false">IF($A5538="","",$A5538^2)</f>
        <v>748225</v>
      </c>
      <c r="E5538" s="32" t="n">
        <f aca="false">IF($A5538="","",IF($C5538&lt;=0,"",1/$C5538^2))</f>
        <v>0.0123552062603539</v>
      </c>
      <c r="F5538" s="33" t="n">
        <f aca="false">IF(OR(ROW()-設定!$B$30&lt;2,ROW()+設定!$B$30&gt;13701,N($A5538)&lt;=0,N(INDEX($A$2:$A$13701,MIN(13700,MAX(1,ROW()-1+設定!$B$30))))&lt;=0,$A5538&lt;設定!$B$28,$A5538&gt;設定!$B$29),0,IF(AND($C5538&gt;=MAX(INDEX($C$1:$C$13701,MAX(1,ROW()-設定!$B$24)):INDEX($C$1:$C$13701,MAX(1,ROW()-1))),$C5538&gt;MAX(INDEX($C$1:$C$13701,MIN(13701,ROW()+1)):INDEX($C$1:$C$13701,MIN(13701,ROW()+設定!$B$24))),$C5538&gt;=設定!$B$32,$C5538&gt;=MAX(MIN(INDEX($C$1:$C$13701,MAX(1,ROW()-設定!$B$26)):INDEX($C$1:$C$13701,MAX(1,ROW()-1))),MIN(INDEX($C$1:$C$13701,MIN(13701,ROW()+1)):INDEX($C$1:$C$13701,MIN(13701,ROW()+設定!$B$26))))*10^(設定!$B$27/20)),1,0))</f>
        <v>0</v>
      </c>
      <c r="G5538" s="33" t="n">
        <f aca="false">$G5537+IF($F5538=1,1,0)</f>
        <v>2</v>
      </c>
      <c r="H5538" s="0" t="str">
        <f aca="false">IF($F5538=1,$G5538,"")</f>
        <v/>
      </c>
    </row>
    <row r="5539" customFormat="false" ht="15" hidden="false" customHeight="false" outlineLevel="0" collapsed="false">
      <c r="A5539" s="30" t="n">
        <v>865.15625</v>
      </c>
      <c r="B5539" s="31" t="n">
        <v>19.0513</v>
      </c>
      <c r="C5539" s="32" t="n">
        <f aca="false">IF($A5539="","",IF(設定!$B$21="dB",10^($B5539/20),ABS($B5539)))</f>
        <v>8.96530357842508</v>
      </c>
      <c r="D5539" s="32" t="n">
        <f aca="false">IF($A5539="","",$A5539^2)</f>
        <v>748495.336914063</v>
      </c>
      <c r="E5539" s="32" t="n">
        <f aca="false">IF($A5539="","",IF($C5539&lt;=0,"",1/$C5539^2))</f>
        <v>0.0124414213941827</v>
      </c>
      <c r="F5539" s="33" t="n">
        <f aca="false">IF(OR(ROW()-設定!$B$30&lt;2,ROW()+設定!$B$30&gt;13701,N($A5539)&lt;=0,N(INDEX($A$2:$A$13701,MIN(13700,MAX(1,ROW()-1+設定!$B$30))))&lt;=0,$A5539&lt;設定!$B$28,$A5539&gt;設定!$B$29),0,IF(AND($C5539&gt;=MAX(INDEX($C$1:$C$13701,MAX(1,ROW()-設定!$B$24)):INDEX($C$1:$C$13701,MAX(1,ROW()-1))),$C5539&gt;MAX(INDEX($C$1:$C$13701,MIN(13701,ROW()+1)):INDEX($C$1:$C$13701,MIN(13701,ROW()+設定!$B$24))),$C5539&gt;=設定!$B$32,$C5539&gt;=MAX(MIN(INDEX($C$1:$C$13701,MAX(1,ROW()-設定!$B$26)):INDEX($C$1:$C$13701,MAX(1,ROW()-1))),MIN(INDEX($C$1:$C$13701,MIN(13701,ROW()+1)):INDEX($C$1:$C$13701,MIN(13701,ROW()+設定!$B$26))))*10^(設定!$B$27/20)),1,0))</f>
        <v>0</v>
      </c>
      <c r="G5539" s="33" t="n">
        <f aca="false">$G5538+IF($F5539=1,1,0)</f>
        <v>2</v>
      </c>
      <c r="H5539" s="0" t="str">
        <f aca="false">IF($F5539=1,$G5539,"")</f>
        <v/>
      </c>
    </row>
    <row r="5540" customFormat="false" ht="15" hidden="false" customHeight="false" outlineLevel="0" collapsed="false">
      <c r="A5540" s="30" t="n">
        <v>865.3125</v>
      </c>
      <c r="B5540" s="31" t="n">
        <v>19.1135</v>
      </c>
      <c r="C5540" s="32" t="n">
        <f aca="false">IF($A5540="","",IF(設定!$B$21="dB",10^($B5540/20),ABS($B5540)))</f>
        <v>9.02973489499485</v>
      </c>
      <c r="D5540" s="32" t="n">
        <f aca="false">IF($A5540="","",$A5540^2)</f>
        <v>748765.72265625</v>
      </c>
      <c r="E5540" s="32" t="n">
        <f aca="false">IF($A5540="","",IF($C5540&lt;=0,"",1/$C5540^2))</f>
        <v>0.0122645043050484</v>
      </c>
      <c r="F5540" s="33" t="n">
        <f aca="false">IF(OR(ROW()-設定!$B$30&lt;2,ROW()+設定!$B$30&gt;13701,N($A5540)&lt;=0,N(INDEX($A$2:$A$13701,MIN(13700,MAX(1,ROW()-1+設定!$B$30))))&lt;=0,$A5540&lt;設定!$B$28,$A5540&gt;設定!$B$29),0,IF(AND($C5540&gt;=MAX(INDEX($C$1:$C$13701,MAX(1,ROW()-設定!$B$24)):INDEX($C$1:$C$13701,MAX(1,ROW()-1))),$C5540&gt;MAX(INDEX($C$1:$C$13701,MIN(13701,ROW()+1)):INDEX($C$1:$C$13701,MIN(13701,ROW()+設定!$B$24))),$C5540&gt;=設定!$B$32,$C5540&gt;=MAX(MIN(INDEX($C$1:$C$13701,MAX(1,ROW()-設定!$B$26)):INDEX($C$1:$C$13701,MAX(1,ROW()-1))),MIN(INDEX($C$1:$C$13701,MIN(13701,ROW()+1)):INDEX($C$1:$C$13701,MIN(13701,ROW()+設定!$B$26))))*10^(設定!$B$27/20)),1,0))</f>
        <v>0</v>
      </c>
      <c r="G5540" s="33" t="n">
        <f aca="false">$G5539+IF($F5540=1,1,0)</f>
        <v>2</v>
      </c>
      <c r="H5540" s="0" t="str">
        <f aca="false">IF($F5540=1,$G5540,"")</f>
        <v/>
      </c>
    </row>
    <row r="5541" customFormat="false" ht="15" hidden="false" customHeight="false" outlineLevel="0" collapsed="false">
      <c r="A5541" s="30" t="n">
        <v>865.46875</v>
      </c>
      <c r="B5541" s="31" t="n">
        <v>19.0518</v>
      </c>
      <c r="C5541" s="32" t="n">
        <f aca="false">IF($A5541="","",IF(設定!$B$21="dB",10^($B5541/20),ABS($B5541)))</f>
        <v>8.96581967763881</v>
      </c>
      <c r="D5541" s="32" t="n">
        <f aca="false">IF($A5541="","",$A5541^2)</f>
        <v>749036.157226563</v>
      </c>
      <c r="E5541" s="32" t="n">
        <f aca="false">IF($A5541="","",IF($C5541&lt;=0,"",1/$C5541^2))</f>
        <v>0.0124399891050616</v>
      </c>
      <c r="F5541" s="33" t="n">
        <f aca="false">IF(OR(ROW()-設定!$B$30&lt;2,ROW()+設定!$B$30&gt;13701,N($A5541)&lt;=0,N(INDEX($A$2:$A$13701,MIN(13700,MAX(1,ROW()-1+設定!$B$30))))&lt;=0,$A5541&lt;設定!$B$28,$A5541&gt;設定!$B$29),0,IF(AND($C5541&gt;=MAX(INDEX($C$1:$C$13701,MAX(1,ROW()-設定!$B$24)):INDEX($C$1:$C$13701,MAX(1,ROW()-1))),$C5541&gt;MAX(INDEX($C$1:$C$13701,MIN(13701,ROW()+1)):INDEX($C$1:$C$13701,MIN(13701,ROW()+設定!$B$24))),$C5541&gt;=設定!$B$32,$C5541&gt;=MAX(MIN(INDEX($C$1:$C$13701,MAX(1,ROW()-設定!$B$26)):INDEX($C$1:$C$13701,MAX(1,ROW()-1))),MIN(INDEX($C$1:$C$13701,MIN(13701,ROW()+1)):INDEX($C$1:$C$13701,MIN(13701,ROW()+設定!$B$26))))*10^(設定!$B$27/20)),1,0))</f>
        <v>0</v>
      </c>
      <c r="G5541" s="33" t="n">
        <f aca="false">$G5540+IF($F5541=1,1,0)</f>
        <v>2</v>
      </c>
      <c r="H5541" s="0" t="str">
        <f aca="false">IF($F5541=1,$G5541,"")</f>
        <v/>
      </c>
    </row>
    <row r="5542" customFormat="false" ht="15" hidden="false" customHeight="false" outlineLevel="0" collapsed="false">
      <c r="A5542" s="30" t="n">
        <v>865.625</v>
      </c>
      <c r="B5542" s="31" t="n">
        <v>19.1808</v>
      </c>
      <c r="C5542" s="32" t="n">
        <f aca="false">IF($A5542="","",IF(設定!$B$21="dB",10^($B5542/20),ABS($B5542)))</f>
        <v>9.09997082601283</v>
      </c>
      <c r="D5542" s="32" t="n">
        <f aca="false">IF($A5542="","",$A5542^2)</f>
        <v>749306.640625</v>
      </c>
      <c r="E5542" s="32" t="n">
        <f aca="false">IF($A5542="","",IF($C5542&lt;=0,"",1/$C5542^2))</f>
        <v>0.0120759136806683</v>
      </c>
      <c r="F5542" s="33" t="n">
        <f aca="false">IF(OR(ROW()-設定!$B$30&lt;2,ROW()+設定!$B$30&gt;13701,N($A5542)&lt;=0,N(INDEX($A$2:$A$13701,MIN(13700,MAX(1,ROW()-1+設定!$B$30))))&lt;=0,$A5542&lt;設定!$B$28,$A5542&gt;設定!$B$29),0,IF(AND($C5542&gt;=MAX(INDEX($C$1:$C$13701,MAX(1,ROW()-設定!$B$24)):INDEX($C$1:$C$13701,MAX(1,ROW()-1))),$C5542&gt;MAX(INDEX($C$1:$C$13701,MIN(13701,ROW()+1)):INDEX($C$1:$C$13701,MIN(13701,ROW()+設定!$B$24))),$C5542&gt;=設定!$B$32,$C5542&gt;=MAX(MIN(INDEX($C$1:$C$13701,MAX(1,ROW()-設定!$B$26)):INDEX($C$1:$C$13701,MAX(1,ROW()-1))),MIN(INDEX($C$1:$C$13701,MIN(13701,ROW()+1)):INDEX($C$1:$C$13701,MIN(13701,ROW()+設定!$B$26))))*10^(設定!$B$27/20)),1,0))</f>
        <v>0</v>
      </c>
      <c r="G5542" s="33" t="n">
        <f aca="false">$G5541+IF($F5542=1,1,0)</f>
        <v>2</v>
      </c>
      <c r="H5542" s="0" t="str">
        <f aca="false">IF($F5542=1,$G5542,"")</f>
        <v/>
      </c>
    </row>
    <row r="5543" customFormat="false" ht="15" hidden="false" customHeight="false" outlineLevel="0" collapsed="false">
      <c r="A5543" s="30" t="n">
        <v>865.78125</v>
      </c>
      <c r="B5543" s="31" t="n">
        <v>19.2441</v>
      </c>
      <c r="C5543" s="32" t="n">
        <f aca="false">IF($A5543="","",IF(設定!$B$21="dB",10^($B5543/20),ABS($B5543)))</f>
        <v>9.16653075717347</v>
      </c>
      <c r="D5543" s="32" t="n">
        <f aca="false">IF($A5543="","",$A5543^2)</f>
        <v>749577.172851563</v>
      </c>
      <c r="E5543" s="32" t="n">
        <f aca="false">IF($A5543="","",IF($C5543&lt;=0,"",1/$C5543^2))</f>
        <v>0.011901179349102</v>
      </c>
      <c r="F5543" s="33" t="n">
        <f aca="false">IF(OR(ROW()-設定!$B$30&lt;2,ROW()+設定!$B$30&gt;13701,N($A5543)&lt;=0,N(INDEX($A$2:$A$13701,MIN(13700,MAX(1,ROW()-1+設定!$B$30))))&lt;=0,$A5543&lt;設定!$B$28,$A5543&gt;設定!$B$29),0,IF(AND($C5543&gt;=MAX(INDEX($C$1:$C$13701,MAX(1,ROW()-設定!$B$24)):INDEX($C$1:$C$13701,MAX(1,ROW()-1))),$C5543&gt;MAX(INDEX($C$1:$C$13701,MIN(13701,ROW()+1)):INDEX($C$1:$C$13701,MIN(13701,ROW()+設定!$B$24))),$C5543&gt;=設定!$B$32,$C5543&gt;=MAX(MIN(INDEX($C$1:$C$13701,MAX(1,ROW()-設定!$B$26)):INDEX($C$1:$C$13701,MAX(1,ROW()-1))),MIN(INDEX($C$1:$C$13701,MIN(13701,ROW()+1)):INDEX($C$1:$C$13701,MIN(13701,ROW()+設定!$B$26))))*10^(設定!$B$27/20)),1,0))</f>
        <v>0</v>
      </c>
      <c r="G5543" s="33" t="n">
        <f aca="false">$G5542+IF($F5543=1,1,0)</f>
        <v>2</v>
      </c>
      <c r="H5543" s="0" t="str">
        <f aca="false">IF($F5543=1,$G5543,"")</f>
        <v/>
      </c>
    </row>
    <row r="5544" customFormat="false" ht="15" hidden="false" customHeight="false" outlineLevel="0" collapsed="false">
      <c r="A5544" s="30" t="n">
        <v>865.9375</v>
      </c>
      <c r="B5544" s="31" t="n">
        <v>19.1779</v>
      </c>
      <c r="C5544" s="32" t="n">
        <f aca="false">IF($A5544="","",IF(設定!$B$21="dB",10^($B5544/20),ABS($B5544)))</f>
        <v>9.09693308186448</v>
      </c>
      <c r="D5544" s="32" t="n">
        <f aca="false">IF($A5544="","",$A5544^2)</f>
        <v>749847.75390625</v>
      </c>
      <c r="E5544" s="32" t="n">
        <f aca="false">IF($A5544="","",IF($C5544&lt;=0,"",1/$C5544^2))</f>
        <v>0.0120839800609894</v>
      </c>
      <c r="F5544" s="33" t="n">
        <f aca="false">IF(OR(ROW()-設定!$B$30&lt;2,ROW()+設定!$B$30&gt;13701,N($A5544)&lt;=0,N(INDEX($A$2:$A$13701,MIN(13700,MAX(1,ROW()-1+設定!$B$30))))&lt;=0,$A5544&lt;設定!$B$28,$A5544&gt;設定!$B$29),0,IF(AND($C5544&gt;=MAX(INDEX($C$1:$C$13701,MAX(1,ROW()-設定!$B$24)):INDEX($C$1:$C$13701,MAX(1,ROW()-1))),$C5544&gt;MAX(INDEX($C$1:$C$13701,MIN(13701,ROW()+1)):INDEX($C$1:$C$13701,MIN(13701,ROW()+設定!$B$24))),$C5544&gt;=設定!$B$32,$C5544&gt;=MAX(MIN(INDEX($C$1:$C$13701,MAX(1,ROW()-設定!$B$26)):INDEX($C$1:$C$13701,MAX(1,ROW()-1))),MIN(INDEX($C$1:$C$13701,MIN(13701,ROW()+1)):INDEX($C$1:$C$13701,MIN(13701,ROW()+設定!$B$26))))*10^(設定!$B$27/20)),1,0))</f>
        <v>0</v>
      </c>
      <c r="G5544" s="33" t="n">
        <f aca="false">$G5543+IF($F5544=1,1,0)</f>
        <v>2</v>
      </c>
      <c r="H5544" s="0" t="str">
        <f aca="false">IF($F5544=1,$G5544,"")</f>
        <v/>
      </c>
    </row>
    <row r="5545" customFormat="false" ht="15" hidden="false" customHeight="false" outlineLevel="0" collapsed="false">
      <c r="A5545" s="30" t="n">
        <v>866.09375</v>
      </c>
      <c r="B5545" s="31" t="n">
        <v>19.2946</v>
      </c>
      <c r="C5545" s="32" t="n">
        <f aca="false">IF($A5545="","",IF(設定!$B$21="dB",10^($B5545/20),ABS($B5545)))</f>
        <v>9.21998044620456</v>
      </c>
      <c r="D5545" s="32" t="n">
        <f aca="false">IF($A5545="","",$A5545^2)</f>
        <v>750118.383789063</v>
      </c>
      <c r="E5545" s="32" t="n">
        <f aca="false">IF($A5545="","",IF($C5545&lt;=0,"",1/$C5545^2))</f>
        <v>0.0117635932639329</v>
      </c>
      <c r="F5545" s="33" t="n">
        <f aca="false">IF(OR(ROW()-設定!$B$30&lt;2,ROW()+設定!$B$30&gt;13701,N($A5545)&lt;=0,N(INDEX($A$2:$A$13701,MIN(13700,MAX(1,ROW()-1+設定!$B$30))))&lt;=0,$A5545&lt;設定!$B$28,$A5545&gt;設定!$B$29),0,IF(AND($C5545&gt;=MAX(INDEX($C$1:$C$13701,MAX(1,ROW()-設定!$B$24)):INDEX($C$1:$C$13701,MAX(1,ROW()-1))),$C5545&gt;MAX(INDEX($C$1:$C$13701,MIN(13701,ROW()+1)):INDEX($C$1:$C$13701,MIN(13701,ROW()+設定!$B$24))),$C5545&gt;=設定!$B$32,$C5545&gt;=MAX(MIN(INDEX($C$1:$C$13701,MAX(1,ROW()-設定!$B$26)):INDEX($C$1:$C$13701,MAX(1,ROW()-1))),MIN(INDEX($C$1:$C$13701,MIN(13701,ROW()+1)):INDEX($C$1:$C$13701,MIN(13701,ROW()+設定!$B$26))))*10^(設定!$B$27/20)),1,0))</f>
        <v>0</v>
      </c>
      <c r="G5545" s="33" t="n">
        <f aca="false">$G5544+IF($F5545=1,1,0)</f>
        <v>2</v>
      </c>
      <c r="H5545" s="0" t="str">
        <f aca="false">IF($F5545=1,$G5545,"")</f>
        <v/>
      </c>
    </row>
    <row r="5546" customFormat="false" ht="15" hidden="false" customHeight="false" outlineLevel="0" collapsed="false">
      <c r="A5546" s="30" t="n">
        <v>866.25</v>
      </c>
      <c r="B5546" s="31" t="n">
        <v>19.0501</v>
      </c>
      <c r="C5546" s="32" t="n">
        <f aca="false">IF($A5546="","",IF(設定!$B$21="dB",10^($B5546/20),ABS($B5546)))</f>
        <v>8.96406506151834</v>
      </c>
      <c r="D5546" s="32" t="n">
        <f aca="false">IF($A5546="","",$A5546^2)</f>
        <v>750389.0625</v>
      </c>
      <c r="E5546" s="32" t="n">
        <f aca="false">IF($A5546="","",IF($C5546&lt;=0,"",1/$C5546^2))</f>
        <v>0.0124448595609337</v>
      </c>
      <c r="F5546" s="33" t="n">
        <f aca="false">IF(OR(ROW()-設定!$B$30&lt;2,ROW()+設定!$B$30&gt;13701,N($A5546)&lt;=0,N(INDEX($A$2:$A$13701,MIN(13700,MAX(1,ROW()-1+設定!$B$30))))&lt;=0,$A5546&lt;設定!$B$28,$A5546&gt;設定!$B$29),0,IF(AND($C5546&gt;=MAX(INDEX($C$1:$C$13701,MAX(1,ROW()-設定!$B$24)):INDEX($C$1:$C$13701,MAX(1,ROW()-1))),$C5546&gt;MAX(INDEX($C$1:$C$13701,MIN(13701,ROW()+1)):INDEX($C$1:$C$13701,MIN(13701,ROW()+設定!$B$24))),$C5546&gt;=設定!$B$32,$C5546&gt;=MAX(MIN(INDEX($C$1:$C$13701,MAX(1,ROW()-設定!$B$26)):INDEX($C$1:$C$13701,MAX(1,ROW()-1))),MIN(INDEX($C$1:$C$13701,MIN(13701,ROW()+1)):INDEX($C$1:$C$13701,MIN(13701,ROW()+設定!$B$26))))*10^(設定!$B$27/20)),1,0))</f>
        <v>0</v>
      </c>
      <c r="G5546" s="33" t="n">
        <f aca="false">$G5545+IF($F5546=1,1,0)</f>
        <v>2</v>
      </c>
      <c r="H5546" s="0" t="str">
        <f aca="false">IF($F5546=1,$G5546,"")</f>
        <v/>
      </c>
    </row>
    <row r="5547" customFormat="false" ht="15" hidden="false" customHeight="false" outlineLevel="0" collapsed="false">
      <c r="A5547" s="30" t="n">
        <v>866.40625</v>
      </c>
      <c r="B5547" s="31" t="n">
        <v>19.181</v>
      </c>
      <c r="C5547" s="32" t="n">
        <f aca="false">IF($A5547="","",IF(設定!$B$21="dB",10^($B5547/20),ABS($B5547)))</f>
        <v>9.10018036299691</v>
      </c>
      <c r="D5547" s="32" t="n">
        <f aca="false">IF($A5547="","",$A5547^2)</f>
        <v>750659.790039063</v>
      </c>
      <c r="E5547" s="32" t="n">
        <f aca="false">IF($A5547="","",IF($C5547&lt;=0,"",1/$C5547^2))</f>
        <v>0.0120753575770967</v>
      </c>
      <c r="F5547" s="33" t="n">
        <f aca="false">IF(OR(ROW()-設定!$B$30&lt;2,ROW()+設定!$B$30&gt;13701,N($A5547)&lt;=0,N(INDEX($A$2:$A$13701,MIN(13700,MAX(1,ROW()-1+設定!$B$30))))&lt;=0,$A5547&lt;設定!$B$28,$A5547&gt;設定!$B$29),0,IF(AND($C5547&gt;=MAX(INDEX($C$1:$C$13701,MAX(1,ROW()-設定!$B$24)):INDEX($C$1:$C$13701,MAX(1,ROW()-1))),$C5547&gt;MAX(INDEX($C$1:$C$13701,MIN(13701,ROW()+1)):INDEX($C$1:$C$13701,MIN(13701,ROW()+設定!$B$24))),$C5547&gt;=設定!$B$32,$C5547&gt;=MAX(MIN(INDEX($C$1:$C$13701,MAX(1,ROW()-設定!$B$26)):INDEX($C$1:$C$13701,MAX(1,ROW()-1))),MIN(INDEX($C$1:$C$13701,MIN(13701,ROW()+1)):INDEX($C$1:$C$13701,MIN(13701,ROW()+設定!$B$26))))*10^(設定!$B$27/20)),1,0))</f>
        <v>0</v>
      </c>
      <c r="G5547" s="33" t="n">
        <f aca="false">$G5546+IF($F5547=1,1,0)</f>
        <v>2</v>
      </c>
      <c r="H5547" s="0" t="str">
        <f aca="false">IF($F5547=1,$G5547,"")</f>
        <v/>
      </c>
    </row>
    <row r="5548" customFormat="false" ht="15" hidden="false" customHeight="false" outlineLevel="0" collapsed="false">
      <c r="A5548" s="30" t="n">
        <v>866.5625</v>
      </c>
      <c r="B5548" s="31" t="n">
        <v>19.4393</v>
      </c>
      <c r="C5548" s="32" t="n">
        <f aca="false">IF($A5548="","",IF(設定!$B$21="dB",10^($B5548/20),ABS($B5548)))</f>
        <v>9.37486451399917</v>
      </c>
      <c r="D5548" s="32" t="n">
        <f aca="false">IF($A5548="","",$A5548^2)</f>
        <v>750930.56640625</v>
      </c>
      <c r="E5548" s="32" t="n">
        <f aca="false">IF($A5548="","",IF($C5548&lt;=0,"",1/$C5548^2))</f>
        <v>0.0113781066445569</v>
      </c>
      <c r="F5548" s="33" t="n">
        <f aca="false">IF(OR(ROW()-設定!$B$30&lt;2,ROW()+設定!$B$30&gt;13701,N($A5548)&lt;=0,N(INDEX($A$2:$A$13701,MIN(13700,MAX(1,ROW()-1+設定!$B$30))))&lt;=0,$A5548&lt;設定!$B$28,$A5548&gt;設定!$B$29),0,IF(AND($C5548&gt;=MAX(INDEX($C$1:$C$13701,MAX(1,ROW()-設定!$B$24)):INDEX($C$1:$C$13701,MAX(1,ROW()-1))),$C5548&gt;MAX(INDEX($C$1:$C$13701,MIN(13701,ROW()+1)):INDEX($C$1:$C$13701,MIN(13701,ROW()+設定!$B$24))),$C5548&gt;=設定!$B$32,$C5548&gt;=MAX(MIN(INDEX($C$1:$C$13701,MAX(1,ROW()-設定!$B$26)):INDEX($C$1:$C$13701,MAX(1,ROW()-1))),MIN(INDEX($C$1:$C$13701,MIN(13701,ROW()+1)):INDEX($C$1:$C$13701,MIN(13701,ROW()+設定!$B$26))))*10^(設定!$B$27/20)),1,0))</f>
        <v>0</v>
      </c>
      <c r="G5548" s="33" t="n">
        <f aca="false">$G5547+IF($F5548=1,1,0)</f>
        <v>2</v>
      </c>
      <c r="H5548" s="0" t="str">
        <f aca="false">IF($F5548=1,$G5548,"")</f>
        <v/>
      </c>
    </row>
    <row r="5549" customFormat="false" ht="15" hidden="false" customHeight="false" outlineLevel="0" collapsed="false">
      <c r="A5549" s="30" t="n">
        <v>866.71875</v>
      </c>
      <c r="B5549" s="31" t="n">
        <v>19.4985</v>
      </c>
      <c r="C5549" s="32" t="n">
        <f aca="false">IF($A5549="","",IF(設定!$B$21="dB",10^($B5549/20),ABS($B5549)))</f>
        <v>9.43897856825014</v>
      </c>
      <c r="D5549" s="32" t="n">
        <f aca="false">IF($A5549="","",$A5549^2)</f>
        <v>751201.391601563</v>
      </c>
      <c r="E5549" s="32" t="n">
        <f aca="false">IF($A5549="","",IF($C5549&lt;=0,"",1/$C5549^2))</f>
        <v>0.0112240605267902</v>
      </c>
      <c r="F5549" s="33" t="n">
        <f aca="false">IF(OR(ROW()-設定!$B$30&lt;2,ROW()+設定!$B$30&gt;13701,N($A5549)&lt;=0,N(INDEX($A$2:$A$13701,MIN(13700,MAX(1,ROW()-1+設定!$B$30))))&lt;=0,$A5549&lt;設定!$B$28,$A5549&gt;設定!$B$29),0,IF(AND($C5549&gt;=MAX(INDEX($C$1:$C$13701,MAX(1,ROW()-設定!$B$24)):INDEX($C$1:$C$13701,MAX(1,ROW()-1))),$C5549&gt;MAX(INDEX($C$1:$C$13701,MIN(13701,ROW()+1)):INDEX($C$1:$C$13701,MIN(13701,ROW()+設定!$B$24))),$C5549&gt;=設定!$B$32,$C5549&gt;=MAX(MIN(INDEX($C$1:$C$13701,MAX(1,ROW()-設定!$B$26)):INDEX($C$1:$C$13701,MAX(1,ROW()-1))),MIN(INDEX($C$1:$C$13701,MIN(13701,ROW()+1)):INDEX($C$1:$C$13701,MIN(13701,ROW()+設定!$B$26))))*10^(設定!$B$27/20)),1,0))</f>
        <v>0</v>
      </c>
      <c r="G5549" s="33" t="n">
        <f aca="false">$G5548+IF($F5549=1,1,0)</f>
        <v>2</v>
      </c>
      <c r="H5549" s="0" t="str">
        <f aca="false">IF($F5549=1,$G5549,"")</f>
        <v/>
      </c>
    </row>
    <row r="5550" customFormat="false" ht="15" hidden="false" customHeight="false" outlineLevel="0" collapsed="false">
      <c r="A5550" s="30" t="n">
        <v>866.875</v>
      </c>
      <c r="B5550" s="31" t="n">
        <v>19.3699</v>
      </c>
      <c r="C5550" s="32" t="n">
        <f aca="false">IF($A5550="","",IF(設定!$B$21="dB",10^($B5550/20),ABS($B5550)))</f>
        <v>9.30025807374523</v>
      </c>
      <c r="D5550" s="32" t="n">
        <f aca="false">IF($A5550="","",$A5550^2)</f>
        <v>751472.265625</v>
      </c>
      <c r="E5550" s="32" t="n">
        <f aca="false">IF($A5550="","",IF($C5550&lt;=0,"",1/$C5550^2))</f>
        <v>0.0115613886296673</v>
      </c>
      <c r="F5550" s="33" t="n">
        <f aca="false">IF(OR(ROW()-設定!$B$30&lt;2,ROW()+設定!$B$30&gt;13701,N($A5550)&lt;=0,N(INDEX($A$2:$A$13701,MIN(13700,MAX(1,ROW()-1+設定!$B$30))))&lt;=0,$A5550&lt;設定!$B$28,$A5550&gt;設定!$B$29),0,IF(AND($C5550&gt;=MAX(INDEX($C$1:$C$13701,MAX(1,ROW()-設定!$B$24)):INDEX($C$1:$C$13701,MAX(1,ROW()-1))),$C5550&gt;MAX(INDEX($C$1:$C$13701,MIN(13701,ROW()+1)):INDEX($C$1:$C$13701,MIN(13701,ROW()+設定!$B$24))),$C5550&gt;=設定!$B$32,$C5550&gt;=MAX(MIN(INDEX($C$1:$C$13701,MAX(1,ROW()-設定!$B$26)):INDEX($C$1:$C$13701,MAX(1,ROW()-1))),MIN(INDEX($C$1:$C$13701,MIN(13701,ROW()+1)):INDEX($C$1:$C$13701,MIN(13701,ROW()+設定!$B$26))))*10^(設定!$B$27/20)),1,0))</f>
        <v>0</v>
      </c>
      <c r="G5550" s="33" t="n">
        <f aca="false">$G5549+IF($F5550=1,1,0)</f>
        <v>2</v>
      </c>
      <c r="H5550" s="0" t="str">
        <f aca="false">IF($F5550=1,$G5550,"")</f>
        <v/>
      </c>
    </row>
    <row r="5551" customFormat="false" ht="15" hidden="false" customHeight="false" outlineLevel="0" collapsed="false">
      <c r="A5551" s="30" t="n">
        <v>867.03125</v>
      </c>
      <c r="B5551" s="31" t="n">
        <v>19.3602</v>
      </c>
      <c r="C5551" s="32" t="n">
        <f aca="false">IF($A5551="","",IF(設定!$B$21="dB",10^($B5551/20),ABS($B5551)))</f>
        <v>9.28987777267743</v>
      </c>
      <c r="D5551" s="32" t="n">
        <f aca="false">IF($A5551="","",$A5551^2)</f>
        <v>751743.188476563</v>
      </c>
      <c r="E5551" s="32" t="n">
        <f aca="false">IF($A5551="","",IF($C5551&lt;=0,"",1/$C5551^2))</f>
        <v>0.0115872399371452</v>
      </c>
      <c r="F5551" s="33" t="n">
        <f aca="false">IF(OR(ROW()-設定!$B$30&lt;2,ROW()+設定!$B$30&gt;13701,N($A5551)&lt;=0,N(INDEX($A$2:$A$13701,MIN(13700,MAX(1,ROW()-1+設定!$B$30))))&lt;=0,$A5551&lt;設定!$B$28,$A5551&gt;設定!$B$29),0,IF(AND($C5551&gt;=MAX(INDEX($C$1:$C$13701,MAX(1,ROW()-設定!$B$24)):INDEX($C$1:$C$13701,MAX(1,ROW()-1))),$C5551&gt;MAX(INDEX($C$1:$C$13701,MIN(13701,ROW()+1)):INDEX($C$1:$C$13701,MIN(13701,ROW()+設定!$B$24))),$C5551&gt;=設定!$B$32,$C5551&gt;=MAX(MIN(INDEX($C$1:$C$13701,MAX(1,ROW()-設定!$B$26)):INDEX($C$1:$C$13701,MAX(1,ROW()-1))),MIN(INDEX($C$1:$C$13701,MIN(13701,ROW()+1)):INDEX($C$1:$C$13701,MIN(13701,ROW()+設定!$B$26))))*10^(設定!$B$27/20)),1,0))</f>
        <v>0</v>
      </c>
      <c r="G5551" s="33" t="n">
        <f aca="false">$G5550+IF($F5551=1,1,0)</f>
        <v>2</v>
      </c>
      <c r="H5551" s="0" t="str">
        <f aca="false">IF($F5551=1,$G5551,"")</f>
        <v/>
      </c>
    </row>
    <row r="5552" customFormat="false" ht="15" hidden="false" customHeight="false" outlineLevel="0" collapsed="false">
      <c r="A5552" s="30" t="n">
        <v>867.1875</v>
      </c>
      <c r="B5552" s="31" t="n">
        <v>19.2649</v>
      </c>
      <c r="C5552" s="32" t="n">
        <f aca="false">IF($A5552="","",IF(設定!$B$21="dB",10^($B5552/20),ABS($B5552)))</f>
        <v>9.18850804681133</v>
      </c>
      <c r="D5552" s="32" t="n">
        <f aca="false">IF($A5552="","",$A5552^2)</f>
        <v>752014.16015625</v>
      </c>
      <c r="E5552" s="32" t="n">
        <f aca="false">IF($A5552="","",IF($C5552&lt;=0,"",1/$C5552^2))</f>
        <v>0.0118443163922954</v>
      </c>
      <c r="F5552" s="33" t="n">
        <f aca="false">IF(OR(ROW()-設定!$B$30&lt;2,ROW()+設定!$B$30&gt;13701,N($A5552)&lt;=0,N(INDEX($A$2:$A$13701,MIN(13700,MAX(1,ROW()-1+設定!$B$30))))&lt;=0,$A5552&lt;設定!$B$28,$A5552&gt;設定!$B$29),0,IF(AND($C5552&gt;=MAX(INDEX($C$1:$C$13701,MAX(1,ROW()-設定!$B$24)):INDEX($C$1:$C$13701,MAX(1,ROW()-1))),$C5552&gt;MAX(INDEX($C$1:$C$13701,MIN(13701,ROW()+1)):INDEX($C$1:$C$13701,MIN(13701,ROW()+設定!$B$24))),$C5552&gt;=設定!$B$32,$C5552&gt;=MAX(MIN(INDEX($C$1:$C$13701,MAX(1,ROW()-設定!$B$26)):INDEX($C$1:$C$13701,MAX(1,ROW()-1))),MIN(INDEX($C$1:$C$13701,MIN(13701,ROW()+1)):INDEX($C$1:$C$13701,MIN(13701,ROW()+設定!$B$26))))*10^(設定!$B$27/20)),1,0))</f>
        <v>0</v>
      </c>
      <c r="G5552" s="33" t="n">
        <f aca="false">$G5551+IF($F5552=1,1,0)</f>
        <v>2</v>
      </c>
      <c r="H5552" s="0" t="str">
        <f aca="false">IF($F5552=1,$G5552,"")</f>
        <v/>
      </c>
    </row>
    <row r="5553" customFormat="false" ht="15" hidden="false" customHeight="false" outlineLevel="0" collapsed="false">
      <c r="A5553" s="30" t="n">
        <v>867.34375</v>
      </c>
      <c r="B5553" s="31" t="n">
        <v>19.4633</v>
      </c>
      <c r="C5553" s="32" t="n">
        <f aca="false">IF($A5553="","",IF(設定!$B$21="dB",10^($B5553/20),ABS($B5553)))</f>
        <v>9.40080404221285</v>
      </c>
      <c r="D5553" s="32" t="n">
        <f aca="false">IF($A5553="","",$A5553^2)</f>
        <v>752285.180664063</v>
      </c>
      <c r="E5553" s="32" t="n">
        <f aca="false">IF($A5553="","",IF($C5553&lt;=0,"",1/$C5553^2))</f>
        <v>0.0113154023215899</v>
      </c>
      <c r="F5553" s="33" t="n">
        <f aca="false">IF(OR(ROW()-設定!$B$30&lt;2,ROW()+設定!$B$30&gt;13701,N($A5553)&lt;=0,N(INDEX($A$2:$A$13701,MIN(13700,MAX(1,ROW()-1+設定!$B$30))))&lt;=0,$A5553&lt;設定!$B$28,$A5553&gt;設定!$B$29),0,IF(AND($C5553&gt;=MAX(INDEX($C$1:$C$13701,MAX(1,ROW()-設定!$B$24)):INDEX($C$1:$C$13701,MAX(1,ROW()-1))),$C5553&gt;MAX(INDEX($C$1:$C$13701,MIN(13701,ROW()+1)):INDEX($C$1:$C$13701,MIN(13701,ROW()+設定!$B$24))),$C5553&gt;=設定!$B$32,$C5553&gt;=MAX(MIN(INDEX($C$1:$C$13701,MAX(1,ROW()-設定!$B$26)):INDEX($C$1:$C$13701,MAX(1,ROW()-1))),MIN(INDEX($C$1:$C$13701,MIN(13701,ROW()+1)):INDEX($C$1:$C$13701,MIN(13701,ROW()+設定!$B$26))))*10^(設定!$B$27/20)),1,0))</f>
        <v>0</v>
      </c>
      <c r="G5553" s="33" t="n">
        <f aca="false">$G5552+IF($F5553=1,1,0)</f>
        <v>2</v>
      </c>
      <c r="H5553" s="0" t="str">
        <f aca="false">IF($F5553=1,$G5553,"")</f>
        <v/>
      </c>
    </row>
    <row r="5554" customFormat="false" ht="15" hidden="false" customHeight="false" outlineLevel="0" collapsed="false">
      <c r="A5554" s="30" t="n">
        <v>867.5</v>
      </c>
      <c r="B5554" s="31" t="n">
        <v>19.5338</v>
      </c>
      <c r="C5554" s="32" t="n">
        <f aca="false">IF($A5554="","",IF(設定!$B$21="dB",10^($B5554/20),ABS($B5554)))</f>
        <v>9.47741722452096</v>
      </c>
      <c r="D5554" s="32" t="n">
        <f aca="false">IF($A5554="","",$A5554^2)</f>
        <v>752556.25</v>
      </c>
      <c r="E5554" s="32" t="n">
        <f aca="false">IF($A5554="","",IF($C5554&lt;=0,"",1/$C5554^2))</f>
        <v>0.0111331997198275</v>
      </c>
      <c r="F5554" s="33" t="n">
        <f aca="false">IF(OR(ROW()-設定!$B$30&lt;2,ROW()+設定!$B$30&gt;13701,N($A5554)&lt;=0,N(INDEX($A$2:$A$13701,MIN(13700,MAX(1,ROW()-1+設定!$B$30))))&lt;=0,$A5554&lt;設定!$B$28,$A5554&gt;設定!$B$29),0,IF(AND($C5554&gt;=MAX(INDEX($C$1:$C$13701,MAX(1,ROW()-設定!$B$24)):INDEX($C$1:$C$13701,MAX(1,ROW()-1))),$C5554&gt;MAX(INDEX($C$1:$C$13701,MIN(13701,ROW()+1)):INDEX($C$1:$C$13701,MIN(13701,ROW()+設定!$B$24))),$C5554&gt;=設定!$B$32,$C5554&gt;=MAX(MIN(INDEX($C$1:$C$13701,MAX(1,ROW()-設定!$B$26)):INDEX($C$1:$C$13701,MAX(1,ROW()-1))),MIN(INDEX($C$1:$C$13701,MIN(13701,ROW()+1)):INDEX($C$1:$C$13701,MIN(13701,ROW()+設定!$B$26))))*10^(設定!$B$27/20)),1,0))</f>
        <v>0</v>
      </c>
      <c r="G5554" s="33" t="n">
        <f aca="false">$G5553+IF($F5554=1,1,0)</f>
        <v>2</v>
      </c>
      <c r="H5554" s="0" t="str">
        <f aca="false">IF($F5554=1,$G5554,"")</f>
        <v/>
      </c>
    </row>
    <row r="5555" customFormat="false" ht="15" hidden="false" customHeight="false" outlineLevel="0" collapsed="false">
      <c r="A5555" s="30" t="n">
        <v>867.65625</v>
      </c>
      <c r="B5555" s="31" t="n">
        <v>19.3247</v>
      </c>
      <c r="C5555" s="32" t="n">
        <f aca="false">IF($A5555="","",IF(設定!$B$21="dB",10^($B5555/20),ABS($B5555)))</f>
        <v>9.25198670451463</v>
      </c>
      <c r="D5555" s="32" t="n">
        <f aca="false">IF($A5555="","",$A5555^2)</f>
        <v>752827.368164063</v>
      </c>
      <c r="E5555" s="32" t="n">
        <f aca="false">IF($A5555="","",IF($C5555&lt;=0,"",1/$C5555^2))</f>
        <v>0.0116823442584937</v>
      </c>
      <c r="F5555" s="33" t="n">
        <f aca="false">IF(OR(ROW()-設定!$B$30&lt;2,ROW()+設定!$B$30&gt;13701,N($A5555)&lt;=0,N(INDEX($A$2:$A$13701,MIN(13700,MAX(1,ROW()-1+設定!$B$30))))&lt;=0,$A5555&lt;設定!$B$28,$A5555&gt;設定!$B$29),0,IF(AND($C5555&gt;=MAX(INDEX($C$1:$C$13701,MAX(1,ROW()-設定!$B$24)):INDEX($C$1:$C$13701,MAX(1,ROW()-1))),$C5555&gt;MAX(INDEX($C$1:$C$13701,MIN(13701,ROW()+1)):INDEX($C$1:$C$13701,MIN(13701,ROW()+設定!$B$24))),$C5555&gt;=設定!$B$32,$C5555&gt;=MAX(MIN(INDEX($C$1:$C$13701,MAX(1,ROW()-設定!$B$26)):INDEX($C$1:$C$13701,MAX(1,ROW()-1))),MIN(INDEX($C$1:$C$13701,MIN(13701,ROW()+1)):INDEX($C$1:$C$13701,MIN(13701,ROW()+設定!$B$26))))*10^(設定!$B$27/20)),1,0))</f>
        <v>0</v>
      </c>
      <c r="G5555" s="33" t="n">
        <f aca="false">$G5554+IF($F5555=1,1,0)</f>
        <v>2</v>
      </c>
      <c r="H5555" s="0" t="str">
        <f aca="false">IF($F5555=1,$G5555,"")</f>
        <v/>
      </c>
    </row>
    <row r="5556" customFormat="false" ht="15" hidden="false" customHeight="false" outlineLevel="0" collapsed="false">
      <c r="A5556" s="30" t="n">
        <v>867.8125</v>
      </c>
      <c r="B5556" s="31" t="n">
        <v>19.5662</v>
      </c>
      <c r="C5556" s="32" t="n">
        <f aca="false">IF($A5556="","",IF(設定!$B$21="dB",10^($B5556/20),ABS($B5556)))</f>
        <v>9.51283578898814</v>
      </c>
      <c r="D5556" s="32" t="n">
        <f aca="false">IF($A5556="","",$A5556^2)</f>
        <v>753098.53515625</v>
      </c>
      <c r="E5556" s="32" t="n">
        <f aca="false">IF($A5556="","",IF($C5556&lt;=0,"",1/$C5556^2))</f>
        <v>0.0110504509195264</v>
      </c>
      <c r="F5556" s="33" t="n">
        <f aca="false">IF(OR(ROW()-設定!$B$30&lt;2,ROW()+設定!$B$30&gt;13701,N($A5556)&lt;=0,N(INDEX($A$2:$A$13701,MIN(13700,MAX(1,ROW()-1+設定!$B$30))))&lt;=0,$A5556&lt;設定!$B$28,$A5556&gt;設定!$B$29),0,IF(AND($C5556&gt;=MAX(INDEX($C$1:$C$13701,MAX(1,ROW()-設定!$B$24)):INDEX($C$1:$C$13701,MAX(1,ROW()-1))),$C5556&gt;MAX(INDEX($C$1:$C$13701,MIN(13701,ROW()+1)):INDEX($C$1:$C$13701,MIN(13701,ROW()+設定!$B$24))),$C5556&gt;=設定!$B$32,$C5556&gt;=MAX(MIN(INDEX($C$1:$C$13701,MAX(1,ROW()-設定!$B$26)):INDEX($C$1:$C$13701,MAX(1,ROW()-1))),MIN(INDEX($C$1:$C$13701,MIN(13701,ROW()+1)):INDEX($C$1:$C$13701,MIN(13701,ROW()+設定!$B$26))))*10^(設定!$B$27/20)),1,0))</f>
        <v>0</v>
      </c>
      <c r="G5556" s="33" t="n">
        <f aca="false">$G5555+IF($F5556=1,1,0)</f>
        <v>2</v>
      </c>
      <c r="H5556" s="0" t="str">
        <f aca="false">IF($F5556=1,$G5556,"")</f>
        <v/>
      </c>
    </row>
    <row r="5557" customFormat="false" ht="15" hidden="false" customHeight="false" outlineLevel="0" collapsed="false">
      <c r="A5557" s="30" t="n">
        <v>867.96875</v>
      </c>
      <c r="B5557" s="31" t="n">
        <v>19.587</v>
      </c>
      <c r="C5557" s="32" t="n">
        <f aca="false">IF($A5557="","",IF(設定!$B$21="dB",10^($B5557/20),ABS($B5557)))</f>
        <v>9.53564336504394</v>
      </c>
      <c r="D5557" s="32" t="n">
        <f aca="false">IF($A5557="","",$A5557^2)</f>
        <v>753369.750976563</v>
      </c>
      <c r="E5557" s="32" t="n">
        <f aca="false">IF($A5557="","",IF($C5557&lt;=0,"",1/$C5557^2))</f>
        <v>0.0109976526803857</v>
      </c>
      <c r="F5557" s="33" t="n">
        <f aca="false">IF(OR(ROW()-設定!$B$30&lt;2,ROW()+設定!$B$30&gt;13701,N($A5557)&lt;=0,N(INDEX($A$2:$A$13701,MIN(13700,MAX(1,ROW()-1+設定!$B$30))))&lt;=0,$A5557&lt;設定!$B$28,$A5557&gt;設定!$B$29),0,IF(AND($C5557&gt;=MAX(INDEX($C$1:$C$13701,MAX(1,ROW()-設定!$B$24)):INDEX($C$1:$C$13701,MAX(1,ROW()-1))),$C5557&gt;MAX(INDEX($C$1:$C$13701,MIN(13701,ROW()+1)):INDEX($C$1:$C$13701,MIN(13701,ROW()+設定!$B$24))),$C5557&gt;=設定!$B$32,$C5557&gt;=MAX(MIN(INDEX($C$1:$C$13701,MAX(1,ROW()-設定!$B$26)):INDEX($C$1:$C$13701,MAX(1,ROW()-1))),MIN(INDEX($C$1:$C$13701,MIN(13701,ROW()+1)):INDEX($C$1:$C$13701,MIN(13701,ROW()+設定!$B$26))))*10^(設定!$B$27/20)),1,0))</f>
        <v>0</v>
      </c>
      <c r="G5557" s="33" t="n">
        <f aca="false">$G5556+IF($F5557=1,1,0)</f>
        <v>2</v>
      </c>
      <c r="H5557" s="0" t="str">
        <f aca="false">IF($F5557=1,$G5557,"")</f>
        <v/>
      </c>
    </row>
    <row r="5558" customFormat="false" ht="15" hidden="false" customHeight="false" outlineLevel="0" collapsed="false">
      <c r="A5558" s="30" t="n">
        <v>868.125</v>
      </c>
      <c r="B5558" s="31" t="n">
        <v>19.6097</v>
      </c>
      <c r="C5558" s="32" t="n">
        <f aca="false">IF($A5558="","",IF(設定!$B$21="dB",10^($B5558/20),ABS($B5558)))</f>
        <v>9.56059673318275</v>
      </c>
      <c r="D5558" s="32" t="n">
        <f aca="false">IF($A5558="","",$A5558^2)</f>
        <v>753641.015625</v>
      </c>
      <c r="E5558" s="32" t="n">
        <f aca="false">IF($A5558="","",IF($C5558&lt;=0,"",1/$C5558^2))</f>
        <v>0.0109403193671082</v>
      </c>
      <c r="F5558" s="33" t="n">
        <f aca="false">IF(OR(ROW()-設定!$B$30&lt;2,ROW()+設定!$B$30&gt;13701,N($A5558)&lt;=0,N(INDEX($A$2:$A$13701,MIN(13700,MAX(1,ROW()-1+設定!$B$30))))&lt;=0,$A5558&lt;設定!$B$28,$A5558&gt;設定!$B$29),0,IF(AND($C5558&gt;=MAX(INDEX($C$1:$C$13701,MAX(1,ROW()-設定!$B$24)):INDEX($C$1:$C$13701,MAX(1,ROW()-1))),$C5558&gt;MAX(INDEX($C$1:$C$13701,MIN(13701,ROW()+1)):INDEX($C$1:$C$13701,MIN(13701,ROW()+設定!$B$24))),$C5558&gt;=設定!$B$32,$C5558&gt;=MAX(MIN(INDEX($C$1:$C$13701,MAX(1,ROW()-設定!$B$26)):INDEX($C$1:$C$13701,MAX(1,ROW()-1))),MIN(INDEX($C$1:$C$13701,MIN(13701,ROW()+1)):INDEX($C$1:$C$13701,MIN(13701,ROW()+設定!$B$26))))*10^(設定!$B$27/20)),1,0))</f>
        <v>0</v>
      </c>
      <c r="G5558" s="33" t="n">
        <f aca="false">$G5557+IF($F5558=1,1,0)</f>
        <v>2</v>
      </c>
      <c r="H5558" s="0" t="str">
        <f aca="false">IF($F5558=1,$G5558,"")</f>
        <v/>
      </c>
    </row>
    <row r="5559" customFormat="false" ht="15" hidden="false" customHeight="false" outlineLevel="0" collapsed="false">
      <c r="A5559" s="30" t="n">
        <v>868.28125</v>
      </c>
      <c r="B5559" s="31" t="n">
        <v>19.4738</v>
      </c>
      <c r="C5559" s="32" t="n">
        <f aca="false">IF($A5559="","",IF(設定!$B$21="dB",10^($B5559/20),ABS($B5559)))</f>
        <v>9.41217514325276</v>
      </c>
      <c r="D5559" s="32" t="n">
        <f aca="false">IF($A5559="","",$A5559^2)</f>
        <v>753912.329101563</v>
      </c>
      <c r="E5559" s="32" t="n">
        <f aca="false">IF($A5559="","",IF($C5559&lt;=0,"",1/$C5559^2))</f>
        <v>0.0112880779556135</v>
      </c>
      <c r="F5559" s="33" t="n">
        <f aca="false">IF(OR(ROW()-設定!$B$30&lt;2,ROW()+設定!$B$30&gt;13701,N($A5559)&lt;=0,N(INDEX($A$2:$A$13701,MIN(13700,MAX(1,ROW()-1+設定!$B$30))))&lt;=0,$A5559&lt;設定!$B$28,$A5559&gt;設定!$B$29),0,IF(AND($C5559&gt;=MAX(INDEX($C$1:$C$13701,MAX(1,ROW()-設定!$B$24)):INDEX($C$1:$C$13701,MAX(1,ROW()-1))),$C5559&gt;MAX(INDEX($C$1:$C$13701,MIN(13701,ROW()+1)):INDEX($C$1:$C$13701,MIN(13701,ROW()+設定!$B$24))),$C5559&gt;=設定!$B$32,$C5559&gt;=MAX(MIN(INDEX($C$1:$C$13701,MAX(1,ROW()-設定!$B$26)):INDEX($C$1:$C$13701,MAX(1,ROW()-1))),MIN(INDEX($C$1:$C$13701,MIN(13701,ROW()+1)):INDEX($C$1:$C$13701,MIN(13701,ROW()+設定!$B$26))))*10^(設定!$B$27/20)),1,0))</f>
        <v>0</v>
      </c>
      <c r="G5559" s="33" t="n">
        <f aca="false">$G5558+IF($F5559=1,1,0)</f>
        <v>2</v>
      </c>
      <c r="H5559" s="0" t="str">
        <f aca="false">IF($F5559=1,$G5559,"")</f>
        <v/>
      </c>
    </row>
    <row r="5560" customFormat="false" ht="15" hidden="false" customHeight="false" outlineLevel="0" collapsed="false">
      <c r="A5560" s="30" t="n">
        <v>868.4375</v>
      </c>
      <c r="B5560" s="31" t="n">
        <v>19.6765</v>
      </c>
      <c r="C5560" s="32" t="n">
        <f aca="false">IF($A5560="","",IF(設定!$B$21="dB",10^($B5560/20),ABS($B5560)))</f>
        <v>9.63440724652376</v>
      </c>
      <c r="D5560" s="32" t="n">
        <f aca="false">IF($A5560="","",$A5560^2)</f>
        <v>754183.69140625</v>
      </c>
      <c r="E5560" s="32" t="n">
        <f aca="false">IF($A5560="","",IF($C5560&lt;=0,"",1/$C5560^2))</f>
        <v>0.0107733309176034</v>
      </c>
      <c r="F5560" s="33" t="n">
        <f aca="false">IF(OR(ROW()-設定!$B$30&lt;2,ROW()+設定!$B$30&gt;13701,N($A5560)&lt;=0,N(INDEX($A$2:$A$13701,MIN(13700,MAX(1,ROW()-1+設定!$B$30))))&lt;=0,$A5560&lt;設定!$B$28,$A5560&gt;設定!$B$29),0,IF(AND($C5560&gt;=MAX(INDEX($C$1:$C$13701,MAX(1,ROW()-設定!$B$24)):INDEX($C$1:$C$13701,MAX(1,ROW()-1))),$C5560&gt;MAX(INDEX($C$1:$C$13701,MIN(13701,ROW()+1)):INDEX($C$1:$C$13701,MIN(13701,ROW()+設定!$B$24))),$C5560&gt;=設定!$B$32,$C5560&gt;=MAX(MIN(INDEX($C$1:$C$13701,MAX(1,ROW()-設定!$B$26)):INDEX($C$1:$C$13701,MAX(1,ROW()-1))),MIN(INDEX($C$1:$C$13701,MIN(13701,ROW()+1)):INDEX($C$1:$C$13701,MIN(13701,ROW()+設定!$B$26))))*10^(設定!$B$27/20)),1,0))</f>
        <v>0</v>
      </c>
      <c r="G5560" s="33" t="n">
        <f aca="false">$G5559+IF($F5560=1,1,0)</f>
        <v>2</v>
      </c>
      <c r="H5560" s="0" t="str">
        <f aca="false">IF($F5560=1,$G5560,"")</f>
        <v/>
      </c>
    </row>
    <row r="5561" customFormat="false" ht="15" hidden="false" customHeight="false" outlineLevel="0" collapsed="false">
      <c r="A5561" s="30" t="n">
        <v>868.59375</v>
      </c>
      <c r="B5561" s="31" t="n">
        <v>19.491</v>
      </c>
      <c r="C5561" s="32" t="n">
        <f aca="false">IF($A5561="","",IF(設定!$B$21="dB",10^($B5561/20),ABS($B5561)))</f>
        <v>9.43083181673755</v>
      </c>
      <c r="D5561" s="32" t="n">
        <f aca="false">IF($A5561="","",$A5561^2)</f>
        <v>754455.102539063</v>
      </c>
      <c r="E5561" s="32" t="n">
        <f aca="false">IF($A5561="","",IF($C5561&lt;=0,"",1/$C5561^2))</f>
        <v>0.0112434605391249</v>
      </c>
      <c r="F5561" s="33" t="n">
        <f aca="false">IF(OR(ROW()-設定!$B$30&lt;2,ROW()+設定!$B$30&gt;13701,N($A5561)&lt;=0,N(INDEX($A$2:$A$13701,MIN(13700,MAX(1,ROW()-1+設定!$B$30))))&lt;=0,$A5561&lt;設定!$B$28,$A5561&gt;設定!$B$29),0,IF(AND($C5561&gt;=MAX(INDEX($C$1:$C$13701,MAX(1,ROW()-設定!$B$24)):INDEX($C$1:$C$13701,MAX(1,ROW()-1))),$C5561&gt;MAX(INDEX($C$1:$C$13701,MIN(13701,ROW()+1)):INDEX($C$1:$C$13701,MIN(13701,ROW()+設定!$B$24))),$C5561&gt;=設定!$B$32,$C5561&gt;=MAX(MIN(INDEX($C$1:$C$13701,MAX(1,ROW()-設定!$B$26)):INDEX($C$1:$C$13701,MAX(1,ROW()-1))),MIN(INDEX($C$1:$C$13701,MIN(13701,ROW()+1)):INDEX($C$1:$C$13701,MIN(13701,ROW()+設定!$B$26))))*10^(設定!$B$27/20)),1,0))</f>
        <v>0</v>
      </c>
      <c r="G5561" s="33" t="n">
        <f aca="false">$G5560+IF($F5561=1,1,0)</f>
        <v>2</v>
      </c>
      <c r="H5561" s="0" t="str">
        <f aca="false">IF($F5561=1,$G5561,"")</f>
        <v/>
      </c>
    </row>
    <row r="5562" customFormat="false" ht="15" hidden="false" customHeight="false" outlineLevel="0" collapsed="false">
      <c r="A5562" s="30" t="n">
        <v>868.75</v>
      </c>
      <c r="B5562" s="31" t="n">
        <v>19.831</v>
      </c>
      <c r="C5562" s="32" t="n">
        <f aca="false">IF($A5562="","",IF(設定!$B$21="dB",10^($B5562/20),ABS($B5562)))</f>
        <v>9.80731218676767</v>
      </c>
      <c r="D5562" s="32" t="n">
        <f aca="false">IF($A5562="","",$A5562^2)</f>
        <v>754726.5625</v>
      </c>
      <c r="E5562" s="32" t="n">
        <f aca="false">IF($A5562="","",IF($C5562&lt;=0,"",1/$C5562^2))</f>
        <v>0.0103968074292752</v>
      </c>
      <c r="F5562" s="33" t="n">
        <f aca="false">IF(OR(ROW()-設定!$B$30&lt;2,ROW()+設定!$B$30&gt;13701,N($A5562)&lt;=0,N(INDEX($A$2:$A$13701,MIN(13700,MAX(1,ROW()-1+設定!$B$30))))&lt;=0,$A5562&lt;設定!$B$28,$A5562&gt;設定!$B$29),0,IF(AND($C5562&gt;=MAX(INDEX($C$1:$C$13701,MAX(1,ROW()-設定!$B$24)):INDEX($C$1:$C$13701,MAX(1,ROW()-1))),$C5562&gt;MAX(INDEX($C$1:$C$13701,MIN(13701,ROW()+1)):INDEX($C$1:$C$13701,MIN(13701,ROW()+設定!$B$24))),$C5562&gt;=設定!$B$32,$C5562&gt;=MAX(MIN(INDEX($C$1:$C$13701,MAX(1,ROW()-設定!$B$26)):INDEX($C$1:$C$13701,MAX(1,ROW()-1))),MIN(INDEX($C$1:$C$13701,MIN(13701,ROW()+1)):INDEX($C$1:$C$13701,MIN(13701,ROW()+設定!$B$26))))*10^(設定!$B$27/20)),1,0))</f>
        <v>0</v>
      </c>
      <c r="G5562" s="33" t="n">
        <f aca="false">$G5561+IF($F5562=1,1,0)</f>
        <v>2</v>
      </c>
      <c r="H5562" s="0" t="str">
        <f aca="false">IF($F5562=1,$G5562,"")</f>
        <v/>
      </c>
    </row>
    <row r="5563" customFormat="false" ht="15" hidden="false" customHeight="false" outlineLevel="0" collapsed="false">
      <c r="A5563" s="30" t="n">
        <v>868.90625</v>
      </c>
      <c r="B5563" s="31" t="n">
        <v>19.7199</v>
      </c>
      <c r="C5563" s="32" t="n">
        <f aca="false">IF($A5563="","",IF(設定!$B$21="dB",10^($B5563/20),ABS($B5563)))</f>
        <v>9.68266708614632</v>
      </c>
      <c r="D5563" s="32" t="n">
        <f aca="false">IF($A5563="","",$A5563^2)</f>
        <v>754998.071289063</v>
      </c>
      <c r="E5563" s="32" t="n">
        <f aca="false">IF($A5563="","",IF($C5563&lt;=0,"",1/$C5563^2))</f>
        <v>0.010666206807963</v>
      </c>
      <c r="F5563" s="33" t="n">
        <f aca="false">IF(OR(ROW()-設定!$B$30&lt;2,ROW()+設定!$B$30&gt;13701,N($A5563)&lt;=0,N(INDEX($A$2:$A$13701,MIN(13700,MAX(1,ROW()-1+設定!$B$30))))&lt;=0,$A5563&lt;設定!$B$28,$A5563&gt;設定!$B$29),0,IF(AND($C5563&gt;=MAX(INDEX($C$1:$C$13701,MAX(1,ROW()-設定!$B$24)):INDEX($C$1:$C$13701,MAX(1,ROW()-1))),$C5563&gt;MAX(INDEX($C$1:$C$13701,MIN(13701,ROW()+1)):INDEX($C$1:$C$13701,MIN(13701,ROW()+設定!$B$24))),$C5563&gt;=設定!$B$32,$C5563&gt;=MAX(MIN(INDEX($C$1:$C$13701,MAX(1,ROW()-設定!$B$26)):INDEX($C$1:$C$13701,MAX(1,ROW()-1))),MIN(INDEX($C$1:$C$13701,MIN(13701,ROW()+1)):INDEX($C$1:$C$13701,MIN(13701,ROW()+設定!$B$26))))*10^(設定!$B$27/20)),1,0))</f>
        <v>0</v>
      </c>
      <c r="G5563" s="33" t="n">
        <f aca="false">$G5562+IF($F5563=1,1,0)</f>
        <v>2</v>
      </c>
      <c r="H5563" s="0" t="str">
        <f aca="false">IF($F5563=1,$G5563,"")</f>
        <v/>
      </c>
    </row>
    <row r="5564" customFormat="false" ht="15" hidden="false" customHeight="false" outlineLevel="0" collapsed="false">
      <c r="A5564" s="30" t="n">
        <v>869.0625</v>
      </c>
      <c r="B5564" s="31" t="n">
        <v>19.6123</v>
      </c>
      <c r="C5564" s="32" t="n">
        <f aca="false">IF($A5564="","",IF(設定!$B$21="dB",10^($B5564/20),ABS($B5564)))</f>
        <v>9.5634589929275</v>
      </c>
      <c r="D5564" s="32" t="n">
        <f aca="false">IF($A5564="","",$A5564^2)</f>
        <v>755269.62890625</v>
      </c>
      <c r="E5564" s="32" t="n">
        <f aca="false">IF($A5564="","",IF($C5564&lt;=0,"",1/$C5564^2))</f>
        <v>0.010933771663033</v>
      </c>
      <c r="F5564" s="33" t="n">
        <f aca="false">IF(OR(ROW()-設定!$B$30&lt;2,ROW()+設定!$B$30&gt;13701,N($A5564)&lt;=0,N(INDEX($A$2:$A$13701,MIN(13700,MAX(1,ROW()-1+設定!$B$30))))&lt;=0,$A5564&lt;設定!$B$28,$A5564&gt;設定!$B$29),0,IF(AND($C5564&gt;=MAX(INDEX($C$1:$C$13701,MAX(1,ROW()-設定!$B$24)):INDEX($C$1:$C$13701,MAX(1,ROW()-1))),$C5564&gt;MAX(INDEX($C$1:$C$13701,MIN(13701,ROW()+1)):INDEX($C$1:$C$13701,MIN(13701,ROW()+設定!$B$24))),$C5564&gt;=設定!$B$32,$C5564&gt;=MAX(MIN(INDEX($C$1:$C$13701,MAX(1,ROW()-設定!$B$26)):INDEX($C$1:$C$13701,MAX(1,ROW()-1))),MIN(INDEX($C$1:$C$13701,MIN(13701,ROW()+1)):INDEX($C$1:$C$13701,MIN(13701,ROW()+設定!$B$26))))*10^(設定!$B$27/20)),1,0))</f>
        <v>0</v>
      </c>
      <c r="G5564" s="33" t="n">
        <f aca="false">$G5563+IF($F5564=1,1,0)</f>
        <v>2</v>
      </c>
      <c r="H5564" s="0" t="str">
        <f aca="false">IF($F5564=1,$G5564,"")</f>
        <v/>
      </c>
    </row>
    <row r="5565" customFormat="false" ht="15" hidden="false" customHeight="false" outlineLevel="0" collapsed="false">
      <c r="A5565" s="30" t="n">
        <v>869.21875</v>
      </c>
      <c r="B5565" s="31" t="n">
        <v>19.9027</v>
      </c>
      <c r="C5565" s="32" t="n">
        <f aca="false">IF($A5565="","",IF(設定!$B$21="dB",10^($B5565/20),ABS($B5565)))</f>
        <v>9.88860433151012</v>
      </c>
      <c r="D5565" s="32" t="n">
        <f aca="false">IF($A5565="","",$A5565^2)</f>
        <v>755541.235351563</v>
      </c>
      <c r="E5565" s="32" t="n">
        <f aca="false">IF($A5565="","",IF($C5565&lt;=0,"",1/$C5565^2))</f>
        <v>0.0102265701081419</v>
      </c>
      <c r="F5565" s="33" t="n">
        <f aca="false">IF(OR(ROW()-設定!$B$30&lt;2,ROW()+設定!$B$30&gt;13701,N($A5565)&lt;=0,N(INDEX($A$2:$A$13701,MIN(13700,MAX(1,ROW()-1+設定!$B$30))))&lt;=0,$A5565&lt;設定!$B$28,$A5565&gt;設定!$B$29),0,IF(AND($C5565&gt;=MAX(INDEX($C$1:$C$13701,MAX(1,ROW()-設定!$B$24)):INDEX($C$1:$C$13701,MAX(1,ROW()-1))),$C5565&gt;MAX(INDEX($C$1:$C$13701,MIN(13701,ROW()+1)):INDEX($C$1:$C$13701,MIN(13701,ROW()+設定!$B$24))),$C5565&gt;=設定!$B$32,$C5565&gt;=MAX(MIN(INDEX($C$1:$C$13701,MAX(1,ROW()-設定!$B$26)):INDEX($C$1:$C$13701,MAX(1,ROW()-1))),MIN(INDEX($C$1:$C$13701,MIN(13701,ROW()+1)):INDEX($C$1:$C$13701,MIN(13701,ROW()+設定!$B$26))))*10^(設定!$B$27/20)),1,0))</f>
        <v>0</v>
      </c>
      <c r="G5565" s="33" t="n">
        <f aca="false">$G5564+IF($F5565=1,1,0)</f>
        <v>2</v>
      </c>
      <c r="H5565" s="0" t="str">
        <f aca="false">IF($F5565=1,$G5565,"")</f>
        <v/>
      </c>
    </row>
    <row r="5566" customFormat="false" ht="15" hidden="false" customHeight="false" outlineLevel="0" collapsed="false">
      <c r="A5566" s="30" t="n">
        <v>869.375</v>
      </c>
      <c r="B5566" s="31" t="n">
        <v>19.912</v>
      </c>
      <c r="C5566" s="32" t="n">
        <f aca="false">IF($A5566="","",IF(設定!$B$21="dB",10^($B5566/20),ABS($B5566)))</f>
        <v>9.89919775080584</v>
      </c>
      <c r="D5566" s="32" t="n">
        <f aca="false">IF($A5566="","",$A5566^2)</f>
        <v>755812.890625</v>
      </c>
      <c r="E5566" s="32" t="n">
        <f aca="false">IF($A5566="","",IF($C5566&lt;=0,"",1/$C5566^2))</f>
        <v>0.010204694319422</v>
      </c>
      <c r="F5566" s="33" t="n">
        <f aca="false">IF(OR(ROW()-設定!$B$30&lt;2,ROW()+設定!$B$30&gt;13701,N($A5566)&lt;=0,N(INDEX($A$2:$A$13701,MIN(13700,MAX(1,ROW()-1+設定!$B$30))))&lt;=0,$A5566&lt;設定!$B$28,$A5566&gt;設定!$B$29),0,IF(AND($C5566&gt;=MAX(INDEX($C$1:$C$13701,MAX(1,ROW()-設定!$B$24)):INDEX($C$1:$C$13701,MAX(1,ROW()-1))),$C5566&gt;MAX(INDEX($C$1:$C$13701,MIN(13701,ROW()+1)):INDEX($C$1:$C$13701,MIN(13701,ROW()+設定!$B$24))),$C5566&gt;=設定!$B$32,$C5566&gt;=MAX(MIN(INDEX($C$1:$C$13701,MAX(1,ROW()-設定!$B$26)):INDEX($C$1:$C$13701,MAX(1,ROW()-1))),MIN(INDEX($C$1:$C$13701,MIN(13701,ROW()+1)):INDEX($C$1:$C$13701,MIN(13701,ROW()+設定!$B$26))))*10^(設定!$B$27/20)),1,0))</f>
        <v>0</v>
      </c>
      <c r="G5566" s="33" t="n">
        <f aca="false">$G5565+IF($F5566=1,1,0)</f>
        <v>2</v>
      </c>
      <c r="H5566" s="0" t="str">
        <f aca="false">IF($F5566=1,$G5566,"")</f>
        <v/>
      </c>
    </row>
    <row r="5567" customFormat="false" ht="15" hidden="false" customHeight="false" outlineLevel="0" collapsed="false">
      <c r="A5567" s="30" t="n">
        <v>869.53125</v>
      </c>
      <c r="B5567" s="31" t="n">
        <v>19.7535</v>
      </c>
      <c r="C5567" s="32" t="n">
        <f aca="false">IF($A5567="","",IF(設定!$B$21="dB",10^($B5567/20),ABS($B5567)))</f>
        <v>9.7201955027614</v>
      </c>
      <c r="D5567" s="32" t="n">
        <f aca="false">IF($A5567="","",$A5567^2)</f>
        <v>756084.594726563</v>
      </c>
      <c r="E5567" s="32" t="n">
        <f aca="false">IF($A5567="","",IF($C5567&lt;=0,"",1/$C5567^2))</f>
        <v>0.0105840041142524</v>
      </c>
      <c r="F5567" s="33" t="n">
        <f aca="false">IF(OR(ROW()-設定!$B$30&lt;2,ROW()+設定!$B$30&gt;13701,N($A5567)&lt;=0,N(INDEX($A$2:$A$13701,MIN(13700,MAX(1,ROW()-1+設定!$B$30))))&lt;=0,$A5567&lt;設定!$B$28,$A5567&gt;設定!$B$29),0,IF(AND($C5567&gt;=MAX(INDEX($C$1:$C$13701,MAX(1,ROW()-設定!$B$24)):INDEX($C$1:$C$13701,MAX(1,ROW()-1))),$C5567&gt;MAX(INDEX($C$1:$C$13701,MIN(13701,ROW()+1)):INDEX($C$1:$C$13701,MIN(13701,ROW()+設定!$B$24))),$C5567&gt;=設定!$B$32,$C5567&gt;=MAX(MIN(INDEX($C$1:$C$13701,MAX(1,ROW()-設定!$B$26)):INDEX($C$1:$C$13701,MAX(1,ROW()-1))),MIN(INDEX($C$1:$C$13701,MIN(13701,ROW()+1)):INDEX($C$1:$C$13701,MIN(13701,ROW()+設定!$B$26))))*10^(設定!$B$27/20)),1,0))</f>
        <v>0</v>
      </c>
      <c r="G5567" s="33" t="n">
        <f aca="false">$G5566+IF($F5567=1,1,0)</f>
        <v>2</v>
      </c>
      <c r="H5567" s="0" t="str">
        <f aca="false">IF($F5567=1,$G5567,"")</f>
        <v/>
      </c>
    </row>
    <row r="5568" customFormat="false" ht="15" hidden="false" customHeight="false" outlineLevel="0" collapsed="false">
      <c r="A5568" s="30" t="n">
        <v>869.6875</v>
      </c>
      <c r="B5568" s="31" t="n">
        <v>20.0777</v>
      </c>
      <c r="C5568" s="32" t="n">
        <f aca="false">IF($A5568="","",IF(設定!$B$21="dB",10^($B5568/20),ABS($B5568)))</f>
        <v>10.0898567403195</v>
      </c>
      <c r="D5568" s="32" t="n">
        <f aca="false">IF($A5568="","",$A5568^2)</f>
        <v>756356.34765625</v>
      </c>
      <c r="E5568" s="32" t="n">
        <f aca="false">IF($A5568="","",IF($C5568&lt;=0,"",1/$C5568^2))</f>
        <v>0.00982268009101012</v>
      </c>
      <c r="F5568" s="33" t="n">
        <f aca="false">IF(OR(ROW()-設定!$B$30&lt;2,ROW()+設定!$B$30&gt;13701,N($A5568)&lt;=0,N(INDEX($A$2:$A$13701,MIN(13700,MAX(1,ROW()-1+設定!$B$30))))&lt;=0,$A5568&lt;設定!$B$28,$A5568&gt;設定!$B$29),0,IF(AND($C5568&gt;=MAX(INDEX($C$1:$C$13701,MAX(1,ROW()-設定!$B$24)):INDEX($C$1:$C$13701,MAX(1,ROW()-1))),$C5568&gt;MAX(INDEX($C$1:$C$13701,MIN(13701,ROW()+1)):INDEX($C$1:$C$13701,MIN(13701,ROW()+設定!$B$24))),$C5568&gt;=設定!$B$32,$C5568&gt;=MAX(MIN(INDEX($C$1:$C$13701,MAX(1,ROW()-設定!$B$26)):INDEX($C$1:$C$13701,MAX(1,ROW()-1))),MIN(INDEX($C$1:$C$13701,MIN(13701,ROW()+1)):INDEX($C$1:$C$13701,MIN(13701,ROW()+設定!$B$26))))*10^(設定!$B$27/20)),1,0))</f>
        <v>0</v>
      </c>
      <c r="G5568" s="33" t="n">
        <f aca="false">$G5567+IF($F5568=1,1,0)</f>
        <v>2</v>
      </c>
      <c r="H5568" s="0" t="str">
        <f aca="false">IF($F5568=1,$G5568,"")</f>
        <v/>
      </c>
    </row>
    <row r="5569" customFormat="false" ht="15" hidden="false" customHeight="false" outlineLevel="0" collapsed="false">
      <c r="A5569" s="30" t="n">
        <v>869.84375</v>
      </c>
      <c r="B5569" s="31" t="n">
        <v>19.7753</v>
      </c>
      <c r="C5569" s="32" t="n">
        <f aca="false">IF($A5569="","",IF(設定!$B$21="dB",10^($B5569/20),ABS($B5569)))</f>
        <v>9.744622062265</v>
      </c>
      <c r="D5569" s="32" t="n">
        <f aca="false">IF($A5569="","",$A5569^2)</f>
        <v>756628.149414063</v>
      </c>
      <c r="E5569" s="32" t="n">
        <f aca="false">IF($A5569="","",IF($C5569&lt;=0,"",1/$C5569^2))</f>
        <v>0.0105310093898141</v>
      </c>
      <c r="F5569" s="33" t="n">
        <f aca="false">IF(OR(ROW()-設定!$B$30&lt;2,ROW()+設定!$B$30&gt;13701,N($A5569)&lt;=0,N(INDEX($A$2:$A$13701,MIN(13700,MAX(1,ROW()-1+設定!$B$30))))&lt;=0,$A5569&lt;設定!$B$28,$A5569&gt;設定!$B$29),0,IF(AND($C5569&gt;=MAX(INDEX($C$1:$C$13701,MAX(1,ROW()-設定!$B$24)):INDEX($C$1:$C$13701,MAX(1,ROW()-1))),$C5569&gt;MAX(INDEX($C$1:$C$13701,MIN(13701,ROW()+1)):INDEX($C$1:$C$13701,MIN(13701,ROW()+設定!$B$24))),$C5569&gt;=設定!$B$32,$C5569&gt;=MAX(MIN(INDEX($C$1:$C$13701,MAX(1,ROW()-設定!$B$26)):INDEX($C$1:$C$13701,MAX(1,ROW()-1))),MIN(INDEX($C$1:$C$13701,MIN(13701,ROW()+1)):INDEX($C$1:$C$13701,MIN(13701,ROW()+設定!$B$26))))*10^(設定!$B$27/20)),1,0))</f>
        <v>0</v>
      </c>
      <c r="G5569" s="33" t="n">
        <f aca="false">$G5568+IF($F5569=1,1,0)</f>
        <v>2</v>
      </c>
      <c r="H5569" s="0" t="str">
        <f aca="false">IF($F5569=1,$G5569,"")</f>
        <v/>
      </c>
    </row>
    <row r="5570" customFormat="false" ht="15" hidden="false" customHeight="false" outlineLevel="0" collapsed="false">
      <c r="A5570" s="30" t="n">
        <v>870</v>
      </c>
      <c r="B5570" s="31" t="n">
        <v>19.9427</v>
      </c>
      <c r="C5570" s="32" t="n">
        <f aca="false">IF($A5570="","",IF(設定!$B$21="dB",10^($B5570/20),ABS($B5570)))</f>
        <v>9.9342480552504</v>
      </c>
      <c r="D5570" s="32" t="n">
        <f aca="false">IF($A5570="","",$A5570^2)</f>
        <v>756900</v>
      </c>
      <c r="E5570" s="32" t="n">
        <f aca="false">IF($A5570="","",IF($C5570&lt;=0,"",1/$C5570^2))</f>
        <v>0.0101328123498325</v>
      </c>
      <c r="F5570" s="33" t="n">
        <f aca="false">IF(OR(ROW()-設定!$B$30&lt;2,ROW()+設定!$B$30&gt;13701,N($A5570)&lt;=0,N(INDEX($A$2:$A$13701,MIN(13700,MAX(1,ROW()-1+設定!$B$30))))&lt;=0,$A5570&lt;設定!$B$28,$A5570&gt;設定!$B$29),0,IF(AND($C5570&gt;=MAX(INDEX($C$1:$C$13701,MAX(1,ROW()-設定!$B$24)):INDEX($C$1:$C$13701,MAX(1,ROW()-1))),$C5570&gt;MAX(INDEX($C$1:$C$13701,MIN(13701,ROW()+1)):INDEX($C$1:$C$13701,MIN(13701,ROW()+設定!$B$24))),$C5570&gt;=設定!$B$32,$C5570&gt;=MAX(MIN(INDEX($C$1:$C$13701,MAX(1,ROW()-設定!$B$26)):INDEX($C$1:$C$13701,MAX(1,ROW()-1))),MIN(INDEX($C$1:$C$13701,MIN(13701,ROW()+1)):INDEX($C$1:$C$13701,MIN(13701,ROW()+設定!$B$26))))*10^(設定!$B$27/20)),1,0))</f>
        <v>0</v>
      </c>
      <c r="G5570" s="33" t="n">
        <f aca="false">$G5569+IF($F5570=1,1,0)</f>
        <v>2</v>
      </c>
      <c r="H5570" s="0" t="str">
        <f aca="false">IF($F5570=1,$G5570,"")</f>
        <v/>
      </c>
    </row>
    <row r="5571" customFormat="false" ht="15" hidden="false" customHeight="false" outlineLevel="0" collapsed="false">
      <c r="A5571" s="30" t="n">
        <v>870.15625</v>
      </c>
      <c r="B5571" s="31" t="n">
        <v>20.0621</v>
      </c>
      <c r="C5571" s="32" t="n">
        <f aca="false">IF($A5571="","",IF(設定!$B$21="dB",10^($B5571/20),ABS($B5571)))</f>
        <v>10.0717514559777</v>
      </c>
      <c r="D5571" s="32" t="n">
        <f aca="false">IF($A5571="","",$A5571^2)</f>
        <v>757171.899414063</v>
      </c>
      <c r="E5571" s="32" t="n">
        <f aca="false">IF($A5571="","",IF($C5571&lt;=0,"",1/$C5571^2))</f>
        <v>0.00985802692502819</v>
      </c>
      <c r="F5571" s="33" t="n">
        <f aca="false">IF(OR(ROW()-設定!$B$30&lt;2,ROW()+設定!$B$30&gt;13701,N($A5571)&lt;=0,N(INDEX($A$2:$A$13701,MIN(13700,MAX(1,ROW()-1+設定!$B$30))))&lt;=0,$A5571&lt;設定!$B$28,$A5571&gt;設定!$B$29),0,IF(AND($C5571&gt;=MAX(INDEX($C$1:$C$13701,MAX(1,ROW()-設定!$B$24)):INDEX($C$1:$C$13701,MAX(1,ROW()-1))),$C5571&gt;MAX(INDEX($C$1:$C$13701,MIN(13701,ROW()+1)):INDEX($C$1:$C$13701,MIN(13701,ROW()+設定!$B$24))),$C5571&gt;=設定!$B$32,$C5571&gt;=MAX(MIN(INDEX($C$1:$C$13701,MAX(1,ROW()-設定!$B$26)):INDEX($C$1:$C$13701,MAX(1,ROW()-1))),MIN(INDEX($C$1:$C$13701,MIN(13701,ROW()+1)):INDEX($C$1:$C$13701,MIN(13701,ROW()+設定!$B$26))))*10^(設定!$B$27/20)),1,0))</f>
        <v>0</v>
      </c>
      <c r="G5571" s="33" t="n">
        <f aca="false">$G5570+IF($F5571=1,1,0)</f>
        <v>2</v>
      </c>
      <c r="H5571" s="0" t="str">
        <f aca="false">IF($F5571=1,$G5571,"")</f>
        <v/>
      </c>
    </row>
    <row r="5572" customFormat="false" ht="15" hidden="false" customHeight="false" outlineLevel="0" collapsed="false">
      <c r="A5572" s="30" t="n">
        <v>870.3125</v>
      </c>
      <c r="B5572" s="31" t="n">
        <v>19.73</v>
      </c>
      <c r="C5572" s="32" t="n">
        <f aca="false">IF($A5572="","",IF(設定!$B$21="dB",10^($B5572/20),ABS($B5572)))</f>
        <v>9.69393269300256</v>
      </c>
      <c r="D5572" s="32" t="n">
        <f aca="false">IF($A5572="","",$A5572^2)</f>
        <v>757443.84765625</v>
      </c>
      <c r="E5572" s="32" t="n">
        <f aca="false">IF($A5572="","",IF($C5572&lt;=0,"",1/$C5572^2))</f>
        <v>0.0106414301822432</v>
      </c>
      <c r="F5572" s="33" t="n">
        <f aca="false">IF(OR(ROW()-設定!$B$30&lt;2,ROW()+設定!$B$30&gt;13701,N($A5572)&lt;=0,N(INDEX($A$2:$A$13701,MIN(13700,MAX(1,ROW()-1+設定!$B$30))))&lt;=0,$A5572&lt;設定!$B$28,$A5572&gt;設定!$B$29),0,IF(AND($C5572&gt;=MAX(INDEX($C$1:$C$13701,MAX(1,ROW()-設定!$B$24)):INDEX($C$1:$C$13701,MAX(1,ROW()-1))),$C5572&gt;MAX(INDEX($C$1:$C$13701,MIN(13701,ROW()+1)):INDEX($C$1:$C$13701,MIN(13701,ROW()+設定!$B$24))),$C5572&gt;=設定!$B$32,$C5572&gt;=MAX(MIN(INDEX($C$1:$C$13701,MAX(1,ROW()-設定!$B$26)):INDEX($C$1:$C$13701,MAX(1,ROW()-1))),MIN(INDEX($C$1:$C$13701,MIN(13701,ROW()+1)):INDEX($C$1:$C$13701,MIN(13701,ROW()+設定!$B$26))))*10^(設定!$B$27/20)),1,0))</f>
        <v>0</v>
      </c>
      <c r="G5572" s="33" t="n">
        <f aca="false">$G5571+IF($F5572=1,1,0)</f>
        <v>2</v>
      </c>
      <c r="H5572" s="0" t="str">
        <f aca="false">IF($F5572=1,$G5572,"")</f>
        <v/>
      </c>
    </row>
    <row r="5573" customFormat="false" ht="15" hidden="false" customHeight="false" outlineLevel="0" collapsed="false">
      <c r="A5573" s="30" t="n">
        <v>870.46875</v>
      </c>
      <c r="B5573" s="31" t="n">
        <v>20.1036</v>
      </c>
      <c r="C5573" s="32" t="n">
        <f aca="false">IF($A5573="","",IF(設定!$B$21="dB",10^($B5573/20),ABS($B5573)))</f>
        <v>10.1199880575614</v>
      </c>
      <c r="D5573" s="32" t="n">
        <f aca="false">IF($A5573="","",$A5573^2)</f>
        <v>757715.844726563</v>
      </c>
      <c r="E5573" s="32" t="n">
        <f aca="false">IF($A5573="","",IF($C5573&lt;=0,"",1/$C5573^2))</f>
        <v>0.00976427494736985</v>
      </c>
      <c r="F5573" s="33" t="n">
        <f aca="false">IF(OR(ROW()-設定!$B$30&lt;2,ROW()+設定!$B$30&gt;13701,N($A5573)&lt;=0,N(INDEX($A$2:$A$13701,MIN(13700,MAX(1,ROW()-1+設定!$B$30))))&lt;=0,$A5573&lt;設定!$B$28,$A5573&gt;設定!$B$29),0,IF(AND($C5573&gt;=MAX(INDEX($C$1:$C$13701,MAX(1,ROW()-設定!$B$24)):INDEX($C$1:$C$13701,MAX(1,ROW()-1))),$C5573&gt;MAX(INDEX($C$1:$C$13701,MIN(13701,ROW()+1)):INDEX($C$1:$C$13701,MIN(13701,ROW()+設定!$B$24))),$C5573&gt;=設定!$B$32,$C5573&gt;=MAX(MIN(INDEX($C$1:$C$13701,MAX(1,ROW()-設定!$B$26)):INDEX($C$1:$C$13701,MAX(1,ROW()-1))),MIN(INDEX($C$1:$C$13701,MIN(13701,ROW()+1)):INDEX($C$1:$C$13701,MIN(13701,ROW()+設定!$B$26))))*10^(設定!$B$27/20)),1,0))</f>
        <v>0</v>
      </c>
      <c r="G5573" s="33" t="n">
        <f aca="false">$G5572+IF($F5573=1,1,0)</f>
        <v>2</v>
      </c>
      <c r="H5573" s="0" t="str">
        <f aca="false">IF($F5573=1,$G5573,"")</f>
        <v/>
      </c>
    </row>
    <row r="5574" customFormat="false" ht="15" hidden="false" customHeight="false" outlineLevel="0" collapsed="false">
      <c r="A5574" s="30" t="n">
        <v>870.625</v>
      </c>
      <c r="B5574" s="31" t="n">
        <v>20.0231</v>
      </c>
      <c r="C5574" s="32" t="n">
        <f aca="false">IF($A5574="","",IF(設定!$B$21="dB",10^($B5574/20),ABS($B5574)))</f>
        <v>10.0266302535184</v>
      </c>
      <c r="D5574" s="32" t="n">
        <f aca="false">IF($A5574="","",$A5574^2)</f>
        <v>757987.890625</v>
      </c>
      <c r="E5574" s="32" t="n">
        <f aca="false">IF($A5574="","",IF($C5574&lt;=0,"",1/$C5574^2))</f>
        <v>0.00994695149117508</v>
      </c>
      <c r="F5574" s="33" t="n">
        <f aca="false">IF(OR(ROW()-設定!$B$30&lt;2,ROW()+設定!$B$30&gt;13701,N($A5574)&lt;=0,N(INDEX($A$2:$A$13701,MIN(13700,MAX(1,ROW()-1+設定!$B$30))))&lt;=0,$A5574&lt;設定!$B$28,$A5574&gt;設定!$B$29),0,IF(AND($C5574&gt;=MAX(INDEX($C$1:$C$13701,MAX(1,ROW()-設定!$B$24)):INDEX($C$1:$C$13701,MAX(1,ROW()-1))),$C5574&gt;MAX(INDEX($C$1:$C$13701,MIN(13701,ROW()+1)):INDEX($C$1:$C$13701,MIN(13701,ROW()+設定!$B$24))),$C5574&gt;=設定!$B$32,$C5574&gt;=MAX(MIN(INDEX($C$1:$C$13701,MAX(1,ROW()-設定!$B$26)):INDEX($C$1:$C$13701,MAX(1,ROW()-1))),MIN(INDEX($C$1:$C$13701,MIN(13701,ROW()+1)):INDEX($C$1:$C$13701,MIN(13701,ROW()+設定!$B$26))))*10^(設定!$B$27/20)),1,0))</f>
        <v>0</v>
      </c>
      <c r="G5574" s="33" t="n">
        <f aca="false">$G5573+IF($F5574=1,1,0)</f>
        <v>2</v>
      </c>
      <c r="H5574" s="0" t="str">
        <f aca="false">IF($F5574=1,$G5574,"")</f>
        <v/>
      </c>
    </row>
    <row r="5575" customFormat="false" ht="15" hidden="false" customHeight="false" outlineLevel="0" collapsed="false">
      <c r="A5575" s="30" t="n">
        <v>870.78125</v>
      </c>
      <c r="B5575" s="31" t="n">
        <v>20.0588</v>
      </c>
      <c r="C5575" s="32" t="n">
        <f aca="false">IF($A5575="","",IF(設定!$B$21="dB",10^($B5575/20),ABS($B5575)))</f>
        <v>10.0679256570991</v>
      </c>
      <c r="D5575" s="32" t="n">
        <f aca="false">IF($A5575="","",$A5575^2)</f>
        <v>758259.985351563</v>
      </c>
      <c r="E5575" s="32" t="n">
        <f aca="false">IF($A5575="","",IF($C5575&lt;=0,"",1/$C5575^2))</f>
        <v>0.00986552042377519</v>
      </c>
      <c r="F5575" s="33" t="n">
        <f aca="false">IF(OR(ROW()-設定!$B$30&lt;2,ROW()+設定!$B$30&gt;13701,N($A5575)&lt;=0,N(INDEX($A$2:$A$13701,MIN(13700,MAX(1,ROW()-1+設定!$B$30))))&lt;=0,$A5575&lt;設定!$B$28,$A5575&gt;設定!$B$29),0,IF(AND($C5575&gt;=MAX(INDEX($C$1:$C$13701,MAX(1,ROW()-設定!$B$24)):INDEX($C$1:$C$13701,MAX(1,ROW()-1))),$C5575&gt;MAX(INDEX($C$1:$C$13701,MIN(13701,ROW()+1)):INDEX($C$1:$C$13701,MIN(13701,ROW()+設定!$B$24))),$C5575&gt;=設定!$B$32,$C5575&gt;=MAX(MIN(INDEX($C$1:$C$13701,MAX(1,ROW()-設定!$B$26)):INDEX($C$1:$C$13701,MAX(1,ROW()-1))),MIN(INDEX($C$1:$C$13701,MIN(13701,ROW()+1)):INDEX($C$1:$C$13701,MIN(13701,ROW()+設定!$B$26))))*10^(設定!$B$27/20)),1,0))</f>
        <v>0</v>
      </c>
      <c r="G5575" s="33" t="n">
        <f aca="false">$G5574+IF($F5575=1,1,0)</f>
        <v>2</v>
      </c>
      <c r="H5575" s="0" t="str">
        <f aca="false">IF($F5575=1,$G5575,"")</f>
        <v/>
      </c>
    </row>
    <row r="5576" customFormat="false" ht="15" hidden="false" customHeight="false" outlineLevel="0" collapsed="false">
      <c r="A5576" s="30" t="n">
        <v>870.9375</v>
      </c>
      <c r="B5576" s="31" t="n">
        <v>19.978</v>
      </c>
      <c r="C5576" s="32" t="n">
        <f aca="false">IF($A5576="","",IF(設定!$B$21="dB",10^($B5576/20),ABS($B5576)))</f>
        <v>9.97470361339621</v>
      </c>
      <c r="D5576" s="32" t="n">
        <f aca="false">IF($A5576="","",$A5576^2)</f>
        <v>758532.12890625</v>
      </c>
      <c r="E5576" s="32" t="n">
        <f aca="false">IF($A5576="","",IF($C5576&lt;=0,"",1/$C5576^2))</f>
        <v>0.0100507853949074</v>
      </c>
      <c r="F5576" s="33" t="n">
        <f aca="false">IF(OR(ROW()-設定!$B$30&lt;2,ROW()+設定!$B$30&gt;13701,N($A5576)&lt;=0,N(INDEX($A$2:$A$13701,MIN(13700,MAX(1,ROW()-1+設定!$B$30))))&lt;=0,$A5576&lt;設定!$B$28,$A5576&gt;設定!$B$29),0,IF(AND($C5576&gt;=MAX(INDEX($C$1:$C$13701,MAX(1,ROW()-設定!$B$24)):INDEX($C$1:$C$13701,MAX(1,ROW()-1))),$C5576&gt;MAX(INDEX($C$1:$C$13701,MIN(13701,ROW()+1)):INDEX($C$1:$C$13701,MIN(13701,ROW()+設定!$B$24))),$C5576&gt;=設定!$B$32,$C5576&gt;=MAX(MIN(INDEX($C$1:$C$13701,MAX(1,ROW()-設定!$B$26)):INDEX($C$1:$C$13701,MAX(1,ROW()-1))),MIN(INDEX($C$1:$C$13701,MIN(13701,ROW()+1)):INDEX($C$1:$C$13701,MIN(13701,ROW()+設定!$B$26))))*10^(設定!$B$27/20)),1,0))</f>
        <v>0</v>
      </c>
      <c r="G5576" s="33" t="n">
        <f aca="false">$G5575+IF($F5576=1,1,0)</f>
        <v>2</v>
      </c>
      <c r="H5576" s="0" t="str">
        <f aca="false">IF($F5576=1,$G5576,"")</f>
        <v/>
      </c>
    </row>
    <row r="5577" customFormat="false" ht="15" hidden="false" customHeight="false" outlineLevel="0" collapsed="false">
      <c r="A5577" s="30" t="n">
        <v>871.09375</v>
      </c>
      <c r="B5577" s="31" t="n">
        <v>20.1559</v>
      </c>
      <c r="C5577" s="32" t="n">
        <f aca="false">IF($A5577="","",IF(設定!$B$21="dB",10^($B5577/20),ABS($B5577)))</f>
        <v>10.1811069587767</v>
      </c>
      <c r="D5577" s="32" t="n">
        <f aca="false">IF($A5577="","",$A5577^2)</f>
        <v>758804.321289063</v>
      </c>
      <c r="E5577" s="32" t="n">
        <f aca="false">IF($A5577="","",IF($C5577&lt;=0,"",1/$C5577^2))</f>
        <v>0.0096473936558524</v>
      </c>
      <c r="F5577" s="33" t="n">
        <f aca="false">IF(OR(ROW()-設定!$B$30&lt;2,ROW()+設定!$B$30&gt;13701,N($A5577)&lt;=0,N(INDEX($A$2:$A$13701,MIN(13700,MAX(1,ROW()-1+設定!$B$30))))&lt;=0,$A5577&lt;設定!$B$28,$A5577&gt;設定!$B$29),0,IF(AND($C5577&gt;=MAX(INDEX($C$1:$C$13701,MAX(1,ROW()-設定!$B$24)):INDEX($C$1:$C$13701,MAX(1,ROW()-1))),$C5577&gt;MAX(INDEX($C$1:$C$13701,MIN(13701,ROW()+1)):INDEX($C$1:$C$13701,MIN(13701,ROW()+設定!$B$24))),$C5577&gt;=設定!$B$32,$C5577&gt;=MAX(MIN(INDEX($C$1:$C$13701,MAX(1,ROW()-設定!$B$26)):INDEX($C$1:$C$13701,MAX(1,ROW()-1))),MIN(INDEX($C$1:$C$13701,MIN(13701,ROW()+1)):INDEX($C$1:$C$13701,MIN(13701,ROW()+設定!$B$26))))*10^(設定!$B$27/20)),1,0))</f>
        <v>0</v>
      </c>
      <c r="G5577" s="33" t="n">
        <f aca="false">$G5576+IF($F5577=1,1,0)</f>
        <v>2</v>
      </c>
      <c r="H5577" s="0" t="str">
        <f aca="false">IF($F5577=1,$G5577,"")</f>
        <v/>
      </c>
    </row>
    <row r="5578" customFormat="false" ht="15" hidden="false" customHeight="false" outlineLevel="0" collapsed="false">
      <c r="A5578" s="30" t="n">
        <v>871.25</v>
      </c>
      <c r="B5578" s="31" t="n">
        <v>20.0358</v>
      </c>
      <c r="C5578" s="32" t="n">
        <f aca="false">IF($A5578="","",IF(設定!$B$21="dB",10^($B5578/20),ABS($B5578)))</f>
        <v>10.0413013290393</v>
      </c>
      <c r="D5578" s="32" t="n">
        <f aca="false">IF($A5578="","",$A5578^2)</f>
        <v>759076.5625</v>
      </c>
      <c r="E5578" s="32" t="n">
        <f aca="false">IF($A5578="","",IF($C5578&lt;=0,"",1/$C5578^2))</f>
        <v>0.00991790627826055</v>
      </c>
      <c r="F5578" s="33" t="n">
        <f aca="false">IF(OR(ROW()-設定!$B$30&lt;2,ROW()+設定!$B$30&gt;13701,N($A5578)&lt;=0,N(INDEX($A$2:$A$13701,MIN(13700,MAX(1,ROW()-1+設定!$B$30))))&lt;=0,$A5578&lt;設定!$B$28,$A5578&gt;設定!$B$29),0,IF(AND($C5578&gt;=MAX(INDEX($C$1:$C$13701,MAX(1,ROW()-設定!$B$24)):INDEX($C$1:$C$13701,MAX(1,ROW()-1))),$C5578&gt;MAX(INDEX($C$1:$C$13701,MIN(13701,ROW()+1)):INDEX($C$1:$C$13701,MIN(13701,ROW()+設定!$B$24))),$C5578&gt;=設定!$B$32,$C5578&gt;=MAX(MIN(INDEX($C$1:$C$13701,MAX(1,ROW()-設定!$B$26)):INDEX($C$1:$C$13701,MAX(1,ROW()-1))),MIN(INDEX($C$1:$C$13701,MIN(13701,ROW()+1)):INDEX($C$1:$C$13701,MIN(13701,ROW()+設定!$B$26))))*10^(設定!$B$27/20)),1,0))</f>
        <v>0</v>
      </c>
      <c r="G5578" s="33" t="n">
        <f aca="false">$G5577+IF($F5578=1,1,0)</f>
        <v>2</v>
      </c>
      <c r="H5578" s="0" t="str">
        <f aca="false">IF($F5578=1,$G5578,"")</f>
        <v/>
      </c>
    </row>
    <row r="5579" customFormat="false" ht="15" hidden="false" customHeight="false" outlineLevel="0" collapsed="false">
      <c r="A5579" s="30" t="n">
        <v>871.40625</v>
      </c>
      <c r="B5579" s="31" t="n">
        <v>20.0817</v>
      </c>
      <c r="C5579" s="32" t="n">
        <f aca="false">IF($A5579="","",IF(設定!$B$21="dB",10^($B5579/20),ABS($B5579)))</f>
        <v>10.0945043611357</v>
      </c>
      <c r="D5579" s="32" t="n">
        <f aca="false">IF($A5579="","",$A5579^2)</f>
        <v>759348.852539063</v>
      </c>
      <c r="E5579" s="32" t="n">
        <f aca="false">IF($A5579="","",IF($C5579&lt;=0,"",1/$C5579^2))</f>
        <v>0.00981363723333889</v>
      </c>
      <c r="F5579" s="33" t="n">
        <f aca="false">IF(OR(ROW()-設定!$B$30&lt;2,ROW()+設定!$B$30&gt;13701,N($A5579)&lt;=0,N(INDEX($A$2:$A$13701,MIN(13700,MAX(1,ROW()-1+設定!$B$30))))&lt;=0,$A5579&lt;設定!$B$28,$A5579&gt;設定!$B$29),0,IF(AND($C5579&gt;=MAX(INDEX($C$1:$C$13701,MAX(1,ROW()-設定!$B$24)):INDEX($C$1:$C$13701,MAX(1,ROW()-1))),$C5579&gt;MAX(INDEX($C$1:$C$13701,MIN(13701,ROW()+1)):INDEX($C$1:$C$13701,MIN(13701,ROW()+設定!$B$24))),$C5579&gt;=設定!$B$32,$C5579&gt;=MAX(MIN(INDEX($C$1:$C$13701,MAX(1,ROW()-設定!$B$26)):INDEX($C$1:$C$13701,MAX(1,ROW()-1))),MIN(INDEX($C$1:$C$13701,MIN(13701,ROW()+1)):INDEX($C$1:$C$13701,MIN(13701,ROW()+設定!$B$26))))*10^(設定!$B$27/20)),1,0))</f>
        <v>0</v>
      </c>
      <c r="G5579" s="33" t="n">
        <f aca="false">$G5578+IF($F5579=1,1,0)</f>
        <v>2</v>
      </c>
      <c r="H5579" s="0" t="str">
        <f aca="false">IF($F5579=1,$G5579,"")</f>
        <v/>
      </c>
    </row>
    <row r="5580" customFormat="false" ht="15" hidden="false" customHeight="false" outlineLevel="0" collapsed="false">
      <c r="A5580" s="30" t="n">
        <v>871.5625</v>
      </c>
      <c r="B5580" s="31" t="n">
        <v>20.1676</v>
      </c>
      <c r="C5580" s="32" t="n">
        <f aca="false">IF($A5580="","",IF(設定!$B$21="dB",10^($B5580/20),ABS($B5580)))</f>
        <v>10.1948302755311</v>
      </c>
      <c r="D5580" s="32" t="n">
        <f aca="false">IF($A5580="","",$A5580^2)</f>
        <v>759621.19140625</v>
      </c>
      <c r="E5580" s="32" t="n">
        <f aca="false">IF($A5580="","",IF($C5580&lt;=0,"",1/$C5580^2))</f>
        <v>0.00962143831827168</v>
      </c>
      <c r="F5580" s="33" t="n">
        <f aca="false">IF(OR(ROW()-設定!$B$30&lt;2,ROW()+設定!$B$30&gt;13701,N($A5580)&lt;=0,N(INDEX($A$2:$A$13701,MIN(13700,MAX(1,ROW()-1+設定!$B$30))))&lt;=0,$A5580&lt;設定!$B$28,$A5580&gt;設定!$B$29),0,IF(AND($C5580&gt;=MAX(INDEX($C$1:$C$13701,MAX(1,ROW()-設定!$B$24)):INDEX($C$1:$C$13701,MAX(1,ROW()-1))),$C5580&gt;MAX(INDEX($C$1:$C$13701,MIN(13701,ROW()+1)):INDEX($C$1:$C$13701,MIN(13701,ROW()+設定!$B$24))),$C5580&gt;=設定!$B$32,$C5580&gt;=MAX(MIN(INDEX($C$1:$C$13701,MAX(1,ROW()-設定!$B$26)):INDEX($C$1:$C$13701,MAX(1,ROW()-1))),MIN(INDEX($C$1:$C$13701,MIN(13701,ROW()+1)):INDEX($C$1:$C$13701,MIN(13701,ROW()+設定!$B$26))))*10^(設定!$B$27/20)),1,0))</f>
        <v>0</v>
      </c>
      <c r="G5580" s="33" t="n">
        <f aca="false">$G5579+IF($F5580=1,1,0)</f>
        <v>2</v>
      </c>
      <c r="H5580" s="0" t="str">
        <f aca="false">IF($F5580=1,$G5580,"")</f>
        <v/>
      </c>
    </row>
    <row r="5581" customFormat="false" ht="15" hidden="false" customHeight="false" outlineLevel="0" collapsed="false">
      <c r="A5581" s="30" t="n">
        <v>871.71875</v>
      </c>
      <c r="B5581" s="31" t="n">
        <v>20.1168</v>
      </c>
      <c r="C5581" s="32" t="n">
        <f aca="false">IF($A5581="","",IF(設定!$B$21="dB",10^($B5581/20),ABS($B5581)))</f>
        <v>10.1353791577783</v>
      </c>
      <c r="D5581" s="32" t="n">
        <f aca="false">IF($A5581="","",$A5581^2)</f>
        <v>759893.579101563</v>
      </c>
      <c r="E5581" s="32" t="n">
        <f aca="false">IF($A5581="","",IF($C5581&lt;=0,"",1/$C5581^2))</f>
        <v>0.00973464234543204</v>
      </c>
      <c r="F5581" s="33" t="n">
        <f aca="false">IF(OR(ROW()-設定!$B$30&lt;2,ROW()+設定!$B$30&gt;13701,N($A5581)&lt;=0,N(INDEX($A$2:$A$13701,MIN(13700,MAX(1,ROW()-1+設定!$B$30))))&lt;=0,$A5581&lt;設定!$B$28,$A5581&gt;設定!$B$29),0,IF(AND($C5581&gt;=MAX(INDEX($C$1:$C$13701,MAX(1,ROW()-設定!$B$24)):INDEX($C$1:$C$13701,MAX(1,ROW()-1))),$C5581&gt;MAX(INDEX($C$1:$C$13701,MIN(13701,ROW()+1)):INDEX($C$1:$C$13701,MIN(13701,ROW()+設定!$B$24))),$C5581&gt;=設定!$B$32,$C5581&gt;=MAX(MIN(INDEX($C$1:$C$13701,MAX(1,ROW()-設定!$B$26)):INDEX($C$1:$C$13701,MAX(1,ROW()-1))),MIN(INDEX($C$1:$C$13701,MIN(13701,ROW()+1)):INDEX($C$1:$C$13701,MIN(13701,ROW()+設定!$B$26))))*10^(設定!$B$27/20)),1,0))</f>
        <v>0</v>
      </c>
      <c r="G5581" s="33" t="n">
        <f aca="false">$G5580+IF($F5581=1,1,0)</f>
        <v>2</v>
      </c>
      <c r="H5581" s="0" t="str">
        <f aca="false">IF($F5581=1,$G5581,"")</f>
        <v/>
      </c>
    </row>
    <row r="5582" customFormat="false" ht="15" hidden="false" customHeight="false" outlineLevel="0" collapsed="false">
      <c r="A5582" s="30" t="n">
        <v>871.875</v>
      </c>
      <c r="B5582" s="31" t="n">
        <v>20.4396</v>
      </c>
      <c r="C5582" s="32" t="n">
        <f aca="false">IF($A5582="","",IF(設定!$B$21="dB",10^($B5582/20),ABS($B5582)))</f>
        <v>10.519134303041</v>
      </c>
      <c r="D5582" s="32" t="n">
        <f aca="false">IF($A5582="","",$A5582^2)</f>
        <v>760166.015625</v>
      </c>
      <c r="E5582" s="32" t="n">
        <f aca="false">IF($A5582="","",IF($C5582&lt;=0,"",1/$C5582^2))</f>
        <v>0.00903732706747565</v>
      </c>
      <c r="F5582" s="33" t="n">
        <f aca="false">IF(OR(ROW()-設定!$B$30&lt;2,ROW()+設定!$B$30&gt;13701,N($A5582)&lt;=0,N(INDEX($A$2:$A$13701,MIN(13700,MAX(1,ROW()-1+設定!$B$30))))&lt;=0,$A5582&lt;設定!$B$28,$A5582&gt;設定!$B$29),0,IF(AND($C5582&gt;=MAX(INDEX($C$1:$C$13701,MAX(1,ROW()-設定!$B$24)):INDEX($C$1:$C$13701,MAX(1,ROW()-1))),$C5582&gt;MAX(INDEX($C$1:$C$13701,MIN(13701,ROW()+1)):INDEX($C$1:$C$13701,MIN(13701,ROW()+設定!$B$24))),$C5582&gt;=設定!$B$32,$C5582&gt;=MAX(MIN(INDEX($C$1:$C$13701,MAX(1,ROW()-設定!$B$26)):INDEX($C$1:$C$13701,MAX(1,ROW()-1))),MIN(INDEX($C$1:$C$13701,MIN(13701,ROW()+1)):INDEX($C$1:$C$13701,MIN(13701,ROW()+設定!$B$26))))*10^(設定!$B$27/20)),1,0))</f>
        <v>0</v>
      </c>
      <c r="G5582" s="33" t="n">
        <f aca="false">$G5581+IF($F5582=1,1,0)</f>
        <v>2</v>
      </c>
      <c r="H5582" s="0" t="str">
        <f aca="false">IF($F5582=1,$G5582,"")</f>
        <v/>
      </c>
    </row>
    <row r="5583" customFormat="false" ht="15" hidden="false" customHeight="false" outlineLevel="0" collapsed="false">
      <c r="A5583" s="30" t="n">
        <v>872.03125</v>
      </c>
      <c r="B5583" s="31" t="n">
        <v>20.1693</v>
      </c>
      <c r="C5583" s="32" t="n">
        <f aca="false">IF($A5583="","",IF(設定!$B$21="dB",10^($B5583/20),ABS($B5583)))</f>
        <v>10.1968258002651</v>
      </c>
      <c r="D5583" s="32" t="n">
        <f aca="false">IF($A5583="","",$A5583^2)</f>
        <v>760438.500976563</v>
      </c>
      <c r="E5583" s="32" t="n">
        <f aca="false">IF($A5583="","",IF($C5583&lt;=0,"",1/$C5583^2))</f>
        <v>0.00961767284462165</v>
      </c>
      <c r="F5583" s="33" t="n">
        <f aca="false">IF(OR(ROW()-設定!$B$30&lt;2,ROW()+設定!$B$30&gt;13701,N($A5583)&lt;=0,N(INDEX($A$2:$A$13701,MIN(13700,MAX(1,ROW()-1+設定!$B$30))))&lt;=0,$A5583&lt;設定!$B$28,$A5583&gt;設定!$B$29),0,IF(AND($C5583&gt;=MAX(INDEX($C$1:$C$13701,MAX(1,ROW()-設定!$B$24)):INDEX($C$1:$C$13701,MAX(1,ROW()-1))),$C5583&gt;MAX(INDEX($C$1:$C$13701,MIN(13701,ROW()+1)):INDEX($C$1:$C$13701,MIN(13701,ROW()+設定!$B$24))),$C5583&gt;=設定!$B$32,$C5583&gt;=MAX(MIN(INDEX($C$1:$C$13701,MAX(1,ROW()-設定!$B$26)):INDEX($C$1:$C$13701,MAX(1,ROW()-1))),MIN(INDEX($C$1:$C$13701,MIN(13701,ROW()+1)):INDEX($C$1:$C$13701,MIN(13701,ROW()+設定!$B$26))))*10^(設定!$B$27/20)),1,0))</f>
        <v>0</v>
      </c>
      <c r="G5583" s="33" t="n">
        <f aca="false">$G5582+IF($F5583=1,1,0)</f>
        <v>2</v>
      </c>
      <c r="H5583" s="0" t="str">
        <f aca="false">IF($F5583=1,$G5583,"")</f>
        <v/>
      </c>
    </row>
    <row r="5584" customFormat="false" ht="15" hidden="false" customHeight="false" outlineLevel="0" collapsed="false">
      <c r="A5584" s="30" t="n">
        <v>872.1875</v>
      </c>
      <c r="B5584" s="31" t="n">
        <v>20.2615</v>
      </c>
      <c r="C5584" s="32" t="n">
        <f aca="false">IF($A5584="","",IF(設定!$B$21="dB",10^($B5584/20),ABS($B5584)))</f>
        <v>10.3056407718627</v>
      </c>
      <c r="D5584" s="32" t="n">
        <f aca="false">IF($A5584="","",$A5584^2)</f>
        <v>760711.03515625</v>
      </c>
      <c r="E5584" s="32" t="n">
        <f aca="false">IF($A5584="","",IF($C5584&lt;=0,"",1/$C5584^2))</f>
        <v>0.00941564335555024</v>
      </c>
      <c r="F5584" s="33" t="n">
        <f aca="false">IF(OR(ROW()-設定!$B$30&lt;2,ROW()+設定!$B$30&gt;13701,N($A5584)&lt;=0,N(INDEX($A$2:$A$13701,MIN(13700,MAX(1,ROW()-1+設定!$B$30))))&lt;=0,$A5584&lt;設定!$B$28,$A5584&gt;設定!$B$29),0,IF(AND($C5584&gt;=MAX(INDEX($C$1:$C$13701,MAX(1,ROW()-設定!$B$24)):INDEX($C$1:$C$13701,MAX(1,ROW()-1))),$C5584&gt;MAX(INDEX($C$1:$C$13701,MIN(13701,ROW()+1)):INDEX($C$1:$C$13701,MIN(13701,ROW()+設定!$B$24))),$C5584&gt;=設定!$B$32,$C5584&gt;=MAX(MIN(INDEX($C$1:$C$13701,MAX(1,ROW()-設定!$B$26)):INDEX($C$1:$C$13701,MAX(1,ROW()-1))),MIN(INDEX($C$1:$C$13701,MIN(13701,ROW()+1)):INDEX($C$1:$C$13701,MIN(13701,ROW()+設定!$B$26))))*10^(設定!$B$27/20)),1,0))</f>
        <v>0</v>
      </c>
      <c r="G5584" s="33" t="n">
        <f aca="false">$G5583+IF($F5584=1,1,0)</f>
        <v>2</v>
      </c>
      <c r="H5584" s="0" t="str">
        <f aca="false">IF($F5584=1,$G5584,"")</f>
        <v/>
      </c>
    </row>
    <row r="5585" customFormat="false" ht="15" hidden="false" customHeight="false" outlineLevel="0" collapsed="false">
      <c r="A5585" s="30" t="n">
        <v>872.34375</v>
      </c>
      <c r="B5585" s="31" t="n">
        <v>20.3395</v>
      </c>
      <c r="C5585" s="32" t="n">
        <f aca="false">IF($A5585="","",IF(設定!$B$21="dB",10^($B5585/20),ABS($B5585)))</f>
        <v>10.3986030493522</v>
      </c>
      <c r="D5585" s="32" t="n">
        <f aca="false">IF($A5585="","",$A5585^2)</f>
        <v>760983.618164063</v>
      </c>
      <c r="E5585" s="32" t="n">
        <f aca="false">IF($A5585="","",IF($C5585&lt;=0,"",1/$C5585^2))</f>
        <v>0.00924804639878319</v>
      </c>
      <c r="F5585" s="33" t="n">
        <f aca="false">IF(OR(ROW()-設定!$B$30&lt;2,ROW()+設定!$B$30&gt;13701,N($A5585)&lt;=0,N(INDEX($A$2:$A$13701,MIN(13700,MAX(1,ROW()-1+設定!$B$30))))&lt;=0,$A5585&lt;設定!$B$28,$A5585&gt;設定!$B$29),0,IF(AND($C5585&gt;=MAX(INDEX($C$1:$C$13701,MAX(1,ROW()-設定!$B$24)):INDEX($C$1:$C$13701,MAX(1,ROW()-1))),$C5585&gt;MAX(INDEX($C$1:$C$13701,MIN(13701,ROW()+1)):INDEX($C$1:$C$13701,MIN(13701,ROW()+設定!$B$24))),$C5585&gt;=設定!$B$32,$C5585&gt;=MAX(MIN(INDEX($C$1:$C$13701,MAX(1,ROW()-設定!$B$26)):INDEX($C$1:$C$13701,MAX(1,ROW()-1))),MIN(INDEX($C$1:$C$13701,MIN(13701,ROW()+1)):INDEX($C$1:$C$13701,MIN(13701,ROW()+設定!$B$26))))*10^(設定!$B$27/20)),1,0))</f>
        <v>0</v>
      </c>
      <c r="G5585" s="33" t="n">
        <f aca="false">$G5584+IF($F5585=1,1,0)</f>
        <v>2</v>
      </c>
      <c r="H5585" s="0" t="str">
        <f aca="false">IF($F5585=1,$G5585,"")</f>
        <v/>
      </c>
    </row>
    <row r="5586" customFormat="false" ht="15" hidden="false" customHeight="false" outlineLevel="0" collapsed="false">
      <c r="A5586" s="30" t="n">
        <v>872.5</v>
      </c>
      <c r="B5586" s="31" t="n">
        <v>20.4051</v>
      </c>
      <c r="C5586" s="32" t="n">
        <f aca="false">IF($A5586="","",IF(設定!$B$21="dB",10^($B5586/20),ABS($B5586)))</f>
        <v>10.4774355974734</v>
      </c>
      <c r="D5586" s="32" t="n">
        <f aca="false">IF($A5586="","",$A5586^2)</f>
        <v>761256.25</v>
      </c>
      <c r="E5586" s="32" t="n">
        <f aca="false">IF($A5586="","",IF($C5586&lt;=0,"",1/$C5586^2))</f>
        <v>0.009109404768448</v>
      </c>
      <c r="F5586" s="33" t="n">
        <f aca="false">IF(OR(ROW()-設定!$B$30&lt;2,ROW()+設定!$B$30&gt;13701,N($A5586)&lt;=0,N(INDEX($A$2:$A$13701,MIN(13700,MAX(1,ROW()-1+設定!$B$30))))&lt;=0,$A5586&lt;設定!$B$28,$A5586&gt;設定!$B$29),0,IF(AND($C5586&gt;=MAX(INDEX($C$1:$C$13701,MAX(1,ROW()-設定!$B$24)):INDEX($C$1:$C$13701,MAX(1,ROW()-1))),$C5586&gt;MAX(INDEX($C$1:$C$13701,MIN(13701,ROW()+1)):INDEX($C$1:$C$13701,MIN(13701,ROW()+設定!$B$24))),$C5586&gt;=設定!$B$32,$C5586&gt;=MAX(MIN(INDEX($C$1:$C$13701,MAX(1,ROW()-設定!$B$26)):INDEX($C$1:$C$13701,MAX(1,ROW()-1))),MIN(INDEX($C$1:$C$13701,MIN(13701,ROW()+1)):INDEX($C$1:$C$13701,MIN(13701,ROW()+設定!$B$26))))*10^(設定!$B$27/20)),1,0))</f>
        <v>0</v>
      </c>
      <c r="G5586" s="33" t="n">
        <f aca="false">$G5585+IF($F5586=1,1,0)</f>
        <v>2</v>
      </c>
      <c r="H5586" s="0" t="str">
        <f aca="false">IF($F5586=1,$G5586,"")</f>
        <v/>
      </c>
    </row>
    <row r="5587" customFormat="false" ht="15" hidden="false" customHeight="false" outlineLevel="0" collapsed="false">
      <c r="A5587" s="30" t="n">
        <v>872.65625</v>
      </c>
      <c r="B5587" s="31" t="n">
        <v>20.5195</v>
      </c>
      <c r="C5587" s="32" t="n">
        <f aca="false">IF($A5587="","",IF(設定!$B$21="dB",10^($B5587/20),ABS($B5587)))</f>
        <v>10.6163444284867</v>
      </c>
      <c r="D5587" s="32" t="n">
        <f aca="false">IF($A5587="","",$A5587^2)</f>
        <v>761528.930664063</v>
      </c>
      <c r="E5587" s="32" t="n">
        <f aca="false">IF($A5587="","",IF($C5587&lt;=0,"",1/$C5587^2))</f>
        <v>0.00887258155528124</v>
      </c>
      <c r="F5587" s="33" t="n">
        <f aca="false">IF(OR(ROW()-設定!$B$30&lt;2,ROW()+設定!$B$30&gt;13701,N($A5587)&lt;=0,N(INDEX($A$2:$A$13701,MIN(13700,MAX(1,ROW()-1+設定!$B$30))))&lt;=0,$A5587&lt;設定!$B$28,$A5587&gt;設定!$B$29),0,IF(AND($C5587&gt;=MAX(INDEX($C$1:$C$13701,MAX(1,ROW()-設定!$B$24)):INDEX($C$1:$C$13701,MAX(1,ROW()-1))),$C5587&gt;MAX(INDEX($C$1:$C$13701,MIN(13701,ROW()+1)):INDEX($C$1:$C$13701,MIN(13701,ROW()+設定!$B$24))),$C5587&gt;=設定!$B$32,$C5587&gt;=MAX(MIN(INDEX($C$1:$C$13701,MAX(1,ROW()-設定!$B$26)):INDEX($C$1:$C$13701,MAX(1,ROW()-1))),MIN(INDEX($C$1:$C$13701,MIN(13701,ROW()+1)):INDEX($C$1:$C$13701,MIN(13701,ROW()+設定!$B$26))))*10^(設定!$B$27/20)),1,0))</f>
        <v>0</v>
      </c>
      <c r="G5587" s="33" t="n">
        <f aca="false">$G5586+IF($F5587=1,1,0)</f>
        <v>2</v>
      </c>
      <c r="H5587" s="0" t="str">
        <f aca="false">IF($F5587=1,$G5587,"")</f>
        <v/>
      </c>
    </row>
    <row r="5588" customFormat="false" ht="15" hidden="false" customHeight="false" outlineLevel="0" collapsed="false">
      <c r="A5588" s="30" t="n">
        <v>872.8125</v>
      </c>
      <c r="B5588" s="31" t="n">
        <v>20.5546</v>
      </c>
      <c r="C5588" s="32" t="n">
        <f aca="false">IF($A5588="","",IF(設定!$B$21="dB",10^($B5588/20),ABS($B5588)))</f>
        <v>10.6593322666289</v>
      </c>
      <c r="D5588" s="32" t="n">
        <f aca="false">IF($A5588="","",$A5588^2)</f>
        <v>761801.66015625</v>
      </c>
      <c r="E5588" s="32" t="n">
        <f aca="false">IF($A5588="","",IF($C5588&lt;=0,"",1/$C5588^2))</f>
        <v>0.00880116169649302</v>
      </c>
      <c r="F5588" s="33" t="n">
        <f aca="false">IF(OR(ROW()-設定!$B$30&lt;2,ROW()+設定!$B$30&gt;13701,N($A5588)&lt;=0,N(INDEX($A$2:$A$13701,MIN(13700,MAX(1,ROW()-1+設定!$B$30))))&lt;=0,$A5588&lt;設定!$B$28,$A5588&gt;設定!$B$29),0,IF(AND($C5588&gt;=MAX(INDEX($C$1:$C$13701,MAX(1,ROW()-設定!$B$24)):INDEX($C$1:$C$13701,MAX(1,ROW()-1))),$C5588&gt;MAX(INDEX($C$1:$C$13701,MIN(13701,ROW()+1)):INDEX($C$1:$C$13701,MIN(13701,ROW()+設定!$B$24))),$C5588&gt;=設定!$B$32,$C5588&gt;=MAX(MIN(INDEX($C$1:$C$13701,MAX(1,ROW()-設定!$B$26)):INDEX($C$1:$C$13701,MAX(1,ROW()-1))),MIN(INDEX($C$1:$C$13701,MIN(13701,ROW()+1)):INDEX($C$1:$C$13701,MIN(13701,ROW()+設定!$B$26))))*10^(設定!$B$27/20)),1,0))</f>
        <v>0</v>
      </c>
      <c r="G5588" s="33" t="n">
        <f aca="false">$G5587+IF($F5588=1,1,0)</f>
        <v>2</v>
      </c>
      <c r="H5588" s="0" t="str">
        <f aca="false">IF($F5588=1,$G5588,"")</f>
        <v/>
      </c>
    </row>
    <row r="5589" customFormat="false" ht="15" hidden="false" customHeight="false" outlineLevel="0" collapsed="false">
      <c r="A5589" s="30" t="n">
        <v>872.96875</v>
      </c>
      <c r="B5589" s="31" t="n">
        <v>20.4706</v>
      </c>
      <c r="C5589" s="32" t="n">
        <f aca="false">IF($A5589="","",IF(設定!$B$21="dB",10^($B5589/20),ABS($B5589)))</f>
        <v>10.5567442410306</v>
      </c>
      <c r="D5589" s="32" t="n">
        <f aca="false">IF($A5589="","",$A5589^2)</f>
        <v>762074.438476563</v>
      </c>
      <c r="E5589" s="32" t="n">
        <f aca="false">IF($A5589="","",IF($C5589&lt;=0,"",1/$C5589^2))</f>
        <v>0.00897304818695036</v>
      </c>
      <c r="F5589" s="33" t="n">
        <f aca="false">IF(OR(ROW()-設定!$B$30&lt;2,ROW()+設定!$B$30&gt;13701,N($A5589)&lt;=0,N(INDEX($A$2:$A$13701,MIN(13700,MAX(1,ROW()-1+設定!$B$30))))&lt;=0,$A5589&lt;設定!$B$28,$A5589&gt;設定!$B$29),0,IF(AND($C5589&gt;=MAX(INDEX($C$1:$C$13701,MAX(1,ROW()-設定!$B$24)):INDEX($C$1:$C$13701,MAX(1,ROW()-1))),$C5589&gt;MAX(INDEX($C$1:$C$13701,MIN(13701,ROW()+1)):INDEX($C$1:$C$13701,MIN(13701,ROW()+設定!$B$24))),$C5589&gt;=設定!$B$32,$C5589&gt;=MAX(MIN(INDEX($C$1:$C$13701,MAX(1,ROW()-設定!$B$26)):INDEX($C$1:$C$13701,MAX(1,ROW()-1))),MIN(INDEX($C$1:$C$13701,MIN(13701,ROW()+1)):INDEX($C$1:$C$13701,MIN(13701,ROW()+設定!$B$26))))*10^(設定!$B$27/20)),1,0))</f>
        <v>0</v>
      </c>
      <c r="G5589" s="33" t="n">
        <f aca="false">$G5588+IF($F5589=1,1,0)</f>
        <v>2</v>
      </c>
      <c r="H5589" s="0" t="str">
        <f aca="false">IF($F5589=1,$G5589,"")</f>
        <v/>
      </c>
    </row>
    <row r="5590" customFormat="false" ht="15" hidden="false" customHeight="false" outlineLevel="0" collapsed="false">
      <c r="A5590" s="30" t="n">
        <v>873.125</v>
      </c>
      <c r="B5590" s="31" t="n">
        <v>20.495</v>
      </c>
      <c r="C5590" s="32" t="n">
        <f aca="false">IF($A5590="","",IF(設定!$B$21="dB",10^($B5590/20),ABS($B5590)))</f>
        <v>10.5864414518602</v>
      </c>
      <c r="D5590" s="32" t="n">
        <f aca="false">IF($A5590="","",$A5590^2)</f>
        <v>762347.265625</v>
      </c>
      <c r="E5590" s="32" t="n">
        <f aca="false">IF($A5590="","",IF($C5590&lt;=0,"",1/$C5590^2))</f>
        <v>0.00892277619587827</v>
      </c>
      <c r="F5590" s="33" t="n">
        <f aca="false">IF(OR(ROW()-設定!$B$30&lt;2,ROW()+設定!$B$30&gt;13701,N($A5590)&lt;=0,N(INDEX($A$2:$A$13701,MIN(13700,MAX(1,ROW()-1+設定!$B$30))))&lt;=0,$A5590&lt;設定!$B$28,$A5590&gt;設定!$B$29),0,IF(AND($C5590&gt;=MAX(INDEX($C$1:$C$13701,MAX(1,ROW()-設定!$B$24)):INDEX($C$1:$C$13701,MAX(1,ROW()-1))),$C5590&gt;MAX(INDEX($C$1:$C$13701,MIN(13701,ROW()+1)):INDEX($C$1:$C$13701,MIN(13701,ROW()+設定!$B$24))),$C5590&gt;=設定!$B$32,$C5590&gt;=MAX(MIN(INDEX($C$1:$C$13701,MAX(1,ROW()-設定!$B$26)):INDEX($C$1:$C$13701,MAX(1,ROW()-1))),MIN(INDEX($C$1:$C$13701,MIN(13701,ROW()+1)):INDEX($C$1:$C$13701,MIN(13701,ROW()+設定!$B$26))))*10^(設定!$B$27/20)),1,0))</f>
        <v>0</v>
      </c>
      <c r="G5590" s="33" t="n">
        <f aca="false">$G5589+IF($F5590=1,1,0)</f>
        <v>2</v>
      </c>
      <c r="H5590" s="0" t="str">
        <f aca="false">IF($F5590=1,$G5590,"")</f>
        <v/>
      </c>
    </row>
    <row r="5591" customFormat="false" ht="15" hidden="false" customHeight="false" outlineLevel="0" collapsed="false">
      <c r="A5591" s="30" t="n">
        <v>873.28125</v>
      </c>
      <c r="B5591" s="31" t="n">
        <v>20.5717</v>
      </c>
      <c r="C5591" s="32" t="n">
        <f aca="false">IF($A5591="","",IF(設定!$B$21="dB",10^($B5591/20),ABS($B5591)))</f>
        <v>10.6803380737578</v>
      </c>
      <c r="D5591" s="32" t="n">
        <f aca="false">IF($A5591="","",$A5591^2)</f>
        <v>762620.141601563</v>
      </c>
      <c r="E5591" s="32" t="n">
        <f aca="false">IF($A5591="","",IF($C5591&lt;=0,"",1/$C5591^2))</f>
        <v>0.00876657595591088</v>
      </c>
      <c r="F5591" s="33" t="n">
        <f aca="false">IF(OR(ROW()-設定!$B$30&lt;2,ROW()+設定!$B$30&gt;13701,N($A5591)&lt;=0,N(INDEX($A$2:$A$13701,MIN(13700,MAX(1,ROW()-1+設定!$B$30))))&lt;=0,$A5591&lt;設定!$B$28,$A5591&gt;設定!$B$29),0,IF(AND($C5591&gt;=MAX(INDEX($C$1:$C$13701,MAX(1,ROW()-設定!$B$24)):INDEX($C$1:$C$13701,MAX(1,ROW()-1))),$C5591&gt;MAX(INDEX($C$1:$C$13701,MIN(13701,ROW()+1)):INDEX($C$1:$C$13701,MIN(13701,ROW()+設定!$B$24))),$C5591&gt;=設定!$B$32,$C5591&gt;=MAX(MIN(INDEX($C$1:$C$13701,MAX(1,ROW()-設定!$B$26)):INDEX($C$1:$C$13701,MAX(1,ROW()-1))),MIN(INDEX($C$1:$C$13701,MIN(13701,ROW()+1)):INDEX($C$1:$C$13701,MIN(13701,ROW()+設定!$B$26))))*10^(設定!$B$27/20)),1,0))</f>
        <v>0</v>
      </c>
      <c r="G5591" s="33" t="n">
        <f aca="false">$G5590+IF($F5591=1,1,0)</f>
        <v>2</v>
      </c>
      <c r="H5591" s="0" t="str">
        <f aca="false">IF($F5591=1,$G5591,"")</f>
        <v/>
      </c>
    </row>
    <row r="5592" customFormat="false" ht="15" hidden="false" customHeight="false" outlineLevel="0" collapsed="false">
      <c r="A5592" s="30" t="n">
        <v>873.4375</v>
      </c>
      <c r="B5592" s="31" t="n">
        <v>20.6867</v>
      </c>
      <c r="C5592" s="32" t="n">
        <f aca="false">IF($A5592="","",IF(設定!$B$21="dB",10^($B5592/20),ABS($B5592)))</f>
        <v>10.8226845449819</v>
      </c>
      <c r="D5592" s="32" t="n">
        <f aca="false">IF($A5592="","",$A5592^2)</f>
        <v>762893.06640625</v>
      </c>
      <c r="E5592" s="32" t="n">
        <f aca="false">IF($A5592="","",IF($C5592&lt;=0,"",1/$C5592^2))</f>
        <v>0.00853748591109818</v>
      </c>
      <c r="F5592" s="33" t="n">
        <f aca="false">IF(OR(ROW()-設定!$B$30&lt;2,ROW()+設定!$B$30&gt;13701,N($A5592)&lt;=0,N(INDEX($A$2:$A$13701,MIN(13700,MAX(1,ROW()-1+設定!$B$30))))&lt;=0,$A5592&lt;設定!$B$28,$A5592&gt;設定!$B$29),0,IF(AND($C5592&gt;=MAX(INDEX($C$1:$C$13701,MAX(1,ROW()-設定!$B$24)):INDEX($C$1:$C$13701,MAX(1,ROW()-1))),$C5592&gt;MAX(INDEX($C$1:$C$13701,MIN(13701,ROW()+1)):INDEX($C$1:$C$13701,MIN(13701,ROW()+設定!$B$24))),$C5592&gt;=設定!$B$32,$C5592&gt;=MAX(MIN(INDEX($C$1:$C$13701,MAX(1,ROW()-設定!$B$26)):INDEX($C$1:$C$13701,MAX(1,ROW()-1))),MIN(INDEX($C$1:$C$13701,MIN(13701,ROW()+1)):INDEX($C$1:$C$13701,MIN(13701,ROW()+設定!$B$26))))*10^(設定!$B$27/20)),1,0))</f>
        <v>0</v>
      </c>
      <c r="G5592" s="33" t="n">
        <f aca="false">$G5591+IF($F5592=1,1,0)</f>
        <v>2</v>
      </c>
      <c r="H5592" s="0" t="str">
        <f aca="false">IF($F5592=1,$G5592,"")</f>
        <v/>
      </c>
    </row>
    <row r="5593" customFormat="false" ht="15" hidden="false" customHeight="false" outlineLevel="0" collapsed="false">
      <c r="A5593" s="30" t="n">
        <v>873.59375</v>
      </c>
      <c r="B5593" s="31" t="n">
        <v>20.7071</v>
      </c>
      <c r="C5593" s="32" t="n">
        <f aca="false">IF($A5593="","",IF(設定!$B$21="dB",10^($B5593/20),ABS($B5593)))</f>
        <v>10.8481329729826</v>
      </c>
      <c r="D5593" s="32" t="n">
        <f aca="false">IF($A5593="","",$A5593^2)</f>
        <v>763166.040039063</v>
      </c>
      <c r="E5593" s="32" t="n">
        <f aca="false">IF($A5593="","",IF($C5593&lt;=0,"",1/$C5593^2))</f>
        <v>0.00849747704386738</v>
      </c>
      <c r="F5593" s="33" t="n">
        <f aca="false">IF(OR(ROW()-設定!$B$30&lt;2,ROW()+設定!$B$30&gt;13701,N($A5593)&lt;=0,N(INDEX($A$2:$A$13701,MIN(13700,MAX(1,ROW()-1+設定!$B$30))))&lt;=0,$A5593&lt;設定!$B$28,$A5593&gt;設定!$B$29),0,IF(AND($C5593&gt;=MAX(INDEX($C$1:$C$13701,MAX(1,ROW()-設定!$B$24)):INDEX($C$1:$C$13701,MAX(1,ROW()-1))),$C5593&gt;MAX(INDEX($C$1:$C$13701,MIN(13701,ROW()+1)):INDEX($C$1:$C$13701,MIN(13701,ROW()+設定!$B$24))),$C5593&gt;=設定!$B$32,$C5593&gt;=MAX(MIN(INDEX($C$1:$C$13701,MAX(1,ROW()-設定!$B$26)):INDEX($C$1:$C$13701,MAX(1,ROW()-1))),MIN(INDEX($C$1:$C$13701,MIN(13701,ROW()+1)):INDEX($C$1:$C$13701,MIN(13701,ROW()+設定!$B$26))))*10^(設定!$B$27/20)),1,0))</f>
        <v>0</v>
      </c>
      <c r="G5593" s="33" t="n">
        <f aca="false">$G5592+IF($F5593=1,1,0)</f>
        <v>2</v>
      </c>
      <c r="H5593" s="0" t="str">
        <f aca="false">IF($F5593=1,$G5593,"")</f>
        <v/>
      </c>
    </row>
    <row r="5594" customFormat="false" ht="15" hidden="false" customHeight="false" outlineLevel="0" collapsed="false">
      <c r="A5594" s="30" t="n">
        <v>873.75</v>
      </c>
      <c r="B5594" s="31" t="n">
        <v>20.6145</v>
      </c>
      <c r="C5594" s="32" t="n">
        <f aca="false">IF($A5594="","",IF(設定!$B$21="dB",10^($B5594/20),ABS($B5594)))</f>
        <v>10.7330956580408</v>
      </c>
      <c r="D5594" s="32" t="n">
        <f aca="false">IF($A5594="","",$A5594^2)</f>
        <v>763439.0625</v>
      </c>
      <c r="E5594" s="32" t="n">
        <f aca="false">IF($A5594="","",IF($C5594&lt;=0,"",1/$C5594^2))</f>
        <v>0.00868060510699226</v>
      </c>
      <c r="F5594" s="33" t="n">
        <f aca="false">IF(OR(ROW()-設定!$B$30&lt;2,ROW()+設定!$B$30&gt;13701,N($A5594)&lt;=0,N(INDEX($A$2:$A$13701,MIN(13700,MAX(1,ROW()-1+設定!$B$30))))&lt;=0,$A5594&lt;設定!$B$28,$A5594&gt;設定!$B$29),0,IF(AND($C5594&gt;=MAX(INDEX($C$1:$C$13701,MAX(1,ROW()-設定!$B$24)):INDEX($C$1:$C$13701,MAX(1,ROW()-1))),$C5594&gt;MAX(INDEX($C$1:$C$13701,MIN(13701,ROW()+1)):INDEX($C$1:$C$13701,MIN(13701,ROW()+設定!$B$24))),$C5594&gt;=設定!$B$32,$C5594&gt;=MAX(MIN(INDEX($C$1:$C$13701,MAX(1,ROW()-設定!$B$26)):INDEX($C$1:$C$13701,MAX(1,ROW()-1))),MIN(INDEX($C$1:$C$13701,MIN(13701,ROW()+1)):INDEX($C$1:$C$13701,MIN(13701,ROW()+設定!$B$26))))*10^(設定!$B$27/20)),1,0))</f>
        <v>0</v>
      </c>
      <c r="G5594" s="33" t="n">
        <f aca="false">$G5593+IF($F5594=1,1,0)</f>
        <v>2</v>
      </c>
      <c r="H5594" s="0" t="str">
        <f aca="false">IF($F5594=1,$G5594,"")</f>
        <v/>
      </c>
    </row>
    <row r="5595" customFormat="false" ht="15" hidden="false" customHeight="false" outlineLevel="0" collapsed="false">
      <c r="A5595" s="30" t="n">
        <v>873.90625</v>
      </c>
      <c r="B5595" s="31" t="n">
        <v>20.4848</v>
      </c>
      <c r="C5595" s="32" t="n">
        <f aca="false">IF($A5595="","",IF(設定!$B$21="dB",10^($B5595/20),ABS($B5595)))</f>
        <v>10.5740168955204</v>
      </c>
      <c r="D5595" s="32" t="n">
        <f aca="false">IF($A5595="","",$A5595^2)</f>
        <v>763712.133789063</v>
      </c>
      <c r="E5595" s="32" t="n">
        <f aca="false">IF($A5595="","",IF($C5595&lt;=0,"",1/$C5595^2))</f>
        <v>0.00894375718508135</v>
      </c>
      <c r="F5595" s="33" t="n">
        <f aca="false">IF(OR(ROW()-設定!$B$30&lt;2,ROW()+設定!$B$30&gt;13701,N($A5595)&lt;=0,N(INDEX($A$2:$A$13701,MIN(13700,MAX(1,ROW()-1+設定!$B$30))))&lt;=0,$A5595&lt;設定!$B$28,$A5595&gt;設定!$B$29),0,IF(AND($C5595&gt;=MAX(INDEX($C$1:$C$13701,MAX(1,ROW()-設定!$B$24)):INDEX($C$1:$C$13701,MAX(1,ROW()-1))),$C5595&gt;MAX(INDEX($C$1:$C$13701,MIN(13701,ROW()+1)):INDEX($C$1:$C$13701,MIN(13701,ROW()+設定!$B$24))),$C5595&gt;=設定!$B$32,$C5595&gt;=MAX(MIN(INDEX($C$1:$C$13701,MAX(1,ROW()-設定!$B$26)):INDEX($C$1:$C$13701,MAX(1,ROW()-1))),MIN(INDEX($C$1:$C$13701,MIN(13701,ROW()+1)):INDEX($C$1:$C$13701,MIN(13701,ROW()+設定!$B$26))))*10^(設定!$B$27/20)),1,0))</f>
        <v>0</v>
      </c>
      <c r="G5595" s="33" t="n">
        <f aca="false">$G5594+IF($F5595=1,1,0)</f>
        <v>2</v>
      </c>
      <c r="H5595" s="0" t="str">
        <f aca="false">IF($F5595=1,$G5595,"")</f>
        <v/>
      </c>
    </row>
    <row r="5596" customFormat="false" ht="15" hidden="false" customHeight="false" outlineLevel="0" collapsed="false">
      <c r="A5596" s="30" t="n">
        <v>874.0625</v>
      </c>
      <c r="B5596" s="31" t="n">
        <v>20.9565</v>
      </c>
      <c r="C5596" s="32" t="n">
        <f aca="false">IF($A5596="","",IF(設定!$B$21="dB",10^($B5596/20),ABS($B5596)))</f>
        <v>11.1641329572486</v>
      </c>
      <c r="D5596" s="32" t="n">
        <f aca="false">IF($A5596="","",$A5596^2)</f>
        <v>763985.25390625</v>
      </c>
      <c r="E5596" s="32" t="n">
        <f aca="false">IF($A5596="","",IF($C5596&lt;=0,"",1/$C5596^2))</f>
        <v>0.00802324399980921</v>
      </c>
      <c r="F5596" s="33" t="n">
        <f aca="false">IF(OR(ROW()-設定!$B$30&lt;2,ROW()+設定!$B$30&gt;13701,N($A5596)&lt;=0,N(INDEX($A$2:$A$13701,MIN(13700,MAX(1,ROW()-1+設定!$B$30))))&lt;=0,$A5596&lt;設定!$B$28,$A5596&gt;設定!$B$29),0,IF(AND($C5596&gt;=MAX(INDEX($C$1:$C$13701,MAX(1,ROW()-設定!$B$24)):INDEX($C$1:$C$13701,MAX(1,ROW()-1))),$C5596&gt;MAX(INDEX($C$1:$C$13701,MIN(13701,ROW()+1)):INDEX($C$1:$C$13701,MIN(13701,ROW()+設定!$B$24))),$C5596&gt;=設定!$B$32,$C5596&gt;=MAX(MIN(INDEX($C$1:$C$13701,MAX(1,ROW()-設定!$B$26)):INDEX($C$1:$C$13701,MAX(1,ROW()-1))),MIN(INDEX($C$1:$C$13701,MIN(13701,ROW()+1)):INDEX($C$1:$C$13701,MIN(13701,ROW()+設定!$B$26))))*10^(設定!$B$27/20)),1,0))</f>
        <v>0</v>
      </c>
      <c r="G5596" s="33" t="n">
        <f aca="false">$G5595+IF($F5596=1,1,0)</f>
        <v>2</v>
      </c>
      <c r="H5596" s="0" t="str">
        <f aca="false">IF($F5596=1,$G5596,"")</f>
        <v/>
      </c>
    </row>
    <row r="5597" customFormat="false" ht="15" hidden="false" customHeight="false" outlineLevel="0" collapsed="false">
      <c r="A5597" s="30" t="n">
        <v>874.21875</v>
      </c>
      <c r="B5597" s="31" t="n">
        <v>20.869</v>
      </c>
      <c r="C5597" s="32" t="n">
        <f aca="false">IF($A5597="","",IF(設定!$B$21="dB",10^($B5597/20),ABS($B5597)))</f>
        <v>11.0522321853246</v>
      </c>
      <c r="D5597" s="32" t="n">
        <f aca="false">IF($A5597="","",$A5597^2)</f>
        <v>764258.422851563</v>
      </c>
      <c r="E5597" s="32" t="n">
        <f aca="false">IF($A5597="","",IF($C5597&lt;=0,"",1/$C5597^2))</f>
        <v>0.0081865326831557</v>
      </c>
      <c r="F5597" s="33" t="n">
        <f aca="false">IF(OR(ROW()-設定!$B$30&lt;2,ROW()+設定!$B$30&gt;13701,N($A5597)&lt;=0,N(INDEX($A$2:$A$13701,MIN(13700,MAX(1,ROW()-1+設定!$B$30))))&lt;=0,$A5597&lt;設定!$B$28,$A5597&gt;設定!$B$29),0,IF(AND($C5597&gt;=MAX(INDEX($C$1:$C$13701,MAX(1,ROW()-設定!$B$24)):INDEX($C$1:$C$13701,MAX(1,ROW()-1))),$C5597&gt;MAX(INDEX($C$1:$C$13701,MIN(13701,ROW()+1)):INDEX($C$1:$C$13701,MIN(13701,ROW()+設定!$B$24))),$C5597&gt;=設定!$B$32,$C5597&gt;=MAX(MIN(INDEX($C$1:$C$13701,MAX(1,ROW()-設定!$B$26)):INDEX($C$1:$C$13701,MAX(1,ROW()-1))),MIN(INDEX($C$1:$C$13701,MIN(13701,ROW()+1)):INDEX($C$1:$C$13701,MIN(13701,ROW()+設定!$B$26))))*10^(設定!$B$27/20)),1,0))</f>
        <v>0</v>
      </c>
      <c r="G5597" s="33" t="n">
        <f aca="false">$G5596+IF($F5597=1,1,0)</f>
        <v>2</v>
      </c>
      <c r="H5597" s="0" t="str">
        <f aca="false">IF($F5597=1,$G5597,"")</f>
        <v/>
      </c>
    </row>
    <row r="5598" customFormat="false" ht="15" hidden="false" customHeight="false" outlineLevel="0" collapsed="false">
      <c r="A5598" s="30" t="n">
        <v>874.375</v>
      </c>
      <c r="B5598" s="31" t="n">
        <v>20.8319</v>
      </c>
      <c r="C5598" s="32" t="n">
        <f aca="false">IF($A5598="","",IF(設定!$B$21="dB",10^($B5598/20),ABS($B5598)))</f>
        <v>11.0051255122863</v>
      </c>
      <c r="D5598" s="32" t="n">
        <f aca="false">IF($A5598="","",$A5598^2)</f>
        <v>764531.640625</v>
      </c>
      <c r="E5598" s="32" t="n">
        <f aca="false">IF($A5598="","",IF($C5598&lt;=0,"",1/$C5598^2))</f>
        <v>0.00825676644309774</v>
      </c>
      <c r="F5598" s="33" t="n">
        <f aca="false">IF(OR(ROW()-設定!$B$30&lt;2,ROW()+設定!$B$30&gt;13701,N($A5598)&lt;=0,N(INDEX($A$2:$A$13701,MIN(13700,MAX(1,ROW()-1+設定!$B$30))))&lt;=0,$A5598&lt;設定!$B$28,$A5598&gt;設定!$B$29),0,IF(AND($C5598&gt;=MAX(INDEX($C$1:$C$13701,MAX(1,ROW()-設定!$B$24)):INDEX($C$1:$C$13701,MAX(1,ROW()-1))),$C5598&gt;MAX(INDEX($C$1:$C$13701,MIN(13701,ROW()+1)):INDEX($C$1:$C$13701,MIN(13701,ROW()+設定!$B$24))),$C5598&gt;=設定!$B$32,$C5598&gt;=MAX(MIN(INDEX($C$1:$C$13701,MAX(1,ROW()-設定!$B$26)):INDEX($C$1:$C$13701,MAX(1,ROW()-1))),MIN(INDEX($C$1:$C$13701,MIN(13701,ROW()+1)):INDEX($C$1:$C$13701,MIN(13701,ROW()+設定!$B$26))))*10^(設定!$B$27/20)),1,0))</f>
        <v>0</v>
      </c>
      <c r="G5598" s="33" t="n">
        <f aca="false">$G5597+IF($F5598=1,1,0)</f>
        <v>2</v>
      </c>
      <c r="H5598" s="0" t="str">
        <f aca="false">IF($F5598=1,$G5598,"")</f>
        <v/>
      </c>
    </row>
    <row r="5599" customFormat="false" ht="15" hidden="false" customHeight="false" outlineLevel="0" collapsed="false">
      <c r="A5599" s="30" t="n">
        <v>874.53125</v>
      </c>
      <c r="B5599" s="31" t="n">
        <v>20.8744</v>
      </c>
      <c r="C5599" s="32" t="n">
        <f aca="false">IF($A5599="","",IF(設定!$B$21="dB",10^($B5599/20),ABS($B5599)))</f>
        <v>11.0591054720275</v>
      </c>
      <c r="D5599" s="32" t="n">
        <f aca="false">IF($A5599="","",$A5599^2)</f>
        <v>764804.907226563</v>
      </c>
      <c r="E5599" s="32" t="n">
        <f aca="false">IF($A5599="","",IF($C5599&lt;=0,"",1/$C5599^2))</f>
        <v>0.00817635990727593</v>
      </c>
      <c r="F5599" s="33" t="n">
        <f aca="false">IF(OR(ROW()-設定!$B$30&lt;2,ROW()+設定!$B$30&gt;13701,N($A5599)&lt;=0,N(INDEX($A$2:$A$13701,MIN(13700,MAX(1,ROW()-1+設定!$B$30))))&lt;=0,$A5599&lt;設定!$B$28,$A5599&gt;設定!$B$29),0,IF(AND($C5599&gt;=MAX(INDEX($C$1:$C$13701,MAX(1,ROW()-設定!$B$24)):INDEX($C$1:$C$13701,MAX(1,ROW()-1))),$C5599&gt;MAX(INDEX($C$1:$C$13701,MIN(13701,ROW()+1)):INDEX($C$1:$C$13701,MIN(13701,ROW()+設定!$B$24))),$C5599&gt;=設定!$B$32,$C5599&gt;=MAX(MIN(INDEX($C$1:$C$13701,MAX(1,ROW()-設定!$B$26)):INDEX($C$1:$C$13701,MAX(1,ROW()-1))),MIN(INDEX($C$1:$C$13701,MIN(13701,ROW()+1)):INDEX($C$1:$C$13701,MIN(13701,ROW()+設定!$B$26))))*10^(設定!$B$27/20)),1,0))</f>
        <v>0</v>
      </c>
      <c r="G5599" s="33" t="n">
        <f aca="false">$G5598+IF($F5599=1,1,0)</f>
        <v>2</v>
      </c>
      <c r="H5599" s="0" t="str">
        <f aca="false">IF($F5599=1,$G5599,"")</f>
        <v/>
      </c>
    </row>
    <row r="5600" customFormat="false" ht="15" hidden="false" customHeight="false" outlineLevel="0" collapsed="false">
      <c r="A5600" s="30" t="n">
        <v>874.6875</v>
      </c>
      <c r="B5600" s="31" t="n">
        <v>20.8192</v>
      </c>
      <c r="C5600" s="32" t="n">
        <f aca="false">IF($A5600="","",IF(設定!$B$21="dB",10^($B5600/20),ABS($B5600)))</f>
        <v>10.9890462191531</v>
      </c>
      <c r="D5600" s="32" t="n">
        <f aca="false">IF($A5600="","",$A5600^2)</f>
        <v>765078.22265625</v>
      </c>
      <c r="E5600" s="32" t="n">
        <f aca="false">IF($A5600="","",IF($C5600&lt;=0,"",1/$C5600^2))</f>
        <v>0.00828094690342847</v>
      </c>
      <c r="F5600" s="33" t="n">
        <f aca="false">IF(OR(ROW()-設定!$B$30&lt;2,ROW()+設定!$B$30&gt;13701,N($A5600)&lt;=0,N(INDEX($A$2:$A$13701,MIN(13700,MAX(1,ROW()-1+設定!$B$30))))&lt;=0,$A5600&lt;設定!$B$28,$A5600&gt;設定!$B$29),0,IF(AND($C5600&gt;=MAX(INDEX($C$1:$C$13701,MAX(1,ROW()-設定!$B$24)):INDEX($C$1:$C$13701,MAX(1,ROW()-1))),$C5600&gt;MAX(INDEX($C$1:$C$13701,MIN(13701,ROW()+1)):INDEX($C$1:$C$13701,MIN(13701,ROW()+設定!$B$24))),$C5600&gt;=設定!$B$32,$C5600&gt;=MAX(MIN(INDEX($C$1:$C$13701,MAX(1,ROW()-設定!$B$26)):INDEX($C$1:$C$13701,MAX(1,ROW()-1))),MIN(INDEX($C$1:$C$13701,MIN(13701,ROW()+1)):INDEX($C$1:$C$13701,MIN(13701,ROW()+設定!$B$26))))*10^(設定!$B$27/20)),1,0))</f>
        <v>0</v>
      </c>
      <c r="G5600" s="33" t="n">
        <f aca="false">$G5599+IF($F5600=1,1,0)</f>
        <v>2</v>
      </c>
      <c r="H5600" s="0" t="str">
        <f aca="false">IF($F5600=1,$G5600,"")</f>
        <v/>
      </c>
    </row>
    <row r="5601" customFormat="false" ht="15" hidden="false" customHeight="false" outlineLevel="0" collapsed="false">
      <c r="A5601" s="30" t="n">
        <v>874.84375</v>
      </c>
      <c r="B5601" s="31" t="n">
        <v>20.8037</v>
      </c>
      <c r="C5601" s="32" t="n">
        <f aca="false">IF($A5601="","",IF(設定!$B$21="dB",10^($B5601/20),ABS($B5601)))</f>
        <v>10.96945371494</v>
      </c>
      <c r="D5601" s="32" t="n">
        <f aca="false">IF($A5601="","",$A5601^2)</f>
        <v>765351.586914063</v>
      </c>
      <c r="E5601" s="32" t="n">
        <f aca="false">IF($A5601="","",IF($C5601&lt;=0,"",1/$C5601^2))</f>
        <v>0.00831055446338167</v>
      </c>
      <c r="F5601" s="33" t="n">
        <f aca="false">IF(OR(ROW()-設定!$B$30&lt;2,ROW()+設定!$B$30&gt;13701,N($A5601)&lt;=0,N(INDEX($A$2:$A$13701,MIN(13700,MAX(1,ROW()-1+設定!$B$30))))&lt;=0,$A5601&lt;設定!$B$28,$A5601&gt;設定!$B$29),0,IF(AND($C5601&gt;=MAX(INDEX($C$1:$C$13701,MAX(1,ROW()-設定!$B$24)):INDEX($C$1:$C$13701,MAX(1,ROW()-1))),$C5601&gt;MAX(INDEX($C$1:$C$13701,MIN(13701,ROW()+1)):INDEX($C$1:$C$13701,MIN(13701,ROW()+設定!$B$24))),$C5601&gt;=設定!$B$32,$C5601&gt;=MAX(MIN(INDEX($C$1:$C$13701,MAX(1,ROW()-設定!$B$26)):INDEX($C$1:$C$13701,MAX(1,ROW()-1))),MIN(INDEX($C$1:$C$13701,MIN(13701,ROW()+1)):INDEX($C$1:$C$13701,MIN(13701,ROW()+設定!$B$26))))*10^(設定!$B$27/20)),1,0))</f>
        <v>0</v>
      </c>
      <c r="G5601" s="33" t="n">
        <f aca="false">$G5600+IF($F5601=1,1,0)</f>
        <v>2</v>
      </c>
      <c r="H5601" s="0" t="str">
        <f aca="false">IF($F5601=1,$G5601,"")</f>
        <v/>
      </c>
    </row>
    <row r="5602" customFormat="false" ht="15" hidden="false" customHeight="false" outlineLevel="0" collapsed="false">
      <c r="A5602" s="30" t="n">
        <v>875</v>
      </c>
      <c r="B5602" s="31" t="n">
        <v>20.9091</v>
      </c>
      <c r="C5602" s="32" t="n">
        <f aca="false">IF($A5602="","",IF(設定!$B$21="dB",10^($B5602/20),ABS($B5602)))</f>
        <v>11.1033748027909</v>
      </c>
      <c r="D5602" s="32" t="n">
        <f aca="false">IF($A5602="","",$A5602^2)</f>
        <v>765625</v>
      </c>
      <c r="E5602" s="32" t="n">
        <f aca="false">IF($A5602="","",IF($C5602&lt;=0,"",1/$C5602^2))</f>
        <v>0.0081112913288441</v>
      </c>
      <c r="F5602" s="33" t="n">
        <f aca="false">IF(OR(ROW()-設定!$B$30&lt;2,ROW()+設定!$B$30&gt;13701,N($A5602)&lt;=0,N(INDEX($A$2:$A$13701,MIN(13700,MAX(1,ROW()-1+設定!$B$30))))&lt;=0,$A5602&lt;設定!$B$28,$A5602&gt;設定!$B$29),0,IF(AND($C5602&gt;=MAX(INDEX($C$1:$C$13701,MAX(1,ROW()-設定!$B$24)):INDEX($C$1:$C$13701,MAX(1,ROW()-1))),$C5602&gt;MAX(INDEX($C$1:$C$13701,MIN(13701,ROW()+1)):INDEX($C$1:$C$13701,MIN(13701,ROW()+設定!$B$24))),$C5602&gt;=設定!$B$32,$C5602&gt;=MAX(MIN(INDEX($C$1:$C$13701,MAX(1,ROW()-設定!$B$26)):INDEX($C$1:$C$13701,MAX(1,ROW()-1))),MIN(INDEX($C$1:$C$13701,MIN(13701,ROW()+1)):INDEX($C$1:$C$13701,MIN(13701,ROW()+設定!$B$26))))*10^(設定!$B$27/20)),1,0))</f>
        <v>0</v>
      </c>
      <c r="G5602" s="33" t="n">
        <f aca="false">$G5601+IF($F5602=1,1,0)</f>
        <v>2</v>
      </c>
      <c r="H5602" s="0" t="str">
        <f aca="false">IF($F5602=1,$G5602,"")</f>
        <v/>
      </c>
    </row>
    <row r="5603" customFormat="false" ht="15" hidden="false" customHeight="false" outlineLevel="0" collapsed="false">
      <c r="A5603" s="30" t="n">
        <v>875.15625</v>
      </c>
      <c r="B5603" s="31" t="n">
        <v>20.956</v>
      </c>
      <c r="C5603" s="32" t="n">
        <f aca="false">IF($A5603="","",IF(設定!$B$21="dB",10^($B5603/20),ABS($B5603)))</f>
        <v>11.1634903165924</v>
      </c>
      <c r="D5603" s="32" t="n">
        <f aca="false">IF($A5603="","",$A5603^2)</f>
        <v>765898.461914063</v>
      </c>
      <c r="E5603" s="32" t="n">
        <f aca="false">IF($A5603="","",IF($C5603&lt;=0,"",1/$C5603^2))</f>
        <v>0.00802416776308585</v>
      </c>
      <c r="F5603" s="33" t="n">
        <f aca="false">IF(OR(ROW()-設定!$B$30&lt;2,ROW()+設定!$B$30&gt;13701,N($A5603)&lt;=0,N(INDEX($A$2:$A$13701,MIN(13700,MAX(1,ROW()-1+設定!$B$30))))&lt;=0,$A5603&lt;設定!$B$28,$A5603&gt;設定!$B$29),0,IF(AND($C5603&gt;=MAX(INDEX($C$1:$C$13701,MAX(1,ROW()-設定!$B$24)):INDEX($C$1:$C$13701,MAX(1,ROW()-1))),$C5603&gt;MAX(INDEX($C$1:$C$13701,MIN(13701,ROW()+1)):INDEX($C$1:$C$13701,MIN(13701,ROW()+設定!$B$24))),$C5603&gt;=設定!$B$32,$C5603&gt;=MAX(MIN(INDEX($C$1:$C$13701,MAX(1,ROW()-設定!$B$26)):INDEX($C$1:$C$13701,MAX(1,ROW()-1))),MIN(INDEX($C$1:$C$13701,MIN(13701,ROW()+1)):INDEX($C$1:$C$13701,MIN(13701,ROW()+設定!$B$26))))*10^(設定!$B$27/20)),1,0))</f>
        <v>0</v>
      </c>
      <c r="G5603" s="33" t="n">
        <f aca="false">$G5602+IF($F5603=1,1,0)</f>
        <v>2</v>
      </c>
      <c r="H5603" s="0" t="str">
        <f aca="false">IF($F5603=1,$G5603,"")</f>
        <v/>
      </c>
    </row>
    <row r="5604" customFormat="false" ht="15" hidden="false" customHeight="false" outlineLevel="0" collapsed="false">
      <c r="A5604" s="30" t="n">
        <v>875.3125</v>
      </c>
      <c r="B5604" s="31" t="n">
        <v>20.9496</v>
      </c>
      <c r="C5604" s="32" t="n">
        <f aca="false">IF($A5604="","",IF(設定!$B$21="dB",10^($B5604/20),ABS($B5604)))</f>
        <v>11.1552677826134</v>
      </c>
      <c r="D5604" s="32" t="n">
        <f aca="false">IF($A5604="","",$A5604^2)</f>
        <v>766171.97265625</v>
      </c>
      <c r="E5604" s="32" t="n">
        <f aca="false">IF($A5604="","",IF($C5604&lt;=0,"",1/$C5604^2))</f>
        <v>0.00803600133084724</v>
      </c>
      <c r="F5604" s="33" t="n">
        <f aca="false">IF(OR(ROW()-設定!$B$30&lt;2,ROW()+設定!$B$30&gt;13701,N($A5604)&lt;=0,N(INDEX($A$2:$A$13701,MIN(13700,MAX(1,ROW()-1+設定!$B$30))))&lt;=0,$A5604&lt;設定!$B$28,$A5604&gt;設定!$B$29),0,IF(AND($C5604&gt;=MAX(INDEX($C$1:$C$13701,MAX(1,ROW()-設定!$B$24)):INDEX($C$1:$C$13701,MAX(1,ROW()-1))),$C5604&gt;MAX(INDEX($C$1:$C$13701,MIN(13701,ROW()+1)):INDEX($C$1:$C$13701,MIN(13701,ROW()+設定!$B$24))),$C5604&gt;=設定!$B$32,$C5604&gt;=MAX(MIN(INDEX($C$1:$C$13701,MAX(1,ROW()-設定!$B$26)):INDEX($C$1:$C$13701,MAX(1,ROW()-1))),MIN(INDEX($C$1:$C$13701,MIN(13701,ROW()+1)):INDEX($C$1:$C$13701,MIN(13701,ROW()+設定!$B$26))))*10^(設定!$B$27/20)),1,0))</f>
        <v>0</v>
      </c>
      <c r="G5604" s="33" t="n">
        <f aca="false">$G5603+IF($F5604=1,1,0)</f>
        <v>2</v>
      </c>
      <c r="H5604" s="0" t="str">
        <f aca="false">IF($F5604=1,$G5604,"")</f>
        <v/>
      </c>
    </row>
    <row r="5605" customFormat="false" ht="15" hidden="false" customHeight="false" outlineLevel="0" collapsed="false">
      <c r="A5605" s="30" t="n">
        <v>875.46875</v>
      </c>
      <c r="B5605" s="31" t="n">
        <v>20.8974</v>
      </c>
      <c r="C5605" s="32" t="n">
        <f aca="false">IF($A5605="","",IF(設定!$B$21="dB",10^($B5605/20),ABS($B5605)))</f>
        <v>11.0884284892826</v>
      </c>
      <c r="D5605" s="32" t="n">
        <f aca="false">IF($A5605="","",$A5605^2)</f>
        <v>766445.532226563</v>
      </c>
      <c r="E5605" s="32" t="n">
        <f aca="false">IF($A5605="","",IF($C5605&lt;=0,"",1/$C5605^2))</f>
        <v>0.00813317280827488</v>
      </c>
      <c r="F5605" s="33" t="n">
        <f aca="false">IF(OR(ROW()-設定!$B$30&lt;2,ROW()+設定!$B$30&gt;13701,N($A5605)&lt;=0,N(INDEX($A$2:$A$13701,MIN(13700,MAX(1,ROW()-1+設定!$B$30))))&lt;=0,$A5605&lt;設定!$B$28,$A5605&gt;設定!$B$29),0,IF(AND($C5605&gt;=MAX(INDEX($C$1:$C$13701,MAX(1,ROW()-設定!$B$24)):INDEX($C$1:$C$13701,MAX(1,ROW()-1))),$C5605&gt;MAX(INDEX($C$1:$C$13701,MIN(13701,ROW()+1)):INDEX($C$1:$C$13701,MIN(13701,ROW()+設定!$B$24))),$C5605&gt;=設定!$B$32,$C5605&gt;=MAX(MIN(INDEX($C$1:$C$13701,MAX(1,ROW()-設定!$B$26)):INDEX($C$1:$C$13701,MAX(1,ROW()-1))),MIN(INDEX($C$1:$C$13701,MIN(13701,ROW()+1)):INDEX($C$1:$C$13701,MIN(13701,ROW()+設定!$B$26))))*10^(設定!$B$27/20)),1,0))</f>
        <v>0</v>
      </c>
      <c r="G5605" s="33" t="n">
        <f aca="false">$G5604+IF($F5605=1,1,0)</f>
        <v>2</v>
      </c>
      <c r="H5605" s="0" t="str">
        <f aca="false">IF($F5605=1,$G5605,"")</f>
        <v/>
      </c>
    </row>
    <row r="5606" customFormat="false" ht="15" hidden="false" customHeight="false" outlineLevel="0" collapsed="false">
      <c r="A5606" s="30" t="n">
        <v>875.625</v>
      </c>
      <c r="B5606" s="31" t="n">
        <v>21.0539</v>
      </c>
      <c r="C5606" s="32" t="n">
        <f aca="false">IF($A5606="","",IF(設定!$B$21="dB",10^($B5606/20),ABS($B5606)))</f>
        <v>11.2900275059485</v>
      </c>
      <c r="D5606" s="32" t="n">
        <f aca="false">IF($A5606="","",$A5606^2)</f>
        <v>766719.140625</v>
      </c>
      <c r="E5606" s="32" t="n">
        <f aca="false">IF($A5606="","",IF($C5606&lt;=0,"",1/$C5606^2))</f>
        <v>0.00784530803101641</v>
      </c>
      <c r="F5606" s="33" t="n">
        <f aca="false">IF(OR(ROW()-設定!$B$30&lt;2,ROW()+設定!$B$30&gt;13701,N($A5606)&lt;=0,N(INDEX($A$2:$A$13701,MIN(13700,MAX(1,ROW()-1+設定!$B$30))))&lt;=0,$A5606&lt;設定!$B$28,$A5606&gt;設定!$B$29),0,IF(AND($C5606&gt;=MAX(INDEX($C$1:$C$13701,MAX(1,ROW()-設定!$B$24)):INDEX($C$1:$C$13701,MAX(1,ROW()-1))),$C5606&gt;MAX(INDEX($C$1:$C$13701,MIN(13701,ROW()+1)):INDEX($C$1:$C$13701,MIN(13701,ROW()+設定!$B$24))),$C5606&gt;=設定!$B$32,$C5606&gt;=MAX(MIN(INDEX($C$1:$C$13701,MAX(1,ROW()-設定!$B$26)):INDEX($C$1:$C$13701,MAX(1,ROW()-1))),MIN(INDEX($C$1:$C$13701,MIN(13701,ROW()+1)):INDEX($C$1:$C$13701,MIN(13701,ROW()+設定!$B$26))))*10^(設定!$B$27/20)),1,0))</f>
        <v>0</v>
      </c>
      <c r="G5606" s="33" t="n">
        <f aca="false">$G5605+IF($F5606=1,1,0)</f>
        <v>2</v>
      </c>
      <c r="H5606" s="0" t="str">
        <f aca="false">IF($F5606=1,$G5606,"")</f>
        <v/>
      </c>
    </row>
    <row r="5607" customFormat="false" ht="15" hidden="false" customHeight="false" outlineLevel="0" collapsed="false">
      <c r="A5607" s="30" t="n">
        <v>875.78125</v>
      </c>
      <c r="B5607" s="31" t="n">
        <v>21.1826</v>
      </c>
      <c r="C5607" s="32" t="n">
        <f aca="false">IF($A5607="","",IF(設定!$B$21="dB",10^($B5607/20),ABS($B5607)))</f>
        <v>11.4585588610379</v>
      </c>
      <c r="D5607" s="32" t="n">
        <f aca="false">IF($A5607="","",$A5607^2)</f>
        <v>766992.797851563</v>
      </c>
      <c r="E5607" s="32" t="n">
        <f aca="false">IF($A5607="","",IF($C5607&lt;=0,"",1/$C5607^2))</f>
        <v>0.00761622911106165</v>
      </c>
      <c r="F5607" s="33" t="n">
        <f aca="false">IF(OR(ROW()-設定!$B$30&lt;2,ROW()+設定!$B$30&gt;13701,N($A5607)&lt;=0,N(INDEX($A$2:$A$13701,MIN(13700,MAX(1,ROW()-1+設定!$B$30))))&lt;=0,$A5607&lt;設定!$B$28,$A5607&gt;設定!$B$29),0,IF(AND($C5607&gt;=MAX(INDEX($C$1:$C$13701,MAX(1,ROW()-設定!$B$24)):INDEX($C$1:$C$13701,MAX(1,ROW()-1))),$C5607&gt;MAX(INDEX($C$1:$C$13701,MIN(13701,ROW()+1)):INDEX($C$1:$C$13701,MIN(13701,ROW()+設定!$B$24))),$C5607&gt;=設定!$B$32,$C5607&gt;=MAX(MIN(INDEX($C$1:$C$13701,MAX(1,ROW()-設定!$B$26)):INDEX($C$1:$C$13701,MAX(1,ROW()-1))),MIN(INDEX($C$1:$C$13701,MIN(13701,ROW()+1)):INDEX($C$1:$C$13701,MIN(13701,ROW()+設定!$B$26))))*10^(設定!$B$27/20)),1,0))</f>
        <v>0</v>
      </c>
      <c r="G5607" s="33" t="n">
        <f aca="false">$G5606+IF($F5607=1,1,0)</f>
        <v>2</v>
      </c>
      <c r="H5607" s="0" t="str">
        <f aca="false">IF($F5607=1,$G5607,"")</f>
        <v/>
      </c>
    </row>
    <row r="5608" customFormat="false" ht="15" hidden="false" customHeight="false" outlineLevel="0" collapsed="false">
      <c r="A5608" s="30" t="n">
        <v>875.9375</v>
      </c>
      <c r="B5608" s="31" t="n">
        <v>21.1074</v>
      </c>
      <c r="C5608" s="32" t="n">
        <f aca="false">IF($A5608="","",IF(設定!$B$21="dB",10^($B5608/20),ABS($B5608)))</f>
        <v>11.3597820752597</v>
      </c>
      <c r="D5608" s="32" t="n">
        <f aca="false">IF($A5608="","",$A5608^2)</f>
        <v>767266.50390625</v>
      </c>
      <c r="E5608" s="32" t="n">
        <f aca="false">IF($A5608="","",IF($C5608&lt;=0,"",1/$C5608^2))</f>
        <v>0.00774925585306578</v>
      </c>
      <c r="F5608" s="33" t="n">
        <f aca="false">IF(OR(ROW()-設定!$B$30&lt;2,ROW()+設定!$B$30&gt;13701,N($A5608)&lt;=0,N(INDEX($A$2:$A$13701,MIN(13700,MAX(1,ROW()-1+設定!$B$30))))&lt;=0,$A5608&lt;設定!$B$28,$A5608&gt;設定!$B$29),0,IF(AND($C5608&gt;=MAX(INDEX($C$1:$C$13701,MAX(1,ROW()-設定!$B$24)):INDEX($C$1:$C$13701,MAX(1,ROW()-1))),$C5608&gt;MAX(INDEX($C$1:$C$13701,MIN(13701,ROW()+1)):INDEX($C$1:$C$13701,MIN(13701,ROW()+設定!$B$24))),$C5608&gt;=設定!$B$32,$C5608&gt;=MAX(MIN(INDEX($C$1:$C$13701,MAX(1,ROW()-設定!$B$26)):INDEX($C$1:$C$13701,MAX(1,ROW()-1))),MIN(INDEX($C$1:$C$13701,MIN(13701,ROW()+1)):INDEX($C$1:$C$13701,MIN(13701,ROW()+設定!$B$26))))*10^(設定!$B$27/20)),1,0))</f>
        <v>0</v>
      </c>
      <c r="G5608" s="33" t="n">
        <f aca="false">$G5607+IF($F5608=1,1,0)</f>
        <v>2</v>
      </c>
      <c r="H5608" s="0" t="str">
        <f aca="false">IF($F5608=1,$G5608,"")</f>
        <v/>
      </c>
    </row>
    <row r="5609" customFormat="false" ht="15" hidden="false" customHeight="false" outlineLevel="0" collapsed="false">
      <c r="A5609" s="30" t="n">
        <v>876.09375</v>
      </c>
      <c r="B5609" s="31" t="n">
        <v>21.1981</v>
      </c>
      <c r="C5609" s="32" t="n">
        <f aca="false">IF($A5609="","",IF(設定!$B$21="dB",10^($B5609/20),ABS($B5609)))</f>
        <v>11.4790249542998</v>
      </c>
      <c r="D5609" s="32" t="n">
        <f aca="false">IF($A5609="","",$A5609^2)</f>
        <v>767540.258789063</v>
      </c>
      <c r="E5609" s="32" t="n">
        <f aca="false">IF($A5609="","",IF($C5609&lt;=0,"",1/$C5609^2))</f>
        <v>0.00758909518624151</v>
      </c>
      <c r="F5609" s="33" t="n">
        <f aca="false">IF(OR(ROW()-設定!$B$30&lt;2,ROW()+設定!$B$30&gt;13701,N($A5609)&lt;=0,N(INDEX($A$2:$A$13701,MIN(13700,MAX(1,ROW()-1+設定!$B$30))))&lt;=0,$A5609&lt;設定!$B$28,$A5609&gt;設定!$B$29),0,IF(AND($C5609&gt;=MAX(INDEX($C$1:$C$13701,MAX(1,ROW()-設定!$B$24)):INDEX($C$1:$C$13701,MAX(1,ROW()-1))),$C5609&gt;MAX(INDEX($C$1:$C$13701,MIN(13701,ROW()+1)):INDEX($C$1:$C$13701,MIN(13701,ROW()+設定!$B$24))),$C5609&gt;=設定!$B$32,$C5609&gt;=MAX(MIN(INDEX($C$1:$C$13701,MAX(1,ROW()-設定!$B$26)):INDEX($C$1:$C$13701,MAX(1,ROW()-1))),MIN(INDEX($C$1:$C$13701,MIN(13701,ROW()+1)):INDEX($C$1:$C$13701,MIN(13701,ROW()+設定!$B$26))))*10^(設定!$B$27/20)),1,0))</f>
        <v>0</v>
      </c>
      <c r="G5609" s="33" t="n">
        <f aca="false">$G5608+IF($F5609=1,1,0)</f>
        <v>2</v>
      </c>
      <c r="H5609" s="0" t="str">
        <f aca="false">IF($F5609=1,$G5609,"")</f>
        <v/>
      </c>
    </row>
    <row r="5610" customFormat="false" ht="15" hidden="false" customHeight="false" outlineLevel="0" collapsed="false">
      <c r="A5610" s="30" t="n">
        <v>876.25</v>
      </c>
      <c r="B5610" s="31" t="n">
        <v>21.014</v>
      </c>
      <c r="C5610" s="32" t="n">
        <f aca="false">IF($A5610="","",IF(設定!$B$21="dB",10^($B5610/20),ABS($B5610)))</f>
        <v>11.2382839262493</v>
      </c>
      <c r="D5610" s="32" t="n">
        <f aca="false">IF($A5610="","",$A5610^2)</f>
        <v>767814.0625</v>
      </c>
      <c r="E5610" s="32" t="n">
        <f aca="false">IF($A5610="","",IF($C5610&lt;=0,"",1/$C5610^2))</f>
        <v>0.00791771745818304</v>
      </c>
      <c r="F5610" s="33" t="n">
        <f aca="false">IF(OR(ROW()-設定!$B$30&lt;2,ROW()+設定!$B$30&gt;13701,N($A5610)&lt;=0,N(INDEX($A$2:$A$13701,MIN(13700,MAX(1,ROW()-1+設定!$B$30))))&lt;=0,$A5610&lt;設定!$B$28,$A5610&gt;設定!$B$29),0,IF(AND($C5610&gt;=MAX(INDEX($C$1:$C$13701,MAX(1,ROW()-設定!$B$24)):INDEX($C$1:$C$13701,MAX(1,ROW()-1))),$C5610&gt;MAX(INDEX($C$1:$C$13701,MIN(13701,ROW()+1)):INDEX($C$1:$C$13701,MIN(13701,ROW()+設定!$B$24))),$C5610&gt;=設定!$B$32,$C5610&gt;=MAX(MIN(INDEX($C$1:$C$13701,MAX(1,ROW()-設定!$B$26)):INDEX($C$1:$C$13701,MAX(1,ROW()-1))),MIN(INDEX($C$1:$C$13701,MIN(13701,ROW()+1)):INDEX($C$1:$C$13701,MIN(13701,ROW()+設定!$B$26))))*10^(設定!$B$27/20)),1,0))</f>
        <v>0</v>
      </c>
      <c r="G5610" s="33" t="n">
        <f aca="false">$G5609+IF($F5610=1,1,0)</f>
        <v>2</v>
      </c>
      <c r="H5610" s="0" t="str">
        <f aca="false">IF($F5610=1,$G5610,"")</f>
        <v/>
      </c>
    </row>
    <row r="5611" customFormat="false" ht="15" hidden="false" customHeight="false" outlineLevel="0" collapsed="false">
      <c r="A5611" s="30" t="n">
        <v>876.40625</v>
      </c>
      <c r="B5611" s="31" t="n">
        <v>21.248</v>
      </c>
      <c r="C5611" s="32" t="n">
        <f aca="false">IF($A5611="","",IF(設定!$B$21="dB",10^($B5611/20),ABS($B5611)))</f>
        <v>11.5451611692143</v>
      </c>
      <c r="D5611" s="32" t="n">
        <f aca="false">IF($A5611="","",$A5611^2)</f>
        <v>768087.915039063</v>
      </c>
      <c r="E5611" s="32" t="n">
        <f aca="false">IF($A5611="","",IF($C5611&lt;=0,"",1/$C5611^2))</f>
        <v>0.00750239627907464</v>
      </c>
      <c r="F5611" s="33" t="n">
        <f aca="false">IF(OR(ROW()-設定!$B$30&lt;2,ROW()+設定!$B$30&gt;13701,N($A5611)&lt;=0,N(INDEX($A$2:$A$13701,MIN(13700,MAX(1,ROW()-1+設定!$B$30))))&lt;=0,$A5611&lt;設定!$B$28,$A5611&gt;設定!$B$29),0,IF(AND($C5611&gt;=MAX(INDEX($C$1:$C$13701,MAX(1,ROW()-設定!$B$24)):INDEX($C$1:$C$13701,MAX(1,ROW()-1))),$C5611&gt;MAX(INDEX($C$1:$C$13701,MIN(13701,ROW()+1)):INDEX($C$1:$C$13701,MIN(13701,ROW()+設定!$B$24))),$C5611&gt;=設定!$B$32,$C5611&gt;=MAX(MIN(INDEX($C$1:$C$13701,MAX(1,ROW()-設定!$B$26)):INDEX($C$1:$C$13701,MAX(1,ROW()-1))),MIN(INDEX($C$1:$C$13701,MIN(13701,ROW()+1)):INDEX($C$1:$C$13701,MIN(13701,ROW()+設定!$B$26))))*10^(設定!$B$27/20)),1,0))</f>
        <v>0</v>
      </c>
      <c r="G5611" s="33" t="n">
        <f aca="false">$G5610+IF($F5611=1,1,0)</f>
        <v>2</v>
      </c>
      <c r="H5611" s="0" t="str">
        <f aca="false">IF($F5611=1,$G5611,"")</f>
        <v/>
      </c>
    </row>
    <row r="5612" customFormat="false" ht="15" hidden="false" customHeight="false" outlineLevel="0" collapsed="false">
      <c r="A5612" s="30" t="n">
        <v>876.5625</v>
      </c>
      <c r="B5612" s="31" t="n">
        <v>21.2942</v>
      </c>
      <c r="C5612" s="32" t="n">
        <f aca="false">IF($A5612="","",IF(設定!$B$21="dB",10^($B5612/20),ABS($B5612)))</f>
        <v>11.6067331578496</v>
      </c>
      <c r="D5612" s="32" t="n">
        <f aca="false">IF($A5612="","",$A5612^2)</f>
        <v>768361.81640625</v>
      </c>
      <c r="E5612" s="32" t="n">
        <f aca="false">IF($A5612="","",IF($C5612&lt;=0,"",1/$C5612^2))</f>
        <v>0.00742300922028733</v>
      </c>
      <c r="F5612" s="33" t="n">
        <f aca="false">IF(OR(ROW()-設定!$B$30&lt;2,ROW()+設定!$B$30&gt;13701,N($A5612)&lt;=0,N(INDEX($A$2:$A$13701,MIN(13700,MAX(1,ROW()-1+設定!$B$30))))&lt;=0,$A5612&lt;設定!$B$28,$A5612&gt;設定!$B$29),0,IF(AND($C5612&gt;=MAX(INDEX($C$1:$C$13701,MAX(1,ROW()-設定!$B$24)):INDEX($C$1:$C$13701,MAX(1,ROW()-1))),$C5612&gt;MAX(INDEX($C$1:$C$13701,MIN(13701,ROW()+1)):INDEX($C$1:$C$13701,MIN(13701,ROW()+設定!$B$24))),$C5612&gt;=設定!$B$32,$C5612&gt;=MAX(MIN(INDEX($C$1:$C$13701,MAX(1,ROW()-設定!$B$26)):INDEX($C$1:$C$13701,MAX(1,ROW()-1))),MIN(INDEX($C$1:$C$13701,MIN(13701,ROW()+1)):INDEX($C$1:$C$13701,MIN(13701,ROW()+設定!$B$26))))*10^(設定!$B$27/20)),1,0))</f>
        <v>0</v>
      </c>
      <c r="G5612" s="33" t="n">
        <f aca="false">$G5611+IF($F5612=1,1,0)</f>
        <v>2</v>
      </c>
      <c r="H5612" s="0" t="str">
        <f aca="false">IF($F5612=1,$G5612,"")</f>
        <v/>
      </c>
    </row>
    <row r="5613" customFormat="false" ht="15" hidden="false" customHeight="false" outlineLevel="0" collapsed="false">
      <c r="A5613" s="30" t="n">
        <v>876.71875</v>
      </c>
      <c r="B5613" s="31" t="n">
        <v>21.216</v>
      </c>
      <c r="C5613" s="32" t="n">
        <f aca="false">IF($A5613="","",IF(設定!$B$21="dB",10^($B5613/20),ABS($B5613)))</f>
        <v>11.5027054779011</v>
      </c>
      <c r="D5613" s="32" t="n">
        <f aca="false">IF($A5613="","",$A5613^2)</f>
        <v>768635.766601563</v>
      </c>
      <c r="E5613" s="32" t="n">
        <f aca="false">IF($A5613="","",IF($C5613&lt;=0,"",1/$C5613^2))</f>
        <v>0.00755788013680452</v>
      </c>
      <c r="F5613" s="33" t="n">
        <f aca="false">IF(OR(ROW()-設定!$B$30&lt;2,ROW()+設定!$B$30&gt;13701,N($A5613)&lt;=0,N(INDEX($A$2:$A$13701,MIN(13700,MAX(1,ROW()-1+設定!$B$30))))&lt;=0,$A5613&lt;設定!$B$28,$A5613&gt;設定!$B$29),0,IF(AND($C5613&gt;=MAX(INDEX($C$1:$C$13701,MAX(1,ROW()-設定!$B$24)):INDEX($C$1:$C$13701,MAX(1,ROW()-1))),$C5613&gt;MAX(INDEX($C$1:$C$13701,MIN(13701,ROW()+1)):INDEX($C$1:$C$13701,MIN(13701,ROW()+設定!$B$24))),$C5613&gt;=設定!$B$32,$C5613&gt;=MAX(MIN(INDEX($C$1:$C$13701,MAX(1,ROW()-設定!$B$26)):INDEX($C$1:$C$13701,MAX(1,ROW()-1))),MIN(INDEX($C$1:$C$13701,MIN(13701,ROW()+1)):INDEX($C$1:$C$13701,MIN(13701,ROW()+設定!$B$26))))*10^(設定!$B$27/20)),1,0))</f>
        <v>0</v>
      </c>
      <c r="G5613" s="33" t="n">
        <f aca="false">$G5612+IF($F5613=1,1,0)</f>
        <v>2</v>
      </c>
      <c r="H5613" s="0" t="str">
        <f aca="false">IF($F5613=1,$G5613,"")</f>
        <v/>
      </c>
    </row>
    <row r="5614" customFormat="false" ht="15" hidden="false" customHeight="false" outlineLevel="0" collapsed="false">
      <c r="A5614" s="30" t="n">
        <v>876.875</v>
      </c>
      <c r="B5614" s="31" t="n">
        <v>21.2004</v>
      </c>
      <c r="C5614" s="32" t="n">
        <f aca="false">IF($A5614="","",IF(設定!$B$21="dB",10^($B5614/20),ABS($B5614)))</f>
        <v>11.4820649714265</v>
      </c>
      <c r="D5614" s="32" t="n">
        <f aca="false">IF($A5614="","",$A5614^2)</f>
        <v>768909.765625</v>
      </c>
      <c r="E5614" s="32" t="n">
        <f aca="false">IF($A5614="","",IF($C5614&lt;=0,"",1/$C5614^2))</f>
        <v>0.0075850771066996</v>
      </c>
      <c r="F5614" s="33" t="n">
        <f aca="false">IF(OR(ROW()-設定!$B$30&lt;2,ROW()+設定!$B$30&gt;13701,N($A5614)&lt;=0,N(INDEX($A$2:$A$13701,MIN(13700,MAX(1,ROW()-1+設定!$B$30))))&lt;=0,$A5614&lt;設定!$B$28,$A5614&gt;設定!$B$29),0,IF(AND($C5614&gt;=MAX(INDEX($C$1:$C$13701,MAX(1,ROW()-設定!$B$24)):INDEX($C$1:$C$13701,MAX(1,ROW()-1))),$C5614&gt;MAX(INDEX($C$1:$C$13701,MIN(13701,ROW()+1)):INDEX($C$1:$C$13701,MIN(13701,ROW()+設定!$B$24))),$C5614&gt;=設定!$B$32,$C5614&gt;=MAX(MIN(INDEX($C$1:$C$13701,MAX(1,ROW()-設定!$B$26)):INDEX($C$1:$C$13701,MAX(1,ROW()-1))),MIN(INDEX($C$1:$C$13701,MIN(13701,ROW()+1)):INDEX($C$1:$C$13701,MIN(13701,ROW()+設定!$B$26))))*10^(設定!$B$27/20)),1,0))</f>
        <v>0</v>
      </c>
      <c r="G5614" s="33" t="n">
        <f aca="false">$G5613+IF($F5614=1,1,0)</f>
        <v>2</v>
      </c>
      <c r="H5614" s="0" t="str">
        <f aca="false">IF($F5614=1,$G5614,"")</f>
        <v/>
      </c>
    </row>
    <row r="5615" customFormat="false" ht="15" hidden="false" customHeight="false" outlineLevel="0" collapsed="false">
      <c r="A5615" s="30" t="n">
        <v>877.03125</v>
      </c>
      <c r="B5615" s="31" t="n">
        <v>21.4632</v>
      </c>
      <c r="C5615" s="32" t="n">
        <f aca="false">IF($A5615="","",IF(設定!$B$21="dB",10^($B5615/20),ABS($B5615)))</f>
        <v>11.834774846374</v>
      </c>
      <c r="D5615" s="32" t="n">
        <f aca="false">IF($A5615="","",$A5615^2)</f>
        <v>769183.813476563</v>
      </c>
      <c r="E5615" s="32" t="n">
        <f aca="false">IF($A5615="","",IF($C5615&lt;=0,"",1/$C5615^2))</f>
        <v>0.0071397005963443</v>
      </c>
      <c r="F5615" s="33" t="n">
        <f aca="false">IF(OR(ROW()-設定!$B$30&lt;2,ROW()+設定!$B$30&gt;13701,N($A5615)&lt;=0,N(INDEX($A$2:$A$13701,MIN(13700,MAX(1,ROW()-1+設定!$B$30))))&lt;=0,$A5615&lt;設定!$B$28,$A5615&gt;設定!$B$29),0,IF(AND($C5615&gt;=MAX(INDEX($C$1:$C$13701,MAX(1,ROW()-設定!$B$24)):INDEX($C$1:$C$13701,MAX(1,ROW()-1))),$C5615&gt;MAX(INDEX($C$1:$C$13701,MIN(13701,ROW()+1)):INDEX($C$1:$C$13701,MIN(13701,ROW()+設定!$B$24))),$C5615&gt;=設定!$B$32,$C5615&gt;=MAX(MIN(INDEX($C$1:$C$13701,MAX(1,ROW()-設定!$B$26)):INDEX($C$1:$C$13701,MAX(1,ROW()-1))),MIN(INDEX($C$1:$C$13701,MIN(13701,ROW()+1)):INDEX($C$1:$C$13701,MIN(13701,ROW()+設定!$B$26))))*10^(設定!$B$27/20)),1,0))</f>
        <v>0</v>
      </c>
      <c r="G5615" s="33" t="n">
        <f aca="false">$G5614+IF($F5615=1,1,0)</f>
        <v>2</v>
      </c>
      <c r="H5615" s="0" t="str">
        <f aca="false">IF($F5615=1,$G5615,"")</f>
        <v/>
      </c>
    </row>
    <row r="5616" customFormat="false" ht="15" hidden="false" customHeight="false" outlineLevel="0" collapsed="false">
      <c r="A5616" s="30" t="n">
        <v>877.1875</v>
      </c>
      <c r="B5616" s="31" t="n">
        <v>21.3738</v>
      </c>
      <c r="C5616" s="32" t="n">
        <f aca="false">IF($A5616="","",IF(設定!$B$21="dB",10^($B5616/20),ABS($B5616)))</f>
        <v>11.7135894943295</v>
      </c>
      <c r="D5616" s="32" t="n">
        <f aca="false">IF($A5616="","",$A5616^2)</f>
        <v>769457.91015625</v>
      </c>
      <c r="E5616" s="32" t="n">
        <f aca="false">IF($A5616="","",IF($C5616&lt;=0,"",1/$C5616^2))</f>
        <v>0.00728819526971471</v>
      </c>
      <c r="F5616" s="33" t="n">
        <f aca="false">IF(OR(ROW()-設定!$B$30&lt;2,ROW()+設定!$B$30&gt;13701,N($A5616)&lt;=0,N(INDEX($A$2:$A$13701,MIN(13700,MAX(1,ROW()-1+設定!$B$30))))&lt;=0,$A5616&lt;設定!$B$28,$A5616&gt;設定!$B$29),0,IF(AND($C5616&gt;=MAX(INDEX($C$1:$C$13701,MAX(1,ROW()-設定!$B$24)):INDEX($C$1:$C$13701,MAX(1,ROW()-1))),$C5616&gt;MAX(INDEX($C$1:$C$13701,MIN(13701,ROW()+1)):INDEX($C$1:$C$13701,MIN(13701,ROW()+設定!$B$24))),$C5616&gt;=設定!$B$32,$C5616&gt;=MAX(MIN(INDEX($C$1:$C$13701,MAX(1,ROW()-設定!$B$26)):INDEX($C$1:$C$13701,MAX(1,ROW()-1))),MIN(INDEX($C$1:$C$13701,MIN(13701,ROW()+1)):INDEX($C$1:$C$13701,MIN(13701,ROW()+設定!$B$26))))*10^(設定!$B$27/20)),1,0))</f>
        <v>0</v>
      </c>
      <c r="G5616" s="33" t="n">
        <f aca="false">$G5615+IF($F5616=1,1,0)</f>
        <v>2</v>
      </c>
      <c r="H5616" s="0" t="str">
        <f aca="false">IF($F5616=1,$G5616,"")</f>
        <v/>
      </c>
    </row>
    <row r="5617" customFormat="false" ht="15" hidden="false" customHeight="false" outlineLevel="0" collapsed="false">
      <c r="A5617" s="30" t="n">
        <v>877.34375</v>
      </c>
      <c r="B5617" s="31" t="n">
        <v>21.5479</v>
      </c>
      <c r="C5617" s="32" t="n">
        <f aca="false">IF($A5617="","",IF(設定!$B$21="dB",10^($B5617/20),ABS($B5617)))</f>
        <v>11.9507455585278</v>
      </c>
      <c r="D5617" s="32" t="n">
        <f aca="false">IF($A5617="","",$A5617^2)</f>
        <v>769732.055664063</v>
      </c>
      <c r="E5617" s="32" t="n">
        <f aca="false">IF($A5617="","",IF($C5617&lt;=0,"",1/$C5617^2))</f>
        <v>0.00700180481438752</v>
      </c>
      <c r="F5617" s="33" t="n">
        <f aca="false">IF(OR(ROW()-設定!$B$30&lt;2,ROW()+設定!$B$30&gt;13701,N($A5617)&lt;=0,N(INDEX($A$2:$A$13701,MIN(13700,MAX(1,ROW()-1+設定!$B$30))))&lt;=0,$A5617&lt;設定!$B$28,$A5617&gt;設定!$B$29),0,IF(AND($C5617&gt;=MAX(INDEX($C$1:$C$13701,MAX(1,ROW()-設定!$B$24)):INDEX($C$1:$C$13701,MAX(1,ROW()-1))),$C5617&gt;MAX(INDEX($C$1:$C$13701,MIN(13701,ROW()+1)):INDEX($C$1:$C$13701,MIN(13701,ROW()+設定!$B$24))),$C5617&gt;=設定!$B$32,$C5617&gt;=MAX(MIN(INDEX($C$1:$C$13701,MAX(1,ROW()-設定!$B$26)):INDEX($C$1:$C$13701,MAX(1,ROW()-1))),MIN(INDEX($C$1:$C$13701,MIN(13701,ROW()+1)):INDEX($C$1:$C$13701,MIN(13701,ROW()+設定!$B$26))))*10^(設定!$B$27/20)),1,0))</f>
        <v>0</v>
      </c>
      <c r="G5617" s="33" t="n">
        <f aca="false">$G5616+IF($F5617=1,1,0)</f>
        <v>2</v>
      </c>
      <c r="H5617" s="0" t="str">
        <f aca="false">IF($F5617=1,$G5617,"")</f>
        <v/>
      </c>
    </row>
    <row r="5618" customFormat="false" ht="15" hidden="false" customHeight="false" outlineLevel="0" collapsed="false">
      <c r="A5618" s="30" t="n">
        <v>877.5</v>
      </c>
      <c r="B5618" s="31" t="n">
        <v>21.4919</v>
      </c>
      <c r="C5618" s="32" t="n">
        <f aca="false">IF($A5618="","",IF(設定!$B$21="dB",10^($B5618/20),ABS($B5618)))</f>
        <v>11.8739440992092</v>
      </c>
      <c r="D5618" s="32" t="n">
        <f aca="false">IF($A5618="","",$A5618^2)</f>
        <v>770006.25</v>
      </c>
      <c r="E5618" s="32" t="n">
        <f aca="false">IF($A5618="","",IF($C5618&lt;=0,"",1/$C5618^2))</f>
        <v>0.00709267401853297</v>
      </c>
      <c r="F5618" s="33" t="n">
        <f aca="false">IF(OR(ROW()-設定!$B$30&lt;2,ROW()+設定!$B$30&gt;13701,N($A5618)&lt;=0,N(INDEX($A$2:$A$13701,MIN(13700,MAX(1,ROW()-1+設定!$B$30))))&lt;=0,$A5618&lt;設定!$B$28,$A5618&gt;設定!$B$29),0,IF(AND($C5618&gt;=MAX(INDEX($C$1:$C$13701,MAX(1,ROW()-設定!$B$24)):INDEX($C$1:$C$13701,MAX(1,ROW()-1))),$C5618&gt;MAX(INDEX($C$1:$C$13701,MIN(13701,ROW()+1)):INDEX($C$1:$C$13701,MIN(13701,ROW()+設定!$B$24))),$C5618&gt;=設定!$B$32,$C5618&gt;=MAX(MIN(INDEX($C$1:$C$13701,MAX(1,ROW()-設定!$B$26)):INDEX($C$1:$C$13701,MAX(1,ROW()-1))),MIN(INDEX($C$1:$C$13701,MIN(13701,ROW()+1)):INDEX($C$1:$C$13701,MIN(13701,ROW()+設定!$B$26))))*10^(設定!$B$27/20)),1,0))</f>
        <v>0</v>
      </c>
      <c r="G5618" s="33" t="n">
        <f aca="false">$G5617+IF($F5618=1,1,0)</f>
        <v>2</v>
      </c>
      <c r="H5618" s="0" t="str">
        <f aca="false">IF($F5618=1,$G5618,"")</f>
        <v/>
      </c>
    </row>
    <row r="5619" customFormat="false" ht="15" hidden="false" customHeight="false" outlineLevel="0" collapsed="false">
      <c r="A5619" s="30" t="n">
        <v>877.65625</v>
      </c>
      <c r="B5619" s="31" t="n">
        <v>21.6396</v>
      </c>
      <c r="C5619" s="32" t="n">
        <f aca="false">IF($A5619="","",IF(設定!$B$21="dB",10^($B5619/20),ABS($B5619)))</f>
        <v>12.0775821450487</v>
      </c>
      <c r="D5619" s="32" t="n">
        <f aca="false">IF($A5619="","",$A5619^2)</f>
        <v>770280.493164063</v>
      </c>
      <c r="E5619" s="32" t="n">
        <f aca="false">IF($A5619="","",IF($C5619&lt;=0,"",1/$C5619^2))</f>
        <v>0.00685551365159128</v>
      </c>
      <c r="F5619" s="33" t="n">
        <f aca="false">IF(OR(ROW()-設定!$B$30&lt;2,ROW()+設定!$B$30&gt;13701,N($A5619)&lt;=0,N(INDEX($A$2:$A$13701,MIN(13700,MAX(1,ROW()-1+設定!$B$30))))&lt;=0,$A5619&lt;設定!$B$28,$A5619&gt;設定!$B$29),0,IF(AND($C5619&gt;=MAX(INDEX($C$1:$C$13701,MAX(1,ROW()-設定!$B$24)):INDEX($C$1:$C$13701,MAX(1,ROW()-1))),$C5619&gt;MAX(INDEX($C$1:$C$13701,MIN(13701,ROW()+1)):INDEX($C$1:$C$13701,MIN(13701,ROW()+設定!$B$24))),$C5619&gt;=設定!$B$32,$C5619&gt;=MAX(MIN(INDEX($C$1:$C$13701,MAX(1,ROW()-設定!$B$26)):INDEX($C$1:$C$13701,MAX(1,ROW()-1))),MIN(INDEX($C$1:$C$13701,MIN(13701,ROW()+1)):INDEX($C$1:$C$13701,MIN(13701,ROW()+設定!$B$26))))*10^(設定!$B$27/20)),1,0))</f>
        <v>0</v>
      </c>
      <c r="G5619" s="33" t="n">
        <f aca="false">$G5618+IF($F5619=1,1,0)</f>
        <v>2</v>
      </c>
      <c r="H5619" s="0" t="str">
        <f aca="false">IF($F5619=1,$G5619,"")</f>
        <v/>
      </c>
    </row>
    <row r="5620" customFormat="false" ht="15" hidden="false" customHeight="false" outlineLevel="0" collapsed="false">
      <c r="A5620" s="30" t="n">
        <v>877.8125</v>
      </c>
      <c r="B5620" s="31" t="n">
        <v>21.5786</v>
      </c>
      <c r="C5620" s="32" t="n">
        <f aca="false">IF($A5620="","",IF(設定!$B$21="dB",10^($B5620/20),ABS($B5620)))</f>
        <v>11.993059822846</v>
      </c>
      <c r="D5620" s="32" t="n">
        <f aca="false">IF($A5620="","",$A5620^2)</f>
        <v>770554.78515625</v>
      </c>
      <c r="E5620" s="32" t="n">
        <f aca="false">IF($A5620="","",IF($C5620&lt;=0,"",1/$C5620^2))</f>
        <v>0.00695248403073781</v>
      </c>
      <c r="F5620" s="33" t="n">
        <f aca="false">IF(OR(ROW()-設定!$B$30&lt;2,ROW()+設定!$B$30&gt;13701,N($A5620)&lt;=0,N(INDEX($A$2:$A$13701,MIN(13700,MAX(1,ROW()-1+設定!$B$30))))&lt;=0,$A5620&lt;設定!$B$28,$A5620&gt;設定!$B$29),0,IF(AND($C5620&gt;=MAX(INDEX($C$1:$C$13701,MAX(1,ROW()-設定!$B$24)):INDEX($C$1:$C$13701,MAX(1,ROW()-1))),$C5620&gt;MAX(INDEX($C$1:$C$13701,MIN(13701,ROW()+1)):INDEX($C$1:$C$13701,MIN(13701,ROW()+設定!$B$24))),$C5620&gt;=設定!$B$32,$C5620&gt;=MAX(MIN(INDEX($C$1:$C$13701,MAX(1,ROW()-設定!$B$26)):INDEX($C$1:$C$13701,MAX(1,ROW()-1))),MIN(INDEX($C$1:$C$13701,MIN(13701,ROW()+1)):INDEX($C$1:$C$13701,MIN(13701,ROW()+設定!$B$26))))*10^(設定!$B$27/20)),1,0))</f>
        <v>0</v>
      </c>
      <c r="G5620" s="33" t="n">
        <f aca="false">$G5619+IF($F5620=1,1,0)</f>
        <v>2</v>
      </c>
      <c r="H5620" s="0" t="str">
        <f aca="false">IF($F5620=1,$G5620,"")</f>
        <v/>
      </c>
    </row>
    <row r="5621" customFormat="false" ht="15" hidden="false" customHeight="false" outlineLevel="0" collapsed="false">
      <c r="A5621" s="30" t="n">
        <v>877.96875</v>
      </c>
      <c r="B5621" s="31" t="n">
        <v>21.495</v>
      </c>
      <c r="C5621" s="32" t="n">
        <f aca="false">IF($A5621="","",IF(設定!$B$21="dB",10^($B5621/20),ABS($B5621)))</f>
        <v>11.8781826743745</v>
      </c>
      <c r="D5621" s="32" t="n">
        <f aca="false">IF($A5621="","",$A5621^2)</f>
        <v>770829.125976563</v>
      </c>
      <c r="E5621" s="32" t="n">
        <f aca="false">IF($A5621="","",IF($C5621&lt;=0,"",1/$C5621^2))</f>
        <v>0.00708761306451182</v>
      </c>
      <c r="F5621" s="33" t="n">
        <f aca="false">IF(OR(ROW()-設定!$B$30&lt;2,ROW()+設定!$B$30&gt;13701,N($A5621)&lt;=0,N(INDEX($A$2:$A$13701,MIN(13700,MAX(1,ROW()-1+設定!$B$30))))&lt;=0,$A5621&lt;設定!$B$28,$A5621&gt;設定!$B$29),0,IF(AND($C5621&gt;=MAX(INDEX($C$1:$C$13701,MAX(1,ROW()-設定!$B$24)):INDEX($C$1:$C$13701,MAX(1,ROW()-1))),$C5621&gt;MAX(INDEX($C$1:$C$13701,MIN(13701,ROW()+1)):INDEX($C$1:$C$13701,MIN(13701,ROW()+設定!$B$24))),$C5621&gt;=設定!$B$32,$C5621&gt;=MAX(MIN(INDEX($C$1:$C$13701,MAX(1,ROW()-設定!$B$26)):INDEX($C$1:$C$13701,MAX(1,ROW()-1))),MIN(INDEX($C$1:$C$13701,MIN(13701,ROW()+1)):INDEX($C$1:$C$13701,MIN(13701,ROW()+設定!$B$26))))*10^(設定!$B$27/20)),1,0))</f>
        <v>0</v>
      </c>
      <c r="G5621" s="33" t="n">
        <f aca="false">$G5620+IF($F5621=1,1,0)</f>
        <v>2</v>
      </c>
      <c r="H5621" s="0" t="str">
        <f aca="false">IF($F5621=1,$G5621,"")</f>
        <v/>
      </c>
    </row>
    <row r="5622" customFormat="false" ht="15" hidden="false" customHeight="false" outlineLevel="0" collapsed="false">
      <c r="A5622" s="30" t="n">
        <v>878.125</v>
      </c>
      <c r="B5622" s="31" t="n">
        <v>21.6844</v>
      </c>
      <c r="C5622" s="32" t="n">
        <f aca="false">IF($A5622="","",IF(設定!$B$21="dB",10^($B5622/20),ABS($B5622)))</f>
        <v>12.1400367101366</v>
      </c>
      <c r="D5622" s="32" t="n">
        <f aca="false">IF($A5622="","",$A5622^2)</f>
        <v>771103.515625</v>
      </c>
      <c r="E5622" s="32" t="n">
        <f aca="false">IF($A5622="","",IF($C5622&lt;=0,"",1/$C5622^2))</f>
        <v>0.00678515854452709</v>
      </c>
      <c r="F5622" s="33" t="n">
        <f aca="false">IF(OR(ROW()-設定!$B$30&lt;2,ROW()+設定!$B$30&gt;13701,N($A5622)&lt;=0,N(INDEX($A$2:$A$13701,MIN(13700,MAX(1,ROW()-1+設定!$B$30))))&lt;=0,$A5622&lt;設定!$B$28,$A5622&gt;設定!$B$29),0,IF(AND($C5622&gt;=MAX(INDEX($C$1:$C$13701,MAX(1,ROW()-設定!$B$24)):INDEX($C$1:$C$13701,MAX(1,ROW()-1))),$C5622&gt;MAX(INDEX($C$1:$C$13701,MIN(13701,ROW()+1)):INDEX($C$1:$C$13701,MIN(13701,ROW()+設定!$B$24))),$C5622&gt;=設定!$B$32,$C5622&gt;=MAX(MIN(INDEX($C$1:$C$13701,MAX(1,ROW()-設定!$B$26)):INDEX($C$1:$C$13701,MAX(1,ROW()-1))),MIN(INDEX($C$1:$C$13701,MIN(13701,ROW()+1)):INDEX($C$1:$C$13701,MIN(13701,ROW()+設定!$B$26))))*10^(設定!$B$27/20)),1,0))</f>
        <v>0</v>
      </c>
      <c r="G5622" s="33" t="n">
        <f aca="false">$G5621+IF($F5622=1,1,0)</f>
        <v>2</v>
      </c>
      <c r="H5622" s="0" t="str">
        <f aca="false">IF($F5622=1,$G5622,"")</f>
        <v/>
      </c>
    </row>
    <row r="5623" customFormat="false" ht="15" hidden="false" customHeight="false" outlineLevel="0" collapsed="false">
      <c r="A5623" s="30" t="n">
        <v>878.28125</v>
      </c>
      <c r="B5623" s="31" t="n">
        <v>21.699</v>
      </c>
      <c r="C5623" s="32" t="n">
        <f aca="false">IF($A5623="","",IF(設定!$B$21="dB",10^($B5623/20),ABS($B5623)))</f>
        <v>12.1604599011841</v>
      </c>
      <c r="D5623" s="32" t="n">
        <f aca="false">IF($A5623="","",$A5623^2)</f>
        <v>771377.954101563</v>
      </c>
      <c r="E5623" s="32" t="n">
        <f aca="false">IF($A5623="","",IF($C5623&lt;=0,"",1/$C5623^2))</f>
        <v>0.00676238667174049</v>
      </c>
      <c r="F5623" s="33" t="n">
        <f aca="false">IF(OR(ROW()-設定!$B$30&lt;2,ROW()+設定!$B$30&gt;13701,N($A5623)&lt;=0,N(INDEX($A$2:$A$13701,MIN(13700,MAX(1,ROW()-1+設定!$B$30))))&lt;=0,$A5623&lt;設定!$B$28,$A5623&gt;設定!$B$29),0,IF(AND($C5623&gt;=MAX(INDEX($C$1:$C$13701,MAX(1,ROW()-設定!$B$24)):INDEX($C$1:$C$13701,MAX(1,ROW()-1))),$C5623&gt;MAX(INDEX($C$1:$C$13701,MIN(13701,ROW()+1)):INDEX($C$1:$C$13701,MIN(13701,ROW()+設定!$B$24))),$C5623&gt;=設定!$B$32,$C5623&gt;=MAX(MIN(INDEX($C$1:$C$13701,MAX(1,ROW()-設定!$B$26)):INDEX($C$1:$C$13701,MAX(1,ROW()-1))),MIN(INDEX($C$1:$C$13701,MIN(13701,ROW()+1)):INDEX($C$1:$C$13701,MIN(13701,ROW()+設定!$B$26))))*10^(設定!$B$27/20)),1,0))</f>
        <v>0</v>
      </c>
      <c r="G5623" s="33" t="n">
        <f aca="false">$G5622+IF($F5623=1,1,0)</f>
        <v>2</v>
      </c>
      <c r="H5623" s="0" t="str">
        <f aca="false">IF($F5623=1,$G5623,"")</f>
        <v/>
      </c>
    </row>
    <row r="5624" customFormat="false" ht="15" hidden="false" customHeight="false" outlineLevel="0" collapsed="false">
      <c r="A5624" s="30" t="n">
        <v>878.4375</v>
      </c>
      <c r="B5624" s="31" t="n">
        <v>21.8418</v>
      </c>
      <c r="C5624" s="32" t="n">
        <f aca="false">IF($A5624="","",IF(設定!$B$21="dB",10^($B5624/20),ABS($B5624)))</f>
        <v>12.3620358865769</v>
      </c>
      <c r="D5624" s="32" t="n">
        <f aca="false">IF($A5624="","",$A5624^2)</f>
        <v>771652.44140625</v>
      </c>
      <c r="E5624" s="32" t="n">
        <f aca="false">IF($A5624="","",IF($C5624&lt;=0,"",1/$C5624^2))</f>
        <v>0.00654364906297466</v>
      </c>
      <c r="F5624" s="33" t="n">
        <f aca="false">IF(OR(ROW()-設定!$B$30&lt;2,ROW()+設定!$B$30&gt;13701,N($A5624)&lt;=0,N(INDEX($A$2:$A$13701,MIN(13700,MAX(1,ROW()-1+設定!$B$30))))&lt;=0,$A5624&lt;設定!$B$28,$A5624&gt;設定!$B$29),0,IF(AND($C5624&gt;=MAX(INDEX($C$1:$C$13701,MAX(1,ROW()-設定!$B$24)):INDEX($C$1:$C$13701,MAX(1,ROW()-1))),$C5624&gt;MAX(INDEX($C$1:$C$13701,MIN(13701,ROW()+1)):INDEX($C$1:$C$13701,MIN(13701,ROW()+設定!$B$24))),$C5624&gt;=設定!$B$32,$C5624&gt;=MAX(MIN(INDEX($C$1:$C$13701,MAX(1,ROW()-設定!$B$26)):INDEX($C$1:$C$13701,MAX(1,ROW()-1))),MIN(INDEX($C$1:$C$13701,MIN(13701,ROW()+1)):INDEX($C$1:$C$13701,MIN(13701,ROW()+設定!$B$26))))*10^(設定!$B$27/20)),1,0))</f>
        <v>0</v>
      </c>
      <c r="G5624" s="33" t="n">
        <f aca="false">$G5623+IF($F5624=1,1,0)</f>
        <v>2</v>
      </c>
      <c r="H5624" s="0" t="str">
        <f aca="false">IF($F5624=1,$G5624,"")</f>
        <v/>
      </c>
    </row>
    <row r="5625" customFormat="false" ht="15" hidden="false" customHeight="false" outlineLevel="0" collapsed="false">
      <c r="A5625" s="30" t="n">
        <v>878.59375</v>
      </c>
      <c r="B5625" s="31" t="n">
        <v>21.767</v>
      </c>
      <c r="C5625" s="32" t="n">
        <f aca="false">IF($A5625="","",IF(設定!$B$21="dB",10^($B5625/20),ABS($B5625)))</f>
        <v>12.2560352110708</v>
      </c>
      <c r="D5625" s="32" t="n">
        <f aca="false">IF($A5625="","",$A5625^2)</f>
        <v>771926.977539063</v>
      </c>
      <c r="E5625" s="32" t="n">
        <f aca="false">IF($A5625="","",IF($C5625&lt;=0,"",1/$C5625^2))</f>
        <v>0.00665732869378439</v>
      </c>
      <c r="F5625" s="33" t="n">
        <f aca="false">IF(OR(ROW()-設定!$B$30&lt;2,ROW()+設定!$B$30&gt;13701,N($A5625)&lt;=0,N(INDEX($A$2:$A$13701,MIN(13700,MAX(1,ROW()-1+設定!$B$30))))&lt;=0,$A5625&lt;設定!$B$28,$A5625&gt;設定!$B$29),0,IF(AND($C5625&gt;=MAX(INDEX($C$1:$C$13701,MAX(1,ROW()-設定!$B$24)):INDEX($C$1:$C$13701,MAX(1,ROW()-1))),$C5625&gt;MAX(INDEX($C$1:$C$13701,MIN(13701,ROW()+1)):INDEX($C$1:$C$13701,MIN(13701,ROW()+設定!$B$24))),$C5625&gt;=設定!$B$32,$C5625&gt;=MAX(MIN(INDEX($C$1:$C$13701,MAX(1,ROW()-設定!$B$26)):INDEX($C$1:$C$13701,MAX(1,ROW()-1))),MIN(INDEX($C$1:$C$13701,MIN(13701,ROW()+1)):INDEX($C$1:$C$13701,MIN(13701,ROW()+設定!$B$26))))*10^(設定!$B$27/20)),1,0))</f>
        <v>0</v>
      </c>
      <c r="G5625" s="33" t="n">
        <f aca="false">$G5624+IF($F5625=1,1,0)</f>
        <v>2</v>
      </c>
      <c r="H5625" s="0" t="str">
        <f aca="false">IF($F5625=1,$G5625,"")</f>
        <v/>
      </c>
    </row>
    <row r="5626" customFormat="false" ht="15" hidden="false" customHeight="false" outlineLevel="0" collapsed="false">
      <c r="A5626" s="30" t="n">
        <v>878.75</v>
      </c>
      <c r="B5626" s="31" t="n">
        <v>21.8139</v>
      </c>
      <c r="C5626" s="32" t="n">
        <f aca="false">IF($A5626="","",IF(設定!$B$21="dB",10^($B5626/20),ABS($B5626)))</f>
        <v>12.3223914196082</v>
      </c>
      <c r="D5626" s="32" t="n">
        <f aca="false">IF($A5626="","",$A5626^2)</f>
        <v>772201.5625</v>
      </c>
      <c r="E5626" s="32" t="n">
        <f aca="false">IF($A5626="","",IF($C5626&lt;=0,"",1/$C5626^2))</f>
        <v>0.00658582217395756</v>
      </c>
      <c r="F5626" s="33" t="n">
        <f aca="false">IF(OR(ROW()-設定!$B$30&lt;2,ROW()+設定!$B$30&gt;13701,N($A5626)&lt;=0,N(INDEX($A$2:$A$13701,MIN(13700,MAX(1,ROW()-1+設定!$B$30))))&lt;=0,$A5626&lt;設定!$B$28,$A5626&gt;設定!$B$29),0,IF(AND($C5626&gt;=MAX(INDEX($C$1:$C$13701,MAX(1,ROW()-設定!$B$24)):INDEX($C$1:$C$13701,MAX(1,ROW()-1))),$C5626&gt;MAX(INDEX($C$1:$C$13701,MIN(13701,ROW()+1)):INDEX($C$1:$C$13701,MIN(13701,ROW()+設定!$B$24))),$C5626&gt;=設定!$B$32,$C5626&gt;=MAX(MIN(INDEX($C$1:$C$13701,MAX(1,ROW()-設定!$B$26)):INDEX($C$1:$C$13701,MAX(1,ROW()-1))),MIN(INDEX($C$1:$C$13701,MIN(13701,ROW()+1)):INDEX($C$1:$C$13701,MIN(13701,ROW()+設定!$B$26))))*10^(設定!$B$27/20)),1,0))</f>
        <v>0</v>
      </c>
      <c r="G5626" s="33" t="n">
        <f aca="false">$G5625+IF($F5626=1,1,0)</f>
        <v>2</v>
      </c>
      <c r="H5626" s="0" t="str">
        <f aca="false">IF($F5626=1,$G5626,"")</f>
        <v/>
      </c>
    </row>
    <row r="5627" customFormat="false" ht="15" hidden="false" customHeight="false" outlineLevel="0" collapsed="false">
      <c r="A5627" s="30" t="n">
        <v>878.90625</v>
      </c>
      <c r="B5627" s="31" t="n">
        <v>21.9851</v>
      </c>
      <c r="C5627" s="32" t="n">
        <f aca="false">IF($A5627="","",IF(設定!$B$21="dB",10^($B5627/20),ABS($B5627)))</f>
        <v>12.5676766979619</v>
      </c>
      <c r="D5627" s="32" t="n">
        <f aca="false">IF($A5627="","",$A5627^2)</f>
        <v>772476.196289063</v>
      </c>
      <c r="E5627" s="32" t="n">
        <f aca="false">IF($A5627="","",IF($C5627&lt;=0,"",1/$C5627^2))</f>
        <v>0.00633125783283071</v>
      </c>
      <c r="F5627" s="33" t="n">
        <f aca="false">IF(OR(ROW()-設定!$B$30&lt;2,ROW()+設定!$B$30&gt;13701,N($A5627)&lt;=0,N(INDEX($A$2:$A$13701,MIN(13700,MAX(1,ROW()-1+設定!$B$30))))&lt;=0,$A5627&lt;設定!$B$28,$A5627&gt;設定!$B$29),0,IF(AND($C5627&gt;=MAX(INDEX($C$1:$C$13701,MAX(1,ROW()-設定!$B$24)):INDEX($C$1:$C$13701,MAX(1,ROW()-1))),$C5627&gt;MAX(INDEX($C$1:$C$13701,MIN(13701,ROW()+1)):INDEX($C$1:$C$13701,MIN(13701,ROW()+設定!$B$24))),$C5627&gt;=設定!$B$32,$C5627&gt;=MAX(MIN(INDEX($C$1:$C$13701,MAX(1,ROW()-設定!$B$26)):INDEX($C$1:$C$13701,MAX(1,ROW()-1))),MIN(INDEX($C$1:$C$13701,MIN(13701,ROW()+1)):INDEX($C$1:$C$13701,MIN(13701,ROW()+設定!$B$26))))*10^(設定!$B$27/20)),1,0))</f>
        <v>0</v>
      </c>
      <c r="G5627" s="33" t="n">
        <f aca="false">$G5626+IF($F5627=1,1,0)</f>
        <v>2</v>
      </c>
      <c r="H5627" s="0" t="str">
        <f aca="false">IF($F5627=1,$G5627,"")</f>
        <v/>
      </c>
    </row>
    <row r="5628" customFormat="false" ht="15" hidden="false" customHeight="false" outlineLevel="0" collapsed="false">
      <c r="A5628" s="30" t="n">
        <v>879.0625</v>
      </c>
      <c r="B5628" s="31" t="n">
        <v>22.0581</v>
      </c>
      <c r="C5628" s="32" t="n">
        <f aca="false">IF($A5628="","",IF(設定!$B$21="dB",10^($B5628/20),ABS($B5628)))</f>
        <v>12.6737460293648</v>
      </c>
      <c r="D5628" s="32" t="n">
        <f aca="false">IF($A5628="","",$A5628^2)</f>
        <v>772750.87890625</v>
      </c>
      <c r="E5628" s="32" t="n">
        <f aca="false">IF($A5628="","",IF($C5628&lt;=0,"",1/$C5628^2))</f>
        <v>0.00622572595609922</v>
      </c>
      <c r="F5628" s="33" t="n">
        <f aca="false">IF(OR(ROW()-設定!$B$30&lt;2,ROW()+設定!$B$30&gt;13701,N($A5628)&lt;=0,N(INDEX($A$2:$A$13701,MIN(13700,MAX(1,ROW()-1+設定!$B$30))))&lt;=0,$A5628&lt;設定!$B$28,$A5628&gt;設定!$B$29),0,IF(AND($C5628&gt;=MAX(INDEX($C$1:$C$13701,MAX(1,ROW()-設定!$B$24)):INDEX($C$1:$C$13701,MAX(1,ROW()-1))),$C5628&gt;MAX(INDEX($C$1:$C$13701,MIN(13701,ROW()+1)):INDEX($C$1:$C$13701,MIN(13701,ROW()+設定!$B$24))),$C5628&gt;=設定!$B$32,$C5628&gt;=MAX(MIN(INDEX($C$1:$C$13701,MAX(1,ROW()-設定!$B$26)):INDEX($C$1:$C$13701,MAX(1,ROW()-1))),MIN(INDEX($C$1:$C$13701,MIN(13701,ROW()+1)):INDEX($C$1:$C$13701,MIN(13701,ROW()+設定!$B$26))))*10^(設定!$B$27/20)),1,0))</f>
        <v>0</v>
      </c>
      <c r="G5628" s="33" t="n">
        <f aca="false">$G5627+IF($F5628=1,1,0)</f>
        <v>2</v>
      </c>
      <c r="H5628" s="0" t="str">
        <f aca="false">IF($F5628=1,$G5628,"")</f>
        <v/>
      </c>
    </row>
    <row r="5629" customFormat="false" ht="15" hidden="false" customHeight="false" outlineLevel="0" collapsed="false">
      <c r="A5629" s="30" t="n">
        <v>879.21875</v>
      </c>
      <c r="B5629" s="31" t="n">
        <v>22.0578</v>
      </c>
      <c r="C5629" s="32" t="n">
        <f aca="false">IF($A5629="","",IF(設定!$B$21="dB",10^($B5629/20),ABS($B5629)))</f>
        <v>12.6733083012439</v>
      </c>
      <c r="D5629" s="32" t="n">
        <f aca="false">IF($A5629="","",$A5629^2)</f>
        <v>773025.610351563</v>
      </c>
      <c r="E5629" s="32" t="n">
        <f aca="false">IF($A5629="","",IF($C5629&lt;=0,"",1/$C5629^2))</f>
        <v>0.00622615602886662</v>
      </c>
      <c r="F5629" s="33" t="n">
        <f aca="false">IF(OR(ROW()-設定!$B$30&lt;2,ROW()+設定!$B$30&gt;13701,N($A5629)&lt;=0,N(INDEX($A$2:$A$13701,MIN(13700,MAX(1,ROW()-1+設定!$B$30))))&lt;=0,$A5629&lt;設定!$B$28,$A5629&gt;設定!$B$29),0,IF(AND($C5629&gt;=MAX(INDEX($C$1:$C$13701,MAX(1,ROW()-設定!$B$24)):INDEX($C$1:$C$13701,MAX(1,ROW()-1))),$C5629&gt;MAX(INDEX($C$1:$C$13701,MIN(13701,ROW()+1)):INDEX($C$1:$C$13701,MIN(13701,ROW()+設定!$B$24))),$C5629&gt;=設定!$B$32,$C5629&gt;=MAX(MIN(INDEX($C$1:$C$13701,MAX(1,ROW()-設定!$B$26)):INDEX($C$1:$C$13701,MAX(1,ROW()-1))),MIN(INDEX($C$1:$C$13701,MIN(13701,ROW()+1)):INDEX($C$1:$C$13701,MIN(13701,ROW()+設定!$B$26))))*10^(設定!$B$27/20)),1,0))</f>
        <v>0</v>
      </c>
      <c r="G5629" s="33" t="n">
        <f aca="false">$G5628+IF($F5629=1,1,0)</f>
        <v>2</v>
      </c>
      <c r="H5629" s="0" t="str">
        <f aca="false">IF($F5629=1,$G5629,"")</f>
        <v/>
      </c>
    </row>
    <row r="5630" customFormat="false" ht="15" hidden="false" customHeight="false" outlineLevel="0" collapsed="false">
      <c r="A5630" s="30" t="n">
        <v>879.375</v>
      </c>
      <c r="B5630" s="31" t="n">
        <v>22.1284</v>
      </c>
      <c r="C5630" s="32" t="n">
        <f aca="false">IF($A5630="","",IF(設定!$B$21="dB",10^($B5630/20),ABS($B5630)))</f>
        <v>12.7767383167037</v>
      </c>
      <c r="D5630" s="32" t="n">
        <f aca="false">IF($A5630="","",$A5630^2)</f>
        <v>773300.390625</v>
      </c>
      <c r="E5630" s="32" t="n">
        <f aca="false">IF($A5630="","",IF($C5630&lt;=0,"",1/$C5630^2))</f>
        <v>0.00612576031507994</v>
      </c>
      <c r="F5630" s="33" t="n">
        <f aca="false">IF(OR(ROW()-設定!$B$30&lt;2,ROW()+設定!$B$30&gt;13701,N($A5630)&lt;=0,N(INDEX($A$2:$A$13701,MIN(13700,MAX(1,ROW()-1+設定!$B$30))))&lt;=0,$A5630&lt;設定!$B$28,$A5630&gt;設定!$B$29),0,IF(AND($C5630&gt;=MAX(INDEX($C$1:$C$13701,MAX(1,ROW()-設定!$B$24)):INDEX($C$1:$C$13701,MAX(1,ROW()-1))),$C5630&gt;MAX(INDEX($C$1:$C$13701,MIN(13701,ROW()+1)):INDEX($C$1:$C$13701,MIN(13701,ROW()+設定!$B$24))),$C5630&gt;=設定!$B$32,$C5630&gt;=MAX(MIN(INDEX($C$1:$C$13701,MAX(1,ROW()-設定!$B$26)):INDEX($C$1:$C$13701,MAX(1,ROW()-1))),MIN(INDEX($C$1:$C$13701,MIN(13701,ROW()+1)):INDEX($C$1:$C$13701,MIN(13701,ROW()+設定!$B$26))))*10^(設定!$B$27/20)),1,0))</f>
        <v>0</v>
      </c>
      <c r="G5630" s="33" t="n">
        <f aca="false">$G5629+IF($F5630=1,1,0)</f>
        <v>2</v>
      </c>
      <c r="H5630" s="0" t="str">
        <f aca="false">IF($F5630=1,$G5630,"")</f>
        <v/>
      </c>
    </row>
    <row r="5631" customFormat="false" ht="15" hidden="false" customHeight="false" outlineLevel="0" collapsed="false">
      <c r="A5631" s="30" t="n">
        <v>879.53125</v>
      </c>
      <c r="B5631" s="31" t="n">
        <v>22.1105</v>
      </c>
      <c r="C5631" s="32" t="n">
        <f aca="false">IF($A5631="","",IF(設定!$B$21="dB",10^($B5631/20),ABS($B5631)))</f>
        <v>12.7504349523483</v>
      </c>
      <c r="D5631" s="32" t="n">
        <f aca="false">IF($A5631="","",$A5631^2)</f>
        <v>773575.219726563</v>
      </c>
      <c r="E5631" s="32" t="n">
        <f aca="false">IF($A5631="","",IF($C5631&lt;=0,"",1/$C5631^2))</f>
        <v>0.00615106051931886</v>
      </c>
      <c r="F5631" s="33" t="n">
        <f aca="false">IF(OR(ROW()-設定!$B$30&lt;2,ROW()+設定!$B$30&gt;13701,N($A5631)&lt;=0,N(INDEX($A$2:$A$13701,MIN(13700,MAX(1,ROW()-1+設定!$B$30))))&lt;=0,$A5631&lt;設定!$B$28,$A5631&gt;設定!$B$29),0,IF(AND($C5631&gt;=MAX(INDEX($C$1:$C$13701,MAX(1,ROW()-設定!$B$24)):INDEX($C$1:$C$13701,MAX(1,ROW()-1))),$C5631&gt;MAX(INDEX($C$1:$C$13701,MIN(13701,ROW()+1)):INDEX($C$1:$C$13701,MIN(13701,ROW()+設定!$B$24))),$C5631&gt;=設定!$B$32,$C5631&gt;=MAX(MIN(INDEX($C$1:$C$13701,MAX(1,ROW()-設定!$B$26)):INDEX($C$1:$C$13701,MAX(1,ROW()-1))),MIN(INDEX($C$1:$C$13701,MIN(13701,ROW()+1)):INDEX($C$1:$C$13701,MIN(13701,ROW()+設定!$B$26))))*10^(設定!$B$27/20)),1,0))</f>
        <v>0</v>
      </c>
      <c r="G5631" s="33" t="n">
        <f aca="false">$G5630+IF($F5631=1,1,0)</f>
        <v>2</v>
      </c>
      <c r="H5631" s="0" t="str">
        <f aca="false">IF($F5631=1,$G5631,"")</f>
        <v/>
      </c>
    </row>
    <row r="5632" customFormat="false" ht="15" hidden="false" customHeight="false" outlineLevel="0" collapsed="false">
      <c r="A5632" s="30" t="n">
        <v>879.6875</v>
      </c>
      <c r="B5632" s="31" t="n">
        <v>22.1855</v>
      </c>
      <c r="C5632" s="32" t="n">
        <f aca="false">IF($A5632="","",IF(設定!$B$21="dB",10^($B5632/20),ABS($B5632)))</f>
        <v>12.8610077519318</v>
      </c>
      <c r="D5632" s="32" t="n">
        <f aca="false">IF($A5632="","",$A5632^2)</f>
        <v>773850.09765625</v>
      </c>
      <c r="E5632" s="32" t="n">
        <f aca="false">IF($A5632="","",IF($C5632&lt;=0,"",1/$C5632^2))</f>
        <v>0.00604574743098311</v>
      </c>
      <c r="F5632" s="33" t="n">
        <f aca="false">IF(OR(ROW()-設定!$B$30&lt;2,ROW()+設定!$B$30&gt;13701,N($A5632)&lt;=0,N(INDEX($A$2:$A$13701,MIN(13700,MAX(1,ROW()-1+設定!$B$30))))&lt;=0,$A5632&lt;設定!$B$28,$A5632&gt;設定!$B$29),0,IF(AND($C5632&gt;=MAX(INDEX($C$1:$C$13701,MAX(1,ROW()-設定!$B$24)):INDEX($C$1:$C$13701,MAX(1,ROW()-1))),$C5632&gt;MAX(INDEX($C$1:$C$13701,MIN(13701,ROW()+1)):INDEX($C$1:$C$13701,MIN(13701,ROW()+設定!$B$24))),$C5632&gt;=設定!$B$32,$C5632&gt;=MAX(MIN(INDEX($C$1:$C$13701,MAX(1,ROW()-設定!$B$26)):INDEX($C$1:$C$13701,MAX(1,ROW()-1))),MIN(INDEX($C$1:$C$13701,MIN(13701,ROW()+1)):INDEX($C$1:$C$13701,MIN(13701,ROW()+設定!$B$26))))*10^(設定!$B$27/20)),1,0))</f>
        <v>0</v>
      </c>
      <c r="G5632" s="33" t="n">
        <f aca="false">$G5631+IF($F5632=1,1,0)</f>
        <v>2</v>
      </c>
      <c r="H5632" s="0" t="str">
        <f aca="false">IF($F5632=1,$G5632,"")</f>
        <v/>
      </c>
    </row>
    <row r="5633" customFormat="false" ht="15" hidden="false" customHeight="false" outlineLevel="0" collapsed="false">
      <c r="A5633" s="30" t="n">
        <v>879.84375</v>
      </c>
      <c r="B5633" s="31" t="n">
        <v>22.2395</v>
      </c>
      <c r="C5633" s="32" t="n">
        <f aca="false">IF($A5633="","",IF(設定!$B$21="dB",10^($B5633/20),ABS($B5633)))</f>
        <v>12.9412134369293</v>
      </c>
      <c r="D5633" s="32" t="n">
        <f aca="false">IF($A5633="","",$A5633^2)</f>
        <v>774125.024414063</v>
      </c>
      <c r="E5633" s="32" t="n">
        <f aca="false">IF($A5633="","",IF($C5633&lt;=0,"",1/$C5633^2))</f>
        <v>0.00597104026768308</v>
      </c>
      <c r="F5633" s="33" t="n">
        <f aca="false">IF(OR(ROW()-設定!$B$30&lt;2,ROW()+設定!$B$30&gt;13701,N($A5633)&lt;=0,N(INDEX($A$2:$A$13701,MIN(13700,MAX(1,ROW()-1+設定!$B$30))))&lt;=0,$A5633&lt;設定!$B$28,$A5633&gt;設定!$B$29),0,IF(AND($C5633&gt;=MAX(INDEX($C$1:$C$13701,MAX(1,ROW()-設定!$B$24)):INDEX($C$1:$C$13701,MAX(1,ROW()-1))),$C5633&gt;MAX(INDEX($C$1:$C$13701,MIN(13701,ROW()+1)):INDEX($C$1:$C$13701,MIN(13701,ROW()+設定!$B$24))),$C5633&gt;=設定!$B$32,$C5633&gt;=MAX(MIN(INDEX($C$1:$C$13701,MAX(1,ROW()-設定!$B$26)):INDEX($C$1:$C$13701,MAX(1,ROW()-1))),MIN(INDEX($C$1:$C$13701,MIN(13701,ROW()+1)):INDEX($C$1:$C$13701,MIN(13701,ROW()+設定!$B$26))))*10^(設定!$B$27/20)),1,0))</f>
        <v>0</v>
      </c>
      <c r="G5633" s="33" t="n">
        <f aca="false">$G5632+IF($F5633=1,1,0)</f>
        <v>2</v>
      </c>
      <c r="H5633" s="0" t="str">
        <f aca="false">IF($F5633=1,$G5633,"")</f>
        <v/>
      </c>
    </row>
    <row r="5634" customFormat="false" ht="15" hidden="false" customHeight="false" outlineLevel="0" collapsed="false">
      <c r="A5634" s="30" t="n">
        <v>880</v>
      </c>
      <c r="B5634" s="31" t="n">
        <v>22.2336</v>
      </c>
      <c r="C5634" s="32" t="n">
        <f aca="false">IF($A5634="","",IF(設定!$B$21="dB",10^($B5634/20),ABS($B5634)))</f>
        <v>12.9324259394585</v>
      </c>
      <c r="D5634" s="32" t="n">
        <f aca="false">IF($A5634="","",$A5634^2)</f>
        <v>774400</v>
      </c>
      <c r="E5634" s="32" t="n">
        <f aca="false">IF($A5634="","",IF($C5634&lt;=0,"",1/$C5634^2))</f>
        <v>0.00597915758893032</v>
      </c>
      <c r="F5634" s="33" t="n">
        <f aca="false">IF(OR(ROW()-設定!$B$30&lt;2,ROW()+設定!$B$30&gt;13701,N($A5634)&lt;=0,N(INDEX($A$2:$A$13701,MIN(13700,MAX(1,ROW()-1+設定!$B$30))))&lt;=0,$A5634&lt;設定!$B$28,$A5634&gt;設定!$B$29),0,IF(AND($C5634&gt;=MAX(INDEX($C$1:$C$13701,MAX(1,ROW()-設定!$B$24)):INDEX($C$1:$C$13701,MAX(1,ROW()-1))),$C5634&gt;MAX(INDEX($C$1:$C$13701,MIN(13701,ROW()+1)):INDEX($C$1:$C$13701,MIN(13701,ROW()+設定!$B$24))),$C5634&gt;=設定!$B$32,$C5634&gt;=MAX(MIN(INDEX($C$1:$C$13701,MAX(1,ROW()-設定!$B$26)):INDEX($C$1:$C$13701,MAX(1,ROW()-1))),MIN(INDEX($C$1:$C$13701,MIN(13701,ROW()+1)):INDEX($C$1:$C$13701,MIN(13701,ROW()+設定!$B$26))))*10^(設定!$B$27/20)),1,0))</f>
        <v>0</v>
      </c>
      <c r="G5634" s="33" t="n">
        <f aca="false">$G5633+IF($F5634=1,1,0)</f>
        <v>2</v>
      </c>
      <c r="H5634" s="0" t="str">
        <f aca="false">IF($F5634=1,$G5634,"")</f>
        <v/>
      </c>
    </row>
    <row r="5635" customFormat="false" ht="15" hidden="false" customHeight="false" outlineLevel="0" collapsed="false">
      <c r="A5635" s="30" t="n">
        <v>880.15625</v>
      </c>
      <c r="B5635" s="31" t="n">
        <v>22.2416</v>
      </c>
      <c r="C5635" s="32" t="n">
        <f aca="false">IF($A5635="","",IF(設定!$B$21="dB",10^($B5635/20),ABS($B5635)))</f>
        <v>12.9443426309291</v>
      </c>
      <c r="D5635" s="32" t="n">
        <f aca="false">IF($A5635="","",$A5635^2)</f>
        <v>774675.024414063</v>
      </c>
      <c r="E5635" s="32" t="n">
        <f aca="false">IF($A5635="","",IF($C5635&lt;=0,"",1/$C5635^2))</f>
        <v>0.005968153711681</v>
      </c>
      <c r="F5635" s="33" t="n">
        <f aca="false">IF(OR(ROW()-設定!$B$30&lt;2,ROW()+設定!$B$30&gt;13701,N($A5635)&lt;=0,N(INDEX($A$2:$A$13701,MIN(13700,MAX(1,ROW()-1+設定!$B$30))))&lt;=0,$A5635&lt;設定!$B$28,$A5635&gt;設定!$B$29),0,IF(AND($C5635&gt;=MAX(INDEX($C$1:$C$13701,MAX(1,ROW()-設定!$B$24)):INDEX($C$1:$C$13701,MAX(1,ROW()-1))),$C5635&gt;MAX(INDEX($C$1:$C$13701,MIN(13701,ROW()+1)):INDEX($C$1:$C$13701,MIN(13701,ROW()+設定!$B$24))),$C5635&gt;=設定!$B$32,$C5635&gt;=MAX(MIN(INDEX($C$1:$C$13701,MAX(1,ROW()-設定!$B$26)):INDEX($C$1:$C$13701,MAX(1,ROW()-1))),MIN(INDEX($C$1:$C$13701,MIN(13701,ROW()+1)):INDEX($C$1:$C$13701,MIN(13701,ROW()+設定!$B$26))))*10^(設定!$B$27/20)),1,0))</f>
        <v>0</v>
      </c>
      <c r="G5635" s="33" t="n">
        <f aca="false">$G5634+IF($F5635=1,1,0)</f>
        <v>2</v>
      </c>
      <c r="H5635" s="0" t="str">
        <f aca="false">IF($F5635=1,$G5635,"")</f>
        <v/>
      </c>
    </row>
    <row r="5636" customFormat="false" ht="15" hidden="false" customHeight="false" outlineLevel="0" collapsed="false">
      <c r="A5636" s="30" t="n">
        <v>880.3125</v>
      </c>
      <c r="B5636" s="31" t="n">
        <v>22.2937</v>
      </c>
      <c r="C5636" s="32" t="n">
        <f aca="false">IF($A5636="","",IF(設定!$B$21="dB",10^($B5636/20),ABS($B5636)))</f>
        <v>13.0222191564968</v>
      </c>
      <c r="D5636" s="32" t="n">
        <f aca="false">IF($A5636="","",$A5636^2)</f>
        <v>774950.09765625</v>
      </c>
      <c r="E5636" s="32" t="n">
        <f aca="false">IF($A5636="","",IF($C5636&lt;=0,"",1/$C5636^2))</f>
        <v>0.00589698468666454</v>
      </c>
      <c r="F5636" s="33" t="n">
        <f aca="false">IF(OR(ROW()-設定!$B$30&lt;2,ROW()+設定!$B$30&gt;13701,N($A5636)&lt;=0,N(INDEX($A$2:$A$13701,MIN(13700,MAX(1,ROW()-1+設定!$B$30))))&lt;=0,$A5636&lt;設定!$B$28,$A5636&gt;設定!$B$29),0,IF(AND($C5636&gt;=MAX(INDEX($C$1:$C$13701,MAX(1,ROW()-設定!$B$24)):INDEX($C$1:$C$13701,MAX(1,ROW()-1))),$C5636&gt;MAX(INDEX($C$1:$C$13701,MIN(13701,ROW()+1)):INDEX($C$1:$C$13701,MIN(13701,ROW()+設定!$B$24))),$C5636&gt;=設定!$B$32,$C5636&gt;=MAX(MIN(INDEX($C$1:$C$13701,MAX(1,ROW()-設定!$B$26)):INDEX($C$1:$C$13701,MAX(1,ROW()-1))),MIN(INDEX($C$1:$C$13701,MIN(13701,ROW()+1)):INDEX($C$1:$C$13701,MIN(13701,ROW()+設定!$B$26))))*10^(設定!$B$27/20)),1,0))</f>
        <v>0</v>
      </c>
      <c r="G5636" s="33" t="n">
        <f aca="false">$G5635+IF($F5636=1,1,0)</f>
        <v>2</v>
      </c>
      <c r="H5636" s="0" t="str">
        <f aca="false">IF($F5636=1,$G5636,"")</f>
        <v/>
      </c>
    </row>
    <row r="5637" customFormat="false" ht="15" hidden="false" customHeight="false" outlineLevel="0" collapsed="false">
      <c r="A5637" s="30" t="n">
        <v>880.46875</v>
      </c>
      <c r="B5637" s="31" t="n">
        <v>22.57</v>
      </c>
      <c r="C5637" s="32" t="n">
        <f aca="false">IF($A5637="","",IF(設定!$B$21="dB",10^($B5637/20),ABS($B5637)))</f>
        <v>13.4431176667131</v>
      </c>
      <c r="D5637" s="32" t="n">
        <f aca="false">IF($A5637="","",$A5637^2)</f>
        <v>775225.219726563</v>
      </c>
      <c r="E5637" s="32" t="n">
        <f aca="false">IF($A5637="","",IF($C5637&lt;=0,"",1/$C5637^2))</f>
        <v>0.00553350109215737</v>
      </c>
      <c r="F5637" s="33" t="n">
        <f aca="false">IF(OR(ROW()-設定!$B$30&lt;2,ROW()+設定!$B$30&gt;13701,N($A5637)&lt;=0,N(INDEX($A$2:$A$13701,MIN(13700,MAX(1,ROW()-1+設定!$B$30))))&lt;=0,$A5637&lt;設定!$B$28,$A5637&gt;設定!$B$29),0,IF(AND($C5637&gt;=MAX(INDEX($C$1:$C$13701,MAX(1,ROW()-設定!$B$24)):INDEX($C$1:$C$13701,MAX(1,ROW()-1))),$C5637&gt;MAX(INDEX($C$1:$C$13701,MIN(13701,ROW()+1)):INDEX($C$1:$C$13701,MIN(13701,ROW()+設定!$B$24))),$C5637&gt;=設定!$B$32,$C5637&gt;=MAX(MIN(INDEX($C$1:$C$13701,MAX(1,ROW()-設定!$B$26)):INDEX($C$1:$C$13701,MAX(1,ROW()-1))),MIN(INDEX($C$1:$C$13701,MIN(13701,ROW()+1)):INDEX($C$1:$C$13701,MIN(13701,ROW()+設定!$B$26))))*10^(設定!$B$27/20)),1,0))</f>
        <v>0</v>
      </c>
      <c r="G5637" s="33" t="n">
        <f aca="false">$G5636+IF($F5637=1,1,0)</f>
        <v>2</v>
      </c>
      <c r="H5637" s="0" t="str">
        <f aca="false">IF($F5637=1,$G5637,"")</f>
        <v/>
      </c>
    </row>
    <row r="5638" customFormat="false" ht="15" hidden="false" customHeight="false" outlineLevel="0" collapsed="false">
      <c r="A5638" s="30" t="n">
        <v>880.625</v>
      </c>
      <c r="B5638" s="31" t="n">
        <v>22.3685</v>
      </c>
      <c r="C5638" s="32" t="n">
        <f aca="false">IF($A5638="","",IF(設定!$B$21="dB",10^($B5638/20),ABS($B5638)))</f>
        <v>13.134846446106</v>
      </c>
      <c r="D5638" s="32" t="n">
        <f aca="false">IF($A5638="","",$A5638^2)</f>
        <v>775500.390625</v>
      </c>
      <c r="E5638" s="32" t="n">
        <f aca="false">IF($A5638="","",IF($C5638&lt;=0,"",1/$C5638^2))</f>
        <v>0.00579628858573496</v>
      </c>
      <c r="F5638" s="33" t="n">
        <f aca="false">IF(OR(ROW()-設定!$B$30&lt;2,ROW()+設定!$B$30&gt;13701,N($A5638)&lt;=0,N(INDEX($A$2:$A$13701,MIN(13700,MAX(1,ROW()-1+設定!$B$30))))&lt;=0,$A5638&lt;設定!$B$28,$A5638&gt;設定!$B$29),0,IF(AND($C5638&gt;=MAX(INDEX($C$1:$C$13701,MAX(1,ROW()-設定!$B$24)):INDEX($C$1:$C$13701,MAX(1,ROW()-1))),$C5638&gt;MAX(INDEX($C$1:$C$13701,MIN(13701,ROW()+1)):INDEX($C$1:$C$13701,MIN(13701,ROW()+設定!$B$24))),$C5638&gt;=設定!$B$32,$C5638&gt;=MAX(MIN(INDEX($C$1:$C$13701,MAX(1,ROW()-設定!$B$26)):INDEX($C$1:$C$13701,MAX(1,ROW()-1))),MIN(INDEX($C$1:$C$13701,MIN(13701,ROW()+1)):INDEX($C$1:$C$13701,MIN(13701,ROW()+設定!$B$26))))*10^(設定!$B$27/20)),1,0))</f>
        <v>0</v>
      </c>
      <c r="G5638" s="33" t="n">
        <f aca="false">$G5637+IF($F5638=1,1,0)</f>
        <v>2</v>
      </c>
      <c r="H5638" s="0" t="str">
        <f aca="false">IF($F5638=1,$G5638,"")</f>
        <v/>
      </c>
    </row>
    <row r="5639" customFormat="false" ht="15" hidden="false" customHeight="false" outlineLevel="0" collapsed="false">
      <c r="A5639" s="30" t="n">
        <v>880.78125</v>
      </c>
      <c r="B5639" s="31" t="n">
        <v>22.3871</v>
      </c>
      <c r="C5639" s="32" t="n">
        <f aca="false">IF($A5639="","",IF(設定!$B$21="dB",10^($B5639/20),ABS($B5639)))</f>
        <v>13.1630035977785</v>
      </c>
      <c r="D5639" s="32" t="n">
        <f aca="false">IF($A5639="","",$A5639^2)</f>
        <v>775775.610351563</v>
      </c>
      <c r="E5639" s="32" t="n">
        <f aca="false">IF($A5639="","",IF($C5639&lt;=0,"",1/$C5639^2))</f>
        <v>0.00577151727627586</v>
      </c>
      <c r="F5639" s="33" t="n">
        <f aca="false">IF(OR(ROW()-設定!$B$30&lt;2,ROW()+設定!$B$30&gt;13701,N($A5639)&lt;=0,N(INDEX($A$2:$A$13701,MIN(13700,MAX(1,ROW()-1+設定!$B$30))))&lt;=0,$A5639&lt;設定!$B$28,$A5639&gt;設定!$B$29),0,IF(AND($C5639&gt;=MAX(INDEX($C$1:$C$13701,MAX(1,ROW()-設定!$B$24)):INDEX($C$1:$C$13701,MAX(1,ROW()-1))),$C5639&gt;MAX(INDEX($C$1:$C$13701,MIN(13701,ROW()+1)):INDEX($C$1:$C$13701,MIN(13701,ROW()+設定!$B$24))),$C5639&gt;=設定!$B$32,$C5639&gt;=MAX(MIN(INDEX($C$1:$C$13701,MAX(1,ROW()-設定!$B$26)):INDEX($C$1:$C$13701,MAX(1,ROW()-1))),MIN(INDEX($C$1:$C$13701,MIN(13701,ROW()+1)):INDEX($C$1:$C$13701,MIN(13701,ROW()+設定!$B$26))))*10^(設定!$B$27/20)),1,0))</f>
        <v>0</v>
      </c>
      <c r="G5639" s="33" t="n">
        <f aca="false">$G5638+IF($F5639=1,1,0)</f>
        <v>2</v>
      </c>
      <c r="H5639" s="0" t="str">
        <f aca="false">IF($F5639=1,$G5639,"")</f>
        <v/>
      </c>
    </row>
    <row r="5640" customFormat="false" ht="15" hidden="false" customHeight="false" outlineLevel="0" collapsed="false">
      <c r="A5640" s="30" t="n">
        <v>880.9375</v>
      </c>
      <c r="B5640" s="31" t="n">
        <v>22.4187</v>
      </c>
      <c r="C5640" s="32" t="n">
        <f aca="false">IF($A5640="","",IF(設定!$B$21="dB",10^($B5640/20),ABS($B5640)))</f>
        <v>13.2109789326869</v>
      </c>
      <c r="D5640" s="32" t="n">
        <f aca="false">IF($A5640="","",$A5640^2)</f>
        <v>776050.87890625</v>
      </c>
      <c r="E5640" s="32" t="n">
        <f aca="false">IF($A5640="","",IF($C5640&lt;=0,"",1/$C5640^2))</f>
        <v>0.00572967515158543</v>
      </c>
      <c r="F5640" s="33" t="n">
        <f aca="false">IF(OR(ROW()-設定!$B$30&lt;2,ROW()+設定!$B$30&gt;13701,N($A5640)&lt;=0,N(INDEX($A$2:$A$13701,MIN(13700,MAX(1,ROW()-1+設定!$B$30))))&lt;=0,$A5640&lt;設定!$B$28,$A5640&gt;設定!$B$29),0,IF(AND($C5640&gt;=MAX(INDEX($C$1:$C$13701,MAX(1,ROW()-設定!$B$24)):INDEX($C$1:$C$13701,MAX(1,ROW()-1))),$C5640&gt;MAX(INDEX($C$1:$C$13701,MIN(13701,ROW()+1)):INDEX($C$1:$C$13701,MIN(13701,ROW()+設定!$B$24))),$C5640&gt;=設定!$B$32,$C5640&gt;=MAX(MIN(INDEX($C$1:$C$13701,MAX(1,ROW()-設定!$B$26)):INDEX($C$1:$C$13701,MAX(1,ROW()-1))),MIN(INDEX($C$1:$C$13701,MIN(13701,ROW()+1)):INDEX($C$1:$C$13701,MIN(13701,ROW()+設定!$B$26))))*10^(設定!$B$27/20)),1,0))</f>
        <v>0</v>
      </c>
      <c r="G5640" s="33" t="n">
        <f aca="false">$G5639+IF($F5640=1,1,0)</f>
        <v>2</v>
      </c>
      <c r="H5640" s="0" t="str">
        <f aca="false">IF($F5640=1,$G5640,"")</f>
        <v/>
      </c>
    </row>
    <row r="5641" customFormat="false" ht="15" hidden="false" customHeight="false" outlineLevel="0" collapsed="false">
      <c r="A5641" s="30" t="n">
        <v>881.09375</v>
      </c>
      <c r="B5641" s="31" t="n">
        <v>22.4987</v>
      </c>
      <c r="C5641" s="32" t="n">
        <f aca="false">IF($A5641="","",IF(設定!$B$21="dB",10^($B5641/20),ABS($B5641)))</f>
        <v>13.3332186157126</v>
      </c>
      <c r="D5641" s="32" t="n">
        <f aca="false">IF($A5641="","",$A5641^2)</f>
        <v>776326.196289063</v>
      </c>
      <c r="E5641" s="32" t="n">
        <f aca="false">IF($A5641="","",IF($C5641&lt;=0,"",1/$C5641^2))</f>
        <v>0.00562509679424171</v>
      </c>
      <c r="F5641" s="33" t="n">
        <f aca="false">IF(OR(ROW()-設定!$B$30&lt;2,ROW()+設定!$B$30&gt;13701,N($A5641)&lt;=0,N(INDEX($A$2:$A$13701,MIN(13700,MAX(1,ROW()-1+設定!$B$30))))&lt;=0,$A5641&lt;設定!$B$28,$A5641&gt;設定!$B$29),0,IF(AND($C5641&gt;=MAX(INDEX($C$1:$C$13701,MAX(1,ROW()-設定!$B$24)):INDEX($C$1:$C$13701,MAX(1,ROW()-1))),$C5641&gt;MAX(INDEX($C$1:$C$13701,MIN(13701,ROW()+1)):INDEX($C$1:$C$13701,MIN(13701,ROW()+設定!$B$24))),$C5641&gt;=設定!$B$32,$C5641&gt;=MAX(MIN(INDEX($C$1:$C$13701,MAX(1,ROW()-設定!$B$26)):INDEX($C$1:$C$13701,MAX(1,ROW()-1))),MIN(INDEX($C$1:$C$13701,MIN(13701,ROW()+1)):INDEX($C$1:$C$13701,MIN(13701,ROW()+設定!$B$26))))*10^(設定!$B$27/20)),1,0))</f>
        <v>0</v>
      </c>
      <c r="G5641" s="33" t="n">
        <f aca="false">$G5640+IF($F5641=1,1,0)</f>
        <v>2</v>
      </c>
      <c r="H5641" s="0" t="str">
        <f aca="false">IF($F5641=1,$G5641,"")</f>
        <v/>
      </c>
    </row>
    <row r="5642" customFormat="false" ht="15" hidden="false" customHeight="false" outlineLevel="0" collapsed="false">
      <c r="A5642" s="30" t="n">
        <v>881.25</v>
      </c>
      <c r="B5642" s="31" t="n">
        <v>22.5731</v>
      </c>
      <c r="C5642" s="32" t="n">
        <f aca="false">IF($A5642="","",IF(設定!$B$21="dB",10^($B5642/20),ABS($B5642)))</f>
        <v>13.4479163809575</v>
      </c>
      <c r="D5642" s="32" t="n">
        <f aca="false">IF($A5642="","",$A5642^2)</f>
        <v>776601.5625</v>
      </c>
      <c r="E5642" s="32" t="n">
        <f aca="false">IF($A5642="","",IF($C5642&lt;=0,"",1/$C5642^2))</f>
        <v>0.00552955268080642</v>
      </c>
      <c r="F5642" s="33" t="n">
        <f aca="false">IF(OR(ROW()-設定!$B$30&lt;2,ROW()+設定!$B$30&gt;13701,N($A5642)&lt;=0,N(INDEX($A$2:$A$13701,MIN(13700,MAX(1,ROW()-1+設定!$B$30))))&lt;=0,$A5642&lt;設定!$B$28,$A5642&gt;設定!$B$29),0,IF(AND($C5642&gt;=MAX(INDEX($C$1:$C$13701,MAX(1,ROW()-設定!$B$24)):INDEX($C$1:$C$13701,MAX(1,ROW()-1))),$C5642&gt;MAX(INDEX($C$1:$C$13701,MIN(13701,ROW()+1)):INDEX($C$1:$C$13701,MIN(13701,ROW()+設定!$B$24))),$C5642&gt;=設定!$B$32,$C5642&gt;=MAX(MIN(INDEX($C$1:$C$13701,MAX(1,ROW()-設定!$B$26)):INDEX($C$1:$C$13701,MAX(1,ROW()-1))),MIN(INDEX($C$1:$C$13701,MIN(13701,ROW()+1)):INDEX($C$1:$C$13701,MIN(13701,ROW()+設定!$B$26))))*10^(設定!$B$27/20)),1,0))</f>
        <v>0</v>
      </c>
      <c r="G5642" s="33" t="n">
        <f aca="false">$G5641+IF($F5642=1,1,0)</f>
        <v>2</v>
      </c>
      <c r="H5642" s="0" t="str">
        <f aca="false">IF($F5642=1,$G5642,"")</f>
        <v/>
      </c>
    </row>
    <row r="5643" customFormat="false" ht="15" hidden="false" customHeight="false" outlineLevel="0" collapsed="false">
      <c r="A5643" s="30" t="n">
        <v>881.40625</v>
      </c>
      <c r="B5643" s="31" t="n">
        <v>22.4751</v>
      </c>
      <c r="C5643" s="32" t="n">
        <f aca="false">IF($A5643="","",IF(設定!$B$21="dB",10^($B5643/20),ABS($B5643)))</f>
        <v>13.2970407593959</v>
      </c>
      <c r="D5643" s="32" t="n">
        <f aca="false">IF($A5643="","",$A5643^2)</f>
        <v>776876.977539063</v>
      </c>
      <c r="E5643" s="32" t="n">
        <f aca="false">IF($A5643="","",IF($C5643&lt;=0,"",1/$C5643^2))</f>
        <v>0.00565574734099705</v>
      </c>
      <c r="F5643" s="33" t="n">
        <f aca="false">IF(OR(ROW()-設定!$B$30&lt;2,ROW()+設定!$B$30&gt;13701,N($A5643)&lt;=0,N(INDEX($A$2:$A$13701,MIN(13700,MAX(1,ROW()-1+設定!$B$30))))&lt;=0,$A5643&lt;設定!$B$28,$A5643&gt;設定!$B$29),0,IF(AND($C5643&gt;=MAX(INDEX($C$1:$C$13701,MAX(1,ROW()-設定!$B$24)):INDEX($C$1:$C$13701,MAX(1,ROW()-1))),$C5643&gt;MAX(INDEX($C$1:$C$13701,MIN(13701,ROW()+1)):INDEX($C$1:$C$13701,MIN(13701,ROW()+設定!$B$24))),$C5643&gt;=設定!$B$32,$C5643&gt;=MAX(MIN(INDEX($C$1:$C$13701,MAX(1,ROW()-設定!$B$26)):INDEX($C$1:$C$13701,MAX(1,ROW()-1))),MIN(INDEX($C$1:$C$13701,MIN(13701,ROW()+1)):INDEX($C$1:$C$13701,MIN(13701,ROW()+設定!$B$26))))*10^(設定!$B$27/20)),1,0))</f>
        <v>0</v>
      </c>
      <c r="G5643" s="33" t="n">
        <f aca="false">$G5642+IF($F5643=1,1,0)</f>
        <v>2</v>
      </c>
      <c r="H5643" s="0" t="str">
        <f aca="false">IF($F5643=1,$G5643,"")</f>
        <v/>
      </c>
    </row>
    <row r="5644" customFormat="false" ht="15" hidden="false" customHeight="false" outlineLevel="0" collapsed="false">
      <c r="A5644" s="30" t="n">
        <v>881.5625</v>
      </c>
      <c r="B5644" s="31" t="n">
        <v>22.4311</v>
      </c>
      <c r="C5644" s="32" t="n">
        <f aca="false">IF($A5644="","",IF(設定!$B$21="dB",10^($B5644/20),ABS($B5644)))</f>
        <v>13.2298524313665</v>
      </c>
      <c r="D5644" s="32" t="n">
        <f aca="false">IF($A5644="","",$A5644^2)</f>
        <v>777152.44140625</v>
      </c>
      <c r="E5644" s="32" t="n">
        <f aca="false">IF($A5644="","",IF($C5644&lt;=0,"",1/$C5644^2))</f>
        <v>0.0057133390840047</v>
      </c>
      <c r="F5644" s="33" t="n">
        <f aca="false">IF(OR(ROW()-設定!$B$30&lt;2,ROW()+設定!$B$30&gt;13701,N($A5644)&lt;=0,N(INDEX($A$2:$A$13701,MIN(13700,MAX(1,ROW()-1+設定!$B$30))))&lt;=0,$A5644&lt;設定!$B$28,$A5644&gt;設定!$B$29),0,IF(AND($C5644&gt;=MAX(INDEX($C$1:$C$13701,MAX(1,ROW()-設定!$B$24)):INDEX($C$1:$C$13701,MAX(1,ROW()-1))),$C5644&gt;MAX(INDEX($C$1:$C$13701,MIN(13701,ROW()+1)):INDEX($C$1:$C$13701,MIN(13701,ROW()+設定!$B$24))),$C5644&gt;=設定!$B$32,$C5644&gt;=MAX(MIN(INDEX($C$1:$C$13701,MAX(1,ROW()-設定!$B$26)):INDEX($C$1:$C$13701,MAX(1,ROW()-1))),MIN(INDEX($C$1:$C$13701,MIN(13701,ROW()+1)):INDEX($C$1:$C$13701,MIN(13701,ROW()+設定!$B$26))))*10^(設定!$B$27/20)),1,0))</f>
        <v>0</v>
      </c>
      <c r="G5644" s="33" t="n">
        <f aca="false">$G5643+IF($F5644=1,1,0)</f>
        <v>2</v>
      </c>
      <c r="H5644" s="0" t="str">
        <f aca="false">IF($F5644=1,$G5644,"")</f>
        <v/>
      </c>
    </row>
    <row r="5645" customFormat="false" ht="15" hidden="false" customHeight="false" outlineLevel="0" collapsed="false">
      <c r="A5645" s="30" t="n">
        <v>881.71875</v>
      </c>
      <c r="B5645" s="31" t="n">
        <v>22.7176</v>
      </c>
      <c r="C5645" s="32" t="n">
        <f aca="false">IF($A5645="","",IF(設定!$B$21="dB",10^($B5645/20),ABS($B5645)))</f>
        <v>13.6735096036166</v>
      </c>
      <c r="D5645" s="32" t="n">
        <f aca="false">IF($A5645="","",$A5645^2)</f>
        <v>777427.954101563</v>
      </c>
      <c r="E5645" s="32" t="n">
        <f aca="false">IF($A5645="","",IF($C5645&lt;=0,"",1/$C5645^2))</f>
        <v>0.00534859852219182</v>
      </c>
      <c r="F5645" s="33" t="n">
        <f aca="false">IF(OR(ROW()-設定!$B$30&lt;2,ROW()+設定!$B$30&gt;13701,N($A5645)&lt;=0,N(INDEX($A$2:$A$13701,MIN(13700,MAX(1,ROW()-1+設定!$B$30))))&lt;=0,$A5645&lt;設定!$B$28,$A5645&gt;設定!$B$29),0,IF(AND($C5645&gt;=MAX(INDEX($C$1:$C$13701,MAX(1,ROW()-設定!$B$24)):INDEX($C$1:$C$13701,MAX(1,ROW()-1))),$C5645&gt;MAX(INDEX($C$1:$C$13701,MIN(13701,ROW()+1)):INDEX($C$1:$C$13701,MIN(13701,ROW()+設定!$B$24))),$C5645&gt;=設定!$B$32,$C5645&gt;=MAX(MIN(INDEX($C$1:$C$13701,MAX(1,ROW()-設定!$B$26)):INDEX($C$1:$C$13701,MAX(1,ROW()-1))),MIN(INDEX($C$1:$C$13701,MIN(13701,ROW()+1)):INDEX($C$1:$C$13701,MIN(13701,ROW()+設定!$B$26))))*10^(設定!$B$27/20)),1,0))</f>
        <v>0</v>
      </c>
      <c r="G5645" s="33" t="n">
        <f aca="false">$G5644+IF($F5645=1,1,0)</f>
        <v>2</v>
      </c>
      <c r="H5645" s="0" t="str">
        <f aca="false">IF($F5645=1,$G5645,"")</f>
        <v/>
      </c>
    </row>
    <row r="5646" customFormat="false" ht="15" hidden="false" customHeight="false" outlineLevel="0" collapsed="false">
      <c r="A5646" s="30" t="n">
        <v>881.875</v>
      </c>
      <c r="B5646" s="31" t="n">
        <v>22.5647</v>
      </c>
      <c r="C5646" s="32" t="n">
        <f aca="false">IF($A5646="","",IF(設定!$B$21="dB",10^($B5646/20),ABS($B5646)))</f>
        <v>13.434917379393</v>
      </c>
      <c r="D5646" s="32" t="n">
        <f aca="false">IF($A5646="","",$A5646^2)</f>
        <v>777703.515625</v>
      </c>
      <c r="E5646" s="32" t="n">
        <f aca="false">IF($A5646="","",IF($C5646&lt;=0,"",1/$C5646^2))</f>
        <v>0.0055402581336417</v>
      </c>
      <c r="F5646" s="33" t="n">
        <f aca="false">IF(OR(ROW()-設定!$B$30&lt;2,ROW()+設定!$B$30&gt;13701,N($A5646)&lt;=0,N(INDEX($A$2:$A$13701,MIN(13700,MAX(1,ROW()-1+設定!$B$30))))&lt;=0,$A5646&lt;設定!$B$28,$A5646&gt;設定!$B$29),0,IF(AND($C5646&gt;=MAX(INDEX($C$1:$C$13701,MAX(1,ROW()-設定!$B$24)):INDEX($C$1:$C$13701,MAX(1,ROW()-1))),$C5646&gt;MAX(INDEX($C$1:$C$13701,MIN(13701,ROW()+1)):INDEX($C$1:$C$13701,MIN(13701,ROW()+設定!$B$24))),$C5646&gt;=設定!$B$32,$C5646&gt;=MAX(MIN(INDEX($C$1:$C$13701,MAX(1,ROW()-設定!$B$26)):INDEX($C$1:$C$13701,MAX(1,ROW()-1))),MIN(INDEX($C$1:$C$13701,MIN(13701,ROW()+1)):INDEX($C$1:$C$13701,MIN(13701,ROW()+設定!$B$26))))*10^(設定!$B$27/20)),1,0))</f>
        <v>0</v>
      </c>
      <c r="G5646" s="33" t="n">
        <f aca="false">$G5645+IF($F5646=1,1,0)</f>
        <v>2</v>
      </c>
      <c r="H5646" s="0" t="str">
        <f aca="false">IF($F5646=1,$G5646,"")</f>
        <v/>
      </c>
    </row>
    <row r="5647" customFormat="false" ht="15" hidden="false" customHeight="false" outlineLevel="0" collapsed="false">
      <c r="A5647" s="30" t="n">
        <v>882.03125</v>
      </c>
      <c r="B5647" s="31" t="n">
        <v>22.8083</v>
      </c>
      <c r="C5647" s="32" t="n">
        <f aca="false">IF($A5647="","",IF(設定!$B$21="dB",10^($B5647/20),ABS($B5647)))</f>
        <v>13.8170395270707</v>
      </c>
      <c r="D5647" s="32" t="n">
        <f aca="false">IF($A5647="","",$A5647^2)</f>
        <v>777979.125976563</v>
      </c>
      <c r="E5647" s="32" t="n">
        <f aca="false">IF($A5647="","",IF($C5647&lt;=0,"",1/$C5647^2))</f>
        <v>0.0052380543458048</v>
      </c>
      <c r="F5647" s="33" t="n">
        <f aca="false">IF(OR(ROW()-設定!$B$30&lt;2,ROW()+設定!$B$30&gt;13701,N($A5647)&lt;=0,N(INDEX($A$2:$A$13701,MIN(13700,MAX(1,ROW()-1+設定!$B$30))))&lt;=0,$A5647&lt;設定!$B$28,$A5647&gt;設定!$B$29),0,IF(AND($C5647&gt;=MAX(INDEX($C$1:$C$13701,MAX(1,ROW()-設定!$B$24)):INDEX($C$1:$C$13701,MAX(1,ROW()-1))),$C5647&gt;MAX(INDEX($C$1:$C$13701,MIN(13701,ROW()+1)):INDEX($C$1:$C$13701,MIN(13701,ROW()+設定!$B$24))),$C5647&gt;=設定!$B$32,$C5647&gt;=MAX(MIN(INDEX($C$1:$C$13701,MAX(1,ROW()-設定!$B$26)):INDEX($C$1:$C$13701,MAX(1,ROW()-1))),MIN(INDEX($C$1:$C$13701,MIN(13701,ROW()+1)):INDEX($C$1:$C$13701,MIN(13701,ROW()+設定!$B$26))))*10^(設定!$B$27/20)),1,0))</f>
        <v>0</v>
      </c>
      <c r="G5647" s="33" t="n">
        <f aca="false">$G5646+IF($F5647=1,1,0)</f>
        <v>2</v>
      </c>
      <c r="H5647" s="0" t="str">
        <f aca="false">IF($F5647=1,$G5647,"")</f>
        <v/>
      </c>
    </row>
    <row r="5648" customFormat="false" ht="15" hidden="false" customHeight="false" outlineLevel="0" collapsed="false">
      <c r="A5648" s="30" t="n">
        <v>882.1875</v>
      </c>
      <c r="B5648" s="31" t="n">
        <v>22.8437</v>
      </c>
      <c r="C5648" s="32" t="n">
        <f aca="false">IF($A5648="","",IF(設定!$B$21="dB",10^($B5648/20),ABS($B5648)))</f>
        <v>13.873466825187</v>
      </c>
      <c r="D5648" s="32" t="n">
        <f aca="false">IF($A5648="","",$A5648^2)</f>
        <v>778254.78515625</v>
      </c>
      <c r="E5648" s="32" t="n">
        <f aca="false">IF($A5648="","",IF($C5648&lt;=0,"",1/$C5648^2))</f>
        <v>0.00519553171233131</v>
      </c>
      <c r="F5648" s="33" t="n">
        <f aca="false">IF(OR(ROW()-設定!$B$30&lt;2,ROW()+設定!$B$30&gt;13701,N($A5648)&lt;=0,N(INDEX($A$2:$A$13701,MIN(13700,MAX(1,ROW()-1+設定!$B$30))))&lt;=0,$A5648&lt;設定!$B$28,$A5648&gt;設定!$B$29),0,IF(AND($C5648&gt;=MAX(INDEX($C$1:$C$13701,MAX(1,ROW()-設定!$B$24)):INDEX($C$1:$C$13701,MAX(1,ROW()-1))),$C5648&gt;MAX(INDEX($C$1:$C$13701,MIN(13701,ROW()+1)):INDEX($C$1:$C$13701,MIN(13701,ROW()+設定!$B$24))),$C5648&gt;=設定!$B$32,$C5648&gt;=MAX(MIN(INDEX($C$1:$C$13701,MAX(1,ROW()-設定!$B$26)):INDEX($C$1:$C$13701,MAX(1,ROW()-1))),MIN(INDEX($C$1:$C$13701,MIN(13701,ROW()+1)):INDEX($C$1:$C$13701,MIN(13701,ROW()+設定!$B$26))))*10^(設定!$B$27/20)),1,0))</f>
        <v>0</v>
      </c>
      <c r="G5648" s="33" t="n">
        <f aca="false">$G5647+IF($F5648=1,1,0)</f>
        <v>2</v>
      </c>
      <c r="H5648" s="0" t="str">
        <f aca="false">IF($F5648=1,$G5648,"")</f>
        <v/>
      </c>
    </row>
    <row r="5649" customFormat="false" ht="15" hidden="false" customHeight="false" outlineLevel="0" collapsed="false">
      <c r="A5649" s="30" t="n">
        <v>882.34375</v>
      </c>
      <c r="B5649" s="31" t="n">
        <v>22.9965</v>
      </c>
      <c r="C5649" s="32" t="n">
        <f aca="false">IF($A5649="","",IF(設定!$B$21="dB",10^($B5649/20),ABS($B5649)))</f>
        <v>14.1196847390329</v>
      </c>
      <c r="D5649" s="32" t="n">
        <f aca="false">IF($A5649="","",$A5649^2)</f>
        <v>778530.493164063</v>
      </c>
      <c r="E5649" s="32" t="n">
        <f aca="false">IF($A5649="","",IF($C5649&lt;=0,"",1/$C5649^2))</f>
        <v>0.00501591305615708</v>
      </c>
      <c r="F5649" s="33" t="n">
        <f aca="false">IF(OR(ROW()-設定!$B$30&lt;2,ROW()+設定!$B$30&gt;13701,N($A5649)&lt;=0,N(INDEX($A$2:$A$13701,MIN(13700,MAX(1,ROW()-1+設定!$B$30))))&lt;=0,$A5649&lt;設定!$B$28,$A5649&gt;設定!$B$29),0,IF(AND($C5649&gt;=MAX(INDEX($C$1:$C$13701,MAX(1,ROW()-設定!$B$24)):INDEX($C$1:$C$13701,MAX(1,ROW()-1))),$C5649&gt;MAX(INDEX($C$1:$C$13701,MIN(13701,ROW()+1)):INDEX($C$1:$C$13701,MIN(13701,ROW()+設定!$B$24))),$C5649&gt;=設定!$B$32,$C5649&gt;=MAX(MIN(INDEX($C$1:$C$13701,MAX(1,ROW()-設定!$B$26)):INDEX($C$1:$C$13701,MAX(1,ROW()-1))),MIN(INDEX($C$1:$C$13701,MIN(13701,ROW()+1)):INDEX($C$1:$C$13701,MIN(13701,ROW()+設定!$B$26))))*10^(設定!$B$27/20)),1,0))</f>
        <v>0</v>
      </c>
      <c r="G5649" s="33" t="n">
        <f aca="false">$G5648+IF($F5649=1,1,0)</f>
        <v>2</v>
      </c>
      <c r="H5649" s="0" t="str">
        <f aca="false">IF($F5649=1,$G5649,"")</f>
        <v/>
      </c>
    </row>
    <row r="5650" customFormat="false" ht="15" hidden="false" customHeight="false" outlineLevel="0" collapsed="false">
      <c r="A5650" s="30" t="n">
        <v>882.5</v>
      </c>
      <c r="B5650" s="31" t="n">
        <v>23.0983</v>
      </c>
      <c r="C5650" s="32" t="n">
        <f aca="false">IF($A5650="","",IF(設定!$B$21="dB",10^($B5650/20),ABS($B5650)))</f>
        <v>14.2861432313317</v>
      </c>
      <c r="D5650" s="32" t="n">
        <f aca="false">IF($A5650="","",$A5650^2)</f>
        <v>778806.25</v>
      </c>
      <c r="E5650" s="32" t="n">
        <f aca="false">IF($A5650="","",IF($C5650&lt;=0,"",1/$C5650^2))</f>
        <v>0.00489970575655905</v>
      </c>
      <c r="F5650" s="33" t="n">
        <f aca="false">IF(OR(ROW()-設定!$B$30&lt;2,ROW()+設定!$B$30&gt;13701,N($A5650)&lt;=0,N(INDEX($A$2:$A$13701,MIN(13700,MAX(1,ROW()-1+設定!$B$30))))&lt;=0,$A5650&lt;設定!$B$28,$A5650&gt;設定!$B$29),0,IF(AND($C5650&gt;=MAX(INDEX($C$1:$C$13701,MAX(1,ROW()-設定!$B$24)):INDEX($C$1:$C$13701,MAX(1,ROW()-1))),$C5650&gt;MAX(INDEX($C$1:$C$13701,MIN(13701,ROW()+1)):INDEX($C$1:$C$13701,MIN(13701,ROW()+設定!$B$24))),$C5650&gt;=設定!$B$32,$C5650&gt;=MAX(MIN(INDEX($C$1:$C$13701,MAX(1,ROW()-設定!$B$26)):INDEX($C$1:$C$13701,MAX(1,ROW()-1))),MIN(INDEX($C$1:$C$13701,MIN(13701,ROW()+1)):INDEX($C$1:$C$13701,MIN(13701,ROW()+設定!$B$26))))*10^(設定!$B$27/20)),1,0))</f>
        <v>0</v>
      </c>
      <c r="G5650" s="33" t="n">
        <f aca="false">$G5649+IF($F5650=1,1,0)</f>
        <v>2</v>
      </c>
      <c r="H5650" s="0" t="str">
        <f aca="false">IF($F5650=1,$G5650,"")</f>
        <v/>
      </c>
    </row>
    <row r="5651" customFormat="false" ht="15" hidden="false" customHeight="false" outlineLevel="0" collapsed="false">
      <c r="A5651" s="30" t="n">
        <v>882.65625</v>
      </c>
      <c r="B5651" s="31" t="n">
        <v>23.0128</v>
      </c>
      <c r="C5651" s="32" t="n">
        <f aca="false">IF($A5651="","",IF(設定!$B$21="dB",10^($B5651/20),ABS($B5651)))</f>
        <v>14.1462067140217</v>
      </c>
      <c r="D5651" s="32" t="n">
        <f aca="false">IF($A5651="","",$A5651^2)</f>
        <v>779082.055664063</v>
      </c>
      <c r="E5651" s="32" t="n">
        <f aca="false">IF($A5651="","",IF($C5651&lt;=0,"",1/$C5651^2))</f>
        <v>0.00499712254700487</v>
      </c>
      <c r="F5651" s="33" t="n">
        <f aca="false">IF(OR(ROW()-設定!$B$30&lt;2,ROW()+設定!$B$30&gt;13701,N($A5651)&lt;=0,N(INDEX($A$2:$A$13701,MIN(13700,MAX(1,ROW()-1+設定!$B$30))))&lt;=0,$A5651&lt;設定!$B$28,$A5651&gt;設定!$B$29),0,IF(AND($C5651&gt;=MAX(INDEX($C$1:$C$13701,MAX(1,ROW()-設定!$B$24)):INDEX($C$1:$C$13701,MAX(1,ROW()-1))),$C5651&gt;MAX(INDEX($C$1:$C$13701,MIN(13701,ROW()+1)):INDEX($C$1:$C$13701,MIN(13701,ROW()+設定!$B$24))),$C5651&gt;=設定!$B$32,$C5651&gt;=MAX(MIN(INDEX($C$1:$C$13701,MAX(1,ROW()-設定!$B$26)):INDEX($C$1:$C$13701,MAX(1,ROW()-1))),MIN(INDEX($C$1:$C$13701,MIN(13701,ROW()+1)):INDEX($C$1:$C$13701,MIN(13701,ROW()+設定!$B$26))))*10^(設定!$B$27/20)),1,0))</f>
        <v>0</v>
      </c>
      <c r="G5651" s="33" t="n">
        <f aca="false">$G5650+IF($F5651=1,1,0)</f>
        <v>2</v>
      </c>
      <c r="H5651" s="0" t="str">
        <f aca="false">IF($F5651=1,$G5651,"")</f>
        <v/>
      </c>
    </row>
    <row r="5652" customFormat="false" ht="15" hidden="false" customHeight="false" outlineLevel="0" collapsed="false">
      <c r="A5652" s="30" t="n">
        <v>882.8125</v>
      </c>
      <c r="B5652" s="31" t="n">
        <v>22.9659</v>
      </c>
      <c r="C5652" s="32" t="n">
        <f aca="false">IF($A5652="","",IF(設定!$B$21="dB",10^($B5652/20),ABS($B5652)))</f>
        <v>14.0700292407729</v>
      </c>
      <c r="D5652" s="32" t="n">
        <f aca="false">IF($A5652="","",$A5652^2)</f>
        <v>779357.91015625</v>
      </c>
      <c r="E5652" s="32" t="n">
        <f aca="false">IF($A5652="","",IF($C5652&lt;=0,"",1/$C5652^2))</f>
        <v>0.00505137953011891</v>
      </c>
      <c r="F5652" s="33" t="n">
        <f aca="false">IF(OR(ROW()-設定!$B$30&lt;2,ROW()+設定!$B$30&gt;13701,N($A5652)&lt;=0,N(INDEX($A$2:$A$13701,MIN(13700,MAX(1,ROW()-1+設定!$B$30))))&lt;=0,$A5652&lt;設定!$B$28,$A5652&gt;設定!$B$29),0,IF(AND($C5652&gt;=MAX(INDEX($C$1:$C$13701,MAX(1,ROW()-設定!$B$24)):INDEX($C$1:$C$13701,MAX(1,ROW()-1))),$C5652&gt;MAX(INDEX($C$1:$C$13701,MIN(13701,ROW()+1)):INDEX($C$1:$C$13701,MIN(13701,ROW()+設定!$B$24))),$C5652&gt;=設定!$B$32,$C5652&gt;=MAX(MIN(INDEX($C$1:$C$13701,MAX(1,ROW()-設定!$B$26)):INDEX($C$1:$C$13701,MAX(1,ROW()-1))),MIN(INDEX($C$1:$C$13701,MIN(13701,ROW()+1)):INDEX($C$1:$C$13701,MIN(13701,ROW()+設定!$B$26))))*10^(設定!$B$27/20)),1,0))</f>
        <v>0</v>
      </c>
      <c r="G5652" s="33" t="n">
        <f aca="false">$G5651+IF($F5652=1,1,0)</f>
        <v>2</v>
      </c>
      <c r="H5652" s="0" t="str">
        <f aca="false">IF($F5652=1,$G5652,"")</f>
        <v/>
      </c>
    </row>
    <row r="5653" customFormat="false" ht="15" hidden="false" customHeight="false" outlineLevel="0" collapsed="false">
      <c r="A5653" s="30" t="n">
        <v>882.96875</v>
      </c>
      <c r="B5653" s="31" t="n">
        <v>22.9502</v>
      </c>
      <c r="C5653" s="32" t="n">
        <f aca="false">IF($A5653="","",IF(設定!$B$21="dB",10^($B5653/20),ABS($B5653)))</f>
        <v>14.0446202213879</v>
      </c>
      <c r="D5653" s="32" t="n">
        <f aca="false">IF($A5653="","",$A5653^2)</f>
        <v>779633.813476563</v>
      </c>
      <c r="E5653" s="32" t="n">
        <f aca="false">IF($A5653="","",IF($C5653&lt;=0,"",1/$C5653^2))</f>
        <v>0.00506967361027356</v>
      </c>
      <c r="F5653" s="33" t="n">
        <f aca="false">IF(OR(ROW()-設定!$B$30&lt;2,ROW()+設定!$B$30&gt;13701,N($A5653)&lt;=0,N(INDEX($A$2:$A$13701,MIN(13700,MAX(1,ROW()-1+設定!$B$30))))&lt;=0,$A5653&lt;設定!$B$28,$A5653&gt;設定!$B$29),0,IF(AND($C5653&gt;=MAX(INDEX($C$1:$C$13701,MAX(1,ROW()-設定!$B$24)):INDEX($C$1:$C$13701,MAX(1,ROW()-1))),$C5653&gt;MAX(INDEX($C$1:$C$13701,MIN(13701,ROW()+1)):INDEX($C$1:$C$13701,MIN(13701,ROW()+設定!$B$24))),$C5653&gt;=設定!$B$32,$C5653&gt;=MAX(MIN(INDEX($C$1:$C$13701,MAX(1,ROW()-設定!$B$26)):INDEX($C$1:$C$13701,MAX(1,ROW()-1))),MIN(INDEX($C$1:$C$13701,MIN(13701,ROW()+1)):INDEX($C$1:$C$13701,MIN(13701,ROW()+設定!$B$26))))*10^(設定!$B$27/20)),1,0))</f>
        <v>0</v>
      </c>
      <c r="G5653" s="33" t="n">
        <f aca="false">$G5652+IF($F5653=1,1,0)</f>
        <v>2</v>
      </c>
      <c r="H5653" s="0" t="str">
        <f aca="false">IF($F5653=1,$G5653,"")</f>
        <v/>
      </c>
    </row>
    <row r="5654" customFormat="false" ht="15" hidden="false" customHeight="false" outlineLevel="0" collapsed="false">
      <c r="A5654" s="30" t="n">
        <v>883.125</v>
      </c>
      <c r="B5654" s="31" t="n">
        <v>23.0406</v>
      </c>
      <c r="C5654" s="32" t="n">
        <f aca="false">IF($A5654="","",IF(設定!$B$21="dB",10^($B5654/20),ABS($B5654)))</f>
        <v>14.191555500957</v>
      </c>
      <c r="D5654" s="32" t="n">
        <f aca="false">IF($A5654="","",$A5654^2)</f>
        <v>779909.765625</v>
      </c>
      <c r="E5654" s="32" t="n">
        <f aca="false">IF($A5654="","",IF($C5654&lt;=0,"",1/$C5654^2))</f>
        <v>0.00496523719424705</v>
      </c>
      <c r="F5654" s="33" t="n">
        <f aca="false">IF(OR(ROW()-設定!$B$30&lt;2,ROW()+設定!$B$30&gt;13701,N($A5654)&lt;=0,N(INDEX($A$2:$A$13701,MIN(13700,MAX(1,ROW()-1+設定!$B$30))))&lt;=0,$A5654&lt;設定!$B$28,$A5654&gt;設定!$B$29),0,IF(AND($C5654&gt;=MAX(INDEX($C$1:$C$13701,MAX(1,ROW()-設定!$B$24)):INDEX($C$1:$C$13701,MAX(1,ROW()-1))),$C5654&gt;MAX(INDEX($C$1:$C$13701,MIN(13701,ROW()+1)):INDEX($C$1:$C$13701,MIN(13701,ROW()+設定!$B$24))),$C5654&gt;=設定!$B$32,$C5654&gt;=MAX(MIN(INDEX($C$1:$C$13701,MAX(1,ROW()-設定!$B$26)):INDEX($C$1:$C$13701,MAX(1,ROW()-1))),MIN(INDEX($C$1:$C$13701,MIN(13701,ROW()+1)):INDEX($C$1:$C$13701,MIN(13701,ROW()+設定!$B$26))))*10^(設定!$B$27/20)),1,0))</f>
        <v>0</v>
      </c>
      <c r="G5654" s="33" t="n">
        <f aca="false">$G5653+IF($F5654=1,1,0)</f>
        <v>2</v>
      </c>
      <c r="H5654" s="0" t="str">
        <f aca="false">IF($F5654=1,$G5654,"")</f>
        <v/>
      </c>
    </row>
    <row r="5655" customFormat="false" ht="15" hidden="false" customHeight="false" outlineLevel="0" collapsed="false">
      <c r="A5655" s="30" t="n">
        <v>883.28125</v>
      </c>
      <c r="B5655" s="31" t="n">
        <v>23.1782</v>
      </c>
      <c r="C5655" s="32" t="n">
        <f aca="false">IF($A5655="","",IF(設定!$B$21="dB",10^($B5655/20),ABS($B5655)))</f>
        <v>14.4181652909085</v>
      </c>
      <c r="D5655" s="32" t="n">
        <f aca="false">IF($A5655="","",$A5655^2)</f>
        <v>780185.766601563</v>
      </c>
      <c r="E5655" s="32" t="n">
        <f aca="false">IF($A5655="","",IF($C5655&lt;=0,"",1/$C5655^2))</f>
        <v>0.00481038680987942</v>
      </c>
      <c r="F5655" s="33" t="n">
        <f aca="false">IF(OR(ROW()-設定!$B$30&lt;2,ROW()+設定!$B$30&gt;13701,N($A5655)&lt;=0,N(INDEX($A$2:$A$13701,MIN(13700,MAX(1,ROW()-1+設定!$B$30))))&lt;=0,$A5655&lt;設定!$B$28,$A5655&gt;設定!$B$29),0,IF(AND($C5655&gt;=MAX(INDEX($C$1:$C$13701,MAX(1,ROW()-設定!$B$24)):INDEX($C$1:$C$13701,MAX(1,ROW()-1))),$C5655&gt;MAX(INDEX($C$1:$C$13701,MIN(13701,ROW()+1)):INDEX($C$1:$C$13701,MIN(13701,ROW()+設定!$B$24))),$C5655&gt;=設定!$B$32,$C5655&gt;=MAX(MIN(INDEX($C$1:$C$13701,MAX(1,ROW()-設定!$B$26)):INDEX($C$1:$C$13701,MAX(1,ROW()-1))),MIN(INDEX($C$1:$C$13701,MIN(13701,ROW()+1)):INDEX($C$1:$C$13701,MIN(13701,ROW()+設定!$B$26))))*10^(設定!$B$27/20)),1,0))</f>
        <v>0</v>
      </c>
      <c r="G5655" s="33" t="n">
        <f aca="false">$G5654+IF($F5655=1,1,0)</f>
        <v>2</v>
      </c>
      <c r="H5655" s="0" t="str">
        <f aca="false">IF($F5655=1,$G5655,"")</f>
        <v/>
      </c>
    </row>
    <row r="5656" customFormat="false" ht="15" hidden="false" customHeight="false" outlineLevel="0" collapsed="false">
      <c r="A5656" s="30" t="n">
        <v>883.4375</v>
      </c>
      <c r="B5656" s="31" t="n">
        <v>23.0065</v>
      </c>
      <c r="C5656" s="32" t="n">
        <f aca="false">IF($A5656="","",IF(設定!$B$21="dB",10^($B5656/20),ABS($B5656)))</f>
        <v>14.1359499880652</v>
      </c>
      <c r="D5656" s="32" t="n">
        <f aca="false">IF($A5656="","",$A5656^2)</f>
        <v>780461.81640625</v>
      </c>
      <c r="E5656" s="32" t="n">
        <f aca="false">IF($A5656="","",IF($C5656&lt;=0,"",1/$C5656^2))</f>
        <v>0.0050043767762563</v>
      </c>
      <c r="F5656" s="33" t="n">
        <f aca="false">IF(OR(ROW()-設定!$B$30&lt;2,ROW()+設定!$B$30&gt;13701,N($A5656)&lt;=0,N(INDEX($A$2:$A$13701,MIN(13700,MAX(1,ROW()-1+設定!$B$30))))&lt;=0,$A5656&lt;設定!$B$28,$A5656&gt;設定!$B$29),0,IF(AND($C5656&gt;=MAX(INDEX($C$1:$C$13701,MAX(1,ROW()-設定!$B$24)):INDEX($C$1:$C$13701,MAX(1,ROW()-1))),$C5656&gt;MAX(INDEX($C$1:$C$13701,MIN(13701,ROW()+1)):INDEX($C$1:$C$13701,MIN(13701,ROW()+設定!$B$24))),$C5656&gt;=設定!$B$32,$C5656&gt;=MAX(MIN(INDEX($C$1:$C$13701,MAX(1,ROW()-設定!$B$26)):INDEX($C$1:$C$13701,MAX(1,ROW()-1))),MIN(INDEX($C$1:$C$13701,MIN(13701,ROW()+1)):INDEX($C$1:$C$13701,MIN(13701,ROW()+設定!$B$26))))*10^(設定!$B$27/20)),1,0))</f>
        <v>0</v>
      </c>
      <c r="G5656" s="33" t="n">
        <f aca="false">$G5655+IF($F5656=1,1,0)</f>
        <v>2</v>
      </c>
      <c r="H5656" s="0" t="str">
        <f aca="false">IF($F5656=1,$G5656,"")</f>
        <v/>
      </c>
    </row>
    <row r="5657" customFormat="false" ht="15" hidden="false" customHeight="false" outlineLevel="0" collapsed="false">
      <c r="A5657" s="30" t="n">
        <v>883.59375</v>
      </c>
      <c r="B5657" s="31" t="n">
        <v>23.2841</v>
      </c>
      <c r="C5657" s="32" t="n">
        <f aca="false">IF($A5657="","",IF(設定!$B$21="dB",10^($B5657/20),ABS($B5657)))</f>
        <v>14.5950302683546</v>
      </c>
      <c r="D5657" s="32" t="n">
        <f aca="false">IF($A5657="","",$A5657^2)</f>
        <v>780737.915039063</v>
      </c>
      <c r="E5657" s="32" t="n">
        <f aca="false">IF($A5657="","",IF($C5657&lt;=0,"",1/$C5657^2))</f>
        <v>0.00469450709756079</v>
      </c>
      <c r="F5657" s="33" t="n">
        <f aca="false">IF(OR(ROW()-設定!$B$30&lt;2,ROW()+設定!$B$30&gt;13701,N($A5657)&lt;=0,N(INDEX($A$2:$A$13701,MIN(13700,MAX(1,ROW()-1+設定!$B$30))))&lt;=0,$A5657&lt;設定!$B$28,$A5657&gt;設定!$B$29),0,IF(AND($C5657&gt;=MAX(INDEX($C$1:$C$13701,MAX(1,ROW()-設定!$B$24)):INDEX($C$1:$C$13701,MAX(1,ROW()-1))),$C5657&gt;MAX(INDEX($C$1:$C$13701,MIN(13701,ROW()+1)):INDEX($C$1:$C$13701,MIN(13701,ROW()+設定!$B$24))),$C5657&gt;=設定!$B$32,$C5657&gt;=MAX(MIN(INDEX($C$1:$C$13701,MAX(1,ROW()-設定!$B$26)):INDEX($C$1:$C$13701,MAX(1,ROW()-1))),MIN(INDEX($C$1:$C$13701,MIN(13701,ROW()+1)):INDEX($C$1:$C$13701,MIN(13701,ROW()+設定!$B$26))))*10^(設定!$B$27/20)),1,0))</f>
        <v>0</v>
      </c>
      <c r="G5657" s="33" t="n">
        <f aca="false">$G5656+IF($F5657=1,1,0)</f>
        <v>2</v>
      </c>
      <c r="H5657" s="0" t="str">
        <f aca="false">IF($F5657=1,$G5657,"")</f>
        <v/>
      </c>
    </row>
    <row r="5658" customFormat="false" ht="15" hidden="false" customHeight="false" outlineLevel="0" collapsed="false">
      <c r="A5658" s="30" t="n">
        <v>883.75</v>
      </c>
      <c r="B5658" s="31" t="n">
        <v>23.3267</v>
      </c>
      <c r="C5658" s="32" t="n">
        <f aca="false">IF($A5658="","",IF(設定!$B$21="dB",10^($B5658/20),ABS($B5658)))</f>
        <v>14.6667875085747</v>
      </c>
      <c r="D5658" s="32" t="n">
        <f aca="false">IF($A5658="","",$A5658^2)</f>
        <v>781014.0625</v>
      </c>
      <c r="E5658" s="32" t="n">
        <f aca="false">IF($A5658="","",IF($C5658&lt;=0,"",1/$C5658^2))</f>
        <v>0.00464868372719776</v>
      </c>
      <c r="F5658" s="33" t="n">
        <f aca="false">IF(OR(ROW()-設定!$B$30&lt;2,ROW()+設定!$B$30&gt;13701,N($A5658)&lt;=0,N(INDEX($A$2:$A$13701,MIN(13700,MAX(1,ROW()-1+設定!$B$30))))&lt;=0,$A5658&lt;設定!$B$28,$A5658&gt;設定!$B$29),0,IF(AND($C5658&gt;=MAX(INDEX($C$1:$C$13701,MAX(1,ROW()-設定!$B$24)):INDEX($C$1:$C$13701,MAX(1,ROW()-1))),$C5658&gt;MAX(INDEX($C$1:$C$13701,MIN(13701,ROW()+1)):INDEX($C$1:$C$13701,MIN(13701,ROW()+設定!$B$24))),$C5658&gt;=設定!$B$32,$C5658&gt;=MAX(MIN(INDEX($C$1:$C$13701,MAX(1,ROW()-設定!$B$26)):INDEX($C$1:$C$13701,MAX(1,ROW()-1))),MIN(INDEX($C$1:$C$13701,MIN(13701,ROW()+1)):INDEX($C$1:$C$13701,MIN(13701,ROW()+設定!$B$26))))*10^(設定!$B$27/20)),1,0))</f>
        <v>0</v>
      </c>
      <c r="G5658" s="33" t="n">
        <f aca="false">$G5657+IF($F5658=1,1,0)</f>
        <v>2</v>
      </c>
      <c r="H5658" s="0" t="str">
        <f aca="false">IF($F5658=1,$G5658,"")</f>
        <v/>
      </c>
    </row>
    <row r="5659" customFormat="false" ht="15" hidden="false" customHeight="false" outlineLevel="0" collapsed="false">
      <c r="A5659" s="30" t="n">
        <v>883.90625</v>
      </c>
      <c r="B5659" s="31" t="n">
        <v>23.4472</v>
      </c>
      <c r="C5659" s="32" t="n">
        <f aca="false">IF($A5659="","",IF(設定!$B$21="dB",10^($B5659/20),ABS($B5659)))</f>
        <v>14.8716789051387</v>
      </c>
      <c r="D5659" s="32" t="n">
        <f aca="false">IF($A5659="","",$A5659^2)</f>
        <v>781290.258789063</v>
      </c>
      <c r="E5659" s="32" t="n">
        <f aca="false">IF($A5659="","",IF($C5659&lt;=0,"",1/$C5659^2))</f>
        <v>0.00452147360599596</v>
      </c>
      <c r="F5659" s="33" t="n">
        <f aca="false">IF(OR(ROW()-設定!$B$30&lt;2,ROW()+設定!$B$30&gt;13701,N($A5659)&lt;=0,N(INDEX($A$2:$A$13701,MIN(13700,MAX(1,ROW()-1+設定!$B$30))))&lt;=0,$A5659&lt;設定!$B$28,$A5659&gt;設定!$B$29),0,IF(AND($C5659&gt;=MAX(INDEX($C$1:$C$13701,MAX(1,ROW()-設定!$B$24)):INDEX($C$1:$C$13701,MAX(1,ROW()-1))),$C5659&gt;MAX(INDEX($C$1:$C$13701,MIN(13701,ROW()+1)):INDEX($C$1:$C$13701,MIN(13701,ROW()+設定!$B$24))),$C5659&gt;=設定!$B$32,$C5659&gt;=MAX(MIN(INDEX($C$1:$C$13701,MAX(1,ROW()-設定!$B$26)):INDEX($C$1:$C$13701,MAX(1,ROW()-1))),MIN(INDEX($C$1:$C$13701,MIN(13701,ROW()+1)):INDEX($C$1:$C$13701,MIN(13701,ROW()+設定!$B$26))))*10^(設定!$B$27/20)),1,0))</f>
        <v>0</v>
      </c>
      <c r="G5659" s="33" t="n">
        <f aca="false">$G5658+IF($F5659=1,1,0)</f>
        <v>2</v>
      </c>
      <c r="H5659" s="0" t="str">
        <f aca="false">IF($F5659=1,$G5659,"")</f>
        <v/>
      </c>
    </row>
    <row r="5660" customFormat="false" ht="15" hidden="false" customHeight="false" outlineLevel="0" collapsed="false">
      <c r="A5660" s="30" t="n">
        <v>884.0625</v>
      </c>
      <c r="B5660" s="31" t="n">
        <v>23.3979</v>
      </c>
      <c r="C5660" s="32" t="n">
        <f aca="false">IF($A5660="","",IF(設定!$B$21="dB",10^($B5660/20),ABS($B5660)))</f>
        <v>14.7875082523702</v>
      </c>
      <c r="D5660" s="32" t="n">
        <f aca="false">IF($A5660="","",$A5660^2)</f>
        <v>781566.50390625</v>
      </c>
      <c r="E5660" s="32" t="n">
        <f aca="false">IF($A5660="","",IF($C5660&lt;=0,"",1/$C5660^2))</f>
        <v>0.00457309264795065</v>
      </c>
      <c r="F5660" s="33" t="n">
        <f aca="false">IF(OR(ROW()-設定!$B$30&lt;2,ROW()+設定!$B$30&gt;13701,N($A5660)&lt;=0,N(INDEX($A$2:$A$13701,MIN(13700,MAX(1,ROW()-1+設定!$B$30))))&lt;=0,$A5660&lt;設定!$B$28,$A5660&gt;設定!$B$29),0,IF(AND($C5660&gt;=MAX(INDEX($C$1:$C$13701,MAX(1,ROW()-設定!$B$24)):INDEX($C$1:$C$13701,MAX(1,ROW()-1))),$C5660&gt;MAX(INDEX($C$1:$C$13701,MIN(13701,ROW()+1)):INDEX($C$1:$C$13701,MIN(13701,ROW()+設定!$B$24))),$C5660&gt;=設定!$B$32,$C5660&gt;=MAX(MIN(INDEX($C$1:$C$13701,MAX(1,ROW()-設定!$B$26)):INDEX($C$1:$C$13701,MAX(1,ROW()-1))),MIN(INDEX($C$1:$C$13701,MIN(13701,ROW()+1)):INDEX($C$1:$C$13701,MIN(13701,ROW()+設定!$B$26))))*10^(設定!$B$27/20)),1,0))</f>
        <v>0</v>
      </c>
      <c r="G5660" s="33" t="n">
        <f aca="false">$G5659+IF($F5660=1,1,0)</f>
        <v>2</v>
      </c>
      <c r="H5660" s="0" t="str">
        <f aca="false">IF($F5660=1,$G5660,"")</f>
        <v/>
      </c>
    </row>
    <row r="5661" customFormat="false" ht="15" hidden="false" customHeight="false" outlineLevel="0" collapsed="false">
      <c r="A5661" s="30" t="n">
        <v>884.21875</v>
      </c>
      <c r="B5661" s="31" t="n">
        <v>23.4963</v>
      </c>
      <c r="C5661" s="32" t="n">
        <f aca="false">IF($A5661="","",IF(設定!$B$21="dB",10^($B5661/20),ABS($B5661)))</f>
        <v>14.9559842799202</v>
      </c>
      <c r="D5661" s="32" t="n">
        <f aca="false">IF($A5661="","",$A5661^2)</f>
        <v>781842.797851563</v>
      </c>
      <c r="E5661" s="32" t="n">
        <f aca="false">IF($A5661="","",IF($C5661&lt;=0,"",1/$C5661^2))</f>
        <v>0.00447064309287963</v>
      </c>
      <c r="F5661" s="33" t="n">
        <f aca="false">IF(OR(ROW()-設定!$B$30&lt;2,ROW()+設定!$B$30&gt;13701,N($A5661)&lt;=0,N(INDEX($A$2:$A$13701,MIN(13700,MAX(1,ROW()-1+設定!$B$30))))&lt;=0,$A5661&lt;設定!$B$28,$A5661&gt;設定!$B$29),0,IF(AND($C5661&gt;=MAX(INDEX($C$1:$C$13701,MAX(1,ROW()-設定!$B$24)):INDEX($C$1:$C$13701,MAX(1,ROW()-1))),$C5661&gt;MAX(INDEX($C$1:$C$13701,MIN(13701,ROW()+1)):INDEX($C$1:$C$13701,MIN(13701,ROW()+設定!$B$24))),$C5661&gt;=設定!$B$32,$C5661&gt;=MAX(MIN(INDEX($C$1:$C$13701,MAX(1,ROW()-設定!$B$26)):INDEX($C$1:$C$13701,MAX(1,ROW()-1))),MIN(INDEX($C$1:$C$13701,MIN(13701,ROW()+1)):INDEX($C$1:$C$13701,MIN(13701,ROW()+設定!$B$26))))*10^(設定!$B$27/20)),1,0))</f>
        <v>0</v>
      </c>
      <c r="G5661" s="33" t="n">
        <f aca="false">$G5660+IF($F5661=1,1,0)</f>
        <v>2</v>
      </c>
      <c r="H5661" s="0" t="str">
        <f aca="false">IF($F5661=1,$G5661,"")</f>
        <v/>
      </c>
    </row>
    <row r="5662" customFormat="false" ht="15" hidden="false" customHeight="false" outlineLevel="0" collapsed="false">
      <c r="A5662" s="30" t="n">
        <v>884.375</v>
      </c>
      <c r="B5662" s="31" t="n">
        <v>23.4622</v>
      </c>
      <c r="C5662" s="32" t="n">
        <f aca="false">IF($A5662="","",IF(設定!$B$21="dB",10^($B5662/20),ABS($B5662)))</f>
        <v>14.8973835735613</v>
      </c>
      <c r="D5662" s="32" t="n">
        <f aca="false">IF($A5662="","",$A5662^2)</f>
        <v>782119.140625</v>
      </c>
      <c r="E5662" s="32" t="n">
        <f aca="false">IF($A5662="","",IF($C5662&lt;=0,"",1/$C5662^2))</f>
        <v>0.00450588392732972</v>
      </c>
      <c r="F5662" s="33" t="n">
        <f aca="false">IF(OR(ROW()-設定!$B$30&lt;2,ROW()+設定!$B$30&gt;13701,N($A5662)&lt;=0,N(INDEX($A$2:$A$13701,MIN(13700,MAX(1,ROW()-1+設定!$B$30))))&lt;=0,$A5662&lt;設定!$B$28,$A5662&gt;設定!$B$29),0,IF(AND($C5662&gt;=MAX(INDEX($C$1:$C$13701,MAX(1,ROW()-設定!$B$24)):INDEX($C$1:$C$13701,MAX(1,ROW()-1))),$C5662&gt;MAX(INDEX($C$1:$C$13701,MIN(13701,ROW()+1)):INDEX($C$1:$C$13701,MIN(13701,ROW()+設定!$B$24))),$C5662&gt;=設定!$B$32,$C5662&gt;=MAX(MIN(INDEX($C$1:$C$13701,MAX(1,ROW()-設定!$B$26)):INDEX($C$1:$C$13701,MAX(1,ROW()-1))),MIN(INDEX($C$1:$C$13701,MIN(13701,ROW()+1)):INDEX($C$1:$C$13701,MIN(13701,ROW()+設定!$B$26))))*10^(設定!$B$27/20)),1,0))</f>
        <v>0</v>
      </c>
      <c r="G5662" s="33" t="n">
        <f aca="false">$G5661+IF($F5662=1,1,0)</f>
        <v>2</v>
      </c>
      <c r="H5662" s="0" t="str">
        <f aca="false">IF($F5662=1,$G5662,"")</f>
        <v/>
      </c>
    </row>
    <row r="5663" customFormat="false" ht="15" hidden="false" customHeight="false" outlineLevel="0" collapsed="false">
      <c r="A5663" s="30" t="n">
        <v>884.53125</v>
      </c>
      <c r="B5663" s="31" t="n">
        <v>23.5447</v>
      </c>
      <c r="C5663" s="32" t="n">
        <f aca="false">IF($A5663="","",IF(設定!$B$21="dB",10^($B5663/20),ABS($B5663)))</f>
        <v>15.0395554757438</v>
      </c>
      <c r="D5663" s="32" t="n">
        <f aca="false">IF($A5663="","",$A5663^2)</f>
        <v>782395.532226563</v>
      </c>
      <c r="E5663" s="32" t="n">
        <f aca="false">IF($A5663="","",IF($C5663&lt;=0,"",1/$C5663^2))</f>
        <v>0.00442109655673927</v>
      </c>
      <c r="F5663" s="33" t="n">
        <f aca="false">IF(OR(ROW()-設定!$B$30&lt;2,ROW()+設定!$B$30&gt;13701,N($A5663)&lt;=0,N(INDEX($A$2:$A$13701,MIN(13700,MAX(1,ROW()-1+設定!$B$30))))&lt;=0,$A5663&lt;設定!$B$28,$A5663&gt;設定!$B$29),0,IF(AND($C5663&gt;=MAX(INDEX($C$1:$C$13701,MAX(1,ROW()-設定!$B$24)):INDEX($C$1:$C$13701,MAX(1,ROW()-1))),$C5663&gt;MAX(INDEX($C$1:$C$13701,MIN(13701,ROW()+1)):INDEX($C$1:$C$13701,MIN(13701,ROW()+設定!$B$24))),$C5663&gt;=設定!$B$32,$C5663&gt;=MAX(MIN(INDEX($C$1:$C$13701,MAX(1,ROW()-設定!$B$26)):INDEX($C$1:$C$13701,MAX(1,ROW()-1))),MIN(INDEX($C$1:$C$13701,MIN(13701,ROW()+1)):INDEX($C$1:$C$13701,MIN(13701,ROW()+設定!$B$26))))*10^(設定!$B$27/20)),1,0))</f>
        <v>0</v>
      </c>
      <c r="G5663" s="33" t="n">
        <f aca="false">$G5662+IF($F5663=1,1,0)</f>
        <v>2</v>
      </c>
      <c r="H5663" s="0" t="str">
        <f aca="false">IF($F5663=1,$G5663,"")</f>
        <v/>
      </c>
    </row>
    <row r="5664" customFormat="false" ht="15" hidden="false" customHeight="false" outlineLevel="0" collapsed="false">
      <c r="A5664" s="30" t="n">
        <v>884.6875</v>
      </c>
      <c r="B5664" s="31" t="n">
        <v>23.4608</v>
      </c>
      <c r="C5664" s="32" t="n">
        <f aca="false">IF($A5664="","",IF(設定!$B$21="dB",10^($B5664/20),ABS($B5664)))</f>
        <v>14.8949825925289</v>
      </c>
      <c r="D5664" s="32" t="n">
        <f aca="false">IF($A5664="","",$A5664^2)</f>
        <v>782671.97265625</v>
      </c>
      <c r="E5664" s="32" t="n">
        <f aca="false">IF($A5664="","",IF($C5664&lt;=0,"",1/$C5664^2))</f>
        <v>0.00450733668683696</v>
      </c>
      <c r="F5664" s="33" t="n">
        <f aca="false">IF(OR(ROW()-設定!$B$30&lt;2,ROW()+設定!$B$30&gt;13701,N($A5664)&lt;=0,N(INDEX($A$2:$A$13701,MIN(13700,MAX(1,ROW()-1+設定!$B$30))))&lt;=0,$A5664&lt;設定!$B$28,$A5664&gt;設定!$B$29),0,IF(AND($C5664&gt;=MAX(INDEX($C$1:$C$13701,MAX(1,ROW()-設定!$B$24)):INDEX($C$1:$C$13701,MAX(1,ROW()-1))),$C5664&gt;MAX(INDEX($C$1:$C$13701,MIN(13701,ROW()+1)):INDEX($C$1:$C$13701,MIN(13701,ROW()+設定!$B$24))),$C5664&gt;=設定!$B$32,$C5664&gt;=MAX(MIN(INDEX($C$1:$C$13701,MAX(1,ROW()-設定!$B$26)):INDEX($C$1:$C$13701,MAX(1,ROW()-1))),MIN(INDEX($C$1:$C$13701,MIN(13701,ROW()+1)):INDEX($C$1:$C$13701,MIN(13701,ROW()+設定!$B$26))))*10^(設定!$B$27/20)),1,0))</f>
        <v>0</v>
      </c>
      <c r="G5664" s="33" t="n">
        <f aca="false">$G5663+IF($F5664=1,1,0)</f>
        <v>2</v>
      </c>
      <c r="H5664" s="0" t="str">
        <f aca="false">IF($F5664=1,$G5664,"")</f>
        <v/>
      </c>
    </row>
    <row r="5665" customFormat="false" ht="15" hidden="false" customHeight="false" outlineLevel="0" collapsed="false">
      <c r="A5665" s="30" t="n">
        <v>884.84375</v>
      </c>
      <c r="B5665" s="31" t="n">
        <v>23.7152</v>
      </c>
      <c r="C5665" s="32" t="n">
        <f aca="false">IF($A5665="","",IF(設定!$B$21="dB",10^($B5665/20),ABS($B5665)))</f>
        <v>15.3376915639883</v>
      </c>
      <c r="D5665" s="32" t="n">
        <f aca="false">IF($A5665="","",$A5665^2)</f>
        <v>782948.461914063</v>
      </c>
      <c r="E5665" s="32" t="n">
        <f aca="false">IF($A5665="","",IF($C5665&lt;=0,"",1/$C5665^2))</f>
        <v>0.00425089130275962</v>
      </c>
      <c r="F5665" s="33" t="n">
        <f aca="false">IF(OR(ROW()-設定!$B$30&lt;2,ROW()+設定!$B$30&gt;13701,N($A5665)&lt;=0,N(INDEX($A$2:$A$13701,MIN(13700,MAX(1,ROW()-1+設定!$B$30))))&lt;=0,$A5665&lt;設定!$B$28,$A5665&gt;設定!$B$29),0,IF(AND($C5665&gt;=MAX(INDEX($C$1:$C$13701,MAX(1,ROW()-設定!$B$24)):INDEX($C$1:$C$13701,MAX(1,ROW()-1))),$C5665&gt;MAX(INDEX($C$1:$C$13701,MIN(13701,ROW()+1)):INDEX($C$1:$C$13701,MIN(13701,ROW()+設定!$B$24))),$C5665&gt;=設定!$B$32,$C5665&gt;=MAX(MIN(INDEX($C$1:$C$13701,MAX(1,ROW()-設定!$B$26)):INDEX($C$1:$C$13701,MAX(1,ROW()-1))),MIN(INDEX($C$1:$C$13701,MIN(13701,ROW()+1)):INDEX($C$1:$C$13701,MIN(13701,ROW()+設定!$B$26))))*10^(設定!$B$27/20)),1,0))</f>
        <v>0</v>
      </c>
      <c r="G5665" s="33" t="n">
        <f aca="false">$G5664+IF($F5665=1,1,0)</f>
        <v>2</v>
      </c>
      <c r="H5665" s="0" t="str">
        <f aca="false">IF($F5665=1,$G5665,"")</f>
        <v/>
      </c>
    </row>
    <row r="5666" customFormat="false" ht="15" hidden="false" customHeight="false" outlineLevel="0" collapsed="false">
      <c r="A5666" s="30" t="n">
        <v>885</v>
      </c>
      <c r="B5666" s="31" t="n">
        <v>23.9177</v>
      </c>
      <c r="C5666" s="32" t="n">
        <f aca="false">IF($A5666="","",IF(設定!$B$21="dB",10^($B5666/20),ABS($B5666)))</f>
        <v>15.6994703157559</v>
      </c>
      <c r="D5666" s="32" t="n">
        <f aca="false">IF($A5666="","",$A5666^2)</f>
        <v>783225</v>
      </c>
      <c r="E5666" s="32" t="n">
        <f aca="false">IF($A5666="","",IF($C5666&lt;=0,"",1/$C5666^2))</f>
        <v>0.00405723347444022</v>
      </c>
      <c r="F5666" s="33" t="n">
        <f aca="false">IF(OR(ROW()-設定!$B$30&lt;2,ROW()+設定!$B$30&gt;13701,N($A5666)&lt;=0,N(INDEX($A$2:$A$13701,MIN(13700,MAX(1,ROW()-1+設定!$B$30))))&lt;=0,$A5666&lt;設定!$B$28,$A5666&gt;設定!$B$29),0,IF(AND($C5666&gt;=MAX(INDEX($C$1:$C$13701,MAX(1,ROW()-設定!$B$24)):INDEX($C$1:$C$13701,MAX(1,ROW()-1))),$C5666&gt;MAX(INDEX($C$1:$C$13701,MIN(13701,ROW()+1)):INDEX($C$1:$C$13701,MIN(13701,ROW()+設定!$B$24))),$C5666&gt;=設定!$B$32,$C5666&gt;=MAX(MIN(INDEX($C$1:$C$13701,MAX(1,ROW()-設定!$B$26)):INDEX($C$1:$C$13701,MAX(1,ROW()-1))),MIN(INDEX($C$1:$C$13701,MIN(13701,ROW()+1)):INDEX($C$1:$C$13701,MIN(13701,ROW()+設定!$B$26))))*10^(設定!$B$27/20)),1,0))</f>
        <v>0</v>
      </c>
      <c r="G5666" s="33" t="n">
        <f aca="false">$G5665+IF($F5666=1,1,0)</f>
        <v>2</v>
      </c>
      <c r="H5666" s="0" t="str">
        <f aca="false">IF($F5666=1,$G5666,"")</f>
        <v/>
      </c>
    </row>
    <row r="5667" customFormat="false" ht="15" hidden="false" customHeight="false" outlineLevel="0" collapsed="false">
      <c r="A5667" s="30" t="n">
        <v>885.15625</v>
      </c>
      <c r="B5667" s="31" t="n">
        <v>23.8305</v>
      </c>
      <c r="C5667" s="32" t="n">
        <f aca="false">IF($A5667="","",IF(設定!$B$21="dB",10^($B5667/20),ABS($B5667)))</f>
        <v>15.5426475886807</v>
      </c>
      <c r="D5667" s="32" t="n">
        <f aca="false">IF($A5667="","",$A5667^2)</f>
        <v>783501.586914063</v>
      </c>
      <c r="E5667" s="32" t="n">
        <f aca="false">IF($A5667="","",IF($C5667&lt;=0,"",1/$C5667^2))</f>
        <v>0.00413952014089368</v>
      </c>
      <c r="F5667" s="33" t="n">
        <f aca="false">IF(OR(ROW()-設定!$B$30&lt;2,ROW()+設定!$B$30&gt;13701,N($A5667)&lt;=0,N(INDEX($A$2:$A$13701,MIN(13700,MAX(1,ROW()-1+設定!$B$30))))&lt;=0,$A5667&lt;設定!$B$28,$A5667&gt;設定!$B$29),0,IF(AND($C5667&gt;=MAX(INDEX($C$1:$C$13701,MAX(1,ROW()-設定!$B$24)):INDEX($C$1:$C$13701,MAX(1,ROW()-1))),$C5667&gt;MAX(INDEX($C$1:$C$13701,MIN(13701,ROW()+1)):INDEX($C$1:$C$13701,MIN(13701,ROW()+設定!$B$24))),$C5667&gt;=設定!$B$32,$C5667&gt;=MAX(MIN(INDEX($C$1:$C$13701,MAX(1,ROW()-設定!$B$26)):INDEX($C$1:$C$13701,MAX(1,ROW()-1))),MIN(INDEX($C$1:$C$13701,MIN(13701,ROW()+1)):INDEX($C$1:$C$13701,MIN(13701,ROW()+設定!$B$26))))*10^(設定!$B$27/20)),1,0))</f>
        <v>0</v>
      </c>
      <c r="G5667" s="33" t="n">
        <f aca="false">$G5666+IF($F5667=1,1,0)</f>
        <v>2</v>
      </c>
      <c r="H5667" s="0" t="str">
        <f aca="false">IF($F5667=1,$G5667,"")</f>
        <v/>
      </c>
    </row>
    <row r="5668" customFormat="false" ht="15" hidden="false" customHeight="false" outlineLevel="0" collapsed="false">
      <c r="A5668" s="30" t="n">
        <v>885.3125</v>
      </c>
      <c r="B5668" s="31" t="n">
        <v>23.908</v>
      </c>
      <c r="C5668" s="32" t="n">
        <f aca="false">IF($A5668="","",IF(設定!$B$21="dB",10^($B5668/20),ABS($B5668)))</f>
        <v>15.6819476591597</v>
      </c>
      <c r="D5668" s="32" t="n">
        <f aca="false">IF($A5668="","",$A5668^2)</f>
        <v>783778.22265625</v>
      </c>
      <c r="E5668" s="32" t="n">
        <f aca="false">IF($A5668="","",IF($C5668&lt;=0,"",1/$C5668^2))</f>
        <v>0.00406630546340428</v>
      </c>
      <c r="F5668" s="33" t="n">
        <f aca="false">IF(OR(ROW()-設定!$B$30&lt;2,ROW()+設定!$B$30&gt;13701,N($A5668)&lt;=0,N(INDEX($A$2:$A$13701,MIN(13700,MAX(1,ROW()-1+設定!$B$30))))&lt;=0,$A5668&lt;設定!$B$28,$A5668&gt;設定!$B$29),0,IF(AND($C5668&gt;=MAX(INDEX($C$1:$C$13701,MAX(1,ROW()-設定!$B$24)):INDEX($C$1:$C$13701,MAX(1,ROW()-1))),$C5668&gt;MAX(INDEX($C$1:$C$13701,MIN(13701,ROW()+1)):INDEX($C$1:$C$13701,MIN(13701,ROW()+設定!$B$24))),$C5668&gt;=設定!$B$32,$C5668&gt;=MAX(MIN(INDEX($C$1:$C$13701,MAX(1,ROW()-設定!$B$26)):INDEX($C$1:$C$13701,MAX(1,ROW()-1))),MIN(INDEX($C$1:$C$13701,MIN(13701,ROW()+1)):INDEX($C$1:$C$13701,MIN(13701,ROW()+設定!$B$26))))*10^(設定!$B$27/20)),1,0))</f>
        <v>0</v>
      </c>
      <c r="G5668" s="33" t="n">
        <f aca="false">$G5667+IF($F5668=1,1,0)</f>
        <v>2</v>
      </c>
      <c r="H5668" s="0" t="str">
        <f aca="false">IF($F5668=1,$G5668,"")</f>
        <v/>
      </c>
    </row>
    <row r="5669" customFormat="false" ht="15" hidden="false" customHeight="false" outlineLevel="0" collapsed="false">
      <c r="A5669" s="30" t="n">
        <v>885.46875</v>
      </c>
      <c r="B5669" s="31" t="n">
        <v>23.8239</v>
      </c>
      <c r="C5669" s="32" t="n">
        <f aca="false">IF($A5669="","",IF(設定!$B$21="dB",10^($B5669/20),ABS($B5669)))</f>
        <v>15.5308419458734</v>
      </c>
      <c r="D5669" s="32" t="n">
        <f aca="false">IF($A5669="","",$A5669^2)</f>
        <v>784054.907226563</v>
      </c>
      <c r="E5669" s="32" t="n">
        <f aca="false">IF($A5669="","",IF($C5669&lt;=0,"",1/$C5669^2))</f>
        <v>0.00414581577770431</v>
      </c>
      <c r="F5669" s="33" t="n">
        <f aca="false">IF(OR(ROW()-設定!$B$30&lt;2,ROW()+設定!$B$30&gt;13701,N($A5669)&lt;=0,N(INDEX($A$2:$A$13701,MIN(13700,MAX(1,ROW()-1+設定!$B$30))))&lt;=0,$A5669&lt;設定!$B$28,$A5669&gt;設定!$B$29),0,IF(AND($C5669&gt;=MAX(INDEX($C$1:$C$13701,MAX(1,ROW()-設定!$B$24)):INDEX($C$1:$C$13701,MAX(1,ROW()-1))),$C5669&gt;MAX(INDEX($C$1:$C$13701,MIN(13701,ROW()+1)):INDEX($C$1:$C$13701,MIN(13701,ROW()+設定!$B$24))),$C5669&gt;=設定!$B$32,$C5669&gt;=MAX(MIN(INDEX($C$1:$C$13701,MAX(1,ROW()-設定!$B$26)):INDEX($C$1:$C$13701,MAX(1,ROW()-1))),MIN(INDEX($C$1:$C$13701,MIN(13701,ROW()+1)):INDEX($C$1:$C$13701,MIN(13701,ROW()+設定!$B$26))))*10^(設定!$B$27/20)),1,0))</f>
        <v>0</v>
      </c>
      <c r="G5669" s="33" t="n">
        <f aca="false">$G5668+IF($F5669=1,1,0)</f>
        <v>2</v>
      </c>
      <c r="H5669" s="0" t="str">
        <f aca="false">IF($F5669=1,$G5669,"")</f>
        <v/>
      </c>
    </row>
    <row r="5670" customFormat="false" ht="15" hidden="false" customHeight="false" outlineLevel="0" collapsed="false">
      <c r="A5670" s="30" t="n">
        <v>885.625</v>
      </c>
      <c r="B5670" s="31" t="n">
        <v>24.132</v>
      </c>
      <c r="C5670" s="32" t="n">
        <f aca="false">IF($A5670="","",IF(設定!$B$21="dB",10^($B5670/20),ABS($B5670)))</f>
        <v>16.0916285867504</v>
      </c>
      <c r="D5670" s="32" t="n">
        <f aca="false">IF($A5670="","",$A5670^2)</f>
        <v>784331.640625</v>
      </c>
      <c r="E5670" s="32" t="n">
        <f aca="false">IF($A5670="","",IF($C5670&lt;=0,"",1/$C5670^2))</f>
        <v>0.0038618908944899</v>
      </c>
      <c r="F5670" s="33" t="n">
        <f aca="false">IF(OR(ROW()-設定!$B$30&lt;2,ROW()+設定!$B$30&gt;13701,N($A5670)&lt;=0,N(INDEX($A$2:$A$13701,MIN(13700,MAX(1,ROW()-1+設定!$B$30))))&lt;=0,$A5670&lt;設定!$B$28,$A5670&gt;設定!$B$29),0,IF(AND($C5670&gt;=MAX(INDEX($C$1:$C$13701,MAX(1,ROW()-設定!$B$24)):INDEX($C$1:$C$13701,MAX(1,ROW()-1))),$C5670&gt;MAX(INDEX($C$1:$C$13701,MIN(13701,ROW()+1)):INDEX($C$1:$C$13701,MIN(13701,ROW()+設定!$B$24))),$C5670&gt;=設定!$B$32,$C5670&gt;=MAX(MIN(INDEX($C$1:$C$13701,MAX(1,ROW()-設定!$B$26)):INDEX($C$1:$C$13701,MAX(1,ROW()-1))),MIN(INDEX($C$1:$C$13701,MIN(13701,ROW()+1)):INDEX($C$1:$C$13701,MIN(13701,ROW()+設定!$B$26))))*10^(設定!$B$27/20)),1,0))</f>
        <v>0</v>
      </c>
      <c r="G5670" s="33" t="n">
        <f aca="false">$G5669+IF($F5670=1,1,0)</f>
        <v>2</v>
      </c>
      <c r="H5670" s="0" t="str">
        <f aca="false">IF($F5670=1,$G5670,"")</f>
        <v/>
      </c>
    </row>
    <row r="5671" customFormat="false" ht="15" hidden="false" customHeight="false" outlineLevel="0" collapsed="false">
      <c r="A5671" s="30" t="n">
        <v>885.78125</v>
      </c>
      <c r="B5671" s="31" t="n">
        <v>23.9616</v>
      </c>
      <c r="C5671" s="32" t="n">
        <f aca="false">IF($A5671="","",IF(設定!$B$21="dB",10^($B5671/20),ABS($B5671)))</f>
        <v>15.7790190320223</v>
      </c>
      <c r="D5671" s="32" t="n">
        <f aca="false">IF($A5671="","",$A5671^2)</f>
        <v>784608.422851563</v>
      </c>
      <c r="E5671" s="32" t="n">
        <f aca="false">IF($A5671="","",IF($C5671&lt;=0,"",1/$C5671^2))</f>
        <v>0.00401642812907792</v>
      </c>
      <c r="F5671" s="33" t="n">
        <f aca="false">IF(OR(ROW()-設定!$B$30&lt;2,ROW()+設定!$B$30&gt;13701,N($A5671)&lt;=0,N(INDEX($A$2:$A$13701,MIN(13700,MAX(1,ROW()-1+設定!$B$30))))&lt;=0,$A5671&lt;設定!$B$28,$A5671&gt;設定!$B$29),0,IF(AND($C5671&gt;=MAX(INDEX($C$1:$C$13701,MAX(1,ROW()-設定!$B$24)):INDEX($C$1:$C$13701,MAX(1,ROW()-1))),$C5671&gt;MAX(INDEX($C$1:$C$13701,MIN(13701,ROW()+1)):INDEX($C$1:$C$13701,MIN(13701,ROW()+設定!$B$24))),$C5671&gt;=設定!$B$32,$C5671&gt;=MAX(MIN(INDEX($C$1:$C$13701,MAX(1,ROW()-設定!$B$26)):INDEX($C$1:$C$13701,MAX(1,ROW()-1))),MIN(INDEX($C$1:$C$13701,MIN(13701,ROW()+1)):INDEX($C$1:$C$13701,MIN(13701,ROW()+設定!$B$26))))*10^(設定!$B$27/20)),1,0))</f>
        <v>0</v>
      </c>
      <c r="G5671" s="33" t="n">
        <f aca="false">$G5670+IF($F5671=1,1,0)</f>
        <v>2</v>
      </c>
      <c r="H5671" s="0" t="str">
        <f aca="false">IF($F5671=1,$G5671,"")</f>
        <v/>
      </c>
    </row>
    <row r="5672" customFormat="false" ht="15" hidden="false" customHeight="false" outlineLevel="0" collapsed="false">
      <c r="A5672" s="30" t="n">
        <v>885.9375</v>
      </c>
      <c r="B5672" s="31" t="n">
        <v>24.1836</v>
      </c>
      <c r="C5672" s="32" t="n">
        <f aca="false">IF($A5672="","",IF(設定!$B$21="dB",10^($B5672/20),ABS($B5672)))</f>
        <v>16.1875081469569</v>
      </c>
      <c r="D5672" s="32" t="n">
        <f aca="false">IF($A5672="","",$A5672^2)</f>
        <v>784885.25390625</v>
      </c>
      <c r="E5672" s="32" t="n">
        <f aca="false">IF($A5672="","",IF($C5672&lt;=0,"",1/$C5672^2))</f>
        <v>0.00381627796719334</v>
      </c>
      <c r="F5672" s="33" t="n">
        <f aca="false">IF(OR(ROW()-設定!$B$30&lt;2,ROW()+設定!$B$30&gt;13701,N($A5672)&lt;=0,N(INDEX($A$2:$A$13701,MIN(13700,MAX(1,ROW()-1+設定!$B$30))))&lt;=0,$A5672&lt;設定!$B$28,$A5672&gt;設定!$B$29),0,IF(AND($C5672&gt;=MAX(INDEX($C$1:$C$13701,MAX(1,ROW()-設定!$B$24)):INDEX($C$1:$C$13701,MAX(1,ROW()-1))),$C5672&gt;MAX(INDEX($C$1:$C$13701,MIN(13701,ROW()+1)):INDEX($C$1:$C$13701,MIN(13701,ROW()+設定!$B$24))),$C5672&gt;=設定!$B$32,$C5672&gt;=MAX(MIN(INDEX($C$1:$C$13701,MAX(1,ROW()-設定!$B$26)):INDEX($C$1:$C$13701,MAX(1,ROW()-1))),MIN(INDEX($C$1:$C$13701,MIN(13701,ROW()+1)):INDEX($C$1:$C$13701,MIN(13701,ROW()+設定!$B$26))))*10^(設定!$B$27/20)),1,0))</f>
        <v>0</v>
      </c>
      <c r="G5672" s="33" t="n">
        <f aca="false">$G5671+IF($F5672=1,1,0)</f>
        <v>2</v>
      </c>
      <c r="H5672" s="0" t="str">
        <f aca="false">IF($F5672=1,$G5672,"")</f>
        <v/>
      </c>
    </row>
    <row r="5673" customFormat="false" ht="15" hidden="false" customHeight="false" outlineLevel="0" collapsed="false">
      <c r="A5673" s="30" t="n">
        <v>886.09375</v>
      </c>
      <c r="B5673" s="31" t="n">
        <v>24.1706</v>
      </c>
      <c r="C5673" s="32" t="n">
        <f aca="false">IF($A5673="","",IF(設定!$B$21="dB",10^($B5673/20),ABS($B5673)))</f>
        <v>16.163298743626</v>
      </c>
      <c r="D5673" s="32" t="n">
        <f aca="false">IF($A5673="","",$A5673^2)</f>
        <v>785162.133789063</v>
      </c>
      <c r="E5673" s="32" t="n">
        <f aca="false">IF($A5673="","",IF($C5673&lt;=0,"",1/$C5673^2))</f>
        <v>0.00382771857777279</v>
      </c>
      <c r="F5673" s="33" t="n">
        <f aca="false">IF(OR(ROW()-設定!$B$30&lt;2,ROW()+設定!$B$30&gt;13701,N($A5673)&lt;=0,N(INDEX($A$2:$A$13701,MIN(13700,MAX(1,ROW()-1+設定!$B$30))))&lt;=0,$A5673&lt;設定!$B$28,$A5673&gt;設定!$B$29),0,IF(AND($C5673&gt;=MAX(INDEX($C$1:$C$13701,MAX(1,ROW()-設定!$B$24)):INDEX($C$1:$C$13701,MAX(1,ROW()-1))),$C5673&gt;MAX(INDEX($C$1:$C$13701,MIN(13701,ROW()+1)):INDEX($C$1:$C$13701,MIN(13701,ROW()+設定!$B$24))),$C5673&gt;=設定!$B$32,$C5673&gt;=MAX(MIN(INDEX($C$1:$C$13701,MAX(1,ROW()-設定!$B$26)):INDEX($C$1:$C$13701,MAX(1,ROW()-1))),MIN(INDEX($C$1:$C$13701,MIN(13701,ROW()+1)):INDEX($C$1:$C$13701,MIN(13701,ROW()+設定!$B$26))))*10^(設定!$B$27/20)),1,0))</f>
        <v>0</v>
      </c>
      <c r="G5673" s="33" t="n">
        <f aca="false">$G5672+IF($F5673=1,1,0)</f>
        <v>2</v>
      </c>
      <c r="H5673" s="0" t="str">
        <f aca="false">IF($F5673=1,$G5673,"")</f>
        <v/>
      </c>
    </row>
    <row r="5674" customFormat="false" ht="15" hidden="false" customHeight="false" outlineLevel="0" collapsed="false">
      <c r="A5674" s="30" t="n">
        <v>886.25</v>
      </c>
      <c r="B5674" s="31" t="n">
        <v>24.1182</v>
      </c>
      <c r="C5674" s="32" t="n">
        <f aca="false">IF($A5674="","",IF(設定!$B$21="dB",10^($B5674/20),ABS($B5674)))</f>
        <v>16.0660827680814</v>
      </c>
      <c r="D5674" s="32" t="n">
        <f aca="false">IF($A5674="","",$A5674^2)</f>
        <v>785439.0625</v>
      </c>
      <c r="E5674" s="32" t="n">
        <f aca="false">IF($A5674="","",IF($C5674&lt;=0,"",1/$C5674^2))</f>
        <v>0.00387418183050524</v>
      </c>
      <c r="F5674" s="33" t="n">
        <f aca="false">IF(OR(ROW()-設定!$B$30&lt;2,ROW()+設定!$B$30&gt;13701,N($A5674)&lt;=0,N(INDEX($A$2:$A$13701,MIN(13700,MAX(1,ROW()-1+設定!$B$30))))&lt;=0,$A5674&lt;設定!$B$28,$A5674&gt;設定!$B$29),0,IF(AND($C5674&gt;=MAX(INDEX($C$1:$C$13701,MAX(1,ROW()-設定!$B$24)):INDEX($C$1:$C$13701,MAX(1,ROW()-1))),$C5674&gt;MAX(INDEX($C$1:$C$13701,MIN(13701,ROW()+1)):INDEX($C$1:$C$13701,MIN(13701,ROW()+設定!$B$24))),$C5674&gt;=設定!$B$32,$C5674&gt;=MAX(MIN(INDEX($C$1:$C$13701,MAX(1,ROW()-設定!$B$26)):INDEX($C$1:$C$13701,MAX(1,ROW()-1))),MIN(INDEX($C$1:$C$13701,MIN(13701,ROW()+1)):INDEX($C$1:$C$13701,MIN(13701,ROW()+設定!$B$26))))*10^(設定!$B$27/20)),1,0))</f>
        <v>0</v>
      </c>
      <c r="G5674" s="33" t="n">
        <f aca="false">$G5673+IF($F5674=1,1,0)</f>
        <v>2</v>
      </c>
      <c r="H5674" s="0" t="str">
        <f aca="false">IF($F5674=1,$G5674,"")</f>
        <v/>
      </c>
    </row>
    <row r="5675" customFormat="false" ht="15" hidden="false" customHeight="false" outlineLevel="0" collapsed="false">
      <c r="A5675" s="30" t="n">
        <v>886.40625</v>
      </c>
      <c r="B5675" s="31" t="n">
        <v>24.3852</v>
      </c>
      <c r="C5675" s="32" t="n">
        <f aca="false">IF($A5675="","",IF(設定!$B$21="dB",10^($B5675/20),ABS($B5675)))</f>
        <v>16.5676152357079</v>
      </c>
      <c r="D5675" s="32" t="n">
        <f aca="false">IF($A5675="","",$A5675^2)</f>
        <v>785716.040039063</v>
      </c>
      <c r="E5675" s="32" t="n">
        <f aca="false">IF($A5675="","",IF($C5675&lt;=0,"",1/$C5675^2))</f>
        <v>0.00364317472242562</v>
      </c>
      <c r="F5675" s="33" t="n">
        <f aca="false">IF(OR(ROW()-設定!$B$30&lt;2,ROW()+設定!$B$30&gt;13701,N($A5675)&lt;=0,N(INDEX($A$2:$A$13701,MIN(13700,MAX(1,ROW()-1+設定!$B$30))))&lt;=0,$A5675&lt;設定!$B$28,$A5675&gt;設定!$B$29),0,IF(AND($C5675&gt;=MAX(INDEX($C$1:$C$13701,MAX(1,ROW()-設定!$B$24)):INDEX($C$1:$C$13701,MAX(1,ROW()-1))),$C5675&gt;MAX(INDEX($C$1:$C$13701,MIN(13701,ROW()+1)):INDEX($C$1:$C$13701,MIN(13701,ROW()+設定!$B$24))),$C5675&gt;=設定!$B$32,$C5675&gt;=MAX(MIN(INDEX($C$1:$C$13701,MAX(1,ROW()-設定!$B$26)):INDEX($C$1:$C$13701,MAX(1,ROW()-1))),MIN(INDEX($C$1:$C$13701,MIN(13701,ROW()+1)):INDEX($C$1:$C$13701,MIN(13701,ROW()+設定!$B$26))))*10^(設定!$B$27/20)),1,0))</f>
        <v>0</v>
      </c>
      <c r="G5675" s="33" t="n">
        <f aca="false">$G5674+IF($F5675=1,1,0)</f>
        <v>2</v>
      </c>
      <c r="H5675" s="0" t="str">
        <f aca="false">IF($F5675=1,$G5675,"")</f>
        <v/>
      </c>
    </row>
    <row r="5676" customFormat="false" ht="15" hidden="false" customHeight="false" outlineLevel="0" collapsed="false">
      <c r="A5676" s="30" t="n">
        <v>886.5625</v>
      </c>
      <c r="B5676" s="31" t="n">
        <v>24.341</v>
      </c>
      <c r="C5676" s="32" t="n">
        <f aca="false">IF($A5676="","",IF(設定!$B$21="dB",10^($B5676/20),ABS($B5676)))</f>
        <v>16.4835215415659</v>
      </c>
      <c r="D5676" s="32" t="n">
        <f aca="false">IF($A5676="","",$A5676^2)</f>
        <v>785993.06640625</v>
      </c>
      <c r="E5676" s="32" t="n">
        <f aca="false">IF($A5676="","",IF($C5676&lt;=0,"",1/$C5676^2))</f>
        <v>0.00368044218571993</v>
      </c>
      <c r="F5676" s="33" t="n">
        <f aca="false">IF(OR(ROW()-設定!$B$30&lt;2,ROW()+設定!$B$30&gt;13701,N($A5676)&lt;=0,N(INDEX($A$2:$A$13701,MIN(13700,MAX(1,ROW()-1+設定!$B$30))))&lt;=0,$A5676&lt;設定!$B$28,$A5676&gt;設定!$B$29),0,IF(AND($C5676&gt;=MAX(INDEX($C$1:$C$13701,MAX(1,ROW()-設定!$B$24)):INDEX($C$1:$C$13701,MAX(1,ROW()-1))),$C5676&gt;MAX(INDEX($C$1:$C$13701,MIN(13701,ROW()+1)):INDEX($C$1:$C$13701,MIN(13701,ROW()+設定!$B$24))),$C5676&gt;=設定!$B$32,$C5676&gt;=MAX(MIN(INDEX($C$1:$C$13701,MAX(1,ROW()-設定!$B$26)):INDEX($C$1:$C$13701,MAX(1,ROW()-1))),MIN(INDEX($C$1:$C$13701,MIN(13701,ROW()+1)):INDEX($C$1:$C$13701,MIN(13701,ROW()+設定!$B$26))))*10^(設定!$B$27/20)),1,0))</f>
        <v>0</v>
      </c>
      <c r="G5676" s="33" t="n">
        <f aca="false">$G5675+IF($F5676=1,1,0)</f>
        <v>2</v>
      </c>
      <c r="H5676" s="0" t="str">
        <f aca="false">IF($F5676=1,$G5676,"")</f>
        <v/>
      </c>
    </row>
    <row r="5677" customFormat="false" ht="15" hidden="false" customHeight="false" outlineLevel="0" collapsed="false">
      <c r="A5677" s="30" t="n">
        <v>886.71875</v>
      </c>
      <c r="B5677" s="31" t="n">
        <v>24.4191</v>
      </c>
      <c r="C5677" s="32" t="n">
        <f aca="false">IF($A5677="","",IF(設定!$B$21="dB",10^($B5677/20),ABS($B5677)))</f>
        <v>16.632403025866</v>
      </c>
      <c r="D5677" s="32" t="n">
        <f aca="false">IF($A5677="","",$A5677^2)</f>
        <v>786270.141601563</v>
      </c>
      <c r="E5677" s="32" t="n">
        <f aca="false">IF($A5677="","",IF($C5677&lt;=0,"",1/$C5677^2))</f>
        <v>0.00361484766327186</v>
      </c>
      <c r="F5677" s="33" t="n">
        <f aca="false">IF(OR(ROW()-設定!$B$30&lt;2,ROW()+設定!$B$30&gt;13701,N($A5677)&lt;=0,N(INDEX($A$2:$A$13701,MIN(13700,MAX(1,ROW()-1+設定!$B$30))))&lt;=0,$A5677&lt;設定!$B$28,$A5677&gt;設定!$B$29),0,IF(AND($C5677&gt;=MAX(INDEX($C$1:$C$13701,MAX(1,ROW()-設定!$B$24)):INDEX($C$1:$C$13701,MAX(1,ROW()-1))),$C5677&gt;MAX(INDEX($C$1:$C$13701,MIN(13701,ROW()+1)):INDEX($C$1:$C$13701,MIN(13701,ROW()+設定!$B$24))),$C5677&gt;=設定!$B$32,$C5677&gt;=MAX(MIN(INDEX($C$1:$C$13701,MAX(1,ROW()-設定!$B$26)):INDEX($C$1:$C$13701,MAX(1,ROW()-1))),MIN(INDEX($C$1:$C$13701,MIN(13701,ROW()+1)):INDEX($C$1:$C$13701,MIN(13701,ROW()+設定!$B$26))))*10^(設定!$B$27/20)),1,0))</f>
        <v>0</v>
      </c>
      <c r="G5677" s="33" t="n">
        <f aca="false">$G5676+IF($F5677=1,1,0)</f>
        <v>2</v>
      </c>
      <c r="H5677" s="0" t="str">
        <f aca="false">IF($F5677=1,$G5677,"")</f>
        <v/>
      </c>
    </row>
    <row r="5678" customFormat="false" ht="15" hidden="false" customHeight="false" outlineLevel="0" collapsed="false">
      <c r="A5678" s="30" t="n">
        <v>886.875</v>
      </c>
      <c r="B5678" s="31" t="n">
        <v>24.5094</v>
      </c>
      <c r="C5678" s="32" t="n">
        <f aca="false">IF($A5678="","",IF(設定!$B$21="dB",10^($B5678/20),ABS($B5678)))</f>
        <v>16.8062182845585</v>
      </c>
      <c r="D5678" s="32" t="n">
        <f aca="false">IF($A5678="","",$A5678^2)</f>
        <v>786547.265625</v>
      </c>
      <c r="E5678" s="32" t="n">
        <f aca="false">IF($A5678="","",IF($C5678&lt;=0,"",1/$C5678^2))</f>
        <v>0.00354046251001967</v>
      </c>
      <c r="F5678" s="33" t="n">
        <f aca="false">IF(OR(ROW()-設定!$B$30&lt;2,ROW()+設定!$B$30&gt;13701,N($A5678)&lt;=0,N(INDEX($A$2:$A$13701,MIN(13700,MAX(1,ROW()-1+設定!$B$30))))&lt;=0,$A5678&lt;設定!$B$28,$A5678&gt;設定!$B$29),0,IF(AND($C5678&gt;=MAX(INDEX($C$1:$C$13701,MAX(1,ROW()-設定!$B$24)):INDEX($C$1:$C$13701,MAX(1,ROW()-1))),$C5678&gt;MAX(INDEX($C$1:$C$13701,MIN(13701,ROW()+1)):INDEX($C$1:$C$13701,MIN(13701,ROW()+設定!$B$24))),$C5678&gt;=設定!$B$32,$C5678&gt;=MAX(MIN(INDEX($C$1:$C$13701,MAX(1,ROW()-設定!$B$26)):INDEX($C$1:$C$13701,MAX(1,ROW()-1))),MIN(INDEX($C$1:$C$13701,MIN(13701,ROW()+1)):INDEX($C$1:$C$13701,MIN(13701,ROW()+設定!$B$26))))*10^(設定!$B$27/20)),1,0))</f>
        <v>0</v>
      </c>
      <c r="G5678" s="33" t="n">
        <f aca="false">$G5677+IF($F5678=1,1,0)</f>
        <v>2</v>
      </c>
      <c r="H5678" s="0" t="str">
        <f aca="false">IF($F5678=1,$G5678,"")</f>
        <v/>
      </c>
    </row>
    <row r="5679" customFormat="false" ht="15" hidden="false" customHeight="false" outlineLevel="0" collapsed="false">
      <c r="A5679" s="30" t="n">
        <v>887.03125</v>
      </c>
      <c r="B5679" s="31" t="n">
        <v>24.5224</v>
      </c>
      <c r="C5679" s="32" t="n">
        <f aca="false">IF($A5679="","",IF(設定!$B$21="dB",10^($B5679/20),ABS($B5679)))</f>
        <v>16.8313906533535</v>
      </c>
      <c r="D5679" s="32" t="n">
        <f aca="false">IF($A5679="","",$A5679^2)</f>
        <v>786824.438476563</v>
      </c>
      <c r="E5679" s="32" t="n">
        <f aca="false">IF($A5679="","",IF($C5679&lt;=0,"",1/$C5679^2))</f>
        <v>0.00352988047478764</v>
      </c>
      <c r="F5679" s="33" t="n">
        <f aca="false">IF(OR(ROW()-設定!$B$30&lt;2,ROW()+設定!$B$30&gt;13701,N($A5679)&lt;=0,N(INDEX($A$2:$A$13701,MIN(13700,MAX(1,ROW()-1+設定!$B$30))))&lt;=0,$A5679&lt;設定!$B$28,$A5679&gt;設定!$B$29),0,IF(AND($C5679&gt;=MAX(INDEX($C$1:$C$13701,MAX(1,ROW()-設定!$B$24)):INDEX($C$1:$C$13701,MAX(1,ROW()-1))),$C5679&gt;MAX(INDEX($C$1:$C$13701,MIN(13701,ROW()+1)):INDEX($C$1:$C$13701,MIN(13701,ROW()+設定!$B$24))),$C5679&gt;=設定!$B$32,$C5679&gt;=MAX(MIN(INDEX($C$1:$C$13701,MAX(1,ROW()-設定!$B$26)):INDEX($C$1:$C$13701,MAX(1,ROW()-1))),MIN(INDEX($C$1:$C$13701,MIN(13701,ROW()+1)):INDEX($C$1:$C$13701,MIN(13701,ROW()+設定!$B$26))))*10^(設定!$B$27/20)),1,0))</f>
        <v>0</v>
      </c>
      <c r="G5679" s="33" t="n">
        <f aca="false">$G5678+IF($F5679=1,1,0)</f>
        <v>2</v>
      </c>
      <c r="H5679" s="0" t="str">
        <f aca="false">IF($F5679=1,$G5679,"")</f>
        <v/>
      </c>
    </row>
    <row r="5680" customFormat="false" ht="15" hidden="false" customHeight="false" outlineLevel="0" collapsed="false">
      <c r="A5680" s="30" t="n">
        <v>887.1875</v>
      </c>
      <c r="B5680" s="31" t="n">
        <v>24.548</v>
      </c>
      <c r="C5680" s="32" t="n">
        <f aca="false">IF($A5680="","",IF(設定!$B$21="dB",10^($B5680/20),ABS($B5680)))</f>
        <v>16.8810711370492</v>
      </c>
      <c r="D5680" s="32" t="n">
        <f aca="false">IF($A5680="","",$A5680^2)</f>
        <v>787101.66015625</v>
      </c>
      <c r="E5680" s="32" t="n">
        <f aca="false">IF($A5680="","",IF($C5680&lt;=0,"",1/$C5680^2))</f>
        <v>0.00350913438358553</v>
      </c>
      <c r="F5680" s="33" t="n">
        <f aca="false">IF(OR(ROW()-設定!$B$30&lt;2,ROW()+設定!$B$30&gt;13701,N($A5680)&lt;=0,N(INDEX($A$2:$A$13701,MIN(13700,MAX(1,ROW()-1+設定!$B$30))))&lt;=0,$A5680&lt;設定!$B$28,$A5680&gt;設定!$B$29),0,IF(AND($C5680&gt;=MAX(INDEX($C$1:$C$13701,MAX(1,ROW()-設定!$B$24)):INDEX($C$1:$C$13701,MAX(1,ROW()-1))),$C5680&gt;MAX(INDEX($C$1:$C$13701,MIN(13701,ROW()+1)):INDEX($C$1:$C$13701,MIN(13701,ROW()+設定!$B$24))),$C5680&gt;=設定!$B$32,$C5680&gt;=MAX(MIN(INDEX($C$1:$C$13701,MAX(1,ROW()-設定!$B$26)):INDEX($C$1:$C$13701,MAX(1,ROW()-1))),MIN(INDEX($C$1:$C$13701,MIN(13701,ROW()+1)):INDEX($C$1:$C$13701,MIN(13701,ROW()+設定!$B$26))))*10^(設定!$B$27/20)),1,0))</f>
        <v>0</v>
      </c>
      <c r="G5680" s="33" t="n">
        <f aca="false">$G5679+IF($F5680=1,1,0)</f>
        <v>2</v>
      </c>
      <c r="H5680" s="0" t="str">
        <f aca="false">IF($F5680=1,$G5680,"")</f>
        <v/>
      </c>
    </row>
    <row r="5681" customFormat="false" ht="15" hidden="false" customHeight="false" outlineLevel="0" collapsed="false">
      <c r="A5681" s="30" t="n">
        <v>887.34375</v>
      </c>
      <c r="B5681" s="31" t="n">
        <v>24.6996</v>
      </c>
      <c r="C5681" s="32" t="n">
        <f aca="false">IF($A5681="","",IF(設定!$B$21="dB",10^($B5681/20),ABS($B5681)))</f>
        <v>17.1782927637433</v>
      </c>
      <c r="D5681" s="32" t="n">
        <f aca="false">IF($A5681="","",$A5681^2)</f>
        <v>787378.930664063</v>
      </c>
      <c r="E5681" s="32" t="n">
        <f aca="false">IF($A5681="","",IF($C5681&lt;=0,"",1/$C5681^2))</f>
        <v>0.00338875366276571</v>
      </c>
      <c r="F5681" s="33" t="n">
        <f aca="false">IF(OR(ROW()-設定!$B$30&lt;2,ROW()+設定!$B$30&gt;13701,N($A5681)&lt;=0,N(INDEX($A$2:$A$13701,MIN(13700,MAX(1,ROW()-1+設定!$B$30))))&lt;=0,$A5681&lt;設定!$B$28,$A5681&gt;設定!$B$29),0,IF(AND($C5681&gt;=MAX(INDEX($C$1:$C$13701,MAX(1,ROW()-設定!$B$24)):INDEX($C$1:$C$13701,MAX(1,ROW()-1))),$C5681&gt;MAX(INDEX($C$1:$C$13701,MIN(13701,ROW()+1)):INDEX($C$1:$C$13701,MIN(13701,ROW()+設定!$B$24))),$C5681&gt;=設定!$B$32,$C5681&gt;=MAX(MIN(INDEX($C$1:$C$13701,MAX(1,ROW()-設定!$B$26)):INDEX($C$1:$C$13701,MAX(1,ROW()-1))),MIN(INDEX($C$1:$C$13701,MIN(13701,ROW()+1)):INDEX($C$1:$C$13701,MIN(13701,ROW()+設定!$B$26))))*10^(設定!$B$27/20)),1,0))</f>
        <v>0</v>
      </c>
      <c r="G5681" s="33" t="n">
        <f aca="false">$G5680+IF($F5681=1,1,0)</f>
        <v>2</v>
      </c>
      <c r="H5681" s="0" t="str">
        <f aca="false">IF($F5681=1,$G5681,"")</f>
        <v/>
      </c>
    </row>
    <row r="5682" customFormat="false" ht="15" hidden="false" customHeight="false" outlineLevel="0" collapsed="false">
      <c r="A5682" s="30" t="n">
        <v>887.5</v>
      </c>
      <c r="B5682" s="31" t="n">
        <v>24.6731</v>
      </c>
      <c r="C5682" s="32" t="n">
        <f aca="false">IF($A5682="","",IF(設定!$B$21="dB",10^($B5682/20),ABS($B5682)))</f>
        <v>17.1259629444038</v>
      </c>
      <c r="D5682" s="32" t="n">
        <f aca="false">IF($A5682="","",$A5682^2)</f>
        <v>787656.25</v>
      </c>
      <c r="E5682" s="32" t="n">
        <f aca="false">IF($A5682="","",IF($C5682&lt;=0,"",1/$C5682^2))</f>
        <v>0.00340949454551499</v>
      </c>
      <c r="F5682" s="33" t="n">
        <f aca="false">IF(OR(ROW()-設定!$B$30&lt;2,ROW()+設定!$B$30&gt;13701,N($A5682)&lt;=0,N(INDEX($A$2:$A$13701,MIN(13700,MAX(1,ROW()-1+設定!$B$30))))&lt;=0,$A5682&lt;設定!$B$28,$A5682&gt;設定!$B$29),0,IF(AND($C5682&gt;=MAX(INDEX($C$1:$C$13701,MAX(1,ROW()-設定!$B$24)):INDEX($C$1:$C$13701,MAX(1,ROW()-1))),$C5682&gt;MAX(INDEX($C$1:$C$13701,MIN(13701,ROW()+1)):INDEX($C$1:$C$13701,MIN(13701,ROW()+設定!$B$24))),$C5682&gt;=設定!$B$32,$C5682&gt;=MAX(MIN(INDEX($C$1:$C$13701,MAX(1,ROW()-設定!$B$26)):INDEX($C$1:$C$13701,MAX(1,ROW()-1))),MIN(INDEX($C$1:$C$13701,MIN(13701,ROW()+1)):INDEX($C$1:$C$13701,MIN(13701,ROW()+設定!$B$26))))*10^(設定!$B$27/20)),1,0))</f>
        <v>0</v>
      </c>
      <c r="G5682" s="33" t="n">
        <f aca="false">$G5681+IF($F5682=1,1,0)</f>
        <v>2</v>
      </c>
      <c r="H5682" s="0" t="str">
        <f aca="false">IF($F5682=1,$G5682,"")</f>
        <v/>
      </c>
    </row>
    <row r="5683" customFormat="false" ht="15" hidden="false" customHeight="false" outlineLevel="0" collapsed="false">
      <c r="A5683" s="30" t="n">
        <v>887.65625</v>
      </c>
      <c r="B5683" s="31" t="n">
        <v>24.7871</v>
      </c>
      <c r="C5683" s="32" t="n">
        <f aca="false">IF($A5683="","",IF(設定!$B$21="dB",10^($B5683/20),ABS($B5683)))</f>
        <v>17.3522181924138</v>
      </c>
      <c r="D5683" s="32" t="n">
        <f aca="false">IF($A5683="","",$A5683^2)</f>
        <v>787933.618164063</v>
      </c>
      <c r="E5683" s="32" t="n">
        <f aca="false">IF($A5683="","",IF($C5683&lt;=0,"",1/$C5683^2))</f>
        <v>0.0033211615398005</v>
      </c>
      <c r="F5683" s="33" t="n">
        <f aca="false">IF(OR(ROW()-設定!$B$30&lt;2,ROW()+設定!$B$30&gt;13701,N($A5683)&lt;=0,N(INDEX($A$2:$A$13701,MIN(13700,MAX(1,ROW()-1+設定!$B$30))))&lt;=0,$A5683&lt;設定!$B$28,$A5683&gt;設定!$B$29),0,IF(AND($C5683&gt;=MAX(INDEX($C$1:$C$13701,MAX(1,ROW()-設定!$B$24)):INDEX($C$1:$C$13701,MAX(1,ROW()-1))),$C5683&gt;MAX(INDEX($C$1:$C$13701,MIN(13701,ROW()+1)):INDEX($C$1:$C$13701,MIN(13701,ROW()+設定!$B$24))),$C5683&gt;=設定!$B$32,$C5683&gt;=MAX(MIN(INDEX($C$1:$C$13701,MAX(1,ROW()-設定!$B$26)):INDEX($C$1:$C$13701,MAX(1,ROW()-1))),MIN(INDEX($C$1:$C$13701,MIN(13701,ROW()+1)):INDEX($C$1:$C$13701,MIN(13701,ROW()+設定!$B$26))))*10^(設定!$B$27/20)),1,0))</f>
        <v>0</v>
      </c>
      <c r="G5683" s="33" t="n">
        <f aca="false">$G5682+IF($F5683=1,1,0)</f>
        <v>2</v>
      </c>
      <c r="H5683" s="0" t="str">
        <f aca="false">IF($F5683=1,$G5683,"")</f>
        <v/>
      </c>
    </row>
    <row r="5684" customFormat="false" ht="15" hidden="false" customHeight="false" outlineLevel="0" collapsed="false">
      <c r="A5684" s="30" t="n">
        <v>887.8125</v>
      </c>
      <c r="B5684" s="31" t="n">
        <v>24.7759</v>
      </c>
      <c r="C5684" s="32" t="n">
        <f aca="false">IF($A5684="","",IF(設定!$B$21="dB",10^($B5684/20),ABS($B5684)))</f>
        <v>17.3298578347607</v>
      </c>
      <c r="D5684" s="32" t="n">
        <f aca="false">IF($A5684="","",$A5684^2)</f>
        <v>788211.03515625</v>
      </c>
      <c r="E5684" s="32" t="n">
        <f aca="false">IF($A5684="","",IF($C5684&lt;=0,"",1/$C5684^2))</f>
        <v>0.00332973752122591</v>
      </c>
      <c r="F5684" s="33" t="n">
        <f aca="false">IF(OR(ROW()-設定!$B$30&lt;2,ROW()+設定!$B$30&gt;13701,N($A5684)&lt;=0,N(INDEX($A$2:$A$13701,MIN(13700,MAX(1,ROW()-1+設定!$B$30))))&lt;=0,$A5684&lt;設定!$B$28,$A5684&gt;設定!$B$29),0,IF(AND($C5684&gt;=MAX(INDEX($C$1:$C$13701,MAX(1,ROW()-設定!$B$24)):INDEX($C$1:$C$13701,MAX(1,ROW()-1))),$C5684&gt;MAX(INDEX($C$1:$C$13701,MIN(13701,ROW()+1)):INDEX($C$1:$C$13701,MIN(13701,ROW()+設定!$B$24))),$C5684&gt;=設定!$B$32,$C5684&gt;=MAX(MIN(INDEX($C$1:$C$13701,MAX(1,ROW()-設定!$B$26)):INDEX($C$1:$C$13701,MAX(1,ROW()-1))),MIN(INDEX($C$1:$C$13701,MIN(13701,ROW()+1)):INDEX($C$1:$C$13701,MIN(13701,ROW()+設定!$B$26))))*10^(設定!$B$27/20)),1,0))</f>
        <v>0</v>
      </c>
      <c r="G5684" s="33" t="n">
        <f aca="false">$G5683+IF($F5684=1,1,0)</f>
        <v>2</v>
      </c>
      <c r="H5684" s="0" t="str">
        <f aca="false">IF($F5684=1,$G5684,"")</f>
        <v/>
      </c>
    </row>
    <row r="5685" customFormat="false" ht="15" hidden="false" customHeight="false" outlineLevel="0" collapsed="false">
      <c r="A5685" s="30" t="n">
        <v>887.96875</v>
      </c>
      <c r="B5685" s="31" t="n">
        <v>24.7552</v>
      </c>
      <c r="C5685" s="32" t="n">
        <f aca="false">IF($A5685="","",IF(設定!$B$21="dB",10^($B5685/20),ABS($B5685)))</f>
        <v>17.2886069145322</v>
      </c>
      <c r="D5685" s="32" t="n">
        <f aca="false">IF($A5685="","",$A5685^2)</f>
        <v>788488.500976563</v>
      </c>
      <c r="E5685" s="32" t="n">
        <f aca="false">IF($A5685="","",IF($C5685&lt;=0,"",1/$C5685^2))</f>
        <v>0.00334564610228847</v>
      </c>
      <c r="F5685" s="33" t="n">
        <f aca="false">IF(OR(ROW()-設定!$B$30&lt;2,ROW()+設定!$B$30&gt;13701,N($A5685)&lt;=0,N(INDEX($A$2:$A$13701,MIN(13700,MAX(1,ROW()-1+設定!$B$30))))&lt;=0,$A5685&lt;設定!$B$28,$A5685&gt;設定!$B$29),0,IF(AND($C5685&gt;=MAX(INDEX($C$1:$C$13701,MAX(1,ROW()-設定!$B$24)):INDEX($C$1:$C$13701,MAX(1,ROW()-1))),$C5685&gt;MAX(INDEX($C$1:$C$13701,MIN(13701,ROW()+1)):INDEX($C$1:$C$13701,MIN(13701,ROW()+設定!$B$24))),$C5685&gt;=設定!$B$32,$C5685&gt;=MAX(MIN(INDEX($C$1:$C$13701,MAX(1,ROW()-設定!$B$26)):INDEX($C$1:$C$13701,MAX(1,ROW()-1))),MIN(INDEX($C$1:$C$13701,MIN(13701,ROW()+1)):INDEX($C$1:$C$13701,MIN(13701,ROW()+設定!$B$26))))*10^(設定!$B$27/20)),1,0))</f>
        <v>0</v>
      </c>
      <c r="G5685" s="33" t="n">
        <f aca="false">$G5684+IF($F5685=1,1,0)</f>
        <v>2</v>
      </c>
      <c r="H5685" s="0" t="str">
        <f aca="false">IF($F5685=1,$G5685,"")</f>
        <v/>
      </c>
    </row>
    <row r="5686" customFormat="false" ht="15" hidden="false" customHeight="false" outlineLevel="0" collapsed="false">
      <c r="A5686" s="30" t="n">
        <v>888.125</v>
      </c>
      <c r="B5686" s="31" t="n">
        <v>24.9083</v>
      </c>
      <c r="C5686" s="32" t="n">
        <f aca="false">IF($A5686="","",IF(設定!$B$21="dB",10^($B5686/20),ABS($B5686)))</f>
        <v>17.5960424082535</v>
      </c>
      <c r="D5686" s="32" t="n">
        <f aca="false">IF($A5686="","",$A5686^2)</f>
        <v>788766.015625</v>
      </c>
      <c r="E5686" s="32" t="n">
        <f aca="false">IF($A5686="","",IF($C5686&lt;=0,"",1/$C5686^2))</f>
        <v>0.00322975812910206</v>
      </c>
      <c r="F5686" s="33" t="n">
        <f aca="false">IF(OR(ROW()-設定!$B$30&lt;2,ROW()+設定!$B$30&gt;13701,N($A5686)&lt;=0,N(INDEX($A$2:$A$13701,MIN(13700,MAX(1,ROW()-1+設定!$B$30))))&lt;=0,$A5686&lt;設定!$B$28,$A5686&gt;設定!$B$29),0,IF(AND($C5686&gt;=MAX(INDEX($C$1:$C$13701,MAX(1,ROW()-設定!$B$24)):INDEX($C$1:$C$13701,MAX(1,ROW()-1))),$C5686&gt;MAX(INDEX($C$1:$C$13701,MIN(13701,ROW()+1)):INDEX($C$1:$C$13701,MIN(13701,ROW()+設定!$B$24))),$C5686&gt;=設定!$B$32,$C5686&gt;=MAX(MIN(INDEX($C$1:$C$13701,MAX(1,ROW()-設定!$B$26)):INDEX($C$1:$C$13701,MAX(1,ROW()-1))),MIN(INDEX($C$1:$C$13701,MIN(13701,ROW()+1)):INDEX($C$1:$C$13701,MIN(13701,ROW()+設定!$B$26))))*10^(設定!$B$27/20)),1,0))</f>
        <v>0</v>
      </c>
      <c r="G5686" s="33" t="n">
        <f aca="false">$G5685+IF($F5686=1,1,0)</f>
        <v>2</v>
      </c>
      <c r="H5686" s="0" t="str">
        <f aca="false">IF($F5686=1,$G5686,"")</f>
        <v/>
      </c>
    </row>
    <row r="5687" customFormat="false" ht="15" hidden="false" customHeight="false" outlineLevel="0" collapsed="false">
      <c r="A5687" s="30" t="n">
        <v>888.28125</v>
      </c>
      <c r="B5687" s="31" t="n">
        <v>24.9945</v>
      </c>
      <c r="C5687" s="32" t="n">
        <f aca="false">IF($A5687="","",IF(設定!$B$21="dB",10^($B5687/20),ABS($B5687)))</f>
        <v>17.7715374056292</v>
      </c>
      <c r="D5687" s="32" t="n">
        <f aca="false">IF($A5687="","",$A5687^2)</f>
        <v>789043.579101563</v>
      </c>
      <c r="E5687" s="32" t="n">
        <f aca="false">IF($A5687="","",IF($C5687&lt;=0,"",1/$C5687^2))</f>
        <v>0.00316628497447801</v>
      </c>
      <c r="F5687" s="33" t="n">
        <f aca="false">IF(OR(ROW()-設定!$B$30&lt;2,ROW()+設定!$B$30&gt;13701,N($A5687)&lt;=0,N(INDEX($A$2:$A$13701,MIN(13700,MAX(1,ROW()-1+設定!$B$30))))&lt;=0,$A5687&lt;設定!$B$28,$A5687&gt;設定!$B$29),0,IF(AND($C5687&gt;=MAX(INDEX($C$1:$C$13701,MAX(1,ROW()-設定!$B$24)):INDEX($C$1:$C$13701,MAX(1,ROW()-1))),$C5687&gt;MAX(INDEX($C$1:$C$13701,MIN(13701,ROW()+1)):INDEX($C$1:$C$13701,MIN(13701,ROW()+設定!$B$24))),$C5687&gt;=設定!$B$32,$C5687&gt;=MAX(MIN(INDEX($C$1:$C$13701,MAX(1,ROW()-設定!$B$26)):INDEX($C$1:$C$13701,MAX(1,ROW()-1))),MIN(INDEX($C$1:$C$13701,MIN(13701,ROW()+1)):INDEX($C$1:$C$13701,MIN(13701,ROW()+設定!$B$26))))*10^(設定!$B$27/20)),1,0))</f>
        <v>0</v>
      </c>
      <c r="G5687" s="33" t="n">
        <f aca="false">$G5686+IF($F5687=1,1,0)</f>
        <v>2</v>
      </c>
      <c r="H5687" s="0" t="str">
        <f aca="false">IF($F5687=1,$G5687,"")</f>
        <v/>
      </c>
    </row>
    <row r="5688" customFormat="false" ht="15" hidden="false" customHeight="false" outlineLevel="0" collapsed="false">
      <c r="A5688" s="30" t="n">
        <v>888.4375</v>
      </c>
      <c r="B5688" s="31" t="n">
        <v>25.116</v>
      </c>
      <c r="C5688" s="32" t="n">
        <f aca="false">IF($A5688="","",IF(設定!$B$21="dB",10^($B5688/20),ABS($B5688)))</f>
        <v>18.0218761166405</v>
      </c>
      <c r="D5688" s="32" t="n">
        <f aca="false">IF($A5688="","",$A5688^2)</f>
        <v>789321.19140625</v>
      </c>
      <c r="E5688" s="32" t="n">
        <f aca="false">IF($A5688="","",IF($C5688&lt;=0,"",1/$C5688^2))</f>
        <v>0.00307893130974161</v>
      </c>
      <c r="F5688" s="33" t="n">
        <f aca="false">IF(OR(ROW()-設定!$B$30&lt;2,ROW()+設定!$B$30&gt;13701,N($A5688)&lt;=0,N(INDEX($A$2:$A$13701,MIN(13700,MAX(1,ROW()-1+設定!$B$30))))&lt;=0,$A5688&lt;設定!$B$28,$A5688&gt;設定!$B$29),0,IF(AND($C5688&gt;=MAX(INDEX($C$1:$C$13701,MAX(1,ROW()-設定!$B$24)):INDEX($C$1:$C$13701,MAX(1,ROW()-1))),$C5688&gt;MAX(INDEX($C$1:$C$13701,MIN(13701,ROW()+1)):INDEX($C$1:$C$13701,MIN(13701,ROW()+設定!$B$24))),$C5688&gt;=設定!$B$32,$C5688&gt;=MAX(MIN(INDEX($C$1:$C$13701,MAX(1,ROW()-設定!$B$26)):INDEX($C$1:$C$13701,MAX(1,ROW()-1))),MIN(INDEX($C$1:$C$13701,MIN(13701,ROW()+1)):INDEX($C$1:$C$13701,MIN(13701,ROW()+設定!$B$26))))*10^(設定!$B$27/20)),1,0))</f>
        <v>0</v>
      </c>
      <c r="G5688" s="33" t="n">
        <f aca="false">$G5687+IF($F5688=1,1,0)</f>
        <v>2</v>
      </c>
      <c r="H5688" s="0" t="str">
        <f aca="false">IF($F5688=1,$G5688,"")</f>
        <v/>
      </c>
    </row>
    <row r="5689" customFormat="false" ht="15" hidden="false" customHeight="false" outlineLevel="0" collapsed="false">
      <c r="A5689" s="30" t="n">
        <v>888.59375</v>
      </c>
      <c r="B5689" s="31" t="n">
        <v>25.306</v>
      </c>
      <c r="C5689" s="32" t="n">
        <f aca="false">IF($A5689="","",IF(設定!$B$21="dB",10^($B5689/20),ABS($B5689)))</f>
        <v>18.4204400100251</v>
      </c>
      <c r="D5689" s="32" t="n">
        <f aca="false">IF($A5689="","",$A5689^2)</f>
        <v>789598.852539063</v>
      </c>
      <c r="E5689" s="32" t="n">
        <f aca="false">IF($A5689="","",IF($C5689&lt;=0,"",1/$C5689^2))</f>
        <v>0.00294713479560874</v>
      </c>
      <c r="F5689" s="33" t="n">
        <f aca="false">IF(OR(ROW()-設定!$B$30&lt;2,ROW()+設定!$B$30&gt;13701,N($A5689)&lt;=0,N(INDEX($A$2:$A$13701,MIN(13700,MAX(1,ROW()-1+設定!$B$30))))&lt;=0,$A5689&lt;設定!$B$28,$A5689&gt;設定!$B$29),0,IF(AND($C5689&gt;=MAX(INDEX($C$1:$C$13701,MAX(1,ROW()-設定!$B$24)):INDEX($C$1:$C$13701,MAX(1,ROW()-1))),$C5689&gt;MAX(INDEX($C$1:$C$13701,MIN(13701,ROW()+1)):INDEX($C$1:$C$13701,MIN(13701,ROW()+設定!$B$24))),$C5689&gt;=設定!$B$32,$C5689&gt;=MAX(MIN(INDEX($C$1:$C$13701,MAX(1,ROW()-設定!$B$26)):INDEX($C$1:$C$13701,MAX(1,ROW()-1))),MIN(INDEX($C$1:$C$13701,MIN(13701,ROW()+1)):INDEX($C$1:$C$13701,MIN(13701,ROW()+設定!$B$26))))*10^(設定!$B$27/20)),1,0))</f>
        <v>0</v>
      </c>
      <c r="G5689" s="33" t="n">
        <f aca="false">$G5688+IF($F5689=1,1,0)</f>
        <v>2</v>
      </c>
      <c r="H5689" s="0" t="str">
        <f aca="false">IF($F5689=1,$G5689,"")</f>
        <v/>
      </c>
    </row>
    <row r="5690" customFormat="false" ht="15" hidden="false" customHeight="false" outlineLevel="0" collapsed="false">
      <c r="A5690" s="30" t="n">
        <v>888.75</v>
      </c>
      <c r="B5690" s="31" t="n">
        <v>25.0752</v>
      </c>
      <c r="C5690" s="32" t="n">
        <f aca="false">IF($A5690="","",IF(設定!$B$21="dB",10^($B5690/20),ABS($B5690)))</f>
        <v>17.9374209437349</v>
      </c>
      <c r="D5690" s="32" t="n">
        <f aca="false">IF($A5690="","",$A5690^2)</f>
        <v>789876.5625</v>
      </c>
      <c r="E5690" s="32" t="n">
        <f aca="false">IF($A5690="","",IF($C5690&lt;=0,"",1/$C5690^2))</f>
        <v>0.0031079927710873</v>
      </c>
      <c r="F5690" s="33" t="n">
        <f aca="false">IF(OR(ROW()-設定!$B$30&lt;2,ROW()+設定!$B$30&gt;13701,N($A5690)&lt;=0,N(INDEX($A$2:$A$13701,MIN(13700,MAX(1,ROW()-1+設定!$B$30))))&lt;=0,$A5690&lt;設定!$B$28,$A5690&gt;設定!$B$29),0,IF(AND($C5690&gt;=MAX(INDEX($C$1:$C$13701,MAX(1,ROW()-設定!$B$24)):INDEX($C$1:$C$13701,MAX(1,ROW()-1))),$C5690&gt;MAX(INDEX($C$1:$C$13701,MIN(13701,ROW()+1)):INDEX($C$1:$C$13701,MIN(13701,ROW()+設定!$B$24))),$C5690&gt;=設定!$B$32,$C5690&gt;=MAX(MIN(INDEX($C$1:$C$13701,MAX(1,ROW()-設定!$B$26)):INDEX($C$1:$C$13701,MAX(1,ROW()-1))),MIN(INDEX($C$1:$C$13701,MIN(13701,ROW()+1)):INDEX($C$1:$C$13701,MIN(13701,ROW()+設定!$B$26))))*10^(設定!$B$27/20)),1,0))</f>
        <v>0</v>
      </c>
      <c r="G5690" s="33" t="n">
        <f aca="false">$G5689+IF($F5690=1,1,0)</f>
        <v>2</v>
      </c>
      <c r="H5690" s="0" t="str">
        <f aca="false">IF($F5690=1,$G5690,"")</f>
        <v/>
      </c>
    </row>
    <row r="5691" customFormat="false" ht="15" hidden="false" customHeight="false" outlineLevel="0" collapsed="false">
      <c r="A5691" s="30" t="n">
        <v>888.90625</v>
      </c>
      <c r="B5691" s="31" t="n">
        <v>25.3369</v>
      </c>
      <c r="C5691" s="32" t="n">
        <f aca="false">IF($A5691="","",IF(設定!$B$21="dB",10^($B5691/20),ABS($B5691)))</f>
        <v>18.4860873149721</v>
      </c>
      <c r="D5691" s="32" t="n">
        <f aca="false">IF($A5691="","",$A5691^2)</f>
        <v>790154.321289063</v>
      </c>
      <c r="E5691" s="32" t="n">
        <f aca="false">IF($A5691="","",IF($C5691&lt;=0,"",1/$C5691^2))</f>
        <v>0.00292624038696578</v>
      </c>
      <c r="F5691" s="33" t="n">
        <f aca="false">IF(OR(ROW()-設定!$B$30&lt;2,ROW()+設定!$B$30&gt;13701,N($A5691)&lt;=0,N(INDEX($A$2:$A$13701,MIN(13700,MAX(1,ROW()-1+設定!$B$30))))&lt;=0,$A5691&lt;設定!$B$28,$A5691&gt;設定!$B$29),0,IF(AND($C5691&gt;=MAX(INDEX($C$1:$C$13701,MAX(1,ROW()-設定!$B$24)):INDEX($C$1:$C$13701,MAX(1,ROW()-1))),$C5691&gt;MAX(INDEX($C$1:$C$13701,MIN(13701,ROW()+1)):INDEX($C$1:$C$13701,MIN(13701,ROW()+設定!$B$24))),$C5691&gt;=設定!$B$32,$C5691&gt;=MAX(MIN(INDEX($C$1:$C$13701,MAX(1,ROW()-設定!$B$26)):INDEX($C$1:$C$13701,MAX(1,ROW()-1))),MIN(INDEX($C$1:$C$13701,MIN(13701,ROW()+1)):INDEX($C$1:$C$13701,MIN(13701,ROW()+設定!$B$26))))*10^(設定!$B$27/20)),1,0))</f>
        <v>0</v>
      </c>
      <c r="G5691" s="33" t="n">
        <f aca="false">$G5690+IF($F5691=1,1,0)</f>
        <v>2</v>
      </c>
      <c r="H5691" s="0" t="str">
        <f aca="false">IF($F5691=1,$G5691,"")</f>
        <v/>
      </c>
    </row>
    <row r="5692" customFormat="false" ht="15" hidden="false" customHeight="false" outlineLevel="0" collapsed="false">
      <c r="A5692" s="30" t="n">
        <v>889.0625</v>
      </c>
      <c r="B5692" s="31" t="n">
        <v>25.1611</v>
      </c>
      <c r="C5692" s="32" t="n">
        <f aca="false">IF($A5692="","",IF(設定!$B$21="dB",10^($B5692/20),ABS($B5692)))</f>
        <v>18.1156949920383</v>
      </c>
      <c r="D5692" s="32" t="n">
        <f aca="false">IF($A5692="","",$A5692^2)</f>
        <v>790432.12890625</v>
      </c>
      <c r="E5692" s="32" t="n">
        <f aca="false">IF($A5692="","",IF($C5692&lt;=0,"",1/$C5692^2))</f>
        <v>0.00304712310325299</v>
      </c>
      <c r="F5692" s="33" t="n">
        <f aca="false">IF(OR(ROW()-設定!$B$30&lt;2,ROW()+設定!$B$30&gt;13701,N($A5692)&lt;=0,N(INDEX($A$2:$A$13701,MIN(13700,MAX(1,ROW()-1+設定!$B$30))))&lt;=0,$A5692&lt;設定!$B$28,$A5692&gt;設定!$B$29),0,IF(AND($C5692&gt;=MAX(INDEX($C$1:$C$13701,MAX(1,ROW()-設定!$B$24)):INDEX($C$1:$C$13701,MAX(1,ROW()-1))),$C5692&gt;MAX(INDEX($C$1:$C$13701,MIN(13701,ROW()+1)):INDEX($C$1:$C$13701,MIN(13701,ROW()+設定!$B$24))),$C5692&gt;=設定!$B$32,$C5692&gt;=MAX(MIN(INDEX($C$1:$C$13701,MAX(1,ROW()-設定!$B$26)):INDEX($C$1:$C$13701,MAX(1,ROW()-1))),MIN(INDEX($C$1:$C$13701,MIN(13701,ROW()+1)):INDEX($C$1:$C$13701,MIN(13701,ROW()+設定!$B$26))))*10^(設定!$B$27/20)),1,0))</f>
        <v>0</v>
      </c>
      <c r="G5692" s="33" t="n">
        <f aca="false">$G5691+IF($F5692=1,1,0)</f>
        <v>2</v>
      </c>
      <c r="H5692" s="0" t="str">
        <f aca="false">IF($F5692=1,$G5692,"")</f>
        <v/>
      </c>
    </row>
    <row r="5693" customFormat="false" ht="15" hidden="false" customHeight="false" outlineLevel="0" collapsed="false">
      <c r="A5693" s="30" t="n">
        <v>889.21875</v>
      </c>
      <c r="B5693" s="31" t="n">
        <v>25.357</v>
      </c>
      <c r="C5693" s="32" t="n">
        <f aca="false">IF($A5693="","",IF(設定!$B$21="dB",10^($B5693/20),ABS($B5693)))</f>
        <v>18.5289154681567</v>
      </c>
      <c r="D5693" s="32" t="n">
        <f aca="false">IF($A5693="","",$A5693^2)</f>
        <v>790709.985351563</v>
      </c>
      <c r="E5693" s="32" t="n">
        <f aca="false">IF($A5693="","",IF($C5693&lt;=0,"",1/$C5693^2))</f>
        <v>0.00291272846483498</v>
      </c>
      <c r="F5693" s="33" t="n">
        <f aca="false">IF(OR(ROW()-設定!$B$30&lt;2,ROW()+設定!$B$30&gt;13701,N($A5693)&lt;=0,N(INDEX($A$2:$A$13701,MIN(13700,MAX(1,ROW()-1+設定!$B$30))))&lt;=0,$A5693&lt;設定!$B$28,$A5693&gt;設定!$B$29),0,IF(AND($C5693&gt;=MAX(INDEX($C$1:$C$13701,MAX(1,ROW()-設定!$B$24)):INDEX($C$1:$C$13701,MAX(1,ROW()-1))),$C5693&gt;MAX(INDEX($C$1:$C$13701,MIN(13701,ROW()+1)):INDEX($C$1:$C$13701,MIN(13701,ROW()+設定!$B$24))),$C5693&gt;=設定!$B$32,$C5693&gt;=MAX(MIN(INDEX($C$1:$C$13701,MAX(1,ROW()-設定!$B$26)):INDEX($C$1:$C$13701,MAX(1,ROW()-1))),MIN(INDEX($C$1:$C$13701,MIN(13701,ROW()+1)):INDEX($C$1:$C$13701,MIN(13701,ROW()+設定!$B$26))))*10^(設定!$B$27/20)),1,0))</f>
        <v>0</v>
      </c>
      <c r="G5693" s="33" t="n">
        <f aca="false">$G5692+IF($F5693=1,1,0)</f>
        <v>2</v>
      </c>
      <c r="H5693" s="0" t="str">
        <f aca="false">IF($F5693=1,$G5693,"")</f>
        <v/>
      </c>
    </row>
    <row r="5694" customFormat="false" ht="15" hidden="false" customHeight="false" outlineLevel="0" collapsed="false">
      <c r="A5694" s="30" t="n">
        <v>889.375</v>
      </c>
      <c r="B5694" s="31" t="n">
        <v>25.4865</v>
      </c>
      <c r="C5694" s="32" t="n">
        <f aca="false">IF($A5694="","",IF(設定!$B$21="dB",10^($B5694/20),ABS($B5694)))</f>
        <v>18.8072371139387</v>
      </c>
      <c r="D5694" s="32" t="n">
        <f aca="false">IF($A5694="","",$A5694^2)</f>
        <v>790987.890625</v>
      </c>
      <c r="E5694" s="32" t="n">
        <f aca="false">IF($A5694="","",IF($C5694&lt;=0,"",1/$C5694^2))</f>
        <v>0.00282715747679918</v>
      </c>
      <c r="F5694" s="33" t="n">
        <f aca="false">IF(OR(ROW()-設定!$B$30&lt;2,ROW()+設定!$B$30&gt;13701,N($A5694)&lt;=0,N(INDEX($A$2:$A$13701,MIN(13700,MAX(1,ROW()-1+設定!$B$30))))&lt;=0,$A5694&lt;設定!$B$28,$A5694&gt;設定!$B$29),0,IF(AND($C5694&gt;=MAX(INDEX($C$1:$C$13701,MAX(1,ROW()-設定!$B$24)):INDEX($C$1:$C$13701,MAX(1,ROW()-1))),$C5694&gt;MAX(INDEX($C$1:$C$13701,MIN(13701,ROW()+1)):INDEX($C$1:$C$13701,MIN(13701,ROW()+設定!$B$24))),$C5694&gt;=設定!$B$32,$C5694&gt;=MAX(MIN(INDEX($C$1:$C$13701,MAX(1,ROW()-設定!$B$26)):INDEX($C$1:$C$13701,MAX(1,ROW()-1))),MIN(INDEX($C$1:$C$13701,MIN(13701,ROW()+1)):INDEX($C$1:$C$13701,MIN(13701,ROW()+設定!$B$26))))*10^(設定!$B$27/20)),1,0))</f>
        <v>0</v>
      </c>
      <c r="G5694" s="33" t="n">
        <f aca="false">$G5693+IF($F5694=1,1,0)</f>
        <v>2</v>
      </c>
      <c r="H5694" s="0" t="str">
        <f aca="false">IF($F5694=1,$G5694,"")</f>
        <v/>
      </c>
    </row>
    <row r="5695" customFormat="false" ht="15" hidden="false" customHeight="false" outlineLevel="0" collapsed="false">
      <c r="A5695" s="30" t="n">
        <v>889.53125</v>
      </c>
      <c r="B5695" s="31" t="n">
        <v>25.3749</v>
      </c>
      <c r="C5695" s="32" t="n">
        <f aca="false">IF($A5695="","",IF(設定!$B$21="dB",10^($B5695/20),ABS($B5695)))</f>
        <v>18.5671394829836</v>
      </c>
      <c r="D5695" s="32" t="n">
        <f aca="false">IF($A5695="","",$A5695^2)</f>
        <v>791265.844726563</v>
      </c>
      <c r="E5695" s="32" t="n">
        <f aca="false">IF($A5695="","",IF($C5695&lt;=0,"",1/$C5695^2))</f>
        <v>0.00290074799011499</v>
      </c>
      <c r="F5695" s="33" t="n">
        <f aca="false">IF(OR(ROW()-設定!$B$30&lt;2,ROW()+設定!$B$30&gt;13701,N($A5695)&lt;=0,N(INDEX($A$2:$A$13701,MIN(13700,MAX(1,ROW()-1+設定!$B$30))))&lt;=0,$A5695&lt;設定!$B$28,$A5695&gt;設定!$B$29),0,IF(AND($C5695&gt;=MAX(INDEX($C$1:$C$13701,MAX(1,ROW()-設定!$B$24)):INDEX($C$1:$C$13701,MAX(1,ROW()-1))),$C5695&gt;MAX(INDEX($C$1:$C$13701,MIN(13701,ROW()+1)):INDEX($C$1:$C$13701,MIN(13701,ROW()+設定!$B$24))),$C5695&gt;=設定!$B$32,$C5695&gt;=MAX(MIN(INDEX($C$1:$C$13701,MAX(1,ROW()-設定!$B$26)):INDEX($C$1:$C$13701,MAX(1,ROW()-1))),MIN(INDEX($C$1:$C$13701,MIN(13701,ROW()+1)):INDEX($C$1:$C$13701,MIN(13701,ROW()+設定!$B$26))))*10^(設定!$B$27/20)),1,0))</f>
        <v>0</v>
      </c>
      <c r="G5695" s="33" t="n">
        <f aca="false">$G5694+IF($F5695=1,1,0)</f>
        <v>2</v>
      </c>
      <c r="H5695" s="0" t="str">
        <f aca="false">IF($F5695=1,$G5695,"")</f>
        <v/>
      </c>
    </row>
    <row r="5696" customFormat="false" ht="15" hidden="false" customHeight="false" outlineLevel="0" collapsed="false">
      <c r="A5696" s="30" t="n">
        <v>889.6875</v>
      </c>
      <c r="B5696" s="31" t="n">
        <v>25.4915</v>
      </c>
      <c r="C5696" s="32" t="n">
        <f aca="false">IF($A5696="","",IF(設定!$B$21="dB",10^($B5696/20),ABS($B5696)))</f>
        <v>18.8180665465557</v>
      </c>
      <c r="D5696" s="32" t="n">
        <f aca="false">IF($A5696="","",$A5696^2)</f>
        <v>791543.84765625</v>
      </c>
      <c r="E5696" s="32" t="n">
        <f aca="false">IF($A5696="","",IF($C5696&lt;=0,"",1/$C5696^2))</f>
        <v>0.00282390446441214</v>
      </c>
      <c r="F5696" s="33" t="n">
        <f aca="false">IF(OR(ROW()-設定!$B$30&lt;2,ROW()+設定!$B$30&gt;13701,N($A5696)&lt;=0,N(INDEX($A$2:$A$13701,MIN(13700,MAX(1,ROW()-1+設定!$B$30))))&lt;=0,$A5696&lt;設定!$B$28,$A5696&gt;設定!$B$29),0,IF(AND($C5696&gt;=MAX(INDEX($C$1:$C$13701,MAX(1,ROW()-設定!$B$24)):INDEX($C$1:$C$13701,MAX(1,ROW()-1))),$C5696&gt;MAX(INDEX($C$1:$C$13701,MIN(13701,ROW()+1)):INDEX($C$1:$C$13701,MIN(13701,ROW()+設定!$B$24))),$C5696&gt;=設定!$B$32,$C5696&gt;=MAX(MIN(INDEX($C$1:$C$13701,MAX(1,ROW()-設定!$B$26)):INDEX($C$1:$C$13701,MAX(1,ROW()-1))),MIN(INDEX($C$1:$C$13701,MIN(13701,ROW()+1)):INDEX($C$1:$C$13701,MIN(13701,ROW()+設定!$B$26))))*10^(設定!$B$27/20)),1,0))</f>
        <v>0</v>
      </c>
      <c r="G5696" s="33" t="n">
        <f aca="false">$G5695+IF($F5696=1,1,0)</f>
        <v>2</v>
      </c>
      <c r="H5696" s="0" t="str">
        <f aca="false">IF($F5696=1,$G5696,"")</f>
        <v/>
      </c>
    </row>
    <row r="5697" customFormat="false" ht="15" hidden="false" customHeight="false" outlineLevel="0" collapsed="false">
      <c r="A5697" s="30" t="n">
        <v>889.84375</v>
      </c>
      <c r="B5697" s="31" t="n">
        <v>25.7788</v>
      </c>
      <c r="C5697" s="32" t="n">
        <f aca="false">IF($A5697="","",IF(設定!$B$21="dB",10^($B5697/20),ABS($B5697)))</f>
        <v>19.4509133875972</v>
      </c>
      <c r="D5697" s="32" t="n">
        <f aca="false">IF($A5697="","",$A5697^2)</f>
        <v>791821.899414063</v>
      </c>
      <c r="E5697" s="32" t="n">
        <f aca="false">IF($A5697="","",IF($C5697&lt;=0,"",1/$C5697^2))</f>
        <v>0.00264313898272337</v>
      </c>
      <c r="F5697" s="33" t="n">
        <f aca="false">IF(OR(ROW()-設定!$B$30&lt;2,ROW()+設定!$B$30&gt;13701,N($A5697)&lt;=0,N(INDEX($A$2:$A$13701,MIN(13700,MAX(1,ROW()-1+設定!$B$30))))&lt;=0,$A5697&lt;設定!$B$28,$A5697&gt;設定!$B$29),0,IF(AND($C5697&gt;=MAX(INDEX($C$1:$C$13701,MAX(1,ROW()-設定!$B$24)):INDEX($C$1:$C$13701,MAX(1,ROW()-1))),$C5697&gt;MAX(INDEX($C$1:$C$13701,MIN(13701,ROW()+1)):INDEX($C$1:$C$13701,MIN(13701,ROW()+設定!$B$24))),$C5697&gt;=設定!$B$32,$C5697&gt;=MAX(MIN(INDEX($C$1:$C$13701,MAX(1,ROW()-設定!$B$26)):INDEX($C$1:$C$13701,MAX(1,ROW()-1))),MIN(INDEX($C$1:$C$13701,MIN(13701,ROW()+1)):INDEX($C$1:$C$13701,MIN(13701,ROW()+設定!$B$26))))*10^(設定!$B$27/20)),1,0))</f>
        <v>0</v>
      </c>
      <c r="G5697" s="33" t="n">
        <f aca="false">$G5696+IF($F5697=1,1,0)</f>
        <v>2</v>
      </c>
      <c r="H5697" s="0" t="str">
        <f aca="false">IF($F5697=1,$G5697,"")</f>
        <v/>
      </c>
    </row>
    <row r="5698" customFormat="false" ht="15" hidden="false" customHeight="false" outlineLevel="0" collapsed="false">
      <c r="A5698" s="30" t="n">
        <v>890</v>
      </c>
      <c r="B5698" s="31" t="n">
        <v>25.8469</v>
      </c>
      <c r="C5698" s="32" t="n">
        <f aca="false">IF($A5698="","",IF(設定!$B$21="dB",10^($B5698/20),ABS($B5698)))</f>
        <v>19.6040138200033</v>
      </c>
      <c r="D5698" s="32" t="n">
        <f aca="false">IF($A5698="","",$A5698^2)</f>
        <v>792100</v>
      </c>
      <c r="E5698" s="32" t="n">
        <f aca="false">IF($A5698="","",IF($C5698&lt;=0,"",1/$C5698^2))</f>
        <v>0.00260201622321105</v>
      </c>
      <c r="F5698" s="33" t="n">
        <f aca="false">IF(OR(ROW()-設定!$B$30&lt;2,ROW()+設定!$B$30&gt;13701,N($A5698)&lt;=0,N(INDEX($A$2:$A$13701,MIN(13700,MAX(1,ROW()-1+設定!$B$30))))&lt;=0,$A5698&lt;設定!$B$28,$A5698&gt;設定!$B$29),0,IF(AND($C5698&gt;=MAX(INDEX($C$1:$C$13701,MAX(1,ROW()-設定!$B$24)):INDEX($C$1:$C$13701,MAX(1,ROW()-1))),$C5698&gt;MAX(INDEX($C$1:$C$13701,MIN(13701,ROW()+1)):INDEX($C$1:$C$13701,MIN(13701,ROW()+設定!$B$24))),$C5698&gt;=設定!$B$32,$C5698&gt;=MAX(MIN(INDEX($C$1:$C$13701,MAX(1,ROW()-設定!$B$26)):INDEX($C$1:$C$13701,MAX(1,ROW()-1))),MIN(INDEX($C$1:$C$13701,MIN(13701,ROW()+1)):INDEX($C$1:$C$13701,MIN(13701,ROW()+設定!$B$26))))*10^(設定!$B$27/20)),1,0))</f>
        <v>0</v>
      </c>
      <c r="G5698" s="33" t="n">
        <f aca="false">$G5697+IF($F5698=1,1,0)</f>
        <v>2</v>
      </c>
      <c r="H5698" s="0" t="str">
        <f aca="false">IF($F5698=1,$G5698,"")</f>
        <v/>
      </c>
    </row>
    <row r="5699" customFormat="false" ht="15" hidden="false" customHeight="false" outlineLevel="0" collapsed="false">
      <c r="A5699" s="30" t="n">
        <v>890.15625</v>
      </c>
      <c r="B5699" s="31" t="n">
        <v>25.9039</v>
      </c>
      <c r="C5699" s="32" t="n">
        <f aca="false">IF($A5699="","",IF(設定!$B$21="dB",10^($B5699/20),ABS($B5699)))</f>
        <v>19.7330856085134</v>
      </c>
      <c r="D5699" s="32" t="n">
        <f aca="false">IF($A5699="","",$A5699^2)</f>
        <v>792378.149414063</v>
      </c>
      <c r="E5699" s="32" t="n">
        <f aca="false">IF($A5699="","",IF($C5699&lt;=0,"",1/$C5699^2))</f>
        <v>0.00256808858241144</v>
      </c>
      <c r="F5699" s="33" t="n">
        <f aca="false">IF(OR(ROW()-設定!$B$30&lt;2,ROW()+設定!$B$30&gt;13701,N($A5699)&lt;=0,N(INDEX($A$2:$A$13701,MIN(13700,MAX(1,ROW()-1+設定!$B$30))))&lt;=0,$A5699&lt;設定!$B$28,$A5699&gt;設定!$B$29),0,IF(AND($C5699&gt;=MAX(INDEX($C$1:$C$13701,MAX(1,ROW()-設定!$B$24)):INDEX($C$1:$C$13701,MAX(1,ROW()-1))),$C5699&gt;MAX(INDEX($C$1:$C$13701,MIN(13701,ROW()+1)):INDEX($C$1:$C$13701,MIN(13701,ROW()+設定!$B$24))),$C5699&gt;=設定!$B$32,$C5699&gt;=MAX(MIN(INDEX($C$1:$C$13701,MAX(1,ROW()-設定!$B$26)):INDEX($C$1:$C$13701,MAX(1,ROW()-1))),MIN(INDEX($C$1:$C$13701,MIN(13701,ROW()+1)):INDEX($C$1:$C$13701,MIN(13701,ROW()+設定!$B$26))))*10^(設定!$B$27/20)),1,0))</f>
        <v>0</v>
      </c>
      <c r="G5699" s="33" t="n">
        <f aca="false">$G5698+IF($F5699=1,1,0)</f>
        <v>2</v>
      </c>
      <c r="H5699" s="0" t="str">
        <f aca="false">IF($F5699=1,$G5699,"")</f>
        <v/>
      </c>
    </row>
    <row r="5700" customFormat="false" ht="15" hidden="false" customHeight="false" outlineLevel="0" collapsed="false">
      <c r="A5700" s="30" t="n">
        <v>890.3125</v>
      </c>
      <c r="B5700" s="31" t="n">
        <v>25.9094</v>
      </c>
      <c r="C5700" s="32" t="n">
        <f aca="false">IF($A5700="","",IF(設定!$B$21="dB",10^($B5700/20),ABS($B5700)))</f>
        <v>19.7455847703078</v>
      </c>
      <c r="D5700" s="32" t="n">
        <f aca="false">IF($A5700="","",$A5700^2)</f>
        <v>792656.34765625</v>
      </c>
      <c r="E5700" s="32" t="n">
        <f aca="false">IF($A5700="","",IF($C5700&lt;=0,"",1/$C5700^2))</f>
        <v>0.0025648383575556</v>
      </c>
      <c r="F5700" s="33" t="n">
        <f aca="false">IF(OR(ROW()-設定!$B$30&lt;2,ROW()+設定!$B$30&gt;13701,N($A5700)&lt;=0,N(INDEX($A$2:$A$13701,MIN(13700,MAX(1,ROW()-1+設定!$B$30))))&lt;=0,$A5700&lt;設定!$B$28,$A5700&gt;設定!$B$29),0,IF(AND($C5700&gt;=MAX(INDEX($C$1:$C$13701,MAX(1,ROW()-設定!$B$24)):INDEX($C$1:$C$13701,MAX(1,ROW()-1))),$C5700&gt;MAX(INDEX($C$1:$C$13701,MIN(13701,ROW()+1)):INDEX($C$1:$C$13701,MIN(13701,ROW()+設定!$B$24))),$C5700&gt;=設定!$B$32,$C5700&gt;=MAX(MIN(INDEX($C$1:$C$13701,MAX(1,ROW()-設定!$B$26)):INDEX($C$1:$C$13701,MAX(1,ROW()-1))),MIN(INDEX($C$1:$C$13701,MIN(13701,ROW()+1)):INDEX($C$1:$C$13701,MIN(13701,ROW()+設定!$B$26))))*10^(設定!$B$27/20)),1,0))</f>
        <v>0</v>
      </c>
      <c r="G5700" s="33" t="n">
        <f aca="false">$G5699+IF($F5700=1,1,0)</f>
        <v>2</v>
      </c>
      <c r="H5700" s="0" t="str">
        <f aca="false">IF($F5700=1,$G5700,"")</f>
        <v/>
      </c>
    </row>
    <row r="5701" customFormat="false" ht="15" hidden="false" customHeight="false" outlineLevel="0" collapsed="false">
      <c r="A5701" s="30" t="n">
        <v>890.46875</v>
      </c>
      <c r="B5701" s="31" t="n">
        <v>26.294</v>
      </c>
      <c r="C5701" s="32" t="n">
        <f aca="false">IF($A5701="","",IF(設定!$B$21="dB",10^($B5701/20),ABS($B5701)))</f>
        <v>20.6395393439923</v>
      </c>
      <c r="D5701" s="32" t="n">
        <f aca="false">IF($A5701="","",$A5701^2)</f>
        <v>792934.594726563</v>
      </c>
      <c r="E5701" s="32" t="n">
        <f aca="false">IF($A5701="","",IF($C5701&lt;=0,"",1/$C5701^2))</f>
        <v>0.0023474697253406</v>
      </c>
      <c r="F5701" s="33" t="n">
        <f aca="false">IF(OR(ROW()-設定!$B$30&lt;2,ROW()+設定!$B$30&gt;13701,N($A5701)&lt;=0,N(INDEX($A$2:$A$13701,MIN(13700,MAX(1,ROW()-1+設定!$B$30))))&lt;=0,$A5701&lt;設定!$B$28,$A5701&gt;設定!$B$29),0,IF(AND($C5701&gt;=MAX(INDEX($C$1:$C$13701,MAX(1,ROW()-設定!$B$24)):INDEX($C$1:$C$13701,MAX(1,ROW()-1))),$C5701&gt;MAX(INDEX($C$1:$C$13701,MIN(13701,ROW()+1)):INDEX($C$1:$C$13701,MIN(13701,ROW()+設定!$B$24))),$C5701&gt;=設定!$B$32,$C5701&gt;=MAX(MIN(INDEX($C$1:$C$13701,MAX(1,ROW()-設定!$B$26)):INDEX($C$1:$C$13701,MAX(1,ROW()-1))),MIN(INDEX($C$1:$C$13701,MIN(13701,ROW()+1)):INDEX($C$1:$C$13701,MIN(13701,ROW()+設定!$B$26))))*10^(設定!$B$27/20)),1,0))</f>
        <v>0</v>
      </c>
      <c r="G5701" s="33" t="n">
        <f aca="false">$G5700+IF($F5701=1,1,0)</f>
        <v>2</v>
      </c>
      <c r="H5701" s="0" t="str">
        <f aca="false">IF($F5701=1,$G5701,"")</f>
        <v/>
      </c>
    </row>
    <row r="5702" customFormat="false" ht="15" hidden="false" customHeight="false" outlineLevel="0" collapsed="false">
      <c r="A5702" s="30" t="n">
        <v>890.625</v>
      </c>
      <c r="B5702" s="31" t="n">
        <v>26.1352</v>
      </c>
      <c r="C5702" s="32" t="n">
        <f aca="false">IF($A5702="","",IF(設定!$B$21="dB",10^($B5702/20),ABS($B5702)))</f>
        <v>20.265624901998</v>
      </c>
      <c r="D5702" s="32" t="n">
        <f aca="false">IF($A5702="","",$A5702^2)</f>
        <v>793212.890625</v>
      </c>
      <c r="E5702" s="32" t="n">
        <f aca="false">IF($A5702="","",IF($C5702&lt;=0,"",1/$C5702^2))</f>
        <v>0.00243489366637289</v>
      </c>
      <c r="F5702" s="33" t="n">
        <f aca="false">IF(OR(ROW()-設定!$B$30&lt;2,ROW()+設定!$B$30&gt;13701,N($A5702)&lt;=0,N(INDEX($A$2:$A$13701,MIN(13700,MAX(1,ROW()-1+設定!$B$30))))&lt;=0,$A5702&lt;設定!$B$28,$A5702&gt;設定!$B$29),0,IF(AND($C5702&gt;=MAX(INDEX($C$1:$C$13701,MAX(1,ROW()-設定!$B$24)):INDEX($C$1:$C$13701,MAX(1,ROW()-1))),$C5702&gt;MAX(INDEX($C$1:$C$13701,MIN(13701,ROW()+1)):INDEX($C$1:$C$13701,MIN(13701,ROW()+設定!$B$24))),$C5702&gt;=設定!$B$32,$C5702&gt;=MAX(MIN(INDEX($C$1:$C$13701,MAX(1,ROW()-設定!$B$26)):INDEX($C$1:$C$13701,MAX(1,ROW()-1))),MIN(INDEX($C$1:$C$13701,MIN(13701,ROW()+1)):INDEX($C$1:$C$13701,MIN(13701,ROW()+設定!$B$26))))*10^(設定!$B$27/20)),1,0))</f>
        <v>0</v>
      </c>
      <c r="G5702" s="33" t="n">
        <f aca="false">$G5701+IF($F5702=1,1,0)</f>
        <v>2</v>
      </c>
      <c r="H5702" s="0" t="str">
        <f aca="false">IF($F5702=1,$G5702,"")</f>
        <v/>
      </c>
    </row>
    <row r="5703" customFormat="false" ht="15" hidden="false" customHeight="false" outlineLevel="0" collapsed="false">
      <c r="A5703" s="30" t="n">
        <v>890.78125</v>
      </c>
      <c r="B5703" s="31" t="n">
        <v>26.1424</v>
      </c>
      <c r="C5703" s="32" t="n">
        <f aca="false">IF($A5703="","",IF(設定!$B$21="dB",10^($B5703/20),ABS($B5703)))</f>
        <v>20.2824306637289</v>
      </c>
      <c r="D5703" s="32" t="n">
        <f aca="false">IF($A5703="","",$A5703^2)</f>
        <v>793491.235351563</v>
      </c>
      <c r="E5703" s="32" t="n">
        <f aca="false">IF($A5703="","",IF($C5703&lt;=0,"",1/$C5703^2))</f>
        <v>0.00243086029478333</v>
      </c>
      <c r="F5703" s="33" t="n">
        <f aca="false">IF(OR(ROW()-設定!$B$30&lt;2,ROW()+設定!$B$30&gt;13701,N($A5703)&lt;=0,N(INDEX($A$2:$A$13701,MIN(13700,MAX(1,ROW()-1+設定!$B$30))))&lt;=0,$A5703&lt;設定!$B$28,$A5703&gt;設定!$B$29),0,IF(AND($C5703&gt;=MAX(INDEX($C$1:$C$13701,MAX(1,ROW()-設定!$B$24)):INDEX($C$1:$C$13701,MAX(1,ROW()-1))),$C5703&gt;MAX(INDEX($C$1:$C$13701,MIN(13701,ROW()+1)):INDEX($C$1:$C$13701,MIN(13701,ROW()+設定!$B$24))),$C5703&gt;=設定!$B$32,$C5703&gt;=MAX(MIN(INDEX($C$1:$C$13701,MAX(1,ROW()-設定!$B$26)):INDEX($C$1:$C$13701,MAX(1,ROW()-1))),MIN(INDEX($C$1:$C$13701,MIN(13701,ROW()+1)):INDEX($C$1:$C$13701,MIN(13701,ROW()+設定!$B$26))))*10^(設定!$B$27/20)),1,0))</f>
        <v>0</v>
      </c>
      <c r="G5703" s="33" t="n">
        <f aca="false">$G5702+IF($F5703=1,1,0)</f>
        <v>2</v>
      </c>
      <c r="H5703" s="0" t="str">
        <f aca="false">IF($F5703=1,$G5703,"")</f>
        <v/>
      </c>
    </row>
    <row r="5704" customFormat="false" ht="15" hidden="false" customHeight="false" outlineLevel="0" collapsed="false">
      <c r="A5704" s="30" t="n">
        <v>890.9375</v>
      </c>
      <c r="B5704" s="31" t="n">
        <v>26.4875</v>
      </c>
      <c r="C5704" s="32" t="n">
        <f aca="false">IF($A5704="","",IF(設定!$B$21="dB",10^($B5704/20),ABS($B5704)))</f>
        <v>21.1044967213873</v>
      </c>
      <c r="D5704" s="32" t="n">
        <f aca="false">IF($A5704="","",$A5704^2)</f>
        <v>793769.62890625</v>
      </c>
      <c r="E5704" s="32" t="n">
        <f aca="false">IF($A5704="","",IF($C5704&lt;=0,"",1/$C5704^2))</f>
        <v>0.00224517397789719</v>
      </c>
      <c r="F5704" s="33" t="n">
        <f aca="false">IF(OR(ROW()-設定!$B$30&lt;2,ROW()+設定!$B$30&gt;13701,N($A5704)&lt;=0,N(INDEX($A$2:$A$13701,MIN(13700,MAX(1,ROW()-1+設定!$B$30))))&lt;=0,$A5704&lt;設定!$B$28,$A5704&gt;設定!$B$29),0,IF(AND($C5704&gt;=MAX(INDEX($C$1:$C$13701,MAX(1,ROW()-設定!$B$24)):INDEX($C$1:$C$13701,MAX(1,ROW()-1))),$C5704&gt;MAX(INDEX($C$1:$C$13701,MIN(13701,ROW()+1)):INDEX($C$1:$C$13701,MIN(13701,ROW()+設定!$B$24))),$C5704&gt;=設定!$B$32,$C5704&gt;=MAX(MIN(INDEX($C$1:$C$13701,MAX(1,ROW()-設定!$B$26)):INDEX($C$1:$C$13701,MAX(1,ROW()-1))),MIN(INDEX($C$1:$C$13701,MIN(13701,ROW()+1)):INDEX($C$1:$C$13701,MIN(13701,ROW()+設定!$B$26))))*10^(設定!$B$27/20)),1,0))</f>
        <v>0</v>
      </c>
      <c r="G5704" s="33" t="n">
        <f aca="false">$G5703+IF($F5704=1,1,0)</f>
        <v>2</v>
      </c>
      <c r="H5704" s="0" t="str">
        <f aca="false">IF($F5704=1,$G5704,"")</f>
        <v/>
      </c>
    </row>
    <row r="5705" customFormat="false" ht="15" hidden="false" customHeight="false" outlineLevel="0" collapsed="false">
      <c r="A5705" s="30" t="n">
        <v>891.09375</v>
      </c>
      <c r="B5705" s="31" t="n">
        <v>26.4607</v>
      </c>
      <c r="C5705" s="32" t="n">
        <f aca="false">IF($A5705="","",IF(設定!$B$21="dB",10^($B5705/20),ABS($B5705)))</f>
        <v>21.039479911091</v>
      </c>
      <c r="D5705" s="32" t="n">
        <f aca="false">IF($A5705="","",$A5705^2)</f>
        <v>794048.071289063</v>
      </c>
      <c r="E5705" s="32" t="n">
        <f aca="false">IF($A5705="","",IF($C5705&lt;=0,"",1/$C5705^2))</f>
        <v>0.00225907162155007</v>
      </c>
      <c r="F5705" s="33" t="n">
        <f aca="false">IF(OR(ROW()-設定!$B$30&lt;2,ROW()+設定!$B$30&gt;13701,N($A5705)&lt;=0,N(INDEX($A$2:$A$13701,MIN(13700,MAX(1,ROW()-1+設定!$B$30))))&lt;=0,$A5705&lt;設定!$B$28,$A5705&gt;設定!$B$29),0,IF(AND($C5705&gt;=MAX(INDEX($C$1:$C$13701,MAX(1,ROW()-設定!$B$24)):INDEX($C$1:$C$13701,MAX(1,ROW()-1))),$C5705&gt;MAX(INDEX($C$1:$C$13701,MIN(13701,ROW()+1)):INDEX($C$1:$C$13701,MIN(13701,ROW()+設定!$B$24))),$C5705&gt;=設定!$B$32,$C5705&gt;=MAX(MIN(INDEX($C$1:$C$13701,MAX(1,ROW()-設定!$B$26)):INDEX($C$1:$C$13701,MAX(1,ROW()-1))),MIN(INDEX($C$1:$C$13701,MIN(13701,ROW()+1)):INDEX($C$1:$C$13701,MIN(13701,ROW()+設定!$B$26))))*10^(設定!$B$27/20)),1,0))</f>
        <v>0</v>
      </c>
      <c r="G5705" s="33" t="n">
        <f aca="false">$G5704+IF($F5705=1,1,0)</f>
        <v>2</v>
      </c>
      <c r="H5705" s="0" t="str">
        <f aca="false">IF($F5705=1,$G5705,"")</f>
        <v/>
      </c>
    </row>
    <row r="5706" customFormat="false" ht="15" hidden="false" customHeight="false" outlineLevel="0" collapsed="false">
      <c r="A5706" s="30" t="n">
        <v>891.25</v>
      </c>
      <c r="B5706" s="31" t="n">
        <v>26.4419</v>
      </c>
      <c r="C5706" s="32" t="n">
        <f aca="false">IF($A5706="","",IF(設定!$B$21="dB",10^($B5706/20),ABS($B5706)))</f>
        <v>20.9939906767421</v>
      </c>
      <c r="D5706" s="32" t="n">
        <f aca="false">IF($A5706="","",$A5706^2)</f>
        <v>794326.5625</v>
      </c>
      <c r="E5706" s="32" t="n">
        <f aca="false">IF($A5706="","",IF($C5706&lt;=0,"",1/$C5706^2))</f>
        <v>0.00226887202325203</v>
      </c>
      <c r="F5706" s="33" t="n">
        <f aca="false">IF(OR(ROW()-設定!$B$30&lt;2,ROW()+設定!$B$30&gt;13701,N($A5706)&lt;=0,N(INDEX($A$2:$A$13701,MIN(13700,MAX(1,ROW()-1+設定!$B$30))))&lt;=0,$A5706&lt;設定!$B$28,$A5706&gt;設定!$B$29),0,IF(AND($C5706&gt;=MAX(INDEX($C$1:$C$13701,MAX(1,ROW()-設定!$B$24)):INDEX($C$1:$C$13701,MAX(1,ROW()-1))),$C5706&gt;MAX(INDEX($C$1:$C$13701,MIN(13701,ROW()+1)):INDEX($C$1:$C$13701,MIN(13701,ROW()+設定!$B$24))),$C5706&gt;=設定!$B$32,$C5706&gt;=MAX(MIN(INDEX($C$1:$C$13701,MAX(1,ROW()-設定!$B$26)):INDEX($C$1:$C$13701,MAX(1,ROW()-1))),MIN(INDEX($C$1:$C$13701,MIN(13701,ROW()+1)):INDEX($C$1:$C$13701,MIN(13701,ROW()+設定!$B$26))))*10^(設定!$B$27/20)),1,0))</f>
        <v>0</v>
      </c>
      <c r="G5706" s="33" t="n">
        <f aca="false">$G5705+IF($F5706=1,1,0)</f>
        <v>2</v>
      </c>
      <c r="H5706" s="0" t="str">
        <f aca="false">IF($F5706=1,$G5706,"")</f>
        <v/>
      </c>
    </row>
    <row r="5707" customFormat="false" ht="15" hidden="false" customHeight="false" outlineLevel="0" collapsed="false">
      <c r="A5707" s="30" t="n">
        <v>891.40625</v>
      </c>
      <c r="B5707" s="31" t="n">
        <v>26.6887</v>
      </c>
      <c r="C5707" s="32" t="n">
        <f aca="false">IF($A5707="","",IF(設定!$B$21="dB",10^($B5707/20),ABS($B5707)))</f>
        <v>21.5990674159277</v>
      </c>
      <c r="D5707" s="32" t="n">
        <f aca="false">IF($A5707="","",$A5707^2)</f>
        <v>794605.102539063</v>
      </c>
      <c r="E5707" s="32" t="n">
        <f aca="false">IF($A5707="","",IF($C5707&lt;=0,"",1/$C5707^2))</f>
        <v>0.00214353214156739</v>
      </c>
      <c r="F5707" s="33" t="n">
        <f aca="false">IF(OR(ROW()-設定!$B$30&lt;2,ROW()+設定!$B$30&gt;13701,N($A5707)&lt;=0,N(INDEX($A$2:$A$13701,MIN(13700,MAX(1,ROW()-1+設定!$B$30))))&lt;=0,$A5707&lt;設定!$B$28,$A5707&gt;設定!$B$29),0,IF(AND($C5707&gt;=MAX(INDEX($C$1:$C$13701,MAX(1,ROW()-設定!$B$24)):INDEX($C$1:$C$13701,MAX(1,ROW()-1))),$C5707&gt;MAX(INDEX($C$1:$C$13701,MIN(13701,ROW()+1)):INDEX($C$1:$C$13701,MIN(13701,ROW()+設定!$B$24))),$C5707&gt;=設定!$B$32,$C5707&gt;=MAX(MIN(INDEX($C$1:$C$13701,MAX(1,ROW()-設定!$B$26)):INDEX($C$1:$C$13701,MAX(1,ROW()-1))),MIN(INDEX($C$1:$C$13701,MIN(13701,ROW()+1)):INDEX($C$1:$C$13701,MIN(13701,ROW()+設定!$B$26))))*10^(設定!$B$27/20)),1,0))</f>
        <v>0</v>
      </c>
      <c r="G5707" s="33" t="n">
        <f aca="false">$G5706+IF($F5707=1,1,0)</f>
        <v>2</v>
      </c>
      <c r="H5707" s="0" t="str">
        <f aca="false">IF($F5707=1,$G5707,"")</f>
        <v/>
      </c>
    </row>
    <row r="5708" customFormat="false" ht="15" hidden="false" customHeight="false" outlineLevel="0" collapsed="false">
      <c r="A5708" s="30" t="n">
        <v>891.5625</v>
      </c>
      <c r="B5708" s="31" t="n">
        <v>26.6674</v>
      </c>
      <c r="C5708" s="32" t="n">
        <f aca="false">IF($A5708="","",IF(設定!$B$21="dB",10^($B5708/20),ABS($B5708)))</f>
        <v>21.5461659258133</v>
      </c>
      <c r="D5708" s="32" t="n">
        <f aca="false">IF($A5708="","",$A5708^2)</f>
        <v>794883.69140625</v>
      </c>
      <c r="E5708" s="32" t="n">
        <f aca="false">IF($A5708="","",IF($C5708&lt;=0,"",1/$C5708^2))</f>
        <v>0.00215407093100283</v>
      </c>
      <c r="F5708" s="33" t="n">
        <f aca="false">IF(OR(ROW()-設定!$B$30&lt;2,ROW()+設定!$B$30&gt;13701,N($A5708)&lt;=0,N(INDEX($A$2:$A$13701,MIN(13700,MAX(1,ROW()-1+設定!$B$30))))&lt;=0,$A5708&lt;設定!$B$28,$A5708&gt;設定!$B$29),0,IF(AND($C5708&gt;=MAX(INDEX($C$1:$C$13701,MAX(1,ROW()-設定!$B$24)):INDEX($C$1:$C$13701,MAX(1,ROW()-1))),$C5708&gt;MAX(INDEX($C$1:$C$13701,MIN(13701,ROW()+1)):INDEX($C$1:$C$13701,MIN(13701,ROW()+設定!$B$24))),$C5708&gt;=設定!$B$32,$C5708&gt;=MAX(MIN(INDEX($C$1:$C$13701,MAX(1,ROW()-設定!$B$26)):INDEX($C$1:$C$13701,MAX(1,ROW()-1))),MIN(INDEX($C$1:$C$13701,MIN(13701,ROW()+1)):INDEX($C$1:$C$13701,MIN(13701,ROW()+設定!$B$26))))*10^(設定!$B$27/20)),1,0))</f>
        <v>0</v>
      </c>
      <c r="G5708" s="33" t="n">
        <f aca="false">$G5707+IF($F5708=1,1,0)</f>
        <v>2</v>
      </c>
      <c r="H5708" s="0" t="str">
        <f aca="false">IF($F5708=1,$G5708,"")</f>
        <v/>
      </c>
    </row>
    <row r="5709" customFormat="false" ht="15" hidden="false" customHeight="false" outlineLevel="0" collapsed="false">
      <c r="A5709" s="30" t="n">
        <v>891.71875</v>
      </c>
      <c r="B5709" s="31" t="n">
        <v>26.8047</v>
      </c>
      <c r="C5709" s="32" t="n">
        <f aca="false">IF($A5709="","",IF(設定!$B$21="dB",10^($B5709/20),ABS($B5709)))</f>
        <v>21.8894575850875</v>
      </c>
      <c r="D5709" s="32" t="n">
        <f aca="false">IF($A5709="","",$A5709^2)</f>
        <v>795162.329101563</v>
      </c>
      <c r="E5709" s="32" t="n">
        <f aca="false">IF($A5709="","",IF($C5709&lt;=0,"",1/$C5709^2))</f>
        <v>0.00208703628629433</v>
      </c>
      <c r="F5709" s="33" t="n">
        <f aca="false">IF(OR(ROW()-設定!$B$30&lt;2,ROW()+設定!$B$30&gt;13701,N($A5709)&lt;=0,N(INDEX($A$2:$A$13701,MIN(13700,MAX(1,ROW()-1+設定!$B$30))))&lt;=0,$A5709&lt;設定!$B$28,$A5709&gt;設定!$B$29),0,IF(AND($C5709&gt;=MAX(INDEX($C$1:$C$13701,MAX(1,ROW()-設定!$B$24)):INDEX($C$1:$C$13701,MAX(1,ROW()-1))),$C5709&gt;MAX(INDEX($C$1:$C$13701,MIN(13701,ROW()+1)):INDEX($C$1:$C$13701,MIN(13701,ROW()+設定!$B$24))),$C5709&gt;=設定!$B$32,$C5709&gt;=MAX(MIN(INDEX($C$1:$C$13701,MAX(1,ROW()-設定!$B$26)):INDEX($C$1:$C$13701,MAX(1,ROW()-1))),MIN(INDEX($C$1:$C$13701,MIN(13701,ROW()+1)):INDEX($C$1:$C$13701,MIN(13701,ROW()+設定!$B$26))))*10^(設定!$B$27/20)),1,0))</f>
        <v>0</v>
      </c>
      <c r="G5709" s="33" t="n">
        <f aca="false">$G5708+IF($F5709=1,1,0)</f>
        <v>2</v>
      </c>
      <c r="H5709" s="0" t="str">
        <f aca="false">IF($F5709=1,$G5709,"")</f>
        <v/>
      </c>
    </row>
    <row r="5710" customFormat="false" ht="15" hidden="false" customHeight="false" outlineLevel="0" collapsed="false">
      <c r="A5710" s="30" t="n">
        <v>891.875</v>
      </c>
      <c r="B5710" s="31" t="n">
        <v>26.8503</v>
      </c>
      <c r="C5710" s="32" t="n">
        <f aca="false">IF($A5710="","",IF(設定!$B$21="dB",10^($B5710/20),ABS($B5710)))</f>
        <v>22.0046770978711</v>
      </c>
      <c r="D5710" s="32" t="n">
        <f aca="false">IF($A5710="","",$A5710^2)</f>
        <v>795441.015625</v>
      </c>
      <c r="E5710" s="32" t="n">
        <f aca="false">IF($A5710="","",IF($C5710&lt;=0,"",1/$C5710^2))</f>
        <v>0.00206523748933137</v>
      </c>
      <c r="F5710" s="33" t="n">
        <f aca="false">IF(OR(ROW()-設定!$B$30&lt;2,ROW()+設定!$B$30&gt;13701,N($A5710)&lt;=0,N(INDEX($A$2:$A$13701,MIN(13700,MAX(1,ROW()-1+設定!$B$30))))&lt;=0,$A5710&lt;設定!$B$28,$A5710&gt;設定!$B$29),0,IF(AND($C5710&gt;=MAX(INDEX($C$1:$C$13701,MAX(1,ROW()-設定!$B$24)):INDEX($C$1:$C$13701,MAX(1,ROW()-1))),$C5710&gt;MAX(INDEX($C$1:$C$13701,MIN(13701,ROW()+1)):INDEX($C$1:$C$13701,MIN(13701,ROW()+設定!$B$24))),$C5710&gt;=設定!$B$32,$C5710&gt;=MAX(MIN(INDEX($C$1:$C$13701,MAX(1,ROW()-設定!$B$26)):INDEX($C$1:$C$13701,MAX(1,ROW()-1))),MIN(INDEX($C$1:$C$13701,MIN(13701,ROW()+1)):INDEX($C$1:$C$13701,MIN(13701,ROW()+設定!$B$26))))*10^(設定!$B$27/20)),1,0))</f>
        <v>0</v>
      </c>
      <c r="G5710" s="33" t="n">
        <f aca="false">$G5709+IF($F5710=1,1,0)</f>
        <v>2</v>
      </c>
      <c r="H5710" s="0" t="str">
        <f aca="false">IF($F5710=1,$G5710,"")</f>
        <v/>
      </c>
    </row>
    <row r="5711" customFormat="false" ht="15" hidden="false" customHeight="false" outlineLevel="0" collapsed="false">
      <c r="A5711" s="30" t="n">
        <v>892.03125</v>
      </c>
      <c r="B5711" s="31" t="n">
        <v>26.8072</v>
      </c>
      <c r="C5711" s="32" t="n">
        <f aca="false">IF($A5711="","",IF(設定!$B$21="dB",10^($B5711/20),ABS($B5711)))</f>
        <v>21.8957587842006</v>
      </c>
      <c r="D5711" s="32" t="n">
        <f aca="false">IF($A5711="","",$A5711^2)</f>
        <v>795719.750976563</v>
      </c>
      <c r="E5711" s="32" t="n">
        <f aca="false">IF($A5711="","",IF($C5711&lt;=0,"",1/$C5711^2))</f>
        <v>0.00208583523735683</v>
      </c>
      <c r="F5711" s="33" t="n">
        <f aca="false">IF(OR(ROW()-設定!$B$30&lt;2,ROW()+設定!$B$30&gt;13701,N($A5711)&lt;=0,N(INDEX($A$2:$A$13701,MIN(13700,MAX(1,ROW()-1+設定!$B$30))))&lt;=0,$A5711&lt;設定!$B$28,$A5711&gt;設定!$B$29),0,IF(AND($C5711&gt;=MAX(INDEX($C$1:$C$13701,MAX(1,ROW()-設定!$B$24)):INDEX($C$1:$C$13701,MAX(1,ROW()-1))),$C5711&gt;MAX(INDEX($C$1:$C$13701,MIN(13701,ROW()+1)):INDEX($C$1:$C$13701,MIN(13701,ROW()+設定!$B$24))),$C5711&gt;=設定!$B$32,$C5711&gt;=MAX(MIN(INDEX($C$1:$C$13701,MAX(1,ROW()-設定!$B$26)):INDEX($C$1:$C$13701,MAX(1,ROW()-1))),MIN(INDEX($C$1:$C$13701,MIN(13701,ROW()+1)):INDEX($C$1:$C$13701,MIN(13701,ROW()+設定!$B$26))))*10^(設定!$B$27/20)),1,0))</f>
        <v>0</v>
      </c>
      <c r="G5711" s="33" t="n">
        <f aca="false">$G5710+IF($F5711=1,1,0)</f>
        <v>2</v>
      </c>
      <c r="H5711" s="0" t="str">
        <f aca="false">IF($F5711=1,$G5711,"")</f>
        <v/>
      </c>
    </row>
    <row r="5712" customFormat="false" ht="15" hidden="false" customHeight="false" outlineLevel="0" collapsed="false">
      <c r="A5712" s="30" t="n">
        <v>892.1875</v>
      </c>
      <c r="B5712" s="31" t="n">
        <v>27.1059</v>
      </c>
      <c r="C5712" s="32" t="n">
        <f aca="false">IF($A5712="","",IF(設定!$B$21="dB",10^($B5712/20),ABS($B5712)))</f>
        <v>22.6618311834815</v>
      </c>
      <c r="D5712" s="32" t="n">
        <f aca="false">IF($A5712="","",$A5712^2)</f>
        <v>795998.53515625</v>
      </c>
      <c r="E5712" s="32" t="n">
        <f aca="false">IF($A5712="","",IF($C5712&lt;=0,"",1/$C5712^2))</f>
        <v>0.00194719748521674</v>
      </c>
      <c r="F5712" s="33" t="n">
        <f aca="false">IF(OR(ROW()-設定!$B$30&lt;2,ROW()+設定!$B$30&gt;13701,N($A5712)&lt;=0,N(INDEX($A$2:$A$13701,MIN(13700,MAX(1,ROW()-1+設定!$B$30))))&lt;=0,$A5712&lt;設定!$B$28,$A5712&gt;設定!$B$29),0,IF(AND($C5712&gt;=MAX(INDEX($C$1:$C$13701,MAX(1,ROW()-設定!$B$24)):INDEX($C$1:$C$13701,MAX(1,ROW()-1))),$C5712&gt;MAX(INDEX($C$1:$C$13701,MIN(13701,ROW()+1)):INDEX($C$1:$C$13701,MIN(13701,ROW()+設定!$B$24))),$C5712&gt;=設定!$B$32,$C5712&gt;=MAX(MIN(INDEX($C$1:$C$13701,MAX(1,ROW()-設定!$B$26)):INDEX($C$1:$C$13701,MAX(1,ROW()-1))),MIN(INDEX($C$1:$C$13701,MIN(13701,ROW()+1)):INDEX($C$1:$C$13701,MIN(13701,ROW()+設定!$B$26))))*10^(設定!$B$27/20)),1,0))</f>
        <v>0</v>
      </c>
      <c r="G5712" s="33" t="n">
        <f aca="false">$G5711+IF($F5712=1,1,0)</f>
        <v>2</v>
      </c>
      <c r="H5712" s="0" t="str">
        <f aca="false">IF($F5712=1,$G5712,"")</f>
        <v/>
      </c>
    </row>
    <row r="5713" customFormat="false" ht="15" hidden="false" customHeight="false" outlineLevel="0" collapsed="false">
      <c r="A5713" s="30" t="n">
        <v>892.34375</v>
      </c>
      <c r="B5713" s="31" t="n">
        <v>27.1135</v>
      </c>
      <c r="C5713" s="32" t="n">
        <f aca="false">IF($A5713="","",IF(設定!$B$21="dB",10^($B5713/20),ABS($B5713)))</f>
        <v>22.6816685628661</v>
      </c>
      <c r="D5713" s="32" t="n">
        <f aca="false">IF($A5713="","",$A5713^2)</f>
        <v>796277.368164063</v>
      </c>
      <c r="E5713" s="32" t="n">
        <f aca="false">IF($A5713="","",IF($C5713&lt;=0,"",1/$C5713^2))</f>
        <v>0.00194379293819812</v>
      </c>
      <c r="F5713" s="33" t="n">
        <f aca="false">IF(OR(ROW()-設定!$B$30&lt;2,ROW()+設定!$B$30&gt;13701,N($A5713)&lt;=0,N(INDEX($A$2:$A$13701,MIN(13700,MAX(1,ROW()-1+設定!$B$30))))&lt;=0,$A5713&lt;設定!$B$28,$A5713&gt;設定!$B$29),0,IF(AND($C5713&gt;=MAX(INDEX($C$1:$C$13701,MAX(1,ROW()-設定!$B$24)):INDEX($C$1:$C$13701,MAX(1,ROW()-1))),$C5713&gt;MAX(INDEX($C$1:$C$13701,MIN(13701,ROW()+1)):INDEX($C$1:$C$13701,MIN(13701,ROW()+設定!$B$24))),$C5713&gt;=設定!$B$32,$C5713&gt;=MAX(MIN(INDEX($C$1:$C$13701,MAX(1,ROW()-設定!$B$26)):INDEX($C$1:$C$13701,MAX(1,ROW()-1))),MIN(INDEX($C$1:$C$13701,MIN(13701,ROW()+1)):INDEX($C$1:$C$13701,MIN(13701,ROW()+設定!$B$26))))*10^(設定!$B$27/20)),1,0))</f>
        <v>0</v>
      </c>
      <c r="G5713" s="33" t="n">
        <f aca="false">$G5712+IF($F5713=1,1,0)</f>
        <v>2</v>
      </c>
      <c r="H5713" s="0" t="str">
        <f aca="false">IF($F5713=1,$G5713,"")</f>
        <v/>
      </c>
    </row>
    <row r="5714" customFormat="false" ht="15" hidden="false" customHeight="false" outlineLevel="0" collapsed="false">
      <c r="A5714" s="30" t="n">
        <v>892.5</v>
      </c>
      <c r="B5714" s="31" t="n">
        <v>27.0836</v>
      </c>
      <c r="C5714" s="32" t="n">
        <f aca="false">IF($A5714="","",IF(設定!$B$21="dB",10^($B5714/20),ABS($B5714)))</f>
        <v>22.6037242207458</v>
      </c>
      <c r="D5714" s="32" t="n">
        <f aca="false">IF($A5714="","",$A5714^2)</f>
        <v>796556.25</v>
      </c>
      <c r="E5714" s="32" t="n">
        <f aca="false">IF($A5714="","",IF($C5714&lt;=0,"",1/$C5714^2))</f>
        <v>0.00195722159995053</v>
      </c>
      <c r="F5714" s="33" t="n">
        <f aca="false">IF(OR(ROW()-設定!$B$30&lt;2,ROW()+設定!$B$30&gt;13701,N($A5714)&lt;=0,N(INDEX($A$2:$A$13701,MIN(13700,MAX(1,ROW()-1+設定!$B$30))))&lt;=0,$A5714&lt;設定!$B$28,$A5714&gt;設定!$B$29),0,IF(AND($C5714&gt;=MAX(INDEX($C$1:$C$13701,MAX(1,ROW()-設定!$B$24)):INDEX($C$1:$C$13701,MAX(1,ROW()-1))),$C5714&gt;MAX(INDEX($C$1:$C$13701,MIN(13701,ROW()+1)):INDEX($C$1:$C$13701,MIN(13701,ROW()+設定!$B$24))),$C5714&gt;=設定!$B$32,$C5714&gt;=MAX(MIN(INDEX($C$1:$C$13701,MAX(1,ROW()-設定!$B$26)):INDEX($C$1:$C$13701,MAX(1,ROW()-1))),MIN(INDEX($C$1:$C$13701,MIN(13701,ROW()+1)):INDEX($C$1:$C$13701,MIN(13701,ROW()+設定!$B$26))))*10^(設定!$B$27/20)),1,0))</f>
        <v>0</v>
      </c>
      <c r="G5714" s="33" t="n">
        <f aca="false">$G5713+IF($F5714=1,1,0)</f>
        <v>2</v>
      </c>
      <c r="H5714" s="0" t="str">
        <f aca="false">IF($F5714=1,$G5714,"")</f>
        <v/>
      </c>
    </row>
    <row r="5715" customFormat="false" ht="15" hidden="false" customHeight="false" outlineLevel="0" collapsed="false">
      <c r="A5715" s="30" t="n">
        <v>892.65625</v>
      </c>
      <c r="B5715" s="31" t="n">
        <v>27.2037</v>
      </c>
      <c r="C5715" s="32" t="n">
        <f aca="false">IF($A5715="","",IF(設定!$B$21="dB",10^($B5715/20),ABS($B5715)))</f>
        <v>22.9184372042065</v>
      </c>
      <c r="D5715" s="32" t="n">
        <f aca="false">IF($A5715="","",$A5715^2)</f>
        <v>796835.180664063</v>
      </c>
      <c r="E5715" s="32" t="n">
        <f aca="false">IF($A5715="","",IF($C5715&lt;=0,"",1/$C5715^2))</f>
        <v>0.00190383803967259</v>
      </c>
      <c r="F5715" s="33" t="n">
        <f aca="false">IF(OR(ROW()-設定!$B$30&lt;2,ROW()+設定!$B$30&gt;13701,N($A5715)&lt;=0,N(INDEX($A$2:$A$13701,MIN(13700,MAX(1,ROW()-1+設定!$B$30))))&lt;=0,$A5715&lt;設定!$B$28,$A5715&gt;設定!$B$29),0,IF(AND($C5715&gt;=MAX(INDEX($C$1:$C$13701,MAX(1,ROW()-設定!$B$24)):INDEX($C$1:$C$13701,MAX(1,ROW()-1))),$C5715&gt;MAX(INDEX($C$1:$C$13701,MIN(13701,ROW()+1)):INDEX($C$1:$C$13701,MIN(13701,ROW()+設定!$B$24))),$C5715&gt;=設定!$B$32,$C5715&gt;=MAX(MIN(INDEX($C$1:$C$13701,MAX(1,ROW()-設定!$B$26)):INDEX($C$1:$C$13701,MAX(1,ROW()-1))),MIN(INDEX($C$1:$C$13701,MIN(13701,ROW()+1)):INDEX($C$1:$C$13701,MIN(13701,ROW()+設定!$B$26))))*10^(設定!$B$27/20)),1,0))</f>
        <v>0</v>
      </c>
      <c r="G5715" s="33" t="n">
        <f aca="false">$G5714+IF($F5715=1,1,0)</f>
        <v>2</v>
      </c>
      <c r="H5715" s="0" t="str">
        <f aca="false">IF($F5715=1,$G5715,"")</f>
        <v/>
      </c>
    </row>
    <row r="5716" customFormat="false" ht="15" hidden="false" customHeight="false" outlineLevel="0" collapsed="false">
      <c r="A5716" s="30" t="n">
        <v>892.8125</v>
      </c>
      <c r="B5716" s="31" t="n">
        <v>27.4778</v>
      </c>
      <c r="C5716" s="32" t="n">
        <f aca="false">IF($A5716="","",IF(設定!$B$21="dB",10^($B5716/20),ABS($B5716)))</f>
        <v>23.653205229128</v>
      </c>
      <c r="D5716" s="32" t="n">
        <f aca="false">IF($A5716="","",$A5716^2)</f>
        <v>797114.16015625</v>
      </c>
      <c r="E5716" s="32" t="n">
        <f aca="false">IF($A5716="","",IF($C5716&lt;=0,"",1/$C5716^2))</f>
        <v>0.00178739278283263</v>
      </c>
      <c r="F5716" s="33" t="n">
        <f aca="false">IF(OR(ROW()-設定!$B$30&lt;2,ROW()+設定!$B$30&gt;13701,N($A5716)&lt;=0,N(INDEX($A$2:$A$13701,MIN(13700,MAX(1,ROW()-1+設定!$B$30))))&lt;=0,$A5716&lt;設定!$B$28,$A5716&gt;設定!$B$29),0,IF(AND($C5716&gt;=MAX(INDEX($C$1:$C$13701,MAX(1,ROW()-設定!$B$24)):INDEX($C$1:$C$13701,MAX(1,ROW()-1))),$C5716&gt;MAX(INDEX($C$1:$C$13701,MIN(13701,ROW()+1)):INDEX($C$1:$C$13701,MIN(13701,ROW()+設定!$B$24))),$C5716&gt;=設定!$B$32,$C5716&gt;=MAX(MIN(INDEX($C$1:$C$13701,MAX(1,ROW()-設定!$B$26)):INDEX($C$1:$C$13701,MAX(1,ROW()-1))),MIN(INDEX($C$1:$C$13701,MIN(13701,ROW()+1)):INDEX($C$1:$C$13701,MIN(13701,ROW()+設定!$B$26))))*10^(設定!$B$27/20)),1,0))</f>
        <v>0</v>
      </c>
      <c r="G5716" s="33" t="n">
        <f aca="false">$G5715+IF($F5716=1,1,0)</f>
        <v>2</v>
      </c>
      <c r="H5716" s="0" t="str">
        <f aca="false">IF($F5716=1,$G5716,"")</f>
        <v/>
      </c>
    </row>
    <row r="5717" customFormat="false" ht="15" hidden="false" customHeight="false" outlineLevel="0" collapsed="false">
      <c r="A5717" s="30" t="n">
        <v>892.96875</v>
      </c>
      <c r="B5717" s="31" t="n">
        <v>27.4368</v>
      </c>
      <c r="C5717" s="32" t="n">
        <f aca="false">IF($A5717="","",IF(設定!$B$21="dB",10^($B5717/20),ABS($B5717)))</f>
        <v>23.5418181148025</v>
      </c>
      <c r="D5717" s="32" t="n">
        <f aca="false">IF($A5717="","",$A5717^2)</f>
        <v>797393.188476563</v>
      </c>
      <c r="E5717" s="32" t="n">
        <f aca="false">IF($A5717="","",IF($C5717&lt;=0,"",1/$C5717^2))</f>
        <v>0.00180434674298912</v>
      </c>
      <c r="F5717" s="33" t="n">
        <f aca="false">IF(OR(ROW()-設定!$B$30&lt;2,ROW()+設定!$B$30&gt;13701,N($A5717)&lt;=0,N(INDEX($A$2:$A$13701,MIN(13700,MAX(1,ROW()-1+設定!$B$30))))&lt;=0,$A5717&lt;設定!$B$28,$A5717&gt;設定!$B$29),0,IF(AND($C5717&gt;=MAX(INDEX($C$1:$C$13701,MAX(1,ROW()-設定!$B$24)):INDEX($C$1:$C$13701,MAX(1,ROW()-1))),$C5717&gt;MAX(INDEX($C$1:$C$13701,MIN(13701,ROW()+1)):INDEX($C$1:$C$13701,MIN(13701,ROW()+設定!$B$24))),$C5717&gt;=設定!$B$32,$C5717&gt;=MAX(MIN(INDEX($C$1:$C$13701,MAX(1,ROW()-設定!$B$26)):INDEX($C$1:$C$13701,MAX(1,ROW()-1))),MIN(INDEX($C$1:$C$13701,MIN(13701,ROW()+1)):INDEX($C$1:$C$13701,MIN(13701,ROW()+設定!$B$26))))*10^(設定!$B$27/20)),1,0))</f>
        <v>0</v>
      </c>
      <c r="G5717" s="33" t="n">
        <f aca="false">$G5716+IF($F5717=1,1,0)</f>
        <v>2</v>
      </c>
      <c r="H5717" s="0" t="str">
        <f aca="false">IF($F5717=1,$G5717,"")</f>
        <v/>
      </c>
    </row>
    <row r="5718" customFormat="false" ht="15" hidden="false" customHeight="false" outlineLevel="0" collapsed="false">
      <c r="A5718" s="30" t="n">
        <v>893.125</v>
      </c>
      <c r="B5718" s="31" t="n">
        <v>27.5782</v>
      </c>
      <c r="C5718" s="32" t="n">
        <f aca="false">IF($A5718="","",IF(設定!$B$21="dB",10^($B5718/20),ABS($B5718)))</f>
        <v>23.9281983460624</v>
      </c>
      <c r="D5718" s="32" t="n">
        <f aca="false">IF($A5718="","",$A5718^2)</f>
        <v>797672.265625</v>
      </c>
      <c r="E5718" s="32" t="n">
        <f aca="false">IF($A5718="","",IF($C5718&lt;=0,"",1/$C5718^2))</f>
        <v>0.00174654588562278</v>
      </c>
      <c r="F5718" s="33" t="n">
        <f aca="false">IF(OR(ROW()-設定!$B$30&lt;2,ROW()+設定!$B$30&gt;13701,N($A5718)&lt;=0,N(INDEX($A$2:$A$13701,MIN(13700,MAX(1,ROW()-1+設定!$B$30))))&lt;=0,$A5718&lt;設定!$B$28,$A5718&gt;設定!$B$29),0,IF(AND($C5718&gt;=MAX(INDEX($C$1:$C$13701,MAX(1,ROW()-設定!$B$24)):INDEX($C$1:$C$13701,MAX(1,ROW()-1))),$C5718&gt;MAX(INDEX($C$1:$C$13701,MIN(13701,ROW()+1)):INDEX($C$1:$C$13701,MIN(13701,ROW()+設定!$B$24))),$C5718&gt;=設定!$B$32,$C5718&gt;=MAX(MIN(INDEX($C$1:$C$13701,MAX(1,ROW()-設定!$B$26)):INDEX($C$1:$C$13701,MAX(1,ROW()-1))),MIN(INDEX($C$1:$C$13701,MIN(13701,ROW()+1)):INDEX($C$1:$C$13701,MIN(13701,ROW()+設定!$B$26))))*10^(設定!$B$27/20)),1,0))</f>
        <v>0</v>
      </c>
      <c r="G5718" s="33" t="n">
        <f aca="false">$G5717+IF($F5718=1,1,0)</f>
        <v>2</v>
      </c>
      <c r="H5718" s="0" t="str">
        <f aca="false">IF($F5718=1,$G5718,"")</f>
        <v/>
      </c>
    </row>
    <row r="5719" customFormat="false" ht="15" hidden="false" customHeight="false" outlineLevel="0" collapsed="false">
      <c r="A5719" s="30" t="n">
        <v>893.28125</v>
      </c>
      <c r="B5719" s="31" t="n">
        <v>27.7406</v>
      </c>
      <c r="C5719" s="32" t="n">
        <f aca="false">IF($A5719="","",IF(設定!$B$21="dB",10^($B5719/20),ABS($B5719)))</f>
        <v>24.3797922219065</v>
      </c>
      <c r="D5719" s="32" t="n">
        <f aca="false">IF($A5719="","",$A5719^2)</f>
        <v>797951.391601563</v>
      </c>
      <c r="E5719" s="32" t="n">
        <f aca="false">IF($A5719="","",IF($C5719&lt;=0,"",1/$C5719^2))</f>
        <v>0.00168244160711562</v>
      </c>
      <c r="F5719" s="33" t="n">
        <f aca="false">IF(OR(ROW()-設定!$B$30&lt;2,ROW()+設定!$B$30&gt;13701,N($A5719)&lt;=0,N(INDEX($A$2:$A$13701,MIN(13700,MAX(1,ROW()-1+設定!$B$30))))&lt;=0,$A5719&lt;設定!$B$28,$A5719&gt;設定!$B$29),0,IF(AND($C5719&gt;=MAX(INDEX($C$1:$C$13701,MAX(1,ROW()-設定!$B$24)):INDEX($C$1:$C$13701,MAX(1,ROW()-1))),$C5719&gt;MAX(INDEX($C$1:$C$13701,MIN(13701,ROW()+1)):INDEX($C$1:$C$13701,MIN(13701,ROW()+設定!$B$24))),$C5719&gt;=設定!$B$32,$C5719&gt;=MAX(MIN(INDEX($C$1:$C$13701,MAX(1,ROW()-設定!$B$26)):INDEX($C$1:$C$13701,MAX(1,ROW()-1))),MIN(INDEX($C$1:$C$13701,MIN(13701,ROW()+1)):INDEX($C$1:$C$13701,MIN(13701,ROW()+設定!$B$26))))*10^(設定!$B$27/20)),1,0))</f>
        <v>0</v>
      </c>
      <c r="G5719" s="33" t="n">
        <f aca="false">$G5718+IF($F5719=1,1,0)</f>
        <v>2</v>
      </c>
      <c r="H5719" s="0" t="str">
        <f aca="false">IF($F5719=1,$G5719,"")</f>
        <v/>
      </c>
    </row>
    <row r="5720" customFormat="false" ht="15" hidden="false" customHeight="false" outlineLevel="0" collapsed="false">
      <c r="A5720" s="30" t="n">
        <v>893.4375</v>
      </c>
      <c r="B5720" s="31" t="n">
        <v>27.7869</v>
      </c>
      <c r="C5720" s="32" t="n">
        <f aca="false">IF($A5720="","",IF(設定!$B$21="dB",10^($B5720/20),ABS($B5720)))</f>
        <v>24.510095306972</v>
      </c>
      <c r="D5720" s="32" t="n">
        <f aca="false">IF($A5720="","",$A5720^2)</f>
        <v>798230.56640625</v>
      </c>
      <c r="E5720" s="32" t="n">
        <f aca="false">IF($A5720="","",IF($C5720&lt;=0,"",1/$C5720^2))</f>
        <v>0.0016646004204791</v>
      </c>
      <c r="F5720" s="33" t="n">
        <f aca="false">IF(OR(ROW()-設定!$B$30&lt;2,ROW()+設定!$B$30&gt;13701,N($A5720)&lt;=0,N(INDEX($A$2:$A$13701,MIN(13700,MAX(1,ROW()-1+設定!$B$30))))&lt;=0,$A5720&lt;設定!$B$28,$A5720&gt;設定!$B$29),0,IF(AND($C5720&gt;=MAX(INDEX($C$1:$C$13701,MAX(1,ROW()-設定!$B$24)):INDEX($C$1:$C$13701,MAX(1,ROW()-1))),$C5720&gt;MAX(INDEX($C$1:$C$13701,MIN(13701,ROW()+1)):INDEX($C$1:$C$13701,MIN(13701,ROW()+設定!$B$24))),$C5720&gt;=設定!$B$32,$C5720&gt;=MAX(MIN(INDEX($C$1:$C$13701,MAX(1,ROW()-設定!$B$26)):INDEX($C$1:$C$13701,MAX(1,ROW()-1))),MIN(INDEX($C$1:$C$13701,MIN(13701,ROW()+1)):INDEX($C$1:$C$13701,MIN(13701,ROW()+設定!$B$26))))*10^(設定!$B$27/20)),1,0))</f>
        <v>0</v>
      </c>
      <c r="G5720" s="33" t="n">
        <f aca="false">$G5719+IF($F5720=1,1,0)</f>
        <v>2</v>
      </c>
      <c r="H5720" s="0" t="str">
        <f aca="false">IF($F5720=1,$G5720,"")</f>
        <v/>
      </c>
    </row>
    <row r="5721" customFormat="false" ht="15" hidden="false" customHeight="false" outlineLevel="0" collapsed="false">
      <c r="A5721" s="30" t="n">
        <v>893.59375</v>
      </c>
      <c r="B5721" s="31" t="n">
        <v>27.7152</v>
      </c>
      <c r="C5721" s="32" t="n">
        <f aca="false">IF($A5721="","",IF(設定!$B$21="dB",10^($B5721/20),ABS($B5721)))</f>
        <v>24.3086029478333</v>
      </c>
      <c r="D5721" s="32" t="n">
        <f aca="false">IF($A5721="","",$A5721^2)</f>
        <v>798509.790039063</v>
      </c>
      <c r="E5721" s="32" t="n">
        <f aca="false">IF($A5721="","",IF($C5721&lt;=0,"",1/$C5721^2))</f>
        <v>0.0016923103088721</v>
      </c>
      <c r="F5721" s="33" t="n">
        <f aca="false">IF(OR(ROW()-設定!$B$30&lt;2,ROW()+設定!$B$30&gt;13701,N($A5721)&lt;=0,N(INDEX($A$2:$A$13701,MIN(13700,MAX(1,ROW()-1+設定!$B$30))))&lt;=0,$A5721&lt;設定!$B$28,$A5721&gt;設定!$B$29),0,IF(AND($C5721&gt;=MAX(INDEX($C$1:$C$13701,MAX(1,ROW()-設定!$B$24)):INDEX($C$1:$C$13701,MAX(1,ROW()-1))),$C5721&gt;MAX(INDEX($C$1:$C$13701,MIN(13701,ROW()+1)):INDEX($C$1:$C$13701,MIN(13701,ROW()+設定!$B$24))),$C5721&gt;=設定!$B$32,$C5721&gt;=MAX(MIN(INDEX($C$1:$C$13701,MAX(1,ROW()-設定!$B$26)):INDEX($C$1:$C$13701,MAX(1,ROW()-1))),MIN(INDEX($C$1:$C$13701,MIN(13701,ROW()+1)):INDEX($C$1:$C$13701,MIN(13701,ROW()+設定!$B$26))))*10^(設定!$B$27/20)),1,0))</f>
        <v>0</v>
      </c>
      <c r="G5721" s="33" t="n">
        <f aca="false">$G5720+IF($F5721=1,1,0)</f>
        <v>2</v>
      </c>
      <c r="H5721" s="0" t="str">
        <f aca="false">IF($F5721=1,$G5721,"")</f>
        <v/>
      </c>
    </row>
    <row r="5722" customFormat="false" ht="15" hidden="false" customHeight="false" outlineLevel="0" collapsed="false">
      <c r="A5722" s="30" t="n">
        <v>893.75</v>
      </c>
      <c r="B5722" s="31" t="n">
        <v>28.0457</v>
      </c>
      <c r="C5722" s="32" t="n">
        <f aca="false">IF($A5722="","",IF(設定!$B$21="dB",10^($B5722/20),ABS($B5722)))</f>
        <v>25.2513731678837</v>
      </c>
      <c r="D5722" s="32" t="n">
        <f aca="false">IF($A5722="","",$A5722^2)</f>
        <v>798789.0625</v>
      </c>
      <c r="E5722" s="32" t="n">
        <f aca="false">IF($A5722="","",IF($C5722&lt;=0,"",1/$C5722^2))</f>
        <v>0.00156830309671426</v>
      </c>
      <c r="F5722" s="33" t="n">
        <f aca="false">IF(OR(ROW()-設定!$B$30&lt;2,ROW()+設定!$B$30&gt;13701,N($A5722)&lt;=0,N(INDEX($A$2:$A$13701,MIN(13700,MAX(1,ROW()-1+設定!$B$30))))&lt;=0,$A5722&lt;設定!$B$28,$A5722&gt;設定!$B$29),0,IF(AND($C5722&gt;=MAX(INDEX($C$1:$C$13701,MAX(1,ROW()-設定!$B$24)):INDEX($C$1:$C$13701,MAX(1,ROW()-1))),$C5722&gt;MAX(INDEX($C$1:$C$13701,MIN(13701,ROW()+1)):INDEX($C$1:$C$13701,MIN(13701,ROW()+設定!$B$24))),$C5722&gt;=設定!$B$32,$C5722&gt;=MAX(MIN(INDEX($C$1:$C$13701,MAX(1,ROW()-設定!$B$26)):INDEX($C$1:$C$13701,MAX(1,ROW()-1))),MIN(INDEX($C$1:$C$13701,MIN(13701,ROW()+1)):INDEX($C$1:$C$13701,MIN(13701,ROW()+設定!$B$26))))*10^(設定!$B$27/20)),1,0))</f>
        <v>0</v>
      </c>
      <c r="G5722" s="33" t="n">
        <f aca="false">$G5721+IF($F5722=1,1,0)</f>
        <v>2</v>
      </c>
      <c r="H5722" s="0" t="str">
        <f aca="false">IF($F5722=1,$G5722,"")</f>
        <v/>
      </c>
    </row>
    <row r="5723" customFormat="false" ht="15" hidden="false" customHeight="false" outlineLevel="0" collapsed="false">
      <c r="A5723" s="30" t="n">
        <v>893.90625</v>
      </c>
      <c r="B5723" s="31" t="n">
        <v>28.1821</v>
      </c>
      <c r="C5723" s="32" t="n">
        <f aca="false">IF($A5723="","",IF(設定!$B$21="dB",10^($B5723/20),ABS($B5723)))</f>
        <v>25.6510413046014</v>
      </c>
      <c r="D5723" s="32" t="n">
        <f aca="false">IF($A5723="","",$A5723^2)</f>
        <v>799068.383789063</v>
      </c>
      <c r="E5723" s="32" t="n">
        <f aca="false">IF($A5723="","",IF($C5723&lt;=0,"",1/$C5723^2))</f>
        <v>0.00151981245755049</v>
      </c>
      <c r="F5723" s="33" t="n">
        <f aca="false">IF(OR(ROW()-設定!$B$30&lt;2,ROW()+設定!$B$30&gt;13701,N($A5723)&lt;=0,N(INDEX($A$2:$A$13701,MIN(13700,MAX(1,ROW()-1+設定!$B$30))))&lt;=0,$A5723&lt;設定!$B$28,$A5723&gt;設定!$B$29),0,IF(AND($C5723&gt;=MAX(INDEX($C$1:$C$13701,MAX(1,ROW()-設定!$B$24)):INDEX($C$1:$C$13701,MAX(1,ROW()-1))),$C5723&gt;MAX(INDEX($C$1:$C$13701,MIN(13701,ROW()+1)):INDEX($C$1:$C$13701,MIN(13701,ROW()+設定!$B$24))),$C5723&gt;=設定!$B$32,$C5723&gt;=MAX(MIN(INDEX($C$1:$C$13701,MAX(1,ROW()-設定!$B$26)):INDEX($C$1:$C$13701,MAX(1,ROW()-1))),MIN(INDEX($C$1:$C$13701,MIN(13701,ROW()+1)):INDEX($C$1:$C$13701,MIN(13701,ROW()+設定!$B$26))))*10^(設定!$B$27/20)),1,0))</f>
        <v>0</v>
      </c>
      <c r="G5723" s="33" t="n">
        <f aca="false">$G5722+IF($F5723=1,1,0)</f>
        <v>2</v>
      </c>
      <c r="H5723" s="0" t="str">
        <f aca="false">IF($F5723=1,$G5723,"")</f>
        <v/>
      </c>
    </row>
    <row r="5724" customFormat="false" ht="15" hidden="false" customHeight="false" outlineLevel="0" collapsed="false">
      <c r="A5724" s="30" t="n">
        <v>894.0625</v>
      </c>
      <c r="B5724" s="31" t="n">
        <v>28.2817</v>
      </c>
      <c r="C5724" s="32" t="n">
        <f aca="false">IF($A5724="","",IF(設定!$B$21="dB",10^($B5724/20),ABS($B5724)))</f>
        <v>25.9468714390051</v>
      </c>
      <c r="D5724" s="32" t="n">
        <f aca="false">IF($A5724="","",$A5724^2)</f>
        <v>799347.75390625</v>
      </c>
      <c r="E5724" s="32" t="n">
        <f aca="false">IF($A5724="","",IF($C5724&lt;=0,"",1/$C5724^2))</f>
        <v>0.00148535410225925</v>
      </c>
      <c r="F5724" s="33" t="n">
        <f aca="false">IF(OR(ROW()-設定!$B$30&lt;2,ROW()+設定!$B$30&gt;13701,N($A5724)&lt;=0,N(INDEX($A$2:$A$13701,MIN(13700,MAX(1,ROW()-1+設定!$B$30))))&lt;=0,$A5724&lt;設定!$B$28,$A5724&gt;設定!$B$29),0,IF(AND($C5724&gt;=MAX(INDEX($C$1:$C$13701,MAX(1,ROW()-設定!$B$24)):INDEX($C$1:$C$13701,MAX(1,ROW()-1))),$C5724&gt;MAX(INDEX($C$1:$C$13701,MIN(13701,ROW()+1)):INDEX($C$1:$C$13701,MIN(13701,ROW()+設定!$B$24))),$C5724&gt;=設定!$B$32,$C5724&gt;=MAX(MIN(INDEX($C$1:$C$13701,MAX(1,ROW()-設定!$B$26)):INDEX($C$1:$C$13701,MAX(1,ROW()-1))),MIN(INDEX($C$1:$C$13701,MIN(13701,ROW()+1)):INDEX($C$1:$C$13701,MIN(13701,ROW()+設定!$B$26))))*10^(設定!$B$27/20)),1,0))</f>
        <v>0</v>
      </c>
      <c r="G5724" s="33" t="n">
        <f aca="false">$G5723+IF($F5724=1,1,0)</f>
        <v>2</v>
      </c>
      <c r="H5724" s="0" t="str">
        <f aca="false">IF($F5724=1,$G5724,"")</f>
        <v/>
      </c>
    </row>
    <row r="5725" customFormat="false" ht="15" hidden="false" customHeight="false" outlineLevel="0" collapsed="false">
      <c r="A5725" s="30" t="n">
        <v>894.21875</v>
      </c>
      <c r="B5725" s="31" t="n">
        <v>28.4673</v>
      </c>
      <c r="C5725" s="32" t="n">
        <f aca="false">IF($A5725="","",IF(設定!$B$21="dB",10^($B5725/20),ABS($B5725)))</f>
        <v>26.5072698912906</v>
      </c>
      <c r="D5725" s="32" t="n">
        <f aca="false">IF($A5725="","",$A5725^2)</f>
        <v>799627.172851563</v>
      </c>
      <c r="E5725" s="32" t="n">
        <f aca="false">IF($A5725="","",IF($C5725&lt;=0,"",1/$C5725^2))</f>
        <v>0.00142321332097768</v>
      </c>
      <c r="F5725" s="33" t="n">
        <f aca="false">IF(OR(ROW()-設定!$B$30&lt;2,ROW()+設定!$B$30&gt;13701,N($A5725)&lt;=0,N(INDEX($A$2:$A$13701,MIN(13700,MAX(1,ROW()-1+設定!$B$30))))&lt;=0,$A5725&lt;設定!$B$28,$A5725&gt;設定!$B$29),0,IF(AND($C5725&gt;=MAX(INDEX($C$1:$C$13701,MAX(1,ROW()-設定!$B$24)):INDEX($C$1:$C$13701,MAX(1,ROW()-1))),$C5725&gt;MAX(INDEX($C$1:$C$13701,MIN(13701,ROW()+1)):INDEX($C$1:$C$13701,MIN(13701,ROW()+設定!$B$24))),$C5725&gt;=設定!$B$32,$C5725&gt;=MAX(MIN(INDEX($C$1:$C$13701,MAX(1,ROW()-設定!$B$26)):INDEX($C$1:$C$13701,MAX(1,ROW()-1))),MIN(INDEX($C$1:$C$13701,MIN(13701,ROW()+1)):INDEX($C$1:$C$13701,MIN(13701,ROW()+設定!$B$26))))*10^(設定!$B$27/20)),1,0))</f>
        <v>0</v>
      </c>
      <c r="G5725" s="33" t="n">
        <f aca="false">$G5724+IF($F5725=1,1,0)</f>
        <v>2</v>
      </c>
      <c r="H5725" s="0" t="str">
        <f aca="false">IF($F5725=1,$G5725,"")</f>
        <v/>
      </c>
    </row>
    <row r="5726" customFormat="false" ht="15" hidden="false" customHeight="false" outlineLevel="0" collapsed="false">
      <c r="A5726" s="30" t="n">
        <v>894.375</v>
      </c>
      <c r="B5726" s="31" t="n">
        <v>28.4485</v>
      </c>
      <c r="C5726" s="32" t="n">
        <f aca="false">IF($A5726="","",IF(設定!$B$21="dB",10^($B5726/20),ABS($B5726)))</f>
        <v>26.4499588067425</v>
      </c>
      <c r="D5726" s="32" t="n">
        <f aca="false">IF($A5726="","",$A5726^2)</f>
        <v>799906.640625</v>
      </c>
      <c r="E5726" s="32" t="n">
        <f aca="false">IF($A5726="","",IF($C5726&lt;=0,"",1/$C5726^2))</f>
        <v>0.00142938756623848</v>
      </c>
      <c r="F5726" s="33" t="n">
        <f aca="false">IF(OR(ROW()-設定!$B$30&lt;2,ROW()+設定!$B$30&gt;13701,N($A5726)&lt;=0,N(INDEX($A$2:$A$13701,MIN(13700,MAX(1,ROW()-1+設定!$B$30))))&lt;=0,$A5726&lt;設定!$B$28,$A5726&gt;設定!$B$29),0,IF(AND($C5726&gt;=MAX(INDEX($C$1:$C$13701,MAX(1,ROW()-設定!$B$24)):INDEX($C$1:$C$13701,MAX(1,ROW()-1))),$C5726&gt;MAX(INDEX($C$1:$C$13701,MIN(13701,ROW()+1)):INDEX($C$1:$C$13701,MIN(13701,ROW()+設定!$B$24))),$C5726&gt;=設定!$B$32,$C5726&gt;=MAX(MIN(INDEX($C$1:$C$13701,MAX(1,ROW()-設定!$B$26)):INDEX($C$1:$C$13701,MAX(1,ROW()-1))),MIN(INDEX($C$1:$C$13701,MIN(13701,ROW()+1)):INDEX($C$1:$C$13701,MIN(13701,ROW()+設定!$B$26))))*10^(設定!$B$27/20)),1,0))</f>
        <v>0</v>
      </c>
      <c r="G5726" s="33" t="n">
        <f aca="false">$G5725+IF($F5726=1,1,0)</f>
        <v>2</v>
      </c>
      <c r="H5726" s="0" t="str">
        <f aca="false">IF($F5726=1,$G5726,"")</f>
        <v/>
      </c>
    </row>
    <row r="5727" customFormat="false" ht="15" hidden="false" customHeight="false" outlineLevel="0" collapsed="false">
      <c r="A5727" s="30" t="n">
        <v>894.53125</v>
      </c>
      <c r="B5727" s="31" t="n">
        <v>28.6032</v>
      </c>
      <c r="C5727" s="32" t="n">
        <f aca="false">IF($A5727="","",IF(設定!$B$21="dB",10^($B5727/20),ABS($B5727)))</f>
        <v>26.9252658467515</v>
      </c>
      <c r="D5727" s="32" t="n">
        <f aca="false">IF($A5727="","",$A5727^2)</f>
        <v>800186.157226563</v>
      </c>
      <c r="E5727" s="32" t="n">
        <f aca="false">IF($A5727="","",IF($C5727&lt;=0,"",1/$C5727^2))</f>
        <v>0.0013793675345124</v>
      </c>
      <c r="F5727" s="33" t="n">
        <f aca="false">IF(OR(ROW()-設定!$B$30&lt;2,ROW()+設定!$B$30&gt;13701,N($A5727)&lt;=0,N(INDEX($A$2:$A$13701,MIN(13700,MAX(1,ROW()-1+設定!$B$30))))&lt;=0,$A5727&lt;設定!$B$28,$A5727&gt;設定!$B$29),0,IF(AND($C5727&gt;=MAX(INDEX($C$1:$C$13701,MAX(1,ROW()-設定!$B$24)):INDEX($C$1:$C$13701,MAX(1,ROW()-1))),$C5727&gt;MAX(INDEX($C$1:$C$13701,MIN(13701,ROW()+1)):INDEX($C$1:$C$13701,MIN(13701,ROW()+設定!$B$24))),$C5727&gt;=設定!$B$32,$C5727&gt;=MAX(MIN(INDEX($C$1:$C$13701,MAX(1,ROW()-設定!$B$26)):INDEX($C$1:$C$13701,MAX(1,ROW()-1))),MIN(INDEX($C$1:$C$13701,MIN(13701,ROW()+1)):INDEX($C$1:$C$13701,MIN(13701,ROW()+設定!$B$26))))*10^(設定!$B$27/20)),1,0))</f>
        <v>0</v>
      </c>
      <c r="G5727" s="33" t="n">
        <f aca="false">$G5726+IF($F5727=1,1,0)</f>
        <v>2</v>
      </c>
      <c r="H5727" s="0" t="str">
        <f aca="false">IF($F5727=1,$G5727,"")</f>
        <v/>
      </c>
    </row>
    <row r="5728" customFormat="false" ht="15" hidden="false" customHeight="false" outlineLevel="0" collapsed="false">
      <c r="A5728" s="30" t="n">
        <v>894.6875</v>
      </c>
      <c r="B5728" s="31" t="n">
        <v>28.8004</v>
      </c>
      <c r="C5728" s="32" t="n">
        <f aca="false">IF($A5728="","",IF(設定!$B$21="dB",10^($B5728/20),ABS($B5728)))</f>
        <v>27.5435554317784</v>
      </c>
      <c r="D5728" s="32" t="n">
        <f aca="false">IF($A5728="","",$A5728^2)</f>
        <v>800465.72265625</v>
      </c>
      <c r="E5728" s="32" t="n">
        <f aca="false">IF($A5728="","",IF($C5728&lt;=0,"",1/$C5728^2))</f>
        <v>0.00131813532821505</v>
      </c>
      <c r="F5728" s="33" t="n">
        <f aca="false">IF(OR(ROW()-設定!$B$30&lt;2,ROW()+設定!$B$30&gt;13701,N($A5728)&lt;=0,N(INDEX($A$2:$A$13701,MIN(13700,MAX(1,ROW()-1+設定!$B$30))))&lt;=0,$A5728&lt;設定!$B$28,$A5728&gt;設定!$B$29),0,IF(AND($C5728&gt;=MAX(INDEX($C$1:$C$13701,MAX(1,ROW()-設定!$B$24)):INDEX($C$1:$C$13701,MAX(1,ROW()-1))),$C5728&gt;MAX(INDEX($C$1:$C$13701,MIN(13701,ROW()+1)):INDEX($C$1:$C$13701,MIN(13701,ROW()+設定!$B$24))),$C5728&gt;=設定!$B$32,$C5728&gt;=MAX(MIN(INDEX($C$1:$C$13701,MAX(1,ROW()-設定!$B$26)):INDEX($C$1:$C$13701,MAX(1,ROW()-1))),MIN(INDEX($C$1:$C$13701,MIN(13701,ROW()+1)):INDEX($C$1:$C$13701,MIN(13701,ROW()+設定!$B$26))))*10^(設定!$B$27/20)),1,0))</f>
        <v>0</v>
      </c>
      <c r="G5728" s="33" t="n">
        <f aca="false">$G5727+IF($F5728=1,1,0)</f>
        <v>2</v>
      </c>
      <c r="H5728" s="0" t="str">
        <f aca="false">IF($F5728=1,$G5728,"")</f>
        <v/>
      </c>
    </row>
    <row r="5729" customFormat="false" ht="15" hidden="false" customHeight="false" outlineLevel="0" collapsed="false">
      <c r="A5729" s="30" t="n">
        <v>894.84375</v>
      </c>
      <c r="B5729" s="31" t="n">
        <v>28.7215</v>
      </c>
      <c r="C5729" s="32" t="n">
        <f aca="false">IF($A5729="","",IF(設定!$B$21="dB",10^($B5729/20),ABS($B5729)))</f>
        <v>27.2944910127091</v>
      </c>
      <c r="D5729" s="32" t="n">
        <f aca="false">IF($A5729="","",$A5729^2)</f>
        <v>800745.336914063</v>
      </c>
      <c r="E5729" s="32" t="n">
        <f aca="false">IF($A5729="","",IF($C5729&lt;=0,"",1/$C5729^2))</f>
        <v>0.00134230126663224</v>
      </c>
      <c r="F5729" s="33" t="n">
        <f aca="false">IF(OR(ROW()-設定!$B$30&lt;2,ROW()+設定!$B$30&gt;13701,N($A5729)&lt;=0,N(INDEX($A$2:$A$13701,MIN(13700,MAX(1,ROW()-1+設定!$B$30))))&lt;=0,$A5729&lt;設定!$B$28,$A5729&gt;設定!$B$29),0,IF(AND($C5729&gt;=MAX(INDEX($C$1:$C$13701,MAX(1,ROW()-設定!$B$24)):INDEX($C$1:$C$13701,MAX(1,ROW()-1))),$C5729&gt;MAX(INDEX($C$1:$C$13701,MIN(13701,ROW()+1)):INDEX($C$1:$C$13701,MIN(13701,ROW()+設定!$B$24))),$C5729&gt;=設定!$B$32,$C5729&gt;=MAX(MIN(INDEX($C$1:$C$13701,MAX(1,ROW()-設定!$B$26)):INDEX($C$1:$C$13701,MAX(1,ROW()-1))),MIN(INDEX($C$1:$C$13701,MIN(13701,ROW()+1)):INDEX($C$1:$C$13701,MIN(13701,ROW()+設定!$B$26))))*10^(設定!$B$27/20)),1,0))</f>
        <v>0</v>
      </c>
      <c r="G5729" s="33" t="n">
        <f aca="false">$G5728+IF($F5729=1,1,0)</f>
        <v>2</v>
      </c>
      <c r="H5729" s="0" t="str">
        <f aca="false">IF($F5729=1,$G5729,"")</f>
        <v/>
      </c>
    </row>
    <row r="5730" customFormat="false" ht="15" hidden="false" customHeight="false" outlineLevel="0" collapsed="false">
      <c r="A5730" s="30" t="n">
        <v>895</v>
      </c>
      <c r="B5730" s="31" t="n">
        <v>29.0485</v>
      </c>
      <c r="C5730" s="32" t="n">
        <f aca="false">IF($A5730="","",IF(設定!$B$21="dB",10^($B5730/20),ABS($B5730)))</f>
        <v>28.341641484164</v>
      </c>
      <c r="D5730" s="32" t="n">
        <f aca="false">IF($A5730="","",$A5730^2)</f>
        <v>801025</v>
      </c>
      <c r="E5730" s="32" t="n">
        <f aca="false">IF($A5730="","",IF($C5730&lt;=0,"",1/$C5730^2))</f>
        <v>0.00124494452612965</v>
      </c>
      <c r="F5730" s="33" t="n">
        <f aca="false">IF(OR(ROW()-設定!$B$30&lt;2,ROW()+設定!$B$30&gt;13701,N($A5730)&lt;=0,N(INDEX($A$2:$A$13701,MIN(13700,MAX(1,ROW()-1+設定!$B$30))))&lt;=0,$A5730&lt;設定!$B$28,$A5730&gt;設定!$B$29),0,IF(AND($C5730&gt;=MAX(INDEX($C$1:$C$13701,MAX(1,ROW()-設定!$B$24)):INDEX($C$1:$C$13701,MAX(1,ROW()-1))),$C5730&gt;MAX(INDEX($C$1:$C$13701,MIN(13701,ROW()+1)):INDEX($C$1:$C$13701,MIN(13701,ROW()+設定!$B$24))),$C5730&gt;=設定!$B$32,$C5730&gt;=MAX(MIN(INDEX($C$1:$C$13701,MAX(1,ROW()-設定!$B$26)):INDEX($C$1:$C$13701,MAX(1,ROW()-1))),MIN(INDEX($C$1:$C$13701,MIN(13701,ROW()+1)):INDEX($C$1:$C$13701,MIN(13701,ROW()+設定!$B$26))))*10^(設定!$B$27/20)),1,0))</f>
        <v>0</v>
      </c>
      <c r="G5730" s="33" t="n">
        <f aca="false">$G5729+IF($F5730=1,1,0)</f>
        <v>2</v>
      </c>
      <c r="H5730" s="0" t="str">
        <f aca="false">IF($F5730=1,$G5730,"")</f>
        <v/>
      </c>
    </row>
    <row r="5731" customFormat="false" ht="15" hidden="false" customHeight="false" outlineLevel="0" collapsed="false">
      <c r="A5731" s="30" t="n">
        <v>895.15625</v>
      </c>
      <c r="B5731" s="31" t="n">
        <v>29.1678</v>
      </c>
      <c r="C5731" s="32" t="n">
        <f aca="false">IF($A5731="","",IF(設定!$B$21="dB",10^($B5731/20),ABS($B5731)))</f>
        <v>28.7335972436047</v>
      </c>
      <c r="D5731" s="32" t="n">
        <f aca="false">IF($A5731="","",$A5731^2)</f>
        <v>801304.711914063</v>
      </c>
      <c r="E5731" s="32" t="n">
        <f aca="false">IF($A5731="","",IF($C5731&lt;=0,"",1/$C5731^2))</f>
        <v>0.00121121154005114</v>
      </c>
      <c r="F5731" s="33" t="n">
        <f aca="false">IF(OR(ROW()-設定!$B$30&lt;2,ROW()+設定!$B$30&gt;13701,N($A5731)&lt;=0,N(INDEX($A$2:$A$13701,MIN(13700,MAX(1,ROW()-1+設定!$B$30))))&lt;=0,$A5731&lt;設定!$B$28,$A5731&gt;設定!$B$29),0,IF(AND($C5731&gt;=MAX(INDEX($C$1:$C$13701,MAX(1,ROW()-設定!$B$24)):INDEX($C$1:$C$13701,MAX(1,ROW()-1))),$C5731&gt;MAX(INDEX($C$1:$C$13701,MIN(13701,ROW()+1)):INDEX($C$1:$C$13701,MIN(13701,ROW()+設定!$B$24))),$C5731&gt;=設定!$B$32,$C5731&gt;=MAX(MIN(INDEX($C$1:$C$13701,MAX(1,ROW()-設定!$B$26)):INDEX($C$1:$C$13701,MAX(1,ROW()-1))),MIN(INDEX($C$1:$C$13701,MIN(13701,ROW()+1)):INDEX($C$1:$C$13701,MIN(13701,ROW()+設定!$B$26))))*10^(設定!$B$27/20)),1,0))</f>
        <v>0</v>
      </c>
      <c r="G5731" s="33" t="n">
        <f aca="false">$G5730+IF($F5731=1,1,0)</f>
        <v>2</v>
      </c>
      <c r="H5731" s="0" t="str">
        <f aca="false">IF($F5731=1,$G5731,"")</f>
        <v/>
      </c>
    </row>
    <row r="5732" customFormat="false" ht="15" hidden="false" customHeight="false" outlineLevel="0" collapsed="false">
      <c r="A5732" s="30" t="n">
        <v>895.3125</v>
      </c>
      <c r="B5732" s="31" t="n">
        <v>29.1915</v>
      </c>
      <c r="C5732" s="32" t="n">
        <f aca="false">IF($A5732="","",IF(設定!$B$21="dB",10^($B5732/20),ABS($B5732)))</f>
        <v>28.8121057425294</v>
      </c>
      <c r="D5732" s="32" t="n">
        <f aca="false">IF($A5732="","",$A5732^2)</f>
        <v>801584.47265625</v>
      </c>
      <c r="E5732" s="32" t="n">
        <f aca="false">IF($A5732="","",IF($C5732&lt;=0,"",1/$C5732^2))</f>
        <v>0.0012046198075706</v>
      </c>
      <c r="F5732" s="33" t="n">
        <f aca="false">IF(OR(ROW()-設定!$B$30&lt;2,ROW()+設定!$B$30&gt;13701,N($A5732)&lt;=0,N(INDEX($A$2:$A$13701,MIN(13700,MAX(1,ROW()-1+設定!$B$30))))&lt;=0,$A5732&lt;設定!$B$28,$A5732&gt;設定!$B$29),0,IF(AND($C5732&gt;=MAX(INDEX($C$1:$C$13701,MAX(1,ROW()-設定!$B$24)):INDEX($C$1:$C$13701,MAX(1,ROW()-1))),$C5732&gt;MAX(INDEX($C$1:$C$13701,MIN(13701,ROW()+1)):INDEX($C$1:$C$13701,MIN(13701,ROW()+設定!$B$24))),$C5732&gt;=設定!$B$32,$C5732&gt;=MAX(MIN(INDEX($C$1:$C$13701,MAX(1,ROW()-設定!$B$26)):INDEX($C$1:$C$13701,MAX(1,ROW()-1))),MIN(INDEX($C$1:$C$13701,MIN(13701,ROW()+1)):INDEX($C$1:$C$13701,MIN(13701,ROW()+設定!$B$26))))*10^(設定!$B$27/20)),1,0))</f>
        <v>0</v>
      </c>
      <c r="G5732" s="33" t="n">
        <f aca="false">$G5731+IF($F5732=1,1,0)</f>
        <v>2</v>
      </c>
      <c r="H5732" s="0" t="str">
        <f aca="false">IF($F5732=1,$G5732,"")</f>
        <v/>
      </c>
    </row>
    <row r="5733" customFormat="false" ht="15" hidden="false" customHeight="false" outlineLevel="0" collapsed="false">
      <c r="A5733" s="30" t="n">
        <v>895.46875</v>
      </c>
      <c r="B5733" s="31" t="n">
        <v>29.4234</v>
      </c>
      <c r="C5733" s="32" t="n">
        <f aca="false">IF($A5733="","",IF(設定!$B$21="dB",10^($B5733/20),ABS($B5733)))</f>
        <v>29.591705760214</v>
      </c>
      <c r="D5733" s="32" t="n">
        <f aca="false">IF($A5733="","",$A5733^2)</f>
        <v>801864.282226563</v>
      </c>
      <c r="E5733" s="32" t="n">
        <f aca="false">IF($A5733="","",IF($C5733&lt;=0,"",1/$C5733^2))</f>
        <v>0.00114198394956342</v>
      </c>
      <c r="F5733" s="33" t="n">
        <f aca="false">IF(OR(ROW()-設定!$B$30&lt;2,ROW()+設定!$B$30&gt;13701,N($A5733)&lt;=0,N(INDEX($A$2:$A$13701,MIN(13700,MAX(1,ROW()-1+設定!$B$30))))&lt;=0,$A5733&lt;設定!$B$28,$A5733&gt;設定!$B$29),0,IF(AND($C5733&gt;=MAX(INDEX($C$1:$C$13701,MAX(1,ROW()-設定!$B$24)):INDEX($C$1:$C$13701,MAX(1,ROW()-1))),$C5733&gt;MAX(INDEX($C$1:$C$13701,MIN(13701,ROW()+1)):INDEX($C$1:$C$13701,MIN(13701,ROW()+設定!$B$24))),$C5733&gt;=設定!$B$32,$C5733&gt;=MAX(MIN(INDEX($C$1:$C$13701,MAX(1,ROW()-設定!$B$26)):INDEX($C$1:$C$13701,MAX(1,ROW()-1))),MIN(INDEX($C$1:$C$13701,MIN(13701,ROW()+1)):INDEX($C$1:$C$13701,MIN(13701,ROW()+設定!$B$26))))*10^(設定!$B$27/20)),1,0))</f>
        <v>0</v>
      </c>
      <c r="G5733" s="33" t="n">
        <f aca="false">$G5732+IF($F5733=1,1,0)</f>
        <v>2</v>
      </c>
      <c r="H5733" s="0" t="str">
        <f aca="false">IF($F5733=1,$G5733,"")</f>
        <v/>
      </c>
    </row>
    <row r="5734" customFormat="false" ht="15" hidden="false" customHeight="false" outlineLevel="0" collapsed="false">
      <c r="A5734" s="30" t="n">
        <v>895.625</v>
      </c>
      <c r="B5734" s="31" t="n">
        <v>29.4478</v>
      </c>
      <c r="C5734" s="32" t="n">
        <f aca="false">IF($A5734="","",IF(設定!$B$21="dB",10^($B5734/20),ABS($B5734)))</f>
        <v>29.674950281887</v>
      </c>
      <c r="D5734" s="32" t="n">
        <f aca="false">IF($A5734="","",$A5734^2)</f>
        <v>802144.140625</v>
      </c>
      <c r="E5734" s="32" t="n">
        <f aca="false">IF($A5734="","",IF($C5734&lt;=0,"",1/$C5734^2))</f>
        <v>0.00113558592230213</v>
      </c>
      <c r="F5734" s="33" t="n">
        <f aca="false">IF(OR(ROW()-設定!$B$30&lt;2,ROW()+設定!$B$30&gt;13701,N($A5734)&lt;=0,N(INDEX($A$2:$A$13701,MIN(13700,MAX(1,ROW()-1+設定!$B$30))))&lt;=0,$A5734&lt;設定!$B$28,$A5734&gt;設定!$B$29),0,IF(AND($C5734&gt;=MAX(INDEX($C$1:$C$13701,MAX(1,ROW()-設定!$B$24)):INDEX($C$1:$C$13701,MAX(1,ROW()-1))),$C5734&gt;MAX(INDEX($C$1:$C$13701,MIN(13701,ROW()+1)):INDEX($C$1:$C$13701,MIN(13701,ROW()+設定!$B$24))),$C5734&gt;=設定!$B$32,$C5734&gt;=MAX(MIN(INDEX($C$1:$C$13701,MAX(1,ROW()-設定!$B$26)):INDEX($C$1:$C$13701,MAX(1,ROW()-1))),MIN(INDEX($C$1:$C$13701,MIN(13701,ROW()+1)):INDEX($C$1:$C$13701,MIN(13701,ROW()+設定!$B$26))))*10^(設定!$B$27/20)),1,0))</f>
        <v>0</v>
      </c>
      <c r="G5734" s="33" t="n">
        <f aca="false">$G5733+IF($F5734=1,1,0)</f>
        <v>2</v>
      </c>
      <c r="H5734" s="0" t="str">
        <f aca="false">IF($F5734=1,$G5734,"")</f>
        <v/>
      </c>
    </row>
    <row r="5735" customFormat="false" ht="15" hidden="false" customHeight="false" outlineLevel="0" collapsed="false">
      <c r="A5735" s="30" t="n">
        <v>895.78125</v>
      </c>
      <c r="B5735" s="31" t="n">
        <v>29.395</v>
      </c>
      <c r="C5735" s="32" t="n">
        <f aca="false">IF($A5735="","",IF(設定!$B$21="dB",10^($B5735/20),ABS($B5735)))</f>
        <v>29.4951086294875</v>
      </c>
      <c r="D5735" s="32" t="n">
        <f aca="false">IF($A5735="","",$A5735^2)</f>
        <v>802424.047851563</v>
      </c>
      <c r="E5735" s="32" t="n">
        <f aca="false">IF($A5735="","",IF($C5735&lt;=0,"",1/$C5735^2))</f>
        <v>0.00114947624341984</v>
      </c>
      <c r="F5735" s="33" t="n">
        <f aca="false">IF(OR(ROW()-設定!$B$30&lt;2,ROW()+設定!$B$30&gt;13701,N($A5735)&lt;=0,N(INDEX($A$2:$A$13701,MIN(13700,MAX(1,ROW()-1+設定!$B$30))))&lt;=0,$A5735&lt;設定!$B$28,$A5735&gt;設定!$B$29),0,IF(AND($C5735&gt;=MAX(INDEX($C$1:$C$13701,MAX(1,ROW()-設定!$B$24)):INDEX($C$1:$C$13701,MAX(1,ROW()-1))),$C5735&gt;MAX(INDEX($C$1:$C$13701,MIN(13701,ROW()+1)):INDEX($C$1:$C$13701,MIN(13701,ROW()+設定!$B$24))),$C5735&gt;=設定!$B$32,$C5735&gt;=MAX(MIN(INDEX($C$1:$C$13701,MAX(1,ROW()-設定!$B$26)):INDEX($C$1:$C$13701,MAX(1,ROW()-1))),MIN(INDEX($C$1:$C$13701,MIN(13701,ROW()+1)):INDEX($C$1:$C$13701,MIN(13701,ROW()+設定!$B$26))))*10^(設定!$B$27/20)),1,0))</f>
        <v>0</v>
      </c>
      <c r="G5735" s="33" t="n">
        <f aca="false">$G5734+IF($F5735=1,1,0)</f>
        <v>2</v>
      </c>
      <c r="H5735" s="0" t="str">
        <f aca="false">IF($F5735=1,$G5735,"")</f>
        <v/>
      </c>
    </row>
    <row r="5736" customFormat="false" ht="15" hidden="false" customHeight="false" outlineLevel="0" collapsed="false">
      <c r="A5736" s="30" t="n">
        <v>895.9375</v>
      </c>
      <c r="B5736" s="31" t="n">
        <v>29.7352</v>
      </c>
      <c r="C5736" s="32" t="n">
        <f aca="false">IF($A5736="","",IF(設定!$B$21="dB",10^($B5736/20),ABS($B5736)))</f>
        <v>30.673264527008</v>
      </c>
      <c r="D5736" s="32" t="n">
        <f aca="false">IF($A5736="","",$A5736^2)</f>
        <v>802704.00390625</v>
      </c>
      <c r="E5736" s="32" t="n">
        <f aca="false">IF($A5736="","",IF($C5736&lt;=0,"",1/$C5736^2))</f>
        <v>0.00106286963519307</v>
      </c>
      <c r="F5736" s="33" t="n">
        <f aca="false">IF(OR(ROW()-設定!$B$30&lt;2,ROW()+設定!$B$30&gt;13701,N($A5736)&lt;=0,N(INDEX($A$2:$A$13701,MIN(13700,MAX(1,ROW()-1+設定!$B$30))))&lt;=0,$A5736&lt;設定!$B$28,$A5736&gt;設定!$B$29),0,IF(AND($C5736&gt;=MAX(INDEX($C$1:$C$13701,MAX(1,ROW()-設定!$B$24)):INDEX($C$1:$C$13701,MAX(1,ROW()-1))),$C5736&gt;MAX(INDEX($C$1:$C$13701,MIN(13701,ROW()+1)):INDEX($C$1:$C$13701,MIN(13701,ROW()+設定!$B$24))),$C5736&gt;=設定!$B$32,$C5736&gt;=MAX(MIN(INDEX($C$1:$C$13701,MAX(1,ROW()-設定!$B$26)):INDEX($C$1:$C$13701,MAX(1,ROW()-1))),MIN(INDEX($C$1:$C$13701,MIN(13701,ROW()+1)):INDEX($C$1:$C$13701,MIN(13701,ROW()+設定!$B$26))))*10^(設定!$B$27/20)),1,0))</f>
        <v>0</v>
      </c>
      <c r="G5736" s="33" t="n">
        <f aca="false">$G5735+IF($F5736=1,1,0)</f>
        <v>2</v>
      </c>
      <c r="H5736" s="0" t="str">
        <f aca="false">IF($F5736=1,$G5736,"")</f>
        <v/>
      </c>
    </row>
    <row r="5737" customFormat="false" ht="15" hidden="false" customHeight="false" outlineLevel="0" collapsed="false">
      <c r="A5737" s="30" t="n">
        <v>896.09375</v>
      </c>
      <c r="B5737" s="31" t="n">
        <v>29.7838</v>
      </c>
      <c r="C5737" s="32" t="n">
        <f aca="false">IF($A5737="","",IF(設定!$B$21="dB",10^($B5737/20),ABS($B5737)))</f>
        <v>30.8453711284769</v>
      </c>
      <c r="D5737" s="32" t="n">
        <f aca="false">IF($A5737="","",$A5737^2)</f>
        <v>802984.008789063</v>
      </c>
      <c r="E5737" s="32" t="n">
        <f aca="false">IF($A5737="","",IF($C5737&lt;=0,"",1/$C5737^2))</f>
        <v>0.00105104182833665</v>
      </c>
      <c r="F5737" s="33" t="n">
        <f aca="false">IF(OR(ROW()-設定!$B$30&lt;2,ROW()+設定!$B$30&gt;13701,N($A5737)&lt;=0,N(INDEX($A$2:$A$13701,MIN(13700,MAX(1,ROW()-1+設定!$B$30))))&lt;=0,$A5737&lt;設定!$B$28,$A5737&gt;設定!$B$29),0,IF(AND($C5737&gt;=MAX(INDEX($C$1:$C$13701,MAX(1,ROW()-設定!$B$24)):INDEX($C$1:$C$13701,MAX(1,ROW()-1))),$C5737&gt;MAX(INDEX($C$1:$C$13701,MIN(13701,ROW()+1)):INDEX($C$1:$C$13701,MIN(13701,ROW()+設定!$B$24))),$C5737&gt;=設定!$B$32,$C5737&gt;=MAX(MIN(INDEX($C$1:$C$13701,MAX(1,ROW()-設定!$B$26)):INDEX($C$1:$C$13701,MAX(1,ROW()-1))),MIN(INDEX($C$1:$C$13701,MIN(13701,ROW()+1)):INDEX($C$1:$C$13701,MIN(13701,ROW()+設定!$B$26))))*10^(設定!$B$27/20)),1,0))</f>
        <v>0</v>
      </c>
      <c r="G5737" s="33" t="n">
        <f aca="false">$G5736+IF($F5737=1,1,0)</f>
        <v>2</v>
      </c>
      <c r="H5737" s="0" t="str">
        <f aca="false">IF($F5737=1,$G5737,"")</f>
        <v/>
      </c>
    </row>
    <row r="5738" customFormat="false" ht="15" hidden="false" customHeight="false" outlineLevel="0" collapsed="false">
      <c r="A5738" s="30" t="n">
        <v>896.25</v>
      </c>
      <c r="B5738" s="31" t="n">
        <v>29.9278</v>
      </c>
      <c r="C5738" s="32" t="n">
        <f aca="false">IF($A5738="","",IF(設定!$B$21="dB",10^($B5738/20),ABS($B5738)))</f>
        <v>31.361007042943</v>
      </c>
      <c r="D5738" s="32" t="n">
        <f aca="false">IF($A5738="","",$A5738^2)</f>
        <v>803264.0625</v>
      </c>
      <c r="E5738" s="32" t="n">
        <f aca="false">IF($A5738="","",IF($C5738&lt;=0,"",1/$C5738^2))</f>
        <v>0.00101676362308347</v>
      </c>
      <c r="F5738" s="33" t="n">
        <f aca="false">IF(OR(ROW()-設定!$B$30&lt;2,ROW()+設定!$B$30&gt;13701,N($A5738)&lt;=0,N(INDEX($A$2:$A$13701,MIN(13700,MAX(1,ROW()-1+設定!$B$30))))&lt;=0,$A5738&lt;設定!$B$28,$A5738&gt;設定!$B$29),0,IF(AND($C5738&gt;=MAX(INDEX($C$1:$C$13701,MAX(1,ROW()-設定!$B$24)):INDEX($C$1:$C$13701,MAX(1,ROW()-1))),$C5738&gt;MAX(INDEX($C$1:$C$13701,MIN(13701,ROW()+1)):INDEX($C$1:$C$13701,MIN(13701,ROW()+設定!$B$24))),$C5738&gt;=設定!$B$32,$C5738&gt;=MAX(MIN(INDEX($C$1:$C$13701,MAX(1,ROW()-設定!$B$26)):INDEX($C$1:$C$13701,MAX(1,ROW()-1))),MIN(INDEX($C$1:$C$13701,MIN(13701,ROW()+1)):INDEX($C$1:$C$13701,MIN(13701,ROW()+設定!$B$26))))*10^(設定!$B$27/20)),1,0))</f>
        <v>0</v>
      </c>
      <c r="G5738" s="33" t="n">
        <f aca="false">$G5737+IF($F5738=1,1,0)</f>
        <v>2</v>
      </c>
      <c r="H5738" s="0" t="str">
        <f aca="false">IF($F5738=1,$G5738,"")</f>
        <v/>
      </c>
    </row>
    <row r="5739" customFormat="false" ht="15" hidden="false" customHeight="false" outlineLevel="0" collapsed="false">
      <c r="A5739" s="30" t="n">
        <v>896.40625</v>
      </c>
      <c r="B5739" s="31" t="n">
        <v>30.0383</v>
      </c>
      <c r="C5739" s="32" t="n">
        <f aca="false">IF($A5739="","",IF(設定!$B$21="dB",10^($B5739/20),ABS($B5739)))</f>
        <v>31.7625235454823</v>
      </c>
      <c r="D5739" s="32" t="n">
        <f aca="false">IF($A5739="","",$A5739^2)</f>
        <v>803544.165039063</v>
      </c>
      <c r="E5739" s="32" t="n">
        <f aca="false">IF($A5739="","",IF($C5739&lt;=0,"",1/$C5739^2))</f>
        <v>0.00099121987153993</v>
      </c>
      <c r="F5739" s="33" t="n">
        <f aca="false">IF(OR(ROW()-設定!$B$30&lt;2,ROW()+設定!$B$30&gt;13701,N($A5739)&lt;=0,N(INDEX($A$2:$A$13701,MIN(13700,MAX(1,ROW()-1+設定!$B$30))))&lt;=0,$A5739&lt;設定!$B$28,$A5739&gt;設定!$B$29),0,IF(AND($C5739&gt;=MAX(INDEX($C$1:$C$13701,MAX(1,ROW()-設定!$B$24)):INDEX($C$1:$C$13701,MAX(1,ROW()-1))),$C5739&gt;MAX(INDEX($C$1:$C$13701,MIN(13701,ROW()+1)):INDEX($C$1:$C$13701,MIN(13701,ROW()+設定!$B$24))),$C5739&gt;=設定!$B$32,$C5739&gt;=MAX(MIN(INDEX($C$1:$C$13701,MAX(1,ROW()-設定!$B$26)):INDEX($C$1:$C$13701,MAX(1,ROW()-1))),MIN(INDEX($C$1:$C$13701,MIN(13701,ROW()+1)):INDEX($C$1:$C$13701,MIN(13701,ROW()+設定!$B$26))))*10^(設定!$B$27/20)),1,0))</f>
        <v>0</v>
      </c>
      <c r="G5739" s="33" t="n">
        <f aca="false">$G5738+IF($F5739=1,1,0)</f>
        <v>2</v>
      </c>
      <c r="H5739" s="0" t="str">
        <f aca="false">IF($F5739=1,$G5739,"")</f>
        <v/>
      </c>
    </row>
    <row r="5740" customFormat="false" ht="15" hidden="false" customHeight="false" outlineLevel="0" collapsed="false">
      <c r="A5740" s="30" t="n">
        <v>896.5625</v>
      </c>
      <c r="B5740" s="31" t="n">
        <v>30.3027</v>
      </c>
      <c r="C5740" s="32" t="n">
        <f aca="false">IF($A5740="","",IF(設定!$B$21="dB",10^($B5740/20),ABS($B5740)))</f>
        <v>32.7442464219055</v>
      </c>
      <c r="D5740" s="32" t="n">
        <f aca="false">IF($A5740="","",$A5740^2)</f>
        <v>803824.31640625</v>
      </c>
      <c r="E5740" s="32" t="n">
        <f aca="false">IF($A5740="","",IF($C5740&lt;=0,"",1/$C5740^2))</f>
        <v>0.000932674278805855</v>
      </c>
      <c r="F5740" s="33" t="n">
        <f aca="false">IF(OR(ROW()-設定!$B$30&lt;2,ROW()+設定!$B$30&gt;13701,N($A5740)&lt;=0,N(INDEX($A$2:$A$13701,MIN(13700,MAX(1,ROW()-1+設定!$B$30))))&lt;=0,$A5740&lt;設定!$B$28,$A5740&gt;設定!$B$29),0,IF(AND($C5740&gt;=MAX(INDEX($C$1:$C$13701,MAX(1,ROW()-設定!$B$24)):INDEX($C$1:$C$13701,MAX(1,ROW()-1))),$C5740&gt;MAX(INDEX($C$1:$C$13701,MIN(13701,ROW()+1)):INDEX($C$1:$C$13701,MIN(13701,ROW()+設定!$B$24))),$C5740&gt;=設定!$B$32,$C5740&gt;=MAX(MIN(INDEX($C$1:$C$13701,MAX(1,ROW()-設定!$B$26)):INDEX($C$1:$C$13701,MAX(1,ROW()-1))),MIN(INDEX($C$1:$C$13701,MIN(13701,ROW()+1)):INDEX($C$1:$C$13701,MIN(13701,ROW()+設定!$B$26))))*10^(設定!$B$27/20)),1,0))</f>
        <v>0</v>
      </c>
      <c r="G5740" s="33" t="n">
        <f aca="false">$G5739+IF($F5740=1,1,0)</f>
        <v>2</v>
      </c>
      <c r="H5740" s="0" t="str">
        <f aca="false">IF($F5740=1,$G5740,"")</f>
        <v/>
      </c>
    </row>
    <row r="5741" customFormat="false" ht="15" hidden="false" customHeight="false" outlineLevel="0" collapsed="false">
      <c r="A5741" s="30" t="n">
        <v>896.71875</v>
      </c>
      <c r="B5741" s="31" t="n">
        <v>30.3622</v>
      </c>
      <c r="C5741" s="32" t="n">
        <f aca="false">IF($A5741="","",IF(設定!$B$21="dB",10^($B5741/20),ABS($B5741)))</f>
        <v>32.9693207736145</v>
      </c>
      <c r="D5741" s="32" t="n">
        <f aca="false">IF($A5741="","",$A5741^2)</f>
        <v>804104.516601563</v>
      </c>
      <c r="E5741" s="32" t="n">
        <f aca="false">IF($A5741="","",IF($C5741&lt;=0,"",1/$C5741^2))</f>
        <v>0.000919983418870564</v>
      </c>
      <c r="F5741" s="33" t="n">
        <f aca="false">IF(OR(ROW()-設定!$B$30&lt;2,ROW()+設定!$B$30&gt;13701,N($A5741)&lt;=0,N(INDEX($A$2:$A$13701,MIN(13700,MAX(1,ROW()-1+設定!$B$30))))&lt;=0,$A5741&lt;設定!$B$28,$A5741&gt;設定!$B$29),0,IF(AND($C5741&gt;=MAX(INDEX($C$1:$C$13701,MAX(1,ROW()-設定!$B$24)):INDEX($C$1:$C$13701,MAX(1,ROW()-1))),$C5741&gt;MAX(INDEX($C$1:$C$13701,MIN(13701,ROW()+1)):INDEX($C$1:$C$13701,MIN(13701,ROW()+設定!$B$24))),$C5741&gt;=設定!$B$32,$C5741&gt;=MAX(MIN(INDEX($C$1:$C$13701,MAX(1,ROW()-設定!$B$26)):INDEX($C$1:$C$13701,MAX(1,ROW()-1))),MIN(INDEX($C$1:$C$13701,MIN(13701,ROW()+1)):INDEX($C$1:$C$13701,MIN(13701,ROW()+設定!$B$26))))*10^(設定!$B$27/20)),1,0))</f>
        <v>0</v>
      </c>
      <c r="G5741" s="33" t="n">
        <f aca="false">$G5740+IF($F5741=1,1,0)</f>
        <v>2</v>
      </c>
      <c r="H5741" s="0" t="str">
        <f aca="false">IF($F5741=1,$G5741,"")</f>
        <v/>
      </c>
    </row>
    <row r="5742" customFormat="false" ht="15" hidden="false" customHeight="false" outlineLevel="0" collapsed="false">
      <c r="A5742" s="30" t="n">
        <v>896.875</v>
      </c>
      <c r="B5742" s="31" t="n">
        <v>30.3775</v>
      </c>
      <c r="C5742" s="32" t="n">
        <f aca="false">IF($A5742="","",IF(設定!$B$21="dB",10^($B5742/20),ABS($B5742)))</f>
        <v>33.0274466722219</v>
      </c>
      <c r="D5742" s="32" t="n">
        <f aca="false">IF($A5742="","",$A5742^2)</f>
        <v>804384.765625</v>
      </c>
      <c r="E5742" s="32" t="n">
        <f aca="false">IF($A5742="","",IF($C5742&lt;=0,"",1/$C5742^2))</f>
        <v>0.00091674806086511</v>
      </c>
      <c r="F5742" s="33" t="n">
        <f aca="false">IF(OR(ROW()-設定!$B$30&lt;2,ROW()+設定!$B$30&gt;13701,N($A5742)&lt;=0,N(INDEX($A$2:$A$13701,MIN(13700,MAX(1,ROW()-1+設定!$B$30))))&lt;=0,$A5742&lt;設定!$B$28,$A5742&gt;設定!$B$29),0,IF(AND($C5742&gt;=MAX(INDEX($C$1:$C$13701,MAX(1,ROW()-設定!$B$24)):INDEX($C$1:$C$13701,MAX(1,ROW()-1))),$C5742&gt;MAX(INDEX($C$1:$C$13701,MIN(13701,ROW()+1)):INDEX($C$1:$C$13701,MIN(13701,ROW()+設定!$B$24))),$C5742&gt;=設定!$B$32,$C5742&gt;=MAX(MIN(INDEX($C$1:$C$13701,MAX(1,ROW()-設定!$B$26)):INDEX($C$1:$C$13701,MAX(1,ROW()-1))),MIN(INDEX($C$1:$C$13701,MIN(13701,ROW()+1)):INDEX($C$1:$C$13701,MIN(13701,ROW()+設定!$B$26))))*10^(設定!$B$27/20)),1,0))</f>
        <v>0</v>
      </c>
      <c r="G5742" s="33" t="n">
        <f aca="false">$G5741+IF($F5742=1,1,0)</f>
        <v>2</v>
      </c>
      <c r="H5742" s="0" t="str">
        <f aca="false">IF($F5742=1,$G5742,"")</f>
        <v/>
      </c>
    </row>
    <row r="5743" customFormat="false" ht="15" hidden="false" customHeight="false" outlineLevel="0" collapsed="false">
      <c r="A5743" s="30" t="n">
        <v>897.03125</v>
      </c>
      <c r="B5743" s="31" t="n">
        <v>30.6492</v>
      </c>
      <c r="C5743" s="32" t="n">
        <f aca="false">IF($A5743="","",IF(設定!$B$21="dB",10^($B5743/20),ABS($B5743)))</f>
        <v>34.0768937375929</v>
      </c>
      <c r="D5743" s="32" t="n">
        <f aca="false">IF($A5743="","",$A5743^2)</f>
        <v>804665.063476563</v>
      </c>
      <c r="E5743" s="32" t="n">
        <f aca="false">IF($A5743="","",IF($C5743&lt;=0,"",1/$C5743^2))</f>
        <v>0.000861152367703497</v>
      </c>
      <c r="F5743" s="33" t="n">
        <f aca="false">IF(OR(ROW()-設定!$B$30&lt;2,ROW()+設定!$B$30&gt;13701,N($A5743)&lt;=0,N(INDEX($A$2:$A$13701,MIN(13700,MAX(1,ROW()-1+設定!$B$30))))&lt;=0,$A5743&lt;設定!$B$28,$A5743&gt;設定!$B$29),0,IF(AND($C5743&gt;=MAX(INDEX($C$1:$C$13701,MAX(1,ROW()-設定!$B$24)):INDEX($C$1:$C$13701,MAX(1,ROW()-1))),$C5743&gt;MAX(INDEX($C$1:$C$13701,MIN(13701,ROW()+1)):INDEX($C$1:$C$13701,MIN(13701,ROW()+設定!$B$24))),$C5743&gt;=設定!$B$32,$C5743&gt;=MAX(MIN(INDEX($C$1:$C$13701,MAX(1,ROW()-設定!$B$26)):INDEX($C$1:$C$13701,MAX(1,ROW()-1))),MIN(INDEX($C$1:$C$13701,MIN(13701,ROW()+1)):INDEX($C$1:$C$13701,MIN(13701,ROW()+設定!$B$26))))*10^(設定!$B$27/20)),1,0))</f>
        <v>0</v>
      </c>
      <c r="G5743" s="33" t="n">
        <f aca="false">$G5742+IF($F5743=1,1,0)</f>
        <v>2</v>
      </c>
      <c r="H5743" s="0" t="str">
        <f aca="false">IF($F5743=1,$G5743,"")</f>
        <v/>
      </c>
    </row>
    <row r="5744" customFormat="false" ht="15" hidden="false" customHeight="false" outlineLevel="0" collapsed="false">
      <c r="A5744" s="30" t="n">
        <v>897.1875</v>
      </c>
      <c r="B5744" s="31" t="n">
        <v>30.8256</v>
      </c>
      <c r="C5744" s="32" t="n">
        <f aca="false">IF($A5744="","",IF(設定!$B$21="dB",10^($B5744/20),ABS($B5744)))</f>
        <v>34.7760298532395</v>
      </c>
      <c r="D5744" s="32" t="n">
        <f aca="false">IF($A5744="","",$A5744^2)</f>
        <v>804945.41015625</v>
      </c>
      <c r="E5744" s="32" t="n">
        <f aca="false">IF($A5744="","",IF($C5744&lt;=0,"",1/$C5744^2))</f>
        <v>0.000826875263637005</v>
      </c>
      <c r="F5744" s="33" t="n">
        <f aca="false">IF(OR(ROW()-設定!$B$30&lt;2,ROW()+設定!$B$30&gt;13701,N($A5744)&lt;=0,N(INDEX($A$2:$A$13701,MIN(13700,MAX(1,ROW()-1+設定!$B$30))))&lt;=0,$A5744&lt;設定!$B$28,$A5744&gt;設定!$B$29),0,IF(AND($C5744&gt;=MAX(INDEX($C$1:$C$13701,MAX(1,ROW()-設定!$B$24)):INDEX($C$1:$C$13701,MAX(1,ROW()-1))),$C5744&gt;MAX(INDEX($C$1:$C$13701,MIN(13701,ROW()+1)):INDEX($C$1:$C$13701,MIN(13701,ROW()+設定!$B$24))),$C5744&gt;=設定!$B$32,$C5744&gt;=MAX(MIN(INDEX($C$1:$C$13701,MAX(1,ROW()-設定!$B$26)):INDEX($C$1:$C$13701,MAX(1,ROW()-1))),MIN(INDEX($C$1:$C$13701,MIN(13701,ROW()+1)):INDEX($C$1:$C$13701,MIN(13701,ROW()+設定!$B$26))))*10^(設定!$B$27/20)),1,0))</f>
        <v>0</v>
      </c>
      <c r="G5744" s="33" t="n">
        <f aca="false">$G5743+IF($F5744=1,1,0)</f>
        <v>2</v>
      </c>
      <c r="H5744" s="0" t="str">
        <f aca="false">IF($F5744=1,$G5744,"")</f>
        <v/>
      </c>
    </row>
    <row r="5745" customFormat="false" ht="15" hidden="false" customHeight="false" outlineLevel="0" collapsed="false">
      <c r="A5745" s="30" t="n">
        <v>897.34375</v>
      </c>
      <c r="B5745" s="31" t="n">
        <v>30.8284</v>
      </c>
      <c r="C5745" s="32" t="n">
        <f aca="false">IF($A5745="","",IF(設定!$B$21="dB",10^($B5745/20),ABS($B5745)))</f>
        <v>34.7872421278583</v>
      </c>
      <c r="D5745" s="32" t="n">
        <f aca="false">IF($A5745="","",$A5745^2)</f>
        <v>805225.805664063</v>
      </c>
      <c r="E5745" s="32" t="n">
        <f aca="false">IF($A5745="","",IF($C5745&lt;=0,"",1/$C5745^2))</f>
        <v>0.000826342329269579</v>
      </c>
      <c r="F5745" s="33" t="n">
        <f aca="false">IF(OR(ROW()-設定!$B$30&lt;2,ROW()+設定!$B$30&gt;13701,N($A5745)&lt;=0,N(INDEX($A$2:$A$13701,MIN(13700,MAX(1,ROW()-1+設定!$B$30))))&lt;=0,$A5745&lt;設定!$B$28,$A5745&gt;設定!$B$29),0,IF(AND($C5745&gt;=MAX(INDEX($C$1:$C$13701,MAX(1,ROW()-設定!$B$24)):INDEX($C$1:$C$13701,MAX(1,ROW()-1))),$C5745&gt;MAX(INDEX($C$1:$C$13701,MIN(13701,ROW()+1)):INDEX($C$1:$C$13701,MIN(13701,ROW()+設定!$B$24))),$C5745&gt;=設定!$B$32,$C5745&gt;=MAX(MIN(INDEX($C$1:$C$13701,MAX(1,ROW()-設定!$B$26)):INDEX($C$1:$C$13701,MAX(1,ROW()-1))),MIN(INDEX($C$1:$C$13701,MIN(13701,ROW()+1)):INDEX($C$1:$C$13701,MIN(13701,ROW()+設定!$B$26))))*10^(設定!$B$27/20)),1,0))</f>
        <v>0</v>
      </c>
      <c r="G5745" s="33" t="n">
        <f aca="false">$G5744+IF($F5745=1,1,0)</f>
        <v>2</v>
      </c>
      <c r="H5745" s="0" t="str">
        <f aca="false">IF($F5745=1,$G5745,"")</f>
        <v/>
      </c>
    </row>
    <row r="5746" customFormat="false" ht="15" hidden="false" customHeight="false" outlineLevel="0" collapsed="false">
      <c r="A5746" s="30" t="n">
        <v>897.5</v>
      </c>
      <c r="B5746" s="31" t="n">
        <v>31.0166</v>
      </c>
      <c r="C5746" s="32" t="n">
        <f aca="false">IF($A5746="","",IF(設定!$B$21="dB",10^($B5746/20),ABS($B5746)))</f>
        <v>35.5492137677844</v>
      </c>
      <c r="D5746" s="32" t="n">
        <f aca="false">IF($A5746="","",$A5746^2)</f>
        <v>805506.25</v>
      </c>
      <c r="E5746" s="32" t="n">
        <f aca="false">IF($A5746="","",IF($C5746&lt;=0,"",1/$C5746^2))</f>
        <v>0.000791297876005848</v>
      </c>
      <c r="F5746" s="33" t="n">
        <f aca="false">IF(OR(ROW()-設定!$B$30&lt;2,ROW()+設定!$B$30&gt;13701,N($A5746)&lt;=0,N(INDEX($A$2:$A$13701,MIN(13700,MAX(1,ROW()-1+設定!$B$30))))&lt;=0,$A5746&lt;設定!$B$28,$A5746&gt;設定!$B$29),0,IF(AND($C5746&gt;=MAX(INDEX($C$1:$C$13701,MAX(1,ROW()-設定!$B$24)):INDEX($C$1:$C$13701,MAX(1,ROW()-1))),$C5746&gt;MAX(INDEX($C$1:$C$13701,MIN(13701,ROW()+1)):INDEX($C$1:$C$13701,MIN(13701,ROW()+設定!$B$24))),$C5746&gt;=設定!$B$32,$C5746&gt;=MAX(MIN(INDEX($C$1:$C$13701,MAX(1,ROW()-設定!$B$26)):INDEX($C$1:$C$13701,MAX(1,ROW()-1))),MIN(INDEX($C$1:$C$13701,MIN(13701,ROW()+1)):INDEX($C$1:$C$13701,MIN(13701,ROW()+設定!$B$26))))*10^(設定!$B$27/20)),1,0))</f>
        <v>0</v>
      </c>
      <c r="G5746" s="33" t="n">
        <f aca="false">$G5745+IF($F5746=1,1,0)</f>
        <v>2</v>
      </c>
      <c r="H5746" s="0" t="str">
        <f aca="false">IF($F5746=1,$G5746,"")</f>
        <v/>
      </c>
    </row>
    <row r="5747" customFormat="false" ht="15" hidden="false" customHeight="false" outlineLevel="0" collapsed="false">
      <c r="A5747" s="30" t="n">
        <v>897.65625</v>
      </c>
      <c r="B5747" s="31" t="n">
        <v>31.1829</v>
      </c>
      <c r="C5747" s="32" t="n">
        <f aca="false">IF($A5747="","",IF(設定!$B$21="dB",10^($B5747/20),ABS($B5747)))</f>
        <v>36.2363962431584</v>
      </c>
      <c r="D5747" s="32" t="n">
        <f aca="false">IF($A5747="","",$A5747^2)</f>
        <v>805786.743164063</v>
      </c>
      <c r="E5747" s="32" t="n">
        <f aca="false">IF($A5747="","",IF($C5747&lt;=0,"",1/$C5747^2))</f>
        <v>0.000761570301876397</v>
      </c>
      <c r="F5747" s="33" t="n">
        <f aca="false">IF(OR(ROW()-設定!$B$30&lt;2,ROW()+設定!$B$30&gt;13701,N($A5747)&lt;=0,N(INDEX($A$2:$A$13701,MIN(13700,MAX(1,ROW()-1+設定!$B$30))))&lt;=0,$A5747&lt;設定!$B$28,$A5747&gt;設定!$B$29),0,IF(AND($C5747&gt;=MAX(INDEX($C$1:$C$13701,MAX(1,ROW()-設定!$B$24)):INDEX($C$1:$C$13701,MAX(1,ROW()-1))),$C5747&gt;MAX(INDEX($C$1:$C$13701,MIN(13701,ROW()+1)):INDEX($C$1:$C$13701,MIN(13701,ROW()+設定!$B$24))),$C5747&gt;=設定!$B$32,$C5747&gt;=MAX(MIN(INDEX($C$1:$C$13701,MAX(1,ROW()-設定!$B$26)):INDEX($C$1:$C$13701,MAX(1,ROW()-1))),MIN(INDEX($C$1:$C$13701,MIN(13701,ROW()+1)):INDEX($C$1:$C$13701,MIN(13701,ROW()+設定!$B$26))))*10^(設定!$B$27/20)),1,0))</f>
        <v>0</v>
      </c>
      <c r="G5747" s="33" t="n">
        <f aca="false">$G5746+IF($F5747=1,1,0)</f>
        <v>2</v>
      </c>
      <c r="H5747" s="0" t="str">
        <f aca="false">IF($F5747=1,$G5747,"")</f>
        <v/>
      </c>
    </row>
    <row r="5748" customFormat="false" ht="15" hidden="false" customHeight="false" outlineLevel="0" collapsed="false">
      <c r="A5748" s="30" t="n">
        <v>897.8125</v>
      </c>
      <c r="B5748" s="31" t="n">
        <v>31.3238</v>
      </c>
      <c r="C5748" s="32" t="n">
        <f aca="false">IF($A5748="","",IF(設定!$B$21="dB",10^($B5748/20),ABS($B5748)))</f>
        <v>36.8290062051872</v>
      </c>
      <c r="D5748" s="32" t="n">
        <f aca="false">IF($A5748="","",$A5748^2)</f>
        <v>806067.28515625</v>
      </c>
      <c r="E5748" s="32" t="n">
        <f aca="false">IF($A5748="","",IF($C5748&lt;=0,"",1/$C5748^2))</f>
        <v>0.000737258859347758</v>
      </c>
      <c r="F5748" s="33" t="n">
        <f aca="false">IF(OR(ROW()-設定!$B$30&lt;2,ROW()+設定!$B$30&gt;13701,N($A5748)&lt;=0,N(INDEX($A$2:$A$13701,MIN(13700,MAX(1,ROW()-1+設定!$B$30))))&lt;=0,$A5748&lt;設定!$B$28,$A5748&gt;設定!$B$29),0,IF(AND($C5748&gt;=MAX(INDEX($C$1:$C$13701,MAX(1,ROW()-設定!$B$24)):INDEX($C$1:$C$13701,MAX(1,ROW()-1))),$C5748&gt;MAX(INDEX($C$1:$C$13701,MIN(13701,ROW()+1)):INDEX($C$1:$C$13701,MIN(13701,ROW()+設定!$B$24))),$C5748&gt;=設定!$B$32,$C5748&gt;=MAX(MIN(INDEX($C$1:$C$13701,MAX(1,ROW()-設定!$B$26)):INDEX($C$1:$C$13701,MAX(1,ROW()-1))),MIN(INDEX($C$1:$C$13701,MIN(13701,ROW()+1)):INDEX($C$1:$C$13701,MIN(13701,ROW()+設定!$B$26))))*10^(設定!$B$27/20)),1,0))</f>
        <v>0</v>
      </c>
      <c r="G5748" s="33" t="n">
        <f aca="false">$G5747+IF($F5748=1,1,0)</f>
        <v>2</v>
      </c>
      <c r="H5748" s="0" t="str">
        <f aca="false">IF($F5748=1,$G5748,"")</f>
        <v/>
      </c>
    </row>
    <row r="5749" customFormat="false" ht="15" hidden="false" customHeight="false" outlineLevel="0" collapsed="false">
      <c r="A5749" s="30" t="n">
        <v>897.96875</v>
      </c>
      <c r="B5749" s="31" t="n">
        <v>31.5916</v>
      </c>
      <c r="C5749" s="32" t="n">
        <f aca="false">IF($A5749="","",IF(設定!$B$21="dB",10^($B5749/20),ABS($B5749)))</f>
        <v>37.9821898306925</v>
      </c>
      <c r="D5749" s="32" t="n">
        <f aca="false">IF($A5749="","",$A5749^2)</f>
        <v>806347.875976563</v>
      </c>
      <c r="E5749" s="32" t="n">
        <f aca="false">IF($A5749="","",IF($C5749&lt;=0,"",1/$C5749^2))</f>
        <v>0.0006931703855618</v>
      </c>
      <c r="F5749" s="33" t="n">
        <f aca="false">IF(OR(ROW()-設定!$B$30&lt;2,ROW()+設定!$B$30&gt;13701,N($A5749)&lt;=0,N(INDEX($A$2:$A$13701,MIN(13700,MAX(1,ROW()-1+設定!$B$30))))&lt;=0,$A5749&lt;設定!$B$28,$A5749&gt;設定!$B$29),0,IF(AND($C5749&gt;=MAX(INDEX($C$1:$C$13701,MAX(1,ROW()-設定!$B$24)):INDEX($C$1:$C$13701,MAX(1,ROW()-1))),$C5749&gt;MAX(INDEX($C$1:$C$13701,MIN(13701,ROW()+1)):INDEX($C$1:$C$13701,MIN(13701,ROW()+設定!$B$24))),$C5749&gt;=設定!$B$32,$C5749&gt;=MAX(MIN(INDEX($C$1:$C$13701,MAX(1,ROW()-設定!$B$26)):INDEX($C$1:$C$13701,MAX(1,ROW()-1))),MIN(INDEX($C$1:$C$13701,MIN(13701,ROW()+1)):INDEX($C$1:$C$13701,MIN(13701,ROW()+設定!$B$26))))*10^(設定!$B$27/20)),1,0))</f>
        <v>0</v>
      </c>
      <c r="G5749" s="33" t="n">
        <f aca="false">$G5748+IF($F5749=1,1,0)</f>
        <v>2</v>
      </c>
      <c r="H5749" s="0" t="str">
        <f aca="false">IF($F5749=1,$G5749,"")</f>
        <v/>
      </c>
    </row>
    <row r="5750" customFormat="false" ht="15" hidden="false" customHeight="false" outlineLevel="0" collapsed="false">
      <c r="A5750" s="30" t="n">
        <v>898.125</v>
      </c>
      <c r="B5750" s="31" t="n">
        <v>31.8325</v>
      </c>
      <c r="C5750" s="32" t="n">
        <f aca="false">IF($A5750="","",IF(設定!$B$21="dB",10^($B5750/20),ABS($B5750)))</f>
        <v>39.0503562294295</v>
      </c>
      <c r="D5750" s="32" t="n">
        <f aca="false">IF($A5750="","",$A5750^2)</f>
        <v>806628.515625</v>
      </c>
      <c r="E5750" s="32" t="n">
        <f aca="false">IF($A5750="","",IF($C5750&lt;=0,"",1/$C5750^2))</f>
        <v>0.000655767667417771</v>
      </c>
      <c r="F5750" s="33" t="n">
        <f aca="false">IF(OR(ROW()-設定!$B$30&lt;2,ROW()+設定!$B$30&gt;13701,N($A5750)&lt;=0,N(INDEX($A$2:$A$13701,MIN(13700,MAX(1,ROW()-1+設定!$B$30))))&lt;=0,$A5750&lt;設定!$B$28,$A5750&gt;設定!$B$29),0,IF(AND($C5750&gt;=MAX(INDEX($C$1:$C$13701,MAX(1,ROW()-設定!$B$24)):INDEX($C$1:$C$13701,MAX(1,ROW()-1))),$C5750&gt;MAX(INDEX($C$1:$C$13701,MIN(13701,ROW()+1)):INDEX($C$1:$C$13701,MIN(13701,ROW()+設定!$B$24))),$C5750&gt;=設定!$B$32,$C5750&gt;=MAX(MIN(INDEX($C$1:$C$13701,MAX(1,ROW()-設定!$B$26)):INDEX($C$1:$C$13701,MAX(1,ROW()-1))),MIN(INDEX($C$1:$C$13701,MIN(13701,ROW()+1)):INDEX($C$1:$C$13701,MIN(13701,ROW()+設定!$B$26))))*10^(設定!$B$27/20)),1,0))</f>
        <v>0</v>
      </c>
      <c r="G5750" s="33" t="n">
        <f aca="false">$G5749+IF($F5750=1,1,0)</f>
        <v>2</v>
      </c>
      <c r="H5750" s="0" t="str">
        <f aca="false">IF($F5750=1,$G5750,"")</f>
        <v/>
      </c>
    </row>
    <row r="5751" customFormat="false" ht="15" hidden="false" customHeight="false" outlineLevel="0" collapsed="false">
      <c r="A5751" s="30" t="n">
        <v>898.28125</v>
      </c>
      <c r="B5751" s="31" t="n">
        <v>32.0977</v>
      </c>
      <c r="C5751" s="32" t="n">
        <f aca="false">IF($A5751="","",IF(設定!$B$21="dB",10^($B5751/20),ABS($B5751)))</f>
        <v>40.2610410065397</v>
      </c>
      <c r="D5751" s="32" t="n">
        <f aca="false">IF($A5751="","",$A5751^2)</f>
        <v>806909.204101563</v>
      </c>
      <c r="E5751" s="32" t="n">
        <f aca="false">IF($A5751="","",IF($C5751&lt;=0,"",1/$C5751^2))</f>
        <v>0.000616921633710806</v>
      </c>
      <c r="F5751" s="33" t="n">
        <f aca="false">IF(OR(ROW()-設定!$B$30&lt;2,ROW()+設定!$B$30&gt;13701,N($A5751)&lt;=0,N(INDEX($A$2:$A$13701,MIN(13700,MAX(1,ROW()-1+設定!$B$30))))&lt;=0,$A5751&lt;設定!$B$28,$A5751&gt;設定!$B$29),0,IF(AND($C5751&gt;=MAX(INDEX($C$1:$C$13701,MAX(1,ROW()-設定!$B$24)):INDEX($C$1:$C$13701,MAX(1,ROW()-1))),$C5751&gt;MAX(INDEX($C$1:$C$13701,MIN(13701,ROW()+1)):INDEX($C$1:$C$13701,MIN(13701,ROW()+設定!$B$24))),$C5751&gt;=設定!$B$32,$C5751&gt;=MAX(MIN(INDEX($C$1:$C$13701,MAX(1,ROW()-設定!$B$26)):INDEX($C$1:$C$13701,MAX(1,ROW()-1))),MIN(INDEX($C$1:$C$13701,MIN(13701,ROW()+1)):INDEX($C$1:$C$13701,MIN(13701,ROW()+設定!$B$26))))*10^(設定!$B$27/20)),1,0))</f>
        <v>0</v>
      </c>
      <c r="G5751" s="33" t="n">
        <f aca="false">$G5750+IF($F5751=1,1,0)</f>
        <v>2</v>
      </c>
      <c r="H5751" s="0" t="str">
        <f aca="false">IF($F5751=1,$G5751,"")</f>
        <v/>
      </c>
    </row>
    <row r="5752" customFormat="false" ht="15" hidden="false" customHeight="false" outlineLevel="0" collapsed="false">
      <c r="A5752" s="30" t="n">
        <v>898.4375</v>
      </c>
      <c r="B5752" s="31" t="n">
        <v>32.206</v>
      </c>
      <c r="C5752" s="32" t="n">
        <f aca="false">IF($A5752="","",IF(設定!$B$21="dB",10^($B5752/20),ABS($B5752)))</f>
        <v>40.7661783347945</v>
      </c>
      <c r="D5752" s="32" t="n">
        <f aca="false">IF($A5752="","",$A5752^2)</f>
        <v>807189.94140625</v>
      </c>
      <c r="E5752" s="32" t="n">
        <f aca="false">IF($A5752="","",IF($C5752&lt;=0,"",1/$C5752^2))</f>
        <v>0.000601727694025024</v>
      </c>
      <c r="F5752" s="33" t="n">
        <f aca="false">IF(OR(ROW()-設定!$B$30&lt;2,ROW()+設定!$B$30&gt;13701,N($A5752)&lt;=0,N(INDEX($A$2:$A$13701,MIN(13700,MAX(1,ROW()-1+設定!$B$30))))&lt;=0,$A5752&lt;設定!$B$28,$A5752&gt;設定!$B$29),0,IF(AND($C5752&gt;=MAX(INDEX($C$1:$C$13701,MAX(1,ROW()-設定!$B$24)):INDEX($C$1:$C$13701,MAX(1,ROW()-1))),$C5752&gt;MAX(INDEX($C$1:$C$13701,MIN(13701,ROW()+1)):INDEX($C$1:$C$13701,MIN(13701,ROW()+設定!$B$24))),$C5752&gt;=設定!$B$32,$C5752&gt;=MAX(MIN(INDEX($C$1:$C$13701,MAX(1,ROW()-設定!$B$26)):INDEX($C$1:$C$13701,MAX(1,ROW()-1))),MIN(INDEX($C$1:$C$13701,MIN(13701,ROW()+1)):INDEX($C$1:$C$13701,MIN(13701,ROW()+設定!$B$26))))*10^(設定!$B$27/20)),1,0))</f>
        <v>0</v>
      </c>
      <c r="G5752" s="33" t="n">
        <f aca="false">$G5751+IF($F5752=1,1,0)</f>
        <v>2</v>
      </c>
      <c r="H5752" s="0" t="str">
        <f aca="false">IF($F5752=1,$G5752,"")</f>
        <v/>
      </c>
    </row>
    <row r="5753" customFormat="false" ht="15" hidden="false" customHeight="false" outlineLevel="0" collapsed="false">
      <c r="A5753" s="30" t="n">
        <v>898.59375</v>
      </c>
      <c r="B5753" s="31" t="n">
        <v>32.3723</v>
      </c>
      <c r="C5753" s="32" t="n">
        <f aca="false">IF($A5753="","",IF(設定!$B$21="dB",10^($B5753/20),ABS($B5753)))</f>
        <v>41.5542071087256</v>
      </c>
      <c r="D5753" s="32" t="n">
        <f aca="false">IF($A5753="","",$A5753^2)</f>
        <v>807470.727539063</v>
      </c>
      <c r="E5753" s="32" t="n">
        <f aca="false">IF($A5753="","",IF($C5753&lt;=0,"",1/$C5753^2))</f>
        <v>0.000579121915376706</v>
      </c>
      <c r="F5753" s="33" t="n">
        <f aca="false">IF(OR(ROW()-設定!$B$30&lt;2,ROW()+設定!$B$30&gt;13701,N($A5753)&lt;=0,N(INDEX($A$2:$A$13701,MIN(13700,MAX(1,ROW()-1+設定!$B$30))))&lt;=0,$A5753&lt;設定!$B$28,$A5753&gt;設定!$B$29),0,IF(AND($C5753&gt;=MAX(INDEX($C$1:$C$13701,MAX(1,ROW()-設定!$B$24)):INDEX($C$1:$C$13701,MAX(1,ROW()-1))),$C5753&gt;MAX(INDEX($C$1:$C$13701,MIN(13701,ROW()+1)):INDEX($C$1:$C$13701,MIN(13701,ROW()+設定!$B$24))),$C5753&gt;=設定!$B$32,$C5753&gt;=MAX(MIN(INDEX($C$1:$C$13701,MAX(1,ROW()-設定!$B$26)):INDEX($C$1:$C$13701,MAX(1,ROW()-1))),MIN(INDEX($C$1:$C$13701,MIN(13701,ROW()+1)):INDEX($C$1:$C$13701,MIN(13701,ROW()+設定!$B$26))))*10^(設定!$B$27/20)),1,0))</f>
        <v>0</v>
      </c>
      <c r="G5753" s="33" t="n">
        <f aca="false">$G5752+IF($F5753=1,1,0)</f>
        <v>2</v>
      </c>
      <c r="H5753" s="0" t="str">
        <f aca="false">IF($F5753=1,$G5753,"")</f>
        <v/>
      </c>
    </row>
    <row r="5754" customFormat="false" ht="15" hidden="false" customHeight="false" outlineLevel="0" collapsed="false">
      <c r="A5754" s="30" t="n">
        <v>898.75</v>
      </c>
      <c r="B5754" s="31" t="n">
        <v>32.5729</v>
      </c>
      <c r="C5754" s="32" t="n">
        <f aca="false">IF($A5754="","",IF(設定!$B$21="dB",10^($B5754/20),ABS($B5754)))</f>
        <v>42.5250663602021</v>
      </c>
      <c r="D5754" s="32" t="n">
        <f aca="false">IF($A5754="","",$A5754^2)</f>
        <v>807751.5625</v>
      </c>
      <c r="E5754" s="32" t="n">
        <f aca="false">IF($A5754="","",IF($C5754&lt;=0,"",1/$C5754^2))</f>
        <v>0.000552980733198141</v>
      </c>
      <c r="F5754" s="33" t="n">
        <f aca="false">IF(OR(ROW()-設定!$B$30&lt;2,ROW()+設定!$B$30&gt;13701,N($A5754)&lt;=0,N(INDEX($A$2:$A$13701,MIN(13700,MAX(1,ROW()-1+設定!$B$30))))&lt;=0,$A5754&lt;設定!$B$28,$A5754&gt;設定!$B$29),0,IF(AND($C5754&gt;=MAX(INDEX($C$1:$C$13701,MAX(1,ROW()-設定!$B$24)):INDEX($C$1:$C$13701,MAX(1,ROW()-1))),$C5754&gt;MAX(INDEX($C$1:$C$13701,MIN(13701,ROW()+1)):INDEX($C$1:$C$13701,MIN(13701,ROW()+設定!$B$24))),$C5754&gt;=設定!$B$32,$C5754&gt;=MAX(MIN(INDEX($C$1:$C$13701,MAX(1,ROW()-設定!$B$26)):INDEX($C$1:$C$13701,MAX(1,ROW()-1))),MIN(INDEX($C$1:$C$13701,MIN(13701,ROW()+1)):INDEX($C$1:$C$13701,MIN(13701,ROW()+設定!$B$26))))*10^(設定!$B$27/20)),1,0))</f>
        <v>0</v>
      </c>
      <c r="G5754" s="33" t="n">
        <f aca="false">$G5753+IF($F5754=1,1,0)</f>
        <v>2</v>
      </c>
      <c r="H5754" s="0" t="str">
        <f aca="false">IF($F5754=1,$G5754,"")</f>
        <v/>
      </c>
    </row>
    <row r="5755" customFormat="false" ht="15" hidden="false" customHeight="false" outlineLevel="0" collapsed="false">
      <c r="A5755" s="30" t="n">
        <v>898.90625</v>
      </c>
      <c r="B5755" s="31" t="n">
        <v>32.7856</v>
      </c>
      <c r="C5755" s="32" t="n">
        <f aca="false">IF($A5755="","",IF(設定!$B$21="dB",10^($B5755/20),ABS($B5755)))</f>
        <v>43.5792749100863</v>
      </c>
      <c r="D5755" s="32" t="n">
        <f aca="false">IF($A5755="","",$A5755^2)</f>
        <v>808032.446289063</v>
      </c>
      <c r="E5755" s="32" t="n">
        <f aca="false">IF($A5755="","",IF($C5755&lt;=0,"",1/$C5755^2))</f>
        <v>0.000526550464233596</v>
      </c>
      <c r="F5755" s="33" t="n">
        <f aca="false">IF(OR(ROW()-設定!$B$30&lt;2,ROW()+設定!$B$30&gt;13701,N($A5755)&lt;=0,N(INDEX($A$2:$A$13701,MIN(13700,MAX(1,ROW()-1+設定!$B$30))))&lt;=0,$A5755&lt;設定!$B$28,$A5755&gt;設定!$B$29),0,IF(AND($C5755&gt;=MAX(INDEX($C$1:$C$13701,MAX(1,ROW()-設定!$B$24)):INDEX($C$1:$C$13701,MAX(1,ROW()-1))),$C5755&gt;MAX(INDEX($C$1:$C$13701,MIN(13701,ROW()+1)):INDEX($C$1:$C$13701,MIN(13701,ROW()+設定!$B$24))),$C5755&gt;=設定!$B$32,$C5755&gt;=MAX(MIN(INDEX($C$1:$C$13701,MAX(1,ROW()-設定!$B$26)):INDEX($C$1:$C$13701,MAX(1,ROW()-1))),MIN(INDEX($C$1:$C$13701,MIN(13701,ROW()+1)):INDEX($C$1:$C$13701,MIN(13701,ROW()+設定!$B$26))))*10^(設定!$B$27/20)),1,0))</f>
        <v>0</v>
      </c>
      <c r="G5755" s="33" t="n">
        <f aca="false">$G5754+IF($F5755=1,1,0)</f>
        <v>2</v>
      </c>
      <c r="H5755" s="0" t="str">
        <f aca="false">IF($F5755=1,$G5755,"")</f>
        <v/>
      </c>
    </row>
    <row r="5756" customFormat="false" ht="15" hidden="false" customHeight="false" outlineLevel="0" collapsed="false">
      <c r="A5756" s="30" t="n">
        <v>899.0625</v>
      </c>
      <c r="B5756" s="31" t="n">
        <v>32.8058</v>
      </c>
      <c r="C5756" s="32" t="n">
        <f aca="false">IF($A5756="","",IF(設定!$B$21="dB",10^($B5756/20),ABS($B5756)))</f>
        <v>43.6807412886743</v>
      </c>
      <c r="D5756" s="32" t="n">
        <f aca="false">IF($A5756="","",$A5756^2)</f>
        <v>808313.37890625</v>
      </c>
      <c r="E5756" s="32" t="n">
        <f aca="false">IF($A5756="","",IF($C5756&lt;=0,"",1/$C5756^2))</f>
        <v>0.000524107048029804</v>
      </c>
      <c r="F5756" s="33" t="n">
        <f aca="false">IF(OR(ROW()-設定!$B$30&lt;2,ROW()+設定!$B$30&gt;13701,N($A5756)&lt;=0,N(INDEX($A$2:$A$13701,MIN(13700,MAX(1,ROW()-1+設定!$B$30))))&lt;=0,$A5756&lt;設定!$B$28,$A5756&gt;設定!$B$29),0,IF(AND($C5756&gt;=MAX(INDEX($C$1:$C$13701,MAX(1,ROW()-設定!$B$24)):INDEX($C$1:$C$13701,MAX(1,ROW()-1))),$C5756&gt;MAX(INDEX($C$1:$C$13701,MIN(13701,ROW()+1)):INDEX($C$1:$C$13701,MIN(13701,ROW()+設定!$B$24))),$C5756&gt;=設定!$B$32,$C5756&gt;=MAX(MIN(INDEX($C$1:$C$13701,MAX(1,ROW()-設定!$B$26)):INDEX($C$1:$C$13701,MAX(1,ROW()-1))),MIN(INDEX($C$1:$C$13701,MIN(13701,ROW()+1)):INDEX($C$1:$C$13701,MIN(13701,ROW()+設定!$B$26))))*10^(設定!$B$27/20)),1,0))</f>
        <v>0</v>
      </c>
      <c r="G5756" s="33" t="n">
        <f aca="false">$G5755+IF($F5756=1,1,0)</f>
        <v>2</v>
      </c>
      <c r="H5756" s="0" t="str">
        <f aca="false">IF($F5756=1,$G5756,"")</f>
        <v/>
      </c>
    </row>
    <row r="5757" customFormat="false" ht="15" hidden="false" customHeight="false" outlineLevel="0" collapsed="false">
      <c r="A5757" s="30" t="n">
        <v>899.21875</v>
      </c>
      <c r="B5757" s="31" t="n">
        <v>33.1199</v>
      </c>
      <c r="C5757" s="32" t="n">
        <f aca="false">IF($A5757="","",IF(設定!$B$21="dB",10^($B5757/20),ABS($B5757)))</f>
        <v>45.2892365757555</v>
      </c>
      <c r="D5757" s="32" t="n">
        <f aca="false">IF($A5757="","",$A5757^2)</f>
        <v>808594.360351563</v>
      </c>
      <c r="E5757" s="32" t="n">
        <f aca="false">IF($A5757="","",IF($C5757&lt;=0,"",1/$C5757^2))</f>
        <v>0.000487539715990966</v>
      </c>
      <c r="F5757" s="33" t="n">
        <f aca="false">IF(OR(ROW()-設定!$B$30&lt;2,ROW()+設定!$B$30&gt;13701,N($A5757)&lt;=0,N(INDEX($A$2:$A$13701,MIN(13700,MAX(1,ROW()-1+設定!$B$30))))&lt;=0,$A5757&lt;設定!$B$28,$A5757&gt;設定!$B$29),0,IF(AND($C5757&gt;=MAX(INDEX($C$1:$C$13701,MAX(1,ROW()-設定!$B$24)):INDEX($C$1:$C$13701,MAX(1,ROW()-1))),$C5757&gt;MAX(INDEX($C$1:$C$13701,MIN(13701,ROW()+1)):INDEX($C$1:$C$13701,MIN(13701,ROW()+設定!$B$24))),$C5757&gt;=設定!$B$32,$C5757&gt;=MAX(MIN(INDEX($C$1:$C$13701,MAX(1,ROW()-設定!$B$26)):INDEX($C$1:$C$13701,MAX(1,ROW()-1))),MIN(INDEX($C$1:$C$13701,MIN(13701,ROW()+1)):INDEX($C$1:$C$13701,MIN(13701,ROW()+設定!$B$26))))*10^(設定!$B$27/20)),1,0))</f>
        <v>0</v>
      </c>
      <c r="G5757" s="33" t="n">
        <f aca="false">$G5756+IF($F5757=1,1,0)</f>
        <v>2</v>
      </c>
      <c r="H5757" s="0" t="str">
        <f aca="false">IF($F5757=1,$G5757,"")</f>
        <v/>
      </c>
    </row>
    <row r="5758" customFormat="false" ht="15" hidden="false" customHeight="false" outlineLevel="0" collapsed="false">
      <c r="A5758" s="30" t="n">
        <v>899.375</v>
      </c>
      <c r="B5758" s="31" t="n">
        <v>33.2893</v>
      </c>
      <c r="C5758" s="32" t="n">
        <f aca="false">IF($A5758="","",IF(設定!$B$21="dB",10^($B5758/20),ABS($B5758)))</f>
        <v>46.1811772763884</v>
      </c>
      <c r="D5758" s="32" t="n">
        <f aca="false">IF($A5758="","",$A5758^2)</f>
        <v>808875.390625</v>
      </c>
      <c r="E5758" s="32" t="n">
        <f aca="false">IF($A5758="","",IF($C5758&lt;=0,"",1/$C5758^2))</f>
        <v>0.000468888952024673</v>
      </c>
      <c r="F5758" s="33" t="n">
        <f aca="false">IF(OR(ROW()-設定!$B$30&lt;2,ROW()+設定!$B$30&gt;13701,N($A5758)&lt;=0,N(INDEX($A$2:$A$13701,MIN(13700,MAX(1,ROW()-1+設定!$B$30))))&lt;=0,$A5758&lt;設定!$B$28,$A5758&gt;設定!$B$29),0,IF(AND($C5758&gt;=MAX(INDEX($C$1:$C$13701,MAX(1,ROW()-設定!$B$24)):INDEX($C$1:$C$13701,MAX(1,ROW()-1))),$C5758&gt;MAX(INDEX($C$1:$C$13701,MIN(13701,ROW()+1)):INDEX($C$1:$C$13701,MIN(13701,ROW()+設定!$B$24))),$C5758&gt;=設定!$B$32,$C5758&gt;=MAX(MIN(INDEX($C$1:$C$13701,MAX(1,ROW()-設定!$B$26)):INDEX($C$1:$C$13701,MAX(1,ROW()-1))),MIN(INDEX($C$1:$C$13701,MIN(13701,ROW()+1)):INDEX($C$1:$C$13701,MIN(13701,ROW()+設定!$B$26))))*10^(設定!$B$27/20)),1,0))</f>
        <v>0</v>
      </c>
      <c r="G5758" s="33" t="n">
        <f aca="false">$G5757+IF($F5758=1,1,0)</f>
        <v>2</v>
      </c>
      <c r="H5758" s="0" t="str">
        <f aca="false">IF($F5758=1,$G5758,"")</f>
        <v/>
      </c>
    </row>
    <row r="5759" customFormat="false" ht="15" hidden="false" customHeight="false" outlineLevel="0" collapsed="false">
      <c r="A5759" s="30" t="n">
        <v>899.53125</v>
      </c>
      <c r="B5759" s="31" t="n">
        <v>33.4557</v>
      </c>
      <c r="C5759" s="32" t="n">
        <f aca="false">IF($A5759="","",IF(設定!$B$21="dB",10^($B5759/20),ABS($B5759)))</f>
        <v>47.0744224046305</v>
      </c>
      <c r="D5759" s="32" t="n">
        <f aca="false">IF($A5759="","",$A5759^2)</f>
        <v>809156.469726563</v>
      </c>
      <c r="E5759" s="32" t="n">
        <f aca="false">IF($A5759="","",IF($C5759&lt;=0,"",1/$C5759^2))</f>
        <v>0.000451263284431066</v>
      </c>
      <c r="F5759" s="33" t="n">
        <f aca="false">IF(OR(ROW()-設定!$B$30&lt;2,ROW()+設定!$B$30&gt;13701,N($A5759)&lt;=0,N(INDEX($A$2:$A$13701,MIN(13700,MAX(1,ROW()-1+設定!$B$30))))&lt;=0,$A5759&lt;設定!$B$28,$A5759&gt;設定!$B$29),0,IF(AND($C5759&gt;=MAX(INDEX($C$1:$C$13701,MAX(1,ROW()-設定!$B$24)):INDEX($C$1:$C$13701,MAX(1,ROW()-1))),$C5759&gt;MAX(INDEX($C$1:$C$13701,MIN(13701,ROW()+1)):INDEX($C$1:$C$13701,MIN(13701,ROW()+設定!$B$24))),$C5759&gt;=設定!$B$32,$C5759&gt;=MAX(MIN(INDEX($C$1:$C$13701,MAX(1,ROW()-設定!$B$26)):INDEX($C$1:$C$13701,MAX(1,ROW()-1))),MIN(INDEX($C$1:$C$13701,MIN(13701,ROW()+1)):INDEX($C$1:$C$13701,MIN(13701,ROW()+設定!$B$26))))*10^(設定!$B$27/20)),1,0))</f>
        <v>0</v>
      </c>
      <c r="G5759" s="33" t="n">
        <f aca="false">$G5758+IF($F5759=1,1,0)</f>
        <v>2</v>
      </c>
      <c r="H5759" s="0" t="str">
        <f aca="false">IF($F5759=1,$G5759,"")</f>
        <v/>
      </c>
    </row>
    <row r="5760" customFormat="false" ht="15" hidden="false" customHeight="false" outlineLevel="0" collapsed="false">
      <c r="A5760" s="30" t="n">
        <v>899.6875</v>
      </c>
      <c r="B5760" s="31" t="n">
        <v>33.6408</v>
      </c>
      <c r="C5760" s="32" t="n">
        <f aca="false">IF($A5760="","",IF(設定!$B$21="dB",10^($B5760/20),ABS($B5760)))</f>
        <v>48.0883637429915</v>
      </c>
      <c r="D5760" s="32" t="n">
        <f aca="false">IF($A5760="","",$A5760^2)</f>
        <v>809437.59765625</v>
      </c>
      <c r="E5760" s="32" t="n">
        <f aca="false">IF($A5760="","",IF($C5760&lt;=0,"",1/$C5760^2))</f>
        <v>0.000432434166380631</v>
      </c>
      <c r="F5760" s="33" t="n">
        <f aca="false">IF(OR(ROW()-設定!$B$30&lt;2,ROW()+設定!$B$30&gt;13701,N($A5760)&lt;=0,N(INDEX($A$2:$A$13701,MIN(13700,MAX(1,ROW()-1+設定!$B$30))))&lt;=0,$A5760&lt;設定!$B$28,$A5760&gt;設定!$B$29),0,IF(AND($C5760&gt;=MAX(INDEX($C$1:$C$13701,MAX(1,ROW()-設定!$B$24)):INDEX($C$1:$C$13701,MAX(1,ROW()-1))),$C5760&gt;MAX(INDEX($C$1:$C$13701,MIN(13701,ROW()+1)):INDEX($C$1:$C$13701,MIN(13701,ROW()+設定!$B$24))),$C5760&gt;=設定!$B$32,$C5760&gt;=MAX(MIN(INDEX($C$1:$C$13701,MAX(1,ROW()-設定!$B$26)):INDEX($C$1:$C$13701,MAX(1,ROW()-1))),MIN(INDEX($C$1:$C$13701,MIN(13701,ROW()+1)):INDEX($C$1:$C$13701,MIN(13701,ROW()+設定!$B$26))))*10^(設定!$B$27/20)),1,0))</f>
        <v>0</v>
      </c>
      <c r="G5760" s="33" t="n">
        <f aca="false">$G5759+IF($F5760=1,1,0)</f>
        <v>2</v>
      </c>
      <c r="H5760" s="0" t="str">
        <f aca="false">IF($F5760=1,$G5760,"")</f>
        <v/>
      </c>
    </row>
    <row r="5761" customFormat="false" ht="15" hidden="false" customHeight="false" outlineLevel="0" collapsed="false">
      <c r="A5761" s="30" t="n">
        <v>899.84375</v>
      </c>
      <c r="B5761" s="31" t="n">
        <v>33.8607</v>
      </c>
      <c r="C5761" s="32" t="n">
        <f aca="false">IF($A5761="","",IF(設定!$B$21="dB",10^($B5761/20),ABS($B5761)))</f>
        <v>49.3213550669241</v>
      </c>
      <c r="D5761" s="32" t="n">
        <f aca="false">IF($A5761="","",$A5761^2)</f>
        <v>809718.774414063</v>
      </c>
      <c r="E5761" s="32" t="n">
        <f aca="false">IF($A5761="","",IF($C5761&lt;=0,"",1/$C5761^2))</f>
        <v>0.00041108345693961</v>
      </c>
      <c r="F5761" s="33" t="n">
        <f aca="false">IF(OR(ROW()-設定!$B$30&lt;2,ROW()+設定!$B$30&gt;13701,N($A5761)&lt;=0,N(INDEX($A$2:$A$13701,MIN(13700,MAX(1,ROW()-1+設定!$B$30))))&lt;=0,$A5761&lt;設定!$B$28,$A5761&gt;設定!$B$29),0,IF(AND($C5761&gt;=MAX(INDEX($C$1:$C$13701,MAX(1,ROW()-設定!$B$24)):INDEX($C$1:$C$13701,MAX(1,ROW()-1))),$C5761&gt;MAX(INDEX($C$1:$C$13701,MIN(13701,ROW()+1)):INDEX($C$1:$C$13701,MIN(13701,ROW()+設定!$B$24))),$C5761&gt;=設定!$B$32,$C5761&gt;=MAX(MIN(INDEX($C$1:$C$13701,MAX(1,ROW()-設定!$B$26)):INDEX($C$1:$C$13701,MAX(1,ROW()-1))),MIN(INDEX($C$1:$C$13701,MIN(13701,ROW()+1)):INDEX($C$1:$C$13701,MIN(13701,ROW()+設定!$B$26))))*10^(設定!$B$27/20)),1,0))</f>
        <v>0</v>
      </c>
      <c r="G5761" s="33" t="n">
        <f aca="false">$G5760+IF($F5761=1,1,0)</f>
        <v>2</v>
      </c>
      <c r="H5761" s="0" t="str">
        <f aca="false">IF($F5761=1,$G5761,"")</f>
        <v/>
      </c>
    </row>
    <row r="5762" customFormat="false" ht="15" hidden="false" customHeight="false" outlineLevel="0" collapsed="false">
      <c r="A5762" s="30" t="n">
        <v>900</v>
      </c>
      <c r="B5762" s="31" t="n">
        <v>34.117</v>
      </c>
      <c r="C5762" s="32" t="n">
        <f aca="false">IF($A5762="","",IF(設定!$B$21="dB",10^($B5762/20),ABS($B5762)))</f>
        <v>50.7983960813333</v>
      </c>
      <c r="D5762" s="32" t="n">
        <f aca="false">IF($A5762="","",$A5762^2)</f>
        <v>810000</v>
      </c>
      <c r="E5762" s="32" t="n">
        <f aca="false">IF($A5762="","",IF($C5762&lt;=0,"",1/$C5762^2))</f>
        <v>0.000387525245441025</v>
      </c>
      <c r="F5762" s="33" t="n">
        <f aca="false">IF(OR(ROW()-設定!$B$30&lt;2,ROW()+設定!$B$30&gt;13701,N($A5762)&lt;=0,N(INDEX($A$2:$A$13701,MIN(13700,MAX(1,ROW()-1+設定!$B$30))))&lt;=0,$A5762&lt;設定!$B$28,$A5762&gt;設定!$B$29),0,IF(AND($C5762&gt;=MAX(INDEX($C$1:$C$13701,MAX(1,ROW()-設定!$B$24)):INDEX($C$1:$C$13701,MAX(1,ROW()-1))),$C5762&gt;MAX(INDEX($C$1:$C$13701,MIN(13701,ROW()+1)):INDEX($C$1:$C$13701,MIN(13701,ROW()+設定!$B$24))),$C5762&gt;=設定!$B$32,$C5762&gt;=MAX(MIN(INDEX($C$1:$C$13701,MAX(1,ROW()-設定!$B$26)):INDEX($C$1:$C$13701,MAX(1,ROW()-1))),MIN(INDEX($C$1:$C$13701,MIN(13701,ROW()+1)):INDEX($C$1:$C$13701,MIN(13701,ROW()+設定!$B$26))))*10^(設定!$B$27/20)),1,0))</f>
        <v>0</v>
      </c>
      <c r="G5762" s="33" t="n">
        <f aca="false">$G5761+IF($F5762=1,1,0)</f>
        <v>2</v>
      </c>
      <c r="H5762" s="0" t="str">
        <f aca="false">IF($F5762=1,$G5762,"")</f>
        <v/>
      </c>
    </row>
    <row r="5763" customFormat="false" ht="15" hidden="false" customHeight="false" outlineLevel="0" collapsed="false">
      <c r="A5763" s="30" t="n">
        <v>900.15625</v>
      </c>
      <c r="B5763" s="31" t="n">
        <v>34.2533</v>
      </c>
      <c r="C5763" s="32" t="n">
        <f aca="false">IF($A5763="","",IF(設定!$B$21="dB",10^($B5763/20),ABS($B5763)))</f>
        <v>51.6018176835592</v>
      </c>
      <c r="D5763" s="32" t="n">
        <f aca="false">IF($A5763="","",$A5763^2)</f>
        <v>810281.274414063</v>
      </c>
      <c r="E5763" s="32" t="n">
        <f aca="false">IF($A5763="","",IF($C5763&lt;=0,"",1/$C5763^2))</f>
        <v>0.000375551931551363</v>
      </c>
      <c r="F5763" s="33" t="n">
        <f aca="false">IF(OR(ROW()-設定!$B$30&lt;2,ROW()+設定!$B$30&gt;13701,N($A5763)&lt;=0,N(INDEX($A$2:$A$13701,MIN(13700,MAX(1,ROW()-1+設定!$B$30))))&lt;=0,$A5763&lt;設定!$B$28,$A5763&gt;設定!$B$29),0,IF(AND($C5763&gt;=MAX(INDEX($C$1:$C$13701,MAX(1,ROW()-設定!$B$24)):INDEX($C$1:$C$13701,MAX(1,ROW()-1))),$C5763&gt;MAX(INDEX($C$1:$C$13701,MIN(13701,ROW()+1)):INDEX($C$1:$C$13701,MIN(13701,ROW()+設定!$B$24))),$C5763&gt;=設定!$B$32,$C5763&gt;=MAX(MIN(INDEX($C$1:$C$13701,MAX(1,ROW()-設定!$B$26)):INDEX($C$1:$C$13701,MAX(1,ROW()-1))),MIN(INDEX($C$1:$C$13701,MIN(13701,ROW()+1)):INDEX($C$1:$C$13701,MIN(13701,ROW()+設定!$B$26))))*10^(設定!$B$27/20)),1,0))</f>
        <v>0</v>
      </c>
      <c r="G5763" s="33" t="n">
        <f aca="false">$G5762+IF($F5763=1,1,0)</f>
        <v>2</v>
      </c>
      <c r="H5763" s="0" t="str">
        <f aca="false">IF($F5763=1,$G5763,"")</f>
        <v/>
      </c>
    </row>
    <row r="5764" customFormat="false" ht="15" hidden="false" customHeight="false" outlineLevel="0" collapsed="false">
      <c r="A5764" s="30" t="n">
        <v>900.3125</v>
      </c>
      <c r="B5764" s="31" t="n">
        <v>34.6821</v>
      </c>
      <c r="C5764" s="32" t="n">
        <f aca="false">IF($A5764="","",IF(設定!$B$21="dB",10^($B5764/20),ABS($B5764)))</f>
        <v>54.2131946576721</v>
      </c>
      <c r="D5764" s="32" t="n">
        <f aca="false">IF($A5764="","",$A5764^2)</f>
        <v>810562.59765625</v>
      </c>
      <c r="E5764" s="32" t="n">
        <f aca="false">IF($A5764="","",IF($C5764&lt;=0,"",1/$C5764^2))</f>
        <v>0.000340243627537778</v>
      </c>
      <c r="F5764" s="33" t="n">
        <f aca="false">IF(OR(ROW()-設定!$B$30&lt;2,ROW()+設定!$B$30&gt;13701,N($A5764)&lt;=0,N(INDEX($A$2:$A$13701,MIN(13700,MAX(1,ROW()-1+設定!$B$30))))&lt;=0,$A5764&lt;設定!$B$28,$A5764&gt;設定!$B$29),0,IF(AND($C5764&gt;=MAX(INDEX($C$1:$C$13701,MAX(1,ROW()-設定!$B$24)):INDEX($C$1:$C$13701,MAX(1,ROW()-1))),$C5764&gt;MAX(INDEX($C$1:$C$13701,MIN(13701,ROW()+1)):INDEX($C$1:$C$13701,MIN(13701,ROW()+設定!$B$24))),$C5764&gt;=設定!$B$32,$C5764&gt;=MAX(MIN(INDEX($C$1:$C$13701,MAX(1,ROW()-設定!$B$26)):INDEX($C$1:$C$13701,MAX(1,ROW()-1))),MIN(INDEX($C$1:$C$13701,MIN(13701,ROW()+1)):INDEX($C$1:$C$13701,MIN(13701,ROW()+設定!$B$26))))*10^(設定!$B$27/20)),1,0))</f>
        <v>0</v>
      </c>
      <c r="G5764" s="33" t="n">
        <f aca="false">$G5763+IF($F5764=1,1,0)</f>
        <v>2</v>
      </c>
      <c r="H5764" s="0" t="str">
        <f aca="false">IF($F5764=1,$G5764,"")</f>
        <v/>
      </c>
    </row>
    <row r="5765" customFormat="false" ht="15" hidden="false" customHeight="false" outlineLevel="0" collapsed="false">
      <c r="A5765" s="30" t="n">
        <v>900.46875</v>
      </c>
      <c r="B5765" s="31" t="n">
        <v>34.8778</v>
      </c>
      <c r="C5765" s="32" t="n">
        <f aca="false">IF($A5765="","",IF(設定!$B$21="dB",10^($B5765/20),ABS($B5765)))</f>
        <v>55.4485252727978</v>
      </c>
      <c r="D5765" s="32" t="n">
        <f aca="false">IF($A5765="","",$A5765^2)</f>
        <v>810843.969726563</v>
      </c>
      <c r="E5765" s="32" t="n">
        <f aca="false">IF($A5765="","",IF($C5765&lt;=0,"",1/$C5765^2))</f>
        <v>0.000325252018159382</v>
      </c>
      <c r="F5765" s="33" t="n">
        <f aca="false">IF(OR(ROW()-設定!$B$30&lt;2,ROW()+設定!$B$30&gt;13701,N($A5765)&lt;=0,N(INDEX($A$2:$A$13701,MIN(13700,MAX(1,ROW()-1+設定!$B$30))))&lt;=0,$A5765&lt;設定!$B$28,$A5765&gt;設定!$B$29),0,IF(AND($C5765&gt;=MAX(INDEX($C$1:$C$13701,MAX(1,ROW()-設定!$B$24)):INDEX($C$1:$C$13701,MAX(1,ROW()-1))),$C5765&gt;MAX(INDEX($C$1:$C$13701,MIN(13701,ROW()+1)):INDEX($C$1:$C$13701,MIN(13701,ROW()+設定!$B$24))),$C5765&gt;=設定!$B$32,$C5765&gt;=MAX(MIN(INDEX($C$1:$C$13701,MAX(1,ROW()-設定!$B$26)):INDEX($C$1:$C$13701,MAX(1,ROW()-1))),MIN(INDEX($C$1:$C$13701,MIN(13701,ROW()+1)):INDEX($C$1:$C$13701,MIN(13701,ROW()+設定!$B$26))))*10^(設定!$B$27/20)),1,0))</f>
        <v>0</v>
      </c>
      <c r="G5765" s="33" t="n">
        <f aca="false">$G5764+IF($F5765=1,1,0)</f>
        <v>2</v>
      </c>
      <c r="H5765" s="0" t="str">
        <f aca="false">IF($F5765=1,$G5765,"")</f>
        <v/>
      </c>
    </row>
    <row r="5766" customFormat="false" ht="15" hidden="false" customHeight="false" outlineLevel="0" collapsed="false">
      <c r="A5766" s="30" t="n">
        <v>900.625</v>
      </c>
      <c r="B5766" s="31" t="n">
        <v>35.151</v>
      </c>
      <c r="C5766" s="32" t="n">
        <f aca="false">IF($A5766="","",IF(設定!$B$21="dB",10^($B5766/20),ABS($B5766)))</f>
        <v>57.2202828145384</v>
      </c>
      <c r="D5766" s="32" t="n">
        <f aca="false">IF($A5766="","",$A5766^2)</f>
        <v>811125.390625</v>
      </c>
      <c r="E5766" s="32" t="n">
        <f aca="false">IF($A5766="","",IF($C5766&lt;=0,"",1/$C5766^2))</f>
        <v>0.000305421777261214</v>
      </c>
      <c r="F5766" s="33" t="n">
        <f aca="false">IF(OR(ROW()-設定!$B$30&lt;2,ROW()+設定!$B$30&gt;13701,N($A5766)&lt;=0,N(INDEX($A$2:$A$13701,MIN(13700,MAX(1,ROW()-1+設定!$B$30))))&lt;=0,$A5766&lt;設定!$B$28,$A5766&gt;設定!$B$29),0,IF(AND($C5766&gt;=MAX(INDEX($C$1:$C$13701,MAX(1,ROW()-設定!$B$24)):INDEX($C$1:$C$13701,MAX(1,ROW()-1))),$C5766&gt;MAX(INDEX($C$1:$C$13701,MIN(13701,ROW()+1)):INDEX($C$1:$C$13701,MIN(13701,ROW()+設定!$B$24))),$C5766&gt;=設定!$B$32,$C5766&gt;=MAX(MIN(INDEX($C$1:$C$13701,MAX(1,ROW()-設定!$B$26)):INDEX($C$1:$C$13701,MAX(1,ROW()-1))),MIN(INDEX($C$1:$C$13701,MIN(13701,ROW()+1)):INDEX($C$1:$C$13701,MIN(13701,ROW()+設定!$B$26))))*10^(設定!$B$27/20)),1,0))</f>
        <v>0</v>
      </c>
      <c r="G5766" s="33" t="n">
        <f aca="false">$G5765+IF($F5766=1,1,0)</f>
        <v>2</v>
      </c>
      <c r="H5766" s="0" t="str">
        <f aca="false">IF($F5766=1,$G5766,"")</f>
        <v/>
      </c>
    </row>
    <row r="5767" customFormat="false" ht="15" hidden="false" customHeight="false" outlineLevel="0" collapsed="false">
      <c r="A5767" s="30" t="n">
        <v>900.78125</v>
      </c>
      <c r="B5767" s="31" t="n">
        <v>35.443</v>
      </c>
      <c r="C5767" s="32" t="n">
        <f aca="false">IF($A5767="","",IF(設定!$B$21="dB",10^($B5767/20),ABS($B5767)))</f>
        <v>59.1765987614097</v>
      </c>
      <c r="D5767" s="32" t="n">
        <f aca="false">IF($A5767="","",$A5767^2)</f>
        <v>811406.860351563</v>
      </c>
      <c r="E5767" s="32" t="n">
        <f aca="false">IF($A5767="","",IF($C5767&lt;=0,"",1/$C5767^2))</f>
        <v>0.00028556172713813</v>
      </c>
      <c r="F5767" s="33" t="n">
        <f aca="false">IF(OR(ROW()-設定!$B$30&lt;2,ROW()+設定!$B$30&gt;13701,N($A5767)&lt;=0,N(INDEX($A$2:$A$13701,MIN(13700,MAX(1,ROW()-1+設定!$B$30))))&lt;=0,$A5767&lt;設定!$B$28,$A5767&gt;設定!$B$29),0,IF(AND($C5767&gt;=MAX(INDEX($C$1:$C$13701,MAX(1,ROW()-設定!$B$24)):INDEX($C$1:$C$13701,MAX(1,ROW()-1))),$C5767&gt;MAX(INDEX($C$1:$C$13701,MIN(13701,ROW()+1)):INDEX($C$1:$C$13701,MIN(13701,ROW()+設定!$B$24))),$C5767&gt;=設定!$B$32,$C5767&gt;=MAX(MIN(INDEX($C$1:$C$13701,MAX(1,ROW()-設定!$B$26)):INDEX($C$1:$C$13701,MAX(1,ROW()-1))),MIN(INDEX($C$1:$C$13701,MIN(13701,ROW()+1)):INDEX($C$1:$C$13701,MIN(13701,ROW()+設定!$B$26))))*10^(設定!$B$27/20)),1,0))</f>
        <v>0</v>
      </c>
      <c r="G5767" s="33" t="n">
        <f aca="false">$G5766+IF($F5767=1,1,0)</f>
        <v>2</v>
      </c>
      <c r="H5767" s="0" t="str">
        <f aca="false">IF($F5767=1,$G5767,"")</f>
        <v/>
      </c>
    </row>
    <row r="5768" customFormat="false" ht="15" hidden="false" customHeight="false" outlineLevel="0" collapsed="false">
      <c r="A5768" s="30" t="n">
        <v>900.9375</v>
      </c>
      <c r="B5768" s="31" t="n">
        <v>35.7593</v>
      </c>
      <c r="C5768" s="32" t="n">
        <f aca="false">IF($A5768="","",IF(設定!$B$21="dB",10^($B5768/20),ABS($B5768)))</f>
        <v>61.3712543784349</v>
      </c>
      <c r="D5768" s="32" t="n">
        <f aca="false">IF($A5768="","",$A5768^2)</f>
        <v>811688.37890625</v>
      </c>
      <c r="E5768" s="32" t="n">
        <f aca="false">IF($A5768="","",IF($C5768&lt;=0,"",1/$C5768^2))</f>
        <v>0.000265503346832342</v>
      </c>
      <c r="F5768" s="33" t="n">
        <f aca="false">IF(OR(ROW()-設定!$B$30&lt;2,ROW()+設定!$B$30&gt;13701,N($A5768)&lt;=0,N(INDEX($A$2:$A$13701,MIN(13700,MAX(1,ROW()-1+設定!$B$30))))&lt;=0,$A5768&lt;設定!$B$28,$A5768&gt;設定!$B$29),0,IF(AND($C5768&gt;=MAX(INDEX($C$1:$C$13701,MAX(1,ROW()-設定!$B$24)):INDEX($C$1:$C$13701,MAX(1,ROW()-1))),$C5768&gt;MAX(INDEX($C$1:$C$13701,MIN(13701,ROW()+1)):INDEX($C$1:$C$13701,MIN(13701,ROW()+設定!$B$24))),$C5768&gt;=設定!$B$32,$C5768&gt;=MAX(MIN(INDEX($C$1:$C$13701,MAX(1,ROW()-設定!$B$26)):INDEX($C$1:$C$13701,MAX(1,ROW()-1))),MIN(INDEX($C$1:$C$13701,MIN(13701,ROW()+1)):INDEX($C$1:$C$13701,MIN(13701,ROW()+設定!$B$26))))*10^(設定!$B$27/20)),1,0))</f>
        <v>0</v>
      </c>
      <c r="G5768" s="33" t="n">
        <f aca="false">$G5767+IF($F5768=1,1,0)</f>
        <v>2</v>
      </c>
      <c r="H5768" s="0" t="str">
        <f aca="false">IF($F5768=1,$G5768,"")</f>
        <v/>
      </c>
    </row>
    <row r="5769" customFormat="false" ht="15" hidden="false" customHeight="false" outlineLevel="0" collapsed="false">
      <c r="A5769" s="30" t="n">
        <v>901.09375</v>
      </c>
      <c r="B5769" s="31" t="n">
        <v>35.9072</v>
      </c>
      <c r="C5769" s="32" t="n">
        <f aca="false">IF($A5769="","",IF(設定!$B$21="dB",10^($B5769/20),ABS($B5769)))</f>
        <v>62.4252082746151</v>
      </c>
      <c r="D5769" s="32" t="n">
        <f aca="false">IF($A5769="","",$A5769^2)</f>
        <v>811969.946289063</v>
      </c>
      <c r="E5769" s="32" t="n">
        <f aca="false">IF($A5769="","",IF($C5769&lt;=0,"",1/$C5769^2))</f>
        <v>0.000256613795358013</v>
      </c>
      <c r="F5769" s="33" t="n">
        <f aca="false">IF(OR(ROW()-設定!$B$30&lt;2,ROW()+設定!$B$30&gt;13701,N($A5769)&lt;=0,N(INDEX($A$2:$A$13701,MIN(13700,MAX(1,ROW()-1+設定!$B$30))))&lt;=0,$A5769&lt;設定!$B$28,$A5769&gt;設定!$B$29),0,IF(AND($C5769&gt;=MAX(INDEX($C$1:$C$13701,MAX(1,ROW()-設定!$B$24)):INDEX($C$1:$C$13701,MAX(1,ROW()-1))),$C5769&gt;MAX(INDEX($C$1:$C$13701,MIN(13701,ROW()+1)):INDEX($C$1:$C$13701,MIN(13701,ROW()+設定!$B$24))),$C5769&gt;=設定!$B$32,$C5769&gt;=MAX(MIN(INDEX($C$1:$C$13701,MAX(1,ROW()-設定!$B$26)):INDEX($C$1:$C$13701,MAX(1,ROW()-1))),MIN(INDEX($C$1:$C$13701,MIN(13701,ROW()+1)):INDEX($C$1:$C$13701,MIN(13701,ROW()+設定!$B$26))))*10^(設定!$B$27/20)),1,0))</f>
        <v>0</v>
      </c>
      <c r="G5769" s="33" t="n">
        <f aca="false">$G5768+IF($F5769=1,1,0)</f>
        <v>2</v>
      </c>
      <c r="H5769" s="0" t="str">
        <f aca="false">IF($F5769=1,$G5769,"")</f>
        <v/>
      </c>
    </row>
    <row r="5770" customFormat="false" ht="15" hidden="false" customHeight="false" outlineLevel="0" collapsed="false">
      <c r="A5770" s="30" t="n">
        <v>901.25</v>
      </c>
      <c r="B5770" s="31" t="n">
        <v>36.2525</v>
      </c>
      <c r="C5770" s="32" t="n">
        <f aca="false">IF($A5770="","",IF(設定!$B$21="dB",10^($B5770/20),ABS($B5770)))</f>
        <v>64.9568565534946</v>
      </c>
      <c r="D5770" s="32" t="n">
        <f aca="false">IF($A5770="","",$A5770^2)</f>
        <v>812251.5625</v>
      </c>
      <c r="E5770" s="32" t="n">
        <f aca="false">IF($A5770="","",IF($C5770&lt;=0,"",1/$C5770^2))</f>
        <v>0.000237000902604956</v>
      </c>
      <c r="F5770" s="33" t="n">
        <f aca="false">IF(OR(ROW()-設定!$B$30&lt;2,ROW()+設定!$B$30&gt;13701,N($A5770)&lt;=0,N(INDEX($A$2:$A$13701,MIN(13700,MAX(1,ROW()-1+設定!$B$30))))&lt;=0,$A5770&lt;設定!$B$28,$A5770&gt;設定!$B$29),0,IF(AND($C5770&gt;=MAX(INDEX($C$1:$C$13701,MAX(1,ROW()-設定!$B$24)):INDEX($C$1:$C$13701,MAX(1,ROW()-1))),$C5770&gt;MAX(INDEX($C$1:$C$13701,MIN(13701,ROW()+1)):INDEX($C$1:$C$13701,MIN(13701,ROW()+設定!$B$24))),$C5770&gt;=設定!$B$32,$C5770&gt;=MAX(MIN(INDEX($C$1:$C$13701,MAX(1,ROW()-設定!$B$26)):INDEX($C$1:$C$13701,MAX(1,ROW()-1))),MIN(INDEX($C$1:$C$13701,MIN(13701,ROW()+1)):INDEX($C$1:$C$13701,MIN(13701,ROW()+設定!$B$26))))*10^(設定!$B$27/20)),1,0))</f>
        <v>0</v>
      </c>
      <c r="G5770" s="33" t="n">
        <f aca="false">$G5769+IF($F5770=1,1,0)</f>
        <v>2</v>
      </c>
      <c r="H5770" s="0" t="str">
        <f aca="false">IF($F5770=1,$G5770,"")</f>
        <v/>
      </c>
    </row>
    <row r="5771" customFormat="false" ht="15" hidden="false" customHeight="false" outlineLevel="0" collapsed="false">
      <c r="A5771" s="30" t="n">
        <v>901.40625</v>
      </c>
      <c r="B5771" s="31" t="n">
        <v>36.3984</v>
      </c>
      <c r="C5771" s="32" t="n">
        <f aca="false">IF($A5771="","",IF(設定!$B$21="dB",10^($B5771/20),ABS($B5771)))</f>
        <v>66.0571754985528</v>
      </c>
      <c r="D5771" s="32" t="n">
        <f aca="false">IF($A5771="","",$A5771^2)</f>
        <v>812533.227539063</v>
      </c>
      <c r="E5771" s="32" t="n">
        <f aca="false">IF($A5771="","",IF($C5771&lt;=0,"",1/$C5771^2))</f>
        <v>0.000229171179508815</v>
      </c>
      <c r="F5771" s="33" t="n">
        <f aca="false">IF(OR(ROW()-設定!$B$30&lt;2,ROW()+設定!$B$30&gt;13701,N($A5771)&lt;=0,N(INDEX($A$2:$A$13701,MIN(13700,MAX(1,ROW()-1+設定!$B$30))))&lt;=0,$A5771&lt;設定!$B$28,$A5771&gt;設定!$B$29),0,IF(AND($C5771&gt;=MAX(INDEX($C$1:$C$13701,MAX(1,ROW()-設定!$B$24)):INDEX($C$1:$C$13701,MAX(1,ROW()-1))),$C5771&gt;MAX(INDEX($C$1:$C$13701,MIN(13701,ROW()+1)):INDEX($C$1:$C$13701,MIN(13701,ROW()+設定!$B$24))),$C5771&gt;=設定!$B$32,$C5771&gt;=MAX(MIN(INDEX($C$1:$C$13701,MAX(1,ROW()-設定!$B$26)):INDEX($C$1:$C$13701,MAX(1,ROW()-1))),MIN(INDEX($C$1:$C$13701,MIN(13701,ROW()+1)):INDEX($C$1:$C$13701,MIN(13701,ROW()+設定!$B$26))))*10^(設定!$B$27/20)),1,0))</f>
        <v>0</v>
      </c>
      <c r="G5771" s="33" t="n">
        <f aca="false">$G5770+IF($F5771=1,1,0)</f>
        <v>2</v>
      </c>
      <c r="H5771" s="0" t="str">
        <f aca="false">IF($F5771=1,$G5771,"")</f>
        <v/>
      </c>
    </row>
    <row r="5772" customFormat="false" ht="15" hidden="false" customHeight="false" outlineLevel="0" collapsed="false">
      <c r="A5772" s="30" t="n">
        <v>901.5625</v>
      </c>
      <c r="B5772" s="31" t="n">
        <v>36.6476</v>
      </c>
      <c r="C5772" s="32" t="n">
        <f aca="false">IF($A5772="","",IF(設定!$B$21="dB",10^($B5772/20),ABS($B5772)))</f>
        <v>67.9798183870812</v>
      </c>
      <c r="D5772" s="32" t="n">
        <f aca="false">IF($A5772="","",$A5772^2)</f>
        <v>812814.94140625</v>
      </c>
      <c r="E5772" s="32" t="n">
        <f aca="false">IF($A5772="","",IF($C5772&lt;=0,"",1/$C5772^2))</f>
        <v>0.000216391401644738</v>
      </c>
      <c r="F5772" s="33" t="n">
        <f aca="false">IF(OR(ROW()-設定!$B$30&lt;2,ROW()+設定!$B$30&gt;13701,N($A5772)&lt;=0,N(INDEX($A$2:$A$13701,MIN(13700,MAX(1,ROW()-1+設定!$B$30))))&lt;=0,$A5772&lt;設定!$B$28,$A5772&gt;設定!$B$29),0,IF(AND($C5772&gt;=MAX(INDEX($C$1:$C$13701,MAX(1,ROW()-設定!$B$24)):INDEX($C$1:$C$13701,MAX(1,ROW()-1))),$C5772&gt;MAX(INDEX($C$1:$C$13701,MIN(13701,ROW()+1)):INDEX($C$1:$C$13701,MIN(13701,ROW()+設定!$B$24))),$C5772&gt;=設定!$B$32,$C5772&gt;=MAX(MIN(INDEX($C$1:$C$13701,MAX(1,ROW()-設定!$B$26)):INDEX($C$1:$C$13701,MAX(1,ROW()-1))),MIN(INDEX($C$1:$C$13701,MIN(13701,ROW()+1)):INDEX($C$1:$C$13701,MIN(13701,ROW()+設定!$B$26))))*10^(設定!$B$27/20)),1,0))</f>
        <v>0</v>
      </c>
      <c r="G5772" s="33" t="n">
        <f aca="false">$G5771+IF($F5772=1,1,0)</f>
        <v>2</v>
      </c>
      <c r="H5772" s="0" t="str">
        <f aca="false">IF($F5772=1,$G5772,"")</f>
        <v/>
      </c>
    </row>
    <row r="5773" customFormat="false" ht="15" hidden="false" customHeight="false" outlineLevel="0" collapsed="false">
      <c r="A5773" s="30" t="n">
        <v>901.71875</v>
      </c>
      <c r="B5773" s="31" t="n">
        <v>37.0026</v>
      </c>
      <c r="C5773" s="32" t="n">
        <f aca="false">IF($A5773="","",IF(設定!$B$21="dB",10^($B5773/20),ABS($B5773)))</f>
        <v>70.815772980728</v>
      </c>
      <c r="D5773" s="32" t="n">
        <f aca="false">IF($A5773="","",$A5773^2)</f>
        <v>813096.704101563</v>
      </c>
      <c r="E5773" s="32" t="n">
        <f aca="false">IF($A5773="","",IF($C5773&lt;=0,"",1/$C5773^2))</f>
        <v>0.000199406816452844</v>
      </c>
      <c r="F5773" s="33" t="n">
        <f aca="false">IF(OR(ROW()-設定!$B$30&lt;2,ROW()+設定!$B$30&gt;13701,N($A5773)&lt;=0,N(INDEX($A$2:$A$13701,MIN(13700,MAX(1,ROW()-1+設定!$B$30))))&lt;=0,$A5773&lt;設定!$B$28,$A5773&gt;設定!$B$29),0,IF(AND($C5773&gt;=MAX(INDEX($C$1:$C$13701,MAX(1,ROW()-設定!$B$24)):INDEX($C$1:$C$13701,MAX(1,ROW()-1))),$C5773&gt;MAX(INDEX($C$1:$C$13701,MIN(13701,ROW()+1)):INDEX($C$1:$C$13701,MIN(13701,ROW()+設定!$B$24))),$C5773&gt;=設定!$B$32,$C5773&gt;=MAX(MIN(INDEX($C$1:$C$13701,MAX(1,ROW()-設定!$B$26)):INDEX($C$1:$C$13701,MAX(1,ROW()-1))),MIN(INDEX($C$1:$C$13701,MIN(13701,ROW()+1)):INDEX($C$1:$C$13701,MIN(13701,ROW()+設定!$B$26))))*10^(設定!$B$27/20)),1,0))</f>
        <v>0</v>
      </c>
      <c r="G5773" s="33" t="n">
        <f aca="false">$G5772+IF($F5773=1,1,0)</f>
        <v>2</v>
      </c>
      <c r="H5773" s="0" t="str">
        <f aca="false">IF($F5773=1,$G5773,"")</f>
        <v/>
      </c>
    </row>
    <row r="5774" customFormat="false" ht="15" hidden="false" customHeight="false" outlineLevel="0" collapsed="false">
      <c r="A5774" s="30" t="n">
        <v>901.875</v>
      </c>
      <c r="B5774" s="31" t="n">
        <v>37.7022</v>
      </c>
      <c r="C5774" s="32" t="n">
        <f aca="false">IF($A5774="","",IF(設定!$B$21="dB",10^($B5774/20),ABS($B5774)))</f>
        <v>76.7555874642053</v>
      </c>
      <c r="D5774" s="32" t="n">
        <f aca="false">IF($A5774="","",$A5774^2)</f>
        <v>813378.515625</v>
      </c>
      <c r="E5774" s="32" t="n">
        <f aca="false">IF($A5774="","",IF($C5774&lt;=0,"",1/$C5774^2))</f>
        <v>0.000169738359320564</v>
      </c>
      <c r="F5774" s="33" t="n">
        <f aca="false">IF(OR(ROW()-設定!$B$30&lt;2,ROW()+設定!$B$30&gt;13701,N($A5774)&lt;=0,N(INDEX($A$2:$A$13701,MIN(13700,MAX(1,ROW()-1+設定!$B$30))))&lt;=0,$A5774&lt;設定!$B$28,$A5774&gt;設定!$B$29),0,IF(AND($C5774&gt;=MAX(INDEX($C$1:$C$13701,MAX(1,ROW()-設定!$B$24)):INDEX($C$1:$C$13701,MAX(1,ROW()-1))),$C5774&gt;MAX(INDEX($C$1:$C$13701,MIN(13701,ROW()+1)):INDEX($C$1:$C$13701,MIN(13701,ROW()+設定!$B$24))),$C5774&gt;=設定!$B$32,$C5774&gt;=MAX(MIN(INDEX($C$1:$C$13701,MAX(1,ROW()-設定!$B$26)):INDEX($C$1:$C$13701,MAX(1,ROW()-1))),MIN(INDEX($C$1:$C$13701,MIN(13701,ROW()+1)):INDEX($C$1:$C$13701,MIN(13701,ROW()+設定!$B$26))))*10^(設定!$B$27/20)),1,0))</f>
        <v>0</v>
      </c>
      <c r="G5774" s="33" t="n">
        <f aca="false">$G5773+IF($F5774=1,1,0)</f>
        <v>2</v>
      </c>
      <c r="H5774" s="0" t="str">
        <f aca="false">IF($F5774=1,$G5774,"")</f>
        <v/>
      </c>
    </row>
    <row r="5775" customFormat="false" ht="15" hidden="false" customHeight="false" outlineLevel="0" collapsed="false">
      <c r="A5775" s="30" t="n">
        <v>902.03125</v>
      </c>
      <c r="B5775" s="31" t="n">
        <v>37.6989</v>
      </c>
      <c r="C5775" s="32" t="n">
        <f aca="false">IF($A5775="","",IF(設定!$B$21="dB",10^($B5775/20),ABS($B5775)))</f>
        <v>76.7264315183175</v>
      </c>
      <c r="D5775" s="32" t="n">
        <f aca="false">IF($A5775="","",$A5775^2)</f>
        <v>813660.375976563</v>
      </c>
      <c r="E5775" s="32" t="n">
        <f aca="false">IF($A5775="","",IF($C5775&lt;=0,"",1/$C5775^2))</f>
        <v>0.000169867384549705</v>
      </c>
      <c r="F5775" s="33" t="n">
        <f aca="false">IF(OR(ROW()-設定!$B$30&lt;2,ROW()+設定!$B$30&gt;13701,N($A5775)&lt;=0,N(INDEX($A$2:$A$13701,MIN(13700,MAX(1,ROW()-1+設定!$B$30))))&lt;=0,$A5775&lt;設定!$B$28,$A5775&gt;設定!$B$29),0,IF(AND($C5775&gt;=MAX(INDEX($C$1:$C$13701,MAX(1,ROW()-設定!$B$24)):INDEX($C$1:$C$13701,MAX(1,ROW()-1))),$C5775&gt;MAX(INDEX($C$1:$C$13701,MIN(13701,ROW()+1)):INDEX($C$1:$C$13701,MIN(13701,ROW()+設定!$B$24))),$C5775&gt;=設定!$B$32,$C5775&gt;=MAX(MIN(INDEX($C$1:$C$13701,MAX(1,ROW()-設定!$B$26)):INDEX($C$1:$C$13701,MAX(1,ROW()-1))),MIN(INDEX($C$1:$C$13701,MIN(13701,ROW()+1)):INDEX($C$1:$C$13701,MIN(13701,ROW()+設定!$B$26))))*10^(設定!$B$27/20)),1,0))</f>
        <v>0</v>
      </c>
      <c r="G5775" s="33" t="n">
        <f aca="false">$G5774+IF($F5775=1,1,0)</f>
        <v>2</v>
      </c>
      <c r="H5775" s="0" t="str">
        <f aca="false">IF($F5775=1,$G5775,"")</f>
        <v/>
      </c>
    </row>
    <row r="5776" customFormat="false" ht="15" hidden="false" customHeight="false" outlineLevel="0" collapsed="false">
      <c r="A5776" s="30" t="n">
        <v>902.1875</v>
      </c>
      <c r="B5776" s="31" t="n">
        <v>38.3005</v>
      </c>
      <c r="C5776" s="32" t="n">
        <f aca="false">IF($A5776="","",IF(設定!$B$21="dB",10^($B5776/20),ABS($B5776)))</f>
        <v>82.2289983401139</v>
      </c>
      <c r="D5776" s="32" t="n">
        <f aca="false">IF($A5776="","",$A5776^2)</f>
        <v>813942.28515625</v>
      </c>
      <c r="E5776" s="32" t="n">
        <f aca="false">IF($A5776="","",IF($C5776&lt;=0,"",1/$C5776^2))</f>
        <v>0.000147893810932416</v>
      </c>
      <c r="F5776" s="33" t="n">
        <f aca="false">IF(OR(ROW()-設定!$B$30&lt;2,ROW()+設定!$B$30&gt;13701,N($A5776)&lt;=0,N(INDEX($A$2:$A$13701,MIN(13700,MAX(1,ROW()-1+設定!$B$30))))&lt;=0,$A5776&lt;設定!$B$28,$A5776&gt;設定!$B$29),0,IF(AND($C5776&gt;=MAX(INDEX($C$1:$C$13701,MAX(1,ROW()-設定!$B$24)):INDEX($C$1:$C$13701,MAX(1,ROW()-1))),$C5776&gt;MAX(INDEX($C$1:$C$13701,MIN(13701,ROW()+1)):INDEX($C$1:$C$13701,MIN(13701,ROW()+設定!$B$24))),$C5776&gt;=設定!$B$32,$C5776&gt;=MAX(MIN(INDEX($C$1:$C$13701,MAX(1,ROW()-設定!$B$26)):INDEX($C$1:$C$13701,MAX(1,ROW()-1))),MIN(INDEX($C$1:$C$13701,MIN(13701,ROW()+1)):INDEX($C$1:$C$13701,MIN(13701,ROW()+設定!$B$26))))*10^(設定!$B$27/20)),1,0))</f>
        <v>0</v>
      </c>
      <c r="G5776" s="33" t="n">
        <f aca="false">$G5775+IF($F5776=1,1,0)</f>
        <v>2</v>
      </c>
      <c r="H5776" s="0" t="str">
        <f aca="false">IF($F5776=1,$G5776,"")</f>
        <v/>
      </c>
    </row>
    <row r="5777" customFormat="false" ht="15" hidden="false" customHeight="false" outlineLevel="0" collapsed="false">
      <c r="A5777" s="30" t="n">
        <v>902.34375</v>
      </c>
      <c r="B5777" s="31" t="n">
        <v>38.7765</v>
      </c>
      <c r="C5777" s="32" t="n">
        <f aca="false">IF($A5777="","",IF(設定!$B$21="dB",10^($B5777/20),ABS($B5777)))</f>
        <v>86.861035014075</v>
      </c>
      <c r="D5777" s="32" t="n">
        <f aca="false">IF($A5777="","",$A5777^2)</f>
        <v>814224.243164063</v>
      </c>
      <c r="E5777" s="32" t="n">
        <f aca="false">IF($A5777="","",IF($C5777&lt;=0,"",1/$C5777^2))</f>
        <v>0.00013254092585555</v>
      </c>
      <c r="F5777" s="33" t="n">
        <f aca="false">IF(OR(ROW()-設定!$B$30&lt;2,ROW()+設定!$B$30&gt;13701,N($A5777)&lt;=0,N(INDEX($A$2:$A$13701,MIN(13700,MAX(1,ROW()-1+設定!$B$30))))&lt;=0,$A5777&lt;設定!$B$28,$A5777&gt;設定!$B$29),0,IF(AND($C5777&gt;=MAX(INDEX($C$1:$C$13701,MAX(1,ROW()-設定!$B$24)):INDEX($C$1:$C$13701,MAX(1,ROW()-1))),$C5777&gt;MAX(INDEX($C$1:$C$13701,MIN(13701,ROW()+1)):INDEX($C$1:$C$13701,MIN(13701,ROW()+設定!$B$24))),$C5777&gt;=設定!$B$32,$C5777&gt;=MAX(MIN(INDEX($C$1:$C$13701,MAX(1,ROW()-設定!$B$26)):INDEX($C$1:$C$13701,MAX(1,ROW()-1))),MIN(INDEX($C$1:$C$13701,MIN(13701,ROW()+1)):INDEX($C$1:$C$13701,MIN(13701,ROW()+設定!$B$26))))*10^(設定!$B$27/20)),1,0))</f>
        <v>0</v>
      </c>
      <c r="G5777" s="33" t="n">
        <f aca="false">$G5776+IF($F5777=1,1,0)</f>
        <v>2</v>
      </c>
      <c r="H5777" s="0" t="str">
        <f aca="false">IF($F5777=1,$G5777,"")</f>
        <v/>
      </c>
    </row>
    <row r="5778" customFormat="false" ht="15" hidden="false" customHeight="false" outlineLevel="0" collapsed="false">
      <c r="A5778" s="30" t="n">
        <v>902.5</v>
      </c>
      <c r="B5778" s="31" t="n">
        <v>38.9612</v>
      </c>
      <c r="C5778" s="32" t="n">
        <f aca="false">IF($A5778="","",IF(設定!$B$21="dB",10^($B5778/20),ABS($B5778)))</f>
        <v>88.7278585637359</v>
      </c>
      <c r="D5778" s="32" t="n">
        <f aca="false">IF($A5778="","",$A5778^2)</f>
        <v>814506.25</v>
      </c>
      <c r="E5778" s="32" t="n">
        <f aca="false">IF($A5778="","",IF($C5778&lt;=0,"",1/$C5778^2))</f>
        <v>0.000127022308110724</v>
      </c>
      <c r="F5778" s="33" t="n">
        <f aca="false">IF(OR(ROW()-設定!$B$30&lt;2,ROW()+設定!$B$30&gt;13701,N($A5778)&lt;=0,N(INDEX($A$2:$A$13701,MIN(13700,MAX(1,ROW()-1+設定!$B$30))))&lt;=0,$A5778&lt;設定!$B$28,$A5778&gt;設定!$B$29),0,IF(AND($C5778&gt;=MAX(INDEX($C$1:$C$13701,MAX(1,ROW()-設定!$B$24)):INDEX($C$1:$C$13701,MAX(1,ROW()-1))),$C5778&gt;MAX(INDEX($C$1:$C$13701,MIN(13701,ROW()+1)):INDEX($C$1:$C$13701,MIN(13701,ROW()+設定!$B$24))),$C5778&gt;=設定!$B$32,$C5778&gt;=MAX(MIN(INDEX($C$1:$C$13701,MAX(1,ROW()-設定!$B$26)):INDEX($C$1:$C$13701,MAX(1,ROW()-1))),MIN(INDEX($C$1:$C$13701,MIN(13701,ROW()+1)):INDEX($C$1:$C$13701,MIN(13701,ROW()+設定!$B$26))))*10^(設定!$B$27/20)),1,0))</f>
        <v>0</v>
      </c>
      <c r="G5778" s="33" t="n">
        <f aca="false">$G5777+IF($F5778=1,1,0)</f>
        <v>2</v>
      </c>
      <c r="H5778" s="0" t="str">
        <f aca="false">IF($F5778=1,$G5778,"")</f>
        <v/>
      </c>
    </row>
    <row r="5779" customFormat="false" ht="15" hidden="false" customHeight="false" outlineLevel="0" collapsed="false">
      <c r="A5779" s="30" t="n">
        <v>902.65625</v>
      </c>
      <c r="B5779" s="31" t="n">
        <v>39.5753</v>
      </c>
      <c r="C5779" s="32" t="n">
        <f aca="false">IF($A5779="","",IF(設定!$B$21="dB",10^($B5779/20),ABS($B5779)))</f>
        <v>95.2280738339252</v>
      </c>
      <c r="D5779" s="32" t="n">
        <f aca="false">IF($A5779="","",$A5779^2)</f>
        <v>814788.305664063</v>
      </c>
      <c r="E5779" s="32" t="n">
        <f aca="false">IF($A5779="","",IF($C5779&lt;=0,"",1/$C5779^2))</f>
        <v>0.000110273205718664</v>
      </c>
      <c r="F5779" s="33" t="n">
        <f aca="false">IF(OR(ROW()-設定!$B$30&lt;2,ROW()+設定!$B$30&gt;13701,N($A5779)&lt;=0,N(INDEX($A$2:$A$13701,MIN(13700,MAX(1,ROW()-1+設定!$B$30))))&lt;=0,$A5779&lt;設定!$B$28,$A5779&gt;設定!$B$29),0,IF(AND($C5779&gt;=MAX(INDEX($C$1:$C$13701,MAX(1,ROW()-設定!$B$24)):INDEX($C$1:$C$13701,MAX(1,ROW()-1))),$C5779&gt;MAX(INDEX($C$1:$C$13701,MIN(13701,ROW()+1)):INDEX($C$1:$C$13701,MIN(13701,ROW()+設定!$B$24))),$C5779&gt;=設定!$B$32,$C5779&gt;=MAX(MIN(INDEX($C$1:$C$13701,MAX(1,ROW()-設定!$B$26)):INDEX($C$1:$C$13701,MAX(1,ROW()-1))),MIN(INDEX($C$1:$C$13701,MIN(13701,ROW()+1)):INDEX($C$1:$C$13701,MIN(13701,ROW()+設定!$B$26))))*10^(設定!$B$27/20)),1,0))</f>
        <v>0</v>
      </c>
      <c r="G5779" s="33" t="n">
        <f aca="false">$G5778+IF($F5779=1,1,0)</f>
        <v>2</v>
      </c>
      <c r="H5779" s="0" t="str">
        <f aca="false">IF($F5779=1,$G5779,"")</f>
        <v/>
      </c>
    </row>
    <row r="5780" customFormat="false" ht="15" hidden="false" customHeight="false" outlineLevel="0" collapsed="false">
      <c r="A5780" s="30" t="n">
        <v>902.8125</v>
      </c>
      <c r="B5780" s="31" t="n">
        <v>40.0083</v>
      </c>
      <c r="C5780" s="32" t="n">
        <f aca="false">IF($A5780="","",IF(設定!$B$21="dB",10^($B5780/20),ABS($B5780)))</f>
        <v>100.095602951875</v>
      </c>
      <c r="D5780" s="32" t="n">
        <f aca="false">IF($A5780="","",$A5780^2)</f>
        <v>815070.41015625</v>
      </c>
      <c r="E5780" s="32" t="n">
        <f aca="false">IF($A5780="","",IF($C5780&lt;=0,"",1/$C5780^2))</f>
        <v>9.98090679448773E-005</v>
      </c>
      <c r="F5780" s="33" t="n">
        <f aca="false">IF(OR(ROW()-設定!$B$30&lt;2,ROW()+設定!$B$30&gt;13701,N($A5780)&lt;=0,N(INDEX($A$2:$A$13701,MIN(13700,MAX(1,ROW()-1+設定!$B$30))))&lt;=0,$A5780&lt;設定!$B$28,$A5780&gt;設定!$B$29),0,IF(AND($C5780&gt;=MAX(INDEX($C$1:$C$13701,MAX(1,ROW()-設定!$B$24)):INDEX($C$1:$C$13701,MAX(1,ROW()-1))),$C5780&gt;MAX(INDEX($C$1:$C$13701,MIN(13701,ROW()+1)):INDEX($C$1:$C$13701,MIN(13701,ROW()+設定!$B$24))),$C5780&gt;=設定!$B$32,$C5780&gt;=MAX(MIN(INDEX($C$1:$C$13701,MAX(1,ROW()-設定!$B$26)):INDEX($C$1:$C$13701,MAX(1,ROW()-1))),MIN(INDEX($C$1:$C$13701,MIN(13701,ROW()+1)):INDEX($C$1:$C$13701,MIN(13701,ROW()+設定!$B$26))))*10^(設定!$B$27/20)),1,0))</f>
        <v>0</v>
      </c>
      <c r="G5780" s="33" t="n">
        <f aca="false">$G5779+IF($F5780=1,1,0)</f>
        <v>2</v>
      </c>
      <c r="H5780" s="0" t="str">
        <f aca="false">IF($F5780=1,$G5780,"")</f>
        <v/>
      </c>
    </row>
    <row r="5781" customFormat="false" ht="15" hidden="false" customHeight="false" outlineLevel="0" collapsed="false">
      <c r="A5781" s="30" t="n">
        <v>902.96875</v>
      </c>
      <c r="B5781" s="31" t="n">
        <v>40.339</v>
      </c>
      <c r="C5781" s="32" t="n">
        <f aca="false">IF($A5781="","",IF(設定!$B$21="dB",10^($B5781/20),ABS($B5781)))</f>
        <v>103.980044748715</v>
      </c>
      <c r="D5781" s="32" t="n">
        <f aca="false">IF($A5781="","",$A5781^2)</f>
        <v>815352.563476563</v>
      </c>
      <c r="E5781" s="32" t="n">
        <f aca="false">IF($A5781="","",IF($C5781&lt;=0,"",1/$C5781^2))</f>
        <v>9.24911118076464E-005</v>
      </c>
      <c r="F5781" s="33" t="n">
        <f aca="false">IF(OR(ROW()-設定!$B$30&lt;2,ROW()+設定!$B$30&gt;13701,N($A5781)&lt;=0,N(INDEX($A$2:$A$13701,MIN(13700,MAX(1,ROW()-1+設定!$B$30))))&lt;=0,$A5781&lt;設定!$B$28,$A5781&gt;設定!$B$29),0,IF(AND($C5781&gt;=MAX(INDEX($C$1:$C$13701,MAX(1,ROW()-設定!$B$24)):INDEX($C$1:$C$13701,MAX(1,ROW()-1))),$C5781&gt;MAX(INDEX($C$1:$C$13701,MIN(13701,ROW()+1)):INDEX($C$1:$C$13701,MIN(13701,ROW()+設定!$B$24))),$C5781&gt;=設定!$B$32,$C5781&gt;=MAX(MIN(INDEX($C$1:$C$13701,MAX(1,ROW()-設定!$B$26)):INDEX($C$1:$C$13701,MAX(1,ROW()-1))),MIN(INDEX($C$1:$C$13701,MIN(13701,ROW()+1)):INDEX($C$1:$C$13701,MIN(13701,ROW()+設定!$B$26))))*10^(設定!$B$27/20)),1,0))</f>
        <v>0</v>
      </c>
      <c r="G5781" s="33" t="n">
        <f aca="false">$G5780+IF($F5781=1,1,0)</f>
        <v>2</v>
      </c>
      <c r="H5781" s="0" t="str">
        <f aca="false">IF($F5781=1,$G5781,"")</f>
        <v/>
      </c>
    </row>
    <row r="5782" customFormat="false" ht="15" hidden="false" customHeight="false" outlineLevel="0" collapsed="false">
      <c r="A5782" s="30" t="n">
        <v>903.125</v>
      </c>
      <c r="B5782" s="31" t="n">
        <v>40.9194</v>
      </c>
      <c r="C5782" s="32" t="n">
        <f aca="false">IF($A5782="","",IF(設定!$B$21="dB",10^($B5782/20),ABS($B5782)))</f>
        <v>111.165493422688</v>
      </c>
      <c r="D5782" s="32" t="n">
        <f aca="false">IF($A5782="","",$A5782^2)</f>
        <v>815634.765625</v>
      </c>
      <c r="E5782" s="32" t="n">
        <f aca="false">IF($A5782="","",IF($C5782&lt;=0,"",1/$C5782^2))</f>
        <v>8.09207687629652E-005</v>
      </c>
      <c r="F5782" s="33" t="n">
        <f aca="false">IF(OR(ROW()-設定!$B$30&lt;2,ROW()+設定!$B$30&gt;13701,N($A5782)&lt;=0,N(INDEX($A$2:$A$13701,MIN(13700,MAX(1,ROW()-1+設定!$B$30))))&lt;=0,$A5782&lt;設定!$B$28,$A5782&gt;設定!$B$29),0,IF(AND($C5782&gt;=MAX(INDEX($C$1:$C$13701,MAX(1,ROW()-設定!$B$24)):INDEX($C$1:$C$13701,MAX(1,ROW()-1))),$C5782&gt;MAX(INDEX($C$1:$C$13701,MIN(13701,ROW()+1)):INDEX($C$1:$C$13701,MIN(13701,ROW()+設定!$B$24))),$C5782&gt;=設定!$B$32,$C5782&gt;=MAX(MIN(INDEX($C$1:$C$13701,MAX(1,ROW()-設定!$B$26)):INDEX($C$1:$C$13701,MAX(1,ROW()-1))),MIN(INDEX($C$1:$C$13701,MIN(13701,ROW()+1)):INDEX($C$1:$C$13701,MIN(13701,ROW()+設定!$B$26))))*10^(設定!$B$27/20)),1,0))</f>
        <v>0</v>
      </c>
      <c r="G5782" s="33" t="n">
        <f aca="false">$G5781+IF($F5782=1,1,0)</f>
        <v>2</v>
      </c>
      <c r="H5782" s="0" t="str">
        <f aca="false">IF($F5782=1,$G5782,"")</f>
        <v/>
      </c>
    </row>
    <row r="5783" customFormat="false" ht="15" hidden="false" customHeight="false" outlineLevel="0" collapsed="false">
      <c r="A5783" s="30" t="n">
        <v>903.28125</v>
      </c>
      <c r="B5783" s="31" t="n">
        <v>41.1847</v>
      </c>
      <c r="C5783" s="32" t="n">
        <f aca="false">IF($A5783="","",IF(設定!$B$21="dB",10^($B5783/20),ABS($B5783)))</f>
        <v>114.613295481771</v>
      </c>
      <c r="D5783" s="32" t="n">
        <f aca="false">IF($A5783="","",$A5783^2)</f>
        <v>815917.016601563</v>
      </c>
      <c r="E5783" s="32" t="n">
        <f aca="false">IF($A5783="","",IF($C5783&lt;=0,"",1/$C5783^2))</f>
        <v>7.61254722802818E-005</v>
      </c>
      <c r="F5783" s="33" t="n">
        <f aca="false">IF(OR(ROW()-設定!$B$30&lt;2,ROW()+設定!$B$30&gt;13701,N($A5783)&lt;=0,N(INDEX($A$2:$A$13701,MIN(13700,MAX(1,ROW()-1+設定!$B$30))))&lt;=0,$A5783&lt;設定!$B$28,$A5783&gt;設定!$B$29),0,IF(AND($C5783&gt;=MAX(INDEX($C$1:$C$13701,MAX(1,ROW()-設定!$B$24)):INDEX($C$1:$C$13701,MAX(1,ROW()-1))),$C5783&gt;MAX(INDEX($C$1:$C$13701,MIN(13701,ROW()+1)):INDEX($C$1:$C$13701,MIN(13701,ROW()+設定!$B$24))),$C5783&gt;=設定!$B$32,$C5783&gt;=MAX(MIN(INDEX($C$1:$C$13701,MAX(1,ROW()-設定!$B$26)):INDEX($C$1:$C$13701,MAX(1,ROW()-1))),MIN(INDEX($C$1:$C$13701,MIN(13701,ROW()+1)):INDEX($C$1:$C$13701,MIN(13701,ROW()+設定!$B$26))))*10^(設定!$B$27/20)),1,0))</f>
        <v>0</v>
      </c>
      <c r="G5783" s="33" t="n">
        <f aca="false">$G5782+IF($F5783=1,1,0)</f>
        <v>2</v>
      </c>
      <c r="H5783" s="0" t="str">
        <f aca="false">IF($F5783=1,$G5783,"")</f>
        <v/>
      </c>
    </row>
    <row r="5784" customFormat="false" ht="15" hidden="false" customHeight="false" outlineLevel="0" collapsed="false">
      <c r="A5784" s="30" t="n">
        <v>903.4375</v>
      </c>
      <c r="B5784" s="31" t="n">
        <v>41.4956</v>
      </c>
      <c r="C5784" s="32" t="n">
        <f aca="false">IF($A5784="","",IF(設定!$B$21="dB",10^($B5784/20),ABS($B5784)))</f>
        <v>118.790032185055</v>
      </c>
      <c r="D5784" s="32" t="n">
        <f aca="false">IF($A5784="","",$A5784^2)</f>
        <v>816199.31640625</v>
      </c>
      <c r="E5784" s="32" t="n">
        <f aca="false">IF($A5784="","",IF($C5784&lt;=0,"",1/$C5784^2))</f>
        <v>7.08663394221752E-005</v>
      </c>
      <c r="F5784" s="33" t="n">
        <f aca="false">IF(OR(ROW()-設定!$B$30&lt;2,ROW()+設定!$B$30&gt;13701,N($A5784)&lt;=0,N(INDEX($A$2:$A$13701,MIN(13700,MAX(1,ROW()-1+設定!$B$30))))&lt;=0,$A5784&lt;設定!$B$28,$A5784&gt;設定!$B$29),0,IF(AND($C5784&gt;=MAX(INDEX($C$1:$C$13701,MAX(1,ROW()-設定!$B$24)):INDEX($C$1:$C$13701,MAX(1,ROW()-1))),$C5784&gt;MAX(INDEX($C$1:$C$13701,MIN(13701,ROW()+1)):INDEX($C$1:$C$13701,MIN(13701,ROW()+設定!$B$24))),$C5784&gt;=設定!$B$32,$C5784&gt;=MAX(MIN(INDEX($C$1:$C$13701,MAX(1,ROW()-設定!$B$26)):INDEX($C$1:$C$13701,MAX(1,ROW()-1))),MIN(INDEX($C$1:$C$13701,MIN(13701,ROW()+1)):INDEX($C$1:$C$13701,MIN(13701,ROW()+設定!$B$26))))*10^(設定!$B$27/20)),1,0))</f>
        <v>0</v>
      </c>
      <c r="G5784" s="33" t="n">
        <f aca="false">$G5783+IF($F5784=1,1,0)</f>
        <v>2</v>
      </c>
      <c r="H5784" s="0" t="str">
        <f aca="false">IF($F5784=1,$G5784,"")</f>
        <v/>
      </c>
    </row>
    <row r="5785" customFormat="false" ht="15" hidden="false" customHeight="false" outlineLevel="0" collapsed="false">
      <c r="A5785" s="30" t="n">
        <v>903.59375</v>
      </c>
      <c r="B5785" s="31" t="n">
        <v>42.0823</v>
      </c>
      <c r="C5785" s="32" t="n">
        <f aca="false">IF($A5785="","",IF(設定!$B$21="dB",10^($B5785/20),ABS($B5785)))</f>
        <v>127.091059433161</v>
      </c>
      <c r="D5785" s="32" t="n">
        <f aca="false">IF($A5785="","",$A5785^2)</f>
        <v>816481.665039063</v>
      </c>
      <c r="E5785" s="32" t="n">
        <f aca="false">IF($A5785="","",IF($C5785&lt;=0,"",1/$C5785^2))</f>
        <v>6.1911310929824E-005</v>
      </c>
      <c r="F5785" s="33" t="n">
        <f aca="false">IF(OR(ROW()-設定!$B$30&lt;2,ROW()+設定!$B$30&gt;13701,N($A5785)&lt;=0,N(INDEX($A$2:$A$13701,MIN(13700,MAX(1,ROW()-1+設定!$B$30))))&lt;=0,$A5785&lt;設定!$B$28,$A5785&gt;設定!$B$29),0,IF(AND($C5785&gt;=MAX(INDEX($C$1:$C$13701,MAX(1,ROW()-設定!$B$24)):INDEX($C$1:$C$13701,MAX(1,ROW()-1))),$C5785&gt;MAX(INDEX($C$1:$C$13701,MIN(13701,ROW()+1)):INDEX($C$1:$C$13701,MIN(13701,ROW()+設定!$B$24))),$C5785&gt;=設定!$B$32,$C5785&gt;=MAX(MIN(INDEX($C$1:$C$13701,MAX(1,ROW()-設定!$B$26)):INDEX($C$1:$C$13701,MAX(1,ROW()-1))),MIN(INDEX($C$1:$C$13701,MIN(13701,ROW()+1)):INDEX($C$1:$C$13701,MIN(13701,ROW()+設定!$B$26))))*10^(設定!$B$27/20)),1,0))</f>
        <v>0</v>
      </c>
      <c r="G5785" s="33" t="n">
        <f aca="false">$G5784+IF($F5785=1,1,0)</f>
        <v>2</v>
      </c>
      <c r="H5785" s="0" t="str">
        <f aca="false">IF($F5785=1,$G5785,"")</f>
        <v/>
      </c>
    </row>
    <row r="5786" customFormat="false" ht="15" hidden="false" customHeight="false" outlineLevel="0" collapsed="false">
      <c r="A5786" s="30" t="n">
        <v>903.75</v>
      </c>
      <c r="B5786" s="31" t="n">
        <v>42.4365</v>
      </c>
      <c r="C5786" s="32" t="n">
        <f aca="false">IF($A5786="","",IF(設定!$B$21="dB",10^($B5786/20),ABS($B5786)))</f>
        <v>132.380799610884</v>
      </c>
      <c r="D5786" s="32" t="n">
        <f aca="false">IF($A5786="","",$A5786^2)</f>
        <v>816764.0625</v>
      </c>
      <c r="E5786" s="32" t="n">
        <f aca="false">IF($A5786="","",IF($C5786&lt;=0,"",1/$C5786^2))</f>
        <v>5.70623955600229E-005</v>
      </c>
      <c r="F5786" s="33" t="n">
        <f aca="false">IF(OR(ROW()-設定!$B$30&lt;2,ROW()+設定!$B$30&gt;13701,N($A5786)&lt;=0,N(INDEX($A$2:$A$13701,MIN(13700,MAX(1,ROW()-1+設定!$B$30))))&lt;=0,$A5786&lt;設定!$B$28,$A5786&gt;設定!$B$29),0,IF(AND($C5786&gt;=MAX(INDEX($C$1:$C$13701,MAX(1,ROW()-設定!$B$24)):INDEX($C$1:$C$13701,MAX(1,ROW()-1))),$C5786&gt;MAX(INDEX($C$1:$C$13701,MIN(13701,ROW()+1)):INDEX($C$1:$C$13701,MIN(13701,ROW()+設定!$B$24))),$C5786&gt;=設定!$B$32,$C5786&gt;=MAX(MIN(INDEX($C$1:$C$13701,MAX(1,ROW()-設定!$B$26)):INDEX($C$1:$C$13701,MAX(1,ROW()-1))),MIN(INDEX($C$1:$C$13701,MIN(13701,ROW()+1)):INDEX($C$1:$C$13701,MIN(13701,ROW()+設定!$B$26))))*10^(設定!$B$27/20)),1,0))</f>
        <v>0</v>
      </c>
      <c r="G5786" s="33" t="n">
        <f aca="false">$G5785+IF($F5786=1,1,0)</f>
        <v>2</v>
      </c>
      <c r="H5786" s="0" t="str">
        <f aca="false">IF($F5786=1,$G5786,"")</f>
        <v/>
      </c>
    </row>
    <row r="5787" customFormat="false" ht="15" hidden="false" customHeight="false" outlineLevel="0" collapsed="false">
      <c r="A5787" s="30" t="n">
        <v>903.90625</v>
      </c>
      <c r="B5787" s="31" t="n">
        <v>42.7927</v>
      </c>
      <c r="C5787" s="32" t="n">
        <f aca="false">IF($A5787="","",IF(設定!$B$21="dB",10^($B5787/20),ABS($B5787)))</f>
        <v>137.922461691631</v>
      </c>
      <c r="D5787" s="32" t="n">
        <f aca="false">IF($A5787="","",$A5787^2)</f>
        <v>817046.508789063</v>
      </c>
      <c r="E5787" s="32" t="n">
        <f aca="false">IF($A5787="","",IF($C5787&lt;=0,"",1/$C5787^2))</f>
        <v>5.25690344155294E-005</v>
      </c>
      <c r="F5787" s="33" t="n">
        <f aca="false">IF(OR(ROW()-設定!$B$30&lt;2,ROW()+設定!$B$30&gt;13701,N($A5787)&lt;=0,N(INDEX($A$2:$A$13701,MIN(13700,MAX(1,ROW()-1+設定!$B$30))))&lt;=0,$A5787&lt;設定!$B$28,$A5787&gt;設定!$B$29),0,IF(AND($C5787&gt;=MAX(INDEX($C$1:$C$13701,MAX(1,ROW()-設定!$B$24)):INDEX($C$1:$C$13701,MAX(1,ROW()-1))),$C5787&gt;MAX(INDEX($C$1:$C$13701,MIN(13701,ROW()+1)):INDEX($C$1:$C$13701,MIN(13701,ROW()+設定!$B$24))),$C5787&gt;=設定!$B$32,$C5787&gt;=MAX(MIN(INDEX($C$1:$C$13701,MAX(1,ROW()-設定!$B$26)):INDEX($C$1:$C$13701,MAX(1,ROW()-1))),MIN(INDEX($C$1:$C$13701,MIN(13701,ROW()+1)):INDEX($C$1:$C$13701,MIN(13701,ROW()+設定!$B$26))))*10^(設定!$B$27/20)),1,0))</f>
        <v>0</v>
      </c>
      <c r="G5787" s="33" t="n">
        <f aca="false">$G5786+IF($F5787=1,1,0)</f>
        <v>2</v>
      </c>
      <c r="H5787" s="0" t="str">
        <f aca="false">IF($F5787=1,$G5787,"")</f>
        <v/>
      </c>
    </row>
    <row r="5788" customFormat="false" ht="15" hidden="false" customHeight="false" outlineLevel="0" collapsed="false">
      <c r="A5788" s="30" t="n">
        <v>904.0625</v>
      </c>
      <c r="B5788" s="31" t="n">
        <v>43.2249</v>
      </c>
      <c r="C5788" s="32" t="n">
        <f aca="false">IF($A5788="","",IF(設定!$B$21="dB",10^($B5788/20),ABS($B5788)))</f>
        <v>144.958938463727</v>
      </c>
      <c r="D5788" s="32" t="n">
        <f aca="false">IF($A5788="","",$A5788^2)</f>
        <v>817329.00390625</v>
      </c>
      <c r="E5788" s="32" t="n">
        <f aca="false">IF($A5788="","",IF($C5788&lt;=0,"",1/$C5788^2))</f>
        <v>4.75893748721177E-005</v>
      </c>
      <c r="F5788" s="33" t="n">
        <f aca="false">IF(OR(ROW()-設定!$B$30&lt;2,ROW()+設定!$B$30&gt;13701,N($A5788)&lt;=0,N(INDEX($A$2:$A$13701,MIN(13700,MAX(1,ROW()-1+設定!$B$30))))&lt;=0,$A5788&lt;設定!$B$28,$A5788&gt;設定!$B$29),0,IF(AND($C5788&gt;=MAX(INDEX($C$1:$C$13701,MAX(1,ROW()-設定!$B$24)):INDEX($C$1:$C$13701,MAX(1,ROW()-1))),$C5788&gt;MAX(INDEX($C$1:$C$13701,MIN(13701,ROW()+1)):INDEX($C$1:$C$13701,MIN(13701,ROW()+設定!$B$24))),$C5788&gt;=設定!$B$32,$C5788&gt;=MAX(MIN(INDEX($C$1:$C$13701,MAX(1,ROW()-設定!$B$26)):INDEX($C$1:$C$13701,MAX(1,ROW()-1))),MIN(INDEX($C$1:$C$13701,MIN(13701,ROW()+1)):INDEX($C$1:$C$13701,MIN(13701,ROW()+設定!$B$26))))*10^(設定!$B$27/20)),1,0))</f>
        <v>0</v>
      </c>
      <c r="G5788" s="33" t="n">
        <f aca="false">$G5787+IF($F5788=1,1,0)</f>
        <v>2</v>
      </c>
      <c r="H5788" s="0" t="str">
        <f aca="false">IF($F5788=1,$G5788,"")</f>
        <v/>
      </c>
    </row>
    <row r="5789" customFormat="false" ht="15" hidden="false" customHeight="false" outlineLevel="0" collapsed="false">
      <c r="A5789" s="30" t="n">
        <v>904.21875</v>
      </c>
      <c r="B5789" s="31" t="n">
        <v>43.9968</v>
      </c>
      <c r="C5789" s="32" t="n">
        <f aca="false">IF($A5789="","",IF(設定!$B$21="dB",10^($B5789/20),ABS($B5789)))</f>
        <v>158.430940377534</v>
      </c>
      <c r="D5789" s="32" t="n">
        <f aca="false">IF($A5789="","",$A5789^2)</f>
        <v>817611.547851563</v>
      </c>
      <c r="E5789" s="32" t="n">
        <f aca="false">IF($A5789="","",IF($C5789&lt;=0,"",1/$C5789^2))</f>
        <v>3.98400614852722E-005</v>
      </c>
      <c r="F5789" s="33" t="n">
        <f aca="false">IF(OR(ROW()-設定!$B$30&lt;2,ROW()+設定!$B$30&gt;13701,N($A5789)&lt;=0,N(INDEX($A$2:$A$13701,MIN(13700,MAX(1,ROW()-1+設定!$B$30))))&lt;=0,$A5789&lt;設定!$B$28,$A5789&gt;設定!$B$29),0,IF(AND($C5789&gt;=MAX(INDEX($C$1:$C$13701,MAX(1,ROW()-設定!$B$24)):INDEX($C$1:$C$13701,MAX(1,ROW()-1))),$C5789&gt;MAX(INDEX($C$1:$C$13701,MIN(13701,ROW()+1)):INDEX($C$1:$C$13701,MIN(13701,ROW()+設定!$B$24))),$C5789&gt;=設定!$B$32,$C5789&gt;=MAX(MIN(INDEX($C$1:$C$13701,MAX(1,ROW()-設定!$B$26)):INDEX($C$1:$C$13701,MAX(1,ROW()-1))),MIN(INDEX($C$1:$C$13701,MIN(13701,ROW()+1)):INDEX($C$1:$C$13701,MIN(13701,ROW()+設定!$B$26))))*10^(設定!$B$27/20)),1,0))</f>
        <v>0</v>
      </c>
      <c r="G5789" s="33" t="n">
        <f aca="false">$G5788+IF($F5789=1,1,0)</f>
        <v>2</v>
      </c>
      <c r="H5789" s="0" t="str">
        <f aca="false">IF($F5789=1,$G5789,"")</f>
        <v/>
      </c>
    </row>
    <row r="5790" customFormat="false" ht="15" hidden="false" customHeight="false" outlineLevel="0" collapsed="false">
      <c r="A5790" s="30" t="n">
        <v>904.375</v>
      </c>
      <c r="B5790" s="31" t="n">
        <v>44.0595</v>
      </c>
      <c r="C5790" s="32" t="n">
        <f aca="false">IF($A5790="","",IF(設定!$B$21="dB",10^($B5790/20),ABS($B5790)))</f>
        <v>159.578728369244</v>
      </c>
      <c r="D5790" s="32" t="n">
        <f aca="false">IF($A5790="","",$A5790^2)</f>
        <v>817894.140625</v>
      </c>
      <c r="E5790" s="32" t="n">
        <f aca="false">IF($A5790="","",IF($C5790&lt;=0,"",1/$C5790^2))</f>
        <v>3.92690142920659E-005</v>
      </c>
      <c r="F5790" s="33" t="n">
        <f aca="false">IF(OR(ROW()-設定!$B$30&lt;2,ROW()+設定!$B$30&gt;13701,N($A5790)&lt;=0,N(INDEX($A$2:$A$13701,MIN(13700,MAX(1,ROW()-1+設定!$B$30))))&lt;=0,$A5790&lt;設定!$B$28,$A5790&gt;設定!$B$29),0,IF(AND($C5790&gt;=MAX(INDEX($C$1:$C$13701,MAX(1,ROW()-設定!$B$24)):INDEX($C$1:$C$13701,MAX(1,ROW()-1))),$C5790&gt;MAX(INDEX($C$1:$C$13701,MIN(13701,ROW()+1)):INDEX($C$1:$C$13701,MIN(13701,ROW()+設定!$B$24))),$C5790&gt;=設定!$B$32,$C5790&gt;=MAX(MIN(INDEX($C$1:$C$13701,MAX(1,ROW()-設定!$B$26)):INDEX($C$1:$C$13701,MAX(1,ROW()-1))),MIN(INDEX($C$1:$C$13701,MIN(13701,ROW()+1)):INDEX($C$1:$C$13701,MIN(13701,ROW()+設定!$B$26))))*10^(設定!$B$27/20)),1,0))</f>
        <v>0</v>
      </c>
      <c r="G5790" s="33" t="n">
        <f aca="false">$G5789+IF($F5790=1,1,0)</f>
        <v>2</v>
      </c>
      <c r="H5790" s="0" t="str">
        <f aca="false">IF($F5790=1,$G5790,"")</f>
        <v/>
      </c>
    </row>
    <row r="5791" customFormat="false" ht="15" hidden="false" customHeight="false" outlineLevel="0" collapsed="false">
      <c r="A5791" s="30" t="n">
        <v>904.53125</v>
      </c>
      <c r="B5791" s="31" t="n">
        <v>44.4115</v>
      </c>
      <c r="C5791" s="32" t="n">
        <f aca="false">IF($A5791="","",IF(設定!$B$21="dB",10^($B5791/20),ABS($B5791)))</f>
        <v>166.178563320022</v>
      </c>
      <c r="D5791" s="32" t="n">
        <f aca="false">IF($A5791="","",$A5791^2)</f>
        <v>818176.782226563</v>
      </c>
      <c r="E5791" s="32" t="n">
        <f aca="false">IF($A5791="","",IF($C5791&lt;=0,"",1/$C5791^2))</f>
        <v>3.62117905721456E-005</v>
      </c>
      <c r="F5791" s="33" t="n">
        <f aca="false">IF(OR(ROW()-設定!$B$30&lt;2,ROW()+設定!$B$30&gt;13701,N($A5791)&lt;=0,N(INDEX($A$2:$A$13701,MIN(13700,MAX(1,ROW()-1+設定!$B$30))))&lt;=0,$A5791&lt;設定!$B$28,$A5791&gt;設定!$B$29),0,IF(AND($C5791&gt;=MAX(INDEX($C$1:$C$13701,MAX(1,ROW()-設定!$B$24)):INDEX($C$1:$C$13701,MAX(1,ROW()-1))),$C5791&gt;MAX(INDEX($C$1:$C$13701,MIN(13701,ROW()+1)):INDEX($C$1:$C$13701,MIN(13701,ROW()+設定!$B$24))),$C5791&gt;=設定!$B$32,$C5791&gt;=MAX(MIN(INDEX($C$1:$C$13701,MAX(1,ROW()-設定!$B$26)):INDEX($C$1:$C$13701,MAX(1,ROW()-1))),MIN(INDEX($C$1:$C$13701,MIN(13701,ROW()+1)):INDEX($C$1:$C$13701,MIN(13701,ROW()+設定!$B$26))))*10^(設定!$B$27/20)),1,0))</f>
        <v>0</v>
      </c>
      <c r="G5791" s="33" t="n">
        <f aca="false">$G5790+IF($F5791=1,1,0)</f>
        <v>2</v>
      </c>
      <c r="H5791" s="0" t="str">
        <f aca="false">IF($F5791=1,$G5791,"")</f>
        <v/>
      </c>
    </row>
    <row r="5792" customFormat="false" ht="15" hidden="false" customHeight="false" outlineLevel="0" collapsed="false">
      <c r="A5792" s="30" t="n">
        <v>904.6875</v>
      </c>
      <c r="B5792" s="31" t="n">
        <v>44.5674</v>
      </c>
      <c r="C5792" s="32" t="n">
        <f aca="false">IF($A5792="","",IF(設定!$B$21="dB",10^($B5792/20),ABS($B5792)))</f>
        <v>169.188172741699</v>
      </c>
      <c r="D5792" s="32" t="n">
        <f aca="false">IF($A5792="","",$A5792^2)</f>
        <v>818459.47265625</v>
      </c>
      <c r="E5792" s="32" t="n">
        <f aca="false">IF($A5792="","",IF($C5792&lt;=0,"",1/$C5792^2))</f>
        <v>3.49349398632773E-005</v>
      </c>
      <c r="F5792" s="33" t="n">
        <f aca="false">IF(OR(ROW()-設定!$B$30&lt;2,ROW()+設定!$B$30&gt;13701,N($A5792)&lt;=0,N(INDEX($A$2:$A$13701,MIN(13700,MAX(1,ROW()-1+設定!$B$30))))&lt;=0,$A5792&lt;設定!$B$28,$A5792&gt;設定!$B$29),0,IF(AND($C5792&gt;=MAX(INDEX($C$1:$C$13701,MAX(1,ROW()-設定!$B$24)):INDEX($C$1:$C$13701,MAX(1,ROW()-1))),$C5792&gt;MAX(INDEX($C$1:$C$13701,MIN(13701,ROW()+1)):INDEX($C$1:$C$13701,MIN(13701,ROW()+設定!$B$24))),$C5792&gt;=設定!$B$32,$C5792&gt;=MAX(MIN(INDEX($C$1:$C$13701,MAX(1,ROW()-設定!$B$26)):INDEX($C$1:$C$13701,MAX(1,ROW()-1))),MIN(INDEX($C$1:$C$13701,MIN(13701,ROW()+1)):INDEX($C$1:$C$13701,MIN(13701,ROW()+設定!$B$26))))*10^(設定!$B$27/20)),1,0))</f>
        <v>0</v>
      </c>
      <c r="G5792" s="33" t="n">
        <f aca="false">$G5791+IF($F5792=1,1,0)</f>
        <v>2</v>
      </c>
      <c r="H5792" s="0" t="str">
        <f aca="false">IF($F5792=1,$G5792,"")</f>
        <v/>
      </c>
    </row>
    <row r="5793" customFormat="false" ht="15" hidden="false" customHeight="false" outlineLevel="0" collapsed="false">
      <c r="A5793" s="30" t="n">
        <v>904.84375</v>
      </c>
      <c r="B5793" s="31" t="n">
        <v>44.7847</v>
      </c>
      <c r="C5793" s="32" t="n">
        <f aca="false">IF($A5793="","",IF(設定!$B$21="dB",10^($B5793/20),ABS($B5793)))</f>
        <v>173.474242596777</v>
      </c>
      <c r="D5793" s="32" t="n">
        <f aca="false">IF($A5793="","",$A5793^2)</f>
        <v>818742.211914063</v>
      </c>
      <c r="E5793" s="32" t="n">
        <f aca="false">IF($A5793="","",IF($C5793&lt;=0,"",1/$C5793^2))</f>
        <v>3.32299738871029E-005</v>
      </c>
      <c r="F5793" s="33" t="n">
        <f aca="false">IF(OR(ROW()-設定!$B$30&lt;2,ROW()+設定!$B$30&gt;13701,N($A5793)&lt;=0,N(INDEX($A$2:$A$13701,MIN(13700,MAX(1,ROW()-1+設定!$B$30))))&lt;=0,$A5793&lt;設定!$B$28,$A5793&gt;設定!$B$29),0,IF(AND($C5793&gt;=MAX(INDEX($C$1:$C$13701,MAX(1,ROW()-設定!$B$24)):INDEX($C$1:$C$13701,MAX(1,ROW()-1))),$C5793&gt;MAX(INDEX($C$1:$C$13701,MIN(13701,ROW()+1)):INDEX($C$1:$C$13701,MIN(13701,ROW()+設定!$B$24))),$C5793&gt;=設定!$B$32,$C5793&gt;=MAX(MIN(INDEX($C$1:$C$13701,MAX(1,ROW()-設定!$B$26)):INDEX($C$1:$C$13701,MAX(1,ROW()-1))),MIN(INDEX($C$1:$C$13701,MIN(13701,ROW()+1)):INDEX($C$1:$C$13701,MIN(13701,ROW()+設定!$B$26))))*10^(設定!$B$27/20)),1,0))</f>
        <v>1</v>
      </c>
      <c r="G5793" s="33" t="n">
        <f aca="false">$G5792+IF($F5793=1,1,0)</f>
        <v>3</v>
      </c>
      <c r="H5793" s="33" t="n">
        <f aca="false">IF($F5793=1,$G5793,"")</f>
        <v>3</v>
      </c>
    </row>
    <row r="5794" customFormat="false" ht="15" hidden="false" customHeight="false" outlineLevel="0" collapsed="false">
      <c r="A5794" s="30" t="n">
        <v>905</v>
      </c>
      <c r="B5794" s="31" t="n">
        <v>44.7797</v>
      </c>
      <c r="C5794" s="32" t="n">
        <f aca="false">IF($A5794="","",IF(設定!$B$21="dB",10^($B5794/20),ABS($B5794)))</f>
        <v>173.374411531969</v>
      </c>
      <c r="D5794" s="32" t="n">
        <f aca="false">IF($A5794="","",$A5794^2)</f>
        <v>819025</v>
      </c>
      <c r="E5794" s="32" t="n">
        <f aca="false">IF($A5794="","",IF($C5794&lt;=0,"",1/$C5794^2))</f>
        <v>3.32682533395554E-005</v>
      </c>
      <c r="F5794" s="33" t="n">
        <f aca="false">IF(OR(ROW()-設定!$B$30&lt;2,ROW()+設定!$B$30&gt;13701,N($A5794)&lt;=0,N(INDEX($A$2:$A$13701,MIN(13700,MAX(1,ROW()-1+設定!$B$30))))&lt;=0,$A5794&lt;設定!$B$28,$A5794&gt;設定!$B$29),0,IF(AND($C5794&gt;=MAX(INDEX($C$1:$C$13701,MAX(1,ROW()-設定!$B$24)):INDEX($C$1:$C$13701,MAX(1,ROW()-1))),$C5794&gt;MAX(INDEX($C$1:$C$13701,MIN(13701,ROW()+1)):INDEX($C$1:$C$13701,MIN(13701,ROW()+設定!$B$24))),$C5794&gt;=設定!$B$32,$C5794&gt;=MAX(MIN(INDEX($C$1:$C$13701,MAX(1,ROW()-設定!$B$26)):INDEX($C$1:$C$13701,MAX(1,ROW()-1))),MIN(INDEX($C$1:$C$13701,MIN(13701,ROW()+1)):INDEX($C$1:$C$13701,MIN(13701,ROW()+設定!$B$26))))*10^(設定!$B$27/20)),1,0))</f>
        <v>0</v>
      </c>
      <c r="G5794" s="33" t="n">
        <f aca="false">$G5793+IF($F5794=1,1,0)</f>
        <v>3</v>
      </c>
      <c r="H5794" s="0" t="str">
        <f aca="false">IF($F5794=1,$G5794,"")</f>
        <v/>
      </c>
    </row>
    <row r="5795" customFormat="false" ht="15" hidden="false" customHeight="false" outlineLevel="0" collapsed="false">
      <c r="A5795" s="30" t="n">
        <v>905.15625</v>
      </c>
      <c r="B5795" s="31" t="n">
        <v>44.6931</v>
      </c>
      <c r="C5795" s="32" t="n">
        <f aca="false">IF($A5795="","",IF(設定!$B$21="dB",10^($B5795/20),ABS($B5795)))</f>
        <v>171.654423663039</v>
      </c>
      <c r="D5795" s="32" t="n">
        <f aca="false">IF($A5795="","",$A5795^2)</f>
        <v>819307.836914063</v>
      </c>
      <c r="E5795" s="32" t="n">
        <f aca="false">IF($A5795="","",IF($C5795&lt;=0,"",1/$C5795^2))</f>
        <v>3.39382934103611E-005</v>
      </c>
      <c r="F5795" s="33" t="n">
        <f aca="false">IF(OR(ROW()-設定!$B$30&lt;2,ROW()+設定!$B$30&gt;13701,N($A5795)&lt;=0,N(INDEX($A$2:$A$13701,MIN(13700,MAX(1,ROW()-1+設定!$B$30))))&lt;=0,$A5795&lt;設定!$B$28,$A5795&gt;設定!$B$29),0,IF(AND($C5795&gt;=MAX(INDEX($C$1:$C$13701,MAX(1,ROW()-設定!$B$24)):INDEX($C$1:$C$13701,MAX(1,ROW()-1))),$C5795&gt;MAX(INDEX($C$1:$C$13701,MIN(13701,ROW()+1)):INDEX($C$1:$C$13701,MIN(13701,ROW()+設定!$B$24))),$C5795&gt;=設定!$B$32,$C5795&gt;=MAX(MIN(INDEX($C$1:$C$13701,MAX(1,ROW()-設定!$B$26)):INDEX($C$1:$C$13701,MAX(1,ROW()-1))),MIN(INDEX($C$1:$C$13701,MIN(13701,ROW()+1)):INDEX($C$1:$C$13701,MIN(13701,ROW()+設定!$B$26))))*10^(設定!$B$27/20)),1,0))</f>
        <v>0</v>
      </c>
      <c r="G5795" s="33" t="n">
        <f aca="false">$G5794+IF($F5795=1,1,0)</f>
        <v>3</v>
      </c>
      <c r="H5795" s="0" t="str">
        <f aca="false">IF($F5795=1,$G5795,"")</f>
        <v/>
      </c>
    </row>
    <row r="5796" customFormat="false" ht="15" hidden="false" customHeight="false" outlineLevel="0" collapsed="false">
      <c r="A5796" s="30" t="n">
        <v>905.3125</v>
      </c>
      <c r="B5796" s="31" t="n">
        <v>44.4407</v>
      </c>
      <c r="C5796" s="32" t="n">
        <f aca="false">IF($A5796="","",IF(設定!$B$21="dB",10^($B5796/20),ABS($B5796)))</f>
        <v>166.738158221568</v>
      </c>
      <c r="D5796" s="32" t="n">
        <f aca="false">IF($A5796="","",$A5796^2)</f>
        <v>819590.72265625</v>
      </c>
      <c r="E5796" s="32" t="n">
        <f aca="false">IF($A5796="","",IF($C5796&lt;=0,"",1/$C5796^2))</f>
        <v>3.59691355086565E-005</v>
      </c>
      <c r="F5796" s="33" t="n">
        <f aca="false">IF(OR(ROW()-設定!$B$30&lt;2,ROW()+設定!$B$30&gt;13701,N($A5796)&lt;=0,N(INDEX($A$2:$A$13701,MIN(13700,MAX(1,ROW()-1+設定!$B$30))))&lt;=0,$A5796&lt;設定!$B$28,$A5796&gt;設定!$B$29),0,IF(AND($C5796&gt;=MAX(INDEX($C$1:$C$13701,MAX(1,ROW()-設定!$B$24)):INDEX($C$1:$C$13701,MAX(1,ROW()-1))),$C5796&gt;MAX(INDEX($C$1:$C$13701,MIN(13701,ROW()+1)):INDEX($C$1:$C$13701,MIN(13701,ROW()+設定!$B$24))),$C5796&gt;=設定!$B$32,$C5796&gt;=MAX(MIN(INDEX($C$1:$C$13701,MAX(1,ROW()-設定!$B$26)):INDEX($C$1:$C$13701,MAX(1,ROW()-1))),MIN(INDEX($C$1:$C$13701,MIN(13701,ROW()+1)):INDEX($C$1:$C$13701,MIN(13701,ROW()+設定!$B$26))))*10^(設定!$B$27/20)),1,0))</f>
        <v>0</v>
      </c>
      <c r="G5796" s="33" t="n">
        <f aca="false">$G5795+IF($F5796=1,1,0)</f>
        <v>3</v>
      </c>
      <c r="H5796" s="0" t="str">
        <f aca="false">IF($F5796=1,$G5796,"")</f>
        <v/>
      </c>
    </row>
    <row r="5797" customFormat="false" ht="15" hidden="false" customHeight="false" outlineLevel="0" collapsed="false">
      <c r="A5797" s="30" t="n">
        <v>905.46875</v>
      </c>
      <c r="B5797" s="31" t="n">
        <v>44.1619</v>
      </c>
      <c r="C5797" s="32" t="n">
        <f aca="false">IF($A5797="","",IF(設定!$B$21="dB",10^($B5797/20),ABS($B5797)))</f>
        <v>161.471172925756</v>
      </c>
      <c r="D5797" s="32" t="n">
        <f aca="false">IF($A5797="","",$A5797^2)</f>
        <v>819873.657226563</v>
      </c>
      <c r="E5797" s="32" t="n">
        <f aca="false">IF($A5797="","",IF($C5797&lt;=0,"",1/$C5797^2))</f>
        <v>3.83539413676551E-005</v>
      </c>
      <c r="F5797" s="33" t="n">
        <f aca="false">IF(OR(ROW()-設定!$B$30&lt;2,ROW()+設定!$B$30&gt;13701,N($A5797)&lt;=0,N(INDEX($A$2:$A$13701,MIN(13700,MAX(1,ROW()-1+設定!$B$30))))&lt;=0,$A5797&lt;設定!$B$28,$A5797&gt;設定!$B$29),0,IF(AND($C5797&gt;=MAX(INDEX($C$1:$C$13701,MAX(1,ROW()-設定!$B$24)):INDEX($C$1:$C$13701,MAX(1,ROW()-1))),$C5797&gt;MAX(INDEX($C$1:$C$13701,MIN(13701,ROW()+1)):INDEX($C$1:$C$13701,MIN(13701,ROW()+設定!$B$24))),$C5797&gt;=設定!$B$32,$C5797&gt;=MAX(MIN(INDEX($C$1:$C$13701,MAX(1,ROW()-設定!$B$26)):INDEX($C$1:$C$13701,MAX(1,ROW()-1))),MIN(INDEX($C$1:$C$13701,MIN(13701,ROW()+1)):INDEX($C$1:$C$13701,MIN(13701,ROW()+設定!$B$26))))*10^(設定!$B$27/20)),1,0))</f>
        <v>0</v>
      </c>
      <c r="G5797" s="33" t="n">
        <f aca="false">$G5796+IF($F5797=1,1,0)</f>
        <v>3</v>
      </c>
      <c r="H5797" s="0" t="str">
        <f aca="false">IF($F5797=1,$G5797,"")</f>
        <v/>
      </c>
    </row>
    <row r="5798" customFormat="false" ht="15" hidden="false" customHeight="false" outlineLevel="0" collapsed="false">
      <c r="A5798" s="30" t="n">
        <v>905.625</v>
      </c>
      <c r="B5798" s="31" t="n">
        <v>43.8996</v>
      </c>
      <c r="C5798" s="32" t="n">
        <f aca="false">IF($A5798="","",IF(設定!$B$21="dB",10^($B5798/20),ABS($B5798)))</f>
        <v>156.667892021631</v>
      </c>
      <c r="D5798" s="32" t="n">
        <f aca="false">IF($A5798="","",$A5798^2)</f>
        <v>820156.640625</v>
      </c>
      <c r="E5798" s="32" t="n">
        <f aca="false">IF($A5798="","",IF($C5798&lt;=0,"",1/$C5798^2))</f>
        <v>4.07417800642271E-005</v>
      </c>
      <c r="F5798" s="33" t="n">
        <f aca="false">IF(OR(ROW()-設定!$B$30&lt;2,ROW()+設定!$B$30&gt;13701,N($A5798)&lt;=0,N(INDEX($A$2:$A$13701,MIN(13700,MAX(1,ROW()-1+設定!$B$30))))&lt;=0,$A5798&lt;設定!$B$28,$A5798&gt;設定!$B$29),0,IF(AND($C5798&gt;=MAX(INDEX($C$1:$C$13701,MAX(1,ROW()-設定!$B$24)):INDEX($C$1:$C$13701,MAX(1,ROW()-1))),$C5798&gt;MAX(INDEX($C$1:$C$13701,MIN(13701,ROW()+1)):INDEX($C$1:$C$13701,MIN(13701,ROW()+設定!$B$24))),$C5798&gt;=設定!$B$32,$C5798&gt;=MAX(MIN(INDEX($C$1:$C$13701,MAX(1,ROW()-設定!$B$26)):INDEX($C$1:$C$13701,MAX(1,ROW()-1))),MIN(INDEX($C$1:$C$13701,MIN(13701,ROW()+1)):INDEX($C$1:$C$13701,MIN(13701,ROW()+設定!$B$26))))*10^(設定!$B$27/20)),1,0))</f>
        <v>0</v>
      </c>
      <c r="G5798" s="33" t="n">
        <f aca="false">$G5797+IF($F5798=1,1,0)</f>
        <v>3</v>
      </c>
      <c r="H5798" s="0" t="str">
        <f aca="false">IF($F5798=1,$G5798,"")</f>
        <v/>
      </c>
    </row>
    <row r="5799" customFormat="false" ht="15" hidden="false" customHeight="false" outlineLevel="0" collapsed="false">
      <c r="A5799" s="30" t="n">
        <v>905.78125</v>
      </c>
      <c r="B5799" s="31" t="n">
        <v>43.6157</v>
      </c>
      <c r="C5799" s="32" t="n">
        <f aca="false">IF($A5799="","",IF(設定!$B$21="dB",10^($B5799/20),ABS($B5799)))</f>
        <v>151.629952875249</v>
      </c>
      <c r="D5799" s="32" t="n">
        <f aca="false">IF($A5799="","",$A5799^2)</f>
        <v>820439.672851563</v>
      </c>
      <c r="E5799" s="32" t="n">
        <f aca="false">IF($A5799="","",IF($C5799&lt;=0,"",1/$C5799^2))</f>
        <v>4.34940650830541E-005</v>
      </c>
      <c r="F5799" s="33" t="n">
        <f aca="false">IF(OR(ROW()-設定!$B$30&lt;2,ROW()+設定!$B$30&gt;13701,N($A5799)&lt;=0,N(INDEX($A$2:$A$13701,MIN(13700,MAX(1,ROW()-1+設定!$B$30))))&lt;=0,$A5799&lt;設定!$B$28,$A5799&gt;設定!$B$29),0,IF(AND($C5799&gt;=MAX(INDEX($C$1:$C$13701,MAX(1,ROW()-設定!$B$24)):INDEX($C$1:$C$13701,MAX(1,ROW()-1))),$C5799&gt;MAX(INDEX($C$1:$C$13701,MIN(13701,ROW()+1)):INDEX($C$1:$C$13701,MIN(13701,ROW()+設定!$B$24))),$C5799&gt;=設定!$B$32,$C5799&gt;=MAX(MIN(INDEX($C$1:$C$13701,MAX(1,ROW()-設定!$B$26)):INDEX($C$1:$C$13701,MAX(1,ROW()-1))),MIN(INDEX($C$1:$C$13701,MIN(13701,ROW()+1)):INDEX($C$1:$C$13701,MIN(13701,ROW()+設定!$B$26))))*10^(設定!$B$27/20)),1,0))</f>
        <v>0</v>
      </c>
      <c r="G5799" s="33" t="n">
        <f aca="false">$G5798+IF($F5799=1,1,0)</f>
        <v>3</v>
      </c>
      <c r="H5799" s="0" t="str">
        <f aca="false">IF($F5799=1,$G5799,"")</f>
        <v/>
      </c>
    </row>
    <row r="5800" customFormat="false" ht="15" hidden="false" customHeight="false" outlineLevel="0" collapsed="false">
      <c r="A5800" s="30" t="n">
        <v>905.9375</v>
      </c>
      <c r="B5800" s="31" t="n">
        <v>43.3634</v>
      </c>
      <c r="C5800" s="32" t="n">
        <f aca="false">IF($A5800="","",IF(設定!$B$21="dB",10^($B5800/20),ABS($B5800)))</f>
        <v>147.288893646433</v>
      </c>
      <c r="D5800" s="32" t="n">
        <f aca="false">IF($A5800="","",$A5800^2)</f>
        <v>820722.75390625</v>
      </c>
      <c r="E5800" s="32" t="n">
        <f aca="false">IF($A5800="","",IF($C5800&lt;=0,"",1/$C5800^2))</f>
        <v>4.60956560084224E-005</v>
      </c>
      <c r="F5800" s="33" t="n">
        <f aca="false">IF(OR(ROW()-設定!$B$30&lt;2,ROW()+設定!$B$30&gt;13701,N($A5800)&lt;=0,N(INDEX($A$2:$A$13701,MIN(13700,MAX(1,ROW()-1+設定!$B$30))))&lt;=0,$A5800&lt;設定!$B$28,$A5800&gt;設定!$B$29),0,IF(AND($C5800&gt;=MAX(INDEX($C$1:$C$13701,MAX(1,ROW()-設定!$B$24)):INDEX($C$1:$C$13701,MAX(1,ROW()-1))),$C5800&gt;MAX(INDEX($C$1:$C$13701,MIN(13701,ROW()+1)):INDEX($C$1:$C$13701,MIN(13701,ROW()+設定!$B$24))),$C5800&gt;=設定!$B$32,$C5800&gt;=MAX(MIN(INDEX($C$1:$C$13701,MAX(1,ROW()-設定!$B$26)):INDEX($C$1:$C$13701,MAX(1,ROW()-1))),MIN(INDEX($C$1:$C$13701,MIN(13701,ROW()+1)):INDEX($C$1:$C$13701,MIN(13701,ROW()+設定!$B$26))))*10^(設定!$B$27/20)),1,0))</f>
        <v>0</v>
      </c>
      <c r="G5800" s="33" t="n">
        <f aca="false">$G5799+IF($F5800=1,1,0)</f>
        <v>3</v>
      </c>
      <c r="H5800" s="0" t="str">
        <f aca="false">IF($F5800=1,$G5800,"")</f>
        <v/>
      </c>
    </row>
    <row r="5801" customFormat="false" ht="15" hidden="false" customHeight="false" outlineLevel="0" collapsed="false">
      <c r="A5801" s="30" t="n">
        <v>906.09375</v>
      </c>
      <c r="B5801" s="31" t="n">
        <v>42.7938</v>
      </c>
      <c r="C5801" s="32" t="n">
        <f aca="false">IF($A5801="","",IF(設定!$B$21="dB",10^($B5801/20),ABS($B5801)))</f>
        <v>137.93992959893</v>
      </c>
      <c r="D5801" s="32" t="n">
        <f aca="false">IF($A5801="","",$A5801^2)</f>
        <v>821005.883789063</v>
      </c>
      <c r="E5801" s="32" t="n">
        <f aca="false">IF($A5801="","",IF($C5801&lt;=0,"",1/$C5801^2))</f>
        <v>5.25557211873671E-005</v>
      </c>
      <c r="F5801" s="33" t="n">
        <f aca="false">IF(OR(ROW()-設定!$B$30&lt;2,ROW()+設定!$B$30&gt;13701,N($A5801)&lt;=0,N(INDEX($A$2:$A$13701,MIN(13700,MAX(1,ROW()-1+設定!$B$30))))&lt;=0,$A5801&lt;設定!$B$28,$A5801&gt;設定!$B$29),0,IF(AND($C5801&gt;=MAX(INDEX($C$1:$C$13701,MAX(1,ROW()-設定!$B$24)):INDEX($C$1:$C$13701,MAX(1,ROW()-1))),$C5801&gt;MAX(INDEX($C$1:$C$13701,MIN(13701,ROW()+1)):INDEX($C$1:$C$13701,MIN(13701,ROW()+設定!$B$24))),$C5801&gt;=設定!$B$32,$C5801&gt;=MAX(MIN(INDEX($C$1:$C$13701,MAX(1,ROW()-設定!$B$26)):INDEX($C$1:$C$13701,MAX(1,ROW()-1))),MIN(INDEX($C$1:$C$13701,MIN(13701,ROW()+1)):INDEX($C$1:$C$13701,MIN(13701,ROW()+設定!$B$26))))*10^(設定!$B$27/20)),1,0))</f>
        <v>0</v>
      </c>
      <c r="G5801" s="33" t="n">
        <f aca="false">$G5800+IF($F5801=1,1,0)</f>
        <v>3</v>
      </c>
      <c r="H5801" s="0" t="str">
        <f aca="false">IF($F5801=1,$G5801,"")</f>
        <v/>
      </c>
    </row>
    <row r="5802" customFormat="false" ht="15" hidden="false" customHeight="false" outlineLevel="0" collapsed="false">
      <c r="A5802" s="30" t="n">
        <v>906.25</v>
      </c>
      <c r="B5802" s="31" t="n">
        <v>42.3901</v>
      </c>
      <c r="C5802" s="32" t="n">
        <f aca="false">IF($A5802="","",IF(設定!$B$21="dB",10^($B5802/20),ABS($B5802)))</f>
        <v>131.675507233736</v>
      </c>
      <c r="D5802" s="32" t="n">
        <f aca="false">IF($A5802="","",$A5802^2)</f>
        <v>821289.0625</v>
      </c>
      <c r="E5802" s="32" t="n">
        <f aca="false">IF($A5802="","",IF($C5802&lt;=0,"",1/$C5802^2))</f>
        <v>5.76753183006541E-005</v>
      </c>
      <c r="F5802" s="33" t="n">
        <f aca="false">IF(OR(ROW()-設定!$B$30&lt;2,ROW()+設定!$B$30&gt;13701,N($A5802)&lt;=0,N(INDEX($A$2:$A$13701,MIN(13700,MAX(1,ROW()-1+設定!$B$30))))&lt;=0,$A5802&lt;設定!$B$28,$A5802&gt;設定!$B$29),0,IF(AND($C5802&gt;=MAX(INDEX($C$1:$C$13701,MAX(1,ROW()-設定!$B$24)):INDEX($C$1:$C$13701,MAX(1,ROW()-1))),$C5802&gt;MAX(INDEX($C$1:$C$13701,MIN(13701,ROW()+1)):INDEX($C$1:$C$13701,MIN(13701,ROW()+設定!$B$24))),$C5802&gt;=設定!$B$32,$C5802&gt;=MAX(MIN(INDEX($C$1:$C$13701,MAX(1,ROW()-設定!$B$26)):INDEX($C$1:$C$13701,MAX(1,ROW()-1))),MIN(INDEX($C$1:$C$13701,MIN(13701,ROW()+1)):INDEX($C$1:$C$13701,MIN(13701,ROW()+設定!$B$26))))*10^(設定!$B$27/20)),1,0))</f>
        <v>0</v>
      </c>
      <c r="G5802" s="33" t="n">
        <f aca="false">$G5801+IF($F5802=1,1,0)</f>
        <v>3</v>
      </c>
      <c r="H5802" s="0" t="str">
        <f aca="false">IF($F5802=1,$G5802,"")</f>
        <v/>
      </c>
    </row>
    <row r="5803" customFormat="false" ht="15" hidden="false" customHeight="false" outlineLevel="0" collapsed="false">
      <c r="A5803" s="30" t="n">
        <v>906.40625</v>
      </c>
      <c r="B5803" s="31" t="n">
        <v>41.7619</v>
      </c>
      <c r="C5803" s="32" t="n">
        <f aca="false">IF($A5803="","",IF(設定!$B$21="dB",10^($B5803/20),ABS($B5803)))</f>
        <v>122.488410795138</v>
      </c>
      <c r="D5803" s="32" t="n">
        <f aca="false">IF($A5803="","",$A5803^2)</f>
        <v>821572.290039063</v>
      </c>
      <c r="E5803" s="32" t="n">
        <f aca="false">IF($A5803="","",IF($C5803&lt;=0,"",1/$C5803^2))</f>
        <v>6.66515110945159E-005</v>
      </c>
      <c r="F5803" s="33" t="n">
        <f aca="false">IF(OR(ROW()-設定!$B$30&lt;2,ROW()+設定!$B$30&gt;13701,N($A5803)&lt;=0,N(INDEX($A$2:$A$13701,MIN(13700,MAX(1,ROW()-1+設定!$B$30))))&lt;=0,$A5803&lt;設定!$B$28,$A5803&gt;設定!$B$29),0,IF(AND($C5803&gt;=MAX(INDEX($C$1:$C$13701,MAX(1,ROW()-設定!$B$24)):INDEX($C$1:$C$13701,MAX(1,ROW()-1))),$C5803&gt;MAX(INDEX($C$1:$C$13701,MIN(13701,ROW()+1)):INDEX($C$1:$C$13701,MIN(13701,ROW()+設定!$B$24))),$C5803&gt;=設定!$B$32,$C5803&gt;=MAX(MIN(INDEX($C$1:$C$13701,MAX(1,ROW()-設定!$B$26)):INDEX($C$1:$C$13701,MAX(1,ROW()-1))),MIN(INDEX($C$1:$C$13701,MIN(13701,ROW()+1)):INDEX($C$1:$C$13701,MIN(13701,ROW()+設定!$B$26))))*10^(設定!$B$27/20)),1,0))</f>
        <v>0</v>
      </c>
      <c r="G5803" s="33" t="n">
        <f aca="false">$G5802+IF($F5803=1,1,0)</f>
        <v>3</v>
      </c>
      <c r="H5803" s="0" t="str">
        <f aca="false">IF($F5803=1,$G5803,"")</f>
        <v/>
      </c>
    </row>
    <row r="5804" customFormat="false" ht="15" hidden="false" customHeight="false" outlineLevel="0" collapsed="false">
      <c r="A5804" s="30" t="n">
        <v>906.5625</v>
      </c>
      <c r="B5804" s="31" t="n">
        <v>41.2104</v>
      </c>
      <c r="C5804" s="32" t="n">
        <f aca="false">IF($A5804="","",IF(設定!$B$21="dB",10^($B5804/20),ABS($B5804)))</f>
        <v>114.952917997599</v>
      </c>
      <c r="D5804" s="32" t="n">
        <f aca="false">IF($A5804="","",$A5804^2)</f>
        <v>821855.56640625</v>
      </c>
      <c r="E5804" s="32" t="n">
        <f aca="false">IF($A5804="","",IF($C5804&lt;=0,"",1/$C5804^2))</f>
        <v>7.56763191345318E-005</v>
      </c>
      <c r="F5804" s="33" t="n">
        <f aca="false">IF(OR(ROW()-設定!$B$30&lt;2,ROW()+設定!$B$30&gt;13701,N($A5804)&lt;=0,N(INDEX($A$2:$A$13701,MIN(13700,MAX(1,ROW()-1+設定!$B$30))))&lt;=0,$A5804&lt;設定!$B$28,$A5804&gt;設定!$B$29),0,IF(AND($C5804&gt;=MAX(INDEX($C$1:$C$13701,MAX(1,ROW()-設定!$B$24)):INDEX($C$1:$C$13701,MAX(1,ROW()-1))),$C5804&gt;MAX(INDEX($C$1:$C$13701,MIN(13701,ROW()+1)):INDEX($C$1:$C$13701,MIN(13701,ROW()+設定!$B$24))),$C5804&gt;=設定!$B$32,$C5804&gt;=MAX(MIN(INDEX($C$1:$C$13701,MAX(1,ROW()-設定!$B$26)):INDEX($C$1:$C$13701,MAX(1,ROW()-1))),MIN(INDEX($C$1:$C$13701,MIN(13701,ROW()+1)):INDEX($C$1:$C$13701,MIN(13701,ROW()+設定!$B$26))))*10^(設定!$B$27/20)),1,0))</f>
        <v>0</v>
      </c>
      <c r="G5804" s="33" t="n">
        <f aca="false">$G5803+IF($F5804=1,1,0)</f>
        <v>3</v>
      </c>
      <c r="H5804" s="0" t="str">
        <f aca="false">IF($F5804=1,$G5804,"")</f>
        <v/>
      </c>
    </row>
    <row r="5805" customFormat="false" ht="15" hidden="false" customHeight="false" outlineLevel="0" collapsed="false">
      <c r="A5805" s="30" t="n">
        <v>906.71875</v>
      </c>
      <c r="B5805" s="31" t="n">
        <v>40.5922</v>
      </c>
      <c r="C5805" s="32" t="n">
        <f aca="false">IF($A5805="","",IF(設定!$B$21="dB",10^($B5805/20),ABS($B5805)))</f>
        <v>107.055750404706</v>
      </c>
      <c r="D5805" s="32" t="n">
        <f aca="false">IF($A5805="","",$A5805^2)</f>
        <v>822138.891601563</v>
      </c>
      <c r="E5805" s="32" t="n">
        <f aca="false">IF($A5805="","",IF($C5805&lt;=0,"",1/$C5805^2))</f>
        <v>8.72529260387527E-005</v>
      </c>
      <c r="F5805" s="33" t="n">
        <f aca="false">IF(OR(ROW()-設定!$B$30&lt;2,ROW()+設定!$B$30&gt;13701,N($A5805)&lt;=0,N(INDEX($A$2:$A$13701,MIN(13700,MAX(1,ROW()-1+設定!$B$30))))&lt;=0,$A5805&lt;設定!$B$28,$A5805&gt;設定!$B$29),0,IF(AND($C5805&gt;=MAX(INDEX($C$1:$C$13701,MAX(1,ROW()-設定!$B$24)):INDEX($C$1:$C$13701,MAX(1,ROW()-1))),$C5805&gt;MAX(INDEX($C$1:$C$13701,MIN(13701,ROW()+1)):INDEX($C$1:$C$13701,MIN(13701,ROW()+設定!$B$24))),$C5805&gt;=設定!$B$32,$C5805&gt;=MAX(MIN(INDEX($C$1:$C$13701,MAX(1,ROW()-設定!$B$26)):INDEX($C$1:$C$13701,MAX(1,ROW()-1))),MIN(INDEX($C$1:$C$13701,MIN(13701,ROW()+1)):INDEX($C$1:$C$13701,MIN(13701,ROW()+設定!$B$26))))*10^(設定!$B$27/20)),1,0))</f>
        <v>0</v>
      </c>
      <c r="G5805" s="33" t="n">
        <f aca="false">$G5804+IF($F5805=1,1,0)</f>
        <v>3</v>
      </c>
      <c r="H5805" s="0" t="str">
        <f aca="false">IF($F5805=1,$G5805,"")</f>
        <v/>
      </c>
    </row>
    <row r="5806" customFormat="false" ht="15" hidden="false" customHeight="false" outlineLevel="0" collapsed="false">
      <c r="A5806" s="30" t="n">
        <v>906.875</v>
      </c>
      <c r="B5806" s="31" t="n">
        <v>40.251</v>
      </c>
      <c r="C5806" s="32" t="n">
        <f aca="false">IF($A5806="","",IF(設定!$B$21="dB",10^($B5806/20),ABS($B5806)))</f>
        <v>102.931902510517</v>
      </c>
      <c r="D5806" s="32" t="n">
        <f aca="false">IF($A5806="","",$A5806^2)</f>
        <v>822422.265625</v>
      </c>
      <c r="E5806" s="32" t="n">
        <f aca="false">IF($A5806="","",IF($C5806&lt;=0,"",1/$C5806^2))</f>
        <v>9.43843523260514E-005</v>
      </c>
      <c r="F5806" s="33" t="n">
        <f aca="false">IF(OR(ROW()-設定!$B$30&lt;2,ROW()+設定!$B$30&gt;13701,N($A5806)&lt;=0,N(INDEX($A$2:$A$13701,MIN(13700,MAX(1,ROW()-1+設定!$B$30))))&lt;=0,$A5806&lt;設定!$B$28,$A5806&gt;設定!$B$29),0,IF(AND($C5806&gt;=MAX(INDEX($C$1:$C$13701,MAX(1,ROW()-設定!$B$24)):INDEX($C$1:$C$13701,MAX(1,ROW()-1))),$C5806&gt;MAX(INDEX($C$1:$C$13701,MIN(13701,ROW()+1)):INDEX($C$1:$C$13701,MIN(13701,ROW()+設定!$B$24))),$C5806&gt;=設定!$B$32,$C5806&gt;=MAX(MIN(INDEX($C$1:$C$13701,MAX(1,ROW()-設定!$B$26)):INDEX($C$1:$C$13701,MAX(1,ROW()-1))),MIN(INDEX($C$1:$C$13701,MIN(13701,ROW()+1)):INDEX($C$1:$C$13701,MIN(13701,ROW()+設定!$B$26))))*10^(設定!$B$27/20)),1,0))</f>
        <v>0</v>
      </c>
      <c r="G5806" s="33" t="n">
        <f aca="false">$G5805+IF($F5806=1,1,0)</f>
        <v>3</v>
      </c>
      <c r="H5806" s="0" t="str">
        <f aca="false">IF($F5806=1,$G5806,"")</f>
        <v/>
      </c>
    </row>
    <row r="5807" customFormat="false" ht="15" hidden="false" customHeight="false" outlineLevel="0" collapsed="false">
      <c r="A5807" s="30" t="n">
        <v>907.03125</v>
      </c>
      <c r="B5807" s="31" t="n">
        <v>39.5536</v>
      </c>
      <c r="C5807" s="32" t="n">
        <f aca="false">IF($A5807="","",IF(設定!$B$21="dB",10^($B5807/20),ABS($B5807)))</f>
        <v>94.990462014471</v>
      </c>
      <c r="D5807" s="32" t="n">
        <f aca="false">IF($A5807="","",$A5807^2)</f>
        <v>822705.688476563</v>
      </c>
      <c r="E5807" s="32" t="n">
        <f aca="false">IF($A5807="","",IF($C5807&lt;=0,"",1/$C5807^2))</f>
        <v>0.00011082557672463</v>
      </c>
      <c r="F5807" s="33" t="n">
        <f aca="false">IF(OR(ROW()-設定!$B$30&lt;2,ROW()+設定!$B$30&gt;13701,N($A5807)&lt;=0,N(INDEX($A$2:$A$13701,MIN(13700,MAX(1,ROW()-1+設定!$B$30))))&lt;=0,$A5807&lt;設定!$B$28,$A5807&gt;設定!$B$29),0,IF(AND($C5807&gt;=MAX(INDEX($C$1:$C$13701,MAX(1,ROW()-設定!$B$24)):INDEX($C$1:$C$13701,MAX(1,ROW()-1))),$C5807&gt;MAX(INDEX($C$1:$C$13701,MIN(13701,ROW()+1)):INDEX($C$1:$C$13701,MIN(13701,ROW()+設定!$B$24))),$C5807&gt;=設定!$B$32,$C5807&gt;=MAX(MIN(INDEX($C$1:$C$13701,MAX(1,ROW()-設定!$B$26)):INDEX($C$1:$C$13701,MAX(1,ROW()-1))),MIN(INDEX($C$1:$C$13701,MIN(13701,ROW()+1)):INDEX($C$1:$C$13701,MIN(13701,ROW()+設定!$B$26))))*10^(設定!$B$27/20)),1,0))</f>
        <v>0</v>
      </c>
      <c r="G5807" s="33" t="n">
        <f aca="false">$G5806+IF($F5807=1,1,0)</f>
        <v>3</v>
      </c>
      <c r="H5807" s="0" t="str">
        <f aca="false">IF($F5807=1,$G5807,"")</f>
        <v/>
      </c>
    </row>
    <row r="5808" customFormat="false" ht="15" hidden="false" customHeight="false" outlineLevel="0" collapsed="false">
      <c r="A5808" s="30" t="n">
        <v>907.1875</v>
      </c>
      <c r="B5808" s="31" t="n">
        <v>39.2893</v>
      </c>
      <c r="C5808" s="32" t="n">
        <f aca="false">IF($A5808="","",IF(設定!$B$21="dB",10^($B5808/20),ABS($B5808)))</f>
        <v>92.143562680475</v>
      </c>
      <c r="D5808" s="32" t="n">
        <f aca="false">IF($A5808="","",$A5808^2)</f>
        <v>822989.16015625</v>
      </c>
      <c r="E5808" s="32" t="n">
        <f aca="false">IF($A5808="","",IF($C5808&lt;=0,"",1/$C5808^2))</f>
        <v>0.000117779579647552</v>
      </c>
      <c r="F5808" s="33" t="n">
        <f aca="false">IF(OR(ROW()-設定!$B$30&lt;2,ROW()+設定!$B$30&gt;13701,N($A5808)&lt;=0,N(INDEX($A$2:$A$13701,MIN(13700,MAX(1,ROW()-1+設定!$B$30))))&lt;=0,$A5808&lt;設定!$B$28,$A5808&gt;設定!$B$29),0,IF(AND($C5808&gt;=MAX(INDEX($C$1:$C$13701,MAX(1,ROW()-設定!$B$24)):INDEX($C$1:$C$13701,MAX(1,ROW()-1))),$C5808&gt;MAX(INDEX($C$1:$C$13701,MIN(13701,ROW()+1)):INDEX($C$1:$C$13701,MIN(13701,ROW()+設定!$B$24))),$C5808&gt;=設定!$B$32,$C5808&gt;=MAX(MIN(INDEX($C$1:$C$13701,MAX(1,ROW()-設定!$B$26)):INDEX($C$1:$C$13701,MAX(1,ROW()-1))),MIN(INDEX($C$1:$C$13701,MIN(13701,ROW()+1)):INDEX($C$1:$C$13701,MIN(13701,ROW()+設定!$B$26))))*10^(設定!$B$27/20)),1,0))</f>
        <v>0</v>
      </c>
      <c r="G5808" s="33" t="n">
        <f aca="false">$G5807+IF($F5808=1,1,0)</f>
        <v>3</v>
      </c>
      <c r="H5808" s="0" t="str">
        <f aca="false">IF($F5808=1,$G5808,"")</f>
        <v/>
      </c>
    </row>
    <row r="5809" customFormat="false" ht="15" hidden="false" customHeight="false" outlineLevel="0" collapsed="false">
      <c r="A5809" s="30" t="n">
        <v>907.34375</v>
      </c>
      <c r="B5809" s="31" t="n">
        <v>39.0416</v>
      </c>
      <c r="C5809" s="32" t="n">
        <f aca="false">IF($A5809="","",IF(設定!$B$21="dB",10^($B5809/20),ABS($B5809)))</f>
        <v>89.5529713026307</v>
      </c>
      <c r="D5809" s="32" t="n">
        <f aca="false">IF($A5809="","",$A5809^2)</f>
        <v>823272.680664063</v>
      </c>
      <c r="E5809" s="32" t="n">
        <f aca="false">IF($A5809="","",IF($C5809&lt;=0,"",1/$C5809^2))</f>
        <v>0.000124692404581573</v>
      </c>
      <c r="F5809" s="33" t="n">
        <f aca="false">IF(OR(ROW()-設定!$B$30&lt;2,ROW()+設定!$B$30&gt;13701,N($A5809)&lt;=0,N(INDEX($A$2:$A$13701,MIN(13700,MAX(1,ROW()-1+設定!$B$30))))&lt;=0,$A5809&lt;設定!$B$28,$A5809&gt;設定!$B$29),0,IF(AND($C5809&gt;=MAX(INDEX($C$1:$C$13701,MAX(1,ROW()-設定!$B$24)):INDEX($C$1:$C$13701,MAX(1,ROW()-1))),$C5809&gt;MAX(INDEX($C$1:$C$13701,MIN(13701,ROW()+1)):INDEX($C$1:$C$13701,MIN(13701,ROW()+設定!$B$24))),$C5809&gt;=設定!$B$32,$C5809&gt;=MAX(MIN(INDEX($C$1:$C$13701,MAX(1,ROW()-設定!$B$26)):INDEX($C$1:$C$13701,MAX(1,ROW()-1))),MIN(INDEX($C$1:$C$13701,MIN(13701,ROW()+1)):INDEX($C$1:$C$13701,MIN(13701,ROW()+設定!$B$26))))*10^(設定!$B$27/20)),1,0))</f>
        <v>0</v>
      </c>
      <c r="G5809" s="33" t="n">
        <f aca="false">$G5808+IF($F5809=1,1,0)</f>
        <v>3</v>
      </c>
      <c r="H5809" s="0" t="str">
        <f aca="false">IF($F5809=1,$G5809,"")</f>
        <v/>
      </c>
    </row>
    <row r="5810" customFormat="false" ht="15" hidden="false" customHeight="false" outlineLevel="0" collapsed="false">
      <c r="A5810" s="30" t="n">
        <v>907.5</v>
      </c>
      <c r="B5810" s="31" t="n">
        <v>38.4734</v>
      </c>
      <c r="C5810" s="32" t="n">
        <f aca="false">IF($A5810="","",IF(設定!$B$21="dB",10^($B5810/20),ABS($B5810)))</f>
        <v>83.8822362543477</v>
      </c>
      <c r="D5810" s="32" t="n">
        <f aca="false">IF($A5810="","",$A5810^2)</f>
        <v>823556.25</v>
      </c>
      <c r="E5810" s="32" t="n">
        <f aca="false">IF($A5810="","",IF($C5810&lt;=0,"",1/$C5810^2))</f>
        <v>0.000142121571164007</v>
      </c>
      <c r="F5810" s="33" t="n">
        <f aca="false">IF(OR(ROW()-設定!$B$30&lt;2,ROW()+設定!$B$30&gt;13701,N($A5810)&lt;=0,N(INDEX($A$2:$A$13701,MIN(13700,MAX(1,ROW()-1+設定!$B$30))))&lt;=0,$A5810&lt;設定!$B$28,$A5810&gt;設定!$B$29),0,IF(AND($C5810&gt;=MAX(INDEX($C$1:$C$13701,MAX(1,ROW()-設定!$B$24)):INDEX($C$1:$C$13701,MAX(1,ROW()-1))),$C5810&gt;MAX(INDEX($C$1:$C$13701,MIN(13701,ROW()+1)):INDEX($C$1:$C$13701,MIN(13701,ROW()+設定!$B$24))),$C5810&gt;=設定!$B$32,$C5810&gt;=MAX(MIN(INDEX($C$1:$C$13701,MAX(1,ROW()-設定!$B$26)):INDEX($C$1:$C$13701,MAX(1,ROW()-1))),MIN(INDEX($C$1:$C$13701,MIN(13701,ROW()+1)):INDEX($C$1:$C$13701,MIN(13701,ROW()+設定!$B$26))))*10^(設定!$B$27/20)),1,0))</f>
        <v>0</v>
      </c>
      <c r="G5810" s="33" t="n">
        <f aca="false">$G5809+IF($F5810=1,1,0)</f>
        <v>3</v>
      </c>
      <c r="H5810" s="0" t="str">
        <f aca="false">IF($F5810=1,$G5810,"")</f>
        <v/>
      </c>
    </row>
    <row r="5811" customFormat="false" ht="15" hidden="false" customHeight="false" outlineLevel="0" collapsed="false">
      <c r="A5811" s="30" t="n">
        <v>907.65625</v>
      </c>
      <c r="B5811" s="31" t="n">
        <v>38.1345</v>
      </c>
      <c r="C5811" s="32" t="n">
        <f aca="false">IF($A5811="","",IF(設定!$B$21="dB",10^($B5811/20),ABS($B5811)))</f>
        <v>80.672404202709</v>
      </c>
      <c r="D5811" s="32" t="n">
        <f aca="false">IF($A5811="","",$A5811^2)</f>
        <v>823839.868164063</v>
      </c>
      <c r="E5811" s="32" t="n">
        <f aca="false">IF($A5811="","",IF($C5811&lt;=0,"",1/$C5811^2))</f>
        <v>0.000153656168635029</v>
      </c>
      <c r="F5811" s="33" t="n">
        <f aca="false">IF(OR(ROW()-設定!$B$30&lt;2,ROW()+設定!$B$30&gt;13701,N($A5811)&lt;=0,N(INDEX($A$2:$A$13701,MIN(13700,MAX(1,ROW()-1+設定!$B$30))))&lt;=0,$A5811&lt;設定!$B$28,$A5811&gt;設定!$B$29),0,IF(AND($C5811&gt;=MAX(INDEX($C$1:$C$13701,MAX(1,ROW()-設定!$B$24)):INDEX($C$1:$C$13701,MAX(1,ROW()-1))),$C5811&gt;MAX(INDEX($C$1:$C$13701,MIN(13701,ROW()+1)):INDEX($C$1:$C$13701,MIN(13701,ROW()+設定!$B$24))),$C5811&gt;=設定!$B$32,$C5811&gt;=MAX(MIN(INDEX($C$1:$C$13701,MAX(1,ROW()-設定!$B$26)):INDEX($C$1:$C$13701,MAX(1,ROW()-1))),MIN(INDEX($C$1:$C$13701,MIN(13701,ROW()+1)):INDEX($C$1:$C$13701,MIN(13701,ROW()+設定!$B$26))))*10^(設定!$B$27/20)),1,0))</f>
        <v>0</v>
      </c>
      <c r="G5811" s="33" t="n">
        <f aca="false">$G5810+IF($F5811=1,1,0)</f>
        <v>3</v>
      </c>
      <c r="H5811" s="0" t="str">
        <f aca="false">IF($F5811=1,$G5811,"")</f>
        <v/>
      </c>
    </row>
    <row r="5812" customFormat="false" ht="15" hidden="false" customHeight="false" outlineLevel="0" collapsed="false">
      <c r="A5812" s="30" t="n">
        <v>907.8125</v>
      </c>
      <c r="B5812" s="31" t="n">
        <v>37.5691</v>
      </c>
      <c r="C5812" s="32" t="n">
        <f aca="false">IF($A5812="","",IF(設定!$B$21="dB",10^($B5812/20),ABS($B5812)))</f>
        <v>75.588373438322</v>
      </c>
      <c r="D5812" s="32" t="n">
        <f aca="false">IF($A5812="","",$A5812^2)</f>
        <v>824123.53515625</v>
      </c>
      <c r="E5812" s="32" t="n">
        <f aca="false">IF($A5812="","",IF($C5812&lt;=0,"",1/$C5812^2))</f>
        <v>0.000175020935158219</v>
      </c>
      <c r="F5812" s="33" t="n">
        <f aca="false">IF(OR(ROW()-設定!$B$30&lt;2,ROW()+設定!$B$30&gt;13701,N($A5812)&lt;=0,N(INDEX($A$2:$A$13701,MIN(13700,MAX(1,ROW()-1+設定!$B$30))))&lt;=0,$A5812&lt;設定!$B$28,$A5812&gt;設定!$B$29),0,IF(AND($C5812&gt;=MAX(INDEX($C$1:$C$13701,MAX(1,ROW()-設定!$B$24)):INDEX($C$1:$C$13701,MAX(1,ROW()-1))),$C5812&gt;MAX(INDEX($C$1:$C$13701,MIN(13701,ROW()+1)):INDEX($C$1:$C$13701,MIN(13701,ROW()+設定!$B$24))),$C5812&gt;=設定!$B$32,$C5812&gt;=MAX(MIN(INDEX($C$1:$C$13701,MAX(1,ROW()-設定!$B$26)):INDEX($C$1:$C$13701,MAX(1,ROW()-1))),MIN(INDEX($C$1:$C$13701,MIN(13701,ROW()+1)):INDEX($C$1:$C$13701,MIN(13701,ROW()+設定!$B$26))))*10^(設定!$B$27/20)),1,0))</f>
        <v>0</v>
      </c>
      <c r="G5812" s="33" t="n">
        <f aca="false">$G5811+IF($F5812=1,1,0)</f>
        <v>3</v>
      </c>
      <c r="H5812" s="0" t="str">
        <f aca="false">IF($F5812=1,$G5812,"")</f>
        <v/>
      </c>
    </row>
    <row r="5813" customFormat="false" ht="15" hidden="false" customHeight="false" outlineLevel="0" collapsed="false">
      <c r="A5813" s="30" t="n">
        <v>907.96875</v>
      </c>
      <c r="B5813" s="31" t="n">
        <v>37.068</v>
      </c>
      <c r="C5813" s="32" t="n">
        <f aca="false">IF($A5813="","",IF(設定!$B$21="dB",10^($B5813/20),ABS($B5813)))</f>
        <v>71.3509894481565</v>
      </c>
      <c r="D5813" s="32" t="n">
        <f aca="false">IF($A5813="","",$A5813^2)</f>
        <v>824407.250976563</v>
      </c>
      <c r="E5813" s="32" t="n">
        <f aca="false">IF($A5813="","",IF($C5813&lt;=0,"",1/$C5813^2))</f>
        <v>0.000196426464587986</v>
      </c>
      <c r="F5813" s="33" t="n">
        <f aca="false">IF(OR(ROW()-設定!$B$30&lt;2,ROW()+設定!$B$30&gt;13701,N($A5813)&lt;=0,N(INDEX($A$2:$A$13701,MIN(13700,MAX(1,ROW()-1+設定!$B$30))))&lt;=0,$A5813&lt;設定!$B$28,$A5813&gt;設定!$B$29),0,IF(AND($C5813&gt;=MAX(INDEX($C$1:$C$13701,MAX(1,ROW()-設定!$B$24)):INDEX($C$1:$C$13701,MAX(1,ROW()-1))),$C5813&gt;MAX(INDEX($C$1:$C$13701,MIN(13701,ROW()+1)):INDEX($C$1:$C$13701,MIN(13701,ROW()+設定!$B$24))),$C5813&gt;=設定!$B$32,$C5813&gt;=MAX(MIN(INDEX($C$1:$C$13701,MAX(1,ROW()-設定!$B$26)):INDEX($C$1:$C$13701,MAX(1,ROW()-1))),MIN(INDEX($C$1:$C$13701,MIN(13701,ROW()+1)):INDEX($C$1:$C$13701,MIN(13701,ROW()+設定!$B$26))))*10^(設定!$B$27/20)),1,0))</f>
        <v>0</v>
      </c>
      <c r="G5813" s="33" t="n">
        <f aca="false">$G5812+IF($F5813=1,1,0)</f>
        <v>3</v>
      </c>
      <c r="H5813" s="0" t="str">
        <f aca="false">IF($F5813=1,$G5813,"")</f>
        <v/>
      </c>
    </row>
    <row r="5814" customFormat="false" ht="15" hidden="false" customHeight="false" outlineLevel="0" collapsed="false">
      <c r="A5814" s="30" t="n">
        <v>908.125</v>
      </c>
      <c r="B5814" s="31" t="n">
        <v>36.7783</v>
      </c>
      <c r="C5814" s="32" t="n">
        <f aca="false">IF($A5814="","",IF(設定!$B$21="dB",10^($B5814/20),ABS($B5814)))</f>
        <v>69.0104723509569</v>
      </c>
      <c r="D5814" s="32" t="n">
        <f aca="false">IF($A5814="","",$A5814^2)</f>
        <v>824691.015625</v>
      </c>
      <c r="E5814" s="32" t="n">
        <f aca="false">IF($A5814="","",IF($C5814&lt;=0,"",1/$C5814^2))</f>
        <v>0.00020997616523562</v>
      </c>
      <c r="F5814" s="33" t="n">
        <f aca="false">IF(OR(ROW()-設定!$B$30&lt;2,ROW()+設定!$B$30&gt;13701,N($A5814)&lt;=0,N(INDEX($A$2:$A$13701,MIN(13700,MAX(1,ROW()-1+設定!$B$30))))&lt;=0,$A5814&lt;設定!$B$28,$A5814&gt;設定!$B$29),0,IF(AND($C5814&gt;=MAX(INDEX($C$1:$C$13701,MAX(1,ROW()-設定!$B$24)):INDEX($C$1:$C$13701,MAX(1,ROW()-1))),$C5814&gt;MAX(INDEX($C$1:$C$13701,MIN(13701,ROW()+1)):INDEX($C$1:$C$13701,MIN(13701,ROW()+設定!$B$24))),$C5814&gt;=設定!$B$32,$C5814&gt;=MAX(MIN(INDEX($C$1:$C$13701,MAX(1,ROW()-設定!$B$26)):INDEX($C$1:$C$13701,MAX(1,ROW()-1))),MIN(INDEX($C$1:$C$13701,MIN(13701,ROW()+1)):INDEX($C$1:$C$13701,MIN(13701,ROW()+設定!$B$26))))*10^(設定!$B$27/20)),1,0))</f>
        <v>0</v>
      </c>
      <c r="G5814" s="33" t="n">
        <f aca="false">$G5813+IF($F5814=1,1,0)</f>
        <v>3</v>
      </c>
      <c r="H5814" s="0" t="str">
        <f aca="false">IF($F5814=1,$G5814,"")</f>
        <v/>
      </c>
    </row>
    <row r="5815" customFormat="false" ht="15" hidden="false" customHeight="false" outlineLevel="0" collapsed="false">
      <c r="A5815" s="30" t="n">
        <v>908.28125</v>
      </c>
      <c r="B5815" s="31" t="n">
        <v>36.4143</v>
      </c>
      <c r="C5815" s="32" t="n">
        <f aca="false">IF($A5815="","",IF(設定!$B$21="dB",10^($B5815/20),ABS($B5815)))</f>
        <v>66.1782075454062</v>
      </c>
      <c r="D5815" s="32" t="n">
        <f aca="false">IF($A5815="","",$A5815^2)</f>
        <v>824974.829101563</v>
      </c>
      <c r="E5815" s="32" t="n">
        <f aca="false">IF($A5815="","",IF($C5815&lt;=0,"",1/$C5815^2))</f>
        <v>0.00022833369254507</v>
      </c>
      <c r="F5815" s="33" t="n">
        <f aca="false">IF(OR(ROW()-設定!$B$30&lt;2,ROW()+設定!$B$30&gt;13701,N($A5815)&lt;=0,N(INDEX($A$2:$A$13701,MIN(13700,MAX(1,ROW()-1+設定!$B$30))))&lt;=0,$A5815&lt;設定!$B$28,$A5815&gt;設定!$B$29),0,IF(AND($C5815&gt;=MAX(INDEX($C$1:$C$13701,MAX(1,ROW()-設定!$B$24)):INDEX($C$1:$C$13701,MAX(1,ROW()-1))),$C5815&gt;MAX(INDEX($C$1:$C$13701,MIN(13701,ROW()+1)):INDEX($C$1:$C$13701,MIN(13701,ROW()+設定!$B$24))),$C5815&gt;=設定!$B$32,$C5815&gt;=MAX(MIN(INDEX($C$1:$C$13701,MAX(1,ROW()-設定!$B$26)):INDEX($C$1:$C$13701,MAX(1,ROW()-1))),MIN(INDEX($C$1:$C$13701,MIN(13701,ROW()+1)):INDEX($C$1:$C$13701,MIN(13701,ROW()+設定!$B$26))))*10^(設定!$B$27/20)),1,0))</f>
        <v>0</v>
      </c>
      <c r="G5815" s="33" t="n">
        <f aca="false">$G5814+IF($F5815=1,1,0)</f>
        <v>3</v>
      </c>
      <c r="H5815" s="0" t="str">
        <f aca="false">IF($F5815=1,$G5815,"")</f>
        <v/>
      </c>
    </row>
    <row r="5816" customFormat="false" ht="15" hidden="false" customHeight="false" outlineLevel="0" collapsed="false">
      <c r="A5816" s="30" t="n">
        <v>908.4375</v>
      </c>
      <c r="B5816" s="31" t="n">
        <v>36.2191</v>
      </c>
      <c r="C5816" s="32" t="n">
        <f aca="false">IF($A5816="","",IF(設定!$B$21="dB",10^($B5816/20),ABS($B5816)))</f>
        <v>64.7075564680133</v>
      </c>
      <c r="D5816" s="32" t="n">
        <f aca="false">IF($A5816="","",$A5816^2)</f>
        <v>825258.69140625</v>
      </c>
      <c r="E5816" s="32" t="n">
        <f aca="false">IF($A5816="","",IF($C5816&lt;=0,"",1/$C5816^2))</f>
        <v>0.000238830616666929</v>
      </c>
      <c r="F5816" s="33" t="n">
        <f aca="false">IF(OR(ROW()-設定!$B$30&lt;2,ROW()+設定!$B$30&gt;13701,N($A5816)&lt;=0,N(INDEX($A$2:$A$13701,MIN(13700,MAX(1,ROW()-1+設定!$B$30))))&lt;=0,$A5816&lt;設定!$B$28,$A5816&gt;設定!$B$29),0,IF(AND($C5816&gt;=MAX(INDEX($C$1:$C$13701,MAX(1,ROW()-設定!$B$24)):INDEX($C$1:$C$13701,MAX(1,ROW()-1))),$C5816&gt;MAX(INDEX($C$1:$C$13701,MIN(13701,ROW()+1)):INDEX($C$1:$C$13701,MIN(13701,ROW()+設定!$B$24))),$C5816&gt;=設定!$B$32,$C5816&gt;=MAX(MIN(INDEX($C$1:$C$13701,MAX(1,ROW()-設定!$B$26)):INDEX($C$1:$C$13701,MAX(1,ROW()-1))),MIN(INDEX($C$1:$C$13701,MIN(13701,ROW()+1)):INDEX($C$1:$C$13701,MIN(13701,ROW()+設定!$B$26))))*10^(設定!$B$27/20)),1,0))</f>
        <v>0</v>
      </c>
      <c r="G5816" s="33" t="n">
        <f aca="false">$G5815+IF($F5816=1,1,0)</f>
        <v>3</v>
      </c>
      <c r="H5816" s="0" t="str">
        <f aca="false">IF($F5816=1,$G5816,"")</f>
        <v/>
      </c>
    </row>
    <row r="5817" customFormat="false" ht="15" hidden="false" customHeight="false" outlineLevel="0" collapsed="false">
      <c r="A5817" s="30" t="n">
        <v>908.59375</v>
      </c>
      <c r="B5817" s="31" t="n">
        <v>35.947</v>
      </c>
      <c r="C5817" s="32" t="n">
        <f aca="false">IF($A5817="","",IF(設定!$B$21="dB",10^($B5817/20),ABS($B5817)))</f>
        <v>62.7119059324736</v>
      </c>
      <c r="D5817" s="32" t="n">
        <f aca="false">IF($A5817="","",$A5817^2)</f>
        <v>825542.602539063</v>
      </c>
      <c r="E5817" s="32" t="n">
        <f aca="false">IF($A5817="","",IF($C5817&lt;=0,"",1/$C5817^2))</f>
        <v>0.000254272855369</v>
      </c>
      <c r="F5817" s="33" t="n">
        <f aca="false">IF(OR(ROW()-設定!$B$30&lt;2,ROW()+設定!$B$30&gt;13701,N($A5817)&lt;=0,N(INDEX($A$2:$A$13701,MIN(13700,MAX(1,ROW()-1+設定!$B$30))))&lt;=0,$A5817&lt;設定!$B$28,$A5817&gt;設定!$B$29),0,IF(AND($C5817&gt;=MAX(INDEX($C$1:$C$13701,MAX(1,ROW()-設定!$B$24)):INDEX($C$1:$C$13701,MAX(1,ROW()-1))),$C5817&gt;MAX(INDEX($C$1:$C$13701,MIN(13701,ROW()+1)):INDEX($C$1:$C$13701,MIN(13701,ROW()+設定!$B$24))),$C5817&gt;=設定!$B$32,$C5817&gt;=MAX(MIN(INDEX($C$1:$C$13701,MAX(1,ROW()-設定!$B$26)):INDEX($C$1:$C$13701,MAX(1,ROW()-1))),MIN(INDEX($C$1:$C$13701,MIN(13701,ROW()+1)):INDEX($C$1:$C$13701,MIN(13701,ROW()+設定!$B$26))))*10^(設定!$B$27/20)),1,0))</f>
        <v>0</v>
      </c>
      <c r="G5817" s="33" t="n">
        <f aca="false">$G5816+IF($F5817=1,1,0)</f>
        <v>3</v>
      </c>
      <c r="H5817" s="0" t="str">
        <f aca="false">IF($F5817=1,$G5817,"")</f>
        <v/>
      </c>
    </row>
    <row r="5818" customFormat="false" ht="15" hidden="false" customHeight="false" outlineLevel="0" collapsed="false">
      <c r="A5818" s="30" t="n">
        <v>908.75</v>
      </c>
      <c r="B5818" s="31" t="n">
        <v>35.3256</v>
      </c>
      <c r="C5818" s="32" t="n">
        <f aca="false">IF($A5818="","",IF(設定!$B$21="dB",10^($B5818/20),ABS($B5818)))</f>
        <v>58.3821386519686</v>
      </c>
      <c r="D5818" s="32" t="n">
        <f aca="false">IF($A5818="","",$A5818^2)</f>
        <v>825826.5625</v>
      </c>
      <c r="E5818" s="32" t="n">
        <f aca="false">IF($A5818="","",IF($C5818&lt;=0,"",1/$C5818^2))</f>
        <v>0.000293386414764452</v>
      </c>
      <c r="F5818" s="33" t="n">
        <f aca="false">IF(OR(ROW()-設定!$B$30&lt;2,ROW()+設定!$B$30&gt;13701,N($A5818)&lt;=0,N(INDEX($A$2:$A$13701,MIN(13700,MAX(1,ROW()-1+設定!$B$30))))&lt;=0,$A5818&lt;設定!$B$28,$A5818&gt;設定!$B$29),0,IF(AND($C5818&gt;=MAX(INDEX($C$1:$C$13701,MAX(1,ROW()-設定!$B$24)):INDEX($C$1:$C$13701,MAX(1,ROW()-1))),$C5818&gt;MAX(INDEX($C$1:$C$13701,MIN(13701,ROW()+1)):INDEX($C$1:$C$13701,MIN(13701,ROW()+設定!$B$24))),$C5818&gt;=設定!$B$32,$C5818&gt;=MAX(MIN(INDEX($C$1:$C$13701,MAX(1,ROW()-設定!$B$26)):INDEX($C$1:$C$13701,MAX(1,ROW()-1))),MIN(INDEX($C$1:$C$13701,MIN(13701,ROW()+1)):INDEX($C$1:$C$13701,MIN(13701,ROW()+設定!$B$26))))*10^(設定!$B$27/20)),1,0))</f>
        <v>0</v>
      </c>
      <c r="G5818" s="33" t="n">
        <f aca="false">$G5817+IF($F5818=1,1,0)</f>
        <v>3</v>
      </c>
      <c r="H5818" s="0" t="str">
        <f aca="false">IF($F5818=1,$G5818,"")</f>
        <v/>
      </c>
    </row>
    <row r="5819" customFormat="false" ht="15" hidden="false" customHeight="false" outlineLevel="0" collapsed="false">
      <c r="A5819" s="30" t="n">
        <v>908.90625</v>
      </c>
      <c r="B5819" s="31" t="n">
        <v>35.0348</v>
      </c>
      <c r="C5819" s="32" t="n">
        <f aca="false">IF($A5819="","",IF(設定!$B$21="dB",10^($B5819/20),ABS($B5819)))</f>
        <v>56.4598864012418</v>
      </c>
      <c r="D5819" s="32" t="n">
        <f aca="false">IF($A5819="","",$A5819^2)</f>
        <v>826110.571289063</v>
      </c>
      <c r="E5819" s="32" t="n">
        <f aca="false">IF($A5819="","",IF($C5819&lt;=0,"",1/$C5819^2))</f>
        <v>0.000313703959284403</v>
      </c>
      <c r="F5819" s="33" t="n">
        <f aca="false">IF(OR(ROW()-設定!$B$30&lt;2,ROW()+設定!$B$30&gt;13701,N($A5819)&lt;=0,N(INDEX($A$2:$A$13701,MIN(13700,MAX(1,ROW()-1+設定!$B$30))))&lt;=0,$A5819&lt;設定!$B$28,$A5819&gt;設定!$B$29),0,IF(AND($C5819&gt;=MAX(INDEX($C$1:$C$13701,MAX(1,ROW()-設定!$B$24)):INDEX($C$1:$C$13701,MAX(1,ROW()-1))),$C5819&gt;MAX(INDEX($C$1:$C$13701,MIN(13701,ROW()+1)):INDEX($C$1:$C$13701,MIN(13701,ROW()+設定!$B$24))),$C5819&gt;=設定!$B$32,$C5819&gt;=MAX(MIN(INDEX($C$1:$C$13701,MAX(1,ROW()-設定!$B$26)):INDEX($C$1:$C$13701,MAX(1,ROW()-1))),MIN(INDEX($C$1:$C$13701,MIN(13701,ROW()+1)):INDEX($C$1:$C$13701,MIN(13701,ROW()+設定!$B$26))))*10^(設定!$B$27/20)),1,0))</f>
        <v>0</v>
      </c>
      <c r="G5819" s="33" t="n">
        <f aca="false">$G5818+IF($F5819=1,1,0)</f>
        <v>3</v>
      </c>
      <c r="H5819" s="0" t="str">
        <f aca="false">IF($F5819=1,$G5819,"")</f>
        <v/>
      </c>
    </row>
    <row r="5820" customFormat="false" ht="15" hidden="false" customHeight="false" outlineLevel="0" collapsed="false">
      <c r="A5820" s="30" t="n">
        <v>909.0625</v>
      </c>
      <c r="B5820" s="31" t="n">
        <v>34.7357</v>
      </c>
      <c r="C5820" s="32" t="n">
        <f aca="false">IF($A5820="","",IF(設定!$B$21="dB",10^($B5820/20),ABS($B5820)))</f>
        <v>54.5487747365674</v>
      </c>
      <c r="D5820" s="32" t="n">
        <f aca="false">IF($A5820="","",$A5820^2)</f>
        <v>826394.62890625</v>
      </c>
      <c r="E5820" s="32" t="n">
        <f aca="false">IF($A5820="","",IF($C5820&lt;=0,"",1/$C5820^2))</f>
        <v>0.000336070196565648</v>
      </c>
      <c r="F5820" s="33" t="n">
        <f aca="false">IF(OR(ROW()-設定!$B$30&lt;2,ROW()+設定!$B$30&gt;13701,N($A5820)&lt;=0,N(INDEX($A$2:$A$13701,MIN(13700,MAX(1,ROW()-1+設定!$B$30))))&lt;=0,$A5820&lt;設定!$B$28,$A5820&gt;設定!$B$29),0,IF(AND($C5820&gt;=MAX(INDEX($C$1:$C$13701,MAX(1,ROW()-設定!$B$24)):INDEX($C$1:$C$13701,MAX(1,ROW()-1))),$C5820&gt;MAX(INDEX($C$1:$C$13701,MIN(13701,ROW()+1)):INDEX($C$1:$C$13701,MIN(13701,ROW()+設定!$B$24))),$C5820&gt;=設定!$B$32,$C5820&gt;=MAX(MIN(INDEX($C$1:$C$13701,MAX(1,ROW()-設定!$B$26)):INDEX($C$1:$C$13701,MAX(1,ROW()-1))),MIN(INDEX($C$1:$C$13701,MIN(13701,ROW()+1)):INDEX($C$1:$C$13701,MIN(13701,ROW()+設定!$B$26))))*10^(設定!$B$27/20)),1,0))</f>
        <v>0</v>
      </c>
      <c r="G5820" s="33" t="n">
        <f aca="false">$G5819+IF($F5820=1,1,0)</f>
        <v>3</v>
      </c>
      <c r="H5820" s="0" t="str">
        <f aca="false">IF($F5820=1,$G5820,"")</f>
        <v/>
      </c>
    </row>
    <row r="5821" customFormat="false" ht="15" hidden="false" customHeight="false" outlineLevel="0" collapsed="false">
      <c r="A5821" s="30" t="n">
        <v>909.21875</v>
      </c>
      <c r="B5821" s="31" t="n">
        <v>34.4017</v>
      </c>
      <c r="C5821" s="32" t="n">
        <f aca="false">IF($A5821="","",IF(設定!$B$21="dB",10^($B5821/20),ABS($B5821)))</f>
        <v>52.4910185478068</v>
      </c>
      <c r="D5821" s="32" t="n">
        <f aca="false">IF($A5821="","",$A5821^2)</f>
        <v>826678.735351563</v>
      </c>
      <c r="E5821" s="32" t="n">
        <f aca="false">IF($A5821="","",IF($C5821&lt;=0,"",1/$C5821^2))</f>
        <v>0.000362935959502958</v>
      </c>
      <c r="F5821" s="33" t="n">
        <f aca="false">IF(OR(ROW()-設定!$B$30&lt;2,ROW()+設定!$B$30&gt;13701,N($A5821)&lt;=0,N(INDEX($A$2:$A$13701,MIN(13700,MAX(1,ROW()-1+設定!$B$30))))&lt;=0,$A5821&lt;設定!$B$28,$A5821&gt;設定!$B$29),0,IF(AND($C5821&gt;=MAX(INDEX($C$1:$C$13701,MAX(1,ROW()-設定!$B$24)):INDEX($C$1:$C$13701,MAX(1,ROW()-1))),$C5821&gt;MAX(INDEX($C$1:$C$13701,MIN(13701,ROW()+1)):INDEX($C$1:$C$13701,MIN(13701,ROW()+設定!$B$24))),$C5821&gt;=設定!$B$32,$C5821&gt;=MAX(MIN(INDEX($C$1:$C$13701,MAX(1,ROW()-設定!$B$26)):INDEX($C$1:$C$13701,MAX(1,ROW()-1))),MIN(INDEX($C$1:$C$13701,MIN(13701,ROW()+1)):INDEX($C$1:$C$13701,MIN(13701,ROW()+設定!$B$26))))*10^(設定!$B$27/20)),1,0))</f>
        <v>0</v>
      </c>
      <c r="G5821" s="33" t="n">
        <f aca="false">$G5820+IF($F5821=1,1,0)</f>
        <v>3</v>
      </c>
      <c r="H5821" s="0" t="str">
        <f aca="false">IF($F5821=1,$G5821,"")</f>
        <v/>
      </c>
    </row>
    <row r="5822" customFormat="false" ht="15" hidden="false" customHeight="false" outlineLevel="0" collapsed="false">
      <c r="A5822" s="30" t="n">
        <v>909.375</v>
      </c>
      <c r="B5822" s="31" t="n">
        <v>34.0032</v>
      </c>
      <c r="C5822" s="32" t="n">
        <f aca="false">IF($A5822="","",IF(設定!$B$21="dB",10^($B5822/20),ABS($B5822)))</f>
        <v>50.137191184464</v>
      </c>
      <c r="D5822" s="32" t="n">
        <f aca="false">IF($A5822="","",$A5822^2)</f>
        <v>826962.890625</v>
      </c>
      <c r="E5822" s="32" t="n">
        <f aca="false">IF($A5822="","",IF($C5822&lt;=0,"",1/$C5822^2))</f>
        <v>0.000397813942392385</v>
      </c>
      <c r="F5822" s="33" t="n">
        <f aca="false">IF(OR(ROW()-設定!$B$30&lt;2,ROW()+設定!$B$30&gt;13701,N($A5822)&lt;=0,N(INDEX($A$2:$A$13701,MIN(13700,MAX(1,ROW()-1+設定!$B$30))))&lt;=0,$A5822&lt;設定!$B$28,$A5822&gt;設定!$B$29),0,IF(AND($C5822&gt;=MAX(INDEX($C$1:$C$13701,MAX(1,ROW()-設定!$B$24)):INDEX($C$1:$C$13701,MAX(1,ROW()-1))),$C5822&gt;MAX(INDEX($C$1:$C$13701,MIN(13701,ROW()+1)):INDEX($C$1:$C$13701,MIN(13701,ROW()+設定!$B$24))),$C5822&gt;=設定!$B$32,$C5822&gt;=MAX(MIN(INDEX($C$1:$C$13701,MAX(1,ROW()-設定!$B$26)):INDEX($C$1:$C$13701,MAX(1,ROW()-1))),MIN(INDEX($C$1:$C$13701,MIN(13701,ROW()+1)):INDEX($C$1:$C$13701,MIN(13701,ROW()+設定!$B$26))))*10^(設定!$B$27/20)),1,0))</f>
        <v>0</v>
      </c>
      <c r="G5822" s="33" t="n">
        <f aca="false">$G5821+IF($F5822=1,1,0)</f>
        <v>3</v>
      </c>
      <c r="H5822" s="0" t="str">
        <f aca="false">IF($F5822=1,$G5822,"")</f>
        <v/>
      </c>
    </row>
    <row r="5823" customFormat="false" ht="15" hidden="false" customHeight="false" outlineLevel="0" collapsed="false">
      <c r="A5823" s="30" t="n">
        <v>909.53125</v>
      </c>
      <c r="B5823" s="31" t="n">
        <v>33.8473</v>
      </c>
      <c r="C5823" s="32" t="n">
        <f aca="false">IF($A5823="","",IF(設定!$B$21="dB",10^($B5823/20),ABS($B5823)))</f>
        <v>49.2453240963578</v>
      </c>
      <c r="D5823" s="32" t="n">
        <f aca="false">IF($A5823="","",$A5823^2)</f>
        <v>827247.094726563</v>
      </c>
      <c r="E5823" s="32" t="n">
        <f aca="false">IF($A5823="","",IF($C5823&lt;=0,"",1/$C5823^2))</f>
        <v>0.000412353798946578</v>
      </c>
      <c r="F5823" s="33" t="n">
        <f aca="false">IF(OR(ROW()-設定!$B$30&lt;2,ROW()+設定!$B$30&gt;13701,N($A5823)&lt;=0,N(INDEX($A$2:$A$13701,MIN(13700,MAX(1,ROW()-1+設定!$B$30))))&lt;=0,$A5823&lt;設定!$B$28,$A5823&gt;設定!$B$29),0,IF(AND($C5823&gt;=MAX(INDEX($C$1:$C$13701,MAX(1,ROW()-設定!$B$24)):INDEX($C$1:$C$13701,MAX(1,ROW()-1))),$C5823&gt;MAX(INDEX($C$1:$C$13701,MIN(13701,ROW()+1)):INDEX($C$1:$C$13701,MIN(13701,ROW()+設定!$B$24))),$C5823&gt;=設定!$B$32,$C5823&gt;=MAX(MIN(INDEX($C$1:$C$13701,MAX(1,ROW()-設定!$B$26)):INDEX($C$1:$C$13701,MAX(1,ROW()-1))),MIN(INDEX($C$1:$C$13701,MIN(13701,ROW()+1)):INDEX($C$1:$C$13701,MIN(13701,ROW()+設定!$B$26))))*10^(設定!$B$27/20)),1,0))</f>
        <v>0</v>
      </c>
      <c r="G5823" s="33" t="n">
        <f aca="false">$G5822+IF($F5823=1,1,0)</f>
        <v>3</v>
      </c>
      <c r="H5823" s="0" t="str">
        <f aca="false">IF($F5823=1,$G5823,"")</f>
        <v/>
      </c>
    </row>
    <row r="5824" customFormat="false" ht="15" hidden="false" customHeight="false" outlineLevel="0" collapsed="false">
      <c r="A5824" s="30" t="n">
        <v>909.6875</v>
      </c>
      <c r="B5824" s="31" t="n">
        <v>33.5866</v>
      </c>
      <c r="C5824" s="32" t="n">
        <f aca="false">IF($A5824="","",IF(設定!$B$21="dB",10^($B5824/20),ABS($B5824)))</f>
        <v>47.7892263639461</v>
      </c>
      <c r="D5824" s="32" t="n">
        <f aca="false">IF($A5824="","",$A5824^2)</f>
        <v>827531.34765625</v>
      </c>
      <c r="E5824" s="32" t="n">
        <f aca="false">IF($A5824="","",IF($C5824&lt;=0,"",1/$C5824^2))</f>
        <v>0.000437864766110017</v>
      </c>
      <c r="F5824" s="33" t="n">
        <f aca="false">IF(OR(ROW()-設定!$B$30&lt;2,ROW()+設定!$B$30&gt;13701,N($A5824)&lt;=0,N(INDEX($A$2:$A$13701,MIN(13700,MAX(1,ROW()-1+設定!$B$30))))&lt;=0,$A5824&lt;設定!$B$28,$A5824&gt;設定!$B$29),0,IF(AND($C5824&gt;=MAX(INDEX($C$1:$C$13701,MAX(1,ROW()-設定!$B$24)):INDEX($C$1:$C$13701,MAX(1,ROW()-1))),$C5824&gt;MAX(INDEX($C$1:$C$13701,MIN(13701,ROW()+1)):INDEX($C$1:$C$13701,MIN(13701,ROW()+設定!$B$24))),$C5824&gt;=設定!$B$32,$C5824&gt;=MAX(MIN(INDEX($C$1:$C$13701,MAX(1,ROW()-設定!$B$26)):INDEX($C$1:$C$13701,MAX(1,ROW()-1))),MIN(INDEX($C$1:$C$13701,MIN(13701,ROW()+1)):INDEX($C$1:$C$13701,MIN(13701,ROW()+設定!$B$26))))*10^(設定!$B$27/20)),1,0))</f>
        <v>0</v>
      </c>
      <c r="G5824" s="33" t="n">
        <f aca="false">$G5823+IF($F5824=1,1,0)</f>
        <v>3</v>
      </c>
      <c r="H5824" s="0" t="str">
        <f aca="false">IF($F5824=1,$G5824,"")</f>
        <v/>
      </c>
    </row>
    <row r="5825" customFormat="false" ht="15" hidden="false" customHeight="false" outlineLevel="0" collapsed="false">
      <c r="A5825" s="30" t="n">
        <v>909.84375</v>
      </c>
      <c r="B5825" s="31" t="n">
        <v>33.3077</v>
      </c>
      <c r="C5825" s="32" t="n">
        <f aca="false">IF($A5825="","",IF(設定!$B$21="dB",10^($B5825/20),ABS($B5825)))</f>
        <v>46.2791101723692</v>
      </c>
      <c r="D5825" s="32" t="n">
        <f aca="false">IF($A5825="","",$A5825^2)</f>
        <v>827815.649414063</v>
      </c>
      <c r="E5825" s="32" t="n">
        <f aca="false">IF($A5825="","",IF($C5825&lt;=0,"",1/$C5825^2))</f>
        <v>0.000466906586042419</v>
      </c>
      <c r="F5825" s="33" t="n">
        <f aca="false">IF(OR(ROW()-設定!$B$30&lt;2,ROW()+設定!$B$30&gt;13701,N($A5825)&lt;=0,N(INDEX($A$2:$A$13701,MIN(13700,MAX(1,ROW()-1+設定!$B$30))))&lt;=0,$A5825&lt;設定!$B$28,$A5825&gt;設定!$B$29),0,IF(AND($C5825&gt;=MAX(INDEX($C$1:$C$13701,MAX(1,ROW()-設定!$B$24)):INDEX($C$1:$C$13701,MAX(1,ROW()-1))),$C5825&gt;MAX(INDEX($C$1:$C$13701,MIN(13701,ROW()+1)):INDEX($C$1:$C$13701,MIN(13701,ROW()+設定!$B$24))),$C5825&gt;=設定!$B$32,$C5825&gt;=MAX(MIN(INDEX($C$1:$C$13701,MAX(1,ROW()-設定!$B$26)):INDEX($C$1:$C$13701,MAX(1,ROW()-1))),MIN(INDEX($C$1:$C$13701,MIN(13701,ROW()+1)):INDEX($C$1:$C$13701,MIN(13701,ROW()+設定!$B$26))))*10^(設定!$B$27/20)),1,0))</f>
        <v>0</v>
      </c>
      <c r="G5825" s="33" t="n">
        <f aca="false">$G5824+IF($F5825=1,1,0)</f>
        <v>3</v>
      </c>
      <c r="H5825" s="0" t="str">
        <f aca="false">IF($F5825=1,$G5825,"")</f>
        <v/>
      </c>
    </row>
    <row r="5826" customFormat="false" ht="15" hidden="false" customHeight="false" outlineLevel="0" collapsed="false">
      <c r="A5826" s="30" t="n">
        <v>910</v>
      </c>
      <c r="B5826" s="31" t="n">
        <v>32.8664</v>
      </c>
      <c r="C5826" s="32" t="n">
        <f aca="false">IF($A5826="","",IF(設定!$B$21="dB",10^($B5826/20),ABS($B5826)))</f>
        <v>43.986560101473</v>
      </c>
      <c r="D5826" s="32" t="n">
        <f aca="false">IF($A5826="","",$A5826^2)</f>
        <v>828100</v>
      </c>
      <c r="E5826" s="32" t="n">
        <f aca="false">IF($A5826="","",IF($C5826&lt;=0,"",1/$C5826^2))</f>
        <v>0.00051684462009078</v>
      </c>
      <c r="F5826" s="33" t="n">
        <f aca="false">IF(OR(ROW()-設定!$B$30&lt;2,ROW()+設定!$B$30&gt;13701,N($A5826)&lt;=0,N(INDEX($A$2:$A$13701,MIN(13700,MAX(1,ROW()-1+設定!$B$30))))&lt;=0,$A5826&lt;設定!$B$28,$A5826&gt;設定!$B$29),0,IF(AND($C5826&gt;=MAX(INDEX($C$1:$C$13701,MAX(1,ROW()-設定!$B$24)):INDEX($C$1:$C$13701,MAX(1,ROW()-1))),$C5826&gt;MAX(INDEX($C$1:$C$13701,MIN(13701,ROW()+1)):INDEX($C$1:$C$13701,MIN(13701,ROW()+設定!$B$24))),$C5826&gt;=設定!$B$32,$C5826&gt;=MAX(MIN(INDEX($C$1:$C$13701,MAX(1,ROW()-設定!$B$26)):INDEX($C$1:$C$13701,MAX(1,ROW()-1))),MIN(INDEX($C$1:$C$13701,MIN(13701,ROW()+1)):INDEX($C$1:$C$13701,MIN(13701,ROW()+設定!$B$26))))*10^(設定!$B$27/20)),1,0))</f>
        <v>0</v>
      </c>
      <c r="G5826" s="33" t="n">
        <f aca="false">$G5825+IF($F5826=1,1,0)</f>
        <v>3</v>
      </c>
      <c r="H5826" s="0" t="str">
        <f aca="false">IF($F5826=1,$G5826,"")</f>
        <v/>
      </c>
    </row>
    <row r="5827" customFormat="false" ht="15" hidden="false" customHeight="false" outlineLevel="0" collapsed="false">
      <c r="A5827" s="30" t="n">
        <v>910.15625</v>
      </c>
      <c r="B5827" s="31" t="n">
        <v>32.7132</v>
      </c>
      <c r="C5827" s="32" t="n">
        <f aca="false">IF($A5827="","",IF(設定!$B$21="dB",10^($B5827/20),ABS($B5827)))</f>
        <v>43.2175357578215</v>
      </c>
      <c r="D5827" s="32" t="n">
        <f aca="false">IF($A5827="","",$A5827^2)</f>
        <v>828384.399414063</v>
      </c>
      <c r="E5827" s="32" t="n">
        <f aca="false">IF($A5827="","",IF($C5827&lt;=0,"",1/$C5827^2))</f>
        <v>0.000535402013356607</v>
      </c>
      <c r="F5827" s="33" t="n">
        <f aca="false">IF(OR(ROW()-設定!$B$30&lt;2,ROW()+設定!$B$30&gt;13701,N($A5827)&lt;=0,N(INDEX($A$2:$A$13701,MIN(13700,MAX(1,ROW()-1+設定!$B$30))))&lt;=0,$A5827&lt;設定!$B$28,$A5827&gt;設定!$B$29),0,IF(AND($C5827&gt;=MAX(INDEX($C$1:$C$13701,MAX(1,ROW()-設定!$B$24)):INDEX($C$1:$C$13701,MAX(1,ROW()-1))),$C5827&gt;MAX(INDEX($C$1:$C$13701,MIN(13701,ROW()+1)):INDEX($C$1:$C$13701,MIN(13701,ROW()+設定!$B$24))),$C5827&gt;=設定!$B$32,$C5827&gt;=MAX(MIN(INDEX($C$1:$C$13701,MAX(1,ROW()-設定!$B$26)):INDEX($C$1:$C$13701,MAX(1,ROW()-1))),MIN(INDEX($C$1:$C$13701,MIN(13701,ROW()+1)):INDEX($C$1:$C$13701,MIN(13701,ROW()+設定!$B$26))))*10^(設定!$B$27/20)),1,0))</f>
        <v>0</v>
      </c>
      <c r="G5827" s="33" t="n">
        <f aca="false">$G5826+IF($F5827=1,1,0)</f>
        <v>3</v>
      </c>
      <c r="H5827" s="0" t="str">
        <f aca="false">IF($F5827=1,$G5827,"")</f>
        <v/>
      </c>
    </row>
    <row r="5828" customFormat="false" ht="15" hidden="false" customHeight="false" outlineLevel="0" collapsed="false">
      <c r="A5828" s="30" t="n">
        <v>910.3125</v>
      </c>
      <c r="B5828" s="31" t="n">
        <v>32.2802</v>
      </c>
      <c r="C5828" s="32" t="n">
        <f aca="false">IF($A5828="","",IF(設定!$B$21="dB",10^($B5828/20),ABS($B5828)))</f>
        <v>41.1159188285705</v>
      </c>
      <c r="D5828" s="32" t="n">
        <f aca="false">IF($A5828="","",$A5828^2)</f>
        <v>828668.84765625</v>
      </c>
      <c r="E5828" s="32" t="n">
        <f aca="false">IF($A5828="","",IF($C5828&lt;=0,"",1/$C5828^2))</f>
        <v>0.000591534392382736</v>
      </c>
      <c r="F5828" s="33" t="n">
        <f aca="false">IF(OR(ROW()-設定!$B$30&lt;2,ROW()+設定!$B$30&gt;13701,N($A5828)&lt;=0,N(INDEX($A$2:$A$13701,MIN(13700,MAX(1,ROW()-1+設定!$B$30))))&lt;=0,$A5828&lt;設定!$B$28,$A5828&gt;設定!$B$29),0,IF(AND($C5828&gt;=MAX(INDEX($C$1:$C$13701,MAX(1,ROW()-設定!$B$24)):INDEX($C$1:$C$13701,MAX(1,ROW()-1))),$C5828&gt;MAX(INDEX($C$1:$C$13701,MIN(13701,ROW()+1)):INDEX($C$1:$C$13701,MIN(13701,ROW()+設定!$B$24))),$C5828&gt;=設定!$B$32,$C5828&gt;=MAX(MIN(INDEX($C$1:$C$13701,MAX(1,ROW()-設定!$B$26)):INDEX($C$1:$C$13701,MAX(1,ROW()-1))),MIN(INDEX($C$1:$C$13701,MIN(13701,ROW()+1)):INDEX($C$1:$C$13701,MIN(13701,ROW()+設定!$B$26))))*10^(設定!$B$27/20)),1,0))</f>
        <v>0</v>
      </c>
      <c r="G5828" s="33" t="n">
        <f aca="false">$G5827+IF($F5828=1,1,0)</f>
        <v>3</v>
      </c>
      <c r="H5828" s="0" t="str">
        <f aca="false">IF($F5828=1,$G5828,"")</f>
        <v/>
      </c>
    </row>
    <row r="5829" customFormat="false" ht="15" hidden="false" customHeight="false" outlineLevel="0" collapsed="false">
      <c r="A5829" s="30" t="n">
        <v>910.46875</v>
      </c>
      <c r="B5829" s="31" t="n">
        <v>32.3024</v>
      </c>
      <c r="C5829" s="32" t="n">
        <f aca="false">IF($A5829="","",IF(設定!$B$21="dB",10^($B5829/20),ABS($B5829)))</f>
        <v>41.2211401582572</v>
      </c>
      <c r="D5829" s="32" t="n">
        <f aca="false">IF($A5829="","",$A5829^2)</f>
        <v>828953.344726563</v>
      </c>
      <c r="E5829" s="32" t="n">
        <f aca="false">IF($A5829="","",IF($C5829&lt;=0,"",1/$C5829^2))</f>
        <v>0.000588518338222812</v>
      </c>
      <c r="F5829" s="33" t="n">
        <f aca="false">IF(OR(ROW()-設定!$B$30&lt;2,ROW()+設定!$B$30&gt;13701,N($A5829)&lt;=0,N(INDEX($A$2:$A$13701,MIN(13700,MAX(1,ROW()-1+設定!$B$30))))&lt;=0,$A5829&lt;設定!$B$28,$A5829&gt;設定!$B$29),0,IF(AND($C5829&gt;=MAX(INDEX($C$1:$C$13701,MAX(1,ROW()-設定!$B$24)):INDEX($C$1:$C$13701,MAX(1,ROW()-1))),$C5829&gt;MAX(INDEX($C$1:$C$13701,MIN(13701,ROW()+1)):INDEX($C$1:$C$13701,MIN(13701,ROW()+設定!$B$24))),$C5829&gt;=設定!$B$32,$C5829&gt;=MAX(MIN(INDEX($C$1:$C$13701,MAX(1,ROW()-設定!$B$26)):INDEX($C$1:$C$13701,MAX(1,ROW()-1))),MIN(INDEX($C$1:$C$13701,MIN(13701,ROW()+1)):INDEX($C$1:$C$13701,MIN(13701,ROW()+設定!$B$26))))*10^(設定!$B$27/20)),1,0))</f>
        <v>0</v>
      </c>
      <c r="G5829" s="33" t="n">
        <f aca="false">$G5828+IF($F5829=1,1,0)</f>
        <v>3</v>
      </c>
      <c r="H5829" s="0" t="str">
        <f aca="false">IF($F5829=1,$G5829,"")</f>
        <v/>
      </c>
    </row>
    <row r="5830" customFormat="false" ht="15" hidden="false" customHeight="false" outlineLevel="0" collapsed="false">
      <c r="A5830" s="30" t="n">
        <v>910.625</v>
      </c>
      <c r="B5830" s="31" t="n">
        <v>31.8509</v>
      </c>
      <c r="C5830" s="32" t="n">
        <f aca="false">IF($A5830="","",IF(設定!$B$21="dB",10^($B5830/20),ABS($B5830)))</f>
        <v>39.1331673377679</v>
      </c>
      <c r="D5830" s="32" t="n">
        <f aca="false">IF($A5830="","",$A5830^2)</f>
        <v>829237.890625</v>
      </c>
      <c r="E5830" s="32" t="n">
        <f aca="false">IF($A5830="","",IF($C5830&lt;=0,"",1/$C5830^2))</f>
        <v>0.000652995216690285</v>
      </c>
      <c r="F5830" s="33" t="n">
        <f aca="false">IF(OR(ROW()-設定!$B$30&lt;2,ROW()+設定!$B$30&gt;13701,N($A5830)&lt;=0,N(INDEX($A$2:$A$13701,MIN(13700,MAX(1,ROW()-1+設定!$B$30))))&lt;=0,$A5830&lt;設定!$B$28,$A5830&gt;設定!$B$29),0,IF(AND($C5830&gt;=MAX(INDEX($C$1:$C$13701,MAX(1,ROW()-設定!$B$24)):INDEX($C$1:$C$13701,MAX(1,ROW()-1))),$C5830&gt;MAX(INDEX($C$1:$C$13701,MIN(13701,ROW()+1)):INDEX($C$1:$C$13701,MIN(13701,ROW()+設定!$B$24))),$C5830&gt;=設定!$B$32,$C5830&gt;=MAX(MIN(INDEX($C$1:$C$13701,MAX(1,ROW()-設定!$B$26)):INDEX($C$1:$C$13701,MAX(1,ROW()-1))),MIN(INDEX($C$1:$C$13701,MIN(13701,ROW()+1)):INDEX($C$1:$C$13701,MIN(13701,ROW()+設定!$B$26))))*10^(設定!$B$27/20)),1,0))</f>
        <v>0</v>
      </c>
      <c r="G5830" s="33" t="n">
        <f aca="false">$G5829+IF($F5830=1,1,0)</f>
        <v>3</v>
      </c>
      <c r="H5830" s="0" t="str">
        <f aca="false">IF($F5830=1,$G5830,"")</f>
        <v/>
      </c>
    </row>
    <row r="5831" customFormat="false" ht="15" hidden="false" customHeight="false" outlineLevel="0" collapsed="false">
      <c r="A5831" s="30" t="n">
        <v>910.78125</v>
      </c>
      <c r="B5831" s="31" t="n">
        <v>31.6846</v>
      </c>
      <c r="C5831" s="32" t="n">
        <f aca="false">IF($A5831="","",IF(設定!$B$21="dB",10^($B5831/20),ABS($B5831)))</f>
        <v>38.3910508585259</v>
      </c>
      <c r="D5831" s="32" t="n">
        <f aca="false">IF($A5831="","",$A5831^2)</f>
        <v>829522.485351563</v>
      </c>
      <c r="E5831" s="32" t="n">
        <f aca="false">IF($A5831="","",IF($C5831&lt;=0,"",1/$C5831^2))</f>
        <v>0.000678484608362345</v>
      </c>
      <c r="F5831" s="33" t="n">
        <f aca="false">IF(OR(ROW()-設定!$B$30&lt;2,ROW()+設定!$B$30&gt;13701,N($A5831)&lt;=0,N(INDEX($A$2:$A$13701,MIN(13700,MAX(1,ROW()-1+設定!$B$30))))&lt;=0,$A5831&lt;設定!$B$28,$A5831&gt;設定!$B$29),0,IF(AND($C5831&gt;=MAX(INDEX($C$1:$C$13701,MAX(1,ROW()-設定!$B$24)):INDEX($C$1:$C$13701,MAX(1,ROW()-1))),$C5831&gt;MAX(INDEX($C$1:$C$13701,MIN(13701,ROW()+1)):INDEX($C$1:$C$13701,MIN(13701,ROW()+設定!$B$24))),$C5831&gt;=設定!$B$32,$C5831&gt;=MAX(MIN(INDEX($C$1:$C$13701,MAX(1,ROW()-設定!$B$26)):INDEX($C$1:$C$13701,MAX(1,ROW()-1))),MIN(INDEX($C$1:$C$13701,MIN(13701,ROW()+1)):INDEX($C$1:$C$13701,MIN(13701,ROW()+設定!$B$26))))*10^(設定!$B$27/20)),1,0))</f>
        <v>0</v>
      </c>
      <c r="G5831" s="33" t="n">
        <f aca="false">$G5830+IF($F5831=1,1,0)</f>
        <v>3</v>
      </c>
      <c r="H5831" s="0" t="str">
        <f aca="false">IF($F5831=1,$G5831,"")</f>
        <v/>
      </c>
    </row>
    <row r="5832" customFormat="false" ht="15" hidden="false" customHeight="false" outlineLevel="0" collapsed="false">
      <c r="A5832" s="30" t="n">
        <v>910.9375</v>
      </c>
      <c r="B5832" s="31" t="n">
        <v>31.427</v>
      </c>
      <c r="C5832" s="32" t="n">
        <f aca="false">IF($A5832="","",IF(設定!$B$21="dB",10^($B5832/20),ABS($B5832)))</f>
        <v>37.2691939475065</v>
      </c>
      <c r="D5832" s="32" t="n">
        <f aca="false">IF($A5832="","",$A5832^2)</f>
        <v>829807.12890625</v>
      </c>
      <c r="E5832" s="32" t="n">
        <f aca="false">IF($A5832="","",IF($C5832&lt;=0,"",1/$C5832^2))</f>
        <v>0.000719946127440839</v>
      </c>
      <c r="F5832" s="33" t="n">
        <f aca="false">IF(OR(ROW()-設定!$B$30&lt;2,ROW()+設定!$B$30&gt;13701,N($A5832)&lt;=0,N(INDEX($A$2:$A$13701,MIN(13700,MAX(1,ROW()-1+設定!$B$30))))&lt;=0,$A5832&lt;設定!$B$28,$A5832&gt;設定!$B$29),0,IF(AND($C5832&gt;=MAX(INDEX($C$1:$C$13701,MAX(1,ROW()-設定!$B$24)):INDEX($C$1:$C$13701,MAX(1,ROW()-1))),$C5832&gt;MAX(INDEX($C$1:$C$13701,MIN(13701,ROW()+1)):INDEX($C$1:$C$13701,MIN(13701,ROW()+設定!$B$24))),$C5832&gt;=設定!$B$32,$C5832&gt;=MAX(MIN(INDEX($C$1:$C$13701,MAX(1,ROW()-設定!$B$26)):INDEX($C$1:$C$13701,MAX(1,ROW()-1))),MIN(INDEX($C$1:$C$13701,MIN(13701,ROW()+1)):INDEX($C$1:$C$13701,MIN(13701,ROW()+設定!$B$26))))*10^(設定!$B$27/20)),1,0))</f>
        <v>0</v>
      </c>
      <c r="G5832" s="33" t="n">
        <f aca="false">$G5831+IF($F5832=1,1,0)</f>
        <v>3</v>
      </c>
      <c r="H5832" s="0" t="str">
        <f aca="false">IF($F5832=1,$G5832,"")</f>
        <v/>
      </c>
    </row>
    <row r="5833" customFormat="false" ht="15" hidden="false" customHeight="false" outlineLevel="0" collapsed="false">
      <c r="A5833" s="30" t="n">
        <v>911.09375</v>
      </c>
      <c r="B5833" s="31" t="n">
        <v>31.1786</v>
      </c>
      <c r="C5833" s="32" t="n">
        <f aca="false">IF($A5833="","",IF(設定!$B$21="dB",10^($B5833/20),ABS($B5833)))</f>
        <v>36.2184616448882</v>
      </c>
      <c r="D5833" s="32" t="n">
        <f aca="false">IF($A5833="","",$A5833^2)</f>
        <v>830091.821289063</v>
      </c>
      <c r="E5833" s="32" t="n">
        <f aca="false">IF($A5833="","",IF($C5833&lt;=0,"",1/$C5833^2))</f>
        <v>0.000762324714873771</v>
      </c>
      <c r="F5833" s="33" t="n">
        <f aca="false">IF(OR(ROW()-設定!$B$30&lt;2,ROW()+設定!$B$30&gt;13701,N($A5833)&lt;=0,N(INDEX($A$2:$A$13701,MIN(13700,MAX(1,ROW()-1+設定!$B$30))))&lt;=0,$A5833&lt;設定!$B$28,$A5833&gt;設定!$B$29),0,IF(AND($C5833&gt;=MAX(INDEX($C$1:$C$13701,MAX(1,ROW()-設定!$B$24)):INDEX($C$1:$C$13701,MAX(1,ROW()-1))),$C5833&gt;MAX(INDEX($C$1:$C$13701,MIN(13701,ROW()+1)):INDEX($C$1:$C$13701,MIN(13701,ROW()+設定!$B$24))),$C5833&gt;=設定!$B$32,$C5833&gt;=MAX(MIN(INDEX($C$1:$C$13701,MAX(1,ROW()-設定!$B$26)):INDEX($C$1:$C$13701,MAX(1,ROW()-1))),MIN(INDEX($C$1:$C$13701,MIN(13701,ROW()+1)):INDEX($C$1:$C$13701,MIN(13701,ROW()+設定!$B$26))))*10^(設定!$B$27/20)),1,0))</f>
        <v>0</v>
      </c>
      <c r="G5833" s="33" t="n">
        <f aca="false">$G5832+IF($F5833=1,1,0)</f>
        <v>3</v>
      </c>
      <c r="H5833" s="0" t="str">
        <f aca="false">IF($F5833=1,$G5833,"")</f>
        <v/>
      </c>
    </row>
    <row r="5834" customFormat="false" ht="15" hidden="false" customHeight="false" outlineLevel="0" collapsed="false">
      <c r="A5834" s="30" t="n">
        <v>911.25</v>
      </c>
      <c r="B5834" s="31" t="n">
        <v>30.899</v>
      </c>
      <c r="C5834" s="32" t="n">
        <f aca="false">IF($A5834="","",IF(設定!$B$21="dB",10^($B5834/20),ABS($B5834)))</f>
        <v>35.0711494475227</v>
      </c>
      <c r="D5834" s="32" t="n">
        <f aca="false">IF($A5834="","",$A5834^2)</f>
        <v>830376.5625</v>
      </c>
      <c r="E5834" s="32" t="n">
        <f aca="false">IF($A5834="","",IF($C5834&lt;=0,"",1/$C5834^2))</f>
        <v>0.000813017698856441</v>
      </c>
      <c r="F5834" s="33" t="n">
        <f aca="false">IF(OR(ROW()-設定!$B$30&lt;2,ROW()+設定!$B$30&gt;13701,N($A5834)&lt;=0,N(INDEX($A$2:$A$13701,MIN(13700,MAX(1,ROW()-1+設定!$B$30))))&lt;=0,$A5834&lt;設定!$B$28,$A5834&gt;設定!$B$29),0,IF(AND($C5834&gt;=MAX(INDEX($C$1:$C$13701,MAX(1,ROW()-設定!$B$24)):INDEX($C$1:$C$13701,MAX(1,ROW()-1))),$C5834&gt;MAX(INDEX($C$1:$C$13701,MIN(13701,ROW()+1)):INDEX($C$1:$C$13701,MIN(13701,ROW()+設定!$B$24))),$C5834&gt;=設定!$B$32,$C5834&gt;=MAX(MIN(INDEX($C$1:$C$13701,MAX(1,ROW()-設定!$B$26)):INDEX($C$1:$C$13701,MAX(1,ROW()-1))),MIN(INDEX($C$1:$C$13701,MIN(13701,ROW()+1)):INDEX($C$1:$C$13701,MIN(13701,ROW()+設定!$B$26))))*10^(設定!$B$27/20)),1,0))</f>
        <v>0</v>
      </c>
      <c r="G5834" s="33" t="n">
        <f aca="false">$G5833+IF($F5834=1,1,0)</f>
        <v>3</v>
      </c>
      <c r="H5834" s="0" t="str">
        <f aca="false">IF($F5834=1,$G5834,"")</f>
        <v/>
      </c>
    </row>
    <row r="5835" customFormat="false" ht="15" hidden="false" customHeight="false" outlineLevel="0" collapsed="false">
      <c r="A5835" s="30" t="n">
        <v>911.40625</v>
      </c>
      <c r="B5835" s="31" t="n">
        <v>30.5989</v>
      </c>
      <c r="C5835" s="32" t="n">
        <f aca="false">IF($A5835="","",IF(設定!$B$21="dB",10^($B5835/20),ABS($B5835)))</f>
        <v>33.8801246893668</v>
      </c>
      <c r="D5835" s="32" t="n">
        <f aca="false">IF($A5835="","",$A5835^2)</f>
        <v>830661.352539063</v>
      </c>
      <c r="E5835" s="32" t="n">
        <f aca="false">IF($A5835="","",IF($C5835&lt;=0,"",1/$C5835^2))</f>
        <v>0.000871184219351553</v>
      </c>
      <c r="F5835" s="33" t="n">
        <f aca="false">IF(OR(ROW()-設定!$B$30&lt;2,ROW()+設定!$B$30&gt;13701,N($A5835)&lt;=0,N(INDEX($A$2:$A$13701,MIN(13700,MAX(1,ROW()-1+設定!$B$30))))&lt;=0,$A5835&lt;設定!$B$28,$A5835&gt;設定!$B$29),0,IF(AND($C5835&gt;=MAX(INDEX($C$1:$C$13701,MAX(1,ROW()-設定!$B$24)):INDEX($C$1:$C$13701,MAX(1,ROW()-1))),$C5835&gt;MAX(INDEX($C$1:$C$13701,MIN(13701,ROW()+1)):INDEX($C$1:$C$13701,MIN(13701,ROW()+設定!$B$24))),$C5835&gt;=設定!$B$32,$C5835&gt;=MAX(MIN(INDEX($C$1:$C$13701,MAX(1,ROW()-設定!$B$26)):INDEX($C$1:$C$13701,MAX(1,ROW()-1))),MIN(INDEX($C$1:$C$13701,MIN(13701,ROW()+1)):INDEX($C$1:$C$13701,MIN(13701,ROW()+設定!$B$26))))*10^(設定!$B$27/20)),1,0))</f>
        <v>0</v>
      </c>
      <c r="G5835" s="33" t="n">
        <f aca="false">$G5834+IF($F5835=1,1,0)</f>
        <v>3</v>
      </c>
      <c r="H5835" s="0" t="str">
        <f aca="false">IF($F5835=1,$G5835,"")</f>
        <v/>
      </c>
    </row>
    <row r="5836" customFormat="false" ht="15" hidden="false" customHeight="false" outlineLevel="0" collapsed="false">
      <c r="A5836" s="30" t="n">
        <v>911.5625</v>
      </c>
      <c r="B5836" s="31" t="n">
        <v>30.7431</v>
      </c>
      <c r="C5836" s="32" t="n">
        <f aca="false">IF($A5836="","",IF(設定!$B$21="dB",10^($B5836/20),ABS($B5836)))</f>
        <v>34.4472851424957</v>
      </c>
      <c r="D5836" s="32" t="n">
        <f aca="false">IF($A5836="","",$A5836^2)</f>
        <v>830946.19140625</v>
      </c>
      <c r="E5836" s="32" t="n">
        <f aca="false">IF($A5836="","",IF($C5836&lt;=0,"",1/$C5836^2))</f>
        <v>0.000842732999045022</v>
      </c>
      <c r="F5836" s="33" t="n">
        <f aca="false">IF(OR(ROW()-設定!$B$30&lt;2,ROW()+設定!$B$30&gt;13701,N($A5836)&lt;=0,N(INDEX($A$2:$A$13701,MIN(13700,MAX(1,ROW()-1+設定!$B$30))))&lt;=0,$A5836&lt;設定!$B$28,$A5836&gt;設定!$B$29),0,IF(AND($C5836&gt;=MAX(INDEX($C$1:$C$13701,MAX(1,ROW()-設定!$B$24)):INDEX($C$1:$C$13701,MAX(1,ROW()-1))),$C5836&gt;MAX(INDEX($C$1:$C$13701,MIN(13701,ROW()+1)):INDEX($C$1:$C$13701,MIN(13701,ROW()+設定!$B$24))),$C5836&gt;=設定!$B$32,$C5836&gt;=MAX(MIN(INDEX($C$1:$C$13701,MAX(1,ROW()-設定!$B$26)):INDEX($C$1:$C$13701,MAX(1,ROW()-1))),MIN(INDEX($C$1:$C$13701,MIN(13701,ROW()+1)):INDEX($C$1:$C$13701,MIN(13701,ROW()+設定!$B$26))))*10^(設定!$B$27/20)),1,0))</f>
        <v>0</v>
      </c>
      <c r="G5836" s="33" t="n">
        <f aca="false">$G5835+IF($F5836=1,1,0)</f>
        <v>3</v>
      </c>
      <c r="H5836" s="0" t="str">
        <f aca="false">IF($F5836=1,$G5836,"")</f>
        <v/>
      </c>
    </row>
    <row r="5837" customFormat="false" ht="15" hidden="false" customHeight="false" outlineLevel="0" collapsed="false">
      <c r="A5837" s="30" t="n">
        <v>911.71875</v>
      </c>
      <c r="B5837" s="31" t="n">
        <v>30.3745</v>
      </c>
      <c r="C5837" s="32" t="n">
        <f aca="false">IF($A5837="","",IF(設定!$B$21="dB",10^($B5837/20),ABS($B5837)))</f>
        <v>33.0160413660068</v>
      </c>
      <c r="D5837" s="32" t="n">
        <f aca="false">IF($A5837="","",$A5837^2)</f>
        <v>831231.079101563</v>
      </c>
      <c r="E5837" s="32" t="n">
        <f aca="false">IF($A5837="","",IF($C5837&lt;=0,"",1/$C5837^2))</f>
        <v>0.000917381546763891</v>
      </c>
      <c r="F5837" s="33" t="n">
        <f aca="false">IF(OR(ROW()-設定!$B$30&lt;2,ROW()+設定!$B$30&gt;13701,N($A5837)&lt;=0,N(INDEX($A$2:$A$13701,MIN(13700,MAX(1,ROW()-1+設定!$B$30))))&lt;=0,$A5837&lt;設定!$B$28,$A5837&gt;設定!$B$29),0,IF(AND($C5837&gt;=MAX(INDEX($C$1:$C$13701,MAX(1,ROW()-設定!$B$24)):INDEX($C$1:$C$13701,MAX(1,ROW()-1))),$C5837&gt;MAX(INDEX($C$1:$C$13701,MIN(13701,ROW()+1)):INDEX($C$1:$C$13701,MIN(13701,ROW()+設定!$B$24))),$C5837&gt;=設定!$B$32,$C5837&gt;=MAX(MIN(INDEX($C$1:$C$13701,MAX(1,ROW()-設定!$B$26)):INDEX($C$1:$C$13701,MAX(1,ROW()-1))),MIN(INDEX($C$1:$C$13701,MIN(13701,ROW()+1)):INDEX($C$1:$C$13701,MIN(13701,ROW()+設定!$B$26))))*10^(設定!$B$27/20)),1,0))</f>
        <v>0</v>
      </c>
      <c r="G5837" s="33" t="n">
        <f aca="false">$G5836+IF($F5837=1,1,0)</f>
        <v>3</v>
      </c>
      <c r="H5837" s="0" t="str">
        <f aca="false">IF($F5837=1,$G5837,"")</f>
        <v/>
      </c>
    </row>
    <row r="5838" customFormat="false" ht="15" hidden="false" customHeight="false" outlineLevel="0" collapsed="false">
      <c r="A5838" s="30" t="n">
        <v>911.875</v>
      </c>
      <c r="B5838" s="31" t="n">
        <v>30.1632</v>
      </c>
      <c r="C5838" s="32" t="n">
        <f aca="false">IF($A5838="","",IF(設定!$B$21="dB",10^($B5838/20),ABS($B5838)))</f>
        <v>32.2225569550302</v>
      </c>
      <c r="D5838" s="32" t="n">
        <f aca="false">IF($A5838="","",$A5838^2)</f>
        <v>831516.015625</v>
      </c>
      <c r="E5838" s="32" t="n">
        <f aca="false">IF($A5838="","",IF($C5838&lt;=0,"",1/$C5838^2))</f>
        <v>0.000963119109728597</v>
      </c>
      <c r="F5838" s="33" t="n">
        <f aca="false">IF(OR(ROW()-設定!$B$30&lt;2,ROW()+設定!$B$30&gt;13701,N($A5838)&lt;=0,N(INDEX($A$2:$A$13701,MIN(13700,MAX(1,ROW()-1+設定!$B$30))))&lt;=0,$A5838&lt;設定!$B$28,$A5838&gt;設定!$B$29),0,IF(AND($C5838&gt;=MAX(INDEX($C$1:$C$13701,MAX(1,ROW()-設定!$B$24)):INDEX($C$1:$C$13701,MAX(1,ROW()-1))),$C5838&gt;MAX(INDEX($C$1:$C$13701,MIN(13701,ROW()+1)):INDEX($C$1:$C$13701,MIN(13701,ROW()+設定!$B$24))),$C5838&gt;=設定!$B$32,$C5838&gt;=MAX(MIN(INDEX($C$1:$C$13701,MAX(1,ROW()-設定!$B$26)):INDEX($C$1:$C$13701,MAX(1,ROW()-1))),MIN(INDEX($C$1:$C$13701,MIN(13701,ROW()+1)):INDEX($C$1:$C$13701,MIN(13701,ROW()+設定!$B$26))))*10^(設定!$B$27/20)),1,0))</f>
        <v>0</v>
      </c>
      <c r="G5838" s="33" t="n">
        <f aca="false">$G5837+IF($F5838=1,1,0)</f>
        <v>3</v>
      </c>
      <c r="H5838" s="0" t="str">
        <f aca="false">IF($F5838=1,$G5838,"")</f>
        <v/>
      </c>
    </row>
    <row r="5839" customFormat="false" ht="15" hidden="false" customHeight="false" outlineLevel="0" collapsed="false">
      <c r="A5839" s="30" t="n">
        <v>912.03125</v>
      </c>
      <c r="B5839" s="31" t="n">
        <v>30.143</v>
      </c>
      <c r="C5839" s="32" t="n">
        <f aca="false">IF($A5839="","",IF(設定!$B$21="dB",10^($B5839/20),ABS($B5839)))</f>
        <v>32.1477068937305</v>
      </c>
      <c r="D5839" s="32" t="n">
        <f aca="false">IF($A5839="","",$A5839^2)</f>
        <v>831801.000976563</v>
      </c>
      <c r="E5839" s="32" t="n">
        <f aca="false">IF($A5839="","",IF($C5839&lt;=0,"",1/$C5839^2))</f>
        <v>0.000967609224577728</v>
      </c>
      <c r="F5839" s="33" t="n">
        <f aca="false">IF(OR(ROW()-設定!$B$30&lt;2,ROW()+設定!$B$30&gt;13701,N($A5839)&lt;=0,N(INDEX($A$2:$A$13701,MIN(13700,MAX(1,ROW()-1+設定!$B$30))))&lt;=0,$A5839&lt;設定!$B$28,$A5839&gt;設定!$B$29),0,IF(AND($C5839&gt;=MAX(INDEX($C$1:$C$13701,MAX(1,ROW()-設定!$B$24)):INDEX($C$1:$C$13701,MAX(1,ROW()-1))),$C5839&gt;MAX(INDEX($C$1:$C$13701,MIN(13701,ROW()+1)):INDEX($C$1:$C$13701,MIN(13701,ROW()+設定!$B$24))),$C5839&gt;=設定!$B$32,$C5839&gt;=MAX(MIN(INDEX($C$1:$C$13701,MAX(1,ROW()-設定!$B$26)):INDEX($C$1:$C$13701,MAX(1,ROW()-1))),MIN(INDEX($C$1:$C$13701,MIN(13701,ROW()+1)):INDEX($C$1:$C$13701,MIN(13701,ROW()+設定!$B$26))))*10^(設定!$B$27/20)),1,0))</f>
        <v>0</v>
      </c>
      <c r="G5839" s="33" t="n">
        <f aca="false">$G5838+IF($F5839=1,1,0)</f>
        <v>3</v>
      </c>
      <c r="H5839" s="0" t="str">
        <f aca="false">IF($F5839=1,$G5839,"")</f>
        <v/>
      </c>
    </row>
    <row r="5840" customFormat="false" ht="15" hidden="false" customHeight="false" outlineLevel="0" collapsed="false">
      <c r="A5840" s="30" t="n">
        <v>912.1875</v>
      </c>
      <c r="B5840" s="31" t="n">
        <v>29.7117</v>
      </c>
      <c r="C5840" s="32" t="n">
        <f aca="false">IF($A5840="","",IF(設定!$B$21="dB",10^($B5840/20),ABS($B5840)))</f>
        <v>30.5903890220116</v>
      </c>
      <c r="D5840" s="32" t="n">
        <f aca="false">IF($A5840="","",$A5840^2)</f>
        <v>832086.03515625</v>
      </c>
      <c r="E5840" s="32" t="n">
        <f aca="false">IF($A5840="","",IF($C5840&lt;=0,"",1/$C5840^2))</f>
        <v>0.00106863649084402</v>
      </c>
      <c r="F5840" s="33" t="n">
        <f aca="false">IF(OR(ROW()-設定!$B$30&lt;2,ROW()+設定!$B$30&gt;13701,N($A5840)&lt;=0,N(INDEX($A$2:$A$13701,MIN(13700,MAX(1,ROW()-1+設定!$B$30))))&lt;=0,$A5840&lt;設定!$B$28,$A5840&gt;設定!$B$29),0,IF(AND($C5840&gt;=MAX(INDEX($C$1:$C$13701,MAX(1,ROW()-設定!$B$24)):INDEX($C$1:$C$13701,MAX(1,ROW()-1))),$C5840&gt;MAX(INDEX($C$1:$C$13701,MIN(13701,ROW()+1)):INDEX($C$1:$C$13701,MIN(13701,ROW()+設定!$B$24))),$C5840&gt;=設定!$B$32,$C5840&gt;=MAX(MIN(INDEX($C$1:$C$13701,MAX(1,ROW()-設定!$B$26)):INDEX($C$1:$C$13701,MAX(1,ROW()-1))),MIN(INDEX($C$1:$C$13701,MIN(13701,ROW()+1)):INDEX($C$1:$C$13701,MIN(13701,ROW()+設定!$B$26))))*10^(設定!$B$27/20)),1,0))</f>
        <v>0</v>
      </c>
      <c r="G5840" s="33" t="n">
        <f aca="false">$G5839+IF($F5840=1,1,0)</f>
        <v>3</v>
      </c>
      <c r="H5840" s="0" t="str">
        <f aca="false">IF($F5840=1,$G5840,"")</f>
        <v/>
      </c>
    </row>
    <row r="5841" customFormat="false" ht="15" hidden="false" customHeight="false" outlineLevel="0" collapsed="false">
      <c r="A5841" s="30" t="n">
        <v>912.34375</v>
      </c>
      <c r="B5841" s="31" t="n">
        <v>29.5782</v>
      </c>
      <c r="C5841" s="32" t="n">
        <f aca="false">IF($A5841="","",IF(設定!$B$21="dB",10^($B5841/20),ABS($B5841)))</f>
        <v>30.1238169563091</v>
      </c>
      <c r="D5841" s="32" t="n">
        <f aca="false">IF($A5841="","",$A5841^2)</f>
        <v>832371.118164063</v>
      </c>
      <c r="E5841" s="32" t="n">
        <f aca="false">IF($A5841="","",IF($C5841&lt;=0,"",1/$C5841^2))</f>
        <v>0.00110199595400535</v>
      </c>
      <c r="F5841" s="33" t="n">
        <f aca="false">IF(OR(ROW()-設定!$B$30&lt;2,ROW()+設定!$B$30&gt;13701,N($A5841)&lt;=0,N(INDEX($A$2:$A$13701,MIN(13700,MAX(1,ROW()-1+設定!$B$30))))&lt;=0,$A5841&lt;設定!$B$28,$A5841&gt;設定!$B$29),0,IF(AND($C5841&gt;=MAX(INDEX($C$1:$C$13701,MAX(1,ROW()-設定!$B$24)):INDEX($C$1:$C$13701,MAX(1,ROW()-1))),$C5841&gt;MAX(INDEX($C$1:$C$13701,MIN(13701,ROW()+1)):INDEX($C$1:$C$13701,MIN(13701,ROW()+設定!$B$24))),$C5841&gt;=設定!$B$32,$C5841&gt;=MAX(MIN(INDEX($C$1:$C$13701,MAX(1,ROW()-設定!$B$26)):INDEX($C$1:$C$13701,MAX(1,ROW()-1))),MIN(INDEX($C$1:$C$13701,MIN(13701,ROW()+1)):INDEX($C$1:$C$13701,MIN(13701,ROW()+設定!$B$26))))*10^(設定!$B$27/20)),1,0))</f>
        <v>0</v>
      </c>
      <c r="G5841" s="33" t="n">
        <f aca="false">$G5840+IF($F5841=1,1,0)</f>
        <v>3</v>
      </c>
      <c r="H5841" s="0" t="str">
        <f aca="false">IF($F5841=1,$G5841,"")</f>
        <v/>
      </c>
    </row>
    <row r="5842" customFormat="false" ht="15" hidden="false" customHeight="false" outlineLevel="0" collapsed="false">
      <c r="A5842" s="30" t="n">
        <v>912.5</v>
      </c>
      <c r="B5842" s="31" t="n">
        <v>29.3253</v>
      </c>
      <c r="C5842" s="32" t="n">
        <f aca="false">IF($A5842="","",IF(設定!$B$21="dB",10^($B5842/20),ABS($B5842)))</f>
        <v>29.2593719638659</v>
      </c>
      <c r="D5842" s="32" t="n">
        <f aca="false">IF($A5842="","",$A5842^2)</f>
        <v>832656.25</v>
      </c>
      <c r="E5842" s="32" t="n">
        <f aca="false">IF($A5842="","",IF($C5842&lt;=0,"",1/$C5842^2))</f>
        <v>0.00116807303944736</v>
      </c>
      <c r="F5842" s="33" t="n">
        <f aca="false">IF(OR(ROW()-設定!$B$30&lt;2,ROW()+設定!$B$30&gt;13701,N($A5842)&lt;=0,N(INDEX($A$2:$A$13701,MIN(13700,MAX(1,ROW()-1+設定!$B$30))))&lt;=0,$A5842&lt;設定!$B$28,$A5842&gt;設定!$B$29),0,IF(AND($C5842&gt;=MAX(INDEX($C$1:$C$13701,MAX(1,ROW()-設定!$B$24)):INDEX($C$1:$C$13701,MAX(1,ROW()-1))),$C5842&gt;MAX(INDEX($C$1:$C$13701,MIN(13701,ROW()+1)):INDEX($C$1:$C$13701,MIN(13701,ROW()+設定!$B$24))),$C5842&gt;=設定!$B$32,$C5842&gt;=MAX(MIN(INDEX($C$1:$C$13701,MAX(1,ROW()-設定!$B$26)):INDEX($C$1:$C$13701,MAX(1,ROW()-1))),MIN(INDEX($C$1:$C$13701,MIN(13701,ROW()+1)):INDEX($C$1:$C$13701,MIN(13701,ROW()+設定!$B$26))))*10^(設定!$B$27/20)),1,0))</f>
        <v>0</v>
      </c>
      <c r="G5842" s="33" t="n">
        <f aca="false">$G5841+IF($F5842=1,1,0)</f>
        <v>3</v>
      </c>
      <c r="H5842" s="0" t="str">
        <f aca="false">IF($F5842=1,$G5842,"")</f>
        <v/>
      </c>
    </row>
    <row r="5843" customFormat="false" ht="15" hidden="false" customHeight="false" outlineLevel="0" collapsed="false">
      <c r="A5843" s="30" t="n">
        <v>912.65625</v>
      </c>
      <c r="B5843" s="31" t="n">
        <v>29.2513</v>
      </c>
      <c r="C5843" s="32" t="n">
        <f aca="false">IF($A5843="","",IF(設定!$B$21="dB",10^($B5843/20),ABS($B5843)))</f>
        <v>29.0111537042685</v>
      </c>
      <c r="D5843" s="32" t="n">
        <f aca="false">IF($A5843="","",$A5843^2)</f>
        <v>832941.430664063</v>
      </c>
      <c r="E5843" s="32" t="n">
        <f aca="false">IF($A5843="","",IF($C5843&lt;=0,"",1/$C5843^2))</f>
        <v>0.00118814651910129</v>
      </c>
      <c r="F5843" s="33" t="n">
        <f aca="false">IF(OR(ROW()-設定!$B$30&lt;2,ROW()+設定!$B$30&gt;13701,N($A5843)&lt;=0,N(INDEX($A$2:$A$13701,MIN(13700,MAX(1,ROW()-1+設定!$B$30))))&lt;=0,$A5843&lt;設定!$B$28,$A5843&gt;設定!$B$29),0,IF(AND($C5843&gt;=MAX(INDEX($C$1:$C$13701,MAX(1,ROW()-設定!$B$24)):INDEX($C$1:$C$13701,MAX(1,ROW()-1))),$C5843&gt;MAX(INDEX($C$1:$C$13701,MIN(13701,ROW()+1)):INDEX($C$1:$C$13701,MIN(13701,ROW()+設定!$B$24))),$C5843&gt;=設定!$B$32,$C5843&gt;=MAX(MIN(INDEX($C$1:$C$13701,MAX(1,ROW()-設定!$B$26)):INDEX($C$1:$C$13701,MAX(1,ROW()-1))),MIN(INDEX($C$1:$C$13701,MIN(13701,ROW()+1)):INDEX($C$1:$C$13701,MIN(13701,ROW()+設定!$B$26))))*10^(設定!$B$27/20)),1,0))</f>
        <v>0</v>
      </c>
      <c r="G5843" s="33" t="n">
        <f aca="false">$G5842+IF($F5843=1,1,0)</f>
        <v>3</v>
      </c>
      <c r="H5843" s="0" t="str">
        <f aca="false">IF($F5843=1,$G5843,"")</f>
        <v/>
      </c>
    </row>
    <row r="5844" customFormat="false" ht="15" hidden="false" customHeight="false" outlineLevel="0" collapsed="false">
      <c r="A5844" s="30" t="n">
        <v>912.8125</v>
      </c>
      <c r="B5844" s="31" t="n">
        <v>28.9893</v>
      </c>
      <c r="C5844" s="32" t="n">
        <f aca="false">IF($A5844="","",IF(設定!$B$21="dB",10^($B5844/20),ABS($B5844)))</f>
        <v>28.149131507948</v>
      </c>
      <c r="D5844" s="32" t="n">
        <f aca="false">IF($A5844="","",$A5844^2)</f>
        <v>833226.66015625</v>
      </c>
      <c r="E5844" s="32" t="n">
        <f aca="false">IF($A5844="","",IF($C5844&lt;=0,"",1/$C5844^2))</f>
        <v>0.00126203093355123</v>
      </c>
      <c r="F5844" s="33" t="n">
        <f aca="false">IF(OR(ROW()-設定!$B$30&lt;2,ROW()+設定!$B$30&gt;13701,N($A5844)&lt;=0,N(INDEX($A$2:$A$13701,MIN(13700,MAX(1,ROW()-1+設定!$B$30))))&lt;=0,$A5844&lt;設定!$B$28,$A5844&gt;設定!$B$29),0,IF(AND($C5844&gt;=MAX(INDEX($C$1:$C$13701,MAX(1,ROW()-設定!$B$24)):INDEX($C$1:$C$13701,MAX(1,ROW()-1))),$C5844&gt;MAX(INDEX($C$1:$C$13701,MIN(13701,ROW()+1)):INDEX($C$1:$C$13701,MIN(13701,ROW()+設定!$B$24))),$C5844&gt;=設定!$B$32,$C5844&gt;=MAX(MIN(INDEX($C$1:$C$13701,MAX(1,ROW()-設定!$B$26)):INDEX($C$1:$C$13701,MAX(1,ROW()-1))),MIN(INDEX($C$1:$C$13701,MIN(13701,ROW()+1)):INDEX($C$1:$C$13701,MIN(13701,ROW()+設定!$B$26))))*10^(設定!$B$27/20)),1,0))</f>
        <v>0</v>
      </c>
      <c r="G5844" s="33" t="n">
        <f aca="false">$G5843+IF($F5844=1,1,0)</f>
        <v>3</v>
      </c>
      <c r="H5844" s="0" t="str">
        <f aca="false">IF($F5844=1,$G5844,"")</f>
        <v/>
      </c>
    </row>
    <row r="5845" customFormat="false" ht="15" hidden="false" customHeight="false" outlineLevel="0" collapsed="false">
      <c r="A5845" s="30" t="n">
        <v>912.96875</v>
      </c>
      <c r="B5845" s="31" t="n">
        <v>28.7814</v>
      </c>
      <c r="C5845" s="32" t="n">
        <f aca="false">IF($A5845="","",IF(設定!$B$21="dB",10^($B5845/20),ABS($B5845)))</f>
        <v>27.4833709700648</v>
      </c>
      <c r="D5845" s="32" t="n">
        <f aca="false">IF($A5845="","",$A5845^2)</f>
        <v>833511.938476563</v>
      </c>
      <c r="E5845" s="32" t="n">
        <f aca="false">IF($A5845="","",IF($C5845&lt;=0,"",1/$C5845^2))</f>
        <v>0.00132391468672743</v>
      </c>
      <c r="F5845" s="33" t="n">
        <f aca="false">IF(OR(ROW()-設定!$B$30&lt;2,ROW()+設定!$B$30&gt;13701,N($A5845)&lt;=0,N(INDEX($A$2:$A$13701,MIN(13700,MAX(1,ROW()-1+設定!$B$30))))&lt;=0,$A5845&lt;設定!$B$28,$A5845&gt;設定!$B$29),0,IF(AND($C5845&gt;=MAX(INDEX($C$1:$C$13701,MAX(1,ROW()-設定!$B$24)):INDEX($C$1:$C$13701,MAX(1,ROW()-1))),$C5845&gt;MAX(INDEX($C$1:$C$13701,MIN(13701,ROW()+1)):INDEX($C$1:$C$13701,MIN(13701,ROW()+設定!$B$24))),$C5845&gt;=設定!$B$32,$C5845&gt;=MAX(MIN(INDEX($C$1:$C$13701,MAX(1,ROW()-設定!$B$26)):INDEX($C$1:$C$13701,MAX(1,ROW()-1))),MIN(INDEX($C$1:$C$13701,MIN(13701,ROW()+1)):INDEX($C$1:$C$13701,MIN(13701,ROW()+設定!$B$26))))*10^(設定!$B$27/20)),1,0))</f>
        <v>0</v>
      </c>
      <c r="G5845" s="33" t="n">
        <f aca="false">$G5844+IF($F5845=1,1,0)</f>
        <v>3</v>
      </c>
      <c r="H5845" s="0" t="str">
        <f aca="false">IF($F5845=1,$G5845,"")</f>
        <v/>
      </c>
    </row>
    <row r="5846" customFormat="false" ht="15" hidden="false" customHeight="false" outlineLevel="0" collapsed="false">
      <c r="A5846" s="30" t="n">
        <v>913.125</v>
      </c>
      <c r="B5846" s="31" t="n">
        <v>28.5367</v>
      </c>
      <c r="C5846" s="32" t="n">
        <f aca="false">IF($A5846="","",IF(設定!$B$21="dB",10^($B5846/20),ABS($B5846)))</f>
        <v>26.7199105547818</v>
      </c>
      <c r="D5846" s="32" t="n">
        <f aca="false">IF($A5846="","",$A5846^2)</f>
        <v>833797.265625</v>
      </c>
      <c r="E5846" s="32" t="n">
        <f aca="false">IF($A5846="","",IF($C5846&lt;=0,"",1/$C5846^2))</f>
        <v>0.00140065120745828</v>
      </c>
      <c r="F5846" s="33" t="n">
        <f aca="false">IF(OR(ROW()-設定!$B$30&lt;2,ROW()+設定!$B$30&gt;13701,N($A5846)&lt;=0,N(INDEX($A$2:$A$13701,MIN(13700,MAX(1,ROW()-1+設定!$B$30))))&lt;=0,$A5846&lt;設定!$B$28,$A5846&gt;設定!$B$29),0,IF(AND($C5846&gt;=MAX(INDEX($C$1:$C$13701,MAX(1,ROW()-設定!$B$24)):INDEX($C$1:$C$13701,MAX(1,ROW()-1))),$C5846&gt;MAX(INDEX($C$1:$C$13701,MIN(13701,ROW()+1)):INDEX($C$1:$C$13701,MIN(13701,ROW()+設定!$B$24))),$C5846&gt;=設定!$B$32,$C5846&gt;=MAX(MIN(INDEX($C$1:$C$13701,MAX(1,ROW()-設定!$B$26)):INDEX($C$1:$C$13701,MAX(1,ROW()-1))),MIN(INDEX($C$1:$C$13701,MIN(13701,ROW()+1)):INDEX($C$1:$C$13701,MIN(13701,ROW()+設定!$B$26))))*10^(設定!$B$27/20)),1,0))</f>
        <v>0</v>
      </c>
      <c r="G5846" s="33" t="n">
        <f aca="false">$G5845+IF($F5846=1,1,0)</f>
        <v>3</v>
      </c>
      <c r="H5846" s="0" t="str">
        <f aca="false">IF($F5846=1,$G5846,"")</f>
        <v/>
      </c>
    </row>
    <row r="5847" customFormat="false" ht="15" hidden="false" customHeight="false" outlineLevel="0" collapsed="false">
      <c r="A5847" s="30" t="n">
        <v>913.28125</v>
      </c>
      <c r="B5847" s="31" t="n">
        <v>28.4098</v>
      </c>
      <c r="C5847" s="32" t="n">
        <f aca="false">IF($A5847="","",IF(設定!$B$21="dB",10^($B5847/20),ABS($B5847)))</f>
        <v>26.3323731044768</v>
      </c>
      <c r="D5847" s="32" t="n">
        <f aca="false">IF($A5847="","",$A5847^2)</f>
        <v>834082.641601563</v>
      </c>
      <c r="E5847" s="32" t="n">
        <f aca="false">IF($A5847="","",IF($C5847&lt;=0,"",1/$C5847^2))</f>
        <v>0.0014421817649203</v>
      </c>
      <c r="F5847" s="33" t="n">
        <f aca="false">IF(OR(ROW()-設定!$B$30&lt;2,ROW()+設定!$B$30&gt;13701,N($A5847)&lt;=0,N(INDEX($A$2:$A$13701,MIN(13700,MAX(1,ROW()-1+設定!$B$30))))&lt;=0,$A5847&lt;設定!$B$28,$A5847&gt;設定!$B$29),0,IF(AND($C5847&gt;=MAX(INDEX($C$1:$C$13701,MAX(1,ROW()-設定!$B$24)):INDEX($C$1:$C$13701,MAX(1,ROW()-1))),$C5847&gt;MAX(INDEX($C$1:$C$13701,MIN(13701,ROW()+1)):INDEX($C$1:$C$13701,MIN(13701,ROW()+設定!$B$24))),$C5847&gt;=設定!$B$32,$C5847&gt;=MAX(MIN(INDEX($C$1:$C$13701,MAX(1,ROW()-設定!$B$26)):INDEX($C$1:$C$13701,MAX(1,ROW()-1))),MIN(INDEX($C$1:$C$13701,MIN(13701,ROW()+1)):INDEX($C$1:$C$13701,MIN(13701,ROW()+設定!$B$26))))*10^(設定!$B$27/20)),1,0))</f>
        <v>0</v>
      </c>
      <c r="G5847" s="33" t="n">
        <f aca="false">$G5846+IF($F5847=1,1,0)</f>
        <v>3</v>
      </c>
      <c r="H5847" s="0" t="str">
        <f aca="false">IF($F5847=1,$G5847,"")</f>
        <v/>
      </c>
    </row>
    <row r="5848" customFormat="false" ht="15" hidden="false" customHeight="false" outlineLevel="0" collapsed="false">
      <c r="A5848" s="30" t="n">
        <v>913.4375</v>
      </c>
      <c r="B5848" s="31" t="n">
        <v>28.3214</v>
      </c>
      <c r="C5848" s="32" t="n">
        <f aca="false">IF($A5848="","",IF(設定!$B$21="dB",10^($B5848/20),ABS($B5848)))</f>
        <v>26.0657364617574</v>
      </c>
      <c r="D5848" s="32" t="n">
        <f aca="false">IF($A5848="","",$A5848^2)</f>
        <v>834368.06640625</v>
      </c>
      <c r="E5848" s="32" t="n">
        <f aca="false">IF($A5848="","",IF($C5848&lt;=0,"",1/$C5848^2))</f>
        <v>0.00147183796144895</v>
      </c>
      <c r="F5848" s="33" t="n">
        <f aca="false">IF(OR(ROW()-設定!$B$30&lt;2,ROW()+設定!$B$30&gt;13701,N($A5848)&lt;=0,N(INDEX($A$2:$A$13701,MIN(13700,MAX(1,ROW()-1+設定!$B$30))))&lt;=0,$A5848&lt;設定!$B$28,$A5848&gt;設定!$B$29),0,IF(AND($C5848&gt;=MAX(INDEX($C$1:$C$13701,MAX(1,ROW()-設定!$B$24)):INDEX($C$1:$C$13701,MAX(1,ROW()-1))),$C5848&gt;MAX(INDEX($C$1:$C$13701,MIN(13701,ROW()+1)):INDEX($C$1:$C$13701,MIN(13701,ROW()+設定!$B$24))),$C5848&gt;=設定!$B$32,$C5848&gt;=MAX(MIN(INDEX($C$1:$C$13701,MAX(1,ROW()-設定!$B$26)):INDEX($C$1:$C$13701,MAX(1,ROW()-1))),MIN(INDEX($C$1:$C$13701,MIN(13701,ROW()+1)):INDEX($C$1:$C$13701,MIN(13701,ROW()+設定!$B$26))))*10^(設定!$B$27/20)),1,0))</f>
        <v>0</v>
      </c>
      <c r="G5848" s="33" t="n">
        <f aca="false">$G5847+IF($F5848=1,1,0)</f>
        <v>3</v>
      </c>
      <c r="H5848" s="0" t="str">
        <f aca="false">IF($F5848=1,$G5848,"")</f>
        <v/>
      </c>
    </row>
    <row r="5849" customFormat="false" ht="15" hidden="false" customHeight="false" outlineLevel="0" collapsed="false">
      <c r="A5849" s="30" t="n">
        <v>913.59375</v>
      </c>
      <c r="B5849" s="31" t="n">
        <v>27.8047</v>
      </c>
      <c r="C5849" s="32" t="n">
        <f aca="false">IF($A5849="","",IF(設定!$B$21="dB",10^($B5849/20),ABS($B5849)))</f>
        <v>24.5603753651283</v>
      </c>
      <c r="D5849" s="32" t="n">
        <f aca="false">IF($A5849="","",$A5849^2)</f>
        <v>834653.540039063</v>
      </c>
      <c r="E5849" s="32" t="n">
        <f aca="false">IF($A5849="","",IF($C5849&lt;=0,"",1/$C5849^2))</f>
        <v>0.00165779184909769</v>
      </c>
      <c r="F5849" s="33" t="n">
        <f aca="false">IF(OR(ROW()-設定!$B$30&lt;2,ROW()+設定!$B$30&gt;13701,N($A5849)&lt;=0,N(INDEX($A$2:$A$13701,MIN(13700,MAX(1,ROW()-1+設定!$B$30))))&lt;=0,$A5849&lt;設定!$B$28,$A5849&gt;設定!$B$29),0,IF(AND($C5849&gt;=MAX(INDEX($C$1:$C$13701,MAX(1,ROW()-設定!$B$24)):INDEX($C$1:$C$13701,MAX(1,ROW()-1))),$C5849&gt;MAX(INDEX($C$1:$C$13701,MIN(13701,ROW()+1)):INDEX($C$1:$C$13701,MIN(13701,ROW()+設定!$B$24))),$C5849&gt;=設定!$B$32,$C5849&gt;=MAX(MIN(INDEX($C$1:$C$13701,MAX(1,ROW()-設定!$B$26)):INDEX($C$1:$C$13701,MAX(1,ROW()-1))),MIN(INDEX($C$1:$C$13701,MIN(13701,ROW()+1)):INDEX($C$1:$C$13701,MIN(13701,ROW()+設定!$B$26))))*10^(設定!$B$27/20)),1,0))</f>
        <v>0</v>
      </c>
      <c r="G5849" s="33" t="n">
        <f aca="false">$G5848+IF($F5849=1,1,0)</f>
        <v>3</v>
      </c>
      <c r="H5849" s="0" t="str">
        <f aca="false">IF($F5849=1,$G5849,"")</f>
        <v/>
      </c>
    </row>
    <row r="5850" customFormat="false" ht="15" hidden="false" customHeight="false" outlineLevel="0" collapsed="false">
      <c r="A5850" s="30" t="n">
        <v>913.75</v>
      </c>
      <c r="B5850" s="31" t="n">
        <v>27.8357</v>
      </c>
      <c r="C5850" s="32" t="n">
        <f aca="false">IF($A5850="","",IF(設定!$B$21="dB",10^($B5850/20),ABS($B5850)))</f>
        <v>24.6481881230866</v>
      </c>
      <c r="D5850" s="32" t="n">
        <f aca="false">IF($A5850="","",$A5850^2)</f>
        <v>834939.0625</v>
      </c>
      <c r="E5850" s="32" t="n">
        <f aca="false">IF($A5850="","",IF($C5850&lt;=0,"",1/$C5850^2))</f>
        <v>0.00164600064098845</v>
      </c>
      <c r="F5850" s="33" t="n">
        <f aca="false">IF(OR(ROW()-設定!$B$30&lt;2,ROW()+設定!$B$30&gt;13701,N($A5850)&lt;=0,N(INDEX($A$2:$A$13701,MIN(13700,MAX(1,ROW()-1+設定!$B$30))))&lt;=0,$A5850&lt;設定!$B$28,$A5850&gt;設定!$B$29),0,IF(AND($C5850&gt;=MAX(INDEX($C$1:$C$13701,MAX(1,ROW()-設定!$B$24)):INDEX($C$1:$C$13701,MAX(1,ROW()-1))),$C5850&gt;MAX(INDEX($C$1:$C$13701,MIN(13701,ROW()+1)):INDEX($C$1:$C$13701,MIN(13701,ROW()+設定!$B$24))),$C5850&gt;=設定!$B$32,$C5850&gt;=MAX(MIN(INDEX($C$1:$C$13701,MAX(1,ROW()-設定!$B$26)):INDEX($C$1:$C$13701,MAX(1,ROW()-1))),MIN(INDEX($C$1:$C$13701,MIN(13701,ROW()+1)):INDEX($C$1:$C$13701,MIN(13701,ROW()+設定!$B$26))))*10^(設定!$B$27/20)),1,0))</f>
        <v>0</v>
      </c>
      <c r="G5850" s="33" t="n">
        <f aca="false">$G5849+IF($F5850=1,1,0)</f>
        <v>3</v>
      </c>
      <c r="H5850" s="0" t="str">
        <f aca="false">IF($F5850=1,$G5850,"")</f>
        <v/>
      </c>
    </row>
    <row r="5851" customFormat="false" ht="15" hidden="false" customHeight="false" outlineLevel="0" collapsed="false">
      <c r="A5851" s="30" t="n">
        <v>913.90625</v>
      </c>
      <c r="B5851" s="31" t="n">
        <v>27.6334</v>
      </c>
      <c r="C5851" s="32" t="n">
        <f aca="false">IF($A5851="","",IF(設定!$B$21="dB",10^($B5851/20),ABS($B5851)))</f>
        <v>24.0807495015789</v>
      </c>
      <c r="D5851" s="32" t="n">
        <f aca="false">IF($A5851="","",$A5851^2)</f>
        <v>835224.633789063</v>
      </c>
      <c r="E5851" s="32" t="n">
        <f aca="false">IF($A5851="","",IF($C5851&lt;=0,"",1/$C5851^2))</f>
        <v>0.00172448729860971</v>
      </c>
      <c r="F5851" s="33" t="n">
        <f aca="false">IF(OR(ROW()-設定!$B$30&lt;2,ROW()+設定!$B$30&gt;13701,N($A5851)&lt;=0,N(INDEX($A$2:$A$13701,MIN(13700,MAX(1,ROW()-1+設定!$B$30))))&lt;=0,$A5851&lt;設定!$B$28,$A5851&gt;設定!$B$29),0,IF(AND($C5851&gt;=MAX(INDEX($C$1:$C$13701,MAX(1,ROW()-設定!$B$24)):INDEX($C$1:$C$13701,MAX(1,ROW()-1))),$C5851&gt;MAX(INDEX($C$1:$C$13701,MIN(13701,ROW()+1)):INDEX($C$1:$C$13701,MIN(13701,ROW()+設定!$B$24))),$C5851&gt;=設定!$B$32,$C5851&gt;=MAX(MIN(INDEX($C$1:$C$13701,MAX(1,ROW()-設定!$B$26)):INDEX($C$1:$C$13701,MAX(1,ROW()-1))),MIN(INDEX($C$1:$C$13701,MIN(13701,ROW()+1)):INDEX($C$1:$C$13701,MIN(13701,ROW()+設定!$B$26))))*10^(設定!$B$27/20)),1,0))</f>
        <v>0</v>
      </c>
      <c r="G5851" s="33" t="n">
        <f aca="false">$G5850+IF($F5851=1,1,0)</f>
        <v>3</v>
      </c>
      <c r="H5851" s="0" t="str">
        <f aca="false">IF($F5851=1,$G5851,"")</f>
        <v/>
      </c>
    </row>
    <row r="5852" customFormat="false" ht="15" hidden="false" customHeight="false" outlineLevel="0" collapsed="false">
      <c r="A5852" s="30" t="n">
        <v>914.0625</v>
      </c>
      <c r="B5852" s="31" t="n">
        <v>27.4759</v>
      </c>
      <c r="C5852" s="32" t="n">
        <f aca="false">IF($A5852="","",IF(設定!$B$21="dB",10^($B5852/20),ABS($B5852)))</f>
        <v>23.6480317607979</v>
      </c>
      <c r="D5852" s="32" t="n">
        <f aca="false">IF($A5852="","",$A5852^2)</f>
        <v>835510.25390625</v>
      </c>
      <c r="E5852" s="32" t="n">
        <f aca="false">IF($A5852="","",IF($C5852&lt;=0,"",1/$C5852^2))</f>
        <v>0.00178817492246539</v>
      </c>
      <c r="F5852" s="33" t="n">
        <f aca="false">IF(OR(ROW()-設定!$B$30&lt;2,ROW()+設定!$B$30&gt;13701,N($A5852)&lt;=0,N(INDEX($A$2:$A$13701,MIN(13700,MAX(1,ROW()-1+設定!$B$30))))&lt;=0,$A5852&lt;設定!$B$28,$A5852&gt;設定!$B$29),0,IF(AND($C5852&gt;=MAX(INDEX($C$1:$C$13701,MAX(1,ROW()-設定!$B$24)):INDEX($C$1:$C$13701,MAX(1,ROW()-1))),$C5852&gt;MAX(INDEX($C$1:$C$13701,MIN(13701,ROW()+1)):INDEX($C$1:$C$13701,MIN(13701,ROW()+設定!$B$24))),$C5852&gt;=設定!$B$32,$C5852&gt;=MAX(MIN(INDEX($C$1:$C$13701,MAX(1,ROW()-設定!$B$26)):INDEX($C$1:$C$13701,MAX(1,ROW()-1))),MIN(INDEX($C$1:$C$13701,MIN(13701,ROW()+1)):INDEX($C$1:$C$13701,MIN(13701,ROW()+設定!$B$26))))*10^(設定!$B$27/20)),1,0))</f>
        <v>0</v>
      </c>
      <c r="G5852" s="33" t="n">
        <f aca="false">$G5851+IF($F5852=1,1,0)</f>
        <v>3</v>
      </c>
      <c r="H5852" s="0" t="str">
        <f aca="false">IF($F5852=1,$G5852,"")</f>
        <v/>
      </c>
    </row>
    <row r="5853" customFormat="false" ht="15" hidden="false" customHeight="false" outlineLevel="0" collapsed="false">
      <c r="A5853" s="30" t="n">
        <v>914.21875</v>
      </c>
      <c r="B5853" s="31" t="n">
        <v>27.1314</v>
      </c>
      <c r="C5853" s="32" t="n">
        <f aca="false">IF($A5853="","",IF(設定!$B$21="dB",10^($B5853/20),ABS($B5853)))</f>
        <v>22.7284594523241</v>
      </c>
      <c r="D5853" s="32" t="n">
        <f aca="false">IF($A5853="","",$A5853^2)</f>
        <v>835795.922851563</v>
      </c>
      <c r="E5853" s="32" t="n">
        <f aca="false">IF($A5853="","",IF($C5853&lt;=0,"",1/$C5853^2))</f>
        <v>0.00193579783586086</v>
      </c>
      <c r="F5853" s="33" t="n">
        <f aca="false">IF(OR(ROW()-設定!$B$30&lt;2,ROW()+設定!$B$30&gt;13701,N($A5853)&lt;=0,N(INDEX($A$2:$A$13701,MIN(13700,MAX(1,ROW()-1+設定!$B$30))))&lt;=0,$A5853&lt;設定!$B$28,$A5853&gt;設定!$B$29),0,IF(AND($C5853&gt;=MAX(INDEX($C$1:$C$13701,MAX(1,ROW()-設定!$B$24)):INDEX($C$1:$C$13701,MAX(1,ROW()-1))),$C5853&gt;MAX(INDEX($C$1:$C$13701,MIN(13701,ROW()+1)):INDEX($C$1:$C$13701,MIN(13701,ROW()+設定!$B$24))),$C5853&gt;=設定!$B$32,$C5853&gt;=MAX(MIN(INDEX($C$1:$C$13701,MAX(1,ROW()-設定!$B$26)):INDEX($C$1:$C$13701,MAX(1,ROW()-1))),MIN(INDEX($C$1:$C$13701,MIN(13701,ROW()+1)):INDEX($C$1:$C$13701,MIN(13701,ROW()+設定!$B$26))))*10^(設定!$B$27/20)),1,0))</f>
        <v>0</v>
      </c>
      <c r="G5853" s="33" t="n">
        <f aca="false">$G5852+IF($F5853=1,1,0)</f>
        <v>3</v>
      </c>
      <c r="H5853" s="0" t="str">
        <f aca="false">IF($F5853=1,$G5853,"")</f>
        <v/>
      </c>
    </row>
    <row r="5854" customFormat="false" ht="15" hidden="false" customHeight="false" outlineLevel="0" collapsed="false">
      <c r="A5854" s="30" t="n">
        <v>914.375</v>
      </c>
      <c r="B5854" s="31" t="n">
        <v>27.2506</v>
      </c>
      <c r="C5854" s="32" t="n">
        <f aca="false">IF($A5854="","",IF(設定!$B$21="dB",10^($B5854/20),ABS($B5854)))</f>
        <v>23.0425214265739</v>
      </c>
      <c r="D5854" s="32" t="n">
        <f aca="false">IF($A5854="","",$A5854^2)</f>
        <v>836081.640625</v>
      </c>
      <c r="E5854" s="32" t="n">
        <f aca="false">IF($A5854="","",IF($C5854&lt;=0,"",1/$C5854^2))</f>
        <v>0.00188338887172659</v>
      </c>
      <c r="F5854" s="33" t="n">
        <f aca="false">IF(OR(ROW()-設定!$B$30&lt;2,ROW()+設定!$B$30&gt;13701,N($A5854)&lt;=0,N(INDEX($A$2:$A$13701,MIN(13700,MAX(1,ROW()-1+設定!$B$30))))&lt;=0,$A5854&lt;設定!$B$28,$A5854&gt;設定!$B$29),0,IF(AND($C5854&gt;=MAX(INDEX($C$1:$C$13701,MAX(1,ROW()-設定!$B$24)):INDEX($C$1:$C$13701,MAX(1,ROW()-1))),$C5854&gt;MAX(INDEX($C$1:$C$13701,MIN(13701,ROW()+1)):INDEX($C$1:$C$13701,MIN(13701,ROW()+設定!$B$24))),$C5854&gt;=設定!$B$32,$C5854&gt;=MAX(MIN(INDEX($C$1:$C$13701,MAX(1,ROW()-設定!$B$26)):INDEX($C$1:$C$13701,MAX(1,ROW()-1))),MIN(INDEX($C$1:$C$13701,MIN(13701,ROW()+1)):INDEX($C$1:$C$13701,MIN(13701,ROW()+設定!$B$26))))*10^(設定!$B$27/20)),1,0))</f>
        <v>0</v>
      </c>
      <c r="G5854" s="33" t="n">
        <f aca="false">$G5853+IF($F5854=1,1,0)</f>
        <v>3</v>
      </c>
      <c r="H5854" s="0" t="str">
        <f aca="false">IF($F5854=1,$G5854,"")</f>
        <v/>
      </c>
    </row>
    <row r="5855" customFormat="false" ht="15" hidden="false" customHeight="false" outlineLevel="0" collapsed="false">
      <c r="A5855" s="30" t="n">
        <v>914.53125</v>
      </c>
      <c r="B5855" s="31" t="n">
        <v>26.9229</v>
      </c>
      <c r="C5855" s="32" t="n">
        <f aca="false">IF($A5855="","",IF(設定!$B$21="dB",10^($B5855/20),ABS($B5855)))</f>
        <v>22.1893714341921</v>
      </c>
      <c r="D5855" s="32" t="n">
        <f aca="false">IF($A5855="","",$A5855^2)</f>
        <v>836367.407226563</v>
      </c>
      <c r="E5855" s="32" t="n">
        <f aca="false">IF($A5855="","",IF($C5855&lt;=0,"",1/$C5855^2))</f>
        <v>0.00203100035820131</v>
      </c>
      <c r="F5855" s="33" t="n">
        <f aca="false">IF(OR(ROW()-設定!$B$30&lt;2,ROW()+設定!$B$30&gt;13701,N($A5855)&lt;=0,N(INDEX($A$2:$A$13701,MIN(13700,MAX(1,ROW()-1+設定!$B$30))))&lt;=0,$A5855&lt;設定!$B$28,$A5855&gt;設定!$B$29),0,IF(AND($C5855&gt;=MAX(INDEX($C$1:$C$13701,MAX(1,ROW()-設定!$B$24)):INDEX($C$1:$C$13701,MAX(1,ROW()-1))),$C5855&gt;MAX(INDEX($C$1:$C$13701,MIN(13701,ROW()+1)):INDEX($C$1:$C$13701,MIN(13701,ROW()+設定!$B$24))),$C5855&gt;=設定!$B$32,$C5855&gt;=MAX(MIN(INDEX($C$1:$C$13701,MAX(1,ROW()-設定!$B$26)):INDEX($C$1:$C$13701,MAX(1,ROW()-1))),MIN(INDEX($C$1:$C$13701,MIN(13701,ROW()+1)):INDEX($C$1:$C$13701,MIN(13701,ROW()+設定!$B$26))))*10^(設定!$B$27/20)),1,0))</f>
        <v>0</v>
      </c>
      <c r="G5855" s="33" t="n">
        <f aca="false">$G5854+IF($F5855=1,1,0)</f>
        <v>3</v>
      </c>
      <c r="H5855" s="0" t="str">
        <f aca="false">IF($F5855=1,$G5855,"")</f>
        <v/>
      </c>
    </row>
    <row r="5856" customFormat="false" ht="15" hidden="false" customHeight="false" outlineLevel="0" collapsed="false">
      <c r="A5856" s="30" t="n">
        <v>914.6875</v>
      </c>
      <c r="B5856" s="31" t="n">
        <v>26.8268</v>
      </c>
      <c r="C5856" s="32" t="n">
        <f aca="false">IF($A5856="","",IF(設定!$B$21="dB",10^($B5856/20),ABS($B5856)))</f>
        <v>21.9452230829532</v>
      </c>
      <c r="D5856" s="32" t="n">
        <f aca="false">IF($A5856="","",$A5856^2)</f>
        <v>836653.22265625</v>
      </c>
      <c r="E5856" s="32" t="n">
        <f aca="false">IF($A5856="","",IF($C5856&lt;=0,"",1/$C5856^2))</f>
        <v>0.00207644293362251</v>
      </c>
      <c r="F5856" s="33" t="n">
        <f aca="false">IF(OR(ROW()-設定!$B$30&lt;2,ROW()+設定!$B$30&gt;13701,N($A5856)&lt;=0,N(INDEX($A$2:$A$13701,MIN(13700,MAX(1,ROW()-1+設定!$B$30))))&lt;=0,$A5856&lt;設定!$B$28,$A5856&gt;設定!$B$29),0,IF(AND($C5856&gt;=MAX(INDEX($C$1:$C$13701,MAX(1,ROW()-設定!$B$24)):INDEX($C$1:$C$13701,MAX(1,ROW()-1))),$C5856&gt;MAX(INDEX($C$1:$C$13701,MIN(13701,ROW()+1)):INDEX($C$1:$C$13701,MIN(13701,ROW()+設定!$B$24))),$C5856&gt;=設定!$B$32,$C5856&gt;=MAX(MIN(INDEX($C$1:$C$13701,MAX(1,ROW()-設定!$B$26)):INDEX($C$1:$C$13701,MAX(1,ROW()-1))),MIN(INDEX($C$1:$C$13701,MIN(13701,ROW()+1)):INDEX($C$1:$C$13701,MIN(13701,ROW()+設定!$B$26))))*10^(設定!$B$27/20)),1,0))</f>
        <v>0</v>
      </c>
      <c r="G5856" s="33" t="n">
        <f aca="false">$G5855+IF($F5856=1,1,0)</f>
        <v>3</v>
      </c>
      <c r="H5856" s="0" t="str">
        <f aca="false">IF($F5856=1,$G5856,"")</f>
        <v/>
      </c>
    </row>
    <row r="5857" customFormat="false" ht="15" hidden="false" customHeight="false" outlineLevel="0" collapsed="false">
      <c r="A5857" s="30" t="n">
        <v>914.84375</v>
      </c>
      <c r="B5857" s="31" t="n">
        <v>26.6388</v>
      </c>
      <c r="C5857" s="32" t="n">
        <f aca="false">IF($A5857="","",IF(設定!$B$21="dB",10^($B5857/20),ABS($B5857)))</f>
        <v>21.4753376088131</v>
      </c>
      <c r="D5857" s="32" t="n">
        <f aca="false">IF($A5857="","",$A5857^2)</f>
        <v>836939.086914063</v>
      </c>
      <c r="E5857" s="32" t="n">
        <f aca="false">IF($A5857="","",IF($C5857&lt;=0,"",1/$C5857^2))</f>
        <v>0.00216830314635546</v>
      </c>
      <c r="F5857" s="33" t="n">
        <f aca="false">IF(OR(ROW()-設定!$B$30&lt;2,ROW()+設定!$B$30&gt;13701,N($A5857)&lt;=0,N(INDEX($A$2:$A$13701,MIN(13700,MAX(1,ROW()-1+設定!$B$30))))&lt;=0,$A5857&lt;設定!$B$28,$A5857&gt;設定!$B$29),0,IF(AND($C5857&gt;=MAX(INDEX($C$1:$C$13701,MAX(1,ROW()-設定!$B$24)):INDEX($C$1:$C$13701,MAX(1,ROW()-1))),$C5857&gt;MAX(INDEX($C$1:$C$13701,MIN(13701,ROW()+1)):INDEX($C$1:$C$13701,MIN(13701,ROW()+設定!$B$24))),$C5857&gt;=設定!$B$32,$C5857&gt;=MAX(MIN(INDEX($C$1:$C$13701,MAX(1,ROW()-設定!$B$26)):INDEX($C$1:$C$13701,MAX(1,ROW()-1))),MIN(INDEX($C$1:$C$13701,MIN(13701,ROW()+1)):INDEX($C$1:$C$13701,MIN(13701,ROW()+設定!$B$26))))*10^(設定!$B$27/20)),1,0))</f>
        <v>0</v>
      </c>
      <c r="G5857" s="33" t="n">
        <f aca="false">$G5856+IF($F5857=1,1,0)</f>
        <v>3</v>
      </c>
      <c r="H5857" s="0" t="str">
        <f aca="false">IF($F5857=1,$G5857,"")</f>
        <v/>
      </c>
    </row>
    <row r="5858" customFormat="false" ht="15" hidden="false" customHeight="false" outlineLevel="0" collapsed="false">
      <c r="A5858" s="30" t="n">
        <v>915</v>
      </c>
      <c r="B5858" s="31" t="n">
        <v>26.3587</v>
      </c>
      <c r="C5858" s="32" t="n">
        <f aca="false">IF($A5858="","",IF(設定!$B$21="dB",10^($B5858/20),ABS($B5858)))</f>
        <v>20.7938544628735</v>
      </c>
      <c r="D5858" s="32" t="n">
        <f aca="false">IF($A5858="","",$A5858^2)</f>
        <v>837225</v>
      </c>
      <c r="E5858" s="32" t="n">
        <f aca="false">IF($A5858="","",IF($C5858&lt;=0,"",1/$C5858^2))</f>
        <v>0.00231275697813842</v>
      </c>
      <c r="F5858" s="33" t="n">
        <f aca="false">IF(OR(ROW()-設定!$B$30&lt;2,ROW()+設定!$B$30&gt;13701,N($A5858)&lt;=0,N(INDEX($A$2:$A$13701,MIN(13700,MAX(1,ROW()-1+設定!$B$30))))&lt;=0,$A5858&lt;設定!$B$28,$A5858&gt;設定!$B$29),0,IF(AND($C5858&gt;=MAX(INDEX($C$1:$C$13701,MAX(1,ROW()-設定!$B$24)):INDEX($C$1:$C$13701,MAX(1,ROW()-1))),$C5858&gt;MAX(INDEX($C$1:$C$13701,MIN(13701,ROW()+1)):INDEX($C$1:$C$13701,MIN(13701,ROW()+設定!$B$24))),$C5858&gt;=設定!$B$32,$C5858&gt;=MAX(MIN(INDEX($C$1:$C$13701,MAX(1,ROW()-設定!$B$26)):INDEX($C$1:$C$13701,MAX(1,ROW()-1))),MIN(INDEX($C$1:$C$13701,MIN(13701,ROW()+1)):INDEX($C$1:$C$13701,MIN(13701,ROW()+設定!$B$26))))*10^(設定!$B$27/20)),1,0))</f>
        <v>0</v>
      </c>
      <c r="G5858" s="33" t="n">
        <f aca="false">$G5857+IF($F5858=1,1,0)</f>
        <v>3</v>
      </c>
      <c r="H5858" s="0" t="str">
        <f aca="false">IF($F5858=1,$G5858,"")</f>
        <v/>
      </c>
    </row>
    <row r="5859" customFormat="false" ht="15" hidden="false" customHeight="false" outlineLevel="0" collapsed="false">
      <c r="A5859" s="30" t="n">
        <v>915.15625</v>
      </c>
      <c r="B5859" s="31" t="n">
        <v>26.3329</v>
      </c>
      <c r="C5859" s="32" t="n">
        <f aca="false">IF($A5859="","",IF(設定!$B$21="dB",10^($B5859/20),ABS($B5859)))</f>
        <v>20.7321813941356</v>
      </c>
      <c r="D5859" s="32" t="n">
        <f aca="false">IF($A5859="","",$A5859^2)</f>
        <v>837510.961914063</v>
      </c>
      <c r="E5859" s="32" t="n">
        <f aca="false">IF($A5859="","",IF($C5859&lt;=0,"",1/$C5859^2))</f>
        <v>0.00232653719440012</v>
      </c>
      <c r="F5859" s="33" t="n">
        <f aca="false">IF(OR(ROW()-設定!$B$30&lt;2,ROW()+設定!$B$30&gt;13701,N($A5859)&lt;=0,N(INDEX($A$2:$A$13701,MIN(13700,MAX(1,ROW()-1+設定!$B$30))))&lt;=0,$A5859&lt;設定!$B$28,$A5859&gt;設定!$B$29),0,IF(AND($C5859&gt;=MAX(INDEX($C$1:$C$13701,MAX(1,ROW()-設定!$B$24)):INDEX($C$1:$C$13701,MAX(1,ROW()-1))),$C5859&gt;MAX(INDEX($C$1:$C$13701,MIN(13701,ROW()+1)):INDEX($C$1:$C$13701,MIN(13701,ROW()+設定!$B$24))),$C5859&gt;=設定!$B$32,$C5859&gt;=MAX(MIN(INDEX($C$1:$C$13701,MAX(1,ROW()-設定!$B$26)):INDEX($C$1:$C$13701,MAX(1,ROW()-1))),MIN(INDEX($C$1:$C$13701,MIN(13701,ROW()+1)):INDEX($C$1:$C$13701,MIN(13701,ROW()+設定!$B$26))))*10^(設定!$B$27/20)),1,0))</f>
        <v>0</v>
      </c>
      <c r="G5859" s="33" t="n">
        <f aca="false">$G5858+IF($F5859=1,1,0)</f>
        <v>3</v>
      </c>
      <c r="H5859" s="0" t="str">
        <f aca="false">IF($F5859=1,$G5859,"")</f>
        <v/>
      </c>
    </row>
    <row r="5860" customFormat="false" ht="15" hidden="false" customHeight="false" outlineLevel="0" collapsed="false">
      <c r="A5860" s="30" t="n">
        <v>915.3125</v>
      </c>
      <c r="B5860" s="31" t="n">
        <v>26.0321</v>
      </c>
      <c r="C5860" s="32" t="n">
        <f aca="false">IF($A5860="","",IF(設定!$B$21="dB",10^($B5860/20),ABS($B5860)))</f>
        <v>20.0264974656544</v>
      </c>
      <c r="D5860" s="32" t="n">
        <f aca="false">IF($A5860="","",$A5860^2)</f>
        <v>837796.97265625</v>
      </c>
      <c r="E5860" s="32" t="n">
        <f aca="false">IF($A5860="","",IF($C5860&lt;=0,"",1/$C5860^2))</f>
        <v>0.0024933887750386</v>
      </c>
      <c r="F5860" s="33" t="n">
        <f aca="false">IF(OR(ROW()-設定!$B$30&lt;2,ROW()+設定!$B$30&gt;13701,N($A5860)&lt;=0,N(INDEX($A$2:$A$13701,MIN(13700,MAX(1,ROW()-1+設定!$B$30))))&lt;=0,$A5860&lt;設定!$B$28,$A5860&gt;設定!$B$29),0,IF(AND($C5860&gt;=MAX(INDEX($C$1:$C$13701,MAX(1,ROW()-設定!$B$24)):INDEX($C$1:$C$13701,MAX(1,ROW()-1))),$C5860&gt;MAX(INDEX($C$1:$C$13701,MIN(13701,ROW()+1)):INDEX($C$1:$C$13701,MIN(13701,ROW()+設定!$B$24))),$C5860&gt;=設定!$B$32,$C5860&gt;=MAX(MIN(INDEX($C$1:$C$13701,MAX(1,ROW()-設定!$B$26)):INDEX($C$1:$C$13701,MAX(1,ROW()-1))),MIN(INDEX($C$1:$C$13701,MIN(13701,ROW()+1)):INDEX($C$1:$C$13701,MIN(13701,ROW()+設定!$B$26))))*10^(設定!$B$27/20)),1,0))</f>
        <v>0</v>
      </c>
      <c r="G5860" s="33" t="n">
        <f aca="false">$G5859+IF($F5860=1,1,0)</f>
        <v>3</v>
      </c>
      <c r="H5860" s="0" t="str">
        <f aca="false">IF($F5860=1,$G5860,"")</f>
        <v/>
      </c>
    </row>
    <row r="5861" customFormat="false" ht="15" hidden="false" customHeight="false" outlineLevel="0" collapsed="false">
      <c r="A5861" s="30" t="n">
        <v>915.46875</v>
      </c>
      <c r="B5861" s="31" t="n">
        <v>25.9759</v>
      </c>
      <c r="C5861" s="32" t="n">
        <f aca="false">IF($A5861="","",IF(設定!$B$21="dB",10^($B5861/20),ABS($B5861)))</f>
        <v>19.8973390330067</v>
      </c>
      <c r="D5861" s="32" t="n">
        <f aca="false">IF($A5861="","",$A5861^2)</f>
        <v>838083.032226563</v>
      </c>
      <c r="E5861" s="32" t="n">
        <f aca="false">IF($A5861="","",IF($C5861&lt;=0,"",1/$C5861^2))</f>
        <v>0.00252586421433524</v>
      </c>
      <c r="F5861" s="33" t="n">
        <f aca="false">IF(OR(ROW()-設定!$B$30&lt;2,ROW()+設定!$B$30&gt;13701,N($A5861)&lt;=0,N(INDEX($A$2:$A$13701,MIN(13700,MAX(1,ROW()-1+設定!$B$30))))&lt;=0,$A5861&lt;設定!$B$28,$A5861&gt;設定!$B$29),0,IF(AND($C5861&gt;=MAX(INDEX($C$1:$C$13701,MAX(1,ROW()-設定!$B$24)):INDEX($C$1:$C$13701,MAX(1,ROW()-1))),$C5861&gt;MAX(INDEX($C$1:$C$13701,MIN(13701,ROW()+1)):INDEX($C$1:$C$13701,MIN(13701,ROW()+設定!$B$24))),$C5861&gt;=設定!$B$32,$C5861&gt;=MAX(MIN(INDEX($C$1:$C$13701,MAX(1,ROW()-設定!$B$26)):INDEX($C$1:$C$13701,MAX(1,ROW()-1))),MIN(INDEX($C$1:$C$13701,MIN(13701,ROW()+1)):INDEX($C$1:$C$13701,MIN(13701,ROW()+設定!$B$26))))*10^(設定!$B$27/20)),1,0))</f>
        <v>0</v>
      </c>
      <c r="G5861" s="33" t="n">
        <f aca="false">$G5860+IF($F5861=1,1,0)</f>
        <v>3</v>
      </c>
      <c r="H5861" s="0" t="str">
        <f aca="false">IF($F5861=1,$G5861,"")</f>
        <v/>
      </c>
    </row>
    <row r="5862" customFormat="false" ht="15" hidden="false" customHeight="false" outlineLevel="0" collapsed="false">
      <c r="A5862" s="30" t="n">
        <v>915.625</v>
      </c>
      <c r="B5862" s="31" t="n">
        <v>25.892</v>
      </c>
      <c r="C5862" s="32" t="n">
        <f aca="false">IF($A5862="","",IF(設定!$B$21="dB",10^($B5862/20),ABS($B5862)))</f>
        <v>19.7060690398911</v>
      </c>
      <c r="D5862" s="32" t="n">
        <f aca="false">IF($A5862="","",$A5862^2)</f>
        <v>838369.140625</v>
      </c>
      <c r="E5862" s="32" t="n">
        <f aca="false">IF($A5862="","",IF($C5862&lt;=0,"",1/$C5862^2))</f>
        <v>0.00257513499041031</v>
      </c>
      <c r="F5862" s="33" t="n">
        <f aca="false">IF(OR(ROW()-設定!$B$30&lt;2,ROW()+設定!$B$30&gt;13701,N($A5862)&lt;=0,N(INDEX($A$2:$A$13701,MIN(13700,MAX(1,ROW()-1+設定!$B$30))))&lt;=0,$A5862&lt;設定!$B$28,$A5862&gt;設定!$B$29),0,IF(AND($C5862&gt;=MAX(INDEX($C$1:$C$13701,MAX(1,ROW()-設定!$B$24)):INDEX($C$1:$C$13701,MAX(1,ROW()-1))),$C5862&gt;MAX(INDEX($C$1:$C$13701,MIN(13701,ROW()+1)):INDEX($C$1:$C$13701,MIN(13701,ROW()+設定!$B$24))),$C5862&gt;=設定!$B$32,$C5862&gt;=MAX(MIN(INDEX($C$1:$C$13701,MAX(1,ROW()-設定!$B$26)):INDEX($C$1:$C$13701,MAX(1,ROW()-1))),MIN(INDEX($C$1:$C$13701,MIN(13701,ROW()+1)):INDEX($C$1:$C$13701,MIN(13701,ROW()+設定!$B$26))))*10^(設定!$B$27/20)),1,0))</f>
        <v>0</v>
      </c>
      <c r="G5862" s="33" t="n">
        <f aca="false">$G5861+IF($F5862=1,1,0)</f>
        <v>3</v>
      </c>
      <c r="H5862" s="0" t="str">
        <f aca="false">IF($F5862=1,$G5862,"")</f>
        <v/>
      </c>
    </row>
    <row r="5863" customFormat="false" ht="15" hidden="false" customHeight="false" outlineLevel="0" collapsed="false">
      <c r="A5863" s="30" t="n">
        <v>915.78125</v>
      </c>
      <c r="B5863" s="31" t="n">
        <v>25.7765</v>
      </c>
      <c r="C5863" s="32" t="n">
        <f aca="false">IF($A5863="","",IF(設定!$B$21="dB",10^($B5863/20),ABS($B5863)))</f>
        <v>19.4457635203934</v>
      </c>
      <c r="D5863" s="32" t="n">
        <f aca="false">IF($A5863="","",$A5863^2)</f>
        <v>838655.297851563</v>
      </c>
      <c r="E5863" s="32" t="n">
        <f aca="false">IF($A5863="","",IF($C5863&lt;=0,"",1/$C5863^2))</f>
        <v>0.00264453914550663</v>
      </c>
      <c r="F5863" s="33" t="n">
        <f aca="false">IF(OR(ROW()-設定!$B$30&lt;2,ROW()+設定!$B$30&gt;13701,N($A5863)&lt;=0,N(INDEX($A$2:$A$13701,MIN(13700,MAX(1,ROW()-1+設定!$B$30))))&lt;=0,$A5863&lt;設定!$B$28,$A5863&gt;設定!$B$29),0,IF(AND($C5863&gt;=MAX(INDEX($C$1:$C$13701,MAX(1,ROW()-設定!$B$24)):INDEX($C$1:$C$13701,MAX(1,ROW()-1))),$C5863&gt;MAX(INDEX($C$1:$C$13701,MIN(13701,ROW()+1)):INDEX($C$1:$C$13701,MIN(13701,ROW()+設定!$B$24))),$C5863&gt;=設定!$B$32,$C5863&gt;=MAX(MIN(INDEX($C$1:$C$13701,MAX(1,ROW()-設定!$B$26)):INDEX($C$1:$C$13701,MAX(1,ROW()-1))),MIN(INDEX($C$1:$C$13701,MIN(13701,ROW()+1)):INDEX($C$1:$C$13701,MIN(13701,ROW()+設定!$B$26))))*10^(設定!$B$27/20)),1,0))</f>
        <v>0</v>
      </c>
      <c r="G5863" s="33" t="n">
        <f aca="false">$G5862+IF($F5863=1,1,0)</f>
        <v>3</v>
      </c>
      <c r="H5863" s="0" t="str">
        <f aca="false">IF($F5863=1,$G5863,"")</f>
        <v/>
      </c>
    </row>
    <row r="5864" customFormat="false" ht="15" hidden="false" customHeight="false" outlineLevel="0" collapsed="false">
      <c r="A5864" s="30" t="n">
        <v>915.9375</v>
      </c>
      <c r="B5864" s="31" t="n">
        <v>25.6362</v>
      </c>
      <c r="C5864" s="32" t="n">
        <f aca="false">IF($A5864="","",IF(設定!$B$21="dB",10^($B5864/20),ABS($B5864)))</f>
        <v>19.134186381274</v>
      </c>
      <c r="D5864" s="32" t="n">
        <f aca="false">IF($A5864="","",$A5864^2)</f>
        <v>838941.50390625</v>
      </c>
      <c r="E5864" s="32" t="n">
        <f aca="false">IF($A5864="","",IF($C5864&lt;=0,"",1/$C5864^2))</f>
        <v>0.0027313666351109</v>
      </c>
      <c r="F5864" s="33" t="n">
        <f aca="false">IF(OR(ROW()-設定!$B$30&lt;2,ROW()+設定!$B$30&gt;13701,N($A5864)&lt;=0,N(INDEX($A$2:$A$13701,MIN(13700,MAX(1,ROW()-1+設定!$B$30))))&lt;=0,$A5864&lt;設定!$B$28,$A5864&gt;設定!$B$29),0,IF(AND($C5864&gt;=MAX(INDEX($C$1:$C$13701,MAX(1,ROW()-設定!$B$24)):INDEX($C$1:$C$13701,MAX(1,ROW()-1))),$C5864&gt;MAX(INDEX($C$1:$C$13701,MIN(13701,ROW()+1)):INDEX($C$1:$C$13701,MIN(13701,ROW()+設定!$B$24))),$C5864&gt;=設定!$B$32,$C5864&gt;=MAX(MIN(INDEX($C$1:$C$13701,MAX(1,ROW()-設定!$B$26)):INDEX($C$1:$C$13701,MAX(1,ROW()-1))),MIN(INDEX($C$1:$C$13701,MIN(13701,ROW()+1)):INDEX($C$1:$C$13701,MIN(13701,ROW()+設定!$B$26))))*10^(設定!$B$27/20)),1,0))</f>
        <v>0</v>
      </c>
      <c r="G5864" s="33" t="n">
        <f aca="false">$G5863+IF($F5864=1,1,0)</f>
        <v>3</v>
      </c>
      <c r="H5864" s="0" t="str">
        <f aca="false">IF($F5864=1,$G5864,"")</f>
        <v/>
      </c>
    </row>
    <row r="5865" customFormat="false" ht="15" hidden="false" customHeight="false" outlineLevel="0" collapsed="false">
      <c r="A5865" s="30" t="n">
        <v>916.09375</v>
      </c>
      <c r="B5865" s="31" t="n">
        <v>25.4713</v>
      </c>
      <c r="C5865" s="32" t="n">
        <f aca="false">IF($A5865="","",IF(設定!$B$21="dB",10^($B5865/20),ABS($B5865)))</f>
        <v>18.7743538940645</v>
      </c>
      <c r="D5865" s="32" t="n">
        <f aca="false">IF($A5865="","",$A5865^2)</f>
        <v>839227.758789063</v>
      </c>
      <c r="E5865" s="32" t="n">
        <f aca="false">IF($A5865="","",IF($C5865&lt;=0,"",1/$C5865^2))</f>
        <v>0.00283706966406409</v>
      </c>
      <c r="F5865" s="33" t="n">
        <f aca="false">IF(OR(ROW()-設定!$B$30&lt;2,ROW()+設定!$B$30&gt;13701,N($A5865)&lt;=0,N(INDEX($A$2:$A$13701,MIN(13700,MAX(1,ROW()-1+設定!$B$30))))&lt;=0,$A5865&lt;設定!$B$28,$A5865&gt;設定!$B$29),0,IF(AND($C5865&gt;=MAX(INDEX($C$1:$C$13701,MAX(1,ROW()-設定!$B$24)):INDEX($C$1:$C$13701,MAX(1,ROW()-1))),$C5865&gt;MAX(INDEX($C$1:$C$13701,MIN(13701,ROW()+1)):INDEX($C$1:$C$13701,MIN(13701,ROW()+設定!$B$24))),$C5865&gt;=設定!$B$32,$C5865&gt;=MAX(MIN(INDEX($C$1:$C$13701,MAX(1,ROW()-設定!$B$26)):INDEX($C$1:$C$13701,MAX(1,ROW()-1))),MIN(INDEX($C$1:$C$13701,MIN(13701,ROW()+1)):INDEX($C$1:$C$13701,MIN(13701,ROW()+設定!$B$26))))*10^(設定!$B$27/20)),1,0))</f>
        <v>0</v>
      </c>
      <c r="G5865" s="33" t="n">
        <f aca="false">$G5864+IF($F5865=1,1,0)</f>
        <v>3</v>
      </c>
      <c r="H5865" s="0" t="str">
        <f aca="false">IF($F5865=1,$G5865,"")</f>
        <v/>
      </c>
    </row>
    <row r="5866" customFormat="false" ht="15" hidden="false" customHeight="false" outlineLevel="0" collapsed="false">
      <c r="A5866" s="30" t="n">
        <v>916.25</v>
      </c>
      <c r="B5866" s="31" t="n">
        <v>25.5623</v>
      </c>
      <c r="C5866" s="32" t="n">
        <f aca="false">IF($A5866="","",IF(設定!$B$21="dB",10^($B5866/20),ABS($B5866)))</f>
        <v>18.9720823029295</v>
      </c>
      <c r="D5866" s="32" t="n">
        <f aca="false">IF($A5866="","",$A5866^2)</f>
        <v>839514.0625</v>
      </c>
      <c r="E5866" s="32" t="n">
        <f aca="false">IF($A5866="","",IF($C5866&lt;=0,"",1/$C5866^2))</f>
        <v>0.00277824153644752</v>
      </c>
      <c r="F5866" s="33" t="n">
        <f aca="false">IF(OR(ROW()-設定!$B$30&lt;2,ROW()+設定!$B$30&gt;13701,N($A5866)&lt;=0,N(INDEX($A$2:$A$13701,MIN(13700,MAX(1,ROW()-1+設定!$B$30))))&lt;=0,$A5866&lt;設定!$B$28,$A5866&gt;設定!$B$29),0,IF(AND($C5866&gt;=MAX(INDEX($C$1:$C$13701,MAX(1,ROW()-設定!$B$24)):INDEX($C$1:$C$13701,MAX(1,ROW()-1))),$C5866&gt;MAX(INDEX($C$1:$C$13701,MIN(13701,ROW()+1)):INDEX($C$1:$C$13701,MIN(13701,ROW()+設定!$B$24))),$C5866&gt;=設定!$B$32,$C5866&gt;=MAX(MIN(INDEX($C$1:$C$13701,MAX(1,ROW()-設定!$B$26)):INDEX($C$1:$C$13701,MAX(1,ROW()-1))),MIN(INDEX($C$1:$C$13701,MIN(13701,ROW()+1)):INDEX($C$1:$C$13701,MIN(13701,ROW()+設定!$B$26))))*10^(設定!$B$27/20)),1,0))</f>
        <v>0</v>
      </c>
      <c r="G5866" s="33" t="n">
        <f aca="false">$G5865+IF($F5866=1,1,0)</f>
        <v>3</v>
      </c>
      <c r="H5866" s="0" t="str">
        <f aca="false">IF($F5866=1,$G5866,"")</f>
        <v/>
      </c>
    </row>
    <row r="5867" customFormat="false" ht="15" hidden="false" customHeight="false" outlineLevel="0" collapsed="false">
      <c r="A5867" s="30" t="n">
        <v>916.40625</v>
      </c>
      <c r="B5867" s="31" t="n">
        <v>25.2457</v>
      </c>
      <c r="C5867" s="32" t="n">
        <f aca="false">IF($A5867="","",IF(設定!$B$21="dB",10^($B5867/20),ABS($B5867)))</f>
        <v>18.2930027640876</v>
      </c>
      <c r="D5867" s="32" t="n">
        <f aca="false">IF($A5867="","",$A5867^2)</f>
        <v>839800.415039063</v>
      </c>
      <c r="E5867" s="32" t="n">
        <f aca="false">IF($A5867="","",IF($C5867&lt;=0,"",1/$C5867^2))</f>
        <v>0.00298833994464915</v>
      </c>
      <c r="F5867" s="33" t="n">
        <f aca="false">IF(OR(ROW()-設定!$B$30&lt;2,ROW()+設定!$B$30&gt;13701,N($A5867)&lt;=0,N(INDEX($A$2:$A$13701,MIN(13700,MAX(1,ROW()-1+設定!$B$30))))&lt;=0,$A5867&lt;設定!$B$28,$A5867&gt;設定!$B$29),0,IF(AND($C5867&gt;=MAX(INDEX($C$1:$C$13701,MAX(1,ROW()-設定!$B$24)):INDEX($C$1:$C$13701,MAX(1,ROW()-1))),$C5867&gt;MAX(INDEX($C$1:$C$13701,MIN(13701,ROW()+1)):INDEX($C$1:$C$13701,MIN(13701,ROW()+設定!$B$24))),$C5867&gt;=設定!$B$32,$C5867&gt;=MAX(MIN(INDEX($C$1:$C$13701,MAX(1,ROW()-設定!$B$26)):INDEX($C$1:$C$13701,MAX(1,ROW()-1))),MIN(INDEX($C$1:$C$13701,MIN(13701,ROW()+1)):INDEX($C$1:$C$13701,MIN(13701,ROW()+設定!$B$26))))*10^(設定!$B$27/20)),1,0))</f>
        <v>0</v>
      </c>
      <c r="G5867" s="33" t="n">
        <f aca="false">$G5866+IF($F5867=1,1,0)</f>
        <v>3</v>
      </c>
      <c r="H5867" s="0" t="str">
        <f aca="false">IF($F5867=1,$G5867,"")</f>
        <v/>
      </c>
    </row>
    <row r="5868" customFormat="false" ht="15" hidden="false" customHeight="false" outlineLevel="0" collapsed="false">
      <c r="A5868" s="30" t="n">
        <v>916.5625</v>
      </c>
      <c r="B5868" s="31" t="n">
        <v>24.9319</v>
      </c>
      <c r="C5868" s="32" t="n">
        <f aca="false">IF($A5868="","",IF(設定!$B$21="dB",10^($B5868/20),ABS($B5868)))</f>
        <v>17.6439167515384</v>
      </c>
      <c r="D5868" s="32" t="n">
        <f aca="false">IF($A5868="","",$A5868^2)</f>
        <v>840086.81640625</v>
      </c>
      <c r="E5868" s="32" t="n">
        <f aca="false">IF($A5868="","",IF($C5868&lt;=0,"",1/$C5868^2))</f>
        <v>0.00321225489803887</v>
      </c>
      <c r="F5868" s="33" t="n">
        <f aca="false">IF(OR(ROW()-設定!$B$30&lt;2,ROW()+設定!$B$30&gt;13701,N($A5868)&lt;=0,N(INDEX($A$2:$A$13701,MIN(13700,MAX(1,ROW()-1+設定!$B$30))))&lt;=0,$A5868&lt;設定!$B$28,$A5868&gt;設定!$B$29),0,IF(AND($C5868&gt;=MAX(INDEX($C$1:$C$13701,MAX(1,ROW()-設定!$B$24)):INDEX($C$1:$C$13701,MAX(1,ROW()-1))),$C5868&gt;MAX(INDEX($C$1:$C$13701,MIN(13701,ROW()+1)):INDEX($C$1:$C$13701,MIN(13701,ROW()+設定!$B$24))),$C5868&gt;=設定!$B$32,$C5868&gt;=MAX(MIN(INDEX($C$1:$C$13701,MAX(1,ROW()-設定!$B$26)):INDEX($C$1:$C$13701,MAX(1,ROW()-1))),MIN(INDEX($C$1:$C$13701,MIN(13701,ROW()+1)):INDEX($C$1:$C$13701,MIN(13701,ROW()+設定!$B$26))))*10^(設定!$B$27/20)),1,0))</f>
        <v>0</v>
      </c>
      <c r="G5868" s="33" t="n">
        <f aca="false">$G5867+IF($F5868=1,1,0)</f>
        <v>3</v>
      </c>
      <c r="H5868" s="0" t="str">
        <f aca="false">IF($F5868=1,$G5868,"")</f>
        <v/>
      </c>
    </row>
    <row r="5869" customFormat="false" ht="15" hidden="false" customHeight="false" outlineLevel="0" collapsed="false">
      <c r="A5869" s="30" t="n">
        <v>916.71875</v>
      </c>
      <c r="B5869" s="31" t="n">
        <v>24.8572</v>
      </c>
      <c r="C5869" s="32" t="n">
        <f aca="false">IF($A5869="","",IF(設定!$B$21="dB",10^($B5869/20),ABS($B5869)))</f>
        <v>17.4928269560844</v>
      </c>
      <c r="D5869" s="32" t="n">
        <f aca="false">IF($A5869="","",$A5869^2)</f>
        <v>840373.266601563</v>
      </c>
      <c r="E5869" s="32" t="n">
        <f aca="false">IF($A5869="","",IF($C5869&lt;=0,"",1/$C5869^2))</f>
        <v>0.00326798459019809</v>
      </c>
      <c r="F5869" s="33" t="n">
        <f aca="false">IF(OR(ROW()-設定!$B$30&lt;2,ROW()+設定!$B$30&gt;13701,N($A5869)&lt;=0,N(INDEX($A$2:$A$13701,MIN(13700,MAX(1,ROW()-1+設定!$B$30))))&lt;=0,$A5869&lt;設定!$B$28,$A5869&gt;設定!$B$29),0,IF(AND($C5869&gt;=MAX(INDEX($C$1:$C$13701,MAX(1,ROW()-設定!$B$24)):INDEX($C$1:$C$13701,MAX(1,ROW()-1))),$C5869&gt;MAX(INDEX($C$1:$C$13701,MIN(13701,ROW()+1)):INDEX($C$1:$C$13701,MIN(13701,ROW()+設定!$B$24))),$C5869&gt;=設定!$B$32,$C5869&gt;=MAX(MIN(INDEX($C$1:$C$13701,MAX(1,ROW()-設定!$B$26)):INDEX($C$1:$C$13701,MAX(1,ROW()-1))),MIN(INDEX($C$1:$C$13701,MIN(13701,ROW()+1)):INDEX($C$1:$C$13701,MIN(13701,ROW()+設定!$B$26))))*10^(設定!$B$27/20)),1,0))</f>
        <v>0</v>
      </c>
      <c r="G5869" s="33" t="n">
        <f aca="false">$G5868+IF($F5869=1,1,0)</f>
        <v>3</v>
      </c>
      <c r="H5869" s="0" t="str">
        <f aca="false">IF($F5869=1,$G5869,"")</f>
        <v/>
      </c>
    </row>
    <row r="5870" customFormat="false" ht="15" hidden="false" customHeight="false" outlineLevel="0" collapsed="false">
      <c r="A5870" s="30" t="n">
        <v>916.875</v>
      </c>
      <c r="B5870" s="31" t="n">
        <v>24.7148</v>
      </c>
      <c r="C5870" s="32" t="n">
        <f aca="false">IF($A5870="","",IF(設定!$B$21="dB",10^($B5870/20),ABS($B5870)))</f>
        <v>17.208380487731</v>
      </c>
      <c r="D5870" s="32" t="n">
        <f aca="false">IF($A5870="","",$A5870^2)</f>
        <v>840659.765625</v>
      </c>
      <c r="E5870" s="32" t="n">
        <f aca="false">IF($A5870="","",IF($C5870&lt;=0,"",1/$C5870^2))</f>
        <v>0.0033769139954761</v>
      </c>
      <c r="F5870" s="33" t="n">
        <f aca="false">IF(OR(ROW()-設定!$B$30&lt;2,ROW()+設定!$B$30&gt;13701,N($A5870)&lt;=0,N(INDEX($A$2:$A$13701,MIN(13700,MAX(1,ROW()-1+設定!$B$30))))&lt;=0,$A5870&lt;設定!$B$28,$A5870&gt;設定!$B$29),0,IF(AND($C5870&gt;=MAX(INDEX($C$1:$C$13701,MAX(1,ROW()-設定!$B$24)):INDEX($C$1:$C$13701,MAX(1,ROW()-1))),$C5870&gt;MAX(INDEX($C$1:$C$13701,MIN(13701,ROW()+1)):INDEX($C$1:$C$13701,MIN(13701,ROW()+設定!$B$24))),$C5870&gt;=設定!$B$32,$C5870&gt;=MAX(MIN(INDEX($C$1:$C$13701,MAX(1,ROW()-設定!$B$26)):INDEX($C$1:$C$13701,MAX(1,ROW()-1))),MIN(INDEX($C$1:$C$13701,MIN(13701,ROW()+1)):INDEX($C$1:$C$13701,MIN(13701,ROW()+設定!$B$26))))*10^(設定!$B$27/20)),1,0))</f>
        <v>0</v>
      </c>
      <c r="G5870" s="33" t="n">
        <f aca="false">$G5869+IF($F5870=1,1,0)</f>
        <v>3</v>
      </c>
      <c r="H5870" s="0" t="str">
        <f aca="false">IF($F5870=1,$G5870,"")</f>
        <v/>
      </c>
    </row>
    <row r="5871" customFormat="false" ht="15" hidden="false" customHeight="false" outlineLevel="0" collapsed="false">
      <c r="A5871" s="30" t="n">
        <v>917.03125</v>
      </c>
      <c r="B5871" s="31" t="n">
        <v>24.6288</v>
      </c>
      <c r="C5871" s="32" t="n">
        <f aca="false">IF($A5871="","",IF(設定!$B$21="dB",10^($B5871/20),ABS($B5871)))</f>
        <v>17.0388390279343</v>
      </c>
      <c r="D5871" s="32" t="n">
        <f aca="false">IF($A5871="","",$A5871^2)</f>
        <v>840946.313476563</v>
      </c>
      <c r="E5871" s="32" t="n">
        <f aca="false">IF($A5871="","",IF($C5871&lt;=0,"",1/$C5871^2))</f>
        <v>0.00344445091311731</v>
      </c>
      <c r="F5871" s="33" t="n">
        <f aca="false">IF(OR(ROW()-設定!$B$30&lt;2,ROW()+設定!$B$30&gt;13701,N($A5871)&lt;=0,N(INDEX($A$2:$A$13701,MIN(13700,MAX(1,ROW()-1+設定!$B$30))))&lt;=0,$A5871&lt;設定!$B$28,$A5871&gt;設定!$B$29),0,IF(AND($C5871&gt;=MAX(INDEX($C$1:$C$13701,MAX(1,ROW()-設定!$B$24)):INDEX($C$1:$C$13701,MAX(1,ROW()-1))),$C5871&gt;MAX(INDEX($C$1:$C$13701,MIN(13701,ROW()+1)):INDEX($C$1:$C$13701,MIN(13701,ROW()+設定!$B$24))),$C5871&gt;=設定!$B$32,$C5871&gt;=MAX(MIN(INDEX($C$1:$C$13701,MAX(1,ROW()-設定!$B$26)):INDEX($C$1:$C$13701,MAX(1,ROW()-1))),MIN(INDEX($C$1:$C$13701,MIN(13701,ROW()+1)):INDEX($C$1:$C$13701,MIN(13701,ROW()+設定!$B$26))))*10^(設定!$B$27/20)),1,0))</f>
        <v>0</v>
      </c>
      <c r="G5871" s="33" t="n">
        <f aca="false">$G5870+IF($F5871=1,1,0)</f>
        <v>3</v>
      </c>
      <c r="H5871" s="0" t="str">
        <f aca="false">IF($F5871=1,$G5871,"")</f>
        <v/>
      </c>
    </row>
    <row r="5872" customFormat="false" ht="15" hidden="false" customHeight="false" outlineLevel="0" collapsed="false">
      <c r="A5872" s="30" t="n">
        <v>917.1875</v>
      </c>
      <c r="B5872" s="31" t="n">
        <v>24.4493</v>
      </c>
      <c r="C5872" s="32" t="n">
        <f aca="false">IF($A5872="","",IF(設定!$B$21="dB",10^($B5872/20),ABS($B5872)))</f>
        <v>16.6903329359952</v>
      </c>
      <c r="D5872" s="32" t="n">
        <f aca="false">IF($A5872="","",$A5872^2)</f>
        <v>841232.91015625</v>
      </c>
      <c r="E5872" s="32" t="n">
        <f aca="false">IF($A5872="","",IF($C5872&lt;=0,"",1/$C5872^2))</f>
        <v>0.00358979790688264</v>
      </c>
      <c r="F5872" s="33" t="n">
        <f aca="false">IF(OR(ROW()-設定!$B$30&lt;2,ROW()+設定!$B$30&gt;13701,N($A5872)&lt;=0,N(INDEX($A$2:$A$13701,MIN(13700,MAX(1,ROW()-1+設定!$B$30))))&lt;=0,$A5872&lt;設定!$B$28,$A5872&gt;設定!$B$29),0,IF(AND($C5872&gt;=MAX(INDEX($C$1:$C$13701,MAX(1,ROW()-設定!$B$24)):INDEX($C$1:$C$13701,MAX(1,ROW()-1))),$C5872&gt;MAX(INDEX($C$1:$C$13701,MIN(13701,ROW()+1)):INDEX($C$1:$C$13701,MIN(13701,ROW()+設定!$B$24))),$C5872&gt;=設定!$B$32,$C5872&gt;=MAX(MIN(INDEX($C$1:$C$13701,MAX(1,ROW()-設定!$B$26)):INDEX($C$1:$C$13701,MAX(1,ROW()-1))),MIN(INDEX($C$1:$C$13701,MIN(13701,ROW()+1)):INDEX($C$1:$C$13701,MIN(13701,ROW()+設定!$B$26))))*10^(設定!$B$27/20)),1,0))</f>
        <v>0</v>
      </c>
      <c r="G5872" s="33" t="n">
        <f aca="false">$G5871+IF($F5872=1,1,0)</f>
        <v>3</v>
      </c>
      <c r="H5872" s="0" t="str">
        <f aca="false">IF($F5872=1,$G5872,"")</f>
        <v/>
      </c>
    </row>
    <row r="5873" customFormat="false" ht="15" hidden="false" customHeight="false" outlineLevel="0" collapsed="false">
      <c r="A5873" s="30" t="n">
        <v>917.34375</v>
      </c>
      <c r="B5873" s="31" t="n">
        <v>24.2893</v>
      </c>
      <c r="C5873" s="32" t="n">
        <f aca="false">IF($A5873="","",IF(設定!$B$21="dB",10^($B5873/20),ABS($B5873)))</f>
        <v>16.385700028232</v>
      </c>
      <c r="D5873" s="32" t="n">
        <f aca="false">IF($A5873="","",$A5873^2)</f>
        <v>841519.555664063</v>
      </c>
      <c r="E5873" s="32" t="n">
        <f aca="false">IF($A5873="","",IF($C5873&lt;=0,"",1/$C5873^2))</f>
        <v>0.00372451733543477</v>
      </c>
      <c r="F5873" s="33" t="n">
        <f aca="false">IF(OR(ROW()-設定!$B$30&lt;2,ROW()+設定!$B$30&gt;13701,N($A5873)&lt;=0,N(INDEX($A$2:$A$13701,MIN(13700,MAX(1,ROW()-1+設定!$B$30))))&lt;=0,$A5873&lt;設定!$B$28,$A5873&gt;設定!$B$29),0,IF(AND($C5873&gt;=MAX(INDEX($C$1:$C$13701,MAX(1,ROW()-設定!$B$24)):INDEX($C$1:$C$13701,MAX(1,ROW()-1))),$C5873&gt;MAX(INDEX($C$1:$C$13701,MIN(13701,ROW()+1)):INDEX($C$1:$C$13701,MIN(13701,ROW()+設定!$B$24))),$C5873&gt;=設定!$B$32,$C5873&gt;=MAX(MIN(INDEX($C$1:$C$13701,MAX(1,ROW()-設定!$B$26)):INDEX($C$1:$C$13701,MAX(1,ROW()-1))),MIN(INDEX($C$1:$C$13701,MIN(13701,ROW()+1)):INDEX($C$1:$C$13701,MIN(13701,ROW()+設定!$B$26))))*10^(設定!$B$27/20)),1,0))</f>
        <v>0</v>
      </c>
      <c r="G5873" s="33" t="n">
        <f aca="false">$G5872+IF($F5873=1,1,0)</f>
        <v>3</v>
      </c>
      <c r="H5873" s="0" t="str">
        <f aca="false">IF($F5873=1,$G5873,"")</f>
        <v/>
      </c>
    </row>
    <row r="5874" customFormat="false" ht="15" hidden="false" customHeight="false" outlineLevel="0" collapsed="false">
      <c r="A5874" s="30" t="n">
        <v>917.5</v>
      </c>
      <c r="B5874" s="31" t="n">
        <v>24.4164</v>
      </c>
      <c r="C5874" s="32" t="n">
        <f aca="false">IF($A5874="","",IF(設定!$B$21="dB",10^($B5874/20),ABS($B5874)))</f>
        <v>16.6272336637119</v>
      </c>
      <c r="D5874" s="32" t="n">
        <f aca="false">IF($A5874="","",$A5874^2)</f>
        <v>841806.25</v>
      </c>
      <c r="E5874" s="32" t="n">
        <f aca="false">IF($A5874="","",IF($C5874&lt;=0,"",1/$C5874^2))</f>
        <v>0.00361709570547368</v>
      </c>
      <c r="F5874" s="33" t="n">
        <f aca="false">IF(OR(ROW()-設定!$B$30&lt;2,ROW()+設定!$B$30&gt;13701,N($A5874)&lt;=0,N(INDEX($A$2:$A$13701,MIN(13700,MAX(1,ROW()-1+設定!$B$30))))&lt;=0,$A5874&lt;設定!$B$28,$A5874&gt;設定!$B$29),0,IF(AND($C5874&gt;=MAX(INDEX($C$1:$C$13701,MAX(1,ROW()-設定!$B$24)):INDEX($C$1:$C$13701,MAX(1,ROW()-1))),$C5874&gt;MAX(INDEX($C$1:$C$13701,MIN(13701,ROW()+1)):INDEX($C$1:$C$13701,MIN(13701,ROW()+設定!$B$24))),$C5874&gt;=設定!$B$32,$C5874&gt;=MAX(MIN(INDEX($C$1:$C$13701,MAX(1,ROW()-設定!$B$26)):INDEX($C$1:$C$13701,MAX(1,ROW()-1))),MIN(INDEX($C$1:$C$13701,MIN(13701,ROW()+1)):INDEX($C$1:$C$13701,MIN(13701,ROW()+設定!$B$26))))*10^(設定!$B$27/20)),1,0))</f>
        <v>0</v>
      </c>
      <c r="G5874" s="33" t="n">
        <f aca="false">$G5873+IF($F5874=1,1,0)</f>
        <v>3</v>
      </c>
      <c r="H5874" s="0" t="str">
        <f aca="false">IF($F5874=1,$G5874,"")</f>
        <v/>
      </c>
    </row>
    <row r="5875" customFormat="false" ht="15" hidden="false" customHeight="false" outlineLevel="0" collapsed="false">
      <c r="A5875" s="30" t="n">
        <v>917.65625</v>
      </c>
      <c r="B5875" s="31" t="n">
        <v>24.1196</v>
      </c>
      <c r="C5875" s="32" t="n">
        <f aca="false">IF($A5875="","",IF(設定!$B$21="dB",10^($B5875/20),ABS($B5875)))</f>
        <v>16.0686725233733</v>
      </c>
      <c r="D5875" s="32" t="n">
        <f aca="false">IF($A5875="","",$A5875^2)</f>
        <v>842092.993164063</v>
      </c>
      <c r="E5875" s="32" t="n">
        <f aca="false">IF($A5875="","",IF($C5875&lt;=0,"",1/$C5875^2))</f>
        <v>0.00387293314311442</v>
      </c>
      <c r="F5875" s="33" t="n">
        <f aca="false">IF(OR(ROW()-設定!$B$30&lt;2,ROW()+設定!$B$30&gt;13701,N($A5875)&lt;=0,N(INDEX($A$2:$A$13701,MIN(13700,MAX(1,ROW()-1+設定!$B$30))))&lt;=0,$A5875&lt;設定!$B$28,$A5875&gt;設定!$B$29),0,IF(AND($C5875&gt;=MAX(INDEX($C$1:$C$13701,MAX(1,ROW()-設定!$B$24)):INDEX($C$1:$C$13701,MAX(1,ROW()-1))),$C5875&gt;MAX(INDEX($C$1:$C$13701,MIN(13701,ROW()+1)):INDEX($C$1:$C$13701,MIN(13701,ROW()+設定!$B$24))),$C5875&gt;=設定!$B$32,$C5875&gt;=MAX(MIN(INDEX($C$1:$C$13701,MAX(1,ROW()-設定!$B$26)):INDEX($C$1:$C$13701,MAX(1,ROW()-1))),MIN(INDEX($C$1:$C$13701,MIN(13701,ROW()+1)):INDEX($C$1:$C$13701,MIN(13701,ROW()+設定!$B$26))))*10^(設定!$B$27/20)),1,0))</f>
        <v>0</v>
      </c>
      <c r="G5875" s="33" t="n">
        <f aca="false">$G5874+IF($F5875=1,1,0)</f>
        <v>3</v>
      </c>
      <c r="H5875" s="0" t="str">
        <f aca="false">IF($F5875=1,$G5875,"")</f>
        <v/>
      </c>
    </row>
    <row r="5876" customFormat="false" ht="15" hidden="false" customHeight="false" outlineLevel="0" collapsed="false">
      <c r="A5876" s="30" t="n">
        <v>917.8125</v>
      </c>
      <c r="B5876" s="31" t="n">
        <v>23.9497</v>
      </c>
      <c r="C5876" s="32" t="n">
        <f aca="false">IF($A5876="","",IF(設定!$B$21="dB",10^($B5876/20),ABS($B5876)))</f>
        <v>15.7574159761734</v>
      </c>
      <c r="D5876" s="32" t="n">
        <f aca="false">IF($A5876="","",$A5876^2)</f>
        <v>842379.78515625</v>
      </c>
      <c r="E5876" s="32" t="n">
        <f aca="false">IF($A5876="","",IF($C5876&lt;=0,"",1/$C5876^2))</f>
        <v>0.00402744853993503</v>
      </c>
      <c r="F5876" s="33" t="n">
        <f aca="false">IF(OR(ROW()-設定!$B$30&lt;2,ROW()+設定!$B$30&gt;13701,N($A5876)&lt;=0,N(INDEX($A$2:$A$13701,MIN(13700,MAX(1,ROW()-1+設定!$B$30))))&lt;=0,$A5876&lt;設定!$B$28,$A5876&gt;設定!$B$29),0,IF(AND($C5876&gt;=MAX(INDEX($C$1:$C$13701,MAX(1,ROW()-設定!$B$24)):INDEX($C$1:$C$13701,MAX(1,ROW()-1))),$C5876&gt;MAX(INDEX($C$1:$C$13701,MIN(13701,ROW()+1)):INDEX($C$1:$C$13701,MIN(13701,ROW()+設定!$B$24))),$C5876&gt;=設定!$B$32,$C5876&gt;=MAX(MIN(INDEX($C$1:$C$13701,MAX(1,ROW()-設定!$B$26)):INDEX($C$1:$C$13701,MAX(1,ROW()-1))),MIN(INDEX($C$1:$C$13701,MIN(13701,ROW()+1)):INDEX($C$1:$C$13701,MIN(13701,ROW()+設定!$B$26))))*10^(設定!$B$27/20)),1,0))</f>
        <v>0</v>
      </c>
      <c r="G5876" s="33" t="n">
        <f aca="false">$G5875+IF($F5876=1,1,0)</f>
        <v>3</v>
      </c>
      <c r="H5876" s="0" t="str">
        <f aca="false">IF($F5876=1,$G5876,"")</f>
        <v/>
      </c>
    </row>
    <row r="5877" customFormat="false" ht="15" hidden="false" customHeight="false" outlineLevel="0" collapsed="false">
      <c r="A5877" s="30" t="n">
        <v>917.96875</v>
      </c>
      <c r="B5877" s="31" t="n">
        <v>23.8297</v>
      </c>
      <c r="C5877" s="32" t="n">
        <f aca="false">IF($A5877="","",IF(設定!$B$21="dB",10^($B5877/20),ABS($B5877)))</f>
        <v>15.5412161238574</v>
      </c>
      <c r="D5877" s="32" t="n">
        <f aca="false">IF($A5877="","",$A5877^2)</f>
        <v>842666.625976563</v>
      </c>
      <c r="E5877" s="32" t="n">
        <f aca="false">IF($A5877="","",IF($C5877&lt;=0,"",1/$C5877^2))</f>
        <v>0.00414028273891889</v>
      </c>
      <c r="F5877" s="33" t="n">
        <f aca="false">IF(OR(ROW()-設定!$B$30&lt;2,ROW()+設定!$B$30&gt;13701,N($A5877)&lt;=0,N(INDEX($A$2:$A$13701,MIN(13700,MAX(1,ROW()-1+設定!$B$30))))&lt;=0,$A5877&lt;設定!$B$28,$A5877&gt;設定!$B$29),0,IF(AND($C5877&gt;=MAX(INDEX($C$1:$C$13701,MAX(1,ROW()-設定!$B$24)):INDEX($C$1:$C$13701,MAX(1,ROW()-1))),$C5877&gt;MAX(INDEX($C$1:$C$13701,MIN(13701,ROW()+1)):INDEX($C$1:$C$13701,MIN(13701,ROW()+設定!$B$24))),$C5877&gt;=設定!$B$32,$C5877&gt;=MAX(MIN(INDEX($C$1:$C$13701,MAX(1,ROW()-設定!$B$26)):INDEX($C$1:$C$13701,MAX(1,ROW()-1))),MIN(INDEX($C$1:$C$13701,MIN(13701,ROW()+1)):INDEX($C$1:$C$13701,MIN(13701,ROW()+設定!$B$26))))*10^(設定!$B$27/20)),1,0))</f>
        <v>0</v>
      </c>
      <c r="G5877" s="33" t="n">
        <f aca="false">$G5876+IF($F5877=1,1,0)</f>
        <v>3</v>
      </c>
      <c r="H5877" s="0" t="str">
        <f aca="false">IF($F5877=1,$G5877,"")</f>
        <v/>
      </c>
    </row>
    <row r="5878" customFormat="false" ht="15" hidden="false" customHeight="false" outlineLevel="0" collapsed="false">
      <c r="A5878" s="30" t="n">
        <v>918.125</v>
      </c>
      <c r="B5878" s="31" t="n">
        <v>23.7056</v>
      </c>
      <c r="C5878" s="32" t="n">
        <f aca="false">IF($A5878="","",IF(設定!$B$21="dB",10^($B5878/20),ABS($B5878)))</f>
        <v>15.3207490852938</v>
      </c>
      <c r="D5878" s="32" t="n">
        <f aca="false">IF($A5878="","",$A5878^2)</f>
        <v>842953.515625</v>
      </c>
      <c r="E5878" s="32" t="n">
        <f aca="false">IF($A5878="","",IF($C5878&lt;=0,"",1/$C5878^2))</f>
        <v>0.00426029821321876</v>
      </c>
      <c r="F5878" s="33" t="n">
        <f aca="false">IF(OR(ROW()-設定!$B$30&lt;2,ROW()+設定!$B$30&gt;13701,N($A5878)&lt;=0,N(INDEX($A$2:$A$13701,MIN(13700,MAX(1,ROW()-1+設定!$B$30))))&lt;=0,$A5878&lt;設定!$B$28,$A5878&gt;設定!$B$29),0,IF(AND($C5878&gt;=MAX(INDEX($C$1:$C$13701,MAX(1,ROW()-設定!$B$24)):INDEX($C$1:$C$13701,MAX(1,ROW()-1))),$C5878&gt;MAX(INDEX($C$1:$C$13701,MIN(13701,ROW()+1)):INDEX($C$1:$C$13701,MIN(13701,ROW()+設定!$B$24))),$C5878&gt;=設定!$B$32,$C5878&gt;=MAX(MIN(INDEX($C$1:$C$13701,MAX(1,ROW()-設定!$B$26)):INDEX($C$1:$C$13701,MAX(1,ROW()-1))),MIN(INDEX($C$1:$C$13701,MIN(13701,ROW()+1)):INDEX($C$1:$C$13701,MIN(13701,ROW()+設定!$B$26))))*10^(設定!$B$27/20)),1,0))</f>
        <v>0</v>
      </c>
      <c r="G5878" s="33" t="n">
        <f aca="false">$G5877+IF($F5878=1,1,0)</f>
        <v>3</v>
      </c>
      <c r="H5878" s="0" t="str">
        <f aca="false">IF($F5878=1,$G5878,"")</f>
        <v/>
      </c>
    </row>
    <row r="5879" customFormat="false" ht="15" hidden="false" customHeight="false" outlineLevel="0" collapsed="false">
      <c r="A5879" s="30" t="n">
        <v>918.28125</v>
      </c>
      <c r="B5879" s="31" t="n">
        <v>23.7455</v>
      </c>
      <c r="C5879" s="32" t="n">
        <f aca="false">IF($A5879="","",IF(設定!$B$21="dB",10^($B5879/20),ABS($B5879)))</f>
        <v>15.3912892501934</v>
      </c>
      <c r="D5879" s="32" t="n">
        <f aca="false">IF($A5879="","",$A5879^2)</f>
        <v>843240.454101563</v>
      </c>
      <c r="E5879" s="32" t="n">
        <f aca="false">IF($A5879="","",IF($C5879&lt;=0,"",1/$C5879^2))</f>
        <v>0.00422133676317872</v>
      </c>
      <c r="F5879" s="33" t="n">
        <f aca="false">IF(OR(ROW()-設定!$B$30&lt;2,ROW()+設定!$B$30&gt;13701,N($A5879)&lt;=0,N(INDEX($A$2:$A$13701,MIN(13700,MAX(1,ROW()-1+設定!$B$30))))&lt;=0,$A5879&lt;設定!$B$28,$A5879&gt;設定!$B$29),0,IF(AND($C5879&gt;=MAX(INDEX($C$1:$C$13701,MAX(1,ROW()-設定!$B$24)):INDEX($C$1:$C$13701,MAX(1,ROW()-1))),$C5879&gt;MAX(INDEX($C$1:$C$13701,MIN(13701,ROW()+1)):INDEX($C$1:$C$13701,MIN(13701,ROW()+設定!$B$24))),$C5879&gt;=設定!$B$32,$C5879&gt;=MAX(MIN(INDEX($C$1:$C$13701,MAX(1,ROW()-設定!$B$26)):INDEX($C$1:$C$13701,MAX(1,ROW()-1))),MIN(INDEX($C$1:$C$13701,MIN(13701,ROW()+1)):INDEX($C$1:$C$13701,MIN(13701,ROW()+設定!$B$26))))*10^(設定!$B$27/20)),1,0))</f>
        <v>0</v>
      </c>
      <c r="G5879" s="33" t="n">
        <f aca="false">$G5878+IF($F5879=1,1,0)</f>
        <v>3</v>
      </c>
      <c r="H5879" s="0" t="str">
        <f aca="false">IF($F5879=1,$G5879,"")</f>
        <v/>
      </c>
    </row>
    <row r="5880" customFormat="false" ht="15" hidden="false" customHeight="false" outlineLevel="0" collapsed="false">
      <c r="A5880" s="30" t="n">
        <v>918.4375</v>
      </c>
      <c r="B5880" s="31" t="n">
        <v>23.5254</v>
      </c>
      <c r="C5880" s="32" t="n">
        <f aca="false">IF($A5880="","",IF(設定!$B$21="dB",10^($B5880/20),ABS($B5880)))</f>
        <v>15.0061747640835</v>
      </c>
      <c r="D5880" s="32" t="n">
        <f aca="false">IF($A5880="","",$A5880^2)</f>
        <v>843527.44140625</v>
      </c>
      <c r="E5880" s="32" t="n">
        <f aca="false">IF($A5880="","",IF($C5880&lt;=0,"",1/$C5880^2))</f>
        <v>0.00444078758316802</v>
      </c>
      <c r="F5880" s="33" t="n">
        <f aca="false">IF(OR(ROW()-設定!$B$30&lt;2,ROW()+設定!$B$30&gt;13701,N($A5880)&lt;=0,N(INDEX($A$2:$A$13701,MIN(13700,MAX(1,ROW()-1+設定!$B$30))))&lt;=0,$A5880&lt;設定!$B$28,$A5880&gt;設定!$B$29),0,IF(AND($C5880&gt;=MAX(INDEX($C$1:$C$13701,MAX(1,ROW()-設定!$B$24)):INDEX($C$1:$C$13701,MAX(1,ROW()-1))),$C5880&gt;MAX(INDEX($C$1:$C$13701,MIN(13701,ROW()+1)):INDEX($C$1:$C$13701,MIN(13701,ROW()+設定!$B$24))),$C5880&gt;=設定!$B$32,$C5880&gt;=MAX(MIN(INDEX($C$1:$C$13701,MAX(1,ROW()-設定!$B$26)):INDEX($C$1:$C$13701,MAX(1,ROW()-1))),MIN(INDEX($C$1:$C$13701,MIN(13701,ROW()+1)):INDEX($C$1:$C$13701,MIN(13701,ROW()+設定!$B$26))))*10^(設定!$B$27/20)),1,0))</f>
        <v>0</v>
      </c>
      <c r="G5880" s="33" t="n">
        <f aca="false">$G5879+IF($F5880=1,1,0)</f>
        <v>3</v>
      </c>
      <c r="H5880" s="0" t="str">
        <f aca="false">IF($F5880=1,$G5880,"")</f>
        <v/>
      </c>
    </row>
    <row r="5881" customFormat="false" ht="15" hidden="false" customHeight="false" outlineLevel="0" collapsed="false">
      <c r="A5881" s="30" t="n">
        <v>918.59375</v>
      </c>
      <c r="B5881" s="31" t="n">
        <v>23.4674</v>
      </c>
      <c r="C5881" s="32" t="n">
        <f aca="false">IF($A5881="","",IF(設定!$B$21="dB",10^($B5881/20),ABS($B5881)))</f>
        <v>14.9063048920359</v>
      </c>
      <c r="D5881" s="32" t="n">
        <f aca="false">IF($A5881="","",$A5881^2)</f>
        <v>843814.477539063</v>
      </c>
      <c r="E5881" s="32" t="n">
        <f aca="false">IF($A5881="","",IF($C5881&lt;=0,"",1/$C5881^2))</f>
        <v>0.00450049206172936</v>
      </c>
      <c r="F5881" s="33" t="n">
        <f aca="false">IF(OR(ROW()-設定!$B$30&lt;2,ROW()+設定!$B$30&gt;13701,N($A5881)&lt;=0,N(INDEX($A$2:$A$13701,MIN(13700,MAX(1,ROW()-1+設定!$B$30))))&lt;=0,$A5881&lt;設定!$B$28,$A5881&gt;設定!$B$29),0,IF(AND($C5881&gt;=MAX(INDEX($C$1:$C$13701,MAX(1,ROW()-設定!$B$24)):INDEX($C$1:$C$13701,MAX(1,ROW()-1))),$C5881&gt;MAX(INDEX($C$1:$C$13701,MIN(13701,ROW()+1)):INDEX($C$1:$C$13701,MIN(13701,ROW()+設定!$B$24))),$C5881&gt;=設定!$B$32,$C5881&gt;=MAX(MIN(INDEX($C$1:$C$13701,MAX(1,ROW()-設定!$B$26)):INDEX($C$1:$C$13701,MAX(1,ROW()-1))),MIN(INDEX($C$1:$C$13701,MIN(13701,ROW()+1)):INDEX($C$1:$C$13701,MIN(13701,ROW()+設定!$B$26))))*10^(設定!$B$27/20)),1,0))</f>
        <v>0</v>
      </c>
      <c r="G5881" s="33" t="n">
        <f aca="false">$G5880+IF($F5881=1,1,0)</f>
        <v>3</v>
      </c>
      <c r="H5881" s="0" t="str">
        <f aca="false">IF($F5881=1,$G5881,"")</f>
        <v/>
      </c>
    </row>
    <row r="5882" customFormat="false" ht="15" hidden="false" customHeight="false" outlineLevel="0" collapsed="false">
      <c r="A5882" s="30" t="n">
        <v>918.75</v>
      </c>
      <c r="B5882" s="31" t="n">
        <v>22.8963</v>
      </c>
      <c r="C5882" s="32" t="n">
        <f aca="false">IF($A5882="","",IF(設定!$B$21="dB",10^($B5882/20),ABS($B5882)))</f>
        <v>13.9577366518877</v>
      </c>
      <c r="D5882" s="32" t="n">
        <f aca="false">IF($A5882="","",$A5882^2)</f>
        <v>844101.5625</v>
      </c>
      <c r="E5882" s="32" t="n">
        <f aca="false">IF($A5882="","",IF($C5882&lt;=0,"",1/$C5882^2))</f>
        <v>0.00513298505750978</v>
      </c>
      <c r="F5882" s="33" t="n">
        <f aca="false">IF(OR(ROW()-設定!$B$30&lt;2,ROW()+設定!$B$30&gt;13701,N($A5882)&lt;=0,N(INDEX($A$2:$A$13701,MIN(13700,MAX(1,ROW()-1+設定!$B$30))))&lt;=0,$A5882&lt;設定!$B$28,$A5882&gt;設定!$B$29),0,IF(AND($C5882&gt;=MAX(INDEX($C$1:$C$13701,MAX(1,ROW()-設定!$B$24)):INDEX($C$1:$C$13701,MAX(1,ROW()-1))),$C5882&gt;MAX(INDEX($C$1:$C$13701,MIN(13701,ROW()+1)):INDEX($C$1:$C$13701,MIN(13701,ROW()+設定!$B$24))),$C5882&gt;=設定!$B$32,$C5882&gt;=MAX(MIN(INDEX($C$1:$C$13701,MAX(1,ROW()-設定!$B$26)):INDEX($C$1:$C$13701,MAX(1,ROW()-1))),MIN(INDEX($C$1:$C$13701,MIN(13701,ROW()+1)):INDEX($C$1:$C$13701,MIN(13701,ROW()+設定!$B$26))))*10^(設定!$B$27/20)),1,0))</f>
        <v>0</v>
      </c>
      <c r="G5882" s="33" t="n">
        <f aca="false">$G5881+IF($F5882=1,1,0)</f>
        <v>3</v>
      </c>
      <c r="H5882" s="0" t="str">
        <f aca="false">IF($F5882=1,$G5882,"")</f>
        <v/>
      </c>
    </row>
    <row r="5883" customFormat="false" ht="15" hidden="false" customHeight="false" outlineLevel="0" collapsed="false">
      <c r="A5883" s="30" t="n">
        <v>918.90625</v>
      </c>
      <c r="B5883" s="31" t="n">
        <v>23.1386</v>
      </c>
      <c r="C5883" s="32" t="n">
        <f aca="false">IF($A5883="","",IF(設定!$B$21="dB",10^($B5883/20),ABS($B5883)))</f>
        <v>14.3525807843923</v>
      </c>
      <c r="D5883" s="32" t="n">
        <f aca="false">IF($A5883="","",$A5883^2)</f>
        <v>844388.696289063</v>
      </c>
      <c r="E5883" s="32" t="n">
        <f aca="false">IF($A5883="","",IF($C5883&lt;=0,"",1/$C5883^2))</f>
        <v>0.00485444963909021</v>
      </c>
      <c r="F5883" s="33" t="n">
        <f aca="false">IF(OR(ROW()-設定!$B$30&lt;2,ROW()+設定!$B$30&gt;13701,N($A5883)&lt;=0,N(INDEX($A$2:$A$13701,MIN(13700,MAX(1,ROW()-1+設定!$B$30))))&lt;=0,$A5883&lt;設定!$B$28,$A5883&gt;設定!$B$29),0,IF(AND($C5883&gt;=MAX(INDEX($C$1:$C$13701,MAX(1,ROW()-設定!$B$24)):INDEX($C$1:$C$13701,MAX(1,ROW()-1))),$C5883&gt;MAX(INDEX($C$1:$C$13701,MIN(13701,ROW()+1)):INDEX($C$1:$C$13701,MIN(13701,ROW()+設定!$B$24))),$C5883&gt;=設定!$B$32,$C5883&gt;=MAX(MIN(INDEX($C$1:$C$13701,MAX(1,ROW()-設定!$B$26)):INDEX($C$1:$C$13701,MAX(1,ROW()-1))),MIN(INDEX($C$1:$C$13701,MIN(13701,ROW()+1)):INDEX($C$1:$C$13701,MIN(13701,ROW()+設定!$B$26))))*10^(設定!$B$27/20)),1,0))</f>
        <v>0</v>
      </c>
      <c r="G5883" s="33" t="n">
        <f aca="false">$G5882+IF($F5883=1,1,0)</f>
        <v>3</v>
      </c>
      <c r="H5883" s="0" t="str">
        <f aca="false">IF($F5883=1,$G5883,"")</f>
        <v/>
      </c>
    </row>
    <row r="5884" customFormat="false" ht="15" hidden="false" customHeight="false" outlineLevel="0" collapsed="false">
      <c r="A5884" s="30" t="n">
        <v>919.0625</v>
      </c>
      <c r="B5884" s="31" t="n">
        <v>23.0926</v>
      </c>
      <c r="C5884" s="32" t="n">
        <f aca="false">IF($A5884="","",IF(設定!$B$21="dB",10^($B5884/20),ABS($B5884)))</f>
        <v>14.2767712145733</v>
      </c>
      <c r="D5884" s="32" t="n">
        <f aca="false">IF($A5884="","",$A5884^2)</f>
        <v>844675.87890625</v>
      </c>
      <c r="E5884" s="32" t="n">
        <f aca="false">IF($A5884="","",IF($C5884&lt;=0,"",1/$C5884^2))</f>
        <v>0.0049061407124679</v>
      </c>
      <c r="F5884" s="33" t="n">
        <f aca="false">IF(OR(ROW()-設定!$B$30&lt;2,ROW()+設定!$B$30&gt;13701,N($A5884)&lt;=0,N(INDEX($A$2:$A$13701,MIN(13700,MAX(1,ROW()-1+設定!$B$30))))&lt;=0,$A5884&lt;設定!$B$28,$A5884&gt;設定!$B$29),0,IF(AND($C5884&gt;=MAX(INDEX($C$1:$C$13701,MAX(1,ROW()-設定!$B$24)):INDEX($C$1:$C$13701,MAX(1,ROW()-1))),$C5884&gt;MAX(INDEX($C$1:$C$13701,MIN(13701,ROW()+1)):INDEX($C$1:$C$13701,MIN(13701,ROW()+設定!$B$24))),$C5884&gt;=設定!$B$32,$C5884&gt;=MAX(MIN(INDEX($C$1:$C$13701,MAX(1,ROW()-設定!$B$26)):INDEX($C$1:$C$13701,MAX(1,ROW()-1))),MIN(INDEX($C$1:$C$13701,MIN(13701,ROW()+1)):INDEX($C$1:$C$13701,MIN(13701,ROW()+設定!$B$26))))*10^(設定!$B$27/20)),1,0))</f>
        <v>0</v>
      </c>
      <c r="G5884" s="33" t="n">
        <f aca="false">$G5883+IF($F5884=1,1,0)</f>
        <v>3</v>
      </c>
      <c r="H5884" s="0" t="str">
        <f aca="false">IF($F5884=1,$G5884,"")</f>
        <v/>
      </c>
    </row>
    <row r="5885" customFormat="false" ht="15" hidden="false" customHeight="false" outlineLevel="0" collapsed="false">
      <c r="A5885" s="30" t="n">
        <v>919.21875</v>
      </c>
      <c r="B5885" s="31" t="n">
        <v>23.0655</v>
      </c>
      <c r="C5885" s="32" t="n">
        <f aca="false">IF($A5885="","",IF(設定!$B$21="dB",10^($B5885/20),ABS($B5885)))</f>
        <v>14.2322970642088</v>
      </c>
      <c r="D5885" s="32" t="n">
        <f aca="false">IF($A5885="","",$A5885^2)</f>
        <v>844963.110351563</v>
      </c>
      <c r="E5885" s="32" t="n">
        <f aca="false">IF($A5885="","",IF($C5885&lt;=0,"",1/$C5885^2))</f>
        <v>0.0049368507738273</v>
      </c>
      <c r="F5885" s="33" t="n">
        <f aca="false">IF(OR(ROW()-設定!$B$30&lt;2,ROW()+設定!$B$30&gt;13701,N($A5885)&lt;=0,N(INDEX($A$2:$A$13701,MIN(13700,MAX(1,ROW()-1+設定!$B$30))))&lt;=0,$A5885&lt;設定!$B$28,$A5885&gt;設定!$B$29),0,IF(AND($C5885&gt;=MAX(INDEX($C$1:$C$13701,MAX(1,ROW()-設定!$B$24)):INDEX($C$1:$C$13701,MAX(1,ROW()-1))),$C5885&gt;MAX(INDEX($C$1:$C$13701,MIN(13701,ROW()+1)):INDEX($C$1:$C$13701,MIN(13701,ROW()+設定!$B$24))),$C5885&gt;=設定!$B$32,$C5885&gt;=MAX(MIN(INDEX($C$1:$C$13701,MAX(1,ROW()-設定!$B$26)):INDEX($C$1:$C$13701,MAX(1,ROW()-1))),MIN(INDEX($C$1:$C$13701,MIN(13701,ROW()+1)):INDEX($C$1:$C$13701,MIN(13701,ROW()+設定!$B$26))))*10^(設定!$B$27/20)),1,0))</f>
        <v>0</v>
      </c>
      <c r="G5885" s="33" t="n">
        <f aca="false">$G5884+IF($F5885=1,1,0)</f>
        <v>3</v>
      </c>
      <c r="H5885" s="0" t="str">
        <f aca="false">IF($F5885=1,$G5885,"")</f>
        <v/>
      </c>
    </row>
    <row r="5886" customFormat="false" ht="15" hidden="false" customHeight="false" outlineLevel="0" collapsed="false">
      <c r="A5886" s="30" t="n">
        <v>919.375</v>
      </c>
      <c r="B5886" s="31" t="n">
        <v>22.7453</v>
      </c>
      <c r="C5886" s="32" t="n">
        <f aca="false">IF($A5886="","",IF(設定!$B$21="dB",10^($B5886/20),ABS($B5886)))</f>
        <v>13.7171851298263</v>
      </c>
      <c r="D5886" s="32" t="n">
        <f aca="false">IF($A5886="","",$A5886^2)</f>
        <v>845250.390625</v>
      </c>
      <c r="E5886" s="32" t="n">
        <f aca="false">IF($A5886="","",IF($C5886&lt;=0,"",1/$C5886^2))</f>
        <v>0.00531459286331727</v>
      </c>
      <c r="F5886" s="33" t="n">
        <f aca="false">IF(OR(ROW()-設定!$B$30&lt;2,ROW()+設定!$B$30&gt;13701,N($A5886)&lt;=0,N(INDEX($A$2:$A$13701,MIN(13700,MAX(1,ROW()-1+設定!$B$30))))&lt;=0,$A5886&lt;設定!$B$28,$A5886&gt;設定!$B$29),0,IF(AND($C5886&gt;=MAX(INDEX($C$1:$C$13701,MAX(1,ROW()-設定!$B$24)):INDEX($C$1:$C$13701,MAX(1,ROW()-1))),$C5886&gt;MAX(INDEX($C$1:$C$13701,MIN(13701,ROW()+1)):INDEX($C$1:$C$13701,MIN(13701,ROW()+設定!$B$24))),$C5886&gt;=設定!$B$32,$C5886&gt;=MAX(MIN(INDEX($C$1:$C$13701,MAX(1,ROW()-設定!$B$26)):INDEX($C$1:$C$13701,MAX(1,ROW()-1))),MIN(INDEX($C$1:$C$13701,MIN(13701,ROW()+1)):INDEX($C$1:$C$13701,MIN(13701,ROW()+設定!$B$26))))*10^(設定!$B$27/20)),1,0))</f>
        <v>0</v>
      </c>
      <c r="G5886" s="33" t="n">
        <f aca="false">$G5885+IF($F5886=1,1,0)</f>
        <v>3</v>
      </c>
      <c r="H5886" s="0" t="str">
        <f aca="false">IF($F5886=1,$G5886,"")</f>
        <v/>
      </c>
    </row>
    <row r="5887" customFormat="false" ht="15" hidden="false" customHeight="false" outlineLevel="0" collapsed="false">
      <c r="A5887" s="30" t="n">
        <v>919.53125</v>
      </c>
      <c r="B5887" s="31" t="n">
        <v>22.4424</v>
      </c>
      <c r="C5887" s="32" t="n">
        <f aca="false">IF($A5887="","",IF(設定!$B$21="dB",10^($B5887/20),ABS($B5887)))</f>
        <v>13.2470751484353</v>
      </c>
      <c r="D5887" s="32" t="n">
        <f aca="false">IF($A5887="","",$A5887^2)</f>
        <v>845537.719726563</v>
      </c>
      <c r="E5887" s="32" t="n">
        <f aca="false">IF($A5887="","",IF($C5887&lt;=0,"",1/$C5887^2))</f>
        <v>0.00569849274904817</v>
      </c>
      <c r="F5887" s="33" t="n">
        <f aca="false">IF(OR(ROW()-設定!$B$30&lt;2,ROW()+設定!$B$30&gt;13701,N($A5887)&lt;=0,N(INDEX($A$2:$A$13701,MIN(13700,MAX(1,ROW()-1+設定!$B$30))))&lt;=0,$A5887&lt;設定!$B$28,$A5887&gt;設定!$B$29),0,IF(AND($C5887&gt;=MAX(INDEX($C$1:$C$13701,MAX(1,ROW()-設定!$B$24)):INDEX($C$1:$C$13701,MAX(1,ROW()-1))),$C5887&gt;MAX(INDEX($C$1:$C$13701,MIN(13701,ROW()+1)):INDEX($C$1:$C$13701,MIN(13701,ROW()+設定!$B$24))),$C5887&gt;=設定!$B$32,$C5887&gt;=MAX(MIN(INDEX($C$1:$C$13701,MAX(1,ROW()-設定!$B$26)):INDEX($C$1:$C$13701,MAX(1,ROW()-1))),MIN(INDEX($C$1:$C$13701,MIN(13701,ROW()+1)):INDEX($C$1:$C$13701,MIN(13701,ROW()+設定!$B$26))))*10^(設定!$B$27/20)),1,0))</f>
        <v>0</v>
      </c>
      <c r="G5887" s="33" t="n">
        <f aca="false">$G5886+IF($F5887=1,1,0)</f>
        <v>3</v>
      </c>
      <c r="H5887" s="0" t="str">
        <f aca="false">IF($F5887=1,$G5887,"")</f>
        <v/>
      </c>
    </row>
    <row r="5888" customFormat="false" ht="15" hidden="false" customHeight="false" outlineLevel="0" collapsed="false">
      <c r="A5888" s="30" t="n">
        <v>919.6875</v>
      </c>
      <c r="B5888" s="31" t="n">
        <v>22.5662</v>
      </c>
      <c r="C5888" s="32" t="n">
        <f aca="false">IF($A5888="","",IF(設定!$B$21="dB",10^($B5888/20),ABS($B5888)))</f>
        <v>13.4372377077768</v>
      </c>
      <c r="D5888" s="32" t="n">
        <f aca="false">IF($A5888="","",$A5888^2)</f>
        <v>845825.09765625</v>
      </c>
      <c r="E5888" s="32" t="n">
        <f aca="false">IF($A5888="","",IF($C5888&lt;=0,"",1/$C5888^2))</f>
        <v>0.00553834492669137</v>
      </c>
      <c r="F5888" s="33" t="n">
        <f aca="false">IF(OR(ROW()-設定!$B$30&lt;2,ROW()+設定!$B$30&gt;13701,N($A5888)&lt;=0,N(INDEX($A$2:$A$13701,MIN(13700,MAX(1,ROW()-1+設定!$B$30))))&lt;=0,$A5888&lt;設定!$B$28,$A5888&gt;設定!$B$29),0,IF(AND($C5888&gt;=MAX(INDEX($C$1:$C$13701,MAX(1,ROW()-設定!$B$24)):INDEX($C$1:$C$13701,MAX(1,ROW()-1))),$C5888&gt;MAX(INDEX($C$1:$C$13701,MIN(13701,ROW()+1)):INDEX($C$1:$C$13701,MIN(13701,ROW()+設定!$B$24))),$C5888&gt;=設定!$B$32,$C5888&gt;=MAX(MIN(INDEX($C$1:$C$13701,MAX(1,ROW()-設定!$B$26)):INDEX($C$1:$C$13701,MAX(1,ROW()-1))),MIN(INDEX($C$1:$C$13701,MIN(13701,ROW()+1)):INDEX($C$1:$C$13701,MIN(13701,ROW()+設定!$B$26))))*10^(設定!$B$27/20)),1,0))</f>
        <v>0</v>
      </c>
      <c r="G5888" s="33" t="n">
        <f aca="false">$G5887+IF($F5888=1,1,0)</f>
        <v>3</v>
      </c>
      <c r="H5888" s="0" t="str">
        <f aca="false">IF($F5888=1,$G5888,"")</f>
        <v/>
      </c>
    </row>
    <row r="5889" customFormat="false" ht="15" hidden="false" customHeight="false" outlineLevel="0" collapsed="false">
      <c r="A5889" s="30" t="n">
        <v>919.84375</v>
      </c>
      <c r="B5889" s="31" t="n">
        <v>22.3252</v>
      </c>
      <c r="C5889" s="32" t="n">
        <f aca="false">IF($A5889="","",IF(設定!$B$21="dB",10^($B5889/20),ABS($B5889)))</f>
        <v>13.0695309034995</v>
      </c>
      <c r="D5889" s="32" t="n">
        <f aca="false">IF($A5889="","",$A5889^2)</f>
        <v>846112.524414063</v>
      </c>
      <c r="E5889" s="32" t="n">
        <f aca="false">IF($A5889="","",IF($C5889&lt;=0,"",1/$C5889^2))</f>
        <v>0.00585436775339947</v>
      </c>
      <c r="F5889" s="33" t="n">
        <f aca="false">IF(OR(ROW()-設定!$B$30&lt;2,ROW()+設定!$B$30&gt;13701,N($A5889)&lt;=0,N(INDEX($A$2:$A$13701,MIN(13700,MAX(1,ROW()-1+設定!$B$30))))&lt;=0,$A5889&lt;設定!$B$28,$A5889&gt;設定!$B$29),0,IF(AND($C5889&gt;=MAX(INDEX($C$1:$C$13701,MAX(1,ROW()-設定!$B$24)):INDEX($C$1:$C$13701,MAX(1,ROW()-1))),$C5889&gt;MAX(INDEX($C$1:$C$13701,MIN(13701,ROW()+1)):INDEX($C$1:$C$13701,MIN(13701,ROW()+設定!$B$24))),$C5889&gt;=設定!$B$32,$C5889&gt;=MAX(MIN(INDEX($C$1:$C$13701,MAX(1,ROW()-設定!$B$26)):INDEX($C$1:$C$13701,MAX(1,ROW()-1))),MIN(INDEX($C$1:$C$13701,MIN(13701,ROW()+1)):INDEX($C$1:$C$13701,MIN(13701,ROW()+設定!$B$26))))*10^(設定!$B$27/20)),1,0))</f>
        <v>0</v>
      </c>
      <c r="G5889" s="33" t="n">
        <f aca="false">$G5888+IF($F5889=1,1,0)</f>
        <v>3</v>
      </c>
      <c r="H5889" s="0" t="str">
        <f aca="false">IF($F5889=1,$G5889,"")</f>
        <v/>
      </c>
    </row>
    <row r="5890" customFormat="false" ht="15" hidden="false" customHeight="false" outlineLevel="0" collapsed="false">
      <c r="A5890" s="30" t="n">
        <v>920</v>
      </c>
      <c r="B5890" s="31" t="n">
        <v>22.0825</v>
      </c>
      <c r="C5890" s="32" t="n">
        <f aca="false">IF($A5890="","",IF(設定!$B$21="dB",10^($B5890/20),ABS($B5890)))</f>
        <v>12.7093985846642</v>
      </c>
      <c r="D5890" s="32" t="n">
        <f aca="false">IF($A5890="","",$A5890^2)</f>
        <v>846400</v>
      </c>
      <c r="E5890" s="32" t="n">
        <f aca="false">IF($A5890="","",IF($C5890&lt;=0,"",1/$C5890^2))</f>
        <v>0.00619084598742397</v>
      </c>
      <c r="F5890" s="33" t="n">
        <f aca="false">IF(OR(ROW()-設定!$B$30&lt;2,ROW()+設定!$B$30&gt;13701,N($A5890)&lt;=0,N(INDEX($A$2:$A$13701,MIN(13700,MAX(1,ROW()-1+設定!$B$30))))&lt;=0,$A5890&lt;設定!$B$28,$A5890&gt;設定!$B$29),0,IF(AND($C5890&gt;=MAX(INDEX($C$1:$C$13701,MAX(1,ROW()-設定!$B$24)):INDEX($C$1:$C$13701,MAX(1,ROW()-1))),$C5890&gt;MAX(INDEX($C$1:$C$13701,MIN(13701,ROW()+1)):INDEX($C$1:$C$13701,MIN(13701,ROW()+設定!$B$24))),$C5890&gt;=設定!$B$32,$C5890&gt;=MAX(MIN(INDEX($C$1:$C$13701,MAX(1,ROW()-設定!$B$26)):INDEX($C$1:$C$13701,MAX(1,ROW()-1))),MIN(INDEX($C$1:$C$13701,MIN(13701,ROW()+1)):INDEX($C$1:$C$13701,MIN(13701,ROW()+設定!$B$26))))*10^(設定!$B$27/20)),1,0))</f>
        <v>0</v>
      </c>
      <c r="G5890" s="33" t="n">
        <f aca="false">$G5889+IF($F5890=1,1,0)</f>
        <v>3</v>
      </c>
      <c r="H5890" s="0" t="str">
        <f aca="false">IF($F5890=1,$G5890,"")</f>
        <v/>
      </c>
    </row>
    <row r="5891" customFormat="false" ht="15" hidden="false" customHeight="false" outlineLevel="0" collapsed="false">
      <c r="A5891" s="30" t="n">
        <v>920.15625</v>
      </c>
      <c r="B5891" s="31" t="n">
        <v>22.0907</v>
      </c>
      <c r="C5891" s="32" t="n">
        <f aca="false">IF($A5891="","",IF(設定!$B$21="dB",10^($B5891/20),ABS($B5891)))</f>
        <v>12.7214026834727</v>
      </c>
      <c r="D5891" s="32" t="n">
        <f aca="false">IF($A5891="","",$A5891^2)</f>
        <v>846687.524414063</v>
      </c>
      <c r="E5891" s="32" t="n">
        <f aca="false">IF($A5891="","",IF($C5891&lt;=0,"",1/$C5891^2))</f>
        <v>0.00617916795691289</v>
      </c>
      <c r="F5891" s="33" t="n">
        <f aca="false">IF(OR(ROW()-設定!$B$30&lt;2,ROW()+設定!$B$30&gt;13701,N($A5891)&lt;=0,N(INDEX($A$2:$A$13701,MIN(13700,MAX(1,ROW()-1+設定!$B$30))))&lt;=0,$A5891&lt;設定!$B$28,$A5891&gt;設定!$B$29),0,IF(AND($C5891&gt;=MAX(INDEX($C$1:$C$13701,MAX(1,ROW()-設定!$B$24)):INDEX($C$1:$C$13701,MAX(1,ROW()-1))),$C5891&gt;MAX(INDEX($C$1:$C$13701,MIN(13701,ROW()+1)):INDEX($C$1:$C$13701,MIN(13701,ROW()+設定!$B$24))),$C5891&gt;=設定!$B$32,$C5891&gt;=MAX(MIN(INDEX($C$1:$C$13701,MAX(1,ROW()-設定!$B$26)):INDEX($C$1:$C$13701,MAX(1,ROW()-1))),MIN(INDEX($C$1:$C$13701,MIN(13701,ROW()+1)):INDEX($C$1:$C$13701,MIN(13701,ROW()+設定!$B$26))))*10^(設定!$B$27/20)),1,0))</f>
        <v>0</v>
      </c>
      <c r="G5891" s="33" t="n">
        <f aca="false">$G5890+IF($F5891=1,1,0)</f>
        <v>3</v>
      </c>
      <c r="H5891" s="0" t="str">
        <f aca="false">IF($F5891=1,$G5891,"")</f>
        <v/>
      </c>
    </row>
    <row r="5892" customFormat="false" ht="15" hidden="false" customHeight="false" outlineLevel="0" collapsed="false">
      <c r="A5892" s="30" t="n">
        <v>920.3125</v>
      </c>
      <c r="B5892" s="31" t="n">
        <v>22.15</v>
      </c>
      <c r="C5892" s="32" t="n">
        <f aca="false">IF($A5892="","",IF(設定!$B$21="dB",10^($B5892/20),ABS($B5892)))</f>
        <v>12.8085509453628</v>
      </c>
      <c r="D5892" s="32" t="n">
        <f aca="false">IF($A5892="","",$A5892^2)</f>
        <v>846975.09765625</v>
      </c>
      <c r="E5892" s="32" t="n">
        <f aca="false">IF($A5892="","",IF($C5892&lt;=0,"",1/$C5892^2))</f>
        <v>0.00609536897240169</v>
      </c>
      <c r="F5892" s="33" t="n">
        <f aca="false">IF(OR(ROW()-設定!$B$30&lt;2,ROW()+設定!$B$30&gt;13701,N($A5892)&lt;=0,N(INDEX($A$2:$A$13701,MIN(13700,MAX(1,ROW()-1+設定!$B$30))))&lt;=0,$A5892&lt;設定!$B$28,$A5892&gt;設定!$B$29),0,IF(AND($C5892&gt;=MAX(INDEX($C$1:$C$13701,MAX(1,ROW()-設定!$B$24)):INDEX($C$1:$C$13701,MAX(1,ROW()-1))),$C5892&gt;MAX(INDEX($C$1:$C$13701,MIN(13701,ROW()+1)):INDEX($C$1:$C$13701,MIN(13701,ROW()+設定!$B$24))),$C5892&gt;=設定!$B$32,$C5892&gt;=MAX(MIN(INDEX($C$1:$C$13701,MAX(1,ROW()-設定!$B$26)):INDEX($C$1:$C$13701,MAX(1,ROW()-1))),MIN(INDEX($C$1:$C$13701,MIN(13701,ROW()+1)):INDEX($C$1:$C$13701,MIN(13701,ROW()+設定!$B$26))))*10^(設定!$B$27/20)),1,0))</f>
        <v>0</v>
      </c>
      <c r="G5892" s="33" t="n">
        <f aca="false">$G5891+IF($F5892=1,1,0)</f>
        <v>3</v>
      </c>
      <c r="H5892" s="0" t="str">
        <f aca="false">IF($F5892=1,$G5892,"")</f>
        <v/>
      </c>
    </row>
    <row r="5893" customFormat="false" ht="15" hidden="false" customHeight="false" outlineLevel="0" collapsed="false">
      <c r="A5893" s="30" t="n">
        <v>920.46875</v>
      </c>
      <c r="B5893" s="31" t="n">
        <v>22.0506</v>
      </c>
      <c r="C5893" s="32" t="n">
        <f aca="false">IF($A5893="","",IF(設定!$B$21="dB",10^($B5893/20),ABS($B5893)))</f>
        <v>12.6628073606424</v>
      </c>
      <c r="D5893" s="32" t="n">
        <f aca="false">IF($A5893="","",$A5893^2)</f>
        <v>847262.719726563</v>
      </c>
      <c r="E5893" s="32" t="n">
        <f aca="false">IF($A5893="","",IF($C5893&lt;=0,"",1/$C5893^2))</f>
        <v>0.00623648669282657</v>
      </c>
      <c r="F5893" s="33" t="n">
        <f aca="false">IF(OR(ROW()-設定!$B$30&lt;2,ROW()+設定!$B$30&gt;13701,N($A5893)&lt;=0,N(INDEX($A$2:$A$13701,MIN(13700,MAX(1,ROW()-1+設定!$B$30))))&lt;=0,$A5893&lt;設定!$B$28,$A5893&gt;設定!$B$29),0,IF(AND($C5893&gt;=MAX(INDEX($C$1:$C$13701,MAX(1,ROW()-設定!$B$24)):INDEX($C$1:$C$13701,MAX(1,ROW()-1))),$C5893&gt;MAX(INDEX($C$1:$C$13701,MIN(13701,ROW()+1)):INDEX($C$1:$C$13701,MIN(13701,ROW()+設定!$B$24))),$C5893&gt;=設定!$B$32,$C5893&gt;=MAX(MIN(INDEX($C$1:$C$13701,MAX(1,ROW()-設定!$B$26)):INDEX($C$1:$C$13701,MAX(1,ROW()-1))),MIN(INDEX($C$1:$C$13701,MIN(13701,ROW()+1)):INDEX($C$1:$C$13701,MIN(13701,ROW()+設定!$B$26))))*10^(設定!$B$27/20)),1,0))</f>
        <v>0</v>
      </c>
      <c r="G5893" s="33" t="n">
        <f aca="false">$G5892+IF($F5893=1,1,0)</f>
        <v>3</v>
      </c>
      <c r="H5893" s="0" t="str">
        <f aca="false">IF($F5893=1,$G5893,"")</f>
        <v/>
      </c>
    </row>
    <row r="5894" customFormat="false" ht="15" hidden="false" customHeight="false" outlineLevel="0" collapsed="false">
      <c r="A5894" s="30" t="n">
        <v>920.625</v>
      </c>
      <c r="B5894" s="31" t="n">
        <v>21.8877</v>
      </c>
      <c r="C5894" s="32" t="n">
        <f aca="false">IF($A5894="","",IF(設定!$B$21="dB",10^($B5894/20),ABS($B5894)))</f>
        <v>12.427535145139</v>
      </c>
      <c r="D5894" s="32" t="n">
        <f aca="false">IF($A5894="","",$A5894^2)</f>
        <v>847550.390625</v>
      </c>
      <c r="E5894" s="32" t="n">
        <f aca="false">IF($A5894="","",IF($C5894&lt;=0,"",1/$C5894^2))</f>
        <v>0.00647485429732998</v>
      </c>
      <c r="F5894" s="33" t="n">
        <f aca="false">IF(OR(ROW()-設定!$B$30&lt;2,ROW()+設定!$B$30&gt;13701,N($A5894)&lt;=0,N(INDEX($A$2:$A$13701,MIN(13700,MAX(1,ROW()-1+設定!$B$30))))&lt;=0,$A5894&lt;設定!$B$28,$A5894&gt;設定!$B$29),0,IF(AND($C5894&gt;=MAX(INDEX($C$1:$C$13701,MAX(1,ROW()-設定!$B$24)):INDEX($C$1:$C$13701,MAX(1,ROW()-1))),$C5894&gt;MAX(INDEX($C$1:$C$13701,MIN(13701,ROW()+1)):INDEX($C$1:$C$13701,MIN(13701,ROW()+設定!$B$24))),$C5894&gt;=設定!$B$32,$C5894&gt;=MAX(MIN(INDEX($C$1:$C$13701,MAX(1,ROW()-設定!$B$26)):INDEX($C$1:$C$13701,MAX(1,ROW()-1))),MIN(INDEX($C$1:$C$13701,MIN(13701,ROW()+1)):INDEX($C$1:$C$13701,MIN(13701,ROW()+設定!$B$26))))*10^(設定!$B$27/20)),1,0))</f>
        <v>0</v>
      </c>
      <c r="G5894" s="33" t="n">
        <f aca="false">$G5893+IF($F5894=1,1,0)</f>
        <v>3</v>
      </c>
      <c r="H5894" s="0" t="str">
        <f aca="false">IF($F5894=1,$G5894,"")</f>
        <v/>
      </c>
    </row>
    <row r="5895" customFormat="false" ht="15" hidden="false" customHeight="false" outlineLevel="0" collapsed="false">
      <c r="A5895" s="30" t="n">
        <v>920.78125</v>
      </c>
      <c r="B5895" s="31" t="n">
        <v>21.5902</v>
      </c>
      <c r="C5895" s="32" t="n">
        <f aca="false">IF($A5895="","",IF(設定!$B$21="dB",10^($B5895/20),ABS($B5895)))</f>
        <v>12.0090872464159</v>
      </c>
      <c r="D5895" s="32" t="n">
        <f aca="false">IF($A5895="","",$A5895^2)</f>
        <v>847838.110351563</v>
      </c>
      <c r="E5895" s="32" t="n">
        <f aca="false">IF($A5895="","",IF($C5895&lt;=0,"",1/$C5895^2))</f>
        <v>0.00693393873313372</v>
      </c>
      <c r="F5895" s="33" t="n">
        <f aca="false">IF(OR(ROW()-設定!$B$30&lt;2,ROW()+設定!$B$30&gt;13701,N($A5895)&lt;=0,N(INDEX($A$2:$A$13701,MIN(13700,MAX(1,ROW()-1+設定!$B$30))))&lt;=0,$A5895&lt;設定!$B$28,$A5895&gt;設定!$B$29),0,IF(AND($C5895&gt;=MAX(INDEX($C$1:$C$13701,MAX(1,ROW()-設定!$B$24)):INDEX($C$1:$C$13701,MAX(1,ROW()-1))),$C5895&gt;MAX(INDEX($C$1:$C$13701,MIN(13701,ROW()+1)):INDEX($C$1:$C$13701,MIN(13701,ROW()+設定!$B$24))),$C5895&gt;=設定!$B$32,$C5895&gt;=MAX(MIN(INDEX($C$1:$C$13701,MAX(1,ROW()-設定!$B$26)):INDEX($C$1:$C$13701,MAX(1,ROW()-1))),MIN(INDEX($C$1:$C$13701,MIN(13701,ROW()+1)):INDEX($C$1:$C$13701,MIN(13701,ROW()+設定!$B$26))))*10^(設定!$B$27/20)),1,0))</f>
        <v>0</v>
      </c>
      <c r="G5895" s="33" t="n">
        <f aca="false">$G5894+IF($F5895=1,1,0)</f>
        <v>3</v>
      </c>
      <c r="H5895" s="0" t="str">
        <f aca="false">IF($F5895=1,$G5895,"")</f>
        <v/>
      </c>
    </row>
    <row r="5896" customFormat="false" ht="15" hidden="false" customHeight="false" outlineLevel="0" collapsed="false">
      <c r="A5896" s="30" t="n">
        <v>920.9375</v>
      </c>
      <c r="B5896" s="31" t="n">
        <v>21.8465</v>
      </c>
      <c r="C5896" s="32" t="n">
        <f aca="false">IF($A5896="","",IF(設定!$B$21="dB",10^($B5896/20),ABS($B5896)))</f>
        <v>12.3687268869835</v>
      </c>
      <c r="D5896" s="32" t="n">
        <f aca="false">IF($A5896="","",$A5896^2)</f>
        <v>848125.87890625</v>
      </c>
      <c r="E5896" s="32" t="n">
        <f aca="false">IF($A5896="","",IF($C5896&lt;=0,"",1/$C5896^2))</f>
        <v>0.00653657125838906</v>
      </c>
      <c r="F5896" s="33" t="n">
        <f aca="false">IF(OR(ROW()-設定!$B$30&lt;2,ROW()+設定!$B$30&gt;13701,N($A5896)&lt;=0,N(INDEX($A$2:$A$13701,MIN(13700,MAX(1,ROW()-1+設定!$B$30))))&lt;=0,$A5896&lt;設定!$B$28,$A5896&gt;設定!$B$29),0,IF(AND($C5896&gt;=MAX(INDEX($C$1:$C$13701,MAX(1,ROW()-設定!$B$24)):INDEX($C$1:$C$13701,MAX(1,ROW()-1))),$C5896&gt;MAX(INDEX($C$1:$C$13701,MIN(13701,ROW()+1)):INDEX($C$1:$C$13701,MIN(13701,ROW()+設定!$B$24))),$C5896&gt;=設定!$B$32,$C5896&gt;=MAX(MIN(INDEX($C$1:$C$13701,MAX(1,ROW()-設定!$B$26)):INDEX($C$1:$C$13701,MAX(1,ROW()-1))),MIN(INDEX($C$1:$C$13701,MIN(13701,ROW()+1)):INDEX($C$1:$C$13701,MIN(13701,ROW()+設定!$B$26))))*10^(設定!$B$27/20)),1,0))</f>
        <v>0</v>
      </c>
      <c r="G5896" s="33" t="n">
        <f aca="false">$G5895+IF($F5896=1,1,0)</f>
        <v>3</v>
      </c>
      <c r="H5896" s="0" t="str">
        <f aca="false">IF($F5896=1,$G5896,"")</f>
        <v/>
      </c>
    </row>
    <row r="5897" customFormat="false" ht="15" hidden="false" customHeight="false" outlineLevel="0" collapsed="false">
      <c r="A5897" s="30" t="n">
        <v>921.09375</v>
      </c>
      <c r="B5897" s="31" t="n">
        <v>21.354</v>
      </c>
      <c r="C5897" s="32" t="n">
        <f aca="false">IF($A5897="","",IF(設定!$B$21="dB",10^($B5897/20),ABS($B5897)))</f>
        <v>11.6869180842192</v>
      </c>
      <c r="D5897" s="32" t="n">
        <f aca="false">IF($A5897="","",$A5897^2)</f>
        <v>848413.696289063</v>
      </c>
      <c r="E5897" s="32" t="n">
        <f aca="false">IF($A5897="","",IF($C5897&lt;=0,"",1/$C5897^2))</f>
        <v>0.00732149887534065</v>
      </c>
      <c r="F5897" s="33" t="n">
        <f aca="false">IF(OR(ROW()-設定!$B$30&lt;2,ROW()+設定!$B$30&gt;13701,N($A5897)&lt;=0,N(INDEX($A$2:$A$13701,MIN(13700,MAX(1,ROW()-1+設定!$B$30))))&lt;=0,$A5897&lt;設定!$B$28,$A5897&gt;設定!$B$29),0,IF(AND($C5897&gt;=MAX(INDEX($C$1:$C$13701,MAX(1,ROW()-設定!$B$24)):INDEX($C$1:$C$13701,MAX(1,ROW()-1))),$C5897&gt;MAX(INDEX($C$1:$C$13701,MIN(13701,ROW()+1)):INDEX($C$1:$C$13701,MIN(13701,ROW()+設定!$B$24))),$C5897&gt;=設定!$B$32,$C5897&gt;=MAX(MIN(INDEX($C$1:$C$13701,MAX(1,ROW()-設定!$B$26)):INDEX($C$1:$C$13701,MAX(1,ROW()-1))),MIN(INDEX($C$1:$C$13701,MIN(13701,ROW()+1)):INDEX($C$1:$C$13701,MIN(13701,ROW()+設定!$B$26))))*10^(設定!$B$27/20)),1,0))</f>
        <v>0</v>
      </c>
      <c r="G5897" s="33" t="n">
        <f aca="false">$G5896+IF($F5897=1,1,0)</f>
        <v>3</v>
      </c>
      <c r="H5897" s="0" t="str">
        <f aca="false">IF($F5897=1,$G5897,"")</f>
        <v/>
      </c>
    </row>
    <row r="5898" customFormat="false" ht="15" hidden="false" customHeight="false" outlineLevel="0" collapsed="false">
      <c r="A5898" s="30" t="n">
        <v>921.25</v>
      </c>
      <c r="B5898" s="31" t="n">
        <v>21.358</v>
      </c>
      <c r="C5898" s="32" t="n">
        <f aca="false">IF($A5898="","",IF(設定!$B$21="dB",10^($B5898/20),ABS($B5898)))</f>
        <v>11.6923013483392</v>
      </c>
      <c r="D5898" s="32" t="n">
        <f aca="false">IF($A5898="","",$A5898^2)</f>
        <v>848701.5625</v>
      </c>
      <c r="E5898" s="32" t="n">
        <f aca="false">IF($A5898="","",IF($C5898&lt;=0,"",1/$C5898^2))</f>
        <v>0.00731475863014725</v>
      </c>
      <c r="F5898" s="33" t="n">
        <f aca="false">IF(OR(ROW()-設定!$B$30&lt;2,ROW()+設定!$B$30&gt;13701,N($A5898)&lt;=0,N(INDEX($A$2:$A$13701,MIN(13700,MAX(1,ROW()-1+設定!$B$30))))&lt;=0,$A5898&lt;設定!$B$28,$A5898&gt;設定!$B$29),0,IF(AND($C5898&gt;=MAX(INDEX($C$1:$C$13701,MAX(1,ROW()-設定!$B$24)):INDEX($C$1:$C$13701,MAX(1,ROW()-1))),$C5898&gt;MAX(INDEX($C$1:$C$13701,MIN(13701,ROW()+1)):INDEX($C$1:$C$13701,MIN(13701,ROW()+設定!$B$24))),$C5898&gt;=設定!$B$32,$C5898&gt;=MAX(MIN(INDEX($C$1:$C$13701,MAX(1,ROW()-設定!$B$26)):INDEX($C$1:$C$13701,MAX(1,ROW()-1))),MIN(INDEX($C$1:$C$13701,MIN(13701,ROW()+1)):INDEX($C$1:$C$13701,MIN(13701,ROW()+設定!$B$26))))*10^(設定!$B$27/20)),1,0))</f>
        <v>0</v>
      </c>
      <c r="G5898" s="33" t="n">
        <f aca="false">$G5897+IF($F5898=1,1,0)</f>
        <v>3</v>
      </c>
      <c r="H5898" s="0" t="str">
        <f aca="false">IF($F5898=1,$G5898,"")</f>
        <v/>
      </c>
    </row>
    <row r="5899" customFormat="false" ht="15" hidden="false" customHeight="false" outlineLevel="0" collapsed="false">
      <c r="A5899" s="30" t="n">
        <v>921.40625</v>
      </c>
      <c r="B5899" s="31" t="n">
        <v>21.1044</v>
      </c>
      <c r="C5899" s="32" t="n">
        <f aca="false">IF($A5899="","",IF(設定!$B$21="dB",10^($B5899/20),ABS($B5899)))</f>
        <v>11.3558592230213</v>
      </c>
      <c r="D5899" s="32" t="n">
        <f aca="false">IF($A5899="","",$A5899^2)</f>
        <v>848989.477539063</v>
      </c>
      <c r="E5899" s="32" t="n">
        <f aca="false">IF($A5899="","",IF($C5899&lt;=0,"",1/$C5899^2))</f>
        <v>0.00775461069865371</v>
      </c>
      <c r="F5899" s="33" t="n">
        <f aca="false">IF(OR(ROW()-設定!$B$30&lt;2,ROW()+設定!$B$30&gt;13701,N($A5899)&lt;=0,N(INDEX($A$2:$A$13701,MIN(13700,MAX(1,ROW()-1+設定!$B$30))))&lt;=0,$A5899&lt;設定!$B$28,$A5899&gt;設定!$B$29),0,IF(AND($C5899&gt;=MAX(INDEX($C$1:$C$13701,MAX(1,ROW()-設定!$B$24)):INDEX($C$1:$C$13701,MAX(1,ROW()-1))),$C5899&gt;MAX(INDEX($C$1:$C$13701,MIN(13701,ROW()+1)):INDEX($C$1:$C$13701,MIN(13701,ROW()+設定!$B$24))),$C5899&gt;=設定!$B$32,$C5899&gt;=MAX(MIN(INDEX($C$1:$C$13701,MAX(1,ROW()-設定!$B$26)):INDEX($C$1:$C$13701,MAX(1,ROW()-1))),MIN(INDEX($C$1:$C$13701,MIN(13701,ROW()+1)):INDEX($C$1:$C$13701,MIN(13701,ROW()+設定!$B$26))))*10^(設定!$B$27/20)),1,0))</f>
        <v>0</v>
      </c>
      <c r="G5899" s="33" t="n">
        <f aca="false">$G5898+IF($F5899=1,1,0)</f>
        <v>3</v>
      </c>
      <c r="H5899" s="0" t="str">
        <f aca="false">IF($F5899=1,$G5899,"")</f>
        <v/>
      </c>
    </row>
    <row r="5900" customFormat="false" ht="15" hidden="false" customHeight="false" outlineLevel="0" collapsed="false">
      <c r="A5900" s="30" t="n">
        <v>921.5625</v>
      </c>
      <c r="B5900" s="31" t="n">
        <v>21.2829</v>
      </c>
      <c r="C5900" s="32" t="n">
        <f aca="false">IF($A5900="","",IF(設定!$B$21="dB",10^($B5900/20),ABS($B5900)))</f>
        <v>11.5916430735079</v>
      </c>
      <c r="D5900" s="32" t="n">
        <f aca="false">IF($A5900="","",$A5900^2)</f>
        <v>849277.44140625</v>
      </c>
      <c r="E5900" s="32" t="n">
        <f aca="false">IF($A5900="","",IF($C5900&lt;=0,"",1/$C5900^2))</f>
        <v>0.00744234845368167</v>
      </c>
      <c r="F5900" s="33" t="n">
        <f aca="false">IF(OR(ROW()-設定!$B$30&lt;2,ROW()+設定!$B$30&gt;13701,N($A5900)&lt;=0,N(INDEX($A$2:$A$13701,MIN(13700,MAX(1,ROW()-1+設定!$B$30))))&lt;=0,$A5900&lt;設定!$B$28,$A5900&gt;設定!$B$29),0,IF(AND($C5900&gt;=MAX(INDEX($C$1:$C$13701,MAX(1,ROW()-設定!$B$24)):INDEX($C$1:$C$13701,MAX(1,ROW()-1))),$C5900&gt;MAX(INDEX($C$1:$C$13701,MIN(13701,ROW()+1)):INDEX($C$1:$C$13701,MIN(13701,ROW()+設定!$B$24))),$C5900&gt;=設定!$B$32,$C5900&gt;=MAX(MIN(INDEX($C$1:$C$13701,MAX(1,ROW()-設定!$B$26)):INDEX($C$1:$C$13701,MAX(1,ROW()-1))),MIN(INDEX($C$1:$C$13701,MIN(13701,ROW()+1)):INDEX($C$1:$C$13701,MIN(13701,ROW()+設定!$B$26))))*10^(設定!$B$27/20)),1,0))</f>
        <v>0</v>
      </c>
      <c r="G5900" s="33" t="n">
        <f aca="false">$G5899+IF($F5900=1,1,0)</f>
        <v>3</v>
      </c>
      <c r="H5900" s="0" t="str">
        <f aca="false">IF($F5900=1,$G5900,"")</f>
        <v/>
      </c>
    </row>
    <row r="5901" customFormat="false" ht="15" hidden="false" customHeight="false" outlineLevel="0" collapsed="false">
      <c r="A5901" s="30" t="n">
        <v>921.71875</v>
      </c>
      <c r="B5901" s="31" t="n">
        <v>21.0845</v>
      </c>
      <c r="C5901" s="32" t="n">
        <f aca="false">IF($A5901="","",IF(設定!$B$21="dB",10^($B5901/20),ABS($B5901)))</f>
        <v>11.3298719107883</v>
      </c>
      <c r="D5901" s="32" t="n">
        <f aca="false">IF($A5901="","",$A5901^2)</f>
        <v>849565.454101563</v>
      </c>
      <c r="E5901" s="32" t="n">
        <f aca="false">IF($A5901="","",IF($C5901&lt;=0,"",1/$C5901^2))</f>
        <v>0.0077902249767051</v>
      </c>
      <c r="F5901" s="33" t="n">
        <f aca="false">IF(OR(ROW()-設定!$B$30&lt;2,ROW()+設定!$B$30&gt;13701,N($A5901)&lt;=0,N(INDEX($A$2:$A$13701,MIN(13700,MAX(1,ROW()-1+設定!$B$30))))&lt;=0,$A5901&lt;設定!$B$28,$A5901&gt;設定!$B$29),0,IF(AND($C5901&gt;=MAX(INDEX($C$1:$C$13701,MAX(1,ROW()-設定!$B$24)):INDEX($C$1:$C$13701,MAX(1,ROW()-1))),$C5901&gt;MAX(INDEX($C$1:$C$13701,MIN(13701,ROW()+1)):INDEX($C$1:$C$13701,MIN(13701,ROW()+設定!$B$24))),$C5901&gt;=設定!$B$32,$C5901&gt;=MAX(MIN(INDEX($C$1:$C$13701,MAX(1,ROW()-設定!$B$26)):INDEX($C$1:$C$13701,MAX(1,ROW()-1))),MIN(INDEX($C$1:$C$13701,MIN(13701,ROW()+1)):INDEX($C$1:$C$13701,MIN(13701,ROW()+設定!$B$26))))*10^(設定!$B$27/20)),1,0))</f>
        <v>0</v>
      </c>
      <c r="G5901" s="33" t="n">
        <f aca="false">$G5900+IF($F5901=1,1,0)</f>
        <v>3</v>
      </c>
      <c r="H5901" s="0" t="str">
        <f aca="false">IF($F5901=1,$G5901,"")</f>
        <v/>
      </c>
    </row>
    <row r="5902" customFormat="false" ht="15" hidden="false" customHeight="false" outlineLevel="0" collapsed="false">
      <c r="A5902" s="30" t="n">
        <v>921.875</v>
      </c>
      <c r="B5902" s="31" t="n">
        <v>21.0221</v>
      </c>
      <c r="C5902" s="32" t="n">
        <f aca="false">IF($A5902="","",IF(設定!$B$21="dB",10^($B5902/20),ABS($B5902)))</f>
        <v>11.2487690419618</v>
      </c>
      <c r="D5902" s="32" t="n">
        <f aca="false">IF($A5902="","",$A5902^2)</f>
        <v>849853.515625</v>
      </c>
      <c r="E5902" s="32" t="n">
        <f aca="false">IF($A5902="","",IF($C5902&lt;=0,"",1/$C5902^2))</f>
        <v>0.00790296393408021</v>
      </c>
      <c r="F5902" s="33" t="n">
        <f aca="false">IF(OR(ROW()-設定!$B$30&lt;2,ROW()+設定!$B$30&gt;13701,N($A5902)&lt;=0,N(INDEX($A$2:$A$13701,MIN(13700,MAX(1,ROW()-1+設定!$B$30))))&lt;=0,$A5902&lt;設定!$B$28,$A5902&gt;設定!$B$29),0,IF(AND($C5902&gt;=MAX(INDEX($C$1:$C$13701,MAX(1,ROW()-設定!$B$24)):INDEX($C$1:$C$13701,MAX(1,ROW()-1))),$C5902&gt;MAX(INDEX($C$1:$C$13701,MIN(13701,ROW()+1)):INDEX($C$1:$C$13701,MIN(13701,ROW()+設定!$B$24))),$C5902&gt;=設定!$B$32,$C5902&gt;=MAX(MIN(INDEX($C$1:$C$13701,MAX(1,ROW()-設定!$B$26)):INDEX($C$1:$C$13701,MAX(1,ROW()-1))),MIN(INDEX($C$1:$C$13701,MIN(13701,ROW()+1)):INDEX($C$1:$C$13701,MIN(13701,ROW()+設定!$B$26))))*10^(設定!$B$27/20)),1,0))</f>
        <v>0</v>
      </c>
      <c r="G5902" s="33" t="n">
        <f aca="false">$G5901+IF($F5902=1,1,0)</f>
        <v>3</v>
      </c>
      <c r="H5902" s="0" t="str">
        <f aca="false">IF($F5902=1,$G5902,"")</f>
        <v/>
      </c>
    </row>
    <row r="5903" customFormat="false" ht="15" hidden="false" customHeight="false" outlineLevel="0" collapsed="false">
      <c r="A5903" s="30" t="n">
        <v>922.03125</v>
      </c>
      <c r="B5903" s="31" t="n">
        <v>20.8319</v>
      </c>
      <c r="C5903" s="32" t="n">
        <f aca="false">IF($A5903="","",IF(設定!$B$21="dB",10^($B5903/20),ABS($B5903)))</f>
        <v>11.0051255122863</v>
      </c>
      <c r="D5903" s="32" t="n">
        <f aca="false">IF($A5903="","",$A5903^2)</f>
        <v>850141.625976563</v>
      </c>
      <c r="E5903" s="32" t="n">
        <f aca="false">IF($A5903="","",IF($C5903&lt;=0,"",1/$C5903^2))</f>
        <v>0.00825676644309774</v>
      </c>
      <c r="F5903" s="33" t="n">
        <f aca="false">IF(OR(ROW()-設定!$B$30&lt;2,ROW()+設定!$B$30&gt;13701,N($A5903)&lt;=0,N(INDEX($A$2:$A$13701,MIN(13700,MAX(1,ROW()-1+設定!$B$30))))&lt;=0,$A5903&lt;設定!$B$28,$A5903&gt;設定!$B$29),0,IF(AND($C5903&gt;=MAX(INDEX($C$1:$C$13701,MAX(1,ROW()-設定!$B$24)):INDEX($C$1:$C$13701,MAX(1,ROW()-1))),$C5903&gt;MAX(INDEX($C$1:$C$13701,MIN(13701,ROW()+1)):INDEX($C$1:$C$13701,MIN(13701,ROW()+設定!$B$24))),$C5903&gt;=設定!$B$32,$C5903&gt;=MAX(MIN(INDEX($C$1:$C$13701,MAX(1,ROW()-設定!$B$26)):INDEX($C$1:$C$13701,MAX(1,ROW()-1))),MIN(INDEX($C$1:$C$13701,MIN(13701,ROW()+1)):INDEX($C$1:$C$13701,MIN(13701,ROW()+設定!$B$26))))*10^(設定!$B$27/20)),1,0))</f>
        <v>0</v>
      </c>
      <c r="G5903" s="33" t="n">
        <f aca="false">$G5902+IF($F5903=1,1,0)</f>
        <v>3</v>
      </c>
      <c r="H5903" s="0" t="str">
        <f aca="false">IF($F5903=1,$G5903,"")</f>
        <v/>
      </c>
    </row>
    <row r="5904" customFormat="false" ht="15" hidden="false" customHeight="false" outlineLevel="0" collapsed="false">
      <c r="A5904" s="30" t="n">
        <v>922.1875</v>
      </c>
      <c r="B5904" s="31" t="n">
        <v>20.7084</v>
      </c>
      <c r="C5904" s="32" t="n">
        <f aca="false">IF($A5904="","",IF(設定!$B$21="dB",10^($B5904/20),ABS($B5904)))</f>
        <v>10.8497567131931</v>
      </c>
      <c r="D5904" s="32" t="n">
        <f aca="false">IF($A5904="","",$A5904^2)</f>
        <v>850429.78515625</v>
      </c>
      <c r="E5904" s="32" t="n">
        <f aca="false">IF($A5904="","",IF($C5904&lt;=0,"",1/$C5904^2))</f>
        <v>0.00849493382320919</v>
      </c>
      <c r="F5904" s="33" t="n">
        <f aca="false">IF(OR(ROW()-設定!$B$30&lt;2,ROW()+設定!$B$30&gt;13701,N($A5904)&lt;=0,N(INDEX($A$2:$A$13701,MIN(13700,MAX(1,ROW()-1+設定!$B$30))))&lt;=0,$A5904&lt;設定!$B$28,$A5904&gt;設定!$B$29),0,IF(AND($C5904&gt;=MAX(INDEX($C$1:$C$13701,MAX(1,ROW()-設定!$B$24)):INDEX($C$1:$C$13701,MAX(1,ROW()-1))),$C5904&gt;MAX(INDEX($C$1:$C$13701,MIN(13701,ROW()+1)):INDEX($C$1:$C$13701,MIN(13701,ROW()+設定!$B$24))),$C5904&gt;=設定!$B$32,$C5904&gt;=MAX(MIN(INDEX($C$1:$C$13701,MAX(1,ROW()-設定!$B$26)):INDEX($C$1:$C$13701,MAX(1,ROW()-1))),MIN(INDEX($C$1:$C$13701,MIN(13701,ROW()+1)):INDEX($C$1:$C$13701,MIN(13701,ROW()+設定!$B$26))))*10^(設定!$B$27/20)),1,0))</f>
        <v>0</v>
      </c>
      <c r="G5904" s="33" t="n">
        <f aca="false">$G5903+IF($F5904=1,1,0)</f>
        <v>3</v>
      </c>
      <c r="H5904" s="0" t="str">
        <f aca="false">IF($F5904=1,$G5904,"")</f>
        <v/>
      </c>
    </row>
    <row r="5905" customFormat="false" ht="15" hidden="false" customHeight="false" outlineLevel="0" collapsed="false">
      <c r="A5905" s="30" t="n">
        <v>922.34375</v>
      </c>
      <c r="B5905" s="31" t="n">
        <v>20.6273</v>
      </c>
      <c r="C5905" s="32" t="n">
        <f aca="false">IF($A5905="","",IF(設定!$B$21="dB",10^($B5905/20),ABS($B5905)))</f>
        <v>10.7489241923523</v>
      </c>
      <c r="D5905" s="32" t="n">
        <f aca="false">IF($A5905="","",$A5905^2)</f>
        <v>850717.993164063</v>
      </c>
      <c r="E5905" s="32" t="n">
        <f aca="false">IF($A5905="","",IF($C5905&lt;=0,"",1/$C5905^2))</f>
        <v>0.00865505834772647</v>
      </c>
      <c r="F5905" s="33" t="n">
        <f aca="false">IF(OR(ROW()-設定!$B$30&lt;2,ROW()+設定!$B$30&gt;13701,N($A5905)&lt;=0,N(INDEX($A$2:$A$13701,MIN(13700,MAX(1,ROW()-1+設定!$B$30))))&lt;=0,$A5905&lt;設定!$B$28,$A5905&gt;設定!$B$29),0,IF(AND($C5905&gt;=MAX(INDEX($C$1:$C$13701,MAX(1,ROW()-設定!$B$24)):INDEX($C$1:$C$13701,MAX(1,ROW()-1))),$C5905&gt;MAX(INDEX($C$1:$C$13701,MIN(13701,ROW()+1)):INDEX($C$1:$C$13701,MIN(13701,ROW()+設定!$B$24))),$C5905&gt;=設定!$B$32,$C5905&gt;=MAX(MIN(INDEX($C$1:$C$13701,MAX(1,ROW()-設定!$B$26)):INDEX($C$1:$C$13701,MAX(1,ROW()-1))),MIN(INDEX($C$1:$C$13701,MIN(13701,ROW()+1)):INDEX($C$1:$C$13701,MIN(13701,ROW()+設定!$B$26))))*10^(設定!$B$27/20)),1,0))</f>
        <v>0</v>
      </c>
      <c r="G5905" s="33" t="n">
        <f aca="false">$G5904+IF($F5905=1,1,0)</f>
        <v>3</v>
      </c>
      <c r="H5905" s="0" t="str">
        <f aca="false">IF($F5905=1,$G5905,"")</f>
        <v/>
      </c>
    </row>
    <row r="5906" customFormat="false" ht="15" hidden="false" customHeight="false" outlineLevel="0" collapsed="false">
      <c r="A5906" s="30" t="n">
        <v>922.5</v>
      </c>
      <c r="B5906" s="31" t="n">
        <v>20.3045</v>
      </c>
      <c r="C5906" s="32" t="n">
        <f aca="false">IF($A5906="","",IF(設定!$B$21="dB",10^($B5906/20),ABS($B5906)))</f>
        <v>10.3567859378134</v>
      </c>
      <c r="D5906" s="32" t="n">
        <f aca="false">IF($A5906="","",$A5906^2)</f>
        <v>851006.25</v>
      </c>
      <c r="E5906" s="32" t="n">
        <f aca="false">IF($A5906="","",IF($C5906&lt;=0,"",1/$C5906^2))</f>
        <v>0.00932287797762502</v>
      </c>
      <c r="F5906" s="33" t="n">
        <f aca="false">IF(OR(ROW()-設定!$B$30&lt;2,ROW()+設定!$B$30&gt;13701,N($A5906)&lt;=0,N(INDEX($A$2:$A$13701,MIN(13700,MAX(1,ROW()-1+設定!$B$30))))&lt;=0,$A5906&lt;設定!$B$28,$A5906&gt;設定!$B$29),0,IF(AND($C5906&gt;=MAX(INDEX($C$1:$C$13701,MAX(1,ROW()-設定!$B$24)):INDEX($C$1:$C$13701,MAX(1,ROW()-1))),$C5906&gt;MAX(INDEX($C$1:$C$13701,MIN(13701,ROW()+1)):INDEX($C$1:$C$13701,MIN(13701,ROW()+設定!$B$24))),$C5906&gt;=設定!$B$32,$C5906&gt;=MAX(MIN(INDEX($C$1:$C$13701,MAX(1,ROW()-設定!$B$26)):INDEX($C$1:$C$13701,MAX(1,ROW()-1))),MIN(INDEX($C$1:$C$13701,MIN(13701,ROW()+1)):INDEX($C$1:$C$13701,MIN(13701,ROW()+設定!$B$26))))*10^(設定!$B$27/20)),1,0))</f>
        <v>0</v>
      </c>
      <c r="G5906" s="33" t="n">
        <f aca="false">$G5905+IF($F5906=1,1,0)</f>
        <v>3</v>
      </c>
      <c r="H5906" s="0" t="str">
        <f aca="false">IF($F5906=1,$G5906,"")</f>
        <v/>
      </c>
    </row>
    <row r="5907" customFormat="false" ht="15" hidden="false" customHeight="false" outlineLevel="0" collapsed="false">
      <c r="A5907" s="30" t="n">
        <v>922.65625</v>
      </c>
      <c r="B5907" s="31" t="n">
        <v>20.5013</v>
      </c>
      <c r="C5907" s="32" t="n">
        <f aca="false">IF($A5907="","",IF(設定!$B$21="dB",10^($B5907/20),ABS($B5907)))</f>
        <v>10.5941227346122</v>
      </c>
      <c r="D5907" s="32" t="n">
        <f aca="false">IF($A5907="","",$A5907^2)</f>
        <v>851294.555664063</v>
      </c>
      <c r="E5907" s="32" t="n">
        <f aca="false">IF($A5907="","",IF($C5907&lt;=0,"",1/$C5907^2))</f>
        <v>0.00890984194512575</v>
      </c>
      <c r="F5907" s="33" t="n">
        <f aca="false">IF(OR(ROW()-設定!$B$30&lt;2,ROW()+設定!$B$30&gt;13701,N($A5907)&lt;=0,N(INDEX($A$2:$A$13701,MIN(13700,MAX(1,ROW()-1+設定!$B$30))))&lt;=0,$A5907&lt;設定!$B$28,$A5907&gt;設定!$B$29),0,IF(AND($C5907&gt;=MAX(INDEX($C$1:$C$13701,MAX(1,ROW()-設定!$B$24)):INDEX($C$1:$C$13701,MAX(1,ROW()-1))),$C5907&gt;MAX(INDEX($C$1:$C$13701,MIN(13701,ROW()+1)):INDEX($C$1:$C$13701,MIN(13701,ROW()+設定!$B$24))),$C5907&gt;=設定!$B$32,$C5907&gt;=MAX(MIN(INDEX($C$1:$C$13701,MAX(1,ROW()-設定!$B$26)):INDEX($C$1:$C$13701,MAX(1,ROW()-1))),MIN(INDEX($C$1:$C$13701,MIN(13701,ROW()+1)):INDEX($C$1:$C$13701,MIN(13701,ROW()+設定!$B$26))))*10^(設定!$B$27/20)),1,0))</f>
        <v>0</v>
      </c>
      <c r="G5907" s="33" t="n">
        <f aca="false">$G5906+IF($F5907=1,1,0)</f>
        <v>3</v>
      </c>
      <c r="H5907" s="0" t="str">
        <f aca="false">IF($F5907=1,$G5907,"")</f>
        <v/>
      </c>
    </row>
    <row r="5908" customFormat="false" ht="15" hidden="false" customHeight="false" outlineLevel="0" collapsed="false">
      <c r="A5908" s="30" t="n">
        <v>922.8125</v>
      </c>
      <c r="B5908" s="31" t="n">
        <v>20.3881</v>
      </c>
      <c r="C5908" s="32" t="n">
        <f aca="false">IF($A5908="","",IF(設定!$B$21="dB",10^($B5908/20),ABS($B5908)))</f>
        <v>10.4569492429656</v>
      </c>
      <c r="D5908" s="32" t="n">
        <f aca="false">IF($A5908="","",$A5908^2)</f>
        <v>851582.91015625</v>
      </c>
      <c r="E5908" s="32" t="n">
        <f aca="false">IF($A5908="","",IF($C5908&lt;=0,"",1/$C5908^2))</f>
        <v>0.00914513245432362</v>
      </c>
      <c r="F5908" s="33" t="n">
        <f aca="false">IF(OR(ROW()-設定!$B$30&lt;2,ROW()+設定!$B$30&gt;13701,N($A5908)&lt;=0,N(INDEX($A$2:$A$13701,MIN(13700,MAX(1,ROW()-1+設定!$B$30))))&lt;=0,$A5908&lt;設定!$B$28,$A5908&gt;設定!$B$29),0,IF(AND($C5908&gt;=MAX(INDEX($C$1:$C$13701,MAX(1,ROW()-設定!$B$24)):INDEX($C$1:$C$13701,MAX(1,ROW()-1))),$C5908&gt;MAX(INDEX($C$1:$C$13701,MIN(13701,ROW()+1)):INDEX($C$1:$C$13701,MIN(13701,ROW()+設定!$B$24))),$C5908&gt;=設定!$B$32,$C5908&gt;=MAX(MIN(INDEX($C$1:$C$13701,MAX(1,ROW()-設定!$B$26)):INDEX($C$1:$C$13701,MAX(1,ROW()-1))),MIN(INDEX($C$1:$C$13701,MIN(13701,ROW()+1)):INDEX($C$1:$C$13701,MIN(13701,ROW()+設定!$B$26))))*10^(設定!$B$27/20)),1,0))</f>
        <v>0</v>
      </c>
      <c r="G5908" s="33" t="n">
        <f aca="false">$G5907+IF($F5908=1,1,0)</f>
        <v>3</v>
      </c>
      <c r="H5908" s="0" t="str">
        <f aca="false">IF($F5908=1,$G5908,"")</f>
        <v/>
      </c>
    </row>
    <row r="5909" customFormat="false" ht="15" hidden="false" customHeight="false" outlineLevel="0" collapsed="false">
      <c r="A5909" s="30" t="n">
        <v>922.96875</v>
      </c>
      <c r="B5909" s="31" t="n">
        <v>20.1484</v>
      </c>
      <c r="C5909" s="32" t="n">
        <f aca="false">IF($A5909="","",IF(設定!$B$21="dB",10^($B5909/20),ABS($B5909)))</f>
        <v>10.1723196786789</v>
      </c>
      <c r="D5909" s="32" t="n">
        <f aca="false">IF($A5909="","",$A5909^2)</f>
        <v>851871.313476563</v>
      </c>
      <c r="E5909" s="32" t="n">
        <f aca="false">IF($A5909="","",IF($C5909&lt;=0,"",1/$C5909^2))</f>
        <v>0.00966406850854714</v>
      </c>
      <c r="F5909" s="33" t="n">
        <f aca="false">IF(OR(ROW()-設定!$B$30&lt;2,ROW()+設定!$B$30&gt;13701,N($A5909)&lt;=0,N(INDEX($A$2:$A$13701,MIN(13700,MAX(1,ROW()-1+設定!$B$30))))&lt;=0,$A5909&lt;設定!$B$28,$A5909&gt;設定!$B$29),0,IF(AND($C5909&gt;=MAX(INDEX($C$1:$C$13701,MAX(1,ROW()-設定!$B$24)):INDEX($C$1:$C$13701,MAX(1,ROW()-1))),$C5909&gt;MAX(INDEX($C$1:$C$13701,MIN(13701,ROW()+1)):INDEX($C$1:$C$13701,MIN(13701,ROW()+設定!$B$24))),$C5909&gt;=設定!$B$32,$C5909&gt;=MAX(MIN(INDEX($C$1:$C$13701,MAX(1,ROW()-設定!$B$26)):INDEX($C$1:$C$13701,MAX(1,ROW()-1))),MIN(INDEX($C$1:$C$13701,MIN(13701,ROW()+1)):INDEX($C$1:$C$13701,MIN(13701,ROW()+設定!$B$26))))*10^(設定!$B$27/20)),1,0))</f>
        <v>0</v>
      </c>
      <c r="G5909" s="33" t="n">
        <f aca="false">$G5908+IF($F5909=1,1,0)</f>
        <v>3</v>
      </c>
      <c r="H5909" s="0" t="str">
        <f aca="false">IF($F5909=1,$G5909,"")</f>
        <v/>
      </c>
    </row>
    <row r="5910" customFormat="false" ht="15" hidden="false" customHeight="false" outlineLevel="0" collapsed="false">
      <c r="A5910" s="30" t="n">
        <v>923.125</v>
      </c>
      <c r="B5910" s="31" t="n">
        <v>20.0844</v>
      </c>
      <c r="C5910" s="32" t="n">
        <f aca="false">IF($A5910="","",IF(設定!$B$21="dB",10^($B5910/20),ABS($B5910)))</f>
        <v>10.0976427153481</v>
      </c>
      <c r="D5910" s="32" t="n">
        <f aca="false">IF($A5910="","",$A5910^2)</f>
        <v>852159.765625</v>
      </c>
      <c r="E5910" s="32" t="n">
        <f aca="false">IF($A5910="","",IF($C5910&lt;=0,"",1/$C5910^2))</f>
        <v>0.009807538011076</v>
      </c>
      <c r="F5910" s="33" t="n">
        <f aca="false">IF(OR(ROW()-設定!$B$30&lt;2,ROW()+設定!$B$30&gt;13701,N($A5910)&lt;=0,N(INDEX($A$2:$A$13701,MIN(13700,MAX(1,ROW()-1+設定!$B$30))))&lt;=0,$A5910&lt;設定!$B$28,$A5910&gt;設定!$B$29),0,IF(AND($C5910&gt;=MAX(INDEX($C$1:$C$13701,MAX(1,ROW()-設定!$B$24)):INDEX($C$1:$C$13701,MAX(1,ROW()-1))),$C5910&gt;MAX(INDEX($C$1:$C$13701,MIN(13701,ROW()+1)):INDEX($C$1:$C$13701,MIN(13701,ROW()+設定!$B$24))),$C5910&gt;=設定!$B$32,$C5910&gt;=MAX(MIN(INDEX($C$1:$C$13701,MAX(1,ROW()-設定!$B$26)):INDEX($C$1:$C$13701,MAX(1,ROW()-1))),MIN(INDEX($C$1:$C$13701,MIN(13701,ROW()+1)):INDEX($C$1:$C$13701,MIN(13701,ROW()+設定!$B$26))))*10^(設定!$B$27/20)),1,0))</f>
        <v>0</v>
      </c>
      <c r="G5910" s="33" t="n">
        <f aca="false">$G5909+IF($F5910=1,1,0)</f>
        <v>3</v>
      </c>
      <c r="H5910" s="0" t="str">
        <f aca="false">IF($F5910=1,$G5910,"")</f>
        <v/>
      </c>
    </row>
    <row r="5911" customFormat="false" ht="15" hidden="false" customHeight="false" outlineLevel="0" collapsed="false">
      <c r="A5911" s="30" t="n">
        <v>923.28125</v>
      </c>
      <c r="B5911" s="31" t="n">
        <v>20.0135</v>
      </c>
      <c r="C5911" s="32" t="n">
        <f aca="false">IF($A5911="","",IF(設定!$B$21="dB",10^($B5911/20),ABS($B5911)))</f>
        <v>10.0155545340244</v>
      </c>
      <c r="D5911" s="32" t="n">
        <f aca="false">IF($A5911="","",$A5911^2)</f>
        <v>852448.266601563</v>
      </c>
      <c r="E5911" s="32" t="n">
        <f aca="false">IF($A5911="","",IF($C5911&lt;=0,"",1/$C5911^2))</f>
        <v>0.00996896336476927</v>
      </c>
      <c r="F5911" s="33" t="n">
        <f aca="false">IF(OR(ROW()-設定!$B$30&lt;2,ROW()+設定!$B$30&gt;13701,N($A5911)&lt;=0,N(INDEX($A$2:$A$13701,MIN(13700,MAX(1,ROW()-1+設定!$B$30))))&lt;=0,$A5911&lt;設定!$B$28,$A5911&gt;設定!$B$29),0,IF(AND($C5911&gt;=MAX(INDEX($C$1:$C$13701,MAX(1,ROW()-設定!$B$24)):INDEX($C$1:$C$13701,MAX(1,ROW()-1))),$C5911&gt;MAX(INDEX($C$1:$C$13701,MIN(13701,ROW()+1)):INDEX($C$1:$C$13701,MIN(13701,ROW()+設定!$B$24))),$C5911&gt;=設定!$B$32,$C5911&gt;=MAX(MIN(INDEX($C$1:$C$13701,MAX(1,ROW()-設定!$B$26)):INDEX($C$1:$C$13701,MAX(1,ROW()-1))),MIN(INDEX($C$1:$C$13701,MIN(13701,ROW()+1)):INDEX($C$1:$C$13701,MIN(13701,ROW()+設定!$B$26))))*10^(設定!$B$27/20)),1,0))</f>
        <v>0</v>
      </c>
      <c r="G5911" s="33" t="n">
        <f aca="false">$G5910+IF($F5911=1,1,0)</f>
        <v>3</v>
      </c>
      <c r="H5911" s="0" t="str">
        <f aca="false">IF($F5911=1,$G5911,"")</f>
        <v/>
      </c>
    </row>
    <row r="5912" customFormat="false" ht="15" hidden="false" customHeight="false" outlineLevel="0" collapsed="false">
      <c r="A5912" s="30" t="n">
        <v>923.4375</v>
      </c>
      <c r="B5912" s="31" t="n">
        <v>20.0418</v>
      </c>
      <c r="C5912" s="32" t="n">
        <f aca="false">IF($A5912="","",IF(設定!$B$21="dB",10^($B5912/20),ABS($B5912)))</f>
        <v>10.0482400105255</v>
      </c>
      <c r="D5912" s="32" t="n">
        <f aca="false">IF($A5912="","",$A5912^2)</f>
        <v>852736.81640625</v>
      </c>
      <c r="E5912" s="32" t="n">
        <f aca="false">IF($A5912="","",IF($C5912&lt;=0,"",1/$C5912^2))</f>
        <v>0.00990421364508435</v>
      </c>
      <c r="F5912" s="33" t="n">
        <f aca="false">IF(OR(ROW()-設定!$B$30&lt;2,ROW()+設定!$B$30&gt;13701,N($A5912)&lt;=0,N(INDEX($A$2:$A$13701,MIN(13700,MAX(1,ROW()-1+設定!$B$30))))&lt;=0,$A5912&lt;設定!$B$28,$A5912&gt;設定!$B$29),0,IF(AND($C5912&gt;=MAX(INDEX($C$1:$C$13701,MAX(1,ROW()-設定!$B$24)):INDEX($C$1:$C$13701,MAX(1,ROW()-1))),$C5912&gt;MAX(INDEX($C$1:$C$13701,MIN(13701,ROW()+1)):INDEX($C$1:$C$13701,MIN(13701,ROW()+設定!$B$24))),$C5912&gt;=設定!$B$32,$C5912&gt;=MAX(MIN(INDEX($C$1:$C$13701,MAX(1,ROW()-設定!$B$26)):INDEX($C$1:$C$13701,MAX(1,ROW()-1))),MIN(INDEX($C$1:$C$13701,MIN(13701,ROW()+1)):INDEX($C$1:$C$13701,MIN(13701,ROW()+設定!$B$26))))*10^(設定!$B$27/20)),1,0))</f>
        <v>0</v>
      </c>
      <c r="G5912" s="33" t="n">
        <f aca="false">$G5911+IF($F5912=1,1,0)</f>
        <v>3</v>
      </c>
      <c r="H5912" s="0" t="str">
        <f aca="false">IF($F5912=1,$G5912,"")</f>
        <v/>
      </c>
    </row>
    <row r="5913" customFormat="false" ht="15" hidden="false" customHeight="false" outlineLevel="0" collapsed="false">
      <c r="A5913" s="30" t="n">
        <v>923.59375</v>
      </c>
      <c r="B5913" s="31" t="n">
        <v>19.8224</v>
      </c>
      <c r="C5913" s="32" t="n">
        <f aca="false">IF($A5913="","",IF(設定!$B$21="dB",10^($B5913/20),ABS($B5913)))</f>
        <v>9.79760665887563</v>
      </c>
      <c r="D5913" s="32" t="n">
        <f aca="false">IF($A5913="","",$A5913^2)</f>
        <v>853025.415039063</v>
      </c>
      <c r="E5913" s="32" t="n">
        <f aca="false">IF($A5913="","",IF($C5913&lt;=0,"",1/$C5913^2))</f>
        <v>0.0104174158262228</v>
      </c>
      <c r="F5913" s="33" t="n">
        <f aca="false">IF(OR(ROW()-設定!$B$30&lt;2,ROW()+設定!$B$30&gt;13701,N($A5913)&lt;=0,N(INDEX($A$2:$A$13701,MIN(13700,MAX(1,ROW()-1+設定!$B$30))))&lt;=0,$A5913&lt;設定!$B$28,$A5913&gt;設定!$B$29),0,IF(AND($C5913&gt;=MAX(INDEX($C$1:$C$13701,MAX(1,ROW()-設定!$B$24)):INDEX($C$1:$C$13701,MAX(1,ROW()-1))),$C5913&gt;MAX(INDEX($C$1:$C$13701,MIN(13701,ROW()+1)):INDEX($C$1:$C$13701,MIN(13701,ROW()+設定!$B$24))),$C5913&gt;=設定!$B$32,$C5913&gt;=MAX(MIN(INDEX($C$1:$C$13701,MAX(1,ROW()-設定!$B$26)):INDEX($C$1:$C$13701,MAX(1,ROW()-1))),MIN(INDEX($C$1:$C$13701,MIN(13701,ROW()+1)):INDEX($C$1:$C$13701,MIN(13701,ROW()+設定!$B$26))))*10^(設定!$B$27/20)),1,0))</f>
        <v>0</v>
      </c>
      <c r="G5913" s="33" t="n">
        <f aca="false">$G5912+IF($F5913=1,1,0)</f>
        <v>3</v>
      </c>
      <c r="H5913" s="0" t="str">
        <f aca="false">IF($F5913=1,$G5913,"")</f>
        <v/>
      </c>
    </row>
    <row r="5914" customFormat="false" ht="15" hidden="false" customHeight="false" outlineLevel="0" collapsed="false">
      <c r="A5914" s="30" t="n">
        <v>923.75</v>
      </c>
      <c r="B5914" s="31" t="n">
        <v>19.68</v>
      </c>
      <c r="C5914" s="32" t="n">
        <f aca="false">IF($A5914="","",IF(設定!$B$21="dB",10^($B5914/20),ABS($B5914)))</f>
        <v>9.63829023623971</v>
      </c>
      <c r="D5914" s="32" t="n">
        <f aca="false">IF($A5914="","",$A5914^2)</f>
        <v>853314.0625</v>
      </c>
      <c r="E5914" s="32" t="n">
        <f aca="false">IF($A5914="","",IF($C5914&lt;=0,"",1/$C5914^2))</f>
        <v>0.0107646521362984</v>
      </c>
      <c r="F5914" s="33" t="n">
        <f aca="false">IF(OR(ROW()-設定!$B$30&lt;2,ROW()+設定!$B$30&gt;13701,N($A5914)&lt;=0,N(INDEX($A$2:$A$13701,MIN(13700,MAX(1,ROW()-1+設定!$B$30))))&lt;=0,$A5914&lt;設定!$B$28,$A5914&gt;設定!$B$29),0,IF(AND($C5914&gt;=MAX(INDEX($C$1:$C$13701,MAX(1,ROW()-設定!$B$24)):INDEX($C$1:$C$13701,MAX(1,ROW()-1))),$C5914&gt;MAX(INDEX($C$1:$C$13701,MIN(13701,ROW()+1)):INDEX($C$1:$C$13701,MIN(13701,ROW()+設定!$B$24))),$C5914&gt;=設定!$B$32,$C5914&gt;=MAX(MIN(INDEX($C$1:$C$13701,MAX(1,ROW()-設定!$B$26)):INDEX($C$1:$C$13701,MAX(1,ROW()-1))),MIN(INDEX($C$1:$C$13701,MIN(13701,ROW()+1)):INDEX($C$1:$C$13701,MIN(13701,ROW()+設定!$B$26))))*10^(設定!$B$27/20)),1,0))</f>
        <v>0</v>
      </c>
      <c r="G5914" s="33" t="n">
        <f aca="false">$G5913+IF($F5914=1,1,0)</f>
        <v>3</v>
      </c>
      <c r="H5914" s="0" t="str">
        <f aca="false">IF($F5914=1,$G5914,"")</f>
        <v/>
      </c>
    </row>
    <row r="5915" customFormat="false" ht="15" hidden="false" customHeight="false" outlineLevel="0" collapsed="false">
      <c r="A5915" s="30" t="n">
        <v>923.90625</v>
      </c>
      <c r="B5915" s="31" t="n">
        <v>19.521</v>
      </c>
      <c r="C5915" s="32" t="n">
        <f aca="false">IF($A5915="","",IF(設定!$B$21="dB",10^($B5915/20),ABS($B5915)))</f>
        <v>9.4634610721621</v>
      </c>
      <c r="D5915" s="32" t="n">
        <f aca="false">IF($A5915="","",$A5915^2)</f>
        <v>853602.758789063</v>
      </c>
      <c r="E5915" s="32" t="n">
        <f aca="false">IF($A5915="","",IF($C5915&lt;=0,"",1/$C5915^2))</f>
        <v>0.0111660611011924</v>
      </c>
      <c r="F5915" s="33" t="n">
        <f aca="false">IF(OR(ROW()-設定!$B$30&lt;2,ROW()+設定!$B$30&gt;13701,N($A5915)&lt;=0,N(INDEX($A$2:$A$13701,MIN(13700,MAX(1,ROW()-1+設定!$B$30))))&lt;=0,$A5915&lt;設定!$B$28,$A5915&gt;設定!$B$29),0,IF(AND($C5915&gt;=MAX(INDEX($C$1:$C$13701,MAX(1,ROW()-設定!$B$24)):INDEX($C$1:$C$13701,MAX(1,ROW()-1))),$C5915&gt;MAX(INDEX($C$1:$C$13701,MIN(13701,ROW()+1)):INDEX($C$1:$C$13701,MIN(13701,ROW()+設定!$B$24))),$C5915&gt;=設定!$B$32,$C5915&gt;=MAX(MIN(INDEX($C$1:$C$13701,MAX(1,ROW()-設定!$B$26)):INDEX($C$1:$C$13701,MAX(1,ROW()-1))),MIN(INDEX($C$1:$C$13701,MIN(13701,ROW()+1)):INDEX($C$1:$C$13701,MIN(13701,ROW()+設定!$B$26))))*10^(設定!$B$27/20)),1,0))</f>
        <v>0</v>
      </c>
      <c r="G5915" s="33" t="n">
        <f aca="false">$G5914+IF($F5915=1,1,0)</f>
        <v>3</v>
      </c>
      <c r="H5915" s="0" t="str">
        <f aca="false">IF($F5915=1,$G5915,"")</f>
        <v/>
      </c>
    </row>
    <row r="5916" customFormat="false" ht="15" hidden="false" customHeight="false" outlineLevel="0" collapsed="false">
      <c r="A5916" s="30" t="n">
        <v>924.0625</v>
      </c>
      <c r="B5916" s="31" t="n">
        <v>19.3155</v>
      </c>
      <c r="C5916" s="32" t="n">
        <f aca="false">IF($A5916="","",IF(設定!$B$21="dB",10^($B5916/20),ABS($B5916)))</f>
        <v>9.24219228863325</v>
      </c>
      <c r="D5916" s="32" t="n">
        <f aca="false">IF($A5916="","",$A5916^2)</f>
        <v>853891.50390625</v>
      </c>
      <c r="E5916" s="32" t="n">
        <f aca="false">IF($A5916="","",IF($C5916&lt;=0,"",1/$C5916^2))</f>
        <v>0.0117071181138295</v>
      </c>
      <c r="F5916" s="33" t="n">
        <f aca="false">IF(OR(ROW()-設定!$B$30&lt;2,ROW()+設定!$B$30&gt;13701,N($A5916)&lt;=0,N(INDEX($A$2:$A$13701,MIN(13700,MAX(1,ROW()-1+設定!$B$30))))&lt;=0,$A5916&lt;設定!$B$28,$A5916&gt;設定!$B$29),0,IF(AND($C5916&gt;=MAX(INDEX($C$1:$C$13701,MAX(1,ROW()-設定!$B$24)):INDEX($C$1:$C$13701,MAX(1,ROW()-1))),$C5916&gt;MAX(INDEX($C$1:$C$13701,MIN(13701,ROW()+1)):INDEX($C$1:$C$13701,MIN(13701,ROW()+設定!$B$24))),$C5916&gt;=設定!$B$32,$C5916&gt;=MAX(MIN(INDEX($C$1:$C$13701,MAX(1,ROW()-設定!$B$26)):INDEX($C$1:$C$13701,MAX(1,ROW()-1))),MIN(INDEX($C$1:$C$13701,MIN(13701,ROW()+1)):INDEX($C$1:$C$13701,MIN(13701,ROW()+設定!$B$26))))*10^(設定!$B$27/20)),1,0))</f>
        <v>0</v>
      </c>
      <c r="G5916" s="33" t="n">
        <f aca="false">$G5915+IF($F5916=1,1,0)</f>
        <v>3</v>
      </c>
      <c r="H5916" s="0" t="str">
        <f aca="false">IF($F5916=1,$G5916,"")</f>
        <v/>
      </c>
    </row>
    <row r="5917" customFormat="false" ht="15" hidden="false" customHeight="false" outlineLevel="0" collapsed="false">
      <c r="A5917" s="30" t="n">
        <v>924.21875</v>
      </c>
      <c r="B5917" s="31" t="n">
        <v>19.3104</v>
      </c>
      <c r="C5917" s="32" t="n">
        <f aca="false">IF($A5917="","",IF(設定!$B$21="dB",10^($B5917/20),ABS($B5917)))</f>
        <v>9.23676724325321</v>
      </c>
      <c r="D5917" s="32" t="n">
        <f aca="false">IF($A5917="","",$A5917^2)</f>
        <v>854180.297851563</v>
      </c>
      <c r="E5917" s="32" t="n">
        <f aca="false">IF($A5917="","",IF($C5917&lt;=0,"",1/$C5917^2))</f>
        <v>0.0117208740733687</v>
      </c>
      <c r="F5917" s="33" t="n">
        <f aca="false">IF(OR(ROW()-設定!$B$30&lt;2,ROW()+設定!$B$30&gt;13701,N($A5917)&lt;=0,N(INDEX($A$2:$A$13701,MIN(13700,MAX(1,ROW()-1+設定!$B$30))))&lt;=0,$A5917&lt;設定!$B$28,$A5917&gt;設定!$B$29),0,IF(AND($C5917&gt;=MAX(INDEX($C$1:$C$13701,MAX(1,ROW()-設定!$B$24)):INDEX($C$1:$C$13701,MAX(1,ROW()-1))),$C5917&gt;MAX(INDEX($C$1:$C$13701,MIN(13701,ROW()+1)):INDEX($C$1:$C$13701,MIN(13701,ROW()+設定!$B$24))),$C5917&gt;=設定!$B$32,$C5917&gt;=MAX(MIN(INDEX($C$1:$C$13701,MAX(1,ROW()-設定!$B$26)):INDEX($C$1:$C$13701,MAX(1,ROW()-1))),MIN(INDEX($C$1:$C$13701,MIN(13701,ROW()+1)):INDEX($C$1:$C$13701,MIN(13701,ROW()+設定!$B$26))))*10^(設定!$B$27/20)),1,0))</f>
        <v>0</v>
      </c>
      <c r="G5917" s="33" t="n">
        <f aca="false">$G5916+IF($F5917=1,1,0)</f>
        <v>3</v>
      </c>
      <c r="H5917" s="0" t="str">
        <f aca="false">IF($F5917=1,$G5917,"")</f>
        <v/>
      </c>
    </row>
    <row r="5918" customFormat="false" ht="15" hidden="false" customHeight="false" outlineLevel="0" collapsed="false">
      <c r="A5918" s="30" t="n">
        <v>924.375</v>
      </c>
      <c r="B5918" s="31" t="n">
        <v>19.2803</v>
      </c>
      <c r="C5918" s="32" t="n">
        <f aca="false">IF($A5918="","",IF(設定!$B$21="dB",10^($B5918/20),ABS($B5918)))</f>
        <v>9.20481363504134</v>
      </c>
      <c r="D5918" s="32" t="n">
        <f aca="false">IF($A5918="","",$A5918^2)</f>
        <v>854469.140625</v>
      </c>
      <c r="E5918" s="32" t="n">
        <f aca="false">IF($A5918="","",IF($C5918&lt;=0,"",1/$C5918^2))</f>
        <v>0.0118023910480672</v>
      </c>
      <c r="F5918" s="33" t="n">
        <f aca="false">IF(OR(ROW()-設定!$B$30&lt;2,ROW()+設定!$B$30&gt;13701,N($A5918)&lt;=0,N(INDEX($A$2:$A$13701,MIN(13700,MAX(1,ROW()-1+設定!$B$30))))&lt;=0,$A5918&lt;設定!$B$28,$A5918&gt;設定!$B$29),0,IF(AND($C5918&gt;=MAX(INDEX($C$1:$C$13701,MAX(1,ROW()-設定!$B$24)):INDEX($C$1:$C$13701,MAX(1,ROW()-1))),$C5918&gt;MAX(INDEX($C$1:$C$13701,MIN(13701,ROW()+1)):INDEX($C$1:$C$13701,MIN(13701,ROW()+設定!$B$24))),$C5918&gt;=設定!$B$32,$C5918&gt;=MAX(MIN(INDEX($C$1:$C$13701,MAX(1,ROW()-設定!$B$26)):INDEX($C$1:$C$13701,MAX(1,ROW()-1))),MIN(INDEX($C$1:$C$13701,MIN(13701,ROW()+1)):INDEX($C$1:$C$13701,MIN(13701,ROW()+設定!$B$26))))*10^(設定!$B$27/20)),1,0))</f>
        <v>0</v>
      </c>
      <c r="G5918" s="33" t="n">
        <f aca="false">$G5917+IF($F5918=1,1,0)</f>
        <v>3</v>
      </c>
      <c r="H5918" s="0" t="str">
        <f aca="false">IF($F5918=1,$G5918,"")</f>
        <v/>
      </c>
    </row>
    <row r="5919" customFormat="false" ht="15" hidden="false" customHeight="false" outlineLevel="0" collapsed="false">
      <c r="A5919" s="30" t="n">
        <v>924.53125</v>
      </c>
      <c r="B5919" s="31" t="n">
        <v>19.1468</v>
      </c>
      <c r="C5919" s="32" t="n">
        <f aca="false">IF($A5919="","",IF(設定!$B$21="dB",10^($B5919/20),ABS($B5919)))</f>
        <v>9.06441957503063</v>
      </c>
      <c r="D5919" s="32" t="n">
        <f aca="false">IF($A5919="","",$A5919^2)</f>
        <v>854758.032226563</v>
      </c>
      <c r="E5919" s="32" t="n">
        <f aca="false">IF($A5919="","",IF($C5919&lt;=0,"",1/$C5919^2))</f>
        <v>0.0121708244983162</v>
      </c>
      <c r="F5919" s="33" t="n">
        <f aca="false">IF(OR(ROW()-設定!$B$30&lt;2,ROW()+設定!$B$30&gt;13701,N($A5919)&lt;=0,N(INDEX($A$2:$A$13701,MIN(13700,MAX(1,ROW()-1+設定!$B$30))))&lt;=0,$A5919&lt;設定!$B$28,$A5919&gt;設定!$B$29),0,IF(AND($C5919&gt;=MAX(INDEX($C$1:$C$13701,MAX(1,ROW()-設定!$B$24)):INDEX($C$1:$C$13701,MAX(1,ROW()-1))),$C5919&gt;MAX(INDEX($C$1:$C$13701,MIN(13701,ROW()+1)):INDEX($C$1:$C$13701,MIN(13701,ROW()+設定!$B$24))),$C5919&gt;=設定!$B$32,$C5919&gt;=MAX(MIN(INDEX($C$1:$C$13701,MAX(1,ROW()-設定!$B$26)):INDEX($C$1:$C$13701,MAX(1,ROW()-1))),MIN(INDEX($C$1:$C$13701,MIN(13701,ROW()+1)):INDEX($C$1:$C$13701,MIN(13701,ROW()+設定!$B$26))))*10^(設定!$B$27/20)),1,0))</f>
        <v>0</v>
      </c>
      <c r="G5919" s="33" t="n">
        <f aca="false">$G5918+IF($F5919=1,1,0)</f>
        <v>3</v>
      </c>
      <c r="H5919" s="0" t="str">
        <f aca="false">IF($F5919=1,$G5919,"")</f>
        <v/>
      </c>
    </row>
    <row r="5920" customFormat="false" ht="15" hidden="false" customHeight="false" outlineLevel="0" collapsed="false">
      <c r="A5920" s="30" t="n">
        <v>924.6875</v>
      </c>
      <c r="B5920" s="31" t="n">
        <v>19.0817</v>
      </c>
      <c r="C5920" s="32" t="n">
        <f aca="false">IF($A5920="","",IF(設定!$B$21="dB",10^($B5920/20),ABS($B5920)))</f>
        <v>8.99673648185738</v>
      </c>
      <c r="D5920" s="32" t="n">
        <f aca="false">IF($A5920="","",$A5920^2)</f>
        <v>855046.97265625</v>
      </c>
      <c r="E5920" s="32" t="n">
        <f aca="false">IF($A5920="","",IF($C5920&lt;=0,"",1/$C5920^2))</f>
        <v>0.0123546372951797</v>
      </c>
      <c r="F5920" s="33" t="n">
        <f aca="false">IF(OR(ROW()-設定!$B$30&lt;2,ROW()+設定!$B$30&gt;13701,N($A5920)&lt;=0,N(INDEX($A$2:$A$13701,MIN(13700,MAX(1,ROW()-1+設定!$B$30))))&lt;=0,$A5920&lt;設定!$B$28,$A5920&gt;設定!$B$29),0,IF(AND($C5920&gt;=MAX(INDEX($C$1:$C$13701,MAX(1,ROW()-設定!$B$24)):INDEX($C$1:$C$13701,MAX(1,ROW()-1))),$C5920&gt;MAX(INDEX($C$1:$C$13701,MIN(13701,ROW()+1)):INDEX($C$1:$C$13701,MIN(13701,ROW()+設定!$B$24))),$C5920&gt;=設定!$B$32,$C5920&gt;=MAX(MIN(INDEX($C$1:$C$13701,MAX(1,ROW()-設定!$B$26)):INDEX($C$1:$C$13701,MAX(1,ROW()-1))),MIN(INDEX($C$1:$C$13701,MIN(13701,ROW()+1)):INDEX($C$1:$C$13701,MIN(13701,ROW()+設定!$B$26))))*10^(設定!$B$27/20)),1,0))</f>
        <v>0</v>
      </c>
      <c r="G5920" s="33" t="n">
        <f aca="false">$G5919+IF($F5920=1,1,0)</f>
        <v>3</v>
      </c>
      <c r="H5920" s="0" t="str">
        <f aca="false">IF($F5920=1,$G5920,"")</f>
        <v/>
      </c>
    </row>
    <row r="5921" customFormat="false" ht="15" hidden="false" customHeight="false" outlineLevel="0" collapsed="false">
      <c r="A5921" s="30" t="n">
        <v>924.84375</v>
      </c>
      <c r="B5921" s="31" t="n">
        <v>19.0523</v>
      </c>
      <c r="C5921" s="32" t="n">
        <f aca="false">IF($A5921="","",IF(設定!$B$21="dB",10^($B5921/20),ABS($B5921)))</f>
        <v>8.96633580656246</v>
      </c>
      <c r="D5921" s="32" t="n">
        <f aca="false">IF($A5921="","",$A5921^2)</f>
        <v>855335.961914063</v>
      </c>
      <c r="E5921" s="32" t="n">
        <f aca="false">IF($A5921="","",IF($C5921&lt;=0,"",1/$C5921^2))</f>
        <v>0.0124385569808293</v>
      </c>
      <c r="F5921" s="33" t="n">
        <f aca="false">IF(OR(ROW()-設定!$B$30&lt;2,ROW()+設定!$B$30&gt;13701,N($A5921)&lt;=0,N(INDEX($A$2:$A$13701,MIN(13700,MAX(1,ROW()-1+設定!$B$30))))&lt;=0,$A5921&lt;設定!$B$28,$A5921&gt;設定!$B$29),0,IF(AND($C5921&gt;=MAX(INDEX($C$1:$C$13701,MAX(1,ROW()-設定!$B$24)):INDEX($C$1:$C$13701,MAX(1,ROW()-1))),$C5921&gt;MAX(INDEX($C$1:$C$13701,MIN(13701,ROW()+1)):INDEX($C$1:$C$13701,MIN(13701,ROW()+設定!$B$24))),$C5921&gt;=設定!$B$32,$C5921&gt;=MAX(MIN(INDEX($C$1:$C$13701,MAX(1,ROW()-設定!$B$26)):INDEX($C$1:$C$13701,MAX(1,ROW()-1))),MIN(INDEX($C$1:$C$13701,MIN(13701,ROW()+1)):INDEX($C$1:$C$13701,MIN(13701,ROW()+設定!$B$26))))*10^(設定!$B$27/20)),1,0))</f>
        <v>0</v>
      </c>
      <c r="G5921" s="33" t="n">
        <f aca="false">$G5920+IF($F5921=1,1,0)</f>
        <v>3</v>
      </c>
      <c r="H5921" s="0" t="str">
        <f aca="false">IF($F5921=1,$G5921,"")</f>
        <v/>
      </c>
    </row>
    <row r="5922" customFormat="false" ht="15" hidden="false" customHeight="false" outlineLevel="0" collapsed="false">
      <c r="A5922" s="30" t="n">
        <v>925</v>
      </c>
      <c r="B5922" s="31" t="n">
        <v>18.9216</v>
      </c>
      <c r="C5922" s="32" t="n">
        <f aca="false">IF($A5922="","",IF(設定!$B$21="dB",10^($B5922/20),ABS($B5922)))</f>
        <v>8.83242584731052</v>
      </c>
      <c r="D5922" s="32" t="n">
        <f aca="false">IF($A5922="","",$A5922^2)</f>
        <v>855625</v>
      </c>
      <c r="E5922" s="32" t="n">
        <f aca="false">IF($A5922="","",IF($C5922&lt;=0,"",1/$C5922^2))</f>
        <v>0.0128185824162437</v>
      </c>
      <c r="F5922" s="33" t="n">
        <f aca="false">IF(OR(ROW()-設定!$B$30&lt;2,ROW()+設定!$B$30&gt;13701,N($A5922)&lt;=0,N(INDEX($A$2:$A$13701,MIN(13700,MAX(1,ROW()-1+設定!$B$30))))&lt;=0,$A5922&lt;設定!$B$28,$A5922&gt;設定!$B$29),0,IF(AND($C5922&gt;=MAX(INDEX($C$1:$C$13701,MAX(1,ROW()-設定!$B$24)):INDEX($C$1:$C$13701,MAX(1,ROW()-1))),$C5922&gt;MAX(INDEX($C$1:$C$13701,MIN(13701,ROW()+1)):INDEX($C$1:$C$13701,MIN(13701,ROW()+設定!$B$24))),$C5922&gt;=設定!$B$32,$C5922&gt;=MAX(MIN(INDEX($C$1:$C$13701,MAX(1,ROW()-設定!$B$26)):INDEX($C$1:$C$13701,MAX(1,ROW()-1))),MIN(INDEX($C$1:$C$13701,MIN(13701,ROW()+1)):INDEX($C$1:$C$13701,MIN(13701,ROW()+設定!$B$26))))*10^(設定!$B$27/20)),1,0))</f>
        <v>0</v>
      </c>
      <c r="G5922" s="33" t="n">
        <f aca="false">$G5921+IF($F5922=1,1,0)</f>
        <v>3</v>
      </c>
      <c r="H5922" s="0" t="str">
        <f aca="false">IF($F5922=1,$G5922,"")</f>
        <v/>
      </c>
    </row>
    <row r="5923" customFormat="false" ht="15" hidden="false" customHeight="false" outlineLevel="0" collapsed="false">
      <c r="A5923" s="30" t="n">
        <v>925.15625</v>
      </c>
      <c r="B5923" s="31" t="n">
        <v>18.8069</v>
      </c>
      <c r="C5923" s="32" t="n">
        <f aca="false">IF($A5923="","",IF(設定!$B$21="dB",10^($B5923/20),ABS($B5923)))</f>
        <v>8.71655751226997</v>
      </c>
      <c r="D5923" s="32" t="n">
        <f aca="false">IF($A5923="","",$A5923^2)</f>
        <v>855914.086914063</v>
      </c>
      <c r="E5923" s="32" t="n">
        <f aca="false">IF($A5923="","",IF($C5923&lt;=0,"",1/$C5923^2))</f>
        <v>0.0131616397663235</v>
      </c>
      <c r="F5923" s="33" t="n">
        <f aca="false">IF(OR(ROW()-設定!$B$30&lt;2,ROW()+設定!$B$30&gt;13701,N($A5923)&lt;=0,N(INDEX($A$2:$A$13701,MIN(13700,MAX(1,ROW()-1+設定!$B$30))))&lt;=0,$A5923&lt;設定!$B$28,$A5923&gt;設定!$B$29),0,IF(AND($C5923&gt;=MAX(INDEX($C$1:$C$13701,MAX(1,ROW()-設定!$B$24)):INDEX($C$1:$C$13701,MAX(1,ROW()-1))),$C5923&gt;MAX(INDEX($C$1:$C$13701,MIN(13701,ROW()+1)):INDEX($C$1:$C$13701,MIN(13701,ROW()+設定!$B$24))),$C5923&gt;=設定!$B$32,$C5923&gt;=MAX(MIN(INDEX($C$1:$C$13701,MAX(1,ROW()-設定!$B$26)):INDEX($C$1:$C$13701,MAX(1,ROW()-1))),MIN(INDEX($C$1:$C$13701,MIN(13701,ROW()+1)):INDEX($C$1:$C$13701,MIN(13701,ROW()+設定!$B$26))))*10^(設定!$B$27/20)),1,0))</f>
        <v>0</v>
      </c>
      <c r="G5923" s="33" t="n">
        <f aca="false">$G5922+IF($F5923=1,1,0)</f>
        <v>3</v>
      </c>
      <c r="H5923" s="0" t="str">
        <f aca="false">IF($F5923=1,$G5923,"")</f>
        <v/>
      </c>
    </row>
    <row r="5924" customFormat="false" ht="15" hidden="false" customHeight="false" outlineLevel="0" collapsed="false">
      <c r="A5924" s="30" t="n">
        <v>925.3125</v>
      </c>
      <c r="B5924" s="31" t="n">
        <v>18.7486</v>
      </c>
      <c r="C5924" s="32" t="n">
        <f aca="false">IF($A5924="","",IF(設定!$B$21="dB",10^($B5924/20),ABS($B5924)))</f>
        <v>8.65824757650093</v>
      </c>
      <c r="D5924" s="32" t="n">
        <f aca="false">IF($A5924="","",$A5924^2)</f>
        <v>856203.22265625</v>
      </c>
      <c r="E5924" s="32" t="n">
        <f aca="false">IF($A5924="","",IF($C5924&lt;=0,"",1/$C5924^2))</f>
        <v>0.013339513779786</v>
      </c>
      <c r="F5924" s="33" t="n">
        <f aca="false">IF(OR(ROW()-設定!$B$30&lt;2,ROW()+設定!$B$30&gt;13701,N($A5924)&lt;=0,N(INDEX($A$2:$A$13701,MIN(13700,MAX(1,ROW()-1+設定!$B$30))))&lt;=0,$A5924&lt;設定!$B$28,$A5924&gt;設定!$B$29),0,IF(AND($C5924&gt;=MAX(INDEX($C$1:$C$13701,MAX(1,ROW()-設定!$B$24)):INDEX($C$1:$C$13701,MAX(1,ROW()-1))),$C5924&gt;MAX(INDEX($C$1:$C$13701,MIN(13701,ROW()+1)):INDEX($C$1:$C$13701,MIN(13701,ROW()+設定!$B$24))),$C5924&gt;=設定!$B$32,$C5924&gt;=MAX(MIN(INDEX($C$1:$C$13701,MAX(1,ROW()-設定!$B$26)):INDEX($C$1:$C$13701,MAX(1,ROW()-1))),MIN(INDEX($C$1:$C$13701,MIN(13701,ROW()+1)):INDEX($C$1:$C$13701,MIN(13701,ROW()+設定!$B$26))))*10^(設定!$B$27/20)),1,0))</f>
        <v>0</v>
      </c>
      <c r="G5924" s="33" t="n">
        <f aca="false">$G5923+IF($F5924=1,1,0)</f>
        <v>3</v>
      </c>
      <c r="H5924" s="0" t="str">
        <f aca="false">IF($F5924=1,$G5924,"")</f>
        <v/>
      </c>
    </row>
    <row r="5925" customFormat="false" ht="15" hidden="false" customHeight="false" outlineLevel="0" collapsed="false">
      <c r="A5925" s="30" t="n">
        <v>925.46875</v>
      </c>
      <c r="B5925" s="31" t="n">
        <v>18.6026</v>
      </c>
      <c r="C5925" s="32" t="n">
        <f aca="false">IF($A5925="","",IF(設定!$B$21="dB",10^($B5925/20),ABS($B5925)))</f>
        <v>8.513928526467</v>
      </c>
      <c r="D5925" s="32" t="n">
        <f aca="false">IF($A5925="","",$A5925^2)</f>
        <v>856492.407226563</v>
      </c>
      <c r="E5925" s="32" t="n">
        <f aca="false">IF($A5925="","",IF($C5925&lt;=0,"",1/$C5925^2))</f>
        <v>0.0137955811434425</v>
      </c>
      <c r="F5925" s="33" t="n">
        <f aca="false">IF(OR(ROW()-設定!$B$30&lt;2,ROW()+設定!$B$30&gt;13701,N($A5925)&lt;=0,N(INDEX($A$2:$A$13701,MIN(13700,MAX(1,ROW()-1+設定!$B$30))))&lt;=0,$A5925&lt;設定!$B$28,$A5925&gt;設定!$B$29),0,IF(AND($C5925&gt;=MAX(INDEX($C$1:$C$13701,MAX(1,ROW()-設定!$B$24)):INDEX($C$1:$C$13701,MAX(1,ROW()-1))),$C5925&gt;MAX(INDEX($C$1:$C$13701,MIN(13701,ROW()+1)):INDEX($C$1:$C$13701,MIN(13701,ROW()+設定!$B$24))),$C5925&gt;=設定!$B$32,$C5925&gt;=MAX(MIN(INDEX($C$1:$C$13701,MAX(1,ROW()-設定!$B$26)):INDEX($C$1:$C$13701,MAX(1,ROW()-1))),MIN(INDEX($C$1:$C$13701,MIN(13701,ROW()+1)):INDEX($C$1:$C$13701,MIN(13701,ROW()+設定!$B$26))))*10^(設定!$B$27/20)),1,0))</f>
        <v>0</v>
      </c>
      <c r="G5925" s="33" t="n">
        <f aca="false">$G5924+IF($F5925=1,1,0)</f>
        <v>3</v>
      </c>
      <c r="H5925" s="0" t="str">
        <f aca="false">IF($F5925=1,$G5925,"")</f>
        <v/>
      </c>
    </row>
    <row r="5926" customFormat="false" ht="15" hidden="false" customHeight="false" outlineLevel="0" collapsed="false">
      <c r="A5926" s="30" t="n">
        <v>925.625</v>
      </c>
      <c r="B5926" s="31" t="n">
        <v>18.483</v>
      </c>
      <c r="C5926" s="32" t="n">
        <f aca="false">IF($A5926="","",IF(設定!$B$21="dB",10^($B5926/20),ABS($B5926)))</f>
        <v>8.39749975803559</v>
      </c>
      <c r="D5926" s="32" t="n">
        <f aca="false">IF($A5926="","",$A5926^2)</f>
        <v>856781.640625</v>
      </c>
      <c r="E5926" s="32" t="n">
        <f aca="false">IF($A5926="","",IF($C5926&lt;=0,"",1/$C5926^2))</f>
        <v>0.0141807760996891</v>
      </c>
      <c r="F5926" s="33" t="n">
        <f aca="false">IF(OR(ROW()-設定!$B$30&lt;2,ROW()+設定!$B$30&gt;13701,N($A5926)&lt;=0,N(INDEX($A$2:$A$13701,MIN(13700,MAX(1,ROW()-1+設定!$B$30))))&lt;=0,$A5926&lt;設定!$B$28,$A5926&gt;設定!$B$29),0,IF(AND($C5926&gt;=MAX(INDEX($C$1:$C$13701,MAX(1,ROW()-設定!$B$24)):INDEX($C$1:$C$13701,MAX(1,ROW()-1))),$C5926&gt;MAX(INDEX($C$1:$C$13701,MIN(13701,ROW()+1)):INDEX($C$1:$C$13701,MIN(13701,ROW()+設定!$B$24))),$C5926&gt;=設定!$B$32,$C5926&gt;=MAX(MIN(INDEX($C$1:$C$13701,MAX(1,ROW()-設定!$B$26)):INDEX($C$1:$C$13701,MAX(1,ROW()-1))),MIN(INDEX($C$1:$C$13701,MIN(13701,ROW()+1)):INDEX($C$1:$C$13701,MIN(13701,ROW()+設定!$B$26))))*10^(設定!$B$27/20)),1,0))</f>
        <v>0</v>
      </c>
      <c r="G5926" s="33" t="n">
        <f aca="false">$G5925+IF($F5926=1,1,0)</f>
        <v>3</v>
      </c>
      <c r="H5926" s="0" t="str">
        <f aca="false">IF($F5926=1,$G5926,"")</f>
        <v/>
      </c>
    </row>
    <row r="5927" customFormat="false" ht="15" hidden="false" customHeight="false" outlineLevel="0" collapsed="false">
      <c r="A5927" s="30" t="n">
        <v>925.78125</v>
      </c>
      <c r="B5927" s="31" t="n">
        <v>18.438</v>
      </c>
      <c r="C5927" s="32" t="n">
        <f aca="false">IF($A5927="","",IF(設定!$B$21="dB",10^($B5927/20),ABS($B5927)))</f>
        <v>8.35410635675614</v>
      </c>
      <c r="D5927" s="32" t="n">
        <f aca="false">IF($A5927="","",$A5927^2)</f>
        <v>857070.922851563</v>
      </c>
      <c r="E5927" s="32" t="n">
        <f aca="false">IF($A5927="","",IF($C5927&lt;=0,"",1/$C5927^2))</f>
        <v>0.0143284759806459</v>
      </c>
      <c r="F5927" s="33" t="n">
        <f aca="false">IF(OR(ROW()-設定!$B$30&lt;2,ROW()+設定!$B$30&gt;13701,N($A5927)&lt;=0,N(INDEX($A$2:$A$13701,MIN(13700,MAX(1,ROW()-1+設定!$B$30))))&lt;=0,$A5927&lt;設定!$B$28,$A5927&gt;設定!$B$29),0,IF(AND($C5927&gt;=MAX(INDEX($C$1:$C$13701,MAX(1,ROW()-設定!$B$24)):INDEX($C$1:$C$13701,MAX(1,ROW()-1))),$C5927&gt;MAX(INDEX($C$1:$C$13701,MIN(13701,ROW()+1)):INDEX($C$1:$C$13701,MIN(13701,ROW()+設定!$B$24))),$C5927&gt;=設定!$B$32,$C5927&gt;=MAX(MIN(INDEX($C$1:$C$13701,MAX(1,ROW()-設定!$B$26)):INDEX($C$1:$C$13701,MAX(1,ROW()-1))),MIN(INDEX($C$1:$C$13701,MIN(13701,ROW()+1)):INDEX($C$1:$C$13701,MIN(13701,ROW()+設定!$B$26))))*10^(設定!$B$27/20)),1,0))</f>
        <v>0</v>
      </c>
      <c r="G5927" s="33" t="n">
        <f aca="false">$G5926+IF($F5927=1,1,0)</f>
        <v>3</v>
      </c>
      <c r="H5927" s="0" t="str">
        <f aca="false">IF($F5927=1,$G5927,"")</f>
        <v/>
      </c>
    </row>
    <row r="5928" customFormat="false" ht="15" hidden="false" customHeight="false" outlineLevel="0" collapsed="false">
      <c r="A5928" s="30" t="n">
        <v>925.9375</v>
      </c>
      <c r="B5928" s="31" t="n">
        <v>18.1109</v>
      </c>
      <c r="C5928" s="32" t="n">
        <f aca="false">IF($A5928="","",IF(設定!$B$21="dB",10^($B5928/20),ABS($B5928)))</f>
        <v>8.04535107207908</v>
      </c>
      <c r="D5928" s="32" t="n">
        <f aca="false">IF($A5928="","",$A5928^2)</f>
        <v>857360.25390625</v>
      </c>
      <c r="E5928" s="32" t="n">
        <f aca="false">IF($A5928="","",IF($C5928&lt;=0,"",1/$C5928^2))</f>
        <v>0.0154493424553152</v>
      </c>
      <c r="F5928" s="33" t="n">
        <f aca="false">IF(OR(ROW()-設定!$B$30&lt;2,ROW()+設定!$B$30&gt;13701,N($A5928)&lt;=0,N(INDEX($A$2:$A$13701,MIN(13700,MAX(1,ROW()-1+設定!$B$30))))&lt;=0,$A5928&lt;設定!$B$28,$A5928&gt;設定!$B$29),0,IF(AND($C5928&gt;=MAX(INDEX($C$1:$C$13701,MAX(1,ROW()-設定!$B$24)):INDEX($C$1:$C$13701,MAX(1,ROW()-1))),$C5928&gt;MAX(INDEX($C$1:$C$13701,MIN(13701,ROW()+1)):INDEX($C$1:$C$13701,MIN(13701,ROW()+設定!$B$24))),$C5928&gt;=設定!$B$32,$C5928&gt;=MAX(MIN(INDEX($C$1:$C$13701,MAX(1,ROW()-設定!$B$26)):INDEX($C$1:$C$13701,MAX(1,ROW()-1))),MIN(INDEX($C$1:$C$13701,MIN(13701,ROW()+1)):INDEX($C$1:$C$13701,MIN(13701,ROW()+設定!$B$26))))*10^(設定!$B$27/20)),1,0))</f>
        <v>0</v>
      </c>
      <c r="G5928" s="33" t="n">
        <f aca="false">$G5927+IF($F5928=1,1,0)</f>
        <v>3</v>
      </c>
      <c r="H5928" s="0" t="str">
        <f aca="false">IF($F5928=1,$G5928,"")</f>
        <v/>
      </c>
    </row>
    <row r="5929" customFormat="false" ht="15" hidden="false" customHeight="false" outlineLevel="0" collapsed="false">
      <c r="A5929" s="30" t="n">
        <v>926.09375</v>
      </c>
      <c r="B5929" s="31" t="n">
        <v>18.3262</v>
      </c>
      <c r="C5929" s="32" t="n">
        <f aca="false">IF($A5929="","",IF(設定!$B$21="dB",10^($B5929/20),ABS($B5929)))</f>
        <v>8.24726595940105</v>
      </c>
      <c r="D5929" s="32" t="n">
        <f aca="false">IF($A5929="","",$A5929^2)</f>
        <v>857649.633789063</v>
      </c>
      <c r="E5929" s="32" t="n">
        <f aca="false">IF($A5929="","",IF($C5929&lt;=0,"",1/$C5929^2))</f>
        <v>0.0147021212465339</v>
      </c>
      <c r="F5929" s="33" t="n">
        <f aca="false">IF(OR(ROW()-設定!$B$30&lt;2,ROW()+設定!$B$30&gt;13701,N($A5929)&lt;=0,N(INDEX($A$2:$A$13701,MIN(13700,MAX(1,ROW()-1+設定!$B$30))))&lt;=0,$A5929&lt;設定!$B$28,$A5929&gt;設定!$B$29),0,IF(AND($C5929&gt;=MAX(INDEX($C$1:$C$13701,MAX(1,ROW()-設定!$B$24)):INDEX($C$1:$C$13701,MAX(1,ROW()-1))),$C5929&gt;MAX(INDEX($C$1:$C$13701,MIN(13701,ROW()+1)):INDEX($C$1:$C$13701,MIN(13701,ROW()+設定!$B$24))),$C5929&gt;=設定!$B$32,$C5929&gt;=MAX(MIN(INDEX($C$1:$C$13701,MAX(1,ROW()-設定!$B$26)):INDEX($C$1:$C$13701,MAX(1,ROW()-1))),MIN(INDEX($C$1:$C$13701,MIN(13701,ROW()+1)):INDEX($C$1:$C$13701,MIN(13701,ROW()+設定!$B$26))))*10^(設定!$B$27/20)),1,0))</f>
        <v>0</v>
      </c>
      <c r="G5929" s="33" t="n">
        <f aca="false">$G5928+IF($F5929=1,1,0)</f>
        <v>3</v>
      </c>
      <c r="H5929" s="0" t="str">
        <f aca="false">IF($F5929=1,$G5929,"")</f>
        <v/>
      </c>
    </row>
    <row r="5930" customFormat="false" ht="15" hidden="false" customHeight="false" outlineLevel="0" collapsed="false">
      <c r="A5930" s="30" t="n">
        <v>926.25</v>
      </c>
      <c r="B5930" s="31" t="n">
        <v>17.9654</v>
      </c>
      <c r="C5930" s="32" t="n">
        <f aca="false">IF($A5930="","",IF(設定!$B$21="dB",10^($B5930/20),ABS($B5930)))</f>
        <v>7.91170344135439</v>
      </c>
      <c r="D5930" s="32" t="n">
        <f aca="false">IF($A5930="","",$A5930^2)</f>
        <v>857939.0625</v>
      </c>
      <c r="E5930" s="32" t="n">
        <f aca="false">IF($A5930="","",IF($C5930&lt;=0,"",1/$C5930^2))</f>
        <v>0.0159757038061257</v>
      </c>
      <c r="F5930" s="33" t="n">
        <f aca="false">IF(OR(ROW()-設定!$B$30&lt;2,ROW()+設定!$B$30&gt;13701,N($A5930)&lt;=0,N(INDEX($A$2:$A$13701,MIN(13700,MAX(1,ROW()-1+設定!$B$30))))&lt;=0,$A5930&lt;設定!$B$28,$A5930&gt;設定!$B$29),0,IF(AND($C5930&gt;=MAX(INDEX($C$1:$C$13701,MAX(1,ROW()-設定!$B$24)):INDEX($C$1:$C$13701,MAX(1,ROW()-1))),$C5930&gt;MAX(INDEX($C$1:$C$13701,MIN(13701,ROW()+1)):INDEX($C$1:$C$13701,MIN(13701,ROW()+設定!$B$24))),$C5930&gt;=設定!$B$32,$C5930&gt;=MAX(MIN(INDEX($C$1:$C$13701,MAX(1,ROW()-設定!$B$26)):INDEX($C$1:$C$13701,MAX(1,ROW()-1))),MIN(INDEX($C$1:$C$13701,MIN(13701,ROW()+1)):INDEX($C$1:$C$13701,MIN(13701,ROW()+設定!$B$26))))*10^(設定!$B$27/20)),1,0))</f>
        <v>0</v>
      </c>
      <c r="G5930" s="33" t="n">
        <f aca="false">$G5929+IF($F5930=1,1,0)</f>
        <v>3</v>
      </c>
      <c r="H5930" s="0" t="str">
        <f aca="false">IF($F5930=1,$G5930,"")</f>
        <v/>
      </c>
    </row>
    <row r="5931" customFormat="false" ht="15" hidden="false" customHeight="false" outlineLevel="0" collapsed="false">
      <c r="A5931" s="30" t="n">
        <v>926.40625</v>
      </c>
      <c r="B5931" s="31" t="n">
        <v>18.0922</v>
      </c>
      <c r="C5931" s="32" t="n">
        <f aca="false">IF($A5931="","",IF(設定!$B$21="dB",10^($B5931/20),ABS($B5931)))</f>
        <v>8.02804873042301</v>
      </c>
      <c r="D5931" s="32" t="n">
        <f aca="false">IF($A5931="","",$A5931^2)</f>
        <v>858228.540039063</v>
      </c>
      <c r="E5931" s="32" t="n">
        <f aca="false">IF($A5931="","",IF($C5931&lt;=0,"",1/$C5931^2))</f>
        <v>0.0155160081840363</v>
      </c>
      <c r="F5931" s="33" t="n">
        <f aca="false">IF(OR(ROW()-設定!$B$30&lt;2,ROW()+設定!$B$30&gt;13701,N($A5931)&lt;=0,N(INDEX($A$2:$A$13701,MIN(13700,MAX(1,ROW()-1+設定!$B$30))))&lt;=0,$A5931&lt;設定!$B$28,$A5931&gt;設定!$B$29),0,IF(AND($C5931&gt;=MAX(INDEX($C$1:$C$13701,MAX(1,ROW()-設定!$B$24)):INDEX($C$1:$C$13701,MAX(1,ROW()-1))),$C5931&gt;MAX(INDEX($C$1:$C$13701,MIN(13701,ROW()+1)):INDEX($C$1:$C$13701,MIN(13701,ROW()+設定!$B$24))),$C5931&gt;=設定!$B$32,$C5931&gt;=MAX(MIN(INDEX($C$1:$C$13701,MAX(1,ROW()-設定!$B$26)):INDEX($C$1:$C$13701,MAX(1,ROW()-1))),MIN(INDEX($C$1:$C$13701,MIN(13701,ROW()+1)):INDEX($C$1:$C$13701,MIN(13701,ROW()+設定!$B$26))))*10^(設定!$B$27/20)),1,0))</f>
        <v>0</v>
      </c>
      <c r="G5931" s="33" t="n">
        <f aca="false">$G5930+IF($F5931=1,1,0)</f>
        <v>3</v>
      </c>
      <c r="H5931" s="0" t="str">
        <f aca="false">IF($F5931=1,$G5931,"")</f>
        <v/>
      </c>
    </row>
    <row r="5932" customFormat="false" ht="15" hidden="false" customHeight="false" outlineLevel="0" collapsed="false">
      <c r="A5932" s="30" t="n">
        <v>926.5625</v>
      </c>
      <c r="B5932" s="31" t="n">
        <v>17.9116</v>
      </c>
      <c r="C5932" s="32" t="n">
        <f aca="false">IF($A5932="","",IF(設定!$B$21="dB",10^($B5932/20),ABS($B5932)))</f>
        <v>7.86285016861471</v>
      </c>
      <c r="D5932" s="32" t="n">
        <f aca="false">IF($A5932="","",$A5932^2)</f>
        <v>858518.06640625</v>
      </c>
      <c r="E5932" s="32" t="n">
        <f aca="false">IF($A5932="","",IF($C5932&lt;=0,"",1/$C5932^2))</f>
        <v>0.0161748402472361</v>
      </c>
      <c r="F5932" s="33" t="n">
        <f aca="false">IF(OR(ROW()-設定!$B$30&lt;2,ROW()+設定!$B$30&gt;13701,N($A5932)&lt;=0,N(INDEX($A$2:$A$13701,MIN(13700,MAX(1,ROW()-1+設定!$B$30))))&lt;=0,$A5932&lt;設定!$B$28,$A5932&gt;設定!$B$29),0,IF(AND($C5932&gt;=MAX(INDEX($C$1:$C$13701,MAX(1,ROW()-設定!$B$24)):INDEX($C$1:$C$13701,MAX(1,ROW()-1))),$C5932&gt;MAX(INDEX($C$1:$C$13701,MIN(13701,ROW()+1)):INDEX($C$1:$C$13701,MIN(13701,ROW()+設定!$B$24))),$C5932&gt;=設定!$B$32,$C5932&gt;=MAX(MIN(INDEX($C$1:$C$13701,MAX(1,ROW()-設定!$B$26)):INDEX($C$1:$C$13701,MAX(1,ROW()-1))),MIN(INDEX($C$1:$C$13701,MIN(13701,ROW()+1)):INDEX($C$1:$C$13701,MIN(13701,ROW()+設定!$B$26))))*10^(設定!$B$27/20)),1,0))</f>
        <v>0</v>
      </c>
      <c r="G5932" s="33" t="n">
        <f aca="false">$G5931+IF($F5932=1,1,0)</f>
        <v>3</v>
      </c>
      <c r="H5932" s="0" t="str">
        <f aca="false">IF($F5932=1,$G5932,"")</f>
        <v/>
      </c>
    </row>
    <row r="5933" customFormat="false" ht="15" hidden="false" customHeight="false" outlineLevel="0" collapsed="false">
      <c r="A5933" s="30" t="n">
        <v>926.71875</v>
      </c>
      <c r="B5933" s="31" t="n">
        <v>17.9298</v>
      </c>
      <c r="C5933" s="32" t="n">
        <f aca="false">IF($A5933="","",IF(設定!$B$21="dB",10^($B5933/20),ABS($B5933)))</f>
        <v>7.87934288384985</v>
      </c>
      <c r="D5933" s="32" t="n">
        <f aca="false">IF($A5933="","",$A5933^2)</f>
        <v>858807.641601563</v>
      </c>
      <c r="E5933" s="32" t="n">
        <f aca="false">IF($A5933="","",IF($C5933&lt;=0,"",1/$C5933^2))</f>
        <v>0.0161071980985879</v>
      </c>
      <c r="F5933" s="33" t="n">
        <f aca="false">IF(OR(ROW()-設定!$B$30&lt;2,ROW()+設定!$B$30&gt;13701,N($A5933)&lt;=0,N(INDEX($A$2:$A$13701,MIN(13700,MAX(1,ROW()-1+設定!$B$30))))&lt;=0,$A5933&lt;設定!$B$28,$A5933&gt;設定!$B$29),0,IF(AND($C5933&gt;=MAX(INDEX($C$1:$C$13701,MAX(1,ROW()-設定!$B$24)):INDEX($C$1:$C$13701,MAX(1,ROW()-1))),$C5933&gt;MAX(INDEX($C$1:$C$13701,MIN(13701,ROW()+1)):INDEX($C$1:$C$13701,MIN(13701,ROW()+設定!$B$24))),$C5933&gt;=設定!$B$32,$C5933&gt;=MAX(MIN(INDEX($C$1:$C$13701,MAX(1,ROW()-設定!$B$26)):INDEX($C$1:$C$13701,MAX(1,ROW()-1))),MIN(INDEX($C$1:$C$13701,MIN(13701,ROW()+1)):INDEX($C$1:$C$13701,MIN(13701,ROW()+設定!$B$26))))*10^(設定!$B$27/20)),1,0))</f>
        <v>0</v>
      </c>
      <c r="G5933" s="33" t="n">
        <f aca="false">$G5932+IF($F5933=1,1,0)</f>
        <v>3</v>
      </c>
      <c r="H5933" s="0" t="str">
        <f aca="false">IF($F5933=1,$G5933,"")</f>
        <v/>
      </c>
    </row>
    <row r="5934" customFormat="false" ht="15" hidden="false" customHeight="false" outlineLevel="0" collapsed="false">
      <c r="A5934" s="30" t="n">
        <v>926.875</v>
      </c>
      <c r="B5934" s="31" t="n">
        <v>17.7242</v>
      </c>
      <c r="C5934" s="32" t="n">
        <f aca="false">IF($A5934="","",IF(設定!$B$21="dB",10^($B5934/20),ABS($B5934)))</f>
        <v>7.69502437757862</v>
      </c>
      <c r="D5934" s="32" t="n">
        <f aca="false">IF($A5934="","",$A5934^2)</f>
        <v>859097.265625</v>
      </c>
      <c r="E5934" s="32" t="n">
        <f aca="false">IF($A5934="","",IF($C5934&lt;=0,"",1/$C5934^2))</f>
        <v>0.0168880692056731</v>
      </c>
      <c r="F5934" s="33" t="n">
        <f aca="false">IF(OR(ROW()-設定!$B$30&lt;2,ROW()+設定!$B$30&gt;13701,N($A5934)&lt;=0,N(INDEX($A$2:$A$13701,MIN(13700,MAX(1,ROW()-1+設定!$B$30))))&lt;=0,$A5934&lt;設定!$B$28,$A5934&gt;設定!$B$29),0,IF(AND($C5934&gt;=MAX(INDEX($C$1:$C$13701,MAX(1,ROW()-設定!$B$24)):INDEX($C$1:$C$13701,MAX(1,ROW()-1))),$C5934&gt;MAX(INDEX($C$1:$C$13701,MIN(13701,ROW()+1)):INDEX($C$1:$C$13701,MIN(13701,ROW()+設定!$B$24))),$C5934&gt;=設定!$B$32,$C5934&gt;=MAX(MIN(INDEX($C$1:$C$13701,MAX(1,ROW()-設定!$B$26)):INDEX($C$1:$C$13701,MAX(1,ROW()-1))),MIN(INDEX($C$1:$C$13701,MIN(13701,ROW()+1)):INDEX($C$1:$C$13701,MIN(13701,ROW()+設定!$B$26))))*10^(設定!$B$27/20)),1,0))</f>
        <v>0</v>
      </c>
      <c r="G5934" s="33" t="n">
        <f aca="false">$G5933+IF($F5934=1,1,0)</f>
        <v>3</v>
      </c>
      <c r="H5934" s="0" t="str">
        <f aca="false">IF($F5934=1,$G5934,"")</f>
        <v/>
      </c>
    </row>
    <row r="5935" customFormat="false" ht="15" hidden="false" customHeight="false" outlineLevel="0" collapsed="false">
      <c r="A5935" s="30" t="n">
        <v>927.03125</v>
      </c>
      <c r="B5935" s="31" t="n">
        <v>17.5272</v>
      </c>
      <c r="C5935" s="32" t="n">
        <f aca="false">IF($A5935="","",IF(設定!$B$21="dB",10^($B5935/20),ABS($B5935)))</f>
        <v>7.52246195561061</v>
      </c>
      <c r="D5935" s="32" t="n">
        <f aca="false">IF($A5935="","",$A5935^2)</f>
        <v>859386.938476563</v>
      </c>
      <c r="E5935" s="32" t="n">
        <f aca="false">IF($A5935="","",IF($C5935&lt;=0,"",1/$C5935^2))</f>
        <v>0.0176717679446916</v>
      </c>
      <c r="F5935" s="33" t="n">
        <f aca="false">IF(OR(ROW()-設定!$B$30&lt;2,ROW()+設定!$B$30&gt;13701,N($A5935)&lt;=0,N(INDEX($A$2:$A$13701,MIN(13700,MAX(1,ROW()-1+設定!$B$30))))&lt;=0,$A5935&lt;設定!$B$28,$A5935&gt;設定!$B$29),0,IF(AND($C5935&gt;=MAX(INDEX($C$1:$C$13701,MAX(1,ROW()-設定!$B$24)):INDEX($C$1:$C$13701,MAX(1,ROW()-1))),$C5935&gt;MAX(INDEX($C$1:$C$13701,MIN(13701,ROW()+1)):INDEX($C$1:$C$13701,MIN(13701,ROW()+設定!$B$24))),$C5935&gt;=設定!$B$32,$C5935&gt;=MAX(MIN(INDEX($C$1:$C$13701,MAX(1,ROW()-設定!$B$26)):INDEX($C$1:$C$13701,MAX(1,ROW()-1))),MIN(INDEX($C$1:$C$13701,MIN(13701,ROW()+1)):INDEX($C$1:$C$13701,MIN(13701,ROW()+設定!$B$26))))*10^(設定!$B$27/20)),1,0))</f>
        <v>0</v>
      </c>
      <c r="G5935" s="33" t="n">
        <f aca="false">$G5934+IF($F5935=1,1,0)</f>
        <v>3</v>
      </c>
      <c r="H5935" s="0" t="str">
        <f aca="false">IF($F5935=1,$G5935,"")</f>
        <v/>
      </c>
    </row>
    <row r="5936" customFormat="false" ht="15" hidden="false" customHeight="false" outlineLevel="0" collapsed="false">
      <c r="A5936" s="30" t="n">
        <v>927.1875</v>
      </c>
      <c r="B5936" s="31" t="n">
        <v>17.6431</v>
      </c>
      <c r="C5936" s="32" t="n">
        <f aca="false">IF($A5936="","",IF(設定!$B$21="dB",10^($B5936/20),ABS($B5936)))</f>
        <v>7.62351045091342</v>
      </c>
      <c r="D5936" s="32" t="n">
        <f aca="false">IF($A5936="","",$A5936^2)</f>
        <v>859676.66015625</v>
      </c>
      <c r="E5936" s="32" t="n">
        <f aca="false">IF($A5936="","",IF($C5936&lt;=0,"",1/$C5936^2))</f>
        <v>0.0172063994137537</v>
      </c>
      <c r="F5936" s="33" t="n">
        <f aca="false">IF(OR(ROW()-設定!$B$30&lt;2,ROW()+設定!$B$30&gt;13701,N($A5936)&lt;=0,N(INDEX($A$2:$A$13701,MIN(13700,MAX(1,ROW()-1+設定!$B$30))))&lt;=0,$A5936&lt;設定!$B$28,$A5936&gt;設定!$B$29),0,IF(AND($C5936&gt;=MAX(INDEX($C$1:$C$13701,MAX(1,ROW()-設定!$B$24)):INDEX($C$1:$C$13701,MAX(1,ROW()-1))),$C5936&gt;MAX(INDEX($C$1:$C$13701,MIN(13701,ROW()+1)):INDEX($C$1:$C$13701,MIN(13701,ROW()+設定!$B$24))),$C5936&gt;=設定!$B$32,$C5936&gt;=MAX(MIN(INDEX($C$1:$C$13701,MAX(1,ROW()-設定!$B$26)):INDEX($C$1:$C$13701,MAX(1,ROW()-1))),MIN(INDEX($C$1:$C$13701,MIN(13701,ROW()+1)):INDEX($C$1:$C$13701,MIN(13701,ROW()+設定!$B$26))))*10^(設定!$B$27/20)),1,0))</f>
        <v>0</v>
      </c>
      <c r="G5936" s="33" t="n">
        <f aca="false">$G5935+IF($F5936=1,1,0)</f>
        <v>3</v>
      </c>
      <c r="H5936" s="0" t="str">
        <f aca="false">IF($F5936=1,$G5936,"")</f>
        <v/>
      </c>
    </row>
    <row r="5937" customFormat="false" ht="15" hidden="false" customHeight="false" outlineLevel="0" collapsed="false">
      <c r="A5937" s="30" t="n">
        <v>927.34375</v>
      </c>
      <c r="B5937" s="31" t="n">
        <v>17.4573</v>
      </c>
      <c r="C5937" s="32" t="n">
        <f aca="false">IF($A5937="","",IF(設定!$B$21="dB",10^($B5937/20),ABS($B5937)))</f>
        <v>7.46216761629104</v>
      </c>
      <c r="D5937" s="32" t="n">
        <f aca="false">IF($A5937="","",$A5937^2)</f>
        <v>859966.430664063</v>
      </c>
      <c r="E5937" s="32" t="n">
        <f aca="false">IF($A5937="","",IF($C5937&lt;=0,"",1/$C5937^2))</f>
        <v>0.0179584975600586</v>
      </c>
      <c r="F5937" s="33" t="n">
        <f aca="false">IF(OR(ROW()-設定!$B$30&lt;2,ROW()+設定!$B$30&gt;13701,N($A5937)&lt;=0,N(INDEX($A$2:$A$13701,MIN(13700,MAX(1,ROW()-1+設定!$B$30))))&lt;=0,$A5937&lt;設定!$B$28,$A5937&gt;設定!$B$29),0,IF(AND($C5937&gt;=MAX(INDEX($C$1:$C$13701,MAX(1,ROW()-設定!$B$24)):INDEX($C$1:$C$13701,MAX(1,ROW()-1))),$C5937&gt;MAX(INDEX($C$1:$C$13701,MIN(13701,ROW()+1)):INDEX($C$1:$C$13701,MIN(13701,ROW()+設定!$B$24))),$C5937&gt;=設定!$B$32,$C5937&gt;=MAX(MIN(INDEX($C$1:$C$13701,MAX(1,ROW()-設定!$B$26)):INDEX($C$1:$C$13701,MAX(1,ROW()-1))),MIN(INDEX($C$1:$C$13701,MIN(13701,ROW()+1)):INDEX($C$1:$C$13701,MIN(13701,ROW()+設定!$B$26))))*10^(設定!$B$27/20)),1,0))</f>
        <v>0</v>
      </c>
      <c r="G5937" s="33" t="n">
        <f aca="false">$G5936+IF($F5937=1,1,0)</f>
        <v>3</v>
      </c>
      <c r="H5937" s="0" t="str">
        <f aca="false">IF($F5937=1,$G5937,"")</f>
        <v/>
      </c>
    </row>
    <row r="5938" customFormat="false" ht="15" hidden="false" customHeight="false" outlineLevel="0" collapsed="false">
      <c r="A5938" s="30" t="n">
        <v>927.5</v>
      </c>
      <c r="B5938" s="31" t="n">
        <v>17.3567</v>
      </c>
      <c r="C5938" s="32" t="n">
        <f aca="false">IF($A5938="","",IF(設定!$B$21="dB",10^($B5938/20),ABS($B5938)))</f>
        <v>7.37623933977188</v>
      </c>
      <c r="D5938" s="32" t="n">
        <f aca="false">IF($A5938="","",$A5938^2)</f>
        <v>860256.25</v>
      </c>
      <c r="E5938" s="32" t="n">
        <f aca="false">IF($A5938="","",IF($C5938&lt;=0,"",1/$C5938^2))</f>
        <v>0.0183793437298788</v>
      </c>
      <c r="F5938" s="33" t="n">
        <f aca="false">IF(OR(ROW()-設定!$B$30&lt;2,ROW()+設定!$B$30&gt;13701,N($A5938)&lt;=0,N(INDEX($A$2:$A$13701,MIN(13700,MAX(1,ROW()-1+設定!$B$30))))&lt;=0,$A5938&lt;設定!$B$28,$A5938&gt;設定!$B$29),0,IF(AND($C5938&gt;=MAX(INDEX($C$1:$C$13701,MAX(1,ROW()-設定!$B$24)):INDEX($C$1:$C$13701,MAX(1,ROW()-1))),$C5938&gt;MAX(INDEX($C$1:$C$13701,MIN(13701,ROW()+1)):INDEX($C$1:$C$13701,MIN(13701,ROW()+設定!$B$24))),$C5938&gt;=設定!$B$32,$C5938&gt;=MAX(MIN(INDEX($C$1:$C$13701,MAX(1,ROW()-設定!$B$26)):INDEX($C$1:$C$13701,MAX(1,ROW()-1))),MIN(INDEX($C$1:$C$13701,MIN(13701,ROW()+1)):INDEX($C$1:$C$13701,MIN(13701,ROW()+設定!$B$26))))*10^(設定!$B$27/20)),1,0))</f>
        <v>0</v>
      </c>
      <c r="G5938" s="33" t="n">
        <f aca="false">$G5937+IF($F5938=1,1,0)</f>
        <v>3</v>
      </c>
      <c r="H5938" s="0" t="str">
        <f aca="false">IF($F5938=1,$G5938,"")</f>
        <v/>
      </c>
    </row>
    <row r="5939" customFormat="false" ht="15" hidden="false" customHeight="false" outlineLevel="0" collapsed="false">
      <c r="A5939" s="30" t="n">
        <v>927.65625</v>
      </c>
      <c r="B5939" s="31" t="n">
        <v>17.2596</v>
      </c>
      <c r="C5939" s="32" t="n">
        <f aca="false">IF($A5939="","",IF(設定!$B$21="dB",10^($B5939/20),ABS($B5939)))</f>
        <v>7.29423918268277</v>
      </c>
      <c r="D5939" s="32" t="n">
        <f aca="false">IF($A5939="","",$A5939^2)</f>
        <v>860546.118164063</v>
      </c>
      <c r="E5939" s="32" t="n">
        <f aca="false">IF($A5939="","",IF($C5939&lt;=0,"",1/$C5939^2))</f>
        <v>0.0187948991625017</v>
      </c>
      <c r="F5939" s="33" t="n">
        <f aca="false">IF(OR(ROW()-設定!$B$30&lt;2,ROW()+設定!$B$30&gt;13701,N($A5939)&lt;=0,N(INDEX($A$2:$A$13701,MIN(13700,MAX(1,ROW()-1+設定!$B$30))))&lt;=0,$A5939&lt;設定!$B$28,$A5939&gt;設定!$B$29),0,IF(AND($C5939&gt;=MAX(INDEX($C$1:$C$13701,MAX(1,ROW()-設定!$B$24)):INDEX($C$1:$C$13701,MAX(1,ROW()-1))),$C5939&gt;MAX(INDEX($C$1:$C$13701,MIN(13701,ROW()+1)):INDEX($C$1:$C$13701,MIN(13701,ROW()+設定!$B$24))),$C5939&gt;=設定!$B$32,$C5939&gt;=MAX(MIN(INDEX($C$1:$C$13701,MAX(1,ROW()-設定!$B$26)):INDEX($C$1:$C$13701,MAX(1,ROW()-1))),MIN(INDEX($C$1:$C$13701,MIN(13701,ROW()+1)):INDEX($C$1:$C$13701,MIN(13701,ROW()+設定!$B$26))))*10^(設定!$B$27/20)),1,0))</f>
        <v>0</v>
      </c>
      <c r="G5939" s="33" t="n">
        <f aca="false">$G5938+IF($F5939=1,1,0)</f>
        <v>3</v>
      </c>
      <c r="H5939" s="0" t="str">
        <f aca="false">IF($F5939=1,$G5939,"")</f>
        <v/>
      </c>
    </row>
    <row r="5940" customFormat="false" ht="15" hidden="false" customHeight="false" outlineLevel="0" collapsed="false">
      <c r="A5940" s="30" t="n">
        <v>927.8125</v>
      </c>
      <c r="B5940" s="31" t="n">
        <v>17.2615</v>
      </c>
      <c r="C5940" s="32" t="n">
        <f aca="false">IF($A5940="","",IF(設定!$B$21="dB",10^($B5940/20),ABS($B5940)))</f>
        <v>7.29583493981747</v>
      </c>
      <c r="D5940" s="32" t="n">
        <f aca="false">IF($A5940="","",$A5940^2)</f>
        <v>860836.03515625</v>
      </c>
      <c r="E5940" s="32" t="n">
        <f aca="false">IF($A5940="","",IF($C5940&lt;=0,"",1/$C5940^2))</f>
        <v>0.0187866783585165</v>
      </c>
      <c r="F5940" s="33" t="n">
        <f aca="false">IF(OR(ROW()-設定!$B$30&lt;2,ROW()+設定!$B$30&gt;13701,N($A5940)&lt;=0,N(INDEX($A$2:$A$13701,MIN(13700,MAX(1,ROW()-1+設定!$B$30))))&lt;=0,$A5940&lt;設定!$B$28,$A5940&gt;設定!$B$29),0,IF(AND($C5940&gt;=MAX(INDEX($C$1:$C$13701,MAX(1,ROW()-設定!$B$24)):INDEX($C$1:$C$13701,MAX(1,ROW()-1))),$C5940&gt;MAX(INDEX($C$1:$C$13701,MIN(13701,ROW()+1)):INDEX($C$1:$C$13701,MIN(13701,ROW()+設定!$B$24))),$C5940&gt;=設定!$B$32,$C5940&gt;=MAX(MIN(INDEX($C$1:$C$13701,MAX(1,ROW()-設定!$B$26)):INDEX($C$1:$C$13701,MAX(1,ROW()-1))),MIN(INDEX($C$1:$C$13701,MIN(13701,ROW()+1)):INDEX($C$1:$C$13701,MIN(13701,ROW()+設定!$B$26))))*10^(設定!$B$27/20)),1,0))</f>
        <v>0</v>
      </c>
      <c r="G5940" s="33" t="n">
        <f aca="false">$G5939+IF($F5940=1,1,0)</f>
        <v>3</v>
      </c>
      <c r="H5940" s="0" t="str">
        <f aca="false">IF($F5940=1,$G5940,"")</f>
        <v/>
      </c>
    </row>
    <row r="5941" customFormat="false" ht="15" hidden="false" customHeight="false" outlineLevel="0" collapsed="false">
      <c r="A5941" s="30" t="n">
        <v>927.96875</v>
      </c>
      <c r="B5941" s="31" t="n">
        <v>17.1495</v>
      </c>
      <c r="C5941" s="32" t="n">
        <f aca="false">IF($A5941="","",IF(設定!$B$21="dB",10^($B5941/20),ABS($B5941)))</f>
        <v>7.20236289911385</v>
      </c>
      <c r="D5941" s="32" t="n">
        <f aca="false">IF($A5941="","",$A5941^2)</f>
        <v>861126.000976563</v>
      </c>
      <c r="E5941" s="32" t="n">
        <f aca="false">IF($A5941="","",IF($C5941&lt;=0,"",1/$C5941^2))</f>
        <v>0.0192774684047243</v>
      </c>
      <c r="F5941" s="33" t="n">
        <f aca="false">IF(OR(ROW()-設定!$B$30&lt;2,ROW()+設定!$B$30&gt;13701,N($A5941)&lt;=0,N(INDEX($A$2:$A$13701,MIN(13700,MAX(1,ROW()-1+設定!$B$30))))&lt;=0,$A5941&lt;設定!$B$28,$A5941&gt;設定!$B$29),0,IF(AND($C5941&gt;=MAX(INDEX($C$1:$C$13701,MAX(1,ROW()-設定!$B$24)):INDEX($C$1:$C$13701,MAX(1,ROW()-1))),$C5941&gt;MAX(INDEX($C$1:$C$13701,MIN(13701,ROW()+1)):INDEX($C$1:$C$13701,MIN(13701,ROW()+設定!$B$24))),$C5941&gt;=設定!$B$32,$C5941&gt;=MAX(MIN(INDEX($C$1:$C$13701,MAX(1,ROW()-設定!$B$26)):INDEX($C$1:$C$13701,MAX(1,ROW()-1))),MIN(INDEX($C$1:$C$13701,MIN(13701,ROW()+1)):INDEX($C$1:$C$13701,MIN(13701,ROW()+設定!$B$26))))*10^(設定!$B$27/20)),1,0))</f>
        <v>0</v>
      </c>
      <c r="G5941" s="33" t="n">
        <f aca="false">$G5940+IF($F5941=1,1,0)</f>
        <v>3</v>
      </c>
      <c r="H5941" s="0" t="str">
        <f aca="false">IF($F5941=1,$G5941,"")</f>
        <v/>
      </c>
    </row>
    <row r="5942" customFormat="false" ht="15" hidden="false" customHeight="false" outlineLevel="0" collapsed="false">
      <c r="A5942" s="30" t="n">
        <v>928.125</v>
      </c>
      <c r="B5942" s="31" t="n">
        <v>16.996</v>
      </c>
      <c r="C5942" s="32" t="n">
        <f aca="false">IF($A5942="","",IF(設定!$B$21="dB",10^($B5942/20),ABS($B5942)))</f>
        <v>7.0761983835979</v>
      </c>
      <c r="D5942" s="32" t="n">
        <f aca="false">IF($A5942="","",$A5942^2)</f>
        <v>861416.015625</v>
      </c>
      <c r="E5942" s="32" t="n">
        <f aca="false">IF($A5942="","",IF($C5942&lt;=0,"",1/$C5942^2))</f>
        <v>0.0199710086602819</v>
      </c>
      <c r="F5942" s="33" t="n">
        <f aca="false">IF(OR(ROW()-設定!$B$30&lt;2,ROW()+設定!$B$30&gt;13701,N($A5942)&lt;=0,N(INDEX($A$2:$A$13701,MIN(13700,MAX(1,ROW()-1+設定!$B$30))))&lt;=0,$A5942&lt;設定!$B$28,$A5942&gt;設定!$B$29),0,IF(AND($C5942&gt;=MAX(INDEX($C$1:$C$13701,MAX(1,ROW()-設定!$B$24)):INDEX($C$1:$C$13701,MAX(1,ROW()-1))),$C5942&gt;MAX(INDEX($C$1:$C$13701,MIN(13701,ROW()+1)):INDEX($C$1:$C$13701,MIN(13701,ROW()+設定!$B$24))),$C5942&gt;=設定!$B$32,$C5942&gt;=MAX(MIN(INDEX($C$1:$C$13701,MAX(1,ROW()-設定!$B$26)):INDEX($C$1:$C$13701,MAX(1,ROW()-1))),MIN(INDEX($C$1:$C$13701,MIN(13701,ROW()+1)):INDEX($C$1:$C$13701,MIN(13701,ROW()+設定!$B$26))))*10^(設定!$B$27/20)),1,0))</f>
        <v>0</v>
      </c>
      <c r="G5942" s="33" t="n">
        <f aca="false">$G5941+IF($F5942=1,1,0)</f>
        <v>3</v>
      </c>
      <c r="H5942" s="0" t="str">
        <f aca="false">IF($F5942=1,$G5942,"")</f>
        <v/>
      </c>
    </row>
    <row r="5943" customFormat="false" ht="15" hidden="false" customHeight="false" outlineLevel="0" collapsed="false">
      <c r="A5943" s="30" t="n">
        <v>928.28125</v>
      </c>
      <c r="B5943" s="31" t="n">
        <v>16.7163</v>
      </c>
      <c r="C5943" s="32" t="n">
        <f aca="false">IF($A5943="","",IF(設定!$B$21="dB",10^($B5943/20),ABS($B5943)))</f>
        <v>6.85196285567553</v>
      </c>
      <c r="D5943" s="32" t="n">
        <f aca="false">IF($A5943="","",$A5943^2)</f>
        <v>861706.079101563</v>
      </c>
      <c r="E5943" s="32" t="n">
        <f aca="false">IF($A5943="","",IF($C5943&lt;=0,"",1/$C5943^2))</f>
        <v>0.0212995290039546</v>
      </c>
      <c r="F5943" s="33" t="n">
        <f aca="false">IF(OR(ROW()-設定!$B$30&lt;2,ROW()+設定!$B$30&gt;13701,N($A5943)&lt;=0,N(INDEX($A$2:$A$13701,MIN(13700,MAX(1,ROW()-1+設定!$B$30))))&lt;=0,$A5943&lt;設定!$B$28,$A5943&gt;設定!$B$29),0,IF(AND($C5943&gt;=MAX(INDEX($C$1:$C$13701,MAX(1,ROW()-設定!$B$24)):INDEX($C$1:$C$13701,MAX(1,ROW()-1))),$C5943&gt;MAX(INDEX($C$1:$C$13701,MIN(13701,ROW()+1)):INDEX($C$1:$C$13701,MIN(13701,ROW()+設定!$B$24))),$C5943&gt;=設定!$B$32,$C5943&gt;=MAX(MIN(INDEX($C$1:$C$13701,MAX(1,ROW()-設定!$B$26)):INDEX($C$1:$C$13701,MAX(1,ROW()-1))),MIN(INDEX($C$1:$C$13701,MIN(13701,ROW()+1)):INDEX($C$1:$C$13701,MIN(13701,ROW()+設定!$B$26))))*10^(設定!$B$27/20)),1,0))</f>
        <v>0</v>
      </c>
      <c r="G5943" s="33" t="n">
        <f aca="false">$G5942+IF($F5943=1,1,0)</f>
        <v>3</v>
      </c>
      <c r="H5943" s="0" t="str">
        <f aca="false">IF($F5943=1,$G5943,"")</f>
        <v/>
      </c>
    </row>
    <row r="5944" customFormat="false" ht="15" hidden="false" customHeight="false" outlineLevel="0" collapsed="false">
      <c r="A5944" s="30" t="n">
        <v>928.4375</v>
      </c>
      <c r="B5944" s="31" t="n">
        <v>16.745</v>
      </c>
      <c r="C5944" s="32" t="n">
        <f aca="false">IF($A5944="","",IF(設定!$B$21="dB",10^($B5944/20),ABS($B5944)))</f>
        <v>6.87464062259504</v>
      </c>
      <c r="D5944" s="32" t="n">
        <f aca="false">IF($A5944="","",$A5944^2)</f>
        <v>861996.19140625</v>
      </c>
      <c r="E5944" s="32" t="n">
        <f aca="false">IF($A5944="","",IF($C5944&lt;=0,"",1/$C5944^2))</f>
        <v>0.0211592368524095</v>
      </c>
      <c r="F5944" s="33" t="n">
        <f aca="false">IF(OR(ROW()-設定!$B$30&lt;2,ROW()+設定!$B$30&gt;13701,N($A5944)&lt;=0,N(INDEX($A$2:$A$13701,MIN(13700,MAX(1,ROW()-1+設定!$B$30))))&lt;=0,$A5944&lt;設定!$B$28,$A5944&gt;設定!$B$29),0,IF(AND($C5944&gt;=MAX(INDEX($C$1:$C$13701,MAX(1,ROW()-設定!$B$24)):INDEX($C$1:$C$13701,MAX(1,ROW()-1))),$C5944&gt;MAX(INDEX($C$1:$C$13701,MIN(13701,ROW()+1)):INDEX($C$1:$C$13701,MIN(13701,ROW()+設定!$B$24))),$C5944&gt;=設定!$B$32,$C5944&gt;=MAX(MIN(INDEX($C$1:$C$13701,MAX(1,ROW()-設定!$B$26)):INDEX($C$1:$C$13701,MAX(1,ROW()-1))),MIN(INDEX($C$1:$C$13701,MIN(13701,ROW()+1)):INDEX($C$1:$C$13701,MIN(13701,ROW()+設定!$B$26))))*10^(設定!$B$27/20)),1,0))</f>
        <v>0</v>
      </c>
      <c r="G5944" s="33" t="n">
        <f aca="false">$G5943+IF($F5944=1,1,0)</f>
        <v>3</v>
      </c>
      <c r="H5944" s="0" t="str">
        <f aca="false">IF($F5944=1,$G5944,"")</f>
        <v/>
      </c>
    </row>
    <row r="5945" customFormat="false" ht="15" hidden="false" customHeight="false" outlineLevel="0" collapsed="false">
      <c r="A5945" s="30" t="n">
        <v>928.59375</v>
      </c>
      <c r="B5945" s="31" t="n">
        <v>16.706</v>
      </c>
      <c r="C5945" s="32" t="n">
        <f aca="false">IF($A5945="","",IF(設定!$B$21="dB",10^($B5945/20),ABS($B5945)))</f>
        <v>6.84384239919538</v>
      </c>
      <c r="D5945" s="32" t="n">
        <f aca="false">IF($A5945="","",$A5945^2)</f>
        <v>862286.352539063</v>
      </c>
      <c r="E5945" s="32" t="n">
        <f aca="false">IF($A5945="","",IF($C5945&lt;=0,"",1/$C5945^2))</f>
        <v>0.0213501042512723</v>
      </c>
      <c r="F5945" s="33" t="n">
        <f aca="false">IF(OR(ROW()-設定!$B$30&lt;2,ROW()+設定!$B$30&gt;13701,N($A5945)&lt;=0,N(INDEX($A$2:$A$13701,MIN(13700,MAX(1,ROW()-1+設定!$B$30))))&lt;=0,$A5945&lt;設定!$B$28,$A5945&gt;設定!$B$29),0,IF(AND($C5945&gt;=MAX(INDEX($C$1:$C$13701,MAX(1,ROW()-設定!$B$24)):INDEX($C$1:$C$13701,MAX(1,ROW()-1))),$C5945&gt;MAX(INDEX($C$1:$C$13701,MIN(13701,ROW()+1)):INDEX($C$1:$C$13701,MIN(13701,ROW()+設定!$B$24))),$C5945&gt;=設定!$B$32,$C5945&gt;=MAX(MIN(INDEX($C$1:$C$13701,MAX(1,ROW()-設定!$B$26)):INDEX($C$1:$C$13701,MAX(1,ROW()-1))),MIN(INDEX($C$1:$C$13701,MIN(13701,ROW()+1)):INDEX($C$1:$C$13701,MIN(13701,ROW()+設定!$B$26))))*10^(設定!$B$27/20)),1,0))</f>
        <v>0</v>
      </c>
      <c r="G5945" s="33" t="n">
        <f aca="false">$G5944+IF($F5945=1,1,0)</f>
        <v>3</v>
      </c>
      <c r="H5945" s="0" t="str">
        <f aca="false">IF($F5945=1,$G5945,"")</f>
        <v/>
      </c>
    </row>
    <row r="5946" customFormat="false" ht="15" hidden="false" customHeight="false" outlineLevel="0" collapsed="false">
      <c r="A5946" s="30" t="n">
        <v>928.75</v>
      </c>
      <c r="B5946" s="31" t="n">
        <v>16.788</v>
      </c>
      <c r="C5946" s="32" t="n">
        <f aca="false">IF($A5946="","",IF(設定!$B$21="dB",10^($B5946/20),ABS($B5946)))</f>
        <v>6.908758310498</v>
      </c>
      <c r="D5946" s="32" t="n">
        <f aca="false">IF($A5946="","",$A5946^2)</f>
        <v>862576.5625</v>
      </c>
      <c r="E5946" s="32" t="n">
        <f aca="false">IF($A5946="","",IF($C5946&lt;=0,"",1/$C5946^2))</f>
        <v>0.0209507705236518</v>
      </c>
      <c r="F5946" s="33" t="n">
        <f aca="false">IF(OR(ROW()-設定!$B$30&lt;2,ROW()+設定!$B$30&gt;13701,N($A5946)&lt;=0,N(INDEX($A$2:$A$13701,MIN(13700,MAX(1,ROW()-1+設定!$B$30))))&lt;=0,$A5946&lt;設定!$B$28,$A5946&gt;設定!$B$29),0,IF(AND($C5946&gt;=MAX(INDEX($C$1:$C$13701,MAX(1,ROW()-設定!$B$24)):INDEX($C$1:$C$13701,MAX(1,ROW()-1))),$C5946&gt;MAX(INDEX($C$1:$C$13701,MIN(13701,ROW()+1)):INDEX($C$1:$C$13701,MIN(13701,ROW()+設定!$B$24))),$C5946&gt;=設定!$B$32,$C5946&gt;=MAX(MIN(INDEX($C$1:$C$13701,MAX(1,ROW()-設定!$B$26)):INDEX($C$1:$C$13701,MAX(1,ROW()-1))),MIN(INDEX($C$1:$C$13701,MIN(13701,ROW()+1)):INDEX($C$1:$C$13701,MIN(13701,ROW()+設定!$B$26))))*10^(設定!$B$27/20)),1,0))</f>
        <v>0</v>
      </c>
      <c r="G5946" s="33" t="n">
        <f aca="false">$G5945+IF($F5946=1,1,0)</f>
        <v>3</v>
      </c>
      <c r="H5946" s="0" t="str">
        <f aca="false">IF($F5946=1,$G5946,"")</f>
        <v/>
      </c>
    </row>
    <row r="5947" customFormat="false" ht="15" hidden="false" customHeight="false" outlineLevel="0" collapsed="false">
      <c r="A5947" s="30" t="n">
        <v>928.90625</v>
      </c>
      <c r="B5947" s="31" t="n">
        <v>16.5511</v>
      </c>
      <c r="C5947" s="32" t="n">
        <f aca="false">IF($A5947="","",IF(設定!$B$21="dB",10^($B5947/20),ABS($B5947)))</f>
        <v>6.7228744366817</v>
      </c>
      <c r="D5947" s="32" t="n">
        <f aca="false">IF($A5947="","",$A5947^2)</f>
        <v>862866.821289063</v>
      </c>
      <c r="E5947" s="32" t="n">
        <f aca="false">IF($A5947="","",IF($C5947&lt;=0,"",1/$C5947^2))</f>
        <v>0.0221253423831029</v>
      </c>
      <c r="F5947" s="33" t="n">
        <f aca="false">IF(OR(ROW()-設定!$B$30&lt;2,ROW()+設定!$B$30&gt;13701,N($A5947)&lt;=0,N(INDEX($A$2:$A$13701,MIN(13700,MAX(1,ROW()-1+設定!$B$30))))&lt;=0,$A5947&lt;設定!$B$28,$A5947&gt;設定!$B$29),0,IF(AND($C5947&gt;=MAX(INDEX($C$1:$C$13701,MAX(1,ROW()-設定!$B$24)):INDEX($C$1:$C$13701,MAX(1,ROW()-1))),$C5947&gt;MAX(INDEX($C$1:$C$13701,MIN(13701,ROW()+1)):INDEX($C$1:$C$13701,MIN(13701,ROW()+設定!$B$24))),$C5947&gt;=設定!$B$32,$C5947&gt;=MAX(MIN(INDEX($C$1:$C$13701,MAX(1,ROW()-設定!$B$26)):INDEX($C$1:$C$13701,MAX(1,ROW()-1))),MIN(INDEX($C$1:$C$13701,MIN(13701,ROW()+1)):INDEX($C$1:$C$13701,MIN(13701,ROW()+設定!$B$26))))*10^(設定!$B$27/20)),1,0))</f>
        <v>0</v>
      </c>
      <c r="G5947" s="33" t="n">
        <f aca="false">$G5946+IF($F5947=1,1,0)</f>
        <v>3</v>
      </c>
      <c r="H5947" s="0" t="str">
        <f aca="false">IF($F5947=1,$G5947,"")</f>
        <v/>
      </c>
    </row>
    <row r="5948" customFormat="false" ht="15" hidden="false" customHeight="false" outlineLevel="0" collapsed="false">
      <c r="A5948" s="30" t="n">
        <v>929.0625</v>
      </c>
      <c r="B5948" s="31" t="n">
        <v>16.4099</v>
      </c>
      <c r="C5948" s="32" t="n">
        <f aca="false">IF($A5948="","",IF(設定!$B$21="dB",10^($B5948/20),ABS($B5948)))</f>
        <v>6.61446922251109</v>
      </c>
      <c r="D5948" s="32" t="n">
        <f aca="false">IF($A5948="","",$A5948^2)</f>
        <v>863157.12890625</v>
      </c>
      <c r="E5948" s="32" t="n">
        <f aca="false">IF($A5948="","",IF($C5948&lt;=0,"",1/$C5948^2))</f>
        <v>0.0228565143183867</v>
      </c>
      <c r="F5948" s="33" t="n">
        <f aca="false">IF(OR(ROW()-設定!$B$30&lt;2,ROW()+設定!$B$30&gt;13701,N($A5948)&lt;=0,N(INDEX($A$2:$A$13701,MIN(13700,MAX(1,ROW()-1+設定!$B$30))))&lt;=0,$A5948&lt;設定!$B$28,$A5948&gt;設定!$B$29),0,IF(AND($C5948&gt;=MAX(INDEX($C$1:$C$13701,MAX(1,ROW()-設定!$B$24)):INDEX($C$1:$C$13701,MAX(1,ROW()-1))),$C5948&gt;MAX(INDEX($C$1:$C$13701,MIN(13701,ROW()+1)):INDEX($C$1:$C$13701,MIN(13701,ROW()+設定!$B$24))),$C5948&gt;=設定!$B$32,$C5948&gt;=MAX(MIN(INDEX($C$1:$C$13701,MAX(1,ROW()-設定!$B$26)):INDEX($C$1:$C$13701,MAX(1,ROW()-1))),MIN(INDEX($C$1:$C$13701,MIN(13701,ROW()+1)):INDEX($C$1:$C$13701,MIN(13701,ROW()+設定!$B$26))))*10^(設定!$B$27/20)),1,0))</f>
        <v>0</v>
      </c>
      <c r="G5948" s="33" t="n">
        <f aca="false">$G5947+IF($F5948=1,1,0)</f>
        <v>3</v>
      </c>
      <c r="H5948" s="0" t="str">
        <f aca="false">IF($F5948=1,$G5948,"")</f>
        <v/>
      </c>
    </row>
    <row r="5949" customFormat="false" ht="15" hidden="false" customHeight="false" outlineLevel="0" collapsed="false">
      <c r="A5949" s="30" t="n">
        <v>929.21875</v>
      </c>
      <c r="B5949" s="31" t="n">
        <v>16.4518</v>
      </c>
      <c r="C5949" s="32" t="n">
        <f aca="false">IF($A5949="","",IF(設定!$B$21="dB",10^($B5949/20),ABS($B5949)))</f>
        <v>6.64645394869094</v>
      </c>
      <c r="D5949" s="32" t="n">
        <f aca="false">IF($A5949="","",$A5949^2)</f>
        <v>863447.485351563</v>
      </c>
      <c r="E5949" s="32" t="n">
        <f aca="false">IF($A5949="","",IF($C5949&lt;=0,"",1/$C5949^2))</f>
        <v>0.0226370588555794</v>
      </c>
      <c r="F5949" s="33" t="n">
        <f aca="false">IF(OR(ROW()-設定!$B$30&lt;2,ROW()+設定!$B$30&gt;13701,N($A5949)&lt;=0,N(INDEX($A$2:$A$13701,MIN(13700,MAX(1,ROW()-1+設定!$B$30))))&lt;=0,$A5949&lt;設定!$B$28,$A5949&gt;設定!$B$29),0,IF(AND($C5949&gt;=MAX(INDEX($C$1:$C$13701,MAX(1,ROW()-設定!$B$24)):INDEX($C$1:$C$13701,MAX(1,ROW()-1))),$C5949&gt;MAX(INDEX($C$1:$C$13701,MIN(13701,ROW()+1)):INDEX($C$1:$C$13701,MIN(13701,ROW()+設定!$B$24))),$C5949&gt;=設定!$B$32,$C5949&gt;=MAX(MIN(INDEX($C$1:$C$13701,MAX(1,ROW()-設定!$B$26)):INDEX($C$1:$C$13701,MAX(1,ROW()-1))),MIN(INDEX($C$1:$C$13701,MIN(13701,ROW()+1)):INDEX($C$1:$C$13701,MIN(13701,ROW()+設定!$B$26))))*10^(設定!$B$27/20)),1,0))</f>
        <v>0</v>
      </c>
      <c r="G5949" s="33" t="n">
        <f aca="false">$G5948+IF($F5949=1,1,0)</f>
        <v>3</v>
      </c>
      <c r="H5949" s="0" t="str">
        <f aca="false">IF($F5949=1,$G5949,"")</f>
        <v/>
      </c>
    </row>
    <row r="5950" customFormat="false" ht="15" hidden="false" customHeight="false" outlineLevel="0" collapsed="false">
      <c r="A5950" s="30" t="n">
        <v>929.375</v>
      </c>
      <c r="B5950" s="31" t="n">
        <v>16.2251</v>
      </c>
      <c r="C5950" s="32" t="n">
        <f aca="false">IF($A5950="","",IF(設定!$B$21="dB",10^($B5950/20),ABS($B5950)))</f>
        <v>6.47522703063261</v>
      </c>
      <c r="D5950" s="32" t="n">
        <f aca="false">IF($A5950="","",$A5950^2)</f>
        <v>863737.890625</v>
      </c>
      <c r="E5950" s="32" t="n">
        <f aca="false">IF($A5950="","",IF($C5950&lt;=0,"",1/$C5950^2))</f>
        <v>0.0238500887797396</v>
      </c>
      <c r="F5950" s="33" t="n">
        <f aca="false">IF(OR(ROW()-設定!$B$30&lt;2,ROW()+設定!$B$30&gt;13701,N($A5950)&lt;=0,N(INDEX($A$2:$A$13701,MIN(13700,MAX(1,ROW()-1+設定!$B$30))))&lt;=0,$A5950&lt;設定!$B$28,$A5950&gt;設定!$B$29),0,IF(AND($C5950&gt;=MAX(INDEX($C$1:$C$13701,MAX(1,ROW()-設定!$B$24)):INDEX($C$1:$C$13701,MAX(1,ROW()-1))),$C5950&gt;MAX(INDEX($C$1:$C$13701,MIN(13701,ROW()+1)):INDEX($C$1:$C$13701,MIN(13701,ROW()+設定!$B$24))),$C5950&gt;=設定!$B$32,$C5950&gt;=MAX(MIN(INDEX($C$1:$C$13701,MAX(1,ROW()-設定!$B$26)):INDEX($C$1:$C$13701,MAX(1,ROW()-1))),MIN(INDEX($C$1:$C$13701,MIN(13701,ROW()+1)):INDEX($C$1:$C$13701,MIN(13701,ROW()+設定!$B$26))))*10^(設定!$B$27/20)),1,0))</f>
        <v>0</v>
      </c>
      <c r="G5950" s="33" t="n">
        <f aca="false">$G5949+IF($F5950=1,1,0)</f>
        <v>3</v>
      </c>
      <c r="H5950" s="0" t="str">
        <f aca="false">IF($F5950=1,$G5950,"")</f>
        <v/>
      </c>
    </row>
    <row r="5951" customFormat="false" ht="15" hidden="false" customHeight="false" outlineLevel="0" collapsed="false">
      <c r="A5951" s="30" t="n">
        <v>929.53125</v>
      </c>
      <c r="B5951" s="31" t="n">
        <v>16.1426</v>
      </c>
      <c r="C5951" s="32" t="n">
        <f aca="false">IF($A5951="","",IF(設定!$B$21="dB",10^($B5951/20),ABS($B5951)))</f>
        <v>6.41401542464513</v>
      </c>
      <c r="D5951" s="32" t="n">
        <f aca="false">IF($A5951="","",$A5951^2)</f>
        <v>864028.344726563</v>
      </c>
      <c r="E5951" s="32" t="n">
        <f aca="false">IF($A5951="","",IF($C5951&lt;=0,"",1/$C5951^2))</f>
        <v>0.0243074835210737</v>
      </c>
      <c r="F5951" s="33" t="n">
        <f aca="false">IF(OR(ROW()-設定!$B$30&lt;2,ROW()+設定!$B$30&gt;13701,N($A5951)&lt;=0,N(INDEX($A$2:$A$13701,MIN(13700,MAX(1,ROW()-1+設定!$B$30))))&lt;=0,$A5951&lt;設定!$B$28,$A5951&gt;設定!$B$29),0,IF(AND($C5951&gt;=MAX(INDEX($C$1:$C$13701,MAX(1,ROW()-設定!$B$24)):INDEX($C$1:$C$13701,MAX(1,ROW()-1))),$C5951&gt;MAX(INDEX($C$1:$C$13701,MIN(13701,ROW()+1)):INDEX($C$1:$C$13701,MIN(13701,ROW()+設定!$B$24))),$C5951&gt;=設定!$B$32,$C5951&gt;=MAX(MIN(INDEX($C$1:$C$13701,MAX(1,ROW()-設定!$B$26)):INDEX($C$1:$C$13701,MAX(1,ROW()-1))),MIN(INDEX($C$1:$C$13701,MIN(13701,ROW()+1)):INDEX($C$1:$C$13701,MIN(13701,ROW()+設定!$B$26))))*10^(設定!$B$27/20)),1,0))</f>
        <v>0</v>
      </c>
      <c r="G5951" s="33" t="n">
        <f aca="false">$G5950+IF($F5951=1,1,0)</f>
        <v>3</v>
      </c>
      <c r="H5951" s="0" t="str">
        <f aca="false">IF($F5951=1,$G5951,"")</f>
        <v/>
      </c>
    </row>
    <row r="5952" customFormat="false" ht="15" hidden="false" customHeight="false" outlineLevel="0" collapsed="false">
      <c r="A5952" s="30" t="n">
        <v>929.6875</v>
      </c>
      <c r="B5952" s="31" t="n">
        <v>16.0709</v>
      </c>
      <c r="C5952" s="32" t="n">
        <f aca="false">IF($A5952="","",IF(設定!$B$21="dB",10^($B5952/20),ABS($B5952)))</f>
        <v>6.36128714744841</v>
      </c>
      <c r="D5952" s="32" t="n">
        <f aca="false">IF($A5952="","",$A5952^2)</f>
        <v>864318.84765625</v>
      </c>
      <c r="E5952" s="32" t="n">
        <f aca="false">IF($A5952="","",IF($C5952&lt;=0,"",1/$C5952^2))</f>
        <v>0.024712119761217</v>
      </c>
      <c r="F5952" s="33" t="n">
        <f aca="false">IF(OR(ROW()-設定!$B$30&lt;2,ROW()+設定!$B$30&gt;13701,N($A5952)&lt;=0,N(INDEX($A$2:$A$13701,MIN(13700,MAX(1,ROW()-1+設定!$B$30))))&lt;=0,$A5952&lt;設定!$B$28,$A5952&gt;設定!$B$29),0,IF(AND($C5952&gt;=MAX(INDEX($C$1:$C$13701,MAX(1,ROW()-設定!$B$24)):INDEX($C$1:$C$13701,MAX(1,ROW()-1))),$C5952&gt;MAX(INDEX($C$1:$C$13701,MIN(13701,ROW()+1)):INDEX($C$1:$C$13701,MIN(13701,ROW()+設定!$B$24))),$C5952&gt;=設定!$B$32,$C5952&gt;=MAX(MIN(INDEX($C$1:$C$13701,MAX(1,ROW()-設定!$B$26)):INDEX($C$1:$C$13701,MAX(1,ROW()-1))),MIN(INDEX($C$1:$C$13701,MIN(13701,ROW()+1)):INDEX($C$1:$C$13701,MIN(13701,ROW()+設定!$B$26))))*10^(設定!$B$27/20)),1,0))</f>
        <v>0</v>
      </c>
      <c r="G5952" s="33" t="n">
        <f aca="false">$G5951+IF($F5952=1,1,0)</f>
        <v>3</v>
      </c>
      <c r="H5952" s="0" t="str">
        <f aca="false">IF($F5952=1,$G5952,"")</f>
        <v/>
      </c>
    </row>
    <row r="5953" customFormat="false" ht="15" hidden="false" customHeight="false" outlineLevel="0" collapsed="false">
      <c r="A5953" s="30" t="n">
        <v>929.84375</v>
      </c>
      <c r="B5953" s="31" t="n">
        <v>15.8065</v>
      </c>
      <c r="C5953" s="32" t="n">
        <f aca="false">IF($A5953="","",IF(設定!$B$21="dB",10^($B5953/20),ABS($B5953)))</f>
        <v>6.17056597354565</v>
      </c>
      <c r="D5953" s="32" t="n">
        <f aca="false">IF($A5953="","",$A5953^2)</f>
        <v>864609.399414063</v>
      </c>
      <c r="E5953" s="32" t="n">
        <f aca="false">IF($A5953="","",IF($C5953&lt;=0,"",1/$C5953^2))</f>
        <v>0.0262633426608002</v>
      </c>
      <c r="F5953" s="33" t="n">
        <f aca="false">IF(OR(ROW()-設定!$B$30&lt;2,ROW()+設定!$B$30&gt;13701,N($A5953)&lt;=0,N(INDEX($A$2:$A$13701,MIN(13700,MAX(1,ROW()-1+設定!$B$30))))&lt;=0,$A5953&lt;設定!$B$28,$A5953&gt;設定!$B$29),0,IF(AND($C5953&gt;=MAX(INDEX($C$1:$C$13701,MAX(1,ROW()-設定!$B$24)):INDEX($C$1:$C$13701,MAX(1,ROW()-1))),$C5953&gt;MAX(INDEX($C$1:$C$13701,MIN(13701,ROW()+1)):INDEX($C$1:$C$13701,MIN(13701,ROW()+設定!$B$24))),$C5953&gt;=設定!$B$32,$C5953&gt;=MAX(MIN(INDEX($C$1:$C$13701,MAX(1,ROW()-設定!$B$26)):INDEX($C$1:$C$13701,MAX(1,ROW()-1))),MIN(INDEX($C$1:$C$13701,MIN(13701,ROW()+1)):INDEX($C$1:$C$13701,MIN(13701,ROW()+設定!$B$26))))*10^(設定!$B$27/20)),1,0))</f>
        <v>0</v>
      </c>
      <c r="G5953" s="33" t="n">
        <f aca="false">$G5952+IF($F5953=1,1,0)</f>
        <v>3</v>
      </c>
      <c r="H5953" s="0" t="str">
        <f aca="false">IF($F5953=1,$G5953,"")</f>
        <v/>
      </c>
    </row>
    <row r="5954" customFormat="false" ht="15" hidden="false" customHeight="false" outlineLevel="0" collapsed="false">
      <c r="A5954" s="30" t="n">
        <v>930</v>
      </c>
      <c r="B5954" s="31" t="n">
        <v>15.9723</v>
      </c>
      <c r="C5954" s="32" t="n">
        <f aca="false">IF($A5954="","",IF(設定!$B$21="dB",10^($B5954/20),ABS($B5954)))</f>
        <v>6.28948375892595</v>
      </c>
      <c r="D5954" s="32" t="n">
        <f aca="false">IF($A5954="","",$A5954^2)</f>
        <v>864900</v>
      </c>
      <c r="E5954" s="32" t="n">
        <f aca="false">IF($A5954="","",IF($C5954&lt;=0,"",1/$C5954^2))</f>
        <v>0.0252795884859182</v>
      </c>
      <c r="F5954" s="33" t="n">
        <f aca="false">IF(OR(ROW()-設定!$B$30&lt;2,ROW()+設定!$B$30&gt;13701,N($A5954)&lt;=0,N(INDEX($A$2:$A$13701,MIN(13700,MAX(1,ROW()-1+設定!$B$30))))&lt;=0,$A5954&lt;設定!$B$28,$A5954&gt;設定!$B$29),0,IF(AND($C5954&gt;=MAX(INDEX($C$1:$C$13701,MAX(1,ROW()-設定!$B$24)):INDEX($C$1:$C$13701,MAX(1,ROW()-1))),$C5954&gt;MAX(INDEX($C$1:$C$13701,MIN(13701,ROW()+1)):INDEX($C$1:$C$13701,MIN(13701,ROW()+設定!$B$24))),$C5954&gt;=設定!$B$32,$C5954&gt;=MAX(MIN(INDEX($C$1:$C$13701,MAX(1,ROW()-設定!$B$26)):INDEX($C$1:$C$13701,MAX(1,ROW()-1))),MIN(INDEX($C$1:$C$13701,MIN(13701,ROW()+1)):INDEX($C$1:$C$13701,MIN(13701,ROW()+設定!$B$26))))*10^(設定!$B$27/20)),1,0))</f>
        <v>0</v>
      </c>
      <c r="G5954" s="33" t="n">
        <f aca="false">$G5953+IF($F5954=1,1,0)</f>
        <v>3</v>
      </c>
      <c r="H5954" s="0" t="str">
        <f aca="false">IF($F5954=1,$G5954,"")</f>
        <v/>
      </c>
    </row>
    <row r="5955" customFormat="false" ht="15" hidden="false" customHeight="false" outlineLevel="0" collapsed="false">
      <c r="A5955" s="30" t="n">
        <v>930.15625</v>
      </c>
      <c r="B5955" s="31" t="n">
        <v>15.8264</v>
      </c>
      <c r="C5955" s="32" t="n">
        <f aca="false">IF($A5955="","",IF(設定!$B$21="dB",10^($B5955/20),ABS($B5955)))</f>
        <v>6.18471939256678</v>
      </c>
      <c r="D5955" s="32" t="n">
        <f aca="false">IF($A5955="","",$A5955^2)</f>
        <v>865190.649414063</v>
      </c>
      <c r="E5955" s="32" t="n">
        <f aca="false">IF($A5955="","",IF($C5955&lt;=0,"",1/$C5955^2))</f>
        <v>0.0261432755265546</v>
      </c>
      <c r="F5955" s="33" t="n">
        <f aca="false">IF(OR(ROW()-設定!$B$30&lt;2,ROW()+設定!$B$30&gt;13701,N($A5955)&lt;=0,N(INDEX($A$2:$A$13701,MIN(13700,MAX(1,ROW()-1+設定!$B$30))))&lt;=0,$A5955&lt;設定!$B$28,$A5955&gt;設定!$B$29),0,IF(AND($C5955&gt;=MAX(INDEX($C$1:$C$13701,MAX(1,ROW()-設定!$B$24)):INDEX($C$1:$C$13701,MAX(1,ROW()-1))),$C5955&gt;MAX(INDEX($C$1:$C$13701,MIN(13701,ROW()+1)):INDEX($C$1:$C$13701,MIN(13701,ROW()+設定!$B$24))),$C5955&gt;=設定!$B$32,$C5955&gt;=MAX(MIN(INDEX($C$1:$C$13701,MAX(1,ROW()-設定!$B$26)):INDEX($C$1:$C$13701,MAX(1,ROW()-1))),MIN(INDEX($C$1:$C$13701,MIN(13701,ROW()+1)):INDEX($C$1:$C$13701,MIN(13701,ROW()+設定!$B$26))))*10^(設定!$B$27/20)),1,0))</f>
        <v>0</v>
      </c>
      <c r="G5955" s="33" t="n">
        <f aca="false">$G5954+IF($F5955=1,1,0)</f>
        <v>3</v>
      </c>
      <c r="H5955" s="0" t="str">
        <f aca="false">IF($F5955=1,$G5955,"")</f>
        <v/>
      </c>
    </row>
    <row r="5956" customFormat="false" ht="15" hidden="false" customHeight="false" outlineLevel="0" collapsed="false">
      <c r="A5956" s="30" t="n">
        <v>930.3125</v>
      </c>
      <c r="B5956" s="31" t="n">
        <v>15.6624</v>
      </c>
      <c r="C5956" s="32" t="n">
        <f aca="false">IF($A5956="","",IF(設定!$B$21="dB",10^($B5956/20),ABS($B5956)))</f>
        <v>6.06904000195336</v>
      </c>
      <c r="D5956" s="32" t="n">
        <f aca="false">IF($A5956="","",$A5956^2)</f>
        <v>865481.34765625</v>
      </c>
      <c r="E5956" s="32" t="n">
        <f aca="false">IF($A5956="","",IF($C5956&lt;=0,"",1/$C5956^2))</f>
        <v>0.0271493852373252</v>
      </c>
      <c r="F5956" s="33" t="n">
        <f aca="false">IF(OR(ROW()-設定!$B$30&lt;2,ROW()+設定!$B$30&gt;13701,N($A5956)&lt;=0,N(INDEX($A$2:$A$13701,MIN(13700,MAX(1,ROW()-1+設定!$B$30))))&lt;=0,$A5956&lt;設定!$B$28,$A5956&gt;設定!$B$29),0,IF(AND($C5956&gt;=MAX(INDEX($C$1:$C$13701,MAX(1,ROW()-設定!$B$24)):INDEX($C$1:$C$13701,MAX(1,ROW()-1))),$C5956&gt;MAX(INDEX($C$1:$C$13701,MIN(13701,ROW()+1)):INDEX($C$1:$C$13701,MIN(13701,ROW()+設定!$B$24))),$C5956&gt;=設定!$B$32,$C5956&gt;=MAX(MIN(INDEX($C$1:$C$13701,MAX(1,ROW()-設定!$B$26)):INDEX($C$1:$C$13701,MAX(1,ROW()-1))),MIN(INDEX($C$1:$C$13701,MIN(13701,ROW()+1)):INDEX($C$1:$C$13701,MIN(13701,ROW()+設定!$B$26))))*10^(設定!$B$27/20)),1,0))</f>
        <v>0</v>
      </c>
      <c r="G5956" s="33" t="n">
        <f aca="false">$G5955+IF($F5956=1,1,0)</f>
        <v>3</v>
      </c>
      <c r="H5956" s="0" t="str">
        <f aca="false">IF($F5956=1,$G5956,"")</f>
        <v/>
      </c>
    </row>
    <row r="5957" customFormat="false" ht="15" hidden="false" customHeight="false" outlineLevel="0" collapsed="false">
      <c r="A5957" s="30" t="n">
        <v>930.46875</v>
      </c>
      <c r="B5957" s="31" t="n">
        <v>15.4815</v>
      </c>
      <c r="C5957" s="32" t="n">
        <f aca="false">IF($A5957="","",IF(設定!$B$21="dB",10^($B5957/20),ABS($B5957)))</f>
        <v>5.94394798097821</v>
      </c>
      <c r="D5957" s="32" t="n">
        <f aca="false">IF($A5957="","",$A5957^2)</f>
        <v>865772.094726563</v>
      </c>
      <c r="E5957" s="32" t="n">
        <f aca="false">IF($A5957="","",IF($C5957&lt;=0,"",1/$C5957^2))</f>
        <v>0.0283041423651185</v>
      </c>
      <c r="F5957" s="33" t="n">
        <f aca="false">IF(OR(ROW()-設定!$B$30&lt;2,ROW()+設定!$B$30&gt;13701,N($A5957)&lt;=0,N(INDEX($A$2:$A$13701,MIN(13700,MAX(1,ROW()-1+設定!$B$30))))&lt;=0,$A5957&lt;設定!$B$28,$A5957&gt;設定!$B$29),0,IF(AND($C5957&gt;=MAX(INDEX($C$1:$C$13701,MAX(1,ROW()-設定!$B$24)):INDEX($C$1:$C$13701,MAX(1,ROW()-1))),$C5957&gt;MAX(INDEX($C$1:$C$13701,MIN(13701,ROW()+1)):INDEX($C$1:$C$13701,MIN(13701,ROW()+設定!$B$24))),$C5957&gt;=設定!$B$32,$C5957&gt;=MAX(MIN(INDEX($C$1:$C$13701,MAX(1,ROW()-設定!$B$26)):INDEX($C$1:$C$13701,MAX(1,ROW()-1))),MIN(INDEX($C$1:$C$13701,MIN(13701,ROW()+1)):INDEX($C$1:$C$13701,MIN(13701,ROW()+設定!$B$26))))*10^(設定!$B$27/20)),1,0))</f>
        <v>0</v>
      </c>
      <c r="G5957" s="33" t="n">
        <f aca="false">$G5956+IF($F5957=1,1,0)</f>
        <v>3</v>
      </c>
      <c r="H5957" s="0" t="str">
        <f aca="false">IF($F5957=1,$G5957,"")</f>
        <v/>
      </c>
    </row>
    <row r="5958" customFormat="false" ht="15" hidden="false" customHeight="false" outlineLevel="0" collapsed="false">
      <c r="A5958" s="30" t="n">
        <v>930.625</v>
      </c>
      <c r="B5958" s="31" t="n">
        <v>15.5336</v>
      </c>
      <c r="C5958" s="32" t="n">
        <f aca="false">IF($A5958="","",IF(設定!$B$21="dB",10^($B5958/20),ABS($B5958)))</f>
        <v>5.97970831505712</v>
      </c>
      <c r="D5958" s="32" t="n">
        <f aca="false">IF($A5958="","",$A5958^2)</f>
        <v>866062.890625</v>
      </c>
      <c r="E5958" s="32" t="n">
        <f aca="false">IF($A5958="","",IF($C5958&lt;=0,"",1/$C5958^2))</f>
        <v>0.0279666211963674</v>
      </c>
      <c r="F5958" s="33" t="n">
        <f aca="false">IF(OR(ROW()-設定!$B$30&lt;2,ROW()+設定!$B$30&gt;13701,N($A5958)&lt;=0,N(INDEX($A$2:$A$13701,MIN(13700,MAX(1,ROW()-1+設定!$B$30))))&lt;=0,$A5958&lt;設定!$B$28,$A5958&gt;設定!$B$29),0,IF(AND($C5958&gt;=MAX(INDEX($C$1:$C$13701,MAX(1,ROW()-設定!$B$24)):INDEX($C$1:$C$13701,MAX(1,ROW()-1))),$C5958&gt;MAX(INDEX($C$1:$C$13701,MIN(13701,ROW()+1)):INDEX($C$1:$C$13701,MIN(13701,ROW()+設定!$B$24))),$C5958&gt;=設定!$B$32,$C5958&gt;=MAX(MIN(INDEX($C$1:$C$13701,MAX(1,ROW()-設定!$B$26)):INDEX($C$1:$C$13701,MAX(1,ROW()-1))),MIN(INDEX($C$1:$C$13701,MIN(13701,ROW()+1)):INDEX($C$1:$C$13701,MIN(13701,ROW()+設定!$B$26))))*10^(設定!$B$27/20)),1,0))</f>
        <v>0</v>
      </c>
      <c r="G5958" s="33" t="n">
        <f aca="false">$G5957+IF($F5958=1,1,0)</f>
        <v>3</v>
      </c>
      <c r="H5958" s="0" t="str">
        <f aca="false">IF($F5958=1,$G5958,"")</f>
        <v/>
      </c>
    </row>
    <row r="5959" customFormat="false" ht="15" hidden="false" customHeight="false" outlineLevel="0" collapsed="false">
      <c r="A5959" s="30" t="n">
        <v>930.78125</v>
      </c>
      <c r="B5959" s="31" t="n">
        <v>15.5655</v>
      </c>
      <c r="C5959" s="32" t="n">
        <f aca="false">IF($A5959="","",IF(設定!$B$21="dB",10^($B5959/20),ABS($B5959)))</f>
        <v>6.00170990773374</v>
      </c>
      <c r="D5959" s="32" t="n">
        <f aca="false">IF($A5959="","",$A5959^2)</f>
        <v>866353.735351563</v>
      </c>
      <c r="E5959" s="32" t="n">
        <f aca="false">IF($A5959="","",IF($C5959&lt;=0,"",1/$C5959^2))</f>
        <v>0.0277619520642105</v>
      </c>
      <c r="F5959" s="33" t="n">
        <f aca="false">IF(OR(ROW()-設定!$B$30&lt;2,ROW()+設定!$B$30&gt;13701,N($A5959)&lt;=0,N(INDEX($A$2:$A$13701,MIN(13700,MAX(1,ROW()-1+設定!$B$30))))&lt;=0,$A5959&lt;設定!$B$28,$A5959&gt;設定!$B$29),0,IF(AND($C5959&gt;=MAX(INDEX($C$1:$C$13701,MAX(1,ROW()-設定!$B$24)):INDEX($C$1:$C$13701,MAX(1,ROW()-1))),$C5959&gt;MAX(INDEX($C$1:$C$13701,MIN(13701,ROW()+1)):INDEX($C$1:$C$13701,MIN(13701,ROW()+設定!$B$24))),$C5959&gt;=設定!$B$32,$C5959&gt;=MAX(MIN(INDEX($C$1:$C$13701,MAX(1,ROW()-設定!$B$26)):INDEX($C$1:$C$13701,MAX(1,ROW()-1))),MIN(INDEX($C$1:$C$13701,MIN(13701,ROW()+1)):INDEX($C$1:$C$13701,MIN(13701,ROW()+設定!$B$26))))*10^(設定!$B$27/20)),1,0))</f>
        <v>0</v>
      </c>
      <c r="G5959" s="33" t="n">
        <f aca="false">$G5958+IF($F5959=1,1,0)</f>
        <v>3</v>
      </c>
      <c r="H5959" s="0" t="str">
        <f aca="false">IF($F5959=1,$G5959,"")</f>
        <v/>
      </c>
    </row>
    <row r="5960" customFormat="false" ht="15" hidden="false" customHeight="false" outlineLevel="0" collapsed="false">
      <c r="A5960" s="30" t="n">
        <v>930.9375</v>
      </c>
      <c r="B5960" s="31" t="n">
        <v>15.2639</v>
      </c>
      <c r="C5960" s="32" t="n">
        <f aca="false">IF($A5960="","",IF(設定!$B$21="dB",10^($B5960/20),ABS($B5960)))</f>
        <v>5.79688920699766</v>
      </c>
      <c r="D5960" s="32" t="n">
        <f aca="false">IF($A5960="","",$A5960^2)</f>
        <v>866644.62890625</v>
      </c>
      <c r="E5960" s="32" t="n">
        <f aca="false">IF($A5960="","",IF($C5960&lt;=0,"",1/$C5960^2))</f>
        <v>0.029758428978989</v>
      </c>
      <c r="F5960" s="33" t="n">
        <f aca="false">IF(OR(ROW()-設定!$B$30&lt;2,ROW()+設定!$B$30&gt;13701,N($A5960)&lt;=0,N(INDEX($A$2:$A$13701,MIN(13700,MAX(1,ROW()-1+設定!$B$30))))&lt;=0,$A5960&lt;設定!$B$28,$A5960&gt;設定!$B$29),0,IF(AND($C5960&gt;=MAX(INDEX($C$1:$C$13701,MAX(1,ROW()-設定!$B$24)):INDEX($C$1:$C$13701,MAX(1,ROW()-1))),$C5960&gt;MAX(INDEX($C$1:$C$13701,MIN(13701,ROW()+1)):INDEX($C$1:$C$13701,MIN(13701,ROW()+設定!$B$24))),$C5960&gt;=設定!$B$32,$C5960&gt;=MAX(MIN(INDEX($C$1:$C$13701,MAX(1,ROW()-設定!$B$26)):INDEX($C$1:$C$13701,MAX(1,ROW()-1))),MIN(INDEX($C$1:$C$13701,MIN(13701,ROW()+1)):INDEX($C$1:$C$13701,MIN(13701,ROW()+設定!$B$26))))*10^(設定!$B$27/20)),1,0))</f>
        <v>0</v>
      </c>
      <c r="G5960" s="33" t="n">
        <f aca="false">$G5959+IF($F5960=1,1,0)</f>
        <v>3</v>
      </c>
      <c r="H5960" s="0" t="str">
        <f aca="false">IF($F5960=1,$G5960,"")</f>
        <v/>
      </c>
    </row>
    <row r="5961" customFormat="false" ht="15" hidden="false" customHeight="false" outlineLevel="0" collapsed="false">
      <c r="A5961" s="30" t="n">
        <v>931.09375</v>
      </c>
      <c r="B5961" s="31" t="n">
        <v>15.1298</v>
      </c>
      <c r="C5961" s="32" t="n">
        <f aca="false">IF($A5961="","",IF(設定!$B$21="dB",10^($B5961/20),ABS($B5961)))</f>
        <v>5.7080793268218</v>
      </c>
      <c r="D5961" s="32" t="n">
        <f aca="false">IF($A5961="","",$A5961^2)</f>
        <v>866935.571289063</v>
      </c>
      <c r="E5961" s="32" t="n">
        <f aca="false">IF($A5961="","",IF($C5961&lt;=0,"",1/$C5961^2))</f>
        <v>0.0306916332533115</v>
      </c>
      <c r="F5961" s="33" t="n">
        <f aca="false">IF(OR(ROW()-設定!$B$30&lt;2,ROW()+設定!$B$30&gt;13701,N($A5961)&lt;=0,N(INDEX($A$2:$A$13701,MIN(13700,MAX(1,ROW()-1+設定!$B$30))))&lt;=0,$A5961&lt;設定!$B$28,$A5961&gt;設定!$B$29),0,IF(AND($C5961&gt;=MAX(INDEX($C$1:$C$13701,MAX(1,ROW()-設定!$B$24)):INDEX($C$1:$C$13701,MAX(1,ROW()-1))),$C5961&gt;MAX(INDEX($C$1:$C$13701,MIN(13701,ROW()+1)):INDEX($C$1:$C$13701,MIN(13701,ROW()+設定!$B$24))),$C5961&gt;=設定!$B$32,$C5961&gt;=MAX(MIN(INDEX($C$1:$C$13701,MAX(1,ROW()-設定!$B$26)):INDEX($C$1:$C$13701,MAX(1,ROW()-1))),MIN(INDEX($C$1:$C$13701,MIN(13701,ROW()+1)):INDEX($C$1:$C$13701,MIN(13701,ROW()+設定!$B$26))))*10^(設定!$B$27/20)),1,0))</f>
        <v>0</v>
      </c>
      <c r="G5961" s="33" t="n">
        <f aca="false">$G5960+IF($F5961=1,1,0)</f>
        <v>3</v>
      </c>
      <c r="H5961" s="0" t="str">
        <f aca="false">IF($F5961=1,$G5961,"")</f>
        <v/>
      </c>
    </row>
    <row r="5962" customFormat="false" ht="15" hidden="false" customHeight="false" outlineLevel="0" collapsed="false">
      <c r="A5962" s="30" t="n">
        <v>931.25</v>
      </c>
      <c r="B5962" s="31" t="n">
        <v>15.1949</v>
      </c>
      <c r="C5962" s="32" t="n">
        <f aca="false">IF($A5962="","",IF(設定!$B$21="dB",10^($B5962/20),ABS($B5962)))</f>
        <v>5.75102161658395</v>
      </c>
      <c r="D5962" s="32" t="n">
        <f aca="false">IF($A5962="","",$A5962^2)</f>
        <v>867226.5625</v>
      </c>
      <c r="E5962" s="32" t="n">
        <f aca="false">IF($A5962="","",IF($C5962&lt;=0,"",1/$C5962^2))</f>
        <v>0.0302350018837445</v>
      </c>
      <c r="F5962" s="33" t="n">
        <f aca="false">IF(OR(ROW()-設定!$B$30&lt;2,ROW()+設定!$B$30&gt;13701,N($A5962)&lt;=0,N(INDEX($A$2:$A$13701,MIN(13700,MAX(1,ROW()-1+設定!$B$30))))&lt;=0,$A5962&lt;設定!$B$28,$A5962&gt;設定!$B$29),0,IF(AND($C5962&gt;=MAX(INDEX($C$1:$C$13701,MAX(1,ROW()-設定!$B$24)):INDEX($C$1:$C$13701,MAX(1,ROW()-1))),$C5962&gt;MAX(INDEX($C$1:$C$13701,MIN(13701,ROW()+1)):INDEX($C$1:$C$13701,MIN(13701,ROW()+設定!$B$24))),$C5962&gt;=設定!$B$32,$C5962&gt;=MAX(MIN(INDEX($C$1:$C$13701,MAX(1,ROW()-設定!$B$26)):INDEX($C$1:$C$13701,MAX(1,ROW()-1))),MIN(INDEX($C$1:$C$13701,MIN(13701,ROW()+1)):INDEX($C$1:$C$13701,MIN(13701,ROW()+設定!$B$26))))*10^(設定!$B$27/20)),1,0))</f>
        <v>0</v>
      </c>
      <c r="G5962" s="33" t="n">
        <f aca="false">$G5961+IF($F5962=1,1,0)</f>
        <v>3</v>
      </c>
      <c r="H5962" s="0" t="str">
        <f aca="false">IF($F5962=1,$G5962,"")</f>
        <v/>
      </c>
    </row>
    <row r="5963" customFormat="false" ht="15" hidden="false" customHeight="false" outlineLevel="0" collapsed="false">
      <c r="A5963" s="30" t="n">
        <v>931.40625</v>
      </c>
      <c r="B5963" s="31" t="n">
        <v>14.8931</v>
      </c>
      <c r="C5963" s="32" t="n">
        <f aca="false">IF($A5963="","",IF(設定!$B$21="dB",10^($B5963/20),ABS($B5963)))</f>
        <v>5.55462826812705</v>
      </c>
      <c r="D5963" s="32" t="n">
        <f aca="false">IF($A5963="","",$A5963^2)</f>
        <v>867517.602539063</v>
      </c>
      <c r="E5963" s="32" t="n">
        <f aca="false">IF($A5963="","",IF($C5963&lt;=0,"",1/$C5963^2))</f>
        <v>0.032410818589115</v>
      </c>
      <c r="F5963" s="33" t="n">
        <f aca="false">IF(OR(ROW()-設定!$B$30&lt;2,ROW()+設定!$B$30&gt;13701,N($A5963)&lt;=0,N(INDEX($A$2:$A$13701,MIN(13700,MAX(1,ROW()-1+設定!$B$30))))&lt;=0,$A5963&lt;設定!$B$28,$A5963&gt;設定!$B$29),0,IF(AND($C5963&gt;=MAX(INDEX($C$1:$C$13701,MAX(1,ROW()-設定!$B$24)):INDEX($C$1:$C$13701,MAX(1,ROW()-1))),$C5963&gt;MAX(INDEX($C$1:$C$13701,MIN(13701,ROW()+1)):INDEX($C$1:$C$13701,MIN(13701,ROW()+設定!$B$24))),$C5963&gt;=設定!$B$32,$C5963&gt;=MAX(MIN(INDEX($C$1:$C$13701,MAX(1,ROW()-設定!$B$26)):INDEX($C$1:$C$13701,MAX(1,ROW()-1))),MIN(INDEX($C$1:$C$13701,MIN(13701,ROW()+1)):INDEX($C$1:$C$13701,MIN(13701,ROW()+設定!$B$26))))*10^(設定!$B$27/20)),1,0))</f>
        <v>0</v>
      </c>
      <c r="G5963" s="33" t="n">
        <f aca="false">$G5962+IF($F5963=1,1,0)</f>
        <v>3</v>
      </c>
      <c r="H5963" s="0" t="str">
        <f aca="false">IF($F5963=1,$G5963,"")</f>
        <v/>
      </c>
    </row>
    <row r="5964" customFormat="false" ht="15" hidden="false" customHeight="false" outlineLevel="0" collapsed="false">
      <c r="A5964" s="30" t="n">
        <v>931.5625</v>
      </c>
      <c r="B5964" s="31" t="n">
        <v>14.7367</v>
      </c>
      <c r="C5964" s="32" t="n">
        <f aca="false">IF($A5964="","",IF(設定!$B$21="dB",10^($B5964/20),ABS($B5964)))</f>
        <v>5.45550552578738</v>
      </c>
      <c r="D5964" s="32" t="n">
        <f aca="false">IF($A5964="","",$A5964^2)</f>
        <v>867808.69140625</v>
      </c>
      <c r="E5964" s="32" t="n">
        <f aca="false">IF($A5964="","",IF($C5964&lt;=0,"",1/$C5964^2))</f>
        <v>0.0335992822451533</v>
      </c>
      <c r="F5964" s="33" t="n">
        <f aca="false">IF(OR(ROW()-設定!$B$30&lt;2,ROW()+設定!$B$30&gt;13701,N($A5964)&lt;=0,N(INDEX($A$2:$A$13701,MIN(13700,MAX(1,ROW()-1+設定!$B$30))))&lt;=0,$A5964&lt;設定!$B$28,$A5964&gt;設定!$B$29),0,IF(AND($C5964&gt;=MAX(INDEX($C$1:$C$13701,MAX(1,ROW()-設定!$B$24)):INDEX($C$1:$C$13701,MAX(1,ROW()-1))),$C5964&gt;MAX(INDEX($C$1:$C$13701,MIN(13701,ROW()+1)):INDEX($C$1:$C$13701,MIN(13701,ROW()+設定!$B$24))),$C5964&gt;=設定!$B$32,$C5964&gt;=MAX(MIN(INDEX($C$1:$C$13701,MAX(1,ROW()-設定!$B$26)):INDEX($C$1:$C$13701,MAX(1,ROW()-1))),MIN(INDEX($C$1:$C$13701,MIN(13701,ROW()+1)):INDEX($C$1:$C$13701,MIN(13701,ROW()+設定!$B$26))))*10^(設定!$B$27/20)),1,0))</f>
        <v>0</v>
      </c>
      <c r="G5964" s="33" t="n">
        <f aca="false">$G5963+IF($F5964=1,1,0)</f>
        <v>3</v>
      </c>
      <c r="H5964" s="0" t="str">
        <f aca="false">IF($F5964=1,$G5964,"")</f>
        <v/>
      </c>
    </row>
    <row r="5965" customFormat="false" ht="15" hidden="false" customHeight="false" outlineLevel="0" collapsed="false">
      <c r="A5965" s="30" t="n">
        <v>931.71875</v>
      </c>
      <c r="B5965" s="31" t="n">
        <v>14.8351</v>
      </c>
      <c r="C5965" s="32" t="n">
        <f aca="false">IF($A5965="","",IF(設定!$B$21="dB",10^($B5965/20),ABS($B5965)))</f>
        <v>5.51766081818521</v>
      </c>
      <c r="D5965" s="32" t="n">
        <f aca="false">IF($A5965="","",$A5965^2)</f>
        <v>868099.829101563</v>
      </c>
      <c r="E5965" s="32" t="n">
        <f aca="false">IF($A5965="","",IF($C5965&lt;=0,"",1/$C5965^2))</f>
        <v>0.0328465681014186</v>
      </c>
      <c r="F5965" s="33" t="n">
        <f aca="false">IF(OR(ROW()-設定!$B$30&lt;2,ROW()+設定!$B$30&gt;13701,N($A5965)&lt;=0,N(INDEX($A$2:$A$13701,MIN(13700,MAX(1,ROW()-1+設定!$B$30))))&lt;=0,$A5965&lt;設定!$B$28,$A5965&gt;設定!$B$29),0,IF(AND($C5965&gt;=MAX(INDEX($C$1:$C$13701,MAX(1,ROW()-設定!$B$24)):INDEX($C$1:$C$13701,MAX(1,ROW()-1))),$C5965&gt;MAX(INDEX($C$1:$C$13701,MIN(13701,ROW()+1)):INDEX($C$1:$C$13701,MIN(13701,ROW()+設定!$B$24))),$C5965&gt;=設定!$B$32,$C5965&gt;=MAX(MIN(INDEX($C$1:$C$13701,MAX(1,ROW()-設定!$B$26)):INDEX($C$1:$C$13701,MAX(1,ROW()-1))),MIN(INDEX($C$1:$C$13701,MIN(13701,ROW()+1)):INDEX($C$1:$C$13701,MIN(13701,ROW()+設定!$B$26))))*10^(設定!$B$27/20)),1,0))</f>
        <v>0</v>
      </c>
      <c r="G5965" s="33" t="n">
        <f aca="false">$G5964+IF($F5965=1,1,0)</f>
        <v>3</v>
      </c>
      <c r="H5965" s="0" t="str">
        <f aca="false">IF($F5965=1,$G5965,"")</f>
        <v/>
      </c>
    </row>
    <row r="5966" customFormat="false" ht="15" hidden="false" customHeight="false" outlineLevel="0" collapsed="false">
      <c r="A5966" s="30" t="n">
        <v>931.875</v>
      </c>
      <c r="B5966" s="31" t="n">
        <v>14.72</v>
      </c>
      <c r="C5966" s="32" t="n">
        <f aca="false">IF($A5966="","",IF(設定!$B$21="dB",10^($B5966/20),ABS($B5966)))</f>
        <v>5.44502652842421</v>
      </c>
      <c r="D5966" s="32" t="n">
        <f aca="false">IF($A5966="","",$A5966^2)</f>
        <v>868391.015625</v>
      </c>
      <c r="E5966" s="32" t="n">
        <f aca="false">IF($A5966="","",IF($C5966&lt;=0,"",1/$C5966^2))</f>
        <v>0.0337287308658869</v>
      </c>
      <c r="F5966" s="33" t="n">
        <f aca="false">IF(OR(ROW()-設定!$B$30&lt;2,ROW()+設定!$B$30&gt;13701,N($A5966)&lt;=0,N(INDEX($A$2:$A$13701,MIN(13700,MAX(1,ROW()-1+設定!$B$30))))&lt;=0,$A5966&lt;設定!$B$28,$A5966&gt;設定!$B$29),0,IF(AND($C5966&gt;=MAX(INDEX($C$1:$C$13701,MAX(1,ROW()-設定!$B$24)):INDEX($C$1:$C$13701,MAX(1,ROW()-1))),$C5966&gt;MAX(INDEX($C$1:$C$13701,MIN(13701,ROW()+1)):INDEX($C$1:$C$13701,MIN(13701,ROW()+設定!$B$24))),$C5966&gt;=設定!$B$32,$C5966&gt;=MAX(MIN(INDEX($C$1:$C$13701,MAX(1,ROW()-設定!$B$26)):INDEX($C$1:$C$13701,MAX(1,ROW()-1))),MIN(INDEX($C$1:$C$13701,MIN(13701,ROW()+1)):INDEX($C$1:$C$13701,MIN(13701,ROW()+設定!$B$26))))*10^(設定!$B$27/20)),1,0))</f>
        <v>0</v>
      </c>
      <c r="G5966" s="33" t="n">
        <f aca="false">$G5965+IF($F5966=1,1,0)</f>
        <v>3</v>
      </c>
      <c r="H5966" s="0" t="str">
        <f aca="false">IF($F5966=1,$G5966,"")</f>
        <v/>
      </c>
    </row>
    <row r="5967" customFormat="false" ht="15" hidden="false" customHeight="false" outlineLevel="0" collapsed="false">
      <c r="A5967" s="30" t="n">
        <v>932.03125</v>
      </c>
      <c r="B5967" s="31" t="n">
        <v>14.6736</v>
      </c>
      <c r="C5967" s="32" t="n">
        <f aca="false">IF($A5967="","",IF(設定!$B$21="dB",10^($B5967/20),ABS($B5967)))</f>
        <v>5.41601676480928</v>
      </c>
      <c r="D5967" s="32" t="n">
        <f aca="false">IF($A5967="","",$A5967^2)</f>
        <v>868682.250976563</v>
      </c>
      <c r="E5967" s="32" t="n">
        <f aca="false">IF($A5967="","",IF($C5967&lt;=0,"",1/$C5967^2))</f>
        <v>0.0340910203554436</v>
      </c>
      <c r="F5967" s="33" t="n">
        <f aca="false">IF(OR(ROW()-設定!$B$30&lt;2,ROW()+設定!$B$30&gt;13701,N($A5967)&lt;=0,N(INDEX($A$2:$A$13701,MIN(13700,MAX(1,ROW()-1+設定!$B$30))))&lt;=0,$A5967&lt;設定!$B$28,$A5967&gt;設定!$B$29),0,IF(AND($C5967&gt;=MAX(INDEX($C$1:$C$13701,MAX(1,ROW()-設定!$B$24)):INDEX($C$1:$C$13701,MAX(1,ROW()-1))),$C5967&gt;MAX(INDEX($C$1:$C$13701,MIN(13701,ROW()+1)):INDEX($C$1:$C$13701,MIN(13701,ROW()+設定!$B$24))),$C5967&gt;=設定!$B$32,$C5967&gt;=MAX(MIN(INDEX($C$1:$C$13701,MAX(1,ROW()-設定!$B$26)):INDEX($C$1:$C$13701,MAX(1,ROW()-1))),MIN(INDEX($C$1:$C$13701,MIN(13701,ROW()+1)):INDEX($C$1:$C$13701,MIN(13701,ROW()+設定!$B$26))))*10^(設定!$B$27/20)),1,0))</f>
        <v>0</v>
      </c>
      <c r="G5967" s="33" t="n">
        <f aca="false">$G5966+IF($F5967=1,1,0)</f>
        <v>3</v>
      </c>
      <c r="H5967" s="0" t="str">
        <f aca="false">IF($F5967=1,$G5967,"")</f>
        <v/>
      </c>
    </row>
    <row r="5968" customFormat="false" ht="15" hidden="false" customHeight="false" outlineLevel="0" collapsed="false">
      <c r="A5968" s="30" t="n">
        <v>932.1875</v>
      </c>
      <c r="B5968" s="31" t="n">
        <v>14.5554</v>
      </c>
      <c r="C5968" s="32" t="n">
        <f aca="false">IF($A5968="","",IF(設定!$B$21="dB",10^($B5968/20),ABS($B5968)))</f>
        <v>5.34281331965688</v>
      </c>
      <c r="D5968" s="32" t="n">
        <f aca="false">IF($A5968="","",$A5968^2)</f>
        <v>868973.53515625</v>
      </c>
      <c r="E5968" s="32" t="n">
        <f aca="false">IF($A5968="","",IF($C5968&lt;=0,"",1/$C5968^2))</f>
        <v>0.0350316021517694</v>
      </c>
      <c r="F5968" s="33" t="n">
        <f aca="false">IF(OR(ROW()-設定!$B$30&lt;2,ROW()+設定!$B$30&gt;13701,N($A5968)&lt;=0,N(INDEX($A$2:$A$13701,MIN(13700,MAX(1,ROW()-1+設定!$B$30))))&lt;=0,$A5968&lt;設定!$B$28,$A5968&gt;設定!$B$29),0,IF(AND($C5968&gt;=MAX(INDEX($C$1:$C$13701,MAX(1,ROW()-設定!$B$24)):INDEX($C$1:$C$13701,MAX(1,ROW()-1))),$C5968&gt;MAX(INDEX($C$1:$C$13701,MIN(13701,ROW()+1)):INDEX($C$1:$C$13701,MIN(13701,ROW()+設定!$B$24))),$C5968&gt;=設定!$B$32,$C5968&gt;=MAX(MIN(INDEX($C$1:$C$13701,MAX(1,ROW()-設定!$B$26)):INDEX($C$1:$C$13701,MAX(1,ROW()-1))),MIN(INDEX($C$1:$C$13701,MIN(13701,ROW()+1)):INDEX($C$1:$C$13701,MIN(13701,ROW()+設定!$B$26))))*10^(設定!$B$27/20)),1,0))</f>
        <v>0</v>
      </c>
      <c r="G5968" s="33" t="n">
        <f aca="false">$G5967+IF($F5968=1,1,0)</f>
        <v>3</v>
      </c>
      <c r="H5968" s="0" t="str">
        <f aca="false">IF($F5968=1,$G5968,"")</f>
        <v/>
      </c>
    </row>
    <row r="5969" customFormat="false" ht="15" hidden="false" customHeight="false" outlineLevel="0" collapsed="false">
      <c r="A5969" s="30" t="n">
        <v>932.34375</v>
      </c>
      <c r="B5969" s="31" t="n">
        <v>14.5579</v>
      </c>
      <c r="C5969" s="32" t="n">
        <f aca="false">IF($A5969="","",IF(設定!$B$21="dB",10^($B5969/20),ABS($B5969)))</f>
        <v>5.34435132627127</v>
      </c>
      <c r="D5969" s="32" t="n">
        <f aca="false">IF($A5969="","",$A5969^2)</f>
        <v>869264.868164063</v>
      </c>
      <c r="E5969" s="32" t="n">
        <f aca="false">IF($A5969="","",IF($C5969&lt;=0,"",1/$C5969^2))</f>
        <v>0.0350114421436183</v>
      </c>
      <c r="F5969" s="33" t="n">
        <f aca="false">IF(OR(ROW()-設定!$B$30&lt;2,ROW()+設定!$B$30&gt;13701,N($A5969)&lt;=0,N(INDEX($A$2:$A$13701,MIN(13700,MAX(1,ROW()-1+設定!$B$30))))&lt;=0,$A5969&lt;設定!$B$28,$A5969&gt;設定!$B$29),0,IF(AND($C5969&gt;=MAX(INDEX($C$1:$C$13701,MAX(1,ROW()-設定!$B$24)):INDEX($C$1:$C$13701,MAX(1,ROW()-1))),$C5969&gt;MAX(INDEX($C$1:$C$13701,MIN(13701,ROW()+1)):INDEX($C$1:$C$13701,MIN(13701,ROW()+設定!$B$24))),$C5969&gt;=設定!$B$32,$C5969&gt;=MAX(MIN(INDEX($C$1:$C$13701,MAX(1,ROW()-設定!$B$26)):INDEX($C$1:$C$13701,MAX(1,ROW()-1))),MIN(INDEX($C$1:$C$13701,MIN(13701,ROW()+1)):INDEX($C$1:$C$13701,MIN(13701,ROW()+設定!$B$26))))*10^(設定!$B$27/20)),1,0))</f>
        <v>0</v>
      </c>
      <c r="G5969" s="33" t="n">
        <f aca="false">$G5968+IF($F5969=1,1,0)</f>
        <v>3</v>
      </c>
      <c r="H5969" s="0" t="str">
        <f aca="false">IF($F5969=1,$G5969,"")</f>
        <v/>
      </c>
    </row>
    <row r="5970" customFormat="false" ht="15" hidden="false" customHeight="false" outlineLevel="0" collapsed="false">
      <c r="A5970" s="30" t="n">
        <v>932.5</v>
      </c>
      <c r="B5970" s="31" t="n">
        <v>14.411</v>
      </c>
      <c r="C5970" s="32" t="n">
        <f aca="false">IF($A5970="","",IF(設定!$B$21="dB",10^($B5970/20),ABS($B5970)))</f>
        <v>5.25472508885998</v>
      </c>
      <c r="D5970" s="32" t="n">
        <f aca="false">IF($A5970="","",$A5970^2)</f>
        <v>869556.25</v>
      </c>
      <c r="E5970" s="32" t="n">
        <f aca="false">IF($A5970="","",IF($C5970&lt;=0,"",1/$C5970^2))</f>
        <v>0.0362159598486019</v>
      </c>
      <c r="F5970" s="33" t="n">
        <f aca="false">IF(OR(ROW()-設定!$B$30&lt;2,ROW()+設定!$B$30&gt;13701,N($A5970)&lt;=0,N(INDEX($A$2:$A$13701,MIN(13700,MAX(1,ROW()-1+設定!$B$30))))&lt;=0,$A5970&lt;設定!$B$28,$A5970&gt;設定!$B$29),0,IF(AND($C5970&gt;=MAX(INDEX($C$1:$C$13701,MAX(1,ROW()-設定!$B$24)):INDEX($C$1:$C$13701,MAX(1,ROW()-1))),$C5970&gt;MAX(INDEX($C$1:$C$13701,MIN(13701,ROW()+1)):INDEX($C$1:$C$13701,MIN(13701,ROW()+設定!$B$24))),$C5970&gt;=設定!$B$32,$C5970&gt;=MAX(MIN(INDEX($C$1:$C$13701,MAX(1,ROW()-設定!$B$26)):INDEX($C$1:$C$13701,MAX(1,ROW()-1))),MIN(INDEX($C$1:$C$13701,MIN(13701,ROW()+1)):INDEX($C$1:$C$13701,MIN(13701,ROW()+設定!$B$26))))*10^(設定!$B$27/20)),1,0))</f>
        <v>0</v>
      </c>
      <c r="G5970" s="33" t="n">
        <f aca="false">$G5969+IF($F5970=1,1,0)</f>
        <v>3</v>
      </c>
      <c r="H5970" s="0" t="str">
        <f aca="false">IF($F5970=1,$G5970,"")</f>
        <v/>
      </c>
    </row>
    <row r="5971" customFormat="false" ht="15" hidden="false" customHeight="false" outlineLevel="0" collapsed="false">
      <c r="A5971" s="30" t="n">
        <v>932.65625</v>
      </c>
      <c r="B5971" s="31" t="n">
        <v>14.282</v>
      </c>
      <c r="C5971" s="32" t="n">
        <f aca="false">IF($A5971="","",IF(設定!$B$21="dB",10^($B5971/20),ABS($B5971)))</f>
        <v>5.17726029050642</v>
      </c>
      <c r="D5971" s="32" t="n">
        <f aca="false">IF($A5971="","",$A5971^2)</f>
        <v>869847.680664063</v>
      </c>
      <c r="E5971" s="32" t="n">
        <f aca="false">IF($A5971="","",IF($C5971&lt;=0,"",1/$C5971^2))</f>
        <v>0.0373078309318472</v>
      </c>
      <c r="F5971" s="33" t="n">
        <f aca="false">IF(OR(ROW()-設定!$B$30&lt;2,ROW()+設定!$B$30&gt;13701,N($A5971)&lt;=0,N(INDEX($A$2:$A$13701,MIN(13700,MAX(1,ROW()-1+設定!$B$30))))&lt;=0,$A5971&lt;設定!$B$28,$A5971&gt;設定!$B$29),0,IF(AND($C5971&gt;=MAX(INDEX($C$1:$C$13701,MAX(1,ROW()-設定!$B$24)):INDEX($C$1:$C$13701,MAX(1,ROW()-1))),$C5971&gt;MAX(INDEX($C$1:$C$13701,MIN(13701,ROW()+1)):INDEX($C$1:$C$13701,MIN(13701,ROW()+設定!$B$24))),$C5971&gt;=設定!$B$32,$C5971&gt;=MAX(MIN(INDEX($C$1:$C$13701,MAX(1,ROW()-設定!$B$26)):INDEX($C$1:$C$13701,MAX(1,ROW()-1))),MIN(INDEX($C$1:$C$13701,MIN(13701,ROW()+1)):INDEX($C$1:$C$13701,MIN(13701,ROW()+設定!$B$26))))*10^(設定!$B$27/20)),1,0))</f>
        <v>0</v>
      </c>
      <c r="G5971" s="33" t="n">
        <f aca="false">$G5970+IF($F5971=1,1,0)</f>
        <v>3</v>
      </c>
      <c r="H5971" s="0" t="str">
        <f aca="false">IF($F5971=1,$G5971,"")</f>
        <v/>
      </c>
    </row>
    <row r="5972" customFormat="false" ht="15" hidden="false" customHeight="false" outlineLevel="0" collapsed="false">
      <c r="A5972" s="30" t="n">
        <v>932.8125</v>
      </c>
      <c r="B5972" s="31" t="n">
        <v>14.2074</v>
      </c>
      <c r="C5972" s="32" t="n">
        <f aca="false">IF($A5972="","",IF(設定!$B$21="dB",10^($B5972/20),ABS($B5972)))</f>
        <v>5.13298505750978</v>
      </c>
      <c r="D5972" s="32" t="n">
        <f aca="false">IF($A5972="","",$A5972^2)</f>
        <v>870139.16015625</v>
      </c>
      <c r="E5972" s="32" t="n">
        <f aca="false">IF($A5972="","",IF($C5972&lt;=0,"",1/$C5972^2))</f>
        <v>0.0379542138269858</v>
      </c>
      <c r="F5972" s="33" t="n">
        <f aca="false">IF(OR(ROW()-設定!$B$30&lt;2,ROW()+設定!$B$30&gt;13701,N($A5972)&lt;=0,N(INDEX($A$2:$A$13701,MIN(13700,MAX(1,ROW()-1+設定!$B$30))))&lt;=0,$A5972&lt;設定!$B$28,$A5972&gt;設定!$B$29),0,IF(AND($C5972&gt;=MAX(INDEX($C$1:$C$13701,MAX(1,ROW()-設定!$B$24)):INDEX($C$1:$C$13701,MAX(1,ROW()-1))),$C5972&gt;MAX(INDEX($C$1:$C$13701,MIN(13701,ROW()+1)):INDEX($C$1:$C$13701,MIN(13701,ROW()+設定!$B$24))),$C5972&gt;=設定!$B$32,$C5972&gt;=MAX(MIN(INDEX($C$1:$C$13701,MAX(1,ROW()-設定!$B$26)):INDEX($C$1:$C$13701,MAX(1,ROW()-1))),MIN(INDEX($C$1:$C$13701,MIN(13701,ROW()+1)):INDEX($C$1:$C$13701,MIN(13701,ROW()+設定!$B$26))))*10^(設定!$B$27/20)),1,0))</f>
        <v>0</v>
      </c>
      <c r="G5972" s="33" t="n">
        <f aca="false">$G5971+IF($F5972=1,1,0)</f>
        <v>3</v>
      </c>
      <c r="H5972" s="0" t="str">
        <f aca="false">IF($F5972=1,$G5972,"")</f>
        <v/>
      </c>
    </row>
    <row r="5973" customFormat="false" ht="15" hidden="false" customHeight="false" outlineLevel="0" collapsed="false">
      <c r="A5973" s="30" t="n">
        <v>932.96875</v>
      </c>
      <c r="B5973" s="31" t="n">
        <v>14.2316</v>
      </c>
      <c r="C5973" s="32" t="n">
        <f aca="false">IF($A5973="","",IF(設定!$B$21="dB",10^($B5973/20),ABS($B5973)))</f>
        <v>5.14730615164616</v>
      </c>
      <c r="D5973" s="32" t="n">
        <f aca="false">IF($A5973="","",$A5973^2)</f>
        <v>870430.688476563</v>
      </c>
      <c r="E5973" s="32" t="n">
        <f aca="false">IF($A5973="","",IF($C5973&lt;=0,"",1/$C5973^2))</f>
        <v>0.0377433113810204</v>
      </c>
      <c r="F5973" s="33" t="n">
        <f aca="false">IF(OR(ROW()-設定!$B$30&lt;2,ROW()+設定!$B$30&gt;13701,N($A5973)&lt;=0,N(INDEX($A$2:$A$13701,MIN(13700,MAX(1,ROW()-1+設定!$B$30))))&lt;=0,$A5973&lt;設定!$B$28,$A5973&gt;設定!$B$29),0,IF(AND($C5973&gt;=MAX(INDEX($C$1:$C$13701,MAX(1,ROW()-設定!$B$24)):INDEX($C$1:$C$13701,MAX(1,ROW()-1))),$C5973&gt;MAX(INDEX($C$1:$C$13701,MIN(13701,ROW()+1)):INDEX($C$1:$C$13701,MIN(13701,ROW()+設定!$B$24))),$C5973&gt;=設定!$B$32,$C5973&gt;=MAX(MIN(INDEX($C$1:$C$13701,MAX(1,ROW()-設定!$B$26)):INDEX($C$1:$C$13701,MAX(1,ROW()-1))),MIN(INDEX($C$1:$C$13701,MIN(13701,ROW()+1)):INDEX($C$1:$C$13701,MIN(13701,ROW()+設定!$B$26))))*10^(設定!$B$27/20)),1,0))</f>
        <v>0</v>
      </c>
      <c r="G5973" s="33" t="n">
        <f aca="false">$G5972+IF($F5973=1,1,0)</f>
        <v>3</v>
      </c>
      <c r="H5973" s="0" t="str">
        <f aca="false">IF($F5973=1,$G5973,"")</f>
        <v/>
      </c>
    </row>
    <row r="5974" customFormat="false" ht="15" hidden="false" customHeight="false" outlineLevel="0" collapsed="false">
      <c r="A5974" s="30" t="n">
        <v>933.125</v>
      </c>
      <c r="B5974" s="31" t="n">
        <v>14.1758</v>
      </c>
      <c r="C5974" s="32" t="n">
        <f aca="false">IF($A5974="","",IF(設定!$B$21="dB",10^($B5974/20),ABS($B5974)))</f>
        <v>5.11434475246738</v>
      </c>
      <c r="D5974" s="32" t="n">
        <f aca="false">IF($A5974="","",$A5974^2)</f>
        <v>870722.265625</v>
      </c>
      <c r="E5974" s="32" t="n">
        <f aca="false">IF($A5974="","",IF($C5974&lt;=0,"",1/$C5974^2))</f>
        <v>0.0382313822362692</v>
      </c>
      <c r="F5974" s="33" t="n">
        <f aca="false">IF(OR(ROW()-設定!$B$30&lt;2,ROW()+設定!$B$30&gt;13701,N($A5974)&lt;=0,N(INDEX($A$2:$A$13701,MIN(13700,MAX(1,ROW()-1+設定!$B$30))))&lt;=0,$A5974&lt;設定!$B$28,$A5974&gt;設定!$B$29),0,IF(AND($C5974&gt;=MAX(INDEX($C$1:$C$13701,MAX(1,ROW()-設定!$B$24)):INDEX($C$1:$C$13701,MAX(1,ROW()-1))),$C5974&gt;MAX(INDEX($C$1:$C$13701,MIN(13701,ROW()+1)):INDEX($C$1:$C$13701,MIN(13701,ROW()+設定!$B$24))),$C5974&gt;=設定!$B$32,$C5974&gt;=MAX(MIN(INDEX($C$1:$C$13701,MAX(1,ROW()-設定!$B$26)):INDEX($C$1:$C$13701,MAX(1,ROW()-1))),MIN(INDEX($C$1:$C$13701,MIN(13701,ROW()+1)):INDEX($C$1:$C$13701,MIN(13701,ROW()+設定!$B$26))))*10^(設定!$B$27/20)),1,0))</f>
        <v>0</v>
      </c>
      <c r="G5974" s="33" t="n">
        <f aca="false">$G5973+IF($F5974=1,1,0)</f>
        <v>3</v>
      </c>
      <c r="H5974" s="0" t="str">
        <f aca="false">IF($F5974=1,$G5974,"")</f>
        <v/>
      </c>
    </row>
    <row r="5975" customFormat="false" ht="15" hidden="false" customHeight="false" outlineLevel="0" collapsed="false">
      <c r="A5975" s="30" t="n">
        <v>933.28125</v>
      </c>
      <c r="B5975" s="31" t="n">
        <v>14.0808</v>
      </c>
      <c r="C5975" s="32" t="n">
        <f aca="false">IF($A5975="","",IF(設定!$B$21="dB",10^($B5975/20),ABS($B5975)))</f>
        <v>5.05871252321701</v>
      </c>
      <c r="D5975" s="32" t="n">
        <f aca="false">IF($A5975="","",$A5975^2)</f>
        <v>871013.891601563</v>
      </c>
      <c r="E5975" s="32" t="n">
        <f aca="false">IF($A5975="","",IF($C5975&lt;=0,"",1/$C5975^2))</f>
        <v>0.03907689068694</v>
      </c>
      <c r="F5975" s="33" t="n">
        <f aca="false">IF(OR(ROW()-設定!$B$30&lt;2,ROW()+設定!$B$30&gt;13701,N($A5975)&lt;=0,N(INDEX($A$2:$A$13701,MIN(13700,MAX(1,ROW()-1+設定!$B$30))))&lt;=0,$A5975&lt;設定!$B$28,$A5975&gt;設定!$B$29),0,IF(AND($C5975&gt;=MAX(INDEX($C$1:$C$13701,MAX(1,ROW()-設定!$B$24)):INDEX($C$1:$C$13701,MAX(1,ROW()-1))),$C5975&gt;MAX(INDEX($C$1:$C$13701,MIN(13701,ROW()+1)):INDEX($C$1:$C$13701,MIN(13701,ROW()+設定!$B$24))),$C5975&gt;=設定!$B$32,$C5975&gt;=MAX(MIN(INDEX($C$1:$C$13701,MAX(1,ROW()-設定!$B$26)):INDEX($C$1:$C$13701,MAX(1,ROW()-1))),MIN(INDEX($C$1:$C$13701,MIN(13701,ROW()+1)):INDEX($C$1:$C$13701,MIN(13701,ROW()+設定!$B$26))))*10^(設定!$B$27/20)),1,0))</f>
        <v>0</v>
      </c>
      <c r="G5975" s="33" t="n">
        <f aca="false">$G5974+IF($F5975=1,1,0)</f>
        <v>3</v>
      </c>
      <c r="H5975" s="0" t="str">
        <f aca="false">IF($F5975=1,$G5975,"")</f>
        <v/>
      </c>
    </row>
    <row r="5976" customFormat="false" ht="15" hidden="false" customHeight="false" outlineLevel="0" collapsed="false">
      <c r="A5976" s="30" t="n">
        <v>933.4375</v>
      </c>
      <c r="B5976" s="31" t="n">
        <v>13.97</v>
      </c>
      <c r="C5976" s="32" t="n">
        <f aca="false">IF($A5976="","",IF(設定!$B$21="dB",10^($B5976/20),ABS($B5976)))</f>
        <v>4.99459180208248</v>
      </c>
      <c r="D5976" s="32" t="n">
        <f aca="false">IF($A5976="","",$A5976^2)</f>
        <v>871305.56640625</v>
      </c>
      <c r="E5976" s="32" t="n">
        <f aca="false">IF($A5976="","",IF($C5976&lt;=0,"",1/$C5976^2))</f>
        <v>0.0400866717627303</v>
      </c>
      <c r="F5976" s="33" t="n">
        <f aca="false">IF(OR(ROW()-設定!$B$30&lt;2,ROW()+設定!$B$30&gt;13701,N($A5976)&lt;=0,N(INDEX($A$2:$A$13701,MIN(13700,MAX(1,ROW()-1+設定!$B$30))))&lt;=0,$A5976&lt;設定!$B$28,$A5976&gt;設定!$B$29),0,IF(AND($C5976&gt;=MAX(INDEX($C$1:$C$13701,MAX(1,ROW()-設定!$B$24)):INDEX($C$1:$C$13701,MAX(1,ROW()-1))),$C5976&gt;MAX(INDEX($C$1:$C$13701,MIN(13701,ROW()+1)):INDEX($C$1:$C$13701,MIN(13701,ROW()+設定!$B$24))),$C5976&gt;=設定!$B$32,$C5976&gt;=MAX(MIN(INDEX($C$1:$C$13701,MAX(1,ROW()-設定!$B$26)):INDEX($C$1:$C$13701,MAX(1,ROW()-1))),MIN(INDEX($C$1:$C$13701,MIN(13701,ROW()+1)):INDEX($C$1:$C$13701,MIN(13701,ROW()+設定!$B$26))))*10^(設定!$B$27/20)),1,0))</f>
        <v>0</v>
      </c>
      <c r="G5976" s="33" t="n">
        <f aca="false">$G5975+IF($F5976=1,1,0)</f>
        <v>3</v>
      </c>
      <c r="H5976" s="0" t="str">
        <f aca="false">IF($F5976=1,$G5976,"")</f>
        <v/>
      </c>
    </row>
    <row r="5977" customFormat="false" ht="15" hidden="false" customHeight="false" outlineLevel="0" collapsed="false">
      <c r="A5977" s="30" t="n">
        <v>933.59375</v>
      </c>
      <c r="B5977" s="31" t="n">
        <v>13.4582</v>
      </c>
      <c r="C5977" s="32" t="n">
        <f aca="false">IF($A5977="","",IF(設定!$B$21="dB",10^($B5977/20),ABS($B5977)))</f>
        <v>4.70879734626022</v>
      </c>
      <c r="D5977" s="32" t="n">
        <f aca="false">IF($A5977="","",$A5977^2)</f>
        <v>871597.290039063</v>
      </c>
      <c r="E5977" s="32" t="n">
        <f aca="false">IF($A5977="","",IF($C5977&lt;=0,"",1/$C5977^2))</f>
        <v>0.0451003591156034</v>
      </c>
      <c r="F5977" s="33" t="n">
        <f aca="false">IF(OR(ROW()-設定!$B$30&lt;2,ROW()+設定!$B$30&gt;13701,N($A5977)&lt;=0,N(INDEX($A$2:$A$13701,MIN(13700,MAX(1,ROW()-1+設定!$B$30))))&lt;=0,$A5977&lt;設定!$B$28,$A5977&gt;設定!$B$29),0,IF(AND($C5977&gt;=MAX(INDEX($C$1:$C$13701,MAX(1,ROW()-設定!$B$24)):INDEX($C$1:$C$13701,MAX(1,ROW()-1))),$C5977&gt;MAX(INDEX($C$1:$C$13701,MIN(13701,ROW()+1)):INDEX($C$1:$C$13701,MIN(13701,ROW()+設定!$B$24))),$C5977&gt;=設定!$B$32,$C5977&gt;=MAX(MIN(INDEX($C$1:$C$13701,MAX(1,ROW()-設定!$B$26)):INDEX($C$1:$C$13701,MAX(1,ROW()-1))),MIN(INDEX($C$1:$C$13701,MIN(13701,ROW()+1)):INDEX($C$1:$C$13701,MIN(13701,ROW()+設定!$B$26))))*10^(設定!$B$27/20)),1,0))</f>
        <v>0</v>
      </c>
      <c r="G5977" s="33" t="n">
        <f aca="false">$G5976+IF($F5977=1,1,0)</f>
        <v>3</v>
      </c>
      <c r="H5977" s="0" t="str">
        <f aca="false">IF($F5977=1,$G5977,"")</f>
        <v/>
      </c>
    </row>
    <row r="5978" customFormat="false" ht="15" hidden="false" customHeight="false" outlineLevel="0" collapsed="false">
      <c r="A5978" s="30" t="n">
        <v>933.75</v>
      </c>
      <c r="B5978" s="31" t="n">
        <v>13.6143</v>
      </c>
      <c r="C5978" s="32" t="n">
        <f aca="false">IF($A5978="","",IF(設定!$B$21="dB",10^($B5978/20),ABS($B5978)))</f>
        <v>4.79418733191983</v>
      </c>
      <c r="D5978" s="32" t="n">
        <f aca="false">IF($A5978="","",$A5978^2)</f>
        <v>871889.0625</v>
      </c>
      <c r="E5978" s="32" t="n">
        <f aca="false">IF($A5978="","",IF($C5978&lt;=0,"",1/$C5978^2))</f>
        <v>0.0435080881732129</v>
      </c>
      <c r="F5978" s="33" t="n">
        <f aca="false">IF(OR(ROW()-設定!$B$30&lt;2,ROW()+設定!$B$30&gt;13701,N($A5978)&lt;=0,N(INDEX($A$2:$A$13701,MIN(13700,MAX(1,ROW()-1+設定!$B$30))))&lt;=0,$A5978&lt;設定!$B$28,$A5978&gt;設定!$B$29),0,IF(AND($C5978&gt;=MAX(INDEX($C$1:$C$13701,MAX(1,ROW()-設定!$B$24)):INDEX($C$1:$C$13701,MAX(1,ROW()-1))),$C5978&gt;MAX(INDEX($C$1:$C$13701,MIN(13701,ROW()+1)):INDEX($C$1:$C$13701,MIN(13701,ROW()+設定!$B$24))),$C5978&gt;=設定!$B$32,$C5978&gt;=MAX(MIN(INDEX($C$1:$C$13701,MAX(1,ROW()-設定!$B$26)):INDEX($C$1:$C$13701,MAX(1,ROW()-1))),MIN(INDEX($C$1:$C$13701,MIN(13701,ROW()+1)):INDEX($C$1:$C$13701,MIN(13701,ROW()+設定!$B$26))))*10^(設定!$B$27/20)),1,0))</f>
        <v>0</v>
      </c>
      <c r="G5978" s="33" t="n">
        <f aca="false">$G5977+IF($F5978=1,1,0)</f>
        <v>3</v>
      </c>
      <c r="H5978" s="0" t="str">
        <f aca="false">IF($F5978=1,$G5978,"")</f>
        <v/>
      </c>
    </row>
    <row r="5979" customFormat="false" ht="15" hidden="false" customHeight="false" outlineLevel="0" collapsed="false">
      <c r="A5979" s="30" t="n">
        <v>933.90625</v>
      </c>
      <c r="B5979" s="31" t="n">
        <v>13.5968</v>
      </c>
      <c r="C5979" s="32" t="n">
        <f aca="false">IF($A5979="","",IF(設定!$B$21="dB",10^($B5979/20),ABS($B5979)))</f>
        <v>4.78453790958042</v>
      </c>
      <c r="D5979" s="32" t="n">
        <f aca="false">IF($A5979="","",$A5979^2)</f>
        <v>872180.883789063</v>
      </c>
      <c r="E5979" s="32" t="n">
        <f aca="false">IF($A5979="","",IF($C5979&lt;=0,"",1/$C5979^2))</f>
        <v>0.0436837587516048</v>
      </c>
      <c r="F5979" s="33" t="n">
        <f aca="false">IF(OR(ROW()-設定!$B$30&lt;2,ROW()+設定!$B$30&gt;13701,N($A5979)&lt;=0,N(INDEX($A$2:$A$13701,MIN(13700,MAX(1,ROW()-1+設定!$B$30))))&lt;=0,$A5979&lt;設定!$B$28,$A5979&gt;設定!$B$29),0,IF(AND($C5979&gt;=MAX(INDEX($C$1:$C$13701,MAX(1,ROW()-設定!$B$24)):INDEX($C$1:$C$13701,MAX(1,ROW()-1))),$C5979&gt;MAX(INDEX($C$1:$C$13701,MIN(13701,ROW()+1)):INDEX($C$1:$C$13701,MIN(13701,ROW()+設定!$B$24))),$C5979&gt;=設定!$B$32,$C5979&gt;=MAX(MIN(INDEX($C$1:$C$13701,MAX(1,ROW()-設定!$B$26)):INDEX($C$1:$C$13701,MAX(1,ROW()-1))),MIN(INDEX($C$1:$C$13701,MIN(13701,ROW()+1)):INDEX($C$1:$C$13701,MIN(13701,ROW()+設定!$B$26))))*10^(設定!$B$27/20)),1,0))</f>
        <v>0</v>
      </c>
      <c r="G5979" s="33" t="n">
        <f aca="false">$G5978+IF($F5979=1,1,0)</f>
        <v>3</v>
      </c>
      <c r="H5979" s="0" t="str">
        <f aca="false">IF($F5979=1,$G5979,"")</f>
        <v/>
      </c>
    </row>
    <row r="5980" customFormat="false" ht="15" hidden="false" customHeight="false" outlineLevel="0" collapsed="false">
      <c r="A5980" s="30" t="n">
        <v>934.0625</v>
      </c>
      <c r="B5980" s="31" t="n">
        <v>13.5625</v>
      </c>
      <c r="C5980" s="32" t="n">
        <f aca="false">IF($A5980="","",IF(設定!$B$21="dB",10^($B5980/20),ABS($B5980)))</f>
        <v>4.76568134402602</v>
      </c>
      <c r="D5980" s="32" t="n">
        <f aca="false">IF($A5980="","",$A5980^2)</f>
        <v>872472.75390625</v>
      </c>
      <c r="E5980" s="32" t="n">
        <f aca="false">IF($A5980="","",IF($C5980&lt;=0,"",1/$C5980^2))</f>
        <v>0.0440301332720241</v>
      </c>
      <c r="F5980" s="33" t="n">
        <f aca="false">IF(OR(ROW()-設定!$B$30&lt;2,ROW()+設定!$B$30&gt;13701,N($A5980)&lt;=0,N(INDEX($A$2:$A$13701,MIN(13700,MAX(1,ROW()-1+設定!$B$30))))&lt;=0,$A5980&lt;設定!$B$28,$A5980&gt;設定!$B$29),0,IF(AND($C5980&gt;=MAX(INDEX($C$1:$C$13701,MAX(1,ROW()-設定!$B$24)):INDEX($C$1:$C$13701,MAX(1,ROW()-1))),$C5980&gt;MAX(INDEX($C$1:$C$13701,MIN(13701,ROW()+1)):INDEX($C$1:$C$13701,MIN(13701,ROW()+設定!$B$24))),$C5980&gt;=設定!$B$32,$C5980&gt;=MAX(MIN(INDEX($C$1:$C$13701,MAX(1,ROW()-設定!$B$26)):INDEX($C$1:$C$13701,MAX(1,ROW()-1))),MIN(INDEX($C$1:$C$13701,MIN(13701,ROW()+1)):INDEX($C$1:$C$13701,MIN(13701,ROW()+設定!$B$26))))*10^(設定!$B$27/20)),1,0))</f>
        <v>0</v>
      </c>
      <c r="G5980" s="33" t="n">
        <f aca="false">$G5979+IF($F5980=1,1,0)</f>
        <v>3</v>
      </c>
      <c r="H5980" s="0" t="str">
        <f aca="false">IF($F5980=1,$G5980,"")</f>
        <v/>
      </c>
    </row>
    <row r="5981" customFormat="false" ht="15" hidden="false" customHeight="false" outlineLevel="0" collapsed="false">
      <c r="A5981" s="30" t="n">
        <v>934.21875</v>
      </c>
      <c r="B5981" s="31" t="n">
        <v>13.2814</v>
      </c>
      <c r="C5981" s="32" t="n">
        <f aca="false">IF($A5981="","",IF(設定!$B$21="dB",10^($B5981/20),ABS($B5981)))</f>
        <v>4.61391936160978</v>
      </c>
      <c r="D5981" s="32" t="n">
        <f aca="false">IF($A5981="","",$A5981^2)</f>
        <v>872764.672851563</v>
      </c>
      <c r="E5981" s="32" t="n">
        <f aca="false">IF($A5981="","",IF($C5981&lt;=0,"",1/$C5981^2))</f>
        <v>0.0469742657053867</v>
      </c>
      <c r="F5981" s="33" t="n">
        <f aca="false">IF(OR(ROW()-設定!$B$30&lt;2,ROW()+設定!$B$30&gt;13701,N($A5981)&lt;=0,N(INDEX($A$2:$A$13701,MIN(13700,MAX(1,ROW()-1+設定!$B$30))))&lt;=0,$A5981&lt;設定!$B$28,$A5981&gt;設定!$B$29),0,IF(AND($C5981&gt;=MAX(INDEX($C$1:$C$13701,MAX(1,ROW()-設定!$B$24)):INDEX($C$1:$C$13701,MAX(1,ROW()-1))),$C5981&gt;MAX(INDEX($C$1:$C$13701,MIN(13701,ROW()+1)):INDEX($C$1:$C$13701,MIN(13701,ROW()+設定!$B$24))),$C5981&gt;=設定!$B$32,$C5981&gt;=MAX(MIN(INDEX($C$1:$C$13701,MAX(1,ROW()-設定!$B$26)):INDEX($C$1:$C$13701,MAX(1,ROW()-1))),MIN(INDEX($C$1:$C$13701,MIN(13701,ROW()+1)):INDEX($C$1:$C$13701,MIN(13701,ROW()+設定!$B$26))))*10^(設定!$B$27/20)),1,0))</f>
        <v>0</v>
      </c>
      <c r="G5981" s="33" t="n">
        <f aca="false">$G5980+IF($F5981=1,1,0)</f>
        <v>3</v>
      </c>
      <c r="H5981" s="0" t="str">
        <f aca="false">IF($F5981=1,$G5981,"")</f>
        <v/>
      </c>
    </row>
    <row r="5982" customFormat="false" ht="15" hidden="false" customHeight="false" outlineLevel="0" collapsed="false">
      <c r="A5982" s="30" t="n">
        <v>934.375</v>
      </c>
      <c r="B5982" s="31" t="n">
        <v>13.5083</v>
      </c>
      <c r="C5982" s="32" t="n">
        <f aca="false">IF($A5982="","",IF(設定!$B$21="dB",10^($B5982/20),ABS($B5982)))</f>
        <v>4.73603605531883</v>
      </c>
      <c r="D5982" s="32" t="n">
        <f aca="false">IF($A5982="","",$A5982^2)</f>
        <v>873056.640625</v>
      </c>
      <c r="E5982" s="32" t="n">
        <f aca="false">IF($A5982="","",IF($C5982&lt;=0,"",1/$C5982^2))</f>
        <v>0.0445830729988573</v>
      </c>
      <c r="F5982" s="33" t="n">
        <f aca="false">IF(OR(ROW()-設定!$B$30&lt;2,ROW()+設定!$B$30&gt;13701,N($A5982)&lt;=0,N(INDEX($A$2:$A$13701,MIN(13700,MAX(1,ROW()-1+設定!$B$30))))&lt;=0,$A5982&lt;設定!$B$28,$A5982&gt;設定!$B$29),0,IF(AND($C5982&gt;=MAX(INDEX($C$1:$C$13701,MAX(1,ROW()-設定!$B$24)):INDEX($C$1:$C$13701,MAX(1,ROW()-1))),$C5982&gt;MAX(INDEX($C$1:$C$13701,MIN(13701,ROW()+1)):INDEX($C$1:$C$13701,MIN(13701,ROW()+設定!$B$24))),$C5982&gt;=設定!$B$32,$C5982&gt;=MAX(MIN(INDEX($C$1:$C$13701,MAX(1,ROW()-設定!$B$26)):INDEX($C$1:$C$13701,MAX(1,ROW()-1))),MIN(INDEX($C$1:$C$13701,MIN(13701,ROW()+1)):INDEX($C$1:$C$13701,MIN(13701,ROW()+設定!$B$26))))*10^(設定!$B$27/20)),1,0))</f>
        <v>0</v>
      </c>
      <c r="G5982" s="33" t="n">
        <f aca="false">$G5981+IF($F5982=1,1,0)</f>
        <v>3</v>
      </c>
      <c r="H5982" s="0" t="str">
        <f aca="false">IF($F5982=1,$G5982,"")</f>
        <v/>
      </c>
    </row>
    <row r="5983" customFormat="false" ht="15" hidden="false" customHeight="false" outlineLevel="0" collapsed="false">
      <c r="A5983" s="30" t="n">
        <v>934.53125</v>
      </c>
      <c r="B5983" s="31" t="n">
        <v>13.3035</v>
      </c>
      <c r="C5983" s="32" t="n">
        <f aca="false">IF($A5983="","",IF(設定!$B$21="dB",10^($B5983/20),ABS($B5983)))</f>
        <v>4.62567376481104</v>
      </c>
      <c r="D5983" s="32" t="n">
        <f aca="false">IF($A5983="","",$A5983^2)</f>
        <v>873348.657226563</v>
      </c>
      <c r="E5983" s="32" t="n">
        <f aca="false">IF($A5983="","",IF($C5983&lt;=0,"",1/$C5983^2))</f>
        <v>0.0467358343151972</v>
      </c>
      <c r="F5983" s="33" t="n">
        <f aca="false">IF(OR(ROW()-設定!$B$30&lt;2,ROW()+設定!$B$30&gt;13701,N($A5983)&lt;=0,N(INDEX($A$2:$A$13701,MIN(13700,MAX(1,ROW()-1+設定!$B$30))))&lt;=0,$A5983&lt;設定!$B$28,$A5983&gt;設定!$B$29),0,IF(AND($C5983&gt;=MAX(INDEX($C$1:$C$13701,MAX(1,ROW()-設定!$B$24)):INDEX($C$1:$C$13701,MAX(1,ROW()-1))),$C5983&gt;MAX(INDEX($C$1:$C$13701,MIN(13701,ROW()+1)):INDEX($C$1:$C$13701,MIN(13701,ROW()+設定!$B$24))),$C5983&gt;=設定!$B$32,$C5983&gt;=MAX(MIN(INDEX($C$1:$C$13701,MAX(1,ROW()-設定!$B$26)):INDEX($C$1:$C$13701,MAX(1,ROW()-1))),MIN(INDEX($C$1:$C$13701,MIN(13701,ROW()+1)):INDEX($C$1:$C$13701,MIN(13701,ROW()+設定!$B$26))))*10^(設定!$B$27/20)),1,0))</f>
        <v>0</v>
      </c>
      <c r="G5983" s="33" t="n">
        <f aca="false">$G5982+IF($F5983=1,1,0)</f>
        <v>3</v>
      </c>
      <c r="H5983" s="0" t="str">
        <f aca="false">IF($F5983=1,$G5983,"")</f>
        <v/>
      </c>
    </row>
    <row r="5984" customFormat="false" ht="15" hidden="false" customHeight="false" outlineLevel="0" collapsed="false">
      <c r="A5984" s="30" t="n">
        <v>934.6875</v>
      </c>
      <c r="B5984" s="31" t="n">
        <v>13.1177</v>
      </c>
      <c r="C5984" s="32" t="n">
        <f aca="false">IF($A5984="","",IF(設定!$B$21="dB",10^($B5984/20),ABS($B5984)))</f>
        <v>4.5277766973041</v>
      </c>
      <c r="D5984" s="32" t="n">
        <f aca="false">IF($A5984="","",$A5984^2)</f>
        <v>873640.72265625</v>
      </c>
      <c r="E5984" s="32" t="n">
        <f aca="false">IF($A5984="","",IF($C5984&lt;=0,"",1/$C5984^2))</f>
        <v>0.0487786750925871</v>
      </c>
      <c r="F5984" s="33" t="n">
        <f aca="false">IF(OR(ROW()-設定!$B$30&lt;2,ROW()+設定!$B$30&gt;13701,N($A5984)&lt;=0,N(INDEX($A$2:$A$13701,MIN(13700,MAX(1,ROW()-1+設定!$B$30))))&lt;=0,$A5984&lt;設定!$B$28,$A5984&gt;設定!$B$29),0,IF(AND($C5984&gt;=MAX(INDEX($C$1:$C$13701,MAX(1,ROW()-設定!$B$24)):INDEX($C$1:$C$13701,MAX(1,ROW()-1))),$C5984&gt;MAX(INDEX($C$1:$C$13701,MIN(13701,ROW()+1)):INDEX($C$1:$C$13701,MIN(13701,ROW()+設定!$B$24))),$C5984&gt;=設定!$B$32,$C5984&gt;=MAX(MIN(INDEX($C$1:$C$13701,MAX(1,ROW()-設定!$B$26)):INDEX($C$1:$C$13701,MAX(1,ROW()-1))),MIN(INDEX($C$1:$C$13701,MIN(13701,ROW()+1)):INDEX($C$1:$C$13701,MIN(13701,ROW()+設定!$B$26))))*10^(設定!$B$27/20)),1,0))</f>
        <v>0</v>
      </c>
      <c r="G5984" s="33" t="n">
        <f aca="false">$G5983+IF($F5984=1,1,0)</f>
        <v>3</v>
      </c>
      <c r="H5984" s="0" t="str">
        <f aca="false">IF($F5984=1,$G5984,"")</f>
        <v/>
      </c>
    </row>
    <row r="5985" customFormat="false" ht="15" hidden="false" customHeight="false" outlineLevel="0" collapsed="false">
      <c r="A5985" s="30" t="n">
        <v>934.84375</v>
      </c>
      <c r="B5985" s="31" t="n">
        <v>13.1098</v>
      </c>
      <c r="C5985" s="32" t="n">
        <f aca="false">IF($A5985="","",IF(設定!$B$21="dB",10^($B5985/20),ABS($B5985)))</f>
        <v>4.52366046099436</v>
      </c>
      <c r="D5985" s="32" t="n">
        <f aca="false">IF($A5985="","",$A5985^2)</f>
        <v>873932.836914063</v>
      </c>
      <c r="E5985" s="32" t="n">
        <f aca="false">IF($A5985="","",IF($C5985&lt;=0,"",1/$C5985^2))</f>
        <v>0.0488674863133764</v>
      </c>
      <c r="F5985" s="33" t="n">
        <f aca="false">IF(OR(ROW()-設定!$B$30&lt;2,ROW()+設定!$B$30&gt;13701,N($A5985)&lt;=0,N(INDEX($A$2:$A$13701,MIN(13700,MAX(1,ROW()-1+設定!$B$30))))&lt;=0,$A5985&lt;設定!$B$28,$A5985&gt;設定!$B$29),0,IF(AND($C5985&gt;=MAX(INDEX($C$1:$C$13701,MAX(1,ROW()-設定!$B$24)):INDEX($C$1:$C$13701,MAX(1,ROW()-1))),$C5985&gt;MAX(INDEX($C$1:$C$13701,MIN(13701,ROW()+1)):INDEX($C$1:$C$13701,MIN(13701,ROW()+設定!$B$24))),$C5985&gt;=設定!$B$32,$C5985&gt;=MAX(MIN(INDEX($C$1:$C$13701,MAX(1,ROW()-設定!$B$26)):INDEX($C$1:$C$13701,MAX(1,ROW()-1))),MIN(INDEX($C$1:$C$13701,MIN(13701,ROW()+1)):INDEX($C$1:$C$13701,MIN(13701,ROW()+設定!$B$26))))*10^(設定!$B$27/20)),1,0))</f>
        <v>0</v>
      </c>
      <c r="G5985" s="33" t="n">
        <f aca="false">$G5984+IF($F5985=1,1,0)</f>
        <v>3</v>
      </c>
      <c r="H5985" s="0" t="str">
        <f aca="false">IF($F5985=1,$G5985,"")</f>
        <v/>
      </c>
    </row>
    <row r="5986" customFormat="false" ht="15" hidden="false" customHeight="false" outlineLevel="0" collapsed="false">
      <c r="A5986" s="30" t="n">
        <v>935</v>
      </c>
      <c r="B5986" s="31" t="n">
        <v>12.9669</v>
      </c>
      <c r="C5986" s="32" t="n">
        <f aca="false">IF($A5986="","",IF(設定!$B$21="dB",10^($B5986/20),ABS($B5986)))</f>
        <v>4.44984619258701</v>
      </c>
      <c r="D5986" s="32" t="n">
        <f aca="false">IF($A5986="","",$A5986^2)</f>
        <v>874225</v>
      </c>
      <c r="E5986" s="32" t="n">
        <f aca="false">IF($A5986="","",IF($C5986&lt;=0,"",1/$C5986^2))</f>
        <v>0.0505021654089762</v>
      </c>
      <c r="F5986" s="33" t="n">
        <f aca="false">IF(OR(ROW()-設定!$B$30&lt;2,ROW()+設定!$B$30&gt;13701,N($A5986)&lt;=0,N(INDEX($A$2:$A$13701,MIN(13700,MAX(1,ROW()-1+設定!$B$30))))&lt;=0,$A5986&lt;設定!$B$28,$A5986&gt;設定!$B$29),0,IF(AND($C5986&gt;=MAX(INDEX($C$1:$C$13701,MAX(1,ROW()-設定!$B$24)):INDEX($C$1:$C$13701,MAX(1,ROW()-1))),$C5986&gt;MAX(INDEX($C$1:$C$13701,MIN(13701,ROW()+1)):INDEX($C$1:$C$13701,MIN(13701,ROW()+設定!$B$24))),$C5986&gt;=設定!$B$32,$C5986&gt;=MAX(MIN(INDEX($C$1:$C$13701,MAX(1,ROW()-設定!$B$26)):INDEX($C$1:$C$13701,MAX(1,ROW()-1))),MIN(INDEX($C$1:$C$13701,MIN(13701,ROW()+1)):INDEX($C$1:$C$13701,MIN(13701,ROW()+設定!$B$26))))*10^(設定!$B$27/20)),1,0))</f>
        <v>0</v>
      </c>
      <c r="G5986" s="33" t="n">
        <f aca="false">$G5985+IF($F5986=1,1,0)</f>
        <v>3</v>
      </c>
      <c r="H5986" s="0" t="str">
        <f aca="false">IF($F5986=1,$G5986,"")</f>
        <v/>
      </c>
    </row>
    <row r="5987" customFormat="false" ht="15" hidden="false" customHeight="false" outlineLevel="0" collapsed="false">
      <c r="A5987" s="30" t="n">
        <v>935.15625</v>
      </c>
      <c r="B5987" s="31" t="n">
        <v>12.834</v>
      </c>
      <c r="C5987" s="32" t="n">
        <f aca="false">IF($A5987="","",IF(設定!$B$21="dB",10^($B5987/20),ABS($B5987)))</f>
        <v>4.38227876103672</v>
      </c>
      <c r="D5987" s="32" t="n">
        <f aca="false">IF($A5987="","",$A5987^2)</f>
        <v>874517.211914063</v>
      </c>
      <c r="E5987" s="32" t="n">
        <f aca="false">IF($A5987="","",IF($C5987&lt;=0,"",1/$C5987^2))</f>
        <v>0.0520714894033992</v>
      </c>
      <c r="F5987" s="33" t="n">
        <f aca="false">IF(OR(ROW()-設定!$B$30&lt;2,ROW()+設定!$B$30&gt;13701,N($A5987)&lt;=0,N(INDEX($A$2:$A$13701,MIN(13700,MAX(1,ROW()-1+設定!$B$30))))&lt;=0,$A5987&lt;設定!$B$28,$A5987&gt;設定!$B$29),0,IF(AND($C5987&gt;=MAX(INDEX($C$1:$C$13701,MAX(1,ROW()-設定!$B$24)):INDEX($C$1:$C$13701,MAX(1,ROW()-1))),$C5987&gt;MAX(INDEX($C$1:$C$13701,MIN(13701,ROW()+1)):INDEX($C$1:$C$13701,MIN(13701,ROW()+設定!$B$24))),$C5987&gt;=設定!$B$32,$C5987&gt;=MAX(MIN(INDEX($C$1:$C$13701,MAX(1,ROW()-設定!$B$26)):INDEX($C$1:$C$13701,MAX(1,ROW()-1))),MIN(INDEX($C$1:$C$13701,MIN(13701,ROW()+1)):INDEX($C$1:$C$13701,MIN(13701,ROW()+設定!$B$26))))*10^(設定!$B$27/20)),1,0))</f>
        <v>0</v>
      </c>
      <c r="G5987" s="33" t="n">
        <f aca="false">$G5986+IF($F5987=1,1,0)</f>
        <v>3</v>
      </c>
      <c r="H5987" s="0" t="str">
        <f aca="false">IF($F5987=1,$G5987,"")</f>
        <v/>
      </c>
    </row>
    <row r="5988" customFormat="false" ht="15" hidden="false" customHeight="false" outlineLevel="0" collapsed="false">
      <c r="A5988" s="30" t="n">
        <v>935.3125</v>
      </c>
      <c r="B5988" s="31" t="n">
        <v>12.8768</v>
      </c>
      <c r="C5988" s="32" t="n">
        <f aca="false">IF($A5988="","",IF(設定!$B$21="dB",10^($B5988/20),ABS($B5988)))</f>
        <v>4.40392586991011</v>
      </c>
      <c r="D5988" s="32" t="n">
        <f aca="false">IF($A5988="","",$A5988^2)</f>
        <v>874809.47265625</v>
      </c>
      <c r="E5988" s="32" t="n">
        <f aca="false">IF($A5988="","",IF($C5988&lt;=0,"",1/$C5988^2))</f>
        <v>0.051560841897351</v>
      </c>
      <c r="F5988" s="33" t="n">
        <f aca="false">IF(OR(ROW()-設定!$B$30&lt;2,ROW()+設定!$B$30&gt;13701,N($A5988)&lt;=0,N(INDEX($A$2:$A$13701,MIN(13700,MAX(1,ROW()-1+設定!$B$30))))&lt;=0,$A5988&lt;設定!$B$28,$A5988&gt;設定!$B$29),0,IF(AND($C5988&gt;=MAX(INDEX($C$1:$C$13701,MAX(1,ROW()-設定!$B$24)):INDEX($C$1:$C$13701,MAX(1,ROW()-1))),$C5988&gt;MAX(INDEX($C$1:$C$13701,MIN(13701,ROW()+1)):INDEX($C$1:$C$13701,MIN(13701,ROW()+設定!$B$24))),$C5988&gt;=設定!$B$32,$C5988&gt;=MAX(MIN(INDEX($C$1:$C$13701,MAX(1,ROW()-設定!$B$26)):INDEX($C$1:$C$13701,MAX(1,ROW()-1))),MIN(INDEX($C$1:$C$13701,MIN(13701,ROW()+1)):INDEX($C$1:$C$13701,MIN(13701,ROW()+設定!$B$26))))*10^(設定!$B$27/20)),1,0))</f>
        <v>0</v>
      </c>
      <c r="G5988" s="33" t="n">
        <f aca="false">$G5987+IF($F5988=1,1,0)</f>
        <v>3</v>
      </c>
      <c r="H5988" s="0" t="str">
        <f aca="false">IF($F5988=1,$G5988,"")</f>
        <v/>
      </c>
    </row>
    <row r="5989" customFormat="false" ht="15" hidden="false" customHeight="false" outlineLevel="0" collapsed="false">
      <c r="A5989" s="30" t="n">
        <v>935.46875</v>
      </c>
      <c r="B5989" s="31" t="n">
        <v>12.6865</v>
      </c>
      <c r="C5989" s="32" t="n">
        <f aca="false">IF($A5989="","",IF(設定!$B$21="dB",10^($B5989/20),ABS($B5989)))</f>
        <v>4.30848911422557</v>
      </c>
      <c r="D5989" s="32" t="n">
        <f aca="false">IF($A5989="","",$A5989^2)</f>
        <v>875101.782226563</v>
      </c>
      <c r="E5989" s="32" t="n">
        <f aca="false">IF($A5989="","",IF($C5989&lt;=0,"",1/$C5989^2))</f>
        <v>0.0538703751553693</v>
      </c>
      <c r="F5989" s="33" t="n">
        <f aca="false">IF(OR(ROW()-設定!$B$30&lt;2,ROW()+設定!$B$30&gt;13701,N($A5989)&lt;=0,N(INDEX($A$2:$A$13701,MIN(13700,MAX(1,ROW()-1+設定!$B$30))))&lt;=0,$A5989&lt;設定!$B$28,$A5989&gt;設定!$B$29),0,IF(AND($C5989&gt;=MAX(INDEX($C$1:$C$13701,MAX(1,ROW()-設定!$B$24)):INDEX($C$1:$C$13701,MAX(1,ROW()-1))),$C5989&gt;MAX(INDEX($C$1:$C$13701,MIN(13701,ROW()+1)):INDEX($C$1:$C$13701,MIN(13701,ROW()+設定!$B$24))),$C5989&gt;=設定!$B$32,$C5989&gt;=MAX(MIN(INDEX($C$1:$C$13701,MAX(1,ROW()-設定!$B$26)):INDEX($C$1:$C$13701,MAX(1,ROW()-1))),MIN(INDEX($C$1:$C$13701,MIN(13701,ROW()+1)):INDEX($C$1:$C$13701,MIN(13701,ROW()+設定!$B$26))))*10^(設定!$B$27/20)),1,0))</f>
        <v>0</v>
      </c>
      <c r="G5989" s="33" t="n">
        <f aca="false">$G5988+IF($F5989=1,1,0)</f>
        <v>3</v>
      </c>
      <c r="H5989" s="0" t="str">
        <f aca="false">IF($F5989=1,$G5989,"")</f>
        <v/>
      </c>
    </row>
    <row r="5990" customFormat="false" ht="15" hidden="false" customHeight="false" outlineLevel="0" collapsed="false">
      <c r="A5990" s="30" t="n">
        <v>935.625</v>
      </c>
      <c r="B5990" s="31" t="n">
        <v>12.4964</v>
      </c>
      <c r="C5990" s="32" t="n">
        <f aca="false">IF($A5990="","",IF(設定!$B$21="dB",10^($B5990/20),ABS($B5990)))</f>
        <v>4.21521761068546</v>
      </c>
      <c r="D5990" s="32" t="n">
        <f aca="false">IF($A5990="","",$A5990^2)</f>
        <v>875394.140625</v>
      </c>
      <c r="E5990" s="32" t="n">
        <f aca="false">IF($A5990="","",IF($C5990&lt;=0,"",1/$C5990^2))</f>
        <v>0.0562807660394336</v>
      </c>
      <c r="F5990" s="33" t="n">
        <f aca="false">IF(OR(ROW()-設定!$B$30&lt;2,ROW()+設定!$B$30&gt;13701,N($A5990)&lt;=0,N(INDEX($A$2:$A$13701,MIN(13700,MAX(1,ROW()-1+設定!$B$30))))&lt;=0,$A5990&lt;設定!$B$28,$A5990&gt;設定!$B$29),0,IF(AND($C5990&gt;=MAX(INDEX($C$1:$C$13701,MAX(1,ROW()-設定!$B$24)):INDEX($C$1:$C$13701,MAX(1,ROW()-1))),$C5990&gt;MAX(INDEX($C$1:$C$13701,MIN(13701,ROW()+1)):INDEX($C$1:$C$13701,MIN(13701,ROW()+設定!$B$24))),$C5990&gt;=設定!$B$32,$C5990&gt;=MAX(MIN(INDEX($C$1:$C$13701,MAX(1,ROW()-設定!$B$26)):INDEX($C$1:$C$13701,MAX(1,ROW()-1))),MIN(INDEX($C$1:$C$13701,MIN(13701,ROW()+1)):INDEX($C$1:$C$13701,MIN(13701,ROW()+設定!$B$26))))*10^(設定!$B$27/20)),1,0))</f>
        <v>0</v>
      </c>
      <c r="G5990" s="33" t="n">
        <f aca="false">$G5989+IF($F5990=1,1,0)</f>
        <v>3</v>
      </c>
      <c r="H5990" s="0" t="str">
        <f aca="false">IF($F5990=1,$G5990,"")</f>
        <v/>
      </c>
    </row>
    <row r="5991" customFormat="false" ht="15" hidden="false" customHeight="false" outlineLevel="0" collapsed="false">
      <c r="A5991" s="30" t="n">
        <v>935.78125</v>
      </c>
      <c r="B5991" s="31" t="n">
        <v>12.4876</v>
      </c>
      <c r="C5991" s="32" t="n">
        <f aca="false">IF($A5991="","",IF(設定!$B$21="dB",10^($B5991/20),ABS($B5991)))</f>
        <v>4.21094917852179</v>
      </c>
      <c r="D5991" s="32" t="n">
        <f aca="false">IF($A5991="","",$A5991^2)</f>
        <v>875686.547851563</v>
      </c>
      <c r="E5991" s="32" t="n">
        <f aca="false">IF($A5991="","",IF($C5991&lt;=0,"",1/$C5991^2))</f>
        <v>0.0563949219585671</v>
      </c>
      <c r="F5991" s="33" t="n">
        <f aca="false">IF(OR(ROW()-設定!$B$30&lt;2,ROW()+設定!$B$30&gt;13701,N($A5991)&lt;=0,N(INDEX($A$2:$A$13701,MIN(13700,MAX(1,ROW()-1+設定!$B$30))))&lt;=0,$A5991&lt;設定!$B$28,$A5991&gt;設定!$B$29),0,IF(AND($C5991&gt;=MAX(INDEX($C$1:$C$13701,MAX(1,ROW()-設定!$B$24)):INDEX($C$1:$C$13701,MAX(1,ROW()-1))),$C5991&gt;MAX(INDEX($C$1:$C$13701,MIN(13701,ROW()+1)):INDEX($C$1:$C$13701,MIN(13701,ROW()+設定!$B$24))),$C5991&gt;=設定!$B$32,$C5991&gt;=MAX(MIN(INDEX($C$1:$C$13701,MAX(1,ROW()-設定!$B$26)):INDEX($C$1:$C$13701,MAX(1,ROW()-1))),MIN(INDEX($C$1:$C$13701,MIN(13701,ROW()+1)):INDEX($C$1:$C$13701,MIN(13701,ROW()+設定!$B$26))))*10^(設定!$B$27/20)),1,0))</f>
        <v>0</v>
      </c>
      <c r="G5991" s="33" t="n">
        <f aca="false">$G5990+IF($F5991=1,1,0)</f>
        <v>3</v>
      </c>
      <c r="H5991" s="0" t="str">
        <f aca="false">IF($F5991=1,$G5991,"")</f>
        <v/>
      </c>
    </row>
    <row r="5992" customFormat="false" ht="15" hidden="false" customHeight="false" outlineLevel="0" collapsed="false">
      <c r="A5992" s="30" t="n">
        <v>935.9375</v>
      </c>
      <c r="B5992" s="31" t="n">
        <v>12.4522</v>
      </c>
      <c r="C5992" s="32" t="n">
        <f aca="false">IF($A5992="","",IF(設定!$B$21="dB",10^($B5992/20),ABS($B5992)))</f>
        <v>4.1938220618722</v>
      </c>
      <c r="D5992" s="32" t="n">
        <f aca="false">IF($A5992="","",$A5992^2)</f>
        <v>875979.00390625</v>
      </c>
      <c r="E5992" s="32" t="n">
        <f aca="false">IF($A5992="","",IF($C5992&lt;=0,"",1/$C5992^2))</f>
        <v>0.0568564840717419</v>
      </c>
      <c r="F5992" s="33" t="n">
        <f aca="false">IF(OR(ROW()-設定!$B$30&lt;2,ROW()+設定!$B$30&gt;13701,N($A5992)&lt;=0,N(INDEX($A$2:$A$13701,MIN(13700,MAX(1,ROW()-1+設定!$B$30))))&lt;=0,$A5992&lt;設定!$B$28,$A5992&gt;設定!$B$29),0,IF(AND($C5992&gt;=MAX(INDEX($C$1:$C$13701,MAX(1,ROW()-設定!$B$24)):INDEX($C$1:$C$13701,MAX(1,ROW()-1))),$C5992&gt;MAX(INDEX($C$1:$C$13701,MIN(13701,ROW()+1)):INDEX($C$1:$C$13701,MIN(13701,ROW()+設定!$B$24))),$C5992&gt;=設定!$B$32,$C5992&gt;=MAX(MIN(INDEX($C$1:$C$13701,MAX(1,ROW()-設定!$B$26)):INDEX($C$1:$C$13701,MAX(1,ROW()-1))),MIN(INDEX($C$1:$C$13701,MIN(13701,ROW()+1)):INDEX($C$1:$C$13701,MIN(13701,ROW()+設定!$B$26))))*10^(設定!$B$27/20)),1,0))</f>
        <v>0</v>
      </c>
      <c r="G5992" s="33" t="n">
        <f aca="false">$G5991+IF($F5992=1,1,0)</f>
        <v>3</v>
      </c>
      <c r="H5992" s="0" t="str">
        <f aca="false">IF($F5992=1,$G5992,"")</f>
        <v/>
      </c>
    </row>
    <row r="5993" customFormat="false" ht="15" hidden="false" customHeight="false" outlineLevel="0" collapsed="false">
      <c r="A5993" s="30" t="n">
        <v>936.09375</v>
      </c>
      <c r="B5993" s="31" t="n">
        <v>12.2607</v>
      </c>
      <c r="C5993" s="32" t="n">
        <f aca="false">IF($A5993="","",IF(設定!$B$21="dB",10^($B5993/20),ABS($B5993)))</f>
        <v>4.10237162863586</v>
      </c>
      <c r="D5993" s="32" t="n">
        <f aca="false">IF($A5993="","",$A5993^2)</f>
        <v>876271.508789063</v>
      </c>
      <c r="E5993" s="32" t="n">
        <f aca="false">IF($A5993="","",IF($C5993&lt;=0,"",1/$C5993^2))</f>
        <v>0.0594196377756234</v>
      </c>
      <c r="F5993" s="33" t="n">
        <f aca="false">IF(OR(ROW()-設定!$B$30&lt;2,ROW()+設定!$B$30&gt;13701,N($A5993)&lt;=0,N(INDEX($A$2:$A$13701,MIN(13700,MAX(1,ROW()-1+設定!$B$30))))&lt;=0,$A5993&lt;設定!$B$28,$A5993&gt;設定!$B$29),0,IF(AND($C5993&gt;=MAX(INDEX($C$1:$C$13701,MAX(1,ROW()-設定!$B$24)):INDEX($C$1:$C$13701,MAX(1,ROW()-1))),$C5993&gt;MAX(INDEX($C$1:$C$13701,MIN(13701,ROW()+1)):INDEX($C$1:$C$13701,MIN(13701,ROW()+設定!$B$24))),$C5993&gt;=設定!$B$32,$C5993&gt;=MAX(MIN(INDEX($C$1:$C$13701,MAX(1,ROW()-設定!$B$26)):INDEX($C$1:$C$13701,MAX(1,ROW()-1))),MIN(INDEX($C$1:$C$13701,MIN(13701,ROW()+1)):INDEX($C$1:$C$13701,MIN(13701,ROW()+設定!$B$26))))*10^(設定!$B$27/20)),1,0))</f>
        <v>0</v>
      </c>
      <c r="G5993" s="33" t="n">
        <f aca="false">$G5992+IF($F5993=1,1,0)</f>
        <v>3</v>
      </c>
      <c r="H5993" s="0" t="str">
        <f aca="false">IF($F5993=1,$G5993,"")</f>
        <v/>
      </c>
    </row>
    <row r="5994" customFormat="false" ht="15" hidden="false" customHeight="false" outlineLevel="0" collapsed="false">
      <c r="A5994" s="30" t="n">
        <v>936.25</v>
      </c>
      <c r="B5994" s="31" t="n">
        <v>12.4138</v>
      </c>
      <c r="C5994" s="32" t="n">
        <f aca="false">IF($A5994="","",IF(設定!$B$21="dB",10^($B5994/20),ABS($B5994)))</f>
        <v>4.17532225174349</v>
      </c>
      <c r="D5994" s="32" t="n">
        <f aca="false">IF($A5994="","",$A5994^2)</f>
        <v>876564.0625</v>
      </c>
      <c r="E5994" s="32" t="n">
        <f aca="false">IF($A5994="","",IF($C5994&lt;=0,"",1/$C5994^2))</f>
        <v>0.057361434015047</v>
      </c>
      <c r="F5994" s="33" t="n">
        <f aca="false">IF(OR(ROW()-設定!$B$30&lt;2,ROW()+設定!$B$30&gt;13701,N($A5994)&lt;=0,N(INDEX($A$2:$A$13701,MIN(13700,MAX(1,ROW()-1+設定!$B$30))))&lt;=0,$A5994&lt;設定!$B$28,$A5994&gt;設定!$B$29),0,IF(AND($C5994&gt;=MAX(INDEX($C$1:$C$13701,MAX(1,ROW()-設定!$B$24)):INDEX($C$1:$C$13701,MAX(1,ROW()-1))),$C5994&gt;MAX(INDEX($C$1:$C$13701,MIN(13701,ROW()+1)):INDEX($C$1:$C$13701,MIN(13701,ROW()+設定!$B$24))),$C5994&gt;=設定!$B$32,$C5994&gt;=MAX(MIN(INDEX($C$1:$C$13701,MAX(1,ROW()-設定!$B$26)):INDEX($C$1:$C$13701,MAX(1,ROW()-1))),MIN(INDEX($C$1:$C$13701,MIN(13701,ROW()+1)):INDEX($C$1:$C$13701,MIN(13701,ROW()+設定!$B$26))))*10^(設定!$B$27/20)),1,0))</f>
        <v>0</v>
      </c>
      <c r="G5994" s="33" t="n">
        <f aca="false">$G5993+IF($F5994=1,1,0)</f>
        <v>3</v>
      </c>
      <c r="H5994" s="0" t="str">
        <f aca="false">IF($F5994=1,$G5994,"")</f>
        <v/>
      </c>
    </row>
    <row r="5995" customFormat="false" ht="15" hidden="false" customHeight="false" outlineLevel="0" collapsed="false">
      <c r="A5995" s="30" t="n">
        <v>936.40625</v>
      </c>
      <c r="B5995" s="31" t="n">
        <v>12.0791</v>
      </c>
      <c r="C5995" s="32" t="n">
        <f aca="false">IF($A5995="","",IF(設定!$B$21="dB",10^($B5995/20),ABS($B5995)))</f>
        <v>4.01749180916827</v>
      </c>
      <c r="D5995" s="32" t="n">
        <f aca="false">IF($A5995="","",$A5995^2)</f>
        <v>876856.665039063</v>
      </c>
      <c r="E5995" s="32" t="n">
        <f aca="false">IF($A5995="","",IF($C5995&lt;=0,"",1/$C5995^2))</f>
        <v>0.0619569456799456</v>
      </c>
      <c r="F5995" s="33" t="n">
        <f aca="false">IF(OR(ROW()-設定!$B$30&lt;2,ROW()+設定!$B$30&gt;13701,N($A5995)&lt;=0,N(INDEX($A$2:$A$13701,MIN(13700,MAX(1,ROW()-1+設定!$B$30))))&lt;=0,$A5995&lt;設定!$B$28,$A5995&gt;設定!$B$29),0,IF(AND($C5995&gt;=MAX(INDEX($C$1:$C$13701,MAX(1,ROW()-設定!$B$24)):INDEX($C$1:$C$13701,MAX(1,ROW()-1))),$C5995&gt;MAX(INDEX($C$1:$C$13701,MIN(13701,ROW()+1)):INDEX($C$1:$C$13701,MIN(13701,ROW()+設定!$B$24))),$C5995&gt;=設定!$B$32,$C5995&gt;=MAX(MIN(INDEX($C$1:$C$13701,MAX(1,ROW()-設定!$B$26)):INDEX($C$1:$C$13701,MAX(1,ROW()-1))),MIN(INDEX($C$1:$C$13701,MIN(13701,ROW()+1)):INDEX($C$1:$C$13701,MIN(13701,ROW()+設定!$B$26))))*10^(設定!$B$27/20)),1,0))</f>
        <v>0</v>
      </c>
      <c r="G5995" s="33" t="n">
        <f aca="false">$G5994+IF($F5995=1,1,0)</f>
        <v>3</v>
      </c>
      <c r="H5995" s="0" t="str">
        <f aca="false">IF($F5995=1,$G5995,"")</f>
        <v/>
      </c>
    </row>
    <row r="5996" customFormat="false" ht="15" hidden="false" customHeight="false" outlineLevel="0" collapsed="false">
      <c r="A5996" s="30" t="n">
        <v>936.5625</v>
      </c>
      <c r="B5996" s="31" t="n">
        <v>12.2841</v>
      </c>
      <c r="C5996" s="32" t="n">
        <f aca="false">IF($A5996="","",IF(設定!$B$21="dB",10^($B5996/20),ABS($B5996)))</f>
        <v>4.11343841896186</v>
      </c>
      <c r="D5996" s="32" t="n">
        <f aca="false">IF($A5996="","",$A5996^2)</f>
        <v>877149.31640625</v>
      </c>
      <c r="E5996" s="32" t="n">
        <f aca="false">IF($A5996="","",IF($C5996&lt;=0,"",1/$C5996^2))</f>
        <v>0.0591003428096736</v>
      </c>
      <c r="F5996" s="33" t="n">
        <f aca="false">IF(OR(ROW()-設定!$B$30&lt;2,ROW()+設定!$B$30&gt;13701,N($A5996)&lt;=0,N(INDEX($A$2:$A$13701,MIN(13700,MAX(1,ROW()-1+設定!$B$30))))&lt;=0,$A5996&lt;設定!$B$28,$A5996&gt;設定!$B$29),0,IF(AND($C5996&gt;=MAX(INDEX($C$1:$C$13701,MAX(1,ROW()-設定!$B$24)):INDEX($C$1:$C$13701,MAX(1,ROW()-1))),$C5996&gt;MAX(INDEX($C$1:$C$13701,MIN(13701,ROW()+1)):INDEX($C$1:$C$13701,MIN(13701,ROW()+設定!$B$24))),$C5996&gt;=設定!$B$32,$C5996&gt;=MAX(MIN(INDEX($C$1:$C$13701,MAX(1,ROW()-設定!$B$26)):INDEX($C$1:$C$13701,MAX(1,ROW()-1))),MIN(INDEX($C$1:$C$13701,MIN(13701,ROW()+1)):INDEX($C$1:$C$13701,MIN(13701,ROW()+設定!$B$26))))*10^(設定!$B$27/20)),1,0))</f>
        <v>0</v>
      </c>
      <c r="G5996" s="33" t="n">
        <f aca="false">$G5995+IF($F5996=1,1,0)</f>
        <v>3</v>
      </c>
      <c r="H5996" s="0" t="str">
        <f aca="false">IF($F5996=1,$G5996,"")</f>
        <v/>
      </c>
    </row>
    <row r="5997" customFormat="false" ht="15" hidden="false" customHeight="false" outlineLevel="0" collapsed="false">
      <c r="A5997" s="30" t="n">
        <v>936.71875</v>
      </c>
      <c r="B5997" s="31" t="n">
        <v>12.1045</v>
      </c>
      <c r="C5997" s="32" t="n">
        <f aca="false">IF($A5997="","",IF(設定!$B$21="dB",10^($B5997/20),ABS($B5997)))</f>
        <v>4.02925728685135</v>
      </c>
      <c r="D5997" s="32" t="n">
        <f aca="false">IF($A5997="","",$A5997^2)</f>
        <v>877442.016601563</v>
      </c>
      <c r="E5997" s="32" t="n">
        <f aca="false">IF($A5997="","",IF($C5997&lt;=0,"",1/$C5997^2))</f>
        <v>0.0615956439639116</v>
      </c>
      <c r="F5997" s="33" t="n">
        <f aca="false">IF(OR(ROW()-設定!$B$30&lt;2,ROW()+設定!$B$30&gt;13701,N($A5997)&lt;=0,N(INDEX($A$2:$A$13701,MIN(13700,MAX(1,ROW()-1+設定!$B$30))))&lt;=0,$A5997&lt;設定!$B$28,$A5997&gt;設定!$B$29),0,IF(AND($C5997&gt;=MAX(INDEX($C$1:$C$13701,MAX(1,ROW()-設定!$B$24)):INDEX($C$1:$C$13701,MAX(1,ROW()-1))),$C5997&gt;MAX(INDEX($C$1:$C$13701,MIN(13701,ROW()+1)):INDEX($C$1:$C$13701,MIN(13701,ROW()+設定!$B$24))),$C5997&gt;=設定!$B$32,$C5997&gt;=MAX(MIN(INDEX($C$1:$C$13701,MAX(1,ROW()-設定!$B$26)):INDEX($C$1:$C$13701,MAX(1,ROW()-1))),MIN(INDEX($C$1:$C$13701,MIN(13701,ROW()+1)):INDEX($C$1:$C$13701,MIN(13701,ROW()+設定!$B$26))))*10^(設定!$B$27/20)),1,0))</f>
        <v>0</v>
      </c>
      <c r="G5997" s="33" t="n">
        <f aca="false">$G5996+IF($F5997=1,1,0)</f>
        <v>3</v>
      </c>
      <c r="H5997" s="0" t="str">
        <f aca="false">IF($F5997=1,$G5997,"")</f>
        <v/>
      </c>
    </row>
    <row r="5998" customFormat="false" ht="15" hidden="false" customHeight="false" outlineLevel="0" collapsed="false">
      <c r="A5998" s="30" t="n">
        <v>936.875</v>
      </c>
      <c r="B5998" s="31" t="n">
        <v>11.8229</v>
      </c>
      <c r="C5998" s="32" t="n">
        <f aca="false">IF($A5998="","",IF(設定!$B$21="dB",10^($B5998/20),ABS($B5998)))</f>
        <v>3.90072200230668</v>
      </c>
      <c r="D5998" s="32" t="n">
        <f aca="false">IF($A5998="","",$A5998^2)</f>
        <v>877734.765625</v>
      </c>
      <c r="E5998" s="32" t="n">
        <f aca="false">IF($A5998="","",IF($C5998&lt;=0,"",1/$C5998^2))</f>
        <v>0.0657218833135746</v>
      </c>
      <c r="F5998" s="33" t="n">
        <f aca="false">IF(OR(ROW()-設定!$B$30&lt;2,ROW()+設定!$B$30&gt;13701,N($A5998)&lt;=0,N(INDEX($A$2:$A$13701,MIN(13700,MAX(1,ROW()-1+設定!$B$30))))&lt;=0,$A5998&lt;設定!$B$28,$A5998&gt;設定!$B$29),0,IF(AND($C5998&gt;=MAX(INDEX($C$1:$C$13701,MAX(1,ROW()-設定!$B$24)):INDEX($C$1:$C$13701,MAX(1,ROW()-1))),$C5998&gt;MAX(INDEX($C$1:$C$13701,MIN(13701,ROW()+1)):INDEX($C$1:$C$13701,MIN(13701,ROW()+設定!$B$24))),$C5998&gt;=設定!$B$32,$C5998&gt;=MAX(MIN(INDEX($C$1:$C$13701,MAX(1,ROW()-設定!$B$26)):INDEX($C$1:$C$13701,MAX(1,ROW()-1))),MIN(INDEX($C$1:$C$13701,MIN(13701,ROW()+1)):INDEX($C$1:$C$13701,MIN(13701,ROW()+設定!$B$26))))*10^(設定!$B$27/20)),1,0))</f>
        <v>0</v>
      </c>
      <c r="G5998" s="33" t="n">
        <f aca="false">$G5997+IF($F5998=1,1,0)</f>
        <v>3</v>
      </c>
      <c r="H5998" s="0" t="str">
        <f aca="false">IF($F5998=1,$G5998,"")</f>
        <v/>
      </c>
    </row>
    <row r="5999" customFormat="false" ht="15" hidden="false" customHeight="false" outlineLevel="0" collapsed="false">
      <c r="A5999" s="30" t="n">
        <v>937.03125</v>
      </c>
      <c r="B5999" s="31" t="n">
        <v>11.8444</v>
      </c>
      <c r="C5999" s="32" t="n">
        <f aca="false">IF($A5999="","",IF(設定!$B$21="dB",10^($B5999/20),ABS($B5999)))</f>
        <v>3.91038933720562</v>
      </c>
      <c r="D5999" s="32" t="n">
        <f aca="false">IF($A5999="","",$A5999^2)</f>
        <v>878027.563476563</v>
      </c>
      <c r="E5999" s="32" t="n">
        <f aca="false">IF($A5999="","",IF($C5999&lt;=0,"",1/$C5999^2))</f>
        <v>0.0653973273510538</v>
      </c>
      <c r="F5999" s="33" t="n">
        <f aca="false">IF(OR(ROW()-設定!$B$30&lt;2,ROW()+設定!$B$30&gt;13701,N($A5999)&lt;=0,N(INDEX($A$2:$A$13701,MIN(13700,MAX(1,ROW()-1+設定!$B$30))))&lt;=0,$A5999&lt;設定!$B$28,$A5999&gt;設定!$B$29),0,IF(AND($C5999&gt;=MAX(INDEX($C$1:$C$13701,MAX(1,ROW()-設定!$B$24)):INDEX($C$1:$C$13701,MAX(1,ROW()-1))),$C5999&gt;MAX(INDEX($C$1:$C$13701,MIN(13701,ROW()+1)):INDEX($C$1:$C$13701,MIN(13701,ROW()+設定!$B$24))),$C5999&gt;=設定!$B$32,$C5999&gt;=MAX(MIN(INDEX($C$1:$C$13701,MAX(1,ROW()-設定!$B$26)):INDEX($C$1:$C$13701,MAX(1,ROW()-1))),MIN(INDEX($C$1:$C$13701,MIN(13701,ROW()+1)):INDEX($C$1:$C$13701,MIN(13701,ROW()+設定!$B$26))))*10^(設定!$B$27/20)),1,0))</f>
        <v>0</v>
      </c>
      <c r="G5999" s="33" t="n">
        <f aca="false">$G5998+IF($F5999=1,1,0)</f>
        <v>3</v>
      </c>
      <c r="H5999" s="0" t="str">
        <f aca="false">IF($F5999=1,$G5999,"")</f>
        <v/>
      </c>
    </row>
    <row r="6000" customFormat="false" ht="15" hidden="false" customHeight="false" outlineLevel="0" collapsed="false">
      <c r="A6000" s="30" t="n">
        <v>937.1875</v>
      </c>
      <c r="B6000" s="31" t="n">
        <v>11.862</v>
      </c>
      <c r="C6000" s="32" t="n">
        <f aca="false">IF($A6000="","",IF(設定!$B$21="dB",10^($B6000/20),ABS($B6000)))</f>
        <v>3.91832089394111</v>
      </c>
      <c r="D6000" s="32" t="n">
        <f aca="false">IF($A6000="","",$A6000^2)</f>
        <v>878320.41015625</v>
      </c>
      <c r="E6000" s="32" t="n">
        <f aca="false">IF($A6000="","",IF($C6000&lt;=0,"",1/$C6000^2))</f>
        <v>0.0651328377182317</v>
      </c>
      <c r="F6000" s="33" t="n">
        <f aca="false">IF(OR(ROW()-設定!$B$30&lt;2,ROW()+設定!$B$30&gt;13701,N($A6000)&lt;=0,N(INDEX($A$2:$A$13701,MIN(13700,MAX(1,ROW()-1+設定!$B$30))))&lt;=0,$A6000&lt;設定!$B$28,$A6000&gt;設定!$B$29),0,IF(AND($C6000&gt;=MAX(INDEX($C$1:$C$13701,MAX(1,ROW()-設定!$B$24)):INDEX($C$1:$C$13701,MAX(1,ROW()-1))),$C6000&gt;MAX(INDEX($C$1:$C$13701,MIN(13701,ROW()+1)):INDEX($C$1:$C$13701,MIN(13701,ROW()+設定!$B$24))),$C6000&gt;=設定!$B$32,$C6000&gt;=MAX(MIN(INDEX($C$1:$C$13701,MAX(1,ROW()-設定!$B$26)):INDEX($C$1:$C$13701,MAX(1,ROW()-1))),MIN(INDEX($C$1:$C$13701,MIN(13701,ROW()+1)):INDEX($C$1:$C$13701,MIN(13701,ROW()+設定!$B$26))))*10^(設定!$B$27/20)),1,0))</f>
        <v>0</v>
      </c>
      <c r="G6000" s="33" t="n">
        <f aca="false">$G5999+IF($F6000=1,1,0)</f>
        <v>3</v>
      </c>
      <c r="H6000" s="0" t="str">
        <f aca="false">IF($F6000=1,$G6000,"")</f>
        <v/>
      </c>
    </row>
    <row r="6001" customFormat="false" ht="15" hidden="false" customHeight="false" outlineLevel="0" collapsed="false">
      <c r="A6001" s="30" t="n">
        <v>937.34375</v>
      </c>
      <c r="B6001" s="31" t="n">
        <v>11.6283</v>
      </c>
      <c r="C6001" s="32" t="n">
        <f aca="false">IF($A6001="","",IF(設定!$B$21="dB",10^($B6001/20),ABS($B6001)))</f>
        <v>3.81430133569526</v>
      </c>
      <c r="D6001" s="32" t="n">
        <f aca="false">IF($A6001="","",$A6001^2)</f>
        <v>878613.305664063</v>
      </c>
      <c r="E6001" s="32" t="n">
        <f aca="false">IF($A6001="","",IF($C6001&lt;=0,"",1/$C6001^2))</f>
        <v>0.0687337438362216</v>
      </c>
      <c r="F6001" s="33" t="n">
        <f aca="false">IF(OR(ROW()-設定!$B$30&lt;2,ROW()+設定!$B$30&gt;13701,N($A6001)&lt;=0,N(INDEX($A$2:$A$13701,MIN(13700,MAX(1,ROW()-1+設定!$B$30))))&lt;=0,$A6001&lt;設定!$B$28,$A6001&gt;設定!$B$29),0,IF(AND($C6001&gt;=MAX(INDEX($C$1:$C$13701,MAX(1,ROW()-設定!$B$24)):INDEX($C$1:$C$13701,MAX(1,ROW()-1))),$C6001&gt;MAX(INDEX($C$1:$C$13701,MIN(13701,ROW()+1)):INDEX($C$1:$C$13701,MIN(13701,ROW()+設定!$B$24))),$C6001&gt;=設定!$B$32,$C6001&gt;=MAX(MIN(INDEX($C$1:$C$13701,MAX(1,ROW()-設定!$B$26)):INDEX($C$1:$C$13701,MAX(1,ROW()-1))),MIN(INDEX($C$1:$C$13701,MIN(13701,ROW()+1)):INDEX($C$1:$C$13701,MIN(13701,ROW()+設定!$B$26))))*10^(設定!$B$27/20)),1,0))</f>
        <v>0</v>
      </c>
      <c r="G6001" s="33" t="n">
        <f aca="false">$G6000+IF($F6001=1,1,0)</f>
        <v>3</v>
      </c>
      <c r="H6001" s="0" t="str">
        <f aca="false">IF($F6001=1,$G6001,"")</f>
        <v/>
      </c>
    </row>
    <row r="6002" customFormat="false" ht="15" hidden="false" customHeight="false" outlineLevel="0" collapsed="false">
      <c r="A6002" s="30" t="n">
        <v>937.5</v>
      </c>
      <c r="B6002" s="31" t="n">
        <v>11.4316</v>
      </c>
      <c r="C6002" s="32" t="n">
        <f aca="false">IF($A6002="","",IF(設定!$B$21="dB",10^($B6002/20),ABS($B6002)))</f>
        <v>3.72889367376769</v>
      </c>
      <c r="D6002" s="32" t="n">
        <f aca="false">IF($A6002="","",$A6002^2)</f>
        <v>878906.25</v>
      </c>
      <c r="E6002" s="32" t="n">
        <f aca="false">IF($A6002="","",IF($C6002&lt;=0,"",1/$C6002^2))</f>
        <v>0.0719183972023895</v>
      </c>
      <c r="F6002" s="33" t="n">
        <f aca="false">IF(OR(ROW()-設定!$B$30&lt;2,ROW()+設定!$B$30&gt;13701,N($A6002)&lt;=0,N(INDEX($A$2:$A$13701,MIN(13700,MAX(1,ROW()-1+設定!$B$30))))&lt;=0,$A6002&lt;設定!$B$28,$A6002&gt;設定!$B$29),0,IF(AND($C6002&gt;=MAX(INDEX($C$1:$C$13701,MAX(1,ROW()-設定!$B$24)):INDEX($C$1:$C$13701,MAX(1,ROW()-1))),$C6002&gt;MAX(INDEX($C$1:$C$13701,MIN(13701,ROW()+1)):INDEX($C$1:$C$13701,MIN(13701,ROW()+設定!$B$24))),$C6002&gt;=設定!$B$32,$C6002&gt;=MAX(MIN(INDEX($C$1:$C$13701,MAX(1,ROW()-設定!$B$26)):INDEX($C$1:$C$13701,MAX(1,ROW()-1))),MIN(INDEX($C$1:$C$13701,MIN(13701,ROW()+1)):INDEX($C$1:$C$13701,MIN(13701,ROW()+設定!$B$26))))*10^(設定!$B$27/20)),1,0))</f>
        <v>0</v>
      </c>
      <c r="G6002" s="33" t="n">
        <f aca="false">$G6001+IF($F6002=1,1,0)</f>
        <v>3</v>
      </c>
      <c r="H6002" s="0" t="str">
        <f aca="false">IF($F6002=1,$G6002,"")</f>
        <v/>
      </c>
    </row>
    <row r="6003" customFormat="false" ht="15" hidden="false" customHeight="false" outlineLevel="0" collapsed="false">
      <c r="A6003" s="30" t="n">
        <v>937.65625</v>
      </c>
      <c r="B6003" s="31" t="n">
        <v>11.4772</v>
      </c>
      <c r="C6003" s="32" t="n">
        <f aca="false">IF($A6003="","",IF(設定!$B$21="dB",10^($B6003/20),ABS($B6003)))</f>
        <v>3.74852144712129</v>
      </c>
      <c r="D6003" s="32" t="n">
        <f aca="false">IF($A6003="","",$A6003^2)</f>
        <v>879199.243164063</v>
      </c>
      <c r="E6003" s="32" t="n">
        <f aca="false">IF($A6003="","",IF($C6003&lt;=0,"",1/$C6003^2))</f>
        <v>0.0711672197797391</v>
      </c>
      <c r="F6003" s="33" t="n">
        <f aca="false">IF(OR(ROW()-設定!$B$30&lt;2,ROW()+設定!$B$30&gt;13701,N($A6003)&lt;=0,N(INDEX($A$2:$A$13701,MIN(13700,MAX(1,ROW()-1+設定!$B$30))))&lt;=0,$A6003&lt;設定!$B$28,$A6003&gt;設定!$B$29),0,IF(AND($C6003&gt;=MAX(INDEX($C$1:$C$13701,MAX(1,ROW()-設定!$B$24)):INDEX($C$1:$C$13701,MAX(1,ROW()-1))),$C6003&gt;MAX(INDEX($C$1:$C$13701,MIN(13701,ROW()+1)):INDEX($C$1:$C$13701,MIN(13701,ROW()+設定!$B$24))),$C6003&gt;=設定!$B$32,$C6003&gt;=MAX(MIN(INDEX($C$1:$C$13701,MAX(1,ROW()-設定!$B$26)):INDEX($C$1:$C$13701,MAX(1,ROW()-1))),MIN(INDEX($C$1:$C$13701,MIN(13701,ROW()+1)):INDEX($C$1:$C$13701,MIN(13701,ROW()+設定!$B$26))))*10^(設定!$B$27/20)),1,0))</f>
        <v>0</v>
      </c>
      <c r="G6003" s="33" t="n">
        <f aca="false">$G6002+IF($F6003=1,1,0)</f>
        <v>3</v>
      </c>
      <c r="H6003" s="0" t="str">
        <f aca="false">IF($F6003=1,$G6003,"")</f>
        <v/>
      </c>
    </row>
    <row r="6004" customFormat="false" ht="15" hidden="false" customHeight="false" outlineLevel="0" collapsed="false">
      <c r="A6004" s="30" t="n">
        <v>937.8125</v>
      </c>
      <c r="B6004" s="31" t="n">
        <v>11.579</v>
      </c>
      <c r="C6004" s="32" t="n">
        <f aca="false">IF($A6004="","",IF(設定!$B$21="dB",10^($B6004/20),ABS($B6004)))</f>
        <v>3.7927131723595</v>
      </c>
      <c r="D6004" s="32" t="n">
        <f aca="false">IF($A6004="","",$A6004^2)</f>
        <v>879492.28515625</v>
      </c>
      <c r="E6004" s="32" t="n">
        <f aca="false">IF($A6004="","",IF($C6004&lt;=0,"",1/$C6004^2))</f>
        <v>0.0695184371278246</v>
      </c>
      <c r="F6004" s="33" t="n">
        <f aca="false">IF(OR(ROW()-設定!$B$30&lt;2,ROW()+設定!$B$30&gt;13701,N($A6004)&lt;=0,N(INDEX($A$2:$A$13701,MIN(13700,MAX(1,ROW()-1+設定!$B$30))))&lt;=0,$A6004&lt;設定!$B$28,$A6004&gt;設定!$B$29),0,IF(AND($C6004&gt;=MAX(INDEX($C$1:$C$13701,MAX(1,ROW()-設定!$B$24)):INDEX($C$1:$C$13701,MAX(1,ROW()-1))),$C6004&gt;MAX(INDEX($C$1:$C$13701,MIN(13701,ROW()+1)):INDEX($C$1:$C$13701,MIN(13701,ROW()+設定!$B$24))),$C6004&gt;=設定!$B$32,$C6004&gt;=MAX(MIN(INDEX($C$1:$C$13701,MAX(1,ROW()-設定!$B$26)):INDEX($C$1:$C$13701,MAX(1,ROW()-1))),MIN(INDEX($C$1:$C$13701,MIN(13701,ROW()+1)):INDEX($C$1:$C$13701,MIN(13701,ROW()+設定!$B$26))))*10^(設定!$B$27/20)),1,0))</f>
        <v>0</v>
      </c>
      <c r="G6004" s="33" t="n">
        <f aca="false">$G6003+IF($F6004=1,1,0)</f>
        <v>3</v>
      </c>
      <c r="H6004" s="0" t="str">
        <f aca="false">IF($F6004=1,$G6004,"")</f>
        <v/>
      </c>
    </row>
    <row r="6005" customFormat="false" ht="15" hidden="false" customHeight="false" outlineLevel="0" collapsed="false">
      <c r="A6005" s="30" t="n">
        <v>937.96875</v>
      </c>
      <c r="B6005" s="31" t="n">
        <v>11.1253</v>
      </c>
      <c r="C6005" s="32" t="n">
        <f aca="false">IF($A6005="","",IF(設定!$B$21="dB",10^($B6005/20),ABS($B6005)))</f>
        <v>3.59968915807276</v>
      </c>
      <c r="D6005" s="32" t="n">
        <f aca="false">IF($A6005="","",$A6005^2)</f>
        <v>879785.375976563</v>
      </c>
      <c r="E6005" s="32" t="n">
        <f aca="false">IF($A6005="","",IF($C6005&lt;=0,"",1/$C6005^2))</f>
        <v>0.0771738203957191</v>
      </c>
      <c r="F6005" s="33" t="n">
        <f aca="false">IF(OR(ROW()-設定!$B$30&lt;2,ROW()+設定!$B$30&gt;13701,N($A6005)&lt;=0,N(INDEX($A$2:$A$13701,MIN(13700,MAX(1,ROW()-1+設定!$B$30))))&lt;=0,$A6005&lt;設定!$B$28,$A6005&gt;設定!$B$29),0,IF(AND($C6005&gt;=MAX(INDEX($C$1:$C$13701,MAX(1,ROW()-設定!$B$24)):INDEX($C$1:$C$13701,MAX(1,ROW()-1))),$C6005&gt;MAX(INDEX($C$1:$C$13701,MIN(13701,ROW()+1)):INDEX($C$1:$C$13701,MIN(13701,ROW()+設定!$B$24))),$C6005&gt;=設定!$B$32,$C6005&gt;=MAX(MIN(INDEX($C$1:$C$13701,MAX(1,ROW()-設定!$B$26)):INDEX($C$1:$C$13701,MAX(1,ROW()-1))),MIN(INDEX($C$1:$C$13701,MIN(13701,ROW()+1)):INDEX($C$1:$C$13701,MIN(13701,ROW()+設定!$B$26))))*10^(設定!$B$27/20)),1,0))</f>
        <v>0</v>
      </c>
      <c r="G6005" s="33" t="n">
        <f aca="false">$G6004+IF($F6005=1,1,0)</f>
        <v>3</v>
      </c>
      <c r="H6005" s="0" t="str">
        <f aca="false">IF($F6005=1,$G6005,"")</f>
        <v/>
      </c>
    </row>
    <row r="6006" customFormat="false" ht="15" hidden="false" customHeight="false" outlineLevel="0" collapsed="false">
      <c r="A6006" s="30" t="n">
        <v>938.125</v>
      </c>
      <c r="B6006" s="31" t="n">
        <v>11.2478</v>
      </c>
      <c r="C6006" s="32" t="n">
        <f aca="false">IF($A6006="","",IF(設定!$B$21="dB",10^($B6006/20),ABS($B6006)))</f>
        <v>3.65081646072157</v>
      </c>
      <c r="D6006" s="32" t="n">
        <f aca="false">IF($A6006="","",$A6006^2)</f>
        <v>880078.515625</v>
      </c>
      <c r="E6006" s="32" t="n">
        <f aca="false">IF($A6006="","",IF($C6006&lt;=0,"",1/$C6006^2))</f>
        <v>0.0750274178514683</v>
      </c>
      <c r="F6006" s="33" t="n">
        <f aca="false">IF(OR(ROW()-設定!$B$30&lt;2,ROW()+設定!$B$30&gt;13701,N($A6006)&lt;=0,N(INDEX($A$2:$A$13701,MIN(13700,MAX(1,ROW()-1+設定!$B$30))))&lt;=0,$A6006&lt;設定!$B$28,$A6006&gt;設定!$B$29),0,IF(AND($C6006&gt;=MAX(INDEX($C$1:$C$13701,MAX(1,ROW()-設定!$B$24)):INDEX($C$1:$C$13701,MAX(1,ROW()-1))),$C6006&gt;MAX(INDEX($C$1:$C$13701,MIN(13701,ROW()+1)):INDEX($C$1:$C$13701,MIN(13701,ROW()+設定!$B$24))),$C6006&gt;=設定!$B$32,$C6006&gt;=MAX(MIN(INDEX($C$1:$C$13701,MAX(1,ROW()-設定!$B$26)):INDEX($C$1:$C$13701,MAX(1,ROW()-1))),MIN(INDEX($C$1:$C$13701,MIN(13701,ROW()+1)):INDEX($C$1:$C$13701,MIN(13701,ROW()+設定!$B$26))))*10^(設定!$B$27/20)),1,0))</f>
        <v>0</v>
      </c>
      <c r="G6006" s="33" t="n">
        <f aca="false">$G6005+IF($F6006=1,1,0)</f>
        <v>3</v>
      </c>
      <c r="H6006" s="0" t="str">
        <f aca="false">IF($F6006=1,$G6006,"")</f>
        <v/>
      </c>
    </row>
    <row r="6007" customFormat="false" ht="15" hidden="false" customHeight="false" outlineLevel="0" collapsed="false">
      <c r="A6007" s="30" t="n">
        <v>938.28125</v>
      </c>
      <c r="B6007" s="31" t="n">
        <v>11.0987</v>
      </c>
      <c r="C6007" s="32" t="n">
        <f aca="false">IF($A6007="","",IF(設定!$B$21="dB",10^($B6007/20),ABS($B6007)))</f>
        <v>3.58868219525567</v>
      </c>
      <c r="D6007" s="32" t="n">
        <f aca="false">IF($A6007="","",$A6007^2)</f>
        <v>880371.704101563</v>
      </c>
      <c r="E6007" s="32" t="n">
        <f aca="false">IF($A6007="","",IF($C6007&lt;=0,"",1/$C6007^2))</f>
        <v>0.0776479510163939</v>
      </c>
      <c r="F6007" s="33" t="n">
        <f aca="false">IF(OR(ROW()-設定!$B$30&lt;2,ROW()+設定!$B$30&gt;13701,N($A6007)&lt;=0,N(INDEX($A$2:$A$13701,MIN(13700,MAX(1,ROW()-1+設定!$B$30))))&lt;=0,$A6007&lt;設定!$B$28,$A6007&gt;設定!$B$29),0,IF(AND($C6007&gt;=MAX(INDEX($C$1:$C$13701,MAX(1,ROW()-設定!$B$24)):INDEX($C$1:$C$13701,MAX(1,ROW()-1))),$C6007&gt;MAX(INDEX($C$1:$C$13701,MIN(13701,ROW()+1)):INDEX($C$1:$C$13701,MIN(13701,ROW()+設定!$B$24))),$C6007&gt;=設定!$B$32,$C6007&gt;=MAX(MIN(INDEX($C$1:$C$13701,MAX(1,ROW()-設定!$B$26)):INDEX($C$1:$C$13701,MAX(1,ROW()-1))),MIN(INDEX($C$1:$C$13701,MIN(13701,ROW()+1)):INDEX($C$1:$C$13701,MIN(13701,ROW()+設定!$B$26))))*10^(設定!$B$27/20)),1,0))</f>
        <v>0</v>
      </c>
      <c r="G6007" s="33" t="n">
        <f aca="false">$G6006+IF($F6007=1,1,0)</f>
        <v>3</v>
      </c>
      <c r="H6007" s="0" t="str">
        <f aca="false">IF($F6007=1,$G6007,"")</f>
        <v/>
      </c>
    </row>
    <row r="6008" customFormat="false" ht="15" hidden="false" customHeight="false" outlineLevel="0" collapsed="false">
      <c r="A6008" s="30" t="n">
        <v>938.4375</v>
      </c>
      <c r="B6008" s="31" t="n">
        <v>10.9933</v>
      </c>
      <c r="C6008" s="32" t="n">
        <f aca="false">IF($A6008="","",IF(設定!$B$21="dB",10^($B6008/20),ABS($B6008)))</f>
        <v>3.54539803777418</v>
      </c>
      <c r="D6008" s="32" t="n">
        <f aca="false">IF($A6008="","",$A6008^2)</f>
        <v>880664.94140625</v>
      </c>
      <c r="E6008" s="32" t="n">
        <f aca="false">IF($A6008="","",IF($C6008&lt;=0,"",1/$C6008^2))</f>
        <v>0.0795554616065912</v>
      </c>
      <c r="F6008" s="33" t="n">
        <f aca="false">IF(OR(ROW()-設定!$B$30&lt;2,ROW()+設定!$B$30&gt;13701,N($A6008)&lt;=0,N(INDEX($A$2:$A$13701,MIN(13700,MAX(1,ROW()-1+設定!$B$30))))&lt;=0,$A6008&lt;設定!$B$28,$A6008&gt;設定!$B$29),0,IF(AND($C6008&gt;=MAX(INDEX($C$1:$C$13701,MAX(1,ROW()-設定!$B$24)):INDEX($C$1:$C$13701,MAX(1,ROW()-1))),$C6008&gt;MAX(INDEX($C$1:$C$13701,MIN(13701,ROW()+1)):INDEX($C$1:$C$13701,MIN(13701,ROW()+設定!$B$24))),$C6008&gt;=設定!$B$32,$C6008&gt;=MAX(MIN(INDEX($C$1:$C$13701,MAX(1,ROW()-設定!$B$26)):INDEX($C$1:$C$13701,MAX(1,ROW()-1))),MIN(INDEX($C$1:$C$13701,MIN(13701,ROW()+1)):INDEX($C$1:$C$13701,MIN(13701,ROW()+設定!$B$26))))*10^(設定!$B$27/20)),1,0))</f>
        <v>0</v>
      </c>
      <c r="G6008" s="33" t="n">
        <f aca="false">$G6007+IF($F6008=1,1,0)</f>
        <v>3</v>
      </c>
      <c r="H6008" s="0" t="str">
        <f aca="false">IF($F6008=1,$G6008,"")</f>
        <v/>
      </c>
    </row>
    <row r="6009" customFormat="false" ht="15" hidden="false" customHeight="false" outlineLevel="0" collapsed="false">
      <c r="A6009" s="30" t="n">
        <v>938.59375</v>
      </c>
      <c r="B6009" s="31" t="n">
        <v>10.872</v>
      </c>
      <c r="C6009" s="32" t="n">
        <f aca="false">IF($A6009="","",IF(設定!$B$21="dB",10^($B6009/20),ABS($B6009)))</f>
        <v>3.49623004002702</v>
      </c>
      <c r="D6009" s="32" t="n">
        <f aca="false">IF($A6009="","",$A6009^2)</f>
        <v>880958.227539063</v>
      </c>
      <c r="E6009" s="32" t="n">
        <f aca="false">IF($A6009="","",IF($C6009&lt;=0,"",1/$C6009^2))</f>
        <v>0.0818087957945747</v>
      </c>
      <c r="F6009" s="33" t="n">
        <f aca="false">IF(OR(ROW()-設定!$B$30&lt;2,ROW()+設定!$B$30&gt;13701,N($A6009)&lt;=0,N(INDEX($A$2:$A$13701,MIN(13700,MAX(1,ROW()-1+設定!$B$30))))&lt;=0,$A6009&lt;設定!$B$28,$A6009&gt;設定!$B$29),0,IF(AND($C6009&gt;=MAX(INDEX($C$1:$C$13701,MAX(1,ROW()-設定!$B$24)):INDEX($C$1:$C$13701,MAX(1,ROW()-1))),$C6009&gt;MAX(INDEX($C$1:$C$13701,MIN(13701,ROW()+1)):INDEX($C$1:$C$13701,MIN(13701,ROW()+設定!$B$24))),$C6009&gt;=設定!$B$32,$C6009&gt;=MAX(MIN(INDEX($C$1:$C$13701,MAX(1,ROW()-設定!$B$26)):INDEX($C$1:$C$13701,MAX(1,ROW()-1))),MIN(INDEX($C$1:$C$13701,MIN(13701,ROW()+1)):INDEX($C$1:$C$13701,MIN(13701,ROW()+設定!$B$26))))*10^(設定!$B$27/20)),1,0))</f>
        <v>0</v>
      </c>
      <c r="G6009" s="33" t="n">
        <f aca="false">$G6008+IF($F6009=1,1,0)</f>
        <v>3</v>
      </c>
      <c r="H6009" s="0" t="str">
        <f aca="false">IF($F6009=1,$G6009,"")</f>
        <v/>
      </c>
    </row>
    <row r="6010" customFormat="false" ht="15" hidden="false" customHeight="false" outlineLevel="0" collapsed="false">
      <c r="A6010" s="30" t="n">
        <v>938.75</v>
      </c>
      <c r="B6010" s="31" t="n">
        <v>10.7865</v>
      </c>
      <c r="C6010" s="32" t="n">
        <f aca="false">IF($A6010="","",IF(設定!$B$21="dB",10^($B6010/20),ABS($B6010)))</f>
        <v>3.46198355043262</v>
      </c>
      <c r="D6010" s="32" t="n">
        <f aca="false">IF($A6010="","",$A6010^2)</f>
        <v>881251.5625</v>
      </c>
      <c r="E6010" s="32" t="n">
        <f aca="false">IF($A6010="","",IF($C6010&lt;=0,"",1/$C6010^2))</f>
        <v>0.0834353323076859</v>
      </c>
      <c r="F6010" s="33" t="n">
        <f aca="false">IF(OR(ROW()-設定!$B$30&lt;2,ROW()+設定!$B$30&gt;13701,N($A6010)&lt;=0,N(INDEX($A$2:$A$13701,MIN(13700,MAX(1,ROW()-1+設定!$B$30))))&lt;=0,$A6010&lt;設定!$B$28,$A6010&gt;設定!$B$29),0,IF(AND($C6010&gt;=MAX(INDEX($C$1:$C$13701,MAX(1,ROW()-設定!$B$24)):INDEX($C$1:$C$13701,MAX(1,ROW()-1))),$C6010&gt;MAX(INDEX($C$1:$C$13701,MIN(13701,ROW()+1)):INDEX($C$1:$C$13701,MIN(13701,ROW()+設定!$B$24))),$C6010&gt;=設定!$B$32,$C6010&gt;=MAX(MIN(INDEX($C$1:$C$13701,MAX(1,ROW()-設定!$B$26)):INDEX($C$1:$C$13701,MAX(1,ROW()-1))),MIN(INDEX($C$1:$C$13701,MIN(13701,ROW()+1)):INDEX($C$1:$C$13701,MIN(13701,ROW()+設定!$B$26))))*10^(設定!$B$27/20)),1,0))</f>
        <v>0</v>
      </c>
      <c r="G6010" s="33" t="n">
        <f aca="false">$G6009+IF($F6010=1,1,0)</f>
        <v>3</v>
      </c>
      <c r="H6010" s="0" t="str">
        <f aca="false">IF($F6010=1,$G6010,"")</f>
        <v/>
      </c>
    </row>
    <row r="6011" customFormat="false" ht="15" hidden="false" customHeight="false" outlineLevel="0" collapsed="false">
      <c r="A6011" s="30" t="n">
        <v>938.90625</v>
      </c>
      <c r="B6011" s="31" t="n">
        <v>10.8344</v>
      </c>
      <c r="C6011" s="32" t="n">
        <f aca="false">IF($A6011="","",IF(設定!$B$21="dB",10^($B6011/20),ABS($B6011)))</f>
        <v>3.48112806050433</v>
      </c>
      <c r="D6011" s="32" t="n">
        <f aca="false">IF($A6011="","",$A6011^2)</f>
        <v>881544.946289063</v>
      </c>
      <c r="E6011" s="32" t="n">
        <f aca="false">IF($A6011="","",IF($C6011&lt;=0,"",1/$C6011^2))</f>
        <v>0.0825201483401993</v>
      </c>
      <c r="F6011" s="33" t="n">
        <f aca="false">IF(OR(ROW()-設定!$B$30&lt;2,ROW()+設定!$B$30&gt;13701,N($A6011)&lt;=0,N(INDEX($A$2:$A$13701,MIN(13700,MAX(1,ROW()-1+設定!$B$30))))&lt;=0,$A6011&lt;設定!$B$28,$A6011&gt;設定!$B$29),0,IF(AND($C6011&gt;=MAX(INDEX($C$1:$C$13701,MAX(1,ROW()-設定!$B$24)):INDEX($C$1:$C$13701,MAX(1,ROW()-1))),$C6011&gt;MAX(INDEX($C$1:$C$13701,MIN(13701,ROW()+1)):INDEX($C$1:$C$13701,MIN(13701,ROW()+設定!$B$24))),$C6011&gt;=設定!$B$32,$C6011&gt;=MAX(MIN(INDEX($C$1:$C$13701,MAX(1,ROW()-設定!$B$26)):INDEX($C$1:$C$13701,MAX(1,ROW()-1))),MIN(INDEX($C$1:$C$13701,MIN(13701,ROW()+1)):INDEX($C$1:$C$13701,MIN(13701,ROW()+設定!$B$26))))*10^(設定!$B$27/20)),1,0))</f>
        <v>0</v>
      </c>
      <c r="G6011" s="33" t="n">
        <f aca="false">$G6010+IF($F6011=1,1,0)</f>
        <v>3</v>
      </c>
      <c r="H6011" s="0" t="str">
        <f aca="false">IF($F6011=1,$G6011,"")</f>
        <v/>
      </c>
    </row>
    <row r="6012" customFormat="false" ht="15" hidden="false" customHeight="false" outlineLevel="0" collapsed="false">
      <c r="A6012" s="30" t="n">
        <v>939.0625</v>
      </c>
      <c r="B6012" s="31" t="n">
        <v>10.6957</v>
      </c>
      <c r="C6012" s="32" t="n">
        <f aca="false">IF($A6012="","",IF(設定!$B$21="dB",10^($B6012/20),ABS($B6012)))</f>
        <v>3.42598139363259</v>
      </c>
      <c r="D6012" s="32" t="n">
        <f aca="false">IF($A6012="","",$A6012^2)</f>
        <v>881838.37890625</v>
      </c>
      <c r="E6012" s="32" t="n">
        <f aca="false">IF($A6012="","",IF($C6012&lt;=0,"",1/$C6012^2))</f>
        <v>0.0851981177170633</v>
      </c>
      <c r="F6012" s="33" t="n">
        <f aca="false">IF(OR(ROW()-設定!$B$30&lt;2,ROW()+設定!$B$30&gt;13701,N($A6012)&lt;=0,N(INDEX($A$2:$A$13701,MIN(13700,MAX(1,ROW()-1+設定!$B$30))))&lt;=0,$A6012&lt;設定!$B$28,$A6012&gt;設定!$B$29),0,IF(AND($C6012&gt;=MAX(INDEX($C$1:$C$13701,MAX(1,ROW()-設定!$B$24)):INDEX($C$1:$C$13701,MAX(1,ROW()-1))),$C6012&gt;MAX(INDEX($C$1:$C$13701,MIN(13701,ROW()+1)):INDEX($C$1:$C$13701,MIN(13701,ROW()+設定!$B$24))),$C6012&gt;=設定!$B$32,$C6012&gt;=MAX(MIN(INDEX($C$1:$C$13701,MAX(1,ROW()-設定!$B$26)):INDEX($C$1:$C$13701,MAX(1,ROW()-1))),MIN(INDEX($C$1:$C$13701,MIN(13701,ROW()+1)):INDEX($C$1:$C$13701,MIN(13701,ROW()+設定!$B$26))))*10^(設定!$B$27/20)),1,0))</f>
        <v>0</v>
      </c>
      <c r="G6012" s="33" t="n">
        <f aca="false">$G6011+IF($F6012=1,1,0)</f>
        <v>3</v>
      </c>
      <c r="H6012" s="0" t="str">
        <f aca="false">IF($F6012=1,$G6012,"")</f>
        <v/>
      </c>
    </row>
    <row r="6013" customFormat="false" ht="15" hidden="false" customHeight="false" outlineLevel="0" collapsed="false">
      <c r="A6013" s="30" t="n">
        <v>939.21875</v>
      </c>
      <c r="B6013" s="31" t="n">
        <v>10.4359</v>
      </c>
      <c r="C6013" s="32" t="n">
        <f aca="false">IF($A6013="","",IF(設定!$B$21="dB",10^($B6013/20),ABS($B6013)))</f>
        <v>3.32502565078155</v>
      </c>
      <c r="D6013" s="32" t="n">
        <f aca="false">IF($A6013="","",$A6013^2)</f>
        <v>882131.860351563</v>
      </c>
      <c r="E6013" s="32" t="n">
        <f aca="false">IF($A6013="","",IF($C6013&lt;=0,"",1/$C6013^2))</f>
        <v>0.0904502975758498</v>
      </c>
      <c r="F6013" s="33" t="n">
        <f aca="false">IF(OR(ROW()-設定!$B$30&lt;2,ROW()+設定!$B$30&gt;13701,N($A6013)&lt;=0,N(INDEX($A$2:$A$13701,MIN(13700,MAX(1,ROW()-1+設定!$B$30))))&lt;=0,$A6013&lt;設定!$B$28,$A6013&gt;設定!$B$29),0,IF(AND($C6013&gt;=MAX(INDEX($C$1:$C$13701,MAX(1,ROW()-設定!$B$24)):INDEX($C$1:$C$13701,MAX(1,ROW()-1))),$C6013&gt;MAX(INDEX($C$1:$C$13701,MIN(13701,ROW()+1)):INDEX($C$1:$C$13701,MIN(13701,ROW()+設定!$B$24))),$C6013&gt;=設定!$B$32,$C6013&gt;=MAX(MIN(INDEX($C$1:$C$13701,MAX(1,ROW()-設定!$B$26)):INDEX($C$1:$C$13701,MAX(1,ROW()-1))),MIN(INDEX($C$1:$C$13701,MIN(13701,ROW()+1)):INDEX($C$1:$C$13701,MIN(13701,ROW()+設定!$B$26))))*10^(設定!$B$27/20)),1,0))</f>
        <v>0</v>
      </c>
      <c r="G6013" s="33" t="n">
        <f aca="false">$G6012+IF($F6013=1,1,0)</f>
        <v>3</v>
      </c>
      <c r="H6013" s="0" t="str">
        <f aca="false">IF($F6013=1,$G6013,"")</f>
        <v/>
      </c>
    </row>
    <row r="6014" customFormat="false" ht="15" hidden="false" customHeight="false" outlineLevel="0" collapsed="false">
      <c r="A6014" s="30" t="n">
        <v>939.375</v>
      </c>
      <c r="B6014" s="31" t="n">
        <v>10.6074</v>
      </c>
      <c r="C6014" s="32" t="n">
        <f aca="false">IF($A6014="","",IF(設定!$B$21="dB",10^($B6014/20),ABS($B6014)))</f>
        <v>3.3913295962176</v>
      </c>
      <c r="D6014" s="32" t="n">
        <f aca="false">IF($A6014="","",$A6014^2)</f>
        <v>882425.390625</v>
      </c>
      <c r="E6014" s="32" t="n">
        <f aca="false">IF($A6014="","",IF($C6014&lt;=0,"",1/$C6014^2))</f>
        <v>0.086948080742473</v>
      </c>
      <c r="F6014" s="33" t="n">
        <f aca="false">IF(OR(ROW()-設定!$B$30&lt;2,ROW()+設定!$B$30&gt;13701,N($A6014)&lt;=0,N(INDEX($A$2:$A$13701,MIN(13700,MAX(1,ROW()-1+設定!$B$30))))&lt;=0,$A6014&lt;設定!$B$28,$A6014&gt;設定!$B$29),0,IF(AND($C6014&gt;=MAX(INDEX($C$1:$C$13701,MAX(1,ROW()-設定!$B$24)):INDEX($C$1:$C$13701,MAX(1,ROW()-1))),$C6014&gt;MAX(INDEX($C$1:$C$13701,MIN(13701,ROW()+1)):INDEX($C$1:$C$13701,MIN(13701,ROW()+設定!$B$24))),$C6014&gt;=設定!$B$32,$C6014&gt;=MAX(MIN(INDEX($C$1:$C$13701,MAX(1,ROW()-設定!$B$26)):INDEX($C$1:$C$13701,MAX(1,ROW()-1))),MIN(INDEX($C$1:$C$13701,MIN(13701,ROW()+1)):INDEX($C$1:$C$13701,MIN(13701,ROW()+設定!$B$26))))*10^(設定!$B$27/20)),1,0))</f>
        <v>0</v>
      </c>
      <c r="G6014" s="33" t="n">
        <f aca="false">$G6013+IF($F6014=1,1,0)</f>
        <v>3</v>
      </c>
      <c r="H6014" s="0" t="str">
        <f aca="false">IF($F6014=1,$G6014,"")</f>
        <v/>
      </c>
    </row>
    <row r="6015" customFormat="false" ht="15" hidden="false" customHeight="false" outlineLevel="0" collapsed="false">
      <c r="A6015" s="30" t="n">
        <v>939.53125</v>
      </c>
      <c r="B6015" s="31" t="n">
        <v>10.2171</v>
      </c>
      <c r="C6015" s="32" t="n">
        <f aca="false">IF($A6015="","",IF(設定!$B$21="dB",10^($B6015/20),ABS($B6015)))</f>
        <v>3.2423134658744</v>
      </c>
      <c r="D6015" s="32" t="n">
        <f aca="false">IF($A6015="","",$A6015^2)</f>
        <v>882718.969726563</v>
      </c>
      <c r="E6015" s="32" t="n">
        <f aca="false">IF($A6015="","",IF($C6015&lt;=0,"",1/$C6015^2))</f>
        <v>0.0951239771679761</v>
      </c>
      <c r="F6015" s="33" t="n">
        <f aca="false">IF(OR(ROW()-設定!$B$30&lt;2,ROW()+設定!$B$30&gt;13701,N($A6015)&lt;=0,N(INDEX($A$2:$A$13701,MIN(13700,MAX(1,ROW()-1+設定!$B$30))))&lt;=0,$A6015&lt;設定!$B$28,$A6015&gt;設定!$B$29),0,IF(AND($C6015&gt;=MAX(INDEX($C$1:$C$13701,MAX(1,ROW()-設定!$B$24)):INDEX($C$1:$C$13701,MAX(1,ROW()-1))),$C6015&gt;MAX(INDEX($C$1:$C$13701,MIN(13701,ROW()+1)):INDEX($C$1:$C$13701,MIN(13701,ROW()+設定!$B$24))),$C6015&gt;=設定!$B$32,$C6015&gt;=MAX(MIN(INDEX($C$1:$C$13701,MAX(1,ROW()-設定!$B$26)):INDEX($C$1:$C$13701,MAX(1,ROW()-1))),MIN(INDEX($C$1:$C$13701,MIN(13701,ROW()+1)):INDEX($C$1:$C$13701,MIN(13701,ROW()+設定!$B$26))))*10^(設定!$B$27/20)),1,0))</f>
        <v>0</v>
      </c>
      <c r="G6015" s="33" t="n">
        <f aca="false">$G6014+IF($F6015=1,1,0)</f>
        <v>3</v>
      </c>
      <c r="H6015" s="0" t="str">
        <f aca="false">IF($F6015=1,$G6015,"")</f>
        <v/>
      </c>
    </row>
    <row r="6016" customFormat="false" ht="15" hidden="false" customHeight="false" outlineLevel="0" collapsed="false">
      <c r="A6016" s="30" t="n">
        <v>939.6875</v>
      </c>
      <c r="B6016" s="31" t="n">
        <v>10.3272</v>
      </c>
      <c r="C6016" s="32" t="n">
        <f aca="false">IF($A6016="","",IF(設定!$B$21="dB",10^($B6016/20),ABS($B6016)))</f>
        <v>3.28367374104835</v>
      </c>
      <c r="D6016" s="32" t="n">
        <f aca="false">IF($A6016="","",$A6016^2)</f>
        <v>883012.59765625</v>
      </c>
      <c r="E6016" s="32" t="n">
        <f aca="false">IF($A6016="","",IF($C6016&lt;=0,"",1/$C6016^2))</f>
        <v>0.0927427565317695</v>
      </c>
      <c r="F6016" s="33" t="n">
        <f aca="false">IF(OR(ROW()-設定!$B$30&lt;2,ROW()+設定!$B$30&gt;13701,N($A6016)&lt;=0,N(INDEX($A$2:$A$13701,MIN(13700,MAX(1,ROW()-1+設定!$B$30))))&lt;=0,$A6016&lt;設定!$B$28,$A6016&gt;設定!$B$29),0,IF(AND($C6016&gt;=MAX(INDEX($C$1:$C$13701,MAX(1,ROW()-設定!$B$24)):INDEX($C$1:$C$13701,MAX(1,ROW()-1))),$C6016&gt;MAX(INDEX($C$1:$C$13701,MIN(13701,ROW()+1)):INDEX($C$1:$C$13701,MIN(13701,ROW()+設定!$B$24))),$C6016&gt;=設定!$B$32,$C6016&gt;=MAX(MIN(INDEX($C$1:$C$13701,MAX(1,ROW()-設定!$B$26)):INDEX($C$1:$C$13701,MAX(1,ROW()-1))),MIN(INDEX($C$1:$C$13701,MIN(13701,ROW()+1)):INDEX($C$1:$C$13701,MIN(13701,ROW()+設定!$B$26))))*10^(設定!$B$27/20)),1,0))</f>
        <v>0</v>
      </c>
      <c r="G6016" s="33" t="n">
        <f aca="false">$G6015+IF($F6016=1,1,0)</f>
        <v>3</v>
      </c>
      <c r="H6016" s="0" t="str">
        <f aca="false">IF($F6016=1,$G6016,"")</f>
        <v/>
      </c>
    </row>
    <row r="6017" customFormat="false" ht="15" hidden="false" customHeight="false" outlineLevel="0" collapsed="false">
      <c r="A6017" s="30" t="n">
        <v>939.84375</v>
      </c>
      <c r="B6017" s="31" t="n">
        <v>10.1844</v>
      </c>
      <c r="C6017" s="32" t="n">
        <f aca="false">IF($A6017="","",IF(設定!$B$21="dB",10^($B6017/20),ABS($B6017)))</f>
        <v>3.23012999015379</v>
      </c>
      <c r="D6017" s="32" t="n">
        <f aca="false">IF($A6017="","",$A6017^2)</f>
        <v>883306.274414063</v>
      </c>
      <c r="E6017" s="32" t="n">
        <f aca="false">IF($A6017="","",IF($C6017&lt;=0,"",1/$C6017^2))</f>
        <v>0.0958429119036239</v>
      </c>
      <c r="F6017" s="33" t="n">
        <f aca="false">IF(OR(ROW()-設定!$B$30&lt;2,ROW()+設定!$B$30&gt;13701,N($A6017)&lt;=0,N(INDEX($A$2:$A$13701,MIN(13700,MAX(1,ROW()-1+設定!$B$30))))&lt;=0,$A6017&lt;設定!$B$28,$A6017&gt;設定!$B$29),0,IF(AND($C6017&gt;=MAX(INDEX($C$1:$C$13701,MAX(1,ROW()-設定!$B$24)):INDEX($C$1:$C$13701,MAX(1,ROW()-1))),$C6017&gt;MAX(INDEX($C$1:$C$13701,MIN(13701,ROW()+1)):INDEX($C$1:$C$13701,MIN(13701,ROW()+設定!$B$24))),$C6017&gt;=設定!$B$32,$C6017&gt;=MAX(MIN(INDEX($C$1:$C$13701,MAX(1,ROW()-設定!$B$26)):INDEX($C$1:$C$13701,MAX(1,ROW()-1))),MIN(INDEX($C$1:$C$13701,MIN(13701,ROW()+1)):INDEX($C$1:$C$13701,MIN(13701,ROW()+設定!$B$26))))*10^(設定!$B$27/20)),1,0))</f>
        <v>0</v>
      </c>
      <c r="G6017" s="33" t="n">
        <f aca="false">$G6016+IF($F6017=1,1,0)</f>
        <v>3</v>
      </c>
      <c r="H6017" s="0" t="str">
        <f aca="false">IF($F6017=1,$G6017,"")</f>
        <v/>
      </c>
    </row>
    <row r="6018" customFormat="false" ht="15" hidden="false" customHeight="false" outlineLevel="0" collapsed="false">
      <c r="A6018" s="30" t="n">
        <v>940</v>
      </c>
      <c r="B6018" s="31" t="n">
        <v>10.1932</v>
      </c>
      <c r="C6018" s="32" t="n">
        <f aca="false">IF($A6018="","",IF(設定!$B$21="dB",10^($B6018/20),ABS($B6018)))</f>
        <v>3.23340421412522</v>
      </c>
      <c r="D6018" s="32" t="n">
        <f aca="false">IF($A6018="","",$A6018^2)</f>
        <v>883600</v>
      </c>
      <c r="E6018" s="32" t="n">
        <f aca="false">IF($A6018="","",IF($C6018&lt;=0,"",1/$C6018^2))</f>
        <v>0.0956489044412351</v>
      </c>
      <c r="F6018" s="33" t="n">
        <f aca="false">IF(OR(ROW()-設定!$B$30&lt;2,ROW()+設定!$B$30&gt;13701,N($A6018)&lt;=0,N(INDEX($A$2:$A$13701,MIN(13700,MAX(1,ROW()-1+設定!$B$30))))&lt;=0,$A6018&lt;設定!$B$28,$A6018&gt;設定!$B$29),0,IF(AND($C6018&gt;=MAX(INDEX($C$1:$C$13701,MAX(1,ROW()-設定!$B$24)):INDEX($C$1:$C$13701,MAX(1,ROW()-1))),$C6018&gt;MAX(INDEX($C$1:$C$13701,MIN(13701,ROW()+1)):INDEX($C$1:$C$13701,MIN(13701,ROW()+設定!$B$24))),$C6018&gt;=設定!$B$32,$C6018&gt;=MAX(MIN(INDEX($C$1:$C$13701,MAX(1,ROW()-設定!$B$26)):INDEX($C$1:$C$13701,MAX(1,ROW()-1))),MIN(INDEX($C$1:$C$13701,MIN(13701,ROW()+1)):INDEX($C$1:$C$13701,MIN(13701,ROW()+設定!$B$26))))*10^(設定!$B$27/20)),1,0))</f>
        <v>0</v>
      </c>
      <c r="G6018" s="33" t="n">
        <f aca="false">$G6017+IF($F6018=1,1,0)</f>
        <v>3</v>
      </c>
      <c r="H6018" s="0" t="str">
        <f aca="false">IF($F6018=1,$G6018,"")</f>
        <v/>
      </c>
    </row>
    <row r="6019" customFormat="false" ht="15" hidden="false" customHeight="false" outlineLevel="0" collapsed="false">
      <c r="A6019" s="30" t="n">
        <v>940.15625</v>
      </c>
      <c r="B6019" s="31" t="n">
        <v>10.0116</v>
      </c>
      <c r="C6019" s="32" t="n">
        <f aca="false">IF($A6019="","",IF(設定!$B$21="dB",10^($B6019/20),ABS($B6019)))</f>
        <v>3.16650370124995</v>
      </c>
      <c r="D6019" s="32" t="n">
        <f aca="false">IF($A6019="","",$A6019^2)</f>
        <v>883893.774414063</v>
      </c>
      <c r="E6019" s="32" t="n">
        <f aca="false">IF($A6019="","",IF($C6019&lt;=0,"",1/$C6019^2))</f>
        <v>0.0997332565235374</v>
      </c>
      <c r="F6019" s="33" t="n">
        <f aca="false">IF(OR(ROW()-設定!$B$30&lt;2,ROW()+設定!$B$30&gt;13701,N($A6019)&lt;=0,N(INDEX($A$2:$A$13701,MIN(13700,MAX(1,ROW()-1+設定!$B$30))))&lt;=0,$A6019&lt;設定!$B$28,$A6019&gt;設定!$B$29),0,IF(AND($C6019&gt;=MAX(INDEX($C$1:$C$13701,MAX(1,ROW()-設定!$B$24)):INDEX($C$1:$C$13701,MAX(1,ROW()-1))),$C6019&gt;MAX(INDEX($C$1:$C$13701,MIN(13701,ROW()+1)):INDEX($C$1:$C$13701,MIN(13701,ROW()+設定!$B$24))),$C6019&gt;=設定!$B$32,$C6019&gt;=MAX(MIN(INDEX($C$1:$C$13701,MAX(1,ROW()-設定!$B$26)):INDEX($C$1:$C$13701,MAX(1,ROW()-1))),MIN(INDEX($C$1:$C$13701,MIN(13701,ROW()+1)):INDEX($C$1:$C$13701,MIN(13701,ROW()+設定!$B$26))))*10^(設定!$B$27/20)),1,0))</f>
        <v>0</v>
      </c>
      <c r="G6019" s="33" t="n">
        <f aca="false">$G6018+IF($F6019=1,1,0)</f>
        <v>3</v>
      </c>
      <c r="H6019" s="0" t="str">
        <f aca="false">IF($F6019=1,$G6019,"")</f>
        <v/>
      </c>
    </row>
    <row r="6020" customFormat="false" ht="15" hidden="false" customHeight="false" outlineLevel="0" collapsed="false">
      <c r="A6020" s="30" t="n">
        <v>940.3125</v>
      </c>
      <c r="B6020" s="31" t="n">
        <v>9.9886</v>
      </c>
      <c r="C6020" s="32" t="n">
        <f aca="false">IF($A6020="","",IF(設定!$B$21="dB",10^($B6020/20),ABS($B6020)))</f>
        <v>3.15812997698779</v>
      </c>
      <c r="D6020" s="32" t="n">
        <f aca="false">IF($A6020="","",$A6020^2)</f>
        <v>884187.59765625</v>
      </c>
      <c r="E6020" s="32" t="n">
        <f aca="false">IF($A6020="","",IF($C6020&lt;=0,"",1/$C6020^2))</f>
        <v>0.100262839519585</v>
      </c>
      <c r="F6020" s="33" t="n">
        <f aca="false">IF(OR(ROW()-設定!$B$30&lt;2,ROW()+設定!$B$30&gt;13701,N($A6020)&lt;=0,N(INDEX($A$2:$A$13701,MIN(13700,MAX(1,ROW()-1+設定!$B$30))))&lt;=0,$A6020&lt;設定!$B$28,$A6020&gt;設定!$B$29),0,IF(AND($C6020&gt;=MAX(INDEX($C$1:$C$13701,MAX(1,ROW()-設定!$B$24)):INDEX($C$1:$C$13701,MAX(1,ROW()-1))),$C6020&gt;MAX(INDEX($C$1:$C$13701,MIN(13701,ROW()+1)):INDEX($C$1:$C$13701,MIN(13701,ROW()+設定!$B$24))),$C6020&gt;=設定!$B$32,$C6020&gt;=MAX(MIN(INDEX($C$1:$C$13701,MAX(1,ROW()-設定!$B$26)):INDEX($C$1:$C$13701,MAX(1,ROW()-1))),MIN(INDEX($C$1:$C$13701,MIN(13701,ROW()+1)):INDEX($C$1:$C$13701,MIN(13701,ROW()+設定!$B$26))))*10^(設定!$B$27/20)),1,0))</f>
        <v>0</v>
      </c>
      <c r="G6020" s="33" t="n">
        <f aca="false">$G6019+IF($F6020=1,1,0)</f>
        <v>3</v>
      </c>
      <c r="H6020" s="0" t="str">
        <f aca="false">IF($F6020=1,$G6020,"")</f>
        <v/>
      </c>
    </row>
    <row r="6021" customFormat="false" ht="15" hidden="false" customHeight="false" outlineLevel="0" collapsed="false">
      <c r="A6021" s="30" t="n">
        <v>940.46875</v>
      </c>
      <c r="B6021" s="31" t="n">
        <v>9.7823</v>
      </c>
      <c r="C6021" s="32" t="n">
        <f aca="false">IF($A6021="","",IF(設定!$B$21="dB",10^($B6021/20),ABS($B6021)))</f>
        <v>3.08400447815228</v>
      </c>
      <c r="D6021" s="32" t="n">
        <f aca="false">IF($A6021="","",$A6021^2)</f>
        <v>884481.469726563</v>
      </c>
      <c r="E6021" s="32" t="n">
        <f aca="false">IF($A6021="","",IF($C6021&lt;=0,"",1/$C6021^2))</f>
        <v>0.105140490802159</v>
      </c>
      <c r="F6021" s="33" t="n">
        <f aca="false">IF(OR(ROW()-設定!$B$30&lt;2,ROW()+設定!$B$30&gt;13701,N($A6021)&lt;=0,N(INDEX($A$2:$A$13701,MIN(13700,MAX(1,ROW()-1+設定!$B$30))))&lt;=0,$A6021&lt;設定!$B$28,$A6021&gt;設定!$B$29),0,IF(AND($C6021&gt;=MAX(INDEX($C$1:$C$13701,MAX(1,ROW()-設定!$B$24)):INDEX($C$1:$C$13701,MAX(1,ROW()-1))),$C6021&gt;MAX(INDEX($C$1:$C$13701,MIN(13701,ROW()+1)):INDEX($C$1:$C$13701,MIN(13701,ROW()+設定!$B$24))),$C6021&gt;=設定!$B$32,$C6021&gt;=MAX(MIN(INDEX($C$1:$C$13701,MAX(1,ROW()-設定!$B$26)):INDEX($C$1:$C$13701,MAX(1,ROW()-1))),MIN(INDEX($C$1:$C$13701,MIN(13701,ROW()+1)):INDEX($C$1:$C$13701,MIN(13701,ROW()+設定!$B$26))))*10^(設定!$B$27/20)),1,0))</f>
        <v>0</v>
      </c>
      <c r="G6021" s="33" t="n">
        <f aca="false">$G6020+IF($F6021=1,1,0)</f>
        <v>3</v>
      </c>
      <c r="H6021" s="0" t="str">
        <f aca="false">IF($F6021=1,$G6021,"")</f>
        <v/>
      </c>
    </row>
    <row r="6022" customFormat="false" ht="15" hidden="false" customHeight="false" outlineLevel="0" collapsed="false">
      <c r="A6022" s="30" t="n">
        <v>940.625</v>
      </c>
      <c r="B6022" s="31" t="n">
        <v>9.7893</v>
      </c>
      <c r="C6022" s="32" t="n">
        <f aca="false">IF($A6022="","",IF(設定!$B$21="dB",10^($B6022/20),ABS($B6022)))</f>
        <v>3.08649089388321</v>
      </c>
      <c r="D6022" s="32" t="n">
        <f aca="false">IF($A6022="","",$A6022^2)</f>
        <v>884775.390625</v>
      </c>
      <c r="E6022" s="32" t="n">
        <f aca="false">IF($A6022="","",IF($C6022&lt;=0,"",1/$C6022^2))</f>
        <v>0.104971160853879</v>
      </c>
      <c r="F6022" s="33" t="n">
        <f aca="false">IF(OR(ROW()-設定!$B$30&lt;2,ROW()+設定!$B$30&gt;13701,N($A6022)&lt;=0,N(INDEX($A$2:$A$13701,MIN(13700,MAX(1,ROW()-1+設定!$B$30))))&lt;=0,$A6022&lt;設定!$B$28,$A6022&gt;設定!$B$29),0,IF(AND($C6022&gt;=MAX(INDEX($C$1:$C$13701,MAX(1,ROW()-設定!$B$24)):INDEX($C$1:$C$13701,MAX(1,ROW()-1))),$C6022&gt;MAX(INDEX($C$1:$C$13701,MIN(13701,ROW()+1)):INDEX($C$1:$C$13701,MIN(13701,ROW()+設定!$B$24))),$C6022&gt;=設定!$B$32,$C6022&gt;=MAX(MIN(INDEX($C$1:$C$13701,MAX(1,ROW()-設定!$B$26)):INDEX($C$1:$C$13701,MAX(1,ROW()-1))),MIN(INDEX($C$1:$C$13701,MIN(13701,ROW()+1)):INDEX($C$1:$C$13701,MIN(13701,ROW()+設定!$B$26))))*10^(設定!$B$27/20)),1,0))</f>
        <v>0</v>
      </c>
      <c r="G6022" s="33" t="n">
        <f aca="false">$G6021+IF($F6022=1,1,0)</f>
        <v>3</v>
      </c>
      <c r="H6022" s="0" t="str">
        <f aca="false">IF($F6022=1,$G6022,"")</f>
        <v/>
      </c>
    </row>
    <row r="6023" customFormat="false" ht="15" hidden="false" customHeight="false" outlineLevel="0" collapsed="false">
      <c r="A6023" s="30" t="n">
        <v>940.78125</v>
      </c>
      <c r="B6023" s="31" t="n">
        <v>9.6272</v>
      </c>
      <c r="C6023" s="32" t="n">
        <f aca="false">IF($A6023="","",IF(設定!$B$21="dB",10^($B6023/20),ABS($B6023)))</f>
        <v>3.0294235695896</v>
      </c>
      <c r="D6023" s="32" t="n">
        <f aca="false">IF($A6023="","",$A6023^2)</f>
        <v>885069.360351563</v>
      </c>
      <c r="E6023" s="32" t="n">
        <f aca="false">IF($A6023="","",IF($C6023&lt;=0,"",1/$C6023^2))</f>
        <v>0.108963237887528</v>
      </c>
      <c r="F6023" s="33" t="n">
        <f aca="false">IF(OR(ROW()-設定!$B$30&lt;2,ROW()+設定!$B$30&gt;13701,N($A6023)&lt;=0,N(INDEX($A$2:$A$13701,MIN(13700,MAX(1,ROW()-1+設定!$B$30))))&lt;=0,$A6023&lt;設定!$B$28,$A6023&gt;設定!$B$29),0,IF(AND($C6023&gt;=MAX(INDEX($C$1:$C$13701,MAX(1,ROW()-設定!$B$24)):INDEX($C$1:$C$13701,MAX(1,ROW()-1))),$C6023&gt;MAX(INDEX($C$1:$C$13701,MIN(13701,ROW()+1)):INDEX($C$1:$C$13701,MIN(13701,ROW()+設定!$B$24))),$C6023&gt;=設定!$B$32,$C6023&gt;=MAX(MIN(INDEX($C$1:$C$13701,MAX(1,ROW()-設定!$B$26)):INDEX($C$1:$C$13701,MAX(1,ROW()-1))),MIN(INDEX($C$1:$C$13701,MIN(13701,ROW()+1)):INDEX($C$1:$C$13701,MIN(13701,ROW()+設定!$B$26))))*10^(設定!$B$27/20)),1,0))</f>
        <v>0</v>
      </c>
      <c r="G6023" s="33" t="n">
        <f aca="false">$G6022+IF($F6023=1,1,0)</f>
        <v>3</v>
      </c>
      <c r="H6023" s="0" t="str">
        <f aca="false">IF($F6023=1,$G6023,"")</f>
        <v/>
      </c>
    </row>
    <row r="6024" customFormat="false" ht="15" hidden="false" customHeight="false" outlineLevel="0" collapsed="false">
      <c r="A6024" s="30" t="n">
        <v>940.9375</v>
      </c>
      <c r="B6024" s="31" t="n">
        <v>9.7166</v>
      </c>
      <c r="C6024" s="32" t="n">
        <f aca="false">IF($A6024="","",IF(設定!$B$21="dB",10^($B6024/20),ABS($B6024)))</f>
        <v>3.06076509491371</v>
      </c>
      <c r="D6024" s="32" t="n">
        <f aca="false">IF($A6024="","",$A6024^2)</f>
        <v>885363.37890625</v>
      </c>
      <c r="E6024" s="32" t="n">
        <f aca="false">IF($A6024="","",IF($C6024&lt;=0,"",1/$C6024^2))</f>
        <v>0.10674314638055</v>
      </c>
      <c r="F6024" s="33" t="n">
        <f aca="false">IF(OR(ROW()-設定!$B$30&lt;2,ROW()+設定!$B$30&gt;13701,N($A6024)&lt;=0,N(INDEX($A$2:$A$13701,MIN(13700,MAX(1,ROW()-1+設定!$B$30))))&lt;=0,$A6024&lt;設定!$B$28,$A6024&gt;設定!$B$29),0,IF(AND($C6024&gt;=MAX(INDEX($C$1:$C$13701,MAX(1,ROW()-設定!$B$24)):INDEX($C$1:$C$13701,MAX(1,ROW()-1))),$C6024&gt;MAX(INDEX($C$1:$C$13701,MIN(13701,ROW()+1)):INDEX($C$1:$C$13701,MIN(13701,ROW()+設定!$B$24))),$C6024&gt;=設定!$B$32,$C6024&gt;=MAX(MIN(INDEX($C$1:$C$13701,MAX(1,ROW()-設定!$B$26)):INDEX($C$1:$C$13701,MAX(1,ROW()-1))),MIN(INDEX($C$1:$C$13701,MIN(13701,ROW()+1)):INDEX($C$1:$C$13701,MIN(13701,ROW()+設定!$B$26))))*10^(設定!$B$27/20)),1,0))</f>
        <v>0</v>
      </c>
      <c r="G6024" s="33" t="n">
        <f aca="false">$G6023+IF($F6024=1,1,0)</f>
        <v>3</v>
      </c>
      <c r="H6024" s="0" t="str">
        <f aca="false">IF($F6024=1,$G6024,"")</f>
        <v/>
      </c>
    </row>
    <row r="6025" customFormat="false" ht="15" hidden="false" customHeight="false" outlineLevel="0" collapsed="false">
      <c r="A6025" s="30" t="n">
        <v>941.09375</v>
      </c>
      <c r="B6025" s="31" t="n">
        <v>9.3254</v>
      </c>
      <c r="C6025" s="32" t="n">
        <f aca="false">IF($A6025="","",IF(設定!$B$21="dB",10^($B6025/20),ABS($B6025)))</f>
        <v>2.92597088267736</v>
      </c>
      <c r="D6025" s="32" t="n">
        <f aca="false">IF($A6025="","",$A6025^2)</f>
        <v>885657.446289063</v>
      </c>
      <c r="E6025" s="32" t="n">
        <f aca="false">IF($A6025="","",IF($C6025&lt;=0,"",1/$C6025^2))</f>
        <v>0.116804614388133</v>
      </c>
      <c r="F6025" s="33" t="n">
        <f aca="false">IF(OR(ROW()-設定!$B$30&lt;2,ROW()+設定!$B$30&gt;13701,N($A6025)&lt;=0,N(INDEX($A$2:$A$13701,MIN(13700,MAX(1,ROW()-1+設定!$B$30))))&lt;=0,$A6025&lt;設定!$B$28,$A6025&gt;設定!$B$29),0,IF(AND($C6025&gt;=MAX(INDEX($C$1:$C$13701,MAX(1,ROW()-設定!$B$24)):INDEX($C$1:$C$13701,MAX(1,ROW()-1))),$C6025&gt;MAX(INDEX($C$1:$C$13701,MIN(13701,ROW()+1)):INDEX($C$1:$C$13701,MIN(13701,ROW()+設定!$B$24))),$C6025&gt;=設定!$B$32,$C6025&gt;=MAX(MIN(INDEX($C$1:$C$13701,MAX(1,ROW()-設定!$B$26)):INDEX($C$1:$C$13701,MAX(1,ROW()-1))),MIN(INDEX($C$1:$C$13701,MIN(13701,ROW()+1)):INDEX($C$1:$C$13701,MIN(13701,ROW()+設定!$B$26))))*10^(設定!$B$27/20)),1,0))</f>
        <v>0</v>
      </c>
      <c r="G6025" s="33" t="n">
        <f aca="false">$G6024+IF($F6025=1,1,0)</f>
        <v>3</v>
      </c>
      <c r="H6025" s="0" t="str">
        <f aca="false">IF($F6025=1,$G6025,"")</f>
        <v/>
      </c>
    </row>
    <row r="6026" customFormat="false" ht="15" hidden="false" customHeight="false" outlineLevel="0" collapsed="false">
      <c r="A6026" s="30" t="n">
        <v>941.25</v>
      </c>
      <c r="B6026" s="31" t="n">
        <v>9.4245</v>
      </c>
      <c r="C6026" s="32" t="n">
        <f aca="false">IF($A6026="","",IF(設定!$B$21="dB",10^($B6026/20),ABS($B6026)))</f>
        <v>2.95954535556542</v>
      </c>
      <c r="D6026" s="32" t="n">
        <f aca="false">IF($A6026="","",$A6026^2)</f>
        <v>885951.5625</v>
      </c>
      <c r="E6026" s="32" t="n">
        <f aca="false">IF($A6026="","",IF($C6026&lt;=0,"",1/$C6026^2))</f>
        <v>0.11416947395171</v>
      </c>
      <c r="F6026" s="33" t="n">
        <f aca="false">IF(OR(ROW()-設定!$B$30&lt;2,ROW()+設定!$B$30&gt;13701,N($A6026)&lt;=0,N(INDEX($A$2:$A$13701,MIN(13700,MAX(1,ROW()-1+設定!$B$30))))&lt;=0,$A6026&lt;設定!$B$28,$A6026&gt;設定!$B$29),0,IF(AND($C6026&gt;=MAX(INDEX($C$1:$C$13701,MAX(1,ROW()-設定!$B$24)):INDEX($C$1:$C$13701,MAX(1,ROW()-1))),$C6026&gt;MAX(INDEX($C$1:$C$13701,MIN(13701,ROW()+1)):INDEX($C$1:$C$13701,MIN(13701,ROW()+設定!$B$24))),$C6026&gt;=設定!$B$32,$C6026&gt;=MAX(MIN(INDEX($C$1:$C$13701,MAX(1,ROW()-設定!$B$26)):INDEX($C$1:$C$13701,MAX(1,ROW()-1))),MIN(INDEX($C$1:$C$13701,MIN(13701,ROW()+1)):INDEX($C$1:$C$13701,MIN(13701,ROW()+設定!$B$26))))*10^(設定!$B$27/20)),1,0))</f>
        <v>0</v>
      </c>
      <c r="G6026" s="33" t="n">
        <f aca="false">$G6025+IF($F6026=1,1,0)</f>
        <v>3</v>
      </c>
      <c r="H6026" s="0" t="str">
        <f aca="false">IF($F6026=1,$G6026,"")</f>
        <v/>
      </c>
    </row>
    <row r="6027" customFormat="false" ht="15" hidden="false" customHeight="false" outlineLevel="0" collapsed="false">
      <c r="A6027" s="30" t="n">
        <v>941.40625</v>
      </c>
      <c r="B6027" s="31" t="n">
        <v>9.2518</v>
      </c>
      <c r="C6027" s="32" t="n">
        <f aca="false">IF($A6027="","",IF(設定!$B$21="dB",10^($B6027/20),ABS($B6027)))</f>
        <v>2.90128237685876</v>
      </c>
      <c r="D6027" s="32" t="n">
        <f aca="false">IF($A6027="","",$A6027^2)</f>
        <v>886245.727539063</v>
      </c>
      <c r="E6027" s="32" t="n">
        <f aca="false">IF($A6027="","",IF($C6027&lt;=0,"",1/$C6027^2))</f>
        <v>0.118800973655212</v>
      </c>
      <c r="F6027" s="33" t="n">
        <f aca="false">IF(OR(ROW()-設定!$B$30&lt;2,ROW()+設定!$B$30&gt;13701,N($A6027)&lt;=0,N(INDEX($A$2:$A$13701,MIN(13700,MAX(1,ROW()-1+設定!$B$30))))&lt;=0,$A6027&lt;設定!$B$28,$A6027&gt;設定!$B$29),0,IF(AND($C6027&gt;=MAX(INDEX($C$1:$C$13701,MAX(1,ROW()-設定!$B$24)):INDEX($C$1:$C$13701,MAX(1,ROW()-1))),$C6027&gt;MAX(INDEX($C$1:$C$13701,MIN(13701,ROW()+1)):INDEX($C$1:$C$13701,MIN(13701,ROW()+設定!$B$24))),$C6027&gt;=設定!$B$32,$C6027&gt;=MAX(MIN(INDEX($C$1:$C$13701,MAX(1,ROW()-設定!$B$26)):INDEX($C$1:$C$13701,MAX(1,ROW()-1))),MIN(INDEX($C$1:$C$13701,MIN(13701,ROW()+1)):INDEX($C$1:$C$13701,MIN(13701,ROW()+設定!$B$26))))*10^(設定!$B$27/20)),1,0))</f>
        <v>0</v>
      </c>
      <c r="G6027" s="33" t="n">
        <f aca="false">$G6026+IF($F6027=1,1,0)</f>
        <v>3</v>
      </c>
      <c r="H6027" s="0" t="str">
        <f aca="false">IF($F6027=1,$G6027,"")</f>
        <v/>
      </c>
    </row>
    <row r="6028" customFormat="false" ht="15" hidden="false" customHeight="false" outlineLevel="0" collapsed="false">
      <c r="A6028" s="30" t="n">
        <v>941.5625</v>
      </c>
      <c r="B6028" s="31" t="n">
        <v>9.1251</v>
      </c>
      <c r="C6028" s="32" t="n">
        <f aca="false">IF($A6028="","",IF(設定!$B$21="dB",10^($B6028/20),ABS($B6028)))</f>
        <v>2.8592688966307</v>
      </c>
      <c r="D6028" s="32" t="n">
        <f aca="false">IF($A6028="","",$A6028^2)</f>
        <v>886539.94140625</v>
      </c>
      <c r="E6028" s="32" t="n">
        <f aca="false">IF($A6028="","",IF($C6028&lt;=0,"",1/$C6028^2))</f>
        <v>0.122317895398942</v>
      </c>
      <c r="F6028" s="33" t="n">
        <f aca="false">IF(OR(ROW()-設定!$B$30&lt;2,ROW()+設定!$B$30&gt;13701,N($A6028)&lt;=0,N(INDEX($A$2:$A$13701,MIN(13700,MAX(1,ROW()-1+設定!$B$30))))&lt;=0,$A6028&lt;設定!$B$28,$A6028&gt;設定!$B$29),0,IF(AND($C6028&gt;=MAX(INDEX($C$1:$C$13701,MAX(1,ROW()-設定!$B$24)):INDEX($C$1:$C$13701,MAX(1,ROW()-1))),$C6028&gt;MAX(INDEX($C$1:$C$13701,MIN(13701,ROW()+1)):INDEX($C$1:$C$13701,MIN(13701,ROW()+設定!$B$24))),$C6028&gt;=設定!$B$32,$C6028&gt;=MAX(MIN(INDEX($C$1:$C$13701,MAX(1,ROW()-設定!$B$26)):INDEX($C$1:$C$13701,MAX(1,ROW()-1))),MIN(INDEX($C$1:$C$13701,MIN(13701,ROW()+1)):INDEX($C$1:$C$13701,MIN(13701,ROW()+設定!$B$26))))*10^(設定!$B$27/20)),1,0))</f>
        <v>0</v>
      </c>
      <c r="G6028" s="33" t="n">
        <f aca="false">$G6027+IF($F6028=1,1,0)</f>
        <v>3</v>
      </c>
      <c r="H6028" s="0" t="str">
        <f aca="false">IF($F6028=1,$G6028,"")</f>
        <v/>
      </c>
    </row>
    <row r="6029" customFormat="false" ht="15" hidden="false" customHeight="false" outlineLevel="0" collapsed="false">
      <c r="A6029" s="30" t="n">
        <v>941.71875</v>
      </c>
      <c r="B6029" s="31" t="n">
        <v>8.9485</v>
      </c>
      <c r="C6029" s="32" t="n">
        <f aca="false">IF($A6029="","",IF(設定!$B$21="dB",10^($B6029/20),ABS($B6029)))</f>
        <v>2.80172173968278</v>
      </c>
      <c r="D6029" s="32" t="n">
        <f aca="false">IF($A6029="","",$A6029^2)</f>
        <v>886834.204101563</v>
      </c>
      <c r="E6029" s="32" t="n">
        <f aca="false">IF($A6029="","",IF($C6029&lt;=0,"",1/$C6029^2))</f>
        <v>0.127394300936676</v>
      </c>
      <c r="F6029" s="33" t="n">
        <f aca="false">IF(OR(ROW()-設定!$B$30&lt;2,ROW()+設定!$B$30&gt;13701,N($A6029)&lt;=0,N(INDEX($A$2:$A$13701,MIN(13700,MAX(1,ROW()-1+設定!$B$30))))&lt;=0,$A6029&lt;設定!$B$28,$A6029&gt;設定!$B$29),0,IF(AND($C6029&gt;=MAX(INDEX($C$1:$C$13701,MAX(1,ROW()-設定!$B$24)):INDEX($C$1:$C$13701,MAX(1,ROW()-1))),$C6029&gt;MAX(INDEX($C$1:$C$13701,MIN(13701,ROW()+1)):INDEX($C$1:$C$13701,MIN(13701,ROW()+設定!$B$24))),$C6029&gt;=設定!$B$32,$C6029&gt;=MAX(MIN(INDEX($C$1:$C$13701,MAX(1,ROW()-設定!$B$26)):INDEX($C$1:$C$13701,MAX(1,ROW()-1))),MIN(INDEX($C$1:$C$13701,MIN(13701,ROW()+1)):INDEX($C$1:$C$13701,MIN(13701,ROW()+設定!$B$26))))*10^(設定!$B$27/20)),1,0))</f>
        <v>0</v>
      </c>
      <c r="G6029" s="33" t="n">
        <f aca="false">$G6028+IF($F6029=1,1,0)</f>
        <v>3</v>
      </c>
      <c r="H6029" s="0" t="str">
        <f aca="false">IF($F6029=1,$G6029,"")</f>
        <v/>
      </c>
    </row>
    <row r="6030" customFormat="false" ht="15" hidden="false" customHeight="false" outlineLevel="0" collapsed="false">
      <c r="A6030" s="30" t="n">
        <v>941.875</v>
      </c>
      <c r="B6030" s="31" t="n">
        <v>8.9552</v>
      </c>
      <c r="C6030" s="32" t="n">
        <f aca="false">IF($A6030="","",IF(設定!$B$21="dB",10^($B6030/20),ABS($B6030)))</f>
        <v>2.80388372632577</v>
      </c>
      <c r="D6030" s="32" t="n">
        <f aca="false">IF($A6030="","",$A6030^2)</f>
        <v>887128.515625</v>
      </c>
      <c r="E6030" s="32" t="n">
        <f aca="false">IF($A6030="","",IF($C6030&lt;=0,"",1/$C6030^2))</f>
        <v>0.127197917193129</v>
      </c>
      <c r="F6030" s="33" t="n">
        <f aca="false">IF(OR(ROW()-設定!$B$30&lt;2,ROW()+設定!$B$30&gt;13701,N($A6030)&lt;=0,N(INDEX($A$2:$A$13701,MIN(13700,MAX(1,ROW()-1+設定!$B$30))))&lt;=0,$A6030&lt;設定!$B$28,$A6030&gt;設定!$B$29),0,IF(AND($C6030&gt;=MAX(INDEX($C$1:$C$13701,MAX(1,ROW()-設定!$B$24)):INDEX($C$1:$C$13701,MAX(1,ROW()-1))),$C6030&gt;MAX(INDEX($C$1:$C$13701,MIN(13701,ROW()+1)):INDEX($C$1:$C$13701,MIN(13701,ROW()+設定!$B$24))),$C6030&gt;=設定!$B$32,$C6030&gt;=MAX(MIN(INDEX($C$1:$C$13701,MAX(1,ROW()-設定!$B$26)):INDEX($C$1:$C$13701,MAX(1,ROW()-1))),MIN(INDEX($C$1:$C$13701,MIN(13701,ROW()+1)):INDEX($C$1:$C$13701,MIN(13701,ROW()+設定!$B$26))))*10^(設定!$B$27/20)),1,0))</f>
        <v>0</v>
      </c>
      <c r="G6030" s="33" t="n">
        <f aca="false">$G6029+IF($F6030=1,1,0)</f>
        <v>3</v>
      </c>
      <c r="H6030" s="0" t="str">
        <f aca="false">IF($F6030=1,$G6030,"")</f>
        <v/>
      </c>
    </row>
    <row r="6031" customFormat="false" ht="15" hidden="false" customHeight="false" outlineLevel="0" collapsed="false">
      <c r="A6031" s="30" t="n">
        <v>942.03125</v>
      </c>
      <c r="B6031" s="31" t="n">
        <v>8.6548</v>
      </c>
      <c r="C6031" s="32" t="n">
        <f aca="false">IF($A6031="","",IF(設定!$B$21="dB",10^($B6031/20),ABS($B6031)))</f>
        <v>2.70856960129035</v>
      </c>
      <c r="D6031" s="32" t="n">
        <f aca="false">IF($A6031="","",$A6031^2)</f>
        <v>887422.875976563</v>
      </c>
      <c r="E6031" s="32" t="n">
        <f aca="false">IF($A6031="","",IF($C6031&lt;=0,"",1/$C6031^2))</f>
        <v>0.136307577672175</v>
      </c>
      <c r="F6031" s="33" t="n">
        <f aca="false">IF(OR(ROW()-設定!$B$30&lt;2,ROW()+設定!$B$30&gt;13701,N($A6031)&lt;=0,N(INDEX($A$2:$A$13701,MIN(13700,MAX(1,ROW()-1+設定!$B$30))))&lt;=0,$A6031&lt;設定!$B$28,$A6031&gt;設定!$B$29),0,IF(AND($C6031&gt;=MAX(INDEX($C$1:$C$13701,MAX(1,ROW()-設定!$B$24)):INDEX($C$1:$C$13701,MAX(1,ROW()-1))),$C6031&gt;MAX(INDEX($C$1:$C$13701,MIN(13701,ROW()+1)):INDEX($C$1:$C$13701,MIN(13701,ROW()+設定!$B$24))),$C6031&gt;=設定!$B$32,$C6031&gt;=MAX(MIN(INDEX($C$1:$C$13701,MAX(1,ROW()-設定!$B$26)):INDEX($C$1:$C$13701,MAX(1,ROW()-1))),MIN(INDEX($C$1:$C$13701,MIN(13701,ROW()+1)):INDEX($C$1:$C$13701,MIN(13701,ROW()+設定!$B$26))))*10^(設定!$B$27/20)),1,0))</f>
        <v>0</v>
      </c>
      <c r="G6031" s="33" t="n">
        <f aca="false">$G6030+IF($F6031=1,1,0)</f>
        <v>3</v>
      </c>
      <c r="H6031" s="0" t="str">
        <f aca="false">IF($F6031=1,$G6031,"")</f>
        <v/>
      </c>
    </row>
    <row r="6032" customFormat="false" ht="15" hidden="false" customHeight="false" outlineLevel="0" collapsed="false">
      <c r="A6032" s="30" t="n">
        <v>942.1875</v>
      </c>
      <c r="B6032" s="31" t="n">
        <v>8.567</v>
      </c>
      <c r="C6032" s="32" t="n">
        <f aca="false">IF($A6032="","",IF(設定!$B$21="dB",10^($B6032/20),ABS($B6032)))</f>
        <v>2.68132834965552</v>
      </c>
      <c r="D6032" s="32" t="n">
        <f aca="false">IF($A6032="","",$A6032^2)</f>
        <v>887717.28515625</v>
      </c>
      <c r="E6032" s="32" t="n">
        <f aca="false">IF($A6032="","",IF($C6032&lt;=0,"",1/$C6032^2))</f>
        <v>0.139091310817473</v>
      </c>
      <c r="F6032" s="33" t="n">
        <f aca="false">IF(OR(ROW()-設定!$B$30&lt;2,ROW()+設定!$B$30&gt;13701,N($A6032)&lt;=0,N(INDEX($A$2:$A$13701,MIN(13700,MAX(1,ROW()-1+設定!$B$30))))&lt;=0,$A6032&lt;設定!$B$28,$A6032&gt;設定!$B$29),0,IF(AND($C6032&gt;=MAX(INDEX($C$1:$C$13701,MAX(1,ROW()-設定!$B$24)):INDEX($C$1:$C$13701,MAX(1,ROW()-1))),$C6032&gt;MAX(INDEX($C$1:$C$13701,MIN(13701,ROW()+1)):INDEX($C$1:$C$13701,MIN(13701,ROW()+設定!$B$24))),$C6032&gt;=設定!$B$32,$C6032&gt;=MAX(MIN(INDEX($C$1:$C$13701,MAX(1,ROW()-設定!$B$26)):INDEX($C$1:$C$13701,MAX(1,ROW()-1))),MIN(INDEX($C$1:$C$13701,MIN(13701,ROW()+1)):INDEX($C$1:$C$13701,MIN(13701,ROW()+設定!$B$26))))*10^(設定!$B$27/20)),1,0))</f>
        <v>0</v>
      </c>
      <c r="G6032" s="33" t="n">
        <f aca="false">$G6031+IF($F6032=1,1,0)</f>
        <v>3</v>
      </c>
      <c r="H6032" s="0" t="str">
        <f aca="false">IF($F6032=1,$G6032,"")</f>
        <v/>
      </c>
    </row>
    <row r="6033" customFormat="false" ht="15" hidden="false" customHeight="false" outlineLevel="0" collapsed="false">
      <c r="A6033" s="30" t="n">
        <v>942.34375</v>
      </c>
      <c r="B6033" s="31" t="n">
        <v>8.6845</v>
      </c>
      <c r="C6033" s="32" t="n">
        <f aca="false">IF($A6033="","",IF(設定!$B$21="dB",10^($B6033/20),ABS($B6033)))</f>
        <v>2.71784697078732</v>
      </c>
      <c r="D6033" s="32" t="n">
        <f aca="false">IF($A6033="","",$A6033^2)</f>
        <v>888011.743164063</v>
      </c>
      <c r="E6033" s="32" t="n">
        <f aca="false">IF($A6033="","",IF($C6033&lt;=0,"",1/$C6033^2))</f>
        <v>0.135378594206622</v>
      </c>
      <c r="F6033" s="33" t="n">
        <f aca="false">IF(OR(ROW()-設定!$B$30&lt;2,ROW()+設定!$B$30&gt;13701,N($A6033)&lt;=0,N(INDEX($A$2:$A$13701,MIN(13700,MAX(1,ROW()-1+設定!$B$30))))&lt;=0,$A6033&lt;設定!$B$28,$A6033&gt;設定!$B$29),0,IF(AND($C6033&gt;=MAX(INDEX($C$1:$C$13701,MAX(1,ROW()-設定!$B$24)):INDEX($C$1:$C$13701,MAX(1,ROW()-1))),$C6033&gt;MAX(INDEX($C$1:$C$13701,MIN(13701,ROW()+1)):INDEX($C$1:$C$13701,MIN(13701,ROW()+設定!$B$24))),$C6033&gt;=設定!$B$32,$C6033&gt;=MAX(MIN(INDEX($C$1:$C$13701,MAX(1,ROW()-設定!$B$26)):INDEX($C$1:$C$13701,MAX(1,ROW()-1))),MIN(INDEX($C$1:$C$13701,MIN(13701,ROW()+1)):INDEX($C$1:$C$13701,MIN(13701,ROW()+設定!$B$26))))*10^(設定!$B$27/20)),1,0))</f>
        <v>0</v>
      </c>
      <c r="G6033" s="33" t="n">
        <f aca="false">$G6032+IF($F6033=1,1,0)</f>
        <v>3</v>
      </c>
      <c r="H6033" s="0" t="str">
        <f aca="false">IF($F6033=1,$G6033,"")</f>
        <v/>
      </c>
    </row>
    <row r="6034" customFormat="false" ht="15" hidden="false" customHeight="false" outlineLevel="0" collapsed="false">
      <c r="A6034" s="30" t="n">
        <v>942.5</v>
      </c>
      <c r="B6034" s="31" t="n">
        <v>8.3476</v>
      </c>
      <c r="C6034" s="32" t="n">
        <f aca="false">IF($A6034="","",IF(設定!$B$21="dB",10^($B6034/20),ABS($B6034)))</f>
        <v>2.6144479496607</v>
      </c>
      <c r="D6034" s="32" t="n">
        <f aca="false">IF($A6034="","",$A6034^2)</f>
        <v>888306.25</v>
      </c>
      <c r="E6034" s="32" t="n">
        <f aca="false">IF($A6034="","",IF($C6034&lt;=0,"",1/$C6034^2))</f>
        <v>0.146298542673216</v>
      </c>
      <c r="F6034" s="33" t="n">
        <f aca="false">IF(OR(ROW()-設定!$B$30&lt;2,ROW()+設定!$B$30&gt;13701,N($A6034)&lt;=0,N(INDEX($A$2:$A$13701,MIN(13700,MAX(1,ROW()-1+設定!$B$30))))&lt;=0,$A6034&lt;設定!$B$28,$A6034&gt;設定!$B$29),0,IF(AND($C6034&gt;=MAX(INDEX($C$1:$C$13701,MAX(1,ROW()-設定!$B$24)):INDEX($C$1:$C$13701,MAX(1,ROW()-1))),$C6034&gt;MAX(INDEX($C$1:$C$13701,MIN(13701,ROW()+1)):INDEX($C$1:$C$13701,MIN(13701,ROW()+設定!$B$24))),$C6034&gt;=設定!$B$32,$C6034&gt;=MAX(MIN(INDEX($C$1:$C$13701,MAX(1,ROW()-設定!$B$26)):INDEX($C$1:$C$13701,MAX(1,ROW()-1))),MIN(INDEX($C$1:$C$13701,MIN(13701,ROW()+1)):INDEX($C$1:$C$13701,MIN(13701,ROW()+設定!$B$26))))*10^(設定!$B$27/20)),1,0))</f>
        <v>0</v>
      </c>
      <c r="G6034" s="33" t="n">
        <f aca="false">$G6033+IF($F6034=1,1,0)</f>
        <v>3</v>
      </c>
      <c r="H6034" s="0" t="str">
        <f aca="false">IF($F6034=1,$G6034,"")</f>
        <v/>
      </c>
    </row>
    <row r="6035" customFormat="false" ht="15" hidden="false" customHeight="false" outlineLevel="0" collapsed="false">
      <c r="A6035" s="30" t="n">
        <v>942.65625</v>
      </c>
      <c r="B6035" s="31" t="n">
        <v>8.5586</v>
      </c>
      <c r="C6035" s="32" t="n">
        <f aca="false">IF($A6035="","",IF(設定!$B$21="dB",10^($B6035/20),ABS($B6035)))</f>
        <v>2.67873652870538</v>
      </c>
      <c r="D6035" s="32" t="n">
        <f aca="false">IF($A6035="","",$A6035^2)</f>
        <v>888600.805664063</v>
      </c>
      <c r="E6035" s="32" t="n">
        <f aca="false">IF($A6035="","",IF($C6035&lt;=0,"",1/$C6035^2))</f>
        <v>0.139360597603169</v>
      </c>
      <c r="F6035" s="33" t="n">
        <f aca="false">IF(OR(ROW()-設定!$B$30&lt;2,ROW()+設定!$B$30&gt;13701,N($A6035)&lt;=0,N(INDEX($A$2:$A$13701,MIN(13700,MAX(1,ROW()-1+設定!$B$30))))&lt;=0,$A6035&lt;設定!$B$28,$A6035&gt;設定!$B$29),0,IF(AND($C6035&gt;=MAX(INDEX($C$1:$C$13701,MAX(1,ROW()-設定!$B$24)):INDEX($C$1:$C$13701,MAX(1,ROW()-1))),$C6035&gt;MAX(INDEX($C$1:$C$13701,MIN(13701,ROW()+1)):INDEX($C$1:$C$13701,MIN(13701,ROW()+設定!$B$24))),$C6035&gt;=設定!$B$32,$C6035&gt;=MAX(MIN(INDEX($C$1:$C$13701,MAX(1,ROW()-設定!$B$26)):INDEX($C$1:$C$13701,MAX(1,ROW()-1))),MIN(INDEX($C$1:$C$13701,MIN(13701,ROW()+1)):INDEX($C$1:$C$13701,MIN(13701,ROW()+設定!$B$26))))*10^(設定!$B$27/20)),1,0))</f>
        <v>0</v>
      </c>
      <c r="G6035" s="33" t="n">
        <f aca="false">$G6034+IF($F6035=1,1,0)</f>
        <v>3</v>
      </c>
      <c r="H6035" s="0" t="str">
        <f aca="false">IF($F6035=1,$G6035,"")</f>
        <v/>
      </c>
    </row>
    <row r="6036" customFormat="false" ht="15" hidden="false" customHeight="false" outlineLevel="0" collapsed="false">
      <c r="A6036" s="30" t="n">
        <v>942.8125</v>
      </c>
      <c r="B6036" s="31" t="n">
        <v>8.2803</v>
      </c>
      <c r="C6036" s="32" t="n">
        <f aca="false">IF($A6036="","",IF(設定!$B$21="dB",10^($B6036/20),ABS($B6036)))</f>
        <v>2.59426896344708</v>
      </c>
      <c r="D6036" s="32" t="n">
        <f aca="false">IF($A6036="","",$A6036^2)</f>
        <v>888895.41015625</v>
      </c>
      <c r="E6036" s="32" t="n">
        <f aca="false">IF($A6036="","",IF($C6036&lt;=0,"",1/$C6036^2))</f>
        <v>0.148583300103438</v>
      </c>
      <c r="F6036" s="33" t="n">
        <f aca="false">IF(OR(ROW()-設定!$B$30&lt;2,ROW()+設定!$B$30&gt;13701,N($A6036)&lt;=0,N(INDEX($A$2:$A$13701,MIN(13700,MAX(1,ROW()-1+設定!$B$30))))&lt;=0,$A6036&lt;設定!$B$28,$A6036&gt;設定!$B$29),0,IF(AND($C6036&gt;=MAX(INDEX($C$1:$C$13701,MAX(1,ROW()-設定!$B$24)):INDEX($C$1:$C$13701,MAX(1,ROW()-1))),$C6036&gt;MAX(INDEX($C$1:$C$13701,MIN(13701,ROW()+1)):INDEX($C$1:$C$13701,MIN(13701,ROW()+設定!$B$24))),$C6036&gt;=設定!$B$32,$C6036&gt;=MAX(MIN(INDEX($C$1:$C$13701,MAX(1,ROW()-設定!$B$26)):INDEX($C$1:$C$13701,MAX(1,ROW()-1))),MIN(INDEX($C$1:$C$13701,MIN(13701,ROW()+1)):INDEX($C$1:$C$13701,MIN(13701,ROW()+設定!$B$26))))*10^(設定!$B$27/20)),1,0))</f>
        <v>0</v>
      </c>
      <c r="G6036" s="33" t="n">
        <f aca="false">$G6035+IF($F6036=1,1,0)</f>
        <v>3</v>
      </c>
      <c r="H6036" s="0" t="str">
        <f aca="false">IF($F6036=1,$G6036,"")</f>
        <v/>
      </c>
    </row>
    <row r="6037" customFormat="false" ht="15" hidden="false" customHeight="false" outlineLevel="0" collapsed="false">
      <c r="A6037" s="30" t="n">
        <v>942.96875</v>
      </c>
      <c r="B6037" s="31" t="n">
        <v>8.2338</v>
      </c>
      <c r="C6037" s="32" t="n">
        <f aca="false">IF($A6037="","",IF(設定!$B$21="dB",10^($B6037/20),ABS($B6037)))</f>
        <v>2.58041762744034</v>
      </c>
      <c r="D6037" s="32" t="n">
        <f aca="false">IF($A6037="","",$A6037^2)</f>
        <v>889190.063476563</v>
      </c>
      <c r="E6037" s="32" t="n">
        <f aca="false">IF($A6037="","",IF($C6037&lt;=0,"",1/$C6037^2))</f>
        <v>0.15018273186527</v>
      </c>
      <c r="F6037" s="33" t="n">
        <f aca="false">IF(OR(ROW()-設定!$B$30&lt;2,ROW()+設定!$B$30&gt;13701,N($A6037)&lt;=0,N(INDEX($A$2:$A$13701,MIN(13700,MAX(1,ROW()-1+設定!$B$30))))&lt;=0,$A6037&lt;設定!$B$28,$A6037&gt;設定!$B$29),0,IF(AND($C6037&gt;=MAX(INDEX($C$1:$C$13701,MAX(1,ROW()-設定!$B$24)):INDEX($C$1:$C$13701,MAX(1,ROW()-1))),$C6037&gt;MAX(INDEX($C$1:$C$13701,MIN(13701,ROW()+1)):INDEX($C$1:$C$13701,MIN(13701,ROW()+設定!$B$24))),$C6037&gt;=設定!$B$32,$C6037&gt;=MAX(MIN(INDEX($C$1:$C$13701,MAX(1,ROW()-設定!$B$26)):INDEX($C$1:$C$13701,MAX(1,ROW()-1))),MIN(INDEX($C$1:$C$13701,MIN(13701,ROW()+1)):INDEX($C$1:$C$13701,MIN(13701,ROW()+設定!$B$26))))*10^(設定!$B$27/20)),1,0))</f>
        <v>0</v>
      </c>
      <c r="G6037" s="33" t="n">
        <f aca="false">$G6036+IF($F6037=1,1,0)</f>
        <v>3</v>
      </c>
      <c r="H6037" s="0" t="str">
        <f aca="false">IF($F6037=1,$G6037,"")</f>
        <v/>
      </c>
    </row>
    <row r="6038" customFormat="false" ht="15" hidden="false" customHeight="false" outlineLevel="0" collapsed="false">
      <c r="A6038" s="30" t="n">
        <v>943.125</v>
      </c>
      <c r="B6038" s="31" t="n">
        <v>8.1135</v>
      </c>
      <c r="C6038" s="32" t="n">
        <f aca="false">IF($A6038="","",IF(設定!$B$21="dB",10^($B6038/20),ABS($B6038)))</f>
        <v>2.54492507018965</v>
      </c>
      <c r="D6038" s="32" t="n">
        <f aca="false">IF($A6038="","",$A6038^2)</f>
        <v>889484.765625</v>
      </c>
      <c r="E6038" s="32" t="n">
        <f aca="false">IF($A6038="","",IF($C6038&lt;=0,"",1/$C6038^2))</f>
        <v>0.154400961326843</v>
      </c>
      <c r="F6038" s="33" t="n">
        <f aca="false">IF(OR(ROW()-設定!$B$30&lt;2,ROW()+設定!$B$30&gt;13701,N($A6038)&lt;=0,N(INDEX($A$2:$A$13701,MIN(13700,MAX(1,ROW()-1+設定!$B$30))))&lt;=0,$A6038&lt;設定!$B$28,$A6038&gt;設定!$B$29),0,IF(AND($C6038&gt;=MAX(INDEX($C$1:$C$13701,MAX(1,ROW()-設定!$B$24)):INDEX($C$1:$C$13701,MAX(1,ROW()-1))),$C6038&gt;MAX(INDEX($C$1:$C$13701,MIN(13701,ROW()+1)):INDEX($C$1:$C$13701,MIN(13701,ROW()+設定!$B$24))),$C6038&gt;=設定!$B$32,$C6038&gt;=MAX(MIN(INDEX($C$1:$C$13701,MAX(1,ROW()-設定!$B$26)):INDEX($C$1:$C$13701,MAX(1,ROW()-1))),MIN(INDEX($C$1:$C$13701,MIN(13701,ROW()+1)):INDEX($C$1:$C$13701,MIN(13701,ROW()+設定!$B$26))))*10^(設定!$B$27/20)),1,0))</f>
        <v>0</v>
      </c>
      <c r="G6038" s="33" t="n">
        <f aca="false">$G6037+IF($F6038=1,1,0)</f>
        <v>3</v>
      </c>
      <c r="H6038" s="0" t="str">
        <f aca="false">IF($F6038=1,$G6038,"")</f>
        <v/>
      </c>
    </row>
    <row r="6039" customFormat="false" ht="15" hidden="false" customHeight="false" outlineLevel="0" collapsed="false">
      <c r="A6039" s="30" t="n">
        <v>943.28125</v>
      </c>
      <c r="B6039" s="31" t="n">
        <v>8.0476</v>
      </c>
      <c r="C6039" s="32" t="n">
        <f aca="false">IF($A6039="","",IF(設定!$B$21="dB",10^($B6039/20),ABS($B6039)))</f>
        <v>2.52568973984284</v>
      </c>
      <c r="D6039" s="32" t="n">
        <f aca="false">IF($A6039="","",$A6039^2)</f>
        <v>889779.516601563</v>
      </c>
      <c r="E6039" s="32" t="n">
        <f aca="false">IF($A6039="","",IF($C6039&lt;=0,"",1/$C6039^2))</f>
        <v>0.156761712802479</v>
      </c>
      <c r="F6039" s="33" t="n">
        <f aca="false">IF(OR(ROW()-設定!$B$30&lt;2,ROW()+設定!$B$30&gt;13701,N($A6039)&lt;=0,N(INDEX($A$2:$A$13701,MIN(13700,MAX(1,ROW()-1+設定!$B$30))))&lt;=0,$A6039&lt;設定!$B$28,$A6039&gt;設定!$B$29),0,IF(AND($C6039&gt;=MAX(INDEX($C$1:$C$13701,MAX(1,ROW()-設定!$B$24)):INDEX($C$1:$C$13701,MAX(1,ROW()-1))),$C6039&gt;MAX(INDEX($C$1:$C$13701,MIN(13701,ROW()+1)):INDEX($C$1:$C$13701,MIN(13701,ROW()+設定!$B$24))),$C6039&gt;=設定!$B$32,$C6039&gt;=MAX(MIN(INDEX($C$1:$C$13701,MAX(1,ROW()-設定!$B$26)):INDEX($C$1:$C$13701,MAX(1,ROW()-1))),MIN(INDEX($C$1:$C$13701,MIN(13701,ROW()+1)):INDEX($C$1:$C$13701,MIN(13701,ROW()+設定!$B$26))))*10^(設定!$B$27/20)),1,0))</f>
        <v>0</v>
      </c>
      <c r="G6039" s="33" t="n">
        <f aca="false">$G6038+IF($F6039=1,1,0)</f>
        <v>3</v>
      </c>
      <c r="H6039" s="0" t="str">
        <f aca="false">IF($F6039=1,$G6039,"")</f>
        <v/>
      </c>
    </row>
    <row r="6040" customFormat="false" ht="15" hidden="false" customHeight="false" outlineLevel="0" collapsed="false">
      <c r="A6040" s="30" t="n">
        <v>943.4375</v>
      </c>
      <c r="B6040" s="31" t="n">
        <v>7.871</v>
      </c>
      <c r="C6040" s="32" t="n">
        <f aca="false">IF($A6040="","",IF(設定!$B$21="dB",10^($B6040/20),ABS($B6040)))</f>
        <v>2.47485637330226</v>
      </c>
      <c r="D6040" s="32" t="n">
        <f aca="false">IF($A6040="","",$A6040^2)</f>
        <v>890074.31640625</v>
      </c>
      <c r="E6040" s="32" t="n">
        <f aca="false">IF($A6040="","",IF($C6040&lt;=0,"",1/$C6040^2))</f>
        <v>0.163267596707526</v>
      </c>
      <c r="F6040" s="33" t="n">
        <f aca="false">IF(OR(ROW()-設定!$B$30&lt;2,ROW()+設定!$B$30&gt;13701,N($A6040)&lt;=0,N(INDEX($A$2:$A$13701,MIN(13700,MAX(1,ROW()-1+設定!$B$30))))&lt;=0,$A6040&lt;設定!$B$28,$A6040&gt;設定!$B$29),0,IF(AND($C6040&gt;=MAX(INDEX($C$1:$C$13701,MAX(1,ROW()-設定!$B$24)):INDEX($C$1:$C$13701,MAX(1,ROW()-1))),$C6040&gt;MAX(INDEX($C$1:$C$13701,MIN(13701,ROW()+1)):INDEX($C$1:$C$13701,MIN(13701,ROW()+設定!$B$24))),$C6040&gt;=設定!$B$32,$C6040&gt;=MAX(MIN(INDEX($C$1:$C$13701,MAX(1,ROW()-設定!$B$26)):INDEX($C$1:$C$13701,MAX(1,ROW()-1))),MIN(INDEX($C$1:$C$13701,MIN(13701,ROW()+1)):INDEX($C$1:$C$13701,MIN(13701,ROW()+設定!$B$26))))*10^(設定!$B$27/20)),1,0))</f>
        <v>0</v>
      </c>
      <c r="G6040" s="33" t="n">
        <f aca="false">$G6039+IF($F6040=1,1,0)</f>
        <v>3</v>
      </c>
      <c r="H6040" s="0" t="str">
        <f aca="false">IF($F6040=1,$G6040,"")</f>
        <v/>
      </c>
    </row>
    <row r="6041" customFormat="false" ht="15" hidden="false" customHeight="false" outlineLevel="0" collapsed="false">
      <c r="A6041" s="30" t="n">
        <v>943.59375</v>
      </c>
      <c r="B6041" s="31" t="n">
        <v>7.7585</v>
      </c>
      <c r="C6041" s="32" t="n">
        <f aca="false">IF($A6041="","",IF(設定!$B$21="dB",10^($B6041/20),ABS($B6041)))</f>
        <v>2.44300862361983</v>
      </c>
      <c r="D6041" s="32" t="n">
        <f aca="false">IF($A6041="","",$A6041^2)</f>
        <v>890369.165039063</v>
      </c>
      <c r="E6041" s="32" t="n">
        <f aca="false">IF($A6041="","",IF($C6041&lt;=0,"",1/$C6041^2))</f>
        <v>0.167552148071687</v>
      </c>
      <c r="F6041" s="33" t="n">
        <f aca="false">IF(OR(ROW()-設定!$B$30&lt;2,ROW()+設定!$B$30&gt;13701,N($A6041)&lt;=0,N(INDEX($A$2:$A$13701,MIN(13700,MAX(1,ROW()-1+設定!$B$30))))&lt;=0,$A6041&lt;設定!$B$28,$A6041&gt;設定!$B$29),0,IF(AND($C6041&gt;=MAX(INDEX($C$1:$C$13701,MAX(1,ROW()-設定!$B$24)):INDEX($C$1:$C$13701,MAX(1,ROW()-1))),$C6041&gt;MAX(INDEX($C$1:$C$13701,MIN(13701,ROW()+1)):INDEX($C$1:$C$13701,MIN(13701,ROW()+設定!$B$24))),$C6041&gt;=設定!$B$32,$C6041&gt;=MAX(MIN(INDEX($C$1:$C$13701,MAX(1,ROW()-設定!$B$26)):INDEX($C$1:$C$13701,MAX(1,ROW()-1))),MIN(INDEX($C$1:$C$13701,MIN(13701,ROW()+1)):INDEX($C$1:$C$13701,MIN(13701,ROW()+設定!$B$26))))*10^(設定!$B$27/20)),1,0))</f>
        <v>0</v>
      </c>
      <c r="G6041" s="33" t="n">
        <f aca="false">$G6040+IF($F6041=1,1,0)</f>
        <v>3</v>
      </c>
      <c r="H6041" s="0" t="str">
        <f aca="false">IF($F6041=1,$G6041,"")</f>
        <v/>
      </c>
    </row>
    <row r="6042" customFormat="false" ht="15" hidden="false" customHeight="false" outlineLevel="0" collapsed="false">
      <c r="A6042" s="30" t="n">
        <v>943.75</v>
      </c>
      <c r="B6042" s="31" t="n">
        <v>7.6805</v>
      </c>
      <c r="C6042" s="32" t="n">
        <f aca="false">IF($A6042="","",IF(設定!$B$21="dB",10^($B6042/20),ABS($B6042)))</f>
        <v>2.42116841638234</v>
      </c>
      <c r="D6042" s="32" t="n">
        <f aca="false">IF($A6042="","",$A6042^2)</f>
        <v>890664.0625</v>
      </c>
      <c r="E6042" s="32" t="n">
        <f aca="false">IF($A6042="","",IF($C6042&lt;=0,"",1/$C6042^2))</f>
        <v>0.170588598031572</v>
      </c>
      <c r="F6042" s="33" t="n">
        <f aca="false">IF(OR(ROW()-設定!$B$30&lt;2,ROW()+設定!$B$30&gt;13701,N($A6042)&lt;=0,N(INDEX($A$2:$A$13701,MIN(13700,MAX(1,ROW()-1+設定!$B$30))))&lt;=0,$A6042&lt;設定!$B$28,$A6042&gt;設定!$B$29),0,IF(AND($C6042&gt;=MAX(INDEX($C$1:$C$13701,MAX(1,ROW()-設定!$B$24)):INDEX($C$1:$C$13701,MAX(1,ROW()-1))),$C6042&gt;MAX(INDEX($C$1:$C$13701,MIN(13701,ROW()+1)):INDEX($C$1:$C$13701,MIN(13701,ROW()+設定!$B$24))),$C6042&gt;=設定!$B$32,$C6042&gt;=MAX(MIN(INDEX($C$1:$C$13701,MAX(1,ROW()-設定!$B$26)):INDEX($C$1:$C$13701,MAX(1,ROW()-1))),MIN(INDEX($C$1:$C$13701,MIN(13701,ROW()+1)):INDEX($C$1:$C$13701,MIN(13701,ROW()+設定!$B$26))))*10^(設定!$B$27/20)),1,0))</f>
        <v>0</v>
      </c>
      <c r="G6042" s="33" t="n">
        <f aca="false">$G6041+IF($F6042=1,1,0)</f>
        <v>3</v>
      </c>
      <c r="H6042" s="0" t="str">
        <f aca="false">IF($F6042=1,$G6042,"")</f>
        <v/>
      </c>
    </row>
    <row r="6043" customFormat="false" ht="15" hidden="false" customHeight="false" outlineLevel="0" collapsed="false">
      <c r="A6043" s="30" t="n">
        <v>943.90625</v>
      </c>
      <c r="B6043" s="31" t="n">
        <v>7.697</v>
      </c>
      <c r="C6043" s="32" t="n">
        <f aca="false">IF($A6043="","",IF(設定!$B$21="dB",10^($B6043/20),ABS($B6043)))</f>
        <v>2.42577211836948</v>
      </c>
      <c r="D6043" s="32" t="n">
        <f aca="false">IF($A6043="","",$A6043^2)</f>
        <v>890959.008789063</v>
      </c>
      <c r="E6043" s="32" t="n">
        <f aca="false">IF($A6043="","",IF($C6043&lt;=0,"",1/$C6043^2))</f>
        <v>0.169941716288675</v>
      </c>
      <c r="F6043" s="33" t="n">
        <f aca="false">IF(OR(ROW()-設定!$B$30&lt;2,ROW()+設定!$B$30&gt;13701,N($A6043)&lt;=0,N(INDEX($A$2:$A$13701,MIN(13700,MAX(1,ROW()-1+設定!$B$30))))&lt;=0,$A6043&lt;設定!$B$28,$A6043&gt;設定!$B$29),0,IF(AND($C6043&gt;=MAX(INDEX($C$1:$C$13701,MAX(1,ROW()-設定!$B$24)):INDEX($C$1:$C$13701,MAX(1,ROW()-1))),$C6043&gt;MAX(INDEX($C$1:$C$13701,MIN(13701,ROW()+1)):INDEX($C$1:$C$13701,MIN(13701,ROW()+設定!$B$24))),$C6043&gt;=設定!$B$32,$C6043&gt;=MAX(MIN(INDEX($C$1:$C$13701,MAX(1,ROW()-設定!$B$26)):INDEX($C$1:$C$13701,MAX(1,ROW()-1))),MIN(INDEX($C$1:$C$13701,MIN(13701,ROW()+1)):INDEX($C$1:$C$13701,MIN(13701,ROW()+設定!$B$26))))*10^(設定!$B$27/20)),1,0))</f>
        <v>0</v>
      </c>
      <c r="G6043" s="33" t="n">
        <f aca="false">$G6042+IF($F6043=1,1,0)</f>
        <v>3</v>
      </c>
      <c r="H6043" s="0" t="str">
        <f aca="false">IF($F6043=1,$G6043,"")</f>
        <v/>
      </c>
    </row>
    <row r="6044" customFormat="false" ht="15" hidden="false" customHeight="false" outlineLevel="0" collapsed="false">
      <c r="A6044" s="30" t="n">
        <v>944.0625</v>
      </c>
      <c r="B6044" s="31" t="n">
        <v>7.6021</v>
      </c>
      <c r="C6044" s="32" t="n">
        <f aca="false">IF($A6044="","",IF(設定!$B$21="dB",10^($B6044/20),ABS($B6044)))</f>
        <v>2.39941295841173</v>
      </c>
      <c r="D6044" s="32" t="n">
        <f aca="false">IF($A6044="","",$A6044^2)</f>
        <v>891254.00390625</v>
      </c>
      <c r="E6044" s="32" t="n">
        <f aca="false">IF($A6044="","",IF($C6044&lt;=0,"",1/$C6044^2))</f>
        <v>0.173696073067806</v>
      </c>
      <c r="F6044" s="33" t="n">
        <f aca="false">IF(OR(ROW()-設定!$B$30&lt;2,ROW()+設定!$B$30&gt;13701,N($A6044)&lt;=0,N(INDEX($A$2:$A$13701,MIN(13700,MAX(1,ROW()-1+設定!$B$30))))&lt;=0,$A6044&lt;設定!$B$28,$A6044&gt;設定!$B$29),0,IF(AND($C6044&gt;=MAX(INDEX($C$1:$C$13701,MAX(1,ROW()-設定!$B$24)):INDEX($C$1:$C$13701,MAX(1,ROW()-1))),$C6044&gt;MAX(INDEX($C$1:$C$13701,MIN(13701,ROW()+1)):INDEX($C$1:$C$13701,MIN(13701,ROW()+設定!$B$24))),$C6044&gt;=設定!$B$32,$C6044&gt;=MAX(MIN(INDEX($C$1:$C$13701,MAX(1,ROW()-設定!$B$26)):INDEX($C$1:$C$13701,MAX(1,ROW()-1))),MIN(INDEX($C$1:$C$13701,MIN(13701,ROW()+1)):INDEX($C$1:$C$13701,MIN(13701,ROW()+設定!$B$26))))*10^(設定!$B$27/20)),1,0))</f>
        <v>0</v>
      </c>
      <c r="G6044" s="33" t="n">
        <f aca="false">$G6043+IF($F6044=1,1,0)</f>
        <v>3</v>
      </c>
      <c r="H6044" s="0" t="str">
        <f aca="false">IF($F6044=1,$G6044,"")</f>
        <v/>
      </c>
    </row>
    <row r="6045" customFormat="false" ht="15" hidden="false" customHeight="false" outlineLevel="0" collapsed="false">
      <c r="A6045" s="30" t="n">
        <v>944.21875</v>
      </c>
      <c r="B6045" s="31" t="n">
        <v>7.5105</v>
      </c>
      <c r="C6045" s="32" t="n">
        <f aca="false">IF($A6045="","",IF(設定!$B$21="dB",10^($B6045/20),ABS($B6045)))</f>
        <v>2.37424209116245</v>
      </c>
      <c r="D6045" s="32" t="n">
        <f aca="false">IF($A6045="","",$A6045^2)</f>
        <v>891549.047851563</v>
      </c>
      <c r="E6045" s="32" t="n">
        <f aca="false">IF($A6045="","",IF($C6045&lt;=0,"",1/$C6045^2))</f>
        <v>0.177398523153539</v>
      </c>
      <c r="F6045" s="33" t="n">
        <f aca="false">IF(OR(ROW()-設定!$B$30&lt;2,ROW()+設定!$B$30&gt;13701,N($A6045)&lt;=0,N(INDEX($A$2:$A$13701,MIN(13700,MAX(1,ROW()-1+設定!$B$30))))&lt;=0,$A6045&lt;設定!$B$28,$A6045&gt;設定!$B$29),0,IF(AND($C6045&gt;=MAX(INDEX($C$1:$C$13701,MAX(1,ROW()-設定!$B$24)):INDEX($C$1:$C$13701,MAX(1,ROW()-1))),$C6045&gt;MAX(INDEX($C$1:$C$13701,MIN(13701,ROW()+1)):INDEX($C$1:$C$13701,MIN(13701,ROW()+設定!$B$24))),$C6045&gt;=設定!$B$32,$C6045&gt;=MAX(MIN(INDEX($C$1:$C$13701,MAX(1,ROW()-設定!$B$26)):INDEX($C$1:$C$13701,MAX(1,ROW()-1))),MIN(INDEX($C$1:$C$13701,MIN(13701,ROW()+1)):INDEX($C$1:$C$13701,MIN(13701,ROW()+設定!$B$26))))*10^(設定!$B$27/20)),1,0))</f>
        <v>0</v>
      </c>
      <c r="G6045" s="33" t="n">
        <f aca="false">$G6044+IF($F6045=1,1,0)</f>
        <v>3</v>
      </c>
      <c r="H6045" s="0" t="str">
        <f aca="false">IF($F6045=1,$G6045,"")</f>
        <v/>
      </c>
    </row>
    <row r="6046" customFormat="false" ht="15" hidden="false" customHeight="false" outlineLevel="0" collapsed="false">
      <c r="A6046" s="30" t="n">
        <v>944.375</v>
      </c>
      <c r="B6046" s="31" t="n">
        <v>7.3103</v>
      </c>
      <c r="C6046" s="32" t="n">
        <f aca="false">IF($A6046="","",IF(設定!$B$21="dB",10^($B6046/20),ABS($B6046)))</f>
        <v>2.32014431913161</v>
      </c>
      <c r="D6046" s="32" t="n">
        <f aca="false">IF($A6046="","",$A6046^2)</f>
        <v>891844.140625</v>
      </c>
      <c r="E6046" s="32" t="n">
        <f aca="false">IF($A6046="","",IF($C6046&lt;=0,"",1/$C6046^2))</f>
        <v>0.185767612693873</v>
      </c>
      <c r="F6046" s="33" t="n">
        <f aca="false">IF(OR(ROW()-設定!$B$30&lt;2,ROW()+設定!$B$30&gt;13701,N($A6046)&lt;=0,N(INDEX($A$2:$A$13701,MIN(13700,MAX(1,ROW()-1+設定!$B$30))))&lt;=0,$A6046&lt;設定!$B$28,$A6046&gt;設定!$B$29),0,IF(AND($C6046&gt;=MAX(INDEX($C$1:$C$13701,MAX(1,ROW()-設定!$B$24)):INDEX($C$1:$C$13701,MAX(1,ROW()-1))),$C6046&gt;MAX(INDEX($C$1:$C$13701,MIN(13701,ROW()+1)):INDEX($C$1:$C$13701,MIN(13701,ROW()+設定!$B$24))),$C6046&gt;=設定!$B$32,$C6046&gt;=MAX(MIN(INDEX($C$1:$C$13701,MAX(1,ROW()-設定!$B$26)):INDEX($C$1:$C$13701,MAX(1,ROW()-1))),MIN(INDEX($C$1:$C$13701,MIN(13701,ROW()+1)):INDEX($C$1:$C$13701,MIN(13701,ROW()+設定!$B$26))))*10^(設定!$B$27/20)),1,0))</f>
        <v>0</v>
      </c>
      <c r="G6046" s="33" t="n">
        <f aca="false">$G6045+IF($F6046=1,1,0)</f>
        <v>3</v>
      </c>
      <c r="H6046" s="0" t="str">
        <f aca="false">IF($F6046=1,$G6046,"")</f>
        <v/>
      </c>
    </row>
    <row r="6047" customFormat="false" ht="15" hidden="false" customHeight="false" outlineLevel="0" collapsed="false">
      <c r="A6047" s="30" t="n">
        <v>944.53125</v>
      </c>
      <c r="B6047" s="31" t="n">
        <v>7.1451</v>
      </c>
      <c r="C6047" s="32" t="n">
        <f aca="false">IF($A6047="","",IF(設定!$B$21="dB",10^($B6047/20),ABS($B6047)))</f>
        <v>2.27643366740995</v>
      </c>
      <c r="D6047" s="32" t="n">
        <f aca="false">IF($A6047="","",$A6047^2)</f>
        <v>892139.282226563</v>
      </c>
      <c r="E6047" s="32" t="n">
        <f aca="false">IF($A6047="","",IF($C6047&lt;=0,"",1/$C6047^2))</f>
        <v>0.192970090267276</v>
      </c>
      <c r="F6047" s="33" t="n">
        <f aca="false">IF(OR(ROW()-設定!$B$30&lt;2,ROW()+設定!$B$30&gt;13701,N($A6047)&lt;=0,N(INDEX($A$2:$A$13701,MIN(13700,MAX(1,ROW()-1+設定!$B$30))))&lt;=0,$A6047&lt;設定!$B$28,$A6047&gt;設定!$B$29),0,IF(AND($C6047&gt;=MAX(INDEX($C$1:$C$13701,MAX(1,ROW()-設定!$B$24)):INDEX($C$1:$C$13701,MAX(1,ROW()-1))),$C6047&gt;MAX(INDEX($C$1:$C$13701,MIN(13701,ROW()+1)):INDEX($C$1:$C$13701,MIN(13701,ROW()+設定!$B$24))),$C6047&gt;=設定!$B$32,$C6047&gt;=MAX(MIN(INDEX($C$1:$C$13701,MAX(1,ROW()-設定!$B$26)):INDEX($C$1:$C$13701,MAX(1,ROW()-1))),MIN(INDEX($C$1:$C$13701,MIN(13701,ROW()+1)):INDEX($C$1:$C$13701,MIN(13701,ROW()+設定!$B$26))))*10^(設定!$B$27/20)),1,0))</f>
        <v>0</v>
      </c>
      <c r="G6047" s="33" t="n">
        <f aca="false">$G6046+IF($F6047=1,1,0)</f>
        <v>3</v>
      </c>
      <c r="H6047" s="0" t="str">
        <f aca="false">IF($F6047=1,$G6047,"")</f>
        <v/>
      </c>
    </row>
    <row r="6048" customFormat="false" ht="15" hidden="false" customHeight="false" outlineLevel="0" collapsed="false">
      <c r="A6048" s="30" t="n">
        <v>944.6875</v>
      </c>
      <c r="B6048" s="31" t="n">
        <v>6.8829</v>
      </c>
      <c r="C6048" s="32" t="n">
        <f aca="false">IF($A6048="","",IF(設定!$B$21="dB",10^($B6048/20),ABS($B6048)))</f>
        <v>2.20874205332201</v>
      </c>
      <c r="D6048" s="32" t="n">
        <f aca="false">IF($A6048="","",$A6048^2)</f>
        <v>892434.47265625</v>
      </c>
      <c r="E6048" s="32" t="n">
        <f aca="false">IF($A6048="","",IF($C6048&lt;=0,"",1/$C6048^2))</f>
        <v>0.204979297313745</v>
      </c>
      <c r="F6048" s="33" t="n">
        <f aca="false">IF(OR(ROW()-設定!$B$30&lt;2,ROW()+設定!$B$30&gt;13701,N($A6048)&lt;=0,N(INDEX($A$2:$A$13701,MIN(13700,MAX(1,ROW()-1+設定!$B$30))))&lt;=0,$A6048&lt;設定!$B$28,$A6048&gt;設定!$B$29),0,IF(AND($C6048&gt;=MAX(INDEX($C$1:$C$13701,MAX(1,ROW()-設定!$B$24)):INDEX($C$1:$C$13701,MAX(1,ROW()-1))),$C6048&gt;MAX(INDEX($C$1:$C$13701,MIN(13701,ROW()+1)):INDEX($C$1:$C$13701,MIN(13701,ROW()+設定!$B$24))),$C6048&gt;=設定!$B$32,$C6048&gt;=MAX(MIN(INDEX($C$1:$C$13701,MAX(1,ROW()-設定!$B$26)):INDEX($C$1:$C$13701,MAX(1,ROW()-1))),MIN(INDEX($C$1:$C$13701,MIN(13701,ROW()+1)):INDEX($C$1:$C$13701,MIN(13701,ROW()+設定!$B$26))))*10^(設定!$B$27/20)),1,0))</f>
        <v>0</v>
      </c>
      <c r="G6048" s="33" t="n">
        <f aca="false">$G6047+IF($F6048=1,1,0)</f>
        <v>3</v>
      </c>
      <c r="H6048" s="0" t="str">
        <f aca="false">IF($F6048=1,$G6048,"")</f>
        <v/>
      </c>
    </row>
    <row r="6049" customFormat="false" ht="15" hidden="false" customHeight="false" outlineLevel="0" collapsed="false">
      <c r="A6049" s="30" t="n">
        <v>944.84375</v>
      </c>
      <c r="B6049" s="31" t="n">
        <v>7.0184</v>
      </c>
      <c r="C6049" s="32" t="n">
        <f aca="false">IF($A6049="","",IF(設定!$B$21="dB",10^($B6049/20),ABS($B6049)))</f>
        <v>2.24346862352484</v>
      </c>
      <c r="D6049" s="32" t="n">
        <f aca="false">IF($A6049="","",$A6049^2)</f>
        <v>892729.711914063</v>
      </c>
      <c r="E6049" s="32" t="n">
        <f aca="false">IF($A6049="","",IF($C6049&lt;=0,"",1/$C6049^2))</f>
        <v>0.198682675656685</v>
      </c>
      <c r="F6049" s="33" t="n">
        <f aca="false">IF(OR(ROW()-設定!$B$30&lt;2,ROW()+設定!$B$30&gt;13701,N($A6049)&lt;=0,N(INDEX($A$2:$A$13701,MIN(13700,MAX(1,ROW()-1+設定!$B$30))))&lt;=0,$A6049&lt;設定!$B$28,$A6049&gt;設定!$B$29),0,IF(AND($C6049&gt;=MAX(INDEX($C$1:$C$13701,MAX(1,ROW()-設定!$B$24)):INDEX($C$1:$C$13701,MAX(1,ROW()-1))),$C6049&gt;MAX(INDEX($C$1:$C$13701,MIN(13701,ROW()+1)):INDEX($C$1:$C$13701,MIN(13701,ROW()+設定!$B$24))),$C6049&gt;=設定!$B$32,$C6049&gt;=MAX(MIN(INDEX($C$1:$C$13701,MAX(1,ROW()-設定!$B$26)):INDEX($C$1:$C$13701,MAX(1,ROW()-1))),MIN(INDEX($C$1:$C$13701,MIN(13701,ROW()+1)):INDEX($C$1:$C$13701,MIN(13701,ROW()+設定!$B$26))))*10^(設定!$B$27/20)),1,0))</f>
        <v>0</v>
      </c>
      <c r="G6049" s="33" t="n">
        <f aca="false">$G6048+IF($F6049=1,1,0)</f>
        <v>3</v>
      </c>
      <c r="H6049" s="0" t="str">
        <f aca="false">IF($F6049=1,$G6049,"")</f>
        <v/>
      </c>
    </row>
    <row r="6050" customFormat="false" ht="15" hidden="false" customHeight="false" outlineLevel="0" collapsed="false">
      <c r="A6050" s="30" t="n">
        <v>945</v>
      </c>
      <c r="B6050" s="31" t="n">
        <v>6.9299</v>
      </c>
      <c r="C6050" s="32" t="n">
        <f aca="false">IF($A6050="","",IF(設定!$B$21="dB",10^($B6050/20),ABS($B6050)))</f>
        <v>2.22072611624932</v>
      </c>
      <c r="D6050" s="32" t="n">
        <f aca="false">IF($A6050="","",$A6050^2)</f>
        <v>893025</v>
      </c>
      <c r="E6050" s="32" t="n">
        <f aca="false">IF($A6050="","",IF($C6050&lt;=0,"",1/$C6050^2))</f>
        <v>0.202772940917885</v>
      </c>
      <c r="F6050" s="33" t="n">
        <f aca="false">IF(OR(ROW()-設定!$B$30&lt;2,ROW()+設定!$B$30&gt;13701,N($A6050)&lt;=0,N(INDEX($A$2:$A$13701,MIN(13700,MAX(1,ROW()-1+設定!$B$30))))&lt;=0,$A6050&lt;設定!$B$28,$A6050&gt;設定!$B$29),0,IF(AND($C6050&gt;=MAX(INDEX($C$1:$C$13701,MAX(1,ROW()-設定!$B$24)):INDEX($C$1:$C$13701,MAX(1,ROW()-1))),$C6050&gt;MAX(INDEX($C$1:$C$13701,MIN(13701,ROW()+1)):INDEX($C$1:$C$13701,MIN(13701,ROW()+設定!$B$24))),$C6050&gt;=設定!$B$32,$C6050&gt;=MAX(MIN(INDEX($C$1:$C$13701,MAX(1,ROW()-設定!$B$26)):INDEX($C$1:$C$13701,MAX(1,ROW()-1))),MIN(INDEX($C$1:$C$13701,MIN(13701,ROW()+1)):INDEX($C$1:$C$13701,MIN(13701,ROW()+設定!$B$26))))*10^(設定!$B$27/20)),1,0))</f>
        <v>0</v>
      </c>
      <c r="G6050" s="33" t="n">
        <f aca="false">$G6049+IF($F6050=1,1,0)</f>
        <v>3</v>
      </c>
      <c r="H6050" s="0" t="str">
        <f aca="false">IF($F6050=1,$G6050,"")</f>
        <v/>
      </c>
    </row>
    <row r="6051" customFormat="false" ht="15" hidden="false" customHeight="false" outlineLevel="0" collapsed="false">
      <c r="A6051" s="30" t="n">
        <v>945.15625</v>
      </c>
      <c r="B6051" s="31" t="n">
        <v>6.6917</v>
      </c>
      <c r="C6051" s="32" t="n">
        <f aca="false">IF($A6051="","",IF(設定!$B$21="dB",10^($B6051/20),ABS($B6051)))</f>
        <v>2.16065287579798</v>
      </c>
      <c r="D6051" s="32" t="n">
        <f aca="false">IF($A6051="","",$A6051^2)</f>
        <v>893320.336914063</v>
      </c>
      <c r="E6051" s="32" t="n">
        <f aca="false">IF($A6051="","",IF($C6051&lt;=0,"",1/$C6051^2))</f>
        <v>0.21420519533185</v>
      </c>
      <c r="F6051" s="33" t="n">
        <f aca="false">IF(OR(ROW()-設定!$B$30&lt;2,ROW()+設定!$B$30&gt;13701,N($A6051)&lt;=0,N(INDEX($A$2:$A$13701,MIN(13700,MAX(1,ROW()-1+設定!$B$30))))&lt;=0,$A6051&lt;設定!$B$28,$A6051&gt;設定!$B$29),0,IF(AND($C6051&gt;=MAX(INDEX($C$1:$C$13701,MAX(1,ROW()-設定!$B$24)):INDEX($C$1:$C$13701,MAX(1,ROW()-1))),$C6051&gt;MAX(INDEX($C$1:$C$13701,MIN(13701,ROW()+1)):INDEX($C$1:$C$13701,MIN(13701,ROW()+設定!$B$24))),$C6051&gt;=設定!$B$32,$C6051&gt;=MAX(MIN(INDEX($C$1:$C$13701,MAX(1,ROW()-設定!$B$26)):INDEX($C$1:$C$13701,MAX(1,ROW()-1))),MIN(INDEX($C$1:$C$13701,MIN(13701,ROW()+1)):INDEX($C$1:$C$13701,MIN(13701,ROW()+設定!$B$26))))*10^(設定!$B$27/20)),1,0))</f>
        <v>0</v>
      </c>
      <c r="G6051" s="33" t="n">
        <f aca="false">$G6050+IF($F6051=1,1,0)</f>
        <v>3</v>
      </c>
      <c r="H6051" s="0" t="str">
        <f aca="false">IF($F6051=1,$G6051,"")</f>
        <v/>
      </c>
    </row>
    <row r="6052" customFormat="false" ht="15" hidden="false" customHeight="false" outlineLevel="0" collapsed="false">
      <c r="A6052" s="30" t="n">
        <v>945.3125</v>
      </c>
      <c r="B6052" s="31" t="n">
        <v>6.7072</v>
      </c>
      <c r="C6052" s="32" t="n">
        <f aca="false">IF($A6052="","",IF(設定!$B$21="dB",10^($B6052/20),ABS($B6052)))</f>
        <v>2.16451201059834</v>
      </c>
      <c r="D6052" s="32" t="n">
        <f aca="false">IF($A6052="","",$A6052^2)</f>
        <v>893615.72265625</v>
      </c>
      <c r="E6052" s="32" t="n">
        <f aca="false">IF($A6052="","",IF($C6052&lt;=0,"",1/$C6052^2))</f>
        <v>0.21344205814395</v>
      </c>
      <c r="F6052" s="33" t="n">
        <f aca="false">IF(OR(ROW()-設定!$B$30&lt;2,ROW()+設定!$B$30&gt;13701,N($A6052)&lt;=0,N(INDEX($A$2:$A$13701,MIN(13700,MAX(1,ROW()-1+設定!$B$30))))&lt;=0,$A6052&lt;設定!$B$28,$A6052&gt;設定!$B$29),0,IF(AND($C6052&gt;=MAX(INDEX($C$1:$C$13701,MAX(1,ROW()-設定!$B$24)):INDEX($C$1:$C$13701,MAX(1,ROW()-1))),$C6052&gt;MAX(INDEX($C$1:$C$13701,MIN(13701,ROW()+1)):INDEX($C$1:$C$13701,MIN(13701,ROW()+設定!$B$24))),$C6052&gt;=設定!$B$32,$C6052&gt;=MAX(MIN(INDEX($C$1:$C$13701,MAX(1,ROW()-設定!$B$26)):INDEX($C$1:$C$13701,MAX(1,ROW()-1))),MIN(INDEX($C$1:$C$13701,MIN(13701,ROW()+1)):INDEX($C$1:$C$13701,MIN(13701,ROW()+設定!$B$26))))*10^(設定!$B$27/20)),1,0))</f>
        <v>0</v>
      </c>
      <c r="G6052" s="33" t="n">
        <f aca="false">$G6051+IF($F6052=1,1,0)</f>
        <v>3</v>
      </c>
      <c r="H6052" s="0" t="str">
        <f aca="false">IF($F6052=1,$G6052,"")</f>
        <v/>
      </c>
    </row>
    <row r="6053" customFormat="false" ht="15" hidden="false" customHeight="false" outlineLevel="0" collapsed="false">
      <c r="A6053" s="30" t="n">
        <v>945.46875</v>
      </c>
      <c r="B6053" s="31" t="n">
        <v>6.6478</v>
      </c>
      <c r="C6053" s="32" t="n">
        <f aca="false">IF($A6053="","",IF(設定!$B$21="dB",10^($B6053/20),ABS($B6053)))</f>
        <v>2.14976010976364</v>
      </c>
      <c r="D6053" s="32" t="n">
        <f aca="false">IF($A6053="","",$A6053^2)</f>
        <v>893911.157226563</v>
      </c>
      <c r="E6053" s="32" t="n">
        <f aca="false">IF($A6053="","",IF($C6053&lt;=0,"",1/$C6053^2))</f>
        <v>0.216381436681878</v>
      </c>
      <c r="F6053" s="33" t="n">
        <f aca="false">IF(OR(ROW()-設定!$B$30&lt;2,ROW()+設定!$B$30&gt;13701,N($A6053)&lt;=0,N(INDEX($A$2:$A$13701,MIN(13700,MAX(1,ROW()-1+設定!$B$30))))&lt;=0,$A6053&lt;設定!$B$28,$A6053&gt;設定!$B$29),0,IF(AND($C6053&gt;=MAX(INDEX($C$1:$C$13701,MAX(1,ROW()-設定!$B$24)):INDEX($C$1:$C$13701,MAX(1,ROW()-1))),$C6053&gt;MAX(INDEX($C$1:$C$13701,MIN(13701,ROW()+1)):INDEX($C$1:$C$13701,MIN(13701,ROW()+設定!$B$24))),$C6053&gt;=設定!$B$32,$C6053&gt;=MAX(MIN(INDEX($C$1:$C$13701,MAX(1,ROW()-設定!$B$26)):INDEX($C$1:$C$13701,MAX(1,ROW()-1))),MIN(INDEX($C$1:$C$13701,MIN(13701,ROW()+1)):INDEX($C$1:$C$13701,MIN(13701,ROW()+設定!$B$26))))*10^(設定!$B$27/20)),1,0))</f>
        <v>0</v>
      </c>
      <c r="G6053" s="33" t="n">
        <f aca="false">$G6052+IF($F6053=1,1,0)</f>
        <v>3</v>
      </c>
      <c r="H6053" s="0" t="str">
        <f aca="false">IF($F6053=1,$G6053,"")</f>
        <v/>
      </c>
    </row>
    <row r="6054" customFormat="false" ht="15" hidden="false" customHeight="false" outlineLevel="0" collapsed="false">
      <c r="A6054" s="30" t="n">
        <v>945.625</v>
      </c>
      <c r="B6054" s="31" t="n">
        <v>6.413</v>
      </c>
      <c r="C6054" s="32" t="n">
        <f aca="false">IF($A6054="","",IF(設定!$B$21="dB",10^($B6054/20),ABS($B6054)))</f>
        <v>2.0924254804696</v>
      </c>
      <c r="D6054" s="32" t="n">
        <f aca="false">IF($A6054="","",$A6054^2)</f>
        <v>894206.640625</v>
      </c>
      <c r="E6054" s="32" t="n">
        <f aca="false">IF($A6054="","",IF($C6054&lt;=0,"",1/$C6054^2))</f>
        <v>0.228402051284046</v>
      </c>
      <c r="F6054" s="33" t="n">
        <f aca="false">IF(OR(ROW()-設定!$B$30&lt;2,ROW()+設定!$B$30&gt;13701,N($A6054)&lt;=0,N(INDEX($A$2:$A$13701,MIN(13700,MAX(1,ROW()-1+設定!$B$30))))&lt;=0,$A6054&lt;設定!$B$28,$A6054&gt;設定!$B$29),0,IF(AND($C6054&gt;=MAX(INDEX($C$1:$C$13701,MAX(1,ROW()-設定!$B$24)):INDEX($C$1:$C$13701,MAX(1,ROW()-1))),$C6054&gt;MAX(INDEX($C$1:$C$13701,MIN(13701,ROW()+1)):INDEX($C$1:$C$13701,MIN(13701,ROW()+設定!$B$24))),$C6054&gt;=設定!$B$32,$C6054&gt;=MAX(MIN(INDEX($C$1:$C$13701,MAX(1,ROW()-設定!$B$26)):INDEX($C$1:$C$13701,MAX(1,ROW()-1))),MIN(INDEX($C$1:$C$13701,MIN(13701,ROW()+1)):INDEX($C$1:$C$13701,MIN(13701,ROW()+設定!$B$26))))*10^(設定!$B$27/20)),1,0))</f>
        <v>0</v>
      </c>
      <c r="G6054" s="33" t="n">
        <f aca="false">$G6053+IF($F6054=1,1,0)</f>
        <v>3</v>
      </c>
      <c r="H6054" s="0" t="str">
        <f aca="false">IF($F6054=1,$G6054,"")</f>
        <v/>
      </c>
    </row>
    <row r="6055" customFormat="false" ht="15" hidden="false" customHeight="false" outlineLevel="0" collapsed="false">
      <c r="A6055" s="30" t="n">
        <v>945.78125</v>
      </c>
      <c r="B6055" s="31" t="n">
        <v>6.4001</v>
      </c>
      <c r="C6055" s="32" t="n">
        <f aca="false">IF($A6055="","",IF(設定!$B$21="dB",10^($B6055/20),ABS($B6055)))</f>
        <v>2.08932018490313</v>
      </c>
      <c r="D6055" s="32" t="n">
        <f aca="false">IF($A6055="","",$A6055^2)</f>
        <v>894502.172851563</v>
      </c>
      <c r="E6055" s="32" t="n">
        <f aca="false">IF($A6055="","",IF($C6055&lt;=0,"",1/$C6055^2))</f>
        <v>0.229081490419799</v>
      </c>
      <c r="F6055" s="33" t="n">
        <f aca="false">IF(OR(ROW()-設定!$B$30&lt;2,ROW()+設定!$B$30&gt;13701,N($A6055)&lt;=0,N(INDEX($A$2:$A$13701,MIN(13700,MAX(1,ROW()-1+設定!$B$30))))&lt;=0,$A6055&lt;設定!$B$28,$A6055&gt;設定!$B$29),0,IF(AND($C6055&gt;=MAX(INDEX($C$1:$C$13701,MAX(1,ROW()-設定!$B$24)):INDEX($C$1:$C$13701,MAX(1,ROW()-1))),$C6055&gt;MAX(INDEX($C$1:$C$13701,MIN(13701,ROW()+1)):INDEX($C$1:$C$13701,MIN(13701,ROW()+設定!$B$24))),$C6055&gt;=設定!$B$32,$C6055&gt;=MAX(MIN(INDEX($C$1:$C$13701,MAX(1,ROW()-設定!$B$26)):INDEX($C$1:$C$13701,MAX(1,ROW()-1))),MIN(INDEX($C$1:$C$13701,MIN(13701,ROW()+1)):INDEX($C$1:$C$13701,MIN(13701,ROW()+設定!$B$26))))*10^(設定!$B$27/20)),1,0))</f>
        <v>0</v>
      </c>
      <c r="G6055" s="33" t="n">
        <f aca="false">$G6054+IF($F6055=1,1,0)</f>
        <v>3</v>
      </c>
      <c r="H6055" s="0" t="str">
        <f aca="false">IF($F6055=1,$G6055,"")</f>
        <v/>
      </c>
    </row>
    <row r="6056" customFormat="false" ht="15" hidden="false" customHeight="false" outlineLevel="0" collapsed="false">
      <c r="A6056" s="30" t="n">
        <v>945.9375</v>
      </c>
      <c r="B6056" s="31" t="n">
        <v>6.2108</v>
      </c>
      <c r="C6056" s="32" t="n">
        <f aca="false">IF($A6056="","",IF(設定!$B$21="dB",10^($B6056/20),ABS($B6056)))</f>
        <v>2.04427821231331</v>
      </c>
      <c r="D6056" s="32" t="n">
        <f aca="false">IF($A6056="","",$A6056^2)</f>
        <v>894797.75390625</v>
      </c>
      <c r="E6056" s="32" t="n">
        <f aca="false">IF($A6056="","",IF($C6056&lt;=0,"",1/$C6056^2))</f>
        <v>0.239287493195338</v>
      </c>
      <c r="F6056" s="33" t="n">
        <f aca="false">IF(OR(ROW()-設定!$B$30&lt;2,ROW()+設定!$B$30&gt;13701,N($A6056)&lt;=0,N(INDEX($A$2:$A$13701,MIN(13700,MAX(1,ROW()-1+設定!$B$30))))&lt;=0,$A6056&lt;設定!$B$28,$A6056&gt;設定!$B$29),0,IF(AND($C6056&gt;=MAX(INDEX($C$1:$C$13701,MAX(1,ROW()-設定!$B$24)):INDEX($C$1:$C$13701,MAX(1,ROW()-1))),$C6056&gt;MAX(INDEX($C$1:$C$13701,MIN(13701,ROW()+1)):INDEX($C$1:$C$13701,MIN(13701,ROW()+設定!$B$24))),$C6056&gt;=設定!$B$32,$C6056&gt;=MAX(MIN(INDEX($C$1:$C$13701,MAX(1,ROW()-設定!$B$26)):INDEX($C$1:$C$13701,MAX(1,ROW()-1))),MIN(INDEX($C$1:$C$13701,MIN(13701,ROW()+1)):INDEX($C$1:$C$13701,MIN(13701,ROW()+設定!$B$26))))*10^(設定!$B$27/20)),1,0))</f>
        <v>0</v>
      </c>
      <c r="G6056" s="33" t="n">
        <f aca="false">$G6055+IF($F6056=1,1,0)</f>
        <v>3</v>
      </c>
      <c r="H6056" s="0" t="str">
        <f aca="false">IF($F6056=1,$G6056,"")</f>
        <v/>
      </c>
    </row>
    <row r="6057" customFormat="false" ht="15" hidden="false" customHeight="false" outlineLevel="0" collapsed="false">
      <c r="A6057" s="30" t="n">
        <v>946.09375</v>
      </c>
      <c r="B6057" s="31" t="n">
        <v>5.883</v>
      </c>
      <c r="C6057" s="32" t="n">
        <f aca="false">IF($A6057="","",IF(設定!$B$21="dB",10^($B6057/20),ABS($B6057)))</f>
        <v>1.96856609094291</v>
      </c>
      <c r="D6057" s="32" t="n">
        <f aca="false">IF($A6057="","",$A6057^2)</f>
        <v>895093.383789063</v>
      </c>
      <c r="E6057" s="32" t="n">
        <f aca="false">IF($A6057="","",IF($C6057&lt;=0,"",1/$C6057^2))</f>
        <v>0.258047704443602</v>
      </c>
      <c r="F6057" s="33" t="n">
        <f aca="false">IF(OR(ROW()-設定!$B$30&lt;2,ROW()+設定!$B$30&gt;13701,N($A6057)&lt;=0,N(INDEX($A$2:$A$13701,MIN(13700,MAX(1,ROW()-1+設定!$B$30))))&lt;=0,$A6057&lt;設定!$B$28,$A6057&gt;設定!$B$29),0,IF(AND($C6057&gt;=MAX(INDEX($C$1:$C$13701,MAX(1,ROW()-設定!$B$24)):INDEX($C$1:$C$13701,MAX(1,ROW()-1))),$C6057&gt;MAX(INDEX($C$1:$C$13701,MIN(13701,ROW()+1)):INDEX($C$1:$C$13701,MIN(13701,ROW()+設定!$B$24))),$C6057&gt;=設定!$B$32,$C6057&gt;=MAX(MIN(INDEX($C$1:$C$13701,MAX(1,ROW()-設定!$B$26)):INDEX($C$1:$C$13701,MAX(1,ROW()-1))),MIN(INDEX($C$1:$C$13701,MIN(13701,ROW()+1)):INDEX($C$1:$C$13701,MIN(13701,ROW()+設定!$B$26))))*10^(設定!$B$27/20)),1,0))</f>
        <v>0</v>
      </c>
      <c r="G6057" s="33" t="n">
        <f aca="false">$G6056+IF($F6057=1,1,0)</f>
        <v>3</v>
      </c>
      <c r="H6057" s="0" t="str">
        <f aca="false">IF($F6057=1,$G6057,"")</f>
        <v/>
      </c>
    </row>
    <row r="6058" customFormat="false" ht="15" hidden="false" customHeight="false" outlineLevel="0" collapsed="false">
      <c r="A6058" s="30" t="n">
        <v>946.25</v>
      </c>
      <c r="B6058" s="31" t="n">
        <v>5.9024</v>
      </c>
      <c r="C6058" s="32" t="n">
        <f aca="false">IF($A6058="","",IF(設定!$B$21="dB",10^($B6058/20),ABS($B6058)))</f>
        <v>1.97296781195911</v>
      </c>
      <c r="D6058" s="32" t="n">
        <f aca="false">IF($A6058="","",$A6058^2)</f>
        <v>895389.0625</v>
      </c>
      <c r="E6058" s="32" t="n">
        <f aca="false">IF($A6058="","",IF($C6058&lt;=0,"",1/$C6058^2))</f>
        <v>0.25689757219793</v>
      </c>
      <c r="F6058" s="33" t="n">
        <f aca="false">IF(OR(ROW()-設定!$B$30&lt;2,ROW()+設定!$B$30&gt;13701,N($A6058)&lt;=0,N(INDEX($A$2:$A$13701,MIN(13700,MAX(1,ROW()-1+設定!$B$30))))&lt;=0,$A6058&lt;設定!$B$28,$A6058&gt;設定!$B$29),0,IF(AND($C6058&gt;=MAX(INDEX($C$1:$C$13701,MAX(1,ROW()-設定!$B$24)):INDEX($C$1:$C$13701,MAX(1,ROW()-1))),$C6058&gt;MAX(INDEX($C$1:$C$13701,MIN(13701,ROW()+1)):INDEX($C$1:$C$13701,MIN(13701,ROW()+設定!$B$24))),$C6058&gt;=設定!$B$32,$C6058&gt;=MAX(MIN(INDEX($C$1:$C$13701,MAX(1,ROW()-設定!$B$26)):INDEX($C$1:$C$13701,MAX(1,ROW()-1))),MIN(INDEX($C$1:$C$13701,MIN(13701,ROW()+1)):INDEX($C$1:$C$13701,MIN(13701,ROW()+設定!$B$26))))*10^(設定!$B$27/20)),1,0))</f>
        <v>0</v>
      </c>
      <c r="G6058" s="33" t="n">
        <f aca="false">$G6057+IF($F6058=1,1,0)</f>
        <v>3</v>
      </c>
      <c r="H6058" s="0" t="str">
        <f aca="false">IF($F6058=1,$G6058,"")</f>
        <v/>
      </c>
    </row>
    <row r="6059" customFormat="false" ht="15" hidden="false" customHeight="false" outlineLevel="0" collapsed="false">
      <c r="A6059" s="30" t="n">
        <v>946.40625</v>
      </c>
      <c r="B6059" s="31" t="n">
        <v>5.7944</v>
      </c>
      <c r="C6059" s="32" t="n">
        <f aca="false">IF($A6059="","",IF(設定!$B$21="dB",10^($B6059/20),ABS($B6059)))</f>
        <v>1.94858789364523</v>
      </c>
      <c r="D6059" s="32" t="n">
        <f aca="false">IF($A6059="","",$A6059^2)</f>
        <v>895684.790039063</v>
      </c>
      <c r="E6059" s="32" t="n">
        <f aca="false">IF($A6059="","",IF($C6059&lt;=0,"",1/$C6059^2))</f>
        <v>0.263366177236276</v>
      </c>
      <c r="F6059" s="33" t="n">
        <f aca="false">IF(OR(ROW()-設定!$B$30&lt;2,ROW()+設定!$B$30&gt;13701,N($A6059)&lt;=0,N(INDEX($A$2:$A$13701,MIN(13700,MAX(1,ROW()-1+設定!$B$30))))&lt;=0,$A6059&lt;設定!$B$28,$A6059&gt;設定!$B$29),0,IF(AND($C6059&gt;=MAX(INDEX($C$1:$C$13701,MAX(1,ROW()-設定!$B$24)):INDEX($C$1:$C$13701,MAX(1,ROW()-1))),$C6059&gt;MAX(INDEX($C$1:$C$13701,MIN(13701,ROW()+1)):INDEX($C$1:$C$13701,MIN(13701,ROW()+設定!$B$24))),$C6059&gt;=設定!$B$32,$C6059&gt;=MAX(MIN(INDEX($C$1:$C$13701,MAX(1,ROW()-設定!$B$26)):INDEX($C$1:$C$13701,MAX(1,ROW()-1))),MIN(INDEX($C$1:$C$13701,MIN(13701,ROW()+1)):INDEX($C$1:$C$13701,MIN(13701,ROW()+設定!$B$26))))*10^(設定!$B$27/20)),1,0))</f>
        <v>0</v>
      </c>
      <c r="G6059" s="33" t="n">
        <f aca="false">$G6058+IF($F6059=1,1,0)</f>
        <v>3</v>
      </c>
      <c r="H6059" s="0" t="str">
        <f aca="false">IF($F6059=1,$G6059,"")</f>
        <v/>
      </c>
    </row>
    <row r="6060" customFormat="false" ht="15" hidden="false" customHeight="false" outlineLevel="0" collapsed="false">
      <c r="A6060" s="30" t="n">
        <v>946.5625</v>
      </c>
      <c r="B6060" s="31" t="n">
        <v>5.7768</v>
      </c>
      <c r="C6060" s="32" t="n">
        <f aca="false">IF($A6060="","",IF(設定!$B$21="dB",10^($B6060/20),ABS($B6060)))</f>
        <v>1.94464351648703</v>
      </c>
      <c r="D6060" s="32" t="n">
        <f aca="false">IF($A6060="","",$A6060^2)</f>
        <v>895980.56640625</v>
      </c>
      <c r="E6060" s="32" t="n">
        <f aca="false">IF($A6060="","",IF($C6060&lt;=0,"",1/$C6060^2))</f>
        <v>0.264435647352354</v>
      </c>
      <c r="F6060" s="33" t="n">
        <f aca="false">IF(OR(ROW()-設定!$B$30&lt;2,ROW()+設定!$B$30&gt;13701,N($A6060)&lt;=0,N(INDEX($A$2:$A$13701,MIN(13700,MAX(1,ROW()-1+設定!$B$30))))&lt;=0,$A6060&lt;設定!$B$28,$A6060&gt;設定!$B$29),0,IF(AND($C6060&gt;=MAX(INDEX($C$1:$C$13701,MAX(1,ROW()-設定!$B$24)):INDEX($C$1:$C$13701,MAX(1,ROW()-1))),$C6060&gt;MAX(INDEX($C$1:$C$13701,MIN(13701,ROW()+1)):INDEX($C$1:$C$13701,MIN(13701,ROW()+設定!$B$24))),$C6060&gt;=設定!$B$32,$C6060&gt;=MAX(MIN(INDEX($C$1:$C$13701,MAX(1,ROW()-設定!$B$26)):INDEX($C$1:$C$13701,MAX(1,ROW()-1))),MIN(INDEX($C$1:$C$13701,MIN(13701,ROW()+1)):INDEX($C$1:$C$13701,MIN(13701,ROW()+設定!$B$26))))*10^(設定!$B$27/20)),1,0))</f>
        <v>0</v>
      </c>
      <c r="G6060" s="33" t="n">
        <f aca="false">$G6059+IF($F6060=1,1,0)</f>
        <v>3</v>
      </c>
      <c r="H6060" s="0" t="str">
        <f aca="false">IF($F6060=1,$G6060,"")</f>
        <v/>
      </c>
    </row>
    <row r="6061" customFormat="false" ht="15" hidden="false" customHeight="false" outlineLevel="0" collapsed="false">
      <c r="A6061" s="30" t="n">
        <v>946.71875</v>
      </c>
      <c r="B6061" s="31" t="n">
        <v>5.5162</v>
      </c>
      <c r="C6061" s="32" t="n">
        <f aca="false">IF($A6061="","",IF(設定!$B$21="dB",10^($B6061/20),ABS($B6061)))</f>
        <v>1.88716555020946</v>
      </c>
      <c r="D6061" s="32" t="n">
        <f aca="false">IF($A6061="","",$A6061^2)</f>
        <v>896276.391601563</v>
      </c>
      <c r="E6061" s="32" t="n">
        <f aca="false">IF($A6061="","",IF($C6061&lt;=0,"",1/$C6061^2))</f>
        <v>0.280788941705287</v>
      </c>
      <c r="F6061" s="33" t="n">
        <f aca="false">IF(OR(ROW()-設定!$B$30&lt;2,ROW()+設定!$B$30&gt;13701,N($A6061)&lt;=0,N(INDEX($A$2:$A$13701,MIN(13700,MAX(1,ROW()-1+設定!$B$30))))&lt;=0,$A6061&lt;設定!$B$28,$A6061&gt;設定!$B$29),0,IF(AND($C6061&gt;=MAX(INDEX($C$1:$C$13701,MAX(1,ROW()-設定!$B$24)):INDEX($C$1:$C$13701,MAX(1,ROW()-1))),$C6061&gt;MAX(INDEX($C$1:$C$13701,MIN(13701,ROW()+1)):INDEX($C$1:$C$13701,MIN(13701,ROW()+設定!$B$24))),$C6061&gt;=設定!$B$32,$C6061&gt;=MAX(MIN(INDEX($C$1:$C$13701,MAX(1,ROW()-設定!$B$26)):INDEX($C$1:$C$13701,MAX(1,ROW()-1))),MIN(INDEX($C$1:$C$13701,MIN(13701,ROW()+1)):INDEX($C$1:$C$13701,MIN(13701,ROW()+設定!$B$26))))*10^(設定!$B$27/20)),1,0))</f>
        <v>0</v>
      </c>
      <c r="G6061" s="33" t="n">
        <f aca="false">$G6060+IF($F6061=1,1,0)</f>
        <v>3</v>
      </c>
      <c r="H6061" s="0" t="str">
        <f aca="false">IF($F6061=1,$G6061,"")</f>
        <v/>
      </c>
    </row>
    <row r="6062" customFormat="false" ht="15" hidden="false" customHeight="false" outlineLevel="0" collapsed="false">
      <c r="A6062" s="30" t="n">
        <v>946.875</v>
      </c>
      <c r="B6062" s="31" t="n">
        <v>5.4429</v>
      </c>
      <c r="C6062" s="32" t="n">
        <f aca="false">IF($A6062="","",IF(設定!$B$21="dB",10^($B6062/20),ABS($B6062)))</f>
        <v>1.8713068183396</v>
      </c>
      <c r="D6062" s="32" t="n">
        <f aca="false">IF($A6062="","",$A6062^2)</f>
        <v>896572.265625</v>
      </c>
      <c r="E6062" s="32" t="n">
        <f aca="false">IF($A6062="","",IF($C6062&lt;=0,"",1/$C6062^2))</f>
        <v>0.285568302515592</v>
      </c>
      <c r="F6062" s="33" t="n">
        <f aca="false">IF(OR(ROW()-設定!$B$30&lt;2,ROW()+設定!$B$30&gt;13701,N($A6062)&lt;=0,N(INDEX($A$2:$A$13701,MIN(13700,MAX(1,ROW()-1+設定!$B$30))))&lt;=0,$A6062&lt;設定!$B$28,$A6062&gt;設定!$B$29),0,IF(AND($C6062&gt;=MAX(INDEX($C$1:$C$13701,MAX(1,ROW()-設定!$B$24)):INDEX($C$1:$C$13701,MAX(1,ROW()-1))),$C6062&gt;MAX(INDEX($C$1:$C$13701,MIN(13701,ROW()+1)):INDEX($C$1:$C$13701,MIN(13701,ROW()+設定!$B$24))),$C6062&gt;=設定!$B$32,$C6062&gt;=MAX(MIN(INDEX($C$1:$C$13701,MAX(1,ROW()-設定!$B$26)):INDEX($C$1:$C$13701,MAX(1,ROW()-1))),MIN(INDEX($C$1:$C$13701,MIN(13701,ROW()+1)):INDEX($C$1:$C$13701,MIN(13701,ROW()+設定!$B$26))))*10^(設定!$B$27/20)),1,0))</f>
        <v>0</v>
      </c>
      <c r="G6062" s="33" t="n">
        <f aca="false">$G6061+IF($F6062=1,1,0)</f>
        <v>3</v>
      </c>
      <c r="H6062" s="0" t="str">
        <f aca="false">IF($F6062=1,$G6062,"")</f>
        <v/>
      </c>
    </row>
    <row r="6063" customFormat="false" ht="15" hidden="false" customHeight="false" outlineLevel="0" collapsed="false">
      <c r="A6063" s="30" t="n">
        <v>947.03125</v>
      </c>
      <c r="B6063" s="31" t="n">
        <v>5.2705</v>
      </c>
      <c r="C6063" s="32" t="n">
        <f aca="false">IF($A6063="","",IF(設定!$B$21="dB",10^($B6063/20),ABS($B6063)))</f>
        <v>1.83453076815824</v>
      </c>
      <c r="D6063" s="32" t="n">
        <f aca="false">IF($A6063="","",$A6063^2)</f>
        <v>896868.188476563</v>
      </c>
      <c r="E6063" s="32" t="n">
        <f aca="false">IF($A6063="","",IF($C6063&lt;=0,"",1/$C6063^2))</f>
        <v>0.297132392573631</v>
      </c>
      <c r="F6063" s="33" t="n">
        <f aca="false">IF(OR(ROW()-設定!$B$30&lt;2,ROW()+設定!$B$30&gt;13701,N($A6063)&lt;=0,N(INDEX($A$2:$A$13701,MIN(13700,MAX(1,ROW()-1+設定!$B$30))))&lt;=0,$A6063&lt;設定!$B$28,$A6063&gt;設定!$B$29),0,IF(AND($C6063&gt;=MAX(INDEX($C$1:$C$13701,MAX(1,ROW()-設定!$B$24)):INDEX($C$1:$C$13701,MAX(1,ROW()-1))),$C6063&gt;MAX(INDEX($C$1:$C$13701,MIN(13701,ROW()+1)):INDEX($C$1:$C$13701,MIN(13701,ROW()+設定!$B$24))),$C6063&gt;=設定!$B$32,$C6063&gt;=MAX(MIN(INDEX($C$1:$C$13701,MAX(1,ROW()-設定!$B$26)):INDEX($C$1:$C$13701,MAX(1,ROW()-1))),MIN(INDEX($C$1:$C$13701,MIN(13701,ROW()+1)):INDEX($C$1:$C$13701,MIN(13701,ROW()+設定!$B$26))))*10^(設定!$B$27/20)),1,0))</f>
        <v>0</v>
      </c>
      <c r="G6063" s="33" t="n">
        <f aca="false">$G6062+IF($F6063=1,1,0)</f>
        <v>3</v>
      </c>
      <c r="H6063" s="0" t="str">
        <f aca="false">IF($F6063=1,$G6063,"")</f>
        <v/>
      </c>
    </row>
    <row r="6064" customFormat="false" ht="15" hidden="false" customHeight="false" outlineLevel="0" collapsed="false">
      <c r="A6064" s="30" t="n">
        <v>947.1875</v>
      </c>
      <c r="B6064" s="31" t="n">
        <v>5.2495</v>
      </c>
      <c r="C6064" s="32" t="n">
        <f aca="false">IF($A6064="","",IF(設定!$B$21="dB",10^($B6064/20),ABS($B6064)))</f>
        <v>1.83010075421092</v>
      </c>
      <c r="D6064" s="32" t="n">
        <f aca="false">IF($A6064="","",$A6064^2)</f>
        <v>897164.16015625</v>
      </c>
      <c r="E6064" s="32" t="n">
        <f aca="false">IF($A6064="","",IF($C6064&lt;=0,"",1/$C6064^2))</f>
        <v>0.298572634357972</v>
      </c>
      <c r="F6064" s="33" t="n">
        <f aca="false">IF(OR(ROW()-設定!$B$30&lt;2,ROW()+設定!$B$30&gt;13701,N($A6064)&lt;=0,N(INDEX($A$2:$A$13701,MIN(13700,MAX(1,ROW()-1+設定!$B$30))))&lt;=0,$A6064&lt;設定!$B$28,$A6064&gt;設定!$B$29),0,IF(AND($C6064&gt;=MAX(INDEX($C$1:$C$13701,MAX(1,ROW()-設定!$B$24)):INDEX($C$1:$C$13701,MAX(1,ROW()-1))),$C6064&gt;MAX(INDEX($C$1:$C$13701,MIN(13701,ROW()+1)):INDEX($C$1:$C$13701,MIN(13701,ROW()+設定!$B$24))),$C6064&gt;=設定!$B$32,$C6064&gt;=MAX(MIN(INDEX($C$1:$C$13701,MAX(1,ROW()-設定!$B$26)):INDEX($C$1:$C$13701,MAX(1,ROW()-1))),MIN(INDEX($C$1:$C$13701,MIN(13701,ROW()+1)):INDEX($C$1:$C$13701,MIN(13701,ROW()+設定!$B$26))))*10^(設定!$B$27/20)),1,0))</f>
        <v>0</v>
      </c>
      <c r="G6064" s="33" t="n">
        <f aca="false">$G6063+IF($F6064=1,1,0)</f>
        <v>3</v>
      </c>
      <c r="H6064" s="0" t="str">
        <f aca="false">IF($F6064=1,$G6064,"")</f>
        <v/>
      </c>
    </row>
    <row r="6065" customFormat="false" ht="15" hidden="false" customHeight="false" outlineLevel="0" collapsed="false">
      <c r="A6065" s="30" t="n">
        <v>947.34375</v>
      </c>
      <c r="B6065" s="31" t="n">
        <v>5.1414</v>
      </c>
      <c r="C6065" s="32" t="n">
        <f aca="false">IF($A6065="","",IF(設定!$B$21="dB",10^($B6065/20),ABS($B6065)))</f>
        <v>1.80746543154096</v>
      </c>
      <c r="D6065" s="32" t="n">
        <f aca="false">IF($A6065="","",$A6065^2)</f>
        <v>897460.180664063</v>
      </c>
      <c r="E6065" s="32" t="n">
        <f aca="false">IF($A6065="","",IF($C6065&lt;=0,"",1/$C6065^2))</f>
        <v>0.306097653237884</v>
      </c>
      <c r="F6065" s="33" t="n">
        <f aca="false">IF(OR(ROW()-設定!$B$30&lt;2,ROW()+設定!$B$30&gt;13701,N($A6065)&lt;=0,N(INDEX($A$2:$A$13701,MIN(13700,MAX(1,ROW()-1+設定!$B$30))))&lt;=0,$A6065&lt;設定!$B$28,$A6065&gt;設定!$B$29),0,IF(AND($C6065&gt;=MAX(INDEX($C$1:$C$13701,MAX(1,ROW()-設定!$B$24)):INDEX($C$1:$C$13701,MAX(1,ROW()-1))),$C6065&gt;MAX(INDEX($C$1:$C$13701,MIN(13701,ROW()+1)):INDEX($C$1:$C$13701,MIN(13701,ROW()+設定!$B$24))),$C6065&gt;=設定!$B$32,$C6065&gt;=MAX(MIN(INDEX($C$1:$C$13701,MAX(1,ROW()-設定!$B$26)):INDEX($C$1:$C$13701,MAX(1,ROW()-1))),MIN(INDEX($C$1:$C$13701,MIN(13701,ROW()+1)):INDEX($C$1:$C$13701,MIN(13701,ROW()+設定!$B$26))))*10^(設定!$B$27/20)),1,0))</f>
        <v>0</v>
      </c>
      <c r="G6065" s="33" t="n">
        <f aca="false">$G6064+IF($F6065=1,1,0)</f>
        <v>3</v>
      </c>
      <c r="H6065" s="0" t="str">
        <f aca="false">IF($F6065=1,$G6065,"")</f>
        <v/>
      </c>
    </row>
    <row r="6066" customFormat="false" ht="15" hidden="false" customHeight="false" outlineLevel="0" collapsed="false">
      <c r="A6066" s="30" t="n">
        <v>947.5</v>
      </c>
      <c r="B6066" s="31" t="n">
        <v>5.1145</v>
      </c>
      <c r="C6066" s="32" t="n">
        <f aca="false">IF($A6066="","",IF(設定!$B$21="dB",10^($B6066/20),ABS($B6066)))</f>
        <v>1.80187641176128</v>
      </c>
      <c r="D6066" s="32" t="n">
        <f aca="false">IF($A6066="","",$A6066^2)</f>
        <v>897756.25</v>
      </c>
      <c r="E6066" s="32" t="n">
        <f aca="false">IF($A6066="","",IF($C6066&lt;=0,"",1/$C6066^2))</f>
        <v>0.307999491861021</v>
      </c>
      <c r="F6066" s="33" t="n">
        <f aca="false">IF(OR(ROW()-設定!$B$30&lt;2,ROW()+設定!$B$30&gt;13701,N($A6066)&lt;=0,N(INDEX($A$2:$A$13701,MIN(13700,MAX(1,ROW()-1+設定!$B$30))))&lt;=0,$A6066&lt;設定!$B$28,$A6066&gt;設定!$B$29),0,IF(AND($C6066&gt;=MAX(INDEX($C$1:$C$13701,MAX(1,ROW()-設定!$B$24)):INDEX($C$1:$C$13701,MAX(1,ROW()-1))),$C6066&gt;MAX(INDEX($C$1:$C$13701,MIN(13701,ROW()+1)):INDEX($C$1:$C$13701,MIN(13701,ROW()+設定!$B$24))),$C6066&gt;=設定!$B$32,$C6066&gt;=MAX(MIN(INDEX($C$1:$C$13701,MAX(1,ROW()-設定!$B$26)):INDEX($C$1:$C$13701,MAX(1,ROW()-1))),MIN(INDEX($C$1:$C$13701,MIN(13701,ROW()+1)):INDEX($C$1:$C$13701,MIN(13701,ROW()+設定!$B$26))))*10^(設定!$B$27/20)),1,0))</f>
        <v>0</v>
      </c>
      <c r="G6066" s="33" t="n">
        <f aca="false">$G6065+IF($F6066=1,1,0)</f>
        <v>3</v>
      </c>
      <c r="H6066" s="0" t="str">
        <f aca="false">IF($F6066=1,$G6066,"")</f>
        <v/>
      </c>
    </row>
    <row r="6067" customFormat="false" ht="15" hidden="false" customHeight="false" outlineLevel="0" collapsed="false">
      <c r="A6067" s="30" t="n">
        <v>947.65625</v>
      </c>
      <c r="B6067" s="31" t="n">
        <v>4.9737</v>
      </c>
      <c r="C6067" s="32" t="n">
        <f aca="false">IF($A6067="","",IF(設定!$B$21="dB",10^($B6067/20),ABS($B6067)))</f>
        <v>1.77290310245189</v>
      </c>
      <c r="D6067" s="32" t="n">
        <f aca="false">IF($A6067="","",$A6067^2)</f>
        <v>898052.368164063</v>
      </c>
      <c r="E6067" s="32" t="n">
        <f aca="false">IF($A6067="","",IF($C6067&lt;=0,"",1/$C6067^2))</f>
        <v>0.318148587926456</v>
      </c>
      <c r="F6067" s="33" t="n">
        <f aca="false">IF(OR(ROW()-設定!$B$30&lt;2,ROW()+設定!$B$30&gt;13701,N($A6067)&lt;=0,N(INDEX($A$2:$A$13701,MIN(13700,MAX(1,ROW()-1+設定!$B$30))))&lt;=0,$A6067&lt;設定!$B$28,$A6067&gt;設定!$B$29),0,IF(AND($C6067&gt;=MAX(INDEX($C$1:$C$13701,MAX(1,ROW()-設定!$B$24)):INDEX($C$1:$C$13701,MAX(1,ROW()-1))),$C6067&gt;MAX(INDEX($C$1:$C$13701,MIN(13701,ROW()+1)):INDEX($C$1:$C$13701,MIN(13701,ROW()+設定!$B$24))),$C6067&gt;=設定!$B$32,$C6067&gt;=MAX(MIN(INDEX($C$1:$C$13701,MAX(1,ROW()-設定!$B$26)):INDEX($C$1:$C$13701,MAX(1,ROW()-1))),MIN(INDEX($C$1:$C$13701,MIN(13701,ROW()+1)):INDEX($C$1:$C$13701,MIN(13701,ROW()+設定!$B$26))))*10^(設定!$B$27/20)),1,0))</f>
        <v>0</v>
      </c>
      <c r="G6067" s="33" t="n">
        <f aca="false">$G6066+IF($F6067=1,1,0)</f>
        <v>3</v>
      </c>
      <c r="H6067" s="0" t="str">
        <f aca="false">IF($F6067=1,$G6067,"")</f>
        <v/>
      </c>
    </row>
    <row r="6068" customFormat="false" ht="15" hidden="false" customHeight="false" outlineLevel="0" collapsed="false">
      <c r="A6068" s="30" t="n">
        <v>947.8125</v>
      </c>
      <c r="B6068" s="31" t="n">
        <v>4.7878</v>
      </c>
      <c r="C6068" s="32" t="n">
        <f aca="false">IF($A6068="","",IF(設定!$B$21="dB",10^($B6068/20),ABS($B6068)))</f>
        <v>1.7353616672328</v>
      </c>
      <c r="D6068" s="32" t="n">
        <f aca="false">IF($A6068="","",$A6068^2)</f>
        <v>898348.53515625</v>
      </c>
      <c r="E6068" s="32" t="n">
        <f aca="false">IF($A6068="","",IF($C6068&lt;=0,"",1/$C6068^2))</f>
        <v>0.33206262749452</v>
      </c>
      <c r="F6068" s="33" t="n">
        <f aca="false">IF(OR(ROW()-設定!$B$30&lt;2,ROW()+設定!$B$30&gt;13701,N($A6068)&lt;=0,N(INDEX($A$2:$A$13701,MIN(13700,MAX(1,ROW()-1+設定!$B$30))))&lt;=0,$A6068&lt;設定!$B$28,$A6068&gt;設定!$B$29),0,IF(AND($C6068&gt;=MAX(INDEX($C$1:$C$13701,MAX(1,ROW()-設定!$B$24)):INDEX($C$1:$C$13701,MAX(1,ROW()-1))),$C6068&gt;MAX(INDEX($C$1:$C$13701,MIN(13701,ROW()+1)):INDEX($C$1:$C$13701,MIN(13701,ROW()+設定!$B$24))),$C6068&gt;=設定!$B$32,$C6068&gt;=MAX(MIN(INDEX($C$1:$C$13701,MAX(1,ROW()-設定!$B$26)):INDEX($C$1:$C$13701,MAX(1,ROW()-1))),MIN(INDEX($C$1:$C$13701,MIN(13701,ROW()+1)):INDEX($C$1:$C$13701,MIN(13701,ROW()+設定!$B$26))))*10^(設定!$B$27/20)),1,0))</f>
        <v>0</v>
      </c>
      <c r="G6068" s="33" t="n">
        <f aca="false">$G6067+IF($F6068=1,1,0)</f>
        <v>3</v>
      </c>
      <c r="H6068" s="0" t="str">
        <f aca="false">IF($F6068=1,$G6068,"")</f>
        <v/>
      </c>
    </row>
    <row r="6069" customFormat="false" ht="15" hidden="false" customHeight="false" outlineLevel="0" collapsed="false">
      <c r="A6069" s="30" t="n">
        <v>947.96875</v>
      </c>
      <c r="B6069" s="31" t="n">
        <v>4.6713</v>
      </c>
      <c r="C6069" s="32" t="n">
        <f aca="false">IF($A6069="","",IF(設定!$B$21="dB",10^($B6069/20),ABS($B6069)))</f>
        <v>1.71224142532907</v>
      </c>
      <c r="D6069" s="32" t="n">
        <f aca="false">IF($A6069="","",$A6069^2)</f>
        <v>898644.750976563</v>
      </c>
      <c r="E6069" s="32" t="n">
        <f aca="false">IF($A6069="","",IF($C6069&lt;=0,"",1/$C6069^2))</f>
        <v>0.341090795563623</v>
      </c>
      <c r="F6069" s="33" t="n">
        <f aca="false">IF(OR(ROW()-設定!$B$30&lt;2,ROW()+設定!$B$30&gt;13701,N($A6069)&lt;=0,N(INDEX($A$2:$A$13701,MIN(13700,MAX(1,ROW()-1+設定!$B$30))))&lt;=0,$A6069&lt;設定!$B$28,$A6069&gt;設定!$B$29),0,IF(AND($C6069&gt;=MAX(INDEX($C$1:$C$13701,MAX(1,ROW()-設定!$B$24)):INDEX($C$1:$C$13701,MAX(1,ROW()-1))),$C6069&gt;MAX(INDEX($C$1:$C$13701,MIN(13701,ROW()+1)):INDEX($C$1:$C$13701,MIN(13701,ROW()+設定!$B$24))),$C6069&gt;=設定!$B$32,$C6069&gt;=MAX(MIN(INDEX($C$1:$C$13701,MAX(1,ROW()-設定!$B$26)):INDEX($C$1:$C$13701,MAX(1,ROW()-1))),MIN(INDEX($C$1:$C$13701,MIN(13701,ROW()+1)):INDEX($C$1:$C$13701,MIN(13701,ROW()+設定!$B$26))))*10^(設定!$B$27/20)),1,0))</f>
        <v>0</v>
      </c>
      <c r="G6069" s="33" t="n">
        <f aca="false">$G6068+IF($F6069=1,1,0)</f>
        <v>3</v>
      </c>
      <c r="H6069" s="0" t="str">
        <f aca="false">IF($F6069=1,$G6069,"")</f>
        <v/>
      </c>
    </row>
    <row r="6070" customFormat="false" ht="15" hidden="false" customHeight="false" outlineLevel="0" collapsed="false">
      <c r="A6070" s="30" t="n">
        <v>948.125</v>
      </c>
      <c r="B6070" s="31" t="n">
        <v>4.5334</v>
      </c>
      <c r="C6070" s="32" t="n">
        <f aca="false">IF($A6070="","",IF(設定!$B$21="dB",10^($B6070/20),ABS($B6070)))</f>
        <v>1.68527197964157</v>
      </c>
      <c r="D6070" s="32" t="n">
        <f aca="false">IF($A6070="","",$A6070^2)</f>
        <v>898941.015625</v>
      </c>
      <c r="E6070" s="32" t="n">
        <f aca="false">IF($A6070="","",IF($C6070&lt;=0,"",1/$C6070^2))</f>
        <v>0.35209511526721</v>
      </c>
      <c r="F6070" s="33" t="n">
        <f aca="false">IF(OR(ROW()-設定!$B$30&lt;2,ROW()+設定!$B$30&gt;13701,N($A6070)&lt;=0,N(INDEX($A$2:$A$13701,MIN(13700,MAX(1,ROW()-1+設定!$B$30))))&lt;=0,$A6070&lt;設定!$B$28,$A6070&gt;設定!$B$29),0,IF(AND($C6070&gt;=MAX(INDEX($C$1:$C$13701,MAX(1,ROW()-設定!$B$24)):INDEX($C$1:$C$13701,MAX(1,ROW()-1))),$C6070&gt;MAX(INDEX($C$1:$C$13701,MIN(13701,ROW()+1)):INDEX($C$1:$C$13701,MIN(13701,ROW()+設定!$B$24))),$C6070&gt;=設定!$B$32,$C6070&gt;=MAX(MIN(INDEX($C$1:$C$13701,MAX(1,ROW()-設定!$B$26)):INDEX($C$1:$C$13701,MAX(1,ROW()-1))),MIN(INDEX($C$1:$C$13701,MIN(13701,ROW()+1)):INDEX($C$1:$C$13701,MIN(13701,ROW()+設定!$B$26))))*10^(設定!$B$27/20)),1,0))</f>
        <v>0</v>
      </c>
      <c r="G6070" s="33" t="n">
        <f aca="false">$G6069+IF($F6070=1,1,0)</f>
        <v>3</v>
      </c>
      <c r="H6070" s="0" t="str">
        <f aca="false">IF($F6070=1,$G6070,"")</f>
        <v/>
      </c>
    </row>
    <row r="6071" customFormat="false" ht="15" hidden="false" customHeight="false" outlineLevel="0" collapsed="false">
      <c r="A6071" s="30" t="n">
        <v>948.28125</v>
      </c>
      <c r="B6071" s="31" t="n">
        <v>4.4082</v>
      </c>
      <c r="C6071" s="32" t="n">
        <f aca="false">IF($A6071="","",IF(設定!$B$21="dB",10^($B6071/20),ABS($B6071)))</f>
        <v>1.66115439665316</v>
      </c>
      <c r="D6071" s="32" t="n">
        <f aca="false">IF($A6071="","",$A6071^2)</f>
        <v>899237.329101563</v>
      </c>
      <c r="E6071" s="32" t="n">
        <f aca="false">IF($A6071="","",IF($C6071&lt;=0,"",1/$C6071^2))</f>
        <v>0.362393166693395</v>
      </c>
      <c r="F6071" s="33" t="n">
        <f aca="false">IF(OR(ROW()-設定!$B$30&lt;2,ROW()+設定!$B$30&gt;13701,N($A6071)&lt;=0,N(INDEX($A$2:$A$13701,MIN(13700,MAX(1,ROW()-1+設定!$B$30))))&lt;=0,$A6071&lt;設定!$B$28,$A6071&gt;設定!$B$29),0,IF(AND($C6071&gt;=MAX(INDEX($C$1:$C$13701,MAX(1,ROW()-設定!$B$24)):INDEX($C$1:$C$13701,MAX(1,ROW()-1))),$C6071&gt;MAX(INDEX($C$1:$C$13701,MIN(13701,ROW()+1)):INDEX($C$1:$C$13701,MIN(13701,ROW()+設定!$B$24))),$C6071&gt;=設定!$B$32,$C6071&gt;=MAX(MIN(INDEX($C$1:$C$13701,MAX(1,ROW()-設定!$B$26)):INDEX($C$1:$C$13701,MAX(1,ROW()-1))),MIN(INDEX($C$1:$C$13701,MIN(13701,ROW()+1)):INDEX($C$1:$C$13701,MIN(13701,ROW()+設定!$B$26))))*10^(設定!$B$27/20)),1,0))</f>
        <v>0</v>
      </c>
      <c r="G6071" s="33" t="n">
        <f aca="false">$G6070+IF($F6071=1,1,0)</f>
        <v>3</v>
      </c>
      <c r="H6071" s="0" t="str">
        <f aca="false">IF($F6071=1,$G6071,"")</f>
        <v/>
      </c>
    </row>
    <row r="6072" customFormat="false" ht="15" hidden="false" customHeight="false" outlineLevel="0" collapsed="false">
      <c r="A6072" s="30" t="n">
        <v>948.4375</v>
      </c>
      <c r="B6072" s="31" t="n">
        <v>4.4299</v>
      </c>
      <c r="C6072" s="32" t="n">
        <f aca="false">IF($A6072="","",IF(設定!$B$21="dB",10^($B6072/20),ABS($B6072)))</f>
        <v>1.66530965508872</v>
      </c>
      <c r="D6072" s="32" t="n">
        <f aca="false">IF($A6072="","",$A6072^2)</f>
        <v>899533.69140625</v>
      </c>
      <c r="E6072" s="32" t="n">
        <f aca="false">IF($A6072="","",IF($C6072&lt;=0,"",1/$C6072^2))</f>
        <v>0.360586945747314</v>
      </c>
      <c r="F6072" s="33" t="n">
        <f aca="false">IF(OR(ROW()-設定!$B$30&lt;2,ROW()+設定!$B$30&gt;13701,N($A6072)&lt;=0,N(INDEX($A$2:$A$13701,MIN(13700,MAX(1,ROW()-1+設定!$B$30))))&lt;=0,$A6072&lt;設定!$B$28,$A6072&gt;設定!$B$29),0,IF(AND($C6072&gt;=MAX(INDEX($C$1:$C$13701,MAX(1,ROW()-設定!$B$24)):INDEX($C$1:$C$13701,MAX(1,ROW()-1))),$C6072&gt;MAX(INDEX($C$1:$C$13701,MIN(13701,ROW()+1)):INDEX($C$1:$C$13701,MIN(13701,ROW()+設定!$B$24))),$C6072&gt;=設定!$B$32,$C6072&gt;=MAX(MIN(INDEX($C$1:$C$13701,MAX(1,ROW()-設定!$B$26)):INDEX($C$1:$C$13701,MAX(1,ROW()-1))),MIN(INDEX($C$1:$C$13701,MIN(13701,ROW()+1)):INDEX($C$1:$C$13701,MIN(13701,ROW()+設定!$B$26))))*10^(設定!$B$27/20)),1,0))</f>
        <v>0</v>
      </c>
      <c r="G6072" s="33" t="n">
        <f aca="false">$G6071+IF($F6072=1,1,0)</f>
        <v>3</v>
      </c>
      <c r="H6072" s="0" t="str">
        <f aca="false">IF($F6072=1,$G6072,"")</f>
        <v/>
      </c>
    </row>
    <row r="6073" customFormat="false" ht="15" hidden="false" customHeight="false" outlineLevel="0" collapsed="false">
      <c r="A6073" s="30" t="n">
        <v>948.59375</v>
      </c>
      <c r="B6073" s="31" t="n">
        <v>3.8813</v>
      </c>
      <c r="C6073" s="32" t="n">
        <f aca="false">IF($A6073="","",IF(設定!$B$21="dB",10^($B6073/20),ABS($B6073)))</f>
        <v>1.56338161337939</v>
      </c>
      <c r="D6073" s="32" t="n">
        <f aca="false">IF($A6073="","",$A6073^2)</f>
        <v>899830.102539063</v>
      </c>
      <c r="E6073" s="32" t="n">
        <f aca="false">IF($A6073="","",IF($C6073&lt;=0,"",1/$C6073^2))</f>
        <v>0.409138171589233</v>
      </c>
      <c r="F6073" s="33" t="n">
        <f aca="false">IF(OR(ROW()-設定!$B$30&lt;2,ROW()+設定!$B$30&gt;13701,N($A6073)&lt;=0,N(INDEX($A$2:$A$13701,MIN(13700,MAX(1,ROW()-1+設定!$B$30))))&lt;=0,$A6073&lt;設定!$B$28,$A6073&gt;設定!$B$29),0,IF(AND($C6073&gt;=MAX(INDEX($C$1:$C$13701,MAX(1,ROW()-設定!$B$24)):INDEX($C$1:$C$13701,MAX(1,ROW()-1))),$C6073&gt;MAX(INDEX($C$1:$C$13701,MIN(13701,ROW()+1)):INDEX($C$1:$C$13701,MIN(13701,ROW()+設定!$B$24))),$C6073&gt;=設定!$B$32,$C6073&gt;=MAX(MIN(INDEX($C$1:$C$13701,MAX(1,ROW()-設定!$B$26)):INDEX($C$1:$C$13701,MAX(1,ROW()-1))),MIN(INDEX($C$1:$C$13701,MIN(13701,ROW()+1)):INDEX($C$1:$C$13701,MIN(13701,ROW()+設定!$B$26))))*10^(設定!$B$27/20)),1,0))</f>
        <v>0</v>
      </c>
      <c r="G6073" s="33" t="n">
        <f aca="false">$G6072+IF($F6073=1,1,0)</f>
        <v>3</v>
      </c>
      <c r="H6073" s="0" t="str">
        <f aca="false">IF($F6073=1,$G6073,"")</f>
        <v/>
      </c>
    </row>
    <row r="6074" customFormat="false" ht="15" hidden="false" customHeight="false" outlineLevel="0" collapsed="false">
      <c r="A6074" s="30" t="n">
        <v>948.75</v>
      </c>
      <c r="B6074" s="31" t="n">
        <v>3.9954</v>
      </c>
      <c r="C6074" s="32" t="n">
        <f aca="false">IF($A6074="","",IF(設定!$B$21="dB",10^($B6074/20),ABS($B6074)))</f>
        <v>1.58405406384875</v>
      </c>
      <c r="D6074" s="32" t="n">
        <f aca="false">IF($A6074="","",$A6074^2)</f>
        <v>900126.5625</v>
      </c>
      <c r="E6074" s="32" t="n">
        <f aca="false">IF($A6074="","",IF($C6074&lt;=0,"",1/$C6074^2))</f>
        <v>0.398529064739637</v>
      </c>
      <c r="F6074" s="33" t="n">
        <f aca="false">IF(OR(ROW()-設定!$B$30&lt;2,ROW()+設定!$B$30&gt;13701,N($A6074)&lt;=0,N(INDEX($A$2:$A$13701,MIN(13700,MAX(1,ROW()-1+設定!$B$30))))&lt;=0,$A6074&lt;設定!$B$28,$A6074&gt;設定!$B$29),0,IF(AND($C6074&gt;=MAX(INDEX($C$1:$C$13701,MAX(1,ROW()-設定!$B$24)):INDEX($C$1:$C$13701,MAX(1,ROW()-1))),$C6074&gt;MAX(INDEX($C$1:$C$13701,MIN(13701,ROW()+1)):INDEX($C$1:$C$13701,MIN(13701,ROW()+設定!$B$24))),$C6074&gt;=設定!$B$32,$C6074&gt;=MAX(MIN(INDEX($C$1:$C$13701,MAX(1,ROW()-設定!$B$26)):INDEX($C$1:$C$13701,MAX(1,ROW()-1))),MIN(INDEX($C$1:$C$13701,MIN(13701,ROW()+1)):INDEX($C$1:$C$13701,MIN(13701,ROW()+設定!$B$26))))*10^(設定!$B$27/20)),1,0))</f>
        <v>0</v>
      </c>
      <c r="G6074" s="33" t="n">
        <f aca="false">$G6073+IF($F6074=1,1,0)</f>
        <v>3</v>
      </c>
      <c r="H6074" s="0" t="str">
        <f aca="false">IF($F6074=1,$G6074,"")</f>
        <v/>
      </c>
    </row>
    <row r="6075" customFormat="false" ht="15" hidden="false" customHeight="false" outlineLevel="0" collapsed="false">
      <c r="A6075" s="30" t="n">
        <v>948.90625</v>
      </c>
      <c r="B6075" s="31" t="n">
        <v>3.9165</v>
      </c>
      <c r="C6075" s="32" t="n">
        <f aca="false">IF($A6075="","",IF(設定!$B$21="dB",10^($B6075/20),ABS($B6075)))</f>
        <v>1.56973015035965</v>
      </c>
      <c r="D6075" s="32" t="n">
        <f aca="false">IF($A6075="","",$A6075^2)</f>
        <v>900423.071289063</v>
      </c>
      <c r="E6075" s="32" t="n">
        <f aca="false">IF($A6075="","",IF($C6075&lt;=0,"",1/$C6075^2))</f>
        <v>0.405835468437201</v>
      </c>
      <c r="F6075" s="33" t="n">
        <f aca="false">IF(OR(ROW()-設定!$B$30&lt;2,ROW()+設定!$B$30&gt;13701,N($A6075)&lt;=0,N(INDEX($A$2:$A$13701,MIN(13700,MAX(1,ROW()-1+設定!$B$30))))&lt;=0,$A6075&lt;設定!$B$28,$A6075&gt;設定!$B$29),0,IF(AND($C6075&gt;=MAX(INDEX($C$1:$C$13701,MAX(1,ROW()-設定!$B$24)):INDEX($C$1:$C$13701,MAX(1,ROW()-1))),$C6075&gt;MAX(INDEX($C$1:$C$13701,MIN(13701,ROW()+1)):INDEX($C$1:$C$13701,MIN(13701,ROW()+設定!$B$24))),$C6075&gt;=設定!$B$32,$C6075&gt;=MAX(MIN(INDEX($C$1:$C$13701,MAX(1,ROW()-設定!$B$26)):INDEX($C$1:$C$13701,MAX(1,ROW()-1))),MIN(INDEX($C$1:$C$13701,MIN(13701,ROW()+1)):INDEX($C$1:$C$13701,MIN(13701,ROW()+設定!$B$26))))*10^(設定!$B$27/20)),1,0))</f>
        <v>0</v>
      </c>
      <c r="G6075" s="33" t="n">
        <f aca="false">$G6074+IF($F6075=1,1,0)</f>
        <v>3</v>
      </c>
      <c r="H6075" s="0" t="str">
        <f aca="false">IF($F6075=1,$G6075,"")</f>
        <v/>
      </c>
    </row>
    <row r="6076" customFormat="false" ht="15" hidden="false" customHeight="false" outlineLevel="0" collapsed="false">
      <c r="A6076" s="30" t="n">
        <v>949.0625</v>
      </c>
      <c r="B6076" s="31" t="n">
        <v>3.8704</v>
      </c>
      <c r="C6076" s="32" t="n">
        <f aca="false">IF($A6076="","",IF(設定!$B$21="dB",10^($B6076/20),ABS($B6076)))</f>
        <v>1.56142094240569</v>
      </c>
      <c r="D6076" s="32" t="n">
        <f aca="false">IF($A6076="","",$A6076^2)</f>
        <v>900719.62890625</v>
      </c>
      <c r="E6076" s="32" t="n">
        <f aca="false">IF($A6076="","",IF($C6076&lt;=0,"",1/$C6076^2))</f>
        <v>0.410166323532337</v>
      </c>
      <c r="F6076" s="33" t="n">
        <f aca="false">IF(OR(ROW()-設定!$B$30&lt;2,ROW()+設定!$B$30&gt;13701,N($A6076)&lt;=0,N(INDEX($A$2:$A$13701,MIN(13700,MAX(1,ROW()-1+設定!$B$30))))&lt;=0,$A6076&lt;設定!$B$28,$A6076&gt;設定!$B$29),0,IF(AND($C6076&gt;=MAX(INDEX($C$1:$C$13701,MAX(1,ROW()-設定!$B$24)):INDEX($C$1:$C$13701,MAX(1,ROW()-1))),$C6076&gt;MAX(INDEX($C$1:$C$13701,MIN(13701,ROW()+1)):INDEX($C$1:$C$13701,MIN(13701,ROW()+設定!$B$24))),$C6076&gt;=設定!$B$32,$C6076&gt;=MAX(MIN(INDEX($C$1:$C$13701,MAX(1,ROW()-設定!$B$26)):INDEX($C$1:$C$13701,MAX(1,ROW()-1))),MIN(INDEX($C$1:$C$13701,MIN(13701,ROW()+1)):INDEX($C$1:$C$13701,MIN(13701,ROW()+設定!$B$26))))*10^(設定!$B$27/20)),1,0))</f>
        <v>0</v>
      </c>
      <c r="G6076" s="33" t="n">
        <f aca="false">$G6075+IF($F6076=1,1,0)</f>
        <v>3</v>
      </c>
      <c r="H6076" s="0" t="str">
        <f aca="false">IF($F6076=1,$G6076,"")</f>
        <v/>
      </c>
    </row>
    <row r="6077" customFormat="false" ht="15" hidden="false" customHeight="false" outlineLevel="0" collapsed="false">
      <c r="A6077" s="30" t="n">
        <v>949.21875</v>
      </c>
      <c r="B6077" s="31" t="n">
        <v>3.5083</v>
      </c>
      <c r="C6077" s="32" t="n">
        <f aca="false">IF($A6077="","",IF(設定!$B$21="dB",10^($B6077/20),ABS($B6077)))</f>
        <v>1.49766610154867</v>
      </c>
      <c r="D6077" s="32" t="n">
        <f aca="false">IF($A6077="","",$A6077^2)</f>
        <v>901016.235351563</v>
      </c>
      <c r="E6077" s="32" t="n">
        <f aca="false">IF($A6077="","",IF($C6077&lt;=0,"",1/$C6077^2))</f>
        <v>0.445830729988573</v>
      </c>
      <c r="F6077" s="33" t="n">
        <f aca="false">IF(OR(ROW()-設定!$B$30&lt;2,ROW()+設定!$B$30&gt;13701,N($A6077)&lt;=0,N(INDEX($A$2:$A$13701,MIN(13700,MAX(1,ROW()-1+設定!$B$30))))&lt;=0,$A6077&lt;設定!$B$28,$A6077&gt;設定!$B$29),0,IF(AND($C6077&gt;=MAX(INDEX($C$1:$C$13701,MAX(1,ROW()-設定!$B$24)):INDEX($C$1:$C$13701,MAX(1,ROW()-1))),$C6077&gt;MAX(INDEX($C$1:$C$13701,MIN(13701,ROW()+1)):INDEX($C$1:$C$13701,MIN(13701,ROW()+設定!$B$24))),$C6077&gt;=設定!$B$32,$C6077&gt;=MAX(MIN(INDEX($C$1:$C$13701,MAX(1,ROW()-設定!$B$26)):INDEX($C$1:$C$13701,MAX(1,ROW()-1))),MIN(INDEX($C$1:$C$13701,MIN(13701,ROW()+1)):INDEX($C$1:$C$13701,MIN(13701,ROW()+設定!$B$26))))*10^(設定!$B$27/20)),1,0))</f>
        <v>0</v>
      </c>
      <c r="G6077" s="33" t="n">
        <f aca="false">$G6076+IF($F6077=1,1,0)</f>
        <v>3</v>
      </c>
      <c r="H6077" s="0" t="str">
        <f aca="false">IF($F6077=1,$G6077,"")</f>
        <v/>
      </c>
    </row>
    <row r="6078" customFormat="false" ht="15" hidden="false" customHeight="false" outlineLevel="0" collapsed="false">
      <c r="A6078" s="30" t="n">
        <v>949.375</v>
      </c>
      <c r="B6078" s="31" t="n">
        <v>3.5242</v>
      </c>
      <c r="C6078" s="32" t="n">
        <f aca="false">IF($A6078="","",IF(設定!$B$21="dB",10^($B6078/20),ABS($B6078)))</f>
        <v>1.50041017276282</v>
      </c>
      <c r="D6078" s="32" t="n">
        <f aca="false">IF($A6078="","",$A6078^2)</f>
        <v>901312.890625</v>
      </c>
      <c r="E6078" s="32" t="n">
        <f aca="false">IF($A6078="","",IF($C6078&lt;=0,"",1/$C6078^2))</f>
        <v>0.44420147876596</v>
      </c>
      <c r="F6078" s="33" t="n">
        <f aca="false">IF(OR(ROW()-設定!$B$30&lt;2,ROW()+設定!$B$30&gt;13701,N($A6078)&lt;=0,N(INDEX($A$2:$A$13701,MIN(13700,MAX(1,ROW()-1+設定!$B$30))))&lt;=0,$A6078&lt;設定!$B$28,$A6078&gt;設定!$B$29),0,IF(AND($C6078&gt;=MAX(INDEX($C$1:$C$13701,MAX(1,ROW()-設定!$B$24)):INDEX($C$1:$C$13701,MAX(1,ROW()-1))),$C6078&gt;MAX(INDEX($C$1:$C$13701,MIN(13701,ROW()+1)):INDEX($C$1:$C$13701,MIN(13701,ROW()+設定!$B$24))),$C6078&gt;=設定!$B$32,$C6078&gt;=MAX(MIN(INDEX($C$1:$C$13701,MAX(1,ROW()-設定!$B$26)):INDEX($C$1:$C$13701,MAX(1,ROW()-1))),MIN(INDEX($C$1:$C$13701,MIN(13701,ROW()+1)):INDEX($C$1:$C$13701,MIN(13701,ROW()+設定!$B$26))))*10^(設定!$B$27/20)),1,0))</f>
        <v>0</v>
      </c>
      <c r="G6078" s="33" t="n">
        <f aca="false">$G6077+IF($F6078=1,1,0)</f>
        <v>3</v>
      </c>
      <c r="H6078" s="0" t="str">
        <f aca="false">IF($F6078=1,$G6078,"")</f>
        <v/>
      </c>
    </row>
    <row r="6079" customFormat="false" ht="15" hidden="false" customHeight="false" outlineLevel="0" collapsed="false">
      <c r="A6079" s="30" t="n">
        <v>949.53125</v>
      </c>
      <c r="B6079" s="31" t="n">
        <v>3.4431</v>
      </c>
      <c r="C6079" s="32" t="n">
        <f aca="false">IF($A6079="","",IF(設定!$B$21="dB",10^($B6079/20),ABS($B6079)))</f>
        <v>1.48646606839126</v>
      </c>
      <c r="D6079" s="32" t="n">
        <f aca="false">IF($A6079="","",$A6079^2)</f>
        <v>901609.594726563</v>
      </c>
      <c r="E6079" s="32" t="n">
        <f aca="false">IF($A6079="","",IF($C6079&lt;=0,"",1/$C6079^2))</f>
        <v>0.452574416337638</v>
      </c>
      <c r="F6079" s="33" t="n">
        <f aca="false">IF(OR(ROW()-設定!$B$30&lt;2,ROW()+設定!$B$30&gt;13701,N($A6079)&lt;=0,N(INDEX($A$2:$A$13701,MIN(13700,MAX(1,ROW()-1+設定!$B$30))))&lt;=0,$A6079&lt;設定!$B$28,$A6079&gt;設定!$B$29),0,IF(AND($C6079&gt;=MAX(INDEX($C$1:$C$13701,MAX(1,ROW()-設定!$B$24)):INDEX($C$1:$C$13701,MAX(1,ROW()-1))),$C6079&gt;MAX(INDEX($C$1:$C$13701,MIN(13701,ROW()+1)):INDEX($C$1:$C$13701,MIN(13701,ROW()+設定!$B$24))),$C6079&gt;=設定!$B$32,$C6079&gt;=MAX(MIN(INDEX($C$1:$C$13701,MAX(1,ROW()-設定!$B$26)):INDEX($C$1:$C$13701,MAX(1,ROW()-1))),MIN(INDEX($C$1:$C$13701,MIN(13701,ROW()+1)):INDEX($C$1:$C$13701,MIN(13701,ROW()+設定!$B$26))))*10^(設定!$B$27/20)),1,0))</f>
        <v>0</v>
      </c>
      <c r="G6079" s="33" t="n">
        <f aca="false">$G6078+IF($F6079=1,1,0)</f>
        <v>3</v>
      </c>
      <c r="H6079" s="0" t="str">
        <f aca="false">IF($F6079=1,$G6079,"")</f>
        <v/>
      </c>
    </row>
    <row r="6080" customFormat="false" ht="15" hidden="false" customHeight="false" outlineLevel="0" collapsed="false">
      <c r="A6080" s="30" t="n">
        <v>949.6875</v>
      </c>
      <c r="B6080" s="31" t="n">
        <v>3.1714</v>
      </c>
      <c r="C6080" s="32" t="n">
        <f aca="false">IF($A6080="","",IF(設定!$B$21="dB",10^($B6080/20),ABS($B6080)))</f>
        <v>1.44068820303594</v>
      </c>
      <c r="D6080" s="32" t="n">
        <f aca="false">IF($A6080="","",$A6080^2)</f>
        <v>901906.34765625</v>
      </c>
      <c r="E6080" s="32" t="n">
        <f aca="false">IF($A6080="","",IF($C6080&lt;=0,"",1/$C6080^2))</f>
        <v>0.481792461049753</v>
      </c>
      <c r="F6080" s="33" t="n">
        <f aca="false">IF(OR(ROW()-設定!$B$30&lt;2,ROW()+設定!$B$30&gt;13701,N($A6080)&lt;=0,N(INDEX($A$2:$A$13701,MIN(13700,MAX(1,ROW()-1+設定!$B$30))))&lt;=0,$A6080&lt;設定!$B$28,$A6080&gt;設定!$B$29),0,IF(AND($C6080&gt;=MAX(INDEX($C$1:$C$13701,MAX(1,ROW()-設定!$B$24)):INDEX($C$1:$C$13701,MAX(1,ROW()-1))),$C6080&gt;MAX(INDEX($C$1:$C$13701,MIN(13701,ROW()+1)):INDEX($C$1:$C$13701,MIN(13701,ROW()+設定!$B$24))),$C6080&gt;=設定!$B$32,$C6080&gt;=MAX(MIN(INDEX($C$1:$C$13701,MAX(1,ROW()-設定!$B$26)):INDEX($C$1:$C$13701,MAX(1,ROW()-1))),MIN(INDEX($C$1:$C$13701,MIN(13701,ROW()+1)):INDEX($C$1:$C$13701,MIN(13701,ROW()+設定!$B$26))))*10^(設定!$B$27/20)),1,0))</f>
        <v>0</v>
      </c>
      <c r="G6080" s="33" t="n">
        <f aca="false">$G6079+IF($F6080=1,1,0)</f>
        <v>3</v>
      </c>
      <c r="H6080" s="0" t="str">
        <f aca="false">IF($F6080=1,$G6080,"")</f>
        <v/>
      </c>
    </row>
    <row r="6081" customFormat="false" ht="15" hidden="false" customHeight="false" outlineLevel="0" collapsed="false">
      <c r="A6081" s="30" t="n">
        <v>949.84375</v>
      </c>
      <c r="B6081" s="31" t="n">
        <v>2.8809</v>
      </c>
      <c r="C6081" s="32" t="n">
        <f aca="false">IF($A6081="","",IF(設定!$B$21="dB",10^($B6081/20),ABS($B6081)))</f>
        <v>1.39330116421817</v>
      </c>
      <c r="D6081" s="32" t="n">
        <f aca="false">IF($A6081="","",$A6081^2)</f>
        <v>902203.149414063</v>
      </c>
      <c r="E6081" s="32" t="n">
        <f aca="false">IF($A6081="","",IF($C6081&lt;=0,"",1/$C6081^2))</f>
        <v>0.515121883442651</v>
      </c>
      <c r="F6081" s="33" t="n">
        <f aca="false">IF(OR(ROW()-設定!$B$30&lt;2,ROW()+設定!$B$30&gt;13701,N($A6081)&lt;=0,N(INDEX($A$2:$A$13701,MIN(13700,MAX(1,ROW()-1+設定!$B$30))))&lt;=0,$A6081&lt;設定!$B$28,$A6081&gt;設定!$B$29),0,IF(AND($C6081&gt;=MAX(INDEX($C$1:$C$13701,MAX(1,ROW()-設定!$B$24)):INDEX($C$1:$C$13701,MAX(1,ROW()-1))),$C6081&gt;MAX(INDEX($C$1:$C$13701,MIN(13701,ROW()+1)):INDEX($C$1:$C$13701,MIN(13701,ROW()+設定!$B$24))),$C6081&gt;=設定!$B$32,$C6081&gt;=MAX(MIN(INDEX($C$1:$C$13701,MAX(1,ROW()-設定!$B$26)):INDEX($C$1:$C$13701,MAX(1,ROW()-1))),MIN(INDEX($C$1:$C$13701,MIN(13701,ROW()+1)):INDEX($C$1:$C$13701,MIN(13701,ROW()+設定!$B$26))))*10^(設定!$B$27/20)),1,0))</f>
        <v>0</v>
      </c>
      <c r="G6081" s="33" t="n">
        <f aca="false">$G6080+IF($F6081=1,1,0)</f>
        <v>3</v>
      </c>
      <c r="H6081" s="0" t="str">
        <f aca="false">IF($F6081=1,$G6081,"")</f>
        <v/>
      </c>
    </row>
    <row r="6082" customFormat="false" ht="15" hidden="false" customHeight="false" outlineLevel="0" collapsed="false">
      <c r="A6082" s="30" t="n">
        <v>950</v>
      </c>
      <c r="B6082" s="31" t="n">
        <v>2.9046</v>
      </c>
      <c r="C6082" s="32" t="n">
        <f aca="false">IF($A6082="","",IF(設定!$B$21="dB",10^($B6082/20),ABS($B6082)))</f>
        <v>1.39710806601419</v>
      </c>
      <c r="D6082" s="32" t="n">
        <f aca="false">IF($A6082="","",$A6082^2)</f>
        <v>902500</v>
      </c>
      <c r="E6082" s="32" t="n">
        <f aca="false">IF($A6082="","",IF($C6082&lt;=0,"",1/$C6082^2))</f>
        <v>0.512318454365033</v>
      </c>
      <c r="F6082" s="33" t="n">
        <f aca="false">IF(OR(ROW()-設定!$B$30&lt;2,ROW()+設定!$B$30&gt;13701,N($A6082)&lt;=0,N(INDEX($A$2:$A$13701,MIN(13700,MAX(1,ROW()-1+設定!$B$30))))&lt;=0,$A6082&lt;設定!$B$28,$A6082&gt;設定!$B$29),0,IF(AND($C6082&gt;=MAX(INDEX($C$1:$C$13701,MAX(1,ROW()-設定!$B$24)):INDEX($C$1:$C$13701,MAX(1,ROW()-1))),$C6082&gt;MAX(INDEX($C$1:$C$13701,MIN(13701,ROW()+1)):INDEX($C$1:$C$13701,MIN(13701,ROW()+設定!$B$24))),$C6082&gt;=設定!$B$32,$C6082&gt;=MAX(MIN(INDEX($C$1:$C$13701,MAX(1,ROW()-設定!$B$26)):INDEX($C$1:$C$13701,MAX(1,ROW()-1))),MIN(INDEX($C$1:$C$13701,MIN(13701,ROW()+1)):INDEX($C$1:$C$13701,MIN(13701,ROW()+設定!$B$26))))*10^(設定!$B$27/20)),1,0))</f>
        <v>0</v>
      </c>
      <c r="G6082" s="33" t="n">
        <f aca="false">$G6081+IF($F6082=1,1,0)</f>
        <v>3</v>
      </c>
      <c r="H6082" s="0" t="str">
        <f aca="false">IF($F6082=1,$G6082,"")</f>
        <v/>
      </c>
    </row>
    <row r="6083" customFormat="false" ht="15" hidden="false" customHeight="false" outlineLevel="0" collapsed="false">
      <c r="A6083" s="30" t="n">
        <v>950.15625</v>
      </c>
      <c r="B6083" s="31" t="n">
        <v>2.6778</v>
      </c>
      <c r="C6083" s="32" t="n">
        <f aca="false">IF($A6083="","",IF(設定!$B$21="dB",10^($B6083/20),ABS($B6083)))</f>
        <v>1.36109989348724</v>
      </c>
      <c r="D6083" s="32" t="n">
        <f aca="false">IF($A6083="","",$A6083^2)</f>
        <v>902796.899414063</v>
      </c>
      <c r="E6083" s="32" t="n">
        <f aca="false">IF($A6083="","",IF($C6083&lt;=0,"",1/$C6083^2))</f>
        <v>0.539783990954954</v>
      </c>
      <c r="F6083" s="33" t="n">
        <f aca="false">IF(OR(ROW()-設定!$B$30&lt;2,ROW()+設定!$B$30&gt;13701,N($A6083)&lt;=0,N(INDEX($A$2:$A$13701,MIN(13700,MAX(1,ROW()-1+設定!$B$30))))&lt;=0,$A6083&lt;設定!$B$28,$A6083&gt;設定!$B$29),0,IF(AND($C6083&gt;=MAX(INDEX($C$1:$C$13701,MAX(1,ROW()-設定!$B$24)):INDEX($C$1:$C$13701,MAX(1,ROW()-1))),$C6083&gt;MAX(INDEX($C$1:$C$13701,MIN(13701,ROW()+1)):INDEX($C$1:$C$13701,MIN(13701,ROW()+設定!$B$24))),$C6083&gt;=設定!$B$32,$C6083&gt;=MAX(MIN(INDEX($C$1:$C$13701,MAX(1,ROW()-設定!$B$26)):INDEX($C$1:$C$13701,MAX(1,ROW()-1))),MIN(INDEX($C$1:$C$13701,MIN(13701,ROW()+1)):INDEX($C$1:$C$13701,MIN(13701,ROW()+設定!$B$26))))*10^(設定!$B$27/20)),1,0))</f>
        <v>0</v>
      </c>
      <c r="G6083" s="33" t="n">
        <f aca="false">$G6082+IF($F6083=1,1,0)</f>
        <v>3</v>
      </c>
      <c r="H6083" s="0" t="str">
        <f aca="false">IF($F6083=1,$G6083,"")</f>
        <v/>
      </c>
    </row>
    <row r="6084" customFormat="false" ht="15" hidden="false" customHeight="false" outlineLevel="0" collapsed="false">
      <c r="A6084" s="30" t="n">
        <v>950.3125</v>
      </c>
      <c r="B6084" s="31" t="n">
        <v>2.7285</v>
      </c>
      <c r="C6084" s="32" t="n">
        <f aca="false">IF($A6084="","",IF(設定!$B$21="dB",10^($B6084/20),ABS($B6084)))</f>
        <v>1.3690679383181</v>
      </c>
      <c r="D6084" s="32" t="n">
        <f aca="false">IF($A6084="","",$A6084^2)</f>
        <v>903093.84765625</v>
      </c>
      <c r="E6084" s="32" t="n">
        <f aca="false">IF($A6084="","",IF($C6084&lt;=0,"",1/$C6084^2))</f>
        <v>0.533519134649754</v>
      </c>
      <c r="F6084" s="33" t="n">
        <f aca="false">IF(OR(ROW()-設定!$B$30&lt;2,ROW()+設定!$B$30&gt;13701,N($A6084)&lt;=0,N(INDEX($A$2:$A$13701,MIN(13700,MAX(1,ROW()-1+設定!$B$30))))&lt;=0,$A6084&lt;設定!$B$28,$A6084&gt;設定!$B$29),0,IF(AND($C6084&gt;=MAX(INDEX($C$1:$C$13701,MAX(1,ROW()-設定!$B$24)):INDEX($C$1:$C$13701,MAX(1,ROW()-1))),$C6084&gt;MAX(INDEX($C$1:$C$13701,MIN(13701,ROW()+1)):INDEX($C$1:$C$13701,MIN(13701,ROW()+設定!$B$24))),$C6084&gt;=設定!$B$32,$C6084&gt;=MAX(MIN(INDEX($C$1:$C$13701,MAX(1,ROW()-設定!$B$26)):INDEX($C$1:$C$13701,MAX(1,ROW()-1))),MIN(INDEX($C$1:$C$13701,MIN(13701,ROW()+1)):INDEX($C$1:$C$13701,MIN(13701,ROW()+設定!$B$26))))*10^(設定!$B$27/20)),1,0))</f>
        <v>0</v>
      </c>
      <c r="G6084" s="33" t="n">
        <f aca="false">$G6083+IF($F6084=1,1,0)</f>
        <v>3</v>
      </c>
      <c r="H6084" s="0" t="str">
        <f aca="false">IF($F6084=1,$G6084,"")</f>
        <v/>
      </c>
    </row>
    <row r="6085" customFormat="false" ht="15" hidden="false" customHeight="false" outlineLevel="0" collapsed="false">
      <c r="A6085" s="30" t="n">
        <v>950.46875</v>
      </c>
      <c r="B6085" s="31" t="n">
        <v>2.4289</v>
      </c>
      <c r="C6085" s="32" t="n">
        <f aca="false">IF($A6085="","",IF(設定!$B$21="dB",10^($B6085/20),ABS($B6085)))</f>
        <v>1.32265019409889</v>
      </c>
      <c r="D6085" s="32" t="n">
        <f aca="false">IF($A6085="","",$A6085^2)</f>
        <v>903390.844726563</v>
      </c>
      <c r="E6085" s="32" t="n">
        <f aca="false">IF($A6085="","",IF($C6085&lt;=0,"",1/$C6085^2))</f>
        <v>0.571623401605314</v>
      </c>
      <c r="F6085" s="33" t="n">
        <f aca="false">IF(OR(ROW()-設定!$B$30&lt;2,ROW()+設定!$B$30&gt;13701,N($A6085)&lt;=0,N(INDEX($A$2:$A$13701,MIN(13700,MAX(1,ROW()-1+設定!$B$30))))&lt;=0,$A6085&lt;設定!$B$28,$A6085&gt;設定!$B$29),0,IF(AND($C6085&gt;=MAX(INDEX($C$1:$C$13701,MAX(1,ROW()-設定!$B$24)):INDEX($C$1:$C$13701,MAX(1,ROW()-1))),$C6085&gt;MAX(INDEX($C$1:$C$13701,MIN(13701,ROW()+1)):INDEX($C$1:$C$13701,MIN(13701,ROW()+設定!$B$24))),$C6085&gt;=設定!$B$32,$C6085&gt;=MAX(MIN(INDEX($C$1:$C$13701,MAX(1,ROW()-設定!$B$26)):INDEX($C$1:$C$13701,MAX(1,ROW()-1))),MIN(INDEX($C$1:$C$13701,MIN(13701,ROW()+1)):INDEX($C$1:$C$13701,MIN(13701,ROW()+設定!$B$26))))*10^(設定!$B$27/20)),1,0))</f>
        <v>0</v>
      </c>
      <c r="G6085" s="33" t="n">
        <f aca="false">$G6084+IF($F6085=1,1,0)</f>
        <v>3</v>
      </c>
      <c r="H6085" s="0" t="str">
        <f aca="false">IF($F6085=1,$G6085,"")</f>
        <v/>
      </c>
    </row>
    <row r="6086" customFormat="false" ht="15" hidden="false" customHeight="false" outlineLevel="0" collapsed="false">
      <c r="A6086" s="30" t="n">
        <v>950.625</v>
      </c>
      <c r="B6086" s="31" t="n">
        <v>2.5574</v>
      </c>
      <c r="C6086" s="32" t="n">
        <f aca="false">IF($A6086="","",IF(設定!$B$21="dB",10^($B6086/20),ABS($B6086)))</f>
        <v>1.34236308331335</v>
      </c>
      <c r="D6086" s="32" t="n">
        <f aca="false">IF($A6086="","",$A6086^2)</f>
        <v>903687.890625</v>
      </c>
      <c r="E6086" s="32" t="n">
        <f aca="false">IF($A6086="","",IF($C6086&lt;=0,"",1/$C6086^2))</f>
        <v>0.554957851322681</v>
      </c>
      <c r="F6086" s="33" t="n">
        <f aca="false">IF(OR(ROW()-設定!$B$30&lt;2,ROW()+設定!$B$30&gt;13701,N($A6086)&lt;=0,N(INDEX($A$2:$A$13701,MIN(13700,MAX(1,ROW()-1+設定!$B$30))))&lt;=0,$A6086&lt;設定!$B$28,$A6086&gt;設定!$B$29),0,IF(AND($C6086&gt;=MAX(INDEX($C$1:$C$13701,MAX(1,ROW()-設定!$B$24)):INDEX($C$1:$C$13701,MAX(1,ROW()-1))),$C6086&gt;MAX(INDEX($C$1:$C$13701,MIN(13701,ROW()+1)):INDEX($C$1:$C$13701,MIN(13701,ROW()+設定!$B$24))),$C6086&gt;=設定!$B$32,$C6086&gt;=MAX(MIN(INDEX($C$1:$C$13701,MAX(1,ROW()-設定!$B$26)):INDEX($C$1:$C$13701,MAX(1,ROW()-1))),MIN(INDEX($C$1:$C$13701,MIN(13701,ROW()+1)):INDEX($C$1:$C$13701,MIN(13701,ROW()+設定!$B$26))))*10^(設定!$B$27/20)),1,0))</f>
        <v>0</v>
      </c>
      <c r="G6086" s="33" t="n">
        <f aca="false">$G6085+IF($F6086=1,1,0)</f>
        <v>3</v>
      </c>
      <c r="H6086" s="0" t="str">
        <f aca="false">IF($F6086=1,$G6086,"")</f>
        <v/>
      </c>
    </row>
    <row r="6087" customFormat="false" ht="15" hidden="false" customHeight="false" outlineLevel="0" collapsed="false">
      <c r="A6087" s="30" t="n">
        <v>950.78125</v>
      </c>
      <c r="B6087" s="31" t="n">
        <v>2.2446</v>
      </c>
      <c r="C6087" s="32" t="n">
        <f aca="false">IF($A6087="","",IF(設定!$B$21="dB",10^($B6087/20),ABS($B6087)))</f>
        <v>1.29488142206579</v>
      </c>
      <c r="D6087" s="32" t="n">
        <f aca="false">IF($A6087="","",$A6087^2)</f>
        <v>903984.985351563</v>
      </c>
      <c r="E6087" s="32" t="n">
        <f aca="false">IF($A6087="","",IF($C6087&lt;=0,"",1/$C6087^2))</f>
        <v>0.596403248073686</v>
      </c>
      <c r="F6087" s="33" t="n">
        <f aca="false">IF(OR(ROW()-設定!$B$30&lt;2,ROW()+設定!$B$30&gt;13701,N($A6087)&lt;=0,N(INDEX($A$2:$A$13701,MIN(13700,MAX(1,ROW()-1+設定!$B$30))))&lt;=0,$A6087&lt;設定!$B$28,$A6087&gt;設定!$B$29),0,IF(AND($C6087&gt;=MAX(INDEX($C$1:$C$13701,MAX(1,ROW()-設定!$B$24)):INDEX($C$1:$C$13701,MAX(1,ROW()-1))),$C6087&gt;MAX(INDEX($C$1:$C$13701,MIN(13701,ROW()+1)):INDEX($C$1:$C$13701,MIN(13701,ROW()+設定!$B$24))),$C6087&gt;=設定!$B$32,$C6087&gt;=MAX(MIN(INDEX($C$1:$C$13701,MAX(1,ROW()-設定!$B$26)):INDEX($C$1:$C$13701,MAX(1,ROW()-1))),MIN(INDEX($C$1:$C$13701,MIN(13701,ROW()+1)):INDEX($C$1:$C$13701,MIN(13701,ROW()+設定!$B$26))))*10^(設定!$B$27/20)),1,0))</f>
        <v>0</v>
      </c>
      <c r="G6087" s="33" t="n">
        <f aca="false">$G6086+IF($F6087=1,1,0)</f>
        <v>3</v>
      </c>
      <c r="H6087" s="0" t="str">
        <f aca="false">IF($F6087=1,$G6087,"")</f>
        <v/>
      </c>
    </row>
    <row r="6088" customFormat="false" ht="15" hidden="false" customHeight="false" outlineLevel="0" collapsed="false">
      <c r="A6088" s="30" t="n">
        <v>950.9375</v>
      </c>
      <c r="B6088" s="31" t="n">
        <v>1.9957</v>
      </c>
      <c r="C6088" s="32" t="n">
        <f aca="false">IF($A6088="","",IF(設定!$B$21="dB",10^($B6088/20),ABS($B6088)))</f>
        <v>1.25830232771701</v>
      </c>
      <c r="D6088" s="32" t="n">
        <f aca="false">IF($A6088="","",$A6088^2)</f>
        <v>904282.12890625</v>
      </c>
      <c r="E6088" s="32" t="n">
        <f aca="false">IF($A6088="","",IF($C6088&lt;=0,"",1/$C6088^2))</f>
        <v>0.631582372032202</v>
      </c>
      <c r="F6088" s="33" t="n">
        <f aca="false">IF(OR(ROW()-設定!$B$30&lt;2,ROW()+設定!$B$30&gt;13701,N($A6088)&lt;=0,N(INDEX($A$2:$A$13701,MIN(13700,MAX(1,ROW()-1+設定!$B$30))))&lt;=0,$A6088&lt;設定!$B$28,$A6088&gt;設定!$B$29),0,IF(AND($C6088&gt;=MAX(INDEX($C$1:$C$13701,MAX(1,ROW()-設定!$B$24)):INDEX($C$1:$C$13701,MAX(1,ROW()-1))),$C6088&gt;MAX(INDEX($C$1:$C$13701,MIN(13701,ROW()+1)):INDEX($C$1:$C$13701,MIN(13701,ROW()+設定!$B$24))),$C6088&gt;=設定!$B$32,$C6088&gt;=MAX(MIN(INDEX($C$1:$C$13701,MAX(1,ROW()-設定!$B$26)):INDEX($C$1:$C$13701,MAX(1,ROW()-1))),MIN(INDEX($C$1:$C$13701,MIN(13701,ROW()+1)):INDEX($C$1:$C$13701,MIN(13701,ROW()+設定!$B$26))))*10^(設定!$B$27/20)),1,0))</f>
        <v>0</v>
      </c>
      <c r="G6088" s="33" t="n">
        <f aca="false">$G6087+IF($F6088=1,1,0)</f>
        <v>3</v>
      </c>
      <c r="H6088" s="0" t="str">
        <f aca="false">IF($F6088=1,$G6088,"")</f>
        <v/>
      </c>
    </row>
    <row r="6089" customFormat="false" ht="15" hidden="false" customHeight="false" outlineLevel="0" collapsed="false">
      <c r="A6089" s="30" t="n">
        <v>951.09375</v>
      </c>
      <c r="B6089" s="31" t="n">
        <v>1.8795</v>
      </c>
      <c r="C6089" s="32" t="n">
        <f aca="false">IF($A6089="","",IF(設定!$B$21="dB",10^($B6089/20),ABS($B6089)))</f>
        <v>1.24158083439724</v>
      </c>
      <c r="D6089" s="32" t="n">
        <f aca="false">IF($A6089="","",$A6089^2)</f>
        <v>904579.321289063</v>
      </c>
      <c r="E6089" s="32" t="n">
        <f aca="false">IF($A6089="","",IF($C6089&lt;=0,"",1/$C6089^2))</f>
        <v>0.64870911464602</v>
      </c>
      <c r="F6089" s="33" t="n">
        <f aca="false">IF(OR(ROW()-設定!$B$30&lt;2,ROW()+設定!$B$30&gt;13701,N($A6089)&lt;=0,N(INDEX($A$2:$A$13701,MIN(13700,MAX(1,ROW()-1+設定!$B$30))))&lt;=0,$A6089&lt;設定!$B$28,$A6089&gt;設定!$B$29),0,IF(AND($C6089&gt;=MAX(INDEX($C$1:$C$13701,MAX(1,ROW()-設定!$B$24)):INDEX($C$1:$C$13701,MAX(1,ROW()-1))),$C6089&gt;MAX(INDEX($C$1:$C$13701,MIN(13701,ROW()+1)):INDEX($C$1:$C$13701,MIN(13701,ROW()+設定!$B$24))),$C6089&gt;=設定!$B$32,$C6089&gt;=MAX(MIN(INDEX($C$1:$C$13701,MAX(1,ROW()-設定!$B$26)):INDEX($C$1:$C$13701,MAX(1,ROW()-1))),MIN(INDEX($C$1:$C$13701,MIN(13701,ROW()+1)):INDEX($C$1:$C$13701,MIN(13701,ROW()+設定!$B$26))))*10^(設定!$B$27/20)),1,0))</f>
        <v>0</v>
      </c>
      <c r="G6089" s="33" t="n">
        <f aca="false">$G6088+IF($F6089=1,1,0)</f>
        <v>3</v>
      </c>
      <c r="H6089" s="0" t="str">
        <f aca="false">IF($F6089=1,$G6089,"")</f>
        <v/>
      </c>
    </row>
    <row r="6090" customFormat="false" ht="15" hidden="false" customHeight="false" outlineLevel="0" collapsed="false">
      <c r="A6090" s="30" t="n">
        <v>951.25</v>
      </c>
      <c r="B6090" s="31" t="n">
        <v>1.6655</v>
      </c>
      <c r="C6090" s="32" t="n">
        <f aca="false">IF($A6090="","",IF(設定!$B$21="dB",10^($B6090/20),ABS($B6090)))</f>
        <v>1.21136494023441</v>
      </c>
      <c r="D6090" s="32" t="n">
        <f aca="false">IF($A6090="","",$A6090^2)</f>
        <v>904876.5625</v>
      </c>
      <c r="E6090" s="32" t="n">
        <f aca="false">IF($A6090="","",IF($C6090&lt;=0,"",1/$C6090^2))</f>
        <v>0.681475112488378</v>
      </c>
      <c r="F6090" s="33" t="n">
        <f aca="false">IF(OR(ROW()-設定!$B$30&lt;2,ROW()+設定!$B$30&gt;13701,N($A6090)&lt;=0,N(INDEX($A$2:$A$13701,MIN(13700,MAX(1,ROW()-1+設定!$B$30))))&lt;=0,$A6090&lt;設定!$B$28,$A6090&gt;設定!$B$29),0,IF(AND($C6090&gt;=MAX(INDEX($C$1:$C$13701,MAX(1,ROW()-設定!$B$24)):INDEX($C$1:$C$13701,MAX(1,ROW()-1))),$C6090&gt;MAX(INDEX($C$1:$C$13701,MIN(13701,ROW()+1)):INDEX($C$1:$C$13701,MIN(13701,ROW()+設定!$B$24))),$C6090&gt;=設定!$B$32,$C6090&gt;=MAX(MIN(INDEX($C$1:$C$13701,MAX(1,ROW()-設定!$B$26)):INDEX($C$1:$C$13701,MAX(1,ROW()-1))),MIN(INDEX($C$1:$C$13701,MIN(13701,ROW()+1)):INDEX($C$1:$C$13701,MIN(13701,ROW()+設定!$B$26))))*10^(設定!$B$27/20)),1,0))</f>
        <v>0</v>
      </c>
      <c r="G6090" s="33" t="n">
        <f aca="false">$G6089+IF($F6090=1,1,0)</f>
        <v>3</v>
      </c>
      <c r="H6090" s="0" t="str">
        <f aca="false">IF($F6090=1,$G6090,"")</f>
        <v/>
      </c>
    </row>
    <row r="6091" customFormat="false" ht="15" hidden="false" customHeight="false" outlineLevel="0" collapsed="false">
      <c r="A6091" s="30" t="n">
        <v>951.40625</v>
      </c>
      <c r="B6091" s="31" t="n">
        <v>1.667</v>
      </c>
      <c r="C6091" s="32" t="n">
        <f aca="false">IF($A6091="","",IF(設定!$B$21="dB",10^($B6091/20),ABS($B6091)))</f>
        <v>1.21157415361285</v>
      </c>
      <c r="D6091" s="32" t="n">
        <f aca="false">IF($A6091="","",$A6091^2)</f>
        <v>905173.852539063</v>
      </c>
      <c r="E6091" s="32" t="n">
        <f aca="false">IF($A6091="","",IF($C6091&lt;=0,"",1/$C6091^2))</f>
        <v>0.681239779965915</v>
      </c>
      <c r="F6091" s="33" t="n">
        <f aca="false">IF(OR(ROW()-設定!$B$30&lt;2,ROW()+設定!$B$30&gt;13701,N($A6091)&lt;=0,N(INDEX($A$2:$A$13701,MIN(13700,MAX(1,ROW()-1+設定!$B$30))))&lt;=0,$A6091&lt;設定!$B$28,$A6091&gt;設定!$B$29),0,IF(AND($C6091&gt;=MAX(INDEX($C$1:$C$13701,MAX(1,ROW()-設定!$B$24)):INDEX($C$1:$C$13701,MAX(1,ROW()-1))),$C6091&gt;MAX(INDEX($C$1:$C$13701,MIN(13701,ROW()+1)):INDEX($C$1:$C$13701,MIN(13701,ROW()+設定!$B$24))),$C6091&gt;=設定!$B$32,$C6091&gt;=MAX(MIN(INDEX($C$1:$C$13701,MAX(1,ROW()-設定!$B$26)):INDEX($C$1:$C$13701,MAX(1,ROW()-1))),MIN(INDEX($C$1:$C$13701,MIN(13701,ROW()+1)):INDEX($C$1:$C$13701,MIN(13701,ROW()+設定!$B$26))))*10^(設定!$B$27/20)),1,0))</f>
        <v>0</v>
      </c>
      <c r="G6091" s="33" t="n">
        <f aca="false">$G6090+IF($F6091=1,1,0)</f>
        <v>3</v>
      </c>
      <c r="H6091" s="0" t="str">
        <f aca="false">IF($F6091=1,$G6091,"")</f>
        <v/>
      </c>
    </row>
    <row r="6092" customFormat="false" ht="15" hidden="false" customHeight="false" outlineLevel="0" collapsed="false">
      <c r="A6092" s="30" t="n">
        <v>951.5625</v>
      </c>
      <c r="B6092" s="31" t="n">
        <v>1.6256</v>
      </c>
      <c r="C6092" s="32" t="n">
        <f aca="false">IF($A6092="","",IF(設定!$B$21="dB",10^($B6092/20),ABS($B6092)))</f>
        <v>1.20581310625555</v>
      </c>
      <c r="D6092" s="32" t="n">
        <f aca="false">IF($A6092="","",$A6092^2)</f>
        <v>905471.19140625</v>
      </c>
      <c r="E6092" s="32" t="n">
        <f aca="false">IF($A6092="","",IF($C6092&lt;=0,"",1/$C6092^2))</f>
        <v>0.68776488751423</v>
      </c>
      <c r="F6092" s="33" t="n">
        <f aca="false">IF(OR(ROW()-設定!$B$30&lt;2,ROW()+設定!$B$30&gt;13701,N($A6092)&lt;=0,N(INDEX($A$2:$A$13701,MIN(13700,MAX(1,ROW()-1+設定!$B$30))))&lt;=0,$A6092&lt;設定!$B$28,$A6092&gt;設定!$B$29),0,IF(AND($C6092&gt;=MAX(INDEX($C$1:$C$13701,MAX(1,ROW()-設定!$B$24)):INDEX($C$1:$C$13701,MAX(1,ROW()-1))),$C6092&gt;MAX(INDEX($C$1:$C$13701,MIN(13701,ROW()+1)):INDEX($C$1:$C$13701,MIN(13701,ROW()+設定!$B$24))),$C6092&gt;=設定!$B$32,$C6092&gt;=MAX(MIN(INDEX($C$1:$C$13701,MAX(1,ROW()-設定!$B$26)):INDEX($C$1:$C$13701,MAX(1,ROW()-1))),MIN(INDEX($C$1:$C$13701,MIN(13701,ROW()+1)):INDEX($C$1:$C$13701,MIN(13701,ROW()+設定!$B$26))))*10^(設定!$B$27/20)),1,0))</f>
        <v>0</v>
      </c>
      <c r="G6092" s="33" t="n">
        <f aca="false">$G6091+IF($F6092=1,1,0)</f>
        <v>3</v>
      </c>
      <c r="H6092" s="0" t="str">
        <f aca="false">IF($F6092=1,$G6092,"")</f>
        <v/>
      </c>
    </row>
    <row r="6093" customFormat="false" ht="15" hidden="false" customHeight="false" outlineLevel="0" collapsed="false">
      <c r="A6093" s="30" t="n">
        <v>951.71875</v>
      </c>
      <c r="B6093" s="31" t="n">
        <v>1.2938</v>
      </c>
      <c r="C6093" s="32" t="n">
        <f aca="false">IF($A6093="","",IF(設定!$B$21="dB",10^($B6093/20),ABS($B6093)))</f>
        <v>1.1606198660342</v>
      </c>
      <c r="D6093" s="32" t="n">
        <f aca="false">IF($A6093="","",$A6093^2)</f>
        <v>905768.579101563</v>
      </c>
      <c r="E6093" s="32" t="n">
        <f aca="false">IF($A6093="","",IF($C6093&lt;=0,"",1/$C6093^2))</f>
        <v>0.742369293618816</v>
      </c>
      <c r="F6093" s="33" t="n">
        <f aca="false">IF(OR(ROW()-設定!$B$30&lt;2,ROW()+設定!$B$30&gt;13701,N($A6093)&lt;=0,N(INDEX($A$2:$A$13701,MIN(13700,MAX(1,ROW()-1+設定!$B$30))))&lt;=0,$A6093&lt;設定!$B$28,$A6093&gt;設定!$B$29),0,IF(AND($C6093&gt;=MAX(INDEX($C$1:$C$13701,MAX(1,ROW()-設定!$B$24)):INDEX($C$1:$C$13701,MAX(1,ROW()-1))),$C6093&gt;MAX(INDEX($C$1:$C$13701,MIN(13701,ROW()+1)):INDEX($C$1:$C$13701,MIN(13701,ROW()+設定!$B$24))),$C6093&gt;=設定!$B$32,$C6093&gt;=MAX(MIN(INDEX($C$1:$C$13701,MAX(1,ROW()-設定!$B$26)):INDEX($C$1:$C$13701,MAX(1,ROW()-1))),MIN(INDEX($C$1:$C$13701,MIN(13701,ROW()+1)):INDEX($C$1:$C$13701,MIN(13701,ROW()+設定!$B$26))))*10^(設定!$B$27/20)),1,0))</f>
        <v>0</v>
      </c>
      <c r="G6093" s="33" t="n">
        <f aca="false">$G6092+IF($F6093=1,1,0)</f>
        <v>3</v>
      </c>
      <c r="H6093" s="0" t="str">
        <f aca="false">IF($F6093=1,$G6093,"")</f>
        <v/>
      </c>
    </row>
    <row r="6094" customFormat="false" ht="15" hidden="false" customHeight="false" outlineLevel="0" collapsed="false">
      <c r="A6094" s="30" t="n">
        <v>951.875</v>
      </c>
      <c r="B6094" s="31" t="n">
        <v>1.2531</v>
      </c>
      <c r="C6094" s="32" t="n">
        <f aca="false">IF($A6094="","",IF(設定!$B$21="dB",10^($B6094/20),ABS($B6094)))</f>
        <v>1.15519420073164</v>
      </c>
      <c r="D6094" s="32" t="n">
        <f aca="false">IF($A6094="","",$A6094^2)</f>
        <v>906066.015625</v>
      </c>
      <c r="E6094" s="32" t="n">
        <f aca="false">IF($A6094="","",IF($C6094&lt;=0,"",1/$C6094^2))</f>
        <v>0.749359124806615</v>
      </c>
      <c r="F6094" s="33" t="n">
        <f aca="false">IF(OR(ROW()-設定!$B$30&lt;2,ROW()+設定!$B$30&gt;13701,N($A6094)&lt;=0,N(INDEX($A$2:$A$13701,MIN(13700,MAX(1,ROW()-1+設定!$B$30))))&lt;=0,$A6094&lt;設定!$B$28,$A6094&gt;設定!$B$29),0,IF(AND($C6094&gt;=MAX(INDEX($C$1:$C$13701,MAX(1,ROW()-設定!$B$24)):INDEX($C$1:$C$13701,MAX(1,ROW()-1))),$C6094&gt;MAX(INDEX($C$1:$C$13701,MIN(13701,ROW()+1)):INDEX($C$1:$C$13701,MIN(13701,ROW()+設定!$B$24))),$C6094&gt;=設定!$B$32,$C6094&gt;=MAX(MIN(INDEX($C$1:$C$13701,MAX(1,ROW()-設定!$B$26)):INDEX($C$1:$C$13701,MAX(1,ROW()-1))),MIN(INDEX($C$1:$C$13701,MIN(13701,ROW()+1)):INDEX($C$1:$C$13701,MIN(13701,ROW()+設定!$B$26))))*10^(設定!$B$27/20)),1,0))</f>
        <v>0</v>
      </c>
      <c r="G6094" s="33" t="n">
        <f aca="false">$G6093+IF($F6094=1,1,0)</f>
        <v>3</v>
      </c>
      <c r="H6094" s="0" t="str">
        <f aca="false">IF($F6094=1,$G6094,"")</f>
        <v/>
      </c>
    </row>
    <row r="6095" customFormat="false" ht="15" hidden="false" customHeight="false" outlineLevel="0" collapsed="false">
      <c r="A6095" s="30" t="n">
        <v>952.03125</v>
      </c>
      <c r="B6095" s="31" t="n">
        <v>0.8977</v>
      </c>
      <c r="C6095" s="32" t="n">
        <f aca="false">IF($A6095="","",IF(設定!$B$21="dB",10^($B6095/20),ABS($B6095)))</f>
        <v>1.10888114766487</v>
      </c>
      <c r="D6095" s="32" t="n">
        <f aca="false">IF($A6095="","",$A6095^2)</f>
        <v>906363.500976563</v>
      </c>
      <c r="E6095" s="32" t="n">
        <f aca="false">IF($A6095="","",IF($C6095&lt;=0,"",1/$C6095^2))</f>
        <v>0.813261100800498</v>
      </c>
      <c r="F6095" s="33" t="n">
        <f aca="false">IF(OR(ROW()-設定!$B$30&lt;2,ROW()+設定!$B$30&gt;13701,N($A6095)&lt;=0,N(INDEX($A$2:$A$13701,MIN(13700,MAX(1,ROW()-1+設定!$B$30))))&lt;=0,$A6095&lt;設定!$B$28,$A6095&gt;設定!$B$29),0,IF(AND($C6095&gt;=MAX(INDEX($C$1:$C$13701,MAX(1,ROW()-設定!$B$24)):INDEX($C$1:$C$13701,MAX(1,ROW()-1))),$C6095&gt;MAX(INDEX($C$1:$C$13701,MIN(13701,ROW()+1)):INDEX($C$1:$C$13701,MIN(13701,ROW()+設定!$B$24))),$C6095&gt;=設定!$B$32,$C6095&gt;=MAX(MIN(INDEX($C$1:$C$13701,MAX(1,ROW()-設定!$B$26)):INDEX($C$1:$C$13701,MAX(1,ROW()-1))),MIN(INDEX($C$1:$C$13701,MIN(13701,ROW()+1)):INDEX($C$1:$C$13701,MIN(13701,ROW()+設定!$B$26))))*10^(設定!$B$27/20)),1,0))</f>
        <v>0</v>
      </c>
      <c r="G6095" s="33" t="n">
        <f aca="false">$G6094+IF($F6095=1,1,0)</f>
        <v>3</v>
      </c>
      <c r="H6095" s="0" t="str">
        <f aca="false">IF($F6095=1,$G6095,"")</f>
        <v/>
      </c>
    </row>
    <row r="6096" customFormat="false" ht="15" hidden="false" customHeight="false" outlineLevel="0" collapsed="false">
      <c r="A6096" s="30" t="n">
        <v>952.1875</v>
      </c>
      <c r="B6096" s="31" t="n">
        <v>0.8662</v>
      </c>
      <c r="C6096" s="32" t="n">
        <f aca="false">IF($A6096="","",IF(設定!$B$21="dB",10^($B6096/20),ABS($B6096)))</f>
        <v>1.10486699408111</v>
      </c>
      <c r="D6096" s="32" t="n">
        <f aca="false">IF($A6096="","",$A6096^2)</f>
        <v>906661.03515625</v>
      </c>
      <c r="E6096" s="32" t="n">
        <f aca="false">IF($A6096="","",IF($C6096&lt;=0,"",1/$C6096^2))</f>
        <v>0.819181243763804</v>
      </c>
      <c r="F6096" s="33" t="n">
        <f aca="false">IF(OR(ROW()-設定!$B$30&lt;2,ROW()+設定!$B$30&gt;13701,N($A6096)&lt;=0,N(INDEX($A$2:$A$13701,MIN(13700,MAX(1,ROW()-1+設定!$B$30))))&lt;=0,$A6096&lt;設定!$B$28,$A6096&gt;設定!$B$29),0,IF(AND($C6096&gt;=MAX(INDEX($C$1:$C$13701,MAX(1,ROW()-設定!$B$24)):INDEX($C$1:$C$13701,MAX(1,ROW()-1))),$C6096&gt;MAX(INDEX($C$1:$C$13701,MIN(13701,ROW()+1)):INDEX($C$1:$C$13701,MIN(13701,ROW()+設定!$B$24))),$C6096&gt;=設定!$B$32,$C6096&gt;=MAX(MIN(INDEX($C$1:$C$13701,MAX(1,ROW()-設定!$B$26)):INDEX($C$1:$C$13701,MAX(1,ROW()-1))),MIN(INDEX($C$1:$C$13701,MIN(13701,ROW()+1)):INDEX($C$1:$C$13701,MIN(13701,ROW()+設定!$B$26))))*10^(設定!$B$27/20)),1,0))</f>
        <v>0</v>
      </c>
      <c r="G6096" s="33" t="n">
        <f aca="false">$G6095+IF($F6096=1,1,0)</f>
        <v>3</v>
      </c>
      <c r="H6096" s="0" t="str">
        <f aca="false">IF($F6096=1,$G6096,"")</f>
        <v/>
      </c>
    </row>
    <row r="6097" customFormat="false" ht="15" hidden="false" customHeight="false" outlineLevel="0" collapsed="false">
      <c r="A6097" s="30" t="n">
        <v>952.34375</v>
      </c>
      <c r="B6097" s="31" t="n">
        <v>0.9062</v>
      </c>
      <c r="C6097" s="32" t="n">
        <f aca="false">IF($A6097="","",IF(設定!$B$21="dB",10^($B6097/20),ABS($B6097)))</f>
        <v>1.10996682841131</v>
      </c>
      <c r="D6097" s="32" t="n">
        <f aca="false">IF($A6097="","",$A6097^2)</f>
        <v>906958.618164063</v>
      </c>
      <c r="E6097" s="32" t="n">
        <f aca="false">IF($A6097="","",IF($C6097&lt;=0,"",1/$C6097^2))</f>
        <v>0.811670944978166</v>
      </c>
      <c r="F6097" s="33" t="n">
        <f aca="false">IF(OR(ROW()-設定!$B$30&lt;2,ROW()+設定!$B$30&gt;13701,N($A6097)&lt;=0,N(INDEX($A$2:$A$13701,MIN(13700,MAX(1,ROW()-1+設定!$B$30))))&lt;=0,$A6097&lt;設定!$B$28,$A6097&gt;設定!$B$29),0,IF(AND($C6097&gt;=MAX(INDEX($C$1:$C$13701,MAX(1,ROW()-設定!$B$24)):INDEX($C$1:$C$13701,MAX(1,ROW()-1))),$C6097&gt;MAX(INDEX($C$1:$C$13701,MIN(13701,ROW()+1)):INDEX($C$1:$C$13701,MIN(13701,ROW()+設定!$B$24))),$C6097&gt;=設定!$B$32,$C6097&gt;=MAX(MIN(INDEX($C$1:$C$13701,MAX(1,ROW()-設定!$B$26)):INDEX($C$1:$C$13701,MAX(1,ROW()-1))),MIN(INDEX($C$1:$C$13701,MIN(13701,ROW()+1)):INDEX($C$1:$C$13701,MIN(13701,ROW()+設定!$B$26))))*10^(設定!$B$27/20)),1,0))</f>
        <v>0</v>
      </c>
      <c r="G6097" s="33" t="n">
        <f aca="false">$G6096+IF($F6097=1,1,0)</f>
        <v>3</v>
      </c>
      <c r="H6097" s="0" t="str">
        <f aca="false">IF($F6097=1,$G6097,"")</f>
        <v/>
      </c>
    </row>
    <row r="6098" customFormat="false" ht="15" hidden="false" customHeight="false" outlineLevel="0" collapsed="false">
      <c r="A6098" s="30" t="n">
        <v>952.5</v>
      </c>
      <c r="B6098" s="31" t="n">
        <v>0.3546</v>
      </c>
      <c r="C6098" s="32" t="n">
        <f aca="false">IF($A6098="","",IF(設定!$B$21="dB",10^($B6098/20),ABS($B6098)))</f>
        <v>1.0416696241485</v>
      </c>
      <c r="D6098" s="32" t="n">
        <f aca="false">IF($A6098="","",$A6098^2)</f>
        <v>907256.25</v>
      </c>
      <c r="E6098" s="32" t="n">
        <f aca="false">IF($A6098="","",IF($C6098&lt;=0,"",1/$C6098^2))</f>
        <v>0.921594766840993</v>
      </c>
      <c r="F6098" s="33" t="n">
        <f aca="false">IF(OR(ROW()-設定!$B$30&lt;2,ROW()+設定!$B$30&gt;13701,N($A6098)&lt;=0,N(INDEX($A$2:$A$13701,MIN(13700,MAX(1,ROW()-1+設定!$B$30))))&lt;=0,$A6098&lt;設定!$B$28,$A6098&gt;設定!$B$29),0,IF(AND($C6098&gt;=MAX(INDEX($C$1:$C$13701,MAX(1,ROW()-設定!$B$24)):INDEX($C$1:$C$13701,MAX(1,ROW()-1))),$C6098&gt;MAX(INDEX($C$1:$C$13701,MIN(13701,ROW()+1)):INDEX($C$1:$C$13701,MIN(13701,ROW()+設定!$B$24))),$C6098&gt;=設定!$B$32,$C6098&gt;=MAX(MIN(INDEX($C$1:$C$13701,MAX(1,ROW()-設定!$B$26)):INDEX($C$1:$C$13701,MAX(1,ROW()-1))),MIN(INDEX($C$1:$C$13701,MIN(13701,ROW()+1)):INDEX($C$1:$C$13701,MIN(13701,ROW()+設定!$B$26))))*10^(設定!$B$27/20)),1,0))</f>
        <v>0</v>
      </c>
      <c r="G6098" s="33" t="n">
        <f aca="false">$G6097+IF($F6098=1,1,0)</f>
        <v>3</v>
      </c>
      <c r="H6098" s="0" t="str">
        <f aca="false">IF($F6098=1,$G6098,"")</f>
        <v/>
      </c>
    </row>
    <row r="6099" customFormat="false" ht="15" hidden="false" customHeight="false" outlineLevel="0" collapsed="false">
      <c r="A6099" s="30" t="n">
        <v>952.65625</v>
      </c>
      <c r="B6099" s="31" t="n">
        <v>0.4607</v>
      </c>
      <c r="C6099" s="32" t="n">
        <f aca="false">IF($A6099="","",IF(設定!$B$21="dB",10^($B6099/20),ABS($B6099)))</f>
        <v>1.05447187335963</v>
      </c>
      <c r="D6099" s="32" t="n">
        <f aca="false">IF($A6099="","",$A6099^2)</f>
        <v>907553.930664063</v>
      </c>
      <c r="E6099" s="32" t="n">
        <f aca="false">IF($A6099="","",IF($C6099&lt;=0,"",1/$C6099^2))</f>
        <v>0.899352611332998</v>
      </c>
      <c r="F6099" s="33" t="n">
        <f aca="false">IF(OR(ROW()-設定!$B$30&lt;2,ROW()+設定!$B$30&gt;13701,N($A6099)&lt;=0,N(INDEX($A$2:$A$13701,MIN(13700,MAX(1,ROW()-1+設定!$B$30))))&lt;=0,$A6099&lt;設定!$B$28,$A6099&gt;設定!$B$29),0,IF(AND($C6099&gt;=MAX(INDEX($C$1:$C$13701,MAX(1,ROW()-設定!$B$24)):INDEX($C$1:$C$13701,MAX(1,ROW()-1))),$C6099&gt;MAX(INDEX($C$1:$C$13701,MIN(13701,ROW()+1)):INDEX($C$1:$C$13701,MIN(13701,ROW()+設定!$B$24))),$C6099&gt;=設定!$B$32,$C6099&gt;=MAX(MIN(INDEX($C$1:$C$13701,MAX(1,ROW()-設定!$B$26)):INDEX($C$1:$C$13701,MAX(1,ROW()-1))),MIN(INDEX($C$1:$C$13701,MIN(13701,ROW()+1)):INDEX($C$1:$C$13701,MIN(13701,ROW()+設定!$B$26))))*10^(設定!$B$27/20)),1,0))</f>
        <v>0</v>
      </c>
      <c r="G6099" s="33" t="n">
        <f aca="false">$G6098+IF($F6099=1,1,0)</f>
        <v>3</v>
      </c>
      <c r="H6099" s="0" t="str">
        <f aca="false">IF($F6099=1,$G6099,"")</f>
        <v/>
      </c>
    </row>
    <row r="6100" customFormat="false" ht="15" hidden="false" customHeight="false" outlineLevel="0" collapsed="false">
      <c r="A6100" s="30" t="n">
        <v>952.8125</v>
      </c>
      <c r="B6100" s="31" t="n">
        <v>0.2819</v>
      </c>
      <c r="C6100" s="32" t="n">
        <f aca="false">IF($A6100="","",IF(設定!$B$21="dB",10^($B6100/20),ABS($B6100)))</f>
        <v>1.03298734246849</v>
      </c>
      <c r="D6100" s="32" t="n">
        <f aca="false">IF($A6100="","",$A6100^2)</f>
        <v>907851.66015625</v>
      </c>
      <c r="E6100" s="32" t="n">
        <f aca="false">IF($A6100="","",IF($C6100&lt;=0,"",1/$C6100^2))</f>
        <v>0.937151921539617</v>
      </c>
      <c r="F6100" s="33" t="n">
        <f aca="false">IF(OR(ROW()-設定!$B$30&lt;2,ROW()+設定!$B$30&gt;13701,N($A6100)&lt;=0,N(INDEX($A$2:$A$13701,MIN(13700,MAX(1,ROW()-1+設定!$B$30))))&lt;=0,$A6100&lt;設定!$B$28,$A6100&gt;設定!$B$29),0,IF(AND($C6100&gt;=MAX(INDEX($C$1:$C$13701,MAX(1,ROW()-設定!$B$24)):INDEX($C$1:$C$13701,MAX(1,ROW()-1))),$C6100&gt;MAX(INDEX($C$1:$C$13701,MIN(13701,ROW()+1)):INDEX($C$1:$C$13701,MIN(13701,ROW()+設定!$B$24))),$C6100&gt;=設定!$B$32,$C6100&gt;=MAX(MIN(INDEX($C$1:$C$13701,MAX(1,ROW()-設定!$B$26)):INDEX($C$1:$C$13701,MAX(1,ROW()-1))),MIN(INDEX($C$1:$C$13701,MIN(13701,ROW()+1)):INDEX($C$1:$C$13701,MIN(13701,ROW()+設定!$B$26))))*10^(設定!$B$27/20)),1,0))</f>
        <v>0</v>
      </c>
      <c r="G6100" s="33" t="n">
        <f aca="false">$G6099+IF($F6100=1,1,0)</f>
        <v>3</v>
      </c>
      <c r="H6100" s="0" t="str">
        <f aca="false">IF($F6100=1,$G6100,"")</f>
        <v/>
      </c>
    </row>
    <row r="6101" customFormat="false" ht="15" hidden="false" customHeight="false" outlineLevel="0" collapsed="false">
      <c r="A6101" s="30" t="n">
        <v>952.96875</v>
      </c>
      <c r="B6101" s="31" t="n">
        <v>-0.212</v>
      </c>
      <c r="C6101" s="32" t="n">
        <f aca="false">IF($A6101="","",IF(設定!$B$21="dB",10^($B6101/20),ABS($B6101)))</f>
        <v>0.975888050030289</v>
      </c>
      <c r="D6101" s="32" t="n">
        <f aca="false">IF($A6101="","",$A6101^2)</f>
        <v>908149.438476563</v>
      </c>
      <c r="E6101" s="32" t="n">
        <f aca="false">IF($A6101="","",IF($C6101&lt;=0,"",1/$C6101^2))</f>
        <v>1.05002587211088</v>
      </c>
      <c r="F6101" s="33" t="n">
        <f aca="false">IF(OR(ROW()-設定!$B$30&lt;2,ROW()+設定!$B$30&gt;13701,N($A6101)&lt;=0,N(INDEX($A$2:$A$13701,MIN(13700,MAX(1,ROW()-1+設定!$B$30))))&lt;=0,$A6101&lt;設定!$B$28,$A6101&gt;設定!$B$29),0,IF(AND($C6101&gt;=MAX(INDEX($C$1:$C$13701,MAX(1,ROW()-設定!$B$24)):INDEX($C$1:$C$13701,MAX(1,ROW()-1))),$C6101&gt;MAX(INDEX($C$1:$C$13701,MIN(13701,ROW()+1)):INDEX($C$1:$C$13701,MIN(13701,ROW()+設定!$B$24))),$C6101&gt;=設定!$B$32,$C6101&gt;=MAX(MIN(INDEX($C$1:$C$13701,MAX(1,ROW()-設定!$B$26)):INDEX($C$1:$C$13701,MAX(1,ROW()-1))),MIN(INDEX($C$1:$C$13701,MIN(13701,ROW()+1)):INDEX($C$1:$C$13701,MIN(13701,ROW()+設定!$B$26))))*10^(設定!$B$27/20)),1,0))</f>
        <v>0</v>
      </c>
      <c r="G6101" s="33" t="n">
        <f aca="false">$G6100+IF($F6101=1,1,0)</f>
        <v>3</v>
      </c>
      <c r="H6101" s="0" t="str">
        <f aca="false">IF($F6101=1,$G6101,"")</f>
        <v/>
      </c>
    </row>
    <row r="6102" customFormat="false" ht="15" hidden="false" customHeight="false" outlineLevel="0" collapsed="false">
      <c r="A6102" s="30" t="n">
        <v>953.125</v>
      </c>
      <c r="B6102" s="31" t="n">
        <v>-0.3412</v>
      </c>
      <c r="C6102" s="32" t="n">
        <f aca="false">IF($A6102="","",IF(設定!$B$21="dB",10^($B6102/20),ABS($B6102)))</f>
        <v>0.961479435914462</v>
      </c>
      <c r="D6102" s="32" t="n">
        <f aca="false">IF($A6102="","",$A6102^2)</f>
        <v>908447.265625</v>
      </c>
      <c r="E6102" s="32" t="n">
        <f aca="false">IF($A6102="","",IF($C6102&lt;=0,"",1/$C6102^2))</f>
        <v>1.08173280382748</v>
      </c>
      <c r="F6102" s="33" t="n">
        <f aca="false">IF(OR(ROW()-設定!$B$30&lt;2,ROW()+設定!$B$30&gt;13701,N($A6102)&lt;=0,N(INDEX($A$2:$A$13701,MIN(13700,MAX(1,ROW()-1+設定!$B$30))))&lt;=0,$A6102&lt;設定!$B$28,$A6102&gt;設定!$B$29),0,IF(AND($C6102&gt;=MAX(INDEX($C$1:$C$13701,MAX(1,ROW()-設定!$B$24)):INDEX($C$1:$C$13701,MAX(1,ROW()-1))),$C6102&gt;MAX(INDEX($C$1:$C$13701,MIN(13701,ROW()+1)):INDEX($C$1:$C$13701,MIN(13701,ROW()+設定!$B$24))),$C6102&gt;=設定!$B$32,$C6102&gt;=MAX(MIN(INDEX($C$1:$C$13701,MAX(1,ROW()-設定!$B$26)):INDEX($C$1:$C$13701,MAX(1,ROW()-1))),MIN(INDEX($C$1:$C$13701,MIN(13701,ROW()+1)):INDEX($C$1:$C$13701,MIN(13701,ROW()+設定!$B$26))))*10^(設定!$B$27/20)),1,0))</f>
        <v>0</v>
      </c>
      <c r="G6102" s="33" t="n">
        <f aca="false">$G6101+IF($F6102=1,1,0)</f>
        <v>3</v>
      </c>
      <c r="H6102" s="0" t="str">
        <f aca="false">IF($F6102=1,$G6102,"")</f>
        <v/>
      </c>
    </row>
    <row r="6103" customFormat="false" ht="15" hidden="false" customHeight="false" outlineLevel="0" collapsed="false">
      <c r="A6103" s="30" t="n">
        <v>953.28125</v>
      </c>
      <c r="B6103" s="31" t="n">
        <v>-0.472</v>
      </c>
      <c r="C6103" s="32" t="n">
        <f aca="false">IF($A6103="","",IF(設定!$B$21="dB",10^($B6103/20),ABS($B6103)))</f>
        <v>0.94710907947016</v>
      </c>
      <c r="D6103" s="32" t="n">
        <f aca="false">IF($A6103="","",$A6103^2)</f>
        <v>908745.141601563</v>
      </c>
      <c r="E6103" s="32" t="n">
        <f aca="false">IF($A6103="","",IF($C6103&lt;=0,"",1/$C6103^2))</f>
        <v>1.11480780336384</v>
      </c>
      <c r="F6103" s="33" t="n">
        <f aca="false">IF(OR(ROW()-設定!$B$30&lt;2,ROW()+設定!$B$30&gt;13701,N($A6103)&lt;=0,N(INDEX($A$2:$A$13701,MIN(13700,MAX(1,ROW()-1+設定!$B$30))))&lt;=0,$A6103&lt;設定!$B$28,$A6103&gt;設定!$B$29),0,IF(AND($C6103&gt;=MAX(INDEX($C$1:$C$13701,MAX(1,ROW()-設定!$B$24)):INDEX($C$1:$C$13701,MAX(1,ROW()-1))),$C6103&gt;MAX(INDEX($C$1:$C$13701,MIN(13701,ROW()+1)):INDEX($C$1:$C$13701,MIN(13701,ROW()+設定!$B$24))),$C6103&gt;=設定!$B$32,$C6103&gt;=MAX(MIN(INDEX($C$1:$C$13701,MAX(1,ROW()-設定!$B$26)):INDEX($C$1:$C$13701,MAX(1,ROW()-1))),MIN(INDEX($C$1:$C$13701,MIN(13701,ROW()+1)):INDEX($C$1:$C$13701,MIN(13701,ROW()+設定!$B$26))))*10^(設定!$B$27/20)),1,0))</f>
        <v>0</v>
      </c>
      <c r="G6103" s="33" t="n">
        <f aca="false">$G6102+IF($F6103=1,1,0)</f>
        <v>3</v>
      </c>
      <c r="H6103" s="0" t="str">
        <f aca="false">IF($F6103=1,$G6103,"")</f>
        <v/>
      </c>
    </row>
    <row r="6104" customFormat="false" ht="15" hidden="false" customHeight="false" outlineLevel="0" collapsed="false">
      <c r="A6104" s="30" t="n">
        <v>953.4375</v>
      </c>
      <c r="B6104" s="31" t="n">
        <v>-0.451</v>
      </c>
      <c r="C6104" s="32" t="n">
        <f aca="false">IF($A6104="","",IF(設定!$B$21="dB",10^($B6104/20),ABS($B6104)))</f>
        <v>0.9494016890011</v>
      </c>
      <c r="D6104" s="32" t="n">
        <f aca="false">IF($A6104="","",$A6104^2)</f>
        <v>909043.06640625</v>
      </c>
      <c r="E6104" s="32" t="n">
        <f aca="false">IF($A6104="","",IF($C6104&lt;=0,"",1/$C6104^2))</f>
        <v>1.10943024160783</v>
      </c>
      <c r="F6104" s="33" t="n">
        <f aca="false">IF(OR(ROW()-設定!$B$30&lt;2,ROW()+設定!$B$30&gt;13701,N($A6104)&lt;=0,N(INDEX($A$2:$A$13701,MIN(13700,MAX(1,ROW()-1+設定!$B$30))))&lt;=0,$A6104&lt;設定!$B$28,$A6104&gt;設定!$B$29),0,IF(AND($C6104&gt;=MAX(INDEX($C$1:$C$13701,MAX(1,ROW()-設定!$B$24)):INDEX($C$1:$C$13701,MAX(1,ROW()-1))),$C6104&gt;MAX(INDEX($C$1:$C$13701,MIN(13701,ROW()+1)):INDEX($C$1:$C$13701,MIN(13701,ROW()+設定!$B$24))),$C6104&gt;=設定!$B$32,$C6104&gt;=MAX(MIN(INDEX($C$1:$C$13701,MAX(1,ROW()-設定!$B$26)):INDEX($C$1:$C$13701,MAX(1,ROW()-1))),MIN(INDEX($C$1:$C$13701,MIN(13701,ROW()+1)):INDEX($C$1:$C$13701,MIN(13701,ROW()+設定!$B$26))))*10^(設定!$B$27/20)),1,0))</f>
        <v>0</v>
      </c>
      <c r="G6104" s="33" t="n">
        <f aca="false">$G6103+IF($F6104=1,1,0)</f>
        <v>3</v>
      </c>
      <c r="H6104" s="0" t="str">
        <f aca="false">IF($F6104=1,$G6104,"")</f>
        <v/>
      </c>
    </row>
    <row r="6105" customFormat="false" ht="15" hidden="false" customHeight="false" outlineLevel="0" collapsed="false">
      <c r="A6105" s="30" t="n">
        <v>953.59375</v>
      </c>
      <c r="B6105" s="31" t="n">
        <v>-0.7824</v>
      </c>
      <c r="C6105" s="32" t="n">
        <f aca="false">IF($A6105="","",IF(設定!$B$21="dB",10^($B6105/20),ABS($B6105)))</f>
        <v>0.913860697539316</v>
      </c>
      <c r="D6105" s="32" t="n">
        <f aca="false">IF($A6105="","",$A6105^2)</f>
        <v>909341.040039063</v>
      </c>
      <c r="E6105" s="32" t="n">
        <f aca="false">IF($A6105="","",IF($C6105&lt;=0,"",1/$C6105^2))</f>
        <v>1.19740205733462</v>
      </c>
      <c r="F6105" s="33" t="n">
        <f aca="false">IF(OR(ROW()-設定!$B$30&lt;2,ROW()+設定!$B$30&gt;13701,N($A6105)&lt;=0,N(INDEX($A$2:$A$13701,MIN(13700,MAX(1,ROW()-1+設定!$B$30))))&lt;=0,$A6105&lt;設定!$B$28,$A6105&gt;設定!$B$29),0,IF(AND($C6105&gt;=MAX(INDEX($C$1:$C$13701,MAX(1,ROW()-設定!$B$24)):INDEX($C$1:$C$13701,MAX(1,ROW()-1))),$C6105&gt;MAX(INDEX($C$1:$C$13701,MIN(13701,ROW()+1)):INDEX($C$1:$C$13701,MIN(13701,ROW()+設定!$B$24))),$C6105&gt;=設定!$B$32,$C6105&gt;=MAX(MIN(INDEX($C$1:$C$13701,MAX(1,ROW()-設定!$B$26)):INDEX($C$1:$C$13701,MAX(1,ROW()-1))),MIN(INDEX($C$1:$C$13701,MIN(13701,ROW()+1)):INDEX($C$1:$C$13701,MIN(13701,ROW()+設定!$B$26))))*10^(設定!$B$27/20)),1,0))</f>
        <v>0</v>
      </c>
      <c r="G6105" s="33" t="n">
        <f aca="false">$G6104+IF($F6105=1,1,0)</f>
        <v>3</v>
      </c>
      <c r="H6105" s="0" t="str">
        <f aca="false">IF($F6105=1,$G6105,"")</f>
        <v/>
      </c>
    </row>
    <row r="6106" customFormat="false" ht="15" hidden="false" customHeight="false" outlineLevel="0" collapsed="false">
      <c r="A6106" s="30" t="n">
        <v>953.75</v>
      </c>
      <c r="B6106" s="31" t="n">
        <v>-0.9419</v>
      </c>
      <c r="C6106" s="32" t="n">
        <f aca="false">IF($A6106="","",IF(設定!$B$21="dB",10^($B6106/20),ABS($B6106)))</f>
        <v>0.897232507384398</v>
      </c>
      <c r="D6106" s="32" t="n">
        <f aca="false">IF($A6106="","",$A6106^2)</f>
        <v>909639.0625</v>
      </c>
      <c r="E6106" s="32" t="n">
        <f aca="false">IF($A6106="","",IF($C6106&lt;=0,"",1/$C6106^2))</f>
        <v>1.24219563835284</v>
      </c>
      <c r="F6106" s="33" t="n">
        <f aca="false">IF(OR(ROW()-設定!$B$30&lt;2,ROW()+設定!$B$30&gt;13701,N($A6106)&lt;=0,N(INDEX($A$2:$A$13701,MIN(13700,MAX(1,ROW()-1+設定!$B$30))))&lt;=0,$A6106&lt;設定!$B$28,$A6106&gt;設定!$B$29),0,IF(AND($C6106&gt;=MAX(INDEX($C$1:$C$13701,MAX(1,ROW()-設定!$B$24)):INDEX($C$1:$C$13701,MAX(1,ROW()-1))),$C6106&gt;MAX(INDEX($C$1:$C$13701,MIN(13701,ROW()+1)):INDEX($C$1:$C$13701,MIN(13701,ROW()+設定!$B$24))),$C6106&gt;=設定!$B$32,$C6106&gt;=MAX(MIN(INDEX($C$1:$C$13701,MAX(1,ROW()-設定!$B$26)):INDEX($C$1:$C$13701,MAX(1,ROW()-1))),MIN(INDEX($C$1:$C$13701,MIN(13701,ROW()+1)):INDEX($C$1:$C$13701,MIN(13701,ROW()+設定!$B$26))))*10^(設定!$B$27/20)),1,0))</f>
        <v>0</v>
      </c>
      <c r="G6106" s="33" t="n">
        <f aca="false">$G6105+IF($F6106=1,1,0)</f>
        <v>3</v>
      </c>
      <c r="H6106" s="0" t="str">
        <f aca="false">IF($F6106=1,$G6106,"")</f>
        <v/>
      </c>
    </row>
    <row r="6107" customFormat="false" ht="15" hidden="false" customHeight="false" outlineLevel="0" collapsed="false">
      <c r="A6107" s="30" t="n">
        <v>953.90625</v>
      </c>
      <c r="B6107" s="31" t="n">
        <v>-1.0406</v>
      </c>
      <c r="C6107" s="32" t="n">
        <f aca="false">IF($A6107="","",IF(設定!$B$21="dB",10^($B6107/20),ABS($B6107)))</f>
        <v>0.887094731588283</v>
      </c>
      <c r="D6107" s="32" t="n">
        <f aca="false">IF($A6107="","",$A6107^2)</f>
        <v>909937.133789063</v>
      </c>
      <c r="E6107" s="32" t="n">
        <f aca="false">IF($A6107="","",IF($C6107&lt;=0,"",1/$C6107^2))</f>
        <v>1.27074965363437</v>
      </c>
      <c r="F6107" s="33" t="n">
        <f aca="false">IF(OR(ROW()-設定!$B$30&lt;2,ROW()+設定!$B$30&gt;13701,N($A6107)&lt;=0,N(INDEX($A$2:$A$13701,MIN(13700,MAX(1,ROW()-1+設定!$B$30))))&lt;=0,$A6107&lt;設定!$B$28,$A6107&gt;設定!$B$29),0,IF(AND($C6107&gt;=MAX(INDEX($C$1:$C$13701,MAX(1,ROW()-設定!$B$24)):INDEX($C$1:$C$13701,MAX(1,ROW()-1))),$C6107&gt;MAX(INDEX($C$1:$C$13701,MIN(13701,ROW()+1)):INDEX($C$1:$C$13701,MIN(13701,ROW()+設定!$B$24))),$C6107&gt;=設定!$B$32,$C6107&gt;=MAX(MIN(INDEX($C$1:$C$13701,MAX(1,ROW()-設定!$B$26)):INDEX($C$1:$C$13701,MAX(1,ROW()-1))),MIN(INDEX($C$1:$C$13701,MIN(13701,ROW()+1)):INDEX($C$1:$C$13701,MIN(13701,ROW()+設定!$B$26))))*10^(設定!$B$27/20)),1,0))</f>
        <v>0</v>
      </c>
      <c r="G6107" s="33" t="n">
        <f aca="false">$G6106+IF($F6107=1,1,0)</f>
        <v>3</v>
      </c>
      <c r="H6107" s="0" t="str">
        <f aca="false">IF($F6107=1,$G6107,"")</f>
        <v/>
      </c>
    </row>
    <row r="6108" customFormat="false" ht="15" hidden="false" customHeight="false" outlineLevel="0" collapsed="false">
      <c r="A6108" s="30" t="n">
        <v>954.0625</v>
      </c>
      <c r="B6108" s="31" t="n">
        <v>-1.2992</v>
      </c>
      <c r="C6108" s="32" t="n">
        <f aca="false">IF($A6108="","",IF(設定!$B$21="dB",10^($B6108/20),ABS($B6108)))</f>
        <v>0.861073056291791</v>
      </c>
      <c r="D6108" s="32" t="n">
        <f aca="false">IF($A6108="","",$A6108^2)</f>
        <v>910235.25390625</v>
      </c>
      <c r="E6108" s="32" t="n">
        <f aca="false">IF($A6108="","",IF($C6108&lt;=0,"",1/$C6108^2))</f>
        <v>1.3487144173309</v>
      </c>
      <c r="F6108" s="33" t="n">
        <f aca="false">IF(OR(ROW()-設定!$B$30&lt;2,ROW()+設定!$B$30&gt;13701,N($A6108)&lt;=0,N(INDEX($A$2:$A$13701,MIN(13700,MAX(1,ROW()-1+設定!$B$30))))&lt;=0,$A6108&lt;設定!$B$28,$A6108&gt;設定!$B$29),0,IF(AND($C6108&gt;=MAX(INDEX($C$1:$C$13701,MAX(1,ROW()-設定!$B$24)):INDEX($C$1:$C$13701,MAX(1,ROW()-1))),$C6108&gt;MAX(INDEX($C$1:$C$13701,MIN(13701,ROW()+1)):INDEX($C$1:$C$13701,MIN(13701,ROW()+設定!$B$24))),$C6108&gt;=設定!$B$32,$C6108&gt;=MAX(MIN(INDEX($C$1:$C$13701,MAX(1,ROW()-設定!$B$26)):INDEX($C$1:$C$13701,MAX(1,ROW()-1))),MIN(INDEX($C$1:$C$13701,MIN(13701,ROW()+1)):INDEX($C$1:$C$13701,MIN(13701,ROW()+設定!$B$26))))*10^(設定!$B$27/20)),1,0))</f>
        <v>0</v>
      </c>
      <c r="G6108" s="33" t="n">
        <f aca="false">$G6107+IF($F6108=1,1,0)</f>
        <v>3</v>
      </c>
      <c r="H6108" s="0" t="str">
        <f aca="false">IF($F6108=1,$G6108,"")</f>
        <v/>
      </c>
    </row>
    <row r="6109" customFormat="false" ht="15" hidden="false" customHeight="false" outlineLevel="0" collapsed="false">
      <c r="A6109" s="30" t="n">
        <v>954.21875</v>
      </c>
      <c r="B6109" s="31" t="n">
        <v>-1.4833</v>
      </c>
      <c r="C6109" s="32" t="n">
        <f aca="false">IF($A6109="","",IF(設定!$B$21="dB",10^($B6109/20),ABS($B6109)))</f>
        <v>0.843014413364929</v>
      </c>
      <c r="D6109" s="32" t="n">
        <f aca="false">IF($A6109="","",$A6109^2)</f>
        <v>910533.422851563</v>
      </c>
      <c r="E6109" s="32" t="n">
        <f aca="false">IF($A6109="","",IF($C6109&lt;=0,"",1/$C6109^2))</f>
        <v>1.40711631968509</v>
      </c>
      <c r="F6109" s="33" t="n">
        <f aca="false">IF(OR(ROW()-設定!$B$30&lt;2,ROW()+設定!$B$30&gt;13701,N($A6109)&lt;=0,N(INDEX($A$2:$A$13701,MIN(13700,MAX(1,ROW()-1+設定!$B$30))))&lt;=0,$A6109&lt;設定!$B$28,$A6109&gt;設定!$B$29),0,IF(AND($C6109&gt;=MAX(INDEX($C$1:$C$13701,MAX(1,ROW()-設定!$B$24)):INDEX($C$1:$C$13701,MAX(1,ROW()-1))),$C6109&gt;MAX(INDEX($C$1:$C$13701,MIN(13701,ROW()+1)):INDEX($C$1:$C$13701,MIN(13701,ROW()+設定!$B$24))),$C6109&gt;=設定!$B$32,$C6109&gt;=MAX(MIN(INDEX($C$1:$C$13701,MAX(1,ROW()-設定!$B$26)):INDEX($C$1:$C$13701,MAX(1,ROW()-1))),MIN(INDEX($C$1:$C$13701,MIN(13701,ROW()+1)):INDEX($C$1:$C$13701,MIN(13701,ROW()+設定!$B$26))))*10^(設定!$B$27/20)),1,0))</f>
        <v>0</v>
      </c>
      <c r="G6109" s="33" t="n">
        <f aca="false">$G6108+IF($F6109=1,1,0)</f>
        <v>3</v>
      </c>
      <c r="H6109" s="0" t="str">
        <f aca="false">IF($F6109=1,$G6109,"")</f>
        <v/>
      </c>
    </row>
    <row r="6110" customFormat="false" ht="15" hidden="false" customHeight="false" outlineLevel="0" collapsed="false">
      <c r="A6110" s="30" t="n">
        <v>954.375</v>
      </c>
      <c r="B6110" s="31" t="n">
        <v>-1.7409</v>
      </c>
      <c r="C6110" s="32" t="n">
        <f aca="false">IF($A6110="","",IF(設定!$B$21="dB",10^($B6110/20),ABS($B6110)))</f>
        <v>0.818379986211384</v>
      </c>
      <c r="D6110" s="32" t="n">
        <f aca="false">IF($A6110="","",$A6110^2)</f>
        <v>910831.640625</v>
      </c>
      <c r="E6110" s="32" t="n">
        <f aca="false">IF($A6110="","",IF($C6110&lt;=0,"",1/$C6110^2))</f>
        <v>1.49310379738941</v>
      </c>
      <c r="F6110" s="33" t="n">
        <f aca="false">IF(OR(ROW()-設定!$B$30&lt;2,ROW()+設定!$B$30&gt;13701,N($A6110)&lt;=0,N(INDEX($A$2:$A$13701,MIN(13700,MAX(1,ROW()-1+設定!$B$30))))&lt;=0,$A6110&lt;設定!$B$28,$A6110&gt;設定!$B$29),0,IF(AND($C6110&gt;=MAX(INDEX($C$1:$C$13701,MAX(1,ROW()-設定!$B$24)):INDEX($C$1:$C$13701,MAX(1,ROW()-1))),$C6110&gt;MAX(INDEX($C$1:$C$13701,MIN(13701,ROW()+1)):INDEX($C$1:$C$13701,MIN(13701,ROW()+設定!$B$24))),$C6110&gt;=設定!$B$32,$C6110&gt;=MAX(MIN(INDEX($C$1:$C$13701,MAX(1,ROW()-設定!$B$26)):INDEX($C$1:$C$13701,MAX(1,ROW()-1))),MIN(INDEX($C$1:$C$13701,MIN(13701,ROW()+1)):INDEX($C$1:$C$13701,MIN(13701,ROW()+設定!$B$26))))*10^(設定!$B$27/20)),1,0))</f>
        <v>0</v>
      </c>
      <c r="G6110" s="33" t="n">
        <f aca="false">$G6109+IF($F6110=1,1,0)</f>
        <v>3</v>
      </c>
      <c r="H6110" s="0" t="str">
        <f aca="false">IF($F6110=1,$G6110,"")</f>
        <v/>
      </c>
    </row>
    <row r="6111" customFormat="false" ht="15" hidden="false" customHeight="false" outlineLevel="0" collapsed="false">
      <c r="A6111" s="30" t="n">
        <v>954.53125</v>
      </c>
      <c r="B6111" s="31" t="n">
        <v>-1.7965</v>
      </c>
      <c r="C6111" s="32" t="n">
        <f aca="false">IF($A6111="","",IF(設定!$B$21="dB",10^($B6111/20),ABS($B6111)))</f>
        <v>0.813158114163054</v>
      </c>
      <c r="D6111" s="32" t="n">
        <f aca="false">IF($A6111="","",$A6111^2)</f>
        <v>911129.907226563</v>
      </c>
      <c r="E6111" s="32" t="n">
        <f aca="false">IF($A6111="","",IF($C6111&lt;=0,"",1/$C6111^2))</f>
        <v>1.51234195357119</v>
      </c>
      <c r="F6111" s="33" t="n">
        <f aca="false">IF(OR(ROW()-設定!$B$30&lt;2,ROW()+設定!$B$30&gt;13701,N($A6111)&lt;=0,N(INDEX($A$2:$A$13701,MIN(13700,MAX(1,ROW()-1+設定!$B$30))))&lt;=0,$A6111&lt;設定!$B$28,$A6111&gt;設定!$B$29),0,IF(AND($C6111&gt;=MAX(INDEX($C$1:$C$13701,MAX(1,ROW()-設定!$B$24)):INDEX($C$1:$C$13701,MAX(1,ROW()-1))),$C6111&gt;MAX(INDEX($C$1:$C$13701,MIN(13701,ROW()+1)):INDEX($C$1:$C$13701,MIN(13701,ROW()+設定!$B$24))),$C6111&gt;=設定!$B$32,$C6111&gt;=MAX(MIN(INDEX($C$1:$C$13701,MAX(1,ROW()-設定!$B$26)):INDEX($C$1:$C$13701,MAX(1,ROW()-1))),MIN(INDEX($C$1:$C$13701,MIN(13701,ROW()+1)):INDEX($C$1:$C$13701,MIN(13701,ROW()+設定!$B$26))))*10^(設定!$B$27/20)),1,0))</f>
        <v>0</v>
      </c>
      <c r="G6111" s="33" t="n">
        <f aca="false">$G6110+IF($F6111=1,1,0)</f>
        <v>3</v>
      </c>
      <c r="H6111" s="0" t="str">
        <f aca="false">IF($F6111=1,$G6111,"")</f>
        <v/>
      </c>
    </row>
    <row r="6112" customFormat="false" ht="15" hidden="false" customHeight="false" outlineLevel="0" collapsed="false">
      <c r="A6112" s="30" t="n">
        <v>954.6875</v>
      </c>
      <c r="B6112" s="31" t="n">
        <v>-2.2041</v>
      </c>
      <c r="C6112" s="32" t="n">
        <f aca="false">IF($A6112="","",IF(設定!$B$21="dB",10^($B6112/20),ABS($B6112)))</f>
        <v>0.775880791210735</v>
      </c>
      <c r="D6112" s="32" t="n">
        <f aca="false">IF($A6112="","",$A6112^2)</f>
        <v>911428.22265625</v>
      </c>
      <c r="E6112" s="32" t="n">
        <f aca="false">IF($A6112="","",IF($C6112&lt;=0,"",1/$C6112^2))</f>
        <v>1.66115439665316</v>
      </c>
      <c r="F6112" s="33" t="n">
        <f aca="false">IF(OR(ROW()-設定!$B$30&lt;2,ROW()+設定!$B$30&gt;13701,N($A6112)&lt;=0,N(INDEX($A$2:$A$13701,MIN(13700,MAX(1,ROW()-1+設定!$B$30))))&lt;=0,$A6112&lt;設定!$B$28,$A6112&gt;設定!$B$29),0,IF(AND($C6112&gt;=MAX(INDEX($C$1:$C$13701,MAX(1,ROW()-設定!$B$24)):INDEX($C$1:$C$13701,MAX(1,ROW()-1))),$C6112&gt;MAX(INDEX($C$1:$C$13701,MIN(13701,ROW()+1)):INDEX($C$1:$C$13701,MIN(13701,ROW()+設定!$B$24))),$C6112&gt;=設定!$B$32,$C6112&gt;=MAX(MIN(INDEX($C$1:$C$13701,MAX(1,ROW()-設定!$B$26)):INDEX($C$1:$C$13701,MAX(1,ROW()-1))),MIN(INDEX($C$1:$C$13701,MIN(13701,ROW()+1)):INDEX($C$1:$C$13701,MIN(13701,ROW()+設定!$B$26))))*10^(設定!$B$27/20)),1,0))</f>
        <v>0</v>
      </c>
      <c r="G6112" s="33" t="n">
        <f aca="false">$G6111+IF($F6112=1,1,0)</f>
        <v>3</v>
      </c>
      <c r="H6112" s="0" t="str">
        <f aca="false">IF($F6112=1,$G6112,"")</f>
        <v/>
      </c>
    </row>
    <row r="6113" customFormat="false" ht="15" hidden="false" customHeight="false" outlineLevel="0" collapsed="false">
      <c r="A6113" s="30" t="n">
        <v>954.84375</v>
      </c>
      <c r="B6113" s="31" t="n">
        <v>-2.1605</v>
      </c>
      <c r="C6113" s="32" t="n">
        <f aca="false">IF($A6113="","",IF(設定!$B$21="dB",10^($B6113/20),ABS($B6113)))</f>
        <v>0.779785221185601</v>
      </c>
      <c r="D6113" s="32" t="n">
        <f aca="false">IF($A6113="","",$A6113^2)</f>
        <v>911726.586914063</v>
      </c>
      <c r="E6113" s="32" t="n">
        <f aca="false">IF($A6113="","",IF($C6113&lt;=0,"",1/$C6113^2))</f>
        <v>1.64456104940407</v>
      </c>
      <c r="F6113" s="33" t="n">
        <f aca="false">IF(OR(ROW()-設定!$B$30&lt;2,ROW()+設定!$B$30&gt;13701,N($A6113)&lt;=0,N(INDEX($A$2:$A$13701,MIN(13700,MAX(1,ROW()-1+設定!$B$30))))&lt;=0,$A6113&lt;設定!$B$28,$A6113&gt;設定!$B$29),0,IF(AND($C6113&gt;=MAX(INDEX($C$1:$C$13701,MAX(1,ROW()-設定!$B$24)):INDEX($C$1:$C$13701,MAX(1,ROW()-1))),$C6113&gt;MAX(INDEX($C$1:$C$13701,MIN(13701,ROW()+1)):INDEX($C$1:$C$13701,MIN(13701,ROW()+設定!$B$24))),$C6113&gt;=設定!$B$32,$C6113&gt;=MAX(MIN(INDEX($C$1:$C$13701,MAX(1,ROW()-設定!$B$26)):INDEX($C$1:$C$13701,MAX(1,ROW()-1))),MIN(INDEX($C$1:$C$13701,MIN(13701,ROW()+1)):INDEX($C$1:$C$13701,MIN(13701,ROW()+設定!$B$26))))*10^(設定!$B$27/20)),1,0))</f>
        <v>0</v>
      </c>
      <c r="G6113" s="33" t="n">
        <f aca="false">$G6112+IF($F6113=1,1,0)</f>
        <v>3</v>
      </c>
      <c r="H6113" s="0" t="str">
        <f aca="false">IF($F6113=1,$G6113,"")</f>
        <v/>
      </c>
    </row>
    <row r="6114" customFormat="false" ht="15" hidden="false" customHeight="false" outlineLevel="0" collapsed="false">
      <c r="A6114" s="30" t="n">
        <v>955</v>
      </c>
      <c r="B6114" s="31" t="n">
        <v>-2.5862</v>
      </c>
      <c r="C6114" s="32" t="n">
        <f aca="false">IF($A6114="","",IF(設定!$B$21="dB",10^($B6114/20),ABS($B6114)))</f>
        <v>0.74248895905528</v>
      </c>
      <c r="D6114" s="32" t="n">
        <f aca="false">IF($A6114="","",$A6114^2)</f>
        <v>912025</v>
      </c>
      <c r="E6114" s="32" t="n">
        <f aca="false">IF($A6114="","",IF($C6114&lt;=0,"",1/$C6114^2))</f>
        <v>1.81392781341006</v>
      </c>
      <c r="F6114" s="33" t="n">
        <f aca="false">IF(OR(ROW()-設定!$B$30&lt;2,ROW()+設定!$B$30&gt;13701,N($A6114)&lt;=0,N(INDEX($A$2:$A$13701,MIN(13700,MAX(1,ROW()-1+設定!$B$30))))&lt;=0,$A6114&lt;設定!$B$28,$A6114&gt;設定!$B$29),0,IF(AND($C6114&gt;=MAX(INDEX($C$1:$C$13701,MAX(1,ROW()-設定!$B$24)):INDEX($C$1:$C$13701,MAX(1,ROW()-1))),$C6114&gt;MAX(INDEX($C$1:$C$13701,MIN(13701,ROW()+1)):INDEX($C$1:$C$13701,MIN(13701,ROW()+設定!$B$24))),$C6114&gt;=設定!$B$32,$C6114&gt;=MAX(MIN(INDEX($C$1:$C$13701,MAX(1,ROW()-設定!$B$26)):INDEX($C$1:$C$13701,MAX(1,ROW()-1))),MIN(INDEX($C$1:$C$13701,MIN(13701,ROW()+1)):INDEX($C$1:$C$13701,MIN(13701,ROW()+設定!$B$26))))*10^(設定!$B$27/20)),1,0))</f>
        <v>0</v>
      </c>
      <c r="G6114" s="33" t="n">
        <f aca="false">$G6113+IF($F6114=1,1,0)</f>
        <v>3</v>
      </c>
      <c r="H6114" s="0" t="str">
        <f aca="false">IF($F6114=1,$G6114,"")</f>
        <v/>
      </c>
    </row>
    <row r="6115" customFormat="false" ht="15" hidden="false" customHeight="false" outlineLevel="0" collapsed="false">
      <c r="A6115" s="30" t="n">
        <v>955.15625</v>
      </c>
      <c r="B6115" s="31" t="n">
        <v>-2.8548</v>
      </c>
      <c r="C6115" s="32" t="n">
        <f aca="false">IF($A6115="","",IF(設定!$B$21="dB",10^($B6115/20),ABS($B6115)))</f>
        <v>0.719879821005578</v>
      </c>
      <c r="D6115" s="32" t="n">
        <f aca="false">IF($A6115="","",$A6115^2)</f>
        <v>912323.461914063</v>
      </c>
      <c r="E6115" s="32" t="n">
        <f aca="false">IF($A6115="","",IF($C6115&lt;=0,"",1/$C6115^2))</f>
        <v>1.92965647017899</v>
      </c>
      <c r="F6115" s="33" t="n">
        <f aca="false">IF(OR(ROW()-設定!$B$30&lt;2,ROW()+設定!$B$30&gt;13701,N($A6115)&lt;=0,N(INDEX($A$2:$A$13701,MIN(13700,MAX(1,ROW()-1+設定!$B$30))))&lt;=0,$A6115&lt;設定!$B$28,$A6115&gt;設定!$B$29),0,IF(AND($C6115&gt;=MAX(INDEX($C$1:$C$13701,MAX(1,ROW()-設定!$B$24)):INDEX($C$1:$C$13701,MAX(1,ROW()-1))),$C6115&gt;MAX(INDEX($C$1:$C$13701,MIN(13701,ROW()+1)):INDEX($C$1:$C$13701,MIN(13701,ROW()+設定!$B$24))),$C6115&gt;=設定!$B$32,$C6115&gt;=MAX(MIN(INDEX($C$1:$C$13701,MAX(1,ROW()-設定!$B$26)):INDEX($C$1:$C$13701,MAX(1,ROW()-1))),MIN(INDEX($C$1:$C$13701,MIN(13701,ROW()+1)):INDEX($C$1:$C$13701,MIN(13701,ROW()+設定!$B$26))))*10^(設定!$B$27/20)),1,0))</f>
        <v>0</v>
      </c>
      <c r="G6115" s="33" t="n">
        <f aca="false">$G6114+IF($F6115=1,1,0)</f>
        <v>3</v>
      </c>
      <c r="H6115" s="0" t="str">
        <f aca="false">IF($F6115=1,$G6115,"")</f>
        <v/>
      </c>
    </row>
    <row r="6116" customFormat="false" ht="15" hidden="false" customHeight="false" outlineLevel="0" collapsed="false">
      <c r="A6116" s="30" t="n">
        <v>955.3125</v>
      </c>
      <c r="B6116" s="31" t="n">
        <v>-2.927</v>
      </c>
      <c r="C6116" s="32" t="n">
        <f aca="false">IF($A6116="","",IF(設定!$B$21="dB",10^($B6116/20),ABS($B6116)))</f>
        <v>0.713920742033335</v>
      </c>
      <c r="D6116" s="32" t="n">
        <f aca="false">IF($A6116="","",$A6116^2)</f>
        <v>912621.97265625</v>
      </c>
      <c r="E6116" s="32" t="n">
        <f aca="false">IF($A6116="","",IF($C6116&lt;=0,"",1/$C6116^2))</f>
        <v>1.96200450392565</v>
      </c>
      <c r="F6116" s="33" t="n">
        <f aca="false">IF(OR(ROW()-設定!$B$30&lt;2,ROW()+設定!$B$30&gt;13701,N($A6116)&lt;=0,N(INDEX($A$2:$A$13701,MIN(13700,MAX(1,ROW()-1+設定!$B$30))))&lt;=0,$A6116&lt;設定!$B$28,$A6116&gt;設定!$B$29),0,IF(AND($C6116&gt;=MAX(INDEX($C$1:$C$13701,MAX(1,ROW()-設定!$B$24)):INDEX($C$1:$C$13701,MAX(1,ROW()-1))),$C6116&gt;MAX(INDEX($C$1:$C$13701,MIN(13701,ROW()+1)):INDEX($C$1:$C$13701,MIN(13701,ROW()+設定!$B$24))),$C6116&gt;=設定!$B$32,$C6116&gt;=MAX(MIN(INDEX($C$1:$C$13701,MAX(1,ROW()-設定!$B$26)):INDEX($C$1:$C$13701,MAX(1,ROW()-1))),MIN(INDEX($C$1:$C$13701,MIN(13701,ROW()+1)):INDEX($C$1:$C$13701,MIN(13701,ROW()+設定!$B$26))))*10^(設定!$B$27/20)),1,0))</f>
        <v>0</v>
      </c>
      <c r="G6116" s="33" t="n">
        <f aca="false">$G6115+IF($F6116=1,1,0)</f>
        <v>3</v>
      </c>
      <c r="H6116" s="0" t="str">
        <f aca="false">IF($F6116=1,$G6116,"")</f>
        <v/>
      </c>
    </row>
    <row r="6117" customFormat="false" ht="15" hidden="false" customHeight="false" outlineLevel="0" collapsed="false">
      <c r="A6117" s="30" t="n">
        <v>955.46875</v>
      </c>
      <c r="B6117" s="31" t="n">
        <v>-3.1784</v>
      </c>
      <c r="C6117" s="32" t="n">
        <f aca="false">IF($A6117="","",IF(設定!$B$21="dB",10^($B6117/20),ABS($B6117)))</f>
        <v>0.693553551535928</v>
      </c>
      <c r="D6117" s="32" t="n">
        <f aca="false">IF($A6117="","",$A6117^2)</f>
        <v>912920.532226563</v>
      </c>
      <c r="E6117" s="32" t="n">
        <f aca="false">IF($A6117="","",IF($C6117&lt;=0,"",1/$C6117^2))</f>
        <v>2.07893063964917</v>
      </c>
      <c r="F6117" s="33" t="n">
        <f aca="false">IF(OR(ROW()-設定!$B$30&lt;2,ROW()+設定!$B$30&gt;13701,N($A6117)&lt;=0,N(INDEX($A$2:$A$13701,MIN(13700,MAX(1,ROW()-1+設定!$B$30))))&lt;=0,$A6117&lt;設定!$B$28,$A6117&gt;設定!$B$29),0,IF(AND($C6117&gt;=MAX(INDEX($C$1:$C$13701,MAX(1,ROW()-設定!$B$24)):INDEX($C$1:$C$13701,MAX(1,ROW()-1))),$C6117&gt;MAX(INDEX($C$1:$C$13701,MIN(13701,ROW()+1)):INDEX($C$1:$C$13701,MIN(13701,ROW()+設定!$B$24))),$C6117&gt;=設定!$B$32,$C6117&gt;=MAX(MIN(INDEX($C$1:$C$13701,MAX(1,ROW()-設定!$B$26)):INDEX($C$1:$C$13701,MAX(1,ROW()-1))),MIN(INDEX($C$1:$C$13701,MIN(13701,ROW()+1)):INDEX($C$1:$C$13701,MIN(13701,ROW()+設定!$B$26))))*10^(設定!$B$27/20)),1,0))</f>
        <v>0</v>
      </c>
      <c r="G6117" s="33" t="n">
        <f aca="false">$G6116+IF($F6117=1,1,0)</f>
        <v>3</v>
      </c>
      <c r="H6117" s="0" t="str">
        <f aca="false">IF($F6117=1,$G6117,"")</f>
        <v/>
      </c>
    </row>
    <row r="6118" customFormat="false" ht="15" hidden="false" customHeight="false" outlineLevel="0" collapsed="false">
      <c r="A6118" s="30" t="n">
        <v>955.625</v>
      </c>
      <c r="B6118" s="31" t="n">
        <v>-3.6691</v>
      </c>
      <c r="C6118" s="32" t="n">
        <f aca="false">IF($A6118="","",IF(設定!$B$21="dB",10^($B6118/20),ABS($B6118)))</f>
        <v>0.655458198487448</v>
      </c>
      <c r="D6118" s="32" t="n">
        <f aca="false">IF($A6118="","",$A6118^2)</f>
        <v>913219.140625</v>
      </c>
      <c r="E6118" s="32" t="n">
        <f aca="false">IF($A6118="","",IF($C6118&lt;=0,"",1/$C6118^2))</f>
        <v>2.32760885111168</v>
      </c>
      <c r="F6118" s="33" t="n">
        <f aca="false">IF(OR(ROW()-設定!$B$30&lt;2,ROW()+設定!$B$30&gt;13701,N($A6118)&lt;=0,N(INDEX($A$2:$A$13701,MIN(13700,MAX(1,ROW()-1+設定!$B$30))))&lt;=0,$A6118&lt;設定!$B$28,$A6118&gt;設定!$B$29),0,IF(AND($C6118&gt;=MAX(INDEX($C$1:$C$13701,MAX(1,ROW()-設定!$B$24)):INDEX($C$1:$C$13701,MAX(1,ROW()-1))),$C6118&gt;MAX(INDEX($C$1:$C$13701,MIN(13701,ROW()+1)):INDEX($C$1:$C$13701,MIN(13701,ROW()+設定!$B$24))),$C6118&gt;=設定!$B$32,$C6118&gt;=MAX(MIN(INDEX($C$1:$C$13701,MAX(1,ROW()-設定!$B$26)):INDEX($C$1:$C$13701,MAX(1,ROW()-1))),MIN(INDEX($C$1:$C$13701,MIN(13701,ROW()+1)):INDEX($C$1:$C$13701,MIN(13701,ROW()+設定!$B$26))))*10^(設定!$B$27/20)),1,0))</f>
        <v>0</v>
      </c>
      <c r="G6118" s="33" t="n">
        <f aca="false">$G6117+IF($F6118=1,1,0)</f>
        <v>3</v>
      </c>
      <c r="H6118" s="0" t="str">
        <f aca="false">IF($F6118=1,$G6118,"")</f>
        <v/>
      </c>
    </row>
    <row r="6119" customFormat="false" ht="15" hidden="false" customHeight="false" outlineLevel="0" collapsed="false">
      <c r="A6119" s="30" t="n">
        <v>955.78125</v>
      </c>
      <c r="B6119" s="31" t="n">
        <v>-3.6764</v>
      </c>
      <c r="C6119" s="32" t="n">
        <f aca="false">IF($A6119="","",IF(設定!$B$21="dB",10^($B6119/20),ABS($B6119)))</f>
        <v>0.654907554291469</v>
      </c>
      <c r="D6119" s="32" t="n">
        <f aca="false">IF($A6119="","",$A6119^2)</f>
        <v>913517.797851563</v>
      </c>
      <c r="E6119" s="32" t="n">
        <f aca="false">IF($A6119="","",IF($C6119&lt;=0,"",1/$C6119^2))</f>
        <v>2.33152458887962</v>
      </c>
      <c r="F6119" s="33" t="n">
        <f aca="false">IF(OR(ROW()-設定!$B$30&lt;2,ROW()+設定!$B$30&gt;13701,N($A6119)&lt;=0,N(INDEX($A$2:$A$13701,MIN(13700,MAX(1,ROW()-1+設定!$B$30))))&lt;=0,$A6119&lt;設定!$B$28,$A6119&gt;設定!$B$29),0,IF(AND($C6119&gt;=MAX(INDEX($C$1:$C$13701,MAX(1,ROW()-設定!$B$24)):INDEX($C$1:$C$13701,MAX(1,ROW()-1))),$C6119&gt;MAX(INDEX($C$1:$C$13701,MIN(13701,ROW()+1)):INDEX($C$1:$C$13701,MIN(13701,ROW()+設定!$B$24))),$C6119&gt;=設定!$B$32,$C6119&gt;=MAX(MIN(INDEX($C$1:$C$13701,MAX(1,ROW()-設定!$B$26)):INDEX($C$1:$C$13701,MAX(1,ROW()-1))),MIN(INDEX($C$1:$C$13701,MIN(13701,ROW()+1)):INDEX($C$1:$C$13701,MIN(13701,ROW()+設定!$B$26))))*10^(設定!$B$27/20)),1,0))</f>
        <v>0</v>
      </c>
      <c r="G6119" s="33" t="n">
        <f aca="false">$G6118+IF($F6119=1,1,0)</f>
        <v>3</v>
      </c>
      <c r="H6119" s="0" t="str">
        <f aca="false">IF($F6119=1,$G6119,"")</f>
        <v/>
      </c>
    </row>
    <row r="6120" customFormat="false" ht="15" hidden="false" customHeight="false" outlineLevel="0" collapsed="false">
      <c r="A6120" s="30" t="n">
        <v>955.9375</v>
      </c>
      <c r="B6120" s="31" t="n">
        <v>-4.0847</v>
      </c>
      <c r="C6120" s="32" t="n">
        <f aca="false">IF($A6120="","",IF(設定!$B$21="dB",10^($B6120/20),ABS($B6120)))</f>
        <v>0.624834498652736</v>
      </c>
      <c r="D6120" s="32" t="n">
        <f aca="false">IF($A6120="","",$A6120^2)</f>
        <v>913816.50390625</v>
      </c>
      <c r="E6120" s="32" t="n">
        <f aca="false">IF($A6120="","",IF($C6120&lt;=0,"",1/$C6120^2))</f>
        <v>2.56135632574998</v>
      </c>
      <c r="F6120" s="33" t="n">
        <f aca="false">IF(OR(ROW()-設定!$B$30&lt;2,ROW()+設定!$B$30&gt;13701,N($A6120)&lt;=0,N(INDEX($A$2:$A$13701,MIN(13700,MAX(1,ROW()-1+設定!$B$30))))&lt;=0,$A6120&lt;設定!$B$28,$A6120&gt;設定!$B$29),0,IF(AND($C6120&gt;=MAX(INDEX($C$1:$C$13701,MAX(1,ROW()-設定!$B$24)):INDEX($C$1:$C$13701,MAX(1,ROW()-1))),$C6120&gt;MAX(INDEX($C$1:$C$13701,MIN(13701,ROW()+1)):INDEX($C$1:$C$13701,MIN(13701,ROW()+設定!$B$24))),$C6120&gt;=設定!$B$32,$C6120&gt;=MAX(MIN(INDEX($C$1:$C$13701,MAX(1,ROW()-設定!$B$26)):INDEX($C$1:$C$13701,MAX(1,ROW()-1))),MIN(INDEX($C$1:$C$13701,MIN(13701,ROW()+1)):INDEX($C$1:$C$13701,MIN(13701,ROW()+設定!$B$26))))*10^(設定!$B$27/20)),1,0))</f>
        <v>0</v>
      </c>
      <c r="G6120" s="33" t="n">
        <f aca="false">$G6119+IF($F6120=1,1,0)</f>
        <v>3</v>
      </c>
      <c r="H6120" s="0" t="str">
        <f aca="false">IF($F6120=1,$G6120,"")</f>
        <v/>
      </c>
    </row>
    <row r="6121" customFormat="false" ht="15" hidden="false" customHeight="false" outlineLevel="0" collapsed="false">
      <c r="A6121" s="30" t="n">
        <v>956.09375</v>
      </c>
      <c r="B6121" s="31" t="n">
        <v>-4.2788</v>
      </c>
      <c r="C6121" s="32" t="n">
        <f aca="false">IF($A6121="","",IF(設定!$B$21="dB",10^($B6121/20),ABS($B6121)))</f>
        <v>0.611026435496269</v>
      </c>
      <c r="D6121" s="32" t="n">
        <f aca="false">IF($A6121="","",$A6121^2)</f>
        <v>914115.258789063</v>
      </c>
      <c r="E6121" s="32" t="n">
        <f aca="false">IF($A6121="","",IF($C6121&lt;=0,"",1/$C6121^2))</f>
        <v>2.67842814551773</v>
      </c>
      <c r="F6121" s="33" t="n">
        <f aca="false">IF(OR(ROW()-設定!$B$30&lt;2,ROW()+設定!$B$30&gt;13701,N($A6121)&lt;=0,N(INDEX($A$2:$A$13701,MIN(13700,MAX(1,ROW()-1+設定!$B$30))))&lt;=0,$A6121&lt;設定!$B$28,$A6121&gt;設定!$B$29),0,IF(AND($C6121&gt;=MAX(INDEX($C$1:$C$13701,MAX(1,ROW()-設定!$B$24)):INDEX($C$1:$C$13701,MAX(1,ROW()-1))),$C6121&gt;MAX(INDEX($C$1:$C$13701,MIN(13701,ROW()+1)):INDEX($C$1:$C$13701,MIN(13701,ROW()+設定!$B$24))),$C6121&gt;=設定!$B$32,$C6121&gt;=MAX(MIN(INDEX($C$1:$C$13701,MAX(1,ROW()-設定!$B$26)):INDEX($C$1:$C$13701,MAX(1,ROW()-1))),MIN(INDEX($C$1:$C$13701,MIN(13701,ROW()+1)):INDEX($C$1:$C$13701,MIN(13701,ROW()+設定!$B$26))))*10^(設定!$B$27/20)),1,0))</f>
        <v>0</v>
      </c>
      <c r="G6121" s="33" t="n">
        <f aca="false">$G6120+IF($F6121=1,1,0)</f>
        <v>3</v>
      </c>
      <c r="H6121" s="0" t="str">
        <f aca="false">IF($F6121=1,$G6121,"")</f>
        <v/>
      </c>
    </row>
    <row r="6122" customFormat="false" ht="15" hidden="false" customHeight="false" outlineLevel="0" collapsed="false">
      <c r="A6122" s="30" t="n">
        <v>956.25</v>
      </c>
      <c r="B6122" s="31" t="n">
        <v>-4.3636</v>
      </c>
      <c r="C6122" s="32" t="n">
        <f aca="false">IF($A6122="","",IF(設定!$B$21="dB",10^($B6122/20),ABS($B6122)))</f>
        <v>0.605090033942523</v>
      </c>
      <c r="D6122" s="32" t="n">
        <f aca="false">IF($A6122="","",$A6122^2)</f>
        <v>914414.0625</v>
      </c>
      <c r="E6122" s="32" t="n">
        <f aca="false">IF($A6122="","",IF($C6122&lt;=0,"",1/$C6122^2))</f>
        <v>2.73124085392519</v>
      </c>
      <c r="F6122" s="33" t="n">
        <f aca="false">IF(OR(ROW()-設定!$B$30&lt;2,ROW()+設定!$B$30&gt;13701,N($A6122)&lt;=0,N(INDEX($A$2:$A$13701,MIN(13700,MAX(1,ROW()-1+設定!$B$30))))&lt;=0,$A6122&lt;設定!$B$28,$A6122&gt;設定!$B$29),0,IF(AND($C6122&gt;=MAX(INDEX($C$1:$C$13701,MAX(1,ROW()-設定!$B$24)):INDEX($C$1:$C$13701,MAX(1,ROW()-1))),$C6122&gt;MAX(INDEX($C$1:$C$13701,MIN(13701,ROW()+1)):INDEX($C$1:$C$13701,MIN(13701,ROW()+設定!$B$24))),$C6122&gt;=設定!$B$32,$C6122&gt;=MAX(MIN(INDEX($C$1:$C$13701,MAX(1,ROW()-設定!$B$26)):INDEX($C$1:$C$13701,MAX(1,ROW()-1))),MIN(INDEX($C$1:$C$13701,MIN(13701,ROW()+1)):INDEX($C$1:$C$13701,MIN(13701,ROW()+設定!$B$26))))*10^(設定!$B$27/20)),1,0))</f>
        <v>0</v>
      </c>
      <c r="G6122" s="33" t="n">
        <f aca="false">$G6121+IF($F6122=1,1,0)</f>
        <v>3</v>
      </c>
      <c r="H6122" s="0" t="str">
        <f aca="false">IF($F6122=1,$G6122,"")</f>
        <v/>
      </c>
    </row>
    <row r="6123" customFormat="false" ht="15" hidden="false" customHeight="false" outlineLevel="0" collapsed="false">
      <c r="A6123" s="30" t="n">
        <v>956.40625</v>
      </c>
      <c r="B6123" s="31" t="n">
        <v>-4.8017</v>
      </c>
      <c r="C6123" s="32" t="n">
        <f aca="false">IF($A6123="","",IF(設定!$B$21="dB",10^($B6123/20),ABS($B6123)))</f>
        <v>0.575327323407062</v>
      </c>
      <c r="D6123" s="32" t="n">
        <f aca="false">IF($A6123="","",$A6123^2)</f>
        <v>914712.915039063</v>
      </c>
      <c r="E6123" s="32" t="n">
        <f aca="false">IF($A6123="","",IF($C6123&lt;=0,"",1/$C6123^2))</f>
        <v>3.02113408008624</v>
      </c>
      <c r="F6123" s="33" t="n">
        <f aca="false">IF(OR(ROW()-設定!$B$30&lt;2,ROW()+設定!$B$30&gt;13701,N($A6123)&lt;=0,N(INDEX($A$2:$A$13701,MIN(13700,MAX(1,ROW()-1+設定!$B$30))))&lt;=0,$A6123&lt;設定!$B$28,$A6123&gt;設定!$B$29),0,IF(AND($C6123&gt;=MAX(INDEX($C$1:$C$13701,MAX(1,ROW()-設定!$B$24)):INDEX($C$1:$C$13701,MAX(1,ROW()-1))),$C6123&gt;MAX(INDEX($C$1:$C$13701,MIN(13701,ROW()+1)):INDEX($C$1:$C$13701,MIN(13701,ROW()+設定!$B$24))),$C6123&gt;=設定!$B$32,$C6123&gt;=MAX(MIN(INDEX($C$1:$C$13701,MAX(1,ROW()-設定!$B$26)):INDEX($C$1:$C$13701,MAX(1,ROW()-1))),MIN(INDEX($C$1:$C$13701,MIN(13701,ROW()+1)):INDEX($C$1:$C$13701,MIN(13701,ROW()+設定!$B$26))))*10^(設定!$B$27/20)),1,0))</f>
        <v>0</v>
      </c>
      <c r="G6123" s="33" t="n">
        <f aca="false">$G6122+IF($F6123=1,1,0)</f>
        <v>3</v>
      </c>
      <c r="H6123" s="0" t="str">
        <f aca="false">IF($F6123=1,$G6123,"")</f>
        <v/>
      </c>
    </row>
    <row r="6124" customFormat="false" ht="15" hidden="false" customHeight="false" outlineLevel="0" collapsed="false">
      <c r="A6124" s="30" t="n">
        <v>956.5625</v>
      </c>
      <c r="B6124" s="31" t="n">
        <v>-4.9403</v>
      </c>
      <c r="C6124" s="32" t="n">
        <f aca="false">IF($A6124="","",IF(設定!$B$21="dB",10^($B6124/20),ABS($B6124)))</f>
        <v>0.5662197321638</v>
      </c>
      <c r="D6124" s="32" t="n">
        <f aca="false">IF($A6124="","",$A6124^2)</f>
        <v>915011.81640625</v>
      </c>
      <c r="E6124" s="32" t="n">
        <f aca="false">IF($A6124="","",IF($C6124&lt;=0,"",1/$C6124^2))</f>
        <v>3.11910503679521</v>
      </c>
      <c r="F6124" s="33" t="n">
        <f aca="false">IF(OR(ROW()-設定!$B$30&lt;2,ROW()+設定!$B$30&gt;13701,N($A6124)&lt;=0,N(INDEX($A$2:$A$13701,MIN(13700,MAX(1,ROW()-1+設定!$B$30))))&lt;=0,$A6124&lt;設定!$B$28,$A6124&gt;設定!$B$29),0,IF(AND($C6124&gt;=MAX(INDEX($C$1:$C$13701,MAX(1,ROW()-設定!$B$24)):INDEX($C$1:$C$13701,MAX(1,ROW()-1))),$C6124&gt;MAX(INDEX($C$1:$C$13701,MIN(13701,ROW()+1)):INDEX($C$1:$C$13701,MIN(13701,ROW()+設定!$B$24))),$C6124&gt;=設定!$B$32,$C6124&gt;=MAX(MIN(INDEX($C$1:$C$13701,MAX(1,ROW()-設定!$B$26)):INDEX($C$1:$C$13701,MAX(1,ROW()-1))),MIN(INDEX($C$1:$C$13701,MIN(13701,ROW()+1)):INDEX($C$1:$C$13701,MIN(13701,ROW()+設定!$B$26))))*10^(設定!$B$27/20)),1,0))</f>
        <v>0</v>
      </c>
      <c r="G6124" s="33" t="n">
        <f aca="false">$G6123+IF($F6124=1,1,0)</f>
        <v>3</v>
      </c>
      <c r="H6124" s="0" t="str">
        <f aca="false">IF($F6124=1,$G6124,"")</f>
        <v/>
      </c>
    </row>
    <row r="6125" customFormat="false" ht="15" hidden="false" customHeight="false" outlineLevel="0" collapsed="false">
      <c r="A6125" s="30" t="n">
        <v>956.71875</v>
      </c>
      <c r="B6125" s="31" t="n">
        <v>-5.2929</v>
      </c>
      <c r="C6125" s="32" t="n">
        <f aca="false">IF($A6125="","",IF(設定!$B$21="dB",10^($B6125/20),ABS($B6125)))</f>
        <v>0.543694575474992</v>
      </c>
      <c r="D6125" s="32" t="n">
        <f aca="false">IF($A6125="","",$A6125^2)</f>
        <v>915310.766601563</v>
      </c>
      <c r="E6125" s="32" t="n">
        <f aca="false">IF($A6125="","",IF($C6125&lt;=0,"",1/$C6125^2))</f>
        <v>3.38290654277734</v>
      </c>
      <c r="F6125" s="33" t="n">
        <f aca="false">IF(OR(ROW()-設定!$B$30&lt;2,ROW()+設定!$B$30&gt;13701,N($A6125)&lt;=0,N(INDEX($A$2:$A$13701,MIN(13700,MAX(1,ROW()-1+設定!$B$30))))&lt;=0,$A6125&lt;設定!$B$28,$A6125&gt;設定!$B$29),0,IF(AND($C6125&gt;=MAX(INDEX($C$1:$C$13701,MAX(1,ROW()-設定!$B$24)):INDEX($C$1:$C$13701,MAX(1,ROW()-1))),$C6125&gt;MAX(INDEX($C$1:$C$13701,MIN(13701,ROW()+1)):INDEX($C$1:$C$13701,MIN(13701,ROW()+設定!$B$24))),$C6125&gt;=設定!$B$32,$C6125&gt;=MAX(MIN(INDEX($C$1:$C$13701,MAX(1,ROW()-設定!$B$26)):INDEX($C$1:$C$13701,MAX(1,ROW()-1))),MIN(INDEX($C$1:$C$13701,MIN(13701,ROW()+1)):INDEX($C$1:$C$13701,MIN(13701,ROW()+設定!$B$26))))*10^(設定!$B$27/20)),1,0))</f>
        <v>0</v>
      </c>
      <c r="G6125" s="33" t="n">
        <f aca="false">$G6124+IF($F6125=1,1,0)</f>
        <v>3</v>
      </c>
      <c r="H6125" s="0" t="str">
        <f aca="false">IF($F6125=1,$G6125,"")</f>
        <v/>
      </c>
    </row>
    <row r="6126" customFormat="false" ht="15" hidden="false" customHeight="false" outlineLevel="0" collapsed="false">
      <c r="A6126" s="30" t="n">
        <v>956.875</v>
      </c>
      <c r="B6126" s="31" t="n">
        <v>-5.3327</v>
      </c>
      <c r="C6126" s="32" t="n">
        <f aca="false">IF($A6126="","",IF(設定!$B$21="dB",10^($B6126/20),ABS($B6126)))</f>
        <v>0.541208987466442</v>
      </c>
      <c r="D6126" s="32" t="n">
        <f aca="false">IF($A6126="","",$A6126^2)</f>
        <v>915609.765625</v>
      </c>
      <c r="E6126" s="32" t="n">
        <f aca="false">IF($A6126="","",IF($C6126&lt;=0,"",1/$C6126^2))</f>
        <v>3.4140509651483</v>
      </c>
      <c r="F6126" s="33" t="n">
        <f aca="false">IF(OR(ROW()-設定!$B$30&lt;2,ROW()+設定!$B$30&gt;13701,N($A6126)&lt;=0,N(INDEX($A$2:$A$13701,MIN(13700,MAX(1,ROW()-1+設定!$B$30))))&lt;=0,$A6126&lt;設定!$B$28,$A6126&gt;設定!$B$29),0,IF(AND($C6126&gt;=MAX(INDEX($C$1:$C$13701,MAX(1,ROW()-設定!$B$24)):INDEX($C$1:$C$13701,MAX(1,ROW()-1))),$C6126&gt;MAX(INDEX($C$1:$C$13701,MIN(13701,ROW()+1)):INDEX($C$1:$C$13701,MIN(13701,ROW()+設定!$B$24))),$C6126&gt;=設定!$B$32,$C6126&gt;=MAX(MIN(INDEX($C$1:$C$13701,MAX(1,ROW()-設定!$B$26)):INDEX($C$1:$C$13701,MAX(1,ROW()-1))),MIN(INDEX($C$1:$C$13701,MIN(13701,ROW()+1)):INDEX($C$1:$C$13701,MIN(13701,ROW()+設定!$B$26))))*10^(設定!$B$27/20)),1,0))</f>
        <v>0</v>
      </c>
      <c r="G6126" s="33" t="n">
        <f aca="false">$G6125+IF($F6126=1,1,0)</f>
        <v>3</v>
      </c>
      <c r="H6126" s="0" t="str">
        <f aca="false">IF($F6126=1,$G6126,"")</f>
        <v/>
      </c>
    </row>
    <row r="6127" customFormat="false" ht="15" hidden="false" customHeight="false" outlineLevel="0" collapsed="false">
      <c r="A6127" s="30" t="n">
        <v>957.03125</v>
      </c>
      <c r="B6127" s="31" t="n">
        <v>-5.8306</v>
      </c>
      <c r="C6127" s="32" t="n">
        <f aca="false">IF($A6127="","",IF(設定!$B$21="dB",10^($B6127/20),ABS($B6127)))</f>
        <v>0.511057775197609</v>
      </c>
      <c r="D6127" s="32" t="n">
        <f aca="false">IF($A6127="","",$A6127^2)</f>
        <v>915908.813476563</v>
      </c>
      <c r="E6127" s="32" t="n">
        <f aca="false">IF($A6127="","",IF($C6127&lt;=0,"",1/$C6127^2))</f>
        <v>3.82877636163278</v>
      </c>
      <c r="F6127" s="33" t="n">
        <f aca="false">IF(OR(ROW()-設定!$B$30&lt;2,ROW()+設定!$B$30&gt;13701,N($A6127)&lt;=0,N(INDEX($A$2:$A$13701,MIN(13700,MAX(1,ROW()-1+設定!$B$30))))&lt;=0,$A6127&lt;設定!$B$28,$A6127&gt;設定!$B$29),0,IF(AND($C6127&gt;=MAX(INDEX($C$1:$C$13701,MAX(1,ROW()-設定!$B$24)):INDEX($C$1:$C$13701,MAX(1,ROW()-1))),$C6127&gt;MAX(INDEX($C$1:$C$13701,MIN(13701,ROW()+1)):INDEX($C$1:$C$13701,MIN(13701,ROW()+設定!$B$24))),$C6127&gt;=設定!$B$32,$C6127&gt;=MAX(MIN(INDEX($C$1:$C$13701,MAX(1,ROW()-設定!$B$26)):INDEX($C$1:$C$13701,MAX(1,ROW()-1))),MIN(INDEX($C$1:$C$13701,MIN(13701,ROW()+1)):INDEX($C$1:$C$13701,MIN(13701,ROW()+設定!$B$26))))*10^(設定!$B$27/20)),1,0))</f>
        <v>0</v>
      </c>
      <c r="G6127" s="33" t="n">
        <f aca="false">$G6126+IF($F6127=1,1,0)</f>
        <v>3</v>
      </c>
      <c r="H6127" s="0" t="str">
        <f aca="false">IF($F6127=1,$G6127,"")</f>
        <v/>
      </c>
    </row>
    <row r="6128" customFormat="false" ht="15" hidden="false" customHeight="false" outlineLevel="0" collapsed="false">
      <c r="A6128" s="30" t="n">
        <v>957.1875</v>
      </c>
      <c r="B6128" s="31" t="n">
        <v>-6.2395</v>
      </c>
      <c r="C6128" s="32" t="n">
        <f aca="false">IF($A6128="","",IF(設定!$B$21="dB",10^($B6128/20),ABS($B6128)))</f>
        <v>0.487556555307003</v>
      </c>
      <c r="D6128" s="32" t="n">
        <f aca="false">IF($A6128="","",$A6128^2)</f>
        <v>916207.91015625</v>
      </c>
      <c r="E6128" s="32" t="n">
        <f aca="false">IF($A6128="","",IF($C6128&lt;=0,"",1/$C6128^2))</f>
        <v>4.20678193229512</v>
      </c>
      <c r="F6128" s="33" t="n">
        <f aca="false">IF(OR(ROW()-設定!$B$30&lt;2,ROW()+設定!$B$30&gt;13701,N($A6128)&lt;=0,N(INDEX($A$2:$A$13701,MIN(13700,MAX(1,ROW()-1+設定!$B$30))))&lt;=0,$A6128&lt;設定!$B$28,$A6128&gt;設定!$B$29),0,IF(AND($C6128&gt;=MAX(INDEX($C$1:$C$13701,MAX(1,ROW()-設定!$B$24)):INDEX($C$1:$C$13701,MAX(1,ROW()-1))),$C6128&gt;MAX(INDEX($C$1:$C$13701,MIN(13701,ROW()+1)):INDEX($C$1:$C$13701,MIN(13701,ROW()+設定!$B$24))),$C6128&gt;=設定!$B$32,$C6128&gt;=MAX(MIN(INDEX($C$1:$C$13701,MAX(1,ROW()-設定!$B$26)):INDEX($C$1:$C$13701,MAX(1,ROW()-1))),MIN(INDEX($C$1:$C$13701,MIN(13701,ROW()+1)):INDEX($C$1:$C$13701,MIN(13701,ROW()+設定!$B$26))))*10^(設定!$B$27/20)),1,0))</f>
        <v>0</v>
      </c>
      <c r="G6128" s="33" t="n">
        <f aca="false">$G6127+IF($F6128=1,1,0)</f>
        <v>3</v>
      </c>
      <c r="H6128" s="0" t="str">
        <f aca="false">IF($F6128=1,$G6128,"")</f>
        <v/>
      </c>
    </row>
    <row r="6129" customFormat="false" ht="15" hidden="false" customHeight="false" outlineLevel="0" collapsed="false">
      <c r="A6129" s="30" t="n">
        <v>957.34375</v>
      </c>
      <c r="B6129" s="31" t="n">
        <v>-6.5352</v>
      </c>
      <c r="C6129" s="32" t="n">
        <f aca="false">IF($A6129="","",IF(設定!$B$21="dB",10^($B6129/20),ABS($B6129)))</f>
        <v>0.471237670014943</v>
      </c>
      <c r="D6129" s="32" t="n">
        <f aca="false">IF($A6129="","",$A6129^2)</f>
        <v>916507.055664063</v>
      </c>
      <c r="E6129" s="32" t="n">
        <f aca="false">IF($A6129="","",IF($C6129&lt;=0,"",1/$C6129^2))</f>
        <v>4.50318718753966</v>
      </c>
      <c r="F6129" s="33" t="n">
        <f aca="false">IF(OR(ROW()-設定!$B$30&lt;2,ROW()+設定!$B$30&gt;13701,N($A6129)&lt;=0,N(INDEX($A$2:$A$13701,MIN(13700,MAX(1,ROW()-1+設定!$B$30))))&lt;=0,$A6129&lt;設定!$B$28,$A6129&gt;設定!$B$29),0,IF(AND($C6129&gt;=MAX(INDEX($C$1:$C$13701,MAX(1,ROW()-設定!$B$24)):INDEX($C$1:$C$13701,MAX(1,ROW()-1))),$C6129&gt;MAX(INDEX($C$1:$C$13701,MIN(13701,ROW()+1)):INDEX($C$1:$C$13701,MIN(13701,ROW()+設定!$B$24))),$C6129&gt;=設定!$B$32,$C6129&gt;=MAX(MIN(INDEX($C$1:$C$13701,MAX(1,ROW()-設定!$B$26)):INDEX($C$1:$C$13701,MAX(1,ROW()-1))),MIN(INDEX($C$1:$C$13701,MIN(13701,ROW()+1)):INDEX($C$1:$C$13701,MIN(13701,ROW()+設定!$B$26))))*10^(設定!$B$27/20)),1,0))</f>
        <v>0</v>
      </c>
      <c r="G6129" s="33" t="n">
        <f aca="false">$G6128+IF($F6129=1,1,0)</f>
        <v>3</v>
      </c>
      <c r="H6129" s="0" t="str">
        <f aca="false">IF($F6129=1,$G6129,"")</f>
        <v/>
      </c>
    </row>
    <row r="6130" customFormat="false" ht="15" hidden="false" customHeight="false" outlineLevel="0" collapsed="false">
      <c r="A6130" s="30" t="n">
        <v>957.5</v>
      </c>
      <c r="B6130" s="31" t="n">
        <v>-6.8283</v>
      </c>
      <c r="C6130" s="32" t="n">
        <f aca="false">IF($A6130="","",IF(設定!$B$21="dB",10^($B6130/20),ABS($B6130)))</f>
        <v>0.455601347614193</v>
      </c>
      <c r="D6130" s="32" t="n">
        <f aca="false">IF($A6130="","",$A6130^2)</f>
        <v>916806.25</v>
      </c>
      <c r="E6130" s="32" t="n">
        <f aca="false">IF($A6130="","",IF($C6130&lt;=0,"",1/$C6130^2))</f>
        <v>4.81759181155051</v>
      </c>
      <c r="F6130" s="33" t="n">
        <f aca="false">IF(OR(ROW()-設定!$B$30&lt;2,ROW()+設定!$B$30&gt;13701,N($A6130)&lt;=0,N(INDEX($A$2:$A$13701,MIN(13700,MAX(1,ROW()-1+設定!$B$30))))&lt;=0,$A6130&lt;設定!$B$28,$A6130&gt;設定!$B$29),0,IF(AND($C6130&gt;=MAX(INDEX($C$1:$C$13701,MAX(1,ROW()-設定!$B$24)):INDEX($C$1:$C$13701,MAX(1,ROW()-1))),$C6130&gt;MAX(INDEX($C$1:$C$13701,MIN(13701,ROW()+1)):INDEX($C$1:$C$13701,MIN(13701,ROW()+設定!$B$24))),$C6130&gt;=設定!$B$32,$C6130&gt;=MAX(MIN(INDEX($C$1:$C$13701,MAX(1,ROW()-設定!$B$26)):INDEX($C$1:$C$13701,MAX(1,ROW()-1))),MIN(INDEX($C$1:$C$13701,MIN(13701,ROW()+1)):INDEX($C$1:$C$13701,MIN(13701,ROW()+設定!$B$26))))*10^(設定!$B$27/20)),1,0))</f>
        <v>0</v>
      </c>
      <c r="G6130" s="33" t="n">
        <f aca="false">$G6129+IF($F6130=1,1,0)</f>
        <v>3</v>
      </c>
      <c r="H6130" s="0" t="str">
        <f aca="false">IF($F6130=1,$G6130,"")</f>
        <v/>
      </c>
    </row>
    <row r="6131" customFormat="false" ht="15" hidden="false" customHeight="false" outlineLevel="0" collapsed="false">
      <c r="A6131" s="30" t="n">
        <v>957.65625</v>
      </c>
      <c r="B6131" s="31" t="n">
        <v>-7.0415</v>
      </c>
      <c r="C6131" s="32" t="n">
        <f aca="false">IF($A6131="","",IF(設定!$B$21="dB",10^($B6131/20),ABS($B6131)))</f>
        <v>0.444554488999259</v>
      </c>
      <c r="D6131" s="32" t="n">
        <f aca="false">IF($A6131="","",$A6131^2)</f>
        <v>917105.493164063</v>
      </c>
      <c r="E6131" s="32" t="n">
        <f aca="false">IF($A6131="","",IF($C6131&lt;=0,"",1/$C6131^2))</f>
        <v>5.05999397826144</v>
      </c>
      <c r="F6131" s="33" t="n">
        <f aca="false">IF(OR(ROW()-設定!$B$30&lt;2,ROW()+設定!$B$30&gt;13701,N($A6131)&lt;=0,N(INDEX($A$2:$A$13701,MIN(13700,MAX(1,ROW()-1+設定!$B$30))))&lt;=0,$A6131&lt;設定!$B$28,$A6131&gt;設定!$B$29),0,IF(AND($C6131&gt;=MAX(INDEX($C$1:$C$13701,MAX(1,ROW()-設定!$B$24)):INDEX($C$1:$C$13701,MAX(1,ROW()-1))),$C6131&gt;MAX(INDEX($C$1:$C$13701,MIN(13701,ROW()+1)):INDEX($C$1:$C$13701,MIN(13701,ROW()+設定!$B$24))),$C6131&gt;=設定!$B$32,$C6131&gt;=MAX(MIN(INDEX($C$1:$C$13701,MAX(1,ROW()-設定!$B$26)):INDEX($C$1:$C$13701,MAX(1,ROW()-1))),MIN(INDEX($C$1:$C$13701,MIN(13701,ROW()+1)):INDEX($C$1:$C$13701,MIN(13701,ROW()+設定!$B$26))))*10^(設定!$B$27/20)),1,0))</f>
        <v>0</v>
      </c>
      <c r="G6131" s="33" t="n">
        <f aca="false">$G6130+IF($F6131=1,1,0)</f>
        <v>3</v>
      </c>
      <c r="H6131" s="0" t="str">
        <f aca="false">IF($F6131=1,$G6131,"")</f>
        <v/>
      </c>
    </row>
    <row r="6132" customFormat="false" ht="15" hidden="false" customHeight="false" outlineLevel="0" collapsed="false">
      <c r="A6132" s="30" t="n">
        <v>957.8125</v>
      </c>
      <c r="B6132" s="31" t="n">
        <v>-7.3884</v>
      </c>
      <c r="C6132" s="32" t="n">
        <f aca="false">IF($A6132="","",IF(設定!$B$21="dB",10^($B6132/20),ABS($B6132)))</f>
        <v>0.427149596057528</v>
      </c>
      <c r="D6132" s="32" t="n">
        <f aca="false">IF($A6132="","",$A6132^2)</f>
        <v>917404.78515625</v>
      </c>
      <c r="E6132" s="32" t="n">
        <f aca="false">IF($A6132="","",IF($C6132&lt;=0,"",1/$C6132^2))</f>
        <v>5.48075009426113</v>
      </c>
      <c r="F6132" s="33" t="n">
        <f aca="false">IF(OR(ROW()-設定!$B$30&lt;2,ROW()+設定!$B$30&gt;13701,N($A6132)&lt;=0,N(INDEX($A$2:$A$13701,MIN(13700,MAX(1,ROW()-1+設定!$B$30))))&lt;=0,$A6132&lt;設定!$B$28,$A6132&gt;設定!$B$29),0,IF(AND($C6132&gt;=MAX(INDEX($C$1:$C$13701,MAX(1,ROW()-設定!$B$24)):INDEX($C$1:$C$13701,MAX(1,ROW()-1))),$C6132&gt;MAX(INDEX($C$1:$C$13701,MIN(13701,ROW()+1)):INDEX($C$1:$C$13701,MIN(13701,ROW()+設定!$B$24))),$C6132&gt;=設定!$B$32,$C6132&gt;=MAX(MIN(INDEX($C$1:$C$13701,MAX(1,ROW()-設定!$B$26)):INDEX($C$1:$C$13701,MAX(1,ROW()-1))),MIN(INDEX($C$1:$C$13701,MIN(13701,ROW()+1)):INDEX($C$1:$C$13701,MIN(13701,ROW()+設定!$B$26))))*10^(設定!$B$27/20)),1,0))</f>
        <v>0</v>
      </c>
      <c r="G6132" s="33" t="n">
        <f aca="false">$G6131+IF($F6132=1,1,0)</f>
        <v>3</v>
      </c>
      <c r="H6132" s="0" t="str">
        <f aca="false">IF($F6132=1,$G6132,"")</f>
        <v/>
      </c>
    </row>
    <row r="6133" customFormat="false" ht="15" hidden="false" customHeight="false" outlineLevel="0" collapsed="false">
      <c r="A6133" s="30" t="n">
        <v>957.96875</v>
      </c>
      <c r="B6133" s="31" t="n">
        <v>-7.6149</v>
      </c>
      <c r="C6133" s="32" t="n">
        <f aca="false">IF($A6133="","",IF(設定!$B$21="dB",10^($B6133/20),ABS($B6133)))</f>
        <v>0.416154887942674</v>
      </c>
      <c r="D6133" s="32" t="n">
        <f aca="false">IF($A6133="","",$A6133^2)</f>
        <v>917704.125976563</v>
      </c>
      <c r="E6133" s="32" t="n">
        <f aca="false">IF($A6133="","",IF($C6133&lt;=0,"",1/$C6133^2))</f>
        <v>5.77417577029861</v>
      </c>
      <c r="F6133" s="33" t="n">
        <f aca="false">IF(OR(ROW()-設定!$B$30&lt;2,ROW()+設定!$B$30&gt;13701,N($A6133)&lt;=0,N(INDEX($A$2:$A$13701,MIN(13700,MAX(1,ROW()-1+設定!$B$30))))&lt;=0,$A6133&lt;設定!$B$28,$A6133&gt;設定!$B$29),0,IF(AND($C6133&gt;=MAX(INDEX($C$1:$C$13701,MAX(1,ROW()-設定!$B$24)):INDEX($C$1:$C$13701,MAX(1,ROW()-1))),$C6133&gt;MAX(INDEX($C$1:$C$13701,MIN(13701,ROW()+1)):INDEX($C$1:$C$13701,MIN(13701,ROW()+設定!$B$24))),$C6133&gt;=設定!$B$32,$C6133&gt;=MAX(MIN(INDEX($C$1:$C$13701,MAX(1,ROW()-設定!$B$26)):INDEX($C$1:$C$13701,MAX(1,ROW()-1))),MIN(INDEX($C$1:$C$13701,MIN(13701,ROW()+1)):INDEX($C$1:$C$13701,MIN(13701,ROW()+設定!$B$26))))*10^(設定!$B$27/20)),1,0))</f>
        <v>0</v>
      </c>
      <c r="G6133" s="33" t="n">
        <f aca="false">$G6132+IF($F6133=1,1,0)</f>
        <v>3</v>
      </c>
      <c r="H6133" s="0" t="str">
        <f aca="false">IF($F6133=1,$G6133,"")</f>
        <v/>
      </c>
    </row>
    <row r="6134" customFormat="false" ht="15" hidden="false" customHeight="false" outlineLevel="0" collapsed="false">
      <c r="A6134" s="30" t="n">
        <v>958.125</v>
      </c>
      <c r="B6134" s="31" t="n">
        <v>-8.0583</v>
      </c>
      <c r="C6134" s="32" t="n">
        <f aca="false">IF($A6134="","",IF(設定!$B$21="dB",10^($B6134/20),ABS($B6134)))</f>
        <v>0.3954440086904</v>
      </c>
      <c r="D6134" s="32" t="n">
        <f aca="false">IF($A6134="","",$A6134^2)</f>
        <v>918003.515625</v>
      </c>
      <c r="E6134" s="32" t="n">
        <f aca="false">IF($A6134="","",IF($C6134&lt;=0,"",1/$C6134^2))</f>
        <v>6.39484467025632</v>
      </c>
      <c r="F6134" s="33" t="n">
        <f aca="false">IF(OR(ROW()-設定!$B$30&lt;2,ROW()+設定!$B$30&gt;13701,N($A6134)&lt;=0,N(INDEX($A$2:$A$13701,MIN(13700,MAX(1,ROW()-1+設定!$B$30))))&lt;=0,$A6134&lt;設定!$B$28,$A6134&gt;設定!$B$29),0,IF(AND($C6134&gt;=MAX(INDEX($C$1:$C$13701,MAX(1,ROW()-設定!$B$24)):INDEX($C$1:$C$13701,MAX(1,ROW()-1))),$C6134&gt;MAX(INDEX($C$1:$C$13701,MIN(13701,ROW()+1)):INDEX($C$1:$C$13701,MIN(13701,ROW()+設定!$B$24))),$C6134&gt;=設定!$B$32,$C6134&gt;=MAX(MIN(INDEX($C$1:$C$13701,MAX(1,ROW()-設定!$B$26)):INDEX($C$1:$C$13701,MAX(1,ROW()-1))),MIN(INDEX($C$1:$C$13701,MIN(13701,ROW()+1)):INDEX($C$1:$C$13701,MIN(13701,ROW()+設定!$B$26))))*10^(設定!$B$27/20)),1,0))</f>
        <v>0</v>
      </c>
      <c r="G6134" s="33" t="n">
        <f aca="false">$G6133+IF($F6134=1,1,0)</f>
        <v>3</v>
      </c>
      <c r="H6134" s="0" t="str">
        <f aca="false">IF($F6134=1,$G6134,"")</f>
        <v/>
      </c>
    </row>
    <row r="6135" customFormat="false" ht="15" hidden="false" customHeight="false" outlineLevel="0" collapsed="false">
      <c r="A6135" s="30" t="n">
        <v>958.28125</v>
      </c>
      <c r="B6135" s="31" t="n">
        <v>-8.4184</v>
      </c>
      <c r="C6135" s="32" t="n">
        <f aca="false">IF($A6135="","",IF(設定!$B$21="dB",10^($B6135/20),ABS($B6135)))</f>
        <v>0.379384863811959</v>
      </c>
      <c r="D6135" s="32" t="n">
        <f aca="false">IF($A6135="","",$A6135^2)</f>
        <v>918302.954101563</v>
      </c>
      <c r="E6135" s="32" t="n">
        <f aca="false">IF($A6135="","",IF($C6135&lt;=0,"",1/$C6135^2))</f>
        <v>6.94768308329069</v>
      </c>
      <c r="F6135" s="33" t="n">
        <f aca="false">IF(OR(ROW()-設定!$B$30&lt;2,ROW()+設定!$B$30&gt;13701,N($A6135)&lt;=0,N(INDEX($A$2:$A$13701,MIN(13700,MAX(1,ROW()-1+設定!$B$30))))&lt;=0,$A6135&lt;設定!$B$28,$A6135&gt;設定!$B$29),0,IF(AND($C6135&gt;=MAX(INDEX($C$1:$C$13701,MAX(1,ROW()-設定!$B$24)):INDEX($C$1:$C$13701,MAX(1,ROW()-1))),$C6135&gt;MAX(INDEX($C$1:$C$13701,MIN(13701,ROW()+1)):INDEX($C$1:$C$13701,MIN(13701,ROW()+設定!$B$24))),$C6135&gt;=設定!$B$32,$C6135&gt;=MAX(MIN(INDEX($C$1:$C$13701,MAX(1,ROW()-設定!$B$26)):INDEX($C$1:$C$13701,MAX(1,ROW()-1))),MIN(INDEX($C$1:$C$13701,MIN(13701,ROW()+1)):INDEX($C$1:$C$13701,MIN(13701,ROW()+設定!$B$26))))*10^(設定!$B$27/20)),1,0))</f>
        <v>0</v>
      </c>
      <c r="G6135" s="33" t="n">
        <f aca="false">$G6134+IF($F6135=1,1,0)</f>
        <v>3</v>
      </c>
      <c r="H6135" s="0" t="str">
        <f aca="false">IF($F6135=1,$G6135,"")</f>
        <v/>
      </c>
    </row>
    <row r="6136" customFormat="false" ht="15" hidden="false" customHeight="false" outlineLevel="0" collapsed="false">
      <c r="A6136" s="30" t="n">
        <v>958.4375</v>
      </c>
      <c r="B6136" s="31" t="n">
        <v>-8.7741</v>
      </c>
      <c r="C6136" s="32" t="n">
        <f aca="false">IF($A6136="","",IF(設定!$B$21="dB",10^($B6136/20),ABS($B6136)))</f>
        <v>0.364162313975501</v>
      </c>
      <c r="D6136" s="32" t="n">
        <f aca="false">IF($A6136="","",$A6136^2)</f>
        <v>918602.44140625</v>
      </c>
      <c r="E6136" s="32" t="n">
        <f aca="false">IF($A6136="","",IF($C6136&lt;=0,"",1/$C6136^2))</f>
        <v>7.54067112322329</v>
      </c>
      <c r="F6136" s="33" t="n">
        <f aca="false">IF(OR(ROW()-設定!$B$30&lt;2,ROW()+設定!$B$30&gt;13701,N($A6136)&lt;=0,N(INDEX($A$2:$A$13701,MIN(13700,MAX(1,ROW()-1+設定!$B$30))))&lt;=0,$A6136&lt;設定!$B$28,$A6136&gt;設定!$B$29),0,IF(AND($C6136&gt;=MAX(INDEX($C$1:$C$13701,MAX(1,ROW()-設定!$B$24)):INDEX($C$1:$C$13701,MAX(1,ROW()-1))),$C6136&gt;MAX(INDEX($C$1:$C$13701,MIN(13701,ROW()+1)):INDEX($C$1:$C$13701,MIN(13701,ROW()+設定!$B$24))),$C6136&gt;=設定!$B$32,$C6136&gt;=MAX(MIN(INDEX($C$1:$C$13701,MAX(1,ROW()-設定!$B$26)):INDEX($C$1:$C$13701,MAX(1,ROW()-1))),MIN(INDEX($C$1:$C$13701,MIN(13701,ROW()+1)):INDEX($C$1:$C$13701,MIN(13701,ROW()+設定!$B$26))))*10^(設定!$B$27/20)),1,0))</f>
        <v>0</v>
      </c>
      <c r="G6136" s="33" t="n">
        <f aca="false">$G6135+IF($F6136=1,1,0)</f>
        <v>3</v>
      </c>
      <c r="H6136" s="0" t="str">
        <f aca="false">IF($F6136=1,$G6136,"")</f>
        <v/>
      </c>
    </row>
    <row r="6137" customFormat="false" ht="15" hidden="false" customHeight="false" outlineLevel="0" collapsed="false">
      <c r="A6137" s="30" t="n">
        <v>958.59375</v>
      </c>
      <c r="B6137" s="31" t="n">
        <v>-9.2007</v>
      </c>
      <c r="C6137" s="32" t="n">
        <f aca="false">IF($A6137="","",IF(設定!$B$21="dB",10^($B6137/20),ABS($B6137)))</f>
        <v>0.346708907889893</v>
      </c>
      <c r="D6137" s="32" t="n">
        <f aca="false">IF($A6137="","",$A6137^2)</f>
        <v>918901.977539063</v>
      </c>
      <c r="E6137" s="32" t="n">
        <f aca="false">IF($A6137="","",IF($C6137&lt;=0,"",1/$C6137^2))</f>
        <v>8.31897846387788</v>
      </c>
      <c r="F6137" s="33" t="n">
        <f aca="false">IF(OR(ROW()-設定!$B$30&lt;2,ROW()+設定!$B$30&gt;13701,N($A6137)&lt;=0,N(INDEX($A$2:$A$13701,MIN(13700,MAX(1,ROW()-1+設定!$B$30))))&lt;=0,$A6137&lt;設定!$B$28,$A6137&gt;設定!$B$29),0,IF(AND($C6137&gt;=MAX(INDEX($C$1:$C$13701,MAX(1,ROW()-設定!$B$24)):INDEX($C$1:$C$13701,MAX(1,ROW()-1))),$C6137&gt;MAX(INDEX($C$1:$C$13701,MIN(13701,ROW()+1)):INDEX($C$1:$C$13701,MIN(13701,ROW()+設定!$B$24))),$C6137&gt;=設定!$B$32,$C6137&gt;=MAX(MIN(INDEX($C$1:$C$13701,MAX(1,ROW()-設定!$B$26)):INDEX($C$1:$C$13701,MAX(1,ROW()-1))),MIN(INDEX($C$1:$C$13701,MIN(13701,ROW()+1)):INDEX($C$1:$C$13701,MIN(13701,ROW()+設定!$B$26))))*10^(設定!$B$27/20)),1,0))</f>
        <v>0</v>
      </c>
      <c r="G6137" s="33" t="n">
        <f aca="false">$G6136+IF($F6137=1,1,0)</f>
        <v>3</v>
      </c>
      <c r="H6137" s="0" t="str">
        <f aca="false">IF($F6137=1,$G6137,"")</f>
        <v/>
      </c>
    </row>
    <row r="6138" customFormat="false" ht="15" hidden="false" customHeight="false" outlineLevel="0" collapsed="false">
      <c r="A6138" s="30" t="n">
        <v>958.75</v>
      </c>
      <c r="B6138" s="31" t="n">
        <v>-9.5528</v>
      </c>
      <c r="C6138" s="32" t="n">
        <f aca="false">IF($A6138="","",IF(設定!$B$21="dB",10^($B6138/20),ABS($B6138)))</f>
        <v>0.332935419309348</v>
      </c>
      <c r="D6138" s="32" t="n">
        <f aca="false">IF($A6138="","",$A6138^2)</f>
        <v>919201.5625</v>
      </c>
      <c r="E6138" s="32" t="n">
        <f aca="false">IF($A6138="","",IF($C6138&lt;=0,"",1/$C6138^2))</f>
        <v>9.02152589417017</v>
      </c>
      <c r="F6138" s="33" t="n">
        <f aca="false">IF(OR(ROW()-設定!$B$30&lt;2,ROW()+設定!$B$30&gt;13701,N($A6138)&lt;=0,N(INDEX($A$2:$A$13701,MIN(13700,MAX(1,ROW()-1+設定!$B$30))))&lt;=0,$A6138&lt;設定!$B$28,$A6138&gt;設定!$B$29),0,IF(AND($C6138&gt;=MAX(INDEX($C$1:$C$13701,MAX(1,ROW()-設定!$B$24)):INDEX($C$1:$C$13701,MAX(1,ROW()-1))),$C6138&gt;MAX(INDEX($C$1:$C$13701,MIN(13701,ROW()+1)):INDEX($C$1:$C$13701,MIN(13701,ROW()+設定!$B$24))),$C6138&gt;=設定!$B$32,$C6138&gt;=MAX(MIN(INDEX($C$1:$C$13701,MAX(1,ROW()-設定!$B$26)):INDEX($C$1:$C$13701,MAX(1,ROW()-1))),MIN(INDEX($C$1:$C$13701,MIN(13701,ROW()+1)):INDEX($C$1:$C$13701,MIN(13701,ROW()+設定!$B$26))))*10^(設定!$B$27/20)),1,0))</f>
        <v>0</v>
      </c>
      <c r="G6138" s="33" t="n">
        <f aca="false">$G6137+IF($F6138=1,1,0)</f>
        <v>3</v>
      </c>
      <c r="H6138" s="0" t="str">
        <f aca="false">IF($F6138=1,$G6138,"")</f>
        <v/>
      </c>
    </row>
    <row r="6139" customFormat="false" ht="15" hidden="false" customHeight="false" outlineLevel="0" collapsed="false">
      <c r="A6139" s="30" t="n">
        <v>958.90625</v>
      </c>
      <c r="B6139" s="31" t="n">
        <v>-9.9112</v>
      </c>
      <c r="C6139" s="32" t="n">
        <f aca="false">IF($A6139="","",IF(設定!$B$21="dB",10^($B6139/20),ABS($B6139)))</f>
        <v>0.319477296012216</v>
      </c>
      <c r="D6139" s="32" t="n">
        <f aca="false">IF($A6139="","",$A6139^2)</f>
        <v>919501.196289063</v>
      </c>
      <c r="E6139" s="32" t="n">
        <f aca="false">IF($A6139="","",IF($C6139&lt;=0,"",1/$C6139^2))</f>
        <v>9.79760665887563</v>
      </c>
      <c r="F6139" s="33" t="n">
        <f aca="false">IF(OR(ROW()-設定!$B$30&lt;2,ROW()+設定!$B$30&gt;13701,N($A6139)&lt;=0,N(INDEX($A$2:$A$13701,MIN(13700,MAX(1,ROW()-1+設定!$B$30))))&lt;=0,$A6139&lt;設定!$B$28,$A6139&gt;設定!$B$29),0,IF(AND($C6139&gt;=MAX(INDEX($C$1:$C$13701,MAX(1,ROW()-設定!$B$24)):INDEX($C$1:$C$13701,MAX(1,ROW()-1))),$C6139&gt;MAX(INDEX($C$1:$C$13701,MIN(13701,ROW()+1)):INDEX($C$1:$C$13701,MIN(13701,ROW()+設定!$B$24))),$C6139&gt;=設定!$B$32,$C6139&gt;=MAX(MIN(INDEX($C$1:$C$13701,MAX(1,ROW()-設定!$B$26)):INDEX($C$1:$C$13701,MAX(1,ROW()-1))),MIN(INDEX($C$1:$C$13701,MIN(13701,ROW()+1)):INDEX($C$1:$C$13701,MIN(13701,ROW()+設定!$B$26))))*10^(設定!$B$27/20)),1,0))</f>
        <v>0</v>
      </c>
      <c r="G6139" s="33" t="n">
        <f aca="false">$G6138+IF($F6139=1,1,0)</f>
        <v>3</v>
      </c>
      <c r="H6139" s="0" t="str">
        <f aca="false">IF($F6139=1,$G6139,"")</f>
        <v/>
      </c>
    </row>
    <row r="6140" customFormat="false" ht="15" hidden="false" customHeight="false" outlineLevel="0" collapsed="false">
      <c r="A6140" s="30" t="n">
        <v>959.0625</v>
      </c>
      <c r="B6140" s="31" t="n">
        <v>-10.3313</v>
      </c>
      <c r="C6140" s="32" t="n">
        <f aca="false">IF($A6140="","",IF(設定!$B$21="dB",10^($B6140/20),ABS($B6140)))</f>
        <v>0.304393237656257</v>
      </c>
      <c r="D6140" s="32" t="n">
        <f aca="false">IF($A6140="","",$A6140^2)</f>
        <v>919800.87890625</v>
      </c>
      <c r="E6140" s="32" t="n">
        <f aca="false">IF($A6140="","",IF($C6140&lt;=0,"",1/$C6140^2))</f>
        <v>10.7926973823562</v>
      </c>
      <c r="F6140" s="33" t="n">
        <f aca="false">IF(OR(ROW()-設定!$B$30&lt;2,ROW()+設定!$B$30&gt;13701,N($A6140)&lt;=0,N(INDEX($A$2:$A$13701,MIN(13700,MAX(1,ROW()-1+設定!$B$30))))&lt;=0,$A6140&lt;設定!$B$28,$A6140&gt;設定!$B$29),0,IF(AND($C6140&gt;=MAX(INDEX($C$1:$C$13701,MAX(1,ROW()-設定!$B$24)):INDEX($C$1:$C$13701,MAX(1,ROW()-1))),$C6140&gt;MAX(INDEX($C$1:$C$13701,MIN(13701,ROW()+1)):INDEX($C$1:$C$13701,MIN(13701,ROW()+設定!$B$24))),$C6140&gt;=設定!$B$32,$C6140&gt;=MAX(MIN(INDEX($C$1:$C$13701,MAX(1,ROW()-設定!$B$26)):INDEX($C$1:$C$13701,MAX(1,ROW()-1))),MIN(INDEX($C$1:$C$13701,MIN(13701,ROW()+1)):INDEX($C$1:$C$13701,MIN(13701,ROW()+設定!$B$26))))*10^(設定!$B$27/20)),1,0))</f>
        <v>0</v>
      </c>
      <c r="G6140" s="33" t="n">
        <f aca="false">$G6139+IF($F6140=1,1,0)</f>
        <v>3</v>
      </c>
      <c r="H6140" s="0" t="str">
        <f aca="false">IF($F6140=1,$G6140,"")</f>
        <v/>
      </c>
    </row>
    <row r="6141" customFormat="false" ht="15" hidden="false" customHeight="false" outlineLevel="0" collapsed="false">
      <c r="A6141" s="30" t="n">
        <v>959.21875</v>
      </c>
      <c r="B6141" s="31" t="n">
        <v>-10.8998</v>
      </c>
      <c r="C6141" s="32" t="n">
        <f aca="false">IF($A6141="","",IF(設定!$B$21="dB",10^($B6141/20),ABS($B6141)))</f>
        <v>0.285108391538133</v>
      </c>
      <c r="D6141" s="32" t="n">
        <f aca="false">IF($A6141="","",$A6141^2)</f>
        <v>920100.610351563</v>
      </c>
      <c r="E6141" s="32" t="n">
        <f aca="false">IF($A6141="","",IF($C6141&lt;=0,"",1/$C6141^2))</f>
        <v>12.3021211614627</v>
      </c>
      <c r="F6141" s="33" t="n">
        <f aca="false">IF(OR(ROW()-設定!$B$30&lt;2,ROW()+設定!$B$30&gt;13701,N($A6141)&lt;=0,N(INDEX($A$2:$A$13701,MIN(13700,MAX(1,ROW()-1+設定!$B$30))))&lt;=0,$A6141&lt;設定!$B$28,$A6141&gt;設定!$B$29),0,IF(AND($C6141&gt;=MAX(INDEX($C$1:$C$13701,MAX(1,ROW()-設定!$B$24)):INDEX($C$1:$C$13701,MAX(1,ROW()-1))),$C6141&gt;MAX(INDEX($C$1:$C$13701,MIN(13701,ROW()+1)):INDEX($C$1:$C$13701,MIN(13701,ROW()+設定!$B$24))),$C6141&gt;=設定!$B$32,$C6141&gt;=MAX(MIN(INDEX($C$1:$C$13701,MAX(1,ROW()-設定!$B$26)):INDEX($C$1:$C$13701,MAX(1,ROW()-1))),MIN(INDEX($C$1:$C$13701,MIN(13701,ROW()+1)):INDEX($C$1:$C$13701,MIN(13701,ROW()+設定!$B$26))))*10^(設定!$B$27/20)),1,0))</f>
        <v>0</v>
      </c>
      <c r="G6141" s="33" t="n">
        <f aca="false">$G6140+IF($F6141=1,1,0)</f>
        <v>3</v>
      </c>
      <c r="H6141" s="0" t="str">
        <f aca="false">IF($F6141=1,$G6141,"")</f>
        <v/>
      </c>
    </row>
    <row r="6142" customFormat="false" ht="15" hidden="false" customHeight="false" outlineLevel="0" collapsed="false">
      <c r="A6142" s="30" t="n">
        <v>959.375</v>
      </c>
      <c r="B6142" s="31" t="n">
        <v>-11.4699</v>
      </c>
      <c r="C6142" s="32" t="n">
        <f aca="false">IF($A6142="","",IF(設定!$B$21="dB",10^($B6142/20),ABS($B6142)))</f>
        <v>0.266996150602045</v>
      </c>
      <c r="D6142" s="32" t="n">
        <f aca="false">IF($A6142="","",$A6142^2)</f>
        <v>920400.390625</v>
      </c>
      <c r="E6142" s="32" t="n">
        <f aca="false">IF($A6142="","",IF($C6142&lt;=0,"",1/$C6142^2))</f>
        <v>14.0278140395459</v>
      </c>
      <c r="F6142" s="33" t="n">
        <f aca="false">IF(OR(ROW()-設定!$B$30&lt;2,ROW()+設定!$B$30&gt;13701,N($A6142)&lt;=0,N(INDEX($A$2:$A$13701,MIN(13700,MAX(1,ROW()-1+設定!$B$30))))&lt;=0,$A6142&lt;設定!$B$28,$A6142&gt;設定!$B$29),0,IF(AND($C6142&gt;=MAX(INDEX($C$1:$C$13701,MAX(1,ROW()-設定!$B$24)):INDEX($C$1:$C$13701,MAX(1,ROW()-1))),$C6142&gt;MAX(INDEX($C$1:$C$13701,MIN(13701,ROW()+1)):INDEX($C$1:$C$13701,MIN(13701,ROW()+設定!$B$24))),$C6142&gt;=設定!$B$32,$C6142&gt;=MAX(MIN(INDEX($C$1:$C$13701,MAX(1,ROW()-設定!$B$26)):INDEX($C$1:$C$13701,MAX(1,ROW()-1))),MIN(INDEX($C$1:$C$13701,MIN(13701,ROW()+1)):INDEX($C$1:$C$13701,MIN(13701,ROW()+設定!$B$26))))*10^(設定!$B$27/20)),1,0))</f>
        <v>0</v>
      </c>
      <c r="G6142" s="33" t="n">
        <f aca="false">$G6141+IF($F6142=1,1,0)</f>
        <v>3</v>
      </c>
      <c r="H6142" s="0" t="str">
        <f aca="false">IF($F6142=1,$G6142,"")</f>
        <v/>
      </c>
    </row>
    <row r="6143" customFormat="false" ht="15" hidden="false" customHeight="false" outlineLevel="0" collapsed="false">
      <c r="A6143" s="30" t="n">
        <v>959.53125</v>
      </c>
      <c r="B6143" s="31" t="n">
        <v>-11.8222</v>
      </c>
      <c r="C6143" s="32" t="n">
        <f aca="false">IF($A6143="","",IF(設定!$B$21="dB",10^($B6143/20),ABS($B6143)))</f>
        <v>0.25638345750719</v>
      </c>
      <c r="D6143" s="32" t="n">
        <f aca="false">IF($A6143="","",$A6143^2)</f>
        <v>920700.219726563</v>
      </c>
      <c r="E6143" s="32" t="n">
        <f aca="false">IF($A6143="","",IF($C6143&lt;=0,"",1/$C6143^2))</f>
        <v>15.2131798667725</v>
      </c>
      <c r="F6143" s="33" t="n">
        <f aca="false">IF(OR(ROW()-設定!$B$30&lt;2,ROW()+設定!$B$30&gt;13701,N($A6143)&lt;=0,N(INDEX($A$2:$A$13701,MIN(13700,MAX(1,ROW()-1+設定!$B$30))))&lt;=0,$A6143&lt;設定!$B$28,$A6143&gt;設定!$B$29),0,IF(AND($C6143&gt;=MAX(INDEX($C$1:$C$13701,MAX(1,ROW()-設定!$B$24)):INDEX($C$1:$C$13701,MAX(1,ROW()-1))),$C6143&gt;MAX(INDEX($C$1:$C$13701,MIN(13701,ROW()+1)):INDEX($C$1:$C$13701,MIN(13701,ROW()+設定!$B$24))),$C6143&gt;=設定!$B$32,$C6143&gt;=MAX(MIN(INDEX($C$1:$C$13701,MAX(1,ROW()-設定!$B$26)):INDEX($C$1:$C$13701,MAX(1,ROW()-1))),MIN(INDEX($C$1:$C$13701,MIN(13701,ROW()+1)):INDEX($C$1:$C$13701,MIN(13701,ROW()+設定!$B$26))))*10^(設定!$B$27/20)),1,0))</f>
        <v>0</v>
      </c>
      <c r="G6143" s="33" t="n">
        <f aca="false">$G6142+IF($F6143=1,1,0)</f>
        <v>3</v>
      </c>
      <c r="H6143" s="0" t="str">
        <f aca="false">IF($F6143=1,$G6143,"")</f>
        <v/>
      </c>
    </row>
    <row r="6144" customFormat="false" ht="15" hidden="false" customHeight="false" outlineLevel="0" collapsed="false">
      <c r="A6144" s="30" t="n">
        <v>959.6875</v>
      </c>
      <c r="B6144" s="31" t="n">
        <v>-12.1644</v>
      </c>
      <c r="C6144" s="32" t="n">
        <f aca="false">IF($A6144="","",IF(設定!$B$21="dB",10^($B6144/20),ABS($B6144)))</f>
        <v>0.246479043519674</v>
      </c>
      <c r="D6144" s="32" t="n">
        <f aca="false">IF($A6144="","",$A6144^2)</f>
        <v>921000.09765625</v>
      </c>
      <c r="E6144" s="32" t="n">
        <f aca="false">IF($A6144="","",IF($C6144&lt;=0,"",1/$C6144^2))</f>
        <v>16.4603854199019</v>
      </c>
      <c r="F6144" s="33" t="n">
        <f aca="false">IF(OR(ROW()-設定!$B$30&lt;2,ROW()+設定!$B$30&gt;13701,N($A6144)&lt;=0,N(INDEX($A$2:$A$13701,MIN(13700,MAX(1,ROW()-1+設定!$B$30))))&lt;=0,$A6144&lt;設定!$B$28,$A6144&gt;設定!$B$29),0,IF(AND($C6144&gt;=MAX(INDEX($C$1:$C$13701,MAX(1,ROW()-設定!$B$24)):INDEX($C$1:$C$13701,MAX(1,ROW()-1))),$C6144&gt;MAX(INDEX($C$1:$C$13701,MIN(13701,ROW()+1)):INDEX($C$1:$C$13701,MIN(13701,ROW()+設定!$B$24))),$C6144&gt;=設定!$B$32,$C6144&gt;=MAX(MIN(INDEX($C$1:$C$13701,MAX(1,ROW()-設定!$B$26)):INDEX($C$1:$C$13701,MAX(1,ROW()-1))),MIN(INDEX($C$1:$C$13701,MIN(13701,ROW()+1)):INDEX($C$1:$C$13701,MIN(13701,ROW()+設定!$B$26))))*10^(設定!$B$27/20)),1,0))</f>
        <v>0</v>
      </c>
      <c r="G6144" s="33" t="n">
        <f aca="false">$G6143+IF($F6144=1,1,0)</f>
        <v>3</v>
      </c>
      <c r="H6144" s="0" t="str">
        <f aca="false">IF($F6144=1,$G6144,"")</f>
        <v/>
      </c>
    </row>
    <row r="6145" customFormat="false" ht="15" hidden="false" customHeight="false" outlineLevel="0" collapsed="false">
      <c r="A6145" s="30" t="n">
        <v>959.84375</v>
      </c>
      <c r="B6145" s="31" t="n">
        <v>-12.9289</v>
      </c>
      <c r="C6145" s="32" t="n">
        <f aca="false">IF($A6145="","",IF(設定!$B$21="dB",10^($B6145/20),ABS($B6145)))</f>
        <v>0.225712182422646</v>
      </c>
      <c r="D6145" s="32" t="n">
        <f aca="false">IF($A6145="","",$A6145^2)</f>
        <v>921300.024414063</v>
      </c>
      <c r="E6145" s="32" t="n">
        <f aca="false">IF($A6145="","",IF($C6145&lt;=0,"",1/$C6145^2))</f>
        <v>19.6286305135681</v>
      </c>
      <c r="F6145" s="33" t="n">
        <f aca="false">IF(OR(ROW()-設定!$B$30&lt;2,ROW()+設定!$B$30&gt;13701,N($A6145)&lt;=0,N(INDEX($A$2:$A$13701,MIN(13700,MAX(1,ROW()-1+設定!$B$30))))&lt;=0,$A6145&lt;設定!$B$28,$A6145&gt;設定!$B$29),0,IF(AND($C6145&gt;=MAX(INDEX($C$1:$C$13701,MAX(1,ROW()-設定!$B$24)):INDEX($C$1:$C$13701,MAX(1,ROW()-1))),$C6145&gt;MAX(INDEX($C$1:$C$13701,MIN(13701,ROW()+1)):INDEX($C$1:$C$13701,MIN(13701,ROW()+設定!$B$24))),$C6145&gt;=設定!$B$32,$C6145&gt;=MAX(MIN(INDEX($C$1:$C$13701,MAX(1,ROW()-設定!$B$26)):INDEX($C$1:$C$13701,MAX(1,ROW()-1))),MIN(INDEX($C$1:$C$13701,MIN(13701,ROW()+1)):INDEX($C$1:$C$13701,MIN(13701,ROW()+設定!$B$26))))*10^(設定!$B$27/20)),1,0))</f>
        <v>0</v>
      </c>
      <c r="G6145" s="33" t="n">
        <f aca="false">$G6144+IF($F6145=1,1,0)</f>
        <v>3</v>
      </c>
      <c r="H6145" s="0" t="str">
        <f aca="false">IF($F6145=1,$G6145,"")</f>
        <v/>
      </c>
    </row>
    <row r="6146" customFormat="false" ht="15" hidden="false" customHeight="false" outlineLevel="0" collapsed="false">
      <c r="A6146" s="30" t="n">
        <v>960</v>
      </c>
      <c r="B6146" s="31" t="n">
        <v>-13.1931</v>
      </c>
      <c r="C6146" s="32" t="n">
        <f aca="false">IF($A6146="","",IF(設定!$B$21="dB",10^($B6146/20),ABS($B6146)))</f>
        <v>0.218950025445438</v>
      </c>
      <c r="D6146" s="32" t="n">
        <f aca="false">IF($A6146="","",$A6146^2)</f>
        <v>921600</v>
      </c>
      <c r="E6146" s="32" t="n">
        <f aca="false">IF($A6146="","",IF($C6146&lt;=0,"",1/$C6146^2))</f>
        <v>20.8597932672716</v>
      </c>
      <c r="F6146" s="33" t="n">
        <f aca="false">IF(OR(ROW()-設定!$B$30&lt;2,ROW()+設定!$B$30&gt;13701,N($A6146)&lt;=0,N(INDEX($A$2:$A$13701,MIN(13700,MAX(1,ROW()-1+設定!$B$30))))&lt;=0,$A6146&lt;設定!$B$28,$A6146&gt;設定!$B$29),0,IF(AND($C6146&gt;=MAX(INDEX($C$1:$C$13701,MAX(1,ROW()-設定!$B$24)):INDEX($C$1:$C$13701,MAX(1,ROW()-1))),$C6146&gt;MAX(INDEX($C$1:$C$13701,MIN(13701,ROW()+1)):INDEX($C$1:$C$13701,MIN(13701,ROW()+設定!$B$24))),$C6146&gt;=設定!$B$32,$C6146&gt;=MAX(MIN(INDEX($C$1:$C$13701,MAX(1,ROW()-設定!$B$26)):INDEX($C$1:$C$13701,MAX(1,ROW()-1))),MIN(INDEX($C$1:$C$13701,MIN(13701,ROW()+1)):INDEX($C$1:$C$13701,MIN(13701,ROW()+設定!$B$26))))*10^(設定!$B$27/20)),1,0))</f>
        <v>0</v>
      </c>
      <c r="G6146" s="33" t="n">
        <f aca="false">$G6145+IF($F6146=1,1,0)</f>
        <v>3</v>
      </c>
      <c r="H6146" s="0" t="str">
        <f aca="false">IF($F6146=1,$G6146,"")</f>
        <v/>
      </c>
    </row>
    <row r="6147" customFormat="false" ht="15" hidden="false" customHeight="false" outlineLevel="0" collapsed="false">
      <c r="A6147" s="30" t="n">
        <v>960.15625</v>
      </c>
      <c r="B6147" s="31" t="n">
        <v>-13.5758</v>
      </c>
      <c r="C6147" s="32" t="n">
        <f aca="false">IF($A6147="","",IF(設定!$B$21="dB",10^($B6147/20),ABS($B6147)))</f>
        <v>0.209512529385247</v>
      </c>
      <c r="D6147" s="32" t="n">
        <f aca="false">IF($A6147="","",$A6147^2)</f>
        <v>921900.024414063</v>
      </c>
      <c r="E6147" s="32" t="n">
        <f aca="false">IF($A6147="","",IF($C6147&lt;=0,"",1/$C6147^2))</f>
        <v>22.7813785170921</v>
      </c>
      <c r="F6147" s="33" t="n">
        <f aca="false">IF(OR(ROW()-設定!$B$30&lt;2,ROW()+設定!$B$30&gt;13701,N($A6147)&lt;=0,N(INDEX($A$2:$A$13701,MIN(13700,MAX(1,ROW()-1+設定!$B$30))))&lt;=0,$A6147&lt;設定!$B$28,$A6147&gt;設定!$B$29),0,IF(AND($C6147&gt;=MAX(INDEX($C$1:$C$13701,MAX(1,ROW()-設定!$B$24)):INDEX($C$1:$C$13701,MAX(1,ROW()-1))),$C6147&gt;MAX(INDEX($C$1:$C$13701,MIN(13701,ROW()+1)):INDEX($C$1:$C$13701,MIN(13701,ROW()+設定!$B$24))),$C6147&gt;=設定!$B$32,$C6147&gt;=MAX(MIN(INDEX($C$1:$C$13701,MAX(1,ROW()-設定!$B$26)):INDEX($C$1:$C$13701,MAX(1,ROW()-1))),MIN(INDEX($C$1:$C$13701,MIN(13701,ROW()+1)):INDEX($C$1:$C$13701,MIN(13701,ROW()+設定!$B$26))))*10^(設定!$B$27/20)),1,0))</f>
        <v>0</v>
      </c>
      <c r="G6147" s="33" t="n">
        <f aca="false">$G6146+IF($F6147=1,1,0)</f>
        <v>3</v>
      </c>
      <c r="H6147" s="0" t="str">
        <f aca="false">IF($F6147=1,$G6147,"")</f>
        <v/>
      </c>
    </row>
    <row r="6148" customFormat="false" ht="15" hidden="false" customHeight="false" outlineLevel="0" collapsed="false">
      <c r="A6148" s="30" t="n">
        <v>960.3125</v>
      </c>
      <c r="B6148" s="31" t="n">
        <v>-14.143</v>
      </c>
      <c r="C6148" s="32" t="n">
        <f aca="false">IF($A6148="","",IF(設定!$B$21="dB",10^($B6148/20),ABS($B6148)))</f>
        <v>0.1962682273314</v>
      </c>
      <c r="D6148" s="32" t="n">
        <f aca="false">IF($A6148="","",$A6148^2)</f>
        <v>922200.09765625</v>
      </c>
      <c r="E6148" s="32" t="n">
        <f aca="false">IF($A6148="","",IF($C6148&lt;=0,"",1/$C6148^2))</f>
        <v>25.9597197681304</v>
      </c>
      <c r="F6148" s="33" t="n">
        <f aca="false">IF(OR(ROW()-設定!$B$30&lt;2,ROW()+設定!$B$30&gt;13701,N($A6148)&lt;=0,N(INDEX($A$2:$A$13701,MIN(13700,MAX(1,ROW()-1+設定!$B$30))))&lt;=0,$A6148&lt;設定!$B$28,$A6148&gt;設定!$B$29),0,IF(AND($C6148&gt;=MAX(INDEX($C$1:$C$13701,MAX(1,ROW()-設定!$B$24)):INDEX($C$1:$C$13701,MAX(1,ROW()-1))),$C6148&gt;MAX(INDEX($C$1:$C$13701,MIN(13701,ROW()+1)):INDEX($C$1:$C$13701,MIN(13701,ROW()+設定!$B$24))),$C6148&gt;=設定!$B$32,$C6148&gt;=MAX(MIN(INDEX($C$1:$C$13701,MAX(1,ROW()-設定!$B$26)):INDEX($C$1:$C$13701,MAX(1,ROW()-1))),MIN(INDEX($C$1:$C$13701,MIN(13701,ROW()+1)):INDEX($C$1:$C$13701,MIN(13701,ROW()+設定!$B$26))))*10^(設定!$B$27/20)),1,0))</f>
        <v>0</v>
      </c>
      <c r="G6148" s="33" t="n">
        <f aca="false">$G6147+IF($F6148=1,1,0)</f>
        <v>3</v>
      </c>
      <c r="H6148" s="0" t="str">
        <f aca="false">IF($F6148=1,$G6148,"")</f>
        <v/>
      </c>
    </row>
    <row r="6149" customFormat="false" ht="15" hidden="false" customHeight="false" outlineLevel="0" collapsed="false">
      <c r="A6149" s="30" t="n">
        <v>960.46875</v>
      </c>
      <c r="B6149" s="31" t="n">
        <v>-14.6664</v>
      </c>
      <c r="C6149" s="32" t="n">
        <f aca="false">IF($A6149="","",IF(設定!$B$21="dB",10^($B6149/20),ABS($B6149)))</f>
        <v>0.184790652937846</v>
      </c>
      <c r="D6149" s="32" t="n">
        <f aca="false">IF($A6149="","",$A6149^2)</f>
        <v>922500.219726563</v>
      </c>
      <c r="E6149" s="32" t="n">
        <f aca="false">IF($A6149="","",IF($C6149&lt;=0,"",1/$C6149^2))</f>
        <v>29.2846474472418</v>
      </c>
      <c r="F6149" s="33" t="n">
        <f aca="false">IF(OR(ROW()-設定!$B$30&lt;2,ROW()+設定!$B$30&gt;13701,N($A6149)&lt;=0,N(INDEX($A$2:$A$13701,MIN(13700,MAX(1,ROW()-1+設定!$B$30))))&lt;=0,$A6149&lt;設定!$B$28,$A6149&gt;設定!$B$29),0,IF(AND($C6149&gt;=MAX(INDEX($C$1:$C$13701,MAX(1,ROW()-設定!$B$24)):INDEX($C$1:$C$13701,MAX(1,ROW()-1))),$C6149&gt;MAX(INDEX($C$1:$C$13701,MIN(13701,ROW()+1)):INDEX($C$1:$C$13701,MIN(13701,ROW()+設定!$B$24))),$C6149&gt;=設定!$B$32,$C6149&gt;=MAX(MIN(INDEX($C$1:$C$13701,MAX(1,ROW()-設定!$B$26)):INDEX($C$1:$C$13701,MAX(1,ROW()-1))),MIN(INDEX($C$1:$C$13701,MIN(13701,ROW()+1)):INDEX($C$1:$C$13701,MIN(13701,ROW()+設定!$B$26))))*10^(設定!$B$27/20)),1,0))</f>
        <v>0</v>
      </c>
      <c r="G6149" s="33" t="n">
        <f aca="false">$G6148+IF($F6149=1,1,0)</f>
        <v>3</v>
      </c>
      <c r="H6149" s="0" t="str">
        <f aca="false">IF($F6149=1,$G6149,"")</f>
        <v/>
      </c>
    </row>
    <row r="6150" customFormat="false" ht="15" hidden="false" customHeight="false" outlineLevel="0" collapsed="false">
      <c r="A6150" s="30" t="n">
        <v>960.625</v>
      </c>
      <c r="B6150" s="31" t="n">
        <v>-14.8094</v>
      </c>
      <c r="C6150" s="32" t="n">
        <f aca="false">IF($A6150="","",IF(設定!$B$21="dB",10^($B6150/20),ABS($B6150)))</f>
        <v>0.181773261627951</v>
      </c>
      <c r="D6150" s="32" t="n">
        <f aca="false">IF($A6150="","",$A6150^2)</f>
        <v>922800.390625</v>
      </c>
      <c r="E6150" s="32" t="n">
        <f aca="false">IF($A6150="","",IF($C6150&lt;=0,"",1/$C6150^2))</f>
        <v>30.2649527344283</v>
      </c>
      <c r="F6150" s="33" t="n">
        <f aca="false">IF(OR(ROW()-設定!$B$30&lt;2,ROW()+設定!$B$30&gt;13701,N($A6150)&lt;=0,N(INDEX($A$2:$A$13701,MIN(13700,MAX(1,ROW()-1+設定!$B$30))))&lt;=0,$A6150&lt;設定!$B$28,$A6150&gt;設定!$B$29),0,IF(AND($C6150&gt;=MAX(INDEX($C$1:$C$13701,MAX(1,ROW()-設定!$B$24)):INDEX($C$1:$C$13701,MAX(1,ROW()-1))),$C6150&gt;MAX(INDEX($C$1:$C$13701,MIN(13701,ROW()+1)):INDEX($C$1:$C$13701,MIN(13701,ROW()+設定!$B$24))),$C6150&gt;=設定!$B$32,$C6150&gt;=MAX(MIN(INDEX($C$1:$C$13701,MAX(1,ROW()-設定!$B$26)):INDEX($C$1:$C$13701,MAX(1,ROW()-1))),MIN(INDEX($C$1:$C$13701,MIN(13701,ROW()+1)):INDEX($C$1:$C$13701,MIN(13701,ROW()+設定!$B$26))))*10^(設定!$B$27/20)),1,0))</f>
        <v>0</v>
      </c>
      <c r="G6150" s="33" t="n">
        <f aca="false">$G6149+IF($F6150=1,1,0)</f>
        <v>3</v>
      </c>
      <c r="H6150" s="0" t="str">
        <f aca="false">IF($F6150=1,$G6150,"")</f>
        <v/>
      </c>
    </row>
    <row r="6151" customFormat="false" ht="15" hidden="false" customHeight="false" outlineLevel="0" collapsed="false">
      <c r="A6151" s="30" t="n">
        <v>960.78125</v>
      </c>
      <c r="B6151" s="31" t="n">
        <v>-15.2336</v>
      </c>
      <c r="C6151" s="32" t="n">
        <f aca="false">IF($A6151="","",IF(設定!$B$21="dB",10^($B6151/20),ABS($B6151)))</f>
        <v>0.173109140469748</v>
      </c>
      <c r="D6151" s="32" t="n">
        <f aca="false">IF($A6151="","",$A6151^2)</f>
        <v>923100.610351563</v>
      </c>
      <c r="E6151" s="32" t="n">
        <f aca="false">IF($A6151="","",IF($C6151&lt;=0,"",1/$C6151^2))</f>
        <v>33.3702914715421</v>
      </c>
      <c r="F6151" s="33" t="n">
        <f aca="false">IF(OR(ROW()-設定!$B$30&lt;2,ROW()+設定!$B$30&gt;13701,N($A6151)&lt;=0,N(INDEX($A$2:$A$13701,MIN(13700,MAX(1,ROW()-1+設定!$B$30))))&lt;=0,$A6151&lt;設定!$B$28,$A6151&gt;設定!$B$29),0,IF(AND($C6151&gt;=MAX(INDEX($C$1:$C$13701,MAX(1,ROW()-設定!$B$24)):INDEX($C$1:$C$13701,MAX(1,ROW()-1))),$C6151&gt;MAX(INDEX($C$1:$C$13701,MIN(13701,ROW()+1)):INDEX($C$1:$C$13701,MIN(13701,ROW()+設定!$B$24))),$C6151&gt;=設定!$B$32,$C6151&gt;=MAX(MIN(INDEX($C$1:$C$13701,MAX(1,ROW()-設定!$B$26)):INDEX($C$1:$C$13701,MAX(1,ROW()-1))),MIN(INDEX($C$1:$C$13701,MIN(13701,ROW()+1)):INDEX($C$1:$C$13701,MIN(13701,ROW()+設定!$B$26))))*10^(設定!$B$27/20)),1,0))</f>
        <v>0</v>
      </c>
      <c r="G6151" s="33" t="n">
        <f aca="false">$G6150+IF($F6151=1,1,0)</f>
        <v>3</v>
      </c>
      <c r="H6151" s="0" t="str">
        <f aca="false">IF($F6151=1,$G6151,"")</f>
        <v/>
      </c>
    </row>
    <row r="6152" customFormat="false" ht="15" hidden="false" customHeight="false" outlineLevel="0" collapsed="false">
      <c r="A6152" s="30" t="n">
        <v>960.9375</v>
      </c>
      <c r="B6152" s="31" t="n">
        <v>-15.7703</v>
      </c>
      <c r="C6152" s="32" t="n">
        <f aca="false">IF($A6152="","",IF(設定!$B$21="dB",10^($B6152/20),ABS($B6152)))</f>
        <v>0.1627365107472</v>
      </c>
      <c r="D6152" s="32" t="n">
        <f aca="false">IF($A6152="","",$A6152^2)</f>
        <v>923400.87890625</v>
      </c>
      <c r="E6152" s="32" t="n">
        <f aca="false">IF($A6152="","",IF($C6152&lt;=0,"",1/$C6152^2))</f>
        <v>37.759827358922</v>
      </c>
      <c r="F6152" s="33" t="n">
        <f aca="false">IF(OR(ROW()-設定!$B$30&lt;2,ROW()+設定!$B$30&gt;13701,N($A6152)&lt;=0,N(INDEX($A$2:$A$13701,MIN(13700,MAX(1,ROW()-1+設定!$B$30))))&lt;=0,$A6152&lt;設定!$B$28,$A6152&gt;設定!$B$29),0,IF(AND($C6152&gt;=MAX(INDEX($C$1:$C$13701,MAX(1,ROW()-設定!$B$24)):INDEX($C$1:$C$13701,MAX(1,ROW()-1))),$C6152&gt;MAX(INDEX($C$1:$C$13701,MIN(13701,ROW()+1)):INDEX($C$1:$C$13701,MIN(13701,ROW()+設定!$B$24))),$C6152&gt;=設定!$B$32,$C6152&gt;=MAX(MIN(INDEX($C$1:$C$13701,MAX(1,ROW()-設定!$B$26)):INDEX($C$1:$C$13701,MAX(1,ROW()-1))),MIN(INDEX($C$1:$C$13701,MIN(13701,ROW()+1)):INDEX($C$1:$C$13701,MIN(13701,ROW()+設定!$B$26))))*10^(設定!$B$27/20)),1,0))</f>
        <v>0</v>
      </c>
      <c r="G6152" s="33" t="n">
        <f aca="false">$G6151+IF($F6152=1,1,0)</f>
        <v>3</v>
      </c>
      <c r="H6152" s="0" t="str">
        <f aca="false">IF($F6152=1,$G6152,"")</f>
        <v/>
      </c>
    </row>
    <row r="6153" customFormat="false" ht="15" hidden="false" customHeight="false" outlineLevel="0" collapsed="false">
      <c r="A6153" s="30" t="n">
        <v>961.09375</v>
      </c>
      <c r="B6153" s="31" t="n">
        <v>-15.8905</v>
      </c>
      <c r="C6153" s="32" t="n">
        <f aca="false">IF($A6153="","",IF(設定!$B$21="dB",10^($B6153/20),ABS($B6153)))</f>
        <v>0.160499986421857</v>
      </c>
      <c r="D6153" s="32" t="n">
        <f aca="false">IF($A6153="","",$A6153^2)</f>
        <v>923701.196289063</v>
      </c>
      <c r="E6153" s="32" t="n">
        <f aca="false">IF($A6153="","",IF($C6153&lt;=0,"",1/$C6153^2))</f>
        <v>38.8195056025493</v>
      </c>
      <c r="F6153" s="33" t="n">
        <f aca="false">IF(OR(ROW()-設定!$B$30&lt;2,ROW()+設定!$B$30&gt;13701,N($A6153)&lt;=0,N(INDEX($A$2:$A$13701,MIN(13700,MAX(1,ROW()-1+設定!$B$30))))&lt;=0,$A6153&lt;設定!$B$28,$A6153&gt;設定!$B$29),0,IF(AND($C6153&gt;=MAX(INDEX($C$1:$C$13701,MAX(1,ROW()-設定!$B$24)):INDEX($C$1:$C$13701,MAX(1,ROW()-1))),$C6153&gt;MAX(INDEX($C$1:$C$13701,MIN(13701,ROW()+1)):INDEX($C$1:$C$13701,MIN(13701,ROW()+設定!$B$24))),$C6153&gt;=設定!$B$32,$C6153&gt;=MAX(MIN(INDEX($C$1:$C$13701,MAX(1,ROW()-設定!$B$26)):INDEX($C$1:$C$13701,MAX(1,ROW()-1))),MIN(INDEX($C$1:$C$13701,MIN(13701,ROW()+1)):INDEX($C$1:$C$13701,MIN(13701,ROW()+設定!$B$26))))*10^(設定!$B$27/20)),1,0))</f>
        <v>0</v>
      </c>
      <c r="G6153" s="33" t="n">
        <f aca="false">$G6152+IF($F6153=1,1,0)</f>
        <v>3</v>
      </c>
      <c r="H6153" s="0" t="str">
        <f aca="false">IF($F6153=1,$G6153,"")</f>
        <v/>
      </c>
    </row>
    <row r="6154" customFormat="false" ht="15" hidden="false" customHeight="false" outlineLevel="0" collapsed="false">
      <c r="A6154" s="30" t="n">
        <v>961.25</v>
      </c>
      <c r="B6154" s="31" t="n">
        <v>-16.1148</v>
      </c>
      <c r="C6154" s="32" t="n">
        <f aca="false">IF($A6154="","",IF(設定!$B$21="dB",10^($B6154/20),ABS($B6154)))</f>
        <v>0.156408373573904</v>
      </c>
      <c r="D6154" s="32" t="n">
        <f aca="false">IF($A6154="","",$A6154^2)</f>
        <v>924001.5625</v>
      </c>
      <c r="E6154" s="32" t="n">
        <f aca="false">IF($A6154="","",IF($C6154&lt;=0,"",1/$C6154^2))</f>
        <v>40.8770927080798</v>
      </c>
      <c r="F6154" s="33" t="n">
        <f aca="false">IF(OR(ROW()-設定!$B$30&lt;2,ROW()+設定!$B$30&gt;13701,N($A6154)&lt;=0,N(INDEX($A$2:$A$13701,MIN(13700,MAX(1,ROW()-1+設定!$B$30))))&lt;=0,$A6154&lt;設定!$B$28,$A6154&gt;設定!$B$29),0,IF(AND($C6154&gt;=MAX(INDEX($C$1:$C$13701,MAX(1,ROW()-設定!$B$24)):INDEX($C$1:$C$13701,MAX(1,ROW()-1))),$C6154&gt;MAX(INDEX($C$1:$C$13701,MIN(13701,ROW()+1)):INDEX($C$1:$C$13701,MIN(13701,ROW()+設定!$B$24))),$C6154&gt;=設定!$B$32,$C6154&gt;=MAX(MIN(INDEX($C$1:$C$13701,MAX(1,ROW()-設定!$B$26)):INDEX($C$1:$C$13701,MAX(1,ROW()-1))),MIN(INDEX($C$1:$C$13701,MIN(13701,ROW()+1)):INDEX($C$1:$C$13701,MIN(13701,ROW()+設定!$B$26))))*10^(設定!$B$27/20)),1,0))</f>
        <v>0</v>
      </c>
      <c r="G6154" s="33" t="n">
        <f aca="false">$G6153+IF($F6154=1,1,0)</f>
        <v>3</v>
      </c>
      <c r="H6154" s="0" t="str">
        <f aca="false">IF($F6154=1,$G6154,"")</f>
        <v/>
      </c>
    </row>
    <row r="6155" customFormat="false" ht="15" hidden="false" customHeight="false" outlineLevel="0" collapsed="false">
      <c r="A6155" s="30" t="n">
        <v>961.40625</v>
      </c>
      <c r="B6155" s="31" t="n">
        <v>-16.4858</v>
      </c>
      <c r="C6155" s="32" t="n">
        <f aca="false">IF($A6155="","",IF(設定!$B$21="dB",10^($B6155/20),ABS($B6155)))</f>
        <v>0.149868375571046</v>
      </c>
      <c r="D6155" s="32" t="n">
        <f aca="false">IF($A6155="","",$A6155^2)</f>
        <v>924301.977539063</v>
      </c>
      <c r="E6155" s="32" t="n">
        <f aca="false">IF($A6155="","",IF($C6155&lt;=0,"",1/$C6155^2))</f>
        <v>44.5225468929071</v>
      </c>
      <c r="F6155" s="33" t="n">
        <f aca="false">IF(OR(ROW()-設定!$B$30&lt;2,ROW()+設定!$B$30&gt;13701,N($A6155)&lt;=0,N(INDEX($A$2:$A$13701,MIN(13700,MAX(1,ROW()-1+設定!$B$30))))&lt;=0,$A6155&lt;設定!$B$28,$A6155&gt;設定!$B$29),0,IF(AND($C6155&gt;=MAX(INDEX($C$1:$C$13701,MAX(1,ROW()-設定!$B$24)):INDEX($C$1:$C$13701,MAX(1,ROW()-1))),$C6155&gt;MAX(INDEX($C$1:$C$13701,MIN(13701,ROW()+1)):INDEX($C$1:$C$13701,MIN(13701,ROW()+設定!$B$24))),$C6155&gt;=設定!$B$32,$C6155&gt;=MAX(MIN(INDEX($C$1:$C$13701,MAX(1,ROW()-設定!$B$26)):INDEX($C$1:$C$13701,MAX(1,ROW()-1))),MIN(INDEX($C$1:$C$13701,MIN(13701,ROW()+1)):INDEX($C$1:$C$13701,MIN(13701,ROW()+設定!$B$26))))*10^(設定!$B$27/20)),1,0))</f>
        <v>0</v>
      </c>
      <c r="G6155" s="33" t="n">
        <f aca="false">$G6154+IF($F6155=1,1,0)</f>
        <v>3</v>
      </c>
      <c r="H6155" s="0" t="str">
        <f aca="false">IF($F6155=1,$G6155,"")</f>
        <v/>
      </c>
    </row>
    <row r="6156" customFormat="false" ht="15" hidden="false" customHeight="false" outlineLevel="0" collapsed="false">
      <c r="A6156" s="30" t="n">
        <v>961.5625</v>
      </c>
      <c r="B6156" s="31" t="n">
        <v>-16.1345</v>
      </c>
      <c r="C6156" s="32" t="n">
        <f aca="false">IF($A6156="","",IF(設定!$B$21="dB",10^($B6156/20),ABS($B6156)))</f>
        <v>0.156054034119376</v>
      </c>
      <c r="D6156" s="32" t="n">
        <f aca="false">IF($A6156="","",$A6156^2)</f>
        <v>924602.44140625</v>
      </c>
      <c r="E6156" s="32" t="n">
        <f aca="false">IF($A6156="","",IF($C6156&lt;=0,"",1/$C6156^2))</f>
        <v>41.0629361700974</v>
      </c>
      <c r="F6156" s="33" t="n">
        <f aca="false">IF(OR(ROW()-設定!$B$30&lt;2,ROW()+設定!$B$30&gt;13701,N($A6156)&lt;=0,N(INDEX($A$2:$A$13701,MIN(13700,MAX(1,ROW()-1+設定!$B$30))))&lt;=0,$A6156&lt;設定!$B$28,$A6156&gt;設定!$B$29),0,IF(AND($C6156&gt;=MAX(INDEX($C$1:$C$13701,MAX(1,ROW()-設定!$B$24)):INDEX($C$1:$C$13701,MAX(1,ROW()-1))),$C6156&gt;MAX(INDEX($C$1:$C$13701,MIN(13701,ROW()+1)):INDEX($C$1:$C$13701,MIN(13701,ROW()+設定!$B$24))),$C6156&gt;=設定!$B$32,$C6156&gt;=MAX(MIN(INDEX($C$1:$C$13701,MAX(1,ROW()-設定!$B$26)):INDEX($C$1:$C$13701,MAX(1,ROW()-1))),MIN(INDEX($C$1:$C$13701,MIN(13701,ROW()+1)):INDEX($C$1:$C$13701,MIN(13701,ROW()+設定!$B$26))))*10^(設定!$B$27/20)),1,0))</f>
        <v>0</v>
      </c>
      <c r="G6156" s="33" t="n">
        <f aca="false">$G6155+IF($F6156=1,1,0)</f>
        <v>3</v>
      </c>
      <c r="H6156" s="0" t="str">
        <f aca="false">IF($F6156=1,$G6156,"")</f>
        <v/>
      </c>
    </row>
    <row r="6157" customFormat="false" ht="15" hidden="false" customHeight="false" outlineLevel="0" collapsed="false">
      <c r="A6157" s="30" t="n">
        <v>961.71875</v>
      </c>
      <c r="B6157" s="31" t="n">
        <v>-16.4488</v>
      </c>
      <c r="C6157" s="32" t="n">
        <f aca="false">IF($A6157="","",IF(設定!$B$21="dB",10^($B6157/20),ABS($B6157)))</f>
        <v>0.150508143912468</v>
      </c>
      <c r="D6157" s="32" t="n">
        <f aca="false">IF($A6157="","",$A6157^2)</f>
        <v>924902.954101563</v>
      </c>
      <c r="E6157" s="32" t="n">
        <f aca="false">IF($A6157="","",IF($C6157&lt;=0,"",1/$C6157^2))</f>
        <v>44.1448453784573</v>
      </c>
      <c r="F6157" s="33" t="n">
        <f aca="false">IF(OR(ROW()-設定!$B$30&lt;2,ROW()+設定!$B$30&gt;13701,N($A6157)&lt;=0,N(INDEX($A$2:$A$13701,MIN(13700,MAX(1,ROW()-1+設定!$B$30))))&lt;=0,$A6157&lt;設定!$B$28,$A6157&gt;設定!$B$29),0,IF(AND($C6157&gt;=MAX(INDEX($C$1:$C$13701,MAX(1,ROW()-設定!$B$24)):INDEX($C$1:$C$13701,MAX(1,ROW()-1))),$C6157&gt;MAX(INDEX($C$1:$C$13701,MIN(13701,ROW()+1)):INDEX($C$1:$C$13701,MIN(13701,ROW()+設定!$B$24))),$C6157&gt;=設定!$B$32,$C6157&gt;=MAX(MIN(INDEX($C$1:$C$13701,MAX(1,ROW()-設定!$B$26)):INDEX($C$1:$C$13701,MAX(1,ROW()-1))),MIN(INDEX($C$1:$C$13701,MIN(13701,ROW()+1)):INDEX($C$1:$C$13701,MIN(13701,ROW()+設定!$B$26))))*10^(設定!$B$27/20)),1,0))</f>
        <v>0</v>
      </c>
      <c r="G6157" s="33" t="n">
        <f aca="false">$G6156+IF($F6157=1,1,0)</f>
        <v>3</v>
      </c>
      <c r="H6157" s="0" t="str">
        <f aca="false">IF($F6157=1,$G6157,"")</f>
        <v/>
      </c>
    </row>
    <row r="6158" customFormat="false" ht="15" hidden="false" customHeight="false" outlineLevel="0" collapsed="false">
      <c r="A6158" s="30" t="n">
        <v>961.875</v>
      </c>
      <c r="B6158" s="31" t="n">
        <v>-16.2153</v>
      </c>
      <c r="C6158" s="32" t="n">
        <f aca="false">IF($A6158="","",IF(設定!$B$21="dB",10^($B6158/20),ABS($B6158)))</f>
        <v>0.154609081456419</v>
      </c>
      <c r="D6158" s="32" t="n">
        <f aca="false">IF($A6158="","",$A6158^2)</f>
        <v>925203.515625</v>
      </c>
      <c r="E6158" s="32" t="n">
        <f aca="false">IF($A6158="","",IF($C6158&lt;=0,"",1/$C6158^2))</f>
        <v>41.8340585597305</v>
      </c>
      <c r="F6158" s="33" t="n">
        <f aca="false">IF(OR(ROW()-設定!$B$30&lt;2,ROW()+設定!$B$30&gt;13701,N($A6158)&lt;=0,N(INDEX($A$2:$A$13701,MIN(13700,MAX(1,ROW()-1+設定!$B$30))))&lt;=0,$A6158&lt;設定!$B$28,$A6158&gt;設定!$B$29),0,IF(AND($C6158&gt;=MAX(INDEX($C$1:$C$13701,MAX(1,ROW()-設定!$B$24)):INDEX($C$1:$C$13701,MAX(1,ROW()-1))),$C6158&gt;MAX(INDEX($C$1:$C$13701,MIN(13701,ROW()+1)):INDEX($C$1:$C$13701,MIN(13701,ROW()+設定!$B$24))),$C6158&gt;=設定!$B$32,$C6158&gt;=MAX(MIN(INDEX($C$1:$C$13701,MAX(1,ROW()-設定!$B$26)):INDEX($C$1:$C$13701,MAX(1,ROW()-1))),MIN(INDEX($C$1:$C$13701,MIN(13701,ROW()+1)):INDEX($C$1:$C$13701,MIN(13701,ROW()+設定!$B$26))))*10^(設定!$B$27/20)),1,0))</f>
        <v>0</v>
      </c>
      <c r="G6158" s="33" t="n">
        <f aca="false">$G6157+IF($F6158=1,1,0)</f>
        <v>3</v>
      </c>
      <c r="H6158" s="0" t="str">
        <f aca="false">IF($F6158=1,$G6158,"")</f>
        <v/>
      </c>
    </row>
    <row r="6159" customFormat="false" ht="15" hidden="false" customHeight="false" outlineLevel="0" collapsed="false">
      <c r="A6159" s="30" t="n">
        <v>962.03125</v>
      </c>
      <c r="B6159" s="31" t="n">
        <v>-16.0678</v>
      </c>
      <c r="C6159" s="32" t="n">
        <f aca="false">IF($A6159="","",IF(設定!$B$21="dB",10^($B6159/20),ABS($B6159)))</f>
        <v>0.157257004942356</v>
      </c>
      <c r="D6159" s="32" t="n">
        <f aca="false">IF($A6159="","",$A6159^2)</f>
        <v>925504.125976563</v>
      </c>
      <c r="E6159" s="32" t="n">
        <f aca="false">IF($A6159="","",IF($C6159&lt;=0,"",1/$C6159^2))</f>
        <v>40.4370998106381</v>
      </c>
      <c r="F6159" s="33" t="n">
        <f aca="false">IF(OR(ROW()-設定!$B$30&lt;2,ROW()+設定!$B$30&gt;13701,N($A6159)&lt;=0,N(INDEX($A$2:$A$13701,MIN(13700,MAX(1,ROW()-1+設定!$B$30))))&lt;=0,$A6159&lt;設定!$B$28,$A6159&gt;設定!$B$29),0,IF(AND($C6159&gt;=MAX(INDEX($C$1:$C$13701,MAX(1,ROW()-設定!$B$24)):INDEX($C$1:$C$13701,MAX(1,ROW()-1))),$C6159&gt;MAX(INDEX($C$1:$C$13701,MIN(13701,ROW()+1)):INDEX($C$1:$C$13701,MIN(13701,ROW()+設定!$B$24))),$C6159&gt;=設定!$B$32,$C6159&gt;=MAX(MIN(INDEX($C$1:$C$13701,MAX(1,ROW()-設定!$B$26)):INDEX($C$1:$C$13701,MAX(1,ROW()-1))),MIN(INDEX($C$1:$C$13701,MIN(13701,ROW()+1)):INDEX($C$1:$C$13701,MIN(13701,ROW()+設定!$B$26))))*10^(設定!$B$27/20)),1,0))</f>
        <v>0</v>
      </c>
      <c r="G6159" s="33" t="n">
        <f aca="false">$G6158+IF($F6159=1,1,0)</f>
        <v>3</v>
      </c>
      <c r="H6159" s="0" t="str">
        <f aca="false">IF($F6159=1,$G6159,"")</f>
        <v/>
      </c>
    </row>
    <row r="6160" customFormat="false" ht="15" hidden="false" customHeight="false" outlineLevel="0" collapsed="false">
      <c r="A6160" s="30" t="n">
        <v>962.1875</v>
      </c>
      <c r="B6160" s="31" t="n">
        <v>-15.641</v>
      </c>
      <c r="C6160" s="32" t="n">
        <f aca="false">IF($A6160="","",IF(設定!$B$21="dB",10^($B6160/20),ABS($B6160)))</f>
        <v>0.165177162004622</v>
      </c>
      <c r="D6160" s="32" t="n">
        <f aca="false">IF($A6160="","",$A6160^2)</f>
        <v>925804.78515625</v>
      </c>
      <c r="E6160" s="32" t="n">
        <f aca="false">IF($A6160="","",IF($C6160&lt;=0,"",1/$C6160^2))</f>
        <v>36.6521959732342</v>
      </c>
      <c r="F6160" s="33" t="n">
        <f aca="false">IF(OR(ROW()-設定!$B$30&lt;2,ROW()+設定!$B$30&gt;13701,N($A6160)&lt;=0,N(INDEX($A$2:$A$13701,MIN(13700,MAX(1,ROW()-1+設定!$B$30))))&lt;=0,$A6160&lt;設定!$B$28,$A6160&gt;設定!$B$29),0,IF(AND($C6160&gt;=MAX(INDEX($C$1:$C$13701,MAX(1,ROW()-設定!$B$24)):INDEX($C$1:$C$13701,MAX(1,ROW()-1))),$C6160&gt;MAX(INDEX($C$1:$C$13701,MIN(13701,ROW()+1)):INDEX($C$1:$C$13701,MIN(13701,ROW()+設定!$B$24))),$C6160&gt;=設定!$B$32,$C6160&gt;=MAX(MIN(INDEX($C$1:$C$13701,MAX(1,ROW()-設定!$B$26)):INDEX($C$1:$C$13701,MAX(1,ROW()-1))),MIN(INDEX($C$1:$C$13701,MIN(13701,ROW()+1)):INDEX($C$1:$C$13701,MIN(13701,ROW()+設定!$B$26))))*10^(設定!$B$27/20)),1,0))</f>
        <v>0</v>
      </c>
      <c r="G6160" s="33" t="n">
        <f aca="false">$G6159+IF($F6160=1,1,0)</f>
        <v>3</v>
      </c>
      <c r="H6160" s="0" t="str">
        <f aca="false">IF($F6160=1,$G6160,"")</f>
        <v/>
      </c>
    </row>
    <row r="6161" customFormat="false" ht="15" hidden="false" customHeight="false" outlineLevel="0" collapsed="false">
      <c r="A6161" s="30" t="n">
        <v>962.34375</v>
      </c>
      <c r="B6161" s="31" t="n">
        <v>-15.4356</v>
      </c>
      <c r="C6161" s="32" t="n">
        <f aca="false">IF($A6161="","",IF(設定!$B$21="dB",10^($B6161/20),ABS($B6161)))</f>
        <v>0.169129747307325</v>
      </c>
      <c r="D6161" s="32" t="n">
        <f aca="false">IF($A6161="","",$A6161^2)</f>
        <v>926105.493164063</v>
      </c>
      <c r="E6161" s="32" t="n">
        <f aca="false">IF($A6161="","",IF($C6161&lt;=0,"",1/$C6161^2))</f>
        <v>34.9590804016901</v>
      </c>
      <c r="F6161" s="33" t="n">
        <f aca="false">IF(OR(ROW()-設定!$B$30&lt;2,ROW()+設定!$B$30&gt;13701,N($A6161)&lt;=0,N(INDEX($A$2:$A$13701,MIN(13700,MAX(1,ROW()-1+設定!$B$30))))&lt;=0,$A6161&lt;設定!$B$28,$A6161&gt;設定!$B$29),0,IF(AND($C6161&gt;=MAX(INDEX($C$1:$C$13701,MAX(1,ROW()-設定!$B$24)):INDEX($C$1:$C$13701,MAX(1,ROW()-1))),$C6161&gt;MAX(INDEX($C$1:$C$13701,MIN(13701,ROW()+1)):INDEX($C$1:$C$13701,MIN(13701,ROW()+設定!$B$24))),$C6161&gt;=設定!$B$32,$C6161&gt;=MAX(MIN(INDEX($C$1:$C$13701,MAX(1,ROW()-設定!$B$26)):INDEX($C$1:$C$13701,MAX(1,ROW()-1))),MIN(INDEX($C$1:$C$13701,MIN(13701,ROW()+1)):INDEX($C$1:$C$13701,MIN(13701,ROW()+設定!$B$26))))*10^(設定!$B$27/20)),1,0))</f>
        <v>0</v>
      </c>
      <c r="G6161" s="33" t="n">
        <f aca="false">$G6160+IF($F6161=1,1,0)</f>
        <v>3</v>
      </c>
      <c r="H6161" s="0" t="str">
        <f aca="false">IF($F6161=1,$G6161,"")</f>
        <v/>
      </c>
    </row>
    <row r="6162" customFormat="false" ht="15" hidden="false" customHeight="false" outlineLevel="0" collapsed="false">
      <c r="A6162" s="30" t="n">
        <v>962.5</v>
      </c>
      <c r="B6162" s="31" t="n">
        <v>-14.9045</v>
      </c>
      <c r="C6162" s="32" t="n">
        <f aca="false">IF($A6162="","",IF(設定!$B$21="dB",10^($B6162/20),ABS($B6162)))</f>
        <v>0.179793919449879</v>
      </c>
      <c r="D6162" s="32" t="n">
        <f aca="false">IF($A6162="","",$A6162^2)</f>
        <v>926406.25</v>
      </c>
      <c r="E6162" s="32" t="n">
        <f aca="false">IF($A6162="","",IF($C6162&lt;=0,"",1/$C6162^2))</f>
        <v>30.9349914269854</v>
      </c>
      <c r="F6162" s="33" t="n">
        <f aca="false">IF(OR(ROW()-設定!$B$30&lt;2,ROW()+設定!$B$30&gt;13701,N($A6162)&lt;=0,N(INDEX($A$2:$A$13701,MIN(13700,MAX(1,ROW()-1+設定!$B$30))))&lt;=0,$A6162&lt;設定!$B$28,$A6162&gt;設定!$B$29),0,IF(AND($C6162&gt;=MAX(INDEX($C$1:$C$13701,MAX(1,ROW()-設定!$B$24)):INDEX($C$1:$C$13701,MAX(1,ROW()-1))),$C6162&gt;MAX(INDEX($C$1:$C$13701,MIN(13701,ROW()+1)):INDEX($C$1:$C$13701,MIN(13701,ROW()+設定!$B$24))),$C6162&gt;=設定!$B$32,$C6162&gt;=MAX(MIN(INDEX($C$1:$C$13701,MAX(1,ROW()-設定!$B$26)):INDEX($C$1:$C$13701,MAX(1,ROW()-1))),MIN(INDEX($C$1:$C$13701,MIN(13701,ROW()+1)):INDEX($C$1:$C$13701,MIN(13701,ROW()+設定!$B$26))))*10^(設定!$B$27/20)),1,0))</f>
        <v>0</v>
      </c>
      <c r="G6162" s="33" t="n">
        <f aca="false">$G6161+IF($F6162=1,1,0)</f>
        <v>3</v>
      </c>
      <c r="H6162" s="0" t="str">
        <f aca="false">IF($F6162=1,$G6162,"")</f>
        <v/>
      </c>
    </row>
    <row r="6163" customFormat="false" ht="15" hidden="false" customHeight="false" outlineLevel="0" collapsed="false">
      <c r="A6163" s="30" t="n">
        <v>962.65625</v>
      </c>
      <c r="B6163" s="31" t="n">
        <v>-14.374</v>
      </c>
      <c r="C6163" s="32" t="n">
        <f aca="false">IF($A6163="","",IF(設定!$B$21="dB",10^($B6163/20),ABS($B6163)))</f>
        <v>0.19111729942272</v>
      </c>
      <c r="D6163" s="32" t="n">
        <f aca="false">IF($A6163="","",$A6163^2)</f>
        <v>926707.055664063</v>
      </c>
      <c r="E6163" s="32" t="n">
        <f aca="false">IF($A6163="","",IF($C6163&lt;=0,"",1/$C6163^2))</f>
        <v>27.3778916243008</v>
      </c>
      <c r="F6163" s="33" t="n">
        <f aca="false">IF(OR(ROW()-設定!$B$30&lt;2,ROW()+設定!$B$30&gt;13701,N($A6163)&lt;=0,N(INDEX($A$2:$A$13701,MIN(13700,MAX(1,ROW()-1+設定!$B$30))))&lt;=0,$A6163&lt;設定!$B$28,$A6163&gt;設定!$B$29),0,IF(AND($C6163&gt;=MAX(INDEX($C$1:$C$13701,MAX(1,ROW()-設定!$B$24)):INDEX($C$1:$C$13701,MAX(1,ROW()-1))),$C6163&gt;MAX(INDEX($C$1:$C$13701,MIN(13701,ROW()+1)):INDEX($C$1:$C$13701,MIN(13701,ROW()+設定!$B$24))),$C6163&gt;=設定!$B$32,$C6163&gt;=MAX(MIN(INDEX($C$1:$C$13701,MAX(1,ROW()-設定!$B$26)):INDEX($C$1:$C$13701,MAX(1,ROW()-1))),MIN(INDEX($C$1:$C$13701,MIN(13701,ROW()+1)):INDEX($C$1:$C$13701,MIN(13701,ROW()+設定!$B$26))))*10^(設定!$B$27/20)),1,0))</f>
        <v>0</v>
      </c>
      <c r="G6163" s="33" t="n">
        <f aca="false">$G6162+IF($F6163=1,1,0)</f>
        <v>3</v>
      </c>
      <c r="H6163" s="0" t="str">
        <f aca="false">IF($F6163=1,$G6163,"")</f>
        <v/>
      </c>
    </row>
    <row r="6164" customFormat="false" ht="15" hidden="false" customHeight="false" outlineLevel="0" collapsed="false">
      <c r="A6164" s="30" t="n">
        <v>962.8125</v>
      </c>
      <c r="B6164" s="31" t="n">
        <v>-14.0174</v>
      </c>
      <c r="C6164" s="32" t="n">
        <f aca="false">IF($A6164="","",IF(設定!$B$21="dB",10^($B6164/20),ABS($B6164)))</f>
        <v>0.199126930849852</v>
      </c>
      <c r="D6164" s="32" t="n">
        <f aca="false">IF($A6164="","",$A6164^2)</f>
        <v>927007.91015625</v>
      </c>
      <c r="E6164" s="32" t="n">
        <f aca="false">IF($A6164="","",IF($C6164&lt;=0,"",1/$C6164^2))</f>
        <v>25.219704870142</v>
      </c>
      <c r="F6164" s="33" t="n">
        <f aca="false">IF(OR(ROW()-設定!$B$30&lt;2,ROW()+設定!$B$30&gt;13701,N($A6164)&lt;=0,N(INDEX($A$2:$A$13701,MIN(13700,MAX(1,ROW()-1+設定!$B$30))))&lt;=0,$A6164&lt;設定!$B$28,$A6164&gt;設定!$B$29),0,IF(AND($C6164&gt;=MAX(INDEX($C$1:$C$13701,MAX(1,ROW()-設定!$B$24)):INDEX($C$1:$C$13701,MAX(1,ROW()-1))),$C6164&gt;MAX(INDEX($C$1:$C$13701,MIN(13701,ROW()+1)):INDEX($C$1:$C$13701,MIN(13701,ROW()+設定!$B$24))),$C6164&gt;=設定!$B$32,$C6164&gt;=MAX(MIN(INDEX($C$1:$C$13701,MAX(1,ROW()-設定!$B$26)):INDEX($C$1:$C$13701,MAX(1,ROW()-1))),MIN(INDEX($C$1:$C$13701,MIN(13701,ROW()+1)):INDEX($C$1:$C$13701,MIN(13701,ROW()+設定!$B$26))))*10^(設定!$B$27/20)),1,0))</f>
        <v>0</v>
      </c>
      <c r="G6164" s="33" t="n">
        <f aca="false">$G6163+IF($F6164=1,1,0)</f>
        <v>3</v>
      </c>
      <c r="H6164" s="0" t="str">
        <f aca="false">IF($F6164=1,$G6164,"")</f>
        <v/>
      </c>
    </row>
    <row r="6165" customFormat="false" ht="15" hidden="false" customHeight="false" outlineLevel="0" collapsed="false">
      <c r="A6165" s="30" t="n">
        <v>962.96875</v>
      </c>
      <c r="B6165" s="31" t="n">
        <v>-13.6376</v>
      </c>
      <c r="C6165" s="32" t="n">
        <f aca="false">IF($A6165="","",IF(設定!$B$21="dB",10^($B6165/20),ABS($B6165)))</f>
        <v>0.208027140793142</v>
      </c>
      <c r="D6165" s="32" t="n">
        <f aca="false">IF($A6165="","",$A6165^2)</f>
        <v>927308.813476563</v>
      </c>
      <c r="E6165" s="32" t="n">
        <f aca="false">IF($A6165="","",IF($C6165&lt;=0,"",1/$C6165^2))</f>
        <v>23.1078744892976</v>
      </c>
      <c r="F6165" s="33" t="n">
        <f aca="false">IF(OR(ROW()-設定!$B$30&lt;2,ROW()+設定!$B$30&gt;13701,N($A6165)&lt;=0,N(INDEX($A$2:$A$13701,MIN(13700,MAX(1,ROW()-1+設定!$B$30))))&lt;=0,$A6165&lt;設定!$B$28,$A6165&gt;設定!$B$29),0,IF(AND($C6165&gt;=MAX(INDEX($C$1:$C$13701,MAX(1,ROW()-設定!$B$24)):INDEX($C$1:$C$13701,MAX(1,ROW()-1))),$C6165&gt;MAX(INDEX($C$1:$C$13701,MIN(13701,ROW()+1)):INDEX($C$1:$C$13701,MIN(13701,ROW()+設定!$B$24))),$C6165&gt;=設定!$B$32,$C6165&gt;=MAX(MIN(INDEX($C$1:$C$13701,MAX(1,ROW()-設定!$B$26)):INDEX($C$1:$C$13701,MAX(1,ROW()-1))),MIN(INDEX($C$1:$C$13701,MIN(13701,ROW()+1)):INDEX($C$1:$C$13701,MIN(13701,ROW()+設定!$B$26))))*10^(設定!$B$27/20)),1,0))</f>
        <v>0</v>
      </c>
      <c r="G6165" s="33" t="n">
        <f aca="false">$G6164+IF($F6165=1,1,0)</f>
        <v>3</v>
      </c>
      <c r="H6165" s="0" t="str">
        <f aca="false">IF($F6165=1,$G6165,"")</f>
        <v/>
      </c>
    </row>
    <row r="6166" customFormat="false" ht="15" hidden="false" customHeight="false" outlineLevel="0" collapsed="false">
      <c r="A6166" s="30" t="n">
        <v>963.125</v>
      </c>
      <c r="B6166" s="31" t="n">
        <v>-13.0067</v>
      </c>
      <c r="C6166" s="32" t="n">
        <f aca="false">IF($A6166="","",IF(設定!$B$21="dB",10^($B6166/20),ABS($B6166)))</f>
        <v>0.223699493103929</v>
      </c>
      <c r="D6166" s="32" t="n">
        <f aca="false">IF($A6166="","",$A6166^2)</f>
        <v>927609.765625</v>
      </c>
      <c r="E6166" s="32" t="n">
        <f aca="false">IF($A6166="","",IF($C6166&lt;=0,"",1/$C6166^2))</f>
        <v>19.9834284562078</v>
      </c>
      <c r="F6166" s="33" t="n">
        <f aca="false">IF(OR(ROW()-設定!$B$30&lt;2,ROW()+設定!$B$30&gt;13701,N($A6166)&lt;=0,N(INDEX($A$2:$A$13701,MIN(13700,MAX(1,ROW()-1+設定!$B$30))))&lt;=0,$A6166&lt;設定!$B$28,$A6166&gt;設定!$B$29),0,IF(AND($C6166&gt;=MAX(INDEX($C$1:$C$13701,MAX(1,ROW()-設定!$B$24)):INDEX($C$1:$C$13701,MAX(1,ROW()-1))),$C6166&gt;MAX(INDEX($C$1:$C$13701,MIN(13701,ROW()+1)):INDEX($C$1:$C$13701,MIN(13701,ROW()+設定!$B$24))),$C6166&gt;=設定!$B$32,$C6166&gt;=MAX(MIN(INDEX($C$1:$C$13701,MAX(1,ROW()-設定!$B$26)):INDEX($C$1:$C$13701,MAX(1,ROW()-1))),MIN(INDEX($C$1:$C$13701,MIN(13701,ROW()+1)):INDEX($C$1:$C$13701,MIN(13701,ROW()+設定!$B$26))))*10^(設定!$B$27/20)),1,0))</f>
        <v>0</v>
      </c>
      <c r="G6166" s="33" t="n">
        <f aca="false">$G6165+IF($F6166=1,1,0)</f>
        <v>3</v>
      </c>
      <c r="H6166" s="0" t="str">
        <f aca="false">IF($F6166=1,$G6166,"")</f>
        <v/>
      </c>
    </row>
    <row r="6167" customFormat="false" ht="15" hidden="false" customHeight="false" outlineLevel="0" collapsed="false">
      <c r="A6167" s="30" t="n">
        <v>963.28125</v>
      </c>
      <c r="B6167" s="31" t="n">
        <v>-12.8118</v>
      </c>
      <c r="C6167" s="32" t="n">
        <f aca="false">IF($A6167="","",IF(設定!$B$21="dB",10^($B6167/20),ABS($B6167)))</f>
        <v>0.228775756436555</v>
      </c>
      <c r="D6167" s="32" t="n">
        <f aca="false">IF($A6167="","",$A6167^2)</f>
        <v>927910.766601563</v>
      </c>
      <c r="E6167" s="32" t="n">
        <f aca="false">IF($A6167="","",IF($C6167&lt;=0,"",1/$C6167^2))</f>
        <v>19.1064499056337</v>
      </c>
      <c r="F6167" s="33" t="n">
        <f aca="false">IF(OR(ROW()-設定!$B$30&lt;2,ROW()+設定!$B$30&gt;13701,N($A6167)&lt;=0,N(INDEX($A$2:$A$13701,MIN(13700,MAX(1,ROW()-1+設定!$B$30))))&lt;=0,$A6167&lt;設定!$B$28,$A6167&gt;設定!$B$29),0,IF(AND($C6167&gt;=MAX(INDEX($C$1:$C$13701,MAX(1,ROW()-設定!$B$24)):INDEX($C$1:$C$13701,MAX(1,ROW()-1))),$C6167&gt;MAX(INDEX($C$1:$C$13701,MIN(13701,ROW()+1)):INDEX($C$1:$C$13701,MIN(13701,ROW()+設定!$B$24))),$C6167&gt;=設定!$B$32,$C6167&gt;=MAX(MIN(INDEX($C$1:$C$13701,MAX(1,ROW()-設定!$B$26)):INDEX($C$1:$C$13701,MAX(1,ROW()-1))),MIN(INDEX($C$1:$C$13701,MIN(13701,ROW()+1)):INDEX($C$1:$C$13701,MIN(13701,ROW()+設定!$B$26))))*10^(設定!$B$27/20)),1,0))</f>
        <v>0</v>
      </c>
      <c r="G6167" s="33" t="n">
        <f aca="false">$G6166+IF($F6167=1,1,0)</f>
        <v>3</v>
      </c>
      <c r="H6167" s="0" t="str">
        <f aca="false">IF($F6167=1,$G6167,"")</f>
        <v/>
      </c>
    </row>
    <row r="6168" customFormat="false" ht="15" hidden="false" customHeight="false" outlineLevel="0" collapsed="false">
      <c r="A6168" s="30" t="n">
        <v>963.4375</v>
      </c>
      <c r="B6168" s="31" t="n">
        <v>-12.1958</v>
      </c>
      <c r="C6168" s="32" t="n">
        <f aca="false">IF($A6168="","",IF(設定!$B$21="dB",10^($B6168/20),ABS($B6168)))</f>
        <v>0.245589615969653</v>
      </c>
      <c r="D6168" s="32" t="n">
        <f aca="false">IF($A6168="","",$A6168^2)</f>
        <v>928211.81640625</v>
      </c>
      <c r="E6168" s="32" t="n">
        <f aca="false">IF($A6168="","",IF($C6168&lt;=0,"",1/$C6168^2))</f>
        <v>16.5798272042487</v>
      </c>
      <c r="F6168" s="33" t="n">
        <f aca="false">IF(OR(ROW()-設定!$B$30&lt;2,ROW()+設定!$B$30&gt;13701,N($A6168)&lt;=0,N(INDEX($A$2:$A$13701,MIN(13700,MAX(1,ROW()-1+設定!$B$30))))&lt;=0,$A6168&lt;設定!$B$28,$A6168&gt;設定!$B$29),0,IF(AND($C6168&gt;=MAX(INDEX($C$1:$C$13701,MAX(1,ROW()-設定!$B$24)):INDEX($C$1:$C$13701,MAX(1,ROW()-1))),$C6168&gt;MAX(INDEX($C$1:$C$13701,MIN(13701,ROW()+1)):INDEX($C$1:$C$13701,MIN(13701,ROW()+設定!$B$24))),$C6168&gt;=設定!$B$32,$C6168&gt;=MAX(MIN(INDEX($C$1:$C$13701,MAX(1,ROW()-設定!$B$26)):INDEX($C$1:$C$13701,MAX(1,ROW()-1))),MIN(INDEX($C$1:$C$13701,MIN(13701,ROW()+1)):INDEX($C$1:$C$13701,MIN(13701,ROW()+設定!$B$26))))*10^(設定!$B$27/20)),1,0))</f>
        <v>0</v>
      </c>
      <c r="G6168" s="33" t="n">
        <f aca="false">$G6167+IF($F6168=1,1,0)</f>
        <v>3</v>
      </c>
      <c r="H6168" s="0" t="str">
        <f aca="false">IF($F6168=1,$G6168,"")</f>
        <v/>
      </c>
    </row>
    <row r="6169" customFormat="false" ht="15" hidden="false" customHeight="false" outlineLevel="0" collapsed="false">
      <c r="A6169" s="30" t="n">
        <v>963.59375</v>
      </c>
      <c r="B6169" s="31" t="n">
        <v>-11.904</v>
      </c>
      <c r="C6169" s="32" t="n">
        <f aca="false">IF($A6169="","",IF(設定!$B$21="dB",10^($B6169/20),ABS($B6169)))</f>
        <v>0.253980281377282</v>
      </c>
      <c r="D6169" s="32" t="n">
        <f aca="false">IF($A6169="","",$A6169^2)</f>
        <v>928512.915039063</v>
      </c>
      <c r="E6169" s="32" t="n">
        <f aca="false">IF($A6169="","",IF($C6169&lt;=0,"",1/$C6169^2))</f>
        <v>15.5024378887104</v>
      </c>
      <c r="F6169" s="33" t="n">
        <f aca="false">IF(OR(ROW()-設定!$B$30&lt;2,ROW()+設定!$B$30&gt;13701,N($A6169)&lt;=0,N(INDEX($A$2:$A$13701,MIN(13700,MAX(1,ROW()-1+設定!$B$30))))&lt;=0,$A6169&lt;設定!$B$28,$A6169&gt;設定!$B$29),0,IF(AND($C6169&gt;=MAX(INDEX($C$1:$C$13701,MAX(1,ROW()-設定!$B$24)):INDEX($C$1:$C$13701,MAX(1,ROW()-1))),$C6169&gt;MAX(INDEX($C$1:$C$13701,MIN(13701,ROW()+1)):INDEX($C$1:$C$13701,MIN(13701,ROW()+設定!$B$24))),$C6169&gt;=設定!$B$32,$C6169&gt;=MAX(MIN(INDEX($C$1:$C$13701,MAX(1,ROW()-設定!$B$26)):INDEX($C$1:$C$13701,MAX(1,ROW()-1))),MIN(INDEX($C$1:$C$13701,MIN(13701,ROW()+1)):INDEX($C$1:$C$13701,MIN(13701,ROW()+設定!$B$26))))*10^(設定!$B$27/20)),1,0))</f>
        <v>0</v>
      </c>
      <c r="G6169" s="33" t="n">
        <f aca="false">$G6168+IF($F6169=1,1,0)</f>
        <v>3</v>
      </c>
      <c r="H6169" s="0" t="str">
        <f aca="false">IF($F6169=1,$G6169,"")</f>
        <v/>
      </c>
    </row>
    <row r="6170" customFormat="false" ht="15" hidden="false" customHeight="false" outlineLevel="0" collapsed="false">
      <c r="A6170" s="30" t="n">
        <v>963.75</v>
      </c>
      <c r="B6170" s="31" t="n">
        <v>-11.4293</v>
      </c>
      <c r="C6170" s="32" t="n">
        <f aca="false">IF($A6170="","",IF(設定!$B$21="dB",10^($B6170/20),ABS($B6170)))</f>
        <v>0.268247078050074</v>
      </c>
      <c r="D6170" s="32" t="n">
        <f aca="false">IF($A6170="","",$A6170^2)</f>
        <v>928814.0625</v>
      </c>
      <c r="E6170" s="32" t="n">
        <f aca="false">IF($A6170="","",IF($C6170&lt;=0,"",1/$C6170^2))</f>
        <v>13.8972861537278</v>
      </c>
      <c r="F6170" s="33" t="n">
        <f aca="false">IF(OR(ROW()-設定!$B$30&lt;2,ROW()+設定!$B$30&gt;13701,N($A6170)&lt;=0,N(INDEX($A$2:$A$13701,MIN(13700,MAX(1,ROW()-1+設定!$B$30))))&lt;=0,$A6170&lt;設定!$B$28,$A6170&gt;設定!$B$29),0,IF(AND($C6170&gt;=MAX(INDEX($C$1:$C$13701,MAX(1,ROW()-設定!$B$24)):INDEX($C$1:$C$13701,MAX(1,ROW()-1))),$C6170&gt;MAX(INDEX($C$1:$C$13701,MIN(13701,ROW()+1)):INDEX($C$1:$C$13701,MIN(13701,ROW()+設定!$B$24))),$C6170&gt;=設定!$B$32,$C6170&gt;=MAX(MIN(INDEX($C$1:$C$13701,MAX(1,ROW()-設定!$B$26)):INDEX($C$1:$C$13701,MAX(1,ROW()-1))),MIN(INDEX($C$1:$C$13701,MIN(13701,ROW()+1)):INDEX($C$1:$C$13701,MIN(13701,ROW()+設定!$B$26))))*10^(設定!$B$27/20)),1,0))</f>
        <v>0</v>
      </c>
      <c r="G6170" s="33" t="n">
        <f aca="false">$G6169+IF($F6170=1,1,0)</f>
        <v>3</v>
      </c>
      <c r="H6170" s="0" t="str">
        <f aca="false">IF($F6170=1,$G6170,"")</f>
        <v/>
      </c>
    </row>
    <row r="6171" customFormat="false" ht="15" hidden="false" customHeight="false" outlineLevel="0" collapsed="false">
      <c r="A6171" s="30" t="n">
        <v>963.90625</v>
      </c>
      <c r="B6171" s="31" t="n">
        <v>-11.0526</v>
      </c>
      <c r="C6171" s="32" t="n">
        <f aca="false">IF($A6171="","",IF(設定!$B$21="dB",10^($B6171/20),ABS($B6171)))</f>
        <v>0.280136694599999</v>
      </c>
      <c r="D6171" s="32" t="n">
        <f aca="false">IF($A6171="","",$A6171^2)</f>
        <v>929115.258789063</v>
      </c>
      <c r="E6171" s="32" t="n">
        <f aca="false">IF($A6171="","",IF($C6171&lt;=0,"",1/$C6171^2))</f>
        <v>12.7426572007392</v>
      </c>
      <c r="F6171" s="33" t="n">
        <f aca="false">IF(OR(ROW()-設定!$B$30&lt;2,ROW()+設定!$B$30&gt;13701,N($A6171)&lt;=0,N(INDEX($A$2:$A$13701,MIN(13700,MAX(1,ROW()-1+設定!$B$30))))&lt;=0,$A6171&lt;設定!$B$28,$A6171&gt;設定!$B$29),0,IF(AND($C6171&gt;=MAX(INDEX($C$1:$C$13701,MAX(1,ROW()-設定!$B$24)):INDEX($C$1:$C$13701,MAX(1,ROW()-1))),$C6171&gt;MAX(INDEX($C$1:$C$13701,MIN(13701,ROW()+1)):INDEX($C$1:$C$13701,MIN(13701,ROW()+設定!$B$24))),$C6171&gt;=設定!$B$32,$C6171&gt;=MAX(MIN(INDEX($C$1:$C$13701,MAX(1,ROW()-設定!$B$26)):INDEX($C$1:$C$13701,MAX(1,ROW()-1))),MIN(INDEX($C$1:$C$13701,MIN(13701,ROW()+1)):INDEX($C$1:$C$13701,MIN(13701,ROW()+設定!$B$26))))*10^(設定!$B$27/20)),1,0))</f>
        <v>0</v>
      </c>
      <c r="G6171" s="33" t="n">
        <f aca="false">$G6170+IF($F6171=1,1,0)</f>
        <v>3</v>
      </c>
      <c r="H6171" s="0" t="str">
        <f aca="false">IF($F6171=1,$G6171,"")</f>
        <v/>
      </c>
    </row>
    <row r="6172" customFormat="false" ht="15" hidden="false" customHeight="false" outlineLevel="0" collapsed="false">
      <c r="A6172" s="30" t="n">
        <v>964.0625</v>
      </c>
      <c r="B6172" s="31" t="n">
        <v>-10.655</v>
      </c>
      <c r="C6172" s="32" t="n">
        <f aca="false">IF($A6172="","",IF(設定!$B$21="dB",10^($B6172/20),ABS($B6172)))</f>
        <v>0.293258088872047</v>
      </c>
      <c r="D6172" s="32" t="n">
        <f aca="false">IF($A6172="","",$A6172^2)</f>
        <v>929416.50390625</v>
      </c>
      <c r="E6172" s="32" t="n">
        <f aca="false">IF($A6172="","",IF($C6172&lt;=0,"",1/$C6172^2))</f>
        <v>11.6278655100335</v>
      </c>
      <c r="F6172" s="33" t="n">
        <f aca="false">IF(OR(ROW()-設定!$B$30&lt;2,ROW()+設定!$B$30&gt;13701,N($A6172)&lt;=0,N(INDEX($A$2:$A$13701,MIN(13700,MAX(1,ROW()-1+設定!$B$30))))&lt;=0,$A6172&lt;設定!$B$28,$A6172&gt;設定!$B$29),0,IF(AND($C6172&gt;=MAX(INDEX($C$1:$C$13701,MAX(1,ROW()-設定!$B$24)):INDEX($C$1:$C$13701,MAX(1,ROW()-1))),$C6172&gt;MAX(INDEX($C$1:$C$13701,MIN(13701,ROW()+1)):INDEX($C$1:$C$13701,MIN(13701,ROW()+設定!$B$24))),$C6172&gt;=設定!$B$32,$C6172&gt;=MAX(MIN(INDEX($C$1:$C$13701,MAX(1,ROW()-設定!$B$26)):INDEX($C$1:$C$13701,MAX(1,ROW()-1))),MIN(INDEX($C$1:$C$13701,MIN(13701,ROW()+1)):INDEX($C$1:$C$13701,MIN(13701,ROW()+設定!$B$26))))*10^(設定!$B$27/20)),1,0))</f>
        <v>0</v>
      </c>
      <c r="G6172" s="33" t="n">
        <f aca="false">$G6171+IF($F6172=1,1,0)</f>
        <v>3</v>
      </c>
      <c r="H6172" s="0" t="str">
        <f aca="false">IF($F6172=1,$G6172,"")</f>
        <v/>
      </c>
    </row>
    <row r="6173" customFormat="false" ht="15" hidden="false" customHeight="false" outlineLevel="0" collapsed="false">
      <c r="A6173" s="30" t="n">
        <v>964.21875</v>
      </c>
      <c r="B6173" s="31" t="n">
        <v>-10.2962</v>
      </c>
      <c r="C6173" s="32" t="n">
        <f aca="false">IF($A6173="","",IF(設定!$B$21="dB",10^($B6173/20),ABS($B6173)))</f>
        <v>0.30562579066168</v>
      </c>
      <c r="D6173" s="32" t="n">
        <f aca="false">IF($A6173="","",$A6173^2)</f>
        <v>929717.797851563</v>
      </c>
      <c r="E6173" s="32" t="n">
        <f aca="false">IF($A6173="","",IF($C6173&lt;=0,"",1/$C6173^2))</f>
        <v>10.7058215482837</v>
      </c>
      <c r="F6173" s="33" t="n">
        <f aca="false">IF(OR(ROW()-設定!$B$30&lt;2,ROW()+設定!$B$30&gt;13701,N($A6173)&lt;=0,N(INDEX($A$2:$A$13701,MIN(13700,MAX(1,ROW()-1+設定!$B$30))))&lt;=0,$A6173&lt;設定!$B$28,$A6173&gt;設定!$B$29),0,IF(AND($C6173&gt;=MAX(INDEX($C$1:$C$13701,MAX(1,ROW()-設定!$B$24)):INDEX($C$1:$C$13701,MAX(1,ROW()-1))),$C6173&gt;MAX(INDEX($C$1:$C$13701,MIN(13701,ROW()+1)):INDEX($C$1:$C$13701,MIN(13701,ROW()+設定!$B$24))),$C6173&gt;=設定!$B$32,$C6173&gt;=MAX(MIN(INDEX($C$1:$C$13701,MAX(1,ROW()-設定!$B$26)):INDEX($C$1:$C$13701,MAX(1,ROW()-1))),MIN(INDEX($C$1:$C$13701,MIN(13701,ROW()+1)):INDEX($C$1:$C$13701,MIN(13701,ROW()+設定!$B$26))))*10^(設定!$B$27/20)),1,0))</f>
        <v>0</v>
      </c>
      <c r="G6173" s="33" t="n">
        <f aca="false">$G6172+IF($F6173=1,1,0)</f>
        <v>3</v>
      </c>
      <c r="H6173" s="0" t="str">
        <f aca="false">IF($F6173=1,$G6173,"")</f>
        <v/>
      </c>
    </row>
    <row r="6174" customFormat="false" ht="15" hidden="false" customHeight="false" outlineLevel="0" collapsed="false">
      <c r="A6174" s="30" t="n">
        <v>964.375</v>
      </c>
      <c r="B6174" s="31" t="n">
        <v>-10.0094</v>
      </c>
      <c r="C6174" s="32" t="n">
        <f aca="false">IF($A6174="","",IF(設定!$B$21="dB",10^($B6174/20),ABS($B6174)))</f>
        <v>0.315885724701531</v>
      </c>
      <c r="D6174" s="32" t="n">
        <f aca="false">IF($A6174="","",$A6174^2)</f>
        <v>930019.140625</v>
      </c>
      <c r="E6174" s="32" t="n">
        <f aca="false">IF($A6174="","",IF($C6174&lt;=0,"",1/$C6174^2))</f>
        <v>10.0216677405689</v>
      </c>
      <c r="F6174" s="33" t="n">
        <f aca="false">IF(OR(ROW()-設定!$B$30&lt;2,ROW()+設定!$B$30&gt;13701,N($A6174)&lt;=0,N(INDEX($A$2:$A$13701,MIN(13700,MAX(1,ROW()-1+設定!$B$30))))&lt;=0,$A6174&lt;設定!$B$28,$A6174&gt;設定!$B$29),0,IF(AND($C6174&gt;=MAX(INDEX($C$1:$C$13701,MAX(1,ROW()-設定!$B$24)):INDEX($C$1:$C$13701,MAX(1,ROW()-1))),$C6174&gt;MAX(INDEX($C$1:$C$13701,MIN(13701,ROW()+1)):INDEX($C$1:$C$13701,MIN(13701,ROW()+設定!$B$24))),$C6174&gt;=設定!$B$32,$C6174&gt;=MAX(MIN(INDEX($C$1:$C$13701,MAX(1,ROW()-設定!$B$26)):INDEX($C$1:$C$13701,MAX(1,ROW()-1))),MIN(INDEX($C$1:$C$13701,MIN(13701,ROW()+1)):INDEX($C$1:$C$13701,MIN(13701,ROW()+設定!$B$26))))*10^(設定!$B$27/20)),1,0))</f>
        <v>0</v>
      </c>
      <c r="G6174" s="33" t="n">
        <f aca="false">$G6173+IF($F6174=1,1,0)</f>
        <v>3</v>
      </c>
      <c r="H6174" s="0" t="str">
        <f aca="false">IF($F6174=1,$G6174,"")</f>
        <v/>
      </c>
    </row>
    <row r="6175" customFormat="false" ht="15" hidden="false" customHeight="false" outlineLevel="0" collapsed="false">
      <c r="A6175" s="30" t="n">
        <v>964.53125</v>
      </c>
      <c r="B6175" s="31" t="n">
        <v>-9.6342</v>
      </c>
      <c r="C6175" s="32" t="n">
        <f aca="false">IF($A6175="","",IF(設定!$B$21="dB",10^($B6175/20),ABS($B6175)))</f>
        <v>0.329829882457426</v>
      </c>
      <c r="D6175" s="32" t="n">
        <f aca="false">IF($A6175="","",$A6175^2)</f>
        <v>930320.532226563</v>
      </c>
      <c r="E6175" s="32" t="n">
        <f aca="false">IF($A6175="","",IF($C6175&lt;=0,"",1/$C6175^2))</f>
        <v>9.19221132417316</v>
      </c>
      <c r="F6175" s="33" t="n">
        <f aca="false">IF(OR(ROW()-設定!$B$30&lt;2,ROW()+設定!$B$30&gt;13701,N($A6175)&lt;=0,N(INDEX($A$2:$A$13701,MIN(13700,MAX(1,ROW()-1+設定!$B$30))))&lt;=0,$A6175&lt;設定!$B$28,$A6175&gt;設定!$B$29),0,IF(AND($C6175&gt;=MAX(INDEX($C$1:$C$13701,MAX(1,ROW()-設定!$B$24)):INDEX($C$1:$C$13701,MAX(1,ROW()-1))),$C6175&gt;MAX(INDEX($C$1:$C$13701,MIN(13701,ROW()+1)):INDEX($C$1:$C$13701,MIN(13701,ROW()+設定!$B$24))),$C6175&gt;=設定!$B$32,$C6175&gt;=MAX(MIN(INDEX($C$1:$C$13701,MAX(1,ROW()-設定!$B$26)):INDEX($C$1:$C$13701,MAX(1,ROW()-1))),MIN(INDEX($C$1:$C$13701,MIN(13701,ROW()+1)):INDEX($C$1:$C$13701,MIN(13701,ROW()+設定!$B$26))))*10^(設定!$B$27/20)),1,0))</f>
        <v>0</v>
      </c>
      <c r="G6175" s="33" t="n">
        <f aca="false">$G6174+IF($F6175=1,1,0)</f>
        <v>3</v>
      </c>
      <c r="H6175" s="0" t="str">
        <f aca="false">IF($F6175=1,$G6175,"")</f>
        <v/>
      </c>
    </row>
    <row r="6176" customFormat="false" ht="15" hidden="false" customHeight="false" outlineLevel="0" collapsed="false">
      <c r="A6176" s="30" t="n">
        <v>964.6875</v>
      </c>
      <c r="B6176" s="31" t="n">
        <v>-9.1869</v>
      </c>
      <c r="C6176" s="32" t="n">
        <f aca="false">IF($A6176="","",IF(設定!$B$21="dB",10^($B6176/20),ABS($B6176)))</f>
        <v>0.347260191175293</v>
      </c>
      <c r="D6176" s="32" t="n">
        <f aca="false">IF($A6176="","",$A6176^2)</f>
        <v>930621.97265625</v>
      </c>
      <c r="E6176" s="32" t="n">
        <f aca="false">IF($A6176="","",IF($C6176&lt;=0,"",1/$C6176^2))</f>
        <v>8.29258630251688</v>
      </c>
      <c r="F6176" s="33" t="n">
        <f aca="false">IF(OR(ROW()-設定!$B$30&lt;2,ROW()+設定!$B$30&gt;13701,N($A6176)&lt;=0,N(INDEX($A$2:$A$13701,MIN(13700,MAX(1,ROW()-1+設定!$B$30))))&lt;=0,$A6176&lt;設定!$B$28,$A6176&gt;設定!$B$29),0,IF(AND($C6176&gt;=MAX(INDEX($C$1:$C$13701,MAX(1,ROW()-設定!$B$24)):INDEX($C$1:$C$13701,MAX(1,ROW()-1))),$C6176&gt;MAX(INDEX($C$1:$C$13701,MIN(13701,ROW()+1)):INDEX($C$1:$C$13701,MIN(13701,ROW()+設定!$B$24))),$C6176&gt;=設定!$B$32,$C6176&gt;=MAX(MIN(INDEX($C$1:$C$13701,MAX(1,ROW()-設定!$B$26)):INDEX($C$1:$C$13701,MAX(1,ROW()-1))),MIN(INDEX($C$1:$C$13701,MIN(13701,ROW()+1)):INDEX($C$1:$C$13701,MIN(13701,ROW()+設定!$B$26))))*10^(設定!$B$27/20)),1,0))</f>
        <v>0</v>
      </c>
      <c r="G6176" s="33" t="n">
        <f aca="false">$G6175+IF($F6176=1,1,0)</f>
        <v>3</v>
      </c>
      <c r="H6176" s="0" t="str">
        <f aca="false">IF($F6176=1,$G6176,"")</f>
        <v/>
      </c>
    </row>
    <row r="6177" customFormat="false" ht="15" hidden="false" customHeight="false" outlineLevel="0" collapsed="false">
      <c r="A6177" s="30" t="n">
        <v>964.84375</v>
      </c>
      <c r="B6177" s="31" t="n">
        <v>-8.9116</v>
      </c>
      <c r="C6177" s="32" t="n">
        <f aca="false">IF($A6177="","",IF(設定!$B$21="dB",10^($B6177/20),ABS($B6177)))</f>
        <v>0.35844291456987</v>
      </c>
      <c r="D6177" s="32" t="n">
        <f aca="false">IF($A6177="","",$A6177^2)</f>
        <v>930923.461914063</v>
      </c>
      <c r="E6177" s="32" t="n">
        <f aca="false">IF($A6177="","",IF($C6177&lt;=0,"",1/$C6177^2))</f>
        <v>7.78323243105468</v>
      </c>
      <c r="F6177" s="33" t="n">
        <f aca="false">IF(OR(ROW()-設定!$B$30&lt;2,ROW()+設定!$B$30&gt;13701,N($A6177)&lt;=0,N(INDEX($A$2:$A$13701,MIN(13700,MAX(1,ROW()-1+設定!$B$30))))&lt;=0,$A6177&lt;設定!$B$28,$A6177&gt;設定!$B$29),0,IF(AND($C6177&gt;=MAX(INDEX($C$1:$C$13701,MAX(1,ROW()-設定!$B$24)):INDEX($C$1:$C$13701,MAX(1,ROW()-1))),$C6177&gt;MAX(INDEX($C$1:$C$13701,MIN(13701,ROW()+1)):INDEX($C$1:$C$13701,MIN(13701,ROW()+設定!$B$24))),$C6177&gt;=設定!$B$32,$C6177&gt;=MAX(MIN(INDEX($C$1:$C$13701,MAX(1,ROW()-設定!$B$26)):INDEX($C$1:$C$13701,MAX(1,ROW()-1))),MIN(INDEX($C$1:$C$13701,MIN(13701,ROW()+1)):INDEX($C$1:$C$13701,MIN(13701,ROW()+設定!$B$26))))*10^(設定!$B$27/20)),1,0))</f>
        <v>0</v>
      </c>
      <c r="G6177" s="33" t="n">
        <f aca="false">$G6176+IF($F6177=1,1,0)</f>
        <v>3</v>
      </c>
      <c r="H6177" s="0" t="str">
        <f aca="false">IF($F6177=1,$G6177,"")</f>
        <v/>
      </c>
    </row>
    <row r="6178" customFormat="false" ht="15" hidden="false" customHeight="false" outlineLevel="0" collapsed="false">
      <c r="A6178" s="30" t="n">
        <v>965</v>
      </c>
      <c r="B6178" s="31" t="n">
        <v>-8.7085</v>
      </c>
      <c r="C6178" s="32" t="n">
        <f aca="false">IF($A6178="","",IF(設定!$B$21="dB",10^($B6178/20),ABS($B6178)))</f>
        <v>0.366923054336891</v>
      </c>
      <c r="D6178" s="32" t="n">
        <f aca="false">IF($A6178="","",$A6178^2)</f>
        <v>931225</v>
      </c>
      <c r="E6178" s="32" t="n">
        <f aca="false">IF($A6178="","",IF($C6178&lt;=0,"",1/$C6178^2))</f>
        <v>7.42762552491373</v>
      </c>
      <c r="F6178" s="33" t="n">
        <f aca="false">IF(OR(ROW()-設定!$B$30&lt;2,ROW()+設定!$B$30&gt;13701,N($A6178)&lt;=0,N(INDEX($A$2:$A$13701,MIN(13700,MAX(1,ROW()-1+設定!$B$30))))&lt;=0,$A6178&lt;設定!$B$28,$A6178&gt;設定!$B$29),0,IF(AND($C6178&gt;=MAX(INDEX($C$1:$C$13701,MAX(1,ROW()-設定!$B$24)):INDEX($C$1:$C$13701,MAX(1,ROW()-1))),$C6178&gt;MAX(INDEX($C$1:$C$13701,MIN(13701,ROW()+1)):INDEX($C$1:$C$13701,MIN(13701,ROW()+設定!$B$24))),$C6178&gt;=設定!$B$32,$C6178&gt;=MAX(MIN(INDEX($C$1:$C$13701,MAX(1,ROW()-設定!$B$26)):INDEX($C$1:$C$13701,MAX(1,ROW()-1))),MIN(INDEX($C$1:$C$13701,MIN(13701,ROW()+1)):INDEX($C$1:$C$13701,MIN(13701,ROW()+設定!$B$26))))*10^(設定!$B$27/20)),1,0))</f>
        <v>0</v>
      </c>
      <c r="G6178" s="33" t="n">
        <f aca="false">$G6177+IF($F6178=1,1,0)</f>
        <v>3</v>
      </c>
      <c r="H6178" s="0" t="str">
        <f aca="false">IF($F6178=1,$G6178,"")</f>
        <v/>
      </c>
    </row>
    <row r="6179" customFormat="false" ht="15" hidden="false" customHeight="false" outlineLevel="0" collapsed="false">
      <c r="A6179" s="30" t="n">
        <v>965.15625</v>
      </c>
      <c r="B6179" s="31" t="n">
        <v>-8.3467</v>
      </c>
      <c r="C6179" s="32" t="n">
        <f aca="false">IF($A6179="","",IF(設定!$B$21="dB",10^($B6179/20),ABS($B6179)))</f>
        <v>0.382529559185652</v>
      </c>
      <c r="D6179" s="32" t="n">
        <f aca="false">IF($A6179="","",$A6179^2)</f>
        <v>931526.586914063</v>
      </c>
      <c r="E6179" s="32" t="n">
        <f aca="false">IF($A6179="","",IF($C6179&lt;=0,"",1/$C6179^2))</f>
        <v>6.83392172296652</v>
      </c>
      <c r="F6179" s="33" t="n">
        <f aca="false">IF(OR(ROW()-設定!$B$30&lt;2,ROW()+設定!$B$30&gt;13701,N($A6179)&lt;=0,N(INDEX($A$2:$A$13701,MIN(13700,MAX(1,ROW()-1+設定!$B$30))))&lt;=0,$A6179&lt;設定!$B$28,$A6179&gt;設定!$B$29),0,IF(AND($C6179&gt;=MAX(INDEX($C$1:$C$13701,MAX(1,ROW()-設定!$B$24)):INDEX($C$1:$C$13701,MAX(1,ROW()-1))),$C6179&gt;MAX(INDEX($C$1:$C$13701,MIN(13701,ROW()+1)):INDEX($C$1:$C$13701,MIN(13701,ROW()+設定!$B$24))),$C6179&gt;=設定!$B$32,$C6179&gt;=MAX(MIN(INDEX($C$1:$C$13701,MAX(1,ROW()-設定!$B$26)):INDEX($C$1:$C$13701,MAX(1,ROW()-1))),MIN(INDEX($C$1:$C$13701,MIN(13701,ROW()+1)):INDEX($C$1:$C$13701,MIN(13701,ROW()+設定!$B$26))))*10^(設定!$B$27/20)),1,0))</f>
        <v>0</v>
      </c>
      <c r="G6179" s="33" t="n">
        <f aca="false">$G6178+IF($F6179=1,1,0)</f>
        <v>3</v>
      </c>
      <c r="H6179" s="0" t="str">
        <f aca="false">IF($F6179=1,$G6179,"")</f>
        <v/>
      </c>
    </row>
    <row r="6180" customFormat="false" ht="15" hidden="false" customHeight="false" outlineLevel="0" collapsed="false">
      <c r="A6180" s="30" t="n">
        <v>965.3125</v>
      </c>
      <c r="B6180" s="31" t="n">
        <v>-8.0469</v>
      </c>
      <c r="C6180" s="32" t="n">
        <f aca="false">IF($A6180="","",IF(設定!$B$21="dB",10^($B6180/20),ABS($B6180)))</f>
        <v>0.395963359216079</v>
      </c>
      <c r="D6180" s="32" t="n">
        <f aca="false">IF($A6180="","",$A6180^2)</f>
        <v>931828.22265625</v>
      </c>
      <c r="E6180" s="32" t="n">
        <f aca="false">IF($A6180="","",IF($C6180&lt;=0,"",1/$C6180^2))</f>
        <v>6.37808055396952</v>
      </c>
      <c r="F6180" s="33" t="n">
        <f aca="false">IF(OR(ROW()-設定!$B$30&lt;2,ROW()+設定!$B$30&gt;13701,N($A6180)&lt;=0,N(INDEX($A$2:$A$13701,MIN(13700,MAX(1,ROW()-1+設定!$B$30))))&lt;=0,$A6180&lt;設定!$B$28,$A6180&gt;設定!$B$29),0,IF(AND($C6180&gt;=MAX(INDEX($C$1:$C$13701,MAX(1,ROW()-設定!$B$24)):INDEX($C$1:$C$13701,MAX(1,ROW()-1))),$C6180&gt;MAX(INDEX($C$1:$C$13701,MIN(13701,ROW()+1)):INDEX($C$1:$C$13701,MIN(13701,ROW()+設定!$B$24))),$C6180&gt;=設定!$B$32,$C6180&gt;=MAX(MIN(INDEX($C$1:$C$13701,MAX(1,ROW()-設定!$B$26)):INDEX($C$1:$C$13701,MAX(1,ROW()-1))),MIN(INDEX($C$1:$C$13701,MIN(13701,ROW()+1)):INDEX($C$1:$C$13701,MIN(13701,ROW()+設定!$B$26))))*10^(設定!$B$27/20)),1,0))</f>
        <v>0</v>
      </c>
      <c r="G6180" s="33" t="n">
        <f aca="false">$G6179+IF($F6180=1,1,0)</f>
        <v>3</v>
      </c>
      <c r="H6180" s="0" t="str">
        <f aca="false">IF($F6180=1,$G6180,"")</f>
        <v/>
      </c>
    </row>
    <row r="6181" customFormat="false" ht="15" hidden="false" customHeight="false" outlineLevel="0" collapsed="false">
      <c r="A6181" s="30" t="n">
        <v>965.46875</v>
      </c>
      <c r="B6181" s="31" t="n">
        <v>-7.6869</v>
      </c>
      <c r="C6181" s="32" t="n">
        <f aca="false">IF($A6181="","",IF(設定!$B$21="dB",10^($B6181/20),ABS($B6181)))</f>
        <v>0.412719510712041</v>
      </c>
      <c r="D6181" s="32" t="n">
        <f aca="false">IF($A6181="","",$A6181^2)</f>
        <v>932129.907226563</v>
      </c>
      <c r="E6181" s="32" t="n">
        <f aca="false">IF($A6181="","",IF($C6181&lt;=0,"",1/$C6181^2))</f>
        <v>5.87070151450847</v>
      </c>
      <c r="F6181" s="33" t="n">
        <f aca="false">IF(OR(ROW()-設定!$B$30&lt;2,ROW()+設定!$B$30&gt;13701,N($A6181)&lt;=0,N(INDEX($A$2:$A$13701,MIN(13700,MAX(1,ROW()-1+設定!$B$30))))&lt;=0,$A6181&lt;設定!$B$28,$A6181&gt;設定!$B$29),0,IF(AND($C6181&gt;=MAX(INDEX($C$1:$C$13701,MAX(1,ROW()-設定!$B$24)):INDEX($C$1:$C$13701,MAX(1,ROW()-1))),$C6181&gt;MAX(INDEX($C$1:$C$13701,MIN(13701,ROW()+1)):INDEX($C$1:$C$13701,MIN(13701,ROW()+設定!$B$24))),$C6181&gt;=設定!$B$32,$C6181&gt;=MAX(MIN(INDEX($C$1:$C$13701,MAX(1,ROW()-設定!$B$26)):INDEX($C$1:$C$13701,MAX(1,ROW()-1))),MIN(INDEX($C$1:$C$13701,MIN(13701,ROW()+1)):INDEX($C$1:$C$13701,MIN(13701,ROW()+設定!$B$26))))*10^(設定!$B$27/20)),1,0))</f>
        <v>0</v>
      </c>
      <c r="G6181" s="33" t="n">
        <f aca="false">$G6180+IF($F6181=1,1,0)</f>
        <v>3</v>
      </c>
      <c r="H6181" s="0" t="str">
        <f aca="false">IF($F6181=1,$G6181,"")</f>
        <v/>
      </c>
    </row>
    <row r="6182" customFormat="false" ht="15" hidden="false" customHeight="false" outlineLevel="0" collapsed="false">
      <c r="A6182" s="30" t="n">
        <v>965.625</v>
      </c>
      <c r="B6182" s="31" t="n">
        <v>-7.3809</v>
      </c>
      <c r="C6182" s="32" t="n">
        <f aca="false">IF($A6182="","",IF(設定!$B$21="dB",10^($B6182/20),ABS($B6182)))</f>
        <v>0.427518585949979</v>
      </c>
      <c r="D6182" s="32" t="n">
        <f aca="false">IF($A6182="","",$A6182^2)</f>
        <v>932431.640625</v>
      </c>
      <c r="E6182" s="32" t="n">
        <f aca="false">IF($A6182="","",IF($C6182&lt;=0,"",1/$C6182^2))</f>
        <v>5.47129334212847</v>
      </c>
      <c r="F6182" s="33" t="n">
        <f aca="false">IF(OR(ROW()-設定!$B$30&lt;2,ROW()+設定!$B$30&gt;13701,N($A6182)&lt;=0,N(INDEX($A$2:$A$13701,MIN(13700,MAX(1,ROW()-1+設定!$B$30))))&lt;=0,$A6182&lt;設定!$B$28,$A6182&gt;設定!$B$29),0,IF(AND($C6182&gt;=MAX(INDEX($C$1:$C$13701,MAX(1,ROW()-設定!$B$24)):INDEX($C$1:$C$13701,MAX(1,ROW()-1))),$C6182&gt;MAX(INDEX($C$1:$C$13701,MIN(13701,ROW()+1)):INDEX($C$1:$C$13701,MIN(13701,ROW()+設定!$B$24))),$C6182&gt;=設定!$B$32,$C6182&gt;=MAX(MIN(INDEX($C$1:$C$13701,MAX(1,ROW()-設定!$B$26)):INDEX($C$1:$C$13701,MAX(1,ROW()-1))),MIN(INDEX($C$1:$C$13701,MIN(13701,ROW()+1)):INDEX($C$1:$C$13701,MIN(13701,ROW()+設定!$B$26))))*10^(設定!$B$27/20)),1,0))</f>
        <v>0</v>
      </c>
      <c r="G6182" s="33" t="n">
        <f aca="false">$G6181+IF($F6182=1,1,0)</f>
        <v>3</v>
      </c>
      <c r="H6182" s="0" t="str">
        <f aca="false">IF($F6182=1,$G6182,"")</f>
        <v/>
      </c>
    </row>
    <row r="6183" customFormat="false" ht="15" hidden="false" customHeight="false" outlineLevel="0" collapsed="false">
      <c r="A6183" s="30" t="n">
        <v>965.78125</v>
      </c>
      <c r="B6183" s="31" t="n">
        <v>-7.1185</v>
      </c>
      <c r="C6183" s="32" t="n">
        <f aca="false">IF($A6183="","",IF(設定!$B$21="dB",10^($B6183/20),ABS($B6183)))</f>
        <v>0.440630951205906</v>
      </c>
      <c r="D6183" s="32" t="n">
        <f aca="false">IF($A6183="","",$A6183^2)</f>
        <v>932733.422851563</v>
      </c>
      <c r="E6183" s="32" t="n">
        <f aca="false">IF($A6183="","",IF($C6183&lt;=0,"",1/$C6183^2))</f>
        <v>5.15050721640254</v>
      </c>
      <c r="F6183" s="33" t="n">
        <f aca="false">IF(OR(ROW()-設定!$B$30&lt;2,ROW()+設定!$B$30&gt;13701,N($A6183)&lt;=0,N(INDEX($A$2:$A$13701,MIN(13700,MAX(1,ROW()-1+設定!$B$30))))&lt;=0,$A6183&lt;設定!$B$28,$A6183&gt;設定!$B$29),0,IF(AND($C6183&gt;=MAX(INDEX($C$1:$C$13701,MAX(1,ROW()-設定!$B$24)):INDEX($C$1:$C$13701,MAX(1,ROW()-1))),$C6183&gt;MAX(INDEX($C$1:$C$13701,MIN(13701,ROW()+1)):INDEX($C$1:$C$13701,MIN(13701,ROW()+設定!$B$24))),$C6183&gt;=設定!$B$32,$C6183&gt;=MAX(MIN(INDEX($C$1:$C$13701,MAX(1,ROW()-設定!$B$26)):INDEX($C$1:$C$13701,MAX(1,ROW()-1))),MIN(INDEX($C$1:$C$13701,MIN(13701,ROW()+1)):INDEX($C$1:$C$13701,MIN(13701,ROW()+設定!$B$26))))*10^(設定!$B$27/20)),1,0))</f>
        <v>0</v>
      </c>
      <c r="G6183" s="33" t="n">
        <f aca="false">$G6182+IF($F6183=1,1,0)</f>
        <v>3</v>
      </c>
      <c r="H6183" s="0" t="str">
        <f aca="false">IF($F6183=1,$G6183,"")</f>
        <v/>
      </c>
    </row>
    <row r="6184" customFormat="false" ht="15" hidden="false" customHeight="false" outlineLevel="0" collapsed="false">
      <c r="A6184" s="30" t="n">
        <v>965.9375</v>
      </c>
      <c r="B6184" s="31" t="n">
        <v>-6.9326</v>
      </c>
      <c r="C6184" s="32" t="n">
        <f aca="false">IF($A6184="","",IF(設定!$B$21="dB",10^($B6184/20),ABS($B6184)))</f>
        <v>0.450163211035408</v>
      </c>
      <c r="D6184" s="32" t="n">
        <f aca="false">IF($A6184="","",$A6184^2)</f>
        <v>933035.25390625</v>
      </c>
      <c r="E6184" s="32" t="n">
        <f aca="false">IF($A6184="","",IF($C6184&lt;=0,"",1/$C6184^2))</f>
        <v>4.93469141760173</v>
      </c>
      <c r="F6184" s="33" t="n">
        <f aca="false">IF(OR(ROW()-設定!$B$30&lt;2,ROW()+設定!$B$30&gt;13701,N($A6184)&lt;=0,N(INDEX($A$2:$A$13701,MIN(13700,MAX(1,ROW()-1+設定!$B$30))))&lt;=0,$A6184&lt;設定!$B$28,$A6184&gt;設定!$B$29),0,IF(AND($C6184&gt;=MAX(INDEX($C$1:$C$13701,MAX(1,ROW()-設定!$B$24)):INDEX($C$1:$C$13701,MAX(1,ROW()-1))),$C6184&gt;MAX(INDEX($C$1:$C$13701,MIN(13701,ROW()+1)):INDEX($C$1:$C$13701,MIN(13701,ROW()+設定!$B$24))),$C6184&gt;=設定!$B$32,$C6184&gt;=MAX(MIN(INDEX($C$1:$C$13701,MAX(1,ROW()-設定!$B$26)):INDEX($C$1:$C$13701,MAX(1,ROW()-1))),MIN(INDEX($C$1:$C$13701,MIN(13701,ROW()+1)):INDEX($C$1:$C$13701,MIN(13701,ROW()+設定!$B$26))))*10^(設定!$B$27/20)),1,0))</f>
        <v>0</v>
      </c>
      <c r="G6184" s="33" t="n">
        <f aca="false">$G6183+IF($F6184=1,1,0)</f>
        <v>3</v>
      </c>
      <c r="H6184" s="0" t="str">
        <f aca="false">IF($F6184=1,$G6184,"")</f>
        <v/>
      </c>
    </row>
    <row r="6185" customFormat="false" ht="15" hidden="false" customHeight="false" outlineLevel="0" collapsed="false">
      <c r="A6185" s="30" t="n">
        <v>966.09375</v>
      </c>
      <c r="B6185" s="31" t="n">
        <v>-6.6048</v>
      </c>
      <c r="C6185" s="32" t="n">
        <f aca="false">IF($A6185="","",IF(設定!$B$21="dB",10^($B6185/20),ABS($B6185)))</f>
        <v>0.467476732703393</v>
      </c>
      <c r="D6185" s="32" t="n">
        <f aca="false">IF($A6185="","",$A6185^2)</f>
        <v>933337.133789063</v>
      </c>
      <c r="E6185" s="32" t="n">
        <f aca="false">IF($A6185="","",IF($C6185&lt;=0,"",1/$C6185^2))</f>
        <v>4.57593661434234</v>
      </c>
      <c r="F6185" s="33" t="n">
        <f aca="false">IF(OR(ROW()-設定!$B$30&lt;2,ROW()+設定!$B$30&gt;13701,N($A6185)&lt;=0,N(INDEX($A$2:$A$13701,MIN(13700,MAX(1,ROW()-1+設定!$B$30))))&lt;=0,$A6185&lt;設定!$B$28,$A6185&gt;設定!$B$29),0,IF(AND($C6185&gt;=MAX(INDEX($C$1:$C$13701,MAX(1,ROW()-設定!$B$24)):INDEX($C$1:$C$13701,MAX(1,ROW()-1))),$C6185&gt;MAX(INDEX($C$1:$C$13701,MIN(13701,ROW()+1)):INDEX($C$1:$C$13701,MIN(13701,ROW()+設定!$B$24))),$C6185&gt;=設定!$B$32,$C6185&gt;=MAX(MIN(INDEX($C$1:$C$13701,MAX(1,ROW()-設定!$B$26)):INDEX($C$1:$C$13701,MAX(1,ROW()-1))),MIN(INDEX($C$1:$C$13701,MIN(13701,ROW()+1)):INDEX($C$1:$C$13701,MIN(13701,ROW()+設定!$B$26))))*10^(設定!$B$27/20)),1,0))</f>
        <v>0</v>
      </c>
      <c r="G6185" s="33" t="n">
        <f aca="false">$G6184+IF($F6185=1,1,0)</f>
        <v>3</v>
      </c>
      <c r="H6185" s="0" t="str">
        <f aca="false">IF($F6185=1,$G6185,"")</f>
        <v/>
      </c>
    </row>
    <row r="6186" customFormat="false" ht="15" hidden="false" customHeight="false" outlineLevel="0" collapsed="false">
      <c r="A6186" s="30" t="n">
        <v>966.25</v>
      </c>
      <c r="B6186" s="31" t="n">
        <v>-6.5025</v>
      </c>
      <c r="C6186" s="32" t="n">
        <f aca="false">IF($A6186="","",IF(設定!$B$21="dB",10^($B6186/20),ABS($B6186)))</f>
        <v>0.473015094678584</v>
      </c>
      <c r="D6186" s="32" t="n">
        <f aca="false">IF($A6186="","",$A6186^2)</f>
        <v>933639.0625</v>
      </c>
      <c r="E6186" s="32" t="n">
        <f aca="false">IF($A6186="","",IF($C6186&lt;=0,"",1/$C6186^2))</f>
        <v>4.46940797918775</v>
      </c>
      <c r="F6186" s="33" t="n">
        <f aca="false">IF(OR(ROW()-設定!$B$30&lt;2,ROW()+設定!$B$30&gt;13701,N($A6186)&lt;=0,N(INDEX($A$2:$A$13701,MIN(13700,MAX(1,ROW()-1+設定!$B$30))))&lt;=0,$A6186&lt;設定!$B$28,$A6186&gt;設定!$B$29),0,IF(AND($C6186&gt;=MAX(INDEX($C$1:$C$13701,MAX(1,ROW()-設定!$B$24)):INDEX($C$1:$C$13701,MAX(1,ROW()-1))),$C6186&gt;MAX(INDEX($C$1:$C$13701,MIN(13701,ROW()+1)):INDEX($C$1:$C$13701,MIN(13701,ROW()+設定!$B$24))),$C6186&gt;=設定!$B$32,$C6186&gt;=MAX(MIN(INDEX($C$1:$C$13701,MAX(1,ROW()-設定!$B$26)):INDEX($C$1:$C$13701,MAX(1,ROW()-1))),MIN(INDEX($C$1:$C$13701,MIN(13701,ROW()+1)):INDEX($C$1:$C$13701,MIN(13701,ROW()+設定!$B$26))))*10^(設定!$B$27/20)),1,0))</f>
        <v>0</v>
      </c>
      <c r="G6186" s="33" t="n">
        <f aca="false">$G6185+IF($F6186=1,1,0)</f>
        <v>3</v>
      </c>
      <c r="H6186" s="0" t="str">
        <f aca="false">IF($F6186=1,$G6186,"")</f>
        <v/>
      </c>
    </row>
    <row r="6187" customFormat="false" ht="15" hidden="false" customHeight="false" outlineLevel="0" collapsed="false">
      <c r="A6187" s="30" t="n">
        <v>966.40625</v>
      </c>
      <c r="B6187" s="31" t="n">
        <v>-6.4177</v>
      </c>
      <c r="C6187" s="32" t="n">
        <f aca="false">IF($A6187="","",IF(設定!$B$21="dB",10^($B6187/20),ABS($B6187)))</f>
        <v>0.477655738856277</v>
      </c>
      <c r="D6187" s="32" t="n">
        <f aca="false">IF($A6187="","",$A6187^2)</f>
        <v>933941.040039063</v>
      </c>
      <c r="E6187" s="32" t="n">
        <f aca="false">IF($A6187="","",IF($C6187&lt;=0,"",1/$C6187^2))</f>
        <v>4.38298515784644</v>
      </c>
      <c r="F6187" s="33" t="n">
        <f aca="false">IF(OR(ROW()-設定!$B$30&lt;2,ROW()+設定!$B$30&gt;13701,N($A6187)&lt;=0,N(INDEX($A$2:$A$13701,MIN(13700,MAX(1,ROW()-1+設定!$B$30))))&lt;=0,$A6187&lt;設定!$B$28,$A6187&gt;設定!$B$29),0,IF(AND($C6187&gt;=MAX(INDEX($C$1:$C$13701,MAX(1,ROW()-設定!$B$24)):INDEX($C$1:$C$13701,MAX(1,ROW()-1))),$C6187&gt;MAX(INDEX($C$1:$C$13701,MIN(13701,ROW()+1)):INDEX($C$1:$C$13701,MIN(13701,ROW()+設定!$B$24))),$C6187&gt;=設定!$B$32,$C6187&gt;=MAX(MIN(INDEX($C$1:$C$13701,MAX(1,ROW()-設定!$B$26)):INDEX($C$1:$C$13701,MAX(1,ROW()-1))),MIN(INDEX($C$1:$C$13701,MIN(13701,ROW()+1)):INDEX($C$1:$C$13701,MIN(13701,ROW()+設定!$B$26))))*10^(設定!$B$27/20)),1,0))</f>
        <v>0</v>
      </c>
      <c r="G6187" s="33" t="n">
        <f aca="false">$G6186+IF($F6187=1,1,0)</f>
        <v>3</v>
      </c>
      <c r="H6187" s="0" t="str">
        <f aca="false">IF($F6187=1,$G6187,"")</f>
        <v/>
      </c>
    </row>
    <row r="6188" customFormat="false" ht="15" hidden="false" customHeight="false" outlineLevel="0" collapsed="false">
      <c r="A6188" s="30" t="n">
        <v>966.5625</v>
      </c>
      <c r="B6188" s="31" t="n">
        <v>-5.8847</v>
      </c>
      <c r="C6188" s="32" t="n">
        <f aca="false">IF($A6188="","",IF(設定!$B$21="dB",10^($B6188/20),ABS($B6188)))</f>
        <v>0.50788454805704</v>
      </c>
      <c r="D6188" s="32" t="n">
        <f aca="false">IF($A6188="","",$A6188^2)</f>
        <v>934243.06640625</v>
      </c>
      <c r="E6188" s="32" t="n">
        <f aca="false">IF($A6188="","",IF($C6188&lt;=0,"",1/$C6188^2))</f>
        <v>3.87676967809212</v>
      </c>
      <c r="F6188" s="33" t="n">
        <f aca="false">IF(OR(ROW()-設定!$B$30&lt;2,ROW()+設定!$B$30&gt;13701,N($A6188)&lt;=0,N(INDEX($A$2:$A$13701,MIN(13700,MAX(1,ROW()-1+設定!$B$30))))&lt;=0,$A6188&lt;設定!$B$28,$A6188&gt;設定!$B$29),0,IF(AND($C6188&gt;=MAX(INDEX($C$1:$C$13701,MAX(1,ROW()-設定!$B$24)):INDEX($C$1:$C$13701,MAX(1,ROW()-1))),$C6188&gt;MAX(INDEX($C$1:$C$13701,MIN(13701,ROW()+1)):INDEX($C$1:$C$13701,MIN(13701,ROW()+設定!$B$24))),$C6188&gt;=設定!$B$32,$C6188&gt;=MAX(MIN(INDEX($C$1:$C$13701,MAX(1,ROW()-設定!$B$26)):INDEX($C$1:$C$13701,MAX(1,ROW()-1))),MIN(INDEX($C$1:$C$13701,MIN(13701,ROW()+1)):INDEX($C$1:$C$13701,MIN(13701,ROW()+設定!$B$26))))*10^(設定!$B$27/20)),1,0))</f>
        <v>0</v>
      </c>
      <c r="G6188" s="33" t="n">
        <f aca="false">$G6187+IF($F6188=1,1,0)</f>
        <v>3</v>
      </c>
      <c r="H6188" s="0" t="str">
        <f aca="false">IF($F6188=1,$G6188,"")</f>
        <v/>
      </c>
    </row>
    <row r="6189" customFormat="false" ht="15" hidden="false" customHeight="false" outlineLevel="0" collapsed="false">
      <c r="A6189" s="30" t="n">
        <v>966.71875</v>
      </c>
      <c r="B6189" s="31" t="n">
        <v>-5.8252</v>
      </c>
      <c r="C6189" s="32" t="n">
        <f aca="false">IF($A6189="","",IF(設定!$B$21="dB",10^($B6189/20),ABS($B6189)))</f>
        <v>0.511375597566137</v>
      </c>
      <c r="D6189" s="32" t="n">
        <f aca="false">IF($A6189="","",$A6189^2)</f>
        <v>934545.141601563</v>
      </c>
      <c r="E6189" s="32" t="n">
        <f aca="false">IF($A6189="","",IF($C6189&lt;=0,"",1/$C6189^2))</f>
        <v>3.82401863509237</v>
      </c>
      <c r="F6189" s="33" t="n">
        <f aca="false">IF(OR(ROW()-設定!$B$30&lt;2,ROW()+設定!$B$30&gt;13701,N($A6189)&lt;=0,N(INDEX($A$2:$A$13701,MIN(13700,MAX(1,ROW()-1+設定!$B$30))))&lt;=0,$A6189&lt;設定!$B$28,$A6189&gt;設定!$B$29),0,IF(AND($C6189&gt;=MAX(INDEX($C$1:$C$13701,MAX(1,ROW()-設定!$B$24)):INDEX($C$1:$C$13701,MAX(1,ROW()-1))),$C6189&gt;MAX(INDEX($C$1:$C$13701,MIN(13701,ROW()+1)):INDEX($C$1:$C$13701,MIN(13701,ROW()+設定!$B$24))),$C6189&gt;=設定!$B$32,$C6189&gt;=MAX(MIN(INDEX($C$1:$C$13701,MAX(1,ROW()-設定!$B$26)):INDEX($C$1:$C$13701,MAX(1,ROW()-1))),MIN(INDEX($C$1:$C$13701,MIN(13701,ROW()+1)):INDEX($C$1:$C$13701,MIN(13701,ROW()+設定!$B$26))))*10^(設定!$B$27/20)),1,0))</f>
        <v>0</v>
      </c>
      <c r="G6189" s="33" t="n">
        <f aca="false">$G6188+IF($F6189=1,1,0)</f>
        <v>3</v>
      </c>
      <c r="H6189" s="0" t="str">
        <f aca="false">IF($F6189=1,$G6189,"")</f>
        <v/>
      </c>
    </row>
    <row r="6190" customFormat="false" ht="15" hidden="false" customHeight="false" outlineLevel="0" collapsed="false">
      <c r="A6190" s="30" t="n">
        <v>966.875</v>
      </c>
      <c r="B6190" s="31" t="n">
        <v>-5.5258</v>
      </c>
      <c r="C6190" s="32" t="n">
        <f aca="false">IF($A6190="","",IF(設定!$B$21="dB",10^($B6190/20),ABS($B6190)))</f>
        <v>0.529309879357537</v>
      </c>
      <c r="D6190" s="32" t="n">
        <f aca="false">IF($A6190="","",$A6190^2)</f>
        <v>934847.265625</v>
      </c>
      <c r="E6190" s="32" t="n">
        <f aca="false">IF($A6190="","",IF($C6190&lt;=0,"",1/$C6190^2))</f>
        <v>3.56927491701929</v>
      </c>
      <c r="F6190" s="33" t="n">
        <f aca="false">IF(OR(ROW()-設定!$B$30&lt;2,ROW()+設定!$B$30&gt;13701,N($A6190)&lt;=0,N(INDEX($A$2:$A$13701,MIN(13700,MAX(1,ROW()-1+設定!$B$30))))&lt;=0,$A6190&lt;設定!$B$28,$A6190&gt;設定!$B$29),0,IF(AND($C6190&gt;=MAX(INDEX($C$1:$C$13701,MAX(1,ROW()-設定!$B$24)):INDEX($C$1:$C$13701,MAX(1,ROW()-1))),$C6190&gt;MAX(INDEX($C$1:$C$13701,MIN(13701,ROW()+1)):INDEX($C$1:$C$13701,MIN(13701,ROW()+設定!$B$24))),$C6190&gt;=設定!$B$32,$C6190&gt;=MAX(MIN(INDEX($C$1:$C$13701,MAX(1,ROW()-設定!$B$26)):INDEX($C$1:$C$13701,MAX(1,ROW()-1))),MIN(INDEX($C$1:$C$13701,MIN(13701,ROW()+1)):INDEX($C$1:$C$13701,MIN(13701,ROW()+設定!$B$26))))*10^(設定!$B$27/20)),1,0))</f>
        <v>0</v>
      </c>
      <c r="G6190" s="33" t="n">
        <f aca="false">$G6189+IF($F6190=1,1,0)</f>
        <v>3</v>
      </c>
      <c r="H6190" s="0" t="str">
        <f aca="false">IF($F6190=1,$G6190,"")</f>
        <v/>
      </c>
    </row>
    <row r="6191" customFormat="false" ht="15" hidden="false" customHeight="false" outlineLevel="0" collapsed="false">
      <c r="A6191" s="30" t="n">
        <v>967.03125</v>
      </c>
      <c r="B6191" s="31" t="n">
        <v>-5.3362</v>
      </c>
      <c r="C6191" s="32" t="n">
        <f aca="false">IF($A6191="","",IF(設定!$B$21="dB",10^($B6191/20),ABS($B6191)))</f>
        <v>0.540990949943085</v>
      </c>
      <c r="D6191" s="32" t="n">
        <f aca="false">IF($A6191="","",$A6191^2)</f>
        <v>935149.438476563</v>
      </c>
      <c r="E6191" s="32" t="n">
        <f aca="false">IF($A6191="","",IF($C6191&lt;=0,"",1/$C6191^2))</f>
        <v>3.41680347413008</v>
      </c>
      <c r="F6191" s="33" t="n">
        <f aca="false">IF(OR(ROW()-設定!$B$30&lt;2,ROW()+設定!$B$30&gt;13701,N($A6191)&lt;=0,N(INDEX($A$2:$A$13701,MIN(13700,MAX(1,ROW()-1+設定!$B$30))))&lt;=0,$A6191&lt;設定!$B$28,$A6191&gt;設定!$B$29),0,IF(AND($C6191&gt;=MAX(INDEX($C$1:$C$13701,MAX(1,ROW()-設定!$B$24)):INDEX($C$1:$C$13701,MAX(1,ROW()-1))),$C6191&gt;MAX(INDEX($C$1:$C$13701,MIN(13701,ROW()+1)):INDEX($C$1:$C$13701,MIN(13701,ROW()+設定!$B$24))),$C6191&gt;=設定!$B$32,$C6191&gt;=MAX(MIN(INDEX($C$1:$C$13701,MAX(1,ROW()-設定!$B$26)):INDEX($C$1:$C$13701,MAX(1,ROW()-1))),MIN(INDEX($C$1:$C$13701,MIN(13701,ROW()+1)):INDEX($C$1:$C$13701,MIN(13701,ROW()+設定!$B$26))))*10^(設定!$B$27/20)),1,0))</f>
        <v>0</v>
      </c>
      <c r="G6191" s="33" t="n">
        <f aca="false">$G6190+IF($F6191=1,1,0)</f>
        <v>3</v>
      </c>
      <c r="H6191" s="0" t="str">
        <f aca="false">IF($F6191=1,$G6191,"")</f>
        <v/>
      </c>
    </row>
    <row r="6192" customFormat="false" ht="15" hidden="false" customHeight="false" outlineLevel="0" collapsed="false">
      <c r="A6192" s="30" t="n">
        <v>967.1875</v>
      </c>
      <c r="B6192" s="31" t="n">
        <v>-4.9323</v>
      </c>
      <c r="C6192" s="32" t="n">
        <f aca="false">IF($A6192="","",IF(設定!$B$21="dB",10^($B6192/20),ABS($B6192)))</f>
        <v>0.566741480046552</v>
      </c>
      <c r="D6192" s="32" t="n">
        <f aca="false">IF($A6192="","",$A6192^2)</f>
        <v>935451.66015625</v>
      </c>
      <c r="E6192" s="32" t="n">
        <f aca="false">IF($A6192="","",IF($C6192&lt;=0,"",1/$C6192^2))</f>
        <v>3.11336472163507</v>
      </c>
      <c r="F6192" s="33" t="n">
        <f aca="false">IF(OR(ROW()-設定!$B$30&lt;2,ROW()+設定!$B$30&gt;13701,N($A6192)&lt;=0,N(INDEX($A$2:$A$13701,MIN(13700,MAX(1,ROW()-1+設定!$B$30))))&lt;=0,$A6192&lt;設定!$B$28,$A6192&gt;設定!$B$29),0,IF(AND($C6192&gt;=MAX(INDEX($C$1:$C$13701,MAX(1,ROW()-設定!$B$24)):INDEX($C$1:$C$13701,MAX(1,ROW()-1))),$C6192&gt;MAX(INDEX($C$1:$C$13701,MIN(13701,ROW()+1)):INDEX($C$1:$C$13701,MIN(13701,ROW()+設定!$B$24))),$C6192&gt;=設定!$B$32,$C6192&gt;=MAX(MIN(INDEX($C$1:$C$13701,MAX(1,ROW()-設定!$B$26)):INDEX($C$1:$C$13701,MAX(1,ROW()-1))),MIN(INDEX($C$1:$C$13701,MIN(13701,ROW()+1)):INDEX($C$1:$C$13701,MIN(13701,ROW()+設定!$B$26))))*10^(設定!$B$27/20)),1,0))</f>
        <v>0</v>
      </c>
      <c r="G6192" s="33" t="n">
        <f aca="false">$G6191+IF($F6192=1,1,0)</f>
        <v>3</v>
      </c>
      <c r="H6192" s="0" t="str">
        <f aca="false">IF($F6192=1,$G6192,"")</f>
        <v/>
      </c>
    </row>
    <row r="6193" customFormat="false" ht="15" hidden="false" customHeight="false" outlineLevel="0" collapsed="false">
      <c r="A6193" s="30" t="n">
        <v>967.34375</v>
      </c>
      <c r="B6193" s="31" t="n">
        <v>-4.9172</v>
      </c>
      <c r="C6193" s="32" t="n">
        <f aca="false">IF($A6193="","",IF(設定!$B$21="dB",10^($B6193/20),ABS($B6193)))</f>
        <v>0.567727589665263</v>
      </c>
      <c r="D6193" s="32" t="n">
        <f aca="false">IF($A6193="","",$A6193^2)</f>
        <v>935753.930664063</v>
      </c>
      <c r="E6193" s="32" t="n">
        <f aca="false">IF($A6193="","",IF($C6193&lt;=0,"",1/$C6193^2))</f>
        <v>3.10255864968819</v>
      </c>
      <c r="F6193" s="33" t="n">
        <f aca="false">IF(OR(ROW()-設定!$B$30&lt;2,ROW()+設定!$B$30&gt;13701,N($A6193)&lt;=0,N(INDEX($A$2:$A$13701,MIN(13700,MAX(1,ROW()-1+設定!$B$30))))&lt;=0,$A6193&lt;設定!$B$28,$A6193&gt;設定!$B$29),0,IF(AND($C6193&gt;=MAX(INDEX($C$1:$C$13701,MAX(1,ROW()-設定!$B$24)):INDEX($C$1:$C$13701,MAX(1,ROW()-1))),$C6193&gt;MAX(INDEX($C$1:$C$13701,MIN(13701,ROW()+1)):INDEX($C$1:$C$13701,MIN(13701,ROW()+設定!$B$24))),$C6193&gt;=設定!$B$32,$C6193&gt;=MAX(MIN(INDEX($C$1:$C$13701,MAX(1,ROW()-設定!$B$26)):INDEX($C$1:$C$13701,MAX(1,ROW()-1))),MIN(INDEX($C$1:$C$13701,MIN(13701,ROW()+1)):INDEX($C$1:$C$13701,MIN(13701,ROW()+設定!$B$26))))*10^(設定!$B$27/20)),1,0))</f>
        <v>0</v>
      </c>
      <c r="G6193" s="33" t="n">
        <f aca="false">$G6192+IF($F6193=1,1,0)</f>
        <v>3</v>
      </c>
      <c r="H6193" s="0" t="str">
        <f aca="false">IF($F6193=1,$G6193,"")</f>
        <v/>
      </c>
    </row>
    <row r="6194" customFormat="false" ht="15" hidden="false" customHeight="false" outlineLevel="0" collapsed="false">
      <c r="A6194" s="30" t="n">
        <v>967.5</v>
      </c>
      <c r="B6194" s="31" t="n">
        <v>-4.5606</v>
      </c>
      <c r="C6194" s="32" t="n">
        <f aca="false">IF($A6194="","",IF(設定!$B$21="dB",10^($B6194/20),ABS($B6194)))</f>
        <v>0.591520771956808</v>
      </c>
      <c r="D6194" s="32" t="n">
        <f aca="false">IF($A6194="","",$A6194^2)</f>
        <v>936056.25</v>
      </c>
      <c r="E6194" s="32" t="n">
        <f aca="false">IF($A6194="","",IF($C6194&lt;=0,"",1/$C6194^2))</f>
        <v>2.8579853613706</v>
      </c>
      <c r="F6194" s="33" t="n">
        <f aca="false">IF(OR(ROW()-設定!$B$30&lt;2,ROW()+設定!$B$30&gt;13701,N($A6194)&lt;=0,N(INDEX($A$2:$A$13701,MIN(13700,MAX(1,ROW()-1+設定!$B$30))))&lt;=0,$A6194&lt;設定!$B$28,$A6194&gt;設定!$B$29),0,IF(AND($C6194&gt;=MAX(INDEX($C$1:$C$13701,MAX(1,ROW()-設定!$B$24)):INDEX($C$1:$C$13701,MAX(1,ROW()-1))),$C6194&gt;MAX(INDEX($C$1:$C$13701,MIN(13701,ROW()+1)):INDEX($C$1:$C$13701,MIN(13701,ROW()+設定!$B$24))),$C6194&gt;=設定!$B$32,$C6194&gt;=MAX(MIN(INDEX($C$1:$C$13701,MAX(1,ROW()-設定!$B$26)):INDEX($C$1:$C$13701,MAX(1,ROW()-1))),MIN(INDEX($C$1:$C$13701,MIN(13701,ROW()+1)):INDEX($C$1:$C$13701,MIN(13701,ROW()+設定!$B$26))))*10^(設定!$B$27/20)),1,0))</f>
        <v>0</v>
      </c>
      <c r="G6194" s="33" t="n">
        <f aca="false">$G6193+IF($F6194=1,1,0)</f>
        <v>3</v>
      </c>
      <c r="H6194" s="0" t="str">
        <f aca="false">IF($F6194=1,$G6194,"")</f>
        <v/>
      </c>
    </row>
    <row r="6195" customFormat="false" ht="15" hidden="false" customHeight="false" outlineLevel="0" collapsed="false">
      <c r="A6195" s="30" t="n">
        <v>967.65625</v>
      </c>
      <c r="B6195" s="31" t="n">
        <v>-4.4392</v>
      </c>
      <c r="C6195" s="32" t="n">
        <f aca="false">IF($A6195="","",IF(設定!$B$21="dB",10^($B6195/20),ABS($B6195)))</f>
        <v>0.599846321599256</v>
      </c>
      <c r="D6195" s="32" t="n">
        <f aca="false">IF($A6195="","",$A6195^2)</f>
        <v>936358.618164063</v>
      </c>
      <c r="E6195" s="32" t="n">
        <f aca="false">IF($A6195="","",IF($C6195&lt;=0,"",1/$C6195^2))</f>
        <v>2.77920127281056</v>
      </c>
      <c r="F6195" s="33" t="n">
        <f aca="false">IF(OR(ROW()-設定!$B$30&lt;2,ROW()+設定!$B$30&gt;13701,N($A6195)&lt;=0,N(INDEX($A$2:$A$13701,MIN(13700,MAX(1,ROW()-1+設定!$B$30))))&lt;=0,$A6195&lt;設定!$B$28,$A6195&gt;設定!$B$29),0,IF(AND($C6195&gt;=MAX(INDEX($C$1:$C$13701,MAX(1,ROW()-設定!$B$24)):INDEX($C$1:$C$13701,MAX(1,ROW()-1))),$C6195&gt;MAX(INDEX($C$1:$C$13701,MIN(13701,ROW()+1)):INDEX($C$1:$C$13701,MIN(13701,ROW()+設定!$B$24))),$C6195&gt;=設定!$B$32,$C6195&gt;=MAX(MIN(INDEX($C$1:$C$13701,MAX(1,ROW()-設定!$B$26)):INDEX($C$1:$C$13701,MAX(1,ROW()-1))),MIN(INDEX($C$1:$C$13701,MIN(13701,ROW()+1)):INDEX($C$1:$C$13701,MIN(13701,ROW()+設定!$B$26))))*10^(設定!$B$27/20)),1,0))</f>
        <v>0</v>
      </c>
      <c r="G6195" s="33" t="n">
        <f aca="false">$G6194+IF($F6195=1,1,0)</f>
        <v>3</v>
      </c>
      <c r="H6195" s="0" t="str">
        <f aca="false">IF($F6195=1,$G6195,"")</f>
        <v/>
      </c>
    </row>
    <row r="6196" customFormat="false" ht="15" hidden="false" customHeight="false" outlineLevel="0" collapsed="false">
      <c r="A6196" s="30" t="n">
        <v>967.8125</v>
      </c>
      <c r="B6196" s="31" t="n">
        <v>-4.3301</v>
      </c>
      <c r="C6196" s="32" t="n">
        <f aca="false">IF($A6196="","",IF(設定!$B$21="dB",10^($B6196/20),ABS($B6196)))</f>
        <v>0.607428269546934</v>
      </c>
      <c r="D6196" s="32" t="n">
        <f aca="false">IF($A6196="","",$A6196^2)</f>
        <v>936661.03515625</v>
      </c>
      <c r="E6196" s="32" t="n">
        <f aca="false">IF($A6196="","",IF($C6196&lt;=0,"",1/$C6196^2))</f>
        <v>2.71025403707781</v>
      </c>
      <c r="F6196" s="33" t="n">
        <f aca="false">IF(OR(ROW()-設定!$B$30&lt;2,ROW()+設定!$B$30&gt;13701,N($A6196)&lt;=0,N(INDEX($A$2:$A$13701,MIN(13700,MAX(1,ROW()-1+設定!$B$30))))&lt;=0,$A6196&lt;設定!$B$28,$A6196&gt;設定!$B$29),0,IF(AND($C6196&gt;=MAX(INDEX($C$1:$C$13701,MAX(1,ROW()-設定!$B$24)):INDEX($C$1:$C$13701,MAX(1,ROW()-1))),$C6196&gt;MAX(INDEX($C$1:$C$13701,MIN(13701,ROW()+1)):INDEX($C$1:$C$13701,MIN(13701,ROW()+設定!$B$24))),$C6196&gt;=設定!$B$32,$C6196&gt;=MAX(MIN(INDEX($C$1:$C$13701,MAX(1,ROW()-設定!$B$26)):INDEX($C$1:$C$13701,MAX(1,ROW()-1))),MIN(INDEX($C$1:$C$13701,MIN(13701,ROW()+1)):INDEX($C$1:$C$13701,MIN(13701,ROW()+設定!$B$26))))*10^(設定!$B$27/20)),1,0))</f>
        <v>0</v>
      </c>
      <c r="G6196" s="33" t="n">
        <f aca="false">$G6195+IF($F6196=1,1,0)</f>
        <v>3</v>
      </c>
      <c r="H6196" s="0" t="str">
        <f aca="false">IF($F6196=1,$G6196,"")</f>
        <v/>
      </c>
    </row>
    <row r="6197" customFormat="false" ht="15" hidden="false" customHeight="false" outlineLevel="0" collapsed="false">
      <c r="A6197" s="30" t="n">
        <v>967.96875</v>
      </c>
      <c r="B6197" s="31" t="n">
        <v>-4.1778</v>
      </c>
      <c r="C6197" s="32" t="n">
        <f aca="false">IF($A6197="","",IF(設定!$B$21="dB",10^($B6197/20),ABS($B6197)))</f>
        <v>0.618172953852403</v>
      </c>
      <c r="D6197" s="32" t="n">
        <f aca="false">IF($A6197="","",$A6197^2)</f>
        <v>936963.500976563</v>
      </c>
      <c r="E6197" s="32" t="n">
        <f aca="false">IF($A6197="","",IF($C6197&lt;=0,"",1/$C6197^2))</f>
        <v>2.61685705447429</v>
      </c>
      <c r="F6197" s="33" t="n">
        <f aca="false">IF(OR(ROW()-設定!$B$30&lt;2,ROW()+設定!$B$30&gt;13701,N($A6197)&lt;=0,N(INDEX($A$2:$A$13701,MIN(13700,MAX(1,ROW()-1+設定!$B$30))))&lt;=0,$A6197&lt;設定!$B$28,$A6197&gt;設定!$B$29),0,IF(AND($C6197&gt;=MAX(INDEX($C$1:$C$13701,MAX(1,ROW()-設定!$B$24)):INDEX($C$1:$C$13701,MAX(1,ROW()-1))),$C6197&gt;MAX(INDEX($C$1:$C$13701,MIN(13701,ROW()+1)):INDEX($C$1:$C$13701,MIN(13701,ROW()+設定!$B$24))),$C6197&gt;=設定!$B$32,$C6197&gt;=MAX(MIN(INDEX($C$1:$C$13701,MAX(1,ROW()-設定!$B$26)):INDEX($C$1:$C$13701,MAX(1,ROW()-1))),MIN(INDEX($C$1:$C$13701,MIN(13701,ROW()+1)):INDEX($C$1:$C$13701,MIN(13701,ROW()+設定!$B$26))))*10^(設定!$B$27/20)),1,0))</f>
        <v>0</v>
      </c>
      <c r="G6197" s="33" t="n">
        <f aca="false">$G6196+IF($F6197=1,1,0)</f>
        <v>3</v>
      </c>
      <c r="H6197" s="0" t="str">
        <f aca="false">IF($F6197=1,$G6197,"")</f>
        <v/>
      </c>
    </row>
    <row r="6198" customFormat="false" ht="15" hidden="false" customHeight="false" outlineLevel="0" collapsed="false">
      <c r="A6198" s="30" t="n">
        <v>968.125</v>
      </c>
      <c r="B6198" s="31" t="n">
        <v>-3.7776</v>
      </c>
      <c r="C6198" s="32" t="n">
        <f aca="false">IF($A6198="","",IF(設定!$B$21="dB",10^($B6198/20),ABS($B6198)))</f>
        <v>0.647321452567473</v>
      </c>
      <c r="D6198" s="32" t="n">
        <f aca="false">IF($A6198="","",$A6198^2)</f>
        <v>937266.015625</v>
      </c>
      <c r="E6198" s="32" t="n">
        <f aca="false">IF($A6198="","",IF($C6198&lt;=0,"",1/$C6198^2))</f>
        <v>2.38649209417249</v>
      </c>
      <c r="F6198" s="33" t="n">
        <f aca="false">IF(OR(ROW()-設定!$B$30&lt;2,ROW()+設定!$B$30&gt;13701,N($A6198)&lt;=0,N(INDEX($A$2:$A$13701,MIN(13700,MAX(1,ROW()-1+設定!$B$30))))&lt;=0,$A6198&lt;設定!$B$28,$A6198&gt;設定!$B$29),0,IF(AND($C6198&gt;=MAX(INDEX($C$1:$C$13701,MAX(1,ROW()-設定!$B$24)):INDEX($C$1:$C$13701,MAX(1,ROW()-1))),$C6198&gt;MAX(INDEX($C$1:$C$13701,MIN(13701,ROW()+1)):INDEX($C$1:$C$13701,MIN(13701,ROW()+設定!$B$24))),$C6198&gt;=設定!$B$32,$C6198&gt;=MAX(MIN(INDEX($C$1:$C$13701,MAX(1,ROW()-設定!$B$26)):INDEX($C$1:$C$13701,MAX(1,ROW()-1))),MIN(INDEX($C$1:$C$13701,MIN(13701,ROW()+1)):INDEX($C$1:$C$13701,MIN(13701,ROW()+設定!$B$26))))*10^(設定!$B$27/20)),1,0))</f>
        <v>0</v>
      </c>
      <c r="G6198" s="33" t="n">
        <f aca="false">$G6197+IF($F6198=1,1,0)</f>
        <v>3</v>
      </c>
      <c r="H6198" s="0" t="str">
        <f aca="false">IF($F6198=1,$G6198,"")</f>
        <v/>
      </c>
    </row>
    <row r="6199" customFormat="false" ht="15" hidden="false" customHeight="false" outlineLevel="0" collapsed="false">
      <c r="A6199" s="30" t="n">
        <v>968.28125</v>
      </c>
      <c r="B6199" s="31" t="n">
        <v>-3.6085</v>
      </c>
      <c r="C6199" s="32" t="n">
        <f aca="false">IF($A6199="","",IF(設定!$B$21="dB",10^($B6199/20),ABS($B6199)))</f>
        <v>0.660047210536853</v>
      </c>
      <c r="D6199" s="32" t="n">
        <f aca="false">IF($A6199="","",$A6199^2)</f>
        <v>937568.579101563</v>
      </c>
      <c r="E6199" s="32" t="n">
        <f aca="false">IF($A6199="","",IF($C6199&lt;=0,"",1/$C6199^2))</f>
        <v>2.29535572340622</v>
      </c>
      <c r="F6199" s="33" t="n">
        <f aca="false">IF(OR(ROW()-設定!$B$30&lt;2,ROW()+設定!$B$30&gt;13701,N($A6199)&lt;=0,N(INDEX($A$2:$A$13701,MIN(13700,MAX(1,ROW()-1+設定!$B$30))))&lt;=0,$A6199&lt;設定!$B$28,$A6199&gt;設定!$B$29),0,IF(AND($C6199&gt;=MAX(INDEX($C$1:$C$13701,MAX(1,ROW()-設定!$B$24)):INDEX($C$1:$C$13701,MAX(1,ROW()-1))),$C6199&gt;MAX(INDEX($C$1:$C$13701,MIN(13701,ROW()+1)):INDEX($C$1:$C$13701,MIN(13701,ROW()+設定!$B$24))),$C6199&gt;=設定!$B$32,$C6199&gt;=MAX(MIN(INDEX($C$1:$C$13701,MAX(1,ROW()-設定!$B$26)):INDEX($C$1:$C$13701,MAX(1,ROW()-1))),MIN(INDEX($C$1:$C$13701,MIN(13701,ROW()+1)):INDEX($C$1:$C$13701,MIN(13701,ROW()+設定!$B$26))))*10^(設定!$B$27/20)),1,0))</f>
        <v>0</v>
      </c>
      <c r="G6199" s="33" t="n">
        <f aca="false">$G6198+IF($F6199=1,1,0)</f>
        <v>3</v>
      </c>
      <c r="H6199" s="0" t="str">
        <f aca="false">IF($F6199=1,$G6199,"")</f>
        <v/>
      </c>
    </row>
    <row r="6200" customFormat="false" ht="15" hidden="false" customHeight="false" outlineLevel="0" collapsed="false">
      <c r="A6200" s="30" t="n">
        <v>968.4375</v>
      </c>
      <c r="B6200" s="31" t="n">
        <v>-3.3916</v>
      </c>
      <c r="C6200" s="32" t="n">
        <f aca="false">IF($A6200="","",IF(設定!$B$21="dB",10^($B6200/20),ABS($B6200)))</f>
        <v>0.676737121852777</v>
      </c>
      <c r="D6200" s="32" t="n">
        <f aca="false">IF($A6200="","",$A6200^2)</f>
        <v>937871.19140625</v>
      </c>
      <c r="E6200" s="32" t="n">
        <f aca="false">IF($A6200="","",IF($C6200&lt;=0,"",1/$C6200^2))</f>
        <v>2.18353420740775</v>
      </c>
      <c r="F6200" s="33" t="n">
        <f aca="false">IF(OR(ROW()-設定!$B$30&lt;2,ROW()+設定!$B$30&gt;13701,N($A6200)&lt;=0,N(INDEX($A$2:$A$13701,MIN(13700,MAX(1,ROW()-1+設定!$B$30))))&lt;=0,$A6200&lt;設定!$B$28,$A6200&gt;設定!$B$29),0,IF(AND($C6200&gt;=MAX(INDEX($C$1:$C$13701,MAX(1,ROW()-設定!$B$24)):INDEX($C$1:$C$13701,MAX(1,ROW()-1))),$C6200&gt;MAX(INDEX($C$1:$C$13701,MIN(13701,ROW()+1)):INDEX($C$1:$C$13701,MIN(13701,ROW()+設定!$B$24))),$C6200&gt;=設定!$B$32,$C6200&gt;=MAX(MIN(INDEX($C$1:$C$13701,MAX(1,ROW()-設定!$B$26)):INDEX($C$1:$C$13701,MAX(1,ROW()-1))),MIN(INDEX($C$1:$C$13701,MIN(13701,ROW()+1)):INDEX($C$1:$C$13701,MIN(13701,ROW()+設定!$B$26))))*10^(設定!$B$27/20)),1,0))</f>
        <v>0</v>
      </c>
      <c r="G6200" s="33" t="n">
        <f aca="false">$G6199+IF($F6200=1,1,0)</f>
        <v>3</v>
      </c>
      <c r="H6200" s="0" t="str">
        <f aca="false">IF($F6200=1,$G6200,"")</f>
        <v/>
      </c>
    </row>
    <row r="6201" customFormat="false" ht="15" hidden="false" customHeight="false" outlineLevel="0" collapsed="false">
      <c r="A6201" s="30" t="n">
        <v>968.59375</v>
      </c>
      <c r="B6201" s="31" t="n">
        <v>-3.1075</v>
      </c>
      <c r="C6201" s="32" t="n">
        <f aca="false">IF($A6201="","",IF(設定!$B$21="dB",10^($B6201/20),ABS($B6201)))</f>
        <v>0.699237964665802</v>
      </c>
      <c r="D6201" s="32" t="n">
        <f aca="false">IF($A6201="","",$A6201^2)</f>
        <v>938173.852539063</v>
      </c>
      <c r="E6201" s="32" t="n">
        <f aca="false">IF($A6201="","",IF($C6201&lt;=0,"",1/$C6201^2))</f>
        <v>2.04526694749486</v>
      </c>
      <c r="F6201" s="33" t="n">
        <f aca="false">IF(OR(ROW()-設定!$B$30&lt;2,ROW()+設定!$B$30&gt;13701,N($A6201)&lt;=0,N(INDEX($A$2:$A$13701,MIN(13700,MAX(1,ROW()-1+設定!$B$30))))&lt;=0,$A6201&lt;設定!$B$28,$A6201&gt;設定!$B$29),0,IF(AND($C6201&gt;=MAX(INDEX($C$1:$C$13701,MAX(1,ROW()-設定!$B$24)):INDEX($C$1:$C$13701,MAX(1,ROW()-1))),$C6201&gt;MAX(INDEX($C$1:$C$13701,MIN(13701,ROW()+1)):INDEX($C$1:$C$13701,MIN(13701,ROW()+設定!$B$24))),$C6201&gt;=設定!$B$32,$C6201&gt;=MAX(MIN(INDEX($C$1:$C$13701,MAX(1,ROW()-設定!$B$26)):INDEX($C$1:$C$13701,MAX(1,ROW()-1))),MIN(INDEX($C$1:$C$13701,MIN(13701,ROW()+1)):INDEX($C$1:$C$13701,MIN(13701,ROW()+設定!$B$26))))*10^(設定!$B$27/20)),1,0))</f>
        <v>0</v>
      </c>
      <c r="G6201" s="33" t="n">
        <f aca="false">$G6200+IF($F6201=1,1,0)</f>
        <v>3</v>
      </c>
      <c r="H6201" s="0" t="str">
        <f aca="false">IF($F6201=1,$G6201,"")</f>
        <v/>
      </c>
    </row>
    <row r="6202" customFormat="false" ht="15" hidden="false" customHeight="false" outlineLevel="0" collapsed="false">
      <c r="A6202" s="30" t="n">
        <v>968.75</v>
      </c>
      <c r="B6202" s="31" t="n">
        <v>-3.1016</v>
      </c>
      <c r="C6202" s="32" t="n">
        <f aca="false">IF($A6202="","",IF(設定!$B$21="dB",10^($B6202/20),ABS($B6202)))</f>
        <v>0.69971309221532</v>
      </c>
      <c r="D6202" s="32" t="n">
        <f aca="false">IF($A6202="","",$A6202^2)</f>
        <v>938476.5625</v>
      </c>
      <c r="E6202" s="32" t="n">
        <f aca="false">IF($A6202="","",IF($C6202&lt;=0,"",1/$C6202^2))</f>
        <v>2.04249028730449</v>
      </c>
      <c r="F6202" s="33" t="n">
        <f aca="false">IF(OR(ROW()-設定!$B$30&lt;2,ROW()+設定!$B$30&gt;13701,N($A6202)&lt;=0,N(INDEX($A$2:$A$13701,MIN(13700,MAX(1,ROW()-1+設定!$B$30))))&lt;=0,$A6202&lt;設定!$B$28,$A6202&gt;設定!$B$29),0,IF(AND($C6202&gt;=MAX(INDEX($C$1:$C$13701,MAX(1,ROW()-設定!$B$24)):INDEX($C$1:$C$13701,MAX(1,ROW()-1))),$C6202&gt;MAX(INDEX($C$1:$C$13701,MIN(13701,ROW()+1)):INDEX($C$1:$C$13701,MIN(13701,ROW()+設定!$B$24))),$C6202&gt;=設定!$B$32,$C6202&gt;=MAX(MIN(INDEX($C$1:$C$13701,MAX(1,ROW()-設定!$B$26)):INDEX($C$1:$C$13701,MAX(1,ROW()-1))),MIN(INDEX($C$1:$C$13701,MIN(13701,ROW()+1)):INDEX($C$1:$C$13701,MIN(13701,ROW()+設定!$B$26))))*10^(設定!$B$27/20)),1,0))</f>
        <v>0</v>
      </c>
      <c r="G6202" s="33" t="n">
        <f aca="false">$G6201+IF($F6202=1,1,0)</f>
        <v>3</v>
      </c>
      <c r="H6202" s="0" t="str">
        <f aca="false">IF($F6202=1,$G6202,"")</f>
        <v/>
      </c>
    </row>
    <row r="6203" customFormat="false" ht="15" hidden="false" customHeight="false" outlineLevel="0" collapsed="false">
      <c r="A6203" s="30" t="n">
        <v>968.90625</v>
      </c>
      <c r="B6203" s="31" t="n">
        <v>-2.9408</v>
      </c>
      <c r="C6203" s="32" t="n">
        <f aca="false">IF($A6203="","",IF(設定!$B$21="dB",10^($B6203/20),ABS($B6203)))</f>
        <v>0.712787376959579</v>
      </c>
      <c r="D6203" s="32" t="n">
        <f aca="false">IF($A6203="","",$A6203^2)</f>
        <v>938779.321289063</v>
      </c>
      <c r="E6203" s="32" t="n">
        <f aca="false">IF($A6203="","",IF($C6203&lt;=0,"",1/$C6203^2))</f>
        <v>1.96824882114703</v>
      </c>
      <c r="F6203" s="33" t="n">
        <f aca="false">IF(OR(ROW()-設定!$B$30&lt;2,ROW()+設定!$B$30&gt;13701,N($A6203)&lt;=0,N(INDEX($A$2:$A$13701,MIN(13700,MAX(1,ROW()-1+設定!$B$30))))&lt;=0,$A6203&lt;設定!$B$28,$A6203&gt;設定!$B$29),0,IF(AND($C6203&gt;=MAX(INDEX($C$1:$C$13701,MAX(1,ROW()-設定!$B$24)):INDEX($C$1:$C$13701,MAX(1,ROW()-1))),$C6203&gt;MAX(INDEX($C$1:$C$13701,MIN(13701,ROW()+1)):INDEX($C$1:$C$13701,MIN(13701,ROW()+設定!$B$24))),$C6203&gt;=設定!$B$32,$C6203&gt;=MAX(MIN(INDEX($C$1:$C$13701,MAX(1,ROW()-設定!$B$26)):INDEX($C$1:$C$13701,MAX(1,ROW()-1))),MIN(INDEX($C$1:$C$13701,MIN(13701,ROW()+1)):INDEX($C$1:$C$13701,MIN(13701,ROW()+設定!$B$26))))*10^(設定!$B$27/20)),1,0))</f>
        <v>0</v>
      </c>
      <c r="G6203" s="33" t="n">
        <f aca="false">$G6202+IF($F6203=1,1,0)</f>
        <v>3</v>
      </c>
      <c r="H6203" s="0" t="str">
        <f aca="false">IF($F6203=1,$G6203,"")</f>
        <v/>
      </c>
    </row>
    <row r="6204" customFormat="false" ht="15" hidden="false" customHeight="false" outlineLevel="0" collapsed="false">
      <c r="A6204" s="30" t="n">
        <v>969.0625</v>
      </c>
      <c r="B6204" s="31" t="n">
        <v>-2.8208</v>
      </c>
      <c r="C6204" s="32" t="n">
        <f aca="false">IF($A6204="","",IF(設定!$B$21="dB",10^($B6204/20),ABS($B6204)))</f>
        <v>0.7227032371087</v>
      </c>
      <c r="D6204" s="32" t="n">
        <f aca="false">IF($A6204="","",$A6204^2)</f>
        <v>939082.12890625</v>
      </c>
      <c r="E6204" s="32" t="n">
        <f aca="false">IF($A6204="","",IF($C6204&lt;=0,"",1/$C6204^2))</f>
        <v>1.91460857647306</v>
      </c>
      <c r="F6204" s="33" t="n">
        <f aca="false">IF(OR(ROW()-設定!$B$30&lt;2,ROW()+設定!$B$30&gt;13701,N($A6204)&lt;=0,N(INDEX($A$2:$A$13701,MIN(13700,MAX(1,ROW()-1+設定!$B$30))))&lt;=0,$A6204&lt;設定!$B$28,$A6204&gt;設定!$B$29),0,IF(AND($C6204&gt;=MAX(INDEX($C$1:$C$13701,MAX(1,ROW()-設定!$B$24)):INDEX($C$1:$C$13701,MAX(1,ROW()-1))),$C6204&gt;MAX(INDEX($C$1:$C$13701,MIN(13701,ROW()+1)):INDEX($C$1:$C$13701,MIN(13701,ROW()+設定!$B$24))),$C6204&gt;=設定!$B$32,$C6204&gt;=MAX(MIN(INDEX($C$1:$C$13701,MAX(1,ROW()-設定!$B$26)):INDEX($C$1:$C$13701,MAX(1,ROW()-1))),MIN(INDEX($C$1:$C$13701,MIN(13701,ROW()+1)):INDEX($C$1:$C$13701,MIN(13701,ROW()+設定!$B$26))))*10^(設定!$B$27/20)),1,0))</f>
        <v>0</v>
      </c>
      <c r="G6204" s="33" t="n">
        <f aca="false">$G6203+IF($F6204=1,1,0)</f>
        <v>3</v>
      </c>
      <c r="H6204" s="0" t="str">
        <f aca="false">IF($F6204=1,$G6204,"")</f>
        <v/>
      </c>
    </row>
    <row r="6205" customFormat="false" ht="15" hidden="false" customHeight="false" outlineLevel="0" collapsed="false">
      <c r="A6205" s="30" t="n">
        <v>969.21875</v>
      </c>
      <c r="B6205" s="31" t="n">
        <v>-2.6393</v>
      </c>
      <c r="C6205" s="32" t="n">
        <f aca="false">IF($A6205="","",IF(設定!$B$21="dB",10^($B6205/20),ABS($B6205)))</f>
        <v>0.737963700580257</v>
      </c>
      <c r="D6205" s="32" t="n">
        <f aca="false">IF($A6205="","",$A6205^2)</f>
        <v>939384.985351563</v>
      </c>
      <c r="E6205" s="32" t="n">
        <f aca="false">IF($A6205="","",IF($C6205&lt;=0,"",1/$C6205^2))</f>
        <v>1.83624235219621</v>
      </c>
      <c r="F6205" s="33" t="n">
        <f aca="false">IF(OR(ROW()-設定!$B$30&lt;2,ROW()+設定!$B$30&gt;13701,N($A6205)&lt;=0,N(INDEX($A$2:$A$13701,MIN(13700,MAX(1,ROW()-1+設定!$B$30))))&lt;=0,$A6205&lt;設定!$B$28,$A6205&gt;設定!$B$29),0,IF(AND($C6205&gt;=MAX(INDEX($C$1:$C$13701,MAX(1,ROW()-設定!$B$24)):INDEX($C$1:$C$13701,MAX(1,ROW()-1))),$C6205&gt;MAX(INDEX($C$1:$C$13701,MIN(13701,ROW()+1)):INDEX($C$1:$C$13701,MIN(13701,ROW()+設定!$B$24))),$C6205&gt;=設定!$B$32,$C6205&gt;=MAX(MIN(INDEX($C$1:$C$13701,MAX(1,ROW()-設定!$B$26)):INDEX($C$1:$C$13701,MAX(1,ROW()-1))),MIN(INDEX($C$1:$C$13701,MIN(13701,ROW()+1)):INDEX($C$1:$C$13701,MIN(13701,ROW()+設定!$B$26))))*10^(設定!$B$27/20)),1,0))</f>
        <v>0</v>
      </c>
      <c r="G6205" s="33" t="n">
        <f aca="false">$G6204+IF($F6205=1,1,0)</f>
        <v>3</v>
      </c>
      <c r="H6205" s="0" t="str">
        <f aca="false">IF($F6205=1,$G6205,"")</f>
        <v/>
      </c>
    </row>
    <row r="6206" customFormat="false" ht="15" hidden="false" customHeight="false" outlineLevel="0" collapsed="false">
      <c r="A6206" s="30" t="n">
        <v>969.375</v>
      </c>
      <c r="B6206" s="31" t="n">
        <v>-2.5298</v>
      </c>
      <c r="C6206" s="32" t="n">
        <f aca="false">IF($A6206="","",IF(設定!$B$21="dB",10^($B6206/20),ABS($B6206)))</f>
        <v>0.747325841806595</v>
      </c>
      <c r="D6206" s="32" t="n">
        <f aca="false">IF($A6206="","",$A6206^2)</f>
        <v>939687.890625</v>
      </c>
      <c r="E6206" s="32" t="n">
        <f aca="false">IF($A6206="","",IF($C6206&lt;=0,"",1/$C6206^2))</f>
        <v>1.79052339548705</v>
      </c>
      <c r="F6206" s="33" t="n">
        <f aca="false">IF(OR(ROW()-設定!$B$30&lt;2,ROW()+設定!$B$30&gt;13701,N($A6206)&lt;=0,N(INDEX($A$2:$A$13701,MIN(13700,MAX(1,ROW()-1+設定!$B$30))))&lt;=0,$A6206&lt;設定!$B$28,$A6206&gt;設定!$B$29),0,IF(AND($C6206&gt;=MAX(INDEX($C$1:$C$13701,MAX(1,ROW()-設定!$B$24)):INDEX($C$1:$C$13701,MAX(1,ROW()-1))),$C6206&gt;MAX(INDEX($C$1:$C$13701,MIN(13701,ROW()+1)):INDEX($C$1:$C$13701,MIN(13701,ROW()+設定!$B$24))),$C6206&gt;=設定!$B$32,$C6206&gt;=MAX(MIN(INDEX($C$1:$C$13701,MAX(1,ROW()-設定!$B$26)):INDEX($C$1:$C$13701,MAX(1,ROW()-1))),MIN(INDEX($C$1:$C$13701,MIN(13701,ROW()+1)):INDEX($C$1:$C$13701,MIN(13701,ROW()+設定!$B$26))))*10^(設定!$B$27/20)),1,0))</f>
        <v>0</v>
      </c>
      <c r="G6206" s="33" t="n">
        <f aca="false">$G6205+IF($F6206=1,1,0)</f>
        <v>3</v>
      </c>
      <c r="H6206" s="0" t="str">
        <f aca="false">IF($F6206=1,$G6206,"")</f>
        <v/>
      </c>
    </row>
    <row r="6207" customFormat="false" ht="15" hidden="false" customHeight="false" outlineLevel="0" collapsed="false">
      <c r="A6207" s="30" t="n">
        <v>969.53125</v>
      </c>
      <c r="B6207" s="31" t="n">
        <v>-2.4382</v>
      </c>
      <c r="C6207" s="32" t="n">
        <f aca="false">IF($A6207="","",IF(設定!$B$21="dB",10^($B6207/20),ABS($B6207)))</f>
        <v>0.755248723650067</v>
      </c>
      <c r="D6207" s="32" t="n">
        <f aca="false">IF($A6207="","",$A6207^2)</f>
        <v>939990.844726563</v>
      </c>
      <c r="E6207" s="32" t="n">
        <f aca="false">IF($A6207="","",IF($C6207&lt;=0,"",1/$C6207^2))</f>
        <v>1.75315372982534</v>
      </c>
      <c r="F6207" s="33" t="n">
        <f aca="false">IF(OR(ROW()-設定!$B$30&lt;2,ROW()+設定!$B$30&gt;13701,N($A6207)&lt;=0,N(INDEX($A$2:$A$13701,MIN(13700,MAX(1,ROW()-1+設定!$B$30))))&lt;=0,$A6207&lt;設定!$B$28,$A6207&gt;設定!$B$29),0,IF(AND($C6207&gt;=MAX(INDEX($C$1:$C$13701,MAX(1,ROW()-設定!$B$24)):INDEX($C$1:$C$13701,MAX(1,ROW()-1))),$C6207&gt;MAX(INDEX($C$1:$C$13701,MIN(13701,ROW()+1)):INDEX($C$1:$C$13701,MIN(13701,ROW()+設定!$B$24))),$C6207&gt;=設定!$B$32,$C6207&gt;=MAX(MIN(INDEX($C$1:$C$13701,MAX(1,ROW()-設定!$B$26)):INDEX($C$1:$C$13701,MAX(1,ROW()-1))),MIN(INDEX($C$1:$C$13701,MIN(13701,ROW()+1)):INDEX($C$1:$C$13701,MIN(13701,ROW()+設定!$B$26))))*10^(設定!$B$27/20)),1,0))</f>
        <v>0</v>
      </c>
      <c r="G6207" s="33" t="n">
        <f aca="false">$G6206+IF($F6207=1,1,0)</f>
        <v>3</v>
      </c>
      <c r="H6207" s="0" t="str">
        <f aca="false">IF($F6207=1,$G6207,"")</f>
        <v/>
      </c>
    </row>
    <row r="6208" customFormat="false" ht="15" hidden="false" customHeight="false" outlineLevel="0" collapsed="false">
      <c r="A6208" s="30" t="n">
        <v>969.6875</v>
      </c>
      <c r="B6208" s="31" t="n">
        <v>-1.9891</v>
      </c>
      <c r="C6208" s="32" t="n">
        <f aca="false">IF($A6208="","",IF(設定!$B$21="dB",10^($B6208/20),ABS($B6208)))</f>
        <v>0.795325669990529</v>
      </c>
      <c r="D6208" s="32" t="n">
        <f aca="false">IF($A6208="","",$A6208^2)</f>
        <v>940293.84765625</v>
      </c>
      <c r="E6208" s="32" t="n">
        <f aca="false">IF($A6208="","",IF($C6208&lt;=0,"",1/$C6208^2))</f>
        <v>1.58092038698696</v>
      </c>
      <c r="F6208" s="33" t="n">
        <f aca="false">IF(OR(ROW()-設定!$B$30&lt;2,ROW()+設定!$B$30&gt;13701,N($A6208)&lt;=0,N(INDEX($A$2:$A$13701,MIN(13700,MAX(1,ROW()-1+設定!$B$30))))&lt;=0,$A6208&lt;設定!$B$28,$A6208&gt;設定!$B$29),0,IF(AND($C6208&gt;=MAX(INDEX($C$1:$C$13701,MAX(1,ROW()-設定!$B$24)):INDEX($C$1:$C$13701,MAX(1,ROW()-1))),$C6208&gt;MAX(INDEX($C$1:$C$13701,MIN(13701,ROW()+1)):INDEX($C$1:$C$13701,MIN(13701,ROW()+設定!$B$24))),$C6208&gt;=設定!$B$32,$C6208&gt;=MAX(MIN(INDEX($C$1:$C$13701,MAX(1,ROW()-設定!$B$26)):INDEX($C$1:$C$13701,MAX(1,ROW()-1))),MIN(INDEX($C$1:$C$13701,MIN(13701,ROW()+1)):INDEX($C$1:$C$13701,MIN(13701,ROW()+設定!$B$26))))*10^(設定!$B$27/20)),1,0))</f>
        <v>0</v>
      </c>
      <c r="G6208" s="33" t="n">
        <f aca="false">$G6207+IF($F6208=1,1,0)</f>
        <v>3</v>
      </c>
      <c r="H6208" s="0" t="str">
        <f aca="false">IF($F6208=1,$G6208,"")</f>
        <v/>
      </c>
    </row>
    <row r="6209" customFormat="false" ht="15" hidden="false" customHeight="false" outlineLevel="0" collapsed="false">
      <c r="A6209" s="30" t="n">
        <v>969.84375</v>
      </c>
      <c r="B6209" s="31" t="n">
        <v>-2.2464</v>
      </c>
      <c r="C6209" s="32" t="n">
        <f aca="false">IF($A6209="","",IF(設定!$B$21="dB",10^($B6209/20),ABS($B6209)))</f>
        <v>0.772111462698887</v>
      </c>
      <c r="D6209" s="32" t="n">
        <f aca="false">IF($A6209="","",$A6209^2)</f>
        <v>940596.899414063</v>
      </c>
      <c r="E6209" s="32" t="n">
        <f aca="false">IF($A6209="","",IF($C6209&lt;=0,"",1/$C6209^2))</f>
        <v>1.67741298265994</v>
      </c>
      <c r="F6209" s="33" t="n">
        <f aca="false">IF(OR(ROW()-設定!$B$30&lt;2,ROW()+設定!$B$30&gt;13701,N($A6209)&lt;=0,N(INDEX($A$2:$A$13701,MIN(13700,MAX(1,ROW()-1+設定!$B$30))))&lt;=0,$A6209&lt;設定!$B$28,$A6209&gt;設定!$B$29),0,IF(AND($C6209&gt;=MAX(INDEX($C$1:$C$13701,MAX(1,ROW()-設定!$B$24)):INDEX($C$1:$C$13701,MAX(1,ROW()-1))),$C6209&gt;MAX(INDEX($C$1:$C$13701,MIN(13701,ROW()+1)):INDEX($C$1:$C$13701,MIN(13701,ROW()+設定!$B$24))),$C6209&gt;=設定!$B$32,$C6209&gt;=MAX(MIN(INDEX($C$1:$C$13701,MAX(1,ROW()-設定!$B$26)):INDEX($C$1:$C$13701,MAX(1,ROW()-1))),MIN(INDEX($C$1:$C$13701,MIN(13701,ROW()+1)):INDEX($C$1:$C$13701,MIN(13701,ROW()+設定!$B$26))))*10^(設定!$B$27/20)),1,0))</f>
        <v>0</v>
      </c>
      <c r="G6209" s="33" t="n">
        <f aca="false">$G6208+IF($F6209=1,1,0)</f>
        <v>3</v>
      </c>
      <c r="H6209" s="0" t="str">
        <f aca="false">IF($F6209=1,$G6209,"")</f>
        <v/>
      </c>
    </row>
    <row r="6210" customFormat="false" ht="15" hidden="false" customHeight="false" outlineLevel="0" collapsed="false">
      <c r="A6210" s="30" t="n">
        <v>970</v>
      </c>
      <c r="B6210" s="31" t="n">
        <v>-1.8775</v>
      </c>
      <c r="C6210" s="32" t="n">
        <f aca="false">IF($A6210="","",IF(設定!$B$21="dB",10^($B6210/20),ABS($B6210)))</f>
        <v>0.805610281111027</v>
      </c>
      <c r="D6210" s="32" t="n">
        <f aca="false">IF($A6210="","",$A6210^2)</f>
        <v>940900</v>
      </c>
      <c r="E6210" s="32" t="n">
        <f aca="false">IF($A6210="","",IF($C6210&lt;=0,"",1/$C6210^2))</f>
        <v>1.54081323421593</v>
      </c>
      <c r="F6210" s="33" t="n">
        <f aca="false">IF(OR(ROW()-設定!$B$30&lt;2,ROW()+設定!$B$30&gt;13701,N($A6210)&lt;=0,N(INDEX($A$2:$A$13701,MIN(13700,MAX(1,ROW()-1+設定!$B$30))))&lt;=0,$A6210&lt;設定!$B$28,$A6210&gt;設定!$B$29),0,IF(AND($C6210&gt;=MAX(INDEX($C$1:$C$13701,MAX(1,ROW()-設定!$B$24)):INDEX($C$1:$C$13701,MAX(1,ROW()-1))),$C6210&gt;MAX(INDEX($C$1:$C$13701,MIN(13701,ROW()+1)):INDEX($C$1:$C$13701,MIN(13701,ROW()+設定!$B$24))),$C6210&gt;=設定!$B$32,$C6210&gt;=MAX(MIN(INDEX($C$1:$C$13701,MAX(1,ROW()-設定!$B$26)):INDEX($C$1:$C$13701,MAX(1,ROW()-1))),MIN(INDEX($C$1:$C$13701,MIN(13701,ROW()+1)):INDEX($C$1:$C$13701,MIN(13701,ROW()+設定!$B$26))))*10^(設定!$B$27/20)),1,0))</f>
        <v>0</v>
      </c>
      <c r="G6210" s="33" t="n">
        <f aca="false">$G6209+IF($F6210=1,1,0)</f>
        <v>3</v>
      </c>
      <c r="H6210" s="0" t="str">
        <f aca="false">IF($F6210=1,$G6210,"")</f>
        <v/>
      </c>
    </row>
    <row r="6211" customFormat="false" ht="15" hidden="false" customHeight="false" outlineLevel="0" collapsed="false">
      <c r="A6211" s="30" t="n">
        <v>970.15625</v>
      </c>
      <c r="B6211" s="31" t="n">
        <v>-1.7197</v>
      </c>
      <c r="C6211" s="32" t="n">
        <f aca="false">IF($A6211="","",IF(設定!$B$21="dB",10^($B6211/20),ABS($B6211)))</f>
        <v>0.820379878757689</v>
      </c>
      <c r="D6211" s="32" t="n">
        <f aca="false">IF($A6211="","",$A6211^2)</f>
        <v>941203.149414063</v>
      </c>
      <c r="E6211" s="32" t="n">
        <f aca="false">IF($A6211="","",IF($C6211&lt;=0,"",1/$C6211^2))</f>
        <v>1.48583300103438</v>
      </c>
      <c r="F6211" s="33" t="n">
        <f aca="false">IF(OR(ROW()-設定!$B$30&lt;2,ROW()+設定!$B$30&gt;13701,N($A6211)&lt;=0,N(INDEX($A$2:$A$13701,MIN(13700,MAX(1,ROW()-1+設定!$B$30))))&lt;=0,$A6211&lt;設定!$B$28,$A6211&gt;設定!$B$29),0,IF(AND($C6211&gt;=MAX(INDEX($C$1:$C$13701,MAX(1,ROW()-設定!$B$24)):INDEX($C$1:$C$13701,MAX(1,ROW()-1))),$C6211&gt;MAX(INDEX($C$1:$C$13701,MIN(13701,ROW()+1)):INDEX($C$1:$C$13701,MIN(13701,ROW()+設定!$B$24))),$C6211&gt;=設定!$B$32,$C6211&gt;=MAX(MIN(INDEX($C$1:$C$13701,MAX(1,ROW()-設定!$B$26)):INDEX($C$1:$C$13701,MAX(1,ROW()-1))),MIN(INDEX($C$1:$C$13701,MIN(13701,ROW()+1)):INDEX($C$1:$C$13701,MIN(13701,ROW()+設定!$B$26))))*10^(設定!$B$27/20)),1,0))</f>
        <v>0</v>
      </c>
      <c r="G6211" s="33" t="n">
        <f aca="false">$G6210+IF($F6211=1,1,0)</f>
        <v>3</v>
      </c>
      <c r="H6211" s="0" t="str">
        <f aca="false">IF($F6211=1,$G6211,"")</f>
        <v/>
      </c>
    </row>
    <row r="6212" customFormat="false" ht="15" hidden="false" customHeight="false" outlineLevel="0" collapsed="false">
      <c r="A6212" s="30" t="n">
        <v>970.3125</v>
      </c>
      <c r="B6212" s="31" t="n">
        <v>-1.6124</v>
      </c>
      <c r="C6212" s="32" t="n">
        <f aca="false">IF($A6212="","",IF(設定!$B$21="dB",10^($B6212/20),ABS($B6212)))</f>
        <v>0.830577190034055</v>
      </c>
      <c r="D6212" s="32" t="n">
        <f aca="false">IF($A6212="","",$A6212^2)</f>
        <v>941506.34765625</v>
      </c>
      <c r="E6212" s="32" t="n">
        <f aca="false">IF($A6212="","",IF($C6212&lt;=0,"",1/$C6212^2))</f>
        <v>1.4495726957188</v>
      </c>
      <c r="F6212" s="33" t="n">
        <f aca="false">IF(OR(ROW()-設定!$B$30&lt;2,ROW()+設定!$B$30&gt;13701,N($A6212)&lt;=0,N(INDEX($A$2:$A$13701,MIN(13700,MAX(1,ROW()-1+設定!$B$30))))&lt;=0,$A6212&lt;設定!$B$28,$A6212&gt;設定!$B$29),0,IF(AND($C6212&gt;=MAX(INDEX($C$1:$C$13701,MAX(1,ROW()-設定!$B$24)):INDEX($C$1:$C$13701,MAX(1,ROW()-1))),$C6212&gt;MAX(INDEX($C$1:$C$13701,MIN(13701,ROW()+1)):INDEX($C$1:$C$13701,MIN(13701,ROW()+設定!$B$24))),$C6212&gt;=設定!$B$32,$C6212&gt;=MAX(MIN(INDEX($C$1:$C$13701,MAX(1,ROW()-設定!$B$26)):INDEX($C$1:$C$13701,MAX(1,ROW()-1))),MIN(INDEX($C$1:$C$13701,MIN(13701,ROW()+1)):INDEX($C$1:$C$13701,MIN(13701,ROW()+設定!$B$26))))*10^(設定!$B$27/20)),1,0))</f>
        <v>0</v>
      </c>
      <c r="G6212" s="33" t="n">
        <f aca="false">$G6211+IF($F6212=1,1,0)</f>
        <v>3</v>
      </c>
      <c r="H6212" s="0" t="str">
        <f aca="false">IF($F6212=1,$G6212,"")</f>
        <v/>
      </c>
    </row>
    <row r="6213" customFormat="false" ht="15" hidden="false" customHeight="false" outlineLevel="0" collapsed="false">
      <c r="A6213" s="30" t="n">
        <v>970.46875</v>
      </c>
      <c r="B6213" s="31" t="n">
        <v>-1.5933</v>
      </c>
      <c r="C6213" s="32" t="n">
        <f aca="false">IF($A6213="","",IF(設定!$B$21="dB",10^($B6213/20),ABS($B6213)))</f>
        <v>0.832405612916503</v>
      </c>
      <c r="D6213" s="32" t="n">
        <f aca="false">IF($A6213="","",$A6213^2)</f>
        <v>941809.594726563</v>
      </c>
      <c r="E6213" s="32" t="n">
        <f aca="false">IF($A6213="","",IF($C6213&lt;=0,"",1/$C6213^2))</f>
        <v>1.4432115637448</v>
      </c>
      <c r="F6213" s="33" t="n">
        <f aca="false">IF(OR(ROW()-設定!$B$30&lt;2,ROW()+設定!$B$30&gt;13701,N($A6213)&lt;=0,N(INDEX($A$2:$A$13701,MIN(13700,MAX(1,ROW()-1+設定!$B$30))))&lt;=0,$A6213&lt;設定!$B$28,$A6213&gt;設定!$B$29),0,IF(AND($C6213&gt;=MAX(INDEX($C$1:$C$13701,MAX(1,ROW()-設定!$B$24)):INDEX($C$1:$C$13701,MAX(1,ROW()-1))),$C6213&gt;MAX(INDEX($C$1:$C$13701,MIN(13701,ROW()+1)):INDEX($C$1:$C$13701,MIN(13701,ROW()+設定!$B$24))),$C6213&gt;=設定!$B$32,$C6213&gt;=MAX(MIN(INDEX($C$1:$C$13701,MAX(1,ROW()-設定!$B$26)):INDEX($C$1:$C$13701,MAX(1,ROW()-1))),MIN(INDEX($C$1:$C$13701,MIN(13701,ROW()+1)):INDEX($C$1:$C$13701,MIN(13701,ROW()+設定!$B$26))))*10^(設定!$B$27/20)),1,0))</f>
        <v>0</v>
      </c>
      <c r="G6213" s="33" t="n">
        <f aca="false">$G6212+IF($F6213=1,1,0)</f>
        <v>3</v>
      </c>
      <c r="H6213" s="0" t="str">
        <f aca="false">IF($F6213=1,$G6213,"")</f>
        <v/>
      </c>
    </row>
    <row r="6214" customFormat="false" ht="15" hidden="false" customHeight="false" outlineLevel="0" collapsed="false">
      <c r="A6214" s="30" t="n">
        <v>970.625</v>
      </c>
      <c r="B6214" s="31" t="n">
        <v>-1.3797</v>
      </c>
      <c r="C6214" s="32" t="n">
        <f aca="false">IF($A6214="","",IF(設定!$B$21="dB",10^($B6214/20),ABS($B6214)))</f>
        <v>0.853129579560519</v>
      </c>
      <c r="D6214" s="32" t="n">
        <f aca="false">IF($A6214="","",$A6214^2)</f>
        <v>942112.890625</v>
      </c>
      <c r="E6214" s="32" t="n">
        <f aca="false">IF($A6214="","",IF($C6214&lt;=0,"",1/$C6214^2))</f>
        <v>1.37394706283364</v>
      </c>
      <c r="F6214" s="33" t="n">
        <f aca="false">IF(OR(ROW()-設定!$B$30&lt;2,ROW()+設定!$B$30&gt;13701,N($A6214)&lt;=0,N(INDEX($A$2:$A$13701,MIN(13700,MAX(1,ROW()-1+設定!$B$30))))&lt;=0,$A6214&lt;設定!$B$28,$A6214&gt;設定!$B$29),0,IF(AND($C6214&gt;=MAX(INDEX($C$1:$C$13701,MAX(1,ROW()-設定!$B$24)):INDEX($C$1:$C$13701,MAX(1,ROW()-1))),$C6214&gt;MAX(INDEX($C$1:$C$13701,MIN(13701,ROW()+1)):INDEX($C$1:$C$13701,MIN(13701,ROW()+設定!$B$24))),$C6214&gt;=設定!$B$32,$C6214&gt;=MAX(MIN(INDEX($C$1:$C$13701,MAX(1,ROW()-設定!$B$26)):INDEX($C$1:$C$13701,MAX(1,ROW()-1))),MIN(INDEX($C$1:$C$13701,MIN(13701,ROW()+1)):INDEX($C$1:$C$13701,MIN(13701,ROW()+設定!$B$26))))*10^(設定!$B$27/20)),1,0))</f>
        <v>0</v>
      </c>
      <c r="G6214" s="33" t="n">
        <f aca="false">$G6213+IF($F6214=1,1,0)</f>
        <v>3</v>
      </c>
      <c r="H6214" s="0" t="str">
        <f aca="false">IF($F6214=1,$G6214,"")</f>
        <v/>
      </c>
    </row>
    <row r="6215" customFormat="false" ht="15" hidden="false" customHeight="false" outlineLevel="0" collapsed="false">
      <c r="A6215" s="30" t="n">
        <v>970.78125</v>
      </c>
      <c r="B6215" s="31" t="n">
        <v>-1.2761</v>
      </c>
      <c r="C6215" s="32" t="n">
        <f aca="false">IF($A6215="","",IF(設定!$B$21="dB",10^($B6215/20),ABS($B6215)))</f>
        <v>0.863366115670481</v>
      </c>
      <c r="D6215" s="32" t="n">
        <f aca="false">IF($A6215="","",$A6215^2)</f>
        <v>942416.235351563</v>
      </c>
      <c r="E6215" s="32" t="n">
        <f aca="false">IF($A6215="","",IF($C6215&lt;=0,"",1/$C6215^2))</f>
        <v>1.34155968846389</v>
      </c>
      <c r="F6215" s="33" t="n">
        <f aca="false">IF(OR(ROW()-設定!$B$30&lt;2,ROW()+設定!$B$30&gt;13701,N($A6215)&lt;=0,N(INDEX($A$2:$A$13701,MIN(13700,MAX(1,ROW()-1+設定!$B$30))))&lt;=0,$A6215&lt;設定!$B$28,$A6215&gt;設定!$B$29),0,IF(AND($C6215&gt;=MAX(INDEX($C$1:$C$13701,MAX(1,ROW()-設定!$B$24)):INDEX($C$1:$C$13701,MAX(1,ROW()-1))),$C6215&gt;MAX(INDEX($C$1:$C$13701,MIN(13701,ROW()+1)):INDEX($C$1:$C$13701,MIN(13701,ROW()+設定!$B$24))),$C6215&gt;=設定!$B$32,$C6215&gt;=MAX(MIN(INDEX($C$1:$C$13701,MAX(1,ROW()-設定!$B$26)):INDEX($C$1:$C$13701,MAX(1,ROW()-1))),MIN(INDEX($C$1:$C$13701,MIN(13701,ROW()+1)):INDEX($C$1:$C$13701,MIN(13701,ROW()+設定!$B$26))))*10^(設定!$B$27/20)),1,0))</f>
        <v>0</v>
      </c>
      <c r="G6215" s="33" t="n">
        <f aca="false">$G6214+IF($F6215=1,1,0)</f>
        <v>3</v>
      </c>
      <c r="H6215" s="0" t="str">
        <f aca="false">IF($F6215=1,$G6215,"")</f>
        <v/>
      </c>
    </row>
    <row r="6216" customFormat="false" ht="15" hidden="false" customHeight="false" outlineLevel="0" collapsed="false">
      <c r="A6216" s="30" t="n">
        <v>970.9375</v>
      </c>
      <c r="B6216" s="31" t="n">
        <v>-1.2127</v>
      </c>
      <c r="C6216" s="32" t="n">
        <f aca="false">IF($A6216="","",IF(設定!$B$21="dB",10^($B6216/20),ABS($B6216)))</f>
        <v>0.869691048461156</v>
      </c>
      <c r="D6216" s="32" t="n">
        <f aca="false">IF($A6216="","",$A6216^2)</f>
        <v>942719.62890625</v>
      </c>
      <c r="E6216" s="32" t="n">
        <f aca="false">IF($A6216="","",IF($C6216&lt;=0,"",1/$C6216^2))</f>
        <v>1.32211733640571</v>
      </c>
      <c r="F6216" s="33" t="n">
        <f aca="false">IF(OR(ROW()-設定!$B$30&lt;2,ROW()+設定!$B$30&gt;13701,N($A6216)&lt;=0,N(INDEX($A$2:$A$13701,MIN(13700,MAX(1,ROW()-1+設定!$B$30))))&lt;=0,$A6216&lt;設定!$B$28,$A6216&gt;設定!$B$29),0,IF(AND($C6216&gt;=MAX(INDEX($C$1:$C$13701,MAX(1,ROW()-設定!$B$24)):INDEX($C$1:$C$13701,MAX(1,ROW()-1))),$C6216&gt;MAX(INDEX($C$1:$C$13701,MIN(13701,ROW()+1)):INDEX($C$1:$C$13701,MIN(13701,ROW()+設定!$B$24))),$C6216&gt;=設定!$B$32,$C6216&gt;=MAX(MIN(INDEX($C$1:$C$13701,MAX(1,ROW()-設定!$B$26)):INDEX($C$1:$C$13701,MAX(1,ROW()-1))),MIN(INDEX($C$1:$C$13701,MIN(13701,ROW()+1)):INDEX($C$1:$C$13701,MIN(13701,ROW()+設定!$B$26))))*10^(設定!$B$27/20)),1,0))</f>
        <v>0</v>
      </c>
      <c r="G6216" s="33" t="n">
        <f aca="false">$G6215+IF($F6216=1,1,0)</f>
        <v>3</v>
      </c>
      <c r="H6216" s="0" t="str">
        <f aca="false">IF($F6216=1,$G6216,"")</f>
        <v/>
      </c>
    </row>
    <row r="6217" customFormat="false" ht="15" hidden="false" customHeight="false" outlineLevel="0" collapsed="false">
      <c r="A6217" s="30" t="n">
        <v>971.09375</v>
      </c>
      <c r="B6217" s="31" t="n">
        <v>-0.9767</v>
      </c>
      <c r="C6217" s="32" t="n">
        <f aca="false">IF($A6217="","",IF(設定!$B$21="dB",10^($B6217/20),ABS($B6217)))</f>
        <v>0.893644938675088</v>
      </c>
      <c r="D6217" s="32" t="n">
        <f aca="false">IF($A6217="","",$A6217^2)</f>
        <v>943023.071289063</v>
      </c>
      <c r="E6217" s="32" t="n">
        <f aca="false">IF($A6217="","",IF($C6217&lt;=0,"",1/$C6217^2))</f>
        <v>1.25218933343475</v>
      </c>
      <c r="F6217" s="33" t="n">
        <f aca="false">IF(OR(ROW()-設定!$B$30&lt;2,ROW()+設定!$B$30&gt;13701,N($A6217)&lt;=0,N(INDEX($A$2:$A$13701,MIN(13700,MAX(1,ROW()-1+設定!$B$30))))&lt;=0,$A6217&lt;設定!$B$28,$A6217&gt;設定!$B$29),0,IF(AND($C6217&gt;=MAX(INDEX($C$1:$C$13701,MAX(1,ROW()-設定!$B$24)):INDEX($C$1:$C$13701,MAX(1,ROW()-1))),$C6217&gt;MAX(INDEX($C$1:$C$13701,MIN(13701,ROW()+1)):INDEX($C$1:$C$13701,MIN(13701,ROW()+設定!$B$24))),$C6217&gt;=設定!$B$32,$C6217&gt;=MAX(MIN(INDEX($C$1:$C$13701,MAX(1,ROW()-設定!$B$26)):INDEX($C$1:$C$13701,MAX(1,ROW()-1))),MIN(INDEX($C$1:$C$13701,MIN(13701,ROW()+1)):INDEX($C$1:$C$13701,MIN(13701,ROW()+設定!$B$26))))*10^(設定!$B$27/20)),1,0))</f>
        <v>0</v>
      </c>
      <c r="G6217" s="33" t="n">
        <f aca="false">$G6216+IF($F6217=1,1,0)</f>
        <v>3</v>
      </c>
      <c r="H6217" s="0" t="str">
        <f aca="false">IF($F6217=1,$G6217,"")</f>
        <v/>
      </c>
    </row>
    <row r="6218" customFormat="false" ht="15" hidden="false" customHeight="false" outlineLevel="0" collapsed="false">
      <c r="A6218" s="30" t="n">
        <v>971.25</v>
      </c>
      <c r="B6218" s="31" t="n">
        <v>-0.8917</v>
      </c>
      <c r="C6218" s="32" t="n">
        <f aca="false">IF($A6218="","",IF(設定!$B$21="dB",10^($B6218/20),ABS($B6218)))</f>
        <v>0.902433066226764</v>
      </c>
      <c r="D6218" s="32" t="n">
        <f aca="false">IF($A6218="","",$A6218^2)</f>
        <v>943326.5625</v>
      </c>
      <c r="E6218" s="32" t="n">
        <f aca="false">IF($A6218="","",IF($C6218&lt;=0,"",1/$C6218^2))</f>
        <v>1.22791979336474</v>
      </c>
      <c r="F6218" s="33" t="n">
        <f aca="false">IF(OR(ROW()-設定!$B$30&lt;2,ROW()+設定!$B$30&gt;13701,N($A6218)&lt;=0,N(INDEX($A$2:$A$13701,MIN(13700,MAX(1,ROW()-1+設定!$B$30))))&lt;=0,$A6218&lt;設定!$B$28,$A6218&gt;設定!$B$29),0,IF(AND($C6218&gt;=MAX(INDEX($C$1:$C$13701,MAX(1,ROW()-設定!$B$24)):INDEX($C$1:$C$13701,MAX(1,ROW()-1))),$C6218&gt;MAX(INDEX($C$1:$C$13701,MIN(13701,ROW()+1)):INDEX($C$1:$C$13701,MIN(13701,ROW()+設定!$B$24))),$C6218&gt;=設定!$B$32,$C6218&gt;=MAX(MIN(INDEX($C$1:$C$13701,MAX(1,ROW()-設定!$B$26)):INDEX($C$1:$C$13701,MAX(1,ROW()-1))),MIN(INDEX($C$1:$C$13701,MIN(13701,ROW()+1)):INDEX($C$1:$C$13701,MIN(13701,ROW()+設定!$B$26))))*10^(設定!$B$27/20)),1,0))</f>
        <v>0</v>
      </c>
      <c r="G6218" s="33" t="n">
        <f aca="false">$G6217+IF($F6218=1,1,0)</f>
        <v>3</v>
      </c>
      <c r="H6218" s="0" t="str">
        <f aca="false">IF($F6218=1,$G6218,"")</f>
        <v/>
      </c>
    </row>
    <row r="6219" customFormat="false" ht="15" hidden="false" customHeight="false" outlineLevel="0" collapsed="false">
      <c r="A6219" s="30" t="n">
        <v>971.40625</v>
      </c>
      <c r="B6219" s="31" t="n">
        <v>-0.7846</v>
      </c>
      <c r="C6219" s="32" t="n">
        <f aca="false">IF($A6219="","",IF(設定!$B$21="dB",10^($B6219/20),ABS($B6219)))</f>
        <v>0.913629260228164</v>
      </c>
      <c r="D6219" s="32" t="n">
        <f aca="false">IF($A6219="","",$A6219^2)</f>
        <v>943630.102539063</v>
      </c>
      <c r="E6219" s="32" t="n">
        <f aca="false">IF($A6219="","",IF($C6219&lt;=0,"",1/$C6219^2))</f>
        <v>1.19800877742241</v>
      </c>
      <c r="F6219" s="33" t="n">
        <f aca="false">IF(OR(ROW()-設定!$B$30&lt;2,ROW()+設定!$B$30&gt;13701,N($A6219)&lt;=0,N(INDEX($A$2:$A$13701,MIN(13700,MAX(1,ROW()-1+設定!$B$30))))&lt;=0,$A6219&lt;設定!$B$28,$A6219&gt;設定!$B$29),0,IF(AND($C6219&gt;=MAX(INDEX($C$1:$C$13701,MAX(1,ROW()-設定!$B$24)):INDEX($C$1:$C$13701,MAX(1,ROW()-1))),$C6219&gt;MAX(INDEX($C$1:$C$13701,MIN(13701,ROW()+1)):INDEX($C$1:$C$13701,MIN(13701,ROW()+設定!$B$24))),$C6219&gt;=設定!$B$32,$C6219&gt;=MAX(MIN(INDEX($C$1:$C$13701,MAX(1,ROW()-設定!$B$26)):INDEX($C$1:$C$13701,MAX(1,ROW()-1))),MIN(INDEX($C$1:$C$13701,MIN(13701,ROW()+1)):INDEX($C$1:$C$13701,MIN(13701,ROW()+設定!$B$26))))*10^(設定!$B$27/20)),1,0))</f>
        <v>0</v>
      </c>
      <c r="G6219" s="33" t="n">
        <f aca="false">$G6218+IF($F6219=1,1,0)</f>
        <v>3</v>
      </c>
      <c r="H6219" s="0" t="str">
        <f aca="false">IF($F6219=1,$G6219,"")</f>
        <v/>
      </c>
    </row>
    <row r="6220" customFormat="false" ht="15" hidden="false" customHeight="false" outlineLevel="0" collapsed="false">
      <c r="A6220" s="30" t="n">
        <v>971.5625</v>
      </c>
      <c r="B6220" s="31" t="n">
        <v>-0.5337</v>
      </c>
      <c r="C6220" s="32" t="n">
        <f aca="false">IF($A6220="","",IF(設定!$B$21="dB",10^($B6220/20),ABS($B6220)))</f>
        <v>0.940405152568856</v>
      </c>
      <c r="D6220" s="32" t="n">
        <f aca="false">IF($A6220="","",$A6220^2)</f>
        <v>943933.69140625</v>
      </c>
      <c r="E6220" s="32" t="n">
        <f aca="false">IF($A6220="","",IF($C6220&lt;=0,"",1/$C6220^2))</f>
        <v>1.13075886176463</v>
      </c>
      <c r="F6220" s="33" t="n">
        <f aca="false">IF(OR(ROW()-設定!$B$30&lt;2,ROW()+設定!$B$30&gt;13701,N($A6220)&lt;=0,N(INDEX($A$2:$A$13701,MIN(13700,MAX(1,ROW()-1+設定!$B$30))))&lt;=0,$A6220&lt;設定!$B$28,$A6220&gt;設定!$B$29),0,IF(AND($C6220&gt;=MAX(INDEX($C$1:$C$13701,MAX(1,ROW()-設定!$B$24)):INDEX($C$1:$C$13701,MAX(1,ROW()-1))),$C6220&gt;MAX(INDEX($C$1:$C$13701,MIN(13701,ROW()+1)):INDEX($C$1:$C$13701,MIN(13701,ROW()+設定!$B$24))),$C6220&gt;=設定!$B$32,$C6220&gt;=MAX(MIN(INDEX($C$1:$C$13701,MAX(1,ROW()-設定!$B$26)):INDEX($C$1:$C$13701,MAX(1,ROW()-1))),MIN(INDEX($C$1:$C$13701,MIN(13701,ROW()+1)):INDEX($C$1:$C$13701,MIN(13701,ROW()+設定!$B$26))))*10^(設定!$B$27/20)),1,0))</f>
        <v>0</v>
      </c>
      <c r="G6220" s="33" t="n">
        <f aca="false">$G6219+IF($F6220=1,1,0)</f>
        <v>3</v>
      </c>
      <c r="H6220" s="0" t="str">
        <f aca="false">IF($F6220=1,$G6220,"")</f>
        <v/>
      </c>
    </row>
    <row r="6221" customFormat="false" ht="15" hidden="false" customHeight="false" outlineLevel="0" collapsed="false">
      <c r="A6221" s="30" t="n">
        <v>971.71875</v>
      </c>
      <c r="B6221" s="31" t="n">
        <v>-0.597</v>
      </c>
      <c r="C6221" s="32" t="n">
        <f aca="false">IF($A6221="","",IF(設定!$B$21="dB",10^($B6221/20),ABS($B6221)))</f>
        <v>0.933576691084765</v>
      </c>
      <c r="D6221" s="32" t="n">
        <f aca="false">IF($A6221="","",$A6221^2)</f>
        <v>944237.329101563</v>
      </c>
      <c r="E6221" s="32" t="n">
        <f aca="false">IF($A6221="","",IF($C6221&lt;=0,"",1/$C6221^2))</f>
        <v>1.14736077894253</v>
      </c>
      <c r="F6221" s="33" t="n">
        <f aca="false">IF(OR(ROW()-設定!$B$30&lt;2,ROW()+設定!$B$30&gt;13701,N($A6221)&lt;=0,N(INDEX($A$2:$A$13701,MIN(13700,MAX(1,ROW()-1+設定!$B$30))))&lt;=0,$A6221&lt;設定!$B$28,$A6221&gt;設定!$B$29),0,IF(AND($C6221&gt;=MAX(INDEX($C$1:$C$13701,MAX(1,ROW()-設定!$B$24)):INDEX($C$1:$C$13701,MAX(1,ROW()-1))),$C6221&gt;MAX(INDEX($C$1:$C$13701,MIN(13701,ROW()+1)):INDEX($C$1:$C$13701,MIN(13701,ROW()+設定!$B$24))),$C6221&gt;=設定!$B$32,$C6221&gt;=MAX(MIN(INDEX($C$1:$C$13701,MAX(1,ROW()-設定!$B$26)):INDEX($C$1:$C$13701,MAX(1,ROW()-1))),MIN(INDEX($C$1:$C$13701,MIN(13701,ROW()+1)):INDEX($C$1:$C$13701,MIN(13701,ROW()+設定!$B$26))))*10^(設定!$B$27/20)),1,0))</f>
        <v>0</v>
      </c>
      <c r="G6221" s="33" t="n">
        <f aca="false">$G6220+IF($F6221=1,1,0)</f>
        <v>3</v>
      </c>
      <c r="H6221" s="0" t="str">
        <f aca="false">IF($F6221=1,$G6221,"")</f>
        <v/>
      </c>
    </row>
    <row r="6222" customFormat="false" ht="15" hidden="false" customHeight="false" outlineLevel="0" collapsed="false">
      <c r="A6222" s="30" t="n">
        <v>971.875</v>
      </c>
      <c r="B6222" s="31" t="n">
        <v>-0.3255</v>
      </c>
      <c r="C6222" s="32" t="n">
        <f aca="false">IF($A6222="","",IF(設定!$B$21="dB",10^($B6222/20),ABS($B6222)))</f>
        <v>0.963218909765682</v>
      </c>
      <c r="D6222" s="32" t="n">
        <f aca="false">IF($A6222="","",$A6222^2)</f>
        <v>944541.015625</v>
      </c>
      <c r="E6222" s="32" t="n">
        <f aca="false">IF($A6222="","",IF($C6222&lt;=0,"",1/$C6222^2))</f>
        <v>1.07782933623954</v>
      </c>
      <c r="F6222" s="33" t="n">
        <f aca="false">IF(OR(ROW()-設定!$B$30&lt;2,ROW()+設定!$B$30&gt;13701,N($A6222)&lt;=0,N(INDEX($A$2:$A$13701,MIN(13700,MAX(1,ROW()-1+設定!$B$30))))&lt;=0,$A6222&lt;設定!$B$28,$A6222&gt;設定!$B$29),0,IF(AND($C6222&gt;=MAX(INDEX($C$1:$C$13701,MAX(1,ROW()-設定!$B$24)):INDEX($C$1:$C$13701,MAX(1,ROW()-1))),$C6222&gt;MAX(INDEX($C$1:$C$13701,MIN(13701,ROW()+1)):INDEX($C$1:$C$13701,MIN(13701,ROW()+設定!$B$24))),$C6222&gt;=設定!$B$32,$C6222&gt;=MAX(MIN(INDEX($C$1:$C$13701,MAX(1,ROW()-設定!$B$26)):INDEX($C$1:$C$13701,MAX(1,ROW()-1))),MIN(INDEX($C$1:$C$13701,MIN(13701,ROW()+1)):INDEX($C$1:$C$13701,MIN(13701,ROW()+設定!$B$26))))*10^(設定!$B$27/20)),1,0))</f>
        <v>0</v>
      </c>
      <c r="G6222" s="33" t="n">
        <f aca="false">$G6221+IF($F6222=1,1,0)</f>
        <v>3</v>
      </c>
      <c r="H6222" s="0" t="str">
        <f aca="false">IF($F6222=1,$G6222,"")</f>
        <v/>
      </c>
    </row>
    <row r="6223" customFormat="false" ht="15" hidden="false" customHeight="false" outlineLevel="0" collapsed="false">
      <c r="A6223" s="30" t="n">
        <v>972.03125</v>
      </c>
      <c r="B6223" s="31" t="n">
        <v>-0.319</v>
      </c>
      <c r="C6223" s="32" t="n">
        <f aca="false">IF($A6223="","",IF(設定!$B$21="dB",10^($B6223/20),ABS($B6223)))</f>
        <v>0.963939994928969</v>
      </c>
      <c r="D6223" s="32" t="n">
        <f aca="false">IF($A6223="","",$A6223^2)</f>
        <v>944844.750976563</v>
      </c>
      <c r="E6223" s="32" t="n">
        <f aca="false">IF($A6223="","",IF($C6223&lt;=0,"",1/$C6223^2))</f>
        <v>1.07621737688879</v>
      </c>
      <c r="F6223" s="33" t="n">
        <f aca="false">IF(OR(ROW()-設定!$B$30&lt;2,ROW()+設定!$B$30&gt;13701,N($A6223)&lt;=0,N(INDEX($A$2:$A$13701,MIN(13700,MAX(1,ROW()-1+設定!$B$30))))&lt;=0,$A6223&lt;設定!$B$28,$A6223&gt;設定!$B$29),0,IF(AND($C6223&gt;=MAX(INDEX($C$1:$C$13701,MAX(1,ROW()-設定!$B$24)):INDEX($C$1:$C$13701,MAX(1,ROW()-1))),$C6223&gt;MAX(INDEX($C$1:$C$13701,MIN(13701,ROW()+1)):INDEX($C$1:$C$13701,MIN(13701,ROW()+設定!$B$24))),$C6223&gt;=設定!$B$32,$C6223&gt;=MAX(MIN(INDEX($C$1:$C$13701,MAX(1,ROW()-設定!$B$26)):INDEX($C$1:$C$13701,MAX(1,ROW()-1))),MIN(INDEX($C$1:$C$13701,MIN(13701,ROW()+1)):INDEX($C$1:$C$13701,MIN(13701,ROW()+設定!$B$26))))*10^(設定!$B$27/20)),1,0))</f>
        <v>0</v>
      </c>
      <c r="G6223" s="33" t="n">
        <f aca="false">$G6222+IF($F6223=1,1,0)</f>
        <v>3</v>
      </c>
      <c r="H6223" s="0" t="str">
        <f aca="false">IF($F6223=1,$G6223,"")</f>
        <v/>
      </c>
    </row>
    <row r="6224" customFormat="false" ht="15" hidden="false" customHeight="false" outlineLevel="0" collapsed="false">
      <c r="A6224" s="30" t="n">
        <v>972.1875</v>
      </c>
      <c r="B6224" s="31" t="n">
        <v>-0.0989</v>
      </c>
      <c r="C6224" s="32" t="n">
        <f aca="false">IF($A6224="","",IF(設定!$B$21="dB",10^($B6224/20),ABS($B6224)))</f>
        <v>0.988678295103667</v>
      </c>
      <c r="D6224" s="32" t="n">
        <f aca="false">IF($A6224="","",$A6224^2)</f>
        <v>945148.53515625</v>
      </c>
      <c r="E6224" s="32" t="n">
        <f aca="false">IF($A6224="","",IF($C6224&lt;=0,"",1/$C6224^2))</f>
        <v>1.02303384099075</v>
      </c>
      <c r="F6224" s="33" t="n">
        <f aca="false">IF(OR(ROW()-設定!$B$30&lt;2,ROW()+設定!$B$30&gt;13701,N($A6224)&lt;=0,N(INDEX($A$2:$A$13701,MIN(13700,MAX(1,ROW()-1+設定!$B$30))))&lt;=0,$A6224&lt;設定!$B$28,$A6224&gt;設定!$B$29),0,IF(AND($C6224&gt;=MAX(INDEX($C$1:$C$13701,MAX(1,ROW()-設定!$B$24)):INDEX($C$1:$C$13701,MAX(1,ROW()-1))),$C6224&gt;MAX(INDEX($C$1:$C$13701,MIN(13701,ROW()+1)):INDEX($C$1:$C$13701,MIN(13701,ROW()+設定!$B$24))),$C6224&gt;=設定!$B$32,$C6224&gt;=MAX(MIN(INDEX($C$1:$C$13701,MAX(1,ROW()-設定!$B$26)):INDEX($C$1:$C$13701,MAX(1,ROW()-1))),MIN(INDEX($C$1:$C$13701,MIN(13701,ROW()+1)):INDEX($C$1:$C$13701,MIN(13701,ROW()+設定!$B$26))))*10^(設定!$B$27/20)),1,0))</f>
        <v>0</v>
      </c>
      <c r="G6224" s="33" t="n">
        <f aca="false">$G6223+IF($F6224=1,1,0)</f>
        <v>3</v>
      </c>
      <c r="H6224" s="0" t="str">
        <f aca="false">IF($F6224=1,$G6224,"")</f>
        <v/>
      </c>
    </row>
    <row r="6225" customFormat="false" ht="15" hidden="false" customHeight="false" outlineLevel="0" collapsed="false">
      <c r="A6225" s="30" t="n">
        <v>972.34375</v>
      </c>
      <c r="B6225" s="31" t="n">
        <v>-0.0241</v>
      </c>
      <c r="C6225" s="32" t="n">
        <f aca="false">IF($A6225="","",IF(設定!$B$21="dB",10^($B6225/20),ABS($B6225)))</f>
        <v>0.997229230649655</v>
      </c>
      <c r="D6225" s="32" t="n">
        <f aca="false">IF($A6225="","",$A6225^2)</f>
        <v>945452.368164063</v>
      </c>
      <c r="E6225" s="32" t="n">
        <f aca="false">IF($A6225="","",IF($C6225&lt;=0,"",1/$C6225^2))</f>
        <v>1.00556465557133</v>
      </c>
      <c r="F6225" s="33" t="n">
        <f aca="false">IF(OR(ROW()-設定!$B$30&lt;2,ROW()+設定!$B$30&gt;13701,N($A6225)&lt;=0,N(INDEX($A$2:$A$13701,MIN(13700,MAX(1,ROW()-1+設定!$B$30))))&lt;=0,$A6225&lt;設定!$B$28,$A6225&gt;設定!$B$29),0,IF(AND($C6225&gt;=MAX(INDEX($C$1:$C$13701,MAX(1,ROW()-設定!$B$24)):INDEX($C$1:$C$13701,MAX(1,ROW()-1))),$C6225&gt;MAX(INDEX($C$1:$C$13701,MIN(13701,ROW()+1)):INDEX($C$1:$C$13701,MIN(13701,ROW()+設定!$B$24))),$C6225&gt;=設定!$B$32,$C6225&gt;=MAX(MIN(INDEX($C$1:$C$13701,MAX(1,ROW()-設定!$B$26)):INDEX($C$1:$C$13701,MAX(1,ROW()-1))),MIN(INDEX($C$1:$C$13701,MIN(13701,ROW()+1)):INDEX($C$1:$C$13701,MIN(13701,ROW()+設定!$B$26))))*10^(設定!$B$27/20)),1,0))</f>
        <v>0</v>
      </c>
      <c r="G6225" s="33" t="n">
        <f aca="false">$G6224+IF($F6225=1,1,0)</f>
        <v>3</v>
      </c>
      <c r="H6225" s="0" t="str">
        <f aca="false">IF($F6225=1,$G6225,"")</f>
        <v/>
      </c>
    </row>
    <row r="6226" customFormat="false" ht="15" hidden="false" customHeight="false" outlineLevel="0" collapsed="false">
      <c r="A6226" s="30" t="n">
        <v>972.5</v>
      </c>
      <c r="B6226" s="31" t="n">
        <v>0.1077</v>
      </c>
      <c r="C6226" s="32" t="n">
        <f aca="false">IF($A6226="","",IF(設定!$B$21="dB",10^($B6226/20),ABS($B6226)))</f>
        <v>1.01247661225643</v>
      </c>
      <c r="D6226" s="32" t="n">
        <f aca="false">IF($A6226="","",$A6226^2)</f>
        <v>945756.25</v>
      </c>
      <c r="E6226" s="32" t="n">
        <f aca="false">IF($A6226="","",IF($C6226&lt;=0,"",1/$C6226^2))</f>
        <v>0.975506123688694</v>
      </c>
      <c r="F6226" s="33" t="n">
        <f aca="false">IF(OR(ROW()-設定!$B$30&lt;2,ROW()+設定!$B$30&gt;13701,N($A6226)&lt;=0,N(INDEX($A$2:$A$13701,MIN(13700,MAX(1,ROW()-1+設定!$B$30))))&lt;=0,$A6226&lt;設定!$B$28,$A6226&gt;設定!$B$29),0,IF(AND($C6226&gt;=MAX(INDEX($C$1:$C$13701,MAX(1,ROW()-設定!$B$24)):INDEX($C$1:$C$13701,MAX(1,ROW()-1))),$C6226&gt;MAX(INDEX($C$1:$C$13701,MIN(13701,ROW()+1)):INDEX($C$1:$C$13701,MIN(13701,ROW()+設定!$B$24))),$C6226&gt;=設定!$B$32,$C6226&gt;=MAX(MIN(INDEX($C$1:$C$13701,MAX(1,ROW()-設定!$B$26)):INDEX($C$1:$C$13701,MAX(1,ROW()-1))),MIN(INDEX($C$1:$C$13701,MIN(13701,ROW()+1)):INDEX($C$1:$C$13701,MIN(13701,ROW()+設定!$B$26))))*10^(設定!$B$27/20)),1,0))</f>
        <v>0</v>
      </c>
      <c r="G6226" s="33" t="n">
        <f aca="false">$G6225+IF($F6226=1,1,0)</f>
        <v>3</v>
      </c>
      <c r="H6226" s="0" t="str">
        <f aca="false">IF($F6226=1,$G6226,"")</f>
        <v/>
      </c>
    </row>
    <row r="6227" customFormat="false" ht="15" hidden="false" customHeight="false" outlineLevel="0" collapsed="false">
      <c r="A6227" s="30" t="n">
        <v>972.65625</v>
      </c>
      <c r="B6227" s="31" t="n">
        <v>0.0844</v>
      </c>
      <c r="C6227" s="32" t="n">
        <f aca="false">IF($A6227="","",IF(設定!$B$21="dB",10^($B6227/20),ABS($B6227)))</f>
        <v>1.00976427153481</v>
      </c>
      <c r="D6227" s="32" t="n">
        <f aca="false">IF($A6227="","",$A6227^2)</f>
        <v>946060.180664063</v>
      </c>
      <c r="E6227" s="32" t="n">
        <f aca="false">IF($A6227="","",IF($C6227&lt;=0,"",1/$C6227^2))</f>
        <v>0.9807538011076</v>
      </c>
      <c r="F6227" s="33" t="n">
        <f aca="false">IF(OR(ROW()-設定!$B$30&lt;2,ROW()+設定!$B$30&gt;13701,N($A6227)&lt;=0,N(INDEX($A$2:$A$13701,MIN(13700,MAX(1,ROW()-1+設定!$B$30))))&lt;=0,$A6227&lt;設定!$B$28,$A6227&gt;設定!$B$29),0,IF(AND($C6227&gt;=MAX(INDEX($C$1:$C$13701,MAX(1,ROW()-設定!$B$24)):INDEX($C$1:$C$13701,MAX(1,ROW()-1))),$C6227&gt;MAX(INDEX($C$1:$C$13701,MIN(13701,ROW()+1)):INDEX($C$1:$C$13701,MIN(13701,ROW()+設定!$B$24))),$C6227&gt;=設定!$B$32,$C6227&gt;=MAX(MIN(INDEX($C$1:$C$13701,MAX(1,ROW()-設定!$B$26)):INDEX($C$1:$C$13701,MAX(1,ROW()-1))),MIN(INDEX($C$1:$C$13701,MIN(13701,ROW()+1)):INDEX($C$1:$C$13701,MIN(13701,ROW()+設定!$B$26))))*10^(設定!$B$27/20)),1,0))</f>
        <v>0</v>
      </c>
      <c r="G6227" s="33" t="n">
        <f aca="false">$G6226+IF($F6227=1,1,0)</f>
        <v>3</v>
      </c>
      <c r="H6227" s="0" t="str">
        <f aca="false">IF($F6227=1,$G6227,"")</f>
        <v/>
      </c>
    </row>
    <row r="6228" customFormat="false" ht="15" hidden="false" customHeight="false" outlineLevel="0" collapsed="false">
      <c r="A6228" s="30" t="n">
        <v>972.8125</v>
      </c>
      <c r="B6228" s="31" t="n">
        <v>0.2121</v>
      </c>
      <c r="C6228" s="32" t="n">
        <f aca="false">IF($A6228="","",IF(設定!$B$21="dB",10^($B6228/20),ABS($B6228)))</f>
        <v>1.02471949826694</v>
      </c>
      <c r="D6228" s="32" t="n">
        <f aca="false">IF($A6228="","",$A6228^2)</f>
        <v>946364.16015625</v>
      </c>
      <c r="E6228" s="32" t="n">
        <f aca="false">IF($A6228="","",IF($C6228&lt;=0,"",1/$C6228^2))</f>
        <v>0.952335557602874</v>
      </c>
      <c r="F6228" s="33" t="n">
        <f aca="false">IF(OR(ROW()-設定!$B$30&lt;2,ROW()+設定!$B$30&gt;13701,N($A6228)&lt;=0,N(INDEX($A$2:$A$13701,MIN(13700,MAX(1,ROW()-1+設定!$B$30))))&lt;=0,$A6228&lt;設定!$B$28,$A6228&gt;設定!$B$29),0,IF(AND($C6228&gt;=MAX(INDEX($C$1:$C$13701,MAX(1,ROW()-設定!$B$24)):INDEX($C$1:$C$13701,MAX(1,ROW()-1))),$C6228&gt;MAX(INDEX($C$1:$C$13701,MIN(13701,ROW()+1)):INDEX($C$1:$C$13701,MIN(13701,ROW()+設定!$B$24))),$C6228&gt;=設定!$B$32,$C6228&gt;=MAX(MIN(INDEX($C$1:$C$13701,MAX(1,ROW()-設定!$B$26)):INDEX($C$1:$C$13701,MAX(1,ROW()-1))),MIN(INDEX($C$1:$C$13701,MIN(13701,ROW()+1)):INDEX($C$1:$C$13701,MIN(13701,ROW()+設定!$B$26))))*10^(設定!$B$27/20)),1,0))</f>
        <v>0</v>
      </c>
      <c r="G6228" s="33" t="n">
        <f aca="false">$G6227+IF($F6228=1,1,0)</f>
        <v>3</v>
      </c>
      <c r="H6228" s="0" t="str">
        <f aca="false">IF($F6228=1,$G6228,"")</f>
        <v/>
      </c>
    </row>
    <row r="6229" customFormat="false" ht="15" hidden="false" customHeight="false" outlineLevel="0" collapsed="false">
      <c r="A6229" s="30" t="n">
        <v>972.96875</v>
      </c>
      <c r="B6229" s="31" t="n">
        <v>0.3093</v>
      </c>
      <c r="C6229" s="32" t="n">
        <f aca="false">IF($A6229="","",IF(設定!$B$21="dB",10^($B6229/20),ABS($B6229)))</f>
        <v>1.03625108909495</v>
      </c>
      <c r="D6229" s="32" t="n">
        <f aca="false">IF($A6229="","",$A6229^2)</f>
        <v>946668.188476563</v>
      </c>
      <c r="E6229" s="32" t="n">
        <f aca="false">IF($A6229="","",IF($C6229&lt;=0,"",1/$C6229^2))</f>
        <v>0.931257964421227</v>
      </c>
      <c r="F6229" s="33" t="n">
        <f aca="false">IF(OR(ROW()-設定!$B$30&lt;2,ROW()+設定!$B$30&gt;13701,N($A6229)&lt;=0,N(INDEX($A$2:$A$13701,MIN(13700,MAX(1,ROW()-1+設定!$B$30))))&lt;=0,$A6229&lt;設定!$B$28,$A6229&gt;設定!$B$29),0,IF(AND($C6229&gt;=MAX(INDEX($C$1:$C$13701,MAX(1,ROW()-設定!$B$24)):INDEX($C$1:$C$13701,MAX(1,ROW()-1))),$C6229&gt;MAX(INDEX($C$1:$C$13701,MIN(13701,ROW()+1)):INDEX($C$1:$C$13701,MIN(13701,ROW()+設定!$B$24))),$C6229&gt;=設定!$B$32,$C6229&gt;=MAX(MIN(INDEX($C$1:$C$13701,MAX(1,ROW()-設定!$B$26)):INDEX($C$1:$C$13701,MAX(1,ROW()-1))),MIN(INDEX($C$1:$C$13701,MIN(13701,ROW()+1)):INDEX($C$1:$C$13701,MIN(13701,ROW()+設定!$B$26))))*10^(設定!$B$27/20)),1,0))</f>
        <v>0</v>
      </c>
      <c r="G6229" s="33" t="n">
        <f aca="false">$G6228+IF($F6229=1,1,0)</f>
        <v>3</v>
      </c>
      <c r="H6229" s="0" t="str">
        <f aca="false">IF($F6229=1,$G6229,"")</f>
        <v/>
      </c>
    </row>
    <row r="6230" customFormat="false" ht="15" hidden="false" customHeight="false" outlineLevel="0" collapsed="false">
      <c r="A6230" s="30" t="n">
        <v>973.125</v>
      </c>
      <c r="B6230" s="31" t="n">
        <v>0.5212</v>
      </c>
      <c r="C6230" s="32" t="n">
        <f aca="false">IF($A6230="","",IF(設定!$B$21="dB",10^($B6230/20),ABS($B6230)))</f>
        <v>1.06184224599319</v>
      </c>
      <c r="D6230" s="32" t="n">
        <f aca="false">IF($A6230="","",$A6230^2)</f>
        <v>946972.265625</v>
      </c>
      <c r="E6230" s="32" t="n">
        <f aca="false">IF($A6230="","",IF($C6230&lt;=0,"",1/$C6230^2))</f>
        <v>0.886910915635822</v>
      </c>
      <c r="F6230" s="33" t="n">
        <f aca="false">IF(OR(ROW()-設定!$B$30&lt;2,ROW()+設定!$B$30&gt;13701,N($A6230)&lt;=0,N(INDEX($A$2:$A$13701,MIN(13700,MAX(1,ROW()-1+設定!$B$30))))&lt;=0,$A6230&lt;設定!$B$28,$A6230&gt;設定!$B$29),0,IF(AND($C6230&gt;=MAX(INDEX($C$1:$C$13701,MAX(1,ROW()-設定!$B$24)):INDEX($C$1:$C$13701,MAX(1,ROW()-1))),$C6230&gt;MAX(INDEX($C$1:$C$13701,MIN(13701,ROW()+1)):INDEX($C$1:$C$13701,MIN(13701,ROW()+設定!$B$24))),$C6230&gt;=設定!$B$32,$C6230&gt;=MAX(MIN(INDEX($C$1:$C$13701,MAX(1,ROW()-設定!$B$26)):INDEX($C$1:$C$13701,MAX(1,ROW()-1))),MIN(INDEX($C$1:$C$13701,MIN(13701,ROW()+1)):INDEX($C$1:$C$13701,MIN(13701,ROW()+設定!$B$26))))*10^(設定!$B$27/20)),1,0))</f>
        <v>0</v>
      </c>
      <c r="G6230" s="33" t="n">
        <f aca="false">$G6229+IF($F6230=1,1,0)</f>
        <v>3</v>
      </c>
      <c r="H6230" s="0" t="str">
        <f aca="false">IF($F6230=1,$G6230,"")</f>
        <v/>
      </c>
    </row>
    <row r="6231" customFormat="false" ht="15" hidden="false" customHeight="false" outlineLevel="0" collapsed="false">
      <c r="A6231" s="30" t="n">
        <v>973.28125</v>
      </c>
      <c r="B6231" s="31" t="n">
        <v>0.6819</v>
      </c>
      <c r="C6231" s="32" t="n">
        <f aca="false">IF($A6231="","",IF(設定!$B$21="dB",10^($B6231/20),ABS($B6231)))</f>
        <v>1.08167053607399</v>
      </c>
      <c r="D6231" s="32" t="n">
        <f aca="false">IF($A6231="","",$A6231^2)</f>
        <v>947276.391601563</v>
      </c>
      <c r="E6231" s="32" t="n">
        <f aca="false">IF($A6231="","",IF($C6231&lt;=0,"",1/$C6231^2))</f>
        <v>0.854692710567349</v>
      </c>
      <c r="F6231" s="33" t="n">
        <f aca="false">IF(OR(ROW()-設定!$B$30&lt;2,ROW()+設定!$B$30&gt;13701,N($A6231)&lt;=0,N(INDEX($A$2:$A$13701,MIN(13700,MAX(1,ROW()-1+設定!$B$30))))&lt;=0,$A6231&lt;設定!$B$28,$A6231&gt;設定!$B$29),0,IF(AND($C6231&gt;=MAX(INDEX($C$1:$C$13701,MAX(1,ROW()-設定!$B$24)):INDEX($C$1:$C$13701,MAX(1,ROW()-1))),$C6231&gt;MAX(INDEX($C$1:$C$13701,MIN(13701,ROW()+1)):INDEX($C$1:$C$13701,MIN(13701,ROW()+設定!$B$24))),$C6231&gt;=設定!$B$32,$C6231&gt;=MAX(MIN(INDEX($C$1:$C$13701,MAX(1,ROW()-設定!$B$26)):INDEX($C$1:$C$13701,MAX(1,ROW()-1))),MIN(INDEX($C$1:$C$13701,MIN(13701,ROW()+1)):INDEX($C$1:$C$13701,MIN(13701,ROW()+設定!$B$26))))*10^(設定!$B$27/20)),1,0))</f>
        <v>0</v>
      </c>
      <c r="G6231" s="33" t="n">
        <f aca="false">$G6230+IF($F6231=1,1,0)</f>
        <v>3</v>
      </c>
      <c r="H6231" s="0" t="str">
        <f aca="false">IF($F6231=1,$G6231,"")</f>
        <v/>
      </c>
    </row>
    <row r="6232" customFormat="false" ht="15" hidden="false" customHeight="false" outlineLevel="0" collapsed="false">
      <c r="A6232" s="30" t="n">
        <v>973.4375</v>
      </c>
      <c r="B6232" s="31" t="n">
        <v>0.8172</v>
      </c>
      <c r="C6232" s="32" t="n">
        <f aca="false">IF($A6232="","",IF(設定!$B$21="dB",10^($B6232/20),ABS($B6232)))</f>
        <v>1.09865161890437</v>
      </c>
      <c r="D6232" s="32" t="n">
        <f aca="false">IF($A6232="","",$A6232^2)</f>
        <v>947580.56640625</v>
      </c>
      <c r="E6232" s="32" t="n">
        <f aca="false">IF($A6232="","",IF($C6232&lt;=0,"",1/$C6232^2))</f>
        <v>0.828476129863715</v>
      </c>
      <c r="F6232" s="33" t="n">
        <f aca="false">IF(OR(ROW()-設定!$B$30&lt;2,ROW()+設定!$B$30&gt;13701,N($A6232)&lt;=0,N(INDEX($A$2:$A$13701,MIN(13700,MAX(1,ROW()-1+設定!$B$30))))&lt;=0,$A6232&lt;設定!$B$28,$A6232&gt;設定!$B$29),0,IF(AND($C6232&gt;=MAX(INDEX($C$1:$C$13701,MAX(1,ROW()-設定!$B$24)):INDEX($C$1:$C$13701,MAX(1,ROW()-1))),$C6232&gt;MAX(INDEX($C$1:$C$13701,MIN(13701,ROW()+1)):INDEX($C$1:$C$13701,MIN(13701,ROW()+設定!$B$24))),$C6232&gt;=設定!$B$32,$C6232&gt;=MAX(MIN(INDEX($C$1:$C$13701,MAX(1,ROW()-設定!$B$26)):INDEX($C$1:$C$13701,MAX(1,ROW()-1))),MIN(INDEX($C$1:$C$13701,MIN(13701,ROW()+1)):INDEX($C$1:$C$13701,MIN(13701,ROW()+設定!$B$26))))*10^(設定!$B$27/20)),1,0))</f>
        <v>0</v>
      </c>
      <c r="G6232" s="33" t="n">
        <f aca="false">$G6231+IF($F6232=1,1,0)</f>
        <v>3</v>
      </c>
      <c r="H6232" s="0" t="str">
        <f aca="false">IF($F6232=1,$G6232,"")</f>
        <v/>
      </c>
    </row>
    <row r="6233" customFormat="false" ht="15" hidden="false" customHeight="false" outlineLevel="0" collapsed="false">
      <c r="A6233" s="30" t="n">
        <v>973.59375</v>
      </c>
      <c r="B6233" s="31" t="n">
        <v>0.7508</v>
      </c>
      <c r="C6233" s="32" t="n">
        <f aca="false">IF($A6233="","",IF(設定!$B$21="dB",10^($B6233/20),ABS($B6233)))</f>
        <v>1.09028490671174</v>
      </c>
      <c r="D6233" s="32" t="n">
        <f aca="false">IF($A6233="","",$A6233^2)</f>
        <v>947884.790039063</v>
      </c>
      <c r="E6233" s="32" t="n">
        <f aca="false">IF($A6233="","",IF($C6233&lt;=0,"",1/$C6233^2))</f>
        <v>0.841240165206653</v>
      </c>
      <c r="F6233" s="33" t="n">
        <f aca="false">IF(OR(ROW()-設定!$B$30&lt;2,ROW()+設定!$B$30&gt;13701,N($A6233)&lt;=0,N(INDEX($A$2:$A$13701,MIN(13700,MAX(1,ROW()-1+設定!$B$30))))&lt;=0,$A6233&lt;設定!$B$28,$A6233&gt;設定!$B$29),0,IF(AND($C6233&gt;=MAX(INDEX($C$1:$C$13701,MAX(1,ROW()-設定!$B$24)):INDEX($C$1:$C$13701,MAX(1,ROW()-1))),$C6233&gt;MAX(INDEX($C$1:$C$13701,MIN(13701,ROW()+1)):INDEX($C$1:$C$13701,MIN(13701,ROW()+設定!$B$24))),$C6233&gt;=設定!$B$32,$C6233&gt;=MAX(MIN(INDEX($C$1:$C$13701,MAX(1,ROW()-設定!$B$26)):INDEX($C$1:$C$13701,MAX(1,ROW()-1))),MIN(INDEX($C$1:$C$13701,MIN(13701,ROW()+1)):INDEX($C$1:$C$13701,MIN(13701,ROW()+設定!$B$26))))*10^(設定!$B$27/20)),1,0))</f>
        <v>0</v>
      </c>
      <c r="G6233" s="33" t="n">
        <f aca="false">$G6232+IF($F6233=1,1,0)</f>
        <v>3</v>
      </c>
      <c r="H6233" s="0" t="str">
        <f aca="false">IF($F6233=1,$G6233,"")</f>
        <v/>
      </c>
    </row>
    <row r="6234" customFormat="false" ht="15" hidden="false" customHeight="false" outlineLevel="0" collapsed="false">
      <c r="A6234" s="30" t="n">
        <v>973.75</v>
      </c>
      <c r="B6234" s="31" t="n">
        <v>0.9098</v>
      </c>
      <c r="C6234" s="32" t="n">
        <f aca="false">IF($A6234="","",IF(設定!$B$21="dB",10^($B6234/20),ABS($B6234)))</f>
        <v>1.11042696651347</v>
      </c>
      <c r="D6234" s="32" t="n">
        <f aca="false">IF($A6234="","",$A6234^2)</f>
        <v>948189.0625</v>
      </c>
      <c r="E6234" s="32" t="n">
        <f aca="false">IF($A6234="","",IF($C6234&lt;=0,"",1/$C6234^2))</f>
        <v>0.810998404850637</v>
      </c>
      <c r="F6234" s="33" t="n">
        <f aca="false">IF(OR(ROW()-設定!$B$30&lt;2,ROW()+設定!$B$30&gt;13701,N($A6234)&lt;=0,N(INDEX($A$2:$A$13701,MIN(13700,MAX(1,ROW()-1+設定!$B$30))))&lt;=0,$A6234&lt;設定!$B$28,$A6234&gt;設定!$B$29),0,IF(AND($C6234&gt;=MAX(INDEX($C$1:$C$13701,MAX(1,ROW()-設定!$B$24)):INDEX($C$1:$C$13701,MAX(1,ROW()-1))),$C6234&gt;MAX(INDEX($C$1:$C$13701,MIN(13701,ROW()+1)):INDEX($C$1:$C$13701,MIN(13701,ROW()+設定!$B$24))),$C6234&gt;=設定!$B$32,$C6234&gt;=MAX(MIN(INDEX($C$1:$C$13701,MAX(1,ROW()-設定!$B$26)):INDEX($C$1:$C$13701,MAX(1,ROW()-1))),MIN(INDEX($C$1:$C$13701,MIN(13701,ROW()+1)):INDEX($C$1:$C$13701,MIN(13701,ROW()+設定!$B$26))))*10^(設定!$B$27/20)),1,0))</f>
        <v>0</v>
      </c>
      <c r="G6234" s="33" t="n">
        <f aca="false">$G6233+IF($F6234=1,1,0)</f>
        <v>3</v>
      </c>
      <c r="H6234" s="0" t="str">
        <f aca="false">IF($F6234=1,$G6234,"")</f>
        <v/>
      </c>
    </row>
    <row r="6235" customFormat="false" ht="15" hidden="false" customHeight="false" outlineLevel="0" collapsed="false">
      <c r="A6235" s="30" t="n">
        <v>973.90625</v>
      </c>
      <c r="B6235" s="31" t="n">
        <v>0.8277</v>
      </c>
      <c r="C6235" s="32" t="n">
        <f aca="false">IF($A6235="","",IF(設定!$B$21="dB",10^($B6235/20),ABS($B6235)))</f>
        <v>1.09998053486838</v>
      </c>
      <c r="D6235" s="32" t="n">
        <f aca="false">IF($A6235="","",$A6235^2)</f>
        <v>948493.383789063</v>
      </c>
      <c r="E6235" s="32" t="n">
        <f aca="false">IF($A6235="","",IF($C6235&lt;=0,"",1/$C6235^2))</f>
        <v>0.826475530651089</v>
      </c>
      <c r="F6235" s="33" t="n">
        <f aca="false">IF(OR(ROW()-設定!$B$30&lt;2,ROW()+設定!$B$30&gt;13701,N($A6235)&lt;=0,N(INDEX($A$2:$A$13701,MIN(13700,MAX(1,ROW()-1+設定!$B$30))))&lt;=0,$A6235&lt;設定!$B$28,$A6235&gt;設定!$B$29),0,IF(AND($C6235&gt;=MAX(INDEX($C$1:$C$13701,MAX(1,ROW()-設定!$B$24)):INDEX($C$1:$C$13701,MAX(1,ROW()-1))),$C6235&gt;MAX(INDEX($C$1:$C$13701,MIN(13701,ROW()+1)):INDEX($C$1:$C$13701,MIN(13701,ROW()+設定!$B$24))),$C6235&gt;=設定!$B$32,$C6235&gt;=MAX(MIN(INDEX($C$1:$C$13701,MAX(1,ROW()-設定!$B$26)):INDEX($C$1:$C$13701,MAX(1,ROW()-1))),MIN(INDEX($C$1:$C$13701,MIN(13701,ROW()+1)):INDEX($C$1:$C$13701,MIN(13701,ROW()+設定!$B$26))))*10^(設定!$B$27/20)),1,0))</f>
        <v>0</v>
      </c>
      <c r="G6235" s="33" t="n">
        <f aca="false">$G6234+IF($F6235=1,1,0)</f>
        <v>3</v>
      </c>
      <c r="H6235" s="0" t="str">
        <f aca="false">IF($F6235=1,$G6235,"")</f>
        <v/>
      </c>
    </row>
    <row r="6236" customFormat="false" ht="15" hidden="false" customHeight="false" outlineLevel="0" collapsed="false">
      <c r="A6236" s="30" t="n">
        <v>974.0625</v>
      </c>
      <c r="B6236" s="31" t="n">
        <v>0.8595</v>
      </c>
      <c r="C6236" s="32" t="n">
        <f aca="false">IF($A6236="","",IF(設定!$B$21="dB",10^($B6236/20),ABS($B6236)))</f>
        <v>1.10401506585703</v>
      </c>
      <c r="D6236" s="32" t="n">
        <f aca="false">IF($A6236="","",$A6236^2)</f>
        <v>948797.75390625</v>
      </c>
      <c r="E6236" s="32" t="n">
        <f aca="false">IF($A6236="","",IF($C6236&lt;=0,"",1/$C6236^2))</f>
        <v>0.820445996228652</v>
      </c>
      <c r="F6236" s="33" t="n">
        <f aca="false">IF(OR(ROW()-設定!$B$30&lt;2,ROW()+設定!$B$30&gt;13701,N($A6236)&lt;=0,N(INDEX($A$2:$A$13701,MIN(13700,MAX(1,ROW()-1+設定!$B$30))))&lt;=0,$A6236&lt;設定!$B$28,$A6236&gt;設定!$B$29),0,IF(AND($C6236&gt;=MAX(INDEX($C$1:$C$13701,MAX(1,ROW()-設定!$B$24)):INDEX($C$1:$C$13701,MAX(1,ROW()-1))),$C6236&gt;MAX(INDEX($C$1:$C$13701,MIN(13701,ROW()+1)):INDEX($C$1:$C$13701,MIN(13701,ROW()+設定!$B$24))),$C6236&gt;=設定!$B$32,$C6236&gt;=MAX(MIN(INDEX($C$1:$C$13701,MAX(1,ROW()-設定!$B$26)):INDEX($C$1:$C$13701,MAX(1,ROW()-1))),MIN(INDEX($C$1:$C$13701,MIN(13701,ROW()+1)):INDEX($C$1:$C$13701,MIN(13701,ROW()+設定!$B$26))))*10^(設定!$B$27/20)),1,0))</f>
        <v>0</v>
      </c>
      <c r="G6236" s="33" t="n">
        <f aca="false">$G6235+IF($F6236=1,1,0)</f>
        <v>3</v>
      </c>
      <c r="H6236" s="0" t="str">
        <f aca="false">IF($F6236=1,$G6236,"")</f>
        <v/>
      </c>
    </row>
    <row r="6237" customFormat="false" ht="15" hidden="false" customHeight="false" outlineLevel="0" collapsed="false">
      <c r="A6237" s="30" t="n">
        <v>974.21875</v>
      </c>
      <c r="B6237" s="31" t="n">
        <v>1.0978</v>
      </c>
      <c r="C6237" s="32" t="n">
        <f aca="false">IF($A6237="","",IF(設定!$B$21="dB",10^($B6237/20),ABS($B6237)))</f>
        <v>1.1347233715881</v>
      </c>
      <c r="D6237" s="32" t="n">
        <f aca="false">IF($A6237="","",$A6237^2)</f>
        <v>949102.172851563</v>
      </c>
      <c r="E6237" s="32" t="n">
        <f aca="false">IF($A6237="","",IF($C6237&lt;=0,"",1/$C6237^2))</f>
        <v>0.776640438751253</v>
      </c>
      <c r="F6237" s="33" t="n">
        <f aca="false">IF(OR(ROW()-設定!$B$30&lt;2,ROW()+設定!$B$30&gt;13701,N($A6237)&lt;=0,N(INDEX($A$2:$A$13701,MIN(13700,MAX(1,ROW()-1+設定!$B$30))))&lt;=0,$A6237&lt;設定!$B$28,$A6237&gt;設定!$B$29),0,IF(AND($C6237&gt;=MAX(INDEX($C$1:$C$13701,MAX(1,ROW()-設定!$B$24)):INDEX($C$1:$C$13701,MAX(1,ROW()-1))),$C6237&gt;MAX(INDEX($C$1:$C$13701,MIN(13701,ROW()+1)):INDEX($C$1:$C$13701,MIN(13701,ROW()+設定!$B$24))),$C6237&gt;=設定!$B$32,$C6237&gt;=MAX(MIN(INDEX($C$1:$C$13701,MAX(1,ROW()-設定!$B$26)):INDEX($C$1:$C$13701,MAX(1,ROW()-1))),MIN(INDEX($C$1:$C$13701,MIN(13701,ROW()+1)):INDEX($C$1:$C$13701,MIN(13701,ROW()+設定!$B$26))))*10^(設定!$B$27/20)),1,0))</f>
        <v>0</v>
      </c>
      <c r="G6237" s="33" t="n">
        <f aca="false">$G6236+IF($F6237=1,1,0)</f>
        <v>3</v>
      </c>
      <c r="H6237" s="0" t="str">
        <f aca="false">IF($F6237=1,$G6237,"")</f>
        <v/>
      </c>
    </row>
    <row r="6238" customFormat="false" ht="15" hidden="false" customHeight="false" outlineLevel="0" collapsed="false">
      <c r="A6238" s="30" t="n">
        <v>974.375</v>
      </c>
      <c r="B6238" s="31" t="n">
        <v>1.2114</v>
      </c>
      <c r="C6238" s="32" t="n">
        <f aca="false">IF($A6238="","",IF(設定!$B$21="dB",10^($B6238/20),ABS($B6238)))</f>
        <v>1.14966153203233</v>
      </c>
      <c r="D6238" s="32" t="n">
        <f aca="false">IF($A6238="","",$A6238^2)</f>
        <v>949406.640625</v>
      </c>
      <c r="E6238" s="32" t="n">
        <f aca="false">IF($A6238="","",IF($C6238&lt;=0,"",1/$C6238^2))</f>
        <v>0.756588960240853</v>
      </c>
      <c r="F6238" s="33" t="n">
        <f aca="false">IF(OR(ROW()-設定!$B$30&lt;2,ROW()+設定!$B$30&gt;13701,N($A6238)&lt;=0,N(INDEX($A$2:$A$13701,MIN(13700,MAX(1,ROW()-1+設定!$B$30))))&lt;=0,$A6238&lt;設定!$B$28,$A6238&gt;設定!$B$29),0,IF(AND($C6238&gt;=MAX(INDEX($C$1:$C$13701,MAX(1,ROW()-設定!$B$24)):INDEX($C$1:$C$13701,MAX(1,ROW()-1))),$C6238&gt;MAX(INDEX($C$1:$C$13701,MIN(13701,ROW()+1)):INDEX($C$1:$C$13701,MIN(13701,ROW()+設定!$B$24))),$C6238&gt;=設定!$B$32,$C6238&gt;=MAX(MIN(INDEX($C$1:$C$13701,MAX(1,ROW()-設定!$B$26)):INDEX($C$1:$C$13701,MAX(1,ROW()-1))),MIN(INDEX($C$1:$C$13701,MIN(13701,ROW()+1)):INDEX($C$1:$C$13701,MIN(13701,ROW()+設定!$B$26))))*10^(設定!$B$27/20)),1,0))</f>
        <v>0</v>
      </c>
      <c r="G6238" s="33" t="n">
        <f aca="false">$G6237+IF($F6238=1,1,0)</f>
        <v>3</v>
      </c>
      <c r="H6238" s="0" t="str">
        <f aca="false">IF($F6238=1,$G6238,"")</f>
        <v/>
      </c>
    </row>
    <row r="6239" customFormat="false" ht="15" hidden="false" customHeight="false" outlineLevel="0" collapsed="false">
      <c r="A6239" s="30" t="n">
        <v>974.53125</v>
      </c>
      <c r="B6239" s="31" t="n">
        <v>1.209</v>
      </c>
      <c r="C6239" s="32" t="n">
        <f aca="false">IF($A6239="","",IF(設定!$B$21="dB",10^($B6239/20),ABS($B6239)))</f>
        <v>1.14934391269441</v>
      </c>
      <c r="D6239" s="32" t="n">
        <f aca="false">IF($A6239="","",$A6239^2)</f>
        <v>949711.157226563</v>
      </c>
      <c r="E6239" s="32" t="n">
        <f aca="false">IF($A6239="","",IF($C6239&lt;=0,"",1/$C6239^2))</f>
        <v>0.757007182299965</v>
      </c>
      <c r="F6239" s="33" t="n">
        <f aca="false">IF(OR(ROW()-設定!$B$30&lt;2,ROW()+設定!$B$30&gt;13701,N($A6239)&lt;=0,N(INDEX($A$2:$A$13701,MIN(13700,MAX(1,ROW()-1+設定!$B$30))))&lt;=0,$A6239&lt;設定!$B$28,$A6239&gt;設定!$B$29),0,IF(AND($C6239&gt;=MAX(INDEX($C$1:$C$13701,MAX(1,ROW()-設定!$B$24)):INDEX($C$1:$C$13701,MAX(1,ROW()-1))),$C6239&gt;MAX(INDEX($C$1:$C$13701,MIN(13701,ROW()+1)):INDEX($C$1:$C$13701,MIN(13701,ROW()+設定!$B$24))),$C6239&gt;=設定!$B$32,$C6239&gt;=MAX(MIN(INDEX($C$1:$C$13701,MAX(1,ROW()-設定!$B$26)):INDEX($C$1:$C$13701,MAX(1,ROW()-1))),MIN(INDEX($C$1:$C$13701,MIN(13701,ROW()+1)):INDEX($C$1:$C$13701,MIN(13701,ROW()+設定!$B$26))))*10^(設定!$B$27/20)),1,0))</f>
        <v>0</v>
      </c>
      <c r="G6239" s="33" t="n">
        <f aca="false">$G6238+IF($F6239=1,1,0)</f>
        <v>3</v>
      </c>
      <c r="H6239" s="0" t="str">
        <f aca="false">IF($F6239=1,$G6239,"")</f>
        <v/>
      </c>
    </row>
    <row r="6240" customFormat="false" ht="15" hidden="false" customHeight="false" outlineLevel="0" collapsed="false">
      <c r="A6240" s="30" t="n">
        <v>974.6875</v>
      </c>
      <c r="B6240" s="31" t="n">
        <v>1.2761</v>
      </c>
      <c r="C6240" s="32" t="n">
        <f aca="false">IF($A6240="","",IF(設定!$B$21="dB",10^($B6240/20),ABS($B6240)))</f>
        <v>1.15825717716917</v>
      </c>
      <c r="D6240" s="32" t="n">
        <f aca="false">IF($A6240="","",$A6240^2)</f>
        <v>950015.72265625</v>
      </c>
      <c r="E6240" s="32" t="n">
        <f aca="false">IF($A6240="","",IF($C6240&lt;=0,"",1/$C6240^2))</f>
        <v>0.745401049687934</v>
      </c>
      <c r="F6240" s="33" t="n">
        <f aca="false">IF(OR(ROW()-設定!$B$30&lt;2,ROW()+設定!$B$30&gt;13701,N($A6240)&lt;=0,N(INDEX($A$2:$A$13701,MIN(13700,MAX(1,ROW()-1+設定!$B$30))))&lt;=0,$A6240&lt;設定!$B$28,$A6240&gt;設定!$B$29),0,IF(AND($C6240&gt;=MAX(INDEX($C$1:$C$13701,MAX(1,ROW()-設定!$B$24)):INDEX($C$1:$C$13701,MAX(1,ROW()-1))),$C6240&gt;MAX(INDEX($C$1:$C$13701,MIN(13701,ROW()+1)):INDEX($C$1:$C$13701,MIN(13701,ROW()+設定!$B$24))),$C6240&gt;=設定!$B$32,$C6240&gt;=MAX(MIN(INDEX($C$1:$C$13701,MAX(1,ROW()-設定!$B$26)):INDEX($C$1:$C$13701,MAX(1,ROW()-1))),MIN(INDEX($C$1:$C$13701,MIN(13701,ROW()+1)):INDEX($C$1:$C$13701,MIN(13701,ROW()+設定!$B$26))))*10^(設定!$B$27/20)),1,0))</f>
        <v>0</v>
      </c>
      <c r="G6240" s="33" t="n">
        <f aca="false">$G6239+IF($F6240=1,1,0)</f>
        <v>3</v>
      </c>
      <c r="H6240" s="0" t="str">
        <f aca="false">IF($F6240=1,$G6240,"")</f>
        <v/>
      </c>
    </row>
    <row r="6241" customFormat="false" ht="15" hidden="false" customHeight="false" outlineLevel="0" collapsed="false">
      <c r="A6241" s="30" t="n">
        <v>974.84375</v>
      </c>
      <c r="B6241" s="31" t="n">
        <v>1.6082</v>
      </c>
      <c r="C6241" s="32" t="n">
        <f aca="false">IF($A6241="","",IF(設定!$B$21="dB",10^($B6241/20),ABS($B6241)))</f>
        <v>1.20339998017222</v>
      </c>
      <c r="D6241" s="32" t="n">
        <f aca="false">IF($A6241="","",$A6241^2)</f>
        <v>950320.336914063</v>
      </c>
      <c r="E6241" s="32" t="n">
        <f aca="false">IF($A6241="","",IF($C6241&lt;=0,"",1/$C6241^2))</f>
        <v>0.690525943592572</v>
      </c>
      <c r="F6241" s="33" t="n">
        <f aca="false">IF(OR(ROW()-設定!$B$30&lt;2,ROW()+設定!$B$30&gt;13701,N($A6241)&lt;=0,N(INDEX($A$2:$A$13701,MIN(13700,MAX(1,ROW()-1+設定!$B$30))))&lt;=0,$A6241&lt;設定!$B$28,$A6241&gt;設定!$B$29),0,IF(AND($C6241&gt;=MAX(INDEX($C$1:$C$13701,MAX(1,ROW()-設定!$B$24)):INDEX($C$1:$C$13701,MAX(1,ROW()-1))),$C6241&gt;MAX(INDEX($C$1:$C$13701,MIN(13701,ROW()+1)):INDEX($C$1:$C$13701,MIN(13701,ROW()+設定!$B$24))),$C6241&gt;=設定!$B$32,$C6241&gt;=MAX(MIN(INDEX($C$1:$C$13701,MAX(1,ROW()-設定!$B$26)):INDEX($C$1:$C$13701,MAX(1,ROW()-1))),MIN(INDEX($C$1:$C$13701,MIN(13701,ROW()+1)):INDEX($C$1:$C$13701,MIN(13701,ROW()+設定!$B$26))))*10^(設定!$B$27/20)),1,0))</f>
        <v>0</v>
      </c>
      <c r="G6241" s="33" t="n">
        <f aca="false">$G6240+IF($F6241=1,1,0)</f>
        <v>3</v>
      </c>
      <c r="H6241" s="0" t="str">
        <f aca="false">IF($F6241=1,$G6241,"")</f>
        <v/>
      </c>
    </row>
    <row r="6242" customFormat="false" ht="15" hidden="false" customHeight="false" outlineLevel="0" collapsed="false">
      <c r="A6242" s="30" t="n">
        <v>975</v>
      </c>
      <c r="B6242" s="31" t="n">
        <v>1.5571</v>
      </c>
      <c r="C6242" s="32" t="n">
        <f aca="false">IF($A6242="","",IF(設定!$B$21="dB",10^($B6242/20),ABS($B6242)))</f>
        <v>1.19634103645</v>
      </c>
      <c r="D6242" s="32" t="n">
        <f aca="false">IF($A6242="","",$A6242^2)</f>
        <v>950625</v>
      </c>
      <c r="E6242" s="32" t="n">
        <f aca="false">IF($A6242="","",IF($C6242&lt;=0,"",1/$C6242^2))</f>
        <v>0.698698804241392</v>
      </c>
      <c r="F6242" s="33" t="n">
        <f aca="false">IF(OR(ROW()-設定!$B$30&lt;2,ROW()+設定!$B$30&gt;13701,N($A6242)&lt;=0,N(INDEX($A$2:$A$13701,MIN(13700,MAX(1,ROW()-1+設定!$B$30))))&lt;=0,$A6242&lt;設定!$B$28,$A6242&gt;設定!$B$29),0,IF(AND($C6242&gt;=MAX(INDEX($C$1:$C$13701,MAX(1,ROW()-設定!$B$24)):INDEX($C$1:$C$13701,MAX(1,ROW()-1))),$C6242&gt;MAX(INDEX($C$1:$C$13701,MIN(13701,ROW()+1)):INDEX($C$1:$C$13701,MIN(13701,ROW()+設定!$B$24))),$C6242&gt;=設定!$B$32,$C6242&gt;=MAX(MIN(INDEX($C$1:$C$13701,MAX(1,ROW()-設定!$B$26)):INDEX($C$1:$C$13701,MAX(1,ROW()-1))),MIN(INDEX($C$1:$C$13701,MIN(13701,ROW()+1)):INDEX($C$1:$C$13701,MIN(13701,ROW()+設定!$B$26))))*10^(設定!$B$27/20)),1,0))</f>
        <v>0</v>
      </c>
      <c r="G6242" s="33" t="n">
        <f aca="false">$G6241+IF($F6242=1,1,0)</f>
        <v>3</v>
      </c>
      <c r="H6242" s="0" t="str">
        <f aca="false">IF($F6242=1,$G6242,"")</f>
        <v/>
      </c>
    </row>
    <row r="6243" customFormat="false" ht="15" hidden="false" customHeight="false" outlineLevel="0" collapsed="false">
      <c r="A6243" s="30" t="n">
        <v>975.15625</v>
      </c>
      <c r="B6243" s="31" t="n">
        <v>1.5529</v>
      </c>
      <c r="C6243" s="32" t="n">
        <f aca="false">IF($A6243="","",IF(設定!$B$21="dB",10^($B6243/20),ABS($B6243)))</f>
        <v>1.19576269411022</v>
      </c>
      <c r="D6243" s="32" t="n">
        <f aca="false">IF($A6243="","",$A6243^2)</f>
        <v>950929.711914063</v>
      </c>
      <c r="E6243" s="32" t="n">
        <f aca="false">IF($A6243="","",IF($C6243&lt;=0,"",1/$C6243^2))</f>
        <v>0.699374832726936</v>
      </c>
      <c r="F6243" s="33" t="n">
        <f aca="false">IF(OR(ROW()-設定!$B$30&lt;2,ROW()+設定!$B$30&gt;13701,N($A6243)&lt;=0,N(INDEX($A$2:$A$13701,MIN(13700,MAX(1,ROW()-1+設定!$B$30))))&lt;=0,$A6243&lt;設定!$B$28,$A6243&gt;設定!$B$29),0,IF(AND($C6243&gt;=MAX(INDEX($C$1:$C$13701,MAX(1,ROW()-設定!$B$24)):INDEX($C$1:$C$13701,MAX(1,ROW()-1))),$C6243&gt;MAX(INDEX($C$1:$C$13701,MIN(13701,ROW()+1)):INDEX($C$1:$C$13701,MIN(13701,ROW()+設定!$B$24))),$C6243&gt;=設定!$B$32,$C6243&gt;=MAX(MIN(INDEX($C$1:$C$13701,MAX(1,ROW()-設定!$B$26)):INDEX($C$1:$C$13701,MAX(1,ROW()-1))),MIN(INDEX($C$1:$C$13701,MIN(13701,ROW()+1)):INDEX($C$1:$C$13701,MIN(13701,ROW()+設定!$B$26))))*10^(設定!$B$27/20)),1,0))</f>
        <v>0</v>
      </c>
      <c r="G6243" s="33" t="n">
        <f aca="false">$G6242+IF($F6243=1,1,0)</f>
        <v>3</v>
      </c>
      <c r="H6243" s="0" t="str">
        <f aca="false">IF($F6243=1,$G6243,"")</f>
        <v/>
      </c>
    </row>
    <row r="6244" customFormat="false" ht="15" hidden="false" customHeight="false" outlineLevel="0" collapsed="false">
      <c r="A6244" s="30" t="n">
        <v>975.3125</v>
      </c>
      <c r="B6244" s="31" t="n">
        <v>2.0533</v>
      </c>
      <c r="C6244" s="32" t="n">
        <f aca="false">IF($A6244="","",IF(設定!$B$21="dB",10^($B6244/20),ABS($B6244)))</f>
        <v>1.26667441933386</v>
      </c>
      <c r="D6244" s="32" t="n">
        <f aca="false">IF($A6244="","",$A6244^2)</f>
        <v>951234.47265625</v>
      </c>
      <c r="E6244" s="32" t="n">
        <f aca="false">IF($A6244="","",IF($C6244&lt;=0,"",1/$C6244^2))</f>
        <v>0.623261068665528</v>
      </c>
      <c r="F6244" s="33" t="n">
        <f aca="false">IF(OR(ROW()-設定!$B$30&lt;2,ROW()+設定!$B$30&gt;13701,N($A6244)&lt;=0,N(INDEX($A$2:$A$13701,MIN(13700,MAX(1,ROW()-1+設定!$B$30))))&lt;=0,$A6244&lt;設定!$B$28,$A6244&gt;設定!$B$29),0,IF(AND($C6244&gt;=MAX(INDEX($C$1:$C$13701,MAX(1,ROW()-設定!$B$24)):INDEX($C$1:$C$13701,MAX(1,ROW()-1))),$C6244&gt;MAX(INDEX($C$1:$C$13701,MIN(13701,ROW()+1)):INDEX($C$1:$C$13701,MIN(13701,ROW()+設定!$B$24))),$C6244&gt;=設定!$B$32,$C6244&gt;=MAX(MIN(INDEX($C$1:$C$13701,MAX(1,ROW()-設定!$B$26)):INDEX($C$1:$C$13701,MAX(1,ROW()-1))),MIN(INDEX($C$1:$C$13701,MIN(13701,ROW()+1)):INDEX($C$1:$C$13701,MIN(13701,ROW()+設定!$B$26))))*10^(設定!$B$27/20)),1,0))</f>
        <v>0</v>
      </c>
      <c r="G6244" s="33" t="n">
        <f aca="false">$G6243+IF($F6244=1,1,0)</f>
        <v>3</v>
      </c>
      <c r="H6244" s="0" t="str">
        <f aca="false">IF($F6244=1,$G6244,"")</f>
        <v/>
      </c>
    </row>
    <row r="6245" customFormat="false" ht="15" hidden="false" customHeight="false" outlineLevel="0" collapsed="false">
      <c r="A6245" s="30" t="n">
        <v>975.46875</v>
      </c>
      <c r="B6245" s="31" t="n">
        <v>1.9179</v>
      </c>
      <c r="C6245" s="32" t="n">
        <f aca="false">IF($A6245="","",IF(設定!$B$21="dB",10^($B6245/20),ABS($B6245)))</f>
        <v>1.24708196899499</v>
      </c>
      <c r="D6245" s="32" t="n">
        <f aca="false">IF($A6245="","",$A6245^2)</f>
        <v>951539.282226563</v>
      </c>
      <c r="E6245" s="32" t="n">
        <f aca="false">IF($A6245="","",IF($C6245&lt;=0,"",1/$C6245^2))</f>
        <v>0.642998559526773</v>
      </c>
      <c r="F6245" s="33" t="n">
        <f aca="false">IF(OR(ROW()-設定!$B$30&lt;2,ROW()+設定!$B$30&gt;13701,N($A6245)&lt;=0,N(INDEX($A$2:$A$13701,MIN(13700,MAX(1,ROW()-1+設定!$B$30))))&lt;=0,$A6245&lt;設定!$B$28,$A6245&gt;設定!$B$29),0,IF(AND($C6245&gt;=MAX(INDEX($C$1:$C$13701,MAX(1,ROW()-設定!$B$24)):INDEX($C$1:$C$13701,MAX(1,ROW()-1))),$C6245&gt;MAX(INDEX($C$1:$C$13701,MIN(13701,ROW()+1)):INDEX($C$1:$C$13701,MIN(13701,ROW()+設定!$B$24))),$C6245&gt;=設定!$B$32,$C6245&gt;=MAX(MIN(INDEX($C$1:$C$13701,MAX(1,ROW()-設定!$B$26)):INDEX($C$1:$C$13701,MAX(1,ROW()-1))),MIN(INDEX($C$1:$C$13701,MIN(13701,ROW()+1)):INDEX($C$1:$C$13701,MIN(13701,ROW()+設定!$B$26))))*10^(設定!$B$27/20)),1,0))</f>
        <v>0</v>
      </c>
      <c r="G6245" s="33" t="n">
        <f aca="false">$G6244+IF($F6245=1,1,0)</f>
        <v>3</v>
      </c>
      <c r="H6245" s="0" t="str">
        <f aca="false">IF($F6245=1,$G6245,"")</f>
        <v/>
      </c>
    </row>
    <row r="6246" customFormat="false" ht="15" hidden="false" customHeight="false" outlineLevel="0" collapsed="false">
      <c r="A6246" s="30" t="n">
        <v>975.625</v>
      </c>
      <c r="B6246" s="31" t="n">
        <v>1.9528</v>
      </c>
      <c r="C6246" s="32" t="n">
        <f aca="false">IF($A6246="","",IF(設定!$B$21="dB",10^($B6246/20),ABS($B6246)))</f>
        <v>1.25210283824744</v>
      </c>
      <c r="D6246" s="32" t="n">
        <f aca="false">IF($A6246="","",$A6246^2)</f>
        <v>951844.140625</v>
      </c>
      <c r="E6246" s="32" t="n">
        <f aca="false">IF($A6246="","",IF($C6246&lt;=0,"",1/$C6246^2))</f>
        <v>0.63785211513832</v>
      </c>
      <c r="F6246" s="33" t="n">
        <f aca="false">IF(OR(ROW()-設定!$B$30&lt;2,ROW()+設定!$B$30&gt;13701,N($A6246)&lt;=0,N(INDEX($A$2:$A$13701,MIN(13700,MAX(1,ROW()-1+設定!$B$30))))&lt;=0,$A6246&lt;設定!$B$28,$A6246&gt;設定!$B$29),0,IF(AND($C6246&gt;=MAX(INDEX($C$1:$C$13701,MAX(1,ROW()-設定!$B$24)):INDEX($C$1:$C$13701,MAX(1,ROW()-1))),$C6246&gt;MAX(INDEX($C$1:$C$13701,MIN(13701,ROW()+1)):INDEX($C$1:$C$13701,MIN(13701,ROW()+設定!$B$24))),$C6246&gt;=設定!$B$32,$C6246&gt;=MAX(MIN(INDEX($C$1:$C$13701,MAX(1,ROW()-設定!$B$26)):INDEX($C$1:$C$13701,MAX(1,ROW()-1))),MIN(INDEX($C$1:$C$13701,MIN(13701,ROW()+1)):INDEX($C$1:$C$13701,MIN(13701,ROW()+設定!$B$26))))*10^(設定!$B$27/20)),1,0))</f>
        <v>0</v>
      </c>
      <c r="G6246" s="33" t="n">
        <f aca="false">$G6245+IF($F6246=1,1,0)</f>
        <v>3</v>
      </c>
      <c r="H6246" s="0" t="str">
        <f aca="false">IF($F6246=1,$G6246,"")</f>
        <v/>
      </c>
    </row>
    <row r="6247" customFormat="false" ht="15" hidden="false" customHeight="false" outlineLevel="0" collapsed="false">
      <c r="A6247" s="30" t="n">
        <v>975.78125</v>
      </c>
      <c r="B6247" s="31" t="n">
        <v>2.1393</v>
      </c>
      <c r="C6247" s="32" t="n">
        <f aca="false">IF($A6247="","",IF(設定!$B$21="dB",10^($B6247/20),ABS($B6247)))</f>
        <v>1.27927820236092</v>
      </c>
      <c r="D6247" s="32" t="n">
        <f aca="false">IF($A6247="","",$A6247^2)</f>
        <v>952149.047851563</v>
      </c>
      <c r="E6247" s="32" t="n">
        <f aca="false">IF($A6247="","",IF($C6247&lt;=0,"",1/$C6247^2))</f>
        <v>0.611040505061868</v>
      </c>
      <c r="F6247" s="33" t="n">
        <f aca="false">IF(OR(ROW()-設定!$B$30&lt;2,ROW()+設定!$B$30&gt;13701,N($A6247)&lt;=0,N(INDEX($A$2:$A$13701,MIN(13700,MAX(1,ROW()-1+設定!$B$30))))&lt;=0,$A6247&lt;設定!$B$28,$A6247&gt;設定!$B$29),0,IF(AND($C6247&gt;=MAX(INDEX($C$1:$C$13701,MAX(1,ROW()-設定!$B$24)):INDEX($C$1:$C$13701,MAX(1,ROW()-1))),$C6247&gt;MAX(INDEX($C$1:$C$13701,MIN(13701,ROW()+1)):INDEX($C$1:$C$13701,MIN(13701,ROW()+設定!$B$24))),$C6247&gt;=設定!$B$32,$C6247&gt;=MAX(MIN(INDEX($C$1:$C$13701,MAX(1,ROW()-設定!$B$26)):INDEX($C$1:$C$13701,MAX(1,ROW()-1))),MIN(INDEX($C$1:$C$13701,MIN(13701,ROW()+1)):INDEX($C$1:$C$13701,MIN(13701,ROW()+設定!$B$26))))*10^(設定!$B$27/20)),1,0))</f>
        <v>0</v>
      </c>
      <c r="G6247" s="33" t="n">
        <f aca="false">$G6246+IF($F6247=1,1,0)</f>
        <v>3</v>
      </c>
      <c r="H6247" s="0" t="str">
        <f aca="false">IF($F6247=1,$G6247,"")</f>
        <v/>
      </c>
    </row>
    <row r="6248" customFormat="false" ht="15" hidden="false" customHeight="false" outlineLevel="0" collapsed="false">
      <c r="A6248" s="30" t="n">
        <v>975.9375</v>
      </c>
      <c r="B6248" s="31" t="n">
        <v>2.072</v>
      </c>
      <c r="C6248" s="32" t="n">
        <f aca="false">IF($A6248="","",IF(設定!$B$21="dB",10^($B6248/20),ABS($B6248)))</f>
        <v>1.2694044019618</v>
      </c>
      <c r="D6248" s="32" t="n">
        <f aca="false">IF($A6248="","",$A6248^2)</f>
        <v>952454.00390625</v>
      </c>
      <c r="E6248" s="32" t="n">
        <f aca="false">IF($A6248="","",IF($C6248&lt;=0,"",1/$C6248^2))</f>
        <v>0.620583179299062</v>
      </c>
      <c r="F6248" s="33" t="n">
        <f aca="false">IF(OR(ROW()-設定!$B$30&lt;2,ROW()+設定!$B$30&gt;13701,N($A6248)&lt;=0,N(INDEX($A$2:$A$13701,MIN(13700,MAX(1,ROW()-1+設定!$B$30))))&lt;=0,$A6248&lt;設定!$B$28,$A6248&gt;設定!$B$29),0,IF(AND($C6248&gt;=MAX(INDEX($C$1:$C$13701,MAX(1,ROW()-設定!$B$24)):INDEX($C$1:$C$13701,MAX(1,ROW()-1))),$C6248&gt;MAX(INDEX($C$1:$C$13701,MIN(13701,ROW()+1)):INDEX($C$1:$C$13701,MIN(13701,ROW()+設定!$B$24))),$C6248&gt;=設定!$B$32,$C6248&gt;=MAX(MIN(INDEX($C$1:$C$13701,MAX(1,ROW()-設定!$B$26)):INDEX($C$1:$C$13701,MAX(1,ROW()-1))),MIN(INDEX($C$1:$C$13701,MIN(13701,ROW()+1)):INDEX($C$1:$C$13701,MIN(13701,ROW()+設定!$B$26))))*10^(設定!$B$27/20)),1,0))</f>
        <v>0</v>
      </c>
      <c r="G6248" s="33" t="n">
        <f aca="false">$G6247+IF($F6248=1,1,0)</f>
        <v>3</v>
      </c>
      <c r="H6248" s="0" t="str">
        <f aca="false">IF($F6248=1,$G6248,"")</f>
        <v/>
      </c>
    </row>
    <row r="6249" customFormat="false" ht="15" hidden="false" customHeight="false" outlineLevel="0" collapsed="false">
      <c r="A6249" s="30" t="n">
        <v>976.09375</v>
      </c>
      <c r="B6249" s="31" t="n">
        <v>2.3971</v>
      </c>
      <c r="C6249" s="32" t="n">
        <f aca="false">IF($A6249="","",IF(設定!$B$21="dB",10^($B6249/20),ABS($B6249)))</f>
        <v>1.31781667926719</v>
      </c>
      <c r="D6249" s="32" t="n">
        <f aca="false">IF($A6249="","",$A6249^2)</f>
        <v>952759.008789063</v>
      </c>
      <c r="E6249" s="32" t="n">
        <f aca="false">IF($A6249="","",IF($C6249&lt;=0,"",1/$C6249^2))</f>
        <v>0.575824315489339</v>
      </c>
      <c r="F6249" s="33" t="n">
        <f aca="false">IF(OR(ROW()-設定!$B$30&lt;2,ROW()+設定!$B$30&gt;13701,N($A6249)&lt;=0,N(INDEX($A$2:$A$13701,MIN(13700,MAX(1,ROW()-1+設定!$B$30))))&lt;=0,$A6249&lt;設定!$B$28,$A6249&gt;設定!$B$29),0,IF(AND($C6249&gt;=MAX(INDEX($C$1:$C$13701,MAX(1,ROW()-設定!$B$24)):INDEX($C$1:$C$13701,MAX(1,ROW()-1))),$C6249&gt;MAX(INDEX($C$1:$C$13701,MIN(13701,ROW()+1)):INDEX($C$1:$C$13701,MIN(13701,ROW()+設定!$B$24))),$C6249&gt;=設定!$B$32,$C6249&gt;=MAX(MIN(INDEX($C$1:$C$13701,MAX(1,ROW()-設定!$B$26)):INDEX($C$1:$C$13701,MAX(1,ROW()-1))),MIN(INDEX($C$1:$C$13701,MIN(13701,ROW()+1)):INDEX($C$1:$C$13701,MIN(13701,ROW()+設定!$B$26))))*10^(設定!$B$27/20)),1,0))</f>
        <v>0</v>
      </c>
      <c r="G6249" s="33" t="n">
        <f aca="false">$G6248+IF($F6249=1,1,0)</f>
        <v>3</v>
      </c>
      <c r="H6249" s="0" t="str">
        <f aca="false">IF($F6249=1,$G6249,"")</f>
        <v/>
      </c>
    </row>
    <row r="6250" customFormat="false" ht="15" hidden="false" customHeight="false" outlineLevel="0" collapsed="false">
      <c r="A6250" s="30" t="n">
        <v>976.25</v>
      </c>
      <c r="B6250" s="31" t="n">
        <v>2.1504</v>
      </c>
      <c r="C6250" s="32" t="n">
        <f aca="false">IF($A6250="","",IF(設定!$B$21="dB",10^($B6250/20),ABS($B6250)))</f>
        <v>1.28091408145143</v>
      </c>
      <c r="D6250" s="32" t="n">
        <f aca="false">IF($A6250="","",$A6250^2)</f>
        <v>953064.0625</v>
      </c>
      <c r="E6250" s="32" t="n">
        <f aca="false">IF($A6250="","",IF($C6250&lt;=0,"",1/$C6250^2))</f>
        <v>0.609480759402523</v>
      </c>
      <c r="F6250" s="33" t="n">
        <f aca="false">IF(OR(ROW()-設定!$B$30&lt;2,ROW()+設定!$B$30&gt;13701,N($A6250)&lt;=0,N(INDEX($A$2:$A$13701,MIN(13700,MAX(1,ROW()-1+設定!$B$30))))&lt;=0,$A6250&lt;設定!$B$28,$A6250&gt;設定!$B$29),0,IF(AND($C6250&gt;=MAX(INDEX($C$1:$C$13701,MAX(1,ROW()-設定!$B$24)):INDEX($C$1:$C$13701,MAX(1,ROW()-1))),$C6250&gt;MAX(INDEX($C$1:$C$13701,MIN(13701,ROW()+1)):INDEX($C$1:$C$13701,MIN(13701,ROW()+設定!$B$24))),$C6250&gt;=設定!$B$32,$C6250&gt;=MAX(MIN(INDEX($C$1:$C$13701,MAX(1,ROW()-設定!$B$26)):INDEX($C$1:$C$13701,MAX(1,ROW()-1))),MIN(INDEX($C$1:$C$13701,MIN(13701,ROW()+1)):INDEX($C$1:$C$13701,MIN(13701,ROW()+設定!$B$26))))*10^(設定!$B$27/20)),1,0))</f>
        <v>0</v>
      </c>
      <c r="G6250" s="33" t="n">
        <f aca="false">$G6249+IF($F6250=1,1,0)</f>
        <v>3</v>
      </c>
      <c r="H6250" s="0" t="str">
        <f aca="false">IF($F6250=1,$G6250,"")</f>
        <v/>
      </c>
    </row>
    <row r="6251" customFormat="false" ht="15" hidden="false" customHeight="false" outlineLevel="0" collapsed="false">
      <c r="A6251" s="30" t="n">
        <v>976.40625</v>
      </c>
      <c r="B6251" s="31" t="n">
        <v>2.2542</v>
      </c>
      <c r="C6251" s="32" t="n">
        <f aca="false">IF($A6251="","",IF(設定!$B$21="dB",10^($B6251/20),ABS($B6251)))</f>
        <v>1.29631336907982</v>
      </c>
      <c r="D6251" s="32" t="n">
        <f aca="false">IF($A6251="","",$A6251^2)</f>
        <v>953369.165039063</v>
      </c>
      <c r="E6251" s="32" t="n">
        <f aca="false">IF($A6251="","",IF($C6251&lt;=0,"",1/$C6251^2))</f>
        <v>0.595086365622883</v>
      </c>
      <c r="F6251" s="33" t="n">
        <f aca="false">IF(OR(ROW()-設定!$B$30&lt;2,ROW()+設定!$B$30&gt;13701,N($A6251)&lt;=0,N(INDEX($A$2:$A$13701,MIN(13700,MAX(1,ROW()-1+設定!$B$30))))&lt;=0,$A6251&lt;設定!$B$28,$A6251&gt;設定!$B$29),0,IF(AND($C6251&gt;=MAX(INDEX($C$1:$C$13701,MAX(1,ROW()-設定!$B$24)):INDEX($C$1:$C$13701,MAX(1,ROW()-1))),$C6251&gt;MAX(INDEX($C$1:$C$13701,MIN(13701,ROW()+1)):INDEX($C$1:$C$13701,MIN(13701,ROW()+設定!$B$24))),$C6251&gt;=設定!$B$32,$C6251&gt;=MAX(MIN(INDEX($C$1:$C$13701,MAX(1,ROW()-設定!$B$26)):INDEX($C$1:$C$13701,MAX(1,ROW()-1))),MIN(INDEX($C$1:$C$13701,MIN(13701,ROW()+1)):INDEX($C$1:$C$13701,MIN(13701,ROW()+設定!$B$26))))*10^(設定!$B$27/20)),1,0))</f>
        <v>0</v>
      </c>
      <c r="G6251" s="33" t="n">
        <f aca="false">$G6250+IF($F6251=1,1,0)</f>
        <v>3</v>
      </c>
      <c r="H6251" s="0" t="str">
        <f aca="false">IF($F6251=1,$G6251,"")</f>
        <v/>
      </c>
    </row>
    <row r="6252" customFormat="false" ht="15" hidden="false" customHeight="false" outlineLevel="0" collapsed="false">
      <c r="A6252" s="30" t="n">
        <v>976.5625</v>
      </c>
      <c r="B6252" s="31" t="n">
        <v>2.4562</v>
      </c>
      <c r="C6252" s="32" t="n">
        <f aca="false">IF($A6252="","",IF(設定!$B$21="dB",10^($B6252/20),ABS($B6252)))</f>
        <v>1.32681386139062</v>
      </c>
      <c r="D6252" s="32" t="n">
        <f aca="false">IF($A6252="","",$A6252^2)</f>
        <v>953674.31640625</v>
      </c>
      <c r="E6252" s="32" t="n">
        <f aca="false">IF($A6252="","",IF($C6252&lt;=0,"",1/$C6252^2))</f>
        <v>0.568041414230571</v>
      </c>
      <c r="F6252" s="33" t="n">
        <f aca="false">IF(OR(ROW()-設定!$B$30&lt;2,ROW()+設定!$B$30&gt;13701,N($A6252)&lt;=0,N(INDEX($A$2:$A$13701,MIN(13700,MAX(1,ROW()-1+設定!$B$30))))&lt;=0,$A6252&lt;設定!$B$28,$A6252&gt;設定!$B$29),0,IF(AND($C6252&gt;=MAX(INDEX($C$1:$C$13701,MAX(1,ROW()-設定!$B$24)):INDEX($C$1:$C$13701,MAX(1,ROW()-1))),$C6252&gt;MAX(INDEX($C$1:$C$13701,MIN(13701,ROW()+1)):INDEX($C$1:$C$13701,MIN(13701,ROW()+設定!$B$24))),$C6252&gt;=設定!$B$32,$C6252&gt;=MAX(MIN(INDEX($C$1:$C$13701,MAX(1,ROW()-設定!$B$26)):INDEX($C$1:$C$13701,MAX(1,ROW()-1))),MIN(INDEX($C$1:$C$13701,MIN(13701,ROW()+1)):INDEX($C$1:$C$13701,MIN(13701,ROW()+設定!$B$26))))*10^(設定!$B$27/20)),1,0))</f>
        <v>0</v>
      </c>
      <c r="G6252" s="33" t="n">
        <f aca="false">$G6251+IF($F6252=1,1,0)</f>
        <v>3</v>
      </c>
      <c r="H6252" s="0" t="str">
        <f aca="false">IF($F6252=1,$G6252,"")</f>
        <v/>
      </c>
    </row>
    <row r="6253" customFormat="false" ht="15" hidden="false" customHeight="false" outlineLevel="0" collapsed="false">
      <c r="A6253" s="30" t="n">
        <v>976.71875</v>
      </c>
      <c r="B6253" s="31" t="n">
        <v>2.468</v>
      </c>
      <c r="C6253" s="32" t="n">
        <f aca="false">IF($A6253="","",IF(設定!$B$21="dB",10^($B6253/20),ABS($B6253)))</f>
        <v>1.3286175963958</v>
      </c>
      <c r="D6253" s="32" t="n">
        <f aca="false">IF($A6253="","",$A6253^2)</f>
        <v>953979.516601563</v>
      </c>
      <c r="E6253" s="32" t="n">
        <f aca="false">IF($A6253="","",IF($C6253&lt;=0,"",1/$C6253^2))</f>
        <v>0.566500111919533</v>
      </c>
      <c r="F6253" s="33" t="n">
        <f aca="false">IF(OR(ROW()-設定!$B$30&lt;2,ROW()+設定!$B$30&gt;13701,N($A6253)&lt;=0,N(INDEX($A$2:$A$13701,MIN(13700,MAX(1,ROW()-1+設定!$B$30))))&lt;=0,$A6253&lt;設定!$B$28,$A6253&gt;設定!$B$29),0,IF(AND($C6253&gt;=MAX(INDEX($C$1:$C$13701,MAX(1,ROW()-設定!$B$24)):INDEX($C$1:$C$13701,MAX(1,ROW()-1))),$C6253&gt;MAX(INDEX($C$1:$C$13701,MIN(13701,ROW()+1)):INDEX($C$1:$C$13701,MIN(13701,ROW()+設定!$B$24))),$C6253&gt;=設定!$B$32,$C6253&gt;=MAX(MIN(INDEX($C$1:$C$13701,MAX(1,ROW()-設定!$B$26)):INDEX($C$1:$C$13701,MAX(1,ROW()-1))),MIN(INDEX($C$1:$C$13701,MIN(13701,ROW()+1)):INDEX($C$1:$C$13701,MIN(13701,ROW()+設定!$B$26))))*10^(設定!$B$27/20)),1,0))</f>
        <v>0</v>
      </c>
      <c r="G6253" s="33" t="n">
        <f aca="false">$G6252+IF($F6253=1,1,0)</f>
        <v>3</v>
      </c>
      <c r="H6253" s="0" t="str">
        <f aca="false">IF($F6253=1,$G6253,"")</f>
        <v/>
      </c>
    </row>
    <row r="6254" customFormat="false" ht="15" hidden="false" customHeight="false" outlineLevel="0" collapsed="false">
      <c r="A6254" s="30" t="n">
        <v>976.875</v>
      </c>
      <c r="B6254" s="31" t="n">
        <v>2.7696</v>
      </c>
      <c r="C6254" s="32" t="n">
        <f aca="false">IF($A6254="","",IF(設定!$B$21="dB",10^($B6254/20),ABS($B6254)))</f>
        <v>1.37556146187034</v>
      </c>
      <c r="D6254" s="32" t="n">
        <f aca="false">IF($A6254="","",$A6254^2)</f>
        <v>954284.765625</v>
      </c>
      <c r="E6254" s="32" t="n">
        <f aca="false">IF($A6254="","",IF($C6254&lt;=0,"",1/$C6254^2))</f>
        <v>0.528493925623028</v>
      </c>
      <c r="F6254" s="33" t="n">
        <f aca="false">IF(OR(ROW()-設定!$B$30&lt;2,ROW()+設定!$B$30&gt;13701,N($A6254)&lt;=0,N(INDEX($A$2:$A$13701,MIN(13700,MAX(1,ROW()-1+設定!$B$30))))&lt;=0,$A6254&lt;設定!$B$28,$A6254&gt;設定!$B$29),0,IF(AND($C6254&gt;=MAX(INDEX($C$1:$C$13701,MAX(1,ROW()-設定!$B$24)):INDEX($C$1:$C$13701,MAX(1,ROW()-1))),$C6254&gt;MAX(INDEX($C$1:$C$13701,MIN(13701,ROW()+1)):INDEX($C$1:$C$13701,MIN(13701,ROW()+設定!$B$24))),$C6254&gt;=設定!$B$32,$C6254&gt;=MAX(MIN(INDEX($C$1:$C$13701,MAX(1,ROW()-設定!$B$26)):INDEX($C$1:$C$13701,MAX(1,ROW()-1))),MIN(INDEX($C$1:$C$13701,MIN(13701,ROW()+1)):INDEX($C$1:$C$13701,MIN(13701,ROW()+設定!$B$26))))*10^(設定!$B$27/20)),1,0))</f>
        <v>0</v>
      </c>
      <c r="G6254" s="33" t="n">
        <f aca="false">$G6253+IF($F6254=1,1,0)</f>
        <v>3</v>
      </c>
      <c r="H6254" s="0" t="str">
        <f aca="false">IF($F6254=1,$G6254,"")</f>
        <v/>
      </c>
    </row>
    <row r="6255" customFormat="false" ht="15" hidden="false" customHeight="false" outlineLevel="0" collapsed="false">
      <c r="A6255" s="30" t="n">
        <v>977.03125</v>
      </c>
      <c r="B6255" s="31" t="n">
        <v>2.5332</v>
      </c>
      <c r="C6255" s="32" t="n">
        <f aca="false">IF($A6255="","",IF(設定!$B$21="dB",10^($B6255/20),ABS($B6255)))</f>
        <v>1.33862829320859</v>
      </c>
      <c r="D6255" s="32" t="n">
        <f aca="false">IF($A6255="","",$A6255^2)</f>
        <v>954590.063476563</v>
      </c>
      <c r="E6255" s="32" t="n">
        <f aca="false">IF($A6255="","",IF($C6255&lt;=0,"",1/$C6255^2))</f>
        <v>0.558058850253859</v>
      </c>
      <c r="F6255" s="33" t="n">
        <f aca="false">IF(OR(ROW()-設定!$B$30&lt;2,ROW()+設定!$B$30&gt;13701,N($A6255)&lt;=0,N(INDEX($A$2:$A$13701,MIN(13700,MAX(1,ROW()-1+設定!$B$30))))&lt;=0,$A6255&lt;設定!$B$28,$A6255&gt;設定!$B$29),0,IF(AND($C6255&gt;=MAX(INDEX($C$1:$C$13701,MAX(1,ROW()-設定!$B$24)):INDEX($C$1:$C$13701,MAX(1,ROW()-1))),$C6255&gt;MAX(INDEX($C$1:$C$13701,MIN(13701,ROW()+1)):INDEX($C$1:$C$13701,MIN(13701,ROW()+設定!$B$24))),$C6255&gt;=設定!$B$32,$C6255&gt;=MAX(MIN(INDEX($C$1:$C$13701,MAX(1,ROW()-設定!$B$26)):INDEX($C$1:$C$13701,MAX(1,ROW()-1))),MIN(INDEX($C$1:$C$13701,MIN(13701,ROW()+1)):INDEX($C$1:$C$13701,MIN(13701,ROW()+設定!$B$26))))*10^(設定!$B$27/20)),1,0))</f>
        <v>0</v>
      </c>
      <c r="G6255" s="33" t="n">
        <f aca="false">$G6254+IF($F6255=1,1,0)</f>
        <v>3</v>
      </c>
      <c r="H6255" s="0" t="str">
        <f aca="false">IF($F6255=1,$G6255,"")</f>
        <v/>
      </c>
    </row>
    <row r="6256" customFormat="false" ht="15" hidden="false" customHeight="false" outlineLevel="0" collapsed="false">
      <c r="A6256" s="30" t="n">
        <v>977.1875</v>
      </c>
      <c r="B6256" s="31" t="n">
        <v>2.7001</v>
      </c>
      <c r="C6256" s="32" t="n">
        <f aca="false">IF($A6256="","",IF(設定!$B$21="dB",10^($B6256/20),ABS($B6256)))</f>
        <v>1.3645988470233</v>
      </c>
      <c r="D6256" s="32" t="n">
        <f aca="false">IF($A6256="","",$A6256^2)</f>
        <v>954895.41015625</v>
      </c>
      <c r="E6256" s="32" t="n">
        <f aca="false">IF($A6256="","",IF($C6256&lt;=0,"",1/$C6256^2))</f>
        <v>0.537019430898528</v>
      </c>
      <c r="F6256" s="33" t="n">
        <f aca="false">IF(OR(ROW()-設定!$B$30&lt;2,ROW()+設定!$B$30&gt;13701,N($A6256)&lt;=0,N(INDEX($A$2:$A$13701,MIN(13700,MAX(1,ROW()-1+設定!$B$30))))&lt;=0,$A6256&lt;設定!$B$28,$A6256&gt;設定!$B$29),0,IF(AND($C6256&gt;=MAX(INDEX($C$1:$C$13701,MAX(1,ROW()-設定!$B$24)):INDEX($C$1:$C$13701,MAX(1,ROW()-1))),$C6256&gt;MAX(INDEX($C$1:$C$13701,MIN(13701,ROW()+1)):INDEX($C$1:$C$13701,MIN(13701,ROW()+設定!$B$24))),$C6256&gt;=設定!$B$32,$C6256&gt;=MAX(MIN(INDEX($C$1:$C$13701,MAX(1,ROW()-設定!$B$26)):INDEX($C$1:$C$13701,MAX(1,ROW()-1))),MIN(INDEX($C$1:$C$13701,MIN(13701,ROW()+1)):INDEX($C$1:$C$13701,MIN(13701,ROW()+設定!$B$26))))*10^(設定!$B$27/20)),1,0))</f>
        <v>0</v>
      </c>
      <c r="G6256" s="33" t="n">
        <f aca="false">$G6255+IF($F6256=1,1,0)</f>
        <v>3</v>
      </c>
      <c r="H6256" s="0" t="str">
        <f aca="false">IF($F6256=1,$G6256,"")</f>
        <v/>
      </c>
    </row>
    <row r="6257" customFormat="false" ht="15" hidden="false" customHeight="false" outlineLevel="0" collapsed="false">
      <c r="A6257" s="30" t="n">
        <v>977.34375</v>
      </c>
      <c r="B6257" s="31" t="n">
        <v>2.8755</v>
      </c>
      <c r="C6257" s="32" t="n">
        <f aca="false">IF($A6257="","",IF(設定!$B$21="dB",10^($B6257/20),ABS($B6257)))</f>
        <v>1.39243522091115</v>
      </c>
      <c r="D6257" s="32" t="n">
        <f aca="false">IF($A6257="","",$A6257^2)</f>
        <v>955200.805664063</v>
      </c>
      <c r="E6257" s="32" t="n">
        <f aca="false">IF($A6257="","",IF($C6257&lt;=0,"",1/$C6257^2))</f>
        <v>0.515762782269324</v>
      </c>
      <c r="F6257" s="33" t="n">
        <f aca="false">IF(OR(ROW()-設定!$B$30&lt;2,ROW()+設定!$B$30&gt;13701,N($A6257)&lt;=0,N(INDEX($A$2:$A$13701,MIN(13700,MAX(1,ROW()-1+設定!$B$30))))&lt;=0,$A6257&lt;設定!$B$28,$A6257&gt;設定!$B$29),0,IF(AND($C6257&gt;=MAX(INDEX($C$1:$C$13701,MAX(1,ROW()-設定!$B$24)):INDEX($C$1:$C$13701,MAX(1,ROW()-1))),$C6257&gt;MAX(INDEX($C$1:$C$13701,MIN(13701,ROW()+1)):INDEX($C$1:$C$13701,MIN(13701,ROW()+設定!$B$24))),$C6257&gt;=設定!$B$32,$C6257&gt;=MAX(MIN(INDEX($C$1:$C$13701,MAX(1,ROW()-設定!$B$26)):INDEX($C$1:$C$13701,MAX(1,ROW()-1))),MIN(INDEX($C$1:$C$13701,MIN(13701,ROW()+1)):INDEX($C$1:$C$13701,MIN(13701,ROW()+設定!$B$26))))*10^(設定!$B$27/20)),1,0))</f>
        <v>0</v>
      </c>
      <c r="G6257" s="33" t="n">
        <f aca="false">$G6256+IF($F6257=1,1,0)</f>
        <v>3</v>
      </c>
      <c r="H6257" s="0" t="str">
        <f aca="false">IF($F6257=1,$G6257,"")</f>
        <v/>
      </c>
    </row>
    <row r="6258" customFormat="false" ht="15" hidden="false" customHeight="false" outlineLevel="0" collapsed="false">
      <c r="A6258" s="30" t="n">
        <v>977.5</v>
      </c>
      <c r="B6258" s="31" t="n">
        <v>2.9824</v>
      </c>
      <c r="C6258" s="32" t="n">
        <f aca="false">IF($A6258="","",IF(設定!$B$21="dB",10^($B6258/20),ABS($B6258)))</f>
        <v>1.40967825311003</v>
      </c>
      <c r="D6258" s="32" t="n">
        <f aca="false">IF($A6258="","",$A6258^2)</f>
        <v>955506.25</v>
      </c>
      <c r="E6258" s="32" t="n">
        <f aca="false">IF($A6258="","",IF($C6258&lt;=0,"",1/$C6258^2))</f>
        <v>0.503222440936536</v>
      </c>
      <c r="F6258" s="33" t="n">
        <f aca="false">IF(OR(ROW()-設定!$B$30&lt;2,ROW()+設定!$B$30&gt;13701,N($A6258)&lt;=0,N(INDEX($A$2:$A$13701,MIN(13700,MAX(1,ROW()-1+設定!$B$30))))&lt;=0,$A6258&lt;設定!$B$28,$A6258&gt;設定!$B$29),0,IF(AND($C6258&gt;=MAX(INDEX($C$1:$C$13701,MAX(1,ROW()-設定!$B$24)):INDEX($C$1:$C$13701,MAX(1,ROW()-1))),$C6258&gt;MAX(INDEX($C$1:$C$13701,MIN(13701,ROW()+1)):INDEX($C$1:$C$13701,MIN(13701,ROW()+設定!$B$24))),$C6258&gt;=設定!$B$32,$C6258&gt;=MAX(MIN(INDEX($C$1:$C$13701,MAX(1,ROW()-設定!$B$26)):INDEX($C$1:$C$13701,MAX(1,ROW()-1))),MIN(INDEX($C$1:$C$13701,MIN(13701,ROW()+1)):INDEX($C$1:$C$13701,MIN(13701,ROW()+設定!$B$26))))*10^(設定!$B$27/20)),1,0))</f>
        <v>0</v>
      </c>
      <c r="G6258" s="33" t="n">
        <f aca="false">$G6257+IF($F6258=1,1,0)</f>
        <v>3</v>
      </c>
      <c r="H6258" s="0" t="str">
        <f aca="false">IF($F6258=1,$G6258,"")</f>
        <v/>
      </c>
    </row>
    <row r="6259" customFormat="false" ht="15" hidden="false" customHeight="false" outlineLevel="0" collapsed="false">
      <c r="A6259" s="30" t="n">
        <v>977.65625</v>
      </c>
      <c r="B6259" s="31" t="n">
        <v>3.1018</v>
      </c>
      <c r="C6259" s="32" t="n">
        <f aca="false">IF($A6259="","",IF(設定!$B$21="dB",10^($B6259/20),ABS($B6259)))</f>
        <v>1.42919010268897</v>
      </c>
      <c r="D6259" s="32" t="n">
        <f aca="false">IF($A6259="","",$A6259^2)</f>
        <v>955811.743164063</v>
      </c>
      <c r="E6259" s="32" t="n">
        <f aca="false">IF($A6259="","",IF($C6259&lt;=0,"",1/$C6259^2))</f>
        <v>0.489575865096603</v>
      </c>
      <c r="F6259" s="33" t="n">
        <f aca="false">IF(OR(ROW()-設定!$B$30&lt;2,ROW()+設定!$B$30&gt;13701,N($A6259)&lt;=0,N(INDEX($A$2:$A$13701,MIN(13700,MAX(1,ROW()-1+設定!$B$30))))&lt;=0,$A6259&lt;設定!$B$28,$A6259&gt;設定!$B$29),0,IF(AND($C6259&gt;=MAX(INDEX($C$1:$C$13701,MAX(1,ROW()-設定!$B$24)):INDEX($C$1:$C$13701,MAX(1,ROW()-1))),$C6259&gt;MAX(INDEX($C$1:$C$13701,MIN(13701,ROW()+1)):INDEX($C$1:$C$13701,MIN(13701,ROW()+設定!$B$24))),$C6259&gt;=設定!$B$32,$C6259&gt;=MAX(MIN(INDEX($C$1:$C$13701,MAX(1,ROW()-設定!$B$26)):INDEX($C$1:$C$13701,MAX(1,ROW()-1))),MIN(INDEX($C$1:$C$13701,MIN(13701,ROW()+1)):INDEX($C$1:$C$13701,MIN(13701,ROW()+設定!$B$26))))*10^(設定!$B$27/20)),1,0))</f>
        <v>0</v>
      </c>
      <c r="G6259" s="33" t="n">
        <f aca="false">$G6258+IF($F6259=1,1,0)</f>
        <v>3</v>
      </c>
      <c r="H6259" s="0" t="str">
        <f aca="false">IF($F6259=1,$G6259,"")</f>
        <v/>
      </c>
    </row>
    <row r="6260" customFormat="false" ht="15" hidden="false" customHeight="false" outlineLevel="0" collapsed="false">
      <c r="A6260" s="30" t="n">
        <v>977.8125</v>
      </c>
      <c r="B6260" s="31" t="n">
        <v>3.1057</v>
      </c>
      <c r="C6260" s="32" t="n">
        <f aca="false">IF($A6260="","",IF(設定!$B$21="dB",10^($B6260/20),ABS($B6260)))</f>
        <v>1.42983195898221</v>
      </c>
      <c r="D6260" s="32" t="n">
        <f aca="false">IF($A6260="","",$A6260^2)</f>
        <v>956117.28515625</v>
      </c>
      <c r="E6260" s="32" t="n">
        <f aca="false">IF($A6260="","",IF($C6260&lt;=0,"",1/$C6260^2))</f>
        <v>0.489136419304438</v>
      </c>
      <c r="F6260" s="33" t="n">
        <f aca="false">IF(OR(ROW()-設定!$B$30&lt;2,ROW()+設定!$B$30&gt;13701,N($A6260)&lt;=0,N(INDEX($A$2:$A$13701,MIN(13700,MAX(1,ROW()-1+設定!$B$30))))&lt;=0,$A6260&lt;設定!$B$28,$A6260&gt;設定!$B$29),0,IF(AND($C6260&gt;=MAX(INDEX($C$1:$C$13701,MAX(1,ROW()-設定!$B$24)):INDEX($C$1:$C$13701,MAX(1,ROW()-1))),$C6260&gt;MAX(INDEX($C$1:$C$13701,MIN(13701,ROW()+1)):INDEX($C$1:$C$13701,MIN(13701,ROW()+設定!$B$24))),$C6260&gt;=設定!$B$32,$C6260&gt;=MAX(MIN(INDEX($C$1:$C$13701,MAX(1,ROW()-設定!$B$26)):INDEX($C$1:$C$13701,MAX(1,ROW()-1))),MIN(INDEX($C$1:$C$13701,MIN(13701,ROW()+1)):INDEX($C$1:$C$13701,MIN(13701,ROW()+設定!$B$26))))*10^(設定!$B$27/20)),1,0))</f>
        <v>0</v>
      </c>
      <c r="G6260" s="33" t="n">
        <f aca="false">$G6259+IF($F6260=1,1,0)</f>
        <v>3</v>
      </c>
      <c r="H6260" s="0" t="str">
        <f aca="false">IF($F6260=1,$G6260,"")</f>
        <v/>
      </c>
    </row>
    <row r="6261" customFormat="false" ht="15" hidden="false" customHeight="false" outlineLevel="0" collapsed="false">
      <c r="A6261" s="30" t="n">
        <v>977.96875</v>
      </c>
      <c r="B6261" s="31" t="n">
        <v>3.3677</v>
      </c>
      <c r="C6261" s="32" t="n">
        <f aca="false">IF($A6261="","",IF(設定!$B$21="dB",10^($B6261/20),ABS($B6261)))</f>
        <v>1.47361827918548</v>
      </c>
      <c r="D6261" s="32" t="n">
        <f aca="false">IF($A6261="","",$A6261^2)</f>
        <v>956422.875976563</v>
      </c>
      <c r="E6261" s="32" t="n">
        <f aca="false">IF($A6261="","",IF($C6261&lt;=0,"",1/$C6261^2))</f>
        <v>0.460500387519741</v>
      </c>
      <c r="F6261" s="33" t="n">
        <f aca="false">IF(OR(ROW()-設定!$B$30&lt;2,ROW()+設定!$B$30&gt;13701,N($A6261)&lt;=0,N(INDEX($A$2:$A$13701,MIN(13700,MAX(1,ROW()-1+設定!$B$30))))&lt;=0,$A6261&lt;設定!$B$28,$A6261&gt;設定!$B$29),0,IF(AND($C6261&gt;=MAX(INDEX($C$1:$C$13701,MAX(1,ROW()-設定!$B$24)):INDEX($C$1:$C$13701,MAX(1,ROW()-1))),$C6261&gt;MAX(INDEX($C$1:$C$13701,MIN(13701,ROW()+1)):INDEX($C$1:$C$13701,MIN(13701,ROW()+設定!$B$24))),$C6261&gt;=設定!$B$32,$C6261&gt;=MAX(MIN(INDEX($C$1:$C$13701,MAX(1,ROW()-設定!$B$26)):INDEX($C$1:$C$13701,MAX(1,ROW()-1))),MIN(INDEX($C$1:$C$13701,MIN(13701,ROW()+1)):INDEX($C$1:$C$13701,MIN(13701,ROW()+設定!$B$26))))*10^(設定!$B$27/20)),1,0))</f>
        <v>0</v>
      </c>
      <c r="G6261" s="33" t="n">
        <f aca="false">$G6260+IF($F6261=1,1,0)</f>
        <v>3</v>
      </c>
      <c r="H6261" s="0" t="str">
        <f aca="false">IF($F6261=1,$G6261,"")</f>
        <v/>
      </c>
    </row>
    <row r="6262" customFormat="false" ht="15" hidden="false" customHeight="false" outlineLevel="0" collapsed="false">
      <c r="A6262" s="30" t="n">
        <v>978.125</v>
      </c>
      <c r="B6262" s="31" t="n">
        <v>3.1633</v>
      </c>
      <c r="C6262" s="32" t="n">
        <f aca="false">IF($A6262="","",IF(設定!$B$21="dB",10^($B6262/20),ABS($B6262)))</f>
        <v>1.43934531987618</v>
      </c>
      <c r="D6262" s="32" t="n">
        <f aca="false">IF($A6262="","",$A6262^2)</f>
        <v>956728.515625</v>
      </c>
      <c r="E6262" s="32" t="n">
        <f aca="false">IF($A6262="","",IF($C6262&lt;=0,"",1/$C6262^2))</f>
        <v>0.482691887739024</v>
      </c>
      <c r="F6262" s="33" t="n">
        <f aca="false">IF(OR(ROW()-設定!$B$30&lt;2,ROW()+設定!$B$30&gt;13701,N($A6262)&lt;=0,N(INDEX($A$2:$A$13701,MIN(13700,MAX(1,ROW()-1+設定!$B$30))))&lt;=0,$A6262&lt;設定!$B$28,$A6262&gt;設定!$B$29),0,IF(AND($C6262&gt;=MAX(INDEX($C$1:$C$13701,MAX(1,ROW()-設定!$B$24)):INDEX($C$1:$C$13701,MAX(1,ROW()-1))),$C6262&gt;MAX(INDEX($C$1:$C$13701,MIN(13701,ROW()+1)):INDEX($C$1:$C$13701,MIN(13701,ROW()+設定!$B$24))),$C6262&gt;=設定!$B$32,$C6262&gt;=MAX(MIN(INDEX($C$1:$C$13701,MAX(1,ROW()-設定!$B$26)):INDEX($C$1:$C$13701,MAX(1,ROW()-1))),MIN(INDEX($C$1:$C$13701,MIN(13701,ROW()+1)):INDEX($C$1:$C$13701,MIN(13701,ROW()+設定!$B$26))))*10^(設定!$B$27/20)),1,0))</f>
        <v>0</v>
      </c>
      <c r="G6262" s="33" t="n">
        <f aca="false">$G6261+IF($F6262=1,1,0)</f>
        <v>3</v>
      </c>
      <c r="H6262" s="0" t="str">
        <f aca="false">IF($F6262=1,$G6262,"")</f>
        <v/>
      </c>
    </row>
    <row r="6263" customFormat="false" ht="15" hidden="false" customHeight="false" outlineLevel="0" collapsed="false">
      <c r="A6263" s="30" t="n">
        <v>978.28125</v>
      </c>
      <c r="B6263" s="31" t="n">
        <v>3.3017</v>
      </c>
      <c r="C6263" s="32" t="n">
        <f aca="false">IF($A6263="","",IF(設定!$B$21="dB",10^($B6263/20),ABS($B6263)))</f>
        <v>1.46246337938982</v>
      </c>
      <c r="D6263" s="32" t="n">
        <f aca="false">IF($A6263="","",$A6263^2)</f>
        <v>957034.204101563</v>
      </c>
      <c r="E6263" s="32" t="n">
        <f aca="false">IF($A6263="","",IF($C6263&lt;=0,"",1/$C6263^2))</f>
        <v>0.467552087123002</v>
      </c>
      <c r="F6263" s="33" t="n">
        <f aca="false">IF(OR(ROW()-設定!$B$30&lt;2,ROW()+設定!$B$30&gt;13701,N($A6263)&lt;=0,N(INDEX($A$2:$A$13701,MIN(13700,MAX(1,ROW()-1+設定!$B$30))))&lt;=0,$A6263&lt;設定!$B$28,$A6263&gt;設定!$B$29),0,IF(AND($C6263&gt;=MAX(INDEX($C$1:$C$13701,MAX(1,ROW()-設定!$B$24)):INDEX($C$1:$C$13701,MAX(1,ROW()-1))),$C6263&gt;MAX(INDEX($C$1:$C$13701,MIN(13701,ROW()+1)):INDEX($C$1:$C$13701,MIN(13701,ROW()+設定!$B$24))),$C6263&gt;=設定!$B$32,$C6263&gt;=MAX(MIN(INDEX($C$1:$C$13701,MAX(1,ROW()-設定!$B$26)):INDEX($C$1:$C$13701,MAX(1,ROW()-1))),MIN(INDEX($C$1:$C$13701,MIN(13701,ROW()+1)):INDEX($C$1:$C$13701,MIN(13701,ROW()+設定!$B$26))))*10^(設定!$B$27/20)),1,0))</f>
        <v>0</v>
      </c>
      <c r="G6263" s="33" t="n">
        <f aca="false">$G6262+IF($F6263=1,1,0)</f>
        <v>3</v>
      </c>
      <c r="H6263" s="0" t="str">
        <f aca="false">IF($F6263=1,$G6263,"")</f>
        <v/>
      </c>
    </row>
    <row r="6264" customFormat="false" ht="15" hidden="false" customHeight="false" outlineLevel="0" collapsed="false">
      <c r="A6264" s="30" t="n">
        <v>978.4375</v>
      </c>
      <c r="B6264" s="31" t="n">
        <v>3.4406</v>
      </c>
      <c r="C6264" s="32" t="n">
        <f aca="false">IF($A6264="","",IF(設定!$B$21="dB",10^($B6264/20),ABS($B6264)))</f>
        <v>1.48603829063009</v>
      </c>
      <c r="D6264" s="32" t="n">
        <f aca="false">IF($A6264="","",$A6264^2)</f>
        <v>957339.94140625</v>
      </c>
      <c r="E6264" s="32" t="n">
        <f aca="false">IF($A6264="","",IF($C6264&lt;=0,"",1/$C6264^2))</f>
        <v>0.452835014112644</v>
      </c>
      <c r="F6264" s="33" t="n">
        <f aca="false">IF(OR(ROW()-設定!$B$30&lt;2,ROW()+設定!$B$30&gt;13701,N($A6264)&lt;=0,N(INDEX($A$2:$A$13701,MIN(13700,MAX(1,ROW()-1+設定!$B$30))))&lt;=0,$A6264&lt;設定!$B$28,$A6264&gt;設定!$B$29),0,IF(AND($C6264&gt;=MAX(INDEX($C$1:$C$13701,MAX(1,ROW()-設定!$B$24)):INDEX($C$1:$C$13701,MAX(1,ROW()-1))),$C6264&gt;MAX(INDEX($C$1:$C$13701,MIN(13701,ROW()+1)):INDEX($C$1:$C$13701,MIN(13701,ROW()+設定!$B$24))),$C6264&gt;=設定!$B$32,$C6264&gt;=MAX(MIN(INDEX($C$1:$C$13701,MAX(1,ROW()-設定!$B$26)):INDEX($C$1:$C$13701,MAX(1,ROW()-1))),MIN(INDEX($C$1:$C$13701,MIN(13701,ROW()+1)):INDEX($C$1:$C$13701,MIN(13701,ROW()+設定!$B$26))))*10^(設定!$B$27/20)),1,0))</f>
        <v>0</v>
      </c>
      <c r="G6264" s="33" t="n">
        <f aca="false">$G6263+IF($F6264=1,1,0)</f>
        <v>3</v>
      </c>
      <c r="H6264" s="0" t="str">
        <f aca="false">IF($F6264=1,$G6264,"")</f>
        <v/>
      </c>
    </row>
    <row r="6265" customFormat="false" ht="15" hidden="false" customHeight="false" outlineLevel="0" collapsed="false">
      <c r="A6265" s="30" t="n">
        <v>978.59375</v>
      </c>
      <c r="B6265" s="31" t="n">
        <v>3.3881</v>
      </c>
      <c r="C6265" s="32" t="n">
        <f aca="false">IF($A6265="","",IF(設定!$B$21="dB",10^($B6265/20),ABS($B6265)))</f>
        <v>1.47708334079034</v>
      </c>
      <c r="D6265" s="32" t="n">
        <f aca="false">IF($A6265="","",$A6265^2)</f>
        <v>957645.727539063</v>
      </c>
      <c r="E6265" s="32" t="n">
        <f aca="false">IF($A6265="","",IF($C6265&lt;=0,"",1/$C6265^2))</f>
        <v>0.458342363593745</v>
      </c>
      <c r="F6265" s="33" t="n">
        <f aca="false">IF(OR(ROW()-設定!$B$30&lt;2,ROW()+設定!$B$30&gt;13701,N($A6265)&lt;=0,N(INDEX($A$2:$A$13701,MIN(13700,MAX(1,ROW()-1+設定!$B$30))))&lt;=0,$A6265&lt;設定!$B$28,$A6265&gt;設定!$B$29),0,IF(AND($C6265&gt;=MAX(INDEX($C$1:$C$13701,MAX(1,ROW()-設定!$B$24)):INDEX($C$1:$C$13701,MAX(1,ROW()-1))),$C6265&gt;MAX(INDEX($C$1:$C$13701,MIN(13701,ROW()+1)):INDEX($C$1:$C$13701,MIN(13701,ROW()+設定!$B$24))),$C6265&gt;=設定!$B$32,$C6265&gt;=MAX(MIN(INDEX($C$1:$C$13701,MAX(1,ROW()-設定!$B$26)):INDEX($C$1:$C$13701,MAX(1,ROW()-1))),MIN(INDEX($C$1:$C$13701,MIN(13701,ROW()+1)):INDEX($C$1:$C$13701,MIN(13701,ROW()+設定!$B$26))))*10^(設定!$B$27/20)),1,0))</f>
        <v>0</v>
      </c>
      <c r="G6265" s="33" t="n">
        <f aca="false">$G6264+IF($F6265=1,1,0)</f>
        <v>3</v>
      </c>
      <c r="H6265" s="0" t="str">
        <f aca="false">IF($F6265=1,$G6265,"")</f>
        <v/>
      </c>
    </row>
    <row r="6266" customFormat="false" ht="15" hidden="false" customHeight="false" outlineLevel="0" collapsed="false">
      <c r="A6266" s="30" t="n">
        <v>978.75</v>
      </c>
      <c r="B6266" s="31" t="n">
        <v>3.4581</v>
      </c>
      <c r="C6266" s="32" t="n">
        <f aca="false">IF($A6266="","",IF(設定!$B$21="dB",10^($B6266/20),ABS($B6266)))</f>
        <v>1.48903532218252</v>
      </c>
      <c r="D6266" s="32" t="n">
        <f aca="false">IF($A6266="","",$A6266^2)</f>
        <v>957951.5625</v>
      </c>
      <c r="E6266" s="32" t="n">
        <f aca="false">IF($A6266="","",IF($C6266&lt;=0,"",1/$C6266^2))</f>
        <v>0.451013976017052</v>
      </c>
      <c r="F6266" s="33" t="n">
        <f aca="false">IF(OR(ROW()-設定!$B$30&lt;2,ROW()+設定!$B$30&gt;13701,N($A6266)&lt;=0,N(INDEX($A$2:$A$13701,MIN(13700,MAX(1,ROW()-1+設定!$B$30))))&lt;=0,$A6266&lt;設定!$B$28,$A6266&gt;設定!$B$29),0,IF(AND($C6266&gt;=MAX(INDEX($C$1:$C$13701,MAX(1,ROW()-設定!$B$24)):INDEX($C$1:$C$13701,MAX(1,ROW()-1))),$C6266&gt;MAX(INDEX($C$1:$C$13701,MIN(13701,ROW()+1)):INDEX($C$1:$C$13701,MIN(13701,ROW()+設定!$B$24))),$C6266&gt;=設定!$B$32,$C6266&gt;=MAX(MIN(INDEX($C$1:$C$13701,MAX(1,ROW()-設定!$B$26)):INDEX($C$1:$C$13701,MAX(1,ROW()-1))),MIN(INDEX($C$1:$C$13701,MIN(13701,ROW()+1)):INDEX($C$1:$C$13701,MIN(13701,ROW()+設定!$B$26))))*10^(設定!$B$27/20)),1,0))</f>
        <v>0</v>
      </c>
      <c r="G6266" s="33" t="n">
        <f aca="false">$G6265+IF($F6266=1,1,0)</f>
        <v>3</v>
      </c>
      <c r="H6266" s="0" t="str">
        <f aca="false">IF($F6266=1,$G6266,"")</f>
        <v/>
      </c>
    </row>
    <row r="6267" customFormat="false" ht="15" hidden="false" customHeight="false" outlineLevel="0" collapsed="false">
      <c r="A6267" s="30" t="n">
        <v>978.90625</v>
      </c>
      <c r="B6267" s="31" t="n">
        <v>3.5073</v>
      </c>
      <c r="C6267" s="32" t="n">
        <f aca="false">IF($A6267="","",IF(設定!$B$21="dB",10^($B6267/20),ABS($B6267)))</f>
        <v>1.4974936862919</v>
      </c>
      <c r="D6267" s="32" t="n">
        <f aca="false">IF($A6267="","",$A6267^2)</f>
        <v>958257.446289063</v>
      </c>
      <c r="E6267" s="32" t="n">
        <f aca="false">IF($A6267="","",IF($C6267&lt;=0,"",1/$C6267^2))</f>
        <v>0.445933398127513</v>
      </c>
      <c r="F6267" s="33" t="n">
        <f aca="false">IF(OR(ROW()-設定!$B$30&lt;2,ROW()+設定!$B$30&gt;13701,N($A6267)&lt;=0,N(INDEX($A$2:$A$13701,MIN(13700,MAX(1,ROW()-1+設定!$B$30))))&lt;=0,$A6267&lt;設定!$B$28,$A6267&gt;設定!$B$29),0,IF(AND($C6267&gt;=MAX(INDEX($C$1:$C$13701,MAX(1,ROW()-設定!$B$24)):INDEX($C$1:$C$13701,MAX(1,ROW()-1))),$C6267&gt;MAX(INDEX($C$1:$C$13701,MIN(13701,ROW()+1)):INDEX($C$1:$C$13701,MIN(13701,ROW()+設定!$B$24))),$C6267&gt;=設定!$B$32,$C6267&gt;=MAX(MIN(INDEX($C$1:$C$13701,MAX(1,ROW()-設定!$B$26)):INDEX($C$1:$C$13701,MAX(1,ROW()-1))),MIN(INDEX($C$1:$C$13701,MIN(13701,ROW()+1)):INDEX($C$1:$C$13701,MIN(13701,ROW()+設定!$B$26))))*10^(設定!$B$27/20)),1,0))</f>
        <v>0</v>
      </c>
      <c r="G6267" s="33" t="n">
        <f aca="false">$G6266+IF($F6267=1,1,0)</f>
        <v>3</v>
      </c>
      <c r="H6267" s="0" t="str">
        <f aca="false">IF($F6267=1,$G6267,"")</f>
        <v/>
      </c>
    </row>
    <row r="6268" customFormat="false" ht="15" hidden="false" customHeight="false" outlineLevel="0" collapsed="false">
      <c r="A6268" s="30" t="n">
        <v>979.0625</v>
      </c>
      <c r="B6268" s="31" t="n">
        <v>3.5566</v>
      </c>
      <c r="C6268" s="32" t="n">
        <f aca="false">IF($A6268="","",IF(設定!$B$21="dB",10^($B6268/20),ABS($B6268)))</f>
        <v>1.50601743613134</v>
      </c>
      <c r="D6268" s="32" t="n">
        <f aca="false">IF($A6268="","",$A6268^2)</f>
        <v>958563.37890625</v>
      </c>
      <c r="E6268" s="32" t="n">
        <f aca="false">IF($A6268="","",IF($C6268&lt;=0,"",1/$C6268^2))</f>
        <v>0.440899899670564</v>
      </c>
      <c r="F6268" s="33" t="n">
        <f aca="false">IF(OR(ROW()-設定!$B$30&lt;2,ROW()+設定!$B$30&gt;13701,N($A6268)&lt;=0,N(INDEX($A$2:$A$13701,MIN(13700,MAX(1,ROW()-1+設定!$B$30))))&lt;=0,$A6268&lt;設定!$B$28,$A6268&gt;設定!$B$29),0,IF(AND($C6268&gt;=MAX(INDEX($C$1:$C$13701,MAX(1,ROW()-設定!$B$24)):INDEX($C$1:$C$13701,MAX(1,ROW()-1))),$C6268&gt;MAX(INDEX($C$1:$C$13701,MIN(13701,ROW()+1)):INDEX($C$1:$C$13701,MIN(13701,ROW()+設定!$B$24))),$C6268&gt;=設定!$B$32,$C6268&gt;=MAX(MIN(INDEX($C$1:$C$13701,MAX(1,ROW()-設定!$B$26)):INDEX($C$1:$C$13701,MAX(1,ROW()-1))),MIN(INDEX($C$1:$C$13701,MIN(13701,ROW()+1)):INDEX($C$1:$C$13701,MIN(13701,ROW()+設定!$B$26))))*10^(設定!$B$27/20)),1,0))</f>
        <v>0</v>
      </c>
      <c r="G6268" s="33" t="n">
        <f aca="false">$G6267+IF($F6268=1,1,0)</f>
        <v>3</v>
      </c>
      <c r="H6268" s="0" t="str">
        <f aca="false">IF($F6268=1,$G6268,"")</f>
        <v/>
      </c>
    </row>
    <row r="6269" customFormat="false" ht="15" hidden="false" customHeight="false" outlineLevel="0" collapsed="false">
      <c r="A6269" s="30" t="n">
        <v>979.21875</v>
      </c>
      <c r="B6269" s="31" t="n">
        <v>3.5709</v>
      </c>
      <c r="C6269" s="32" t="n">
        <f aca="false">IF($A6269="","",IF(設定!$B$21="dB",10^($B6269/20),ABS($B6269)))</f>
        <v>1.50849890756226</v>
      </c>
      <c r="D6269" s="32" t="n">
        <f aca="false">IF($A6269="","",$A6269^2)</f>
        <v>958869.360351563</v>
      </c>
      <c r="E6269" s="32" t="n">
        <f aca="false">IF($A6269="","",IF($C6269&lt;=0,"",1/$C6269^2))</f>
        <v>0.439450537497881</v>
      </c>
      <c r="F6269" s="33" t="n">
        <f aca="false">IF(OR(ROW()-設定!$B$30&lt;2,ROW()+設定!$B$30&gt;13701,N($A6269)&lt;=0,N(INDEX($A$2:$A$13701,MIN(13700,MAX(1,ROW()-1+設定!$B$30))))&lt;=0,$A6269&lt;設定!$B$28,$A6269&gt;設定!$B$29),0,IF(AND($C6269&gt;=MAX(INDEX($C$1:$C$13701,MAX(1,ROW()-設定!$B$24)):INDEX($C$1:$C$13701,MAX(1,ROW()-1))),$C6269&gt;MAX(INDEX($C$1:$C$13701,MIN(13701,ROW()+1)):INDEX($C$1:$C$13701,MIN(13701,ROW()+設定!$B$24))),$C6269&gt;=設定!$B$32,$C6269&gt;=MAX(MIN(INDEX($C$1:$C$13701,MAX(1,ROW()-設定!$B$26)):INDEX($C$1:$C$13701,MAX(1,ROW()-1))),MIN(INDEX($C$1:$C$13701,MIN(13701,ROW()+1)):INDEX($C$1:$C$13701,MIN(13701,ROW()+設定!$B$26))))*10^(設定!$B$27/20)),1,0))</f>
        <v>0</v>
      </c>
      <c r="G6269" s="33" t="n">
        <f aca="false">$G6268+IF($F6269=1,1,0)</f>
        <v>3</v>
      </c>
      <c r="H6269" s="0" t="str">
        <f aca="false">IF($F6269=1,$G6269,"")</f>
        <v/>
      </c>
    </row>
    <row r="6270" customFormat="false" ht="15" hidden="false" customHeight="false" outlineLevel="0" collapsed="false">
      <c r="A6270" s="30" t="n">
        <v>979.375</v>
      </c>
      <c r="B6270" s="31" t="n">
        <v>3.6977</v>
      </c>
      <c r="C6270" s="32" t="n">
        <f aca="false">IF($A6270="","",IF(設定!$B$21="dB",10^($B6270/20),ABS($B6270)))</f>
        <v>1.53068208755137</v>
      </c>
      <c r="D6270" s="32" t="n">
        <f aca="false">IF($A6270="","",$A6270^2)</f>
        <v>959175.390625</v>
      </c>
      <c r="E6270" s="32" t="n">
        <f aca="false">IF($A6270="","",IF($C6270&lt;=0,"",1/$C6270^2))</f>
        <v>0.426805492831044</v>
      </c>
      <c r="F6270" s="33" t="n">
        <f aca="false">IF(OR(ROW()-設定!$B$30&lt;2,ROW()+設定!$B$30&gt;13701,N($A6270)&lt;=0,N(INDEX($A$2:$A$13701,MIN(13700,MAX(1,ROW()-1+設定!$B$30))))&lt;=0,$A6270&lt;設定!$B$28,$A6270&gt;設定!$B$29),0,IF(AND($C6270&gt;=MAX(INDEX($C$1:$C$13701,MAX(1,ROW()-設定!$B$24)):INDEX($C$1:$C$13701,MAX(1,ROW()-1))),$C6270&gt;MAX(INDEX($C$1:$C$13701,MIN(13701,ROW()+1)):INDEX($C$1:$C$13701,MIN(13701,ROW()+設定!$B$24))),$C6270&gt;=設定!$B$32,$C6270&gt;=MAX(MIN(INDEX($C$1:$C$13701,MAX(1,ROW()-設定!$B$26)):INDEX($C$1:$C$13701,MAX(1,ROW()-1))),MIN(INDEX($C$1:$C$13701,MIN(13701,ROW()+1)):INDEX($C$1:$C$13701,MIN(13701,ROW()+設定!$B$26))))*10^(設定!$B$27/20)),1,0))</f>
        <v>0</v>
      </c>
      <c r="G6270" s="33" t="n">
        <f aca="false">$G6269+IF($F6270=1,1,0)</f>
        <v>3</v>
      </c>
      <c r="H6270" s="0" t="str">
        <f aca="false">IF($F6270=1,$G6270,"")</f>
        <v/>
      </c>
    </row>
    <row r="6271" customFormat="false" ht="15" hidden="false" customHeight="false" outlineLevel="0" collapsed="false">
      <c r="A6271" s="30" t="n">
        <v>979.53125</v>
      </c>
      <c r="B6271" s="31" t="n">
        <v>3.6568</v>
      </c>
      <c r="C6271" s="32" t="n">
        <f aca="false">IF($A6271="","",IF(設定!$B$21="dB",10^($B6271/20),ABS($B6271)))</f>
        <v>1.52349137542907</v>
      </c>
      <c r="D6271" s="32" t="n">
        <f aca="false">IF($A6271="","",$A6271^2)</f>
        <v>959481.469726563</v>
      </c>
      <c r="E6271" s="32" t="n">
        <f aca="false">IF($A6271="","",IF($C6271&lt;=0,"",1/$C6271^2))</f>
        <v>0.430843951119707</v>
      </c>
      <c r="F6271" s="33" t="n">
        <f aca="false">IF(OR(ROW()-設定!$B$30&lt;2,ROW()+設定!$B$30&gt;13701,N($A6271)&lt;=0,N(INDEX($A$2:$A$13701,MIN(13700,MAX(1,ROW()-1+設定!$B$30))))&lt;=0,$A6271&lt;設定!$B$28,$A6271&gt;設定!$B$29),0,IF(AND($C6271&gt;=MAX(INDEX($C$1:$C$13701,MAX(1,ROW()-設定!$B$24)):INDEX($C$1:$C$13701,MAX(1,ROW()-1))),$C6271&gt;MAX(INDEX($C$1:$C$13701,MIN(13701,ROW()+1)):INDEX($C$1:$C$13701,MIN(13701,ROW()+設定!$B$24))),$C6271&gt;=設定!$B$32,$C6271&gt;=MAX(MIN(INDEX($C$1:$C$13701,MAX(1,ROW()-設定!$B$26)):INDEX($C$1:$C$13701,MAX(1,ROW()-1))),MIN(INDEX($C$1:$C$13701,MIN(13701,ROW()+1)):INDEX($C$1:$C$13701,MIN(13701,ROW()+設定!$B$26))))*10^(設定!$B$27/20)),1,0))</f>
        <v>0</v>
      </c>
      <c r="G6271" s="33" t="n">
        <f aca="false">$G6270+IF($F6271=1,1,0)</f>
        <v>3</v>
      </c>
      <c r="H6271" s="0" t="str">
        <f aca="false">IF($F6271=1,$G6271,"")</f>
        <v/>
      </c>
    </row>
    <row r="6272" customFormat="false" ht="15" hidden="false" customHeight="false" outlineLevel="0" collapsed="false">
      <c r="A6272" s="30" t="n">
        <v>979.6875</v>
      </c>
      <c r="B6272" s="31" t="n">
        <v>3.923</v>
      </c>
      <c r="C6272" s="32" t="n">
        <f aca="false">IF($A6272="","",IF(設定!$B$21="dB",10^($B6272/20),ABS($B6272)))</f>
        <v>1.57090528210833</v>
      </c>
      <c r="D6272" s="32" t="n">
        <f aca="false">IF($A6272="","",$A6272^2)</f>
        <v>959787.59765625</v>
      </c>
      <c r="E6272" s="32" t="n">
        <f aca="false">IF($A6272="","",IF($C6272&lt;=0,"",1/$C6272^2))</f>
        <v>0.405228516801891</v>
      </c>
      <c r="F6272" s="33" t="n">
        <f aca="false">IF(OR(ROW()-設定!$B$30&lt;2,ROW()+設定!$B$30&gt;13701,N($A6272)&lt;=0,N(INDEX($A$2:$A$13701,MIN(13700,MAX(1,ROW()-1+設定!$B$30))))&lt;=0,$A6272&lt;設定!$B$28,$A6272&gt;設定!$B$29),0,IF(AND($C6272&gt;=MAX(INDEX($C$1:$C$13701,MAX(1,ROW()-設定!$B$24)):INDEX($C$1:$C$13701,MAX(1,ROW()-1))),$C6272&gt;MAX(INDEX($C$1:$C$13701,MIN(13701,ROW()+1)):INDEX($C$1:$C$13701,MIN(13701,ROW()+設定!$B$24))),$C6272&gt;=設定!$B$32,$C6272&gt;=MAX(MIN(INDEX($C$1:$C$13701,MAX(1,ROW()-設定!$B$26)):INDEX($C$1:$C$13701,MAX(1,ROW()-1))),MIN(INDEX($C$1:$C$13701,MIN(13701,ROW()+1)):INDEX($C$1:$C$13701,MIN(13701,ROW()+設定!$B$26))))*10^(設定!$B$27/20)),1,0))</f>
        <v>0</v>
      </c>
      <c r="G6272" s="33" t="n">
        <f aca="false">$G6271+IF($F6272=1,1,0)</f>
        <v>3</v>
      </c>
      <c r="H6272" s="0" t="str">
        <f aca="false">IF($F6272=1,$G6272,"")</f>
        <v/>
      </c>
    </row>
    <row r="6273" customFormat="false" ht="15" hidden="false" customHeight="false" outlineLevel="0" collapsed="false">
      <c r="A6273" s="30" t="n">
        <v>979.84375</v>
      </c>
      <c r="B6273" s="31" t="n">
        <v>3.7809</v>
      </c>
      <c r="C6273" s="32" t="n">
        <f aca="false">IF($A6273="","",IF(設定!$B$21="dB",10^($B6273/20),ABS($B6273)))</f>
        <v>1.54541456142657</v>
      </c>
      <c r="D6273" s="32" t="n">
        <f aca="false">IF($A6273="","",$A6273^2)</f>
        <v>960093.774414063</v>
      </c>
      <c r="E6273" s="32" t="n">
        <f aca="false">IF($A6273="","",IF($C6273&lt;=0,"",1/$C6273^2))</f>
        <v>0.418706786406113</v>
      </c>
      <c r="F6273" s="33" t="n">
        <f aca="false">IF(OR(ROW()-設定!$B$30&lt;2,ROW()+設定!$B$30&gt;13701,N($A6273)&lt;=0,N(INDEX($A$2:$A$13701,MIN(13700,MAX(1,ROW()-1+設定!$B$30))))&lt;=0,$A6273&lt;設定!$B$28,$A6273&gt;設定!$B$29),0,IF(AND($C6273&gt;=MAX(INDEX($C$1:$C$13701,MAX(1,ROW()-設定!$B$24)):INDEX($C$1:$C$13701,MAX(1,ROW()-1))),$C6273&gt;MAX(INDEX($C$1:$C$13701,MIN(13701,ROW()+1)):INDEX($C$1:$C$13701,MIN(13701,ROW()+設定!$B$24))),$C6273&gt;=設定!$B$32,$C6273&gt;=MAX(MIN(INDEX($C$1:$C$13701,MAX(1,ROW()-設定!$B$26)):INDEX($C$1:$C$13701,MAX(1,ROW()-1))),MIN(INDEX($C$1:$C$13701,MIN(13701,ROW()+1)):INDEX($C$1:$C$13701,MIN(13701,ROW()+設定!$B$26))))*10^(設定!$B$27/20)),1,0))</f>
        <v>0</v>
      </c>
      <c r="G6273" s="33" t="n">
        <f aca="false">$G6272+IF($F6273=1,1,0)</f>
        <v>3</v>
      </c>
      <c r="H6273" s="0" t="str">
        <f aca="false">IF($F6273=1,$G6273,"")</f>
        <v/>
      </c>
    </row>
    <row r="6274" customFormat="false" ht="15" hidden="false" customHeight="false" outlineLevel="0" collapsed="false">
      <c r="A6274" s="30" t="n">
        <v>980</v>
      </c>
      <c r="B6274" s="31" t="n">
        <v>4.2235</v>
      </c>
      <c r="C6274" s="32" t="n">
        <f aca="false">IF($A6274="","",IF(設定!$B$21="dB",10^($B6274/20),ABS($B6274)))</f>
        <v>1.62620390649716</v>
      </c>
      <c r="D6274" s="32" t="n">
        <f aca="false">IF($A6274="","",$A6274^2)</f>
        <v>960400</v>
      </c>
      <c r="E6274" s="32" t="n">
        <f aca="false">IF($A6274="","",IF($C6274&lt;=0,"",1/$C6274^2))</f>
        <v>0.378137718891064</v>
      </c>
      <c r="F6274" s="33" t="n">
        <f aca="false">IF(OR(ROW()-設定!$B$30&lt;2,ROW()+設定!$B$30&gt;13701,N($A6274)&lt;=0,N(INDEX($A$2:$A$13701,MIN(13700,MAX(1,ROW()-1+設定!$B$30))))&lt;=0,$A6274&lt;設定!$B$28,$A6274&gt;設定!$B$29),0,IF(AND($C6274&gt;=MAX(INDEX($C$1:$C$13701,MAX(1,ROW()-設定!$B$24)):INDEX($C$1:$C$13701,MAX(1,ROW()-1))),$C6274&gt;MAX(INDEX($C$1:$C$13701,MIN(13701,ROW()+1)):INDEX($C$1:$C$13701,MIN(13701,ROW()+設定!$B$24))),$C6274&gt;=設定!$B$32,$C6274&gt;=MAX(MIN(INDEX($C$1:$C$13701,MAX(1,ROW()-設定!$B$26)):INDEX($C$1:$C$13701,MAX(1,ROW()-1))),MIN(INDEX($C$1:$C$13701,MIN(13701,ROW()+1)):INDEX($C$1:$C$13701,MIN(13701,ROW()+設定!$B$26))))*10^(設定!$B$27/20)),1,0))</f>
        <v>0</v>
      </c>
      <c r="G6274" s="33" t="n">
        <f aca="false">$G6273+IF($F6274=1,1,0)</f>
        <v>3</v>
      </c>
      <c r="H6274" s="0" t="str">
        <f aca="false">IF($F6274=1,$G6274,"")</f>
        <v/>
      </c>
    </row>
    <row r="6275" customFormat="false" ht="15" hidden="false" customHeight="false" outlineLevel="0" collapsed="false">
      <c r="A6275" s="30" t="n">
        <v>980.15625</v>
      </c>
      <c r="B6275" s="31" t="n">
        <v>4.25</v>
      </c>
      <c r="C6275" s="32" t="n">
        <f aca="false">IF($A6275="","",IF(設定!$B$21="dB",10^($B6275/20),ABS($B6275)))</f>
        <v>1.63117290922784</v>
      </c>
      <c r="D6275" s="32" t="n">
        <f aca="false">IF($A6275="","",$A6275^2)</f>
        <v>960706.274414063</v>
      </c>
      <c r="E6275" s="32" t="n">
        <f aca="false">IF($A6275="","",IF($C6275&lt;=0,"",1/$C6275^2))</f>
        <v>0.375837404288444</v>
      </c>
      <c r="F6275" s="33" t="n">
        <f aca="false">IF(OR(ROW()-設定!$B$30&lt;2,ROW()+設定!$B$30&gt;13701,N($A6275)&lt;=0,N(INDEX($A$2:$A$13701,MIN(13700,MAX(1,ROW()-1+設定!$B$30))))&lt;=0,$A6275&lt;設定!$B$28,$A6275&gt;設定!$B$29),0,IF(AND($C6275&gt;=MAX(INDEX($C$1:$C$13701,MAX(1,ROW()-設定!$B$24)):INDEX($C$1:$C$13701,MAX(1,ROW()-1))),$C6275&gt;MAX(INDEX($C$1:$C$13701,MIN(13701,ROW()+1)):INDEX($C$1:$C$13701,MIN(13701,ROW()+設定!$B$24))),$C6275&gt;=設定!$B$32,$C6275&gt;=MAX(MIN(INDEX($C$1:$C$13701,MAX(1,ROW()-設定!$B$26)):INDEX($C$1:$C$13701,MAX(1,ROW()-1))),MIN(INDEX($C$1:$C$13701,MIN(13701,ROW()+1)):INDEX($C$1:$C$13701,MIN(13701,ROW()+設定!$B$26))))*10^(設定!$B$27/20)),1,0))</f>
        <v>0</v>
      </c>
      <c r="G6275" s="33" t="n">
        <f aca="false">$G6274+IF($F6275=1,1,0)</f>
        <v>3</v>
      </c>
      <c r="H6275" s="0" t="str">
        <f aca="false">IF($F6275=1,$G6275,"")</f>
        <v/>
      </c>
    </row>
    <row r="6276" customFormat="false" ht="15" hidden="false" customHeight="false" outlineLevel="0" collapsed="false">
      <c r="A6276" s="30" t="n">
        <v>980.3125</v>
      </c>
      <c r="B6276" s="31" t="n">
        <v>4.2499</v>
      </c>
      <c r="C6276" s="32" t="n">
        <f aca="false">IF($A6276="","",IF(設定!$B$21="dB",10^($B6276/20),ABS($B6276)))</f>
        <v>1.63115412976382</v>
      </c>
      <c r="D6276" s="32" t="n">
        <f aca="false">IF($A6276="","",$A6276^2)</f>
        <v>961012.59765625</v>
      </c>
      <c r="E6276" s="32" t="n">
        <f aca="false">IF($A6276="","",IF($C6276&lt;=0,"",1/$C6276^2))</f>
        <v>0.375846058364123</v>
      </c>
      <c r="F6276" s="33" t="n">
        <f aca="false">IF(OR(ROW()-設定!$B$30&lt;2,ROW()+設定!$B$30&gt;13701,N($A6276)&lt;=0,N(INDEX($A$2:$A$13701,MIN(13700,MAX(1,ROW()-1+設定!$B$30))))&lt;=0,$A6276&lt;設定!$B$28,$A6276&gt;設定!$B$29),0,IF(AND($C6276&gt;=MAX(INDEX($C$1:$C$13701,MAX(1,ROW()-設定!$B$24)):INDEX($C$1:$C$13701,MAX(1,ROW()-1))),$C6276&gt;MAX(INDEX($C$1:$C$13701,MIN(13701,ROW()+1)):INDEX($C$1:$C$13701,MIN(13701,ROW()+設定!$B$24))),$C6276&gt;=設定!$B$32,$C6276&gt;=MAX(MIN(INDEX($C$1:$C$13701,MAX(1,ROW()-設定!$B$26)):INDEX($C$1:$C$13701,MAX(1,ROW()-1))),MIN(INDEX($C$1:$C$13701,MIN(13701,ROW()+1)):INDEX($C$1:$C$13701,MIN(13701,ROW()+設定!$B$26))))*10^(設定!$B$27/20)),1,0))</f>
        <v>0</v>
      </c>
      <c r="G6276" s="33" t="n">
        <f aca="false">$G6275+IF($F6276=1,1,0)</f>
        <v>3</v>
      </c>
      <c r="H6276" s="0" t="str">
        <f aca="false">IF($F6276=1,$G6276,"")</f>
        <v/>
      </c>
    </row>
    <row r="6277" customFormat="false" ht="15" hidden="false" customHeight="false" outlineLevel="0" collapsed="false">
      <c r="A6277" s="30" t="n">
        <v>980.46875</v>
      </c>
      <c r="B6277" s="31" t="n">
        <v>4.1768</v>
      </c>
      <c r="C6277" s="32" t="n">
        <f aca="false">IF($A6277="","",IF(設定!$B$21="dB",10^($B6277/20),ABS($B6277)))</f>
        <v>1.61748402472361</v>
      </c>
      <c r="D6277" s="32" t="n">
        <f aca="false">IF($A6277="","",$A6277^2)</f>
        <v>961318.969726563</v>
      </c>
      <c r="E6277" s="32" t="n">
        <f aca="false">IF($A6277="","",IF($C6277&lt;=0,"",1/$C6277^2))</f>
        <v>0.382225801486037</v>
      </c>
      <c r="F6277" s="33" t="n">
        <f aca="false">IF(OR(ROW()-設定!$B$30&lt;2,ROW()+設定!$B$30&gt;13701,N($A6277)&lt;=0,N(INDEX($A$2:$A$13701,MIN(13700,MAX(1,ROW()-1+設定!$B$30))))&lt;=0,$A6277&lt;設定!$B$28,$A6277&gt;設定!$B$29),0,IF(AND($C6277&gt;=MAX(INDEX($C$1:$C$13701,MAX(1,ROW()-設定!$B$24)):INDEX($C$1:$C$13701,MAX(1,ROW()-1))),$C6277&gt;MAX(INDEX($C$1:$C$13701,MIN(13701,ROW()+1)):INDEX($C$1:$C$13701,MIN(13701,ROW()+設定!$B$24))),$C6277&gt;=設定!$B$32,$C6277&gt;=MAX(MIN(INDEX($C$1:$C$13701,MAX(1,ROW()-設定!$B$26)):INDEX($C$1:$C$13701,MAX(1,ROW()-1))),MIN(INDEX($C$1:$C$13701,MIN(13701,ROW()+1)):INDEX($C$1:$C$13701,MIN(13701,ROW()+設定!$B$26))))*10^(設定!$B$27/20)),1,0))</f>
        <v>0</v>
      </c>
      <c r="G6277" s="33" t="n">
        <f aca="false">$G6276+IF($F6277=1,1,0)</f>
        <v>3</v>
      </c>
      <c r="H6277" s="0" t="str">
        <f aca="false">IF($F6277=1,$G6277,"")</f>
        <v/>
      </c>
    </row>
    <row r="6278" customFormat="false" ht="15" hidden="false" customHeight="false" outlineLevel="0" collapsed="false">
      <c r="A6278" s="30" t="n">
        <v>980.625</v>
      </c>
      <c r="B6278" s="31" t="n">
        <v>4.1977</v>
      </c>
      <c r="C6278" s="32" t="n">
        <f aca="false">IF($A6278="","",IF(設定!$B$21="dB",10^($B6278/20),ABS($B6278)))</f>
        <v>1.62138070330094</v>
      </c>
      <c r="D6278" s="32" t="n">
        <f aca="false">IF($A6278="","",$A6278^2)</f>
        <v>961625.390625</v>
      </c>
      <c r="E6278" s="32" t="n">
        <f aca="false">IF($A6278="","",IF($C6278&lt;=0,"",1/$C6278^2))</f>
        <v>0.380390795886303</v>
      </c>
      <c r="F6278" s="33" t="n">
        <f aca="false">IF(OR(ROW()-設定!$B$30&lt;2,ROW()+設定!$B$30&gt;13701,N($A6278)&lt;=0,N(INDEX($A$2:$A$13701,MIN(13700,MAX(1,ROW()-1+設定!$B$30))))&lt;=0,$A6278&lt;設定!$B$28,$A6278&gt;設定!$B$29),0,IF(AND($C6278&gt;=MAX(INDEX($C$1:$C$13701,MAX(1,ROW()-設定!$B$24)):INDEX($C$1:$C$13701,MAX(1,ROW()-1))),$C6278&gt;MAX(INDEX($C$1:$C$13701,MIN(13701,ROW()+1)):INDEX($C$1:$C$13701,MIN(13701,ROW()+設定!$B$24))),$C6278&gt;=設定!$B$32,$C6278&gt;=MAX(MIN(INDEX($C$1:$C$13701,MAX(1,ROW()-設定!$B$26)):INDEX($C$1:$C$13701,MAX(1,ROW()-1))),MIN(INDEX($C$1:$C$13701,MIN(13701,ROW()+1)):INDEX($C$1:$C$13701,MIN(13701,ROW()+設定!$B$26))))*10^(設定!$B$27/20)),1,0))</f>
        <v>0</v>
      </c>
      <c r="G6278" s="33" t="n">
        <f aca="false">$G6277+IF($F6278=1,1,0)</f>
        <v>3</v>
      </c>
      <c r="H6278" s="0" t="str">
        <f aca="false">IF($F6278=1,$G6278,"")</f>
        <v/>
      </c>
    </row>
    <row r="6279" customFormat="false" ht="15" hidden="false" customHeight="false" outlineLevel="0" collapsed="false">
      <c r="A6279" s="30" t="n">
        <v>980.78125</v>
      </c>
      <c r="B6279" s="31" t="n">
        <v>4.4458</v>
      </c>
      <c r="C6279" s="32" t="n">
        <f aca="false">IF($A6279="","",IF(設定!$B$21="dB",10^($B6279/20),ABS($B6279)))</f>
        <v>1.66836088812554</v>
      </c>
      <c r="D6279" s="32" t="n">
        <f aca="false">IF($A6279="","",$A6279^2)</f>
        <v>961931.860351563</v>
      </c>
      <c r="E6279" s="32" t="n">
        <f aca="false">IF($A6279="","",IF($C6279&lt;=0,"",1/$C6279^2))</f>
        <v>0.35926921082529</v>
      </c>
      <c r="F6279" s="33" t="n">
        <f aca="false">IF(OR(ROW()-設定!$B$30&lt;2,ROW()+設定!$B$30&gt;13701,N($A6279)&lt;=0,N(INDEX($A$2:$A$13701,MIN(13700,MAX(1,ROW()-1+設定!$B$30))))&lt;=0,$A6279&lt;設定!$B$28,$A6279&gt;設定!$B$29),0,IF(AND($C6279&gt;=MAX(INDEX($C$1:$C$13701,MAX(1,ROW()-設定!$B$24)):INDEX($C$1:$C$13701,MAX(1,ROW()-1))),$C6279&gt;MAX(INDEX($C$1:$C$13701,MIN(13701,ROW()+1)):INDEX($C$1:$C$13701,MIN(13701,ROW()+設定!$B$24))),$C6279&gt;=設定!$B$32,$C6279&gt;=MAX(MIN(INDEX($C$1:$C$13701,MAX(1,ROW()-設定!$B$26)):INDEX($C$1:$C$13701,MAX(1,ROW()-1))),MIN(INDEX($C$1:$C$13701,MIN(13701,ROW()+1)):INDEX($C$1:$C$13701,MIN(13701,ROW()+設定!$B$26))))*10^(設定!$B$27/20)),1,0))</f>
        <v>0</v>
      </c>
      <c r="G6279" s="33" t="n">
        <f aca="false">$G6278+IF($F6279=1,1,0)</f>
        <v>3</v>
      </c>
      <c r="H6279" s="0" t="str">
        <f aca="false">IF($F6279=1,$G6279,"")</f>
        <v/>
      </c>
    </row>
    <row r="6280" customFormat="false" ht="15" hidden="false" customHeight="false" outlineLevel="0" collapsed="false">
      <c r="A6280" s="30" t="n">
        <v>980.9375</v>
      </c>
      <c r="B6280" s="31" t="n">
        <v>4.3997</v>
      </c>
      <c r="C6280" s="32" t="n">
        <f aca="false">IF($A6280="","",IF(設定!$B$21="dB",10^($B6280/20),ABS($B6280)))</f>
        <v>1.65952958832633</v>
      </c>
      <c r="D6280" s="32" t="n">
        <f aca="false">IF($A6280="","",$A6280^2)</f>
        <v>962238.37890625</v>
      </c>
      <c r="E6280" s="32" t="n">
        <f aca="false">IF($A6280="","",IF($C6280&lt;=0,"",1/$C6280^2))</f>
        <v>0.363103136179868</v>
      </c>
      <c r="F6280" s="33" t="n">
        <f aca="false">IF(OR(ROW()-設定!$B$30&lt;2,ROW()+設定!$B$30&gt;13701,N($A6280)&lt;=0,N(INDEX($A$2:$A$13701,MIN(13700,MAX(1,ROW()-1+設定!$B$30))))&lt;=0,$A6280&lt;設定!$B$28,$A6280&gt;設定!$B$29),0,IF(AND($C6280&gt;=MAX(INDEX($C$1:$C$13701,MAX(1,ROW()-設定!$B$24)):INDEX($C$1:$C$13701,MAX(1,ROW()-1))),$C6280&gt;MAX(INDEX($C$1:$C$13701,MIN(13701,ROW()+1)):INDEX($C$1:$C$13701,MIN(13701,ROW()+設定!$B$24))),$C6280&gt;=設定!$B$32,$C6280&gt;=MAX(MIN(INDEX($C$1:$C$13701,MAX(1,ROW()-設定!$B$26)):INDEX($C$1:$C$13701,MAX(1,ROW()-1))),MIN(INDEX($C$1:$C$13701,MIN(13701,ROW()+1)):INDEX($C$1:$C$13701,MIN(13701,ROW()+設定!$B$26))))*10^(設定!$B$27/20)),1,0))</f>
        <v>0</v>
      </c>
      <c r="G6280" s="33" t="n">
        <f aca="false">$G6279+IF($F6280=1,1,0)</f>
        <v>3</v>
      </c>
      <c r="H6280" s="0" t="str">
        <f aca="false">IF($F6280=1,$G6280,"")</f>
        <v/>
      </c>
    </row>
    <row r="6281" customFormat="false" ht="15" hidden="false" customHeight="false" outlineLevel="0" collapsed="false">
      <c r="A6281" s="30" t="n">
        <v>981.09375</v>
      </c>
      <c r="B6281" s="31" t="n">
        <v>4.4969</v>
      </c>
      <c r="C6281" s="32" t="n">
        <f aca="false">IF($A6281="","",IF(設定!$B$21="dB",10^($B6281/20),ABS($B6281)))</f>
        <v>1.67820495871982</v>
      </c>
      <c r="D6281" s="32" t="n">
        <f aca="false">IF($A6281="","",$A6281^2)</f>
        <v>962544.946289063</v>
      </c>
      <c r="E6281" s="32" t="n">
        <f aca="false">IF($A6281="","",IF($C6281&lt;=0,"",1/$C6281^2))</f>
        <v>0.35506674593246</v>
      </c>
      <c r="F6281" s="33" t="n">
        <f aca="false">IF(OR(ROW()-設定!$B$30&lt;2,ROW()+設定!$B$30&gt;13701,N($A6281)&lt;=0,N(INDEX($A$2:$A$13701,MIN(13700,MAX(1,ROW()-1+設定!$B$30))))&lt;=0,$A6281&lt;設定!$B$28,$A6281&gt;設定!$B$29),0,IF(AND($C6281&gt;=MAX(INDEX($C$1:$C$13701,MAX(1,ROW()-設定!$B$24)):INDEX($C$1:$C$13701,MAX(1,ROW()-1))),$C6281&gt;MAX(INDEX($C$1:$C$13701,MIN(13701,ROW()+1)):INDEX($C$1:$C$13701,MIN(13701,ROW()+設定!$B$24))),$C6281&gt;=設定!$B$32,$C6281&gt;=MAX(MIN(INDEX($C$1:$C$13701,MAX(1,ROW()-設定!$B$26)):INDEX($C$1:$C$13701,MAX(1,ROW()-1))),MIN(INDEX($C$1:$C$13701,MIN(13701,ROW()+1)):INDEX($C$1:$C$13701,MIN(13701,ROW()+設定!$B$26))))*10^(設定!$B$27/20)),1,0))</f>
        <v>0</v>
      </c>
      <c r="G6281" s="33" t="n">
        <f aca="false">$G6280+IF($F6281=1,1,0)</f>
        <v>3</v>
      </c>
      <c r="H6281" s="0" t="str">
        <f aca="false">IF($F6281=1,$G6281,"")</f>
        <v/>
      </c>
    </row>
    <row r="6282" customFormat="false" ht="15" hidden="false" customHeight="false" outlineLevel="0" collapsed="false">
      <c r="A6282" s="30" t="n">
        <v>981.25</v>
      </c>
      <c r="B6282" s="31" t="n">
        <v>4.4235</v>
      </c>
      <c r="C6282" s="32" t="n">
        <f aca="false">IF($A6282="","",IF(設定!$B$21="dB",10^($B6282/20),ABS($B6282)))</f>
        <v>1.66408306153813</v>
      </c>
      <c r="D6282" s="32" t="n">
        <f aca="false">IF($A6282="","",$A6282^2)</f>
        <v>962851.5625</v>
      </c>
      <c r="E6282" s="32" t="n">
        <f aca="false">IF($A6282="","",IF($C6282&lt;=0,"",1/$C6282^2))</f>
        <v>0.361118718036024</v>
      </c>
      <c r="F6282" s="33" t="n">
        <f aca="false">IF(OR(ROW()-設定!$B$30&lt;2,ROW()+設定!$B$30&gt;13701,N($A6282)&lt;=0,N(INDEX($A$2:$A$13701,MIN(13700,MAX(1,ROW()-1+設定!$B$30))))&lt;=0,$A6282&lt;設定!$B$28,$A6282&gt;設定!$B$29),0,IF(AND($C6282&gt;=MAX(INDEX($C$1:$C$13701,MAX(1,ROW()-設定!$B$24)):INDEX($C$1:$C$13701,MAX(1,ROW()-1))),$C6282&gt;MAX(INDEX($C$1:$C$13701,MIN(13701,ROW()+1)):INDEX($C$1:$C$13701,MIN(13701,ROW()+設定!$B$24))),$C6282&gt;=設定!$B$32,$C6282&gt;=MAX(MIN(INDEX($C$1:$C$13701,MAX(1,ROW()-設定!$B$26)):INDEX($C$1:$C$13701,MAX(1,ROW()-1))),MIN(INDEX($C$1:$C$13701,MIN(13701,ROW()+1)):INDEX($C$1:$C$13701,MIN(13701,ROW()+設定!$B$26))))*10^(設定!$B$27/20)),1,0))</f>
        <v>0</v>
      </c>
      <c r="G6282" s="33" t="n">
        <f aca="false">$G6281+IF($F6282=1,1,0)</f>
        <v>3</v>
      </c>
      <c r="H6282" s="0" t="str">
        <f aca="false">IF($F6282=1,$G6282,"")</f>
        <v/>
      </c>
    </row>
    <row r="6283" customFormat="false" ht="15" hidden="false" customHeight="false" outlineLevel="0" collapsed="false">
      <c r="A6283" s="30" t="n">
        <v>981.40625</v>
      </c>
      <c r="B6283" s="31" t="n">
        <v>4.667</v>
      </c>
      <c r="C6283" s="32" t="n">
        <f aca="false">IF($A6283="","",IF(設定!$B$21="dB",10^($B6283/20),ABS($B6283)))</f>
        <v>1.71139398007268</v>
      </c>
      <c r="D6283" s="32" t="n">
        <f aca="false">IF($A6283="","",$A6283^2)</f>
        <v>963158.227539063</v>
      </c>
      <c r="E6283" s="32" t="n">
        <f aca="false">IF($A6283="","",IF($C6283&lt;=0,"",1/$C6283^2))</f>
        <v>0.341428680757969</v>
      </c>
      <c r="F6283" s="33" t="n">
        <f aca="false">IF(OR(ROW()-設定!$B$30&lt;2,ROW()+設定!$B$30&gt;13701,N($A6283)&lt;=0,N(INDEX($A$2:$A$13701,MIN(13700,MAX(1,ROW()-1+設定!$B$30))))&lt;=0,$A6283&lt;設定!$B$28,$A6283&gt;設定!$B$29),0,IF(AND($C6283&gt;=MAX(INDEX($C$1:$C$13701,MAX(1,ROW()-設定!$B$24)):INDEX($C$1:$C$13701,MAX(1,ROW()-1))),$C6283&gt;MAX(INDEX($C$1:$C$13701,MIN(13701,ROW()+1)):INDEX($C$1:$C$13701,MIN(13701,ROW()+設定!$B$24))),$C6283&gt;=設定!$B$32,$C6283&gt;=MAX(MIN(INDEX($C$1:$C$13701,MAX(1,ROW()-設定!$B$26)):INDEX($C$1:$C$13701,MAX(1,ROW()-1))),MIN(INDEX($C$1:$C$13701,MIN(13701,ROW()+1)):INDEX($C$1:$C$13701,MIN(13701,ROW()+設定!$B$26))))*10^(設定!$B$27/20)),1,0))</f>
        <v>0</v>
      </c>
      <c r="G6283" s="33" t="n">
        <f aca="false">$G6282+IF($F6283=1,1,0)</f>
        <v>3</v>
      </c>
      <c r="H6283" s="0" t="str">
        <f aca="false">IF($F6283=1,$G6283,"")</f>
        <v/>
      </c>
    </row>
    <row r="6284" customFormat="false" ht="15" hidden="false" customHeight="false" outlineLevel="0" collapsed="false">
      <c r="A6284" s="30" t="n">
        <v>981.5625</v>
      </c>
      <c r="B6284" s="31" t="n">
        <v>4.5306</v>
      </c>
      <c r="C6284" s="32" t="n">
        <f aca="false">IF($A6284="","",IF(設定!$B$21="dB",10^($B6284/20),ABS($B6284)))</f>
        <v>1.68472879969722</v>
      </c>
      <c r="D6284" s="32" t="n">
        <f aca="false">IF($A6284="","",$A6284^2)</f>
        <v>963464.94140625</v>
      </c>
      <c r="E6284" s="32" t="n">
        <f aca="false">IF($A6284="","",IF($C6284&lt;=0,"",1/$C6284^2))</f>
        <v>0.352322192570262</v>
      </c>
      <c r="F6284" s="33" t="n">
        <f aca="false">IF(OR(ROW()-設定!$B$30&lt;2,ROW()+設定!$B$30&gt;13701,N($A6284)&lt;=0,N(INDEX($A$2:$A$13701,MIN(13700,MAX(1,ROW()-1+設定!$B$30))))&lt;=0,$A6284&lt;設定!$B$28,$A6284&gt;設定!$B$29),0,IF(AND($C6284&gt;=MAX(INDEX($C$1:$C$13701,MAX(1,ROW()-設定!$B$24)):INDEX($C$1:$C$13701,MAX(1,ROW()-1))),$C6284&gt;MAX(INDEX($C$1:$C$13701,MIN(13701,ROW()+1)):INDEX($C$1:$C$13701,MIN(13701,ROW()+設定!$B$24))),$C6284&gt;=設定!$B$32,$C6284&gt;=MAX(MIN(INDEX($C$1:$C$13701,MAX(1,ROW()-設定!$B$26)):INDEX($C$1:$C$13701,MAX(1,ROW()-1))),MIN(INDEX($C$1:$C$13701,MIN(13701,ROW()+1)):INDEX($C$1:$C$13701,MIN(13701,ROW()+設定!$B$26))))*10^(設定!$B$27/20)),1,0))</f>
        <v>0</v>
      </c>
      <c r="G6284" s="33" t="n">
        <f aca="false">$G6283+IF($F6284=1,1,0)</f>
        <v>3</v>
      </c>
      <c r="H6284" s="0" t="str">
        <f aca="false">IF($F6284=1,$G6284,"")</f>
        <v/>
      </c>
    </row>
    <row r="6285" customFormat="false" ht="15" hidden="false" customHeight="false" outlineLevel="0" collapsed="false">
      <c r="A6285" s="30" t="n">
        <v>981.71875</v>
      </c>
      <c r="B6285" s="31" t="n">
        <v>4.6827</v>
      </c>
      <c r="C6285" s="32" t="n">
        <f aca="false">IF($A6285="","",IF(設定!$B$21="dB",10^($B6285/20),ABS($B6285)))</f>
        <v>1.71449017221811</v>
      </c>
      <c r="D6285" s="32" t="n">
        <f aca="false">IF($A6285="","",$A6285^2)</f>
        <v>963771.704101563</v>
      </c>
      <c r="E6285" s="32" t="n">
        <f aca="false">IF($A6285="","",IF($C6285&lt;=0,"",1/$C6285^2))</f>
        <v>0.34019662439043</v>
      </c>
      <c r="F6285" s="33" t="n">
        <f aca="false">IF(OR(ROW()-設定!$B$30&lt;2,ROW()+設定!$B$30&gt;13701,N($A6285)&lt;=0,N(INDEX($A$2:$A$13701,MIN(13700,MAX(1,ROW()-1+設定!$B$30))))&lt;=0,$A6285&lt;設定!$B$28,$A6285&gt;設定!$B$29),0,IF(AND($C6285&gt;=MAX(INDEX($C$1:$C$13701,MAX(1,ROW()-設定!$B$24)):INDEX($C$1:$C$13701,MAX(1,ROW()-1))),$C6285&gt;MAX(INDEX($C$1:$C$13701,MIN(13701,ROW()+1)):INDEX($C$1:$C$13701,MIN(13701,ROW()+設定!$B$24))),$C6285&gt;=設定!$B$32,$C6285&gt;=MAX(MIN(INDEX($C$1:$C$13701,MAX(1,ROW()-設定!$B$26)):INDEX($C$1:$C$13701,MAX(1,ROW()-1))),MIN(INDEX($C$1:$C$13701,MIN(13701,ROW()+1)):INDEX($C$1:$C$13701,MIN(13701,ROW()+設定!$B$26))))*10^(設定!$B$27/20)),1,0))</f>
        <v>0</v>
      </c>
      <c r="G6285" s="33" t="n">
        <f aca="false">$G6284+IF($F6285=1,1,0)</f>
        <v>3</v>
      </c>
      <c r="H6285" s="0" t="str">
        <f aca="false">IF($F6285=1,$G6285,"")</f>
        <v/>
      </c>
    </row>
    <row r="6286" customFormat="false" ht="15" hidden="false" customHeight="false" outlineLevel="0" collapsed="false">
      <c r="A6286" s="30" t="n">
        <v>981.875</v>
      </c>
      <c r="B6286" s="31" t="n">
        <v>4.5484</v>
      </c>
      <c r="C6286" s="32" t="n">
        <f aca="false">IF($A6286="","",IF(設定!$B$21="dB",10^($B6286/20),ABS($B6286)))</f>
        <v>1.68818485570049</v>
      </c>
      <c r="D6286" s="32" t="n">
        <f aca="false">IF($A6286="","",$A6286^2)</f>
        <v>964078.515625</v>
      </c>
      <c r="E6286" s="32" t="n">
        <f aca="false">IF($A6286="","",IF($C6286&lt;=0,"",1/$C6286^2))</f>
        <v>0.350881119524829</v>
      </c>
      <c r="F6286" s="33" t="n">
        <f aca="false">IF(OR(ROW()-設定!$B$30&lt;2,ROW()+設定!$B$30&gt;13701,N($A6286)&lt;=0,N(INDEX($A$2:$A$13701,MIN(13700,MAX(1,ROW()-1+設定!$B$30))))&lt;=0,$A6286&lt;設定!$B$28,$A6286&gt;設定!$B$29),0,IF(AND($C6286&gt;=MAX(INDEX($C$1:$C$13701,MAX(1,ROW()-設定!$B$24)):INDEX($C$1:$C$13701,MAX(1,ROW()-1))),$C6286&gt;MAX(INDEX($C$1:$C$13701,MIN(13701,ROW()+1)):INDEX($C$1:$C$13701,MIN(13701,ROW()+設定!$B$24))),$C6286&gt;=設定!$B$32,$C6286&gt;=MAX(MIN(INDEX($C$1:$C$13701,MAX(1,ROW()-設定!$B$26)):INDEX($C$1:$C$13701,MAX(1,ROW()-1))),MIN(INDEX($C$1:$C$13701,MIN(13701,ROW()+1)):INDEX($C$1:$C$13701,MIN(13701,ROW()+設定!$B$26))))*10^(設定!$B$27/20)),1,0))</f>
        <v>0</v>
      </c>
      <c r="G6286" s="33" t="n">
        <f aca="false">$G6285+IF($F6286=1,1,0)</f>
        <v>3</v>
      </c>
      <c r="H6286" s="0" t="str">
        <f aca="false">IF($F6286=1,$G6286,"")</f>
        <v/>
      </c>
    </row>
    <row r="6287" customFormat="false" ht="15" hidden="false" customHeight="false" outlineLevel="0" collapsed="false">
      <c r="A6287" s="30" t="n">
        <v>982.03125</v>
      </c>
      <c r="B6287" s="31" t="n">
        <v>4.7168</v>
      </c>
      <c r="C6287" s="32" t="n">
        <f aca="false">IF($A6287="","",IF(設定!$B$21="dB",10^($B6287/20),ABS($B6287)))</f>
        <v>1.721234331999</v>
      </c>
      <c r="D6287" s="32" t="n">
        <f aca="false">IF($A6287="","",$A6287^2)</f>
        <v>964385.375976563</v>
      </c>
      <c r="E6287" s="32" t="n">
        <f aca="false">IF($A6287="","",IF($C6287&lt;=0,"",1/$C6287^2))</f>
        <v>0.337535922713695</v>
      </c>
      <c r="F6287" s="33" t="n">
        <f aca="false">IF(OR(ROW()-設定!$B$30&lt;2,ROW()+設定!$B$30&gt;13701,N($A6287)&lt;=0,N(INDEX($A$2:$A$13701,MIN(13700,MAX(1,ROW()-1+設定!$B$30))))&lt;=0,$A6287&lt;設定!$B$28,$A6287&gt;設定!$B$29),0,IF(AND($C6287&gt;=MAX(INDEX($C$1:$C$13701,MAX(1,ROW()-設定!$B$24)):INDEX($C$1:$C$13701,MAX(1,ROW()-1))),$C6287&gt;MAX(INDEX($C$1:$C$13701,MIN(13701,ROW()+1)):INDEX($C$1:$C$13701,MIN(13701,ROW()+設定!$B$24))),$C6287&gt;=設定!$B$32,$C6287&gt;=MAX(MIN(INDEX($C$1:$C$13701,MAX(1,ROW()-設定!$B$26)):INDEX($C$1:$C$13701,MAX(1,ROW()-1))),MIN(INDEX($C$1:$C$13701,MIN(13701,ROW()+1)):INDEX($C$1:$C$13701,MIN(13701,ROW()+設定!$B$26))))*10^(設定!$B$27/20)),1,0))</f>
        <v>0</v>
      </c>
      <c r="G6287" s="33" t="n">
        <f aca="false">$G6286+IF($F6287=1,1,0)</f>
        <v>3</v>
      </c>
      <c r="H6287" s="0" t="str">
        <f aca="false">IF($F6287=1,$G6287,"")</f>
        <v/>
      </c>
    </row>
    <row r="6288" customFormat="false" ht="15" hidden="false" customHeight="false" outlineLevel="0" collapsed="false">
      <c r="A6288" s="30" t="n">
        <v>982.1875</v>
      </c>
      <c r="B6288" s="31" t="n">
        <v>4.8935</v>
      </c>
      <c r="C6288" s="32" t="n">
        <f aca="false">IF($A6288="","",IF(設定!$B$21="dB",10^($B6288/20),ABS($B6288)))</f>
        <v>1.75660858123582</v>
      </c>
      <c r="D6288" s="32" t="n">
        <f aca="false">IF($A6288="","",$A6288^2)</f>
        <v>964692.28515625</v>
      </c>
      <c r="E6288" s="32" t="n">
        <f aca="false">IF($A6288="","",IF($C6288&lt;=0,"",1/$C6288^2))</f>
        <v>0.324078335798725</v>
      </c>
      <c r="F6288" s="33" t="n">
        <f aca="false">IF(OR(ROW()-設定!$B$30&lt;2,ROW()+設定!$B$30&gt;13701,N($A6288)&lt;=0,N(INDEX($A$2:$A$13701,MIN(13700,MAX(1,ROW()-1+設定!$B$30))))&lt;=0,$A6288&lt;設定!$B$28,$A6288&gt;設定!$B$29),0,IF(AND($C6288&gt;=MAX(INDEX($C$1:$C$13701,MAX(1,ROW()-設定!$B$24)):INDEX($C$1:$C$13701,MAX(1,ROW()-1))),$C6288&gt;MAX(INDEX($C$1:$C$13701,MIN(13701,ROW()+1)):INDEX($C$1:$C$13701,MIN(13701,ROW()+設定!$B$24))),$C6288&gt;=設定!$B$32,$C6288&gt;=MAX(MIN(INDEX($C$1:$C$13701,MAX(1,ROW()-設定!$B$26)):INDEX($C$1:$C$13701,MAX(1,ROW()-1))),MIN(INDEX($C$1:$C$13701,MIN(13701,ROW()+1)):INDEX($C$1:$C$13701,MIN(13701,ROW()+設定!$B$26))))*10^(設定!$B$27/20)),1,0))</f>
        <v>0</v>
      </c>
      <c r="G6288" s="33" t="n">
        <f aca="false">$G6287+IF($F6288=1,1,0)</f>
        <v>3</v>
      </c>
      <c r="H6288" s="0" t="str">
        <f aca="false">IF($F6288=1,$G6288,"")</f>
        <v/>
      </c>
    </row>
    <row r="6289" customFormat="false" ht="15" hidden="false" customHeight="false" outlineLevel="0" collapsed="false">
      <c r="A6289" s="30" t="n">
        <v>982.34375</v>
      </c>
      <c r="B6289" s="31" t="n">
        <v>4.8507</v>
      </c>
      <c r="C6289" s="32" t="n">
        <f aca="false">IF($A6289="","",IF(設定!$B$21="dB",10^($B6289/20),ABS($B6289)))</f>
        <v>1.74797412681283</v>
      </c>
      <c r="D6289" s="32" t="n">
        <f aca="false">IF($A6289="","",$A6289^2)</f>
        <v>964999.243164063</v>
      </c>
      <c r="E6289" s="32" t="n">
        <f aca="false">IF($A6289="","",IF($C6289&lt;=0,"",1/$C6289^2))</f>
        <v>0.327287938044346</v>
      </c>
      <c r="F6289" s="33" t="n">
        <f aca="false">IF(OR(ROW()-設定!$B$30&lt;2,ROW()+設定!$B$30&gt;13701,N($A6289)&lt;=0,N(INDEX($A$2:$A$13701,MIN(13700,MAX(1,ROW()-1+設定!$B$30))))&lt;=0,$A6289&lt;設定!$B$28,$A6289&gt;設定!$B$29),0,IF(AND($C6289&gt;=MAX(INDEX($C$1:$C$13701,MAX(1,ROW()-設定!$B$24)):INDEX($C$1:$C$13701,MAX(1,ROW()-1))),$C6289&gt;MAX(INDEX($C$1:$C$13701,MIN(13701,ROW()+1)):INDEX($C$1:$C$13701,MIN(13701,ROW()+設定!$B$24))),$C6289&gt;=設定!$B$32,$C6289&gt;=MAX(MIN(INDEX($C$1:$C$13701,MAX(1,ROW()-設定!$B$26)):INDEX($C$1:$C$13701,MAX(1,ROW()-1))),MIN(INDEX($C$1:$C$13701,MIN(13701,ROW()+1)):INDEX($C$1:$C$13701,MIN(13701,ROW()+設定!$B$26))))*10^(設定!$B$27/20)),1,0))</f>
        <v>0</v>
      </c>
      <c r="G6289" s="33" t="n">
        <f aca="false">$G6288+IF($F6289=1,1,0)</f>
        <v>3</v>
      </c>
      <c r="H6289" s="0" t="str">
        <f aca="false">IF($F6289=1,$G6289,"")</f>
        <v/>
      </c>
    </row>
    <row r="6290" customFormat="false" ht="15" hidden="false" customHeight="false" outlineLevel="0" collapsed="false">
      <c r="A6290" s="30" t="n">
        <v>982.5</v>
      </c>
      <c r="B6290" s="31" t="n">
        <v>4.9069</v>
      </c>
      <c r="C6290" s="32" t="n">
        <f aca="false">IF($A6290="","",IF(設定!$B$21="dB",10^($B6290/20),ABS($B6290)))</f>
        <v>1.75932064898615</v>
      </c>
      <c r="D6290" s="32" t="n">
        <f aca="false">IF($A6290="","",$A6290^2)</f>
        <v>965306.25</v>
      </c>
      <c r="E6290" s="32" t="n">
        <f aca="false">IF($A6290="","",IF($C6290&lt;=0,"",1/$C6290^2))</f>
        <v>0.323079944794289</v>
      </c>
      <c r="F6290" s="33" t="n">
        <f aca="false">IF(OR(ROW()-設定!$B$30&lt;2,ROW()+設定!$B$30&gt;13701,N($A6290)&lt;=0,N(INDEX($A$2:$A$13701,MIN(13700,MAX(1,ROW()-1+設定!$B$30))))&lt;=0,$A6290&lt;設定!$B$28,$A6290&gt;設定!$B$29),0,IF(AND($C6290&gt;=MAX(INDEX($C$1:$C$13701,MAX(1,ROW()-設定!$B$24)):INDEX($C$1:$C$13701,MAX(1,ROW()-1))),$C6290&gt;MAX(INDEX($C$1:$C$13701,MIN(13701,ROW()+1)):INDEX($C$1:$C$13701,MIN(13701,ROW()+設定!$B$24))),$C6290&gt;=設定!$B$32,$C6290&gt;=MAX(MIN(INDEX($C$1:$C$13701,MAX(1,ROW()-設定!$B$26)):INDEX($C$1:$C$13701,MAX(1,ROW()-1))),MIN(INDEX($C$1:$C$13701,MIN(13701,ROW()+1)):INDEX($C$1:$C$13701,MIN(13701,ROW()+設定!$B$26))))*10^(設定!$B$27/20)),1,0))</f>
        <v>0</v>
      </c>
      <c r="G6290" s="33" t="n">
        <f aca="false">$G6289+IF($F6290=1,1,0)</f>
        <v>3</v>
      </c>
      <c r="H6290" s="0" t="str">
        <f aca="false">IF($F6290=1,$G6290,"")</f>
        <v/>
      </c>
    </row>
    <row r="6291" customFormat="false" ht="15" hidden="false" customHeight="false" outlineLevel="0" collapsed="false">
      <c r="A6291" s="30" t="n">
        <v>982.65625</v>
      </c>
      <c r="B6291" s="31" t="n">
        <v>5.089</v>
      </c>
      <c r="C6291" s="32" t="n">
        <f aca="false">IF($A6291="","",IF(設定!$B$21="dB",10^($B6291/20),ABS($B6291)))</f>
        <v>1.79659422771199</v>
      </c>
      <c r="D6291" s="32" t="n">
        <f aca="false">IF($A6291="","",$A6291^2)</f>
        <v>965613.305664063</v>
      </c>
      <c r="E6291" s="32" t="n">
        <f aca="false">IF($A6291="","",IF($C6291&lt;=0,"",1/$C6291^2))</f>
        <v>0.30981325884844</v>
      </c>
      <c r="F6291" s="33" t="n">
        <f aca="false">IF(OR(ROW()-設定!$B$30&lt;2,ROW()+設定!$B$30&gt;13701,N($A6291)&lt;=0,N(INDEX($A$2:$A$13701,MIN(13700,MAX(1,ROW()-1+設定!$B$30))))&lt;=0,$A6291&lt;設定!$B$28,$A6291&gt;設定!$B$29),0,IF(AND($C6291&gt;=MAX(INDEX($C$1:$C$13701,MAX(1,ROW()-設定!$B$24)):INDEX($C$1:$C$13701,MAX(1,ROW()-1))),$C6291&gt;MAX(INDEX($C$1:$C$13701,MIN(13701,ROW()+1)):INDEX($C$1:$C$13701,MIN(13701,ROW()+設定!$B$24))),$C6291&gt;=設定!$B$32,$C6291&gt;=MAX(MIN(INDEX($C$1:$C$13701,MAX(1,ROW()-設定!$B$26)):INDEX($C$1:$C$13701,MAX(1,ROW()-1))),MIN(INDEX($C$1:$C$13701,MIN(13701,ROW()+1)):INDEX($C$1:$C$13701,MIN(13701,ROW()+設定!$B$26))))*10^(設定!$B$27/20)),1,0))</f>
        <v>0</v>
      </c>
      <c r="G6291" s="33" t="n">
        <f aca="false">$G6290+IF($F6291=1,1,0)</f>
        <v>3</v>
      </c>
      <c r="H6291" s="0" t="str">
        <f aca="false">IF($F6291=1,$G6291,"")</f>
        <v/>
      </c>
    </row>
    <row r="6292" customFormat="false" ht="15" hidden="false" customHeight="false" outlineLevel="0" collapsed="false">
      <c r="A6292" s="30" t="n">
        <v>982.8125</v>
      </c>
      <c r="B6292" s="31" t="n">
        <v>5.0547</v>
      </c>
      <c r="C6292" s="32" t="n">
        <f aca="false">IF($A6292="","",IF(設定!$B$21="dB",10^($B6292/20),ABS($B6292)))</f>
        <v>1.78951358638994</v>
      </c>
      <c r="D6292" s="32" t="n">
        <f aca="false">IF($A6292="","",$A6292^2)</f>
        <v>965920.41015625</v>
      </c>
      <c r="E6292" s="32" t="n">
        <f aca="false">IF($A6292="","",IF($C6292&lt;=0,"",1/$C6292^2))</f>
        <v>0.312269810711648</v>
      </c>
      <c r="F6292" s="33" t="n">
        <f aca="false">IF(OR(ROW()-設定!$B$30&lt;2,ROW()+設定!$B$30&gt;13701,N($A6292)&lt;=0,N(INDEX($A$2:$A$13701,MIN(13700,MAX(1,ROW()-1+設定!$B$30))))&lt;=0,$A6292&lt;設定!$B$28,$A6292&gt;設定!$B$29),0,IF(AND($C6292&gt;=MAX(INDEX($C$1:$C$13701,MAX(1,ROW()-設定!$B$24)):INDEX($C$1:$C$13701,MAX(1,ROW()-1))),$C6292&gt;MAX(INDEX($C$1:$C$13701,MIN(13701,ROW()+1)):INDEX($C$1:$C$13701,MIN(13701,ROW()+設定!$B$24))),$C6292&gt;=設定!$B$32,$C6292&gt;=MAX(MIN(INDEX($C$1:$C$13701,MAX(1,ROW()-設定!$B$26)):INDEX($C$1:$C$13701,MAX(1,ROW()-1))),MIN(INDEX($C$1:$C$13701,MIN(13701,ROW()+1)):INDEX($C$1:$C$13701,MIN(13701,ROW()+設定!$B$26))))*10^(設定!$B$27/20)),1,0))</f>
        <v>0</v>
      </c>
      <c r="G6292" s="33" t="n">
        <f aca="false">$G6291+IF($F6292=1,1,0)</f>
        <v>3</v>
      </c>
      <c r="H6292" s="0" t="str">
        <f aca="false">IF($F6292=1,$G6292,"")</f>
        <v/>
      </c>
    </row>
    <row r="6293" customFormat="false" ht="15" hidden="false" customHeight="false" outlineLevel="0" collapsed="false">
      <c r="A6293" s="30" t="n">
        <v>982.96875</v>
      </c>
      <c r="B6293" s="31" t="n">
        <v>5.2453</v>
      </c>
      <c r="C6293" s="32" t="n">
        <f aca="false">IF($A6293="","",IF(設定!$B$21="dB",10^($B6293/20),ABS($B6293)))</f>
        <v>1.82921603595755</v>
      </c>
      <c r="D6293" s="32" t="n">
        <f aca="false">IF($A6293="","",$A6293^2)</f>
        <v>966227.563476563</v>
      </c>
      <c r="E6293" s="32" t="n">
        <f aca="false">IF($A6293="","",IF($C6293&lt;=0,"",1/$C6293^2))</f>
        <v>0.298861519360501</v>
      </c>
      <c r="F6293" s="33" t="n">
        <f aca="false">IF(OR(ROW()-設定!$B$30&lt;2,ROW()+設定!$B$30&gt;13701,N($A6293)&lt;=0,N(INDEX($A$2:$A$13701,MIN(13700,MAX(1,ROW()-1+設定!$B$30))))&lt;=0,$A6293&lt;設定!$B$28,$A6293&gt;設定!$B$29),0,IF(AND($C6293&gt;=MAX(INDEX($C$1:$C$13701,MAX(1,ROW()-設定!$B$24)):INDEX($C$1:$C$13701,MAX(1,ROW()-1))),$C6293&gt;MAX(INDEX($C$1:$C$13701,MIN(13701,ROW()+1)):INDEX($C$1:$C$13701,MIN(13701,ROW()+設定!$B$24))),$C6293&gt;=設定!$B$32,$C6293&gt;=MAX(MIN(INDEX($C$1:$C$13701,MAX(1,ROW()-設定!$B$26)):INDEX($C$1:$C$13701,MAX(1,ROW()-1))),MIN(INDEX($C$1:$C$13701,MIN(13701,ROW()+1)):INDEX($C$1:$C$13701,MIN(13701,ROW()+設定!$B$26))))*10^(設定!$B$27/20)),1,0))</f>
        <v>0</v>
      </c>
      <c r="G6293" s="33" t="n">
        <f aca="false">$G6292+IF($F6293=1,1,0)</f>
        <v>3</v>
      </c>
      <c r="H6293" s="0" t="str">
        <f aca="false">IF($F6293=1,$G6293,"")</f>
        <v/>
      </c>
    </row>
    <row r="6294" customFormat="false" ht="15" hidden="false" customHeight="false" outlineLevel="0" collapsed="false">
      <c r="A6294" s="30" t="n">
        <v>983.125</v>
      </c>
      <c r="B6294" s="31" t="n">
        <v>4.9149</v>
      </c>
      <c r="C6294" s="32" t="n">
        <f aca="false">IF($A6294="","",IF(設定!$B$21="dB",10^($B6294/20),ABS($B6294)))</f>
        <v>1.76094178963447</v>
      </c>
      <c r="D6294" s="32" t="n">
        <f aca="false">IF($A6294="","",$A6294^2)</f>
        <v>966534.765625</v>
      </c>
      <c r="E6294" s="32" t="n">
        <f aca="false">IF($A6294="","",IF($C6294&lt;=0,"",1/$C6294^2))</f>
        <v>0.322485357345914</v>
      </c>
      <c r="F6294" s="33" t="n">
        <f aca="false">IF(OR(ROW()-設定!$B$30&lt;2,ROW()+設定!$B$30&gt;13701,N($A6294)&lt;=0,N(INDEX($A$2:$A$13701,MIN(13700,MAX(1,ROW()-1+設定!$B$30))))&lt;=0,$A6294&lt;設定!$B$28,$A6294&gt;設定!$B$29),0,IF(AND($C6294&gt;=MAX(INDEX($C$1:$C$13701,MAX(1,ROW()-設定!$B$24)):INDEX($C$1:$C$13701,MAX(1,ROW()-1))),$C6294&gt;MAX(INDEX($C$1:$C$13701,MIN(13701,ROW()+1)):INDEX($C$1:$C$13701,MIN(13701,ROW()+設定!$B$24))),$C6294&gt;=設定!$B$32,$C6294&gt;=MAX(MIN(INDEX($C$1:$C$13701,MAX(1,ROW()-設定!$B$26)):INDEX($C$1:$C$13701,MAX(1,ROW()-1))),MIN(INDEX($C$1:$C$13701,MIN(13701,ROW()+1)):INDEX($C$1:$C$13701,MIN(13701,ROW()+設定!$B$26))))*10^(設定!$B$27/20)),1,0))</f>
        <v>0</v>
      </c>
      <c r="G6294" s="33" t="n">
        <f aca="false">$G6293+IF($F6294=1,1,0)</f>
        <v>3</v>
      </c>
      <c r="H6294" s="0" t="str">
        <f aca="false">IF($F6294=1,$G6294,"")</f>
        <v/>
      </c>
    </row>
    <row r="6295" customFormat="false" ht="15" hidden="false" customHeight="false" outlineLevel="0" collapsed="false">
      <c r="A6295" s="30" t="n">
        <v>983.28125</v>
      </c>
      <c r="B6295" s="31" t="n">
        <v>5.2821</v>
      </c>
      <c r="C6295" s="32" t="n">
        <f aca="false">IF($A6295="","",IF(設定!$B$21="dB",10^($B6295/20),ABS($B6295)))</f>
        <v>1.83698241953892</v>
      </c>
      <c r="D6295" s="32" t="n">
        <f aca="false">IF($A6295="","",$A6295^2)</f>
        <v>966842.016601563</v>
      </c>
      <c r="E6295" s="32" t="n">
        <f aca="false">IF($A6295="","",IF($C6295&lt;=0,"",1/$C6295^2))</f>
        <v>0.296339811299983</v>
      </c>
      <c r="F6295" s="33" t="n">
        <f aca="false">IF(OR(ROW()-設定!$B$30&lt;2,ROW()+設定!$B$30&gt;13701,N($A6295)&lt;=0,N(INDEX($A$2:$A$13701,MIN(13700,MAX(1,ROW()-1+設定!$B$30))))&lt;=0,$A6295&lt;設定!$B$28,$A6295&gt;設定!$B$29),0,IF(AND($C6295&gt;=MAX(INDEX($C$1:$C$13701,MAX(1,ROW()-設定!$B$24)):INDEX($C$1:$C$13701,MAX(1,ROW()-1))),$C6295&gt;MAX(INDEX($C$1:$C$13701,MIN(13701,ROW()+1)):INDEX($C$1:$C$13701,MIN(13701,ROW()+設定!$B$24))),$C6295&gt;=設定!$B$32,$C6295&gt;=MAX(MIN(INDEX($C$1:$C$13701,MAX(1,ROW()-設定!$B$26)):INDEX($C$1:$C$13701,MAX(1,ROW()-1))),MIN(INDEX($C$1:$C$13701,MIN(13701,ROW()+1)):INDEX($C$1:$C$13701,MIN(13701,ROW()+設定!$B$26))))*10^(設定!$B$27/20)),1,0))</f>
        <v>0</v>
      </c>
      <c r="G6295" s="33" t="n">
        <f aca="false">$G6294+IF($F6295=1,1,0)</f>
        <v>3</v>
      </c>
      <c r="H6295" s="0" t="str">
        <f aca="false">IF($F6295=1,$G6295,"")</f>
        <v/>
      </c>
    </row>
    <row r="6296" customFormat="false" ht="15" hidden="false" customHeight="false" outlineLevel="0" collapsed="false">
      <c r="A6296" s="30" t="n">
        <v>983.4375</v>
      </c>
      <c r="B6296" s="31" t="n">
        <v>5.3308</v>
      </c>
      <c r="C6296" s="32" t="n">
        <f aca="false">IF($A6296="","",IF(設定!$B$21="dB",10^($B6296/20),ABS($B6296)))</f>
        <v>1.84731093069889</v>
      </c>
      <c r="D6296" s="32" t="n">
        <f aca="false">IF($A6296="","",$A6296^2)</f>
        <v>967149.31640625</v>
      </c>
      <c r="E6296" s="32" t="n">
        <f aca="false">IF($A6296="","",IF($C6296&lt;=0,"",1/$C6296^2))</f>
        <v>0.293035340448537</v>
      </c>
      <c r="F6296" s="33" t="n">
        <f aca="false">IF(OR(ROW()-設定!$B$30&lt;2,ROW()+設定!$B$30&gt;13701,N($A6296)&lt;=0,N(INDEX($A$2:$A$13701,MIN(13700,MAX(1,ROW()-1+設定!$B$30))))&lt;=0,$A6296&lt;設定!$B$28,$A6296&gt;設定!$B$29),0,IF(AND($C6296&gt;=MAX(INDEX($C$1:$C$13701,MAX(1,ROW()-設定!$B$24)):INDEX($C$1:$C$13701,MAX(1,ROW()-1))),$C6296&gt;MAX(INDEX($C$1:$C$13701,MIN(13701,ROW()+1)):INDEX($C$1:$C$13701,MIN(13701,ROW()+設定!$B$24))),$C6296&gt;=設定!$B$32,$C6296&gt;=MAX(MIN(INDEX($C$1:$C$13701,MAX(1,ROW()-設定!$B$26)):INDEX($C$1:$C$13701,MAX(1,ROW()-1))),MIN(INDEX($C$1:$C$13701,MIN(13701,ROW()+1)):INDEX($C$1:$C$13701,MIN(13701,ROW()+設定!$B$26))))*10^(設定!$B$27/20)),1,0))</f>
        <v>0</v>
      </c>
      <c r="G6296" s="33" t="n">
        <f aca="false">$G6295+IF($F6296=1,1,0)</f>
        <v>3</v>
      </c>
      <c r="H6296" s="0" t="str">
        <f aca="false">IF($F6296=1,$G6296,"")</f>
        <v/>
      </c>
    </row>
    <row r="6297" customFormat="false" ht="15" hidden="false" customHeight="false" outlineLevel="0" collapsed="false">
      <c r="A6297" s="30" t="n">
        <v>983.59375</v>
      </c>
      <c r="B6297" s="31" t="n">
        <v>5.1665</v>
      </c>
      <c r="C6297" s="32" t="n">
        <f aca="false">IF($A6297="","",IF(設定!$B$21="dB",10^($B6297/20),ABS($B6297)))</f>
        <v>1.8126960984592</v>
      </c>
      <c r="D6297" s="32" t="n">
        <f aca="false">IF($A6297="","",$A6297^2)</f>
        <v>967456.665039063</v>
      </c>
      <c r="E6297" s="32" t="n">
        <f aca="false">IF($A6297="","",IF($C6297&lt;=0,"",1/$C6297^2))</f>
        <v>0.304333667722781</v>
      </c>
      <c r="F6297" s="33" t="n">
        <f aca="false">IF(OR(ROW()-設定!$B$30&lt;2,ROW()+設定!$B$30&gt;13701,N($A6297)&lt;=0,N(INDEX($A$2:$A$13701,MIN(13700,MAX(1,ROW()-1+設定!$B$30))))&lt;=0,$A6297&lt;設定!$B$28,$A6297&gt;設定!$B$29),0,IF(AND($C6297&gt;=MAX(INDEX($C$1:$C$13701,MAX(1,ROW()-設定!$B$24)):INDEX($C$1:$C$13701,MAX(1,ROW()-1))),$C6297&gt;MAX(INDEX($C$1:$C$13701,MIN(13701,ROW()+1)):INDEX($C$1:$C$13701,MIN(13701,ROW()+設定!$B$24))),$C6297&gt;=設定!$B$32,$C6297&gt;=MAX(MIN(INDEX($C$1:$C$13701,MAX(1,ROW()-設定!$B$26)):INDEX($C$1:$C$13701,MAX(1,ROW()-1))),MIN(INDEX($C$1:$C$13701,MIN(13701,ROW()+1)):INDEX($C$1:$C$13701,MIN(13701,ROW()+設定!$B$26))))*10^(設定!$B$27/20)),1,0))</f>
        <v>0</v>
      </c>
      <c r="G6297" s="33" t="n">
        <f aca="false">$G6296+IF($F6297=1,1,0)</f>
        <v>3</v>
      </c>
      <c r="H6297" s="0" t="str">
        <f aca="false">IF($F6297=1,$G6297,"")</f>
        <v/>
      </c>
    </row>
    <row r="6298" customFormat="false" ht="15" hidden="false" customHeight="false" outlineLevel="0" collapsed="false">
      <c r="A6298" s="30" t="n">
        <v>983.75</v>
      </c>
      <c r="B6298" s="31" t="n">
        <v>5.2459</v>
      </c>
      <c r="C6298" s="32" t="n">
        <f aca="false">IF($A6298="","",IF(設定!$B$21="dB",10^($B6298/20),ABS($B6298)))</f>
        <v>1.82934239808918</v>
      </c>
      <c r="D6298" s="32" t="n">
        <f aca="false">IF($A6298="","",$A6298^2)</f>
        <v>967764.0625</v>
      </c>
      <c r="E6298" s="32" t="n">
        <f aca="false">IF($A6298="","",IF($C6298&lt;=0,"",1/$C6298^2))</f>
        <v>0.298820232967768</v>
      </c>
      <c r="F6298" s="33" t="n">
        <f aca="false">IF(OR(ROW()-設定!$B$30&lt;2,ROW()+設定!$B$30&gt;13701,N($A6298)&lt;=0,N(INDEX($A$2:$A$13701,MIN(13700,MAX(1,ROW()-1+設定!$B$30))))&lt;=0,$A6298&lt;設定!$B$28,$A6298&gt;設定!$B$29),0,IF(AND($C6298&gt;=MAX(INDEX($C$1:$C$13701,MAX(1,ROW()-設定!$B$24)):INDEX($C$1:$C$13701,MAX(1,ROW()-1))),$C6298&gt;MAX(INDEX($C$1:$C$13701,MIN(13701,ROW()+1)):INDEX($C$1:$C$13701,MIN(13701,ROW()+設定!$B$24))),$C6298&gt;=設定!$B$32,$C6298&gt;=MAX(MIN(INDEX($C$1:$C$13701,MAX(1,ROW()-設定!$B$26)):INDEX($C$1:$C$13701,MAX(1,ROW()-1))),MIN(INDEX($C$1:$C$13701,MIN(13701,ROW()+1)):INDEX($C$1:$C$13701,MIN(13701,ROW()+設定!$B$26))))*10^(設定!$B$27/20)),1,0))</f>
        <v>0</v>
      </c>
      <c r="G6298" s="33" t="n">
        <f aca="false">$G6297+IF($F6298=1,1,0)</f>
        <v>3</v>
      </c>
      <c r="H6298" s="0" t="str">
        <f aca="false">IF($F6298=1,$G6298,"")</f>
        <v/>
      </c>
    </row>
    <row r="6299" customFormat="false" ht="15" hidden="false" customHeight="false" outlineLevel="0" collapsed="false">
      <c r="A6299" s="30" t="n">
        <v>983.90625</v>
      </c>
      <c r="B6299" s="31" t="n">
        <v>5.5238</v>
      </c>
      <c r="C6299" s="32" t="n">
        <f aca="false">IF($A6299="","",IF(設定!$B$21="dB",10^($B6299/20),ABS($B6299)))</f>
        <v>1.88881750934189</v>
      </c>
      <c r="D6299" s="32" t="n">
        <f aca="false">IF($A6299="","",$A6299^2)</f>
        <v>968071.508789063</v>
      </c>
      <c r="E6299" s="32" t="n">
        <f aca="false">IF($A6299="","",IF($C6299&lt;=0,"",1/$C6299^2))</f>
        <v>0.28029800066741</v>
      </c>
      <c r="F6299" s="33" t="n">
        <f aca="false">IF(OR(ROW()-設定!$B$30&lt;2,ROW()+設定!$B$30&gt;13701,N($A6299)&lt;=0,N(INDEX($A$2:$A$13701,MIN(13700,MAX(1,ROW()-1+設定!$B$30))))&lt;=0,$A6299&lt;設定!$B$28,$A6299&gt;設定!$B$29),0,IF(AND($C6299&gt;=MAX(INDEX($C$1:$C$13701,MAX(1,ROW()-設定!$B$24)):INDEX($C$1:$C$13701,MAX(1,ROW()-1))),$C6299&gt;MAX(INDEX($C$1:$C$13701,MIN(13701,ROW()+1)):INDEX($C$1:$C$13701,MIN(13701,ROW()+設定!$B$24))),$C6299&gt;=設定!$B$32,$C6299&gt;=MAX(MIN(INDEX($C$1:$C$13701,MAX(1,ROW()-設定!$B$26)):INDEX($C$1:$C$13701,MAX(1,ROW()-1))),MIN(INDEX($C$1:$C$13701,MIN(13701,ROW()+1)):INDEX($C$1:$C$13701,MIN(13701,ROW()+設定!$B$26))))*10^(設定!$B$27/20)),1,0))</f>
        <v>0</v>
      </c>
      <c r="G6299" s="33" t="n">
        <f aca="false">$G6298+IF($F6299=1,1,0)</f>
        <v>3</v>
      </c>
      <c r="H6299" s="0" t="str">
        <f aca="false">IF($F6299=1,$G6299,"")</f>
        <v/>
      </c>
    </row>
    <row r="6300" customFormat="false" ht="15" hidden="false" customHeight="false" outlineLevel="0" collapsed="false">
      <c r="A6300" s="30" t="n">
        <v>984.0625</v>
      </c>
      <c r="B6300" s="31" t="n">
        <v>5.3729</v>
      </c>
      <c r="C6300" s="32" t="n">
        <f aca="false">IF($A6300="","",IF(設定!$B$21="dB",10^($B6300/20),ABS($B6300)))</f>
        <v>1.85628647332919</v>
      </c>
      <c r="D6300" s="32" t="n">
        <f aca="false">IF($A6300="","",$A6300^2)</f>
        <v>968379.00390625</v>
      </c>
      <c r="E6300" s="32" t="n">
        <f aca="false">IF($A6300="","",IF($C6300&lt;=0,"",1/$C6300^2))</f>
        <v>0.290208414156773</v>
      </c>
      <c r="F6300" s="33" t="n">
        <f aca="false">IF(OR(ROW()-設定!$B$30&lt;2,ROW()+設定!$B$30&gt;13701,N($A6300)&lt;=0,N(INDEX($A$2:$A$13701,MIN(13700,MAX(1,ROW()-1+設定!$B$30))))&lt;=0,$A6300&lt;設定!$B$28,$A6300&gt;設定!$B$29),0,IF(AND($C6300&gt;=MAX(INDEX($C$1:$C$13701,MAX(1,ROW()-設定!$B$24)):INDEX($C$1:$C$13701,MAX(1,ROW()-1))),$C6300&gt;MAX(INDEX($C$1:$C$13701,MIN(13701,ROW()+1)):INDEX($C$1:$C$13701,MIN(13701,ROW()+設定!$B$24))),$C6300&gt;=設定!$B$32,$C6300&gt;=MAX(MIN(INDEX($C$1:$C$13701,MAX(1,ROW()-設定!$B$26)):INDEX($C$1:$C$13701,MAX(1,ROW()-1))),MIN(INDEX($C$1:$C$13701,MIN(13701,ROW()+1)):INDEX($C$1:$C$13701,MIN(13701,ROW()+設定!$B$26))))*10^(設定!$B$27/20)),1,0))</f>
        <v>0</v>
      </c>
      <c r="G6300" s="33" t="n">
        <f aca="false">$G6299+IF($F6300=1,1,0)</f>
        <v>3</v>
      </c>
      <c r="H6300" s="0" t="str">
        <f aca="false">IF($F6300=1,$G6300,"")</f>
        <v/>
      </c>
    </row>
    <row r="6301" customFormat="false" ht="15" hidden="false" customHeight="false" outlineLevel="0" collapsed="false">
      <c r="A6301" s="30" t="n">
        <v>984.21875</v>
      </c>
      <c r="B6301" s="31" t="n">
        <v>5.4682</v>
      </c>
      <c r="C6301" s="32" t="n">
        <f aca="false">IF($A6301="","",IF(設定!$B$21="dB",10^($B6301/20),ABS($B6301)))</f>
        <v>1.8767654509795</v>
      </c>
      <c r="D6301" s="32" t="n">
        <f aca="false">IF($A6301="","",$A6301^2)</f>
        <v>968686.547851563</v>
      </c>
      <c r="E6301" s="32" t="n">
        <f aca="false">IF($A6301="","",IF($C6301&lt;=0,"",1/$C6301^2))</f>
        <v>0.283909549123523</v>
      </c>
      <c r="F6301" s="33" t="n">
        <f aca="false">IF(OR(ROW()-設定!$B$30&lt;2,ROW()+設定!$B$30&gt;13701,N($A6301)&lt;=0,N(INDEX($A$2:$A$13701,MIN(13700,MAX(1,ROW()-1+設定!$B$30))))&lt;=0,$A6301&lt;設定!$B$28,$A6301&gt;設定!$B$29),0,IF(AND($C6301&gt;=MAX(INDEX($C$1:$C$13701,MAX(1,ROW()-設定!$B$24)):INDEX($C$1:$C$13701,MAX(1,ROW()-1))),$C6301&gt;MAX(INDEX($C$1:$C$13701,MIN(13701,ROW()+1)):INDEX($C$1:$C$13701,MIN(13701,ROW()+設定!$B$24))),$C6301&gt;=設定!$B$32,$C6301&gt;=MAX(MIN(INDEX($C$1:$C$13701,MAX(1,ROW()-設定!$B$26)):INDEX($C$1:$C$13701,MAX(1,ROW()-1))),MIN(INDEX($C$1:$C$13701,MIN(13701,ROW()+1)):INDEX($C$1:$C$13701,MIN(13701,ROW()+設定!$B$26))))*10^(設定!$B$27/20)),1,0))</f>
        <v>0</v>
      </c>
      <c r="G6301" s="33" t="n">
        <f aca="false">$G6300+IF($F6301=1,1,0)</f>
        <v>3</v>
      </c>
      <c r="H6301" s="0" t="str">
        <f aca="false">IF($F6301=1,$G6301,"")</f>
        <v/>
      </c>
    </row>
    <row r="6302" customFormat="false" ht="15" hidden="false" customHeight="false" outlineLevel="0" collapsed="false">
      <c r="A6302" s="30" t="n">
        <v>984.375</v>
      </c>
      <c r="B6302" s="31" t="n">
        <v>5.6473</v>
      </c>
      <c r="C6302" s="32" t="n">
        <f aca="false">IF($A6302="","",IF(設定!$B$21="dB",10^($B6302/20),ABS($B6302)))</f>
        <v>1.91586542533579</v>
      </c>
      <c r="D6302" s="32" t="n">
        <f aca="false">IF($A6302="","",$A6302^2)</f>
        <v>968994.140625</v>
      </c>
      <c r="E6302" s="32" t="n">
        <f aca="false">IF($A6302="","",IF($C6302&lt;=0,"",1/$C6302^2))</f>
        <v>0.272439453225045</v>
      </c>
      <c r="F6302" s="33" t="n">
        <f aca="false">IF(OR(ROW()-設定!$B$30&lt;2,ROW()+設定!$B$30&gt;13701,N($A6302)&lt;=0,N(INDEX($A$2:$A$13701,MIN(13700,MAX(1,ROW()-1+設定!$B$30))))&lt;=0,$A6302&lt;設定!$B$28,$A6302&gt;設定!$B$29),0,IF(AND($C6302&gt;=MAX(INDEX($C$1:$C$13701,MAX(1,ROW()-設定!$B$24)):INDEX($C$1:$C$13701,MAX(1,ROW()-1))),$C6302&gt;MAX(INDEX($C$1:$C$13701,MIN(13701,ROW()+1)):INDEX($C$1:$C$13701,MIN(13701,ROW()+設定!$B$24))),$C6302&gt;=設定!$B$32,$C6302&gt;=MAX(MIN(INDEX($C$1:$C$13701,MAX(1,ROW()-設定!$B$26)):INDEX($C$1:$C$13701,MAX(1,ROW()-1))),MIN(INDEX($C$1:$C$13701,MIN(13701,ROW()+1)):INDEX($C$1:$C$13701,MIN(13701,ROW()+設定!$B$26))))*10^(設定!$B$27/20)),1,0))</f>
        <v>0</v>
      </c>
      <c r="G6302" s="33" t="n">
        <f aca="false">$G6301+IF($F6302=1,1,0)</f>
        <v>3</v>
      </c>
      <c r="H6302" s="0" t="str">
        <f aca="false">IF($F6302=1,$G6302,"")</f>
        <v/>
      </c>
    </row>
    <row r="6303" customFormat="false" ht="15" hidden="false" customHeight="false" outlineLevel="0" collapsed="false">
      <c r="A6303" s="30" t="n">
        <v>984.53125</v>
      </c>
      <c r="B6303" s="31" t="n">
        <v>5.6007</v>
      </c>
      <c r="C6303" s="32" t="n">
        <f aca="false">IF($A6303="","",IF(設定!$B$21="dB",10^($B6303/20),ABS($B6303)))</f>
        <v>1.90561428614179</v>
      </c>
      <c r="D6303" s="32" t="n">
        <f aca="false">IF($A6303="","",$A6303^2)</f>
        <v>969301.782226563</v>
      </c>
      <c r="E6303" s="32" t="n">
        <f aca="false">IF($A6303="","",IF($C6303&lt;=0,"",1/$C6303^2))</f>
        <v>0.275378480989586</v>
      </c>
      <c r="F6303" s="33" t="n">
        <f aca="false">IF(OR(ROW()-設定!$B$30&lt;2,ROW()+設定!$B$30&gt;13701,N($A6303)&lt;=0,N(INDEX($A$2:$A$13701,MIN(13700,MAX(1,ROW()-1+設定!$B$30))))&lt;=0,$A6303&lt;設定!$B$28,$A6303&gt;設定!$B$29),0,IF(AND($C6303&gt;=MAX(INDEX($C$1:$C$13701,MAX(1,ROW()-設定!$B$24)):INDEX($C$1:$C$13701,MAX(1,ROW()-1))),$C6303&gt;MAX(INDEX($C$1:$C$13701,MIN(13701,ROW()+1)):INDEX($C$1:$C$13701,MIN(13701,ROW()+設定!$B$24))),$C6303&gt;=設定!$B$32,$C6303&gt;=MAX(MIN(INDEX($C$1:$C$13701,MAX(1,ROW()-設定!$B$26)):INDEX($C$1:$C$13701,MAX(1,ROW()-1))),MIN(INDEX($C$1:$C$13701,MIN(13701,ROW()+1)):INDEX($C$1:$C$13701,MIN(13701,ROW()+設定!$B$26))))*10^(設定!$B$27/20)),1,0))</f>
        <v>0</v>
      </c>
      <c r="G6303" s="33" t="n">
        <f aca="false">$G6302+IF($F6303=1,1,0)</f>
        <v>3</v>
      </c>
      <c r="H6303" s="0" t="str">
        <f aca="false">IF($F6303=1,$G6303,"")</f>
        <v/>
      </c>
    </row>
    <row r="6304" customFormat="false" ht="15" hidden="false" customHeight="false" outlineLevel="0" collapsed="false">
      <c r="A6304" s="30" t="n">
        <v>984.6875</v>
      </c>
      <c r="B6304" s="31" t="n">
        <v>5.7354</v>
      </c>
      <c r="C6304" s="32" t="n">
        <f aca="false">IF($A6304="","",IF(設定!$B$21="dB",10^($B6304/20),ABS($B6304)))</f>
        <v>1.93539671689318</v>
      </c>
      <c r="D6304" s="32" t="n">
        <f aca="false">IF($A6304="","",$A6304^2)</f>
        <v>969609.47265625</v>
      </c>
      <c r="E6304" s="32" t="n">
        <f aca="false">IF($A6304="","",IF($C6304&lt;=0,"",1/$C6304^2))</f>
        <v>0.266968486874245</v>
      </c>
      <c r="F6304" s="33" t="n">
        <f aca="false">IF(OR(ROW()-設定!$B$30&lt;2,ROW()+設定!$B$30&gt;13701,N($A6304)&lt;=0,N(INDEX($A$2:$A$13701,MIN(13700,MAX(1,ROW()-1+設定!$B$30))))&lt;=0,$A6304&lt;設定!$B$28,$A6304&gt;設定!$B$29),0,IF(AND($C6304&gt;=MAX(INDEX($C$1:$C$13701,MAX(1,ROW()-設定!$B$24)):INDEX($C$1:$C$13701,MAX(1,ROW()-1))),$C6304&gt;MAX(INDEX($C$1:$C$13701,MIN(13701,ROW()+1)):INDEX($C$1:$C$13701,MIN(13701,ROW()+設定!$B$24))),$C6304&gt;=設定!$B$32,$C6304&gt;=MAX(MIN(INDEX($C$1:$C$13701,MAX(1,ROW()-設定!$B$26)):INDEX($C$1:$C$13701,MAX(1,ROW()-1))),MIN(INDEX($C$1:$C$13701,MIN(13701,ROW()+1)):INDEX($C$1:$C$13701,MIN(13701,ROW()+設定!$B$26))))*10^(設定!$B$27/20)),1,0))</f>
        <v>0</v>
      </c>
      <c r="G6304" s="33" t="n">
        <f aca="false">$G6303+IF($F6304=1,1,0)</f>
        <v>3</v>
      </c>
      <c r="H6304" s="0" t="str">
        <f aca="false">IF($F6304=1,$G6304,"")</f>
        <v/>
      </c>
    </row>
    <row r="6305" customFormat="false" ht="15" hidden="false" customHeight="false" outlineLevel="0" collapsed="false">
      <c r="A6305" s="30" t="n">
        <v>984.84375</v>
      </c>
      <c r="B6305" s="31" t="n">
        <v>5.6455</v>
      </c>
      <c r="C6305" s="32" t="n">
        <f aca="false">IF($A6305="","",IF(設定!$B$21="dB",10^($B6305/20),ABS($B6305)))</f>
        <v>1.91546843658655</v>
      </c>
      <c r="D6305" s="32" t="n">
        <f aca="false">IF($A6305="","",$A6305^2)</f>
        <v>969917.211914063</v>
      </c>
      <c r="E6305" s="32" t="n">
        <f aca="false">IF($A6305="","",IF($C6305&lt;=0,"",1/$C6305^2))</f>
        <v>0.27255239333258</v>
      </c>
      <c r="F6305" s="33" t="n">
        <f aca="false">IF(OR(ROW()-設定!$B$30&lt;2,ROW()+設定!$B$30&gt;13701,N($A6305)&lt;=0,N(INDEX($A$2:$A$13701,MIN(13700,MAX(1,ROW()-1+設定!$B$30))))&lt;=0,$A6305&lt;設定!$B$28,$A6305&gt;設定!$B$29),0,IF(AND($C6305&gt;=MAX(INDEX($C$1:$C$13701,MAX(1,ROW()-設定!$B$24)):INDEX($C$1:$C$13701,MAX(1,ROW()-1))),$C6305&gt;MAX(INDEX($C$1:$C$13701,MIN(13701,ROW()+1)):INDEX($C$1:$C$13701,MIN(13701,ROW()+設定!$B$24))),$C6305&gt;=設定!$B$32,$C6305&gt;=MAX(MIN(INDEX($C$1:$C$13701,MAX(1,ROW()-設定!$B$26)):INDEX($C$1:$C$13701,MAX(1,ROW()-1))),MIN(INDEX($C$1:$C$13701,MIN(13701,ROW()+1)):INDEX($C$1:$C$13701,MIN(13701,ROW()+設定!$B$26))))*10^(設定!$B$27/20)),1,0))</f>
        <v>0</v>
      </c>
      <c r="G6305" s="33" t="n">
        <f aca="false">$G6304+IF($F6305=1,1,0)</f>
        <v>3</v>
      </c>
      <c r="H6305" s="0" t="str">
        <f aca="false">IF($F6305=1,$G6305,"")</f>
        <v/>
      </c>
    </row>
    <row r="6306" customFormat="false" ht="15" hidden="false" customHeight="false" outlineLevel="0" collapsed="false">
      <c r="A6306" s="30" t="n">
        <v>985</v>
      </c>
      <c r="B6306" s="31" t="n">
        <v>5.8166</v>
      </c>
      <c r="C6306" s="32" t="n">
        <f aca="false">IF($A6306="","",IF(設定!$B$21="dB",10^($B6306/20),ABS($B6306)))</f>
        <v>1.95357459988997</v>
      </c>
      <c r="D6306" s="32" t="n">
        <f aca="false">IF($A6306="","",$A6306^2)</f>
        <v>970225</v>
      </c>
      <c r="E6306" s="32" t="n">
        <f aca="false">IF($A6306="","",IF($C6306&lt;=0,"",1/$C6306^2))</f>
        <v>0.262023353108609</v>
      </c>
      <c r="F6306" s="33" t="n">
        <f aca="false">IF(OR(ROW()-設定!$B$30&lt;2,ROW()+設定!$B$30&gt;13701,N($A6306)&lt;=0,N(INDEX($A$2:$A$13701,MIN(13700,MAX(1,ROW()-1+設定!$B$30))))&lt;=0,$A6306&lt;設定!$B$28,$A6306&gt;設定!$B$29),0,IF(AND($C6306&gt;=MAX(INDEX($C$1:$C$13701,MAX(1,ROW()-設定!$B$24)):INDEX($C$1:$C$13701,MAX(1,ROW()-1))),$C6306&gt;MAX(INDEX($C$1:$C$13701,MIN(13701,ROW()+1)):INDEX($C$1:$C$13701,MIN(13701,ROW()+設定!$B$24))),$C6306&gt;=設定!$B$32,$C6306&gt;=MAX(MIN(INDEX($C$1:$C$13701,MAX(1,ROW()-設定!$B$26)):INDEX($C$1:$C$13701,MAX(1,ROW()-1))),MIN(INDEX($C$1:$C$13701,MIN(13701,ROW()+1)):INDEX($C$1:$C$13701,MIN(13701,ROW()+設定!$B$26))))*10^(設定!$B$27/20)),1,0))</f>
        <v>0</v>
      </c>
      <c r="G6306" s="33" t="n">
        <f aca="false">$G6305+IF($F6306=1,1,0)</f>
        <v>3</v>
      </c>
      <c r="H6306" s="0" t="str">
        <f aca="false">IF($F6306=1,$G6306,"")</f>
        <v/>
      </c>
    </row>
    <row r="6307" customFormat="false" ht="15" hidden="false" customHeight="false" outlineLevel="0" collapsed="false">
      <c r="A6307" s="30" t="n">
        <v>985.15625</v>
      </c>
      <c r="B6307" s="31" t="n">
        <v>5.9455</v>
      </c>
      <c r="C6307" s="32" t="n">
        <f aca="false">IF($A6307="","",IF(設定!$B$21="dB",10^($B6307/20),ABS($B6307)))</f>
        <v>1.9827821476541</v>
      </c>
      <c r="D6307" s="32" t="n">
        <f aca="false">IF($A6307="","",$A6307^2)</f>
        <v>970532.836914063</v>
      </c>
      <c r="E6307" s="32" t="n">
        <f aca="false">IF($A6307="","",IF($C6307&lt;=0,"",1/$C6307^2))</f>
        <v>0.254360693270144</v>
      </c>
      <c r="F6307" s="33" t="n">
        <f aca="false">IF(OR(ROW()-設定!$B$30&lt;2,ROW()+設定!$B$30&gt;13701,N($A6307)&lt;=0,N(INDEX($A$2:$A$13701,MIN(13700,MAX(1,ROW()-1+設定!$B$30))))&lt;=0,$A6307&lt;設定!$B$28,$A6307&gt;設定!$B$29),0,IF(AND($C6307&gt;=MAX(INDEX($C$1:$C$13701,MAX(1,ROW()-設定!$B$24)):INDEX($C$1:$C$13701,MAX(1,ROW()-1))),$C6307&gt;MAX(INDEX($C$1:$C$13701,MIN(13701,ROW()+1)):INDEX($C$1:$C$13701,MIN(13701,ROW()+設定!$B$24))),$C6307&gt;=設定!$B$32,$C6307&gt;=MAX(MIN(INDEX($C$1:$C$13701,MAX(1,ROW()-設定!$B$26)):INDEX($C$1:$C$13701,MAX(1,ROW()-1))),MIN(INDEX($C$1:$C$13701,MIN(13701,ROW()+1)):INDEX($C$1:$C$13701,MIN(13701,ROW()+設定!$B$26))))*10^(設定!$B$27/20)),1,0))</f>
        <v>0</v>
      </c>
      <c r="G6307" s="33" t="n">
        <f aca="false">$G6306+IF($F6307=1,1,0)</f>
        <v>3</v>
      </c>
      <c r="H6307" s="0" t="str">
        <f aca="false">IF($F6307=1,$G6307,"")</f>
        <v/>
      </c>
    </row>
    <row r="6308" customFormat="false" ht="15" hidden="false" customHeight="false" outlineLevel="0" collapsed="false">
      <c r="A6308" s="30" t="n">
        <v>985.3125</v>
      </c>
      <c r="B6308" s="31" t="n">
        <v>5.9152</v>
      </c>
      <c r="C6308" s="32" t="n">
        <f aca="false">IF($A6308="","",IF(設定!$B$21="dB",10^($B6308/20),ABS($B6308)))</f>
        <v>1.97587742813155</v>
      </c>
      <c r="D6308" s="32" t="n">
        <f aca="false">IF($A6308="","",$A6308^2)</f>
        <v>970840.72265625</v>
      </c>
      <c r="E6308" s="32" t="n">
        <f aca="false">IF($A6308="","",IF($C6308&lt;=0,"",1/$C6308^2))</f>
        <v>0.256141530383792</v>
      </c>
      <c r="F6308" s="33" t="n">
        <f aca="false">IF(OR(ROW()-設定!$B$30&lt;2,ROW()+設定!$B$30&gt;13701,N($A6308)&lt;=0,N(INDEX($A$2:$A$13701,MIN(13700,MAX(1,ROW()-1+設定!$B$30))))&lt;=0,$A6308&lt;設定!$B$28,$A6308&gt;設定!$B$29),0,IF(AND($C6308&gt;=MAX(INDEX($C$1:$C$13701,MAX(1,ROW()-設定!$B$24)):INDEX($C$1:$C$13701,MAX(1,ROW()-1))),$C6308&gt;MAX(INDEX($C$1:$C$13701,MIN(13701,ROW()+1)):INDEX($C$1:$C$13701,MIN(13701,ROW()+設定!$B$24))),$C6308&gt;=設定!$B$32,$C6308&gt;=MAX(MIN(INDEX($C$1:$C$13701,MAX(1,ROW()-設定!$B$26)):INDEX($C$1:$C$13701,MAX(1,ROW()-1))),MIN(INDEX($C$1:$C$13701,MIN(13701,ROW()+1)):INDEX($C$1:$C$13701,MIN(13701,ROW()+設定!$B$26))))*10^(設定!$B$27/20)),1,0))</f>
        <v>0</v>
      </c>
      <c r="G6308" s="33" t="n">
        <f aca="false">$G6307+IF($F6308=1,1,0)</f>
        <v>3</v>
      </c>
      <c r="H6308" s="0" t="str">
        <f aca="false">IF($F6308=1,$G6308,"")</f>
        <v/>
      </c>
    </row>
    <row r="6309" customFormat="false" ht="15" hidden="false" customHeight="false" outlineLevel="0" collapsed="false">
      <c r="A6309" s="30" t="n">
        <v>985.46875</v>
      </c>
      <c r="B6309" s="31" t="n">
        <v>5.6997</v>
      </c>
      <c r="C6309" s="32" t="n">
        <f aca="false">IF($A6309="","",IF(設定!$B$21="dB",10^($B6309/20),ABS($B6309)))</f>
        <v>1.92745833998865</v>
      </c>
      <c r="D6309" s="32" t="n">
        <f aca="false">IF($A6309="","",$A6309^2)</f>
        <v>971148.657226563</v>
      </c>
      <c r="E6309" s="32" t="n">
        <f aca="false">IF($A6309="","",IF($C6309&lt;=0,"",1/$C6309^2))</f>
        <v>0.269172073498618</v>
      </c>
      <c r="F6309" s="33" t="n">
        <f aca="false">IF(OR(ROW()-設定!$B$30&lt;2,ROW()+設定!$B$30&gt;13701,N($A6309)&lt;=0,N(INDEX($A$2:$A$13701,MIN(13700,MAX(1,ROW()-1+設定!$B$30))))&lt;=0,$A6309&lt;設定!$B$28,$A6309&gt;設定!$B$29),0,IF(AND($C6309&gt;=MAX(INDEX($C$1:$C$13701,MAX(1,ROW()-設定!$B$24)):INDEX($C$1:$C$13701,MAX(1,ROW()-1))),$C6309&gt;MAX(INDEX($C$1:$C$13701,MIN(13701,ROW()+1)):INDEX($C$1:$C$13701,MIN(13701,ROW()+設定!$B$24))),$C6309&gt;=設定!$B$32,$C6309&gt;=MAX(MIN(INDEX($C$1:$C$13701,MAX(1,ROW()-設定!$B$26)):INDEX($C$1:$C$13701,MAX(1,ROW()-1))),MIN(INDEX($C$1:$C$13701,MIN(13701,ROW()+1)):INDEX($C$1:$C$13701,MIN(13701,ROW()+設定!$B$26))))*10^(設定!$B$27/20)),1,0))</f>
        <v>0</v>
      </c>
      <c r="G6309" s="33" t="n">
        <f aca="false">$G6308+IF($F6309=1,1,0)</f>
        <v>3</v>
      </c>
      <c r="H6309" s="0" t="str">
        <f aca="false">IF($F6309=1,$G6309,"")</f>
        <v/>
      </c>
    </row>
    <row r="6310" customFormat="false" ht="15" hidden="false" customHeight="false" outlineLevel="0" collapsed="false">
      <c r="A6310" s="30" t="n">
        <v>985.625</v>
      </c>
      <c r="B6310" s="31" t="n">
        <v>6.045</v>
      </c>
      <c r="C6310" s="32" t="n">
        <f aca="false">IF($A6310="","",IF(設定!$B$21="dB",10^($B6310/20),ABS($B6310)))</f>
        <v>2.00562622639086</v>
      </c>
      <c r="D6310" s="32" t="n">
        <f aca="false">IF($A6310="","",$A6310^2)</f>
        <v>971456.640625</v>
      </c>
      <c r="E6310" s="32" t="n">
        <f aca="false">IF($A6310="","",IF($C6310&lt;=0,"",1/$C6310^2))</f>
        <v>0.248599356422823</v>
      </c>
      <c r="F6310" s="33" t="n">
        <f aca="false">IF(OR(ROW()-設定!$B$30&lt;2,ROW()+設定!$B$30&gt;13701,N($A6310)&lt;=0,N(INDEX($A$2:$A$13701,MIN(13700,MAX(1,ROW()-1+設定!$B$30))))&lt;=0,$A6310&lt;設定!$B$28,$A6310&gt;設定!$B$29),0,IF(AND($C6310&gt;=MAX(INDEX($C$1:$C$13701,MAX(1,ROW()-設定!$B$24)):INDEX($C$1:$C$13701,MAX(1,ROW()-1))),$C6310&gt;MAX(INDEX($C$1:$C$13701,MIN(13701,ROW()+1)):INDEX($C$1:$C$13701,MIN(13701,ROW()+設定!$B$24))),$C6310&gt;=設定!$B$32,$C6310&gt;=MAX(MIN(INDEX($C$1:$C$13701,MAX(1,ROW()-設定!$B$26)):INDEX($C$1:$C$13701,MAX(1,ROW()-1))),MIN(INDEX($C$1:$C$13701,MIN(13701,ROW()+1)):INDEX($C$1:$C$13701,MIN(13701,ROW()+設定!$B$26))))*10^(設定!$B$27/20)),1,0))</f>
        <v>0</v>
      </c>
      <c r="G6310" s="33" t="n">
        <f aca="false">$G6309+IF($F6310=1,1,0)</f>
        <v>3</v>
      </c>
      <c r="H6310" s="0" t="str">
        <f aca="false">IF($F6310=1,$G6310,"")</f>
        <v/>
      </c>
    </row>
    <row r="6311" customFormat="false" ht="15" hidden="false" customHeight="false" outlineLevel="0" collapsed="false">
      <c r="A6311" s="30" t="n">
        <v>985.78125</v>
      </c>
      <c r="B6311" s="31" t="n">
        <v>6.0311</v>
      </c>
      <c r="C6311" s="32" t="n">
        <f aca="false">IF($A6311="","",IF(設定!$B$21="dB",10^($B6311/20),ABS($B6311)))</f>
        <v>2.0024191962646</v>
      </c>
      <c r="D6311" s="32" t="n">
        <f aca="false">IF($A6311="","",$A6311^2)</f>
        <v>971764.672851563</v>
      </c>
      <c r="E6311" s="32" t="n">
        <f aca="false">IF($A6311="","",IF($C6311&lt;=0,"",1/$C6311^2))</f>
        <v>0.249396296512458</v>
      </c>
      <c r="F6311" s="33" t="n">
        <f aca="false">IF(OR(ROW()-設定!$B$30&lt;2,ROW()+設定!$B$30&gt;13701,N($A6311)&lt;=0,N(INDEX($A$2:$A$13701,MIN(13700,MAX(1,ROW()-1+設定!$B$30))))&lt;=0,$A6311&lt;設定!$B$28,$A6311&gt;設定!$B$29),0,IF(AND($C6311&gt;=MAX(INDEX($C$1:$C$13701,MAX(1,ROW()-設定!$B$24)):INDEX($C$1:$C$13701,MAX(1,ROW()-1))),$C6311&gt;MAX(INDEX($C$1:$C$13701,MIN(13701,ROW()+1)):INDEX($C$1:$C$13701,MIN(13701,ROW()+設定!$B$24))),$C6311&gt;=設定!$B$32,$C6311&gt;=MAX(MIN(INDEX($C$1:$C$13701,MAX(1,ROW()-設定!$B$26)):INDEX($C$1:$C$13701,MAX(1,ROW()-1))),MIN(INDEX($C$1:$C$13701,MIN(13701,ROW()+1)):INDEX($C$1:$C$13701,MIN(13701,ROW()+設定!$B$26))))*10^(設定!$B$27/20)),1,0))</f>
        <v>0</v>
      </c>
      <c r="G6311" s="33" t="n">
        <f aca="false">$G6310+IF($F6311=1,1,0)</f>
        <v>3</v>
      </c>
      <c r="H6311" s="0" t="str">
        <f aca="false">IF($F6311=1,$G6311,"")</f>
        <v/>
      </c>
    </row>
    <row r="6312" customFormat="false" ht="15" hidden="false" customHeight="false" outlineLevel="0" collapsed="false">
      <c r="A6312" s="30" t="n">
        <v>985.9375</v>
      </c>
      <c r="B6312" s="31" t="n">
        <v>5.9793</v>
      </c>
      <c r="C6312" s="32" t="n">
        <f aca="false">IF($A6312="","",IF(設定!$B$21="dB",10^($B6312/20),ABS($B6312)))</f>
        <v>1.99051291613511</v>
      </c>
      <c r="D6312" s="32" t="n">
        <f aca="false">IF($A6312="","",$A6312^2)</f>
        <v>972072.75390625</v>
      </c>
      <c r="E6312" s="32" t="n">
        <f aca="false">IF($A6312="","",IF($C6312&lt;=0,"",1/$C6312^2))</f>
        <v>0.252388754230611</v>
      </c>
      <c r="F6312" s="33" t="n">
        <f aca="false">IF(OR(ROW()-設定!$B$30&lt;2,ROW()+設定!$B$30&gt;13701,N($A6312)&lt;=0,N(INDEX($A$2:$A$13701,MIN(13700,MAX(1,ROW()-1+設定!$B$30))))&lt;=0,$A6312&lt;設定!$B$28,$A6312&gt;設定!$B$29),0,IF(AND($C6312&gt;=MAX(INDEX($C$1:$C$13701,MAX(1,ROW()-設定!$B$24)):INDEX($C$1:$C$13701,MAX(1,ROW()-1))),$C6312&gt;MAX(INDEX($C$1:$C$13701,MIN(13701,ROW()+1)):INDEX($C$1:$C$13701,MIN(13701,ROW()+設定!$B$24))),$C6312&gt;=設定!$B$32,$C6312&gt;=MAX(MIN(INDEX($C$1:$C$13701,MAX(1,ROW()-設定!$B$26)):INDEX($C$1:$C$13701,MAX(1,ROW()-1))),MIN(INDEX($C$1:$C$13701,MIN(13701,ROW()+1)):INDEX($C$1:$C$13701,MIN(13701,ROW()+設定!$B$26))))*10^(設定!$B$27/20)),1,0))</f>
        <v>0</v>
      </c>
      <c r="G6312" s="33" t="n">
        <f aca="false">$G6311+IF($F6312=1,1,0)</f>
        <v>3</v>
      </c>
      <c r="H6312" s="0" t="str">
        <f aca="false">IF($F6312=1,$G6312,"")</f>
        <v/>
      </c>
    </row>
    <row r="6313" customFormat="false" ht="15" hidden="false" customHeight="false" outlineLevel="0" collapsed="false">
      <c r="A6313" s="30" t="n">
        <v>986.09375</v>
      </c>
      <c r="B6313" s="31" t="n">
        <v>6.2632</v>
      </c>
      <c r="C6313" s="32" t="n">
        <f aca="false">IF($A6313="","",IF(設定!$B$21="dB",10^($B6313/20),ABS($B6313)))</f>
        <v>2.05664815360911</v>
      </c>
      <c r="D6313" s="32" t="n">
        <f aca="false">IF($A6313="","",$A6313^2)</f>
        <v>972380.883789063</v>
      </c>
      <c r="E6313" s="32" t="n">
        <f aca="false">IF($A6313="","",IF($C6313&lt;=0,"",1/$C6313^2))</f>
        <v>0.236417706551741</v>
      </c>
      <c r="F6313" s="33" t="n">
        <f aca="false">IF(OR(ROW()-設定!$B$30&lt;2,ROW()+設定!$B$30&gt;13701,N($A6313)&lt;=0,N(INDEX($A$2:$A$13701,MIN(13700,MAX(1,ROW()-1+設定!$B$30))))&lt;=0,$A6313&lt;設定!$B$28,$A6313&gt;設定!$B$29),0,IF(AND($C6313&gt;=MAX(INDEX($C$1:$C$13701,MAX(1,ROW()-設定!$B$24)):INDEX($C$1:$C$13701,MAX(1,ROW()-1))),$C6313&gt;MAX(INDEX($C$1:$C$13701,MIN(13701,ROW()+1)):INDEX($C$1:$C$13701,MIN(13701,ROW()+設定!$B$24))),$C6313&gt;=設定!$B$32,$C6313&gt;=MAX(MIN(INDEX($C$1:$C$13701,MAX(1,ROW()-設定!$B$26)):INDEX($C$1:$C$13701,MAX(1,ROW()-1))),MIN(INDEX($C$1:$C$13701,MIN(13701,ROW()+1)):INDEX($C$1:$C$13701,MIN(13701,ROW()+設定!$B$26))))*10^(設定!$B$27/20)),1,0))</f>
        <v>0</v>
      </c>
      <c r="G6313" s="33" t="n">
        <f aca="false">$G6312+IF($F6313=1,1,0)</f>
        <v>3</v>
      </c>
      <c r="H6313" s="0" t="str">
        <f aca="false">IF($F6313=1,$G6313,"")</f>
        <v/>
      </c>
    </row>
    <row r="6314" customFormat="false" ht="15" hidden="false" customHeight="false" outlineLevel="0" collapsed="false">
      <c r="A6314" s="30" t="n">
        <v>986.25</v>
      </c>
      <c r="B6314" s="31" t="n">
        <v>5.9839</v>
      </c>
      <c r="C6314" s="32" t="n">
        <f aca="false">IF($A6314="","",IF(設定!$B$21="dB",10^($B6314/20),ABS($B6314)))</f>
        <v>1.99156736015905</v>
      </c>
      <c r="D6314" s="32" t="n">
        <f aca="false">IF($A6314="","",$A6314^2)</f>
        <v>972689.0625</v>
      </c>
      <c r="E6314" s="32" t="n">
        <f aca="false">IF($A6314="","",IF($C6314&lt;=0,"",1/$C6314^2))</f>
        <v>0.252121568327554</v>
      </c>
      <c r="F6314" s="33" t="n">
        <f aca="false">IF(OR(ROW()-設定!$B$30&lt;2,ROW()+設定!$B$30&gt;13701,N($A6314)&lt;=0,N(INDEX($A$2:$A$13701,MIN(13700,MAX(1,ROW()-1+設定!$B$30))))&lt;=0,$A6314&lt;設定!$B$28,$A6314&gt;設定!$B$29),0,IF(AND($C6314&gt;=MAX(INDEX($C$1:$C$13701,MAX(1,ROW()-設定!$B$24)):INDEX($C$1:$C$13701,MAX(1,ROW()-1))),$C6314&gt;MAX(INDEX($C$1:$C$13701,MIN(13701,ROW()+1)):INDEX($C$1:$C$13701,MIN(13701,ROW()+設定!$B$24))),$C6314&gt;=設定!$B$32,$C6314&gt;=MAX(MIN(INDEX($C$1:$C$13701,MAX(1,ROW()-設定!$B$26)):INDEX($C$1:$C$13701,MAX(1,ROW()-1))),MIN(INDEX($C$1:$C$13701,MIN(13701,ROW()+1)):INDEX($C$1:$C$13701,MIN(13701,ROW()+設定!$B$26))))*10^(設定!$B$27/20)),1,0))</f>
        <v>0</v>
      </c>
      <c r="G6314" s="33" t="n">
        <f aca="false">$G6313+IF($F6314=1,1,0)</f>
        <v>3</v>
      </c>
      <c r="H6314" s="0" t="str">
        <f aca="false">IF($F6314=1,$G6314,"")</f>
        <v/>
      </c>
    </row>
    <row r="6315" customFormat="false" ht="15" hidden="false" customHeight="false" outlineLevel="0" collapsed="false">
      <c r="A6315" s="30" t="n">
        <v>986.40625</v>
      </c>
      <c r="B6315" s="31" t="n">
        <v>6.4061</v>
      </c>
      <c r="C6315" s="32" t="n">
        <f aca="false">IF($A6315="","",IF(設定!$B$21="dB",10^($B6315/20),ABS($B6315)))</f>
        <v>2.09076393475293</v>
      </c>
      <c r="D6315" s="32" t="n">
        <f aca="false">IF($A6315="","",$A6315^2)</f>
        <v>972997.290039063</v>
      </c>
      <c r="E6315" s="32" t="n">
        <f aca="false">IF($A6315="","",IF($C6315&lt;=0,"",1/$C6315^2))</f>
        <v>0.228765221166212</v>
      </c>
      <c r="F6315" s="33" t="n">
        <f aca="false">IF(OR(ROW()-設定!$B$30&lt;2,ROW()+設定!$B$30&gt;13701,N($A6315)&lt;=0,N(INDEX($A$2:$A$13701,MIN(13700,MAX(1,ROW()-1+設定!$B$30))))&lt;=0,$A6315&lt;設定!$B$28,$A6315&gt;設定!$B$29),0,IF(AND($C6315&gt;=MAX(INDEX($C$1:$C$13701,MAX(1,ROW()-設定!$B$24)):INDEX($C$1:$C$13701,MAX(1,ROW()-1))),$C6315&gt;MAX(INDEX($C$1:$C$13701,MIN(13701,ROW()+1)):INDEX($C$1:$C$13701,MIN(13701,ROW()+設定!$B$24))),$C6315&gt;=設定!$B$32,$C6315&gt;=MAX(MIN(INDEX($C$1:$C$13701,MAX(1,ROW()-設定!$B$26)):INDEX($C$1:$C$13701,MAX(1,ROW()-1))),MIN(INDEX($C$1:$C$13701,MIN(13701,ROW()+1)):INDEX($C$1:$C$13701,MIN(13701,ROW()+設定!$B$26))))*10^(設定!$B$27/20)),1,0))</f>
        <v>0</v>
      </c>
      <c r="G6315" s="33" t="n">
        <f aca="false">$G6314+IF($F6315=1,1,0)</f>
        <v>3</v>
      </c>
      <c r="H6315" s="0" t="str">
        <f aca="false">IF($F6315=1,$G6315,"")</f>
        <v/>
      </c>
    </row>
    <row r="6316" customFormat="false" ht="15" hidden="false" customHeight="false" outlineLevel="0" collapsed="false">
      <c r="A6316" s="30" t="n">
        <v>986.5625</v>
      </c>
      <c r="B6316" s="31" t="n">
        <v>6.1925</v>
      </c>
      <c r="C6316" s="32" t="n">
        <f aca="false">IF($A6316="","",IF(設定!$B$21="dB",10^($B6316/20),ABS($B6316)))</f>
        <v>2.0399757273312</v>
      </c>
      <c r="D6316" s="32" t="n">
        <f aca="false">IF($A6316="","",$A6316^2)</f>
        <v>973305.56640625</v>
      </c>
      <c r="E6316" s="32" t="n">
        <f aca="false">IF($A6316="","",IF($C6316&lt;=0,"",1/$C6316^2))</f>
        <v>0.240297913581035</v>
      </c>
      <c r="F6316" s="33" t="n">
        <f aca="false">IF(OR(ROW()-設定!$B$30&lt;2,ROW()+設定!$B$30&gt;13701,N($A6316)&lt;=0,N(INDEX($A$2:$A$13701,MIN(13700,MAX(1,ROW()-1+設定!$B$30))))&lt;=0,$A6316&lt;設定!$B$28,$A6316&gt;設定!$B$29),0,IF(AND($C6316&gt;=MAX(INDEX($C$1:$C$13701,MAX(1,ROW()-設定!$B$24)):INDEX($C$1:$C$13701,MAX(1,ROW()-1))),$C6316&gt;MAX(INDEX($C$1:$C$13701,MIN(13701,ROW()+1)):INDEX($C$1:$C$13701,MIN(13701,ROW()+設定!$B$24))),$C6316&gt;=設定!$B$32,$C6316&gt;=MAX(MIN(INDEX($C$1:$C$13701,MAX(1,ROW()-設定!$B$26)):INDEX($C$1:$C$13701,MAX(1,ROW()-1))),MIN(INDEX($C$1:$C$13701,MIN(13701,ROW()+1)):INDEX($C$1:$C$13701,MIN(13701,ROW()+設定!$B$26))))*10^(設定!$B$27/20)),1,0))</f>
        <v>0</v>
      </c>
      <c r="G6316" s="33" t="n">
        <f aca="false">$G6315+IF($F6316=1,1,0)</f>
        <v>3</v>
      </c>
      <c r="H6316" s="0" t="str">
        <f aca="false">IF($F6316=1,$G6316,"")</f>
        <v/>
      </c>
    </row>
    <row r="6317" customFormat="false" ht="15" hidden="false" customHeight="false" outlineLevel="0" collapsed="false">
      <c r="A6317" s="30" t="n">
        <v>986.71875</v>
      </c>
      <c r="B6317" s="31" t="n">
        <v>6.4666</v>
      </c>
      <c r="C6317" s="32" t="n">
        <f aca="false">IF($A6317="","",IF(設定!$B$21="dB",10^($B6317/20),ABS($B6317)))</f>
        <v>2.10537760978521</v>
      </c>
      <c r="D6317" s="32" t="n">
        <f aca="false">IF($A6317="","",$A6317^2)</f>
        <v>973613.891601563</v>
      </c>
      <c r="E6317" s="32" t="n">
        <f aca="false">IF($A6317="","",IF($C6317&lt;=0,"",1/$C6317^2))</f>
        <v>0.225600469952971</v>
      </c>
      <c r="F6317" s="33" t="n">
        <f aca="false">IF(OR(ROW()-設定!$B$30&lt;2,ROW()+設定!$B$30&gt;13701,N($A6317)&lt;=0,N(INDEX($A$2:$A$13701,MIN(13700,MAX(1,ROW()-1+設定!$B$30))))&lt;=0,$A6317&lt;設定!$B$28,$A6317&gt;設定!$B$29),0,IF(AND($C6317&gt;=MAX(INDEX($C$1:$C$13701,MAX(1,ROW()-設定!$B$24)):INDEX($C$1:$C$13701,MAX(1,ROW()-1))),$C6317&gt;MAX(INDEX($C$1:$C$13701,MIN(13701,ROW()+1)):INDEX($C$1:$C$13701,MIN(13701,ROW()+設定!$B$24))),$C6317&gt;=設定!$B$32,$C6317&gt;=MAX(MIN(INDEX($C$1:$C$13701,MAX(1,ROW()-設定!$B$26)):INDEX($C$1:$C$13701,MAX(1,ROW()-1))),MIN(INDEX($C$1:$C$13701,MIN(13701,ROW()+1)):INDEX($C$1:$C$13701,MIN(13701,ROW()+設定!$B$26))))*10^(設定!$B$27/20)),1,0))</f>
        <v>0</v>
      </c>
      <c r="G6317" s="33" t="n">
        <f aca="false">$G6316+IF($F6317=1,1,0)</f>
        <v>3</v>
      </c>
      <c r="H6317" s="0" t="str">
        <f aca="false">IF($F6317=1,$G6317,"")</f>
        <v/>
      </c>
    </row>
    <row r="6318" customFormat="false" ht="15" hidden="false" customHeight="false" outlineLevel="0" collapsed="false">
      <c r="A6318" s="30" t="n">
        <v>986.875</v>
      </c>
      <c r="B6318" s="31" t="n">
        <v>6.3455</v>
      </c>
      <c r="C6318" s="32" t="n">
        <f aca="false">IF($A6318="","",IF(設定!$B$21="dB",10^($B6318/20),ABS($B6318)))</f>
        <v>2.07622779137428</v>
      </c>
      <c r="D6318" s="32" t="n">
        <f aca="false">IF($A6318="","",$A6318^2)</f>
        <v>973922.265625</v>
      </c>
      <c r="E6318" s="32" t="n">
        <f aca="false">IF($A6318="","",IF($C6318&lt;=0,"",1/$C6318^2))</f>
        <v>0.231979709368455</v>
      </c>
      <c r="F6318" s="33" t="n">
        <f aca="false">IF(OR(ROW()-設定!$B$30&lt;2,ROW()+設定!$B$30&gt;13701,N($A6318)&lt;=0,N(INDEX($A$2:$A$13701,MIN(13700,MAX(1,ROW()-1+設定!$B$30))))&lt;=0,$A6318&lt;設定!$B$28,$A6318&gt;設定!$B$29),0,IF(AND($C6318&gt;=MAX(INDEX($C$1:$C$13701,MAX(1,ROW()-設定!$B$24)):INDEX($C$1:$C$13701,MAX(1,ROW()-1))),$C6318&gt;MAX(INDEX($C$1:$C$13701,MIN(13701,ROW()+1)):INDEX($C$1:$C$13701,MIN(13701,ROW()+設定!$B$24))),$C6318&gt;=設定!$B$32,$C6318&gt;=MAX(MIN(INDEX($C$1:$C$13701,MAX(1,ROW()-設定!$B$26)):INDEX($C$1:$C$13701,MAX(1,ROW()-1))),MIN(INDEX($C$1:$C$13701,MIN(13701,ROW()+1)):INDEX($C$1:$C$13701,MIN(13701,ROW()+設定!$B$26))))*10^(設定!$B$27/20)),1,0))</f>
        <v>0</v>
      </c>
      <c r="G6318" s="33" t="n">
        <f aca="false">$G6317+IF($F6318=1,1,0)</f>
        <v>3</v>
      </c>
      <c r="H6318" s="0" t="str">
        <f aca="false">IF($F6318=1,$G6318,"")</f>
        <v/>
      </c>
    </row>
    <row r="6319" customFormat="false" ht="15" hidden="false" customHeight="false" outlineLevel="0" collapsed="false">
      <c r="A6319" s="30" t="n">
        <v>987.03125</v>
      </c>
      <c r="B6319" s="31" t="n">
        <v>6.2559</v>
      </c>
      <c r="C6319" s="32" t="n">
        <f aca="false">IF($A6319="","",IF(設定!$B$21="dB",10^($B6319/20),ABS($B6319)))</f>
        <v>2.05492038306391</v>
      </c>
      <c r="D6319" s="32" t="n">
        <f aca="false">IF($A6319="","",$A6319^2)</f>
        <v>974230.688476563</v>
      </c>
      <c r="E6319" s="32" t="n">
        <f aca="false">IF($A6319="","",IF($C6319&lt;=0,"",1/$C6319^2))</f>
        <v>0.236815432201441</v>
      </c>
      <c r="F6319" s="33" t="n">
        <f aca="false">IF(OR(ROW()-設定!$B$30&lt;2,ROW()+設定!$B$30&gt;13701,N($A6319)&lt;=0,N(INDEX($A$2:$A$13701,MIN(13700,MAX(1,ROW()-1+設定!$B$30))))&lt;=0,$A6319&lt;設定!$B$28,$A6319&gt;設定!$B$29),0,IF(AND($C6319&gt;=MAX(INDEX($C$1:$C$13701,MAX(1,ROW()-設定!$B$24)):INDEX($C$1:$C$13701,MAX(1,ROW()-1))),$C6319&gt;MAX(INDEX($C$1:$C$13701,MIN(13701,ROW()+1)):INDEX($C$1:$C$13701,MIN(13701,ROW()+設定!$B$24))),$C6319&gt;=設定!$B$32,$C6319&gt;=MAX(MIN(INDEX($C$1:$C$13701,MAX(1,ROW()-設定!$B$26)):INDEX($C$1:$C$13701,MAX(1,ROW()-1))),MIN(INDEX($C$1:$C$13701,MIN(13701,ROW()+1)):INDEX($C$1:$C$13701,MIN(13701,ROW()+設定!$B$26))))*10^(設定!$B$27/20)),1,0))</f>
        <v>0</v>
      </c>
      <c r="G6319" s="33" t="n">
        <f aca="false">$G6318+IF($F6319=1,1,0)</f>
        <v>3</v>
      </c>
      <c r="H6319" s="0" t="str">
        <f aca="false">IF($F6319=1,$G6319,"")</f>
        <v/>
      </c>
    </row>
    <row r="6320" customFormat="false" ht="15" hidden="false" customHeight="false" outlineLevel="0" collapsed="false">
      <c r="A6320" s="30" t="n">
        <v>987.1875</v>
      </c>
      <c r="B6320" s="31" t="n">
        <v>6.4498</v>
      </c>
      <c r="C6320" s="32" t="n">
        <f aca="false">IF($A6320="","",IF(設定!$B$21="dB",10^($B6320/20),ABS($B6320)))</f>
        <v>2.10130938405306</v>
      </c>
      <c r="D6320" s="32" t="n">
        <f aca="false">IF($A6320="","",$A6320^2)</f>
        <v>974539.16015625</v>
      </c>
      <c r="E6320" s="32" t="n">
        <f aca="false">IF($A6320="","",IF($C6320&lt;=0,"",1/$C6320^2))</f>
        <v>0.226474860071895</v>
      </c>
      <c r="F6320" s="33" t="n">
        <f aca="false">IF(OR(ROW()-設定!$B$30&lt;2,ROW()+設定!$B$30&gt;13701,N($A6320)&lt;=0,N(INDEX($A$2:$A$13701,MIN(13700,MAX(1,ROW()-1+設定!$B$30))))&lt;=0,$A6320&lt;設定!$B$28,$A6320&gt;設定!$B$29),0,IF(AND($C6320&gt;=MAX(INDEX($C$1:$C$13701,MAX(1,ROW()-設定!$B$24)):INDEX($C$1:$C$13701,MAX(1,ROW()-1))),$C6320&gt;MAX(INDEX($C$1:$C$13701,MIN(13701,ROW()+1)):INDEX($C$1:$C$13701,MIN(13701,ROW()+設定!$B$24))),$C6320&gt;=設定!$B$32,$C6320&gt;=MAX(MIN(INDEX($C$1:$C$13701,MAX(1,ROW()-設定!$B$26)):INDEX($C$1:$C$13701,MAX(1,ROW()-1))),MIN(INDEX($C$1:$C$13701,MIN(13701,ROW()+1)):INDEX($C$1:$C$13701,MIN(13701,ROW()+設定!$B$26))))*10^(設定!$B$27/20)),1,0))</f>
        <v>0</v>
      </c>
      <c r="G6320" s="33" t="n">
        <f aca="false">$G6319+IF($F6320=1,1,0)</f>
        <v>3</v>
      </c>
      <c r="H6320" s="0" t="str">
        <f aca="false">IF($F6320=1,$G6320,"")</f>
        <v/>
      </c>
    </row>
    <row r="6321" customFormat="false" ht="15" hidden="false" customHeight="false" outlineLevel="0" collapsed="false">
      <c r="A6321" s="30" t="n">
        <v>987.34375</v>
      </c>
      <c r="B6321" s="31" t="n">
        <v>6.5193</v>
      </c>
      <c r="C6321" s="32" t="n">
        <f aca="false">IF($A6321="","",IF(設定!$B$21="dB",10^($B6321/20),ABS($B6321)))</f>
        <v>2.1181904223905</v>
      </c>
      <c r="D6321" s="32" t="n">
        <f aca="false">IF($A6321="","",$A6321^2)</f>
        <v>974847.680664063</v>
      </c>
      <c r="E6321" s="32" t="n">
        <f aca="false">IF($A6321="","",IF($C6321&lt;=0,"",1/$C6321^2))</f>
        <v>0.222879435952733</v>
      </c>
      <c r="F6321" s="33" t="n">
        <f aca="false">IF(OR(ROW()-設定!$B$30&lt;2,ROW()+設定!$B$30&gt;13701,N($A6321)&lt;=0,N(INDEX($A$2:$A$13701,MIN(13700,MAX(1,ROW()-1+設定!$B$30))))&lt;=0,$A6321&lt;設定!$B$28,$A6321&gt;設定!$B$29),0,IF(AND($C6321&gt;=MAX(INDEX($C$1:$C$13701,MAX(1,ROW()-設定!$B$24)):INDEX($C$1:$C$13701,MAX(1,ROW()-1))),$C6321&gt;MAX(INDEX($C$1:$C$13701,MIN(13701,ROW()+1)):INDEX($C$1:$C$13701,MIN(13701,ROW()+設定!$B$24))),$C6321&gt;=設定!$B$32,$C6321&gt;=MAX(MIN(INDEX($C$1:$C$13701,MAX(1,ROW()-設定!$B$26)):INDEX($C$1:$C$13701,MAX(1,ROW()-1))),MIN(INDEX($C$1:$C$13701,MIN(13701,ROW()+1)):INDEX($C$1:$C$13701,MIN(13701,ROW()+設定!$B$26))))*10^(設定!$B$27/20)),1,0))</f>
        <v>0</v>
      </c>
      <c r="G6321" s="33" t="n">
        <f aca="false">$G6320+IF($F6321=1,1,0)</f>
        <v>3</v>
      </c>
      <c r="H6321" s="0" t="str">
        <f aca="false">IF($F6321=1,$G6321,"")</f>
        <v/>
      </c>
    </row>
    <row r="6322" customFormat="false" ht="15" hidden="false" customHeight="false" outlineLevel="0" collapsed="false">
      <c r="A6322" s="30" t="n">
        <v>987.5</v>
      </c>
      <c r="B6322" s="31" t="n">
        <v>6.5855</v>
      </c>
      <c r="C6322" s="32" t="n">
        <f aca="false">IF($A6322="","",IF(設定!$B$21="dB",10^($B6322/20),ABS($B6322)))</f>
        <v>2.13439600815589</v>
      </c>
      <c r="D6322" s="32" t="n">
        <f aca="false">IF($A6322="","",$A6322^2)</f>
        <v>975156.25</v>
      </c>
      <c r="E6322" s="32" t="n">
        <f aca="false">IF($A6322="","",IF($C6322&lt;=0,"",1/$C6322^2))</f>
        <v>0.219507821687268</v>
      </c>
      <c r="F6322" s="33" t="n">
        <f aca="false">IF(OR(ROW()-設定!$B$30&lt;2,ROW()+設定!$B$30&gt;13701,N($A6322)&lt;=0,N(INDEX($A$2:$A$13701,MIN(13700,MAX(1,ROW()-1+設定!$B$30))))&lt;=0,$A6322&lt;設定!$B$28,$A6322&gt;設定!$B$29),0,IF(AND($C6322&gt;=MAX(INDEX($C$1:$C$13701,MAX(1,ROW()-設定!$B$24)):INDEX($C$1:$C$13701,MAX(1,ROW()-1))),$C6322&gt;MAX(INDEX($C$1:$C$13701,MIN(13701,ROW()+1)):INDEX($C$1:$C$13701,MIN(13701,ROW()+設定!$B$24))),$C6322&gt;=設定!$B$32,$C6322&gt;=MAX(MIN(INDEX($C$1:$C$13701,MAX(1,ROW()-設定!$B$26)):INDEX($C$1:$C$13701,MAX(1,ROW()-1))),MIN(INDEX($C$1:$C$13701,MIN(13701,ROW()+1)):INDEX($C$1:$C$13701,MIN(13701,ROW()+設定!$B$26))))*10^(設定!$B$27/20)),1,0))</f>
        <v>0</v>
      </c>
      <c r="G6322" s="33" t="n">
        <f aca="false">$G6321+IF($F6322=1,1,0)</f>
        <v>3</v>
      </c>
      <c r="H6322" s="0" t="str">
        <f aca="false">IF($F6322=1,$G6322,"")</f>
        <v/>
      </c>
    </row>
    <row r="6323" customFormat="false" ht="15" hidden="false" customHeight="false" outlineLevel="0" collapsed="false">
      <c r="A6323" s="30" t="n">
        <v>987.65625</v>
      </c>
      <c r="B6323" s="31" t="n">
        <v>6.6831</v>
      </c>
      <c r="C6323" s="32" t="n">
        <f aca="false">IF($A6323="","",IF(設定!$B$21="dB",10^($B6323/20),ABS($B6323)))</f>
        <v>2.15851464706092</v>
      </c>
      <c r="D6323" s="32" t="n">
        <f aca="false">IF($A6323="","",$A6323^2)</f>
        <v>975464.868164063</v>
      </c>
      <c r="E6323" s="32" t="n">
        <f aca="false">IF($A6323="","",IF($C6323&lt;=0,"",1/$C6323^2))</f>
        <v>0.214629789681958</v>
      </c>
      <c r="F6323" s="33" t="n">
        <f aca="false">IF(OR(ROW()-設定!$B$30&lt;2,ROW()+設定!$B$30&gt;13701,N($A6323)&lt;=0,N(INDEX($A$2:$A$13701,MIN(13700,MAX(1,ROW()-1+設定!$B$30))))&lt;=0,$A6323&lt;設定!$B$28,$A6323&gt;設定!$B$29),0,IF(AND($C6323&gt;=MAX(INDEX($C$1:$C$13701,MAX(1,ROW()-設定!$B$24)):INDEX($C$1:$C$13701,MAX(1,ROW()-1))),$C6323&gt;MAX(INDEX($C$1:$C$13701,MIN(13701,ROW()+1)):INDEX($C$1:$C$13701,MIN(13701,ROW()+設定!$B$24))),$C6323&gt;=設定!$B$32,$C6323&gt;=MAX(MIN(INDEX($C$1:$C$13701,MAX(1,ROW()-設定!$B$26)):INDEX($C$1:$C$13701,MAX(1,ROW()-1))),MIN(INDEX($C$1:$C$13701,MIN(13701,ROW()+1)):INDEX($C$1:$C$13701,MIN(13701,ROW()+設定!$B$26))))*10^(設定!$B$27/20)),1,0))</f>
        <v>0</v>
      </c>
      <c r="G6323" s="33" t="n">
        <f aca="false">$G6322+IF($F6323=1,1,0)</f>
        <v>3</v>
      </c>
      <c r="H6323" s="0" t="str">
        <f aca="false">IF($F6323=1,$G6323,"")</f>
        <v/>
      </c>
    </row>
    <row r="6324" customFormat="false" ht="15" hidden="false" customHeight="false" outlineLevel="0" collapsed="false">
      <c r="A6324" s="30" t="n">
        <v>987.8125</v>
      </c>
      <c r="B6324" s="31" t="n">
        <v>6.5235</v>
      </c>
      <c r="C6324" s="32" t="n">
        <f aca="false">IF($A6324="","",IF(設定!$B$21="dB",10^($B6324/20),ABS($B6324)))</f>
        <v>2.11921490593645</v>
      </c>
      <c r="D6324" s="32" t="n">
        <f aca="false">IF($A6324="","",$A6324^2)</f>
        <v>975773.53515625</v>
      </c>
      <c r="E6324" s="32" t="n">
        <f aca="false">IF($A6324="","",IF($C6324&lt;=0,"",1/$C6324^2))</f>
        <v>0.222663996619638</v>
      </c>
      <c r="F6324" s="33" t="n">
        <f aca="false">IF(OR(ROW()-設定!$B$30&lt;2,ROW()+設定!$B$30&gt;13701,N($A6324)&lt;=0,N(INDEX($A$2:$A$13701,MIN(13700,MAX(1,ROW()-1+設定!$B$30))))&lt;=0,$A6324&lt;設定!$B$28,$A6324&gt;設定!$B$29),0,IF(AND($C6324&gt;=MAX(INDEX($C$1:$C$13701,MAX(1,ROW()-設定!$B$24)):INDEX($C$1:$C$13701,MAX(1,ROW()-1))),$C6324&gt;MAX(INDEX($C$1:$C$13701,MIN(13701,ROW()+1)):INDEX($C$1:$C$13701,MIN(13701,ROW()+設定!$B$24))),$C6324&gt;=設定!$B$32,$C6324&gt;=MAX(MIN(INDEX($C$1:$C$13701,MAX(1,ROW()-設定!$B$26)):INDEX($C$1:$C$13701,MAX(1,ROW()-1))),MIN(INDEX($C$1:$C$13701,MIN(13701,ROW()+1)):INDEX($C$1:$C$13701,MIN(13701,ROW()+設定!$B$26))))*10^(設定!$B$27/20)),1,0))</f>
        <v>0</v>
      </c>
      <c r="G6324" s="33" t="n">
        <f aca="false">$G6323+IF($F6324=1,1,0)</f>
        <v>3</v>
      </c>
      <c r="H6324" s="0" t="str">
        <f aca="false">IF($F6324=1,$G6324,"")</f>
        <v/>
      </c>
    </row>
    <row r="6325" customFormat="false" ht="15" hidden="false" customHeight="false" outlineLevel="0" collapsed="false">
      <c r="A6325" s="30" t="n">
        <v>987.96875</v>
      </c>
      <c r="B6325" s="31" t="n">
        <v>6.711</v>
      </c>
      <c r="C6325" s="32" t="n">
        <f aca="false">IF($A6325="","",IF(設定!$B$21="dB",10^($B6325/20),ABS($B6325)))</f>
        <v>2.1654591726577</v>
      </c>
      <c r="D6325" s="32" t="n">
        <f aca="false">IF($A6325="","",$A6325^2)</f>
        <v>976082.250976563</v>
      </c>
      <c r="E6325" s="32" t="n">
        <f aca="false">IF($A6325="","",IF($C6325&lt;=0,"",1/$C6325^2))</f>
        <v>0.21325538179462</v>
      </c>
      <c r="F6325" s="33" t="n">
        <f aca="false">IF(OR(ROW()-設定!$B$30&lt;2,ROW()+設定!$B$30&gt;13701,N($A6325)&lt;=0,N(INDEX($A$2:$A$13701,MIN(13700,MAX(1,ROW()-1+設定!$B$30))))&lt;=0,$A6325&lt;設定!$B$28,$A6325&gt;設定!$B$29),0,IF(AND($C6325&gt;=MAX(INDEX($C$1:$C$13701,MAX(1,ROW()-設定!$B$24)):INDEX($C$1:$C$13701,MAX(1,ROW()-1))),$C6325&gt;MAX(INDEX($C$1:$C$13701,MIN(13701,ROW()+1)):INDEX($C$1:$C$13701,MIN(13701,ROW()+設定!$B$24))),$C6325&gt;=設定!$B$32,$C6325&gt;=MAX(MIN(INDEX($C$1:$C$13701,MAX(1,ROW()-設定!$B$26)):INDEX($C$1:$C$13701,MAX(1,ROW()-1))),MIN(INDEX($C$1:$C$13701,MIN(13701,ROW()+1)):INDEX($C$1:$C$13701,MIN(13701,ROW()+設定!$B$26))))*10^(設定!$B$27/20)),1,0))</f>
        <v>0</v>
      </c>
      <c r="G6325" s="33" t="n">
        <f aca="false">$G6324+IF($F6325=1,1,0)</f>
        <v>3</v>
      </c>
      <c r="H6325" s="0" t="str">
        <f aca="false">IF($F6325=1,$G6325,"")</f>
        <v/>
      </c>
    </row>
    <row r="6326" customFormat="false" ht="15" hidden="false" customHeight="false" outlineLevel="0" collapsed="false">
      <c r="A6326" s="30" t="n">
        <v>988.125</v>
      </c>
      <c r="B6326" s="31" t="n">
        <v>6.7804</v>
      </c>
      <c r="C6326" s="32" t="n">
        <f aca="false">IF($A6326="","",IF(設定!$B$21="dB",10^($B6326/20),ABS($B6326)))</f>
        <v>2.1828304325847</v>
      </c>
      <c r="D6326" s="32" t="n">
        <f aca="false">IF($A6326="","",$A6326^2)</f>
        <v>976391.015625</v>
      </c>
      <c r="E6326" s="32" t="n">
        <f aca="false">IF($A6326="","",IF($C6326&lt;=0,"",1/$C6326^2))</f>
        <v>0.209874657301846</v>
      </c>
      <c r="F6326" s="33" t="n">
        <f aca="false">IF(OR(ROW()-設定!$B$30&lt;2,ROW()+設定!$B$30&gt;13701,N($A6326)&lt;=0,N(INDEX($A$2:$A$13701,MIN(13700,MAX(1,ROW()-1+設定!$B$30))))&lt;=0,$A6326&lt;設定!$B$28,$A6326&gt;設定!$B$29),0,IF(AND($C6326&gt;=MAX(INDEX($C$1:$C$13701,MAX(1,ROW()-設定!$B$24)):INDEX($C$1:$C$13701,MAX(1,ROW()-1))),$C6326&gt;MAX(INDEX($C$1:$C$13701,MIN(13701,ROW()+1)):INDEX($C$1:$C$13701,MIN(13701,ROW()+設定!$B$24))),$C6326&gt;=設定!$B$32,$C6326&gt;=MAX(MIN(INDEX($C$1:$C$13701,MAX(1,ROW()-設定!$B$26)):INDEX($C$1:$C$13701,MAX(1,ROW()-1))),MIN(INDEX($C$1:$C$13701,MIN(13701,ROW()+1)):INDEX($C$1:$C$13701,MIN(13701,ROW()+設定!$B$26))))*10^(設定!$B$27/20)),1,0))</f>
        <v>0</v>
      </c>
      <c r="G6326" s="33" t="n">
        <f aca="false">$G6325+IF($F6326=1,1,0)</f>
        <v>3</v>
      </c>
      <c r="H6326" s="0" t="str">
        <f aca="false">IF($F6326=1,$G6326,"")</f>
        <v/>
      </c>
    </row>
    <row r="6327" customFormat="false" ht="15" hidden="false" customHeight="false" outlineLevel="0" collapsed="false">
      <c r="A6327" s="30" t="n">
        <v>988.28125</v>
      </c>
      <c r="B6327" s="31" t="n">
        <v>6.7185</v>
      </c>
      <c r="C6327" s="32" t="n">
        <f aca="false">IF($A6327="","",IF(設定!$B$21="dB",10^($B6327/20),ABS($B6327)))</f>
        <v>2.16732978790491</v>
      </c>
      <c r="D6327" s="32" t="n">
        <f aca="false">IF($A6327="","",$A6327^2)</f>
        <v>976699.829101563</v>
      </c>
      <c r="E6327" s="32" t="n">
        <f aca="false">IF($A6327="","",IF($C6327&lt;=0,"",1/$C6327^2))</f>
        <v>0.212887420611953</v>
      </c>
      <c r="F6327" s="33" t="n">
        <f aca="false">IF(OR(ROW()-設定!$B$30&lt;2,ROW()+設定!$B$30&gt;13701,N($A6327)&lt;=0,N(INDEX($A$2:$A$13701,MIN(13700,MAX(1,ROW()-1+設定!$B$30))))&lt;=0,$A6327&lt;設定!$B$28,$A6327&gt;設定!$B$29),0,IF(AND($C6327&gt;=MAX(INDEX($C$1:$C$13701,MAX(1,ROW()-設定!$B$24)):INDEX($C$1:$C$13701,MAX(1,ROW()-1))),$C6327&gt;MAX(INDEX($C$1:$C$13701,MIN(13701,ROW()+1)):INDEX($C$1:$C$13701,MIN(13701,ROW()+設定!$B$24))),$C6327&gt;=設定!$B$32,$C6327&gt;=MAX(MIN(INDEX($C$1:$C$13701,MAX(1,ROW()-設定!$B$26)):INDEX($C$1:$C$13701,MAX(1,ROW()-1))),MIN(INDEX($C$1:$C$13701,MIN(13701,ROW()+1)):INDEX($C$1:$C$13701,MIN(13701,ROW()+設定!$B$26))))*10^(設定!$B$27/20)),1,0))</f>
        <v>0</v>
      </c>
      <c r="G6327" s="33" t="n">
        <f aca="false">$G6326+IF($F6327=1,1,0)</f>
        <v>3</v>
      </c>
      <c r="H6327" s="0" t="str">
        <f aca="false">IF($F6327=1,$G6327,"")</f>
        <v/>
      </c>
    </row>
    <row r="6328" customFormat="false" ht="15" hidden="false" customHeight="false" outlineLevel="0" collapsed="false">
      <c r="A6328" s="30" t="n">
        <v>988.4375</v>
      </c>
      <c r="B6328" s="31" t="n">
        <v>6.6919</v>
      </c>
      <c r="C6328" s="32" t="n">
        <f aca="false">IF($A6328="","",IF(設定!$B$21="dB",10^($B6328/20),ABS($B6328)))</f>
        <v>2.16070262724179</v>
      </c>
      <c r="D6328" s="32" t="n">
        <f aca="false">IF($A6328="","",$A6328^2)</f>
        <v>977008.69140625</v>
      </c>
      <c r="E6328" s="32" t="n">
        <f aca="false">IF($A6328="","",IF($C6328&lt;=0,"",1/$C6328^2))</f>
        <v>0.214195331045193</v>
      </c>
      <c r="F6328" s="33" t="n">
        <f aca="false">IF(OR(ROW()-設定!$B$30&lt;2,ROW()+設定!$B$30&gt;13701,N($A6328)&lt;=0,N(INDEX($A$2:$A$13701,MIN(13700,MAX(1,ROW()-1+設定!$B$30))))&lt;=0,$A6328&lt;設定!$B$28,$A6328&gt;設定!$B$29),0,IF(AND($C6328&gt;=MAX(INDEX($C$1:$C$13701,MAX(1,ROW()-設定!$B$24)):INDEX($C$1:$C$13701,MAX(1,ROW()-1))),$C6328&gt;MAX(INDEX($C$1:$C$13701,MIN(13701,ROW()+1)):INDEX($C$1:$C$13701,MIN(13701,ROW()+設定!$B$24))),$C6328&gt;=設定!$B$32,$C6328&gt;=MAX(MIN(INDEX($C$1:$C$13701,MAX(1,ROW()-設定!$B$26)):INDEX($C$1:$C$13701,MAX(1,ROW()-1))),MIN(INDEX($C$1:$C$13701,MIN(13701,ROW()+1)):INDEX($C$1:$C$13701,MIN(13701,ROW()+設定!$B$26))))*10^(設定!$B$27/20)),1,0))</f>
        <v>0</v>
      </c>
      <c r="G6328" s="33" t="n">
        <f aca="false">$G6327+IF($F6328=1,1,0)</f>
        <v>3</v>
      </c>
      <c r="H6328" s="0" t="str">
        <f aca="false">IF($F6328=1,$G6328,"")</f>
        <v/>
      </c>
    </row>
    <row r="6329" customFormat="false" ht="15" hidden="false" customHeight="false" outlineLevel="0" collapsed="false">
      <c r="A6329" s="30" t="n">
        <v>988.59375</v>
      </c>
      <c r="B6329" s="31" t="n">
        <v>6.7332</v>
      </c>
      <c r="C6329" s="32" t="n">
        <f aca="false">IF($A6329="","",IF(設定!$B$21="dB",10^($B6329/20),ABS($B6329)))</f>
        <v>2.17100088253604</v>
      </c>
      <c r="D6329" s="32" t="n">
        <f aca="false">IF($A6329="","",$A6329^2)</f>
        <v>977317.602539063</v>
      </c>
      <c r="E6329" s="32" t="n">
        <f aca="false">IF($A6329="","",IF($C6329&lt;=0,"",1/$C6329^2))</f>
        <v>0.212168057389361</v>
      </c>
      <c r="F6329" s="33" t="n">
        <f aca="false">IF(OR(ROW()-設定!$B$30&lt;2,ROW()+設定!$B$30&gt;13701,N($A6329)&lt;=0,N(INDEX($A$2:$A$13701,MIN(13700,MAX(1,ROW()-1+設定!$B$30))))&lt;=0,$A6329&lt;設定!$B$28,$A6329&gt;設定!$B$29),0,IF(AND($C6329&gt;=MAX(INDEX($C$1:$C$13701,MAX(1,ROW()-設定!$B$24)):INDEX($C$1:$C$13701,MAX(1,ROW()-1))),$C6329&gt;MAX(INDEX($C$1:$C$13701,MIN(13701,ROW()+1)):INDEX($C$1:$C$13701,MIN(13701,ROW()+設定!$B$24))),$C6329&gt;=設定!$B$32,$C6329&gt;=MAX(MIN(INDEX($C$1:$C$13701,MAX(1,ROW()-設定!$B$26)):INDEX($C$1:$C$13701,MAX(1,ROW()-1))),MIN(INDEX($C$1:$C$13701,MIN(13701,ROW()+1)):INDEX($C$1:$C$13701,MIN(13701,ROW()+設定!$B$26))))*10^(設定!$B$27/20)),1,0))</f>
        <v>0</v>
      </c>
      <c r="G6329" s="33" t="n">
        <f aca="false">$G6328+IF($F6329=1,1,0)</f>
        <v>3</v>
      </c>
      <c r="H6329" s="0" t="str">
        <f aca="false">IF($F6329=1,$G6329,"")</f>
        <v/>
      </c>
    </row>
    <row r="6330" customFormat="false" ht="15" hidden="false" customHeight="false" outlineLevel="0" collapsed="false">
      <c r="A6330" s="30" t="n">
        <v>988.75</v>
      </c>
      <c r="B6330" s="31" t="n">
        <v>6.952</v>
      </c>
      <c r="C6330" s="32" t="n">
        <f aca="false">IF($A6330="","",IF(設定!$B$21="dB",10^($B6330/20),ABS($B6330)))</f>
        <v>2.22638362955291</v>
      </c>
      <c r="D6330" s="32" t="n">
        <f aca="false">IF($A6330="","",$A6330^2)</f>
        <v>977626.5625</v>
      </c>
      <c r="E6330" s="32" t="n">
        <f aca="false">IF($A6330="","",IF($C6330&lt;=0,"",1/$C6330^2))</f>
        <v>0.201743708561192</v>
      </c>
      <c r="F6330" s="33" t="n">
        <f aca="false">IF(OR(ROW()-設定!$B$30&lt;2,ROW()+設定!$B$30&gt;13701,N($A6330)&lt;=0,N(INDEX($A$2:$A$13701,MIN(13700,MAX(1,ROW()-1+設定!$B$30))))&lt;=0,$A6330&lt;設定!$B$28,$A6330&gt;設定!$B$29),0,IF(AND($C6330&gt;=MAX(INDEX($C$1:$C$13701,MAX(1,ROW()-設定!$B$24)):INDEX($C$1:$C$13701,MAX(1,ROW()-1))),$C6330&gt;MAX(INDEX($C$1:$C$13701,MIN(13701,ROW()+1)):INDEX($C$1:$C$13701,MIN(13701,ROW()+設定!$B$24))),$C6330&gt;=設定!$B$32,$C6330&gt;=MAX(MIN(INDEX($C$1:$C$13701,MAX(1,ROW()-設定!$B$26)):INDEX($C$1:$C$13701,MAX(1,ROW()-1))),MIN(INDEX($C$1:$C$13701,MIN(13701,ROW()+1)):INDEX($C$1:$C$13701,MIN(13701,ROW()+設定!$B$26))))*10^(設定!$B$27/20)),1,0))</f>
        <v>0</v>
      </c>
      <c r="G6330" s="33" t="n">
        <f aca="false">$G6329+IF($F6330=1,1,0)</f>
        <v>3</v>
      </c>
      <c r="H6330" s="0" t="str">
        <f aca="false">IF($F6330=1,$G6330,"")</f>
        <v/>
      </c>
    </row>
    <row r="6331" customFormat="false" ht="15" hidden="false" customHeight="false" outlineLevel="0" collapsed="false">
      <c r="A6331" s="30" t="n">
        <v>988.90625</v>
      </c>
      <c r="B6331" s="31" t="n">
        <v>6.9999</v>
      </c>
      <c r="C6331" s="32" t="n">
        <f aca="false">IF($A6331="","",IF(設定!$B$21="dB",10^($B6331/20),ABS($B6331)))</f>
        <v>2.2386953644871</v>
      </c>
      <c r="D6331" s="32" t="n">
        <f aca="false">IF($A6331="","",$A6331^2)</f>
        <v>977935.571289063</v>
      </c>
      <c r="E6331" s="32" t="n">
        <f aca="false">IF($A6331="","",IF($C6331&lt;=0,"",1/$C6331^2))</f>
        <v>0.199530825811045</v>
      </c>
      <c r="F6331" s="33" t="n">
        <f aca="false">IF(OR(ROW()-設定!$B$30&lt;2,ROW()+設定!$B$30&gt;13701,N($A6331)&lt;=0,N(INDEX($A$2:$A$13701,MIN(13700,MAX(1,ROW()-1+設定!$B$30))))&lt;=0,$A6331&lt;設定!$B$28,$A6331&gt;設定!$B$29),0,IF(AND($C6331&gt;=MAX(INDEX($C$1:$C$13701,MAX(1,ROW()-設定!$B$24)):INDEX($C$1:$C$13701,MAX(1,ROW()-1))),$C6331&gt;MAX(INDEX($C$1:$C$13701,MIN(13701,ROW()+1)):INDEX($C$1:$C$13701,MIN(13701,ROW()+設定!$B$24))),$C6331&gt;=設定!$B$32,$C6331&gt;=MAX(MIN(INDEX($C$1:$C$13701,MAX(1,ROW()-設定!$B$26)):INDEX($C$1:$C$13701,MAX(1,ROW()-1))),MIN(INDEX($C$1:$C$13701,MIN(13701,ROW()+1)):INDEX($C$1:$C$13701,MIN(13701,ROW()+設定!$B$26))))*10^(設定!$B$27/20)),1,0))</f>
        <v>0</v>
      </c>
      <c r="G6331" s="33" t="n">
        <f aca="false">$G6330+IF($F6331=1,1,0)</f>
        <v>3</v>
      </c>
      <c r="H6331" s="0" t="str">
        <f aca="false">IF($F6331=1,$G6331,"")</f>
        <v/>
      </c>
    </row>
    <row r="6332" customFormat="false" ht="15" hidden="false" customHeight="false" outlineLevel="0" collapsed="false">
      <c r="A6332" s="30" t="n">
        <v>989.0625</v>
      </c>
      <c r="B6332" s="31" t="n">
        <v>6.8716</v>
      </c>
      <c r="C6332" s="32" t="n">
        <f aca="false">IF($A6332="","",IF(設定!$B$21="dB",10^($B6332/20),ABS($B6332)))</f>
        <v>2.2058704353206</v>
      </c>
      <c r="D6332" s="32" t="n">
        <f aca="false">IF($A6332="","",$A6332^2)</f>
        <v>978244.62890625</v>
      </c>
      <c r="E6332" s="32" t="n">
        <f aca="false">IF($A6332="","",IF($C6332&lt;=0,"",1/$C6332^2))</f>
        <v>0.205513331740232</v>
      </c>
      <c r="F6332" s="33" t="n">
        <f aca="false">IF(OR(ROW()-設定!$B$30&lt;2,ROW()+設定!$B$30&gt;13701,N($A6332)&lt;=0,N(INDEX($A$2:$A$13701,MIN(13700,MAX(1,ROW()-1+設定!$B$30))))&lt;=0,$A6332&lt;設定!$B$28,$A6332&gt;設定!$B$29),0,IF(AND($C6332&gt;=MAX(INDEX($C$1:$C$13701,MAX(1,ROW()-設定!$B$24)):INDEX($C$1:$C$13701,MAX(1,ROW()-1))),$C6332&gt;MAX(INDEX($C$1:$C$13701,MIN(13701,ROW()+1)):INDEX($C$1:$C$13701,MIN(13701,ROW()+設定!$B$24))),$C6332&gt;=設定!$B$32,$C6332&gt;=MAX(MIN(INDEX($C$1:$C$13701,MAX(1,ROW()-設定!$B$26)):INDEX($C$1:$C$13701,MAX(1,ROW()-1))),MIN(INDEX($C$1:$C$13701,MIN(13701,ROW()+1)):INDEX($C$1:$C$13701,MIN(13701,ROW()+設定!$B$26))))*10^(設定!$B$27/20)),1,0))</f>
        <v>0</v>
      </c>
      <c r="G6332" s="33" t="n">
        <f aca="false">$G6331+IF($F6332=1,1,0)</f>
        <v>3</v>
      </c>
      <c r="H6332" s="0" t="str">
        <f aca="false">IF($F6332=1,$G6332,"")</f>
        <v/>
      </c>
    </row>
    <row r="6333" customFormat="false" ht="15" hidden="false" customHeight="false" outlineLevel="0" collapsed="false">
      <c r="A6333" s="30" t="n">
        <v>989.21875</v>
      </c>
      <c r="B6333" s="31" t="n">
        <v>6.8597</v>
      </c>
      <c r="C6333" s="32" t="n">
        <f aca="false">IF($A6333="","",IF(設定!$B$21="dB",10^($B6333/20),ABS($B6333)))</f>
        <v>2.20285037798288</v>
      </c>
      <c r="D6333" s="32" t="n">
        <f aca="false">IF($A6333="","",$A6333^2)</f>
        <v>978553.735351563</v>
      </c>
      <c r="E6333" s="32" t="n">
        <f aca="false">IF($A6333="","",IF($C6333&lt;=0,"",1/$C6333^2))</f>
        <v>0.206077226145809</v>
      </c>
      <c r="F6333" s="33" t="n">
        <f aca="false">IF(OR(ROW()-設定!$B$30&lt;2,ROW()+設定!$B$30&gt;13701,N($A6333)&lt;=0,N(INDEX($A$2:$A$13701,MIN(13700,MAX(1,ROW()-1+設定!$B$30))))&lt;=0,$A6333&lt;設定!$B$28,$A6333&gt;設定!$B$29),0,IF(AND($C6333&gt;=MAX(INDEX($C$1:$C$13701,MAX(1,ROW()-設定!$B$24)):INDEX($C$1:$C$13701,MAX(1,ROW()-1))),$C6333&gt;MAX(INDEX($C$1:$C$13701,MIN(13701,ROW()+1)):INDEX($C$1:$C$13701,MIN(13701,ROW()+設定!$B$24))),$C6333&gt;=設定!$B$32,$C6333&gt;=MAX(MIN(INDEX($C$1:$C$13701,MAX(1,ROW()-設定!$B$26)):INDEX($C$1:$C$13701,MAX(1,ROW()-1))),MIN(INDEX($C$1:$C$13701,MIN(13701,ROW()+1)):INDEX($C$1:$C$13701,MIN(13701,ROW()+設定!$B$26))))*10^(設定!$B$27/20)),1,0))</f>
        <v>0</v>
      </c>
      <c r="G6333" s="33" t="n">
        <f aca="false">$G6332+IF($F6333=1,1,0)</f>
        <v>3</v>
      </c>
      <c r="H6333" s="0" t="str">
        <f aca="false">IF($F6333=1,$G6333,"")</f>
        <v/>
      </c>
    </row>
    <row r="6334" customFormat="false" ht="15" hidden="false" customHeight="false" outlineLevel="0" collapsed="false">
      <c r="A6334" s="30" t="n">
        <v>989.375</v>
      </c>
      <c r="B6334" s="31" t="n">
        <v>7.1686</v>
      </c>
      <c r="C6334" s="32" t="n">
        <f aca="false">IF($A6334="","",IF(設定!$B$21="dB",10^($B6334/20),ABS($B6334)))</f>
        <v>2.28260098321759</v>
      </c>
      <c r="D6334" s="32" t="n">
        <f aca="false">IF($A6334="","",$A6334^2)</f>
        <v>978862.890625</v>
      </c>
      <c r="E6334" s="32" t="n">
        <f aca="false">IF($A6334="","",IF($C6334&lt;=0,"",1/$C6334^2))</f>
        <v>0.191928734609804</v>
      </c>
      <c r="F6334" s="33" t="n">
        <f aca="false">IF(OR(ROW()-設定!$B$30&lt;2,ROW()+設定!$B$30&gt;13701,N($A6334)&lt;=0,N(INDEX($A$2:$A$13701,MIN(13700,MAX(1,ROW()-1+設定!$B$30))))&lt;=0,$A6334&lt;設定!$B$28,$A6334&gt;設定!$B$29),0,IF(AND($C6334&gt;=MAX(INDEX($C$1:$C$13701,MAX(1,ROW()-設定!$B$24)):INDEX($C$1:$C$13701,MAX(1,ROW()-1))),$C6334&gt;MAX(INDEX($C$1:$C$13701,MIN(13701,ROW()+1)):INDEX($C$1:$C$13701,MIN(13701,ROW()+設定!$B$24))),$C6334&gt;=設定!$B$32,$C6334&gt;=MAX(MIN(INDEX($C$1:$C$13701,MAX(1,ROW()-設定!$B$26)):INDEX($C$1:$C$13701,MAX(1,ROW()-1))),MIN(INDEX($C$1:$C$13701,MIN(13701,ROW()+1)):INDEX($C$1:$C$13701,MIN(13701,ROW()+設定!$B$26))))*10^(設定!$B$27/20)),1,0))</f>
        <v>0</v>
      </c>
      <c r="G6334" s="33" t="n">
        <f aca="false">$G6333+IF($F6334=1,1,0)</f>
        <v>3</v>
      </c>
      <c r="H6334" s="0" t="str">
        <f aca="false">IF($F6334=1,$G6334,"")</f>
        <v/>
      </c>
    </row>
    <row r="6335" customFormat="false" ht="15" hidden="false" customHeight="false" outlineLevel="0" collapsed="false">
      <c r="A6335" s="30" t="n">
        <v>989.53125</v>
      </c>
      <c r="B6335" s="31" t="n">
        <v>6.9191</v>
      </c>
      <c r="C6335" s="32" t="n">
        <f aca="false">IF($A6335="","",IF(設定!$B$21="dB",10^($B6335/20),ABS($B6335)))</f>
        <v>2.21796659033704</v>
      </c>
      <c r="D6335" s="32" t="n">
        <f aca="false">IF($A6335="","",$A6335^2)</f>
        <v>979172.094726563</v>
      </c>
      <c r="E6335" s="32" t="n">
        <f aca="false">IF($A6335="","",IF($C6335&lt;=0,"",1/$C6335^2))</f>
        <v>0.203277822532554</v>
      </c>
      <c r="F6335" s="33" t="n">
        <f aca="false">IF(OR(ROW()-設定!$B$30&lt;2,ROW()+設定!$B$30&gt;13701,N($A6335)&lt;=0,N(INDEX($A$2:$A$13701,MIN(13700,MAX(1,ROW()-1+設定!$B$30))))&lt;=0,$A6335&lt;設定!$B$28,$A6335&gt;設定!$B$29),0,IF(AND($C6335&gt;=MAX(INDEX($C$1:$C$13701,MAX(1,ROW()-設定!$B$24)):INDEX($C$1:$C$13701,MAX(1,ROW()-1))),$C6335&gt;MAX(INDEX($C$1:$C$13701,MIN(13701,ROW()+1)):INDEX($C$1:$C$13701,MIN(13701,ROW()+設定!$B$24))),$C6335&gt;=設定!$B$32,$C6335&gt;=MAX(MIN(INDEX($C$1:$C$13701,MAX(1,ROW()-設定!$B$26)):INDEX($C$1:$C$13701,MAX(1,ROW()-1))),MIN(INDEX($C$1:$C$13701,MIN(13701,ROW()+1)):INDEX($C$1:$C$13701,MIN(13701,ROW()+設定!$B$26))))*10^(設定!$B$27/20)),1,0))</f>
        <v>0</v>
      </c>
      <c r="G6335" s="33" t="n">
        <f aca="false">$G6334+IF($F6335=1,1,0)</f>
        <v>3</v>
      </c>
      <c r="H6335" s="0" t="str">
        <f aca="false">IF($F6335=1,$G6335,"")</f>
        <v/>
      </c>
    </row>
    <row r="6336" customFormat="false" ht="15" hidden="false" customHeight="false" outlineLevel="0" collapsed="false">
      <c r="A6336" s="30" t="n">
        <v>989.6875</v>
      </c>
      <c r="B6336" s="31" t="n">
        <v>7.1404</v>
      </c>
      <c r="C6336" s="32" t="n">
        <f aca="false">IF($A6336="","",IF(設定!$B$21="dB",10^($B6336/20),ABS($B6336)))</f>
        <v>2.27520220529316</v>
      </c>
      <c r="D6336" s="32" t="n">
        <f aca="false">IF($A6336="","",$A6336^2)</f>
        <v>979481.34765625</v>
      </c>
      <c r="E6336" s="32" t="n">
        <f aca="false">IF($A6336="","",IF($C6336&lt;=0,"",1/$C6336^2))</f>
        <v>0.193179038435328</v>
      </c>
      <c r="F6336" s="33" t="n">
        <f aca="false">IF(OR(ROW()-設定!$B$30&lt;2,ROW()+設定!$B$30&gt;13701,N($A6336)&lt;=0,N(INDEX($A$2:$A$13701,MIN(13700,MAX(1,ROW()-1+設定!$B$30))))&lt;=0,$A6336&lt;設定!$B$28,$A6336&gt;設定!$B$29),0,IF(AND($C6336&gt;=MAX(INDEX($C$1:$C$13701,MAX(1,ROW()-設定!$B$24)):INDEX($C$1:$C$13701,MAX(1,ROW()-1))),$C6336&gt;MAX(INDEX($C$1:$C$13701,MIN(13701,ROW()+1)):INDEX($C$1:$C$13701,MIN(13701,ROW()+設定!$B$24))),$C6336&gt;=設定!$B$32,$C6336&gt;=MAX(MIN(INDEX($C$1:$C$13701,MAX(1,ROW()-設定!$B$26)):INDEX($C$1:$C$13701,MAX(1,ROW()-1))),MIN(INDEX($C$1:$C$13701,MIN(13701,ROW()+1)):INDEX($C$1:$C$13701,MIN(13701,ROW()+設定!$B$26))))*10^(設定!$B$27/20)),1,0))</f>
        <v>0</v>
      </c>
      <c r="G6336" s="33" t="n">
        <f aca="false">$G6335+IF($F6336=1,1,0)</f>
        <v>3</v>
      </c>
      <c r="H6336" s="0" t="str">
        <f aca="false">IF($F6336=1,$G6336,"")</f>
        <v/>
      </c>
    </row>
    <row r="6337" customFormat="false" ht="15" hidden="false" customHeight="false" outlineLevel="0" collapsed="false">
      <c r="A6337" s="30" t="n">
        <v>989.84375</v>
      </c>
      <c r="B6337" s="31" t="n">
        <v>7.0799</v>
      </c>
      <c r="C6337" s="32" t="n">
        <f aca="false">IF($A6337="","",IF(設定!$B$21="dB",10^($B6337/20),ABS($B6337)))</f>
        <v>2.2594097576551</v>
      </c>
      <c r="D6337" s="32" t="n">
        <f aca="false">IF($A6337="","",$A6337^2)</f>
        <v>979790.649414063</v>
      </c>
      <c r="E6337" s="32" t="n">
        <f aca="false">IF($A6337="","",IF($C6337&lt;=0,"",1/$C6337^2))</f>
        <v>0.195888977809072</v>
      </c>
      <c r="F6337" s="33" t="n">
        <f aca="false">IF(OR(ROW()-設定!$B$30&lt;2,ROW()+設定!$B$30&gt;13701,N($A6337)&lt;=0,N(INDEX($A$2:$A$13701,MIN(13700,MAX(1,ROW()-1+設定!$B$30))))&lt;=0,$A6337&lt;設定!$B$28,$A6337&gt;設定!$B$29),0,IF(AND($C6337&gt;=MAX(INDEX($C$1:$C$13701,MAX(1,ROW()-設定!$B$24)):INDEX($C$1:$C$13701,MAX(1,ROW()-1))),$C6337&gt;MAX(INDEX($C$1:$C$13701,MIN(13701,ROW()+1)):INDEX($C$1:$C$13701,MIN(13701,ROW()+設定!$B$24))),$C6337&gt;=設定!$B$32,$C6337&gt;=MAX(MIN(INDEX($C$1:$C$13701,MAX(1,ROW()-設定!$B$26)):INDEX($C$1:$C$13701,MAX(1,ROW()-1))),MIN(INDEX($C$1:$C$13701,MIN(13701,ROW()+1)):INDEX($C$1:$C$13701,MIN(13701,ROW()+設定!$B$26))))*10^(設定!$B$27/20)),1,0))</f>
        <v>0</v>
      </c>
      <c r="G6337" s="33" t="n">
        <f aca="false">$G6336+IF($F6337=1,1,0)</f>
        <v>3</v>
      </c>
      <c r="H6337" s="0" t="str">
        <f aca="false">IF($F6337=1,$G6337,"")</f>
        <v/>
      </c>
    </row>
    <row r="6338" customFormat="false" ht="15" hidden="false" customHeight="false" outlineLevel="0" collapsed="false">
      <c r="A6338" s="30" t="n">
        <v>990</v>
      </c>
      <c r="B6338" s="31" t="n">
        <v>7.0203</v>
      </c>
      <c r="C6338" s="32" t="n">
        <f aca="false">IF($A6338="","",IF(設定!$B$21="dB",10^($B6338/20),ABS($B6338)))</f>
        <v>2.2439594260572</v>
      </c>
      <c r="D6338" s="32" t="n">
        <f aca="false">IF($A6338="","",$A6338^2)</f>
        <v>980100</v>
      </c>
      <c r="E6338" s="32" t="n">
        <f aca="false">IF($A6338="","",IF($C6338&lt;=0,"",1/$C6338^2))</f>
        <v>0.19859577275193</v>
      </c>
      <c r="F6338" s="33" t="n">
        <f aca="false">IF(OR(ROW()-設定!$B$30&lt;2,ROW()+設定!$B$30&gt;13701,N($A6338)&lt;=0,N(INDEX($A$2:$A$13701,MIN(13700,MAX(1,ROW()-1+設定!$B$30))))&lt;=0,$A6338&lt;設定!$B$28,$A6338&gt;設定!$B$29),0,IF(AND($C6338&gt;=MAX(INDEX($C$1:$C$13701,MAX(1,ROW()-設定!$B$24)):INDEX($C$1:$C$13701,MAX(1,ROW()-1))),$C6338&gt;MAX(INDEX($C$1:$C$13701,MIN(13701,ROW()+1)):INDEX($C$1:$C$13701,MIN(13701,ROW()+設定!$B$24))),$C6338&gt;=設定!$B$32,$C6338&gt;=MAX(MIN(INDEX($C$1:$C$13701,MAX(1,ROW()-設定!$B$26)):INDEX($C$1:$C$13701,MAX(1,ROW()-1))),MIN(INDEX($C$1:$C$13701,MIN(13701,ROW()+1)):INDEX($C$1:$C$13701,MIN(13701,ROW()+設定!$B$26))))*10^(設定!$B$27/20)),1,0))</f>
        <v>0</v>
      </c>
      <c r="G6338" s="33" t="n">
        <f aca="false">$G6337+IF($F6338=1,1,0)</f>
        <v>3</v>
      </c>
      <c r="H6338" s="0" t="str">
        <f aca="false">IF($F6338=1,$G6338,"")</f>
        <v/>
      </c>
    </row>
    <row r="6339" customFormat="false" ht="15" hidden="false" customHeight="false" outlineLevel="0" collapsed="false">
      <c r="A6339" s="30" t="n">
        <v>990.15625</v>
      </c>
      <c r="B6339" s="31" t="n">
        <v>7.2572</v>
      </c>
      <c r="C6339" s="32" t="n">
        <f aca="false">IF($A6339="","",IF(設定!$B$21="dB",10^($B6339/20),ABS($B6339)))</f>
        <v>2.30600370112594</v>
      </c>
      <c r="D6339" s="32" t="n">
        <f aca="false">IF($A6339="","",$A6339^2)</f>
        <v>980409.399414063</v>
      </c>
      <c r="E6339" s="32" t="n">
        <f aca="false">IF($A6339="","",IF($C6339&lt;=0,"",1/$C6339^2))</f>
        <v>0.188052884780238</v>
      </c>
      <c r="F6339" s="33" t="n">
        <f aca="false">IF(OR(ROW()-設定!$B$30&lt;2,ROW()+設定!$B$30&gt;13701,N($A6339)&lt;=0,N(INDEX($A$2:$A$13701,MIN(13700,MAX(1,ROW()-1+設定!$B$30))))&lt;=0,$A6339&lt;設定!$B$28,$A6339&gt;設定!$B$29),0,IF(AND($C6339&gt;=MAX(INDEX($C$1:$C$13701,MAX(1,ROW()-設定!$B$24)):INDEX($C$1:$C$13701,MAX(1,ROW()-1))),$C6339&gt;MAX(INDEX($C$1:$C$13701,MIN(13701,ROW()+1)):INDEX($C$1:$C$13701,MIN(13701,ROW()+設定!$B$24))),$C6339&gt;=設定!$B$32,$C6339&gt;=MAX(MIN(INDEX($C$1:$C$13701,MAX(1,ROW()-設定!$B$26)):INDEX($C$1:$C$13701,MAX(1,ROW()-1))),MIN(INDEX($C$1:$C$13701,MIN(13701,ROW()+1)):INDEX($C$1:$C$13701,MIN(13701,ROW()+設定!$B$26))))*10^(設定!$B$27/20)),1,0))</f>
        <v>0</v>
      </c>
      <c r="G6339" s="33" t="n">
        <f aca="false">$G6338+IF($F6339=1,1,0)</f>
        <v>3</v>
      </c>
      <c r="H6339" s="0" t="str">
        <f aca="false">IF($F6339=1,$G6339,"")</f>
        <v/>
      </c>
    </row>
    <row r="6340" customFormat="false" ht="15" hidden="false" customHeight="false" outlineLevel="0" collapsed="false">
      <c r="A6340" s="30" t="n">
        <v>990.3125</v>
      </c>
      <c r="B6340" s="31" t="n">
        <v>7.2643</v>
      </c>
      <c r="C6340" s="32" t="n">
        <f aca="false">IF($A6340="","",IF(設定!$B$21="dB",10^($B6340/20),ABS($B6340)))</f>
        <v>2.30788943999916</v>
      </c>
      <c r="D6340" s="32" t="n">
        <f aca="false">IF($A6340="","",$A6340^2)</f>
        <v>980718.84765625</v>
      </c>
      <c r="E6340" s="32" t="n">
        <f aca="false">IF($A6340="","",IF($C6340&lt;=0,"",1/$C6340^2))</f>
        <v>0.187745700430458</v>
      </c>
      <c r="F6340" s="33" t="n">
        <f aca="false">IF(OR(ROW()-設定!$B$30&lt;2,ROW()+設定!$B$30&gt;13701,N($A6340)&lt;=0,N(INDEX($A$2:$A$13701,MIN(13700,MAX(1,ROW()-1+設定!$B$30))))&lt;=0,$A6340&lt;設定!$B$28,$A6340&gt;設定!$B$29),0,IF(AND($C6340&gt;=MAX(INDEX($C$1:$C$13701,MAX(1,ROW()-設定!$B$24)):INDEX($C$1:$C$13701,MAX(1,ROW()-1))),$C6340&gt;MAX(INDEX($C$1:$C$13701,MIN(13701,ROW()+1)):INDEX($C$1:$C$13701,MIN(13701,ROW()+設定!$B$24))),$C6340&gt;=設定!$B$32,$C6340&gt;=MAX(MIN(INDEX($C$1:$C$13701,MAX(1,ROW()-設定!$B$26)):INDEX($C$1:$C$13701,MAX(1,ROW()-1))),MIN(INDEX($C$1:$C$13701,MIN(13701,ROW()+1)):INDEX($C$1:$C$13701,MIN(13701,ROW()+設定!$B$26))))*10^(設定!$B$27/20)),1,0))</f>
        <v>0</v>
      </c>
      <c r="G6340" s="33" t="n">
        <f aca="false">$G6339+IF($F6340=1,1,0)</f>
        <v>3</v>
      </c>
      <c r="H6340" s="0" t="str">
        <f aca="false">IF($F6340=1,$G6340,"")</f>
        <v/>
      </c>
    </row>
    <row r="6341" customFormat="false" ht="15" hidden="false" customHeight="false" outlineLevel="0" collapsed="false">
      <c r="A6341" s="30" t="n">
        <v>990.46875</v>
      </c>
      <c r="B6341" s="31" t="n">
        <v>7.4726</v>
      </c>
      <c r="C6341" s="32" t="n">
        <f aca="false">IF($A6341="","",IF(設定!$B$21="dB",10^($B6341/20),ABS($B6341)))</f>
        <v>2.36390489524168</v>
      </c>
      <c r="D6341" s="32" t="n">
        <f aca="false">IF($A6341="","",$A6341^2)</f>
        <v>981028.344726563</v>
      </c>
      <c r="E6341" s="32" t="n">
        <f aca="false">IF($A6341="","",IF($C6341&lt;=0,"",1/$C6341^2))</f>
        <v>0.178953418904508</v>
      </c>
      <c r="F6341" s="33" t="n">
        <f aca="false">IF(OR(ROW()-設定!$B$30&lt;2,ROW()+設定!$B$30&gt;13701,N($A6341)&lt;=0,N(INDEX($A$2:$A$13701,MIN(13700,MAX(1,ROW()-1+設定!$B$30))))&lt;=0,$A6341&lt;設定!$B$28,$A6341&gt;設定!$B$29),0,IF(AND($C6341&gt;=MAX(INDEX($C$1:$C$13701,MAX(1,ROW()-設定!$B$24)):INDEX($C$1:$C$13701,MAX(1,ROW()-1))),$C6341&gt;MAX(INDEX($C$1:$C$13701,MIN(13701,ROW()+1)):INDEX($C$1:$C$13701,MIN(13701,ROW()+設定!$B$24))),$C6341&gt;=設定!$B$32,$C6341&gt;=MAX(MIN(INDEX($C$1:$C$13701,MAX(1,ROW()-設定!$B$26)):INDEX($C$1:$C$13701,MAX(1,ROW()-1))),MIN(INDEX($C$1:$C$13701,MIN(13701,ROW()+1)):INDEX($C$1:$C$13701,MIN(13701,ROW()+設定!$B$26))))*10^(設定!$B$27/20)),1,0))</f>
        <v>0</v>
      </c>
      <c r="G6341" s="33" t="n">
        <f aca="false">$G6340+IF($F6341=1,1,0)</f>
        <v>3</v>
      </c>
      <c r="H6341" s="0" t="str">
        <f aca="false">IF($F6341=1,$G6341,"")</f>
        <v/>
      </c>
    </row>
    <row r="6342" customFormat="false" ht="15" hidden="false" customHeight="false" outlineLevel="0" collapsed="false">
      <c r="A6342" s="30" t="n">
        <v>990.625</v>
      </c>
      <c r="B6342" s="31" t="n">
        <v>7.5963</v>
      </c>
      <c r="C6342" s="32" t="n">
        <f aca="false">IF($A6342="","",IF(設定!$B$21="dB",10^($B6342/20),ABS($B6342)))</f>
        <v>2.39781128600147</v>
      </c>
      <c r="D6342" s="32" t="n">
        <f aca="false">IF($A6342="","",$A6342^2)</f>
        <v>981337.890625</v>
      </c>
      <c r="E6342" s="32" t="n">
        <f aca="false">IF($A6342="","",IF($C6342&lt;=0,"",1/$C6342^2))</f>
        <v>0.173928199028704</v>
      </c>
      <c r="F6342" s="33" t="n">
        <f aca="false">IF(OR(ROW()-設定!$B$30&lt;2,ROW()+設定!$B$30&gt;13701,N($A6342)&lt;=0,N(INDEX($A$2:$A$13701,MIN(13700,MAX(1,ROW()-1+設定!$B$30))))&lt;=0,$A6342&lt;設定!$B$28,$A6342&gt;設定!$B$29),0,IF(AND($C6342&gt;=MAX(INDEX($C$1:$C$13701,MAX(1,ROW()-設定!$B$24)):INDEX($C$1:$C$13701,MAX(1,ROW()-1))),$C6342&gt;MAX(INDEX($C$1:$C$13701,MIN(13701,ROW()+1)):INDEX($C$1:$C$13701,MIN(13701,ROW()+設定!$B$24))),$C6342&gt;=設定!$B$32,$C6342&gt;=MAX(MIN(INDEX($C$1:$C$13701,MAX(1,ROW()-設定!$B$26)):INDEX($C$1:$C$13701,MAX(1,ROW()-1))),MIN(INDEX($C$1:$C$13701,MIN(13701,ROW()+1)):INDEX($C$1:$C$13701,MIN(13701,ROW()+設定!$B$26))))*10^(設定!$B$27/20)),1,0))</f>
        <v>0</v>
      </c>
      <c r="G6342" s="33" t="n">
        <f aca="false">$G6341+IF($F6342=1,1,0)</f>
        <v>3</v>
      </c>
      <c r="H6342" s="0" t="str">
        <f aca="false">IF($F6342=1,$G6342,"")</f>
        <v/>
      </c>
    </row>
    <row r="6343" customFormat="false" ht="15" hidden="false" customHeight="false" outlineLevel="0" collapsed="false">
      <c r="A6343" s="30" t="n">
        <v>990.78125</v>
      </c>
      <c r="B6343" s="31" t="n">
        <v>7.3847</v>
      </c>
      <c r="C6343" s="32" t="n">
        <f aca="false">IF($A6343="","",IF(設定!$B$21="dB",10^($B6343/20),ABS($B6343)))</f>
        <v>2.34010314348752</v>
      </c>
      <c r="D6343" s="32" t="n">
        <f aca="false">IF($A6343="","",$A6343^2)</f>
        <v>981647.485351563</v>
      </c>
      <c r="E6343" s="32" t="n">
        <f aca="false">IF($A6343="","",IF($C6343&lt;=0,"",1/$C6343^2))</f>
        <v>0.182612288881846</v>
      </c>
      <c r="F6343" s="33" t="n">
        <f aca="false">IF(OR(ROW()-設定!$B$30&lt;2,ROW()+設定!$B$30&gt;13701,N($A6343)&lt;=0,N(INDEX($A$2:$A$13701,MIN(13700,MAX(1,ROW()-1+設定!$B$30))))&lt;=0,$A6343&lt;設定!$B$28,$A6343&gt;設定!$B$29),0,IF(AND($C6343&gt;=MAX(INDEX($C$1:$C$13701,MAX(1,ROW()-設定!$B$24)):INDEX($C$1:$C$13701,MAX(1,ROW()-1))),$C6343&gt;MAX(INDEX($C$1:$C$13701,MIN(13701,ROW()+1)):INDEX($C$1:$C$13701,MIN(13701,ROW()+設定!$B$24))),$C6343&gt;=設定!$B$32,$C6343&gt;=MAX(MIN(INDEX($C$1:$C$13701,MAX(1,ROW()-設定!$B$26)):INDEX($C$1:$C$13701,MAX(1,ROW()-1))),MIN(INDEX($C$1:$C$13701,MIN(13701,ROW()+1)):INDEX($C$1:$C$13701,MIN(13701,ROW()+設定!$B$26))))*10^(設定!$B$27/20)),1,0))</f>
        <v>0</v>
      </c>
      <c r="G6343" s="33" t="n">
        <f aca="false">$G6342+IF($F6343=1,1,0)</f>
        <v>3</v>
      </c>
      <c r="H6343" s="0" t="str">
        <f aca="false">IF($F6343=1,$G6343,"")</f>
        <v/>
      </c>
    </row>
    <row r="6344" customFormat="false" ht="15" hidden="false" customHeight="false" outlineLevel="0" collapsed="false">
      <c r="A6344" s="30" t="n">
        <v>990.9375</v>
      </c>
      <c r="B6344" s="31" t="n">
        <v>7.548</v>
      </c>
      <c r="C6344" s="32" t="n">
        <f aca="false">IF($A6344="","",IF(設定!$B$21="dB",10^($B6344/20),ABS($B6344)))</f>
        <v>2.38451467745295</v>
      </c>
      <c r="D6344" s="32" t="n">
        <f aca="false">IF($A6344="","",$A6344^2)</f>
        <v>981957.12890625</v>
      </c>
      <c r="E6344" s="32" t="n">
        <f aca="false">IF($A6344="","",IF($C6344&lt;=0,"",1/$C6344^2))</f>
        <v>0.175873335413557</v>
      </c>
      <c r="F6344" s="33" t="n">
        <f aca="false">IF(OR(ROW()-設定!$B$30&lt;2,ROW()+設定!$B$30&gt;13701,N($A6344)&lt;=0,N(INDEX($A$2:$A$13701,MIN(13700,MAX(1,ROW()-1+設定!$B$30))))&lt;=0,$A6344&lt;設定!$B$28,$A6344&gt;設定!$B$29),0,IF(AND($C6344&gt;=MAX(INDEX($C$1:$C$13701,MAX(1,ROW()-設定!$B$24)):INDEX($C$1:$C$13701,MAX(1,ROW()-1))),$C6344&gt;MAX(INDEX($C$1:$C$13701,MIN(13701,ROW()+1)):INDEX($C$1:$C$13701,MIN(13701,ROW()+設定!$B$24))),$C6344&gt;=設定!$B$32,$C6344&gt;=MAX(MIN(INDEX($C$1:$C$13701,MAX(1,ROW()-設定!$B$26)):INDEX($C$1:$C$13701,MAX(1,ROW()-1))),MIN(INDEX($C$1:$C$13701,MIN(13701,ROW()+1)):INDEX($C$1:$C$13701,MIN(13701,ROW()+設定!$B$26))))*10^(設定!$B$27/20)),1,0))</f>
        <v>0</v>
      </c>
      <c r="G6344" s="33" t="n">
        <f aca="false">$G6343+IF($F6344=1,1,0)</f>
        <v>3</v>
      </c>
      <c r="H6344" s="0" t="str">
        <f aca="false">IF($F6344=1,$G6344,"")</f>
        <v/>
      </c>
    </row>
    <row r="6345" customFormat="false" ht="15" hidden="false" customHeight="false" outlineLevel="0" collapsed="false">
      <c r="A6345" s="30" t="n">
        <v>991.09375</v>
      </c>
      <c r="B6345" s="31" t="n">
        <v>7.5895</v>
      </c>
      <c r="C6345" s="32" t="n">
        <f aca="false">IF($A6345="","",IF(設定!$B$21="dB",10^($B6345/20),ABS($B6345)))</f>
        <v>2.39593482468052</v>
      </c>
      <c r="D6345" s="32" t="n">
        <f aca="false">IF($A6345="","",$A6345^2)</f>
        <v>982266.821289063</v>
      </c>
      <c r="E6345" s="32" t="n">
        <f aca="false">IF($A6345="","",IF($C6345&lt;=0,"",1/$C6345^2))</f>
        <v>0.174200741786274</v>
      </c>
      <c r="F6345" s="33" t="n">
        <f aca="false">IF(OR(ROW()-設定!$B$30&lt;2,ROW()+設定!$B$30&gt;13701,N($A6345)&lt;=0,N(INDEX($A$2:$A$13701,MIN(13700,MAX(1,ROW()-1+設定!$B$30))))&lt;=0,$A6345&lt;設定!$B$28,$A6345&gt;設定!$B$29),0,IF(AND($C6345&gt;=MAX(INDEX($C$1:$C$13701,MAX(1,ROW()-設定!$B$24)):INDEX($C$1:$C$13701,MAX(1,ROW()-1))),$C6345&gt;MAX(INDEX($C$1:$C$13701,MIN(13701,ROW()+1)):INDEX($C$1:$C$13701,MIN(13701,ROW()+設定!$B$24))),$C6345&gt;=設定!$B$32,$C6345&gt;=MAX(MIN(INDEX($C$1:$C$13701,MAX(1,ROW()-設定!$B$26)):INDEX($C$1:$C$13701,MAX(1,ROW()-1))),MIN(INDEX($C$1:$C$13701,MIN(13701,ROW()+1)):INDEX($C$1:$C$13701,MIN(13701,ROW()+設定!$B$26))))*10^(設定!$B$27/20)),1,0))</f>
        <v>0</v>
      </c>
      <c r="G6345" s="33" t="n">
        <f aca="false">$G6344+IF($F6345=1,1,0)</f>
        <v>3</v>
      </c>
      <c r="H6345" s="0" t="str">
        <f aca="false">IF($F6345=1,$G6345,"")</f>
        <v/>
      </c>
    </row>
    <row r="6346" customFormat="false" ht="15" hidden="false" customHeight="false" outlineLevel="0" collapsed="false">
      <c r="A6346" s="30" t="n">
        <v>991.25</v>
      </c>
      <c r="B6346" s="31" t="n">
        <v>7.4658</v>
      </c>
      <c r="C6346" s="32" t="n">
        <f aca="false">IF($A6346="","",IF(設定!$B$21="dB",10^($B6346/20),ABS($B6346)))</f>
        <v>2.36205496813181</v>
      </c>
      <c r="D6346" s="32" t="n">
        <f aca="false">IF($A6346="","",$A6346^2)</f>
        <v>982576.5625</v>
      </c>
      <c r="E6346" s="32" t="n">
        <f aca="false">IF($A6346="","",IF($C6346&lt;=0,"",1/$C6346^2))</f>
        <v>0.179233836102738</v>
      </c>
      <c r="F6346" s="33" t="n">
        <f aca="false">IF(OR(ROW()-設定!$B$30&lt;2,ROW()+設定!$B$30&gt;13701,N($A6346)&lt;=0,N(INDEX($A$2:$A$13701,MIN(13700,MAX(1,ROW()-1+設定!$B$30))))&lt;=0,$A6346&lt;設定!$B$28,$A6346&gt;設定!$B$29),0,IF(AND($C6346&gt;=MAX(INDEX($C$1:$C$13701,MAX(1,ROW()-設定!$B$24)):INDEX($C$1:$C$13701,MAX(1,ROW()-1))),$C6346&gt;MAX(INDEX($C$1:$C$13701,MIN(13701,ROW()+1)):INDEX($C$1:$C$13701,MIN(13701,ROW()+設定!$B$24))),$C6346&gt;=設定!$B$32,$C6346&gt;=MAX(MIN(INDEX($C$1:$C$13701,MAX(1,ROW()-設定!$B$26)):INDEX($C$1:$C$13701,MAX(1,ROW()-1))),MIN(INDEX($C$1:$C$13701,MIN(13701,ROW()+1)):INDEX($C$1:$C$13701,MIN(13701,ROW()+設定!$B$26))))*10^(設定!$B$27/20)),1,0))</f>
        <v>0</v>
      </c>
      <c r="G6346" s="33" t="n">
        <f aca="false">$G6345+IF($F6346=1,1,0)</f>
        <v>3</v>
      </c>
      <c r="H6346" s="0" t="str">
        <f aca="false">IF($F6346=1,$G6346,"")</f>
        <v/>
      </c>
    </row>
    <row r="6347" customFormat="false" ht="15" hidden="false" customHeight="false" outlineLevel="0" collapsed="false">
      <c r="A6347" s="30" t="n">
        <v>991.40625</v>
      </c>
      <c r="B6347" s="31" t="n">
        <v>7.469</v>
      </c>
      <c r="C6347" s="32" t="n">
        <f aca="false">IF($A6347="","",IF(設定!$B$21="dB",10^($B6347/20),ABS($B6347)))</f>
        <v>2.36292534166005</v>
      </c>
      <c r="D6347" s="32" t="n">
        <f aca="false">IF($A6347="","",$A6347^2)</f>
        <v>982886.352539063</v>
      </c>
      <c r="E6347" s="32" t="n">
        <f aca="false">IF($A6347="","",IF($C6347&lt;=0,"",1/$C6347^2))</f>
        <v>0.179101820374168</v>
      </c>
      <c r="F6347" s="33" t="n">
        <f aca="false">IF(OR(ROW()-設定!$B$30&lt;2,ROW()+設定!$B$30&gt;13701,N($A6347)&lt;=0,N(INDEX($A$2:$A$13701,MIN(13700,MAX(1,ROW()-1+設定!$B$30))))&lt;=0,$A6347&lt;設定!$B$28,$A6347&gt;設定!$B$29),0,IF(AND($C6347&gt;=MAX(INDEX($C$1:$C$13701,MAX(1,ROW()-設定!$B$24)):INDEX($C$1:$C$13701,MAX(1,ROW()-1))),$C6347&gt;MAX(INDEX($C$1:$C$13701,MIN(13701,ROW()+1)):INDEX($C$1:$C$13701,MIN(13701,ROW()+設定!$B$24))),$C6347&gt;=設定!$B$32,$C6347&gt;=MAX(MIN(INDEX($C$1:$C$13701,MAX(1,ROW()-設定!$B$26)):INDEX($C$1:$C$13701,MAX(1,ROW()-1))),MIN(INDEX($C$1:$C$13701,MIN(13701,ROW()+1)):INDEX($C$1:$C$13701,MIN(13701,ROW()+設定!$B$26))))*10^(設定!$B$27/20)),1,0))</f>
        <v>0</v>
      </c>
      <c r="G6347" s="33" t="n">
        <f aca="false">$G6346+IF($F6347=1,1,0)</f>
        <v>3</v>
      </c>
      <c r="H6347" s="0" t="str">
        <f aca="false">IF($F6347=1,$G6347,"")</f>
        <v/>
      </c>
    </row>
    <row r="6348" customFormat="false" ht="15" hidden="false" customHeight="false" outlineLevel="0" collapsed="false">
      <c r="A6348" s="30" t="n">
        <v>991.5625</v>
      </c>
      <c r="B6348" s="31" t="n">
        <v>7.763</v>
      </c>
      <c r="C6348" s="32" t="n">
        <f aca="false">IF($A6348="","",IF(設定!$B$21="dB",10^($B6348/20),ABS($B6348)))</f>
        <v>2.44427462946744</v>
      </c>
      <c r="D6348" s="32" t="n">
        <f aca="false">IF($A6348="","",$A6348^2)</f>
        <v>983196.19140625</v>
      </c>
      <c r="E6348" s="32" t="n">
        <f aca="false">IF($A6348="","",IF($C6348&lt;=0,"",1/$C6348^2))</f>
        <v>0.167378626600199</v>
      </c>
      <c r="F6348" s="33" t="n">
        <f aca="false">IF(OR(ROW()-設定!$B$30&lt;2,ROW()+設定!$B$30&gt;13701,N($A6348)&lt;=0,N(INDEX($A$2:$A$13701,MIN(13700,MAX(1,ROW()-1+設定!$B$30))))&lt;=0,$A6348&lt;設定!$B$28,$A6348&gt;設定!$B$29),0,IF(AND($C6348&gt;=MAX(INDEX($C$1:$C$13701,MAX(1,ROW()-設定!$B$24)):INDEX($C$1:$C$13701,MAX(1,ROW()-1))),$C6348&gt;MAX(INDEX($C$1:$C$13701,MIN(13701,ROW()+1)):INDEX($C$1:$C$13701,MIN(13701,ROW()+設定!$B$24))),$C6348&gt;=設定!$B$32,$C6348&gt;=MAX(MIN(INDEX($C$1:$C$13701,MAX(1,ROW()-設定!$B$26)):INDEX($C$1:$C$13701,MAX(1,ROW()-1))),MIN(INDEX($C$1:$C$13701,MIN(13701,ROW()+1)):INDEX($C$1:$C$13701,MIN(13701,ROW()+設定!$B$26))))*10^(設定!$B$27/20)),1,0))</f>
        <v>0</v>
      </c>
      <c r="G6348" s="33" t="n">
        <f aca="false">$G6347+IF($F6348=1,1,0)</f>
        <v>3</v>
      </c>
      <c r="H6348" s="0" t="str">
        <f aca="false">IF($F6348=1,$G6348,"")</f>
        <v/>
      </c>
    </row>
    <row r="6349" customFormat="false" ht="15" hidden="false" customHeight="false" outlineLevel="0" collapsed="false">
      <c r="A6349" s="30" t="n">
        <v>991.71875</v>
      </c>
      <c r="B6349" s="31" t="n">
        <v>7.5971</v>
      </c>
      <c r="C6349" s="32" t="n">
        <f aca="false">IF($A6349="","",IF(設定!$B$21="dB",10^($B6349/20),ABS($B6349)))</f>
        <v>2.39803214275306</v>
      </c>
      <c r="D6349" s="32" t="n">
        <f aca="false">IF($A6349="","",$A6349^2)</f>
        <v>983506.079101563</v>
      </c>
      <c r="E6349" s="32" t="n">
        <f aca="false">IF($A6349="","",IF($C6349&lt;=0,"",1/$C6349^2))</f>
        <v>0.173896163221134</v>
      </c>
      <c r="F6349" s="33" t="n">
        <f aca="false">IF(OR(ROW()-設定!$B$30&lt;2,ROW()+設定!$B$30&gt;13701,N($A6349)&lt;=0,N(INDEX($A$2:$A$13701,MIN(13700,MAX(1,ROW()-1+設定!$B$30))))&lt;=0,$A6349&lt;設定!$B$28,$A6349&gt;設定!$B$29),0,IF(AND($C6349&gt;=MAX(INDEX($C$1:$C$13701,MAX(1,ROW()-設定!$B$24)):INDEX($C$1:$C$13701,MAX(1,ROW()-1))),$C6349&gt;MAX(INDEX($C$1:$C$13701,MIN(13701,ROW()+1)):INDEX($C$1:$C$13701,MIN(13701,ROW()+設定!$B$24))),$C6349&gt;=設定!$B$32,$C6349&gt;=MAX(MIN(INDEX($C$1:$C$13701,MAX(1,ROW()-設定!$B$26)):INDEX($C$1:$C$13701,MAX(1,ROW()-1))),MIN(INDEX($C$1:$C$13701,MIN(13701,ROW()+1)):INDEX($C$1:$C$13701,MIN(13701,ROW()+設定!$B$26))))*10^(設定!$B$27/20)),1,0))</f>
        <v>0</v>
      </c>
      <c r="G6349" s="33" t="n">
        <f aca="false">$G6348+IF($F6349=1,1,0)</f>
        <v>3</v>
      </c>
      <c r="H6349" s="0" t="str">
        <f aca="false">IF($F6349=1,$G6349,"")</f>
        <v/>
      </c>
    </row>
    <row r="6350" customFormat="false" ht="15" hidden="false" customHeight="false" outlineLevel="0" collapsed="false">
      <c r="A6350" s="30" t="n">
        <v>991.875</v>
      </c>
      <c r="B6350" s="31" t="n">
        <v>7.6714</v>
      </c>
      <c r="C6350" s="32" t="n">
        <f aca="false">IF($A6350="","",IF(設定!$B$21="dB",10^($B6350/20),ABS($B6350)))</f>
        <v>2.41863314411851</v>
      </c>
      <c r="D6350" s="32" t="n">
        <f aca="false">IF($A6350="","",$A6350^2)</f>
        <v>983816.015625</v>
      </c>
      <c r="E6350" s="32" t="n">
        <f aca="false">IF($A6350="","",IF($C6350&lt;=0,"",1/$C6350^2))</f>
        <v>0.170946416012248</v>
      </c>
      <c r="F6350" s="33" t="n">
        <f aca="false">IF(OR(ROW()-設定!$B$30&lt;2,ROW()+設定!$B$30&gt;13701,N($A6350)&lt;=0,N(INDEX($A$2:$A$13701,MIN(13700,MAX(1,ROW()-1+設定!$B$30))))&lt;=0,$A6350&lt;設定!$B$28,$A6350&gt;設定!$B$29),0,IF(AND($C6350&gt;=MAX(INDEX($C$1:$C$13701,MAX(1,ROW()-設定!$B$24)):INDEX($C$1:$C$13701,MAX(1,ROW()-1))),$C6350&gt;MAX(INDEX($C$1:$C$13701,MIN(13701,ROW()+1)):INDEX($C$1:$C$13701,MIN(13701,ROW()+設定!$B$24))),$C6350&gt;=設定!$B$32,$C6350&gt;=MAX(MIN(INDEX($C$1:$C$13701,MAX(1,ROW()-設定!$B$26)):INDEX($C$1:$C$13701,MAX(1,ROW()-1))),MIN(INDEX($C$1:$C$13701,MIN(13701,ROW()+1)):INDEX($C$1:$C$13701,MIN(13701,ROW()+設定!$B$26))))*10^(設定!$B$27/20)),1,0))</f>
        <v>0</v>
      </c>
      <c r="G6350" s="33" t="n">
        <f aca="false">$G6349+IF($F6350=1,1,0)</f>
        <v>3</v>
      </c>
      <c r="H6350" s="0" t="str">
        <f aca="false">IF($F6350=1,$G6350,"")</f>
        <v/>
      </c>
    </row>
    <row r="6351" customFormat="false" ht="15" hidden="false" customHeight="false" outlineLevel="0" collapsed="false">
      <c r="A6351" s="30" t="n">
        <v>992.03125</v>
      </c>
      <c r="B6351" s="31" t="n">
        <v>7.6806</v>
      </c>
      <c r="C6351" s="32" t="n">
        <f aca="false">IF($A6351="","",IF(設定!$B$21="dB",10^($B6351/20),ABS($B6351)))</f>
        <v>2.42119629127432</v>
      </c>
      <c r="D6351" s="32" t="n">
        <f aca="false">IF($A6351="","",$A6351^2)</f>
        <v>984126.000976563</v>
      </c>
      <c r="E6351" s="32" t="n">
        <f aca="false">IF($A6351="","",IF($C6351&lt;=0,"",1/$C6351^2))</f>
        <v>0.170584670129165</v>
      </c>
      <c r="F6351" s="33" t="n">
        <f aca="false">IF(OR(ROW()-設定!$B$30&lt;2,ROW()+設定!$B$30&gt;13701,N($A6351)&lt;=0,N(INDEX($A$2:$A$13701,MIN(13700,MAX(1,ROW()-1+設定!$B$30))))&lt;=0,$A6351&lt;設定!$B$28,$A6351&gt;設定!$B$29),0,IF(AND($C6351&gt;=MAX(INDEX($C$1:$C$13701,MAX(1,ROW()-設定!$B$24)):INDEX($C$1:$C$13701,MAX(1,ROW()-1))),$C6351&gt;MAX(INDEX($C$1:$C$13701,MIN(13701,ROW()+1)):INDEX($C$1:$C$13701,MIN(13701,ROW()+設定!$B$24))),$C6351&gt;=設定!$B$32,$C6351&gt;=MAX(MIN(INDEX($C$1:$C$13701,MAX(1,ROW()-設定!$B$26)):INDEX($C$1:$C$13701,MAX(1,ROW()-1))),MIN(INDEX($C$1:$C$13701,MIN(13701,ROW()+1)):INDEX($C$1:$C$13701,MIN(13701,ROW()+設定!$B$26))))*10^(設定!$B$27/20)),1,0))</f>
        <v>0</v>
      </c>
      <c r="G6351" s="33" t="n">
        <f aca="false">$G6350+IF($F6351=1,1,0)</f>
        <v>3</v>
      </c>
      <c r="H6351" s="0" t="str">
        <f aca="false">IF($F6351=1,$G6351,"")</f>
        <v/>
      </c>
    </row>
    <row r="6352" customFormat="false" ht="15" hidden="false" customHeight="false" outlineLevel="0" collapsed="false">
      <c r="A6352" s="30" t="n">
        <v>992.1875</v>
      </c>
      <c r="B6352" s="31" t="n">
        <v>7.7343</v>
      </c>
      <c r="C6352" s="32" t="n">
        <f aca="false">IF($A6352="","",IF(設定!$B$21="dB",10^($B6352/20),ABS($B6352)))</f>
        <v>2.43621156211928</v>
      </c>
      <c r="D6352" s="32" t="n">
        <f aca="false">IF($A6352="","",$A6352^2)</f>
        <v>984436.03515625</v>
      </c>
      <c r="E6352" s="32" t="n">
        <f aca="false">IF($A6352="","",IF($C6352&lt;=0,"",1/$C6352^2))</f>
        <v>0.168488397610005</v>
      </c>
      <c r="F6352" s="33" t="n">
        <f aca="false">IF(OR(ROW()-設定!$B$30&lt;2,ROW()+設定!$B$30&gt;13701,N($A6352)&lt;=0,N(INDEX($A$2:$A$13701,MIN(13700,MAX(1,ROW()-1+設定!$B$30))))&lt;=0,$A6352&lt;設定!$B$28,$A6352&gt;設定!$B$29),0,IF(AND($C6352&gt;=MAX(INDEX($C$1:$C$13701,MAX(1,ROW()-設定!$B$24)):INDEX($C$1:$C$13701,MAX(1,ROW()-1))),$C6352&gt;MAX(INDEX($C$1:$C$13701,MIN(13701,ROW()+1)):INDEX($C$1:$C$13701,MIN(13701,ROW()+設定!$B$24))),$C6352&gt;=設定!$B$32,$C6352&gt;=MAX(MIN(INDEX($C$1:$C$13701,MAX(1,ROW()-設定!$B$26)):INDEX($C$1:$C$13701,MAX(1,ROW()-1))),MIN(INDEX($C$1:$C$13701,MIN(13701,ROW()+1)):INDEX($C$1:$C$13701,MIN(13701,ROW()+設定!$B$26))))*10^(設定!$B$27/20)),1,0))</f>
        <v>0</v>
      </c>
      <c r="G6352" s="33" t="n">
        <f aca="false">$G6351+IF($F6352=1,1,0)</f>
        <v>3</v>
      </c>
      <c r="H6352" s="0" t="str">
        <f aca="false">IF($F6352=1,$G6352,"")</f>
        <v/>
      </c>
    </row>
    <row r="6353" customFormat="false" ht="15" hidden="false" customHeight="false" outlineLevel="0" collapsed="false">
      <c r="A6353" s="30" t="n">
        <v>992.34375</v>
      </c>
      <c r="B6353" s="31" t="n">
        <v>7.7228</v>
      </c>
      <c r="C6353" s="32" t="n">
        <f aca="false">IF($A6353="","",IF(設定!$B$21="dB",10^($B6353/20),ABS($B6353)))</f>
        <v>2.43298818539853</v>
      </c>
      <c r="D6353" s="32" t="n">
        <f aca="false">IF($A6353="","",$A6353^2)</f>
        <v>984746.118164063</v>
      </c>
      <c r="E6353" s="32" t="n">
        <f aca="false">IF($A6353="","",IF($C6353&lt;=0,"",1/$C6353^2))</f>
        <v>0.168935141535442</v>
      </c>
      <c r="F6353" s="33" t="n">
        <f aca="false">IF(OR(ROW()-設定!$B$30&lt;2,ROW()+設定!$B$30&gt;13701,N($A6353)&lt;=0,N(INDEX($A$2:$A$13701,MIN(13700,MAX(1,ROW()-1+設定!$B$30))))&lt;=0,$A6353&lt;設定!$B$28,$A6353&gt;設定!$B$29),0,IF(AND($C6353&gt;=MAX(INDEX($C$1:$C$13701,MAX(1,ROW()-設定!$B$24)):INDEX($C$1:$C$13701,MAX(1,ROW()-1))),$C6353&gt;MAX(INDEX($C$1:$C$13701,MIN(13701,ROW()+1)):INDEX($C$1:$C$13701,MIN(13701,ROW()+設定!$B$24))),$C6353&gt;=設定!$B$32,$C6353&gt;=MAX(MIN(INDEX($C$1:$C$13701,MAX(1,ROW()-設定!$B$26)):INDEX($C$1:$C$13701,MAX(1,ROW()-1))),MIN(INDEX($C$1:$C$13701,MIN(13701,ROW()+1)):INDEX($C$1:$C$13701,MIN(13701,ROW()+設定!$B$26))))*10^(設定!$B$27/20)),1,0))</f>
        <v>0</v>
      </c>
      <c r="G6353" s="33" t="n">
        <f aca="false">$G6352+IF($F6353=1,1,0)</f>
        <v>3</v>
      </c>
      <c r="H6353" s="0" t="str">
        <f aca="false">IF($F6353=1,$G6353,"")</f>
        <v/>
      </c>
    </row>
    <row r="6354" customFormat="false" ht="15" hidden="false" customHeight="false" outlineLevel="0" collapsed="false">
      <c r="A6354" s="30" t="n">
        <v>992.5</v>
      </c>
      <c r="B6354" s="31" t="n">
        <v>7.9003</v>
      </c>
      <c r="C6354" s="32" t="n">
        <f aca="false">IF($A6354="","",IF(設定!$B$21="dB",10^($B6354/20),ABS($B6354)))</f>
        <v>2.48321887115577</v>
      </c>
      <c r="D6354" s="32" t="n">
        <f aca="false">IF($A6354="","",$A6354^2)</f>
        <v>985056.25</v>
      </c>
      <c r="E6354" s="32" t="n">
        <f aca="false">IF($A6354="","",IF($C6354&lt;=0,"",1/$C6354^2))</f>
        <v>0.162169807055563</v>
      </c>
      <c r="F6354" s="33" t="n">
        <f aca="false">IF(OR(ROW()-設定!$B$30&lt;2,ROW()+設定!$B$30&gt;13701,N($A6354)&lt;=0,N(INDEX($A$2:$A$13701,MIN(13700,MAX(1,ROW()-1+設定!$B$30))))&lt;=0,$A6354&lt;設定!$B$28,$A6354&gt;設定!$B$29),0,IF(AND($C6354&gt;=MAX(INDEX($C$1:$C$13701,MAX(1,ROW()-設定!$B$24)):INDEX($C$1:$C$13701,MAX(1,ROW()-1))),$C6354&gt;MAX(INDEX($C$1:$C$13701,MIN(13701,ROW()+1)):INDEX($C$1:$C$13701,MIN(13701,ROW()+設定!$B$24))),$C6354&gt;=設定!$B$32,$C6354&gt;=MAX(MIN(INDEX($C$1:$C$13701,MAX(1,ROW()-設定!$B$26)):INDEX($C$1:$C$13701,MAX(1,ROW()-1))),MIN(INDEX($C$1:$C$13701,MIN(13701,ROW()+1)):INDEX($C$1:$C$13701,MIN(13701,ROW()+設定!$B$26))))*10^(設定!$B$27/20)),1,0))</f>
        <v>0</v>
      </c>
      <c r="G6354" s="33" t="n">
        <f aca="false">$G6353+IF($F6354=1,1,0)</f>
        <v>3</v>
      </c>
      <c r="H6354" s="0" t="str">
        <f aca="false">IF($F6354=1,$G6354,"")</f>
        <v/>
      </c>
    </row>
    <row r="6355" customFormat="false" ht="15" hidden="false" customHeight="false" outlineLevel="0" collapsed="false">
      <c r="A6355" s="30" t="n">
        <v>992.65625</v>
      </c>
      <c r="B6355" s="31" t="n">
        <v>7.9898</v>
      </c>
      <c r="C6355" s="32" t="n">
        <f aca="false">IF($A6355="","",IF(設定!$B$21="dB",10^($B6355/20),ABS($B6355)))</f>
        <v>2.50893840835851</v>
      </c>
      <c r="D6355" s="32" t="n">
        <f aca="false">IF($A6355="","",$A6355^2)</f>
        <v>985366.430664063</v>
      </c>
      <c r="E6355" s="32" t="n">
        <f aca="false">IF($A6355="","",IF($C6355&lt;=0,"",1/$C6355^2))</f>
        <v>0.158861990556352</v>
      </c>
      <c r="F6355" s="33" t="n">
        <f aca="false">IF(OR(ROW()-設定!$B$30&lt;2,ROW()+設定!$B$30&gt;13701,N($A6355)&lt;=0,N(INDEX($A$2:$A$13701,MIN(13700,MAX(1,ROW()-1+設定!$B$30))))&lt;=0,$A6355&lt;設定!$B$28,$A6355&gt;設定!$B$29),0,IF(AND($C6355&gt;=MAX(INDEX($C$1:$C$13701,MAX(1,ROW()-設定!$B$24)):INDEX($C$1:$C$13701,MAX(1,ROW()-1))),$C6355&gt;MAX(INDEX($C$1:$C$13701,MIN(13701,ROW()+1)):INDEX($C$1:$C$13701,MIN(13701,ROW()+設定!$B$24))),$C6355&gt;=設定!$B$32,$C6355&gt;=MAX(MIN(INDEX($C$1:$C$13701,MAX(1,ROW()-設定!$B$26)):INDEX($C$1:$C$13701,MAX(1,ROW()-1))),MIN(INDEX($C$1:$C$13701,MIN(13701,ROW()+1)):INDEX($C$1:$C$13701,MIN(13701,ROW()+設定!$B$26))))*10^(設定!$B$27/20)),1,0))</f>
        <v>0</v>
      </c>
      <c r="G6355" s="33" t="n">
        <f aca="false">$G6354+IF($F6355=1,1,0)</f>
        <v>3</v>
      </c>
      <c r="H6355" s="0" t="str">
        <f aca="false">IF($F6355=1,$G6355,"")</f>
        <v/>
      </c>
    </row>
    <row r="6356" customFormat="false" ht="15" hidden="false" customHeight="false" outlineLevel="0" collapsed="false">
      <c r="A6356" s="30" t="n">
        <v>992.8125</v>
      </c>
      <c r="B6356" s="31" t="n">
        <v>7.858</v>
      </c>
      <c r="C6356" s="32" t="n">
        <f aca="false">IF($A6356="","",IF(設定!$B$21="dB",10^($B6356/20),ABS($B6356)))</f>
        <v>2.47115507501822</v>
      </c>
      <c r="D6356" s="32" t="n">
        <f aca="false">IF($A6356="","",$A6356^2)</f>
        <v>985676.66015625</v>
      </c>
      <c r="E6356" s="32" t="n">
        <f aca="false">IF($A6356="","",IF($C6356&lt;=0,"",1/$C6356^2))</f>
        <v>0.163757047688359</v>
      </c>
      <c r="F6356" s="33" t="n">
        <f aca="false">IF(OR(ROW()-設定!$B$30&lt;2,ROW()+設定!$B$30&gt;13701,N($A6356)&lt;=0,N(INDEX($A$2:$A$13701,MIN(13700,MAX(1,ROW()-1+設定!$B$30))))&lt;=0,$A6356&lt;設定!$B$28,$A6356&gt;設定!$B$29),0,IF(AND($C6356&gt;=MAX(INDEX($C$1:$C$13701,MAX(1,ROW()-設定!$B$24)):INDEX($C$1:$C$13701,MAX(1,ROW()-1))),$C6356&gt;MAX(INDEX($C$1:$C$13701,MIN(13701,ROW()+1)):INDEX($C$1:$C$13701,MIN(13701,ROW()+設定!$B$24))),$C6356&gt;=設定!$B$32,$C6356&gt;=MAX(MIN(INDEX($C$1:$C$13701,MAX(1,ROW()-設定!$B$26)):INDEX($C$1:$C$13701,MAX(1,ROW()-1))),MIN(INDEX($C$1:$C$13701,MIN(13701,ROW()+1)):INDEX($C$1:$C$13701,MIN(13701,ROW()+設定!$B$26))))*10^(設定!$B$27/20)),1,0))</f>
        <v>0</v>
      </c>
      <c r="G6356" s="33" t="n">
        <f aca="false">$G6355+IF($F6356=1,1,0)</f>
        <v>3</v>
      </c>
      <c r="H6356" s="0" t="str">
        <f aca="false">IF($F6356=1,$G6356,"")</f>
        <v/>
      </c>
    </row>
    <row r="6357" customFormat="false" ht="15" hidden="false" customHeight="false" outlineLevel="0" collapsed="false">
      <c r="A6357" s="30" t="n">
        <v>992.96875</v>
      </c>
      <c r="B6357" s="31" t="n">
        <v>7.7893</v>
      </c>
      <c r="C6357" s="32" t="n">
        <f aca="false">IF($A6357="","",IF(設定!$B$21="dB",10^($B6357/20),ABS($B6357)))</f>
        <v>2.45168686323082</v>
      </c>
      <c r="D6357" s="32" t="n">
        <f aca="false">IF($A6357="","",$A6357^2)</f>
        <v>985986.938476563</v>
      </c>
      <c r="E6357" s="32" t="n">
        <f aca="false">IF($A6357="","",IF($C6357&lt;=0,"",1/$C6357^2))</f>
        <v>0.166368078242054</v>
      </c>
      <c r="F6357" s="33" t="n">
        <f aca="false">IF(OR(ROW()-設定!$B$30&lt;2,ROW()+設定!$B$30&gt;13701,N($A6357)&lt;=0,N(INDEX($A$2:$A$13701,MIN(13700,MAX(1,ROW()-1+設定!$B$30))))&lt;=0,$A6357&lt;設定!$B$28,$A6357&gt;設定!$B$29),0,IF(AND($C6357&gt;=MAX(INDEX($C$1:$C$13701,MAX(1,ROW()-設定!$B$24)):INDEX($C$1:$C$13701,MAX(1,ROW()-1))),$C6357&gt;MAX(INDEX($C$1:$C$13701,MIN(13701,ROW()+1)):INDEX($C$1:$C$13701,MIN(13701,ROW()+設定!$B$24))),$C6357&gt;=設定!$B$32,$C6357&gt;=MAX(MIN(INDEX($C$1:$C$13701,MAX(1,ROW()-設定!$B$26)):INDEX($C$1:$C$13701,MAX(1,ROW()-1))),MIN(INDEX($C$1:$C$13701,MIN(13701,ROW()+1)):INDEX($C$1:$C$13701,MIN(13701,ROW()+設定!$B$26))))*10^(設定!$B$27/20)),1,0))</f>
        <v>0</v>
      </c>
      <c r="G6357" s="33" t="n">
        <f aca="false">$G6356+IF($F6357=1,1,0)</f>
        <v>3</v>
      </c>
      <c r="H6357" s="0" t="str">
        <f aca="false">IF($F6357=1,$G6357,"")</f>
        <v/>
      </c>
    </row>
    <row r="6358" customFormat="false" ht="15" hidden="false" customHeight="false" outlineLevel="0" collapsed="false">
      <c r="A6358" s="30" t="n">
        <v>993.125</v>
      </c>
      <c r="B6358" s="31" t="n">
        <v>7.9759</v>
      </c>
      <c r="C6358" s="32" t="n">
        <f aca="false">IF($A6358="","",IF(設定!$B$21="dB",10^($B6358/20),ABS($B6358)))</f>
        <v>2.50492657357361</v>
      </c>
      <c r="D6358" s="32" t="n">
        <f aca="false">IF($A6358="","",$A6358^2)</f>
        <v>986297.265625</v>
      </c>
      <c r="E6358" s="32" t="n">
        <f aca="false">IF($A6358="","",IF($C6358&lt;=0,"",1/$C6358^2))</f>
        <v>0.159371257719451</v>
      </c>
      <c r="F6358" s="33" t="n">
        <f aca="false">IF(OR(ROW()-設定!$B$30&lt;2,ROW()+設定!$B$30&gt;13701,N($A6358)&lt;=0,N(INDEX($A$2:$A$13701,MIN(13700,MAX(1,ROW()-1+設定!$B$30))))&lt;=0,$A6358&lt;設定!$B$28,$A6358&gt;設定!$B$29),0,IF(AND($C6358&gt;=MAX(INDEX($C$1:$C$13701,MAX(1,ROW()-設定!$B$24)):INDEX($C$1:$C$13701,MAX(1,ROW()-1))),$C6358&gt;MAX(INDEX($C$1:$C$13701,MIN(13701,ROW()+1)):INDEX($C$1:$C$13701,MIN(13701,ROW()+設定!$B$24))),$C6358&gt;=設定!$B$32,$C6358&gt;=MAX(MIN(INDEX($C$1:$C$13701,MAX(1,ROW()-設定!$B$26)):INDEX($C$1:$C$13701,MAX(1,ROW()-1))),MIN(INDEX($C$1:$C$13701,MIN(13701,ROW()+1)):INDEX($C$1:$C$13701,MIN(13701,ROW()+設定!$B$26))))*10^(設定!$B$27/20)),1,0))</f>
        <v>0</v>
      </c>
      <c r="G6358" s="33" t="n">
        <f aca="false">$G6357+IF($F6358=1,1,0)</f>
        <v>3</v>
      </c>
      <c r="H6358" s="0" t="str">
        <f aca="false">IF($F6358=1,$G6358,"")</f>
        <v/>
      </c>
    </row>
    <row r="6359" customFormat="false" ht="15" hidden="false" customHeight="false" outlineLevel="0" collapsed="false">
      <c r="A6359" s="30" t="n">
        <v>993.28125</v>
      </c>
      <c r="B6359" s="31" t="n">
        <v>7.8511</v>
      </c>
      <c r="C6359" s="32" t="n">
        <f aca="false">IF($A6359="","",IF(設定!$B$21="dB",10^($B6359/20),ABS($B6359)))</f>
        <v>2.46919278906422</v>
      </c>
      <c r="D6359" s="32" t="n">
        <f aca="false">IF($A6359="","",$A6359^2)</f>
        <v>986607.641601563</v>
      </c>
      <c r="E6359" s="32" t="n">
        <f aca="false">IF($A6359="","",IF($C6359&lt;=0,"",1/$C6359^2))</f>
        <v>0.164017429008834</v>
      </c>
      <c r="F6359" s="33" t="n">
        <f aca="false">IF(OR(ROW()-設定!$B$30&lt;2,ROW()+設定!$B$30&gt;13701,N($A6359)&lt;=0,N(INDEX($A$2:$A$13701,MIN(13700,MAX(1,ROW()-1+設定!$B$30))))&lt;=0,$A6359&lt;設定!$B$28,$A6359&gt;設定!$B$29),0,IF(AND($C6359&gt;=MAX(INDEX($C$1:$C$13701,MAX(1,ROW()-設定!$B$24)):INDEX($C$1:$C$13701,MAX(1,ROW()-1))),$C6359&gt;MAX(INDEX($C$1:$C$13701,MIN(13701,ROW()+1)):INDEX($C$1:$C$13701,MIN(13701,ROW()+設定!$B$24))),$C6359&gt;=設定!$B$32,$C6359&gt;=MAX(MIN(INDEX($C$1:$C$13701,MAX(1,ROW()-設定!$B$26)):INDEX($C$1:$C$13701,MAX(1,ROW()-1))),MIN(INDEX($C$1:$C$13701,MIN(13701,ROW()+1)):INDEX($C$1:$C$13701,MIN(13701,ROW()+設定!$B$26))))*10^(設定!$B$27/20)),1,0))</f>
        <v>0</v>
      </c>
      <c r="G6359" s="33" t="n">
        <f aca="false">$G6358+IF($F6359=1,1,0)</f>
        <v>3</v>
      </c>
      <c r="H6359" s="0" t="str">
        <f aca="false">IF($F6359=1,$G6359,"")</f>
        <v/>
      </c>
    </row>
    <row r="6360" customFormat="false" ht="15" hidden="false" customHeight="false" outlineLevel="0" collapsed="false">
      <c r="A6360" s="30" t="n">
        <v>993.4375</v>
      </c>
      <c r="B6360" s="31" t="n">
        <v>7.9764</v>
      </c>
      <c r="C6360" s="32" t="n">
        <f aca="false">IF($A6360="","",IF(設定!$B$21="dB",10^($B6360/20),ABS($B6360)))</f>
        <v>2.50507077288864</v>
      </c>
      <c r="D6360" s="32" t="n">
        <f aca="false">IF($A6360="","",$A6360^2)</f>
        <v>986918.06640625</v>
      </c>
      <c r="E6360" s="32" t="n">
        <f aca="false">IF($A6360="","",IF($C6360&lt;=0,"",1/$C6360^2))</f>
        <v>0.15935291048151</v>
      </c>
      <c r="F6360" s="33" t="n">
        <f aca="false">IF(OR(ROW()-設定!$B$30&lt;2,ROW()+設定!$B$30&gt;13701,N($A6360)&lt;=0,N(INDEX($A$2:$A$13701,MIN(13700,MAX(1,ROW()-1+設定!$B$30))))&lt;=0,$A6360&lt;設定!$B$28,$A6360&gt;設定!$B$29),0,IF(AND($C6360&gt;=MAX(INDEX($C$1:$C$13701,MAX(1,ROW()-設定!$B$24)):INDEX($C$1:$C$13701,MAX(1,ROW()-1))),$C6360&gt;MAX(INDEX($C$1:$C$13701,MIN(13701,ROW()+1)):INDEX($C$1:$C$13701,MIN(13701,ROW()+設定!$B$24))),$C6360&gt;=設定!$B$32,$C6360&gt;=MAX(MIN(INDEX($C$1:$C$13701,MAX(1,ROW()-設定!$B$26)):INDEX($C$1:$C$13701,MAX(1,ROW()-1))),MIN(INDEX($C$1:$C$13701,MIN(13701,ROW()+1)):INDEX($C$1:$C$13701,MIN(13701,ROW()+設定!$B$26))))*10^(設定!$B$27/20)),1,0))</f>
        <v>0</v>
      </c>
      <c r="G6360" s="33" t="n">
        <f aca="false">$G6359+IF($F6360=1,1,0)</f>
        <v>3</v>
      </c>
      <c r="H6360" s="0" t="str">
        <f aca="false">IF($F6360=1,$G6360,"")</f>
        <v/>
      </c>
    </row>
    <row r="6361" customFormat="false" ht="15" hidden="false" customHeight="false" outlineLevel="0" collapsed="false">
      <c r="A6361" s="30" t="n">
        <v>993.59375</v>
      </c>
      <c r="B6361" s="31" t="n">
        <v>8.2065</v>
      </c>
      <c r="C6361" s="32" t="n">
        <f aca="false">IF($A6361="","",IF(設定!$B$21="dB",10^($B6361/20),ABS($B6361)))</f>
        <v>2.572320033055</v>
      </c>
      <c r="D6361" s="32" t="n">
        <f aca="false">IF($A6361="","",$A6361^2)</f>
        <v>987228.540039063</v>
      </c>
      <c r="E6361" s="32" t="n">
        <f aca="false">IF($A6361="","",IF($C6361&lt;=0,"",1/$C6361^2))</f>
        <v>0.151129762549951</v>
      </c>
      <c r="F6361" s="33" t="n">
        <f aca="false">IF(OR(ROW()-設定!$B$30&lt;2,ROW()+設定!$B$30&gt;13701,N($A6361)&lt;=0,N(INDEX($A$2:$A$13701,MIN(13700,MAX(1,ROW()-1+設定!$B$30))))&lt;=0,$A6361&lt;設定!$B$28,$A6361&gt;設定!$B$29),0,IF(AND($C6361&gt;=MAX(INDEX($C$1:$C$13701,MAX(1,ROW()-設定!$B$24)):INDEX($C$1:$C$13701,MAX(1,ROW()-1))),$C6361&gt;MAX(INDEX($C$1:$C$13701,MIN(13701,ROW()+1)):INDEX($C$1:$C$13701,MIN(13701,ROW()+設定!$B$24))),$C6361&gt;=設定!$B$32,$C6361&gt;=MAX(MIN(INDEX($C$1:$C$13701,MAX(1,ROW()-設定!$B$26)):INDEX($C$1:$C$13701,MAX(1,ROW()-1))),MIN(INDEX($C$1:$C$13701,MIN(13701,ROW()+1)):INDEX($C$1:$C$13701,MIN(13701,ROW()+設定!$B$26))))*10^(設定!$B$27/20)),1,0))</f>
        <v>0</v>
      </c>
      <c r="G6361" s="33" t="n">
        <f aca="false">$G6360+IF($F6361=1,1,0)</f>
        <v>3</v>
      </c>
      <c r="H6361" s="0" t="str">
        <f aca="false">IF($F6361=1,$G6361,"")</f>
        <v/>
      </c>
    </row>
    <row r="6362" customFormat="false" ht="15" hidden="false" customHeight="false" outlineLevel="0" collapsed="false">
      <c r="A6362" s="30" t="n">
        <v>993.75</v>
      </c>
      <c r="B6362" s="31" t="n">
        <v>8.3524</v>
      </c>
      <c r="C6362" s="32" t="n">
        <f aca="false">IF($A6362="","",IF(設定!$B$21="dB",10^($B6362/20),ABS($B6362)))</f>
        <v>2.61589314627658</v>
      </c>
      <c r="D6362" s="32" t="n">
        <f aca="false">IF($A6362="","",$A6362^2)</f>
        <v>987539.0625</v>
      </c>
      <c r="E6362" s="32" t="n">
        <f aca="false">IF($A6362="","",IF($C6362&lt;=0,"",1/$C6362^2))</f>
        <v>0.14613693687146</v>
      </c>
      <c r="F6362" s="33" t="n">
        <f aca="false">IF(OR(ROW()-設定!$B$30&lt;2,ROW()+設定!$B$30&gt;13701,N($A6362)&lt;=0,N(INDEX($A$2:$A$13701,MIN(13700,MAX(1,ROW()-1+設定!$B$30))))&lt;=0,$A6362&lt;設定!$B$28,$A6362&gt;設定!$B$29),0,IF(AND($C6362&gt;=MAX(INDEX($C$1:$C$13701,MAX(1,ROW()-設定!$B$24)):INDEX($C$1:$C$13701,MAX(1,ROW()-1))),$C6362&gt;MAX(INDEX($C$1:$C$13701,MIN(13701,ROW()+1)):INDEX($C$1:$C$13701,MIN(13701,ROW()+設定!$B$24))),$C6362&gt;=設定!$B$32,$C6362&gt;=MAX(MIN(INDEX($C$1:$C$13701,MAX(1,ROW()-設定!$B$26)):INDEX($C$1:$C$13701,MAX(1,ROW()-1))),MIN(INDEX($C$1:$C$13701,MIN(13701,ROW()+1)):INDEX($C$1:$C$13701,MIN(13701,ROW()+設定!$B$26))))*10^(設定!$B$27/20)),1,0))</f>
        <v>0</v>
      </c>
      <c r="G6362" s="33" t="n">
        <f aca="false">$G6361+IF($F6362=1,1,0)</f>
        <v>3</v>
      </c>
      <c r="H6362" s="0" t="str">
        <f aca="false">IF($F6362=1,$G6362,"")</f>
        <v/>
      </c>
    </row>
    <row r="6363" customFormat="false" ht="15" hidden="false" customHeight="false" outlineLevel="0" collapsed="false">
      <c r="A6363" s="30" t="n">
        <v>993.90625</v>
      </c>
      <c r="B6363" s="31" t="n">
        <v>8.1894</v>
      </c>
      <c r="C6363" s="32" t="n">
        <f aca="false">IF($A6363="","",IF(設定!$B$21="dB",10^($B6363/20),ABS($B6363)))</f>
        <v>2.56726086188317</v>
      </c>
      <c r="D6363" s="32" t="n">
        <f aca="false">IF($A6363="","",$A6363^2)</f>
        <v>987849.633789063</v>
      </c>
      <c r="E6363" s="32" t="n">
        <f aca="false">IF($A6363="","",IF($C6363&lt;=0,"",1/$C6363^2))</f>
        <v>0.151725997019153</v>
      </c>
      <c r="F6363" s="33" t="n">
        <f aca="false">IF(OR(ROW()-設定!$B$30&lt;2,ROW()+設定!$B$30&gt;13701,N($A6363)&lt;=0,N(INDEX($A$2:$A$13701,MIN(13700,MAX(1,ROW()-1+設定!$B$30))))&lt;=0,$A6363&lt;設定!$B$28,$A6363&gt;設定!$B$29),0,IF(AND($C6363&gt;=MAX(INDEX($C$1:$C$13701,MAX(1,ROW()-設定!$B$24)):INDEX($C$1:$C$13701,MAX(1,ROW()-1))),$C6363&gt;MAX(INDEX($C$1:$C$13701,MIN(13701,ROW()+1)):INDEX($C$1:$C$13701,MIN(13701,ROW()+設定!$B$24))),$C6363&gt;=設定!$B$32,$C6363&gt;=MAX(MIN(INDEX($C$1:$C$13701,MAX(1,ROW()-設定!$B$26)):INDEX($C$1:$C$13701,MAX(1,ROW()-1))),MIN(INDEX($C$1:$C$13701,MIN(13701,ROW()+1)):INDEX($C$1:$C$13701,MIN(13701,ROW()+設定!$B$26))))*10^(設定!$B$27/20)),1,0))</f>
        <v>0</v>
      </c>
      <c r="G6363" s="33" t="n">
        <f aca="false">$G6362+IF($F6363=1,1,0)</f>
        <v>3</v>
      </c>
      <c r="H6363" s="0" t="str">
        <f aca="false">IF($F6363=1,$G6363,"")</f>
        <v/>
      </c>
    </row>
    <row r="6364" customFormat="false" ht="15" hidden="false" customHeight="false" outlineLevel="0" collapsed="false">
      <c r="A6364" s="30" t="n">
        <v>994.0625</v>
      </c>
      <c r="B6364" s="31" t="n">
        <v>8.0759</v>
      </c>
      <c r="C6364" s="32" t="n">
        <f aca="false">IF($A6364="","",IF(設定!$B$21="dB",10^($B6364/20),ABS($B6364)))</f>
        <v>2.53393225625671</v>
      </c>
      <c r="D6364" s="32" t="n">
        <f aca="false">IF($A6364="","",$A6364^2)</f>
        <v>988160.25390625</v>
      </c>
      <c r="E6364" s="32" t="n">
        <f aca="false">IF($A6364="","",IF($C6364&lt;=0,"",1/$C6364^2))</f>
        <v>0.155743524993989</v>
      </c>
      <c r="F6364" s="33" t="n">
        <f aca="false">IF(OR(ROW()-設定!$B$30&lt;2,ROW()+設定!$B$30&gt;13701,N($A6364)&lt;=0,N(INDEX($A$2:$A$13701,MIN(13700,MAX(1,ROW()-1+設定!$B$30))))&lt;=0,$A6364&lt;設定!$B$28,$A6364&gt;設定!$B$29),0,IF(AND($C6364&gt;=MAX(INDEX($C$1:$C$13701,MAX(1,ROW()-設定!$B$24)):INDEX($C$1:$C$13701,MAX(1,ROW()-1))),$C6364&gt;MAX(INDEX($C$1:$C$13701,MIN(13701,ROW()+1)):INDEX($C$1:$C$13701,MIN(13701,ROW()+設定!$B$24))),$C6364&gt;=設定!$B$32,$C6364&gt;=MAX(MIN(INDEX($C$1:$C$13701,MAX(1,ROW()-設定!$B$26)):INDEX($C$1:$C$13701,MAX(1,ROW()-1))),MIN(INDEX($C$1:$C$13701,MIN(13701,ROW()+1)):INDEX($C$1:$C$13701,MIN(13701,ROW()+設定!$B$26))))*10^(設定!$B$27/20)),1,0))</f>
        <v>0</v>
      </c>
      <c r="G6364" s="33" t="n">
        <f aca="false">$G6363+IF($F6364=1,1,0)</f>
        <v>3</v>
      </c>
      <c r="H6364" s="0" t="str">
        <f aca="false">IF($F6364=1,$G6364,"")</f>
        <v/>
      </c>
    </row>
    <row r="6365" customFormat="false" ht="15" hidden="false" customHeight="false" outlineLevel="0" collapsed="false">
      <c r="A6365" s="30" t="n">
        <v>994.21875</v>
      </c>
      <c r="B6365" s="31" t="n">
        <v>8.3023</v>
      </c>
      <c r="C6365" s="32" t="n">
        <f aca="false">IF($A6365="","",IF(設定!$B$21="dB",10^($B6365/20),ABS($B6365)))</f>
        <v>2.60084816952649</v>
      </c>
      <c r="D6365" s="32" t="n">
        <f aca="false">IF($A6365="","",$A6365^2)</f>
        <v>988470.922851563</v>
      </c>
      <c r="E6365" s="32" t="n">
        <f aca="false">IF($A6365="","",IF($C6365&lt;=0,"",1/$C6365^2))</f>
        <v>0.147832526778179</v>
      </c>
      <c r="F6365" s="33" t="n">
        <f aca="false">IF(OR(ROW()-設定!$B$30&lt;2,ROW()+設定!$B$30&gt;13701,N($A6365)&lt;=0,N(INDEX($A$2:$A$13701,MIN(13700,MAX(1,ROW()-1+設定!$B$30))))&lt;=0,$A6365&lt;設定!$B$28,$A6365&gt;設定!$B$29),0,IF(AND($C6365&gt;=MAX(INDEX($C$1:$C$13701,MAX(1,ROW()-設定!$B$24)):INDEX($C$1:$C$13701,MAX(1,ROW()-1))),$C6365&gt;MAX(INDEX($C$1:$C$13701,MIN(13701,ROW()+1)):INDEX($C$1:$C$13701,MIN(13701,ROW()+設定!$B$24))),$C6365&gt;=設定!$B$32,$C6365&gt;=MAX(MIN(INDEX($C$1:$C$13701,MAX(1,ROW()-設定!$B$26)):INDEX($C$1:$C$13701,MAX(1,ROW()-1))),MIN(INDEX($C$1:$C$13701,MIN(13701,ROW()+1)):INDEX($C$1:$C$13701,MIN(13701,ROW()+設定!$B$26))))*10^(設定!$B$27/20)),1,0))</f>
        <v>0</v>
      </c>
      <c r="G6365" s="33" t="n">
        <f aca="false">$G6364+IF($F6365=1,1,0)</f>
        <v>3</v>
      </c>
      <c r="H6365" s="0" t="str">
        <f aca="false">IF($F6365=1,$G6365,"")</f>
        <v/>
      </c>
    </row>
    <row r="6366" customFormat="false" ht="15" hidden="false" customHeight="false" outlineLevel="0" collapsed="false">
      <c r="A6366" s="30" t="n">
        <v>994.375</v>
      </c>
      <c r="B6366" s="31" t="n">
        <v>8.021</v>
      </c>
      <c r="C6366" s="32" t="n">
        <f aca="false">IF($A6366="","",IF(設定!$B$21="dB",10^($B6366/20),ABS($B6366)))</f>
        <v>2.51796680271322</v>
      </c>
      <c r="D6366" s="32" t="n">
        <f aca="false">IF($A6366="","",$A6366^2)</f>
        <v>988781.640625</v>
      </c>
      <c r="E6366" s="32" t="n">
        <f aca="false">IF($A6366="","",IF($C6366&lt;=0,"",1/$C6366^2))</f>
        <v>0.15772480530986</v>
      </c>
      <c r="F6366" s="33" t="n">
        <f aca="false">IF(OR(ROW()-設定!$B$30&lt;2,ROW()+設定!$B$30&gt;13701,N($A6366)&lt;=0,N(INDEX($A$2:$A$13701,MIN(13700,MAX(1,ROW()-1+設定!$B$30))))&lt;=0,$A6366&lt;設定!$B$28,$A6366&gt;設定!$B$29),0,IF(AND($C6366&gt;=MAX(INDEX($C$1:$C$13701,MAX(1,ROW()-設定!$B$24)):INDEX($C$1:$C$13701,MAX(1,ROW()-1))),$C6366&gt;MAX(INDEX($C$1:$C$13701,MIN(13701,ROW()+1)):INDEX($C$1:$C$13701,MIN(13701,ROW()+設定!$B$24))),$C6366&gt;=設定!$B$32,$C6366&gt;=MAX(MIN(INDEX($C$1:$C$13701,MAX(1,ROW()-設定!$B$26)):INDEX($C$1:$C$13701,MAX(1,ROW()-1))),MIN(INDEX($C$1:$C$13701,MIN(13701,ROW()+1)):INDEX($C$1:$C$13701,MIN(13701,ROW()+設定!$B$26))))*10^(設定!$B$27/20)),1,0))</f>
        <v>0</v>
      </c>
      <c r="G6366" s="33" t="n">
        <f aca="false">$G6365+IF($F6366=1,1,0)</f>
        <v>3</v>
      </c>
      <c r="H6366" s="0" t="str">
        <f aca="false">IF($F6366=1,$G6366,"")</f>
        <v/>
      </c>
    </row>
    <row r="6367" customFormat="false" ht="15" hidden="false" customHeight="false" outlineLevel="0" collapsed="false">
      <c r="A6367" s="30" t="n">
        <v>994.53125</v>
      </c>
      <c r="B6367" s="31" t="n">
        <v>8.2195</v>
      </c>
      <c r="C6367" s="32" t="n">
        <f aca="false">IF($A6367="","",IF(設定!$B$21="dB",10^($B6367/20),ABS($B6367)))</f>
        <v>2.57617285630378</v>
      </c>
      <c r="D6367" s="32" t="n">
        <f aca="false">IF($A6367="","",$A6367^2)</f>
        <v>989092.407226563</v>
      </c>
      <c r="E6367" s="32" t="n">
        <f aca="false">IF($A6367="","",IF($C6367&lt;=0,"",1/$C6367^2))</f>
        <v>0.150678053072055</v>
      </c>
      <c r="F6367" s="33" t="n">
        <f aca="false">IF(OR(ROW()-設定!$B$30&lt;2,ROW()+設定!$B$30&gt;13701,N($A6367)&lt;=0,N(INDEX($A$2:$A$13701,MIN(13700,MAX(1,ROW()-1+設定!$B$30))))&lt;=0,$A6367&lt;設定!$B$28,$A6367&gt;設定!$B$29),0,IF(AND($C6367&gt;=MAX(INDEX($C$1:$C$13701,MAX(1,ROW()-設定!$B$24)):INDEX($C$1:$C$13701,MAX(1,ROW()-1))),$C6367&gt;MAX(INDEX($C$1:$C$13701,MIN(13701,ROW()+1)):INDEX($C$1:$C$13701,MIN(13701,ROW()+設定!$B$24))),$C6367&gt;=設定!$B$32,$C6367&gt;=MAX(MIN(INDEX($C$1:$C$13701,MAX(1,ROW()-設定!$B$26)):INDEX($C$1:$C$13701,MAX(1,ROW()-1))),MIN(INDEX($C$1:$C$13701,MIN(13701,ROW()+1)):INDEX($C$1:$C$13701,MIN(13701,ROW()+設定!$B$26))))*10^(設定!$B$27/20)),1,0))</f>
        <v>0</v>
      </c>
      <c r="G6367" s="33" t="n">
        <f aca="false">$G6366+IF($F6367=1,1,0)</f>
        <v>3</v>
      </c>
      <c r="H6367" s="0" t="str">
        <f aca="false">IF($F6367=1,$G6367,"")</f>
        <v/>
      </c>
    </row>
    <row r="6368" customFormat="false" ht="15" hidden="false" customHeight="false" outlineLevel="0" collapsed="false">
      <c r="A6368" s="30" t="n">
        <v>994.6875</v>
      </c>
      <c r="B6368" s="31" t="n">
        <v>8.483</v>
      </c>
      <c r="C6368" s="32" t="n">
        <f aca="false">IF($A6368="","",IF(設定!$B$21="dB",10^($B6368/20),ABS($B6368)))</f>
        <v>2.65552258861053</v>
      </c>
      <c r="D6368" s="32" t="n">
        <f aca="false">IF($A6368="","",$A6368^2)</f>
        <v>989403.22265625</v>
      </c>
      <c r="E6368" s="32" t="n">
        <f aca="false">IF($A6368="","",IF($C6368&lt;=0,"",1/$C6368^2))</f>
        <v>0.141807760996891</v>
      </c>
      <c r="F6368" s="33" t="n">
        <f aca="false">IF(OR(ROW()-設定!$B$30&lt;2,ROW()+設定!$B$30&gt;13701,N($A6368)&lt;=0,N(INDEX($A$2:$A$13701,MIN(13700,MAX(1,ROW()-1+設定!$B$30))))&lt;=0,$A6368&lt;設定!$B$28,$A6368&gt;設定!$B$29),0,IF(AND($C6368&gt;=MAX(INDEX($C$1:$C$13701,MAX(1,ROW()-設定!$B$24)):INDEX($C$1:$C$13701,MAX(1,ROW()-1))),$C6368&gt;MAX(INDEX($C$1:$C$13701,MIN(13701,ROW()+1)):INDEX($C$1:$C$13701,MIN(13701,ROW()+設定!$B$24))),$C6368&gt;=設定!$B$32,$C6368&gt;=MAX(MIN(INDEX($C$1:$C$13701,MAX(1,ROW()-設定!$B$26)):INDEX($C$1:$C$13701,MAX(1,ROW()-1))),MIN(INDEX($C$1:$C$13701,MIN(13701,ROW()+1)):INDEX($C$1:$C$13701,MIN(13701,ROW()+設定!$B$26))))*10^(設定!$B$27/20)),1,0))</f>
        <v>0</v>
      </c>
      <c r="G6368" s="33" t="n">
        <f aca="false">$G6367+IF($F6368=1,1,0)</f>
        <v>3</v>
      </c>
      <c r="H6368" s="0" t="str">
        <f aca="false">IF($F6368=1,$G6368,"")</f>
        <v/>
      </c>
    </row>
    <row r="6369" customFormat="false" ht="15" hidden="false" customHeight="false" outlineLevel="0" collapsed="false">
      <c r="A6369" s="30" t="n">
        <v>994.84375</v>
      </c>
      <c r="B6369" s="31" t="n">
        <v>8.4382</v>
      </c>
      <c r="C6369" s="32" t="n">
        <f aca="false">IF($A6369="","",IF(設定!$B$21="dB",10^($B6369/20),ABS($B6369)))</f>
        <v>2.64186122066637</v>
      </c>
      <c r="D6369" s="32" t="n">
        <f aca="false">IF($A6369="","",$A6369^2)</f>
        <v>989714.086914063</v>
      </c>
      <c r="E6369" s="32" t="n">
        <f aca="false">IF($A6369="","",IF($C6369&lt;=0,"",1/$C6369^2))</f>
        <v>0.143278161451353</v>
      </c>
      <c r="F6369" s="33" t="n">
        <f aca="false">IF(OR(ROW()-設定!$B$30&lt;2,ROW()+設定!$B$30&gt;13701,N($A6369)&lt;=0,N(INDEX($A$2:$A$13701,MIN(13700,MAX(1,ROW()-1+設定!$B$30))))&lt;=0,$A6369&lt;設定!$B$28,$A6369&gt;設定!$B$29),0,IF(AND($C6369&gt;=MAX(INDEX($C$1:$C$13701,MAX(1,ROW()-設定!$B$24)):INDEX($C$1:$C$13701,MAX(1,ROW()-1))),$C6369&gt;MAX(INDEX($C$1:$C$13701,MIN(13701,ROW()+1)):INDEX($C$1:$C$13701,MIN(13701,ROW()+設定!$B$24))),$C6369&gt;=設定!$B$32,$C6369&gt;=MAX(MIN(INDEX($C$1:$C$13701,MAX(1,ROW()-設定!$B$26)):INDEX($C$1:$C$13701,MAX(1,ROW()-1))),MIN(INDEX($C$1:$C$13701,MIN(13701,ROW()+1)):INDEX($C$1:$C$13701,MIN(13701,ROW()+設定!$B$26))))*10^(設定!$B$27/20)),1,0))</f>
        <v>0</v>
      </c>
      <c r="G6369" s="33" t="n">
        <f aca="false">$G6368+IF($F6369=1,1,0)</f>
        <v>3</v>
      </c>
      <c r="H6369" s="0" t="str">
        <f aca="false">IF($F6369=1,$G6369,"")</f>
        <v/>
      </c>
    </row>
    <row r="6370" customFormat="false" ht="15" hidden="false" customHeight="false" outlineLevel="0" collapsed="false">
      <c r="A6370" s="30" t="n">
        <v>995</v>
      </c>
      <c r="B6370" s="31" t="n">
        <v>8.2528</v>
      </c>
      <c r="C6370" s="32" t="n">
        <f aca="false">IF($A6370="","",IF(設定!$B$21="dB",10^($B6370/20),ABS($B6370)))</f>
        <v>2.5860683551503</v>
      </c>
      <c r="D6370" s="32" t="n">
        <f aca="false">IF($A6370="","",$A6370^2)</f>
        <v>990025</v>
      </c>
      <c r="E6370" s="32" t="n">
        <f aca="false">IF($A6370="","",IF($C6370&lt;=0,"",1/$C6370^2))</f>
        <v>0.149527130822001</v>
      </c>
      <c r="F6370" s="33" t="n">
        <f aca="false">IF(OR(ROW()-設定!$B$30&lt;2,ROW()+設定!$B$30&gt;13701,N($A6370)&lt;=0,N(INDEX($A$2:$A$13701,MIN(13700,MAX(1,ROW()-1+設定!$B$30))))&lt;=0,$A6370&lt;設定!$B$28,$A6370&gt;設定!$B$29),0,IF(AND($C6370&gt;=MAX(INDEX($C$1:$C$13701,MAX(1,ROW()-設定!$B$24)):INDEX($C$1:$C$13701,MAX(1,ROW()-1))),$C6370&gt;MAX(INDEX($C$1:$C$13701,MIN(13701,ROW()+1)):INDEX($C$1:$C$13701,MIN(13701,ROW()+設定!$B$24))),$C6370&gt;=設定!$B$32,$C6370&gt;=MAX(MIN(INDEX($C$1:$C$13701,MAX(1,ROW()-設定!$B$26)):INDEX($C$1:$C$13701,MAX(1,ROW()-1))),MIN(INDEX($C$1:$C$13701,MIN(13701,ROW()+1)):INDEX($C$1:$C$13701,MIN(13701,ROW()+設定!$B$26))))*10^(設定!$B$27/20)),1,0))</f>
        <v>0</v>
      </c>
      <c r="G6370" s="33" t="n">
        <f aca="false">$G6369+IF($F6370=1,1,0)</f>
        <v>3</v>
      </c>
      <c r="H6370" s="0" t="str">
        <f aca="false">IF($F6370=1,$G6370,"")</f>
        <v/>
      </c>
    </row>
    <row r="6371" customFormat="false" ht="15" hidden="false" customHeight="false" outlineLevel="0" collapsed="false">
      <c r="A6371" s="30" t="n">
        <v>995.15625</v>
      </c>
      <c r="B6371" s="31" t="n">
        <v>8.2558</v>
      </c>
      <c r="C6371" s="32" t="n">
        <f aca="false">IF($A6371="","",IF(設定!$B$21="dB",10^($B6371/20),ABS($B6371)))</f>
        <v>2.58696170578421</v>
      </c>
      <c r="D6371" s="32" t="n">
        <f aca="false">IF($A6371="","",$A6371^2)</f>
        <v>990335.961914063</v>
      </c>
      <c r="E6371" s="32" t="n">
        <f aca="false">IF($A6371="","",IF($C6371&lt;=0,"",1/$C6371^2))</f>
        <v>0.149423876806052</v>
      </c>
      <c r="F6371" s="33" t="n">
        <f aca="false">IF(OR(ROW()-設定!$B$30&lt;2,ROW()+設定!$B$30&gt;13701,N($A6371)&lt;=0,N(INDEX($A$2:$A$13701,MIN(13700,MAX(1,ROW()-1+設定!$B$30))))&lt;=0,$A6371&lt;設定!$B$28,$A6371&gt;設定!$B$29),0,IF(AND($C6371&gt;=MAX(INDEX($C$1:$C$13701,MAX(1,ROW()-設定!$B$24)):INDEX($C$1:$C$13701,MAX(1,ROW()-1))),$C6371&gt;MAX(INDEX($C$1:$C$13701,MIN(13701,ROW()+1)):INDEX($C$1:$C$13701,MIN(13701,ROW()+設定!$B$24))),$C6371&gt;=設定!$B$32,$C6371&gt;=MAX(MIN(INDEX($C$1:$C$13701,MAX(1,ROW()-設定!$B$26)):INDEX($C$1:$C$13701,MAX(1,ROW()-1))),MIN(INDEX($C$1:$C$13701,MIN(13701,ROW()+1)):INDEX($C$1:$C$13701,MIN(13701,ROW()+設定!$B$26))))*10^(設定!$B$27/20)),1,0))</f>
        <v>0</v>
      </c>
      <c r="G6371" s="33" t="n">
        <f aca="false">$G6370+IF($F6371=1,1,0)</f>
        <v>3</v>
      </c>
      <c r="H6371" s="0" t="str">
        <f aca="false">IF($F6371=1,$G6371,"")</f>
        <v/>
      </c>
    </row>
    <row r="6372" customFormat="false" ht="15" hidden="false" customHeight="false" outlineLevel="0" collapsed="false">
      <c r="A6372" s="30" t="n">
        <v>995.3125</v>
      </c>
      <c r="B6372" s="31" t="n">
        <v>8.5525</v>
      </c>
      <c r="C6372" s="32" t="n">
        <f aca="false">IF($A6372="","",IF(設定!$B$21="dB",10^($B6372/20),ABS($B6372)))</f>
        <v>2.67685594340563</v>
      </c>
      <c r="D6372" s="32" t="n">
        <f aca="false">IF($A6372="","",$A6372^2)</f>
        <v>990646.97265625</v>
      </c>
      <c r="E6372" s="32" t="n">
        <f aca="false">IF($A6372="","",IF($C6372&lt;=0,"",1/$C6372^2))</f>
        <v>0.139556477812476</v>
      </c>
      <c r="F6372" s="33" t="n">
        <f aca="false">IF(OR(ROW()-設定!$B$30&lt;2,ROW()+設定!$B$30&gt;13701,N($A6372)&lt;=0,N(INDEX($A$2:$A$13701,MIN(13700,MAX(1,ROW()-1+設定!$B$30))))&lt;=0,$A6372&lt;設定!$B$28,$A6372&gt;設定!$B$29),0,IF(AND($C6372&gt;=MAX(INDEX($C$1:$C$13701,MAX(1,ROW()-設定!$B$24)):INDEX($C$1:$C$13701,MAX(1,ROW()-1))),$C6372&gt;MAX(INDEX($C$1:$C$13701,MIN(13701,ROW()+1)):INDEX($C$1:$C$13701,MIN(13701,ROW()+設定!$B$24))),$C6372&gt;=設定!$B$32,$C6372&gt;=MAX(MIN(INDEX($C$1:$C$13701,MAX(1,ROW()-設定!$B$26)):INDEX($C$1:$C$13701,MAX(1,ROW()-1))),MIN(INDEX($C$1:$C$13701,MIN(13701,ROW()+1)):INDEX($C$1:$C$13701,MIN(13701,ROW()+設定!$B$26))))*10^(設定!$B$27/20)),1,0))</f>
        <v>0</v>
      </c>
      <c r="G6372" s="33" t="n">
        <f aca="false">$G6371+IF($F6372=1,1,0)</f>
        <v>3</v>
      </c>
      <c r="H6372" s="0" t="str">
        <f aca="false">IF($F6372=1,$G6372,"")</f>
        <v/>
      </c>
    </row>
    <row r="6373" customFormat="false" ht="15" hidden="false" customHeight="false" outlineLevel="0" collapsed="false">
      <c r="A6373" s="30" t="n">
        <v>995.46875</v>
      </c>
      <c r="B6373" s="31" t="n">
        <v>8.4938</v>
      </c>
      <c r="C6373" s="32" t="n">
        <f aca="false">IF($A6373="","",IF(設定!$B$21="dB",10^($B6373/20),ABS($B6373)))</f>
        <v>2.65882650825741</v>
      </c>
      <c r="D6373" s="32" t="n">
        <f aca="false">IF($A6373="","",$A6373^2)</f>
        <v>990958.032226563</v>
      </c>
      <c r="E6373" s="32" t="n">
        <f aca="false">IF($A6373="","",IF($C6373&lt;=0,"",1/$C6373^2))</f>
        <v>0.141455552721278</v>
      </c>
      <c r="F6373" s="33" t="n">
        <f aca="false">IF(OR(ROW()-設定!$B$30&lt;2,ROW()+設定!$B$30&gt;13701,N($A6373)&lt;=0,N(INDEX($A$2:$A$13701,MIN(13700,MAX(1,ROW()-1+設定!$B$30))))&lt;=0,$A6373&lt;設定!$B$28,$A6373&gt;設定!$B$29),0,IF(AND($C6373&gt;=MAX(INDEX($C$1:$C$13701,MAX(1,ROW()-設定!$B$24)):INDEX($C$1:$C$13701,MAX(1,ROW()-1))),$C6373&gt;MAX(INDEX($C$1:$C$13701,MIN(13701,ROW()+1)):INDEX($C$1:$C$13701,MIN(13701,ROW()+設定!$B$24))),$C6373&gt;=設定!$B$32,$C6373&gt;=MAX(MIN(INDEX($C$1:$C$13701,MAX(1,ROW()-設定!$B$26)):INDEX($C$1:$C$13701,MAX(1,ROW()-1))),MIN(INDEX($C$1:$C$13701,MIN(13701,ROW()+1)):INDEX($C$1:$C$13701,MIN(13701,ROW()+設定!$B$26))))*10^(設定!$B$27/20)),1,0))</f>
        <v>0</v>
      </c>
      <c r="G6373" s="33" t="n">
        <f aca="false">$G6372+IF($F6373=1,1,0)</f>
        <v>3</v>
      </c>
      <c r="H6373" s="0" t="str">
        <f aca="false">IF($F6373=1,$G6373,"")</f>
        <v/>
      </c>
    </row>
    <row r="6374" customFormat="false" ht="15" hidden="false" customHeight="false" outlineLevel="0" collapsed="false">
      <c r="A6374" s="30" t="n">
        <v>995.625</v>
      </c>
      <c r="B6374" s="31" t="n">
        <v>8.4704</v>
      </c>
      <c r="C6374" s="32" t="n">
        <f aca="false">IF($A6374="","",IF(設定!$B$21="dB",10^($B6374/20),ABS($B6374)))</f>
        <v>2.65167320426131</v>
      </c>
      <c r="D6374" s="32" t="n">
        <f aca="false">IF($A6374="","",$A6374^2)</f>
        <v>991269.140625</v>
      </c>
      <c r="E6374" s="32" t="n">
        <f aca="false">IF($A6374="","",IF($C6374&lt;=0,"",1/$C6374^2))</f>
        <v>0.142219779183297</v>
      </c>
      <c r="F6374" s="33" t="n">
        <f aca="false">IF(OR(ROW()-設定!$B$30&lt;2,ROW()+設定!$B$30&gt;13701,N($A6374)&lt;=0,N(INDEX($A$2:$A$13701,MIN(13700,MAX(1,ROW()-1+設定!$B$30))))&lt;=0,$A6374&lt;設定!$B$28,$A6374&gt;設定!$B$29),0,IF(AND($C6374&gt;=MAX(INDEX($C$1:$C$13701,MAX(1,ROW()-設定!$B$24)):INDEX($C$1:$C$13701,MAX(1,ROW()-1))),$C6374&gt;MAX(INDEX($C$1:$C$13701,MIN(13701,ROW()+1)):INDEX($C$1:$C$13701,MIN(13701,ROW()+設定!$B$24))),$C6374&gt;=設定!$B$32,$C6374&gt;=MAX(MIN(INDEX($C$1:$C$13701,MAX(1,ROW()-設定!$B$26)):INDEX($C$1:$C$13701,MAX(1,ROW()-1))),MIN(INDEX($C$1:$C$13701,MIN(13701,ROW()+1)):INDEX($C$1:$C$13701,MIN(13701,ROW()+設定!$B$26))))*10^(設定!$B$27/20)),1,0))</f>
        <v>0</v>
      </c>
      <c r="G6374" s="33" t="n">
        <f aca="false">$G6373+IF($F6374=1,1,0)</f>
        <v>3</v>
      </c>
      <c r="H6374" s="0" t="str">
        <f aca="false">IF($F6374=1,$G6374,"")</f>
        <v/>
      </c>
    </row>
    <row r="6375" customFormat="false" ht="15" hidden="false" customHeight="false" outlineLevel="0" collapsed="false">
      <c r="A6375" s="30" t="n">
        <v>995.78125</v>
      </c>
      <c r="B6375" s="31" t="n">
        <v>8.61</v>
      </c>
      <c r="C6375" s="32" t="n">
        <f aca="false">IF($A6375="","",IF(設定!$B$21="dB",10^($B6375/20),ABS($B6375)))</f>
        <v>2.69463533235047</v>
      </c>
      <c r="D6375" s="32" t="n">
        <f aca="false">IF($A6375="","",$A6375^2)</f>
        <v>991580.297851563</v>
      </c>
      <c r="E6375" s="32" t="n">
        <f aca="false">IF($A6375="","",IF($C6375&lt;=0,"",1/$C6375^2))</f>
        <v>0.137720946889395</v>
      </c>
      <c r="F6375" s="33" t="n">
        <f aca="false">IF(OR(ROW()-設定!$B$30&lt;2,ROW()+設定!$B$30&gt;13701,N($A6375)&lt;=0,N(INDEX($A$2:$A$13701,MIN(13700,MAX(1,ROW()-1+設定!$B$30))))&lt;=0,$A6375&lt;設定!$B$28,$A6375&gt;設定!$B$29),0,IF(AND($C6375&gt;=MAX(INDEX($C$1:$C$13701,MAX(1,ROW()-設定!$B$24)):INDEX($C$1:$C$13701,MAX(1,ROW()-1))),$C6375&gt;MAX(INDEX($C$1:$C$13701,MIN(13701,ROW()+1)):INDEX($C$1:$C$13701,MIN(13701,ROW()+設定!$B$24))),$C6375&gt;=設定!$B$32,$C6375&gt;=MAX(MIN(INDEX($C$1:$C$13701,MAX(1,ROW()-設定!$B$26)):INDEX($C$1:$C$13701,MAX(1,ROW()-1))),MIN(INDEX($C$1:$C$13701,MIN(13701,ROW()+1)):INDEX($C$1:$C$13701,MIN(13701,ROW()+設定!$B$26))))*10^(設定!$B$27/20)),1,0))</f>
        <v>0</v>
      </c>
      <c r="G6375" s="33" t="n">
        <f aca="false">$G6374+IF($F6375=1,1,0)</f>
        <v>3</v>
      </c>
      <c r="H6375" s="0" t="str">
        <f aca="false">IF($F6375=1,$G6375,"")</f>
        <v/>
      </c>
    </row>
    <row r="6376" customFormat="false" ht="15" hidden="false" customHeight="false" outlineLevel="0" collapsed="false">
      <c r="A6376" s="30" t="n">
        <v>995.9375</v>
      </c>
      <c r="B6376" s="31" t="n">
        <v>8.5399</v>
      </c>
      <c r="C6376" s="32" t="n">
        <f aca="false">IF($A6376="","",IF(設定!$B$21="dB",10^($B6376/20),ABS($B6376)))</f>
        <v>2.67297563471691</v>
      </c>
      <c r="D6376" s="32" t="n">
        <f aca="false">IF($A6376="","",$A6376^2)</f>
        <v>991891.50390625</v>
      </c>
      <c r="E6376" s="32" t="n">
        <f aca="false">IF($A6376="","",IF($C6376&lt;=0,"",1/$C6376^2))</f>
        <v>0.13996195496327</v>
      </c>
      <c r="F6376" s="33" t="n">
        <f aca="false">IF(OR(ROW()-設定!$B$30&lt;2,ROW()+設定!$B$30&gt;13701,N($A6376)&lt;=0,N(INDEX($A$2:$A$13701,MIN(13700,MAX(1,ROW()-1+設定!$B$30))))&lt;=0,$A6376&lt;設定!$B$28,$A6376&gt;設定!$B$29),0,IF(AND($C6376&gt;=MAX(INDEX($C$1:$C$13701,MAX(1,ROW()-設定!$B$24)):INDEX($C$1:$C$13701,MAX(1,ROW()-1))),$C6376&gt;MAX(INDEX($C$1:$C$13701,MIN(13701,ROW()+1)):INDEX($C$1:$C$13701,MIN(13701,ROW()+設定!$B$24))),$C6376&gt;=設定!$B$32,$C6376&gt;=MAX(MIN(INDEX($C$1:$C$13701,MAX(1,ROW()-設定!$B$26)):INDEX($C$1:$C$13701,MAX(1,ROW()-1))),MIN(INDEX($C$1:$C$13701,MIN(13701,ROW()+1)):INDEX($C$1:$C$13701,MIN(13701,ROW()+設定!$B$26))))*10^(設定!$B$27/20)),1,0))</f>
        <v>0</v>
      </c>
      <c r="G6376" s="33" t="n">
        <f aca="false">$G6375+IF($F6376=1,1,0)</f>
        <v>3</v>
      </c>
      <c r="H6376" s="0" t="str">
        <f aca="false">IF($F6376=1,$G6376,"")</f>
        <v/>
      </c>
    </row>
    <row r="6377" customFormat="false" ht="15" hidden="false" customHeight="false" outlineLevel="0" collapsed="false">
      <c r="A6377" s="30" t="n">
        <v>996.09375</v>
      </c>
      <c r="B6377" s="31" t="n">
        <v>8.4316</v>
      </c>
      <c r="C6377" s="32" t="n">
        <f aca="false">IF($A6377="","",IF(設定!$B$21="dB",10^($B6377/20),ABS($B6377)))</f>
        <v>2.63985455676052</v>
      </c>
      <c r="D6377" s="32" t="n">
        <f aca="false">IF($A6377="","",$A6377^2)</f>
        <v>992202.758789063</v>
      </c>
      <c r="E6377" s="32" t="n">
        <f aca="false">IF($A6377="","",IF($C6377&lt;=0,"",1/$C6377^2))</f>
        <v>0.143496067690891</v>
      </c>
      <c r="F6377" s="33" t="n">
        <f aca="false">IF(OR(ROW()-設定!$B$30&lt;2,ROW()+設定!$B$30&gt;13701,N($A6377)&lt;=0,N(INDEX($A$2:$A$13701,MIN(13700,MAX(1,ROW()-1+設定!$B$30))))&lt;=0,$A6377&lt;設定!$B$28,$A6377&gt;設定!$B$29),0,IF(AND($C6377&gt;=MAX(INDEX($C$1:$C$13701,MAX(1,ROW()-設定!$B$24)):INDEX($C$1:$C$13701,MAX(1,ROW()-1))),$C6377&gt;MAX(INDEX($C$1:$C$13701,MIN(13701,ROW()+1)):INDEX($C$1:$C$13701,MIN(13701,ROW()+設定!$B$24))),$C6377&gt;=設定!$B$32,$C6377&gt;=MAX(MIN(INDEX($C$1:$C$13701,MAX(1,ROW()-設定!$B$26)):INDEX($C$1:$C$13701,MAX(1,ROW()-1))),MIN(INDEX($C$1:$C$13701,MIN(13701,ROW()+1)):INDEX($C$1:$C$13701,MIN(13701,ROW()+設定!$B$26))))*10^(設定!$B$27/20)),1,0))</f>
        <v>0</v>
      </c>
      <c r="G6377" s="33" t="n">
        <f aca="false">$G6376+IF($F6377=1,1,0)</f>
        <v>3</v>
      </c>
      <c r="H6377" s="0" t="str">
        <f aca="false">IF($F6377=1,$G6377,"")</f>
        <v/>
      </c>
    </row>
    <row r="6378" customFormat="false" ht="15" hidden="false" customHeight="false" outlineLevel="0" collapsed="false">
      <c r="A6378" s="30" t="n">
        <v>996.25</v>
      </c>
      <c r="B6378" s="31" t="n">
        <v>8.7507</v>
      </c>
      <c r="C6378" s="32" t="n">
        <f aca="false">IF($A6378="","",IF(設定!$B$21="dB",10^($B6378/20),ABS($B6378)))</f>
        <v>2.73864033370537</v>
      </c>
      <c r="D6378" s="32" t="n">
        <f aca="false">IF($A6378="","",$A6378^2)</f>
        <v>992514.0625</v>
      </c>
      <c r="E6378" s="32" t="n">
        <f aca="false">IF($A6378="","",IF($C6378&lt;=0,"",1/$C6378^2))</f>
        <v>0.133330651122441</v>
      </c>
      <c r="F6378" s="33" t="n">
        <f aca="false">IF(OR(ROW()-設定!$B$30&lt;2,ROW()+設定!$B$30&gt;13701,N($A6378)&lt;=0,N(INDEX($A$2:$A$13701,MIN(13700,MAX(1,ROW()-1+設定!$B$30))))&lt;=0,$A6378&lt;設定!$B$28,$A6378&gt;設定!$B$29),0,IF(AND($C6378&gt;=MAX(INDEX($C$1:$C$13701,MAX(1,ROW()-設定!$B$24)):INDEX($C$1:$C$13701,MAX(1,ROW()-1))),$C6378&gt;MAX(INDEX($C$1:$C$13701,MIN(13701,ROW()+1)):INDEX($C$1:$C$13701,MIN(13701,ROW()+設定!$B$24))),$C6378&gt;=設定!$B$32,$C6378&gt;=MAX(MIN(INDEX($C$1:$C$13701,MAX(1,ROW()-設定!$B$26)):INDEX($C$1:$C$13701,MAX(1,ROW()-1))),MIN(INDEX($C$1:$C$13701,MIN(13701,ROW()+1)):INDEX($C$1:$C$13701,MIN(13701,ROW()+設定!$B$26))))*10^(設定!$B$27/20)),1,0))</f>
        <v>0</v>
      </c>
      <c r="G6378" s="33" t="n">
        <f aca="false">$G6377+IF($F6378=1,1,0)</f>
        <v>3</v>
      </c>
      <c r="H6378" s="0" t="str">
        <f aca="false">IF($F6378=1,$G6378,"")</f>
        <v/>
      </c>
    </row>
    <row r="6379" customFormat="false" ht="15" hidden="false" customHeight="false" outlineLevel="0" collapsed="false">
      <c r="A6379" s="30" t="n">
        <v>996.40625</v>
      </c>
      <c r="B6379" s="31" t="n">
        <v>8.6326</v>
      </c>
      <c r="C6379" s="32" t="n">
        <f aca="false">IF($A6379="","",IF(設定!$B$21="dB",10^($B6379/20),ABS($B6379)))</f>
        <v>2.7016556902752</v>
      </c>
      <c r="D6379" s="32" t="n">
        <f aca="false">IF($A6379="","",$A6379^2)</f>
        <v>992825.415039063</v>
      </c>
      <c r="E6379" s="32" t="n">
        <f aca="false">IF($A6379="","",IF($C6379&lt;=0,"",1/$C6379^2))</f>
        <v>0.13700613030846</v>
      </c>
      <c r="F6379" s="33" t="n">
        <f aca="false">IF(OR(ROW()-設定!$B$30&lt;2,ROW()+設定!$B$30&gt;13701,N($A6379)&lt;=0,N(INDEX($A$2:$A$13701,MIN(13700,MAX(1,ROW()-1+設定!$B$30))))&lt;=0,$A6379&lt;設定!$B$28,$A6379&gt;設定!$B$29),0,IF(AND($C6379&gt;=MAX(INDEX($C$1:$C$13701,MAX(1,ROW()-設定!$B$24)):INDEX($C$1:$C$13701,MAX(1,ROW()-1))),$C6379&gt;MAX(INDEX($C$1:$C$13701,MIN(13701,ROW()+1)):INDEX($C$1:$C$13701,MIN(13701,ROW()+設定!$B$24))),$C6379&gt;=設定!$B$32,$C6379&gt;=MAX(MIN(INDEX($C$1:$C$13701,MAX(1,ROW()-設定!$B$26)):INDEX($C$1:$C$13701,MAX(1,ROW()-1))),MIN(INDEX($C$1:$C$13701,MIN(13701,ROW()+1)):INDEX($C$1:$C$13701,MIN(13701,ROW()+設定!$B$26))))*10^(設定!$B$27/20)),1,0))</f>
        <v>0</v>
      </c>
      <c r="G6379" s="33" t="n">
        <f aca="false">$G6378+IF($F6379=1,1,0)</f>
        <v>3</v>
      </c>
      <c r="H6379" s="0" t="str">
        <f aca="false">IF($F6379=1,$G6379,"")</f>
        <v/>
      </c>
    </row>
    <row r="6380" customFormat="false" ht="15" hidden="false" customHeight="false" outlineLevel="0" collapsed="false">
      <c r="A6380" s="30" t="n">
        <v>996.5625</v>
      </c>
      <c r="B6380" s="31" t="n">
        <v>8.6284</v>
      </c>
      <c r="C6380" s="32" t="n">
        <f aca="false">IF($A6380="","",IF(設定!$B$21="dB",10^($B6380/20),ABS($B6380)))</f>
        <v>2.70034963972141</v>
      </c>
      <c r="D6380" s="32" t="n">
        <f aca="false">IF($A6380="","",$A6380^2)</f>
        <v>993136.81640625</v>
      </c>
      <c r="E6380" s="32" t="n">
        <f aca="false">IF($A6380="","",IF($C6380&lt;=0,"",1/$C6380^2))</f>
        <v>0.137138691071725</v>
      </c>
      <c r="F6380" s="33" t="n">
        <f aca="false">IF(OR(ROW()-設定!$B$30&lt;2,ROW()+設定!$B$30&gt;13701,N($A6380)&lt;=0,N(INDEX($A$2:$A$13701,MIN(13700,MAX(1,ROW()-1+設定!$B$30))))&lt;=0,$A6380&lt;設定!$B$28,$A6380&gt;設定!$B$29),0,IF(AND($C6380&gt;=MAX(INDEX($C$1:$C$13701,MAX(1,ROW()-設定!$B$24)):INDEX($C$1:$C$13701,MAX(1,ROW()-1))),$C6380&gt;MAX(INDEX($C$1:$C$13701,MIN(13701,ROW()+1)):INDEX($C$1:$C$13701,MIN(13701,ROW()+設定!$B$24))),$C6380&gt;=設定!$B$32,$C6380&gt;=MAX(MIN(INDEX($C$1:$C$13701,MAX(1,ROW()-設定!$B$26)):INDEX($C$1:$C$13701,MAX(1,ROW()-1))),MIN(INDEX($C$1:$C$13701,MIN(13701,ROW()+1)):INDEX($C$1:$C$13701,MIN(13701,ROW()+設定!$B$26))))*10^(設定!$B$27/20)),1,0))</f>
        <v>0</v>
      </c>
      <c r="G6380" s="33" t="n">
        <f aca="false">$G6379+IF($F6380=1,1,0)</f>
        <v>3</v>
      </c>
      <c r="H6380" s="0" t="str">
        <f aca="false">IF($F6380=1,$G6380,"")</f>
        <v/>
      </c>
    </row>
    <row r="6381" customFormat="false" ht="15" hidden="false" customHeight="false" outlineLevel="0" collapsed="false">
      <c r="A6381" s="30" t="n">
        <v>996.71875</v>
      </c>
      <c r="B6381" s="31" t="n">
        <v>8.6276</v>
      </c>
      <c r="C6381" s="32" t="n">
        <f aca="false">IF($A6381="","",IF(設定!$B$21="dB",10^($B6381/20),ABS($B6381)))</f>
        <v>2.70010093978159</v>
      </c>
      <c r="D6381" s="32" t="n">
        <f aca="false">IF($A6381="","",$A6381^2)</f>
        <v>993448.266601563</v>
      </c>
      <c r="E6381" s="32" t="n">
        <f aca="false">IF($A6381="","",IF($C6381&lt;=0,"",1/$C6381^2))</f>
        <v>0.137163955279032</v>
      </c>
      <c r="F6381" s="33" t="n">
        <f aca="false">IF(OR(ROW()-設定!$B$30&lt;2,ROW()+設定!$B$30&gt;13701,N($A6381)&lt;=0,N(INDEX($A$2:$A$13701,MIN(13700,MAX(1,ROW()-1+設定!$B$30))))&lt;=0,$A6381&lt;設定!$B$28,$A6381&gt;設定!$B$29),0,IF(AND($C6381&gt;=MAX(INDEX($C$1:$C$13701,MAX(1,ROW()-設定!$B$24)):INDEX($C$1:$C$13701,MAX(1,ROW()-1))),$C6381&gt;MAX(INDEX($C$1:$C$13701,MIN(13701,ROW()+1)):INDEX($C$1:$C$13701,MIN(13701,ROW()+設定!$B$24))),$C6381&gt;=設定!$B$32,$C6381&gt;=MAX(MIN(INDEX($C$1:$C$13701,MAX(1,ROW()-設定!$B$26)):INDEX($C$1:$C$13701,MAX(1,ROW()-1))),MIN(INDEX($C$1:$C$13701,MIN(13701,ROW()+1)):INDEX($C$1:$C$13701,MIN(13701,ROW()+設定!$B$26))))*10^(設定!$B$27/20)),1,0))</f>
        <v>0</v>
      </c>
      <c r="G6381" s="33" t="n">
        <f aca="false">$G6380+IF($F6381=1,1,0)</f>
        <v>3</v>
      </c>
      <c r="H6381" s="0" t="str">
        <f aca="false">IF($F6381=1,$G6381,"")</f>
        <v/>
      </c>
    </row>
    <row r="6382" customFormat="false" ht="15" hidden="false" customHeight="false" outlineLevel="0" collapsed="false">
      <c r="A6382" s="30" t="n">
        <v>996.875</v>
      </c>
      <c r="B6382" s="31" t="n">
        <v>8.8251</v>
      </c>
      <c r="C6382" s="32" t="n">
        <f aca="false">IF($A6382="","",IF(設定!$B$21="dB",10^($B6382/20),ABS($B6382)))</f>
        <v>2.76219923085833</v>
      </c>
      <c r="D6382" s="32" t="n">
        <f aca="false">IF($A6382="","",$A6382^2)</f>
        <v>993759.765625</v>
      </c>
      <c r="E6382" s="32" t="n">
        <f aca="false">IF($A6382="","",IF($C6382&lt;=0,"",1/$C6382^2))</f>
        <v>0.131065986296</v>
      </c>
      <c r="F6382" s="33" t="n">
        <f aca="false">IF(OR(ROW()-設定!$B$30&lt;2,ROW()+設定!$B$30&gt;13701,N($A6382)&lt;=0,N(INDEX($A$2:$A$13701,MIN(13700,MAX(1,ROW()-1+設定!$B$30))))&lt;=0,$A6382&lt;設定!$B$28,$A6382&gt;設定!$B$29),0,IF(AND($C6382&gt;=MAX(INDEX($C$1:$C$13701,MAX(1,ROW()-設定!$B$24)):INDEX($C$1:$C$13701,MAX(1,ROW()-1))),$C6382&gt;MAX(INDEX($C$1:$C$13701,MIN(13701,ROW()+1)):INDEX($C$1:$C$13701,MIN(13701,ROW()+設定!$B$24))),$C6382&gt;=設定!$B$32,$C6382&gt;=MAX(MIN(INDEX($C$1:$C$13701,MAX(1,ROW()-設定!$B$26)):INDEX($C$1:$C$13701,MAX(1,ROW()-1))),MIN(INDEX($C$1:$C$13701,MIN(13701,ROW()+1)):INDEX($C$1:$C$13701,MIN(13701,ROW()+設定!$B$26))))*10^(設定!$B$27/20)),1,0))</f>
        <v>0</v>
      </c>
      <c r="G6382" s="33" t="n">
        <f aca="false">$G6381+IF($F6382=1,1,0)</f>
        <v>3</v>
      </c>
      <c r="H6382" s="0" t="str">
        <f aca="false">IF($F6382=1,$G6382,"")</f>
        <v/>
      </c>
    </row>
    <row r="6383" customFormat="false" ht="15" hidden="false" customHeight="false" outlineLevel="0" collapsed="false">
      <c r="A6383" s="30" t="n">
        <v>997.03125</v>
      </c>
      <c r="B6383" s="31" t="n">
        <v>8.749</v>
      </c>
      <c r="C6383" s="32" t="n">
        <f aca="false">IF($A6383="","",IF(設定!$B$21="dB",10^($B6383/20),ABS($B6383)))</f>
        <v>2.73810438020078</v>
      </c>
      <c r="D6383" s="32" t="n">
        <f aca="false">IF($A6383="","",$A6383^2)</f>
        <v>994071.313476563</v>
      </c>
      <c r="E6383" s="32" t="n">
        <f aca="false">IF($A6383="","",IF($C6383&lt;=0,"",1/$C6383^2))</f>
        <v>0.13338285221741</v>
      </c>
      <c r="F6383" s="33" t="n">
        <f aca="false">IF(OR(ROW()-設定!$B$30&lt;2,ROW()+設定!$B$30&gt;13701,N($A6383)&lt;=0,N(INDEX($A$2:$A$13701,MIN(13700,MAX(1,ROW()-1+設定!$B$30))))&lt;=0,$A6383&lt;設定!$B$28,$A6383&gt;設定!$B$29),0,IF(AND($C6383&gt;=MAX(INDEX($C$1:$C$13701,MAX(1,ROW()-設定!$B$24)):INDEX($C$1:$C$13701,MAX(1,ROW()-1))),$C6383&gt;MAX(INDEX($C$1:$C$13701,MIN(13701,ROW()+1)):INDEX($C$1:$C$13701,MIN(13701,ROW()+設定!$B$24))),$C6383&gt;=設定!$B$32,$C6383&gt;=MAX(MIN(INDEX($C$1:$C$13701,MAX(1,ROW()-設定!$B$26)):INDEX($C$1:$C$13701,MAX(1,ROW()-1))),MIN(INDEX($C$1:$C$13701,MIN(13701,ROW()+1)):INDEX($C$1:$C$13701,MIN(13701,ROW()+設定!$B$26))))*10^(設定!$B$27/20)),1,0))</f>
        <v>0</v>
      </c>
      <c r="G6383" s="33" t="n">
        <f aca="false">$G6382+IF($F6383=1,1,0)</f>
        <v>3</v>
      </c>
      <c r="H6383" s="0" t="str">
        <f aca="false">IF($F6383=1,$G6383,"")</f>
        <v/>
      </c>
    </row>
    <row r="6384" customFormat="false" ht="15" hidden="false" customHeight="false" outlineLevel="0" collapsed="false">
      <c r="A6384" s="30" t="n">
        <v>997.1875</v>
      </c>
      <c r="B6384" s="31" t="n">
        <v>8.9298</v>
      </c>
      <c r="C6384" s="32" t="n">
        <f aca="false">IF($A6384="","",IF(設定!$B$21="dB",10^($B6384/20),ABS($B6384)))</f>
        <v>2.79569635355222</v>
      </c>
      <c r="D6384" s="32" t="n">
        <f aca="false">IF($A6384="","",$A6384^2)</f>
        <v>994382.91015625</v>
      </c>
      <c r="E6384" s="32" t="n">
        <f aca="false">IF($A6384="","",IF($C6384&lt;=0,"",1/$C6384^2))</f>
        <v>0.127944022320056</v>
      </c>
      <c r="F6384" s="33" t="n">
        <f aca="false">IF(OR(ROW()-設定!$B$30&lt;2,ROW()+設定!$B$30&gt;13701,N($A6384)&lt;=0,N(INDEX($A$2:$A$13701,MIN(13700,MAX(1,ROW()-1+設定!$B$30))))&lt;=0,$A6384&lt;設定!$B$28,$A6384&gt;設定!$B$29),0,IF(AND($C6384&gt;=MAX(INDEX($C$1:$C$13701,MAX(1,ROW()-設定!$B$24)):INDEX($C$1:$C$13701,MAX(1,ROW()-1))),$C6384&gt;MAX(INDEX($C$1:$C$13701,MIN(13701,ROW()+1)):INDEX($C$1:$C$13701,MIN(13701,ROW()+設定!$B$24))),$C6384&gt;=設定!$B$32,$C6384&gt;=MAX(MIN(INDEX($C$1:$C$13701,MAX(1,ROW()-設定!$B$26)):INDEX($C$1:$C$13701,MAX(1,ROW()-1))),MIN(INDEX($C$1:$C$13701,MIN(13701,ROW()+1)):INDEX($C$1:$C$13701,MIN(13701,ROW()+設定!$B$26))))*10^(設定!$B$27/20)),1,0))</f>
        <v>0</v>
      </c>
      <c r="G6384" s="33" t="n">
        <f aca="false">$G6383+IF($F6384=1,1,0)</f>
        <v>3</v>
      </c>
      <c r="H6384" s="0" t="str">
        <f aca="false">IF($F6384=1,$G6384,"")</f>
        <v/>
      </c>
    </row>
    <row r="6385" customFormat="false" ht="15" hidden="false" customHeight="false" outlineLevel="0" collapsed="false">
      <c r="A6385" s="30" t="n">
        <v>997.34375</v>
      </c>
      <c r="B6385" s="31" t="n">
        <v>8.8696</v>
      </c>
      <c r="C6385" s="32" t="n">
        <f aca="false">IF($A6385="","",IF(設定!$B$21="dB",10^($B6385/20),ABS($B6385)))</f>
        <v>2.77638698581572</v>
      </c>
      <c r="D6385" s="32" t="n">
        <f aca="false">IF($A6385="","",$A6385^2)</f>
        <v>994694.555664063</v>
      </c>
      <c r="E6385" s="32" t="n">
        <f aca="false">IF($A6385="","",IF($C6385&lt;=0,"",1/$C6385^2))</f>
        <v>0.129729875111223</v>
      </c>
      <c r="F6385" s="33" t="n">
        <f aca="false">IF(OR(ROW()-設定!$B$30&lt;2,ROW()+設定!$B$30&gt;13701,N($A6385)&lt;=0,N(INDEX($A$2:$A$13701,MIN(13700,MAX(1,ROW()-1+設定!$B$30))))&lt;=0,$A6385&lt;設定!$B$28,$A6385&gt;設定!$B$29),0,IF(AND($C6385&gt;=MAX(INDEX($C$1:$C$13701,MAX(1,ROW()-設定!$B$24)):INDEX($C$1:$C$13701,MAX(1,ROW()-1))),$C6385&gt;MAX(INDEX($C$1:$C$13701,MIN(13701,ROW()+1)):INDEX($C$1:$C$13701,MIN(13701,ROW()+設定!$B$24))),$C6385&gt;=設定!$B$32,$C6385&gt;=MAX(MIN(INDEX($C$1:$C$13701,MAX(1,ROW()-設定!$B$26)):INDEX($C$1:$C$13701,MAX(1,ROW()-1))),MIN(INDEX($C$1:$C$13701,MIN(13701,ROW()+1)):INDEX($C$1:$C$13701,MIN(13701,ROW()+設定!$B$26))))*10^(設定!$B$27/20)),1,0))</f>
        <v>0</v>
      </c>
      <c r="G6385" s="33" t="n">
        <f aca="false">$G6384+IF($F6385=1,1,0)</f>
        <v>3</v>
      </c>
      <c r="H6385" s="0" t="str">
        <f aca="false">IF($F6385=1,$G6385,"")</f>
        <v/>
      </c>
    </row>
    <row r="6386" customFormat="false" ht="15" hidden="false" customHeight="false" outlineLevel="0" collapsed="false">
      <c r="A6386" s="30" t="n">
        <v>997.5</v>
      </c>
      <c r="B6386" s="31" t="n">
        <v>9.0413</v>
      </c>
      <c r="C6386" s="32" t="n">
        <f aca="false">IF($A6386="","",IF(設定!$B$21="dB",10^($B6386/20),ABS($B6386)))</f>
        <v>2.83181579637841</v>
      </c>
      <c r="D6386" s="32" t="n">
        <f aca="false">IF($A6386="","",$A6386^2)</f>
        <v>995006.25</v>
      </c>
      <c r="E6386" s="32" t="n">
        <f aca="false">IF($A6386="","",IF($C6386&lt;=0,"",1/$C6386^2))</f>
        <v>0.124701018325238</v>
      </c>
      <c r="F6386" s="33" t="n">
        <f aca="false">IF(OR(ROW()-設定!$B$30&lt;2,ROW()+設定!$B$30&gt;13701,N($A6386)&lt;=0,N(INDEX($A$2:$A$13701,MIN(13700,MAX(1,ROW()-1+設定!$B$30))))&lt;=0,$A6386&lt;設定!$B$28,$A6386&gt;設定!$B$29),0,IF(AND($C6386&gt;=MAX(INDEX($C$1:$C$13701,MAX(1,ROW()-設定!$B$24)):INDEX($C$1:$C$13701,MAX(1,ROW()-1))),$C6386&gt;MAX(INDEX($C$1:$C$13701,MIN(13701,ROW()+1)):INDEX($C$1:$C$13701,MIN(13701,ROW()+設定!$B$24))),$C6386&gt;=設定!$B$32,$C6386&gt;=MAX(MIN(INDEX($C$1:$C$13701,MAX(1,ROW()-設定!$B$26)):INDEX($C$1:$C$13701,MAX(1,ROW()-1))),MIN(INDEX($C$1:$C$13701,MIN(13701,ROW()+1)):INDEX($C$1:$C$13701,MIN(13701,ROW()+設定!$B$26))))*10^(設定!$B$27/20)),1,0))</f>
        <v>0</v>
      </c>
      <c r="G6386" s="33" t="n">
        <f aca="false">$G6385+IF($F6386=1,1,0)</f>
        <v>3</v>
      </c>
      <c r="H6386" s="0" t="str">
        <f aca="false">IF($F6386=1,$G6386,"")</f>
        <v/>
      </c>
    </row>
    <row r="6387" customFormat="false" ht="15" hidden="false" customHeight="false" outlineLevel="0" collapsed="false">
      <c r="A6387" s="30" t="n">
        <v>997.65625</v>
      </c>
      <c r="B6387" s="31" t="n">
        <v>8.9211</v>
      </c>
      <c r="C6387" s="32" t="n">
        <f aca="false">IF($A6387="","",IF(設定!$B$21="dB",10^($B6387/20),ABS($B6387)))</f>
        <v>2.79289751747215</v>
      </c>
      <c r="D6387" s="32" t="n">
        <f aca="false">IF($A6387="","",$A6387^2)</f>
        <v>995317.993164063</v>
      </c>
      <c r="E6387" s="32" t="n">
        <f aca="false">IF($A6387="","",IF($C6387&lt;=0,"",1/$C6387^2))</f>
        <v>0.128200582950397</v>
      </c>
      <c r="F6387" s="33" t="n">
        <f aca="false">IF(OR(ROW()-設定!$B$30&lt;2,ROW()+設定!$B$30&gt;13701,N($A6387)&lt;=0,N(INDEX($A$2:$A$13701,MIN(13700,MAX(1,ROW()-1+設定!$B$30))))&lt;=0,$A6387&lt;設定!$B$28,$A6387&gt;設定!$B$29),0,IF(AND($C6387&gt;=MAX(INDEX($C$1:$C$13701,MAX(1,ROW()-設定!$B$24)):INDEX($C$1:$C$13701,MAX(1,ROW()-1))),$C6387&gt;MAX(INDEX($C$1:$C$13701,MIN(13701,ROW()+1)):INDEX($C$1:$C$13701,MIN(13701,ROW()+設定!$B$24))),$C6387&gt;=設定!$B$32,$C6387&gt;=MAX(MIN(INDEX($C$1:$C$13701,MAX(1,ROW()-設定!$B$26)):INDEX($C$1:$C$13701,MAX(1,ROW()-1))),MIN(INDEX($C$1:$C$13701,MIN(13701,ROW()+1)):INDEX($C$1:$C$13701,MIN(13701,ROW()+設定!$B$26))))*10^(設定!$B$27/20)),1,0))</f>
        <v>0</v>
      </c>
      <c r="G6387" s="33" t="n">
        <f aca="false">$G6386+IF($F6387=1,1,0)</f>
        <v>3</v>
      </c>
      <c r="H6387" s="0" t="str">
        <f aca="false">IF($F6387=1,$G6387,"")</f>
        <v/>
      </c>
    </row>
    <row r="6388" customFormat="false" ht="15" hidden="false" customHeight="false" outlineLevel="0" collapsed="false">
      <c r="A6388" s="30" t="n">
        <v>997.8125</v>
      </c>
      <c r="B6388" s="31" t="n">
        <v>8.9254</v>
      </c>
      <c r="C6388" s="32" t="n">
        <f aca="false">IF($A6388="","",IF(設定!$B$21="dB",10^($B6388/20),ABS($B6388)))</f>
        <v>2.79428049987148</v>
      </c>
      <c r="D6388" s="32" t="n">
        <f aca="false">IF($A6388="","",$A6388^2)</f>
        <v>995629.78515625</v>
      </c>
      <c r="E6388" s="32" t="n">
        <f aca="false">IF($A6388="","",IF($C6388&lt;=0,"",1/$C6388^2))</f>
        <v>0.1280737128855</v>
      </c>
      <c r="F6388" s="33" t="n">
        <f aca="false">IF(OR(ROW()-設定!$B$30&lt;2,ROW()+設定!$B$30&gt;13701,N($A6388)&lt;=0,N(INDEX($A$2:$A$13701,MIN(13700,MAX(1,ROW()-1+設定!$B$30))))&lt;=0,$A6388&lt;設定!$B$28,$A6388&gt;設定!$B$29),0,IF(AND($C6388&gt;=MAX(INDEX($C$1:$C$13701,MAX(1,ROW()-設定!$B$24)):INDEX($C$1:$C$13701,MAX(1,ROW()-1))),$C6388&gt;MAX(INDEX($C$1:$C$13701,MIN(13701,ROW()+1)):INDEX($C$1:$C$13701,MIN(13701,ROW()+設定!$B$24))),$C6388&gt;=設定!$B$32,$C6388&gt;=MAX(MIN(INDEX($C$1:$C$13701,MAX(1,ROW()-設定!$B$26)):INDEX($C$1:$C$13701,MAX(1,ROW()-1))),MIN(INDEX($C$1:$C$13701,MIN(13701,ROW()+1)):INDEX($C$1:$C$13701,MIN(13701,ROW()+設定!$B$26))))*10^(設定!$B$27/20)),1,0))</f>
        <v>0</v>
      </c>
      <c r="G6388" s="33" t="n">
        <f aca="false">$G6387+IF($F6388=1,1,0)</f>
        <v>3</v>
      </c>
      <c r="H6388" s="0" t="str">
        <f aca="false">IF($F6388=1,$G6388,"")</f>
        <v/>
      </c>
    </row>
    <row r="6389" customFormat="false" ht="15" hidden="false" customHeight="false" outlineLevel="0" collapsed="false">
      <c r="A6389" s="30" t="n">
        <v>997.96875</v>
      </c>
      <c r="B6389" s="31" t="n">
        <v>8.8194</v>
      </c>
      <c r="C6389" s="32" t="n">
        <f aca="false">IF($A6389="","",IF(設定!$B$21="dB",10^($B6389/20),ABS($B6389)))</f>
        <v>2.76038716884394</v>
      </c>
      <c r="D6389" s="32" t="n">
        <f aca="false">IF($A6389="","",$A6389^2)</f>
        <v>995941.625976563</v>
      </c>
      <c r="E6389" s="32" t="n">
        <f aca="false">IF($A6389="","",IF($C6389&lt;=0,"",1/$C6389^2))</f>
        <v>0.131238119865824</v>
      </c>
      <c r="F6389" s="33" t="n">
        <f aca="false">IF(OR(ROW()-設定!$B$30&lt;2,ROW()+設定!$B$30&gt;13701,N($A6389)&lt;=0,N(INDEX($A$2:$A$13701,MIN(13700,MAX(1,ROW()-1+設定!$B$30))))&lt;=0,$A6389&lt;設定!$B$28,$A6389&gt;設定!$B$29),0,IF(AND($C6389&gt;=MAX(INDEX($C$1:$C$13701,MAX(1,ROW()-設定!$B$24)):INDEX($C$1:$C$13701,MAX(1,ROW()-1))),$C6389&gt;MAX(INDEX($C$1:$C$13701,MIN(13701,ROW()+1)):INDEX($C$1:$C$13701,MIN(13701,ROW()+設定!$B$24))),$C6389&gt;=設定!$B$32,$C6389&gt;=MAX(MIN(INDEX($C$1:$C$13701,MAX(1,ROW()-設定!$B$26)):INDEX($C$1:$C$13701,MAX(1,ROW()-1))),MIN(INDEX($C$1:$C$13701,MIN(13701,ROW()+1)):INDEX($C$1:$C$13701,MIN(13701,ROW()+設定!$B$26))))*10^(設定!$B$27/20)),1,0))</f>
        <v>0</v>
      </c>
      <c r="G6389" s="33" t="n">
        <f aca="false">$G6388+IF($F6389=1,1,0)</f>
        <v>3</v>
      </c>
      <c r="H6389" s="0" t="str">
        <f aca="false">IF($F6389=1,$G6389,"")</f>
        <v/>
      </c>
    </row>
    <row r="6390" customFormat="false" ht="15" hidden="false" customHeight="false" outlineLevel="0" collapsed="false">
      <c r="A6390" s="30" t="n">
        <v>998.125</v>
      </c>
      <c r="B6390" s="31" t="n">
        <v>8.9429</v>
      </c>
      <c r="C6390" s="32" t="n">
        <f aca="false">IF($A6390="","",IF(設定!$B$21="dB",10^($B6390/20),ABS($B6390)))</f>
        <v>2.79991598509233</v>
      </c>
      <c r="D6390" s="32" t="n">
        <f aca="false">IF($A6390="","",$A6390^2)</f>
        <v>996253.515625</v>
      </c>
      <c r="E6390" s="32" t="n">
        <f aca="false">IF($A6390="","",IF($C6390&lt;=0,"",1/$C6390^2))</f>
        <v>0.127558675172117</v>
      </c>
      <c r="F6390" s="33" t="n">
        <f aca="false">IF(OR(ROW()-設定!$B$30&lt;2,ROW()+設定!$B$30&gt;13701,N($A6390)&lt;=0,N(INDEX($A$2:$A$13701,MIN(13700,MAX(1,ROW()-1+設定!$B$30))))&lt;=0,$A6390&lt;設定!$B$28,$A6390&gt;設定!$B$29),0,IF(AND($C6390&gt;=MAX(INDEX($C$1:$C$13701,MAX(1,ROW()-設定!$B$24)):INDEX($C$1:$C$13701,MAX(1,ROW()-1))),$C6390&gt;MAX(INDEX($C$1:$C$13701,MIN(13701,ROW()+1)):INDEX($C$1:$C$13701,MIN(13701,ROW()+設定!$B$24))),$C6390&gt;=設定!$B$32,$C6390&gt;=MAX(MIN(INDEX($C$1:$C$13701,MAX(1,ROW()-設定!$B$26)):INDEX($C$1:$C$13701,MAX(1,ROW()-1))),MIN(INDEX($C$1:$C$13701,MIN(13701,ROW()+1)):INDEX($C$1:$C$13701,MIN(13701,ROW()+設定!$B$26))))*10^(設定!$B$27/20)),1,0))</f>
        <v>0</v>
      </c>
      <c r="G6390" s="33" t="n">
        <f aca="false">$G6389+IF($F6390=1,1,0)</f>
        <v>3</v>
      </c>
      <c r="H6390" s="0" t="str">
        <f aca="false">IF($F6390=1,$G6390,"")</f>
        <v/>
      </c>
    </row>
    <row r="6391" customFormat="false" ht="15" hidden="false" customHeight="false" outlineLevel="0" collapsed="false">
      <c r="A6391" s="30" t="n">
        <v>998.28125</v>
      </c>
      <c r="B6391" s="31" t="n">
        <v>9.1642</v>
      </c>
      <c r="C6391" s="32" t="n">
        <f aca="false">IF($A6391="","",IF(設定!$B$21="dB",10^($B6391/20),ABS($B6391)))</f>
        <v>2.87216906317314</v>
      </c>
      <c r="D6391" s="32" t="n">
        <f aca="false">IF($A6391="","",$A6391^2)</f>
        <v>996565.454101563</v>
      </c>
      <c r="E6391" s="32" t="n">
        <f aca="false">IF($A6391="","",IF($C6391&lt;=0,"",1/$C6391^2))</f>
        <v>0.121221596664278</v>
      </c>
      <c r="F6391" s="33" t="n">
        <f aca="false">IF(OR(ROW()-設定!$B$30&lt;2,ROW()+設定!$B$30&gt;13701,N($A6391)&lt;=0,N(INDEX($A$2:$A$13701,MIN(13700,MAX(1,ROW()-1+設定!$B$30))))&lt;=0,$A6391&lt;設定!$B$28,$A6391&gt;設定!$B$29),0,IF(AND($C6391&gt;=MAX(INDEX($C$1:$C$13701,MAX(1,ROW()-設定!$B$24)):INDEX($C$1:$C$13701,MAX(1,ROW()-1))),$C6391&gt;MAX(INDEX($C$1:$C$13701,MIN(13701,ROW()+1)):INDEX($C$1:$C$13701,MIN(13701,ROW()+設定!$B$24))),$C6391&gt;=設定!$B$32,$C6391&gt;=MAX(MIN(INDEX($C$1:$C$13701,MAX(1,ROW()-設定!$B$26)):INDEX($C$1:$C$13701,MAX(1,ROW()-1))),MIN(INDEX($C$1:$C$13701,MIN(13701,ROW()+1)):INDEX($C$1:$C$13701,MIN(13701,ROW()+設定!$B$26))))*10^(設定!$B$27/20)),1,0))</f>
        <v>0</v>
      </c>
      <c r="G6391" s="33" t="n">
        <f aca="false">$G6390+IF($F6391=1,1,0)</f>
        <v>3</v>
      </c>
      <c r="H6391" s="0" t="str">
        <f aca="false">IF($F6391=1,$G6391,"")</f>
        <v/>
      </c>
    </row>
    <row r="6392" customFormat="false" ht="15" hidden="false" customHeight="false" outlineLevel="0" collapsed="false">
      <c r="A6392" s="30" t="n">
        <v>998.4375</v>
      </c>
      <c r="B6392" s="31" t="n">
        <v>9.4322</v>
      </c>
      <c r="C6392" s="32" t="n">
        <f aca="false">IF($A6392="","",IF(設定!$B$21="dB",10^($B6392/20),ABS($B6392)))</f>
        <v>2.96217014175563</v>
      </c>
      <c r="D6392" s="32" t="n">
        <f aca="false">IF($A6392="","",$A6392^2)</f>
        <v>996877.44140625</v>
      </c>
      <c r="E6392" s="32" t="n">
        <f aca="false">IF($A6392="","",IF($C6392&lt;=0,"",1/$C6392^2))</f>
        <v>0.113967231896139</v>
      </c>
      <c r="F6392" s="33" t="n">
        <f aca="false">IF(OR(ROW()-設定!$B$30&lt;2,ROW()+設定!$B$30&gt;13701,N($A6392)&lt;=0,N(INDEX($A$2:$A$13701,MIN(13700,MAX(1,ROW()-1+設定!$B$30))))&lt;=0,$A6392&lt;設定!$B$28,$A6392&gt;設定!$B$29),0,IF(AND($C6392&gt;=MAX(INDEX($C$1:$C$13701,MAX(1,ROW()-設定!$B$24)):INDEX($C$1:$C$13701,MAX(1,ROW()-1))),$C6392&gt;MAX(INDEX($C$1:$C$13701,MIN(13701,ROW()+1)):INDEX($C$1:$C$13701,MIN(13701,ROW()+設定!$B$24))),$C6392&gt;=設定!$B$32,$C6392&gt;=MAX(MIN(INDEX($C$1:$C$13701,MAX(1,ROW()-設定!$B$26)):INDEX($C$1:$C$13701,MAX(1,ROW()-1))),MIN(INDEX($C$1:$C$13701,MIN(13701,ROW()+1)):INDEX($C$1:$C$13701,MIN(13701,ROW()+設定!$B$26))))*10^(設定!$B$27/20)),1,0))</f>
        <v>0</v>
      </c>
      <c r="G6392" s="33" t="n">
        <f aca="false">$G6391+IF($F6392=1,1,0)</f>
        <v>3</v>
      </c>
      <c r="H6392" s="0" t="str">
        <f aca="false">IF($F6392=1,$G6392,"")</f>
        <v/>
      </c>
    </row>
    <row r="6393" customFormat="false" ht="15" hidden="false" customHeight="false" outlineLevel="0" collapsed="false">
      <c r="A6393" s="30" t="n">
        <v>998.59375</v>
      </c>
      <c r="B6393" s="31" t="n">
        <v>9.0218</v>
      </c>
      <c r="C6393" s="32" t="n">
        <f aca="false">IF($A6393="","",IF(設定!$B$21="dB",10^($B6393/20),ABS($B6393)))</f>
        <v>2.82546544296444</v>
      </c>
      <c r="D6393" s="32" t="n">
        <f aca="false">IF($A6393="","",$A6393^2)</f>
        <v>997189.477539063</v>
      </c>
      <c r="E6393" s="32" t="n">
        <f aca="false">IF($A6393="","",IF($C6393&lt;=0,"",1/$C6393^2))</f>
        <v>0.125262189900579</v>
      </c>
      <c r="F6393" s="33" t="n">
        <f aca="false">IF(OR(ROW()-設定!$B$30&lt;2,ROW()+設定!$B$30&gt;13701,N($A6393)&lt;=0,N(INDEX($A$2:$A$13701,MIN(13700,MAX(1,ROW()-1+設定!$B$30))))&lt;=0,$A6393&lt;設定!$B$28,$A6393&gt;設定!$B$29),0,IF(AND($C6393&gt;=MAX(INDEX($C$1:$C$13701,MAX(1,ROW()-設定!$B$24)):INDEX($C$1:$C$13701,MAX(1,ROW()-1))),$C6393&gt;MAX(INDEX($C$1:$C$13701,MIN(13701,ROW()+1)):INDEX($C$1:$C$13701,MIN(13701,ROW()+設定!$B$24))),$C6393&gt;=設定!$B$32,$C6393&gt;=MAX(MIN(INDEX($C$1:$C$13701,MAX(1,ROW()-設定!$B$26)):INDEX($C$1:$C$13701,MAX(1,ROW()-1))),MIN(INDEX($C$1:$C$13701,MIN(13701,ROW()+1)):INDEX($C$1:$C$13701,MIN(13701,ROW()+設定!$B$26))))*10^(設定!$B$27/20)),1,0))</f>
        <v>0</v>
      </c>
      <c r="G6393" s="33" t="n">
        <f aca="false">$G6392+IF($F6393=1,1,0)</f>
        <v>3</v>
      </c>
      <c r="H6393" s="0" t="str">
        <f aca="false">IF($F6393=1,$G6393,"")</f>
        <v/>
      </c>
    </row>
    <row r="6394" customFormat="false" ht="15" hidden="false" customHeight="false" outlineLevel="0" collapsed="false">
      <c r="A6394" s="30" t="n">
        <v>998.75</v>
      </c>
      <c r="B6394" s="31" t="n">
        <v>9.0751</v>
      </c>
      <c r="C6394" s="32" t="n">
        <f aca="false">IF($A6394="","",IF(設定!$B$21="dB",10^($B6394/20),ABS($B6394)))</f>
        <v>2.84285690461543</v>
      </c>
      <c r="D6394" s="32" t="n">
        <f aca="false">IF($A6394="","",$A6394^2)</f>
        <v>997501.5625</v>
      </c>
      <c r="E6394" s="32" t="n">
        <f aca="false">IF($A6394="","",IF($C6394&lt;=0,"",1/$C6394^2))</f>
        <v>0.123734269873881</v>
      </c>
      <c r="F6394" s="33" t="n">
        <f aca="false">IF(OR(ROW()-設定!$B$30&lt;2,ROW()+設定!$B$30&gt;13701,N($A6394)&lt;=0,N(INDEX($A$2:$A$13701,MIN(13700,MAX(1,ROW()-1+設定!$B$30))))&lt;=0,$A6394&lt;設定!$B$28,$A6394&gt;設定!$B$29),0,IF(AND($C6394&gt;=MAX(INDEX($C$1:$C$13701,MAX(1,ROW()-設定!$B$24)):INDEX($C$1:$C$13701,MAX(1,ROW()-1))),$C6394&gt;MAX(INDEX($C$1:$C$13701,MIN(13701,ROW()+1)):INDEX($C$1:$C$13701,MIN(13701,ROW()+設定!$B$24))),$C6394&gt;=設定!$B$32,$C6394&gt;=MAX(MIN(INDEX($C$1:$C$13701,MAX(1,ROW()-設定!$B$26)):INDEX($C$1:$C$13701,MAX(1,ROW()-1))),MIN(INDEX($C$1:$C$13701,MIN(13701,ROW()+1)):INDEX($C$1:$C$13701,MIN(13701,ROW()+設定!$B$26))))*10^(設定!$B$27/20)),1,0))</f>
        <v>0</v>
      </c>
      <c r="G6394" s="33" t="n">
        <f aca="false">$G6393+IF($F6394=1,1,0)</f>
        <v>3</v>
      </c>
      <c r="H6394" s="0" t="str">
        <f aca="false">IF($F6394=1,$G6394,"")</f>
        <v/>
      </c>
    </row>
    <row r="6395" customFormat="false" ht="15" hidden="false" customHeight="false" outlineLevel="0" collapsed="false">
      <c r="A6395" s="30" t="n">
        <v>998.90625</v>
      </c>
      <c r="B6395" s="31" t="n">
        <v>9.2503</v>
      </c>
      <c r="C6395" s="32" t="n">
        <f aca="false">IF($A6395="","",IF(設定!$B$21="dB",10^($B6395/20),ABS($B6395)))</f>
        <v>2.90078138640264</v>
      </c>
      <c r="D6395" s="32" t="n">
        <f aca="false">IF($A6395="","",$A6395^2)</f>
        <v>997813.696289063</v>
      </c>
      <c r="E6395" s="32" t="n">
        <f aca="false">IF($A6395="","",IF($C6395&lt;=0,"",1/$C6395^2))</f>
        <v>0.118842013144719</v>
      </c>
      <c r="F6395" s="33" t="n">
        <f aca="false">IF(OR(ROW()-設定!$B$30&lt;2,ROW()+設定!$B$30&gt;13701,N($A6395)&lt;=0,N(INDEX($A$2:$A$13701,MIN(13700,MAX(1,ROW()-1+設定!$B$30))))&lt;=0,$A6395&lt;設定!$B$28,$A6395&gt;設定!$B$29),0,IF(AND($C6395&gt;=MAX(INDEX($C$1:$C$13701,MAX(1,ROW()-設定!$B$24)):INDEX($C$1:$C$13701,MAX(1,ROW()-1))),$C6395&gt;MAX(INDEX($C$1:$C$13701,MIN(13701,ROW()+1)):INDEX($C$1:$C$13701,MIN(13701,ROW()+設定!$B$24))),$C6395&gt;=設定!$B$32,$C6395&gt;=MAX(MIN(INDEX($C$1:$C$13701,MAX(1,ROW()-設定!$B$26)):INDEX($C$1:$C$13701,MAX(1,ROW()-1))),MIN(INDEX($C$1:$C$13701,MIN(13701,ROW()+1)):INDEX($C$1:$C$13701,MIN(13701,ROW()+設定!$B$26))))*10^(設定!$B$27/20)),1,0))</f>
        <v>0</v>
      </c>
      <c r="G6395" s="33" t="n">
        <f aca="false">$G6394+IF($F6395=1,1,0)</f>
        <v>3</v>
      </c>
      <c r="H6395" s="0" t="str">
        <f aca="false">IF($F6395=1,$G6395,"")</f>
        <v/>
      </c>
    </row>
    <row r="6396" customFormat="false" ht="15" hidden="false" customHeight="false" outlineLevel="0" collapsed="false">
      <c r="A6396" s="30" t="n">
        <v>999.0625</v>
      </c>
      <c r="B6396" s="31" t="n">
        <v>9.2956</v>
      </c>
      <c r="C6396" s="32" t="n">
        <f aca="false">IF($A6396="","",IF(設定!$B$21="dB",10^($B6396/20),ABS($B6396)))</f>
        <v>2.91594951099165</v>
      </c>
      <c r="D6396" s="32" t="n">
        <f aca="false">IF($A6396="","",$A6396^2)</f>
        <v>998125.87890625</v>
      </c>
      <c r="E6396" s="32" t="n">
        <f aca="false">IF($A6396="","",IF($C6396&lt;=0,"",1/$C6396^2))</f>
        <v>0.117608849083068</v>
      </c>
      <c r="F6396" s="33" t="n">
        <f aca="false">IF(OR(ROW()-設定!$B$30&lt;2,ROW()+設定!$B$30&gt;13701,N($A6396)&lt;=0,N(INDEX($A$2:$A$13701,MIN(13700,MAX(1,ROW()-1+設定!$B$30))))&lt;=0,$A6396&lt;設定!$B$28,$A6396&gt;設定!$B$29),0,IF(AND($C6396&gt;=MAX(INDEX($C$1:$C$13701,MAX(1,ROW()-設定!$B$24)):INDEX($C$1:$C$13701,MAX(1,ROW()-1))),$C6396&gt;MAX(INDEX($C$1:$C$13701,MIN(13701,ROW()+1)):INDEX($C$1:$C$13701,MIN(13701,ROW()+設定!$B$24))),$C6396&gt;=設定!$B$32,$C6396&gt;=MAX(MIN(INDEX($C$1:$C$13701,MAX(1,ROW()-設定!$B$26)):INDEX($C$1:$C$13701,MAX(1,ROW()-1))),MIN(INDEX($C$1:$C$13701,MIN(13701,ROW()+1)):INDEX($C$1:$C$13701,MIN(13701,ROW()+設定!$B$26))))*10^(設定!$B$27/20)),1,0))</f>
        <v>0</v>
      </c>
      <c r="G6396" s="33" t="n">
        <f aca="false">$G6395+IF($F6396=1,1,0)</f>
        <v>3</v>
      </c>
      <c r="H6396" s="0" t="str">
        <f aca="false">IF($F6396=1,$G6396,"")</f>
        <v/>
      </c>
    </row>
    <row r="6397" customFormat="false" ht="15" hidden="false" customHeight="false" outlineLevel="0" collapsed="false">
      <c r="A6397" s="30" t="n">
        <v>999.21875</v>
      </c>
      <c r="B6397" s="31" t="n">
        <v>9.2067</v>
      </c>
      <c r="C6397" s="32" t="n">
        <f aca="false">IF($A6397="","",IF(設定!$B$21="dB",10^($B6397/20),ABS($B6397)))</f>
        <v>2.88625700521677</v>
      </c>
      <c r="D6397" s="32" t="n">
        <f aca="false">IF($A6397="","",$A6397^2)</f>
        <v>998438.110351563</v>
      </c>
      <c r="E6397" s="32" t="n">
        <f aca="false">IF($A6397="","",IF($C6397&lt;=0,"",1/$C6397^2))</f>
        <v>0.120041109275936</v>
      </c>
      <c r="F6397" s="33" t="n">
        <f aca="false">IF(OR(ROW()-設定!$B$30&lt;2,ROW()+設定!$B$30&gt;13701,N($A6397)&lt;=0,N(INDEX($A$2:$A$13701,MIN(13700,MAX(1,ROW()-1+設定!$B$30))))&lt;=0,$A6397&lt;設定!$B$28,$A6397&gt;設定!$B$29),0,IF(AND($C6397&gt;=MAX(INDEX($C$1:$C$13701,MAX(1,ROW()-設定!$B$24)):INDEX($C$1:$C$13701,MAX(1,ROW()-1))),$C6397&gt;MAX(INDEX($C$1:$C$13701,MIN(13701,ROW()+1)):INDEX($C$1:$C$13701,MIN(13701,ROW()+設定!$B$24))),$C6397&gt;=設定!$B$32,$C6397&gt;=MAX(MIN(INDEX($C$1:$C$13701,MAX(1,ROW()-設定!$B$26)):INDEX($C$1:$C$13701,MAX(1,ROW()-1))),MIN(INDEX($C$1:$C$13701,MIN(13701,ROW()+1)):INDEX($C$1:$C$13701,MIN(13701,ROW()+設定!$B$26))))*10^(設定!$B$27/20)),1,0))</f>
        <v>0</v>
      </c>
      <c r="G6397" s="33" t="n">
        <f aca="false">$G6396+IF($F6397=1,1,0)</f>
        <v>3</v>
      </c>
      <c r="H6397" s="0" t="str">
        <f aca="false">IF($F6397=1,$G6397,"")</f>
        <v/>
      </c>
    </row>
    <row r="6398" customFormat="false" ht="15" hidden="false" customHeight="false" outlineLevel="0" collapsed="false">
      <c r="A6398" s="30" t="n">
        <v>999.375</v>
      </c>
      <c r="B6398" s="31" t="n">
        <v>9.3166</v>
      </c>
      <c r="C6398" s="32" t="n">
        <f aca="false">IF($A6398="","",IF(設定!$B$21="dB",10^($B6398/20),ABS($B6398)))</f>
        <v>2.92300797319579</v>
      </c>
      <c r="D6398" s="32" t="n">
        <f aca="false">IF($A6398="","",$A6398^2)</f>
        <v>998750.390625</v>
      </c>
      <c r="E6398" s="32" t="n">
        <f aca="false">IF($A6398="","",IF($C6398&lt;=0,"",1/$C6398^2))</f>
        <v>0.117041532593994</v>
      </c>
      <c r="F6398" s="33" t="n">
        <f aca="false">IF(OR(ROW()-設定!$B$30&lt;2,ROW()+設定!$B$30&gt;13701,N($A6398)&lt;=0,N(INDEX($A$2:$A$13701,MIN(13700,MAX(1,ROW()-1+設定!$B$30))))&lt;=0,$A6398&lt;設定!$B$28,$A6398&gt;設定!$B$29),0,IF(AND($C6398&gt;=MAX(INDEX($C$1:$C$13701,MAX(1,ROW()-設定!$B$24)):INDEX($C$1:$C$13701,MAX(1,ROW()-1))),$C6398&gt;MAX(INDEX($C$1:$C$13701,MIN(13701,ROW()+1)):INDEX($C$1:$C$13701,MIN(13701,ROW()+設定!$B$24))),$C6398&gt;=設定!$B$32,$C6398&gt;=MAX(MIN(INDEX($C$1:$C$13701,MAX(1,ROW()-設定!$B$26)):INDEX($C$1:$C$13701,MAX(1,ROW()-1))),MIN(INDEX($C$1:$C$13701,MIN(13701,ROW()+1)):INDEX($C$1:$C$13701,MIN(13701,ROW()+設定!$B$26))))*10^(設定!$B$27/20)),1,0))</f>
        <v>0</v>
      </c>
      <c r="G6398" s="33" t="n">
        <f aca="false">$G6397+IF($F6398=1,1,0)</f>
        <v>3</v>
      </c>
      <c r="H6398" s="0" t="str">
        <f aca="false">IF($F6398=1,$G6398,"")</f>
        <v/>
      </c>
    </row>
    <row r="6399" customFormat="false" ht="15" hidden="false" customHeight="false" outlineLevel="0" collapsed="false">
      <c r="A6399" s="30" t="n">
        <v>999.53125</v>
      </c>
      <c r="B6399" s="31" t="n">
        <v>9.1714</v>
      </c>
      <c r="C6399" s="32" t="n">
        <f aca="false">IF($A6399="","",IF(設定!$B$21="dB",10^($B6399/20),ABS($B6399)))</f>
        <v>2.87455087913785</v>
      </c>
      <c r="D6399" s="32" t="n">
        <f aca="false">IF($A6399="","",$A6399^2)</f>
        <v>999062.719726563</v>
      </c>
      <c r="E6399" s="32" t="n">
        <f aca="false">IF($A6399="","",IF($C6399&lt;=0,"",1/$C6399^2))</f>
        <v>0.121020794571448</v>
      </c>
      <c r="F6399" s="33" t="n">
        <f aca="false">IF(OR(ROW()-設定!$B$30&lt;2,ROW()+設定!$B$30&gt;13701,N($A6399)&lt;=0,N(INDEX($A$2:$A$13701,MIN(13700,MAX(1,ROW()-1+設定!$B$30))))&lt;=0,$A6399&lt;設定!$B$28,$A6399&gt;設定!$B$29),0,IF(AND($C6399&gt;=MAX(INDEX($C$1:$C$13701,MAX(1,ROW()-設定!$B$24)):INDEX($C$1:$C$13701,MAX(1,ROW()-1))),$C6399&gt;MAX(INDEX($C$1:$C$13701,MIN(13701,ROW()+1)):INDEX($C$1:$C$13701,MIN(13701,ROW()+設定!$B$24))),$C6399&gt;=設定!$B$32,$C6399&gt;=MAX(MIN(INDEX($C$1:$C$13701,MAX(1,ROW()-設定!$B$26)):INDEX($C$1:$C$13701,MAX(1,ROW()-1))),MIN(INDEX($C$1:$C$13701,MIN(13701,ROW()+1)):INDEX($C$1:$C$13701,MIN(13701,ROW()+設定!$B$26))))*10^(設定!$B$27/20)),1,0))</f>
        <v>0</v>
      </c>
      <c r="G6399" s="33" t="n">
        <f aca="false">$G6398+IF($F6399=1,1,0)</f>
        <v>3</v>
      </c>
      <c r="H6399" s="0" t="str">
        <f aca="false">IF($F6399=1,$G6399,"")</f>
        <v/>
      </c>
    </row>
    <row r="6400" customFormat="false" ht="15" hidden="false" customHeight="false" outlineLevel="0" collapsed="false">
      <c r="A6400" s="30" t="n">
        <v>999.6875</v>
      </c>
      <c r="B6400" s="31" t="n">
        <v>9.3387</v>
      </c>
      <c r="C6400" s="32" t="n">
        <f aca="false">IF($A6400="","",IF(設定!$B$21="dB",10^($B6400/20),ABS($B6400)))</f>
        <v>2.93045461705423</v>
      </c>
      <c r="D6400" s="32" t="n">
        <f aca="false">IF($A6400="","",$A6400^2)</f>
        <v>999375.09765625</v>
      </c>
      <c r="E6400" s="32" t="n">
        <f aca="false">IF($A6400="","",IF($C6400&lt;=0,"",1/$C6400^2))</f>
        <v>0.116447454647117</v>
      </c>
      <c r="F6400" s="33" t="n">
        <f aca="false">IF(OR(ROW()-設定!$B$30&lt;2,ROW()+設定!$B$30&gt;13701,N($A6400)&lt;=0,N(INDEX($A$2:$A$13701,MIN(13700,MAX(1,ROW()-1+設定!$B$30))))&lt;=0,$A6400&lt;設定!$B$28,$A6400&gt;設定!$B$29),0,IF(AND($C6400&gt;=MAX(INDEX($C$1:$C$13701,MAX(1,ROW()-設定!$B$24)):INDEX($C$1:$C$13701,MAX(1,ROW()-1))),$C6400&gt;MAX(INDEX($C$1:$C$13701,MIN(13701,ROW()+1)):INDEX($C$1:$C$13701,MIN(13701,ROW()+設定!$B$24))),$C6400&gt;=設定!$B$32,$C6400&gt;=MAX(MIN(INDEX($C$1:$C$13701,MAX(1,ROW()-設定!$B$26)):INDEX($C$1:$C$13701,MAX(1,ROW()-1))),MIN(INDEX($C$1:$C$13701,MIN(13701,ROW()+1)):INDEX($C$1:$C$13701,MIN(13701,ROW()+設定!$B$26))))*10^(設定!$B$27/20)),1,0))</f>
        <v>0</v>
      </c>
      <c r="G6400" s="33" t="n">
        <f aca="false">$G6399+IF($F6400=1,1,0)</f>
        <v>3</v>
      </c>
      <c r="H6400" s="0" t="str">
        <f aca="false">IF($F6400=1,$G6400,"")</f>
        <v/>
      </c>
    </row>
    <row r="6401" customFormat="false" ht="15" hidden="false" customHeight="false" outlineLevel="0" collapsed="false">
      <c r="A6401" s="30" t="n">
        <v>999.84375</v>
      </c>
      <c r="B6401" s="31" t="n">
        <v>9.4937</v>
      </c>
      <c r="C6401" s="32" t="n">
        <f aca="false">IF($A6401="","",IF(設定!$B$21="dB",10^($B6401/20),ABS($B6401)))</f>
        <v>2.98321806328715</v>
      </c>
      <c r="D6401" s="32" t="n">
        <f aca="false">IF($A6401="","",$A6401^2)</f>
        <v>999687.524414063</v>
      </c>
      <c r="E6401" s="32" t="n">
        <f aca="false">IF($A6401="","",IF($C6401&lt;=0,"",1/$C6401^2))</f>
        <v>0.112364726748701</v>
      </c>
      <c r="F6401" s="33" t="n">
        <f aca="false">IF(OR(ROW()-設定!$B$30&lt;2,ROW()+設定!$B$30&gt;13701,N($A6401)&lt;=0,N(INDEX($A$2:$A$13701,MIN(13700,MAX(1,ROW()-1+設定!$B$30))))&lt;=0,$A6401&lt;設定!$B$28,$A6401&gt;設定!$B$29),0,IF(AND($C6401&gt;=MAX(INDEX($C$1:$C$13701,MAX(1,ROW()-設定!$B$24)):INDEX($C$1:$C$13701,MAX(1,ROW()-1))),$C6401&gt;MAX(INDEX($C$1:$C$13701,MIN(13701,ROW()+1)):INDEX($C$1:$C$13701,MIN(13701,ROW()+設定!$B$24))),$C6401&gt;=設定!$B$32,$C6401&gt;=MAX(MIN(INDEX($C$1:$C$13701,MAX(1,ROW()-設定!$B$26)):INDEX($C$1:$C$13701,MAX(1,ROW()-1))),MIN(INDEX($C$1:$C$13701,MIN(13701,ROW()+1)):INDEX($C$1:$C$13701,MIN(13701,ROW()+設定!$B$26))))*10^(設定!$B$27/20)),1,0))</f>
        <v>0</v>
      </c>
      <c r="G6401" s="33" t="n">
        <f aca="false">$G6400+IF($F6401=1,1,0)</f>
        <v>3</v>
      </c>
      <c r="H6401" s="0" t="str">
        <f aca="false">IF($F6401=1,$G6401,"")</f>
        <v/>
      </c>
    </row>
    <row r="6402" customFormat="false" ht="15" hidden="false" customHeight="false" outlineLevel="0" collapsed="false">
      <c r="A6402" s="30" t="n">
        <v>1000</v>
      </c>
      <c r="B6402" s="31" t="n">
        <v>9.5987</v>
      </c>
      <c r="C6402" s="32" t="n">
        <f aca="false">IF($A6402="","",IF(設定!$B$21="dB",10^($B6402/20),ABS($B6402)))</f>
        <v>3.01949976399673</v>
      </c>
      <c r="D6402" s="32" t="n">
        <f aca="false">IF($A6402="","",$A6402^2)</f>
        <v>1000000</v>
      </c>
      <c r="E6402" s="32" t="n">
        <f aca="false">IF($A6402="","",IF($C6402&lt;=0,"",1/$C6402^2))</f>
        <v>0.109680646073685</v>
      </c>
      <c r="F6402" s="33" t="n">
        <f aca="false">IF(OR(ROW()-設定!$B$30&lt;2,ROW()+設定!$B$30&gt;13701,N($A6402)&lt;=0,N(INDEX($A$2:$A$13701,MIN(13700,MAX(1,ROW()-1+設定!$B$30))))&lt;=0,$A6402&lt;設定!$B$28,$A6402&gt;設定!$B$29),0,IF(AND($C6402&gt;=MAX(INDEX($C$1:$C$13701,MAX(1,ROW()-設定!$B$24)):INDEX($C$1:$C$13701,MAX(1,ROW()-1))),$C6402&gt;MAX(INDEX($C$1:$C$13701,MIN(13701,ROW()+1)):INDEX($C$1:$C$13701,MIN(13701,ROW()+設定!$B$24))),$C6402&gt;=設定!$B$32,$C6402&gt;=MAX(MIN(INDEX($C$1:$C$13701,MAX(1,ROW()-設定!$B$26)):INDEX($C$1:$C$13701,MAX(1,ROW()-1))),MIN(INDEX($C$1:$C$13701,MIN(13701,ROW()+1)):INDEX($C$1:$C$13701,MIN(13701,ROW()+設定!$B$26))))*10^(設定!$B$27/20)),1,0))</f>
        <v>0</v>
      </c>
      <c r="G6402" s="33" t="n">
        <f aca="false">$G6401+IF($F6402=1,1,0)</f>
        <v>3</v>
      </c>
      <c r="H6402" s="0" t="str">
        <f aca="false">IF($F6402=1,$G6402,"")</f>
        <v/>
      </c>
    </row>
    <row r="6403" customFormat="false" ht="15" hidden="false" customHeight="false" outlineLevel="0" collapsed="false">
      <c r="A6403" s="30" t="n">
        <v>1000.15625</v>
      </c>
      <c r="B6403" s="31" t="n">
        <v>9.4435</v>
      </c>
      <c r="C6403" s="32" t="n">
        <f aca="false">IF($A6403="","",IF(設定!$B$21="dB",10^($B6403/20),ABS($B6403)))</f>
        <v>2.96602631615558</v>
      </c>
      <c r="D6403" s="32" t="n">
        <f aca="false">IF($A6403="","",$A6403^2)</f>
        <v>1000312.52441406</v>
      </c>
      <c r="E6403" s="32" t="n">
        <f aca="false">IF($A6403="","",IF($C6403&lt;=0,"",1/$C6403^2))</f>
        <v>0.113671083588832</v>
      </c>
      <c r="F6403" s="33" t="n">
        <f aca="false">IF(OR(ROW()-設定!$B$30&lt;2,ROW()+設定!$B$30&gt;13701,N($A6403)&lt;=0,N(INDEX($A$2:$A$13701,MIN(13700,MAX(1,ROW()-1+設定!$B$30))))&lt;=0,$A6403&lt;設定!$B$28,$A6403&gt;設定!$B$29),0,IF(AND($C6403&gt;=MAX(INDEX($C$1:$C$13701,MAX(1,ROW()-設定!$B$24)):INDEX($C$1:$C$13701,MAX(1,ROW()-1))),$C6403&gt;MAX(INDEX($C$1:$C$13701,MIN(13701,ROW()+1)):INDEX($C$1:$C$13701,MIN(13701,ROW()+設定!$B$24))),$C6403&gt;=設定!$B$32,$C6403&gt;=MAX(MIN(INDEX($C$1:$C$13701,MAX(1,ROW()-設定!$B$26)):INDEX($C$1:$C$13701,MAX(1,ROW()-1))),MIN(INDEX($C$1:$C$13701,MIN(13701,ROW()+1)):INDEX($C$1:$C$13701,MIN(13701,ROW()+設定!$B$26))))*10^(設定!$B$27/20)),1,0))</f>
        <v>0</v>
      </c>
      <c r="G6403" s="33" t="n">
        <f aca="false">$G6402+IF($F6403=1,1,0)</f>
        <v>3</v>
      </c>
      <c r="H6403" s="0" t="str">
        <f aca="false">IF($F6403=1,$G6403,"")</f>
        <v/>
      </c>
    </row>
    <row r="6404" customFormat="false" ht="15" hidden="false" customHeight="false" outlineLevel="0" collapsed="false">
      <c r="A6404" s="30" t="n">
        <v>1000.3125</v>
      </c>
      <c r="B6404" s="31" t="n">
        <v>9.4643</v>
      </c>
      <c r="C6404" s="32" t="n">
        <f aca="false">IF($A6404="","",IF(設定!$B$21="dB",10^($B6404/20),ABS($B6404)))</f>
        <v>2.97313753643624</v>
      </c>
      <c r="D6404" s="32" t="n">
        <f aca="false">IF($A6404="","",$A6404^2)</f>
        <v>1000625.09765625</v>
      </c>
      <c r="E6404" s="32" t="n">
        <f aca="false">IF($A6404="","",IF($C6404&lt;=0,"",1/$C6404^2))</f>
        <v>0.113127971538617</v>
      </c>
      <c r="F6404" s="33" t="n">
        <f aca="false">IF(OR(ROW()-設定!$B$30&lt;2,ROW()+設定!$B$30&gt;13701,N($A6404)&lt;=0,N(INDEX($A$2:$A$13701,MIN(13700,MAX(1,ROW()-1+設定!$B$30))))&lt;=0,$A6404&lt;設定!$B$28,$A6404&gt;設定!$B$29),0,IF(AND($C6404&gt;=MAX(INDEX($C$1:$C$13701,MAX(1,ROW()-設定!$B$24)):INDEX($C$1:$C$13701,MAX(1,ROW()-1))),$C6404&gt;MAX(INDEX($C$1:$C$13701,MIN(13701,ROW()+1)):INDEX($C$1:$C$13701,MIN(13701,ROW()+設定!$B$24))),$C6404&gt;=設定!$B$32,$C6404&gt;=MAX(MIN(INDEX($C$1:$C$13701,MAX(1,ROW()-設定!$B$26)):INDEX($C$1:$C$13701,MAX(1,ROW()-1))),MIN(INDEX($C$1:$C$13701,MIN(13701,ROW()+1)):INDEX($C$1:$C$13701,MIN(13701,ROW()+設定!$B$26))))*10^(設定!$B$27/20)),1,0))</f>
        <v>0</v>
      </c>
      <c r="G6404" s="33" t="n">
        <f aca="false">$G6403+IF($F6404=1,1,0)</f>
        <v>3</v>
      </c>
      <c r="H6404" s="0" t="str">
        <f aca="false">IF($F6404=1,$G6404,"")</f>
        <v/>
      </c>
    </row>
    <row r="6405" customFormat="false" ht="15" hidden="false" customHeight="false" outlineLevel="0" collapsed="false">
      <c r="A6405" s="30" t="n">
        <v>1000.46875</v>
      </c>
      <c r="B6405" s="31" t="n">
        <v>9.5684</v>
      </c>
      <c r="C6405" s="32" t="n">
        <f aca="false">IF($A6405="","",IF(設定!$B$21="dB",10^($B6405/20),ABS($B6405)))</f>
        <v>3.00898484232797</v>
      </c>
      <c r="D6405" s="32" t="n">
        <f aca="false">IF($A6405="","",$A6405^2)</f>
        <v>1000937.71972656</v>
      </c>
      <c r="E6405" s="32" t="n">
        <f aca="false">IF($A6405="","",IF($C6405&lt;=0,"",1/$C6405^2))</f>
        <v>0.110448545243426</v>
      </c>
      <c r="F6405" s="33" t="n">
        <f aca="false">IF(OR(ROW()-設定!$B$30&lt;2,ROW()+設定!$B$30&gt;13701,N($A6405)&lt;=0,N(INDEX($A$2:$A$13701,MIN(13700,MAX(1,ROW()-1+設定!$B$30))))&lt;=0,$A6405&lt;設定!$B$28,$A6405&gt;設定!$B$29),0,IF(AND($C6405&gt;=MAX(INDEX($C$1:$C$13701,MAX(1,ROW()-設定!$B$24)):INDEX($C$1:$C$13701,MAX(1,ROW()-1))),$C6405&gt;MAX(INDEX($C$1:$C$13701,MIN(13701,ROW()+1)):INDEX($C$1:$C$13701,MIN(13701,ROW()+設定!$B$24))),$C6405&gt;=設定!$B$32,$C6405&gt;=MAX(MIN(INDEX($C$1:$C$13701,MAX(1,ROW()-設定!$B$26)):INDEX($C$1:$C$13701,MAX(1,ROW()-1))),MIN(INDEX($C$1:$C$13701,MIN(13701,ROW()+1)):INDEX($C$1:$C$13701,MIN(13701,ROW()+設定!$B$26))))*10^(設定!$B$27/20)),1,0))</f>
        <v>0</v>
      </c>
      <c r="G6405" s="33" t="n">
        <f aca="false">$G6404+IF($F6405=1,1,0)</f>
        <v>3</v>
      </c>
      <c r="H6405" s="0" t="str">
        <f aca="false">IF($F6405=1,$G6405,"")</f>
        <v/>
      </c>
    </row>
    <row r="6406" customFormat="false" ht="15" hidden="false" customHeight="false" outlineLevel="0" collapsed="false">
      <c r="A6406" s="30" t="n">
        <v>1000.625</v>
      </c>
      <c r="B6406" s="31" t="n">
        <v>9.6657</v>
      </c>
      <c r="C6406" s="32" t="n">
        <f aca="false">IF($A6406="","",IF(設定!$B$21="dB",10^($B6406/20),ABS($B6406)))</f>
        <v>3.04288122110399</v>
      </c>
      <c r="D6406" s="32" t="n">
        <f aca="false">IF($A6406="","",$A6406^2)</f>
        <v>1001250.390625</v>
      </c>
      <c r="E6406" s="32" t="n">
        <f aca="false">IF($A6406="","",IF($C6406&lt;=0,"",1/$C6406^2))</f>
        <v>0.108001552891612</v>
      </c>
      <c r="F6406" s="33" t="n">
        <f aca="false">IF(OR(ROW()-設定!$B$30&lt;2,ROW()+設定!$B$30&gt;13701,N($A6406)&lt;=0,N(INDEX($A$2:$A$13701,MIN(13700,MAX(1,ROW()-1+設定!$B$30))))&lt;=0,$A6406&lt;設定!$B$28,$A6406&gt;設定!$B$29),0,IF(AND($C6406&gt;=MAX(INDEX($C$1:$C$13701,MAX(1,ROW()-設定!$B$24)):INDEX($C$1:$C$13701,MAX(1,ROW()-1))),$C6406&gt;MAX(INDEX($C$1:$C$13701,MIN(13701,ROW()+1)):INDEX($C$1:$C$13701,MIN(13701,ROW()+設定!$B$24))),$C6406&gt;=設定!$B$32,$C6406&gt;=MAX(MIN(INDEX($C$1:$C$13701,MAX(1,ROW()-設定!$B$26)):INDEX($C$1:$C$13701,MAX(1,ROW()-1))),MIN(INDEX($C$1:$C$13701,MIN(13701,ROW()+1)):INDEX($C$1:$C$13701,MIN(13701,ROW()+設定!$B$26))))*10^(設定!$B$27/20)),1,0))</f>
        <v>0</v>
      </c>
      <c r="G6406" s="33" t="n">
        <f aca="false">$G6405+IF($F6406=1,1,0)</f>
        <v>3</v>
      </c>
      <c r="H6406" s="0" t="str">
        <f aca="false">IF($F6406=1,$G6406,"")</f>
        <v/>
      </c>
    </row>
    <row r="6407" customFormat="false" ht="15" hidden="false" customHeight="false" outlineLevel="0" collapsed="false">
      <c r="A6407" s="30" t="n">
        <v>1000.78125</v>
      </c>
      <c r="B6407" s="31" t="n">
        <v>9.6318</v>
      </c>
      <c r="C6407" s="32" t="n">
        <f aca="false">IF($A6407="","",IF(設定!$B$21="dB",10^($B6407/20),ABS($B6407)))</f>
        <v>3.03102836077333</v>
      </c>
      <c r="D6407" s="32" t="n">
        <f aca="false">IF($A6407="","",$A6407^2)</f>
        <v>1001563.11035156</v>
      </c>
      <c r="E6407" s="32" t="n">
        <f aca="false">IF($A6407="","",IF($C6407&lt;=0,"",1/$C6407^2))</f>
        <v>0.10884788630935</v>
      </c>
      <c r="F6407" s="33" t="n">
        <f aca="false">IF(OR(ROW()-設定!$B$30&lt;2,ROW()+設定!$B$30&gt;13701,N($A6407)&lt;=0,N(INDEX($A$2:$A$13701,MIN(13700,MAX(1,ROW()-1+設定!$B$30))))&lt;=0,$A6407&lt;設定!$B$28,$A6407&gt;設定!$B$29),0,IF(AND($C6407&gt;=MAX(INDEX($C$1:$C$13701,MAX(1,ROW()-設定!$B$24)):INDEX($C$1:$C$13701,MAX(1,ROW()-1))),$C6407&gt;MAX(INDEX($C$1:$C$13701,MIN(13701,ROW()+1)):INDEX($C$1:$C$13701,MIN(13701,ROW()+設定!$B$24))),$C6407&gt;=設定!$B$32,$C6407&gt;=MAX(MIN(INDEX($C$1:$C$13701,MAX(1,ROW()-設定!$B$26)):INDEX($C$1:$C$13701,MAX(1,ROW()-1))),MIN(INDEX($C$1:$C$13701,MIN(13701,ROW()+1)):INDEX($C$1:$C$13701,MIN(13701,ROW()+設定!$B$26))))*10^(設定!$B$27/20)),1,0))</f>
        <v>0</v>
      </c>
      <c r="G6407" s="33" t="n">
        <f aca="false">$G6406+IF($F6407=1,1,0)</f>
        <v>3</v>
      </c>
      <c r="H6407" s="0" t="str">
        <f aca="false">IF($F6407=1,$G6407,"")</f>
        <v/>
      </c>
    </row>
    <row r="6408" customFormat="false" ht="15" hidden="false" customHeight="false" outlineLevel="0" collapsed="false">
      <c r="A6408" s="30" t="n">
        <v>1000.9375</v>
      </c>
      <c r="B6408" s="31" t="n">
        <v>9.5336</v>
      </c>
      <c r="C6408" s="32" t="n">
        <f aca="false">IF($A6408="","",IF(設定!$B$21="dB",10^($B6408/20),ABS($B6408)))</f>
        <v>2.99695346832148</v>
      </c>
      <c r="D6408" s="32" t="n">
        <f aca="false">IF($A6408="","",$A6408^2)</f>
        <v>1001875.87890625</v>
      </c>
      <c r="E6408" s="32" t="n">
        <f aca="false">IF($A6408="","",IF($C6408&lt;=0,"",1/$C6408^2))</f>
        <v>0.111337124344273</v>
      </c>
      <c r="F6408" s="33" t="n">
        <f aca="false">IF(OR(ROW()-設定!$B$30&lt;2,ROW()+設定!$B$30&gt;13701,N($A6408)&lt;=0,N(INDEX($A$2:$A$13701,MIN(13700,MAX(1,ROW()-1+設定!$B$30))))&lt;=0,$A6408&lt;設定!$B$28,$A6408&gt;設定!$B$29),0,IF(AND($C6408&gt;=MAX(INDEX($C$1:$C$13701,MAX(1,ROW()-設定!$B$24)):INDEX($C$1:$C$13701,MAX(1,ROW()-1))),$C6408&gt;MAX(INDEX($C$1:$C$13701,MIN(13701,ROW()+1)):INDEX($C$1:$C$13701,MIN(13701,ROW()+設定!$B$24))),$C6408&gt;=設定!$B$32,$C6408&gt;=MAX(MIN(INDEX($C$1:$C$13701,MAX(1,ROW()-設定!$B$26)):INDEX($C$1:$C$13701,MAX(1,ROW()-1))),MIN(INDEX($C$1:$C$13701,MIN(13701,ROW()+1)):INDEX($C$1:$C$13701,MIN(13701,ROW()+設定!$B$26))))*10^(設定!$B$27/20)),1,0))</f>
        <v>0</v>
      </c>
      <c r="G6408" s="33" t="n">
        <f aca="false">$G6407+IF($F6408=1,1,0)</f>
        <v>3</v>
      </c>
      <c r="H6408" s="0" t="str">
        <f aca="false">IF($F6408=1,$G6408,"")</f>
        <v/>
      </c>
    </row>
    <row r="6409" customFormat="false" ht="15" hidden="false" customHeight="false" outlineLevel="0" collapsed="false">
      <c r="A6409" s="30" t="n">
        <v>1001.09375</v>
      </c>
      <c r="B6409" s="31" t="n">
        <v>9.678</v>
      </c>
      <c r="C6409" s="32" t="n">
        <f aca="false">IF($A6409="","",IF(設定!$B$21="dB",10^($B6409/20),ABS($B6409)))</f>
        <v>3.04719326666311</v>
      </c>
      <c r="D6409" s="32" t="n">
        <f aca="false">IF($A6409="","",$A6409^2)</f>
        <v>1002188.69628906</v>
      </c>
      <c r="E6409" s="32" t="n">
        <f aca="false">IF($A6409="","",IF($C6409&lt;=0,"",1/$C6409^2))</f>
        <v>0.107696105834434</v>
      </c>
      <c r="F6409" s="33" t="n">
        <f aca="false">IF(OR(ROW()-設定!$B$30&lt;2,ROW()+設定!$B$30&gt;13701,N($A6409)&lt;=0,N(INDEX($A$2:$A$13701,MIN(13700,MAX(1,ROW()-1+設定!$B$30))))&lt;=0,$A6409&lt;設定!$B$28,$A6409&gt;設定!$B$29),0,IF(AND($C6409&gt;=MAX(INDEX($C$1:$C$13701,MAX(1,ROW()-設定!$B$24)):INDEX($C$1:$C$13701,MAX(1,ROW()-1))),$C6409&gt;MAX(INDEX($C$1:$C$13701,MIN(13701,ROW()+1)):INDEX($C$1:$C$13701,MIN(13701,ROW()+設定!$B$24))),$C6409&gt;=設定!$B$32,$C6409&gt;=MAX(MIN(INDEX($C$1:$C$13701,MAX(1,ROW()-設定!$B$26)):INDEX($C$1:$C$13701,MAX(1,ROW()-1))),MIN(INDEX($C$1:$C$13701,MIN(13701,ROW()+1)):INDEX($C$1:$C$13701,MIN(13701,ROW()+設定!$B$26))))*10^(設定!$B$27/20)),1,0))</f>
        <v>0</v>
      </c>
      <c r="G6409" s="33" t="n">
        <f aca="false">$G6408+IF($F6409=1,1,0)</f>
        <v>3</v>
      </c>
      <c r="H6409" s="0" t="str">
        <f aca="false">IF($F6409=1,$G6409,"")</f>
        <v/>
      </c>
    </row>
    <row r="6410" customFormat="false" ht="15" hidden="false" customHeight="false" outlineLevel="0" collapsed="false">
      <c r="A6410" s="30" t="n">
        <v>1001.25</v>
      </c>
      <c r="B6410" s="31" t="n">
        <v>9.7705</v>
      </c>
      <c r="C6410" s="32" t="n">
        <f aca="false">IF($A6410="","",IF(設定!$B$21="dB",10^($B6410/20),ABS($B6410)))</f>
        <v>3.07981762495352</v>
      </c>
      <c r="D6410" s="32" t="n">
        <f aca="false">IF($A6410="","",$A6410^2)</f>
        <v>1002501.5625</v>
      </c>
      <c r="E6410" s="32" t="n">
        <f aca="false">IF($A6410="","",IF($C6410&lt;=0,"",1/$C6410^2))</f>
        <v>0.105426551260131</v>
      </c>
      <c r="F6410" s="33" t="n">
        <f aca="false">IF(OR(ROW()-設定!$B$30&lt;2,ROW()+設定!$B$30&gt;13701,N($A6410)&lt;=0,N(INDEX($A$2:$A$13701,MIN(13700,MAX(1,ROW()-1+設定!$B$30))))&lt;=0,$A6410&lt;設定!$B$28,$A6410&gt;設定!$B$29),0,IF(AND($C6410&gt;=MAX(INDEX($C$1:$C$13701,MAX(1,ROW()-設定!$B$24)):INDEX($C$1:$C$13701,MAX(1,ROW()-1))),$C6410&gt;MAX(INDEX($C$1:$C$13701,MIN(13701,ROW()+1)):INDEX($C$1:$C$13701,MIN(13701,ROW()+設定!$B$24))),$C6410&gt;=設定!$B$32,$C6410&gt;=MAX(MIN(INDEX($C$1:$C$13701,MAX(1,ROW()-設定!$B$26)):INDEX($C$1:$C$13701,MAX(1,ROW()-1))),MIN(INDEX($C$1:$C$13701,MIN(13701,ROW()+1)):INDEX($C$1:$C$13701,MIN(13701,ROW()+設定!$B$26))))*10^(設定!$B$27/20)),1,0))</f>
        <v>0</v>
      </c>
      <c r="G6410" s="33" t="n">
        <f aca="false">$G6409+IF($F6410=1,1,0)</f>
        <v>3</v>
      </c>
      <c r="H6410" s="0" t="str">
        <f aca="false">IF($F6410=1,$G6410,"")</f>
        <v/>
      </c>
    </row>
    <row r="6411" customFormat="false" ht="15" hidden="false" customHeight="false" outlineLevel="0" collapsed="false">
      <c r="A6411" s="30" t="n">
        <v>1001.40625</v>
      </c>
      <c r="B6411" s="31" t="n">
        <v>9.6273</v>
      </c>
      <c r="C6411" s="32" t="n">
        <f aca="false">IF($A6411="","",IF(設定!$B$21="dB",10^($B6411/20),ABS($B6411)))</f>
        <v>3.02945844731813</v>
      </c>
      <c r="D6411" s="32" t="n">
        <f aca="false">IF($A6411="","",$A6411^2)</f>
        <v>1002814.47753906</v>
      </c>
      <c r="E6411" s="32" t="n">
        <f aca="false">IF($A6411="","",IF($C6411&lt;=0,"",1/$C6411^2))</f>
        <v>0.108960728945141</v>
      </c>
      <c r="F6411" s="33" t="n">
        <f aca="false">IF(OR(ROW()-設定!$B$30&lt;2,ROW()+設定!$B$30&gt;13701,N($A6411)&lt;=0,N(INDEX($A$2:$A$13701,MIN(13700,MAX(1,ROW()-1+設定!$B$30))))&lt;=0,$A6411&lt;設定!$B$28,$A6411&gt;設定!$B$29),0,IF(AND($C6411&gt;=MAX(INDEX($C$1:$C$13701,MAX(1,ROW()-設定!$B$24)):INDEX($C$1:$C$13701,MAX(1,ROW()-1))),$C6411&gt;MAX(INDEX($C$1:$C$13701,MIN(13701,ROW()+1)):INDEX($C$1:$C$13701,MIN(13701,ROW()+設定!$B$24))),$C6411&gt;=設定!$B$32,$C6411&gt;=MAX(MIN(INDEX($C$1:$C$13701,MAX(1,ROW()-設定!$B$26)):INDEX($C$1:$C$13701,MAX(1,ROW()-1))),MIN(INDEX($C$1:$C$13701,MIN(13701,ROW()+1)):INDEX($C$1:$C$13701,MIN(13701,ROW()+設定!$B$26))))*10^(設定!$B$27/20)),1,0))</f>
        <v>0</v>
      </c>
      <c r="G6411" s="33" t="n">
        <f aca="false">$G6410+IF($F6411=1,1,0)</f>
        <v>3</v>
      </c>
      <c r="H6411" s="0" t="str">
        <f aca="false">IF($F6411=1,$G6411,"")</f>
        <v/>
      </c>
    </row>
    <row r="6412" customFormat="false" ht="15" hidden="false" customHeight="false" outlineLevel="0" collapsed="false">
      <c r="A6412" s="30" t="n">
        <v>1001.5625</v>
      </c>
      <c r="B6412" s="31" t="n">
        <v>9.5906</v>
      </c>
      <c r="C6412" s="32" t="n">
        <f aca="false">IF($A6412="","",IF(設定!$B$21="dB",10^($B6412/20),ABS($B6412)))</f>
        <v>3.0166852511997</v>
      </c>
      <c r="D6412" s="32" t="n">
        <f aca="false">IF($A6412="","",$A6412^2)</f>
        <v>1003127.44140625</v>
      </c>
      <c r="E6412" s="32" t="n">
        <f aca="false">IF($A6412="","",IF($C6412&lt;=0,"",1/$C6412^2))</f>
        <v>0.109885401665253</v>
      </c>
      <c r="F6412" s="33" t="n">
        <f aca="false">IF(OR(ROW()-設定!$B$30&lt;2,ROW()+設定!$B$30&gt;13701,N($A6412)&lt;=0,N(INDEX($A$2:$A$13701,MIN(13700,MAX(1,ROW()-1+設定!$B$30))))&lt;=0,$A6412&lt;設定!$B$28,$A6412&gt;設定!$B$29),0,IF(AND($C6412&gt;=MAX(INDEX($C$1:$C$13701,MAX(1,ROW()-設定!$B$24)):INDEX($C$1:$C$13701,MAX(1,ROW()-1))),$C6412&gt;MAX(INDEX($C$1:$C$13701,MIN(13701,ROW()+1)):INDEX($C$1:$C$13701,MIN(13701,ROW()+設定!$B$24))),$C6412&gt;=設定!$B$32,$C6412&gt;=MAX(MIN(INDEX($C$1:$C$13701,MAX(1,ROW()-設定!$B$26)):INDEX($C$1:$C$13701,MAX(1,ROW()-1))),MIN(INDEX($C$1:$C$13701,MIN(13701,ROW()+1)):INDEX($C$1:$C$13701,MIN(13701,ROW()+設定!$B$26))))*10^(設定!$B$27/20)),1,0))</f>
        <v>0</v>
      </c>
      <c r="G6412" s="33" t="n">
        <f aca="false">$G6411+IF($F6412=1,1,0)</f>
        <v>3</v>
      </c>
      <c r="H6412" s="0" t="str">
        <f aca="false">IF($F6412=1,$G6412,"")</f>
        <v/>
      </c>
    </row>
    <row r="6413" customFormat="false" ht="15" hidden="false" customHeight="false" outlineLevel="0" collapsed="false">
      <c r="A6413" s="30" t="n">
        <v>1001.71875</v>
      </c>
      <c r="B6413" s="31" t="n">
        <v>9.8124</v>
      </c>
      <c r="C6413" s="32" t="n">
        <f aca="false">IF($A6413="","",IF(設定!$B$21="dB",10^($B6413/20),ABS($B6413)))</f>
        <v>3.09471029738184</v>
      </c>
      <c r="D6413" s="32" t="n">
        <f aca="false">IF($A6413="","",$A6413^2)</f>
        <v>1003440.45410156</v>
      </c>
      <c r="E6413" s="32" t="n">
        <f aca="false">IF($A6413="","",IF($C6413&lt;=0,"",1/$C6413^2))</f>
        <v>0.104414304498587</v>
      </c>
      <c r="F6413" s="33" t="n">
        <f aca="false">IF(OR(ROW()-設定!$B$30&lt;2,ROW()+設定!$B$30&gt;13701,N($A6413)&lt;=0,N(INDEX($A$2:$A$13701,MIN(13700,MAX(1,ROW()-1+設定!$B$30))))&lt;=0,$A6413&lt;設定!$B$28,$A6413&gt;設定!$B$29),0,IF(AND($C6413&gt;=MAX(INDEX($C$1:$C$13701,MAX(1,ROW()-設定!$B$24)):INDEX($C$1:$C$13701,MAX(1,ROW()-1))),$C6413&gt;MAX(INDEX($C$1:$C$13701,MIN(13701,ROW()+1)):INDEX($C$1:$C$13701,MIN(13701,ROW()+設定!$B$24))),$C6413&gt;=設定!$B$32,$C6413&gt;=MAX(MIN(INDEX($C$1:$C$13701,MAX(1,ROW()-設定!$B$26)):INDEX($C$1:$C$13701,MAX(1,ROW()-1))),MIN(INDEX($C$1:$C$13701,MIN(13701,ROW()+1)):INDEX($C$1:$C$13701,MIN(13701,ROW()+設定!$B$26))))*10^(設定!$B$27/20)),1,0))</f>
        <v>0</v>
      </c>
      <c r="G6413" s="33" t="n">
        <f aca="false">$G6412+IF($F6413=1,1,0)</f>
        <v>3</v>
      </c>
      <c r="H6413" s="0" t="str">
        <f aca="false">IF($F6413=1,$G6413,"")</f>
        <v/>
      </c>
    </row>
    <row r="6414" customFormat="false" ht="15" hidden="false" customHeight="false" outlineLevel="0" collapsed="false">
      <c r="A6414" s="30" t="n">
        <v>1001.875</v>
      </c>
      <c r="B6414" s="31" t="n">
        <v>9.8268</v>
      </c>
      <c r="C6414" s="32" t="n">
        <f aca="false">IF($A6414="","",IF(設定!$B$21="dB",10^($B6414/20),ABS($B6414)))</f>
        <v>3.09984515297932</v>
      </c>
      <c r="D6414" s="32" t="n">
        <f aca="false">IF($A6414="","",$A6414^2)</f>
        <v>1003753.515625</v>
      </c>
      <c r="E6414" s="32" t="n">
        <f aca="false">IF($A6414="","",IF($C6414&lt;=0,"",1/$C6414^2))</f>
        <v>0.104068668968716</v>
      </c>
      <c r="F6414" s="33" t="n">
        <f aca="false">IF(OR(ROW()-設定!$B$30&lt;2,ROW()+設定!$B$30&gt;13701,N($A6414)&lt;=0,N(INDEX($A$2:$A$13701,MIN(13700,MAX(1,ROW()-1+設定!$B$30))))&lt;=0,$A6414&lt;設定!$B$28,$A6414&gt;設定!$B$29),0,IF(AND($C6414&gt;=MAX(INDEX($C$1:$C$13701,MAX(1,ROW()-設定!$B$24)):INDEX($C$1:$C$13701,MAX(1,ROW()-1))),$C6414&gt;MAX(INDEX($C$1:$C$13701,MIN(13701,ROW()+1)):INDEX($C$1:$C$13701,MIN(13701,ROW()+設定!$B$24))),$C6414&gt;=設定!$B$32,$C6414&gt;=MAX(MIN(INDEX($C$1:$C$13701,MAX(1,ROW()-設定!$B$26)):INDEX($C$1:$C$13701,MAX(1,ROW()-1))),MIN(INDEX($C$1:$C$13701,MIN(13701,ROW()+1)):INDEX($C$1:$C$13701,MIN(13701,ROW()+設定!$B$26))))*10^(設定!$B$27/20)),1,0))</f>
        <v>0</v>
      </c>
      <c r="G6414" s="33" t="n">
        <f aca="false">$G6413+IF($F6414=1,1,0)</f>
        <v>3</v>
      </c>
      <c r="H6414" s="0" t="str">
        <f aca="false">IF($F6414=1,$G6414,"")</f>
        <v/>
      </c>
    </row>
    <row r="6415" customFormat="false" ht="15" hidden="false" customHeight="false" outlineLevel="0" collapsed="false">
      <c r="A6415" s="30" t="n">
        <v>1002.03125</v>
      </c>
      <c r="B6415" s="31" t="n">
        <v>9.9179</v>
      </c>
      <c r="C6415" s="32" t="n">
        <f aca="false">IF($A6415="","",IF(設定!$B$21="dB",10^($B6415/20),ABS($B6415)))</f>
        <v>3.13252827689876</v>
      </c>
      <c r="D6415" s="32" t="n">
        <f aca="false">IF($A6415="","",$A6415^2)</f>
        <v>1004066.62597656</v>
      </c>
      <c r="E6415" s="32" t="n">
        <f aca="false">IF($A6415="","",IF($C6415&lt;=0,"",1/$C6415^2))</f>
        <v>0.101908403975628</v>
      </c>
      <c r="F6415" s="33" t="n">
        <f aca="false">IF(OR(ROW()-設定!$B$30&lt;2,ROW()+設定!$B$30&gt;13701,N($A6415)&lt;=0,N(INDEX($A$2:$A$13701,MIN(13700,MAX(1,ROW()-1+設定!$B$30))))&lt;=0,$A6415&lt;設定!$B$28,$A6415&gt;設定!$B$29),0,IF(AND($C6415&gt;=MAX(INDEX($C$1:$C$13701,MAX(1,ROW()-設定!$B$24)):INDEX($C$1:$C$13701,MAX(1,ROW()-1))),$C6415&gt;MAX(INDEX($C$1:$C$13701,MIN(13701,ROW()+1)):INDEX($C$1:$C$13701,MIN(13701,ROW()+設定!$B$24))),$C6415&gt;=設定!$B$32,$C6415&gt;=MAX(MIN(INDEX($C$1:$C$13701,MAX(1,ROW()-設定!$B$26)):INDEX($C$1:$C$13701,MAX(1,ROW()-1))),MIN(INDEX($C$1:$C$13701,MIN(13701,ROW()+1)):INDEX($C$1:$C$13701,MIN(13701,ROW()+設定!$B$26))))*10^(設定!$B$27/20)),1,0))</f>
        <v>0</v>
      </c>
      <c r="G6415" s="33" t="n">
        <f aca="false">$G6414+IF($F6415=1,1,0)</f>
        <v>3</v>
      </c>
      <c r="H6415" s="0" t="str">
        <f aca="false">IF($F6415=1,$G6415,"")</f>
        <v/>
      </c>
    </row>
    <row r="6416" customFormat="false" ht="15" hidden="false" customHeight="false" outlineLevel="0" collapsed="false">
      <c r="A6416" s="30" t="n">
        <v>1002.1875</v>
      </c>
      <c r="B6416" s="31" t="n">
        <v>9.8564</v>
      </c>
      <c r="C6416" s="32" t="n">
        <f aca="false">IF($A6416="","",IF(設定!$B$21="dB",10^($B6416/20),ABS($B6416)))</f>
        <v>3.11042690583949</v>
      </c>
      <c r="D6416" s="32" t="n">
        <f aca="false">IF($A6416="","",$A6416^2)</f>
        <v>1004379.78515625</v>
      </c>
      <c r="E6416" s="32" t="n">
        <f aca="false">IF($A6416="","",IF($C6416&lt;=0,"",1/$C6416^2))</f>
        <v>0.103361784824437</v>
      </c>
      <c r="F6416" s="33" t="n">
        <f aca="false">IF(OR(ROW()-設定!$B$30&lt;2,ROW()+設定!$B$30&gt;13701,N($A6416)&lt;=0,N(INDEX($A$2:$A$13701,MIN(13700,MAX(1,ROW()-1+設定!$B$30))))&lt;=0,$A6416&lt;設定!$B$28,$A6416&gt;設定!$B$29),0,IF(AND($C6416&gt;=MAX(INDEX($C$1:$C$13701,MAX(1,ROW()-設定!$B$24)):INDEX($C$1:$C$13701,MAX(1,ROW()-1))),$C6416&gt;MAX(INDEX($C$1:$C$13701,MIN(13701,ROW()+1)):INDEX($C$1:$C$13701,MIN(13701,ROW()+設定!$B$24))),$C6416&gt;=設定!$B$32,$C6416&gt;=MAX(MIN(INDEX($C$1:$C$13701,MAX(1,ROW()-設定!$B$26)):INDEX($C$1:$C$13701,MAX(1,ROW()-1))),MIN(INDEX($C$1:$C$13701,MIN(13701,ROW()+1)):INDEX($C$1:$C$13701,MIN(13701,ROW()+設定!$B$26))))*10^(設定!$B$27/20)),1,0))</f>
        <v>0</v>
      </c>
      <c r="G6416" s="33" t="n">
        <f aca="false">$G6415+IF($F6416=1,1,0)</f>
        <v>3</v>
      </c>
      <c r="H6416" s="0" t="str">
        <f aca="false">IF($F6416=1,$G6416,"")</f>
        <v/>
      </c>
    </row>
    <row r="6417" customFormat="false" ht="15" hidden="false" customHeight="false" outlineLevel="0" collapsed="false">
      <c r="A6417" s="30" t="n">
        <v>1002.34375</v>
      </c>
      <c r="B6417" s="31" t="n">
        <v>9.8092</v>
      </c>
      <c r="C6417" s="32" t="n">
        <f aca="false">IF($A6417="","",IF(設定!$B$21="dB",10^($B6417/20),ABS($B6417)))</f>
        <v>3.09357037396872</v>
      </c>
      <c r="D6417" s="32" t="n">
        <f aca="false">IF($A6417="","",$A6417^2)</f>
        <v>1004692.99316406</v>
      </c>
      <c r="E6417" s="32" t="n">
        <f aca="false">IF($A6417="","",IF($C6417&lt;=0,"",1/$C6417^2))</f>
        <v>0.104491268152294</v>
      </c>
      <c r="F6417" s="33" t="n">
        <f aca="false">IF(OR(ROW()-設定!$B$30&lt;2,ROW()+設定!$B$30&gt;13701,N($A6417)&lt;=0,N(INDEX($A$2:$A$13701,MIN(13700,MAX(1,ROW()-1+設定!$B$30))))&lt;=0,$A6417&lt;設定!$B$28,$A6417&gt;設定!$B$29),0,IF(AND($C6417&gt;=MAX(INDEX($C$1:$C$13701,MAX(1,ROW()-設定!$B$24)):INDEX($C$1:$C$13701,MAX(1,ROW()-1))),$C6417&gt;MAX(INDEX($C$1:$C$13701,MIN(13701,ROW()+1)):INDEX($C$1:$C$13701,MIN(13701,ROW()+設定!$B$24))),$C6417&gt;=設定!$B$32,$C6417&gt;=MAX(MIN(INDEX($C$1:$C$13701,MAX(1,ROW()-設定!$B$26)):INDEX($C$1:$C$13701,MAX(1,ROW()-1))),MIN(INDEX($C$1:$C$13701,MIN(13701,ROW()+1)):INDEX($C$1:$C$13701,MIN(13701,ROW()+設定!$B$26))))*10^(設定!$B$27/20)),1,0))</f>
        <v>0</v>
      </c>
      <c r="G6417" s="33" t="n">
        <f aca="false">$G6416+IF($F6417=1,1,0)</f>
        <v>3</v>
      </c>
      <c r="H6417" s="0" t="str">
        <f aca="false">IF($F6417=1,$G6417,"")</f>
        <v/>
      </c>
    </row>
    <row r="6418" customFormat="false" ht="15" hidden="false" customHeight="false" outlineLevel="0" collapsed="false">
      <c r="A6418" s="30" t="n">
        <v>1002.5</v>
      </c>
      <c r="B6418" s="31" t="n">
        <v>9.8597</v>
      </c>
      <c r="C6418" s="32" t="n">
        <f aca="false">IF($A6418="","",IF(設定!$B$21="dB",10^($B6418/20),ABS($B6418)))</f>
        <v>3.11160886408725</v>
      </c>
      <c r="D6418" s="32" t="n">
        <f aca="false">IF($A6418="","",$A6418^2)</f>
        <v>1005006.25</v>
      </c>
      <c r="E6418" s="32" t="n">
        <f aca="false">IF($A6418="","",IF($C6418&lt;=0,"",1/$C6418^2))</f>
        <v>0.1032832748856</v>
      </c>
      <c r="F6418" s="33" t="n">
        <f aca="false">IF(OR(ROW()-設定!$B$30&lt;2,ROW()+設定!$B$30&gt;13701,N($A6418)&lt;=0,N(INDEX($A$2:$A$13701,MIN(13700,MAX(1,ROW()-1+設定!$B$30))))&lt;=0,$A6418&lt;設定!$B$28,$A6418&gt;設定!$B$29),0,IF(AND($C6418&gt;=MAX(INDEX($C$1:$C$13701,MAX(1,ROW()-設定!$B$24)):INDEX($C$1:$C$13701,MAX(1,ROW()-1))),$C6418&gt;MAX(INDEX($C$1:$C$13701,MIN(13701,ROW()+1)):INDEX($C$1:$C$13701,MIN(13701,ROW()+設定!$B$24))),$C6418&gt;=設定!$B$32,$C6418&gt;=MAX(MIN(INDEX($C$1:$C$13701,MAX(1,ROW()-設定!$B$26)):INDEX($C$1:$C$13701,MAX(1,ROW()-1))),MIN(INDEX($C$1:$C$13701,MIN(13701,ROW()+1)):INDEX($C$1:$C$13701,MIN(13701,ROW()+設定!$B$26))))*10^(設定!$B$27/20)),1,0))</f>
        <v>0</v>
      </c>
      <c r="G6418" s="33" t="n">
        <f aca="false">$G6417+IF($F6418=1,1,0)</f>
        <v>3</v>
      </c>
      <c r="H6418" s="0" t="str">
        <f aca="false">IF($F6418=1,$G6418,"")</f>
        <v/>
      </c>
    </row>
    <row r="6419" customFormat="false" ht="15" hidden="false" customHeight="false" outlineLevel="0" collapsed="false">
      <c r="A6419" s="30" t="n">
        <v>1002.65625</v>
      </c>
      <c r="B6419" s="31" t="n">
        <v>9.8261</v>
      </c>
      <c r="C6419" s="32" t="n">
        <f aca="false">IF($A6419="","",IF(設定!$B$21="dB",10^($B6419/20),ABS($B6419)))</f>
        <v>3.09959534504214</v>
      </c>
      <c r="D6419" s="32" t="n">
        <f aca="false">IF($A6419="","",$A6419^2)</f>
        <v>1005319.55566406</v>
      </c>
      <c r="E6419" s="32" t="n">
        <f aca="false">IF($A6419="","",IF($C6419&lt;=0,"",1/$C6419^2))</f>
        <v>0.104085444208212</v>
      </c>
      <c r="F6419" s="33" t="n">
        <f aca="false">IF(OR(ROW()-設定!$B$30&lt;2,ROW()+設定!$B$30&gt;13701,N($A6419)&lt;=0,N(INDEX($A$2:$A$13701,MIN(13700,MAX(1,ROW()-1+設定!$B$30))))&lt;=0,$A6419&lt;設定!$B$28,$A6419&gt;設定!$B$29),0,IF(AND($C6419&gt;=MAX(INDEX($C$1:$C$13701,MAX(1,ROW()-設定!$B$24)):INDEX($C$1:$C$13701,MAX(1,ROW()-1))),$C6419&gt;MAX(INDEX($C$1:$C$13701,MIN(13701,ROW()+1)):INDEX($C$1:$C$13701,MIN(13701,ROW()+設定!$B$24))),$C6419&gt;=設定!$B$32,$C6419&gt;=MAX(MIN(INDEX($C$1:$C$13701,MAX(1,ROW()-設定!$B$26)):INDEX($C$1:$C$13701,MAX(1,ROW()-1))),MIN(INDEX($C$1:$C$13701,MIN(13701,ROW()+1)):INDEX($C$1:$C$13701,MIN(13701,ROW()+設定!$B$26))))*10^(設定!$B$27/20)),1,0))</f>
        <v>0</v>
      </c>
      <c r="G6419" s="33" t="n">
        <f aca="false">$G6418+IF($F6419=1,1,0)</f>
        <v>3</v>
      </c>
      <c r="H6419" s="0" t="str">
        <f aca="false">IF($F6419=1,$G6419,"")</f>
        <v/>
      </c>
    </row>
    <row r="6420" customFormat="false" ht="15" hidden="false" customHeight="false" outlineLevel="0" collapsed="false">
      <c r="A6420" s="30" t="n">
        <v>1002.8125</v>
      </c>
      <c r="B6420" s="31" t="n">
        <v>9.8637</v>
      </c>
      <c r="C6420" s="32" t="n">
        <f aca="false">IF($A6420="","",IF(設定!$B$21="dB",10^($B6420/20),ABS($B6420)))</f>
        <v>3.1130421429237</v>
      </c>
      <c r="D6420" s="32" t="n">
        <f aca="false">IF($A6420="","",$A6420^2)</f>
        <v>1005632.91015625</v>
      </c>
      <c r="E6420" s="32" t="n">
        <f aca="false">IF($A6420="","",IF($C6420&lt;=0,"",1/$C6420^2))</f>
        <v>0.103188191268303</v>
      </c>
      <c r="F6420" s="33" t="n">
        <f aca="false">IF(OR(ROW()-設定!$B$30&lt;2,ROW()+設定!$B$30&gt;13701,N($A6420)&lt;=0,N(INDEX($A$2:$A$13701,MIN(13700,MAX(1,ROW()-1+設定!$B$30))))&lt;=0,$A6420&lt;設定!$B$28,$A6420&gt;設定!$B$29),0,IF(AND($C6420&gt;=MAX(INDEX($C$1:$C$13701,MAX(1,ROW()-設定!$B$24)):INDEX($C$1:$C$13701,MAX(1,ROW()-1))),$C6420&gt;MAX(INDEX($C$1:$C$13701,MIN(13701,ROW()+1)):INDEX($C$1:$C$13701,MIN(13701,ROW()+設定!$B$24))),$C6420&gt;=設定!$B$32,$C6420&gt;=MAX(MIN(INDEX($C$1:$C$13701,MAX(1,ROW()-設定!$B$26)):INDEX($C$1:$C$13701,MAX(1,ROW()-1))),MIN(INDEX($C$1:$C$13701,MIN(13701,ROW()+1)):INDEX($C$1:$C$13701,MIN(13701,ROW()+設定!$B$26))))*10^(設定!$B$27/20)),1,0))</f>
        <v>0</v>
      </c>
      <c r="G6420" s="33" t="n">
        <f aca="false">$G6419+IF($F6420=1,1,0)</f>
        <v>3</v>
      </c>
      <c r="H6420" s="0" t="str">
        <f aca="false">IF($F6420=1,$G6420,"")</f>
        <v/>
      </c>
    </row>
    <row r="6421" customFormat="false" ht="15" hidden="false" customHeight="false" outlineLevel="0" collapsed="false">
      <c r="A6421" s="30" t="n">
        <v>1002.96875</v>
      </c>
      <c r="B6421" s="31" t="n">
        <v>9.9335</v>
      </c>
      <c r="C6421" s="32" t="n">
        <f aca="false">IF($A6421="","",IF(設定!$B$21="dB",10^($B6421/20),ABS($B6421)))</f>
        <v>3.13815940425628</v>
      </c>
      <c r="D6421" s="32" t="n">
        <f aca="false">IF($A6421="","",$A6421^2)</f>
        <v>1005946.31347656</v>
      </c>
      <c r="E6421" s="32" t="n">
        <f aca="false">IF($A6421="","",IF($C6421&lt;=0,"",1/$C6421^2))</f>
        <v>0.10154300231181</v>
      </c>
      <c r="F6421" s="33" t="n">
        <f aca="false">IF(OR(ROW()-設定!$B$30&lt;2,ROW()+設定!$B$30&gt;13701,N($A6421)&lt;=0,N(INDEX($A$2:$A$13701,MIN(13700,MAX(1,ROW()-1+設定!$B$30))))&lt;=0,$A6421&lt;設定!$B$28,$A6421&gt;設定!$B$29),0,IF(AND($C6421&gt;=MAX(INDEX($C$1:$C$13701,MAX(1,ROW()-設定!$B$24)):INDEX($C$1:$C$13701,MAX(1,ROW()-1))),$C6421&gt;MAX(INDEX($C$1:$C$13701,MIN(13701,ROW()+1)):INDEX($C$1:$C$13701,MIN(13701,ROW()+設定!$B$24))),$C6421&gt;=設定!$B$32,$C6421&gt;=MAX(MIN(INDEX($C$1:$C$13701,MAX(1,ROW()-設定!$B$26)):INDEX($C$1:$C$13701,MAX(1,ROW()-1))),MIN(INDEX($C$1:$C$13701,MIN(13701,ROW()+1)):INDEX($C$1:$C$13701,MIN(13701,ROW()+設定!$B$26))))*10^(設定!$B$27/20)),1,0))</f>
        <v>0</v>
      </c>
      <c r="G6421" s="33" t="n">
        <f aca="false">$G6420+IF($F6421=1,1,0)</f>
        <v>3</v>
      </c>
      <c r="H6421" s="0" t="str">
        <f aca="false">IF($F6421=1,$G6421,"")</f>
        <v/>
      </c>
    </row>
    <row r="6422" customFormat="false" ht="15" hidden="false" customHeight="false" outlineLevel="0" collapsed="false">
      <c r="A6422" s="30" t="n">
        <v>1003.125</v>
      </c>
      <c r="B6422" s="31" t="n">
        <v>9.9698</v>
      </c>
      <c r="C6422" s="32" t="n">
        <f aca="false">IF($A6422="","",IF(設定!$B$21="dB",10^($B6422/20),ABS($B6422)))</f>
        <v>3.15130181796321</v>
      </c>
      <c r="D6422" s="32" t="n">
        <f aca="false">IF($A6422="","",$A6422^2)</f>
        <v>1006259.765625</v>
      </c>
      <c r="E6422" s="32" t="n">
        <f aca="false">IF($A6422="","",IF($C6422&lt;=0,"",1/$C6422^2))</f>
        <v>0.100697804083656</v>
      </c>
      <c r="F6422" s="33" t="n">
        <f aca="false">IF(OR(ROW()-設定!$B$30&lt;2,ROW()+設定!$B$30&gt;13701,N($A6422)&lt;=0,N(INDEX($A$2:$A$13701,MIN(13700,MAX(1,ROW()-1+設定!$B$30))))&lt;=0,$A6422&lt;設定!$B$28,$A6422&gt;設定!$B$29),0,IF(AND($C6422&gt;=MAX(INDEX($C$1:$C$13701,MAX(1,ROW()-設定!$B$24)):INDEX($C$1:$C$13701,MAX(1,ROW()-1))),$C6422&gt;MAX(INDEX($C$1:$C$13701,MIN(13701,ROW()+1)):INDEX($C$1:$C$13701,MIN(13701,ROW()+設定!$B$24))),$C6422&gt;=設定!$B$32,$C6422&gt;=MAX(MIN(INDEX($C$1:$C$13701,MAX(1,ROW()-設定!$B$26)):INDEX($C$1:$C$13701,MAX(1,ROW()-1))),MIN(INDEX($C$1:$C$13701,MIN(13701,ROW()+1)):INDEX($C$1:$C$13701,MIN(13701,ROW()+設定!$B$26))))*10^(設定!$B$27/20)),1,0))</f>
        <v>0</v>
      </c>
      <c r="G6422" s="33" t="n">
        <f aca="false">$G6421+IF($F6422=1,1,0)</f>
        <v>3</v>
      </c>
      <c r="H6422" s="0" t="str">
        <f aca="false">IF($F6422=1,$G6422,"")</f>
        <v/>
      </c>
    </row>
    <row r="6423" customFormat="false" ht="15" hidden="false" customHeight="false" outlineLevel="0" collapsed="false">
      <c r="A6423" s="30" t="n">
        <v>1003.28125</v>
      </c>
      <c r="B6423" s="31" t="n">
        <v>10.1637</v>
      </c>
      <c r="C6423" s="32" t="n">
        <f aca="false">IF($A6423="","",IF(設定!$B$21="dB",10^($B6423/20),ABS($B6423)))</f>
        <v>3.22244118879015</v>
      </c>
      <c r="D6423" s="32" t="n">
        <f aca="false">IF($A6423="","",$A6423^2)</f>
        <v>1006573.26660156</v>
      </c>
      <c r="E6423" s="32" t="n">
        <f aca="false">IF($A6423="","",IF($C6423&lt;=0,"",1/$C6423^2))</f>
        <v>0.0963008232926059</v>
      </c>
      <c r="F6423" s="33" t="n">
        <f aca="false">IF(OR(ROW()-設定!$B$30&lt;2,ROW()+設定!$B$30&gt;13701,N($A6423)&lt;=0,N(INDEX($A$2:$A$13701,MIN(13700,MAX(1,ROW()-1+設定!$B$30))))&lt;=0,$A6423&lt;設定!$B$28,$A6423&gt;設定!$B$29),0,IF(AND($C6423&gt;=MAX(INDEX($C$1:$C$13701,MAX(1,ROW()-設定!$B$24)):INDEX($C$1:$C$13701,MAX(1,ROW()-1))),$C6423&gt;MAX(INDEX($C$1:$C$13701,MIN(13701,ROW()+1)):INDEX($C$1:$C$13701,MIN(13701,ROW()+設定!$B$24))),$C6423&gt;=設定!$B$32,$C6423&gt;=MAX(MIN(INDEX($C$1:$C$13701,MAX(1,ROW()-設定!$B$26)):INDEX($C$1:$C$13701,MAX(1,ROW()-1))),MIN(INDEX($C$1:$C$13701,MIN(13701,ROW()+1)):INDEX($C$1:$C$13701,MIN(13701,ROW()+設定!$B$26))))*10^(設定!$B$27/20)),1,0))</f>
        <v>0</v>
      </c>
      <c r="G6423" s="33" t="n">
        <f aca="false">$G6422+IF($F6423=1,1,0)</f>
        <v>3</v>
      </c>
      <c r="H6423" s="0" t="str">
        <f aca="false">IF($F6423=1,$G6423,"")</f>
        <v/>
      </c>
    </row>
    <row r="6424" customFormat="false" ht="15" hidden="false" customHeight="false" outlineLevel="0" collapsed="false">
      <c r="A6424" s="30" t="n">
        <v>1003.4375</v>
      </c>
      <c r="B6424" s="31" t="n">
        <v>9.9488</v>
      </c>
      <c r="C6424" s="32" t="n">
        <f aca="false">IF($A6424="","",IF(設定!$B$21="dB",10^($B6424/20),ABS($B6424)))</f>
        <v>3.14369207314558</v>
      </c>
      <c r="D6424" s="32" t="n">
        <f aca="false">IF($A6424="","",$A6424^2)</f>
        <v>1006886.81640625</v>
      </c>
      <c r="E6424" s="32" t="n">
        <f aca="false">IF($A6424="","",IF($C6424&lt;=0,"",1/$C6424^2))</f>
        <v>0.101185900261176</v>
      </c>
      <c r="F6424" s="33" t="n">
        <f aca="false">IF(OR(ROW()-設定!$B$30&lt;2,ROW()+設定!$B$30&gt;13701,N($A6424)&lt;=0,N(INDEX($A$2:$A$13701,MIN(13700,MAX(1,ROW()-1+設定!$B$30))))&lt;=0,$A6424&lt;設定!$B$28,$A6424&gt;設定!$B$29),0,IF(AND($C6424&gt;=MAX(INDEX($C$1:$C$13701,MAX(1,ROW()-設定!$B$24)):INDEX($C$1:$C$13701,MAX(1,ROW()-1))),$C6424&gt;MAX(INDEX($C$1:$C$13701,MIN(13701,ROW()+1)):INDEX($C$1:$C$13701,MIN(13701,ROW()+設定!$B$24))),$C6424&gt;=設定!$B$32,$C6424&gt;=MAX(MIN(INDEX($C$1:$C$13701,MAX(1,ROW()-設定!$B$26)):INDEX($C$1:$C$13701,MAX(1,ROW()-1))),MIN(INDEX($C$1:$C$13701,MIN(13701,ROW()+1)):INDEX($C$1:$C$13701,MIN(13701,ROW()+設定!$B$26))))*10^(設定!$B$27/20)),1,0))</f>
        <v>0</v>
      </c>
      <c r="G6424" s="33" t="n">
        <f aca="false">$G6423+IF($F6424=1,1,0)</f>
        <v>3</v>
      </c>
      <c r="H6424" s="0" t="str">
        <f aca="false">IF($F6424=1,$G6424,"")</f>
        <v/>
      </c>
    </row>
    <row r="6425" customFormat="false" ht="15" hidden="false" customHeight="false" outlineLevel="0" collapsed="false">
      <c r="A6425" s="30" t="n">
        <v>1003.59375</v>
      </c>
      <c r="B6425" s="31" t="n">
        <v>10.1001</v>
      </c>
      <c r="C6425" s="32" t="n">
        <f aca="false">IF($A6425="","",IF(設定!$B$21="dB",10^($B6425/20),ABS($B6425)))</f>
        <v>3.19893193854437</v>
      </c>
      <c r="D6425" s="32" t="n">
        <f aca="false">IF($A6425="","",$A6425^2)</f>
        <v>1007200.41503906</v>
      </c>
      <c r="E6425" s="32" t="n">
        <f aca="false">IF($A6425="","",IF($C6425&lt;=0,"",1/$C6425^2))</f>
        <v>0.0977214719496297</v>
      </c>
      <c r="F6425" s="33" t="n">
        <f aca="false">IF(OR(ROW()-設定!$B$30&lt;2,ROW()+設定!$B$30&gt;13701,N($A6425)&lt;=0,N(INDEX($A$2:$A$13701,MIN(13700,MAX(1,ROW()-1+設定!$B$30))))&lt;=0,$A6425&lt;設定!$B$28,$A6425&gt;設定!$B$29),0,IF(AND($C6425&gt;=MAX(INDEX($C$1:$C$13701,MAX(1,ROW()-設定!$B$24)):INDEX($C$1:$C$13701,MAX(1,ROW()-1))),$C6425&gt;MAX(INDEX($C$1:$C$13701,MIN(13701,ROW()+1)):INDEX($C$1:$C$13701,MIN(13701,ROW()+設定!$B$24))),$C6425&gt;=設定!$B$32,$C6425&gt;=MAX(MIN(INDEX($C$1:$C$13701,MAX(1,ROW()-設定!$B$26)):INDEX($C$1:$C$13701,MAX(1,ROW()-1))),MIN(INDEX($C$1:$C$13701,MIN(13701,ROW()+1)):INDEX($C$1:$C$13701,MIN(13701,ROW()+設定!$B$26))))*10^(設定!$B$27/20)),1,0))</f>
        <v>0</v>
      </c>
      <c r="G6425" s="33" t="n">
        <f aca="false">$G6424+IF($F6425=1,1,0)</f>
        <v>3</v>
      </c>
      <c r="H6425" s="0" t="str">
        <f aca="false">IF($F6425=1,$G6425,"")</f>
        <v/>
      </c>
    </row>
    <row r="6426" customFormat="false" ht="15" hidden="false" customHeight="false" outlineLevel="0" collapsed="false">
      <c r="A6426" s="30" t="n">
        <v>1003.75</v>
      </c>
      <c r="B6426" s="31" t="n">
        <v>10.0722</v>
      </c>
      <c r="C6426" s="32" t="n">
        <f aca="false">IF($A6426="","",IF(設定!$B$21="dB",10^($B6426/20),ABS($B6426)))</f>
        <v>3.18867311445289</v>
      </c>
      <c r="D6426" s="32" t="n">
        <f aca="false">IF($A6426="","",$A6426^2)</f>
        <v>1007514.0625</v>
      </c>
      <c r="E6426" s="32" t="n">
        <f aca="false">IF($A6426="","",IF($C6426&lt;=0,"",1/$C6426^2))</f>
        <v>0.0983512762747519</v>
      </c>
      <c r="F6426" s="33" t="n">
        <f aca="false">IF(OR(ROW()-設定!$B$30&lt;2,ROW()+設定!$B$30&gt;13701,N($A6426)&lt;=0,N(INDEX($A$2:$A$13701,MIN(13700,MAX(1,ROW()-1+設定!$B$30))))&lt;=0,$A6426&lt;設定!$B$28,$A6426&gt;設定!$B$29),0,IF(AND($C6426&gt;=MAX(INDEX($C$1:$C$13701,MAX(1,ROW()-設定!$B$24)):INDEX($C$1:$C$13701,MAX(1,ROW()-1))),$C6426&gt;MAX(INDEX($C$1:$C$13701,MIN(13701,ROW()+1)):INDEX($C$1:$C$13701,MIN(13701,ROW()+設定!$B$24))),$C6426&gt;=設定!$B$32,$C6426&gt;=MAX(MIN(INDEX($C$1:$C$13701,MAX(1,ROW()-設定!$B$26)):INDEX($C$1:$C$13701,MAX(1,ROW()-1))),MIN(INDEX($C$1:$C$13701,MIN(13701,ROW()+1)):INDEX($C$1:$C$13701,MIN(13701,ROW()+設定!$B$26))))*10^(設定!$B$27/20)),1,0))</f>
        <v>0</v>
      </c>
      <c r="G6426" s="33" t="n">
        <f aca="false">$G6425+IF($F6426=1,1,0)</f>
        <v>3</v>
      </c>
      <c r="H6426" s="0" t="str">
        <f aca="false">IF($F6426=1,$G6426,"")</f>
        <v/>
      </c>
    </row>
    <row r="6427" customFormat="false" ht="15" hidden="false" customHeight="false" outlineLevel="0" collapsed="false">
      <c r="A6427" s="30" t="n">
        <v>1003.90625</v>
      </c>
      <c r="B6427" s="31" t="n">
        <v>10.3143</v>
      </c>
      <c r="C6427" s="32" t="n">
        <f aca="false">IF($A6427="","",IF(設定!$B$21="dB",10^($B6427/20),ABS($B6427)))</f>
        <v>3.27880055554905</v>
      </c>
      <c r="D6427" s="32" t="n">
        <f aca="false">IF($A6427="","",$A6427^2)</f>
        <v>1007827.75878906</v>
      </c>
      <c r="E6427" s="32" t="n">
        <f aca="false">IF($A6427="","",IF($C6427&lt;=0,"",1/$C6427^2))</f>
        <v>0.0930186431010496</v>
      </c>
      <c r="F6427" s="33" t="n">
        <f aca="false">IF(OR(ROW()-設定!$B$30&lt;2,ROW()+設定!$B$30&gt;13701,N($A6427)&lt;=0,N(INDEX($A$2:$A$13701,MIN(13700,MAX(1,ROW()-1+設定!$B$30))))&lt;=0,$A6427&lt;設定!$B$28,$A6427&gt;設定!$B$29),0,IF(AND($C6427&gt;=MAX(INDEX($C$1:$C$13701,MAX(1,ROW()-設定!$B$24)):INDEX($C$1:$C$13701,MAX(1,ROW()-1))),$C6427&gt;MAX(INDEX($C$1:$C$13701,MIN(13701,ROW()+1)):INDEX($C$1:$C$13701,MIN(13701,ROW()+設定!$B$24))),$C6427&gt;=設定!$B$32,$C6427&gt;=MAX(MIN(INDEX($C$1:$C$13701,MAX(1,ROW()-設定!$B$26)):INDEX($C$1:$C$13701,MAX(1,ROW()-1))),MIN(INDEX($C$1:$C$13701,MIN(13701,ROW()+1)):INDEX($C$1:$C$13701,MIN(13701,ROW()+設定!$B$26))))*10^(設定!$B$27/20)),1,0))</f>
        <v>0</v>
      </c>
      <c r="G6427" s="33" t="n">
        <f aca="false">$G6426+IF($F6427=1,1,0)</f>
        <v>3</v>
      </c>
      <c r="H6427" s="0" t="str">
        <f aca="false">IF($F6427=1,$G6427,"")</f>
        <v/>
      </c>
    </row>
    <row r="6428" customFormat="false" ht="15" hidden="false" customHeight="false" outlineLevel="0" collapsed="false">
      <c r="A6428" s="30" t="n">
        <v>1004.0625</v>
      </c>
      <c r="B6428" s="31" t="n">
        <v>10.2162</v>
      </c>
      <c r="C6428" s="32" t="n">
        <f aca="false">IF($A6428="","",IF(設定!$B$21="dB",10^($B6428/20),ABS($B6428)))</f>
        <v>3.2419775266597</v>
      </c>
      <c r="D6428" s="32" t="n">
        <f aca="false">IF($A6428="","",$A6428^2)</f>
        <v>1008141.50390625</v>
      </c>
      <c r="E6428" s="32" t="n">
        <f aca="false">IF($A6428="","",IF($C6428&lt;=0,"",1/$C6428^2))</f>
        <v>0.0951436920053478</v>
      </c>
      <c r="F6428" s="33" t="n">
        <f aca="false">IF(OR(ROW()-設定!$B$30&lt;2,ROW()+設定!$B$30&gt;13701,N($A6428)&lt;=0,N(INDEX($A$2:$A$13701,MIN(13700,MAX(1,ROW()-1+設定!$B$30))))&lt;=0,$A6428&lt;設定!$B$28,$A6428&gt;設定!$B$29),0,IF(AND($C6428&gt;=MAX(INDEX($C$1:$C$13701,MAX(1,ROW()-設定!$B$24)):INDEX($C$1:$C$13701,MAX(1,ROW()-1))),$C6428&gt;MAX(INDEX($C$1:$C$13701,MIN(13701,ROW()+1)):INDEX($C$1:$C$13701,MIN(13701,ROW()+設定!$B$24))),$C6428&gt;=設定!$B$32,$C6428&gt;=MAX(MIN(INDEX($C$1:$C$13701,MAX(1,ROW()-設定!$B$26)):INDEX($C$1:$C$13701,MAX(1,ROW()-1))),MIN(INDEX($C$1:$C$13701,MIN(13701,ROW()+1)):INDEX($C$1:$C$13701,MIN(13701,ROW()+設定!$B$26))))*10^(設定!$B$27/20)),1,0))</f>
        <v>0</v>
      </c>
      <c r="G6428" s="33" t="n">
        <f aca="false">$G6427+IF($F6428=1,1,0)</f>
        <v>3</v>
      </c>
      <c r="H6428" s="0" t="str">
        <f aca="false">IF($F6428=1,$G6428,"")</f>
        <v/>
      </c>
    </row>
    <row r="6429" customFormat="false" ht="15" hidden="false" customHeight="false" outlineLevel="0" collapsed="false">
      <c r="A6429" s="30" t="n">
        <v>1004.21875</v>
      </c>
      <c r="B6429" s="31" t="n">
        <v>10.1784</v>
      </c>
      <c r="C6429" s="32" t="n">
        <f aca="false">IF($A6429="","",IF(設定!$B$21="dB",10^($B6429/20),ABS($B6429)))</f>
        <v>3.22789946588914</v>
      </c>
      <c r="D6429" s="32" t="n">
        <f aca="false">IF($A6429="","",$A6429^2)</f>
        <v>1008455.29785156</v>
      </c>
      <c r="E6429" s="32" t="n">
        <f aca="false">IF($A6429="","",IF($C6429&lt;=0,"",1/$C6429^2))</f>
        <v>0.0959754152887752</v>
      </c>
      <c r="F6429" s="33" t="n">
        <f aca="false">IF(OR(ROW()-設定!$B$30&lt;2,ROW()+設定!$B$30&gt;13701,N($A6429)&lt;=0,N(INDEX($A$2:$A$13701,MIN(13700,MAX(1,ROW()-1+設定!$B$30))))&lt;=0,$A6429&lt;設定!$B$28,$A6429&gt;設定!$B$29),0,IF(AND($C6429&gt;=MAX(INDEX($C$1:$C$13701,MAX(1,ROW()-設定!$B$24)):INDEX($C$1:$C$13701,MAX(1,ROW()-1))),$C6429&gt;MAX(INDEX($C$1:$C$13701,MIN(13701,ROW()+1)):INDEX($C$1:$C$13701,MIN(13701,ROW()+設定!$B$24))),$C6429&gt;=設定!$B$32,$C6429&gt;=MAX(MIN(INDEX($C$1:$C$13701,MAX(1,ROW()-設定!$B$26)):INDEX($C$1:$C$13701,MAX(1,ROW()-1))),MIN(INDEX($C$1:$C$13701,MIN(13701,ROW()+1)):INDEX($C$1:$C$13701,MIN(13701,ROW()+設定!$B$26))))*10^(設定!$B$27/20)),1,0))</f>
        <v>0</v>
      </c>
      <c r="G6429" s="33" t="n">
        <f aca="false">$G6428+IF($F6429=1,1,0)</f>
        <v>3</v>
      </c>
      <c r="H6429" s="0" t="str">
        <f aca="false">IF($F6429=1,$G6429,"")</f>
        <v/>
      </c>
    </row>
    <row r="6430" customFormat="false" ht="15" hidden="false" customHeight="false" outlineLevel="0" collapsed="false">
      <c r="A6430" s="30" t="n">
        <v>1004.375</v>
      </c>
      <c r="B6430" s="31" t="n">
        <v>10.3296</v>
      </c>
      <c r="C6430" s="32" t="n">
        <f aca="false">IF($A6430="","",IF(設定!$B$21="dB",10^($B6430/20),ABS($B6430)))</f>
        <v>3.28458117899453</v>
      </c>
      <c r="D6430" s="32" t="n">
        <f aca="false">IF($A6430="","",$A6430^2)</f>
        <v>1008769.140625</v>
      </c>
      <c r="E6430" s="32" t="n">
        <f aca="false">IF($A6430="","",IF($C6430&lt;=0,"",1/$C6430^2))</f>
        <v>0.0926915191492038</v>
      </c>
      <c r="F6430" s="33" t="n">
        <f aca="false">IF(OR(ROW()-設定!$B$30&lt;2,ROW()+設定!$B$30&gt;13701,N($A6430)&lt;=0,N(INDEX($A$2:$A$13701,MIN(13700,MAX(1,ROW()-1+設定!$B$30))))&lt;=0,$A6430&lt;設定!$B$28,$A6430&gt;設定!$B$29),0,IF(AND($C6430&gt;=MAX(INDEX($C$1:$C$13701,MAX(1,ROW()-設定!$B$24)):INDEX($C$1:$C$13701,MAX(1,ROW()-1))),$C6430&gt;MAX(INDEX($C$1:$C$13701,MIN(13701,ROW()+1)):INDEX($C$1:$C$13701,MIN(13701,ROW()+設定!$B$24))),$C6430&gt;=設定!$B$32,$C6430&gt;=MAX(MIN(INDEX($C$1:$C$13701,MAX(1,ROW()-設定!$B$26)):INDEX($C$1:$C$13701,MAX(1,ROW()-1))),MIN(INDEX($C$1:$C$13701,MIN(13701,ROW()+1)):INDEX($C$1:$C$13701,MIN(13701,ROW()+設定!$B$26))))*10^(設定!$B$27/20)),1,0))</f>
        <v>0</v>
      </c>
      <c r="G6430" s="33" t="n">
        <f aca="false">$G6429+IF($F6430=1,1,0)</f>
        <v>3</v>
      </c>
      <c r="H6430" s="0" t="str">
        <f aca="false">IF($F6430=1,$G6430,"")</f>
        <v/>
      </c>
    </row>
    <row r="6431" customFormat="false" ht="15" hidden="false" customHeight="false" outlineLevel="0" collapsed="false">
      <c r="A6431" s="30" t="n">
        <v>1004.53125</v>
      </c>
      <c r="B6431" s="31" t="n">
        <v>10.2801</v>
      </c>
      <c r="C6431" s="32" t="n">
        <f aca="false">IF($A6431="","",IF(設定!$B$21="dB",10^($B6431/20),ABS($B6431)))</f>
        <v>3.2659159217535</v>
      </c>
      <c r="D6431" s="32" t="n">
        <f aca="false">IF($A6431="","",$A6431^2)</f>
        <v>1009083.03222656</v>
      </c>
      <c r="E6431" s="32" t="n">
        <f aca="false">IF($A6431="","",IF($C6431&lt;=0,"",1/$C6431^2))</f>
        <v>0.0937540419011413</v>
      </c>
      <c r="F6431" s="33" t="n">
        <f aca="false">IF(OR(ROW()-設定!$B$30&lt;2,ROW()+設定!$B$30&gt;13701,N($A6431)&lt;=0,N(INDEX($A$2:$A$13701,MIN(13700,MAX(1,ROW()-1+設定!$B$30))))&lt;=0,$A6431&lt;設定!$B$28,$A6431&gt;設定!$B$29),0,IF(AND($C6431&gt;=MAX(INDEX($C$1:$C$13701,MAX(1,ROW()-設定!$B$24)):INDEX($C$1:$C$13701,MAX(1,ROW()-1))),$C6431&gt;MAX(INDEX($C$1:$C$13701,MIN(13701,ROW()+1)):INDEX($C$1:$C$13701,MIN(13701,ROW()+設定!$B$24))),$C6431&gt;=設定!$B$32,$C6431&gt;=MAX(MIN(INDEX($C$1:$C$13701,MAX(1,ROW()-設定!$B$26)):INDEX($C$1:$C$13701,MAX(1,ROW()-1))),MIN(INDEX($C$1:$C$13701,MIN(13701,ROW()+1)):INDEX($C$1:$C$13701,MIN(13701,ROW()+設定!$B$26))))*10^(設定!$B$27/20)),1,0))</f>
        <v>0</v>
      </c>
      <c r="G6431" s="33" t="n">
        <f aca="false">$G6430+IF($F6431=1,1,0)</f>
        <v>3</v>
      </c>
      <c r="H6431" s="0" t="str">
        <f aca="false">IF($F6431=1,$G6431,"")</f>
        <v/>
      </c>
    </row>
    <row r="6432" customFormat="false" ht="15" hidden="false" customHeight="false" outlineLevel="0" collapsed="false">
      <c r="A6432" s="30" t="n">
        <v>1004.6875</v>
      </c>
      <c r="B6432" s="31" t="n">
        <v>10.2512</v>
      </c>
      <c r="C6432" s="32" t="n">
        <f aca="false">IF($A6432="","",IF(設定!$B$21="dB",10^($B6432/20),ABS($B6432)))</f>
        <v>3.25506750811268</v>
      </c>
      <c r="D6432" s="32" t="n">
        <f aca="false">IF($A6432="","",$A6432^2)</f>
        <v>1009396.97265625</v>
      </c>
      <c r="E6432" s="32" t="n">
        <f aca="false">IF($A6432="","",IF($C6432&lt;=0,"",1/$C6432^2))</f>
        <v>0.0943800058660795</v>
      </c>
      <c r="F6432" s="33" t="n">
        <f aca="false">IF(OR(ROW()-設定!$B$30&lt;2,ROW()+設定!$B$30&gt;13701,N($A6432)&lt;=0,N(INDEX($A$2:$A$13701,MIN(13700,MAX(1,ROW()-1+設定!$B$30))))&lt;=0,$A6432&lt;設定!$B$28,$A6432&gt;設定!$B$29),0,IF(AND($C6432&gt;=MAX(INDEX($C$1:$C$13701,MAX(1,ROW()-設定!$B$24)):INDEX($C$1:$C$13701,MAX(1,ROW()-1))),$C6432&gt;MAX(INDEX($C$1:$C$13701,MIN(13701,ROW()+1)):INDEX($C$1:$C$13701,MIN(13701,ROW()+設定!$B$24))),$C6432&gt;=設定!$B$32,$C6432&gt;=MAX(MIN(INDEX($C$1:$C$13701,MAX(1,ROW()-設定!$B$26)):INDEX($C$1:$C$13701,MAX(1,ROW()-1))),MIN(INDEX($C$1:$C$13701,MIN(13701,ROW()+1)):INDEX($C$1:$C$13701,MIN(13701,ROW()+設定!$B$26))))*10^(設定!$B$27/20)),1,0))</f>
        <v>0</v>
      </c>
      <c r="G6432" s="33" t="n">
        <f aca="false">$G6431+IF($F6432=1,1,0)</f>
        <v>3</v>
      </c>
      <c r="H6432" s="0" t="str">
        <f aca="false">IF($F6432=1,$G6432,"")</f>
        <v/>
      </c>
    </row>
    <row r="6433" customFormat="false" ht="15" hidden="false" customHeight="false" outlineLevel="0" collapsed="false">
      <c r="A6433" s="30" t="n">
        <v>1004.84375</v>
      </c>
      <c r="B6433" s="31" t="n">
        <v>10.4865</v>
      </c>
      <c r="C6433" s="32" t="n">
        <f aca="false">IF($A6433="","",IF(設定!$B$21="dB",10^($B6433/20),ABS($B6433)))</f>
        <v>3.3444522519437</v>
      </c>
      <c r="D6433" s="32" t="n">
        <f aca="false">IF($A6433="","",$A6433^2)</f>
        <v>1009710.96191406</v>
      </c>
      <c r="E6433" s="32" t="n">
        <f aca="false">IF($A6433="","",IF($C6433&lt;=0,"",1/$C6433^2))</f>
        <v>0.0894025693066005</v>
      </c>
      <c r="F6433" s="33" t="n">
        <f aca="false">IF(OR(ROW()-設定!$B$30&lt;2,ROW()+設定!$B$30&gt;13701,N($A6433)&lt;=0,N(INDEX($A$2:$A$13701,MIN(13700,MAX(1,ROW()-1+設定!$B$30))))&lt;=0,$A6433&lt;設定!$B$28,$A6433&gt;設定!$B$29),0,IF(AND($C6433&gt;=MAX(INDEX($C$1:$C$13701,MAX(1,ROW()-設定!$B$24)):INDEX($C$1:$C$13701,MAX(1,ROW()-1))),$C6433&gt;MAX(INDEX($C$1:$C$13701,MIN(13701,ROW()+1)):INDEX($C$1:$C$13701,MIN(13701,ROW()+設定!$B$24))),$C6433&gt;=設定!$B$32,$C6433&gt;=MAX(MIN(INDEX($C$1:$C$13701,MAX(1,ROW()-設定!$B$26)):INDEX($C$1:$C$13701,MAX(1,ROW()-1))),MIN(INDEX($C$1:$C$13701,MIN(13701,ROW()+1)):INDEX($C$1:$C$13701,MIN(13701,ROW()+設定!$B$26))))*10^(設定!$B$27/20)),1,0))</f>
        <v>0</v>
      </c>
      <c r="G6433" s="33" t="n">
        <f aca="false">$G6432+IF($F6433=1,1,0)</f>
        <v>3</v>
      </c>
      <c r="H6433" s="0" t="str">
        <f aca="false">IF($F6433=1,$G6433,"")</f>
        <v/>
      </c>
    </row>
    <row r="6434" customFormat="false" ht="15" hidden="false" customHeight="false" outlineLevel="0" collapsed="false">
      <c r="A6434" s="30" t="n">
        <v>1005</v>
      </c>
      <c r="B6434" s="31" t="n">
        <v>10.4295</v>
      </c>
      <c r="C6434" s="32" t="n">
        <f aca="false">IF($A6434="","",IF(設定!$B$21="dB",10^($B6434/20),ABS($B6434)))</f>
        <v>3.32257658372286</v>
      </c>
      <c r="D6434" s="32" t="n">
        <f aca="false">IF($A6434="","",$A6434^2)</f>
        <v>1010025</v>
      </c>
      <c r="E6434" s="32" t="n">
        <f aca="false">IF($A6434="","",IF($C6434&lt;=0,"",1/$C6434^2))</f>
        <v>0.0905836883220311</v>
      </c>
      <c r="F6434" s="33" t="n">
        <f aca="false">IF(OR(ROW()-設定!$B$30&lt;2,ROW()+設定!$B$30&gt;13701,N($A6434)&lt;=0,N(INDEX($A$2:$A$13701,MIN(13700,MAX(1,ROW()-1+設定!$B$30))))&lt;=0,$A6434&lt;設定!$B$28,$A6434&gt;設定!$B$29),0,IF(AND($C6434&gt;=MAX(INDEX($C$1:$C$13701,MAX(1,ROW()-設定!$B$24)):INDEX($C$1:$C$13701,MAX(1,ROW()-1))),$C6434&gt;MAX(INDEX($C$1:$C$13701,MIN(13701,ROW()+1)):INDEX($C$1:$C$13701,MIN(13701,ROW()+設定!$B$24))),$C6434&gt;=設定!$B$32,$C6434&gt;=MAX(MIN(INDEX($C$1:$C$13701,MAX(1,ROW()-設定!$B$26)):INDEX($C$1:$C$13701,MAX(1,ROW()-1))),MIN(INDEX($C$1:$C$13701,MIN(13701,ROW()+1)):INDEX($C$1:$C$13701,MIN(13701,ROW()+設定!$B$26))))*10^(設定!$B$27/20)),1,0))</f>
        <v>0</v>
      </c>
      <c r="G6434" s="33" t="n">
        <f aca="false">$G6433+IF($F6434=1,1,0)</f>
        <v>3</v>
      </c>
      <c r="H6434" s="0" t="str">
        <f aca="false">IF($F6434=1,$G6434,"")</f>
        <v/>
      </c>
    </row>
    <row r="6435" customFormat="false" ht="15" hidden="false" customHeight="false" outlineLevel="0" collapsed="false">
      <c r="A6435" s="30" t="n">
        <v>1005.15625</v>
      </c>
      <c r="B6435" s="31" t="n">
        <v>10.561</v>
      </c>
      <c r="C6435" s="32" t="n">
        <f aca="false">IF($A6435="","",IF(設定!$B$21="dB",10^($B6435/20),ABS($B6435)))</f>
        <v>3.37326142530732</v>
      </c>
      <c r="D6435" s="32" t="n">
        <f aca="false">IF($A6435="","",$A6435^2)</f>
        <v>1010339.08691406</v>
      </c>
      <c r="E6435" s="32" t="n">
        <f aca="false">IF($A6435="","",IF($C6435&lt;=0,"",1/$C6435^2))</f>
        <v>0.0878820137717169</v>
      </c>
      <c r="F6435" s="33" t="n">
        <f aca="false">IF(OR(ROW()-設定!$B$30&lt;2,ROW()+設定!$B$30&gt;13701,N($A6435)&lt;=0,N(INDEX($A$2:$A$13701,MIN(13700,MAX(1,ROW()-1+設定!$B$30))))&lt;=0,$A6435&lt;設定!$B$28,$A6435&gt;設定!$B$29),0,IF(AND($C6435&gt;=MAX(INDEX($C$1:$C$13701,MAX(1,ROW()-設定!$B$24)):INDEX($C$1:$C$13701,MAX(1,ROW()-1))),$C6435&gt;MAX(INDEX($C$1:$C$13701,MIN(13701,ROW()+1)):INDEX($C$1:$C$13701,MIN(13701,ROW()+設定!$B$24))),$C6435&gt;=設定!$B$32,$C6435&gt;=MAX(MIN(INDEX($C$1:$C$13701,MAX(1,ROW()-設定!$B$26)):INDEX($C$1:$C$13701,MAX(1,ROW()-1))),MIN(INDEX($C$1:$C$13701,MIN(13701,ROW()+1)):INDEX($C$1:$C$13701,MIN(13701,ROW()+設定!$B$26))))*10^(設定!$B$27/20)),1,0))</f>
        <v>0</v>
      </c>
      <c r="G6435" s="33" t="n">
        <f aca="false">$G6434+IF($F6435=1,1,0)</f>
        <v>3</v>
      </c>
      <c r="H6435" s="0" t="str">
        <f aca="false">IF($F6435=1,$G6435,"")</f>
        <v/>
      </c>
    </row>
    <row r="6436" customFormat="false" ht="15" hidden="false" customHeight="false" outlineLevel="0" collapsed="false">
      <c r="A6436" s="30" t="n">
        <v>1005.3125</v>
      </c>
      <c r="B6436" s="31" t="n">
        <v>10.5302</v>
      </c>
      <c r="C6436" s="32" t="n">
        <f aca="false">IF($A6436="","",IF(設定!$B$21="dB",10^($B6436/20),ABS($B6436)))</f>
        <v>3.36132108685775</v>
      </c>
      <c r="D6436" s="32" t="n">
        <f aca="false">IF($A6436="","",$A6436^2)</f>
        <v>1010653.22265625</v>
      </c>
      <c r="E6436" s="32" t="n">
        <f aca="false">IF($A6436="","",IF($C6436&lt;=0,"",1/$C6436^2))</f>
        <v>0.0885074849689204</v>
      </c>
      <c r="F6436" s="33" t="n">
        <f aca="false">IF(OR(ROW()-設定!$B$30&lt;2,ROW()+設定!$B$30&gt;13701,N($A6436)&lt;=0,N(INDEX($A$2:$A$13701,MIN(13700,MAX(1,ROW()-1+設定!$B$30))))&lt;=0,$A6436&lt;設定!$B$28,$A6436&gt;設定!$B$29),0,IF(AND($C6436&gt;=MAX(INDEX($C$1:$C$13701,MAX(1,ROW()-設定!$B$24)):INDEX($C$1:$C$13701,MAX(1,ROW()-1))),$C6436&gt;MAX(INDEX($C$1:$C$13701,MIN(13701,ROW()+1)):INDEX($C$1:$C$13701,MIN(13701,ROW()+設定!$B$24))),$C6436&gt;=設定!$B$32,$C6436&gt;=MAX(MIN(INDEX($C$1:$C$13701,MAX(1,ROW()-設定!$B$26)):INDEX($C$1:$C$13701,MAX(1,ROW()-1))),MIN(INDEX($C$1:$C$13701,MIN(13701,ROW()+1)):INDEX($C$1:$C$13701,MIN(13701,ROW()+設定!$B$26))))*10^(設定!$B$27/20)),1,0))</f>
        <v>0</v>
      </c>
      <c r="G6436" s="33" t="n">
        <f aca="false">$G6435+IF($F6436=1,1,0)</f>
        <v>3</v>
      </c>
      <c r="H6436" s="0" t="str">
        <f aca="false">IF($F6436=1,$G6436,"")</f>
        <v/>
      </c>
    </row>
    <row r="6437" customFormat="false" ht="15" hidden="false" customHeight="false" outlineLevel="0" collapsed="false">
      <c r="A6437" s="30" t="n">
        <v>1005.46875</v>
      </c>
      <c r="B6437" s="31" t="n">
        <v>10.5182</v>
      </c>
      <c r="C6437" s="32" t="n">
        <f aca="false">IF($A6437="","",IF(設定!$B$21="dB",10^($B6437/20),ABS($B6437)))</f>
        <v>3.35668045653331</v>
      </c>
      <c r="D6437" s="32" t="n">
        <f aca="false">IF($A6437="","",$A6437^2)</f>
        <v>1010967.40722656</v>
      </c>
      <c r="E6437" s="32" t="n">
        <f aca="false">IF($A6437="","",IF($C6437&lt;=0,"",1/$C6437^2))</f>
        <v>0.088752378364451</v>
      </c>
      <c r="F6437" s="33" t="n">
        <f aca="false">IF(OR(ROW()-設定!$B$30&lt;2,ROW()+設定!$B$30&gt;13701,N($A6437)&lt;=0,N(INDEX($A$2:$A$13701,MIN(13700,MAX(1,ROW()-1+設定!$B$30))))&lt;=0,$A6437&lt;設定!$B$28,$A6437&gt;設定!$B$29),0,IF(AND($C6437&gt;=MAX(INDEX($C$1:$C$13701,MAX(1,ROW()-設定!$B$24)):INDEX($C$1:$C$13701,MAX(1,ROW()-1))),$C6437&gt;MAX(INDEX($C$1:$C$13701,MIN(13701,ROW()+1)):INDEX($C$1:$C$13701,MIN(13701,ROW()+設定!$B$24))),$C6437&gt;=設定!$B$32,$C6437&gt;=MAX(MIN(INDEX($C$1:$C$13701,MAX(1,ROW()-設定!$B$26)):INDEX($C$1:$C$13701,MAX(1,ROW()-1))),MIN(INDEX($C$1:$C$13701,MIN(13701,ROW()+1)):INDEX($C$1:$C$13701,MIN(13701,ROW()+設定!$B$26))))*10^(設定!$B$27/20)),1,0))</f>
        <v>0</v>
      </c>
      <c r="G6437" s="33" t="n">
        <f aca="false">$G6436+IF($F6437=1,1,0)</f>
        <v>3</v>
      </c>
      <c r="H6437" s="0" t="str">
        <f aca="false">IF($F6437=1,$G6437,"")</f>
        <v/>
      </c>
    </row>
    <row r="6438" customFormat="false" ht="15" hidden="false" customHeight="false" outlineLevel="0" collapsed="false">
      <c r="A6438" s="30" t="n">
        <v>1005.625</v>
      </c>
      <c r="B6438" s="31" t="n">
        <v>10.4794</v>
      </c>
      <c r="C6438" s="32" t="n">
        <f aca="false">IF($A6438="","",IF(設定!$B$21="dB",10^($B6438/20),ABS($B6438)))</f>
        <v>3.34171955447917</v>
      </c>
      <c r="D6438" s="32" t="n">
        <f aca="false">IF($A6438="","",$A6438^2)</f>
        <v>1011281.640625</v>
      </c>
      <c r="E6438" s="32" t="n">
        <f aca="false">IF($A6438="","",IF($C6438&lt;=0,"",1/$C6438^2))</f>
        <v>0.0895488473308543</v>
      </c>
      <c r="F6438" s="33" t="n">
        <f aca="false">IF(OR(ROW()-設定!$B$30&lt;2,ROW()+設定!$B$30&gt;13701,N($A6438)&lt;=0,N(INDEX($A$2:$A$13701,MIN(13700,MAX(1,ROW()-1+設定!$B$30))))&lt;=0,$A6438&lt;設定!$B$28,$A6438&gt;設定!$B$29),0,IF(AND($C6438&gt;=MAX(INDEX($C$1:$C$13701,MAX(1,ROW()-設定!$B$24)):INDEX($C$1:$C$13701,MAX(1,ROW()-1))),$C6438&gt;MAX(INDEX($C$1:$C$13701,MIN(13701,ROW()+1)):INDEX($C$1:$C$13701,MIN(13701,ROW()+設定!$B$24))),$C6438&gt;=設定!$B$32,$C6438&gt;=MAX(MIN(INDEX($C$1:$C$13701,MAX(1,ROW()-設定!$B$26)):INDEX($C$1:$C$13701,MAX(1,ROW()-1))),MIN(INDEX($C$1:$C$13701,MIN(13701,ROW()+1)):INDEX($C$1:$C$13701,MIN(13701,ROW()+設定!$B$26))))*10^(設定!$B$27/20)),1,0))</f>
        <v>0</v>
      </c>
      <c r="G6438" s="33" t="n">
        <f aca="false">$G6437+IF($F6438=1,1,0)</f>
        <v>3</v>
      </c>
      <c r="H6438" s="0" t="str">
        <f aca="false">IF($F6438=1,$G6438,"")</f>
        <v/>
      </c>
    </row>
    <row r="6439" customFormat="false" ht="15" hidden="false" customHeight="false" outlineLevel="0" collapsed="false">
      <c r="A6439" s="30" t="n">
        <v>1005.78125</v>
      </c>
      <c r="B6439" s="31" t="n">
        <v>10.3796</v>
      </c>
      <c r="C6439" s="32" t="n">
        <f aca="false">IF($A6439="","",IF(設定!$B$21="dB",10^($B6439/20),ABS($B6439)))</f>
        <v>3.30354327307519</v>
      </c>
      <c r="D6439" s="32" t="n">
        <f aca="false">IF($A6439="","",$A6439^2)</f>
        <v>1011595.92285156</v>
      </c>
      <c r="E6439" s="32" t="n">
        <f aca="false">IF($A6439="","",IF($C6439&lt;=0,"",1/$C6439^2))</f>
        <v>0.0916304881033983</v>
      </c>
      <c r="F6439" s="33" t="n">
        <f aca="false">IF(OR(ROW()-設定!$B$30&lt;2,ROW()+設定!$B$30&gt;13701,N($A6439)&lt;=0,N(INDEX($A$2:$A$13701,MIN(13700,MAX(1,ROW()-1+設定!$B$30))))&lt;=0,$A6439&lt;設定!$B$28,$A6439&gt;設定!$B$29),0,IF(AND($C6439&gt;=MAX(INDEX($C$1:$C$13701,MAX(1,ROW()-設定!$B$24)):INDEX($C$1:$C$13701,MAX(1,ROW()-1))),$C6439&gt;MAX(INDEX($C$1:$C$13701,MIN(13701,ROW()+1)):INDEX($C$1:$C$13701,MIN(13701,ROW()+設定!$B$24))),$C6439&gt;=設定!$B$32,$C6439&gt;=MAX(MIN(INDEX($C$1:$C$13701,MAX(1,ROW()-設定!$B$26)):INDEX($C$1:$C$13701,MAX(1,ROW()-1))),MIN(INDEX($C$1:$C$13701,MIN(13701,ROW()+1)):INDEX($C$1:$C$13701,MIN(13701,ROW()+設定!$B$26))))*10^(設定!$B$27/20)),1,0))</f>
        <v>0</v>
      </c>
      <c r="G6439" s="33" t="n">
        <f aca="false">$G6438+IF($F6439=1,1,0)</f>
        <v>3</v>
      </c>
      <c r="H6439" s="0" t="str">
        <f aca="false">IF($F6439=1,$G6439,"")</f>
        <v/>
      </c>
    </row>
    <row r="6440" customFormat="false" ht="15" hidden="false" customHeight="false" outlineLevel="0" collapsed="false">
      <c r="A6440" s="30" t="n">
        <v>1005.9375</v>
      </c>
      <c r="B6440" s="31" t="n">
        <v>10.5934</v>
      </c>
      <c r="C6440" s="32" t="n">
        <f aca="false">IF($A6440="","",IF(設定!$B$21="dB",10^($B6440/20),ABS($B6440)))</f>
        <v>3.38586782158877</v>
      </c>
      <c r="D6440" s="32" t="n">
        <f aca="false">IF($A6440="","",$A6440^2)</f>
        <v>1011910.25390625</v>
      </c>
      <c r="E6440" s="32" t="n">
        <f aca="false">IF($A6440="","",IF($C6440&lt;=0,"",1/$C6440^2))</f>
        <v>0.0872288204947919</v>
      </c>
      <c r="F6440" s="33" t="n">
        <f aca="false">IF(OR(ROW()-設定!$B$30&lt;2,ROW()+設定!$B$30&gt;13701,N($A6440)&lt;=0,N(INDEX($A$2:$A$13701,MIN(13700,MAX(1,ROW()-1+設定!$B$30))))&lt;=0,$A6440&lt;設定!$B$28,$A6440&gt;設定!$B$29),0,IF(AND($C6440&gt;=MAX(INDEX($C$1:$C$13701,MAX(1,ROW()-設定!$B$24)):INDEX($C$1:$C$13701,MAX(1,ROW()-1))),$C6440&gt;MAX(INDEX($C$1:$C$13701,MIN(13701,ROW()+1)):INDEX($C$1:$C$13701,MIN(13701,ROW()+設定!$B$24))),$C6440&gt;=設定!$B$32,$C6440&gt;=MAX(MIN(INDEX($C$1:$C$13701,MAX(1,ROW()-設定!$B$26)):INDEX($C$1:$C$13701,MAX(1,ROW()-1))),MIN(INDEX($C$1:$C$13701,MIN(13701,ROW()+1)):INDEX($C$1:$C$13701,MIN(13701,ROW()+設定!$B$26))))*10^(設定!$B$27/20)),1,0))</f>
        <v>0</v>
      </c>
      <c r="G6440" s="33" t="n">
        <f aca="false">$G6439+IF($F6440=1,1,0)</f>
        <v>3</v>
      </c>
      <c r="H6440" s="0" t="str">
        <f aca="false">IF($F6440=1,$G6440,"")</f>
        <v/>
      </c>
    </row>
    <row r="6441" customFormat="false" ht="15" hidden="false" customHeight="false" outlineLevel="0" collapsed="false">
      <c r="A6441" s="30" t="n">
        <v>1006.09375</v>
      </c>
      <c r="B6441" s="31" t="n">
        <v>10.5545</v>
      </c>
      <c r="C6441" s="32" t="n">
        <f aca="false">IF($A6441="","",IF(設定!$B$21="dB",10^($B6441/20),ABS($B6441)))</f>
        <v>3.37073802262824</v>
      </c>
      <c r="D6441" s="32" t="n">
        <f aca="false">IF($A6441="","",$A6441^2)</f>
        <v>1012224.63378906</v>
      </c>
      <c r="E6441" s="32" t="n">
        <f aca="false">IF($A6441="","",IF($C6441&lt;=0,"",1/$C6441^2))</f>
        <v>0.0880136435306341</v>
      </c>
      <c r="F6441" s="33" t="n">
        <f aca="false">IF(OR(ROW()-設定!$B$30&lt;2,ROW()+設定!$B$30&gt;13701,N($A6441)&lt;=0,N(INDEX($A$2:$A$13701,MIN(13700,MAX(1,ROW()-1+設定!$B$30))))&lt;=0,$A6441&lt;設定!$B$28,$A6441&gt;設定!$B$29),0,IF(AND($C6441&gt;=MAX(INDEX($C$1:$C$13701,MAX(1,ROW()-設定!$B$24)):INDEX($C$1:$C$13701,MAX(1,ROW()-1))),$C6441&gt;MAX(INDEX($C$1:$C$13701,MIN(13701,ROW()+1)):INDEX($C$1:$C$13701,MIN(13701,ROW()+設定!$B$24))),$C6441&gt;=設定!$B$32,$C6441&gt;=MAX(MIN(INDEX($C$1:$C$13701,MAX(1,ROW()-設定!$B$26)):INDEX($C$1:$C$13701,MAX(1,ROW()-1))),MIN(INDEX($C$1:$C$13701,MIN(13701,ROW()+1)):INDEX($C$1:$C$13701,MIN(13701,ROW()+設定!$B$26))))*10^(設定!$B$27/20)),1,0))</f>
        <v>0</v>
      </c>
      <c r="G6441" s="33" t="n">
        <f aca="false">$G6440+IF($F6441=1,1,0)</f>
        <v>3</v>
      </c>
      <c r="H6441" s="0" t="str">
        <f aca="false">IF($F6441=1,$G6441,"")</f>
        <v/>
      </c>
    </row>
    <row r="6442" customFormat="false" ht="15" hidden="false" customHeight="false" outlineLevel="0" collapsed="false">
      <c r="A6442" s="30" t="n">
        <v>1006.25</v>
      </c>
      <c r="B6442" s="31" t="n">
        <v>10.6438</v>
      </c>
      <c r="C6442" s="32" t="n">
        <f aca="false">IF($A6442="","",IF(設定!$B$21="dB",10^($B6442/20),ABS($B6442)))</f>
        <v>3.40557147858961</v>
      </c>
      <c r="D6442" s="32" t="n">
        <f aca="false">IF($A6442="","",$A6442^2)</f>
        <v>1012539.0625</v>
      </c>
      <c r="E6442" s="32" t="n">
        <f aca="false">IF($A6442="","",IF($C6442&lt;=0,"",1/$C6442^2))</f>
        <v>0.0862223787031208</v>
      </c>
      <c r="F6442" s="33" t="n">
        <f aca="false">IF(OR(ROW()-設定!$B$30&lt;2,ROW()+設定!$B$30&gt;13701,N($A6442)&lt;=0,N(INDEX($A$2:$A$13701,MIN(13700,MAX(1,ROW()-1+設定!$B$30))))&lt;=0,$A6442&lt;設定!$B$28,$A6442&gt;設定!$B$29),0,IF(AND($C6442&gt;=MAX(INDEX($C$1:$C$13701,MAX(1,ROW()-設定!$B$24)):INDEX($C$1:$C$13701,MAX(1,ROW()-1))),$C6442&gt;MAX(INDEX($C$1:$C$13701,MIN(13701,ROW()+1)):INDEX($C$1:$C$13701,MIN(13701,ROW()+設定!$B$24))),$C6442&gt;=設定!$B$32,$C6442&gt;=MAX(MIN(INDEX($C$1:$C$13701,MAX(1,ROW()-設定!$B$26)):INDEX($C$1:$C$13701,MAX(1,ROW()-1))),MIN(INDEX($C$1:$C$13701,MIN(13701,ROW()+1)):INDEX($C$1:$C$13701,MIN(13701,ROW()+設定!$B$26))))*10^(設定!$B$27/20)),1,0))</f>
        <v>0</v>
      </c>
      <c r="G6442" s="33" t="n">
        <f aca="false">$G6441+IF($F6442=1,1,0)</f>
        <v>3</v>
      </c>
      <c r="H6442" s="0" t="str">
        <f aca="false">IF($F6442=1,$G6442,"")</f>
        <v/>
      </c>
    </row>
    <row r="6443" customFormat="false" ht="15" hidden="false" customHeight="false" outlineLevel="0" collapsed="false">
      <c r="A6443" s="30" t="n">
        <v>1006.40625</v>
      </c>
      <c r="B6443" s="31" t="n">
        <v>10.6004</v>
      </c>
      <c r="C6443" s="32" t="n">
        <f aca="false">IF($A6443="","",IF(設定!$B$21="dB",10^($B6443/20),ABS($B6443)))</f>
        <v>3.38859760848567</v>
      </c>
      <c r="D6443" s="32" t="n">
        <f aca="false">IF($A6443="","",$A6443^2)</f>
        <v>1012853.54003906</v>
      </c>
      <c r="E6443" s="32" t="n">
        <f aca="false">IF($A6443="","",IF($C6443&lt;=0,"",1/$C6443^2))</f>
        <v>0.0870883374939024</v>
      </c>
      <c r="F6443" s="33" t="n">
        <f aca="false">IF(OR(ROW()-設定!$B$30&lt;2,ROW()+設定!$B$30&gt;13701,N($A6443)&lt;=0,N(INDEX($A$2:$A$13701,MIN(13700,MAX(1,ROW()-1+設定!$B$30))))&lt;=0,$A6443&lt;設定!$B$28,$A6443&gt;設定!$B$29),0,IF(AND($C6443&gt;=MAX(INDEX($C$1:$C$13701,MAX(1,ROW()-設定!$B$24)):INDEX($C$1:$C$13701,MAX(1,ROW()-1))),$C6443&gt;MAX(INDEX($C$1:$C$13701,MIN(13701,ROW()+1)):INDEX($C$1:$C$13701,MIN(13701,ROW()+設定!$B$24))),$C6443&gt;=設定!$B$32,$C6443&gt;=MAX(MIN(INDEX($C$1:$C$13701,MAX(1,ROW()-設定!$B$26)):INDEX($C$1:$C$13701,MAX(1,ROW()-1))),MIN(INDEX($C$1:$C$13701,MIN(13701,ROW()+1)):INDEX($C$1:$C$13701,MIN(13701,ROW()+設定!$B$26))))*10^(設定!$B$27/20)),1,0))</f>
        <v>0</v>
      </c>
      <c r="G6443" s="33" t="n">
        <f aca="false">$G6442+IF($F6443=1,1,0)</f>
        <v>3</v>
      </c>
      <c r="H6443" s="0" t="str">
        <f aca="false">IF($F6443=1,$G6443,"")</f>
        <v/>
      </c>
    </row>
    <row r="6444" customFormat="false" ht="15" hidden="false" customHeight="false" outlineLevel="0" collapsed="false">
      <c r="A6444" s="30" t="n">
        <v>1006.5625</v>
      </c>
      <c r="B6444" s="31" t="n">
        <v>10.5567</v>
      </c>
      <c r="C6444" s="32" t="n">
        <f aca="false">IF($A6444="","",IF(設定!$B$21="dB",10^($B6444/20),ABS($B6444)))</f>
        <v>3.37159188598235</v>
      </c>
      <c r="D6444" s="32" t="n">
        <f aca="false">IF($A6444="","",$A6444^2)</f>
        <v>1013168.06640625</v>
      </c>
      <c r="E6444" s="32" t="n">
        <f aca="false">IF($A6444="","",IF($C6444&lt;=0,"",1/$C6444^2))</f>
        <v>0.0879690698626141</v>
      </c>
      <c r="F6444" s="33" t="n">
        <f aca="false">IF(OR(ROW()-設定!$B$30&lt;2,ROW()+設定!$B$30&gt;13701,N($A6444)&lt;=0,N(INDEX($A$2:$A$13701,MIN(13700,MAX(1,ROW()-1+設定!$B$30))))&lt;=0,$A6444&lt;設定!$B$28,$A6444&gt;設定!$B$29),0,IF(AND($C6444&gt;=MAX(INDEX($C$1:$C$13701,MAX(1,ROW()-設定!$B$24)):INDEX($C$1:$C$13701,MAX(1,ROW()-1))),$C6444&gt;MAX(INDEX($C$1:$C$13701,MIN(13701,ROW()+1)):INDEX($C$1:$C$13701,MIN(13701,ROW()+設定!$B$24))),$C6444&gt;=設定!$B$32,$C6444&gt;=MAX(MIN(INDEX($C$1:$C$13701,MAX(1,ROW()-設定!$B$26)):INDEX($C$1:$C$13701,MAX(1,ROW()-1))),MIN(INDEX($C$1:$C$13701,MIN(13701,ROW()+1)):INDEX($C$1:$C$13701,MIN(13701,ROW()+設定!$B$26))))*10^(設定!$B$27/20)),1,0))</f>
        <v>0</v>
      </c>
      <c r="G6444" s="33" t="n">
        <f aca="false">$G6443+IF($F6444=1,1,0)</f>
        <v>3</v>
      </c>
      <c r="H6444" s="0" t="str">
        <f aca="false">IF($F6444=1,$G6444,"")</f>
        <v/>
      </c>
    </row>
    <row r="6445" customFormat="false" ht="15" hidden="false" customHeight="false" outlineLevel="0" collapsed="false">
      <c r="A6445" s="30" t="n">
        <v>1006.71875</v>
      </c>
      <c r="B6445" s="31" t="n">
        <v>10.5495</v>
      </c>
      <c r="C6445" s="32" t="n">
        <f aca="false">IF($A6445="","",IF(設定!$B$21="dB",10^($B6445/20),ABS($B6445)))</f>
        <v>3.36879822821869</v>
      </c>
      <c r="D6445" s="32" t="n">
        <f aca="false">IF($A6445="","",$A6445^2)</f>
        <v>1013482.64160156</v>
      </c>
      <c r="E6445" s="32" t="n">
        <f aca="false">IF($A6445="","",IF($C6445&lt;=0,"",1/$C6445^2))</f>
        <v>0.0881150313347337</v>
      </c>
      <c r="F6445" s="33" t="n">
        <f aca="false">IF(OR(ROW()-設定!$B$30&lt;2,ROW()+設定!$B$30&gt;13701,N($A6445)&lt;=0,N(INDEX($A$2:$A$13701,MIN(13700,MAX(1,ROW()-1+設定!$B$30))))&lt;=0,$A6445&lt;設定!$B$28,$A6445&gt;設定!$B$29),0,IF(AND($C6445&gt;=MAX(INDEX($C$1:$C$13701,MAX(1,ROW()-設定!$B$24)):INDEX($C$1:$C$13701,MAX(1,ROW()-1))),$C6445&gt;MAX(INDEX($C$1:$C$13701,MIN(13701,ROW()+1)):INDEX($C$1:$C$13701,MIN(13701,ROW()+設定!$B$24))),$C6445&gt;=設定!$B$32,$C6445&gt;=MAX(MIN(INDEX($C$1:$C$13701,MAX(1,ROW()-設定!$B$26)):INDEX($C$1:$C$13701,MAX(1,ROW()-1))),MIN(INDEX($C$1:$C$13701,MIN(13701,ROW()+1)):INDEX($C$1:$C$13701,MIN(13701,ROW()+設定!$B$26))))*10^(設定!$B$27/20)),1,0))</f>
        <v>0</v>
      </c>
      <c r="G6445" s="33" t="n">
        <f aca="false">$G6444+IF($F6445=1,1,0)</f>
        <v>3</v>
      </c>
      <c r="H6445" s="0" t="str">
        <f aca="false">IF($F6445=1,$G6445,"")</f>
        <v/>
      </c>
    </row>
    <row r="6446" customFormat="false" ht="15" hidden="false" customHeight="false" outlineLevel="0" collapsed="false">
      <c r="A6446" s="30" t="n">
        <v>1006.875</v>
      </c>
      <c r="B6446" s="31" t="n">
        <v>10.7538</v>
      </c>
      <c r="C6446" s="32" t="n">
        <f aca="false">IF($A6446="","",IF(設定!$B$21="dB",10^($B6446/20),ABS($B6446)))</f>
        <v>3.44897463165416</v>
      </c>
      <c r="D6446" s="32" t="n">
        <f aca="false">IF($A6446="","",$A6446^2)</f>
        <v>1013797.265625</v>
      </c>
      <c r="E6446" s="32" t="n">
        <f aca="false">IF($A6446="","",IF($C6446&lt;=0,"",1/$C6446^2))</f>
        <v>0.0840659257748871</v>
      </c>
      <c r="F6446" s="33" t="n">
        <f aca="false">IF(OR(ROW()-設定!$B$30&lt;2,ROW()+設定!$B$30&gt;13701,N($A6446)&lt;=0,N(INDEX($A$2:$A$13701,MIN(13700,MAX(1,ROW()-1+設定!$B$30))))&lt;=0,$A6446&lt;設定!$B$28,$A6446&gt;設定!$B$29),0,IF(AND($C6446&gt;=MAX(INDEX($C$1:$C$13701,MAX(1,ROW()-設定!$B$24)):INDEX($C$1:$C$13701,MAX(1,ROW()-1))),$C6446&gt;MAX(INDEX($C$1:$C$13701,MIN(13701,ROW()+1)):INDEX($C$1:$C$13701,MIN(13701,ROW()+設定!$B$24))),$C6446&gt;=設定!$B$32,$C6446&gt;=MAX(MIN(INDEX($C$1:$C$13701,MAX(1,ROW()-設定!$B$26)):INDEX($C$1:$C$13701,MAX(1,ROW()-1))),MIN(INDEX($C$1:$C$13701,MIN(13701,ROW()+1)):INDEX($C$1:$C$13701,MIN(13701,ROW()+設定!$B$26))))*10^(設定!$B$27/20)),1,0))</f>
        <v>0</v>
      </c>
      <c r="G6446" s="33" t="n">
        <f aca="false">$G6445+IF($F6446=1,1,0)</f>
        <v>3</v>
      </c>
      <c r="H6446" s="0" t="str">
        <f aca="false">IF($F6446=1,$G6446,"")</f>
        <v/>
      </c>
    </row>
    <row r="6447" customFormat="false" ht="15" hidden="false" customHeight="false" outlineLevel="0" collapsed="false">
      <c r="A6447" s="30" t="n">
        <v>1007.03125</v>
      </c>
      <c r="B6447" s="31" t="n">
        <v>10.8412</v>
      </c>
      <c r="C6447" s="32" t="n">
        <f aca="false">IF($A6447="","",IF(設定!$B$21="dB",10^($B6447/20),ABS($B6447)))</f>
        <v>3.48385442939029</v>
      </c>
      <c r="D6447" s="32" t="n">
        <f aca="false">IF($A6447="","",$A6447^2)</f>
        <v>1014111.93847656</v>
      </c>
      <c r="E6447" s="32" t="n">
        <f aca="false">IF($A6447="","",IF($C6447&lt;=0,"",1/$C6447^2))</f>
        <v>0.0823910428693895</v>
      </c>
      <c r="F6447" s="33" t="n">
        <f aca="false">IF(OR(ROW()-設定!$B$30&lt;2,ROW()+設定!$B$30&gt;13701,N($A6447)&lt;=0,N(INDEX($A$2:$A$13701,MIN(13700,MAX(1,ROW()-1+設定!$B$30))))&lt;=0,$A6447&lt;設定!$B$28,$A6447&gt;設定!$B$29),0,IF(AND($C6447&gt;=MAX(INDEX($C$1:$C$13701,MAX(1,ROW()-設定!$B$24)):INDEX($C$1:$C$13701,MAX(1,ROW()-1))),$C6447&gt;MAX(INDEX($C$1:$C$13701,MIN(13701,ROW()+1)):INDEX($C$1:$C$13701,MIN(13701,ROW()+設定!$B$24))),$C6447&gt;=設定!$B$32,$C6447&gt;=MAX(MIN(INDEX($C$1:$C$13701,MAX(1,ROW()-設定!$B$26)):INDEX($C$1:$C$13701,MAX(1,ROW()-1))),MIN(INDEX($C$1:$C$13701,MIN(13701,ROW()+1)):INDEX($C$1:$C$13701,MIN(13701,ROW()+設定!$B$26))))*10^(設定!$B$27/20)),1,0))</f>
        <v>0</v>
      </c>
      <c r="G6447" s="33" t="n">
        <f aca="false">$G6446+IF($F6447=1,1,0)</f>
        <v>3</v>
      </c>
      <c r="H6447" s="0" t="str">
        <f aca="false">IF($F6447=1,$G6447,"")</f>
        <v/>
      </c>
    </row>
    <row r="6448" customFormat="false" ht="15" hidden="false" customHeight="false" outlineLevel="0" collapsed="false">
      <c r="A6448" s="30" t="n">
        <v>1007.1875</v>
      </c>
      <c r="B6448" s="31" t="n">
        <v>10.7053</v>
      </c>
      <c r="C6448" s="32" t="n">
        <f aca="false">IF($A6448="","",IF(設定!$B$21="dB",10^($B6448/20),ABS($B6448)))</f>
        <v>3.42977002148925</v>
      </c>
      <c r="D6448" s="32" t="n">
        <f aca="false">IF($A6448="","",$A6448^2)</f>
        <v>1014426.66015625</v>
      </c>
      <c r="E6448" s="32" t="n">
        <f aca="false">IF($A6448="","",IF($C6448&lt;=0,"",1/$C6448^2))</f>
        <v>0.0850099968333736</v>
      </c>
      <c r="F6448" s="33" t="n">
        <f aca="false">IF(OR(ROW()-設定!$B$30&lt;2,ROW()+設定!$B$30&gt;13701,N($A6448)&lt;=0,N(INDEX($A$2:$A$13701,MIN(13700,MAX(1,ROW()-1+設定!$B$30))))&lt;=0,$A6448&lt;設定!$B$28,$A6448&gt;設定!$B$29),0,IF(AND($C6448&gt;=MAX(INDEX($C$1:$C$13701,MAX(1,ROW()-設定!$B$24)):INDEX($C$1:$C$13701,MAX(1,ROW()-1))),$C6448&gt;MAX(INDEX($C$1:$C$13701,MIN(13701,ROW()+1)):INDEX($C$1:$C$13701,MIN(13701,ROW()+設定!$B$24))),$C6448&gt;=設定!$B$32,$C6448&gt;=MAX(MIN(INDEX($C$1:$C$13701,MAX(1,ROW()-設定!$B$26)):INDEX($C$1:$C$13701,MAX(1,ROW()-1))),MIN(INDEX($C$1:$C$13701,MIN(13701,ROW()+1)):INDEX($C$1:$C$13701,MIN(13701,ROW()+設定!$B$26))))*10^(設定!$B$27/20)),1,0))</f>
        <v>0</v>
      </c>
      <c r="G6448" s="33" t="n">
        <f aca="false">$G6447+IF($F6448=1,1,0)</f>
        <v>3</v>
      </c>
      <c r="H6448" s="0" t="str">
        <f aca="false">IF($F6448=1,$G6448,"")</f>
        <v/>
      </c>
    </row>
    <row r="6449" customFormat="false" ht="15" hidden="false" customHeight="false" outlineLevel="0" collapsed="false">
      <c r="A6449" s="30" t="n">
        <v>1007.34375</v>
      </c>
      <c r="B6449" s="31" t="n">
        <v>10.8081</v>
      </c>
      <c r="C6449" s="32" t="n">
        <f aca="false">IF($A6449="","",IF(設定!$B$21="dB",10^($B6449/20),ABS($B6449)))</f>
        <v>3.47060349664924</v>
      </c>
      <c r="D6449" s="32" t="n">
        <f aca="false">IF($A6449="","",$A6449^2)</f>
        <v>1014741.43066406</v>
      </c>
      <c r="E6449" s="32" t="n">
        <f aca="false">IF($A6449="","",IF($C6449&lt;=0,"",1/$C6449^2))</f>
        <v>0.0830213899323381</v>
      </c>
      <c r="F6449" s="33" t="n">
        <f aca="false">IF(OR(ROW()-設定!$B$30&lt;2,ROW()+設定!$B$30&gt;13701,N($A6449)&lt;=0,N(INDEX($A$2:$A$13701,MIN(13700,MAX(1,ROW()-1+設定!$B$30))))&lt;=0,$A6449&lt;設定!$B$28,$A6449&gt;設定!$B$29),0,IF(AND($C6449&gt;=MAX(INDEX($C$1:$C$13701,MAX(1,ROW()-設定!$B$24)):INDEX($C$1:$C$13701,MAX(1,ROW()-1))),$C6449&gt;MAX(INDEX($C$1:$C$13701,MIN(13701,ROW()+1)):INDEX($C$1:$C$13701,MIN(13701,ROW()+設定!$B$24))),$C6449&gt;=設定!$B$32,$C6449&gt;=MAX(MIN(INDEX($C$1:$C$13701,MAX(1,ROW()-設定!$B$26)):INDEX($C$1:$C$13701,MAX(1,ROW()-1))),MIN(INDEX($C$1:$C$13701,MIN(13701,ROW()+1)):INDEX($C$1:$C$13701,MIN(13701,ROW()+設定!$B$26))))*10^(設定!$B$27/20)),1,0))</f>
        <v>0</v>
      </c>
      <c r="G6449" s="33" t="n">
        <f aca="false">$G6448+IF($F6449=1,1,0)</f>
        <v>3</v>
      </c>
      <c r="H6449" s="0" t="str">
        <f aca="false">IF($F6449=1,$G6449,"")</f>
        <v/>
      </c>
    </row>
    <row r="6450" customFormat="false" ht="15" hidden="false" customHeight="false" outlineLevel="0" collapsed="false">
      <c r="A6450" s="30" t="n">
        <v>1007.5</v>
      </c>
      <c r="B6450" s="31" t="n">
        <v>10.9297</v>
      </c>
      <c r="C6450" s="32" t="n">
        <f aca="false">IF($A6450="","",IF(設定!$B$21="dB",10^($B6450/20),ABS($B6450)))</f>
        <v>3.51953266279671</v>
      </c>
      <c r="D6450" s="32" t="n">
        <f aca="false">IF($A6450="","",$A6450^2)</f>
        <v>1015056.25</v>
      </c>
      <c r="E6450" s="32" t="n">
        <f aca="false">IF($A6450="","",IF($C6450&lt;=0,"",1/$C6450^2))</f>
        <v>0.0807290793995243</v>
      </c>
      <c r="F6450" s="33" t="n">
        <f aca="false">IF(OR(ROW()-設定!$B$30&lt;2,ROW()+設定!$B$30&gt;13701,N($A6450)&lt;=0,N(INDEX($A$2:$A$13701,MIN(13700,MAX(1,ROW()-1+設定!$B$30))))&lt;=0,$A6450&lt;設定!$B$28,$A6450&gt;設定!$B$29),0,IF(AND($C6450&gt;=MAX(INDEX($C$1:$C$13701,MAX(1,ROW()-設定!$B$24)):INDEX($C$1:$C$13701,MAX(1,ROW()-1))),$C6450&gt;MAX(INDEX($C$1:$C$13701,MIN(13701,ROW()+1)):INDEX($C$1:$C$13701,MIN(13701,ROW()+設定!$B$24))),$C6450&gt;=設定!$B$32,$C6450&gt;=MAX(MIN(INDEX($C$1:$C$13701,MAX(1,ROW()-設定!$B$26)):INDEX($C$1:$C$13701,MAX(1,ROW()-1))),MIN(INDEX($C$1:$C$13701,MIN(13701,ROW()+1)):INDEX($C$1:$C$13701,MIN(13701,ROW()+設定!$B$26))))*10^(設定!$B$27/20)),1,0))</f>
        <v>0</v>
      </c>
      <c r="G6450" s="33" t="n">
        <f aca="false">$G6449+IF($F6450=1,1,0)</f>
        <v>3</v>
      </c>
      <c r="H6450" s="0" t="str">
        <f aca="false">IF($F6450=1,$G6450,"")</f>
        <v/>
      </c>
    </row>
    <row r="6451" customFormat="false" ht="15" hidden="false" customHeight="false" outlineLevel="0" collapsed="false">
      <c r="A6451" s="30" t="n">
        <v>1007.65625</v>
      </c>
      <c r="B6451" s="31" t="n">
        <v>10.7271</v>
      </c>
      <c r="C6451" s="32" t="n">
        <f aca="false">IF($A6451="","",IF(設定!$B$21="dB",10^($B6451/20),ABS($B6451)))</f>
        <v>3.43838893059347</v>
      </c>
      <c r="D6451" s="32" t="n">
        <f aca="false">IF($A6451="","",$A6451^2)</f>
        <v>1015371.11816406</v>
      </c>
      <c r="E6451" s="32" t="n">
        <f aca="false">IF($A6451="","",IF($C6451&lt;=0,"",1/$C6451^2))</f>
        <v>0.0845843468328583</v>
      </c>
      <c r="F6451" s="33" t="n">
        <f aca="false">IF(OR(ROW()-設定!$B$30&lt;2,ROW()+設定!$B$30&gt;13701,N($A6451)&lt;=0,N(INDEX($A$2:$A$13701,MIN(13700,MAX(1,ROW()-1+設定!$B$30))))&lt;=0,$A6451&lt;設定!$B$28,$A6451&gt;設定!$B$29),0,IF(AND($C6451&gt;=MAX(INDEX($C$1:$C$13701,MAX(1,ROW()-設定!$B$24)):INDEX($C$1:$C$13701,MAX(1,ROW()-1))),$C6451&gt;MAX(INDEX($C$1:$C$13701,MIN(13701,ROW()+1)):INDEX($C$1:$C$13701,MIN(13701,ROW()+設定!$B$24))),$C6451&gt;=設定!$B$32,$C6451&gt;=MAX(MIN(INDEX($C$1:$C$13701,MAX(1,ROW()-設定!$B$26)):INDEX($C$1:$C$13701,MAX(1,ROW()-1))),MIN(INDEX($C$1:$C$13701,MIN(13701,ROW()+1)):INDEX($C$1:$C$13701,MIN(13701,ROW()+設定!$B$26))))*10^(設定!$B$27/20)),1,0))</f>
        <v>0</v>
      </c>
      <c r="G6451" s="33" t="n">
        <f aca="false">$G6450+IF($F6451=1,1,0)</f>
        <v>3</v>
      </c>
      <c r="H6451" s="0" t="str">
        <f aca="false">IF($F6451=1,$G6451,"")</f>
        <v/>
      </c>
    </row>
    <row r="6452" customFormat="false" ht="15" hidden="false" customHeight="false" outlineLevel="0" collapsed="false">
      <c r="A6452" s="30" t="n">
        <v>1007.8125</v>
      </c>
      <c r="B6452" s="31" t="n">
        <v>10.8048</v>
      </c>
      <c r="C6452" s="32" t="n">
        <f aca="false">IF($A6452="","",IF(設定!$B$21="dB",10^($B6452/20),ABS($B6452)))</f>
        <v>3.46928517271884</v>
      </c>
      <c r="D6452" s="32" t="n">
        <f aca="false">IF($A6452="","",$A6452^2)</f>
        <v>1015686.03515625</v>
      </c>
      <c r="E6452" s="32" t="n">
        <f aca="false">IF($A6452="","",IF($C6452&lt;=0,"",1/$C6452^2))</f>
        <v>0.0830844979646211</v>
      </c>
      <c r="F6452" s="33" t="n">
        <f aca="false">IF(OR(ROW()-設定!$B$30&lt;2,ROW()+設定!$B$30&gt;13701,N($A6452)&lt;=0,N(INDEX($A$2:$A$13701,MIN(13700,MAX(1,ROW()-1+設定!$B$30))))&lt;=0,$A6452&lt;設定!$B$28,$A6452&gt;設定!$B$29),0,IF(AND($C6452&gt;=MAX(INDEX($C$1:$C$13701,MAX(1,ROW()-設定!$B$24)):INDEX($C$1:$C$13701,MAX(1,ROW()-1))),$C6452&gt;MAX(INDEX($C$1:$C$13701,MIN(13701,ROW()+1)):INDEX($C$1:$C$13701,MIN(13701,ROW()+設定!$B$24))),$C6452&gt;=設定!$B$32,$C6452&gt;=MAX(MIN(INDEX($C$1:$C$13701,MAX(1,ROW()-設定!$B$26)):INDEX($C$1:$C$13701,MAX(1,ROW()-1))),MIN(INDEX($C$1:$C$13701,MIN(13701,ROW()+1)):INDEX($C$1:$C$13701,MIN(13701,ROW()+設定!$B$26))))*10^(設定!$B$27/20)),1,0))</f>
        <v>0</v>
      </c>
      <c r="G6452" s="33" t="n">
        <f aca="false">$G6451+IF($F6452=1,1,0)</f>
        <v>3</v>
      </c>
      <c r="H6452" s="0" t="str">
        <f aca="false">IF($F6452=1,$G6452,"")</f>
        <v/>
      </c>
    </row>
    <row r="6453" customFormat="false" ht="15" hidden="false" customHeight="false" outlineLevel="0" collapsed="false">
      <c r="A6453" s="30" t="n">
        <v>1007.96875</v>
      </c>
      <c r="B6453" s="31" t="n">
        <v>10.75</v>
      </c>
      <c r="C6453" s="32" t="n">
        <f aca="false">IF($A6453="","",IF(設定!$B$21="dB",10^($B6453/20),ABS($B6453)))</f>
        <v>3.44746606573149</v>
      </c>
      <c r="D6453" s="32" t="n">
        <f aca="false">IF($A6453="","",$A6453^2)</f>
        <v>1016001.00097656</v>
      </c>
      <c r="E6453" s="32" t="n">
        <f aca="false">IF($A6453="","",IF($C6453&lt;=0,"",1/$C6453^2))</f>
        <v>0.0841395141645195</v>
      </c>
      <c r="F6453" s="33" t="n">
        <f aca="false">IF(OR(ROW()-設定!$B$30&lt;2,ROW()+設定!$B$30&gt;13701,N($A6453)&lt;=0,N(INDEX($A$2:$A$13701,MIN(13700,MAX(1,ROW()-1+設定!$B$30))))&lt;=0,$A6453&lt;設定!$B$28,$A6453&gt;設定!$B$29),0,IF(AND($C6453&gt;=MAX(INDEX($C$1:$C$13701,MAX(1,ROW()-設定!$B$24)):INDEX($C$1:$C$13701,MAX(1,ROW()-1))),$C6453&gt;MAX(INDEX($C$1:$C$13701,MIN(13701,ROW()+1)):INDEX($C$1:$C$13701,MIN(13701,ROW()+設定!$B$24))),$C6453&gt;=設定!$B$32,$C6453&gt;=MAX(MIN(INDEX($C$1:$C$13701,MAX(1,ROW()-設定!$B$26)):INDEX($C$1:$C$13701,MAX(1,ROW()-1))),MIN(INDEX($C$1:$C$13701,MIN(13701,ROW()+1)):INDEX($C$1:$C$13701,MIN(13701,ROW()+設定!$B$26))))*10^(設定!$B$27/20)),1,0))</f>
        <v>0</v>
      </c>
      <c r="G6453" s="33" t="n">
        <f aca="false">$G6452+IF($F6453=1,1,0)</f>
        <v>3</v>
      </c>
      <c r="H6453" s="0" t="str">
        <f aca="false">IF($F6453=1,$G6453,"")</f>
        <v/>
      </c>
    </row>
    <row r="6454" customFormat="false" ht="15" hidden="false" customHeight="false" outlineLevel="0" collapsed="false">
      <c r="A6454" s="30" t="n">
        <v>1008.125</v>
      </c>
      <c r="B6454" s="31" t="n">
        <v>11.0138</v>
      </c>
      <c r="C6454" s="32" t="n">
        <f aca="false">IF($A6454="","",IF(設定!$B$21="dB",10^($B6454/20),ABS($B6454)))</f>
        <v>3.55377559021168</v>
      </c>
      <c r="D6454" s="32" t="n">
        <f aca="false">IF($A6454="","",$A6454^2)</f>
        <v>1016316.015625</v>
      </c>
      <c r="E6454" s="32" t="n">
        <f aca="false">IF($A6454="","",IF($C6454&lt;=0,"",1/$C6454^2))</f>
        <v>0.0791808209094275</v>
      </c>
      <c r="F6454" s="33" t="n">
        <f aca="false">IF(OR(ROW()-設定!$B$30&lt;2,ROW()+設定!$B$30&gt;13701,N($A6454)&lt;=0,N(INDEX($A$2:$A$13701,MIN(13700,MAX(1,ROW()-1+設定!$B$30))))&lt;=0,$A6454&lt;設定!$B$28,$A6454&gt;設定!$B$29),0,IF(AND($C6454&gt;=MAX(INDEX($C$1:$C$13701,MAX(1,ROW()-設定!$B$24)):INDEX($C$1:$C$13701,MAX(1,ROW()-1))),$C6454&gt;MAX(INDEX($C$1:$C$13701,MIN(13701,ROW()+1)):INDEX($C$1:$C$13701,MIN(13701,ROW()+設定!$B$24))),$C6454&gt;=設定!$B$32,$C6454&gt;=MAX(MIN(INDEX($C$1:$C$13701,MAX(1,ROW()-設定!$B$26)):INDEX($C$1:$C$13701,MAX(1,ROW()-1))),MIN(INDEX($C$1:$C$13701,MIN(13701,ROW()+1)):INDEX($C$1:$C$13701,MIN(13701,ROW()+設定!$B$26))))*10^(設定!$B$27/20)),1,0))</f>
        <v>0</v>
      </c>
      <c r="G6454" s="33" t="n">
        <f aca="false">$G6453+IF($F6454=1,1,0)</f>
        <v>3</v>
      </c>
      <c r="H6454" s="0" t="str">
        <f aca="false">IF($F6454=1,$G6454,"")</f>
        <v/>
      </c>
    </row>
    <row r="6455" customFormat="false" ht="15" hidden="false" customHeight="false" outlineLevel="0" collapsed="false">
      <c r="A6455" s="30" t="n">
        <v>1008.28125</v>
      </c>
      <c r="B6455" s="31" t="n">
        <v>10.946</v>
      </c>
      <c r="C6455" s="32" t="n">
        <f aca="false">IF($A6455="","",IF(設定!$B$21="dB",10^($B6455/20),ABS($B6455)))</f>
        <v>3.52614364306859</v>
      </c>
      <c r="D6455" s="32" t="n">
        <f aca="false">IF($A6455="","",$A6455^2)</f>
        <v>1016631.07910156</v>
      </c>
      <c r="E6455" s="32" t="n">
        <f aca="false">IF($A6455="","",IF($C6455&lt;=0,"",1/$C6455^2))</f>
        <v>0.0804266538015677</v>
      </c>
      <c r="F6455" s="33" t="n">
        <f aca="false">IF(OR(ROW()-設定!$B$30&lt;2,ROW()+設定!$B$30&gt;13701,N($A6455)&lt;=0,N(INDEX($A$2:$A$13701,MIN(13700,MAX(1,ROW()-1+設定!$B$30))))&lt;=0,$A6455&lt;設定!$B$28,$A6455&gt;設定!$B$29),0,IF(AND($C6455&gt;=MAX(INDEX($C$1:$C$13701,MAX(1,ROW()-設定!$B$24)):INDEX($C$1:$C$13701,MAX(1,ROW()-1))),$C6455&gt;MAX(INDEX($C$1:$C$13701,MIN(13701,ROW()+1)):INDEX($C$1:$C$13701,MIN(13701,ROW()+設定!$B$24))),$C6455&gt;=設定!$B$32,$C6455&gt;=MAX(MIN(INDEX($C$1:$C$13701,MAX(1,ROW()-設定!$B$26)):INDEX($C$1:$C$13701,MAX(1,ROW()-1))),MIN(INDEX($C$1:$C$13701,MIN(13701,ROW()+1)):INDEX($C$1:$C$13701,MIN(13701,ROW()+設定!$B$26))))*10^(設定!$B$27/20)),1,0))</f>
        <v>0</v>
      </c>
      <c r="G6455" s="33" t="n">
        <f aca="false">$G6454+IF($F6455=1,1,0)</f>
        <v>3</v>
      </c>
      <c r="H6455" s="0" t="str">
        <f aca="false">IF($F6455=1,$G6455,"")</f>
        <v/>
      </c>
    </row>
    <row r="6456" customFormat="false" ht="15" hidden="false" customHeight="false" outlineLevel="0" collapsed="false">
      <c r="A6456" s="30" t="n">
        <v>1008.4375</v>
      </c>
      <c r="B6456" s="31" t="n">
        <v>10.8966</v>
      </c>
      <c r="C6456" s="32" t="n">
        <f aca="false">IF($A6456="","",IF(設定!$B$21="dB",10^($B6456/20),ABS($B6456)))</f>
        <v>3.50614602694843</v>
      </c>
      <c r="D6456" s="32" t="n">
        <f aca="false">IF($A6456="","",$A6456^2)</f>
        <v>1016946.19140625</v>
      </c>
      <c r="E6456" s="32" t="n">
        <f aca="false">IF($A6456="","",IF($C6456&lt;=0,"",1/$C6456^2))</f>
        <v>0.0813467113206873</v>
      </c>
      <c r="F6456" s="33" t="n">
        <f aca="false">IF(OR(ROW()-設定!$B$30&lt;2,ROW()+設定!$B$30&gt;13701,N($A6456)&lt;=0,N(INDEX($A$2:$A$13701,MIN(13700,MAX(1,ROW()-1+設定!$B$30))))&lt;=0,$A6456&lt;設定!$B$28,$A6456&gt;設定!$B$29),0,IF(AND($C6456&gt;=MAX(INDEX($C$1:$C$13701,MAX(1,ROW()-設定!$B$24)):INDEX($C$1:$C$13701,MAX(1,ROW()-1))),$C6456&gt;MAX(INDEX($C$1:$C$13701,MIN(13701,ROW()+1)):INDEX($C$1:$C$13701,MIN(13701,ROW()+設定!$B$24))),$C6456&gt;=設定!$B$32,$C6456&gt;=MAX(MIN(INDEX($C$1:$C$13701,MAX(1,ROW()-設定!$B$26)):INDEX($C$1:$C$13701,MAX(1,ROW()-1))),MIN(INDEX($C$1:$C$13701,MIN(13701,ROW()+1)):INDEX($C$1:$C$13701,MIN(13701,ROW()+設定!$B$26))))*10^(設定!$B$27/20)),1,0))</f>
        <v>0</v>
      </c>
      <c r="G6456" s="33" t="n">
        <f aca="false">$G6455+IF($F6456=1,1,0)</f>
        <v>3</v>
      </c>
      <c r="H6456" s="0" t="str">
        <f aca="false">IF($F6456=1,$G6456,"")</f>
        <v/>
      </c>
    </row>
    <row r="6457" customFormat="false" ht="15" hidden="false" customHeight="false" outlineLevel="0" collapsed="false">
      <c r="A6457" s="30" t="n">
        <v>1008.59375</v>
      </c>
      <c r="B6457" s="31" t="n">
        <v>10.7978</v>
      </c>
      <c r="C6457" s="32" t="n">
        <f aca="false">IF($A6457="","",IF(設定!$B$21="dB",10^($B6457/20),ABS($B6457)))</f>
        <v>3.46649038552357</v>
      </c>
      <c r="D6457" s="32" t="n">
        <f aca="false">IF($A6457="","",$A6457^2)</f>
        <v>1017261.35253906</v>
      </c>
      <c r="E6457" s="32" t="n">
        <f aca="false">IF($A6457="","",IF($C6457&lt;=0,"",1/$C6457^2))</f>
        <v>0.0832185223350173</v>
      </c>
      <c r="F6457" s="33" t="n">
        <f aca="false">IF(OR(ROW()-設定!$B$30&lt;2,ROW()+設定!$B$30&gt;13701,N($A6457)&lt;=0,N(INDEX($A$2:$A$13701,MIN(13700,MAX(1,ROW()-1+設定!$B$30))))&lt;=0,$A6457&lt;設定!$B$28,$A6457&gt;設定!$B$29),0,IF(AND($C6457&gt;=MAX(INDEX($C$1:$C$13701,MAX(1,ROW()-設定!$B$24)):INDEX($C$1:$C$13701,MAX(1,ROW()-1))),$C6457&gt;MAX(INDEX($C$1:$C$13701,MIN(13701,ROW()+1)):INDEX($C$1:$C$13701,MIN(13701,ROW()+設定!$B$24))),$C6457&gt;=設定!$B$32,$C6457&gt;=MAX(MIN(INDEX($C$1:$C$13701,MAX(1,ROW()-設定!$B$26)):INDEX($C$1:$C$13701,MAX(1,ROW()-1))),MIN(INDEX($C$1:$C$13701,MIN(13701,ROW()+1)):INDEX($C$1:$C$13701,MIN(13701,ROW()+設定!$B$26))))*10^(設定!$B$27/20)),1,0))</f>
        <v>0</v>
      </c>
      <c r="G6457" s="33" t="n">
        <f aca="false">$G6456+IF($F6457=1,1,0)</f>
        <v>3</v>
      </c>
      <c r="H6457" s="0" t="str">
        <f aca="false">IF($F6457=1,$G6457,"")</f>
        <v/>
      </c>
    </row>
    <row r="6458" customFormat="false" ht="15" hidden="false" customHeight="false" outlineLevel="0" collapsed="false">
      <c r="A6458" s="30" t="n">
        <v>1008.75</v>
      </c>
      <c r="B6458" s="31" t="n">
        <v>10.9781</v>
      </c>
      <c r="C6458" s="32" t="n">
        <f aca="false">IF($A6458="","",IF(設定!$B$21="dB",10^($B6458/20),ABS($B6458)))</f>
        <v>3.53919914197087</v>
      </c>
      <c r="D6458" s="32" t="n">
        <f aca="false">IF($A6458="","",$A6458^2)</f>
        <v>1017576.5625</v>
      </c>
      <c r="E6458" s="32" t="n">
        <f aca="false">IF($A6458="","",IF($C6458&lt;=0,"",1/$C6458^2))</f>
        <v>0.0798343879274143</v>
      </c>
      <c r="F6458" s="33" t="n">
        <f aca="false">IF(OR(ROW()-設定!$B$30&lt;2,ROW()+設定!$B$30&gt;13701,N($A6458)&lt;=0,N(INDEX($A$2:$A$13701,MIN(13700,MAX(1,ROW()-1+設定!$B$30))))&lt;=0,$A6458&lt;設定!$B$28,$A6458&gt;設定!$B$29),0,IF(AND($C6458&gt;=MAX(INDEX($C$1:$C$13701,MAX(1,ROW()-設定!$B$24)):INDEX($C$1:$C$13701,MAX(1,ROW()-1))),$C6458&gt;MAX(INDEX($C$1:$C$13701,MIN(13701,ROW()+1)):INDEX($C$1:$C$13701,MIN(13701,ROW()+設定!$B$24))),$C6458&gt;=設定!$B$32,$C6458&gt;=MAX(MIN(INDEX($C$1:$C$13701,MAX(1,ROW()-設定!$B$26)):INDEX($C$1:$C$13701,MAX(1,ROW()-1))),MIN(INDEX($C$1:$C$13701,MIN(13701,ROW()+1)):INDEX($C$1:$C$13701,MIN(13701,ROW()+設定!$B$26))))*10^(設定!$B$27/20)),1,0))</f>
        <v>0</v>
      </c>
      <c r="G6458" s="33" t="n">
        <f aca="false">$G6457+IF($F6458=1,1,0)</f>
        <v>3</v>
      </c>
      <c r="H6458" s="0" t="str">
        <f aca="false">IF($F6458=1,$G6458,"")</f>
        <v/>
      </c>
    </row>
    <row r="6459" customFormat="false" ht="15" hidden="false" customHeight="false" outlineLevel="0" collapsed="false">
      <c r="A6459" s="30" t="n">
        <v>1008.90625</v>
      </c>
      <c r="B6459" s="31" t="n">
        <v>11.1256</v>
      </c>
      <c r="C6459" s="32" t="n">
        <f aca="false">IF($A6459="","",IF(設定!$B$21="dB",10^($B6459/20),ABS($B6459)))</f>
        <v>3.59981348907879</v>
      </c>
      <c r="D6459" s="32" t="n">
        <f aca="false">IF($A6459="","",$A6459^2)</f>
        <v>1017891.82128906</v>
      </c>
      <c r="E6459" s="32" t="n">
        <f aca="false">IF($A6459="","",IF($C6459&lt;=0,"",1/$C6459^2))</f>
        <v>0.077168489601188</v>
      </c>
      <c r="F6459" s="33" t="n">
        <f aca="false">IF(OR(ROW()-設定!$B$30&lt;2,ROW()+設定!$B$30&gt;13701,N($A6459)&lt;=0,N(INDEX($A$2:$A$13701,MIN(13700,MAX(1,ROW()-1+設定!$B$30))))&lt;=0,$A6459&lt;設定!$B$28,$A6459&gt;設定!$B$29),0,IF(AND($C6459&gt;=MAX(INDEX($C$1:$C$13701,MAX(1,ROW()-設定!$B$24)):INDEX($C$1:$C$13701,MAX(1,ROW()-1))),$C6459&gt;MAX(INDEX($C$1:$C$13701,MIN(13701,ROW()+1)):INDEX($C$1:$C$13701,MIN(13701,ROW()+設定!$B$24))),$C6459&gt;=設定!$B$32,$C6459&gt;=MAX(MIN(INDEX($C$1:$C$13701,MAX(1,ROW()-設定!$B$26)):INDEX($C$1:$C$13701,MAX(1,ROW()-1))),MIN(INDEX($C$1:$C$13701,MIN(13701,ROW()+1)):INDEX($C$1:$C$13701,MIN(13701,ROW()+設定!$B$26))))*10^(設定!$B$27/20)),1,0))</f>
        <v>0</v>
      </c>
      <c r="G6459" s="33" t="n">
        <f aca="false">$G6458+IF($F6459=1,1,0)</f>
        <v>3</v>
      </c>
      <c r="H6459" s="0" t="str">
        <f aca="false">IF($F6459=1,$G6459,"")</f>
        <v/>
      </c>
    </row>
    <row r="6460" customFormat="false" ht="15" hidden="false" customHeight="false" outlineLevel="0" collapsed="false">
      <c r="A6460" s="30" t="n">
        <v>1009.0625</v>
      </c>
      <c r="B6460" s="31" t="n">
        <v>11.0183</v>
      </c>
      <c r="C6460" s="32" t="n">
        <f aca="false">IF($A6460="","",IF(設定!$B$21="dB",10^($B6460/20),ABS($B6460)))</f>
        <v>3.55561721313303</v>
      </c>
      <c r="D6460" s="32" t="n">
        <f aca="false">IF($A6460="","",$A6460^2)</f>
        <v>1018207.12890625</v>
      </c>
      <c r="E6460" s="32" t="n">
        <f aca="false">IF($A6460="","",IF($C6460&lt;=0,"",1/$C6460^2))</f>
        <v>0.079098819140331</v>
      </c>
      <c r="F6460" s="33" t="n">
        <f aca="false">IF(OR(ROW()-設定!$B$30&lt;2,ROW()+設定!$B$30&gt;13701,N($A6460)&lt;=0,N(INDEX($A$2:$A$13701,MIN(13700,MAX(1,ROW()-1+設定!$B$30))))&lt;=0,$A6460&lt;設定!$B$28,$A6460&gt;設定!$B$29),0,IF(AND($C6460&gt;=MAX(INDEX($C$1:$C$13701,MAX(1,ROW()-設定!$B$24)):INDEX($C$1:$C$13701,MAX(1,ROW()-1))),$C6460&gt;MAX(INDEX($C$1:$C$13701,MIN(13701,ROW()+1)):INDEX($C$1:$C$13701,MIN(13701,ROW()+設定!$B$24))),$C6460&gt;=設定!$B$32,$C6460&gt;=MAX(MIN(INDEX($C$1:$C$13701,MAX(1,ROW()-設定!$B$26)):INDEX($C$1:$C$13701,MAX(1,ROW()-1))),MIN(INDEX($C$1:$C$13701,MIN(13701,ROW()+1)):INDEX($C$1:$C$13701,MIN(13701,ROW()+設定!$B$26))))*10^(設定!$B$27/20)),1,0))</f>
        <v>0</v>
      </c>
      <c r="G6460" s="33" t="n">
        <f aca="false">$G6459+IF($F6460=1,1,0)</f>
        <v>3</v>
      </c>
      <c r="H6460" s="0" t="str">
        <f aca="false">IF($F6460=1,$G6460,"")</f>
        <v/>
      </c>
    </row>
    <row r="6461" customFormat="false" ht="15" hidden="false" customHeight="false" outlineLevel="0" collapsed="false">
      <c r="A6461" s="30" t="n">
        <v>1009.21875</v>
      </c>
      <c r="B6461" s="31" t="n">
        <v>11.0304</v>
      </c>
      <c r="C6461" s="32" t="n">
        <f aca="false">IF($A6461="","",IF(設定!$B$21="dB",10^($B6461/20),ABS($B6461)))</f>
        <v>3.56057386707025</v>
      </c>
      <c r="D6461" s="32" t="n">
        <f aca="false">IF($A6461="","",$A6461^2)</f>
        <v>1018522.48535156</v>
      </c>
      <c r="E6461" s="32" t="n">
        <f aca="false">IF($A6461="","",IF($C6461&lt;=0,"",1/$C6461^2))</f>
        <v>0.0788787464262525</v>
      </c>
      <c r="F6461" s="33" t="n">
        <f aca="false">IF(OR(ROW()-設定!$B$30&lt;2,ROW()+設定!$B$30&gt;13701,N($A6461)&lt;=0,N(INDEX($A$2:$A$13701,MIN(13700,MAX(1,ROW()-1+設定!$B$30))))&lt;=0,$A6461&lt;設定!$B$28,$A6461&gt;設定!$B$29),0,IF(AND($C6461&gt;=MAX(INDEX($C$1:$C$13701,MAX(1,ROW()-設定!$B$24)):INDEX($C$1:$C$13701,MAX(1,ROW()-1))),$C6461&gt;MAX(INDEX($C$1:$C$13701,MIN(13701,ROW()+1)):INDEX($C$1:$C$13701,MIN(13701,ROW()+設定!$B$24))),$C6461&gt;=設定!$B$32,$C6461&gt;=MAX(MIN(INDEX($C$1:$C$13701,MAX(1,ROW()-設定!$B$26)):INDEX($C$1:$C$13701,MAX(1,ROW()-1))),MIN(INDEX($C$1:$C$13701,MIN(13701,ROW()+1)):INDEX($C$1:$C$13701,MIN(13701,ROW()+設定!$B$26))))*10^(設定!$B$27/20)),1,0))</f>
        <v>0</v>
      </c>
      <c r="G6461" s="33" t="n">
        <f aca="false">$G6460+IF($F6461=1,1,0)</f>
        <v>3</v>
      </c>
      <c r="H6461" s="0" t="str">
        <f aca="false">IF($F6461=1,$G6461,"")</f>
        <v/>
      </c>
    </row>
    <row r="6462" customFormat="false" ht="15" hidden="false" customHeight="false" outlineLevel="0" collapsed="false">
      <c r="A6462" s="30" t="n">
        <v>1009.375</v>
      </c>
      <c r="B6462" s="31" t="n">
        <v>11.1662</v>
      </c>
      <c r="C6462" s="32" t="n">
        <f aca="false">IF($A6462="","",IF(設定!$B$21="dB",10^($B6462/20),ABS($B6462)))</f>
        <v>3.61667929591203</v>
      </c>
      <c r="D6462" s="32" t="n">
        <f aca="false">IF($A6462="","",$A6462^2)</f>
        <v>1018837.890625</v>
      </c>
      <c r="E6462" s="32" t="n">
        <f aca="false">IF($A6462="","",IF($C6462&lt;=0,"",1/$C6462^2))</f>
        <v>0.0764504418874799</v>
      </c>
      <c r="F6462" s="33" t="n">
        <f aca="false">IF(OR(ROW()-設定!$B$30&lt;2,ROW()+設定!$B$30&gt;13701,N($A6462)&lt;=0,N(INDEX($A$2:$A$13701,MIN(13700,MAX(1,ROW()-1+設定!$B$30))))&lt;=0,$A6462&lt;設定!$B$28,$A6462&gt;設定!$B$29),0,IF(AND($C6462&gt;=MAX(INDEX($C$1:$C$13701,MAX(1,ROW()-設定!$B$24)):INDEX($C$1:$C$13701,MAX(1,ROW()-1))),$C6462&gt;MAX(INDEX($C$1:$C$13701,MIN(13701,ROW()+1)):INDEX($C$1:$C$13701,MIN(13701,ROW()+設定!$B$24))),$C6462&gt;=設定!$B$32,$C6462&gt;=MAX(MIN(INDEX($C$1:$C$13701,MAX(1,ROW()-設定!$B$26)):INDEX($C$1:$C$13701,MAX(1,ROW()-1))),MIN(INDEX($C$1:$C$13701,MIN(13701,ROW()+1)):INDEX($C$1:$C$13701,MIN(13701,ROW()+設定!$B$26))))*10^(設定!$B$27/20)),1,0))</f>
        <v>0</v>
      </c>
      <c r="G6462" s="33" t="n">
        <f aca="false">$G6461+IF($F6462=1,1,0)</f>
        <v>3</v>
      </c>
      <c r="H6462" s="0" t="str">
        <f aca="false">IF($F6462=1,$G6462,"")</f>
        <v/>
      </c>
    </row>
    <row r="6463" customFormat="false" ht="15" hidden="false" customHeight="false" outlineLevel="0" collapsed="false">
      <c r="A6463" s="30" t="n">
        <v>1009.53125</v>
      </c>
      <c r="B6463" s="31" t="n">
        <v>10.9969</v>
      </c>
      <c r="C6463" s="32" t="n">
        <f aca="false">IF($A6463="","",IF(設定!$B$21="dB",10^($B6463/20),ABS($B6463)))</f>
        <v>3.54686778685385</v>
      </c>
      <c r="D6463" s="32" t="n">
        <f aca="false">IF($A6463="","",$A6463^2)</f>
        <v>1019153.34472656</v>
      </c>
      <c r="E6463" s="32" t="n">
        <f aca="false">IF($A6463="","",IF($C6463&lt;=0,"",1/$C6463^2))</f>
        <v>0.0794895429721673</v>
      </c>
      <c r="F6463" s="33" t="n">
        <f aca="false">IF(OR(ROW()-設定!$B$30&lt;2,ROW()+設定!$B$30&gt;13701,N($A6463)&lt;=0,N(INDEX($A$2:$A$13701,MIN(13700,MAX(1,ROW()-1+設定!$B$30))))&lt;=0,$A6463&lt;設定!$B$28,$A6463&gt;設定!$B$29),0,IF(AND($C6463&gt;=MAX(INDEX($C$1:$C$13701,MAX(1,ROW()-設定!$B$24)):INDEX($C$1:$C$13701,MAX(1,ROW()-1))),$C6463&gt;MAX(INDEX($C$1:$C$13701,MIN(13701,ROW()+1)):INDEX($C$1:$C$13701,MIN(13701,ROW()+設定!$B$24))),$C6463&gt;=設定!$B$32,$C6463&gt;=MAX(MIN(INDEX($C$1:$C$13701,MAX(1,ROW()-設定!$B$26)):INDEX($C$1:$C$13701,MAX(1,ROW()-1))),MIN(INDEX($C$1:$C$13701,MIN(13701,ROW()+1)):INDEX($C$1:$C$13701,MIN(13701,ROW()+設定!$B$26))))*10^(設定!$B$27/20)),1,0))</f>
        <v>0</v>
      </c>
      <c r="G6463" s="33" t="n">
        <f aca="false">$G6462+IF($F6463=1,1,0)</f>
        <v>3</v>
      </c>
      <c r="H6463" s="0" t="str">
        <f aca="false">IF($F6463=1,$G6463,"")</f>
        <v/>
      </c>
    </row>
    <row r="6464" customFormat="false" ht="15" hidden="false" customHeight="false" outlineLevel="0" collapsed="false">
      <c r="A6464" s="30" t="n">
        <v>1009.6875</v>
      </c>
      <c r="B6464" s="31" t="n">
        <v>11.1578</v>
      </c>
      <c r="C6464" s="32" t="n">
        <f aca="false">IF($A6464="","",IF(設定!$B$21="dB",10^($B6464/20),ABS($B6464)))</f>
        <v>3.61318334765553</v>
      </c>
      <c r="D6464" s="32" t="n">
        <f aca="false">IF($A6464="","",$A6464^2)</f>
        <v>1019468.84765625</v>
      </c>
      <c r="E6464" s="32" t="n">
        <f aca="false">IF($A6464="","",IF($C6464&lt;=0,"",1/$C6464^2))</f>
        <v>0.0765984532451984</v>
      </c>
      <c r="F6464" s="33" t="n">
        <f aca="false">IF(OR(ROW()-設定!$B$30&lt;2,ROW()+設定!$B$30&gt;13701,N($A6464)&lt;=0,N(INDEX($A$2:$A$13701,MIN(13700,MAX(1,ROW()-1+設定!$B$30))))&lt;=0,$A6464&lt;設定!$B$28,$A6464&gt;設定!$B$29),0,IF(AND($C6464&gt;=MAX(INDEX($C$1:$C$13701,MAX(1,ROW()-設定!$B$24)):INDEX($C$1:$C$13701,MAX(1,ROW()-1))),$C6464&gt;MAX(INDEX($C$1:$C$13701,MIN(13701,ROW()+1)):INDEX($C$1:$C$13701,MIN(13701,ROW()+設定!$B$24))),$C6464&gt;=設定!$B$32,$C6464&gt;=MAX(MIN(INDEX($C$1:$C$13701,MAX(1,ROW()-設定!$B$26)):INDEX($C$1:$C$13701,MAX(1,ROW()-1))),MIN(INDEX($C$1:$C$13701,MIN(13701,ROW()+1)):INDEX($C$1:$C$13701,MIN(13701,ROW()+設定!$B$26))))*10^(設定!$B$27/20)),1,0))</f>
        <v>0</v>
      </c>
      <c r="G6464" s="33" t="n">
        <f aca="false">$G6463+IF($F6464=1,1,0)</f>
        <v>3</v>
      </c>
      <c r="H6464" s="0" t="str">
        <f aca="false">IF($F6464=1,$G6464,"")</f>
        <v/>
      </c>
    </row>
    <row r="6465" customFormat="false" ht="15" hidden="false" customHeight="false" outlineLevel="0" collapsed="false">
      <c r="A6465" s="30" t="n">
        <v>1009.84375</v>
      </c>
      <c r="B6465" s="31" t="n">
        <v>11.2384</v>
      </c>
      <c r="C6465" s="32" t="n">
        <f aca="false">IF($A6465="","",IF(設定!$B$21="dB",10^($B6465/20),ABS($B6465)))</f>
        <v>3.64686762953606</v>
      </c>
      <c r="D6465" s="32" t="n">
        <f aca="false">IF($A6465="","",$A6465^2)</f>
        <v>1019784.39941406</v>
      </c>
      <c r="E6465" s="32" t="n">
        <f aca="false">IF($A6465="","",IF($C6465&lt;=0,"",1/$C6465^2))</f>
        <v>0.075189985314024</v>
      </c>
      <c r="F6465" s="33" t="n">
        <f aca="false">IF(OR(ROW()-設定!$B$30&lt;2,ROW()+設定!$B$30&gt;13701,N($A6465)&lt;=0,N(INDEX($A$2:$A$13701,MIN(13700,MAX(1,ROW()-1+設定!$B$30))))&lt;=0,$A6465&lt;設定!$B$28,$A6465&gt;設定!$B$29),0,IF(AND($C6465&gt;=MAX(INDEX($C$1:$C$13701,MAX(1,ROW()-設定!$B$24)):INDEX($C$1:$C$13701,MAX(1,ROW()-1))),$C6465&gt;MAX(INDEX($C$1:$C$13701,MIN(13701,ROW()+1)):INDEX($C$1:$C$13701,MIN(13701,ROW()+設定!$B$24))),$C6465&gt;=設定!$B$32,$C6465&gt;=MAX(MIN(INDEX($C$1:$C$13701,MAX(1,ROW()-設定!$B$26)):INDEX($C$1:$C$13701,MAX(1,ROW()-1))),MIN(INDEX($C$1:$C$13701,MIN(13701,ROW()+1)):INDEX($C$1:$C$13701,MIN(13701,ROW()+設定!$B$26))))*10^(設定!$B$27/20)),1,0))</f>
        <v>0</v>
      </c>
      <c r="G6465" s="33" t="n">
        <f aca="false">$G6464+IF($F6465=1,1,0)</f>
        <v>3</v>
      </c>
      <c r="H6465" s="0" t="str">
        <f aca="false">IF($F6465=1,$G6465,"")</f>
        <v/>
      </c>
    </row>
    <row r="6466" customFormat="false" ht="15" hidden="false" customHeight="false" outlineLevel="0" collapsed="false">
      <c r="A6466" s="30" t="n">
        <v>1010</v>
      </c>
      <c r="B6466" s="31" t="n">
        <v>11.1208</v>
      </c>
      <c r="C6466" s="32" t="n">
        <f aca="false">IF($A6466="","",IF(設定!$B$21="dB",10^($B6466/20),ABS($B6466)))</f>
        <v>3.59782470819926</v>
      </c>
      <c r="D6466" s="32" t="n">
        <f aca="false">IF($A6466="","",$A6466^2)</f>
        <v>1020100</v>
      </c>
      <c r="E6466" s="32" t="n">
        <f aca="false">IF($A6466="","",IF($C6466&lt;=0,"",1/$C6466^2))</f>
        <v>0.0772538265180503</v>
      </c>
      <c r="F6466" s="33" t="n">
        <f aca="false">IF(OR(ROW()-設定!$B$30&lt;2,ROW()+設定!$B$30&gt;13701,N($A6466)&lt;=0,N(INDEX($A$2:$A$13701,MIN(13700,MAX(1,ROW()-1+設定!$B$30))))&lt;=0,$A6466&lt;設定!$B$28,$A6466&gt;設定!$B$29),0,IF(AND($C6466&gt;=MAX(INDEX($C$1:$C$13701,MAX(1,ROW()-設定!$B$24)):INDEX($C$1:$C$13701,MAX(1,ROW()-1))),$C6466&gt;MAX(INDEX($C$1:$C$13701,MIN(13701,ROW()+1)):INDEX($C$1:$C$13701,MIN(13701,ROW()+設定!$B$24))),$C6466&gt;=設定!$B$32,$C6466&gt;=MAX(MIN(INDEX($C$1:$C$13701,MAX(1,ROW()-設定!$B$26)):INDEX($C$1:$C$13701,MAX(1,ROW()-1))),MIN(INDEX($C$1:$C$13701,MIN(13701,ROW()+1)):INDEX($C$1:$C$13701,MIN(13701,ROW()+設定!$B$26))))*10^(設定!$B$27/20)),1,0))</f>
        <v>0</v>
      </c>
      <c r="G6466" s="33" t="n">
        <f aca="false">$G6465+IF($F6466=1,1,0)</f>
        <v>3</v>
      </c>
      <c r="H6466" s="0" t="str">
        <f aca="false">IF($F6466=1,$G6466,"")</f>
        <v/>
      </c>
    </row>
    <row r="6467" customFormat="false" ht="15" hidden="false" customHeight="false" outlineLevel="0" collapsed="false">
      <c r="A6467" s="30" t="n">
        <v>1010.15625</v>
      </c>
      <c r="B6467" s="31" t="n">
        <v>11.1416</v>
      </c>
      <c r="C6467" s="32" t="n">
        <f aca="false">IF($A6467="","",IF(設定!$B$21="dB",10^($B6467/20),ABS($B6467)))</f>
        <v>3.60645070180284</v>
      </c>
      <c r="D6467" s="32" t="n">
        <f aca="false">IF($A6467="","",$A6467^2)</f>
        <v>1020415.64941406</v>
      </c>
      <c r="E6467" s="32" t="n">
        <f aca="false">IF($A6467="","",IF($C6467&lt;=0,"",1/$C6467^2))</f>
        <v>0.0768847134350876</v>
      </c>
      <c r="F6467" s="33" t="n">
        <f aca="false">IF(OR(ROW()-設定!$B$30&lt;2,ROW()+設定!$B$30&gt;13701,N($A6467)&lt;=0,N(INDEX($A$2:$A$13701,MIN(13700,MAX(1,ROW()-1+設定!$B$30))))&lt;=0,$A6467&lt;設定!$B$28,$A6467&gt;設定!$B$29),0,IF(AND($C6467&gt;=MAX(INDEX($C$1:$C$13701,MAX(1,ROW()-設定!$B$24)):INDEX($C$1:$C$13701,MAX(1,ROW()-1))),$C6467&gt;MAX(INDEX($C$1:$C$13701,MIN(13701,ROW()+1)):INDEX($C$1:$C$13701,MIN(13701,ROW()+設定!$B$24))),$C6467&gt;=設定!$B$32,$C6467&gt;=MAX(MIN(INDEX($C$1:$C$13701,MAX(1,ROW()-設定!$B$26)):INDEX($C$1:$C$13701,MAX(1,ROW()-1))),MIN(INDEX($C$1:$C$13701,MIN(13701,ROW()+1)):INDEX($C$1:$C$13701,MIN(13701,ROW()+設定!$B$26))))*10^(設定!$B$27/20)),1,0))</f>
        <v>0</v>
      </c>
      <c r="G6467" s="33" t="n">
        <f aca="false">$G6466+IF($F6467=1,1,0)</f>
        <v>3</v>
      </c>
      <c r="H6467" s="0" t="str">
        <f aca="false">IF($F6467=1,$G6467,"")</f>
        <v/>
      </c>
    </row>
    <row r="6468" customFormat="false" ht="15" hidden="false" customHeight="false" outlineLevel="0" collapsed="false">
      <c r="A6468" s="30" t="n">
        <v>1010.3125</v>
      </c>
      <c r="B6468" s="31" t="n">
        <v>11.2783</v>
      </c>
      <c r="C6468" s="32" t="n">
        <f aca="false">IF($A6468="","",IF(設定!$B$21="dB",10^($B6468/20),ABS($B6468)))</f>
        <v>3.66365862601557</v>
      </c>
      <c r="D6468" s="32" t="n">
        <f aca="false">IF($A6468="","",$A6468^2)</f>
        <v>1020731.34765625</v>
      </c>
      <c r="E6468" s="32" t="n">
        <f aca="false">IF($A6468="","",IF($C6468&lt;=0,"",1/$C6468^2))</f>
        <v>0.0745023548455196</v>
      </c>
      <c r="F6468" s="33" t="n">
        <f aca="false">IF(OR(ROW()-設定!$B$30&lt;2,ROW()+設定!$B$30&gt;13701,N($A6468)&lt;=0,N(INDEX($A$2:$A$13701,MIN(13700,MAX(1,ROW()-1+設定!$B$30))))&lt;=0,$A6468&lt;設定!$B$28,$A6468&gt;設定!$B$29),0,IF(AND($C6468&gt;=MAX(INDEX($C$1:$C$13701,MAX(1,ROW()-設定!$B$24)):INDEX($C$1:$C$13701,MAX(1,ROW()-1))),$C6468&gt;MAX(INDEX($C$1:$C$13701,MIN(13701,ROW()+1)):INDEX($C$1:$C$13701,MIN(13701,ROW()+設定!$B$24))),$C6468&gt;=設定!$B$32,$C6468&gt;=MAX(MIN(INDEX($C$1:$C$13701,MAX(1,ROW()-設定!$B$26)):INDEX($C$1:$C$13701,MAX(1,ROW()-1))),MIN(INDEX($C$1:$C$13701,MIN(13701,ROW()+1)):INDEX($C$1:$C$13701,MIN(13701,ROW()+設定!$B$26))))*10^(設定!$B$27/20)),1,0))</f>
        <v>0</v>
      </c>
      <c r="G6468" s="33" t="n">
        <f aca="false">$G6467+IF($F6468=1,1,0)</f>
        <v>3</v>
      </c>
      <c r="H6468" s="0" t="str">
        <f aca="false">IF($F6468=1,$G6468,"")</f>
        <v/>
      </c>
    </row>
    <row r="6469" customFormat="false" ht="15" hidden="false" customHeight="false" outlineLevel="0" collapsed="false">
      <c r="A6469" s="30" t="n">
        <v>1010.46875</v>
      </c>
      <c r="B6469" s="31" t="n">
        <v>11.2684</v>
      </c>
      <c r="C6469" s="32" t="n">
        <f aca="false">IF($A6469="","",IF(設定!$B$21="dB",10^($B6469/20),ABS($B6469)))</f>
        <v>3.65948524139639</v>
      </c>
      <c r="D6469" s="32" t="n">
        <f aca="false">IF($A6469="","",$A6469^2)</f>
        <v>1021047.09472656</v>
      </c>
      <c r="E6469" s="32" t="n">
        <f aca="false">IF($A6469="","",IF($C6469&lt;=0,"",1/$C6469^2))</f>
        <v>0.0746723810958915</v>
      </c>
      <c r="F6469" s="33" t="n">
        <f aca="false">IF(OR(ROW()-設定!$B$30&lt;2,ROW()+設定!$B$30&gt;13701,N($A6469)&lt;=0,N(INDEX($A$2:$A$13701,MIN(13700,MAX(1,ROW()-1+設定!$B$30))))&lt;=0,$A6469&lt;設定!$B$28,$A6469&gt;設定!$B$29),0,IF(AND($C6469&gt;=MAX(INDEX($C$1:$C$13701,MAX(1,ROW()-設定!$B$24)):INDEX($C$1:$C$13701,MAX(1,ROW()-1))),$C6469&gt;MAX(INDEX($C$1:$C$13701,MIN(13701,ROW()+1)):INDEX($C$1:$C$13701,MIN(13701,ROW()+設定!$B$24))),$C6469&gt;=設定!$B$32,$C6469&gt;=MAX(MIN(INDEX($C$1:$C$13701,MAX(1,ROW()-設定!$B$26)):INDEX($C$1:$C$13701,MAX(1,ROW()-1))),MIN(INDEX($C$1:$C$13701,MIN(13701,ROW()+1)):INDEX($C$1:$C$13701,MIN(13701,ROW()+設定!$B$26))))*10^(設定!$B$27/20)),1,0))</f>
        <v>0</v>
      </c>
      <c r="G6469" s="33" t="n">
        <f aca="false">$G6468+IF($F6469=1,1,0)</f>
        <v>3</v>
      </c>
      <c r="H6469" s="0" t="str">
        <f aca="false">IF($F6469=1,$G6469,"")</f>
        <v/>
      </c>
    </row>
    <row r="6470" customFormat="false" ht="15" hidden="false" customHeight="false" outlineLevel="0" collapsed="false">
      <c r="A6470" s="30" t="n">
        <v>1010.625</v>
      </c>
      <c r="B6470" s="31" t="n">
        <v>11.2792</v>
      </c>
      <c r="C6470" s="32" t="n">
        <f aca="false">IF($A6470="","",IF(設定!$B$21="dB",10^($B6470/20),ABS($B6470)))</f>
        <v>3.66403826054161</v>
      </c>
      <c r="D6470" s="32" t="n">
        <f aca="false">IF($A6470="","",$A6470^2)</f>
        <v>1021362.890625</v>
      </c>
      <c r="E6470" s="32" t="n">
        <f aca="false">IF($A6470="","",IF($C6470&lt;=0,"",1/$C6470^2))</f>
        <v>0.0744869171241254</v>
      </c>
      <c r="F6470" s="33" t="n">
        <f aca="false">IF(OR(ROW()-設定!$B$30&lt;2,ROW()+設定!$B$30&gt;13701,N($A6470)&lt;=0,N(INDEX($A$2:$A$13701,MIN(13700,MAX(1,ROW()-1+設定!$B$30))))&lt;=0,$A6470&lt;設定!$B$28,$A6470&gt;設定!$B$29),0,IF(AND($C6470&gt;=MAX(INDEX($C$1:$C$13701,MAX(1,ROW()-設定!$B$24)):INDEX($C$1:$C$13701,MAX(1,ROW()-1))),$C6470&gt;MAX(INDEX($C$1:$C$13701,MIN(13701,ROW()+1)):INDEX($C$1:$C$13701,MIN(13701,ROW()+設定!$B$24))),$C6470&gt;=設定!$B$32,$C6470&gt;=MAX(MIN(INDEX($C$1:$C$13701,MAX(1,ROW()-設定!$B$26)):INDEX($C$1:$C$13701,MAX(1,ROW()-1))),MIN(INDEX($C$1:$C$13701,MIN(13701,ROW()+1)):INDEX($C$1:$C$13701,MIN(13701,ROW()+設定!$B$26))))*10^(設定!$B$27/20)),1,0))</f>
        <v>0</v>
      </c>
      <c r="G6470" s="33" t="n">
        <f aca="false">$G6469+IF($F6470=1,1,0)</f>
        <v>3</v>
      </c>
      <c r="H6470" s="0" t="str">
        <f aca="false">IF($F6470=1,$G6470,"")</f>
        <v/>
      </c>
    </row>
    <row r="6471" customFormat="false" ht="15" hidden="false" customHeight="false" outlineLevel="0" collapsed="false">
      <c r="A6471" s="30" t="n">
        <v>1010.78125</v>
      </c>
      <c r="B6471" s="31" t="n">
        <v>11.3504</v>
      </c>
      <c r="C6471" s="32" t="n">
        <f aca="false">IF($A6471="","",IF(設定!$B$21="dB",10^($B6471/20),ABS($B6471)))</f>
        <v>3.69419656370441</v>
      </c>
      <c r="D6471" s="32" t="n">
        <f aca="false">IF($A6471="","",$A6471^2)</f>
        <v>1021678.73535156</v>
      </c>
      <c r="E6471" s="32" t="n">
        <f aca="false">IF($A6471="","",IF($C6471&lt;=0,"",1/$C6471^2))</f>
        <v>0.0732757040613266</v>
      </c>
      <c r="F6471" s="33" t="n">
        <f aca="false">IF(OR(ROW()-設定!$B$30&lt;2,ROW()+設定!$B$30&gt;13701,N($A6471)&lt;=0,N(INDEX($A$2:$A$13701,MIN(13700,MAX(1,ROW()-1+設定!$B$30))))&lt;=0,$A6471&lt;設定!$B$28,$A6471&gt;設定!$B$29),0,IF(AND($C6471&gt;=MAX(INDEX($C$1:$C$13701,MAX(1,ROW()-設定!$B$24)):INDEX($C$1:$C$13701,MAX(1,ROW()-1))),$C6471&gt;MAX(INDEX($C$1:$C$13701,MIN(13701,ROW()+1)):INDEX($C$1:$C$13701,MIN(13701,ROW()+設定!$B$24))),$C6471&gt;=設定!$B$32,$C6471&gt;=MAX(MIN(INDEX($C$1:$C$13701,MAX(1,ROW()-設定!$B$26)):INDEX($C$1:$C$13701,MAX(1,ROW()-1))),MIN(INDEX($C$1:$C$13701,MIN(13701,ROW()+1)):INDEX($C$1:$C$13701,MIN(13701,ROW()+設定!$B$26))))*10^(設定!$B$27/20)),1,0))</f>
        <v>0</v>
      </c>
      <c r="G6471" s="33" t="n">
        <f aca="false">$G6470+IF($F6471=1,1,0)</f>
        <v>3</v>
      </c>
      <c r="H6471" s="0" t="str">
        <f aca="false">IF($F6471=1,$G6471,"")</f>
        <v/>
      </c>
    </row>
    <row r="6472" customFormat="false" ht="15" hidden="false" customHeight="false" outlineLevel="0" collapsed="false">
      <c r="A6472" s="30" t="n">
        <v>1010.9375</v>
      </c>
      <c r="B6472" s="31" t="n">
        <v>11.3773</v>
      </c>
      <c r="C6472" s="32" t="n">
        <f aca="false">IF($A6472="","",IF(設定!$B$21="dB",10^($B6472/20),ABS($B6472)))</f>
        <v>3.70565513962549</v>
      </c>
      <c r="D6472" s="32" t="n">
        <f aca="false">IF($A6472="","",$A6472^2)</f>
        <v>1021994.62890625</v>
      </c>
      <c r="E6472" s="32" t="n">
        <f aca="false">IF($A6472="","",IF($C6472&lt;=0,"",1/$C6472^2))</f>
        <v>0.0728232404443275</v>
      </c>
      <c r="F6472" s="33" t="n">
        <f aca="false">IF(OR(ROW()-設定!$B$30&lt;2,ROW()+設定!$B$30&gt;13701,N($A6472)&lt;=0,N(INDEX($A$2:$A$13701,MIN(13700,MAX(1,ROW()-1+設定!$B$30))))&lt;=0,$A6472&lt;設定!$B$28,$A6472&gt;設定!$B$29),0,IF(AND($C6472&gt;=MAX(INDEX($C$1:$C$13701,MAX(1,ROW()-設定!$B$24)):INDEX($C$1:$C$13701,MAX(1,ROW()-1))),$C6472&gt;MAX(INDEX($C$1:$C$13701,MIN(13701,ROW()+1)):INDEX($C$1:$C$13701,MIN(13701,ROW()+設定!$B$24))),$C6472&gt;=設定!$B$32,$C6472&gt;=MAX(MIN(INDEX($C$1:$C$13701,MAX(1,ROW()-設定!$B$26)):INDEX($C$1:$C$13701,MAX(1,ROW()-1))),MIN(INDEX($C$1:$C$13701,MIN(13701,ROW()+1)):INDEX($C$1:$C$13701,MIN(13701,ROW()+設定!$B$26))))*10^(設定!$B$27/20)),1,0))</f>
        <v>0</v>
      </c>
      <c r="G6472" s="33" t="n">
        <f aca="false">$G6471+IF($F6472=1,1,0)</f>
        <v>3</v>
      </c>
      <c r="H6472" s="0" t="str">
        <f aca="false">IF($F6472=1,$G6472,"")</f>
        <v/>
      </c>
    </row>
    <row r="6473" customFormat="false" ht="15" hidden="false" customHeight="false" outlineLevel="0" collapsed="false">
      <c r="A6473" s="30" t="n">
        <v>1011.09375</v>
      </c>
      <c r="B6473" s="31" t="n">
        <v>11.2829</v>
      </c>
      <c r="C6473" s="32" t="n">
        <f aca="false">IF($A6473="","",IF(設定!$B$21="dB",10^($B6473/20),ABS($B6473)))</f>
        <v>3.66559939359996</v>
      </c>
      <c r="D6473" s="32" t="n">
        <f aca="false">IF($A6473="","",$A6473^2)</f>
        <v>1022310.57128906</v>
      </c>
      <c r="E6473" s="32" t="n">
        <f aca="false">IF($A6473="","",IF($C6473&lt;=0,"",1/$C6473^2))</f>
        <v>0.0744234845368168</v>
      </c>
      <c r="F6473" s="33" t="n">
        <f aca="false">IF(OR(ROW()-設定!$B$30&lt;2,ROW()+設定!$B$30&gt;13701,N($A6473)&lt;=0,N(INDEX($A$2:$A$13701,MIN(13700,MAX(1,ROW()-1+設定!$B$30))))&lt;=0,$A6473&lt;設定!$B$28,$A6473&gt;設定!$B$29),0,IF(AND($C6473&gt;=MAX(INDEX($C$1:$C$13701,MAX(1,ROW()-設定!$B$24)):INDEX($C$1:$C$13701,MAX(1,ROW()-1))),$C6473&gt;MAX(INDEX($C$1:$C$13701,MIN(13701,ROW()+1)):INDEX($C$1:$C$13701,MIN(13701,ROW()+設定!$B$24))),$C6473&gt;=設定!$B$32,$C6473&gt;=MAX(MIN(INDEX($C$1:$C$13701,MAX(1,ROW()-設定!$B$26)):INDEX($C$1:$C$13701,MAX(1,ROW()-1))),MIN(INDEX($C$1:$C$13701,MIN(13701,ROW()+1)):INDEX($C$1:$C$13701,MIN(13701,ROW()+設定!$B$26))))*10^(設定!$B$27/20)),1,0))</f>
        <v>0</v>
      </c>
      <c r="G6473" s="33" t="n">
        <f aca="false">$G6472+IF($F6473=1,1,0)</f>
        <v>3</v>
      </c>
      <c r="H6473" s="0" t="str">
        <f aca="false">IF($F6473=1,$G6473,"")</f>
        <v/>
      </c>
    </row>
    <row r="6474" customFormat="false" ht="15" hidden="false" customHeight="false" outlineLevel="0" collapsed="false">
      <c r="A6474" s="30" t="n">
        <v>1011.25</v>
      </c>
      <c r="B6474" s="31" t="n">
        <v>11.3347</v>
      </c>
      <c r="C6474" s="32" t="n">
        <f aca="false">IF($A6474="","",IF(設定!$B$21="dB",10^($B6474/20),ABS($B6474)))</f>
        <v>3.68752522631819</v>
      </c>
      <c r="D6474" s="32" t="n">
        <f aca="false">IF($A6474="","",$A6474^2)</f>
        <v>1022626.5625</v>
      </c>
      <c r="E6474" s="32" t="n">
        <f aca="false">IF($A6474="","",IF($C6474&lt;=0,"",1/$C6474^2))</f>
        <v>0.0735410794098809</v>
      </c>
      <c r="F6474" s="33" t="n">
        <f aca="false">IF(OR(ROW()-設定!$B$30&lt;2,ROW()+設定!$B$30&gt;13701,N($A6474)&lt;=0,N(INDEX($A$2:$A$13701,MIN(13700,MAX(1,ROW()-1+設定!$B$30))))&lt;=0,$A6474&lt;設定!$B$28,$A6474&gt;設定!$B$29),0,IF(AND($C6474&gt;=MAX(INDEX($C$1:$C$13701,MAX(1,ROW()-設定!$B$24)):INDEX($C$1:$C$13701,MAX(1,ROW()-1))),$C6474&gt;MAX(INDEX($C$1:$C$13701,MIN(13701,ROW()+1)):INDEX($C$1:$C$13701,MIN(13701,ROW()+設定!$B$24))),$C6474&gt;=設定!$B$32,$C6474&gt;=MAX(MIN(INDEX($C$1:$C$13701,MAX(1,ROW()-設定!$B$26)):INDEX($C$1:$C$13701,MAX(1,ROW()-1))),MIN(INDEX($C$1:$C$13701,MIN(13701,ROW()+1)):INDEX($C$1:$C$13701,MIN(13701,ROW()+設定!$B$26))))*10^(設定!$B$27/20)),1,0))</f>
        <v>0</v>
      </c>
      <c r="G6474" s="33" t="n">
        <f aca="false">$G6473+IF($F6474=1,1,0)</f>
        <v>3</v>
      </c>
      <c r="H6474" s="0" t="str">
        <f aca="false">IF($F6474=1,$G6474,"")</f>
        <v/>
      </c>
    </row>
    <row r="6475" customFormat="false" ht="15" hidden="false" customHeight="false" outlineLevel="0" collapsed="false">
      <c r="A6475" s="30" t="n">
        <v>1011.40625</v>
      </c>
      <c r="B6475" s="31" t="n">
        <v>11.475</v>
      </c>
      <c r="C6475" s="32" t="n">
        <f aca="false">IF($A6475="","",IF(設定!$B$21="dB",10^($B6475/20),ABS($B6475)))</f>
        <v>3.74757212549398</v>
      </c>
      <c r="D6475" s="32" t="n">
        <f aca="false">IF($A6475="","",$A6475^2)</f>
        <v>1022942.60253906</v>
      </c>
      <c r="E6475" s="32" t="n">
        <f aca="false">IF($A6475="","",IF($C6475&lt;=0,"",1/$C6475^2))</f>
        <v>0.0712032799999203</v>
      </c>
      <c r="F6475" s="33" t="n">
        <f aca="false">IF(OR(ROW()-設定!$B$30&lt;2,ROW()+設定!$B$30&gt;13701,N($A6475)&lt;=0,N(INDEX($A$2:$A$13701,MIN(13700,MAX(1,ROW()-1+設定!$B$30))))&lt;=0,$A6475&lt;設定!$B$28,$A6475&gt;設定!$B$29),0,IF(AND($C6475&gt;=MAX(INDEX($C$1:$C$13701,MAX(1,ROW()-設定!$B$24)):INDEX($C$1:$C$13701,MAX(1,ROW()-1))),$C6475&gt;MAX(INDEX($C$1:$C$13701,MIN(13701,ROW()+1)):INDEX($C$1:$C$13701,MIN(13701,ROW()+設定!$B$24))),$C6475&gt;=設定!$B$32,$C6475&gt;=MAX(MIN(INDEX($C$1:$C$13701,MAX(1,ROW()-設定!$B$26)):INDEX($C$1:$C$13701,MAX(1,ROW()-1))),MIN(INDEX($C$1:$C$13701,MIN(13701,ROW()+1)):INDEX($C$1:$C$13701,MIN(13701,ROW()+設定!$B$26))))*10^(設定!$B$27/20)),1,0))</f>
        <v>0</v>
      </c>
      <c r="G6475" s="33" t="n">
        <f aca="false">$G6474+IF($F6475=1,1,0)</f>
        <v>3</v>
      </c>
      <c r="H6475" s="0" t="str">
        <f aca="false">IF($F6475=1,$G6475,"")</f>
        <v/>
      </c>
    </row>
    <row r="6476" customFormat="false" ht="15" hidden="false" customHeight="false" outlineLevel="0" collapsed="false">
      <c r="A6476" s="30" t="n">
        <v>1011.5625</v>
      </c>
      <c r="B6476" s="31" t="n">
        <v>11.5694</v>
      </c>
      <c r="C6476" s="32" t="n">
        <f aca="false">IF($A6476="","",IF(設定!$B$21="dB",10^($B6476/20),ABS($B6476)))</f>
        <v>3.78852362650449</v>
      </c>
      <c r="D6476" s="32" t="n">
        <f aca="false">IF($A6476="","",$A6476^2)</f>
        <v>1023258.69140625</v>
      </c>
      <c r="E6476" s="32" t="n">
        <f aca="false">IF($A6476="","",IF($C6476&lt;=0,"",1/$C6476^2))</f>
        <v>0.0696722763268878</v>
      </c>
      <c r="F6476" s="33" t="n">
        <f aca="false">IF(OR(ROW()-設定!$B$30&lt;2,ROW()+設定!$B$30&gt;13701,N($A6476)&lt;=0,N(INDEX($A$2:$A$13701,MIN(13700,MAX(1,ROW()-1+設定!$B$30))))&lt;=0,$A6476&lt;設定!$B$28,$A6476&gt;設定!$B$29),0,IF(AND($C6476&gt;=MAX(INDEX($C$1:$C$13701,MAX(1,ROW()-設定!$B$24)):INDEX($C$1:$C$13701,MAX(1,ROW()-1))),$C6476&gt;MAX(INDEX($C$1:$C$13701,MIN(13701,ROW()+1)):INDEX($C$1:$C$13701,MIN(13701,ROW()+設定!$B$24))),$C6476&gt;=設定!$B$32,$C6476&gt;=MAX(MIN(INDEX($C$1:$C$13701,MAX(1,ROW()-設定!$B$26)):INDEX($C$1:$C$13701,MAX(1,ROW()-1))),MIN(INDEX($C$1:$C$13701,MIN(13701,ROW()+1)):INDEX($C$1:$C$13701,MIN(13701,ROW()+設定!$B$26))))*10^(設定!$B$27/20)),1,0))</f>
        <v>0</v>
      </c>
      <c r="G6476" s="33" t="n">
        <f aca="false">$G6475+IF($F6476=1,1,0)</f>
        <v>3</v>
      </c>
      <c r="H6476" s="0" t="str">
        <f aca="false">IF($F6476=1,$G6476,"")</f>
        <v/>
      </c>
    </row>
    <row r="6477" customFormat="false" ht="15" hidden="false" customHeight="false" outlineLevel="0" collapsed="false">
      <c r="A6477" s="30" t="n">
        <v>1011.71875</v>
      </c>
      <c r="B6477" s="31" t="n">
        <v>11.618</v>
      </c>
      <c r="C6477" s="32" t="n">
        <f aca="false">IF($A6477="","",IF(設定!$B$21="dB",10^($B6477/20),ABS($B6477)))</f>
        <v>3.80978089846419</v>
      </c>
      <c r="D6477" s="32" t="n">
        <f aca="false">IF($A6477="","",$A6477^2)</f>
        <v>1023574.82910156</v>
      </c>
      <c r="E6477" s="32" t="n">
        <f aca="false">IF($A6477="","",IF($C6477&lt;=0,"",1/$C6477^2))</f>
        <v>0.0688969505481137</v>
      </c>
      <c r="F6477" s="33" t="n">
        <f aca="false">IF(OR(ROW()-設定!$B$30&lt;2,ROW()+設定!$B$30&gt;13701,N($A6477)&lt;=0,N(INDEX($A$2:$A$13701,MIN(13700,MAX(1,ROW()-1+設定!$B$30))))&lt;=0,$A6477&lt;設定!$B$28,$A6477&gt;設定!$B$29),0,IF(AND($C6477&gt;=MAX(INDEX($C$1:$C$13701,MAX(1,ROW()-設定!$B$24)):INDEX($C$1:$C$13701,MAX(1,ROW()-1))),$C6477&gt;MAX(INDEX($C$1:$C$13701,MIN(13701,ROW()+1)):INDEX($C$1:$C$13701,MIN(13701,ROW()+設定!$B$24))),$C6477&gt;=設定!$B$32,$C6477&gt;=MAX(MIN(INDEX($C$1:$C$13701,MAX(1,ROW()-設定!$B$26)):INDEX($C$1:$C$13701,MAX(1,ROW()-1))),MIN(INDEX($C$1:$C$13701,MIN(13701,ROW()+1)):INDEX($C$1:$C$13701,MIN(13701,ROW()+設定!$B$26))))*10^(設定!$B$27/20)),1,0))</f>
        <v>0</v>
      </c>
      <c r="G6477" s="33" t="n">
        <f aca="false">$G6476+IF($F6477=1,1,0)</f>
        <v>3</v>
      </c>
      <c r="H6477" s="0" t="str">
        <f aca="false">IF($F6477=1,$G6477,"")</f>
        <v/>
      </c>
    </row>
    <row r="6478" customFormat="false" ht="15" hidden="false" customHeight="false" outlineLevel="0" collapsed="false">
      <c r="A6478" s="30" t="n">
        <v>1011.875</v>
      </c>
      <c r="B6478" s="31" t="n">
        <v>11.4155</v>
      </c>
      <c r="C6478" s="32" t="n">
        <f aca="false">IF($A6478="","",IF(設定!$B$21="dB",10^($B6478/20),ABS($B6478)))</f>
        <v>3.72198826914401</v>
      </c>
      <c r="D6478" s="32" t="n">
        <f aca="false">IF($A6478="","",$A6478^2)</f>
        <v>1023891.015625</v>
      </c>
      <c r="E6478" s="32" t="n">
        <f aca="false">IF($A6478="","",IF($C6478&lt;=0,"",1/$C6478^2))</f>
        <v>0.0721855051518927</v>
      </c>
      <c r="F6478" s="33" t="n">
        <f aca="false">IF(OR(ROW()-設定!$B$30&lt;2,ROW()+設定!$B$30&gt;13701,N($A6478)&lt;=0,N(INDEX($A$2:$A$13701,MIN(13700,MAX(1,ROW()-1+設定!$B$30))))&lt;=0,$A6478&lt;設定!$B$28,$A6478&gt;設定!$B$29),0,IF(AND($C6478&gt;=MAX(INDEX($C$1:$C$13701,MAX(1,ROW()-設定!$B$24)):INDEX($C$1:$C$13701,MAX(1,ROW()-1))),$C6478&gt;MAX(INDEX($C$1:$C$13701,MIN(13701,ROW()+1)):INDEX($C$1:$C$13701,MIN(13701,ROW()+設定!$B$24))),$C6478&gt;=設定!$B$32,$C6478&gt;=MAX(MIN(INDEX($C$1:$C$13701,MAX(1,ROW()-設定!$B$26)):INDEX($C$1:$C$13701,MAX(1,ROW()-1))),MIN(INDEX($C$1:$C$13701,MIN(13701,ROW()+1)):INDEX($C$1:$C$13701,MIN(13701,ROW()+設定!$B$26))))*10^(設定!$B$27/20)),1,0))</f>
        <v>0</v>
      </c>
      <c r="G6478" s="33" t="n">
        <f aca="false">$G6477+IF($F6478=1,1,0)</f>
        <v>3</v>
      </c>
      <c r="H6478" s="0" t="str">
        <f aca="false">IF($F6478=1,$G6478,"")</f>
        <v/>
      </c>
    </row>
    <row r="6479" customFormat="false" ht="15" hidden="false" customHeight="false" outlineLevel="0" collapsed="false">
      <c r="A6479" s="30" t="n">
        <v>1012.03125</v>
      </c>
      <c r="B6479" s="31" t="n">
        <v>11.6408</v>
      </c>
      <c r="C6479" s="32" t="n">
        <f aca="false">IF($A6479="","",IF(設定!$B$21="dB",10^($B6479/20),ABS($B6479)))</f>
        <v>3.81979450827496</v>
      </c>
      <c r="D6479" s="32" t="n">
        <f aca="false">IF($A6479="","",$A6479^2)</f>
        <v>1024207.25097656</v>
      </c>
      <c r="E6479" s="32" t="n">
        <f aca="false">IF($A6479="","",IF($C6479&lt;=0,"",1/$C6479^2))</f>
        <v>0.0685361966484259</v>
      </c>
      <c r="F6479" s="33" t="n">
        <f aca="false">IF(OR(ROW()-設定!$B$30&lt;2,ROW()+設定!$B$30&gt;13701,N($A6479)&lt;=0,N(INDEX($A$2:$A$13701,MIN(13700,MAX(1,ROW()-1+設定!$B$30))))&lt;=0,$A6479&lt;設定!$B$28,$A6479&gt;設定!$B$29),0,IF(AND($C6479&gt;=MAX(INDEX($C$1:$C$13701,MAX(1,ROW()-設定!$B$24)):INDEX($C$1:$C$13701,MAX(1,ROW()-1))),$C6479&gt;MAX(INDEX($C$1:$C$13701,MIN(13701,ROW()+1)):INDEX($C$1:$C$13701,MIN(13701,ROW()+設定!$B$24))),$C6479&gt;=設定!$B$32,$C6479&gt;=MAX(MIN(INDEX($C$1:$C$13701,MAX(1,ROW()-設定!$B$26)):INDEX($C$1:$C$13701,MAX(1,ROW()-1))),MIN(INDEX($C$1:$C$13701,MIN(13701,ROW()+1)):INDEX($C$1:$C$13701,MIN(13701,ROW()+設定!$B$26))))*10^(設定!$B$27/20)),1,0))</f>
        <v>0</v>
      </c>
      <c r="G6479" s="33" t="n">
        <f aca="false">$G6478+IF($F6479=1,1,0)</f>
        <v>3</v>
      </c>
      <c r="H6479" s="0" t="str">
        <f aca="false">IF($F6479=1,$G6479,"")</f>
        <v/>
      </c>
    </row>
    <row r="6480" customFormat="false" ht="15" hidden="false" customHeight="false" outlineLevel="0" collapsed="false">
      <c r="A6480" s="30" t="n">
        <v>1012.1875</v>
      </c>
      <c r="B6480" s="31" t="n">
        <v>11.6315</v>
      </c>
      <c r="C6480" s="32" t="n">
        <f aca="false">IF($A6480="","",IF(設定!$B$21="dB",10^($B6480/20),ABS($B6480)))</f>
        <v>3.81570683512524</v>
      </c>
      <c r="D6480" s="32" t="n">
        <f aca="false">IF($A6480="","",$A6480^2)</f>
        <v>1024523.53515625</v>
      </c>
      <c r="E6480" s="32" t="n">
        <f aca="false">IF($A6480="","",IF($C6480&lt;=0,"",1/$C6480^2))</f>
        <v>0.0686831175958465</v>
      </c>
      <c r="F6480" s="33" t="n">
        <f aca="false">IF(OR(ROW()-設定!$B$30&lt;2,ROW()+設定!$B$30&gt;13701,N($A6480)&lt;=0,N(INDEX($A$2:$A$13701,MIN(13700,MAX(1,ROW()-1+設定!$B$30))))&lt;=0,$A6480&lt;設定!$B$28,$A6480&gt;設定!$B$29),0,IF(AND($C6480&gt;=MAX(INDEX($C$1:$C$13701,MAX(1,ROW()-設定!$B$24)):INDEX($C$1:$C$13701,MAX(1,ROW()-1))),$C6480&gt;MAX(INDEX($C$1:$C$13701,MIN(13701,ROW()+1)):INDEX($C$1:$C$13701,MIN(13701,ROW()+設定!$B$24))),$C6480&gt;=設定!$B$32,$C6480&gt;=MAX(MIN(INDEX($C$1:$C$13701,MAX(1,ROW()-設定!$B$26)):INDEX($C$1:$C$13701,MAX(1,ROW()-1))),MIN(INDEX($C$1:$C$13701,MIN(13701,ROW()+1)):INDEX($C$1:$C$13701,MIN(13701,ROW()+設定!$B$26))))*10^(設定!$B$27/20)),1,0))</f>
        <v>0</v>
      </c>
      <c r="G6480" s="33" t="n">
        <f aca="false">$G6479+IF($F6480=1,1,0)</f>
        <v>3</v>
      </c>
      <c r="H6480" s="0" t="str">
        <f aca="false">IF($F6480=1,$G6480,"")</f>
        <v/>
      </c>
    </row>
    <row r="6481" customFormat="false" ht="15" hidden="false" customHeight="false" outlineLevel="0" collapsed="false">
      <c r="A6481" s="30" t="n">
        <v>1012.34375</v>
      </c>
      <c r="B6481" s="31" t="n">
        <v>11.5745</v>
      </c>
      <c r="C6481" s="32" t="n">
        <f aca="false">IF($A6481="","",IF(設定!$B$21="dB",10^($B6481/20),ABS($B6481)))</f>
        <v>3.79074874618716</v>
      </c>
      <c r="D6481" s="32" t="n">
        <f aca="false">IF($A6481="","",$A6481^2)</f>
        <v>1024839.86816406</v>
      </c>
      <c r="E6481" s="32" t="n">
        <f aca="false">IF($A6481="","",IF($C6481&lt;=0,"",1/$C6481^2))</f>
        <v>0.0695905069120675</v>
      </c>
      <c r="F6481" s="33" t="n">
        <f aca="false">IF(OR(ROW()-設定!$B$30&lt;2,ROW()+設定!$B$30&gt;13701,N($A6481)&lt;=0,N(INDEX($A$2:$A$13701,MIN(13700,MAX(1,ROW()-1+設定!$B$30))))&lt;=0,$A6481&lt;設定!$B$28,$A6481&gt;設定!$B$29),0,IF(AND($C6481&gt;=MAX(INDEX($C$1:$C$13701,MAX(1,ROW()-設定!$B$24)):INDEX($C$1:$C$13701,MAX(1,ROW()-1))),$C6481&gt;MAX(INDEX($C$1:$C$13701,MIN(13701,ROW()+1)):INDEX($C$1:$C$13701,MIN(13701,ROW()+設定!$B$24))),$C6481&gt;=設定!$B$32,$C6481&gt;=MAX(MIN(INDEX($C$1:$C$13701,MAX(1,ROW()-設定!$B$26)):INDEX($C$1:$C$13701,MAX(1,ROW()-1))),MIN(INDEX($C$1:$C$13701,MIN(13701,ROW()+1)):INDEX($C$1:$C$13701,MIN(13701,ROW()+設定!$B$26))))*10^(設定!$B$27/20)),1,0))</f>
        <v>0</v>
      </c>
      <c r="G6481" s="33" t="n">
        <f aca="false">$G6480+IF($F6481=1,1,0)</f>
        <v>3</v>
      </c>
      <c r="H6481" s="0" t="str">
        <f aca="false">IF($F6481=1,$G6481,"")</f>
        <v/>
      </c>
    </row>
    <row r="6482" customFormat="false" ht="15" hidden="false" customHeight="false" outlineLevel="0" collapsed="false">
      <c r="A6482" s="30" t="n">
        <v>1012.5</v>
      </c>
      <c r="B6482" s="31" t="n">
        <v>11.6526</v>
      </c>
      <c r="C6482" s="32" t="n">
        <f aca="false">IF($A6482="","",IF(設定!$B$21="dB",10^($B6482/20),ABS($B6482)))</f>
        <v>3.82498732187729</v>
      </c>
      <c r="D6482" s="32" t="n">
        <f aca="false">IF($A6482="","",$A6482^2)</f>
        <v>1025156.25</v>
      </c>
      <c r="E6482" s="32" t="n">
        <f aca="false">IF($A6482="","",IF($C6482&lt;=0,"",1/$C6482^2))</f>
        <v>0.0683502330978157</v>
      </c>
      <c r="F6482" s="33" t="n">
        <f aca="false">IF(OR(ROW()-設定!$B$30&lt;2,ROW()+設定!$B$30&gt;13701,N($A6482)&lt;=0,N(INDEX($A$2:$A$13701,MIN(13700,MAX(1,ROW()-1+設定!$B$30))))&lt;=0,$A6482&lt;設定!$B$28,$A6482&gt;設定!$B$29),0,IF(AND($C6482&gt;=MAX(INDEX($C$1:$C$13701,MAX(1,ROW()-設定!$B$24)):INDEX($C$1:$C$13701,MAX(1,ROW()-1))),$C6482&gt;MAX(INDEX($C$1:$C$13701,MIN(13701,ROW()+1)):INDEX($C$1:$C$13701,MIN(13701,ROW()+設定!$B$24))),$C6482&gt;=設定!$B$32,$C6482&gt;=MAX(MIN(INDEX($C$1:$C$13701,MAX(1,ROW()-設定!$B$26)):INDEX($C$1:$C$13701,MAX(1,ROW()-1))),MIN(INDEX($C$1:$C$13701,MIN(13701,ROW()+1)):INDEX($C$1:$C$13701,MIN(13701,ROW()+設定!$B$26))))*10^(設定!$B$27/20)),1,0))</f>
        <v>0</v>
      </c>
      <c r="G6482" s="33" t="n">
        <f aca="false">$G6481+IF($F6482=1,1,0)</f>
        <v>3</v>
      </c>
      <c r="H6482" s="0" t="str">
        <f aca="false">IF($F6482=1,$G6482,"")</f>
        <v/>
      </c>
    </row>
    <row r="6483" customFormat="false" ht="15" hidden="false" customHeight="false" outlineLevel="0" collapsed="false">
      <c r="A6483" s="30" t="n">
        <v>1012.65625</v>
      </c>
      <c r="B6483" s="31" t="n">
        <v>11.7126</v>
      </c>
      <c r="C6483" s="32" t="n">
        <f aca="false">IF($A6483="","",IF(設定!$B$21="dB",10^($B6483/20),ABS($B6483)))</f>
        <v>3.85150086735489</v>
      </c>
      <c r="D6483" s="32" t="n">
        <f aca="false">IF($A6483="","",$A6483^2)</f>
        <v>1025472.68066406</v>
      </c>
      <c r="E6483" s="32" t="n">
        <f aca="false">IF($A6483="","",IF($C6483&lt;=0,"",1/$C6483^2))</f>
        <v>0.067412432742487</v>
      </c>
      <c r="F6483" s="33" t="n">
        <f aca="false">IF(OR(ROW()-設定!$B$30&lt;2,ROW()+設定!$B$30&gt;13701,N($A6483)&lt;=0,N(INDEX($A$2:$A$13701,MIN(13700,MAX(1,ROW()-1+設定!$B$30))))&lt;=0,$A6483&lt;設定!$B$28,$A6483&gt;設定!$B$29),0,IF(AND($C6483&gt;=MAX(INDEX($C$1:$C$13701,MAX(1,ROW()-設定!$B$24)):INDEX($C$1:$C$13701,MAX(1,ROW()-1))),$C6483&gt;MAX(INDEX($C$1:$C$13701,MIN(13701,ROW()+1)):INDEX($C$1:$C$13701,MIN(13701,ROW()+設定!$B$24))),$C6483&gt;=設定!$B$32,$C6483&gt;=MAX(MIN(INDEX($C$1:$C$13701,MAX(1,ROW()-設定!$B$26)):INDEX($C$1:$C$13701,MAX(1,ROW()-1))),MIN(INDEX($C$1:$C$13701,MIN(13701,ROW()+1)):INDEX($C$1:$C$13701,MIN(13701,ROW()+設定!$B$26))))*10^(設定!$B$27/20)),1,0))</f>
        <v>0</v>
      </c>
      <c r="G6483" s="33" t="n">
        <f aca="false">$G6482+IF($F6483=1,1,0)</f>
        <v>3</v>
      </c>
      <c r="H6483" s="0" t="str">
        <f aca="false">IF($F6483=1,$G6483,"")</f>
        <v/>
      </c>
    </row>
    <row r="6484" customFormat="false" ht="15" hidden="false" customHeight="false" outlineLevel="0" collapsed="false">
      <c r="A6484" s="30" t="n">
        <v>1012.8125</v>
      </c>
      <c r="B6484" s="31" t="n">
        <v>11.8344</v>
      </c>
      <c r="C6484" s="32" t="n">
        <f aca="false">IF($A6484="","",IF(設定!$B$21="dB",10^($B6484/20),ABS($B6484)))</f>
        <v>3.90588992567426</v>
      </c>
      <c r="D6484" s="32" t="n">
        <f aca="false">IF($A6484="","",$A6484^2)</f>
        <v>1025789.16015625</v>
      </c>
      <c r="E6484" s="32" t="n">
        <f aca="false">IF($A6484="","",IF($C6484&lt;=0,"",1/$C6484^2))</f>
        <v>0.0655480837602563</v>
      </c>
      <c r="F6484" s="33" t="n">
        <f aca="false">IF(OR(ROW()-設定!$B$30&lt;2,ROW()+設定!$B$30&gt;13701,N($A6484)&lt;=0,N(INDEX($A$2:$A$13701,MIN(13700,MAX(1,ROW()-1+設定!$B$30))))&lt;=0,$A6484&lt;設定!$B$28,$A6484&gt;設定!$B$29),0,IF(AND($C6484&gt;=MAX(INDEX($C$1:$C$13701,MAX(1,ROW()-設定!$B$24)):INDEX($C$1:$C$13701,MAX(1,ROW()-1))),$C6484&gt;MAX(INDEX($C$1:$C$13701,MIN(13701,ROW()+1)):INDEX($C$1:$C$13701,MIN(13701,ROW()+設定!$B$24))),$C6484&gt;=設定!$B$32,$C6484&gt;=MAX(MIN(INDEX($C$1:$C$13701,MAX(1,ROW()-設定!$B$26)):INDEX($C$1:$C$13701,MAX(1,ROW()-1))),MIN(INDEX($C$1:$C$13701,MIN(13701,ROW()+1)):INDEX($C$1:$C$13701,MIN(13701,ROW()+設定!$B$26))))*10^(設定!$B$27/20)),1,0))</f>
        <v>0</v>
      </c>
      <c r="G6484" s="33" t="n">
        <f aca="false">$G6483+IF($F6484=1,1,0)</f>
        <v>3</v>
      </c>
      <c r="H6484" s="0" t="str">
        <f aca="false">IF($F6484=1,$G6484,"")</f>
        <v/>
      </c>
    </row>
    <row r="6485" customFormat="false" ht="15" hidden="false" customHeight="false" outlineLevel="0" collapsed="false">
      <c r="A6485" s="30" t="n">
        <v>1012.96875</v>
      </c>
      <c r="B6485" s="31" t="n">
        <v>11.5662</v>
      </c>
      <c r="C6485" s="32" t="n">
        <f aca="false">IF($A6485="","",IF(設定!$B$21="dB",10^($B6485/20),ABS($B6485)))</f>
        <v>3.78712813989411</v>
      </c>
      <c r="D6485" s="32" t="n">
        <f aca="false">IF($A6485="","",$A6485^2)</f>
        <v>1026105.68847656</v>
      </c>
      <c r="E6485" s="32" t="n">
        <f aca="false">IF($A6485="","",IF($C6485&lt;=0,"",1/$C6485^2))</f>
        <v>0.0697236316749307</v>
      </c>
      <c r="F6485" s="33" t="n">
        <f aca="false">IF(OR(ROW()-設定!$B$30&lt;2,ROW()+設定!$B$30&gt;13701,N($A6485)&lt;=0,N(INDEX($A$2:$A$13701,MIN(13700,MAX(1,ROW()-1+設定!$B$30))))&lt;=0,$A6485&lt;設定!$B$28,$A6485&gt;設定!$B$29),0,IF(AND($C6485&gt;=MAX(INDEX($C$1:$C$13701,MAX(1,ROW()-設定!$B$24)):INDEX($C$1:$C$13701,MAX(1,ROW()-1))),$C6485&gt;MAX(INDEX($C$1:$C$13701,MIN(13701,ROW()+1)):INDEX($C$1:$C$13701,MIN(13701,ROW()+設定!$B$24))),$C6485&gt;=設定!$B$32,$C6485&gt;=MAX(MIN(INDEX($C$1:$C$13701,MAX(1,ROW()-設定!$B$26)):INDEX($C$1:$C$13701,MAX(1,ROW()-1))),MIN(INDEX($C$1:$C$13701,MIN(13701,ROW()+1)):INDEX($C$1:$C$13701,MIN(13701,ROW()+設定!$B$26))))*10^(設定!$B$27/20)),1,0))</f>
        <v>0</v>
      </c>
      <c r="G6485" s="33" t="n">
        <f aca="false">$G6484+IF($F6485=1,1,0)</f>
        <v>3</v>
      </c>
      <c r="H6485" s="0" t="str">
        <f aca="false">IF($F6485=1,$G6485,"")</f>
        <v/>
      </c>
    </row>
    <row r="6486" customFormat="false" ht="15" hidden="false" customHeight="false" outlineLevel="0" collapsed="false">
      <c r="A6486" s="30" t="n">
        <v>1013.125</v>
      </c>
      <c r="B6486" s="31" t="n">
        <v>11.7625</v>
      </c>
      <c r="C6486" s="32" t="n">
        <f aca="false">IF($A6486="","",IF(設定!$B$21="dB",10^($B6486/20),ABS($B6486)))</f>
        <v>3.87369122673829</v>
      </c>
      <c r="D6486" s="32" t="n">
        <f aca="false">IF($A6486="","",$A6486^2)</f>
        <v>1026422.265625</v>
      </c>
      <c r="E6486" s="32" t="n">
        <f aca="false">IF($A6486="","",IF($C6486&lt;=0,"",1/$C6486^2))</f>
        <v>0.0666423034840175</v>
      </c>
      <c r="F6486" s="33" t="n">
        <f aca="false">IF(OR(ROW()-設定!$B$30&lt;2,ROW()+設定!$B$30&gt;13701,N($A6486)&lt;=0,N(INDEX($A$2:$A$13701,MIN(13700,MAX(1,ROW()-1+設定!$B$30))))&lt;=0,$A6486&lt;設定!$B$28,$A6486&gt;設定!$B$29),0,IF(AND($C6486&gt;=MAX(INDEX($C$1:$C$13701,MAX(1,ROW()-設定!$B$24)):INDEX($C$1:$C$13701,MAX(1,ROW()-1))),$C6486&gt;MAX(INDEX($C$1:$C$13701,MIN(13701,ROW()+1)):INDEX($C$1:$C$13701,MIN(13701,ROW()+設定!$B$24))),$C6486&gt;=設定!$B$32,$C6486&gt;=MAX(MIN(INDEX($C$1:$C$13701,MAX(1,ROW()-設定!$B$26)):INDEX($C$1:$C$13701,MAX(1,ROW()-1))),MIN(INDEX($C$1:$C$13701,MIN(13701,ROW()+1)):INDEX($C$1:$C$13701,MIN(13701,ROW()+設定!$B$26))))*10^(設定!$B$27/20)),1,0))</f>
        <v>0</v>
      </c>
      <c r="G6486" s="33" t="n">
        <f aca="false">$G6485+IF($F6486=1,1,0)</f>
        <v>3</v>
      </c>
      <c r="H6486" s="0" t="str">
        <f aca="false">IF($F6486=1,$G6486,"")</f>
        <v/>
      </c>
    </row>
    <row r="6487" customFormat="false" ht="15" hidden="false" customHeight="false" outlineLevel="0" collapsed="false">
      <c r="A6487" s="30" t="n">
        <v>1013.28125</v>
      </c>
      <c r="B6487" s="31" t="n">
        <v>11.7107</v>
      </c>
      <c r="C6487" s="32" t="n">
        <f aca="false">IF($A6487="","",IF(設定!$B$21="dB",10^($B6487/20),ABS($B6487)))</f>
        <v>3.85065846068875</v>
      </c>
      <c r="D6487" s="32" t="n">
        <f aca="false">IF($A6487="","",$A6487^2)</f>
        <v>1026738.89160156</v>
      </c>
      <c r="E6487" s="32" t="n">
        <f aca="false">IF($A6487="","",IF($C6487&lt;=0,"",1/$C6487^2))</f>
        <v>0.0674419315386638</v>
      </c>
      <c r="F6487" s="33" t="n">
        <f aca="false">IF(OR(ROW()-設定!$B$30&lt;2,ROW()+設定!$B$30&gt;13701,N($A6487)&lt;=0,N(INDEX($A$2:$A$13701,MIN(13700,MAX(1,ROW()-1+設定!$B$30))))&lt;=0,$A6487&lt;設定!$B$28,$A6487&gt;設定!$B$29),0,IF(AND($C6487&gt;=MAX(INDEX($C$1:$C$13701,MAX(1,ROW()-設定!$B$24)):INDEX($C$1:$C$13701,MAX(1,ROW()-1))),$C6487&gt;MAX(INDEX($C$1:$C$13701,MIN(13701,ROW()+1)):INDEX($C$1:$C$13701,MIN(13701,ROW()+設定!$B$24))),$C6487&gt;=設定!$B$32,$C6487&gt;=MAX(MIN(INDEX($C$1:$C$13701,MAX(1,ROW()-設定!$B$26)):INDEX($C$1:$C$13701,MAX(1,ROW()-1))),MIN(INDEX($C$1:$C$13701,MIN(13701,ROW()+1)):INDEX($C$1:$C$13701,MIN(13701,ROW()+設定!$B$26))))*10^(設定!$B$27/20)),1,0))</f>
        <v>0</v>
      </c>
      <c r="G6487" s="33" t="n">
        <f aca="false">$G6486+IF($F6487=1,1,0)</f>
        <v>3</v>
      </c>
      <c r="H6487" s="0" t="str">
        <f aca="false">IF($F6487=1,$G6487,"")</f>
        <v/>
      </c>
    </row>
    <row r="6488" customFormat="false" ht="15" hidden="false" customHeight="false" outlineLevel="0" collapsed="false">
      <c r="A6488" s="30" t="n">
        <v>1013.4375</v>
      </c>
      <c r="B6488" s="31" t="n">
        <v>11.7281</v>
      </c>
      <c r="C6488" s="32" t="n">
        <f aca="false">IF($A6488="","",IF(設定!$B$21="dB",10^($B6488/20),ABS($B6488)))</f>
        <v>3.85838002003939</v>
      </c>
      <c r="D6488" s="32" t="n">
        <f aca="false">IF($A6488="","",$A6488^2)</f>
        <v>1027055.56640625</v>
      </c>
      <c r="E6488" s="32" t="n">
        <f aca="false">IF($A6488="","",IF($C6488&lt;=0,"",1/$C6488^2))</f>
        <v>0.0671722661383442</v>
      </c>
      <c r="F6488" s="33" t="n">
        <f aca="false">IF(OR(ROW()-設定!$B$30&lt;2,ROW()+設定!$B$30&gt;13701,N($A6488)&lt;=0,N(INDEX($A$2:$A$13701,MIN(13700,MAX(1,ROW()-1+設定!$B$30))))&lt;=0,$A6488&lt;設定!$B$28,$A6488&gt;設定!$B$29),0,IF(AND($C6488&gt;=MAX(INDEX($C$1:$C$13701,MAX(1,ROW()-設定!$B$24)):INDEX($C$1:$C$13701,MAX(1,ROW()-1))),$C6488&gt;MAX(INDEX($C$1:$C$13701,MIN(13701,ROW()+1)):INDEX($C$1:$C$13701,MIN(13701,ROW()+設定!$B$24))),$C6488&gt;=設定!$B$32,$C6488&gt;=MAX(MIN(INDEX($C$1:$C$13701,MAX(1,ROW()-設定!$B$26)):INDEX($C$1:$C$13701,MAX(1,ROW()-1))),MIN(INDEX($C$1:$C$13701,MIN(13701,ROW()+1)):INDEX($C$1:$C$13701,MIN(13701,ROW()+設定!$B$26))))*10^(設定!$B$27/20)),1,0))</f>
        <v>0</v>
      </c>
      <c r="G6488" s="33" t="n">
        <f aca="false">$G6487+IF($F6488=1,1,0)</f>
        <v>3</v>
      </c>
      <c r="H6488" s="0" t="str">
        <f aca="false">IF($F6488=1,$G6488,"")</f>
        <v/>
      </c>
    </row>
    <row r="6489" customFormat="false" ht="15" hidden="false" customHeight="false" outlineLevel="0" collapsed="false">
      <c r="A6489" s="30" t="n">
        <v>1013.59375</v>
      </c>
      <c r="B6489" s="31" t="n">
        <v>11.8913</v>
      </c>
      <c r="C6489" s="32" t="n">
        <f aca="false">IF($A6489="","",IF(設定!$B$21="dB",10^($B6489/20),ABS($B6489)))</f>
        <v>3.93156083401133</v>
      </c>
      <c r="D6489" s="32" t="n">
        <f aca="false">IF($A6489="","",$A6489^2)</f>
        <v>1027372.29003906</v>
      </c>
      <c r="E6489" s="32" t="n">
        <f aca="false">IF($A6489="","",IF($C6489&lt;=0,"",1/$C6489^2))</f>
        <v>0.0646948931616144</v>
      </c>
      <c r="F6489" s="33" t="n">
        <f aca="false">IF(OR(ROW()-設定!$B$30&lt;2,ROW()+設定!$B$30&gt;13701,N($A6489)&lt;=0,N(INDEX($A$2:$A$13701,MIN(13700,MAX(1,ROW()-1+設定!$B$30))))&lt;=0,$A6489&lt;設定!$B$28,$A6489&gt;設定!$B$29),0,IF(AND($C6489&gt;=MAX(INDEX($C$1:$C$13701,MAX(1,ROW()-設定!$B$24)):INDEX($C$1:$C$13701,MAX(1,ROW()-1))),$C6489&gt;MAX(INDEX($C$1:$C$13701,MIN(13701,ROW()+1)):INDEX($C$1:$C$13701,MIN(13701,ROW()+設定!$B$24))),$C6489&gt;=設定!$B$32,$C6489&gt;=MAX(MIN(INDEX($C$1:$C$13701,MAX(1,ROW()-設定!$B$26)):INDEX($C$1:$C$13701,MAX(1,ROW()-1))),MIN(INDEX($C$1:$C$13701,MIN(13701,ROW()+1)):INDEX($C$1:$C$13701,MIN(13701,ROW()+設定!$B$26))))*10^(設定!$B$27/20)),1,0))</f>
        <v>0</v>
      </c>
      <c r="G6489" s="33" t="n">
        <f aca="false">$G6488+IF($F6489=1,1,0)</f>
        <v>3</v>
      </c>
      <c r="H6489" s="0" t="str">
        <f aca="false">IF($F6489=1,$G6489,"")</f>
        <v/>
      </c>
    </row>
    <row r="6490" customFormat="false" ht="15" hidden="false" customHeight="false" outlineLevel="0" collapsed="false">
      <c r="A6490" s="30" t="n">
        <v>1013.75</v>
      </c>
      <c r="B6490" s="31" t="n">
        <v>11.8821</v>
      </c>
      <c r="C6490" s="32" t="n">
        <f aca="false">IF($A6490="","",IF(設定!$B$21="dB",10^($B6490/20),ABS($B6490)))</f>
        <v>3.9273987720563</v>
      </c>
      <c r="D6490" s="32" t="n">
        <f aca="false">IF($A6490="","",$A6490^2)</f>
        <v>1027689.0625</v>
      </c>
      <c r="E6490" s="32" t="n">
        <f aca="false">IF($A6490="","",IF($C6490&lt;=0,"",1/$C6490^2))</f>
        <v>0.0648320866810555</v>
      </c>
      <c r="F6490" s="33" t="n">
        <f aca="false">IF(OR(ROW()-設定!$B$30&lt;2,ROW()+設定!$B$30&gt;13701,N($A6490)&lt;=0,N(INDEX($A$2:$A$13701,MIN(13700,MAX(1,ROW()-1+設定!$B$30))))&lt;=0,$A6490&lt;設定!$B$28,$A6490&gt;設定!$B$29),0,IF(AND($C6490&gt;=MAX(INDEX($C$1:$C$13701,MAX(1,ROW()-設定!$B$24)):INDEX($C$1:$C$13701,MAX(1,ROW()-1))),$C6490&gt;MAX(INDEX($C$1:$C$13701,MIN(13701,ROW()+1)):INDEX($C$1:$C$13701,MIN(13701,ROW()+設定!$B$24))),$C6490&gt;=設定!$B$32,$C6490&gt;=MAX(MIN(INDEX($C$1:$C$13701,MAX(1,ROW()-設定!$B$26)):INDEX($C$1:$C$13701,MAX(1,ROW()-1))),MIN(INDEX($C$1:$C$13701,MIN(13701,ROW()+1)):INDEX($C$1:$C$13701,MIN(13701,ROW()+設定!$B$26))))*10^(設定!$B$27/20)),1,0))</f>
        <v>0</v>
      </c>
      <c r="G6490" s="33" t="n">
        <f aca="false">$G6489+IF($F6490=1,1,0)</f>
        <v>3</v>
      </c>
      <c r="H6490" s="0" t="str">
        <f aca="false">IF($F6490=1,$G6490,"")</f>
        <v/>
      </c>
    </row>
    <row r="6491" customFormat="false" ht="15" hidden="false" customHeight="false" outlineLevel="0" collapsed="false">
      <c r="A6491" s="30" t="n">
        <v>1013.90625</v>
      </c>
      <c r="B6491" s="31" t="n">
        <v>11.7165</v>
      </c>
      <c r="C6491" s="32" t="n">
        <f aca="false">IF($A6491="","",IF(設定!$B$21="dB",10^($B6491/20),ABS($B6491)))</f>
        <v>3.85323059530745</v>
      </c>
      <c r="D6491" s="32" t="n">
        <f aca="false">IF($A6491="","",$A6491^2)</f>
        <v>1028005.88378906</v>
      </c>
      <c r="E6491" s="32" t="n">
        <f aca="false">IF($A6491="","",IF($C6491&lt;=0,"",1/$C6491^2))</f>
        <v>0.0673519229992167</v>
      </c>
      <c r="F6491" s="33" t="n">
        <f aca="false">IF(OR(ROW()-設定!$B$30&lt;2,ROW()+設定!$B$30&gt;13701,N($A6491)&lt;=0,N(INDEX($A$2:$A$13701,MIN(13700,MAX(1,ROW()-1+設定!$B$30))))&lt;=0,$A6491&lt;設定!$B$28,$A6491&gt;設定!$B$29),0,IF(AND($C6491&gt;=MAX(INDEX($C$1:$C$13701,MAX(1,ROW()-設定!$B$24)):INDEX($C$1:$C$13701,MAX(1,ROW()-1))),$C6491&gt;MAX(INDEX($C$1:$C$13701,MIN(13701,ROW()+1)):INDEX($C$1:$C$13701,MIN(13701,ROW()+設定!$B$24))),$C6491&gt;=設定!$B$32,$C6491&gt;=MAX(MIN(INDEX($C$1:$C$13701,MAX(1,ROW()-設定!$B$26)):INDEX($C$1:$C$13701,MAX(1,ROW()-1))),MIN(INDEX($C$1:$C$13701,MIN(13701,ROW()+1)):INDEX($C$1:$C$13701,MIN(13701,ROW()+設定!$B$26))))*10^(設定!$B$27/20)),1,0))</f>
        <v>0</v>
      </c>
      <c r="G6491" s="33" t="n">
        <f aca="false">$G6490+IF($F6491=1,1,0)</f>
        <v>3</v>
      </c>
      <c r="H6491" s="0" t="str">
        <f aca="false">IF($F6491=1,$G6491,"")</f>
        <v/>
      </c>
    </row>
    <row r="6492" customFormat="false" ht="15" hidden="false" customHeight="false" outlineLevel="0" collapsed="false">
      <c r="A6492" s="30" t="n">
        <v>1014.0625</v>
      </c>
      <c r="B6492" s="31" t="n">
        <v>11.8173</v>
      </c>
      <c r="C6492" s="32" t="n">
        <f aca="false">IF($A6492="","",IF(設定!$B$21="dB",10^($B6492/20),ABS($B6492)))</f>
        <v>3.89820792442309</v>
      </c>
      <c r="D6492" s="32" t="n">
        <f aca="false">IF($A6492="","",$A6492^2)</f>
        <v>1028322.75390625</v>
      </c>
      <c r="E6492" s="32" t="n">
        <f aca="false">IF($A6492="","",IF($C6492&lt;=0,"",1/$C6492^2))</f>
        <v>0.0658066829022691</v>
      </c>
      <c r="F6492" s="33" t="n">
        <f aca="false">IF(OR(ROW()-設定!$B$30&lt;2,ROW()+設定!$B$30&gt;13701,N($A6492)&lt;=0,N(INDEX($A$2:$A$13701,MIN(13700,MAX(1,ROW()-1+設定!$B$30))))&lt;=0,$A6492&lt;設定!$B$28,$A6492&gt;設定!$B$29),0,IF(AND($C6492&gt;=MAX(INDEX($C$1:$C$13701,MAX(1,ROW()-設定!$B$24)):INDEX($C$1:$C$13701,MAX(1,ROW()-1))),$C6492&gt;MAX(INDEX($C$1:$C$13701,MIN(13701,ROW()+1)):INDEX($C$1:$C$13701,MIN(13701,ROW()+設定!$B$24))),$C6492&gt;=設定!$B$32,$C6492&gt;=MAX(MIN(INDEX($C$1:$C$13701,MAX(1,ROW()-設定!$B$26)):INDEX($C$1:$C$13701,MAX(1,ROW()-1))),MIN(INDEX($C$1:$C$13701,MIN(13701,ROW()+1)):INDEX($C$1:$C$13701,MIN(13701,ROW()+設定!$B$26))))*10^(設定!$B$27/20)),1,0))</f>
        <v>0</v>
      </c>
      <c r="G6492" s="33" t="n">
        <f aca="false">$G6491+IF($F6492=1,1,0)</f>
        <v>3</v>
      </c>
      <c r="H6492" s="0" t="str">
        <f aca="false">IF($F6492=1,$G6492,"")</f>
        <v/>
      </c>
    </row>
    <row r="6493" customFormat="false" ht="15" hidden="false" customHeight="false" outlineLevel="0" collapsed="false">
      <c r="A6493" s="30" t="n">
        <v>1014.21875</v>
      </c>
      <c r="B6493" s="31" t="n">
        <v>11.8938</v>
      </c>
      <c r="C6493" s="32" t="n">
        <f aca="false">IF($A6493="","",IF(設定!$B$21="dB",10^($B6493/20),ABS($B6493)))</f>
        <v>3.93269259104752</v>
      </c>
      <c r="D6493" s="32" t="n">
        <f aca="false">IF($A6493="","",$A6493^2)</f>
        <v>1028639.67285156</v>
      </c>
      <c r="E6493" s="32" t="n">
        <f aca="false">IF($A6493="","",IF($C6493&lt;=0,"",1/$C6493^2))</f>
        <v>0.0646576625043403</v>
      </c>
      <c r="F6493" s="33" t="n">
        <f aca="false">IF(OR(ROW()-設定!$B$30&lt;2,ROW()+設定!$B$30&gt;13701,N($A6493)&lt;=0,N(INDEX($A$2:$A$13701,MIN(13700,MAX(1,ROW()-1+設定!$B$30))))&lt;=0,$A6493&lt;設定!$B$28,$A6493&gt;設定!$B$29),0,IF(AND($C6493&gt;=MAX(INDEX($C$1:$C$13701,MAX(1,ROW()-設定!$B$24)):INDEX($C$1:$C$13701,MAX(1,ROW()-1))),$C6493&gt;MAX(INDEX($C$1:$C$13701,MIN(13701,ROW()+1)):INDEX($C$1:$C$13701,MIN(13701,ROW()+設定!$B$24))),$C6493&gt;=設定!$B$32,$C6493&gt;=MAX(MIN(INDEX($C$1:$C$13701,MAX(1,ROW()-設定!$B$26)):INDEX($C$1:$C$13701,MAX(1,ROW()-1))),MIN(INDEX($C$1:$C$13701,MIN(13701,ROW()+1)):INDEX($C$1:$C$13701,MIN(13701,ROW()+設定!$B$26))))*10^(設定!$B$27/20)),1,0))</f>
        <v>0</v>
      </c>
      <c r="G6493" s="33" t="n">
        <f aca="false">$G6492+IF($F6493=1,1,0)</f>
        <v>3</v>
      </c>
      <c r="H6493" s="0" t="str">
        <f aca="false">IF($F6493=1,$G6493,"")</f>
        <v/>
      </c>
    </row>
    <row r="6494" customFormat="false" ht="15" hidden="false" customHeight="false" outlineLevel="0" collapsed="false">
      <c r="A6494" s="30" t="n">
        <v>1014.375</v>
      </c>
      <c r="B6494" s="31" t="n">
        <v>11.7471</v>
      </c>
      <c r="C6494" s="32" t="n">
        <f aca="false">IF($A6494="","",IF(設定!$B$21="dB",10^($B6494/20),ABS($B6494)))</f>
        <v>3.86682929377824</v>
      </c>
      <c r="D6494" s="32" t="n">
        <f aca="false">IF($A6494="","",$A6494^2)</f>
        <v>1028956.640625</v>
      </c>
      <c r="E6494" s="32" t="n">
        <f aca="false">IF($A6494="","",IF($C6494&lt;=0,"",1/$C6494^2))</f>
        <v>0.0668790353040658</v>
      </c>
      <c r="F6494" s="33" t="n">
        <f aca="false">IF(OR(ROW()-設定!$B$30&lt;2,ROW()+設定!$B$30&gt;13701,N($A6494)&lt;=0,N(INDEX($A$2:$A$13701,MIN(13700,MAX(1,ROW()-1+設定!$B$30))))&lt;=0,$A6494&lt;設定!$B$28,$A6494&gt;設定!$B$29),0,IF(AND($C6494&gt;=MAX(INDEX($C$1:$C$13701,MAX(1,ROW()-設定!$B$24)):INDEX($C$1:$C$13701,MAX(1,ROW()-1))),$C6494&gt;MAX(INDEX($C$1:$C$13701,MIN(13701,ROW()+1)):INDEX($C$1:$C$13701,MIN(13701,ROW()+設定!$B$24))),$C6494&gt;=設定!$B$32,$C6494&gt;=MAX(MIN(INDEX($C$1:$C$13701,MAX(1,ROW()-設定!$B$26)):INDEX($C$1:$C$13701,MAX(1,ROW()-1))),MIN(INDEX($C$1:$C$13701,MIN(13701,ROW()+1)):INDEX($C$1:$C$13701,MIN(13701,ROW()+設定!$B$26))))*10^(設定!$B$27/20)),1,0))</f>
        <v>0</v>
      </c>
      <c r="G6494" s="33" t="n">
        <f aca="false">$G6493+IF($F6494=1,1,0)</f>
        <v>3</v>
      </c>
      <c r="H6494" s="0" t="str">
        <f aca="false">IF($F6494=1,$G6494,"")</f>
        <v/>
      </c>
    </row>
    <row r="6495" customFormat="false" ht="15" hidden="false" customHeight="false" outlineLevel="0" collapsed="false">
      <c r="A6495" s="30" t="n">
        <v>1014.53125</v>
      </c>
      <c r="B6495" s="31" t="n">
        <v>12.0079</v>
      </c>
      <c r="C6495" s="32" t="n">
        <f aca="false">IF($A6495="","",IF(設定!$B$21="dB",10^($B6495/20),ABS($B6495)))</f>
        <v>3.9846942214261</v>
      </c>
      <c r="D6495" s="32" t="n">
        <f aca="false">IF($A6495="","",$A6495^2)</f>
        <v>1029273.65722656</v>
      </c>
      <c r="E6495" s="32" t="n">
        <f aca="false">IF($A6495="","",IF($C6495&lt;=0,"",1/$C6495^2))</f>
        <v>0.0629810649688693</v>
      </c>
      <c r="F6495" s="33" t="n">
        <f aca="false">IF(OR(ROW()-設定!$B$30&lt;2,ROW()+設定!$B$30&gt;13701,N($A6495)&lt;=0,N(INDEX($A$2:$A$13701,MIN(13700,MAX(1,ROW()-1+設定!$B$30))))&lt;=0,$A6495&lt;設定!$B$28,$A6495&gt;設定!$B$29),0,IF(AND($C6495&gt;=MAX(INDEX($C$1:$C$13701,MAX(1,ROW()-設定!$B$24)):INDEX($C$1:$C$13701,MAX(1,ROW()-1))),$C6495&gt;MAX(INDEX($C$1:$C$13701,MIN(13701,ROW()+1)):INDEX($C$1:$C$13701,MIN(13701,ROW()+設定!$B$24))),$C6495&gt;=設定!$B$32,$C6495&gt;=MAX(MIN(INDEX($C$1:$C$13701,MAX(1,ROW()-設定!$B$26)):INDEX($C$1:$C$13701,MAX(1,ROW()-1))),MIN(INDEX($C$1:$C$13701,MIN(13701,ROW()+1)):INDEX($C$1:$C$13701,MIN(13701,ROW()+設定!$B$26))))*10^(設定!$B$27/20)),1,0))</f>
        <v>0</v>
      </c>
      <c r="G6495" s="33" t="n">
        <f aca="false">$G6494+IF($F6495=1,1,0)</f>
        <v>3</v>
      </c>
      <c r="H6495" s="0" t="str">
        <f aca="false">IF($F6495=1,$G6495,"")</f>
        <v/>
      </c>
    </row>
    <row r="6496" customFormat="false" ht="15" hidden="false" customHeight="false" outlineLevel="0" collapsed="false">
      <c r="A6496" s="30" t="n">
        <v>1014.6875</v>
      </c>
      <c r="B6496" s="31" t="n">
        <v>11.9348</v>
      </c>
      <c r="C6496" s="32" t="n">
        <f aca="false">IF($A6496="","",IF(設定!$B$21="dB",10^($B6496/20),ABS($B6496)))</f>
        <v>3.95129995931067</v>
      </c>
      <c r="D6496" s="32" t="n">
        <f aca="false">IF($A6496="","",$A6496^2)</f>
        <v>1029590.72265625</v>
      </c>
      <c r="E6496" s="32" t="n">
        <f aca="false">IF($A6496="","",IF($C6496&lt;=0,"",1/$C6496^2))</f>
        <v>0.064050127706403</v>
      </c>
      <c r="F6496" s="33" t="n">
        <f aca="false">IF(OR(ROW()-設定!$B$30&lt;2,ROW()+設定!$B$30&gt;13701,N($A6496)&lt;=0,N(INDEX($A$2:$A$13701,MIN(13700,MAX(1,ROW()-1+設定!$B$30))))&lt;=0,$A6496&lt;設定!$B$28,$A6496&gt;設定!$B$29),0,IF(AND($C6496&gt;=MAX(INDEX($C$1:$C$13701,MAX(1,ROW()-設定!$B$24)):INDEX($C$1:$C$13701,MAX(1,ROW()-1))),$C6496&gt;MAX(INDEX($C$1:$C$13701,MIN(13701,ROW()+1)):INDEX($C$1:$C$13701,MIN(13701,ROW()+設定!$B$24))),$C6496&gt;=設定!$B$32,$C6496&gt;=MAX(MIN(INDEX($C$1:$C$13701,MAX(1,ROW()-設定!$B$26)):INDEX($C$1:$C$13701,MAX(1,ROW()-1))),MIN(INDEX($C$1:$C$13701,MIN(13701,ROW()+1)):INDEX($C$1:$C$13701,MIN(13701,ROW()+設定!$B$26))))*10^(設定!$B$27/20)),1,0))</f>
        <v>0</v>
      </c>
      <c r="G6496" s="33" t="n">
        <f aca="false">$G6495+IF($F6496=1,1,0)</f>
        <v>3</v>
      </c>
      <c r="H6496" s="0" t="str">
        <f aca="false">IF($F6496=1,$G6496,"")</f>
        <v/>
      </c>
    </row>
    <row r="6497" customFormat="false" ht="15" hidden="false" customHeight="false" outlineLevel="0" collapsed="false">
      <c r="A6497" s="30" t="n">
        <v>1014.84375</v>
      </c>
      <c r="B6497" s="31" t="n">
        <v>11.9835</v>
      </c>
      <c r="C6497" s="32" t="n">
        <f aca="false">IF($A6497="","",IF(設定!$B$21="dB",10^($B6497/20),ABS($B6497)))</f>
        <v>3.97351631004546</v>
      </c>
      <c r="D6497" s="32" t="n">
        <f aca="false">IF($A6497="","",$A6497^2)</f>
        <v>1029907.83691406</v>
      </c>
      <c r="E6497" s="32" t="n">
        <f aca="false">IF($A6497="","",IF($C6497&lt;=0,"",1/$C6497^2))</f>
        <v>0.0633359078413475</v>
      </c>
      <c r="F6497" s="33" t="n">
        <f aca="false">IF(OR(ROW()-設定!$B$30&lt;2,ROW()+設定!$B$30&gt;13701,N($A6497)&lt;=0,N(INDEX($A$2:$A$13701,MIN(13700,MAX(1,ROW()-1+設定!$B$30))))&lt;=0,$A6497&lt;設定!$B$28,$A6497&gt;設定!$B$29),0,IF(AND($C6497&gt;=MAX(INDEX($C$1:$C$13701,MAX(1,ROW()-設定!$B$24)):INDEX($C$1:$C$13701,MAX(1,ROW()-1))),$C6497&gt;MAX(INDEX($C$1:$C$13701,MIN(13701,ROW()+1)):INDEX($C$1:$C$13701,MIN(13701,ROW()+設定!$B$24))),$C6497&gt;=設定!$B$32,$C6497&gt;=MAX(MIN(INDEX($C$1:$C$13701,MAX(1,ROW()-設定!$B$26)):INDEX($C$1:$C$13701,MAX(1,ROW()-1))),MIN(INDEX($C$1:$C$13701,MIN(13701,ROW()+1)):INDEX($C$1:$C$13701,MIN(13701,ROW()+設定!$B$26))))*10^(設定!$B$27/20)),1,0))</f>
        <v>0</v>
      </c>
      <c r="G6497" s="33" t="n">
        <f aca="false">$G6496+IF($F6497=1,1,0)</f>
        <v>3</v>
      </c>
      <c r="H6497" s="0" t="str">
        <f aca="false">IF($F6497=1,$G6497,"")</f>
        <v/>
      </c>
    </row>
    <row r="6498" customFormat="false" ht="15" hidden="false" customHeight="false" outlineLevel="0" collapsed="false">
      <c r="A6498" s="30" t="n">
        <v>1015</v>
      </c>
      <c r="B6498" s="31" t="n">
        <v>12.0255</v>
      </c>
      <c r="C6498" s="32" t="n">
        <f aca="false">IF($A6498="","",IF(設定!$B$21="dB",10^($B6498/20),ABS($B6498)))</f>
        <v>3.99277649292529</v>
      </c>
      <c r="D6498" s="32" t="n">
        <f aca="false">IF($A6498="","",$A6498^2)</f>
        <v>1030225</v>
      </c>
      <c r="E6498" s="32" t="n">
        <f aca="false">IF($A6498="","",IF($C6498&lt;=0,"",1/$C6498^2))</f>
        <v>0.0627263475450372</v>
      </c>
      <c r="F6498" s="33" t="n">
        <f aca="false">IF(OR(ROW()-設定!$B$30&lt;2,ROW()+設定!$B$30&gt;13701,N($A6498)&lt;=0,N(INDEX($A$2:$A$13701,MIN(13700,MAX(1,ROW()-1+設定!$B$30))))&lt;=0,$A6498&lt;設定!$B$28,$A6498&gt;設定!$B$29),0,IF(AND($C6498&gt;=MAX(INDEX($C$1:$C$13701,MAX(1,ROW()-設定!$B$24)):INDEX($C$1:$C$13701,MAX(1,ROW()-1))),$C6498&gt;MAX(INDEX($C$1:$C$13701,MIN(13701,ROW()+1)):INDEX($C$1:$C$13701,MIN(13701,ROW()+設定!$B$24))),$C6498&gt;=設定!$B$32,$C6498&gt;=MAX(MIN(INDEX($C$1:$C$13701,MAX(1,ROW()-設定!$B$26)):INDEX($C$1:$C$13701,MAX(1,ROW()-1))),MIN(INDEX($C$1:$C$13701,MIN(13701,ROW()+1)):INDEX($C$1:$C$13701,MIN(13701,ROW()+設定!$B$26))))*10^(設定!$B$27/20)),1,0))</f>
        <v>0</v>
      </c>
      <c r="G6498" s="33" t="n">
        <f aca="false">$G6497+IF($F6498=1,1,0)</f>
        <v>3</v>
      </c>
      <c r="H6498" s="0" t="str">
        <f aca="false">IF($F6498=1,$G6498,"")</f>
        <v/>
      </c>
    </row>
    <row r="6499" customFormat="false" ht="15" hidden="false" customHeight="false" outlineLevel="0" collapsed="false">
      <c r="A6499" s="30" t="n">
        <v>1015.15625</v>
      </c>
      <c r="B6499" s="31" t="n">
        <v>12.1997</v>
      </c>
      <c r="C6499" s="32" t="n">
        <f aca="false">IF($A6499="","",IF(設定!$B$21="dB",10^($B6499/20),ABS($B6499)))</f>
        <v>4.07366207630775</v>
      </c>
      <c r="D6499" s="32" t="n">
        <f aca="false">IF($A6499="","",$A6499^2)</f>
        <v>1030542.21191406</v>
      </c>
      <c r="E6499" s="32" t="n">
        <f aca="false">IF($A6499="","",IF($C6499&lt;=0,"",1/$C6499^2))</f>
        <v>0.0602601210853626</v>
      </c>
      <c r="F6499" s="33" t="n">
        <f aca="false">IF(OR(ROW()-設定!$B$30&lt;2,ROW()+設定!$B$30&gt;13701,N($A6499)&lt;=0,N(INDEX($A$2:$A$13701,MIN(13700,MAX(1,ROW()-1+設定!$B$30))))&lt;=0,$A6499&lt;設定!$B$28,$A6499&gt;設定!$B$29),0,IF(AND($C6499&gt;=MAX(INDEX($C$1:$C$13701,MAX(1,ROW()-設定!$B$24)):INDEX($C$1:$C$13701,MAX(1,ROW()-1))),$C6499&gt;MAX(INDEX($C$1:$C$13701,MIN(13701,ROW()+1)):INDEX($C$1:$C$13701,MIN(13701,ROW()+設定!$B$24))),$C6499&gt;=設定!$B$32,$C6499&gt;=MAX(MIN(INDEX($C$1:$C$13701,MAX(1,ROW()-設定!$B$26)):INDEX($C$1:$C$13701,MAX(1,ROW()-1))),MIN(INDEX($C$1:$C$13701,MIN(13701,ROW()+1)):INDEX($C$1:$C$13701,MIN(13701,ROW()+設定!$B$26))))*10^(設定!$B$27/20)),1,0))</f>
        <v>0</v>
      </c>
      <c r="G6499" s="33" t="n">
        <f aca="false">$G6498+IF($F6499=1,1,0)</f>
        <v>3</v>
      </c>
      <c r="H6499" s="0" t="str">
        <f aca="false">IF($F6499=1,$G6499,"")</f>
        <v/>
      </c>
    </row>
    <row r="6500" customFormat="false" ht="15" hidden="false" customHeight="false" outlineLevel="0" collapsed="false">
      <c r="A6500" s="30" t="n">
        <v>1015.3125</v>
      </c>
      <c r="B6500" s="31" t="n">
        <v>12.0421</v>
      </c>
      <c r="C6500" s="32" t="n">
        <f aca="false">IF($A6500="","",IF(設定!$B$21="dB",10^($B6500/20),ABS($B6500)))</f>
        <v>4.00041456667086</v>
      </c>
      <c r="D6500" s="32" t="n">
        <f aca="false">IF($A6500="","",$A6500^2)</f>
        <v>1030859.47265625</v>
      </c>
      <c r="E6500" s="32" t="n">
        <f aca="false">IF($A6500="","",IF($C6500&lt;=0,"",1/$C6500^2))</f>
        <v>0.0624870468053064</v>
      </c>
      <c r="F6500" s="33" t="n">
        <f aca="false">IF(OR(ROW()-設定!$B$30&lt;2,ROW()+設定!$B$30&gt;13701,N($A6500)&lt;=0,N(INDEX($A$2:$A$13701,MIN(13700,MAX(1,ROW()-1+設定!$B$30))))&lt;=0,$A6500&lt;設定!$B$28,$A6500&gt;設定!$B$29),0,IF(AND($C6500&gt;=MAX(INDEX($C$1:$C$13701,MAX(1,ROW()-設定!$B$24)):INDEX($C$1:$C$13701,MAX(1,ROW()-1))),$C6500&gt;MAX(INDEX($C$1:$C$13701,MIN(13701,ROW()+1)):INDEX($C$1:$C$13701,MIN(13701,ROW()+設定!$B$24))),$C6500&gt;=設定!$B$32,$C6500&gt;=MAX(MIN(INDEX($C$1:$C$13701,MAX(1,ROW()-設定!$B$26)):INDEX($C$1:$C$13701,MAX(1,ROW()-1))),MIN(INDEX($C$1:$C$13701,MIN(13701,ROW()+1)):INDEX($C$1:$C$13701,MIN(13701,ROW()+設定!$B$26))))*10^(設定!$B$27/20)),1,0))</f>
        <v>0</v>
      </c>
      <c r="G6500" s="33" t="n">
        <f aca="false">$G6499+IF($F6500=1,1,0)</f>
        <v>3</v>
      </c>
      <c r="H6500" s="0" t="str">
        <f aca="false">IF($F6500=1,$G6500,"")</f>
        <v/>
      </c>
    </row>
    <row r="6501" customFormat="false" ht="15" hidden="false" customHeight="false" outlineLevel="0" collapsed="false">
      <c r="A6501" s="30" t="n">
        <v>1015.46875</v>
      </c>
      <c r="B6501" s="31" t="n">
        <v>12.025</v>
      </c>
      <c r="C6501" s="32" t="n">
        <f aca="false">IF($A6501="","",IF(設定!$B$21="dB",10^($B6501/20),ABS($B6501)))</f>
        <v>3.99254665684976</v>
      </c>
      <c r="D6501" s="32" t="n">
        <f aca="false">IF($A6501="","",$A6501^2)</f>
        <v>1031176.78222656</v>
      </c>
      <c r="E6501" s="32" t="n">
        <f aca="false">IF($A6501="","",IF($C6501&lt;=0,"",1/$C6501^2))</f>
        <v>0.0627335695984038</v>
      </c>
      <c r="F6501" s="33" t="n">
        <f aca="false">IF(OR(ROW()-設定!$B$30&lt;2,ROW()+設定!$B$30&gt;13701,N($A6501)&lt;=0,N(INDEX($A$2:$A$13701,MIN(13700,MAX(1,ROW()-1+設定!$B$30))))&lt;=0,$A6501&lt;設定!$B$28,$A6501&gt;設定!$B$29),0,IF(AND($C6501&gt;=MAX(INDEX($C$1:$C$13701,MAX(1,ROW()-設定!$B$24)):INDEX($C$1:$C$13701,MAX(1,ROW()-1))),$C6501&gt;MAX(INDEX($C$1:$C$13701,MIN(13701,ROW()+1)):INDEX($C$1:$C$13701,MIN(13701,ROW()+設定!$B$24))),$C6501&gt;=設定!$B$32,$C6501&gt;=MAX(MIN(INDEX($C$1:$C$13701,MAX(1,ROW()-設定!$B$26)):INDEX($C$1:$C$13701,MAX(1,ROW()-1))),MIN(INDEX($C$1:$C$13701,MIN(13701,ROW()+1)):INDEX($C$1:$C$13701,MIN(13701,ROW()+設定!$B$26))))*10^(設定!$B$27/20)),1,0))</f>
        <v>0</v>
      </c>
      <c r="G6501" s="33" t="n">
        <f aca="false">$G6500+IF($F6501=1,1,0)</f>
        <v>3</v>
      </c>
      <c r="H6501" s="0" t="str">
        <f aca="false">IF($F6501=1,$G6501,"")</f>
        <v/>
      </c>
    </row>
    <row r="6502" customFormat="false" ht="15" hidden="false" customHeight="false" outlineLevel="0" collapsed="false">
      <c r="A6502" s="30" t="n">
        <v>1015.625</v>
      </c>
      <c r="B6502" s="31" t="n">
        <v>12.2635</v>
      </c>
      <c r="C6502" s="32" t="n">
        <f aca="false">IF($A6502="","",IF(設定!$B$21="dB",10^($B6502/20),ABS($B6502)))</f>
        <v>4.10369429017839</v>
      </c>
      <c r="D6502" s="32" t="n">
        <f aca="false">IF($A6502="","",$A6502^2)</f>
        <v>1031494.140625</v>
      </c>
      <c r="E6502" s="32" t="n">
        <f aca="false">IF($A6502="","",IF($C6502&lt;=0,"",1/$C6502^2))</f>
        <v>0.0593813408662064</v>
      </c>
      <c r="F6502" s="33" t="n">
        <f aca="false">IF(OR(ROW()-設定!$B$30&lt;2,ROW()+設定!$B$30&gt;13701,N($A6502)&lt;=0,N(INDEX($A$2:$A$13701,MIN(13700,MAX(1,ROW()-1+設定!$B$30))))&lt;=0,$A6502&lt;設定!$B$28,$A6502&gt;設定!$B$29),0,IF(AND($C6502&gt;=MAX(INDEX($C$1:$C$13701,MAX(1,ROW()-設定!$B$24)):INDEX($C$1:$C$13701,MAX(1,ROW()-1))),$C6502&gt;MAX(INDEX($C$1:$C$13701,MIN(13701,ROW()+1)):INDEX($C$1:$C$13701,MIN(13701,ROW()+設定!$B$24))),$C6502&gt;=設定!$B$32,$C6502&gt;=MAX(MIN(INDEX($C$1:$C$13701,MAX(1,ROW()-設定!$B$26)):INDEX($C$1:$C$13701,MAX(1,ROW()-1))),MIN(INDEX($C$1:$C$13701,MIN(13701,ROW()+1)):INDEX($C$1:$C$13701,MIN(13701,ROW()+設定!$B$26))))*10^(設定!$B$27/20)),1,0))</f>
        <v>0</v>
      </c>
      <c r="G6502" s="33" t="n">
        <f aca="false">$G6501+IF($F6502=1,1,0)</f>
        <v>3</v>
      </c>
      <c r="H6502" s="0" t="str">
        <f aca="false">IF($F6502=1,$G6502,"")</f>
        <v/>
      </c>
    </row>
    <row r="6503" customFormat="false" ht="15" hidden="false" customHeight="false" outlineLevel="0" collapsed="false">
      <c r="A6503" s="30" t="n">
        <v>1015.78125</v>
      </c>
      <c r="B6503" s="31" t="n">
        <v>12.058</v>
      </c>
      <c r="C6503" s="32" t="n">
        <f aca="false">IF($A6503="","",IF(設定!$B$21="dB",10^($B6503/20),ABS($B6503)))</f>
        <v>4.00774425280431</v>
      </c>
      <c r="D6503" s="32" t="n">
        <f aca="false">IF($A6503="","",$A6503^2)</f>
        <v>1031811.54785156</v>
      </c>
      <c r="E6503" s="32" t="n">
        <f aca="false">IF($A6503="","",IF($C6503&lt;=0,"",1/$C6503^2))</f>
        <v>0.0622586931038744</v>
      </c>
      <c r="F6503" s="33" t="n">
        <f aca="false">IF(OR(ROW()-設定!$B$30&lt;2,ROW()+設定!$B$30&gt;13701,N($A6503)&lt;=0,N(INDEX($A$2:$A$13701,MIN(13700,MAX(1,ROW()-1+設定!$B$30))))&lt;=0,$A6503&lt;設定!$B$28,$A6503&gt;設定!$B$29),0,IF(AND($C6503&gt;=MAX(INDEX($C$1:$C$13701,MAX(1,ROW()-設定!$B$24)):INDEX($C$1:$C$13701,MAX(1,ROW()-1))),$C6503&gt;MAX(INDEX($C$1:$C$13701,MIN(13701,ROW()+1)):INDEX($C$1:$C$13701,MIN(13701,ROW()+設定!$B$24))),$C6503&gt;=設定!$B$32,$C6503&gt;=MAX(MIN(INDEX($C$1:$C$13701,MAX(1,ROW()-設定!$B$26)):INDEX($C$1:$C$13701,MAX(1,ROW()-1))),MIN(INDEX($C$1:$C$13701,MIN(13701,ROW()+1)):INDEX($C$1:$C$13701,MIN(13701,ROW()+設定!$B$26))))*10^(設定!$B$27/20)),1,0))</f>
        <v>0</v>
      </c>
      <c r="G6503" s="33" t="n">
        <f aca="false">$G6502+IF($F6503=1,1,0)</f>
        <v>3</v>
      </c>
      <c r="H6503" s="0" t="str">
        <f aca="false">IF($F6503=1,$G6503,"")</f>
        <v/>
      </c>
    </row>
    <row r="6504" customFormat="false" ht="15" hidden="false" customHeight="false" outlineLevel="0" collapsed="false">
      <c r="A6504" s="30" t="n">
        <v>1015.9375</v>
      </c>
      <c r="B6504" s="31" t="n">
        <v>12.0791</v>
      </c>
      <c r="C6504" s="32" t="n">
        <f aca="false">IF($A6504="","",IF(設定!$B$21="dB",10^($B6504/20),ABS($B6504)))</f>
        <v>4.01749180916827</v>
      </c>
      <c r="D6504" s="32" t="n">
        <f aca="false">IF($A6504="","",$A6504^2)</f>
        <v>1032129.00390625</v>
      </c>
      <c r="E6504" s="32" t="n">
        <f aca="false">IF($A6504="","",IF($C6504&lt;=0,"",1/$C6504^2))</f>
        <v>0.0619569456799456</v>
      </c>
      <c r="F6504" s="33" t="n">
        <f aca="false">IF(OR(ROW()-設定!$B$30&lt;2,ROW()+設定!$B$30&gt;13701,N($A6504)&lt;=0,N(INDEX($A$2:$A$13701,MIN(13700,MAX(1,ROW()-1+設定!$B$30))))&lt;=0,$A6504&lt;設定!$B$28,$A6504&gt;設定!$B$29),0,IF(AND($C6504&gt;=MAX(INDEX($C$1:$C$13701,MAX(1,ROW()-設定!$B$24)):INDEX($C$1:$C$13701,MAX(1,ROW()-1))),$C6504&gt;MAX(INDEX($C$1:$C$13701,MIN(13701,ROW()+1)):INDEX($C$1:$C$13701,MIN(13701,ROW()+設定!$B$24))),$C6504&gt;=設定!$B$32,$C6504&gt;=MAX(MIN(INDEX($C$1:$C$13701,MAX(1,ROW()-設定!$B$26)):INDEX($C$1:$C$13701,MAX(1,ROW()-1))),MIN(INDEX($C$1:$C$13701,MIN(13701,ROW()+1)):INDEX($C$1:$C$13701,MIN(13701,ROW()+設定!$B$26))))*10^(設定!$B$27/20)),1,0))</f>
        <v>0</v>
      </c>
      <c r="G6504" s="33" t="n">
        <f aca="false">$G6503+IF($F6504=1,1,0)</f>
        <v>3</v>
      </c>
      <c r="H6504" s="0" t="str">
        <f aca="false">IF($F6504=1,$G6504,"")</f>
        <v/>
      </c>
    </row>
    <row r="6505" customFormat="false" ht="15" hidden="false" customHeight="false" outlineLevel="0" collapsed="false">
      <c r="A6505" s="30" t="n">
        <v>1016.09375</v>
      </c>
      <c r="B6505" s="31" t="n">
        <v>12.0127</v>
      </c>
      <c r="C6505" s="32" t="n">
        <f aca="false">IF($A6505="","",IF(設定!$B$21="dB",10^($B6505/20),ABS($B6505)))</f>
        <v>3.9868968533832</v>
      </c>
      <c r="D6505" s="32" t="n">
        <f aca="false">IF($A6505="","",$A6505^2)</f>
        <v>1032446.50878906</v>
      </c>
      <c r="E6505" s="32" t="n">
        <f aca="false">IF($A6505="","",IF($C6505&lt;=0,"",1/$C6505^2))</f>
        <v>0.0629114941767495</v>
      </c>
      <c r="F6505" s="33" t="n">
        <f aca="false">IF(OR(ROW()-設定!$B$30&lt;2,ROW()+設定!$B$30&gt;13701,N($A6505)&lt;=0,N(INDEX($A$2:$A$13701,MIN(13700,MAX(1,ROW()-1+設定!$B$30))))&lt;=0,$A6505&lt;設定!$B$28,$A6505&gt;設定!$B$29),0,IF(AND($C6505&gt;=MAX(INDEX($C$1:$C$13701,MAX(1,ROW()-設定!$B$24)):INDEX($C$1:$C$13701,MAX(1,ROW()-1))),$C6505&gt;MAX(INDEX($C$1:$C$13701,MIN(13701,ROW()+1)):INDEX($C$1:$C$13701,MIN(13701,ROW()+設定!$B$24))),$C6505&gt;=設定!$B$32,$C6505&gt;=MAX(MIN(INDEX($C$1:$C$13701,MAX(1,ROW()-設定!$B$26)):INDEX($C$1:$C$13701,MAX(1,ROW()-1))),MIN(INDEX($C$1:$C$13701,MIN(13701,ROW()+1)):INDEX($C$1:$C$13701,MIN(13701,ROW()+設定!$B$26))))*10^(設定!$B$27/20)),1,0))</f>
        <v>0</v>
      </c>
      <c r="G6505" s="33" t="n">
        <f aca="false">$G6504+IF($F6505=1,1,0)</f>
        <v>3</v>
      </c>
      <c r="H6505" s="0" t="str">
        <f aca="false">IF($F6505=1,$G6505,"")</f>
        <v/>
      </c>
    </row>
    <row r="6506" customFormat="false" ht="15" hidden="false" customHeight="false" outlineLevel="0" collapsed="false">
      <c r="A6506" s="30" t="n">
        <v>1016.25</v>
      </c>
      <c r="B6506" s="31" t="n">
        <v>12.2915</v>
      </c>
      <c r="C6506" s="32" t="n">
        <f aca="false">IF($A6506="","",IF(設定!$B$21="dB",10^($B6506/20),ABS($B6506)))</f>
        <v>4.11694438274834</v>
      </c>
      <c r="D6506" s="32" t="n">
        <f aca="false">IF($A6506="","",$A6506^2)</f>
        <v>1032764.0625</v>
      </c>
      <c r="E6506" s="32" t="n">
        <f aca="false">IF($A6506="","",IF($C6506&lt;=0,"",1/$C6506^2))</f>
        <v>0.0589997267139773</v>
      </c>
      <c r="F6506" s="33" t="n">
        <f aca="false">IF(OR(ROW()-設定!$B$30&lt;2,ROW()+設定!$B$30&gt;13701,N($A6506)&lt;=0,N(INDEX($A$2:$A$13701,MIN(13700,MAX(1,ROW()-1+設定!$B$30))))&lt;=0,$A6506&lt;設定!$B$28,$A6506&gt;設定!$B$29),0,IF(AND($C6506&gt;=MAX(INDEX($C$1:$C$13701,MAX(1,ROW()-設定!$B$24)):INDEX($C$1:$C$13701,MAX(1,ROW()-1))),$C6506&gt;MAX(INDEX($C$1:$C$13701,MIN(13701,ROW()+1)):INDEX($C$1:$C$13701,MIN(13701,ROW()+設定!$B$24))),$C6506&gt;=設定!$B$32,$C6506&gt;=MAX(MIN(INDEX($C$1:$C$13701,MAX(1,ROW()-設定!$B$26)):INDEX($C$1:$C$13701,MAX(1,ROW()-1))),MIN(INDEX($C$1:$C$13701,MIN(13701,ROW()+1)):INDEX($C$1:$C$13701,MIN(13701,ROW()+設定!$B$26))))*10^(設定!$B$27/20)),1,0))</f>
        <v>0</v>
      </c>
      <c r="G6506" s="33" t="n">
        <f aca="false">$G6505+IF($F6506=1,1,0)</f>
        <v>3</v>
      </c>
      <c r="H6506" s="0" t="str">
        <f aca="false">IF($F6506=1,$G6506,"")</f>
        <v/>
      </c>
    </row>
    <row r="6507" customFormat="false" ht="15" hidden="false" customHeight="false" outlineLevel="0" collapsed="false">
      <c r="A6507" s="30" t="n">
        <v>1016.40625</v>
      </c>
      <c r="B6507" s="31" t="n">
        <v>12.2323</v>
      </c>
      <c r="C6507" s="32" t="n">
        <f aca="false">IF($A6507="","",IF(設定!$B$21="dB",10^($B6507/20),ABS($B6507)))</f>
        <v>4.08898012860842</v>
      </c>
      <c r="D6507" s="32" t="n">
        <f aca="false">IF($A6507="","",$A6507^2)</f>
        <v>1033081.66503906</v>
      </c>
      <c r="E6507" s="32" t="n">
        <f aca="false">IF($A6507="","",IF($C6507&lt;=0,"",1/$C6507^2))</f>
        <v>0.059809476343168</v>
      </c>
      <c r="F6507" s="33" t="n">
        <f aca="false">IF(OR(ROW()-設定!$B$30&lt;2,ROW()+設定!$B$30&gt;13701,N($A6507)&lt;=0,N(INDEX($A$2:$A$13701,MIN(13700,MAX(1,ROW()-1+設定!$B$30))))&lt;=0,$A6507&lt;設定!$B$28,$A6507&gt;設定!$B$29),0,IF(AND($C6507&gt;=MAX(INDEX($C$1:$C$13701,MAX(1,ROW()-設定!$B$24)):INDEX($C$1:$C$13701,MAX(1,ROW()-1))),$C6507&gt;MAX(INDEX($C$1:$C$13701,MIN(13701,ROW()+1)):INDEX($C$1:$C$13701,MIN(13701,ROW()+設定!$B$24))),$C6507&gt;=設定!$B$32,$C6507&gt;=MAX(MIN(INDEX($C$1:$C$13701,MAX(1,ROW()-設定!$B$26)):INDEX($C$1:$C$13701,MAX(1,ROW()-1))),MIN(INDEX($C$1:$C$13701,MIN(13701,ROW()+1)):INDEX($C$1:$C$13701,MIN(13701,ROW()+設定!$B$26))))*10^(設定!$B$27/20)),1,0))</f>
        <v>0</v>
      </c>
      <c r="G6507" s="33" t="n">
        <f aca="false">$G6506+IF($F6507=1,1,0)</f>
        <v>3</v>
      </c>
      <c r="H6507" s="0" t="str">
        <f aca="false">IF($F6507=1,$G6507,"")</f>
        <v/>
      </c>
    </row>
    <row r="6508" customFormat="false" ht="15" hidden="false" customHeight="false" outlineLevel="0" collapsed="false">
      <c r="A6508" s="30" t="n">
        <v>1016.5625</v>
      </c>
      <c r="B6508" s="31" t="n">
        <v>12.2765</v>
      </c>
      <c r="C6508" s="32" t="n">
        <f aca="false">IF($A6508="","",IF(設定!$B$21="dB",10^($B6508/20),ABS($B6508)))</f>
        <v>4.10984080716068</v>
      </c>
      <c r="D6508" s="32" t="n">
        <f aca="false">IF($A6508="","",$A6508^2)</f>
        <v>1033399.31640625</v>
      </c>
      <c r="E6508" s="32" t="n">
        <f aca="false">IF($A6508="","",IF($C6508&lt;=0,"",1/$C6508^2))</f>
        <v>0.0592038568681714</v>
      </c>
      <c r="F6508" s="33" t="n">
        <f aca="false">IF(OR(ROW()-設定!$B$30&lt;2,ROW()+設定!$B$30&gt;13701,N($A6508)&lt;=0,N(INDEX($A$2:$A$13701,MIN(13700,MAX(1,ROW()-1+設定!$B$30))))&lt;=0,$A6508&lt;設定!$B$28,$A6508&gt;設定!$B$29),0,IF(AND($C6508&gt;=MAX(INDEX($C$1:$C$13701,MAX(1,ROW()-設定!$B$24)):INDEX($C$1:$C$13701,MAX(1,ROW()-1))),$C6508&gt;MAX(INDEX($C$1:$C$13701,MIN(13701,ROW()+1)):INDEX($C$1:$C$13701,MIN(13701,ROW()+設定!$B$24))),$C6508&gt;=設定!$B$32,$C6508&gt;=MAX(MIN(INDEX($C$1:$C$13701,MAX(1,ROW()-設定!$B$26)):INDEX($C$1:$C$13701,MAX(1,ROW()-1))),MIN(INDEX($C$1:$C$13701,MIN(13701,ROW()+1)):INDEX($C$1:$C$13701,MIN(13701,ROW()+設定!$B$26))))*10^(設定!$B$27/20)),1,0))</f>
        <v>0</v>
      </c>
      <c r="G6508" s="33" t="n">
        <f aca="false">$G6507+IF($F6508=1,1,0)</f>
        <v>3</v>
      </c>
      <c r="H6508" s="0" t="str">
        <f aca="false">IF($F6508=1,$G6508,"")</f>
        <v/>
      </c>
    </row>
    <row r="6509" customFormat="false" ht="15" hidden="false" customHeight="false" outlineLevel="0" collapsed="false">
      <c r="A6509" s="30" t="n">
        <v>1016.71875</v>
      </c>
      <c r="B6509" s="31" t="n">
        <v>12.2687</v>
      </c>
      <c r="C6509" s="32" t="n">
        <f aca="false">IF($A6509="","",IF(設定!$B$21="dB",10^($B6509/20),ABS($B6509)))</f>
        <v>4.10615179310191</v>
      </c>
      <c r="D6509" s="32" t="n">
        <f aca="false">IF($A6509="","",$A6509^2)</f>
        <v>1033717.01660156</v>
      </c>
      <c r="E6509" s="32" t="n">
        <f aca="false">IF($A6509="","",IF($C6509&lt;=0,"",1/$C6509^2))</f>
        <v>0.0593102835078094</v>
      </c>
      <c r="F6509" s="33" t="n">
        <f aca="false">IF(OR(ROW()-設定!$B$30&lt;2,ROW()+設定!$B$30&gt;13701,N($A6509)&lt;=0,N(INDEX($A$2:$A$13701,MIN(13700,MAX(1,ROW()-1+設定!$B$30))))&lt;=0,$A6509&lt;設定!$B$28,$A6509&gt;設定!$B$29),0,IF(AND($C6509&gt;=MAX(INDEX($C$1:$C$13701,MAX(1,ROW()-設定!$B$24)):INDEX($C$1:$C$13701,MAX(1,ROW()-1))),$C6509&gt;MAX(INDEX($C$1:$C$13701,MIN(13701,ROW()+1)):INDEX($C$1:$C$13701,MIN(13701,ROW()+設定!$B$24))),$C6509&gt;=設定!$B$32,$C6509&gt;=MAX(MIN(INDEX($C$1:$C$13701,MAX(1,ROW()-設定!$B$26)):INDEX($C$1:$C$13701,MAX(1,ROW()-1))),MIN(INDEX($C$1:$C$13701,MIN(13701,ROW()+1)):INDEX($C$1:$C$13701,MIN(13701,ROW()+設定!$B$26))))*10^(設定!$B$27/20)),1,0))</f>
        <v>0</v>
      </c>
      <c r="G6509" s="33" t="n">
        <f aca="false">$G6508+IF($F6509=1,1,0)</f>
        <v>3</v>
      </c>
      <c r="H6509" s="0" t="str">
        <f aca="false">IF($F6509=1,$G6509,"")</f>
        <v/>
      </c>
    </row>
    <row r="6510" customFormat="false" ht="15" hidden="false" customHeight="false" outlineLevel="0" collapsed="false">
      <c r="A6510" s="30" t="n">
        <v>1016.875</v>
      </c>
      <c r="B6510" s="31" t="n">
        <v>12.2609</v>
      </c>
      <c r="C6510" s="32" t="n">
        <f aca="false">IF($A6510="","",IF(設定!$B$21="dB",10^($B6510/20),ABS($B6510)))</f>
        <v>4.10246609032097</v>
      </c>
      <c r="D6510" s="32" t="n">
        <f aca="false">IF($A6510="","",$A6510^2)</f>
        <v>1034034.765625</v>
      </c>
      <c r="E6510" s="32" t="n">
        <f aca="false">IF($A6510="","",IF($C6510&lt;=0,"",1/$C6510^2))</f>
        <v>0.0594169014631863</v>
      </c>
      <c r="F6510" s="33" t="n">
        <f aca="false">IF(OR(ROW()-設定!$B$30&lt;2,ROW()+設定!$B$30&gt;13701,N($A6510)&lt;=0,N(INDEX($A$2:$A$13701,MIN(13700,MAX(1,ROW()-1+設定!$B$30))))&lt;=0,$A6510&lt;設定!$B$28,$A6510&gt;設定!$B$29),0,IF(AND($C6510&gt;=MAX(INDEX($C$1:$C$13701,MAX(1,ROW()-設定!$B$24)):INDEX($C$1:$C$13701,MAX(1,ROW()-1))),$C6510&gt;MAX(INDEX($C$1:$C$13701,MIN(13701,ROW()+1)):INDEX($C$1:$C$13701,MIN(13701,ROW()+設定!$B$24))),$C6510&gt;=設定!$B$32,$C6510&gt;=MAX(MIN(INDEX($C$1:$C$13701,MAX(1,ROW()-設定!$B$26)):INDEX($C$1:$C$13701,MAX(1,ROW()-1))),MIN(INDEX($C$1:$C$13701,MIN(13701,ROW()+1)):INDEX($C$1:$C$13701,MIN(13701,ROW()+設定!$B$26))))*10^(設定!$B$27/20)),1,0))</f>
        <v>0</v>
      </c>
      <c r="G6510" s="33" t="n">
        <f aca="false">$G6509+IF($F6510=1,1,0)</f>
        <v>3</v>
      </c>
      <c r="H6510" s="0" t="str">
        <f aca="false">IF($F6510=1,$G6510,"")</f>
        <v/>
      </c>
    </row>
    <row r="6511" customFormat="false" ht="15" hidden="false" customHeight="false" outlineLevel="0" collapsed="false">
      <c r="A6511" s="30" t="n">
        <v>1017.03125</v>
      </c>
      <c r="B6511" s="31" t="n">
        <v>12.2174</v>
      </c>
      <c r="C6511" s="32" t="n">
        <f aca="false">IF($A6511="","",IF(設定!$B$21="dB",10^($B6511/20),ABS($B6511)))</f>
        <v>4.0819717990682</v>
      </c>
      <c r="D6511" s="32" t="n">
        <f aca="false">IF($A6511="","",$A6511^2)</f>
        <v>1034352.56347656</v>
      </c>
      <c r="E6511" s="32" t="n">
        <f aca="false">IF($A6511="","",IF($C6511&lt;=0,"",1/$C6511^2))</f>
        <v>0.0600150261959701</v>
      </c>
      <c r="F6511" s="33" t="n">
        <f aca="false">IF(OR(ROW()-設定!$B$30&lt;2,ROW()+設定!$B$30&gt;13701,N($A6511)&lt;=0,N(INDEX($A$2:$A$13701,MIN(13700,MAX(1,ROW()-1+設定!$B$30))))&lt;=0,$A6511&lt;設定!$B$28,$A6511&gt;設定!$B$29),0,IF(AND($C6511&gt;=MAX(INDEX($C$1:$C$13701,MAX(1,ROW()-設定!$B$24)):INDEX($C$1:$C$13701,MAX(1,ROW()-1))),$C6511&gt;MAX(INDEX($C$1:$C$13701,MIN(13701,ROW()+1)):INDEX($C$1:$C$13701,MIN(13701,ROW()+設定!$B$24))),$C6511&gt;=設定!$B$32,$C6511&gt;=MAX(MIN(INDEX($C$1:$C$13701,MAX(1,ROW()-設定!$B$26)):INDEX($C$1:$C$13701,MAX(1,ROW()-1))),MIN(INDEX($C$1:$C$13701,MIN(13701,ROW()+1)):INDEX($C$1:$C$13701,MIN(13701,ROW()+設定!$B$26))))*10^(設定!$B$27/20)),1,0))</f>
        <v>0</v>
      </c>
      <c r="G6511" s="33" t="n">
        <f aca="false">$G6510+IF($F6511=1,1,0)</f>
        <v>3</v>
      </c>
      <c r="H6511" s="0" t="str">
        <f aca="false">IF($F6511=1,$G6511,"")</f>
        <v/>
      </c>
    </row>
    <row r="6512" customFormat="false" ht="15" hidden="false" customHeight="false" outlineLevel="0" collapsed="false">
      <c r="A6512" s="30" t="n">
        <v>1017.1875</v>
      </c>
      <c r="B6512" s="31" t="n">
        <v>12.2405</v>
      </c>
      <c r="C6512" s="32" t="n">
        <f aca="false">IF($A6512="","",IF(設定!$B$21="dB",10^($B6512/20),ABS($B6512)))</f>
        <v>4.09284219345461</v>
      </c>
      <c r="D6512" s="32" t="n">
        <f aca="false">IF($A6512="","",$A6512^2)</f>
        <v>1034670.41015625</v>
      </c>
      <c r="E6512" s="32" t="n">
        <f aca="false">IF($A6512="","",IF($C6512&lt;=0,"",1/$C6512^2))</f>
        <v>0.0596966554312916</v>
      </c>
      <c r="F6512" s="33" t="n">
        <f aca="false">IF(OR(ROW()-設定!$B$30&lt;2,ROW()+設定!$B$30&gt;13701,N($A6512)&lt;=0,N(INDEX($A$2:$A$13701,MIN(13700,MAX(1,ROW()-1+設定!$B$30))))&lt;=0,$A6512&lt;設定!$B$28,$A6512&gt;設定!$B$29),0,IF(AND($C6512&gt;=MAX(INDEX($C$1:$C$13701,MAX(1,ROW()-設定!$B$24)):INDEX($C$1:$C$13701,MAX(1,ROW()-1))),$C6512&gt;MAX(INDEX($C$1:$C$13701,MIN(13701,ROW()+1)):INDEX($C$1:$C$13701,MIN(13701,ROW()+設定!$B$24))),$C6512&gt;=設定!$B$32,$C6512&gt;=MAX(MIN(INDEX($C$1:$C$13701,MAX(1,ROW()-設定!$B$26)):INDEX($C$1:$C$13701,MAX(1,ROW()-1))),MIN(INDEX($C$1:$C$13701,MIN(13701,ROW()+1)):INDEX($C$1:$C$13701,MIN(13701,ROW()+設定!$B$26))))*10^(設定!$B$27/20)),1,0))</f>
        <v>0</v>
      </c>
      <c r="G6512" s="33" t="n">
        <f aca="false">$G6511+IF($F6512=1,1,0)</f>
        <v>3</v>
      </c>
      <c r="H6512" s="0" t="str">
        <f aca="false">IF($F6512=1,$G6512,"")</f>
        <v/>
      </c>
    </row>
    <row r="6513" customFormat="false" ht="15" hidden="false" customHeight="false" outlineLevel="0" collapsed="false">
      <c r="A6513" s="30" t="n">
        <v>1017.34375</v>
      </c>
      <c r="B6513" s="31" t="n">
        <v>12.3894</v>
      </c>
      <c r="C6513" s="32" t="n">
        <f aca="false">IF($A6513="","",IF(設定!$B$21="dB",10^($B6513/20),ABS($B6513)))</f>
        <v>4.16360958835651</v>
      </c>
      <c r="D6513" s="32" t="n">
        <f aca="false">IF($A6513="","",$A6513^2)</f>
        <v>1034988.30566406</v>
      </c>
      <c r="E6513" s="32" t="n">
        <f aca="false">IF($A6513="","",IF($C6513&lt;=0,"",1/$C6513^2))</f>
        <v>0.0576846152128472</v>
      </c>
      <c r="F6513" s="33" t="n">
        <f aca="false">IF(OR(ROW()-設定!$B$30&lt;2,ROW()+設定!$B$30&gt;13701,N($A6513)&lt;=0,N(INDEX($A$2:$A$13701,MIN(13700,MAX(1,ROW()-1+設定!$B$30))))&lt;=0,$A6513&lt;設定!$B$28,$A6513&gt;設定!$B$29),0,IF(AND($C6513&gt;=MAX(INDEX($C$1:$C$13701,MAX(1,ROW()-設定!$B$24)):INDEX($C$1:$C$13701,MAX(1,ROW()-1))),$C6513&gt;MAX(INDEX($C$1:$C$13701,MIN(13701,ROW()+1)):INDEX($C$1:$C$13701,MIN(13701,ROW()+設定!$B$24))),$C6513&gt;=設定!$B$32,$C6513&gt;=MAX(MIN(INDEX($C$1:$C$13701,MAX(1,ROW()-設定!$B$26)):INDEX($C$1:$C$13701,MAX(1,ROW()-1))),MIN(INDEX($C$1:$C$13701,MIN(13701,ROW()+1)):INDEX($C$1:$C$13701,MIN(13701,ROW()+設定!$B$26))))*10^(設定!$B$27/20)),1,0))</f>
        <v>0</v>
      </c>
      <c r="G6513" s="33" t="n">
        <f aca="false">$G6512+IF($F6513=1,1,0)</f>
        <v>3</v>
      </c>
      <c r="H6513" s="0" t="str">
        <f aca="false">IF($F6513=1,$G6513,"")</f>
        <v/>
      </c>
    </row>
    <row r="6514" customFormat="false" ht="15" hidden="false" customHeight="false" outlineLevel="0" collapsed="false">
      <c r="A6514" s="30" t="n">
        <v>1017.5</v>
      </c>
      <c r="B6514" s="31" t="n">
        <v>12.3812</v>
      </c>
      <c r="C6514" s="32" t="n">
        <f aca="false">IF($A6514="","",IF(設定!$B$21="dB",10^($B6514/20),ABS($B6514)))</f>
        <v>4.15968074637718</v>
      </c>
      <c r="D6514" s="32" t="n">
        <f aca="false">IF($A6514="","",$A6514^2)</f>
        <v>1035306.25</v>
      </c>
      <c r="E6514" s="32" t="n">
        <f aca="false">IF($A6514="","",IF($C6514&lt;=0,"",1/$C6514^2))</f>
        <v>0.0577936335630803</v>
      </c>
      <c r="F6514" s="33" t="n">
        <f aca="false">IF(OR(ROW()-設定!$B$30&lt;2,ROW()+設定!$B$30&gt;13701,N($A6514)&lt;=0,N(INDEX($A$2:$A$13701,MIN(13700,MAX(1,ROW()-1+設定!$B$30))))&lt;=0,$A6514&lt;設定!$B$28,$A6514&gt;設定!$B$29),0,IF(AND($C6514&gt;=MAX(INDEX($C$1:$C$13701,MAX(1,ROW()-設定!$B$24)):INDEX($C$1:$C$13701,MAX(1,ROW()-1))),$C6514&gt;MAX(INDEX($C$1:$C$13701,MIN(13701,ROW()+1)):INDEX($C$1:$C$13701,MIN(13701,ROW()+設定!$B$24))),$C6514&gt;=設定!$B$32,$C6514&gt;=MAX(MIN(INDEX($C$1:$C$13701,MAX(1,ROW()-設定!$B$26)):INDEX($C$1:$C$13701,MAX(1,ROW()-1))),MIN(INDEX($C$1:$C$13701,MIN(13701,ROW()+1)):INDEX($C$1:$C$13701,MIN(13701,ROW()+設定!$B$26))))*10^(設定!$B$27/20)),1,0))</f>
        <v>0</v>
      </c>
      <c r="G6514" s="33" t="n">
        <f aca="false">$G6513+IF($F6514=1,1,0)</f>
        <v>3</v>
      </c>
      <c r="H6514" s="0" t="str">
        <f aca="false">IF($F6514=1,$G6514,"")</f>
        <v/>
      </c>
    </row>
    <row r="6515" customFormat="false" ht="15" hidden="false" customHeight="false" outlineLevel="0" collapsed="false">
      <c r="A6515" s="30" t="n">
        <v>1017.65625</v>
      </c>
      <c r="B6515" s="31" t="n">
        <v>12.5589</v>
      </c>
      <c r="C6515" s="32" t="n">
        <f aca="false">IF($A6515="","",IF(設定!$B$21="dB",10^($B6515/20),ABS($B6515)))</f>
        <v>4.24565792603947</v>
      </c>
      <c r="D6515" s="32" t="n">
        <f aca="false">IF($A6515="","",$A6515^2)</f>
        <v>1035624.24316406</v>
      </c>
      <c r="E6515" s="32" t="n">
        <f aca="false">IF($A6515="","",IF($C6515&lt;=0,"",1/$C6515^2))</f>
        <v>0.0554766208768729</v>
      </c>
      <c r="F6515" s="33" t="n">
        <f aca="false">IF(OR(ROW()-設定!$B$30&lt;2,ROW()+設定!$B$30&gt;13701,N($A6515)&lt;=0,N(INDEX($A$2:$A$13701,MIN(13700,MAX(1,ROW()-1+設定!$B$30))))&lt;=0,$A6515&lt;設定!$B$28,$A6515&gt;設定!$B$29),0,IF(AND($C6515&gt;=MAX(INDEX($C$1:$C$13701,MAX(1,ROW()-設定!$B$24)):INDEX($C$1:$C$13701,MAX(1,ROW()-1))),$C6515&gt;MAX(INDEX($C$1:$C$13701,MIN(13701,ROW()+1)):INDEX($C$1:$C$13701,MIN(13701,ROW()+設定!$B$24))),$C6515&gt;=設定!$B$32,$C6515&gt;=MAX(MIN(INDEX($C$1:$C$13701,MAX(1,ROW()-設定!$B$26)):INDEX($C$1:$C$13701,MAX(1,ROW()-1))),MIN(INDEX($C$1:$C$13701,MIN(13701,ROW()+1)):INDEX($C$1:$C$13701,MIN(13701,ROW()+設定!$B$26))))*10^(設定!$B$27/20)),1,0))</f>
        <v>0</v>
      </c>
      <c r="G6515" s="33" t="n">
        <f aca="false">$G6514+IF($F6515=1,1,0)</f>
        <v>3</v>
      </c>
      <c r="H6515" s="0" t="str">
        <f aca="false">IF($F6515=1,$G6515,"")</f>
        <v/>
      </c>
    </row>
    <row r="6516" customFormat="false" ht="15" hidden="false" customHeight="false" outlineLevel="0" collapsed="false">
      <c r="A6516" s="30" t="n">
        <v>1017.8125</v>
      </c>
      <c r="B6516" s="31" t="n">
        <v>12.3365</v>
      </c>
      <c r="C6516" s="32" t="n">
        <f aca="false">IF($A6516="","",IF(設定!$B$21="dB",10^($B6516/20),ABS($B6516)))</f>
        <v>4.13832886266955</v>
      </c>
      <c r="D6516" s="32" t="n">
        <f aca="false">IF($A6516="","",$A6516^2)</f>
        <v>1035942.28515625</v>
      </c>
      <c r="E6516" s="32" t="n">
        <f aca="false">IF($A6516="","",IF($C6516&lt;=0,"",1/$C6516^2))</f>
        <v>0.0583915494993239</v>
      </c>
      <c r="F6516" s="33" t="n">
        <f aca="false">IF(OR(ROW()-設定!$B$30&lt;2,ROW()+設定!$B$30&gt;13701,N($A6516)&lt;=0,N(INDEX($A$2:$A$13701,MIN(13700,MAX(1,ROW()-1+設定!$B$30))))&lt;=0,$A6516&lt;設定!$B$28,$A6516&gt;設定!$B$29),0,IF(AND($C6516&gt;=MAX(INDEX($C$1:$C$13701,MAX(1,ROW()-設定!$B$24)):INDEX($C$1:$C$13701,MAX(1,ROW()-1))),$C6516&gt;MAX(INDEX($C$1:$C$13701,MIN(13701,ROW()+1)):INDEX($C$1:$C$13701,MIN(13701,ROW()+設定!$B$24))),$C6516&gt;=設定!$B$32,$C6516&gt;=MAX(MIN(INDEX($C$1:$C$13701,MAX(1,ROW()-設定!$B$26)):INDEX($C$1:$C$13701,MAX(1,ROW()-1))),MIN(INDEX($C$1:$C$13701,MIN(13701,ROW()+1)):INDEX($C$1:$C$13701,MIN(13701,ROW()+設定!$B$26))))*10^(設定!$B$27/20)),1,0))</f>
        <v>0</v>
      </c>
      <c r="G6516" s="33" t="n">
        <f aca="false">$G6515+IF($F6516=1,1,0)</f>
        <v>3</v>
      </c>
      <c r="H6516" s="0" t="str">
        <f aca="false">IF($F6516=1,$G6516,"")</f>
        <v/>
      </c>
    </row>
    <row r="6517" customFormat="false" ht="15" hidden="false" customHeight="false" outlineLevel="0" collapsed="false">
      <c r="A6517" s="30" t="n">
        <v>1017.96875</v>
      </c>
      <c r="B6517" s="31" t="n">
        <v>12.3877</v>
      </c>
      <c r="C6517" s="32" t="n">
        <f aca="false">IF($A6517="","",IF(設定!$B$21="dB",10^($B6517/20),ABS($B6517)))</f>
        <v>4.16279476754082</v>
      </c>
      <c r="D6517" s="32" t="n">
        <f aca="false">IF($A6517="","",$A6517^2)</f>
        <v>1036260.37597656</v>
      </c>
      <c r="E6517" s="32" t="n">
        <f aca="false">IF($A6517="","",IF($C6517&lt;=0,"",1/$C6517^2))</f>
        <v>0.0577071996677466</v>
      </c>
      <c r="F6517" s="33" t="n">
        <f aca="false">IF(OR(ROW()-設定!$B$30&lt;2,ROW()+設定!$B$30&gt;13701,N($A6517)&lt;=0,N(INDEX($A$2:$A$13701,MIN(13700,MAX(1,ROW()-1+設定!$B$30))))&lt;=0,$A6517&lt;設定!$B$28,$A6517&gt;設定!$B$29),0,IF(AND($C6517&gt;=MAX(INDEX($C$1:$C$13701,MAX(1,ROW()-設定!$B$24)):INDEX($C$1:$C$13701,MAX(1,ROW()-1))),$C6517&gt;MAX(INDEX($C$1:$C$13701,MIN(13701,ROW()+1)):INDEX($C$1:$C$13701,MIN(13701,ROW()+設定!$B$24))),$C6517&gt;=設定!$B$32,$C6517&gt;=MAX(MIN(INDEX($C$1:$C$13701,MAX(1,ROW()-設定!$B$26)):INDEX($C$1:$C$13701,MAX(1,ROW()-1))),MIN(INDEX($C$1:$C$13701,MIN(13701,ROW()+1)):INDEX($C$1:$C$13701,MIN(13701,ROW()+設定!$B$26))))*10^(設定!$B$27/20)),1,0))</f>
        <v>0</v>
      </c>
      <c r="G6517" s="33" t="n">
        <f aca="false">$G6516+IF($F6517=1,1,0)</f>
        <v>3</v>
      </c>
      <c r="H6517" s="0" t="str">
        <f aca="false">IF($F6517=1,$G6517,"")</f>
        <v/>
      </c>
    </row>
    <row r="6518" customFormat="false" ht="15" hidden="false" customHeight="false" outlineLevel="0" collapsed="false">
      <c r="A6518" s="30" t="n">
        <v>1018.125</v>
      </c>
      <c r="B6518" s="31" t="n">
        <v>12.3564</v>
      </c>
      <c r="C6518" s="32" t="n">
        <f aca="false">IF($A6518="","",IF(設定!$B$21="dB",10^($B6518/20),ABS($B6518)))</f>
        <v>4.14782094211441</v>
      </c>
      <c r="D6518" s="32" t="n">
        <f aca="false">IF($A6518="","",$A6518^2)</f>
        <v>1036578.515625</v>
      </c>
      <c r="E6518" s="32" t="n">
        <f aca="false">IF($A6518="","",IF($C6518&lt;=0,"",1/$C6518^2))</f>
        <v>0.0581246030522137</v>
      </c>
      <c r="F6518" s="33" t="n">
        <f aca="false">IF(OR(ROW()-設定!$B$30&lt;2,ROW()+設定!$B$30&gt;13701,N($A6518)&lt;=0,N(INDEX($A$2:$A$13701,MIN(13700,MAX(1,ROW()-1+設定!$B$30))))&lt;=0,$A6518&lt;設定!$B$28,$A6518&gt;設定!$B$29),0,IF(AND($C6518&gt;=MAX(INDEX($C$1:$C$13701,MAX(1,ROW()-設定!$B$24)):INDEX($C$1:$C$13701,MAX(1,ROW()-1))),$C6518&gt;MAX(INDEX($C$1:$C$13701,MIN(13701,ROW()+1)):INDEX($C$1:$C$13701,MIN(13701,ROW()+設定!$B$24))),$C6518&gt;=設定!$B$32,$C6518&gt;=MAX(MIN(INDEX($C$1:$C$13701,MAX(1,ROW()-設定!$B$26)):INDEX($C$1:$C$13701,MAX(1,ROW()-1))),MIN(INDEX($C$1:$C$13701,MIN(13701,ROW()+1)):INDEX($C$1:$C$13701,MIN(13701,ROW()+設定!$B$26))))*10^(設定!$B$27/20)),1,0))</f>
        <v>0</v>
      </c>
      <c r="G6518" s="33" t="n">
        <f aca="false">$G6517+IF($F6518=1,1,0)</f>
        <v>3</v>
      </c>
      <c r="H6518" s="0" t="str">
        <f aca="false">IF($F6518=1,$G6518,"")</f>
        <v/>
      </c>
    </row>
    <row r="6519" customFormat="false" ht="15" hidden="false" customHeight="false" outlineLevel="0" collapsed="false">
      <c r="A6519" s="30" t="n">
        <v>1018.28125</v>
      </c>
      <c r="B6519" s="31" t="n">
        <v>12.6259</v>
      </c>
      <c r="C6519" s="32" t="n">
        <f aca="false">IF($A6519="","",IF(設定!$B$21="dB",10^($B6519/20),ABS($B6519)))</f>
        <v>4.27853412290937</v>
      </c>
      <c r="D6519" s="32" t="n">
        <f aca="false">IF($A6519="","",$A6519^2)</f>
        <v>1036896.70410156</v>
      </c>
      <c r="E6519" s="32" t="n">
        <f aca="false">IF($A6519="","",IF($C6519&lt;=0,"",1/$C6519^2))</f>
        <v>0.0546273332476202</v>
      </c>
      <c r="F6519" s="33" t="n">
        <f aca="false">IF(OR(ROW()-設定!$B$30&lt;2,ROW()+設定!$B$30&gt;13701,N($A6519)&lt;=0,N(INDEX($A$2:$A$13701,MIN(13700,MAX(1,ROW()-1+設定!$B$30))))&lt;=0,$A6519&lt;設定!$B$28,$A6519&gt;設定!$B$29),0,IF(AND($C6519&gt;=MAX(INDEX($C$1:$C$13701,MAX(1,ROW()-設定!$B$24)):INDEX($C$1:$C$13701,MAX(1,ROW()-1))),$C6519&gt;MAX(INDEX($C$1:$C$13701,MIN(13701,ROW()+1)):INDEX($C$1:$C$13701,MIN(13701,ROW()+設定!$B$24))),$C6519&gt;=設定!$B$32,$C6519&gt;=MAX(MIN(INDEX($C$1:$C$13701,MAX(1,ROW()-設定!$B$26)):INDEX($C$1:$C$13701,MAX(1,ROW()-1))),MIN(INDEX($C$1:$C$13701,MIN(13701,ROW()+1)):INDEX($C$1:$C$13701,MIN(13701,ROW()+設定!$B$26))))*10^(設定!$B$27/20)),1,0))</f>
        <v>0</v>
      </c>
      <c r="G6519" s="33" t="n">
        <f aca="false">$G6518+IF($F6519=1,1,0)</f>
        <v>3</v>
      </c>
      <c r="H6519" s="0" t="str">
        <f aca="false">IF($F6519=1,$G6519,"")</f>
        <v/>
      </c>
    </row>
    <row r="6520" customFormat="false" ht="15" hidden="false" customHeight="false" outlineLevel="0" collapsed="false">
      <c r="A6520" s="30" t="n">
        <v>1018.4375</v>
      </c>
      <c r="B6520" s="31" t="n">
        <v>12.3798</v>
      </c>
      <c r="C6520" s="32" t="n">
        <f aca="false">IF($A6520="","",IF(設定!$B$21="dB",10^($B6520/20),ABS($B6520)))</f>
        <v>4.1590103390856</v>
      </c>
      <c r="D6520" s="32" t="n">
        <f aca="false">IF($A6520="","",$A6520^2)</f>
        <v>1037214.94140625</v>
      </c>
      <c r="E6520" s="32" t="n">
        <f aca="false">IF($A6520="","",IF($C6520&lt;=0,"",1/$C6520^2))</f>
        <v>0.057812267032555</v>
      </c>
      <c r="F6520" s="33" t="n">
        <f aca="false">IF(OR(ROW()-設定!$B$30&lt;2,ROW()+設定!$B$30&gt;13701,N($A6520)&lt;=0,N(INDEX($A$2:$A$13701,MIN(13700,MAX(1,ROW()-1+設定!$B$30))))&lt;=0,$A6520&lt;設定!$B$28,$A6520&gt;設定!$B$29),0,IF(AND($C6520&gt;=MAX(INDEX($C$1:$C$13701,MAX(1,ROW()-設定!$B$24)):INDEX($C$1:$C$13701,MAX(1,ROW()-1))),$C6520&gt;MAX(INDEX($C$1:$C$13701,MIN(13701,ROW()+1)):INDEX($C$1:$C$13701,MIN(13701,ROW()+設定!$B$24))),$C6520&gt;=設定!$B$32,$C6520&gt;=MAX(MIN(INDEX($C$1:$C$13701,MAX(1,ROW()-設定!$B$26)):INDEX($C$1:$C$13701,MAX(1,ROW()-1))),MIN(INDEX($C$1:$C$13701,MIN(13701,ROW()+1)):INDEX($C$1:$C$13701,MIN(13701,ROW()+設定!$B$26))))*10^(設定!$B$27/20)),1,0))</f>
        <v>0</v>
      </c>
      <c r="G6520" s="33" t="n">
        <f aca="false">$G6519+IF($F6520=1,1,0)</f>
        <v>3</v>
      </c>
      <c r="H6520" s="0" t="str">
        <f aca="false">IF($F6520=1,$G6520,"")</f>
        <v/>
      </c>
    </row>
    <row r="6521" customFormat="false" ht="15" hidden="false" customHeight="false" outlineLevel="0" collapsed="false">
      <c r="A6521" s="30" t="n">
        <v>1018.59375</v>
      </c>
      <c r="B6521" s="31" t="n">
        <v>12.61</v>
      </c>
      <c r="C6521" s="32" t="n">
        <f aca="false">IF($A6521="","",IF(設定!$B$21="dB",10^($B6521/20),ABS($B6521)))</f>
        <v>4.27070919440746</v>
      </c>
      <c r="D6521" s="32" t="n">
        <f aca="false">IF($A6521="","",$A6521^2)</f>
        <v>1037533.22753906</v>
      </c>
      <c r="E6521" s="32" t="n">
        <f aca="false">IF($A6521="","",IF($C6521&lt;=0,"",1/$C6521^2))</f>
        <v>0.0548276964920854</v>
      </c>
      <c r="F6521" s="33" t="n">
        <f aca="false">IF(OR(ROW()-設定!$B$30&lt;2,ROW()+設定!$B$30&gt;13701,N($A6521)&lt;=0,N(INDEX($A$2:$A$13701,MIN(13700,MAX(1,ROW()-1+設定!$B$30))))&lt;=0,$A6521&lt;設定!$B$28,$A6521&gt;設定!$B$29),0,IF(AND($C6521&gt;=MAX(INDEX($C$1:$C$13701,MAX(1,ROW()-設定!$B$24)):INDEX($C$1:$C$13701,MAX(1,ROW()-1))),$C6521&gt;MAX(INDEX($C$1:$C$13701,MIN(13701,ROW()+1)):INDEX($C$1:$C$13701,MIN(13701,ROW()+設定!$B$24))),$C6521&gt;=設定!$B$32,$C6521&gt;=MAX(MIN(INDEX($C$1:$C$13701,MAX(1,ROW()-設定!$B$26)):INDEX($C$1:$C$13701,MAX(1,ROW()-1))),MIN(INDEX($C$1:$C$13701,MIN(13701,ROW()+1)):INDEX($C$1:$C$13701,MIN(13701,ROW()+設定!$B$26))))*10^(設定!$B$27/20)),1,0))</f>
        <v>0</v>
      </c>
      <c r="G6521" s="33" t="n">
        <f aca="false">$G6520+IF($F6521=1,1,0)</f>
        <v>3</v>
      </c>
      <c r="H6521" s="0" t="str">
        <f aca="false">IF($F6521=1,$G6521,"")</f>
        <v/>
      </c>
    </row>
    <row r="6522" customFormat="false" ht="15" hidden="false" customHeight="false" outlineLevel="0" collapsed="false">
      <c r="A6522" s="30" t="n">
        <v>1018.75</v>
      </c>
      <c r="B6522" s="31" t="n">
        <v>12.7013</v>
      </c>
      <c r="C6522" s="32" t="n">
        <f aca="false">IF($A6522="","",IF(設定!$B$21="dB",10^($B6522/20),ABS($B6522)))</f>
        <v>4.31583666271719</v>
      </c>
      <c r="D6522" s="32" t="n">
        <f aca="false">IF($A6522="","",$A6522^2)</f>
        <v>1037851.5625</v>
      </c>
      <c r="E6522" s="32" t="n">
        <f aca="false">IF($A6522="","",IF($C6522&lt;=0,"",1/$C6522^2))</f>
        <v>0.0536871067444292</v>
      </c>
      <c r="F6522" s="33" t="n">
        <f aca="false">IF(OR(ROW()-設定!$B$30&lt;2,ROW()+設定!$B$30&gt;13701,N($A6522)&lt;=0,N(INDEX($A$2:$A$13701,MIN(13700,MAX(1,ROW()-1+設定!$B$30))))&lt;=0,$A6522&lt;設定!$B$28,$A6522&gt;設定!$B$29),0,IF(AND($C6522&gt;=MAX(INDEX($C$1:$C$13701,MAX(1,ROW()-設定!$B$24)):INDEX($C$1:$C$13701,MAX(1,ROW()-1))),$C6522&gt;MAX(INDEX($C$1:$C$13701,MIN(13701,ROW()+1)):INDEX($C$1:$C$13701,MIN(13701,ROW()+設定!$B$24))),$C6522&gt;=設定!$B$32,$C6522&gt;=MAX(MIN(INDEX($C$1:$C$13701,MAX(1,ROW()-設定!$B$26)):INDEX($C$1:$C$13701,MAX(1,ROW()-1))),MIN(INDEX($C$1:$C$13701,MIN(13701,ROW()+1)):INDEX($C$1:$C$13701,MIN(13701,ROW()+設定!$B$26))))*10^(設定!$B$27/20)),1,0))</f>
        <v>0</v>
      </c>
      <c r="G6522" s="33" t="n">
        <f aca="false">$G6521+IF($F6522=1,1,0)</f>
        <v>3</v>
      </c>
      <c r="H6522" s="0" t="str">
        <f aca="false">IF($F6522=1,$G6522,"")</f>
        <v/>
      </c>
    </row>
    <row r="6523" customFormat="false" ht="15" hidden="false" customHeight="false" outlineLevel="0" collapsed="false">
      <c r="A6523" s="30" t="n">
        <v>1018.90625</v>
      </c>
      <c r="B6523" s="31" t="n">
        <v>12.5624</v>
      </c>
      <c r="C6523" s="32" t="n">
        <f aca="false">IF($A6523="","",IF(設定!$B$21="dB",10^($B6523/20),ABS($B6523)))</f>
        <v>4.24736906878468</v>
      </c>
      <c r="D6523" s="32" t="n">
        <f aca="false">IF($A6523="","",$A6523^2)</f>
        <v>1038169.94628906</v>
      </c>
      <c r="E6523" s="32" t="n">
        <f aca="false">IF($A6523="","",IF($C6523&lt;=0,"",1/$C6523^2))</f>
        <v>0.0554319300134977</v>
      </c>
      <c r="F6523" s="33" t="n">
        <f aca="false">IF(OR(ROW()-設定!$B$30&lt;2,ROW()+設定!$B$30&gt;13701,N($A6523)&lt;=0,N(INDEX($A$2:$A$13701,MIN(13700,MAX(1,ROW()-1+設定!$B$30))))&lt;=0,$A6523&lt;設定!$B$28,$A6523&gt;設定!$B$29),0,IF(AND($C6523&gt;=MAX(INDEX($C$1:$C$13701,MAX(1,ROW()-設定!$B$24)):INDEX($C$1:$C$13701,MAX(1,ROW()-1))),$C6523&gt;MAX(INDEX($C$1:$C$13701,MIN(13701,ROW()+1)):INDEX($C$1:$C$13701,MIN(13701,ROW()+設定!$B$24))),$C6523&gt;=設定!$B$32,$C6523&gt;=MAX(MIN(INDEX($C$1:$C$13701,MAX(1,ROW()-設定!$B$26)):INDEX($C$1:$C$13701,MAX(1,ROW()-1))),MIN(INDEX($C$1:$C$13701,MIN(13701,ROW()+1)):INDEX($C$1:$C$13701,MIN(13701,ROW()+設定!$B$26))))*10^(設定!$B$27/20)),1,0))</f>
        <v>0</v>
      </c>
      <c r="G6523" s="33" t="n">
        <f aca="false">$G6522+IF($F6523=1,1,0)</f>
        <v>3</v>
      </c>
      <c r="H6523" s="0" t="str">
        <f aca="false">IF($F6523=1,$G6523,"")</f>
        <v/>
      </c>
    </row>
    <row r="6524" customFormat="false" ht="15" hidden="false" customHeight="false" outlineLevel="0" collapsed="false">
      <c r="A6524" s="30" t="n">
        <v>1019.0625</v>
      </c>
      <c r="B6524" s="31" t="n">
        <v>12.6748</v>
      </c>
      <c r="C6524" s="32" t="n">
        <f aca="false">IF($A6524="","",IF(設定!$B$21="dB",10^($B6524/20),ABS($B6524)))</f>
        <v>4.30268943348056</v>
      </c>
      <c r="D6524" s="32" t="n">
        <f aca="false">IF($A6524="","",$A6524^2)</f>
        <v>1038488.37890625</v>
      </c>
      <c r="E6524" s="32" t="n">
        <f aca="false">IF($A6524="","",IF($C6524&lt;=0,"",1/$C6524^2))</f>
        <v>0.0540156989340503</v>
      </c>
      <c r="F6524" s="33" t="n">
        <f aca="false">IF(OR(ROW()-設定!$B$30&lt;2,ROW()+設定!$B$30&gt;13701,N($A6524)&lt;=0,N(INDEX($A$2:$A$13701,MIN(13700,MAX(1,ROW()-1+設定!$B$30))))&lt;=0,$A6524&lt;設定!$B$28,$A6524&gt;設定!$B$29),0,IF(AND($C6524&gt;=MAX(INDEX($C$1:$C$13701,MAX(1,ROW()-設定!$B$24)):INDEX($C$1:$C$13701,MAX(1,ROW()-1))),$C6524&gt;MAX(INDEX($C$1:$C$13701,MIN(13701,ROW()+1)):INDEX($C$1:$C$13701,MIN(13701,ROW()+設定!$B$24))),$C6524&gt;=設定!$B$32,$C6524&gt;=MAX(MIN(INDEX($C$1:$C$13701,MAX(1,ROW()-設定!$B$26)):INDEX($C$1:$C$13701,MAX(1,ROW()-1))),MIN(INDEX($C$1:$C$13701,MIN(13701,ROW()+1)):INDEX($C$1:$C$13701,MIN(13701,ROW()+設定!$B$26))))*10^(設定!$B$27/20)),1,0))</f>
        <v>0</v>
      </c>
      <c r="G6524" s="33" t="n">
        <f aca="false">$G6523+IF($F6524=1,1,0)</f>
        <v>3</v>
      </c>
      <c r="H6524" s="0" t="str">
        <f aca="false">IF($F6524=1,$G6524,"")</f>
        <v/>
      </c>
    </row>
    <row r="6525" customFormat="false" ht="15" hidden="false" customHeight="false" outlineLevel="0" collapsed="false">
      <c r="A6525" s="30" t="n">
        <v>1019.21875</v>
      </c>
      <c r="B6525" s="31" t="n">
        <v>12.4009</v>
      </c>
      <c r="C6525" s="32" t="n">
        <f aca="false">IF($A6525="","",IF(設定!$B$21="dB",10^($B6525/20),ABS($B6525)))</f>
        <v>4.16912580183504</v>
      </c>
      <c r="D6525" s="32" t="n">
        <f aca="false">IF($A6525="","",$A6525^2)</f>
        <v>1038806.86035156</v>
      </c>
      <c r="E6525" s="32" t="n">
        <f aca="false">IF($A6525="","",IF($C6525&lt;=0,"",1/$C6525^2))</f>
        <v>0.0575320699744599</v>
      </c>
      <c r="F6525" s="33" t="n">
        <f aca="false">IF(OR(ROW()-設定!$B$30&lt;2,ROW()+設定!$B$30&gt;13701,N($A6525)&lt;=0,N(INDEX($A$2:$A$13701,MIN(13700,MAX(1,ROW()-1+設定!$B$30))))&lt;=0,$A6525&lt;設定!$B$28,$A6525&gt;設定!$B$29),0,IF(AND($C6525&gt;=MAX(INDEX($C$1:$C$13701,MAX(1,ROW()-設定!$B$24)):INDEX($C$1:$C$13701,MAX(1,ROW()-1))),$C6525&gt;MAX(INDEX($C$1:$C$13701,MIN(13701,ROW()+1)):INDEX($C$1:$C$13701,MIN(13701,ROW()+設定!$B$24))),$C6525&gt;=設定!$B$32,$C6525&gt;=MAX(MIN(INDEX($C$1:$C$13701,MAX(1,ROW()-設定!$B$26)):INDEX($C$1:$C$13701,MAX(1,ROW()-1))),MIN(INDEX($C$1:$C$13701,MIN(13701,ROW()+1)):INDEX($C$1:$C$13701,MIN(13701,ROW()+設定!$B$26))))*10^(設定!$B$27/20)),1,0))</f>
        <v>0</v>
      </c>
      <c r="G6525" s="33" t="n">
        <f aca="false">$G6524+IF($F6525=1,1,0)</f>
        <v>3</v>
      </c>
      <c r="H6525" s="0" t="str">
        <f aca="false">IF($F6525=1,$G6525,"")</f>
        <v/>
      </c>
    </row>
    <row r="6526" customFormat="false" ht="15" hidden="false" customHeight="false" outlineLevel="0" collapsed="false">
      <c r="A6526" s="30" t="n">
        <v>1019.375</v>
      </c>
      <c r="B6526" s="31" t="n">
        <v>12.6061</v>
      </c>
      <c r="C6526" s="32" t="n">
        <f aca="false">IF($A6526="","",IF(設定!$B$21="dB",10^($B6526/20),ABS($B6526)))</f>
        <v>4.26879205893163</v>
      </c>
      <c r="D6526" s="32" t="n">
        <f aca="false">IF($A6526="","",$A6526^2)</f>
        <v>1039125.390625</v>
      </c>
      <c r="E6526" s="32" t="n">
        <f aca="false">IF($A6526="","",IF($C6526&lt;=0,"",1/$C6526^2))</f>
        <v>0.0548769543260283</v>
      </c>
      <c r="F6526" s="33" t="n">
        <f aca="false">IF(OR(ROW()-設定!$B$30&lt;2,ROW()+設定!$B$30&gt;13701,N($A6526)&lt;=0,N(INDEX($A$2:$A$13701,MIN(13700,MAX(1,ROW()-1+設定!$B$30))))&lt;=0,$A6526&lt;設定!$B$28,$A6526&gt;設定!$B$29),0,IF(AND($C6526&gt;=MAX(INDEX($C$1:$C$13701,MAX(1,ROW()-設定!$B$24)):INDEX($C$1:$C$13701,MAX(1,ROW()-1))),$C6526&gt;MAX(INDEX($C$1:$C$13701,MIN(13701,ROW()+1)):INDEX($C$1:$C$13701,MIN(13701,ROW()+設定!$B$24))),$C6526&gt;=設定!$B$32,$C6526&gt;=MAX(MIN(INDEX($C$1:$C$13701,MAX(1,ROW()-設定!$B$26)):INDEX($C$1:$C$13701,MAX(1,ROW()-1))),MIN(INDEX($C$1:$C$13701,MIN(13701,ROW()+1)):INDEX($C$1:$C$13701,MIN(13701,ROW()+設定!$B$26))))*10^(設定!$B$27/20)),1,0))</f>
        <v>0</v>
      </c>
      <c r="G6526" s="33" t="n">
        <f aca="false">$G6525+IF($F6526=1,1,0)</f>
        <v>3</v>
      </c>
      <c r="H6526" s="0" t="str">
        <f aca="false">IF($F6526=1,$G6526,"")</f>
        <v/>
      </c>
    </row>
    <row r="6527" customFormat="false" ht="15" hidden="false" customHeight="false" outlineLevel="0" collapsed="false">
      <c r="A6527" s="30" t="n">
        <v>1019.53125</v>
      </c>
      <c r="B6527" s="31" t="n">
        <v>12.4964</v>
      </c>
      <c r="C6527" s="32" t="n">
        <f aca="false">IF($A6527="","",IF(設定!$B$21="dB",10^($B6527/20),ABS($B6527)))</f>
        <v>4.21521761068546</v>
      </c>
      <c r="D6527" s="32" t="n">
        <f aca="false">IF($A6527="","",$A6527^2)</f>
        <v>1039443.96972656</v>
      </c>
      <c r="E6527" s="32" t="n">
        <f aca="false">IF($A6527="","",IF($C6527&lt;=0,"",1/$C6527^2))</f>
        <v>0.0562807660394336</v>
      </c>
      <c r="F6527" s="33" t="n">
        <f aca="false">IF(OR(ROW()-設定!$B$30&lt;2,ROW()+設定!$B$30&gt;13701,N($A6527)&lt;=0,N(INDEX($A$2:$A$13701,MIN(13700,MAX(1,ROW()-1+設定!$B$30))))&lt;=0,$A6527&lt;設定!$B$28,$A6527&gt;設定!$B$29),0,IF(AND($C6527&gt;=MAX(INDEX($C$1:$C$13701,MAX(1,ROW()-設定!$B$24)):INDEX($C$1:$C$13701,MAX(1,ROW()-1))),$C6527&gt;MAX(INDEX($C$1:$C$13701,MIN(13701,ROW()+1)):INDEX($C$1:$C$13701,MIN(13701,ROW()+設定!$B$24))),$C6527&gt;=設定!$B$32,$C6527&gt;=MAX(MIN(INDEX($C$1:$C$13701,MAX(1,ROW()-設定!$B$26)):INDEX($C$1:$C$13701,MAX(1,ROW()-1))),MIN(INDEX($C$1:$C$13701,MIN(13701,ROW()+1)):INDEX($C$1:$C$13701,MIN(13701,ROW()+設定!$B$26))))*10^(設定!$B$27/20)),1,0))</f>
        <v>0</v>
      </c>
      <c r="G6527" s="33" t="n">
        <f aca="false">$G6526+IF($F6527=1,1,0)</f>
        <v>3</v>
      </c>
      <c r="H6527" s="0" t="str">
        <f aca="false">IF($F6527=1,$G6527,"")</f>
        <v/>
      </c>
    </row>
    <row r="6528" customFormat="false" ht="15" hidden="false" customHeight="false" outlineLevel="0" collapsed="false">
      <c r="A6528" s="30" t="n">
        <v>1019.6875</v>
      </c>
      <c r="B6528" s="31" t="n">
        <v>12.71</v>
      </c>
      <c r="C6528" s="32" t="n">
        <f aca="false">IF($A6528="","",IF(設定!$B$21="dB",10^($B6528/20),ABS($B6528)))</f>
        <v>4.32016167618143</v>
      </c>
      <c r="D6528" s="32" t="n">
        <f aca="false">IF($A6528="","",$A6528^2)</f>
        <v>1039762.59765625</v>
      </c>
      <c r="E6528" s="32" t="n">
        <f aca="false">IF($A6528="","",IF($C6528&lt;=0,"",1/$C6528^2))</f>
        <v>0.0535796657513342</v>
      </c>
      <c r="F6528" s="33" t="n">
        <f aca="false">IF(OR(ROW()-設定!$B$30&lt;2,ROW()+設定!$B$30&gt;13701,N($A6528)&lt;=0,N(INDEX($A$2:$A$13701,MIN(13700,MAX(1,ROW()-1+設定!$B$30))))&lt;=0,$A6528&lt;設定!$B$28,$A6528&gt;設定!$B$29),0,IF(AND($C6528&gt;=MAX(INDEX($C$1:$C$13701,MAX(1,ROW()-設定!$B$24)):INDEX($C$1:$C$13701,MAX(1,ROW()-1))),$C6528&gt;MAX(INDEX($C$1:$C$13701,MIN(13701,ROW()+1)):INDEX($C$1:$C$13701,MIN(13701,ROW()+設定!$B$24))),$C6528&gt;=設定!$B$32,$C6528&gt;=MAX(MIN(INDEX($C$1:$C$13701,MAX(1,ROW()-設定!$B$26)):INDEX($C$1:$C$13701,MAX(1,ROW()-1))),MIN(INDEX($C$1:$C$13701,MIN(13701,ROW()+1)):INDEX($C$1:$C$13701,MIN(13701,ROW()+設定!$B$26))))*10^(設定!$B$27/20)),1,0))</f>
        <v>0</v>
      </c>
      <c r="G6528" s="33" t="n">
        <f aca="false">$G6527+IF($F6528=1,1,0)</f>
        <v>3</v>
      </c>
      <c r="H6528" s="0" t="str">
        <f aca="false">IF($F6528=1,$G6528,"")</f>
        <v/>
      </c>
    </row>
    <row r="6529" customFormat="false" ht="15" hidden="false" customHeight="false" outlineLevel="0" collapsed="false">
      <c r="A6529" s="30" t="n">
        <v>1019.84375</v>
      </c>
      <c r="B6529" s="31" t="n">
        <v>12.7159</v>
      </c>
      <c r="C6529" s="32" t="n">
        <f aca="false">IF($A6529="","",IF(設定!$B$21="dB",10^($B6529/20),ABS($B6529)))</f>
        <v>4.32309719732652</v>
      </c>
      <c r="D6529" s="32" t="n">
        <f aca="false">IF($A6529="","",$A6529^2)</f>
        <v>1040081.27441406</v>
      </c>
      <c r="E6529" s="32" t="n">
        <f aca="false">IF($A6529="","",IF($C6529&lt;=0,"",1/$C6529^2))</f>
        <v>0.0535069258456276</v>
      </c>
      <c r="F6529" s="33" t="n">
        <f aca="false">IF(OR(ROW()-設定!$B$30&lt;2,ROW()+設定!$B$30&gt;13701,N($A6529)&lt;=0,N(INDEX($A$2:$A$13701,MIN(13700,MAX(1,ROW()-1+設定!$B$30))))&lt;=0,$A6529&lt;設定!$B$28,$A6529&gt;設定!$B$29),0,IF(AND($C6529&gt;=MAX(INDEX($C$1:$C$13701,MAX(1,ROW()-設定!$B$24)):INDEX($C$1:$C$13701,MAX(1,ROW()-1))),$C6529&gt;MAX(INDEX($C$1:$C$13701,MIN(13701,ROW()+1)):INDEX($C$1:$C$13701,MIN(13701,ROW()+設定!$B$24))),$C6529&gt;=設定!$B$32,$C6529&gt;=MAX(MIN(INDEX($C$1:$C$13701,MAX(1,ROW()-設定!$B$26)):INDEX($C$1:$C$13701,MAX(1,ROW()-1))),MIN(INDEX($C$1:$C$13701,MIN(13701,ROW()+1)):INDEX($C$1:$C$13701,MIN(13701,ROW()+設定!$B$26))))*10^(設定!$B$27/20)),1,0))</f>
        <v>0</v>
      </c>
      <c r="G6529" s="33" t="n">
        <f aca="false">$G6528+IF($F6529=1,1,0)</f>
        <v>3</v>
      </c>
      <c r="H6529" s="0" t="str">
        <f aca="false">IF($F6529=1,$G6529,"")</f>
        <v/>
      </c>
    </row>
    <row r="6530" customFormat="false" ht="15" hidden="false" customHeight="false" outlineLevel="0" collapsed="false">
      <c r="A6530" s="30" t="n">
        <v>1020</v>
      </c>
      <c r="B6530" s="31" t="n">
        <v>12.6582</v>
      </c>
      <c r="C6530" s="32" t="n">
        <f aca="false">IF($A6530="","",IF(設定!$B$21="dB",10^($B6530/20),ABS($B6530)))</f>
        <v>4.29447422011967</v>
      </c>
      <c r="D6530" s="32" t="n">
        <f aca="false">IF($A6530="","",$A6530^2)</f>
        <v>1040400</v>
      </c>
      <c r="E6530" s="32" t="n">
        <f aca="false">IF($A6530="","",IF($C6530&lt;=0,"",1/$C6530^2))</f>
        <v>0.0542225577531632</v>
      </c>
      <c r="F6530" s="33" t="n">
        <f aca="false">IF(OR(ROW()-設定!$B$30&lt;2,ROW()+設定!$B$30&gt;13701,N($A6530)&lt;=0,N(INDEX($A$2:$A$13701,MIN(13700,MAX(1,ROW()-1+設定!$B$30))))&lt;=0,$A6530&lt;設定!$B$28,$A6530&gt;設定!$B$29),0,IF(AND($C6530&gt;=MAX(INDEX($C$1:$C$13701,MAX(1,ROW()-設定!$B$24)):INDEX($C$1:$C$13701,MAX(1,ROW()-1))),$C6530&gt;MAX(INDEX($C$1:$C$13701,MIN(13701,ROW()+1)):INDEX($C$1:$C$13701,MIN(13701,ROW()+設定!$B$24))),$C6530&gt;=設定!$B$32,$C6530&gt;=MAX(MIN(INDEX($C$1:$C$13701,MAX(1,ROW()-設定!$B$26)):INDEX($C$1:$C$13701,MAX(1,ROW()-1))),MIN(INDEX($C$1:$C$13701,MIN(13701,ROW()+1)):INDEX($C$1:$C$13701,MIN(13701,ROW()+設定!$B$26))))*10^(設定!$B$27/20)),1,0))</f>
        <v>0</v>
      </c>
      <c r="G6530" s="33" t="n">
        <f aca="false">$G6529+IF($F6530=1,1,0)</f>
        <v>3</v>
      </c>
      <c r="H6530" s="0" t="str">
        <f aca="false">IF($F6530=1,$G6530,"")</f>
        <v/>
      </c>
    </row>
    <row r="6531" customFormat="false" ht="15" hidden="false" customHeight="false" outlineLevel="0" collapsed="false">
      <c r="A6531" s="30" t="n">
        <v>1020.15625</v>
      </c>
      <c r="B6531" s="31" t="n">
        <v>12.8573</v>
      </c>
      <c r="C6531" s="32" t="n">
        <f aca="false">IF($A6531="","",IF(設定!$B$21="dB",10^($B6531/20),ABS($B6531)))</f>
        <v>4.39405005605292</v>
      </c>
      <c r="D6531" s="32" t="n">
        <f aca="false">IF($A6531="","",$A6531^2)</f>
        <v>1040718.77441406</v>
      </c>
      <c r="E6531" s="32" t="n">
        <f aca="false">IF($A6531="","",IF($C6531&lt;=0,"",1/$C6531^2))</f>
        <v>0.0517928727120313</v>
      </c>
      <c r="F6531" s="33" t="n">
        <f aca="false">IF(OR(ROW()-設定!$B$30&lt;2,ROW()+設定!$B$30&gt;13701,N($A6531)&lt;=0,N(INDEX($A$2:$A$13701,MIN(13700,MAX(1,ROW()-1+設定!$B$30))))&lt;=0,$A6531&lt;設定!$B$28,$A6531&gt;設定!$B$29),0,IF(AND($C6531&gt;=MAX(INDEX($C$1:$C$13701,MAX(1,ROW()-設定!$B$24)):INDEX($C$1:$C$13701,MAX(1,ROW()-1))),$C6531&gt;MAX(INDEX($C$1:$C$13701,MIN(13701,ROW()+1)):INDEX($C$1:$C$13701,MIN(13701,ROW()+設定!$B$24))),$C6531&gt;=設定!$B$32,$C6531&gt;=MAX(MIN(INDEX($C$1:$C$13701,MAX(1,ROW()-設定!$B$26)):INDEX($C$1:$C$13701,MAX(1,ROW()-1))),MIN(INDEX($C$1:$C$13701,MIN(13701,ROW()+1)):INDEX($C$1:$C$13701,MIN(13701,ROW()+設定!$B$26))))*10^(設定!$B$27/20)),1,0))</f>
        <v>0</v>
      </c>
      <c r="G6531" s="33" t="n">
        <f aca="false">$G6530+IF($F6531=1,1,0)</f>
        <v>3</v>
      </c>
      <c r="H6531" s="0" t="str">
        <f aca="false">IF($F6531=1,$G6531,"")</f>
        <v/>
      </c>
    </row>
    <row r="6532" customFormat="false" ht="15" hidden="false" customHeight="false" outlineLevel="0" collapsed="false">
      <c r="A6532" s="30" t="n">
        <v>1020.3125</v>
      </c>
      <c r="B6532" s="31" t="n">
        <v>12.8208</v>
      </c>
      <c r="C6532" s="32" t="n">
        <f aca="false">IF($A6532="","",IF(設定!$B$21="dB",10^($B6532/20),ABS($B6532)))</f>
        <v>4.37562404289155</v>
      </c>
      <c r="D6532" s="32" t="n">
        <f aca="false">IF($A6532="","",$A6532^2)</f>
        <v>1041037.59765625</v>
      </c>
      <c r="E6532" s="32" t="n">
        <f aca="false">IF($A6532="","",IF($C6532&lt;=0,"",1/$C6532^2))</f>
        <v>0.0522299968927394</v>
      </c>
      <c r="F6532" s="33" t="n">
        <f aca="false">IF(OR(ROW()-設定!$B$30&lt;2,ROW()+設定!$B$30&gt;13701,N($A6532)&lt;=0,N(INDEX($A$2:$A$13701,MIN(13700,MAX(1,ROW()-1+設定!$B$30))))&lt;=0,$A6532&lt;設定!$B$28,$A6532&gt;設定!$B$29),0,IF(AND($C6532&gt;=MAX(INDEX($C$1:$C$13701,MAX(1,ROW()-設定!$B$24)):INDEX($C$1:$C$13701,MAX(1,ROW()-1))),$C6532&gt;MAX(INDEX($C$1:$C$13701,MIN(13701,ROW()+1)):INDEX($C$1:$C$13701,MIN(13701,ROW()+設定!$B$24))),$C6532&gt;=設定!$B$32,$C6532&gt;=MAX(MIN(INDEX($C$1:$C$13701,MAX(1,ROW()-設定!$B$26)):INDEX($C$1:$C$13701,MAX(1,ROW()-1))),MIN(INDEX($C$1:$C$13701,MIN(13701,ROW()+1)):INDEX($C$1:$C$13701,MIN(13701,ROW()+設定!$B$26))))*10^(設定!$B$27/20)),1,0))</f>
        <v>0</v>
      </c>
      <c r="G6532" s="33" t="n">
        <f aca="false">$G6531+IF($F6532=1,1,0)</f>
        <v>3</v>
      </c>
      <c r="H6532" s="0" t="str">
        <f aca="false">IF($F6532=1,$G6532,"")</f>
        <v/>
      </c>
    </row>
    <row r="6533" customFormat="false" ht="15" hidden="false" customHeight="false" outlineLevel="0" collapsed="false">
      <c r="A6533" s="30" t="n">
        <v>1020.46875</v>
      </c>
      <c r="B6533" s="31" t="n">
        <v>12.752</v>
      </c>
      <c r="C6533" s="32" t="n">
        <f aca="false">IF($A6533="","",IF(設定!$B$21="dB",10^($B6533/20),ABS($B6533)))</f>
        <v>4.34110209707345</v>
      </c>
      <c r="D6533" s="32" t="n">
        <f aca="false">IF($A6533="","",$A6533^2)</f>
        <v>1041356.46972656</v>
      </c>
      <c r="E6533" s="32" t="n">
        <f aca="false">IF($A6533="","",IF($C6533&lt;=0,"",1/$C6533^2))</f>
        <v>0.0530640019194775</v>
      </c>
      <c r="F6533" s="33" t="n">
        <f aca="false">IF(OR(ROW()-設定!$B$30&lt;2,ROW()+設定!$B$30&gt;13701,N($A6533)&lt;=0,N(INDEX($A$2:$A$13701,MIN(13700,MAX(1,ROW()-1+設定!$B$30))))&lt;=0,$A6533&lt;設定!$B$28,$A6533&gt;設定!$B$29),0,IF(AND($C6533&gt;=MAX(INDEX($C$1:$C$13701,MAX(1,ROW()-設定!$B$24)):INDEX($C$1:$C$13701,MAX(1,ROW()-1))),$C6533&gt;MAX(INDEX($C$1:$C$13701,MIN(13701,ROW()+1)):INDEX($C$1:$C$13701,MIN(13701,ROW()+設定!$B$24))),$C6533&gt;=設定!$B$32,$C6533&gt;=MAX(MIN(INDEX($C$1:$C$13701,MAX(1,ROW()-設定!$B$26)):INDEX($C$1:$C$13701,MAX(1,ROW()-1))),MIN(INDEX($C$1:$C$13701,MIN(13701,ROW()+1)):INDEX($C$1:$C$13701,MIN(13701,ROW()+設定!$B$26))))*10^(設定!$B$27/20)),1,0))</f>
        <v>0</v>
      </c>
      <c r="G6533" s="33" t="n">
        <f aca="false">$G6532+IF($F6533=1,1,0)</f>
        <v>3</v>
      </c>
      <c r="H6533" s="0" t="str">
        <f aca="false">IF($F6533=1,$G6533,"")</f>
        <v/>
      </c>
    </row>
    <row r="6534" customFormat="false" ht="15" hidden="false" customHeight="false" outlineLevel="0" collapsed="false">
      <c r="A6534" s="30" t="n">
        <v>1020.625</v>
      </c>
      <c r="B6534" s="31" t="n">
        <v>12.7758</v>
      </c>
      <c r="C6534" s="32" t="n">
        <f aca="false">IF($A6534="","",IF(設定!$B$21="dB",10^($B6534/20),ABS($B6534)))</f>
        <v>4.3530133593057</v>
      </c>
      <c r="D6534" s="32" t="n">
        <f aca="false">IF($A6534="","",$A6534^2)</f>
        <v>1041675.390625</v>
      </c>
      <c r="E6534" s="32" t="n">
        <f aca="false">IF($A6534="","",IF($C6534&lt;=0,"",1/$C6534^2))</f>
        <v>0.0527739984529643</v>
      </c>
      <c r="F6534" s="33" t="n">
        <f aca="false">IF(OR(ROW()-設定!$B$30&lt;2,ROW()+設定!$B$30&gt;13701,N($A6534)&lt;=0,N(INDEX($A$2:$A$13701,MIN(13700,MAX(1,ROW()-1+設定!$B$30))))&lt;=0,$A6534&lt;設定!$B$28,$A6534&gt;設定!$B$29),0,IF(AND($C6534&gt;=MAX(INDEX($C$1:$C$13701,MAX(1,ROW()-設定!$B$24)):INDEX($C$1:$C$13701,MAX(1,ROW()-1))),$C6534&gt;MAX(INDEX($C$1:$C$13701,MIN(13701,ROW()+1)):INDEX($C$1:$C$13701,MIN(13701,ROW()+設定!$B$24))),$C6534&gt;=設定!$B$32,$C6534&gt;=MAX(MIN(INDEX($C$1:$C$13701,MAX(1,ROW()-設定!$B$26)):INDEX($C$1:$C$13701,MAX(1,ROW()-1))),MIN(INDEX($C$1:$C$13701,MIN(13701,ROW()+1)):INDEX($C$1:$C$13701,MIN(13701,ROW()+設定!$B$26))))*10^(設定!$B$27/20)),1,0))</f>
        <v>0</v>
      </c>
      <c r="G6534" s="33" t="n">
        <f aca="false">$G6533+IF($F6534=1,1,0)</f>
        <v>3</v>
      </c>
      <c r="H6534" s="0" t="str">
        <f aca="false">IF($F6534=1,$G6534,"")</f>
        <v/>
      </c>
    </row>
    <row r="6535" customFormat="false" ht="15" hidden="false" customHeight="false" outlineLevel="0" collapsed="false">
      <c r="A6535" s="30" t="n">
        <v>1020.78125</v>
      </c>
      <c r="B6535" s="31" t="n">
        <v>12.6986</v>
      </c>
      <c r="C6535" s="32" t="n">
        <f aca="false">IF($A6535="","",IF(設定!$B$21="dB",10^($B6535/20),ABS($B6535)))</f>
        <v>4.31449529775191</v>
      </c>
      <c r="D6535" s="32" t="n">
        <f aca="false">IF($A6535="","",$A6535^2)</f>
        <v>1041994.36035156</v>
      </c>
      <c r="E6535" s="32" t="n">
        <f aca="false">IF($A6535="","",IF($C6535&lt;=0,"",1/$C6535^2))</f>
        <v>0.0537204942873902</v>
      </c>
      <c r="F6535" s="33" t="n">
        <f aca="false">IF(OR(ROW()-設定!$B$30&lt;2,ROW()+設定!$B$30&gt;13701,N($A6535)&lt;=0,N(INDEX($A$2:$A$13701,MIN(13700,MAX(1,ROW()-1+設定!$B$30))))&lt;=0,$A6535&lt;設定!$B$28,$A6535&gt;設定!$B$29),0,IF(AND($C6535&gt;=MAX(INDEX($C$1:$C$13701,MAX(1,ROW()-設定!$B$24)):INDEX($C$1:$C$13701,MAX(1,ROW()-1))),$C6535&gt;MAX(INDEX($C$1:$C$13701,MIN(13701,ROW()+1)):INDEX($C$1:$C$13701,MIN(13701,ROW()+設定!$B$24))),$C6535&gt;=設定!$B$32,$C6535&gt;=MAX(MIN(INDEX($C$1:$C$13701,MAX(1,ROW()-設定!$B$26)):INDEX($C$1:$C$13701,MAX(1,ROW()-1))),MIN(INDEX($C$1:$C$13701,MIN(13701,ROW()+1)):INDEX($C$1:$C$13701,MIN(13701,ROW()+設定!$B$26))))*10^(設定!$B$27/20)),1,0))</f>
        <v>0</v>
      </c>
      <c r="G6535" s="33" t="n">
        <f aca="false">$G6534+IF($F6535=1,1,0)</f>
        <v>3</v>
      </c>
      <c r="H6535" s="0" t="str">
        <f aca="false">IF($F6535=1,$G6535,"")</f>
        <v/>
      </c>
    </row>
    <row r="6536" customFormat="false" ht="15" hidden="false" customHeight="false" outlineLevel="0" collapsed="false">
      <c r="A6536" s="30" t="n">
        <v>1020.9375</v>
      </c>
      <c r="B6536" s="31" t="n">
        <v>12.855</v>
      </c>
      <c r="C6536" s="32" t="n">
        <f aca="false">IF($A6536="","",IF(設定!$B$21="dB",10^($B6536/20),ABS($B6536)))</f>
        <v>4.3928866775614</v>
      </c>
      <c r="D6536" s="32" t="n">
        <f aca="false">IF($A6536="","",$A6536^2)</f>
        <v>1042313.37890625</v>
      </c>
      <c r="E6536" s="32" t="n">
        <f aca="false">IF($A6536="","",IF($C6536&lt;=0,"",1/$C6536^2))</f>
        <v>0.0518203092007227</v>
      </c>
      <c r="F6536" s="33" t="n">
        <f aca="false">IF(OR(ROW()-設定!$B$30&lt;2,ROW()+設定!$B$30&gt;13701,N($A6536)&lt;=0,N(INDEX($A$2:$A$13701,MIN(13700,MAX(1,ROW()-1+設定!$B$30))))&lt;=0,$A6536&lt;設定!$B$28,$A6536&gt;設定!$B$29),0,IF(AND($C6536&gt;=MAX(INDEX($C$1:$C$13701,MAX(1,ROW()-設定!$B$24)):INDEX($C$1:$C$13701,MAX(1,ROW()-1))),$C6536&gt;MAX(INDEX($C$1:$C$13701,MIN(13701,ROW()+1)):INDEX($C$1:$C$13701,MIN(13701,ROW()+設定!$B$24))),$C6536&gt;=設定!$B$32,$C6536&gt;=MAX(MIN(INDEX($C$1:$C$13701,MAX(1,ROW()-設定!$B$26)):INDEX($C$1:$C$13701,MAX(1,ROW()-1))),MIN(INDEX($C$1:$C$13701,MIN(13701,ROW()+1)):INDEX($C$1:$C$13701,MIN(13701,ROW()+設定!$B$26))))*10^(設定!$B$27/20)),1,0))</f>
        <v>0</v>
      </c>
      <c r="G6536" s="33" t="n">
        <f aca="false">$G6535+IF($F6536=1,1,0)</f>
        <v>3</v>
      </c>
      <c r="H6536" s="0" t="str">
        <f aca="false">IF($F6536=1,$G6536,"")</f>
        <v/>
      </c>
    </row>
    <row r="6537" customFormat="false" ht="15" hidden="false" customHeight="false" outlineLevel="0" collapsed="false">
      <c r="A6537" s="30" t="n">
        <v>1021.09375</v>
      </c>
      <c r="B6537" s="31" t="n">
        <v>13.1128</v>
      </c>
      <c r="C6537" s="32" t="n">
        <f aca="false">IF($A6537="","",IF(設定!$B$21="dB",10^($B6537/20),ABS($B6537)))</f>
        <v>4.52522314781676</v>
      </c>
      <c r="D6537" s="32" t="n">
        <f aca="false">IF($A6537="","",$A6537^2)</f>
        <v>1042632.44628906</v>
      </c>
      <c r="E6537" s="32" t="n">
        <f aca="false">IF($A6537="","",IF($C6537&lt;=0,"",1/$C6537^2))</f>
        <v>0.0488337415061066</v>
      </c>
      <c r="F6537" s="33" t="n">
        <f aca="false">IF(OR(ROW()-設定!$B$30&lt;2,ROW()+設定!$B$30&gt;13701,N($A6537)&lt;=0,N(INDEX($A$2:$A$13701,MIN(13700,MAX(1,ROW()-1+設定!$B$30))))&lt;=0,$A6537&lt;設定!$B$28,$A6537&gt;設定!$B$29),0,IF(AND($C6537&gt;=MAX(INDEX($C$1:$C$13701,MAX(1,ROW()-設定!$B$24)):INDEX($C$1:$C$13701,MAX(1,ROW()-1))),$C6537&gt;MAX(INDEX($C$1:$C$13701,MIN(13701,ROW()+1)):INDEX($C$1:$C$13701,MIN(13701,ROW()+設定!$B$24))),$C6537&gt;=設定!$B$32,$C6537&gt;=MAX(MIN(INDEX($C$1:$C$13701,MAX(1,ROW()-設定!$B$26)):INDEX($C$1:$C$13701,MAX(1,ROW()-1))),MIN(INDEX($C$1:$C$13701,MIN(13701,ROW()+1)):INDEX($C$1:$C$13701,MIN(13701,ROW()+設定!$B$26))))*10^(設定!$B$27/20)),1,0))</f>
        <v>0</v>
      </c>
      <c r="G6537" s="33" t="n">
        <f aca="false">$G6536+IF($F6537=1,1,0)</f>
        <v>3</v>
      </c>
      <c r="H6537" s="0" t="str">
        <f aca="false">IF($F6537=1,$G6537,"")</f>
        <v/>
      </c>
    </row>
    <row r="6538" customFormat="false" ht="15" hidden="false" customHeight="false" outlineLevel="0" collapsed="false">
      <c r="A6538" s="30" t="n">
        <v>1021.25</v>
      </c>
      <c r="B6538" s="31" t="n">
        <v>12.8461</v>
      </c>
      <c r="C6538" s="32" t="n">
        <f aca="false">IF($A6538="","",IF(設定!$B$21="dB",10^($B6538/20),ABS($B6538)))</f>
        <v>4.38838780989458</v>
      </c>
      <c r="D6538" s="32" t="n">
        <f aca="false">IF($A6538="","",$A6538^2)</f>
        <v>1042951.5625</v>
      </c>
      <c r="E6538" s="32" t="n">
        <f aca="false">IF($A6538="","",IF($C6538&lt;=0,"",1/$C6538^2))</f>
        <v>0.0519266134858613</v>
      </c>
      <c r="F6538" s="33" t="n">
        <f aca="false">IF(OR(ROW()-設定!$B$30&lt;2,ROW()+設定!$B$30&gt;13701,N($A6538)&lt;=0,N(INDEX($A$2:$A$13701,MIN(13700,MAX(1,ROW()-1+設定!$B$30))))&lt;=0,$A6538&lt;設定!$B$28,$A6538&gt;設定!$B$29),0,IF(AND($C6538&gt;=MAX(INDEX($C$1:$C$13701,MAX(1,ROW()-設定!$B$24)):INDEX($C$1:$C$13701,MAX(1,ROW()-1))),$C6538&gt;MAX(INDEX($C$1:$C$13701,MIN(13701,ROW()+1)):INDEX($C$1:$C$13701,MIN(13701,ROW()+設定!$B$24))),$C6538&gt;=設定!$B$32,$C6538&gt;=MAX(MIN(INDEX($C$1:$C$13701,MAX(1,ROW()-設定!$B$26)):INDEX($C$1:$C$13701,MAX(1,ROW()-1))),MIN(INDEX($C$1:$C$13701,MIN(13701,ROW()+1)):INDEX($C$1:$C$13701,MIN(13701,ROW()+設定!$B$26))))*10^(設定!$B$27/20)),1,0))</f>
        <v>0</v>
      </c>
      <c r="G6538" s="33" t="n">
        <f aca="false">$G6537+IF($F6538=1,1,0)</f>
        <v>3</v>
      </c>
      <c r="H6538" s="0" t="str">
        <f aca="false">IF($F6538=1,$G6538,"")</f>
        <v/>
      </c>
    </row>
    <row r="6539" customFormat="false" ht="15" hidden="false" customHeight="false" outlineLevel="0" collapsed="false">
      <c r="A6539" s="30" t="n">
        <v>1021.40625</v>
      </c>
      <c r="B6539" s="31" t="n">
        <v>12.9853</v>
      </c>
      <c r="C6539" s="32" t="n">
        <f aca="false">IF($A6539="","",IF(設定!$B$21="dB",10^($B6539/20),ABS($B6539)))</f>
        <v>4.45928264159091</v>
      </c>
      <c r="D6539" s="32" t="n">
        <f aca="false">IF($A6539="","",$A6539^2)</f>
        <v>1043270.72753906</v>
      </c>
      <c r="E6539" s="32" t="n">
        <f aca="false">IF($A6539="","",IF($C6539&lt;=0,"",1/$C6539^2))</f>
        <v>0.0502886526480024</v>
      </c>
      <c r="F6539" s="33" t="n">
        <f aca="false">IF(OR(ROW()-設定!$B$30&lt;2,ROW()+設定!$B$30&gt;13701,N($A6539)&lt;=0,N(INDEX($A$2:$A$13701,MIN(13700,MAX(1,ROW()-1+設定!$B$30))))&lt;=0,$A6539&lt;設定!$B$28,$A6539&gt;設定!$B$29),0,IF(AND($C6539&gt;=MAX(INDEX($C$1:$C$13701,MAX(1,ROW()-設定!$B$24)):INDEX($C$1:$C$13701,MAX(1,ROW()-1))),$C6539&gt;MAX(INDEX($C$1:$C$13701,MIN(13701,ROW()+1)):INDEX($C$1:$C$13701,MIN(13701,ROW()+設定!$B$24))),$C6539&gt;=設定!$B$32,$C6539&gt;=MAX(MIN(INDEX($C$1:$C$13701,MAX(1,ROW()-設定!$B$26)):INDEX($C$1:$C$13701,MAX(1,ROW()-1))),MIN(INDEX($C$1:$C$13701,MIN(13701,ROW()+1)):INDEX($C$1:$C$13701,MIN(13701,ROW()+設定!$B$26))))*10^(設定!$B$27/20)),1,0))</f>
        <v>0</v>
      </c>
      <c r="G6539" s="33" t="n">
        <f aca="false">$G6538+IF($F6539=1,1,0)</f>
        <v>3</v>
      </c>
      <c r="H6539" s="0" t="str">
        <f aca="false">IF($F6539=1,$G6539,"")</f>
        <v/>
      </c>
    </row>
    <row r="6540" customFormat="false" ht="15" hidden="false" customHeight="false" outlineLevel="0" collapsed="false">
      <c r="A6540" s="30" t="n">
        <v>1021.5625</v>
      </c>
      <c r="B6540" s="31" t="n">
        <v>12.9083</v>
      </c>
      <c r="C6540" s="32" t="n">
        <f aca="false">IF($A6540="","",IF(設定!$B$21="dB",10^($B6540/20),ABS($B6540)))</f>
        <v>4.41992601735592</v>
      </c>
      <c r="D6540" s="32" t="n">
        <f aca="false">IF($A6540="","",$A6540^2)</f>
        <v>1043589.94140625</v>
      </c>
      <c r="E6540" s="32" t="n">
        <f aca="false">IF($A6540="","",IF($C6540&lt;=0,"",1/$C6540^2))</f>
        <v>0.0511882167210979</v>
      </c>
      <c r="F6540" s="33" t="n">
        <f aca="false">IF(OR(ROW()-設定!$B$30&lt;2,ROW()+設定!$B$30&gt;13701,N($A6540)&lt;=0,N(INDEX($A$2:$A$13701,MIN(13700,MAX(1,ROW()-1+設定!$B$30))))&lt;=0,$A6540&lt;設定!$B$28,$A6540&gt;設定!$B$29),0,IF(AND($C6540&gt;=MAX(INDEX($C$1:$C$13701,MAX(1,ROW()-設定!$B$24)):INDEX($C$1:$C$13701,MAX(1,ROW()-1))),$C6540&gt;MAX(INDEX($C$1:$C$13701,MIN(13701,ROW()+1)):INDEX($C$1:$C$13701,MIN(13701,ROW()+設定!$B$24))),$C6540&gt;=設定!$B$32,$C6540&gt;=MAX(MIN(INDEX($C$1:$C$13701,MAX(1,ROW()-設定!$B$26)):INDEX($C$1:$C$13701,MAX(1,ROW()-1))),MIN(INDEX($C$1:$C$13701,MIN(13701,ROW()+1)):INDEX($C$1:$C$13701,MIN(13701,ROW()+設定!$B$26))))*10^(設定!$B$27/20)),1,0))</f>
        <v>0</v>
      </c>
      <c r="G6540" s="33" t="n">
        <f aca="false">$G6539+IF($F6540=1,1,0)</f>
        <v>3</v>
      </c>
      <c r="H6540" s="0" t="str">
        <f aca="false">IF($F6540=1,$G6540,"")</f>
        <v/>
      </c>
    </row>
    <row r="6541" customFormat="false" ht="15" hidden="false" customHeight="false" outlineLevel="0" collapsed="false">
      <c r="A6541" s="30" t="n">
        <v>1021.71875</v>
      </c>
      <c r="B6541" s="31" t="n">
        <v>13.0704</v>
      </c>
      <c r="C6541" s="32" t="n">
        <f aca="false">IF($A6541="","",IF(設定!$B$21="dB",10^($B6541/20),ABS($B6541)))</f>
        <v>4.50318718753966</v>
      </c>
      <c r="D6541" s="32" t="n">
        <f aca="false">IF($A6541="","",$A6541^2)</f>
        <v>1043909.20410156</v>
      </c>
      <c r="E6541" s="32" t="n">
        <f aca="false">IF($A6541="","",IF($C6541&lt;=0,"",1/$C6541^2))</f>
        <v>0.0493128383060708</v>
      </c>
      <c r="F6541" s="33" t="n">
        <f aca="false">IF(OR(ROW()-設定!$B$30&lt;2,ROW()+設定!$B$30&gt;13701,N($A6541)&lt;=0,N(INDEX($A$2:$A$13701,MIN(13700,MAX(1,ROW()-1+設定!$B$30))))&lt;=0,$A6541&lt;設定!$B$28,$A6541&gt;設定!$B$29),0,IF(AND($C6541&gt;=MAX(INDEX($C$1:$C$13701,MAX(1,ROW()-設定!$B$24)):INDEX($C$1:$C$13701,MAX(1,ROW()-1))),$C6541&gt;MAX(INDEX($C$1:$C$13701,MIN(13701,ROW()+1)):INDEX($C$1:$C$13701,MIN(13701,ROW()+設定!$B$24))),$C6541&gt;=設定!$B$32,$C6541&gt;=MAX(MIN(INDEX($C$1:$C$13701,MAX(1,ROW()-設定!$B$26)):INDEX($C$1:$C$13701,MAX(1,ROW()-1))),MIN(INDEX($C$1:$C$13701,MIN(13701,ROW()+1)):INDEX($C$1:$C$13701,MIN(13701,ROW()+設定!$B$26))))*10^(設定!$B$27/20)),1,0))</f>
        <v>0</v>
      </c>
      <c r="G6541" s="33" t="n">
        <f aca="false">$G6540+IF($F6541=1,1,0)</f>
        <v>3</v>
      </c>
      <c r="H6541" s="0" t="str">
        <f aca="false">IF($F6541=1,$G6541,"")</f>
        <v/>
      </c>
    </row>
    <row r="6542" customFormat="false" ht="15" hidden="false" customHeight="false" outlineLevel="0" collapsed="false">
      <c r="A6542" s="30" t="n">
        <v>1021.875</v>
      </c>
      <c r="B6542" s="31" t="n">
        <v>13.0549</v>
      </c>
      <c r="C6542" s="32" t="n">
        <f aca="false">IF($A6542="","",IF(設定!$B$21="dB",10^($B6542/20),ABS($B6542)))</f>
        <v>4.49515840031054</v>
      </c>
      <c r="D6542" s="32" t="n">
        <f aca="false">IF($A6542="","",$A6542^2)</f>
        <v>1044228.515625</v>
      </c>
      <c r="E6542" s="32" t="n">
        <f aca="false">IF($A6542="","",IF($C6542&lt;=0,"",1/$C6542^2))</f>
        <v>0.0494891506087139</v>
      </c>
      <c r="F6542" s="33" t="n">
        <f aca="false">IF(OR(ROW()-設定!$B$30&lt;2,ROW()+設定!$B$30&gt;13701,N($A6542)&lt;=0,N(INDEX($A$2:$A$13701,MIN(13700,MAX(1,ROW()-1+設定!$B$30))))&lt;=0,$A6542&lt;設定!$B$28,$A6542&gt;設定!$B$29),0,IF(AND($C6542&gt;=MAX(INDEX($C$1:$C$13701,MAX(1,ROW()-設定!$B$24)):INDEX($C$1:$C$13701,MAX(1,ROW()-1))),$C6542&gt;MAX(INDEX($C$1:$C$13701,MIN(13701,ROW()+1)):INDEX($C$1:$C$13701,MIN(13701,ROW()+設定!$B$24))),$C6542&gt;=設定!$B$32,$C6542&gt;=MAX(MIN(INDEX($C$1:$C$13701,MAX(1,ROW()-設定!$B$26)):INDEX($C$1:$C$13701,MAX(1,ROW()-1))),MIN(INDEX($C$1:$C$13701,MIN(13701,ROW()+1)):INDEX($C$1:$C$13701,MIN(13701,ROW()+設定!$B$26))))*10^(設定!$B$27/20)),1,0))</f>
        <v>0</v>
      </c>
      <c r="G6542" s="33" t="n">
        <f aca="false">$G6541+IF($F6542=1,1,0)</f>
        <v>3</v>
      </c>
      <c r="H6542" s="0" t="str">
        <f aca="false">IF($F6542=1,$G6542,"")</f>
        <v/>
      </c>
    </row>
    <row r="6543" customFormat="false" ht="15" hidden="false" customHeight="false" outlineLevel="0" collapsed="false">
      <c r="A6543" s="30" t="n">
        <v>1022.03125</v>
      </c>
      <c r="B6543" s="31" t="n">
        <v>13.0086</v>
      </c>
      <c r="C6543" s="32" t="n">
        <f aca="false">IF($A6543="","",IF(設定!$B$21="dB",10^($B6543/20),ABS($B6543)))</f>
        <v>4.47126077771531</v>
      </c>
      <c r="D6543" s="32" t="n">
        <f aca="false">IF($A6543="","",$A6543^2)</f>
        <v>1044547.87597656</v>
      </c>
      <c r="E6543" s="32" t="n">
        <f aca="false">IF($A6543="","",IF($C6543&lt;=0,"",1/$C6543^2))</f>
        <v>0.0500195753050137</v>
      </c>
      <c r="F6543" s="33" t="n">
        <f aca="false">IF(OR(ROW()-設定!$B$30&lt;2,ROW()+設定!$B$30&gt;13701,N($A6543)&lt;=0,N(INDEX($A$2:$A$13701,MIN(13700,MAX(1,ROW()-1+設定!$B$30))))&lt;=0,$A6543&lt;設定!$B$28,$A6543&gt;設定!$B$29),0,IF(AND($C6543&gt;=MAX(INDEX($C$1:$C$13701,MAX(1,ROW()-設定!$B$24)):INDEX($C$1:$C$13701,MAX(1,ROW()-1))),$C6543&gt;MAX(INDEX($C$1:$C$13701,MIN(13701,ROW()+1)):INDEX($C$1:$C$13701,MIN(13701,ROW()+設定!$B$24))),$C6543&gt;=設定!$B$32,$C6543&gt;=MAX(MIN(INDEX($C$1:$C$13701,MAX(1,ROW()-設定!$B$26)):INDEX($C$1:$C$13701,MAX(1,ROW()-1))),MIN(INDEX($C$1:$C$13701,MIN(13701,ROW()+1)):INDEX($C$1:$C$13701,MIN(13701,ROW()+設定!$B$26))))*10^(設定!$B$27/20)),1,0))</f>
        <v>0</v>
      </c>
      <c r="G6543" s="33" t="n">
        <f aca="false">$G6542+IF($F6543=1,1,0)</f>
        <v>3</v>
      </c>
      <c r="H6543" s="0" t="str">
        <f aca="false">IF($F6543=1,$G6543,"")</f>
        <v/>
      </c>
    </row>
    <row r="6544" customFormat="false" ht="15" hidden="false" customHeight="false" outlineLevel="0" collapsed="false">
      <c r="A6544" s="30" t="n">
        <v>1022.1875</v>
      </c>
      <c r="B6544" s="31" t="n">
        <v>12.8695</v>
      </c>
      <c r="C6544" s="32" t="n">
        <f aca="false">IF($A6544="","",IF(設定!$B$21="dB",10^($B6544/20),ABS($B6544)))</f>
        <v>4.40022617368938</v>
      </c>
      <c r="D6544" s="32" t="n">
        <f aca="false">IF($A6544="","",$A6544^2)</f>
        <v>1044867.28515625</v>
      </c>
      <c r="E6544" s="32" t="n">
        <f aca="false">IF($A6544="","",IF($C6544&lt;=0,"",1/$C6544^2))</f>
        <v>0.0516475827326369</v>
      </c>
      <c r="F6544" s="33" t="n">
        <f aca="false">IF(OR(ROW()-設定!$B$30&lt;2,ROW()+設定!$B$30&gt;13701,N($A6544)&lt;=0,N(INDEX($A$2:$A$13701,MIN(13700,MAX(1,ROW()-1+設定!$B$30))))&lt;=0,$A6544&lt;設定!$B$28,$A6544&gt;設定!$B$29),0,IF(AND($C6544&gt;=MAX(INDEX($C$1:$C$13701,MAX(1,ROW()-設定!$B$24)):INDEX($C$1:$C$13701,MAX(1,ROW()-1))),$C6544&gt;MAX(INDEX($C$1:$C$13701,MIN(13701,ROW()+1)):INDEX($C$1:$C$13701,MIN(13701,ROW()+設定!$B$24))),$C6544&gt;=設定!$B$32,$C6544&gt;=MAX(MIN(INDEX($C$1:$C$13701,MAX(1,ROW()-設定!$B$26)):INDEX($C$1:$C$13701,MAX(1,ROW()-1))),MIN(INDEX($C$1:$C$13701,MIN(13701,ROW()+1)):INDEX($C$1:$C$13701,MIN(13701,ROW()+設定!$B$26))))*10^(設定!$B$27/20)),1,0))</f>
        <v>0</v>
      </c>
      <c r="G6544" s="33" t="n">
        <f aca="false">$G6543+IF($F6544=1,1,0)</f>
        <v>3</v>
      </c>
      <c r="H6544" s="0" t="str">
        <f aca="false">IF($F6544=1,$G6544,"")</f>
        <v/>
      </c>
    </row>
    <row r="6545" customFormat="false" ht="15" hidden="false" customHeight="false" outlineLevel="0" collapsed="false">
      <c r="A6545" s="30" t="n">
        <v>1022.34375</v>
      </c>
      <c r="B6545" s="31" t="n">
        <v>13.0243</v>
      </c>
      <c r="C6545" s="32" t="n">
        <f aca="false">IF($A6545="","",IF(設定!$B$21="dB",10^($B6545/20),ABS($B6545)))</f>
        <v>4.47935002113987</v>
      </c>
      <c r="D6545" s="32" t="n">
        <f aca="false">IF($A6545="","",$A6545^2)</f>
        <v>1045186.74316406</v>
      </c>
      <c r="E6545" s="32" t="n">
        <f aca="false">IF($A6545="","",IF($C6545&lt;=0,"",1/$C6545^2))</f>
        <v>0.0498390780599688</v>
      </c>
      <c r="F6545" s="33" t="n">
        <f aca="false">IF(OR(ROW()-設定!$B$30&lt;2,ROW()+設定!$B$30&gt;13701,N($A6545)&lt;=0,N(INDEX($A$2:$A$13701,MIN(13700,MAX(1,ROW()-1+設定!$B$30))))&lt;=0,$A6545&lt;設定!$B$28,$A6545&gt;設定!$B$29),0,IF(AND($C6545&gt;=MAX(INDEX($C$1:$C$13701,MAX(1,ROW()-設定!$B$24)):INDEX($C$1:$C$13701,MAX(1,ROW()-1))),$C6545&gt;MAX(INDEX($C$1:$C$13701,MIN(13701,ROW()+1)):INDEX($C$1:$C$13701,MIN(13701,ROW()+設定!$B$24))),$C6545&gt;=設定!$B$32,$C6545&gt;=MAX(MIN(INDEX($C$1:$C$13701,MAX(1,ROW()-設定!$B$26)):INDEX($C$1:$C$13701,MAX(1,ROW()-1))),MIN(INDEX($C$1:$C$13701,MIN(13701,ROW()+1)):INDEX($C$1:$C$13701,MIN(13701,ROW()+設定!$B$26))))*10^(設定!$B$27/20)),1,0))</f>
        <v>0</v>
      </c>
      <c r="G6545" s="33" t="n">
        <f aca="false">$G6544+IF($F6545=1,1,0)</f>
        <v>3</v>
      </c>
      <c r="H6545" s="0" t="str">
        <f aca="false">IF($F6545=1,$G6545,"")</f>
        <v/>
      </c>
    </row>
    <row r="6546" customFormat="false" ht="15" hidden="false" customHeight="false" outlineLevel="0" collapsed="false">
      <c r="A6546" s="30" t="n">
        <v>1022.5</v>
      </c>
      <c r="B6546" s="31" t="n">
        <v>13.2225</v>
      </c>
      <c r="C6546" s="32" t="n">
        <f aca="false">IF($A6546="","",IF(設定!$B$21="dB",10^($B6546/20),ABS($B6546)))</f>
        <v>4.58273769527939</v>
      </c>
      <c r="D6546" s="32" t="n">
        <f aca="false">IF($A6546="","",$A6546^2)</f>
        <v>1045506.25</v>
      </c>
      <c r="E6546" s="32" t="n">
        <f aca="false">IF($A6546="","",IF($C6546&lt;=0,"",1/$C6546^2))</f>
        <v>0.0476156810005399</v>
      </c>
      <c r="F6546" s="33" t="n">
        <f aca="false">IF(OR(ROW()-設定!$B$30&lt;2,ROW()+設定!$B$30&gt;13701,N($A6546)&lt;=0,N(INDEX($A$2:$A$13701,MIN(13700,MAX(1,ROW()-1+設定!$B$30))))&lt;=0,$A6546&lt;設定!$B$28,$A6546&gt;設定!$B$29),0,IF(AND($C6546&gt;=MAX(INDEX($C$1:$C$13701,MAX(1,ROW()-設定!$B$24)):INDEX($C$1:$C$13701,MAX(1,ROW()-1))),$C6546&gt;MAX(INDEX($C$1:$C$13701,MIN(13701,ROW()+1)):INDEX($C$1:$C$13701,MIN(13701,ROW()+設定!$B$24))),$C6546&gt;=設定!$B$32,$C6546&gt;=MAX(MIN(INDEX($C$1:$C$13701,MAX(1,ROW()-設定!$B$26)):INDEX($C$1:$C$13701,MAX(1,ROW()-1))),MIN(INDEX($C$1:$C$13701,MIN(13701,ROW()+1)):INDEX($C$1:$C$13701,MIN(13701,ROW()+設定!$B$26))))*10^(設定!$B$27/20)),1,0))</f>
        <v>0</v>
      </c>
      <c r="G6546" s="33" t="n">
        <f aca="false">$G6545+IF($F6546=1,1,0)</f>
        <v>3</v>
      </c>
      <c r="H6546" s="0" t="str">
        <f aca="false">IF($F6546=1,$G6546,"")</f>
        <v/>
      </c>
    </row>
    <row r="6547" customFormat="false" ht="15" hidden="false" customHeight="false" outlineLevel="0" collapsed="false">
      <c r="A6547" s="30" t="n">
        <v>1022.65625</v>
      </c>
      <c r="B6547" s="31" t="n">
        <v>13.097</v>
      </c>
      <c r="C6547" s="32" t="n">
        <f aca="false">IF($A6547="","",IF(設定!$B$21="dB",10^($B6547/20),ABS($B6547)))</f>
        <v>4.51699905809124</v>
      </c>
      <c r="D6547" s="32" t="n">
        <f aca="false">IF($A6547="","",$A6547^2)</f>
        <v>1045825.80566406</v>
      </c>
      <c r="E6547" s="32" t="n">
        <f aca="false">IF($A6547="","",IF($C6547&lt;=0,"",1/$C6547^2))</f>
        <v>0.0490117263471943</v>
      </c>
      <c r="F6547" s="33" t="n">
        <f aca="false">IF(OR(ROW()-設定!$B$30&lt;2,ROW()+設定!$B$30&gt;13701,N($A6547)&lt;=0,N(INDEX($A$2:$A$13701,MIN(13700,MAX(1,ROW()-1+設定!$B$30))))&lt;=0,$A6547&lt;設定!$B$28,$A6547&gt;設定!$B$29),0,IF(AND($C6547&gt;=MAX(INDEX($C$1:$C$13701,MAX(1,ROW()-設定!$B$24)):INDEX($C$1:$C$13701,MAX(1,ROW()-1))),$C6547&gt;MAX(INDEX($C$1:$C$13701,MIN(13701,ROW()+1)):INDEX($C$1:$C$13701,MIN(13701,ROW()+設定!$B$24))),$C6547&gt;=設定!$B$32,$C6547&gt;=MAX(MIN(INDEX($C$1:$C$13701,MAX(1,ROW()-設定!$B$26)):INDEX($C$1:$C$13701,MAX(1,ROW()-1))),MIN(INDEX($C$1:$C$13701,MIN(13701,ROW()+1)):INDEX($C$1:$C$13701,MIN(13701,ROW()+設定!$B$26))))*10^(設定!$B$27/20)),1,0))</f>
        <v>0</v>
      </c>
      <c r="G6547" s="33" t="n">
        <f aca="false">$G6546+IF($F6547=1,1,0)</f>
        <v>3</v>
      </c>
      <c r="H6547" s="0" t="str">
        <f aca="false">IF($F6547=1,$G6547,"")</f>
        <v/>
      </c>
    </row>
    <row r="6548" customFormat="false" ht="15" hidden="false" customHeight="false" outlineLevel="0" collapsed="false">
      <c r="A6548" s="30" t="n">
        <v>1022.8125</v>
      </c>
      <c r="B6548" s="31" t="n">
        <v>13.2097</v>
      </c>
      <c r="C6548" s="32" t="n">
        <f aca="false">IF($A6548="","",IF(設定!$B$21="dB",10^($B6548/20),ABS($B6548)))</f>
        <v>4.57598929706278</v>
      </c>
      <c r="D6548" s="32" t="n">
        <f aca="false">IF($A6548="","",$A6548^2)</f>
        <v>1046145.41015625</v>
      </c>
      <c r="E6548" s="32" t="n">
        <f aca="false">IF($A6548="","",IF($C6548&lt;=0,"",1/$C6548^2))</f>
        <v>0.0477562261350642</v>
      </c>
      <c r="F6548" s="33" t="n">
        <f aca="false">IF(OR(ROW()-設定!$B$30&lt;2,ROW()+設定!$B$30&gt;13701,N($A6548)&lt;=0,N(INDEX($A$2:$A$13701,MIN(13700,MAX(1,ROW()-1+設定!$B$30))))&lt;=0,$A6548&lt;設定!$B$28,$A6548&gt;設定!$B$29),0,IF(AND($C6548&gt;=MAX(INDEX($C$1:$C$13701,MAX(1,ROW()-設定!$B$24)):INDEX($C$1:$C$13701,MAX(1,ROW()-1))),$C6548&gt;MAX(INDEX($C$1:$C$13701,MIN(13701,ROW()+1)):INDEX($C$1:$C$13701,MIN(13701,ROW()+設定!$B$24))),$C6548&gt;=設定!$B$32,$C6548&gt;=MAX(MIN(INDEX($C$1:$C$13701,MAX(1,ROW()-設定!$B$26)):INDEX($C$1:$C$13701,MAX(1,ROW()-1))),MIN(INDEX($C$1:$C$13701,MIN(13701,ROW()+1)):INDEX($C$1:$C$13701,MIN(13701,ROW()+設定!$B$26))))*10^(設定!$B$27/20)),1,0))</f>
        <v>0</v>
      </c>
      <c r="G6548" s="33" t="n">
        <f aca="false">$G6547+IF($F6548=1,1,0)</f>
        <v>3</v>
      </c>
      <c r="H6548" s="0" t="str">
        <f aca="false">IF($F6548=1,$G6548,"")</f>
        <v/>
      </c>
    </row>
    <row r="6549" customFormat="false" ht="15" hidden="false" customHeight="false" outlineLevel="0" collapsed="false">
      <c r="A6549" s="30" t="n">
        <v>1022.96875</v>
      </c>
      <c r="B6549" s="31" t="n">
        <v>13.1173</v>
      </c>
      <c r="C6549" s="32" t="n">
        <f aca="false">IF($A6549="","",IF(設定!$B$21="dB",10^($B6549/20),ABS($B6549)))</f>
        <v>4.52756819028263</v>
      </c>
      <c r="D6549" s="32" t="n">
        <f aca="false">IF($A6549="","",$A6549^2)</f>
        <v>1046465.06347656</v>
      </c>
      <c r="E6549" s="32" t="n">
        <f aca="false">IF($A6549="","",IF($C6549&lt;=0,"",1/$C6549^2))</f>
        <v>0.0487831679814941</v>
      </c>
      <c r="F6549" s="33" t="n">
        <f aca="false">IF(OR(ROW()-設定!$B$30&lt;2,ROW()+設定!$B$30&gt;13701,N($A6549)&lt;=0,N(INDEX($A$2:$A$13701,MIN(13700,MAX(1,ROW()-1+設定!$B$30))))&lt;=0,$A6549&lt;設定!$B$28,$A6549&gt;設定!$B$29),0,IF(AND($C6549&gt;=MAX(INDEX($C$1:$C$13701,MAX(1,ROW()-設定!$B$24)):INDEX($C$1:$C$13701,MAX(1,ROW()-1))),$C6549&gt;MAX(INDEX($C$1:$C$13701,MIN(13701,ROW()+1)):INDEX($C$1:$C$13701,MIN(13701,ROW()+設定!$B$24))),$C6549&gt;=設定!$B$32,$C6549&gt;=MAX(MIN(INDEX($C$1:$C$13701,MAX(1,ROW()-設定!$B$26)):INDEX($C$1:$C$13701,MAX(1,ROW()-1))),MIN(INDEX($C$1:$C$13701,MIN(13701,ROW()+1)):INDEX($C$1:$C$13701,MIN(13701,ROW()+設定!$B$26))))*10^(設定!$B$27/20)),1,0))</f>
        <v>0</v>
      </c>
      <c r="G6549" s="33" t="n">
        <f aca="false">$G6548+IF($F6549=1,1,0)</f>
        <v>3</v>
      </c>
      <c r="H6549" s="0" t="str">
        <f aca="false">IF($F6549=1,$G6549,"")</f>
        <v/>
      </c>
    </row>
    <row r="6550" customFormat="false" ht="15" hidden="false" customHeight="false" outlineLevel="0" collapsed="false">
      <c r="A6550" s="30" t="n">
        <v>1023.125</v>
      </c>
      <c r="B6550" s="31" t="n">
        <v>12.9949</v>
      </c>
      <c r="C6550" s="32" t="n">
        <f aca="false">IF($A6550="","",IF(設定!$B$21="dB",10^($B6550/20),ABS($B6550)))</f>
        <v>4.46421394754257</v>
      </c>
      <c r="D6550" s="32" t="n">
        <f aca="false">IF($A6550="","",$A6550^2)</f>
        <v>1046784.765625</v>
      </c>
      <c r="E6550" s="32" t="n">
        <f aca="false">IF($A6550="","",IF($C6550&lt;=0,"",1/$C6550^2))</f>
        <v>0.0501776132726124</v>
      </c>
      <c r="F6550" s="33" t="n">
        <f aca="false">IF(OR(ROW()-設定!$B$30&lt;2,ROW()+設定!$B$30&gt;13701,N($A6550)&lt;=0,N(INDEX($A$2:$A$13701,MIN(13700,MAX(1,ROW()-1+設定!$B$30))))&lt;=0,$A6550&lt;設定!$B$28,$A6550&gt;設定!$B$29),0,IF(AND($C6550&gt;=MAX(INDEX($C$1:$C$13701,MAX(1,ROW()-設定!$B$24)):INDEX($C$1:$C$13701,MAX(1,ROW()-1))),$C6550&gt;MAX(INDEX($C$1:$C$13701,MIN(13701,ROW()+1)):INDEX($C$1:$C$13701,MIN(13701,ROW()+設定!$B$24))),$C6550&gt;=設定!$B$32,$C6550&gt;=MAX(MIN(INDEX($C$1:$C$13701,MAX(1,ROW()-設定!$B$26)):INDEX($C$1:$C$13701,MAX(1,ROW()-1))),MIN(INDEX($C$1:$C$13701,MIN(13701,ROW()+1)):INDEX($C$1:$C$13701,MIN(13701,ROW()+設定!$B$26))))*10^(設定!$B$27/20)),1,0))</f>
        <v>0</v>
      </c>
      <c r="G6550" s="33" t="n">
        <f aca="false">$G6549+IF($F6550=1,1,0)</f>
        <v>3</v>
      </c>
      <c r="H6550" s="0" t="str">
        <f aca="false">IF($F6550=1,$G6550,"")</f>
        <v/>
      </c>
    </row>
    <row r="6551" customFormat="false" ht="15" hidden="false" customHeight="false" outlineLevel="0" collapsed="false">
      <c r="A6551" s="30" t="n">
        <v>1023.28125</v>
      </c>
      <c r="B6551" s="31" t="n">
        <v>13.2559</v>
      </c>
      <c r="C6551" s="32" t="n">
        <f aca="false">IF($A6551="","",IF(設定!$B$21="dB",10^($B6551/20),ABS($B6551)))</f>
        <v>4.60039369964012</v>
      </c>
      <c r="D6551" s="32" t="n">
        <f aca="false">IF($A6551="","",$A6551^2)</f>
        <v>1047104.51660156</v>
      </c>
      <c r="E6551" s="32" t="n">
        <f aca="false">IF($A6551="","",IF($C6551&lt;=0,"",1/$C6551^2))</f>
        <v>0.0472508907474603</v>
      </c>
      <c r="F6551" s="33" t="n">
        <f aca="false">IF(OR(ROW()-設定!$B$30&lt;2,ROW()+設定!$B$30&gt;13701,N($A6551)&lt;=0,N(INDEX($A$2:$A$13701,MIN(13700,MAX(1,ROW()-1+設定!$B$30))))&lt;=0,$A6551&lt;設定!$B$28,$A6551&gt;設定!$B$29),0,IF(AND($C6551&gt;=MAX(INDEX($C$1:$C$13701,MAX(1,ROW()-設定!$B$24)):INDEX($C$1:$C$13701,MAX(1,ROW()-1))),$C6551&gt;MAX(INDEX($C$1:$C$13701,MIN(13701,ROW()+1)):INDEX($C$1:$C$13701,MIN(13701,ROW()+設定!$B$24))),$C6551&gt;=設定!$B$32,$C6551&gt;=MAX(MIN(INDEX($C$1:$C$13701,MAX(1,ROW()-設定!$B$26)):INDEX($C$1:$C$13701,MAX(1,ROW()-1))),MIN(INDEX($C$1:$C$13701,MIN(13701,ROW()+1)):INDEX($C$1:$C$13701,MIN(13701,ROW()+設定!$B$26))))*10^(設定!$B$27/20)),1,0))</f>
        <v>0</v>
      </c>
      <c r="G6551" s="33" t="n">
        <f aca="false">$G6550+IF($F6551=1,1,0)</f>
        <v>3</v>
      </c>
      <c r="H6551" s="0" t="str">
        <f aca="false">IF($F6551=1,$G6551,"")</f>
        <v/>
      </c>
    </row>
    <row r="6552" customFormat="false" ht="15" hidden="false" customHeight="false" outlineLevel="0" collapsed="false">
      <c r="A6552" s="30" t="n">
        <v>1023.4375</v>
      </c>
      <c r="B6552" s="31" t="n">
        <v>13.2672</v>
      </c>
      <c r="C6552" s="32" t="n">
        <f aca="false">IF($A6552="","",IF(設定!$B$21="dB",10^($B6552/20),ABS($B6552)))</f>
        <v>4.60638252525287</v>
      </c>
      <c r="D6552" s="32" t="n">
        <f aca="false">IF($A6552="","",$A6552^2)</f>
        <v>1047424.31640625</v>
      </c>
      <c r="E6552" s="32" t="n">
        <f aca="false">IF($A6552="","",IF($C6552&lt;=0,"",1/$C6552^2))</f>
        <v>0.0471281074607137</v>
      </c>
      <c r="F6552" s="33" t="n">
        <f aca="false">IF(OR(ROW()-設定!$B$30&lt;2,ROW()+設定!$B$30&gt;13701,N($A6552)&lt;=0,N(INDEX($A$2:$A$13701,MIN(13700,MAX(1,ROW()-1+設定!$B$30))))&lt;=0,$A6552&lt;設定!$B$28,$A6552&gt;設定!$B$29),0,IF(AND($C6552&gt;=MAX(INDEX($C$1:$C$13701,MAX(1,ROW()-設定!$B$24)):INDEX($C$1:$C$13701,MAX(1,ROW()-1))),$C6552&gt;MAX(INDEX($C$1:$C$13701,MIN(13701,ROW()+1)):INDEX($C$1:$C$13701,MIN(13701,ROW()+設定!$B$24))),$C6552&gt;=設定!$B$32,$C6552&gt;=MAX(MIN(INDEX($C$1:$C$13701,MAX(1,ROW()-設定!$B$26)):INDEX($C$1:$C$13701,MAX(1,ROW()-1))),MIN(INDEX($C$1:$C$13701,MIN(13701,ROW()+1)):INDEX($C$1:$C$13701,MIN(13701,ROW()+設定!$B$26))))*10^(設定!$B$27/20)),1,0))</f>
        <v>0</v>
      </c>
      <c r="G6552" s="33" t="n">
        <f aca="false">$G6551+IF($F6552=1,1,0)</f>
        <v>3</v>
      </c>
      <c r="H6552" s="0" t="str">
        <f aca="false">IF($F6552=1,$G6552,"")</f>
        <v/>
      </c>
    </row>
    <row r="6553" customFormat="false" ht="15" hidden="false" customHeight="false" outlineLevel="0" collapsed="false">
      <c r="A6553" s="30" t="n">
        <v>1023.59375</v>
      </c>
      <c r="B6553" s="31" t="n">
        <v>13.1967</v>
      </c>
      <c r="C6553" s="32" t="n">
        <f aca="false">IF($A6553="","",IF(設定!$B$21="dB",10^($B6553/20),ABS($B6553)))</f>
        <v>4.56914562665194</v>
      </c>
      <c r="D6553" s="32" t="n">
        <f aca="false">IF($A6553="","",$A6553^2)</f>
        <v>1047744.16503906</v>
      </c>
      <c r="E6553" s="32" t="n">
        <f aca="false">IF($A6553="","",IF($C6553&lt;=0,"",1/$C6553^2))</f>
        <v>0.0478993919082737</v>
      </c>
      <c r="F6553" s="33" t="n">
        <f aca="false">IF(OR(ROW()-設定!$B$30&lt;2,ROW()+設定!$B$30&gt;13701,N($A6553)&lt;=0,N(INDEX($A$2:$A$13701,MIN(13700,MAX(1,ROW()-1+設定!$B$30))))&lt;=0,$A6553&lt;設定!$B$28,$A6553&gt;設定!$B$29),0,IF(AND($C6553&gt;=MAX(INDEX($C$1:$C$13701,MAX(1,ROW()-設定!$B$24)):INDEX($C$1:$C$13701,MAX(1,ROW()-1))),$C6553&gt;MAX(INDEX($C$1:$C$13701,MIN(13701,ROW()+1)):INDEX($C$1:$C$13701,MIN(13701,ROW()+設定!$B$24))),$C6553&gt;=設定!$B$32,$C6553&gt;=MAX(MIN(INDEX($C$1:$C$13701,MAX(1,ROW()-設定!$B$26)):INDEX($C$1:$C$13701,MAX(1,ROW()-1))),MIN(INDEX($C$1:$C$13701,MIN(13701,ROW()+1)):INDEX($C$1:$C$13701,MIN(13701,ROW()+設定!$B$26))))*10^(設定!$B$27/20)),1,0))</f>
        <v>0</v>
      </c>
      <c r="G6553" s="33" t="n">
        <f aca="false">$G6552+IF($F6553=1,1,0)</f>
        <v>3</v>
      </c>
      <c r="H6553" s="0" t="str">
        <f aca="false">IF($F6553=1,$G6553,"")</f>
        <v/>
      </c>
    </row>
    <row r="6554" customFormat="false" ht="15" hidden="false" customHeight="false" outlineLevel="0" collapsed="false">
      <c r="A6554" s="30" t="n">
        <v>1023.75</v>
      </c>
      <c r="B6554" s="31" t="n">
        <v>13.2407</v>
      </c>
      <c r="C6554" s="32" t="n">
        <f aca="false">IF($A6554="","",IF(設定!$B$21="dB",10^($B6554/20),ABS($B6554)))</f>
        <v>4.59235021315582</v>
      </c>
      <c r="D6554" s="32" t="n">
        <f aca="false">IF($A6554="","",$A6554^2)</f>
        <v>1048064.0625</v>
      </c>
      <c r="E6554" s="32" t="n">
        <f aca="false">IF($A6554="","",IF($C6554&lt;=0,"",1/$C6554^2))</f>
        <v>0.047416555264335</v>
      </c>
      <c r="F6554" s="33" t="n">
        <f aca="false">IF(OR(ROW()-設定!$B$30&lt;2,ROW()+設定!$B$30&gt;13701,N($A6554)&lt;=0,N(INDEX($A$2:$A$13701,MIN(13700,MAX(1,ROW()-1+設定!$B$30))))&lt;=0,$A6554&lt;設定!$B$28,$A6554&gt;設定!$B$29),0,IF(AND($C6554&gt;=MAX(INDEX($C$1:$C$13701,MAX(1,ROW()-設定!$B$24)):INDEX($C$1:$C$13701,MAX(1,ROW()-1))),$C6554&gt;MAX(INDEX($C$1:$C$13701,MIN(13701,ROW()+1)):INDEX($C$1:$C$13701,MIN(13701,ROW()+設定!$B$24))),$C6554&gt;=設定!$B$32,$C6554&gt;=MAX(MIN(INDEX($C$1:$C$13701,MAX(1,ROW()-設定!$B$26)):INDEX($C$1:$C$13701,MAX(1,ROW()-1))),MIN(INDEX($C$1:$C$13701,MIN(13701,ROW()+1)):INDEX($C$1:$C$13701,MIN(13701,ROW()+設定!$B$26))))*10^(設定!$B$27/20)),1,0))</f>
        <v>0</v>
      </c>
      <c r="G6554" s="33" t="n">
        <f aca="false">$G6553+IF($F6554=1,1,0)</f>
        <v>3</v>
      </c>
      <c r="H6554" s="0" t="str">
        <f aca="false">IF($F6554=1,$G6554,"")</f>
        <v/>
      </c>
    </row>
    <row r="6555" customFormat="false" ht="15" hidden="false" customHeight="false" outlineLevel="0" collapsed="false">
      <c r="A6555" s="30" t="n">
        <v>1023.90625</v>
      </c>
      <c r="B6555" s="31" t="n">
        <v>13.3309</v>
      </c>
      <c r="C6555" s="32" t="n">
        <f aca="false">IF($A6555="","",IF(設定!$B$21="dB",10^($B6555/20),ABS($B6555)))</f>
        <v>4.6402886845921</v>
      </c>
      <c r="D6555" s="32" t="n">
        <f aca="false">IF($A6555="","",$A6555^2)</f>
        <v>1048384.00878906</v>
      </c>
      <c r="E6555" s="32" t="n">
        <f aca="false">IF($A6555="","",IF($C6555&lt;=0,"",1/$C6555^2))</f>
        <v>0.0464419022461114</v>
      </c>
      <c r="F6555" s="33" t="n">
        <f aca="false">IF(OR(ROW()-設定!$B$30&lt;2,ROW()+設定!$B$30&gt;13701,N($A6555)&lt;=0,N(INDEX($A$2:$A$13701,MIN(13700,MAX(1,ROW()-1+設定!$B$30))))&lt;=0,$A6555&lt;設定!$B$28,$A6555&gt;設定!$B$29),0,IF(AND($C6555&gt;=MAX(INDEX($C$1:$C$13701,MAX(1,ROW()-設定!$B$24)):INDEX($C$1:$C$13701,MAX(1,ROW()-1))),$C6555&gt;MAX(INDEX($C$1:$C$13701,MIN(13701,ROW()+1)):INDEX($C$1:$C$13701,MIN(13701,ROW()+設定!$B$24))),$C6555&gt;=設定!$B$32,$C6555&gt;=MAX(MIN(INDEX($C$1:$C$13701,MAX(1,ROW()-設定!$B$26)):INDEX($C$1:$C$13701,MAX(1,ROW()-1))),MIN(INDEX($C$1:$C$13701,MIN(13701,ROW()+1)):INDEX($C$1:$C$13701,MIN(13701,ROW()+設定!$B$26))))*10^(設定!$B$27/20)),1,0))</f>
        <v>0</v>
      </c>
      <c r="G6555" s="33" t="n">
        <f aca="false">$G6554+IF($F6555=1,1,0)</f>
        <v>3</v>
      </c>
      <c r="H6555" s="0" t="str">
        <f aca="false">IF($F6555=1,$G6555,"")</f>
        <v/>
      </c>
    </row>
    <row r="6556" customFormat="false" ht="15" hidden="false" customHeight="false" outlineLevel="0" collapsed="false">
      <c r="A6556" s="30" t="n">
        <v>1024.0625</v>
      </c>
      <c r="B6556" s="31" t="n">
        <v>13.2619</v>
      </c>
      <c r="C6556" s="32" t="n">
        <f aca="false">IF($A6556="","",IF(設定!$B$21="dB",10^($B6556/20),ABS($B6556)))</f>
        <v>4.60357263686614</v>
      </c>
      <c r="D6556" s="32" t="n">
        <f aca="false">IF($A6556="","",$A6556^2)</f>
        <v>1048704.00390625</v>
      </c>
      <c r="E6556" s="32" t="n">
        <f aca="false">IF($A6556="","",IF($C6556&lt;=0,"",1/$C6556^2))</f>
        <v>0.0471856563021952</v>
      </c>
      <c r="F6556" s="33" t="n">
        <f aca="false">IF(OR(ROW()-設定!$B$30&lt;2,ROW()+設定!$B$30&gt;13701,N($A6556)&lt;=0,N(INDEX($A$2:$A$13701,MIN(13700,MAX(1,ROW()-1+設定!$B$30))))&lt;=0,$A6556&lt;設定!$B$28,$A6556&gt;設定!$B$29),0,IF(AND($C6556&gt;=MAX(INDEX($C$1:$C$13701,MAX(1,ROW()-設定!$B$24)):INDEX($C$1:$C$13701,MAX(1,ROW()-1))),$C6556&gt;MAX(INDEX($C$1:$C$13701,MIN(13701,ROW()+1)):INDEX($C$1:$C$13701,MIN(13701,ROW()+設定!$B$24))),$C6556&gt;=設定!$B$32,$C6556&gt;=MAX(MIN(INDEX($C$1:$C$13701,MAX(1,ROW()-設定!$B$26)):INDEX($C$1:$C$13701,MAX(1,ROW()-1))),MIN(INDEX($C$1:$C$13701,MIN(13701,ROW()+1)):INDEX($C$1:$C$13701,MIN(13701,ROW()+設定!$B$26))))*10^(設定!$B$27/20)),1,0))</f>
        <v>0</v>
      </c>
      <c r="G6556" s="33" t="n">
        <f aca="false">$G6555+IF($F6556=1,1,0)</f>
        <v>3</v>
      </c>
      <c r="H6556" s="0" t="str">
        <f aca="false">IF($F6556=1,$G6556,"")</f>
        <v/>
      </c>
    </row>
    <row r="6557" customFormat="false" ht="15" hidden="false" customHeight="false" outlineLevel="0" collapsed="false">
      <c r="A6557" s="30" t="n">
        <v>1024.21875</v>
      </c>
      <c r="B6557" s="31" t="n">
        <v>13.381</v>
      </c>
      <c r="C6557" s="32" t="n">
        <f aca="false">IF($A6557="","",IF(設定!$B$21="dB",10^($B6557/20),ABS($B6557)))</f>
        <v>4.66713109553764</v>
      </c>
      <c r="D6557" s="32" t="n">
        <f aca="false">IF($A6557="","",$A6557^2)</f>
        <v>1049024.04785156</v>
      </c>
      <c r="E6557" s="32" t="n">
        <f aca="false">IF($A6557="","",IF($C6557&lt;=0,"",1/$C6557^2))</f>
        <v>0.0459092290759131</v>
      </c>
      <c r="F6557" s="33" t="n">
        <f aca="false">IF(OR(ROW()-設定!$B$30&lt;2,ROW()+設定!$B$30&gt;13701,N($A6557)&lt;=0,N(INDEX($A$2:$A$13701,MIN(13700,MAX(1,ROW()-1+設定!$B$30))))&lt;=0,$A6557&lt;設定!$B$28,$A6557&gt;設定!$B$29),0,IF(AND($C6557&gt;=MAX(INDEX($C$1:$C$13701,MAX(1,ROW()-設定!$B$24)):INDEX($C$1:$C$13701,MAX(1,ROW()-1))),$C6557&gt;MAX(INDEX($C$1:$C$13701,MIN(13701,ROW()+1)):INDEX($C$1:$C$13701,MIN(13701,ROW()+設定!$B$24))),$C6557&gt;=設定!$B$32,$C6557&gt;=MAX(MIN(INDEX($C$1:$C$13701,MAX(1,ROW()-設定!$B$26)):INDEX($C$1:$C$13701,MAX(1,ROW()-1))),MIN(INDEX($C$1:$C$13701,MIN(13701,ROW()+1)):INDEX($C$1:$C$13701,MIN(13701,ROW()+設定!$B$26))))*10^(設定!$B$27/20)),1,0))</f>
        <v>0</v>
      </c>
      <c r="G6557" s="33" t="n">
        <f aca="false">$G6556+IF($F6557=1,1,0)</f>
        <v>3</v>
      </c>
      <c r="H6557" s="0" t="str">
        <f aca="false">IF($F6557=1,$G6557,"")</f>
        <v/>
      </c>
    </row>
    <row r="6558" customFormat="false" ht="15" hidden="false" customHeight="false" outlineLevel="0" collapsed="false">
      <c r="A6558" s="30" t="n">
        <v>1024.375</v>
      </c>
      <c r="B6558" s="31" t="n">
        <v>13.3465</v>
      </c>
      <c r="C6558" s="32" t="n">
        <f aca="false">IF($A6558="","",IF(設定!$B$21="dB",10^($B6558/20),ABS($B6558)))</f>
        <v>4.64863020755658</v>
      </c>
      <c r="D6558" s="32" t="n">
        <f aca="false">IF($A6558="","",$A6558^2)</f>
        <v>1049344.140625</v>
      </c>
      <c r="E6558" s="32" t="n">
        <f aca="false">IF($A6558="","",IF($C6558&lt;=0,"",1/$C6558^2))</f>
        <v>0.0462753806670305</v>
      </c>
      <c r="F6558" s="33" t="n">
        <f aca="false">IF(OR(ROW()-設定!$B$30&lt;2,ROW()+設定!$B$30&gt;13701,N($A6558)&lt;=0,N(INDEX($A$2:$A$13701,MIN(13700,MAX(1,ROW()-1+設定!$B$30))))&lt;=0,$A6558&lt;設定!$B$28,$A6558&gt;設定!$B$29),0,IF(AND($C6558&gt;=MAX(INDEX($C$1:$C$13701,MAX(1,ROW()-設定!$B$24)):INDEX($C$1:$C$13701,MAX(1,ROW()-1))),$C6558&gt;MAX(INDEX($C$1:$C$13701,MIN(13701,ROW()+1)):INDEX($C$1:$C$13701,MIN(13701,ROW()+設定!$B$24))),$C6558&gt;=設定!$B$32,$C6558&gt;=MAX(MIN(INDEX($C$1:$C$13701,MAX(1,ROW()-設定!$B$26)):INDEX($C$1:$C$13701,MAX(1,ROW()-1))),MIN(INDEX($C$1:$C$13701,MIN(13701,ROW()+1)):INDEX($C$1:$C$13701,MIN(13701,ROW()+設定!$B$26))))*10^(設定!$B$27/20)),1,0))</f>
        <v>0</v>
      </c>
      <c r="G6558" s="33" t="n">
        <f aca="false">$G6557+IF($F6558=1,1,0)</f>
        <v>3</v>
      </c>
      <c r="H6558" s="0" t="str">
        <f aca="false">IF($F6558=1,$G6558,"")</f>
        <v/>
      </c>
    </row>
    <row r="6559" customFormat="false" ht="15" hidden="false" customHeight="false" outlineLevel="0" collapsed="false">
      <c r="A6559" s="30" t="n">
        <v>1024.53125</v>
      </c>
      <c r="B6559" s="31" t="n">
        <v>13.1442</v>
      </c>
      <c r="C6559" s="32" t="n">
        <f aca="false">IF($A6559="","",IF(設定!$B$21="dB",10^($B6559/20),ABS($B6559)))</f>
        <v>4.54161169959557</v>
      </c>
      <c r="D6559" s="32" t="n">
        <f aca="false">IF($A6559="","",$A6559^2)</f>
        <v>1049664.28222656</v>
      </c>
      <c r="E6559" s="32" t="n">
        <f aca="false">IF($A6559="","",IF($C6559&lt;=0,"",1/$C6559^2))</f>
        <v>0.0484819411435355</v>
      </c>
      <c r="F6559" s="33" t="n">
        <f aca="false">IF(OR(ROW()-設定!$B$30&lt;2,ROW()+設定!$B$30&gt;13701,N($A6559)&lt;=0,N(INDEX($A$2:$A$13701,MIN(13700,MAX(1,ROW()-1+設定!$B$30))))&lt;=0,$A6559&lt;設定!$B$28,$A6559&gt;設定!$B$29),0,IF(AND($C6559&gt;=MAX(INDEX($C$1:$C$13701,MAX(1,ROW()-設定!$B$24)):INDEX($C$1:$C$13701,MAX(1,ROW()-1))),$C6559&gt;MAX(INDEX($C$1:$C$13701,MIN(13701,ROW()+1)):INDEX($C$1:$C$13701,MIN(13701,ROW()+設定!$B$24))),$C6559&gt;=設定!$B$32,$C6559&gt;=MAX(MIN(INDEX($C$1:$C$13701,MAX(1,ROW()-設定!$B$26)):INDEX($C$1:$C$13701,MAX(1,ROW()-1))),MIN(INDEX($C$1:$C$13701,MIN(13701,ROW()+1)):INDEX($C$1:$C$13701,MIN(13701,ROW()+設定!$B$26))))*10^(設定!$B$27/20)),1,0))</f>
        <v>0</v>
      </c>
      <c r="G6559" s="33" t="n">
        <f aca="false">$G6558+IF($F6559=1,1,0)</f>
        <v>3</v>
      </c>
      <c r="H6559" s="0" t="str">
        <f aca="false">IF($F6559=1,$G6559,"")</f>
        <v/>
      </c>
    </row>
    <row r="6560" customFormat="false" ht="15" hidden="false" customHeight="false" outlineLevel="0" collapsed="false">
      <c r="A6560" s="30" t="n">
        <v>1024.6875</v>
      </c>
      <c r="B6560" s="31" t="n">
        <v>13.3973</v>
      </c>
      <c r="C6560" s="32" t="n">
        <f aca="false">IF($A6560="","",IF(設定!$B$21="dB",10^($B6560/20),ABS($B6560)))</f>
        <v>4.67589768887688</v>
      </c>
      <c r="D6560" s="32" t="n">
        <f aca="false">IF($A6560="","",$A6560^2)</f>
        <v>1049984.47265625</v>
      </c>
      <c r="E6560" s="32" t="n">
        <f aca="false">IF($A6560="","",IF($C6560&lt;=0,"",1/$C6560^2))</f>
        <v>0.0457372448769319</v>
      </c>
      <c r="F6560" s="33" t="n">
        <f aca="false">IF(OR(ROW()-設定!$B$30&lt;2,ROW()+設定!$B$30&gt;13701,N($A6560)&lt;=0,N(INDEX($A$2:$A$13701,MIN(13700,MAX(1,ROW()-1+設定!$B$30))))&lt;=0,$A6560&lt;設定!$B$28,$A6560&gt;設定!$B$29),0,IF(AND($C6560&gt;=MAX(INDEX($C$1:$C$13701,MAX(1,ROW()-設定!$B$24)):INDEX($C$1:$C$13701,MAX(1,ROW()-1))),$C6560&gt;MAX(INDEX($C$1:$C$13701,MIN(13701,ROW()+1)):INDEX($C$1:$C$13701,MIN(13701,ROW()+設定!$B$24))),$C6560&gt;=設定!$B$32,$C6560&gt;=MAX(MIN(INDEX($C$1:$C$13701,MAX(1,ROW()-設定!$B$26)):INDEX($C$1:$C$13701,MAX(1,ROW()-1))),MIN(INDEX($C$1:$C$13701,MIN(13701,ROW()+1)):INDEX($C$1:$C$13701,MIN(13701,ROW()+設定!$B$26))))*10^(設定!$B$27/20)),1,0))</f>
        <v>0</v>
      </c>
      <c r="G6560" s="33" t="n">
        <f aca="false">$G6559+IF($F6560=1,1,0)</f>
        <v>3</v>
      </c>
      <c r="H6560" s="0" t="str">
        <f aca="false">IF($F6560=1,$G6560,"")</f>
        <v/>
      </c>
    </row>
    <row r="6561" customFormat="false" ht="15" hidden="false" customHeight="false" outlineLevel="0" collapsed="false">
      <c r="A6561" s="30" t="n">
        <v>1024.84375</v>
      </c>
      <c r="B6561" s="31" t="n">
        <v>13.3724</v>
      </c>
      <c r="C6561" s="32" t="n">
        <f aca="false">IF($A6561="","",IF(設定!$B$21="dB",10^($B6561/20),ABS($B6561)))</f>
        <v>4.66251240183635</v>
      </c>
      <c r="D6561" s="32" t="n">
        <f aca="false">IF($A6561="","",$A6561^2)</f>
        <v>1050304.71191406</v>
      </c>
      <c r="E6561" s="32" t="n">
        <f aca="false">IF($A6561="","",IF($C6561&lt;=0,"",1/$C6561^2))</f>
        <v>0.0460002296665068</v>
      </c>
      <c r="F6561" s="33" t="n">
        <f aca="false">IF(OR(ROW()-設定!$B$30&lt;2,ROW()+設定!$B$30&gt;13701,N($A6561)&lt;=0,N(INDEX($A$2:$A$13701,MIN(13700,MAX(1,ROW()-1+設定!$B$30))))&lt;=0,$A6561&lt;設定!$B$28,$A6561&gt;設定!$B$29),0,IF(AND($C6561&gt;=MAX(INDEX($C$1:$C$13701,MAX(1,ROW()-設定!$B$24)):INDEX($C$1:$C$13701,MAX(1,ROW()-1))),$C6561&gt;MAX(INDEX($C$1:$C$13701,MIN(13701,ROW()+1)):INDEX($C$1:$C$13701,MIN(13701,ROW()+設定!$B$24))),$C6561&gt;=設定!$B$32,$C6561&gt;=MAX(MIN(INDEX($C$1:$C$13701,MAX(1,ROW()-設定!$B$26)):INDEX($C$1:$C$13701,MAX(1,ROW()-1))),MIN(INDEX($C$1:$C$13701,MIN(13701,ROW()+1)):INDEX($C$1:$C$13701,MIN(13701,ROW()+設定!$B$26))))*10^(設定!$B$27/20)),1,0))</f>
        <v>0</v>
      </c>
      <c r="G6561" s="33" t="n">
        <f aca="false">$G6560+IF($F6561=1,1,0)</f>
        <v>3</v>
      </c>
      <c r="H6561" s="0" t="str">
        <f aca="false">IF($F6561=1,$G6561,"")</f>
        <v/>
      </c>
    </row>
    <row r="6562" customFormat="false" ht="15" hidden="false" customHeight="false" outlineLevel="0" collapsed="false">
      <c r="A6562" s="30" t="n">
        <v>1025</v>
      </c>
      <c r="B6562" s="31" t="n">
        <v>13.3695</v>
      </c>
      <c r="C6562" s="32" t="n">
        <f aca="false">IF($A6562="","",IF(設定!$B$21="dB",10^($B6562/20),ABS($B6562)))</f>
        <v>4.66095596610308</v>
      </c>
      <c r="D6562" s="32" t="n">
        <f aca="false">IF($A6562="","",$A6562^2)</f>
        <v>1050625</v>
      </c>
      <c r="E6562" s="32" t="n">
        <f aca="false">IF($A6562="","",IF($C6562&lt;=0,"",1/$C6562^2))</f>
        <v>0.0460309565628029</v>
      </c>
      <c r="F6562" s="33" t="n">
        <f aca="false">IF(OR(ROW()-設定!$B$30&lt;2,ROW()+設定!$B$30&gt;13701,N($A6562)&lt;=0,N(INDEX($A$2:$A$13701,MIN(13700,MAX(1,ROW()-1+設定!$B$30))))&lt;=0,$A6562&lt;設定!$B$28,$A6562&gt;設定!$B$29),0,IF(AND($C6562&gt;=MAX(INDEX($C$1:$C$13701,MAX(1,ROW()-設定!$B$24)):INDEX($C$1:$C$13701,MAX(1,ROW()-1))),$C6562&gt;MAX(INDEX($C$1:$C$13701,MIN(13701,ROW()+1)):INDEX($C$1:$C$13701,MIN(13701,ROW()+設定!$B$24))),$C6562&gt;=設定!$B$32,$C6562&gt;=MAX(MIN(INDEX($C$1:$C$13701,MAX(1,ROW()-設定!$B$26)):INDEX($C$1:$C$13701,MAX(1,ROW()-1))),MIN(INDEX($C$1:$C$13701,MIN(13701,ROW()+1)):INDEX($C$1:$C$13701,MIN(13701,ROW()+設定!$B$26))))*10^(設定!$B$27/20)),1,0))</f>
        <v>0</v>
      </c>
      <c r="G6562" s="33" t="n">
        <f aca="false">$G6561+IF($F6562=1,1,0)</f>
        <v>3</v>
      </c>
      <c r="H6562" s="0" t="str">
        <f aca="false">IF($F6562=1,$G6562,"")</f>
        <v/>
      </c>
    </row>
    <row r="6563" customFormat="false" ht="15" hidden="false" customHeight="false" outlineLevel="0" collapsed="false">
      <c r="A6563" s="30" t="n">
        <v>1025.15625</v>
      </c>
      <c r="B6563" s="31" t="n">
        <v>13.5198</v>
      </c>
      <c r="C6563" s="32" t="n">
        <f aca="false">IF($A6563="","",IF(設定!$B$21="dB",10^($B6563/20),ABS($B6563)))</f>
        <v>4.74231065560706</v>
      </c>
      <c r="D6563" s="32" t="n">
        <f aca="false">IF($A6563="","",$A6563^2)</f>
        <v>1050945.33691406</v>
      </c>
      <c r="E6563" s="32" t="n">
        <f aca="false">IF($A6563="","",IF($C6563&lt;=0,"",1/$C6563^2))</f>
        <v>0.0444651743967161</v>
      </c>
      <c r="F6563" s="33" t="n">
        <f aca="false">IF(OR(ROW()-設定!$B$30&lt;2,ROW()+設定!$B$30&gt;13701,N($A6563)&lt;=0,N(INDEX($A$2:$A$13701,MIN(13700,MAX(1,ROW()-1+設定!$B$30))))&lt;=0,$A6563&lt;設定!$B$28,$A6563&gt;設定!$B$29),0,IF(AND($C6563&gt;=MAX(INDEX($C$1:$C$13701,MAX(1,ROW()-設定!$B$24)):INDEX($C$1:$C$13701,MAX(1,ROW()-1))),$C6563&gt;MAX(INDEX($C$1:$C$13701,MIN(13701,ROW()+1)):INDEX($C$1:$C$13701,MIN(13701,ROW()+設定!$B$24))),$C6563&gt;=設定!$B$32,$C6563&gt;=MAX(MIN(INDEX($C$1:$C$13701,MAX(1,ROW()-設定!$B$26)):INDEX($C$1:$C$13701,MAX(1,ROW()-1))),MIN(INDEX($C$1:$C$13701,MIN(13701,ROW()+1)):INDEX($C$1:$C$13701,MIN(13701,ROW()+設定!$B$26))))*10^(設定!$B$27/20)),1,0))</f>
        <v>0</v>
      </c>
      <c r="G6563" s="33" t="n">
        <f aca="false">$G6562+IF($F6563=1,1,0)</f>
        <v>3</v>
      </c>
      <c r="H6563" s="0" t="str">
        <f aca="false">IF($F6563=1,$G6563,"")</f>
        <v/>
      </c>
    </row>
    <row r="6564" customFormat="false" ht="15" hidden="false" customHeight="false" outlineLevel="0" collapsed="false">
      <c r="A6564" s="30" t="n">
        <v>1025.3125</v>
      </c>
      <c r="B6564" s="31" t="n">
        <v>13.4506</v>
      </c>
      <c r="C6564" s="32" t="n">
        <f aca="false">IF($A6564="","",IF(設定!$B$21="dB",10^($B6564/20),ABS($B6564)))</f>
        <v>4.70467903374965</v>
      </c>
      <c r="D6564" s="32" t="n">
        <f aca="false">IF($A6564="","",$A6564^2)</f>
        <v>1051265.72265625</v>
      </c>
      <c r="E6564" s="32" t="n">
        <f aca="false">IF($A6564="","",IF($C6564&lt;=0,"",1/$C6564^2))</f>
        <v>0.0451793522481272</v>
      </c>
      <c r="F6564" s="33" t="n">
        <f aca="false">IF(OR(ROW()-設定!$B$30&lt;2,ROW()+設定!$B$30&gt;13701,N($A6564)&lt;=0,N(INDEX($A$2:$A$13701,MIN(13700,MAX(1,ROW()-1+設定!$B$30))))&lt;=0,$A6564&lt;設定!$B$28,$A6564&gt;設定!$B$29),0,IF(AND($C6564&gt;=MAX(INDEX($C$1:$C$13701,MAX(1,ROW()-設定!$B$24)):INDEX($C$1:$C$13701,MAX(1,ROW()-1))),$C6564&gt;MAX(INDEX($C$1:$C$13701,MIN(13701,ROW()+1)):INDEX($C$1:$C$13701,MIN(13701,ROW()+設定!$B$24))),$C6564&gt;=設定!$B$32,$C6564&gt;=MAX(MIN(INDEX($C$1:$C$13701,MAX(1,ROW()-設定!$B$26)):INDEX($C$1:$C$13701,MAX(1,ROW()-1))),MIN(INDEX($C$1:$C$13701,MIN(13701,ROW()+1)):INDEX($C$1:$C$13701,MIN(13701,ROW()+設定!$B$26))))*10^(設定!$B$27/20)),1,0))</f>
        <v>0</v>
      </c>
      <c r="G6564" s="33" t="n">
        <f aca="false">$G6563+IF($F6564=1,1,0)</f>
        <v>3</v>
      </c>
      <c r="H6564" s="0" t="str">
        <f aca="false">IF($F6564=1,$G6564,"")</f>
        <v/>
      </c>
    </row>
    <row r="6565" customFormat="false" ht="15" hidden="false" customHeight="false" outlineLevel="0" collapsed="false">
      <c r="A6565" s="30" t="n">
        <v>1025.46875</v>
      </c>
      <c r="B6565" s="31" t="n">
        <v>13.5782</v>
      </c>
      <c r="C6565" s="32" t="n">
        <f aca="false">IF($A6565="","",IF(設定!$B$21="dB",10^($B6565/20),ABS($B6565)))</f>
        <v>4.7743032424999</v>
      </c>
      <c r="D6565" s="32" t="n">
        <f aca="false">IF($A6565="","",$A6565^2)</f>
        <v>1051586.15722656</v>
      </c>
      <c r="E6565" s="32" t="n">
        <f aca="false">IF($A6565="","",IF($C6565&lt;=0,"",1/$C6565^2))</f>
        <v>0.0438712491210473</v>
      </c>
      <c r="F6565" s="33" t="n">
        <f aca="false">IF(OR(ROW()-設定!$B$30&lt;2,ROW()+設定!$B$30&gt;13701,N($A6565)&lt;=0,N(INDEX($A$2:$A$13701,MIN(13700,MAX(1,ROW()-1+設定!$B$30))))&lt;=0,$A6565&lt;設定!$B$28,$A6565&gt;設定!$B$29),0,IF(AND($C6565&gt;=MAX(INDEX($C$1:$C$13701,MAX(1,ROW()-設定!$B$24)):INDEX($C$1:$C$13701,MAX(1,ROW()-1))),$C6565&gt;MAX(INDEX($C$1:$C$13701,MIN(13701,ROW()+1)):INDEX($C$1:$C$13701,MIN(13701,ROW()+設定!$B$24))),$C6565&gt;=設定!$B$32,$C6565&gt;=MAX(MIN(INDEX($C$1:$C$13701,MAX(1,ROW()-設定!$B$26)):INDEX($C$1:$C$13701,MAX(1,ROW()-1))),MIN(INDEX($C$1:$C$13701,MIN(13701,ROW()+1)):INDEX($C$1:$C$13701,MIN(13701,ROW()+設定!$B$26))))*10^(設定!$B$27/20)),1,0))</f>
        <v>0</v>
      </c>
      <c r="G6565" s="33" t="n">
        <f aca="false">$G6564+IF($F6565=1,1,0)</f>
        <v>3</v>
      </c>
      <c r="H6565" s="0" t="str">
        <f aca="false">IF($F6565=1,$G6565,"")</f>
        <v/>
      </c>
    </row>
    <row r="6566" customFormat="false" ht="15" hidden="false" customHeight="false" outlineLevel="0" collapsed="false">
      <c r="A6566" s="30" t="n">
        <v>1025.625</v>
      </c>
      <c r="B6566" s="31" t="n">
        <v>13.6569</v>
      </c>
      <c r="C6566" s="32" t="n">
        <f aca="false">IF($A6566="","",IF(設定!$B$21="dB",10^($B6566/20),ABS($B6566)))</f>
        <v>4.8177582081504</v>
      </c>
      <c r="D6566" s="32" t="n">
        <f aca="false">IF($A6566="","",$A6566^2)</f>
        <v>1051906.640625</v>
      </c>
      <c r="E6566" s="32" t="n">
        <f aca="false">IF($A6566="","",IF($C6566&lt;=0,"",1/$C6566^2))</f>
        <v>0.0430834030685328</v>
      </c>
      <c r="F6566" s="33" t="n">
        <f aca="false">IF(OR(ROW()-設定!$B$30&lt;2,ROW()+設定!$B$30&gt;13701,N($A6566)&lt;=0,N(INDEX($A$2:$A$13701,MIN(13700,MAX(1,ROW()-1+設定!$B$30))))&lt;=0,$A6566&lt;設定!$B$28,$A6566&gt;設定!$B$29),0,IF(AND($C6566&gt;=MAX(INDEX($C$1:$C$13701,MAX(1,ROW()-設定!$B$24)):INDEX($C$1:$C$13701,MAX(1,ROW()-1))),$C6566&gt;MAX(INDEX($C$1:$C$13701,MIN(13701,ROW()+1)):INDEX($C$1:$C$13701,MIN(13701,ROW()+設定!$B$24))),$C6566&gt;=設定!$B$32,$C6566&gt;=MAX(MIN(INDEX($C$1:$C$13701,MAX(1,ROW()-設定!$B$26)):INDEX($C$1:$C$13701,MAX(1,ROW()-1))),MIN(INDEX($C$1:$C$13701,MIN(13701,ROW()+1)):INDEX($C$1:$C$13701,MIN(13701,ROW()+設定!$B$26))))*10^(設定!$B$27/20)),1,0))</f>
        <v>0</v>
      </c>
      <c r="G6566" s="33" t="n">
        <f aca="false">$G6565+IF($F6566=1,1,0)</f>
        <v>3</v>
      </c>
      <c r="H6566" s="0" t="str">
        <f aca="false">IF($F6566=1,$G6566,"")</f>
        <v/>
      </c>
    </row>
    <row r="6567" customFormat="false" ht="15" hidden="false" customHeight="false" outlineLevel="0" collapsed="false">
      <c r="A6567" s="30" t="n">
        <v>1025.78125</v>
      </c>
      <c r="B6567" s="31" t="n">
        <v>13.582</v>
      </c>
      <c r="C6567" s="32" t="n">
        <f aca="false">IF($A6567="","",IF(設定!$B$21="dB",10^($B6567/20),ABS($B6567)))</f>
        <v>4.7763924149642</v>
      </c>
      <c r="D6567" s="32" t="n">
        <f aca="false">IF($A6567="","",$A6567^2)</f>
        <v>1052227.17285156</v>
      </c>
      <c r="E6567" s="32" t="n">
        <f aca="false">IF($A6567="","",IF($C6567&lt;=0,"",1/$C6567^2))</f>
        <v>0.0438328793419246</v>
      </c>
      <c r="F6567" s="33" t="n">
        <f aca="false">IF(OR(ROW()-設定!$B$30&lt;2,ROW()+設定!$B$30&gt;13701,N($A6567)&lt;=0,N(INDEX($A$2:$A$13701,MIN(13700,MAX(1,ROW()-1+設定!$B$30))))&lt;=0,$A6567&lt;設定!$B$28,$A6567&gt;設定!$B$29),0,IF(AND($C6567&gt;=MAX(INDEX($C$1:$C$13701,MAX(1,ROW()-設定!$B$24)):INDEX($C$1:$C$13701,MAX(1,ROW()-1))),$C6567&gt;MAX(INDEX($C$1:$C$13701,MIN(13701,ROW()+1)):INDEX($C$1:$C$13701,MIN(13701,ROW()+設定!$B$24))),$C6567&gt;=設定!$B$32,$C6567&gt;=MAX(MIN(INDEX($C$1:$C$13701,MAX(1,ROW()-設定!$B$26)):INDEX($C$1:$C$13701,MAX(1,ROW()-1))),MIN(INDEX($C$1:$C$13701,MIN(13701,ROW()+1)):INDEX($C$1:$C$13701,MIN(13701,ROW()+設定!$B$26))))*10^(設定!$B$27/20)),1,0))</f>
        <v>0</v>
      </c>
      <c r="G6567" s="33" t="n">
        <f aca="false">$G6566+IF($F6567=1,1,0)</f>
        <v>3</v>
      </c>
      <c r="H6567" s="0" t="str">
        <f aca="false">IF($F6567=1,$G6567,"")</f>
        <v/>
      </c>
    </row>
    <row r="6568" customFormat="false" ht="15" hidden="false" customHeight="false" outlineLevel="0" collapsed="false">
      <c r="A6568" s="30" t="n">
        <v>1025.9375</v>
      </c>
      <c r="B6568" s="31" t="n">
        <v>13.4279</v>
      </c>
      <c r="C6568" s="32" t="n">
        <f aca="false">IF($A6568="","",IF(設定!$B$21="dB",10^($B6568/20),ABS($B6568)))</f>
        <v>4.69239971780522</v>
      </c>
      <c r="D6568" s="32" t="n">
        <f aca="false">IF($A6568="","",$A6568^2)</f>
        <v>1052547.75390625</v>
      </c>
      <c r="E6568" s="32" t="n">
        <f aca="false">IF($A6568="","",IF($C6568&lt;=0,"",1/$C6568^2))</f>
        <v>0.0454161169959558</v>
      </c>
      <c r="F6568" s="33" t="n">
        <f aca="false">IF(OR(ROW()-設定!$B$30&lt;2,ROW()+設定!$B$30&gt;13701,N($A6568)&lt;=0,N(INDEX($A$2:$A$13701,MIN(13700,MAX(1,ROW()-1+設定!$B$30))))&lt;=0,$A6568&lt;設定!$B$28,$A6568&gt;設定!$B$29),0,IF(AND($C6568&gt;=MAX(INDEX($C$1:$C$13701,MAX(1,ROW()-設定!$B$24)):INDEX($C$1:$C$13701,MAX(1,ROW()-1))),$C6568&gt;MAX(INDEX($C$1:$C$13701,MIN(13701,ROW()+1)):INDEX($C$1:$C$13701,MIN(13701,ROW()+設定!$B$24))),$C6568&gt;=設定!$B$32,$C6568&gt;=MAX(MIN(INDEX($C$1:$C$13701,MAX(1,ROW()-設定!$B$26)):INDEX($C$1:$C$13701,MAX(1,ROW()-1))),MIN(INDEX($C$1:$C$13701,MIN(13701,ROW()+1)):INDEX($C$1:$C$13701,MIN(13701,ROW()+設定!$B$26))))*10^(設定!$B$27/20)),1,0))</f>
        <v>0</v>
      </c>
      <c r="G6568" s="33" t="n">
        <f aca="false">$G6567+IF($F6568=1,1,0)</f>
        <v>3</v>
      </c>
      <c r="H6568" s="0" t="str">
        <f aca="false">IF($F6568=1,$G6568,"")</f>
        <v/>
      </c>
    </row>
    <row r="6569" customFormat="false" ht="15" hidden="false" customHeight="false" outlineLevel="0" collapsed="false">
      <c r="A6569" s="30" t="n">
        <v>1026.09375</v>
      </c>
      <c r="B6569" s="31" t="n">
        <v>13.5355</v>
      </c>
      <c r="C6569" s="32" t="n">
        <f aca="false">IF($A6569="","",IF(設定!$B$21="dB",10^($B6569/20),ABS($B6569)))</f>
        <v>4.75089027267598</v>
      </c>
      <c r="D6569" s="32" t="n">
        <f aca="false">IF($A6569="","",$A6569^2)</f>
        <v>1052868.38378906</v>
      </c>
      <c r="E6569" s="32" t="n">
        <f aca="false">IF($A6569="","",IF($C6569&lt;=0,"",1/$C6569^2))</f>
        <v>0.0443047203858592</v>
      </c>
      <c r="F6569" s="33" t="n">
        <f aca="false">IF(OR(ROW()-設定!$B$30&lt;2,ROW()+設定!$B$30&gt;13701,N($A6569)&lt;=0,N(INDEX($A$2:$A$13701,MIN(13700,MAX(1,ROW()-1+設定!$B$30))))&lt;=0,$A6569&lt;設定!$B$28,$A6569&gt;設定!$B$29),0,IF(AND($C6569&gt;=MAX(INDEX($C$1:$C$13701,MAX(1,ROW()-設定!$B$24)):INDEX($C$1:$C$13701,MAX(1,ROW()-1))),$C6569&gt;MAX(INDEX($C$1:$C$13701,MIN(13701,ROW()+1)):INDEX($C$1:$C$13701,MIN(13701,ROW()+設定!$B$24))),$C6569&gt;=設定!$B$32,$C6569&gt;=MAX(MIN(INDEX($C$1:$C$13701,MAX(1,ROW()-設定!$B$26)):INDEX($C$1:$C$13701,MAX(1,ROW()-1))),MIN(INDEX($C$1:$C$13701,MIN(13701,ROW()+1)):INDEX($C$1:$C$13701,MIN(13701,ROW()+設定!$B$26))))*10^(設定!$B$27/20)),1,0))</f>
        <v>0</v>
      </c>
      <c r="G6569" s="33" t="n">
        <f aca="false">$G6568+IF($F6569=1,1,0)</f>
        <v>3</v>
      </c>
      <c r="H6569" s="0" t="str">
        <f aca="false">IF($F6569=1,$G6569,"")</f>
        <v/>
      </c>
    </row>
    <row r="6570" customFormat="false" ht="15" hidden="false" customHeight="false" outlineLevel="0" collapsed="false">
      <c r="A6570" s="30" t="n">
        <v>1026.25</v>
      </c>
      <c r="B6570" s="31" t="n">
        <v>13.7266</v>
      </c>
      <c r="C6570" s="32" t="n">
        <f aca="false">IF($A6570="","",IF(設定!$B$21="dB",10^($B6570/20),ABS($B6570)))</f>
        <v>4.8565738825662</v>
      </c>
      <c r="D6570" s="32" t="n">
        <f aca="false">IF($A6570="","",$A6570^2)</f>
        <v>1053189.0625</v>
      </c>
      <c r="E6570" s="32" t="n">
        <f aca="false">IF($A6570="","",IF($C6570&lt;=0,"",1/$C6570^2))</f>
        <v>0.042397475706134</v>
      </c>
      <c r="F6570" s="33" t="n">
        <f aca="false">IF(OR(ROW()-設定!$B$30&lt;2,ROW()+設定!$B$30&gt;13701,N($A6570)&lt;=0,N(INDEX($A$2:$A$13701,MIN(13700,MAX(1,ROW()-1+設定!$B$30))))&lt;=0,$A6570&lt;設定!$B$28,$A6570&gt;設定!$B$29),0,IF(AND($C6570&gt;=MAX(INDEX($C$1:$C$13701,MAX(1,ROW()-設定!$B$24)):INDEX($C$1:$C$13701,MAX(1,ROW()-1))),$C6570&gt;MAX(INDEX($C$1:$C$13701,MIN(13701,ROW()+1)):INDEX($C$1:$C$13701,MIN(13701,ROW()+設定!$B$24))),$C6570&gt;=設定!$B$32,$C6570&gt;=MAX(MIN(INDEX($C$1:$C$13701,MAX(1,ROW()-設定!$B$26)):INDEX($C$1:$C$13701,MAX(1,ROW()-1))),MIN(INDEX($C$1:$C$13701,MIN(13701,ROW()+1)):INDEX($C$1:$C$13701,MIN(13701,ROW()+設定!$B$26))))*10^(設定!$B$27/20)),1,0))</f>
        <v>0</v>
      </c>
      <c r="G6570" s="33" t="n">
        <f aca="false">$G6569+IF($F6570=1,1,0)</f>
        <v>3</v>
      </c>
      <c r="H6570" s="0" t="str">
        <f aca="false">IF($F6570=1,$G6570,"")</f>
        <v/>
      </c>
    </row>
    <row r="6571" customFormat="false" ht="15" hidden="false" customHeight="false" outlineLevel="0" collapsed="false">
      <c r="A6571" s="30" t="n">
        <v>1026.40625</v>
      </c>
      <c r="B6571" s="31" t="n">
        <v>13.6285</v>
      </c>
      <c r="C6571" s="32" t="n">
        <f aca="false">IF($A6571="","",IF(設定!$B$21="dB",10^($B6571/20),ABS($B6571)))</f>
        <v>4.80203144933452</v>
      </c>
      <c r="D6571" s="32" t="n">
        <f aca="false">IF($A6571="","",$A6571^2)</f>
        <v>1053509.79003906</v>
      </c>
      <c r="E6571" s="32" t="n">
        <f aca="false">IF($A6571="","",IF($C6571&lt;=0,"",1/$C6571^2))</f>
        <v>0.0433660633600783</v>
      </c>
      <c r="F6571" s="33" t="n">
        <f aca="false">IF(OR(ROW()-設定!$B$30&lt;2,ROW()+設定!$B$30&gt;13701,N($A6571)&lt;=0,N(INDEX($A$2:$A$13701,MIN(13700,MAX(1,ROW()-1+設定!$B$30))))&lt;=0,$A6571&lt;設定!$B$28,$A6571&gt;設定!$B$29),0,IF(AND($C6571&gt;=MAX(INDEX($C$1:$C$13701,MAX(1,ROW()-設定!$B$24)):INDEX($C$1:$C$13701,MAX(1,ROW()-1))),$C6571&gt;MAX(INDEX($C$1:$C$13701,MIN(13701,ROW()+1)):INDEX($C$1:$C$13701,MIN(13701,ROW()+設定!$B$24))),$C6571&gt;=設定!$B$32,$C6571&gt;=MAX(MIN(INDEX($C$1:$C$13701,MAX(1,ROW()-設定!$B$26)):INDEX($C$1:$C$13701,MAX(1,ROW()-1))),MIN(INDEX($C$1:$C$13701,MIN(13701,ROW()+1)):INDEX($C$1:$C$13701,MIN(13701,ROW()+設定!$B$26))))*10^(設定!$B$27/20)),1,0))</f>
        <v>0</v>
      </c>
      <c r="G6571" s="33" t="n">
        <f aca="false">$G6570+IF($F6571=1,1,0)</f>
        <v>3</v>
      </c>
      <c r="H6571" s="0" t="str">
        <f aca="false">IF($F6571=1,$G6571,"")</f>
        <v/>
      </c>
    </row>
    <row r="6572" customFormat="false" ht="15" hidden="false" customHeight="false" outlineLevel="0" collapsed="false">
      <c r="A6572" s="30" t="n">
        <v>1026.5625</v>
      </c>
      <c r="B6572" s="31" t="n">
        <v>13.5932</v>
      </c>
      <c r="C6572" s="32" t="n">
        <f aca="false">IF($A6572="","",IF(設定!$B$21="dB",10^($B6572/20),ABS($B6572)))</f>
        <v>4.78255529545105</v>
      </c>
      <c r="D6572" s="32" t="n">
        <f aca="false">IF($A6572="","",$A6572^2)</f>
        <v>1053830.56640625</v>
      </c>
      <c r="E6572" s="32" t="n">
        <f aca="false">IF($A6572="","",IF($C6572&lt;=0,"",1/$C6572^2))</f>
        <v>0.0437199845696904</v>
      </c>
      <c r="F6572" s="33" t="n">
        <f aca="false">IF(OR(ROW()-設定!$B$30&lt;2,ROW()+設定!$B$30&gt;13701,N($A6572)&lt;=0,N(INDEX($A$2:$A$13701,MIN(13700,MAX(1,ROW()-1+設定!$B$30))))&lt;=0,$A6572&lt;設定!$B$28,$A6572&gt;設定!$B$29),0,IF(AND($C6572&gt;=MAX(INDEX($C$1:$C$13701,MAX(1,ROW()-設定!$B$24)):INDEX($C$1:$C$13701,MAX(1,ROW()-1))),$C6572&gt;MAX(INDEX($C$1:$C$13701,MIN(13701,ROW()+1)):INDEX($C$1:$C$13701,MIN(13701,ROW()+設定!$B$24))),$C6572&gt;=設定!$B$32,$C6572&gt;=MAX(MIN(INDEX($C$1:$C$13701,MAX(1,ROW()-設定!$B$26)):INDEX($C$1:$C$13701,MAX(1,ROW()-1))),MIN(INDEX($C$1:$C$13701,MIN(13701,ROW()+1)):INDEX($C$1:$C$13701,MIN(13701,ROW()+設定!$B$26))))*10^(設定!$B$27/20)),1,0))</f>
        <v>0</v>
      </c>
      <c r="G6572" s="33" t="n">
        <f aca="false">$G6571+IF($F6572=1,1,0)</f>
        <v>3</v>
      </c>
      <c r="H6572" s="0" t="str">
        <f aca="false">IF($F6572=1,$G6572,"")</f>
        <v/>
      </c>
    </row>
    <row r="6573" customFormat="false" ht="15" hidden="false" customHeight="false" outlineLevel="0" collapsed="false">
      <c r="A6573" s="30" t="n">
        <v>1026.71875</v>
      </c>
      <c r="B6573" s="31" t="n">
        <v>13.6896</v>
      </c>
      <c r="C6573" s="32" t="n">
        <f aca="false">IF($A6573="","",IF(設定!$B$21="dB",10^($B6573/20),ABS($B6573)))</f>
        <v>4.83592993508885</v>
      </c>
      <c r="D6573" s="32" t="n">
        <f aca="false">IF($A6573="","",$A6573^2)</f>
        <v>1054151.39160156</v>
      </c>
      <c r="E6573" s="32" t="n">
        <f aca="false">IF($A6573="","",IF($C6573&lt;=0,"",1/$C6573^2))</f>
        <v>0.0427602267962277</v>
      </c>
      <c r="F6573" s="33" t="n">
        <f aca="false">IF(OR(ROW()-設定!$B$30&lt;2,ROW()+設定!$B$30&gt;13701,N($A6573)&lt;=0,N(INDEX($A$2:$A$13701,MIN(13700,MAX(1,ROW()-1+設定!$B$30))))&lt;=0,$A6573&lt;設定!$B$28,$A6573&gt;設定!$B$29),0,IF(AND($C6573&gt;=MAX(INDEX($C$1:$C$13701,MAX(1,ROW()-設定!$B$24)):INDEX($C$1:$C$13701,MAX(1,ROW()-1))),$C6573&gt;MAX(INDEX($C$1:$C$13701,MIN(13701,ROW()+1)):INDEX($C$1:$C$13701,MIN(13701,ROW()+設定!$B$24))),$C6573&gt;=設定!$B$32,$C6573&gt;=MAX(MIN(INDEX($C$1:$C$13701,MAX(1,ROW()-設定!$B$26)):INDEX($C$1:$C$13701,MAX(1,ROW()-1))),MIN(INDEX($C$1:$C$13701,MIN(13701,ROW()+1)):INDEX($C$1:$C$13701,MIN(13701,ROW()+設定!$B$26))))*10^(設定!$B$27/20)),1,0))</f>
        <v>0</v>
      </c>
      <c r="G6573" s="33" t="n">
        <f aca="false">$G6572+IF($F6573=1,1,0)</f>
        <v>3</v>
      </c>
      <c r="H6573" s="0" t="str">
        <f aca="false">IF($F6573=1,$G6573,"")</f>
        <v/>
      </c>
    </row>
    <row r="6574" customFormat="false" ht="15" hidden="false" customHeight="false" outlineLevel="0" collapsed="false">
      <c r="A6574" s="30" t="n">
        <v>1026.875</v>
      </c>
      <c r="B6574" s="31" t="n">
        <v>13.7725</v>
      </c>
      <c r="C6574" s="32" t="n">
        <f aca="false">IF($A6574="","",IF(設定!$B$21="dB",10^($B6574/20),ABS($B6574)))</f>
        <v>4.88230605090631</v>
      </c>
      <c r="D6574" s="32" t="n">
        <f aca="false">IF($A6574="","",$A6574^2)</f>
        <v>1054472.265625</v>
      </c>
      <c r="E6574" s="32" t="n">
        <f aca="false">IF($A6574="","",IF($C6574&lt;=0,"",1/$C6574^2))</f>
        <v>0.0419517420830348</v>
      </c>
      <c r="F6574" s="33" t="n">
        <f aca="false">IF(OR(ROW()-設定!$B$30&lt;2,ROW()+設定!$B$30&gt;13701,N($A6574)&lt;=0,N(INDEX($A$2:$A$13701,MIN(13700,MAX(1,ROW()-1+設定!$B$30))))&lt;=0,$A6574&lt;設定!$B$28,$A6574&gt;設定!$B$29),0,IF(AND($C6574&gt;=MAX(INDEX($C$1:$C$13701,MAX(1,ROW()-設定!$B$24)):INDEX($C$1:$C$13701,MAX(1,ROW()-1))),$C6574&gt;MAX(INDEX($C$1:$C$13701,MIN(13701,ROW()+1)):INDEX($C$1:$C$13701,MIN(13701,ROW()+設定!$B$24))),$C6574&gt;=設定!$B$32,$C6574&gt;=MAX(MIN(INDEX($C$1:$C$13701,MAX(1,ROW()-設定!$B$26)):INDEX($C$1:$C$13701,MAX(1,ROW()-1))),MIN(INDEX($C$1:$C$13701,MIN(13701,ROW()+1)):INDEX($C$1:$C$13701,MIN(13701,ROW()+設定!$B$26))))*10^(設定!$B$27/20)),1,0))</f>
        <v>0</v>
      </c>
      <c r="G6574" s="33" t="n">
        <f aca="false">$G6573+IF($F6574=1,1,0)</f>
        <v>3</v>
      </c>
      <c r="H6574" s="0" t="str">
        <f aca="false">IF($F6574=1,$G6574,"")</f>
        <v/>
      </c>
    </row>
    <row r="6575" customFormat="false" ht="15" hidden="false" customHeight="false" outlineLevel="0" collapsed="false">
      <c r="A6575" s="30" t="n">
        <v>1027.03125</v>
      </c>
      <c r="B6575" s="31" t="n">
        <v>13.7695</v>
      </c>
      <c r="C6575" s="32" t="n">
        <f aca="false">IF($A6575="","",IF(設定!$B$21="dB",10^($B6575/20),ABS($B6575)))</f>
        <v>4.8806200533147</v>
      </c>
      <c r="D6575" s="32" t="n">
        <f aca="false">IF($A6575="","",$A6575^2)</f>
        <v>1054793.18847656</v>
      </c>
      <c r="E6575" s="32" t="n">
        <f aca="false">IF($A6575="","",IF($C6575&lt;=0,"",1/$C6575^2))</f>
        <v>0.0419807313311973</v>
      </c>
      <c r="F6575" s="33" t="n">
        <f aca="false">IF(OR(ROW()-設定!$B$30&lt;2,ROW()+設定!$B$30&gt;13701,N($A6575)&lt;=0,N(INDEX($A$2:$A$13701,MIN(13700,MAX(1,ROW()-1+設定!$B$30))))&lt;=0,$A6575&lt;設定!$B$28,$A6575&gt;設定!$B$29),0,IF(AND($C6575&gt;=MAX(INDEX($C$1:$C$13701,MAX(1,ROW()-設定!$B$24)):INDEX($C$1:$C$13701,MAX(1,ROW()-1))),$C6575&gt;MAX(INDEX($C$1:$C$13701,MIN(13701,ROW()+1)):INDEX($C$1:$C$13701,MIN(13701,ROW()+設定!$B$24))),$C6575&gt;=設定!$B$32,$C6575&gt;=MAX(MIN(INDEX($C$1:$C$13701,MAX(1,ROW()-設定!$B$26)):INDEX($C$1:$C$13701,MAX(1,ROW()-1))),MIN(INDEX($C$1:$C$13701,MIN(13701,ROW()+1)):INDEX($C$1:$C$13701,MIN(13701,ROW()+設定!$B$26))))*10^(設定!$B$27/20)),1,0))</f>
        <v>0</v>
      </c>
      <c r="G6575" s="33" t="n">
        <f aca="false">$G6574+IF($F6575=1,1,0)</f>
        <v>3</v>
      </c>
      <c r="H6575" s="0" t="str">
        <f aca="false">IF($F6575=1,$G6575,"")</f>
        <v/>
      </c>
    </row>
    <row r="6576" customFormat="false" ht="15" hidden="false" customHeight="false" outlineLevel="0" collapsed="false">
      <c r="A6576" s="30" t="n">
        <v>1027.1875</v>
      </c>
      <c r="B6576" s="31" t="n">
        <v>13.8312</v>
      </c>
      <c r="C6576" s="32" t="n">
        <f aca="false">IF($A6576="","",IF(設定!$B$21="dB",10^($B6576/20),ABS($B6576)))</f>
        <v>4.9154128444655</v>
      </c>
      <c r="D6576" s="32" t="n">
        <f aca="false">IF($A6576="","",$A6576^2)</f>
        <v>1055114.16015625</v>
      </c>
      <c r="E6576" s="32" t="n">
        <f aca="false">IF($A6576="","",IF($C6576&lt;=0,"",1/$C6576^2))</f>
        <v>0.0413885298284591</v>
      </c>
      <c r="F6576" s="33" t="n">
        <f aca="false">IF(OR(ROW()-設定!$B$30&lt;2,ROW()+設定!$B$30&gt;13701,N($A6576)&lt;=0,N(INDEX($A$2:$A$13701,MIN(13700,MAX(1,ROW()-1+設定!$B$30))))&lt;=0,$A6576&lt;設定!$B$28,$A6576&gt;設定!$B$29),0,IF(AND($C6576&gt;=MAX(INDEX($C$1:$C$13701,MAX(1,ROW()-設定!$B$24)):INDEX($C$1:$C$13701,MAX(1,ROW()-1))),$C6576&gt;MAX(INDEX($C$1:$C$13701,MIN(13701,ROW()+1)):INDEX($C$1:$C$13701,MIN(13701,ROW()+設定!$B$24))),$C6576&gt;=設定!$B$32,$C6576&gt;=MAX(MIN(INDEX($C$1:$C$13701,MAX(1,ROW()-設定!$B$26)):INDEX($C$1:$C$13701,MAX(1,ROW()-1))),MIN(INDEX($C$1:$C$13701,MIN(13701,ROW()+1)):INDEX($C$1:$C$13701,MIN(13701,ROW()+設定!$B$26))))*10^(設定!$B$27/20)),1,0))</f>
        <v>0</v>
      </c>
      <c r="G6576" s="33" t="n">
        <f aca="false">$G6575+IF($F6576=1,1,0)</f>
        <v>3</v>
      </c>
      <c r="H6576" s="0" t="str">
        <f aca="false">IF($F6576=1,$G6576,"")</f>
        <v/>
      </c>
    </row>
    <row r="6577" customFormat="false" ht="15" hidden="false" customHeight="false" outlineLevel="0" collapsed="false">
      <c r="A6577" s="30" t="n">
        <v>1027.34375</v>
      </c>
      <c r="B6577" s="31" t="n">
        <v>13.7015</v>
      </c>
      <c r="C6577" s="32" t="n">
        <f aca="false">IF($A6577="","",IF(設定!$B$21="dB",10^($B6577/20),ABS($B6577)))</f>
        <v>4.84255988409997</v>
      </c>
      <c r="D6577" s="32" t="n">
        <f aca="false">IF($A6577="","",$A6577^2)</f>
        <v>1055435.18066406</v>
      </c>
      <c r="E6577" s="32" t="n">
        <f aca="false">IF($A6577="","",IF($C6577&lt;=0,"",1/$C6577^2))</f>
        <v>0.0426432208896431</v>
      </c>
      <c r="F6577" s="33" t="n">
        <f aca="false">IF(OR(ROW()-設定!$B$30&lt;2,ROW()+設定!$B$30&gt;13701,N($A6577)&lt;=0,N(INDEX($A$2:$A$13701,MIN(13700,MAX(1,ROW()-1+設定!$B$30))))&lt;=0,$A6577&lt;設定!$B$28,$A6577&gt;設定!$B$29),0,IF(AND($C6577&gt;=MAX(INDEX($C$1:$C$13701,MAX(1,ROW()-設定!$B$24)):INDEX($C$1:$C$13701,MAX(1,ROW()-1))),$C6577&gt;MAX(INDEX($C$1:$C$13701,MIN(13701,ROW()+1)):INDEX($C$1:$C$13701,MIN(13701,ROW()+設定!$B$24))),$C6577&gt;=設定!$B$32,$C6577&gt;=MAX(MIN(INDEX($C$1:$C$13701,MAX(1,ROW()-設定!$B$26)):INDEX($C$1:$C$13701,MAX(1,ROW()-1))),MIN(INDEX($C$1:$C$13701,MIN(13701,ROW()+1)):INDEX($C$1:$C$13701,MIN(13701,ROW()+設定!$B$26))))*10^(設定!$B$27/20)),1,0))</f>
        <v>0</v>
      </c>
      <c r="G6577" s="33" t="n">
        <f aca="false">$G6576+IF($F6577=1,1,0)</f>
        <v>3</v>
      </c>
      <c r="H6577" s="0" t="str">
        <f aca="false">IF($F6577=1,$G6577,"")</f>
        <v/>
      </c>
    </row>
    <row r="6578" customFormat="false" ht="15" hidden="false" customHeight="false" outlineLevel="0" collapsed="false">
      <c r="A6578" s="30" t="n">
        <v>1027.5</v>
      </c>
      <c r="B6578" s="31" t="n">
        <v>13.781</v>
      </c>
      <c r="C6578" s="32" t="n">
        <f aca="false">IF($A6578="","",IF(設定!$B$21="dB",10^($B6578/20),ABS($B6578)))</f>
        <v>4.88708620763353</v>
      </c>
      <c r="D6578" s="32" t="n">
        <f aca="false">IF($A6578="","",$A6578^2)</f>
        <v>1055756.25</v>
      </c>
      <c r="E6578" s="32" t="n">
        <f aca="false">IF($A6578="","",IF($C6578&lt;=0,"",1/$C6578^2))</f>
        <v>0.0418697145437062</v>
      </c>
      <c r="F6578" s="33" t="n">
        <f aca="false">IF(OR(ROW()-設定!$B$30&lt;2,ROW()+設定!$B$30&gt;13701,N($A6578)&lt;=0,N(INDEX($A$2:$A$13701,MIN(13700,MAX(1,ROW()-1+設定!$B$30))))&lt;=0,$A6578&lt;設定!$B$28,$A6578&gt;設定!$B$29),0,IF(AND($C6578&gt;=MAX(INDEX($C$1:$C$13701,MAX(1,ROW()-設定!$B$24)):INDEX($C$1:$C$13701,MAX(1,ROW()-1))),$C6578&gt;MAX(INDEX($C$1:$C$13701,MIN(13701,ROW()+1)):INDEX($C$1:$C$13701,MIN(13701,ROW()+設定!$B$24))),$C6578&gt;=設定!$B$32,$C6578&gt;=MAX(MIN(INDEX($C$1:$C$13701,MAX(1,ROW()-設定!$B$26)):INDEX($C$1:$C$13701,MAX(1,ROW()-1))),MIN(INDEX($C$1:$C$13701,MIN(13701,ROW()+1)):INDEX($C$1:$C$13701,MIN(13701,ROW()+設定!$B$26))))*10^(設定!$B$27/20)),1,0))</f>
        <v>0</v>
      </c>
      <c r="G6578" s="33" t="n">
        <f aca="false">$G6577+IF($F6578=1,1,0)</f>
        <v>3</v>
      </c>
      <c r="H6578" s="0" t="str">
        <f aca="false">IF($F6578=1,$G6578,"")</f>
        <v/>
      </c>
    </row>
    <row r="6579" customFormat="false" ht="15" hidden="false" customHeight="false" outlineLevel="0" collapsed="false">
      <c r="A6579" s="30" t="n">
        <v>1027.65625</v>
      </c>
      <c r="B6579" s="31" t="n">
        <v>13.8046</v>
      </c>
      <c r="C6579" s="32" t="n">
        <f aca="false">IF($A6579="","",IF(設定!$B$21="dB",10^($B6579/20),ABS($B6579)))</f>
        <v>4.90038272268725</v>
      </c>
      <c r="D6579" s="32" t="n">
        <f aca="false">IF($A6579="","",$A6579^2)</f>
        <v>1056077.36816406</v>
      </c>
      <c r="E6579" s="32" t="n">
        <f aca="false">IF($A6579="","",IF($C6579&lt;=0,"",1/$C6579^2))</f>
        <v>0.0416428073701923</v>
      </c>
      <c r="F6579" s="33" t="n">
        <f aca="false">IF(OR(ROW()-設定!$B$30&lt;2,ROW()+設定!$B$30&gt;13701,N($A6579)&lt;=0,N(INDEX($A$2:$A$13701,MIN(13700,MAX(1,ROW()-1+設定!$B$30))))&lt;=0,$A6579&lt;設定!$B$28,$A6579&gt;設定!$B$29),0,IF(AND($C6579&gt;=MAX(INDEX($C$1:$C$13701,MAX(1,ROW()-設定!$B$24)):INDEX($C$1:$C$13701,MAX(1,ROW()-1))),$C6579&gt;MAX(INDEX($C$1:$C$13701,MIN(13701,ROW()+1)):INDEX($C$1:$C$13701,MIN(13701,ROW()+設定!$B$24))),$C6579&gt;=設定!$B$32,$C6579&gt;=MAX(MIN(INDEX($C$1:$C$13701,MAX(1,ROW()-設定!$B$26)):INDEX($C$1:$C$13701,MAX(1,ROW()-1))),MIN(INDEX($C$1:$C$13701,MIN(13701,ROW()+1)):INDEX($C$1:$C$13701,MIN(13701,ROW()+設定!$B$26))))*10^(設定!$B$27/20)),1,0))</f>
        <v>0</v>
      </c>
      <c r="G6579" s="33" t="n">
        <f aca="false">$G6578+IF($F6579=1,1,0)</f>
        <v>3</v>
      </c>
      <c r="H6579" s="0" t="str">
        <f aca="false">IF($F6579=1,$G6579,"")</f>
        <v/>
      </c>
    </row>
    <row r="6580" customFormat="false" ht="15" hidden="false" customHeight="false" outlineLevel="0" collapsed="false">
      <c r="A6580" s="30" t="n">
        <v>1027.8125</v>
      </c>
      <c r="B6580" s="31" t="n">
        <v>13.8502</v>
      </c>
      <c r="C6580" s="32" t="n">
        <f aca="false">IF($A6580="","",IF(設定!$B$21="dB",10^($B6580/20),ABS($B6580)))</f>
        <v>4.92617686160395</v>
      </c>
      <c r="D6580" s="32" t="n">
        <f aca="false">IF($A6580="","",$A6580^2)</f>
        <v>1056398.53515625</v>
      </c>
      <c r="E6580" s="32" t="n">
        <f aca="false">IF($A6580="","",IF($C6580&lt;=0,"",1/$C6580^2))</f>
        <v>0.0412078541742217</v>
      </c>
      <c r="F6580" s="33" t="n">
        <f aca="false">IF(OR(ROW()-設定!$B$30&lt;2,ROW()+設定!$B$30&gt;13701,N($A6580)&lt;=0,N(INDEX($A$2:$A$13701,MIN(13700,MAX(1,ROW()-1+設定!$B$30))))&lt;=0,$A6580&lt;設定!$B$28,$A6580&gt;設定!$B$29),0,IF(AND($C6580&gt;=MAX(INDEX($C$1:$C$13701,MAX(1,ROW()-設定!$B$24)):INDEX($C$1:$C$13701,MAX(1,ROW()-1))),$C6580&gt;MAX(INDEX($C$1:$C$13701,MIN(13701,ROW()+1)):INDEX($C$1:$C$13701,MIN(13701,ROW()+設定!$B$24))),$C6580&gt;=設定!$B$32,$C6580&gt;=MAX(MIN(INDEX($C$1:$C$13701,MAX(1,ROW()-設定!$B$26)):INDEX($C$1:$C$13701,MAX(1,ROW()-1))),MIN(INDEX($C$1:$C$13701,MIN(13701,ROW()+1)):INDEX($C$1:$C$13701,MIN(13701,ROW()+設定!$B$26))))*10^(設定!$B$27/20)),1,0))</f>
        <v>0</v>
      </c>
      <c r="G6580" s="33" t="n">
        <f aca="false">$G6579+IF($F6580=1,1,0)</f>
        <v>3</v>
      </c>
      <c r="H6580" s="0" t="str">
        <f aca="false">IF($F6580=1,$G6580,"")</f>
        <v/>
      </c>
    </row>
    <row r="6581" customFormat="false" ht="15" hidden="false" customHeight="false" outlineLevel="0" collapsed="false">
      <c r="A6581" s="30" t="n">
        <v>1027.96875</v>
      </c>
      <c r="B6581" s="31" t="n">
        <v>13.6558</v>
      </c>
      <c r="C6581" s="32" t="n">
        <f aca="false">IF($A6581="","",IF(設定!$B$21="dB",10^($B6581/20),ABS($B6581)))</f>
        <v>4.81714811538021</v>
      </c>
      <c r="D6581" s="32" t="n">
        <f aca="false">IF($A6581="","",$A6581^2)</f>
        <v>1056719.75097656</v>
      </c>
      <c r="E6581" s="32" t="n">
        <f aca="false">IF($A6581="","",IF($C6581&lt;=0,"",1/$C6581^2))</f>
        <v>0.0430943168027963</v>
      </c>
      <c r="F6581" s="33" t="n">
        <f aca="false">IF(OR(ROW()-設定!$B$30&lt;2,ROW()+設定!$B$30&gt;13701,N($A6581)&lt;=0,N(INDEX($A$2:$A$13701,MIN(13700,MAX(1,ROW()-1+設定!$B$30))))&lt;=0,$A6581&lt;設定!$B$28,$A6581&gt;設定!$B$29),0,IF(AND($C6581&gt;=MAX(INDEX($C$1:$C$13701,MAX(1,ROW()-設定!$B$24)):INDEX($C$1:$C$13701,MAX(1,ROW()-1))),$C6581&gt;MAX(INDEX($C$1:$C$13701,MIN(13701,ROW()+1)):INDEX($C$1:$C$13701,MIN(13701,ROW()+設定!$B$24))),$C6581&gt;=設定!$B$32,$C6581&gt;=MAX(MIN(INDEX($C$1:$C$13701,MAX(1,ROW()-設定!$B$26)):INDEX($C$1:$C$13701,MAX(1,ROW()-1))),MIN(INDEX($C$1:$C$13701,MIN(13701,ROW()+1)):INDEX($C$1:$C$13701,MIN(13701,ROW()+設定!$B$26))))*10^(設定!$B$27/20)),1,0))</f>
        <v>0</v>
      </c>
      <c r="G6581" s="33" t="n">
        <f aca="false">$G6580+IF($F6581=1,1,0)</f>
        <v>3</v>
      </c>
      <c r="H6581" s="0" t="str">
        <f aca="false">IF($F6581=1,$G6581,"")</f>
        <v/>
      </c>
    </row>
    <row r="6582" customFormat="false" ht="15" hidden="false" customHeight="false" outlineLevel="0" collapsed="false">
      <c r="A6582" s="30" t="n">
        <v>1028.125</v>
      </c>
      <c r="B6582" s="31" t="n">
        <v>13.8717</v>
      </c>
      <c r="C6582" s="32" t="n">
        <f aca="false">IF($A6582="","",IF(設定!$B$21="dB",10^($B6582/20),ABS($B6582)))</f>
        <v>4.93838562743354</v>
      </c>
      <c r="D6582" s="32" t="n">
        <f aca="false">IF($A6582="","",$A6582^2)</f>
        <v>1057041.015625</v>
      </c>
      <c r="E6582" s="32" t="n">
        <f aca="false">IF($A6582="","",IF($C6582&lt;=0,"",1/$C6582^2))</f>
        <v>0.0410043564334293</v>
      </c>
      <c r="F6582" s="33" t="n">
        <f aca="false">IF(OR(ROW()-設定!$B$30&lt;2,ROW()+設定!$B$30&gt;13701,N($A6582)&lt;=0,N(INDEX($A$2:$A$13701,MIN(13700,MAX(1,ROW()-1+設定!$B$30))))&lt;=0,$A6582&lt;設定!$B$28,$A6582&gt;設定!$B$29),0,IF(AND($C6582&gt;=MAX(INDEX($C$1:$C$13701,MAX(1,ROW()-設定!$B$24)):INDEX($C$1:$C$13701,MAX(1,ROW()-1))),$C6582&gt;MAX(INDEX($C$1:$C$13701,MIN(13701,ROW()+1)):INDEX($C$1:$C$13701,MIN(13701,ROW()+設定!$B$24))),$C6582&gt;=設定!$B$32,$C6582&gt;=MAX(MIN(INDEX($C$1:$C$13701,MAX(1,ROW()-設定!$B$26)):INDEX($C$1:$C$13701,MAX(1,ROW()-1))),MIN(INDEX($C$1:$C$13701,MIN(13701,ROW()+1)):INDEX($C$1:$C$13701,MIN(13701,ROW()+設定!$B$26))))*10^(設定!$B$27/20)),1,0))</f>
        <v>0</v>
      </c>
      <c r="G6582" s="33" t="n">
        <f aca="false">$G6581+IF($F6582=1,1,0)</f>
        <v>3</v>
      </c>
      <c r="H6582" s="0" t="str">
        <f aca="false">IF($F6582=1,$G6582,"")</f>
        <v/>
      </c>
    </row>
    <row r="6583" customFormat="false" ht="15" hidden="false" customHeight="false" outlineLevel="0" collapsed="false">
      <c r="A6583" s="30" t="n">
        <v>1028.28125</v>
      </c>
      <c r="B6583" s="31" t="n">
        <v>13.7786</v>
      </c>
      <c r="C6583" s="32" t="n">
        <f aca="false">IF($A6583="","",IF(設定!$B$21="dB",10^($B6583/20),ABS($B6583)))</f>
        <v>4.88573604235236</v>
      </c>
      <c r="D6583" s="32" t="n">
        <f aca="false">IF($A6583="","",$A6583^2)</f>
        <v>1057362.32910156</v>
      </c>
      <c r="E6583" s="32" t="n">
        <f aca="false">IF($A6583="","",IF($C6583&lt;=0,"",1/$C6583^2))</f>
        <v>0.0418928589974996</v>
      </c>
      <c r="F6583" s="33" t="n">
        <f aca="false">IF(OR(ROW()-設定!$B$30&lt;2,ROW()+設定!$B$30&gt;13701,N($A6583)&lt;=0,N(INDEX($A$2:$A$13701,MIN(13700,MAX(1,ROW()-1+設定!$B$30))))&lt;=0,$A6583&lt;設定!$B$28,$A6583&gt;設定!$B$29),0,IF(AND($C6583&gt;=MAX(INDEX($C$1:$C$13701,MAX(1,ROW()-設定!$B$24)):INDEX($C$1:$C$13701,MAX(1,ROW()-1))),$C6583&gt;MAX(INDEX($C$1:$C$13701,MIN(13701,ROW()+1)):INDEX($C$1:$C$13701,MIN(13701,ROW()+設定!$B$24))),$C6583&gt;=設定!$B$32,$C6583&gt;=MAX(MIN(INDEX($C$1:$C$13701,MAX(1,ROW()-設定!$B$26)):INDEX($C$1:$C$13701,MAX(1,ROW()-1))),MIN(INDEX($C$1:$C$13701,MIN(13701,ROW()+1)):INDEX($C$1:$C$13701,MIN(13701,ROW()+設定!$B$26))))*10^(設定!$B$27/20)),1,0))</f>
        <v>0</v>
      </c>
      <c r="G6583" s="33" t="n">
        <f aca="false">$G6582+IF($F6583=1,1,0)</f>
        <v>3</v>
      </c>
      <c r="H6583" s="0" t="str">
        <f aca="false">IF($F6583=1,$G6583,"")</f>
        <v/>
      </c>
    </row>
    <row r="6584" customFormat="false" ht="15" hidden="false" customHeight="false" outlineLevel="0" collapsed="false">
      <c r="A6584" s="30" t="n">
        <v>1028.4375</v>
      </c>
      <c r="B6584" s="31" t="n">
        <v>14.082</v>
      </c>
      <c r="C6584" s="32" t="n">
        <f aca="false">IF($A6584="","",IF(設定!$B$21="dB",10^($B6584/20),ABS($B6584)))</f>
        <v>5.05941145845937</v>
      </c>
      <c r="D6584" s="32" t="n">
        <f aca="false">IF($A6584="","",$A6584^2)</f>
        <v>1057683.69140625</v>
      </c>
      <c r="E6584" s="32" t="n">
        <f aca="false">IF($A6584="","",IF($C6584&lt;=0,"",1/$C6584^2))</f>
        <v>0.0390660948345936</v>
      </c>
      <c r="F6584" s="33" t="n">
        <f aca="false">IF(OR(ROW()-設定!$B$30&lt;2,ROW()+設定!$B$30&gt;13701,N($A6584)&lt;=0,N(INDEX($A$2:$A$13701,MIN(13700,MAX(1,ROW()-1+設定!$B$30))))&lt;=0,$A6584&lt;設定!$B$28,$A6584&gt;設定!$B$29),0,IF(AND($C6584&gt;=MAX(INDEX($C$1:$C$13701,MAX(1,ROW()-設定!$B$24)):INDEX($C$1:$C$13701,MAX(1,ROW()-1))),$C6584&gt;MAX(INDEX($C$1:$C$13701,MIN(13701,ROW()+1)):INDEX($C$1:$C$13701,MIN(13701,ROW()+設定!$B$24))),$C6584&gt;=設定!$B$32,$C6584&gt;=MAX(MIN(INDEX($C$1:$C$13701,MAX(1,ROW()-設定!$B$26)):INDEX($C$1:$C$13701,MAX(1,ROW()-1))),MIN(INDEX($C$1:$C$13701,MIN(13701,ROW()+1)):INDEX($C$1:$C$13701,MIN(13701,ROW()+設定!$B$26))))*10^(設定!$B$27/20)),1,0))</f>
        <v>0</v>
      </c>
      <c r="G6584" s="33" t="n">
        <f aca="false">$G6583+IF($F6584=1,1,0)</f>
        <v>3</v>
      </c>
      <c r="H6584" s="0" t="str">
        <f aca="false">IF($F6584=1,$G6584,"")</f>
        <v/>
      </c>
    </row>
    <row r="6585" customFormat="false" ht="15" hidden="false" customHeight="false" outlineLevel="0" collapsed="false">
      <c r="A6585" s="30" t="n">
        <v>1028.59375</v>
      </c>
      <c r="B6585" s="31" t="n">
        <v>14.1209</v>
      </c>
      <c r="C6585" s="32" t="n">
        <f aca="false">IF($A6585="","",IF(設定!$B$21="dB",10^($B6585/20),ABS($B6585)))</f>
        <v>5.08212098904621</v>
      </c>
      <c r="D6585" s="32" t="n">
        <f aca="false">IF($A6585="","",$A6585^2)</f>
        <v>1058005.10253906</v>
      </c>
      <c r="E6585" s="32" t="n">
        <f aca="false">IF($A6585="","",IF($C6585&lt;=0,"",1/$C6585^2))</f>
        <v>0.0387177400805274</v>
      </c>
      <c r="F6585" s="33" t="n">
        <f aca="false">IF(OR(ROW()-設定!$B$30&lt;2,ROW()+設定!$B$30&gt;13701,N($A6585)&lt;=0,N(INDEX($A$2:$A$13701,MIN(13700,MAX(1,ROW()-1+設定!$B$30))))&lt;=0,$A6585&lt;設定!$B$28,$A6585&gt;設定!$B$29),0,IF(AND($C6585&gt;=MAX(INDEX($C$1:$C$13701,MAX(1,ROW()-設定!$B$24)):INDEX($C$1:$C$13701,MAX(1,ROW()-1))),$C6585&gt;MAX(INDEX($C$1:$C$13701,MIN(13701,ROW()+1)):INDEX($C$1:$C$13701,MIN(13701,ROW()+設定!$B$24))),$C6585&gt;=設定!$B$32,$C6585&gt;=MAX(MIN(INDEX($C$1:$C$13701,MAX(1,ROW()-設定!$B$26)):INDEX($C$1:$C$13701,MAX(1,ROW()-1))),MIN(INDEX($C$1:$C$13701,MIN(13701,ROW()+1)):INDEX($C$1:$C$13701,MIN(13701,ROW()+設定!$B$26))))*10^(設定!$B$27/20)),1,0))</f>
        <v>0</v>
      </c>
      <c r="G6585" s="33" t="n">
        <f aca="false">$G6584+IF($F6585=1,1,0)</f>
        <v>3</v>
      </c>
      <c r="H6585" s="0" t="str">
        <f aca="false">IF($F6585=1,$G6585,"")</f>
        <v/>
      </c>
    </row>
    <row r="6586" customFormat="false" ht="15" hidden="false" customHeight="false" outlineLevel="0" collapsed="false">
      <c r="A6586" s="30" t="n">
        <v>1028.75</v>
      </c>
      <c r="B6586" s="31" t="n">
        <v>14.1552</v>
      </c>
      <c r="C6586" s="32" t="n">
        <f aca="false">IF($A6586="","",IF(設定!$B$21="dB",10^($B6586/20),ABS($B6586)))</f>
        <v>5.10222962423757</v>
      </c>
      <c r="D6586" s="32" t="n">
        <f aca="false">IF($A6586="","",$A6586^2)</f>
        <v>1058326.5625</v>
      </c>
      <c r="E6586" s="32" t="n">
        <f aca="false">IF($A6586="","",IF($C6586&lt;=0,"",1/$C6586^2))</f>
        <v>0.0384131568858944</v>
      </c>
      <c r="F6586" s="33" t="n">
        <f aca="false">IF(OR(ROW()-設定!$B$30&lt;2,ROW()+設定!$B$30&gt;13701,N($A6586)&lt;=0,N(INDEX($A$2:$A$13701,MIN(13700,MAX(1,ROW()-1+設定!$B$30))))&lt;=0,$A6586&lt;設定!$B$28,$A6586&gt;設定!$B$29),0,IF(AND($C6586&gt;=MAX(INDEX($C$1:$C$13701,MAX(1,ROW()-設定!$B$24)):INDEX($C$1:$C$13701,MAX(1,ROW()-1))),$C6586&gt;MAX(INDEX($C$1:$C$13701,MIN(13701,ROW()+1)):INDEX($C$1:$C$13701,MIN(13701,ROW()+設定!$B$24))),$C6586&gt;=設定!$B$32,$C6586&gt;=MAX(MIN(INDEX($C$1:$C$13701,MAX(1,ROW()-設定!$B$26)):INDEX($C$1:$C$13701,MAX(1,ROW()-1))),MIN(INDEX($C$1:$C$13701,MIN(13701,ROW()+1)):INDEX($C$1:$C$13701,MIN(13701,ROW()+設定!$B$26))))*10^(設定!$B$27/20)),1,0))</f>
        <v>0</v>
      </c>
      <c r="G6586" s="33" t="n">
        <f aca="false">$G6585+IF($F6586=1,1,0)</f>
        <v>3</v>
      </c>
      <c r="H6586" s="0" t="str">
        <f aca="false">IF($F6586=1,$G6586,"")</f>
        <v/>
      </c>
    </row>
    <row r="6587" customFormat="false" ht="15" hidden="false" customHeight="false" outlineLevel="0" collapsed="false">
      <c r="A6587" s="30" t="n">
        <v>1028.90625</v>
      </c>
      <c r="B6587" s="31" t="n">
        <v>14.0886</v>
      </c>
      <c r="C6587" s="32" t="n">
        <f aca="false">IF($A6587="","",IF(設定!$B$21="dB",10^($B6587/20),ABS($B6587)))</f>
        <v>5.06325732880572</v>
      </c>
      <c r="D6587" s="32" t="n">
        <f aca="false">IF($A6587="","",$A6587^2)</f>
        <v>1058648.07128906</v>
      </c>
      <c r="E6587" s="32" t="n">
        <f aca="false">IF($A6587="","",IF($C6587&lt;=0,"",1/$C6587^2))</f>
        <v>0.0390067709384353</v>
      </c>
      <c r="F6587" s="33" t="n">
        <f aca="false">IF(OR(ROW()-設定!$B$30&lt;2,ROW()+設定!$B$30&gt;13701,N($A6587)&lt;=0,N(INDEX($A$2:$A$13701,MIN(13700,MAX(1,ROW()-1+設定!$B$30))))&lt;=0,$A6587&lt;設定!$B$28,$A6587&gt;設定!$B$29),0,IF(AND($C6587&gt;=MAX(INDEX($C$1:$C$13701,MAX(1,ROW()-設定!$B$24)):INDEX($C$1:$C$13701,MAX(1,ROW()-1))),$C6587&gt;MAX(INDEX($C$1:$C$13701,MIN(13701,ROW()+1)):INDEX($C$1:$C$13701,MIN(13701,ROW()+設定!$B$24))),$C6587&gt;=設定!$B$32,$C6587&gt;=MAX(MIN(INDEX($C$1:$C$13701,MAX(1,ROW()-設定!$B$26)):INDEX($C$1:$C$13701,MAX(1,ROW()-1))),MIN(INDEX($C$1:$C$13701,MIN(13701,ROW()+1)):INDEX($C$1:$C$13701,MIN(13701,ROW()+設定!$B$26))))*10^(設定!$B$27/20)),1,0))</f>
        <v>0</v>
      </c>
      <c r="G6587" s="33" t="n">
        <f aca="false">$G6586+IF($F6587=1,1,0)</f>
        <v>3</v>
      </c>
      <c r="H6587" s="0" t="str">
        <f aca="false">IF($F6587=1,$G6587,"")</f>
        <v/>
      </c>
    </row>
    <row r="6588" customFormat="false" ht="15" hidden="false" customHeight="false" outlineLevel="0" collapsed="false">
      <c r="A6588" s="30" t="n">
        <v>1029.0625</v>
      </c>
      <c r="B6588" s="31" t="n">
        <v>13.9769</v>
      </c>
      <c r="C6588" s="32" t="n">
        <f aca="false">IF($A6588="","",IF(設定!$B$21="dB",10^($B6588/20),ABS($B6588)))</f>
        <v>4.99856104149651</v>
      </c>
      <c r="D6588" s="32" t="n">
        <f aca="false">IF($A6588="","",$A6588^2)</f>
        <v>1058969.62890625</v>
      </c>
      <c r="E6588" s="32" t="n">
        <f aca="false">IF($A6588="","",IF($C6588&lt;=0,"",1/$C6588^2))</f>
        <v>0.0400230332787585</v>
      </c>
      <c r="F6588" s="33" t="n">
        <f aca="false">IF(OR(ROW()-設定!$B$30&lt;2,ROW()+設定!$B$30&gt;13701,N($A6588)&lt;=0,N(INDEX($A$2:$A$13701,MIN(13700,MAX(1,ROW()-1+設定!$B$30))))&lt;=0,$A6588&lt;設定!$B$28,$A6588&gt;設定!$B$29),0,IF(AND($C6588&gt;=MAX(INDEX($C$1:$C$13701,MAX(1,ROW()-設定!$B$24)):INDEX($C$1:$C$13701,MAX(1,ROW()-1))),$C6588&gt;MAX(INDEX($C$1:$C$13701,MIN(13701,ROW()+1)):INDEX($C$1:$C$13701,MIN(13701,ROW()+設定!$B$24))),$C6588&gt;=設定!$B$32,$C6588&gt;=MAX(MIN(INDEX($C$1:$C$13701,MAX(1,ROW()-設定!$B$26)):INDEX($C$1:$C$13701,MAX(1,ROW()-1))),MIN(INDEX($C$1:$C$13701,MIN(13701,ROW()+1)):INDEX($C$1:$C$13701,MIN(13701,ROW()+設定!$B$26))))*10^(設定!$B$27/20)),1,0))</f>
        <v>0</v>
      </c>
      <c r="G6588" s="33" t="n">
        <f aca="false">$G6587+IF($F6588=1,1,0)</f>
        <v>3</v>
      </c>
      <c r="H6588" s="0" t="str">
        <f aca="false">IF($F6588=1,$G6588,"")</f>
        <v/>
      </c>
    </row>
    <row r="6589" customFormat="false" ht="15" hidden="false" customHeight="false" outlineLevel="0" collapsed="false">
      <c r="A6589" s="30" t="n">
        <v>1029.21875</v>
      </c>
      <c r="B6589" s="31" t="n">
        <v>14.147</v>
      </c>
      <c r="C6589" s="32" t="n">
        <f aca="false">IF($A6589="","",IF(設定!$B$21="dB",10^($B6589/20),ABS($B6589)))</f>
        <v>5.0974150868727</v>
      </c>
      <c r="D6589" s="32" t="n">
        <f aca="false">IF($A6589="","",$A6589^2)</f>
        <v>1059291.23535156</v>
      </c>
      <c r="E6589" s="32" t="n">
        <f aca="false">IF($A6589="","",IF($C6589&lt;=0,"",1/$C6589^2))</f>
        <v>0.0384857540415743</v>
      </c>
      <c r="F6589" s="33" t="n">
        <f aca="false">IF(OR(ROW()-設定!$B$30&lt;2,ROW()+設定!$B$30&gt;13701,N($A6589)&lt;=0,N(INDEX($A$2:$A$13701,MIN(13700,MAX(1,ROW()-1+設定!$B$30))))&lt;=0,$A6589&lt;設定!$B$28,$A6589&gt;設定!$B$29),0,IF(AND($C6589&gt;=MAX(INDEX($C$1:$C$13701,MAX(1,ROW()-設定!$B$24)):INDEX($C$1:$C$13701,MAX(1,ROW()-1))),$C6589&gt;MAX(INDEX($C$1:$C$13701,MIN(13701,ROW()+1)):INDEX($C$1:$C$13701,MIN(13701,ROW()+設定!$B$24))),$C6589&gt;=設定!$B$32,$C6589&gt;=MAX(MIN(INDEX($C$1:$C$13701,MAX(1,ROW()-設定!$B$26)):INDEX($C$1:$C$13701,MAX(1,ROW()-1))),MIN(INDEX($C$1:$C$13701,MIN(13701,ROW()+1)):INDEX($C$1:$C$13701,MIN(13701,ROW()+設定!$B$26))))*10^(設定!$B$27/20)),1,0))</f>
        <v>0</v>
      </c>
      <c r="G6589" s="33" t="n">
        <f aca="false">$G6588+IF($F6589=1,1,0)</f>
        <v>3</v>
      </c>
      <c r="H6589" s="0" t="str">
        <f aca="false">IF($F6589=1,$G6589,"")</f>
        <v/>
      </c>
    </row>
    <row r="6590" customFormat="false" ht="15" hidden="false" customHeight="false" outlineLevel="0" collapsed="false">
      <c r="A6590" s="30" t="n">
        <v>1029.375</v>
      </c>
      <c r="B6590" s="31" t="n">
        <v>14.0501</v>
      </c>
      <c r="C6590" s="32" t="n">
        <f aca="false">IF($A6590="","",IF(設定!$B$21="dB",10^($B6590/20),ABS($B6590)))</f>
        <v>5.04086422578673</v>
      </c>
      <c r="D6590" s="32" t="n">
        <f aca="false">IF($A6590="","",$A6590^2)</f>
        <v>1059612.890625</v>
      </c>
      <c r="E6590" s="32" t="n">
        <f aca="false">IF($A6590="","",IF($C6590&lt;=0,"",1/$C6590^2))</f>
        <v>0.0393541013734734</v>
      </c>
      <c r="F6590" s="33" t="n">
        <f aca="false">IF(OR(ROW()-設定!$B$30&lt;2,ROW()+設定!$B$30&gt;13701,N($A6590)&lt;=0,N(INDEX($A$2:$A$13701,MIN(13700,MAX(1,ROW()-1+設定!$B$30))))&lt;=0,$A6590&lt;設定!$B$28,$A6590&gt;設定!$B$29),0,IF(AND($C6590&gt;=MAX(INDEX($C$1:$C$13701,MAX(1,ROW()-設定!$B$24)):INDEX($C$1:$C$13701,MAX(1,ROW()-1))),$C6590&gt;MAX(INDEX($C$1:$C$13701,MIN(13701,ROW()+1)):INDEX($C$1:$C$13701,MIN(13701,ROW()+設定!$B$24))),$C6590&gt;=設定!$B$32,$C6590&gt;=MAX(MIN(INDEX($C$1:$C$13701,MAX(1,ROW()-設定!$B$26)):INDEX($C$1:$C$13701,MAX(1,ROW()-1))),MIN(INDEX($C$1:$C$13701,MIN(13701,ROW()+1)):INDEX($C$1:$C$13701,MIN(13701,ROW()+設定!$B$26))))*10^(設定!$B$27/20)),1,0))</f>
        <v>0</v>
      </c>
      <c r="G6590" s="33" t="n">
        <f aca="false">$G6589+IF($F6590=1,1,0)</f>
        <v>3</v>
      </c>
      <c r="H6590" s="0" t="str">
        <f aca="false">IF($F6590=1,$G6590,"")</f>
        <v/>
      </c>
    </row>
    <row r="6591" customFormat="false" ht="15" hidden="false" customHeight="false" outlineLevel="0" collapsed="false">
      <c r="A6591" s="30" t="n">
        <v>1029.53125</v>
      </c>
      <c r="B6591" s="31" t="n">
        <v>14.1553</v>
      </c>
      <c r="C6591" s="32" t="n">
        <f aca="false">IF($A6591="","",IF(設定!$B$21="dB",10^($B6591/20),ABS($B6591)))</f>
        <v>5.10228836616509</v>
      </c>
      <c r="D6591" s="32" t="n">
        <f aca="false">IF($A6591="","",$A6591^2)</f>
        <v>1059934.59472656</v>
      </c>
      <c r="E6591" s="32" t="n">
        <f aca="false">IF($A6591="","",IF($C6591&lt;=0,"",1/$C6591^2))</f>
        <v>0.0384122724004532</v>
      </c>
      <c r="F6591" s="33" t="n">
        <f aca="false">IF(OR(ROW()-設定!$B$30&lt;2,ROW()+設定!$B$30&gt;13701,N($A6591)&lt;=0,N(INDEX($A$2:$A$13701,MIN(13700,MAX(1,ROW()-1+設定!$B$30))))&lt;=0,$A6591&lt;設定!$B$28,$A6591&gt;設定!$B$29),0,IF(AND($C6591&gt;=MAX(INDEX($C$1:$C$13701,MAX(1,ROW()-設定!$B$24)):INDEX($C$1:$C$13701,MAX(1,ROW()-1))),$C6591&gt;MAX(INDEX($C$1:$C$13701,MIN(13701,ROW()+1)):INDEX($C$1:$C$13701,MIN(13701,ROW()+設定!$B$24))),$C6591&gt;=設定!$B$32,$C6591&gt;=MAX(MIN(INDEX($C$1:$C$13701,MAX(1,ROW()-設定!$B$26)):INDEX($C$1:$C$13701,MAX(1,ROW()-1))),MIN(INDEX($C$1:$C$13701,MIN(13701,ROW()+1)):INDEX($C$1:$C$13701,MIN(13701,ROW()+設定!$B$26))))*10^(設定!$B$27/20)),1,0))</f>
        <v>0</v>
      </c>
      <c r="G6591" s="33" t="n">
        <f aca="false">$G6590+IF($F6591=1,1,0)</f>
        <v>3</v>
      </c>
      <c r="H6591" s="0" t="str">
        <f aca="false">IF($F6591=1,$G6591,"")</f>
        <v/>
      </c>
    </row>
    <row r="6592" customFormat="false" ht="15" hidden="false" customHeight="false" outlineLevel="0" collapsed="false">
      <c r="A6592" s="30" t="n">
        <v>1029.6875</v>
      </c>
      <c r="B6592" s="31" t="n">
        <v>14.0213</v>
      </c>
      <c r="C6592" s="32" t="n">
        <f aca="false">IF($A6592="","",IF(設定!$B$21="dB",10^($B6592/20),ABS($B6592)))</f>
        <v>5.02417779775319</v>
      </c>
      <c r="D6592" s="32" t="n">
        <f aca="false">IF($A6592="","",$A6592^2)</f>
        <v>1060256.34765625</v>
      </c>
      <c r="E6592" s="32" t="n">
        <f aca="false">IF($A6592="","",IF($C6592&lt;=0,"",1/$C6592^2))</f>
        <v>0.0396159431701069</v>
      </c>
      <c r="F6592" s="33" t="n">
        <f aca="false">IF(OR(ROW()-設定!$B$30&lt;2,ROW()+設定!$B$30&gt;13701,N($A6592)&lt;=0,N(INDEX($A$2:$A$13701,MIN(13700,MAX(1,ROW()-1+設定!$B$30))))&lt;=0,$A6592&lt;設定!$B$28,$A6592&gt;設定!$B$29),0,IF(AND($C6592&gt;=MAX(INDEX($C$1:$C$13701,MAX(1,ROW()-設定!$B$24)):INDEX($C$1:$C$13701,MAX(1,ROW()-1))),$C6592&gt;MAX(INDEX($C$1:$C$13701,MIN(13701,ROW()+1)):INDEX($C$1:$C$13701,MIN(13701,ROW()+設定!$B$24))),$C6592&gt;=設定!$B$32,$C6592&gt;=MAX(MIN(INDEX($C$1:$C$13701,MAX(1,ROW()-設定!$B$26)):INDEX($C$1:$C$13701,MAX(1,ROW()-1))),MIN(INDEX($C$1:$C$13701,MIN(13701,ROW()+1)):INDEX($C$1:$C$13701,MIN(13701,ROW()+設定!$B$26))))*10^(設定!$B$27/20)),1,0))</f>
        <v>0</v>
      </c>
      <c r="G6592" s="33" t="n">
        <f aca="false">$G6591+IF($F6592=1,1,0)</f>
        <v>3</v>
      </c>
      <c r="H6592" s="0" t="str">
        <f aca="false">IF($F6592=1,$G6592,"")</f>
        <v/>
      </c>
    </row>
    <row r="6593" customFormat="false" ht="15" hidden="false" customHeight="false" outlineLevel="0" collapsed="false">
      <c r="A6593" s="30" t="n">
        <v>1029.84375</v>
      </c>
      <c r="B6593" s="31" t="n">
        <v>14.0751</v>
      </c>
      <c r="C6593" s="32" t="n">
        <f aca="false">IF($A6593="","",IF(設定!$B$21="dB",10^($B6593/20),ABS($B6593)))</f>
        <v>5.05539389916461</v>
      </c>
      <c r="D6593" s="32" t="n">
        <f aca="false">IF($A6593="","",$A6593^2)</f>
        <v>1060578.14941406</v>
      </c>
      <c r="E6593" s="32" t="n">
        <f aca="false">IF($A6593="","",IF($C6593&lt;=0,"",1/$C6593^2))</f>
        <v>0.0391282117419418</v>
      </c>
      <c r="F6593" s="33" t="n">
        <f aca="false">IF(OR(ROW()-設定!$B$30&lt;2,ROW()+設定!$B$30&gt;13701,N($A6593)&lt;=0,N(INDEX($A$2:$A$13701,MIN(13700,MAX(1,ROW()-1+設定!$B$30))))&lt;=0,$A6593&lt;設定!$B$28,$A6593&gt;設定!$B$29),0,IF(AND($C6593&gt;=MAX(INDEX($C$1:$C$13701,MAX(1,ROW()-設定!$B$24)):INDEX($C$1:$C$13701,MAX(1,ROW()-1))),$C6593&gt;MAX(INDEX($C$1:$C$13701,MIN(13701,ROW()+1)):INDEX($C$1:$C$13701,MIN(13701,ROW()+設定!$B$24))),$C6593&gt;=設定!$B$32,$C6593&gt;=MAX(MIN(INDEX($C$1:$C$13701,MAX(1,ROW()-設定!$B$26)):INDEX($C$1:$C$13701,MAX(1,ROW()-1))),MIN(INDEX($C$1:$C$13701,MIN(13701,ROW()+1)):INDEX($C$1:$C$13701,MIN(13701,ROW()+設定!$B$26))))*10^(設定!$B$27/20)),1,0))</f>
        <v>0</v>
      </c>
      <c r="G6593" s="33" t="n">
        <f aca="false">$G6592+IF($F6593=1,1,0)</f>
        <v>3</v>
      </c>
      <c r="H6593" s="0" t="str">
        <f aca="false">IF($F6593=1,$G6593,"")</f>
        <v/>
      </c>
    </row>
    <row r="6594" customFormat="false" ht="15" hidden="false" customHeight="false" outlineLevel="0" collapsed="false">
      <c r="A6594" s="30" t="n">
        <v>1030</v>
      </c>
      <c r="B6594" s="31" t="n">
        <v>14.206</v>
      </c>
      <c r="C6594" s="32" t="n">
        <f aca="false">IF($A6594="","",IF(設定!$B$21="dB",10^($B6594/20),ABS($B6594)))</f>
        <v>5.13215778474056</v>
      </c>
      <c r="D6594" s="32" t="n">
        <f aca="false">IF($A6594="","",$A6594^2)</f>
        <v>1060900</v>
      </c>
      <c r="E6594" s="32" t="n">
        <f aca="false">IF($A6594="","",IF($C6594&lt;=0,"",1/$C6594^2))</f>
        <v>0.037966450792222</v>
      </c>
      <c r="F6594" s="33" t="n">
        <f aca="false">IF(OR(ROW()-設定!$B$30&lt;2,ROW()+設定!$B$30&gt;13701,N($A6594)&lt;=0,N(INDEX($A$2:$A$13701,MIN(13700,MAX(1,ROW()-1+設定!$B$30))))&lt;=0,$A6594&lt;設定!$B$28,$A6594&gt;設定!$B$29),0,IF(AND($C6594&gt;=MAX(INDEX($C$1:$C$13701,MAX(1,ROW()-設定!$B$24)):INDEX($C$1:$C$13701,MAX(1,ROW()-1))),$C6594&gt;MAX(INDEX($C$1:$C$13701,MIN(13701,ROW()+1)):INDEX($C$1:$C$13701,MIN(13701,ROW()+設定!$B$24))),$C6594&gt;=設定!$B$32,$C6594&gt;=MAX(MIN(INDEX($C$1:$C$13701,MAX(1,ROW()-設定!$B$26)):INDEX($C$1:$C$13701,MAX(1,ROW()-1))),MIN(INDEX($C$1:$C$13701,MIN(13701,ROW()+1)):INDEX($C$1:$C$13701,MIN(13701,ROW()+設定!$B$26))))*10^(設定!$B$27/20)),1,0))</f>
        <v>0</v>
      </c>
      <c r="G6594" s="33" t="n">
        <f aca="false">$G6593+IF($F6594=1,1,0)</f>
        <v>3</v>
      </c>
      <c r="H6594" s="0" t="str">
        <f aca="false">IF($F6594=1,$G6594,"")</f>
        <v/>
      </c>
    </row>
    <row r="6595" customFormat="false" ht="15" hidden="false" customHeight="false" outlineLevel="0" collapsed="false">
      <c r="A6595" s="30" t="n">
        <v>1030.15625</v>
      </c>
      <c r="B6595" s="31" t="n">
        <v>14.3602</v>
      </c>
      <c r="C6595" s="32" t="n">
        <f aca="false">IF($A6595="","",IF(設定!$B$21="dB",10^($B6595/20),ABS($B6595)))</f>
        <v>5.2240821775438</v>
      </c>
      <c r="D6595" s="32" t="n">
        <f aca="false">IF($A6595="","",$A6595^2)</f>
        <v>1061221.89941406</v>
      </c>
      <c r="E6595" s="32" t="n">
        <f aca="false">IF($A6595="","",IF($C6595&lt;=0,"",1/$C6595^2))</f>
        <v>0.0366420699962452</v>
      </c>
      <c r="F6595" s="33" t="n">
        <f aca="false">IF(OR(ROW()-設定!$B$30&lt;2,ROW()+設定!$B$30&gt;13701,N($A6595)&lt;=0,N(INDEX($A$2:$A$13701,MIN(13700,MAX(1,ROW()-1+設定!$B$30))))&lt;=0,$A6595&lt;設定!$B$28,$A6595&gt;設定!$B$29),0,IF(AND($C6595&gt;=MAX(INDEX($C$1:$C$13701,MAX(1,ROW()-設定!$B$24)):INDEX($C$1:$C$13701,MAX(1,ROW()-1))),$C6595&gt;MAX(INDEX($C$1:$C$13701,MIN(13701,ROW()+1)):INDEX($C$1:$C$13701,MIN(13701,ROW()+設定!$B$24))),$C6595&gt;=設定!$B$32,$C6595&gt;=MAX(MIN(INDEX($C$1:$C$13701,MAX(1,ROW()-設定!$B$26)):INDEX($C$1:$C$13701,MAX(1,ROW()-1))),MIN(INDEX($C$1:$C$13701,MIN(13701,ROW()+1)):INDEX($C$1:$C$13701,MIN(13701,ROW()+設定!$B$26))))*10^(設定!$B$27/20)),1,0))</f>
        <v>0</v>
      </c>
      <c r="G6595" s="33" t="n">
        <f aca="false">$G6594+IF($F6595=1,1,0)</f>
        <v>3</v>
      </c>
      <c r="H6595" s="0" t="str">
        <f aca="false">IF($F6595=1,$G6595,"")</f>
        <v/>
      </c>
    </row>
    <row r="6596" customFormat="false" ht="15" hidden="false" customHeight="false" outlineLevel="0" collapsed="false">
      <c r="A6596" s="30" t="n">
        <v>1030.3125</v>
      </c>
      <c r="B6596" s="31" t="n">
        <v>14.1989</v>
      </c>
      <c r="C6596" s="32" t="n">
        <f aca="false">IF($A6596="","",IF(設定!$B$21="dB",10^($B6596/20),ABS($B6596)))</f>
        <v>5.12796438220124</v>
      </c>
      <c r="D6596" s="32" t="n">
        <f aca="false">IF($A6596="","",$A6596^2)</f>
        <v>1061543.84765625</v>
      </c>
      <c r="E6596" s="32" t="n">
        <f aca="false">IF($A6596="","",IF($C6596&lt;=0,"",1/$C6596^2))</f>
        <v>0.0380285704544743</v>
      </c>
      <c r="F6596" s="33" t="n">
        <f aca="false">IF(OR(ROW()-設定!$B$30&lt;2,ROW()+設定!$B$30&gt;13701,N($A6596)&lt;=0,N(INDEX($A$2:$A$13701,MIN(13700,MAX(1,ROW()-1+設定!$B$30))))&lt;=0,$A6596&lt;設定!$B$28,$A6596&gt;設定!$B$29),0,IF(AND($C6596&gt;=MAX(INDEX($C$1:$C$13701,MAX(1,ROW()-設定!$B$24)):INDEX($C$1:$C$13701,MAX(1,ROW()-1))),$C6596&gt;MAX(INDEX($C$1:$C$13701,MIN(13701,ROW()+1)):INDEX($C$1:$C$13701,MIN(13701,ROW()+設定!$B$24))),$C6596&gt;=設定!$B$32,$C6596&gt;=MAX(MIN(INDEX($C$1:$C$13701,MAX(1,ROW()-設定!$B$26)):INDEX($C$1:$C$13701,MAX(1,ROW()-1))),MIN(INDEX($C$1:$C$13701,MIN(13701,ROW()+1)):INDEX($C$1:$C$13701,MIN(13701,ROW()+設定!$B$26))))*10^(設定!$B$27/20)),1,0))</f>
        <v>0</v>
      </c>
      <c r="G6596" s="33" t="n">
        <f aca="false">$G6595+IF($F6596=1,1,0)</f>
        <v>3</v>
      </c>
      <c r="H6596" s="0" t="str">
        <f aca="false">IF($F6596=1,$G6596,"")</f>
        <v/>
      </c>
    </row>
    <row r="6597" customFormat="false" ht="15" hidden="false" customHeight="false" outlineLevel="0" collapsed="false">
      <c r="A6597" s="30" t="n">
        <v>1030.46875</v>
      </c>
      <c r="B6597" s="31" t="n">
        <v>14.452</v>
      </c>
      <c r="C6597" s="32" t="n">
        <f aca="false">IF($A6597="","",IF(設定!$B$21="dB",10^($B6597/20),ABS($B6597)))</f>
        <v>5.27958759783733</v>
      </c>
      <c r="D6597" s="32" t="n">
        <f aca="false">IF($A6597="","",$A6597^2)</f>
        <v>1061865.84472656</v>
      </c>
      <c r="E6597" s="32" t="n">
        <f aca="false">IF($A6597="","",IF($C6597&lt;=0,"",1/$C6597^2))</f>
        <v>0.0358756683039262</v>
      </c>
      <c r="F6597" s="33" t="n">
        <f aca="false">IF(OR(ROW()-設定!$B$30&lt;2,ROW()+設定!$B$30&gt;13701,N($A6597)&lt;=0,N(INDEX($A$2:$A$13701,MIN(13700,MAX(1,ROW()-1+設定!$B$30))))&lt;=0,$A6597&lt;設定!$B$28,$A6597&gt;設定!$B$29),0,IF(AND($C6597&gt;=MAX(INDEX($C$1:$C$13701,MAX(1,ROW()-設定!$B$24)):INDEX($C$1:$C$13701,MAX(1,ROW()-1))),$C6597&gt;MAX(INDEX($C$1:$C$13701,MIN(13701,ROW()+1)):INDEX($C$1:$C$13701,MIN(13701,ROW()+設定!$B$24))),$C6597&gt;=設定!$B$32,$C6597&gt;=MAX(MIN(INDEX($C$1:$C$13701,MAX(1,ROW()-設定!$B$26)):INDEX($C$1:$C$13701,MAX(1,ROW()-1))),MIN(INDEX($C$1:$C$13701,MIN(13701,ROW()+1)):INDEX($C$1:$C$13701,MIN(13701,ROW()+設定!$B$26))))*10^(設定!$B$27/20)),1,0))</f>
        <v>0</v>
      </c>
      <c r="G6597" s="33" t="n">
        <f aca="false">$G6596+IF($F6597=1,1,0)</f>
        <v>3</v>
      </c>
      <c r="H6597" s="0" t="str">
        <f aca="false">IF($F6597=1,$G6597,"")</f>
        <v/>
      </c>
    </row>
    <row r="6598" customFormat="false" ht="15" hidden="false" customHeight="false" outlineLevel="0" collapsed="false">
      <c r="A6598" s="30" t="n">
        <v>1030.625</v>
      </c>
      <c r="B6598" s="31" t="n">
        <v>14.5244</v>
      </c>
      <c r="C6598" s="32" t="n">
        <f aca="false">IF($A6598="","",IF(設定!$B$21="dB",10^($B6598/20),ABS($B6598)))</f>
        <v>5.32377876951014</v>
      </c>
      <c r="D6598" s="32" t="n">
        <f aca="false">IF($A6598="","",$A6598^2)</f>
        <v>1062187.890625</v>
      </c>
      <c r="E6598" s="32" t="n">
        <f aca="false">IF($A6598="","",IF($C6598&lt;=0,"",1/$C6598^2))</f>
        <v>0.0352825527899926</v>
      </c>
      <c r="F6598" s="33" t="n">
        <f aca="false">IF(OR(ROW()-設定!$B$30&lt;2,ROW()+設定!$B$30&gt;13701,N($A6598)&lt;=0,N(INDEX($A$2:$A$13701,MIN(13700,MAX(1,ROW()-1+設定!$B$30))))&lt;=0,$A6598&lt;設定!$B$28,$A6598&gt;設定!$B$29),0,IF(AND($C6598&gt;=MAX(INDEX($C$1:$C$13701,MAX(1,ROW()-設定!$B$24)):INDEX($C$1:$C$13701,MAX(1,ROW()-1))),$C6598&gt;MAX(INDEX($C$1:$C$13701,MIN(13701,ROW()+1)):INDEX($C$1:$C$13701,MIN(13701,ROW()+設定!$B$24))),$C6598&gt;=設定!$B$32,$C6598&gt;=MAX(MIN(INDEX($C$1:$C$13701,MAX(1,ROW()-設定!$B$26)):INDEX($C$1:$C$13701,MAX(1,ROW()-1))),MIN(INDEX($C$1:$C$13701,MIN(13701,ROW()+1)):INDEX($C$1:$C$13701,MIN(13701,ROW()+設定!$B$26))))*10^(設定!$B$27/20)),1,0))</f>
        <v>0</v>
      </c>
      <c r="G6598" s="33" t="n">
        <f aca="false">$G6597+IF($F6598=1,1,0)</f>
        <v>3</v>
      </c>
      <c r="H6598" s="0" t="str">
        <f aca="false">IF($F6598=1,$G6598,"")</f>
        <v/>
      </c>
    </row>
    <row r="6599" customFormat="false" ht="15" hidden="false" customHeight="false" outlineLevel="0" collapsed="false">
      <c r="A6599" s="30" t="n">
        <v>1030.78125</v>
      </c>
      <c r="B6599" s="31" t="n">
        <v>14.1331</v>
      </c>
      <c r="C6599" s="32" t="n">
        <f aca="false">IF($A6599="","",IF(設定!$B$21="dB",10^($B6599/20),ABS($B6599)))</f>
        <v>5.08926423426888</v>
      </c>
      <c r="D6599" s="32" t="n">
        <f aca="false">IF($A6599="","",$A6599^2)</f>
        <v>1062509.98535156</v>
      </c>
      <c r="E6599" s="32" t="n">
        <f aca="false">IF($A6599="","",IF($C6599&lt;=0,"",1/$C6599^2))</f>
        <v>0.0386091286179083</v>
      </c>
      <c r="F6599" s="33" t="n">
        <f aca="false">IF(OR(ROW()-設定!$B$30&lt;2,ROW()+設定!$B$30&gt;13701,N($A6599)&lt;=0,N(INDEX($A$2:$A$13701,MIN(13700,MAX(1,ROW()-1+設定!$B$30))))&lt;=0,$A6599&lt;設定!$B$28,$A6599&gt;設定!$B$29),0,IF(AND($C6599&gt;=MAX(INDEX($C$1:$C$13701,MAX(1,ROW()-設定!$B$24)):INDEX($C$1:$C$13701,MAX(1,ROW()-1))),$C6599&gt;MAX(INDEX($C$1:$C$13701,MIN(13701,ROW()+1)):INDEX($C$1:$C$13701,MIN(13701,ROW()+設定!$B$24))),$C6599&gt;=設定!$B$32,$C6599&gt;=MAX(MIN(INDEX($C$1:$C$13701,MAX(1,ROW()-設定!$B$26)):INDEX($C$1:$C$13701,MAX(1,ROW()-1))),MIN(INDEX($C$1:$C$13701,MIN(13701,ROW()+1)):INDEX($C$1:$C$13701,MIN(13701,ROW()+設定!$B$26))))*10^(設定!$B$27/20)),1,0))</f>
        <v>0</v>
      </c>
      <c r="G6599" s="33" t="n">
        <f aca="false">$G6598+IF($F6599=1,1,0)</f>
        <v>3</v>
      </c>
      <c r="H6599" s="0" t="str">
        <f aca="false">IF($F6599=1,$G6599,"")</f>
        <v/>
      </c>
    </row>
    <row r="6600" customFormat="false" ht="15" hidden="false" customHeight="false" outlineLevel="0" collapsed="false">
      <c r="A6600" s="30" t="n">
        <v>1030.9375</v>
      </c>
      <c r="B6600" s="31" t="n">
        <v>14.2854</v>
      </c>
      <c r="C6600" s="32" t="n">
        <f aca="false">IF($A6600="","",IF(設定!$B$21="dB",10^($B6600/20),ABS($B6600)))</f>
        <v>5.17928727120313</v>
      </c>
      <c r="D6600" s="32" t="n">
        <f aca="false">IF($A6600="","",$A6600^2)</f>
        <v>1062832.12890625</v>
      </c>
      <c r="E6600" s="32" t="n">
        <f aca="false">IF($A6600="","",IF($C6600&lt;=0,"",1/$C6600^2))</f>
        <v>0.0372786348470174</v>
      </c>
      <c r="F6600" s="33" t="n">
        <f aca="false">IF(OR(ROW()-設定!$B$30&lt;2,ROW()+設定!$B$30&gt;13701,N($A6600)&lt;=0,N(INDEX($A$2:$A$13701,MIN(13700,MAX(1,ROW()-1+設定!$B$30))))&lt;=0,$A6600&lt;設定!$B$28,$A6600&gt;設定!$B$29),0,IF(AND($C6600&gt;=MAX(INDEX($C$1:$C$13701,MAX(1,ROW()-設定!$B$24)):INDEX($C$1:$C$13701,MAX(1,ROW()-1))),$C6600&gt;MAX(INDEX($C$1:$C$13701,MIN(13701,ROW()+1)):INDEX($C$1:$C$13701,MIN(13701,ROW()+設定!$B$24))),$C6600&gt;=設定!$B$32,$C6600&gt;=MAX(MIN(INDEX($C$1:$C$13701,MAX(1,ROW()-設定!$B$26)):INDEX($C$1:$C$13701,MAX(1,ROW()-1))),MIN(INDEX($C$1:$C$13701,MIN(13701,ROW()+1)):INDEX($C$1:$C$13701,MIN(13701,ROW()+設定!$B$26))))*10^(設定!$B$27/20)),1,0))</f>
        <v>0</v>
      </c>
      <c r="G6600" s="33" t="n">
        <f aca="false">$G6599+IF($F6600=1,1,0)</f>
        <v>3</v>
      </c>
      <c r="H6600" s="0" t="str">
        <f aca="false">IF($F6600=1,$G6600,"")</f>
        <v/>
      </c>
    </row>
    <row r="6601" customFormat="false" ht="15" hidden="false" customHeight="false" outlineLevel="0" collapsed="false">
      <c r="A6601" s="30" t="n">
        <v>1031.09375</v>
      </c>
      <c r="B6601" s="31" t="n">
        <v>14.2112</v>
      </c>
      <c r="C6601" s="32" t="n">
        <f aca="false">IF($A6601="","",IF(設定!$B$21="dB",10^($B6601/20),ABS($B6601)))</f>
        <v>5.13523118443073</v>
      </c>
      <c r="D6601" s="32" t="n">
        <f aca="false">IF($A6601="","",$A6601^2)</f>
        <v>1063154.32128906</v>
      </c>
      <c r="E6601" s="32" t="n">
        <f aca="false">IF($A6601="","",IF($C6601&lt;=0,"",1/$C6601^2))</f>
        <v>0.0379210190848598</v>
      </c>
      <c r="F6601" s="33" t="n">
        <f aca="false">IF(OR(ROW()-設定!$B$30&lt;2,ROW()+設定!$B$30&gt;13701,N($A6601)&lt;=0,N(INDEX($A$2:$A$13701,MIN(13700,MAX(1,ROW()-1+設定!$B$30))))&lt;=0,$A6601&lt;設定!$B$28,$A6601&gt;設定!$B$29),0,IF(AND($C6601&gt;=MAX(INDEX($C$1:$C$13701,MAX(1,ROW()-設定!$B$24)):INDEX($C$1:$C$13701,MAX(1,ROW()-1))),$C6601&gt;MAX(INDEX($C$1:$C$13701,MIN(13701,ROW()+1)):INDEX($C$1:$C$13701,MIN(13701,ROW()+設定!$B$24))),$C6601&gt;=設定!$B$32,$C6601&gt;=MAX(MIN(INDEX($C$1:$C$13701,MAX(1,ROW()-設定!$B$26)):INDEX($C$1:$C$13701,MAX(1,ROW()-1))),MIN(INDEX($C$1:$C$13701,MIN(13701,ROW()+1)):INDEX($C$1:$C$13701,MIN(13701,ROW()+設定!$B$26))))*10^(設定!$B$27/20)),1,0))</f>
        <v>0</v>
      </c>
      <c r="G6601" s="33" t="n">
        <f aca="false">$G6600+IF($F6601=1,1,0)</f>
        <v>3</v>
      </c>
      <c r="H6601" s="0" t="str">
        <f aca="false">IF($F6601=1,$G6601,"")</f>
        <v/>
      </c>
    </row>
    <row r="6602" customFormat="false" ht="15" hidden="false" customHeight="false" outlineLevel="0" collapsed="false">
      <c r="A6602" s="30" t="n">
        <v>1031.25</v>
      </c>
      <c r="B6602" s="31" t="n">
        <v>14.3171</v>
      </c>
      <c r="C6602" s="32" t="n">
        <f aca="false">IF($A6602="","",IF(設定!$B$21="dB",10^($B6602/20),ABS($B6602)))</f>
        <v>5.19822411933539</v>
      </c>
      <c r="D6602" s="32" t="n">
        <f aca="false">IF($A6602="","",$A6602^2)</f>
        <v>1063476.5625</v>
      </c>
      <c r="E6602" s="32" t="n">
        <f aca="false">IF($A6602="","",IF($C6602&lt;=0,"",1/$C6602^2))</f>
        <v>0.0370075214897479</v>
      </c>
      <c r="F6602" s="33" t="n">
        <f aca="false">IF(OR(ROW()-設定!$B$30&lt;2,ROW()+設定!$B$30&gt;13701,N($A6602)&lt;=0,N(INDEX($A$2:$A$13701,MIN(13700,MAX(1,ROW()-1+設定!$B$30))))&lt;=0,$A6602&lt;設定!$B$28,$A6602&gt;設定!$B$29),0,IF(AND($C6602&gt;=MAX(INDEX($C$1:$C$13701,MAX(1,ROW()-設定!$B$24)):INDEX($C$1:$C$13701,MAX(1,ROW()-1))),$C6602&gt;MAX(INDEX($C$1:$C$13701,MIN(13701,ROW()+1)):INDEX($C$1:$C$13701,MIN(13701,ROW()+設定!$B$24))),$C6602&gt;=設定!$B$32,$C6602&gt;=MAX(MIN(INDEX($C$1:$C$13701,MAX(1,ROW()-設定!$B$26)):INDEX($C$1:$C$13701,MAX(1,ROW()-1))),MIN(INDEX($C$1:$C$13701,MIN(13701,ROW()+1)):INDEX($C$1:$C$13701,MIN(13701,ROW()+設定!$B$26))))*10^(設定!$B$27/20)),1,0))</f>
        <v>0</v>
      </c>
      <c r="G6602" s="33" t="n">
        <f aca="false">$G6601+IF($F6602=1,1,0)</f>
        <v>3</v>
      </c>
      <c r="H6602" s="0" t="str">
        <f aca="false">IF($F6602=1,$G6602,"")</f>
        <v/>
      </c>
    </row>
    <row r="6603" customFormat="false" ht="15" hidden="false" customHeight="false" outlineLevel="0" collapsed="false">
      <c r="A6603" s="30" t="n">
        <v>1031.40625</v>
      </c>
      <c r="B6603" s="31" t="n">
        <v>14.2979</v>
      </c>
      <c r="C6603" s="32" t="n">
        <f aca="false">IF($A6603="","",IF(設定!$B$21="dB",10^($B6603/20),ABS($B6603)))</f>
        <v>5.18674623060792</v>
      </c>
      <c r="D6603" s="32" t="n">
        <f aca="false">IF($A6603="","",$A6603^2)</f>
        <v>1063798.85253906</v>
      </c>
      <c r="E6603" s="32" t="n">
        <f aca="false">IF($A6603="","",IF($C6603&lt;=0,"",1/$C6603^2))</f>
        <v>0.0371714925749997</v>
      </c>
      <c r="F6603" s="33" t="n">
        <f aca="false">IF(OR(ROW()-設定!$B$30&lt;2,ROW()+設定!$B$30&gt;13701,N($A6603)&lt;=0,N(INDEX($A$2:$A$13701,MIN(13700,MAX(1,ROW()-1+設定!$B$30))))&lt;=0,$A6603&lt;設定!$B$28,$A6603&gt;設定!$B$29),0,IF(AND($C6603&gt;=MAX(INDEX($C$1:$C$13701,MAX(1,ROW()-設定!$B$24)):INDEX($C$1:$C$13701,MAX(1,ROW()-1))),$C6603&gt;MAX(INDEX($C$1:$C$13701,MIN(13701,ROW()+1)):INDEX($C$1:$C$13701,MIN(13701,ROW()+設定!$B$24))),$C6603&gt;=設定!$B$32,$C6603&gt;=MAX(MIN(INDEX($C$1:$C$13701,MAX(1,ROW()-設定!$B$26)):INDEX($C$1:$C$13701,MAX(1,ROW()-1))),MIN(INDEX($C$1:$C$13701,MIN(13701,ROW()+1)):INDEX($C$1:$C$13701,MIN(13701,ROW()+設定!$B$26))))*10^(設定!$B$27/20)),1,0))</f>
        <v>0</v>
      </c>
      <c r="G6603" s="33" t="n">
        <f aca="false">$G6602+IF($F6603=1,1,0)</f>
        <v>3</v>
      </c>
      <c r="H6603" s="0" t="str">
        <f aca="false">IF($F6603=1,$G6603,"")</f>
        <v/>
      </c>
    </row>
    <row r="6604" customFormat="false" ht="15" hidden="false" customHeight="false" outlineLevel="0" collapsed="false">
      <c r="A6604" s="30" t="n">
        <v>1031.5625</v>
      </c>
      <c r="B6604" s="31" t="n">
        <v>14.3678</v>
      </c>
      <c r="C6604" s="32" t="n">
        <f aca="false">IF($A6604="","",IF(設定!$B$21="dB",10^($B6604/20),ABS($B6604)))</f>
        <v>5.22865515751409</v>
      </c>
      <c r="D6604" s="32" t="n">
        <f aca="false">IF($A6604="","",$A6604^2)</f>
        <v>1064121.19140625</v>
      </c>
      <c r="E6604" s="32" t="n">
        <f aca="false">IF($A6604="","",IF($C6604&lt;=0,"",1/$C6604^2))</f>
        <v>0.0365780037414822</v>
      </c>
      <c r="F6604" s="33" t="n">
        <f aca="false">IF(OR(ROW()-設定!$B$30&lt;2,ROW()+設定!$B$30&gt;13701,N($A6604)&lt;=0,N(INDEX($A$2:$A$13701,MIN(13700,MAX(1,ROW()-1+設定!$B$30))))&lt;=0,$A6604&lt;設定!$B$28,$A6604&gt;設定!$B$29),0,IF(AND($C6604&gt;=MAX(INDEX($C$1:$C$13701,MAX(1,ROW()-設定!$B$24)):INDEX($C$1:$C$13701,MAX(1,ROW()-1))),$C6604&gt;MAX(INDEX($C$1:$C$13701,MIN(13701,ROW()+1)):INDEX($C$1:$C$13701,MIN(13701,ROW()+設定!$B$24))),$C6604&gt;=設定!$B$32,$C6604&gt;=MAX(MIN(INDEX($C$1:$C$13701,MAX(1,ROW()-設定!$B$26)):INDEX($C$1:$C$13701,MAX(1,ROW()-1))),MIN(INDEX($C$1:$C$13701,MIN(13701,ROW()+1)):INDEX($C$1:$C$13701,MIN(13701,ROW()+設定!$B$26))))*10^(設定!$B$27/20)),1,0))</f>
        <v>0</v>
      </c>
      <c r="G6604" s="33" t="n">
        <f aca="false">$G6603+IF($F6604=1,1,0)</f>
        <v>3</v>
      </c>
      <c r="H6604" s="0" t="str">
        <f aca="false">IF($F6604=1,$G6604,"")</f>
        <v/>
      </c>
    </row>
    <row r="6605" customFormat="false" ht="15" hidden="false" customHeight="false" outlineLevel="0" collapsed="false">
      <c r="A6605" s="30" t="n">
        <v>1031.71875</v>
      </c>
      <c r="B6605" s="31" t="n">
        <v>14.4951</v>
      </c>
      <c r="C6605" s="32" t="n">
        <f aca="false">IF($A6605="","",IF(設定!$B$21="dB",10^($B6605/20),ABS($B6605)))</f>
        <v>5.30585039072336</v>
      </c>
      <c r="D6605" s="32" t="n">
        <f aca="false">IF($A6605="","",$A6605^2)</f>
        <v>1064443.57910156</v>
      </c>
      <c r="E6605" s="32" t="n">
        <f aca="false">IF($A6605="","",IF($C6605&lt;=0,"",1/$C6605^2))</f>
        <v>0.0355213939284939</v>
      </c>
      <c r="F6605" s="33" t="n">
        <f aca="false">IF(OR(ROW()-設定!$B$30&lt;2,ROW()+設定!$B$30&gt;13701,N($A6605)&lt;=0,N(INDEX($A$2:$A$13701,MIN(13700,MAX(1,ROW()-1+設定!$B$30))))&lt;=0,$A6605&lt;設定!$B$28,$A6605&gt;設定!$B$29),0,IF(AND($C6605&gt;=MAX(INDEX($C$1:$C$13701,MAX(1,ROW()-設定!$B$24)):INDEX($C$1:$C$13701,MAX(1,ROW()-1))),$C6605&gt;MAX(INDEX($C$1:$C$13701,MIN(13701,ROW()+1)):INDEX($C$1:$C$13701,MIN(13701,ROW()+設定!$B$24))),$C6605&gt;=設定!$B$32,$C6605&gt;=MAX(MIN(INDEX($C$1:$C$13701,MAX(1,ROW()-設定!$B$26)):INDEX($C$1:$C$13701,MAX(1,ROW()-1))),MIN(INDEX($C$1:$C$13701,MIN(13701,ROW()+1)):INDEX($C$1:$C$13701,MIN(13701,ROW()+設定!$B$26))))*10^(設定!$B$27/20)),1,0))</f>
        <v>0</v>
      </c>
      <c r="G6605" s="33" t="n">
        <f aca="false">$G6604+IF($F6605=1,1,0)</f>
        <v>3</v>
      </c>
      <c r="H6605" s="0" t="str">
        <f aca="false">IF($F6605=1,$G6605,"")</f>
        <v/>
      </c>
    </row>
    <row r="6606" customFormat="false" ht="15" hidden="false" customHeight="false" outlineLevel="0" collapsed="false">
      <c r="A6606" s="30" t="n">
        <v>1031.875</v>
      </c>
      <c r="B6606" s="31" t="n">
        <v>14.5145</v>
      </c>
      <c r="C6606" s="32" t="n">
        <f aca="false">IF($A6606="","",IF(設定!$B$21="dB",10^($B6606/20),ABS($B6606)))</f>
        <v>5.3177142917024</v>
      </c>
      <c r="D6606" s="32" t="n">
        <f aca="false">IF($A6606="","",$A6606^2)</f>
        <v>1064766.015625</v>
      </c>
      <c r="E6606" s="32" t="n">
        <f aca="false">IF($A6606="","",IF($C6606&lt;=0,"",1/$C6606^2))</f>
        <v>0.0353630731999431</v>
      </c>
      <c r="F6606" s="33" t="n">
        <f aca="false">IF(OR(ROW()-設定!$B$30&lt;2,ROW()+設定!$B$30&gt;13701,N($A6606)&lt;=0,N(INDEX($A$2:$A$13701,MIN(13700,MAX(1,ROW()-1+設定!$B$30))))&lt;=0,$A6606&lt;設定!$B$28,$A6606&gt;設定!$B$29),0,IF(AND($C6606&gt;=MAX(INDEX($C$1:$C$13701,MAX(1,ROW()-設定!$B$24)):INDEX($C$1:$C$13701,MAX(1,ROW()-1))),$C6606&gt;MAX(INDEX($C$1:$C$13701,MIN(13701,ROW()+1)):INDEX($C$1:$C$13701,MIN(13701,ROW()+設定!$B$24))),$C6606&gt;=設定!$B$32,$C6606&gt;=MAX(MIN(INDEX($C$1:$C$13701,MAX(1,ROW()-設定!$B$26)):INDEX($C$1:$C$13701,MAX(1,ROW()-1))),MIN(INDEX($C$1:$C$13701,MIN(13701,ROW()+1)):INDEX($C$1:$C$13701,MIN(13701,ROW()+設定!$B$26))))*10^(設定!$B$27/20)),1,0))</f>
        <v>0</v>
      </c>
      <c r="G6606" s="33" t="n">
        <f aca="false">$G6605+IF($F6606=1,1,0)</f>
        <v>3</v>
      </c>
      <c r="H6606" s="0" t="str">
        <f aca="false">IF($F6606=1,$G6606,"")</f>
        <v/>
      </c>
    </row>
    <row r="6607" customFormat="false" ht="15" hidden="false" customHeight="false" outlineLevel="0" collapsed="false">
      <c r="A6607" s="30" t="n">
        <v>1032.03125</v>
      </c>
      <c r="B6607" s="31" t="n">
        <v>14.4668</v>
      </c>
      <c r="C6607" s="32" t="n">
        <f aca="false">IF($A6607="","",IF(設定!$B$21="dB",10^($B6607/20),ABS($B6607)))</f>
        <v>5.28859122413472</v>
      </c>
      <c r="D6607" s="32" t="n">
        <f aca="false">IF($A6607="","",$A6607^2)</f>
        <v>1065088.50097656</v>
      </c>
      <c r="E6607" s="32" t="n">
        <f aca="false">IF($A6607="","",IF($C6607&lt;=0,"",1/$C6607^2))</f>
        <v>0.0357536183515635</v>
      </c>
      <c r="F6607" s="33" t="n">
        <f aca="false">IF(OR(ROW()-設定!$B$30&lt;2,ROW()+設定!$B$30&gt;13701,N($A6607)&lt;=0,N(INDEX($A$2:$A$13701,MIN(13700,MAX(1,ROW()-1+設定!$B$30))))&lt;=0,$A6607&lt;設定!$B$28,$A6607&gt;設定!$B$29),0,IF(AND($C6607&gt;=MAX(INDEX($C$1:$C$13701,MAX(1,ROW()-設定!$B$24)):INDEX($C$1:$C$13701,MAX(1,ROW()-1))),$C6607&gt;MAX(INDEX($C$1:$C$13701,MIN(13701,ROW()+1)):INDEX($C$1:$C$13701,MIN(13701,ROW()+設定!$B$24))),$C6607&gt;=設定!$B$32,$C6607&gt;=MAX(MIN(INDEX($C$1:$C$13701,MAX(1,ROW()-設定!$B$26)):INDEX($C$1:$C$13701,MAX(1,ROW()-1))),MIN(INDEX($C$1:$C$13701,MIN(13701,ROW()+1)):INDEX($C$1:$C$13701,MIN(13701,ROW()+設定!$B$26))))*10^(設定!$B$27/20)),1,0))</f>
        <v>0</v>
      </c>
      <c r="G6607" s="33" t="n">
        <f aca="false">$G6606+IF($F6607=1,1,0)</f>
        <v>3</v>
      </c>
      <c r="H6607" s="0" t="str">
        <f aca="false">IF($F6607=1,$G6607,"")</f>
        <v/>
      </c>
    </row>
    <row r="6608" customFormat="false" ht="15" hidden="false" customHeight="false" outlineLevel="0" collapsed="false">
      <c r="A6608" s="30" t="n">
        <v>1032.1875</v>
      </c>
      <c r="B6608" s="31" t="n">
        <v>14.4618</v>
      </c>
      <c r="C6608" s="32" t="n">
        <f aca="false">IF($A6608="","",IF(設定!$B$21="dB",10^($B6608/20),ABS($B6608)))</f>
        <v>5.28554774237432</v>
      </c>
      <c r="D6608" s="32" t="n">
        <f aca="false">IF($A6608="","",$A6608^2)</f>
        <v>1065411.03515625</v>
      </c>
      <c r="E6608" s="32" t="n">
        <f aca="false">IF($A6608="","",IF($C6608&lt;=0,"",1/$C6608^2))</f>
        <v>0.0357948049302332</v>
      </c>
      <c r="F6608" s="33" t="n">
        <f aca="false">IF(OR(ROW()-設定!$B$30&lt;2,ROW()+設定!$B$30&gt;13701,N($A6608)&lt;=0,N(INDEX($A$2:$A$13701,MIN(13700,MAX(1,ROW()-1+設定!$B$30))))&lt;=0,$A6608&lt;設定!$B$28,$A6608&gt;設定!$B$29),0,IF(AND($C6608&gt;=MAX(INDEX($C$1:$C$13701,MAX(1,ROW()-設定!$B$24)):INDEX($C$1:$C$13701,MAX(1,ROW()-1))),$C6608&gt;MAX(INDEX($C$1:$C$13701,MIN(13701,ROW()+1)):INDEX($C$1:$C$13701,MIN(13701,ROW()+設定!$B$24))),$C6608&gt;=設定!$B$32,$C6608&gt;=MAX(MIN(INDEX($C$1:$C$13701,MAX(1,ROW()-設定!$B$26)):INDEX($C$1:$C$13701,MAX(1,ROW()-1))),MIN(INDEX($C$1:$C$13701,MIN(13701,ROW()+1)):INDEX($C$1:$C$13701,MIN(13701,ROW()+設定!$B$26))))*10^(設定!$B$27/20)),1,0))</f>
        <v>0</v>
      </c>
      <c r="G6608" s="33" t="n">
        <f aca="false">$G6607+IF($F6608=1,1,0)</f>
        <v>3</v>
      </c>
      <c r="H6608" s="0" t="str">
        <f aca="false">IF($F6608=1,$G6608,"")</f>
        <v/>
      </c>
    </row>
    <row r="6609" customFormat="false" ht="15" hidden="false" customHeight="false" outlineLevel="0" collapsed="false">
      <c r="A6609" s="30" t="n">
        <v>1032.34375</v>
      </c>
      <c r="B6609" s="31" t="n">
        <v>14.4954</v>
      </c>
      <c r="C6609" s="32" t="n">
        <f aca="false">IF($A6609="","",IF(設定!$B$21="dB",10^($B6609/20),ABS($B6609)))</f>
        <v>5.30603365146837</v>
      </c>
      <c r="D6609" s="32" t="n">
        <f aca="false">IF($A6609="","",$A6609^2)</f>
        <v>1065733.61816406</v>
      </c>
      <c r="E6609" s="32" t="n">
        <f aca="false">IF($A6609="","",IF($C6609&lt;=0,"",1/$C6609^2))</f>
        <v>0.0355189402822766</v>
      </c>
      <c r="F6609" s="33" t="n">
        <f aca="false">IF(OR(ROW()-設定!$B$30&lt;2,ROW()+設定!$B$30&gt;13701,N($A6609)&lt;=0,N(INDEX($A$2:$A$13701,MIN(13700,MAX(1,ROW()-1+設定!$B$30))))&lt;=0,$A6609&lt;設定!$B$28,$A6609&gt;設定!$B$29),0,IF(AND($C6609&gt;=MAX(INDEX($C$1:$C$13701,MAX(1,ROW()-設定!$B$24)):INDEX($C$1:$C$13701,MAX(1,ROW()-1))),$C6609&gt;MAX(INDEX($C$1:$C$13701,MIN(13701,ROW()+1)):INDEX($C$1:$C$13701,MIN(13701,ROW()+設定!$B$24))),$C6609&gt;=設定!$B$32,$C6609&gt;=MAX(MIN(INDEX($C$1:$C$13701,MAX(1,ROW()-設定!$B$26)):INDEX($C$1:$C$13701,MAX(1,ROW()-1))),MIN(INDEX($C$1:$C$13701,MIN(13701,ROW()+1)):INDEX($C$1:$C$13701,MIN(13701,ROW()+設定!$B$26))))*10^(設定!$B$27/20)),1,0))</f>
        <v>0</v>
      </c>
      <c r="G6609" s="33" t="n">
        <f aca="false">$G6608+IF($F6609=1,1,0)</f>
        <v>3</v>
      </c>
      <c r="H6609" s="0" t="str">
        <f aca="false">IF($F6609=1,$G6609,"")</f>
        <v/>
      </c>
    </row>
    <row r="6610" customFormat="false" ht="15" hidden="false" customHeight="false" outlineLevel="0" collapsed="false">
      <c r="A6610" s="30" t="n">
        <v>1032.5</v>
      </c>
      <c r="B6610" s="31" t="n">
        <v>14.5183</v>
      </c>
      <c r="C6610" s="32" t="n">
        <f aca="false">IF($A6610="","",IF(設定!$B$21="dB",10^($B6610/20),ABS($B6610)))</f>
        <v>5.32004125371276</v>
      </c>
      <c r="D6610" s="32" t="n">
        <f aca="false">IF($A6610="","",$A6610^2)</f>
        <v>1066056.25</v>
      </c>
      <c r="E6610" s="32" t="n">
        <f aca="false">IF($A6610="","",IF($C6610&lt;=0,"",1/$C6610^2))</f>
        <v>0.0353321446685024</v>
      </c>
      <c r="F6610" s="33" t="n">
        <f aca="false">IF(OR(ROW()-設定!$B$30&lt;2,ROW()+設定!$B$30&gt;13701,N($A6610)&lt;=0,N(INDEX($A$2:$A$13701,MIN(13700,MAX(1,ROW()-1+設定!$B$30))))&lt;=0,$A6610&lt;設定!$B$28,$A6610&gt;設定!$B$29),0,IF(AND($C6610&gt;=MAX(INDEX($C$1:$C$13701,MAX(1,ROW()-設定!$B$24)):INDEX($C$1:$C$13701,MAX(1,ROW()-1))),$C6610&gt;MAX(INDEX($C$1:$C$13701,MIN(13701,ROW()+1)):INDEX($C$1:$C$13701,MIN(13701,ROW()+設定!$B$24))),$C6610&gt;=設定!$B$32,$C6610&gt;=MAX(MIN(INDEX($C$1:$C$13701,MAX(1,ROW()-設定!$B$26)):INDEX($C$1:$C$13701,MAX(1,ROW()-1))),MIN(INDEX($C$1:$C$13701,MIN(13701,ROW()+1)):INDEX($C$1:$C$13701,MIN(13701,ROW()+設定!$B$26))))*10^(設定!$B$27/20)),1,0))</f>
        <v>0</v>
      </c>
      <c r="G6610" s="33" t="n">
        <f aca="false">$G6609+IF($F6610=1,1,0)</f>
        <v>3</v>
      </c>
      <c r="H6610" s="0" t="str">
        <f aca="false">IF($F6610=1,$G6610,"")</f>
        <v/>
      </c>
    </row>
    <row r="6611" customFormat="false" ht="15" hidden="false" customHeight="false" outlineLevel="0" collapsed="false">
      <c r="A6611" s="30" t="n">
        <v>1032.65625</v>
      </c>
      <c r="B6611" s="31" t="n">
        <v>14.5853</v>
      </c>
      <c r="C6611" s="32" t="n">
        <f aca="false">IF($A6611="","",IF(設定!$B$21="dB",10^($B6611/20),ABS($B6611)))</f>
        <v>5.36123692389154</v>
      </c>
      <c r="D6611" s="32" t="n">
        <f aca="false">IF($A6611="","",$A6611^2)</f>
        <v>1066378.93066406</v>
      </c>
      <c r="E6611" s="32" t="n">
        <f aca="false">IF($A6611="","",IF($C6611&lt;=0,"",1/$C6611^2))</f>
        <v>0.0347912473876726</v>
      </c>
      <c r="F6611" s="33" t="n">
        <f aca="false">IF(OR(ROW()-設定!$B$30&lt;2,ROW()+設定!$B$30&gt;13701,N($A6611)&lt;=0,N(INDEX($A$2:$A$13701,MIN(13700,MAX(1,ROW()-1+設定!$B$30))))&lt;=0,$A6611&lt;設定!$B$28,$A6611&gt;設定!$B$29),0,IF(AND($C6611&gt;=MAX(INDEX($C$1:$C$13701,MAX(1,ROW()-設定!$B$24)):INDEX($C$1:$C$13701,MAX(1,ROW()-1))),$C6611&gt;MAX(INDEX($C$1:$C$13701,MIN(13701,ROW()+1)):INDEX($C$1:$C$13701,MIN(13701,ROW()+設定!$B$24))),$C6611&gt;=設定!$B$32,$C6611&gt;=MAX(MIN(INDEX($C$1:$C$13701,MAX(1,ROW()-設定!$B$26)):INDEX($C$1:$C$13701,MAX(1,ROW()-1))),MIN(INDEX($C$1:$C$13701,MIN(13701,ROW()+1)):INDEX($C$1:$C$13701,MIN(13701,ROW()+設定!$B$26))))*10^(設定!$B$27/20)),1,0))</f>
        <v>0</v>
      </c>
      <c r="G6611" s="33" t="n">
        <f aca="false">$G6610+IF($F6611=1,1,0)</f>
        <v>3</v>
      </c>
      <c r="H6611" s="0" t="str">
        <f aca="false">IF($F6611=1,$G6611,"")</f>
        <v/>
      </c>
    </row>
    <row r="6612" customFormat="false" ht="15" hidden="false" customHeight="false" outlineLevel="0" collapsed="false">
      <c r="A6612" s="30" t="n">
        <v>1032.8125</v>
      </c>
      <c r="B6612" s="31" t="n">
        <v>14.5485</v>
      </c>
      <c r="C6612" s="32" t="n">
        <f aca="false">IF($A6612="","",IF(設定!$B$21="dB",10^($B6612/20),ABS($B6612)))</f>
        <v>5.33857071762919</v>
      </c>
      <c r="D6612" s="32" t="n">
        <f aca="false">IF($A6612="","",$A6612^2)</f>
        <v>1066701.66015625</v>
      </c>
      <c r="E6612" s="32" t="n">
        <f aca="false">IF($A6612="","",IF($C6612&lt;=0,"",1/$C6612^2))</f>
        <v>0.0350873040281493</v>
      </c>
      <c r="F6612" s="33" t="n">
        <f aca="false">IF(OR(ROW()-設定!$B$30&lt;2,ROW()+設定!$B$30&gt;13701,N($A6612)&lt;=0,N(INDEX($A$2:$A$13701,MIN(13700,MAX(1,ROW()-1+設定!$B$30))))&lt;=0,$A6612&lt;設定!$B$28,$A6612&gt;設定!$B$29),0,IF(AND($C6612&gt;=MAX(INDEX($C$1:$C$13701,MAX(1,ROW()-設定!$B$24)):INDEX($C$1:$C$13701,MAX(1,ROW()-1))),$C6612&gt;MAX(INDEX($C$1:$C$13701,MIN(13701,ROW()+1)):INDEX($C$1:$C$13701,MIN(13701,ROW()+設定!$B$24))),$C6612&gt;=設定!$B$32,$C6612&gt;=MAX(MIN(INDEX($C$1:$C$13701,MAX(1,ROW()-設定!$B$26)):INDEX($C$1:$C$13701,MAX(1,ROW()-1))),MIN(INDEX($C$1:$C$13701,MIN(13701,ROW()+1)):INDEX($C$1:$C$13701,MIN(13701,ROW()+設定!$B$26))))*10^(設定!$B$27/20)),1,0))</f>
        <v>0</v>
      </c>
      <c r="G6612" s="33" t="n">
        <f aca="false">$G6611+IF($F6612=1,1,0)</f>
        <v>3</v>
      </c>
      <c r="H6612" s="0" t="str">
        <f aca="false">IF($F6612=1,$G6612,"")</f>
        <v/>
      </c>
    </row>
    <row r="6613" customFormat="false" ht="15" hidden="false" customHeight="false" outlineLevel="0" collapsed="false">
      <c r="A6613" s="30" t="n">
        <v>1032.96875</v>
      </c>
      <c r="B6613" s="31" t="n">
        <v>14.6212</v>
      </c>
      <c r="C6613" s="32" t="n">
        <f aca="false">IF($A6613="","",IF(設定!$B$21="dB",10^($B6613/20),ABS($B6613)))</f>
        <v>5.38344152372092</v>
      </c>
      <c r="D6613" s="32" t="n">
        <f aca="false">IF($A6613="","",$A6613^2)</f>
        <v>1067024.43847656</v>
      </c>
      <c r="E6613" s="32" t="n">
        <f aca="false">IF($A6613="","",IF($C6613&lt;=0,"",1/$C6613^2))</f>
        <v>0.0345048385770549</v>
      </c>
      <c r="F6613" s="33" t="n">
        <f aca="false">IF(OR(ROW()-設定!$B$30&lt;2,ROW()+設定!$B$30&gt;13701,N($A6613)&lt;=0,N(INDEX($A$2:$A$13701,MIN(13700,MAX(1,ROW()-1+設定!$B$30))))&lt;=0,$A6613&lt;設定!$B$28,$A6613&gt;設定!$B$29),0,IF(AND($C6613&gt;=MAX(INDEX($C$1:$C$13701,MAX(1,ROW()-設定!$B$24)):INDEX($C$1:$C$13701,MAX(1,ROW()-1))),$C6613&gt;MAX(INDEX($C$1:$C$13701,MIN(13701,ROW()+1)):INDEX($C$1:$C$13701,MIN(13701,ROW()+設定!$B$24))),$C6613&gt;=設定!$B$32,$C6613&gt;=MAX(MIN(INDEX($C$1:$C$13701,MAX(1,ROW()-設定!$B$26)):INDEX($C$1:$C$13701,MAX(1,ROW()-1))),MIN(INDEX($C$1:$C$13701,MIN(13701,ROW()+1)):INDEX($C$1:$C$13701,MIN(13701,ROW()+設定!$B$26))))*10^(設定!$B$27/20)),1,0))</f>
        <v>0</v>
      </c>
      <c r="G6613" s="33" t="n">
        <f aca="false">$G6612+IF($F6613=1,1,0)</f>
        <v>3</v>
      </c>
      <c r="H6613" s="0" t="str">
        <f aca="false">IF($F6613=1,$G6613,"")</f>
        <v/>
      </c>
    </row>
    <row r="6614" customFormat="false" ht="15" hidden="false" customHeight="false" outlineLevel="0" collapsed="false">
      <c r="A6614" s="30" t="n">
        <v>1033.125</v>
      </c>
      <c r="B6614" s="31" t="n">
        <v>14.4551</v>
      </c>
      <c r="C6614" s="32" t="n">
        <f aca="false">IF($A6614="","",IF(設定!$B$21="dB",10^($B6614/20),ABS($B6614)))</f>
        <v>5.28147222258275</v>
      </c>
      <c r="D6614" s="32" t="n">
        <f aca="false">IF($A6614="","",$A6614^2)</f>
        <v>1067347.265625</v>
      </c>
      <c r="E6614" s="32" t="n">
        <f aca="false">IF($A6614="","",IF($C6614&lt;=0,"",1/$C6614^2))</f>
        <v>0.0358500693397993</v>
      </c>
      <c r="F6614" s="33" t="n">
        <f aca="false">IF(OR(ROW()-設定!$B$30&lt;2,ROW()+設定!$B$30&gt;13701,N($A6614)&lt;=0,N(INDEX($A$2:$A$13701,MIN(13700,MAX(1,ROW()-1+設定!$B$30))))&lt;=0,$A6614&lt;設定!$B$28,$A6614&gt;設定!$B$29),0,IF(AND($C6614&gt;=MAX(INDEX($C$1:$C$13701,MAX(1,ROW()-設定!$B$24)):INDEX($C$1:$C$13701,MAX(1,ROW()-1))),$C6614&gt;MAX(INDEX($C$1:$C$13701,MIN(13701,ROW()+1)):INDEX($C$1:$C$13701,MIN(13701,ROW()+設定!$B$24))),$C6614&gt;=設定!$B$32,$C6614&gt;=MAX(MIN(INDEX($C$1:$C$13701,MAX(1,ROW()-設定!$B$26)):INDEX($C$1:$C$13701,MAX(1,ROW()-1))),MIN(INDEX($C$1:$C$13701,MIN(13701,ROW()+1)):INDEX($C$1:$C$13701,MIN(13701,ROW()+設定!$B$26))))*10^(設定!$B$27/20)),1,0))</f>
        <v>0</v>
      </c>
      <c r="G6614" s="33" t="n">
        <f aca="false">$G6613+IF($F6614=1,1,0)</f>
        <v>3</v>
      </c>
      <c r="H6614" s="0" t="str">
        <f aca="false">IF($F6614=1,$G6614,"")</f>
        <v/>
      </c>
    </row>
    <row r="6615" customFormat="false" ht="15" hidden="false" customHeight="false" outlineLevel="0" collapsed="false">
      <c r="A6615" s="30" t="n">
        <v>1033.28125</v>
      </c>
      <c r="B6615" s="31" t="n">
        <v>14.6941</v>
      </c>
      <c r="C6615" s="32" t="n">
        <f aca="false">IF($A6615="","",IF(設定!$B$21="dB",10^($B6615/20),ABS($B6615)))</f>
        <v>5.42881447157341</v>
      </c>
      <c r="D6615" s="32" t="n">
        <f aca="false">IF($A6615="","",$A6615^2)</f>
        <v>1067670.14160156</v>
      </c>
      <c r="E6615" s="32" t="n">
        <f aca="false">IF($A6615="","",IF($C6615&lt;=0,"",1/$C6615^2))</f>
        <v>0.0339304797291301</v>
      </c>
      <c r="F6615" s="33" t="n">
        <f aca="false">IF(OR(ROW()-設定!$B$30&lt;2,ROW()+設定!$B$30&gt;13701,N($A6615)&lt;=0,N(INDEX($A$2:$A$13701,MIN(13700,MAX(1,ROW()-1+設定!$B$30))))&lt;=0,$A6615&lt;設定!$B$28,$A6615&gt;設定!$B$29),0,IF(AND($C6615&gt;=MAX(INDEX($C$1:$C$13701,MAX(1,ROW()-設定!$B$24)):INDEX($C$1:$C$13701,MAX(1,ROW()-1))),$C6615&gt;MAX(INDEX($C$1:$C$13701,MIN(13701,ROW()+1)):INDEX($C$1:$C$13701,MIN(13701,ROW()+設定!$B$24))),$C6615&gt;=設定!$B$32,$C6615&gt;=MAX(MIN(INDEX($C$1:$C$13701,MAX(1,ROW()-設定!$B$26)):INDEX($C$1:$C$13701,MAX(1,ROW()-1))),MIN(INDEX($C$1:$C$13701,MIN(13701,ROW()+1)):INDEX($C$1:$C$13701,MIN(13701,ROW()+設定!$B$26))))*10^(設定!$B$27/20)),1,0))</f>
        <v>0</v>
      </c>
      <c r="G6615" s="33" t="n">
        <f aca="false">$G6614+IF($F6615=1,1,0)</f>
        <v>3</v>
      </c>
      <c r="H6615" s="0" t="str">
        <f aca="false">IF($F6615=1,$G6615,"")</f>
        <v/>
      </c>
    </row>
    <row r="6616" customFormat="false" ht="15" hidden="false" customHeight="false" outlineLevel="0" collapsed="false">
      <c r="A6616" s="30" t="n">
        <v>1033.4375</v>
      </c>
      <c r="B6616" s="31" t="n">
        <v>14.8125</v>
      </c>
      <c r="C6616" s="32" t="n">
        <f aca="false">IF($A6616="","",IF(設定!$B$21="dB",10^($B6616/20),ABS($B6616)))</f>
        <v>5.50332296085189</v>
      </c>
      <c r="D6616" s="32" t="n">
        <f aca="false">IF($A6616="","",$A6616^2)</f>
        <v>1067993.06640625</v>
      </c>
      <c r="E6616" s="32" t="n">
        <f aca="false">IF($A6616="","",IF($C6616&lt;=0,"",1/$C6616^2))</f>
        <v>0.0330179419768272</v>
      </c>
      <c r="F6616" s="33" t="n">
        <f aca="false">IF(OR(ROW()-設定!$B$30&lt;2,ROW()+設定!$B$30&gt;13701,N($A6616)&lt;=0,N(INDEX($A$2:$A$13701,MIN(13700,MAX(1,ROW()-1+設定!$B$30))))&lt;=0,$A6616&lt;設定!$B$28,$A6616&gt;設定!$B$29),0,IF(AND($C6616&gt;=MAX(INDEX($C$1:$C$13701,MAX(1,ROW()-設定!$B$24)):INDEX($C$1:$C$13701,MAX(1,ROW()-1))),$C6616&gt;MAX(INDEX($C$1:$C$13701,MIN(13701,ROW()+1)):INDEX($C$1:$C$13701,MIN(13701,ROW()+設定!$B$24))),$C6616&gt;=設定!$B$32,$C6616&gt;=MAX(MIN(INDEX($C$1:$C$13701,MAX(1,ROW()-設定!$B$26)):INDEX($C$1:$C$13701,MAX(1,ROW()-1))),MIN(INDEX($C$1:$C$13701,MIN(13701,ROW()+1)):INDEX($C$1:$C$13701,MIN(13701,ROW()+設定!$B$26))))*10^(設定!$B$27/20)),1,0))</f>
        <v>0</v>
      </c>
      <c r="G6616" s="33" t="n">
        <f aca="false">$G6615+IF($F6616=1,1,0)</f>
        <v>3</v>
      </c>
      <c r="H6616" s="0" t="str">
        <f aca="false">IF($F6616=1,$G6616,"")</f>
        <v/>
      </c>
    </row>
    <row r="6617" customFormat="false" ht="15" hidden="false" customHeight="false" outlineLevel="0" collapsed="false">
      <c r="A6617" s="30" t="n">
        <v>1033.59375</v>
      </c>
      <c r="B6617" s="31" t="n">
        <v>14.6753</v>
      </c>
      <c r="C6617" s="32" t="n">
        <f aca="false">IF($A6617="","",IF(設定!$B$21="dB",10^($B6617/20),ABS($B6617)))</f>
        <v>5.41707688990421</v>
      </c>
      <c r="D6617" s="32" t="n">
        <f aca="false">IF($A6617="","",$A6617^2)</f>
        <v>1068316.04003906</v>
      </c>
      <c r="E6617" s="32" t="n">
        <f aca="false">IF($A6617="","",IF($C6617&lt;=0,"",1/$C6617^2))</f>
        <v>0.0340776783961019</v>
      </c>
      <c r="F6617" s="33" t="n">
        <f aca="false">IF(OR(ROW()-設定!$B$30&lt;2,ROW()+設定!$B$30&gt;13701,N($A6617)&lt;=0,N(INDEX($A$2:$A$13701,MIN(13700,MAX(1,ROW()-1+設定!$B$30))))&lt;=0,$A6617&lt;設定!$B$28,$A6617&gt;設定!$B$29),0,IF(AND($C6617&gt;=MAX(INDEX($C$1:$C$13701,MAX(1,ROW()-設定!$B$24)):INDEX($C$1:$C$13701,MAX(1,ROW()-1))),$C6617&gt;MAX(INDEX($C$1:$C$13701,MIN(13701,ROW()+1)):INDEX($C$1:$C$13701,MIN(13701,ROW()+設定!$B$24))),$C6617&gt;=設定!$B$32,$C6617&gt;=MAX(MIN(INDEX($C$1:$C$13701,MAX(1,ROW()-設定!$B$26)):INDEX($C$1:$C$13701,MAX(1,ROW()-1))),MIN(INDEX($C$1:$C$13701,MIN(13701,ROW()+1)):INDEX($C$1:$C$13701,MIN(13701,ROW()+設定!$B$26))))*10^(設定!$B$27/20)),1,0))</f>
        <v>0</v>
      </c>
      <c r="G6617" s="33" t="n">
        <f aca="false">$G6616+IF($F6617=1,1,0)</f>
        <v>3</v>
      </c>
      <c r="H6617" s="0" t="str">
        <f aca="false">IF($F6617=1,$G6617,"")</f>
        <v/>
      </c>
    </row>
    <row r="6618" customFormat="false" ht="15" hidden="false" customHeight="false" outlineLevel="0" collapsed="false">
      <c r="A6618" s="30" t="n">
        <v>1033.75</v>
      </c>
      <c r="B6618" s="31" t="n">
        <v>14.5308</v>
      </c>
      <c r="C6618" s="32" t="n">
        <f aca="false">IF($A6618="","",IF(設定!$B$21="dB",10^($B6618/20),ABS($B6618)))</f>
        <v>5.32770292020572</v>
      </c>
      <c r="D6618" s="32" t="n">
        <f aca="false">IF($A6618="","",$A6618^2)</f>
        <v>1068639.0625</v>
      </c>
      <c r="E6618" s="32" t="n">
        <f aca="false">IF($A6618="","",IF($C6618&lt;=0,"",1/$C6618^2))</f>
        <v>0.0352305967907281</v>
      </c>
      <c r="F6618" s="33" t="n">
        <f aca="false">IF(OR(ROW()-設定!$B$30&lt;2,ROW()+設定!$B$30&gt;13701,N($A6618)&lt;=0,N(INDEX($A$2:$A$13701,MIN(13700,MAX(1,ROW()-1+設定!$B$30))))&lt;=0,$A6618&lt;設定!$B$28,$A6618&gt;設定!$B$29),0,IF(AND($C6618&gt;=MAX(INDEX($C$1:$C$13701,MAX(1,ROW()-設定!$B$24)):INDEX($C$1:$C$13701,MAX(1,ROW()-1))),$C6618&gt;MAX(INDEX($C$1:$C$13701,MIN(13701,ROW()+1)):INDEX($C$1:$C$13701,MIN(13701,ROW()+設定!$B$24))),$C6618&gt;=設定!$B$32,$C6618&gt;=MAX(MIN(INDEX($C$1:$C$13701,MAX(1,ROW()-設定!$B$26)):INDEX($C$1:$C$13701,MAX(1,ROW()-1))),MIN(INDEX($C$1:$C$13701,MIN(13701,ROW()+1)):INDEX($C$1:$C$13701,MIN(13701,ROW()+設定!$B$26))))*10^(設定!$B$27/20)),1,0))</f>
        <v>0</v>
      </c>
      <c r="G6618" s="33" t="n">
        <f aca="false">$G6617+IF($F6618=1,1,0)</f>
        <v>3</v>
      </c>
      <c r="H6618" s="0" t="str">
        <f aca="false">IF($F6618=1,$G6618,"")</f>
        <v/>
      </c>
    </row>
    <row r="6619" customFormat="false" ht="15" hidden="false" customHeight="false" outlineLevel="0" collapsed="false">
      <c r="A6619" s="30" t="n">
        <v>1033.90625</v>
      </c>
      <c r="B6619" s="31" t="n">
        <v>14.8375</v>
      </c>
      <c r="C6619" s="32" t="n">
        <f aca="false">IF($A6619="","",IF(設定!$B$21="dB",10^($B6619/20),ABS($B6619)))</f>
        <v>5.51918561485974</v>
      </c>
      <c r="D6619" s="32" t="n">
        <f aca="false">IF($A6619="","",$A6619^2)</f>
        <v>1068962.13378906</v>
      </c>
      <c r="E6619" s="32" t="n">
        <f aca="false">IF($A6619="","",IF($C6619&lt;=0,"",1/$C6619^2))</f>
        <v>0.0328284214316546</v>
      </c>
      <c r="F6619" s="33" t="n">
        <f aca="false">IF(OR(ROW()-設定!$B$30&lt;2,ROW()+設定!$B$30&gt;13701,N($A6619)&lt;=0,N(INDEX($A$2:$A$13701,MIN(13700,MAX(1,ROW()-1+設定!$B$30))))&lt;=0,$A6619&lt;設定!$B$28,$A6619&gt;設定!$B$29),0,IF(AND($C6619&gt;=MAX(INDEX($C$1:$C$13701,MAX(1,ROW()-設定!$B$24)):INDEX($C$1:$C$13701,MAX(1,ROW()-1))),$C6619&gt;MAX(INDEX($C$1:$C$13701,MIN(13701,ROW()+1)):INDEX($C$1:$C$13701,MIN(13701,ROW()+設定!$B$24))),$C6619&gt;=設定!$B$32,$C6619&gt;=MAX(MIN(INDEX($C$1:$C$13701,MAX(1,ROW()-設定!$B$26)):INDEX($C$1:$C$13701,MAX(1,ROW()-1))),MIN(INDEX($C$1:$C$13701,MIN(13701,ROW()+1)):INDEX($C$1:$C$13701,MIN(13701,ROW()+設定!$B$26))))*10^(設定!$B$27/20)),1,0))</f>
        <v>0</v>
      </c>
      <c r="G6619" s="33" t="n">
        <f aca="false">$G6618+IF($F6619=1,1,0)</f>
        <v>3</v>
      </c>
      <c r="H6619" s="0" t="str">
        <f aca="false">IF($F6619=1,$G6619,"")</f>
        <v/>
      </c>
    </row>
    <row r="6620" customFormat="false" ht="15" hidden="false" customHeight="false" outlineLevel="0" collapsed="false">
      <c r="A6620" s="30" t="n">
        <v>1034.0625</v>
      </c>
      <c r="B6620" s="31" t="n">
        <v>14.6872</v>
      </c>
      <c r="C6620" s="32" t="n">
        <f aca="false">IF($A6620="","",IF(設定!$B$21="dB",10^($B6620/20),ABS($B6620)))</f>
        <v>5.42450357805963</v>
      </c>
      <c r="D6620" s="32" t="n">
        <f aca="false">IF($A6620="","",$A6620^2)</f>
        <v>1069285.25390625</v>
      </c>
      <c r="E6620" s="32" t="n">
        <f aca="false">IF($A6620="","",IF($C6620&lt;=0,"",1/$C6620^2))</f>
        <v>0.0339844307696561</v>
      </c>
      <c r="F6620" s="33" t="n">
        <f aca="false">IF(OR(ROW()-設定!$B$30&lt;2,ROW()+設定!$B$30&gt;13701,N($A6620)&lt;=0,N(INDEX($A$2:$A$13701,MIN(13700,MAX(1,ROW()-1+設定!$B$30))))&lt;=0,$A6620&lt;設定!$B$28,$A6620&gt;設定!$B$29),0,IF(AND($C6620&gt;=MAX(INDEX($C$1:$C$13701,MAX(1,ROW()-設定!$B$24)):INDEX($C$1:$C$13701,MAX(1,ROW()-1))),$C6620&gt;MAX(INDEX($C$1:$C$13701,MIN(13701,ROW()+1)):INDEX($C$1:$C$13701,MIN(13701,ROW()+設定!$B$24))),$C6620&gt;=設定!$B$32,$C6620&gt;=MAX(MIN(INDEX($C$1:$C$13701,MAX(1,ROW()-設定!$B$26)):INDEX($C$1:$C$13701,MAX(1,ROW()-1))),MIN(INDEX($C$1:$C$13701,MIN(13701,ROW()+1)):INDEX($C$1:$C$13701,MIN(13701,ROW()+設定!$B$26))))*10^(設定!$B$27/20)),1,0))</f>
        <v>0</v>
      </c>
      <c r="G6620" s="33" t="n">
        <f aca="false">$G6619+IF($F6620=1,1,0)</f>
        <v>3</v>
      </c>
      <c r="H6620" s="0" t="str">
        <f aca="false">IF($F6620=1,$G6620,"")</f>
        <v/>
      </c>
    </row>
    <row r="6621" customFormat="false" ht="15" hidden="false" customHeight="false" outlineLevel="0" collapsed="false">
      <c r="A6621" s="30" t="n">
        <v>1034.21875</v>
      </c>
      <c r="B6621" s="31" t="n">
        <v>14.4289</v>
      </c>
      <c r="C6621" s="32" t="n">
        <f aca="false">IF($A6621="","",IF(設定!$B$21="dB",10^($B6621/20),ABS($B6621)))</f>
        <v>5.26556526404741</v>
      </c>
      <c r="D6621" s="32" t="n">
        <f aca="false">IF($A6621="","",$A6621^2)</f>
        <v>1069608.42285156</v>
      </c>
      <c r="E6621" s="32" t="n">
        <f aca="false">IF($A6621="","",IF($C6621&lt;=0,"",1/$C6621^2))</f>
        <v>0.0360669983519624</v>
      </c>
      <c r="F6621" s="33" t="n">
        <f aca="false">IF(OR(ROW()-設定!$B$30&lt;2,ROW()+設定!$B$30&gt;13701,N($A6621)&lt;=0,N(INDEX($A$2:$A$13701,MIN(13700,MAX(1,ROW()-1+設定!$B$30))))&lt;=0,$A6621&lt;設定!$B$28,$A6621&gt;設定!$B$29),0,IF(AND($C6621&gt;=MAX(INDEX($C$1:$C$13701,MAX(1,ROW()-設定!$B$24)):INDEX($C$1:$C$13701,MAX(1,ROW()-1))),$C6621&gt;MAX(INDEX($C$1:$C$13701,MIN(13701,ROW()+1)):INDEX($C$1:$C$13701,MIN(13701,ROW()+設定!$B$24))),$C6621&gt;=設定!$B$32,$C6621&gt;=MAX(MIN(INDEX($C$1:$C$13701,MAX(1,ROW()-設定!$B$26)):INDEX($C$1:$C$13701,MAX(1,ROW()-1))),MIN(INDEX($C$1:$C$13701,MIN(13701,ROW()+1)):INDEX($C$1:$C$13701,MIN(13701,ROW()+設定!$B$26))))*10^(設定!$B$27/20)),1,0))</f>
        <v>0</v>
      </c>
      <c r="G6621" s="33" t="n">
        <f aca="false">$G6620+IF($F6621=1,1,0)</f>
        <v>3</v>
      </c>
      <c r="H6621" s="0" t="str">
        <f aca="false">IF($F6621=1,$G6621,"")</f>
        <v/>
      </c>
    </row>
    <row r="6622" customFormat="false" ht="15" hidden="false" customHeight="false" outlineLevel="0" collapsed="false">
      <c r="A6622" s="30" t="n">
        <v>1034.375</v>
      </c>
      <c r="B6622" s="31" t="n">
        <v>14.7414</v>
      </c>
      <c r="C6622" s="32" t="n">
        <f aca="false">IF($A6622="","",IF(設定!$B$21="dB",10^($B6622/20),ABS($B6622)))</f>
        <v>5.45845833954929</v>
      </c>
      <c r="D6622" s="32" t="n">
        <f aca="false">IF($A6622="","",$A6622^2)</f>
        <v>1069931.640625</v>
      </c>
      <c r="E6622" s="32" t="n">
        <f aca="false">IF($A6622="","",IF($C6622&lt;=0,"",1/$C6622^2))</f>
        <v>0.0335629402665937</v>
      </c>
      <c r="F6622" s="33" t="n">
        <f aca="false">IF(OR(ROW()-設定!$B$30&lt;2,ROW()+設定!$B$30&gt;13701,N($A6622)&lt;=0,N(INDEX($A$2:$A$13701,MIN(13700,MAX(1,ROW()-1+設定!$B$30))))&lt;=0,$A6622&lt;設定!$B$28,$A6622&gt;設定!$B$29),0,IF(AND($C6622&gt;=MAX(INDEX($C$1:$C$13701,MAX(1,ROW()-設定!$B$24)):INDEX($C$1:$C$13701,MAX(1,ROW()-1))),$C6622&gt;MAX(INDEX($C$1:$C$13701,MIN(13701,ROW()+1)):INDEX($C$1:$C$13701,MIN(13701,ROW()+設定!$B$24))),$C6622&gt;=設定!$B$32,$C6622&gt;=MAX(MIN(INDEX($C$1:$C$13701,MAX(1,ROW()-設定!$B$26)):INDEX($C$1:$C$13701,MAX(1,ROW()-1))),MIN(INDEX($C$1:$C$13701,MIN(13701,ROW()+1)):INDEX($C$1:$C$13701,MIN(13701,ROW()+設定!$B$26))))*10^(設定!$B$27/20)),1,0))</f>
        <v>0</v>
      </c>
      <c r="G6622" s="33" t="n">
        <f aca="false">$G6621+IF($F6622=1,1,0)</f>
        <v>3</v>
      </c>
      <c r="H6622" s="0" t="str">
        <f aca="false">IF($F6622=1,$G6622,"")</f>
        <v/>
      </c>
    </row>
    <row r="6623" customFormat="false" ht="15" hidden="false" customHeight="false" outlineLevel="0" collapsed="false">
      <c r="A6623" s="30" t="n">
        <v>1034.53125</v>
      </c>
      <c r="B6623" s="31" t="n">
        <v>14.8479</v>
      </c>
      <c r="C6623" s="32" t="n">
        <f aca="false">IF($A6623="","",IF(設定!$B$21="dB",10^($B6623/20),ABS($B6623)))</f>
        <v>5.52579793783477</v>
      </c>
      <c r="D6623" s="32" t="n">
        <f aca="false">IF($A6623="","",$A6623^2)</f>
        <v>1070254.90722656</v>
      </c>
      <c r="E6623" s="32" t="n">
        <f aca="false">IF($A6623="","",IF($C6623&lt;=0,"",1/$C6623^2))</f>
        <v>0.0327499016412293</v>
      </c>
      <c r="F6623" s="33" t="n">
        <f aca="false">IF(OR(ROW()-設定!$B$30&lt;2,ROW()+設定!$B$30&gt;13701,N($A6623)&lt;=0,N(INDEX($A$2:$A$13701,MIN(13700,MAX(1,ROW()-1+設定!$B$30))))&lt;=0,$A6623&lt;設定!$B$28,$A6623&gt;設定!$B$29),0,IF(AND($C6623&gt;=MAX(INDEX($C$1:$C$13701,MAX(1,ROW()-設定!$B$24)):INDEX($C$1:$C$13701,MAX(1,ROW()-1))),$C6623&gt;MAX(INDEX($C$1:$C$13701,MIN(13701,ROW()+1)):INDEX($C$1:$C$13701,MIN(13701,ROW()+設定!$B$24))),$C6623&gt;=設定!$B$32,$C6623&gt;=MAX(MIN(INDEX($C$1:$C$13701,MAX(1,ROW()-設定!$B$26)):INDEX($C$1:$C$13701,MAX(1,ROW()-1))),MIN(INDEX($C$1:$C$13701,MIN(13701,ROW()+1)):INDEX($C$1:$C$13701,MIN(13701,ROW()+設定!$B$26))))*10^(設定!$B$27/20)),1,0))</f>
        <v>0</v>
      </c>
      <c r="G6623" s="33" t="n">
        <f aca="false">$G6622+IF($F6623=1,1,0)</f>
        <v>3</v>
      </c>
      <c r="H6623" s="0" t="str">
        <f aca="false">IF($F6623=1,$G6623,"")</f>
        <v/>
      </c>
    </row>
    <row r="6624" customFormat="false" ht="15" hidden="false" customHeight="false" outlineLevel="0" collapsed="false">
      <c r="A6624" s="30" t="n">
        <v>1034.6875</v>
      </c>
      <c r="B6624" s="31" t="n">
        <v>14.8469</v>
      </c>
      <c r="C6624" s="32" t="n">
        <f aca="false">IF($A6624="","",IF(設定!$B$21="dB",10^($B6624/20),ABS($B6624)))</f>
        <v>5.52516179345696</v>
      </c>
      <c r="D6624" s="32" t="n">
        <f aca="false">IF($A6624="","",$A6624^2)</f>
        <v>1070578.22265625</v>
      </c>
      <c r="E6624" s="32" t="n">
        <f aca="false">IF($A6624="","",IF($C6624&lt;=0,"",1/$C6624^2))</f>
        <v>0.0327574434530108</v>
      </c>
      <c r="F6624" s="33" t="n">
        <f aca="false">IF(OR(ROW()-設定!$B$30&lt;2,ROW()+設定!$B$30&gt;13701,N($A6624)&lt;=0,N(INDEX($A$2:$A$13701,MIN(13700,MAX(1,ROW()-1+設定!$B$30))))&lt;=0,$A6624&lt;設定!$B$28,$A6624&gt;設定!$B$29),0,IF(AND($C6624&gt;=MAX(INDEX($C$1:$C$13701,MAX(1,ROW()-設定!$B$24)):INDEX($C$1:$C$13701,MAX(1,ROW()-1))),$C6624&gt;MAX(INDEX($C$1:$C$13701,MIN(13701,ROW()+1)):INDEX($C$1:$C$13701,MIN(13701,ROW()+設定!$B$24))),$C6624&gt;=設定!$B$32,$C6624&gt;=MAX(MIN(INDEX($C$1:$C$13701,MAX(1,ROW()-設定!$B$26)):INDEX($C$1:$C$13701,MAX(1,ROW()-1))),MIN(INDEX($C$1:$C$13701,MIN(13701,ROW()+1)):INDEX($C$1:$C$13701,MIN(13701,ROW()+設定!$B$26))))*10^(設定!$B$27/20)),1,0))</f>
        <v>0</v>
      </c>
      <c r="G6624" s="33" t="n">
        <f aca="false">$G6623+IF($F6624=1,1,0)</f>
        <v>3</v>
      </c>
      <c r="H6624" s="0" t="str">
        <f aca="false">IF($F6624=1,$G6624,"")</f>
        <v/>
      </c>
    </row>
    <row r="6625" customFormat="false" ht="15" hidden="false" customHeight="false" outlineLevel="0" collapsed="false">
      <c r="A6625" s="30" t="n">
        <v>1034.84375</v>
      </c>
      <c r="B6625" s="31" t="n">
        <v>14.9559</v>
      </c>
      <c r="C6625" s="32" t="n">
        <f aca="false">IF($A6625="","",IF(設定!$B$21="dB",10^($B6625/20),ABS($B6625)))</f>
        <v>5.59493441496407</v>
      </c>
      <c r="D6625" s="32" t="n">
        <f aca="false">IF($A6625="","",$A6625^2)</f>
        <v>1070901.58691406</v>
      </c>
      <c r="E6625" s="32" t="n">
        <f aca="false">IF($A6625="","",IF($C6625&lt;=0,"",1/$C6625^2))</f>
        <v>0.0319455228064644</v>
      </c>
      <c r="F6625" s="33" t="n">
        <f aca="false">IF(OR(ROW()-設定!$B$30&lt;2,ROW()+設定!$B$30&gt;13701,N($A6625)&lt;=0,N(INDEX($A$2:$A$13701,MIN(13700,MAX(1,ROW()-1+設定!$B$30))))&lt;=0,$A6625&lt;設定!$B$28,$A6625&gt;設定!$B$29),0,IF(AND($C6625&gt;=MAX(INDEX($C$1:$C$13701,MAX(1,ROW()-設定!$B$24)):INDEX($C$1:$C$13701,MAX(1,ROW()-1))),$C6625&gt;MAX(INDEX($C$1:$C$13701,MIN(13701,ROW()+1)):INDEX($C$1:$C$13701,MIN(13701,ROW()+設定!$B$24))),$C6625&gt;=設定!$B$32,$C6625&gt;=MAX(MIN(INDEX($C$1:$C$13701,MAX(1,ROW()-設定!$B$26)):INDEX($C$1:$C$13701,MAX(1,ROW()-1))),MIN(INDEX($C$1:$C$13701,MIN(13701,ROW()+1)):INDEX($C$1:$C$13701,MIN(13701,ROW()+設定!$B$26))))*10^(設定!$B$27/20)),1,0))</f>
        <v>0</v>
      </c>
      <c r="G6625" s="33" t="n">
        <f aca="false">$G6624+IF($F6625=1,1,0)</f>
        <v>3</v>
      </c>
      <c r="H6625" s="0" t="str">
        <f aca="false">IF($F6625=1,$G6625,"")</f>
        <v/>
      </c>
    </row>
    <row r="6626" customFormat="false" ht="15" hidden="false" customHeight="false" outlineLevel="0" collapsed="false">
      <c r="A6626" s="30" t="n">
        <v>1035</v>
      </c>
      <c r="B6626" s="31" t="n">
        <v>14.9142</v>
      </c>
      <c r="C6626" s="32" t="n">
        <f aca="false">IF($A6626="","",IF(設定!$B$21="dB",10^($B6626/20),ABS($B6626)))</f>
        <v>5.56813812522098</v>
      </c>
      <c r="D6626" s="32" t="n">
        <f aca="false">IF($A6626="","",$A6626^2)</f>
        <v>1071225</v>
      </c>
      <c r="E6626" s="32" t="n">
        <f aca="false">IF($A6626="","",IF($C6626&lt;=0,"",1/$C6626^2))</f>
        <v>0.0322537340033469</v>
      </c>
      <c r="F6626" s="33" t="n">
        <f aca="false">IF(OR(ROW()-設定!$B$30&lt;2,ROW()+設定!$B$30&gt;13701,N($A6626)&lt;=0,N(INDEX($A$2:$A$13701,MIN(13700,MAX(1,ROW()-1+設定!$B$30))))&lt;=0,$A6626&lt;設定!$B$28,$A6626&gt;設定!$B$29),0,IF(AND($C6626&gt;=MAX(INDEX($C$1:$C$13701,MAX(1,ROW()-設定!$B$24)):INDEX($C$1:$C$13701,MAX(1,ROW()-1))),$C6626&gt;MAX(INDEX($C$1:$C$13701,MIN(13701,ROW()+1)):INDEX($C$1:$C$13701,MIN(13701,ROW()+設定!$B$24))),$C6626&gt;=設定!$B$32,$C6626&gt;=MAX(MIN(INDEX($C$1:$C$13701,MAX(1,ROW()-設定!$B$26)):INDEX($C$1:$C$13701,MAX(1,ROW()-1))),MIN(INDEX($C$1:$C$13701,MIN(13701,ROW()+1)):INDEX($C$1:$C$13701,MIN(13701,ROW()+設定!$B$26))))*10^(設定!$B$27/20)),1,0))</f>
        <v>0</v>
      </c>
      <c r="G6626" s="33" t="n">
        <f aca="false">$G6625+IF($F6626=1,1,0)</f>
        <v>3</v>
      </c>
      <c r="H6626" s="0" t="str">
        <f aca="false">IF($F6626=1,$G6626,"")</f>
        <v/>
      </c>
    </row>
    <row r="6627" customFormat="false" ht="15" hidden="false" customHeight="false" outlineLevel="0" collapsed="false">
      <c r="A6627" s="30" t="n">
        <v>1035.15625</v>
      </c>
      <c r="B6627" s="31" t="n">
        <v>14.8848</v>
      </c>
      <c r="C6627" s="32" t="n">
        <f aca="false">IF($A6627="","",IF(設定!$B$21="dB",10^($B6627/20),ABS($B6627)))</f>
        <v>5.54932295157624</v>
      </c>
      <c r="D6627" s="32" t="n">
        <f aca="false">IF($A6627="","",$A6627^2)</f>
        <v>1071548.46191406</v>
      </c>
      <c r="E6627" s="32" t="n">
        <f aca="false">IF($A6627="","",IF($C6627&lt;=0,"",1/$C6627^2))</f>
        <v>0.0324728196109545</v>
      </c>
      <c r="F6627" s="33" t="n">
        <f aca="false">IF(OR(ROW()-設定!$B$30&lt;2,ROW()+設定!$B$30&gt;13701,N($A6627)&lt;=0,N(INDEX($A$2:$A$13701,MIN(13700,MAX(1,ROW()-1+設定!$B$30))))&lt;=0,$A6627&lt;設定!$B$28,$A6627&gt;設定!$B$29),0,IF(AND($C6627&gt;=MAX(INDEX($C$1:$C$13701,MAX(1,ROW()-設定!$B$24)):INDEX($C$1:$C$13701,MAX(1,ROW()-1))),$C6627&gt;MAX(INDEX($C$1:$C$13701,MIN(13701,ROW()+1)):INDEX($C$1:$C$13701,MIN(13701,ROW()+設定!$B$24))),$C6627&gt;=設定!$B$32,$C6627&gt;=MAX(MIN(INDEX($C$1:$C$13701,MAX(1,ROW()-設定!$B$26)):INDEX($C$1:$C$13701,MAX(1,ROW()-1))),MIN(INDEX($C$1:$C$13701,MIN(13701,ROW()+1)):INDEX($C$1:$C$13701,MIN(13701,ROW()+設定!$B$26))))*10^(設定!$B$27/20)),1,0))</f>
        <v>0</v>
      </c>
      <c r="G6627" s="33" t="n">
        <f aca="false">$G6626+IF($F6627=1,1,0)</f>
        <v>3</v>
      </c>
      <c r="H6627" s="0" t="str">
        <f aca="false">IF($F6627=1,$G6627,"")</f>
        <v/>
      </c>
    </row>
    <row r="6628" customFormat="false" ht="15" hidden="false" customHeight="false" outlineLevel="0" collapsed="false">
      <c r="A6628" s="30" t="n">
        <v>1035.3125</v>
      </c>
      <c r="B6628" s="31" t="n">
        <v>14.6874</v>
      </c>
      <c r="C6628" s="32" t="n">
        <f aca="false">IF($A6628="","",IF(設定!$B$21="dB",10^($B6628/20),ABS($B6628)))</f>
        <v>5.42462848330841</v>
      </c>
      <c r="D6628" s="32" t="n">
        <f aca="false">IF($A6628="","",$A6628^2)</f>
        <v>1071871.97265625</v>
      </c>
      <c r="E6628" s="32" t="n">
        <f aca="false">IF($A6628="","",IF($C6628&lt;=0,"",1/$C6628^2))</f>
        <v>0.0339828657648183</v>
      </c>
      <c r="F6628" s="33" t="n">
        <f aca="false">IF(OR(ROW()-設定!$B$30&lt;2,ROW()+設定!$B$30&gt;13701,N($A6628)&lt;=0,N(INDEX($A$2:$A$13701,MIN(13700,MAX(1,ROW()-1+設定!$B$30))))&lt;=0,$A6628&lt;設定!$B$28,$A6628&gt;設定!$B$29),0,IF(AND($C6628&gt;=MAX(INDEX($C$1:$C$13701,MAX(1,ROW()-設定!$B$24)):INDEX($C$1:$C$13701,MAX(1,ROW()-1))),$C6628&gt;MAX(INDEX($C$1:$C$13701,MIN(13701,ROW()+1)):INDEX($C$1:$C$13701,MIN(13701,ROW()+設定!$B$24))),$C6628&gt;=設定!$B$32,$C6628&gt;=MAX(MIN(INDEX($C$1:$C$13701,MAX(1,ROW()-設定!$B$26)):INDEX($C$1:$C$13701,MAX(1,ROW()-1))),MIN(INDEX($C$1:$C$13701,MIN(13701,ROW()+1)):INDEX($C$1:$C$13701,MIN(13701,ROW()+設定!$B$26))))*10^(設定!$B$27/20)),1,0))</f>
        <v>0</v>
      </c>
      <c r="G6628" s="33" t="n">
        <f aca="false">$G6627+IF($F6628=1,1,0)</f>
        <v>3</v>
      </c>
      <c r="H6628" s="0" t="str">
        <f aca="false">IF($F6628=1,$G6628,"")</f>
        <v/>
      </c>
    </row>
    <row r="6629" customFormat="false" ht="15" hidden="false" customHeight="false" outlineLevel="0" collapsed="false">
      <c r="A6629" s="30" t="n">
        <v>1035.46875</v>
      </c>
      <c r="B6629" s="31" t="n">
        <v>14.7999</v>
      </c>
      <c r="C6629" s="32" t="n">
        <f aca="false">IF($A6629="","",IF(設定!$B$21="dB",10^($B6629/20),ABS($B6629)))</f>
        <v>5.49534547070924</v>
      </c>
      <c r="D6629" s="32" t="n">
        <f aca="false">IF($A6629="","",$A6629^2)</f>
        <v>1072195.53222656</v>
      </c>
      <c r="E6629" s="32" t="n">
        <f aca="false">IF($A6629="","",IF($C6629&lt;=0,"",1/$C6629^2))</f>
        <v>0.0331138746146215</v>
      </c>
      <c r="F6629" s="33" t="n">
        <f aca="false">IF(OR(ROW()-設定!$B$30&lt;2,ROW()+設定!$B$30&gt;13701,N($A6629)&lt;=0,N(INDEX($A$2:$A$13701,MIN(13700,MAX(1,ROW()-1+設定!$B$30))))&lt;=0,$A6629&lt;設定!$B$28,$A6629&gt;設定!$B$29),0,IF(AND($C6629&gt;=MAX(INDEX($C$1:$C$13701,MAX(1,ROW()-設定!$B$24)):INDEX($C$1:$C$13701,MAX(1,ROW()-1))),$C6629&gt;MAX(INDEX($C$1:$C$13701,MIN(13701,ROW()+1)):INDEX($C$1:$C$13701,MIN(13701,ROW()+設定!$B$24))),$C6629&gt;=設定!$B$32,$C6629&gt;=MAX(MIN(INDEX($C$1:$C$13701,MAX(1,ROW()-設定!$B$26)):INDEX($C$1:$C$13701,MAX(1,ROW()-1))),MIN(INDEX($C$1:$C$13701,MIN(13701,ROW()+1)):INDEX($C$1:$C$13701,MIN(13701,ROW()+設定!$B$26))))*10^(設定!$B$27/20)),1,0))</f>
        <v>0</v>
      </c>
      <c r="G6629" s="33" t="n">
        <f aca="false">$G6628+IF($F6629=1,1,0)</f>
        <v>3</v>
      </c>
      <c r="H6629" s="0" t="str">
        <f aca="false">IF($F6629=1,$G6629,"")</f>
        <v/>
      </c>
    </row>
    <row r="6630" customFormat="false" ht="15" hidden="false" customHeight="false" outlineLevel="0" collapsed="false">
      <c r="A6630" s="30" t="n">
        <v>1035.625</v>
      </c>
      <c r="B6630" s="31" t="n">
        <v>14.9552</v>
      </c>
      <c r="C6630" s="32" t="n">
        <f aca="false">IF($A6630="","",IF(設定!$B$21="dB",10^($B6630/20),ABS($B6630)))</f>
        <v>5.59448353469233</v>
      </c>
      <c r="D6630" s="32" t="n">
        <f aca="false">IF($A6630="","",$A6630^2)</f>
        <v>1072519.140625</v>
      </c>
      <c r="E6630" s="32" t="n">
        <f aca="false">IF($A6630="","",IF($C6630&lt;=0,"",1/$C6630^2))</f>
        <v>0.03195067223137</v>
      </c>
      <c r="F6630" s="33" t="n">
        <f aca="false">IF(OR(ROW()-設定!$B$30&lt;2,ROW()+設定!$B$30&gt;13701,N($A6630)&lt;=0,N(INDEX($A$2:$A$13701,MIN(13700,MAX(1,ROW()-1+設定!$B$30))))&lt;=0,$A6630&lt;設定!$B$28,$A6630&gt;設定!$B$29),0,IF(AND($C6630&gt;=MAX(INDEX($C$1:$C$13701,MAX(1,ROW()-設定!$B$24)):INDEX($C$1:$C$13701,MAX(1,ROW()-1))),$C6630&gt;MAX(INDEX($C$1:$C$13701,MIN(13701,ROW()+1)):INDEX($C$1:$C$13701,MIN(13701,ROW()+設定!$B$24))),$C6630&gt;=設定!$B$32,$C6630&gt;=MAX(MIN(INDEX($C$1:$C$13701,MAX(1,ROW()-設定!$B$26)):INDEX($C$1:$C$13701,MAX(1,ROW()-1))),MIN(INDEX($C$1:$C$13701,MIN(13701,ROW()+1)):INDEX($C$1:$C$13701,MIN(13701,ROW()+設定!$B$26))))*10^(設定!$B$27/20)),1,0))</f>
        <v>0</v>
      </c>
      <c r="G6630" s="33" t="n">
        <f aca="false">$G6629+IF($F6630=1,1,0)</f>
        <v>3</v>
      </c>
      <c r="H6630" s="0" t="str">
        <f aca="false">IF($F6630=1,$G6630,"")</f>
        <v/>
      </c>
    </row>
    <row r="6631" customFormat="false" ht="15" hidden="false" customHeight="false" outlineLevel="0" collapsed="false">
      <c r="A6631" s="30" t="n">
        <v>1035.78125</v>
      </c>
      <c r="B6631" s="31" t="n">
        <v>15.028</v>
      </c>
      <c r="C6631" s="32" t="n">
        <f aca="false">IF($A6631="","",IF(設定!$B$21="dB",10^($B6631/20),ABS($B6631)))</f>
        <v>5.64157024432984</v>
      </c>
      <c r="D6631" s="32" t="n">
        <f aca="false">IF($A6631="","",$A6631^2)</f>
        <v>1072842.79785156</v>
      </c>
      <c r="E6631" s="32" t="n">
        <f aca="false">IF($A6631="","",IF($C6631&lt;=0,"",1/$C6631^2))</f>
        <v>0.0314195528464107</v>
      </c>
      <c r="F6631" s="33" t="n">
        <f aca="false">IF(OR(ROW()-設定!$B$30&lt;2,ROW()+設定!$B$30&gt;13701,N($A6631)&lt;=0,N(INDEX($A$2:$A$13701,MIN(13700,MAX(1,ROW()-1+設定!$B$30))))&lt;=0,$A6631&lt;設定!$B$28,$A6631&gt;設定!$B$29),0,IF(AND($C6631&gt;=MAX(INDEX($C$1:$C$13701,MAX(1,ROW()-設定!$B$24)):INDEX($C$1:$C$13701,MAX(1,ROW()-1))),$C6631&gt;MAX(INDEX($C$1:$C$13701,MIN(13701,ROW()+1)):INDEX($C$1:$C$13701,MIN(13701,ROW()+設定!$B$24))),$C6631&gt;=設定!$B$32,$C6631&gt;=MAX(MIN(INDEX($C$1:$C$13701,MAX(1,ROW()-設定!$B$26)):INDEX($C$1:$C$13701,MAX(1,ROW()-1))),MIN(INDEX($C$1:$C$13701,MIN(13701,ROW()+1)):INDEX($C$1:$C$13701,MIN(13701,ROW()+設定!$B$26))))*10^(設定!$B$27/20)),1,0))</f>
        <v>0</v>
      </c>
      <c r="G6631" s="33" t="n">
        <f aca="false">$G6630+IF($F6631=1,1,0)</f>
        <v>3</v>
      </c>
      <c r="H6631" s="0" t="str">
        <f aca="false">IF($F6631=1,$G6631,"")</f>
        <v/>
      </c>
    </row>
    <row r="6632" customFormat="false" ht="15" hidden="false" customHeight="false" outlineLevel="0" collapsed="false">
      <c r="A6632" s="30" t="n">
        <v>1035.9375</v>
      </c>
      <c r="B6632" s="31" t="n">
        <v>14.8733</v>
      </c>
      <c r="C6632" s="32" t="n">
        <f aca="false">IF($A6632="","",IF(設定!$B$21="dB",10^($B6632/20),ABS($B6632)))</f>
        <v>5.54198058497058</v>
      </c>
      <c r="D6632" s="32" t="n">
        <f aca="false">IF($A6632="","",$A6632^2)</f>
        <v>1073166.50390625</v>
      </c>
      <c r="E6632" s="32" t="n">
        <f aca="false">IF($A6632="","",IF($C6632&lt;=0,"",1/$C6632^2))</f>
        <v>0.0325589207022391</v>
      </c>
      <c r="F6632" s="33" t="n">
        <f aca="false">IF(OR(ROW()-設定!$B$30&lt;2,ROW()+設定!$B$30&gt;13701,N($A6632)&lt;=0,N(INDEX($A$2:$A$13701,MIN(13700,MAX(1,ROW()-1+設定!$B$30))))&lt;=0,$A6632&lt;設定!$B$28,$A6632&gt;設定!$B$29),0,IF(AND($C6632&gt;=MAX(INDEX($C$1:$C$13701,MAX(1,ROW()-設定!$B$24)):INDEX($C$1:$C$13701,MAX(1,ROW()-1))),$C6632&gt;MAX(INDEX($C$1:$C$13701,MIN(13701,ROW()+1)):INDEX($C$1:$C$13701,MIN(13701,ROW()+設定!$B$24))),$C6632&gt;=設定!$B$32,$C6632&gt;=MAX(MIN(INDEX($C$1:$C$13701,MAX(1,ROW()-設定!$B$26)):INDEX($C$1:$C$13701,MAX(1,ROW()-1))),MIN(INDEX($C$1:$C$13701,MIN(13701,ROW()+1)):INDEX($C$1:$C$13701,MIN(13701,ROW()+設定!$B$26))))*10^(設定!$B$27/20)),1,0))</f>
        <v>0</v>
      </c>
      <c r="G6632" s="33" t="n">
        <f aca="false">$G6631+IF($F6632=1,1,0)</f>
        <v>3</v>
      </c>
      <c r="H6632" s="0" t="str">
        <f aca="false">IF($F6632=1,$G6632,"")</f>
        <v/>
      </c>
    </row>
    <row r="6633" customFormat="false" ht="15" hidden="false" customHeight="false" outlineLevel="0" collapsed="false">
      <c r="A6633" s="30" t="n">
        <v>1036.09375</v>
      </c>
      <c r="B6633" s="31" t="n">
        <v>14.9386</v>
      </c>
      <c r="C6633" s="32" t="n">
        <f aca="false">IF($A6633="","",IF(設定!$B$21="dB",10^($B6633/20),ABS($B6633)))</f>
        <v>5.58380187230604</v>
      </c>
      <c r="D6633" s="32" t="n">
        <f aca="false">IF($A6633="","",$A6633^2)</f>
        <v>1073490.25878906</v>
      </c>
      <c r="E6633" s="32" t="n">
        <f aca="false">IF($A6633="","",IF($C6633&lt;=0,"",1/$C6633^2))</f>
        <v>0.0320730307022974</v>
      </c>
      <c r="F6633" s="33" t="n">
        <f aca="false">IF(OR(ROW()-設定!$B$30&lt;2,ROW()+設定!$B$30&gt;13701,N($A6633)&lt;=0,N(INDEX($A$2:$A$13701,MIN(13700,MAX(1,ROW()-1+設定!$B$30))))&lt;=0,$A6633&lt;設定!$B$28,$A6633&gt;設定!$B$29),0,IF(AND($C6633&gt;=MAX(INDEX($C$1:$C$13701,MAX(1,ROW()-設定!$B$24)):INDEX($C$1:$C$13701,MAX(1,ROW()-1))),$C6633&gt;MAX(INDEX($C$1:$C$13701,MIN(13701,ROW()+1)):INDEX($C$1:$C$13701,MIN(13701,ROW()+設定!$B$24))),$C6633&gt;=設定!$B$32,$C6633&gt;=MAX(MIN(INDEX($C$1:$C$13701,MAX(1,ROW()-設定!$B$26)):INDEX($C$1:$C$13701,MAX(1,ROW()-1))),MIN(INDEX($C$1:$C$13701,MIN(13701,ROW()+1)):INDEX($C$1:$C$13701,MIN(13701,ROW()+設定!$B$26))))*10^(設定!$B$27/20)),1,0))</f>
        <v>0</v>
      </c>
      <c r="G6633" s="33" t="n">
        <f aca="false">$G6632+IF($F6633=1,1,0)</f>
        <v>3</v>
      </c>
      <c r="H6633" s="0" t="str">
        <f aca="false">IF($F6633=1,$G6633,"")</f>
        <v/>
      </c>
    </row>
    <row r="6634" customFormat="false" ht="15" hidden="false" customHeight="false" outlineLevel="0" collapsed="false">
      <c r="A6634" s="30" t="n">
        <v>1036.25</v>
      </c>
      <c r="B6634" s="31" t="n">
        <v>15.0718</v>
      </c>
      <c r="C6634" s="32" t="n">
        <f aca="false">IF($A6634="","",IF(設定!$B$21="dB",10^($B6634/20),ABS($B6634)))</f>
        <v>5.6700906214409</v>
      </c>
      <c r="D6634" s="32" t="n">
        <f aca="false">IF($A6634="","",$A6634^2)</f>
        <v>1073814.0625</v>
      </c>
      <c r="E6634" s="32" t="n">
        <f aca="false">IF($A6634="","",IF($C6634&lt;=0,"",1/$C6634^2))</f>
        <v>0.0311042690583949</v>
      </c>
      <c r="F6634" s="33" t="n">
        <f aca="false">IF(OR(ROW()-設定!$B$30&lt;2,ROW()+設定!$B$30&gt;13701,N($A6634)&lt;=0,N(INDEX($A$2:$A$13701,MIN(13700,MAX(1,ROW()-1+設定!$B$30))))&lt;=0,$A6634&lt;設定!$B$28,$A6634&gt;設定!$B$29),0,IF(AND($C6634&gt;=MAX(INDEX($C$1:$C$13701,MAX(1,ROW()-設定!$B$24)):INDEX($C$1:$C$13701,MAX(1,ROW()-1))),$C6634&gt;MAX(INDEX($C$1:$C$13701,MIN(13701,ROW()+1)):INDEX($C$1:$C$13701,MIN(13701,ROW()+設定!$B$24))),$C6634&gt;=設定!$B$32,$C6634&gt;=MAX(MIN(INDEX($C$1:$C$13701,MAX(1,ROW()-設定!$B$26)):INDEX($C$1:$C$13701,MAX(1,ROW()-1))),MIN(INDEX($C$1:$C$13701,MIN(13701,ROW()+1)):INDEX($C$1:$C$13701,MIN(13701,ROW()+設定!$B$26))))*10^(設定!$B$27/20)),1,0))</f>
        <v>0</v>
      </c>
      <c r="G6634" s="33" t="n">
        <f aca="false">$G6633+IF($F6634=1,1,0)</f>
        <v>3</v>
      </c>
      <c r="H6634" s="0" t="str">
        <f aca="false">IF($F6634=1,$G6634,"")</f>
        <v/>
      </c>
    </row>
    <row r="6635" customFormat="false" ht="15" hidden="false" customHeight="false" outlineLevel="0" collapsed="false">
      <c r="A6635" s="30" t="n">
        <v>1036.40625</v>
      </c>
      <c r="B6635" s="31" t="n">
        <v>14.8458</v>
      </c>
      <c r="C6635" s="32" t="n">
        <f aca="false">IF($A6635="","",IF(設定!$B$21="dB",10^($B6635/20),ABS($B6635)))</f>
        <v>5.52446211922702</v>
      </c>
      <c r="D6635" s="32" t="n">
        <f aca="false">IF($A6635="","",$A6635^2)</f>
        <v>1074137.91503906</v>
      </c>
      <c r="E6635" s="32" t="n">
        <f aca="false">IF($A6635="","",IF($C6635&lt;=0,"",1/$C6635^2))</f>
        <v>0.0327657414519508</v>
      </c>
      <c r="F6635" s="33" t="n">
        <f aca="false">IF(OR(ROW()-設定!$B$30&lt;2,ROW()+設定!$B$30&gt;13701,N($A6635)&lt;=0,N(INDEX($A$2:$A$13701,MIN(13700,MAX(1,ROW()-1+設定!$B$30))))&lt;=0,$A6635&lt;設定!$B$28,$A6635&gt;設定!$B$29),0,IF(AND($C6635&gt;=MAX(INDEX($C$1:$C$13701,MAX(1,ROW()-設定!$B$24)):INDEX($C$1:$C$13701,MAX(1,ROW()-1))),$C6635&gt;MAX(INDEX($C$1:$C$13701,MIN(13701,ROW()+1)):INDEX($C$1:$C$13701,MIN(13701,ROW()+設定!$B$24))),$C6635&gt;=設定!$B$32,$C6635&gt;=MAX(MIN(INDEX($C$1:$C$13701,MAX(1,ROW()-設定!$B$26)):INDEX($C$1:$C$13701,MAX(1,ROW()-1))),MIN(INDEX($C$1:$C$13701,MIN(13701,ROW()+1)):INDEX($C$1:$C$13701,MIN(13701,ROW()+設定!$B$26))))*10^(設定!$B$27/20)),1,0))</f>
        <v>0</v>
      </c>
      <c r="G6635" s="33" t="n">
        <f aca="false">$G6634+IF($F6635=1,1,0)</f>
        <v>3</v>
      </c>
      <c r="H6635" s="0" t="str">
        <f aca="false">IF($F6635=1,$G6635,"")</f>
        <v/>
      </c>
    </row>
    <row r="6636" customFormat="false" ht="15" hidden="false" customHeight="false" outlineLevel="0" collapsed="false">
      <c r="A6636" s="30" t="n">
        <v>1036.5625</v>
      </c>
      <c r="B6636" s="31" t="n">
        <v>14.8633</v>
      </c>
      <c r="C6636" s="32" t="n">
        <f aca="false">IF($A6636="","",IF(設定!$B$21="dB",10^($B6636/20),ABS($B6636)))</f>
        <v>5.53560381549821</v>
      </c>
      <c r="D6636" s="32" t="n">
        <f aca="false">IF($A6636="","",$A6636^2)</f>
        <v>1074461.81640625</v>
      </c>
      <c r="E6636" s="32" t="n">
        <f aca="false">IF($A6636="","",IF($C6636&lt;=0,"",1/$C6636^2))</f>
        <v>0.0326339767660172</v>
      </c>
      <c r="F6636" s="33" t="n">
        <f aca="false">IF(OR(ROW()-設定!$B$30&lt;2,ROW()+設定!$B$30&gt;13701,N($A6636)&lt;=0,N(INDEX($A$2:$A$13701,MIN(13700,MAX(1,ROW()-1+設定!$B$30))))&lt;=0,$A6636&lt;設定!$B$28,$A6636&gt;設定!$B$29),0,IF(AND($C6636&gt;=MAX(INDEX($C$1:$C$13701,MAX(1,ROW()-設定!$B$24)):INDEX($C$1:$C$13701,MAX(1,ROW()-1))),$C6636&gt;MAX(INDEX($C$1:$C$13701,MIN(13701,ROW()+1)):INDEX($C$1:$C$13701,MIN(13701,ROW()+設定!$B$24))),$C6636&gt;=設定!$B$32,$C6636&gt;=MAX(MIN(INDEX($C$1:$C$13701,MAX(1,ROW()-設定!$B$26)):INDEX($C$1:$C$13701,MAX(1,ROW()-1))),MIN(INDEX($C$1:$C$13701,MIN(13701,ROW()+1)):INDEX($C$1:$C$13701,MIN(13701,ROW()+設定!$B$26))))*10^(設定!$B$27/20)),1,0))</f>
        <v>0</v>
      </c>
      <c r="G6636" s="33" t="n">
        <f aca="false">$G6635+IF($F6636=1,1,0)</f>
        <v>3</v>
      </c>
      <c r="H6636" s="0" t="str">
        <f aca="false">IF($F6636=1,$G6636,"")</f>
        <v/>
      </c>
    </row>
    <row r="6637" customFormat="false" ht="15" hidden="false" customHeight="false" outlineLevel="0" collapsed="false">
      <c r="A6637" s="30" t="n">
        <v>1036.71875</v>
      </c>
      <c r="B6637" s="31" t="n">
        <v>15.0647</v>
      </c>
      <c r="C6637" s="32" t="n">
        <f aca="false">IF($A6637="","",IF(設定!$B$21="dB",10^($B6637/20),ABS($B6637)))</f>
        <v>5.66545768274193</v>
      </c>
      <c r="D6637" s="32" t="n">
        <f aca="false">IF($A6637="","",$A6637^2)</f>
        <v>1074785.76660156</v>
      </c>
      <c r="E6637" s="32" t="n">
        <f aca="false">IF($A6637="","",IF($C6637&lt;=0,"",1/$C6637^2))</f>
        <v>0.0311551610076868</v>
      </c>
      <c r="F6637" s="33" t="n">
        <f aca="false">IF(OR(ROW()-設定!$B$30&lt;2,ROW()+設定!$B$30&gt;13701,N($A6637)&lt;=0,N(INDEX($A$2:$A$13701,MIN(13700,MAX(1,ROW()-1+設定!$B$30))))&lt;=0,$A6637&lt;設定!$B$28,$A6637&gt;設定!$B$29),0,IF(AND($C6637&gt;=MAX(INDEX($C$1:$C$13701,MAX(1,ROW()-設定!$B$24)):INDEX($C$1:$C$13701,MAX(1,ROW()-1))),$C6637&gt;MAX(INDEX($C$1:$C$13701,MIN(13701,ROW()+1)):INDEX($C$1:$C$13701,MIN(13701,ROW()+設定!$B$24))),$C6637&gt;=設定!$B$32,$C6637&gt;=MAX(MIN(INDEX($C$1:$C$13701,MAX(1,ROW()-設定!$B$26)):INDEX($C$1:$C$13701,MAX(1,ROW()-1))),MIN(INDEX($C$1:$C$13701,MIN(13701,ROW()+1)):INDEX($C$1:$C$13701,MIN(13701,ROW()+設定!$B$26))))*10^(設定!$B$27/20)),1,0))</f>
        <v>0</v>
      </c>
      <c r="G6637" s="33" t="n">
        <f aca="false">$G6636+IF($F6637=1,1,0)</f>
        <v>3</v>
      </c>
      <c r="H6637" s="0" t="str">
        <f aca="false">IF($F6637=1,$G6637,"")</f>
        <v/>
      </c>
    </row>
    <row r="6638" customFormat="false" ht="15" hidden="false" customHeight="false" outlineLevel="0" collapsed="false">
      <c r="A6638" s="30" t="n">
        <v>1036.875</v>
      </c>
      <c r="B6638" s="31" t="n">
        <v>15.1359</v>
      </c>
      <c r="C6638" s="32" t="n">
        <f aca="false">IF($A6638="","",IF(設定!$B$21="dB",10^($B6638/20),ABS($B6638)))</f>
        <v>5.71208945299175</v>
      </c>
      <c r="D6638" s="32" t="n">
        <f aca="false">IF($A6638="","",$A6638^2)</f>
        <v>1075109.765625</v>
      </c>
      <c r="E6638" s="32" t="n">
        <f aca="false">IF($A6638="","",IF($C6638&lt;=0,"",1/$C6638^2))</f>
        <v>0.0306485547546286</v>
      </c>
      <c r="F6638" s="33" t="n">
        <f aca="false">IF(OR(ROW()-設定!$B$30&lt;2,ROW()+設定!$B$30&gt;13701,N($A6638)&lt;=0,N(INDEX($A$2:$A$13701,MIN(13700,MAX(1,ROW()-1+設定!$B$30))))&lt;=0,$A6638&lt;設定!$B$28,$A6638&gt;設定!$B$29),0,IF(AND($C6638&gt;=MAX(INDEX($C$1:$C$13701,MAX(1,ROW()-設定!$B$24)):INDEX($C$1:$C$13701,MAX(1,ROW()-1))),$C6638&gt;MAX(INDEX($C$1:$C$13701,MIN(13701,ROW()+1)):INDEX($C$1:$C$13701,MIN(13701,ROW()+設定!$B$24))),$C6638&gt;=設定!$B$32,$C6638&gt;=MAX(MIN(INDEX($C$1:$C$13701,MAX(1,ROW()-設定!$B$26)):INDEX($C$1:$C$13701,MAX(1,ROW()-1))),MIN(INDEX($C$1:$C$13701,MIN(13701,ROW()+1)):INDEX($C$1:$C$13701,MIN(13701,ROW()+設定!$B$26))))*10^(設定!$B$27/20)),1,0))</f>
        <v>0</v>
      </c>
      <c r="G6638" s="33" t="n">
        <f aca="false">$G6637+IF($F6638=1,1,0)</f>
        <v>3</v>
      </c>
      <c r="H6638" s="0" t="str">
        <f aca="false">IF($F6638=1,$G6638,"")</f>
        <v/>
      </c>
    </row>
    <row r="6639" customFormat="false" ht="15" hidden="false" customHeight="false" outlineLevel="0" collapsed="false">
      <c r="A6639" s="30" t="n">
        <v>1037.03125</v>
      </c>
      <c r="B6639" s="31" t="n">
        <v>15.0819</v>
      </c>
      <c r="C6639" s="32" t="n">
        <f aca="false">IF($A6639="","",IF(設定!$B$21="dB",10^($B6639/20),ABS($B6639)))</f>
        <v>5.67668766863999</v>
      </c>
      <c r="D6639" s="32" t="n">
        <f aca="false">IF($A6639="","",$A6639^2)</f>
        <v>1075433.81347656</v>
      </c>
      <c r="E6639" s="32" t="n">
        <f aca="false">IF($A6639="","",IF($C6639&lt;=0,"",1/$C6639^2))</f>
        <v>0.0310320166778978</v>
      </c>
      <c r="F6639" s="33" t="n">
        <f aca="false">IF(OR(ROW()-設定!$B$30&lt;2,ROW()+設定!$B$30&gt;13701,N($A6639)&lt;=0,N(INDEX($A$2:$A$13701,MIN(13700,MAX(1,ROW()-1+設定!$B$30))))&lt;=0,$A6639&lt;設定!$B$28,$A6639&gt;設定!$B$29),0,IF(AND($C6639&gt;=MAX(INDEX($C$1:$C$13701,MAX(1,ROW()-設定!$B$24)):INDEX($C$1:$C$13701,MAX(1,ROW()-1))),$C6639&gt;MAX(INDEX($C$1:$C$13701,MIN(13701,ROW()+1)):INDEX($C$1:$C$13701,MIN(13701,ROW()+設定!$B$24))),$C6639&gt;=設定!$B$32,$C6639&gt;=MAX(MIN(INDEX($C$1:$C$13701,MAX(1,ROW()-設定!$B$26)):INDEX($C$1:$C$13701,MAX(1,ROW()-1))),MIN(INDEX($C$1:$C$13701,MIN(13701,ROW()+1)):INDEX($C$1:$C$13701,MIN(13701,ROW()+設定!$B$26))))*10^(設定!$B$27/20)),1,0))</f>
        <v>0</v>
      </c>
      <c r="G6639" s="33" t="n">
        <f aca="false">$G6638+IF($F6639=1,1,0)</f>
        <v>3</v>
      </c>
      <c r="H6639" s="0" t="str">
        <f aca="false">IF($F6639=1,$G6639,"")</f>
        <v/>
      </c>
    </row>
    <row r="6640" customFormat="false" ht="15" hidden="false" customHeight="false" outlineLevel="0" collapsed="false">
      <c r="A6640" s="30" t="n">
        <v>1037.1875</v>
      </c>
      <c r="B6640" s="31" t="n">
        <v>14.9129</v>
      </c>
      <c r="C6640" s="32" t="n">
        <f aca="false">IF($A6640="","",IF(設定!$B$21="dB",10^($B6640/20),ABS($B6640)))</f>
        <v>5.56730481531268</v>
      </c>
      <c r="D6640" s="32" t="n">
        <f aca="false">IF($A6640="","",$A6640^2)</f>
        <v>1075757.91015625</v>
      </c>
      <c r="E6640" s="32" t="n">
        <f aca="false">IF($A6640="","",IF($C6640&lt;=0,"",1/$C6640^2))</f>
        <v>0.0322633901542161</v>
      </c>
      <c r="F6640" s="33" t="n">
        <f aca="false">IF(OR(ROW()-設定!$B$30&lt;2,ROW()+設定!$B$30&gt;13701,N($A6640)&lt;=0,N(INDEX($A$2:$A$13701,MIN(13700,MAX(1,ROW()-1+設定!$B$30))))&lt;=0,$A6640&lt;設定!$B$28,$A6640&gt;設定!$B$29),0,IF(AND($C6640&gt;=MAX(INDEX($C$1:$C$13701,MAX(1,ROW()-設定!$B$24)):INDEX($C$1:$C$13701,MAX(1,ROW()-1))),$C6640&gt;MAX(INDEX($C$1:$C$13701,MIN(13701,ROW()+1)):INDEX($C$1:$C$13701,MIN(13701,ROW()+設定!$B$24))),$C6640&gt;=設定!$B$32,$C6640&gt;=MAX(MIN(INDEX($C$1:$C$13701,MAX(1,ROW()-設定!$B$26)):INDEX($C$1:$C$13701,MAX(1,ROW()-1))),MIN(INDEX($C$1:$C$13701,MIN(13701,ROW()+1)):INDEX($C$1:$C$13701,MIN(13701,ROW()+設定!$B$26))))*10^(設定!$B$27/20)),1,0))</f>
        <v>0</v>
      </c>
      <c r="G6640" s="33" t="n">
        <f aca="false">$G6639+IF($F6640=1,1,0)</f>
        <v>3</v>
      </c>
      <c r="H6640" s="0" t="str">
        <f aca="false">IF($F6640=1,$G6640,"")</f>
        <v/>
      </c>
    </row>
    <row r="6641" customFormat="false" ht="15" hidden="false" customHeight="false" outlineLevel="0" collapsed="false">
      <c r="A6641" s="30" t="n">
        <v>1037.34375</v>
      </c>
      <c r="B6641" s="31" t="n">
        <v>15.1768</v>
      </c>
      <c r="C6641" s="32" t="n">
        <f aca="false">IF($A6641="","",IF(設定!$B$21="dB",10^($B6641/20),ABS($B6641)))</f>
        <v>5.73904988843349</v>
      </c>
      <c r="D6641" s="32" t="n">
        <f aca="false">IF($A6641="","",$A6641^2)</f>
        <v>1076082.05566406</v>
      </c>
      <c r="E6641" s="32" t="n">
        <f aca="false">IF($A6641="","",IF($C6641&lt;=0,"",1/$C6641^2))</f>
        <v>0.0303612746160478</v>
      </c>
      <c r="F6641" s="33" t="n">
        <f aca="false">IF(OR(ROW()-設定!$B$30&lt;2,ROW()+設定!$B$30&gt;13701,N($A6641)&lt;=0,N(INDEX($A$2:$A$13701,MIN(13700,MAX(1,ROW()-1+設定!$B$30))))&lt;=0,$A6641&lt;設定!$B$28,$A6641&gt;設定!$B$29),0,IF(AND($C6641&gt;=MAX(INDEX($C$1:$C$13701,MAX(1,ROW()-設定!$B$24)):INDEX($C$1:$C$13701,MAX(1,ROW()-1))),$C6641&gt;MAX(INDEX($C$1:$C$13701,MIN(13701,ROW()+1)):INDEX($C$1:$C$13701,MIN(13701,ROW()+設定!$B$24))),$C6641&gt;=設定!$B$32,$C6641&gt;=MAX(MIN(INDEX($C$1:$C$13701,MAX(1,ROW()-設定!$B$26)):INDEX($C$1:$C$13701,MAX(1,ROW()-1))),MIN(INDEX($C$1:$C$13701,MIN(13701,ROW()+1)):INDEX($C$1:$C$13701,MIN(13701,ROW()+設定!$B$26))))*10^(設定!$B$27/20)),1,0))</f>
        <v>0</v>
      </c>
      <c r="G6641" s="33" t="n">
        <f aca="false">$G6640+IF($F6641=1,1,0)</f>
        <v>3</v>
      </c>
      <c r="H6641" s="0" t="str">
        <f aca="false">IF($F6641=1,$G6641,"")</f>
        <v/>
      </c>
    </row>
    <row r="6642" customFormat="false" ht="15" hidden="false" customHeight="false" outlineLevel="0" collapsed="false">
      <c r="A6642" s="30" t="n">
        <v>1037.5</v>
      </c>
      <c r="B6642" s="31" t="n">
        <v>15.0578</v>
      </c>
      <c r="C6642" s="32" t="n">
        <f aca="false">IF($A6642="","",IF(設定!$B$21="dB",10^($B6642/20),ABS($B6642)))</f>
        <v>5.66095887643625</v>
      </c>
      <c r="D6642" s="32" t="n">
        <f aca="false">IF($A6642="","",$A6642^2)</f>
        <v>1076406.25</v>
      </c>
      <c r="E6642" s="32" t="n">
        <f aca="false">IF($A6642="","",IF($C6642&lt;=0,"",1/$C6642^2))</f>
        <v>0.0312046991623942</v>
      </c>
      <c r="F6642" s="33" t="n">
        <f aca="false">IF(OR(ROW()-設定!$B$30&lt;2,ROW()+設定!$B$30&gt;13701,N($A6642)&lt;=0,N(INDEX($A$2:$A$13701,MIN(13700,MAX(1,ROW()-1+設定!$B$30))))&lt;=0,$A6642&lt;設定!$B$28,$A6642&gt;設定!$B$29),0,IF(AND($C6642&gt;=MAX(INDEX($C$1:$C$13701,MAX(1,ROW()-設定!$B$24)):INDEX($C$1:$C$13701,MAX(1,ROW()-1))),$C6642&gt;MAX(INDEX($C$1:$C$13701,MIN(13701,ROW()+1)):INDEX($C$1:$C$13701,MIN(13701,ROW()+設定!$B$24))),$C6642&gt;=設定!$B$32,$C6642&gt;=MAX(MIN(INDEX($C$1:$C$13701,MAX(1,ROW()-設定!$B$26)):INDEX($C$1:$C$13701,MAX(1,ROW()-1))),MIN(INDEX($C$1:$C$13701,MIN(13701,ROW()+1)):INDEX($C$1:$C$13701,MIN(13701,ROW()+設定!$B$26))))*10^(設定!$B$27/20)),1,0))</f>
        <v>0</v>
      </c>
      <c r="G6642" s="33" t="n">
        <f aca="false">$G6641+IF($F6642=1,1,0)</f>
        <v>3</v>
      </c>
      <c r="H6642" s="0" t="str">
        <f aca="false">IF($F6642=1,$G6642,"")</f>
        <v/>
      </c>
    </row>
    <row r="6643" customFormat="false" ht="15" hidden="false" customHeight="false" outlineLevel="0" collapsed="false">
      <c r="A6643" s="30" t="n">
        <v>1037.65625</v>
      </c>
      <c r="B6643" s="31" t="n">
        <v>15.285</v>
      </c>
      <c r="C6643" s="32" t="n">
        <f aca="false">IF($A6643="","",IF(設定!$B$21="dB",10^($B6643/20),ABS($B6643)))</f>
        <v>5.81098828635915</v>
      </c>
      <c r="D6643" s="32" t="n">
        <f aca="false">IF($A6643="","",$A6643^2)</f>
        <v>1076730.49316406</v>
      </c>
      <c r="E6643" s="32" t="n">
        <f aca="false">IF($A6643="","",IF($C6643&lt;=0,"",1/$C6643^2))</f>
        <v>0.0296141996539436</v>
      </c>
      <c r="F6643" s="33" t="n">
        <f aca="false">IF(OR(ROW()-設定!$B$30&lt;2,ROW()+設定!$B$30&gt;13701,N($A6643)&lt;=0,N(INDEX($A$2:$A$13701,MIN(13700,MAX(1,ROW()-1+設定!$B$30))))&lt;=0,$A6643&lt;設定!$B$28,$A6643&gt;設定!$B$29),0,IF(AND($C6643&gt;=MAX(INDEX($C$1:$C$13701,MAX(1,ROW()-設定!$B$24)):INDEX($C$1:$C$13701,MAX(1,ROW()-1))),$C6643&gt;MAX(INDEX($C$1:$C$13701,MIN(13701,ROW()+1)):INDEX($C$1:$C$13701,MIN(13701,ROW()+設定!$B$24))),$C6643&gt;=設定!$B$32,$C6643&gt;=MAX(MIN(INDEX($C$1:$C$13701,MAX(1,ROW()-設定!$B$26)):INDEX($C$1:$C$13701,MAX(1,ROW()-1))),MIN(INDEX($C$1:$C$13701,MIN(13701,ROW()+1)):INDEX($C$1:$C$13701,MIN(13701,ROW()+設定!$B$26))))*10^(設定!$B$27/20)),1,0))</f>
        <v>0</v>
      </c>
      <c r="G6643" s="33" t="n">
        <f aca="false">$G6642+IF($F6643=1,1,0)</f>
        <v>3</v>
      </c>
      <c r="H6643" s="0" t="str">
        <f aca="false">IF($F6643=1,$G6643,"")</f>
        <v/>
      </c>
    </row>
    <row r="6644" customFormat="false" ht="15" hidden="false" customHeight="false" outlineLevel="0" collapsed="false">
      <c r="A6644" s="30" t="n">
        <v>1037.8125</v>
      </c>
      <c r="B6644" s="31" t="n">
        <v>15.2289</v>
      </c>
      <c r="C6644" s="32" t="n">
        <f aca="false">IF($A6644="","",IF(設定!$B$21="dB",10^($B6644/20),ABS($B6644)))</f>
        <v>5.77357750239692</v>
      </c>
      <c r="D6644" s="32" t="n">
        <f aca="false">IF($A6644="","",$A6644^2)</f>
        <v>1077054.78515625</v>
      </c>
      <c r="E6644" s="32" t="n">
        <f aca="false">IF($A6644="","",IF($C6644&lt;=0,"",1/$C6644^2))</f>
        <v>0.0299992225615821</v>
      </c>
      <c r="F6644" s="33" t="n">
        <f aca="false">IF(OR(ROW()-設定!$B$30&lt;2,ROW()+設定!$B$30&gt;13701,N($A6644)&lt;=0,N(INDEX($A$2:$A$13701,MIN(13700,MAX(1,ROW()-1+設定!$B$30))))&lt;=0,$A6644&lt;設定!$B$28,$A6644&gt;設定!$B$29),0,IF(AND($C6644&gt;=MAX(INDEX($C$1:$C$13701,MAX(1,ROW()-設定!$B$24)):INDEX($C$1:$C$13701,MAX(1,ROW()-1))),$C6644&gt;MAX(INDEX($C$1:$C$13701,MIN(13701,ROW()+1)):INDEX($C$1:$C$13701,MIN(13701,ROW()+設定!$B$24))),$C6644&gt;=設定!$B$32,$C6644&gt;=MAX(MIN(INDEX($C$1:$C$13701,MAX(1,ROW()-設定!$B$26)):INDEX($C$1:$C$13701,MAX(1,ROW()-1))),MIN(INDEX($C$1:$C$13701,MIN(13701,ROW()+1)):INDEX($C$1:$C$13701,MIN(13701,ROW()+設定!$B$26))))*10^(設定!$B$27/20)),1,0))</f>
        <v>0</v>
      </c>
      <c r="G6644" s="33" t="n">
        <f aca="false">$G6643+IF($F6644=1,1,0)</f>
        <v>3</v>
      </c>
      <c r="H6644" s="0" t="str">
        <f aca="false">IF($F6644=1,$G6644,"")</f>
        <v/>
      </c>
    </row>
    <row r="6645" customFormat="false" ht="15" hidden="false" customHeight="false" outlineLevel="0" collapsed="false">
      <c r="A6645" s="30" t="n">
        <v>1037.96875</v>
      </c>
      <c r="B6645" s="31" t="n">
        <v>15.2885</v>
      </c>
      <c r="C6645" s="32" t="n">
        <f aca="false">IF($A6645="","",IF(設定!$B$21="dB",10^($B6645/20),ABS($B6645)))</f>
        <v>5.81333030981509</v>
      </c>
      <c r="D6645" s="32" t="n">
        <f aca="false">IF($A6645="","",$A6645^2)</f>
        <v>1077379.12597656</v>
      </c>
      <c r="E6645" s="32" t="n">
        <f aca="false">IF($A6645="","",IF($C6645&lt;=0,"",1/$C6645^2))</f>
        <v>0.0295903430431807</v>
      </c>
      <c r="F6645" s="33" t="n">
        <f aca="false">IF(OR(ROW()-設定!$B$30&lt;2,ROW()+設定!$B$30&gt;13701,N($A6645)&lt;=0,N(INDEX($A$2:$A$13701,MIN(13700,MAX(1,ROW()-1+設定!$B$30))))&lt;=0,$A6645&lt;設定!$B$28,$A6645&gt;設定!$B$29),0,IF(AND($C6645&gt;=MAX(INDEX($C$1:$C$13701,MAX(1,ROW()-設定!$B$24)):INDEX($C$1:$C$13701,MAX(1,ROW()-1))),$C6645&gt;MAX(INDEX($C$1:$C$13701,MIN(13701,ROW()+1)):INDEX($C$1:$C$13701,MIN(13701,ROW()+設定!$B$24))),$C6645&gt;=設定!$B$32,$C6645&gt;=MAX(MIN(INDEX($C$1:$C$13701,MAX(1,ROW()-設定!$B$26)):INDEX($C$1:$C$13701,MAX(1,ROW()-1))),MIN(INDEX($C$1:$C$13701,MIN(13701,ROW()+1)):INDEX($C$1:$C$13701,MIN(13701,ROW()+設定!$B$26))))*10^(設定!$B$27/20)),1,0))</f>
        <v>0</v>
      </c>
      <c r="G6645" s="33" t="n">
        <f aca="false">$G6644+IF($F6645=1,1,0)</f>
        <v>3</v>
      </c>
      <c r="H6645" s="0" t="str">
        <f aca="false">IF($F6645=1,$G6645,"")</f>
        <v/>
      </c>
    </row>
    <row r="6646" customFormat="false" ht="15" hidden="false" customHeight="false" outlineLevel="0" collapsed="false">
      <c r="A6646" s="30" t="n">
        <v>1038.125</v>
      </c>
      <c r="B6646" s="31" t="n">
        <v>15.3485</v>
      </c>
      <c r="C6646" s="32" t="n">
        <f aca="false">IF($A6646="","",IF(設定!$B$21="dB",10^($B6646/20),ABS($B6646)))</f>
        <v>5.85362639044889</v>
      </c>
      <c r="D6646" s="32" t="n">
        <f aca="false">IF($A6646="","",$A6646^2)</f>
        <v>1077703.515625</v>
      </c>
      <c r="E6646" s="32" t="n">
        <f aca="false">IF($A6646="","",IF($C6646&lt;=0,"",1/$C6646^2))</f>
        <v>0.0291843483162794</v>
      </c>
      <c r="F6646" s="33" t="n">
        <f aca="false">IF(OR(ROW()-設定!$B$30&lt;2,ROW()+設定!$B$30&gt;13701,N($A6646)&lt;=0,N(INDEX($A$2:$A$13701,MIN(13700,MAX(1,ROW()-1+設定!$B$30))))&lt;=0,$A6646&lt;設定!$B$28,$A6646&gt;設定!$B$29),0,IF(AND($C6646&gt;=MAX(INDEX($C$1:$C$13701,MAX(1,ROW()-設定!$B$24)):INDEX($C$1:$C$13701,MAX(1,ROW()-1))),$C6646&gt;MAX(INDEX($C$1:$C$13701,MIN(13701,ROW()+1)):INDEX($C$1:$C$13701,MIN(13701,ROW()+設定!$B$24))),$C6646&gt;=設定!$B$32,$C6646&gt;=MAX(MIN(INDEX($C$1:$C$13701,MAX(1,ROW()-設定!$B$26)):INDEX($C$1:$C$13701,MAX(1,ROW()-1))),MIN(INDEX($C$1:$C$13701,MIN(13701,ROW()+1)):INDEX($C$1:$C$13701,MIN(13701,ROW()+設定!$B$26))))*10^(設定!$B$27/20)),1,0))</f>
        <v>0</v>
      </c>
      <c r="G6646" s="33" t="n">
        <f aca="false">$G6645+IF($F6646=1,1,0)</f>
        <v>3</v>
      </c>
      <c r="H6646" s="0" t="str">
        <f aca="false">IF($F6646=1,$G6646,"")</f>
        <v/>
      </c>
    </row>
    <row r="6647" customFormat="false" ht="15" hidden="false" customHeight="false" outlineLevel="0" collapsed="false">
      <c r="A6647" s="30" t="n">
        <v>1038.28125</v>
      </c>
      <c r="B6647" s="31" t="n">
        <v>15.2499</v>
      </c>
      <c r="C6647" s="32" t="n">
        <f aca="false">IF($A6647="","",IF(設定!$B$21="dB",10^($B6647/20),ABS($B6647)))</f>
        <v>5.78755325143843</v>
      </c>
      <c r="D6647" s="32" t="n">
        <f aca="false">IF($A6647="","",$A6647^2)</f>
        <v>1078027.95410156</v>
      </c>
      <c r="E6647" s="32" t="n">
        <f aca="false">IF($A6647="","",IF($C6647&lt;=0,"",1/$C6647^2))</f>
        <v>0.0298545136068453</v>
      </c>
      <c r="F6647" s="33" t="n">
        <f aca="false">IF(OR(ROW()-設定!$B$30&lt;2,ROW()+設定!$B$30&gt;13701,N($A6647)&lt;=0,N(INDEX($A$2:$A$13701,MIN(13700,MAX(1,ROW()-1+設定!$B$30))))&lt;=0,$A6647&lt;設定!$B$28,$A6647&gt;設定!$B$29),0,IF(AND($C6647&gt;=MAX(INDEX($C$1:$C$13701,MAX(1,ROW()-設定!$B$24)):INDEX($C$1:$C$13701,MAX(1,ROW()-1))),$C6647&gt;MAX(INDEX($C$1:$C$13701,MIN(13701,ROW()+1)):INDEX($C$1:$C$13701,MIN(13701,ROW()+設定!$B$24))),$C6647&gt;=設定!$B$32,$C6647&gt;=MAX(MIN(INDEX($C$1:$C$13701,MAX(1,ROW()-設定!$B$26)):INDEX($C$1:$C$13701,MAX(1,ROW()-1))),MIN(INDEX($C$1:$C$13701,MIN(13701,ROW()+1)):INDEX($C$1:$C$13701,MIN(13701,ROW()+設定!$B$26))))*10^(設定!$B$27/20)),1,0))</f>
        <v>0</v>
      </c>
      <c r="G6647" s="33" t="n">
        <f aca="false">$G6646+IF($F6647=1,1,0)</f>
        <v>3</v>
      </c>
      <c r="H6647" s="0" t="str">
        <f aca="false">IF($F6647=1,$G6647,"")</f>
        <v/>
      </c>
    </row>
    <row r="6648" customFormat="false" ht="15" hidden="false" customHeight="false" outlineLevel="0" collapsed="false">
      <c r="A6648" s="30" t="n">
        <v>1038.4375</v>
      </c>
      <c r="B6648" s="31" t="n">
        <v>15.411</v>
      </c>
      <c r="C6648" s="32" t="n">
        <f aca="false">IF($A6648="","",IF(設定!$B$21="dB",10^($B6648/20),ABS($B6648)))</f>
        <v>5.89589852198442</v>
      </c>
      <c r="D6648" s="32" t="n">
        <f aca="false">IF($A6648="","",$A6648^2)</f>
        <v>1078352.44140625</v>
      </c>
      <c r="E6648" s="32" t="n">
        <f aca="false">IF($A6648="","",IF($C6648&lt;=0,"",1/$C6648^2))</f>
        <v>0.0287673594553854</v>
      </c>
      <c r="F6648" s="33" t="n">
        <f aca="false">IF(OR(ROW()-設定!$B$30&lt;2,ROW()+設定!$B$30&gt;13701,N($A6648)&lt;=0,N(INDEX($A$2:$A$13701,MIN(13700,MAX(1,ROW()-1+設定!$B$30))))&lt;=0,$A6648&lt;設定!$B$28,$A6648&gt;設定!$B$29),0,IF(AND($C6648&gt;=MAX(INDEX($C$1:$C$13701,MAX(1,ROW()-設定!$B$24)):INDEX($C$1:$C$13701,MAX(1,ROW()-1))),$C6648&gt;MAX(INDEX($C$1:$C$13701,MIN(13701,ROW()+1)):INDEX($C$1:$C$13701,MIN(13701,ROW()+設定!$B$24))),$C6648&gt;=設定!$B$32,$C6648&gt;=MAX(MIN(INDEX($C$1:$C$13701,MAX(1,ROW()-設定!$B$26)):INDEX($C$1:$C$13701,MAX(1,ROW()-1))),MIN(INDEX($C$1:$C$13701,MIN(13701,ROW()+1)):INDEX($C$1:$C$13701,MIN(13701,ROW()+設定!$B$26))))*10^(設定!$B$27/20)),1,0))</f>
        <v>0</v>
      </c>
      <c r="G6648" s="33" t="n">
        <f aca="false">$G6647+IF($F6648=1,1,0)</f>
        <v>3</v>
      </c>
      <c r="H6648" s="0" t="str">
        <f aca="false">IF($F6648=1,$G6648,"")</f>
        <v/>
      </c>
    </row>
    <row r="6649" customFormat="false" ht="15" hidden="false" customHeight="false" outlineLevel="0" collapsed="false">
      <c r="A6649" s="30" t="n">
        <v>1038.59375</v>
      </c>
      <c r="B6649" s="31" t="n">
        <v>15.4752</v>
      </c>
      <c r="C6649" s="32" t="n">
        <f aca="false">IF($A6649="","",IF(設定!$B$21="dB",10^($B6649/20),ABS($B6649)))</f>
        <v>5.93963831360427</v>
      </c>
      <c r="D6649" s="32" t="n">
        <f aca="false">IF($A6649="","",$A6649^2)</f>
        <v>1078676.97753906</v>
      </c>
      <c r="E6649" s="32" t="n">
        <f aca="false">IF($A6649="","",IF($C6649&lt;=0,"",1/$C6649^2))</f>
        <v>0.0283452309587142</v>
      </c>
      <c r="F6649" s="33" t="n">
        <f aca="false">IF(OR(ROW()-設定!$B$30&lt;2,ROW()+設定!$B$30&gt;13701,N($A6649)&lt;=0,N(INDEX($A$2:$A$13701,MIN(13700,MAX(1,ROW()-1+設定!$B$30))))&lt;=0,$A6649&lt;設定!$B$28,$A6649&gt;設定!$B$29),0,IF(AND($C6649&gt;=MAX(INDEX($C$1:$C$13701,MAX(1,ROW()-設定!$B$24)):INDEX($C$1:$C$13701,MAX(1,ROW()-1))),$C6649&gt;MAX(INDEX($C$1:$C$13701,MIN(13701,ROW()+1)):INDEX($C$1:$C$13701,MIN(13701,ROW()+設定!$B$24))),$C6649&gt;=設定!$B$32,$C6649&gt;=MAX(MIN(INDEX($C$1:$C$13701,MAX(1,ROW()-設定!$B$26)):INDEX($C$1:$C$13701,MAX(1,ROW()-1))),MIN(INDEX($C$1:$C$13701,MIN(13701,ROW()+1)):INDEX($C$1:$C$13701,MIN(13701,ROW()+設定!$B$26))))*10^(設定!$B$27/20)),1,0))</f>
        <v>0</v>
      </c>
      <c r="G6649" s="33" t="n">
        <f aca="false">$G6648+IF($F6649=1,1,0)</f>
        <v>3</v>
      </c>
      <c r="H6649" s="0" t="str">
        <f aca="false">IF($F6649=1,$G6649,"")</f>
        <v/>
      </c>
    </row>
    <row r="6650" customFormat="false" ht="15" hidden="false" customHeight="false" outlineLevel="0" collapsed="false">
      <c r="A6650" s="30" t="n">
        <v>1038.75</v>
      </c>
      <c r="B6650" s="31" t="n">
        <v>15.4099</v>
      </c>
      <c r="C6650" s="32" t="n">
        <f aca="false">IF($A6650="","",IF(設定!$B$21="dB",10^($B6650/20),ABS($B6650)))</f>
        <v>5.89515189981979</v>
      </c>
      <c r="D6650" s="32" t="n">
        <f aca="false">IF($A6650="","",$A6650^2)</f>
        <v>1079001.5625</v>
      </c>
      <c r="E6650" s="32" t="n">
        <f aca="false">IF($A6650="","",IF($C6650&lt;=0,"",1/$C6650^2))</f>
        <v>0.0287746467004542</v>
      </c>
      <c r="F6650" s="33" t="n">
        <f aca="false">IF(OR(ROW()-設定!$B$30&lt;2,ROW()+設定!$B$30&gt;13701,N($A6650)&lt;=0,N(INDEX($A$2:$A$13701,MIN(13700,MAX(1,ROW()-1+設定!$B$30))))&lt;=0,$A6650&lt;設定!$B$28,$A6650&gt;設定!$B$29),0,IF(AND($C6650&gt;=MAX(INDEX($C$1:$C$13701,MAX(1,ROW()-設定!$B$24)):INDEX($C$1:$C$13701,MAX(1,ROW()-1))),$C6650&gt;MAX(INDEX($C$1:$C$13701,MIN(13701,ROW()+1)):INDEX($C$1:$C$13701,MIN(13701,ROW()+設定!$B$24))),$C6650&gt;=設定!$B$32,$C6650&gt;=MAX(MIN(INDEX($C$1:$C$13701,MAX(1,ROW()-設定!$B$26)):INDEX($C$1:$C$13701,MAX(1,ROW()-1))),MIN(INDEX($C$1:$C$13701,MIN(13701,ROW()+1)):INDEX($C$1:$C$13701,MIN(13701,ROW()+設定!$B$26))))*10^(設定!$B$27/20)),1,0))</f>
        <v>0</v>
      </c>
      <c r="G6650" s="33" t="n">
        <f aca="false">$G6649+IF($F6650=1,1,0)</f>
        <v>3</v>
      </c>
      <c r="H6650" s="0" t="str">
        <f aca="false">IF($F6650=1,$G6650,"")</f>
        <v/>
      </c>
    </row>
    <row r="6651" customFormat="false" ht="15" hidden="false" customHeight="false" outlineLevel="0" collapsed="false">
      <c r="A6651" s="30" t="n">
        <v>1038.90625</v>
      </c>
      <c r="B6651" s="31" t="n">
        <v>15.5273</v>
      </c>
      <c r="C6651" s="32" t="n">
        <f aca="false">IF($A6651="","",IF(設定!$B$21="dB",10^($B6651/20),ABS($B6651)))</f>
        <v>5.97537271960548</v>
      </c>
      <c r="D6651" s="32" t="n">
        <f aca="false">IF($A6651="","",$A6651^2)</f>
        <v>1079326.19628906</v>
      </c>
      <c r="E6651" s="32" t="n">
        <f aca="false">IF($A6651="","",IF($C6651&lt;=0,"",1/$C6651^2))</f>
        <v>0.0280072198168012</v>
      </c>
      <c r="F6651" s="33" t="n">
        <f aca="false">IF(OR(ROW()-設定!$B$30&lt;2,ROW()+設定!$B$30&gt;13701,N($A6651)&lt;=0,N(INDEX($A$2:$A$13701,MIN(13700,MAX(1,ROW()-1+設定!$B$30))))&lt;=0,$A6651&lt;設定!$B$28,$A6651&gt;設定!$B$29),0,IF(AND($C6651&gt;=MAX(INDEX($C$1:$C$13701,MAX(1,ROW()-設定!$B$24)):INDEX($C$1:$C$13701,MAX(1,ROW()-1))),$C6651&gt;MAX(INDEX($C$1:$C$13701,MIN(13701,ROW()+1)):INDEX($C$1:$C$13701,MIN(13701,ROW()+設定!$B$24))),$C6651&gt;=設定!$B$32,$C6651&gt;=MAX(MIN(INDEX($C$1:$C$13701,MAX(1,ROW()-設定!$B$26)):INDEX($C$1:$C$13701,MAX(1,ROW()-1))),MIN(INDEX($C$1:$C$13701,MIN(13701,ROW()+1)):INDEX($C$1:$C$13701,MIN(13701,ROW()+設定!$B$26))))*10^(設定!$B$27/20)),1,0))</f>
        <v>0</v>
      </c>
      <c r="G6651" s="33" t="n">
        <f aca="false">$G6650+IF($F6651=1,1,0)</f>
        <v>3</v>
      </c>
      <c r="H6651" s="0" t="str">
        <f aca="false">IF($F6651=1,$G6651,"")</f>
        <v/>
      </c>
    </row>
    <row r="6652" customFormat="false" ht="15" hidden="false" customHeight="false" outlineLevel="0" collapsed="false">
      <c r="A6652" s="30" t="n">
        <v>1039.0625</v>
      </c>
      <c r="B6652" s="31" t="n">
        <v>15.3475</v>
      </c>
      <c r="C6652" s="32" t="n">
        <f aca="false">IF($A6652="","",IF(設定!$B$21="dB",10^($B6652/20),ABS($B6652)))</f>
        <v>5.85295250559823</v>
      </c>
      <c r="D6652" s="32" t="n">
        <f aca="false">IF($A6652="","",$A6652^2)</f>
        <v>1079650.87890625</v>
      </c>
      <c r="E6652" s="32" t="n">
        <f aca="false">IF($A6652="","",IF($C6652&lt;=0,"",1/$C6652^2))</f>
        <v>0.0291910690345391</v>
      </c>
      <c r="F6652" s="33" t="n">
        <f aca="false">IF(OR(ROW()-設定!$B$30&lt;2,ROW()+設定!$B$30&gt;13701,N($A6652)&lt;=0,N(INDEX($A$2:$A$13701,MIN(13700,MAX(1,ROW()-1+設定!$B$30))))&lt;=0,$A6652&lt;設定!$B$28,$A6652&gt;設定!$B$29),0,IF(AND($C6652&gt;=MAX(INDEX($C$1:$C$13701,MAX(1,ROW()-設定!$B$24)):INDEX($C$1:$C$13701,MAX(1,ROW()-1))),$C6652&gt;MAX(INDEX($C$1:$C$13701,MIN(13701,ROW()+1)):INDEX($C$1:$C$13701,MIN(13701,ROW()+設定!$B$24))),$C6652&gt;=設定!$B$32,$C6652&gt;=MAX(MIN(INDEX($C$1:$C$13701,MAX(1,ROW()-設定!$B$26)):INDEX($C$1:$C$13701,MAX(1,ROW()-1))),MIN(INDEX($C$1:$C$13701,MIN(13701,ROW()+1)):INDEX($C$1:$C$13701,MIN(13701,ROW()+設定!$B$26))))*10^(設定!$B$27/20)),1,0))</f>
        <v>0</v>
      </c>
      <c r="G6652" s="33" t="n">
        <f aca="false">$G6651+IF($F6652=1,1,0)</f>
        <v>3</v>
      </c>
      <c r="H6652" s="0" t="str">
        <f aca="false">IF($F6652=1,$G6652,"")</f>
        <v/>
      </c>
    </row>
    <row r="6653" customFormat="false" ht="15" hidden="false" customHeight="false" outlineLevel="0" collapsed="false">
      <c r="A6653" s="30" t="n">
        <v>1039.21875</v>
      </c>
      <c r="B6653" s="31" t="n">
        <v>15.5283</v>
      </c>
      <c r="C6653" s="32" t="n">
        <f aca="false">IF($A6653="","",IF(設定!$B$21="dB",10^($B6653/20),ABS($B6653)))</f>
        <v>5.97606069941549</v>
      </c>
      <c r="D6653" s="32" t="n">
        <f aca="false">IF($A6653="","",$A6653^2)</f>
        <v>1079975.61035156</v>
      </c>
      <c r="E6653" s="32" t="n">
        <f aca="false">IF($A6653="","",IF($C6653&lt;=0,"",1/$C6653^2))</f>
        <v>0.0280007716585167</v>
      </c>
      <c r="F6653" s="33" t="n">
        <f aca="false">IF(OR(ROW()-設定!$B$30&lt;2,ROW()+設定!$B$30&gt;13701,N($A6653)&lt;=0,N(INDEX($A$2:$A$13701,MIN(13700,MAX(1,ROW()-1+設定!$B$30))))&lt;=0,$A6653&lt;設定!$B$28,$A6653&gt;設定!$B$29),0,IF(AND($C6653&gt;=MAX(INDEX($C$1:$C$13701,MAX(1,ROW()-設定!$B$24)):INDEX($C$1:$C$13701,MAX(1,ROW()-1))),$C6653&gt;MAX(INDEX($C$1:$C$13701,MIN(13701,ROW()+1)):INDEX($C$1:$C$13701,MIN(13701,ROW()+設定!$B$24))),$C6653&gt;=設定!$B$32,$C6653&gt;=MAX(MIN(INDEX($C$1:$C$13701,MAX(1,ROW()-設定!$B$26)):INDEX($C$1:$C$13701,MAX(1,ROW()-1))),MIN(INDEX($C$1:$C$13701,MIN(13701,ROW()+1)):INDEX($C$1:$C$13701,MIN(13701,ROW()+設定!$B$26))))*10^(設定!$B$27/20)),1,0))</f>
        <v>0</v>
      </c>
      <c r="G6653" s="33" t="n">
        <f aca="false">$G6652+IF($F6653=1,1,0)</f>
        <v>3</v>
      </c>
      <c r="H6653" s="0" t="str">
        <f aca="false">IF($F6653=1,$G6653,"")</f>
        <v/>
      </c>
    </row>
    <row r="6654" customFormat="false" ht="15" hidden="false" customHeight="false" outlineLevel="0" collapsed="false">
      <c r="A6654" s="30" t="n">
        <v>1039.375</v>
      </c>
      <c r="B6654" s="31" t="n">
        <v>15.4835</v>
      </c>
      <c r="C6654" s="32" t="n">
        <f aca="false">IF($A6654="","",IF(設定!$B$21="dB",10^($B6654/20),ABS($B6654)))</f>
        <v>5.94531678316279</v>
      </c>
      <c r="D6654" s="32" t="n">
        <f aca="false">IF($A6654="","",$A6654^2)</f>
        <v>1080300.390625</v>
      </c>
      <c r="E6654" s="32" t="n">
        <f aca="false">IF($A6654="","",IF($C6654&lt;=0,"",1/$C6654^2))</f>
        <v>0.0282911108267155</v>
      </c>
      <c r="F6654" s="33" t="n">
        <f aca="false">IF(OR(ROW()-設定!$B$30&lt;2,ROW()+設定!$B$30&gt;13701,N($A6654)&lt;=0,N(INDEX($A$2:$A$13701,MIN(13700,MAX(1,ROW()-1+設定!$B$30))))&lt;=0,$A6654&lt;設定!$B$28,$A6654&gt;設定!$B$29),0,IF(AND($C6654&gt;=MAX(INDEX($C$1:$C$13701,MAX(1,ROW()-設定!$B$24)):INDEX($C$1:$C$13701,MAX(1,ROW()-1))),$C6654&gt;MAX(INDEX($C$1:$C$13701,MIN(13701,ROW()+1)):INDEX($C$1:$C$13701,MIN(13701,ROW()+設定!$B$24))),$C6654&gt;=設定!$B$32,$C6654&gt;=MAX(MIN(INDEX($C$1:$C$13701,MAX(1,ROW()-設定!$B$26)):INDEX($C$1:$C$13701,MAX(1,ROW()-1))),MIN(INDEX($C$1:$C$13701,MIN(13701,ROW()+1)):INDEX($C$1:$C$13701,MIN(13701,ROW()+設定!$B$26))))*10^(設定!$B$27/20)),1,0))</f>
        <v>0</v>
      </c>
      <c r="G6654" s="33" t="n">
        <f aca="false">$G6653+IF($F6654=1,1,0)</f>
        <v>3</v>
      </c>
      <c r="H6654" s="0" t="str">
        <f aca="false">IF($F6654=1,$G6654,"")</f>
        <v/>
      </c>
    </row>
    <row r="6655" customFormat="false" ht="15" hidden="false" customHeight="false" outlineLevel="0" collapsed="false">
      <c r="A6655" s="30" t="n">
        <v>1039.53125</v>
      </c>
      <c r="B6655" s="31" t="n">
        <v>15.375</v>
      </c>
      <c r="C6655" s="32" t="n">
        <f aca="false">IF($A6655="","",IF(設定!$B$21="dB",10^($B6655/20),ABS($B6655)))</f>
        <v>5.87151263792517</v>
      </c>
      <c r="D6655" s="32" t="n">
        <f aca="false">IF($A6655="","",$A6655^2)</f>
        <v>1080625.21972656</v>
      </c>
      <c r="E6655" s="32" t="n">
        <f aca="false">IF($A6655="","",IF($C6655&lt;=0,"",1/$C6655^2))</f>
        <v>0.0290068119869315</v>
      </c>
      <c r="F6655" s="33" t="n">
        <f aca="false">IF(OR(ROW()-設定!$B$30&lt;2,ROW()+設定!$B$30&gt;13701,N($A6655)&lt;=0,N(INDEX($A$2:$A$13701,MIN(13700,MAX(1,ROW()-1+設定!$B$30))))&lt;=0,$A6655&lt;設定!$B$28,$A6655&gt;設定!$B$29),0,IF(AND($C6655&gt;=MAX(INDEX($C$1:$C$13701,MAX(1,ROW()-設定!$B$24)):INDEX($C$1:$C$13701,MAX(1,ROW()-1))),$C6655&gt;MAX(INDEX($C$1:$C$13701,MIN(13701,ROW()+1)):INDEX($C$1:$C$13701,MIN(13701,ROW()+設定!$B$24))),$C6655&gt;=設定!$B$32,$C6655&gt;=MAX(MIN(INDEX($C$1:$C$13701,MAX(1,ROW()-設定!$B$26)):INDEX($C$1:$C$13701,MAX(1,ROW()-1))),MIN(INDEX($C$1:$C$13701,MIN(13701,ROW()+1)):INDEX($C$1:$C$13701,MIN(13701,ROW()+設定!$B$26))))*10^(設定!$B$27/20)),1,0))</f>
        <v>0</v>
      </c>
      <c r="G6655" s="33" t="n">
        <f aca="false">$G6654+IF($F6655=1,1,0)</f>
        <v>3</v>
      </c>
      <c r="H6655" s="0" t="str">
        <f aca="false">IF($F6655=1,$G6655,"")</f>
        <v/>
      </c>
    </row>
    <row r="6656" customFormat="false" ht="15" hidden="false" customHeight="false" outlineLevel="0" collapsed="false">
      <c r="A6656" s="30" t="n">
        <v>1039.6875</v>
      </c>
      <c r="B6656" s="31" t="n">
        <v>15.4909</v>
      </c>
      <c r="C6656" s="32" t="n">
        <f aca="false">IF($A6656="","",IF(設定!$B$21="dB",10^($B6656/20),ABS($B6656)))</f>
        <v>5.95038409260514</v>
      </c>
      <c r="D6656" s="32" t="n">
        <f aca="false">IF($A6656="","",$A6656^2)</f>
        <v>1080950.09765625</v>
      </c>
      <c r="E6656" s="32" t="n">
        <f aca="false">IF($A6656="","",IF($C6656&lt;=0,"",1/$C6656^2))</f>
        <v>0.028242946281825</v>
      </c>
      <c r="F6656" s="33" t="n">
        <f aca="false">IF(OR(ROW()-設定!$B$30&lt;2,ROW()+設定!$B$30&gt;13701,N($A6656)&lt;=0,N(INDEX($A$2:$A$13701,MIN(13700,MAX(1,ROW()-1+設定!$B$30))))&lt;=0,$A6656&lt;設定!$B$28,$A6656&gt;設定!$B$29),0,IF(AND($C6656&gt;=MAX(INDEX($C$1:$C$13701,MAX(1,ROW()-設定!$B$24)):INDEX($C$1:$C$13701,MAX(1,ROW()-1))),$C6656&gt;MAX(INDEX($C$1:$C$13701,MIN(13701,ROW()+1)):INDEX($C$1:$C$13701,MIN(13701,ROW()+設定!$B$24))),$C6656&gt;=設定!$B$32,$C6656&gt;=MAX(MIN(INDEX($C$1:$C$13701,MAX(1,ROW()-設定!$B$26)):INDEX($C$1:$C$13701,MAX(1,ROW()-1))),MIN(INDEX($C$1:$C$13701,MIN(13701,ROW()+1)):INDEX($C$1:$C$13701,MIN(13701,ROW()+設定!$B$26))))*10^(設定!$B$27/20)),1,0))</f>
        <v>0</v>
      </c>
      <c r="G6656" s="33" t="n">
        <f aca="false">$G6655+IF($F6656=1,1,0)</f>
        <v>3</v>
      </c>
      <c r="H6656" s="0" t="str">
        <f aca="false">IF($F6656=1,$G6656,"")</f>
        <v/>
      </c>
    </row>
    <row r="6657" customFormat="false" ht="15" hidden="false" customHeight="false" outlineLevel="0" collapsed="false">
      <c r="A6657" s="30" t="n">
        <v>1039.84375</v>
      </c>
      <c r="B6657" s="31" t="n">
        <v>15.466</v>
      </c>
      <c r="C6657" s="32" t="n">
        <f aca="false">IF($A6657="","",IF(設定!$B$21="dB",10^($B6657/20),ABS($B6657)))</f>
        <v>5.93335044380004</v>
      </c>
      <c r="D6657" s="32" t="n">
        <f aca="false">IF($A6657="","",$A6657^2)</f>
        <v>1081275.02441406</v>
      </c>
      <c r="E6657" s="32" t="n">
        <f aca="false">IF($A6657="","",IF($C6657&lt;=0,"",1/$C6657^2))</f>
        <v>0.028405340525398</v>
      </c>
      <c r="F6657" s="33" t="n">
        <f aca="false">IF(OR(ROW()-設定!$B$30&lt;2,ROW()+設定!$B$30&gt;13701,N($A6657)&lt;=0,N(INDEX($A$2:$A$13701,MIN(13700,MAX(1,ROW()-1+設定!$B$30))))&lt;=0,$A6657&lt;設定!$B$28,$A6657&gt;設定!$B$29),0,IF(AND($C6657&gt;=MAX(INDEX($C$1:$C$13701,MAX(1,ROW()-設定!$B$24)):INDEX($C$1:$C$13701,MAX(1,ROW()-1))),$C6657&gt;MAX(INDEX($C$1:$C$13701,MIN(13701,ROW()+1)):INDEX($C$1:$C$13701,MIN(13701,ROW()+設定!$B$24))),$C6657&gt;=設定!$B$32,$C6657&gt;=MAX(MIN(INDEX($C$1:$C$13701,MAX(1,ROW()-設定!$B$26)):INDEX($C$1:$C$13701,MAX(1,ROW()-1))),MIN(INDEX($C$1:$C$13701,MIN(13701,ROW()+1)):INDEX($C$1:$C$13701,MIN(13701,ROW()+設定!$B$26))))*10^(設定!$B$27/20)),1,0))</f>
        <v>0</v>
      </c>
      <c r="G6657" s="33" t="n">
        <f aca="false">$G6656+IF($F6657=1,1,0)</f>
        <v>3</v>
      </c>
      <c r="H6657" s="0" t="str">
        <f aca="false">IF($F6657=1,$G6657,"")</f>
        <v/>
      </c>
    </row>
    <row r="6658" customFormat="false" ht="15" hidden="false" customHeight="false" outlineLevel="0" collapsed="false">
      <c r="A6658" s="30" t="n">
        <v>1040</v>
      </c>
      <c r="B6658" s="31" t="n">
        <v>15.4852</v>
      </c>
      <c r="C6658" s="32" t="n">
        <f aca="false">IF($A6658="","",IF(設定!$B$21="dB",10^($B6658/20),ABS($B6658)))</f>
        <v>5.94648051285435</v>
      </c>
      <c r="D6658" s="32" t="n">
        <f aca="false">IF($A6658="","",$A6658^2)</f>
        <v>1081600</v>
      </c>
      <c r="E6658" s="32" t="n">
        <f aca="false">IF($A6658="","",IF($C6658&lt;=0,"",1/$C6658^2))</f>
        <v>0.0282800387365742</v>
      </c>
      <c r="F6658" s="33" t="n">
        <f aca="false">IF(OR(ROW()-設定!$B$30&lt;2,ROW()+設定!$B$30&gt;13701,N($A6658)&lt;=0,N(INDEX($A$2:$A$13701,MIN(13700,MAX(1,ROW()-1+設定!$B$30))))&lt;=0,$A6658&lt;設定!$B$28,$A6658&gt;設定!$B$29),0,IF(AND($C6658&gt;=MAX(INDEX($C$1:$C$13701,MAX(1,ROW()-設定!$B$24)):INDEX($C$1:$C$13701,MAX(1,ROW()-1))),$C6658&gt;MAX(INDEX($C$1:$C$13701,MIN(13701,ROW()+1)):INDEX($C$1:$C$13701,MIN(13701,ROW()+設定!$B$24))),$C6658&gt;=設定!$B$32,$C6658&gt;=MAX(MIN(INDEX($C$1:$C$13701,MAX(1,ROW()-設定!$B$26)):INDEX($C$1:$C$13701,MAX(1,ROW()-1))),MIN(INDEX($C$1:$C$13701,MIN(13701,ROW()+1)):INDEX($C$1:$C$13701,MIN(13701,ROW()+設定!$B$26))))*10^(設定!$B$27/20)),1,0))</f>
        <v>0</v>
      </c>
      <c r="G6658" s="33" t="n">
        <f aca="false">$G6657+IF($F6658=1,1,0)</f>
        <v>3</v>
      </c>
      <c r="H6658" s="0" t="str">
        <f aca="false">IF($F6658=1,$G6658,"")</f>
        <v/>
      </c>
    </row>
    <row r="6659" customFormat="false" ht="15" hidden="false" customHeight="false" outlineLevel="0" collapsed="false">
      <c r="A6659" s="30" t="n">
        <v>1040.15625</v>
      </c>
      <c r="B6659" s="31" t="n">
        <v>15.5733</v>
      </c>
      <c r="C6659" s="32" t="n">
        <f aca="false">IF($A6659="","",IF(設定!$B$21="dB",10^($B6659/20),ABS($B6659)))</f>
        <v>6.00710191303259</v>
      </c>
      <c r="D6659" s="32" t="n">
        <f aca="false">IF($A6659="","",$A6659^2)</f>
        <v>1081925.02441406</v>
      </c>
      <c r="E6659" s="32" t="n">
        <f aca="false">IF($A6659="","",IF($C6659&lt;=0,"",1/$C6659^2))</f>
        <v>0.0277121358924905</v>
      </c>
      <c r="F6659" s="33" t="n">
        <f aca="false">IF(OR(ROW()-設定!$B$30&lt;2,ROW()+設定!$B$30&gt;13701,N($A6659)&lt;=0,N(INDEX($A$2:$A$13701,MIN(13700,MAX(1,ROW()-1+設定!$B$30))))&lt;=0,$A6659&lt;設定!$B$28,$A6659&gt;設定!$B$29),0,IF(AND($C6659&gt;=MAX(INDEX($C$1:$C$13701,MAX(1,ROW()-設定!$B$24)):INDEX($C$1:$C$13701,MAX(1,ROW()-1))),$C6659&gt;MAX(INDEX($C$1:$C$13701,MIN(13701,ROW()+1)):INDEX($C$1:$C$13701,MIN(13701,ROW()+設定!$B$24))),$C6659&gt;=設定!$B$32,$C6659&gt;=MAX(MIN(INDEX($C$1:$C$13701,MAX(1,ROW()-設定!$B$26)):INDEX($C$1:$C$13701,MAX(1,ROW()-1))),MIN(INDEX($C$1:$C$13701,MIN(13701,ROW()+1)):INDEX($C$1:$C$13701,MIN(13701,ROW()+設定!$B$26))))*10^(設定!$B$27/20)),1,0))</f>
        <v>0</v>
      </c>
      <c r="G6659" s="33" t="n">
        <f aca="false">$G6658+IF($F6659=1,1,0)</f>
        <v>3</v>
      </c>
      <c r="H6659" s="0" t="str">
        <f aca="false">IF($F6659=1,$G6659,"")</f>
        <v/>
      </c>
    </row>
    <row r="6660" customFormat="false" ht="15" hidden="false" customHeight="false" outlineLevel="0" collapsed="false">
      <c r="A6660" s="30" t="n">
        <v>1040.3125</v>
      </c>
      <c r="B6660" s="31" t="n">
        <v>15.6949</v>
      </c>
      <c r="C6660" s="32" t="n">
        <f aca="false">IF($A6660="","",IF(設定!$B$21="dB",10^($B6660/20),ABS($B6660)))</f>
        <v>6.09179107094166</v>
      </c>
      <c r="D6660" s="32" t="n">
        <f aca="false">IF($A6660="","",$A6660^2)</f>
        <v>1082250.09765625</v>
      </c>
      <c r="E6660" s="32" t="n">
        <f aca="false">IF($A6660="","",IF($C6660&lt;=0,"",1/$C6660^2))</f>
        <v>0.0269469737933629</v>
      </c>
      <c r="F6660" s="33" t="n">
        <f aca="false">IF(OR(ROW()-設定!$B$30&lt;2,ROW()+設定!$B$30&gt;13701,N($A6660)&lt;=0,N(INDEX($A$2:$A$13701,MIN(13700,MAX(1,ROW()-1+設定!$B$30))))&lt;=0,$A6660&lt;設定!$B$28,$A6660&gt;設定!$B$29),0,IF(AND($C6660&gt;=MAX(INDEX($C$1:$C$13701,MAX(1,ROW()-設定!$B$24)):INDEX($C$1:$C$13701,MAX(1,ROW()-1))),$C6660&gt;MAX(INDEX($C$1:$C$13701,MIN(13701,ROW()+1)):INDEX($C$1:$C$13701,MIN(13701,ROW()+設定!$B$24))),$C6660&gt;=設定!$B$32,$C6660&gt;=MAX(MIN(INDEX($C$1:$C$13701,MAX(1,ROW()-設定!$B$26)):INDEX($C$1:$C$13701,MAX(1,ROW()-1))),MIN(INDEX($C$1:$C$13701,MIN(13701,ROW()+1)):INDEX($C$1:$C$13701,MIN(13701,ROW()+設定!$B$26))))*10^(設定!$B$27/20)),1,0))</f>
        <v>0</v>
      </c>
      <c r="G6660" s="33" t="n">
        <f aca="false">$G6659+IF($F6660=1,1,0)</f>
        <v>3</v>
      </c>
      <c r="H6660" s="0" t="str">
        <f aca="false">IF($F6660=1,$G6660,"")</f>
        <v/>
      </c>
    </row>
    <row r="6661" customFormat="false" ht="15" hidden="false" customHeight="false" outlineLevel="0" collapsed="false">
      <c r="A6661" s="30" t="n">
        <v>1040.46875</v>
      </c>
      <c r="B6661" s="31" t="n">
        <v>15.5751</v>
      </c>
      <c r="C6661" s="32" t="n">
        <f aca="false">IF($A6661="","",IF(設定!$B$21="dB",10^($B6661/20),ABS($B6661)))</f>
        <v>6.00834690972865</v>
      </c>
      <c r="D6661" s="32" t="n">
        <f aca="false">IF($A6661="","",$A6661^2)</f>
        <v>1082575.21972656</v>
      </c>
      <c r="E6661" s="32" t="n">
        <f aca="false">IF($A6661="","",IF($C6661&lt;=0,"",1/$C6661^2))</f>
        <v>0.0277006525531976</v>
      </c>
      <c r="F6661" s="33" t="n">
        <f aca="false">IF(OR(ROW()-設定!$B$30&lt;2,ROW()+設定!$B$30&gt;13701,N($A6661)&lt;=0,N(INDEX($A$2:$A$13701,MIN(13700,MAX(1,ROW()-1+設定!$B$30))))&lt;=0,$A6661&lt;設定!$B$28,$A6661&gt;設定!$B$29),0,IF(AND($C6661&gt;=MAX(INDEX($C$1:$C$13701,MAX(1,ROW()-設定!$B$24)):INDEX($C$1:$C$13701,MAX(1,ROW()-1))),$C6661&gt;MAX(INDEX($C$1:$C$13701,MIN(13701,ROW()+1)):INDEX($C$1:$C$13701,MIN(13701,ROW()+設定!$B$24))),$C6661&gt;=設定!$B$32,$C6661&gt;=MAX(MIN(INDEX($C$1:$C$13701,MAX(1,ROW()-設定!$B$26)):INDEX($C$1:$C$13701,MAX(1,ROW()-1))),MIN(INDEX($C$1:$C$13701,MIN(13701,ROW()+1)):INDEX($C$1:$C$13701,MIN(13701,ROW()+設定!$B$26))))*10^(設定!$B$27/20)),1,0))</f>
        <v>0</v>
      </c>
      <c r="G6661" s="33" t="n">
        <f aca="false">$G6660+IF($F6661=1,1,0)</f>
        <v>3</v>
      </c>
      <c r="H6661" s="0" t="str">
        <f aca="false">IF($F6661=1,$G6661,"")</f>
        <v/>
      </c>
    </row>
    <row r="6662" customFormat="false" ht="15" hidden="false" customHeight="false" outlineLevel="0" collapsed="false">
      <c r="A6662" s="30" t="n">
        <v>1040.625</v>
      </c>
      <c r="B6662" s="31" t="n">
        <v>15.6425</v>
      </c>
      <c r="C6662" s="32" t="n">
        <f aca="false">IF($A6662="","",IF(設定!$B$21="dB",10^($B6662/20),ABS($B6662)))</f>
        <v>6.0551513093949</v>
      </c>
      <c r="D6662" s="32" t="n">
        <f aca="false">IF($A6662="","",$A6662^2)</f>
        <v>1082900.390625</v>
      </c>
      <c r="E6662" s="32" t="n">
        <f aca="false">IF($A6662="","",IF($C6662&lt;=0,"",1/$C6662^2))</f>
        <v>0.0272740730897966</v>
      </c>
      <c r="F6662" s="33" t="n">
        <f aca="false">IF(OR(ROW()-設定!$B$30&lt;2,ROW()+設定!$B$30&gt;13701,N($A6662)&lt;=0,N(INDEX($A$2:$A$13701,MIN(13700,MAX(1,ROW()-1+設定!$B$30))))&lt;=0,$A6662&lt;設定!$B$28,$A6662&gt;設定!$B$29),0,IF(AND($C6662&gt;=MAX(INDEX($C$1:$C$13701,MAX(1,ROW()-設定!$B$24)):INDEX($C$1:$C$13701,MAX(1,ROW()-1))),$C6662&gt;MAX(INDEX($C$1:$C$13701,MIN(13701,ROW()+1)):INDEX($C$1:$C$13701,MIN(13701,ROW()+設定!$B$24))),$C6662&gt;=設定!$B$32,$C6662&gt;=MAX(MIN(INDEX($C$1:$C$13701,MAX(1,ROW()-設定!$B$26)):INDEX($C$1:$C$13701,MAX(1,ROW()-1))),MIN(INDEX($C$1:$C$13701,MIN(13701,ROW()+1)):INDEX($C$1:$C$13701,MIN(13701,ROW()+設定!$B$26))))*10^(設定!$B$27/20)),1,0))</f>
        <v>0</v>
      </c>
      <c r="G6662" s="33" t="n">
        <f aca="false">$G6661+IF($F6662=1,1,0)</f>
        <v>3</v>
      </c>
      <c r="H6662" s="0" t="str">
        <f aca="false">IF($F6662=1,$G6662,"")</f>
        <v/>
      </c>
    </row>
    <row r="6663" customFormat="false" ht="15" hidden="false" customHeight="false" outlineLevel="0" collapsed="false">
      <c r="A6663" s="30" t="n">
        <v>1040.78125</v>
      </c>
      <c r="B6663" s="31" t="n">
        <v>15.4983</v>
      </c>
      <c r="C6663" s="32" t="n">
        <f aca="false">IF($A6663="","",IF(設定!$B$21="dB",10^($B6663/20),ABS($B6663)))</f>
        <v>5.95545572101414</v>
      </c>
      <c r="D6663" s="32" t="n">
        <f aca="false">IF($A6663="","",$A6663^2)</f>
        <v>1083225.61035156</v>
      </c>
      <c r="E6663" s="32" t="n">
        <f aca="false">IF($A6663="","",IF($C6663&lt;=0,"",1/$C6663^2))</f>
        <v>0.0281948637352485</v>
      </c>
      <c r="F6663" s="33" t="n">
        <f aca="false">IF(OR(ROW()-設定!$B$30&lt;2,ROW()+設定!$B$30&gt;13701,N($A6663)&lt;=0,N(INDEX($A$2:$A$13701,MIN(13700,MAX(1,ROW()-1+設定!$B$30))))&lt;=0,$A6663&lt;設定!$B$28,$A6663&gt;設定!$B$29),0,IF(AND($C6663&gt;=MAX(INDEX($C$1:$C$13701,MAX(1,ROW()-設定!$B$24)):INDEX($C$1:$C$13701,MAX(1,ROW()-1))),$C6663&gt;MAX(INDEX($C$1:$C$13701,MIN(13701,ROW()+1)):INDEX($C$1:$C$13701,MIN(13701,ROW()+設定!$B$24))),$C6663&gt;=設定!$B$32,$C6663&gt;=MAX(MIN(INDEX($C$1:$C$13701,MAX(1,ROW()-設定!$B$26)):INDEX($C$1:$C$13701,MAX(1,ROW()-1))),MIN(INDEX($C$1:$C$13701,MIN(13701,ROW()+1)):INDEX($C$1:$C$13701,MIN(13701,ROW()+設定!$B$26))))*10^(設定!$B$27/20)),1,0))</f>
        <v>0</v>
      </c>
      <c r="G6663" s="33" t="n">
        <f aca="false">$G6662+IF($F6663=1,1,0)</f>
        <v>3</v>
      </c>
      <c r="H6663" s="0" t="str">
        <f aca="false">IF($F6663=1,$G6663,"")</f>
        <v/>
      </c>
    </row>
    <row r="6664" customFormat="false" ht="15" hidden="false" customHeight="false" outlineLevel="0" collapsed="false">
      <c r="A6664" s="30" t="n">
        <v>1040.9375</v>
      </c>
      <c r="B6664" s="31" t="n">
        <v>15.6839</v>
      </c>
      <c r="C6664" s="32" t="n">
        <f aca="false">IF($A6664="","",IF(設定!$B$21="dB",10^($B6664/20),ABS($B6664)))</f>
        <v>6.08408117694076</v>
      </c>
      <c r="D6664" s="32" t="n">
        <f aca="false">IF($A6664="","",$A6664^2)</f>
        <v>1083550.87890625</v>
      </c>
      <c r="E6664" s="32" t="n">
        <f aca="false">IF($A6664="","",IF($C6664&lt;=0,"",1/$C6664^2))</f>
        <v>0.0270153127729756</v>
      </c>
      <c r="F6664" s="33" t="n">
        <f aca="false">IF(OR(ROW()-設定!$B$30&lt;2,ROW()+設定!$B$30&gt;13701,N($A6664)&lt;=0,N(INDEX($A$2:$A$13701,MIN(13700,MAX(1,ROW()-1+設定!$B$30))))&lt;=0,$A6664&lt;設定!$B$28,$A6664&gt;設定!$B$29),0,IF(AND($C6664&gt;=MAX(INDEX($C$1:$C$13701,MAX(1,ROW()-設定!$B$24)):INDEX($C$1:$C$13701,MAX(1,ROW()-1))),$C6664&gt;MAX(INDEX($C$1:$C$13701,MIN(13701,ROW()+1)):INDEX($C$1:$C$13701,MIN(13701,ROW()+設定!$B$24))),$C6664&gt;=設定!$B$32,$C6664&gt;=MAX(MIN(INDEX($C$1:$C$13701,MAX(1,ROW()-設定!$B$26)):INDEX($C$1:$C$13701,MAX(1,ROW()-1))),MIN(INDEX($C$1:$C$13701,MIN(13701,ROW()+1)):INDEX($C$1:$C$13701,MIN(13701,ROW()+設定!$B$26))))*10^(設定!$B$27/20)),1,0))</f>
        <v>0</v>
      </c>
      <c r="G6664" s="33" t="n">
        <f aca="false">$G6663+IF($F6664=1,1,0)</f>
        <v>3</v>
      </c>
      <c r="H6664" s="0" t="str">
        <f aca="false">IF($F6664=1,$G6664,"")</f>
        <v/>
      </c>
    </row>
    <row r="6665" customFormat="false" ht="15" hidden="false" customHeight="false" outlineLevel="0" collapsed="false">
      <c r="A6665" s="30" t="n">
        <v>1041.09375</v>
      </c>
      <c r="B6665" s="31" t="n">
        <v>15.8128</v>
      </c>
      <c r="C6665" s="32" t="n">
        <f aca="false">IF($A6665="","",IF(設定!$B$21="dB",10^($B6665/20),ABS($B6665)))</f>
        <v>6.1750431968126</v>
      </c>
      <c r="D6665" s="32" t="n">
        <f aca="false">IF($A6665="","",$A6665^2)</f>
        <v>1083876.19628906</v>
      </c>
      <c r="E6665" s="32" t="n">
        <f aca="false">IF($A6665="","",IF($C6665&lt;=0,"",1/$C6665^2))</f>
        <v>0.026225271924505</v>
      </c>
      <c r="F6665" s="33" t="n">
        <f aca="false">IF(OR(ROW()-設定!$B$30&lt;2,ROW()+設定!$B$30&gt;13701,N($A6665)&lt;=0,N(INDEX($A$2:$A$13701,MIN(13700,MAX(1,ROW()-1+設定!$B$30))))&lt;=0,$A6665&lt;設定!$B$28,$A6665&gt;設定!$B$29),0,IF(AND($C6665&gt;=MAX(INDEX($C$1:$C$13701,MAX(1,ROW()-設定!$B$24)):INDEX($C$1:$C$13701,MAX(1,ROW()-1))),$C6665&gt;MAX(INDEX($C$1:$C$13701,MIN(13701,ROW()+1)):INDEX($C$1:$C$13701,MIN(13701,ROW()+設定!$B$24))),$C6665&gt;=設定!$B$32,$C6665&gt;=MAX(MIN(INDEX($C$1:$C$13701,MAX(1,ROW()-設定!$B$26)):INDEX($C$1:$C$13701,MAX(1,ROW()-1))),MIN(INDEX($C$1:$C$13701,MIN(13701,ROW()+1)):INDEX($C$1:$C$13701,MIN(13701,ROW()+設定!$B$26))))*10^(設定!$B$27/20)),1,0))</f>
        <v>0</v>
      </c>
      <c r="G6665" s="33" t="n">
        <f aca="false">$G6664+IF($F6665=1,1,0)</f>
        <v>3</v>
      </c>
      <c r="H6665" s="0" t="str">
        <f aca="false">IF($F6665=1,$G6665,"")</f>
        <v/>
      </c>
    </row>
    <row r="6666" customFormat="false" ht="15" hidden="false" customHeight="false" outlineLevel="0" collapsed="false">
      <c r="A6666" s="30" t="n">
        <v>1041.25</v>
      </c>
      <c r="B6666" s="31" t="n">
        <v>15.7995</v>
      </c>
      <c r="C6666" s="32" t="n">
        <f aca="false">IF($A6666="","",IF(設定!$B$21="dB",10^($B6666/20),ABS($B6666)))</f>
        <v>6.16559508821571</v>
      </c>
      <c r="D6666" s="32" t="n">
        <f aca="false">IF($A6666="","",$A6666^2)</f>
        <v>1084201.5625</v>
      </c>
      <c r="E6666" s="32" t="n">
        <f aca="false">IF($A6666="","",IF($C6666&lt;=0,"",1/$C6666^2))</f>
        <v>0.0263057083012125</v>
      </c>
      <c r="F6666" s="33" t="n">
        <f aca="false">IF(OR(ROW()-設定!$B$30&lt;2,ROW()+設定!$B$30&gt;13701,N($A6666)&lt;=0,N(INDEX($A$2:$A$13701,MIN(13700,MAX(1,ROW()-1+設定!$B$30))))&lt;=0,$A6666&lt;設定!$B$28,$A6666&gt;設定!$B$29),0,IF(AND($C6666&gt;=MAX(INDEX($C$1:$C$13701,MAX(1,ROW()-設定!$B$24)):INDEX($C$1:$C$13701,MAX(1,ROW()-1))),$C6666&gt;MAX(INDEX($C$1:$C$13701,MIN(13701,ROW()+1)):INDEX($C$1:$C$13701,MIN(13701,ROW()+設定!$B$24))),$C6666&gt;=設定!$B$32,$C6666&gt;=MAX(MIN(INDEX($C$1:$C$13701,MAX(1,ROW()-設定!$B$26)):INDEX($C$1:$C$13701,MAX(1,ROW()-1))),MIN(INDEX($C$1:$C$13701,MIN(13701,ROW()+1)):INDEX($C$1:$C$13701,MIN(13701,ROW()+設定!$B$26))))*10^(設定!$B$27/20)),1,0))</f>
        <v>0</v>
      </c>
      <c r="G6666" s="33" t="n">
        <f aca="false">$G6665+IF($F6666=1,1,0)</f>
        <v>3</v>
      </c>
      <c r="H6666" s="0" t="str">
        <f aca="false">IF($F6666=1,$G6666,"")</f>
        <v/>
      </c>
    </row>
    <row r="6667" customFormat="false" ht="15" hidden="false" customHeight="false" outlineLevel="0" collapsed="false">
      <c r="A6667" s="30" t="n">
        <v>1041.40625</v>
      </c>
      <c r="B6667" s="31" t="n">
        <v>15.787</v>
      </c>
      <c r="C6667" s="32" t="n">
        <f aca="false">IF($A6667="","",IF(設定!$B$21="dB",10^($B6667/20),ABS($B6667)))</f>
        <v>6.15672846520687</v>
      </c>
      <c r="D6667" s="32" t="n">
        <f aca="false">IF($A6667="","",$A6667^2)</f>
        <v>1084526.97753906</v>
      </c>
      <c r="E6667" s="32" t="n">
        <f aca="false">IF($A6667="","",IF($C6667&lt;=0,"",1/$C6667^2))</f>
        <v>0.0263815312816521</v>
      </c>
      <c r="F6667" s="33" t="n">
        <f aca="false">IF(OR(ROW()-設定!$B$30&lt;2,ROW()+設定!$B$30&gt;13701,N($A6667)&lt;=0,N(INDEX($A$2:$A$13701,MIN(13700,MAX(1,ROW()-1+設定!$B$30))))&lt;=0,$A6667&lt;設定!$B$28,$A6667&gt;設定!$B$29),0,IF(AND($C6667&gt;=MAX(INDEX($C$1:$C$13701,MAX(1,ROW()-設定!$B$24)):INDEX($C$1:$C$13701,MAX(1,ROW()-1))),$C6667&gt;MAX(INDEX($C$1:$C$13701,MIN(13701,ROW()+1)):INDEX($C$1:$C$13701,MIN(13701,ROW()+設定!$B$24))),$C6667&gt;=設定!$B$32,$C6667&gt;=MAX(MIN(INDEX($C$1:$C$13701,MAX(1,ROW()-設定!$B$26)):INDEX($C$1:$C$13701,MAX(1,ROW()-1))),MIN(INDEX($C$1:$C$13701,MIN(13701,ROW()+1)):INDEX($C$1:$C$13701,MIN(13701,ROW()+設定!$B$26))))*10^(設定!$B$27/20)),1,0))</f>
        <v>0</v>
      </c>
      <c r="G6667" s="33" t="n">
        <f aca="false">$G6666+IF($F6667=1,1,0)</f>
        <v>3</v>
      </c>
      <c r="H6667" s="0" t="str">
        <f aca="false">IF($F6667=1,$G6667,"")</f>
        <v/>
      </c>
    </row>
    <row r="6668" customFormat="false" ht="15" hidden="false" customHeight="false" outlineLevel="0" collapsed="false">
      <c r="A6668" s="30" t="n">
        <v>1041.5625</v>
      </c>
      <c r="B6668" s="31" t="n">
        <v>15.7056</v>
      </c>
      <c r="C6668" s="32" t="n">
        <f aca="false">IF($A6668="","",IF(設定!$B$21="dB",10^($B6668/20),ABS($B6668)))</f>
        <v>6.09930006910638</v>
      </c>
      <c r="D6668" s="32" t="n">
        <f aca="false">IF($A6668="","",$A6668^2)</f>
        <v>1084852.44140625</v>
      </c>
      <c r="E6668" s="32" t="n">
        <f aca="false">IF($A6668="","",IF($C6668&lt;=0,"",1/$C6668^2))</f>
        <v>0.0268806644730622</v>
      </c>
      <c r="F6668" s="33" t="n">
        <f aca="false">IF(OR(ROW()-設定!$B$30&lt;2,ROW()+設定!$B$30&gt;13701,N($A6668)&lt;=0,N(INDEX($A$2:$A$13701,MIN(13700,MAX(1,ROW()-1+設定!$B$30))))&lt;=0,$A6668&lt;設定!$B$28,$A6668&gt;設定!$B$29),0,IF(AND($C6668&gt;=MAX(INDEX($C$1:$C$13701,MAX(1,ROW()-設定!$B$24)):INDEX($C$1:$C$13701,MAX(1,ROW()-1))),$C6668&gt;MAX(INDEX($C$1:$C$13701,MIN(13701,ROW()+1)):INDEX($C$1:$C$13701,MIN(13701,ROW()+設定!$B$24))),$C6668&gt;=設定!$B$32,$C6668&gt;=MAX(MIN(INDEX($C$1:$C$13701,MAX(1,ROW()-設定!$B$26)):INDEX($C$1:$C$13701,MAX(1,ROW()-1))),MIN(INDEX($C$1:$C$13701,MIN(13701,ROW()+1)):INDEX($C$1:$C$13701,MIN(13701,ROW()+設定!$B$26))))*10^(設定!$B$27/20)),1,0))</f>
        <v>0</v>
      </c>
      <c r="G6668" s="33" t="n">
        <f aca="false">$G6667+IF($F6668=1,1,0)</f>
        <v>3</v>
      </c>
      <c r="H6668" s="0" t="str">
        <f aca="false">IF($F6668=1,$G6668,"")</f>
        <v/>
      </c>
    </row>
    <row r="6669" customFormat="false" ht="15" hidden="false" customHeight="false" outlineLevel="0" collapsed="false">
      <c r="A6669" s="30" t="n">
        <v>1041.71875</v>
      </c>
      <c r="B6669" s="31" t="n">
        <v>15.6806</v>
      </c>
      <c r="C6669" s="32" t="n">
        <f aca="false">IF($A6669="","",IF(設定!$B$21="dB",10^($B6669/20),ABS($B6669)))</f>
        <v>6.08177011207327</v>
      </c>
      <c r="D6669" s="32" t="n">
        <f aca="false">IF($A6669="","",$A6669^2)</f>
        <v>1085177.95410156</v>
      </c>
      <c r="E6669" s="32" t="n">
        <f aca="false">IF($A6669="","",IF($C6669&lt;=0,"",1/$C6669^2))</f>
        <v>0.0270358482425938</v>
      </c>
      <c r="F6669" s="33" t="n">
        <f aca="false">IF(OR(ROW()-設定!$B$30&lt;2,ROW()+設定!$B$30&gt;13701,N($A6669)&lt;=0,N(INDEX($A$2:$A$13701,MIN(13700,MAX(1,ROW()-1+設定!$B$30))))&lt;=0,$A6669&lt;設定!$B$28,$A6669&gt;設定!$B$29),0,IF(AND($C6669&gt;=MAX(INDEX($C$1:$C$13701,MAX(1,ROW()-設定!$B$24)):INDEX($C$1:$C$13701,MAX(1,ROW()-1))),$C6669&gt;MAX(INDEX($C$1:$C$13701,MIN(13701,ROW()+1)):INDEX($C$1:$C$13701,MIN(13701,ROW()+設定!$B$24))),$C6669&gt;=設定!$B$32,$C6669&gt;=MAX(MIN(INDEX($C$1:$C$13701,MAX(1,ROW()-設定!$B$26)):INDEX($C$1:$C$13701,MAX(1,ROW()-1))),MIN(INDEX($C$1:$C$13701,MIN(13701,ROW()+1)):INDEX($C$1:$C$13701,MIN(13701,ROW()+設定!$B$26))))*10^(設定!$B$27/20)),1,0))</f>
        <v>0</v>
      </c>
      <c r="G6669" s="33" t="n">
        <f aca="false">$G6668+IF($F6669=1,1,0)</f>
        <v>3</v>
      </c>
      <c r="H6669" s="0" t="str">
        <f aca="false">IF($F6669=1,$G6669,"")</f>
        <v/>
      </c>
    </row>
    <row r="6670" customFormat="false" ht="15" hidden="false" customHeight="false" outlineLevel="0" collapsed="false">
      <c r="A6670" s="30" t="n">
        <v>1041.875</v>
      </c>
      <c r="B6670" s="31" t="n">
        <v>15.7937</v>
      </c>
      <c r="C6670" s="32" t="n">
        <f aca="false">IF($A6670="","",IF(設定!$B$21="dB",10^($B6670/20),ABS($B6670)))</f>
        <v>6.16147938836879</v>
      </c>
      <c r="D6670" s="32" t="n">
        <f aca="false">IF($A6670="","",$A6670^2)</f>
        <v>1085503.515625</v>
      </c>
      <c r="E6670" s="32" t="n">
        <f aca="false">IF($A6670="","",IF($C6670&lt;=0,"",1/$C6670^2))</f>
        <v>0.0263408630269854</v>
      </c>
      <c r="F6670" s="33" t="n">
        <f aca="false">IF(OR(ROW()-設定!$B$30&lt;2,ROW()+設定!$B$30&gt;13701,N($A6670)&lt;=0,N(INDEX($A$2:$A$13701,MIN(13700,MAX(1,ROW()-1+設定!$B$30))))&lt;=0,$A6670&lt;設定!$B$28,$A6670&gt;設定!$B$29),0,IF(AND($C6670&gt;=MAX(INDEX($C$1:$C$13701,MAX(1,ROW()-設定!$B$24)):INDEX($C$1:$C$13701,MAX(1,ROW()-1))),$C6670&gt;MAX(INDEX($C$1:$C$13701,MIN(13701,ROW()+1)):INDEX($C$1:$C$13701,MIN(13701,ROW()+設定!$B$24))),$C6670&gt;=設定!$B$32,$C6670&gt;=MAX(MIN(INDEX($C$1:$C$13701,MAX(1,ROW()-設定!$B$26)):INDEX($C$1:$C$13701,MAX(1,ROW()-1))),MIN(INDEX($C$1:$C$13701,MIN(13701,ROW()+1)):INDEX($C$1:$C$13701,MIN(13701,ROW()+設定!$B$26))))*10^(設定!$B$27/20)),1,0))</f>
        <v>0</v>
      </c>
      <c r="G6670" s="33" t="n">
        <f aca="false">$G6669+IF($F6670=1,1,0)</f>
        <v>3</v>
      </c>
      <c r="H6670" s="0" t="str">
        <f aca="false">IF($F6670=1,$G6670,"")</f>
        <v/>
      </c>
    </row>
    <row r="6671" customFormat="false" ht="15" hidden="false" customHeight="false" outlineLevel="0" collapsed="false">
      <c r="A6671" s="30" t="n">
        <v>1042.03125</v>
      </c>
      <c r="B6671" s="31" t="n">
        <v>15.686</v>
      </c>
      <c r="C6671" s="32" t="n">
        <f aca="false">IF($A6671="","",IF(設定!$B$21="dB",10^($B6671/20),ABS($B6671)))</f>
        <v>6.08555231180816</v>
      </c>
      <c r="D6671" s="32" t="n">
        <f aca="false">IF($A6671="","",$A6671^2)</f>
        <v>1085829.12597656</v>
      </c>
      <c r="E6671" s="32" t="n">
        <f aca="false">IF($A6671="","",IF($C6671&lt;=0,"",1/$C6671^2))</f>
        <v>0.0270022528688824</v>
      </c>
      <c r="F6671" s="33" t="n">
        <f aca="false">IF(OR(ROW()-設定!$B$30&lt;2,ROW()+設定!$B$30&gt;13701,N($A6671)&lt;=0,N(INDEX($A$2:$A$13701,MIN(13700,MAX(1,ROW()-1+設定!$B$30))))&lt;=0,$A6671&lt;設定!$B$28,$A6671&gt;設定!$B$29),0,IF(AND($C6671&gt;=MAX(INDEX($C$1:$C$13701,MAX(1,ROW()-設定!$B$24)):INDEX($C$1:$C$13701,MAX(1,ROW()-1))),$C6671&gt;MAX(INDEX($C$1:$C$13701,MIN(13701,ROW()+1)):INDEX($C$1:$C$13701,MIN(13701,ROW()+設定!$B$24))),$C6671&gt;=設定!$B$32,$C6671&gt;=MAX(MIN(INDEX($C$1:$C$13701,MAX(1,ROW()-設定!$B$26)):INDEX($C$1:$C$13701,MAX(1,ROW()-1))),MIN(INDEX($C$1:$C$13701,MIN(13701,ROW()+1)):INDEX($C$1:$C$13701,MIN(13701,ROW()+設定!$B$26))))*10^(設定!$B$27/20)),1,0))</f>
        <v>0</v>
      </c>
      <c r="G6671" s="33" t="n">
        <f aca="false">$G6670+IF($F6671=1,1,0)</f>
        <v>3</v>
      </c>
      <c r="H6671" s="0" t="str">
        <f aca="false">IF($F6671=1,$G6671,"")</f>
        <v/>
      </c>
    </row>
    <row r="6672" customFormat="false" ht="15" hidden="false" customHeight="false" outlineLevel="0" collapsed="false">
      <c r="A6672" s="30" t="n">
        <v>1042.1875</v>
      </c>
      <c r="B6672" s="31" t="n">
        <v>15.7187</v>
      </c>
      <c r="C6672" s="32" t="n">
        <f aca="false">IF($A6672="","",IF(設定!$B$21="dB",10^($B6672/20),ABS($B6672)))</f>
        <v>6.1085059325799</v>
      </c>
      <c r="D6672" s="32" t="n">
        <f aca="false">IF($A6672="","",$A6672^2)</f>
        <v>1086154.78515625</v>
      </c>
      <c r="E6672" s="32" t="n">
        <f aca="false">IF($A6672="","",IF($C6672&lt;=0,"",1/$C6672^2))</f>
        <v>0.0267997041655656</v>
      </c>
      <c r="F6672" s="33" t="n">
        <f aca="false">IF(OR(ROW()-設定!$B$30&lt;2,ROW()+設定!$B$30&gt;13701,N($A6672)&lt;=0,N(INDEX($A$2:$A$13701,MIN(13700,MAX(1,ROW()-1+設定!$B$30))))&lt;=0,$A6672&lt;設定!$B$28,$A6672&gt;設定!$B$29),0,IF(AND($C6672&gt;=MAX(INDEX($C$1:$C$13701,MAX(1,ROW()-設定!$B$24)):INDEX($C$1:$C$13701,MAX(1,ROW()-1))),$C6672&gt;MAX(INDEX($C$1:$C$13701,MIN(13701,ROW()+1)):INDEX($C$1:$C$13701,MIN(13701,ROW()+設定!$B$24))),$C6672&gt;=設定!$B$32,$C6672&gt;=MAX(MIN(INDEX($C$1:$C$13701,MAX(1,ROW()-設定!$B$26)):INDEX($C$1:$C$13701,MAX(1,ROW()-1))),MIN(INDEX($C$1:$C$13701,MIN(13701,ROW()+1)):INDEX($C$1:$C$13701,MIN(13701,ROW()+設定!$B$26))))*10^(設定!$B$27/20)),1,0))</f>
        <v>0</v>
      </c>
      <c r="G6672" s="33" t="n">
        <f aca="false">$G6671+IF($F6672=1,1,0)</f>
        <v>3</v>
      </c>
      <c r="H6672" s="0" t="str">
        <f aca="false">IF($F6672=1,$G6672,"")</f>
        <v/>
      </c>
    </row>
    <row r="6673" customFormat="false" ht="15" hidden="false" customHeight="false" outlineLevel="0" collapsed="false">
      <c r="A6673" s="30" t="n">
        <v>1042.34375</v>
      </c>
      <c r="B6673" s="31" t="n">
        <v>15.9659</v>
      </c>
      <c r="C6673" s="32" t="n">
        <f aca="false">IF($A6673="","",IF(設定!$B$21="dB",10^($B6673/20),ABS($B6673)))</f>
        <v>6.28485120293753</v>
      </c>
      <c r="D6673" s="32" t="n">
        <f aca="false">IF($A6673="","",$A6673^2)</f>
        <v>1086480.49316406</v>
      </c>
      <c r="E6673" s="32" t="n">
        <f aca="false">IF($A6673="","",IF($C6673&lt;=0,"",1/$C6673^2))</f>
        <v>0.0253168693270173</v>
      </c>
      <c r="F6673" s="33" t="n">
        <f aca="false">IF(OR(ROW()-設定!$B$30&lt;2,ROW()+設定!$B$30&gt;13701,N($A6673)&lt;=0,N(INDEX($A$2:$A$13701,MIN(13700,MAX(1,ROW()-1+設定!$B$30))))&lt;=0,$A6673&lt;設定!$B$28,$A6673&gt;設定!$B$29),0,IF(AND($C6673&gt;=MAX(INDEX($C$1:$C$13701,MAX(1,ROW()-設定!$B$24)):INDEX($C$1:$C$13701,MAX(1,ROW()-1))),$C6673&gt;MAX(INDEX($C$1:$C$13701,MIN(13701,ROW()+1)):INDEX($C$1:$C$13701,MIN(13701,ROW()+設定!$B$24))),$C6673&gt;=設定!$B$32,$C6673&gt;=MAX(MIN(INDEX($C$1:$C$13701,MAX(1,ROW()-設定!$B$26)):INDEX($C$1:$C$13701,MAX(1,ROW()-1))),MIN(INDEX($C$1:$C$13701,MIN(13701,ROW()+1)):INDEX($C$1:$C$13701,MIN(13701,ROW()+設定!$B$26))))*10^(設定!$B$27/20)),1,0))</f>
        <v>0</v>
      </c>
      <c r="G6673" s="33" t="n">
        <f aca="false">$G6672+IF($F6673=1,1,0)</f>
        <v>3</v>
      </c>
      <c r="H6673" s="0" t="str">
        <f aca="false">IF($F6673=1,$G6673,"")</f>
        <v/>
      </c>
    </row>
    <row r="6674" customFormat="false" ht="15" hidden="false" customHeight="false" outlineLevel="0" collapsed="false">
      <c r="A6674" s="30" t="n">
        <v>1042.5</v>
      </c>
      <c r="B6674" s="31" t="n">
        <v>15.7955</v>
      </c>
      <c r="C6674" s="32" t="n">
        <f aca="false">IF($A6674="","",IF(設定!$B$21="dB",10^($B6674/20),ABS($B6674)))</f>
        <v>6.16275638043459</v>
      </c>
      <c r="D6674" s="32" t="n">
        <f aca="false">IF($A6674="","",$A6674^2)</f>
        <v>1086806.25</v>
      </c>
      <c r="E6674" s="32" t="n">
        <f aca="false">IF($A6674="","",IF($C6674&lt;=0,"",1/$C6674^2))</f>
        <v>0.0263299479149717</v>
      </c>
      <c r="F6674" s="33" t="n">
        <f aca="false">IF(OR(ROW()-設定!$B$30&lt;2,ROW()+設定!$B$30&gt;13701,N($A6674)&lt;=0,N(INDEX($A$2:$A$13701,MIN(13700,MAX(1,ROW()-1+設定!$B$30))))&lt;=0,$A6674&lt;設定!$B$28,$A6674&gt;設定!$B$29),0,IF(AND($C6674&gt;=MAX(INDEX($C$1:$C$13701,MAX(1,ROW()-設定!$B$24)):INDEX($C$1:$C$13701,MAX(1,ROW()-1))),$C6674&gt;MAX(INDEX($C$1:$C$13701,MIN(13701,ROW()+1)):INDEX($C$1:$C$13701,MIN(13701,ROW()+設定!$B$24))),$C6674&gt;=設定!$B$32,$C6674&gt;=MAX(MIN(INDEX($C$1:$C$13701,MAX(1,ROW()-設定!$B$26)):INDEX($C$1:$C$13701,MAX(1,ROW()-1))),MIN(INDEX($C$1:$C$13701,MIN(13701,ROW()+1)):INDEX($C$1:$C$13701,MIN(13701,ROW()+設定!$B$26))))*10^(設定!$B$27/20)),1,0))</f>
        <v>0</v>
      </c>
      <c r="G6674" s="33" t="n">
        <f aca="false">$G6673+IF($F6674=1,1,0)</f>
        <v>3</v>
      </c>
      <c r="H6674" s="0" t="str">
        <f aca="false">IF($F6674=1,$G6674,"")</f>
        <v/>
      </c>
    </row>
    <row r="6675" customFormat="false" ht="15" hidden="false" customHeight="false" outlineLevel="0" collapsed="false">
      <c r="A6675" s="30" t="n">
        <v>1042.65625</v>
      </c>
      <c r="B6675" s="31" t="n">
        <v>16.0961</v>
      </c>
      <c r="C6675" s="32" t="n">
        <f aca="false">IF($A6675="","",IF(設定!$B$21="dB",10^($B6675/20),ABS($B6675)))</f>
        <v>6.37976967601574</v>
      </c>
      <c r="D6675" s="32" t="n">
        <f aca="false">IF($A6675="","",$A6675^2)</f>
        <v>1087132.05566406</v>
      </c>
      <c r="E6675" s="32" t="n">
        <f aca="false">IF($A6675="","",IF($C6675&lt;=0,"",1/$C6675^2))</f>
        <v>0.0245691425444415</v>
      </c>
      <c r="F6675" s="33" t="n">
        <f aca="false">IF(OR(ROW()-設定!$B$30&lt;2,ROW()+設定!$B$30&gt;13701,N($A6675)&lt;=0,N(INDEX($A$2:$A$13701,MIN(13700,MAX(1,ROW()-1+設定!$B$30))))&lt;=0,$A6675&lt;設定!$B$28,$A6675&gt;設定!$B$29),0,IF(AND($C6675&gt;=MAX(INDEX($C$1:$C$13701,MAX(1,ROW()-設定!$B$24)):INDEX($C$1:$C$13701,MAX(1,ROW()-1))),$C6675&gt;MAX(INDEX($C$1:$C$13701,MIN(13701,ROW()+1)):INDEX($C$1:$C$13701,MIN(13701,ROW()+設定!$B$24))),$C6675&gt;=設定!$B$32,$C6675&gt;=MAX(MIN(INDEX($C$1:$C$13701,MAX(1,ROW()-設定!$B$26)):INDEX($C$1:$C$13701,MAX(1,ROW()-1))),MIN(INDEX($C$1:$C$13701,MIN(13701,ROW()+1)):INDEX($C$1:$C$13701,MIN(13701,ROW()+設定!$B$26))))*10^(設定!$B$27/20)),1,0))</f>
        <v>0</v>
      </c>
      <c r="G6675" s="33" t="n">
        <f aca="false">$G6674+IF($F6675=1,1,0)</f>
        <v>3</v>
      </c>
      <c r="H6675" s="0" t="str">
        <f aca="false">IF($F6675=1,$G6675,"")</f>
        <v/>
      </c>
    </row>
    <row r="6676" customFormat="false" ht="15" hidden="false" customHeight="false" outlineLevel="0" collapsed="false">
      <c r="A6676" s="30" t="n">
        <v>1042.8125</v>
      </c>
      <c r="B6676" s="31" t="n">
        <v>15.7859</v>
      </c>
      <c r="C6676" s="32" t="n">
        <f aca="false">IF($A6676="","",IF(設定!$B$21="dB",10^($B6676/20),ABS($B6676)))</f>
        <v>6.15594881306113</v>
      </c>
      <c r="D6676" s="32" t="n">
        <f aca="false">IF($A6676="","",$A6676^2)</f>
        <v>1087457.91015625</v>
      </c>
      <c r="E6676" s="32" t="n">
        <f aca="false">IF($A6676="","",IF($C6676&lt;=0,"",1/$C6676^2))</f>
        <v>0.0263882141572229</v>
      </c>
      <c r="F6676" s="33" t="n">
        <f aca="false">IF(OR(ROW()-設定!$B$30&lt;2,ROW()+設定!$B$30&gt;13701,N($A6676)&lt;=0,N(INDEX($A$2:$A$13701,MIN(13700,MAX(1,ROW()-1+設定!$B$30))))&lt;=0,$A6676&lt;設定!$B$28,$A6676&gt;設定!$B$29),0,IF(AND($C6676&gt;=MAX(INDEX($C$1:$C$13701,MAX(1,ROW()-設定!$B$24)):INDEX($C$1:$C$13701,MAX(1,ROW()-1))),$C6676&gt;MAX(INDEX($C$1:$C$13701,MIN(13701,ROW()+1)):INDEX($C$1:$C$13701,MIN(13701,ROW()+設定!$B$24))),$C6676&gt;=設定!$B$32,$C6676&gt;=MAX(MIN(INDEX($C$1:$C$13701,MAX(1,ROW()-設定!$B$26)):INDEX($C$1:$C$13701,MAX(1,ROW()-1))),MIN(INDEX($C$1:$C$13701,MIN(13701,ROW()+1)):INDEX($C$1:$C$13701,MIN(13701,ROW()+設定!$B$26))))*10^(設定!$B$27/20)),1,0))</f>
        <v>0</v>
      </c>
      <c r="G6676" s="33" t="n">
        <f aca="false">$G6675+IF($F6676=1,1,0)</f>
        <v>3</v>
      </c>
      <c r="H6676" s="0" t="str">
        <f aca="false">IF($F6676=1,$G6676,"")</f>
        <v/>
      </c>
    </row>
    <row r="6677" customFormat="false" ht="15" hidden="false" customHeight="false" outlineLevel="0" collapsed="false">
      <c r="A6677" s="30" t="n">
        <v>1042.96875</v>
      </c>
      <c r="B6677" s="31" t="n">
        <v>16.0006</v>
      </c>
      <c r="C6677" s="32" t="n">
        <f aca="false">IF($A6677="","",IF(設定!$B$21="dB",10^($B6677/20),ABS($B6677)))</f>
        <v>6.31000930974872</v>
      </c>
      <c r="D6677" s="32" t="n">
        <f aca="false">IF($A6677="","",$A6677^2)</f>
        <v>1087783.81347656</v>
      </c>
      <c r="E6677" s="32" t="n">
        <f aca="false">IF($A6677="","",IF($C6677&lt;=0,"",1/$C6677^2))</f>
        <v>0.0251153942554531</v>
      </c>
      <c r="F6677" s="33" t="n">
        <f aca="false">IF(OR(ROW()-設定!$B$30&lt;2,ROW()+設定!$B$30&gt;13701,N($A6677)&lt;=0,N(INDEX($A$2:$A$13701,MIN(13700,MAX(1,ROW()-1+設定!$B$30))))&lt;=0,$A6677&lt;設定!$B$28,$A6677&gt;設定!$B$29),0,IF(AND($C6677&gt;=MAX(INDEX($C$1:$C$13701,MAX(1,ROW()-設定!$B$24)):INDEX($C$1:$C$13701,MAX(1,ROW()-1))),$C6677&gt;MAX(INDEX($C$1:$C$13701,MIN(13701,ROW()+1)):INDEX($C$1:$C$13701,MIN(13701,ROW()+設定!$B$24))),$C6677&gt;=設定!$B$32,$C6677&gt;=MAX(MIN(INDEX($C$1:$C$13701,MAX(1,ROW()-設定!$B$26)):INDEX($C$1:$C$13701,MAX(1,ROW()-1))),MIN(INDEX($C$1:$C$13701,MIN(13701,ROW()+1)):INDEX($C$1:$C$13701,MIN(13701,ROW()+設定!$B$26))))*10^(設定!$B$27/20)),1,0))</f>
        <v>0</v>
      </c>
      <c r="G6677" s="33" t="n">
        <f aca="false">$G6676+IF($F6677=1,1,0)</f>
        <v>3</v>
      </c>
      <c r="H6677" s="0" t="str">
        <f aca="false">IF($F6677=1,$G6677,"")</f>
        <v/>
      </c>
    </row>
    <row r="6678" customFormat="false" ht="15" hidden="false" customHeight="false" outlineLevel="0" collapsed="false">
      <c r="A6678" s="30" t="n">
        <v>1043.125</v>
      </c>
      <c r="B6678" s="31" t="n">
        <v>15.8563</v>
      </c>
      <c r="C6678" s="32" t="n">
        <f aca="false">IF($A6678="","",IF(設定!$B$21="dB",10^($B6678/20),ABS($B6678)))</f>
        <v>6.20604613852886</v>
      </c>
      <c r="D6678" s="32" t="n">
        <f aca="false">IF($A6678="","",$A6678^2)</f>
        <v>1088109.765625</v>
      </c>
      <c r="E6678" s="32" t="n">
        <f aca="false">IF($A6678="","",IF($C6678&lt;=0,"",1/$C6678^2))</f>
        <v>0.0259639043178192</v>
      </c>
      <c r="F6678" s="33" t="n">
        <f aca="false">IF(OR(ROW()-設定!$B$30&lt;2,ROW()+設定!$B$30&gt;13701,N($A6678)&lt;=0,N(INDEX($A$2:$A$13701,MIN(13700,MAX(1,ROW()-1+設定!$B$30))))&lt;=0,$A6678&lt;設定!$B$28,$A6678&gt;設定!$B$29),0,IF(AND($C6678&gt;=MAX(INDEX($C$1:$C$13701,MAX(1,ROW()-設定!$B$24)):INDEX($C$1:$C$13701,MAX(1,ROW()-1))),$C6678&gt;MAX(INDEX($C$1:$C$13701,MIN(13701,ROW()+1)):INDEX($C$1:$C$13701,MIN(13701,ROW()+設定!$B$24))),$C6678&gt;=設定!$B$32,$C6678&gt;=MAX(MIN(INDEX($C$1:$C$13701,MAX(1,ROW()-設定!$B$26)):INDEX($C$1:$C$13701,MAX(1,ROW()-1))),MIN(INDEX($C$1:$C$13701,MIN(13701,ROW()+1)):INDEX($C$1:$C$13701,MIN(13701,ROW()+設定!$B$26))))*10^(設定!$B$27/20)),1,0))</f>
        <v>0</v>
      </c>
      <c r="G6678" s="33" t="n">
        <f aca="false">$G6677+IF($F6678=1,1,0)</f>
        <v>3</v>
      </c>
      <c r="H6678" s="0" t="str">
        <f aca="false">IF($F6678=1,$G6678,"")</f>
        <v/>
      </c>
    </row>
    <row r="6679" customFormat="false" ht="15" hidden="false" customHeight="false" outlineLevel="0" collapsed="false">
      <c r="A6679" s="30" t="n">
        <v>1043.28125</v>
      </c>
      <c r="B6679" s="31" t="n">
        <v>16.0182</v>
      </c>
      <c r="C6679" s="32" t="n">
        <f aca="false">IF($A6679="","",IF(設定!$B$21="dB",10^($B6679/20),ABS($B6679)))</f>
        <v>6.32280808565718</v>
      </c>
      <c r="D6679" s="32" t="n">
        <f aca="false">IF($A6679="","",$A6679^2)</f>
        <v>1088435.76660156</v>
      </c>
      <c r="E6679" s="32" t="n">
        <f aca="false">IF($A6679="","",IF($C6679&lt;=0,"",1/$C6679^2))</f>
        <v>0.0250138188291493</v>
      </c>
      <c r="F6679" s="33" t="n">
        <f aca="false">IF(OR(ROW()-設定!$B$30&lt;2,ROW()+設定!$B$30&gt;13701,N($A6679)&lt;=0,N(INDEX($A$2:$A$13701,MIN(13700,MAX(1,ROW()-1+設定!$B$30))))&lt;=0,$A6679&lt;設定!$B$28,$A6679&gt;設定!$B$29),0,IF(AND($C6679&gt;=MAX(INDEX($C$1:$C$13701,MAX(1,ROW()-設定!$B$24)):INDEX($C$1:$C$13701,MAX(1,ROW()-1))),$C6679&gt;MAX(INDEX($C$1:$C$13701,MIN(13701,ROW()+1)):INDEX($C$1:$C$13701,MIN(13701,ROW()+設定!$B$24))),$C6679&gt;=設定!$B$32,$C6679&gt;=MAX(MIN(INDEX($C$1:$C$13701,MAX(1,ROW()-設定!$B$26)):INDEX($C$1:$C$13701,MAX(1,ROW()-1))),MIN(INDEX($C$1:$C$13701,MIN(13701,ROW()+1)):INDEX($C$1:$C$13701,MIN(13701,ROW()+設定!$B$26))))*10^(設定!$B$27/20)),1,0))</f>
        <v>0</v>
      </c>
      <c r="G6679" s="33" t="n">
        <f aca="false">$G6678+IF($F6679=1,1,0)</f>
        <v>3</v>
      </c>
      <c r="H6679" s="0" t="str">
        <f aca="false">IF($F6679=1,$G6679,"")</f>
        <v/>
      </c>
    </row>
    <row r="6680" customFormat="false" ht="15" hidden="false" customHeight="false" outlineLevel="0" collapsed="false">
      <c r="A6680" s="30" t="n">
        <v>1043.4375</v>
      </c>
      <c r="B6680" s="31" t="n">
        <v>15.9139</v>
      </c>
      <c r="C6680" s="32" t="n">
        <f aca="false">IF($A6680="","",IF(設定!$B$21="dB",10^($B6680/20),ABS($B6680)))</f>
        <v>6.24733795346529</v>
      </c>
      <c r="D6680" s="32" t="n">
        <f aca="false">IF($A6680="","",$A6680^2)</f>
        <v>1088761.81640625</v>
      </c>
      <c r="E6680" s="32" t="n">
        <f aca="false">IF($A6680="","",IF($C6680&lt;=0,"",1/$C6680^2))</f>
        <v>0.0256218214257387</v>
      </c>
      <c r="F6680" s="33" t="n">
        <f aca="false">IF(OR(ROW()-設定!$B$30&lt;2,ROW()+設定!$B$30&gt;13701,N($A6680)&lt;=0,N(INDEX($A$2:$A$13701,MIN(13700,MAX(1,ROW()-1+設定!$B$30))))&lt;=0,$A6680&lt;設定!$B$28,$A6680&gt;設定!$B$29),0,IF(AND($C6680&gt;=MAX(INDEX($C$1:$C$13701,MAX(1,ROW()-設定!$B$24)):INDEX($C$1:$C$13701,MAX(1,ROW()-1))),$C6680&gt;MAX(INDEX($C$1:$C$13701,MIN(13701,ROW()+1)):INDEX($C$1:$C$13701,MIN(13701,ROW()+設定!$B$24))),$C6680&gt;=設定!$B$32,$C6680&gt;=MAX(MIN(INDEX($C$1:$C$13701,MAX(1,ROW()-設定!$B$26)):INDEX($C$1:$C$13701,MAX(1,ROW()-1))),MIN(INDEX($C$1:$C$13701,MIN(13701,ROW()+1)):INDEX($C$1:$C$13701,MIN(13701,ROW()+設定!$B$26))))*10^(設定!$B$27/20)),1,0))</f>
        <v>0</v>
      </c>
      <c r="G6680" s="33" t="n">
        <f aca="false">$G6679+IF($F6680=1,1,0)</f>
        <v>3</v>
      </c>
      <c r="H6680" s="0" t="str">
        <f aca="false">IF($F6680=1,$G6680,"")</f>
        <v/>
      </c>
    </row>
    <row r="6681" customFormat="false" ht="15" hidden="false" customHeight="false" outlineLevel="0" collapsed="false">
      <c r="A6681" s="30" t="n">
        <v>1043.59375</v>
      </c>
      <c r="B6681" s="31" t="n">
        <v>16.0482</v>
      </c>
      <c r="C6681" s="32" t="n">
        <f aca="false">IF($A6681="","",IF(設定!$B$21="dB",10^($B6681/20),ABS($B6681)))</f>
        <v>6.3446840478243</v>
      </c>
      <c r="D6681" s="32" t="n">
        <f aca="false">IF($A6681="","",$A6681^2)</f>
        <v>1089087.91503906</v>
      </c>
      <c r="E6681" s="32" t="n">
        <f aca="false">IF($A6681="","",IF($C6681&lt;=0,"",1/$C6681^2))</f>
        <v>0.0248416249115219</v>
      </c>
      <c r="F6681" s="33" t="n">
        <f aca="false">IF(OR(ROW()-設定!$B$30&lt;2,ROW()+設定!$B$30&gt;13701,N($A6681)&lt;=0,N(INDEX($A$2:$A$13701,MIN(13700,MAX(1,ROW()-1+設定!$B$30))))&lt;=0,$A6681&lt;設定!$B$28,$A6681&gt;設定!$B$29),0,IF(AND($C6681&gt;=MAX(INDEX($C$1:$C$13701,MAX(1,ROW()-設定!$B$24)):INDEX($C$1:$C$13701,MAX(1,ROW()-1))),$C6681&gt;MAX(INDEX($C$1:$C$13701,MIN(13701,ROW()+1)):INDEX($C$1:$C$13701,MIN(13701,ROW()+設定!$B$24))),$C6681&gt;=設定!$B$32,$C6681&gt;=MAX(MIN(INDEX($C$1:$C$13701,MAX(1,ROW()-設定!$B$26)):INDEX($C$1:$C$13701,MAX(1,ROW()-1))),MIN(INDEX($C$1:$C$13701,MIN(13701,ROW()+1)):INDEX($C$1:$C$13701,MIN(13701,ROW()+設定!$B$26))))*10^(設定!$B$27/20)),1,0))</f>
        <v>0</v>
      </c>
      <c r="G6681" s="33" t="n">
        <f aca="false">$G6680+IF($F6681=1,1,0)</f>
        <v>3</v>
      </c>
      <c r="H6681" s="0" t="str">
        <f aca="false">IF($F6681=1,$G6681,"")</f>
        <v/>
      </c>
    </row>
    <row r="6682" customFormat="false" ht="15" hidden="false" customHeight="false" outlineLevel="0" collapsed="false">
      <c r="A6682" s="30" t="n">
        <v>1043.75</v>
      </c>
      <c r="B6682" s="31" t="n">
        <v>16.0498</v>
      </c>
      <c r="C6682" s="32" t="n">
        <f aca="false">IF($A6682="","",IF(設定!$B$21="dB",10^($B6682/20),ABS($B6682)))</f>
        <v>6.34585288946795</v>
      </c>
      <c r="D6682" s="32" t="n">
        <f aca="false">IF($A6682="","",$A6682^2)</f>
        <v>1089414.0625</v>
      </c>
      <c r="E6682" s="32" t="n">
        <f aca="false">IF($A6682="","",IF($C6682&lt;=0,"",1/$C6682^2))</f>
        <v>0.0248324746043412</v>
      </c>
      <c r="F6682" s="33" t="n">
        <f aca="false">IF(OR(ROW()-設定!$B$30&lt;2,ROW()+設定!$B$30&gt;13701,N($A6682)&lt;=0,N(INDEX($A$2:$A$13701,MIN(13700,MAX(1,ROW()-1+設定!$B$30))))&lt;=0,$A6682&lt;設定!$B$28,$A6682&gt;設定!$B$29),0,IF(AND($C6682&gt;=MAX(INDEX($C$1:$C$13701,MAX(1,ROW()-設定!$B$24)):INDEX($C$1:$C$13701,MAX(1,ROW()-1))),$C6682&gt;MAX(INDEX($C$1:$C$13701,MIN(13701,ROW()+1)):INDEX($C$1:$C$13701,MIN(13701,ROW()+設定!$B$24))),$C6682&gt;=設定!$B$32,$C6682&gt;=MAX(MIN(INDEX($C$1:$C$13701,MAX(1,ROW()-設定!$B$26)):INDEX($C$1:$C$13701,MAX(1,ROW()-1))),MIN(INDEX($C$1:$C$13701,MIN(13701,ROW()+1)):INDEX($C$1:$C$13701,MIN(13701,ROW()+設定!$B$26))))*10^(設定!$B$27/20)),1,0))</f>
        <v>0</v>
      </c>
      <c r="G6682" s="33" t="n">
        <f aca="false">$G6681+IF($F6682=1,1,0)</f>
        <v>3</v>
      </c>
      <c r="H6682" s="0" t="str">
        <f aca="false">IF($F6682=1,$G6682,"")</f>
        <v/>
      </c>
    </row>
    <row r="6683" customFormat="false" ht="15" hidden="false" customHeight="false" outlineLevel="0" collapsed="false">
      <c r="A6683" s="30" t="n">
        <v>1043.90625</v>
      </c>
      <c r="B6683" s="31" t="n">
        <v>16.041</v>
      </c>
      <c r="C6683" s="32" t="n">
        <f aca="false">IF($A6683="","",IF(設定!$B$21="dB",10^($B6683/20),ABS($B6683)))</f>
        <v>6.33942692405381</v>
      </c>
      <c r="D6683" s="32" t="n">
        <f aca="false">IF($A6683="","",$A6683^2)</f>
        <v>1089740.25878906</v>
      </c>
      <c r="E6683" s="32" t="n">
        <f aca="false">IF($A6683="","",IF($C6683&lt;=0,"",1/$C6683^2))</f>
        <v>0.024882843036797</v>
      </c>
      <c r="F6683" s="33" t="n">
        <f aca="false">IF(OR(ROW()-設定!$B$30&lt;2,ROW()+設定!$B$30&gt;13701,N($A6683)&lt;=0,N(INDEX($A$2:$A$13701,MIN(13700,MAX(1,ROW()-1+設定!$B$30))))&lt;=0,$A6683&lt;設定!$B$28,$A6683&gt;設定!$B$29),0,IF(AND($C6683&gt;=MAX(INDEX($C$1:$C$13701,MAX(1,ROW()-設定!$B$24)):INDEX($C$1:$C$13701,MAX(1,ROW()-1))),$C6683&gt;MAX(INDEX($C$1:$C$13701,MIN(13701,ROW()+1)):INDEX($C$1:$C$13701,MIN(13701,ROW()+設定!$B$24))),$C6683&gt;=設定!$B$32,$C6683&gt;=MAX(MIN(INDEX($C$1:$C$13701,MAX(1,ROW()-設定!$B$26)):INDEX($C$1:$C$13701,MAX(1,ROW()-1))),MIN(INDEX($C$1:$C$13701,MIN(13701,ROW()+1)):INDEX($C$1:$C$13701,MIN(13701,ROW()+設定!$B$26))))*10^(設定!$B$27/20)),1,0))</f>
        <v>0</v>
      </c>
      <c r="G6683" s="33" t="n">
        <f aca="false">$G6682+IF($F6683=1,1,0)</f>
        <v>3</v>
      </c>
      <c r="H6683" s="0" t="str">
        <f aca="false">IF($F6683=1,$G6683,"")</f>
        <v/>
      </c>
    </row>
    <row r="6684" customFormat="false" ht="15" hidden="false" customHeight="false" outlineLevel="0" collapsed="false">
      <c r="A6684" s="30" t="n">
        <v>1044.0625</v>
      </c>
      <c r="B6684" s="31" t="n">
        <v>16.1627</v>
      </c>
      <c r="C6684" s="32" t="n">
        <f aca="false">IF($A6684="","",IF(設定!$B$21="dB",10^($B6684/20),ABS($B6684)))</f>
        <v>6.42887527197002</v>
      </c>
      <c r="D6684" s="32" t="n">
        <f aca="false">IF($A6684="","",$A6684^2)</f>
        <v>1090066.50390625</v>
      </c>
      <c r="E6684" s="32" t="n">
        <f aca="false">IF($A6684="","",IF($C6684&lt;=0,"",1/$C6684^2))</f>
        <v>0.024195243656572</v>
      </c>
      <c r="F6684" s="33" t="n">
        <f aca="false">IF(OR(ROW()-設定!$B$30&lt;2,ROW()+設定!$B$30&gt;13701,N($A6684)&lt;=0,N(INDEX($A$2:$A$13701,MIN(13700,MAX(1,ROW()-1+設定!$B$30))))&lt;=0,$A6684&lt;設定!$B$28,$A6684&gt;設定!$B$29),0,IF(AND($C6684&gt;=MAX(INDEX($C$1:$C$13701,MAX(1,ROW()-設定!$B$24)):INDEX($C$1:$C$13701,MAX(1,ROW()-1))),$C6684&gt;MAX(INDEX($C$1:$C$13701,MIN(13701,ROW()+1)):INDEX($C$1:$C$13701,MIN(13701,ROW()+設定!$B$24))),$C6684&gt;=設定!$B$32,$C6684&gt;=MAX(MIN(INDEX($C$1:$C$13701,MAX(1,ROW()-設定!$B$26)):INDEX($C$1:$C$13701,MAX(1,ROW()-1))),MIN(INDEX($C$1:$C$13701,MIN(13701,ROW()+1)):INDEX($C$1:$C$13701,MIN(13701,ROW()+設定!$B$26))))*10^(設定!$B$27/20)),1,0))</f>
        <v>0</v>
      </c>
      <c r="G6684" s="33" t="n">
        <f aca="false">$G6683+IF($F6684=1,1,0)</f>
        <v>3</v>
      </c>
      <c r="H6684" s="0" t="str">
        <f aca="false">IF($F6684=1,$G6684,"")</f>
        <v/>
      </c>
    </row>
    <row r="6685" customFormat="false" ht="15" hidden="false" customHeight="false" outlineLevel="0" collapsed="false">
      <c r="A6685" s="30" t="n">
        <v>1044.21875</v>
      </c>
      <c r="B6685" s="31" t="n">
        <v>16.2861</v>
      </c>
      <c r="C6685" s="32" t="n">
        <f aca="false">IF($A6685="","",IF(設定!$B$21="dB",10^($B6685/20),ABS($B6685)))</f>
        <v>6.52086185890018</v>
      </c>
      <c r="D6685" s="32" t="n">
        <f aca="false">IF($A6685="","",$A6685^2)</f>
        <v>1090392.79785156</v>
      </c>
      <c r="E6685" s="32" t="n">
        <f aca="false">IF($A6685="","",IF($C6685&lt;=0,"",1/$C6685^2))</f>
        <v>0.0235174375803373</v>
      </c>
      <c r="F6685" s="33" t="n">
        <f aca="false">IF(OR(ROW()-設定!$B$30&lt;2,ROW()+設定!$B$30&gt;13701,N($A6685)&lt;=0,N(INDEX($A$2:$A$13701,MIN(13700,MAX(1,ROW()-1+設定!$B$30))))&lt;=0,$A6685&lt;設定!$B$28,$A6685&gt;設定!$B$29),0,IF(AND($C6685&gt;=MAX(INDEX($C$1:$C$13701,MAX(1,ROW()-設定!$B$24)):INDEX($C$1:$C$13701,MAX(1,ROW()-1))),$C6685&gt;MAX(INDEX($C$1:$C$13701,MIN(13701,ROW()+1)):INDEX($C$1:$C$13701,MIN(13701,ROW()+設定!$B$24))),$C6685&gt;=設定!$B$32,$C6685&gt;=MAX(MIN(INDEX($C$1:$C$13701,MAX(1,ROW()-設定!$B$26)):INDEX($C$1:$C$13701,MAX(1,ROW()-1))),MIN(INDEX($C$1:$C$13701,MIN(13701,ROW()+1)):INDEX($C$1:$C$13701,MIN(13701,ROW()+設定!$B$26))))*10^(設定!$B$27/20)),1,0))</f>
        <v>0</v>
      </c>
      <c r="G6685" s="33" t="n">
        <f aca="false">$G6684+IF($F6685=1,1,0)</f>
        <v>3</v>
      </c>
      <c r="H6685" s="0" t="str">
        <f aca="false">IF($F6685=1,$G6685,"")</f>
        <v/>
      </c>
    </row>
    <row r="6686" customFormat="false" ht="15" hidden="false" customHeight="false" outlineLevel="0" collapsed="false">
      <c r="A6686" s="30" t="n">
        <v>1044.375</v>
      </c>
      <c r="B6686" s="31" t="n">
        <v>16.0923</v>
      </c>
      <c r="C6686" s="32" t="n">
        <f aca="false">IF($A6686="","",IF(設定!$B$21="dB",10^($B6686/20),ABS($B6686)))</f>
        <v>6.37697919358095</v>
      </c>
      <c r="D6686" s="32" t="n">
        <f aca="false">IF($A6686="","",$A6686^2)</f>
        <v>1090719.140625</v>
      </c>
      <c r="E6686" s="32" t="n">
        <f aca="false">IF($A6686="","",IF($C6686&lt;=0,"",1/$C6686^2))</f>
        <v>0.024590649517901</v>
      </c>
      <c r="F6686" s="33" t="n">
        <f aca="false">IF(OR(ROW()-設定!$B$30&lt;2,ROW()+設定!$B$30&gt;13701,N($A6686)&lt;=0,N(INDEX($A$2:$A$13701,MIN(13700,MAX(1,ROW()-1+設定!$B$30))))&lt;=0,$A6686&lt;設定!$B$28,$A6686&gt;設定!$B$29),0,IF(AND($C6686&gt;=MAX(INDEX($C$1:$C$13701,MAX(1,ROW()-設定!$B$24)):INDEX($C$1:$C$13701,MAX(1,ROW()-1))),$C6686&gt;MAX(INDEX($C$1:$C$13701,MIN(13701,ROW()+1)):INDEX($C$1:$C$13701,MIN(13701,ROW()+設定!$B$24))),$C6686&gt;=設定!$B$32,$C6686&gt;=MAX(MIN(INDEX($C$1:$C$13701,MAX(1,ROW()-設定!$B$26)):INDEX($C$1:$C$13701,MAX(1,ROW()-1))),MIN(INDEX($C$1:$C$13701,MIN(13701,ROW()+1)):INDEX($C$1:$C$13701,MIN(13701,ROW()+設定!$B$26))))*10^(設定!$B$27/20)),1,0))</f>
        <v>0</v>
      </c>
      <c r="G6686" s="33" t="n">
        <f aca="false">$G6685+IF($F6686=1,1,0)</f>
        <v>3</v>
      </c>
      <c r="H6686" s="0" t="str">
        <f aca="false">IF($F6686=1,$G6686,"")</f>
        <v/>
      </c>
    </row>
    <row r="6687" customFormat="false" ht="15" hidden="false" customHeight="false" outlineLevel="0" collapsed="false">
      <c r="A6687" s="30" t="n">
        <v>1044.53125</v>
      </c>
      <c r="B6687" s="31" t="n">
        <v>16.2664</v>
      </c>
      <c r="C6687" s="32" t="n">
        <f aca="false">IF($A6687="","",IF(設定!$B$21="dB",10^($B6687/20),ABS($B6687)))</f>
        <v>6.50608900127538</v>
      </c>
      <c r="D6687" s="32" t="n">
        <f aca="false">IF($A6687="","",$A6687^2)</f>
        <v>1091045.53222656</v>
      </c>
      <c r="E6687" s="32" t="n">
        <f aca="false">IF($A6687="","",IF($C6687&lt;=0,"",1/$C6687^2))</f>
        <v>0.0236243571709482</v>
      </c>
      <c r="F6687" s="33" t="n">
        <f aca="false">IF(OR(ROW()-設定!$B$30&lt;2,ROW()+設定!$B$30&gt;13701,N($A6687)&lt;=0,N(INDEX($A$2:$A$13701,MIN(13700,MAX(1,ROW()-1+設定!$B$30))))&lt;=0,$A6687&lt;設定!$B$28,$A6687&gt;設定!$B$29),0,IF(AND($C6687&gt;=MAX(INDEX($C$1:$C$13701,MAX(1,ROW()-設定!$B$24)):INDEX($C$1:$C$13701,MAX(1,ROW()-1))),$C6687&gt;MAX(INDEX($C$1:$C$13701,MIN(13701,ROW()+1)):INDEX($C$1:$C$13701,MIN(13701,ROW()+設定!$B$24))),$C6687&gt;=設定!$B$32,$C6687&gt;=MAX(MIN(INDEX($C$1:$C$13701,MAX(1,ROW()-設定!$B$26)):INDEX($C$1:$C$13701,MAX(1,ROW()-1))),MIN(INDEX($C$1:$C$13701,MIN(13701,ROW()+1)):INDEX($C$1:$C$13701,MIN(13701,ROW()+設定!$B$26))))*10^(設定!$B$27/20)),1,0))</f>
        <v>0</v>
      </c>
      <c r="G6687" s="33" t="n">
        <f aca="false">$G6686+IF($F6687=1,1,0)</f>
        <v>3</v>
      </c>
      <c r="H6687" s="0" t="str">
        <f aca="false">IF($F6687=1,$G6687,"")</f>
        <v/>
      </c>
    </row>
    <row r="6688" customFormat="false" ht="15" hidden="false" customHeight="false" outlineLevel="0" collapsed="false">
      <c r="A6688" s="30" t="n">
        <v>1044.6875</v>
      </c>
      <c r="B6688" s="31" t="n">
        <v>16.2065</v>
      </c>
      <c r="C6688" s="32" t="n">
        <f aca="false">IF($A6688="","",IF(設定!$B$21="dB",10^($B6688/20),ABS($B6688)))</f>
        <v>6.46137578853114</v>
      </c>
      <c r="D6688" s="32" t="n">
        <f aca="false">IF($A6688="","",$A6688^2)</f>
        <v>1091371.97265625</v>
      </c>
      <c r="E6688" s="32" t="n">
        <f aca="false">IF($A6688="","",IF($C6688&lt;=0,"",1/$C6688^2))</f>
        <v>0.0239524531843682</v>
      </c>
      <c r="F6688" s="33" t="n">
        <f aca="false">IF(OR(ROW()-設定!$B$30&lt;2,ROW()+設定!$B$30&gt;13701,N($A6688)&lt;=0,N(INDEX($A$2:$A$13701,MIN(13700,MAX(1,ROW()-1+設定!$B$30))))&lt;=0,$A6688&lt;設定!$B$28,$A6688&gt;設定!$B$29),0,IF(AND($C6688&gt;=MAX(INDEX($C$1:$C$13701,MAX(1,ROW()-設定!$B$24)):INDEX($C$1:$C$13701,MAX(1,ROW()-1))),$C6688&gt;MAX(INDEX($C$1:$C$13701,MIN(13701,ROW()+1)):INDEX($C$1:$C$13701,MIN(13701,ROW()+設定!$B$24))),$C6688&gt;=設定!$B$32,$C6688&gt;=MAX(MIN(INDEX($C$1:$C$13701,MAX(1,ROW()-設定!$B$26)):INDEX($C$1:$C$13701,MAX(1,ROW()-1))),MIN(INDEX($C$1:$C$13701,MIN(13701,ROW()+1)):INDEX($C$1:$C$13701,MIN(13701,ROW()+設定!$B$26))))*10^(設定!$B$27/20)),1,0))</f>
        <v>0</v>
      </c>
      <c r="G6688" s="33" t="n">
        <f aca="false">$G6687+IF($F6688=1,1,0)</f>
        <v>3</v>
      </c>
      <c r="H6688" s="0" t="str">
        <f aca="false">IF($F6688=1,$G6688,"")</f>
        <v/>
      </c>
    </row>
    <row r="6689" customFormat="false" ht="15" hidden="false" customHeight="false" outlineLevel="0" collapsed="false">
      <c r="A6689" s="30" t="n">
        <v>1044.84375</v>
      </c>
      <c r="B6689" s="31" t="n">
        <v>16.217</v>
      </c>
      <c r="C6689" s="32" t="n">
        <f aca="false">IF($A6689="","",IF(設定!$B$21="dB",10^($B6689/20),ABS($B6689)))</f>
        <v>6.46919139202827</v>
      </c>
      <c r="D6689" s="32" t="n">
        <f aca="false">IF($A6689="","",$A6689^2)</f>
        <v>1091698.46191406</v>
      </c>
      <c r="E6689" s="32" t="n">
        <f aca="false">IF($A6689="","",IF($C6689&lt;=0,"",1/$C6689^2))</f>
        <v>0.023894612943408</v>
      </c>
      <c r="F6689" s="33" t="n">
        <f aca="false">IF(OR(ROW()-設定!$B$30&lt;2,ROW()+設定!$B$30&gt;13701,N($A6689)&lt;=0,N(INDEX($A$2:$A$13701,MIN(13700,MAX(1,ROW()-1+設定!$B$30))))&lt;=0,$A6689&lt;設定!$B$28,$A6689&gt;設定!$B$29),0,IF(AND($C6689&gt;=MAX(INDEX($C$1:$C$13701,MAX(1,ROW()-設定!$B$24)):INDEX($C$1:$C$13701,MAX(1,ROW()-1))),$C6689&gt;MAX(INDEX($C$1:$C$13701,MIN(13701,ROW()+1)):INDEX($C$1:$C$13701,MIN(13701,ROW()+設定!$B$24))),$C6689&gt;=設定!$B$32,$C6689&gt;=MAX(MIN(INDEX($C$1:$C$13701,MAX(1,ROW()-設定!$B$26)):INDEX($C$1:$C$13701,MAX(1,ROW()-1))),MIN(INDEX($C$1:$C$13701,MIN(13701,ROW()+1)):INDEX($C$1:$C$13701,MIN(13701,ROW()+設定!$B$26))))*10^(設定!$B$27/20)),1,0))</f>
        <v>0</v>
      </c>
      <c r="G6689" s="33" t="n">
        <f aca="false">$G6688+IF($F6689=1,1,0)</f>
        <v>3</v>
      </c>
      <c r="H6689" s="0" t="str">
        <f aca="false">IF($F6689=1,$G6689,"")</f>
        <v/>
      </c>
    </row>
    <row r="6690" customFormat="false" ht="15" hidden="false" customHeight="false" outlineLevel="0" collapsed="false">
      <c r="A6690" s="30" t="n">
        <v>1045</v>
      </c>
      <c r="B6690" s="31" t="n">
        <v>16.4655</v>
      </c>
      <c r="C6690" s="32" t="n">
        <f aca="false">IF($A6690="","",IF(設定!$B$21="dB",10^($B6690/20),ABS($B6690)))</f>
        <v>6.65694547816909</v>
      </c>
      <c r="D6690" s="32" t="n">
        <f aca="false">IF($A6690="","",$A6690^2)</f>
        <v>1092025</v>
      </c>
      <c r="E6690" s="32" t="n">
        <f aca="false">IF($A6690="","",IF($C6690&lt;=0,"",1/$C6690^2))</f>
        <v>0.0225657618260752</v>
      </c>
      <c r="F6690" s="33" t="n">
        <f aca="false">IF(OR(ROW()-設定!$B$30&lt;2,ROW()+設定!$B$30&gt;13701,N($A6690)&lt;=0,N(INDEX($A$2:$A$13701,MIN(13700,MAX(1,ROW()-1+設定!$B$30))))&lt;=0,$A6690&lt;設定!$B$28,$A6690&gt;設定!$B$29),0,IF(AND($C6690&gt;=MAX(INDEX($C$1:$C$13701,MAX(1,ROW()-設定!$B$24)):INDEX($C$1:$C$13701,MAX(1,ROW()-1))),$C6690&gt;MAX(INDEX($C$1:$C$13701,MIN(13701,ROW()+1)):INDEX($C$1:$C$13701,MIN(13701,ROW()+設定!$B$24))),$C6690&gt;=設定!$B$32,$C6690&gt;=MAX(MIN(INDEX($C$1:$C$13701,MAX(1,ROW()-設定!$B$26)):INDEX($C$1:$C$13701,MAX(1,ROW()-1))),MIN(INDEX($C$1:$C$13701,MIN(13701,ROW()+1)):INDEX($C$1:$C$13701,MIN(13701,ROW()+設定!$B$26))))*10^(設定!$B$27/20)),1,0))</f>
        <v>0</v>
      </c>
      <c r="G6690" s="33" t="n">
        <f aca="false">$G6689+IF($F6690=1,1,0)</f>
        <v>3</v>
      </c>
      <c r="H6690" s="0" t="str">
        <f aca="false">IF($F6690=1,$G6690,"")</f>
        <v/>
      </c>
    </row>
    <row r="6691" customFormat="false" ht="15" hidden="false" customHeight="false" outlineLevel="0" collapsed="false">
      <c r="A6691" s="30" t="n">
        <v>1045.15625</v>
      </c>
      <c r="B6691" s="31" t="n">
        <v>16.0368</v>
      </c>
      <c r="C6691" s="32" t="n">
        <f aca="false">IF($A6691="","",IF(設定!$B$21="dB",10^($B6691/20),ABS($B6691)))</f>
        <v>6.3363622803708</v>
      </c>
      <c r="D6691" s="32" t="n">
        <f aca="false">IF($A6691="","",$A6691^2)</f>
        <v>1092351.58691406</v>
      </c>
      <c r="E6691" s="32" t="n">
        <f aca="false">IF($A6691="","",IF($C6691&lt;=0,"",1/$C6691^2))</f>
        <v>0.0249069185190965</v>
      </c>
      <c r="F6691" s="33" t="n">
        <f aca="false">IF(OR(ROW()-設定!$B$30&lt;2,ROW()+設定!$B$30&gt;13701,N($A6691)&lt;=0,N(INDEX($A$2:$A$13701,MIN(13700,MAX(1,ROW()-1+設定!$B$30))))&lt;=0,$A6691&lt;設定!$B$28,$A6691&gt;設定!$B$29),0,IF(AND($C6691&gt;=MAX(INDEX($C$1:$C$13701,MAX(1,ROW()-設定!$B$24)):INDEX($C$1:$C$13701,MAX(1,ROW()-1))),$C6691&gt;MAX(INDEX($C$1:$C$13701,MIN(13701,ROW()+1)):INDEX($C$1:$C$13701,MIN(13701,ROW()+設定!$B$24))),$C6691&gt;=設定!$B$32,$C6691&gt;=MAX(MIN(INDEX($C$1:$C$13701,MAX(1,ROW()-設定!$B$26)):INDEX($C$1:$C$13701,MAX(1,ROW()-1))),MIN(INDEX($C$1:$C$13701,MIN(13701,ROW()+1)):INDEX($C$1:$C$13701,MIN(13701,ROW()+設定!$B$26))))*10^(設定!$B$27/20)),1,0))</f>
        <v>0</v>
      </c>
      <c r="G6691" s="33" t="n">
        <f aca="false">$G6690+IF($F6691=1,1,0)</f>
        <v>3</v>
      </c>
      <c r="H6691" s="0" t="str">
        <f aca="false">IF($F6691=1,$G6691,"")</f>
        <v/>
      </c>
    </row>
    <row r="6692" customFormat="false" ht="15" hidden="false" customHeight="false" outlineLevel="0" collapsed="false">
      <c r="A6692" s="30" t="n">
        <v>1045.3125</v>
      </c>
      <c r="B6692" s="31" t="n">
        <v>16.2152</v>
      </c>
      <c r="C6692" s="32" t="n">
        <f aca="false">IF($A6692="","",IF(設定!$B$21="dB",10^($B6692/20),ABS($B6692)))</f>
        <v>6.46785090319993</v>
      </c>
      <c r="D6692" s="32" t="n">
        <f aca="false">IF($A6692="","",$A6692^2)</f>
        <v>1092678.22265625</v>
      </c>
      <c r="E6692" s="32" t="n">
        <f aca="false">IF($A6692="","",IF($C6692&lt;=0,"",1/$C6692^2))</f>
        <v>0.0239045184843397</v>
      </c>
      <c r="F6692" s="33" t="n">
        <f aca="false">IF(OR(ROW()-設定!$B$30&lt;2,ROW()+設定!$B$30&gt;13701,N($A6692)&lt;=0,N(INDEX($A$2:$A$13701,MIN(13700,MAX(1,ROW()-1+設定!$B$30))))&lt;=0,$A6692&lt;設定!$B$28,$A6692&gt;設定!$B$29),0,IF(AND($C6692&gt;=MAX(INDEX($C$1:$C$13701,MAX(1,ROW()-設定!$B$24)):INDEX($C$1:$C$13701,MAX(1,ROW()-1))),$C6692&gt;MAX(INDEX($C$1:$C$13701,MIN(13701,ROW()+1)):INDEX($C$1:$C$13701,MIN(13701,ROW()+設定!$B$24))),$C6692&gt;=設定!$B$32,$C6692&gt;=MAX(MIN(INDEX($C$1:$C$13701,MAX(1,ROW()-設定!$B$26)):INDEX($C$1:$C$13701,MAX(1,ROW()-1))),MIN(INDEX($C$1:$C$13701,MIN(13701,ROW()+1)):INDEX($C$1:$C$13701,MIN(13701,ROW()+設定!$B$26))))*10^(設定!$B$27/20)),1,0))</f>
        <v>0</v>
      </c>
      <c r="G6692" s="33" t="n">
        <f aca="false">$G6691+IF($F6692=1,1,0)</f>
        <v>3</v>
      </c>
      <c r="H6692" s="0" t="str">
        <f aca="false">IF($F6692=1,$G6692,"")</f>
        <v/>
      </c>
    </row>
    <row r="6693" customFormat="false" ht="15" hidden="false" customHeight="false" outlineLevel="0" collapsed="false">
      <c r="A6693" s="30" t="n">
        <v>1045.46875</v>
      </c>
      <c r="B6693" s="31" t="n">
        <v>16.1189</v>
      </c>
      <c r="C6693" s="32" t="n">
        <f aca="false">IF($A6693="","",IF(設定!$B$21="dB",10^($B6693/20),ABS($B6693)))</f>
        <v>6.39653823198282</v>
      </c>
      <c r="D6693" s="32" t="n">
        <f aca="false">IF($A6693="","",$A6693^2)</f>
        <v>1093004.90722656</v>
      </c>
      <c r="E6693" s="32" t="n">
        <f aca="false">IF($A6693="","",IF($C6693&lt;=0,"",1/$C6693^2))</f>
        <v>0.0244404951382155</v>
      </c>
      <c r="F6693" s="33" t="n">
        <f aca="false">IF(OR(ROW()-設定!$B$30&lt;2,ROW()+設定!$B$30&gt;13701,N($A6693)&lt;=0,N(INDEX($A$2:$A$13701,MIN(13700,MAX(1,ROW()-1+設定!$B$30))))&lt;=0,$A6693&lt;設定!$B$28,$A6693&gt;設定!$B$29),0,IF(AND($C6693&gt;=MAX(INDEX($C$1:$C$13701,MAX(1,ROW()-設定!$B$24)):INDEX($C$1:$C$13701,MAX(1,ROW()-1))),$C6693&gt;MAX(INDEX($C$1:$C$13701,MIN(13701,ROW()+1)):INDEX($C$1:$C$13701,MIN(13701,ROW()+設定!$B$24))),$C6693&gt;=設定!$B$32,$C6693&gt;=MAX(MIN(INDEX($C$1:$C$13701,MAX(1,ROW()-設定!$B$26)):INDEX($C$1:$C$13701,MAX(1,ROW()-1))),MIN(INDEX($C$1:$C$13701,MIN(13701,ROW()+1)):INDEX($C$1:$C$13701,MIN(13701,ROW()+設定!$B$26))))*10^(設定!$B$27/20)),1,0))</f>
        <v>0</v>
      </c>
      <c r="G6693" s="33" t="n">
        <f aca="false">$G6692+IF($F6693=1,1,0)</f>
        <v>3</v>
      </c>
      <c r="H6693" s="0" t="str">
        <f aca="false">IF($F6693=1,$G6693,"")</f>
        <v/>
      </c>
    </row>
    <row r="6694" customFormat="false" ht="15" hidden="false" customHeight="false" outlineLevel="0" collapsed="false">
      <c r="A6694" s="30" t="n">
        <v>1045.625</v>
      </c>
      <c r="B6694" s="31" t="n">
        <v>16.2978</v>
      </c>
      <c r="C6694" s="32" t="n">
        <f aca="false">IF($A6694="","",IF(設定!$B$21="dB",10^($B6694/20),ABS($B6694)))</f>
        <v>6.52965145841661</v>
      </c>
      <c r="D6694" s="32" t="n">
        <f aca="false">IF($A6694="","",$A6694^2)</f>
        <v>1093331.640625</v>
      </c>
      <c r="E6694" s="32" t="n">
        <f aca="false">IF($A6694="","",IF($C6694&lt;=0,"",1/$C6694^2))</f>
        <v>0.0234541662914063</v>
      </c>
      <c r="F6694" s="33" t="n">
        <f aca="false">IF(OR(ROW()-設定!$B$30&lt;2,ROW()+設定!$B$30&gt;13701,N($A6694)&lt;=0,N(INDEX($A$2:$A$13701,MIN(13700,MAX(1,ROW()-1+設定!$B$30))))&lt;=0,$A6694&lt;設定!$B$28,$A6694&gt;設定!$B$29),0,IF(AND($C6694&gt;=MAX(INDEX($C$1:$C$13701,MAX(1,ROW()-設定!$B$24)):INDEX($C$1:$C$13701,MAX(1,ROW()-1))),$C6694&gt;MAX(INDEX($C$1:$C$13701,MIN(13701,ROW()+1)):INDEX($C$1:$C$13701,MIN(13701,ROW()+設定!$B$24))),$C6694&gt;=設定!$B$32,$C6694&gt;=MAX(MIN(INDEX($C$1:$C$13701,MAX(1,ROW()-設定!$B$26)):INDEX($C$1:$C$13701,MAX(1,ROW()-1))),MIN(INDEX($C$1:$C$13701,MIN(13701,ROW()+1)):INDEX($C$1:$C$13701,MIN(13701,ROW()+設定!$B$26))))*10^(設定!$B$27/20)),1,0))</f>
        <v>0</v>
      </c>
      <c r="G6694" s="33" t="n">
        <f aca="false">$G6693+IF($F6694=1,1,0)</f>
        <v>3</v>
      </c>
      <c r="H6694" s="0" t="str">
        <f aca="false">IF($F6694=1,$G6694,"")</f>
        <v/>
      </c>
    </row>
    <row r="6695" customFormat="false" ht="15" hidden="false" customHeight="false" outlineLevel="0" collapsed="false">
      <c r="A6695" s="30" t="n">
        <v>1045.78125</v>
      </c>
      <c r="B6695" s="31" t="n">
        <v>16.3284</v>
      </c>
      <c r="C6695" s="32" t="n">
        <f aca="false">IF($A6695="","",IF(設定!$B$21="dB",10^($B6695/20),ABS($B6695)))</f>
        <v>6.55269569600014</v>
      </c>
      <c r="D6695" s="32" t="n">
        <f aca="false">IF($A6695="","",$A6695^2)</f>
        <v>1093658.42285156</v>
      </c>
      <c r="E6695" s="32" t="n">
        <f aca="false">IF($A6695="","",IF($C6695&lt;=0,"",1/$C6695^2))</f>
        <v>0.0232894911619469</v>
      </c>
      <c r="F6695" s="33" t="n">
        <f aca="false">IF(OR(ROW()-設定!$B$30&lt;2,ROW()+設定!$B$30&gt;13701,N($A6695)&lt;=0,N(INDEX($A$2:$A$13701,MIN(13700,MAX(1,ROW()-1+設定!$B$30))))&lt;=0,$A6695&lt;設定!$B$28,$A6695&gt;設定!$B$29),0,IF(AND($C6695&gt;=MAX(INDEX($C$1:$C$13701,MAX(1,ROW()-設定!$B$24)):INDEX($C$1:$C$13701,MAX(1,ROW()-1))),$C6695&gt;MAX(INDEX($C$1:$C$13701,MIN(13701,ROW()+1)):INDEX($C$1:$C$13701,MIN(13701,ROW()+設定!$B$24))),$C6695&gt;=設定!$B$32,$C6695&gt;=MAX(MIN(INDEX($C$1:$C$13701,MAX(1,ROW()-設定!$B$26)):INDEX($C$1:$C$13701,MAX(1,ROW()-1))),MIN(INDEX($C$1:$C$13701,MIN(13701,ROW()+1)):INDEX($C$1:$C$13701,MIN(13701,ROW()+設定!$B$26))))*10^(設定!$B$27/20)),1,0))</f>
        <v>0</v>
      </c>
      <c r="G6695" s="33" t="n">
        <f aca="false">$G6694+IF($F6695=1,1,0)</f>
        <v>3</v>
      </c>
      <c r="H6695" s="0" t="str">
        <f aca="false">IF($F6695=1,$G6695,"")</f>
        <v/>
      </c>
    </row>
    <row r="6696" customFormat="false" ht="15" hidden="false" customHeight="false" outlineLevel="0" collapsed="false">
      <c r="A6696" s="30" t="n">
        <v>1045.9375</v>
      </c>
      <c r="B6696" s="31" t="n">
        <v>16.7592</v>
      </c>
      <c r="C6696" s="32" t="n">
        <f aca="false">IF($A6696="","",IF(設定!$B$21="dB",10^($B6696/20),ABS($B6696)))</f>
        <v>6.88588872044645</v>
      </c>
      <c r="D6696" s="32" t="n">
        <f aca="false">IF($A6696="","",$A6696^2)</f>
        <v>1093985.25390625</v>
      </c>
      <c r="E6696" s="32" t="n">
        <f aca="false">IF($A6696="","",IF($C6696&lt;=0,"",1/$C6696^2))</f>
        <v>0.021090166093702</v>
      </c>
      <c r="F6696" s="33" t="n">
        <f aca="false">IF(OR(ROW()-設定!$B$30&lt;2,ROW()+設定!$B$30&gt;13701,N($A6696)&lt;=0,N(INDEX($A$2:$A$13701,MIN(13700,MAX(1,ROW()-1+設定!$B$30))))&lt;=0,$A6696&lt;設定!$B$28,$A6696&gt;設定!$B$29),0,IF(AND($C6696&gt;=MAX(INDEX($C$1:$C$13701,MAX(1,ROW()-設定!$B$24)):INDEX($C$1:$C$13701,MAX(1,ROW()-1))),$C6696&gt;MAX(INDEX($C$1:$C$13701,MIN(13701,ROW()+1)):INDEX($C$1:$C$13701,MIN(13701,ROW()+設定!$B$24))),$C6696&gt;=設定!$B$32,$C6696&gt;=MAX(MIN(INDEX($C$1:$C$13701,MAX(1,ROW()-設定!$B$26)):INDEX($C$1:$C$13701,MAX(1,ROW()-1))),MIN(INDEX($C$1:$C$13701,MIN(13701,ROW()+1)):INDEX($C$1:$C$13701,MIN(13701,ROW()+設定!$B$26))))*10^(設定!$B$27/20)),1,0))</f>
        <v>0</v>
      </c>
      <c r="G6696" s="33" t="n">
        <f aca="false">$G6695+IF($F6696=1,1,0)</f>
        <v>3</v>
      </c>
      <c r="H6696" s="0" t="str">
        <f aca="false">IF($F6696=1,$G6696,"")</f>
        <v/>
      </c>
    </row>
    <row r="6697" customFormat="false" ht="15" hidden="false" customHeight="false" outlineLevel="0" collapsed="false">
      <c r="A6697" s="30" t="n">
        <v>1046.09375</v>
      </c>
      <c r="B6697" s="31" t="n">
        <v>16.4323</v>
      </c>
      <c r="C6697" s="32" t="n">
        <f aca="false">IF($A6697="","",IF(設定!$B$21="dB",10^($B6697/20),ABS($B6697)))</f>
        <v>6.63154926047716</v>
      </c>
      <c r="D6697" s="32" t="n">
        <f aca="false">IF($A6697="","",$A6697^2)</f>
        <v>1094312.13378906</v>
      </c>
      <c r="E6697" s="32" t="n">
        <f aca="false">IF($A6697="","",IF($C6697&lt;=0,"",1/$C6697^2))</f>
        <v>0.0227389287051579</v>
      </c>
      <c r="F6697" s="33" t="n">
        <f aca="false">IF(OR(ROW()-設定!$B$30&lt;2,ROW()+設定!$B$30&gt;13701,N($A6697)&lt;=0,N(INDEX($A$2:$A$13701,MIN(13700,MAX(1,ROW()-1+設定!$B$30))))&lt;=0,$A6697&lt;設定!$B$28,$A6697&gt;設定!$B$29),0,IF(AND($C6697&gt;=MAX(INDEX($C$1:$C$13701,MAX(1,ROW()-設定!$B$24)):INDEX($C$1:$C$13701,MAX(1,ROW()-1))),$C6697&gt;MAX(INDEX($C$1:$C$13701,MIN(13701,ROW()+1)):INDEX($C$1:$C$13701,MIN(13701,ROW()+設定!$B$24))),$C6697&gt;=設定!$B$32,$C6697&gt;=MAX(MIN(INDEX($C$1:$C$13701,MAX(1,ROW()-設定!$B$26)):INDEX($C$1:$C$13701,MAX(1,ROW()-1))),MIN(INDEX($C$1:$C$13701,MIN(13701,ROW()+1)):INDEX($C$1:$C$13701,MIN(13701,ROW()+設定!$B$26))))*10^(設定!$B$27/20)),1,0))</f>
        <v>0</v>
      </c>
      <c r="G6697" s="33" t="n">
        <f aca="false">$G6696+IF($F6697=1,1,0)</f>
        <v>3</v>
      </c>
      <c r="H6697" s="0" t="str">
        <f aca="false">IF($F6697=1,$G6697,"")</f>
        <v/>
      </c>
    </row>
    <row r="6698" customFormat="false" ht="15" hidden="false" customHeight="false" outlineLevel="0" collapsed="false">
      <c r="A6698" s="30" t="n">
        <v>1046.25</v>
      </c>
      <c r="B6698" s="31" t="n">
        <v>16.602</v>
      </c>
      <c r="C6698" s="32" t="n">
        <f aca="false">IF($A6698="","",IF(設定!$B$21="dB",10^($B6698/20),ABS($B6698)))</f>
        <v>6.76238667174049</v>
      </c>
      <c r="D6698" s="32" t="n">
        <f aca="false">IF($A6698="","",$A6698^2)</f>
        <v>1094639.0625</v>
      </c>
      <c r="E6698" s="32" t="n">
        <f aca="false">IF($A6698="","",IF($C6698&lt;=0,"",1/$C6698^2))</f>
        <v>0.0218675435443926</v>
      </c>
      <c r="F6698" s="33" t="n">
        <f aca="false">IF(OR(ROW()-設定!$B$30&lt;2,ROW()+設定!$B$30&gt;13701,N($A6698)&lt;=0,N(INDEX($A$2:$A$13701,MIN(13700,MAX(1,ROW()-1+設定!$B$30))))&lt;=0,$A6698&lt;設定!$B$28,$A6698&gt;設定!$B$29),0,IF(AND($C6698&gt;=MAX(INDEX($C$1:$C$13701,MAX(1,ROW()-設定!$B$24)):INDEX($C$1:$C$13701,MAX(1,ROW()-1))),$C6698&gt;MAX(INDEX($C$1:$C$13701,MIN(13701,ROW()+1)):INDEX($C$1:$C$13701,MIN(13701,ROW()+設定!$B$24))),$C6698&gt;=設定!$B$32,$C6698&gt;=MAX(MIN(INDEX($C$1:$C$13701,MAX(1,ROW()-設定!$B$26)):INDEX($C$1:$C$13701,MAX(1,ROW()-1))),MIN(INDEX($C$1:$C$13701,MIN(13701,ROW()+1)):INDEX($C$1:$C$13701,MIN(13701,ROW()+設定!$B$26))))*10^(設定!$B$27/20)),1,0))</f>
        <v>0</v>
      </c>
      <c r="G6698" s="33" t="n">
        <f aca="false">$G6697+IF($F6698=1,1,0)</f>
        <v>3</v>
      </c>
      <c r="H6698" s="0" t="str">
        <f aca="false">IF($F6698=1,$G6698,"")</f>
        <v/>
      </c>
    </row>
    <row r="6699" customFormat="false" ht="15" hidden="false" customHeight="false" outlineLevel="0" collapsed="false">
      <c r="A6699" s="30" t="n">
        <v>1046.40625</v>
      </c>
      <c r="B6699" s="31" t="n">
        <v>16.5739</v>
      </c>
      <c r="C6699" s="32" t="n">
        <f aca="false">IF($A6699="","",IF(設定!$B$21="dB",10^($B6699/20),ABS($B6699)))</f>
        <v>6.74054480755338</v>
      </c>
      <c r="D6699" s="32" t="n">
        <f aca="false">IF($A6699="","",$A6699^2)</f>
        <v>1094966.04003906</v>
      </c>
      <c r="E6699" s="32" t="n">
        <f aca="false">IF($A6699="","",IF($C6699&lt;=0,"",1/$C6699^2))</f>
        <v>0.0220094910503062</v>
      </c>
      <c r="F6699" s="33" t="n">
        <f aca="false">IF(OR(ROW()-設定!$B$30&lt;2,ROW()+設定!$B$30&gt;13701,N($A6699)&lt;=0,N(INDEX($A$2:$A$13701,MIN(13700,MAX(1,ROW()-1+設定!$B$30))))&lt;=0,$A6699&lt;設定!$B$28,$A6699&gt;設定!$B$29),0,IF(AND($C6699&gt;=MAX(INDEX($C$1:$C$13701,MAX(1,ROW()-設定!$B$24)):INDEX($C$1:$C$13701,MAX(1,ROW()-1))),$C6699&gt;MAX(INDEX($C$1:$C$13701,MIN(13701,ROW()+1)):INDEX($C$1:$C$13701,MIN(13701,ROW()+設定!$B$24))),$C6699&gt;=設定!$B$32,$C6699&gt;=MAX(MIN(INDEX($C$1:$C$13701,MAX(1,ROW()-設定!$B$26)):INDEX($C$1:$C$13701,MAX(1,ROW()-1))),MIN(INDEX($C$1:$C$13701,MIN(13701,ROW()+1)):INDEX($C$1:$C$13701,MIN(13701,ROW()+設定!$B$26))))*10^(設定!$B$27/20)),1,0))</f>
        <v>0</v>
      </c>
      <c r="G6699" s="33" t="n">
        <f aca="false">$G6698+IF($F6699=1,1,0)</f>
        <v>3</v>
      </c>
      <c r="H6699" s="0" t="str">
        <f aca="false">IF($F6699=1,$G6699,"")</f>
        <v/>
      </c>
    </row>
    <row r="6700" customFormat="false" ht="15" hidden="false" customHeight="false" outlineLevel="0" collapsed="false">
      <c r="A6700" s="30" t="n">
        <v>1046.5625</v>
      </c>
      <c r="B6700" s="31" t="n">
        <v>16.4176</v>
      </c>
      <c r="C6700" s="32" t="n">
        <f aca="false">IF($A6700="","",IF(設定!$B$21="dB",10^($B6700/20),ABS($B6700)))</f>
        <v>6.62033551796695</v>
      </c>
      <c r="D6700" s="32" t="n">
        <f aca="false">IF($A6700="","",$A6700^2)</f>
        <v>1095293.06640625</v>
      </c>
      <c r="E6700" s="32" t="n">
        <f aca="false">IF($A6700="","",IF($C6700&lt;=0,"",1/$C6700^2))</f>
        <v>0.022816025838595</v>
      </c>
      <c r="F6700" s="33" t="n">
        <f aca="false">IF(OR(ROW()-設定!$B$30&lt;2,ROW()+設定!$B$30&gt;13701,N($A6700)&lt;=0,N(INDEX($A$2:$A$13701,MIN(13700,MAX(1,ROW()-1+設定!$B$30))))&lt;=0,$A6700&lt;設定!$B$28,$A6700&gt;設定!$B$29),0,IF(AND($C6700&gt;=MAX(INDEX($C$1:$C$13701,MAX(1,ROW()-設定!$B$24)):INDEX($C$1:$C$13701,MAX(1,ROW()-1))),$C6700&gt;MAX(INDEX($C$1:$C$13701,MIN(13701,ROW()+1)):INDEX($C$1:$C$13701,MIN(13701,ROW()+設定!$B$24))),$C6700&gt;=設定!$B$32,$C6700&gt;=MAX(MIN(INDEX($C$1:$C$13701,MAX(1,ROW()-設定!$B$26)):INDEX($C$1:$C$13701,MAX(1,ROW()-1))),MIN(INDEX($C$1:$C$13701,MIN(13701,ROW()+1)):INDEX($C$1:$C$13701,MIN(13701,ROW()+設定!$B$26))))*10^(設定!$B$27/20)),1,0))</f>
        <v>0</v>
      </c>
      <c r="G6700" s="33" t="n">
        <f aca="false">$G6699+IF($F6700=1,1,0)</f>
        <v>3</v>
      </c>
      <c r="H6700" s="0" t="str">
        <f aca="false">IF($F6700=1,$G6700,"")</f>
        <v/>
      </c>
    </row>
    <row r="6701" customFormat="false" ht="15" hidden="false" customHeight="false" outlineLevel="0" collapsed="false">
      <c r="A6701" s="30" t="n">
        <v>1046.71875</v>
      </c>
      <c r="B6701" s="31" t="n">
        <v>16.5346</v>
      </c>
      <c r="C6701" s="32" t="n">
        <f aca="false">IF($A6701="","",IF(設定!$B$21="dB",10^($B6701/20),ABS($B6701)))</f>
        <v>6.7101155669721</v>
      </c>
      <c r="D6701" s="32" t="n">
        <f aca="false">IF($A6701="","",$A6701^2)</f>
        <v>1095620.14160156</v>
      </c>
      <c r="E6701" s="32" t="n">
        <f aca="false">IF($A6701="","",IF($C6701&lt;=0,"",1/$C6701^2))</f>
        <v>0.0222095623165926</v>
      </c>
      <c r="F6701" s="33" t="n">
        <f aca="false">IF(OR(ROW()-設定!$B$30&lt;2,ROW()+設定!$B$30&gt;13701,N($A6701)&lt;=0,N(INDEX($A$2:$A$13701,MIN(13700,MAX(1,ROW()-1+設定!$B$30))))&lt;=0,$A6701&lt;設定!$B$28,$A6701&gt;設定!$B$29),0,IF(AND($C6701&gt;=MAX(INDEX($C$1:$C$13701,MAX(1,ROW()-設定!$B$24)):INDEX($C$1:$C$13701,MAX(1,ROW()-1))),$C6701&gt;MAX(INDEX($C$1:$C$13701,MIN(13701,ROW()+1)):INDEX($C$1:$C$13701,MIN(13701,ROW()+設定!$B$24))),$C6701&gt;=設定!$B$32,$C6701&gt;=MAX(MIN(INDEX($C$1:$C$13701,MAX(1,ROW()-設定!$B$26)):INDEX($C$1:$C$13701,MAX(1,ROW()-1))),MIN(INDEX($C$1:$C$13701,MIN(13701,ROW()+1)):INDEX($C$1:$C$13701,MIN(13701,ROW()+設定!$B$26))))*10^(設定!$B$27/20)),1,0))</f>
        <v>0</v>
      </c>
      <c r="G6701" s="33" t="n">
        <f aca="false">$G6700+IF($F6701=1,1,0)</f>
        <v>3</v>
      </c>
      <c r="H6701" s="0" t="str">
        <f aca="false">IF($F6701=1,$G6701,"")</f>
        <v/>
      </c>
    </row>
    <row r="6702" customFormat="false" ht="15" hidden="false" customHeight="false" outlineLevel="0" collapsed="false">
      <c r="A6702" s="30" t="n">
        <v>1046.875</v>
      </c>
      <c r="B6702" s="31" t="n">
        <v>16.6781</v>
      </c>
      <c r="C6702" s="32" t="n">
        <f aca="false">IF($A6702="","",IF(設定!$B$21="dB",10^($B6702/20),ABS($B6702)))</f>
        <v>6.82189451889284</v>
      </c>
      <c r="D6702" s="32" t="n">
        <f aca="false">IF($A6702="","",$A6702^2)</f>
        <v>1095947.265625</v>
      </c>
      <c r="E6702" s="32" t="n">
        <f aca="false">IF($A6702="","",IF($C6702&lt;=0,"",1/$C6702^2))</f>
        <v>0.0214877033656838</v>
      </c>
      <c r="F6702" s="33" t="n">
        <f aca="false">IF(OR(ROW()-設定!$B$30&lt;2,ROW()+設定!$B$30&gt;13701,N($A6702)&lt;=0,N(INDEX($A$2:$A$13701,MIN(13700,MAX(1,ROW()-1+設定!$B$30))))&lt;=0,$A6702&lt;設定!$B$28,$A6702&gt;設定!$B$29),0,IF(AND($C6702&gt;=MAX(INDEX($C$1:$C$13701,MAX(1,ROW()-設定!$B$24)):INDEX($C$1:$C$13701,MAX(1,ROW()-1))),$C6702&gt;MAX(INDEX($C$1:$C$13701,MIN(13701,ROW()+1)):INDEX($C$1:$C$13701,MIN(13701,ROW()+設定!$B$24))),$C6702&gt;=設定!$B$32,$C6702&gt;=MAX(MIN(INDEX($C$1:$C$13701,MAX(1,ROW()-設定!$B$26)):INDEX($C$1:$C$13701,MAX(1,ROW()-1))),MIN(INDEX($C$1:$C$13701,MIN(13701,ROW()+1)):INDEX($C$1:$C$13701,MIN(13701,ROW()+設定!$B$26))))*10^(設定!$B$27/20)),1,0))</f>
        <v>0</v>
      </c>
      <c r="G6702" s="33" t="n">
        <f aca="false">$G6701+IF($F6702=1,1,0)</f>
        <v>3</v>
      </c>
      <c r="H6702" s="0" t="str">
        <f aca="false">IF($F6702=1,$G6702,"")</f>
        <v/>
      </c>
    </row>
    <row r="6703" customFormat="false" ht="15" hidden="false" customHeight="false" outlineLevel="0" collapsed="false">
      <c r="A6703" s="30" t="n">
        <v>1047.03125</v>
      </c>
      <c r="B6703" s="31" t="n">
        <v>16.5476</v>
      </c>
      <c r="C6703" s="32" t="n">
        <f aca="false">IF($A6703="","",IF(設定!$B$21="dB",10^($B6703/20),ABS($B6703)))</f>
        <v>6.72016598407658</v>
      </c>
      <c r="D6703" s="32" t="n">
        <f aca="false">IF($A6703="","",$A6703^2)</f>
        <v>1096274.43847656</v>
      </c>
      <c r="E6703" s="32" t="n">
        <f aca="false">IF($A6703="","",IF($C6703&lt;=0,"",1/$C6703^2))</f>
        <v>0.0221431804892871</v>
      </c>
      <c r="F6703" s="33" t="n">
        <f aca="false">IF(OR(ROW()-設定!$B$30&lt;2,ROW()+設定!$B$30&gt;13701,N($A6703)&lt;=0,N(INDEX($A$2:$A$13701,MIN(13700,MAX(1,ROW()-1+設定!$B$30))))&lt;=0,$A6703&lt;設定!$B$28,$A6703&gt;設定!$B$29),0,IF(AND($C6703&gt;=MAX(INDEX($C$1:$C$13701,MAX(1,ROW()-設定!$B$24)):INDEX($C$1:$C$13701,MAX(1,ROW()-1))),$C6703&gt;MAX(INDEX($C$1:$C$13701,MIN(13701,ROW()+1)):INDEX($C$1:$C$13701,MIN(13701,ROW()+設定!$B$24))),$C6703&gt;=設定!$B$32,$C6703&gt;=MAX(MIN(INDEX($C$1:$C$13701,MAX(1,ROW()-設定!$B$26)):INDEX($C$1:$C$13701,MAX(1,ROW()-1))),MIN(INDEX($C$1:$C$13701,MIN(13701,ROW()+1)):INDEX($C$1:$C$13701,MIN(13701,ROW()+設定!$B$26))))*10^(設定!$B$27/20)),1,0))</f>
        <v>0</v>
      </c>
      <c r="G6703" s="33" t="n">
        <f aca="false">$G6702+IF($F6703=1,1,0)</f>
        <v>3</v>
      </c>
      <c r="H6703" s="0" t="str">
        <f aca="false">IF($F6703=1,$G6703,"")</f>
        <v/>
      </c>
    </row>
    <row r="6704" customFormat="false" ht="15" hidden="false" customHeight="false" outlineLevel="0" collapsed="false">
      <c r="A6704" s="30" t="n">
        <v>1047.1875</v>
      </c>
      <c r="B6704" s="31" t="n">
        <v>16.5739</v>
      </c>
      <c r="C6704" s="32" t="n">
        <f aca="false">IF($A6704="","",IF(設定!$B$21="dB",10^($B6704/20),ABS($B6704)))</f>
        <v>6.74054480755338</v>
      </c>
      <c r="D6704" s="32" t="n">
        <f aca="false">IF($A6704="","",$A6704^2)</f>
        <v>1096601.66015625</v>
      </c>
      <c r="E6704" s="32" t="n">
        <f aca="false">IF($A6704="","",IF($C6704&lt;=0,"",1/$C6704^2))</f>
        <v>0.0220094910503062</v>
      </c>
      <c r="F6704" s="33" t="n">
        <f aca="false">IF(OR(ROW()-設定!$B$30&lt;2,ROW()+設定!$B$30&gt;13701,N($A6704)&lt;=0,N(INDEX($A$2:$A$13701,MIN(13700,MAX(1,ROW()-1+設定!$B$30))))&lt;=0,$A6704&lt;設定!$B$28,$A6704&gt;設定!$B$29),0,IF(AND($C6704&gt;=MAX(INDEX($C$1:$C$13701,MAX(1,ROW()-設定!$B$24)):INDEX($C$1:$C$13701,MAX(1,ROW()-1))),$C6704&gt;MAX(INDEX($C$1:$C$13701,MIN(13701,ROW()+1)):INDEX($C$1:$C$13701,MIN(13701,ROW()+設定!$B$24))),$C6704&gt;=設定!$B$32,$C6704&gt;=MAX(MIN(INDEX($C$1:$C$13701,MAX(1,ROW()-設定!$B$26)):INDEX($C$1:$C$13701,MAX(1,ROW()-1))),MIN(INDEX($C$1:$C$13701,MIN(13701,ROW()+1)):INDEX($C$1:$C$13701,MIN(13701,ROW()+設定!$B$26))))*10^(設定!$B$27/20)),1,0))</f>
        <v>0</v>
      </c>
      <c r="G6704" s="33" t="n">
        <f aca="false">$G6703+IF($F6704=1,1,0)</f>
        <v>3</v>
      </c>
      <c r="H6704" s="0" t="str">
        <f aca="false">IF($F6704=1,$G6704,"")</f>
        <v/>
      </c>
    </row>
    <row r="6705" customFormat="false" ht="15" hidden="false" customHeight="false" outlineLevel="0" collapsed="false">
      <c r="A6705" s="30" t="n">
        <v>1047.34375</v>
      </c>
      <c r="B6705" s="31" t="n">
        <v>16.6259</v>
      </c>
      <c r="C6705" s="32" t="n">
        <f aca="false">IF($A6705="","",IF(設定!$B$21="dB",10^($B6705/20),ABS($B6705)))</f>
        <v>6.78101960511165</v>
      </c>
      <c r="D6705" s="32" t="n">
        <f aca="false">IF($A6705="","",$A6705^2)</f>
        <v>1096928.93066406</v>
      </c>
      <c r="E6705" s="32" t="n">
        <f aca="false">IF($A6705="","",IF($C6705&lt;=0,"",1/$C6705^2))</f>
        <v>0.0217475330740931</v>
      </c>
      <c r="F6705" s="33" t="n">
        <f aca="false">IF(OR(ROW()-設定!$B$30&lt;2,ROW()+設定!$B$30&gt;13701,N($A6705)&lt;=0,N(INDEX($A$2:$A$13701,MIN(13700,MAX(1,ROW()-1+設定!$B$30))))&lt;=0,$A6705&lt;設定!$B$28,$A6705&gt;設定!$B$29),0,IF(AND($C6705&gt;=MAX(INDEX($C$1:$C$13701,MAX(1,ROW()-設定!$B$24)):INDEX($C$1:$C$13701,MAX(1,ROW()-1))),$C6705&gt;MAX(INDEX($C$1:$C$13701,MIN(13701,ROW()+1)):INDEX($C$1:$C$13701,MIN(13701,ROW()+設定!$B$24))),$C6705&gt;=設定!$B$32,$C6705&gt;=MAX(MIN(INDEX($C$1:$C$13701,MAX(1,ROW()-設定!$B$26)):INDEX($C$1:$C$13701,MAX(1,ROW()-1))),MIN(INDEX($C$1:$C$13701,MIN(13701,ROW()+1)):INDEX($C$1:$C$13701,MIN(13701,ROW()+設定!$B$26))))*10^(設定!$B$27/20)),1,0))</f>
        <v>0</v>
      </c>
      <c r="G6705" s="33" t="n">
        <f aca="false">$G6704+IF($F6705=1,1,0)</f>
        <v>3</v>
      </c>
      <c r="H6705" s="0" t="str">
        <f aca="false">IF($F6705=1,$G6705,"")</f>
        <v/>
      </c>
    </row>
    <row r="6706" customFormat="false" ht="15" hidden="false" customHeight="false" outlineLevel="0" collapsed="false">
      <c r="A6706" s="30" t="n">
        <v>1047.5</v>
      </c>
      <c r="B6706" s="31" t="n">
        <v>16.4398</v>
      </c>
      <c r="C6706" s="32" t="n">
        <f aca="false">IF($A6706="","",IF(設定!$B$21="dB",10^($B6706/20),ABS($B6706)))</f>
        <v>6.63727787328868</v>
      </c>
      <c r="D6706" s="32" t="n">
        <f aca="false">IF($A6706="","",$A6706^2)</f>
        <v>1097256.25</v>
      </c>
      <c r="E6706" s="32" t="n">
        <f aca="false">IF($A6706="","",IF($C6706&lt;=0,"",1/$C6706^2))</f>
        <v>0.022699693854302</v>
      </c>
      <c r="F6706" s="33" t="n">
        <f aca="false">IF(OR(ROW()-設定!$B$30&lt;2,ROW()+設定!$B$30&gt;13701,N($A6706)&lt;=0,N(INDEX($A$2:$A$13701,MIN(13700,MAX(1,ROW()-1+設定!$B$30))))&lt;=0,$A6706&lt;設定!$B$28,$A6706&gt;設定!$B$29),0,IF(AND($C6706&gt;=MAX(INDEX($C$1:$C$13701,MAX(1,ROW()-設定!$B$24)):INDEX($C$1:$C$13701,MAX(1,ROW()-1))),$C6706&gt;MAX(INDEX($C$1:$C$13701,MIN(13701,ROW()+1)):INDEX($C$1:$C$13701,MIN(13701,ROW()+設定!$B$24))),$C6706&gt;=設定!$B$32,$C6706&gt;=MAX(MIN(INDEX($C$1:$C$13701,MAX(1,ROW()-設定!$B$26)):INDEX($C$1:$C$13701,MAX(1,ROW()-1))),MIN(INDEX($C$1:$C$13701,MIN(13701,ROW()+1)):INDEX($C$1:$C$13701,MIN(13701,ROW()+設定!$B$26))))*10^(設定!$B$27/20)),1,0))</f>
        <v>0</v>
      </c>
      <c r="G6706" s="33" t="n">
        <f aca="false">$G6705+IF($F6706=1,1,0)</f>
        <v>3</v>
      </c>
      <c r="H6706" s="0" t="str">
        <f aca="false">IF($F6706=1,$G6706,"")</f>
        <v/>
      </c>
    </row>
    <row r="6707" customFormat="false" ht="15" hidden="false" customHeight="false" outlineLevel="0" collapsed="false">
      <c r="A6707" s="30" t="n">
        <v>1047.65625</v>
      </c>
      <c r="B6707" s="31" t="n">
        <v>16.5345</v>
      </c>
      <c r="C6707" s="32" t="n">
        <f aca="false">IF($A6707="","",IF(設定!$B$21="dB",10^($B6707/20),ABS($B6707)))</f>
        <v>6.71003831435642</v>
      </c>
      <c r="D6707" s="32" t="n">
        <f aca="false">IF($A6707="","",$A6707^2)</f>
        <v>1097583.61816406</v>
      </c>
      <c r="E6707" s="32" t="n">
        <f aca="false">IF($A6707="","",IF($C6707&lt;=0,"",1/$C6707^2))</f>
        <v>0.0222100737165515</v>
      </c>
      <c r="F6707" s="33" t="n">
        <f aca="false">IF(OR(ROW()-設定!$B$30&lt;2,ROW()+設定!$B$30&gt;13701,N($A6707)&lt;=0,N(INDEX($A$2:$A$13701,MIN(13700,MAX(1,ROW()-1+設定!$B$30))))&lt;=0,$A6707&lt;設定!$B$28,$A6707&gt;設定!$B$29),0,IF(AND($C6707&gt;=MAX(INDEX($C$1:$C$13701,MAX(1,ROW()-設定!$B$24)):INDEX($C$1:$C$13701,MAX(1,ROW()-1))),$C6707&gt;MAX(INDEX($C$1:$C$13701,MIN(13701,ROW()+1)):INDEX($C$1:$C$13701,MIN(13701,ROW()+設定!$B$24))),$C6707&gt;=設定!$B$32,$C6707&gt;=MAX(MIN(INDEX($C$1:$C$13701,MAX(1,ROW()-設定!$B$26)):INDEX($C$1:$C$13701,MAX(1,ROW()-1))),MIN(INDEX($C$1:$C$13701,MIN(13701,ROW()+1)):INDEX($C$1:$C$13701,MIN(13701,ROW()+設定!$B$26))))*10^(設定!$B$27/20)),1,0))</f>
        <v>0</v>
      </c>
      <c r="G6707" s="33" t="n">
        <f aca="false">$G6706+IF($F6707=1,1,0)</f>
        <v>3</v>
      </c>
      <c r="H6707" s="0" t="str">
        <f aca="false">IF($F6707=1,$G6707,"")</f>
        <v/>
      </c>
    </row>
    <row r="6708" customFormat="false" ht="15" hidden="false" customHeight="false" outlineLevel="0" collapsed="false">
      <c r="A6708" s="30" t="n">
        <v>1047.8125</v>
      </c>
      <c r="B6708" s="31" t="n">
        <v>16.676</v>
      </c>
      <c r="C6708" s="32" t="n">
        <f aca="false">IF($A6708="","",IF(設定!$B$21="dB",10^($B6708/20),ABS($B6708)))</f>
        <v>6.82024537903268</v>
      </c>
      <c r="D6708" s="32" t="n">
        <f aca="false">IF($A6708="","",$A6708^2)</f>
        <v>1097911.03515625</v>
      </c>
      <c r="E6708" s="32" t="n">
        <f aca="false">IF($A6708="","",IF($C6708&lt;=0,"",1/$C6708^2))</f>
        <v>0.0214980961038936</v>
      </c>
      <c r="F6708" s="33" t="n">
        <f aca="false">IF(OR(ROW()-設定!$B$30&lt;2,ROW()+設定!$B$30&gt;13701,N($A6708)&lt;=0,N(INDEX($A$2:$A$13701,MIN(13700,MAX(1,ROW()-1+設定!$B$30))))&lt;=0,$A6708&lt;設定!$B$28,$A6708&gt;設定!$B$29),0,IF(AND($C6708&gt;=MAX(INDEX($C$1:$C$13701,MAX(1,ROW()-設定!$B$24)):INDEX($C$1:$C$13701,MAX(1,ROW()-1))),$C6708&gt;MAX(INDEX($C$1:$C$13701,MIN(13701,ROW()+1)):INDEX($C$1:$C$13701,MIN(13701,ROW()+設定!$B$24))),$C6708&gt;=設定!$B$32,$C6708&gt;=MAX(MIN(INDEX($C$1:$C$13701,MAX(1,ROW()-設定!$B$26)):INDEX($C$1:$C$13701,MAX(1,ROW()-1))),MIN(INDEX($C$1:$C$13701,MIN(13701,ROW()+1)):INDEX($C$1:$C$13701,MIN(13701,ROW()+設定!$B$26))))*10^(設定!$B$27/20)),1,0))</f>
        <v>0</v>
      </c>
      <c r="G6708" s="33" t="n">
        <f aca="false">$G6707+IF($F6708=1,1,0)</f>
        <v>3</v>
      </c>
      <c r="H6708" s="0" t="str">
        <f aca="false">IF($F6708=1,$G6708,"")</f>
        <v/>
      </c>
    </row>
    <row r="6709" customFormat="false" ht="15" hidden="false" customHeight="false" outlineLevel="0" collapsed="false">
      <c r="A6709" s="30" t="n">
        <v>1047.96875</v>
      </c>
      <c r="B6709" s="31" t="n">
        <v>16.7197</v>
      </c>
      <c r="C6709" s="32" t="n">
        <f aca="false">IF($A6709="","",IF(設定!$B$21="dB",10^($B6709/20),ABS($B6709)))</f>
        <v>6.85464550936951</v>
      </c>
      <c r="D6709" s="32" t="n">
        <f aca="false">IF($A6709="","",$A6709^2)</f>
        <v>1098238.50097656</v>
      </c>
      <c r="E6709" s="32" t="n">
        <f aca="false">IF($A6709="","",IF($C6709&lt;=0,"",1/$C6709^2))</f>
        <v>0.0212828605769755</v>
      </c>
      <c r="F6709" s="33" t="n">
        <f aca="false">IF(OR(ROW()-設定!$B$30&lt;2,ROW()+設定!$B$30&gt;13701,N($A6709)&lt;=0,N(INDEX($A$2:$A$13701,MIN(13700,MAX(1,ROW()-1+設定!$B$30))))&lt;=0,$A6709&lt;設定!$B$28,$A6709&gt;設定!$B$29),0,IF(AND($C6709&gt;=MAX(INDEX($C$1:$C$13701,MAX(1,ROW()-設定!$B$24)):INDEX($C$1:$C$13701,MAX(1,ROW()-1))),$C6709&gt;MAX(INDEX($C$1:$C$13701,MIN(13701,ROW()+1)):INDEX($C$1:$C$13701,MIN(13701,ROW()+設定!$B$24))),$C6709&gt;=設定!$B$32,$C6709&gt;=MAX(MIN(INDEX($C$1:$C$13701,MAX(1,ROW()-設定!$B$26)):INDEX($C$1:$C$13701,MAX(1,ROW()-1))),MIN(INDEX($C$1:$C$13701,MIN(13701,ROW()+1)):INDEX($C$1:$C$13701,MIN(13701,ROW()+設定!$B$26))))*10^(設定!$B$27/20)),1,0))</f>
        <v>0</v>
      </c>
      <c r="G6709" s="33" t="n">
        <f aca="false">$G6708+IF($F6709=1,1,0)</f>
        <v>3</v>
      </c>
      <c r="H6709" s="0" t="str">
        <f aca="false">IF($F6709=1,$G6709,"")</f>
        <v/>
      </c>
    </row>
    <row r="6710" customFormat="false" ht="15" hidden="false" customHeight="false" outlineLevel="0" collapsed="false">
      <c r="A6710" s="30" t="n">
        <v>1048.125</v>
      </c>
      <c r="B6710" s="31" t="n">
        <v>16.5904</v>
      </c>
      <c r="C6710" s="32" t="n">
        <f aca="false">IF($A6710="","",IF(設定!$B$21="dB",10^($B6710/20),ABS($B6710)))</f>
        <v>6.7533615365818</v>
      </c>
      <c r="D6710" s="32" t="n">
        <f aca="false">IF($A6710="","",$A6710^2)</f>
        <v>1098566.015625</v>
      </c>
      <c r="E6710" s="32" t="n">
        <f aca="false">IF($A6710="","",IF($C6710&lt;=0,"",1/$C6710^2))</f>
        <v>0.0219260297985275</v>
      </c>
      <c r="F6710" s="33" t="n">
        <f aca="false">IF(OR(ROW()-設定!$B$30&lt;2,ROW()+設定!$B$30&gt;13701,N($A6710)&lt;=0,N(INDEX($A$2:$A$13701,MIN(13700,MAX(1,ROW()-1+設定!$B$30))))&lt;=0,$A6710&lt;設定!$B$28,$A6710&gt;設定!$B$29),0,IF(AND($C6710&gt;=MAX(INDEX($C$1:$C$13701,MAX(1,ROW()-設定!$B$24)):INDEX($C$1:$C$13701,MAX(1,ROW()-1))),$C6710&gt;MAX(INDEX($C$1:$C$13701,MIN(13701,ROW()+1)):INDEX($C$1:$C$13701,MIN(13701,ROW()+設定!$B$24))),$C6710&gt;=設定!$B$32,$C6710&gt;=MAX(MIN(INDEX($C$1:$C$13701,MAX(1,ROW()-設定!$B$26)):INDEX($C$1:$C$13701,MAX(1,ROW()-1))),MIN(INDEX($C$1:$C$13701,MIN(13701,ROW()+1)):INDEX($C$1:$C$13701,MIN(13701,ROW()+設定!$B$26))))*10^(設定!$B$27/20)),1,0))</f>
        <v>0</v>
      </c>
      <c r="G6710" s="33" t="n">
        <f aca="false">$G6709+IF($F6710=1,1,0)</f>
        <v>3</v>
      </c>
      <c r="H6710" s="0" t="str">
        <f aca="false">IF($F6710=1,$G6710,"")</f>
        <v/>
      </c>
    </row>
    <row r="6711" customFormat="false" ht="15" hidden="false" customHeight="false" outlineLevel="0" collapsed="false">
      <c r="A6711" s="30" t="n">
        <v>1048.28125</v>
      </c>
      <c r="B6711" s="31" t="n">
        <v>16.6752</v>
      </c>
      <c r="C6711" s="32" t="n">
        <f aca="false">IF($A6711="","",IF(設定!$B$21="dB",10^($B6711/20),ABS($B6711)))</f>
        <v>6.81961724014638</v>
      </c>
      <c r="D6711" s="32" t="n">
        <f aca="false">IF($A6711="","",$A6711^2)</f>
        <v>1098893.57910156</v>
      </c>
      <c r="E6711" s="32" t="n">
        <f aca="false">IF($A6711="","",IF($C6711&lt;=0,"",1/$C6711^2))</f>
        <v>0.0215020565643036</v>
      </c>
      <c r="F6711" s="33" t="n">
        <f aca="false">IF(OR(ROW()-設定!$B$30&lt;2,ROW()+設定!$B$30&gt;13701,N($A6711)&lt;=0,N(INDEX($A$2:$A$13701,MIN(13700,MAX(1,ROW()-1+設定!$B$30))))&lt;=0,$A6711&lt;設定!$B$28,$A6711&gt;設定!$B$29),0,IF(AND($C6711&gt;=MAX(INDEX($C$1:$C$13701,MAX(1,ROW()-設定!$B$24)):INDEX($C$1:$C$13701,MAX(1,ROW()-1))),$C6711&gt;MAX(INDEX($C$1:$C$13701,MIN(13701,ROW()+1)):INDEX($C$1:$C$13701,MIN(13701,ROW()+設定!$B$24))),$C6711&gt;=設定!$B$32,$C6711&gt;=MAX(MIN(INDEX($C$1:$C$13701,MAX(1,ROW()-設定!$B$26)):INDEX($C$1:$C$13701,MAX(1,ROW()-1))),MIN(INDEX($C$1:$C$13701,MIN(13701,ROW()+1)):INDEX($C$1:$C$13701,MIN(13701,ROW()+設定!$B$26))))*10^(設定!$B$27/20)),1,0))</f>
        <v>0</v>
      </c>
      <c r="G6711" s="33" t="n">
        <f aca="false">$G6710+IF($F6711=1,1,0)</f>
        <v>3</v>
      </c>
      <c r="H6711" s="0" t="str">
        <f aca="false">IF($F6711=1,$G6711,"")</f>
        <v/>
      </c>
    </row>
    <row r="6712" customFormat="false" ht="15" hidden="false" customHeight="false" outlineLevel="0" collapsed="false">
      <c r="A6712" s="30" t="n">
        <v>1048.4375</v>
      </c>
      <c r="B6712" s="31" t="n">
        <v>16.7181</v>
      </c>
      <c r="C6712" s="32" t="n">
        <f aca="false">IF($A6712="","",IF(設定!$B$21="dB",10^($B6712/20),ABS($B6712)))</f>
        <v>6.85338295329338</v>
      </c>
      <c r="D6712" s="32" t="n">
        <f aca="false">IF($A6712="","",$A6712^2)</f>
        <v>1099221.19140625</v>
      </c>
      <c r="E6712" s="32" t="n">
        <f aca="false">IF($A6712="","",IF($C6712&lt;=0,"",1/$C6712^2))</f>
        <v>0.0212907029170994</v>
      </c>
      <c r="F6712" s="33" t="n">
        <f aca="false">IF(OR(ROW()-設定!$B$30&lt;2,ROW()+設定!$B$30&gt;13701,N($A6712)&lt;=0,N(INDEX($A$2:$A$13701,MIN(13700,MAX(1,ROW()-1+設定!$B$30))))&lt;=0,$A6712&lt;設定!$B$28,$A6712&gt;設定!$B$29),0,IF(AND($C6712&gt;=MAX(INDEX($C$1:$C$13701,MAX(1,ROW()-設定!$B$24)):INDEX($C$1:$C$13701,MAX(1,ROW()-1))),$C6712&gt;MAX(INDEX($C$1:$C$13701,MIN(13701,ROW()+1)):INDEX($C$1:$C$13701,MIN(13701,ROW()+設定!$B$24))),$C6712&gt;=設定!$B$32,$C6712&gt;=MAX(MIN(INDEX($C$1:$C$13701,MAX(1,ROW()-設定!$B$26)):INDEX($C$1:$C$13701,MAX(1,ROW()-1))),MIN(INDEX($C$1:$C$13701,MIN(13701,ROW()+1)):INDEX($C$1:$C$13701,MIN(13701,ROW()+設定!$B$26))))*10^(設定!$B$27/20)),1,0))</f>
        <v>0</v>
      </c>
      <c r="G6712" s="33" t="n">
        <f aca="false">$G6711+IF($F6712=1,1,0)</f>
        <v>3</v>
      </c>
      <c r="H6712" s="0" t="str">
        <f aca="false">IF($F6712=1,$G6712,"")</f>
        <v/>
      </c>
    </row>
    <row r="6713" customFormat="false" ht="15" hidden="false" customHeight="false" outlineLevel="0" collapsed="false">
      <c r="A6713" s="30" t="n">
        <v>1048.59375</v>
      </c>
      <c r="B6713" s="31" t="n">
        <v>16.7375</v>
      </c>
      <c r="C6713" s="32" t="n">
        <f aca="false">IF($A6713="","",IF(設定!$B$21="dB",10^($B6713/20),ABS($B6713)))</f>
        <v>6.86870714277138</v>
      </c>
      <c r="D6713" s="32" t="n">
        <f aca="false">IF($A6713="","",$A6713^2)</f>
        <v>1099548.85253906</v>
      </c>
      <c r="E6713" s="32" t="n">
        <f aca="false">IF($A6713="","",IF($C6713&lt;=0,"",1/$C6713^2))</f>
        <v>0.0211958091298797</v>
      </c>
      <c r="F6713" s="33" t="n">
        <f aca="false">IF(OR(ROW()-設定!$B$30&lt;2,ROW()+設定!$B$30&gt;13701,N($A6713)&lt;=0,N(INDEX($A$2:$A$13701,MIN(13700,MAX(1,ROW()-1+設定!$B$30))))&lt;=0,$A6713&lt;設定!$B$28,$A6713&gt;設定!$B$29),0,IF(AND($C6713&gt;=MAX(INDEX($C$1:$C$13701,MAX(1,ROW()-設定!$B$24)):INDEX($C$1:$C$13701,MAX(1,ROW()-1))),$C6713&gt;MAX(INDEX($C$1:$C$13701,MIN(13701,ROW()+1)):INDEX($C$1:$C$13701,MIN(13701,ROW()+設定!$B$24))),$C6713&gt;=設定!$B$32,$C6713&gt;=MAX(MIN(INDEX($C$1:$C$13701,MAX(1,ROW()-設定!$B$26)):INDEX($C$1:$C$13701,MAX(1,ROW()-1))),MIN(INDEX($C$1:$C$13701,MIN(13701,ROW()+1)):INDEX($C$1:$C$13701,MIN(13701,ROW()+設定!$B$26))))*10^(設定!$B$27/20)),1,0))</f>
        <v>0</v>
      </c>
      <c r="G6713" s="33" t="n">
        <f aca="false">$G6712+IF($F6713=1,1,0)</f>
        <v>3</v>
      </c>
      <c r="H6713" s="0" t="str">
        <f aca="false">IF($F6713=1,$G6713,"")</f>
        <v/>
      </c>
    </row>
    <row r="6714" customFormat="false" ht="15" hidden="false" customHeight="false" outlineLevel="0" collapsed="false">
      <c r="A6714" s="30" t="n">
        <v>1048.75</v>
      </c>
      <c r="B6714" s="31" t="n">
        <v>16.847</v>
      </c>
      <c r="C6714" s="32" t="n">
        <f aca="false">IF($A6714="","",IF(設定!$B$21="dB",10^($B6714/20),ABS($B6714)))</f>
        <v>6.95584666774045</v>
      </c>
      <c r="D6714" s="32" t="n">
        <f aca="false">IF($A6714="","",$A6714^2)</f>
        <v>1099876.5625</v>
      </c>
      <c r="E6714" s="32" t="n">
        <f aca="false">IF($A6714="","",IF($C6714&lt;=0,"",1/$C6714^2))</f>
        <v>0.0206680736276104</v>
      </c>
      <c r="F6714" s="33" t="n">
        <f aca="false">IF(OR(ROW()-設定!$B$30&lt;2,ROW()+設定!$B$30&gt;13701,N($A6714)&lt;=0,N(INDEX($A$2:$A$13701,MIN(13700,MAX(1,ROW()-1+設定!$B$30))))&lt;=0,$A6714&lt;設定!$B$28,$A6714&gt;設定!$B$29),0,IF(AND($C6714&gt;=MAX(INDEX($C$1:$C$13701,MAX(1,ROW()-設定!$B$24)):INDEX($C$1:$C$13701,MAX(1,ROW()-1))),$C6714&gt;MAX(INDEX($C$1:$C$13701,MIN(13701,ROW()+1)):INDEX($C$1:$C$13701,MIN(13701,ROW()+設定!$B$24))),$C6714&gt;=設定!$B$32,$C6714&gt;=MAX(MIN(INDEX($C$1:$C$13701,MAX(1,ROW()-設定!$B$26)):INDEX($C$1:$C$13701,MAX(1,ROW()-1))),MIN(INDEX($C$1:$C$13701,MIN(13701,ROW()+1)):INDEX($C$1:$C$13701,MIN(13701,ROW()+設定!$B$26))))*10^(設定!$B$27/20)),1,0))</f>
        <v>0</v>
      </c>
      <c r="G6714" s="33" t="n">
        <f aca="false">$G6713+IF($F6714=1,1,0)</f>
        <v>3</v>
      </c>
      <c r="H6714" s="0" t="str">
        <f aca="false">IF($F6714=1,$G6714,"")</f>
        <v/>
      </c>
    </row>
    <row r="6715" customFormat="false" ht="15" hidden="false" customHeight="false" outlineLevel="0" collapsed="false">
      <c r="A6715" s="30" t="n">
        <v>1048.90625</v>
      </c>
      <c r="B6715" s="31" t="n">
        <v>16.8089</v>
      </c>
      <c r="C6715" s="32" t="n">
        <f aca="false">IF($A6715="","",IF(設定!$B$21="dB",10^($B6715/20),ABS($B6715)))</f>
        <v>6.92540219080404</v>
      </c>
      <c r="D6715" s="32" t="n">
        <f aca="false">IF($A6715="","",$A6715^2)</f>
        <v>1100204.32128906</v>
      </c>
      <c r="E6715" s="32" t="n">
        <f aca="false">IF($A6715="","",IF($C6715&lt;=0,"",1/$C6715^2))</f>
        <v>0.020850189189058</v>
      </c>
      <c r="F6715" s="33" t="n">
        <f aca="false">IF(OR(ROW()-設定!$B$30&lt;2,ROW()+設定!$B$30&gt;13701,N($A6715)&lt;=0,N(INDEX($A$2:$A$13701,MIN(13700,MAX(1,ROW()-1+設定!$B$30))))&lt;=0,$A6715&lt;設定!$B$28,$A6715&gt;設定!$B$29),0,IF(AND($C6715&gt;=MAX(INDEX($C$1:$C$13701,MAX(1,ROW()-設定!$B$24)):INDEX($C$1:$C$13701,MAX(1,ROW()-1))),$C6715&gt;MAX(INDEX($C$1:$C$13701,MIN(13701,ROW()+1)):INDEX($C$1:$C$13701,MIN(13701,ROW()+設定!$B$24))),$C6715&gt;=設定!$B$32,$C6715&gt;=MAX(MIN(INDEX($C$1:$C$13701,MAX(1,ROW()-設定!$B$26)):INDEX($C$1:$C$13701,MAX(1,ROW()-1))),MIN(INDEX($C$1:$C$13701,MIN(13701,ROW()+1)):INDEX($C$1:$C$13701,MIN(13701,ROW()+設定!$B$26))))*10^(設定!$B$27/20)),1,0))</f>
        <v>0</v>
      </c>
      <c r="G6715" s="33" t="n">
        <f aca="false">$G6714+IF($F6715=1,1,0)</f>
        <v>3</v>
      </c>
      <c r="H6715" s="0" t="str">
        <f aca="false">IF($F6715=1,$G6715,"")</f>
        <v/>
      </c>
    </row>
    <row r="6716" customFormat="false" ht="15" hidden="false" customHeight="false" outlineLevel="0" collapsed="false">
      <c r="A6716" s="30" t="n">
        <v>1049.0625</v>
      </c>
      <c r="B6716" s="31" t="n">
        <v>16.8379</v>
      </c>
      <c r="C6716" s="32" t="n">
        <f aca="false">IF($A6716="","",IF(設定!$B$21="dB",10^($B6716/20),ABS($B6716)))</f>
        <v>6.94856300873977</v>
      </c>
      <c r="D6716" s="32" t="n">
        <f aca="false">IF($A6716="","",$A6716^2)</f>
        <v>1100532.12890625</v>
      </c>
      <c r="E6716" s="32" t="n">
        <f aca="false">IF($A6716="","",IF($C6716&lt;=0,"",1/$C6716^2))</f>
        <v>0.0207114259293189</v>
      </c>
      <c r="F6716" s="33" t="n">
        <f aca="false">IF(OR(ROW()-設定!$B$30&lt;2,ROW()+設定!$B$30&gt;13701,N($A6716)&lt;=0,N(INDEX($A$2:$A$13701,MIN(13700,MAX(1,ROW()-1+設定!$B$30))))&lt;=0,$A6716&lt;設定!$B$28,$A6716&gt;設定!$B$29),0,IF(AND($C6716&gt;=MAX(INDEX($C$1:$C$13701,MAX(1,ROW()-設定!$B$24)):INDEX($C$1:$C$13701,MAX(1,ROW()-1))),$C6716&gt;MAX(INDEX($C$1:$C$13701,MIN(13701,ROW()+1)):INDEX($C$1:$C$13701,MIN(13701,ROW()+設定!$B$24))),$C6716&gt;=設定!$B$32,$C6716&gt;=MAX(MIN(INDEX($C$1:$C$13701,MAX(1,ROW()-設定!$B$26)):INDEX($C$1:$C$13701,MAX(1,ROW()-1))),MIN(INDEX($C$1:$C$13701,MIN(13701,ROW()+1)):INDEX($C$1:$C$13701,MIN(13701,ROW()+設定!$B$26))))*10^(設定!$B$27/20)),1,0))</f>
        <v>0</v>
      </c>
      <c r="G6716" s="33" t="n">
        <f aca="false">$G6715+IF($F6716=1,1,0)</f>
        <v>3</v>
      </c>
      <c r="H6716" s="0" t="str">
        <f aca="false">IF($F6716=1,$G6716,"")</f>
        <v/>
      </c>
    </row>
    <row r="6717" customFormat="false" ht="15" hidden="false" customHeight="false" outlineLevel="0" collapsed="false">
      <c r="A6717" s="30" t="n">
        <v>1049.21875</v>
      </c>
      <c r="B6717" s="31" t="n">
        <v>16.6959</v>
      </c>
      <c r="C6717" s="32" t="n">
        <f aca="false">IF($A6717="","",IF(設定!$B$21="dB",10^($B6717/20),ABS($B6717)))</f>
        <v>6.83588896684784</v>
      </c>
      <c r="D6717" s="32" t="n">
        <f aca="false">IF($A6717="","",$A6717^2)</f>
        <v>1100859.98535156</v>
      </c>
      <c r="E6717" s="32" t="n">
        <f aca="false">IF($A6717="","",IF($C6717&lt;=0,"",1/$C6717^2))</f>
        <v>0.0213998140678151</v>
      </c>
      <c r="F6717" s="33" t="n">
        <f aca="false">IF(OR(ROW()-設定!$B$30&lt;2,ROW()+設定!$B$30&gt;13701,N($A6717)&lt;=0,N(INDEX($A$2:$A$13701,MIN(13700,MAX(1,ROW()-1+設定!$B$30))))&lt;=0,$A6717&lt;設定!$B$28,$A6717&gt;設定!$B$29),0,IF(AND($C6717&gt;=MAX(INDEX($C$1:$C$13701,MAX(1,ROW()-設定!$B$24)):INDEX($C$1:$C$13701,MAX(1,ROW()-1))),$C6717&gt;MAX(INDEX($C$1:$C$13701,MIN(13701,ROW()+1)):INDEX($C$1:$C$13701,MIN(13701,ROW()+設定!$B$24))),$C6717&gt;=設定!$B$32,$C6717&gt;=MAX(MIN(INDEX($C$1:$C$13701,MAX(1,ROW()-設定!$B$26)):INDEX($C$1:$C$13701,MAX(1,ROW()-1))),MIN(INDEX($C$1:$C$13701,MIN(13701,ROW()+1)):INDEX($C$1:$C$13701,MIN(13701,ROW()+設定!$B$26))))*10^(設定!$B$27/20)),1,0))</f>
        <v>0</v>
      </c>
      <c r="G6717" s="33" t="n">
        <f aca="false">$G6716+IF($F6717=1,1,0)</f>
        <v>3</v>
      </c>
      <c r="H6717" s="0" t="str">
        <f aca="false">IF($F6717=1,$G6717,"")</f>
        <v/>
      </c>
    </row>
    <row r="6718" customFormat="false" ht="15" hidden="false" customHeight="false" outlineLevel="0" collapsed="false">
      <c r="A6718" s="30" t="n">
        <v>1049.375</v>
      </c>
      <c r="B6718" s="31" t="n">
        <v>16.756</v>
      </c>
      <c r="C6718" s="32" t="n">
        <f aca="false">IF($A6718="","",IF(設定!$B$21="dB",10^($B6718/20),ABS($B6718)))</f>
        <v>6.8833523325399</v>
      </c>
      <c r="D6718" s="32" t="n">
        <f aca="false">IF($A6718="","",$A6718^2)</f>
        <v>1101187.890625</v>
      </c>
      <c r="E6718" s="32" t="n">
        <f aca="false">IF($A6718="","",IF($C6718&lt;=0,"",1/$C6718^2))</f>
        <v>0.0211057116288435</v>
      </c>
      <c r="F6718" s="33" t="n">
        <f aca="false">IF(OR(ROW()-設定!$B$30&lt;2,ROW()+設定!$B$30&gt;13701,N($A6718)&lt;=0,N(INDEX($A$2:$A$13701,MIN(13700,MAX(1,ROW()-1+設定!$B$30))))&lt;=0,$A6718&lt;設定!$B$28,$A6718&gt;設定!$B$29),0,IF(AND($C6718&gt;=MAX(INDEX($C$1:$C$13701,MAX(1,ROW()-設定!$B$24)):INDEX($C$1:$C$13701,MAX(1,ROW()-1))),$C6718&gt;MAX(INDEX($C$1:$C$13701,MIN(13701,ROW()+1)):INDEX($C$1:$C$13701,MIN(13701,ROW()+設定!$B$24))),$C6718&gt;=設定!$B$32,$C6718&gt;=MAX(MIN(INDEX($C$1:$C$13701,MAX(1,ROW()-設定!$B$26)):INDEX($C$1:$C$13701,MAX(1,ROW()-1))),MIN(INDEX($C$1:$C$13701,MIN(13701,ROW()+1)):INDEX($C$1:$C$13701,MIN(13701,ROW()+設定!$B$26))))*10^(設定!$B$27/20)),1,0))</f>
        <v>0</v>
      </c>
      <c r="G6718" s="33" t="n">
        <f aca="false">$G6717+IF($F6718=1,1,0)</f>
        <v>3</v>
      </c>
      <c r="H6718" s="0" t="str">
        <f aca="false">IF($F6718=1,$G6718,"")</f>
        <v/>
      </c>
    </row>
    <row r="6719" customFormat="false" ht="15" hidden="false" customHeight="false" outlineLevel="0" collapsed="false">
      <c r="A6719" s="30" t="n">
        <v>1049.53125</v>
      </c>
      <c r="B6719" s="31" t="n">
        <v>16.9214</v>
      </c>
      <c r="C6719" s="32" t="n">
        <f aca="false">IF($A6719="","",IF(設定!$B$21="dB",10^($B6719/20),ABS($B6719)))</f>
        <v>7.01568368768068</v>
      </c>
      <c r="D6719" s="32" t="n">
        <f aca="false">IF($A6719="","",$A6719^2)</f>
        <v>1101515.84472656</v>
      </c>
      <c r="E6719" s="32" t="n">
        <f aca="false">IF($A6719="","",IF($C6719&lt;=0,"",1/$C6719^2))</f>
        <v>0.0203170196202932</v>
      </c>
      <c r="F6719" s="33" t="n">
        <f aca="false">IF(OR(ROW()-設定!$B$30&lt;2,ROW()+設定!$B$30&gt;13701,N($A6719)&lt;=0,N(INDEX($A$2:$A$13701,MIN(13700,MAX(1,ROW()-1+設定!$B$30))))&lt;=0,$A6719&lt;設定!$B$28,$A6719&gt;設定!$B$29),0,IF(AND($C6719&gt;=MAX(INDEX($C$1:$C$13701,MAX(1,ROW()-設定!$B$24)):INDEX($C$1:$C$13701,MAX(1,ROW()-1))),$C6719&gt;MAX(INDEX($C$1:$C$13701,MIN(13701,ROW()+1)):INDEX($C$1:$C$13701,MIN(13701,ROW()+設定!$B$24))),$C6719&gt;=設定!$B$32,$C6719&gt;=MAX(MIN(INDEX($C$1:$C$13701,MAX(1,ROW()-設定!$B$26)):INDEX($C$1:$C$13701,MAX(1,ROW()-1))),MIN(INDEX($C$1:$C$13701,MIN(13701,ROW()+1)):INDEX($C$1:$C$13701,MIN(13701,ROW()+設定!$B$26))))*10^(設定!$B$27/20)),1,0))</f>
        <v>0</v>
      </c>
      <c r="G6719" s="33" t="n">
        <f aca="false">$G6718+IF($F6719=1,1,0)</f>
        <v>3</v>
      </c>
      <c r="H6719" s="0" t="str">
        <f aca="false">IF($F6719=1,$G6719,"")</f>
        <v/>
      </c>
    </row>
    <row r="6720" customFormat="false" ht="15" hidden="false" customHeight="false" outlineLevel="0" collapsed="false">
      <c r="A6720" s="30" t="n">
        <v>1049.6875</v>
      </c>
      <c r="B6720" s="31" t="n">
        <v>16.7446</v>
      </c>
      <c r="C6720" s="32" t="n">
        <f aca="false">IF($A6720="","",IF(設定!$B$21="dB",10^($B6720/20),ABS($B6720)))</f>
        <v>6.87432404098431</v>
      </c>
      <c r="D6720" s="32" t="n">
        <f aca="false">IF($A6720="","",$A6720^2)</f>
        <v>1101843.84765625</v>
      </c>
      <c r="E6720" s="32" t="n">
        <f aca="false">IF($A6720="","",IF($C6720&lt;=0,"",1/$C6720^2))</f>
        <v>0.0211611857798937</v>
      </c>
      <c r="F6720" s="33" t="n">
        <f aca="false">IF(OR(ROW()-設定!$B$30&lt;2,ROW()+設定!$B$30&gt;13701,N($A6720)&lt;=0,N(INDEX($A$2:$A$13701,MIN(13700,MAX(1,ROW()-1+設定!$B$30))))&lt;=0,$A6720&lt;設定!$B$28,$A6720&gt;設定!$B$29),0,IF(AND($C6720&gt;=MAX(INDEX($C$1:$C$13701,MAX(1,ROW()-設定!$B$24)):INDEX($C$1:$C$13701,MAX(1,ROW()-1))),$C6720&gt;MAX(INDEX($C$1:$C$13701,MIN(13701,ROW()+1)):INDEX($C$1:$C$13701,MIN(13701,ROW()+設定!$B$24))),$C6720&gt;=設定!$B$32,$C6720&gt;=MAX(MIN(INDEX($C$1:$C$13701,MAX(1,ROW()-設定!$B$26)):INDEX($C$1:$C$13701,MAX(1,ROW()-1))),MIN(INDEX($C$1:$C$13701,MIN(13701,ROW()+1)):INDEX($C$1:$C$13701,MIN(13701,ROW()+設定!$B$26))))*10^(設定!$B$27/20)),1,0))</f>
        <v>0</v>
      </c>
      <c r="G6720" s="33" t="n">
        <f aca="false">$G6719+IF($F6720=1,1,0)</f>
        <v>3</v>
      </c>
      <c r="H6720" s="0" t="str">
        <f aca="false">IF($F6720=1,$G6720,"")</f>
        <v/>
      </c>
    </row>
    <row r="6721" customFormat="false" ht="15" hidden="false" customHeight="false" outlineLevel="0" collapsed="false">
      <c r="A6721" s="30" t="n">
        <v>1049.84375</v>
      </c>
      <c r="B6721" s="31" t="n">
        <v>16.9611</v>
      </c>
      <c r="C6721" s="32" t="n">
        <f aca="false">IF($A6721="","",IF(設定!$B$21="dB",10^($B6721/20),ABS($B6721)))</f>
        <v>7.0478231848497</v>
      </c>
      <c r="D6721" s="32" t="n">
        <f aca="false">IF($A6721="","",$A6721^2)</f>
        <v>1102171.89941406</v>
      </c>
      <c r="E6721" s="32" t="n">
        <f aca="false">IF($A6721="","",IF($C6721&lt;=0,"",1/$C6721^2))</f>
        <v>0.0201321426959182</v>
      </c>
      <c r="F6721" s="33" t="n">
        <f aca="false">IF(OR(ROW()-設定!$B$30&lt;2,ROW()+設定!$B$30&gt;13701,N($A6721)&lt;=0,N(INDEX($A$2:$A$13701,MIN(13700,MAX(1,ROW()-1+設定!$B$30))))&lt;=0,$A6721&lt;設定!$B$28,$A6721&gt;設定!$B$29),0,IF(AND($C6721&gt;=MAX(INDEX($C$1:$C$13701,MAX(1,ROW()-設定!$B$24)):INDEX($C$1:$C$13701,MAX(1,ROW()-1))),$C6721&gt;MAX(INDEX($C$1:$C$13701,MIN(13701,ROW()+1)):INDEX($C$1:$C$13701,MIN(13701,ROW()+設定!$B$24))),$C6721&gt;=設定!$B$32,$C6721&gt;=MAX(MIN(INDEX($C$1:$C$13701,MAX(1,ROW()-設定!$B$26)):INDEX($C$1:$C$13701,MAX(1,ROW()-1))),MIN(INDEX($C$1:$C$13701,MIN(13701,ROW()+1)):INDEX($C$1:$C$13701,MIN(13701,ROW()+設定!$B$26))))*10^(設定!$B$27/20)),1,0))</f>
        <v>0</v>
      </c>
      <c r="G6721" s="33" t="n">
        <f aca="false">$G6720+IF($F6721=1,1,0)</f>
        <v>3</v>
      </c>
      <c r="H6721" s="0" t="str">
        <f aca="false">IF($F6721=1,$G6721,"")</f>
        <v/>
      </c>
    </row>
    <row r="6722" customFormat="false" ht="15" hidden="false" customHeight="false" outlineLevel="0" collapsed="false">
      <c r="A6722" s="30" t="n">
        <v>1050</v>
      </c>
      <c r="B6722" s="31" t="n">
        <v>16.8873</v>
      </c>
      <c r="C6722" s="32" t="n">
        <f aca="false">IF($A6722="","",IF(設定!$B$21="dB",10^($B6722/20),ABS($B6722)))</f>
        <v>6.98819475669536</v>
      </c>
      <c r="D6722" s="32" t="n">
        <f aca="false">IF($A6722="","",$A6722^2)</f>
        <v>1102500</v>
      </c>
      <c r="E6722" s="32" t="n">
        <f aca="false">IF($A6722="","",IF($C6722&lt;=0,"",1/$C6722^2))</f>
        <v>0.0204771730277746</v>
      </c>
      <c r="F6722" s="33" t="n">
        <f aca="false">IF(OR(ROW()-設定!$B$30&lt;2,ROW()+設定!$B$30&gt;13701,N($A6722)&lt;=0,N(INDEX($A$2:$A$13701,MIN(13700,MAX(1,ROW()-1+設定!$B$30))))&lt;=0,$A6722&lt;設定!$B$28,$A6722&gt;設定!$B$29),0,IF(AND($C6722&gt;=MAX(INDEX($C$1:$C$13701,MAX(1,ROW()-設定!$B$24)):INDEX($C$1:$C$13701,MAX(1,ROW()-1))),$C6722&gt;MAX(INDEX($C$1:$C$13701,MIN(13701,ROW()+1)):INDEX($C$1:$C$13701,MIN(13701,ROW()+設定!$B$24))),$C6722&gt;=設定!$B$32,$C6722&gt;=MAX(MIN(INDEX($C$1:$C$13701,MAX(1,ROW()-設定!$B$26)):INDEX($C$1:$C$13701,MAX(1,ROW()-1))),MIN(INDEX($C$1:$C$13701,MIN(13701,ROW()+1)):INDEX($C$1:$C$13701,MIN(13701,ROW()+設定!$B$26))))*10^(設定!$B$27/20)),1,0))</f>
        <v>0</v>
      </c>
      <c r="G6722" s="33" t="n">
        <f aca="false">$G6721+IF($F6722=1,1,0)</f>
        <v>3</v>
      </c>
      <c r="H6722" s="0" t="str">
        <f aca="false">IF($F6722=1,$G6722,"")</f>
        <v/>
      </c>
    </row>
    <row r="6723" customFormat="false" ht="15" hidden="false" customHeight="false" outlineLevel="0" collapsed="false">
      <c r="A6723" s="30" t="n">
        <v>1050.15625</v>
      </c>
      <c r="B6723" s="31" t="n">
        <v>16.8941</v>
      </c>
      <c r="C6723" s="32" t="n">
        <f aca="false">IF($A6723="","",IF(設定!$B$21="dB",10^($B6723/20),ABS($B6723)))</f>
        <v>6.99366780922965</v>
      </c>
      <c r="D6723" s="32" t="n">
        <f aca="false">IF($A6723="","",$A6723^2)</f>
        <v>1102828.14941406</v>
      </c>
      <c r="E6723" s="32" t="n">
        <f aca="false">IF($A6723="","",IF($C6723&lt;=0,"",1/$C6723^2))</f>
        <v>0.020445135820889</v>
      </c>
      <c r="F6723" s="33" t="n">
        <f aca="false">IF(OR(ROW()-設定!$B$30&lt;2,ROW()+設定!$B$30&gt;13701,N($A6723)&lt;=0,N(INDEX($A$2:$A$13701,MIN(13700,MAX(1,ROW()-1+設定!$B$30))))&lt;=0,$A6723&lt;設定!$B$28,$A6723&gt;設定!$B$29),0,IF(AND($C6723&gt;=MAX(INDEX($C$1:$C$13701,MAX(1,ROW()-設定!$B$24)):INDEX($C$1:$C$13701,MAX(1,ROW()-1))),$C6723&gt;MAX(INDEX($C$1:$C$13701,MIN(13701,ROW()+1)):INDEX($C$1:$C$13701,MIN(13701,ROW()+設定!$B$24))),$C6723&gt;=設定!$B$32,$C6723&gt;=MAX(MIN(INDEX($C$1:$C$13701,MAX(1,ROW()-設定!$B$26)):INDEX($C$1:$C$13701,MAX(1,ROW()-1))),MIN(INDEX($C$1:$C$13701,MIN(13701,ROW()+1)):INDEX($C$1:$C$13701,MIN(13701,ROW()+設定!$B$26))))*10^(設定!$B$27/20)),1,0))</f>
        <v>0</v>
      </c>
      <c r="G6723" s="33" t="n">
        <f aca="false">$G6722+IF($F6723=1,1,0)</f>
        <v>3</v>
      </c>
      <c r="H6723" s="0" t="str">
        <f aca="false">IF($F6723=1,$G6723,"")</f>
        <v/>
      </c>
    </row>
    <row r="6724" customFormat="false" ht="15" hidden="false" customHeight="false" outlineLevel="0" collapsed="false">
      <c r="A6724" s="30" t="n">
        <v>1050.3125</v>
      </c>
      <c r="B6724" s="31" t="n">
        <v>17.0678</v>
      </c>
      <c r="C6724" s="32" t="n">
        <f aca="false">IF($A6724="","",IF(設定!$B$21="dB",10^($B6724/20),ABS($B6724)))</f>
        <v>7.13493465498244</v>
      </c>
      <c r="D6724" s="32" t="n">
        <f aca="false">IF($A6724="","",$A6724^2)</f>
        <v>1103156.34765625</v>
      </c>
      <c r="E6724" s="32" t="n">
        <f aca="false">IF($A6724="","",IF($C6724&lt;=0,"",1/$C6724^2))</f>
        <v>0.019643551056926</v>
      </c>
      <c r="F6724" s="33" t="n">
        <f aca="false">IF(OR(ROW()-設定!$B$30&lt;2,ROW()+設定!$B$30&gt;13701,N($A6724)&lt;=0,N(INDEX($A$2:$A$13701,MIN(13700,MAX(1,ROW()-1+設定!$B$30))))&lt;=0,$A6724&lt;設定!$B$28,$A6724&gt;設定!$B$29),0,IF(AND($C6724&gt;=MAX(INDEX($C$1:$C$13701,MAX(1,ROW()-設定!$B$24)):INDEX($C$1:$C$13701,MAX(1,ROW()-1))),$C6724&gt;MAX(INDEX($C$1:$C$13701,MIN(13701,ROW()+1)):INDEX($C$1:$C$13701,MIN(13701,ROW()+設定!$B$24))),$C6724&gt;=設定!$B$32,$C6724&gt;=MAX(MIN(INDEX($C$1:$C$13701,MAX(1,ROW()-設定!$B$26)):INDEX($C$1:$C$13701,MAX(1,ROW()-1))),MIN(INDEX($C$1:$C$13701,MIN(13701,ROW()+1)):INDEX($C$1:$C$13701,MIN(13701,ROW()+設定!$B$26))))*10^(設定!$B$27/20)),1,0))</f>
        <v>0</v>
      </c>
      <c r="G6724" s="33" t="n">
        <f aca="false">$G6723+IF($F6724=1,1,0)</f>
        <v>3</v>
      </c>
      <c r="H6724" s="0" t="str">
        <f aca="false">IF($F6724=1,$G6724,"")</f>
        <v/>
      </c>
    </row>
    <row r="6725" customFormat="false" ht="15" hidden="false" customHeight="false" outlineLevel="0" collapsed="false">
      <c r="A6725" s="30" t="n">
        <v>1050.46875</v>
      </c>
      <c r="B6725" s="31" t="n">
        <v>16.9536</v>
      </c>
      <c r="C6725" s="32" t="n">
        <f aca="false">IF($A6725="","",IF(設定!$B$21="dB",10^($B6725/20),ABS($B6725)))</f>
        <v>7.04174023172331</v>
      </c>
      <c r="D6725" s="32" t="n">
        <f aca="false">IF($A6725="","",$A6725^2)</f>
        <v>1103484.59472656</v>
      </c>
      <c r="E6725" s="32" t="n">
        <f aca="false">IF($A6725="","",IF($C6725&lt;=0,"",1/$C6725^2))</f>
        <v>0.0201669397121756</v>
      </c>
      <c r="F6725" s="33" t="n">
        <f aca="false">IF(OR(ROW()-設定!$B$30&lt;2,ROW()+設定!$B$30&gt;13701,N($A6725)&lt;=0,N(INDEX($A$2:$A$13701,MIN(13700,MAX(1,ROW()-1+設定!$B$30))))&lt;=0,$A6725&lt;設定!$B$28,$A6725&gt;設定!$B$29),0,IF(AND($C6725&gt;=MAX(INDEX($C$1:$C$13701,MAX(1,ROW()-設定!$B$24)):INDEX($C$1:$C$13701,MAX(1,ROW()-1))),$C6725&gt;MAX(INDEX($C$1:$C$13701,MIN(13701,ROW()+1)):INDEX($C$1:$C$13701,MIN(13701,ROW()+設定!$B$24))),$C6725&gt;=設定!$B$32,$C6725&gt;=MAX(MIN(INDEX($C$1:$C$13701,MAX(1,ROW()-設定!$B$26)):INDEX($C$1:$C$13701,MAX(1,ROW()-1))),MIN(INDEX($C$1:$C$13701,MIN(13701,ROW()+1)):INDEX($C$1:$C$13701,MIN(13701,ROW()+設定!$B$26))))*10^(設定!$B$27/20)),1,0))</f>
        <v>0</v>
      </c>
      <c r="G6725" s="33" t="n">
        <f aca="false">$G6724+IF($F6725=1,1,0)</f>
        <v>3</v>
      </c>
      <c r="H6725" s="0" t="str">
        <f aca="false">IF($F6725=1,$G6725,"")</f>
        <v/>
      </c>
    </row>
    <row r="6726" customFormat="false" ht="15" hidden="false" customHeight="false" outlineLevel="0" collapsed="false">
      <c r="A6726" s="30" t="n">
        <v>1050.625</v>
      </c>
      <c r="B6726" s="31" t="n">
        <v>16.9576</v>
      </c>
      <c r="C6726" s="32" t="n">
        <f aca="false">IF($A6726="","",IF(設定!$B$21="dB",10^($B6726/20),ABS($B6726)))</f>
        <v>7.04498381974699</v>
      </c>
      <c r="D6726" s="32" t="n">
        <f aca="false">IF($A6726="","",$A6726^2)</f>
        <v>1103812.890625</v>
      </c>
      <c r="E6726" s="32" t="n">
        <f aca="false">IF($A6726="","",IF($C6726&lt;=0,"",1/$C6726^2))</f>
        <v>0.0201483738254938</v>
      </c>
      <c r="F6726" s="33" t="n">
        <f aca="false">IF(OR(ROW()-設定!$B$30&lt;2,ROW()+設定!$B$30&gt;13701,N($A6726)&lt;=0,N(INDEX($A$2:$A$13701,MIN(13700,MAX(1,ROW()-1+設定!$B$30))))&lt;=0,$A6726&lt;設定!$B$28,$A6726&gt;設定!$B$29),0,IF(AND($C6726&gt;=MAX(INDEX($C$1:$C$13701,MAX(1,ROW()-設定!$B$24)):INDEX($C$1:$C$13701,MAX(1,ROW()-1))),$C6726&gt;MAX(INDEX($C$1:$C$13701,MIN(13701,ROW()+1)):INDEX($C$1:$C$13701,MIN(13701,ROW()+設定!$B$24))),$C6726&gt;=設定!$B$32,$C6726&gt;=MAX(MIN(INDEX($C$1:$C$13701,MAX(1,ROW()-設定!$B$26)):INDEX($C$1:$C$13701,MAX(1,ROW()-1))),MIN(INDEX($C$1:$C$13701,MIN(13701,ROW()+1)):INDEX($C$1:$C$13701,MIN(13701,ROW()+設定!$B$26))))*10^(設定!$B$27/20)),1,0))</f>
        <v>0</v>
      </c>
      <c r="G6726" s="33" t="n">
        <f aca="false">$G6725+IF($F6726=1,1,0)</f>
        <v>3</v>
      </c>
      <c r="H6726" s="0" t="str">
        <f aca="false">IF($F6726=1,$G6726,"")</f>
        <v/>
      </c>
    </row>
    <row r="6727" customFormat="false" ht="15" hidden="false" customHeight="false" outlineLevel="0" collapsed="false">
      <c r="A6727" s="30" t="n">
        <v>1050.78125</v>
      </c>
      <c r="B6727" s="31" t="n">
        <v>16.9992</v>
      </c>
      <c r="C6727" s="32" t="n">
        <f aca="false">IF($A6727="","",IF(設定!$B$21="dB",10^($B6727/20),ABS($B6727)))</f>
        <v>7.0788058317042</v>
      </c>
      <c r="D6727" s="32" t="n">
        <f aca="false">IF($A6727="","",$A6727^2)</f>
        <v>1104141.23535156</v>
      </c>
      <c r="E6727" s="32" t="n">
        <f aca="false">IF($A6727="","",IF($C6727&lt;=0,"",1/$C6727^2))</f>
        <v>0.0199562988972377</v>
      </c>
      <c r="F6727" s="33" t="n">
        <f aca="false">IF(OR(ROW()-設定!$B$30&lt;2,ROW()+設定!$B$30&gt;13701,N($A6727)&lt;=0,N(INDEX($A$2:$A$13701,MIN(13700,MAX(1,ROW()-1+設定!$B$30))))&lt;=0,$A6727&lt;設定!$B$28,$A6727&gt;設定!$B$29),0,IF(AND($C6727&gt;=MAX(INDEX($C$1:$C$13701,MAX(1,ROW()-設定!$B$24)):INDEX($C$1:$C$13701,MAX(1,ROW()-1))),$C6727&gt;MAX(INDEX($C$1:$C$13701,MIN(13701,ROW()+1)):INDEX($C$1:$C$13701,MIN(13701,ROW()+設定!$B$24))),$C6727&gt;=設定!$B$32,$C6727&gt;=MAX(MIN(INDEX($C$1:$C$13701,MAX(1,ROW()-設定!$B$26)):INDEX($C$1:$C$13701,MAX(1,ROW()-1))),MIN(INDEX($C$1:$C$13701,MIN(13701,ROW()+1)):INDEX($C$1:$C$13701,MIN(13701,ROW()+設定!$B$26))))*10^(設定!$B$27/20)),1,0))</f>
        <v>0</v>
      </c>
      <c r="G6727" s="33" t="n">
        <f aca="false">$G6726+IF($F6727=1,1,0)</f>
        <v>3</v>
      </c>
      <c r="H6727" s="0" t="str">
        <f aca="false">IF($F6727=1,$G6727,"")</f>
        <v/>
      </c>
    </row>
    <row r="6728" customFormat="false" ht="15" hidden="false" customHeight="false" outlineLevel="0" collapsed="false">
      <c r="A6728" s="30" t="n">
        <v>1050.9375</v>
      </c>
      <c r="B6728" s="31" t="n">
        <v>17.0982</v>
      </c>
      <c r="C6728" s="32" t="n">
        <f aca="false">IF($A6728="","",IF(設定!$B$21="dB",10^($B6728/20),ABS($B6728)))</f>
        <v>7.15995017286691</v>
      </c>
      <c r="D6728" s="32" t="n">
        <f aca="false">IF($A6728="","",$A6728^2)</f>
        <v>1104469.62890625</v>
      </c>
      <c r="E6728" s="32" t="n">
        <f aca="false">IF($A6728="","",IF($C6728&lt;=0,"",1/$C6728^2))</f>
        <v>0.0195065291021443</v>
      </c>
      <c r="F6728" s="33" t="n">
        <f aca="false">IF(OR(ROW()-設定!$B$30&lt;2,ROW()+設定!$B$30&gt;13701,N($A6728)&lt;=0,N(INDEX($A$2:$A$13701,MIN(13700,MAX(1,ROW()-1+設定!$B$30))))&lt;=0,$A6728&lt;設定!$B$28,$A6728&gt;設定!$B$29),0,IF(AND($C6728&gt;=MAX(INDEX($C$1:$C$13701,MAX(1,ROW()-設定!$B$24)):INDEX($C$1:$C$13701,MAX(1,ROW()-1))),$C6728&gt;MAX(INDEX($C$1:$C$13701,MIN(13701,ROW()+1)):INDEX($C$1:$C$13701,MIN(13701,ROW()+設定!$B$24))),$C6728&gt;=設定!$B$32,$C6728&gt;=MAX(MIN(INDEX($C$1:$C$13701,MAX(1,ROW()-設定!$B$26)):INDEX($C$1:$C$13701,MAX(1,ROW()-1))),MIN(INDEX($C$1:$C$13701,MIN(13701,ROW()+1)):INDEX($C$1:$C$13701,MIN(13701,ROW()+設定!$B$26))))*10^(設定!$B$27/20)),1,0))</f>
        <v>0</v>
      </c>
      <c r="G6728" s="33" t="n">
        <f aca="false">$G6727+IF($F6728=1,1,0)</f>
        <v>3</v>
      </c>
      <c r="H6728" s="0" t="str">
        <f aca="false">IF($F6728=1,$G6728,"")</f>
        <v/>
      </c>
    </row>
    <row r="6729" customFormat="false" ht="15" hidden="false" customHeight="false" outlineLevel="0" collapsed="false">
      <c r="A6729" s="30" t="n">
        <v>1051.09375</v>
      </c>
      <c r="B6729" s="31" t="n">
        <v>17.3943</v>
      </c>
      <c r="C6729" s="32" t="n">
        <f aca="false">IF($A6729="","",IF(設定!$B$21="dB",10^($B6729/20),ABS($B6729)))</f>
        <v>7.40823925862794</v>
      </c>
      <c r="D6729" s="32" t="n">
        <f aca="false">IF($A6729="","",$A6729^2)</f>
        <v>1104798.07128906</v>
      </c>
      <c r="E6729" s="32" t="n">
        <f aca="false">IF($A6729="","",IF($C6729&lt;=0,"",1/$C6729^2))</f>
        <v>0.0182209073575246</v>
      </c>
      <c r="F6729" s="33" t="n">
        <f aca="false">IF(OR(ROW()-設定!$B$30&lt;2,ROW()+設定!$B$30&gt;13701,N($A6729)&lt;=0,N(INDEX($A$2:$A$13701,MIN(13700,MAX(1,ROW()-1+設定!$B$30))))&lt;=0,$A6729&lt;設定!$B$28,$A6729&gt;設定!$B$29),0,IF(AND($C6729&gt;=MAX(INDEX($C$1:$C$13701,MAX(1,ROW()-設定!$B$24)):INDEX($C$1:$C$13701,MAX(1,ROW()-1))),$C6729&gt;MAX(INDEX($C$1:$C$13701,MIN(13701,ROW()+1)):INDEX($C$1:$C$13701,MIN(13701,ROW()+設定!$B$24))),$C6729&gt;=設定!$B$32,$C6729&gt;=MAX(MIN(INDEX($C$1:$C$13701,MAX(1,ROW()-設定!$B$26)):INDEX($C$1:$C$13701,MAX(1,ROW()-1))),MIN(INDEX($C$1:$C$13701,MIN(13701,ROW()+1)):INDEX($C$1:$C$13701,MIN(13701,ROW()+設定!$B$26))))*10^(設定!$B$27/20)),1,0))</f>
        <v>0</v>
      </c>
      <c r="G6729" s="33" t="n">
        <f aca="false">$G6728+IF($F6729=1,1,0)</f>
        <v>3</v>
      </c>
      <c r="H6729" s="0" t="str">
        <f aca="false">IF($F6729=1,$G6729,"")</f>
        <v/>
      </c>
    </row>
    <row r="6730" customFormat="false" ht="15" hidden="false" customHeight="false" outlineLevel="0" collapsed="false">
      <c r="A6730" s="30" t="n">
        <v>1051.25</v>
      </c>
      <c r="B6730" s="31" t="n">
        <v>16.9156</v>
      </c>
      <c r="C6730" s="32" t="n">
        <f aca="false">IF($A6730="","",IF(設定!$B$21="dB",10^($B6730/20),ABS($B6730)))</f>
        <v>7.01100053092674</v>
      </c>
      <c r="D6730" s="32" t="n">
        <f aca="false">IF($A6730="","",$A6730^2)</f>
        <v>1105126.5625</v>
      </c>
      <c r="E6730" s="32" t="n">
        <f aca="false">IF($A6730="","",IF($C6730&lt;=0,"",1/$C6730^2))</f>
        <v>0.0203441711132351</v>
      </c>
      <c r="F6730" s="33" t="n">
        <f aca="false">IF(OR(ROW()-設定!$B$30&lt;2,ROW()+設定!$B$30&gt;13701,N($A6730)&lt;=0,N(INDEX($A$2:$A$13701,MIN(13700,MAX(1,ROW()-1+設定!$B$30))))&lt;=0,$A6730&lt;設定!$B$28,$A6730&gt;設定!$B$29),0,IF(AND($C6730&gt;=MAX(INDEX($C$1:$C$13701,MAX(1,ROW()-設定!$B$24)):INDEX($C$1:$C$13701,MAX(1,ROW()-1))),$C6730&gt;MAX(INDEX($C$1:$C$13701,MIN(13701,ROW()+1)):INDEX($C$1:$C$13701,MIN(13701,ROW()+設定!$B$24))),$C6730&gt;=設定!$B$32,$C6730&gt;=MAX(MIN(INDEX($C$1:$C$13701,MAX(1,ROW()-設定!$B$26)):INDEX($C$1:$C$13701,MAX(1,ROW()-1))),MIN(INDEX($C$1:$C$13701,MIN(13701,ROW()+1)):INDEX($C$1:$C$13701,MIN(13701,ROW()+設定!$B$26))))*10^(設定!$B$27/20)),1,0))</f>
        <v>0</v>
      </c>
      <c r="G6730" s="33" t="n">
        <f aca="false">$G6729+IF($F6730=1,1,0)</f>
        <v>3</v>
      </c>
      <c r="H6730" s="0" t="str">
        <f aca="false">IF($F6730=1,$G6730,"")</f>
        <v/>
      </c>
    </row>
    <row r="6731" customFormat="false" ht="15" hidden="false" customHeight="false" outlineLevel="0" collapsed="false">
      <c r="A6731" s="30" t="n">
        <v>1051.40625</v>
      </c>
      <c r="B6731" s="31" t="n">
        <v>17.1582</v>
      </c>
      <c r="C6731" s="32" t="n">
        <f aca="false">IF($A6731="","",IF(設定!$B$21="dB",10^($B6731/20),ABS($B6731)))</f>
        <v>7.20958057646064</v>
      </c>
      <c r="D6731" s="32" t="n">
        <f aca="false">IF($A6731="","",$A6731^2)</f>
        <v>1105455.10253906</v>
      </c>
      <c r="E6731" s="32" t="n">
        <f aca="false">IF($A6731="","",IF($C6731&lt;=0,"",1/$C6731^2))</f>
        <v>0.0192388894893131</v>
      </c>
      <c r="F6731" s="33" t="n">
        <f aca="false">IF(OR(ROW()-設定!$B$30&lt;2,ROW()+設定!$B$30&gt;13701,N($A6731)&lt;=0,N(INDEX($A$2:$A$13701,MIN(13700,MAX(1,ROW()-1+設定!$B$30))))&lt;=0,$A6731&lt;設定!$B$28,$A6731&gt;設定!$B$29),0,IF(AND($C6731&gt;=MAX(INDEX($C$1:$C$13701,MAX(1,ROW()-設定!$B$24)):INDEX($C$1:$C$13701,MAX(1,ROW()-1))),$C6731&gt;MAX(INDEX($C$1:$C$13701,MIN(13701,ROW()+1)):INDEX($C$1:$C$13701,MIN(13701,ROW()+設定!$B$24))),$C6731&gt;=設定!$B$32,$C6731&gt;=MAX(MIN(INDEX($C$1:$C$13701,MAX(1,ROW()-設定!$B$26)):INDEX($C$1:$C$13701,MAX(1,ROW()-1))),MIN(INDEX($C$1:$C$13701,MIN(13701,ROW()+1)):INDEX($C$1:$C$13701,MIN(13701,ROW()+設定!$B$26))))*10^(設定!$B$27/20)),1,0))</f>
        <v>0</v>
      </c>
      <c r="G6731" s="33" t="n">
        <f aca="false">$G6730+IF($F6731=1,1,0)</f>
        <v>3</v>
      </c>
      <c r="H6731" s="0" t="str">
        <f aca="false">IF($F6731=1,$G6731,"")</f>
        <v/>
      </c>
    </row>
    <row r="6732" customFormat="false" ht="15" hidden="false" customHeight="false" outlineLevel="0" collapsed="false">
      <c r="A6732" s="30" t="n">
        <v>1051.5625</v>
      </c>
      <c r="B6732" s="31" t="n">
        <v>17.1582</v>
      </c>
      <c r="C6732" s="32" t="n">
        <f aca="false">IF($A6732="","",IF(設定!$B$21="dB",10^($B6732/20),ABS($B6732)))</f>
        <v>7.20958057646064</v>
      </c>
      <c r="D6732" s="32" t="n">
        <f aca="false">IF($A6732="","",$A6732^2)</f>
        <v>1105783.69140625</v>
      </c>
      <c r="E6732" s="32" t="n">
        <f aca="false">IF($A6732="","",IF($C6732&lt;=0,"",1/$C6732^2))</f>
        <v>0.0192388894893131</v>
      </c>
      <c r="F6732" s="33" t="n">
        <f aca="false">IF(OR(ROW()-設定!$B$30&lt;2,ROW()+設定!$B$30&gt;13701,N($A6732)&lt;=0,N(INDEX($A$2:$A$13701,MIN(13700,MAX(1,ROW()-1+設定!$B$30))))&lt;=0,$A6732&lt;設定!$B$28,$A6732&gt;設定!$B$29),0,IF(AND($C6732&gt;=MAX(INDEX($C$1:$C$13701,MAX(1,ROW()-設定!$B$24)):INDEX($C$1:$C$13701,MAX(1,ROW()-1))),$C6732&gt;MAX(INDEX($C$1:$C$13701,MIN(13701,ROW()+1)):INDEX($C$1:$C$13701,MIN(13701,ROW()+設定!$B$24))),$C6732&gt;=設定!$B$32,$C6732&gt;=MAX(MIN(INDEX($C$1:$C$13701,MAX(1,ROW()-設定!$B$26)):INDEX($C$1:$C$13701,MAX(1,ROW()-1))),MIN(INDEX($C$1:$C$13701,MIN(13701,ROW()+1)):INDEX($C$1:$C$13701,MIN(13701,ROW()+設定!$B$26))))*10^(設定!$B$27/20)),1,0))</f>
        <v>0</v>
      </c>
      <c r="G6732" s="33" t="n">
        <f aca="false">$G6731+IF($F6732=1,1,0)</f>
        <v>3</v>
      </c>
      <c r="H6732" s="0" t="str">
        <f aca="false">IF($F6732=1,$G6732,"")</f>
        <v/>
      </c>
    </row>
    <row r="6733" customFormat="false" ht="15" hidden="false" customHeight="false" outlineLevel="0" collapsed="false">
      <c r="A6733" s="30" t="n">
        <v>1051.71875</v>
      </c>
      <c r="B6733" s="31" t="n">
        <v>17.3039</v>
      </c>
      <c r="C6733" s="32" t="n">
        <f aca="false">IF($A6733="","",IF(設定!$B$21="dB",10^($B6733/20),ABS($B6733)))</f>
        <v>7.33153648235316</v>
      </c>
      <c r="D6733" s="32" t="n">
        <f aca="false">IF($A6733="","",$A6733^2)</f>
        <v>1106112.32910156</v>
      </c>
      <c r="E6733" s="32" t="n">
        <f aca="false">IF($A6733="","",IF($C6733&lt;=0,"",1/$C6733^2))</f>
        <v>0.0186041571775685</v>
      </c>
      <c r="F6733" s="33" t="n">
        <f aca="false">IF(OR(ROW()-設定!$B$30&lt;2,ROW()+設定!$B$30&gt;13701,N($A6733)&lt;=0,N(INDEX($A$2:$A$13701,MIN(13700,MAX(1,ROW()-1+設定!$B$30))))&lt;=0,$A6733&lt;設定!$B$28,$A6733&gt;設定!$B$29),0,IF(AND($C6733&gt;=MAX(INDEX($C$1:$C$13701,MAX(1,ROW()-設定!$B$24)):INDEX($C$1:$C$13701,MAX(1,ROW()-1))),$C6733&gt;MAX(INDEX($C$1:$C$13701,MIN(13701,ROW()+1)):INDEX($C$1:$C$13701,MIN(13701,ROW()+設定!$B$24))),$C6733&gt;=設定!$B$32,$C6733&gt;=MAX(MIN(INDEX($C$1:$C$13701,MAX(1,ROW()-設定!$B$26)):INDEX($C$1:$C$13701,MAX(1,ROW()-1))),MIN(INDEX($C$1:$C$13701,MIN(13701,ROW()+1)):INDEX($C$1:$C$13701,MIN(13701,ROW()+設定!$B$26))))*10^(設定!$B$27/20)),1,0))</f>
        <v>0</v>
      </c>
      <c r="G6733" s="33" t="n">
        <f aca="false">$G6732+IF($F6733=1,1,0)</f>
        <v>3</v>
      </c>
      <c r="H6733" s="0" t="str">
        <f aca="false">IF($F6733=1,$G6733,"")</f>
        <v/>
      </c>
    </row>
    <row r="6734" customFormat="false" ht="15" hidden="false" customHeight="false" outlineLevel="0" collapsed="false">
      <c r="A6734" s="30" t="n">
        <v>1051.875</v>
      </c>
      <c r="B6734" s="31" t="n">
        <v>17.1905</v>
      </c>
      <c r="C6734" s="32" t="n">
        <f aca="false">IF($A6734="","",IF(設定!$B$21="dB",10^($B6734/20),ABS($B6734)))</f>
        <v>7.23644057381788</v>
      </c>
      <c r="D6734" s="32" t="n">
        <f aca="false">IF($A6734="","",$A6734^2)</f>
        <v>1106441.015625</v>
      </c>
      <c r="E6734" s="32" t="n">
        <f aca="false">IF($A6734="","",IF($C6734&lt;=0,"",1/$C6734^2))</f>
        <v>0.0190963339124091</v>
      </c>
      <c r="F6734" s="33" t="n">
        <f aca="false">IF(OR(ROW()-設定!$B$30&lt;2,ROW()+設定!$B$30&gt;13701,N($A6734)&lt;=0,N(INDEX($A$2:$A$13701,MIN(13700,MAX(1,ROW()-1+設定!$B$30))))&lt;=0,$A6734&lt;設定!$B$28,$A6734&gt;設定!$B$29),0,IF(AND($C6734&gt;=MAX(INDEX($C$1:$C$13701,MAX(1,ROW()-設定!$B$24)):INDEX($C$1:$C$13701,MAX(1,ROW()-1))),$C6734&gt;MAX(INDEX($C$1:$C$13701,MIN(13701,ROW()+1)):INDEX($C$1:$C$13701,MIN(13701,ROW()+設定!$B$24))),$C6734&gt;=設定!$B$32,$C6734&gt;=MAX(MIN(INDEX($C$1:$C$13701,MAX(1,ROW()-設定!$B$26)):INDEX($C$1:$C$13701,MAX(1,ROW()-1))),MIN(INDEX($C$1:$C$13701,MIN(13701,ROW()+1)):INDEX($C$1:$C$13701,MIN(13701,ROW()+設定!$B$26))))*10^(設定!$B$27/20)),1,0))</f>
        <v>0</v>
      </c>
      <c r="G6734" s="33" t="n">
        <f aca="false">$G6733+IF($F6734=1,1,0)</f>
        <v>3</v>
      </c>
      <c r="H6734" s="0" t="str">
        <f aca="false">IF($F6734=1,$G6734,"")</f>
        <v/>
      </c>
    </row>
    <row r="6735" customFormat="false" ht="15" hidden="false" customHeight="false" outlineLevel="0" collapsed="false">
      <c r="A6735" s="30" t="n">
        <v>1052.03125</v>
      </c>
      <c r="B6735" s="31" t="n">
        <v>16.9925</v>
      </c>
      <c r="C6735" s="32" t="n">
        <f aca="false">IF($A6735="","",IF(設定!$B$21="dB",10^($B6735/20),ABS($B6735)))</f>
        <v>7.07334758694434</v>
      </c>
      <c r="D6735" s="32" t="n">
        <f aca="false">IF($A6735="","",$A6735^2)</f>
        <v>1106769.75097656</v>
      </c>
      <c r="E6735" s="32" t="n">
        <f aca="false">IF($A6735="","",IF($C6735&lt;=0,"",1/$C6735^2))</f>
        <v>0.0199871098788265</v>
      </c>
      <c r="F6735" s="33" t="n">
        <f aca="false">IF(OR(ROW()-設定!$B$30&lt;2,ROW()+設定!$B$30&gt;13701,N($A6735)&lt;=0,N(INDEX($A$2:$A$13701,MIN(13700,MAX(1,ROW()-1+設定!$B$30))))&lt;=0,$A6735&lt;設定!$B$28,$A6735&gt;設定!$B$29),0,IF(AND($C6735&gt;=MAX(INDEX($C$1:$C$13701,MAX(1,ROW()-設定!$B$24)):INDEX($C$1:$C$13701,MAX(1,ROW()-1))),$C6735&gt;MAX(INDEX($C$1:$C$13701,MIN(13701,ROW()+1)):INDEX($C$1:$C$13701,MIN(13701,ROW()+設定!$B$24))),$C6735&gt;=設定!$B$32,$C6735&gt;=MAX(MIN(INDEX($C$1:$C$13701,MAX(1,ROW()-設定!$B$26)):INDEX($C$1:$C$13701,MAX(1,ROW()-1))),MIN(INDEX($C$1:$C$13701,MIN(13701,ROW()+1)):INDEX($C$1:$C$13701,MIN(13701,ROW()+設定!$B$26))))*10^(設定!$B$27/20)),1,0))</f>
        <v>0</v>
      </c>
      <c r="G6735" s="33" t="n">
        <f aca="false">$G6734+IF($F6735=1,1,0)</f>
        <v>3</v>
      </c>
      <c r="H6735" s="0" t="str">
        <f aca="false">IF($F6735=1,$G6735,"")</f>
        <v/>
      </c>
    </row>
    <row r="6736" customFormat="false" ht="15" hidden="false" customHeight="false" outlineLevel="0" collapsed="false">
      <c r="A6736" s="30" t="n">
        <v>1052.1875</v>
      </c>
      <c r="B6736" s="31" t="n">
        <v>17.4108</v>
      </c>
      <c r="C6736" s="32" t="n">
        <f aca="false">IF($A6736="","",IF(設定!$B$21="dB",10^($B6736/20),ABS($B6736)))</f>
        <v>7.42232556735616</v>
      </c>
      <c r="D6736" s="32" t="n">
        <f aca="false">IF($A6736="","",$A6736^2)</f>
        <v>1107098.53515625</v>
      </c>
      <c r="E6736" s="32" t="n">
        <f aca="false">IF($A6736="","",IF($C6736&lt;=0,"",1/$C6736^2))</f>
        <v>0.0181518126322932</v>
      </c>
      <c r="F6736" s="33" t="n">
        <f aca="false">IF(OR(ROW()-設定!$B$30&lt;2,ROW()+設定!$B$30&gt;13701,N($A6736)&lt;=0,N(INDEX($A$2:$A$13701,MIN(13700,MAX(1,ROW()-1+設定!$B$30))))&lt;=0,$A6736&lt;設定!$B$28,$A6736&gt;設定!$B$29),0,IF(AND($C6736&gt;=MAX(INDEX($C$1:$C$13701,MAX(1,ROW()-設定!$B$24)):INDEX($C$1:$C$13701,MAX(1,ROW()-1))),$C6736&gt;MAX(INDEX($C$1:$C$13701,MIN(13701,ROW()+1)):INDEX($C$1:$C$13701,MIN(13701,ROW()+設定!$B$24))),$C6736&gt;=設定!$B$32,$C6736&gt;=MAX(MIN(INDEX($C$1:$C$13701,MAX(1,ROW()-設定!$B$26)):INDEX($C$1:$C$13701,MAX(1,ROW()-1))),MIN(INDEX($C$1:$C$13701,MIN(13701,ROW()+1)):INDEX($C$1:$C$13701,MIN(13701,ROW()+設定!$B$26))))*10^(設定!$B$27/20)),1,0))</f>
        <v>0</v>
      </c>
      <c r="G6736" s="33" t="n">
        <f aca="false">$G6735+IF($F6736=1,1,0)</f>
        <v>3</v>
      </c>
      <c r="H6736" s="0" t="str">
        <f aca="false">IF($F6736=1,$G6736,"")</f>
        <v/>
      </c>
    </row>
    <row r="6737" customFormat="false" ht="15" hidden="false" customHeight="false" outlineLevel="0" collapsed="false">
      <c r="A6737" s="30" t="n">
        <v>1052.34375</v>
      </c>
      <c r="B6737" s="31" t="n">
        <v>17.1844</v>
      </c>
      <c r="C6737" s="32" t="n">
        <f aca="false">IF($A6737="","",IF(設定!$B$21="dB",10^($B6737/20),ABS($B6737)))</f>
        <v>7.23136028928083</v>
      </c>
      <c r="D6737" s="32" t="n">
        <f aca="false">IF($A6737="","",$A6737^2)</f>
        <v>1107427.36816406</v>
      </c>
      <c r="E6737" s="32" t="n">
        <f aca="false">IF($A6737="","",IF($C6737&lt;=0,"",1/$C6737^2))</f>
        <v>0.0191231750278183</v>
      </c>
      <c r="F6737" s="33" t="n">
        <f aca="false">IF(OR(ROW()-設定!$B$30&lt;2,ROW()+設定!$B$30&gt;13701,N($A6737)&lt;=0,N(INDEX($A$2:$A$13701,MIN(13700,MAX(1,ROW()-1+設定!$B$30))))&lt;=0,$A6737&lt;設定!$B$28,$A6737&gt;設定!$B$29),0,IF(AND($C6737&gt;=MAX(INDEX($C$1:$C$13701,MAX(1,ROW()-設定!$B$24)):INDEX($C$1:$C$13701,MAX(1,ROW()-1))),$C6737&gt;MAX(INDEX($C$1:$C$13701,MIN(13701,ROW()+1)):INDEX($C$1:$C$13701,MIN(13701,ROW()+設定!$B$24))),$C6737&gt;=設定!$B$32,$C6737&gt;=MAX(MIN(INDEX($C$1:$C$13701,MAX(1,ROW()-設定!$B$26)):INDEX($C$1:$C$13701,MAX(1,ROW()-1))),MIN(INDEX($C$1:$C$13701,MIN(13701,ROW()+1)):INDEX($C$1:$C$13701,MIN(13701,ROW()+設定!$B$26))))*10^(設定!$B$27/20)),1,0))</f>
        <v>0</v>
      </c>
      <c r="G6737" s="33" t="n">
        <f aca="false">$G6736+IF($F6737=1,1,0)</f>
        <v>3</v>
      </c>
      <c r="H6737" s="0" t="str">
        <f aca="false">IF($F6737=1,$G6737,"")</f>
        <v/>
      </c>
    </row>
    <row r="6738" customFormat="false" ht="15" hidden="false" customHeight="false" outlineLevel="0" collapsed="false">
      <c r="A6738" s="30" t="n">
        <v>1052.5</v>
      </c>
      <c r="B6738" s="31" t="n">
        <v>17.3145</v>
      </c>
      <c r="C6738" s="32" t="n">
        <f aca="false">IF($A6738="","",IF(設定!$B$21="dB",10^($B6738/20),ABS($B6738)))</f>
        <v>7.34048913191987</v>
      </c>
      <c r="D6738" s="32" t="n">
        <f aca="false">IF($A6738="","",$A6738^2)</f>
        <v>1107756.25</v>
      </c>
      <c r="E6738" s="32" t="n">
        <f aca="false">IF($A6738="","",IF($C6738&lt;=0,"",1/$C6738^2))</f>
        <v>0.0185588046326889</v>
      </c>
      <c r="F6738" s="33" t="n">
        <f aca="false">IF(OR(ROW()-設定!$B$30&lt;2,ROW()+設定!$B$30&gt;13701,N($A6738)&lt;=0,N(INDEX($A$2:$A$13701,MIN(13700,MAX(1,ROW()-1+設定!$B$30))))&lt;=0,$A6738&lt;設定!$B$28,$A6738&gt;設定!$B$29),0,IF(AND($C6738&gt;=MAX(INDEX($C$1:$C$13701,MAX(1,ROW()-設定!$B$24)):INDEX($C$1:$C$13701,MAX(1,ROW()-1))),$C6738&gt;MAX(INDEX($C$1:$C$13701,MIN(13701,ROW()+1)):INDEX($C$1:$C$13701,MIN(13701,ROW()+設定!$B$24))),$C6738&gt;=設定!$B$32,$C6738&gt;=MAX(MIN(INDEX($C$1:$C$13701,MAX(1,ROW()-設定!$B$26)):INDEX($C$1:$C$13701,MAX(1,ROW()-1))),MIN(INDEX($C$1:$C$13701,MIN(13701,ROW()+1)):INDEX($C$1:$C$13701,MIN(13701,ROW()+設定!$B$26))))*10^(設定!$B$27/20)),1,0))</f>
        <v>0</v>
      </c>
      <c r="G6738" s="33" t="n">
        <f aca="false">$G6737+IF($F6738=1,1,0)</f>
        <v>3</v>
      </c>
      <c r="H6738" s="0" t="str">
        <f aca="false">IF($F6738=1,$G6738,"")</f>
        <v/>
      </c>
    </row>
    <row r="6739" customFormat="false" ht="15" hidden="false" customHeight="false" outlineLevel="0" collapsed="false">
      <c r="A6739" s="30" t="n">
        <v>1052.65625</v>
      </c>
      <c r="B6739" s="31" t="n">
        <v>17.2011</v>
      </c>
      <c r="C6739" s="32" t="n">
        <f aca="false">IF($A6739="","",IF(設定!$B$21="dB",10^($B6739/20),ABS($B6739)))</f>
        <v>7.24527710033912</v>
      </c>
      <c r="D6739" s="32" t="n">
        <f aca="false">IF($A6739="","",$A6739^2)</f>
        <v>1108085.18066406</v>
      </c>
      <c r="E6739" s="32" t="n">
        <f aca="false">IF($A6739="","",IF($C6739&lt;=0,"",1/$C6739^2))</f>
        <v>0.0190497815567968</v>
      </c>
      <c r="F6739" s="33" t="n">
        <f aca="false">IF(OR(ROW()-設定!$B$30&lt;2,ROW()+設定!$B$30&gt;13701,N($A6739)&lt;=0,N(INDEX($A$2:$A$13701,MIN(13700,MAX(1,ROW()-1+設定!$B$30))))&lt;=0,$A6739&lt;設定!$B$28,$A6739&gt;設定!$B$29),0,IF(AND($C6739&gt;=MAX(INDEX($C$1:$C$13701,MAX(1,ROW()-設定!$B$24)):INDEX($C$1:$C$13701,MAX(1,ROW()-1))),$C6739&gt;MAX(INDEX($C$1:$C$13701,MIN(13701,ROW()+1)):INDEX($C$1:$C$13701,MIN(13701,ROW()+設定!$B$24))),$C6739&gt;=設定!$B$32,$C6739&gt;=MAX(MIN(INDEX($C$1:$C$13701,MAX(1,ROW()-設定!$B$26)):INDEX($C$1:$C$13701,MAX(1,ROW()-1))),MIN(INDEX($C$1:$C$13701,MIN(13701,ROW()+1)):INDEX($C$1:$C$13701,MIN(13701,ROW()+設定!$B$26))))*10^(設定!$B$27/20)),1,0))</f>
        <v>0</v>
      </c>
      <c r="G6739" s="33" t="n">
        <f aca="false">$G6738+IF($F6739=1,1,0)</f>
        <v>3</v>
      </c>
      <c r="H6739" s="0" t="str">
        <f aca="false">IF($F6739=1,$G6739,"")</f>
        <v/>
      </c>
    </row>
    <row r="6740" customFormat="false" ht="15" hidden="false" customHeight="false" outlineLevel="0" collapsed="false">
      <c r="A6740" s="30" t="n">
        <v>1052.8125</v>
      </c>
      <c r="B6740" s="31" t="n">
        <v>17.2528</v>
      </c>
      <c r="C6740" s="32" t="n">
        <f aca="false">IF($A6740="","",IF(設定!$B$21="dB",10^($B6740/20),ABS($B6740)))</f>
        <v>7.28853091123874</v>
      </c>
      <c r="D6740" s="32" t="n">
        <f aca="false">IF($A6740="","",$A6740^2)</f>
        <v>1108414.16015625</v>
      </c>
      <c r="E6740" s="32" t="n">
        <f aca="false">IF($A6740="","",IF($C6740&lt;=0,"",1/$C6740^2))</f>
        <v>0.0188243504744488</v>
      </c>
      <c r="F6740" s="33" t="n">
        <f aca="false">IF(OR(ROW()-設定!$B$30&lt;2,ROW()+設定!$B$30&gt;13701,N($A6740)&lt;=0,N(INDEX($A$2:$A$13701,MIN(13700,MAX(1,ROW()-1+設定!$B$30))))&lt;=0,$A6740&lt;設定!$B$28,$A6740&gt;設定!$B$29),0,IF(AND($C6740&gt;=MAX(INDEX($C$1:$C$13701,MAX(1,ROW()-設定!$B$24)):INDEX($C$1:$C$13701,MAX(1,ROW()-1))),$C6740&gt;MAX(INDEX($C$1:$C$13701,MIN(13701,ROW()+1)):INDEX($C$1:$C$13701,MIN(13701,ROW()+設定!$B$24))),$C6740&gt;=設定!$B$32,$C6740&gt;=MAX(MIN(INDEX($C$1:$C$13701,MAX(1,ROW()-設定!$B$26)):INDEX($C$1:$C$13701,MAX(1,ROW()-1))),MIN(INDEX($C$1:$C$13701,MIN(13701,ROW()+1)):INDEX($C$1:$C$13701,MIN(13701,ROW()+設定!$B$26))))*10^(設定!$B$27/20)),1,0))</f>
        <v>0</v>
      </c>
      <c r="G6740" s="33" t="n">
        <f aca="false">$G6739+IF($F6740=1,1,0)</f>
        <v>3</v>
      </c>
      <c r="H6740" s="0" t="str">
        <f aca="false">IF($F6740=1,$G6740,"")</f>
        <v/>
      </c>
    </row>
    <row r="6741" customFormat="false" ht="15" hidden="false" customHeight="false" outlineLevel="0" collapsed="false">
      <c r="A6741" s="30" t="n">
        <v>1052.96875</v>
      </c>
      <c r="B6741" s="31" t="n">
        <v>17.3382</v>
      </c>
      <c r="C6741" s="32" t="n">
        <f aca="false">IF($A6741="","",IF(設定!$B$21="dB",10^($B6741/20),ABS($B6741)))</f>
        <v>7.36054547148065</v>
      </c>
      <c r="D6741" s="32" t="n">
        <f aca="false">IF($A6741="","",$A6741^2)</f>
        <v>1108743.18847656</v>
      </c>
      <c r="E6741" s="32" t="n">
        <f aca="false">IF($A6741="","",IF($C6741&lt;=0,"",1/$C6741^2))</f>
        <v>0.0184578027257122</v>
      </c>
      <c r="F6741" s="33" t="n">
        <f aca="false">IF(OR(ROW()-設定!$B$30&lt;2,ROW()+設定!$B$30&gt;13701,N($A6741)&lt;=0,N(INDEX($A$2:$A$13701,MIN(13700,MAX(1,ROW()-1+設定!$B$30))))&lt;=0,$A6741&lt;設定!$B$28,$A6741&gt;設定!$B$29),0,IF(AND($C6741&gt;=MAX(INDEX($C$1:$C$13701,MAX(1,ROW()-設定!$B$24)):INDEX($C$1:$C$13701,MAX(1,ROW()-1))),$C6741&gt;MAX(INDEX($C$1:$C$13701,MIN(13701,ROW()+1)):INDEX($C$1:$C$13701,MIN(13701,ROW()+設定!$B$24))),$C6741&gt;=設定!$B$32,$C6741&gt;=MAX(MIN(INDEX($C$1:$C$13701,MAX(1,ROW()-設定!$B$26)):INDEX($C$1:$C$13701,MAX(1,ROW()-1))),MIN(INDEX($C$1:$C$13701,MIN(13701,ROW()+1)):INDEX($C$1:$C$13701,MIN(13701,ROW()+設定!$B$26))))*10^(設定!$B$27/20)),1,0))</f>
        <v>0</v>
      </c>
      <c r="G6741" s="33" t="n">
        <f aca="false">$G6740+IF($F6741=1,1,0)</f>
        <v>3</v>
      </c>
      <c r="H6741" s="0" t="str">
        <f aca="false">IF($F6741=1,$G6741,"")</f>
        <v/>
      </c>
    </row>
    <row r="6742" customFormat="false" ht="15" hidden="false" customHeight="false" outlineLevel="0" collapsed="false">
      <c r="A6742" s="30" t="n">
        <v>1053.125</v>
      </c>
      <c r="B6742" s="31" t="n">
        <v>17.5014</v>
      </c>
      <c r="C6742" s="32" t="n">
        <f aca="false">IF($A6742="","",IF(設定!$B$21="dB",10^($B6742/20),ABS($B6742)))</f>
        <v>7.50015087739784</v>
      </c>
      <c r="D6742" s="32" t="n">
        <f aca="false">IF($A6742="","",$A6742^2)</f>
        <v>1109072.265625</v>
      </c>
      <c r="E6742" s="32" t="n">
        <f aca="false">IF($A6742="","",IF($C6742&lt;=0,"",1/$C6742^2))</f>
        <v>0.017777062528734</v>
      </c>
      <c r="F6742" s="33" t="n">
        <f aca="false">IF(OR(ROW()-設定!$B$30&lt;2,ROW()+設定!$B$30&gt;13701,N($A6742)&lt;=0,N(INDEX($A$2:$A$13701,MIN(13700,MAX(1,ROW()-1+設定!$B$30))))&lt;=0,$A6742&lt;設定!$B$28,$A6742&gt;設定!$B$29),0,IF(AND($C6742&gt;=MAX(INDEX($C$1:$C$13701,MAX(1,ROW()-設定!$B$24)):INDEX($C$1:$C$13701,MAX(1,ROW()-1))),$C6742&gt;MAX(INDEX($C$1:$C$13701,MIN(13701,ROW()+1)):INDEX($C$1:$C$13701,MIN(13701,ROW()+設定!$B$24))),$C6742&gt;=設定!$B$32,$C6742&gt;=MAX(MIN(INDEX($C$1:$C$13701,MAX(1,ROW()-設定!$B$26)):INDEX($C$1:$C$13701,MAX(1,ROW()-1))),MIN(INDEX($C$1:$C$13701,MIN(13701,ROW()+1)):INDEX($C$1:$C$13701,MIN(13701,ROW()+設定!$B$26))))*10^(設定!$B$27/20)),1,0))</f>
        <v>0</v>
      </c>
      <c r="G6742" s="33" t="n">
        <f aca="false">$G6741+IF($F6742=1,1,0)</f>
        <v>3</v>
      </c>
      <c r="H6742" s="0" t="str">
        <f aca="false">IF($F6742=1,$G6742,"")</f>
        <v/>
      </c>
    </row>
    <row r="6743" customFormat="false" ht="15" hidden="false" customHeight="false" outlineLevel="0" collapsed="false">
      <c r="A6743" s="30" t="n">
        <v>1053.28125</v>
      </c>
      <c r="B6743" s="31" t="n">
        <v>17.5229</v>
      </c>
      <c r="C6743" s="32" t="n">
        <f aca="false">IF($A6743="","",IF(設定!$B$21="dB",10^($B6743/20),ABS($B6743)))</f>
        <v>7.51873883887816</v>
      </c>
      <c r="D6743" s="32" t="n">
        <f aca="false">IF($A6743="","",$A6743^2)</f>
        <v>1109401.39160156</v>
      </c>
      <c r="E6743" s="32" t="n">
        <f aca="false">IF($A6743="","",IF($C6743&lt;=0,"",1/$C6743^2))</f>
        <v>0.017689273631811</v>
      </c>
      <c r="F6743" s="33" t="n">
        <f aca="false">IF(OR(ROW()-設定!$B$30&lt;2,ROW()+設定!$B$30&gt;13701,N($A6743)&lt;=0,N(INDEX($A$2:$A$13701,MIN(13700,MAX(1,ROW()-1+設定!$B$30))))&lt;=0,$A6743&lt;設定!$B$28,$A6743&gt;設定!$B$29),0,IF(AND($C6743&gt;=MAX(INDEX($C$1:$C$13701,MAX(1,ROW()-設定!$B$24)):INDEX($C$1:$C$13701,MAX(1,ROW()-1))),$C6743&gt;MAX(INDEX($C$1:$C$13701,MIN(13701,ROW()+1)):INDEX($C$1:$C$13701,MIN(13701,ROW()+設定!$B$24))),$C6743&gt;=設定!$B$32,$C6743&gt;=MAX(MIN(INDEX($C$1:$C$13701,MAX(1,ROW()-設定!$B$26)):INDEX($C$1:$C$13701,MAX(1,ROW()-1))),MIN(INDEX($C$1:$C$13701,MIN(13701,ROW()+1)):INDEX($C$1:$C$13701,MIN(13701,ROW()+設定!$B$26))))*10^(設定!$B$27/20)),1,0))</f>
        <v>0</v>
      </c>
      <c r="G6743" s="33" t="n">
        <f aca="false">$G6742+IF($F6743=1,1,0)</f>
        <v>3</v>
      </c>
      <c r="H6743" s="0" t="str">
        <f aca="false">IF($F6743=1,$G6743,"")</f>
        <v/>
      </c>
    </row>
    <row r="6744" customFormat="false" ht="15" hidden="false" customHeight="false" outlineLevel="0" collapsed="false">
      <c r="A6744" s="30" t="n">
        <v>1053.4375</v>
      </c>
      <c r="B6744" s="31" t="n">
        <v>17.3974</v>
      </c>
      <c r="C6744" s="32" t="n">
        <f aca="false">IF($A6744="","",IF(設定!$B$21="dB",10^($B6744/20),ABS($B6744)))</f>
        <v>7.41088373620656</v>
      </c>
      <c r="D6744" s="32" t="n">
        <f aca="false">IF($A6744="","",$A6744^2)</f>
        <v>1109730.56640625</v>
      </c>
      <c r="E6744" s="32" t="n">
        <f aca="false">IF($A6744="","",IF($C6744&lt;=0,"",1/$C6744^2))</f>
        <v>0.0182079058895142</v>
      </c>
      <c r="F6744" s="33" t="n">
        <f aca="false">IF(OR(ROW()-設定!$B$30&lt;2,ROW()+設定!$B$30&gt;13701,N($A6744)&lt;=0,N(INDEX($A$2:$A$13701,MIN(13700,MAX(1,ROW()-1+設定!$B$30))))&lt;=0,$A6744&lt;設定!$B$28,$A6744&gt;設定!$B$29),0,IF(AND($C6744&gt;=MAX(INDEX($C$1:$C$13701,MAX(1,ROW()-設定!$B$24)):INDEX($C$1:$C$13701,MAX(1,ROW()-1))),$C6744&gt;MAX(INDEX($C$1:$C$13701,MIN(13701,ROW()+1)):INDEX($C$1:$C$13701,MIN(13701,ROW()+設定!$B$24))),$C6744&gt;=設定!$B$32,$C6744&gt;=MAX(MIN(INDEX($C$1:$C$13701,MAX(1,ROW()-設定!$B$26)):INDEX($C$1:$C$13701,MAX(1,ROW()-1))),MIN(INDEX($C$1:$C$13701,MIN(13701,ROW()+1)):INDEX($C$1:$C$13701,MIN(13701,ROW()+設定!$B$26))))*10^(設定!$B$27/20)),1,0))</f>
        <v>0</v>
      </c>
      <c r="G6744" s="33" t="n">
        <f aca="false">$G6743+IF($F6744=1,1,0)</f>
        <v>3</v>
      </c>
      <c r="H6744" s="0" t="str">
        <f aca="false">IF($F6744=1,$G6744,"")</f>
        <v/>
      </c>
    </row>
    <row r="6745" customFormat="false" ht="15" hidden="false" customHeight="false" outlineLevel="0" collapsed="false">
      <c r="A6745" s="30" t="n">
        <v>1053.59375</v>
      </c>
      <c r="B6745" s="31" t="n">
        <v>17.5343</v>
      </c>
      <c r="C6745" s="32" t="n">
        <f aca="false">IF($A6745="","",IF(設定!$B$21="dB",10^($B6745/20),ABS($B6745)))</f>
        <v>7.52861346305402</v>
      </c>
      <c r="D6745" s="32" t="n">
        <f aca="false">IF($A6745="","",$A6745^2)</f>
        <v>1110059.79003906</v>
      </c>
      <c r="E6745" s="32" t="n">
        <f aca="false">IF($A6745="","",IF($C6745&lt;=0,"",1/$C6745^2))</f>
        <v>0.0176429011152787</v>
      </c>
      <c r="F6745" s="33" t="n">
        <f aca="false">IF(OR(ROW()-設定!$B$30&lt;2,ROW()+設定!$B$30&gt;13701,N($A6745)&lt;=0,N(INDEX($A$2:$A$13701,MIN(13700,MAX(1,ROW()-1+設定!$B$30))))&lt;=0,$A6745&lt;設定!$B$28,$A6745&gt;設定!$B$29),0,IF(AND($C6745&gt;=MAX(INDEX($C$1:$C$13701,MAX(1,ROW()-設定!$B$24)):INDEX($C$1:$C$13701,MAX(1,ROW()-1))),$C6745&gt;MAX(INDEX($C$1:$C$13701,MIN(13701,ROW()+1)):INDEX($C$1:$C$13701,MIN(13701,ROW()+設定!$B$24))),$C6745&gt;=設定!$B$32,$C6745&gt;=MAX(MIN(INDEX($C$1:$C$13701,MAX(1,ROW()-設定!$B$26)):INDEX($C$1:$C$13701,MAX(1,ROW()-1))),MIN(INDEX($C$1:$C$13701,MIN(13701,ROW()+1)):INDEX($C$1:$C$13701,MIN(13701,ROW()+設定!$B$26))))*10^(設定!$B$27/20)),1,0))</f>
        <v>0</v>
      </c>
      <c r="G6745" s="33" t="n">
        <f aca="false">$G6744+IF($F6745=1,1,0)</f>
        <v>3</v>
      </c>
      <c r="H6745" s="0" t="str">
        <f aca="false">IF($F6745=1,$G6745,"")</f>
        <v/>
      </c>
    </row>
    <row r="6746" customFormat="false" ht="15" hidden="false" customHeight="false" outlineLevel="0" collapsed="false">
      <c r="A6746" s="30" t="n">
        <v>1053.75</v>
      </c>
      <c r="B6746" s="31" t="n">
        <v>17.4671</v>
      </c>
      <c r="C6746" s="32" t="n">
        <f aca="false">IF($A6746="","",IF(設定!$B$21="dB",10^($B6746/20),ABS($B6746)))</f>
        <v>7.47059168289249</v>
      </c>
      <c r="D6746" s="32" t="n">
        <f aca="false">IF($A6746="","",$A6746^2)</f>
        <v>1110389.0625</v>
      </c>
      <c r="E6746" s="32" t="n">
        <f aca="false">IF($A6746="","",IF($C6746&lt;=0,"",1/$C6746^2))</f>
        <v>0.0179180192981107</v>
      </c>
      <c r="F6746" s="33" t="n">
        <f aca="false">IF(OR(ROW()-設定!$B$30&lt;2,ROW()+設定!$B$30&gt;13701,N($A6746)&lt;=0,N(INDEX($A$2:$A$13701,MIN(13700,MAX(1,ROW()-1+設定!$B$30))))&lt;=0,$A6746&lt;設定!$B$28,$A6746&gt;設定!$B$29),0,IF(AND($C6746&gt;=MAX(INDEX($C$1:$C$13701,MAX(1,ROW()-設定!$B$24)):INDEX($C$1:$C$13701,MAX(1,ROW()-1))),$C6746&gt;MAX(INDEX($C$1:$C$13701,MIN(13701,ROW()+1)):INDEX($C$1:$C$13701,MIN(13701,ROW()+設定!$B$24))),$C6746&gt;=設定!$B$32,$C6746&gt;=MAX(MIN(INDEX($C$1:$C$13701,MAX(1,ROW()-設定!$B$26)):INDEX($C$1:$C$13701,MAX(1,ROW()-1))),MIN(INDEX($C$1:$C$13701,MIN(13701,ROW()+1)):INDEX($C$1:$C$13701,MIN(13701,ROW()+設定!$B$26))))*10^(設定!$B$27/20)),1,0))</f>
        <v>0</v>
      </c>
      <c r="G6746" s="33" t="n">
        <f aca="false">$G6745+IF($F6746=1,1,0)</f>
        <v>3</v>
      </c>
      <c r="H6746" s="0" t="str">
        <f aca="false">IF($F6746=1,$G6746,"")</f>
        <v/>
      </c>
    </row>
    <row r="6747" customFormat="false" ht="15" hidden="false" customHeight="false" outlineLevel="0" collapsed="false">
      <c r="A6747" s="30" t="n">
        <v>1053.90625</v>
      </c>
      <c r="B6747" s="31" t="n">
        <v>17.5406</v>
      </c>
      <c r="C6747" s="32" t="n">
        <f aca="false">IF($A6747="","",IF(設定!$B$21="dB",10^($B6747/20),ABS($B6747)))</f>
        <v>7.53407605489879</v>
      </c>
      <c r="D6747" s="32" t="n">
        <f aca="false">IF($A6747="","",$A6747^2)</f>
        <v>1110718.38378906</v>
      </c>
      <c r="E6747" s="32" t="n">
        <f aca="false">IF($A6747="","",IF($C6747&lt;=0,"",1/$C6747^2))</f>
        <v>0.0176173263723941</v>
      </c>
      <c r="F6747" s="33" t="n">
        <f aca="false">IF(OR(ROW()-設定!$B$30&lt;2,ROW()+設定!$B$30&gt;13701,N($A6747)&lt;=0,N(INDEX($A$2:$A$13701,MIN(13700,MAX(1,ROW()-1+設定!$B$30))))&lt;=0,$A6747&lt;設定!$B$28,$A6747&gt;設定!$B$29),0,IF(AND($C6747&gt;=MAX(INDEX($C$1:$C$13701,MAX(1,ROW()-設定!$B$24)):INDEX($C$1:$C$13701,MAX(1,ROW()-1))),$C6747&gt;MAX(INDEX($C$1:$C$13701,MIN(13701,ROW()+1)):INDEX($C$1:$C$13701,MIN(13701,ROW()+設定!$B$24))),$C6747&gt;=設定!$B$32,$C6747&gt;=MAX(MIN(INDEX($C$1:$C$13701,MAX(1,ROW()-設定!$B$26)):INDEX($C$1:$C$13701,MAX(1,ROW()-1))),MIN(INDEX($C$1:$C$13701,MIN(13701,ROW()+1)):INDEX($C$1:$C$13701,MIN(13701,ROW()+設定!$B$26))))*10^(設定!$B$27/20)),1,0))</f>
        <v>0</v>
      </c>
      <c r="G6747" s="33" t="n">
        <f aca="false">$G6746+IF($F6747=1,1,0)</f>
        <v>3</v>
      </c>
      <c r="H6747" s="0" t="str">
        <f aca="false">IF($F6747=1,$G6747,"")</f>
        <v/>
      </c>
    </row>
    <row r="6748" customFormat="false" ht="15" hidden="false" customHeight="false" outlineLevel="0" collapsed="false">
      <c r="A6748" s="30" t="n">
        <v>1054.0625</v>
      </c>
      <c r="B6748" s="31" t="n">
        <v>17.5683</v>
      </c>
      <c r="C6748" s="32" t="n">
        <f aca="false">IF($A6748="","",IF(設定!$B$21="dB",10^($B6748/20),ABS($B6748)))</f>
        <v>7.55814118124464</v>
      </c>
      <c r="D6748" s="32" t="n">
        <f aca="false">IF($A6748="","",$A6748^2)</f>
        <v>1111047.75390625</v>
      </c>
      <c r="E6748" s="32" t="n">
        <f aca="false">IF($A6748="","",IF($C6748&lt;=0,"",1/$C6748^2))</f>
        <v>0.017505317817552</v>
      </c>
      <c r="F6748" s="33" t="n">
        <f aca="false">IF(OR(ROW()-設定!$B$30&lt;2,ROW()+設定!$B$30&gt;13701,N($A6748)&lt;=0,N(INDEX($A$2:$A$13701,MIN(13700,MAX(1,ROW()-1+設定!$B$30))))&lt;=0,$A6748&lt;設定!$B$28,$A6748&gt;設定!$B$29),0,IF(AND($C6748&gt;=MAX(INDEX($C$1:$C$13701,MAX(1,ROW()-設定!$B$24)):INDEX($C$1:$C$13701,MAX(1,ROW()-1))),$C6748&gt;MAX(INDEX($C$1:$C$13701,MIN(13701,ROW()+1)):INDEX($C$1:$C$13701,MIN(13701,ROW()+設定!$B$24))),$C6748&gt;=設定!$B$32,$C6748&gt;=MAX(MIN(INDEX($C$1:$C$13701,MAX(1,ROW()-設定!$B$26)):INDEX($C$1:$C$13701,MAX(1,ROW()-1))),MIN(INDEX($C$1:$C$13701,MIN(13701,ROW()+1)):INDEX($C$1:$C$13701,MIN(13701,ROW()+設定!$B$26))))*10^(設定!$B$27/20)),1,0))</f>
        <v>0</v>
      </c>
      <c r="G6748" s="33" t="n">
        <f aca="false">$G6747+IF($F6748=1,1,0)</f>
        <v>3</v>
      </c>
      <c r="H6748" s="0" t="str">
        <f aca="false">IF($F6748=1,$G6748,"")</f>
        <v/>
      </c>
    </row>
    <row r="6749" customFormat="false" ht="15" hidden="false" customHeight="false" outlineLevel="0" collapsed="false">
      <c r="A6749" s="30" t="n">
        <v>1054.21875</v>
      </c>
      <c r="B6749" s="31" t="n">
        <v>17.6394</v>
      </c>
      <c r="C6749" s="32" t="n">
        <f aca="false">IF($A6749="","",IF(設定!$B$21="dB",10^($B6749/20),ABS($B6749)))</f>
        <v>7.62026369290534</v>
      </c>
      <c r="D6749" s="32" t="n">
        <f aca="false">IF($A6749="","",$A6749^2)</f>
        <v>1111377.17285156</v>
      </c>
      <c r="E6749" s="32" t="n">
        <f aca="false">IF($A6749="","",IF($C6749&lt;=0,"",1/$C6749^2))</f>
        <v>0.0172210647635405</v>
      </c>
      <c r="F6749" s="33" t="n">
        <f aca="false">IF(OR(ROW()-設定!$B$30&lt;2,ROW()+設定!$B$30&gt;13701,N($A6749)&lt;=0,N(INDEX($A$2:$A$13701,MIN(13700,MAX(1,ROW()-1+設定!$B$30))))&lt;=0,$A6749&lt;設定!$B$28,$A6749&gt;設定!$B$29),0,IF(AND($C6749&gt;=MAX(INDEX($C$1:$C$13701,MAX(1,ROW()-設定!$B$24)):INDEX($C$1:$C$13701,MAX(1,ROW()-1))),$C6749&gt;MAX(INDEX($C$1:$C$13701,MIN(13701,ROW()+1)):INDEX($C$1:$C$13701,MIN(13701,ROW()+設定!$B$24))),$C6749&gt;=設定!$B$32,$C6749&gt;=MAX(MIN(INDEX($C$1:$C$13701,MAX(1,ROW()-設定!$B$26)):INDEX($C$1:$C$13701,MAX(1,ROW()-1))),MIN(INDEX($C$1:$C$13701,MIN(13701,ROW()+1)):INDEX($C$1:$C$13701,MIN(13701,ROW()+設定!$B$26))))*10^(設定!$B$27/20)),1,0))</f>
        <v>0</v>
      </c>
      <c r="G6749" s="33" t="n">
        <f aca="false">$G6748+IF($F6749=1,1,0)</f>
        <v>3</v>
      </c>
      <c r="H6749" s="0" t="str">
        <f aca="false">IF($F6749=1,$G6749,"")</f>
        <v/>
      </c>
    </row>
    <row r="6750" customFormat="false" ht="15" hidden="false" customHeight="false" outlineLevel="0" collapsed="false">
      <c r="A6750" s="30" t="n">
        <v>1054.375</v>
      </c>
      <c r="B6750" s="31" t="n">
        <v>17.5349</v>
      </c>
      <c r="C6750" s="32" t="n">
        <f aca="false">IF($A6750="","",IF(設定!$B$21="dB",10^($B6750/20),ABS($B6750)))</f>
        <v>7.52913353921053</v>
      </c>
      <c r="D6750" s="32" t="n">
        <f aca="false">IF($A6750="","",$A6750^2)</f>
        <v>1111706.640625</v>
      </c>
      <c r="E6750" s="32" t="n">
        <f aca="false">IF($A6750="","",IF($C6750&lt;=0,"",1/$C6750^2))</f>
        <v>0.0176404638267782</v>
      </c>
      <c r="F6750" s="33" t="n">
        <f aca="false">IF(OR(ROW()-設定!$B$30&lt;2,ROW()+設定!$B$30&gt;13701,N($A6750)&lt;=0,N(INDEX($A$2:$A$13701,MIN(13700,MAX(1,ROW()-1+設定!$B$30))))&lt;=0,$A6750&lt;設定!$B$28,$A6750&gt;設定!$B$29),0,IF(AND($C6750&gt;=MAX(INDEX($C$1:$C$13701,MAX(1,ROW()-設定!$B$24)):INDEX($C$1:$C$13701,MAX(1,ROW()-1))),$C6750&gt;MAX(INDEX($C$1:$C$13701,MIN(13701,ROW()+1)):INDEX($C$1:$C$13701,MIN(13701,ROW()+設定!$B$24))),$C6750&gt;=設定!$B$32,$C6750&gt;=MAX(MIN(INDEX($C$1:$C$13701,MAX(1,ROW()-設定!$B$26)):INDEX($C$1:$C$13701,MAX(1,ROW()-1))),MIN(INDEX($C$1:$C$13701,MIN(13701,ROW()+1)):INDEX($C$1:$C$13701,MIN(13701,ROW()+設定!$B$26))))*10^(設定!$B$27/20)),1,0))</f>
        <v>0</v>
      </c>
      <c r="G6750" s="33" t="n">
        <f aca="false">$G6749+IF($F6750=1,1,0)</f>
        <v>3</v>
      </c>
      <c r="H6750" s="0" t="str">
        <f aca="false">IF($F6750=1,$G6750,"")</f>
        <v/>
      </c>
    </row>
    <row r="6751" customFormat="false" ht="15" hidden="false" customHeight="false" outlineLevel="0" collapsed="false">
      <c r="A6751" s="30" t="n">
        <v>1054.53125</v>
      </c>
      <c r="B6751" s="31" t="n">
        <v>17.6083</v>
      </c>
      <c r="C6751" s="32" t="n">
        <f aca="false">IF($A6751="","",IF(設定!$B$21="dB",10^($B6751/20),ABS($B6751)))</f>
        <v>7.59302797583176</v>
      </c>
      <c r="D6751" s="32" t="n">
        <f aca="false">IF($A6751="","",$A6751^2)</f>
        <v>1112036.15722656</v>
      </c>
      <c r="E6751" s="32" t="n">
        <f aca="false">IF($A6751="","",IF($C6751&lt;=0,"",1/$C6751^2))</f>
        <v>0.017344828099131</v>
      </c>
      <c r="F6751" s="33" t="n">
        <f aca="false">IF(OR(ROW()-設定!$B$30&lt;2,ROW()+設定!$B$30&gt;13701,N($A6751)&lt;=0,N(INDEX($A$2:$A$13701,MIN(13700,MAX(1,ROW()-1+設定!$B$30))))&lt;=0,$A6751&lt;設定!$B$28,$A6751&gt;設定!$B$29),0,IF(AND($C6751&gt;=MAX(INDEX($C$1:$C$13701,MAX(1,ROW()-設定!$B$24)):INDEX($C$1:$C$13701,MAX(1,ROW()-1))),$C6751&gt;MAX(INDEX($C$1:$C$13701,MIN(13701,ROW()+1)):INDEX($C$1:$C$13701,MIN(13701,ROW()+設定!$B$24))),$C6751&gt;=設定!$B$32,$C6751&gt;=MAX(MIN(INDEX($C$1:$C$13701,MAX(1,ROW()-設定!$B$26)):INDEX($C$1:$C$13701,MAX(1,ROW()-1))),MIN(INDEX($C$1:$C$13701,MIN(13701,ROW()+1)):INDEX($C$1:$C$13701,MIN(13701,ROW()+設定!$B$26))))*10^(設定!$B$27/20)),1,0))</f>
        <v>0</v>
      </c>
      <c r="G6751" s="33" t="n">
        <f aca="false">$G6750+IF($F6751=1,1,0)</f>
        <v>3</v>
      </c>
      <c r="H6751" s="0" t="str">
        <f aca="false">IF($F6751=1,$G6751,"")</f>
        <v/>
      </c>
    </row>
    <row r="6752" customFormat="false" ht="15" hidden="false" customHeight="false" outlineLevel="0" collapsed="false">
      <c r="A6752" s="30" t="n">
        <v>1054.6875</v>
      </c>
      <c r="B6752" s="31" t="n">
        <v>17.6681</v>
      </c>
      <c r="C6752" s="32" t="n">
        <f aca="false">IF($A6752="","",IF(設定!$B$21="dB",10^($B6752/20),ABS($B6752)))</f>
        <v>7.64548428553447</v>
      </c>
      <c r="D6752" s="32" t="n">
        <f aca="false">IF($A6752="","",$A6752^2)</f>
        <v>1112365.72265625</v>
      </c>
      <c r="E6752" s="32" t="n">
        <f aca="false">IF($A6752="","",IF($C6752&lt;=0,"",1/$C6752^2))</f>
        <v>0.0171076359535829</v>
      </c>
      <c r="F6752" s="33" t="n">
        <f aca="false">IF(OR(ROW()-設定!$B$30&lt;2,ROW()+設定!$B$30&gt;13701,N($A6752)&lt;=0,N(INDEX($A$2:$A$13701,MIN(13700,MAX(1,ROW()-1+設定!$B$30))))&lt;=0,$A6752&lt;設定!$B$28,$A6752&gt;設定!$B$29),0,IF(AND($C6752&gt;=MAX(INDEX($C$1:$C$13701,MAX(1,ROW()-設定!$B$24)):INDEX($C$1:$C$13701,MAX(1,ROW()-1))),$C6752&gt;MAX(INDEX($C$1:$C$13701,MIN(13701,ROW()+1)):INDEX($C$1:$C$13701,MIN(13701,ROW()+設定!$B$24))),$C6752&gt;=設定!$B$32,$C6752&gt;=MAX(MIN(INDEX($C$1:$C$13701,MAX(1,ROW()-設定!$B$26)):INDEX($C$1:$C$13701,MAX(1,ROW()-1))),MIN(INDEX($C$1:$C$13701,MIN(13701,ROW()+1)):INDEX($C$1:$C$13701,MIN(13701,ROW()+設定!$B$26))))*10^(設定!$B$27/20)),1,0))</f>
        <v>0</v>
      </c>
      <c r="G6752" s="33" t="n">
        <f aca="false">$G6751+IF($F6752=1,1,0)</f>
        <v>3</v>
      </c>
      <c r="H6752" s="0" t="str">
        <f aca="false">IF($F6752=1,$G6752,"")</f>
        <v/>
      </c>
    </row>
    <row r="6753" customFormat="false" ht="15" hidden="false" customHeight="false" outlineLevel="0" collapsed="false">
      <c r="A6753" s="30" t="n">
        <v>1054.84375</v>
      </c>
      <c r="B6753" s="31" t="n">
        <v>17.6782</v>
      </c>
      <c r="C6753" s="32" t="n">
        <f aca="false">IF($A6753="","",IF(設定!$B$21="dB",10^($B6753/20),ABS($B6753)))</f>
        <v>7.65437966729448</v>
      </c>
      <c r="D6753" s="32" t="n">
        <f aca="false">IF($A6753="","",$A6753^2)</f>
        <v>1112695.33691406</v>
      </c>
      <c r="E6753" s="32" t="n">
        <f aca="false">IF($A6753="","",IF($C6753&lt;=0,"",1/$C6753^2))</f>
        <v>0.0170678964753781</v>
      </c>
      <c r="F6753" s="33" t="n">
        <f aca="false">IF(OR(ROW()-設定!$B$30&lt;2,ROW()+設定!$B$30&gt;13701,N($A6753)&lt;=0,N(INDEX($A$2:$A$13701,MIN(13700,MAX(1,ROW()-1+設定!$B$30))))&lt;=0,$A6753&lt;設定!$B$28,$A6753&gt;設定!$B$29),0,IF(AND($C6753&gt;=MAX(INDEX($C$1:$C$13701,MAX(1,ROW()-設定!$B$24)):INDEX($C$1:$C$13701,MAX(1,ROW()-1))),$C6753&gt;MAX(INDEX($C$1:$C$13701,MIN(13701,ROW()+1)):INDEX($C$1:$C$13701,MIN(13701,ROW()+設定!$B$24))),$C6753&gt;=設定!$B$32,$C6753&gt;=MAX(MIN(INDEX($C$1:$C$13701,MAX(1,ROW()-設定!$B$26)):INDEX($C$1:$C$13701,MAX(1,ROW()-1))),MIN(INDEX($C$1:$C$13701,MIN(13701,ROW()+1)):INDEX($C$1:$C$13701,MIN(13701,ROW()+設定!$B$26))))*10^(設定!$B$27/20)),1,0))</f>
        <v>0</v>
      </c>
      <c r="G6753" s="33" t="n">
        <f aca="false">$G6752+IF($F6753=1,1,0)</f>
        <v>3</v>
      </c>
      <c r="H6753" s="0" t="str">
        <f aca="false">IF($F6753=1,$G6753,"")</f>
        <v/>
      </c>
    </row>
    <row r="6754" customFormat="false" ht="15" hidden="false" customHeight="false" outlineLevel="0" collapsed="false">
      <c r="A6754" s="30" t="n">
        <v>1055</v>
      </c>
      <c r="B6754" s="31" t="n">
        <v>17.6093</v>
      </c>
      <c r="C6754" s="32" t="n">
        <f aca="false">IF($A6754="","",IF(設定!$B$21="dB",10^($B6754/20),ABS($B6754)))</f>
        <v>7.59390220580691</v>
      </c>
      <c r="D6754" s="32" t="n">
        <f aca="false">IF($A6754="","",$A6754^2)</f>
        <v>1113025</v>
      </c>
      <c r="E6754" s="32" t="n">
        <f aca="false">IF($A6754="","",IF($C6754&lt;=0,"",1/$C6754^2))</f>
        <v>0.0173408347646361</v>
      </c>
      <c r="F6754" s="33" t="n">
        <f aca="false">IF(OR(ROW()-設定!$B$30&lt;2,ROW()+設定!$B$30&gt;13701,N($A6754)&lt;=0,N(INDEX($A$2:$A$13701,MIN(13700,MAX(1,ROW()-1+設定!$B$30))))&lt;=0,$A6754&lt;設定!$B$28,$A6754&gt;設定!$B$29),0,IF(AND($C6754&gt;=MAX(INDEX($C$1:$C$13701,MAX(1,ROW()-設定!$B$24)):INDEX($C$1:$C$13701,MAX(1,ROW()-1))),$C6754&gt;MAX(INDEX($C$1:$C$13701,MIN(13701,ROW()+1)):INDEX($C$1:$C$13701,MIN(13701,ROW()+設定!$B$24))),$C6754&gt;=設定!$B$32,$C6754&gt;=MAX(MIN(INDEX($C$1:$C$13701,MAX(1,ROW()-設定!$B$26)):INDEX($C$1:$C$13701,MAX(1,ROW()-1))),MIN(INDEX($C$1:$C$13701,MIN(13701,ROW()+1)):INDEX($C$1:$C$13701,MIN(13701,ROW()+設定!$B$26))))*10^(設定!$B$27/20)),1,0))</f>
        <v>0</v>
      </c>
      <c r="G6754" s="33" t="n">
        <f aca="false">$G6753+IF($F6754=1,1,0)</f>
        <v>3</v>
      </c>
      <c r="H6754" s="0" t="str">
        <f aca="false">IF($F6754=1,$G6754,"")</f>
        <v/>
      </c>
    </row>
    <row r="6755" customFormat="false" ht="15" hidden="false" customHeight="false" outlineLevel="0" collapsed="false">
      <c r="A6755" s="30" t="n">
        <v>1055.15625</v>
      </c>
      <c r="B6755" s="31" t="n">
        <v>17.8924</v>
      </c>
      <c r="C6755" s="32" t="n">
        <f aca="false">IF($A6755="","",IF(設定!$B$21="dB",10^($B6755/20),ABS($B6755)))</f>
        <v>7.8454886779894</v>
      </c>
      <c r="D6755" s="32" t="n">
        <f aca="false">IF($A6755="","",$A6755^2)</f>
        <v>1113354.71191406</v>
      </c>
      <c r="E6755" s="32" t="n">
        <f aca="false">IF($A6755="","",IF($C6755&lt;=0,"",1/$C6755^2))</f>
        <v>0.0162465069247749</v>
      </c>
      <c r="F6755" s="33" t="n">
        <f aca="false">IF(OR(ROW()-設定!$B$30&lt;2,ROW()+設定!$B$30&gt;13701,N($A6755)&lt;=0,N(INDEX($A$2:$A$13701,MIN(13700,MAX(1,ROW()-1+設定!$B$30))))&lt;=0,$A6755&lt;設定!$B$28,$A6755&gt;設定!$B$29),0,IF(AND($C6755&gt;=MAX(INDEX($C$1:$C$13701,MAX(1,ROW()-設定!$B$24)):INDEX($C$1:$C$13701,MAX(1,ROW()-1))),$C6755&gt;MAX(INDEX($C$1:$C$13701,MIN(13701,ROW()+1)):INDEX($C$1:$C$13701,MIN(13701,ROW()+設定!$B$24))),$C6755&gt;=設定!$B$32,$C6755&gt;=MAX(MIN(INDEX($C$1:$C$13701,MAX(1,ROW()-設定!$B$26)):INDEX($C$1:$C$13701,MAX(1,ROW()-1))),MIN(INDEX($C$1:$C$13701,MIN(13701,ROW()+1)):INDEX($C$1:$C$13701,MIN(13701,ROW()+設定!$B$26))))*10^(設定!$B$27/20)),1,0))</f>
        <v>0</v>
      </c>
      <c r="G6755" s="33" t="n">
        <f aca="false">$G6754+IF($F6755=1,1,0)</f>
        <v>3</v>
      </c>
      <c r="H6755" s="0" t="str">
        <f aca="false">IF($F6755=1,$G6755,"")</f>
        <v/>
      </c>
    </row>
    <row r="6756" customFormat="false" ht="15" hidden="false" customHeight="false" outlineLevel="0" collapsed="false">
      <c r="A6756" s="30" t="n">
        <v>1055.3125</v>
      </c>
      <c r="B6756" s="31" t="n">
        <v>17.6915</v>
      </c>
      <c r="C6756" s="32" t="n">
        <f aca="false">IF($A6756="","",IF(設定!$B$21="dB",10^($B6756/20),ABS($B6756)))</f>
        <v>7.66610917747213</v>
      </c>
      <c r="D6756" s="32" t="n">
        <f aca="false">IF($A6756="","",$A6756^2)</f>
        <v>1113684.47265625</v>
      </c>
      <c r="E6756" s="32" t="n">
        <f aca="false">IF($A6756="","",IF($C6756&lt;=0,"",1/$C6756^2))</f>
        <v>0.0170157070518971</v>
      </c>
      <c r="F6756" s="33" t="n">
        <f aca="false">IF(OR(ROW()-設定!$B$30&lt;2,ROW()+設定!$B$30&gt;13701,N($A6756)&lt;=0,N(INDEX($A$2:$A$13701,MIN(13700,MAX(1,ROW()-1+設定!$B$30))))&lt;=0,$A6756&lt;設定!$B$28,$A6756&gt;設定!$B$29),0,IF(AND($C6756&gt;=MAX(INDEX($C$1:$C$13701,MAX(1,ROW()-設定!$B$24)):INDEX($C$1:$C$13701,MAX(1,ROW()-1))),$C6756&gt;MAX(INDEX($C$1:$C$13701,MIN(13701,ROW()+1)):INDEX($C$1:$C$13701,MIN(13701,ROW()+設定!$B$24))),$C6756&gt;=設定!$B$32,$C6756&gt;=MAX(MIN(INDEX($C$1:$C$13701,MAX(1,ROW()-設定!$B$26)):INDEX($C$1:$C$13701,MAX(1,ROW()-1))),MIN(INDEX($C$1:$C$13701,MIN(13701,ROW()+1)):INDEX($C$1:$C$13701,MIN(13701,ROW()+設定!$B$26))))*10^(設定!$B$27/20)),1,0))</f>
        <v>0</v>
      </c>
      <c r="G6756" s="33" t="n">
        <f aca="false">$G6755+IF($F6756=1,1,0)</f>
        <v>3</v>
      </c>
      <c r="H6756" s="0" t="str">
        <f aca="false">IF($F6756=1,$G6756,"")</f>
        <v/>
      </c>
    </row>
    <row r="6757" customFormat="false" ht="15" hidden="false" customHeight="false" outlineLevel="0" collapsed="false">
      <c r="A6757" s="30" t="n">
        <v>1055.46875</v>
      </c>
      <c r="B6757" s="31" t="n">
        <v>17.841</v>
      </c>
      <c r="C6757" s="32" t="n">
        <f aca="false">IF($A6757="","",IF(設定!$B$21="dB",10^($B6757/20),ABS($B6757)))</f>
        <v>7.7991989695106</v>
      </c>
      <c r="D6757" s="32" t="n">
        <f aca="false">IF($A6757="","",$A6757^2)</f>
        <v>1114014.28222656</v>
      </c>
      <c r="E6757" s="32" t="n">
        <f aca="false">IF($A6757="","",IF($C6757&lt;=0,"",1/$C6757^2))</f>
        <v>0.0164399313622132</v>
      </c>
      <c r="F6757" s="33" t="n">
        <f aca="false">IF(OR(ROW()-設定!$B$30&lt;2,ROW()+設定!$B$30&gt;13701,N($A6757)&lt;=0,N(INDEX($A$2:$A$13701,MIN(13700,MAX(1,ROW()-1+設定!$B$30))))&lt;=0,$A6757&lt;設定!$B$28,$A6757&gt;設定!$B$29),0,IF(AND($C6757&gt;=MAX(INDEX($C$1:$C$13701,MAX(1,ROW()-設定!$B$24)):INDEX($C$1:$C$13701,MAX(1,ROW()-1))),$C6757&gt;MAX(INDEX($C$1:$C$13701,MIN(13701,ROW()+1)):INDEX($C$1:$C$13701,MIN(13701,ROW()+設定!$B$24))),$C6757&gt;=設定!$B$32,$C6757&gt;=MAX(MIN(INDEX($C$1:$C$13701,MAX(1,ROW()-設定!$B$26)):INDEX($C$1:$C$13701,MAX(1,ROW()-1))),MIN(INDEX($C$1:$C$13701,MIN(13701,ROW()+1)):INDEX($C$1:$C$13701,MIN(13701,ROW()+設定!$B$26))))*10^(設定!$B$27/20)),1,0))</f>
        <v>0</v>
      </c>
      <c r="G6757" s="33" t="n">
        <f aca="false">$G6756+IF($F6757=1,1,0)</f>
        <v>3</v>
      </c>
      <c r="H6757" s="0" t="str">
        <f aca="false">IF($F6757=1,$G6757,"")</f>
        <v/>
      </c>
    </row>
    <row r="6758" customFormat="false" ht="15" hidden="false" customHeight="false" outlineLevel="0" collapsed="false">
      <c r="A6758" s="30" t="n">
        <v>1055.625</v>
      </c>
      <c r="B6758" s="31" t="n">
        <v>17.8075</v>
      </c>
      <c r="C6758" s="32" t="n">
        <f aca="false">IF($A6758="","",IF(設定!$B$21="dB",10^($B6758/20),ABS($B6758)))</f>
        <v>7.76917671728648</v>
      </c>
      <c r="D6758" s="32" t="n">
        <f aca="false">IF($A6758="","",$A6758^2)</f>
        <v>1114344.140625</v>
      </c>
      <c r="E6758" s="32" t="n">
        <f aca="false">IF($A6758="","",IF($C6758&lt;=0,"",1/$C6758^2))</f>
        <v>0.0165672337566612</v>
      </c>
      <c r="F6758" s="33" t="n">
        <f aca="false">IF(OR(ROW()-設定!$B$30&lt;2,ROW()+設定!$B$30&gt;13701,N($A6758)&lt;=0,N(INDEX($A$2:$A$13701,MIN(13700,MAX(1,ROW()-1+設定!$B$30))))&lt;=0,$A6758&lt;設定!$B$28,$A6758&gt;設定!$B$29),0,IF(AND($C6758&gt;=MAX(INDEX($C$1:$C$13701,MAX(1,ROW()-設定!$B$24)):INDEX($C$1:$C$13701,MAX(1,ROW()-1))),$C6758&gt;MAX(INDEX($C$1:$C$13701,MIN(13701,ROW()+1)):INDEX($C$1:$C$13701,MIN(13701,ROW()+設定!$B$24))),$C6758&gt;=設定!$B$32,$C6758&gt;=MAX(MIN(INDEX($C$1:$C$13701,MAX(1,ROW()-設定!$B$26)):INDEX($C$1:$C$13701,MAX(1,ROW()-1))),MIN(INDEX($C$1:$C$13701,MIN(13701,ROW()+1)):INDEX($C$1:$C$13701,MIN(13701,ROW()+設定!$B$26))))*10^(設定!$B$27/20)),1,0))</f>
        <v>0</v>
      </c>
      <c r="G6758" s="33" t="n">
        <f aca="false">$G6757+IF($F6758=1,1,0)</f>
        <v>3</v>
      </c>
      <c r="H6758" s="0" t="str">
        <f aca="false">IF($F6758=1,$G6758,"")</f>
        <v/>
      </c>
    </row>
    <row r="6759" customFormat="false" ht="15" hidden="false" customHeight="false" outlineLevel="0" collapsed="false">
      <c r="A6759" s="30" t="n">
        <v>1055.78125</v>
      </c>
      <c r="B6759" s="31" t="n">
        <v>17.9357</v>
      </c>
      <c r="C6759" s="32" t="n">
        <f aca="false">IF($A6759="","",IF(設定!$B$21="dB",10^($B6759/20),ABS($B6759)))</f>
        <v>7.88469684496952</v>
      </c>
      <c r="D6759" s="32" t="n">
        <f aca="false">IF($A6759="","",$A6759^2)</f>
        <v>1114674.04785156</v>
      </c>
      <c r="E6759" s="32" t="n">
        <f aca="false">IF($A6759="","",IF($C6759&lt;=0,"",1/$C6759^2))</f>
        <v>0.0160853309209103</v>
      </c>
      <c r="F6759" s="33" t="n">
        <f aca="false">IF(OR(ROW()-設定!$B$30&lt;2,ROW()+設定!$B$30&gt;13701,N($A6759)&lt;=0,N(INDEX($A$2:$A$13701,MIN(13700,MAX(1,ROW()-1+設定!$B$30))))&lt;=0,$A6759&lt;設定!$B$28,$A6759&gt;設定!$B$29),0,IF(AND($C6759&gt;=MAX(INDEX($C$1:$C$13701,MAX(1,ROW()-設定!$B$24)):INDEX($C$1:$C$13701,MAX(1,ROW()-1))),$C6759&gt;MAX(INDEX($C$1:$C$13701,MIN(13701,ROW()+1)):INDEX($C$1:$C$13701,MIN(13701,ROW()+設定!$B$24))),$C6759&gt;=設定!$B$32,$C6759&gt;=MAX(MIN(INDEX($C$1:$C$13701,MAX(1,ROW()-設定!$B$26)):INDEX($C$1:$C$13701,MAX(1,ROW()-1))),MIN(INDEX($C$1:$C$13701,MIN(13701,ROW()+1)):INDEX($C$1:$C$13701,MIN(13701,ROW()+設定!$B$26))))*10^(設定!$B$27/20)),1,0))</f>
        <v>0</v>
      </c>
      <c r="G6759" s="33" t="n">
        <f aca="false">$G6758+IF($F6759=1,1,0)</f>
        <v>3</v>
      </c>
      <c r="H6759" s="0" t="str">
        <f aca="false">IF($F6759=1,$G6759,"")</f>
        <v/>
      </c>
    </row>
    <row r="6760" customFormat="false" ht="15" hidden="false" customHeight="false" outlineLevel="0" collapsed="false">
      <c r="A6760" s="30" t="n">
        <v>1055.9375</v>
      </c>
      <c r="B6760" s="31" t="n">
        <v>17.6045</v>
      </c>
      <c r="C6760" s="32" t="n">
        <f aca="false">IF($A6760="","",IF(設定!$B$21="dB",10^($B6760/20),ABS($B6760)))</f>
        <v>7.58970681969768</v>
      </c>
      <c r="D6760" s="32" t="n">
        <f aca="false">IF($A6760="","",$A6760^2)</f>
        <v>1115004.00390625</v>
      </c>
      <c r="E6760" s="32" t="n">
        <f aca="false">IF($A6760="","",IF($C6760&lt;=0,"",1/$C6760^2))</f>
        <v>0.0173600111588131</v>
      </c>
      <c r="F6760" s="33" t="n">
        <f aca="false">IF(OR(ROW()-設定!$B$30&lt;2,ROW()+設定!$B$30&gt;13701,N($A6760)&lt;=0,N(INDEX($A$2:$A$13701,MIN(13700,MAX(1,ROW()-1+設定!$B$30))))&lt;=0,$A6760&lt;設定!$B$28,$A6760&gt;設定!$B$29),0,IF(AND($C6760&gt;=MAX(INDEX($C$1:$C$13701,MAX(1,ROW()-設定!$B$24)):INDEX($C$1:$C$13701,MAX(1,ROW()-1))),$C6760&gt;MAX(INDEX($C$1:$C$13701,MIN(13701,ROW()+1)):INDEX($C$1:$C$13701,MIN(13701,ROW()+設定!$B$24))),$C6760&gt;=設定!$B$32,$C6760&gt;=MAX(MIN(INDEX($C$1:$C$13701,MAX(1,ROW()-設定!$B$26)):INDEX($C$1:$C$13701,MAX(1,ROW()-1))),MIN(INDEX($C$1:$C$13701,MIN(13701,ROW()+1)):INDEX($C$1:$C$13701,MIN(13701,ROW()+設定!$B$26))))*10^(設定!$B$27/20)),1,0))</f>
        <v>0</v>
      </c>
      <c r="G6760" s="33" t="n">
        <f aca="false">$G6759+IF($F6760=1,1,0)</f>
        <v>3</v>
      </c>
      <c r="H6760" s="0" t="str">
        <f aca="false">IF($F6760=1,$G6760,"")</f>
        <v/>
      </c>
    </row>
    <row r="6761" customFormat="false" ht="15" hidden="false" customHeight="false" outlineLevel="0" collapsed="false">
      <c r="A6761" s="30" t="n">
        <v>1056.09375</v>
      </c>
      <c r="B6761" s="31" t="n">
        <v>18.0677</v>
      </c>
      <c r="C6761" s="32" t="n">
        <f aca="false">IF($A6761="","",IF(設定!$B$21="dB",10^($B6761/20),ABS($B6761)))</f>
        <v>8.00543618660822</v>
      </c>
      <c r="D6761" s="32" t="n">
        <f aca="false">IF($A6761="","",$A6761^2)</f>
        <v>1115334.00878906</v>
      </c>
      <c r="E6761" s="32" t="n">
        <f aca="false">IF($A6761="","",IF($C6761&lt;=0,"",1/$C6761^2))</f>
        <v>0.0156037865210903</v>
      </c>
      <c r="F6761" s="33" t="n">
        <f aca="false">IF(OR(ROW()-設定!$B$30&lt;2,ROW()+設定!$B$30&gt;13701,N($A6761)&lt;=0,N(INDEX($A$2:$A$13701,MIN(13700,MAX(1,ROW()-1+設定!$B$30))))&lt;=0,$A6761&lt;設定!$B$28,$A6761&gt;設定!$B$29),0,IF(AND($C6761&gt;=MAX(INDEX($C$1:$C$13701,MAX(1,ROW()-設定!$B$24)):INDEX($C$1:$C$13701,MAX(1,ROW()-1))),$C6761&gt;MAX(INDEX($C$1:$C$13701,MIN(13701,ROW()+1)):INDEX($C$1:$C$13701,MIN(13701,ROW()+設定!$B$24))),$C6761&gt;=設定!$B$32,$C6761&gt;=MAX(MIN(INDEX($C$1:$C$13701,MAX(1,ROW()-設定!$B$26)):INDEX($C$1:$C$13701,MAX(1,ROW()-1))),MIN(INDEX($C$1:$C$13701,MIN(13701,ROW()+1)):INDEX($C$1:$C$13701,MIN(13701,ROW()+設定!$B$26))))*10^(設定!$B$27/20)),1,0))</f>
        <v>0</v>
      </c>
      <c r="G6761" s="33" t="n">
        <f aca="false">$G6760+IF($F6761=1,1,0)</f>
        <v>3</v>
      </c>
      <c r="H6761" s="0" t="str">
        <f aca="false">IF($F6761=1,$G6761,"")</f>
        <v/>
      </c>
    </row>
    <row r="6762" customFormat="false" ht="15" hidden="false" customHeight="false" outlineLevel="0" collapsed="false">
      <c r="A6762" s="30" t="n">
        <v>1056.25</v>
      </c>
      <c r="B6762" s="31" t="n">
        <v>17.8595</v>
      </c>
      <c r="C6762" s="32" t="n">
        <f aca="false">IF($A6762="","",IF(設定!$B$21="dB",10^($B6762/20),ABS($B6762)))</f>
        <v>7.81582811770062</v>
      </c>
      <c r="D6762" s="32" t="n">
        <f aca="false">IF($A6762="","",$A6762^2)</f>
        <v>1115664.0625</v>
      </c>
      <c r="E6762" s="32" t="n">
        <f aca="false">IF($A6762="","",IF($C6762&lt;=0,"",1/$C6762^2))</f>
        <v>0.0163700497774213</v>
      </c>
      <c r="F6762" s="33" t="n">
        <f aca="false">IF(OR(ROW()-設定!$B$30&lt;2,ROW()+設定!$B$30&gt;13701,N($A6762)&lt;=0,N(INDEX($A$2:$A$13701,MIN(13700,MAX(1,ROW()-1+設定!$B$30))))&lt;=0,$A6762&lt;設定!$B$28,$A6762&gt;設定!$B$29),0,IF(AND($C6762&gt;=MAX(INDEX($C$1:$C$13701,MAX(1,ROW()-設定!$B$24)):INDEX($C$1:$C$13701,MAX(1,ROW()-1))),$C6762&gt;MAX(INDEX($C$1:$C$13701,MIN(13701,ROW()+1)):INDEX($C$1:$C$13701,MIN(13701,ROW()+設定!$B$24))),$C6762&gt;=設定!$B$32,$C6762&gt;=MAX(MIN(INDEX($C$1:$C$13701,MAX(1,ROW()-設定!$B$26)):INDEX($C$1:$C$13701,MAX(1,ROW()-1))),MIN(INDEX($C$1:$C$13701,MIN(13701,ROW()+1)):INDEX($C$1:$C$13701,MIN(13701,ROW()+設定!$B$26))))*10^(設定!$B$27/20)),1,0))</f>
        <v>0</v>
      </c>
      <c r="G6762" s="33" t="n">
        <f aca="false">$G6761+IF($F6762=1,1,0)</f>
        <v>3</v>
      </c>
      <c r="H6762" s="0" t="str">
        <f aca="false">IF($F6762=1,$G6762,"")</f>
        <v/>
      </c>
    </row>
    <row r="6763" customFormat="false" ht="15" hidden="false" customHeight="false" outlineLevel="0" collapsed="false">
      <c r="A6763" s="30" t="n">
        <v>1056.40625</v>
      </c>
      <c r="B6763" s="31" t="n">
        <v>17.7765</v>
      </c>
      <c r="C6763" s="32" t="n">
        <f aca="false">IF($A6763="","",IF(設定!$B$21="dB",10^($B6763/20),ABS($B6763)))</f>
        <v>7.74149789435624</v>
      </c>
      <c r="D6763" s="32" t="n">
        <f aca="false">IF($A6763="","",$A6763^2)</f>
        <v>1115994.16503906</v>
      </c>
      <c r="E6763" s="32" t="n">
        <f aca="false">IF($A6763="","",IF($C6763&lt;=0,"",1/$C6763^2))</f>
        <v>0.0166859139662278</v>
      </c>
      <c r="F6763" s="33" t="n">
        <f aca="false">IF(OR(ROW()-設定!$B$30&lt;2,ROW()+設定!$B$30&gt;13701,N($A6763)&lt;=0,N(INDEX($A$2:$A$13701,MIN(13700,MAX(1,ROW()-1+設定!$B$30))))&lt;=0,$A6763&lt;設定!$B$28,$A6763&gt;設定!$B$29),0,IF(AND($C6763&gt;=MAX(INDEX($C$1:$C$13701,MAX(1,ROW()-設定!$B$24)):INDEX($C$1:$C$13701,MAX(1,ROW()-1))),$C6763&gt;MAX(INDEX($C$1:$C$13701,MIN(13701,ROW()+1)):INDEX($C$1:$C$13701,MIN(13701,ROW()+設定!$B$24))),$C6763&gt;=設定!$B$32,$C6763&gt;=MAX(MIN(INDEX($C$1:$C$13701,MAX(1,ROW()-設定!$B$26)):INDEX($C$1:$C$13701,MAX(1,ROW()-1))),MIN(INDEX($C$1:$C$13701,MIN(13701,ROW()+1)):INDEX($C$1:$C$13701,MIN(13701,ROW()+設定!$B$26))))*10^(設定!$B$27/20)),1,0))</f>
        <v>0</v>
      </c>
      <c r="G6763" s="33" t="n">
        <f aca="false">$G6762+IF($F6763=1,1,0)</f>
        <v>3</v>
      </c>
      <c r="H6763" s="0" t="str">
        <f aca="false">IF($F6763=1,$G6763,"")</f>
        <v/>
      </c>
    </row>
    <row r="6764" customFormat="false" ht="15" hidden="false" customHeight="false" outlineLevel="0" collapsed="false">
      <c r="A6764" s="30" t="n">
        <v>1056.5625</v>
      </c>
      <c r="B6764" s="31" t="n">
        <v>17.9421</v>
      </c>
      <c r="C6764" s="32" t="n">
        <f aca="false">IF($A6764="","",IF(設定!$B$21="dB",10^($B6764/20),ABS($B6764)))</f>
        <v>7.89050864518666</v>
      </c>
      <c r="D6764" s="32" t="n">
        <f aca="false">IF($A6764="","",$A6764^2)</f>
        <v>1116324.31640625</v>
      </c>
      <c r="E6764" s="32" t="n">
        <f aca="false">IF($A6764="","",IF($C6764&lt;=0,"",1/$C6764^2))</f>
        <v>0.016061644158604</v>
      </c>
      <c r="F6764" s="33" t="n">
        <f aca="false">IF(OR(ROW()-設定!$B$30&lt;2,ROW()+設定!$B$30&gt;13701,N($A6764)&lt;=0,N(INDEX($A$2:$A$13701,MIN(13700,MAX(1,ROW()-1+設定!$B$30))))&lt;=0,$A6764&lt;設定!$B$28,$A6764&gt;設定!$B$29),0,IF(AND($C6764&gt;=MAX(INDEX($C$1:$C$13701,MAX(1,ROW()-設定!$B$24)):INDEX($C$1:$C$13701,MAX(1,ROW()-1))),$C6764&gt;MAX(INDEX($C$1:$C$13701,MIN(13701,ROW()+1)):INDEX($C$1:$C$13701,MIN(13701,ROW()+設定!$B$24))),$C6764&gt;=設定!$B$32,$C6764&gt;=MAX(MIN(INDEX($C$1:$C$13701,MAX(1,ROW()-設定!$B$26)):INDEX($C$1:$C$13701,MAX(1,ROW()-1))),MIN(INDEX($C$1:$C$13701,MIN(13701,ROW()+1)):INDEX($C$1:$C$13701,MIN(13701,ROW()+設定!$B$26))))*10^(設定!$B$27/20)),1,0))</f>
        <v>0</v>
      </c>
      <c r="G6764" s="33" t="n">
        <f aca="false">$G6763+IF($F6764=1,1,0)</f>
        <v>3</v>
      </c>
      <c r="H6764" s="0" t="str">
        <f aca="false">IF($F6764=1,$G6764,"")</f>
        <v/>
      </c>
    </row>
    <row r="6765" customFormat="false" ht="15" hidden="false" customHeight="false" outlineLevel="0" collapsed="false">
      <c r="A6765" s="30" t="n">
        <v>1056.71875</v>
      </c>
      <c r="B6765" s="31" t="n">
        <v>18.1837</v>
      </c>
      <c r="C6765" s="32" t="n">
        <f aca="false">IF($A6765="","",IF(設定!$B$21="dB",10^($B6765/20),ABS($B6765)))</f>
        <v>8.11306583207678</v>
      </c>
      <c r="D6765" s="32" t="n">
        <f aca="false">IF($A6765="","",$A6765^2)</f>
        <v>1116654.51660156</v>
      </c>
      <c r="E6765" s="32" t="n">
        <f aca="false">IF($A6765="","",IF($C6765&lt;=0,"",1/$C6765^2))</f>
        <v>0.015192526410774</v>
      </c>
      <c r="F6765" s="33" t="n">
        <f aca="false">IF(OR(ROW()-設定!$B$30&lt;2,ROW()+設定!$B$30&gt;13701,N($A6765)&lt;=0,N(INDEX($A$2:$A$13701,MIN(13700,MAX(1,ROW()-1+設定!$B$30))))&lt;=0,$A6765&lt;設定!$B$28,$A6765&gt;設定!$B$29),0,IF(AND($C6765&gt;=MAX(INDEX($C$1:$C$13701,MAX(1,ROW()-設定!$B$24)):INDEX($C$1:$C$13701,MAX(1,ROW()-1))),$C6765&gt;MAX(INDEX($C$1:$C$13701,MIN(13701,ROW()+1)):INDEX($C$1:$C$13701,MIN(13701,ROW()+設定!$B$24))),$C6765&gt;=設定!$B$32,$C6765&gt;=MAX(MIN(INDEX($C$1:$C$13701,MAX(1,ROW()-設定!$B$26)):INDEX($C$1:$C$13701,MAX(1,ROW()-1))),MIN(INDEX($C$1:$C$13701,MIN(13701,ROW()+1)):INDEX($C$1:$C$13701,MIN(13701,ROW()+設定!$B$26))))*10^(設定!$B$27/20)),1,0))</f>
        <v>0</v>
      </c>
      <c r="G6765" s="33" t="n">
        <f aca="false">$G6764+IF($F6765=1,1,0)</f>
        <v>3</v>
      </c>
      <c r="H6765" s="0" t="str">
        <f aca="false">IF($F6765=1,$G6765,"")</f>
        <v/>
      </c>
    </row>
    <row r="6766" customFormat="false" ht="15" hidden="false" customHeight="false" outlineLevel="0" collapsed="false">
      <c r="A6766" s="30" t="n">
        <v>1056.875</v>
      </c>
      <c r="B6766" s="31" t="n">
        <v>18.0288</v>
      </c>
      <c r="C6766" s="32" t="n">
        <f aca="false">IF($A6766="","",IF(設定!$B$21="dB",10^($B6766/20),ABS($B6766)))</f>
        <v>7.96966378010067</v>
      </c>
      <c r="D6766" s="32" t="n">
        <f aca="false">IF($A6766="","",$A6766^2)</f>
        <v>1116984.765625</v>
      </c>
      <c r="E6766" s="32" t="n">
        <f aca="false">IF($A6766="","",IF($C6766&lt;=0,"",1/$C6766^2))</f>
        <v>0.0157441783209409</v>
      </c>
      <c r="F6766" s="33" t="n">
        <f aca="false">IF(OR(ROW()-設定!$B$30&lt;2,ROW()+設定!$B$30&gt;13701,N($A6766)&lt;=0,N(INDEX($A$2:$A$13701,MIN(13700,MAX(1,ROW()-1+設定!$B$30))))&lt;=0,$A6766&lt;設定!$B$28,$A6766&gt;設定!$B$29),0,IF(AND($C6766&gt;=MAX(INDEX($C$1:$C$13701,MAX(1,ROW()-設定!$B$24)):INDEX($C$1:$C$13701,MAX(1,ROW()-1))),$C6766&gt;MAX(INDEX($C$1:$C$13701,MIN(13701,ROW()+1)):INDEX($C$1:$C$13701,MIN(13701,ROW()+設定!$B$24))),$C6766&gt;=設定!$B$32,$C6766&gt;=MAX(MIN(INDEX($C$1:$C$13701,MAX(1,ROW()-設定!$B$26)):INDEX($C$1:$C$13701,MAX(1,ROW()-1))),MIN(INDEX($C$1:$C$13701,MIN(13701,ROW()+1)):INDEX($C$1:$C$13701,MIN(13701,ROW()+設定!$B$26))))*10^(設定!$B$27/20)),1,0))</f>
        <v>0</v>
      </c>
      <c r="G6766" s="33" t="n">
        <f aca="false">$G6765+IF($F6766=1,1,0)</f>
        <v>3</v>
      </c>
      <c r="H6766" s="0" t="str">
        <f aca="false">IF($F6766=1,$G6766,"")</f>
        <v/>
      </c>
    </row>
    <row r="6767" customFormat="false" ht="15" hidden="false" customHeight="false" outlineLevel="0" collapsed="false">
      <c r="A6767" s="30" t="n">
        <v>1057.03125</v>
      </c>
      <c r="B6767" s="31" t="n">
        <v>17.872</v>
      </c>
      <c r="C6767" s="32" t="n">
        <f aca="false">IF($A6767="","",IF(設定!$B$21="dB",10^($B6767/20),ABS($B6767)))</f>
        <v>7.82708409590612</v>
      </c>
      <c r="D6767" s="32" t="n">
        <f aca="false">IF($A6767="","",$A6767^2)</f>
        <v>1117315.06347656</v>
      </c>
      <c r="E6767" s="32" t="n">
        <f aca="false">IF($A6767="","",IF($C6767&lt;=0,"",1/$C6767^2))</f>
        <v>0.01632300072819</v>
      </c>
      <c r="F6767" s="33" t="n">
        <f aca="false">IF(OR(ROW()-設定!$B$30&lt;2,ROW()+設定!$B$30&gt;13701,N($A6767)&lt;=0,N(INDEX($A$2:$A$13701,MIN(13700,MAX(1,ROW()-1+設定!$B$30))))&lt;=0,$A6767&lt;設定!$B$28,$A6767&gt;設定!$B$29),0,IF(AND($C6767&gt;=MAX(INDEX($C$1:$C$13701,MAX(1,ROW()-設定!$B$24)):INDEX($C$1:$C$13701,MAX(1,ROW()-1))),$C6767&gt;MAX(INDEX($C$1:$C$13701,MIN(13701,ROW()+1)):INDEX($C$1:$C$13701,MIN(13701,ROW()+設定!$B$24))),$C6767&gt;=設定!$B$32,$C6767&gt;=MAX(MIN(INDEX($C$1:$C$13701,MAX(1,ROW()-設定!$B$26)):INDEX($C$1:$C$13701,MAX(1,ROW()-1))),MIN(INDEX($C$1:$C$13701,MIN(13701,ROW()+1)):INDEX($C$1:$C$13701,MIN(13701,ROW()+設定!$B$26))))*10^(設定!$B$27/20)),1,0))</f>
        <v>0</v>
      </c>
      <c r="G6767" s="33" t="n">
        <f aca="false">$G6766+IF($F6767=1,1,0)</f>
        <v>3</v>
      </c>
      <c r="H6767" s="0" t="str">
        <f aca="false">IF($F6767=1,$G6767,"")</f>
        <v/>
      </c>
    </row>
    <row r="6768" customFormat="false" ht="15" hidden="false" customHeight="false" outlineLevel="0" collapsed="false">
      <c r="A6768" s="30" t="n">
        <v>1057.1875</v>
      </c>
      <c r="B6768" s="31" t="n">
        <v>17.9763</v>
      </c>
      <c r="C6768" s="32" t="n">
        <f aca="false">IF($A6768="","",IF(設定!$B$21="dB",10^($B6768/20),ABS($B6768)))</f>
        <v>7.92163814049201</v>
      </c>
      <c r="D6768" s="32" t="n">
        <f aca="false">IF($A6768="","",$A6768^2)</f>
        <v>1117645.41015625</v>
      </c>
      <c r="E6768" s="32" t="n">
        <f aca="false">IF($A6768="","",IF($C6768&lt;=0,"",1/$C6768^2))</f>
        <v>0.0159356579760116</v>
      </c>
      <c r="F6768" s="33" t="n">
        <f aca="false">IF(OR(ROW()-設定!$B$30&lt;2,ROW()+設定!$B$30&gt;13701,N($A6768)&lt;=0,N(INDEX($A$2:$A$13701,MIN(13700,MAX(1,ROW()-1+設定!$B$30))))&lt;=0,$A6768&lt;設定!$B$28,$A6768&gt;設定!$B$29),0,IF(AND($C6768&gt;=MAX(INDEX($C$1:$C$13701,MAX(1,ROW()-設定!$B$24)):INDEX($C$1:$C$13701,MAX(1,ROW()-1))),$C6768&gt;MAX(INDEX($C$1:$C$13701,MIN(13701,ROW()+1)):INDEX($C$1:$C$13701,MIN(13701,ROW()+設定!$B$24))),$C6768&gt;=設定!$B$32,$C6768&gt;=MAX(MIN(INDEX($C$1:$C$13701,MAX(1,ROW()-設定!$B$26)):INDEX($C$1:$C$13701,MAX(1,ROW()-1))),MIN(INDEX($C$1:$C$13701,MIN(13701,ROW()+1)):INDEX($C$1:$C$13701,MIN(13701,ROW()+設定!$B$26))))*10^(設定!$B$27/20)),1,0))</f>
        <v>0</v>
      </c>
      <c r="G6768" s="33" t="n">
        <f aca="false">$G6767+IF($F6768=1,1,0)</f>
        <v>3</v>
      </c>
      <c r="H6768" s="0" t="str">
        <f aca="false">IF($F6768=1,$G6768,"")</f>
        <v/>
      </c>
    </row>
    <row r="6769" customFormat="false" ht="15" hidden="false" customHeight="false" outlineLevel="0" collapsed="false">
      <c r="A6769" s="30" t="n">
        <v>1057.34375</v>
      </c>
      <c r="B6769" s="31" t="n">
        <v>18.1858</v>
      </c>
      <c r="C6769" s="32" t="n">
        <f aca="false">IF($A6769="","",IF(設定!$B$21="dB",10^($B6769/20),ABS($B6769)))</f>
        <v>8.1150275767807</v>
      </c>
      <c r="D6769" s="32" t="n">
        <f aca="false">IF($A6769="","",$A6769^2)</f>
        <v>1117975.80566406</v>
      </c>
      <c r="E6769" s="32" t="n">
        <f aca="false">IF($A6769="","",IF($C6769&lt;=0,"",1/$C6769^2))</f>
        <v>0.0151851819487822</v>
      </c>
      <c r="F6769" s="33" t="n">
        <f aca="false">IF(OR(ROW()-設定!$B$30&lt;2,ROW()+設定!$B$30&gt;13701,N($A6769)&lt;=0,N(INDEX($A$2:$A$13701,MIN(13700,MAX(1,ROW()-1+設定!$B$30))))&lt;=0,$A6769&lt;設定!$B$28,$A6769&gt;設定!$B$29),0,IF(AND($C6769&gt;=MAX(INDEX($C$1:$C$13701,MAX(1,ROW()-設定!$B$24)):INDEX($C$1:$C$13701,MAX(1,ROW()-1))),$C6769&gt;MAX(INDEX($C$1:$C$13701,MIN(13701,ROW()+1)):INDEX($C$1:$C$13701,MIN(13701,ROW()+設定!$B$24))),$C6769&gt;=設定!$B$32,$C6769&gt;=MAX(MIN(INDEX($C$1:$C$13701,MAX(1,ROW()-設定!$B$26)):INDEX($C$1:$C$13701,MAX(1,ROW()-1))),MIN(INDEX($C$1:$C$13701,MIN(13701,ROW()+1)):INDEX($C$1:$C$13701,MIN(13701,ROW()+設定!$B$26))))*10^(設定!$B$27/20)),1,0))</f>
        <v>0</v>
      </c>
      <c r="G6769" s="33" t="n">
        <f aca="false">$G6768+IF($F6769=1,1,0)</f>
        <v>3</v>
      </c>
      <c r="H6769" s="0" t="str">
        <f aca="false">IF($F6769=1,$G6769,"")</f>
        <v/>
      </c>
    </row>
    <row r="6770" customFormat="false" ht="15" hidden="false" customHeight="false" outlineLevel="0" collapsed="false">
      <c r="A6770" s="30" t="n">
        <v>1057.5</v>
      </c>
      <c r="B6770" s="31" t="n">
        <v>17.9256</v>
      </c>
      <c r="C6770" s="32" t="n">
        <f aca="false">IF($A6770="","",IF(設定!$B$21="dB",10^($B6770/20),ABS($B6770)))</f>
        <v>7.87553380478252</v>
      </c>
      <c r="D6770" s="32" t="n">
        <f aca="false">IF($A6770="","",$A6770^2)</f>
        <v>1118306.25</v>
      </c>
      <c r="E6770" s="32" t="n">
        <f aca="false">IF($A6770="","",IF($C6770&lt;=0,"",1/$C6770^2))</f>
        <v>0.0161227826747612</v>
      </c>
      <c r="F6770" s="33" t="n">
        <f aca="false">IF(OR(ROW()-設定!$B$30&lt;2,ROW()+設定!$B$30&gt;13701,N($A6770)&lt;=0,N(INDEX($A$2:$A$13701,MIN(13700,MAX(1,ROW()-1+設定!$B$30))))&lt;=0,$A6770&lt;設定!$B$28,$A6770&gt;設定!$B$29),0,IF(AND($C6770&gt;=MAX(INDEX($C$1:$C$13701,MAX(1,ROW()-設定!$B$24)):INDEX($C$1:$C$13701,MAX(1,ROW()-1))),$C6770&gt;MAX(INDEX($C$1:$C$13701,MIN(13701,ROW()+1)):INDEX($C$1:$C$13701,MIN(13701,ROW()+設定!$B$24))),$C6770&gt;=設定!$B$32,$C6770&gt;=MAX(MIN(INDEX($C$1:$C$13701,MAX(1,ROW()-設定!$B$26)):INDEX($C$1:$C$13701,MAX(1,ROW()-1))),MIN(INDEX($C$1:$C$13701,MIN(13701,ROW()+1)):INDEX($C$1:$C$13701,MIN(13701,ROW()+設定!$B$26))))*10^(設定!$B$27/20)),1,0))</f>
        <v>0</v>
      </c>
      <c r="G6770" s="33" t="n">
        <f aca="false">$G6769+IF($F6770=1,1,0)</f>
        <v>3</v>
      </c>
      <c r="H6770" s="0" t="str">
        <f aca="false">IF($F6770=1,$G6770,"")</f>
        <v/>
      </c>
    </row>
    <row r="6771" customFormat="false" ht="15" hidden="false" customHeight="false" outlineLevel="0" collapsed="false">
      <c r="A6771" s="30" t="n">
        <v>1057.65625</v>
      </c>
      <c r="B6771" s="31" t="n">
        <v>18.0776</v>
      </c>
      <c r="C6771" s="32" t="n">
        <f aca="false">IF($A6771="","",IF(設定!$B$21="dB",10^($B6771/20),ABS($B6771)))</f>
        <v>8.01456582152875</v>
      </c>
      <c r="D6771" s="32" t="n">
        <f aca="false">IF($A6771="","",$A6771^2)</f>
        <v>1118636.74316406</v>
      </c>
      <c r="E6771" s="32" t="n">
        <f aca="false">IF($A6771="","",IF($C6771&lt;=0,"",1/$C6771^2))</f>
        <v>0.0155682572762095</v>
      </c>
      <c r="F6771" s="33" t="n">
        <f aca="false">IF(OR(ROW()-設定!$B$30&lt;2,ROW()+設定!$B$30&gt;13701,N($A6771)&lt;=0,N(INDEX($A$2:$A$13701,MIN(13700,MAX(1,ROW()-1+設定!$B$30))))&lt;=0,$A6771&lt;設定!$B$28,$A6771&gt;設定!$B$29),0,IF(AND($C6771&gt;=MAX(INDEX($C$1:$C$13701,MAX(1,ROW()-設定!$B$24)):INDEX($C$1:$C$13701,MAX(1,ROW()-1))),$C6771&gt;MAX(INDEX($C$1:$C$13701,MIN(13701,ROW()+1)):INDEX($C$1:$C$13701,MIN(13701,ROW()+設定!$B$24))),$C6771&gt;=設定!$B$32,$C6771&gt;=MAX(MIN(INDEX($C$1:$C$13701,MAX(1,ROW()-設定!$B$26)):INDEX($C$1:$C$13701,MAX(1,ROW()-1))),MIN(INDEX($C$1:$C$13701,MIN(13701,ROW()+1)):INDEX($C$1:$C$13701,MIN(13701,ROW()+設定!$B$26))))*10^(設定!$B$27/20)),1,0))</f>
        <v>0</v>
      </c>
      <c r="G6771" s="33" t="n">
        <f aca="false">$G6770+IF($F6771=1,1,0)</f>
        <v>3</v>
      </c>
      <c r="H6771" s="0" t="str">
        <f aca="false">IF($F6771=1,$G6771,"")</f>
        <v/>
      </c>
    </row>
    <row r="6772" customFormat="false" ht="15" hidden="false" customHeight="false" outlineLevel="0" collapsed="false">
      <c r="A6772" s="30" t="n">
        <v>1057.8125</v>
      </c>
      <c r="B6772" s="31" t="n">
        <v>18.0899</v>
      </c>
      <c r="C6772" s="32" t="n">
        <f aca="false">IF($A6772="","",IF(設定!$B$21="dB",10^($B6772/20),ABS($B6772)))</f>
        <v>8.0259232063387</v>
      </c>
      <c r="D6772" s="32" t="n">
        <f aca="false">IF($A6772="","",$A6772^2)</f>
        <v>1118967.28515625</v>
      </c>
      <c r="E6772" s="32" t="n">
        <f aca="false">IF($A6772="","",IF($C6772&lt;=0,"",1/$C6772^2))</f>
        <v>0.0155242275540149</v>
      </c>
      <c r="F6772" s="33" t="n">
        <f aca="false">IF(OR(ROW()-設定!$B$30&lt;2,ROW()+設定!$B$30&gt;13701,N($A6772)&lt;=0,N(INDEX($A$2:$A$13701,MIN(13700,MAX(1,ROW()-1+設定!$B$30))))&lt;=0,$A6772&lt;設定!$B$28,$A6772&gt;設定!$B$29),0,IF(AND($C6772&gt;=MAX(INDEX($C$1:$C$13701,MAX(1,ROW()-設定!$B$24)):INDEX($C$1:$C$13701,MAX(1,ROW()-1))),$C6772&gt;MAX(INDEX($C$1:$C$13701,MIN(13701,ROW()+1)):INDEX($C$1:$C$13701,MIN(13701,ROW()+設定!$B$24))),$C6772&gt;=設定!$B$32,$C6772&gt;=MAX(MIN(INDEX($C$1:$C$13701,MAX(1,ROW()-設定!$B$26)):INDEX($C$1:$C$13701,MAX(1,ROW()-1))),MIN(INDEX($C$1:$C$13701,MIN(13701,ROW()+1)):INDEX($C$1:$C$13701,MIN(13701,ROW()+設定!$B$26))))*10^(設定!$B$27/20)),1,0))</f>
        <v>0</v>
      </c>
      <c r="G6772" s="33" t="n">
        <f aca="false">$G6771+IF($F6772=1,1,0)</f>
        <v>3</v>
      </c>
      <c r="H6772" s="0" t="str">
        <f aca="false">IF($F6772=1,$G6772,"")</f>
        <v/>
      </c>
    </row>
    <row r="6773" customFormat="false" ht="15" hidden="false" customHeight="false" outlineLevel="0" collapsed="false">
      <c r="A6773" s="30" t="n">
        <v>1057.96875</v>
      </c>
      <c r="B6773" s="31" t="n">
        <v>18.3663</v>
      </c>
      <c r="C6773" s="32" t="n">
        <f aca="false">IF($A6773="","",IF(設定!$B$21="dB",10^($B6773/20),ABS($B6773)))</f>
        <v>8.2854289984172</v>
      </c>
      <c r="D6773" s="32" t="n">
        <f aca="false">IF($A6773="","",$A6773^2)</f>
        <v>1119297.87597656</v>
      </c>
      <c r="E6773" s="32" t="n">
        <f aca="false">IF($A6773="","",IF($C6773&lt;=0,"",1/$C6773^2))</f>
        <v>0.0145669959674132</v>
      </c>
      <c r="F6773" s="33" t="n">
        <f aca="false">IF(OR(ROW()-設定!$B$30&lt;2,ROW()+設定!$B$30&gt;13701,N($A6773)&lt;=0,N(INDEX($A$2:$A$13701,MIN(13700,MAX(1,ROW()-1+設定!$B$30))))&lt;=0,$A6773&lt;設定!$B$28,$A6773&gt;設定!$B$29),0,IF(AND($C6773&gt;=MAX(INDEX($C$1:$C$13701,MAX(1,ROW()-設定!$B$24)):INDEX($C$1:$C$13701,MAX(1,ROW()-1))),$C6773&gt;MAX(INDEX($C$1:$C$13701,MIN(13701,ROW()+1)):INDEX($C$1:$C$13701,MIN(13701,ROW()+設定!$B$24))),$C6773&gt;=設定!$B$32,$C6773&gt;=MAX(MIN(INDEX($C$1:$C$13701,MAX(1,ROW()-設定!$B$26)):INDEX($C$1:$C$13701,MAX(1,ROW()-1))),MIN(INDEX($C$1:$C$13701,MIN(13701,ROW()+1)):INDEX($C$1:$C$13701,MIN(13701,ROW()+設定!$B$26))))*10^(設定!$B$27/20)),1,0))</f>
        <v>0</v>
      </c>
      <c r="G6773" s="33" t="n">
        <f aca="false">$G6772+IF($F6773=1,1,0)</f>
        <v>3</v>
      </c>
      <c r="H6773" s="0" t="str">
        <f aca="false">IF($F6773=1,$G6773,"")</f>
        <v/>
      </c>
    </row>
    <row r="6774" customFormat="false" ht="15" hidden="false" customHeight="false" outlineLevel="0" collapsed="false">
      <c r="A6774" s="30" t="n">
        <v>1058.125</v>
      </c>
      <c r="B6774" s="31" t="n">
        <v>18.1387</v>
      </c>
      <c r="C6774" s="32" t="n">
        <f aca="false">IF($A6774="","",IF(設定!$B$21="dB",10^($B6774/20),ABS($B6774)))</f>
        <v>8.07114222012062</v>
      </c>
      <c r="D6774" s="32" t="n">
        <f aca="false">IF($A6774="","",$A6774^2)</f>
        <v>1119628.515625</v>
      </c>
      <c r="E6774" s="32" t="n">
        <f aca="false">IF($A6774="","",IF($C6774&lt;=0,"",1/$C6774^2))</f>
        <v>0.0153507641776304</v>
      </c>
      <c r="F6774" s="33" t="n">
        <f aca="false">IF(OR(ROW()-設定!$B$30&lt;2,ROW()+設定!$B$30&gt;13701,N($A6774)&lt;=0,N(INDEX($A$2:$A$13701,MIN(13700,MAX(1,ROW()-1+設定!$B$30))))&lt;=0,$A6774&lt;設定!$B$28,$A6774&gt;設定!$B$29),0,IF(AND($C6774&gt;=MAX(INDEX($C$1:$C$13701,MAX(1,ROW()-設定!$B$24)):INDEX($C$1:$C$13701,MAX(1,ROW()-1))),$C6774&gt;MAX(INDEX($C$1:$C$13701,MIN(13701,ROW()+1)):INDEX($C$1:$C$13701,MIN(13701,ROW()+設定!$B$24))),$C6774&gt;=設定!$B$32,$C6774&gt;=MAX(MIN(INDEX($C$1:$C$13701,MAX(1,ROW()-設定!$B$26)):INDEX($C$1:$C$13701,MAX(1,ROW()-1))),MIN(INDEX($C$1:$C$13701,MIN(13701,ROW()+1)):INDEX($C$1:$C$13701,MIN(13701,ROW()+設定!$B$26))))*10^(設定!$B$27/20)),1,0))</f>
        <v>0</v>
      </c>
      <c r="G6774" s="33" t="n">
        <f aca="false">$G6773+IF($F6774=1,1,0)</f>
        <v>3</v>
      </c>
      <c r="H6774" s="0" t="str">
        <f aca="false">IF($F6774=1,$G6774,"")</f>
        <v/>
      </c>
    </row>
    <row r="6775" customFormat="false" ht="15" hidden="false" customHeight="false" outlineLevel="0" collapsed="false">
      <c r="A6775" s="30" t="n">
        <v>1058.28125</v>
      </c>
      <c r="B6775" s="31" t="n">
        <v>18.3281</v>
      </c>
      <c r="C6775" s="32" t="n">
        <f aca="false">IF($A6775="","",IF(設定!$B$21="dB",10^($B6775/20),ABS($B6775)))</f>
        <v>8.24907020973708</v>
      </c>
      <c r="D6775" s="32" t="n">
        <f aca="false">IF($A6775="","",$A6775^2)</f>
        <v>1119959.20410156</v>
      </c>
      <c r="E6775" s="32" t="n">
        <f aca="false">IF($A6775="","",IF($C6775&lt;=0,"",1/$C6775^2))</f>
        <v>0.0146956906051195</v>
      </c>
      <c r="F6775" s="33" t="n">
        <f aca="false">IF(OR(ROW()-設定!$B$30&lt;2,ROW()+設定!$B$30&gt;13701,N($A6775)&lt;=0,N(INDEX($A$2:$A$13701,MIN(13700,MAX(1,ROW()-1+設定!$B$30))))&lt;=0,$A6775&lt;設定!$B$28,$A6775&gt;設定!$B$29),0,IF(AND($C6775&gt;=MAX(INDEX($C$1:$C$13701,MAX(1,ROW()-設定!$B$24)):INDEX($C$1:$C$13701,MAX(1,ROW()-1))),$C6775&gt;MAX(INDEX($C$1:$C$13701,MIN(13701,ROW()+1)):INDEX($C$1:$C$13701,MIN(13701,ROW()+設定!$B$24))),$C6775&gt;=設定!$B$32,$C6775&gt;=MAX(MIN(INDEX($C$1:$C$13701,MAX(1,ROW()-設定!$B$26)):INDEX($C$1:$C$13701,MAX(1,ROW()-1))),MIN(INDEX($C$1:$C$13701,MIN(13701,ROW()+1)):INDEX($C$1:$C$13701,MIN(13701,ROW()+設定!$B$26))))*10^(設定!$B$27/20)),1,0))</f>
        <v>0</v>
      </c>
      <c r="G6775" s="33" t="n">
        <f aca="false">$G6774+IF($F6775=1,1,0)</f>
        <v>3</v>
      </c>
      <c r="H6775" s="0" t="str">
        <f aca="false">IF($F6775=1,$G6775,"")</f>
        <v/>
      </c>
    </row>
    <row r="6776" customFormat="false" ht="15" hidden="false" customHeight="false" outlineLevel="0" collapsed="false">
      <c r="A6776" s="30" t="n">
        <v>1058.4375</v>
      </c>
      <c r="B6776" s="31" t="n">
        <v>18.1469</v>
      </c>
      <c r="C6776" s="32" t="n">
        <f aca="false">IF($A6776="","",IF(設定!$B$21="dB",10^($B6776/20),ABS($B6776)))</f>
        <v>8.07876545957311</v>
      </c>
      <c r="D6776" s="32" t="n">
        <f aca="false">IF($A6776="","",$A6776^2)</f>
        <v>1120289.94140625</v>
      </c>
      <c r="E6776" s="32" t="n">
        <f aca="false">IF($A6776="","",IF($C6776&lt;=0,"",1/$C6776^2))</f>
        <v>0.0153218074417014</v>
      </c>
      <c r="F6776" s="33" t="n">
        <f aca="false">IF(OR(ROW()-設定!$B$30&lt;2,ROW()+設定!$B$30&gt;13701,N($A6776)&lt;=0,N(INDEX($A$2:$A$13701,MIN(13700,MAX(1,ROW()-1+設定!$B$30))))&lt;=0,$A6776&lt;設定!$B$28,$A6776&gt;設定!$B$29),0,IF(AND($C6776&gt;=MAX(INDEX($C$1:$C$13701,MAX(1,ROW()-設定!$B$24)):INDEX($C$1:$C$13701,MAX(1,ROW()-1))),$C6776&gt;MAX(INDEX($C$1:$C$13701,MIN(13701,ROW()+1)):INDEX($C$1:$C$13701,MIN(13701,ROW()+設定!$B$24))),$C6776&gt;=設定!$B$32,$C6776&gt;=MAX(MIN(INDEX($C$1:$C$13701,MAX(1,ROW()-設定!$B$26)):INDEX($C$1:$C$13701,MAX(1,ROW()-1))),MIN(INDEX($C$1:$C$13701,MIN(13701,ROW()+1)):INDEX($C$1:$C$13701,MIN(13701,ROW()+設定!$B$26))))*10^(設定!$B$27/20)),1,0))</f>
        <v>0</v>
      </c>
      <c r="G6776" s="33" t="n">
        <f aca="false">$G6775+IF($F6776=1,1,0)</f>
        <v>3</v>
      </c>
      <c r="H6776" s="0" t="str">
        <f aca="false">IF($F6776=1,$G6776,"")</f>
        <v/>
      </c>
    </row>
    <row r="6777" customFormat="false" ht="15" hidden="false" customHeight="false" outlineLevel="0" collapsed="false">
      <c r="A6777" s="30" t="n">
        <v>1058.59375</v>
      </c>
      <c r="B6777" s="31" t="n">
        <v>18.158</v>
      </c>
      <c r="C6777" s="32" t="n">
        <f aca="false">IF($A6777="","",IF(設定!$B$21="dB",10^($B6777/20),ABS($B6777)))</f>
        <v>8.08909619409831</v>
      </c>
      <c r="D6777" s="32" t="n">
        <f aca="false">IF($A6777="","",$A6777^2)</f>
        <v>1120620.72753906</v>
      </c>
      <c r="E6777" s="32" t="n">
        <f aca="false">IF($A6777="","",IF($C6777&lt;=0,"",1/$C6777^2))</f>
        <v>0.0152826969040978</v>
      </c>
      <c r="F6777" s="33" t="n">
        <f aca="false">IF(OR(ROW()-設定!$B$30&lt;2,ROW()+設定!$B$30&gt;13701,N($A6777)&lt;=0,N(INDEX($A$2:$A$13701,MIN(13700,MAX(1,ROW()-1+設定!$B$30))))&lt;=0,$A6777&lt;設定!$B$28,$A6777&gt;設定!$B$29),0,IF(AND($C6777&gt;=MAX(INDEX($C$1:$C$13701,MAX(1,ROW()-設定!$B$24)):INDEX($C$1:$C$13701,MAX(1,ROW()-1))),$C6777&gt;MAX(INDEX($C$1:$C$13701,MIN(13701,ROW()+1)):INDEX($C$1:$C$13701,MIN(13701,ROW()+設定!$B$24))),$C6777&gt;=設定!$B$32,$C6777&gt;=MAX(MIN(INDEX($C$1:$C$13701,MAX(1,ROW()-設定!$B$26)):INDEX($C$1:$C$13701,MAX(1,ROW()-1))),MIN(INDEX($C$1:$C$13701,MIN(13701,ROW()+1)):INDEX($C$1:$C$13701,MIN(13701,ROW()+設定!$B$26))))*10^(設定!$B$27/20)),1,0))</f>
        <v>0</v>
      </c>
      <c r="G6777" s="33" t="n">
        <f aca="false">$G6776+IF($F6777=1,1,0)</f>
        <v>3</v>
      </c>
      <c r="H6777" s="0" t="str">
        <f aca="false">IF($F6777=1,$G6777,"")</f>
        <v/>
      </c>
    </row>
    <row r="6778" customFormat="false" ht="15" hidden="false" customHeight="false" outlineLevel="0" collapsed="false">
      <c r="A6778" s="30" t="n">
        <v>1058.75</v>
      </c>
      <c r="B6778" s="31" t="n">
        <v>18.3694</v>
      </c>
      <c r="C6778" s="32" t="n">
        <f aca="false">IF($A6778="","",IF(設定!$B$21="dB",10^($B6778/20),ABS($B6778)))</f>
        <v>8.28838660149272</v>
      </c>
      <c r="D6778" s="32" t="n">
        <f aca="false">IF($A6778="","",$A6778^2)</f>
        <v>1120951.5625</v>
      </c>
      <c r="E6778" s="32" t="n">
        <f aca="false">IF($A6778="","",IF($C6778&lt;=0,"",1/$C6778^2))</f>
        <v>0.014556601735756</v>
      </c>
      <c r="F6778" s="33" t="n">
        <f aca="false">IF(OR(ROW()-設定!$B$30&lt;2,ROW()+設定!$B$30&gt;13701,N($A6778)&lt;=0,N(INDEX($A$2:$A$13701,MIN(13700,MAX(1,ROW()-1+設定!$B$30))))&lt;=0,$A6778&lt;設定!$B$28,$A6778&gt;設定!$B$29),0,IF(AND($C6778&gt;=MAX(INDEX($C$1:$C$13701,MAX(1,ROW()-設定!$B$24)):INDEX($C$1:$C$13701,MAX(1,ROW()-1))),$C6778&gt;MAX(INDEX($C$1:$C$13701,MIN(13701,ROW()+1)):INDEX($C$1:$C$13701,MIN(13701,ROW()+設定!$B$24))),$C6778&gt;=設定!$B$32,$C6778&gt;=MAX(MIN(INDEX($C$1:$C$13701,MAX(1,ROW()-設定!$B$26)):INDEX($C$1:$C$13701,MAX(1,ROW()-1))),MIN(INDEX($C$1:$C$13701,MIN(13701,ROW()+1)):INDEX($C$1:$C$13701,MIN(13701,ROW()+設定!$B$26))))*10^(設定!$B$27/20)),1,0))</f>
        <v>0</v>
      </c>
      <c r="G6778" s="33" t="n">
        <f aca="false">$G6777+IF($F6778=1,1,0)</f>
        <v>3</v>
      </c>
      <c r="H6778" s="0" t="str">
        <f aca="false">IF($F6778=1,$G6778,"")</f>
        <v/>
      </c>
    </row>
    <row r="6779" customFormat="false" ht="15" hidden="false" customHeight="false" outlineLevel="0" collapsed="false">
      <c r="A6779" s="30" t="n">
        <v>1058.90625</v>
      </c>
      <c r="B6779" s="31" t="n">
        <v>18.3545</v>
      </c>
      <c r="C6779" s="32" t="n">
        <f aca="false">IF($A6779="","",IF(設定!$B$21="dB",10^($B6779/20),ABS($B6779)))</f>
        <v>8.27418067658406</v>
      </c>
      <c r="D6779" s="32" t="n">
        <f aca="false">IF($A6779="","",$A6779^2)</f>
        <v>1121282.44628906</v>
      </c>
      <c r="E6779" s="32" t="n">
        <f aca="false">IF($A6779="","",IF($C6779&lt;=0,"",1/$C6779^2))</f>
        <v>0.0146066290479317</v>
      </c>
      <c r="F6779" s="33" t="n">
        <f aca="false">IF(OR(ROW()-設定!$B$30&lt;2,ROW()+設定!$B$30&gt;13701,N($A6779)&lt;=0,N(INDEX($A$2:$A$13701,MIN(13700,MAX(1,ROW()-1+設定!$B$30))))&lt;=0,$A6779&lt;設定!$B$28,$A6779&gt;設定!$B$29),0,IF(AND($C6779&gt;=MAX(INDEX($C$1:$C$13701,MAX(1,ROW()-設定!$B$24)):INDEX($C$1:$C$13701,MAX(1,ROW()-1))),$C6779&gt;MAX(INDEX($C$1:$C$13701,MIN(13701,ROW()+1)):INDEX($C$1:$C$13701,MIN(13701,ROW()+設定!$B$24))),$C6779&gt;=設定!$B$32,$C6779&gt;=MAX(MIN(INDEX($C$1:$C$13701,MAX(1,ROW()-設定!$B$26)):INDEX($C$1:$C$13701,MAX(1,ROW()-1))),MIN(INDEX($C$1:$C$13701,MIN(13701,ROW()+1)):INDEX($C$1:$C$13701,MIN(13701,ROW()+設定!$B$26))))*10^(設定!$B$27/20)),1,0))</f>
        <v>0</v>
      </c>
      <c r="G6779" s="33" t="n">
        <f aca="false">$G6778+IF($F6779=1,1,0)</f>
        <v>3</v>
      </c>
      <c r="H6779" s="0" t="str">
        <f aca="false">IF($F6779=1,$G6779,"")</f>
        <v/>
      </c>
    </row>
    <row r="6780" customFormat="false" ht="15" hidden="false" customHeight="false" outlineLevel="0" collapsed="false">
      <c r="A6780" s="30" t="n">
        <v>1059.0625</v>
      </c>
      <c r="B6780" s="31" t="n">
        <v>18.1337</v>
      </c>
      <c r="C6780" s="32" t="n">
        <f aca="false">IF($A6780="","",IF(設定!$B$21="dB",10^($B6780/20),ABS($B6780)))</f>
        <v>8.06649743418586</v>
      </c>
      <c r="D6780" s="32" t="n">
        <f aca="false">IF($A6780="","",$A6780^2)</f>
        <v>1121613.37890625</v>
      </c>
      <c r="E6780" s="32" t="n">
        <f aca="false">IF($A6780="","",IF($C6780&lt;=0,"",1/$C6780^2))</f>
        <v>0.0153684475754399</v>
      </c>
      <c r="F6780" s="33" t="n">
        <f aca="false">IF(OR(ROW()-設定!$B$30&lt;2,ROW()+設定!$B$30&gt;13701,N($A6780)&lt;=0,N(INDEX($A$2:$A$13701,MIN(13700,MAX(1,ROW()-1+設定!$B$30))))&lt;=0,$A6780&lt;設定!$B$28,$A6780&gt;設定!$B$29),0,IF(AND($C6780&gt;=MAX(INDEX($C$1:$C$13701,MAX(1,ROW()-設定!$B$24)):INDEX($C$1:$C$13701,MAX(1,ROW()-1))),$C6780&gt;MAX(INDEX($C$1:$C$13701,MIN(13701,ROW()+1)):INDEX($C$1:$C$13701,MIN(13701,ROW()+設定!$B$24))),$C6780&gt;=設定!$B$32,$C6780&gt;=MAX(MIN(INDEX($C$1:$C$13701,MAX(1,ROW()-設定!$B$26)):INDEX($C$1:$C$13701,MAX(1,ROW()-1))),MIN(INDEX($C$1:$C$13701,MIN(13701,ROW()+1)):INDEX($C$1:$C$13701,MIN(13701,ROW()+設定!$B$26))))*10^(設定!$B$27/20)),1,0))</f>
        <v>0</v>
      </c>
      <c r="G6780" s="33" t="n">
        <f aca="false">$G6779+IF($F6780=1,1,0)</f>
        <v>3</v>
      </c>
      <c r="H6780" s="0" t="str">
        <f aca="false">IF($F6780=1,$G6780,"")</f>
        <v/>
      </c>
    </row>
    <row r="6781" customFormat="false" ht="15" hidden="false" customHeight="false" outlineLevel="0" collapsed="false">
      <c r="A6781" s="30" t="n">
        <v>1059.21875</v>
      </c>
      <c r="B6781" s="31" t="n">
        <v>18.4054</v>
      </c>
      <c r="C6781" s="32" t="n">
        <f aca="false">IF($A6781="","",IF(設定!$B$21="dB",10^($B6781/20),ABS($B6781)))</f>
        <v>8.32281037730081</v>
      </c>
      <c r="D6781" s="32" t="n">
        <f aca="false">IF($A6781="","",$A6781^2)</f>
        <v>1121944.36035156</v>
      </c>
      <c r="E6781" s="32" t="n">
        <f aca="false">IF($A6781="","",IF($C6781&lt;=0,"",1/$C6781^2))</f>
        <v>0.0144364363367489</v>
      </c>
      <c r="F6781" s="33" t="n">
        <f aca="false">IF(OR(ROW()-設定!$B$30&lt;2,ROW()+設定!$B$30&gt;13701,N($A6781)&lt;=0,N(INDEX($A$2:$A$13701,MIN(13700,MAX(1,ROW()-1+設定!$B$30))))&lt;=0,$A6781&lt;設定!$B$28,$A6781&gt;設定!$B$29),0,IF(AND($C6781&gt;=MAX(INDEX($C$1:$C$13701,MAX(1,ROW()-設定!$B$24)):INDEX($C$1:$C$13701,MAX(1,ROW()-1))),$C6781&gt;MAX(INDEX($C$1:$C$13701,MIN(13701,ROW()+1)):INDEX($C$1:$C$13701,MIN(13701,ROW()+設定!$B$24))),$C6781&gt;=設定!$B$32,$C6781&gt;=MAX(MIN(INDEX($C$1:$C$13701,MAX(1,ROW()-設定!$B$26)):INDEX($C$1:$C$13701,MAX(1,ROW()-1))),MIN(INDEX($C$1:$C$13701,MIN(13701,ROW()+1)):INDEX($C$1:$C$13701,MIN(13701,ROW()+設定!$B$26))))*10^(設定!$B$27/20)),1,0))</f>
        <v>0</v>
      </c>
      <c r="G6781" s="33" t="n">
        <f aca="false">$G6780+IF($F6781=1,1,0)</f>
        <v>3</v>
      </c>
      <c r="H6781" s="0" t="str">
        <f aca="false">IF($F6781=1,$G6781,"")</f>
        <v/>
      </c>
    </row>
    <row r="6782" customFormat="false" ht="15" hidden="false" customHeight="false" outlineLevel="0" collapsed="false">
      <c r="A6782" s="30" t="n">
        <v>1059.375</v>
      </c>
      <c r="B6782" s="31" t="n">
        <v>18.4298</v>
      </c>
      <c r="C6782" s="32" t="n">
        <f aca="false">IF($A6782="","",IF(設定!$B$21="dB",10^($B6782/20),ABS($B6782)))</f>
        <v>8.34622330166711</v>
      </c>
      <c r="D6782" s="32" t="n">
        <f aca="false">IF($A6782="","",$A6782^2)</f>
        <v>1122275.390625</v>
      </c>
      <c r="E6782" s="32" t="n">
        <f aca="false">IF($A6782="","",IF($C6782&lt;=0,"",1/$C6782^2))</f>
        <v>0.0143555554160725</v>
      </c>
      <c r="F6782" s="33" t="n">
        <f aca="false">IF(OR(ROW()-設定!$B$30&lt;2,ROW()+設定!$B$30&gt;13701,N($A6782)&lt;=0,N(INDEX($A$2:$A$13701,MIN(13700,MAX(1,ROW()-1+設定!$B$30))))&lt;=0,$A6782&lt;設定!$B$28,$A6782&gt;設定!$B$29),0,IF(AND($C6782&gt;=MAX(INDEX($C$1:$C$13701,MAX(1,ROW()-設定!$B$24)):INDEX($C$1:$C$13701,MAX(1,ROW()-1))),$C6782&gt;MAX(INDEX($C$1:$C$13701,MIN(13701,ROW()+1)):INDEX($C$1:$C$13701,MIN(13701,ROW()+設定!$B$24))),$C6782&gt;=設定!$B$32,$C6782&gt;=MAX(MIN(INDEX($C$1:$C$13701,MAX(1,ROW()-設定!$B$26)):INDEX($C$1:$C$13701,MAX(1,ROW()-1))),MIN(INDEX($C$1:$C$13701,MIN(13701,ROW()+1)):INDEX($C$1:$C$13701,MIN(13701,ROW()+設定!$B$26))))*10^(設定!$B$27/20)),1,0))</f>
        <v>0</v>
      </c>
      <c r="G6782" s="33" t="n">
        <f aca="false">$G6781+IF($F6782=1,1,0)</f>
        <v>3</v>
      </c>
      <c r="H6782" s="0" t="str">
        <f aca="false">IF($F6782=1,$G6782,"")</f>
        <v/>
      </c>
    </row>
    <row r="6783" customFormat="false" ht="15" hidden="false" customHeight="false" outlineLevel="0" collapsed="false">
      <c r="A6783" s="30" t="n">
        <v>1059.53125</v>
      </c>
      <c r="B6783" s="31" t="n">
        <v>18.3242</v>
      </c>
      <c r="C6783" s="32" t="n">
        <f aca="false">IF($A6783="","",IF(設定!$B$21="dB",10^($B6783/20),ABS($B6783)))</f>
        <v>8.24536717484949</v>
      </c>
      <c r="D6783" s="32" t="n">
        <f aca="false">IF($A6783="","",$A6783^2)</f>
        <v>1122606.46972656</v>
      </c>
      <c r="E6783" s="32" t="n">
        <f aca="false">IF($A6783="","",IF($C6783&lt;=0,"",1/$C6783^2))</f>
        <v>0.0147088933827998</v>
      </c>
      <c r="F6783" s="33" t="n">
        <f aca="false">IF(OR(ROW()-設定!$B$30&lt;2,ROW()+設定!$B$30&gt;13701,N($A6783)&lt;=0,N(INDEX($A$2:$A$13701,MIN(13700,MAX(1,ROW()-1+設定!$B$30))))&lt;=0,$A6783&lt;設定!$B$28,$A6783&gt;設定!$B$29),0,IF(AND($C6783&gt;=MAX(INDEX($C$1:$C$13701,MAX(1,ROW()-設定!$B$24)):INDEX($C$1:$C$13701,MAX(1,ROW()-1))),$C6783&gt;MAX(INDEX($C$1:$C$13701,MIN(13701,ROW()+1)):INDEX($C$1:$C$13701,MIN(13701,ROW()+設定!$B$24))),$C6783&gt;=設定!$B$32,$C6783&gt;=MAX(MIN(INDEX($C$1:$C$13701,MAX(1,ROW()-設定!$B$26)):INDEX($C$1:$C$13701,MAX(1,ROW()-1))),MIN(INDEX($C$1:$C$13701,MIN(13701,ROW()+1)):INDEX($C$1:$C$13701,MIN(13701,ROW()+設定!$B$26))))*10^(設定!$B$27/20)),1,0))</f>
        <v>0</v>
      </c>
      <c r="G6783" s="33" t="n">
        <f aca="false">$G6782+IF($F6783=1,1,0)</f>
        <v>3</v>
      </c>
      <c r="H6783" s="0" t="str">
        <f aca="false">IF($F6783=1,$G6783,"")</f>
        <v/>
      </c>
    </row>
    <row r="6784" customFormat="false" ht="15" hidden="false" customHeight="false" outlineLevel="0" collapsed="false">
      <c r="A6784" s="30" t="n">
        <v>1059.6875</v>
      </c>
      <c r="B6784" s="31" t="n">
        <v>18.4354</v>
      </c>
      <c r="C6784" s="32" t="n">
        <f aca="false">IF($A6784="","",IF(設定!$B$21="dB",10^($B6784/20),ABS($B6784)))</f>
        <v>8.35160604569234</v>
      </c>
      <c r="D6784" s="32" t="n">
        <f aca="false">IF($A6784="","",$A6784^2)</f>
        <v>1122937.59765625</v>
      </c>
      <c r="E6784" s="32" t="n">
        <f aca="false">IF($A6784="","",IF($C6784&lt;=0,"",1/$C6784^2))</f>
        <v>0.0143370566080324</v>
      </c>
      <c r="F6784" s="33" t="n">
        <f aca="false">IF(OR(ROW()-設定!$B$30&lt;2,ROW()+設定!$B$30&gt;13701,N($A6784)&lt;=0,N(INDEX($A$2:$A$13701,MIN(13700,MAX(1,ROW()-1+設定!$B$30))))&lt;=0,$A6784&lt;設定!$B$28,$A6784&gt;設定!$B$29),0,IF(AND($C6784&gt;=MAX(INDEX($C$1:$C$13701,MAX(1,ROW()-設定!$B$24)):INDEX($C$1:$C$13701,MAX(1,ROW()-1))),$C6784&gt;MAX(INDEX($C$1:$C$13701,MIN(13701,ROW()+1)):INDEX($C$1:$C$13701,MIN(13701,ROW()+設定!$B$24))),$C6784&gt;=設定!$B$32,$C6784&gt;=MAX(MIN(INDEX($C$1:$C$13701,MAX(1,ROW()-設定!$B$26)):INDEX($C$1:$C$13701,MAX(1,ROW()-1))),MIN(INDEX($C$1:$C$13701,MIN(13701,ROW()+1)):INDEX($C$1:$C$13701,MIN(13701,ROW()+設定!$B$26))))*10^(設定!$B$27/20)),1,0))</f>
        <v>0</v>
      </c>
      <c r="G6784" s="33" t="n">
        <f aca="false">$G6783+IF($F6784=1,1,0)</f>
        <v>3</v>
      </c>
      <c r="H6784" s="0" t="str">
        <f aca="false">IF($F6784=1,$G6784,"")</f>
        <v/>
      </c>
    </row>
    <row r="6785" customFormat="false" ht="15" hidden="false" customHeight="false" outlineLevel="0" collapsed="false">
      <c r="A6785" s="30" t="n">
        <v>1059.84375</v>
      </c>
      <c r="B6785" s="31" t="n">
        <v>18.4652</v>
      </c>
      <c r="C6785" s="32" t="n">
        <f aca="false">IF($A6785="","",IF(設定!$B$21="dB",10^($B6785/20),ABS($B6785)))</f>
        <v>8.38030837679959</v>
      </c>
      <c r="D6785" s="32" t="n">
        <f aca="false">IF($A6785="","",$A6785^2)</f>
        <v>1123268.77441406</v>
      </c>
      <c r="E6785" s="32" t="n">
        <f aca="false">IF($A6785="","",IF($C6785&lt;=0,"",1/$C6785^2))</f>
        <v>0.0142390167204106</v>
      </c>
      <c r="F6785" s="33" t="n">
        <f aca="false">IF(OR(ROW()-設定!$B$30&lt;2,ROW()+設定!$B$30&gt;13701,N($A6785)&lt;=0,N(INDEX($A$2:$A$13701,MIN(13700,MAX(1,ROW()-1+設定!$B$30))))&lt;=0,$A6785&lt;設定!$B$28,$A6785&gt;設定!$B$29),0,IF(AND($C6785&gt;=MAX(INDEX($C$1:$C$13701,MAX(1,ROW()-設定!$B$24)):INDEX($C$1:$C$13701,MAX(1,ROW()-1))),$C6785&gt;MAX(INDEX($C$1:$C$13701,MIN(13701,ROW()+1)):INDEX($C$1:$C$13701,MIN(13701,ROW()+設定!$B$24))),$C6785&gt;=設定!$B$32,$C6785&gt;=MAX(MIN(INDEX($C$1:$C$13701,MAX(1,ROW()-設定!$B$26)):INDEX($C$1:$C$13701,MAX(1,ROW()-1))),MIN(INDEX($C$1:$C$13701,MIN(13701,ROW()+1)):INDEX($C$1:$C$13701,MIN(13701,ROW()+設定!$B$26))))*10^(設定!$B$27/20)),1,0))</f>
        <v>0</v>
      </c>
      <c r="G6785" s="33" t="n">
        <f aca="false">$G6784+IF($F6785=1,1,0)</f>
        <v>3</v>
      </c>
      <c r="H6785" s="0" t="str">
        <f aca="false">IF($F6785=1,$G6785,"")</f>
        <v/>
      </c>
    </row>
    <row r="6786" customFormat="false" ht="15" hidden="false" customHeight="false" outlineLevel="0" collapsed="false">
      <c r="A6786" s="30" t="n">
        <v>1060</v>
      </c>
      <c r="B6786" s="31" t="n">
        <v>18.4114</v>
      </c>
      <c r="C6786" s="32" t="n">
        <f aca="false">IF($A6786="","",IF(設定!$B$21="dB",10^($B6786/20),ABS($B6786)))</f>
        <v>8.32856155719126</v>
      </c>
      <c r="D6786" s="32" t="n">
        <f aca="false">IF($A6786="","",$A6786^2)</f>
        <v>1123600</v>
      </c>
      <c r="E6786" s="32" t="n">
        <f aca="false">IF($A6786="","",IF($C6786&lt;=0,"",1/$C6786^2))</f>
        <v>0.014416505433836</v>
      </c>
      <c r="F6786" s="33" t="n">
        <f aca="false">IF(OR(ROW()-設定!$B$30&lt;2,ROW()+設定!$B$30&gt;13701,N($A6786)&lt;=0,N(INDEX($A$2:$A$13701,MIN(13700,MAX(1,ROW()-1+設定!$B$30))))&lt;=0,$A6786&lt;設定!$B$28,$A6786&gt;設定!$B$29),0,IF(AND($C6786&gt;=MAX(INDEX($C$1:$C$13701,MAX(1,ROW()-設定!$B$24)):INDEX($C$1:$C$13701,MAX(1,ROW()-1))),$C6786&gt;MAX(INDEX($C$1:$C$13701,MIN(13701,ROW()+1)):INDEX($C$1:$C$13701,MIN(13701,ROW()+設定!$B$24))),$C6786&gt;=設定!$B$32,$C6786&gt;=MAX(MIN(INDEX($C$1:$C$13701,MAX(1,ROW()-設定!$B$26)):INDEX($C$1:$C$13701,MAX(1,ROW()-1))),MIN(INDEX($C$1:$C$13701,MIN(13701,ROW()+1)):INDEX($C$1:$C$13701,MIN(13701,ROW()+設定!$B$26))))*10^(設定!$B$27/20)),1,0))</f>
        <v>0</v>
      </c>
      <c r="G6786" s="33" t="n">
        <f aca="false">$G6785+IF($F6786=1,1,0)</f>
        <v>3</v>
      </c>
      <c r="H6786" s="0" t="str">
        <f aca="false">IF($F6786=1,$G6786,"")</f>
        <v/>
      </c>
    </row>
    <row r="6787" customFormat="false" ht="15" hidden="false" customHeight="false" outlineLevel="0" collapsed="false">
      <c r="A6787" s="30" t="n">
        <v>1060.15625</v>
      </c>
      <c r="B6787" s="31" t="n">
        <v>18.4257</v>
      </c>
      <c r="C6787" s="32" t="n">
        <f aca="false">IF($A6787="","",IF(設定!$B$21="dB",10^($B6787/20),ABS($B6787)))</f>
        <v>8.34228456402307</v>
      </c>
      <c r="D6787" s="32" t="n">
        <f aca="false">IF($A6787="","",$A6787^2)</f>
        <v>1123931.27441406</v>
      </c>
      <c r="E6787" s="32" t="n">
        <f aca="false">IF($A6787="","",IF($C6787&lt;=0,"",1/$C6787^2))</f>
        <v>0.0143691143193139</v>
      </c>
      <c r="F6787" s="33" t="n">
        <f aca="false">IF(OR(ROW()-設定!$B$30&lt;2,ROW()+設定!$B$30&gt;13701,N($A6787)&lt;=0,N(INDEX($A$2:$A$13701,MIN(13700,MAX(1,ROW()-1+設定!$B$30))))&lt;=0,$A6787&lt;設定!$B$28,$A6787&gt;設定!$B$29),0,IF(AND($C6787&gt;=MAX(INDEX($C$1:$C$13701,MAX(1,ROW()-設定!$B$24)):INDEX($C$1:$C$13701,MAX(1,ROW()-1))),$C6787&gt;MAX(INDEX($C$1:$C$13701,MIN(13701,ROW()+1)):INDEX($C$1:$C$13701,MIN(13701,ROW()+設定!$B$24))),$C6787&gt;=設定!$B$32,$C6787&gt;=MAX(MIN(INDEX($C$1:$C$13701,MAX(1,ROW()-設定!$B$26)):INDEX($C$1:$C$13701,MAX(1,ROW()-1))),MIN(INDEX($C$1:$C$13701,MIN(13701,ROW()+1)):INDEX($C$1:$C$13701,MIN(13701,ROW()+設定!$B$26))))*10^(設定!$B$27/20)),1,0))</f>
        <v>0</v>
      </c>
      <c r="G6787" s="33" t="n">
        <f aca="false">$G6786+IF($F6787=1,1,0)</f>
        <v>3</v>
      </c>
      <c r="H6787" s="0" t="str">
        <f aca="false">IF($F6787=1,$G6787,"")</f>
        <v/>
      </c>
    </row>
    <row r="6788" customFormat="false" ht="15" hidden="false" customHeight="false" outlineLevel="0" collapsed="false">
      <c r="A6788" s="30" t="n">
        <v>1060.3125</v>
      </c>
      <c r="B6788" s="31" t="n">
        <v>18.4416</v>
      </c>
      <c r="C6788" s="32" t="n">
        <f aca="false">IF($A6788="","",IF(設定!$B$21="dB",10^($B6788/20),ABS($B6788)))</f>
        <v>8.35756956173296</v>
      </c>
      <c r="D6788" s="32" t="n">
        <f aca="false">IF($A6788="","",$A6788^2)</f>
        <v>1124262.59765625</v>
      </c>
      <c r="E6788" s="32" t="n">
        <f aca="false">IF($A6788="","",IF($C6788&lt;=0,"",1/$C6788^2))</f>
        <v>0.0143166035893487</v>
      </c>
      <c r="F6788" s="33" t="n">
        <f aca="false">IF(OR(ROW()-設定!$B$30&lt;2,ROW()+設定!$B$30&gt;13701,N($A6788)&lt;=0,N(INDEX($A$2:$A$13701,MIN(13700,MAX(1,ROW()-1+設定!$B$30))))&lt;=0,$A6788&lt;設定!$B$28,$A6788&gt;設定!$B$29),0,IF(AND($C6788&gt;=MAX(INDEX($C$1:$C$13701,MAX(1,ROW()-設定!$B$24)):INDEX($C$1:$C$13701,MAX(1,ROW()-1))),$C6788&gt;MAX(INDEX($C$1:$C$13701,MIN(13701,ROW()+1)):INDEX($C$1:$C$13701,MIN(13701,ROW()+設定!$B$24))),$C6788&gt;=設定!$B$32,$C6788&gt;=MAX(MIN(INDEX($C$1:$C$13701,MAX(1,ROW()-設定!$B$26)):INDEX($C$1:$C$13701,MAX(1,ROW()-1))),MIN(INDEX($C$1:$C$13701,MIN(13701,ROW()+1)):INDEX($C$1:$C$13701,MIN(13701,ROW()+設定!$B$26))))*10^(設定!$B$27/20)),1,0))</f>
        <v>0</v>
      </c>
      <c r="G6788" s="33" t="n">
        <f aca="false">$G6787+IF($F6788=1,1,0)</f>
        <v>3</v>
      </c>
      <c r="H6788" s="0" t="str">
        <f aca="false">IF($F6788=1,$G6788,"")</f>
        <v/>
      </c>
    </row>
    <row r="6789" customFormat="false" ht="15" hidden="false" customHeight="false" outlineLevel="0" collapsed="false">
      <c r="A6789" s="30" t="n">
        <v>1060.46875</v>
      </c>
      <c r="B6789" s="31" t="n">
        <v>18.5082</v>
      </c>
      <c r="C6789" s="32" t="n">
        <f aca="false">IF($A6789="","",IF(設定!$B$21="dB",10^($B6789/20),ABS($B6789)))</f>
        <v>8.42189844112826</v>
      </c>
      <c r="D6789" s="32" t="n">
        <f aca="false">IF($A6789="","",$A6789^2)</f>
        <v>1124593.96972656</v>
      </c>
      <c r="E6789" s="32" t="n">
        <f aca="false">IF($A6789="","",IF($C6789&lt;=0,"",1/$C6789^2))</f>
        <v>0.0140987302081169</v>
      </c>
      <c r="F6789" s="33" t="n">
        <f aca="false">IF(OR(ROW()-設定!$B$30&lt;2,ROW()+設定!$B$30&gt;13701,N($A6789)&lt;=0,N(INDEX($A$2:$A$13701,MIN(13700,MAX(1,ROW()-1+設定!$B$30))))&lt;=0,$A6789&lt;設定!$B$28,$A6789&gt;設定!$B$29),0,IF(AND($C6789&gt;=MAX(INDEX($C$1:$C$13701,MAX(1,ROW()-設定!$B$24)):INDEX($C$1:$C$13701,MAX(1,ROW()-1))),$C6789&gt;MAX(INDEX($C$1:$C$13701,MIN(13701,ROW()+1)):INDEX($C$1:$C$13701,MIN(13701,ROW()+設定!$B$24))),$C6789&gt;=設定!$B$32,$C6789&gt;=MAX(MIN(INDEX($C$1:$C$13701,MAX(1,ROW()-設定!$B$26)):INDEX($C$1:$C$13701,MAX(1,ROW()-1))),MIN(INDEX($C$1:$C$13701,MIN(13701,ROW()+1)):INDEX($C$1:$C$13701,MIN(13701,ROW()+設定!$B$26))))*10^(設定!$B$27/20)),1,0))</f>
        <v>0</v>
      </c>
      <c r="G6789" s="33" t="n">
        <f aca="false">$G6788+IF($F6789=1,1,0)</f>
        <v>3</v>
      </c>
      <c r="H6789" s="0" t="str">
        <f aca="false">IF($F6789=1,$G6789,"")</f>
        <v/>
      </c>
    </row>
    <row r="6790" customFormat="false" ht="15" hidden="false" customHeight="false" outlineLevel="0" collapsed="false">
      <c r="A6790" s="30" t="n">
        <v>1060.625</v>
      </c>
      <c r="B6790" s="31" t="n">
        <v>18.4224</v>
      </c>
      <c r="C6790" s="32" t="n">
        <f aca="false">IF($A6790="","",IF(設定!$B$21="dB",10^($B6790/20),ABS($B6790)))</f>
        <v>8.33911571071395</v>
      </c>
      <c r="D6790" s="32" t="n">
        <f aca="false">IF($A6790="","",$A6790^2)</f>
        <v>1124925.390625</v>
      </c>
      <c r="E6790" s="32" t="n">
        <f aca="false">IF($A6790="","",IF($C6790&lt;=0,"",1/$C6790^2))</f>
        <v>0.014380036884343</v>
      </c>
      <c r="F6790" s="33" t="n">
        <f aca="false">IF(OR(ROW()-設定!$B$30&lt;2,ROW()+設定!$B$30&gt;13701,N($A6790)&lt;=0,N(INDEX($A$2:$A$13701,MIN(13700,MAX(1,ROW()-1+設定!$B$30))))&lt;=0,$A6790&lt;設定!$B$28,$A6790&gt;設定!$B$29),0,IF(AND($C6790&gt;=MAX(INDEX($C$1:$C$13701,MAX(1,ROW()-設定!$B$24)):INDEX($C$1:$C$13701,MAX(1,ROW()-1))),$C6790&gt;MAX(INDEX($C$1:$C$13701,MIN(13701,ROW()+1)):INDEX($C$1:$C$13701,MIN(13701,ROW()+設定!$B$24))),$C6790&gt;=設定!$B$32,$C6790&gt;=MAX(MIN(INDEX($C$1:$C$13701,MAX(1,ROW()-設定!$B$26)):INDEX($C$1:$C$13701,MAX(1,ROW()-1))),MIN(INDEX($C$1:$C$13701,MIN(13701,ROW()+1)):INDEX($C$1:$C$13701,MIN(13701,ROW()+設定!$B$26))))*10^(設定!$B$27/20)),1,0))</f>
        <v>0</v>
      </c>
      <c r="G6790" s="33" t="n">
        <f aca="false">$G6789+IF($F6790=1,1,0)</f>
        <v>3</v>
      </c>
      <c r="H6790" s="0" t="str">
        <f aca="false">IF($F6790=1,$G6790,"")</f>
        <v/>
      </c>
    </row>
    <row r="6791" customFormat="false" ht="15" hidden="false" customHeight="false" outlineLevel="0" collapsed="false">
      <c r="A6791" s="30" t="n">
        <v>1060.78125</v>
      </c>
      <c r="B6791" s="31" t="n">
        <v>18.5815</v>
      </c>
      <c r="C6791" s="32" t="n">
        <f aca="false">IF($A6791="","",IF(設定!$B$21="dB",10^($B6791/20),ABS($B6791)))</f>
        <v>8.49327135972403</v>
      </c>
      <c r="D6791" s="32" t="n">
        <f aca="false">IF($A6791="","",$A6791^2)</f>
        <v>1125256.86035156</v>
      </c>
      <c r="E6791" s="32" t="n">
        <f aca="false">IF($A6791="","",IF($C6791&lt;=0,"",1/$C6791^2))</f>
        <v>0.0138627694308242</v>
      </c>
      <c r="F6791" s="33" t="n">
        <f aca="false">IF(OR(ROW()-設定!$B$30&lt;2,ROW()+設定!$B$30&gt;13701,N($A6791)&lt;=0,N(INDEX($A$2:$A$13701,MIN(13700,MAX(1,ROW()-1+設定!$B$30))))&lt;=0,$A6791&lt;設定!$B$28,$A6791&gt;設定!$B$29),0,IF(AND($C6791&gt;=MAX(INDEX($C$1:$C$13701,MAX(1,ROW()-設定!$B$24)):INDEX($C$1:$C$13701,MAX(1,ROW()-1))),$C6791&gt;MAX(INDEX($C$1:$C$13701,MIN(13701,ROW()+1)):INDEX($C$1:$C$13701,MIN(13701,ROW()+設定!$B$24))),$C6791&gt;=設定!$B$32,$C6791&gt;=MAX(MIN(INDEX($C$1:$C$13701,MAX(1,ROW()-設定!$B$26)):INDEX($C$1:$C$13701,MAX(1,ROW()-1))),MIN(INDEX($C$1:$C$13701,MIN(13701,ROW()+1)):INDEX($C$1:$C$13701,MIN(13701,ROW()+設定!$B$26))))*10^(設定!$B$27/20)),1,0))</f>
        <v>0</v>
      </c>
      <c r="G6791" s="33" t="n">
        <f aca="false">$G6790+IF($F6791=1,1,0)</f>
        <v>3</v>
      </c>
      <c r="H6791" s="0" t="str">
        <f aca="false">IF($F6791=1,$G6791,"")</f>
        <v/>
      </c>
    </row>
    <row r="6792" customFormat="false" ht="15" hidden="false" customHeight="false" outlineLevel="0" collapsed="false">
      <c r="A6792" s="30" t="n">
        <v>1060.9375</v>
      </c>
      <c r="B6792" s="31" t="n">
        <v>18.4544</v>
      </c>
      <c r="C6792" s="32" t="n">
        <f aca="false">IF($A6792="","",IF(設定!$B$21="dB",10^($B6792/20),ABS($B6792)))</f>
        <v>8.36989481073689</v>
      </c>
      <c r="D6792" s="32" t="n">
        <f aca="false">IF($A6792="","",$A6792^2)</f>
        <v>1125588.37890625</v>
      </c>
      <c r="E6792" s="32" t="n">
        <f aca="false">IF($A6792="","",IF($C6792&lt;=0,"",1/$C6792^2))</f>
        <v>0.0142744702563734</v>
      </c>
      <c r="F6792" s="33" t="n">
        <f aca="false">IF(OR(ROW()-設定!$B$30&lt;2,ROW()+設定!$B$30&gt;13701,N($A6792)&lt;=0,N(INDEX($A$2:$A$13701,MIN(13700,MAX(1,ROW()-1+設定!$B$30))))&lt;=0,$A6792&lt;設定!$B$28,$A6792&gt;設定!$B$29),0,IF(AND($C6792&gt;=MAX(INDEX($C$1:$C$13701,MAX(1,ROW()-設定!$B$24)):INDEX($C$1:$C$13701,MAX(1,ROW()-1))),$C6792&gt;MAX(INDEX($C$1:$C$13701,MIN(13701,ROW()+1)):INDEX($C$1:$C$13701,MIN(13701,ROW()+設定!$B$24))),$C6792&gt;=設定!$B$32,$C6792&gt;=MAX(MIN(INDEX($C$1:$C$13701,MAX(1,ROW()-設定!$B$26)):INDEX($C$1:$C$13701,MAX(1,ROW()-1))),MIN(INDEX($C$1:$C$13701,MIN(13701,ROW()+1)):INDEX($C$1:$C$13701,MIN(13701,ROW()+設定!$B$26))))*10^(設定!$B$27/20)),1,0))</f>
        <v>0</v>
      </c>
      <c r="G6792" s="33" t="n">
        <f aca="false">$G6791+IF($F6792=1,1,0)</f>
        <v>3</v>
      </c>
      <c r="H6792" s="0" t="str">
        <f aca="false">IF($F6792=1,$G6792,"")</f>
        <v/>
      </c>
    </row>
    <row r="6793" customFormat="false" ht="15" hidden="false" customHeight="false" outlineLevel="0" collapsed="false">
      <c r="A6793" s="30" t="n">
        <v>1061.09375</v>
      </c>
      <c r="B6793" s="31" t="n">
        <v>18.6432</v>
      </c>
      <c r="C6793" s="32" t="n">
        <f aca="false">IF($A6793="","",IF(設定!$B$21="dB",10^($B6793/20),ABS($B6793)))</f>
        <v>8.55381789138967</v>
      </c>
      <c r="D6793" s="32" t="n">
        <f aca="false">IF($A6793="","",$A6793^2)</f>
        <v>1125919.94628906</v>
      </c>
      <c r="E6793" s="32" t="n">
        <f aca="false">IF($A6793="","",IF($C6793&lt;=0,"",1/$C6793^2))</f>
        <v>0.0136672141694287</v>
      </c>
      <c r="F6793" s="33" t="n">
        <f aca="false">IF(OR(ROW()-設定!$B$30&lt;2,ROW()+設定!$B$30&gt;13701,N($A6793)&lt;=0,N(INDEX($A$2:$A$13701,MIN(13700,MAX(1,ROW()-1+設定!$B$30))))&lt;=0,$A6793&lt;設定!$B$28,$A6793&gt;設定!$B$29),0,IF(AND($C6793&gt;=MAX(INDEX($C$1:$C$13701,MAX(1,ROW()-設定!$B$24)):INDEX($C$1:$C$13701,MAX(1,ROW()-1))),$C6793&gt;MAX(INDEX($C$1:$C$13701,MIN(13701,ROW()+1)):INDEX($C$1:$C$13701,MIN(13701,ROW()+設定!$B$24))),$C6793&gt;=設定!$B$32,$C6793&gt;=MAX(MIN(INDEX($C$1:$C$13701,MAX(1,ROW()-設定!$B$26)):INDEX($C$1:$C$13701,MAX(1,ROW()-1))),MIN(INDEX($C$1:$C$13701,MIN(13701,ROW()+1)):INDEX($C$1:$C$13701,MIN(13701,ROW()+設定!$B$26))))*10^(設定!$B$27/20)),1,0))</f>
        <v>0</v>
      </c>
      <c r="G6793" s="33" t="n">
        <f aca="false">$G6792+IF($F6793=1,1,0)</f>
        <v>3</v>
      </c>
      <c r="H6793" s="0" t="str">
        <f aca="false">IF($F6793=1,$G6793,"")</f>
        <v/>
      </c>
    </row>
    <row r="6794" customFormat="false" ht="15" hidden="false" customHeight="false" outlineLevel="0" collapsed="false">
      <c r="A6794" s="30" t="n">
        <v>1061.25</v>
      </c>
      <c r="B6794" s="31" t="n">
        <v>18.6517</v>
      </c>
      <c r="C6794" s="32" t="n">
        <f aca="false">IF($A6794="","",IF(設定!$B$21="dB",10^($B6794/20),ABS($B6794)))</f>
        <v>8.56219274329585</v>
      </c>
      <c r="D6794" s="32" t="n">
        <f aca="false">IF($A6794="","",$A6794^2)</f>
        <v>1126251.5625</v>
      </c>
      <c r="E6794" s="32" t="n">
        <f aca="false">IF($A6794="","",IF($C6794&lt;=0,"",1/$C6794^2))</f>
        <v>0.0136404908942527</v>
      </c>
      <c r="F6794" s="33" t="n">
        <f aca="false">IF(OR(ROW()-設定!$B$30&lt;2,ROW()+設定!$B$30&gt;13701,N($A6794)&lt;=0,N(INDEX($A$2:$A$13701,MIN(13700,MAX(1,ROW()-1+設定!$B$30))))&lt;=0,$A6794&lt;設定!$B$28,$A6794&gt;設定!$B$29),0,IF(AND($C6794&gt;=MAX(INDEX($C$1:$C$13701,MAX(1,ROW()-設定!$B$24)):INDEX($C$1:$C$13701,MAX(1,ROW()-1))),$C6794&gt;MAX(INDEX($C$1:$C$13701,MIN(13701,ROW()+1)):INDEX($C$1:$C$13701,MIN(13701,ROW()+設定!$B$24))),$C6794&gt;=設定!$B$32,$C6794&gt;=MAX(MIN(INDEX($C$1:$C$13701,MAX(1,ROW()-設定!$B$26)):INDEX($C$1:$C$13701,MAX(1,ROW()-1))),MIN(INDEX($C$1:$C$13701,MIN(13701,ROW()+1)):INDEX($C$1:$C$13701,MIN(13701,ROW()+設定!$B$26))))*10^(設定!$B$27/20)),1,0))</f>
        <v>0</v>
      </c>
      <c r="G6794" s="33" t="n">
        <f aca="false">$G6793+IF($F6794=1,1,0)</f>
        <v>3</v>
      </c>
      <c r="H6794" s="0" t="str">
        <f aca="false">IF($F6794=1,$G6794,"")</f>
        <v/>
      </c>
    </row>
    <row r="6795" customFormat="false" ht="15" hidden="false" customHeight="false" outlineLevel="0" collapsed="false">
      <c r="A6795" s="30" t="n">
        <v>1061.40625</v>
      </c>
      <c r="B6795" s="31" t="n">
        <v>18.5779</v>
      </c>
      <c r="C6795" s="32" t="n">
        <f aca="false">IF($A6795="","",IF(設定!$B$21="dB",10^($B6795/20),ABS($B6795)))</f>
        <v>8.48975192271245</v>
      </c>
      <c r="D6795" s="32" t="n">
        <f aca="false">IF($A6795="","",$A6795^2)</f>
        <v>1126583.22753906</v>
      </c>
      <c r="E6795" s="32" t="n">
        <f aca="false">IF($A6795="","",IF($C6795&lt;=0,"",1/$C6795^2))</f>
        <v>0.0138742654691211</v>
      </c>
      <c r="F6795" s="33" t="n">
        <f aca="false">IF(OR(ROW()-設定!$B$30&lt;2,ROW()+設定!$B$30&gt;13701,N($A6795)&lt;=0,N(INDEX($A$2:$A$13701,MIN(13700,MAX(1,ROW()-1+設定!$B$30))))&lt;=0,$A6795&lt;設定!$B$28,$A6795&gt;設定!$B$29),0,IF(AND($C6795&gt;=MAX(INDEX($C$1:$C$13701,MAX(1,ROW()-設定!$B$24)):INDEX($C$1:$C$13701,MAX(1,ROW()-1))),$C6795&gt;MAX(INDEX($C$1:$C$13701,MIN(13701,ROW()+1)):INDEX($C$1:$C$13701,MIN(13701,ROW()+設定!$B$24))),$C6795&gt;=設定!$B$32,$C6795&gt;=MAX(MIN(INDEX($C$1:$C$13701,MAX(1,ROW()-設定!$B$26)):INDEX($C$1:$C$13701,MAX(1,ROW()-1))),MIN(INDEX($C$1:$C$13701,MIN(13701,ROW()+1)):INDEX($C$1:$C$13701,MIN(13701,ROW()+設定!$B$26))))*10^(設定!$B$27/20)),1,0))</f>
        <v>0</v>
      </c>
      <c r="G6795" s="33" t="n">
        <f aca="false">$G6794+IF($F6795=1,1,0)</f>
        <v>3</v>
      </c>
      <c r="H6795" s="0" t="str">
        <f aca="false">IF($F6795=1,$G6795,"")</f>
        <v/>
      </c>
    </row>
    <row r="6796" customFormat="false" ht="15" hidden="false" customHeight="false" outlineLevel="0" collapsed="false">
      <c r="A6796" s="30" t="n">
        <v>1061.5625</v>
      </c>
      <c r="B6796" s="31" t="n">
        <v>18.7987</v>
      </c>
      <c r="C6796" s="32" t="n">
        <f aca="false">IF($A6796="","",IF(設定!$B$21="dB",10^($B6796/20),ABS($B6796)))</f>
        <v>8.70833244304992</v>
      </c>
      <c r="D6796" s="32" t="n">
        <f aca="false">IF($A6796="","",$A6796^2)</f>
        <v>1126914.94140625</v>
      </c>
      <c r="E6796" s="32" t="n">
        <f aca="false">IF($A6796="","",IF($C6796&lt;=0,"",1/$C6796^2))</f>
        <v>0.0131865139940251</v>
      </c>
      <c r="F6796" s="33" t="n">
        <f aca="false">IF(OR(ROW()-設定!$B$30&lt;2,ROW()+設定!$B$30&gt;13701,N($A6796)&lt;=0,N(INDEX($A$2:$A$13701,MIN(13700,MAX(1,ROW()-1+設定!$B$30))))&lt;=0,$A6796&lt;設定!$B$28,$A6796&gt;設定!$B$29),0,IF(AND($C6796&gt;=MAX(INDEX($C$1:$C$13701,MAX(1,ROW()-設定!$B$24)):INDEX($C$1:$C$13701,MAX(1,ROW()-1))),$C6796&gt;MAX(INDEX($C$1:$C$13701,MIN(13701,ROW()+1)):INDEX($C$1:$C$13701,MIN(13701,ROW()+設定!$B$24))),$C6796&gt;=設定!$B$32,$C6796&gt;=MAX(MIN(INDEX($C$1:$C$13701,MAX(1,ROW()-設定!$B$26)):INDEX($C$1:$C$13701,MAX(1,ROW()-1))),MIN(INDEX($C$1:$C$13701,MIN(13701,ROW()+1)):INDEX($C$1:$C$13701,MIN(13701,ROW()+設定!$B$26))))*10^(設定!$B$27/20)),1,0))</f>
        <v>0</v>
      </c>
      <c r="G6796" s="33" t="n">
        <f aca="false">$G6795+IF($F6796=1,1,0)</f>
        <v>3</v>
      </c>
      <c r="H6796" s="0" t="str">
        <f aca="false">IF($F6796=1,$G6796,"")</f>
        <v/>
      </c>
    </row>
    <row r="6797" customFormat="false" ht="15" hidden="false" customHeight="false" outlineLevel="0" collapsed="false">
      <c r="A6797" s="30" t="n">
        <v>1061.71875</v>
      </c>
      <c r="B6797" s="31" t="n">
        <v>18.9342</v>
      </c>
      <c r="C6797" s="32" t="n">
        <f aca="false">IF($A6797="","",IF(設定!$B$21="dB",10^($B6797/20),ABS($B6797)))</f>
        <v>8.84524771456312</v>
      </c>
      <c r="D6797" s="32" t="n">
        <f aca="false">IF($A6797="","",$A6797^2)</f>
        <v>1127246.70410156</v>
      </c>
      <c r="E6797" s="32" t="n">
        <f aca="false">IF($A6797="","",IF($C6797&lt;=0,"",1/$C6797^2))</f>
        <v>0.0127814463082441</v>
      </c>
      <c r="F6797" s="33" t="n">
        <f aca="false">IF(OR(ROW()-設定!$B$30&lt;2,ROW()+設定!$B$30&gt;13701,N($A6797)&lt;=0,N(INDEX($A$2:$A$13701,MIN(13700,MAX(1,ROW()-1+設定!$B$30))))&lt;=0,$A6797&lt;設定!$B$28,$A6797&gt;設定!$B$29),0,IF(AND($C6797&gt;=MAX(INDEX($C$1:$C$13701,MAX(1,ROW()-設定!$B$24)):INDEX($C$1:$C$13701,MAX(1,ROW()-1))),$C6797&gt;MAX(INDEX($C$1:$C$13701,MIN(13701,ROW()+1)):INDEX($C$1:$C$13701,MIN(13701,ROW()+設定!$B$24))),$C6797&gt;=設定!$B$32,$C6797&gt;=MAX(MIN(INDEX($C$1:$C$13701,MAX(1,ROW()-設定!$B$26)):INDEX($C$1:$C$13701,MAX(1,ROW()-1))),MIN(INDEX($C$1:$C$13701,MIN(13701,ROW()+1)):INDEX($C$1:$C$13701,MIN(13701,ROW()+設定!$B$26))))*10^(設定!$B$27/20)),1,0))</f>
        <v>0</v>
      </c>
      <c r="G6797" s="33" t="n">
        <f aca="false">$G6796+IF($F6797=1,1,0)</f>
        <v>3</v>
      </c>
      <c r="H6797" s="0" t="str">
        <f aca="false">IF($F6797=1,$G6797,"")</f>
        <v/>
      </c>
    </row>
    <row r="6798" customFormat="false" ht="15" hidden="false" customHeight="false" outlineLevel="0" collapsed="false">
      <c r="A6798" s="30" t="n">
        <v>1061.875</v>
      </c>
      <c r="B6798" s="31" t="n">
        <v>18.8971</v>
      </c>
      <c r="C6798" s="32" t="n">
        <f aca="false">IF($A6798="","",IF(設定!$B$21="dB",10^($B6798/20),ABS($B6798)))</f>
        <v>8.80754762058697</v>
      </c>
      <c r="D6798" s="32" t="n">
        <f aca="false">IF($A6798="","",$A6798^2)</f>
        <v>1127578.515625</v>
      </c>
      <c r="E6798" s="32" t="n">
        <f aca="false">IF($A6798="","",IF($C6798&lt;=0,"",1/$C6798^2))</f>
        <v>0.0128911006718763</v>
      </c>
      <c r="F6798" s="33" t="n">
        <f aca="false">IF(OR(ROW()-設定!$B$30&lt;2,ROW()+設定!$B$30&gt;13701,N($A6798)&lt;=0,N(INDEX($A$2:$A$13701,MIN(13700,MAX(1,ROW()-1+設定!$B$30))))&lt;=0,$A6798&lt;設定!$B$28,$A6798&gt;設定!$B$29),0,IF(AND($C6798&gt;=MAX(INDEX($C$1:$C$13701,MAX(1,ROW()-設定!$B$24)):INDEX($C$1:$C$13701,MAX(1,ROW()-1))),$C6798&gt;MAX(INDEX($C$1:$C$13701,MIN(13701,ROW()+1)):INDEX($C$1:$C$13701,MIN(13701,ROW()+設定!$B$24))),$C6798&gt;=設定!$B$32,$C6798&gt;=MAX(MIN(INDEX($C$1:$C$13701,MAX(1,ROW()-設定!$B$26)):INDEX($C$1:$C$13701,MAX(1,ROW()-1))),MIN(INDEX($C$1:$C$13701,MIN(13701,ROW()+1)):INDEX($C$1:$C$13701,MIN(13701,ROW()+設定!$B$26))))*10^(設定!$B$27/20)),1,0))</f>
        <v>0</v>
      </c>
      <c r="G6798" s="33" t="n">
        <f aca="false">$G6797+IF($F6798=1,1,0)</f>
        <v>3</v>
      </c>
      <c r="H6798" s="0" t="str">
        <f aca="false">IF($F6798=1,$G6798,"")</f>
        <v/>
      </c>
    </row>
    <row r="6799" customFormat="false" ht="15" hidden="false" customHeight="false" outlineLevel="0" collapsed="false">
      <c r="A6799" s="30" t="n">
        <v>1062.03125</v>
      </c>
      <c r="B6799" s="31" t="n">
        <v>18.6437</v>
      </c>
      <c r="C6799" s="32" t="n">
        <f aca="false">IF($A6799="","",IF(設定!$B$21="dB",10^($B6799/20),ABS($B6799)))</f>
        <v>8.5543103029014</v>
      </c>
      <c r="D6799" s="32" t="n">
        <f aca="false">IF($A6799="","",$A6799^2)</f>
        <v>1127910.37597656</v>
      </c>
      <c r="E6799" s="32" t="n">
        <f aca="false">IF($A6799="","",IF($C6799&lt;=0,"",1/$C6799^2))</f>
        <v>0.0136656407638224</v>
      </c>
      <c r="F6799" s="33" t="n">
        <f aca="false">IF(OR(ROW()-設定!$B$30&lt;2,ROW()+設定!$B$30&gt;13701,N($A6799)&lt;=0,N(INDEX($A$2:$A$13701,MIN(13700,MAX(1,ROW()-1+設定!$B$30))))&lt;=0,$A6799&lt;設定!$B$28,$A6799&gt;設定!$B$29),0,IF(AND($C6799&gt;=MAX(INDEX($C$1:$C$13701,MAX(1,ROW()-設定!$B$24)):INDEX($C$1:$C$13701,MAX(1,ROW()-1))),$C6799&gt;MAX(INDEX($C$1:$C$13701,MIN(13701,ROW()+1)):INDEX($C$1:$C$13701,MIN(13701,ROW()+設定!$B$24))),$C6799&gt;=設定!$B$32,$C6799&gt;=MAX(MIN(INDEX($C$1:$C$13701,MAX(1,ROW()-設定!$B$26)):INDEX($C$1:$C$13701,MAX(1,ROW()-1))),MIN(INDEX($C$1:$C$13701,MIN(13701,ROW()+1)):INDEX($C$1:$C$13701,MIN(13701,ROW()+設定!$B$26))))*10^(設定!$B$27/20)),1,0))</f>
        <v>0</v>
      </c>
      <c r="G6799" s="33" t="n">
        <f aca="false">$G6798+IF($F6799=1,1,0)</f>
        <v>3</v>
      </c>
      <c r="H6799" s="0" t="str">
        <f aca="false">IF($F6799=1,$G6799,"")</f>
        <v/>
      </c>
    </row>
    <row r="6800" customFormat="false" ht="15" hidden="false" customHeight="false" outlineLevel="0" collapsed="false">
      <c r="A6800" s="30" t="n">
        <v>1062.1875</v>
      </c>
      <c r="B6800" s="31" t="n">
        <v>18.9422</v>
      </c>
      <c r="C6800" s="32" t="n">
        <f aca="false">IF($A6800="","",IF(設定!$B$21="dB",10^($B6800/20),ABS($B6800)))</f>
        <v>8.85339824165594</v>
      </c>
      <c r="D6800" s="32" t="n">
        <f aca="false">IF($A6800="","",$A6800^2)</f>
        <v>1128242.28515625</v>
      </c>
      <c r="E6800" s="32" t="n">
        <f aca="false">IF($A6800="","",IF($C6800&lt;=0,"",1/$C6800^2))</f>
        <v>0.0127579236858424</v>
      </c>
      <c r="F6800" s="33" t="n">
        <f aca="false">IF(OR(ROW()-設定!$B$30&lt;2,ROW()+設定!$B$30&gt;13701,N($A6800)&lt;=0,N(INDEX($A$2:$A$13701,MIN(13700,MAX(1,ROW()-1+設定!$B$30))))&lt;=0,$A6800&lt;設定!$B$28,$A6800&gt;設定!$B$29),0,IF(AND($C6800&gt;=MAX(INDEX($C$1:$C$13701,MAX(1,ROW()-設定!$B$24)):INDEX($C$1:$C$13701,MAX(1,ROW()-1))),$C6800&gt;MAX(INDEX($C$1:$C$13701,MIN(13701,ROW()+1)):INDEX($C$1:$C$13701,MIN(13701,ROW()+設定!$B$24))),$C6800&gt;=設定!$B$32,$C6800&gt;=MAX(MIN(INDEX($C$1:$C$13701,MAX(1,ROW()-設定!$B$26)):INDEX($C$1:$C$13701,MAX(1,ROW()-1))),MIN(INDEX($C$1:$C$13701,MIN(13701,ROW()+1)):INDEX($C$1:$C$13701,MIN(13701,ROW()+設定!$B$26))))*10^(設定!$B$27/20)),1,0))</f>
        <v>0</v>
      </c>
      <c r="G6800" s="33" t="n">
        <f aca="false">$G6799+IF($F6800=1,1,0)</f>
        <v>3</v>
      </c>
      <c r="H6800" s="0" t="str">
        <f aca="false">IF($F6800=1,$G6800,"")</f>
        <v/>
      </c>
    </row>
    <row r="6801" customFormat="false" ht="15" hidden="false" customHeight="false" outlineLevel="0" collapsed="false">
      <c r="A6801" s="30" t="n">
        <v>1062.34375</v>
      </c>
      <c r="B6801" s="31" t="n">
        <v>18.8594</v>
      </c>
      <c r="C6801" s="32" t="n">
        <f aca="false">IF($A6801="","",IF(設定!$B$21="dB",10^($B6801/20),ABS($B6801)))</f>
        <v>8.76940242165464</v>
      </c>
      <c r="D6801" s="32" t="n">
        <f aca="false">IF($A6801="","",$A6801^2)</f>
        <v>1128574.24316406</v>
      </c>
      <c r="E6801" s="32" t="n">
        <f aca="false">IF($A6801="","",IF($C6801&lt;=0,"",1/$C6801^2))</f>
        <v>0.0130034921550725</v>
      </c>
      <c r="F6801" s="33" t="n">
        <f aca="false">IF(OR(ROW()-設定!$B$30&lt;2,ROW()+設定!$B$30&gt;13701,N($A6801)&lt;=0,N(INDEX($A$2:$A$13701,MIN(13700,MAX(1,ROW()-1+設定!$B$30))))&lt;=0,$A6801&lt;設定!$B$28,$A6801&gt;設定!$B$29),0,IF(AND($C6801&gt;=MAX(INDEX($C$1:$C$13701,MAX(1,ROW()-設定!$B$24)):INDEX($C$1:$C$13701,MAX(1,ROW()-1))),$C6801&gt;MAX(INDEX($C$1:$C$13701,MIN(13701,ROW()+1)):INDEX($C$1:$C$13701,MIN(13701,ROW()+設定!$B$24))),$C6801&gt;=設定!$B$32,$C6801&gt;=MAX(MIN(INDEX($C$1:$C$13701,MAX(1,ROW()-設定!$B$26)):INDEX($C$1:$C$13701,MAX(1,ROW()-1))),MIN(INDEX($C$1:$C$13701,MIN(13701,ROW()+1)):INDEX($C$1:$C$13701,MIN(13701,ROW()+設定!$B$26))))*10^(設定!$B$27/20)),1,0))</f>
        <v>0</v>
      </c>
      <c r="G6801" s="33" t="n">
        <f aca="false">$G6800+IF($F6801=1,1,0)</f>
        <v>3</v>
      </c>
      <c r="H6801" s="0" t="str">
        <f aca="false">IF($F6801=1,$G6801,"")</f>
        <v/>
      </c>
    </row>
    <row r="6802" customFormat="false" ht="15" hidden="false" customHeight="false" outlineLevel="0" collapsed="false">
      <c r="A6802" s="30" t="n">
        <v>1062.5</v>
      </c>
      <c r="B6802" s="31" t="n">
        <v>18.8566</v>
      </c>
      <c r="C6802" s="32" t="n">
        <f aca="false">IF($A6802="","",IF(設定!$B$21="dB",10^($B6802/20),ABS($B6802)))</f>
        <v>8.76657595591088</v>
      </c>
      <c r="D6802" s="32" t="n">
        <f aca="false">IF($A6802="","",$A6802^2)</f>
        <v>1128906.25</v>
      </c>
      <c r="E6802" s="32" t="n">
        <f aca="false">IF($A6802="","",IF($C6802&lt;=0,"",1/$C6802^2))</f>
        <v>0.0130118785194405</v>
      </c>
      <c r="F6802" s="33" t="n">
        <f aca="false">IF(OR(ROW()-設定!$B$30&lt;2,ROW()+設定!$B$30&gt;13701,N($A6802)&lt;=0,N(INDEX($A$2:$A$13701,MIN(13700,MAX(1,ROW()-1+設定!$B$30))))&lt;=0,$A6802&lt;設定!$B$28,$A6802&gt;設定!$B$29),0,IF(AND($C6802&gt;=MAX(INDEX($C$1:$C$13701,MAX(1,ROW()-設定!$B$24)):INDEX($C$1:$C$13701,MAX(1,ROW()-1))),$C6802&gt;MAX(INDEX($C$1:$C$13701,MIN(13701,ROW()+1)):INDEX($C$1:$C$13701,MIN(13701,ROW()+設定!$B$24))),$C6802&gt;=設定!$B$32,$C6802&gt;=MAX(MIN(INDEX($C$1:$C$13701,MAX(1,ROW()-設定!$B$26)):INDEX($C$1:$C$13701,MAX(1,ROW()-1))),MIN(INDEX($C$1:$C$13701,MIN(13701,ROW()+1)):INDEX($C$1:$C$13701,MIN(13701,ROW()+設定!$B$26))))*10^(設定!$B$27/20)),1,0))</f>
        <v>0</v>
      </c>
      <c r="G6802" s="33" t="n">
        <f aca="false">$G6801+IF($F6802=1,1,0)</f>
        <v>3</v>
      </c>
      <c r="H6802" s="0" t="str">
        <f aca="false">IF($F6802=1,$G6802,"")</f>
        <v/>
      </c>
    </row>
    <row r="6803" customFormat="false" ht="15" hidden="false" customHeight="false" outlineLevel="0" collapsed="false">
      <c r="A6803" s="30" t="n">
        <v>1062.65625</v>
      </c>
      <c r="B6803" s="31" t="n">
        <v>18.8257</v>
      </c>
      <c r="C6803" s="32" t="n">
        <f aca="false">IF($A6803="","",IF(設定!$B$21="dB",10^($B6803/20),ABS($B6803)))</f>
        <v>8.73544432295291</v>
      </c>
      <c r="D6803" s="32" t="n">
        <f aca="false">IF($A6803="","",$A6803^2)</f>
        <v>1129238.30566406</v>
      </c>
      <c r="E6803" s="32" t="n">
        <f aca="false">IF($A6803="","",IF($C6803&lt;=0,"",1/$C6803^2))</f>
        <v>0.0131047880111585</v>
      </c>
      <c r="F6803" s="33" t="n">
        <f aca="false">IF(OR(ROW()-設定!$B$30&lt;2,ROW()+設定!$B$30&gt;13701,N($A6803)&lt;=0,N(INDEX($A$2:$A$13701,MIN(13700,MAX(1,ROW()-1+設定!$B$30))))&lt;=0,$A6803&lt;設定!$B$28,$A6803&gt;設定!$B$29),0,IF(AND($C6803&gt;=MAX(INDEX($C$1:$C$13701,MAX(1,ROW()-設定!$B$24)):INDEX($C$1:$C$13701,MAX(1,ROW()-1))),$C6803&gt;MAX(INDEX($C$1:$C$13701,MIN(13701,ROW()+1)):INDEX($C$1:$C$13701,MIN(13701,ROW()+設定!$B$24))),$C6803&gt;=設定!$B$32,$C6803&gt;=MAX(MIN(INDEX($C$1:$C$13701,MAX(1,ROW()-設定!$B$26)):INDEX($C$1:$C$13701,MAX(1,ROW()-1))),MIN(INDEX($C$1:$C$13701,MIN(13701,ROW()+1)):INDEX($C$1:$C$13701,MIN(13701,ROW()+設定!$B$26))))*10^(設定!$B$27/20)),1,0))</f>
        <v>0</v>
      </c>
      <c r="G6803" s="33" t="n">
        <f aca="false">$G6802+IF($F6803=1,1,0)</f>
        <v>3</v>
      </c>
      <c r="H6803" s="0" t="str">
        <f aca="false">IF($F6803=1,$G6803,"")</f>
        <v/>
      </c>
    </row>
    <row r="6804" customFormat="false" ht="15" hidden="false" customHeight="false" outlineLevel="0" collapsed="false">
      <c r="A6804" s="30" t="n">
        <v>1062.8125</v>
      </c>
      <c r="B6804" s="31" t="n">
        <v>18.9122</v>
      </c>
      <c r="C6804" s="32" t="n">
        <f aca="false">IF($A6804="","",IF(設定!$B$21="dB",10^($B6804/20),ABS($B6804)))</f>
        <v>8.82287243398373</v>
      </c>
      <c r="D6804" s="32" t="n">
        <f aca="false">IF($A6804="","",$A6804^2)</f>
        <v>1129570.41015625</v>
      </c>
      <c r="E6804" s="32" t="n">
        <f aca="false">IF($A6804="","",IF($C6804&lt;=0,"",1/$C6804^2))</f>
        <v>0.0128463573880693</v>
      </c>
      <c r="F6804" s="33" t="n">
        <f aca="false">IF(OR(ROW()-設定!$B$30&lt;2,ROW()+設定!$B$30&gt;13701,N($A6804)&lt;=0,N(INDEX($A$2:$A$13701,MIN(13700,MAX(1,ROW()-1+設定!$B$30))))&lt;=0,$A6804&lt;設定!$B$28,$A6804&gt;設定!$B$29),0,IF(AND($C6804&gt;=MAX(INDEX($C$1:$C$13701,MAX(1,ROW()-設定!$B$24)):INDEX($C$1:$C$13701,MAX(1,ROW()-1))),$C6804&gt;MAX(INDEX($C$1:$C$13701,MIN(13701,ROW()+1)):INDEX($C$1:$C$13701,MIN(13701,ROW()+設定!$B$24))),$C6804&gt;=設定!$B$32,$C6804&gt;=MAX(MIN(INDEX($C$1:$C$13701,MAX(1,ROW()-設定!$B$26)):INDEX($C$1:$C$13701,MAX(1,ROW()-1))),MIN(INDEX($C$1:$C$13701,MIN(13701,ROW()+1)):INDEX($C$1:$C$13701,MIN(13701,ROW()+設定!$B$26))))*10^(設定!$B$27/20)),1,0))</f>
        <v>0</v>
      </c>
      <c r="G6804" s="33" t="n">
        <f aca="false">$G6803+IF($F6804=1,1,0)</f>
        <v>3</v>
      </c>
      <c r="H6804" s="0" t="str">
        <f aca="false">IF($F6804=1,$G6804,"")</f>
        <v/>
      </c>
    </row>
    <row r="6805" customFormat="false" ht="15" hidden="false" customHeight="false" outlineLevel="0" collapsed="false">
      <c r="A6805" s="30" t="n">
        <v>1062.96875</v>
      </c>
      <c r="B6805" s="31" t="n">
        <v>19.0811</v>
      </c>
      <c r="C6805" s="32" t="n">
        <f aca="false">IF($A6805="","",IF(設定!$B$21="dB",10^($B6805/20),ABS($B6805)))</f>
        <v>8.99611503078252</v>
      </c>
      <c r="D6805" s="32" t="n">
        <f aca="false">IF($A6805="","",$A6805^2)</f>
        <v>1129902.56347656</v>
      </c>
      <c r="E6805" s="32" t="n">
        <f aca="false">IF($A6805="","",IF($C6805&lt;=0,"",1/$C6805^2))</f>
        <v>0.0123563442693105</v>
      </c>
      <c r="F6805" s="33" t="n">
        <f aca="false">IF(OR(ROW()-設定!$B$30&lt;2,ROW()+設定!$B$30&gt;13701,N($A6805)&lt;=0,N(INDEX($A$2:$A$13701,MIN(13700,MAX(1,ROW()-1+設定!$B$30))))&lt;=0,$A6805&lt;設定!$B$28,$A6805&gt;設定!$B$29),0,IF(AND($C6805&gt;=MAX(INDEX($C$1:$C$13701,MAX(1,ROW()-設定!$B$24)):INDEX($C$1:$C$13701,MAX(1,ROW()-1))),$C6805&gt;MAX(INDEX($C$1:$C$13701,MIN(13701,ROW()+1)):INDEX($C$1:$C$13701,MIN(13701,ROW()+設定!$B$24))),$C6805&gt;=設定!$B$32,$C6805&gt;=MAX(MIN(INDEX($C$1:$C$13701,MAX(1,ROW()-設定!$B$26)):INDEX($C$1:$C$13701,MAX(1,ROW()-1))),MIN(INDEX($C$1:$C$13701,MIN(13701,ROW()+1)):INDEX($C$1:$C$13701,MIN(13701,ROW()+設定!$B$26))))*10^(設定!$B$27/20)),1,0))</f>
        <v>0</v>
      </c>
      <c r="G6805" s="33" t="n">
        <f aca="false">$G6804+IF($F6805=1,1,0)</f>
        <v>3</v>
      </c>
      <c r="H6805" s="0" t="str">
        <f aca="false">IF($F6805=1,$G6805,"")</f>
        <v/>
      </c>
    </row>
    <row r="6806" customFormat="false" ht="15" hidden="false" customHeight="false" outlineLevel="0" collapsed="false">
      <c r="A6806" s="30" t="n">
        <v>1063.125</v>
      </c>
      <c r="B6806" s="31" t="n">
        <v>19.02</v>
      </c>
      <c r="C6806" s="32" t="n">
        <f aca="false">IF($A6806="","",IF(設定!$B$21="dB",10^($B6806/20),ABS($B6806)))</f>
        <v>8.93305483733295</v>
      </c>
      <c r="D6806" s="32" t="n">
        <f aca="false">IF($A6806="","",$A6806^2)</f>
        <v>1130234.765625</v>
      </c>
      <c r="E6806" s="32" t="n">
        <f aca="false">IF($A6806="","",IF($C6806&lt;=0,"",1/$C6806^2))</f>
        <v>0.0125314117494142</v>
      </c>
      <c r="F6806" s="33" t="n">
        <f aca="false">IF(OR(ROW()-設定!$B$30&lt;2,ROW()+設定!$B$30&gt;13701,N($A6806)&lt;=0,N(INDEX($A$2:$A$13701,MIN(13700,MAX(1,ROW()-1+設定!$B$30))))&lt;=0,$A6806&lt;設定!$B$28,$A6806&gt;設定!$B$29),0,IF(AND($C6806&gt;=MAX(INDEX($C$1:$C$13701,MAX(1,ROW()-設定!$B$24)):INDEX($C$1:$C$13701,MAX(1,ROW()-1))),$C6806&gt;MAX(INDEX($C$1:$C$13701,MIN(13701,ROW()+1)):INDEX($C$1:$C$13701,MIN(13701,ROW()+設定!$B$24))),$C6806&gt;=設定!$B$32,$C6806&gt;=MAX(MIN(INDEX($C$1:$C$13701,MAX(1,ROW()-設定!$B$26)):INDEX($C$1:$C$13701,MAX(1,ROW()-1))),MIN(INDEX($C$1:$C$13701,MIN(13701,ROW()+1)):INDEX($C$1:$C$13701,MIN(13701,ROW()+設定!$B$26))))*10^(設定!$B$27/20)),1,0))</f>
        <v>0</v>
      </c>
      <c r="G6806" s="33" t="n">
        <f aca="false">$G6805+IF($F6806=1,1,0)</f>
        <v>3</v>
      </c>
      <c r="H6806" s="0" t="str">
        <f aca="false">IF($F6806=1,$G6806,"")</f>
        <v/>
      </c>
    </row>
    <row r="6807" customFormat="false" ht="15" hidden="false" customHeight="false" outlineLevel="0" collapsed="false">
      <c r="A6807" s="30" t="n">
        <v>1063.28125</v>
      </c>
      <c r="B6807" s="31" t="n">
        <v>18.9465</v>
      </c>
      <c r="C6807" s="32" t="n">
        <f aca="false">IF($A6807="","",IF(設定!$B$21="dB",10^($B6807/20),ABS($B6807)))</f>
        <v>8.85778225283639</v>
      </c>
      <c r="D6807" s="32" t="n">
        <f aca="false">IF($A6807="","",$A6807^2)</f>
        <v>1130567.01660156</v>
      </c>
      <c r="E6807" s="32" t="n">
        <f aca="false">IF($A6807="","",IF($C6807&lt;=0,"",1/$C6807^2))</f>
        <v>0.0127452981691036</v>
      </c>
      <c r="F6807" s="33" t="n">
        <f aca="false">IF(OR(ROW()-設定!$B$30&lt;2,ROW()+設定!$B$30&gt;13701,N($A6807)&lt;=0,N(INDEX($A$2:$A$13701,MIN(13700,MAX(1,ROW()-1+設定!$B$30))))&lt;=0,$A6807&lt;設定!$B$28,$A6807&gt;設定!$B$29),0,IF(AND($C6807&gt;=MAX(INDEX($C$1:$C$13701,MAX(1,ROW()-設定!$B$24)):INDEX($C$1:$C$13701,MAX(1,ROW()-1))),$C6807&gt;MAX(INDEX($C$1:$C$13701,MIN(13701,ROW()+1)):INDEX($C$1:$C$13701,MIN(13701,ROW()+設定!$B$24))),$C6807&gt;=設定!$B$32,$C6807&gt;=MAX(MIN(INDEX($C$1:$C$13701,MAX(1,ROW()-設定!$B$26)):INDEX($C$1:$C$13701,MAX(1,ROW()-1))),MIN(INDEX($C$1:$C$13701,MIN(13701,ROW()+1)):INDEX($C$1:$C$13701,MIN(13701,ROW()+設定!$B$26))))*10^(設定!$B$27/20)),1,0))</f>
        <v>0</v>
      </c>
      <c r="G6807" s="33" t="n">
        <f aca="false">$G6806+IF($F6807=1,1,0)</f>
        <v>3</v>
      </c>
      <c r="H6807" s="0" t="str">
        <f aca="false">IF($F6807=1,$G6807,"")</f>
        <v/>
      </c>
    </row>
    <row r="6808" customFormat="false" ht="15" hidden="false" customHeight="false" outlineLevel="0" collapsed="false">
      <c r="A6808" s="30" t="n">
        <v>1063.4375</v>
      </c>
      <c r="B6808" s="31" t="n">
        <v>18.9457</v>
      </c>
      <c r="C6808" s="32" t="n">
        <f aca="false">IF($A6808="","",IF(設定!$B$21="dB",10^($B6808/20),ABS($B6808)))</f>
        <v>8.85696645851079</v>
      </c>
      <c r="D6808" s="32" t="n">
        <f aca="false">IF($A6808="","",$A6808^2)</f>
        <v>1130899.31640625</v>
      </c>
      <c r="E6808" s="32" t="n">
        <f aca="false">IF($A6808="","",IF($C6808&lt;=0,"",1/$C6808^2))</f>
        <v>0.0127476461560401</v>
      </c>
      <c r="F6808" s="33" t="n">
        <f aca="false">IF(OR(ROW()-設定!$B$30&lt;2,ROW()+設定!$B$30&gt;13701,N($A6808)&lt;=0,N(INDEX($A$2:$A$13701,MIN(13700,MAX(1,ROW()-1+設定!$B$30))))&lt;=0,$A6808&lt;設定!$B$28,$A6808&gt;設定!$B$29),0,IF(AND($C6808&gt;=MAX(INDEX($C$1:$C$13701,MAX(1,ROW()-設定!$B$24)):INDEX($C$1:$C$13701,MAX(1,ROW()-1))),$C6808&gt;MAX(INDEX($C$1:$C$13701,MIN(13701,ROW()+1)):INDEX($C$1:$C$13701,MIN(13701,ROW()+設定!$B$24))),$C6808&gt;=設定!$B$32,$C6808&gt;=MAX(MIN(INDEX($C$1:$C$13701,MAX(1,ROW()-設定!$B$26)):INDEX($C$1:$C$13701,MAX(1,ROW()-1))),MIN(INDEX($C$1:$C$13701,MIN(13701,ROW()+1)):INDEX($C$1:$C$13701,MIN(13701,ROW()+設定!$B$26))))*10^(設定!$B$27/20)),1,0))</f>
        <v>0</v>
      </c>
      <c r="G6808" s="33" t="n">
        <f aca="false">$G6807+IF($F6808=1,1,0)</f>
        <v>3</v>
      </c>
      <c r="H6808" s="0" t="str">
        <f aca="false">IF($F6808=1,$G6808,"")</f>
        <v/>
      </c>
    </row>
    <row r="6809" customFormat="false" ht="15" hidden="false" customHeight="false" outlineLevel="0" collapsed="false">
      <c r="A6809" s="30" t="n">
        <v>1063.59375</v>
      </c>
      <c r="B6809" s="31" t="n">
        <v>18.9981</v>
      </c>
      <c r="C6809" s="32" t="n">
        <f aca="false">IF($A6809="","",IF(設定!$B$21="dB",10^($B6809/20),ABS($B6809)))</f>
        <v>8.910560022484</v>
      </c>
      <c r="D6809" s="32" t="n">
        <f aca="false">IF($A6809="","",$A6809^2)</f>
        <v>1131231.66503906</v>
      </c>
      <c r="E6809" s="32" t="n">
        <f aca="false">IF($A6809="","",IF($C6809&lt;=0,"",1/$C6809^2))</f>
        <v>0.0125947630103838</v>
      </c>
      <c r="F6809" s="33" t="n">
        <f aca="false">IF(OR(ROW()-設定!$B$30&lt;2,ROW()+設定!$B$30&gt;13701,N($A6809)&lt;=0,N(INDEX($A$2:$A$13701,MIN(13700,MAX(1,ROW()-1+設定!$B$30))))&lt;=0,$A6809&lt;設定!$B$28,$A6809&gt;設定!$B$29),0,IF(AND($C6809&gt;=MAX(INDEX($C$1:$C$13701,MAX(1,ROW()-設定!$B$24)):INDEX($C$1:$C$13701,MAX(1,ROW()-1))),$C6809&gt;MAX(INDEX($C$1:$C$13701,MIN(13701,ROW()+1)):INDEX($C$1:$C$13701,MIN(13701,ROW()+設定!$B$24))),$C6809&gt;=設定!$B$32,$C6809&gt;=MAX(MIN(INDEX($C$1:$C$13701,MAX(1,ROW()-設定!$B$26)):INDEX($C$1:$C$13701,MAX(1,ROW()-1))),MIN(INDEX($C$1:$C$13701,MIN(13701,ROW()+1)):INDEX($C$1:$C$13701,MIN(13701,ROW()+設定!$B$26))))*10^(設定!$B$27/20)),1,0))</f>
        <v>0</v>
      </c>
      <c r="G6809" s="33" t="n">
        <f aca="false">$G6808+IF($F6809=1,1,0)</f>
        <v>3</v>
      </c>
      <c r="H6809" s="0" t="str">
        <f aca="false">IF($F6809=1,$G6809,"")</f>
        <v/>
      </c>
    </row>
    <row r="6810" customFormat="false" ht="15" hidden="false" customHeight="false" outlineLevel="0" collapsed="false">
      <c r="A6810" s="30" t="n">
        <v>1063.75</v>
      </c>
      <c r="B6810" s="31" t="n">
        <v>19.1271</v>
      </c>
      <c r="C6810" s="32" t="n">
        <f aca="false">IF($A6810="","",IF(設定!$B$21="dB",10^($B6810/20),ABS($B6810)))</f>
        <v>9.04388434782741</v>
      </c>
      <c r="D6810" s="32" t="n">
        <f aca="false">IF($A6810="","",$A6810^2)</f>
        <v>1131564.0625</v>
      </c>
      <c r="E6810" s="32" t="n">
        <f aca="false">IF($A6810="","",IF($C6810&lt;=0,"",1/$C6810^2))</f>
        <v>0.0122261578894781</v>
      </c>
      <c r="F6810" s="33" t="n">
        <f aca="false">IF(OR(ROW()-設定!$B$30&lt;2,ROW()+設定!$B$30&gt;13701,N($A6810)&lt;=0,N(INDEX($A$2:$A$13701,MIN(13700,MAX(1,ROW()-1+設定!$B$30))))&lt;=0,$A6810&lt;設定!$B$28,$A6810&gt;設定!$B$29),0,IF(AND($C6810&gt;=MAX(INDEX($C$1:$C$13701,MAX(1,ROW()-設定!$B$24)):INDEX($C$1:$C$13701,MAX(1,ROW()-1))),$C6810&gt;MAX(INDEX($C$1:$C$13701,MIN(13701,ROW()+1)):INDEX($C$1:$C$13701,MIN(13701,ROW()+設定!$B$24))),$C6810&gt;=設定!$B$32,$C6810&gt;=MAX(MIN(INDEX($C$1:$C$13701,MAX(1,ROW()-設定!$B$26)):INDEX($C$1:$C$13701,MAX(1,ROW()-1))),MIN(INDEX($C$1:$C$13701,MIN(13701,ROW()+1)):INDEX($C$1:$C$13701,MIN(13701,ROW()+設定!$B$26))))*10^(設定!$B$27/20)),1,0))</f>
        <v>0</v>
      </c>
      <c r="G6810" s="33" t="n">
        <f aca="false">$G6809+IF($F6810=1,1,0)</f>
        <v>3</v>
      </c>
      <c r="H6810" s="0" t="str">
        <f aca="false">IF($F6810=1,$G6810,"")</f>
        <v/>
      </c>
    </row>
    <row r="6811" customFormat="false" ht="15" hidden="false" customHeight="false" outlineLevel="0" collapsed="false">
      <c r="A6811" s="30" t="n">
        <v>1063.90625</v>
      </c>
      <c r="B6811" s="31" t="n">
        <v>19.2837</v>
      </c>
      <c r="C6811" s="32" t="n">
        <f aca="false">IF($A6811="","",IF(設定!$B$21="dB",10^($B6811/20),ABS($B6811)))</f>
        <v>9.20841746766865</v>
      </c>
      <c r="D6811" s="32" t="n">
        <f aca="false">IF($A6811="","",$A6811^2)</f>
        <v>1131896.50878906</v>
      </c>
      <c r="E6811" s="32" t="n">
        <f aca="false">IF($A6811="","",IF($C6811&lt;=0,"",1/$C6811^2))</f>
        <v>0.0117931548206686</v>
      </c>
      <c r="F6811" s="33" t="n">
        <f aca="false">IF(OR(ROW()-設定!$B$30&lt;2,ROW()+設定!$B$30&gt;13701,N($A6811)&lt;=0,N(INDEX($A$2:$A$13701,MIN(13700,MAX(1,ROW()-1+設定!$B$30))))&lt;=0,$A6811&lt;設定!$B$28,$A6811&gt;設定!$B$29),0,IF(AND($C6811&gt;=MAX(INDEX($C$1:$C$13701,MAX(1,ROW()-設定!$B$24)):INDEX($C$1:$C$13701,MAX(1,ROW()-1))),$C6811&gt;MAX(INDEX($C$1:$C$13701,MIN(13701,ROW()+1)):INDEX($C$1:$C$13701,MIN(13701,ROW()+設定!$B$24))),$C6811&gt;=設定!$B$32,$C6811&gt;=MAX(MIN(INDEX($C$1:$C$13701,MAX(1,ROW()-設定!$B$26)):INDEX($C$1:$C$13701,MAX(1,ROW()-1))),MIN(INDEX($C$1:$C$13701,MIN(13701,ROW()+1)):INDEX($C$1:$C$13701,MIN(13701,ROW()+設定!$B$26))))*10^(設定!$B$27/20)),1,0))</f>
        <v>0</v>
      </c>
      <c r="G6811" s="33" t="n">
        <f aca="false">$G6810+IF($F6811=1,1,0)</f>
        <v>3</v>
      </c>
      <c r="H6811" s="0" t="str">
        <f aca="false">IF($F6811=1,$G6811,"")</f>
        <v/>
      </c>
    </row>
    <row r="6812" customFormat="false" ht="15" hidden="false" customHeight="false" outlineLevel="0" collapsed="false">
      <c r="A6812" s="30" t="n">
        <v>1064.0625</v>
      </c>
      <c r="B6812" s="31" t="n">
        <v>19.0084</v>
      </c>
      <c r="C6812" s="32" t="n">
        <f aca="false">IF($A6812="","",IF(設定!$B$21="dB",10^($B6812/20),ABS($B6812)))</f>
        <v>8.92113271113692</v>
      </c>
      <c r="D6812" s="32" t="n">
        <f aca="false">IF($A6812="","",$A6812^2)</f>
        <v>1132229.00390625</v>
      </c>
      <c r="E6812" s="32" t="n">
        <f aca="false">IF($A6812="","",IF($C6812&lt;=0,"",1/$C6812^2))</f>
        <v>0.0125649278748425</v>
      </c>
      <c r="F6812" s="33" t="n">
        <f aca="false">IF(OR(ROW()-設定!$B$30&lt;2,ROW()+設定!$B$30&gt;13701,N($A6812)&lt;=0,N(INDEX($A$2:$A$13701,MIN(13700,MAX(1,ROW()-1+設定!$B$30))))&lt;=0,$A6812&lt;設定!$B$28,$A6812&gt;設定!$B$29),0,IF(AND($C6812&gt;=MAX(INDEX($C$1:$C$13701,MAX(1,ROW()-設定!$B$24)):INDEX($C$1:$C$13701,MAX(1,ROW()-1))),$C6812&gt;MAX(INDEX($C$1:$C$13701,MIN(13701,ROW()+1)):INDEX($C$1:$C$13701,MIN(13701,ROW()+設定!$B$24))),$C6812&gt;=設定!$B$32,$C6812&gt;=MAX(MIN(INDEX($C$1:$C$13701,MAX(1,ROW()-設定!$B$26)):INDEX($C$1:$C$13701,MAX(1,ROW()-1))),MIN(INDEX($C$1:$C$13701,MIN(13701,ROW()+1)):INDEX($C$1:$C$13701,MIN(13701,ROW()+設定!$B$26))))*10^(設定!$B$27/20)),1,0))</f>
        <v>0</v>
      </c>
      <c r="G6812" s="33" t="n">
        <f aca="false">$G6811+IF($F6812=1,1,0)</f>
        <v>3</v>
      </c>
      <c r="H6812" s="0" t="str">
        <f aca="false">IF($F6812=1,$G6812,"")</f>
        <v/>
      </c>
    </row>
    <row r="6813" customFormat="false" ht="15" hidden="false" customHeight="false" outlineLevel="0" collapsed="false">
      <c r="A6813" s="30" t="n">
        <v>1064.21875</v>
      </c>
      <c r="B6813" s="31" t="n">
        <v>19.1441</v>
      </c>
      <c r="C6813" s="32" t="n">
        <f aca="false">IF($A6813="","",IF(設定!$B$21="dB",10^($B6813/20),ABS($B6813)))</f>
        <v>9.06160234727185</v>
      </c>
      <c r="D6813" s="32" t="n">
        <f aca="false">IF($A6813="","",$A6813^2)</f>
        <v>1132561.54785156</v>
      </c>
      <c r="E6813" s="32" t="n">
        <f aca="false">IF($A6813="","",IF($C6813&lt;=0,"",1/$C6813^2))</f>
        <v>0.0121783934278125</v>
      </c>
      <c r="F6813" s="33" t="n">
        <f aca="false">IF(OR(ROW()-設定!$B$30&lt;2,ROW()+設定!$B$30&gt;13701,N($A6813)&lt;=0,N(INDEX($A$2:$A$13701,MIN(13700,MAX(1,ROW()-1+設定!$B$30))))&lt;=0,$A6813&lt;設定!$B$28,$A6813&gt;設定!$B$29),0,IF(AND($C6813&gt;=MAX(INDEX($C$1:$C$13701,MAX(1,ROW()-設定!$B$24)):INDEX($C$1:$C$13701,MAX(1,ROW()-1))),$C6813&gt;MAX(INDEX($C$1:$C$13701,MIN(13701,ROW()+1)):INDEX($C$1:$C$13701,MIN(13701,ROW()+設定!$B$24))),$C6813&gt;=設定!$B$32,$C6813&gt;=MAX(MIN(INDEX($C$1:$C$13701,MAX(1,ROW()-設定!$B$26)):INDEX($C$1:$C$13701,MAX(1,ROW()-1))),MIN(INDEX($C$1:$C$13701,MIN(13701,ROW()+1)):INDEX($C$1:$C$13701,MIN(13701,ROW()+設定!$B$26))))*10^(設定!$B$27/20)),1,0))</f>
        <v>0</v>
      </c>
      <c r="G6813" s="33" t="n">
        <f aca="false">$G6812+IF($F6813=1,1,0)</f>
        <v>3</v>
      </c>
      <c r="H6813" s="0" t="str">
        <f aca="false">IF($F6813=1,$G6813,"")</f>
        <v/>
      </c>
    </row>
    <row r="6814" customFormat="false" ht="15" hidden="false" customHeight="false" outlineLevel="0" collapsed="false">
      <c r="A6814" s="30" t="n">
        <v>1064.375</v>
      </c>
      <c r="B6814" s="31" t="n">
        <v>19.1303</v>
      </c>
      <c r="C6814" s="32" t="n">
        <f aca="false">IF($A6814="","",IF(設定!$B$21="dB",10^($B6814/20),ABS($B6814)))</f>
        <v>9.04721685178476</v>
      </c>
      <c r="D6814" s="32" t="n">
        <f aca="false">IF($A6814="","",$A6814^2)</f>
        <v>1132894.140625</v>
      </c>
      <c r="E6814" s="32" t="n">
        <f aca="false">IF($A6814="","",IF($C6814&lt;=0,"",1/$C6814^2))</f>
        <v>0.0122171526414932</v>
      </c>
      <c r="F6814" s="33" t="n">
        <f aca="false">IF(OR(ROW()-設定!$B$30&lt;2,ROW()+設定!$B$30&gt;13701,N($A6814)&lt;=0,N(INDEX($A$2:$A$13701,MIN(13700,MAX(1,ROW()-1+設定!$B$30))))&lt;=0,$A6814&lt;設定!$B$28,$A6814&gt;設定!$B$29),0,IF(AND($C6814&gt;=MAX(INDEX($C$1:$C$13701,MAX(1,ROW()-設定!$B$24)):INDEX($C$1:$C$13701,MAX(1,ROW()-1))),$C6814&gt;MAX(INDEX($C$1:$C$13701,MIN(13701,ROW()+1)):INDEX($C$1:$C$13701,MIN(13701,ROW()+設定!$B$24))),$C6814&gt;=設定!$B$32,$C6814&gt;=MAX(MIN(INDEX($C$1:$C$13701,MAX(1,ROW()-設定!$B$26)):INDEX($C$1:$C$13701,MAX(1,ROW()-1))),MIN(INDEX($C$1:$C$13701,MIN(13701,ROW()+1)):INDEX($C$1:$C$13701,MIN(13701,ROW()+設定!$B$26))))*10^(設定!$B$27/20)),1,0))</f>
        <v>0</v>
      </c>
      <c r="G6814" s="33" t="n">
        <f aca="false">$G6813+IF($F6814=1,1,0)</f>
        <v>3</v>
      </c>
      <c r="H6814" s="0" t="str">
        <f aca="false">IF($F6814=1,$G6814,"")</f>
        <v/>
      </c>
    </row>
    <row r="6815" customFormat="false" ht="15" hidden="false" customHeight="false" outlineLevel="0" collapsed="false">
      <c r="A6815" s="30" t="n">
        <v>1064.53125</v>
      </c>
      <c r="B6815" s="31" t="n">
        <v>19.118</v>
      </c>
      <c r="C6815" s="32" t="n">
        <f aca="false">IF($A6815="","",IF(設定!$B$21="dB",10^($B6815/20),ABS($B6815)))</f>
        <v>9.03441424695002</v>
      </c>
      <c r="D6815" s="32" t="n">
        <f aca="false">IF($A6815="","",$A6815^2)</f>
        <v>1133226.78222656</v>
      </c>
      <c r="E6815" s="32" t="n">
        <f aca="false">IF($A6815="","",IF($C6815&lt;=0,"",1/$C6815^2))</f>
        <v>0.012251802857418</v>
      </c>
      <c r="F6815" s="33" t="n">
        <f aca="false">IF(OR(ROW()-設定!$B$30&lt;2,ROW()+設定!$B$30&gt;13701,N($A6815)&lt;=0,N(INDEX($A$2:$A$13701,MIN(13700,MAX(1,ROW()-1+設定!$B$30))))&lt;=0,$A6815&lt;設定!$B$28,$A6815&gt;設定!$B$29),0,IF(AND($C6815&gt;=MAX(INDEX($C$1:$C$13701,MAX(1,ROW()-設定!$B$24)):INDEX($C$1:$C$13701,MAX(1,ROW()-1))),$C6815&gt;MAX(INDEX($C$1:$C$13701,MIN(13701,ROW()+1)):INDEX($C$1:$C$13701,MIN(13701,ROW()+設定!$B$24))),$C6815&gt;=設定!$B$32,$C6815&gt;=MAX(MIN(INDEX($C$1:$C$13701,MAX(1,ROW()-設定!$B$26)):INDEX($C$1:$C$13701,MAX(1,ROW()-1))),MIN(INDEX($C$1:$C$13701,MIN(13701,ROW()+1)):INDEX($C$1:$C$13701,MIN(13701,ROW()+設定!$B$26))))*10^(設定!$B$27/20)),1,0))</f>
        <v>0</v>
      </c>
      <c r="G6815" s="33" t="n">
        <f aca="false">$G6814+IF($F6815=1,1,0)</f>
        <v>3</v>
      </c>
      <c r="H6815" s="0" t="str">
        <f aca="false">IF($F6815=1,$G6815,"")</f>
        <v/>
      </c>
    </row>
    <row r="6816" customFormat="false" ht="15" hidden="false" customHeight="false" outlineLevel="0" collapsed="false">
      <c r="A6816" s="30" t="n">
        <v>1064.6875</v>
      </c>
      <c r="B6816" s="31" t="n">
        <v>19.2636</v>
      </c>
      <c r="C6816" s="32" t="n">
        <f aca="false">IF($A6816="","",IF(設定!$B$21="dB",10^($B6816/20),ABS($B6816)))</f>
        <v>9.18713292381228</v>
      </c>
      <c r="D6816" s="32" t="n">
        <f aca="false">IF($A6816="","",$A6816^2)</f>
        <v>1133559.47265625</v>
      </c>
      <c r="E6816" s="32" t="n">
        <f aca="false">IF($A6816="","",IF($C6816&lt;=0,"",1/$C6816^2))</f>
        <v>0.0118478623540131</v>
      </c>
      <c r="F6816" s="33" t="n">
        <f aca="false">IF(OR(ROW()-設定!$B$30&lt;2,ROW()+設定!$B$30&gt;13701,N($A6816)&lt;=0,N(INDEX($A$2:$A$13701,MIN(13700,MAX(1,ROW()-1+設定!$B$30))))&lt;=0,$A6816&lt;設定!$B$28,$A6816&gt;設定!$B$29),0,IF(AND($C6816&gt;=MAX(INDEX($C$1:$C$13701,MAX(1,ROW()-設定!$B$24)):INDEX($C$1:$C$13701,MAX(1,ROW()-1))),$C6816&gt;MAX(INDEX($C$1:$C$13701,MIN(13701,ROW()+1)):INDEX($C$1:$C$13701,MIN(13701,ROW()+設定!$B$24))),$C6816&gt;=設定!$B$32,$C6816&gt;=MAX(MIN(INDEX($C$1:$C$13701,MAX(1,ROW()-設定!$B$26)):INDEX($C$1:$C$13701,MAX(1,ROW()-1))),MIN(INDEX($C$1:$C$13701,MIN(13701,ROW()+1)):INDEX($C$1:$C$13701,MIN(13701,ROW()+設定!$B$26))))*10^(設定!$B$27/20)),1,0))</f>
        <v>0</v>
      </c>
      <c r="G6816" s="33" t="n">
        <f aca="false">$G6815+IF($F6816=1,1,0)</f>
        <v>3</v>
      </c>
      <c r="H6816" s="0" t="str">
        <f aca="false">IF($F6816=1,$G6816,"")</f>
        <v/>
      </c>
    </row>
    <row r="6817" customFormat="false" ht="15" hidden="false" customHeight="false" outlineLevel="0" collapsed="false">
      <c r="A6817" s="30" t="n">
        <v>1064.84375</v>
      </c>
      <c r="B6817" s="31" t="n">
        <v>19.3052</v>
      </c>
      <c r="C6817" s="32" t="n">
        <f aca="false">IF($A6817="","",IF(設定!$B$21="dB",10^($B6817/20),ABS($B6817)))</f>
        <v>9.23123910312396</v>
      </c>
      <c r="D6817" s="32" t="n">
        <f aca="false">IF($A6817="","",$A6817^2)</f>
        <v>1133892.21191406</v>
      </c>
      <c r="E6817" s="32" t="n">
        <f aca="false">IF($A6817="","",IF($C6817&lt;=0,"",1/$C6817^2))</f>
        <v>0.0117349163995979</v>
      </c>
      <c r="F6817" s="33" t="n">
        <f aca="false">IF(OR(ROW()-設定!$B$30&lt;2,ROW()+設定!$B$30&gt;13701,N($A6817)&lt;=0,N(INDEX($A$2:$A$13701,MIN(13700,MAX(1,ROW()-1+設定!$B$30))))&lt;=0,$A6817&lt;設定!$B$28,$A6817&gt;設定!$B$29),0,IF(AND($C6817&gt;=MAX(INDEX($C$1:$C$13701,MAX(1,ROW()-設定!$B$24)):INDEX($C$1:$C$13701,MAX(1,ROW()-1))),$C6817&gt;MAX(INDEX($C$1:$C$13701,MIN(13701,ROW()+1)):INDEX($C$1:$C$13701,MIN(13701,ROW()+設定!$B$24))),$C6817&gt;=設定!$B$32,$C6817&gt;=MAX(MIN(INDEX($C$1:$C$13701,MAX(1,ROW()-設定!$B$26)):INDEX($C$1:$C$13701,MAX(1,ROW()-1))),MIN(INDEX($C$1:$C$13701,MIN(13701,ROW()+1)):INDEX($C$1:$C$13701,MIN(13701,ROW()+設定!$B$26))))*10^(設定!$B$27/20)),1,0))</f>
        <v>0</v>
      </c>
      <c r="G6817" s="33" t="n">
        <f aca="false">$G6816+IF($F6817=1,1,0)</f>
        <v>3</v>
      </c>
      <c r="H6817" s="0" t="str">
        <f aca="false">IF($F6817=1,$G6817,"")</f>
        <v/>
      </c>
    </row>
    <row r="6818" customFormat="false" ht="15" hidden="false" customHeight="false" outlineLevel="0" collapsed="false">
      <c r="A6818" s="30" t="n">
        <v>1065</v>
      </c>
      <c r="B6818" s="31" t="n">
        <v>19.1267</v>
      </c>
      <c r="C6818" s="32" t="n">
        <f aca="false">IF($A6818="","",IF(設定!$B$21="dB",10^($B6818/20),ABS($B6818)))</f>
        <v>9.04346787115157</v>
      </c>
      <c r="D6818" s="32" t="n">
        <f aca="false">IF($A6818="","",$A6818^2)</f>
        <v>1134225</v>
      </c>
      <c r="E6818" s="32" t="n">
        <f aca="false">IF($A6818="","",IF($C6818&lt;=0,"",1/$C6818^2))</f>
        <v>0.0122272840120932</v>
      </c>
      <c r="F6818" s="33" t="n">
        <f aca="false">IF(OR(ROW()-設定!$B$30&lt;2,ROW()+設定!$B$30&gt;13701,N($A6818)&lt;=0,N(INDEX($A$2:$A$13701,MIN(13700,MAX(1,ROW()-1+設定!$B$30))))&lt;=0,$A6818&lt;設定!$B$28,$A6818&gt;設定!$B$29),0,IF(AND($C6818&gt;=MAX(INDEX($C$1:$C$13701,MAX(1,ROW()-設定!$B$24)):INDEX($C$1:$C$13701,MAX(1,ROW()-1))),$C6818&gt;MAX(INDEX($C$1:$C$13701,MIN(13701,ROW()+1)):INDEX($C$1:$C$13701,MIN(13701,ROW()+設定!$B$24))),$C6818&gt;=設定!$B$32,$C6818&gt;=MAX(MIN(INDEX($C$1:$C$13701,MAX(1,ROW()-設定!$B$26)):INDEX($C$1:$C$13701,MAX(1,ROW()-1))),MIN(INDEX($C$1:$C$13701,MIN(13701,ROW()+1)):INDEX($C$1:$C$13701,MIN(13701,ROW()+設定!$B$26))))*10^(設定!$B$27/20)),1,0))</f>
        <v>0</v>
      </c>
      <c r="G6818" s="33" t="n">
        <f aca="false">$G6817+IF($F6818=1,1,0)</f>
        <v>3</v>
      </c>
      <c r="H6818" s="0" t="str">
        <f aca="false">IF($F6818=1,$G6818,"")</f>
        <v/>
      </c>
    </row>
    <row r="6819" customFormat="false" ht="15" hidden="false" customHeight="false" outlineLevel="0" collapsed="false">
      <c r="A6819" s="30" t="n">
        <v>1065.15625</v>
      </c>
      <c r="B6819" s="31" t="n">
        <v>19.1929</v>
      </c>
      <c r="C6819" s="32" t="n">
        <f aca="false">IF($A6819="","",IF(設定!$B$21="dB",10^($B6819/20),ABS($B6819)))</f>
        <v>9.11265650152839</v>
      </c>
      <c r="D6819" s="32" t="n">
        <f aca="false">IF($A6819="","",$A6819^2)</f>
        <v>1134557.83691406</v>
      </c>
      <c r="E6819" s="32" t="n">
        <f aca="false">IF($A6819="","",IF($C6819&lt;=0,"",1/$C6819^2))</f>
        <v>0.0120423154660861</v>
      </c>
      <c r="F6819" s="33" t="n">
        <f aca="false">IF(OR(ROW()-設定!$B$30&lt;2,ROW()+設定!$B$30&gt;13701,N($A6819)&lt;=0,N(INDEX($A$2:$A$13701,MIN(13700,MAX(1,ROW()-1+設定!$B$30))))&lt;=0,$A6819&lt;設定!$B$28,$A6819&gt;設定!$B$29),0,IF(AND($C6819&gt;=MAX(INDEX($C$1:$C$13701,MAX(1,ROW()-設定!$B$24)):INDEX($C$1:$C$13701,MAX(1,ROW()-1))),$C6819&gt;MAX(INDEX($C$1:$C$13701,MIN(13701,ROW()+1)):INDEX($C$1:$C$13701,MIN(13701,ROW()+設定!$B$24))),$C6819&gt;=設定!$B$32,$C6819&gt;=MAX(MIN(INDEX($C$1:$C$13701,MAX(1,ROW()-設定!$B$26)):INDEX($C$1:$C$13701,MAX(1,ROW()-1))),MIN(INDEX($C$1:$C$13701,MIN(13701,ROW()+1)):INDEX($C$1:$C$13701,MIN(13701,ROW()+設定!$B$26))))*10^(設定!$B$27/20)),1,0))</f>
        <v>0</v>
      </c>
      <c r="G6819" s="33" t="n">
        <f aca="false">$G6818+IF($F6819=1,1,0)</f>
        <v>3</v>
      </c>
      <c r="H6819" s="0" t="str">
        <f aca="false">IF($F6819=1,$G6819,"")</f>
        <v/>
      </c>
    </row>
    <row r="6820" customFormat="false" ht="15" hidden="false" customHeight="false" outlineLevel="0" collapsed="false">
      <c r="A6820" s="30" t="n">
        <v>1065.3125</v>
      </c>
      <c r="B6820" s="31" t="n">
        <v>19.4497</v>
      </c>
      <c r="C6820" s="32" t="n">
        <f aca="false">IF($A6820="","",IF(設定!$B$21="dB",10^($B6820/20),ABS($B6820)))</f>
        <v>9.38609617684575</v>
      </c>
      <c r="D6820" s="32" t="n">
        <f aca="false">IF($A6820="","",$A6820^2)</f>
        <v>1134890.72265625</v>
      </c>
      <c r="E6820" s="32" t="n">
        <f aca="false">IF($A6820="","",IF($C6820&lt;=0,"",1/$C6820^2))</f>
        <v>0.0113508922214988</v>
      </c>
      <c r="F6820" s="33" t="n">
        <f aca="false">IF(OR(ROW()-設定!$B$30&lt;2,ROW()+設定!$B$30&gt;13701,N($A6820)&lt;=0,N(INDEX($A$2:$A$13701,MIN(13700,MAX(1,ROW()-1+設定!$B$30))))&lt;=0,$A6820&lt;設定!$B$28,$A6820&gt;設定!$B$29),0,IF(AND($C6820&gt;=MAX(INDEX($C$1:$C$13701,MAX(1,ROW()-設定!$B$24)):INDEX($C$1:$C$13701,MAX(1,ROW()-1))),$C6820&gt;MAX(INDEX($C$1:$C$13701,MIN(13701,ROW()+1)):INDEX($C$1:$C$13701,MIN(13701,ROW()+設定!$B$24))),$C6820&gt;=設定!$B$32,$C6820&gt;=MAX(MIN(INDEX($C$1:$C$13701,MAX(1,ROW()-設定!$B$26)):INDEX($C$1:$C$13701,MAX(1,ROW()-1))),MIN(INDEX($C$1:$C$13701,MIN(13701,ROW()+1)):INDEX($C$1:$C$13701,MIN(13701,ROW()+設定!$B$26))))*10^(設定!$B$27/20)),1,0))</f>
        <v>0</v>
      </c>
      <c r="G6820" s="33" t="n">
        <f aca="false">$G6819+IF($F6820=1,1,0)</f>
        <v>3</v>
      </c>
      <c r="H6820" s="0" t="str">
        <f aca="false">IF($F6820=1,$G6820,"")</f>
        <v/>
      </c>
    </row>
    <row r="6821" customFormat="false" ht="15" hidden="false" customHeight="false" outlineLevel="0" collapsed="false">
      <c r="A6821" s="30" t="n">
        <v>1065.46875</v>
      </c>
      <c r="B6821" s="31" t="n">
        <v>19.3864</v>
      </c>
      <c r="C6821" s="32" t="n">
        <f aca="false">IF($A6821="","",IF(設定!$B$21="dB",10^($B6821/20),ABS($B6821)))</f>
        <v>9.31794193922329</v>
      </c>
      <c r="D6821" s="32" t="n">
        <f aca="false">IF($A6821="","",$A6821^2)</f>
        <v>1135223.65722656</v>
      </c>
      <c r="E6821" s="32" t="n">
        <f aca="false">IF($A6821="","",IF($C6821&lt;=0,"",1/$C6821^2))</f>
        <v>0.0115175471812155</v>
      </c>
      <c r="F6821" s="33" t="n">
        <f aca="false">IF(OR(ROW()-設定!$B$30&lt;2,ROW()+設定!$B$30&gt;13701,N($A6821)&lt;=0,N(INDEX($A$2:$A$13701,MIN(13700,MAX(1,ROW()-1+設定!$B$30))))&lt;=0,$A6821&lt;設定!$B$28,$A6821&gt;設定!$B$29),0,IF(AND($C6821&gt;=MAX(INDEX($C$1:$C$13701,MAX(1,ROW()-設定!$B$24)):INDEX($C$1:$C$13701,MAX(1,ROW()-1))),$C6821&gt;MAX(INDEX($C$1:$C$13701,MIN(13701,ROW()+1)):INDEX($C$1:$C$13701,MIN(13701,ROW()+設定!$B$24))),$C6821&gt;=設定!$B$32,$C6821&gt;=MAX(MIN(INDEX($C$1:$C$13701,MAX(1,ROW()-設定!$B$26)):INDEX($C$1:$C$13701,MAX(1,ROW()-1))),MIN(INDEX($C$1:$C$13701,MIN(13701,ROW()+1)):INDEX($C$1:$C$13701,MIN(13701,ROW()+設定!$B$26))))*10^(設定!$B$27/20)),1,0))</f>
        <v>0</v>
      </c>
      <c r="G6821" s="33" t="n">
        <f aca="false">$G6820+IF($F6821=1,1,0)</f>
        <v>3</v>
      </c>
      <c r="H6821" s="0" t="str">
        <f aca="false">IF($F6821=1,$G6821,"")</f>
        <v/>
      </c>
    </row>
    <row r="6822" customFormat="false" ht="15" hidden="false" customHeight="false" outlineLevel="0" collapsed="false">
      <c r="A6822" s="30" t="n">
        <v>1065.625</v>
      </c>
      <c r="B6822" s="31" t="n">
        <v>19.4339</v>
      </c>
      <c r="C6822" s="32" t="n">
        <f aca="false">IF($A6822="","",IF(設定!$B$21="dB",10^($B6822/20),ABS($B6822)))</f>
        <v>9.36903799107033</v>
      </c>
      <c r="D6822" s="32" t="n">
        <f aca="false">IF($A6822="","",$A6822^2)</f>
        <v>1135556.640625</v>
      </c>
      <c r="E6822" s="32" t="n">
        <f aca="false">IF($A6822="","",IF($C6822&lt;=0,"",1/$C6822^2))</f>
        <v>0.0113922629353933</v>
      </c>
      <c r="F6822" s="33" t="n">
        <f aca="false">IF(OR(ROW()-設定!$B$30&lt;2,ROW()+設定!$B$30&gt;13701,N($A6822)&lt;=0,N(INDEX($A$2:$A$13701,MIN(13700,MAX(1,ROW()-1+設定!$B$30))))&lt;=0,$A6822&lt;設定!$B$28,$A6822&gt;設定!$B$29),0,IF(AND($C6822&gt;=MAX(INDEX($C$1:$C$13701,MAX(1,ROW()-設定!$B$24)):INDEX($C$1:$C$13701,MAX(1,ROW()-1))),$C6822&gt;MAX(INDEX($C$1:$C$13701,MIN(13701,ROW()+1)):INDEX($C$1:$C$13701,MIN(13701,ROW()+設定!$B$24))),$C6822&gt;=設定!$B$32,$C6822&gt;=MAX(MIN(INDEX($C$1:$C$13701,MAX(1,ROW()-設定!$B$26)):INDEX($C$1:$C$13701,MAX(1,ROW()-1))),MIN(INDEX($C$1:$C$13701,MIN(13701,ROW()+1)):INDEX($C$1:$C$13701,MIN(13701,ROW()+設定!$B$26))))*10^(設定!$B$27/20)),1,0))</f>
        <v>0</v>
      </c>
      <c r="G6822" s="33" t="n">
        <f aca="false">$G6821+IF($F6822=1,1,0)</f>
        <v>3</v>
      </c>
      <c r="H6822" s="0" t="str">
        <f aca="false">IF($F6822=1,$G6822,"")</f>
        <v/>
      </c>
    </row>
    <row r="6823" customFormat="false" ht="15" hidden="false" customHeight="false" outlineLevel="0" collapsed="false">
      <c r="A6823" s="30" t="n">
        <v>1065.78125</v>
      </c>
      <c r="B6823" s="31" t="n">
        <v>19.3543</v>
      </c>
      <c r="C6823" s="32" t="n">
        <f aca="false">IF($A6823="","",IF(設定!$B$21="dB",10^($B6823/20),ABS($B6823)))</f>
        <v>9.28356964880414</v>
      </c>
      <c r="D6823" s="32" t="n">
        <f aca="false">IF($A6823="","",$A6823^2)</f>
        <v>1135889.67285156</v>
      </c>
      <c r="E6823" s="32" t="n">
        <f aca="false">IF($A6823="","",IF($C6823&lt;=0,"",1/$C6823^2))</f>
        <v>0.0116029921921497</v>
      </c>
      <c r="F6823" s="33" t="n">
        <f aca="false">IF(OR(ROW()-設定!$B$30&lt;2,ROW()+設定!$B$30&gt;13701,N($A6823)&lt;=0,N(INDEX($A$2:$A$13701,MIN(13700,MAX(1,ROW()-1+設定!$B$30))))&lt;=0,$A6823&lt;設定!$B$28,$A6823&gt;設定!$B$29),0,IF(AND($C6823&gt;=MAX(INDEX($C$1:$C$13701,MAX(1,ROW()-設定!$B$24)):INDEX($C$1:$C$13701,MAX(1,ROW()-1))),$C6823&gt;MAX(INDEX($C$1:$C$13701,MIN(13701,ROW()+1)):INDEX($C$1:$C$13701,MIN(13701,ROW()+設定!$B$24))),$C6823&gt;=設定!$B$32,$C6823&gt;=MAX(MIN(INDEX($C$1:$C$13701,MAX(1,ROW()-設定!$B$26)):INDEX($C$1:$C$13701,MAX(1,ROW()-1))),MIN(INDEX($C$1:$C$13701,MIN(13701,ROW()+1)):INDEX($C$1:$C$13701,MIN(13701,ROW()+設定!$B$26))))*10^(設定!$B$27/20)),1,0))</f>
        <v>0</v>
      </c>
      <c r="G6823" s="33" t="n">
        <f aca="false">$G6822+IF($F6823=1,1,0)</f>
        <v>3</v>
      </c>
      <c r="H6823" s="0" t="str">
        <f aca="false">IF($F6823=1,$G6823,"")</f>
        <v/>
      </c>
    </row>
    <row r="6824" customFormat="false" ht="15" hidden="false" customHeight="false" outlineLevel="0" collapsed="false">
      <c r="A6824" s="30" t="n">
        <v>1065.9375</v>
      </c>
      <c r="B6824" s="31" t="n">
        <v>19.3933</v>
      </c>
      <c r="C6824" s="32" t="n">
        <f aca="false">IF($A6824="","",IF(設定!$B$21="dB",10^($B6824/20),ABS($B6824)))</f>
        <v>9.32534697728613</v>
      </c>
      <c r="D6824" s="32" t="n">
        <f aca="false">IF($A6824="","",$A6824^2)</f>
        <v>1136222.75390625</v>
      </c>
      <c r="E6824" s="32" t="n">
        <f aca="false">IF($A6824="","",IF($C6824&lt;=0,"",1/$C6824^2))</f>
        <v>0.0114992628186218</v>
      </c>
      <c r="F6824" s="33" t="n">
        <f aca="false">IF(OR(ROW()-設定!$B$30&lt;2,ROW()+設定!$B$30&gt;13701,N($A6824)&lt;=0,N(INDEX($A$2:$A$13701,MIN(13700,MAX(1,ROW()-1+設定!$B$30))))&lt;=0,$A6824&lt;設定!$B$28,$A6824&gt;設定!$B$29),0,IF(AND($C6824&gt;=MAX(INDEX($C$1:$C$13701,MAX(1,ROW()-設定!$B$24)):INDEX($C$1:$C$13701,MAX(1,ROW()-1))),$C6824&gt;MAX(INDEX($C$1:$C$13701,MIN(13701,ROW()+1)):INDEX($C$1:$C$13701,MIN(13701,ROW()+設定!$B$24))),$C6824&gt;=設定!$B$32,$C6824&gt;=MAX(MIN(INDEX($C$1:$C$13701,MAX(1,ROW()-設定!$B$26)):INDEX($C$1:$C$13701,MAX(1,ROW()-1))),MIN(INDEX($C$1:$C$13701,MIN(13701,ROW()+1)):INDEX($C$1:$C$13701,MIN(13701,ROW()+設定!$B$26))))*10^(設定!$B$27/20)),1,0))</f>
        <v>0</v>
      </c>
      <c r="G6824" s="33" t="n">
        <f aca="false">$G6823+IF($F6824=1,1,0)</f>
        <v>3</v>
      </c>
      <c r="H6824" s="0" t="str">
        <f aca="false">IF($F6824=1,$G6824,"")</f>
        <v/>
      </c>
    </row>
    <row r="6825" customFormat="false" ht="15" hidden="false" customHeight="false" outlineLevel="0" collapsed="false">
      <c r="A6825" s="30" t="n">
        <v>1066.09375</v>
      </c>
      <c r="B6825" s="31" t="n">
        <v>19.5066</v>
      </c>
      <c r="C6825" s="32" t="n">
        <f aca="false">IF($A6825="","",IF(設定!$B$21="dB",10^($B6825/20),ABS($B6825)))</f>
        <v>9.44778496459548</v>
      </c>
      <c r="D6825" s="32" t="n">
        <f aca="false">IF($A6825="","",$A6825^2)</f>
        <v>1136555.88378906</v>
      </c>
      <c r="E6825" s="32" t="n">
        <f aca="false">IF($A6825="","",IF($C6825&lt;=0,"",1/$C6825^2))</f>
        <v>0.0112031461094233</v>
      </c>
      <c r="F6825" s="33" t="n">
        <f aca="false">IF(OR(ROW()-設定!$B$30&lt;2,ROW()+設定!$B$30&gt;13701,N($A6825)&lt;=0,N(INDEX($A$2:$A$13701,MIN(13700,MAX(1,ROW()-1+設定!$B$30))))&lt;=0,$A6825&lt;設定!$B$28,$A6825&gt;設定!$B$29),0,IF(AND($C6825&gt;=MAX(INDEX($C$1:$C$13701,MAX(1,ROW()-設定!$B$24)):INDEX($C$1:$C$13701,MAX(1,ROW()-1))),$C6825&gt;MAX(INDEX($C$1:$C$13701,MIN(13701,ROW()+1)):INDEX($C$1:$C$13701,MIN(13701,ROW()+設定!$B$24))),$C6825&gt;=設定!$B$32,$C6825&gt;=MAX(MIN(INDEX($C$1:$C$13701,MAX(1,ROW()-設定!$B$26)):INDEX($C$1:$C$13701,MAX(1,ROW()-1))),MIN(INDEX($C$1:$C$13701,MIN(13701,ROW()+1)):INDEX($C$1:$C$13701,MIN(13701,ROW()+設定!$B$26))))*10^(設定!$B$27/20)),1,0))</f>
        <v>0</v>
      </c>
      <c r="G6825" s="33" t="n">
        <f aca="false">$G6824+IF($F6825=1,1,0)</f>
        <v>3</v>
      </c>
      <c r="H6825" s="0" t="str">
        <f aca="false">IF($F6825=1,$G6825,"")</f>
        <v/>
      </c>
    </row>
    <row r="6826" customFormat="false" ht="15" hidden="false" customHeight="false" outlineLevel="0" collapsed="false">
      <c r="A6826" s="30" t="n">
        <v>1066.25</v>
      </c>
      <c r="B6826" s="31" t="n">
        <v>19.4343</v>
      </c>
      <c r="C6826" s="32" t="n">
        <f aca="false">IF($A6826="","",IF(設定!$B$21="dB",10^($B6826/20),ABS($B6826)))</f>
        <v>9.36946946114949</v>
      </c>
      <c r="D6826" s="32" t="n">
        <f aca="false">IF($A6826="","",$A6826^2)</f>
        <v>1136889.0625</v>
      </c>
      <c r="E6826" s="32" t="n">
        <f aca="false">IF($A6826="","",IF($C6826&lt;=0,"",1/$C6826^2))</f>
        <v>0.0113912137175199</v>
      </c>
      <c r="F6826" s="33" t="n">
        <f aca="false">IF(OR(ROW()-設定!$B$30&lt;2,ROW()+設定!$B$30&gt;13701,N($A6826)&lt;=0,N(INDEX($A$2:$A$13701,MIN(13700,MAX(1,ROW()-1+設定!$B$30))))&lt;=0,$A6826&lt;設定!$B$28,$A6826&gt;設定!$B$29),0,IF(AND($C6826&gt;=MAX(INDEX($C$1:$C$13701,MAX(1,ROW()-設定!$B$24)):INDEX($C$1:$C$13701,MAX(1,ROW()-1))),$C6826&gt;MAX(INDEX($C$1:$C$13701,MIN(13701,ROW()+1)):INDEX($C$1:$C$13701,MIN(13701,ROW()+設定!$B$24))),$C6826&gt;=設定!$B$32,$C6826&gt;=MAX(MIN(INDEX($C$1:$C$13701,MAX(1,ROW()-設定!$B$26)):INDEX($C$1:$C$13701,MAX(1,ROW()-1))),MIN(INDEX($C$1:$C$13701,MIN(13701,ROW()+1)):INDEX($C$1:$C$13701,MIN(13701,ROW()+設定!$B$26))))*10^(設定!$B$27/20)),1,0))</f>
        <v>0</v>
      </c>
      <c r="G6826" s="33" t="n">
        <f aca="false">$G6825+IF($F6826=1,1,0)</f>
        <v>3</v>
      </c>
      <c r="H6826" s="0" t="str">
        <f aca="false">IF($F6826=1,$G6826,"")</f>
        <v/>
      </c>
    </row>
    <row r="6827" customFormat="false" ht="15" hidden="false" customHeight="false" outlineLevel="0" collapsed="false">
      <c r="A6827" s="30" t="n">
        <v>1066.40625</v>
      </c>
      <c r="B6827" s="31" t="n">
        <v>19.397</v>
      </c>
      <c r="C6827" s="32" t="n">
        <f aca="false">IF($A6827="","",IF(設定!$B$21="dB",10^($B6827/20),ABS($B6827)))</f>
        <v>9.32932021839651</v>
      </c>
      <c r="D6827" s="32" t="n">
        <f aca="false">IF($A6827="","",$A6827^2)</f>
        <v>1137222.29003906</v>
      </c>
      <c r="E6827" s="32" t="n">
        <f aca="false">IF($A6827="","",IF($C6827&lt;=0,"",1/$C6827^2))</f>
        <v>0.0114894701191668</v>
      </c>
      <c r="F6827" s="33" t="n">
        <f aca="false">IF(OR(ROW()-設定!$B$30&lt;2,ROW()+設定!$B$30&gt;13701,N($A6827)&lt;=0,N(INDEX($A$2:$A$13701,MIN(13700,MAX(1,ROW()-1+設定!$B$30))))&lt;=0,$A6827&lt;設定!$B$28,$A6827&gt;設定!$B$29),0,IF(AND($C6827&gt;=MAX(INDEX($C$1:$C$13701,MAX(1,ROW()-設定!$B$24)):INDEX($C$1:$C$13701,MAX(1,ROW()-1))),$C6827&gt;MAX(INDEX($C$1:$C$13701,MIN(13701,ROW()+1)):INDEX($C$1:$C$13701,MIN(13701,ROW()+設定!$B$24))),$C6827&gt;=設定!$B$32,$C6827&gt;=MAX(MIN(INDEX($C$1:$C$13701,MAX(1,ROW()-設定!$B$26)):INDEX($C$1:$C$13701,MAX(1,ROW()-1))),MIN(INDEX($C$1:$C$13701,MIN(13701,ROW()+1)):INDEX($C$1:$C$13701,MIN(13701,ROW()+設定!$B$26))))*10^(設定!$B$27/20)),1,0))</f>
        <v>0</v>
      </c>
      <c r="G6827" s="33" t="n">
        <f aca="false">$G6826+IF($F6827=1,1,0)</f>
        <v>3</v>
      </c>
      <c r="H6827" s="0" t="str">
        <f aca="false">IF($F6827=1,$G6827,"")</f>
        <v/>
      </c>
    </row>
    <row r="6828" customFormat="false" ht="15" hidden="false" customHeight="false" outlineLevel="0" collapsed="false">
      <c r="A6828" s="30" t="n">
        <v>1066.5625</v>
      </c>
      <c r="B6828" s="31" t="n">
        <v>19.5395</v>
      </c>
      <c r="C6828" s="32" t="n">
        <f aca="false">IF($A6828="","",IF(設定!$B$21="dB",10^($B6828/20),ABS($B6828)))</f>
        <v>9.4836386951686</v>
      </c>
      <c r="D6828" s="32" t="n">
        <f aca="false">IF($A6828="","",$A6828^2)</f>
        <v>1137555.56640625</v>
      </c>
      <c r="E6828" s="32" t="n">
        <f aca="false">IF($A6828="","",IF($C6828&lt;=0,"",1/$C6828^2))</f>
        <v>0.0111185972749487</v>
      </c>
      <c r="F6828" s="33" t="n">
        <f aca="false">IF(OR(ROW()-設定!$B$30&lt;2,ROW()+設定!$B$30&gt;13701,N($A6828)&lt;=0,N(INDEX($A$2:$A$13701,MIN(13700,MAX(1,ROW()-1+設定!$B$30))))&lt;=0,$A6828&lt;設定!$B$28,$A6828&gt;設定!$B$29),0,IF(AND($C6828&gt;=MAX(INDEX($C$1:$C$13701,MAX(1,ROW()-設定!$B$24)):INDEX($C$1:$C$13701,MAX(1,ROW()-1))),$C6828&gt;MAX(INDEX($C$1:$C$13701,MIN(13701,ROW()+1)):INDEX($C$1:$C$13701,MIN(13701,ROW()+設定!$B$24))),$C6828&gt;=設定!$B$32,$C6828&gt;=MAX(MIN(INDEX($C$1:$C$13701,MAX(1,ROW()-設定!$B$26)):INDEX($C$1:$C$13701,MAX(1,ROW()-1))),MIN(INDEX($C$1:$C$13701,MIN(13701,ROW()+1)):INDEX($C$1:$C$13701,MIN(13701,ROW()+設定!$B$26))))*10^(設定!$B$27/20)),1,0))</f>
        <v>0</v>
      </c>
      <c r="G6828" s="33" t="n">
        <f aca="false">$G6827+IF($F6828=1,1,0)</f>
        <v>3</v>
      </c>
      <c r="H6828" s="0" t="str">
        <f aca="false">IF($F6828=1,$G6828,"")</f>
        <v/>
      </c>
    </row>
    <row r="6829" customFormat="false" ht="15" hidden="false" customHeight="false" outlineLevel="0" collapsed="false">
      <c r="A6829" s="30" t="n">
        <v>1066.71875</v>
      </c>
      <c r="B6829" s="31" t="n">
        <v>19.6596</v>
      </c>
      <c r="C6829" s="32" t="n">
        <f aca="false">IF($A6829="","",IF(設定!$B$21="dB",10^($B6829/20),ABS($B6829)))</f>
        <v>9.61567995521374</v>
      </c>
      <c r="D6829" s="32" t="n">
        <f aca="false">IF($A6829="","",$A6829^2)</f>
        <v>1137888.89160156</v>
      </c>
      <c r="E6829" s="32" t="n">
        <f aca="false">IF($A6829="","",IF($C6829&lt;=0,"",1/$C6829^2))</f>
        <v>0.0108153355963281</v>
      </c>
      <c r="F6829" s="33" t="n">
        <f aca="false">IF(OR(ROW()-設定!$B$30&lt;2,ROW()+設定!$B$30&gt;13701,N($A6829)&lt;=0,N(INDEX($A$2:$A$13701,MIN(13700,MAX(1,ROW()-1+設定!$B$30))))&lt;=0,$A6829&lt;設定!$B$28,$A6829&gt;設定!$B$29),0,IF(AND($C6829&gt;=MAX(INDEX($C$1:$C$13701,MAX(1,ROW()-設定!$B$24)):INDEX($C$1:$C$13701,MAX(1,ROW()-1))),$C6829&gt;MAX(INDEX($C$1:$C$13701,MIN(13701,ROW()+1)):INDEX($C$1:$C$13701,MIN(13701,ROW()+設定!$B$24))),$C6829&gt;=設定!$B$32,$C6829&gt;=MAX(MIN(INDEX($C$1:$C$13701,MAX(1,ROW()-設定!$B$26)):INDEX($C$1:$C$13701,MAX(1,ROW()-1))),MIN(INDEX($C$1:$C$13701,MIN(13701,ROW()+1)):INDEX($C$1:$C$13701,MIN(13701,ROW()+設定!$B$26))))*10^(設定!$B$27/20)),1,0))</f>
        <v>0</v>
      </c>
      <c r="G6829" s="33" t="n">
        <f aca="false">$G6828+IF($F6829=1,1,0)</f>
        <v>3</v>
      </c>
      <c r="H6829" s="0" t="str">
        <f aca="false">IF($F6829=1,$G6829,"")</f>
        <v/>
      </c>
    </row>
    <row r="6830" customFormat="false" ht="15" hidden="false" customHeight="false" outlineLevel="0" collapsed="false">
      <c r="A6830" s="30" t="n">
        <v>1066.875</v>
      </c>
      <c r="B6830" s="31" t="n">
        <v>19.4858</v>
      </c>
      <c r="C6830" s="32" t="n">
        <f aca="false">IF($A6830="","",IF(設定!$B$21="dB",10^($B6830/20),ABS($B6830)))</f>
        <v>9.4251875303281</v>
      </c>
      <c r="D6830" s="32" t="n">
        <f aca="false">IF($A6830="","",$A6830^2)</f>
        <v>1138222.265625</v>
      </c>
      <c r="E6830" s="32" t="n">
        <f aca="false">IF($A6830="","",IF($C6830&lt;=0,"",1/$C6830^2))</f>
        <v>0.0112569308946501</v>
      </c>
      <c r="F6830" s="33" t="n">
        <f aca="false">IF(OR(ROW()-設定!$B$30&lt;2,ROW()+設定!$B$30&gt;13701,N($A6830)&lt;=0,N(INDEX($A$2:$A$13701,MIN(13700,MAX(1,ROW()-1+設定!$B$30))))&lt;=0,$A6830&lt;設定!$B$28,$A6830&gt;設定!$B$29),0,IF(AND($C6830&gt;=MAX(INDEX($C$1:$C$13701,MAX(1,ROW()-設定!$B$24)):INDEX($C$1:$C$13701,MAX(1,ROW()-1))),$C6830&gt;MAX(INDEX($C$1:$C$13701,MIN(13701,ROW()+1)):INDEX($C$1:$C$13701,MIN(13701,ROW()+設定!$B$24))),$C6830&gt;=設定!$B$32,$C6830&gt;=MAX(MIN(INDEX($C$1:$C$13701,MAX(1,ROW()-設定!$B$26)):INDEX($C$1:$C$13701,MAX(1,ROW()-1))),MIN(INDEX($C$1:$C$13701,MIN(13701,ROW()+1)):INDEX($C$1:$C$13701,MIN(13701,ROW()+設定!$B$26))))*10^(設定!$B$27/20)),1,0))</f>
        <v>0</v>
      </c>
      <c r="G6830" s="33" t="n">
        <f aca="false">$G6829+IF($F6830=1,1,0)</f>
        <v>3</v>
      </c>
      <c r="H6830" s="0" t="str">
        <f aca="false">IF($F6830=1,$G6830,"")</f>
        <v/>
      </c>
    </row>
    <row r="6831" customFormat="false" ht="15" hidden="false" customHeight="false" outlineLevel="0" collapsed="false">
      <c r="A6831" s="30" t="n">
        <v>1067.03125</v>
      </c>
      <c r="B6831" s="31" t="n">
        <v>19.7285</v>
      </c>
      <c r="C6831" s="32" t="n">
        <f aca="false">IF($A6831="","",IF(設定!$B$21="dB",10^($B6831/20),ABS($B6831)))</f>
        <v>9.69225875467781</v>
      </c>
      <c r="D6831" s="32" t="n">
        <f aca="false">IF($A6831="","",$A6831^2)</f>
        <v>1138555.68847656</v>
      </c>
      <c r="E6831" s="32" t="n">
        <f aca="false">IF($A6831="","",IF($C6831&lt;=0,"",1/$C6831^2))</f>
        <v>0.0106451062368146</v>
      </c>
      <c r="F6831" s="33" t="n">
        <f aca="false">IF(OR(ROW()-設定!$B$30&lt;2,ROW()+設定!$B$30&gt;13701,N($A6831)&lt;=0,N(INDEX($A$2:$A$13701,MIN(13700,MAX(1,ROW()-1+設定!$B$30))))&lt;=0,$A6831&lt;設定!$B$28,$A6831&gt;設定!$B$29),0,IF(AND($C6831&gt;=MAX(INDEX($C$1:$C$13701,MAX(1,ROW()-設定!$B$24)):INDEX($C$1:$C$13701,MAX(1,ROW()-1))),$C6831&gt;MAX(INDEX($C$1:$C$13701,MIN(13701,ROW()+1)):INDEX($C$1:$C$13701,MIN(13701,ROW()+設定!$B$24))),$C6831&gt;=設定!$B$32,$C6831&gt;=MAX(MIN(INDEX($C$1:$C$13701,MAX(1,ROW()-設定!$B$26)):INDEX($C$1:$C$13701,MAX(1,ROW()-1))),MIN(INDEX($C$1:$C$13701,MIN(13701,ROW()+1)):INDEX($C$1:$C$13701,MIN(13701,ROW()+設定!$B$26))))*10^(設定!$B$27/20)),1,0))</f>
        <v>0</v>
      </c>
      <c r="G6831" s="33" t="n">
        <f aca="false">$G6830+IF($F6831=1,1,0)</f>
        <v>3</v>
      </c>
      <c r="H6831" s="0" t="str">
        <f aca="false">IF($F6831=1,$G6831,"")</f>
        <v/>
      </c>
    </row>
    <row r="6832" customFormat="false" ht="15" hidden="false" customHeight="false" outlineLevel="0" collapsed="false">
      <c r="A6832" s="30" t="n">
        <v>1067.1875</v>
      </c>
      <c r="B6832" s="31" t="n">
        <v>19.7191</v>
      </c>
      <c r="C6832" s="32" t="n">
        <f aca="false">IF($A6832="","",IF(設定!$B$21="dB",10^($B6832/20),ABS($B6832)))</f>
        <v>9.68177532061855</v>
      </c>
      <c r="D6832" s="32" t="n">
        <f aca="false">IF($A6832="","",$A6832^2)</f>
        <v>1138889.16015625</v>
      </c>
      <c r="E6832" s="32" t="n">
        <f aca="false">IF($A6832="","",IF($C6832&lt;=0,"",1/$C6832^2))</f>
        <v>0.0106681717768413</v>
      </c>
      <c r="F6832" s="33" t="n">
        <f aca="false">IF(OR(ROW()-設定!$B$30&lt;2,ROW()+設定!$B$30&gt;13701,N($A6832)&lt;=0,N(INDEX($A$2:$A$13701,MIN(13700,MAX(1,ROW()-1+設定!$B$30))))&lt;=0,$A6832&lt;設定!$B$28,$A6832&gt;設定!$B$29),0,IF(AND($C6832&gt;=MAX(INDEX($C$1:$C$13701,MAX(1,ROW()-設定!$B$24)):INDEX($C$1:$C$13701,MAX(1,ROW()-1))),$C6832&gt;MAX(INDEX($C$1:$C$13701,MIN(13701,ROW()+1)):INDEX($C$1:$C$13701,MIN(13701,ROW()+設定!$B$24))),$C6832&gt;=設定!$B$32,$C6832&gt;=MAX(MIN(INDEX($C$1:$C$13701,MAX(1,ROW()-設定!$B$26)):INDEX($C$1:$C$13701,MAX(1,ROW()-1))),MIN(INDEX($C$1:$C$13701,MIN(13701,ROW()+1)):INDEX($C$1:$C$13701,MIN(13701,ROW()+設定!$B$26))))*10^(設定!$B$27/20)),1,0))</f>
        <v>0</v>
      </c>
      <c r="G6832" s="33" t="n">
        <f aca="false">$G6831+IF($F6832=1,1,0)</f>
        <v>3</v>
      </c>
      <c r="H6832" s="0" t="str">
        <f aca="false">IF($F6832=1,$G6832,"")</f>
        <v/>
      </c>
    </row>
    <row r="6833" customFormat="false" ht="15" hidden="false" customHeight="false" outlineLevel="0" collapsed="false">
      <c r="A6833" s="30" t="n">
        <v>1067.34375</v>
      </c>
      <c r="B6833" s="31" t="n">
        <v>19.5841</v>
      </c>
      <c r="C6833" s="32" t="n">
        <f aca="false">IF($A6833="","",IF(設定!$B$21="dB",10^($B6833/20),ABS($B6833)))</f>
        <v>9.53246018507701</v>
      </c>
      <c r="D6833" s="32" t="n">
        <f aca="false">IF($A6833="","",$A6833^2)</f>
        <v>1139222.68066406</v>
      </c>
      <c r="E6833" s="32" t="n">
        <f aca="false">IF($A6833="","",IF($C6833&lt;=0,"",1/$C6833^2))</f>
        <v>0.0110049988118259</v>
      </c>
      <c r="F6833" s="33" t="n">
        <f aca="false">IF(OR(ROW()-設定!$B$30&lt;2,ROW()+設定!$B$30&gt;13701,N($A6833)&lt;=0,N(INDEX($A$2:$A$13701,MIN(13700,MAX(1,ROW()-1+設定!$B$30))))&lt;=0,$A6833&lt;設定!$B$28,$A6833&gt;設定!$B$29),0,IF(AND($C6833&gt;=MAX(INDEX($C$1:$C$13701,MAX(1,ROW()-設定!$B$24)):INDEX($C$1:$C$13701,MAX(1,ROW()-1))),$C6833&gt;MAX(INDEX($C$1:$C$13701,MIN(13701,ROW()+1)):INDEX($C$1:$C$13701,MIN(13701,ROW()+設定!$B$24))),$C6833&gt;=設定!$B$32,$C6833&gt;=MAX(MIN(INDEX($C$1:$C$13701,MAX(1,ROW()-設定!$B$26)):INDEX($C$1:$C$13701,MAX(1,ROW()-1))),MIN(INDEX($C$1:$C$13701,MIN(13701,ROW()+1)):INDEX($C$1:$C$13701,MIN(13701,ROW()+設定!$B$26))))*10^(設定!$B$27/20)),1,0))</f>
        <v>0</v>
      </c>
      <c r="G6833" s="33" t="n">
        <f aca="false">$G6832+IF($F6833=1,1,0)</f>
        <v>3</v>
      </c>
      <c r="H6833" s="0" t="str">
        <f aca="false">IF($F6833=1,$G6833,"")</f>
        <v/>
      </c>
    </row>
    <row r="6834" customFormat="false" ht="15" hidden="false" customHeight="false" outlineLevel="0" collapsed="false">
      <c r="A6834" s="30" t="n">
        <v>1067.5</v>
      </c>
      <c r="B6834" s="31" t="n">
        <v>19.7016</v>
      </c>
      <c r="C6834" s="32" t="n">
        <f aca="false">IF($A6834="","",IF(設定!$B$21="dB",10^($B6834/20),ABS($B6834)))</f>
        <v>9.66228848529153</v>
      </c>
      <c r="D6834" s="32" t="n">
        <f aca="false">IF($A6834="","",$A6834^2)</f>
        <v>1139556.25</v>
      </c>
      <c r="E6834" s="32" t="n">
        <f aca="false">IF($A6834="","",IF($C6834&lt;=0,"",1/$C6834^2))</f>
        <v>0.0107112461564593</v>
      </c>
      <c r="F6834" s="33" t="n">
        <f aca="false">IF(OR(ROW()-設定!$B$30&lt;2,ROW()+設定!$B$30&gt;13701,N($A6834)&lt;=0,N(INDEX($A$2:$A$13701,MIN(13700,MAX(1,ROW()-1+設定!$B$30))))&lt;=0,$A6834&lt;設定!$B$28,$A6834&gt;設定!$B$29),0,IF(AND($C6834&gt;=MAX(INDEX($C$1:$C$13701,MAX(1,ROW()-設定!$B$24)):INDEX($C$1:$C$13701,MAX(1,ROW()-1))),$C6834&gt;MAX(INDEX($C$1:$C$13701,MIN(13701,ROW()+1)):INDEX($C$1:$C$13701,MIN(13701,ROW()+設定!$B$24))),$C6834&gt;=設定!$B$32,$C6834&gt;=MAX(MIN(INDEX($C$1:$C$13701,MAX(1,ROW()-設定!$B$26)):INDEX($C$1:$C$13701,MAX(1,ROW()-1))),MIN(INDEX($C$1:$C$13701,MIN(13701,ROW()+1)):INDEX($C$1:$C$13701,MIN(13701,ROW()+設定!$B$26))))*10^(設定!$B$27/20)),1,0))</f>
        <v>0</v>
      </c>
      <c r="G6834" s="33" t="n">
        <f aca="false">$G6833+IF($F6834=1,1,0)</f>
        <v>3</v>
      </c>
      <c r="H6834" s="0" t="str">
        <f aca="false">IF($F6834=1,$G6834,"")</f>
        <v/>
      </c>
    </row>
    <row r="6835" customFormat="false" ht="15" hidden="false" customHeight="false" outlineLevel="0" collapsed="false">
      <c r="A6835" s="30" t="n">
        <v>1067.65625</v>
      </c>
      <c r="B6835" s="31" t="n">
        <v>19.7238</v>
      </c>
      <c r="C6835" s="32" t="n">
        <f aca="false">IF($A6835="","",IF(設定!$B$21="dB",10^($B6835/20),ABS($B6835)))</f>
        <v>9.68701561948203</v>
      </c>
      <c r="D6835" s="32" t="n">
        <f aca="false">IF($A6835="","",$A6835^2)</f>
        <v>1139889.86816406</v>
      </c>
      <c r="E6835" s="32" t="n">
        <f aca="false">IF($A6835="","",IF($C6835&lt;=0,"",1/$C6835^2))</f>
        <v>0.0106566327663603</v>
      </c>
      <c r="F6835" s="33" t="n">
        <f aca="false">IF(OR(ROW()-設定!$B$30&lt;2,ROW()+設定!$B$30&gt;13701,N($A6835)&lt;=0,N(INDEX($A$2:$A$13701,MIN(13700,MAX(1,ROW()-1+設定!$B$30))))&lt;=0,$A6835&lt;設定!$B$28,$A6835&gt;設定!$B$29),0,IF(AND($C6835&gt;=MAX(INDEX($C$1:$C$13701,MAX(1,ROW()-設定!$B$24)):INDEX($C$1:$C$13701,MAX(1,ROW()-1))),$C6835&gt;MAX(INDEX($C$1:$C$13701,MIN(13701,ROW()+1)):INDEX($C$1:$C$13701,MIN(13701,ROW()+設定!$B$24))),$C6835&gt;=設定!$B$32,$C6835&gt;=MAX(MIN(INDEX($C$1:$C$13701,MAX(1,ROW()-設定!$B$26)):INDEX($C$1:$C$13701,MAX(1,ROW()-1))),MIN(INDEX($C$1:$C$13701,MIN(13701,ROW()+1)):INDEX($C$1:$C$13701,MIN(13701,ROW()+設定!$B$26))))*10^(設定!$B$27/20)),1,0))</f>
        <v>0</v>
      </c>
      <c r="G6835" s="33" t="n">
        <f aca="false">$G6834+IF($F6835=1,1,0)</f>
        <v>3</v>
      </c>
      <c r="H6835" s="0" t="str">
        <f aca="false">IF($F6835=1,$G6835,"")</f>
        <v/>
      </c>
    </row>
    <row r="6836" customFormat="false" ht="15" hidden="false" customHeight="false" outlineLevel="0" collapsed="false">
      <c r="A6836" s="30" t="n">
        <v>1067.8125</v>
      </c>
      <c r="B6836" s="31" t="n">
        <v>19.8205</v>
      </c>
      <c r="C6836" s="32" t="n">
        <f aca="false">IF($A6836="","",IF(設定!$B$21="dB",10^($B6836/20),ABS($B6836)))</f>
        <v>9.7954637100757</v>
      </c>
      <c r="D6836" s="32" t="n">
        <f aca="false">IF($A6836="","",$A6836^2)</f>
        <v>1140223.53515625</v>
      </c>
      <c r="E6836" s="32" t="n">
        <f aca="false">IF($A6836="","",IF($C6836&lt;=0,"",1/$C6836^2))</f>
        <v>0.0104219743507211</v>
      </c>
      <c r="F6836" s="33" t="n">
        <f aca="false">IF(OR(ROW()-設定!$B$30&lt;2,ROW()+設定!$B$30&gt;13701,N($A6836)&lt;=0,N(INDEX($A$2:$A$13701,MIN(13700,MAX(1,ROW()-1+設定!$B$30))))&lt;=0,$A6836&lt;設定!$B$28,$A6836&gt;設定!$B$29),0,IF(AND($C6836&gt;=MAX(INDEX($C$1:$C$13701,MAX(1,ROW()-設定!$B$24)):INDEX($C$1:$C$13701,MAX(1,ROW()-1))),$C6836&gt;MAX(INDEX($C$1:$C$13701,MIN(13701,ROW()+1)):INDEX($C$1:$C$13701,MIN(13701,ROW()+設定!$B$24))),$C6836&gt;=設定!$B$32,$C6836&gt;=MAX(MIN(INDEX($C$1:$C$13701,MAX(1,ROW()-設定!$B$26)):INDEX($C$1:$C$13701,MAX(1,ROW()-1))),MIN(INDEX($C$1:$C$13701,MIN(13701,ROW()+1)):INDEX($C$1:$C$13701,MIN(13701,ROW()+設定!$B$26))))*10^(設定!$B$27/20)),1,0))</f>
        <v>0</v>
      </c>
      <c r="G6836" s="33" t="n">
        <f aca="false">$G6835+IF($F6836=1,1,0)</f>
        <v>3</v>
      </c>
      <c r="H6836" s="0" t="str">
        <f aca="false">IF($F6836=1,$G6836,"")</f>
        <v/>
      </c>
    </row>
    <row r="6837" customFormat="false" ht="15" hidden="false" customHeight="false" outlineLevel="0" collapsed="false">
      <c r="A6837" s="30" t="n">
        <v>1067.96875</v>
      </c>
      <c r="B6837" s="31" t="n">
        <v>19.8513</v>
      </c>
      <c r="C6837" s="32" t="n">
        <f aca="false">IF($A6837="","",IF(設定!$B$21="dB",10^($B6837/20),ABS($B6837)))</f>
        <v>9.83025989554757</v>
      </c>
      <c r="D6837" s="32" t="n">
        <f aca="false">IF($A6837="","",$A6837^2)</f>
        <v>1140557.25097656</v>
      </c>
      <c r="E6837" s="32" t="n">
        <f aca="false">IF($A6837="","",IF($C6837&lt;=0,"",1/$C6837^2))</f>
        <v>0.0103483235767029</v>
      </c>
      <c r="F6837" s="33" t="n">
        <f aca="false">IF(OR(ROW()-設定!$B$30&lt;2,ROW()+設定!$B$30&gt;13701,N($A6837)&lt;=0,N(INDEX($A$2:$A$13701,MIN(13700,MAX(1,ROW()-1+設定!$B$30))))&lt;=0,$A6837&lt;設定!$B$28,$A6837&gt;設定!$B$29),0,IF(AND($C6837&gt;=MAX(INDEX($C$1:$C$13701,MAX(1,ROW()-設定!$B$24)):INDEX($C$1:$C$13701,MAX(1,ROW()-1))),$C6837&gt;MAX(INDEX($C$1:$C$13701,MIN(13701,ROW()+1)):INDEX($C$1:$C$13701,MIN(13701,ROW()+設定!$B$24))),$C6837&gt;=設定!$B$32,$C6837&gt;=MAX(MIN(INDEX($C$1:$C$13701,MAX(1,ROW()-設定!$B$26)):INDEX($C$1:$C$13701,MAX(1,ROW()-1))),MIN(INDEX($C$1:$C$13701,MIN(13701,ROW()+1)):INDEX($C$1:$C$13701,MIN(13701,ROW()+設定!$B$26))))*10^(設定!$B$27/20)),1,0))</f>
        <v>0</v>
      </c>
      <c r="G6837" s="33" t="n">
        <f aca="false">$G6836+IF($F6837=1,1,0)</f>
        <v>3</v>
      </c>
      <c r="H6837" s="0" t="str">
        <f aca="false">IF($F6837=1,$G6837,"")</f>
        <v/>
      </c>
    </row>
    <row r="6838" customFormat="false" ht="15" hidden="false" customHeight="false" outlineLevel="0" collapsed="false">
      <c r="A6838" s="30" t="n">
        <v>1068.125</v>
      </c>
      <c r="B6838" s="31" t="n">
        <v>19.6744</v>
      </c>
      <c r="C6838" s="32" t="n">
        <f aca="false">IF($A6838="","",IF(設定!$B$21="dB",10^($B6838/20),ABS($B6838)))</f>
        <v>9.63207820362003</v>
      </c>
      <c r="D6838" s="32" t="n">
        <f aca="false">IF($A6838="","",$A6838^2)</f>
        <v>1140891.015625</v>
      </c>
      <c r="E6838" s="32" t="n">
        <f aca="false">IF($A6838="","",IF($C6838&lt;=0,"",1/$C6838^2))</f>
        <v>0.0107785415446289</v>
      </c>
      <c r="F6838" s="33" t="n">
        <f aca="false">IF(OR(ROW()-設定!$B$30&lt;2,ROW()+設定!$B$30&gt;13701,N($A6838)&lt;=0,N(INDEX($A$2:$A$13701,MIN(13700,MAX(1,ROW()-1+設定!$B$30))))&lt;=0,$A6838&lt;設定!$B$28,$A6838&gt;設定!$B$29),0,IF(AND($C6838&gt;=MAX(INDEX($C$1:$C$13701,MAX(1,ROW()-設定!$B$24)):INDEX($C$1:$C$13701,MAX(1,ROW()-1))),$C6838&gt;MAX(INDEX($C$1:$C$13701,MIN(13701,ROW()+1)):INDEX($C$1:$C$13701,MIN(13701,ROW()+設定!$B$24))),$C6838&gt;=設定!$B$32,$C6838&gt;=MAX(MIN(INDEX($C$1:$C$13701,MAX(1,ROW()-設定!$B$26)):INDEX($C$1:$C$13701,MAX(1,ROW()-1))),MIN(INDEX($C$1:$C$13701,MIN(13701,ROW()+1)):INDEX($C$1:$C$13701,MIN(13701,ROW()+設定!$B$26))))*10^(設定!$B$27/20)),1,0))</f>
        <v>0</v>
      </c>
      <c r="G6838" s="33" t="n">
        <f aca="false">$G6837+IF($F6838=1,1,0)</f>
        <v>3</v>
      </c>
      <c r="H6838" s="0" t="str">
        <f aca="false">IF($F6838=1,$G6838,"")</f>
        <v/>
      </c>
    </row>
    <row r="6839" customFormat="false" ht="15" hidden="false" customHeight="false" outlineLevel="0" collapsed="false">
      <c r="A6839" s="30" t="n">
        <v>1068.28125</v>
      </c>
      <c r="B6839" s="31" t="n">
        <v>19.6969</v>
      </c>
      <c r="C6839" s="32" t="n">
        <f aca="false">IF($A6839="","",IF(設定!$B$21="dB",10^($B6839/20),ABS($B6839)))</f>
        <v>9.65706156284638</v>
      </c>
      <c r="D6839" s="32" t="n">
        <f aca="false">IF($A6839="","",$A6839^2)</f>
        <v>1141224.82910156</v>
      </c>
      <c r="E6839" s="32" t="n">
        <f aca="false">IF($A6839="","",IF($C6839&lt;=0,"",1/$C6839^2))</f>
        <v>0.0107228443023628</v>
      </c>
      <c r="F6839" s="33" t="n">
        <f aca="false">IF(OR(ROW()-設定!$B$30&lt;2,ROW()+設定!$B$30&gt;13701,N($A6839)&lt;=0,N(INDEX($A$2:$A$13701,MIN(13700,MAX(1,ROW()-1+設定!$B$30))))&lt;=0,$A6839&lt;設定!$B$28,$A6839&gt;設定!$B$29),0,IF(AND($C6839&gt;=MAX(INDEX($C$1:$C$13701,MAX(1,ROW()-設定!$B$24)):INDEX($C$1:$C$13701,MAX(1,ROW()-1))),$C6839&gt;MAX(INDEX($C$1:$C$13701,MIN(13701,ROW()+1)):INDEX($C$1:$C$13701,MIN(13701,ROW()+設定!$B$24))),$C6839&gt;=設定!$B$32,$C6839&gt;=MAX(MIN(INDEX($C$1:$C$13701,MAX(1,ROW()-設定!$B$26)):INDEX($C$1:$C$13701,MAX(1,ROW()-1))),MIN(INDEX($C$1:$C$13701,MIN(13701,ROW()+1)):INDEX($C$1:$C$13701,MIN(13701,ROW()+設定!$B$26))))*10^(設定!$B$27/20)),1,0))</f>
        <v>0</v>
      </c>
      <c r="G6839" s="33" t="n">
        <f aca="false">$G6838+IF($F6839=1,1,0)</f>
        <v>3</v>
      </c>
      <c r="H6839" s="0" t="str">
        <f aca="false">IF($F6839=1,$G6839,"")</f>
        <v/>
      </c>
    </row>
    <row r="6840" customFormat="false" ht="15" hidden="false" customHeight="false" outlineLevel="0" collapsed="false">
      <c r="A6840" s="30" t="n">
        <v>1068.4375</v>
      </c>
      <c r="B6840" s="31" t="n">
        <v>19.9705</v>
      </c>
      <c r="C6840" s="32" t="n">
        <f aca="false">IF($A6840="","",IF(設定!$B$21="dB",10^($B6840/20),ABS($B6840)))</f>
        <v>9.96609447935034</v>
      </c>
      <c r="D6840" s="32" t="n">
        <f aca="false">IF($A6840="","",$A6840^2)</f>
        <v>1141558.69140625</v>
      </c>
      <c r="E6840" s="32" t="n">
        <f aca="false">IF($A6840="","",IF($C6840&lt;=0,"",1/$C6840^2))</f>
        <v>0.0100681574823234</v>
      </c>
      <c r="F6840" s="33" t="n">
        <f aca="false">IF(OR(ROW()-設定!$B$30&lt;2,ROW()+設定!$B$30&gt;13701,N($A6840)&lt;=0,N(INDEX($A$2:$A$13701,MIN(13700,MAX(1,ROW()-1+設定!$B$30))))&lt;=0,$A6840&lt;設定!$B$28,$A6840&gt;設定!$B$29),0,IF(AND($C6840&gt;=MAX(INDEX($C$1:$C$13701,MAX(1,ROW()-設定!$B$24)):INDEX($C$1:$C$13701,MAX(1,ROW()-1))),$C6840&gt;MAX(INDEX($C$1:$C$13701,MIN(13701,ROW()+1)):INDEX($C$1:$C$13701,MIN(13701,ROW()+設定!$B$24))),$C6840&gt;=設定!$B$32,$C6840&gt;=MAX(MIN(INDEX($C$1:$C$13701,MAX(1,ROW()-設定!$B$26)):INDEX($C$1:$C$13701,MAX(1,ROW()-1))),MIN(INDEX($C$1:$C$13701,MIN(13701,ROW()+1)):INDEX($C$1:$C$13701,MIN(13701,ROW()+設定!$B$26))))*10^(設定!$B$27/20)),1,0))</f>
        <v>0</v>
      </c>
      <c r="G6840" s="33" t="n">
        <f aca="false">$G6839+IF($F6840=1,1,0)</f>
        <v>3</v>
      </c>
      <c r="H6840" s="0" t="str">
        <f aca="false">IF($F6840=1,$G6840,"")</f>
        <v/>
      </c>
    </row>
    <row r="6841" customFormat="false" ht="15" hidden="false" customHeight="false" outlineLevel="0" collapsed="false">
      <c r="A6841" s="30" t="n">
        <v>1068.59375</v>
      </c>
      <c r="B6841" s="31" t="n">
        <v>19.9042</v>
      </c>
      <c r="C6841" s="32" t="n">
        <f aca="false">IF($A6841="","",IF(設定!$B$21="dB",10^($B6841/20),ABS($B6841)))</f>
        <v>9.89031218044272</v>
      </c>
      <c r="D6841" s="32" t="n">
        <f aca="false">IF($A6841="","",$A6841^2)</f>
        <v>1141892.60253906</v>
      </c>
      <c r="E6841" s="32" t="n">
        <f aca="false">IF($A6841="","",IF($C6841&lt;=0,"",1/$C6841^2))</f>
        <v>0.0102230385858668</v>
      </c>
      <c r="F6841" s="33" t="n">
        <f aca="false">IF(OR(ROW()-設定!$B$30&lt;2,ROW()+設定!$B$30&gt;13701,N($A6841)&lt;=0,N(INDEX($A$2:$A$13701,MIN(13700,MAX(1,ROW()-1+設定!$B$30))))&lt;=0,$A6841&lt;設定!$B$28,$A6841&gt;設定!$B$29),0,IF(AND($C6841&gt;=MAX(INDEX($C$1:$C$13701,MAX(1,ROW()-設定!$B$24)):INDEX($C$1:$C$13701,MAX(1,ROW()-1))),$C6841&gt;MAX(INDEX($C$1:$C$13701,MIN(13701,ROW()+1)):INDEX($C$1:$C$13701,MIN(13701,ROW()+設定!$B$24))),$C6841&gt;=設定!$B$32,$C6841&gt;=MAX(MIN(INDEX($C$1:$C$13701,MAX(1,ROW()-設定!$B$26)):INDEX($C$1:$C$13701,MAX(1,ROW()-1))),MIN(INDEX($C$1:$C$13701,MIN(13701,ROW()+1)):INDEX($C$1:$C$13701,MIN(13701,ROW()+設定!$B$26))))*10^(設定!$B$27/20)),1,0))</f>
        <v>0</v>
      </c>
      <c r="G6841" s="33" t="n">
        <f aca="false">$G6840+IF($F6841=1,1,0)</f>
        <v>3</v>
      </c>
      <c r="H6841" s="0" t="str">
        <f aca="false">IF($F6841=1,$G6841,"")</f>
        <v/>
      </c>
    </row>
    <row r="6842" customFormat="false" ht="15" hidden="false" customHeight="false" outlineLevel="0" collapsed="false">
      <c r="A6842" s="30" t="n">
        <v>1068.75</v>
      </c>
      <c r="B6842" s="31" t="n">
        <v>19.9629</v>
      </c>
      <c r="C6842" s="32" t="n">
        <f aca="false">IF($A6842="","",IF(設定!$B$21="dB",10^($B6842/20),ABS($B6842)))</f>
        <v>9.95737813660766</v>
      </c>
      <c r="D6842" s="32" t="n">
        <f aca="false">IF($A6842="","",$A6842^2)</f>
        <v>1142226.5625</v>
      </c>
      <c r="E6842" s="32" t="n">
        <f aca="false">IF($A6842="","",IF($C6842&lt;=0,"",1/$C6842^2))</f>
        <v>0.0100857918274565</v>
      </c>
      <c r="F6842" s="33" t="n">
        <f aca="false">IF(OR(ROW()-設定!$B$30&lt;2,ROW()+設定!$B$30&gt;13701,N($A6842)&lt;=0,N(INDEX($A$2:$A$13701,MIN(13700,MAX(1,ROW()-1+設定!$B$30))))&lt;=0,$A6842&lt;設定!$B$28,$A6842&gt;設定!$B$29),0,IF(AND($C6842&gt;=MAX(INDEX($C$1:$C$13701,MAX(1,ROW()-設定!$B$24)):INDEX($C$1:$C$13701,MAX(1,ROW()-1))),$C6842&gt;MAX(INDEX($C$1:$C$13701,MIN(13701,ROW()+1)):INDEX($C$1:$C$13701,MIN(13701,ROW()+設定!$B$24))),$C6842&gt;=設定!$B$32,$C6842&gt;=MAX(MIN(INDEX($C$1:$C$13701,MAX(1,ROW()-設定!$B$26)):INDEX($C$1:$C$13701,MAX(1,ROW()-1))),MIN(INDEX($C$1:$C$13701,MIN(13701,ROW()+1)):INDEX($C$1:$C$13701,MIN(13701,ROW()+設定!$B$26))))*10^(設定!$B$27/20)),1,0))</f>
        <v>0</v>
      </c>
      <c r="G6842" s="33" t="n">
        <f aca="false">$G6841+IF($F6842=1,1,0)</f>
        <v>3</v>
      </c>
      <c r="H6842" s="0" t="str">
        <f aca="false">IF($F6842=1,$G6842,"")</f>
        <v/>
      </c>
    </row>
    <row r="6843" customFormat="false" ht="15" hidden="false" customHeight="false" outlineLevel="0" collapsed="false">
      <c r="A6843" s="30" t="n">
        <v>1068.90625</v>
      </c>
      <c r="B6843" s="31" t="n">
        <v>19.9819</v>
      </c>
      <c r="C6843" s="32" t="n">
        <f aca="false">IF($A6843="","",IF(設定!$B$21="dB",10^($B6843/20),ABS($B6843)))</f>
        <v>9.97918330177036</v>
      </c>
      <c r="D6843" s="32" t="n">
        <f aca="false">IF($A6843="","",$A6843^2)</f>
        <v>1142560.57128906</v>
      </c>
      <c r="E6843" s="32" t="n">
        <f aca="false">IF($A6843="","",IF($C6843&lt;=0,"",1/$C6843^2))</f>
        <v>0.0100417637587022</v>
      </c>
      <c r="F6843" s="33" t="n">
        <f aca="false">IF(OR(ROW()-設定!$B$30&lt;2,ROW()+設定!$B$30&gt;13701,N($A6843)&lt;=0,N(INDEX($A$2:$A$13701,MIN(13700,MAX(1,ROW()-1+設定!$B$30))))&lt;=0,$A6843&lt;設定!$B$28,$A6843&gt;設定!$B$29),0,IF(AND($C6843&gt;=MAX(INDEX($C$1:$C$13701,MAX(1,ROW()-設定!$B$24)):INDEX($C$1:$C$13701,MAX(1,ROW()-1))),$C6843&gt;MAX(INDEX($C$1:$C$13701,MIN(13701,ROW()+1)):INDEX($C$1:$C$13701,MIN(13701,ROW()+設定!$B$24))),$C6843&gt;=設定!$B$32,$C6843&gt;=MAX(MIN(INDEX($C$1:$C$13701,MAX(1,ROW()-設定!$B$26)):INDEX($C$1:$C$13701,MAX(1,ROW()-1))),MIN(INDEX($C$1:$C$13701,MIN(13701,ROW()+1)):INDEX($C$1:$C$13701,MIN(13701,ROW()+設定!$B$26))))*10^(設定!$B$27/20)),1,0))</f>
        <v>0</v>
      </c>
      <c r="G6843" s="33" t="n">
        <f aca="false">$G6842+IF($F6843=1,1,0)</f>
        <v>3</v>
      </c>
      <c r="H6843" s="0" t="str">
        <f aca="false">IF($F6843=1,$G6843,"")</f>
        <v/>
      </c>
    </row>
    <row r="6844" customFormat="false" ht="15" hidden="false" customHeight="false" outlineLevel="0" collapsed="false">
      <c r="A6844" s="30" t="n">
        <v>1069.0625</v>
      </c>
      <c r="B6844" s="31" t="n">
        <v>20.132</v>
      </c>
      <c r="C6844" s="32" t="n">
        <f aca="false">IF($A6844="","",IF(設定!$B$21="dB",10^($B6844/20),ABS($B6844)))</f>
        <v>10.1531312414576</v>
      </c>
      <c r="D6844" s="32" t="n">
        <f aca="false">IF($A6844="","",$A6844^2)</f>
        <v>1142894.62890625</v>
      </c>
      <c r="E6844" s="32" t="n">
        <f aca="false">IF($A6844="","",IF($C6844&lt;=0,"",1/$C6844^2))</f>
        <v>0.00970063133783956</v>
      </c>
      <c r="F6844" s="33" t="n">
        <f aca="false">IF(OR(ROW()-設定!$B$30&lt;2,ROW()+設定!$B$30&gt;13701,N($A6844)&lt;=0,N(INDEX($A$2:$A$13701,MIN(13700,MAX(1,ROW()-1+設定!$B$30))))&lt;=0,$A6844&lt;設定!$B$28,$A6844&gt;設定!$B$29),0,IF(AND($C6844&gt;=MAX(INDEX($C$1:$C$13701,MAX(1,ROW()-設定!$B$24)):INDEX($C$1:$C$13701,MAX(1,ROW()-1))),$C6844&gt;MAX(INDEX($C$1:$C$13701,MIN(13701,ROW()+1)):INDEX($C$1:$C$13701,MIN(13701,ROW()+設定!$B$24))),$C6844&gt;=設定!$B$32,$C6844&gt;=MAX(MIN(INDEX($C$1:$C$13701,MAX(1,ROW()-設定!$B$26)):INDEX($C$1:$C$13701,MAX(1,ROW()-1))),MIN(INDEX($C$1:$C$13701,MIN(13701,ROW()+1)):INDEX($C$1:$C$13701,MIN(13701,ROW()+設定!$B$26))))*10^(設定!$B$27/20)),1,0))</f>
        <v>0</v>
      </c>
      <c r="G6844" s="33" t="n">
        <f aca="false">$G6843+IF($F6844=1,1,0)</f>
        <v>3</v>
      </c>
      <c r="H6844" s="0" t="str">
        <f aca="false">IF($F6844=1,$G6844,"")</f>
        <v/>
      </c>
    </row>
    <row r="6845" customFormat="false" ht="15" hidden="false" customHeight="false" outlineLevel="0" collapsed="false">
      <c r="A6845" s="30" t="n">
        <v>1069.21875</v>
      </c>
      <c r="B6845" s="31" t="n">
        <v>19.8776</v>
      </c>
      <c r="C6845" s="32" t="n">
        <f aca="false">IF($A6845="","",IF(設定!$B$21="dB",10^($B6845/20),ABS($B6845)))</f>
        <v>9.8600700418471</v>
      </c>
      <c r="D6845" s="32" t="n">
        <f aca="false">IF($A6845="","",$A6845^2)</f>
        <v>1143228.73535156</v>
      </c>
      <c r="E6845" s="32" t="n">
        <f aca="false">IF($A6845="","",IF($C6845&lt;=0,"",1/$C6845^2))</f>
        <v>0.0102858455792882</v>
      </c>
      <c r="F6845" s="33" t="n">
        <f aca="false">IF(OR(ROW()-設定!$B$30&lt;2,ROW()+設定!$B$30&gt;13701,N($A6845)&lt;=0,N(INDEX($A$2:$A$13701,MIN(13700,MAX(1,ROW()-1+設定!$B$30))))&lt;=0,$A6845&lt;設定!$B$28,$A6845&gt;設定!$B$29),0,IF(AND($C6845&gt;=MAX(INDEX($C$1:$C$13701,MAX(1,ROW()-設定!$B$24)):INDEX($C$1:$C$13701,MAX(1,ROW()-1))),$C6845&gt;MAX(INDEX($C$1:$C$13701,MIN(13701,ROW()+1)):INDEX($C$1:$C$13701,MIN(13701,ROW()+設定!$B$24))),$C6845&gt;=設定!$B$32,$C6845&gt;=MAX(MIN(INDEX($C$1:$C$13701,MAX(1,ROW()-設定!$B$26)):INDEX($C$1:$C$13701,MAX(1,ROW()-1))),MIN(INDEX($C$1:$C$13701,MIN(13701,ROW()+1)):INDEX($C$1:$C$13701,MIN(13701,ROW()+設定!$B$26))))*10^(設定!$B$27/20)),1,0))</f>
        <v>0</v>
      </c>
      <c r="G6845" s="33" t="n">
        <f aca="false">$G6844+IF($F6845=1,1,0)</f>
        <v>3</v>
      </c>
      <c r="H6845" s="0" t="str">
        <f aca="false">IF($F6845=1,$G6845,"")</f>
        <v/>
      </c>
    </row>
    <row r="6846" customFormat="false" ht="15" hidden="false" customHeight="false" outlineLevel="0" collapsed="false">
      <c r="A6846" s="30" t="n">
        <v>1069.375</v>
      </c>
      <c r="B6846" s="31" t="n">
        <v>20.1428</v>
      </c>
      <c r="C6846" s="32" t="n">
        <f aca="false">IF($A6846="","",IF(設定!$B$21="dB",10^($B6846/20),ABS($B6846)))</f>
        <v>10.1657634555197</v>
      </c>
      <c r="D6846" s="32" t="n">
        <f aca="false">IF($A6846="","",$A6846^2)</f>
        <v>1143562.890625</v>
      </c>
      <c r="E6846" s="32" t="n">
        <f aca="false">IF($A6846="","",IF($C6846&lt;=0,"",1/$C6846^2))</f>
        <v>0.00967653785655303</v>
      </c>
      <c r="F6846" s="33" t="n">
        <f aca="false">IF(OR(ROW()-設定!$B$30&lt;2,ROW()+設定!$B$30&gt;13701,N($A6846)&lt;=0,N(INDEX($A$2:$A$13701,MIN(13700,MAX(1,ROW()-1+設定!$B$30))))&lt;=0,$A6846&lt;設定!$B$28,$A6846&gt;設定!$B$29),0,IF(AND($C6846&gt;=MAX(INDEX($C$1:$C$13701,MAX(1,ROW()-設定!$B$24)):INDEX($C$1:$C$13701,MAX(1,ROW()-1))),$C6846&gt;MAX(INDEX($C$1:$C$13701,MIN(13701,ROW()+1)):INDEX($C$1:$C$13701,MIN(13701,ROW()+設定!$B$24))),$C6846&gt;=設定!$B$32,$C6846&gt;=MAX(MIN(INDEX($C$1:$C$13701,MAX(1,ROW()-設定!$B$26)):INDEX($C$1:$C$13701,MAX(1,ROW()-1))),MIN(INDEX($C$1:$C$13701,MIN(13701,ROW()+1)):INDEX($C$1:$C$13701,MIN(13701,ROW()+設定!$B$26))))*10^(設定!$B$27/20)),1,0))</f>
        <v>0</v>
      </c>
      <c r="G6846" s="33" t="n">
        <f aca="false">$G6845+IF($F6846=1,1,0)</f>
        <v>3</v>
      </c>
      <c r="H6846" s="0" t="str">
        <f aca="false">IF($F6846=1,$G6846,"")</f>
        <v/>
      </c>
    </row>
    <row r="6847" customFormat="false" ht="15" hidden="false" customHeight="false" outlineLevel="0" collapsed="false">
      <c r="A6847" s="30" t="n">
        <v>1069.53125</v>
      </c>
      <c r="B6847" s="31" t="n">
        <v>19.974</v>
      </c>
      <c r="C6847" s="32" t="n">
        <f aca="false">IF($A6847="","",IF(設定!$B$21="dB",10^($B6847/20),ABS($B6847)))</f>
        <v>9.97011115016166</v>
      </c>
      <c r="D6847" s="32" t="n">
        <f aca="false">IF($A6847="","",$A6847^2)</f>
        <v>1143897.09472656</v>
      </c>
      <c r="E6847" s="32" t="n">
        <f aca="false">IF($A6847="","",IF($C6847&lt;=0,"",1/$C6847^2))</f>
        <v>0.010060046774725</v>
      </c>
      <c r="F6847" s="33" t="n">
        <f aca="false">IF(OR(ROW()-設定!$B$30&lt;2,ROW()+設定!$B$30&gt;13701,N($A6847)&lt;=0,N(INDEX($A$2:$A$13701,MIN(13700,MAX(1,ROW()-1+設定!$B$30))))&lt;=0,$A6847&lt;設定!$B$28,$A6847&gt;設定!$B$29),0,IF(AND($C6847&gt;=MAX(INDEX($C$1:$C$13701,MAX(1,ROW()-設定!$B$24)):INDEX($C$1:$C$13701,MAX(1,ROW()-1))),$C6847&gt;MAX(INDEX($C$1:$C$13701,MIN(13701,ROW()+1)):INDEX($C$1:$C$13701,MIN(13701,ROW()+設定!$B$24))),$C6847&gt;=設定!$B$32,$C6847&gt;=MAX(MIN(INDEX($C$1:$C$13701,MAX(1,ROW()-設定!$B$26)):INDEX($C$1:$C$13701,MAX(1,ROW()-1))),MIN(INDEX($C$1:$C$13701,MIN(13701,ROW()+1)):INDEX($C$1:$C$13701,MIN(13701,ROW()+設定!$B$26))))*10^(設定!$B$27/20)),1,0))</f>
        <v>0</v>
      </c>
      <c r="G6847" s="33" t="n">
        <f aca="false">$G6846+IF($F6847=1,1,0)</f>
        <v>3</v>
      </c>
      <c r="H6847" s="0" t="str">
        <f aca="false">IF($F6847=1,$G6847,"")</f>
        <v/>
      </c>
    </row>
    <row r="6848" customFormat="false" ht="15" hidden="false" customHeight="false" outlineLevel="0" collapsed="false">
      <c r="A6848" s="30" t="n">
        <v>1069.6875</v>
      </c>
      <c r="B6848" s="31" t="n">
        <v>20.1616</v>
      </c>
      <c r="C6848" s="32" t="n">
        <f aca="false">IF($A6848="","",IF(設定!$B$21="dB",10^($B6848/20),ABS($B6848)))</f>
        <v>10.1877903680435</v>
      </c>
      <c r="D6848" s="32" t="n">
        <f aca="false">IF($A6848="","",$A6848^2)</f>
        <v>1144231.34765625</v>
      </c>
      <c r="E6848" s="32" t="n">
        <f aca="false">IF($A6848="","",IF($C6848&lt;=0,"",1/$C6848^2))</f>
        <v>0.00963474001290798</v>
      </c>
      <c r="F6848" s="33" t="n">
        <f aca="false">IF(OR(ROW()-設定!$B$30&lt;2,ROW()+設定!$B$30&gt;13701,N($A6848)&lt;=0,N(INDEX($A$2:$A$13701,MIN(13700,MAX(1,ROW()-1+設定!$B$30))))&lt;=0,$A6848&lt;設定!$B$28,$A6848&gt;設定!$B$29),0,IF(AND($C6848&gt;=MAX(INDEX($C$1:$C$13701,MAX(1,ROW()-設定!$B$24)):INDEX($C$1:$C$13701,MAX(1,ROW()-1))),$C6848&gt;MAX(INDEX($C$1:$C$13701,MIN(13701,ROW()+1)):INDEX($C$1:$C$13701,MIN(13701,ROW()+設定!$B$24))),$C6848&gt;=設定!$B$32,$C6848&gt;=MAX(MIN(INDEX($C$1:$C$13701,MAX(1,ROW()-設定!$B$26)):INDEX($C$1:$C$13701,MAX(1,ROW()-1))),MIN(INDEX($C$1:$C$13701,MIN(13701,ROW()+1)):INDEX($C$1:$C$13701,MIN(13701,ROW()+設定!$B$26))))*10^(設定!$B$27/20)),1,0))</f>
        <v>0</v>
      </c>
      <c r="G6848" s="33" t="n">
        <f aca="false">$G6847+IF($F6848=1,1,0)</f>
        <v>3</v>
      </c>
      <c r="H6848" s="0" t="str">
        <f aca="false">IF($F6848=1,$G6848,"")</f>
        <v/>
      </c>
    </row>
    <row r="6849" customFormat="false" ht="15" hidden="false" customHeight="false" outlineLevel="0" collapsed="false">
      <c r="A6849" s="30" t="n">
        <v>1069.84375</v>
      </c>
      <c r="B6849" s="31" t="n">
        <v>20.2521</v>
      </c>
      <c r="C6849" s="32" t="n">
        <f aca="false">IF($A6849="","",IF(設定!$B$21="dB",10^($B6849/20),ABS($B6849)))</f>
        <v>10.2944938856512</v>
      </c>
      <c r="D6849" s="32" t="n">
        <f aca="false">IF($A6849="","",$A6849^2)</f>
        <v>1144565.64941406</v>
      </c>
      <c r="E6849" s="32" t="n">
        <f aca="false">IF($A6849="","",IF($C6849&lt;=0,"",1/$C6849^2))</f>
        <v>0.00943604492730194</v>
      </c>
      <c r="F6849" s="33" t="n">
        <f aca="false">IF(OR(ROW()-設定!$B$30&lt;2,ROW()+設定!$B$30&gt;13701,N($A6849)&lt;=0,N(INDEX($A$2:$A$13701,MIN(13700,MAX(1,ROW()-1+設定!$B$30))))&lt;=0,$A6849&lt;設定!$B$28,$A6849&gt;設定!$B$29),0,IF(AND($C6849&gt;=MAX(INDEX($C$1:$C$13701,MAX(1,ROW()-設定!$B$24)):INDEX($C$1:$C$13701,MAX(1,ROW()-1))),$C6849&gt;MAX(INDEX($C$1:$C$13701,MIN(13701,ROW()+1)):INDEX($C$1:$C$13701,MIN(13701,ROW()+設定!$B$24))),$C6849&gt;=設定!$B$32,$C6849&gt;=MAX(MIN(INDEX($C$1:$C$13701,MAX(1,ROW()-設定!$B$26)):INDEX($C$1:$C$13701,MAX(1,ROW()-1))),MIN(INDEX($C$1:$C$13701,MIN(13701,ROW()+1)):INDEX($C$1:$C$13701,MIN(13701,ROW()+設定!$B$26))))*10^(設定!$B$27/20)),1,0))</f>
        <v>0</v>
      </c>
      <c r="G6849" s="33" t="n">
        <f aca="false">$G6848+IF($F6849=1,1,0)</f>
        <v>3</v>
      </c>
      <c r="H6849" s="0" t="str">
        <f aca="false">IF($F6849=1,$G6849,"")</f>
        <v/>
      </c>
    </row>
    <row r="6850" customFormat="false" ht="15" hidden="false" customHeight="false" outlineLevel="0" collapsed="false">
      <c r="A6850" s="30" t="n">
        <v>1070</v>
      </c>
      <c r="B6850" s="31" t="n">
        <v>19.9991</v>
      </c>
      <c r="C6850" s="32" t="n">
        <f aca="false">IF($A6850="","",IF(設定!$B$21="dB",10^($B6850/20),ABS($B6850)))</f>
        <v>9.99896389038802</v>
      </c>
      <c r="D6850" s="32" t="n">
        <f aca="false">IF($A6850="","",$A6850^2)</f>
        <v>1144900</v>
      </c>
      <c r="E6850" s="32" t="n">
        <f aca="false">IF($A6850="","",IF($C6850&lt;=0,"",1/$C6850^2))</f>
        <v>0.0100020725413254</v>
      </c>
      <c r="F6850" s="33" t="n">
        <f aca="false">IF(OR(ROW()-設定!$B$30&lt;2,ROW()+設定!$B$30&gt;13701,N($A6850)&lt;=0,N(INDEX($A$2:$A$13701,MIN(13700,MAX(1,ROW()-1+設定!$B$30))))&lt;=0,$A6850&lt;設定!$B$28,$A6850&gt;設定!$B$29),0,IF(AND($C6850&gt;=MAX(INDEX($C$1:$C$13701,MAX(1,ROW()-設定!$B$24)):INDEX($C$1:$C$13701,MAX(1,ROW()-1))),$C6850&gt;MAX(INDEX($C$1:$C$13701,MIN(13701,ROW()+1)):INDEX($C$1:$C$13701,MIN(13701,ROW()+設定!$B$24))),$C6850&gt;=設定!$B$32,$C6850&gt;=MAX(MIN(INDEX($C$1:$C$13701,MAX(1,ROW()-設定!$B$26)):INDEX($C$1:$C$13701,MAX(1,ROW()-1))),MIN(INDEX($C$1:$C$13701,MIN(13701,ROW()+1)):INDEX($C$1:$C$13701,MIN(13701,ROW()+設定!$B$26))))*10^(設定!$B$27/20)),1,0))</f>
        <v>0</v>
      </c>
      <c r="G6850" s="33" t="n">
        <f aca="false">$G6849+IF($F6850=1,1,0)</f>
        <v>3</v>
      </c>
      <c r="H6850" s="0" t="str">
        <f aca="false">IF($F6850=1,$G6850,"")</f>
        <v/>
      </c>
    </row>
    <row r="6851" customFormat="false" ht="15" hidden="false" customHeight="false" outlineLevel="0" collapsed="false">
      <c r="A6851" s="30" t="n">
        <v>1070.15625</v>
      </c>
      <c r="B6851" s="31" t="n">
        <v>20.2126</v>
      </c>
      <c r="C6851" s="32" t="n">
        <f aca="false">IF($A6851="","",IF(設定!$B$21="dB",10^($B6851/20),ABS($B6851)))</f>
        <v>10.247784875608</v>
      </c>
      <c r="D6851" s="32" t="n">
        <f aca="false">IF($A6851="","",$A6851^2)</f>
        <v>1145234.39941406</v>
      </c>
      <c r="E6851" s="32" t="n">
        <f aca="false">IF($A6851="","",IF($C6851&lt;=0,"",1/$C6851^2))</f>
        <v>0.00952225922231191</v>
      </c>
      <c r="F6851" s="33" t="n">
        <f aca="false">IF(OR(ROW()-設定!$B$30&lt;2,ROW()+設定!$B$30&gt;13701,N($A6851)&lt;=0,N(INDEX($A$2:$A$13701,MIN(13700,MAX(1,ROW()-1+設定!$B$30))))&lt;=0,$A6851&lt;設定!$B$28,$A6851&gt;設定!$B$29),0,IF(AND($C6851&gt;=MAX(INDEX($C$1:$C$13701,MAX(1,ROW()-設定!$B$24)):INDEX($C$1:$C$13701,MAX(1,ROW()-1))),$C6851&gt;MAX(INDEX($C$1:$C$13701,MIN(13701,ROW()+1)):INDEX($C$1:$C$13701,MIN(13701,ROW()+設定!$B$24))),$C6851&gt;=設定!$B$32,$C6851&gt;=MAX(MIN(INDEX($C$1:$C$13701,MAX(1,ROW()-設定!$B$26)):INDEX($C$1:$C$13701,MAX(1,ROW()-1))),MIN(INDEX($C$1:$C$13701,MIN(13701,ROW()+1)):INDEX($C$1:$C$13701,MIN(13701,ROW()+設定!$B$26))))*10^(設定!$B$27/20)),1,0))</f>
        <v>0</v>
      </c>
      <c r="G6851" s="33" t="n">
        <f aca="false">$G6850+IF($F6851=1,1,0)</f>
        <v>3</v>
      </c>
      <c r="H6851" s="0" t="str">
        <f aca="false">IF($F6851=1,$G6851,"")</f>
        <v/>
      </c>
    </row>
    <row r="6852" customFormat="false" ht="15" hidden="false" customHeight="false" outlineLevel="0" collapsed="false">
      <c r="A6852" s="30" t="n">
        <v>1070.3125</v>
      </c>
      <c r="B6852" s="31" t="n">
        <v>20.1707</v>
      </c>
      <c r="C6852" s="32" t="n">
        <f aca="false">IF($A6852="","",IF(設定!$B$21="dB",10^($B6852/20),ABS($B6852)))</f>
        <v>10.1984694668612</v>
      </c>
      <c r="D6852" s="32" t="n">
        <f aca="false">IF($A6852="","",$A6852^2)</f>
        <v>1145568.84765625</v>
      </c>
      <c r="E6852" s="32" t="n">
        <f aca="false">IF($A6852="","",IF($C6852&lt;=0,"",1/$C6852^2))</f>
        <v>0.0096145729728718</v>
      </c>
      <c r="F6852" s="33" t="n">
        <f aca="false">IF(OR(ROW()-設定!$B$30&lt;2,ROW()+設定!$B$30&gt;13701,N($A6852)&lt;=0,N(INDEX($A$2:$A$13701,MIN(13700,MAX(1,ROW()-1+設定!$B$30))))&lt;=0,$A6852&lt;設定!$B$28,$A6852&gt;設定!$B$29),0,IF(AND($C6852&gt;=MAX(INDEX($C$1:$C$13701,MAX(1,ROW()-設定!$B$24)):INDEX($C$1:$C$13701,MAX(1,ROW()-1))),$C6852&gt;MAX(INDEX($C$1:$C$13701,MIN(13701,ROW()+1)):INDEX($C$1:$C$13701,MIN(13701,ROW()+設定!$B$24))),$C6852&gt;=設定!$B$32,$C6852&gt;=MAX(MIN(INDEX($C$1:$C$13701,MAX(1,ROW()-設定!$B$26)):INDEX($C$1:$C$13701,MAX(1,ROW()-1))),MIN(INDEX($C$1:$C$13701,MIN(13701,ROW()+1)):INDEX($C$1:$C$13701,MIN(13701,ROW()+設定!$B$26))))*10^(設定!$B$27/20)),1,0))</f>
        <v>0</v>
      </c>
      <c r="G6852" s="33" t="n">
        <f aca="false">$G6851+IF($F6852=1,1,0)</f>
        <v>3</v>
      </c>
      <c r="H6852" s="0" t="str">
        <f aca="false">IF($F6852=1,$G6852,"")</f>
        <v/>
      </c>
    </row>
    <row r="6853" customFormat="false" ht="15" hidden="false" customHeight="false" outlineLevel="0" collapsed="false">
      <c r="A6853" s="30" t="n">
        <v>1070.46875</v>
      </c>
      <c r="B6853" s="31" t="n">
        <v>20.1977</v>
      </c>
      <c r="C6853" s="32" t="n">
        <f aca="false">IF($A6853="","",IF(設定!$B$21="dB",10^($B6853/20),ABS($B6853)))</f>
        <v>10.2302206294619</v>
      </c>
      <c r="D6853" s="32" t="n">
        <f aca="false">IF($A6853="","",$A6853^2)</f>
        <v>1145903.34472656</v>
      </c>
      <c r="E6853" s="32" t="n">
        <f aca="false">IF($A6853="","",IF($C6853&lt;=0,"",1/$C6853^2))</f>
        <v>0.00955498478857935</v>
      </c>
      <c r="F6853" s="33" t="n">
        <f aca="false">IF(OR(ROW()-設定!$B$30&lt;2,ROW()+設定!$B$30&gt;13701,N($A6853)&lt;=0,N(INDEX($A$2:$A$13701,MIN(13700,MAX(1,ROW()-1+設定!$B$30))))&lt;=0,$A6853&lt;設定!$B$28,$A6853&gt;設定!$B$29),0,IF(AND($C6853&gt;=MAX(INDEX($C$1:$C$13701,MAX(1,ROW()-設定!$B$24)):INDEX($C$1:$C$13701,MAX(1,ROW()-1))),$C6853&gt;MAX(INDEX($C$1:$C$13701,MIN(13701,ROW()+1)):INDEX($C$1:$C$13701,MIN(13701,ROW()+設定!$B$24))),$C6853&gt;=設定!$B$32,$C6853&gt;=MAX(MIN(INDEX($C$1:$C$13701,MAX(1,ROW()-設定!$B$26)):INDEX($C$1:$C$13701,MAX(1,ROW()-1))),MIN(INDEX($C$1:$C$13701,MIN(13701,ROW()+1)):INDEX($C$1:$C$13701,MIN(13701,ROW()+設定!$B$26))))*10^(設定!$B$27/20)),1,0))</f>
        <v>0</v>
      </c>
      <c r="G6853" s="33" t="n">
        <f aca="false">$G6852+IF($F6853=1,1,0)</f>
        <v>3</v>
      </c>
      <c r="H6853" s="0" t="str">
        <f aca="false">IF($F6853=1,$G6853,"")</f>
        <v/>
      </c>
    </row>
    <row r="6854" customFormat="false" ht="15" hidden="false" customHeight="false" outlineLevel="0" collapsed="false">
      <c r="A6854" s="30" t="n">
        <v>1070.625</v>
      </c>
      <c r="B6854" s="31" t="n">
        <v>20.2606</v>
      </c>
      <c r="C6854" s="32" t="n">
        <f aca="false">IF($A6854="","",IF(設定!$B$21="dB",10^($B6854/20),ABS($B6854)))</f>
        <v>10.3045729945165</v>
      </c>
      <c r="D6854" s="32" t="n">
        <f aca="false">IF($A6854="","",$A6854^2)</f>
        <v>1146237.890625</v>
      </c>
      <c r="E6854" s="32" t="n">
        <f aca="false">IF($A6854="","",IF($C6854&lt;=0,"",1/$C6854^2))</f>
        <v>0.0094175947865462</v>
      </c>
      <c r="F6854" s="33" t="n">
        <f aca="false">IF(OR(ROW()-設定!$B$30&lt;2,ROW()+設定!$B$30&gt;13701,N($A6854)&lt;=0,N(INDEX($A$2:$A$13701,MIN(13700,MAX(1,ROW()-1+設定!$B$30))))&lt;=0,$A6854&lt;設定!$B$28,$A6854&gt;設定!$B$29),0,IF(AND($C6854&gt;=MAX(INDEX($C$1:$C$13701,MAX(1,ROW()-設定!$B$24)):INDEX($C$1:$C$13701,MAX(1,ROW()-1))),$C6854&gt;MAX(INDEX($C$1:$C$13701,MIN(13701,ROW()+1)):INDEX($C$1:$C$13701,MIN(13701,ROW()+設定!$B$24))),$C6854&gt;=設定!$B$32,$C6854&gt;=MAX(MIN(INDEX($C$1:$C$13701,MAX(1,ROW()-設定!$B$26)):INDEX($C$1:$C$13701,MAX(1,ROW()-1))),MIN(INDEX($C$1:$C$13701,MIN(13701,ROW()+1)):INDEX($C$1:$C$13701,MIN(13701,ROW()+設定!$B$26))))*10^(設定!$B$27/20)),1,0))</f>
        <v>0</v>
      </c>
      <c r="G6854" s="33" t="n">
        <f aca="false">$G6853+IF($F6854=1,1,0)</f>
        <v>3</v>
      </c>
      <c r="H6854" s="0" t="str">
        <f aca="false">IF($F6854=1,$G6854,"")</f>
        <v/>
      </c>
    </row>
    <row r="6855" customFormat="false" ht="15" hidden="false" customHeight="false" outlineLevel="0" collapsed="false">
      <c r="A6855" s="30" t="n">
        <v>1070.78125</v>
      </c>
      <c r="B6855" s="31" t="n">
        <v>20.1754</v>
      </c>
      <c r="C6855" s="32" t="n">
        <f aca="false">IF($A6855="","",IF(設定!$B$21="dB",10^($B6855/20),ABS($B6855)))</f>
        <v>10.2039894284578</v>
      </c>
      <c r="D6855" s="32" t="n">
        <f aca="false">IF($A6855="","",$A6855^2)</f>
        <v>1146572.48535156</v>
      </c>
      <c r="E6855" s="32" t="n">
        <f aca="false">IF($A6855="","",IF($C6855&lt;=0,"",1/$C6855^2))</f>
        <v>0.00960417356605443</v>
      </c>
      <c r="F6855" s="33" t="n">
        <f aca="false">IF(OR(ROW()-設定!$B$30&lt;2,ROW()+設定!$B$30&gt;13701,N($A6855)&lt;=0,N(INDEX($A$2:$A$13701,MIN(13700,MAX(1,ROW()-1+設定!$B$30))))&lt;=0,$A6855&lt;設定!$B$28,$A6855&gt;設定!$B$29),0,IF(AND($C6855&gt;=MAX(INDEX($C$1:$C$13701,MAX(1,ROW()-設定!$B$24)):INDEX($C$1:$C$13701,MAX(1,ROW()-1))),$C6855&gt;MAX(INDEX($C$1:$C$13701,MIN(13701,ROW()+1)):INDEX($C$1:$C$13701,MIN(13701,ROW()+設定!$B$24))),$C6855&gt;=設定!$B$32,$C6855&gt;=MAX(MIN(INDEX($C$1:$C$13701,MAX(1,ROW()-設定!$B$26)):INDEX($C$1:$C$13701,MAX(1,ROW()-1))),MIN(INDEX($C$1:$C$13701,MIN(13701,ROW()+1)):INDEX($C$1:$C$13701,MIN(13701,ROW()+設定!$B$26))))*10^(設定!$B$27/20)),1,0))</f>
        <v>0</v>
      </c>
      <c r="G6855" s="33" t="n">
        <f aca="false">$G6854+IF($F6855=1,1,0)</f>
        <v>3</v>
      </c>
      <c r="H6855" s="0" t="str">
        <f aca="false">IF($F6855=1,$G6855,"")</f>
        <v/>
      </c>
    </row>
    <row r="6856" customFormat="false" ht="15" hidden="false" customHeight="false" outlineLevel="0" collapsed="false">
      <c r="A6856" s="30" t="n">
        <v>1070.9375</v>
      </c>
      <c r="B6856" s="31" t="n">
        <v>20.2132</v>
      </c>
      <c r="C6856" s="32" t="n">
        <f aca="false">IF($A6856="","",IF(設定!$B$21="dB",10^($B6856/20),ABS($B6856)))</f>
        <v>10.248492791959</v>
      </c>
      <c r="D6856" s="32" t="n">
        <f aca="false">IF($A6856="","",$A6856^2)</f>
        <v>1146907.12890625</v>
      </c>
      <c r="E6856" s="32" t="n">
        <f aca="false">IF($A6856="","",IF($C6856&lt;=0,"",1/$C6856^2))</f>
        <v>0.00952094376445439</v>
      </c>
      <c r="F6856" s="33" t="n">
        <f aca="false">IF(OR(ROW()-設定!$B$30&lt;2,ROW()+設定!$B$30&gt;13701,N($A6856)&lt;=0,N(INDEX($A$2:$A$13701,MIN(13700,MAX(1,ROW()-1+設定!$B$30))))&lt;=0,$A6856&lt;設定!$B$28,$A6856&gt;設定!$B$29),0,IF(AND($C6856&gt;=MAX(INDEX($C$1:$C$13701,MAX(1,ROW()-設定!$B$24)):INDEX($C$1:$C$13701,MAX(1,ROW()-1))),$C6856&gt;MAX(INDEX($C$1:$C$13701,MIN(13701,ROW()+1)):INDEX($C$1:$C$13701,MIN(13701,ROW()+設定!$B$24))),$C6856&gt;=設定!$B$32,$C6856&gt;=MAX(MIN(INDEX($C$1:$C$13701,MAX(1,ROW()-設定!$B$26)):INDEX($C$1:$C$13701,MAX(1,ROW()-1))),MIN(INDEX($C$1:$C$13701,MIN(13701,ROW()+1)):INDEX($C$1:$C$13701,MIN(13701,ROW()+設定!$B$26))))*10^(設定!$B$27/20)),1,0))</f>
        <v>0</v>
      </c>
      <c r="G6856" s="33" t="n">
        <f aca="false">$G6855+IF($F6856=1,1,0)</f>
        <v>3</v>
      </c>
      <c r="H6856" s="0" t="str">
        <f aca="false">IF($F6856=1,$G6856,"")</f>
        <v/>
      </c>
    </row>
    <row r="6857" customFormat="false" ht="15" hidden="false" customHeight="false" outlineLevel="0" collapsed="false">
      <c r="A6857" s="30" t="n">
        <v>1071.09375</v>
      </c>
      <c r="B6857" s="31" t="n">
        <v>20.4098</v>
      </c>
      <c r="C6857" s="32" t="n">
        <f aca="false">IF($A6857="","",IF(設定!$B$21="dB",10^($B6857/20),ABS($B6857)))</f>
        <v>10.4831065505823</v>
      </c>
      <c r="D6857" s="32" t="n">
        <f aca="false">IF($A6857="","",$A6857^2)</f>
        <v>1147241.82128906</v>
      </c>
      <c r="E6857" s="32" t="n">
        <f aca="false">IF($A6857="","",IF($C6857&lt;=0,"",1/$C6857^2))</f>
        <v>0.00909955176651869</v>
      </c>
      <c r="F6857" s="33" t="n">
        <f aca="false">IF(OR(ROW()-設定!$B$30&lt;2,ROW()+設定!$B$30&gt;13701,N($A6857)&lt;=0,N(INDEX($A$2:$A$13701,MIN(13700,MAX(1,ROW()-1+設定!$B$30))))&lt;=0,$A6857&lt;設定!$B$28,$A6857&gt;設定!$B$29),0,IF(AND($C6857&gt;=MAX(INDEX($C$1:$C$13701,MAX(1,ROW()-設定!$B$24)):INDEX($C$1:$C$13701,MAX(1,ROW()-1))),$C6857&gt;MAX(INDEX($C$1:$C$13701,MIN(13701,ROW()+1)):INDEX($C$1:$C$13701,MIN(13701,ROW()+設定!$B$24))),$C6857&gt;=設定!$B$32,$C6857&gt;=MAX(MIN(INDEX($C$1:$C$13701,MAX(1,ROW()-設定!$B$26)):INDEX($C$1:$C$13701,MAX(1,ROW()-1))),MIN(INDEX($C$1:$C$13701,MIN(13701,ROW()+1)):INDEX($C$1:$C$13701,MIN(13701,ROW()+設定!$B$26))))*10^(設定!$B$27/20)),1,0))</f>
        <v>0</v>
      </c>
      <c r="G6857" s="33" t="n">
        <f aca="false">$G6856+IF($F6857=1,1,0)</f>
        <v>3</v>
      </c>
      <c r="H6857" s="0" t="str">
        <f aca="false">IF($F6857=1,$G6857,"")</f>
        <v/>
      </c>
    </row>
    <row r="6858" customFormat="false" ht="15" hidden="false" customHeight="false" outlineLevel="0" collapsed="false">
      <c r="A6858" s="30" t="n">
        <v>1071.25</v>
      </c>
      <c r="B6858" s="31" t="n">
        <v>20.4572</v>
      </c>
      <c r="C6858" s="32" t="n">
        <f aca="false">IF($A6858="","",IF(設定!$B$21="dB",10^($B6858/20),ABS($B6858)))</f>
        <v>10.5404705699286</v>
      </c>
      <c r="D6858" s="32" t="n">
        <f aca="false">IF($A6858="","",$A6858^2)</f>
        <v>1147576.5625</v>
      </c>
      <c r="E6858" s="32" t="n">
        <f aca="false">IF($A6858="","",IF($C6858&lt;=0,"",1/$C6858^2))</f>
        <v>0.00900077696039039</v>
      </c>
      <c r="F6858" s="33" t="n">
        <f aca="false">IF(OR(ROW()-設定!$B$30&lt;2,ROW()+設定!$B$30&gt;13701,N($A6858)&lt;=0,N(INDEX($A$2:$A$13701,MIN(13700,MAX(1,ROW()-1+設定!$B$30))))&lt;=0,$A6858&lt;設定!$B$28,$A6858&gt;設定!$B$29),0,IF(AND($C6858&gt;=MAX(INDEX($C$1:$C$13701,MAX(1,ROW()-設定!$B$24)):INDEX($C$1:$C$13701,MAX(1,ROW()-1))),$C6858&gt;MAX(INDEX($C$1:$C$13701,MIN(13701,ROW()+1)):INDEX($C$1:$C$13701,MIN(13701,ROW()+設定!$B$24))),$C6858&gt;=設定!$B$32,$C6858&gt;=MAX(MIN(INDEX($C$1:$C$13701,MAX(1,ROW()-設定!$B$26)):INDEX($C$1:$C$13701,MAX(1,ROW()-1))),MIN(INDEX($C$1:$C$13701,MIN(13701,ROW()+1)):INDEX($C$1:$C$13701,MIN(13701,ROW()+設定!$B$26))))*10^(設定!$B$27/20)),1,0))</f>
        <v>0</v>
      </c>
      <c r="G6858" s="33" t="n">
        <f aca="false">$G6857+IF($F6858=1,1,0)</f>
        <v>3</v>
      </c>
      <c r="H6858" s="0" t="str">
        <f aca="false">IF($F6858=1,$G6858,"")</f>
        <v/>
      </c>
    </row>
    <row r="6859" customFormat="false" ht="15" hidden="false" customHeight="false" outlineLevel="0" collapsed="false">
      <c r="A6859" s="30" t="n">
        <v>1071.40625</v>
      </c>
      <c r="B6859" s="31" t="n">
        <v>20.3405</v>
      </c>
      <c r="C6859" s="32" t="n">
        <f aca="false">IF($A6859="","",IF(設定!$B$21="dB",10^($B6859/20),ABS($B6859)))</f>
        <v>10.3998003016887</v>
      </c>
      <c r="D6859" s="32" t="n">
        <f aca="false">IF($A6859="","",$A6859^2)</f>
        <v>1147911.35253906</v>
      </c>
      <c r="E6859" s="32" t="n">
        <f aca="false">IF($A6859="","",IF($C6859&lt;=0,"",1/$C6859^2))</f>
        <v>0.00924591720254766</v>
      </c>
      <c r="F6859" s="33" t="n">
        <f aca="false">IF(OR(ROW()-設定!$B$30&lt;2,ROW()+設定!$B$30&gt;13701,N($A6859)&lt;=0,N(INDEX($A$2:$A$13701,MIN(13700,MAX(1,ROW()-1+設定!$B$30))))&lt;=0,$A6859&lt;設定!$B$28,$A6859&gt;設定!$B$29),0,IF(AND($C6859&gt;=MAX(INDEX($C$1:$C$13701,MAX(1,ROW()-設定!$B$24)):INDEX($C$1:$C$13701,MAX(1,ROW()-1))),$C6859&gt;MAX(INDEX($C$1:$C$13701,MIN(13701,ROW()+1)):INDEX($C$1:$C$13701,MIN(13701,ROW()+設定!$B$24))),$C6859&gt;=設定!$B$32,$C6859&gt;=MAX(MIN(INDEX($C$1:$C$13701,MAX(1,ROW()-設定!$B$26)):INDEX($C$1:$C$13701,MAX(1,ROW()-1))),MIN(INDEX($C$1:$C$13701,MIN(13701,ROW()+1)):INDEX($C$1:$C$13701,MIN(13701,ROW()+設定!$B$26))))*10^(設定!$B$27/20)),1,0))</f>
        <v>0</v>
      </c>
      <c r="G6859" s="33" t="n">
        <f aca="false">$G6858+IF($F6859=1,1,0)</f>
        <v>3</v>
      </c>
      <c r="H6859" s="0" t="str">
        <f aca="false">IF($F6859=1,$G6859,"")</f>
        <v/>
      </c>
    </row>
    <row r="6860" customFormat="false" ht="15" hidden="false" customHeight="false" outlineLevel="0" collapsed="false">
      <c r="A6860" s="30" t="n">
        <v>1071.5625</v>
      </c>
      <c r="B6860" s="31" t="n">
        <v>20.2768</v>
      </c>
      <c r="C6860" s="32" t="n">
        <f aca="false">IF($A6860="","",IF(設定!$B$21="dB",10^($B6860/20),ABS($B6860)))</f>
        <v>10.3238099247761</v>
      </c>
      <c r="D6860" s="32" t="n">
        <f aca="false">IF($A6860="","",$A6860^2)</f>
        <v>1148246.19140625</v>
      </c>
      <c r="E6860" s="32" t="n">
        <f aca="false">IF($A6860="","",IF($C6860&lt;=0,"",1/$C6860^2))</f>
        <v>0.00938253082712632</v>
      </c>
      <c r="F6860" s="33" t="n">
        <f aca="false">IF(OR(ROW()-設定!$B$30&lt;2,ROW()+設定!$B$30&gt;13701,N($A6860)&lt;=0,N(INDEX($A$2:$A$13701,MIN(13700,MAX(1,ROW()-1+設定!$B$30))))&lt;=0,$A6860&lt;設定!$B$28,$A6860&gt;設定!$B$29),0,IF(AND($C6860&gt;=MAX(INDEX($C$1:$C$13701,MAX(1,ROW()-設定!$B$24)):INDEX($C$1:$C$13701,MAX(1,ROW()-1))),$C6860&gt;MAX(INDEX($C$1:$C$13701,MIN(13701,ROW()+1)):INDEX($C$1:$C$13701,MIN(13701,ROW()+設定!$B$24))),$C6860&gt;=設定!$B$32,$C6860&gt;=MAX(MIN(INDEX($C$1:$C$13701,MAX(1,ROW()-設定!$B$26)):INDEX($C$1:$C$13701,MAX(1,ROW()-1))),MIN(INDEX($C$1:$C$13701,MIN(13701,ROW()+1)):INDEX($C$1:$C$13701,MIN(13701,ROW()+設定!$B$26))))*10^(設定!$B$27/20)),1,0))</f>
        <v>0</v>
      </c>
      <c r="G6860" s="33" t="n">
        <f aca="false">$G6859+IF($F6860=1,1,0)</f>
        <v>3</v>
      </c>
      <c r="H6860" s="0" t="str">
        <f aca="false">IF($F6860=1,$G6860,"")</f>
        <v/>
      </c>
    </row>
    <row r="6861" customFormat="false" ht="15" hidden="false" customHeight="false" outlineLevel="0" collapsed="false">
      <c r="A6861" s="30" t="n">
        <v>1071.71875</v>
      </c>
      <c r="B6861" s="31" t="n">
        <v>20.6926</v>
      </c>
      <c r="C6861" s="32" t="n">
        <f aca="false">IF($A6861="","",IF(設定!$B$21="dB",10^($B6861/20),ABS($B6861)))</f>
        <v>10.8300384871975</v>
      </c>
      <c r="D6861" s="32" t="n">
        <f aca="false">IF($A6861="","",$A6861^2)</f>
        <v>1148581.07910156</v>
      </c>
      <c r="E6861" s="32" t="n">
        <f aca="false">IF($A6861="","",IF($C6861&lt;=0,"",1/$C6861^2))</f>
        <v>0.00852589539608776</v>
      </c>
      <c r="F6861" s="33" t="n">
        <f aca="false">IF(OR(ROW()-設定!$B$30&lt;2,ROW()+設定!$B$30&gt;13701,N($A6861)&lt;=0,N(INDEX($A$2:$A$13701,MIN(13700,MAX(1,ROW()-1+設定!$B$30))))&lt;=0,$A6861&lt;設定!$B$28,$A6861&gt;設定!$B$29),0,IF(AND($C6861&gt;=MAX(INDEX($C$1:$C$13701,MAX(1,ROW()-設定!$B$24)):INDEX($C$1:$C$13701,MAX(1,ROW()-1))),$C6861&gt;MAX(INDEX($C$1:$C$13701,MIN(13701,ROW()+1)):INDEX($C$1:$C$13701,MIN(13701,ROW()+設定!$B$24))),$C6861&gt;=設定!$B$32,$C6861&gt;=MAX(MIN(INDEX($C$1:$C$13701,MAX(1,ROW()-設定!$B$26)):INDEX($C$1:$C$13701,MAX(1,ROW()-1))),MIN(INDEX($C$1:$C$13701,MIN(13701,ROW()+1)):INDEX($C$1:$C$13701,MIN(13701,ROW()+設定!$B$26))))*10^(設定!$B$27/20)),1,0))</f>
        <v>0</v>
      </c>
      <c r="G6861" s="33" t="n">
        <f aca="false">$G6860+IF($F6861=1,1,0)</f>
        <v>3</v>
      </c>
      <c r="H6861" s="0" t="str">
        <f aca="false">IF($F6861=1,$G6861,"")</f>
        <v/>
      </c>
    </row>
    <row r="6862" customFormat="false" ht="15" hidden="false" customHeight="false" outlineLevel="0" collapsed="false">
      <c r="A6862" s="30" t="n">
        <v>1071.875</v>
      </c>
      <c r="B6862" s="31" t="n">
        <v>20.5987</v>
      </c>
      <c r="C6862" s="32" t="n">
        <f aca="false">IF($A6862="","",IF(設定!$B$21="dB",10^($B6862/20),ABS($B6862)))</f>
        <v>10.7135894505366</v>
      </c>
      <c r="D6862" s="32" t="n">
        <f aca="false">IF($A6862="","",$A6862^2)</f>
        <v>1148916.015625</v>
      </c>
      <c r="E6862" s="32" t="n">
        <f aca="false">IF($A6862="","",IF($C6862&lt;=0,"",1/$C6862^2))</f>
        <v>0.00871224339791289</v>
      </c>
      <c r="F6862" s="33" t="n">
        <f aca="false">IF(OR(ROW()-設定!$B$30&lt;2,ROW()+設定!$B$30&gt;13701,N($A6862)&lt;=0,N(INDEX($A$2:$A$13701,MIN(13700,MAX(1,ROW()-1+設定!$B$30))))&lt;=0,$A6862&lt;設定!$B$28,$A6862&gt;設定!$B$29),0,IF(AND($C6862&gt;=MAX(INDEX($C$1:$C$13701,MAX(1,ROW()-設定!$B$24)):INDEX($C$1:$C$13701,MAX(1,ROW()-1))),$C6862&gt;MAX(INDEX($C$1:$C$13701,MIN(13701,ROW()+1)):INDEX($C$1:$C$13701,MIN(13701,ROW()+設定!$B$24))),$C6862&gt;=設定!$B$32,$C6862&gt;=MAX(MIN(INDEX($C$1:$C$13701,MAX(1,ROW()-設定!$B$26)):INDEX($C$1:$C$13701,MAX(1,ROW()-1))),MIN(INDEX($C$1:$C$13701,MIN(13701,ROW()+1)):INDEX($C$1:$C$13701,MIN(13701,ROW()+設定!$B$26))))*10^(設定!$B$27/20)),1,0))</f>
        <v>0</v>
      </c>
      <c r="G6862" s="33" t="n">
        <f aca="false">$G6861+IF($F6862=1,1,0)</f>
        <v>3</v>
      </c>
      <c r="H6862" s="0" t="str">
        <f aca="false">IF($F6862=1,$G6862,"")</f>
        <v/>
      </c>
    </row>
    <row r="6863" customFormat="false" ht="15" hidden="false" customHeight="false" outlineLevel="0" collapsed="false">
      <c r="A6863" s="30" t="n">
        <v>1072.03125</v>
      </c>
      <c r="B6863" s="31" t="n">
        <v>20.5521</v>
      </c>
      <c r="C6863" s="32" t="n">
        <f aca="false">IF($A6863="","",IF(設定!$B$21="dB",10^($B6863/20),ABS($B6863)))</f>
        <v>10.6562647056603</v>
      </c>
      <c r="D6863" s="32" t="n">
        <f aca="false">IF($A6863="","",$A6863^2)</f>
        <v>1149251.00097656</v>
      </c>
      <c r="E6863" s="32" t="n">
        <f aca="false">IF($A6863="","",IF($C6863&lt;=0,"",1/$C6863^2))</f>
        <v>0.00880622951091817</v>
      </c>
      <c r="F6863" s="33" t="n">
        <f aca="false">IF(OR(ROW()-設定!$B$30&lt;2,ROW()+設定!$B$30&gt;13701,N($A6863)&lt;=0,N(INDEX($A$2:$A$13701,MIN(13700,MAX(1,ROW()-1+設定!$B$30))))&lt;=0,$A6863&lt;設定!$B$28,$A6863&gt;設定!$B$29),0,IF(AND($C6863&gt;=MAX(INDEX($C$1:$C$13701,MAX(1,ROW()-設定!$B$24)):INDEX($C$1:$C$13701,MAX(1,ROW()-1))),$C6863&gt;MAX(INDEX($C$1:$C$13701,MIN(13701,ROW()+1)):INDEX($C$1:$C$13701,MIN(13701,ROW()+設定!$B$24))),$C6863&gt;=設定!$B$32,$C6863&gt;=MAX(MIN(INDEX($C$1:$C$13701,MAX(1,ROW()-設定!$B$26)):INDEX($C$1:$C$13701,MAX(1,ROW()-1))),MIN(INDEX($C$1:$C$13701,MIN(13701,ROW()+1)):INDEX($C$1:$C$13701,MIN(13701,ROW()+設定!$B$26))))*10^(設定!$B$27/20)),1,0))</f>
        <v>0</v>
      </c>
      <c r="G6863" s="33" t="n">
        <f aca="false">$G6862+IF($F6863=1,1,0)</f>
        <v>3</v>
      </c>
      <c r="H6863" s="0" t="str">
        <f aca="false">IF($F6863=1,$G6863,"")</f>
        <v/>
      </c>
    </row>
    <row r="6864" customFormat="false" ht="15" hidden="false" customHeight="false" outlineLevel="0" collapsed="false">
      <c r="A6864" s="30" t="n">
        <v>1072.1875</v>
      </c>
      <c r="B6864" s="31" t="n">
        <v>20.4375</v>
      </c>
      <c r="C6864" s="32" t="n">
        <f aca="false">IF($A6864="","",IF(設定!$B$21="dB",10^($B6864/20),ABS($B6864)))</f>
        <v>10.5165913842631</v>
      </c>
      <c r="D6864" s="32" t="n">
        <f aca="false">IF($A6864="","",$A6864^2)</f>
        <v>1149586.03515625</v>
      </c>
      <c r="E6864" s="32" t="n">
        <f aca="false">IF($A6864="","",IF($C6864&lt;=0,"",1/$C6864^2))</f>
        <v>0.0090416980592345</v>
      </c>
      <c r="F6864" s="33" t="n">
        <f aca="false">IF(OR(ROW()-設定!$B$30&lt;2,ROW()+設定!$B$30&gt;13701,N($A6864)&lt;=0,N(INDEX($A$2:$A$13701,MIN(13700,MAX(1,ROW()-1+設定!$B$30))))&lt;=0,$A6864&lt;設定!$B$28,$A6864&gt;設定!$B$29),0,IF(AND($C6864&gt;=MAX(INDEX($C$1:$C$13701,MAX(1,ROW()-設定!$B$24)):INDEX($C$1:$C$13701,MAX(1,ROW()-1))),$C6864&gt;MAX(INDEX($C$1:$C$13701,MIN(13701,ROW()+1)):INDEX($C$1:$C$13701,MIN(13701,ROW()+設定!$B$24))),$C6864&gt;=設定!$B$32,$C6864&gt;=MAX(MIN(INDEX($C$1:$C$13701,MAX(1,ROW()-設定!$B$26)):INDEX($C$1:$C$13701,MAX(1,ROW()-1))),MIN(INDEX($C$1:$C$13701,MIN(13701,ROW()+1)):INDEX($C$1:$C$13701,MIN(13701,ROW()+設定!$B$26))))*10^(設定!$B$27/20)),1,0))</f>
        <v>0</v>
      </c>
      <c r="G6864" s="33" t="n">
        <f aca="false">$G6863+IF($F6864=1,1,0)</f>
        <v>3</v>
      </c>
      <c r="H6864" s="0" t="str">
        <f aca="false">IF($F6864=1,$G6864,"")</f>
        <v/>
      </c>
    </row>
    <row r="6865" customFormat="false" ht="15" hidden="false" customHeight="false" outlineLevel="0" collapsed="false">
      <c r="A6865" s="30" t="n">
        <v>1072.34375</v>
      </c>
      <c r="B6865" s="31" t="n">
        <v>20.5133</v>
      </c>
      <c r="C6865" s="32" t="n">
        <f aca="false">IF($A6865="","",IF(設定!$B$21="dB",10^($B6865/20),ABS($B6865)))</f>
        <v>10.6087691711318</v>
      </c>
      <c r="D6865" s="32" t="n">
        <f aca="false">IF($A6865="","",$A6865^2)</f>
        <v>1149921.11816406</v>
      </c>
      <c r="E6865" s="32" t="n">
        <f aca="false">IF($A6865="","",IF($C6865&lt;=0,"",1/$C6865^2))</f>
        <v>0.00888525712286192</v>
      </c>
      <c r="F6865" s="33" t="n">
        <f aca="false">IF(OR(ROW()-設定!$B$30&lt;2,ROW()+設定!$B$30&gt;13701,N($A6865)&lt;=0,N(INDEX($A$2:$A$13701,MIN(13700,MAX(1,ROW()-1+設定!$B$30))))&lt;=0,$A6865&lt;設定!$B$28,$A6865&gt;設定!$B$29),0,IF(AND($C6865&gt;=MAX(INDEX($C$1:$C$13701,MAX(1,ROW()-設定!$B$24)):INDEX($C$1:$C$13701,MAX(1,ROW()-1))),$C6865&gt;MAX(INDEX($C$1:$C$13701,MIN(13701,ROW()+1)):INDEX($C$1:$C$13701,MIN(13701,ROW()+設定!$B$24))),$C6865&gt;=設定!$B$32,$C6865&gt;=MAX(MIN(INDEX($C$1:$C$13701,MAX(1,ROW()-設定!$B$26)):INDEX($C$1:$C$13701,MAX(1,ROW()-1))),MIN(INDEX($C$1:$C$13701,MIN(13701,ROW()+1)):INDEX($C$1:$C$13701,MIN(13701,ROW()+設定!$B$26))))*10^(設定!$B$27/20)),1,0))</f>
        <v>0</v>
      </c>
      <c r="G6865" s="33" t="n">
        <f aca="false">$G6864+IF($F6865=1,1,0)</f>
        <v>3</v>
      </c>
      <c r="H6865" s="0" t="str">
        <f aca="false">IF($F6865=1,$G6865,"")</f>
        <v/>
      </c>
    </row>
    <row r="6866" customFormat="false" ht="15" hidden="false" customHeight="false" outlineLevel="0" collapsed="false">
      <c r="A6866" s="30" t="n">
        <v>1072.5</v>
      </c>
      <c r="B6866" s="31" t="n">
        <v>20.6278</v>
      </c>
      <c r="C6866" s="32" t="n">
        <f aca="false">IF($A6866="","",IF(設定!$B$21="dB",10^($B6866/20),ABS($B6866)))</f>
        <v>10.7495429679772</v>
      </c>
      <c r="D6866" s="32" t="n">
        <f aca="false">IF($A6866="","",$A6866^2)</f>
        <v>1150256.25</v>
      </c>
      <c r="E6866" s="32" t="n">
        <f aca="false">IF($A6866="","",IF($C6866&lt;=0,"",1/$C6866^2))</f>
        <v>0.00865406195466804</v>
      </c>
      <c r="F6866" s="33" t="n">
        <f aca="false">IF(OR(ROW()-設定!$B$30&lt;2,ROW()+設定!$B$30&gt;13701,N($A6866)&lt;=0,N(INDEX($A$2:$A$13701,MIN(13700,MAX(1,ROW()-1+設定!$B$30))))&lt;=0,$A6866&lt;設定!$B$28,$A6866&gt;設定!$B$29),0,IF(AND($C6866&gt;=MAX(INDEX($C$1:$C$13701,MAX(1,ROW()-設定!$B$24)):INDEX($C$1:$C$13701,MAX(1,ROW()-1))),$C6866&gt;MAX(INDEX($C$1:$C$13701,MIN(13701,ROW()+1)):INDEX($C$1:$C$13701,MIN(13701,ROW()+設定!$B$24))),$C6866&gt;=設定!$B$32,$C6866&gt;=MAX(MIN(INDEX($C$1:$C$13701,MAX(1,ROW()-設定!$B$26)):INDEX($C$1:$C$13701,MAX(1,ROW()-1))),MIN(INDEX($C$1:$C$13701,MIN(13701,ROW()+1)):INDEX($C$1:$C$13701,MIN(13701,ROW()+設定!$B$26))))*10^(設定!$B$27/20)),1,0))</f>
        <v>0</v>
      </c>
      <c r="G6866" s="33" t="n">
        <f aca="false">$G6865+IF($F6866=1,1,0)</f>
        <v>3</v>
      </c>
      <c r="H6866" s="0" t="str">
        <f aca="false">IF($F6866=1,$G6866,"")</f>
        <v/>
      </c>
    </row>
    <row r="6867" customFormat="false" ht="15" hidden="false" customHeight="false" outlineLevel="0" collapsed="false">
      <c r="A6867" s="30" t="n">
        <v>1072.65625</v>
      </c>
      <c r="B6867" s="31" t="n">
        <v>20.5328</v>
      </c>
      <c r="C6867" s="32" t="n">
        <f aca="false">IF($A6867="","",IF(設定!$B$21="dB",10^($B6867/20),ABS($B6867)))</f>
        <v>10.6326128297728</v>
      </c>
      <c r="D6867" s="32" t="n">
        <f aca="false">IF($A6867="","",$A6867^2)</f>
        <v>1150591.43066406</v>
      </c>
      <c r="E6867" s="32" t="n">
        <f aca="false">IF($A6867="","",IF($C6867&lt;=0,"",1/$C6867^2))</f>
        <v>0.00884545138626329</v>
      </c>
      <c r="F6867" s="33" t="n">
        <f aca="false">IF(OR(ROW()-設定!$B$30&lt;2,ROW()+設定!$B$30&gt;13701,N($A6867)&lt;=0,N(INDEX($A$2:$A$13701,MIN(13700,MAX(1,ROW()-1+設定!$B$30))))&lt;=0,$A6867&lt;設定!$B$28,$A6867&gt;設定!$B$29),0,IF(AND($C6867&gt;=MAX(INDEX($C$1:$C$13701,MAX(1,ROW()-設定!$B$24)):INDEX($C$1:$C$13701,MAX(1,ROW()-1))),$C6867&gt;MAX(INDEX($C$1:$C$13701,MIN(13701,ROW()+1)):INDEX($C$1:$C$13701,MIN(13701,ROW()+設定!$B$24))),$C6867&gt;=設定!$B$32,$C6867&gt;=MAX(MIN(INDEX($C$1:$C$13701,MAX(1,ROW()-設定!$B$26)):INDEX($C$1:$C$13701,MAX(1,ROW()-1))),MIN(INDEX($C$1:$C$13701,MIN(13701,ROW()+1)):INDEX($C$1:$C$13701,MIN(13701,ROW()+設定!$B$26))))*10^(設定!$B$27/20)),1,0))</f>
        <v>0</v>
      </c>
      <c r="G6867" s="33" t="n">
        <f aca="false">$G6866+IF($F6867=1,1,0)</f>
        <v>3</v>
      </c>
      <c r="H6867" s="0" t="str">
        <f aca="false">IF($F6867=1,$G6867,"")</f>
        <v/>
      </c>
    </row>
    <row r="6868" customFormat="false" ht="15" hidden="false" customHeight="false" outlineLevel="0" collapsed="false">
      <c r="A6868" s="30" t="n">
        <v>1072.8125</v>
      </c>
      <c r="B6868" s="31" t="n">
        <v>20.8253</v>
      </c>
      <c r="C6868" s="32" t="n">
        <f aca="false">IF($A6868="","",IF(設定!$B$21="dB",10^($B6868/20),ABS($B6868)))</f>
        <v>10.9967664100094</v>
      </c>
      <c r="D6868" s="32" t="n">
        <f aca="false">IF($A6868="","",$A6868^2)</f>
        <v>1150926.66015625</v>
      </c>
      <c r="E6868" s="32" t="n">
        <f aca="false">IF($A6868="","",IF($C6868&lt;=0,"",1/$C6868^2))</f>
        <v>0.00826932384129528</v>
      </c>
      <c r="F6868" s="33" t="n">
        <f aca="false">IF(OR(ROW()-設定!$B$30&lt;2,ROW()+設定!$B$30&gt;13701,N($A6868)&lt;=0,N(INDEX($A$2:$A$13701,MIN(13700,MAX(1,ROW()-1+設定!$B$30))))&lt;=0,$A6868&lt;設定!$B$28,$A6868&gt;設定!$B$29),0,IF(AND($C6868&gt;=MAX(INDEX($C$1:$C$13701,MAX(1,ROW()-設定!$B$24)):INDEX($C$1:$C$13701,MAX(1,ROW()-1))),$C6868&gt;MAX(INDEX($C$1:$C$13701,MIN(13701,ROW()+1)):INDEX($C$1:$C$13701,MIN(13701,ROW()+設定!$B$24))),$C6868&gt;=設定!$B$32,$C6868&gt;=MAX(MIN(INDEX($C$1:$C$13701,MAX(1,ROW()-設定!$B$26)):INDEX($C$1:$C$13701,MAX(1,ROW()-1))),MIN(INDEX($C$1:$C$13701,MIN(13701,ROW()+1)):INDEX($C$1:$C$13701,MIN(13701,ROW()+設定!$B$26))))*10^(設定!$B$27/20)),1,0))</f>
        <v>0</v>
      </c>
      <c r="G6868" s="33" t="n">
        <f aca="false">$G6867+IF($F6868=1,1,0)</f>
        <v>3</v>
      </c>
      <c r="H6868" s="0" t="str">
        <f aca="false">IF($F6868=1,$G6868,"")</f>
        <v/>
      </c>
    </row>
    <row r="6869" customFormat="false" ht="15" hidden="false" customHeight="false" outlineLevel="0" collapsed="false">
      <c r="A6869" s="30" t="n">
        <v>1072.96875</v>
      </c>
      <c r="B6869" s="31" t="n">
        <v>20.7053</v>
      </c>
      <c r="C6869" s="32" t="n">
        <f aca="false">IF($A6869="","",IF(設定!$B$21="dB",10^($B6869/20),ABS($B6869)))</f>
        <v>10.8458851184707</v>
      </c>
      <c r="D6869" s="32" t="n">
        <f aca="false">IF($A6869="","",$A6869^2)</f>
        <v>1151261.93847656</v>
      </c>
      <c r="E6869" s="32" t="n">
        <f aca="false">IF($A6869="","",IF($C6869&lt;=0,"",1/$C6869^2))</f>
        <v>0.00850099968333736</v>
      </c>
      <c r="F6869" s="33" t="n">
        <f aca="false">IF(OR(ROW()-設定!$B$30&lt;2,ROW()+設定!$B$30&gt;13701,N($A6869)&lt;=0,N(INDEX($A$2:$A$13701,MIN(13700,MAX(1,ROW()-1+設定!$B$30))))&lt;=0,$A6869&lt;設定!$B$28,$A6869&gt;設定!$B$29),0,IF(AND($C6869&gt;=MAX(INDEX($C$1:$C$13701,MAX(1,ROW()-設定!$B$24)):INDEX($C$1:$C$13701,MAX(1,ROW()-1))),$C6869&gt;MAX(INDEX($C$1:$C$13701,MIN(13701,ROW()+1)):INDEX($C$1:$C$13701,MIN(13701,ROW()+設定!$B$24))),$C6869&gt;=設定!$B$32,$C6869&gt;=MAX(MIN(INDEX($C$1:$C$13701,MAX(1,ROW()-設定!$B$26)):INDEX($C$1:$C$13701,MAX(1,ROW()-1))),MIN(INDEX($C$1:$C$13701,MIN(13701,ROW()+1)):INDEX($C$1:$C$13701,MIN(13701,ROW()+設定!$B$26))))*10^(設定!$B$27/20)),1,0))</f>
        <v>0</v>
      </c>
      <c r="G6869" s="33" t="n">
        <f aca="false">$G6868+IF($F6869=1,1,0)</f>
        <v>3</v>
      </c>
      <c r="H6869" s="0" t="str">
        <f aca="false">IF($F6869=1,$G6869,"")</f>
        <v/>
      </c>
    </row>
    <row r="6870" customFormat="false" ht="15" hidden="false" customHeight="false" outlineLevel="0" collapsed="false">
      <c r="A6870" s="30" t="n">
        <v>1073.125</v>
      </c>
      <c r="B6870" s="31" t="n">
        <v>20.7612</v>
      </c>
      <c r="C6870" s="32" t="n">
        <f aca="false">IF($A6870="","",IF(設定!$B$21="dB",10^($B6870/20),ABS($B6870)))</f>
        <v>10.9159113492022</v>
      </c>
      <c r="D6870" s="32" t="n">
        <f aca="false">IF($A6870="","",$A6870^2)</f>
        <v>1151597.265625</v>
      </c>
      <c r="E6870" s="32" t="n">
        <f aca="false">IF($A6870="","",IF($C6870&lt;=0,"",1/$C6870^2))</f>
        <v>0.00839228067195577</v>
      </c>
      <c r="F6870" s="33" t="n">
        <f aca="false">IF(OR(ROW()-設定!$B$30&lt;2,ROW()+設定!$B$30&gt;13701,N($A6870)&lt;=0,N(INDEX($A$2:$A$13701,MIN(13700,MAX(1,ROW()-1+設定!$B$30))))&lt;=0,$A6870&lt;設定!$B$28,$A6870&gt;設定!$B$29),0,IF(AND($C6870&gt;=MAX(INDEX($C$1:$C$13701,MAX(1,ROW()-設定!$B$24)):INDEX($C$1:$C$13701,MAX(1,ROW()-1))),$C6870&gt;MAX(INDEX($C$1:$C$13701,MIN(13701,ROW()+1)):INDEX($C$1:$C$13701,MIN(13701,ROW()+設定!$B$24))),$C6870&gt;=設定!$B$32,$C6870&gt;=MAX(MIN(INDEX($C$1:$C$13701,MAX(1,ROW()-設定!$B$26)):INDEX($C$1:$C$13701,MAX(1,ROW()-1))),MIN(INDEX($C$1:$C$13701,MIN(13701,ROW()+1)):INDEX($C$1:$C$13701,MIN(13701,ROW()+設定!$B$26))))*10^(設定!$B$27/20)),1,0))</f>
        <v>0</v>
      </c>
      <c r="G6870" s="33" t="n">
        <f aca="false">$G6869+IF($F6870=1,1,0)</f>
        <v>3</v>
      </c>
      <c r="H6870" s="0" t="str">
        <f aca="false">IF($F6870=1,$G6870,"")</f>
        <v/>
      </c>
    </row>
    <row r="6871" customFormat="false" ht="15" hidden="false" customHeight="false" outlineLevel="0" collapsed="false">
      <c r="A6871" s="30" t="n">
        <v>1073.28125</v>
      </c>
      <c r="B6871" s="31" t="n">
        <v>20.6438</v>
      </c>
      <c r="C6871" s="32" t="n">
        <f aca="false">IF($A6871="","",IF(設定!$B$21="dB",10^($B6871/20),ABS($B6871)))</f>
        <v>10.7693626068505</v>
      </c>
      <c r="D6871" s="32" t="n">
        <f aca="false">IF($A6871="","",$A6871^2)</f>
        <v>1151932.64160156</v>
      </c>
      <c r="E6871" s="32" t="n">
        <f aca="false">IF($A6871="","",IF($C6871&lt;=0,"",1/$C6871^2))</f>
        <v>0.00862223787031208</v>
      </c>
      <c r="F6871" s="33" t="n">
        <f aca="false">IF(OR(ROW()-設定!$B$30&lt;2,ROW()+設定!$B$30&gt;13701,N($A6871)&lt;=0,N(INDEX($A$2:$A$13701,MIN(13700,MAX(1,ROW()-1+設定!$B$30))))&lt;=0,$A6871&lt;設定!$B$28,$A6871&gt;設定!$B$29),0,IF(AND($C6871&gt;=MAX(INDEX($C$1:$C$13701,MAX(1,ROW()-設定!$B$24)):INDEX($C$1:$C$13701,MAX(1,ROW()-1))),$C6871&gt;MAX(INDEX($C$1:$C$13701,MIN(13701,ROW()+1)):INDEX($C$1:$C$13701,MIN(13701,ROW()+設定!$B$24))),$C6871&gt;=設定!$B$32,$C6871&gt;=MAX(MIN(INDEX($C$1:$C$13701,MAX(1,ROW()-設定!$B$26)):INDEX($C$1:$C$13701,MAX(1,ROW()-1))),MIN(INDEX($C$1:$C$13701,MIN(13701,ROW()+1)):INDEX($C$1:$C$13701,MIN(13701,ROW()+設定!$B$26))))*10^(設定!$B$27/20)),1,0))</f>
        <v>0</v>
      </c>
      <c r="G6871" s="33" t="n">
        <f aca="false">$G6870+IF($F6871=1,1,0)</f>
        <v>3</v>
      </c>
      <c r="H6871" s="0" t="str">
        <f aca="false">IF($F6871=1,$G6871,"")</f>
        <v/>
      </c>
    </row>
    <row r="6872" customFormat="false" ht="15" hidden="false" customHeight="false" outlineLevel="0" collapsed="false">
      <c r="A6872" s="30" t="n">
        <v>1073.4375</v>
      </c>
      <c r="B6872" s="31" t="n">
        <v>20.6864</v>
      </c>
      <c r="C6872" s="32" t="n">
        <f aca="false">IF($A6872="","",IF(設定!$B$21="dB",10^($B6872/20),ABS($B6872)))</f>
        <v>10.8223107491557</v>
      </c>
      <c r="D6872" s="32" t="n">
        <f aca="false">IF($A6872="","",$A6872^2)</f>
        <v>1152268.06640625</v>
      </c>
      <c r="E6872" s="32" t="n">
        <f aca="false">IF($A6872="","",IF($C6872&lt;=0,"",1/$C6872^2))</f>
        <v>0.00853807568010156</v>
      </c>
      <c r="F6872" s="33" t="n">
        <f aca="false">IF(OR(ROW()-設定!$B$30&lt;2,ROW()+設定!$B$30&gt;13701,N($A6872)&lt;=0,N(INDEX($A$2:$A$13701,MIN(13700,MAX(1,ROW()-1+設定!$B$30))))&lt;=0,$A6872&lt;設定!$B$28,$A6872&gt;設定!$B$29),0,IF(AND($C6872&gt;=MAX(INDEX($C$1:$C$13701,MAX(1,ROW()-設定!$B$24)):INDEX($C$1:$C$13701,MAX(1,ROW()-1))),$C6872&gt;MAX(INDEX($C$1:$C$13701,MIN(13701,ROW()+1)):INDEX($C$1:$C$13701,MIN(13701,ROW()+設定!$B$24))),$C6872&gt;=設定!$B$32,$C6872&gt;=MAX(MIN(INDEX($C$1:$C$13701,MAX(1,ROW()-設定!$B$26)):INDEX($C$1:$C$13701,MAX(1,ROW()-1))),MIN(INDEX($C$1:$C$13701,MIN(13701,ROW()+1)):INDEX($C$1:$C$13701,MIN(13701,ROW()+設定!$B$26))))*10^(設定!$B$27/20)),1,0))</f>
        <v>0</v>
      </c>
      <c r="G6872" s="33" t="n">
        <f aca="false">$G6871+IF($F6872=1,1,0)</f>
        <v>3</v>
      </c>
      <c r="H6872" s="0" t="str">
        <f aca="false">IF($F6872=1,$G6872,"")</f>
        <v/>
      </c>
    </row>
    <row r="6873" customFormat="false" ht="15" hidden="false" customHeight="false" outlineLevel="0" collapsed="false">
      <c r="A6873" s="30" t="n">
        <v>1073.59375</v>
      </c>
      <c r="B6873" s="31" t="n">
        <v>20.7286</v>
      </c>
      <c r="C6873" s="32" t="n">
        <f aca="false">IF($A6873="","",IF(設定!$B$21="dB",10^($B6873/20),ABS($B6873)))</f>
        <v>10.8750183891737</v>
      </c>
      <c r="D6873" s="32" t="n">
        <f aca="false">IF($A6873="","",$A6873^2)</f>
        <v>1152603.54003906</v>
      </c>
      <c r="E6873" s="32" t="n">
        <f aca="false">IF($A6873="","",IF($C6873&lt;=0,"",1/$C6873^2))</f>
        <v>0.00845551374790077</v>
      </c>
      <c r="F6873" s="33" t="n">
        <f aca="false">IF(OR(ROW()-設定!$B$30&lt;2,ROW()+設定!$B$30&gt;13701,N($A6873)&lt;=0,N(INDEX($A$2:$A$13701,MIN(13700,MAX(1,ROW()-1+設定!$B$30))))&lt;=0,$A6873&lt;設定!$B$28,$A6873&gt;設定!$B$29),0,IF(AND($C6873&gt;=MAX(INDEX($C$1:$C$13701,MAX(1,ROW()-設定!$B$24)):INDEX($C$1:$C$13701,MAX(1,ROW()-1))),$C6873&gt;MAX(INDEX($C$1:$C$13701,MIN(13701,ROW()+1)):INDEX($C$1:$C$13701,MIN(13701,ROW()+設定!$B$24))),$C6873&gt;=設定!$B$32,$C6873&gt;=MAX(MIN(INDEX($C$1:$C$13701,MAX(1,ROW()-設定!$B$26)):INDEX($C$1:$C$13701,MAX(1,ROW()-1))),MIN(INDEX($C$1:$C$13701,MIN(13701,ROW()+1)):INDEX($C$1:$C$13701,MIN(13701,ROW()+設定!$B$26))))*10^(設定!$B$27/20)),1,0))</f>
        <v>0</v>
      </c>
      <c r="G6873" s="33" t="n">
        <f aca="false">$G6872+IF($F6873=1,1,0)</f>
        <v>3</v>
      </c>
      <c r="H6873" s="0" t="str">
        <f aca="false">IF($F6873=1,$G6873,"")</f>
        <v/>
      </c>
    </row>
    <row r="6874" customFormat="false" ht="15" hidden="false" customHeight="false" outlineLevel="0" collapsed="false">
      <c r="A6874" s="30" t="n">
        <v>1073.75</v>
      </c>
      <c r="B6874" s="31" t="n">
        <v>20.8685</v>
      </c>
      <c r="C6874" s="32" t="n">
        <f aca="false">IF($A6874="","",IF(設定!$B$21="dB",10^($B6874/20),ABS($B6874)))</f>
        <v>11.0515959860093</v>
      </c>
      <c r="D6874" s="32" t="n">
        <f aca="false">IF($A6874="","",$A6874^2)</f>
        <v>1152939.0625</v>
      </c>
      <c r="E6874" s="32" t="n">
        <f aca="false">IF($A6874="","",IF($C6874&lt;=0,"",1/$C6874^2))</f>
        <v>0.00818747524681896</v>
      </c>
      <c r="F6874" s="33" t="n">
        <f aca="false">IF(OR(ROW()-設定!$B$30&lt;2,ROW()+設定!$B$30&gt;13701,N($A6874)&lt;=0,N(INDEX($A$2:$A$13701,MIN(13700,MAX(1,ROW()-1+設定!$B$30))))&lt;=0,$A6874&lt;設定!$B$28,$A6874&gt;設定!$B$29),0,IF(AND($C6874&gt;=MAX(INDEX($C$1:$C$13701,MAX(1,ROW()-設定!$B$24)):INDEX($C$1:$C$13701,MAX(1,ROW()-1))),$C6874&gt;MAX(INDEX($C$1:$C$13701,MIN(13701,ROW()+1)):INDEX($C$1:$C$13701,MIN(13701,ROW()+設定!$B$24))),$C6874&gt;=設定!$B$32,$C6874&gt;=MAX(MIN(INDEX($C$1:$C$13701,MAX(1,ROW()-設定!$B$26)):INDEX($C$1:$C$13701,MAX(1,ROW()-1))),MIN(INDEX($C$1:$C$13701,MIN(13701,ROW()+1)):INDEX($C$1:$C$13701,MIN(13701,ROW()+設定!$B$26))))*10^(設定!$B$27/20)),1,0))</f>
        <v>0</v>
      </c>
      <c r="G6874" s="33" t="n">
        <f aca="false">$G6873+IF($F6874=1,1,0)</f>
        <v>3</v>
      </c>
      <c r="H6874" s="0" t="str">
        <f aca="false">IF($F6874=1,$G6874,"")</f>
        <v/>
      </c>
    </row>
    <row r="6875" customFormat="false" ht="15" hidden="false" customHeight="false" outlineLevel="0" collapsed="false">
      <c r="A6875" s="30" t="n">
        <v>1073.90625</v>
      </c>
      <c r="B6875" s="31" t="n">
        <v>20.8428</v>
      </c>
      <c r="C6875" s="32" t="n">
        <f aca="false">IF($A6875="","",IF(設定!$B$21="dB",10^($B6875/20),ABS($B6875)))</f>
        <v>11.018944611011</v>
      </c>
      <c r="D6875" s="32" t="n">
        <f aca="false">IF($A6875="","",$A6875^2)</f>
        <v>1153274.63378906</v>
      </c>
      <c r="E6875" s="32" t="n">
        <f aca="false">IF($A6875="","",IF($C6875&lt;=0,"",1/$C6875^2))</f>
        <v>0.00823606944781758</v>
      </c>
      <c r="F6875" s="33" t="n">
        <f aca="false">IF(OR(ROW()-設定!$B$30&lt;2,ROW()+設定!$B$30&gt;13701,N($A6875)&lt;=0,N(INDEX($A$2:$A$13701,MIN(13700,MAX(1,ROW()-1+設定!$B$30))))&lt;=0,$A6875&lt;設定!$B$28,$A6875&gt;設定!$B$29),0,IF(AND($C6875&gt;=MAX(INDEX($C$1:$C$13701,MAX(1,ROW()-設定!$B$24)):INDEX($C$1:$C$13701,MAX(1,ROW()-1))),$C6875&gt;MAX(INDEX($C$1:$C$13701,MIN(13701,ROW()+1)):INDEX($C$1:$C$13701,MIN(13701,ROW()+設定!$B$24))),$C6875&gt;=設定!$B$32,$C6875&gt;=MAX(MIN(INDEX($C$1:$C$13701,MAX(1,ROW()-設定!$B$26)):INDEX($C$1:$C$13701,MAX(1,ROW()-1))),MIN(INDEX($C$1:$C$13701,MIN(13701,ROW()+1)):INDEX($C$1:$C$13701,MIN(13701,ROW()+設定!$B$26))))*10^(設定!$B$27/20)),1,0))</f>
        <v>0</v>
      </c>
      <c r="G6875" s="33" t="n">
        <f aca="false">$G6874+IF($F6875=1,1,0)</f>
        <v>3</v>
      </c>
      <c r="H6875" s="0" t="str">
        <f aca="false">IF($F6875=1,$G6875,"")</f>
        <v/>
      </c>
    </row>
    <row r="6876" customFormat="false" ht="15" hidden="false" customHeight="false" outlineLevel="0" collapsed="false">
      <c r="A6876" s="30" t="n">
        <v>1074.0625</v>
      </c>
      <c r="B6876" s="31" t="n">
        <v>20.8704</v>
      </c>
      <c r="C6876" s="32" t="n">
        <f aca="false">IF($A6876="","",IF(設定!$B$21="dB",10^($B6876/20),ABS($B6876)))</f>
        <v>11.0540137382522</v>
      </c>
      <c r="D6876" s="32" t="n">
        <f aca="false">IF($A6876="","",$A6876^2)</f>
        <v>1153610.25390625</v>
      </c>
      <c r="E6876" s="32" t="n">
        <f aca="false">IF($A6876="","",IF($C6876&lt;=0,"",1/$C6876^2))</f>
        <v>0.00818389408213405</v>
      </c>
      <c r="F6876" s="33" t="n">
        <f aca="false">IF(OR(ROW()-設定!$B$30&lt;2,ROW()+設定!$B$30&gt;13701,N($A6876)&lt;=0,N(INDEX($A$2:$A$13701,MIN(13700,MAX(1,ROW()-1+設定!$B$30))))&lt;=0,$A6876&lt;設定!$B$28,$A6876&gt;設定!$B$29),0,IF(AND($C6876&gt;=MAX(INDEX($C$1:$C$13701,MAX(1,ROW()-設定!$B$24)):INDEX($C$1:$C$13701,MAX(1,ROW()-1))),$C6876&gt;MAX(INDEX($C$1:$C$13701,MIN(13701,ROW()+1)):INDEX($C$1:$C$13701,MIN(13701,ROW()+設定!$B$24))),$C6876&gt;=設定!$B$32,$C6876&gt;=MAX(MIN(INDEX($C$1:$C$13701,MAX(1,ROW()-設定!$B$26)):INDEX($C$1:$C$13701,MAX(1,ROW()-1))),MIN(INDEX($C$1:$C$13701,MIN(13701,ROW()+1)):INDEX($C$1:$C$13701,MIN(13701,ROW()+設定!$B$26))))*10^(設定!$B$27/20)),1,0))</f>
        <v>0</v>
      </c>
      <c r="G6876" s="33" t="n">
        <f aca="false">$G6875+IF($F6876=1,1,0)</f>
        <v>3</v>
      </c>
      <c r="H6876" s="0" t="str">
        <f aca="false">IF($F6876=1,$G6876,"")</f>
        <v/>
      </c>
    </row>
    <row r="6877" customFormat="false" ht="15" hidden="false" customHeight="false" outlineLevel="0" collapsed="false">
      <c r="A6877" s="30" t="n">
        <v>1074.21875</v>
      </c>
      <c r="B6877" s="31" t="n">
        <v>20.9629</v>
      </c>
      <c r="C6877" s="32" t="n">
        <f aca="false">IF($A6877="","",IF(設定!$B$21="dB",10^($B6877/20),ABS($B6877)))</f>
        <v>11.1723620257367</v>
      </c>
      <c r="D6877" s="32" t="n">
        <f aca="false">IF($A6877="","",$A6877^2)</f>
        <v>1153945.92285156</v>
      </c>
      <c r="E6877" s="32" t="n">
        <f aca="false">IF($A6877="","",IF($C6877&lt;=0,"",1/$C6877^2))</f>
        <v>0.00801142921810012</v>
      </c>
      <c r="F6877" s="33" t="n">
        <f aca="false">IF(OR(ROW()-設定!$B$30&lt;2,ROW()+設定!$B$30&gt;13701,N($A6877)&lt;=0,N(INDEX($A$2:$A$13701,MIN(13700,MAX(1,ROW()-1+設定!$B$30))))&lt;=0,$A6877&lt;設定!$B$28,$A6877&gt;設定!$B$29),0,IF(AND($C6877&gt;=MAX(INDEX($C$1:$C$13701,MAX(1,ROW()-設定!$B$24)):INDEX($C$1:$C$13701,MAX(1,ROW()-1))),$C6877&gt;MAX(INDEX($C$1:$C$13701,MIN(13701,ROW()+1)):INDEX($C$1:$C$13701,MIN(13701,ROW()+設定!$B$24))),$C6877&gt;=設定!$B$32,$C6877&gt;=MAX(MIN(INDEX($C$1:$C$13701,MAX(1,ROW()-設定!$B$26)):INDEX($C$1:$C$13701,MAX(1,ROW()-1))),MIN(INDEX($C$1:$C$13701,MIN(13701,ROW()+1)):INDEX($C$1:$C$13701,MIN(13701,ROW()+設定!$B$26))))*10^(設定!$B$27/20)),1,0))</f>
        <v>0</v>
      </c>
      <c r="G6877" s="33" t="n">
        <f aca="false">$G6876+IF($F6877=1,1,0)</f>
        <v>3</v>
      </c>
      <c r="H6877" s="0" t="str">
        <f aca="false">IF($F6877=1,$G6877,"")</f>
        <v/>
      </c>
    </row>
    <row r="6878" customFormat="false" ht="15" hidden="false" customHeight="false" outlineLevel="0" collapsed="false">
      <c r="A6878" s="30" t="n">
        <v>1074.375</v>
      </c>
      <c r="B6878" s="31" t="n">
        <v>20.9839</v>
      </c>
      <c r="C6878" s="32" t="n">
        <f aca="false">IF($A6878="","",IF(設定!$B$21="dB",10^($B6878/20),ABS($B6878)))</f>
        <v>11.1994062851768</v>
      </c>
      <c r="D6878" s="32" t="n">
        <f aca="false">IF($A6878="","",$A6878^2)</f>
        <v>1154281.640625</v>
      </c>
      <c r="E6878" s="32" t="n">
        <f aca="false">IF($A6878="","",IF($C6878&lt;=0,"",1/$C6878^2))</f>
        <v>0.0079727840316884</v>
      </c>
      <c r="F6878" s="33" t="n">
        <f aca="false">IF(OR(ROW()-設定!$B$30&lt;2,ROW()+設定!$B$30&gt;13701,N($A6878)&lt;=0,N(INDEX($A$2:$A$13701,MIN(13700,MAX(1,ROW()-1+設定!$B$30))))&lt;=0,$A6878&lt;設定!$B$28,$A6878&gt;設定!$B$29),0,IF(AND($C6878&gt;=MAX(INDEX($C$1:$C$13701,MAX(1,ROW()-設定!$B$24)):INDEX($C$1:$C$13701,MAX(1,ROW()-1))),$C6878&gt;MAX(INDEX($C$1:$C$13701,MIN(13701,ROW()+1)):INDEX($C$1:$C$13701,MIN(13701,ROW()+設定!$B$24))),$C6878&gt;=設定!$B$32,$C6878&gt;=MAX(MIN(INDEX($C$1:$C$13701,MAX(1,ROW()-設定!$B$26)):INDEX($C$1:$C$13701,MAX(1,ROW()-1))),MIN(INDEX($C$1:$C$13701,MIN(13701,ROW()+1)):INDEX($C$1:$C$13701,MIN(13701,ROW()+設定!$B$26))))*10^(設定!$B$27/20)),1,0))</f>
        <v>0</v>
      </c>
      <c r="G6878" s="33" t="n">
        <f aca="false">$G6877+IF($F6878=1,1,0)</f>
        <v>3</v>
      </c>
      <c r="H6878" s="0" t="str">
        <f aca="false">IF($F6878=1,$G6878,"")</f>
        <v/>
      </c>
    </row>
    <row r="6879" customFormat="false" ht="15" hidden="false" customHeight="false" outlineLevel="0" collapsed="false">
      <c r="A6879" s="30" t="n">
        <v>1074.53125</v>
      </c>
      <c r="B6879" s="31" t="n">
        <v>21.1424</v>
      </c>
      <c r="C6879" s="32" t="n">
        <f aca="false">IF($A6879="","",IF(設定!$B$21="dB",10^($B6879/20),ABS($B6879)))</f>
        <v>11.4056489375227</v>
      </c>
      <c r="D6879" s="32" t="n">
        <f aca="false">IF($A6879="","",$A6879^2)</f>
        <v>1154617.40722656</v>
      </c>
      <c r="E6879" s="32" t="n">
        <f aca="false">IF($A6879="","",IF($C6879&lt;=0,"",1/$C6879^2))</f>
        <v>0.00768705520518366</v>
      </c>
      <c r="F6879" s="33" t="n">
        <f aca="false">IF(OR(ROW()-設定!$B$30&lt;2,ROW()+設定!$B$30&gt;13701,N($A6879)&lt;=0,N(INDEX($A$2:$A$13701,MIN(13700,MAX(1,ROW()-1+設定!$B$30))))&lt;=0,$A6879&lt;設定!$B$28,$A6879&gt;設定!$B$29),0,IF(AND($C6879&gt;=MAX(INDEX($C$1:$C$13701,MAX(1,ROW()-設定!$B$24)):INDEX($C$1:$C$13701,MAX(1,ROW()-1))),$C6879&gt;MAX(INDEX($C$1:$C$13701,MIN(13701,ROW()+1)):INDEX($C$1:$C$13701,MIN(13701,ROW()+設定!$B$24))),$C6879&gt;=設定!$B$32,$C6879&gt;=MAX(MIN(INDEX($C$1:$C$13701,MAX(1,ROW()-設定!$B$26)):INDEX($C$1:$C$13701,MAX(1,ROW()-1))),MIN(INDEX($C$1:$C$13701,MIN(13701,ROW()+1)):INDEX($C$1:$C$13701,MIN(13701,ROW()+設定!$B$26))))*10^(設定!$B$27/20)),1,0))</f>
        <v>0</v>
      </c>
      <c r="G6879" s="33" t="n">
        <f aca="false">$G6878+IF($F6879=1,1,0)</f>
        <v>3</v>
      </c>
      <c r="H6879" s="0" t="str">
        <f aca="false">IF($F6879=1,$G6879,"")</f>
        <v/>
      </c>
    </row>
    <row r="6880" customFormat="false" ht="15" hidden="false" customHeight="false" outlineLevel="0" collapsed="false">
      <c r="A6880" s="30" t="n">
        <v>1074.6875</v>
      </c>
      <c r="B6880" s="31" t="n">
        <v>21.0014</v>
      </c>
      <c r="C6880" s="32" t="n">
        <f aca="false">IF($A6880="","",IF(設定!$B$21="dB",10^($B6880/20),ABS($B6880)))</f>
        <v>11.2219931688506</v>
      </c>
      <c r="D6880" s="32" t="n">
        <f aca="false">IF($A6880="","",$A6880^2)</f>
        <v>1154953.22265625</v>
      </c>
      <c r="E6880" s="32" t="n">
        <f aca="false">IF($A6880="","",IF($C6880&lt;=0,"",1/$C6880^2))</f>
        <v>0.0079407221482272</v>
      </c>
      <c r="F6880" s="33" t="n">
        <f aca="false">IF(OR(ROW()-設定!$B$30&lt;2,ROW()+設定!$B$30&gt;13701,N($A6880)&lt;=0,N(INDEX($A$2:$A$13701,MIN(13700,MAX(1,ROW()-1+設定!$B$30))))&lt;=0,$A6880&lt;設定!$B$28,$A6880&gt;設定!$B$29),0,IF(AND($C6880&gt;=MAX(INDEX($C$1:$C$13701,MAX(1,ROW()-設定!$B$24)):INDEX($C$1:$C$13701,MAX(1,ROW()-1))),$C6880&gt;MAX(INDEX($C$1:$C$13701,MIN(13701,ROW()+1)):INDEX($C$1:$C$13701,MIN(13701,ROW()+設定!$B$24))),$C6880&gt;=設定!$B$32,$C6880&gt;=MAX(MIN(INDEX($C$1:$C$13701,MAX(1,ROW()-設定!$B$26)):INDEX($C$1:$C$13701,MAX(1,ROW()-1))),MIN(INDEX($C$1:$C$13701,MIN(13701,ROW()+1)):INDEX($C$1:$C$13701,MIN(13701,ROW()+設定!$B$26))))*10^(設定!$B$27/20)),1,0))</f>
        <v>0</v>
      </c>
      <c r="G6880" s="33" t="n">
        <f aca="false">$G6879+IF($F6880=1,1,0)</f>
        <v>3</v>
      </c>
      <c r="H6880" s="0" t="str">
        <f aca="false">IF($F6880=1,$G6880,"")</f>
        <v/>
      </c>
    </row>
    <row r="6881" customFormat="false" ht="15" hidden="false" customHeight="false" outlineLevel="0" collapsed="false">
      <c r="A6881" s="30" t="n">
        <v>1074.84375</v>
      </c>
      <c r="B6881" s="31" t="n">
        <v>20.9475</v>
      </c>
      <c r="C6881" s="32" t="n">
        <f aca="false">IF($A6881="","",IF(設定!$B$21="dB",10^($B6881/20),ABS($B6881)))</f>
        <v>11.152571083522</v>
      </c>
      <c r="D6881" s="32" t="n">
        <f aca="false">IF($A6881="","",$A6881^2)</f>
        <v>1155289.08691406</v>
      </c>
      <c r="E6881" s="32" t="n">
        <f aca="false">IF($A6881="","",IF($C6881&lt;=0,"",1/$C6881^2))</f>
        <v>0.00803988802160536</v>
      </c>
      <c r="F6881" s="33" t="n">
        <f aca="false">IF(OR(ROW()-設定!$B$30&lt;2,ROW()+設定!$B$30&gt;13701,N($A6881)&lt;=0,N(INDEX($A$2:$A$13701,MIN(13700,MAX(1,ROW()-1+設定!$B$30))))&lt;=0,$A6881&lt;設定!$B$28,$A6881&gt;設定!$B$29),0,IF(AND($C6881&gt;=MAX(INDEX($C$1:$C$13701,MAX(1,ROW()-設定!$B$24)):INDEX($C$1:$C$13701,MAX(1,ROW()-1))),$C6881&gt;MAX(INDEX($C$1:$C$13701,MIN(13701,ROW()+1)):INDEX($C$1:$C$13701,MIN(13701,ROW()+設定!$B$24))),$C6881&gt;=設定!$B$32,$C6881&gt;=MAX(MIN(INDEX($C$1:$C$13701,MAX(1,ROW()-設定!$B$26)):INDEX($C$1:$C$13701,MAX(1,ROW()-1))),MIN(INDEX($C$1:$C$13701,MIN(13701,ROW()+1)):INDEX($C$1:$C$13701,MIN(13701,ROW()+設定!$B$26))))*10^(設定!$B$27/20)),1,0))</f>
        <v>0</v>
      </c>
      <c r="G6881" s="33" t="n">
        <f aca="false">$G6880+IF($F6881=1,1,0)</f>
        <v>3</v>
      </c>
      <c r="H6881" s="0" t="str">
        <f aca="false">IF($F6881=1,$G6881,"")</f>
        <v/>
      </c>
    </row>
    <row r="6882" customFormat="false" ht="15" hidden="false" customHeight="false" outlineLevel="0" collapsed="false">
      <c r="A6882" s="30" t="n">
        <v>1075</v>
      </c>
      <c r="B6882" s="31" t="n">
        <v>21.0816</v>
      </c>
      <c r="C6882" s="32" t="n">
        <f aca="false">IF($A6882="","",IF(設定!$B$21="dB",10^($B6882/20),ABS($B6882)))</f>
        <v>11.3260897830478</v>
      </c>
      <c r="D6882" s="32" t="n">
        <f aca="false">IF($A6882="","",$A6882^2)</f>
        <v>1155625</v>
      </c>
      <c r="E6882" s="32" t="n">
        <f aca="false">IF($A6882="","",IF($C6882&lt;=0,"",1/$C6882^2))</f>
        <v>0.00779542863409372</v>
      </c>
      <c r="F6882" s="33" t="n">
        <f aca="false">IF(OR(ROW()-設定!$B$30&lt;2,ROW()+設定!$B$30&gt;13701,N($A6882)&lt;=0,N(INDEX($A$2:$A$13701,MIN(13700,MAX(1,ROW()-1+設定!$B$30))))&lt;=0,$A6882&lt;設定!$B$28,$A6882&gt;設定!$B$29),0,IF(AND($C6882&gt;=MAX(INDEX($C$1:$C$13701,MAX(1,ROW()-設定!$B$24)):INDEX($C$1:$C$13701,MAX(1,ROW()-1))),$C6882&gt;MAX(INDEX($C$1:$C$13701,MIN(13701,ROW()+1)):INDEX($C$1:$C$13701,MIN(13701,ROW()+設定!$B$24))),$C6882&gt;=設定!$B$32,$C6882&gt;=MAX(MIN(INDEX($C$1:$C$13701,MAX(1,ROW()-設定!$B$26)):INDEX($C$1:$C$13701,MAX(1,ROW()-1))),MIN(INDEX($C$1:$C$13701,MIN(13701,ROW()+1)):INDEX($C$1:$C$13701,MIN(13701,ROW()+設定!$B$26))))*10^(設定!$B$27/20)),1,0))</f>
        <v>0</v>
      </c>
      <c r="G6882" s="33" t="n">
        <f aca="false">$G6881+IF($F6882=1,1,0)</f>
        <v>3</v>
      </c>
      <c r="H6882" s="0" t="str">
        <f aca="false">IF($F6882=1,$G6882,"")</f>
        <v/>
      </c>
    </row>
    <row r="6883" customFormat="false" ht="15" hidden="false" customHeight="false" outlineLevel="0" collapsed="false">
      <c r="A6883" s="30" t="n">
        <v>1075.15625</v>
      </c>
      <c r="B6883" s="31" t="n">
        <v>21.2628</v>
      </c>
      <c r="C6883" s="32" t="n">
        <f aca="false">IF($A6883="","",IF(設定!$B$21="dB",10^($B6883/20),ABS($B6883)))</f>
        <v>11.5648498882259</v>
      </c>
      <c r="D6883" s="32" t="n">
        <f aca="false">IF($A6883="","",$A6883^2)</f>
        <v>1155960.96191406</v>
      </c>
      <c r="E6883" s="32" t="n">
        <f aca="false">IF($A6883="","",IF($C6883&lt;=0,"",1/$C6883^2))</f>
        <v>0.00747687293270212</v>
      </c>
      <c r="F6883" s="33" t="n">
        <f aca="false">IF(OR(ROW()-設定!$B$30&lt;2,ROW()+設定!$B$30&gt;13701,N($A6883)&lt;=0,N(INDEX($A$2:$A$13701,MIN(13700,MAX(1,ROW()-1+設定!$B$30))))&lt;=0,$A6883&lt;設定!$B$28,$A6883&gt;設定!$B$29),0,IF(AND($C6883&gt;=MAX(INDEX($C$1:$C$13701,MAX(1,ROW()-設定!$B$24)):INDEX($C$1:$C$13701,MAX(1,ROW()-1))),$C6883&gt;MAX(INDEX($C$1:$C$13701,MIN(13701,ROW()+1)):INDEX($C$1:$C$13701,MIN(13701,ROW()+設定!$B$24))),$C6883&gt;=設定!$B$32,$C6883&gt;=MAX(MIN(INDEX($C$1:$C$13701,MAX(1,ROW()-設定!$B$26)):INDEX($C$1:$C$13701,MAX(1,ROW()-1))),MIN(INDEX($C$1:$C$13701,MIN(13701,ROW()+1)):INDEX($C$1:$C$13701,MIN(13701,ROW()+設定!$B$26))))*10^(設定!$B$27/20)),1,0))</f>
        <v>0</v>
      </c>
      <c r="G6883" s="33" t="n">
        <f aca="false">$G6882+IF($F6883=1,1,0)</f>
        <v>3</v>
      </c>
      <c r="H6883" s="0" t="str">
        <f aca="false">IF($F6883=1,$G6883,"")</f>
        <v/>
      </c>
    </row>
    <row r="6884" customFormat="false" ht="15" hidden="false" customHeight="false" outlineLevel="0" collapsed="false">
      <c r="A6884" s="30" t="n">
        <v>1075.3125</v>
      </c>
      <c r="B6884" s="31" t="n">
        <v>21.0873</v>
      </c>
      <c r="C6884" s="32" t="n">
        <f aca="false">IF($A6884="","",IF(設定!$B$21="dB",10^($B6884/20),ABS($B6884)))</f>
        <v>11.3335248187193</v>
      </c>
      <c r="D6884" s="32" t="n">
        <f aca="false">IF($A6884="","",$A6884^2)</f>
        <v>1156296.97265625</v>
      </c>
      <c r="E6884" s="32" t="n">
        <f aca="false">IF($A6884="","",IF($C6884&lt;=0,"",1/$C6884^2))</f>
        <v>0.0077852040517813</v>
      </c>
      <c r="F6884" s="33" t="n">
        <f aca="false">IF(OR(ROW()-設定!$B$30&lt;2,ROW()+設定!$B$30&gt;13701,N($A6884)&lt;=0,N(INDEX($A$2:$A$13701,MIN(13700,MAX(1,ROW()-1+設定!$B$30))))&lt;=0,$A6884&lt;設定!$B$28,$A6884&gt;設定!$B$29),0,IF(AND($C6884&gt;=MAX(INDEX($C$1:$C$13701,MAX(1,ROW()-設定!$B$24)):INDEX($C$1:$C$13701,MAX(1,ROW()-1))),$C6884&gt;MAX(INDEX($C$1:$C$13701,MIN(13701,ROW()+1)):INDEX($C$1:$C$13701,MIN(13701,ROW()+設定!$B$24))),$C6884&gt;=設定!$B$32,$C6884&gt;=MAX(MIN(INDEX($C$1:$C$13701,MAX(1,ROW()-設定!$B$26)):INDEX($C$1:$C$13701,MAX(1,ROW()-1))),MIN(INDEX($C$1:$C$13701,MIN(13701,ROW()+1)):INDEX($C$1:$C$13701,MIN(13701,ROW()+設定!$B$26))))*10^(設定!$B$27/20)),1,0))</f>
        <v>0</v>
      </c>
      <c r="G6884" s="33" t="n">
        <f aca="false">$G6883+IF($F6884=1,1,0)</f>
        <v>3</v>
      </c>
      <c r="H6884" s="0" t="str">
        <f aca="false">IF($F6884=1,$G6884,"")</f>
        <v/>
      </c>
    </row>
    <row r="6885" customFormat="false" ht="15" hidden="false" customHeight="false" outlineLevel="0" collapsed="false">
      <c r="A6885" s="30" t="n">
        <v>1075.46875</v>
      </c>
      <c r="B6885" s="31" t="n">
        <v>21.1803</v>
      </c>
      <c r="C6885" s="32" t="n">
        <f aca="false">IF($A6885="","",IF(設定!$B$21="dB",10^($B6885/20),ABS($B6885)))</f>
        <v>11.4555250674414</v>
      </c>
      <c r="D6885" s="32" t="n">
        <f aca="false">IF($A6885="","",$A6885^2)</f>
        <v>1156633.03222656</v>
      </c>
      <c r="E6885" s="32" t="n">
        <f aca="false">IF($A6885="","",IF($C6885&lt;=0,"",1/$C6885^2))</f>
        <v>0.00762026369290534</v>
      </c>
      <c r="F6885" s="33" t="n">
        <f aca="false">IF(OR(ROW()-設定!$B$30&lt;2,ROW()+設定!$B$30&gt;13701,N($A6885)&lt;=0,N(INDEX($A$2:$A$13701,MIN(13700,MAX(1,ROW()-1+設定!$B$30))))&lt;=0,$A6885&lt;設定!$B$28,$A6885&gt;設定!$B$29),0,IF(AND($C6885&gt;=MAX(INDEX($C$1:$C$13701,MAX(1,ROW()-設定!$B$24)):INDEX($C$1:$C$13701,MAX(1,ROW()-1))),$C6885&gt;MAX(INDEX($C$1:$C$13701,MIN(13701,ROW()+1)):INDEX($C$1:$C$13701,MIN(13701,ROW()+設定!$B$24))),$C6885&gt;=設定!$B$32,$C6885&gt;=MAX(MIN(INDEX($C$1:$C$13701,MAX(1,ROW()-設定!$B$26)):INDEX($C$1:$C$13701,MAX(1,ROW()-1))),MIN(INDEX($C$1:$C$13701,MIN(13701,ROW()+1)):INDEX($C$1:$C$13701,MIN(13701,ROW()+設定!$B$26))))*10^(設定!$B$27/20)),1,0))</f>
        <v>0</v>
      </c>
      <c r="G6885" s="33" t="n">
        <f aca="false">$G6884+IF($F6885=1,1,0)</f>
        <v>3</v>
      </c>
      <c r="H6885" s="0" t="str">
        <f aca="false">IF($F6885=1,$G6885,"")</f>
        <v/>
      </c>
    </row>
    <row r="6886" customFormat="false" ht="15" hidden="false" customHeight="false" outlineLevel="0" collapsed="false">
      <c r="A6886" s="30" t="n">
        <v>1075.625</v>
      </c>
      <c r="B6886" s="31" t="n">
        <v>21.1695</v>
      </c>
      <c r="C6886" s="32" t="n">
        <f aca="false">IF($A6886="","",IF(設定!$B$21="dB",10^($B6886/20),ABS($B6886)))</f>
        <v>11.4412901656086</v>
      </c>
      <c r="D6886" s="32" t="n">
        <f aca="false">IF($A6886="","",$A6886^2)</f>
        <v>1156969.140625</v>
      </c>
      <c r="E6886" s="32" t="n">
        <f aca="false">IF($A6886="","",IF($C6886&lt;=0,"",1/$C6886^2))</f>
        <v>0.00763923728484547</v>
      </c>
      <c r="F6886" s="33" t="n">
        <f aca="false">IF(OR(ROW()-設定!$B$30&lt;2,ROW()+設定!$B$30&gt;13701,N($A6886)&lt;=0,N(INDEX($A$2:$A$13701,MIN(13700,MAX(1,ROW()-1+設定!$B$30))))&lt;=0,$A6886&lt;設定!$B$28,$A6886&gt;設定!$B$29),0,IF(AND($C6886&gt;=MAX(INDEX($C$1:$C$13701,MAX(1,ROW()-設定!$B$24)):INDEX($C$1:$C$13701,MAX(1,ROW()-1))),$C6886&gt;MAX(INDEX($C$1:$C$13701,MIN(13701,ROW()+1)):INDEX($C$1:$C$13701,MIN(13701,ROW()+設定!$B$24))),$C6886&gt;=設定!$B$32,$C6886&gt;=MAX(MIN(INDEX($C$1:$C$13701,MAX(1,ROW()-設定!$B$26)):INDEX($C$1:$C$13701,MAX(1,ROW()-1))),MIN(INDEX($C$1:$C$13701,MIN(13701,ROW()+1)):INDEX($C$1:$C$13701,MIN(13701,ROW()+設定!$B$26))))*10^(設定!$B$27/20)),1,0))</f>
        <v>0</v>
      </c>
      <c r="G6886" s="33" t="n">
        <f aca="false">$G6885+IF($F6886=1,1,0)</f>
        <v>3</v>
      </c>
      <c r="H6886" s="0" t="str">
        <f aca="false">IF($F6886=1,$G6886,"")</f>
        <v/>
      </c>
    </row>
    <row r="6887" customFormat="false" ht="15" hidden="false" customHeight="false" outlineLevel="0" collapsed="false">
      <c r="A6887" s="30" t="n">
        <v>1075.78125</v>
      </c>
      <c r="B6887" s="31" t="n">
        <v>21.2789</v>
      </c>
      <c r="C6887" s="32" t="n">
        <f aca="false">IF($A6887="","",IF(設定!$B$21="dB",10^($B6887/20),ABS($B6887)))</f>
        <v>11.5863061535646</v>
      </c>
      <c r="D6887" s="32" t="n">
        <f aca="false">IF($A6887="","",$A6887^2)</f>
        <v>1157305.29785156</v>
      </c>
      <c r="E6887" s="32" t="n">
        <f aca="false">IF($A6887="","",IF($C6887&lt;=0,"",1/$C6887^2))</f>
        <v>0.00744920626757942</v>
      </c>
      <c r="F6887" s="33" t="n">
        <f aca="false">IF(OR(ROW()-設定!$B$30&lt;2,ROW()+設定!$B$30&gt;13701,N($A6887)&lt;=0,N(INDEX($A$2:$A$13701,MIN(13700,MAX(1,ROW()-1+設定!$B$30))))&lt;=0,$A6887&lt;設定!$B$28,$A6887&gt;設定!$B$29),0,IF(AND($C6887&gt;=MAX(INDEX($C$1:$C$13701,MAX(1,ROW()-設定!$B$24)):INDEX($C$1:$C$13701,MAX(1,ROW()-1))),$C6887&gt;MAX(INDEX($C$1:$C$13701,MIN(13701,ROW()+1)):INDEX($C$1:$C$13701,MIN(13701,ROW()+設定!$B$24))),$C6887&gt;=設定!$B$32,$C6887&gt;=MAX(MIN(INDEX($C$1:$C$13701,MAX(1,ROW()-設定!$B$26)):INDEX($C$1:$C$13701,MAX(1,ROW()-1))),MIN(INDEX($C$1:$C$13701,MIN(13701,ROW()+1)):INDEX($C$1:$C$13701,MIN(13701,ROW()+設定!$B$26))))*10^(設定!$B$27/20)),1,0))</f>
        <v>0</v>
      </c>
      <c r="G6887" s="33" t="n">
        <f aca="false">$G6886+IF($F6887=1,1,0)</f>
        <v>3</v>
      </c>
      <c r="H6887" s="0" t="str">
        <f aca="false">IF($F6887=1,$G6887,"")</f>
        <v/>
      </c>
    </row>
    <row r="6888" customFormat="false" ht="15" hidden="false" customHeight="false" outlineLevel="0" collapsed="false">
      <c r="A6888" s="30" t="n">
        <v>1075.9375</v>
      </c>
      <c r="B6888" s="31" t="n">
        <v>21.295</v>
      </c>
      <c r="C6888" s="32" t="n">
        <f aca="false">IF($A6888="","",IF(設定!$B$21="dB",10^($B6888/20),ABS($B6888)))</f>
        <v>11.6078022267112</v>
      </c>
      <c r="D6888" s="32" t="n">
        <f aca="false">IF($A6888="","",$A6888^2)</f>
        <v>1157641.50390625</v>
      </c>
      <c r="E6888" s="32" t="n">
        <f aca="false">IF($A6888="","",IF($C6888&lt;=0,"",1/$C6888^2))</f>
        <v>0.00742164197738885</v>
      </c>
      <c r="F6888" s="33" t="n">
        <f aca="false">IF(OR(ROW()-設定!$B$30&lt;2,ROW()+設定!$B$30&gt;13701,N($A6888)&lt;=0,N(INDEX($A$2:$A$13701,MIN(13700,MAX(1,ROW()-1+設定!$B$30))))&lt;=0,$A6888&lt;設定!$B$28,$A6888&gt;設定!$B$29),0,IF(AND($C6888&gt;=MAX(INDEX($C$1:$C$13701,MAX(1,ROW()-設定!$B$24)):INDEX($C$1:$C$13701,MAX(1,ROW()-1))),$C6888&gt;MAX(INDEX($C$1:$C$13701,MIN(13701,ROW()+1)):INDEX($C$1:$C$13701,MIN(13701,ROW()+設定!$B$24))),$C6888&gt;=設定!$B$32,$C6888&gt;=MAX(MIN(INDEX($C$1:$C$13701,MAX(1,ROW()-設定!$B$26)):INDEX($C$1:$C$13701,MAX(1,ROW()-1))),MIN(INDEX($C$1:$C$13701,MIN(13701,ROW()+1)):INDEX($C$1:$C$13701,MIN(13701,ROW()+設定!$B$26))))*10^(設定!$B$27/20)),1,0))</f>
        <v>0</v>
      </c>
      <c r="G6888" s="33" t="n">
        <f aca="false">$G6887+IF($F6888=1,1,0)</f>
        <v>3</v>
      </c>
      <c r="H6888" s="0" t="str">
        <f aca="false">IF($F6888=1,$G6888,"")</f>
        <v/>
      </c>
    </row>
    <row r="6889" customFormat="false" ht="15" hidden="false" customHeight="false" outlineLevel="0" collapsed="false">
      <c r="A6889" s="30" t="n">
        <v>1076.09375</v>
      </c>
      <c r="B6889" s="31" t="n">
        <v>21.2162</v>
      </c>
      <c r="C6889" s="32" t="n">
        <f aca="false">IF($A6889="","",IF(設定!$B$21="dB",10^($B6889/20),ABS($B6889)))</f>
        <v>11.5029703405321</v>
      </c>
      <c r="D6889" s="32" t="n">
        <f aca="false">IF($A6889="","",$A6889^2)</f>
        <v>1157977.75878906</v>
      </c>
      <c r="E6889" s="32" t="n">
        <f aca="false">IF($A6889="","",IF($C6889&lt;=0,"",1/$C6889^2))</f>
        <v>0.00755753209157586</v>
      </c>
      <c r="F6889" s="33" t="n">
        <f aca="false">IF(OR(ROW()-設定!$B$30&lt;2,ROW()+設定!$B$30&gt;13701,N($A6889)&lt;=0,N(INDEX($A$2:$A$13701,MIN(13700,MAX(1,ROW()-1+設定!$B$30))))&lt;=0,$A6889&lt;設定!$B$28,$A6889&gt;設定!$B$29),0,IF(AND($C6889&gt;=MAX(INDEX($C$1:$C$13701,MAX(1,ROW()-設定!$B$24)):INDEX($C$1:$C$13701,MAX(1,ROW()-1))),$C6889&gt;MAX(INDEX($C$1:$C$13701,MIN(13701,ROW()+1)):INDEX($C$1:$C$13701,MIN(13701,ROW()+設定!$B$24))),$C6889&gt;=設定!$B$32,$C6889&gt;=MAX(MIN(INDEX($C$1:$C$13701,MAX(1,ROW()-設定!$B$26)):INDEX($C$1:$C$13701,MAX(1,ROW()-1))),MIN(INDEX($C$1:$C$13701,MIN(13701,ROW()+1)):INDEX($C$1:$C$13701,MIN(13701,ROW()+設定!$B$26))))*10^(設定!$B$27/20)),1,0))</f>
        <v>0</v>
      </c>
      <c r="G6889" s="33" t="n">
        <f aca="false">$G6888+IF($F6889=1,1,0)</f>
        <v>3</v>
      </c>
      <c r="H6889" s="0" t="str">
        <f aca="false">IF($F6889=1,$G6889,"")</f>
        <v/>
      </c>
    </row>
    <row r="6890" customFormat="false" ht="15" hidden="false" customHeight="false" outlineLevel="0" collapsed="false">
      <c r="A6890" s="30" t="n">
        <v>1076.25</v>
      </c>
      <c r="B6890" s="31" t="n">
        <v>21.3078</v>
      </c>
      <c r="C6890" s="32" t="n">
        <f aca="false">IF($A6890="","",IF(設定!$B$21="dB",10^($B6890/20),ABS($B6890)))</f>
        <v>11.6249207265066</v>
      </c>
      <c r="D6890" s="32" t="n">
        <f aca="false">IF($A6890="","",$A6890^2)</f>
        <v>1158314.0625</v>
      </c>
      <c r="E6890" s="32" t="n">
        <f aca="false">IF($A6890="","",IF($C6890&lt;=0,"",1/$C6890^2))</f>
        <v>0.0073998003086784</v>
      </c>
      <c r="F6890" s="33" t="n">
        <f aca="false">IF(OR(ROW()-設定!$B$30&lt;2,ROW()+設定!$B$30&gt;13701,N($A6890)&lt;=0,N(INDEX($A$2:$A$13701,MIN(13700,MAX(1,ROW()-1+設定!$B$30))))&lt;=0,$A6890&lt;設定!$B$28,$A6890&gt;設定!$B$29),0,IF(AND($C6890&gt;=MAX(INDEX($C$1:$C$13701,MAX(1,ROW()-設定!$B$24)):INDEX($C$1:$C$13701,MAX(1,ROW()-1))),$C6890&gt;MAX(INDEX($C$1:$C$13701,MIN(13701,ROW()+1)):INDEX($C$1:$C$13701,MIN(13701,ROW()+設定!$B$24))),$C6890&gt;=設定!$B$32,$C6890&gt;=MAX(MIN(INDEX($C$1:$C$13701,MAX(1,ROW()-設定!$B$26)):INDEX($C$1:$C$13701,MAX(1,ROW()-1))),MIN(INDEX($C$1:$C$13701,MIN(13701,ROW()+1)):INDEX($C$1:$C$13701,MIN(13701,ROW()+設定!$B$26))))*10^(設定!$B$27/20)),1,0))</f>
        <v>0</v>
      </c>
      <c r="G6890" s="33" t="n">
        <f aca="false">$G6889+IF($F6890=1,1,0)</f>
        <v>3</v>
      </c>
      <c r="H6890" s="0" t="str">
        <f aca="false">IF($F6890=1,$G6890,"")</f>
        <v/>
      </c>
    </row>
    <row r="6891" customFormat="false" ht="15" hidden="false" customHeight="false" outlineLevel="0" collapsed="false">
      <c r="A6891" s="30" t="n">
        <v>1076.40625</v>
      </c>
      <c r="B6891" s="31" t="n">
        <v>21.4588</v>
      </c>
      <c r="C6891" s="32" t="n">
        <f aca="false">IF($A6891="","",IF(設定!$B$21="dB",10^($B6891/20),ABS($B6891)))</f>
        <v>11.8287812378387</v>
      </c>
      <c r="D6891" s="32" t="n">
        <f aca="false">IF($A6891="","",$A6891^2)</f>
        <v>1158650.41503906</v>
      </c>
      <c r="E6891" s="32" t="n">
        <f aca="false">IF($A6891="","",IF($C6891&lt;=0,"",1/$C6891^2))</f>
        <v>0.00714693775983701</v>
      </c>
      <c r="F6891" s="33" t="n">
        <f aca="false">IF(OR(ROW()-設定!$B$30&lt;2,ROW()+設定!$B$30&gt;13701,N($A6891)&lt;=0,N(INDEX($A$2:$A$13701,MIN(13700,MAX(1,ROW()-1+設定!$B$30))))&lt;=0,$A6891&lt;設定!$B$28,$A6891&gt;設定!$B$29),0,IF(AND($C6891&gt;=MAX(INDEX($C$1:$C$13701,MAX(1,ROW()-設定!$B$24)):INDEX($C$1:$C$13701,MAX(1,ROW()-1))),$C6891&gt;MAX(INDEX($C$1:$C$13701,MIN(13701,ROW()+1)):INDEX($C$1:$C$13701,MIN(13701,ROW()+設定!$B$24))),$C6891&gt;=設定!$B$32,$C6891&gt;=MAX(MIN(INDEX($C$1:$C$13701,MAX(1,ROW()-設定!$B$26)):INDEX($C$1:$C$13701,MAX(1,ROW()-1))),MIN(INDEX($C$1:$C$13701,MIN(13701,ROW()+1)):INDEX($C$1:$C$13701,MIN(13701,ROW()+設定!$B$26))))*10^(設定!$B$27/20)),1,0))</f>
        <v>0</v>
      </c>
      <c r="G6891" s="33" t="n">
        <f aca="false">$G6890+IF($F6891=1,1,0)</f>
        <v>3</v>
      </c>
      <c r="H6891" s="0" t="str">
        <f aca="false">IF($F6891=1,$G6891,"")</f>
        <v/>
      </c>
    </row>
    <row r="6892" customFormat="false" ht="15" hidden="false" customHeight="false" outlineLevel="0" collapsed="false">
      <c r="A6892" s="30" t="n">
        <v>1076.5625</v>
      </c>
      <c r="B6892" s="31" t="n">
        <v>21.506</v>
      </c>
      <c r="C6892" s="32" t="n">
        <f aca="false">IF($A6892="","",IF(設定!$B$21="dB",10^($B6892/20),ABS($B6892)))</f>
        <v>11.8932349931518</v>
      </c>
      <c r="D6892" s="32" t="n">
        <f aca="false">IF($A6892="","",$A6892^2)</f>
        <v>1158986.81640625</v>
      </c>
      <c r="E6892" s="32" t="n">
        <f aca="false">IF($A6892="","",IF($C6892&lt;=0,"",1/$C6892^2))</f>
        <v>0.00706968396449403</v>
      </c>
      <c r="F6892" s="33" t="n">
        <f aca="false">IF(OR(ROW()-設定!$B$30&lt;2,ROW()+設定!$B$30&gt;13701,N($A6892)&lt;=0,N(INDEX($A$2:$A$13701,MIN(13700,MAX(1,ROW()-1+設定!$B$30))))&lt;=0,$A6892&lt;設定!$B$28,$A6892&gt;設定!$B$29),0,IF(AND($C6892&gt;=MAX(INDEX($C$1:$C$13701,MAX(1,ROW()-設定!$B$24)):INDEX($C$1:$C$13701,MAX(1,ROW()-1))),$C6892&gt;MAX(INDEX($C$1:$C$13701,MIN(13701,ROW()+1)):INDEX($C$1:$C$13701,MIN(13701,ROW()+設定!$B$24))),$C6892&gt;=設定!$B$32,$C6892&gt;=MAX(MIN(INDEX($C$1:$C$13701,MAX(1,ROW()-設定!$B$26)):INDEX($C$1:$C$13701,MAX(1,ROW()-1))),MIN(INDEX($C$1:$C$13701,MIN(13701,ROW()+1)):INDEX($C$1:$C$13701,MIN(13701,ROW()+設定!$B$26))))*10^(設定!$B$27/20)),1,0))</f>
        <v>0</v>
      </c>
      <c r="G6892" s="33" t="n">
        <f aca="false">$G6891+IF($F6892=1,1,0)</f>
        <v>3</v>
      </c>
      <c r="H6892" s="0" t="str">
        <f aca="false">IF($F6892=1,$G6892,"")</f>
        <v/>
      </c>
    </row>
    <row r="6893" customFormat="false" ht="15" hidden="false" customHeight="false" outlineLevel="0" collapsed="false">
      <c r="A6893" s="30" t="n">
        <v>1076.71875</v>
      </c>
      <c r="B6893" s="31" t="n">
        <v>21.5203</v>
      </c>
      <c r="C6893" s="32" t="n">
        <f aca="false">IF($A6893="","",IF(設定!$B$21="dB",10^($B6893/20),ABS($B6893)))</f>
        <v>11.9128315277926</v>
      </c>
      <c r="D6893" s="32" t="n">
        <f aca="false">IF($A6893="","",$A6893^2)</f>
        <v>1159323.26660156</v>
      </c>
      <c r="E6893" s="32" t="n">
        <f aca="false">IF($A6893="","",IF($C6893&lt;=0,"",1/$C6893^2))</f>
        <v>0.00704644392175731</v>
      </c>
      <c r="F6893" s="33" t="n">
        <f aca="false">IF(OR(ROW()-設定!$B$30&lt;2,ROW()+設定!$B$30&gt;13701,N($A6893)&lt;=0,N(INDEX($A$2:$A$13701,MIN(13700,MAX(1,ROW()-1+設定!$B$30))))&lt;=0,$A6893&lt;設定!$B$28,$A6893&gt;設定!$B$29),0,IF(AND($C6893&gt;=MAX(INDEX($C$1:$C$13701,MAX(1,ROW()-設定!$B$24)):INDEX($C$1:$C$13701,MAX(1,ROW()-1))),$C6893&gt;MAX(INDEX($C$1:$C$13701,MIN(13701,ROW()+1)):INDEX($C$1:$C$13701,MIN(13701,ROW()+設定!$B$24))),$C6893&gt;=設定!$B$32,$C6893&gt;=MAX(MIN(INDEX($C$1:$C$13701,MAX(1,ROW()-設定!$B$26)):INDEX($C$1:$C$13701,MAX(1,ROW()-1))),MIN(INDEX($C$1:$C$13701,MIN(13701,ROW()+1)):INDEX($C$1:$C$13701,MIN(13701,ROW()+設定!$B$26))))*10^(設定!$B$27/20)),1,0))</f>
        <v>0</v>
      </c>
      <c r="G6893" s="33" t="n">
        <f aca="false">$G6892+IF($F6893=1,1,0)</f>
        <v>3</v>
      </c>
      <c r="H6893" s="0" t="str">
        <f aca="false">IF($F6893=1,$G6893,"")</f>
        <v/>
      </c>
    </row>
    <row r="6894" customFormat="false" ht="15" hidden="false" customHeight="false" outlineLevel="0" collapsed="false">
      <c r="A6894" s="30" t="n">
        <v>1076.875</v>
      </c>
      <c r="B6894" s="31" t="n">
        <v>21.5459</v>
      </c>
      <c r="C6894" s="32" t="n">
        <f aca="false">IF($A6894="","",IF(設定!$B$21="dB",10^($B6894/20),ABS($B6894)))</f>
        <v>11.9479941144544</v>
      </c>
      <c r="D6894" s="32" t="n">
        <f aca="false">IF($A6894="","",$A6894^2)</f>
        <v>1159659.765625</v>
      </c>
      <c r="E6894" s="32" t="n">
        <f aca="false">IF($A6894="","",IF($C6894&lt;=0,"",1/$C6894^2))</f>
        <v>0.00700503000723655</v>
      </c>
      <c r="F6894" s="33" t="n">
        <f aca="false">IF(OR(ROW()-設定!$B$30&lt;2,ROW()+設定!$B$30&gt;13701,N($A6894)&lt;=0,N(INDEX($A$2:$A$13701,MIN(13700,MAX(1,ROW()-1+設定!$B$30))))&lt;=0,$A6894&lt;設定!$B$28,$A6894&gt;設定!$B$29),0,IF(AND($C6894&gt;=MAX(INDEX($C$1:$C$13701,MAX(1,ROW()-設定!$B$24)):INDEX($C$1:$C$13701,MAX(1,ROW()-1))),$C6894&gt;MAX(INDEX($C$1:$C$13701,MIN(13701,ROW()+1)):INDEX($C$1:$C$13701,MIN(13701,ROW()+設定!$B$24))),$C6894&gt;=設定!$B$32,$C6894&gt;=MAX(MIN(INDEX($C$1:$C$13701,MAX(1,ROW()-設定!$B$26)):INDEX($C$1:$C$13701,MAX(1,ROW()-1))),MIN(INDEX($C$1:$C$13701,MIN(13701,ROW()+1)):INDEX($C$1:$C$13701,MIN(13701,ROW()+設定!$B$26))))*10^(設定!$B$27/20)),1,0))</f>
        <v>0</v>
      </c>
      <c r="G6894" s="33" t="n">
        <f aca="false">$G6893+IF($F6894=1,1,0)</f>
        <v>3</v>
      </c>
      <c r="H6894" s="0" t="str">
        <f aca="false">IF($F6894=1,$G6894,"")</f>
        <v/>
      </c>
    </row>
    <row r="6895" customFormat="false" ht="15" hidden="false" customHeight="false" outlineLevel="0" collapsed="false">
      <c r="A6895" s="30" t="n">
        <v>1077.03125</v>
      </c>
      <c r="B6895" s="31" t="n">
        <v>21.4555</v>
      </c>
      <c r="C6895" s="32" t="n">
        <f aca="false">IF($A6895="","",IF(設定!$B$21="dB",10^($B6895/20),ABS($B6895)))</f>
        <v>11.8242880235062</v>
      </c>
      <c r="D6895" s="32" t="n">
        <f aca="false">IF($A6895="","",$A6895^2)</f>
        <v>1159996.31347656</v>
      </c>
      <c r="E6895" s="32" t="n">
        <f aca="false">IF($A6895="","",IF($C6895&lt;=0,"",1/$C6895^2))</f>
        <v>0.00715237044627167</v>
      </c>
      <c r="F6895" s="33" t="n">
        <f aca="false">IF(OR(ROW()-設定!$B$30&lt;2,ROW()+設定!$B$30&gt;13701,N($A6895)&lt;=0,N(INDEX($A$2:$A$13701,MIN(13700,MAX(1,ROW()-1+設定!$B$30))))&lt;=0,$A6895&lt;設定!$B$28,$A6895&gt;設定!$B$29),0,IF(AND($C6895&gt;=MAX(INDEX($C$1:$C$13701,MAX(1,ROW()-設定!$B$24)):INDEX($C$1:$C$13701,MAX(1,ROW()-1))),$C6895&gt;MAX(INDEX($C$1:$C$13701,MIN(13701,ROW()+1)):INDEX($C$1:$C$13701,MIN(13701,ROW()+設定!$B$24))),$C6895&gt;=設定!$B$32,$C6895&gt;=MAX(MIN(INDEX($C$1:$C$13701,MAX(1,ROW()-設定!$B$26)):INDEX($C$1:$C$13701,MAX(1,ROW()-1))),MIN(INDEX($C$1:$C$13701,MIN(13701,ROW()+1)):INDEX($C$1:$C$13701,MIN(13701,ROW()+設定!$B$26))))*10^(設定!$B$27/20)),1,0))</f>
        <v>0</v>
      </c>
      <c r="G6895" s="33" t="n">
        <f aca="false">$G6894+IF($F6895=1,1,0)</f>
        <v>3</v>
      </c>
      <c r="H6895" s="0" t="str">
        <f aca="false">IF($F6895=1,$G6895,"")</f>
        <v/>
      </c>
    </row>
    <row r="6896" customFormat="false" ht="15" hidden="false" customHeight="false" outlineLevel="0" collapsed="false">
      <c r="A6896" s="30" t="n">
        <v>1077.1875</v>
      </c>
      <c r="B6896" s="31" t="n">
        <v>21.4843</v>
      </c>
      <c r="C6896" s="32" t="n">
        <f aca="false">IF($A6896="","",IF(設定!$B$21="dB",10^($B6896/20),ABS($B6896)))</f>
        <v>11.8635591518569</v>
      </c>
      <c r="D6896" s="32" t="n">
        <f aca="false">IF($A6896="","",$A6896^2)</f>
        <v>1160332.91015625</v>
      </c>
      <c r="E6896" s="32" t="n">
        <f aca="false">IF($A6896="","",IF($C6896&lt;=0,"",1/$C6896^2))</f>
        <v>0.00710509681404237</v>
      </c>
      <c r="F6896" s="33" t="n">
        <f aca="false">IF(OR(ROW()-設定!$B$30&lt;2,ROW()+設定!$B$30&gt;13701,N($A6896)&lt;=0,N(INDEX($A$2:$A$13701,MIN(13700,MAX(1,ROW()-1+設定!$B$30))))&lt;=0,$A6896&lt;設定!$B$28,$A6896&gt;設定!$B$29),0,IF(AND($C6896&gt;=MAX(INDEX($C$1:$C$13701,MAX(1,ROW()-設定!$B$24)):INDEX($C$1:$C$13701,MAX(1,ROW()-1))),$C6896&gt;MAX(INDEX($C$1:$C$13701,MIN(13701,ROW()+1)):INDEX($C$1:$C$13701,MIN(13701,ROW()+設定!$B$24))),$C6896&gt;=設定!$B$32,$C6896&gt;=MAX(MIN(INDEX($C$1:$C$13701,MAX(1,ROW()-設定!$B$26)):INDEX($C$1:$C$13701,MAX(1,ROW()-1))),MIN(INDEX($C$1:$C$13701,MIN(13701,ROW()+1)):INDEX($C$1:$C$13701,MIN(13701,ROW()+設定!$B$26))))*10^(設定!$B$27/20)),1,0))</f>
        <v>0</v>
      </c>
      <c r="G6896" s="33" t="n">
        <f aca="false">$G6895+IF($F6896=1,1,0)</f>
        <v>3</v>
      </c>
      <c r="H6896" s="0" t="str">
        <f aca="false">IF($F6896=1,$G6896,"")</f>
        <v/>
      </c>
    </row>
    <row r="6897" customFormat="false" ht="15" hidden="false" customHeight="false" outlineLevel="0" collapsed="false">
      <c r="A6897" s="30" t="n">
        <v>1077.34375</v>
      </c>
      <c r="B6897" s="31" t="n">
        <v>21.6485</v>
      </c>
      <c r="C6897" s="32" t="n">
        <f aca="false">IF($A6897="","",IF(設定!$B$21="dB",10^($B6897/20),ABS($B6897)))</f>
        <v>12.0899637863619</v>
      </c>
      <c r="D6897" s="32" t="n">
        <f aca="false">IF($A6897="","",$A6897^2)</f>
        <v>1160669.55566406</v>
      </c>
      <c r="E6897" s="32" t="n">
        <f aca="false">IF($A6897="","",IF($C6897&lt;=0,"",1/$C6897^2))</f>
        <v>0.00684147902793556</v>
      </c>
      <c r="F6897" s="33" t="n">
        <f aca="false">IF(OR(ROW()-設定!$B$30&lt;2,ROW()+設定!$B$30&gt;13701,N($A6897)&lt;=0,N(INDEX($A$2:$A$13701,MIN(13700,MAX(1,ROW()-1+設定!$B$30))))&lt;=0,$A6897&lt;設定!$B$28,$A6897&gt;設定!$B$29),0,IF(AND($C6897&gt;=MAX(INDEX($C$1:$C$13701,MAX(1,ROW()-設定!$B$24)):INDEX($C$1:$C$13701,MAX(1,ROW()-1))),$C6897&gt;MAX(INDEX($C$1:$C$13701,MIN(13701,ROW()+1)):INDEX($C$1:$C$13701,MIN(13701,ROW()+設定!$B$24))),$C6897&gt;=設定!$B$32,$C6897&gt;=MAX(MIN(INDEX($C$1:$C$13701,MAX(1,ROW()-設定!$B$26)):INDEX($C$1:$C$13701,MAX(1,ROW()-1))),MIN(INDEX($C$1:$C$13701,MIN(13701,ROW()+1)):INDEX($C$1:$C$13701,MIN(13701,ROW()+設定!$B$26))))*10^(設定!$B$27/20)),1,0))</f>
        <v>0</v>
      </c>
      <c r="G6897" s="33" t="n">
        <f aca="false">$G6896+IF($F6897=1,1,0)</f>
        <v>3</v>
      </c>
      <c r="H6897" s="0" t="str">
        <f aca="false">IF($F6897=1,$G6897,"")</f>
        <v/>
      </c>
    </row>
    <row r="6898" customFormat="false" ht="15" hidden="false" customHeight="false" outlineLevel="0" collapsed="false">
      <c r="A6898" s="30" t="n">
        <v>1077.5</v>
      </c>
      <c r="B6898" s="31" t="n">
        <v>21.4648</v>
      </c>
      <c r="C6898" s="32" t="n">
        <f aca="false">IF($A6898="","",IF(設定!$B$21="dB",10^($B6898/20),ABS($B6898)))</f>
        <v>11.8369550932673</v>
      </c>
      <c r="D6898" s="32" t="n">
        <f aca="false">IF($A6898="","",$A6898^2)</f>
        <v>1161006.25</v>
      </c>
      <c r="E6898" s="32" t="n">
        <f aca="false">IF($A6898="","",IF($C6898&lt;=0,"",1/$C6898^2))</f>
        <v>0.00713707071790971</v>
      </c>
      <c r="F6898" s="33" t="n">
        <f aca="false">IF(OR(ROW()-設定!$B$30&lt;2,ROW()+設定!$B$30&gt;13701,N($A6898)&lt;=0,N(INDEX($A$2:$A$13701,MIN(13700,MAX(1,ROW()-1+設定!$B$30))))&lt;=0,$A6898&lt;設定!$B$28,$A6898&gt;設定!$B$29),0,IF(AND($C6898&gt;=MAX(INDEX($C$1:$C$13701,MAX(1,ROW()-設定!$B$24)):INDEX($C$1:$C$13701,MAX(1,ROW()-1))),$C6898&gt;MAX(INDEX($C$1:$C$13701,MIN(13701,ROW()+1)):INDEX($C$1:$C$13701,MIN(13701,ROW()+設定!$B$24))),$C6898&gt;=設定!$B$32,$C6898&gt;=MAX(MIN(INDEX($C$1:$C$13701,MAX(1,ROW()-設定!$B$26)):INDEX($C$1:$C$13701,MAX(1,ROW()-1))),MIN(INDEX($C$1:$C$13701,MIN(13701,ROW()+1)):INDEX($C$1:$C$13701,MIN(13701,ROW()+設定!$B$26))))*10^(設定!$B$27/20)),1,0))</f>
        <v>0</v>
      </c>
      <c r="G6898" s="33" t="n">
        <f aca="false">$G6897+IF($F6898=1,1,0)</f>
        <v>3</v>
      </c>
      <c r="H6898" s="0" t="str">
        <f aca="false">IF($F6898=1,$G6898,"")</f>
        <v/>
      </c>
    </row>
    <row r="6899" customFormat="false" ht="15" hidden="false" customHeight="false" outlineLevel="0" collapsed="false">
      <c r="A6899" s="30" t="n">
        <v>1077.65625</v>
      </c>
      <c r="B6899" s="31" t="n">
        <v>21.6122</v>
      </c>
      <c r="C6899" s="32" t="n">
        <f aca="false">IF($A6899="","",IF(設定!$B$21="dB",10^($B6899/20),ABS($B6899)))</f>
        <v>12.0395429396895</v>
      </c>
      <c r="D6899" s="32" t="n">
        <f aca="false">IF($A6899="","",$A6899^2)</f>
        <v>1161342.99316406</v>
      </c>
      <c r="E6899" s="32" t="n">
        <f aca="false">IF($A6899="","",IF($C6899&lt;=0,"",1/$C6899^2))</f>
        <v>0.00689890238492911</v>
      </c>
      <c r="F6899" s="33" t="n">
        <f aca="false">IF(OR(ROW()-設定!$B$30&lt;2,ROW()+設定!$B$30&gt;13701,N($A6899)&lt;=0,N(INDEX($A$2:$A$13701,MIN(13700,MAX(1,ROW()-1+設定!$B$30))))&lt;=0,$A6899&lt;設定!$B$28,$A6899&gt;設定!$B$29),0,IF(AND($C6899&gt;=MAX(INDEX($C$1:$C$13701,MAX(1,ROW()-設定!$B$24)):INDEX($C$1:$C$13701,MAX(1,ROW()-1))),$C6899&gt;MAX(INDEX($C$1:$C$13701,MIN(13701,ROW()+1)):INDEX($C$1:$C$13701,MIN(13701,ROW()+設定!$B$24))),$C6899&gt;=設定!$B$32,$C6899&gt;=MAX(MIN(INDEX($C$1:$C$13701,MAX(1,ROW()-設定!$B$26)):INDEX($C$1:$C$13701,MAX(1,ROW()-1))),MIN(INDEX($C$1:$C$13701,MIN(13701,ROW()+1)):INDEX($C$1:$C$13701,MIN(13701,ROW()+設定!$B$26))))*10^(設定!$B$27/20)),1,0))</f>
        <v>0</v>
      </c>
      <c r="G6899" s="33" t="n">
        <f aca="false">$G6898+IF($F6899=1,1,0)</f>
        <v>3</v>
      </c>
      <c r="H6899" s="0" t="str">
        <f aca="false">IF($F6899=1,$G6899,"")</f>
        <v/>
      </c>
    </row>
    <row r="6900" customFormat="false" ht="15" hidden="false" customHeight="false" outlineLevel="0" collapsed="false">
      <c r="A6900" s="30" t="n">
        <v>1077.8125</v>
      </c>
      <c r="B6900" s="31" t="n">
        <v>21.4579</v>
      </c>
      <c r="C6900" s="32" t="n">
        <f aca="false">IF($A6900="","",IF(設定!$B$21="dB",10^($B6900/20),ABS($B6900)))</f>
        <v>11.8275556464448</v>
      </c>
      <c r="D6900" s="32" t="n">
        <f aca="false">IF($A6900="","",$A6900^2)</f>
        <v>1161679.78515625</v>
      </c>
      <c r="E6900" s="32" t="n">
        <f aca="false">IF($A6900="","",IF($C6900&lt;=0,"",1/$C6900^2))</f>
        <v>0.00714841899222274</v>
      </c>
      <c r="F6900" s="33" t="n">
        <f aca="false">IF(OR(ROW()-設定!$B$30&lt;2,ROW()+設定!$B$30&gt;13701,N($A6900)&lt;=0,N(INDEX($A$2:$A$13701,MIN(13700,MAX(1,ROW()-1+設定!$B$30))))&lt;=0,$A6900&lt;設定!$B$28,$A6900&gt;設定!$B$29),0,IF(AND($C6900&gt;=MAX(INDEX($C$1:$C$13701,MAX(1,ROW()-設定!$B$24)):INDEX($C$1:$C$13701,MAX(1,ROW()-1))),$C6900&gt;MAX(INDEX($C$1:$C$13701,MIN(13701,ROW()+1)):INDEX($C$1:$C$13701,MIN(13701,ROW()+設定!$B$24))),$C6900&gt;=設定!$B$32,$C6900&gt;=MAX(MIN(INDEX($C$1:$C$13701,MAX(1,ROW()-設定!$B$26)):INDEX($C$1:$C$13701,MAX(1,ROW()-1))),MIN(INDEX($C$1:$C$13701,MIN(13701,ROW()+1)):INDEX($C$1:$C$13701,MIN(13701,ROW()+設定!$B$26))))*10^(設定!$B$27/20)),1,0))</f>
        <v>0</v>
      </c>
      <c r="G6900" s="33" t="n">
        <f aca="false">$G6899+IF($F6900=1,1,0)</f>
        <v>3</v>
      </c>
      <c r="H6900" s="0" t="str">
        <f aca="false">IF($F6900=1,$G6900,"")</f>
        <v/>
      </c>
    </row>
    <row r="6901" customFormat="false" ht="15" hidden="false" customHeight="false" outlineLevel="0" collapsed="false">
      <c r="A6901" s="30" t="n">
        <v>1077.96875</v>
      </c>
      <c r="B6901" s="31" t="n">
        <v>21.6439</v>
      </c>
      <c r="C6901" s="32" t="n">
        <f aca="false">IF($A6901="","",IF(設定!$B$21="dB",10^($B6901/20),ABS($B6901)))</f>
        <v>12.0835627023117</v>
      </c>
      <c r="D6901" s="32" t="n">
        <f aca="false">IF($A6901="","",$A6901^2)</f>
        <v>1162016.62597656</v>
      </c>
      <c r="E6901" s="32" t="n">
        <f aca="false">IF($A6901="","",IF($C6901&lt;=0,"",1/$C6901^2))</f>
        <v>0.00684872928726263</v>
      </c>
      <c r="F6901" s="33" t="n">
        <f aca="false">IF(OR(ROW()-設定!$B$30&lt;2,ROW()+設定!$B$30&gt;13701,N($A6901)&lt;=0,N(INDEX($A$2:$A$13701,MIN(13700,MAX(1,ROW()-1+設定!$B$30))))&lt;=0,$A6901&lt;設定!$B$28,$A6901&gt;設定!$B$29),0,IF(AND($C6901&gt;=MAX(INDEX($C$1:$C$13701,MAX(1,ROW()-設定!$B$24)):INDEX($C$1:$C$13701,MAX(1,ROW()-1))),$C6901&gt;MAX(INDEX($C$1:$C$13701,MIN(13701,ROW()+1)):INDEX($C$1:$C$13701,MIN(13701,ROW()+設定!$B$24))),$C6901&gt;=設定!$B$32,$C6901&gt;=MAX(MIN(INDEX($C$1:$C$13701,MAX(1,ROW()-設定!$B$26)):INDEX($C$1:$C$13701,MAX(1,ROW()-1))),MIN(INDEX($C$1:$C$13701,MIN(13701,ROW()+1)):INDEX($C$1:$C$13701,MIN(13701,ROW()+設定!$B$26))))*10^(設定!$B$27/20)),1,0))</f>
        <v>0</v>
      </c>
      <c r="G6901" s="33" t="n">
        <f aca="false">$G6900+IF($F6901=1,1,0)</f>
        <v>3</v>
      </c>
      <c r="H6901" s="0" t="str">
        <f aca="false">IF($F6901=1,$G6901,"")</f>
        <v/>
      </c>
    </row>
    <row r="6902" customFormat="false" ht="15" hidden="false" customHeight="false" outlineLevel="0" collapsed="false">
      <c r="A6902" s="30" t="n">
        <v>1078.125</v>
      </c>
      <c r="B6902" s="31" t="n">
        <v>21.6428</v>
      </c>
      <c r="C6902" s="32" t="n">
        <f aca="false">IF($A6902="","",IF(設定!$B$21="dB",10^($B6902/20),ABS($B6902)))</f>
        <v>12.082032510483</v>
      </c>
      <c r="D6902" s="32" t="n">
        <f aca="false">IF($A6902="","",$A6902^2)</f>
        <v>1162353.515625</v>
      </c>
      <c r="E6902" s="32" t="n">
        <f aca="false">IF($A6902="","",IF($C6902&lt;=0,"",1/$C6902^2))</f>
        <v>0.00685046418298024</v>
      </c>
      <c r="F6902" s="33" t="n">
        <f aca="false">IF(OR(ROW()-設定!$B$30&lt;2,ROW()+設定!$B$30&gt;13701,N($A6902)&lt;=0,N(INDEX($A$2:$A$13701,MIN(13700,MAX(1,ROW()-1+設定!$B$30))))&lt;=0,$A6902&lt;設定!$B$28,$A6902&gt;設定!$B$29),0,IF(AND($C6902&gt;=MAX(INDEX($C$1:$C$13701,MAX(1,ROW()-設定!$B$24)):INDEX($C$1:$C$13701,MAX(1,ROW()-1))),$C6902&gt;MAX(INDEX($C$1:$C$13701,MIN(13701,ROW()+1)):INDEX($C$1:$C$13701,MIN(13701,ROW()+設定!$B$24))),$C6902&gt;=設定!$B$32,$C6902&gt;=MAX(MIN(INDEX($C$1:$C$13701,MAX(1,ROW()-設定!$B$26)):INDEX($C$1:$C$13701,MAX(1,ROW()-1))),MIN(INDEX($C$1:$C$13701,MIN(13701,ROW()+1)):INDEX($C$1:$C$13701,MIN(13701,ROW()+設定!$B$26))))*10^(設定!$B$27/20)),1,0))</f>
        <v>0</v>
      </c>
      <c r="G6902" s="33" t="n">
        <f aca="false">$G6901+IF($F6902=1,1,0)</f>
        <v>3</v>
      </c>
      <c r="H6902" s="0" t="str">
        <f aca="false">IF($F6902=1,$G6902,"")</f>
        <v/>
      </c>
    </row>
    <row r="6903" customFormat="false" ht="15" hidden="false" customHeight="false" outlineLevel="0" collapsed="false">
      <c r="A6903" s="30" t="n">
        <v>1078.28125</v>
      </c>
      <c r="B6903" s="31" t="n">
        <v>21.6239</v>
      </c>
      <c r="C6903" s="32" t="n">
        <f aca="false">IF($A6903="","",IF(設定!$B$21="dB",10^($B6903/20),ABS($B6903)))</f>
        <v>12.0557712793002</v>
      </c>
      <c r="D6903" s="32" t="n">
        <f aca="false">IF($A6903="","",$A6903^2)</f>
        <v>1162690.45410156</v>
      </c>
      <c r="E6903" s="32" t="n">
        <f aca="false">IF($A6903="","",IF($C6903&lt;=0,"",1/$C6903^2))</f>
        <v>0.00688034158532615</v>
      </c>
      <c r="F6903" s="33" t="n">
        <f aca="false">IF(OR(ROW()-設定!$B$30&lt;2,ROW()+設定!$B$30&gt;13701,N($A6903)&lt;=0,N(INDEX($A$2:$A$13701,MIN(13700,MAX(1,ROW()-1+設定!$B$30))))&lt;=0,$A6903&lt;設定!$B$28,$A6903&gt;設定!$B$29),0,IF(AND($C6903&gt;=MAX(INDEX($C$1:$C$13701,MAX(1,ROW()-設定!$B$24)):INDEX($C$1:$C$13701,MAX(1,ROW()-1))),$C6903&gt;MAX(INDEX($C$1:$C$13701,MIN(13701,ROW()+1)):INDEX($C$1:$C$13701,MIN(13701,ROW()+設定!$B$24))),$C6903&gt;=設定!$B$32,$C6903&gt;=MAX(MIN(INDEX($C$1:$C$13701,MAX(1,ROW()-設定!$B$26)):INDEX($C$1:$C$13701,MAX(1,ROW()-1))),MIN(INDEX($C$1:$C$13701,MIN(13701,ROW()+1)):INDEX($C$1:$C$13701,MIN(13701,ROW()+設定!$B$26))))*10^(設定!$B$27/20)),1,0))</f>
        <v>0</v>
      </c>
      <c r="G6903" s="33" t="n">
        <f aca="false">$G6902+IF($F6903=1,1,0)</f>
        <v>3</v>
      </c>
      <c r="H6903" s="0" t="str">
        <f aca="false">IF($F6903=1,$G6903,"")</f>
        <v/>
      </c>
    </row>
    <row r="6904" customFormat="false" ht="15" hidden="false" customHeight="false" outlineLevel="0" collapsed="false">
      <c r="A6904" s="30" t="n">
        <v>1078.4375</v>
      </c>
      <c r="B6904" s="31" t="n">
        <v>21.8403</v>
      </c>
      <c r="C6904" s="32" t="n">
        <f aca="false">IF($A6904="","",IF(設定!$B$21="dB",10^($B6904/20),ABS($B6904)))</f>
        <v>12.3599012229376</v>
      </c>
      <c r="D6904" s="32" t="n">
        <f aca="false">IF($A6904="","",$A6904^2)</f>
        <v>1163027.44140625</v>
      </c>
      <c r="E6904" s="32" t="n">
        <f aca="false">IF($A6904="","",IF($C6904&lt;=0,"",1/$C6904^2))</f>
        <v>0.00654590954964233</v>
      </c>
      <c r="F6904" s="33" t="n">
        <f aca="false">IF(OR(ROW()-設定!$B$30&lt;2,ROW()+設定!$B$30&gt;13701,N($A6904)&lt;=0,N(INDEX($A$2:$A$13701,MIN(13700,MAX(1,ROW()-1+設定!$B$30))))&lt;=0,$A6904&lt;設定!$B$28,$A6904&gt;設定!$B$29),0,IF(AND($C6904&gt;=MAX(INDEX($C$1:$C$13701,MAX(1,ROW()-設定!$B$24)):INDEX($C$1:$C$13701,MAX(1,ROW()-1))),$C6904&gt;MAX(INDEX($C$1:$C$13701,MIN(13701,ROW()+1)):INDEX($C$1:$C$13701,MIN(13701,ROW()+設定!$B$24))),$C6904&gt;=設定!$B$32,$C6904&gt;=MAX(MIN(INDEX($C$1:$C$13701,MAX(1,ROW()-設定!$B$26)):INDEX($C$1:$C$13701,MAX(1,ROW()-1))),MIN(INDEX($C$1:$C$13701,MIN(13701,ROW()+1)):INDEX($C$1:$C$13701,MIN(13701,ROW()+設定!$B$26))))*10^(設定!$B$27/20)),1,0))</f>
        <v>0</v>
      </c>
      <c r="G6904" s="33" t="n">
        <f aca="false">$G6903+IF($F6904=1,1,0)</f>
        <v>3</v>
      </c>
      <c r="H6904" s="0" t="str">
        <f aca="false">IF($F6904=1,$G6904,"")</f>
        <v/>
      </c>
    </row>
    <row r="6905" customFormat="false" ht="15" hidden="false" customHeight="false" outlineLevel="0" collapsed="false">
      <c r="A6905" s="30" t="n">
        <v>1078.59375</v>
      </c>
      <c r="B6905" s="31" t="n">
        <v>21.7381</v>
      </c>
      <c r="C6905" s="32" t="n">
        <f aca="false">IF($A6905="","",IF(設定!$B$21="dB",10^($B6905/20),ABS($B6905)))</f>
        <v>12.2153242611408</v>
      </c>
      <c r="D6905" s="32" t="n">
        <f aca="false">IF($A6905="","",$A6905^2)</f>
        <v>1163364.47753906</v>
      </c>
      <c r="E6905" s="32" t="n">
        <f aca="false">IF($A6905="","",IF($C6905&lt;=0,"",1/$C6905^2))</f>
        <v>0.00670177742133315</v>
      </c>
      <c r="F6905" s="33" t="n">
        <f aca="false">IF(OR(ROW()-設定!$B$30&lt;2,ROW()+設定!$B$30&gt;13701,N($A6905)&lt;=0,N(INDEX($A$2:$A$13701,MIN(13700,MAX(1,ROW()-1+設定!$B$30))))&lt;=0,$A6905&lt;設定!$B$28,$A6905&gt;設定!$B$29),0,IF(AND($C6905&gt;=MAX(INDEX($C$1:$C$13701,MAX(1,ROW()-設定!$B$24)):INDEX($C$1:$C$13701,MAX(1,ROW()-1))),$C6905&gt;MAX(INDEX($C$1:$C$13701,MIN(13701,ROW()+1)):INDEX($C$1:$C$13701,MIN(13701,ROW()+設定!$B$24))),$C6905&gt;=設定!$B$32,$C6905&gt;=MAX(MIN(INDEX($C$1:$C$13701,MAX(1,ROW()-設定!$B$26)):INDEX($C$1:$C$13701,MAX(1,ROW()-1))),MIN(INDEX($C$1:$C$13701,MIN(13701,ROW()+1)):INDEX($C$1:$C$13701,MIN(13701,ROW()+設定!$B$26))))*10^(設定!$B$27/20)),1,0))</f>
        <v>0</v>
      </c>
      <c r="G6905" s="33" t="n">
        <f aca="false">$G6904+IF($F6905=1,1,0)</f>
        <v>3</v>
      </c>
      <c r="H6905" s="0" t="str">
        <f aca="false">IF($F6905=1,$G6905,"")</f>
        <v/>
      </c>
    </row>
    <row r="6906" customFormat="false" ht="15" hidden="false" customHeight="false" outlineLevel="0" collapsed="false">
      <c r="A6906" s="30" t="n">
        <v>1078.75</v>
      </c>
      <c r="B6906" s="31" t="n">
        <v>21.8091</v>
      </c>
      <c r="C6906" s="32" t="n">
        <f aca="false">IF($A6906="","",IF(設定!$B$21="dB",10^($B6906/20),ABS($B6906)))</f>
        <v>12.3155836956748</v>
      </c>
      <c r="D6906" s="32" t="n">
        <f aca="false">IF($A6906="","",$A6906^2)</f>
        <v>1163701.5625</v>
      </c>
      <c r="E6906" s="32" t="n">
        <f aca="false">IF($A6906="","",IF($C6906&lt;=0,"",1/$C6906^2))</f>
        <v>0.00659310511758173</v>
      </c>
      <c r="F6906" s="33" t="n">
        <f aca="false">IF(OR(ROW()-設定!$B$30&lt;2,ROW()+設定!$B$30&gt;13701,N($A6906)&lt;=0,N(INDEX($A$2:$A$13701,MIN(13700,MAX(1,ROW()-1+設定!$B$30))))&lt;=0,$A6906&lt;設定!$B$28,$A6906&gt;設定!$B$29),0,IF(AND($C6906&gt;=MAX(INDEX($C$1:$C$13701,MAX(1,ROW()-設定!$B$24)):INDEX($C$1:$C$13701,MAX(1,ROW()-1))),$C6906&gt;MAX(INDEX($C$1:$C$13701,MIN(13701,ROW()+1)):INDEX($C$1:$C$13701,MIN(13701,ROW()+設定!$B$24))),$C6906&gt;=設定!$B$32,$C6906&gt;=MAX(MIN(INDEX($C$1:$C$13701,MAX(1,ROW()-設定!$B$26)):INDEX($C$1:$C$13701,MAX(1,ROW()-1))),MIN(INDEX($C$1:$C$13701,MIN(13701,ROW()+1)):INDEX($C$1:$C$13701,MIN(13701,ROW()+設定!$B$26))))*10^(設定!$B$27/20)),1,0))</f>
        <v>0</v>
      </c>
      <c r="G6906" s="33" t="n">
        <f aca="false">$G6905+IF($F6906=1,1,0)</f>
        <v>3</v>
      </c>
      <c r="H6906" s="0" t="str">
        <f aca="false">IF($F6906=1,$G6906,"")</f>
        <v/>
      </c>
    </row>
    <row r="6907" customFormat="false" ht="15" hidden="false" customHeight="false" outlineLevel="0" collapsed="false">
      <c r="A6907" s="30" t="n">
        <v>1078.90625</v>
      </c>
      <c r="B6907" s="31" t="n">
        <v>21.8536</v>
      </c>
      <c r="C6907" s="32" t="n">
        <f aca="false">IF($A6907="","",IF(設定!$B$21="dB",10^($B6907/20),ABS($B6907)))</f>
        <v>12.3788414367094</v>
      </c>
      <c r="D6907" s="32" t="n">
        <f aca="false">IF($A6907="","",$A6907^2)</f>
        <v>1164038.69628906</v>
      </c>
      <c r="E6907" s="32" t="n">
        <f aca="false">IF($A6907="","",IF($C6907&lt;=0,"",1/$C6907^2))</f>
        <v>0.00652589377054224</v>
      </c>
      <c r="F6907" s="33" t="n">
        <f aca="false">IF(OR(ROW()-設定!$B$30&lt;2,ROW()+設定!$B$30&gt;13701,N($A6907)&lt;=0,N(INDEX($A$2:$A$13701,MIN(13700,MAX(1,ROW()-1+設定!$B$30))))&lt;=0,$A6907&lt;設定!$B$28,$A6907&gt;設定!$B$29),0,IF(AND($C6907&gt;=MAX(INDEX($C$1:$C$13701,MAX(1,ROW()-設定!$B$24)):INDEX($C$1:$C$13701,MAX(1,ROW()-1))),$C6907&gt;MAX(INDEX($C$1:$C$13701,MIN(13701,ROW()+1)):INDEX($C$1:$C$13701,MIN(13701,ROW()+設定!$B$24))),$C6907&gt;=設定!$B$32,$C6907&gt;=MAX(MIN(INDEX($C$1:$C$13701,MAX(1,ROW()-設定!$B$26)):INDEX($C$1:$C$13701,MAX(1,ROW()-1))),MIN(INDEX($C$1:$C$13701,MIN(13701,ROW()+1)):INDEX($C$1:$C$13701,MIN(13701,ROW()+設定!$B$26))))*10^(設定!$B$27/20)),1,0))</f>
        <v>0</v>
      </c>
      <c r="G6907" s="33" t="n">
        <f aca="false">$G6906+IF($F6907=1,1,0)</f>
        <v>3</v>
      </c>
      <c r="H6907" s="0" t="str">
        <f aca="false">IF($F6907=1,$G6907,"")</f>
        <v/>
      </c>
    </row>
    <row r="6908" customFormat="false" ht="15" hidden="false" customHeight="false" outlineLevel="0" collapsed="false">
      <c r="A6908" s="30" t="n">
        <v>1079.0625</v>
      </c>
      <c r="B6908" s="31" t="n">
        <v>21.8375</v>
      </c>
      <c r="C6908" s="32" t="n">
        <f aca="false">IF($A6908="","",IF(設定!$B$21="dB",10^($B6908/20),ABS($B6908)))</f>
        <v>12.3559175036688</v>
      </c>
      <c r="D6908" s="32" t="n">
        <f aca="false">IF($A6908="","",$A6908^2)</f>
        <v>1164375.87890625</v>
      </c>
      <c r="E6908" s="32" t="n">
        <f aca="false">IF($A6908="","",IF($C6908&lt;=0,"",1/$C6908^2))</f>
        <v>0.00655013121424973</v>
      </c>
      <c r="F6908" s="33" t="n">
        <f aca="false">IF(OR(ROW()-設定!$B$30&lt;2,ROW()+設定!$B$30&gt;13701,N($A6908)&lt;=0,N(INDEX($A$2:$A$13701,MIN(13700,MAX(1,ROW()-1+設定!$B$30))))&lt;=0,$A6908&lt;設定!$B$28,$A6908&gt;設定!$B$29),0,IF(AND($C6908&gt;=MAX(INDEX($C$1:$C$13701,MAX(1,ROW()-設定!$B$24)):INDEX($C$1:$C$13701,MAX(1,ROW()-1))),$C6908&gt;MAX(INDEX($C$1:$C$13701,MIN(13701,ROW()+1)):INDEX($C$1:$C$13701,MIN(13701,ROW()+設定!$B$24))),$C6908&gt;=設定!$B$32,$C6908&gt;=MAX(MIN(INDEX($C$1:$C$13701,MAX(1,ROW()-設定!$B$26)):INDEX($C$1:$C$13701,MAX(1,ROW()-1))),MIN(INDEX($C$1:$C$13701,MIN(13701,ROW()+1)):INDEX($C$1:$C$13701,MIN(13701,ROW()+設定!$B$26))))*10^(設定!$B$27/20)),1,0))</f>
        <v>0</v>
      </c>
      <c r="G6908" s="33" t="n">
        <f aca="false">$G6907+IF($F6908=1,1,0)</f>
        <v>3</v>
      </c>
      <c r="H6908" s="0" t="str">
        <f aca="false">IF($F6908=1,$G6908,"")</f>
        <v/>
      </c>
    </row>
    <row r="6909" customFormat="false" ht="15" hidden="false" customHeight="false" outlineLevel="0" collapsed="false">
      <c r="A6909" s="30" t="n">
        <v>1079.21875</v>
      </c>
      <c r="B6909" s="31" t="n">
        <v>22.0911</v>
      </c>
      <c r="C6909" s="32" t="n">
        <f aca="false">IF($A6909="","",IF(設定!$B$21="dB",10^($B6909/20),ABS($B6909)))</f>
        <v>12.721988539206</v>
      </c>
      <c r="D6909" s="32" t="n">
        <f aca="false">IF($A6909="","",$A6909^2)</f>
        <v>1164713.11035156</v>
      </c>
      <c r="E6909" s="32" t="n">
        <f aca="false">IF($A6909="","",IF($C6909&lt;=0,"",1/$C6909^2))</f>
        <v>0.00617859886072015</v>
      </c>
      <c r="F6909" s="33" t="n">
        <f aca="false">IF(OR(ROW()-設定!$B$30&lt;2,ROW()+設定!$B$30&gt;13701,N($A6909)&lt;=0,N(INDEX($A$2:$A$13701,MIN(13700,MAX(1,ROW()-1+設定!$B$30))))&lt;=0,$A6909&lt;設定!$B$28,$A6909&gt;設定!$B$29),0,IF(AND($C6909&gt;=MAX(INDEX($C$1:$C$13701,MAX(1,ROW()-設定!$B$24)):INDEX($C$1:$C$13701,MAX(1,ROW()-1))),$C6909&gt;MAX(INDEX($C$1:$C$13701,MIN(13701,ROW()+1)):INDEX($C$1:$C$13701,MIN(13701,ROW()+設定!$B$24))),$C6909&gt;=設定!$B$32,$C6909&gt;=MAX(MIN(INDEX($C$1:$C$13701,MAX(1,ROW()-設定!$B$26)):INDEX($C$1:$C$13701,MAX(1,ROW()-1))),MIN(INDEX($C$1:$C$13701,MIN(13701,ROW()+1)):INDEX($C$1:$C$13701,MIN(13701,ROW()+設定!$B$26))))*10^(設定!$B$27/20)),1,0))</f>
        <v>0</v>
      </c>
      <c r="G6909" s="33" t="n">
        <f aca="false">$G6908+IF($F6909=1,1,0)</f>
        <v>3</v>
      </c>
      <c r="H6909" s="0" t="str">
        <f aca="false">IF($F6909=1,$G6909,"")</f>
        <v/>
      </c>
    </row>
    <row r="6910" customFormat="false" ht="15" hidden="false" customHeight="false" outlineLevel="0" collapsed="false">
      <c r="A6910" s="30" t="n">
        <v>1079.375</v>
      </c>
      <c r="B6910" s="31" t="n">
        <v>21.9292</v>
      </c>
      <c r="C6910" s="32" t="n">
        <f aca="false">IF($A6910="","",IF(設定!$B$21="dB",10^($B6910/20),ABS($B6910)))</f>
        <v>12.4870542927355</v>
      </c>
      <c r="D6910" s="32" t="n">
        <f aca="false">IF($A6910="","",$A6910^2)</f>
        <v>1165050.390625</v>
      </c>
      <c r="E6910" s="32" t="n">
        <f aca="false">IF($A6910="","",IF($C6910&lt;=0,"",1/$C6910^2))</f>
        <v>0.00641327702633641</v>
      </c>
      <c r="F6910" s="33" t="n">
        <f aca="false">IF(OR(ROW()-設定!$B$30&lt;2,ROW()+設定!$B$30&gt;13701,N($A6910)&lt;=0,N(INDEX($A$2:$A$13701,MIN(13700,MAX(1,ROW()-1+設定!$B$30))))&lt;=0,$A6910&lt;設定!$B$28,$A6910&gt;設定!$B$29),0,IF(AND($C6910&gt;=MAX(INDEX($C$1:$C$13701,MAX(1,ROW()-設定!$B$24)):INDEX($C$1:$C$13701,MAX(1,ROW()-1))),$C6910&gt;MAX(INDEX($C$1:$C$13701,MIN(13701,ROW()+1)):INDEX($C$1:$C$13701,MIN(13701,ROW()+設定!$B$24))),$C6910&gt;=設定!$B$32,$C6910&gt;=MAX(MIN(INDEX($C$1:$C$13701,MAX(1,ROW()-設定!$B$26)):INDEX($C$1:$C$13701,MAX(1,ROW()-1))),MIN(INDEX($C$1:$C$13701,MIN(13701,ROW()+1)):INDEX($C$1:$C$13701,MIN(13701,ROW()+設定!$B$26))))*10^(設定!$B$27/20)),1,0))</f>
        <v>0</v>
      </c>
      <c r="G6910" s="33" t="n">
        <f aca="false">$G6909+IF($F6910=1,1,0)</f>
        <v>3</v>
      </c>
      <c r="H6910" s="0" t="str">
        <f aca="false">IF($F6910=1,$G6910,"")</f>
        <v/>
      </c>
    </row>
    <row r="6911" customFormat="false" ht="15" hidden="false" customHeight="false" outlineLevel="0" collapsed="false">
      <c r="A6911" s="30" t="n">
        <v>1079.53125</v>
      </c>
      <c r="B6911" s="31" t="n">
        <v>22.0337</v>
      </c>
      <c r="C6911" s="32" t="n">
        <f aca="false">IF($A6911="","",IF(設定!$B$21="dB",10^($B6911/20),ABS($B6911)))</f>
        <v>12.6381934870353</v>
      </c>
      <c r="D6911" s="32" t="n">
        <f aca="false">IF($A6911="","",$A6911^2)</f>
        <v>1165387.71972656</v>
      </c>
      <c r="E6911" s="32" t="n">
        <f aca="false">IF($A6911="","",IF($C6911&lt;=0,"",1/$C6911^2))</f>
        <v>0.00626080244270065</v>
      </c>
      <c r="F6911" s="33" t="n">
        <f aca="false">IF(OR(ROW()-設定!$B$30&lt;2,ROW()+設定!$B$30&gt;13701,N($A6911)&lt;=0,N(INDEX($A$2:$A$13701,MIN(13700,MAX(1,ROW()-1+設定!$B$30))))&lt;=0,$A6911&lt;設定!$B$28,$A6911&gt;設定!$B$29),0,IF(AND($C6911&gt;=MAX(INDEX($C$1:$C$13701,MAX(1,ROW()-設定!$B$24)):INDEX($C$1:$C$13701,MAX(1,ROW()-1))),$C6911&gt;MAX(INDEX($C$1:$C$13701,MIN(13701,ROW()+1)):INDEX($C$1:$C$13701,MIN(13701,ROW()+設定!$B$24))),$C6911&gt;=設定!$B$32,$C6911&gt;=MAX(MIN(INDEX($C$1:$C$13701,MAX(1,ROW()-設定!$B$26)):INDEX($C$1:$C$13701,MAX(1,ROW()-1))),MIN(INDEX($C$1:$C$13701,MIN(13701,ROW()+1)):INDEX($C$1:$C$13701,MIN(13701,ROW()+設定!$B$26))))*10^(設定!$B$27/20)),1,0))</f>
        <v>0</v>
      </c>
      <c r="G6911" s="33" t="n">
        <f aca="false">$G6910+IF($F6911=1,1,0)</f>
        <v>3</v>
      </c>
      <c r="H6911" s="0" t="str">
        <f aca="false">IF($F6911=1,$G6911,"")</f>
        <v/>
      </c>
    </row>
    <row r="6912" customFormat="false" ht="15" hidden="false" customHeight="false" outlineLevel="0" collapsed="false">
      <c r="A6912" s="30" t="n">
        <v>1079.6875</v>
      </c>
      <c r="B6912" s="31" t="n">
        <v>21.9124</v>
      </c>
      <c r="C6912" s="32" t="n">
        <f aca="false">IF($A6912="","",IF(設定!$B$21="dB",10^($B6912/20),ABS($B6912)))</f>
        <v>12.4629255305807</v>
      </c>
      <c r="D6912" s="32" t="n">
        <f aca="false">IF($A6912="","",$A6912^2)</f>
        <v>1165725.09765625</v>
      </c>
      <c r="E6912" s="32" t="n">
        <f aca="false">IF($A6912="","",IF($C6912&lt;=0,"",1/$C6912^2))</f>
        <v>0.00643813382766718</v>
      </c>
      <c r="F6912" s="33" t="n">
        <f aca="false">IF(OR(ROW()-設定!$B$30&lt;2,ROW()+設定!$B$30&gt;13701,N($A6912)&lt;=0,N(INDEX($A$2:$A$13701,MIN(13700,MAX(1,ROW()-1+設定!$B$30))))&lt;=0,$A6912&lt;設定!$B$28,$A6912&gt;設定!$B$29),0,IF(AND($C6912&gt;=MAX(INDEX($C$1:$C$13701,MAX(1,ROW()-設定!$B$24)):INDEX($C$1:$C$13701,MAX(1,ROW()-1))),$C6912&gt;MAX(INDEX($C$1:$C$13701,MIN(13701,ROW()+1)):INDEX($C$1:$C$13701,MIN(13701,ROW()+設定!$B$24))),$C6912&gt;=設定!$B$32,$C6912&gt;=MAX(MIN(INDEX($C$1:$C$13701,MAX(1,ROW()-設定!$B$26)):INDEX($C$1:$C$13701,MAX(1,ROW()-1))),MIN(INDEX($C$1:$C$13701,MIN(13701,ROW()+1)):INDEX($C$1:$C$13701,MIN(13701,ROW()+設定!$B$26))))*10^(設定!$B$27/20)),1,0))</f>
        <v>0</v>
      </c>
      <c r="G6912" s="33" t="n">
        <f aca="false">$G6911+IF($F6912=1,1,0)</f>
        <v>3</v>
      </c>
      <c r="H6912" s="0" t="str">
        <f aca="false">IF($F6912=1,$G6912,"")</f>
        <v/>
      </c>
    </row>
    <row r="6913" customFormat="false" ht="15" hidden="false" customHeight="false" outlineLevel="0" collapsed="false">
      <c r="A6913" s="30" t="n">
        <v>1079.84375</v>
      </c>
      <c r="B6913" s="31" t="n">
        <v>22.0324</v>
      </c>
      <c r="C6913" s="32" t="n">
        <f aca="false">IF($A6913="","",IF(設定!$B$21="dB",10^($B6913/20),ABS($B6913)))</f>
        <v>12.6363020950442</v>
      </c>
      <c r="D6913" s="32" t="n">
        <f aca="false">IF($A6913="","",$A6913^2)</f>
        <v>1166062.52441406</v>
      </c>
      <c r="E6913" s="32" t="n">
        <f aca="false">IF($A6913="","",IF($C6913&lt;=0,"",1/$C6913^2))</f>
        <v>0.00626267680716781</v>
      </c>
      <c r="F6913" s="33" t="n">
        <f aca="false">IF(OR(ROW()-設定!$B$30&lt;2,ROW()+設定!$B$30&gt;13701,N($A6913)&lt;=0,N(INDEX($A$2:$A$13701,MIN(13700,MAX(1,ROW()-1+設定!$B$30))))&lt;=0,$A6913&lt;設定!$B$28,$A6913&gt;設定!$B$29),0,IF(AND($C6913&gt;=MAX(INDEX($C$1:$C$13701,MAX(1,ROW()-設定!$B$24)):INDEX($C$1:$C$13701,MAX(1,ROW()-1))),$C6913&gt;MAX(INDEX($C$1:$C$13701,MIN(13701,ROW()+1)):INDEX($C$1:$C$13701,MIN(13701,ROW()+設定!$B$24))),$C6913&gt;=設定!$B$32,$C6913&gt;=MAX(MIN(INDEX($C$1:$C$13701,MAX(1,ROW()-設定!$B$26)):INDEX($C$1:$C$13701,MAX(1,ROW()-1))),MIN(INDEX($C$1:$C$13701,MIN(13701,ROW()+1)):INDEX($C$1:$C$13701,MIN(13701,ROW()+設定!$B$26))))*10^(設定!$B$27/20)),1,0))</f>
        <v>0</v>
      </c>
      <c r="G6913" s="33" t="n">
        <f aca="false">$G6912+IF($F6913=1,1,0)</f>
        <v>3</v>
      </c>
      <c r="H6913" s="0" t="str">
        <f aca="false">IF($F6913=1,$G6913,"")</f>
        <v/>
      </c>
    </row>
    <row r="6914" customFormat="false" ht="15" hidden="false" customHeight="false" outlineLevel="0" collapsed="false">
      <c r="A6914" s="30" t="n">
        <v>1080</v>
      </c>
      <c r="B6914" s="31" t="n">
        <v>22.0819</v>
      </c>
      <c r="C6914" s="32" t="n">
        <f aca="false">IF($A6914="","",IF(設定!$B$21="dB",10^($B6914/20),ABS($B6914)))</f>
        <v>12.7085206808346</v>
      </c>
      <c r="D6914" s="32" t="n">
        <f aca="false">IF($A6914="","",$A6914^2)</f>
        <v>1166400</v>
      </c>
      <c r="E6914" s="32" t="n">
        <f aca="false">IF($A6914="","",IF($C6914&lt;=0,"",1/$C6914^2))</f>
        <v>0.00619170134348953</v>
      </c>
      <c r="F6914" s="33" t="n">
        <f aca="false">IF(OR(ROW()-設定!$B$30&lt;2,ROW()+設定!$B$30&gt;13701,N($A6914)&lt;=0,N(INDEX($A$2:$A$13701,MIN(13700,MAX(1,ROW()-1+設定!$B$30))))&lt;=0,$A6914&lt;設定!$B$28,$A6914&gt;設定!$B$29),0,IF(AND($C6914&gt;=MAX(INDEX($C$1:$C$13701,MAX(1,ROW()-設定!$B$24)):INDEX($C$1:$C$13701,MAX(1,ROW()-1))),$C6914&gt;MAX(INDEX($C$1:$C$13701,MIN(13701,ROW()+1)):INDEX($C$1:$C$13701,MIN(13701,ROW()+設定!$B$24))),$C6914&gt;=設定!$B$32,$C6914&gt;=MAX(MIN(INDEX($C$1:$C$13701,MAX(1,ROW()-設定!$B$26)):INDEX($C$1:$C$13701,MAX(1,ROW()-1))),MIN(INDEX($C$1:$C$13701,MIN(13701,ROW()+1)):INDEX($C$1:$C$13701,MIN(13701,ROW()+設定!$B$26))))*10^(設定!$B$27/20)),1,0))</f>
        <v>0</v>
      </c>
      <c r="G6914" s="33" t="n">
        <f aca="false">$G6913+IF($F6914=1,1,0)</f>
        <v>3</v>
      </c>
      <c r="H6914" s="0" t="str">
        <f aca="false">IF($F6914=1,$G6914,"")</f>
        <v/>
      </c>
    </row>
    <row r="6915" customFormat="false" ht="15" hidden="false" customHeight="false" outlineLevel="0" collapsed="false">
      <c r="A6915" s="30" t="n">
        <v>1080.15625</v>
      </c>
      <c r="B6915" s="31" t="n">
        <v>22.1175</v>
      </c>
      <c r="C6915" s="32" t="n">
        <f aca="false">IF($A6915="","",IF(設定!$B$21="dB",10^($B6915/20),ABS($B6915)))</f>
        <v>12.7607147305608</v>
      </c>
      <c r="D6915" s="32" t="n">
        <f aca="false">IF($A6915="","",$A6915^2)</f>
        <v>1166737.52441406</v>
      </c>
      <c r="E6915" s="32" t="n">
        <f aca="false">IF($A6915="","",IF($C6915&lt;=0,"",1/$C6915^2))</f>
        <v>0.00614115416685983</v>
      </c>
      <c r="F6915" s="33" t="n">
        <f aca="false">IF(OR(ROW()-設定!$B$30&lt;2,ROW()+設定!$B$30&gt;13701,N($A6915)&lt;=0,N(INDEX($A$2:$A$13701,MIN(13700,MAX(1,ROW()-1+設定!$B$30))))&lt;=0,$A6915&lt;設定!$B$28,$A6915&gt;設定!$B$29),0,IF(AND($C6915&gt;=MAX(INDEX($C$1:$C$13701,MAX(1,ROW()-設定!$B$24)):INDEX($C$1:$C$13701,MAX(1,ROW()-1))),$C6915&gt;MAX(INDEX($C$1:$C$13701,MIN(13701,ROW()+1)):INDEX($C$1:$C$13701,MIN(13701,ROW()+設定!$B$24))),$C6915&gt;=設定!$B$32,$C6915&gt;=MAX(MIN(INDEX($C$1:$C$13701,MAX(1,ROW()-設定!$B$26)):INDEX($C$1:$C$13701,MAX(1,ROW()-1))),MIN(INDEX($C$1:$C$13701,MIN(13701,ROW()+1)):INDEX($C$1:$C$13701,MIN(13701,ROW()+設定!$B$26))))*10^(設定!$B$27/20)),1,0))</f>
        <v>0</v>
      </c>
      <c r="G6915" s="33" t="n">
        <f aca="false">$G6914+IF($F6915=1,1,0)</f>
        <v>3</v>
      </c>
      <c r="H6915" s="0" t="str">
        <f aca="false">IF($F6915=1,$G6915,"")</f>
        <v/>
      </c>
    </row>
    <row r="6916" customFormat="false" ht="15" hidden="false" customHeight="false" outlineLevel="0" collapsed="false">
      <c r="A6916" s="30" t="n">
        <v>1080.3125</v>
      </c>
      <c r="B6916" s="31" t="n">
        <v>22.1232</v>
      </c>
      <c r="C6916" s="32" t="n">
        <f aca="false">IF($A6916="","",IF(設定!$B$21="dB",10^($B6916/20),ABS($B6916)))</f>
        <v>12.7690915288233</v>
      </c>
      <c r="D6916" s="32" t="n">
        <f aca="false">IF($A6916="","",$A6916^2)</f>
        <v>1167075.09765625</v>
      </c>
      <c r="E6916" s="32" t="n">
        <f aca="false">IF($A6916="","",IF($C6916&lt;=0,"",1/$C6916^2))</f>
        <v>0.0061330993517599</v>
      </c>
      <c r="F6916" s="33" t="n">
        <f aca="false">IF(OR(ROW()-設定!$B$30&lt;2,ROW()+設定!$B$30&gt;13701,N($A6916)&lt;=0,N(INDEX($A$2:$A$13701,MIN(13700,MAX(1,ROW()-1+設定!$B$30))))&lt;=0,$A6916&lt;設定!$B$28,$A6916&gt;設定!$B$29),0,IF(AND($C6916&gt;=MAX(INDEX($C$1:$C$13701,MAX(1,ROW()-設定!$B$24)):INDEX($C$1:$C$13701,MAX(1,ROW()-1))),$C6916&gt;MAX(INDEX($C$1:$C$13701,MIN(13701,ROW()+1)):INDEX($C$1:$C$13701,MIN(13701,ROW()+設定!$B$24))),$C6916&gt;=設定!$B$32,$C6916&gt;=MAX(MIN(INDEX($C$1:$C$13701,MAX(1,ROW()-設定!$B$26)):INDEX($C$1:$C$13701,MAX(1,ROW()-1))),MIN(INDEX($C$1:$C$13701,MIN(13701,ROW()+1)):INDEX($C$1:$C$13701,MIN(13701,ROW()+設定!$B$26))))*10^(設定!$B$27/20)),1,0))</f>
        <v>0</v>
      </c>
      <c r="G6916" s="33" t="n">
        <f aca="false">$G6915+IF($F6916=1,1,0)</f>
        <v>3</v>
      </c>
      <c r="H6916" s="0" t="str">
        <f aca="false">IF($F6916=1,$G6916,"")</f>
        <v/>
      </c>
    </row>
    <row r="6917" customFormat="false" ht="15" hidden="false" customHeight="false" outlineLevel="0" collapsed="false">
      <c r="A6917" s="30" t="n">
        <v>1080.46875</v>
      </c>
      <c r="B6917" s="31" t="n">
        <v>22.2321</v>
      </c>
      <c r="C6917" s="32" t="n">
        <f aca="false">IF($A6917="","",IF(設定!$B$21="dB",10^($B6917/20),ABS($B6917)))</f>
        <v>12.9301927814516</v>
      </c>
      <c r="D6917" s="32" t="n">
        <f aca="false">IF($A6917="","",$A6917^2)</f>
        <v>1167412.71972656</v>
      </c>
      <c r="E6917" s="32" t="n">
        <f aca="false">IF($A6917="","",IF($C6917&lt;=0,"",1/$C6917^2))</f>
        <v>0.00598122307347627</v>
      </c>
      <c r="F6917" s="33" t="n">
        <f aca="false">IF(OR(ROW()-設定!$B$30&lt;2,ROW()+設定!$B$30&gt;13701,N($A6917)&lt;=0,N(INDEX($A$2:$A$13701,MIN(13700,MAX(1,ROW()-1+設定!$B$30))))&lt;=0,$A6917&lt;設定!$B$28,$A6917&gt;設定!$B$29),0,IF(AND($C6917&gt;=MAX(INDEX($C$1:$C$13701,MAX(1,ROW()-設定!$B$24)):INDEX($C$1:$C$13701,MAX(1,ROW()-1))),$C6917&gt;MAX(INDEX($C$1:$C$13701,MIN(13701,ROW()+1)):INDEX($C$1:$C$13701,MIN(13701,ROW()+設定!$B$24))),$C6917&gt;=設定!$B$32,$C6917&gt;=MAX(MIN(INDEX($C$1:$C$13701,MAX(1,ROW()-設定!$B$26)):INDEX($C$1:$C$13701,MAX(1,ROW()-1))),MIN(INDEX($C$1:$C$13701,MIN(13701,ROW()+1)):INDEX($C$1:$C$13701,MIN(13701,ROW()+設定!$B$26))))*10^(設定!$B$27/20)),1,0))</f>
        <v>0</v>
      </c>
      <c r="G6917" s="33" t="n">
        <f aca="false">$G6916+IF($F6917=1,1,0)</f>
        <v>3</v>
      </c>
      <c r="H6917" s="0" t="str">
        <f aca="false">IF($F6917=1,$G6917,"")</f>
        <v/>
      </c>
    </row>
    <row r="6918" customFormat="false" ht="15" hidden="false" customHeight="false" outlineLevel="0" collapsed="false">
      <c r="A6918" s="30" t="n">
        <v>1080.625</v>
      </c>
      <c r="B6918" s="31" t="n">
        <v>22.41</v>
      </c>
      <c r="C6918" s="32" t="n">
        <f aca="false">IF($A6918="","",IF(設定!$B$21="dB",10^($B6918/20),ABS($B6918)))</f>
        <v>13.1977531170712</v>
      </c>
      <c r="D6918" s="32" t="n">
        <f aca="false">IF($A6918="","",$A6918^2)</f>
        <v>1167750.390625</v>
      </c>
      <c r="E6918" s="32" t="n">
        <f aca="false">IF($A6918="","",IF($C6918&lt;=0,"",1/$C6918^2))</f>
        <v>0.00574116462207328</v>
      </c>
      <c r="F6918" s="33" t="n">
        <f aca="false">IF(OR(ROW()-設定!$B$30&lt;2,ROW()+設定!$B$30&gt;13701,N($A6918)&lt;=0,N(INDEX($A$2:$A$13701,MIN(13700,MAX(1,ROW()-1+設定!$B$30))))&lt;=0,$A6918&lt;設定!$B$28,$A6918&gt;設定!$B$29),0,IF(AND($C6918&gt;=MAX(INDEX($C$1:$C$13701,MAX(1,ROW()-設定!$B$24)):INDEX($C$1:$C$13701,MAX(1,ROW()-1))),$C6918&gt;MAX(INDEX($C$1:$C$13701,MIN(13701,ROW()+1)):INDEX($C$1:$C$13701,MIN(13701,ROW()+設定!$B$24))),$C6918&gt;=設定!$B$32,$C6918&gt;=MAX(MIN(INDEX($C$1:$C$13701,MAX(1,ROW()-設定!$B$26)):INDEX($C$1:$C$13701,MAX(1,ROW()-1))),MIN(INDEX($C$1:$C$13701,MIN(13701,ROW()+1)):INDEX($C$1:$C$13701,MIN(13701,ROW()+設定!$B$26))))*10^(設定!$B$27/20)),1,0))</f>
        <v>0</v>
      </c>
      <c r="G6918" s="33" t="n">
        <f aca="false">$G6917+IF($F6918=1,1,0)</f>
        <v>3</v>
      </c>
      <c r="H6918" s="0" t="str">
        <f aca="false">IF($F6918=1,$G6918,"")</f>
        <v/>
      </c>
    </row>
    <row r="6919" customFormat="false" ht="15" hidden="false" customHeight="false" outlineLevel="0" collapsed="false">
      <c r="A6919" s="30" t="n">
        <v>1080.78125</v>
      </c>
      <c r="B6919" s="31" t="n">
        <v>22.2727</v>
      </c>
      <c r="C6919" s="32" t="n">
        <f aca="false">IF($A6919="","",IF(設定!$B$21="dB",10^($B6919/20),ABS($B6919)))</f>
        <v>12.9907731794167</v>
      </c>
      <c r="D6919" s="32" t="n">
        <f aca="false">IF($A6919="","",$A6919^2)</f>
        <v>1168088.11035156</v>
      </c>
      <c r="E6919" s="32" t="n">
        <f aca="false">IF($A6919="","",IF($C6919&lt;=0,"",1/$C6919^2))</f>
        <v>0.00592556818667877</v>
      </c>
      <c r="F6919" s="33" t="n">
        <f aca="false">IF(OR(ROW()-設定!$B$30&lt;2,ROW()+設定!$B$30&gt;13701,N($A6919)&lt;=0,N(INDEX($A$2:$A$13701,MIN(13700,MAX(1,ROW()-1+設定!$B$30))))&lt;=0,$A6919&lt;設定!$B$28,$A6919&gt;設定!$B$29),0,IF(AND($C6919&gt;=MAX(INDEX($C$1:$C$13701,MAX(1,ROW()-設定!$B$24)):INDEX($C$1:$C$13701,MAX(1,ROW()-1))),$C6919&gt;MAX(INDEX($C$1:$C$13701,MIN(13701,ROW()+1)):INDEX($C$1:$C$13701,MIN(13701,ROW()+設定!$B$24))),$C6919&gt;=設定!$B$32,$C6919&gt;=MAX(MIN(INDEX($C$1:$C$13701,MAX(1,ROW()-設定!$B$26)):INDEX($C$1:$C$13701,MAX(1,ROW()-1))),MIN(INDEX($C$1:$C$13701,MIN(13701,ROW()+1)):INDEX($C$1:$C$13701,MIN(13701,ROW()+設定!$B$26))))*10^(設定!$B$27/20)),1,0))</f>
        <v>0</v>
      </c>
      <c r="G6919" s="33" t="n">
        <f aca="false">$G6918+IF($F6919=1,1,0)</f>
        <v>3</v>
      </c>
      <c r="H6919" s="0" t="str">
        <f aca="false">IF($F6919=1,$G6919,"")</f>
        <v/>
      </c>
    </row>
    <row r="6920" customFormat="false" ht="15" hidden="false" customHeight="false" outlineLevel="0" collapsed="false">
      <c r="A6920" s="30" t="n">
        <v>1080.9375</v>
      </c>
      <c r="B6920" s="31" t="n">
        <v>22.3068</v>
      </c>
      <c r="C6920" s="32" t="n">
        <f aca="false">IF($A6920="","",IF(設定!$B$21="dB",10^($B6920/20),ABS($B6920)))</f>
        <v>13.0418739972685</v>
      </c>
      <c r="D6920" s="32" t="n">
        <f aca="false">IF($A6920="","",$A6920^2)</f>
        <v>1168425.87890625</v>
      </c>
      <c r="E6920" s="32" t="n">
        <f aca="false">IF($A6920="","",IF($C6920&lt;=0,"",1/$C6920^2))</f>
        <v>0.00587922390199295</v>
      </c>
      <c r="F6920" s="33" t="n">
        <f aca="false">IF(OR(ROW()-設定!$B$30&lt;2,ROW()+設定!$B$30&gt;13701,N($A6920)&lt;=0,N(INDEX($A$2:$A$13701,MIN(13700,MAX(1,ROW()-1+設定!$B$30))))&lt;=0,$A6920&lt;設定!$B$28,$A6920&gt;設定!$B$29),0,IF(AND($C6920&gt;=MAX(INDEX($C$1:$C$13701,MAX(1,ROW()-設定!$B$24)):INDEX($C$1:$C$13701,MAX(1,ROW()-1))),$C6920&gt;MAX(INDEX($C$1:$C$13701,MIN(13701,ROW()+1)):INDEX($C$1:$C$13701,MIN(13701,ROW()+設定!$B$24))),$C6920&gt;=設定!$B$32,$C6920&gt;=MAX(MIN(INDEX($C$1:$C$13701,MAX(1,ROW()-設定!$B$26)):INDEX($C$1:$C$13701,MAX(1,ROW()-1))),MIN(INDEX($C$1:$C$13701,MIN(13701,ROW()+1)):INDEX($C$1:$C$13701,MIN(13701,ROW()+設定!$B$26))))*10^(設定!$B$27/20)),1,0))</f>
        <v>0</v>
      </c>
      <c r="G6920" s="33" t="n">
        <f aca="false">$G6919+IF($F6920=1,1,0)</f>
        <v>3</v>
      </c>
      <c r="H6920" s="0" t="str">
        <f aca="false">IF($F6920=1,$G6920,"")</f>
        <v/>
      </c>
    </row>
    <row r="6921" customFormat="false" ht="15" hidden="false" customHeight="false" outlineLevel="0" collapsed="false">
      <c r="A6921" s="30" t="n">
        <v>1081.09375</v>
      </c>
      <c r="B6921" s="31" t="n">
        <v>22.3156</v>
      </c>
      <c r="C6921" s="32" t="n">
        <f aca="false">IF($A6921="","",IF(設定!$B$21="dB",10^($B6921/20),ABS($B6921)))</f>
        <v>13.0550939037752</v>
      </c>
      <c r="D6921" s="32" t="n">
        <f aca="false">IF($A6921="","",$A6921^2)</f>
        <v>1168763.69628906</v>
      </c>
      <c r="E6921" s="32" t="n">
        <f aca="false">IF($A6921="","",IF($C6921&lt;=0,"",1/$C6921^2))</f>
        <v>0.00586732303955684</v>
      </c>
      <c r="F6921" s="33" t="n">
        <f aca="false">IF(OR(ROW()-設定!$B$30&lt;2,ROW()+設定!$B$30&gt;13701,N($A6921)&lt;=0,N(INDEX($A$2:$A$13701,MIN(13700,MAX(1,ROW()-1+設定!$B$30))))&lt;=0,$A6921&lt;設定!$B$28,$A6921&gt;設定!$B$29),0,IF(AND($C6921&gt;=MAX(INDEX($C$1:$C$13701,MAX(1,ROW()-設定!$B$24)):INDEX($C$1:$C$13701,MAX(1,ROW()-1))),$C6921&gt;MAX(INDEX($C$1:$C$13701,MIN(13701,ROW()+1)):INDEX($C$1:$C$13701,MIN(13701,ROW()+設定!$B$24))),$C6921&gt;=設定!$B$32,$C6921&gt;=MAX(MIN(INDEX($C$1:$C$13701,MAX(1,ROW()-設定!$B$26)):INDEX($C$1:$C$13701,MAX(1,ROW()-1))),MIN(INDEX($C$1:$C$13701,MIN(13701,ROW()+1)):INDEX($C$1:$C$13701,MIN(13701,ROW()+設定!$B$26))))*10^(設定!$B$27/20)),1,0))</f>
        <v>0</v>
      </c>
      <c r="G6921" s="33" t="n">
        <f aca="false">$G6920+IF($F6921=1,1,0)</f>
        <v>3</v>
      </c>
      <c r="H6921" s="0" t="str">
        <f aca="false">IF($F6921=1,$G6921,"")</f>
        <v/>
      </c>
    </row>
    <row r="6922" customFormat="false" ht="15" hidden="false" customHeight="false" outlineLevel="0" collapsed="false">
      <c r="A6922" s="30" t="n">
        <v>1081.25</v>
      </c>
      <c r="B6922" s="31" t="n">
        <v>22.6464</v>
      </c>
      <c r="C6922" s="32" t="n">
        <f aca="false">IF($A6922="","",IF(設定!$B$21="dB",10^($B6922/20),ABS($B6922)))</f>
        <v>13.5618832077781</v>
      </c>
      <c r="D6922" s="32" t="n">
        <f aca="false">IF($A6922="","",$A6922^2)</f>
        <v>1169101.5625</v>
      </c>
      <c r="E6922" s="32" t="n">
        <f aca="false">IF($A6922="","",IF($C6922&lt;=0,"",1/$C6922^2))</f>
        <v>0.00543700835026148</v>
      </c>
      <c r="F6922" s="33" t="n">
        <f aca="false">IF(OR(ROW()-設定!$B$30&lt;2,ROW()+設定!$B$30&gt;13701,N($A6922)&lt;=0,N(INDEX($A$2:$A$13701,MIN(13700,MAX(1,ROW()-1+設定!$B$30))))&lt;=0,$A6922&lt;設定!$B$28,$A6922&gt;設定!$B$29),0,IF(AND($C6922&gt;=MAX(INDEX($C$1:$C$13701,MAX(1,ROW()-設定!$B$24)):INDEX($C$1:$C$13701,MAX(1,ROW()-1))),$C6922&gt;MAX(INDEX($C$1:$C$13701,MIN(13701,ROW()+1)):INDEX($C$1:$C$13701,MIN(13701,ROW()+設定!$B$24))),$C6922&gt;=設定!$B$32,$C6922&gt;=MAX(MIN(INDEX($C$1:$C$13701,MAX(1,ROW()-設定!$B$26)):INDEX($C$1:$C$13701,MAX(1,ROW()-1))),MIN(INDEX($C$1:$C$13701,MIN(13701,ROW()+1)):INDEX($C$1:$C$13701,MIN(13701,ROW()+設定!$B$26))))*10^(設定!$B$27/20)),1,0))</f>
        <v>0</v>
      </c>
      <c r="G6922" s="33" t="n">
        <f aca="false">$G6921+IF($F6922=1,1,0)</f>
        <v>3</v>
      </c>
      <c r="H6922" s="0" t="str">
        <f aca="false">IF($F6922=1,$G6922,"")</f>
        <v/>
      </c>
    </row>
    <row r="6923" customFormat="false" ht="15" hidden="false" customHeight="false" outlineLevel="0" collapsed="false">
      <c r="A6923" s="30" t="n">
        <v>1081.40625</v>
      </c>
      <c r="B6923" s="31" t="n">
        <v>22.5892</v>
      </c>
      <c r="C6923" s="32" t="n">
        <f aca="false">IF($A6923="","",IF(設定!$B$21="dB",10^($B6923/20),ABS($B6923)))</f>
        <v>13.4728662994528</v>
      </c>
      <c r="D6923" s="32" t="n">
        <f aca="false">IF($A6923="","",$A6923^2)</f>
        <v>1169439.47753906</v>
      </c>
      <c r="E6923" s="32" t="n">
        <f aca="false">IF($A6923="","",IF($C6923&lt;=0,"",1/$C6923^2))</f>
        <v>0.00550909168278289</v>
      </c>
      <c r="F6923" s="33" t="n">
        <f aca="false">IF(OR(ROW()-設定!$B$30&lt;2,ROW()+設定!$B$30&gt;13701,N($A6923)&lt;=0,N(INDEX($A$2:$A$13701,MIN(13700,MAX(1,ROW()-1+設定!$B$30))))&lt;=0,$A6923&lt;設定!$B$28,$A6923&gt;設定!$B$29),0,IF(AND($C6923&gt;=MAX(INDEX($C$1:$C$13701,MAX(1,ROW()-設定!$B$24)):INDEX($C$1:$C$13701,MAX(1,ROW()-1))),$C6923&gt;MAX(INDEX($C$1:$C$13701,MIN(13701,ROW()+1)):INDEX($C$1:$C$13701,MIN(13701,ROW()+設定!$B$24))),$C6923&gt;=設定!$B$32,$C6923&gt;=MAX(MIN(INDEX($C$1:$C$13701,MAX(1,ROW()-設定!$B$26)):INDEX($C$1:$C$13701,MAX(1,ROW()-1))),MIN(INDEX($C$1:$C$13701,MIN(13701,ROW()+1)):INDEX($C$1:$C$13701,MIN(13701,ROW()+設定!$B$26))))*10^(設定!$B$27/20)),1,0))</f>
        <v>0</v>
      </c>
      <c r="G6923" s="33" t="n">
        <f aca="false">$G6922+IF($F6923=1,1,0)</f>
        <v>3</v>
      </c>
      <c r="H6923" s="0" t="str">
        <f aca="false">IF($F6923=1,$G6923,"")</f>
        <v/>
      </c>
    </row>
    <row r="6924" customFormat="false" ht="15" hidden="false" customHeight="false" outlineLevel="0" collapsed="false">
      <c r="A6924" s="30" t="n">
        <v>1081.5625</v>
      </c>
      <c r="B6924" s="31" t="n">
        <v>22.5174</v>
      </c>
      <c r="C6924" s="32" t="n">
        <f aca="false">IF($A6924="","",IF(設定!$B$21="dB",10^($B6924/20),ABS($B6924)))</f>
        <v>13.3619548518281</v>
      </c>
      <c r="D6924" s="32" t="n">
        <f aca="false">IF($A6924="","",$A6924^2)</f>
        <v>1169777.44140625</v>
      </c>
      <c r="E6924" s="32" t="n">
        <f aca="false">IF($A6924="","",IF($C6924&lt;=0,"",1/$C6924^2))</f>
        <v>0.00560092813098332</v>
      </c>
      <c r="F6924" s="33" t="n">
        <f aca="false">IF(OR(ROW()-設定!$B$30&lt;2,ROW()+設定!$B$30&gt;13701,N($A6924)&lt;=0,N(INDEX($A$2:$A$13701,MIN(13700,MAX(1,ROW()-1+設定!$B$30))))&lt;=0,$A6924&lt;設定!$B$28,$A6924&gt;設定!$B$29),0,IF(AND($C6924&gt;=MAX(INDEX($C$1:$C$13701,MAX(1,ROW()-設定!$B$24)):INDEX($C$1:$C$13701,MAX(1,ROW()-1))),$C6924&gt;MAX(INDEX($C$1:$C$13701,MIN(13701,ROW()+1)):INDEX($C$1:$C$13701,MIN(13701,ROW()+設定!$B$24))),$C6924&gt;=設定!$B$32,$C6924&gt;=MAX(MIN(INDEX($C$1:$C$13701,MAX(1,ROW()-設定!$B$26)):INDEX($C$1:$C$13701,MAX(1,ROW()-1))),MIN(INDEX($C$1:$C$13701,MIN(13701,ROW()+1)):INDEX($C$1:$C$13701,MIN(13701,ROW()+設定!$B$26))))*10^(設定!$B$27/20)),1,0))</f>
        <v>0</v>
      </c>
      <c r="G6924" s="33" t="n">
        <f aca="false">$G6923+IF($F6924=1,1,0)</f>
        <v>3</v>
      </c>
      <c r="H6924" s="0" t="str">
        <f aca="false">IF($F6924=1,$G6924,"")</f>
        <v/>
      </c>
    </row>
    <row r="6925" customFormat="false" ht="15" hidden="false" customHeight="false" outlineLevel="0" collapsed="false">
      <c r="A6925" s="30" t="n">
        <v>1081.71875</v>
      </c>
      <c r="B6925" s="31" t="n">
        <v>22.5678</v>
      </c>
      <c r="C6925" s="32" t="n">
        <f aca="false">IF($A6925="","",IF(設定!$B$21="dB",10^($B6925/20),ABS($B6925)))</f>
        <v>13.4397131664269</v>
      </c>
      <c r="D6925" s="32" t="n">
        <f aca="false">IF($A6925="","",$A6925^2)</f>
        <v>1170115.45410156</v>
      </c>
      <c r="E6925" s="32" t="n">
        <f aca="false">IF($A6925="","",IF($C6925&lt;=0,"",1/$C6925^2))</f>
        <v>0.00553630490082621</v>
      </c>
      <c r="F6925" s="33" t="n">
        <f aca="false">IF(OR(ROW()-設定!$B$30&lt;2,ROW()+設定!$B$30&gt;13701,N($A6925)&lt;=0,N(INDEX($A$2:$A$13701,MIN(13700,MAX(1,ROW()-1+設定!$B$30))))&lt;=0,$A6925&lt;設定!$B$28,$A6925&gt;設定!$B$29),0,IF(AND($C6925&gt;=MAX(INDEX($C$1:$C$13701,MAX(1,ROW()-設定!$B$24)):INDEX($C$1:$C$13701,MAX(1,ROW()-1))),$C6925&gt;MAX(INDEX($C$1:$C$13701,MIN(13701,ROW()+1)):INDEX($C$1:$C$13701,MIN(13701,ROW()+設定!$B$24))),$C6925&gt;=設定!$B$32,$C6925&gt;=MAX(MIN(INDEX($C$1:$C$13701,MAX(1,ROW()-設定!$B$26)):INDEX($C$1:$C$13701,MAX(1,ROW()-1))),MIN(INDEX($C$1:$C$13701,MIN(13701,ROW()+1)):INDEX($C$1:$C$13701,MIN(13701,ROW()+設定!$B$26))))*10^(設定!$B$27/20)),1,0))</f>
        <v>0</v>
      </c>
      <c r="G6925" s="33" t="n">
        <f aca="false">$G6924+IF($F6925=1,1,0)</f>
        <v>3</v>
      </c>
      <c r="H6925" s="0" t="str">
        <f aca="false">IF($F6925=1,$G6925,"")</f>
        <v/>
      </c>
    </row>
    <row r="6926" customFormat="false" ht="15" hidden="false" customHeight="false" outlineLevel="0" collapsed="false">
      <c r="A6926" s="30" t="n">
        <v>1081.875</v>
      </c>
      <c r="B6926" s="31" t="n">
        <v>22.4582</v>
      </c>
      <c r="C6926" s="32" t="n">
        <f aca="false">IF($A6926="","",IF(設定!$B$21="dB",10^($B6926/20),ABS($B6926)))</f>
        <v>13.2711940674832</v>
      </c>
      <c r="D6926" s="32" t="n">
        <f aca="false">IF($A6926="","",$A6926^2)</f>
        <v>1170453.515625</v>
      </c>
      <c r="E6926" s="32" t="n">
        <f aca="false">IF($A6926="","",IF($C6926&lt;=0,"",1/$C6926^2))</f>
        <v>0.00567779881716758</v>
      </c>
      <c r="F6926" s="33" t="n">
        <f aca="false">IF(OR(ROW()-設定!$B$30&lt;2,ROW()+設定!$B$30&gt;13701,N($A6926)&lt;=0,N(INDEX($A$2:$A$13701,MIN(13700,MAX(1,ROW()-1+設定!$B$30))))&lt;=0,$A6926&lt;設定!$B$28,$A6926&gt;設定!$B$29),0,IF(AND($C6926&gt;=MAX(INDEX($C$1:$C$13701,MAX(1,ROW()-設定!$B$24)):INDEX($C$1:$C$13701,MAX(1,ROW()-1))),$C6926&gt;MAX(INDEX($C$1:$C$13701,MIN(13701,ROW()+1)):INDEX($C$1:$C$13701,MIN(13701,ROW()+設定!$B$24))),$C6926&gt;=設定!$B$32,$C6926&gt;=MAX(MIN(INDEX($C$1:$C$13701,MAX(1,ROW()-設定!$B$26)):INDEX($C$1:$C$13701,MAX(1,ROW()-1))),MIN(INDEX($C$1:$C$13701,MIN(13701,ROW()+1)):INDEX($C$1:$C$13701,MIN(13701,ROW()+設定!$B$26))))*10^(設定!$B$27/20)),1,0))</f>
        <v>0</v>
      </c>
      <c r="G6926" s="33" t="n">
        <f aca="false">$G6925+IF($F6926=1,1,0)</f>
        <v>3</v>
      </c>
      <c r="H6926" s="0" t="str">
        <f aca="false">IF($F6926=1,$G6926,"")</f>
        <v/>
      </c>
    </row>
    <row r="6927" customFormat="false" ht="15" hidden="false" customHeight="false" outlineLevel="0" collapsed="false">
      <c r="A6927" s="30" t="n">
        <v>1082.03125</v>
      </c>
      <c r="B6927" s="31" t="n">
        <v>22.5511</v>
      </c>
      <c r="C6927" s="32" t="n">
        <f aca="false">IF($A6927="","",IF(設定!$B$21="dB",10^($B6927/20),ABS($B6927)))</f>
        <v>13.4138980117786</v>
      </c>
      <c r="D6927" s="32" t="n">
        <f aca="false">IF($A6927="","",$A6927^2)</f>
        <v>1170791.62597656</v>
      </c>
      <c r="E6927" s="32" t="n">
        <f aca="false">IF($A6927="","",IF($C6927&lt;=0,"",1/$C6927^2))</f>
        <v>0.005557634732462</v>
      </c>
      <c r="F6927" s="33" t="n">
        <f aca="false">IF(OR(ROW()-設定!$B$30&lt;2,ROW()+設定!$B$30&gt;13701,N($A6927)&lt;=0,N(INDEX($A$2:$A$13701,MIN(13700,MAX(1,ROW()-1+設定!$B$30))))&lt;=0,$A6927&lt;設定!$B$28,$A6927&gt;設定!$B$29),0,IF(AND($C6927&gt;=MAX(INDEX($C$1:$C$13701,MAX(1,ROW()-設定!$B$24)):INDEX($C$1:$C$13701,MAX(1,ROW()-1))),$C6927&gt;MAX(INDEX($C$1:$C$13701,MIN(13701,ROW()+1)):INDEX($C$1:$C$13701,MIN(13701,ROW()+設定!$B$24))),$C6927&gt;=設定!$B$32,$C6927&gt;=MAX(MIN(INDEX($C$1:$C$13701,MAX(1,ROW()-設定!$B$26)):INDEX($C$1:$C$13701,MAX(1,ROW()-1))),MIN(INDEX($C$1:$C$13701,MIN(13701,ROW()+1)):INDEX($C$1:$C$13701,MIN(13701,ROW()+設定!$B$26))))*10^(設定!$B$27/20)),1,0))</f>
        <v>0</v>
      </c>
      <c r="G6927" s="33" t="n">
        <f aca="false">$G6926+IF($F6927=1,1,0)</f>
        <v>3</v>
      </c>
      <c r="H6927" s="0" t="str">
        <f aca="false">IF($F6927=1,$G6927,"")</f>
        <v/>
      </c>
    </row>
    <row r="6928" customFormat="false" ht="15" hidden="false" customHeight="false" outlineLevel="0" collapsed="false">
      <c r="A6928" s="30" t="n">
        <v>1082.1875</v>
      </c>
      <c r="B6928" s="31" t="n">
        <v>22.624</v>
      </c>
      <c r="C6928" s="32" t="n">
        <f aca="false">IF($A6928="","",IF(設定!$B$21="dB",10^($B6928/20),ABS($B6928)))</f>
        <v>13.5269535901304</v>
      </c>
      <c r="D6928" s="32" t="n">
        <f aca="false">IF($A6928="","",$A6928^2)</f>
        <v>1171129.78515625</v>
      </c>
      <c r="E6928" s="32" t="n">
        <f aca="false">IF($A6928="","",IF($C6928&lt;=0,"",1/$C6928^2))</f>
        <v>0.00546512374519872</v>
      </c>
      <c r="F6928" s="33" t="n">
        <f aca="false">IF(OR(ROW()-設定!$B$30&lt;2,ROW()+設定!$B$30&gt;13701,N($A6928)&lt;=0,N(INDEX($A$2:$A$13701,MIN(13700,MAX(1,ROW()-1+設定!$B$30))))&lt;=0,$A6928&lt;設定!$B$28,$A6928&gt;設定!$B$29),0,IF(AND($C6928&gt;=MAX(INDEX($C$1:$C$13701,MAX(1,ROW()-設定!$B$24)):INDEX($C$1:$C$13701,MAX(1,ROW()-1))),$C6928&gt;MAX(INDEX($C$1:$C$13701,MIN(13701,ROW()+1)):INDEX($C$1:$C$13701,MIN(13701,ROW()+設定!$B$24))),$C6928&gt;=設定!$B$32,$C6928&gt;=MAX(MIN(INDEX($C$1:$C$13701,MAX(1,ROW()-設定!$B$26)):INDEX($C$1:$C$13701,MAX(1,ROW()-1))),MIN(INDEX($C$1:$C$13701,MIN(13701,ROW()+1)):INDEX($C$1:$C$13701,MIN(13701,ROW()+設定!$B$26))))*10^(設定!$B$27/20)),1,0))</f>
        <v>0</v>
      </c>
      <c r="G6928" s="33" t="n">
        <f aca="false">$G6927+IF($F6928=1,1,0)</f>
        <v>3</v>
      </c>
      <c r="H6928" s="0" t="str">
        <f aca="false">IF($F6928=1,$G6928,"")</f>
        <v/>
      </c>
    </row>
    <row r="6929" customFormat="false" ht="15" hidden="false" customHeight="false" outlineLevel="0" collapsed="false">
      <c r="A6929" s="30" t="n">
        <v>1082.34375</v>
      </c>
      <c r="B6929" s="31" t="n">
        <v>22.6504</v>
      </c>
      <c r="C6929" s="32" t="n">
        <f aca="false">IF($A6929="","",IF(設定!$B$21="dB",10^($B6929/20),ABS($B6929)))</f>
        <v>13.5681301240947</v>
      </c>
      <c r="D6929" s="32" t="n">
        <f aca="false">IF($A6929="","",$A6929^2)</f>
        <v>1171467.99316406</v>
      </c>
      <c r="E6929" s="32" t="n">
        <f aca="false">IF($A6929="","",IF($C6929&lt;=0,"",1/$C6929^2))</f>
        <v>0.00543200298591967</v>
      </c>
      <c r="F6929" s="33" t="n">
        <f aca="false">IF(OR(ROW()-設定!$B$30&lt;2,ROW()+設定!$B$30&gt;13701,N($A6929)&lt;=0,N(INDEX($A$2:$A$13701,MIN(13700,MAX(1,ROW()-1+設定!$B$30))))&lt;=0,$A6929&lt;設定!$B$28,$A6929&gt;設定!$B$29),0,IF(AND($C6929&gt;=MAX(INDEX($C$1:$C$13701,MAX(1,ROW()-設定!$B$24)):INDEX($C$1:$C$13701,MAX(1,ROW()-1))),$C6929&gt;MAX(INDEX($C$1:$C$13701,MIN(13701,ROW()+1)):INDEX($C$1:$C$13701,MIN(13701,ROW()+設定!$B$24))),$C6929&gt;=設定!$B$32,$C6929&gt;=MAX(MIN(INDEX($C$1:$C$13701,MAX(1,ROW()-設定!$B$26)):INDEX($C$1:$C$13701,MAX(1,ROW()-1))),MIN(INDEX($C$1:$C$13701,MIN(13701,ROW()+1)):INDEX($C$1:$C$13701,MIN(13701,ROW()+設定!$B$26))))*10^(設定!$B$27/20)),1,0))</f>
        <v>0</v>
      </c>
      <c r="G6929" s="33" t="n">
        <f aca="false">$G6928+IF($F6929=1,1,0)</f>
        <v>3</v>
      </c>
      <c r="H6929" s="0" t="str">
        <f aca="false">IF($F6929=1,$G6929,"")</f>
        <v/>
      </c>
    </row>
    <row r="6930" customFormat="false" ht="15" hidden="false" customHeight="false" outlineLevel="0" collapsed="false">
      <c r="A6930" s="30" t="n">
        <v>1082.5</v>
      </c>
      <c r="B6930" s="31" t="n">
        <v>22.5861</v>
      </c>
      <c r="C6930" s="32" t="n">
        <f aca="false">IF($A6930="","",IF(設定!$B$21="dB",10^($B6930/20),ABS($B6930)))</f>
        <v>13.4680586821542</v>
      </c>
      <c r="D6930" s="32" t="n">
        <f aca="false">IF($A6930="","",$A6930^2)</f>
        <v>1171806.25</v>
      </c>
      <c r="E6930" s="32" t="n">
        <f aca="false">IF($A6930="","",IF($C6930&lt;=0,"",1/$C6930^2))</f>
        <v>0.00551302548383143</v>
      </c>
      <c r="F6930" s="33" t="n">
        <f aca="false">IF(OR(ROW()-設定!$B$30&lt;2,ROW()+設定!$B$30&gt;13701,N($A6930)&lt;=0,N(INDEX($A$2:$A$13701,MIN(13700,MAX(1,ROW()-1+設定!$B$30))))&lt;=0,$A6930&lt;設定!$B$28,$A6930&gt;設定!$B$29),0,IF(AND($C6930&gt;=MAX(INDEX($C$1:$C$13701,MAX(1,ROW()-設定!$B$24)):INDEX($C$1:$C$13701,MAX(1,ROW()-1))),$C6930&gt;MAX(INDEX($C$1:$C$13701,MIN(13701,ROW()+1)):INDEX($C$1:$C$13701,MIN(13701,ROW()+設定!$B$24))),$C6930&gt;=設定!$B$32,$C6930&gt;=MAX(MIN(INDEX($C$1:$C$13701,MAX(1,ROW()-設定!$B$26)):INDEX($C$1:$C$13701,MAX(1,ROW()-1))),MIN(INDEX($C$1:$C$13701,MIN(13701,ROW()+1)):INDEX($C$1:$C$13701,MIN(13701,ROW()+設定!$B$26))))*10^(設定!$B$27/20)),1,0))</f>
        <v>0</v>
      </c>
      <c r="G6930" s="33" t="n">
        <f aca="false">$G6929+IF($F6930=1,1,0)</f>
        <v>3</v>
      </c>
      <c r="H6930" s="0" t="str">
        <f aca="false">IF($F6930=1,$G6930,"")</f>
        <v/>
      </c>
    </row>
    <row r="6931" customFormat="false" ht="15" hidden="false" customHeight="false" outlineLevel="0" collapsed="false">
      <c r="A6931" s="30" t="n">
        <v>1082.65625</v>
      </c>
      <c r="B6931" s="31" t="n">
        <v>22.63</v>
      </c>
      <c r="C6931" s="32" t="n">
        <f aca="false">IF($A6931="","",IF(設定!$B$21="dB",10^($B6931/20),ABS($B6931)))</f>
        <v>13.5363009067146</v>
      </c>
      <c r="D6931" s="32" t="n">
        <f aca="false">IF($A6931="","",$A6931^2)</f>
        <v>1172144.55566406</v>
      </c>
      <c r="E6931" s="32" t="n">
        <f aca="false">IF($A6931="","",IF($C6931&lt;=0,"",1/$C6931^2))</f>
        <v>0.00545757861091271</v>
      </c>
      <c r="F6931" s="33" t="n">
        <f aca="false">IF(OR(ROW()-設定!$B$30&lt;2,ROW()+設定!$B$30&gt;13701,N($A6931)&lt;=0,N(INDEX($A$2:$A$13701,MIN(13700,MAX(1,ROW()-1+設定!$B$30))))&lt;=0,$A6931&lt;設定!$B$28,$A6931&gt;設定!$B$29),0,IF(AND($C6931&gt;=MAX(INDEX($C$1:$C$13701,MAX(1,ROW()-設定!$B$24)):INDEX($C$1:$C$13701,MAX(1,ROW()-1))),$C6931&gt;MAX(INDEX($C$1:$C$13701,MIN(13701,ROW()+1)):INDEX($C$1:$C$13701,MIN(13701,ROW()+設定!$B$24))),$C6931&gt;=設定!$B$32,$C6931&gt;=MAX(MIN(INDEX($C$1:$C$13701,MAX(1,ROW()-設定!$B$26)):INDEX($C$1:$C$13701,MAX(1,ROW()-1))),MIN(INDEX($C$1:$C$13701,MIN(13701,ROW()+1)):INDEX($C$1:$C$13701,MIN(13701,ROW()+設定!$B$26))))*10^(設定!$B$27/20)),1,0))</f>
        <v>0</v>
      </c>
      <c r="G6931" s="33" t="n">
        <f aca="false">$G6930+IF($F6931=1,1,0)</f>
        <v>3</v>
      </c>
      <c r="H6931" s="0" t="str">
        <f aca="false">IF($F6931=1,$G6931,"")</f>
        <v/>
      </c>
    </row>
    <row r="6932" customFormat="false" ht="15" hidden="false" customHeight="false" outlineLevel="0" collapsed="false">
      <c r="A6932" s="30" t="n">
        <v>1082.8125</v>
      </c>
      <c r="B6932" s="31" t="n">
        <v>22.799</v>
      </c>
      <c r="C6932" s="32" t="n">
        <f aca="false">IF($A6932="","",IF(設定!$B$21="dB",10^($B6932/20),ABS($B6932)))</f>
        <v>13.8022535113934</v>
      </c>
      <c r="D6932" s="32" t="n">
        <f aca="false">IF($A6932="","",$A6932^2)</f>
        <v>1172482.91015625</v>
      </c>
      <c r="E6932" s="32" t="n">
        <f aca="false">IF($A6932="","",IF($C6932&lt;=0,"",1/$C6932^2))</f>
        <v>0.00524928315546685</v>
      </c>
      <c r="F6932" s="33" t="n">
        <f aca="false">IF(OR(ROW()-設定!$B$30&lt;2,ROW()+設定!$B$30&gt;13701,N($A6932)&lt;=0,N(INDEX($A$2:$A$13701,MIN(13700,MAX(1,ROW()-1+設定!$B$30))))&lt;=0,$A6932&lt;設定!$B$28,$A6932&gt;設定!$B$29),0,IF(AND($C6932&gt;=MAX(INDEX($C$1:$C$13701,MAX(1,ROW()-設定!$B$24)):INDEX($C$1:$C$13701,MAX(1,ROW()-1))),$C6932&gt;MAX(INDEX($C$1:$C$13701,MIN(13701,ROW()+1)):INDEX($C$1:$C$13701,MIN(13701,ROW()+設定!$B$24))),$C6932&gt;=設定!$B$32,$C6932&gt;=MAX(MIN(INDEX($C$1:$C$13701,MAX(1,ROW()-設定!$B$26)):INDEX($C$1:$C$13701,MAX(1,ROW()-1))),MIN(INDEX($C$1:$C$13701,MIN(13701,ROW()+1)):INDEX($C$1:$C$13701,MIN(13701,ROW()+設定!$B$26))))*10^(設定!$B$27/20)),1,0))</f>
        <v>0</v>
      </c>
      <c r="G6932" s="33" t="n">
        <f aca="false">$G6931+IF($F6932=1,1,0)</f>
        <v>3</v>
      </c>
      <c r="H6932" s="0" t="str">
        <f aca="false">IF($F6932=1,$G6932,"")</f>
        <v/>
      </c>
    </row>
    <row r="6933" customFormat="false" ht="15" hidden="false" customHeight="false" outlineLevel="0" collapsed="false">
      <c r="A6933" s="30" t="n">
        <v>1082.96875</v>
      </c>
      <c r="B6933" s="31" t="n">
        <v>22.8146</v>
      </c>
      <c r="C6933" s="32" t="n">
        <f aca="false">IF($A6933="","",IF(設定!$B$21="dB",10^($B6933/20),ABS($B6933)))</f>
        <v>13.8270648588014</v>
      </c>
      <c r="D6933" s="32" t="n">
        <f aca="false">IF($A6933="","",$A6933^2)</f>
        <v>1172821.31347656</v>
      </c>
      <c r="E6933" s="32" t="n">
        <f aca="false">IF($A6933="","",IF($C6933&lt;=0,"",1/$C6933^2))</f>
        <v>0.00523046138293353</v>
      </c>
      <c r="F6933" s="33" t="n">
        <f aca="false">IF(OR(ROW()-設定!$B$30&lt;2,ROW()+設定!$B$30&gt;13701,N($A6933)&lt;=0,N(INDEX($A$2:$A$13701,MIN(13700,MAX(1,ROW()-1+設定!$B$30))))&lt;=0,$A6933&lt;設定!$B$28,$A6933&gt;設定!$B$29),0,IF(AND($C6933&gt;=MAX(INDEX($C$1:$C$13701,MAX(1,ROW()-設定!$B$24)):INDEX($C$1:$C$13701,MAX(1,ROW()-1))),$C6933&gt;MAX(INDEX($C$1:$C$13701,MIN(13701,ROW()+1)):INDEX($C$1:$C$13701,MIN(13701,ROW()+設定!$B$24))),$C6933&gt;=設定!$B$32,$C6933&gt;=MAX(MIN(INDEX($C$1:$C$13701,MAX(1,ROW()-設定!$B$26)):INDEX($C$1:$C$13701,MAX(1,ROW()-1))),MIN(INDEX($C$1:$C$13701,MIN(13701,ROW()+1)):INDEX($C$1:$C$13701,MIN(13701,ROW()+設定!$B$26))))*10^(設定!$B$27/20)),1,0))</f>
        <v>0</v>
      </c>
      <c r="G6933" s="33" t="n">
        <f aca="false">$G6932+IF($F6933=1,1,0)</f>
        <v>3</v>
      </c>
      <c r="H6933" s="0" t="str">
        <f aca="false">IF($F6933=1,$G6933,"")</f>
        <v/>
      </c>
    </row>
    <row r="6934" customFormat="false" ht="15" hidden="false" customHeight="false" outlineLevel="0" collapsed="false">
      <c r="A6934" s="30" t="n">
        <v>1083.125</v>
      </c>
      <c r="B6934" s="31" t="n">
        <v>22.6007</v>
      </c>
      <c r="C6934" s="32" t="n">
        <f aca="false">IF($A6934="","",IF(設定!$B$21="dB",10^($B6934/20),ABS($B6934)))</f>
        <v>13.4907160053627</v>
      </c>
      <c r="D6934" s="32" t="n">
        <f aca="false">IF($A6934="","",$A6934^2)</f>
        <v>1173159.765625</v>
      </c>
      <c r="E6934" s="32" t="n">
        <f aca="false">IF($A6934="","",IF($C6934&lt;=0,"",1/$C6934^2))</f>
        <v>0.00549452305471896</v>
      </c>
      <c r="F6934" s="33" t="n">
        <f aca="false">IF(OR(ROW()-設定!$B$30&lt;2,ROW()+設定!$B$30&gt;13701,N($A6934)&lt;=0,N(INDEX($A$2:$A$13701,MIN(13700,MAX(1,ROW()-1+設定!$B$30))))&lt;=0,$A6934&lt;設定!$B$28,$A6934&gt;設定!$B$29),0,IF(AND($C6934&gt;=MAX(INDEX($C$1:$C$13701,MAX(1,ROW()-設定!$B$24)):INDEX($C$1:$C$13701,MAX(1,ROW()-1))),$C6934&gt;MAX(INDEX($C$1:$C$13701,MIN(13701,ROW()+1)):INDEX($C$1:$C$13701,MIN(13701,ROW()+設定!$B$24))),$C6934&gt;=設定!$B$32,$C6934&gt;=MAX(MIN(INDEX($C$1:$C$13701,MAX(1,ROW()-設定!$B$26)):INDEX($C$1:$C$13701,MAX(1,ROW()-1))),MIN(INDEX($C$1:$C$13701,MIN(13701,ROW()+1)):INDEX($C$1:$C$13701,MIN(13701,ROW()+設定!$B$26))))*10^(設定!$B$27/20)),1,0))</f>
        <v>0</v>
      </c>
      <c r="G6934" s="33" t="n">
        <f aca="false">$G6933+IF($F6934=1,1,0)</f>
        <v>3</v>
      </c>
      <c r="H6934" s="0" t="str">
        <f aca="false">IF($F6934=1,$G6934,"")</f>
        <v/>
      </c>
    </row>
    <row r="6935" customFormat="false" ht="15" hidden="false" customHeight="false" outlineLevel="0" collapsed="false">
      <c r="A6935" s="30" t="n">
        <v>1083.28125</v>
      </c>
      <c r="B6935" s="31" t="n">
        <v>22.8652</v>
      </c>
      <c r="C6935" s="32" t="n">
        <f aca="false">IF($A6935="","",IF(設定!$B$21="dB",10^($B6935/20),ABS($B6935)))</f>
        <v>13.9078500624259</v>
      </c>
      <c r="D6935" s="32" t="n">
        <f aca="false">IF($A6935="","",$A6935^2)</f>
        <v>1173498.26660156</v>
      </c>
      <c r="E6935" s="32" t="n">
        <f aca="false">IF($A6935="","",IF($C6935&lt;=0,"",1/$C6935^2))</f>
        <v>0.00516987449268564</v>
      </c>
      <c r="F6935" s="33" t="n">
        <f aca="false">IF(OR(ROW()-設定!$B$30&lt;2,ROW()+設定!$B$30&gt;13701,N($A6935)&lt;=0,N(INDEX($A$2:$A$13701,MIN(13700,MAX(1,ROW()-1+設定!$B$30))))&lt;=0,$A6935&lt;設定!$B$28,$A6935&gt;設定!$B$29),0,IF(AND($C6935&gt;=MAX(INDEX($C$1:$C$13701,MAX(1,ROW()-設定!$B$24)):INDEX($C$1:$C$13701,MAX(1,ROW()-1))),$C6935&gt;MAX(INDEX($C$1:$C$13701,MIN(13701,ROW()+1)):INDEX($C$1:$C$13701,MIN(13701,ROW()+設定!$B$24))),$C6935&gt;=設定!$B$32,$C6935&gt;=MAX(MIN(INDEX($C$1:$C$13701,MAX(1,ROW()-設定!$B$26)):INDEX($C$1:$C$13701,MAX(1,ROW()-1))),MIN(INDEX($C$1:$C$13701,MIN(13701,ROW()+1)):INDEX($C$1:$C$13701,MIN(13701,ROW()+設定!$B$26))))*10^(設定!$B$27/20)),1,0))</f>
        <v>0</v>
      </c>
      <c r="G6935" s="33" t="n">
        <f aca="false">$G6934+IF($F6935=1,1,0)</f>
        <v>3</v>
      </c>
      <c r="H6935" s="0" t="str">
        <f aca="false">IF($F6935=1,$G6935,"")</f>
        <v/>
      </c>
    </row>
    <row r="6936" customFormat="false" ht="15" hidden="false" customHeight="false" outlineLevel="0" collapsed="false">
      <c r="A6936" s="30" t="n">
        <v>1083.4375</v>
      </c>
      <c r="B6936" s="31" t="n">
        <v>23.0215</v>
      </c>
      <c r="C6936" s="32" t="n">
        <f aca="false">IF($A6936="","",IF(設定!$B$21="dB",10^($B6936/20),ABS($B6936)))</f>
        <v>14.1603829999397</v>
      </c>
      <c r="D6936" s="32" t="n">
        <f aca="false">IF($A6936="","",$A6936^2)</f>
        <v>1173836.81640625</v>
      </c>
      <c r="E6936" s="32" t="n">
        <f aca="false">IF($A6936="","",IF($C6936&lt;=0,"",1/$C6936^2))</f>
        <v>0.00498712208615635</v>
      </c>
      <c r="F6936" s="33" t="n">
        <f aca="false">IF(OR(ROW()-設定!$B$30&lt;2,ROW()+設定!$B$30&gt;13701,N($A6936)&lt;=0,N(INDEX($A$2:$A$13701,MIN(13700,MAX(1,ROW()-1+設定!$B$30))))&lt;=0,$A6936&lt;設定!$B$28,$A6936&gt;設定!$B$29),0,IF(AND($C6936&gt;=MAX(INDEX($C$1:$C$13701,MAX(1,ROW()-設定!$B$24)):INDEX($C$1:$C$13701,MAX(1,ROW()-1))),$C6936&gt;MAX(INDEX($C$1:$C$13701,MIN(13701,ROW()+1)):INDEX($C$1:$C$13701,MIN(13701,ROW()+設定!$B$24))),$C6936&gt;=設定!$B$32,$C6936&gt;=MAX(MIN(INDEX($C$1:$C$13701,MAX(1,ROW()-設定!$B$26)):INDEX($C$1:$C$13701,MAX(1,ROW()-1))),MIN(INDEX($C$1:$C$13701,MIN(13701,ROW()+1)):INDEX($C$1:$C$13701,MIN(13701,ROW()+設定!$B$26))))*10^(設定!$B$27/20)),1,0))</f>
        <v>0</v>
      </c>
      <c r="G6936" s="33" t="n">
        <f aca="false">$G6935+IF($F6936=1,1,0)</f>
        <v>3</v>
      </c>
      <c r="H6936" s="0" t="str">
        <f aca="false">IF($F6936=1,$G6936,"")</f>
        <v/>
      </c>
    </row>
    <row r="6937" customFormat="false" ht="15" hidden="false" customHeight="false" outlineLevel="0" collapsed="false">
      <c r="A6937" s="30" t="n">
        <v>1083.59375</v>
      </c>
      <c r="B6937" s="31" t="n">
        <v>22.863</v>
      </c>
      <c r="C6937" s="32" t="n">
        <f aca="false">IF($A6937="","",IF(設定!$B$21="dB",10^($B6937/20),ABS($B6937)))</f>
        <v>13.904327867598</v>
      </c>
      <c r="D6937" s="32" t="n">
        <f aca="false">IF($A6937="","",$A6937^2)</f>
        <v>1174175.41503906</v>
      </c>
      <c r="E6937" s="32" t="n">
        <f aca="false">IF($A6937="","",IF($C6937&lt;=0,"",1/$C6937^2))</f>
        <v>0.00517249405282994</v>
      </c>
      <c r="F6937" s="33" t="n">
        <f aca="false">IF(OR(ROW()-設定!$B$30&lt;2,ROW()+設定!$B$30&gt;13701,N($A6937)&lt;=0,N(INDEX($A$2:$A$13701,MIN(13700,MAX(1,ROW()-1+設定!$B$30))))&lt;=0,$A6937&lt;設定!$B$28,$A6937&gt;設定!$B$29),0,IF(AND($C6937&gt;=MAX(INDEX($C$1:$C$13701,MAX(1,ROW()-設定!$B$24)):INDEX($C$1:$C$13701,MAX(1,ROW()-1))),$C6937&gt;MAX(INDEX($C$1:$C$13701,MIN(13701,ROW()+1)):INDEX($C$1:$C$13701,MIN(13701,ROW()+設定!$B$24))),$C6937&gt;=設定!$B$32,$C6937&gt;=MAX(MIN(INDEX($C$1:$C$13701,MAX(1,ROW()-設定!$B$26)):INDEX($C$1:$C$13701,MAX(1,ROW()-1))),MIN(INDEX($C$1:$C$13701,MIN(13701,ROW()+1)):INDEX($C$1:$C$13701,MIN(13701,ROW()+設定!$B$26))))*10^(設定!$B$27/20)),1,0))</f>
        <v>0</v>
      </c>
      <c r="G6937" s="33" t="n">
        <f aca="false">$G6936+IF($F6937=1,1,0)</f>
        <v>3</v>
      </c>
      <c r="H6937" s="0" t="str">
        <f aca="false">IF($F6937=1,$G6937,"")</f>
        <v/>
      </c>
    </row>
    <row r="6938" customFormat="false" ht="15" hidden="false" customHeight="false" outlineLevel="0" collapsed="false">
      <c r="A6938" s="30" t="n">
        <v>1083.75</v>
      </c>
      <c r="B6938" s="31" t="n">
        <v>22.9908</v>
      </c>
      <c r="C6938" s="32" t="n">
        <f aca="false">IF($A6938="","",IF(設定!$B$21="dB",10^($B6938/20),ABS($B6938)))</f>
        <v>14.1104219226202</v>
      </c>
      <c r="D6938" s="32" t="n">
        <f aca="false">IF($A6938="","",$A6938^2)</f>
        <v>1174514.0625</v>
      </c>
      <c r="E6938" s="32" t="n">
        <f aca="false">IF($A6938="","",IF($C6938&lt;=0,"",1/$C6938^2))</f>
        <v>0.00502250063119988</v>
      </c>
      <c r="F6938" s="33" t="n">
        <f aca="false">IF(OR(ROW()-設定!$B$30&lt;2,ROW()+設定!$B$30&gt;13701,N($A6938)&lt;=0,N(INDEX($A$2:$A$13701,MIN(13700,MAX(1,ROW()-1+設定!$B$30))))&lt;=0,$A6938&lt;設定!$B$28,$A6938&gt;設定!$B$29),0,IF(AND($C6938&gt;=MAX(INDEX($C$1:$C$13701,MAX(1,ROW()-設定!$B$24)):INDEX($C$1:$C$13701,MAX(1,ROW()-1))),$C6938&gt;MAX(INDEX($C$1:$C$13701,MIN(13701,ROW()+1)):INDEX($C$1:$C$13701,MIN(13701,ROW()+設定!$B$24))),$C6938&gt;=設定!$B$32,$C6938&gt;=MAX(MIN(INDEX($C$1:$C$13701,MAX(1,ROW()-設定!$B$26)):INDEX($C$1:$C$13701,MAX(1,ROW()-1))),MIN(INDEX($C$1:$C$13701,MIN(13701,ROW()+1)):INDEX($C$1:$C$13701,MIN(13701,ROW()+設定!$B$26))))*10^(設定!$B$27/20)),1,0))</f>
        <v>0</v>
      </c>
      <c r="G6938" s="33" t="n">
        <f aca="false">$G6937+IF($F6938=1,1,0)</f>
        <v>3</v>
      </c>
      <c r="H6938" s="0" t="str">
        <f aca="false">IF($F6938=1,$G6938,"")</f>
        <v/>
      </c>
    </row>
    <row r="6939" customFormat="false" ht="15" hidden="false" customHeight="false" outlineLevel="0" collapsed="false">
      <c r="A6939" s="30" t="n">
        <v>1083.90625</v>
      </c>
      <c r="B6939" s="31" t="n">
        <v>22.8533</v>
      </c>
      <c r="C6939" s="32" t="n">
        <f aca="false">IF($A6939="","",IF(設定!$B$21="dB",10^($B6939/20),ABS($B6939)))</f>
        <v>13.8888088241191</v>
      </c>
      <c r="D6939" s="32" t="n">
        <f aca="false">IF($A6939="","",$A6939^2)</f>
        <v>1174852.75878906</v>
      </c>
      <c r="E6939" s="32" t="n">
        <f aca="false">IF($A6939="","",IF($C6939&lt;=0,"",1/$C6939^2))</f>
        <v>0.00518405976854721</v>
      </c>
      <c r="F6939" s="33" t="n">
        <f aca="false">IF(OR(ROW()-設定!$B$30&lt;2,ROW()+設定!$B$30&gt;13701,N($A6939)&lt;=0,N(INDEX($A$2:$A$13701,MIN(13700,MAX(1,ROW()-1+設定!$B$30))))&lt;=0,$A6939&lt;設定!$B$28,$A6939&gt;設定!$B$29),0,IF(AND($C6939&gt;=MAX(INDEX($C$1:$C$13701,MAX(1,ROW()-設定!$B$24)):INDEX($C$1:$C$13701,MAX(1,ROW()-1))),$C6939&gt;MAX(INDEX($C$1:$C$13701,MIN(13701,ROW()+1)):INDEX($C$1:$C$13701,MIN(13701,ROW()+設定!$B$24))),$C6939&gt;=設定!$B$32,$C6939&gt;=MAX(MIN(INDEX($C$1:$C$13701,MAX(1,ROW()-設定!$B$26)):INDEX($C$1:$C$13701,MAX(1,ROW()-1))),MIN(INDEX($C$1:$C$13701,MIN(13701,ROW()+1)):INDEX($C$1:$C$13701,MIN(13701,ROW()+設定!$B$26))))*10^(設定!$B$27/20)),1,0))</f>
        <v>0</v>
      </c>
      <c r="G6939" s="33" t="n">
        <f aca="false">$G6938+IF($F6939=1,1,0)</f>
        <v>3</v>
      </c>
      <c r="H6939" s="0" t="str">
        <f aca="false">IF($F6939=1,$G6939,"")</f>
        <v/>
      </c>
    </row>
    <row r="6940" customFormat="false" ht="15" hidden="false" customHeight="false" outlineLevel="0" collapsed="false">
      <c r="A6940" s="30" t="n">
        <v>1084.0625</v>
      </c>
      <c r="B6940" s="31" t="n">
        <v>23.1255</v>
      </c>
      <c r="C6940" s="32" t="n">
        <f aca="false">IF($A6940="","",IF(設定!$B$21="dB",10^($B6940/20),ABS($B6940)))</f>
        <v>14.3309506344584</v>
      </c>
      <c r="D6940" s="32" t="n">
        <f aca="false">IF($A6940="","",$A6940^2)</f>
        <v>1175191.50390625</v>
      </c>
      <c r="E6940" s="32" t="n">
        <f aca="false">IF($A6940="","",IF($C6940&lt;=0,"",1/$C6940^2))</f>
        <v>0.00486911464184844</v>
      </c>
      <c r="F6940" s="33" t="n">
        <f aca="false">IF(OR(ROW()-設定!$B$30&lt;2,ROW()+設定!$B$30&gt;13701,N($A6940)&lt;=0,N(INDEX($A$2:$A$13701,MIN(13700,MAX(1,ROW()-1+設定!$B$30))))&lt;=0,$A6940&lt;設定!$B$28,$A6940&gt;設定!$B$29),0,IF(AND($C6940&gt;=MAX(INDEX($C$1:$C$13701,MAX(1,ROW()-設定!$B$24)):INDEX($C$1:$C$13701,MAX(1,ROW()-1))),$C6940&gt;MAX(INDEX($C$1:$C$13701,MIN(13701,ROW()+1)):INDEX($C$1:$C$13701,MIN(13701,ROW()+設定!$B$24))),$C6940&gt;=設定!$B$32,$C6940&gt;=MAX(MIN(INDEX($C$1:$C$13701,MAX(1,ROW()-設定!$B$26)):INDEX($C$1:$C$13701,MAX(1,ROW()-1))),MIN(INDEX($C$1:$C$13701,MIN(13701,ROW()+1)):INDEX($C$1:$C$13701,MIN(13701,ROW()+設定!$B$26))))*10^(設定!$B$27/20)),1,0))</f>
        <v>0</v>
      </c>
      <c r="G6940" s="33" t="n">
        <f aca="false">$G6939+IF($F6940=1,1,0)</f>
        <v>3</v>
      </c>
      <c r="H6940" s="0" t="str">
        <f aca="false">IF($F6940=1,$G6940,"")</f>
        <v/>
      </c>
    </row>
    <row r="6941" customFormat="false" ht="15" hidden="false" customHeight="false" outlineLevel="0" collapsed="false">
      <c r="A6941" s="30" t="n">
        <v>1084.21875</v>
      </c>
      <c r="B6941" s="31" t="n">
        <v>22.9634</v>
      </c>
      <c r="C6941" s="32" t="n">
        <f aca="false">IF($A6941="","",IF(設定!$B$21="dB",10^($B6941/20),ABS($B6941)))</f>
        <v>14.0659801435643</v>
      </c>
      <c r="D6941" s="32" t="n">
        <f aca="false">IF($A6941="","",$A6941^2)</f>
        <v>1175530.29785156</v>
      </c>
      <c r="E6941" s="32" t="n">
        <f aca="false">IF($A6941="","",IF($C6941&lt;=0,"",1/$C6941^2))</f>
        <v>0.00505428817501517</v>
      </c>
      <c r="F6941" s="33" t="n">
        <f aca="false">IF(OR(ROW()-設定!$B$30&lt;2,ROW()+設定!$B$30&gt;13701,N($A6941)&lt;=0,N(INDEX($A$2:$A$13701,MIN(13700,MAX(1,ROW()-1+設定!$B$30))))&lt;=0,$A6941&lt;設定!$B$28,$A6941&gt;設定!$B$29),0,IF(AND($C6941&gt;=MAX(INDEX($C$1:$C$13701,MAX(1,ROW()-設定!$B$24)):INDEX($C$1:$C$13701,MAX(1,ROW()-1))),$C6941&gt;MAX(INDEX($C$1:$C$13701,MIN(13701,ROW()+1)):INDEX($C$1:$C$13701,MIN(13701,ROW()+設定!$B$24))),$C6941&gt;=設定!$B$32,$C6941&gt;=MAX(MIN(INDEX($C$1:$C$13701,MAX(1,ROW()-設定!$B$26)):INDEX($C$1:$C$13701,MAX(1,ROW()-1))),MIN(INDEX($C$1:$C$13701,MIN(13701,ROW()+1)):INDEX($C$1:$C$13701,MIN(13701,ROW()+設定!$B$26))))*10^(設定!$B$27/20)),1,0))</f>
        <v>0</v>
      </c>
      <c r="G6941" s="33" t="n">
        <f aca="false">$G6940+IF($F6941=1,1,0)</f>
        <v>3</v>
      </c>
      <c r="H6941" s="0" t="str">
        <f aca="false">IF($F6941=1,$G6941,"")</f>
        <v/>
      </c>
    </row>
    <row r="6942" customFormat="false" ht="15" hidden="false" customHeight="false" outlineLevel="0" collapsed="false">
      <c r="A6942" s="30" t="n">
        <v>1084.375</v>
      </c>
      <c r="B6942" s="31" t="n">
        <v>22.9869</v>
      </c>
      <c r="C6942" s="32" t="n">
        <f aca="false">IF($A6942="","",IF(設定!$B$21="dB",10^($B6942/20),ABS($B6942)))</f>
        <v>14.1040877075717</v>
      </c>
      <c r="D6942" s="32" t="n">
        <f aca="false">IF($A6942="","",$A6942^2)</f>
        <v>1175869.140625</v>
      </c>
      <c r="E6942" s="32" t="n">
        <f aca="false">IF($A6942="","",IF($C6942&lt;=0,"",1/$C6942^2))</f>
        <v>0.00502701290360779</v>
      </c>
      <c r="F6942" s="33" t="n">
        <f aca="false">IF(OR(ROW()-設定!$B$30&lt;2,ROW()+設定!$B$30&gt;13701,N($A6942)&lt;=0,N(INDEX($A$2:$A$13701,MIN(13700,MAX(1,ROW()-1+設定!$B$30))))&lt;=0,$A6942&lt;設定!$B$28,$A6942&gt;設定!$B$29),0,IF(AND($C6942&gt;=MAX(INDEX($C$1:$C$13701,MAX(1,ROW()-設定!$B$24)):INDEX($C$1:$C$13701,MAX(1,ROW()-1))),$C6942&gt;MAX(INDEX($C$1:$C$13701,MIN(13701,ROW()+1)):INDEX($C$1:$C$13701,MIN(13701,ROW()+設定!$B$24))),$C6942&gt;=設定!$B$32,$C6942&gt;=MAX(MIN(INDEX($C$1:$C$13701,MAX(1,ROW()-設定!$B$26)):INDEX($C$1:$C$13701,MAX(1,ROW()-1))),MIN(INDEX($C$1:$C$13701,MIN(13701,ROW()+1)):INDEX($C$1:$C$13701,MIN(13701,ROW()+設定!$B$26))))*10^(設定!$B$27/20)),1,0))</f>
        <v>0</v>
      </c>
      <c r="G6942" s="33" t="n">
        <f aca="false">$G6941+IF($F6942=1,1,0)</f>
        <v>3</v>
      </c>
      <c r="H6942" s="0" t="str">
        <f aca="false">IF($F6942=1,$G6942,"")</f>
        <v/>
      </c>
    </row>
    <row r="6943" customFormat="false" ht="15" hidden="false" customHeight="false" outlineLevel="0" collapsed="false">
      <c r="A6943" s="30" t="n">
        <v>1084.53125</v>
      </c>
      <c r="B6943" s="31" t="n">
        <v>23.1211</v>
      </c>
      <c r="C6943" s="32" t="n">
        <f aca="false">IF($A6943="","",IF(設定!$B$21="dB",10^($B6943/20),ABS($B6943)))</f>
        <v>14.3236928615681</v>
      </c>
      <c r="D6943" s="32" t="n">
        <f aca="false">IF($A6943="","",$A6943^2)</f>
        <v>1176208.03222656</v>
      </c>
      <c r="E6943" s="32" t="n">
        <f aca="false">IF($A6943="","",IF($C6943&lt;=0,"",1/$C6943^2))</f>
        <v>0.00487405022398557</v>
      </c>
      <c r="F6943" s="33" t="n">
        <f aca="false">IF(OR(ROW()-設定!$B$30&lt;2,ROW()+設定!$B$30&gt;13701,N($A6943)&lt;=0,N(INDEX($A$2:$A$13701,MIN(13700,MAX(1,ROW()-1+設定!$B$30))))&lt;=0,$A6943&lt;設定!$B$28,$A6943&gt;設定!$B$29),0,IF(AND($C6943&gt;=MAX(INDEX($C$1:$C$13701,MAX(1,ROW()-設定!$B$24)):INDEX($C$1:$C$13701,MAX(1,ROW()-1))),$C6943&gt;MAX(INDEX($C$1:$C$13701,MIN(13701,ROW()+1)):INDEX($C$1:$C$13701,MIN(13701,ROW()+設定!$B$24))),$C6943&gt;=設定!$B$32,$C6943&gt;=MAX(MIN(INDEX($C$1:$C$13701,MAX(1,ROW()-設定!$B$26)):INDEX($C$1:$C$13701,MAX(1,ROW()-1))),MIN(INDEX($C$1:$C$13701,MIN(13701,ROW()+1)):INDEX($C$1:$C$13701,MIN(13701,ROW()+設定!$B$26))))*10^(設定!$B$27/20)),1,0))</f>
        <v>0</v>
      </c>
      <c r="G6943" s="33" t="n">
        <f aca="false">$G6942+IF($F6943=1,1,0)</f>
        <v>3</v>
      </c>
      <c r="H6943" s="0" t="str">
        <f aca="false">IF($F6943=1,$G6943,"")</f>
        <v/>
      </c>
    </row>
    <row r="6944" customFormat="false" ht="15" hidden="false" customHeight="false" outlineLevel="0" collapsed="false">
      <c r="A6944" s="30" t="n">
        <v>1084.6875</v>
      </c>
      <c r="B6944" s="31" t="n">
        <v>23.4306</v>
      </c>
      <c r="C6944" s="32" t="n">
        <f aca="false">IF($A6944="","",IF(設定!$B$21="dB",10^($B6944/20),ABS($B6944)))</f>
        <v>14.8432841029738</v>
      </c>
      <c r="D6944" s="32" t="n">
        <f aca="false">IF($A6944="","",$A6944^2)</f>
        <v>1176546.97265625</v>
      </c>
      <c r="E6944" s="32" t="n">
        <f aca="false">IF($A6944="","",IF($C6944&lt;=0,"",1/$C6944^2))</f>
        <v>0.00453878906630182</v>
      </c>
      <c r="F6944" s="33" t="n">
        <f aca="false">IF(OR(ROW()-設定!$B$30&lt;2,ROW()+設定!$B$30&gt;13701,N($A6944)&lt;=0,N(INDEX($A$2:$A$13701,MIN(13700,MAX(1,ROW()-1+設定!$B$30))))&lt;=0,$A6944&lt;設定!$B$28,$A6944&gt;設定!$B$29),0,IF(AND($C6944&gt;=MAX(INDEX($C$1:$C$13701,MAX(1,ROW()-設定!$B$24)):INDEX($C$1:$C$13701,MAX(1,ROW()-1))),$C6944&gt;MAX(INDEX($C$1:$C$13701,MIN(13701,ROW()+1)):INDEX($C$1:$C$13701,MIN(13701,ROW()+設定!$B$24))),$C6944&gt;=設定!$B$32,$C6944&gt;=MAX(MIN(INDEX($C$1:$C$13701,MAX(1,ROW()-設定!$B$26)):INDEX($C$1:$C$13701,MAX(1,ROW()-1))),MIN(INDEX($C$1:$C$13701,MIN(13701,ROW()+1)):INDEX($C$1:$C$13701,MIN(13701,ROW()+設定!$B$26))))*10^(設定!$B$27/20)),1,0))</f>
        <v>0</v>
      </c>
      <c r="G6944" s="33" t="n">
        <f aca="false">$G6943+IF($F6944=1,1,0)</f>
        <v>3</v>
      </c>
      <c r="H6944" s="0" t="str">
        <f aca="false">IF($F6944=1,$G6944,"")</f>
        <v/>
      </c>
    </row>
    <row r="6945" customFormat="false" ht="15" hidden="false" customHeight="false" outlineLevel="0" collapsed="false">
      <c r="A6945" s="30" t="n">
        <v>1084.84375</v>
      </c>
      <c r="B6945" s="31" t="n">
        <v>23.1668</v>
      </c>
      <c r="C6945" s="32" t="n">
        <f aca="false">IF($A6945="","",IF(設定!$B$21="dB",10^($B6945/20),ABS($B6945)))</f>
        <v>14.399254243841</v>
      </c>
      <c r="D6945" s="32" t="n">
        <f aca="false">IF($A6945="","",$A6945^2)</f>
        <v>1176885.96191406</v>
      </c>
      <c r="E6945" s="32" t="n">
        <f aca="false">IF($A6945="","",IF($C6945&lt;=0,"",1/$C6945^2))</f>
        <v>0.0048230304074607</v>
      </c>
      <c r="F6945" s="33" t="n">
        <f aca="false">IF(OR(ROW()-設定!$B$30&lt;2,ROW()+設定!$B$30&gt;13701,N($A6945)&lt;=0,N(INDEX($A$2:$A$13701,MIN(13700,MAX(1,ROW()-1+設定!$B$30))))&lt;=0,$A6945&lt;設定!$B$28,$A6945&gt;設定!$B$29),0,IF(AND($C6945&gt;=MAX(INDEX($C$1:$C$13701,MAX(1,ROW()-設定!$B$24)):INDEX($C$1:$C$13701,MAX(1,ROW()-1))),$C6945&gt;MAX(INDEX($C$1:$C$13701,MIN(13701,ROW()+1)):INDEX($C$1:$C$13701,MIN(13701,ROW()+設定!$B$24))),$C6945&gt;=設定!$B$32,$C6945&gt;=MAX(MIN(INDEX($C$1:$C$13701,MAX(1,ROW()-設定!$B$26)):INDEX($C$1:$C$13701,MAX(1,ROW()-1))),MIN(INDEX($C$1:$C$13701,MIN(13701,ROW()+1)):INDEX($C$1:$C$13701,MIN(13701,ROW()+設定!$B$26))))*10^(設定!$B$27/20)),1,0))</f>
        <v>0</v>
      </c>
      <c r="G6945" s="33" t="n">
        <f aca="false">$G6944+IF($F6945=1,1,0)</f>
        <v>3</v>
      </c>
      <c r="H6945" s="0" t="str">
        <f aca="false">IF($F6945=1,$G6945,"")</f>
        <v/>
      </c>
    </row>
    <row r="6946" customFormat="false" ht="15" hidden="false" customHeight="false" outlineLevel="0" collapsed="false">
      <c r="A6946" s="30" t="n">
        <v>1085</v>
      </c>
      <c r="B6946" s="31" t="n">
        <v>23.1376</v>
      </c>
      <c r="C6946" s="32" t="n">
        <f aca="false">IF($A6946="","",IF(設定!$B$21="dB",10^($B6946/20),ABS($B6946)))</f>
        <v>14.3509284775806</v>
      </c>
      <c r="D6946" s="32" t="n">
        <f aca="false">IF($A6946="","",$A6946^2)</f>
        <v>1177225</v>
      </c>
      <c r="E6946" s="32" t="n">
        <f aca="false">IF($A6946="","",IF($C6946&lt;=0,"",1/$C6946^2))</f>
        <v>0.00485556754612644</v>
      </c>
      <c r="F6946" s="33" t="n">
        <f aca="false">IF(OR(ROW()-設定!$B$30&lt;2,ROW()+設定!$B$30&gt;13701,N($A6946)&lt;=0,N(INDEX($A$2:$A$13701,MIN(13700,MAX(1,ROW()-1+設定!$B$30))))&lt;=0,$A6946&lt;設定!$B$28,$A6946&gt;設定!$B$29),0,IF(AND($C6946&gt;=MAX(INDEX($C$1:$C$13701,MAX(1,ROW()-設定!$B$24)):INDEX($C$1:$C$13701,MAX(1,ROW()-1))),$C6946&gt;MAX(INDEX($C$1:$C$13701,MIN(13701,ROW()+1)):INDEX($C$1:$C$13701,MIN(13701,ROW()+設定!$B$24))),$C6946&gt;=設定!$B$32,$C6946&gt;=MAX(MIN(INDEX($C$1:$C$13701,MAX(1,ROW()-設定!$B$26)):INDEX($C$1:$C$13701,MAX(1,ROW()-1))),MIN(INDEX($C$1:$C$13701,MIN(13701,ROW()+1)):INDEX($C$1:$C$13701,MIN(13701,ROW()+設定!$B$26))))*10^(設定!$B$27/20)),1,0))</f>
        <v>0</v>
      </c>
      <c r="G6946" s="33" t="n">
        <f aca="false">$G6945+IF($F6946=1,1,0)</f>
        <v>3</v>
      </c>
      <c r="H6946" s="0" t="str">
        <f aca="false">IF($F6946=1,$G6946,"")</f>
        <v/>
      </c>
    </row>
    <row r="6947" customFormat="false" ht="15" hidden="false" customHeight="false" outlineLevel="0" collapsed="false">
      <c r="A6947" s="30" t="n">
        <v>1085.15625</v>
      </c>
      <c r="B6947" s="31" t="n">
        <v>23.3534</v>
      </c>
      <c r="C6947" s="32" t="n">
        <f aca="false">IF($A6947="","",IF(設定!$B$21="dB",10^($B6947/20),ABS($B6947)))</f>
        <v>14.7119418617384</v>
      </c>
      <c r="D6947" s="32" t="n">
        <f aca="false">IF($A6947="","",$A6947^2)</f>
        <v>1177564.08691406</v>
      </c>
      <c r="E6947" s="32" t="n">
        <f aca="false">IF($A6947="","",IF($C6947&lt;=0,"",1/$C6947^2))</f>
        <v>0.00462019174698787</v>
      </c>
      <c r="F6947" s="33" t="n">
        <f aca="false">IF(OR(ROW()-設定!$B$30&lt;2,ROW()+設定!$B$30&gt;13701,N($A6947)&lt;=0,N(INDEX($A$2:$A$13701,MIN(13700,MAX(1,ROW()-1+設定!$B$30))))&lt;=0,$A6947&lt;設定!$B$28,$A6947&gt;設定!$B$29),0,IF(AND($C6947&gt;=MAX(INDEX($C$1:$C$13701,MAX(1,ROW()-設定!$B$24)):INDEX($C$1:$C$13701,MAX(1,ROW()-1))),$C6947&gt;MAX(INDEX($C$1:$C$13701,MIN(13701,ROW()+1)):INDEX($C$1:$C$13701,MIN(13701,ROW()+設定!$B$24))),$C6947&gt;=設定!$B$32,$C6947&gt;=MAX(MIN(INDEX($C$1:$C$13701,MAX(1,ROW()-設定!$B$26)):INDEX($C$1:$C$13701,MAX(1,ROW()-1))),MIN(INDEX($C$1:$C$13701,MIN(13701,ROW()+1)):INDEX($C$1:$C$13701,MIN(13701,ROW()+設定!$B$26))))*10^(設定!$B$27/20)),1,0))</f>
        <v>0</v>
      </c>
      <c r="G6947" s="33" t="n">
        <f aca="false">$G6946+IF($F6947=1,1,0)</f>
        <v>3</v>
      </c>
      <c r="H6947" s="0" t="str">
        <f aca="false">IF($F6947=1,$G6947,"")</f>
        <v/>
      </c>
    </row>
    <row r="6948" customFormat="false" ht="15" hidden="false" customHeight="false" outlineLevel="0" collapsed="false">
      <c r="A6948" s="30" t="n">
        <v>1085.3125</v>
      </c>
      <c r="B6948" s="31" t="n">
        <v>23.3681</v>
      </c>
      <c r="C6948" s="32" t="n">
        <f aca="false">IF($A6948="","",IF(設定!$B$21="dB",10^($B6948/20),ABS($B6948)))</f>
        <v>14.7368614337775</v>
      </c>
      <c r="D6948" s="32" t="n">
        <f aca="false">IF($A6948="","",$A6948^2)</f>
        <v>1177903.22265625</v>
      </c>
      <c r="E6948" s="32" t="n">
        <f aca="false">IF($A6948="","",IF($C6948&lt;=0,"",1/$C6948^2))</f>
        <v>0.00460457975819797</v>
      </c>
      <c r="F6948" s="33" t="n">
        <f aca="false">IF(OR(ROW()-設定!$B$30&lt;2,ROW()+設定!$B$30&gt;13701,N($A6948)&lt;=0,N(INDEX($A$2:$A$13701,MIN(13700,MAX(1,ROW()-1+設定!$B$30))))&lt;=0,$A6948&lt;設定!$B$28,$A6948&gt;設定!$B$29),0,IF(AND($C6948&gt;=MAX(INDEX($C$1:$C$13701,MAX(1,ROW()-設定!$B$24)):INDEX($C$1:$C$13701,MAX(1,ROW()-1))),$C6948&gt;MAX(INDEX($C$1:$C$13701,MIN(13701,ROW()+1)):INDEX($C$1:$C$13701,MIN(13701,ROW()+設定!$B$24))),$C6948&gt;=設定!$B$32,$C6948&gt;=MAX(MIN(INDEX($C$1:$C$13701,MAX(1,ROW()-設定!$B$26)):INDEX($C$1:$C$13701,MAX(1,ROW()-1))),MIN(INDEX($C$1:$C$13701,MIN(13701,ROW()+1)):INDEX($C$1:$C$13701,MIN(13701,ROW()+設定!$B$26))))*10^(設定!$B$27/20)),1,0))</f>
        <v>0</v>
      </c>
      <c r="G6948" s="33" t="n">
        <f aca="false">$G6947+IF($F6948=1,1,0)</f>
        <v>3</v>
      </c>
      <c r="H6948" s="0" t="str">
        <f aca="false">IF($F6948=1,$G6948,"")</f>
        <v/>
      </c>
    </row>
    <row r="6949" customFormat="false" ht="15" hidden="false" customHeight="false" outlineLevel="0" collapsed="false">
      <c r="A6949" s="30" t="n">
        <v>1085.46875</v>
      </c>
      <c r="B6949" s="31" t="n">
        <v>23.5512</v>
      </c>
      <c r="C6949" s="32" t="n">
        <f aca="false">IF($A6949="","",IF(設定!$B$21="dB",10^($B6949/20),ABS($B6949)))</f>
        <v>15.0508143912468</v>
      </c>
      <c r="D6949" s="32" t="n">
        <f aca="false">IF($A6949="","",$A6949^2)</f>
        <v>1178242.40722656</v>
      </c>
      <c r="E6949" s="32" t="n">
        <f aca="false">IF($A6949="","",IF($C6949&lt;=0,"",1/$C6949^2))</f>
        <v>0.00441448453784573</v>
      </c>
      <c r="F6949" s="33" t="n">
        <f aca="false">IF(OR(ROW()-設定!$B$30&lt;2,ROW()+設定!$B$30&gt;13701,N($A6949)&lt;=0,N(INDEX($A$2:$A$13701,MIN(13700,MAX(1,ROW()-1+設定!$B$30))))&lt;=0,$A6949&lt;設定!$B$28,$A6949&gt;設定!$B$29),0,IF(AND($C6949&gt;=MAX(INDEX($C$1:$C$13701,MAX(1,ROW()-設定!$B$24)):INDEX($C$1:$C$13701,MAX(1,ROW()-1))),$C6949&gt;MAX(INDEX($C$1:$C$13701,MIN(13701,ROW()+1)):INDEX($C$1:$C$13701,MIN(13701,ROW()+設定!$B$24))),$C6949&gt;=設定!$B$32,$C6949&gt;=MAX(MIN(INDEX($C$1:$C$13701,MAX(1,ROW()-設定!$B$26)):INDEX($C$1:$C$13701,MAX(1,ROW()-1))),MIN(INDEX($C$1:$C$13701,MIN(13701,ROW()+1)):INDEX($C$1:$C$13701,MIN(13701,ROW()+設定!$B$26))))*10^(設定!$B$27/20)),1,0))</f>
        <v>0</v>
      </c>
      <c r="G6949" s="33" t="n">
        <f aca="false">$G6948+IF($F6949=1,1,0)</f>
        <v>3</v>
      </c>
      <c r="H6949" s="0" t="str">
        <f aca="false">IF($F6949=1,$G6949,"")</f>
        <v/>
      </c>
    </row>
    <row r="6950" customFormat="false" ht="15" hidden="false" customHeight="false" outlineLevel="0" collapsed="false">
      <c r="A6950" s="30" t="n">
        <v>1085.625</v>
      </c>
      <c r="B6950" s="31" t="n">
        <v>23.2916</v>
      </c>
      <c r="C6950" s="32" t="n">
        <f aca="false">IF($A6950="","",IF(設定!$B$21="dB",10^($B6950/20),ABS($B6950)))</f>
        <v>14.6076380729709</v>
      </c>
      <c r="D6950" s="32" t="n">
        <f aca="false">IF($A6950="","",$A6950^2)</f>
        <v>1178581.640625</v>
      </c>
      <c r="E6950" s="32" t="n">
        <f aca="false">IF($A6950="","",IF($C6950&lt;=0,"",1/$C6950^2))</f>
        <v>0.00468640696724229</v>
      </c>
      <c r="F6950" s="33" t="n">
        <f aca="false">IF(OR(ROW()-設定!$B$30&lt;2,ROW()+設定!$B$30&gt;13701,N($A6950)&lt;=0,N(INDEX($A$2:$A$13701,MIN(13700,MAX(1,ROW()-1+設定!$B$30))))&lt;=0,$A6950&lt;設定!$B$28,$A6950&gt;設定!$B$29),0,IF(AND($C6950&gt;=MAX(INDEX($C$1:$C$13701,MAX(1,ROW()-設定!$B$24)):INDEX($C$1:$C$13701,MAX(1,ROW()-1))),$C6950&gt;MAX(INDEX($C$1:$C$13701,MIN(13701,ROW()+1)):INDEX($C$1:$C$13701,MIN(13701,ROW()+設定!$B$24))),$C6950&gt;=設定!$B$32,$C6950&gt;=MAX(MIN(INDEX($C$1:$C$13701,MAX(1,ROW()-設定!$B$26)):INDEX($C$1:$C$13701,MAX(1,ROW()-1))),MIN(INDEX($C$1:$C$13701,MIN(13701,ROW()+1)):INDEX($C$1:$C$13701,MIN(13701,ROW()+設定!$B$26))))*10^(設定!$B$27/20)),1,0))</f>
        <v>0</v>
      </c>
      <c r="G6950" s="33" t="n">
        <f aca="false">$G6949+IF($F6950=1,1,0)</f>
        <v>3</v>
      </c>
      <c r="H6950" s="0" t="str">
        <f aca="false">IF($F6950=1,$G6950,"")</f>
        <v/>
      </c>
    </row>
    <row r="6951" customFormat="false" ht="15" hidden="false" customHeight="false" outlineLevel="0" collapsed="false">
      <c r="A6951" s="30" t="n">
        <v>1085.78125</v>
      </c>
      <c r="B6951" s="31" t="n">
        <v>23.2967</v>
      </c>
      <c r="C6951" s="32" t="n">
        <f aca="false">IF($A6951="","",IF(設定!$B$21="dB",10^($B6951/20),ABS($B6951)))</f>
        <v>14.6162176005647</v>
      </c>
      <c r="D6951" s="32" t="n">
        <f aca="false">IF($A6951="","",$A6951^2)</f>
        <v>1178920.92285156</v>
      </c>
      <c r="E6951" s="32" t="n">
        <f aca="false">IF($A6951="","",IF($C6951&lt;=0,"",1/$C6951^2))</f>
        <v>0.00468090686339146</v>
      </c>
      <c r="F6951" s="33" t="n">
        <f aca="false">IF(OR(ROW()-設定!$B$30&lt;2,ROW()+設定!$B$30&gt;13701,N($A6951)&lt;=0,N(INDEX($A$2:$A$13701,MIN(13700,MAX(1,ROW()-1+設定!$B$30))))&lt;=0,$A6951&lt;設定!$B$28,$A6951&gt;設定!$B$29),0,IF(AND($C6951&gt;=MAX(INDEX($C$1:$C$13701,MAX(1,ROW()-設定!$B$24)):INDEX($C$1:$C$13701,MAX(1,ROW()-1))),$C6951&gt;MAX(INDEX($C$1:$C$13701,MIN(13701,ROW()+1)):INDEX($C$1:$C$13701,MIN(13701,ROW()+設定!$B$24))),$C6951&gt;=設定!$B$32,$C6951&gt;=MAX(MIN(INDEX($C$1:$C$13701,MAX(1,ROW()-設定!$B$26)):INDEX($C$1:$C$13701,MAX(1,ROW()-1))),MIN(INDEX($C$1:$C$13701,MIN(13701,ROW()+1)):INDEX($C$1:$C$13701,MIN(13701,ROW()+設定!$B$26))))*10^(設定!$B$27/20)),1,0))</f>
        <v>0</v>
      </c>
      <c r="G6951" s="33" t="n">
        <f aca="false">$G6950+IF($F6951=1,1,0)</f>
        <v>3</v>
      </c>
      <c r="H6951" s="0" t="str">
        <f aca="false">IF($F6951=1,$G6951,"")</f>
        <v/>
      </c>
    </row>
    <row r="6952" customFormat="false" ht="15" hidden="false" customHeight="false" outlineLevel="0" collapsed="false">
      <c r="A6952" s="30" t="n">
        <v>1085.9375</v>
      </c>
      <c r="B6952" s="31" t="n">
        <v>23.4681</v>
      </c>
      <c r="C6952" s="32" t="n">
        <f aca="false">IF($A6952="","",IF(設定!$B$21="dB",10^($B6952/20),ABS($B6952)))</f>
        <v>14.9075062466844</v>
      </c>
      <c r="D6952" s="32" t="n">
        <f aca="false">IF($A6952="","",$A6952^2)</f>
        <v>1179260.25390625</v>
      </c>
      <c r="E6952" s="32" t="n">
        <f aca="false">IF($A6952="","",IF($C6952&lt;=0,"",1/$C6952^2))</f>
        <v>0.00449976672657077</v>
      </c>
      <c r="F6952" s="33" t="n">
        <f aca="false">IF(OR(ROW()-設定!$B$30&lt;2,ROW()+設定!$B$30&gt;13701,N($A6952)&lt;=0,N(INDEX($A$2:$A$13701,MIN(13700,MAX(1,ROW()-1+設定!$B$30))))&lt;=0,$A6952&lt;設定!$B$28,$A6952&gt;設定!$B$29),0,IF(AND($C6952&gt;=MAX(INDEX($C$1:$C$13701,MAX(1,ROW()-設定!$B$24)):INDEX($C$1:$C$13701,MAX(1,ROW()-1))),$C6952&gt;MAX(INDEX($C$1:$C$13701,MIN(13701,ROW()+1)):INDEX($C$1:$C$13701,MIN(13701,ROW()+設定!$B$24))),$C6952&gt;=設定!$B$32,$C6952&gt;=MAX(MIN(INDEX($C$1:$C$13701,MAX(1,ROW()-設定!$B$26)):INDEX($C$1:$C$13701,MAX(1,ROW()-1))),MIN(INDEX($C$1:$C$13701,MIN(13701,ROW()+1)):INDEX($C$1:$C$13701,MIN(13701,ROW()+設定!$B$26))))*10^(設定!$B$27/20)),1,0))</f>
        <v>0</v>
      </c>
      <c r="G6952" s="33" t="n">
        <f aca="false">$G6951+IF($F6952=1,1,0)</f>
        <v>3</v>
      </c>
      <c r="H6952" s="0" t="str">
        <f aca="false">IF($F6952=1,$G6952,"")</f>
        <v/>
      </c>
    </row>
    <row r="6953" customFormat="false" ht="15" hidden="false" customHeight="false" outlineLevel="0" collapsed="false">
      <c r="A6953" s="30" t="n">
        <v>1086.09375</v>
      </c>
      <c r="B6953" s="31" t="n">
        <v>23.5784</v>
      </c>
      <c r="C6953" s="32" t="n">
        <f aca="false">IF($A6953="","",IF(設定!$B$21="dB",10^($B6953/20),ABS($B6953)))</f>
        <v>15.0980201273853</v>
      </c>
      <c r="D6953" s="32" t="n">
        <f aca="false">IF($A6953="","",$A6953^2)</f>
        <v>1179599.63378906</v>
      </c>
      <c r="E6953" s="32" t="n">
        <f aca="false">IF($A6953="","",IF($C6953&lt;=0,"",1/$C6953^2))</f>
        <v>0.00438692288218821</v>
      </c>
      <c r="F6953" s="33" t="n">
        <f aca="false">IF(OR(ROW()-設定!$B$30&lt;2,ROW()+設定!$B$30&gt;13701,N($A6953)&lt;=0,N(INDEX($A$2:$A$13701,MIN(13700,MAX(1,ROW()-1+設定!$B$30))))&lt;=0,$A6953&lt;設定!$B$28,$A6953&gt;設定!$B$29),0,IF(AND($C6953&gt;=MAX(INDEX($C$1:$C$13701,MAX(1,ROW()-設定!$B$24)):INDEX($C$1:$C$13701,MAX(1,ROW()-1))),$C6953&gt;MAX(INDEX($C$1:$C$13701,MIN(13701,ROW()+1)):INDEX($C$1:$C$13701,MIN(13701,ROW()+設定!$B$24))),$C6953&gt;=設定!$B$32,$C6953&gt;=MAX(MIN(INDEX($C$1:$C$13701,MAX(1,ROW()-設定!$B$26)):INDEX($C$1:$C$13701,MAX(1,ROW()-1))),MIN(INDEX($C$1:$C$13701,MIN(13701,ROW()+1)):INDEX($C$1:$C$13701,MIN(13701,ROW()+設定!$B$26))))*10^(設定!$B$27/20)),1,0))</f>
        <v>0</v>
      </c>
      <c r="G6953" s="33" t="n">
        <f aca="false">$G6952+IF($F6953=1,1,0)</f>
        <v>3</v>
      </c>
      <c r="H6953" s="0" t="str">
        <f aca="false">IF($F6953=1,$G6953,"")</f>
        <v/>
      </c>
    </row>
    <row r="6954" customFormat="false" ht="15" hidden="false" customHeight="false" outlineLevel="0" collapsed="false">
      <c r="A6954" s="30" t="n">
        <v>1086.25</v>
      </c>
      <c r="B6954" s="31" t="n">
        <v>23.6156</v>
      </c>
      <c r="C6954" s="32" t="n">
        <f aca="false">IF($A6954="","",IF(設定!$B$21="dB",10^($B6954/20),ABS($B6954)))</f>
        <v>15.1628207180952</v>
      </c>
      <c r="D6954" s="32" t="n">
        <f aca="false">IF($A6954="","",$A6954^2)</f>
        <v>1179939.0625</v>
      </c>
      <c r="E6954" s="32" t="n">
        <f aca="false">IF($A6954="","",IF($C6954&lt;=0,"",1/$C6954^2))</f>
        <v>0.00434950665824432</v>
      </c>
      <c r="F6954" s="33" t="n">
        <f aca="false">IF(OR(ROW()-設定!$B$30&lt;2,ROW()+設定!$B$30&gt;13701,N($A6954)&lt;=0,N(INDEX($A$2:$A$13701,MIN(13700,MAX(1,ROW()-1+設定!$B$30))))&lt;=0,$A6954&lt;設定!$B$28,$A6954&gt;設定!$B$29),0,IF(AND($C6954&gt;=MAX(INDEX($C$1:$C$13701,MAX(1,ROW()-設定!$B$24)):INDEX($C$1:$C$13701,MAX(1,ROW()-1))),$C6954&gt;MAX(INDEX($C$1:$C$13701,MIN(13701,ROW()+1)):INDEX($C$1:$C$13701,MIN(13701,ROW()+設定!$B$24))),$C6954&gt;=設定!$B$32,$C6954&gt;=MAX(MIN(INDEX($C$1:$C$13701,MAX(1,ROW()-設定!$B$26)):INDEX($C$1:$C$13701,MAX(1,ROW()-1))),MIN(INDEX($C$1:$C$13701,MIN(13701,ROW()+1)):INDEX($C$1:$C$13701,MIN(13701,ROW()+設定!$B$26))))*10^(設定!$B$27/20)),1,0))</f>
        <v>0</v>
      </c>
      <c r="G6954" s="33" t="n">
        <f aca="false">$G6953+IF($F6954=1,1,0)</f>
        <v>3</v>
      </c>
      <c r="H6954" s="0" t="str">
        <f aca="false">IF($F6954=1,$G6954,"")</f>
        <v/>
      </c>
    </row>
    <row r="6955" customFormat="false" ht="15" hidden="false" customHeight="false" outlineLevel="0" collapsed="false">
      <c r="A6955" s="30" t="n">
        <v>1086.40625</v>
      </c>
      <c r="B6955" s="31" t="n">
        <v>23.729</v>
      </c>
      <c r="C6955" s="32" t="n">
        <f aca="false">IF($A6955="","",IF(設定!$B$21="dB",10^($B6955/20),ABS($B6955)))</f>
        <v>15.3620792067729</v>
      </c>
      <c r="D6955" s="32" t="n">
        <f aca="false">IF($A6955="","",$A6955^2)</f>
        <v>1180278.54003906</v>
      </c>
      <c r="E6955" s="32" t="n">
        <f aca="false">IF($A6955="","",IF($C6955&lt;=0,"",1/$C6955^2))</f>
        <v>0.004237405246788</v>
      </c>
      <c r="F6955" s="33" t="n">
        <f aca="false">IF(OR(ROW()-設定!$B$30&lt;2,ROW()+設定!$B$30&gt;13701,N($A6955)&lt;=0,N(INDEX($A$2:$A$13701,MIN(13700,MAX(1,ROW()-1+設定!$B$30))))&lt;=0,$A6955&lt;設定!$B$28,$A6955&gt;設定!$B$29),0,IF(AND($C6955&gt;=MAX(INDEX($C$1:$C$13701,MAX(1,ROW()-設定!$B$24)):INDEX($C$1:$C$13701,MAX(1,ROW()-1))),$C6955&gt;MAX(INDEX($C$1:$C$13701,MIN(13701,ROW()+1)):INDEX($C$1:$C$13701,MIN(13701,ROW()+設定!$B$24))),$C6955&gt;=設定!$B$32,$C6955&gt;=MAX(MIN(INDEX($C$1:$C$13701,MAX(1,ROW()-設定!$B$26)):INDEX($C$1:$C$13701,MAX(1,ROW()-1))),MIN(INDEX($C$1:$C$13701,MIN(13701,ROW()+1)):INDEX($C$1:$C$13701,MIN(13701,ROW()+設定!$B$26))))*10^(設定!$B$27/20)),1,0))</f>
        <v>0</v>
      </c>
      <c r="G6955" s="33" t="n">
        <f aca="false">$G6954+IF($F6955=1,1,0)</f>
        <v>3</v>
      </c>
      <c r="H6955" s="0" t="str">
        <f aca="false">IF($F6955=1,$G6955,"")</f>
        <v/>
      </c>
    </row>
    <row r="6956" customFormat="false" ht="15" hidden="false" customHeight="false" outlineLevel="0" collapsed="false">
      <c r="A6956" s="30" t="n">
        <v>1086.5625</v>
      </c>
      <c r="B6956" s="31" t="n">
        <v>23.5046</v>
      </c>
      <c r="C6956" s="32" t="n">
        <f aca="false">IF($A6956="","",IF(設定!$B$21="dB",10^($B6956/20),ABS($B6956)))</f>
        <v>14.9702826423738</v>
      </c>
      <c r="D6956" s="32" t="n">
        <f aca="false">IF($A6956="","",$A6956^2)</f>
        <v>1180618.06640625</v>
      </c>
      <c r="E6956" s="32" t="n">
        <f aca="false">IF($A6956="","",IF($C6956&lt;=0,"",1/$C6956^2))</f>
        <v>0.00446210720214519</v>
      </c>
      <c r="F6956" s="33" t="n">
        <f aca="false">IF(OR(ROW()-設定!$B$30&lt;2,ROW()+設定!$B$30&gt;13701,N($A6956)&lt;=0,N(INDEX($A$2:$A$13701,MIN(13700,MAX(1,ROW()-1+設定!$B$30))))&lt;=0,$A6956&lt;設定!$B$28,$A6956&gt;設定!$B$29),0,IF(AND($C6956&gt;=MAX(INDEX($C$1:$C$13701,MAX(1,ROW()-設定!$B$24)):INDEX($C$1:$C$13701,MAX(1,ROW()-1))),$C6956&gt;MAX(INDEX($C$1:$C$13701,MIN(13701,ROW()+1)):INDEX($C$1:$C$13701,MIN(13701,ROW()+設定!$B$24))),$C6956&gt;=設定!$B$32,$C6956&gt;=MAX(MIN(INDEX($C$1:$C$13701,MAX(1,ROW()-設定!$B$26)):INDEX($C$1:$C$13701,MAX(1,ROW()-1))),MIN(INDEX($C$1:$C$13701,MIN(13701,ROW()+1)):INDEX($C$1:$C$13701,MIN(13701,ROW()+設定!$B$26))))*10^(設定!$B$27/20)),1,0))</f>
        <v>0</v>
      </c>
      <c r="G6956" s="33" t="n">
        <f aca="false">$G6955+IF($F6956=1,1,0)</f>
        <v>3</v>
      </c>
      <c r="H6956" s="0" t="str">
        <f aca="false">IF($F6956=1,$G6956,"")</f>
        <v/>
      </c>
    </row>
    <row r="6957" customFormat="false" ht="15" hidden="false" customHeight="false" outlineLevel="0" collapsed="false">
      <c r="A6957" s="30" t="n">
        <v>1086.71875</v>
      </c>
      <c r="B6957" s="31" t="n">
        <v>23.6139</v>
      </c>
      <c r="C6957" s="32" t="n">
        <f aca="false">IF($A6957="","",IF(設定!$B$21="dB",10^($B6957/20),ABS($B6957)))</f>
        <v>15.1598533452704</v>
      </c>
      <c r="D6957" s="32" t="n">
        <f aca="false">IF($A6957="","",$A6957^2)</f>
        <v>1180957.64160156</v>
      </c>
      <c r="E6957" s="32" t="n">
        <f aca="false">IF($A6957="","",IF($C6957&lt;=0,"",1/$C6957^2))</f>
        <v>0.0043512095600769</v>
      </c>
      <c r="F6957" s="33" t="n">
        <f aca="false">IF(OR(ROW()-設定!$B$30&lt;2,ROW()+設定!$B$30&gt;13701,N($A6957)&lt;=0,N(INDEX($A$2:$A$13701,MIN(13700,MAX(1,ROW()-1+設定!$B$30))))&lt;=0,$A6957&lt;設定!$B$28,$A6957&gt;設定!$B$29),0,IF(AND($C6957&gt;=MAX(INDEX($C$1:$C$13701,MAX(1,ROW()-設定!$B$24)):INDEX($C$1:$C$13701,MAX(1,ROW()-1))),$C6957&gt;MAX(INDEX($C$1:$C$13701,MIN(13701,ROW()+1)):INDEX($C$1:$C$13701,MIN(13701,ROW()+設定!$B$24))),$C6957&gt;=設定!$B$32,$C6957&gt;=MAX(MIN(INDEX($C$1:$C$13701,MAX(1,ROW()-設定!$B$26)):INDEX($C$1:$C$13701,MAX(1,ROW()-1))),MIN(INDEX($C$1:$C$13701,MIN(13701,ROW()+1)):INDEX($C$1:$C$13701,MIN(13701,ROW()+設定!$B$26))))*10^(設定!$B$27/20)),1,0))</f>
        <v>0</v>
      </c>
      <c r="G6957" s="33" t="n">
        <f aca="false">$G6956+IF($F6957=1,1,0)</f>
        <v>3</v>
      </c>
      <c r="H6957" s="0" t="str">
        <f aca="false">IF($F6957=1,$G6957,"")</f>
        <v/>
      </c>
    </row>
    <row r="6958" customFormat="false" ht="15" hidden="false" customHeight="false" outlineLevel="0" collapsed="false">
      <c r="A6958" s="30" t="n">
        <v>1086.875</v>
      </c>
      <c r="B6958" s="31" t="n">
        <v>23.7255</v>
      </c>
      <c r="C6958" s="32" t="n">
        <f aca="false">IF($A6958="","",IF(設定!$B$21="dB",10^($B6958/20),ABS($B6958)))</f>
        <v>15.3558902672293</v>
      </c>
      <c r="D6958" s="32" t="n">
        <f aca="false">IF($A6958="","",$A6958^2)</f>
        <v>1181297.265625</v>
      </c>
      <c r="E6958" s="32" t="n">
        <f aca="false">IF($A6958="","",IF($C6958&lt;=0,"",1/$C6958^2))</f>
        <v>0.00424082156837203</v>
      </c>
      <c r="F6958" s="33" t="n">
        <f aca="false">IF(OR(ROW()-設定!$B$30&lt;2,ROW()+設定!$B$30&gt;13701,N($A6958)&lt;=0,N(INDEX($A$2:$A$13701,MIN(13700,MAX(1,ROW()-1+設定!$B$30))))&lt;=0,$A6958&lt;設定!$B$28,$A6958&gt;設定!$B$29),0,IF(AND($C6958&gt;=MAX(INDEX($C$1:$C$13701,MAX(1,ROW()-設定!$B$24)):INDEX($C$1:$C$13701,MAX(1,ROW()-1))),$C6958&gt;MAX(INDEX($C$1:$C$13701,MIN(13701,ROW()+1)):INDEX($C$1:$C$13701,MIN(13701,ROW()+設定!$B$24))),$C6958&gt;=設定!$B$32,$C6958&gt;=MAX(MIN(INDEX($C$1:$C$13701,MAX(1,ROW()-設定!$B$26)):INDEX($C$1:$C$13701,MAX(1,ROW()-1))),MIN(INDEX($C$1:$C$13701,MIN(13701,ROW()+1)):INDEX($C$1:$C$13701,MIN(13701,ROW()+設定!$B$26))))*10^(設定!$B$27/20)),1,0))</f>
        <v>0</v>
      </c>
      <c r="G6958" s="33" t="n">
        <f aca="false">$G6957+IF($F6958=1,1,0)</f>
        <v>3</v>
      </c>
      <c r="H6958" s="0" t="str">
        <f aca="false">IF($F6958=1,$G6958,"")</f>
        <v/>
      </c>
    </row>
    <row r="6959" customFormat="false" ht="15" hidden="false" customHeight="false" outlineLevel="0" collapsed="false">
      <c r="A6959" s="30" t="n">
        <v>1087.03125</v>
      </c>
      <c r="B6959" s="31" t="n">
        <v>23.8646</v>
      </c>
      <c r="C6959" s="32" t="n">
        <f aca="false">IF($A6959="","",IF(設定!$B$21="dB",10^($B6959/20),ABS($B6959)))</f>
        <v>15.6037865210902</v>
      </c>
      <c r="D6959" s="32" t="n">
        <f aca="false">IF($A6959="","",$A6959^2)</f>
        <v>1181636.93847656</v>
      </c>
      <c r="E6959" s="32" t="n">
        <f aca="false">IF($A6959="","",IF($C6959&lt;=0,"",1/$C6959^2))</f>
        <v>0.00410714466333129</v>
      </c>
      <c r="F6959" s="33" t="n">
        <f aca="false">IF(OR(ROW()-設定!$B$30&lt;2,ROW()+設定!$B$30&gt;13701,N($A6959)&lt;=0,N(INDEX($A$2:$A$13701,MIN(13700,MAX(1,ROW()-1+設定!$B$30))))&lt;=0,$A6959&lt;設定!$B$28,$A6959&gt;設定!$B$29),0,IF(AND($C6959&gt;=MAX(INDEX($C$1:$C$13701,MAX(1,ROW()-設定!$B$24)):INDEX($C$1:$C$13701,MAX(1,ROW()-1))),$C6959&gt;MAX(INDEX($C$1:$C$13701,MIN(13701,ROW()+1)):INDEX($C$1:$C$13701,MIN(13701,ROW()+設定!$B$24))),$C6959&gt;=設定!$B$32,$C6959&gt;=MAX(MIN(INDEX($C$1:$C$13701,MAX(1,ROW()-設定!$B$26)):INDEX($C$1:$C$13701,MAX(1,ROW()-1))),MIN(INDEX($C$1:$C$13701,MIN(13701,ROW()+1)):INDEX($C$1:$C$13701,MIN(13701,ROW()+設定!$B$26))))*10^(設定!$B$27/20)),1,0))</f>
        <v>0</v>
      </c>
      <c r="G6959" s="33" t="n">
        <f aca="false">$G6958+IF($F6959=1,1,0)</f>
        <v>3</v>
      </c>
      <c r="H6959" s="0" t="str">
        <f aca="false">IF($F6959=1,$G6959,"")</f>
        <v/>
      </c>
    </row>
    <row r="6960" customFormat="false" ht="15" hidden="false" customHeight="false" outlineLevel="0" collapsed="false">
      <c r="A6960" s="30" t="n">
        <v>1087.1875</v>
      </c>
      <c r="B6960" s="31" t="n">
        <v>23.8684</v>
      </c>
      <c r="C6960" s="32" t="n">
        <f aca="false">IF($A6960="","",IF(設定!$B$21="dB",10^($B6960/20),ABS($B6960)))</f>
        <v>15.610614533364</v>
      </c>
      <c r="D6960" s="32" t="n">
        <f aca="false">IF($A6960="","",$A6960^2)</f>
        <v>1181976.66015625</v>
      </c>
      <c r="E6960" s="32" t="n">
        <f aca="false">IF($A6960="","",IF($C6960&lt;=0,"",1/$C6960^2))</f>
        <v>0.00410355255604658</v>
      </c>
      <c r="F6960" s="33" t="n">
        <f aca="false">IF(OR(ROW()-設定!$B$30&lt;2,ROW()+設定!$B$30&gt;13701,N($A6960)&lt;=0,N(INDEX($A$2:$A$13701,MIN(13700,MAX(1,ROW()-1+設定!$B$30))))&lt;=0,$A6960&lt;設定!$B$28,$A6960&gt;設定!$B$29),0,IF(AND($C6960&gt;=MAX(INDEX($C$1:$C$13701,MAX(1,ROW()-設定!$B$24)):INDEX($C$1:$C$13701,MAX(1,ROW()-1))),$C6960&gt;MAX(INDEX($C$1:$C$13701,MIN(13701,ROW()+1)):INDEX($C$1:$C$13701,MIN(13701,ROW()+設定!$B$24))),$C6960&gt;=設定!$B$32,$C6960&gt;=MAX(MIN(INDEX($C$1:$C$13701,MAX(1,ROW()-設定!$B$26)):INDEX($C$1:$C$13701,MAX(1,ROW()-1))),MIN(INDEX($C$1:$C$13701,MIN(13701,ROW()+1)):INDEX($C$1:$C$13701,MIN(13701,ROW()+設定!$B$26))))*10^(設定!$B$27/20)),1,0))</f>
        <v>0</v>
      </c>
      <c r="G6960" s="33" t="n">
        <f aca="false">$G6959+IF($F6960=1,1,0)</f>
        <v>3</v>
      </c>
      <c r="H6960" s="0" t="str">
        <f aca="false">IF($F6960=1,$G6960,"")</f>
        <v/>
      </c>
    </row>
    <row r="6961" customFormat="false" ht="15" hidden="false" customHeight="false" outlineLevel="0" collapsed="false">
      <c r="A6961" s="30" t="n">
        <v>1087.34375</v>
      </c>
      <c r="B6961" s="31" t="n">
        <v>23.8175</v>
      </c>
      <c r="C6961" s="32" t="n">
        <f aca="false">IF($A6961="","",IF(設定!$B$21="dB",10^($B6961/20),ABS($B6961)))</f>
        <v>15.51940261355</v>
      </c>
      <c r="D6961" s="32" t="n">
        <f aca="false">IF($A6961="","",$A6961^2)</f>
        <v>1182316.43066406</v>
      </c>
      <c r="E6961" s="32" t="n">
        <f aca="false">IF($A6961="","",IF($C6961&lt;=0,"",1/$C6961^2))</f>
        <v>0.00415192978147146</v>
      </c>
      <c r="F6961" s="33" t="n">
        <f aca="false">IF(OR(ROW()-設定!$B$30&lt;2,ROW()+設定!$B$30&gt;13701,N($A6961)&lt;=0,N(INDEX($A$2:$A$13701,MIN(13700,MAX(1,ROW()-1+設定!$B$30))))&lt;=0,$A6961&lt;設定!$B$28,$A6961&gt;設定!$B$29),0,IF(AND($C6961&gt;=MAX(INDEX($C$1:$C$13701,MAX(1,ROW()-設定!$B$24)):INDEX($C$1:$C$13701,MAX(1,ROW()-1))),$C6961&gt;MAX(INDEX($C$1:$C$13701,MIN(13701,ROW()+1)):INDEX($C$1:$C$13701,MIN(13701,ROW()+設定!$B$24))),$C6961&gt;=設定!$B$32,$C6961&gt;=MAX(MIN(INDEX($C$1:$C$13701,MAX(1,ROW()-設定!$B$26)):INDEX($C$1:$C$13701,MAX(1,ROW()-1))),MIN(INDEX($C$1:$C$13701,MIN(13701,ROW()+1)):INDEX($C$1:$C$13701,MIN(13701,ROW()+設定!$B$26))))*10^(設定!$B$27/20)),1,0))</f>
        <v>0</v>
      </c>
      <c r="G6961" s="33" t="n">
        <f aca="false">$G6960+IF($F6961=1,1,0)</f>
        <v>3</v>
      </c>
      <c r="H6961" s="0" t="str">
        <f aca="false">IF($F6961=1,$G6961,"")</f>
        <v/>
      </c>
    </row>
    <row r="6962" customFormat="false" ht="15" hidden="false" customHeight="false" outlineLevel="0" collapsed="false">
      <c r="A6962" s="30" t="n">
        <v>1087.5</v>
      </c>
      <c r="B6962" s="31" t="n">
        <v>23.7963</v>
      </c>
      <c r="C6962" s="32" t="n">
        <f aca="false">IF($A6962="","",IF(設定!$B$21="dB",10^($B6962/20),ABS($B6962)))</f>
        <v>15.4815699723388</v>
      </c>
      <c r="D6962" s="32" t="n">
        <f aca="false">IF($A6962="","",$A6962^2)</f>
        <v>1182656.25</v>
      </c>
      <c r="E6962" s="32" t="n">
        <f aca="false">IF($A6962="","",IF($C6962&lt;=0,"",1/$C6962^2))</f>
        <v>0.00417224689375828</v>
      </c>
      <c r="F6962" s="33" t="n">
        <f aca="false">IF(OR(ROW()-設定!$B$30&lt;2,ROW()+設定!$B$30&gt;13701,N($A6962)&lt;=0,N(INDEX($A$2:$A$13701,MIN(13700,MAX(1,ROW()-1+設定!$B$30))))&lt;=0,$A6962&lt;設定!$B$28,$A6962&gt;設定!$B$29),0,IF(AND($C6962&gt;=MAX(INDEX($C$1:$C$13701,MAX(1,ROW()-設定!$B$24)):INDEX($C$1:$C$13701,MAX(1,ROW()-1))),$C6962&gt;MAX(INDEX($C$1:$C$13701,MIN(13701,ROW()+1)):INDEX($C$1:$C$13701,MIN(13701,ROW()+設定!$B$24))),$C6962&gt;=設定!$B$32,$C6962&gt;=MAX(MIN(INDEX($C$1:$C$13701,MAX(1,ROW()-設定!$B$26)):INDEX($C$1:$C$13701,MAX(1,ROW()-1))),MIN(INDEX($C$1:$C$13701,MIN(13701,ROW()+1)):INDEX($C$1:$C$13701,MIN(13701,ROW()+設定!$B$26))))*10^(設定!$B$27/20)),1,0))</f>
        <v>0</v>
      </c>
      <c r="G6962" s="33" t="n">
        <f aca="false">$G6961+IF($F6962=1,1,0)</f>
        <v>3</v>
      </c>
      <c r="H6962" s="0" t="str">
        <f aca="false">IF($F6962=1,$G6962,"")</f>
        <v/>
      </c>
    </row>
    <row r="6963" customFormat="false" ht="15" hidden="false" customHeight="false" outlineLevel="0" collapsed="false">
      <c r="A6963" s="30" t="n">
        <v>1087.65625</v>
      </c>
      <c r="B6963" s="31" t="n">
        <v>24.0322</v>
      </c>
      <c r="C6963" s="32" t="n">
        <f aca="false">IF($A6963="","",IF(設定!$B$21="dB",10^($B6963/20),ABS($B6963)))</f>
        <v>15.9077955238135</v>
      </c>
      <c r="D6963" s="32" t="n">
        <f aca="false">IF($A6963="","",$A6963^2)</f>
        <v>1182996.11816406</v>
      </c>
      <c r="E6963" s="32" t="n">
        <f aca="false">IF($A6963="","",IF($C6963&lt;=0,"",1/$C6963^2))</f>
        <v>0.00395166390424607</v>
      </c>
      <c r="F6963" s="33" t="n">
        <f aca="false">IF(OR(ROW()-設定!$B$30&lt;2,ROW()+設定!$B$30&gt;13701,N($A6963)&lt;=0,N(INDEX($A$2:$A$13701,MIN(13700,MAX(1,ROW()-1+設定!$B$30))))&lt;=0,$A6963&lt;設定!$B$28,$A6963&gt;設定!$B$29),0,IF(AND($C6963&gt;=MAX(INDEX($C$1:$C$13701,MAX(1,ROW()-設定!$B$24)):INDEX($C$1:$C$13701,MAX(1,ROW()-1))),$C6963&gt;MAX(INDEX($C$1:$C$13701,MIN(13701,ROW()+1)):INDEX($C$1:$C$13701,MIN(13701,ROW()+設定!$B$24))),$C6963&gt;=設定!$B$32,$C6963&gt;=MAX(MIN(INDEX($C$1:$C$13701,MAX(1,ROW()-設定!$B$26)):INDEX($C$1:$C$13701,MAX(1,ROW()-1))),MIN(INDEX($C$1:$C$13701,MIN(13701,ROW()+1)):INDEX($C$1:$C$13701,MIN(13701,ROW()+設定!$B$26))))*10^(設定!$B$27/20)),1,0))</f>
        <v>0</v>
      </c>
      <c r="G6963" s="33" t="n">
        <f aca="false">$G6962+IF($F6963=1,1,0)</f>
        <v>3</v>
      </c>
      <c r="H6963" s="0" t="str">
        <f aca="false">IF($F6963=1,$G6963,"")</f>
        <v/>
      </c>
    </row>
    <row r="6964" customFormat="false" ht="15" hidden="false" customHeight="false" outlineLevel="0" collapsed="false">
      <c r="A6964" s="30" t="n">
        <v>1087.8125</v>
      </c>
      <c r="B6964" s="31" t="n">
        <v>24.0803</v>
      </c>
      <c r="C6964" s="32" t="n">
        <f aca="false">IF($A6964="","",IF(設定!$B$21="dB",10^($B6964/20),ABS($B6964)))</f>
        <v>15.9961327634584</v>
      </c>
      <c r="D6964" s="32" t="n">
        <f aca="false">IF($A6964="","",$A6964^2)</f>
        <v>1183336.03515625</v>
      </c>
      <c r="E6964" s="32" t="n">
        <f aca="false">IF($A6964="","",IF($C6964&lt;=0,"",1/$C6964^2))</f>
        <v>0.00390813898392258</v>
      </c>
      <c r="F6964" s="33" t="n">
        <f aca="false">IF(OR(ROW()-設定!$B$30&lt;2,ROW()+設定!$B$30&gt;13701,N($A6964)&lt;=0,N(INDEX($A$2:$A$13701,MIN(13700,MAX(1,ROW()-1+設定!$B$30))))&lt;=0,$A6964&lt;設定!$B$28,$A6964&gt;設定!$B$29),0,IF(AND($C6964&gt;=MAX(INDEX($C$1:$C$13701,MAX(1,ROW()-設定!$B$24)):INDEX($C$1:$C$13701,MAX(1,ROW()-1))),$C6964&gt;MAX(INDEX($C$1:$C$13701,MIN(13701,ROW()+1)):INDEX($C$1:$C$13701,MIN(13701,ROW()+設定!$B$24))),$C6964&gt;=設定!$B$32,$C6964&gt;=MAX(MIN(INDEX($C$1:$C$13701,MAX(1,ROW()-設定!$B$26)):INDEX($C$1:$C$13701,MAX(1,ROW()-1))),MIN(INDEX($C$1:$C$13701,MIN(13701,ROW()+1)):INDEX($C$1:$C$13701,MIN(13701,ROW()+設定!$B$26))))*10^(設定!$B$27/20)),1,0))</f>
        <v>0</v>
      </c>
      <c r="G6964" s="33" t="n">
        <f aca="false">$G6963+IF($F6964=1,1,0)</f>
        <v>3</v>
      </c>
      <c r="H6964" s="0" t="str">
        <f aca="false">IF($F6964=1,$G6964,"")</f>
        <v/>
      </c>
    </row>
    <row r="6965" customFormat="false" ht="15" hidden="false" customHeight="false" outlineLevel="0" collapsed="false">
      <c r="A6965" s="30" t="n">
        <v>1087.96875</v>
      </c>
      <c r="B6965" s="31" t="n">
        <v>24.2982</v>
      </c>
      <c r="C6965" s="32" t="n">
        <f aca="false">IF($A6965="","",IF(設定!$B$21="dB",10^($B6965/20),ABS($B6965)))</f>
        <v>16.4024982464498</v>
      </c>
      <c r="D6965" s="32" t="n">
        <f aca="false">IF($A6965="","",$A6965^2)</f>
        <v>1183676.00097656</v>
      </c>
      <c r="E6965" s="32" t="n">
        <f aca="false">IF($A6965="","",IF($C6965&lt;=0,"",1/$C6965^2))</f>
        <v>0.00371689249479428</v>
      </c>
      <c r="F6965" s="33" t="n">
        <f aca="false">IF(OR(ROW()-設定!$B$30&lt;2,ROW()+設定!$B$30&gt;13701,N($A6965)&lt;=0,N(INDEX($A$2:$A$13701,MIN(13700,MAX(1,ROW()-1+設定!$B$30))))&lt;=0,$A6965&lt;設定!$B$28,$A6965&gt;設定!$B$29),0,IF(AND($C6965&gt;=MAX(INDEX($C$1:$C$13701,MAX(1,ROW()-設定!$B$24)):INDEX($C$1:$C$13701,MAX(1,ROW()-1))),$C6965&gt;MAX(INDEX($C$1:$C$13701,MIN(13701,ROW()+1)):INDEX($C$1:$C$13701,MIN(13701,ROW()+設定!$B$24))),$C6965&gt;=設定!$B$32,$C6965&gt;=MAX(MIN(INDEX($C$1:$C$13701,MAX(1,ROW()-設定!$B$26)):INDEX($C$1:$C$13701,MAX(1,ROW()-1))),MIN(INDEX($C$1:$C$13701,MIN(13701,ROW()+1)):INDEX($C$1:$C$13701,MIN(13701,ROW()+設定!$B$26))))*10^(設定!$B$27/20)),1,0))</f>
        <v>0</v>
      </c>
      <c r="G6965" s="33" t="n">
        <f aca="false">$G6964+IF($F6965=1,1,0)</f>
        <v>3</v>
      </c>
      <c r="H6965" s="0" t="str">
        <f aca="false">IF($F6965=1,$G6965,"")</f>
        <v/>
      </c>
    </row>
    <row r="6966" customFormat="false" ht="15" hidden="false" customHeight="false" outlineLevel="0" collapsed="false">
      <c r="A6966" s="30" t="n">
        <v>1088.125</v>
      </c>
      <c r="B6966" s="31" t="n">
        <v>24.0486</v>
      </c>
      <c r="C6966" s="32" t="n">
        <f aca="false">IF($A6966="","",IF(設定!$B$21="dB",10^($B6966/20),ABS($B6966)))</f>
        <v>15.9378597206093</v>
      </c>
      <c r="D6966" s="32" t="n">
        <f aca="false">IF($A6966="","",$A6966^2)</f>
        <v>1184016.015625</v>
      </c>
      <c r="E6966" s="32" t="n">
        <f aca="false">IF($A6966="","",IF($C6966&lt;=0,"",1/$C6966^2))</f>
        <v>0.00393676961461479</v>
      </c>
      <c r="F6966" s="33" t="n">
        <f aca="false">IF(OR(ROW()-設定!$B$30&lt;2,ROW()+設定!$B$30&gt;13701,N($A6966)&lt;=0,N(INDEX($A$2:$A$13701,MIN(13700,MAX(1,ROW()-1+設定!$B$30))))&lt;=0,$A6966&lt;設定!$B$28,$A6966&gt;設定!$B$29),0,IF(AND($C6966&gt;=MAX(INDEX($C$1:$C$13701,MAX(1,ROW()-設定!$B$24)):INDEX($C$1:$C$13701,MAX(1,ROW()-1))),$C6966&gt;MAX(INDEX($C$1:$C$13701,MIN(13701,ROW()+1)):INDEX($C$1:$C$13701,MIN(13701,ROW()+設定!$B$24))),$C6966&gt;=設定!$B$32,$C6966&gt;=MAX(MIN(INDEX($C$1:$C$13701,MAX(1,ROW()-設定!$B$26)):INDEX($C$1:$C$13701,MAX(1,ROW()-1))),MIN(INDEX($C$1:$C$13701,MIN(13701,ROW()+1)):INDEX($C$1:$C$13701,MIN(13701,ROW()+設定!$B$26))))*10^(設定!$B$27/20)),1,0))</f>
        <v>0</v>
      </c>
      <c r="G6966" s="33" t="n">
        <f aca="false">$G6965+IF($F6966=1,1,0)</f>
        <v>3</v>
      </c>
      <c r="H6966" s="0" t="str">
        <f aca="false">IF($F6966=1,$G6966,"")</f>
        <v/>
      </c>
    </row>
    <row r="6967" customFormat="false" ht="15" hidden="false" customHeight="false" outlineLevel="0" collapsed="false">
      <c r="A6967" s="30" t="n">
        <v>1088.28125</v>
      </c>
      <c r="B6967" s="31" t="n">
        <v>24.2731</v>
      </c>
      <c r="C6967" s="32" t="n">
        <f aca="false">IF($A6967="","",IF(設定!$B$21="dB",10^($B6967/20),ABS($B6967)))</f>
        <v>16.3551676403834</v>
      </c>
      <c r="D6967" s="32" t="n">
        <f aca="false">IF($A6967="","",$A6967^2)</f>
        <v>1184356.07910156</v>
      </c>
      <c r="E6967" s="32" t="n">
        <f aca="false">IF($A6967="","",IF($C6967&lt;=0,"",1/$C6967^2))</f>
        <v>0.00373843642902631</v>
      </c>
      <c r="F6967" s="33" t="n">
        <f aca="false">IF(OR(ROW()-設定!$B$30&lt;2,ROW()+設定!$B$30&gt;13701,N($A6967)&lt;=0,N(INDEX($A$2:$A$13701,MIN(13700,MAX(1,ROW()-1+設定!$B$30))))&lt;=0,$A6967&lt;設定!$B$28,$A6967&gt;設定!$B$29),0,IF(AND($C6967&gt;=MAX(INDEX($C$1:$C$13701,MAX(1,ROW()-設定!$B$24)):INDEX($C$1:$C$13701,MAX(1,ROW()-1))),$C6967&gt;MAX(INDEX($C$1:$C$13701,MIN(13701,ROW()+1)):INDEX($C$1:$C$13701,MIN(13701,ROW()+設定!$B$24))),$C6967&gt;=設定!$B$32,$C6967&gt;=MAX(MIN(INDEX($C$1:$C$13701,MAX(1,ROW()-設定!$B$26)):INDEX($C$1:$C$13701,MAX(1,ROW()-1))),MIN(INDEX($C$1:$C$13701,MIN(13701,ROW()+1)):INDEX($C$1:$C$13701,MIN(13701,ROW()+設定!$B$26))))*10^(設定!$B$27/20)),1,0))</f>
        <v>0</v>
      </c>
      <c r="G6967" s="33" t="n">
        <f aca="false">$G6966+IF($F6967=1,1,0)</f>
        <v>3</v>
      </c>
      <c r="H6967" s="0" t="str">
        <f aca="false">IF($F6967=1,$G6967,"")</f>
        <v/>
      </c>
    </row>
    <row r="6968" customFormat="false" ht="15" hidden="false" customHeight="false" outlineLevel="0" collapsed="false">
      <c r="A6968" s="30" t="n">
        <v>1088.4375</v>
      </c>
      <c r="B6968" s="31" t="n">
        <v>24.0261</v>
      </c>
      <c r="C6968" s="32" t="n">
        <f aca="false">IF($A6968="","",IF(設定!$B$21="dB",10^($B6968/20),ABS($B6968)))</f>
        <v>15.896627584715</v>
      </c>
      <c r="D6968" s="32" t="n">
        <f aca="false">IF($A6968="","",$A6968^2)</f>
        <v>1184696.19140625</v>
      </c>
      <c r="E6968" s="32" t="n">
        <f aca="false">IF($A6968="","",IF($C6968&lt;=0,"",1/$C6968^2))</f>
        <v>0.00395721821992774</v>
      </c>
      <c r="F6968" s="33" t="n">
        <f aca="false">IF(OR(ROW()-設定!$B$30&lt;2,ROW()+設定!$B$30&gt;13701,N($A6968)&lt;=0,N(INDEX($A$2:$A$13701,MIN(13700,MAX(1,ROW()-1+設定!$B$30))))&lt;=0,$A6968&lt;設定!$B$28,$A6968&gt;設定!$B$29),0,IF(AND($C6968&gt;=MAX(INDEX($C$1:$C$13701,MAX(1,ROW()-設定!$B$24)):INDEX($C$1:$C$13701,MAX(1,ROW()-1))),$C6968&gt;MAX(INDEX($C$1:$C$13701,MIN(13701,ROW()+1)):INDEX($C$1:$C$13701,MIN(13701,ROW()+設定!$B$24))),$C6968&gt;=設定!$B$32,$C6968&gt;=MAX(MIN(INDEX($C$1:$C$13701,MAX(1,ROW()-設定!$B$26)):INDEX($C$1:$C$13701,MAX(1,ROW()-1))),MIN(INDEX($C$1:$C$13701,MIN(13701,ROW()+1)):INDEX($C$1:$C$13701,MIN(13701,ROW()+設定!$B$26))))*10^(設定!$B$27/20)),1,0))</f>
        <v>0</v>
      </c>
      <c r="G6968" s="33" t="n">
        <f aca="false">$G6967+IF($F6968=1,1,0)</f>
        <v>3</v>
      </c>
      <c r="H6968" s="0" t="str">
        <f aca="false">IF($F6968=1,$G6968,"")</f>
        <v/>
      </c>
    </row>
    <row r="6969" customFormat="false" ht="15" hidden="false" customHeight="false" outlineLevel="0" collapsed="false">
      <c r="A6969" s="30" t="n">
        <v>1088.59375</v>
      </c>
      <c r="B6969" s="31" t="n">
        <v>24.1371</v>
      </c>
      <c r="C6969" s="32" t="n">
        <f aca="false">IF($A6969="","",IF(設定!$B$21="dB",10^($B6969/20),ABS($B6969)))</f>
        <v>16.1010797088825</v>
      </c>
      <c r="D6969" s="32" t="n">
        <f aca="false">IF($A6969="","",$A6969^2)</f>
        <v>1185036.35253906</v>
      </c>
      <c r="E6969" s="32" t="n">
        <f aca="false">IF($A6969="","",IF($C6969&lt;=0,"",1/$C6969^2))</f>
        <v>0.00385735846674115</v>
      </c>
      <c r="F6969" s="33" t="n">
        <f aca="false">IF(OR(ROW()-設定!$B$30&lt;2,ROW()+設定!$B$30&gt;13701,N($A6969)&lt;=0,N(INDEX($A$2:$A$13701,MIN(13700,MAX(1,ROW()-1+設定!$B$30))))&lt;=0,$A6969&lt;設定!$B$28,$A6969&gt;設定!$B$29),0,IF(AND($C6969&gt;=MAX(INDEX($C$1:$C$13701,MAX(1,ROW()-設定!$B$24)):INDEX($C$1:$C$13701,MAX(1,ROW()-1))),$C6969&gt;MAX(INDEX($C$1:$C$13701,MIN(13701,ROW()+1)):INDEX($C$1:$C$13701,MIN(13701,ROW()+設定!$B$24))),$C6969&gt;=設定!$B$32,$C6969&gt;=MAX(MIN(INDEX($C$1:$C$13701,MAX(1,ROW()-設定!$B$26)):INDEX($C$1:$C$13701,MAX(1,ROW()-1))),MIN(INDEX($C$1:$C$13701,MIN(13701,ROW()+1)):INDEX($C$1:$C$13701,MIN(13701,ROW()+設定!$B$26))))*10^(設定!$B$27/20)),1,0))</f>
        <v>0</v>
      </c>
      <c r="G6969" s="33" t="n">
        <f aca="false">$G6968+IF($F6969=1,1,0)</f>
        <v>3</v>
      </c>
      <c r="H6969" s="0" t="str">
        <f aca="false">IF($F6969=1,$G6969,"")</f>
        <v/>
      </c>
    </row>
    <row r="6970" customFormat="false" ht="15" hidden="false" customHeight="false" outlineLevel="0" collapsed="false">
      <c r="A6970" s="30" t="n">
        <v>1088.75</v>
      </c>
      <c r="B6970" s="31" t="n">
        <v>24.1659</v>
      </c>
      <c r="C6970" s="32" t="n">
        <f aca="false">IF($A6970="","",IF(設定!$B$21="dB",10^($B6970/20),ABS($B6970)))</f>
        <v>16.1545550273605</v>
      </c>
      <c r="D6970" s="32" t="n">
        <f aca="false">IF($A6970="","",$A6970^2)</f>
        <v>1185376.5625</v>
      </c>
      <c r="E6970" s="32" t="n">
        <f aca="false">IF($A6970="","",IF($C6970&lt;=0,"",1/$C6970^2))</f>
        <v>0.00383186323450966</v>
      </c>
      <c r="F6970" s="33" t="n">
        <f aca="false">IF(OR(ROW()-設定!$B$30&lt;2,ROW()+設定!$B$30&gt;13701,N($A6970)&lt;=0,N(INDEX($A$2:$A$13701,MIN(13700,MAX(1,ROW()-1+設定!$B$30))))&lt;=0,$A6970&lt;設定!$B$28,$A6970&gt;設定!$B$29),0,IF(AND($C6970&gt;=MAX(INDEX($C$1:$C$13701,MAX(1,ROW()-設定!$B$24)):INDEX($C$1:$C$13701,MAX(1,ROW()-1))),$C6970&gt;MAX(INDEX($C$1:$C$13701,MIN(13701,ROW()+1)):INDEX($C$1:$C$13701,MIN(13701,ROW()+設定!$B$24))),$C6970&gt;=設定!$B$32,$C6970&gt;=MAX(MIN(INDEX($C$1:$C$13701,MAX(1,ROW()-設定!$B$26)):INDEX($C$1:$C$13701,MAX(1,ROW()-1))),MIN(INDEX($C$1:$C$13701,MIN(13701,ROW()+1)):INDEX($C$1:$C$13701,MIN(13701,ROW()+設定!$B$26))))*10^(設定!$B$27/20)),1,0))</f>
        <v>0</v>
      </c>
      <c r="G6970" s="33" t="n">
        <f aca="false">$G6969+IF($F6970=1,1,0)</f>
        <v>3</v>
      </c>
      <c r="H6970" s="0" t="str">
        <f aca="false">IF($F6970=1,$G6970,"")</f>
        <v/>
      </c>
    </row>
    <row r="6971" customFormat="false" ht="15" hidden="false" customHeight="false" outlineLevel="0" collapsed="false">
      <c r="A6971" s="30" t="n">
        <v>1088.90625</v>
      </c>
      <c r="B6971" s="31" t="n">
        <v>24.2305</v>
      </c>
      <c r="C6971" s="32" t="n">
        <f aca="false">IF($A6971="","",IF(設定!$B$21="dB",10^($B6971/20),ABS($B6971)))</f>
        <v>16.275150002402</v>
      </c>
      <c r="D6971" s="32" t="n">
        <f aca="false">IF($A6971="","",$A6971^2)</f>
        <v>1185716.82128906</v>
      </c>
      <c r="E6971" s="32" t="n">
        <f aca="false">IF($A6971="","",IF($C6971&lt;=0,"",1/$C6971^2))</f>
        <v>0.00377528723822714</v>
      </c>
      <c r="F6971" s="33" t="n">
        <f aca="false">IF(OR(ROW()-設定!$B$30&lt;2,ROW()+設定!$B$30&gt;13701,N($A6971)&lt;=0,N(INDEX($A$2:$A$13701,MIN(13700,MAX(1,ROW()-1+設定!$B$30))))&lt;=0,$A6971&lt;設定!$B$28,$A6971&gt;設定!$B$29),0,IF(AND($C6971&gt;=MAX(INDEX($C$1:$C$13701,MAX(1,ROW()-設定!$B$24)):INDEX($C$1:$C$13701,MAX(1,ROW()-1))),$C6971&gt;MAX(INDEX($C$1:$C$13701,MIN(13701,ROW()+1)):INDEX($C$1:$C$13701,MIN(13701,ROW()+設定!$B$24))),$C6971&gt;=設定!$B$32,$C6971&gt;=MAX(MIN(INDEX($C$1:$C$13701,MAX(1,ROW()-設定!$B$26)):INDEX($C$1:$C$13701,MAX(1,ROW()-1))),MIN(INDEX($C$1:$C$13701,MIN(13701,ROW()+1)):INDEX($C$1:$C$13701,MIN(13701,ROW()+設定!$B$26))))*10^(設定!$B$27/20)),1,0))</f>
        <v>0</v>
      </c>
      <c r="G6971" s="33" t="n">
        <f aca="false">$G6970+IF($F6971=1,1,0)</f>
        <v>3</v>
      </c>
      <c r="H6971" s="0" t="str">
        <f aca="false">IF($F6971=1,$G6971,"")</f>
        <v/>
      </c>
    </row>
    <row r="6972" customFormat="false" ht="15" hidden="false" customHeight="false" outlineLevel="0" collapsed="false">
      <c r="A6972" s="30" t="n">
        <v>1089.0625</v>
      </c>
      <c r="B6972" s="31" t="n">
        <v>24.2308</v>
      </c>
      <c r="C6972" s="32" t="n">
        <f aca="false">IF($A6972="","",IF(設定!$B$21="dB",10^($B6972/20),ABS($B6972)))</f>
        <v>16.2757121358764</v>
      </c>
      <c r="D6972" s="32" t="n">
        <f aca="false">IF($A6972="","",$A6972^2)</f>
        <v>1186057.12890625</v>
      </c>
      <c r="E6972" s="32" t="n">
        <f aca="false">IF($A6972="","",IF($C6972&lt;=0,"",1/$C6972^2))</f>
        <v>0.00377502645963072</v>
      </c>
      <c r="F6972" s="33" t="n">
        <f aca="false">IF(OR(ROW()-設定!$B$30&lt;2,ROW()+設定!$B$30&gt;13701,N($A6972)&lt;=0,N(INDEX($A$2:$A$13701,MIN(13700,MAX(1,ROW()-1+設定!$B$30))))&lt;=0,$A6972&lt;設定!$B$28,$A6972&gt;設定!$B$29),0,IF(AND($C6972&gt;=MAX(INDEX($C$1:$C$13701,MAX(1,ROW()-設定!$B$24)):INDEX($C$1:$C$13701,MAX(1,ROW()-1))),$C6972&gt;MAX(INDEX($C$1:$C$13701,MIN(13701,ROW()+1)):INDEX($C$1:$C$13701,MIN(13701,ROW()+設定!$B$24))),$C6972&gt;=設定!$B$32,$C6972&gt;=MAX(MIN(INDEX($C$1:$C$13701,MAX(1,ROW()-設定!$B$26)):INDEX($C$1:$C$13701,MAX(1,ROW()-1))),MIN(INDEX($C$1:$C$13701,MIN(13701,ROW()+1)):INDEX($C$1:$C$13701,MIN(13701,ROW()+設定!$B$26))))*10^(設定!$B$27/20)),1,0))</f>
        <v>0</v>
      </c>
      <c r="G6972" s="33" t="n">
        <f aca="false">$G6971+IF($F6972=1,1,0)</f>
        <v>3</v>
      </c>
      <c r="H6972" s="0" t="str">
        <f aca="false">IF($F6972=1,$G6972,"")</f>
        <v/>
      </c>
    </row>
    <row r="6973" customFormat="false" ht="15" hidden="false" customHeight="false" outlineLevel="0" collapsed="false">
      <c r="A6973" s="30" t="n">
        <v>1089.21875</v>
      </c>
      <c r="B6973" s="31" t="n">
        <v>24.308</v>
      </c>
      <c r="C6973" s="32" t="n">
        <f aca="false">IF($A6973="","",IF(設定!$B$21="dB",10^($B6973/20),ABS($B6973)))</f>
        <v>16.4210150829461</v>
      </c>
      <c r="D6973" s="32" t="n">
        <f aca="false">IF($A6973="","",$A6973^2)</f>
        <v>1186397.48535156</v>
      </c>
      <c r="E6973" s="32" t="n">
        <f aca="false">IF($A6973="","",IF($C6973&lt;=0,"",1/$C6973^2))</f>
        <v>0.00370851465875686</v>
      </c>
      <c r="F6973" s="33" t="n">
        <f aca="false">IF(OR(ROW()-設定!$B$30&lt;2,ROW()+設定!$B$30&gt;13701,N($A6973)&lt;=0,N(INDEX($A$2:$A$13701,MIN(13700,MAX(1,ROW()-1+設定!$B$30))))&lt;=0,$A6973&lt;設定!$B$28,$A6973&gt;設定!$B$29),0,IF(AND($C6973&gt;=MAX(INDEX($C$1:$C$13701,MAX(1,ROW()-設定!$B$24)):INDEX($C$1:$C$13701,MAX(1,ROW()-1))),$C6973&gt;MAX(INDEX($C$1:$C$13701,MIN(13701,ROW()+1)):INDEX($C$1:$C$13701,MIN(13701,ROW()+設定!$B$24))),$C6973&gt;=設定!$B$32,$C6973&gt;=MAX(MIN(INDEX($C$1:$C$13701,MAX(1,ROW()-設定!$B$26)):INDEX($C$1:$C$13701,MAX(1,ROW()-1))),MIN(INDEX($C$1:$C$13701,MIN(13701,ROW()+1)):INDEX($C$1:$C$13701,MIN(13701,ROW()+設定!$B$26))))*10^(設定!$B$27/20)),1,0))</f>
        <v>0</v>
      </c>
      <c r="G6973" s="33" t="n">
        <f aca="false">$G6972+IF($F6973=1,1,0)</f>
        <v>3</v>
      </c>
      <c r="H6973" s="0" t="str">
        <f aca="false">IF($F6973=1,$G6973,"")</f>
        <v/>
      </c>
    </row>
    <row r="6974" customFormat="false" ht="15" hidden="false" customHeight="false" outlineLevel="0" collapsed="false">
      <c r="A6974" s="30" t="n">
        <v>1089.375</v>
      </c>
      <c r="B6974" s="31" t="n">
        <v>24.4014</v>
      </c>
      <c r="C6974" s="32" t="n">
        <f aca="false">IF($A6974="","",IF(設定!$B$21="dB",10^($B6974/20),ABS($B6974)))</f>
        <v>16.5985442280132</v>
      </c>
      <c r="D6974" s="32" t="n">
        <f aca="false">IF($A6974="","",$A6974^2)</f>
        <v>1186737.890625</v>
      </c>
      <c r="E6974" s="32" t="n">
        <f aca="false">IF($A6974="","",IF($C6974&lt;=0,"",1/$C6974^2))</f>
        <v>0.00362961031096791</v>
      </c>
      <c r="F6974" s="33" t="n">
        <f aca="false">IF(OR(ROW()-設定!$B$30&lt;2,ROW()+設定!$B$30&gt;13701,N($A6974)&lt;=0,N(INDEX($A$2:$A$13701,MIN(13700,MAX(1,ROW()-1+設定!$B$30))))&lt;=0,$A6974&lt;設定!$B$28,$A6974&gt;設定!$B$29),0,IF(AND($C6974&gt;=MAX(INDEX($C$1:$C$13701,MAX(1,ROW()-設定!$B$24)):INDEX($C$1:$C$13701,MAX(1,ROW()-1))),$C6974&gt;MAX(INDEX($C$1:$C$13701,MIN(13701,ROW()+1)):INDEX($C$1:$C$13701,MIN(13701,ROW()+設定!$B$24))),$C6974&gt;=設定!$B$32,$C6974&gt;=MAX(MIN(INDEX($C$1:$C$13701,MAX(1,ROW()-設定!$B$26)):INDEX($C$1:$C$13701,MAX(1,ROW()-1))),MIN(INDEX($C$1:$C$13701,MIN(13701,ROW()+1)):INDEX($C$1:$C$13701,MIN(13701,ROW()+設定!$B$26))))*10^(設定!$B$27/20)),1,0))</f>
        <v>0</v>
      </c>
      <c r="G6974" s="33" t="n">
        <f aca="false">$G6973+IF($F6974=1,1,0)</f>
        <v>3</v>
      </c>
      <c r="H6974" s="0" t="str">
        <f aca="false">IF($F6974=1,$G6974,"")</f>
        <v/>
      </c>
    </row>
    <row r="6975" customFormat="false" ht="15" hidden="false" customHeight="false" outlineLevel="0" collapsed="false">
      <c r="A6975" s="30" t="n">
        <v>1089.53125</v>
      </c>
      <c r="B6975" s="31" t="n">
        <v>24.4043</v>
      </c>
      <c r="C6975" s="32" t="n">
        <f aca="false">IF($A6975="","",IF(設定!$B$21="dB",10^($B6975/20),ABS($B6975)))</f>
        <v>16.6040869895293</v>
      </c>
      <c r="D6975" s="32" t="n">
        <f aca="false">IF($A6975="","",$A6975^2)</f>
        <v>1187078.34472656</v>
      </c>
      <c r="E6975" s="32" t="n">
        <f aca="false">IF($A6975="","",IF($C6975&lt;=0,"",1/$C6975^2))</f>
        <v>0.00362718744887796</v>
      </c>
      <c r="F6975" s="33" t="n">
        <f aca="false">IF(OR(ROW()-設定!$B$30&lt;2,ROW()+設定!$B$30&gt;13701,N($A6975)&lt;=0,N(INDEX($A$2:$A$13701,MIN(13700,MAX(1,ROW()-1+設定!$B$30))))&lt;=0,$A6975&lt;設定!$B$28,$A6975&gt;設定!$B$29),0,IF(AND($C6975&gt;=MAX(INDEX($C$1:$C$13701,MAX(1,ROW()-設定!$B$24)):INDEX($C$1:$C$13701,MAX(1,ROW()-1))),$C6975&gt;MAX(INDEX($C$1:$C$13701,MIN(13701,ROW()+1)):INDEX($C$1:$C$13701,MIN(13701,ROW()+設定!$B$24))),$C6975&gt;=設定!$B$32,$C6975&gt;=MAX(MIN(INDEX($C$1:$C$13701,MAX(1,ROW()-設定!$B$26)):INDEX($C$1:$C$13701,MAX(1,ROW()-1))),MIN(INDEX($C$1:$C$13701,MIN(13701,ROW()+1)):INDEX($C$1:$C$13701,MIN(13701,ROW()+設定!$B$26))))*10^(設定!$B$27/20)),1,0))</f>
        <v>0</v>
      </c>
      <c r="G6975" s="33" t="n">
        <f aca="false">$G6974+IF($F6975=1,1,0)</f>
        <v>3</v>
      </c>
      <c r="H6975" s="0" t="str">
        <f aca="false">IF($F6975=1,$G6975,"")</f>
        <v/>
      </c>
    </row>
    <row r="6976" customFormat="false" ht="15" hidden="false" customHeight="false" outlineLevel="0" collapsed="false">
      <c r="A6976" s="30" t="n">
        <v>1089.6875</v>
      </c>
      <c r="B6976" s="31" t="n">
        <v>24.5612</v>
      </c>
      <c r="C6976" s="32" t="n">
        <f aca="false">IF($A6976="","",IF(設定!$B$21="dB",10^($B6976/20),ABS($B6976)))</f>
        <v>16.9067449082198</v>
      </c>
      <c r="D6976" s="32" t="n">
        <f aca="false">IF($A6976="","",$A6976^2)</f>
        <v>1187418.84765625</v>
      </c>
      <c r="E6976" s="32" t="n">
        <f aca="false">IF($A6976="","",IF($C6976&lt;=0,"",1/$C6976^2))</f>
        <v>0.00349848486962821</v>
      </c>
      <c r="F6976" s="33" t="n">
        <f aca="false">IF(OR(ROW()-設定!$B$30&lt;2,ROW()+設定!$B$30&gt;13701,N($A6976)&lt;=0,N(INDEX($A$2:$A$13701,MIN(13700,MAX(1,ROW()-1+設定!$B$30))))&lt;=0,$A6976&lt;設定!$B$28,$A6976&gt;設定!$B$29),0,IF(AND($C6976&gt;=MAX(INDEX($C$1:$C$13701,MAX(1,ROW()-設定!$B$24)):INDEX($C$1:$C$13701,MAX(1,ROW()-1))),$C6976&gt;MAX(INDEX($C$1:$C$13701,MIN(13701,ROW()+1)):INDEX($C$1:$C$13701,MIN(13701,ROW()+設定!$B$24))),$C6976&gt;=設定!$B$32,$C6976&gt;=MAX(MIN(INDEX($C$1:$C$13701,MAX(1,ROW()-設定!$B$26)):INDEX($C$1:$C$13701,MAX(1,ROW()-1))),MIN(INDEX($C$1:$C$13701,MIN(13701,ROW()+1)):INDEX($C$1:$C$13701,MIN(13701,ROW()+設定!$B$26))))*10^(設定!$B$27/20)),1,0))</f>
        <v>0</v>
      </c>
      <c r="G6976" s="33" t="n">
        <f aca="false">$G6975+IF($F6976=1,1,0)</f>
        <v>3</v>
      </c>
      <c r="H6976" s="0" t="str">
        <f aca="false">IF($F6976=1,$G6976,"")</f>
        <v/>
      </c>
    </row>
    <row r="6977" customFormat="false" ht="15" hidden="false" customHeight="false" outlineLevel="0" collapsed="false">
      <c r="A6977" s="30" t="n">
        <v>1089.84375</v>
      </c>
      <c r="B6977" s="31" t="n">
        <v>24.5293</v>
      </c>
      <c r="C6977" s="32" t="n">
        <f aca="false">IF($A6977="","",IF(設定!$B$21="dB",10^($B6977/20),ABS($B6977)))</f>
        <v>16.8447666852339</v>
      </c>
      <c r="D6977" s="32" t="n">
        <f aca="false">IF($A6977="","",$A6977^2)</f>
        <v>1187759.39941406</v>
      </c>
      <c r="E6977" s="32" t="n">
        <f aca="false">IF($A6977="","",IF($C6977&lt;=0,"",1/$C6977^2))</f>
        <v>0.00352427671093948</v>
      </c>
      <c r="F6977" s="33" t="n">
        <f aca="false">IF(OR(ROW()-設定!$B$30&lt;2,ROW()+設定!$B$30&gt;13701,N($A6977)&lt;=0,N(INDEX($A$2:$A$13701,MIN(13700,MAX(1,ROW()-1+設定!$B$30))))&lt;=0,$A6977&lt;設定!$B$28,$A6977&gt;設定!$B$29),0,IF(AND($C6977&gt;=MAX(INDEX($C$1:$C$13701,MAX(1,ROW()-設定!$B$24)):INDEX($C$1:$C$13701,MAX(1,ROW()-1))),$C6977&gt;MAX(INDEX($C$1:$C$13701,MIN(13701,ROW()+1)):INDEX($C$1:$C$13701,MIN(13701,ROW()+設定!$B$24))),$C6977&gt;=設定!$B$32,$C6977&gt;=MAX(MIN(INDEX($C$1:$C$13701,MAX(1,ROW()-設定!$B$26)):INDEX($C$1:$C$13701,MAX(1,ROW()-1))),MIN(INDEX($C$1:$C$13701,MIN(13701,ROW()+1)):INDEX($C$1:$C$13701,MIN(13701,ROW()+設定!$B$26))))*10^(設定!$B$27/20)),1,0))</f>
        <v>0</v>
      </c>
      <c r="G6977" s="33" t="n">
        <f aca="false">$G6976+IF($F6977=1,1,0)</f>
        <v>3</v>
      </c>
      <c r="H6977" s="0" t="str">
        <f aca="false">IF($F6977=1,$G6977,"")</f>
        <v/>
      </c>
    </row>
    <row r="6978" customFormat="false" ht="15" hidden="false" customHeight="false" outlineLevel="0" collapsed="false">
      <c r="A6978" s="30" t="n">
        <v>1090</v>
      </c>
      <c r="B6978" s="31" t="n">
        <v>24.5818</v>
      </c>
      <c r="C6978" s="32" t="n">
        <f aca="false">IF($A6978="","",IF(設定!$B$21="dB",10^($B6978/20),ABS($B6978)))</f>
        <v>16.9468895895839</v>
      </c>
      <c r="D6978" s="32" t="n">
        <f aca="false">IF($A6978="","",$A6978^2)</f>
        <v>1188100</v>
      </c>
      <c r="E6978" s="32" t="n">
        <f aca="false">IF($A6978="","",IF($C6978&lt;=0,"",1/$C6978^2))</f>
        <v>0.00348192971215223</v>
      </c>
      <c r="F6978" s="33" t="n">
        <f aca="false">IF(OR(ROW()-設定!$B$30&lt;2,ROW()+設定!$B$30&gt;13701,N($A6978)&lt;=0,N(INDEX($A$2:$A$13701,MIN(13700,MAX(1,ROW()-1+設定!$B$30))))&lt;=0,$A6978&lt;設定!$B$28,$A6978&gt;設定!$B$29),0,IF(AND($C6978&gt;=MAX(INDEX($C$1:$C$13701,MAX(1,ROW()-設定!$B$24)):INDEX($C$1:$C$13701,MAX(1,ROW()-1))),$C6978&gt;MAX(INDEX($C$1:$C$13701,MIN(13701,ROW()+1)):INDEX($C$1:$C$13701,MIN(13701,ROW()+設定!$B$24))),$C6978&gt;=設定!$B$32,$C6978&gt;=MAX(MIN(INDEX($C$1:$C$13701,MAX(1,ROW()-設定!$B$26)):INDEX($C$1:$C$13701,MAX(1,ROW()-1))),MIN(INDEX($C$1:$C$13701,MIN(13701,ROW()+1)):INDEX($C$1:$C$13701,MIN(13701,ROW()+設定!$B$26))))*10^(設定!$B$27/20)),1,0))</f>
        <v>0</v>
      </c>
      <c r="G6978" s="33" t="n">
        <f aca="false">$G6977+IF($F6978=1,1,0)</f>
        <v>3</v>
      </c>
      <c r="H6978" s="0" t="str">
        <f aca="false">IF($F6978=1,$G6978,"")</f>
        <v/>
      </c>
    </row>
    <row r="6979" customFormat="false" ht="15" hidden="false" customHeight="false" outlineLevel="0" collapsed="false">
      <c r="A6979" s="30" t="n">
        <v>1090.15625</v>
      </c>
      <c r="B6979" s="31" t="n">
        <v>24.7756</v>
      </c>
      <c r="C6979" s="32" t="n">
        <f aca="false">IF($A6979="","",IF(設定!$B$21="dB",10^($B6979/20),ABS($B6979)))</f>
        <v>17.3292592930125</v>
      </c>
      <c r="D6979" s="32" t="n">
        <f aca="false">IF($A6979="","",$A6979^2)</f>
        <v>1188440.64941406</v>
      </c>
      <c r="E6979" s="32" t="n">
        <f aca="false">IF($A6979="","",IF($C6979&lt;=0,"",1/$C6979^2))</f>
        <v>0.00332996753928977</v>
      </c>
      <c r="F6979" s="33" t="n">
        <f aca="false">IF(OR(ROW()-設定!$B$30&lt;2,ROW()+設定!$B$30&gt;13701,N($A6979)&lt;=0,N(INDEX($A$2:$A$13701,MIN(13700,MAX(1,ROW()-1+設定!$B$30))))&lt;=0,$A6979&lt;設定!$B$28,$A6979&gt;設定!$B$29),0,IF(AND($C6979&gt;=MAX(INDEX($C$1:$C$13701,MAX(1,ROW()-設定!$B$24)):INDEX($C$1:$C$13701,MAX(1,ROW()-1))),$C6979&gt;MAX(INDEX($C$1:$C$13701,MIN(13701,ROW()+1)):INDEX($C$1:$C$13701,MIN(13701,ROW()+設定!$B$24))),$C6979&gt;=設定!$B$32,$C6979&gt;=MAX(MIN(INDEX($C$1:$C$13701,MAX(1,ROW()-設定!$B$26)):INDEX($C$1:$C$13701,MAX(1,ROW()-1))),MIN(INDEX($C$1:$C$13701,MIN(13701,ROW()+1)):INDEX($C$1:$C$13701,MIN(13701,ROW()+設定!$B$26))))*10^(設定!$B$27/20)),1,0))</f>
        <v>0</v>
      </c>
      <c r="G6979" s="33" t="n">
        <f aca="false">$G6978+IF($F6979=1,1,0)</f>
        <v>3</v>
      </c>
      <c r="H6979" s="0" t="str">
        <f aca="false">IF($F6979=1,$G6979,"")</f>
        <v/>
      </c>
    </row>
    <row r="6980" customFormat="false" ht="15" hidden="false" customHeight="false" outlineLevel="0" collapsed="false">
      <c r="A6980" s="30" t="n">
        <v>1090.3125</v>
      </c>
      <c r="B6980" s="31" t="n">
        <v>24.7029</v>
      </c>
      <c r="C6980" s="32" t="n">
        <f aca="false">IF($A6980="","",IF(設定!$B$21="dB",10^($B6980/20),ABS($B6980)))</f>
        <v>17.1848204930323</v>
      </c>
      <c r="D6980" s="32" t="n">
        <f aca="false">IF($A6980="","",$A6980^2)</f>
        <v>1188781.34765625</v>
      </c>
      <c r="E6980" s="32" t="n">
        <f aca="false">IF($A6980="","",IF($C6980&lt;=0,"",1/$C6980^2))</f>
        <v>0.00338617968590134</v>
      </c>
      <c r="F6980" s="33" t="n">
        <f aca="false">IF(OR(ROW()-設定!$B$30&lt;2,ROW()+設定!$B$30&gt;13701,N($A6980)&lt;=0,N(INDEX($A$2:$A$13701,MIN(13700,MAX(1,ROW()-1+設定!$B$30))))&lt;=0,$A6980&lt;設定!$B$28,$A6980&gt;設定!$B$29),0,IF(AND($C6980&gt;=MAX(INDEX($C$1:$C$13701,MAX(1,ROW()-設定!$B$24)):INDEX($C$1:$C$13701,MAX(1,ROW()-1))),$C6980&gt;MAX(INDEX($C$1:$C$13701,MIN(13701,ROW()+1)):INDEX($C$1:$C$13701,MIN(13701,ROW()+設定!$B$24))),$C6980&gt;=設定!$B$32,$C6980&gt;=MAX(MIN(INDEX($C$1:$C$13701,MAX(1,ROW()-設定!$B$26)):INDEX($C$1:$C$13701,MAX(1,ROW()-1))),MIN(INDEX($C$1:$C$13701,MIN(13701,ROW()+1)):INDEX($C$1:$C$13701,MIN(13701,ROW()+設定!$B$26))))*10^(設定!$B$27/20)),1,0))</f>
        <v>0</v>
      </c>
      <c r="G6980" s="33" t="n">
        <f aca="false">$G6979+IF($F6980=1,1,0)</f>
        <v>3</v>
      </c>
      <c r="H6980" s="0" t="str">
        <f aca="false">IF($F6980=1,$G6980,"")</f>
        <v/>
      </c>
    </row>
    <row r="6981" customFormat="false" ht="15" hidden="false" customHeight="false" outlineLevel="0" collapsed="false">
      <c r="A6981" s="30" t="n">
        <v>1090.46875</v>
      </c>
      <c r="B6981" s="31" t="n">
        <v>24.7311</v>
      </c>
      <c r="C6981" s="32" t="n">
        <f aca="false">IF($A6981="","",IF(設定!$B$21="dB",10^($B6981/20),ABS($B6981)))</f>
        <v>17.2407041723833</v>
      </c>
      <c r="D6981" s="32" t="n">
        <f aca="false">IF($A6981="","",$A6981^2)</f>
        <v>1189122.09472656</v>
      </c>
      <c r="E6981" s="32" t="n">
        <f aca="false">IF($A6981="","",IF($C6981&lt;=0,"",1/$C6981^2))</f>
        <v>0.00336426347051128</v>
      </c>
      <c r="F6981" s="33" t="n">
        <f aca="false">IF(OR(ROW()-設定!$B$30&lt;2,ROW()+設定!$B$30&gt;13701,N($A6981)&lt;=0,N(INDEX($A$2:$A$13701,MIN(13700,MAX(1,ROW()-1+設定!$B$30))))&lt;=0,$A6981&lt;設定!$B$28,$A6981&gt;設定!$B$29),0,IF(AND($C6981&gt;=MAX(INDEX($C$1:$C$13701,MAX(1,ROW()-設定!$B$24)):INDEX($C$1:$C$13701,MAX(1,ROW()-1))),$C6981&gt;MAX(INDEX($C$1:$C$13701,MIN(13701,ROW()+1)):INDEX($C$1:$C$13701,MIN(13701,ROW()+設定!$B$24))),$C6981&gt;=設定!$B$32,$C6981&gt;=MAX(MIN(INDEX($C$1:$C$13701,MAX(1,ROW()-設定!$B$26)):INDEX($C$1:$C$13701,MAX(1,ROW()-1))),MIN(INDEX($C$1:$C$13701,MIN(13701,ROW()+1)):INDEX($C$1:$C$13701,MIN(13701,ROW()+設定!$B$26))))*10^(設定!$B$27/20)),1,0))</f>
        <v>0</v>
      </c>
      <c r="G6981" s="33" t="n">
        <f aca="false">$G6980+IF($F6981=1,1,0)</f>
        <v>3</v>
      </c>
      <c r="H6981" s="0" t="str">
        <f aca="false">IF($F6981=1,$G6981,"")</f>
        <v/>
      </c>
    </row>
    <row r="6982" customFormat="false" ht="15" hidden="false" customHeight="false" outlineLevel="0" collapsed="false">
      <c r="A6982" s="30" t="n">
        <v>1090.625</v>
      </c>
      <c r="B6982" s="31" t="n">
        <v>24.7583</v>
      </c>
      <c r="C6982" s="32" t="n">
        <f aca="false">IF($A6982="","",IF(設定!$B$21="dB",10^($B6982/20),ABS($B6982)))</f>
        <v>17.294778331485</v>
      </c>
      <c r="D6982" s="32" t="n">
        <f aca="false">IF($A6982="","",$A6982^2)</f>
        <v>1189462.890625</v>
      </c>
      <c r="E6982" s="32" t="n">
        <f aca="false">IF($A6982="","",IF($C6982&lt;=0,"",1/$C6982^2))</f>
        <v>0.00334325882760893</v>
      </c>
      <c r="F6982" s="33" t="n">
        <f aca="false">IF(OR(ROW()-設定!$B$30&lt;2,ROW()+設定!$B$30&gt;13701,N($A6982)&lt;=0,N(INDEX($A$2:$A$13701,MIN(13700,MAX(1,ROW()-1+設定!$B$30))))&lt;=0,$A6982&lt;設定!$B$28,$A6982&gt;設定!$B$29),0,IF(AND($C6982&gt;=MAX(INDEX($C$1:$C$13701,MAX(1,ROW()-設定!$B$24)):INDEX($C$1:$C$13701,MAX(1,ROW()-1))),$C6982&gt;MAX(INDEX($C$1:$C$13701,MIN(13701,ROW()+1)):INDEX($C$1:$C$13701,MIN(13701,ROW()+設定!$B$24))),$C6982&gt;=設定!$B$32,$C6982&gt;=MAX(MIN(INDEX($C$1:$C$13701,MAX(1,ROW()-設定!$B$26)):INDEX($C$1:$C$13701,MAX(1,ROW()-1))),MIN(INDEX($C$1:$C$13701,MIN(13701,ROW()+1)):INDEX($C$1:$C$13701,MIN(13701,ROW()+設定!$B$26))))*10^(設定!$B$27/20)),1,0))</f>
        <v>0</v>
      </c>
      <c r="G6982" s="33" t="n">
        <f aca="false">$G6981+IF($F6982=1,1,0)</f>
        <v>3</v>
      </c>
      <c r="H6982" s="0" t="str">
        <f aca="false">IF($F6982=1,$G6982,"")</f>
        <v/>
      </c>
    </row>
    <row r="6983" customFormat="false" ht="15" hidden="false" customHeight="false" outlineLevel="0" collapsed="false">
      <c r="A6983" s="30" t="n">
        <v>1090.78125</v>
      </c>
      <c r="B6983" s="31" t="n">
        <v>24.812</v>
      </c>
      <c r="C6983" s="32" t="n">
        <f aca="false">IF($A6983="","",IF(設定!$B$21="dB",10^($B6983/20),ABS($B6983)))</f>
        <v>17.4020334853884</v>
      </c>
      <c r="D6983" s="32" t="n">
        <f aca="false">IF($A6983="","",$A6983^2)</f>
        <v>1189803.73535156</v>
      </c>
      <c r="E6983" s="32" t="n">
        <f aca="false">IF($A6983="","",IF($C6983&lt;=0,"",1/$C6983^2))</f>
        <v>0.00330217435267076</v>
      </c>
      <c r="F6983" s="33" t="n">
        <f aca="false">IF(OR(ROW()-設定!$B$30&lt;2,ROW()+設定!$B$30&gt;13701,N($A6983)&lt;=0,N(INDEX($A$2:$A$13701,MIN(13700,MAX(1,ROW()-1+設定!$B$30))))&lt;=0,$A6983&lt;設定!$B$28,$A6983&gt;設定!$B$29),0,IF(AND($C6983&gt;=MAX(INDEX($C$1:$C$13701,MAX(1,ROW()-設定!$B$24)):INDEX($C$1:$C$13701,MAX(1,ROW()-1))),$C6983&gt;MAX(INDEX($C$1:$C$13701,MIN(13701,ROW()+1)):INDEX($C$1:$C$13701,MIN(13701,ROW()+設定!$B$24))),$C6983&gt;=設定!$B$32,$C6983&gt;=MAX(MIN(INDEX($C$1:$C$13701,MAX(1,ROW()-設定!$B$26)):INDEX($C$1:$C$13701,MAX(1,ROW()-1))),MIN(INDEX($C$1:$C$13701,MIN(13701,ROW()+1)):INDEX($C$1:$C$13701,MIN(13701,ROW()+設定!$B$26))))*10^(設定!$B$27/20)),1,0))</f>
        <v>0</v>
      </c>
      <c r="G6983" s="33" t="n">
        <f aca="false">$G6982+IF($F6983=1,1,0)</f>
        <v>3</v>
      </c>
      <c r="H6983" s="0" t="str">
        <f aca="false">IF($F6983=1,$G6983,"")</f>
        <v/>
      </c>
    </row>
    <row r="6984" customFormat="false" ht="15" hidden="false" customHeight="false" outlineLevel="0" collapsed="false">
      <c r="A6984" s="30" t="n">
        <v>1090.9375</v>
      </c>
      <c r="B6984" s="31" t="n">
        <v>24.9092</v>
      </c>
      <c r="C6984" s="32" t="n">
        <f aca="false">IF($A6984="","",IF(設定!$B$21="dB",10^($B6984/20),ABS($B6984)))</f>
        <v>17.5978657400379</v>
      </c>
      <c r="D6984" s="32" t="n">
        <f aca="false">IF($A6984="","",$A6984^2)</f>
        <v>1190144.62890625</v>
      </c>
      <c r="E6984" s="32" t="n">
        <f aca="false">IF($A6984="","",IF($C6984&lt;=0,"",1/$C6984^2))</f>
        <v>0.00322908888708587</v>
      </c>
      <c r="F6984" s="33" t="n">
        <f aca="false">IF(OR(ROW()-設定!$B$30&lt;2,ROW()+設定!$B$30&gt;13701,N($A6984)&lt;=0,N(INDEX($A$2:$A$13701,MIN(13700,MAX(1,ROW()-1+設定!$B$30))))&lt;=0,$A6984&lt;設定!$B$28,$A6984&gt;設定!$B$29),0,IF(AND($C6984&gt;=MAX(INDEX($C$1:$C$13701,MAX(1,ROW()-設定!$B$24)):INDEX($C$1:$C$13701,MAX(1,ROW()-1))),$C6984&gt;MAX(INDEX($C$1:$C$13701,MIN(13701,ROW()+1)):INDEX($C$1:$C$13701,MIN(13701,ROW()+設定!$B$24))),$C6984&gt;=設定!$B$32,$C6984&gt;=MAX(MIN(INDEX($C$1:$C$13701,MAX(1,ROW()-設定!$B$26)):INDEX($C$1:$C$13701,MAX(1,ROW()-1))),MIN(INDEX($C$1:$C$13701,MIN(13701,ROW()+1)):INDEX($C$1:$C$13701,MIN(13701,ROW()+設定!$B$26))))*10^(設定!$B$27/20)),1,0))</f>
        <v>0</v>
      </c>
      <c r="G6984" s="33" t="n">
        <f aca="false">$G6983+IF($F6984=1,1,0)</f>
        <v>3</v>
      </c>
      <c r="H6984" s="0" t="str">
        <f aca="false">IF($F6984=1,$G6984,"")</f>
        <v/>
      </c>
    </row>
    <row r="6985" customFormat="false" ht="15" hidden="false" customHeight="false" outlineLevel="0" collapsed="false">
      <c r="A6985" s="30" t="n">
        <v>1091.09375</v>
      </c>
      <c r="B6985" s="31" t="n">
        <v>24.8142</v>
      </c>
      <c r="C6985" s="32" t="n">
        <f aca="false">IF($A6985="","",IF(設定!$B$21="dB",10^($B6985/20),ABS($B6985)))</f>
        <v>17.4064417065496</v>
      </c>
      <c r="D6985" s="32" t="n">
        <f aca="false">IF($A6985="","",$A6985^2)</f>
        <v>1190485.57128906</v>
      </c>
      <c r="E6985" s="32" t="n">
        <f aca="false">IF($A6985="","",IF($C6985&lt;=0,"",1/$C6985^2))</f>
        <v>0.00330050199805124</v>
      </c>
      <c r="F6985" s="33" t="n">
        <f aca="false">IF(OR(ROW()-設定!$B$30&lt;2,ROW()+設定!$B$30&gt;13701,N($A6985)&lt;=0,N(INDEX($A$2:$A$13701,MIN(13700,MAX(1,ROW()-1+設定!$B$30))))&lt;=0,$A6985&lt;設定!$B$28,$A6985&gt;設定!$B$29),0,IF(AND($C6985&gt;=MAX(INDEX($C$1:$C$13701,MAX(1,ROW()-設定!$B$24)):INDEX($C$1:$C$13701,MAX(1,ROW()-1))),$C6985&gt;MAX(INDEX($C$1:$C$13701,MIN(13701,ROW()+1)):INDEX($C$1:$C$13701,MIN(13701,ROW()+設定!$B$24))),$C6985&gt;=設定!$B$32,$C6985&gt;=MAX(MIN(INDEX($C$1:$C$13701,MAX(1,ROW()-設定!$B$26)):INDEX($C$1:$C$13701,MAX(1,ROW()-1))),MIN(INDEX($C$1:$C$13701,MIN(13701,ROW()+1)):INDEX($C$1:$C$13701,MIN(13701,ROW()+設定!$B$26))))*10^(設定!$B$27/20)),1,0))</f>
        <v>0</v>
      </c>
      <c r="G6985" s="33" t="n">
        <f aca="false">$G6984+IF($F6985=1,1,0)</f>
        <v>3</v>
      </c>
      <c r="H6985" s="0" t="str">
        <f aca="false">IF($F6985=1,$G6985,"")</f>
        <v/>
      </c>
    </row>
    <row r="6986" customFormat="false" ht="15" hidden="false" customHeight="false" outlineLevel="0" collapsed="false">
      <c r="A6986" s="30" t="n">
        <v>1091.25</v>
      </c>
      <c r="B6986" s="31" t="n">
        <v>25.0585</v>
      </c>
      <c r="C6986" s="32" t="n">
        <f aca="false">IF($A6986="","",IF(設定!$B$21="dB",10^($B6986/20),ABS($B6986)))</f>
        <v>17.9029665405851</v>
      </c>
      <c r="D6986" s="32" t="n">
        <f aca="false">IF($A6986="","",$A6986^2)</f>
        <v>1190826.5625</v>
      </c>
      <c r="E6986" s="32" t="n">
        <f aca="false">IF($A6986="","",IF($C6986&lt;=0,"",1/$C6986^2))</f>
        <v>0.0031199669964452</v>
      </c>
      <c r="F6986" s="33" t="n">
        <f aca="false">IF(OR(ROW()-設定!$B$30&lt;2,ROW()+設定!$B$30&gt;13701,N($A6986)&lt;=0,N(INDEX($A$2:$A$13701,MIN(13700,MAX(1,ROW()-1+設定!$B$30))))&lt;=0,$A6986&lt;設定!$B$28,$A6986&gt;設定!$B$29),0,IF(AND($C6986&gt;=MAX(INDEX($C$1:$C$13701,MAX(1,ROW()-設定!$B$24)):INDEX($C$1:$C$13701,MAX(1,ROW()-1))),$C6986&gt;MAX(INDEX($C$1:$C$13701,MIN(13701,ROW()+1)):INDEX($C$1:$C$13701,MIN(13701,ROW()+設定!$B$24))),$C6986&gt;=設定!$B$32,$C6986&gt;=MAX(MIN(INDEX($C$1:$C$13701,MAX(1,ROW()-設定!$B$26)):INDEX($C$1:$C$13701,MAX(1,ROW()-1))),MIN(INDEX($C$1:$C$13701,MIN(13701,ROW()+1)):INDEX($C$1:$C$13701,MIN(13701,ROW()+設定!$B$26))))*10^(設定!$B$27/20)),1,0))</f>
        <v>0</v>
      </c>
      <c r="G6986" s="33" t="n">
        <f aca="false">$G6985+IF($F6986=1,1,0)</f>
        <v>3</v>
      </c>
      <c r="H6986" s="0" t="str">
        <f aca="false">IF($F6986=1,$G6986,"")</f>
        <v/>
      </c>
    </row>
    <row r="6987" customFormat="false" ht="15" hidden="false" customHeight="false" outlineLevel="0" collapsed="false">
      <c r="A6987" s="30" t="n">
        <v>1091.40625</v>
      </c>
      <c r="B6987" s="31" t="n">
        <v>25.1474</v>
      </c>
      <c r="C6987" s="32" t="n">
        <f aca="false">IF($A6987="","",IF(設定!$B$21="dB",10^($B6987/20),ABS($B6987)))</f>
        <v>18.0871441576279</v>
      </c>
      <c r="D6987" s="32" t="n">
        <f aca="false">IF($A6987="","",$A6987^2)</f>
        <v>1191167.60253906</v>
      </c>
      <c r="E6987" s="32" t="n">
        <f aca="false">IF($A6987="","",IF($C6987&lt;=0,"",1/$C6987^2))</f>
        <v>0.00305675055689138</v>
      </c>
      <c r="F6987" s="33" t="n">
        <f aca="false">IF(OR(ROW()-設定!$B$30&lt;2,ROW()+設定!$B$30&gt;13701,N($A6987)&lt;=0,N(INDEX($A$2:$A$13701,MIN(13700,MAX(1,ROW()-1+設定!$B$30))))&lt;=0,$A6987&lt;設定!$B$28,$A6987&gt;設定!$B$29),0,IF(AND($C6987&gt;=MAX(INDEX($C$1:$C$13701,MAX(1,ROW()-設定!$B$24)):INDEX($C$1:$C$13701,MAX(1,ROW()-1))),$C6987&gt;MAX(INDEX($C$1:$C$13701,MIN(13701,ROW()+1)):INDEX($C$1:$C$13701,MIN(13701,ROW()+設定!$B$24))),$C6987&gt;=設定!$B$32,$C6987&gt;=MAX(MIN(INDEX($C$1:$C$13701,MAX(1,ROW()-設定!$B$26)):INDEX($C$1:$C$13701,MAX(1,ROW()-1))),MIN(INDEX($C$1:$C$13701,MIN(13701,ROW()+1)):INDEX($C$1:$C$13701,MIN(13701,ROW()+設定!$B$26))))*10^(設定!$B$27/20)),1,0))</f>
        <v>0</v>
      </c>
      <c r="G6987" s="33" t="n">
        <f aca="false">$G6986+IF($F6987=1,1,0)</f>
        <v>3</v>
      </c>
      <c r="H6987" s="0" t="str">
        <f aca="false">IF($F6987=1,$G6987,"")</f>
        <v/>
      </c>
    </row>
    <row r="6988" customFormat="false" ht="15" hidden="false" customHeight="false" outlineLevel="0" collapsed="false">
      <c r="A6988" s="30" t="n">
        <v>1091.5625</v>
      </c>
      <c r="B6988" s="31" t="n">
        <v>25.1519</v>
      </c>
      <c r="C6988" s="32" t="n">
        <f aca="false">IF($A6988="","",IF(設定!$B$21="dB",10^($B6988/20),ABS($B6988)))</f>
        <v>18.0965172028349</v>
      </c>
      <c r="D6988" s="32" t="n">
        <f aca="false">IF($A6988="","",$A6988^2)</f>
        <v>1191508.69140625</v>
      </c>
      <c r="E6988" s="32" t="n">
        <f aca="false">IF($A6988="","",IF($C6988&lt;=0,"",1/$C6988^2))</f>
        <v>0.00305358490452162</v>
      </c>
      <c r="F6988" s="33" t="n">
        <f aca="false">IF(OR(ROW()-設定!$B$30&lt;2,ROW()+設定!$B$30&gt;13701,N($A6988)&lt;=0,N(INDEX($A$2:$A$13701,MIN(13700,MAX(1,ROW()-1+設定!$B$30))))&lt;=0,$A6988&lt;設定!$B$28,$A6988&gt;設定!$B$29),0,IF(AND($C6988&gt;=MAX(INDEX($C$1:$C$13701,MAX(1,ROW()-設定!$B$24)):INDEX($C$1:$C$13701,MAX(1,ROW()-1))),$C6988&gt;MAX(INDEX($C$1:$C$13701,MIN(13701,ROW()+1)):INDEX($C$1:$C$13701,MIN(13701,ROW()+設定!$B$24))),$C6988&gt;=設定!$B$32,$C6988&gt;=MAX(MIN(INDEX($C$1:$C$13701,MAX(1,ROW()-設定!$B$26)):INDEX($C$1:$C$13701,MAX(1,ROW()-1))),MIN(INDEX($C$1:$C$13701,MIN(13701,ROW()+1)):INDEX($C$1:$C$13701,MIN(13701,ROW()+設定!$B$26))))*10^(設定!$B$27/20)),1,0))</f>
        <v>0</v>
      </c>
      <c r="G6988" s="33" t="n">
        <f aca="false">$G6987+IF($F6988=1,1,0)</f>
        <v>3</v>
      </c>
      <c r="H6988" s="0" t="str">
        <f aca="false">IF($F6988=1,$G6988,"")</f>
        <v/>
      </c>
    </row>
    <row r="6989" customFormat="false" ht="15" hidden="false" customHeight="false" outlineLevel="0" collapsed="false">
      <c r="A6989" s="30" t="n">
        <v>1091.71875</v>
      </c>
      <c r="B6989" s="31" t="n">
        <v>25.0308</v>
      </c>
      <c r="C6989" s="32" t="n">
        <f aca="false">IF($A6989="","",IF(設定!$B$21="dB",10^($B6989/20),ABS($B6989)))</f>
        <v>17.8459634836915</v>
      </c>
      <c r="D6989" s="32" t="n">
        <f aca="false">IF($A6989="","",$A6989^2)</f>
        <v>1191849.82910156</v>
      </c>
      <c r="E6989" s="32" t="n">
        <f aca="false">IF($A6989="","",IF($C6989&lt;=0,"",1/$C6989^2))</f>
        <v>0.00313993024407481</v>
      </c>
      <c r="F6989" s="33" t="n">
        <f aca="false">IF(OR(ROW()-設定!$B$30&lt;2,ROW()+設定!$B$30&gt;13701,N($A6989)&lt;=0,N(INDEX($A$2:$A$13701,MIN(13700,MAX(1,ROW()-1+設定!$B$30))))&lt;=0,$A6989&lt;設定!$B$28,$A6989&gt;設定!$B$29),0,IF(AND($C6989&gt;=MAX(INDEX($C$1:$C$13701,MAX(1,ROW()-設定!$B$24)):INDEX($C$1:$C$13701,MAX(1,ROW()-1))),$C6989&gt;MAX(INDEX($C$1:$C$13701,MIN(13701,ROW()+1)):INDEX($C$1:$C$13701,MIN(13701,ROW()+設定!$B$24))),$C6989&gt;=設定!$B$32,$C6989&gt;=MAX(MIN(INDEX($C$1:$C$13701,MAX(1,ROW()-設定!$B$26)):INDEX($C$1:$C$13701,MAX(1,ROW()-1))),MIN(INDEX($C$1:$C$13701,MIN(13701,ROW()+1)):INDEX($C$1:$C$13701,MIN(13701,ROW()+設定!$B$26))))*10^(設定!$B$27/20)),1,0))</f>
        <v>0</v>
      </c>
      <c r="G6989" s="33" t="n">
        <f aca="false">$G6988+IF($F6989=1,1,0)</f>
        <v>3</v>
      </c>
      <c r="H6989" s="0" t="str">
        <f aca="false">IF($F6989=1,$G6989,"")</f>
        <v/>
      </c>
    </row>
    <row r="6990" customFormat="false" ht="15" hidden="false" customHeight="false" outlineLevel="0" collapsed="false">
      <c r="A6990" s="30" t="n">
        <v>1091.875</v>
      </c>
      <c r="B6990" s="31" t="n">
        <v>24.9637</v>
      </c>
      <c r="C6990" s="32" t="n">
        <f aca="false">IF($A6990="","",IF(設定!$B$21="dB",10^($B6990/20),ABS($B6990)))</f>
        <v>17.7086314684254</v>
      </c>
      <c r="D6990" s="32" t="n">
        <f aca="false">IF($A6990="","",$A6990^2)</f>
        <v>1192191.015625</v>
      </c>
      <c r="E6990" s="32" t="n">
        <f aca="false">IF($A6990="","",IF($C6990&lt;=0,"",1/$C6990^2))</f>
        <v>0.00318881996165774</v>
      </c>
      <c r="F6990" s="33" t="n">
        <f aca="false">IF(OR(ROW()-設定!$B$30&lt;2,ROW()+設定!$B$30&gt;13701,N($A6990)&lt;=0,N(INDEX($A$2:$A$13701,MIN(13700,MAX(1,ROW()-1+設定!$B$30))))&lt;=0,$A6990&lt;設定!$B$28,$A6990&gt;設定!$B$29),0,IF(AND($C6990&gt;=MAX(INDEX($C$1:$C$13701,MAX(1,ROW()-設定!$B$24)):INDEX($C$1:$C$13701,MAX(1,ROW()-1))),$C6990&gt;MAX(INDEX($C$1:$C$13701,MIN(13701,ROW()+1)):INDEX($C$1:$C$13701,MIN(13701,ROW()+設定!$B$24))),$C6990&gt;=設定!$B$32,$C6990&gt;=MAX(MIN(INDEX($C$1:$C$13701,MAX(1,ROW()-設定!$B$26)):INDEX($C$1:$C$13701,MAX(1,ROW()-1))),MIN(INDEX($C$1:$C$13701,MIN(13701,ROW()+1)):INDEX($C$1:$C$13701,MIN(13701,ROW()+設定!$B$26))))*10^(設定!$B$27/20)),1,0))</f>
        <v>0</v>
      </c>
      <c r="G6990" s="33" t="n">
        <f aca="false">$G6989+IF($F6990=1,1,0)</f>
        <v>3</v>
      </c>
      <c r="H6990" s="0" t="str">
        <f aca="false">IF($F6990=1,$G6990,"")</f>
        <v/>
      </c>
    </row>
    <row r="6991" customFormat="false" ht="15" hidden="false" customHeight="false" outlineLevel="0" collapsed="false">
      <c r="A6991" s="30" t="n">
        <v>1092.03125</v>
      </c>
      <c r="B6991" s="31" t="n">
        <v>25.1303</v>
      </c>
      <c r="C6991" s="32" t="n">
        <f aca="false">IF($A6991="","",IF(設定!$B$21="dB",10^($B6991/20),ABS($B6991)))</f>
        <v>18.0515708397175</v>
      </c>
      <c r="D6991" s="32" t="n">
        <f aca="false">IF($A6991="","",$A6991^2)</f>
        <v>1192532.25097656</v>
      </c>
      <c r="E6991" s="32" t="n">
        <f aca="false">IF($A6991="","",IF($C6991&lt;=0,"",1/$C6991^2))</f>
        <v>0.00306880999518481</v>
      </c>
      <c r="F6991" s="33" t="n">
        <f aca="false">IF(OR(ROW()-設定!$B$30&lt;2,ROW()+設定!$B$30&gt;13701,N($A6991)&lt;=0,N(INDEX($A$2:$A$13701,MIN(13700,MAX(1,ROW()-1+設定!$B$30))))&lt;=0,$A6991&lt;設定!$B$28,$A6991&gt;設定!$B$29),0,IF(AND($C6991&gt;=MAX(INDEX($C$1:$C$13701,MAX(1,ROW()-設定!$B$24)):INDEX($C$1:$C$13701,MAX(1,ROW()-1))),$C6991&gt;MAX(INDEX($C$1:$C$13701,MIN(13701,ROW()+1)):INDEX($C$1:$C$13701,MIN(13701,ROW()+設定!$B$24))),$C6991&gt;=設定!$B$32,$C6991&gt;=MAX(MIN(INDEX($C$1:$C$13701,MAX(1,ROW()-設定!$B$26)):INDEX($C$1:$C$13701,MAX(1,ROW()-1))),MIN(INDEX($C$1:$C$13701,MIN(13701,ROW()+1)):INDEX($C$1:$C$13701,MIN(13701,ROW()+設定!$B$26))))*10^(設定!$B$27/20)),1,0))</f>
        <v>0</v>
      </c>
      <c r="G6991" s="33" t="n">
        <f aca="false">$G6990+IF($F6991=1,1,0)</f>
        <v>3</v>
      </c>
      <c r="H6991" s="0" t="str">
        <f aca="false">IF($F6991=1,$G6991,"")</f>
        <v/>
      </c>
    </row>
    <row r="6992" customFormat="false" ht="15" hidden="false" customHeight="false" outlineLevel="0" collapsed="false">
      <c r="A6992" s="30" t="n">
        <v>1092.1875</v>
      </c>
      <c r="B6992" s="31" t="n">
        <v>25.238</v>
      </c>
      <c r="C6992" s="32" t="n">
        <f aca="false">IF($A6992="","",IF(設定!$B$21="dB",10^($B6992/20),ABS($B6992)))</f>
        <v>18.2767932897041</v>
      </c>
      <c r="D6992" s="32" t="n">
        <f aca="false">IF($A6992="","",$A6992^2)</f>
        <v>1192873.53515625</v>
      </c>
      <c r="E6992" s="32" t="n">
        <f aca="false">IF($A6992="","",IF($C6992&lt;=0,"",1/$C6992^2))</f>
        <v>0.00299364294273986</v>
      </c>
      <c r="F6992" s="33" t="n">
        <f aca="false">IF(OR(ROW()-設定!$B$30&lt;2,ROW()+設定!$B$30&gt;13701,N($A6992)&lt;=0,N(INDEX($A$2:$A$13701,MIN(13700,MAX(1,ROW()-1+設定!$B$30))))&lt;=0,$A6992&lt;設定!$B$28,$A6992&gt;設定!$B$29),0,IF(AND($C6992&gt;=MAX(INDEX($C$1:$C$13701,MAX(1,ROW()-設定!$B$24)):INDEX($C$1:$C$13701,MAX(1,ROW()-1))),$C6992&gt;MAX(INDEX($C$1:$C$13701,MIN(13701,ROW()+1)):INDEX($C$1:$C$13701,MIN(13701,ROW()+設定!$B$24))),$C6992&gt;=設定!$B$32,$C6992&gt;=MAX(MIN(INDEX($C$1:$C$13701,MAX(1,ROW()-設定!$B$26)):INDEX($C$1:$C$13701,MAX(1,ROW()-1))),MIN(INDEX($C$1:$C$13701,MIN(13701,ROW()+1)):INDEX($C$1:$C$13701,MIN(13701,ROW()+設定!$B$26))))*10^(設定!$B$27/20)),1,0))</f>
        <v>0</v>
      </c>
      <c r="G6992" s="33" t="n">
        <f aca="false">$G6991+IF($F6992=1,1,0)</f>
        <v>3</v>
      </c>
      <c r="H6992" s="0" t="str">
        <f aca="false">IF($F6992=1,$G6992,"")</f>
        <v/>
      </c>
    </row>
    <row r="6993" customFormat="false" ht="15" hidden="false" customHeight="false" outlineLevel="0" collapsed="false">
      <c r="A6993" s="30" t="n">
        <v>1092.34375</v>
      </c>
      <c r="B6993" s="31" t="n">
        <v>25.3543</v>
      </c>
      <c r="C6993" s="32" t="n">
        <f aca="false">IF($A6993="","",IF(設定!$B$21="dB",10^($B6993/20),ABS($B6993)))</f>
        <v>18.5231566686478</v>
      </c>
      <c r="D6993" s="32" t="n">
        <f aca="false">IF($A6993="","",$A6993^2)</f>
        <v>1193214.86816406</v>
      </c>
      <c r="E6993" s="32" t="n">
        <f aca="false">IF($A6993="","",IF($C6993&lt;=0,"",1/$C6993^2))</f>
        <v>0.00291453986523725</v>
      </c>
      <c r="F6993" s="33" t="n">
        <f aca="false">IF(OR(ROW()-設定!$B$30&lt;2,ROW()+設定!$B$30&gt;13701,N($A6993)&lt;=0,N(INDEX($A$2:$A$13701,MIN(13700,MAX(1,ROW()-1+設定!$B$30))))&lt;=0,$A6993&lt;設定!$B$28,$A6993&gt;設定!$B$29),0,IF(AND($C6993&gt;=MAX(INDEX($C$1:$C$13701,MAX(1,ROW()-設定!$B$24)):INDEX($C$1:$C$13701,MAX(1,ROW()-1))),$C6993&gt;MAX(INDEX($C$1:$C$13701,MIN(13701,ROW()+1)):INDEX($C$1:$C$13701,MIN(13701,ROW()+設定!$B$24))),$C6993&gt;=設定!$B$32,$C6993&gt;=MAX(MIN(INDEX($C$1:$C$13701,MAX(1,ROW()-設定!$B$26)):INDEX($C$1:$C$13701,MAX(1,ROW()-1))),MIN(INDEX($C$1:$C$13701,MIN(13701,ROW()+1)):INDEX($C$1:$C$13701,MIN(13701,ROW()+設定!$B$26))))*10^(設定!$B$27/20)),1,0))</f>
        <v>0</v>
      </c>
      <c r="G6993" s="33" t="n">
        <f aca="false">$G6992+IF($F6993=1,1,0)</f>
        <v>3</v>
      </c>
      <c r="H6993" s="0" t="str">
        <f aca="false">IF($F6993=1,$G6993,"")</f>
        <v/>
      </c>
    </row>
    <row r="6994" customFormat="false" ht="15" hidden="false" customHeight="false" outlineLevel="0" collapsed="false">
      <c r="A6994" s="30" t="n">
        <v>1092.5</v>
      </c>
      <c r="B6994" s="31" t="n">
        <v>25.299</v>
      </c>
      <c r="C6994" s="32" t="n">
        <f aca="false">IF($A6994="","",IF(設定!$B$21="dB",10^($B6994/20),ABS($B6994)))</f>
        <v>18.4056008695946</v>
      </c>
      <c r="D6994" s="32" t="n">
        <f aca="false">IF($A6994="","",$A6994^2)</f>
        <v>1193556.25</v>
      </c>
      <c r="E6994" s="32" t="n">
        <f aca="false">IF($A6994="","",IF($C6994&lt;=0,"",1/$C6994^2))</f>
        <v>0.00295188884594461</v>
      </c>
      <c r="F6994" s="33" t="n">
        <f aca="false">IF(OR(ROW()-設定!$B$30&lt;2,ROW()+設定!$B$30&gt;13701,N($A6994)&lt;=0,N(INDEX($A$2:$A$13701,MIN(13700,MAX(1,ROW()-1+設定!$B$30))))&lt;=0,$A6994&lt;設定!$B$28,$A6994&gt;設定!$B$29),0,IF(AND($C6994&gt;=MAX(INDEX($C$1:$C$13701,MAX(1,ROW()-設定!$B$24)):INDEX($C$1:$C$13701,MAX(1,ROW()-1))),$C6994&gt;MAX(INDEX($C$1:$C$13701,MIN(13701,ROW()+1)):INDEX($C$1:$C$13701,MIN(13701,ROW()+設定!$B$24))),$C6994&gt;=設定!$B$32,$C6994&gt;=MAX(MIN(INDEX($C$1:$C$13701,MAX(1,ROW()-設定!$B$26)):INDEX($C$1:$C$13701,MAX(1,ROW()-1))),MIN(INDEX($C$1:$C$13701,MIN(13701,ROW()+1)):INDEX($C$1:$C$13701,MIN(13701,ROW()+設定!$B$26))))*10^(設定!$B$27/20)),1,0))</f>
        <v>0</v>
      </c>
      <c r="G6994" s="33" t="n">
        <f aca="false">$G6993+IF($F6994=1,1,0)</f>
        <v>3</v>
      </c>
      <c r="H6994" s="0" t="str">
        <f aca="false">IF($F6994=1,$G6994,"")</f>
        <v/>
      </c>
    </row>
    <row r="6995" customFormat="false" ht="15" hidden="false" customHeight="false" outlineLevel="0" collapsed="false">
      <c r="A6995" s="30" t="n">
        <v>1092.65625</v>
      </c>
      <c r="B6995" s="31" t="n">
        <v>25.3348</v>
      </c>
      <c r="C6995" s="32" t="n">
        <f aca="false">IF($A6995="","",IF(設定!$B$21="dB",10^($B6995/20),ABS($B6995)))</f>
        <v>18.4816184473628</v>
      </c>
      <c r="D6995" s="32" t="n">
        <f aca="false">IF($A6995="","",$A6995^2)</f>
        <v>1193897.68066406</v>
      </c>
      <c r="E6995" s="32" t="n">
        <f aca="false">IF($A6995="","",IF($C6995&lt;=0,"",1/$C6995^2))</f>
        <v>0.00292765569179213</v>
      </c>
      <c r="F6995" s="33" t="n">
        <f aca="false">IF(OR(ROW()-設定!$B$30&lt;2,ROW()+設定!$B$30&gt;13701,N($A6995)&lt;=0,N(INDEX($A$2:$A$13701,MIN(13700,MAX(1,ROW()-1+設定!$B$30))))&lt;=0,$A6995&lt;設定!$B$28,$A6995&gt;設定!$B$29),0,IF(AND($C6995&gt;=MAX(INDEX($C$1:$C$13701,MAX(1,ROW()-設定!$B$24)):INDEX($C$1:$C$13701,MAX(1,ROW()-1))),$C6995&gt;MAX(INDEX($C$1:$C$13701,MIN(13701,ROW()+1)):INDEX($C$1:$C$13701,MIN(13701,ROW()+設定!$B$24))),$C6995&gt;=設定!$B$32,$C6995&gt;=MAX(MIN(INDEX($C$1:$C$13701,MAX(1,ROW()-設定!$B$26)):INDEX($C$1:$C$13701,MAX(1,ROW()-1))),MIN(INDEX($C$1:$C$13701,MIN(13701,ROW()+1)):INDEX($C$1:$C$13701,MIN(13701,ROW()+設定!$B$26))))*10^(設定!$B$27/20)),1,0))</f>
        <v>0</v>
      </c>
      <c r="G6995" s="33" t="n">
        <f aca="false">$G6994+IF($F6995=1,1,0)</f>
        <v>3</v>
      </c>
      <c r="H6995" s="0" t="str">
        <f aca="false">IF($F6995=1,$G6995,"")</f>
        <v/>
      </c>
    </row>
    <row r="6996" customFormat="false" ht="15" hidden="false" customHeight="false" outlineLevel="0" collapsed="false">
      <c r="A6996" s="30" t="n">
        <v>1092.8125</v>
      </c>
      <c r="B6996" s="31" t="n">
        <v>25.568</v>
      </c>
      <c r="C6996" s="32" t="n">
        <f aca="false">IF($A6996="","",IF(設定!$B$21="dB",10^($B6996/20),ABS($B6996)))</f>
        <v>18.984536566615</v>
      </c>
      <c r="D6996" s="32" t="n">
        <f aca="false">IF($A6996="","",$A6996^2)</f>
        <v>1194239.16015625</v>
      </c>
      <c r="E6996" s="32" t="n">
        <f aca="false">IF($A6996="","",IF($C6996&lt;=0,"",1/$C6996^2))</f>
        <v>0.00277459755988042</v>
      </c>
      <c r="F6996" s="33" t="n">
        <f aca="false">IF(OR(ROW()-設定!$B$30&lt;2,ROW()+設定!$B$30&gt;13701,N($A6996)&lt;=0,N(INDEX($A$2:$A$13701,MIN(13700,MAX(1,ROW()-1+設定!$B$30))))&lt;=0,$A6996&lt;設定!$B$28,$A6996&gt;設定!$B$29),0,IF(AND($C6996&gt;=MAX(INDEX($C$1:$C$13701,MAX(1,ROW()-設定!$B$24)):INDEX($C$1:$C$13701,MAX(1,ROW()-1))),$C6996&gt;MAX(INDEX($C$1:$C$13701,MIN(13701,ROW()+1)):INDEX($C$1:$C$13701,MIN(13701,ROW()+設定!$B$24))),$C6996&gt;=設定!$B$32,$C6996&gt;=MAX(MIN(INDEX($C$1:$C$13701,MAX(1,ROW()-設定!$B$26)):INDEX($C$1:$C$13701,MAX(1,ROW()-1))),MIN(INDEX($C$1:$C$13701,MIN(13701,ROW()+1)):INDEX($C$1:$C$13701,MIN(13701,ROW()+設定!$B$26))))*10^(設定!$B$27/20)),1,0))</f>
        <v>0</v>
      </c>
      <c r="G6996" s="33" t="n">
        <f aca="false">$G6995+IF($F6996=1,1,0)</f>
        <v>3</v>
      </c>
      <c r="H6996" s="0" t="str">
        <f aca="false">IF($F6996=1,$G6996,"")</f>
        <v/>
      </c>
    </row>
    <row r="6997" customFormat="false" ht="15" hidden="false" customHeight="false" outlineLevel="0" collapsed="false">
      <c r="A6997" s="30" t="n">
        <v>1092.96875</v>
      </c>
      <c r="B6997" s="31" t="n">
        <v>25.3941</v>
      </c>
      <c r="C6997" s="32" t="n">
        <f aca="false">IF($A6997="","",IF(設定!$B$21="dB",10^($B6997/20),ABS($B6997)))</f>
        <v>18.6082271999256</v>
      </c>
      <c r="D6997" s="32" t="n">
        <f aca="false">IF($A6997="","",$A6997^2)</f>
        <v>1194580.68847656</v>
      </c>
      <c r="E6997" s="32" t="n">
        <f aca="false">IF($A6997="","",IF($C6997&lt;=0,"",1/$C6997^2))</f>
        <v>0.00288795219519173</v>
      </c>
      <c r="F6997" s="33" t="n">
        <f aca="false">IF(OR(ROW()-設定!$B$30&lt;2,ROW()+設定!$B$30&gt;13701,N($A6997)&lt;=0,N(INDEX($A$2:$A$13701,MIN(13700,MAX(1,ROW()-1+設定!$B$30))))&lt;=0,$A6997&lt;設定!$B$28,$A6997&gt;設定!$B$29),0,IF(AND($C6997&gt;=MAX(INDEX($C$1:$C$13701,MAX(1,ROW()-設定!$B$24)):INDEX($C$1:$C$13701,MAX(1,ROW()-1))),$C6997&gt;MAX(INDEX($C$1:$C$13701,MIN(13701,ROW()+1)):INDEX($C$1:$C$13701,MIN(13701,ROW()+設定!$B$24))),$C6997&gt;=設定!$B$32,$C6997&gt;=MAX(MIN(INDEX($C$1:$C$13701,MAX(1,ROW()-設定!$B$26)):INDEX($C$1:$C$13701,MAX(1,ROW()-1))),MIN(INDEX($C$1:$C$13701,MIN(13701,ROW()+1)):INDEX($C$1:$C$13701,MIN(13701,ROW()+設定!$B$26))))*10^(設定!$B$27/20)),1,0))</f>
        <v>0</v>
      </c>
      <c r="G6997" s="33" t="n">
        <f aca="false">$G6996+IF($F6997=1,1,0)</f>
        <v>3</v>
      </c>
      <c r="H6997" s="0" t="str">
        <f aca="false">IF($F6997=1,$G6997,"")</f>
        <v/>
      </c>
    </row>
    <row r="6998" customFormat="false" ht="15" hidden="false" customHeight="false" outlineLevel="0" collapsed="false">
      <c r="A6998" s="30" t="n">
        <v>1093.125</v>
      </c>
      <c r="B6998" s="31" t="n">
        <v>25.6197</v>
      </c>
      <c r="C6998" s="32" t="n">
        <f aca="false">IF($A6998="","",IF(設定!$B$21="dB",10^($B6998/20),ABS($B6998)))</f>
        <v>19.0978729571074</v>
      </c>
      <c r="D6998" s="32" t="n">
        <f aca="false">IF($A6998="","",$A6998^2)</f>
        <v>1194922.265625</v>
      </c>
      <c r="E6998" s="32" t="n">
        <f aca="false">IF($A6998="","",IF($C6998&lt;=0,"",1/$C6998^2))</f>
        <v>0.00274176355970362</v>
      </c>
      <c r="F6998" s="33" t="n">
        <f aca="false">IF(OR(ROW()-設定!$B$30&lt;2,ROW()+設定!$B$30&gt;13701,N($A6998)&lt;=0,N(INDEX($A$2:$A$13701,MIN(13700,MAX(1,ROW()-1+設定!$B$30))))&lt;=0,$A6998&lt;設定!$B$28,$A6998&gt;設定!$B$29),0,IF(AND($C6998&gt;=MAX(INDEX($C$1:$C$13701,MAX(1,ROW()-設定!$B$24)):INDEX($C$1:$C$13701,MAX(1,ROW()-1))),$C6998&gt;MAX(INDEX($C$1:$C$13701,MIN(13701,ROW()+1)):INDEX($C$1:$C$13701,MIN(13701,ROW()+設定!$B$24))),$C6998&gt;=設定!$B$32,$C6998&gt;=MAX(MIN(INDEX($C$1:$C$13701,MAX(1,ROW()-設定!$B$26)):INDEX($C$1:$C$13701,MAX(1,ROW()-1))),MIN(INDEX($C$1:$C$13701,MIN(13701,ROW()+1)):INDEX($C$1:$C$13701,MIN(13701,ROW()+設定!$B$26))))*10^(設定!$B$27/20)),1,0))</f>
        <v>0</v>
      </c>
      <c r="G6998" s="33" t="n">
        <f aca="false">$G6997+IF($F6998=1,1,0)</f>
        <v>3</v>
      </c>
      <c r="H6998" s="0" t="str">
        <f aca="false">IF($F6998=1,$G6998,"")</f>
        <v/>
      </c>
    </row>
    <row r="6999" customFormat="false" ht="15" hidden="false" customHeight="false" outlineLevel="0" collapsed="false">
      <c r="A6999" s="30" t="n">
        <v>1093.28125</v>
      </c>
      <c r="B6999" s="31" t="n">
        <v>25.6525</v>
      </c>
      <c r="C6999" s="32" t="n">
        <f aca="false">IF($A6999="","",IF(設定!$B$21="dB",10^($B6999/20),ABS($B6999)))</f>
        <v>19.1701274395918</v>
      </c>
      <c r="D6999" s="32" t="n">
        <f aca="false">IF($A6999="","",$A6999^2)</f>
        <v>1195263.89160156</v>
      </c>
      <c r="E6999" s="32" t="n">
        <f aca="false">IF($A6999="","",IF($C6999&lt;=0,"",1/$C6999^2))</f>
        <v>0.00272113444623911</v>
      </c>
      <c r="F6999" s="33" t="n">
        <f aca="false">IF(OR(ROW()-設定!$B$30&lt;2,ROW()+設定!$B$30&gt;13701,N($A6999)&lt;=0,N(INDEX($A$2:$A$13701,MIN(13700,MAX(1,ROW()-1+設定!$B$30))))&lt;=0,$A6999&lt;設定!$B$28,$A6999&gt;設定!$B$29),0,IF(AND($C6999&gt;=MAX(INDEX($C$1:$C$13701,MAX(1,ROW()-設定!$B$24)):INDEX($C$1:$C$13701,MAX(1,ROW()-1))),$C6999&gt;MAX(INDEX($C$1:$C$13701,MIN(13701,ROW()+1)):INDEX($C$1:$C$13701,MIN(13701,ROW()+設定!$B$24))),$C6999&gt;=設定!$B$32,$C6999&gt;=MAX(MIN(INDEX($C$1:$C$13701,MAX(1,ROW()-設定!$B$26)):INDEX($C$1:$C$13701,MAX(1,ROW()-1))),MIN(INDEX($C$1:$C$13701,MIN(13701,ROW()+1)):INDEX($C$1:$C$13701,MIN(13701,ROW()+設定!$B$26))))*10^(設定!$B$27/20)),1,0))</f>
        <v>0</v>
      </c>
      <c r="G6999" s="33" t="n">
        <f aca="false">$G6998+IF($F6999=1,1,0)</f>
        <v>3</v>
      </c>
      <c r="H6999" s="0" t="str">
        <f aca="false">IF($F6999=1,$G6999,"")</f>
        <v/>
      </c>
    </row>
    <row r="7000" customFormat="false" ht="15" hidden="false" customHeight="false" outlineLevel="0" collapsed="false">
      <c r="A7000" s="30" t="n">
        <v>1093.4375</v>
      </c>
      <c r="B7000" s="31" t="n">
        <v>25.473</v>
      </c>
      <c r="C7000" s="32" t="n">
        <f aca="false">IF($A7000="","",IF(設定!$B$21="dB",10^($B7000/20),ABS($B7000)))</f>
        <v>18.7780287652048</v>
      </c>
      <c r="D7000" s="32" t="n">
        <f aca="false">IF($A7000="","",$A7000^2)</f>
        <v>1195605.56640625</v>
      </c>
      <c r="E7000" s="32" t="n">
        <f aca="false">IF($A7000="","",IF($C7000&lt;=0,"",1/$C7000^2))</f>
        <v>0.00283595934035676</v>
      </c>
      <c r="F7000" s="33" t="n">
        <f aca="false">IF(OR(ROW()-設定!$B$30&lt;2,ROW()+設定!$B$30&gt;13701,N($A7000)&lt;=0,N(INDEX($A$2:$A$13701,MIN(13700,MAX(1,ROW()-1+設定!$B$30))))&lt;=0,$A7000&lt;設定!$B$28,$A7000&gt;設定!$B$29),0,IF(AND($C7000&gt;=MAX(INDEX($C$1:$C$13701,MAX(1,ROW()-設定!$B$24)):INDEX($C$1:$C$13701,MAX(1,ROW()-1))),$C7000&gt;MAX(INDEX($C$1:$C$13701,MIN(13701,ROW()+1)):INDEX($C$1:$C$13701,MIN(13701,ROW()+設定!$B$24))),$C7000&gt;=設定!$B$32,$C7000&gt;=MAX(MIN(INDEX($C$1:$C$13701,MAX(1,ROW()-設定!$B$26)):INDEX($C$1:$C$13701,MAX(1,ROW()-1))),MIN(INDEX($C$1:$C$13701,MIN(13701,ROW()+1)):INDEX($C$1:$C$13701,MIN(13701,ROW()+設定!$B$26))))*10^(設定!$B$27/20)),1,0))</f>
        <v>0</v>
      </c>
      <c r="G7000" s="33" t="n">
        <f aca="false">$G6999+IF($F7000=1,1,0)</f>
        <v>3</v>
      </c>
      <c r="H7000" s="0" t="str">
        <f aca="false">IF($F7000=1,$G7000,"")</f>
        <v/>
      </c>
    </row>
    <row r="7001" customFormat="false" ht="15" hidden="false" customHeight="false" outlineLevel="0" collapsed="false">
      <c r="A7001" s="30" t="n">
        <v>1093.59375</v>
      </c>
      <c r="B7001" s="31" t="n">
        <v>25.6881</v>
      </c>
      <c r="C7001" s="32" t="n">
        <f aca="false">IF($A7001="","",IF(設定!$B$21="dB",10^($B7001/20),ABS($B7001)))</f>
        <v>19.248859387233</v>
      </c>
      <c r="D7001" s="32" t="n">
        <f aca="false">IF($A7001="","",$A7001^2)</f>
        <v>1195947.29003906</v>
      </c>
      <c r="E7001" s="32" t="n">
        <f aca="false">IF($A7001="","",IF($C7001&lt;=0,"",1/$C7001^2))</f>
        <v>0.00269891992782861</v>
      </c>
      <c r="F7001" s="33" t="n">
        <f aca="false">IF(OR(ROW()-設定!$B$30&lt;2,ROW()+設定!$B$30&gt;13701,N($A7001)&lt;=0,N(INDEX($A$2:$A$13701,MIN(13700,MAX(1,ROW()-1+設定!$B$30))))&lt;=0,$A7001&lt;設定!$B$28,$A7001&gt;設定!$B$29),0,IF(AND($C7001&gt;=MAX(INDEX($C$1:$C$13701,MAX(1,ROW()-設定!$B$24)):INDEX($C$1:$C$13701,MAX(1,ROW()-1))),$C7001&gt;MAX(INDEX($C$1:$C$13701,MIN(13701,ROW()+1)):INDEX($C$1:$C$13701,MIN(13701,ROW()+設定!$B$24))),$C7001&gt;=設定!$B$32,$C7001&gt;=MAX(MIN(INDEX($C$1:$C$13701,MAX(1,ROW()-設定!$B$26)):INDEX($C$1:$C$13701,MAX(1,ROW()-1))),MIN(INDEX($C$1:$C$13701,MIN(13701,ROW()+1)):INDEX($C$1:$C$13701,MIN(13701,ROW()+設定!$B$26))))*10^(設定!$B$27/20)),1,0))</f>
        <v>0</v>
      </c>
      <c r="G7001" s="33" t="n">
        <f aca="false">$G7000+IF($F7001=1,1,0)</f>
        <v>3</v>
      </c>
      <c r="H7001" s="0" t="str">
        <f aca="false">IF($F7001=1,$G7001,"")</f>
        <v/>
      </c>
    </row>
    <row r="7002" customFormat="false" ht="15" hidden="false" customHeight="false" outlineLevel="0" collapsed="false">
      <c r="A7002" s="30" t="n">
        <v>1093.75</v>
      </c>
      <c r="B7002" s="31" t="n">
        <v>25.6525</v>
      </c>
      <c r="C7002" s="32" t="n">
        <f aca="false">IF($A7002="","",IF(設定!$B$21="dB",10^($B7002/20),ABS($B7002)))</f>
        <v>19.1701274395918</v>
      </c>
      <c r="D7002" s="32" t="n">
        <f aca="false">IF($A7002="","",$A7002^2)</f>
        <v>1196289.0625</v>
      </c>
      <c r="E7002" s="32" t="n">
        <f aca="false">IF($A7002="","",IF($C7002&lt;=0,"",1/$C7002^2))</f>
        <v>0.00272113444623911</v>
      </c>
      <c r="F7002" s="33" t="n">
        <f aca="false">IF(OR(ROW()-設定!$B$30&lt;2,ROW()+設定!$B$30&gt;13701,N($A7002)&lt;=0,N(INDEX($A$2:$A$13701,MIN(13700,MAX(1,ROW()-1+設定!$B$30))))&lt;=0,$A7002&lt;設定!$B$28,$A7002&gt;設定!$B$29),0,IF(AND($C7002&gt;=MAX(INDEX($C$1:$C$13701,MAX(1,ROW()-設定!$B$24)):INDEX($C$1:$C$13701,MAX(1,ROW()-1))),$C7002&gt;MAX(INDEX($C$1:$C$13701,MIN(13701,ROW()+1)):INDEX($C$1:$C$13701,MIN(13701,ROW()+設定!$B$24))),$C7002&gt;=設定!$B$32,$C7002&gt;=MAX(MIN(INDEX($C$1:$C$13701,MAX(1,ROW()-設定!$B$26)):INDEX($C$1:$C$13701,MAX(1,ROW()-1))),MIN(INDEX($C$1:$C$13701,MIN(13701,ROW()+1)):INDEX($C$1:$C$13701,MIN(13701,ROW()+設定!$B$26))))*10^(設定!$B$27/20)),1,0))</f>
        <v>0</v>
      </c>
      <c r="G7002" s="33" t="n">
        <f aca="false">$G7001+IF($F7002=1,1,0)</f>
        <v>3</v>
      </c>
      <c r="H7002" s="0" t="str">
        <f aca="false">IF($F7002=1,$G7002,"")</f>
        <v/>
      </c>
    </row>
    <row r="7003" customFormat="false" ht="15" hidden="false" customHeight="false" outlineLevel="0" collapsed="false">
      <c r="A7003" s="30" t="n">
        <v>1093.90625</v>
      </c>
      <c r="B7003" s="31" t="n">
        <v>25.6624</v>
      </c>
      <c r="C7003" s="32" t="n">
        <f aca="false">IF($A7003="","",IF(設定!$B$21="dB",10^($B7003/20),ABS($B7003)))</f>
        <v>19.1919896168454</v>
      </c>
      <c r="D7003" s="32" t="n">
        <f aca="false">IF($A7003="","",$A7003^2)</f>
        <v>1196630.88378906</v>
      </c>
      <c r="E7003" s="32" t="n">
        <f aca="false">IF($A7003="","",IF($C7003&lt;=0,"",1/$C7003^2))</f>
        <v>0.00271493852373252</v>
      </c>
      <c r="F7003" s="33" t="n">
        <f aca="false">IF(OR(ROW()-設定!$B$30&lt;2,ROW()+設定!$B$30&gt;13701,N($A7003)&lt;=0,N(INDEX($A$2:$A$13701,MIN(13700,MAX(1,ROW()-1+設定!$B$30))))&lt;=0,$A7003&lt;設定!$B$28,$A7003&gt;設定!$B$29),0,IF(AND($C7003&gt;=MAX(INDEX($C$1:$C$13701,MAX(1,ROW()-設定!$B$24)):INDEX($C$1:$C$13701,MAX(1,ROW()-1))),$C7003&gt;MAX(INDEX($C$1:$C$13701,MIN(13701,ROW()+1)):INDEX($C$1:$C$13701,MIN(13701,ROW()+設定!$B$24))),$C7003&gt;=設定!$B$32,$C7003&gt;=MAX(MIN(INDEX($C$1:$C$13701,MAX(1,ROW()-設定!$B$26)):INDEX($C$1:$C$13701,MAX(1,ROW()-1))),MIN(INDEX($C$1:$C$13701,MIN(13701,ROW()+1)):INDEX($C$1:$C$13701,MIN(13701,ROW()+設定!$B$26))))*10^(設定!$B$27/20)),1,0))</f>
        <v>0</v>
      </c>
      <c r="G7003" s="33" t="n">
        <f aca="false">$G7002+IF($F7003=1,1,0)</f>
        <v>3</v>
      </c>
      <c r="H7003" s="0" t="str">
        <f aca="false">IF($F7003=1,$G7003,"")</f>
        <v/>
      </c>
    </row>
    <row r="7004" customFormat="false" ht="15" hidden="false" customHeight="false" outlineLevel="0" collapsed="false">
      <c r="A7004" s="30" t="n">
        <v>1094.0625</v>
      </c>
      <c r="B7004" s="31" t="n">
        <v>25.6192</v>
      </c>
      <c r="C7004" s="32" t="n">
        <f aca="false">IF($A7004="","",IF(設定!$B$21="dB",10^($B7004/20),ABS($B7004)))</f>
        <v>19.0967736268095</v>
      </c>
      <c r="D7004" s="32" t="n">
        <f aca="false">IF($A7004="","",$A7004^2)</f>
        <v>1196972.75390625</v>
      </c>
      <c r="E7004" s="32" t="n">
        <f aca="false">IF($A7004="","",IF($C7004&lt;=0,"",1/$C7004^2))</f>
        <v>0.00274207923507006</v>
      </c>
      <c r="F7004" s="33" t="n">
        <f aca="false">IF(OR(ROW()-設定!$B$30&lt;2,ROW()+設定!$B$30&gt;13701,N($A7004)&lt;=0,N(INDEX($A$2:$A$13701,MIN(13700,MAX(1,ROW()-1+設定!$B$30))))&lt;=0,$A7004&lt;設定!$B$28,$A7004&gt;設定!$B$29),0,IF(AND($C7004&gt;=MAX(INDEX($C$1:$C$13701,MAX(1,ROW()-設定!$B$24)):INDEX($C$1:$C$13701,MAX(1,ROW()-1))),$C7004&gt;MAX(INDEX($C$1:$C$13701,MIN(13701,ROW()+1)):INDEX($C$1:$C$13701,MIN(13701,ROW()+設定!$B$24))),$C7004&gt;=設定!$B$32,$C7004&gt;=MAX(MIN(INDEX($C$1:$C$13701,MAX(1,ROW()-設定!$B$26)):INDEX($C$1:$C$13701,MAX(1,ROW()-1))),MIN(INDEX($C$1:$C$13701,MIN(13701,ROW()+1)):INDEX($C$1:$C$13701,MIN(13701,ROW()+設定!$B$26))))*10^(設定!$B$27/20)),1,0))</f>
        <v>0</v>
      </c>
      <c r="G7004" s="33" t="n">
        <f aca="false">$G7003+IF($F7004=1,1,0)</f>
        <v>3</v>
      </c>
      <c r="H7004" s="0" t="str">
        <f aca="false">IF($F7004=1,$G7004,"")</f>
        <v/>
      </c>
    </row>
    <row r="7005" customFormat="false" ht="15" hidden="false" customHeight="false" outlineLevel="0" collapsed="false">
      <c r="A7005" s="30" t="n">
        <v>1094.21875</v>
      </c>
      <c r="B7005" s="31" t="n">
        <v>25.6996</v>
      </c>
      <c r="C7005" s="32" t="n">
        <f aca="false">IF($A7005="","",IF(設定!$B$21="dB",10^($B7005/20),ABS($B7005)))</f>
        <v>19.2743614943218</v>
      </c>
      <c r="D7005" s="32" t="n">
        <f aca="false">IF($A7005="","",$A7005^2)</f>
        <v>1197314.67285156</v>
      </c>
      <c r="E7005" s="32" t="n">
        <f aca="false">IF($A7005="","",IF($C7005&lt;=0,"",1/$C7005^2))</f>
        <v>0.00269178271486013</v>
      </c>
      <c r="F7005" s="33" t="n">
        <f aca="false">IF(OR(ROW()-設定!$B$30&lt;2,ROW()+設定!$B$30&gt;13701,N($A7005)&lt;=0,N(INDEX($A$2:$A$13701,MIN(13700,MAX(1,ROW()-1+設定!$B$30))))&lt;=0,$A7005&lt;設定!$B$28,$A7005&gt;設定!$B$29),0,IF(AND($C7005&gt;=MAX(INDEX($C$1:$C$13701,MAX(1,ROW()-設定!$B$24)):INDEX($C$1:$C$13701,MAX(1,ROW()-1))),$C7005&gt;MAX(INDEX($C$1:$C$13701,MIN(13701,ROW()+1)):INDEX($C$1:$C$13701,MIN(13701,ROW()+設定!$B$24))),$C7005&gt;=設定!$B$32,$C7005&gt;=MAX(MIN(INDEX($C$1:$C$13701,MAX(1,ROW()-設定!$B$26)):INDEX($C$1:$C$13701,MAX(1,ROW()-1))),MIN(INDEX($C$1:$C$13701,MIN(13701,ROW()+1)):INDEX($C$1:$C$13701,MIN(13701,ROW()+設定!$B$26))))*10^(設定!$B$27/20)),1,0))</f>
        <v>0</v>
      </c>
      <c r="G7005" s="33" t="n">
        <f aca="false">$G7004+IF($F7005=1,1,0)</f>
        <v>3</v>
      </c>
      <c r="H7005" s="0" t="str">
        <f aca="false">IF($F7005=1,$G7005,"")</f>
        <v/>
      </c>
    </row>
    <row r="7006" customFormat="false" ht="15" hidden="false" customHeight="false" outlineLevel="0" collapsed="false">
      <c r="A7006" s="30" t="n">
        <v>1094.375</v>
      </c>
      <c r="B7006" s="31" t="n">
        <v>25.9545</v>
      </c>
      <c r="C7006" s="32" t="n">
        <f aca="false">IF($A7006="","",IF(設定!$B$21="dB",10^($B7006/20),ABS($B7006)))</f>
        <v>19.8483769849048</v>
      </c>
      <c r="D7006" s="32" t="n">
        <f aca="false">IF($A7006="","",$A7006^2)</f>
        <v>1197656.640625</v>
      </c>
      <c r="E7006" s="32" t="n">
        <f aca="false">IF($A7006="","",IF($C7006&lt;=0,"",1/$C7006^2))</f>
        <v>0.00253834120647304</v>
      </c>
      <c r="F7006" s="33" t="n">
        <f aca="false">IF(OR(ROW()-設定!$B$30&lt;2,ROW()+設定!$B$30&gt;13701,N($A7006)&lt;=0,N(INDEX($A$2:$A$13701,MIN(13700,MAX(1,ROW()-1+設定!$B$30))))&lt;=0,$A7006&lt;設定!$B$28,$A7006&gt;設定!$B$29),0,IF(AND($C7006&gt;=MAX(INDEX($C$1:$C$13701,MAX(1,ROW()-設定!$B$24)):INDEX($C$1:$C$13701,MAX(1,ROW()-1))),$C7006&gt;MAX(INDEX($C$1:$C$13701,MIN(13701,ROW()+1)):INDEX($C$1:$C$13701,MIN(13701,ROW()+設定!$B$24))),$C7006&gt;=設定!$B$32,$C7006&gt;=MAX(MIN(INDEX($C$1:$C$13701,MAX(1,ROW()-設定!$B$26)):INDEX($C$1:$C$13701,MAX(1,ROW()-1))),MIN(INDEX($C$1:$C$13701,MIN(13701,ROW()+1)):INDEX($C$1:$C$13701,MIN(13701,ROW()+設定!$B$26))))*10^(設定!$B$27/20)),1,0))</f>
        <v>0</v>
      </c>
      <c r="G7006" s="33" t="n">
        <f aca="false">$G7005+IF($F7006=1,1,0)</f>
        <v>3</v>
      </c>
      <c r="H7006" s="0" t="str">
        <f aca="false">IF($F7006=1,$G7006,"")</f>
        <v/>
      </c>
    </row>
    <row r="7007" customFormat="false" ht="15" hidden="false" customHeight="false" outlineLevel="0" collapsed="false">
      <c r="A7007" s="30" t="n">
        <v>1094.53125</v>
      </c>
      <c r="B7007" s="31" t="n">
        <v>25.9239</v>
      </c>
      <c r="C7007" s="32" t="n">
        <f aca="false">IF($A7007="","",IF(設定!$B$21="dB",10^($B7007/20),ABS($B7007)))</f>
        <v>19.7785750688526</v>
      </c>
      <c r="D7007" s="32" t="n">
        <f aca="false">IF($A7007="","",$A7007^2)</f>
        <v>1197998.65722656</v>
      </c>
      <c r="E7007" s="32" t="n">
        <f aca="false">IF($A7007="","",IF($C7007&lt;=0,"",1/$C7007^2))</f>
        <v>0.00255628928717095</v>
      </c>
      <c r="F7007" s="33" t="n">
        <f aca="false">IF(OR(ROW()-設定!$B$30&lt;2,ROW()+設定!$B$30&gt;13701,N($A7007)&lt;=0,N(INDEX($A$2:$A$13701,MIN(13700,MAX(1,ROW()-1+設定!$B$30))))&lt;=0,$A7007&lt;設定!$B$28,$A7007&gt;設定!$B$29),0,IF(AND($C7007&gt;=MAX(INDEX($C$1:$C$13701,MAX(1,ROW()-設定!$B$24)):INDEX($C$1:$C$13701,MAX(1,ROW()-1))),$C7007&gt;MAX(INDEX($C$1:$C$13701,MIN(13701,ROW()+1)):INDEX($C$1:$C$13701,MIN(13701,ROW()+設定!$B$24))),$C7007&gt;=設定!$B$32,$C7007&gt;=MAX(MIN(INDEX($C$1:$C$13701,MAX(1,ROW()-設定!$B$26)):INDEX($C$1:$C$13701,MAX(1,ROW()-1))),MIN(INDEX($C$1:$C$13701,MIN(13701,ROW()+1)):INDEX($C$1:$C$13701,MIN(13701,ROW()+設定!$B$26))))*10^(設定!$B$27/20)),1,0))</f>
        <v>0</v>
      </c>
      <c r="G7007" s="33" t="n">
        <f aca="false">$G7006+IF($F7007=1,1,0)</f>
        <v>3</v>
      </c>
      <c r="H7007" s="0" t="str">
        <f aca="false">IF($F7007=1,$G7007,"")</f>
        <v/>
      </c>
    </row>
    <row r="7008" customFormat="false" ht="15" hidden="false" customHeight="false" outlineLevel="0" collapsed="false">
      <c r="A7008" s="30" t="n">
        <v>1094.6875</v>
      </c>
      <c r="B7008" s="31" t="n">
        <v>26.0432</v>
      </c>
      <c r="C7008" s="32" t="n">
        <f aca="false">IF($A7008="","",IF(設定!$B$21="dB",10^($B7008/20),ABS($B7008)))</f>
        <v>20.0521063819948</v>
      </c>
      <c r="D7008" s="32" t="n">
        <f aca="false">IF($A7008="","",$A7008^2)</f>
        <v>1198340.72265625</v>
      </c>
      <c r="E7008" s="32" t="n">
        <f aca="false">IF($A7008="","",IF($C7008&lt;=0,"",1/$C7008^2))</f>
        <v>0.00248702413589159</v>
      </c>
      <c r="F7008" s="33" t="n">
        <f aca="false">IF(OR(ROW()-設定!$B$30&lt;2,ROW()+設定!$B$30&gt;13701,N($A7008)&lt;=0,N(INDEX($A$2:$A$13701,MIN(13700,MAX(1,ROW()-1+設定!$B$30))))&lt;=0,$A7008&lt;設定!$B$28,$A7008&gt;設定!$B$29),0,IF(AND($C7008&gt;=MAX(INDEX($C$1:$C$13701,MAX(1,ROW()-設定!$B$24)):INDEX($C$1:$C$13701,MAX(1,ROW()-1))),$C7008&gt;MAX(INDEX($C$1:$C$13701,MIN(13701,ROW()+1)):INDEX($C$1:$C$13701,MIN(13701,ROW()+設定!$B$24))),$C7008&gt;=設定!$B$32,$C7008&gt;=MAX(MIN(INDEX($C$1:$C$13701,MAX(1,ROW()-設定!$B$26)):INDEX($C$1:$C$13701,MAX(1,ROW()-1))),MIN(INDEX($C$1:$C$13701,MIN(13701,ROW()+1)):INDEX($C$1:$C$13701,MIN(13701,ROW()+設定!$B$26))))*10^(設定!$B$27/20)),1,0))</f>
        <v>0</v>
      </c>
      <c r="G7008" s="33" t="n">
        <f aca="false">$G7007+IF($F7008=1,1,0)</f>
        <v>3</v>
      </c>
      <c r="H7008" s="0" t="str">
        <f aca="false">IF($F7008=1,$G7008,"")</f>
        <v/>
      </c>
    </row>
    <row r="7009" customFormat="false" ht="15" hidden="false" customHeight="false" outlineLevel="0" collapsed="false">
      <c r="A7009" s="30" t="n">
        <v>1094.84375</v>
      </c>
      <c r="B7009" s="31" t="n">
        <v>25.958</v>
      </c>
      <c r="C7009" s="32" t="n">
        <f aca="false">IF($A7009="","",IF(設定!$B$21="dB",10^($B7009/20),ABS($B7009)))</f>
        <v>19.856376547487</v>
      </c>
      <c r="D7009" s="32" t="n">
        <f aca="false">IF($A7009="","",$A7009^2)</f>
        <v>1198682.83691406</v>
      </c>
      <c r="E7009" s="32" t="n">
        <f aca="false">IF($A7009="","",IF($C7009&lt;=0,"",1/$C7009^2))</f>
        <v>0.00253629636923774</v>
      </c>
      <c r="F7009" s="33" t="n">
        <f aca="false">IF(OR(ROW()-設定!$B$30&lt;2,ROW()+設定!$B$30&gt;13701,N($A7009)&lt;=0,N(INDEX($A$2:$A$13701,MIN(13700,MAX(1,ROW()-1+設定!$B$30))))&lt;=0,$A7009&lt;設定!$B$28,$A7009&gt;設定!$B$29),0,IF(AND($C7009&gt;=MAX(INDEX($C$1:$C$13701,MAX(1,ROW()-設定!$B$24)):INDEX($C$1:$C$13701,MAX(1,ROW()-1))),$C7009&gt;MAX(INDEX($C$1:$C$13701,MIN(13701,ROW()+1)):INDEX($C$1:$C$13701,MIN(13701,ROW()+設定!$B$24))),$C7009&gt;=設定!$B$32,$C7009&gt;=MAX(MIN(INDEX($C$1:$C$13701,MAX(1,ROW()-設定!$B$26)):INDEX($C$1:$C$13701,MAX(1,ROW()-1))),MIN(INDEX($C$1:$C$13701,MIN(13701,ROW()+1)):INDEX($C$1:$C$13701,MIN(13701,ROW()+設定!$B$26))))*10^(設定!$B$27/20)),1,0))</f>
        <v>0</v>
      </c>
      <c r="G7009" s="33" t="n">
        <f aca="false">$G7008+IF($F7009=1,1,0)</f>
        <v>3</v>
      </c>
      <c r="H7009" s="0" t="str">
        <f aca="false">IF($F7009=1,$G7009,"")</f>
        <v/>
      </c>
    </row>
    <row r="7010" customFormat="false" ht="15" hidden="false" customHeight="false" outlineLevel="0" collapsed="false">
      <c r="A7010" s="30" t="n">
        <v>1095</v>
      </c>
      <c r="B7010" s="31" t="n">
        <v>26.0867</v>
      </c>
      <c r="C7010" s="32" t="n">
        <f aca="false">IF($A7010="","",IF(設定!$B$21="dB",10^($B7010/20),ABS($B7010)))</f>
        <v>20.1527816753708</v>
      </c>
      <c r="D7010" s="32" t="n">
        <f aca="false">IF($A7010="","",$A7010^2)</f>
        <v>1199025</v>
      </c>
      <c r="E7010" s="32" t="n">
        <f aca="false">IF($A7010="","",IF($C7010&lt;=0,"",1/$C7010^2))</f>
        <v>0.00246223783251067</v>
      </c>
      <c r="F7010" s="33" t="n">
        <f aca="false">IF(OR(ROW()-設定!$B$30&lt;2,ROW()+設定!$B$30&gt;13701,N($A7010)&lt;=0,N(INDEX($A$2:$A$13701,MIN(13700,MAX(1,ROW()-1+設定!$B$30))))&lt;=0,$A7010&lt;設定!$B$28,$A7010&gt;設定!$B$29),0,IF(AND($C7010&gt;=MAX(INDEX($C$1:$C$13701,MAX(1,ROW()-設定!$B$24)):INDEX($C$1:$C$13701,MAX(1,ROW()-1))),$C7010&gt;MAX(INDEX($C$1:$C$13701,MIN(13701,ROW()+1)):INDEX($C$1:$C$13701,MIN(13701,ROW()+設定!$B$24))),$C7010&gt;=設定!$B$32,$C7010&gt;=MAX(MIN(INDEX($C$1:$C$13701,MAX(1,ROW()-設定!$B$26)):INDEX($C$1:$C$13701,MAX(1,ROW()-1))),MIN(INDEX($C$1:$C$13701,MIN(13701,ROW()+1)):INDEX($C$1:$C$13701,MIN(13701,ROW()+設定!$B$26))))*10^(設定!$B$27/20)),1,0))</f>
        <v>0</v>
      </c>
      <c r="G7010" s="33" t="n">
        <f aca="false">$G7009+IF($F7010=1,1,0)</f>
        <v>3</v>
      </c>
      <c r="H7010" s="0" t="str">
        <f aca="false">IF($F7010=1,$G7010,"")</f>
        <v/>
      </c>
    </row>
    <row r="7011" customFormat="false" ht="15" hidden="false" customHeight="false" outlineLevel="0" collapsed="false">
      <c r="A7011" s="30" t="n">
        <v>1095.15625</v>
      </c>
      <c r="B7011" s="31" t="n">
        <v>26.1445</v>
      </c>
      <c r="C7011" s="32" t="n">
        <f aca="false">IF($A7011="","",IF(設定!$B$21="dB",10^($B7011/20),ABS($B7011)))</f>
        <v>20.2873349689276</v>
      </c>
      <c r="D7011" s="32" t="n">
        <f aca="false">IF($A7011="","",$A7011^2)</f>
        <v>1199367.21191406</v>
      </c>
      <c r="E7011" s="32" t="n">
        <f aca="false">IF($A7011="","",IF($C7011&lt;=0,"",1/$C7011^2))</f>
        <v>0.0024296851537594</v>
      </c>
      <c r="F7011" s="33" t="n">
        <f aca="false">IF(OR(ROW()-設定!$B$30&lt;2,ROW()+設定!$B$30&gt;13701,N($A7011)&lt;=0,N(INDEX($A$2:$A$13701,MIN(13700,MAX(1,ROW()-1+設定!$B$30))))&lt;=0,$A7011&lt;設定!$B$28,$A7011&gt;設定!$B$29),0,IF(AND($C7011&gt;=MAX(INDEX($C$1:$C$13701,MAX(1,ROW()-設定!$B$24)):INDEX($C$1:$C$13701,MAX(1,ROW()-1))),$C7011&gt;MAX(INDEX($C$1:$C$13701,MIN(13701,ROW()+1)):INDEX($C$1:$C$13701,MIN(13701,ROW()+設定!$B$24))),$C7011&gt;=設定!$B$32,$C7011&gt;=MAX(MIN(INDEX($C$1:$C$13701,MAX(1,ROW()-設定!$B$26)):INDEX($C$1:$C$13701,MAX(1,ROW()-1))),MIN(INDEX($C$1:$C$13701,MIN(13701,ROW()+1)):INDEX($C$1:$C$13701,MIN(13701,ROW()+設定!$B$26))))*10^(設定!$B$27/20)),1,0))</f>
        <v>0</v>
      </c>
      <c r="G7011" s="33" t="n">
        <f aca="false">$G7010+IF($F7011=1,1,0)</f>
        <v>3</v>
      </c>
      <c r="H7011" s="0" t="str">
        <f aca="false">IF($F7011=1,$G7011,"")</f>
        <v/>
      </c>
    </row>
    <row r="7012" customFormat="false" ht="15" hidden="false" customHeight="false" outlineLevel="0" collapsed="false">
      <c r="A7012" s="30" t="n">
        <v>1095.3125</v>
      </c>
      <c r="B7012" s="31" t="n">
        <v>26.0658</v>
      </c>
      <c r="C7012" s="32" t="n">
        <f aca="false">IF($A7012="","",IF(設定!$B$21="dB",10^($B7012/20),ABS($B7012)))</f>
        <v>20.1043483170189</v>
      </c>
      <c r="D7012" s="32" t="n">
        <f aca="false">IF($A7012="","",$A7012^2)</f>
        <v>1199709.47265625</v>
      </c>
      <c r="E7012" s="32" t="n">
        <f aca="false">IF($A7012="","",IF($C7012&lt;=0,"",1/$C7012^2))</f>
        <v>0.00247411567040632</v>
      </c>
      <c r="F7012" s="33" t="n">
        <f aca="false">IF(OR(ROW()-設定!$B$30&lt;2,ROW()+設定!$B$30&gt;13701,N($A7012)&lt;=0,N(INDEX($A$2:$A$13701,MIN(13700,MAX(1,ROW()-1+設定!$B$30))))&lt;=0,$A7012&lt;設定!$B$28,$A7012&gt;設定!$B$29),0,IF(AND($C7012&gt;=MAX(INDEX($C$1:$C$13701,MAX(1,ROW()-設定!$B$24)):INDEX($C$1:$C$13701,MAX(1,ROW()-1))),$C7012&gt;MAX(INDEX($C$1:$C$13701,MIN(13701,ROW()+1)):INDEX($C$1:$C$13701,MIN(13701,ROW()+設定!$B$24))),$C7012&gt;=設定!$B$32,$C7012&gt;=MAX(MIN(INDEX($C$1:$C$13701,MAX(1,ROW()-設定!$B$26)):INDEX($C$1:$C$13701,MAX(1,ROW()-1))),MIN(INDEX($C$1:$C$13701,MIN(13701,ROW()+1)):INDEX($C$1:$C$13701,MIN(13701,ROW()+設定!$B$26))))*10^(設定!$B$27/20)),1,0))</f>
        <v>0</v>
      </c>
      <c r="G7012" s="33" t="n">
        <f aca="false">$G7011+IF($F7012=1,1,0)</f>
        <v>3</v>
      </c>
      <c r="H7012" s="0" t="str">
        <f aca="false">IF($F7012=1,$G7012,"")</f>
        <v/>
      </c>
    </row>
    <row r="7013" customFormat="false" ht="15" hidden="false" customHeight="false" outlineLevel="0" collapsed="false">
      <c r="A7013" s="30" t="n">
        <v>1095.46875</v>
      </c>
      <c r="B7013" s="31" t="n">
        <v>26.1069</v>
      </c>
      <c r="C7013" s="32" t="n">
        <f aca="false">IF($A7013="","",IF(設定!$B$21="dB",10^($B7013/20),ABS($B7013)))</f>
        <v>20.199703745077</v>
      </c>
      <c r="D7013" s="32" t="n">
        <f aca="false">IF($A7013="","",$A7013^2)</f>
        <v>1200051.78222656</v>
      </c>
      <c r="E7013" s="32" t="n">
        <f aca="false">IF($A7013="","",IF($C7013&lt;=0,"",1/$C7013^2))</f>
        <v>0.00245081201062614</v>
      </c>
      <c r="F7013" s="33" t="n">
        <f aca="false">IF(OR(ROW()-設定!$B$30&lt;2,ROW()+設定!$B$30&gt;13701,N($A7013)&lt;=0,N(INDEX($A$2:$A$13701,MIN(13700,MAX(1,ROW()-1+設定!$B$30))))&lt;=0,$A7013&lt;設定!$B$28,$A7013&gt;設定!$B$29),0,IF(AND($C7013&gt;=MAX(INDEX($C$1:$C$13701,MAX(1,ROW()-設定!$B$24)):INDEX($C$1:$C$13701,MAX(1,ROW()-1))),$C7013&gt;MAX(INDEX($C$1:$C$13701,MIN(13701,ROW()+1)):INDEX($C$1:$C$13701,MIN(13701,ROW()+設定!$B$24))),$C7013&gt;=設定!$B$32,$C7013&gt;=MAX(MIN(INDEX($C$1:$C$13701,MAX(1,ROW()-設定!$B$26)):INDEX($C$1:$C$13701,MAX(1,ROW()-1))),MIN(INDEX($C$1:$C$13701,MIN(13701,ROW()+1)):INDEX($C$1:$C$13701,MIN(13701,ROW()+設定!$B$26))))*10^(設定!$B$27/20)),1,0))</f>
        <v>0</v>
      </c>
      <c r="G7013" s="33" t="n">
        <f aca="false">$G7012+IF($F7013=1,1,0)</f>
        <v>3</v>
      </c>
      <c r="H7013" s="0" t="str">
        <f aca="false">IF($F7013=1,$G7013,"")</f>
        <v/>
      </c>
    </row>
    <row r="7014" customFormat="false" ht="15" hidden="false" customHeight="false" outlineLevel="0" collapsed="false">
      <c r="A7014" s="30" t="n">
        <v>1095.625</v>
      </c>
      <c r="B7014" s="31" t="n">
        <v>26.3768</v>
      </c>
      <c r="C7014" s="32" t="n">
        <f aca="false">IF($A7014="","",IF(設定!$B$21="dB",10^($B7014/20),ABS($B7014)))</f>
        <v>20.83723069721</v>
      </c>
      <c r="D7014" s="32" t="n">
        <f aca="false">IF($A7014="","",$A7014^2)</f>
        <v>1200394.140625</v>
      </c>
      <c r="E7014" s="32" t="n">
        <f aca="false">IF($A7014="","",IF($C7014&lt;=0,"",1/$C7014^2))</f>
        <v>0.00230313820730366</v>
      </c>
      <c r="F7014" s="33" t="n">
        <f aca="false">IF(OR(ROW()-設定!$B$30&lt;2,ROW()+設定!$B$30&gt;13701,N($A7014)&lt;=0,N(INDEX($A$2:$A$13701,MIN(13700,MAX(1,ROW()-1+設定!$B$30))))&lt;=0,$A7014&lt;設定!$B$28,$A7014&gt;設定!$B$29),0,IF(AND($C7014&gt;=MAX(INDEX($C$1:$C$13701,MAX(1,ROW()-設定!$B$24)):INDEX($C$1:$C$13701,MAX(1,ROW()-1))),$C7014&gt;MAX(INDEX($C$1:$C$13701,MIN(13701,ROW()+1)):INDEX($C$1:$C$13701,MIN(13701,ROW()+設定!$B$24))),$C7014&gt;=設定!$B$32,$C7014&gt;=MAX(MIN(INDEX($C$1:$C$13701,MAX(1,ROW()-設定!$B$26)):INDEX($C$1:$C$13701,MAX(1,ROW()-1))),MIN(INDEX($C$1:$C$13701,MIN(13701,ROW()+1)):INDEX($C$1:$C$13701,MIN(13701,ROW()+設定!$B$26))))*10^(設定!$B$27/20)),1,0))</f>
        <v>0</v>
      </c>
      <c r="G7014" s="33" t="n">
        <f aca="false">$G7013+IF($F7014=1,1,0)</f>
        <v>3</v>
      </c>
      <c r="H7014" s="0" t="str">
        <f aca="false">IF($F7014=1,$G7014,"")</f>
        <v/>
      </c>
    </row>
    <row r="7015" customFormat="false" ht="15" hidden="false" customHeight="false" outlineLevel="0" collapsed="false">
      <c r="A7015" s="30" t="n">
        <v>1095.78125</v>
      </c>
      <c r="B7015" s="31" t="n">
        <v>26.401</v>
      </c>
      <c r="C7015" s="32" t="n">
        <f aca="false">IF($A7015="","",IF(設定!$B$21="dB",10^($B7015/20),ABS($B7015)))</f>
        <v>20.895366838074</v>
      </c>
      <c r="D7015" s="32" t="n">
        <f aca="false">IF($A7015="","",$A7015^2)</f>
        <v>1200736.54785156</v>
      </c>
      <c r="E7015" s="32" t="n">
        <f aca="false">IF($A7015="","",IF($C7015&lt;=0,"",1/$C7015^2))</f>
        <v>0.00229034022172212</v>
      </c>
      <c r="F7015" s="33" t="n">
        <f aca="false">IF(OR(ROW()-設定!$B$30&lt;2,ROW()+設定!$B$30&gt;13701,N($A7015)&lt;=0,N(INDEX($A$2:$A$13701,MIN(13700,MAX(1,ROW()-1+設定!$B$30))))&lt;=0,$A7015&lt;設定!$B$28,$A7015&gt;設定!$B$29),0,IF(AND($C7015&gt;=MAX(INDEX($C$1:$C$13701,MAX(1,ROW()-設定!$B$24)):INDEX($C$1:$C$13701,MAX(1,ROW()-1))),$C7015&gt;MAX(INDEX($C$1:$C$13701,MIN(13701,ROW()+1)):INDEX($C$1:$C$13701,MIN(13701,ROW()+設定!$B$24))),$C7015&gt;=設定!$B$32,$C7015&gt;=MAX(MIN(INDEX($C$1:$C$13701,MAX(1,ROW()-設定!$B$26)):INDEX($C$1:$C$13701,MAX(1,ROW()-1))),MIN(INDEX($C$1:$C$13701,MIN(13701,ROW()+1)):INDEX($C$1:$C$13701,MIN(13701,ROW()+設定!$B$26))))*10^(設定!$B$27/20)),1,0))</f>
        <v>0</v>
      </c>
      <c r="G7015" s="33" t="n">
        <f aca="false">$G7014+IF($F7015=1,1,0)</f>
        <v>3</v>
      </c>
      <c r="H7015" s="0" t="str">
        <f aca="false">IF($F7015=1,$G7015,"")</f>
        <v/>
      </c>
    </row>
    <row r="7016" customFormat="false" ht="15" hidden="false" customHeight="false" outlineLevel="0" collapsed="false">
      <c r="A7016" s="30" t="n">
        <v>1095.9375</v>
      </c>
      <c r="B7016" s="31" t="n">
        <v>26.3442</v>
      </c>
      <c r="C7016" s="32" t="n">
        <f aca="false">IF($A7016="","",IF(設定!$B$21="dB",10^($B7016/20),ABS($B7016)))</f>
        <v>20.7591706970188</v>
      </c>
      <c r="D7016" s="32" t="n">
        <f aca="false">IF($A7016="","",$A7016^2)</f>
        <v>1201079.00390625</v>
      </c>
      <c r="E7016" s="32" t="n">
        <f aca="false">IF($A7016="","",IF($C7016&lt;=0,"",1/$C7016^2))</f>
        <v>0.00232049159655111</v>
      </c>
      <c r="F7016" s="33" t="n">
        <f aca="false">IF(OR(ROW()-設定!$B$30&lt;2,ROW()+設定!$B$30&gt;13701,N($A7016)&lt;=0,N(INDEX($A$2:$A$13701,MIN(13700,MAX(1,ROW()-1+設定!$B$30))))&lt;=0,$A7016&lt;設定!$B$28,$A7016&gt;設定!$B$29),0,IF(AND($C7016&gt;=MAX(INDEX($C$1:$C$13701,MAX(1,ROW()-設定!$B$24)):INDEX($C$1:$C$13701,MAX(1,ROW()-1))),$C7016&gt;MAX(INDEX($C$1:$C$13701,MIN(13701,ROW()+1)):INDEX($C$1:$C$13701,MIN(13701,ROW()+設定!$B$24))),$C7016&gt;=設定!$B$32,$C7016&gt;=MAX(MIN(INDEX($C$1:$C$13701,MAX(1,ROW()-設定!$B$26)):INDEX($C$1:$C$13701,MAX(1,ROW()-1))),MIN(INDEX($C$1:$C$13701,MIN(13701,ROW()+1)):INDEX($C$1:$C$13701,MIN(13701,ROW()+設定!$B$26))))*10^(設定!$B$27/20)),1,0))</f>
        <v>0</v>
      </c>
      <c r="G7016" s="33" t="n">
        <f aca="false">$G7015+IF($F7016=1,1,0)</f>
        <v>3</v>
      </c>
      <c r="H7016" s="0" t="str">
        <f aca="false">IF($F7016=1,$G7016,"")</f>
        <v/>
      </c>
    </row>
    <row r="7017" customFormat="false" ht="15" hidden="false" customHeight="false" outlineLevel="0" collapsed="false">
      <c r="A7017" s="30" t="n">
        <v>1096.09375</v>
      </c>
      <c r="B7017" s="31" t="n">
        <v>26.4842</v>
      </c>
      <c r="C7017" s="32" t="n">
        <f aca="false">IF($A7017="","",IF(設定!$B$21="dB",10^($B7017/20),ABS($B7017)))</f>
        <v>21.096480085925</v>
      </c>
      <c r="D7017" s="32" t="n">
        <f aca="false">IF($A7017="","",$A7017^2)</f>
        <v>1201421.50878906</v>
      </c>
      <c r="E7017" s="32" t="n">
        <f aca="false">IF($A7017="","",IF($C7017&lt;=0,"",1/$C7017^2))</f>
        <v>0.00224688062858075</v>
      </c>
      <c r="F7017" s="33" t="n">
        <f aca="false">IF(OR(ROW()-設定!$B$30&lt;2,ROW()+設定!$B$30&gt;13701,N($A7017)&lt;=0,N(INDEX($A$2:$A$13701,MIN(13700,MAX(1,ROW()-1+設定!$B$30))))&lt;=0,$A7017&lt;設定!$B$28,$A7017&gt;設定!$B$29),0,IF(AND($C7017&gt;=MAX(INDEX($C$1:$C$13701,MAX(1,ROW()-設定!$B$24)):INDEX($C$1:$C$13701,MAX(1,ROW()-1))),$C7017&gt;MAX(INDEX($C$1:$C$13701,MIN(13701,ROW()+1)):INDEX($C$1:$C$13701,MIN(13701,ROW()+設定!$B$24))),$C7017&gt;=設定!$B$32,$C7017&gt;=MAX(MIN(INDEX($C$1:$C$13701,MAX(1,ROW()-設定!$B$26)):INDEX($C$1:$C$13701,MAX(1,ROW()-1))),MIN(INDEX($C$1:$C$13701,MIN(13701,ROW()+1)):INDEX($C$1:$C$13701,MIN(13701,ROW()+設定!$B$26))))*10^(設定!$B$27/20)),1,0))</f>
        <v>0</v>
      </c>
      <c r="G7017" s="33" t="n">
        <f aca="false">$G7016+IF($F7017=1,1,0)</f>
        <v>3</v>
      </c>
      <c r="H7017" s="0" t="str">
        <f aca="false">IF($F7017=1,$G7017,"")</f>
        <v/>
      </c>
    </row>
    <row r="7018" customFormat="false" ht="15" hidden="false" customHeight="false" outlineLevel="0" collapsed="false">
      <c r="A7018" s="30" t="n">
        <v>1096.25</v>
      </c>
      <c r="B7018" s="31" t="n">
        <v>26.6169</v>
      </c>
      <c r="C7018" s="32" t="n">
        <f aca="false">IF($A7018="","",IF(設定!$B$21="dB",10^($B7018/20),ABS($B7018)))</f>
        <v>21.4212593844961</v>
      </c>
      <c r="D7018" s="32" t="n">
        <f aca="false">IF($A7018="","",$A7018^2)</f>
        <v>1201764.0625</v>
      </c>
      <c r="E7018" s="32" t="n">
        <f aca="false">IF($A7018="","",IF($C7018&lt;=0,"",1/$C7018^2))</f>
        <v>0.00217926477950845</v>
      </c>
      <c r="F7018" s="33" t="n">
        <f aca="false">IF(OR(ROW()-設定!$B$30&lt;2,ROW()+設定!$B$30&gt;13701,N($A7018)&lt;=0,N(INDEX($A$2:$A$13701,MIN(13700,MAX(1,ROW()-1+設定!$B$30))))&lt;=0,$A7018&lt;設定!$B$28,$A7018&gt;設定!$B$29),0,IF(AND($C7018&gt;=MAX(INDEX($C$1:$C$13701,MAX(1,ROW()-設定!$B$24)):INDEX($C$1:$C$13701,MAX(1,ROW()-1))),$C7018&gt;MAX(INDEX($C$1:$C$13701,MIN(13701,ROW()+1)):INDEX($C$1:$C$13701,MIN(13701,ROW()+設定!$B$24))),$C7018&gt;=設定!$B$32,$C7018&gt;=MAX(MIN(INDEX($C$1:$C$13701,MAX(1,ROW()-設定!$B$26)):INDEX($C$1:$C$13701,MAX(1,ROW()-1))),MIN(INDEX($C$1:$C$13701,MIN(13701,ROW()+1)):INDEX($C$1:$C$13701,MIN(13701,ROW()+設定!$B$26))))*10^(設定!$B$27/20)),1,0))</f>
        <v>0</v>
      </c>
      <c r="G7018" s="33" t="n">
        <f aca="false">$G7017+IF($F7018=1,1,0)</f>
        <v>3</v>
      </c>
      <c r="H7018" s="0" t="str">
        <f aca="false">IF($F7018=1,$G7018,"")</f>
        <v/>
      </c>
    </row>
    <row r="7019" customFormat="false" ht="15" hidden="false" customHeight="false" outlineLevel="0" collapsed="false">
      <c r="A7019" s="30" t="n">
        <v>1096.40625</v>
      </c>
      <c r="B7019" s="31" t="n">
        <v>26.7899</v>
      </c>
      <c r="C7019" s="32" t="n">
        <f aca="false">IF($A7019="","",IF(設定!$B$21="dB",10^($B7019/20),ABS($B7019)))</f>
        <v>21.8521916124312</v>
      </c>
      <c r="D7019" s="32" t="n">
        <f aca="false">IF($A7019="","",$A7019^2)</f>
        <v>1202106.66503906</v>
      </c>
      <c r="E7019" s="32" t="n">
        <f aca="false">IF($A7019="","",IF($C7019&lt;=0,"",1/$C7019^2))</f>
        <v>0.00209416067512728</v>
      </c>
      <c r="F7019" s="33" t="n">
        <f aca="false">IF(OR(ROW()-設定!$B$30&lt;2,ROW()+設定!$B$30&gt;13701,N($A7019)&lt;=0,N(INDEX($A$2:$A$13701,MIN(13700,MAX(1,ROW()-1+設定!$B$30))))&lt;=0,$A7019&lt;設定!$B$28,$A7019&gt;設定!$B$29),0,IF(AND($C7019&gt;=MAX(INDEX($C$1:$C$13701,MAX(1,ROW()-設定!$B$24)):INDEX($C$1:$C$13701,MAX(1,ROW()-1))),$C7019&gt;MAX(INDEX($C$1:$C$13701,MIN(13701,ROW()+1)):INDEX($C$1:$C$13701,MIN(13701,ROW()+設定!$B$24))),$C7019&gt;=設定!$B$32,$C7019&gt;=MAX(MIN(INDEX($C$1:$C$13701,MAX(1,ROW()-設定!$B$26)):INDEX($C$1:$C$13701,MAX(1,ROW()-1))),MIN(INDEX($C$1:$C$13701,MIN(13701,ROW()+1)):INDEX($C$1:$C$13701,MIN(13701,ROW()+設定!$B$26))))*10^(設定!$B$27/20)),1,0))</f>
        <v>0</v>
      </c>
      <c r="G7019" s="33" t="n">
        <f aca="false">$G7018+IF($F7019=1,1,0)</f>
        <v>3</v>
      </c>
      <c r="H7019" s="0" t="str">
        <f aca="false">IF($F7019=1,$G7019,"")</f>
        <v/>
      </c>
    </row>
    <row r="7020" customFormat="false" ht="15" hidden="false" customHeight="false" outlineLevel="0" collapsed="false">
      <c r="A7020" s="30" t="n">
        <v>1096.5625</v>
      </c>
      <c r="B7020" s="31" t="n">
        <v>26.5693</v>
      </c>
      <c r="C7020" s="32" t="n">
        <f aca="false">IF($A7020="","",IF(設定!$B$21="dB",10^($B7020/20),ABS($B7020)))</f>
        <v>21.3041886914864</v>
      </c>
      <c r="D7020" s="32" t="n">
        <f aca="false">IF($A7020="","",$A7020^2)</f>
        <v>1202449.31640625</v>
      </c>
      <c r="E7020" s="32" t="n">
        <f aca="false">IF($A7020="","",IF($C7020&lt;=0,"",1/$C7020^2))</f>
        <v>0.00220328156146467</v>
      </c>
      <c r="F7020" s="33" t="n">
        <f aca="false">IF(OR(ROW()-設定!$B$30&lt;2,ROW()+設定!$B$30&gt;13701,N($A7020)&lt;=0,N(INDEX($A$2:$A$13701,MIN(13700,MAX(1,ROW()-1+設定!$B$30))))&lt;=0,$A7020&lt;設定!$B$28,$A7020&gt;設定!$B$29),0,IF(AND($C7020&gt;=MAX(INDEX($C$1:$C$13701,MAX(1,ROW()-設定!$B$24)):INDEX($C$1:$C$13701,MAX(1,ROW()-1))),$C7020&gt;MAX(INDEX($C$1:$C$13701,MIN(13701,ROW()+1)):INDEX($C$1:$C$13701,MIN(13701,ROW()+設定!$B$24))),$C7020&gt;=設定!$B$32,$C7020&gt;=MAX(MIN(INDEX($C$1:$C$13701,MAX(1,ROW()-設定!$B$26)):INDEX($C$1:$C$13701,MAX(1,ROW()-1))),MIN(INDEX($C$1:$C$13701,MIN(13701,ROW()+1)):INDEX($C$1:$C$13701,MIN(13701,ROW()+設定!$B$26))))*10^(設定!$B$27/20)),1,0))</f>
        <v>0</v>
      </c>
      <c r="G7020" s="33" t="n">
        <f aca="false">$G7019+IF($F7020=1,1,0)</f>
        <v>3</v>
      </c>
      <c r="H7020" s="0" t="str">
        <f aca="false">IF($F7020=1,$G7020,"")</f>
        <v/>
      </c>
    </row>
    <row r="7021" customFormat="false" ht="15" hidden="false" customHeight="false" outlineLevel="0" collapsed="false">
      <c r="A7021" s="30" t="n">
        <v>1096.71875</v>
      </c>
      <c r="B7021" s="31" t="n">
        <v>26.7792</v>
      </c>
      <c r="C7021" s="32" t="n">
        <f aca="false">IF($A7021="","",IF(設定!$B$21="dB",10^($B7021/20),ABS($B7021)))</f>
        <v>21.8252888424652</v>
      </c>
      <c r="D7021" s="32" t="n">
        <f aca="false">IF($A7021="","",$A7021^2)</f>
        <v>1202792.01660156</v>
      </c>
      <c r="E7021" s="32" t="n">
        <f aca="false">IF($A7021="","",IF($C7021&lt;=0,"",1/$C7021^2))</f>
        <v>0.00209932655825145</v>
      </c>
      <c r="F7021" s="33" t="n">
        <f aca="false">IF(OR(ROW()-設定!$B$30&lt;2,ROW()+設定!$B$30&gt;13701,N($A7021)&lt;=0,N(INDEX($A$2:$A$13701,MIN(13700,MAX(1,ROW()-1+設定!$B$30))))&lt;=0,$A7021&lt;設定!$B$28,$A7021&gt;設定!$B$29),0,IF(AND($C7021&gt;=MAX(INDEX($C$1:$C$13701,MAX(1,ROW()-設定!$B$24)):INDEX($C$1:$C$13701,MAX(1,ROW()-1))),$C7021&gt;MAX(INDEX($C$1:$C$13701,MIN(13701,ROW()+1)):INDEX($C$1:$C$13701,MIN(13701,ROW()+設定!$B$24))),$C7021&gt;=設定!$B$32,$C7021&gt;=MAX(MIN(INDEX($C$1:$C$13701,MAX(1,ROW()-設定!$B$26)):INDEX($C$1:$C$13701,MAX(1,ROW()-1))),MIN(INDEX($C$1:$C$13701,MIN(13701,ROW()+1)):INDEX($C$1:$C$13701,MIN(13701,ROW()+設定!$B$26))))*10^(設定!$B$27/20)),1,0))</f>
        <v>0</v>
      </c>
      <c r="G7021" s="33" t="n">
        <f aca="false">$G7020+IF($F7021=1,1,0)</f>
        <v>3</v>
      </c>
      <c r="H7021" s="0" t="str">
        <f aca="false">IF($F7021=1,$G7021,"")</f>
        <v/>
      </c>
    </row>
    <row r="7022" customFormat="false" ht="15" hidden="false" customHeight="false" outlineLevel="0" collapsed="false">
      <c r="A7022" s="30" t="n">
        <v>1096.875</v>
      </c>
      <c r="B7022" s="31" t="n">
        <v>26.9864</v>
      </c>
      <c r="C7022" s="32" t="n">
        <f aca="false">IF($A7022="","",IF(設定!$B$21="dB",10^($B7022/20),ABS($B7022)))</f>
        <v>22.3521858613211</v>
      </c>
      <c r="D7022" s="32" t="n">
        <f aca="false">IF($A7022="","",$A7022^2)</f>
        <v>1203134.765625</v>
      </c>
      <c r="E7022" s="32" t="n">
        <f aca="false">IF($A7022="","",IF($C7022&lt;=0,"",1/$C7022^2))</f>
        <v>0.00200152030366763</v>
      </c>
      <c r="F7022" s="33" t="n">
        <f aca="false">IF(OR(ROW()-設定!$B$30&lt;2,ROW()+設定!$B$30&gt;13701,N($A7022)&lt;=0,N(INDEX($A$2:$A$13701,MIN(13700,MAX(1,ROW()-1+設定!$B$30))))&lt;=0,$A7022&lt;設定!$B$28,$A7022&gt;設定!$B$29),0,IF(AND($C7022&gt;=MAX(INDEX($C$1:$C$13701,MAX(1,ROW()-設定!$B$24)):INDEX($C$1:$C$13701,MAX(1,ROW()-1))),$C7022&gt;MAX(INDEX($C$1:$C$13701,MIN(13701,ROW()+1)):INDEX($C$1:$C$13701,MIN(13701,ROW()+設定!$B$24))),$C7022&gt;=設定!$B$32,$C7022&gt;=MAX(MIN(INDEX($C$1:$C$13701,MAX(1,ROW()-設定!$B$26)):INDEX($C$1:$C$13701,MAX(1,ROW()-1))),MIN(INDEX($C$1:$C$13701,MIN(13701,ROW()+1)):INDEX($C$1:$C$13701,MIN(13701,ROW()+設定!$B$26))))*10^(設定!$B$27/20)),1,0))</f>
        <v>0</v>
      </c>
      <c r="G7022" s="33" t="n">
        <f aca="false">$G7021+IF($F7022=1,1,0)</f>
        <v>3</v>
      </c>
      <c r="H7022" s="0" t="str">
        <f aca="false">IF($F7022=1,$G7022,"")</f>
        <v/>
      </c>
    </row>
    <row r="7023" customFormat="false" ht="15" hidden="false" customHeight="false" outlineLevel="0" collapsed="false">
      <c r="A7023" s="30" t="n">
        <v>1097.03125</v>
      </c>
      <c r="B7023" s="31" t="n">
        <v>26.8362</v>
      </c>
      <c r="C7023" s="32" t="n">
        <f aca="false">IF($A7023="","",IF(設定!$B$21="dB",10^($B7023/20),ABS($B7023)))</f>
        <v>21.968985388056</v>
      </c>
      <c r="D7023" s="32" t="n">
        <f aca="false">IF($A7023="","",$A7023^2)</f>
        <v>1203477.56347656</v>
      </c>
      <c r="E7023" s="32" t="n">
        <f aca="false">IF($A7023="","",IF($C7023&lt;=0,"",1/$C7023^2))</f>
        <v>0.00207195347857805</v>
      </c>
      <c r="F7023" s="33" t="n">
        <f aca="false">IF(OR(ROW()-設定!$B$30&lt;2,ROW()+設定!$B$30&gt;13701,N($A7023)&lt;=0,N(INDEX($A$2:$A$13701,MIN(13700,MAX(1,ROW()-1+設定!$B$30))))&lt;=0,$A7023&lt;設定!$B$28,$A7023&gt;設定!$B$29),0,IF(AND($C7023&gt;=MAX(INDEX($C$1:$C$13701,MAX(1,ROW()-設定!$B$24)):INDEX($C$1:$C$13701,MAX(1,ROW()-1))),$C7023&gt;MAX(INDEX($C$1:$C$13701,MIN(13701,ROW()+1)):INDEX($C$1:$C$13701,MIN(13701,ROW()+設定!$B$24))),$C7023&gt;=設定!$B$32,$C7023&gt;=MAX(MIN(INDEX($C$1:$C$13701,MAX(1,ROW()-設定!$B$26)):INDEX($C$1:$C$13701,MAX(1,ROW()-1))),MIN(INDEX($C$1:$C$13701,MIN(13701,ROW()+1)):INDEX($C$1:$C$13701,MIN(13701,ROW()+設定!$B$26))))*10^(設定!$B$27/20)),1,0))</f>
        <v>0</v>
      </c>
      <c r="G7023" s="33" t="n">
        <f aca="false">$G7022+IF($F7023=1,1,0)</f>
        <v>3</v>
      </c>
      <c r="H7023" s="0" t="str">
        <f aca="false">IF($F7023=1,$G7023,"")</f>
        <v/>
      </c>
    </row>
    <row r="7024" customFormat="false" ht="15" hidden="false" customHeight="false" outlineLevel="0" collapsed="false">
      <c r="A7024" s="30" t="n">
        <v>1097.1875</v>
      </c>
      <c r="B7024" s="31" t="n">
        <v>27.0351</v>
      </c>
      <c r="C7024" s="32" t="n">
        <f aca="false">IF($A7024="","",IF(設定!$B$21="dB",10^($B7024/20),ABS($B7024)))</f>
        <v>22.4778619694116</v>
      </c>
      <c r="D7024" s="32" t="n">
        <f aca="false">IF($A7024="","",$A7024^2)</f>
        <v>1203820.41015625</v>
      </c>
      <c r="E7024" s="32" t="n">
        <f aca="false">IF($A7024="","",IF($C7024&lt;=0,"",1/$C7024^2))</f>
        <v>0.0019792014479154</v>
      </c>
      <c r="F7024" s="33" t="n">
        <f aca="false">IF(OR(ROW()-設定!$B$30&lt;2,ROW()+設定!$B$30&gt;13701,N($A7024)&lt;=0,N(INDEX($A$2:$A$13701,MIN(13700,MAX(1,ROW()-1+設定!$B$30))))&lt;=0,$A7024&lt;設定!$B$28,$A7024&gt;設定!$B$29),0,IF(AND($C7024&gt;=MAX(INDEX($C$1:$C$13701,MAX(1,ROW()-設定!$B$24)):INDEX($C$1:$C$13701,MAX(1,ROW()-1))),$C7024&gt;MAX(INDEX($C$1:$C$13701,MIN(13701,ROW()+1)):INDEX($C$1:$C$13701,MIN(13701,ROW()+設定!$B$24))),$C7024&gt;=設定!$B$32,$C7024&gt;=MAX(MIN(INDEX($C$1:$C$13701,MAX(1,ROW()-設定!$B$26)):INDEX($C$1:$C$13701,MAX(1,ROW()-1))),MIN(INDEX($C$1:$C$13701,MIN(13701,ROW()+1)):INDEX($C$1:$C$13701,MIN(13701,ROW()+設定!$B$26))))*10^(設定!$B$27/20)),1,0))</f>
        <v>0</v>
      </c>
      <c r="G7024" s="33" t="n">
        <f aca="false">$G7023+IF($F7024=1,1,0)</f>
        <v>3</v>
      </c>
      <c r="H7024" s="0" t="str">
        <f aca="false">IF($F7024=1,$G7024,"")</f>
        <v/>
      </c>
    </row>
    <row r="7025" customFormat="false" ht="15" hidden="false" customHeight="false" outlineLevel="0" collapsed="false">
      <c r="A7025" s="30" t="n">
        <v>1097.34375</v>
      </c>
      <c r="B7025" s="31" t="n">
        <v>26.6756</v>
      </c>
      <c r="C7025" s="32" t="n">
        <f aca="false">IF($A7025="","",IF(設定!$B$21="dB",10^($B7025/20),ABS($B7025)))</f>
        <v>21.5665164013292</v>
      </c>
      <c r="D7025" s="32" t="n">
        <f aca="false">IF($A7025="","",$A7025^2)</f>
        <v>1204163.30566406</v>
      </c>
      <c r="E7025" s="32" t="n">
        <f aca="false">IF($A7025="","",IF($C7025&lt;=0,"",1/$C7025^2))</f>
        <v>0.00215000762429056</v>
      </c>
      <c r="F7025" s="33" t="n">
        <f aca="false">IF(OR(ROW()-設定!$B$30&lt;2,ROW()+設定!$B$30&gt;13701,N($A7025)&lt;=0,N(INDEX($A$2:$A$13701,MIN(13700,MAX(1,ROW()-1+設定!$B$30))))&lt;=0,$A7025&lt;設定!$B$28,$A7025&gt;設定!$B$29),0,IF(AND($C7025&gt;=MAX(INDEX($C$1:$C$13701,MAX(1,ROW()-設定!$B$24)):INDEX($C$1:$C$13701,MAX(1,ROW()-1))),$C7025&gt;MAX(INDEX($C$1:$C$13701,MIN(13701,ROW()+1)):INDEX($C$1:$C$13701,MIN(13701,ROW()+設定!$B$24))),$C7025&gt;=設定!$B$32,$C7025&gt;=MAX(MIN(INDEX($C$1:$C$13701,MAX(1,ROW()-設定!$B$26)):INDEX($C$1:$C$13701,MAX(1,ROW()-1))),MIN(INDEX($C$1:$C$13701,MIN(13701,ROW()+1)):INDEX($C$1:$C$13701,MIN(13701,ROW()+設定!$B$26))))*10^(設定!$B$27/20)),1,0))</f>
        <v>0</v>
      </c>
      <c r="G7025" s="33" t="n">
        <f aca="false">$G7024+IF($F7025=1,1,0)</f>
        <v>3</v>
      </c>
      <c r="H7025" s="0" t="str">
        <f aca="false">IF($F7025=1,$G7025,"")</f>
        <v/>
      </c>
    </row>
    <row r="7026" customFormat="false" ht="15" hidden="false" customHeight="false" outlineLevel="0" collapsed="false">
      <c r="A7026" s="30" t="n">
        <v>1097.5</v>
      </c>
      <c r="B7026" s="31" t="n">
        <v>27.1484</v>
      </c>
      <c r="C7026" s="32" t="n">
        <f aca="false">IF($A7026="","",IF(設定!$B$21="dB",10^($B7026/20),ABS($B7026)))</f>
        <v>22.7729870929331</v>
      </c>
      <c r="D7026" s="32" t="n">
        <f aca="false">IF($A7026="","",$A7026^2)</f>
        <v>1204506.25</v>
      </c>
      <c r="E7026" s="32" t="n">
        <f aca="false">IF($A7026="","",IF($C7026&lt;=0,"",1/$C7026^2))</f>
        <v>0.00192823517043816</v>
      </c>
      <c r="F7026" s="33" t="n">
        <f aca="false">IF(OR(ROW()-設定!$B$30&lt;2,ROW()+設定!$B$30&gt;13701,N($A7026)&lt;=0,N(INDEX($A$2:$A$13701,MIN(13700,MAX(1,ROW()-1+設定!$B$30))))&lt;=0,$A7026&lt;設定!$B$28,$A7026&gt;設定!$B$29),0,IF(AND($C7026&gt;=MAX(INDEX($C$1:$C$13701,MAX(1,ROW()-設定!$B$24)):INDEX($C$1:$C$13701,MAX(1,ROW()-1))),$C7026&gt;MAX(INDEX($C$1:$C$13701,MIN(13701,ROW()+1)):INDEX($C$1:$C$13701,MIN(13701,ROW()+設定!$B$24))),$C7026&gt;=設定!$B$32,$C7026&gt;=MAX(MIN(INDEX($C$1:$C$13701,MAX(1,ROW()-設定!$B$26)):INDEX($C$1:$C$13701,MAX(1,ROW()-1))),MIN(INDEX($C$1:$C$13701,MIN(13701,ROW()+1)):INDEX($C$1:$C$13701,MIN(13701,ROW()+設定!$B$26))))*10^(設定!$B$27/20)),1,0))</f>
        <v>0</v>
      </c>
      <c r="G7026" s="33" t="n">
        <f aca="false">$G7025+IF($F7026=1,1,0)</f>
        <v>3</v>
      </c>
      <c r="H7026" s="0" t="str">
        <f aca="false">IF($F7026=1,$G7026,"")</f>
        <v/>
      </c>
    </row>
    <row r="7027" customFormat="false" ht="15" hidden="false" customHeight="false" outlineLevel="0" collapsed="false">
      <c r="A7027" s="30" t="n">
        <v>1097.65625</v>
      </c>
      <c r="B7027" s="31" t="n">
        <v>27.0589</v>
      </c>
      <c r="C7027" s="32" t="n">
        <f aca="false">IF($A7027="","",IF(設定!$B$21="dB",10^($B7027/20),ABS($B7027)))</f>
        <v>22.5395374846036</v>
      </c>
      <c r="D7027" s="32" t="n">
        <f aca="false">IF($A7027="","",$A7027^2)</f>
        <v>1204849.24316406</v>
      </c>
      <c r="E7027" s="32" t="n">
        <f aca="false">IF($A7027="","",IF($C7027&lt;=0,"",1/$C7027^2))</f>
        <v>0.00196838478765494</v>
      </c>
      <c r="F7027" s="33" t="n">
        <f aca="false">IF(OR(ROW()-設定!$B$30&lt;2,ROW()+設定!$B$30&gt;13701,N($A7027)&lt;=0,N(INDEX($A$2:$A$13701,MIN(13700,MAX(1,ROW()-1+設定!$B$30))))&lt;=0,$A7027&lt;設定!$B$28,$A7027&gt;設定!$B$29),0,IF(AND($C7027&gt;=MAX(INDEX($C$1:$C$13701,MAX(1,ROW()-設定!$B$24)):INDEX($C$1:$C$13701,MAX(1,ROW()-1))),$C7027&gt;MAX(INDEX($C$1:$C$13701,MIN(13701,ROW()+1)):INDEX($C$1:$C$13701,MIN(13701,ROW()+設定!$B$24))),$C7027&gt;=設定!$B$32,$C7027&gt;=MAX(MIN(INDEX($C$1:$C$13701,MAX(1,ROW()-設定!$B$26)):INDEX($C$1:$C$13701,MAX(1,ROW()-1))),MIN(INDEX($C$1:$C$13701,MIN(13701,ROW()+1)):INDEX($C$1:$C$13701,MIN(13701,ROW()+設定!$B$26))))*10^(設定!$B$27/20)),1,0))</f>
        <v>0</v>
      </c>
      <c r="G7027" s="33" t="n">
        <f aca="false">$G7026+IF($F7027=1,1,0)</f>
        <v>3</v>
      </c>
      <c r="H7027" s="0" t="str">
        <f aca="false">IF($F7027=1,$G7027,"")</f>
        <v/>
      </c>
    </row>
    <row r="7028" customFormat="false" ht="15" hidden="false" customHeight="false" outlineLevel="0" collapsed="false">
      <c r="A7028" s="30" t="n">
        <v>1097.8125</v>
      </c>
      <c r="B7028" s="31" t="n">
        <v>26.9246</v>
      </c>
      <c r="C7028" s="32" t="n">
        <f aca="false">IF($A7028="","",IF(設定!$B$21="dB",10^($B7028/20),ABS($B7028)))</f>
        <v>22.1937147570657</v>
      </c>
      <c r="D7028" s="32" t="n">
        <f aca="false">IF($A7028="","",$A7028^2)</f>
        <v>1205192.28515625</v>
      </c>
      <c r="E7028" s="32" t="n">
        <f aca="false">IF($A7028="","",IF($C7028&lt;=0,"",1/$C7028^2))</f>
        <v>0.0020302055000856</v>
      </c>
      <c r="F7028" s="33" t="n">
        <f aca="false">IF(OR(ROW()-設定!$B$30&lt;2,ROW()+設定!$B$30&gt;13701,N($A7028)&lt;=0,N(INDEX($A$2:$A$13701,MIN(13700,MAX(1,ROW()-1+設定!$B$30))))&lt;=0,$A7028&lt;設定!$B$28,$A7028&gt;設定!$B$29),0,IF(AND($C7028&gt;=MAX(INDEX($C$1:$C$13701,MAX(1,ROW()-設定!$B$24)):INDEX($C$1:$C$13701,MAX(1,ROW()-1))),$C7028&gt;MAX(INDEX($C$1:$C$13701,MIN(13701,ROW()+1)):INDEX($C$1:$C$13701,MIN(13701,ROW()+設定!$B$24))),$C7028&gt;=設定!$B$32,$C7028&gt;=MAX(MIN(INDEX($C$1:$C$13701,MAX(1,ROW()-設定!$B$26)):INDEX($C$1:$C$13701,MAX(1,ROW()-1))),MIN(INDEX($C$1:$C$13701,MIN(13701,ROW()+1)):INDEX($C$1:$C$13701,MIN(13701,ROW()+設定!$B$26))))*10^(設定!$B$27/20)),1,0))</f>
        <v>0</v>
      </c>
      <c r="G7028" s="33" t="n">
        <f aca="false">$G7027+IF($F7028=1,1,0)</f>
        <v>3</v>
      </c>
      <c r="H7028" s="0" t="str">
        <f aca="false">IF($F7028=1,$G7028,"")</f>
        <v/>
      </c>
    </row>
    <row r="7029" customFormat="false" ht="15" hidden="false" customHeight="false" outlineLevel="0" collapsed="false">
      <c r="A7029" s="30" t="n">
        <v>1097.96875</v>
      </c>
      <c r="B7029" s="31" t="n">
        <v>27.2567</v>
      </c>
      <c r="C7029" s="32" t="n">
        <f aca="false">IF($A7029="","",IF(設定!$B$21="dB",10^($B7029/20),ABS($B7029)))</f>
        <v>23.0587096070289</v>
      </c>
      <c r="D7029" s="32" t="n">
        <f aca="false">IF($A7029="","",$A7029^2)</f>
        <v>1205535.37597656</v>
      </c>
      <c r="E7029" s="32" t="n">
        <f aca="false">IF($A7029="","",IF($C7029&lt;=0,"",1/$C7029^2))</f>
        <v>0.00188074536415042</v>
      </c>
      <c r="F7029" s="33" t="n">
        <f aca="false">IF(OR(ROW()-設定!$B$30&lt;2,ROW()+設定!$B$30&gt;13701,N($A7029)&lt;=0,N(INDEX($A$2:$A$13701,MIN(13700,MAX(1,ROW()-1+設定!$B$30))))&lt;=0,$A7029&lt;設定!$B$28,$A7029&gt;設定!$B$29),0,IF(AND($C7029&gt;=MAX(INDEX($C$1:$C$13701,MAX(1,ROW()-設定!$B$24)):INDEX($C$1:$C$13701,MAX(1,ROW()-1))),$C7029&gt;MAX(INDEX($C$1:$C$13701,MIN(13701,ROW()+1)):INDEX($C$1:$C$13701,MIN(13701,ROW()+設定!$B$24))),$C7029&gt;=設定!$B$32,$C7029&gt;=MAX(MIN(INDEX($C$1:$C$13701,MAX(1,ROW()-設定!$B$26)):INDEX($C$1:$C$13701,MAX(1,ROW()-1))),MIN(INDEX($C$1:$C$13701,MIN(13701,ROW()+1)):INDEX($C$1:$C$13701,MIN(13701,ROW()+設定!$B$26))))*10^(設定!$B$27/20)),1,0))</f>
        <v>0</v>
      </c>
      <c r="G7029" s="33" t="n">
        <f aca="false">$G7028+IF($F7029=1,1,0)</f>
        <v>3</v>
      </c>
      <c r="H7029" s="0" t="str">
        <f aca="false">IF($F7029=1,$G7029,"")</f>
        <v/>
      </c>
    </row>
    <row r="7030" customFormat="false" ht="15" hidden="false" customHeight="false" outlineLevel="0" collapsed="false">
      <c r="A7030" s="30" t="n">
        <v>1098.125</v>
      </c>
      <c r="B7030" s="31" t="n">
        <v>27.3435</v>
      </c>
      <c r="C7030" s="32" t="n">
        <f aca="false">IF($A7030="","",IF(設定!$B$21="dB",10^($B7030/20),ABS($B7030)))</f>
        <v>23.290295566366</v>
      </c>
      <c r="D7030" s="32" t="n">
        <f aca="false">IF($A7030="","",$A7030^2)</f>
        <v>1205878.515625</v>
      </c>
      <c r="E7030" s="32" t="n">
        <f aca="false">IF($A7030="","",IF($C7030&lt;=0,"",1/$C7030^2))</f>
        <v>0.00184352911142099</v>
      </c>
      <c r="F7030" s="33" t="n">
        <f aca="false">IF(OR(ROW()-設定!$B$30&lt;2,ROW()+設定!$B$30&gt;13701,N($A7030)&lt;=0,N(INDEX($A$2:$A$13701,MIN(13700,MAX(1,ROW()-1+設定!$B$30))))&lt;=0,$A7030&lt;設定!$B$28,$A7030&gt;設定!$B$29),0,IF(AND($C7030&gt;=MAX(INDEX($C$1:$C$13701,MAX(1,ROW()-設定!$B$24)):INDEX($C$1:$C$13701,MAX(1,ROW()-1))),$C7030&gt;MAX(INDEX($C$1:$C$13701,MIN(13701,ROW()+1)):INDEX($C$1:$C$13701,MIN(13701,ROW()+設定!$B$24))),$C7030&gt;=設定!$B$32,$C7030&gt;=MAX(MIN(INDEX($C$1:$C$13701,MAX(1,ROW()-設定!$B$26)):INDEX($C$1:$C$13701,MAX(1,ROW()-1))),MIN(INDEX($C$1:$C$13701,MIN(13701,ROW()+1)):INDEX($C$1:$C$13701,MIN(13701,ROW()+設定!$B$26))))*10^(設定!$B$27/20)),1,0))</f>
        <v>0</v>
      </c>
      <c r="G7030" s="33" t="n">
        <f aca="false">$G7029+IF($F7030=1,1,0)</f>
        <v>3</v>
      </c>
      <c r="H7030" s="0" t="str">
        <f aca="false">IF($F7030=1,$G7030,"")</f>
        <v/>
      </c>
    </row>
    <row r="7031" customFormat="false" ht="15" hidden="false" customHeight="false" outlineLevel="0" collapsed="false">
      <c r="A7031" s="30" t="n">
        <v>1098.28125</v>
      </c>
      <c r="B7031" s="31" t="n">
        <v>27.4192</v>
      </c>
      <c r="C7031" s="32" t="n">
        <f aca="false">IF($A7031="","",IF(設定!$B$21="dB",10^($B7031/20),ABS($B7031)))</f>
        <v>23.4941642163372</v>
      </c>
      <c r="D7031" s="32" t="n">
        <f aca="false">IF($A7031="","",$A7031^2)</f>
        <v>1206221.70410156</v>
      </c>
      <c r="E7031" s="32" t="n">
        <f aca="false">IF($A7031="","",IF($C7031&lt;=0,"",1/$C7031^2))</f>
        <v>0.00181167378452847</v>
      </c>
      <c r="F7031" s="33" t="n">
        <f aca="false">IF(OR(ROW()-設定!$B$30&lt;2,ROW()+設定!$B$30&gt;13701,N($A7031)&lt;=0,N(INDEX($A$2:$A$13701,MIN(13700,MAX(1,ROW()-1+設定!$B$30))))&lt;=0,$A7031&lt;設定!$B$28,$A7031&gt;設定!$B$29),0,IF(AND($C7031&gt;=MAX(INDEX($C$1:$C$13701,MAX(1,ROW()-設定!$B$24)):INDEX($C$1:$C$13701,MAX(1,ROW()-1))),$C7031&gt;MAX(INDEX($C$1:$C$13701,MIN(13701,ROW()+1)):INDEX($C$1:$C$13701,MIN(13701,ROW()+設定!$B$24))),$C7031&gt;=設定!$B$32,$C7031&gt;=MAX(MIN(INDEX($C$1:$C$13701,MAX(1,ROW()-設定!$B$26)):INDEX($C$1:$C$13701,MAX(1,ROW()-1))),MIN(INDEX($C$1:$C$13701,MIN(13701,ROW()+1)):INDEX($C$1:$C$13701,MIN(13701,ROW()+設定!$B$26))))*10^(設定!$B$27/20)),1,0))</f>
        <v>0</v>
      </c>
      <c r="G7031" s="33" t="n">
        <f aca="false">$G7030+IF($F7031=1,1,0)</f>
        <v>3</v>
      </c>
      <c r="H7031" s="0" t="str">
        <f aca="false">IF($F7031=1,$G7031,"")</f>
        <v/>
      </c>
    </row>
    <row r="7032" customFormat="false" ht="15" hidden="false" customHeight="false" outlineLevel="0" collapsed="false">
      <c r="A7032" s="30" t="n">
        <v>1098.4375</v>
      </c>
      <c r="B7032" s="31" t="n">
        <v>27.4785</v>
      </c>
      <c r="C7032" s="32" t="n">
        <f aca="false">IF($A7032="","",IF(設定!$B$21="dB",10^($B7032/20),ABS($B7032)))</f>
        <v>23.6551115290635</v>
      </c>
      <c r="D7032" s="32" t="n">
        <f aca="false">IF($A7032="","",$A7032^2)</f>
        <v>1206564.94140625</v>
      </c>
      <c r="E7032" s="32" t="n">
        <f aca="false">IF($A7032="","",IF($C7032&lt;=0,"",1/$C7032^2))</f>
        <v>0.00178710471237059</v>
      </c>
      <c r="F7032" s="33" t="n">
        <f aca="false">IF(OR(ROW()-設定!$B$30&lt;2,ROW()+設定!$B$30&gt;13701,N($A7032)&lt;=0,N(INDEX($A$2:$A$13701,MIN(13700,MAX(1,ROW()-1+設定!$B$30))))&lt;=0,$A7032&lt;設定!$B$28,$A7032&gt;設定!$B$29),0,IF(AND($C7032&gt;=MAX(INDEX($C$1:$C$13701,MAX(1,ROW()-設定!$B$24)):INDEX($C$1:$C$13701,MAX(1,ROW()-1))),$C7032&gt;MAX(INDEX($C$1:$C$13701,MIN(13701,ROW()+1)):INDEX($C$1:$C$13701,MIN(13701,ROW()+設定!$B$24))),$C7032&gt;=設定!$B$32,$C7032&gt;=MAX(MIN(INDEX($C$1:$C$13701,MAX(1,ROW()-設定!$B$26)):INDEX($C$1:$C$13701,MAX(1,ROW()-1))),MIN(INDEX($C$1:$C$13701,MIN(13701,ROW()+1)):INDEX($C$1:$C$13701,MIN(13701,ROW()+設定!$B$26))))*10^(設定!$B$27/20)),1,0))</f>
        <v>0</v>
      </c>
      <c r="G7032" s="33" t="n">
        <f aca="false">$G7031+IF($F7032=1,1,0)</f>
        <v>3</v>
      </c>
      <c r="H7032" s="0" t="str">
        <f aca="false">IF($F7032=1,$G7032,"")</f>
        <v/>
      </c>
    </row>
    <row r="7033" customFormat="false" ht="15" hidden="false" customHeight="false" outlineLevel="0" collapsed="false">
      <c r="A7033" s="30" t="n">
        <v>1098.59375</v>
      </c>
      <c r="B7033" s="31" t="n">
        <v>27.4144</v>
      </c>
      <c r="C7033" s="32" t="n">
        <f aca="false">IF($A7033="","",IF(設定!$B$21="dB",10^($B7033/20),ABS($B7033)))</f>
        <v>23.4811844481588</v>
      </c>
      <c r="D7033" s="32" t="n">
        <f aca="false">IF($A7033="","",$A7033^2)</f>
        <v>1206908.22753906</v>
      </c>
      <c r="E7033" s="32" t="n">
        <f aca="false">IF($A7033="","",IF($C7033&lt;=0,"",1/$C7033^2))</f>
        <v>0.00181367722733175</v>
      </c>
      <c r="F7033" s="33" t="n">
        <f aca="false">IF(OR(ROW()-設定!$B$30&lt;2,ROW()+設定!$B$30&gt;13701,N($A7033)&lt;=0,N(INDEX($A$2:$A$13701,MIN(13700,MAX(1,ROW()-1+設定!$B$30))))&lt;=0,$A7033&lt;設定!$B$28,$A7033&gt;設定!$B$29),0,IF(AND($C7033&gt;=MAX(INDEX($C$1:$C$13701,MAX(1,ROW()-設定!$B$24)):INDEX($C$1:$C$13701,MAX(1,ROW()-1))),$C7033&gt;MAX(INDEX($C$1:$C$13701,MIN(13701,ROW()+1)):INDEX($C$1:$C$13701,MIN(13701,ROW()+設定!$B$24))),$C7033&gt;=設定!$B$32,$C7033&gt;=MAX(MIN(INDEX($C$1:$C$13701,MAX(1,ROW()-設定!$B$26)):INDEX($C$1:$C$13701,MAX(1,ROW()-1))),MIN(INDEX($C$1:$C$13701,MIN(13701,ROW()+1)):INDEX($C$1:$C$13701,MIN(13701,ROW()+設定!$B$26))))*10^(設定!$B$27/20)),1,0))</f>
        <v>0</v>
      </c>
      <c r="G7033" s="33" t="n">
        <f aca="false">$G7032+IF($F7033=1,1,0)</f>
        <v>3</v>
      </c>
      <c r="H7033" s="0" t="str">
        <f aca="false">IF($F7033=1,$G7033,"")</f>
        <v/>
      </c>
    </row>
    <row r="7034" customFormat="false" ht="15" hidden="false" customHeight="false" outlineLevel="0" collapsed="false">
      <c r="A7034" s="30" t="n">
        <v>1098.75</v>
      </c>
      <c r="B7034" s="31" t="n">
        <v>27.4016</v>
      </c>
      <c r="C7034" s="32" t="n">
        <f aca="false">IF($A7034="","",IF(設定!$B$21="dB",10^($B7034/20),ABS($B7034)))</f>
        <v>23.446606780007</v>
      </c>
      <c r="D7034" s="32" t="n">
        <f aca="false">IF($A7034="","",$A7034^2)</f>
        <v>1207251.5625</v>
      </c>
      <c r="E7034" s="32" t="n">
        <f aca="false">IF($A7034="","",IF($C7034&lt;=0,"",1/$C7034^2))</f>
        <v>0.00181903057951622</v>
      </c>
      <c r="F7034" s="33" t="n">
        <f aca="false">IF(OR(ROW()-設定!$B$30&lt;2,ROW()+設定!$B$30&gt;13701,N($A7034)&lt;=0,N(INDEX($A$2:$A$13701,MIN(13700,MAX(1,ROW()-1+設定!$B$30))))&lt;=0,$A7034&lt;設定!$B$28,$A7034&gt;設定!$B$29),0,IF(AND($C7034&gt;=MAX(INDEX($C$1:$C$13701,MAX(1,ROW()-設定!$B$24)):INDEX($C$1:$C$13701,MAX(1,ROW()-1))),$C7034&gt;MAX(INDEX($C$1:$C$13701,MIN(13701,ROW()+1)):INDEX($C$1:$C$13701,MIN(13701,ROW()+設定!$B$24))),$C7034&gt;=設定!$B$32,$C7034&gt;=MAX(MIN(INDEX($C$1:$C$13701,MAX(1,ROW()-設定!$B$26)):INDEX($C$1:$C$13701,MAX(1,ROW()-1))),MIN(INDEX($C$1:$C$13701,MIN(13701,ROW()+1)):INDEX($C$1:$C$13701,MIN(13701,ROW()+設定!$B$26))))*10^(設定!$B$27/20)),1,0))</f>
        <v>0</v>
      </c>
      <c r="G7034" s="33" t="n">
        <f aca="false">$G7033+IF($F7034=1,1,0)</f>
        <v>3</v>
      </c>
      <c r="H7034" s="0" t="str">
        <f aca="false">IF($F7034=1,$G7034,"")</f>
        <v/>
      </c>
    </row>
    <row r="7035" customFormat="false" ht="15" hidden="false" customHeight="false" outlineLevel="0" collapsed="false">
      <c r="A7035" s="30" t="n">
        <v>1098.90625</v>
      </c>
      <c r="B7035" s="31" t="n">
        <v>27.4926</v>
      </c>
      <c r="C7035" s="32" t="n">
        <f aca="false">IF($A7035="","",IF(設定!$B$21="dB",10^($B7035/20),ABS($B7035)))</f>
        <v>23.6935425881873</v>
      </c>
      <c r="D7035" s="32" t="n">
        <f aca="false">IF($A7035="","",$A7035^2)</f>
        <v>1207594.94628906</v>
      </c>
      <c r="E7035" s="32" t="n">
        <f aca="false">IF($A7035="","",IF($C7035&lt;=0,"",1/$C7035^2))</f>
        <v>0.00178131202631124</v>
      </c>
      <c r="F7035" s="33" t="n">
        <f aca="false">IF(OR(ROW()-設定!$B$30&lt;2,ROW()+設定!$B$30&gt;13701,N($A7035)&lt;=0,N(INDEX($A$2:$A$13701,MIN(13700,MAX(1,ROW()-1+設定!$B$30))))&lt;=0,$A7035&lt;設定!$B$28,$A7035&gt;設定!$B$29),0,IF(AND($C7035&gt;=MAX(INDEX($C$1:$C$13701,MAX(1,ROW()-設定!$B$24)):INDEX($C$1:$C$13701,MAX(1,ROW()-1))),$C7035&gt;MAX(INDEX($C$1:$C$13701,MIN(13701,ROW()+1)):INDEX($C$1:$C$13701,MIN(13701,ROW()+設定!$B$24))),$C7035&gt;=設定!$B$32,$C7035&gt;=MAX(MIN(INDEX($C$1:$C$13701,MAX(1,ROW()-設定!$B$26)):INDEX($C$1:$C$13701,MAX(1,ROW()-1))),MIN(INDEX($C$1:$C$13701,MIN(13701,ROW()+1)):INDEX($C$1:$C$13701,MIN(13701,ROW()+設定!$B$26))))*10^(設定!$B$27/20)),1,0))</f>
        <v>0</v>
      </c>
      <c r="G7035" s="33" t="n">
        <f aca="false">$G7034+IF($F7035=1,1,0)</f>
        <v>3</v>
      </c>
      <c r="H7035" s="0" t="str">
        <f aca="false">IF($F7035=1,$G7035,"")</f>
        <v/>
      </c>
    </row>
    <row r="7036" customFormat="false" ht="15" hidden="false" customHeight="false" outlineLevel="0" collapsed="false">
      <c r="A7036" s="30" t="n">
        <v>1099.0625</v>
      </c>
      <c r="B7036" s="31" t="n">
        <v>27.5982</v>
      </c>
      <c r="C7036" s="32" t="n">
        <f aca="false">IF($A7036="","",IF(設定!$B$21="dB",10^($B7036/20),ABS($B7036)))</f>
        <v>23.9833585400253</v>
      </c>
      <c r="D7036" s="32" t="n">
        <f aca="false">IF($A7036="","",$A7036^2)</f>
        <v>1207938.37890625</v>
      </c>
      <c r="E7036" s="32" t="n">
        <f aca="false">IF($A7036="","",IF($C7036&lt;=0,"",1/$C7036^2))</f>
        <v>0.00173852123620193</v>
      </c>
      <c r="F7036" s="33" t="n">
        <f aca="false">IF(OR(ROW()-設定!$B$30&lt;2,ROW()+設定!$B$30&gt;13701,N($A7036)&lt;=0,N(INDEX($A$2:$A$13701,MIN(13700,MAX(1,ROW()-1+設定!$B$30))))&lt;=0,$A7036&lt;設定!$B$28,$A7036&gt;設定!$B$29),0,IF(AND($C7036&gt;=MAX(INDEX($C$1:$C$13701,MAX(1,ROW()-設定!$B$24)):INDEX($C$1:$C$13701,MAX(1,ROW()-1))),$C7036&gt;MAX(INDEX($C$1:$C$13701,MIN(13701,ROW()+1)):INDEX($C$1:$C$13701,MIN(13701,ROW()+設定!$B$24))),$C7036&gt;=設定!$B$32,$C7036&gt;=MAX(MIN(INDEX($C$1:$C$13701,MAX(1,ROW()-設定!$B$26)):INDEX($C$1:$C$13701,MAX(1,ROW()-1))),MIN(INDEX($C$1:$C$13701,MIN(13701,ROW()+1)):INDEX($C$1:$C$13701,MIN(13701,ROW()+設定!$B$26))))*10^(設定!$B$27/20)),1,0))</f>
        <v>0</v>
      </c>
      <c r="G7036" s="33" t="n">
        <f aca="false">$G7035+IF($F7036=1,1,0)</f>
        <v>3</v>
      </c>
      <c r="H7036" s="0" t="str">
        <f aca="false">IF($F7036=1,$G7036,"")</f>
        <v/>
      </c>
    </row>
    <row r="7037" customFormat="false" ht="15" hidden="false" customHeight="false" outlineLevel="0" collapsed="false">
      <c r="A7037" s="30" t="n">
        <v>1099.21875</v>
      </c>
      <c r="B7037" s="31" t="n">
        <v>27.7055</v>
      </c>
      <c r="C7037" s="32" t="n">
        <f aca="false">IF($A7037="","",IF(設定!$B$21="dB",10^($B7037/20),ABS($B7037)))</f>
        <v>24.2814713763075</v>
      </c>
      <c r="D7037" s="32" t="n">
        <f aca="false">IF($A7037="","",$A7037^2)</f>
        <v>1208281.86035156</v>
      </c>
      <c r="E7037" s="32" t="n">
        <f aca="false">IF($A7037="","",IF($C7037&lt;=0,"",1/$C7037^2))</f>
        <v>0.00169609432094402</v>
      </c>
      <c r="F7037" s="33" t="n">
        <f aca="false">IF(OR(ROW()-設定!$B$30&lt;2,ROW()+設定!$B$30&gt;13701,N($A7037)&lt;=0,N(INDEX($A$2:$A$13701,MIN(13700,MAX(1,ROW()-1+設定!$B$30))))&lt;=0,$A7037&lt;設定!$B$28,$A7037&gt;設定!$B$29),0,IF(AND($C7037&gt;=MAX(INDEX($C$1:$C$13701,MAX(1,ROW()-設定!$B$24)):INDEX($C$1:$C$13701,MAX(1,ROW()-1))),$C7037&gt;MAX(INDEX($C$1:$C$13701,MIN(13701,ROW()+1)):INDEX($C$1:$C$13701,MIN(13701,ROW()+設定!$B$24))),$C7037&gt;=設定!$B$32,$C7037&gt;=MAX(MIN(INDEX($C$1:$C$13701,MAX(1,ROW()-設定!$B$26)):INDEX($C$1:$C$13701,MAX(1,ROW()-1))),MIN(INDEX($C$1:$C$13701,MIN(13701,ROW()+1)):INDEX($C$1:$C$13701,MIN(13701,ROW()+設定!$B$26))))*10^(設定!$B$27/20)),1,0))</f>
        <v>0</v>
      </c>
      <c r="G7037" s="33" t="n">
        <f aca="false">$G7036+IF($F7037=1,1,0)</f>
        <v>3</v>
      </c>
      <c r="H7037" s="0" t="str">
        <f aca="false">IF($F7037=1,$G7037,"")</f>
        <v/>
      </c>
    </row>
    <row r="7038" customFormat="false" ht="15" hidden="false" customHeight="false" outlineLevel="0" collapsed="false">
      <c r="A7038" s="30" t="n">
        <v>1099.375</v>
      </c>
      <c r="B7038" s="31" t="n">
        <v>27.6776</v>
      </c>
      <c r="C7038" s="32" t="n">
        <f aca="false">IF($A7038="","",IF(設定!$B$21="dB",10^($B7038/20),ABS($B7038)))</f>
        <v>24.203601841001</v>
      </c>
      <c r="D7038" s="32" t="n">
        <f aca="false">IF($A7038="","",$A7038^2)</f>
        <v>1208625.390625</v>
      </c>
      <c r="E7038" s="32" t="n">
        <f aca="false">IF($A7038="","",IF($C7038&lt;=0,"",1/$C7038^2))</f>
        <v>0.00170702546553112</v>
      </c>
      <c r="F7038" s="33" t="n">
        <f aca="false">IF(OR(ROW()-設定!$B$30&lt;2,ROW()+設定!$B$30&gt;13701,N($A7038)&lt;=0,N(INDEX($A$2:$A$13701,MIN(13700,MAX(1,ROW()-1+設定!$B$30))))&lt;=0,$A7038&lt;設定!$B$28,$A7038&gt;設定!$B$29),0,IF(AND($C7038&gt;=MAX(INDEX($C$1:$C$13701,MAX(1,ROW()-設定!$B$24)):INDEX($C$1:$C$13701,MAX(1,ROW()-1))),$C7038&gt;MAX(INDEX($C$1:$C$13701,MIN(13701,ROW()+1)):INDEX($C$1:$C$13701,MIN(13701,ROW()+設定!$B$24))),$C7038&gt;=設定!$B$32,$C7038&gt;=MAX(MIN(INDEX($C$1:$C$13701,MAX(1,ROW()-設定!$B$26)):INDEX($C$1:$C$13701,MAX(1,ROW()-1))),MIN(INDEX($C$1:$C$13701,MIN(13701,ROW()+1)):INDEX($C$1:$C$13701,MIN(13701,ROW()+設定!$B$26))))*10^(設定!$B$27/20)),1,0))</f>
        <v>0</v>
      </c>
      <c r="G7038" s="33" t="n">
        <f aca="false">$G7037+IF($F7038=1,1,0)</f>
        <v>3</v>
      </c>
      <c r="H7038" s="0" t="str">
        <f aca="false">IF($F7038=1,$G7038,"")</f>
        <v/>
      </c>
    </row>
    <row r="7039" customFormat="false" ht="15" hidden="false" customHeight="false" outlineLevel="0" collapsed="false">
      <c r="A7039" s="30" t="n">
        <v>1099.53125</v>
      </c>
      <c r="B7039" s="31" t="n">
        <v>27.7952</v>
      </c>
      <c r="C7039" s="32" t="n">
        <f aca="false">IF($A7039="","",IF(設定!$B$21="dB",10^($B7039/20),ABS($B7039)))</f>
        <v>24.533527681593</v>
      </c>
      <c r="D7039" s="32" t="n">
        <f aca="false">IF($A7039="","",$A7039^2)</f>
        <v>1208968.96972656</v>
      </c>
      <c r="E7039" s="32" t="n">
        <f aca="false">IF($A7039="","",IF($C7039&lt;=0,"",1/$C7039^2))</f>
        <v>0.0016614221646867</v>
      </c>
      <c r="F7039" s="33" t="n">
        <f aca="false">IF(OR(ROW()-設定!$B$30&lt;2,ROW()+設定!$B$30&gt;13701,N($A7039)&lt;=0,N(INDEX($A$2:$A$13701,MIN(13700,MAX(1,ROW()-1+設定!$B$30))))&lt;=0,$A7039&lt;設定!$B$28,$A7039&gt;設定!$B$29),0,IF(AND($C7039&gt;=MAX(INDEX($C$1:$C$13701,MAX(1,ROW()-設定!$B$24)):INDEX($C$1:$C$13701,MAX(1,ROW()-1))),$C7039&gt;MAX(INDEX($C$1:$C$13701,MIN(13701,ROW()+1)):INDEX($C$1:$C$13701,MIN(13701,ROW()+設定!$B$24))),$C7039&gt;=設定!$B$32,$C7039&gt;=MAX(MIN(INDEX($C$1:$C$13701,MAX(1,ROW()-設定!$B$26)):INDEX($C$1:$C$13701,MAX(1,ROW()-1))),MIN(INDEX($C$1:$C$13701,MIN(13701,ROW()+1)):INDEX($C$1:$C$13701,MIN(13701,ROW()+設定!$B$26))))*10^(設定!$B$27/20)),1,0))</f>
        <v>0</v>
      </c>
      <c r="G7039" s="33" t="n">
        <f aca="false">$G7038+IF($F7039=1,1,0)</f>
        <v>3</v>
      </c>
      <c r="H7039" s="0" t="str">
        <f aca="false">IF($F7039=1,$G7039,"")</f>
        <v/>
      </c>
    </row>
    <row r="7040" customFormat="false" ht="15" hidden="false" customHeight="false" outlineLevel="0" collapsed="false">
      <c r="A7040" s="30" t="n">
        <v>1099.6875</v>
      </c>
      <c r="B7040" s="31" t="n">
        <v>27.9432</v>
      </c>
      <c r="C7040" s="32" t="n">
        <f aca="false">IF($A7040="","",IF(設定!$B$21="dB",10^($B7040/20),ABS($B7040)))</f>
        <v>24.9551393891867</v>
      </c>
      <c r="D7040" s="32" t="n">
        <f aca="false">IF($A7040="","",$A7040^2)</f>
        <v>1209312.59765625</v>
      </c>
      <c r="E7040" s="32" t="n">
        <f aca="false">IF($A7040="","",IF($C7040&lt;=0,"",1/$C7040^2))</f>
        <v>0.00160575765104966</v>
      </c>
      <c r="F7040" s="33" t="n">
        <f aca="false">IF(OR(ROW()-設定!$B$30&lt;2,ROW()+設定!$B$30&gt;13701,N($A7040)&lt;=0,N(INDEX($A$2:$A$13701,MIN(13700,MAX(1,ROW()-1+設定!$B$30))))&lt;=0,$A7040&lt;設定!$B$28,$A7040&gt;設定!$B$29),0,IF(AND($C7040&gt;=MAX(INDEX($C$1:$C$13701,MAX(1,ROW()-設定!$B$24)):INDEX($C$1:$C$13701,MAX(1,ROW()-1))),$C7040&gt;MAX(INDEX($C$1:$C$13701,MIN(13701,ROW()+1)):INDEX($C$1:$C$13701,MIN(13701,ROW()+設定!$B$24))),$C7040&gt;=設定!$B$32,$C7040&gt;=MAX(MIN(INDEX($C$1:$C$13701,MAX(1,ROW()-設定!$B$26)):INDEX($C$1:$C$13701,MAX(1,ROW()-1))),MIN(INDEX($C$1:$C$13701,MIN(13701,ROW()+1)):INDEX($C$1:$C$13701,MIN(13701,ROW()+設定!$B$26))))*10^(設定!$B$27/20)),1,0))</f>
        <v>0</v>
      </c>
      <c r="G7040" s="33" t="n">
        <f aca="false">$G7039+IF($F7040=1,1,0)</f>
        <v>3</v>
      </c>
      <c r="H7040" s="0" t="str">
        <f aca="false">IF($F7040=1,$G7040,"")</f>
        <v/>
      </c>
    </row>
    <row r="7041" customFormat="false" ht="15" hidden="false" customHeight="false" outlineLevel="0" collapsed="false">
      <c r="A7041" s="30" t="n">
        <v>1099.84375</v>
      </c>
      <c r="B7041" s="31" t="n">
        <v>27.9513</v>
      </c>
      <c r="C7041" s="32" t="n">
        <f aca="false">IF($A7041="","",IF(設定!$B$21="dB",10^($B7041/20),ABS($B7041)))</f>
        <v>24.9784220830423</v>
      </c>
      <c r="D7041" s="32" t="n">
        <f aca="false">IF($A7041="","",$A7041^2)</f>
        <v>1209656.27441406</v>
      </c>
      <c r="E7041" s="32" t="n">
        <f aca="false">IF($A7041="","",IF($C7041&lt;=0,"",1/$C7041^2))</f>
        <v>0.00160276555334812</v>
      </c>
      <c r="F7041" s="33" t="n">
        <f aca="false">IF(OR(ROW()-設定!$B$30&lt;2,ROW()+設定!$B$30&gt;13701,N($A7041)&lt;=0,N(INDEX($A$2:$A$13701,MIN(13700,MAX(1,ROW()-1+設定!$B$30))))&lt;=0,$A7041&lt;設定!$B$28,$A7041&gt;設定!$B$29),0,IF(AND($C7041&gt;=MAX(INDEX($C$1:$C$13701,MAX(1,ROW()-設定!$B$24)):INDEX($C$1:$C$13701,MAX(1,ROW()-1))),$C7041&gt;MAX(INDEX($C$1:$C$13701,MIN(13701,ROW()+1)):INDEX($C$1:$C$13701,MIN(13701,ROW()+設定!$B$24))),$C7041&gt;=設定!$B$32,$C7041&gt;=MAX(MIN(INDEX($C$1:$C$13701,MAX(1,ROW()-設定!$B$26)):INDEX($C$1:$C$13701,MAX(1,ROW()-1))),MIN(INDEX($C$1:$C$13701,MIN(13701,ROW()+1)):INDEX($C$1:$C$13701,MIN(13701,ROW()+設定!$B$26))))*10^(設定!$B$27/20)),1,0))</f>
        <v>0</v>
      </c>
      <c r="G7041" s="33" t="n">
        <f aca="false">$G7040+IF($F7041=1,1,0)</f>
        <v>3</v>
      </c>
      <c r="H7041" s="0" t="str">
        <f aca="false">IF($F7041=1,$G7041,"")</f>
        <v/>
      </c>
    </row>
    <row r="7042" customFormat="false" ht="15" hidden="false" customHeight="false" outlineLevel="0" collapsed="false">
      <c r="A7042" s="30" t="n">
        <v>1100</v>
      </c>
      <c r="B7042" s="31" t="n">
        <v>28.2142</v>
      </c>
      <c r="C7042" s="32" t="n">
        <f aca="false">IF($A7042="","",IF(設定!$B$21="dB",10^($B7042/20),ABS($B7042)))</f>
        <v>25.7460139363184</v>
      </c>
      <c r="D7042" s="32" t="n">
        <f aca="false">IF($A7042="","",$A7042^2)</f>
        <v>1210000</v>
      </c>
      <c r="E7042" s="32" t="n">
        <f aca="false">IF($A7042="","",IF($C7042&lt;=0,"",1/$C7042^2))</f>
        <v>0.00150862048310952</v>
      </c>
      <c r="F7042" s="33" t="n">
        <f aca="false">IF(OR(ROW()-設定!$B$30&lt;2,ROW()+設定!$B$30&gt;13701,N($A7042)&lt;=0,N(INDEX($A$2:$A$13701,MIN(13700,MAX(1,ROW()-1+設定!$B$30))))&lt;=0,$A7042&lt;設定!$B$28,$A7042&gt;設定!$B$29),0,IF(AND($C7042&gt;=MAX(INDEX($C$1:$C$13701,MAX(1,ROW()-設定!$B$24)):INDEX($C$1:$C$13701,MAX(1,ROW()-1))),$C7042&gt;MAX(INDEX($C$1:$C$13701,MIN(13701,ROW()+1)):INDEX($C$1:$C$13701,MIN(13701,ROW()+設定!$B$24))),$C7042&gt;=設定!$B$32,$C7042&gt;=MAX(MIN(INDEX($C$1:$C$13701,MAX(1,ROW()-設定!$B$26)):INDEX($C$1:$C$13701,MAX(1,ROW()-1))),MIN(INDEX($C$1:$C$13701,MIN(13701,ROW()+1)):INDEX($C$1:$C$13701,MIN(13701,ROW()+設定!$B$26))))*10^(設定!$B$27/20)),1,0))</f>
        <v>0</v>
      </c>
      <c r="G7042" s="33" t="n">
        <f aca="false">$G7041+IF($F7042=1,1,0)</f>
        <v>3</v>
      </c>
      <c r="H7042" s="0" t="str">
        <f aca="false">IF($F7042=1,$G7042,"")</f>
        <v/>
      </c>
    </row>
    <row r="7043" customFormat="false" ht="15" hidden="false" customHeight="false" outlineLevel="0" collapsed="false">
      <c r="A7043" s="30" t="n">
        <v>1100.15625</v>
      </c>
      <c r="B7043" s="31" t="n">
        <v>28.2657</v>
      </c>
      <c r="C7043" s="32" t="n">
        <f aca="false">IF($A7043="","",IF(設定!$B$21="dB",10^($B7043/20),ABS($B7043)))</f>
        <v>25.899119530133</v>
      </c>
      <c r="D7043" s="32" t="n">
        <f aca="false">IF($A7043="","",$A7043^2)</f>
        <v>1210343.77441406</v>
      </c>
      <c r="E7043" s="32" t="n">
        <f aca="false">IF($A7043="","",IF($C7043&lt;=0,"",1/$C7043^2))</f>
        <v>0.00149083644164257</v>
      </c>
      <c r="F7043" s="33" t="n">
        <f aca="false">IF(OR(ROW()-設定!$B$30&lt;2,ROW()+設定!$B$30&gt;13701,N($A7043)&lt;=0,N(INDEX($A$2:$A$13701,MIN(13700,MAX(1,ROW()-1+設定!$B$30))))&lt;=0,$A7043&lt;設定!$B$28,$A7043&gt;設定!$B$29),0,IF(AND($C7043&gt;=MAX(INDEX($C$1:$C$13701,MAX(1,ROW()-設定!$B$24)):INDEX($C$1:$C$13701,MAX(1,ROW()-1))),$C7043&gt;MAX(INDEX($C$1:$C$13701,MIN(13701,ROW()+1)):INDEX($C$1:$C$13701,MIN(13701,ROW()+設定!$B$24))),$C7043&gt;=設定!$B$32,$C7043&gt;=MAX(MIN(INDEX($C$1:$C$13701,MAX(1,ROW()-設定!$B$26)):INDEX($C$1:$C$13701,MAX(1,ROW()-1))),MIN(INDEX($C$1:$C$13701,MIN(13701,ROW()+1)):INDEX($C$1:$C$13701,MIN(13701,ROW()+設定!$B$26))))*10^(設定!$B$27/20)),1,0))</f>
        <v>0</v>
      </c>
      <c r="G7043" s="33" t="n">
        <f aca="false">$G7042+IF($F7043=1,1,0)</f>
        <v>3</v>
      </c>
      <c r="H7043" s="0" t="str">
        <f aca="false">IF($F7043=1,$G7043,"")</f>
        <v/>
      </c>
    </row>
    <row r="7044" customFormat="false" ht="15" hidden="false" customHeight="false" outlineLevel="0" collapsed="false">
      <c r="A7044" s="30" t="n">
        <v>1100.3125</v>
      </c>
      <c r="B7044" s="31" t="n">
        <v>27.9955</v>
      </c>
      <c r="C7044" s="32" t="n">
        <f aca="false">IF($A7044="","",IF(設定!$B$21="dB",10^($B7044/20),ABS($B7044)))</f>
        <v>25.1058540630051</v>
      </c>
      <c r="D7044" s="32" t="n">
        <f aca="false">IF($A7044="","",$A7044^2)</f>
        <v>1210687.59765625</v>
      </c>
      <c r="E7044" s="32" t="n">
        <f aca="false">IF($A7044="","",IF($C7044&lt;=0,"",1/$C7044^2))</f>
        <v>0.00158653625170047</v>
      </c>
      <c r="F7044" s="33" t="n">
        <f aca="false">IF(OR(ROW()-設定!$B$30&lt;2,ROW()+設定!$B$30&gt;13701,N($A7044)&lt;=0,N(INDEX($A$2:$A$13701,MIN(13700,MAX(1,ROW()-1+設定!$B$30))))&lt;=0,$A7044&lt;設定!$B$28,$A7044&gt;設定!$B$29),0,IF(AND($C7044&gt;=MAX(INDEX($C$1:$C$13701,MAX(1,ROW()-設定!$B$24)):INDEX($C$1:$C$13701,MAX(1,ROW()-1))),$C7044&gt;MAX(INDEX($C$1:$C$13701,MIN(13701,ROW()+1)):INDEX($C$1:$C$13701,MIN(13701,ROW()+設定!$B$24))),$C7044&gt;=設定!$B$32,$C7044&gt;=MAX(MIN(INDEX($C$1:$C$13701,MAX(1,ROW()-設定!$B$26)):INDEX($C$1:$C$13701,MAX(1,ROW()-1))),MIN(INDEX($C$1:$C$13701,MIN(13701,ROW()+1)):INDEX($C$1:$C$13701,MIN(13701,ROW()+設定!$B$26))))*10^(設定!$B$27/20)),1,0))</f>
        <v>0</v>
      </c>
      <c r="G7044" s="33" t="n">
        <f aca="false">$G7043+IF($F7044=1,1,0)</f>
        <v>3</v>
      </c>
      <c r="H7044" s="0" t="str">
        <f aca="false">IF($F7044=1,$G7044,"")</f>
        <v/>
      </c>
    </row>
    <row r="7045" customFormat="false" ht="15" hidden="false" customHeight="false" outlineLevel="0" collapsed="false">
      <c r="A7045" s="30" t="n">
        <v>1100.46875</v>
      </c>
      <c r="B7045" s="31" t="n">
        <v>28.1215</v>
      </c>
      <c r="C7045" s="32" t="n">
        <f aca="false">IF($A7045="","",IF(設定!$B$21="dB",10^($B7045/20),ABS($B7045)))</f>
        <v>25.4727011256756</v>
      </c>
      <c r="D7045" s="32" t="n">
        <f aca="false">IF($A7045="","",$A7045^2)</f>
        <v>1211031.46972656</v>
      </c>
      <c r="E7045" s="32" t="n">
        <f aca="false">IF($A7045="","",IF($C7045&lt;=0,"",1/$C7045^2))</f>
        <v>0.00154116806042366</v>
      </c>
      <c r="F7045" s="33" t="n">
        <f aca="false">IF(OR(ROW()-設定!$B$30&lt;2,ROW()+設定!$B$30&gt;13701,N($A7045)&lt;=0,N(INDEX($A$2:$A$13701,MIN(13700,MAX(1,ROW()-1+設定!$B$30))))&lt;=0,$A7045&lt;設定!$B$28,$A7045&gt;設定!$B$29),0,IF(AND($C7045&gt;=MAX(INDEX($C$1:$C$13701,MAX(1,ROW()-設定!$B$24)):INDEX($C$1:$C$13701,MAX(1,ROW()-1))),$C7045&gt;MAX(INDEX($C$1:$C$13701,MIN(13701,ROW()+1)):INDEX($C$1:$C$13701,MIN(13701,ROW()+設定!$B$24))),$C7045&gt;=設定!$B$32,$C7045&gt;=MAX(MIN(INDEX($C$1:$C$13701,MAX(1,ROW()-設定!$B$26)):INDEX($C$1:$C$13701,MAX(1,ROW()-1))),MIN(INDEX($C$1:$C$13701,MIN(13701,ROW()+1)):INDEX($C$1:$C$13701,MIN(13701,ROW()+設定!$B$26))))*10^(設定!$B$27/20)),1,0))</f>
        <v>0</v>
      </c>
      <c r="G7045" s="33" t="n">
        <f aca="false">$G7044+IF($F7045=1,1,0)</f>
        <v>3</v>
      </c>
      <c r="H7045" s="0" t="str">
        <f aca="false">IF($F7045=1,$G7045,"")</f>
        <v/>
      </c>
    </row>
    <row r="7046" customFormat="false" ht="15" hidden="false" customHeight="false" outlineLevel="0" collapsed="false">
      <c r="A7046" s="30" t="n">
        <v>1100.625</v>
      </c>
      <c r="B7046" s="31" t="n">
        <v>28.1115</v>
      </c>
      <c r="C7046" s="32" t="n">
        <f aca="false">IF($A7046="","",IF(設定!$B$21="dB",10^($B7046/20),ABS($B7046)))</f>
        <v>25.443391469962</v>
      </c>
      <c r="D7046" s="32" t="n">
        <f aca="false">IF($A7046="","",$A7046^2)</f>
        <v>1211375.390625</v>
      </c>
      <c r="E7046" s="32" t="n">
        <f aca="false">IF($A7046="","",IF($C7046&lt;=0,"",1/$C7046^2))</f>
        <v>0.00154472081972099</v>
      </c>
      <c r="F7046" s="33" t="n">
        <f aca="false">IF(OR(ROW()-設定!$B$30&lt;2,ROW()+設定!$B$30&gt;13701,N($A7046)&lt;=0,N(INDEX($A$2:$A$13701,MIN(13700,MAX(1,ROW()-1+設定!$B$30))))&lt;=0,$A7046&lt;設定!$B$28,$A7046&gt;設定!$B$29),0,IF(AND($C7046&gt;=MAX(INDEX($C$1:$C$13701,MAX(1,ROW()-設定!$B$24)):INDEX($C$1:$C$13701,MAX(1,ROW()-1))),$C7046&gt;MAX(INDEX($C$1:$C$13701,MIN(13701,ROW()+1)):INDEX($C$1:$C$13701,MIN(13701,ROW()+設定!$B$24))),$C7046&gt;=設定!$B$32,$C7046&gt;=MAX(MIN(INDEX($C$1:$C$13701,MAX(1,ROW()-設定!$B$26)):INDEX($C$1:$C$13701,MAX(1,ROW()-1))),MIN(INDEX($C$1:$C$13701,MIN(13701,ROW()+1)):INDEX($C$1:$C$13701,MIN(13701,ROW()+設定!$B$26))))*10^(設定!$B$27/20)),1,0))</f>
        <v>0</v>
      </c>
      <c r="G7046" s="33" t="n">
        <f aca="false">$G7045+IF($F7046=1,1,0)</f>
        <v>3</v>
      </c>
      <c r="H7046" s="0" t="str">
        <f aca="false">IF($F7046=1,$G7046,"")</f>
        <v/>
      </c>
    </row>
    <row r="7047" customFormat="false" ht="15" hidden="false" customHeight="false" outlineLevel="0" collapsed="false">
      <c r="A7047" s="30" t="n">
        <v>1100.78125</v>
      </c>
      <c r="B7047" s="31" t="n">
        <v>28.1936</v>
      </c>
      <c r="C7047" s="32" t="n">
        <f aca="false">IF($A7047="","",IF(設定!$B$21="dB",10^($B7047/20),ABS($B7047)))</f>
        <v>25.6850254274592</v>
      </c>
      <c r="D7047" s="32" t="n">
        <f aca="false">IF($A7047="","",$A7047^2)</f>
        <v>1211719.36035156</v>
      </c>
      <c r="E7047" s="32" t="n">
        <f aca="false">IF($A7047="","",IF($C7047&lt;=0,"",1/$C7047^2))</f>
        <v>0.00151579335899561</v>
      </c>
      <c r="F7047" s="33" t="n">
        <f aca="false">IF(OR(ROW()-設定!$B$30&lt;2,ROW()+設定!$B$30&gt;13701,N($A7047)&lt;=0,N(INDEX($A$2:$A$13701,MIN(13700,MAX(1,ROW()-1+設定!$B$30))))&lt;=0,$A7047&lt;設定!$B$28,$A7047&gt;設定!$B$29),0,IF(AND($C7047&gt;=MAX(INDEX($C$1:$C$13701,MAX(1,ROW()-設定!$B$24)):INDEX($C$1:$C$13701,MAX(1,ROW()-1))),$C7047&gt;MAX(INDEX($C$1:$C$13701,MIN(13701,ROW()+1)):INDEX($C$1:$C$13701,MIN(13701,ROW()+設定!$B$24))),$C7047&gt;=設定!$B$32,$C7047&gt;=MAX(MIN(INDEX($C$1:$C$13701,MAX(1,ROW()-設定!$B$26)):INDEX($C$1:$C$13701,MAX(1,ROW()-1))),MIN(INDEX($C$1:$C$13701,MIN(13701,ROW()+1)):INDEX($C$1:$C$13701,MIN(13701,ROW()+設定!$B$26))))*10^(設定!$B$27/20)),1,0))</f>
        <v>0</v>
      </c>
      <c r="G7047" s="33" t="n">
        <f aca="false">$G7046+IF($F7047=1,1,0)</f>
        <v>3</v>
      </c>
      <c r="H7047" s="0" t="str">
        <f aca="false">IF($F7047=1,$G7047,"")</f>
        <v/>
      </c>
    </row>
    <row r="7048" customFormat="false" ht="15" hidden="false" customHeight="false" outlineLevel="0" collapsed="false">
      <c r="A7048" s="30" t="n">
        <v>1100.9375</v>
      </c>
      <c r="B7048" s="31" t="n">
        <v>28.437</v>
      </c>
      <c r="C7048" s="32" t="n">
        <f aca="false">IF($A7048="","",IF(設定!$B$21="dB",10^($B7048/20),ABS($B7048)))</f>
        <v>26.4149625926172</v>
      </c>
      <c r="D7048" s="32" t="n">
        <f aca="false">IF($A7048="","",$A7048^2)</f>
        <v>1212063.37890625</v>
      </c>
      <c r="E7048" s="32" t="n">
        <f aca="false">IF($A7048="","",IF($C7048&lt;=0,"",1/$C7048^2))</f>
        <v>0.00143317756140355</v>
      </c>
      <c r="F7048" s="33" t="n">
        <f aca="false">IF(OR(ROW()-設定!$B$30&lt;2,ROW()+設定!$B$30&gt;13701,N($A7048)&lt;=0,N(INDEX($A$2:$A$13701,MIN(13700,MAX(1,ROW()-1+設定!$B$30))))&lt;=0,$A7048&lt;設定!$B$28,$A7048&gt;設定!$B$29),0,IF(AND($C7048&gt;=MAX(INDEX($C$1:$C$13701,MAX(1,ROW()-設定!$B$24)):INDEX($C$1:$C$13701,MAX(1,ROW()-1))),$C7048&gt;MAX(INDEX($C$1:$C$13701,MIN(13701,ROW()+1)):INDEX($C$1:$C$13701,MIN(13701,ROW()+設定!$B$24))),$C7048&gt;=設定!$B$32,$C7048&gt;=MAX(MIN(INDEX($C$1:$C$13701,MAX(1,ROW()-設定!$B$26)):INDEX($C$1:$C$13701,MAX(1,ROW()-1))),MIN(INDEX($C$1:$C$13701,MIN(13701,ROW()+1)):INDEX($C$1:$C$13701,MIN(13701,ROW()+設定!$B$26))))*10^(設定!$B$27/20)),1,0))</f>
        <v>0</v>
      </c>
      <c r="G7048" s="33" t="n">
        <f aca="false">$G7047+IF($F7048=1,1,0)</f>
        <v>3</v>
      </c>
      <c r="H7048" s="0" t="str">
        <f aca="false">IF($F7048=1,$G7048,"")</f>
        <v/>
      </c>
    </row>
    <row r="7049" customFormat="false" ht="15" hidden="false" customHeight="false" outlineLevel="0" collapsed="false">
      <c r="A7049" s="30" t="n">
        <v>1101.09375</v>
      </c>
      <c r="B7049" s="31" t="n">
        <v>28.3475</v>
      </c>
      <c r="C7049" s="32" t="n">
        <f aca="false">IF($A7049="","",IF(設定!$B$21="dB",10^($B7049/20),ABS($B7049)))</f>
        <v>26.144178498896</v>
      </c>
      <c r="D7049" s="32" t="n">
        <f aca="false">IF($A7049="","",$A7049^2)</f>
        <v>1212407.44628906</v>
      </c>
      <c r="E7049" s="32" t="n">
        <f aca="false">IF($A7049="","",IF($C7049&lt;=0,"",1/$C7049^2))</f>
        <v>0.00146301911360434</v>
      </c>
      <c r="F7049" s="33" t="n">
        <f aca="false">IF(OR(ROW()-設定!$B$30&lt;2,ROW()+設定!$B$30&gt;13701,N($A7049)&lt;=0,N(INDEX($A$2:$A$13701,MIN(13700,MAX(1,ROW()-1+設定!$B$30))))&lt;=0,$A7049&lt;設定!$B$28,$A7049&gt;設定!$B$29),0,IF(AND($C7049&gt;=MAX(INDEX($C$1:$C$13701,MAX(1,ROW()-設定!$B$24)):INDEX($C$1:$C$13701,MAX(1,ROW()-1))),$C7049&gt;MAX(INDEX($C$1:$C$13701,MIN(13701,ROW()+1)):INDEX($C$1:$C$13701,MIN(13701,ROW()+設定!$B$24))),$C7049&gt;=設定!$B$32,$C7049&gt;=MAX(MIN(INDEX($C$1:$C$13701,MAX(1,ROW()-設定!$B$26)):INDEX($C$1:$C$13701,MAX(1,ROW()-1))),MIN(INDEX($C$1:$C$13701,MIN(13701,ROW()+1)):INDEX($C$1:$C$13701,MIN(13701,ROW()+設定!$B$26))))*10^(設定!$B$27/20)),1,0))</f>
        <v>0</v>
      </c>
      <c r="G7049" s="33" t="n">
        <f aca="false">$G7048+IF($F7049=1,1,0)</f>
        <v>3</v>
      </c>
      <c r="H7049" s="0" t="str">
        <f aca="false">IF($F7049=1,$G7049,"")</f>
        <v/>
      </c>
    </row>
    <row r="7050" customFormat="false" ht="15" hidden="false" customHeight="false" outlineLevel="0" collapsed="false">
      <c r="A7050" s="30" t="n">
        <v>1101.25</v>
      </c>
      <c r="B7050" s="31" t="n">
        <v>28.4106</v>
      </c>
      <c r="C7050" s="32" t="n">
        <f aca="false">IF($A7050="","",IF(設定!$B$21="dB",10^($B7050/20),ABS($B7050)))</f>
        <v>26.3347985173604</v>
      </c>
      <c r="D7050" s="32" t="n">
        <f aca="false">IF($A7050="","",$A7050^2)</f>
        <v>1212751.5625</v>
      </c>
      <c r="E7050" s="32" t="n">
        <f aca="false">IF($A7050="","",IF($C7050&lt;=0,"",1/$C7050^2))</f>
        <v>0.0014419161296883</v>
      </c>
      <c r="F7050" s="33" t="n">
        <f aca="false">IF(OR(ROW()-設定!$B$30&lt;2,ROW()+設定!$B$30&gt;13701,N($A7050)&lt;=0,N(INDEX($A$2:$A$13701,MIN(13700,MAX(1,ROW()-1+設定!$B$30))))&lt;=0,$A7050&lt;設定!$B$28,$A7050&gt;設定!$B$29),0,IF(AND($C7050&gt;=MAX(INDEX($C$1:$C$13701,MAX(1,ROW()-設定!$B$24)):INDEX($C$1:$C$13701,MAX(1,ROW()-1))),$C7050&gt;MAX(INDEX($C$1:$C$13701,MIN(13701,ROW()+1)):INDEX($C$1:$C$13701,MIN(13701,ROW()+設定!$B$24))),$C7050&gt;=設定!$B$32,$C7050&gt;=MAX(MIN(INDEX($C$1:$C$13701,MAX(1,ROW()-設定!$B$26)):INDEX($C$1:$C$13701,MAX(1,ROW()-1))),MIN(INDEX($C$1:$C$13701,MIN(13701,ROW()+1)):INDEX($C$1:$C$13701,MIN(13701,ROW()+設定!$B$26))))*10^(設定!$B$27/20)),1,0))</f>
        <v>0</v>
      </c>
      <c r="G7050" s="33" t="n">
        <f aca="false">$G7049+IF($F7050=1,1,0)</f>
        <v>3</v>
      </c>
      <c r="H7050" s="0" t="str">
        <f aca="false">IF($F7050=1,$G7050,"")</f>
        <v/>
      </c>
    </row>
    <row r="7051" customFormat="false" ht="15" hidden="false" customHeight="false" outlineLevel="0" collapsed="false">
      <c r="A7051" s="30" t="n">
        <v>1101.40625</v>
      </c>
      <c r="B7051" s="31" t="n">
        <v>28.5599</v>
      </c>
      <c r="C7051" s="32" t="n">
        <f aca="false">IF($A7051="","",IF(設定!$B$21="dB",10^($B7051/20),ABS($B7051)))</f>
        <v>26.7913747993136</v>
      </c>
      <c r="D7051" s="32" t="n">
        <f aca="false">IF($A7051="","",$A7051^2)</f>
        <v>1213095.72753906</v>
      </c>
      <c r="E7051" s="32" t="n">
        <f aca="false">IF($A7051="","",IF($C7051&lt;=0,"",1/$C7051^2))</f>
        <v>0.00139318888193549</v>
      </c>
      <c r="F7051" s="33" t="n">
        <f aca="false">IF(OR(ROW()-設定!$B$30&lt;2,ROW()+設定!$B$30&gt;13701,N($A7051)&lt;=0,N(INDEX($A$2:$A$13701,MIN(13700,MAX(1,ROW()-1+設定!$B$30))))&lt;=0,$A7051&lt;設定!$B$28,$A7051&gt;設定!$B$29),0,IF(AND($C7051&gt;=MAX(INDEX($C$1:$C$13701,MAX(1,ROW()-設定!$B$24)):INDEX($C$1:$C$13701,MAX(1,ROW()-1))),$C7051&gt;MAX(INDEX($C$1:$C$13701,MIN(13701,ROW()+1)):INDEX($C$1:$C$13701,MIN(13701,ROW()+設定!$B$24))),$C7051&gt;=設定!$B$32,$C7051&gt;=MAX(MIN(INDEX($C$1:$C$13701,MAX(1,ROW()-設定!$B$26)):INDEX($C$1:$C$13701,MAX(1,ROW()-1))),MIN(INDEX($C$1:$C$13701,MIN(13701,ROW()+1)):INDEX($C$1:$C$13701,MIN(13701,ROW()+設定!$B$26))))*10^(設定!$B$27/20)),1,0))</f>
        <v>0</v>
      </c>
      <c r="G7051" s="33" t="n">
        <f aca="false">$G7050+IF($F7051=1,1,0)</f>
        <v>3</v>
      </c>
      <c r="H7051" s="0" t="str">
        <f aca="false">IF($F7051=1,$G7051,"")</f>
        <v/>
      </c>
    </row>
    <row r="7052" customFormat="false" ht="15" hidden="false" customHeight="false" outlineLevel="0" collapsed="false">
      <c r="A7052" s="30" t="n">
        <v>1101.5625</v>
      </c>
      <c r="B7052" s="31" t="n">
        <v>28.7391</v>
      </c>
      <c r="C7052" s="32" t="n">
        <f aca="false">IF($A7052="","",IF(設定!$B$21="dB",10^($B7052/20),ABS($B7052)))</f>
        <v>27.3498532248484</v>
      </c>
      <c r="D7052" s="32" t="n">
        <f aca="false">IF($A7052="","",$A7052^2)</f>
        <v>1213439.94140625</v>
      </c>
      <c r="E7052" s="32" t="n">
        <f aca="false">IF($A7052="","",IF($C7052&lt;=0,"",1/$C7052^2))</f>
        <v>0.00133687253149078</v>
      </c>
      <c r="F7052" s="33" t="n">
        <f aca="false">IF(OR(ROW()-設定!$B$30&lt;2,ROW()+設定!$B$30&gt;13701,N($A7052)&lt;=0,N(INDEX($A$2:$A$13701,MIN(13700,MAX(1,ROW()-1+設定!$B$30))))&lt;=0,$A7052&lt;設定!$B$28,$A7052&gt;設定!$B$29),0,IF(AND($C7052&gt;=MAX(INDEX($C$1:$C$13701,MAX(1,ROW()-設定!$B$24)):INDEX($C$1:$C$13701,MAX(1,ROW()-1))),$C7052&gt;MAX(INDEX($C$1:$C$13701,MIN(13701,ROW()+1)):INDEX($C$1:$C$13701,MIN(13701,ROW()+設定!$B$24))),$C7052&gt;=設定!$B$32,$C7052&gt;=MAX(MIN(INDEX($C$1:$C$13701,MAX(1,ROW()-設定!$B$26)):INDEX($C$1:$C$13701,MAX(1,ROW()-1))),MIN(INDEX($C$1:$C$13701,MIN(13701,ROW()+1)):INDEX($C$1:$C$13701,MIN(13701,ROW()+設定!$B$26))))*10^(設定!$B$27/20)),1,0))</f>
        <v>0</v>
      </c>
      <c r="G7052" s="33" t="n">
        <f aca="false">$G7051+IF($F7052=1,1,0)</f>
        <v>3</v>
      </c>
      <c r="H7052" s="0" t="str">
        <f aca="false">IF($F7052=1,$G7052,"")</f>
        <v/>
      </c>
    </row>
    <row r="7053" customFormat="false" ht="15" hidden="false" customHeight="false" outlineLevel="0" collapsed="false">
      <c r="A7053" s="30" t="n">
        <v>1101.71875</v>
      </c>
      <c r="B7053" s="31" t="n">
        <v>28.6915</v>
      </c>
      <c r="C7053" s="32" t="n">
        <f aca="false">IF($A7053="","",IF(設定!$B$21="dB",10^($B7053/20),ABS($B7053)))</f>
        <v>27.200381794935</v>
      </c>
      <c r="D7053" s="32" t="n">
        <f aca="false">IF($A7053="","",$A7053^2)</f>
        <v>1213784.20410156</v>
      </c>
      <c r="E7053" s="32" t="n">
        <f aca="false">IF($A7053="","",IF($C7053&lt;=0,"",1/$C7053^2))</f>
        <v>0.00135160565451189</v>
      </c>
      <c r="F7053" s="33" t="n">
        <f aca="false">IF(OR(ROW()-設定!$B$30&lt;2,ROW()+設定!$B$30&gt;13701,N($A7053)&lt;=0,N(INDEX($A$2:$A$13701,MIN(13700,MAX(1,ROW()-1+設定!$B$30))))&lt;=0,$A7053&lt;設定!$B$28,$A7053&gt;設定!$B$29),0,IF(AND($C7053&gt;=MAX(INDEX($C$1:$C$13701,MAX(1,ROW()-設定!$B$24)):INDEX($C$1:$C$13701,MAX(1,ROW()-1))),$C7053&gt;MAX(INDEX($C$1:$C$13701,MIN(13701,ROW()+1)):INDEX($C$1:$C$13701,MIN(13701,ROW()+設定!$B$24))),$C7053&gt;=設定!$B$32,$C7053&gt;=MAX(MIN(INDEX($C$1:$C$13701,MAX(1,ROW()-設定!$B$26)):INDEX($C$1:$C$13701,MAX(1,ROW()-1))),MIN(INDEX($C$1:$C$13701,MIN(13701,ROW()+1)):INDEX($C$1:$C$13701,MIN(13701,ROW()+設定!$B$26))))*10^(設定!$B$27/20)),1,0))</f>
        <v>0</v>
      </c>
      <c r="G7053" s="33" t="n">
        <f aca="false">$G7052+IF($F7053=1,1,0)</f>
        <v>3</v>
      </c>
      <c r="H7053" s="0" t="str">
        <f aca="false">IF($F7053=1,$G7053,"")</f>
        <v/>
      </c>
    </row>
    <row r="7054" customFormat="false" ht="15" hidden="false" customHeight="false" outlineLevel="0" collapsed="false">
      <c r="A7054" s="30" t="n">
        <v>1101.875</v>
      </c>
      <c r="B7054" s="31" t="n">
        <v>28.7624</v>
      </c>
      <c r="C7054" s="32" t="n">
        <f aca="false">IF($A7054="","",IF(設定!$B$21="dB",10^($B7054/20),ABS($B7054)))</f>
        <v>27.4233180153182</v>
      </c>
      <c r="D7054" s="32" t="n">
        <f aca="false">IF($A7054="","",$A7054^2)</f>
        <v>1214128.515625</v>
      </c>
      <c r="E7054" s="32" t="n">
        <f aca="false">IF($A7054="","",IF($C7054&lt;=0,"",1/$C7054^2))</f>
        <v>0.00132971938481163</v>
      </c>
      <c r="F7054" s="33" t="n">
        <f aca="false">IF(OR(ROW()-設定!$B$30&lt;2,ROW()+設定!$B$30&gt;13701,N($A7054)&lt;=0,N(INDEX($A$2:$A$13701,MIN(13700,MAX(1,ROW()-1+設定!$B$30))))&lt;=0,$A7054&lt;設定!$B$28,$A7054&gt;設定!$B$29),0,IF(AND($C7054&gt;=MAX(INDEX($C$1:$C$13701,MAX(1,ROW()-設定!$B$24)):INDEX($C$1:$C$13701,MAX(1,ROW()-1))),$C7054&gt;MAX(INDEX($C$1:$C$13701,MIN(13701,ROW()+1)):INDEX($C$1:$C$13701,MIN(13701,ROW()+設定!$B$24))),$C7054&gt;=設定!$B$32,$C7054&gt;=MAX(MIN(INDEX($C$1:$C$13701,MAX(1,ROW()-設定!$B$26)):INDEX($C$1:$C$13701,MAX(1,ROW()-1))),MIN(INDEX($C$1:$C$13701,MIN(13701,ROW()+1)):INDEX($C$1:$C$13701,MIN(13701,ROW()+設定!$B$26))))*10^(設定!$B$27/20)),1,0))</f>
        <v>0</v>
      </c>
      <c r="G7054" s="33" t="n">
        <f aca="false">$G7053+IF($F7054=1,1,0)</f>
        <v>3</v>
      </c>
      <c r="H7054" s="0" t="str">
        <f aca="false">IF($F7054=1,$G7054,"")</f>
        <v/>
      </c>
    </row>
    <row r="7055" customFormat="false" ht="15" hidden="false" customHeight="false" outlineLevel="0" collapsed="false">
      <c r="A7055" s="30" t="n">
        <v>1102.03125</v>
      </c>
      <c r="B7055" s="31" t="n">
        <v>28.964</v>
      </c>
      <c r="C7055" s="32" t="n">
        <f aca="false">IF($A7055="","",IF(設定!$B$21="dB",10^($B7055/20),ABS($B7055)))</f>
        <v>28.0672588541468</v>
      </c>
      <c r="D7055" s="32" t="n">
        <f aca="false">IF($A7055="","",$A7055^2)</f>
        <v>1214472.87597656</v>
      </c>
      <c r="E7055" s="32" t="n">
        <f aca="false">IF($A7055="","",IF($C7055&lt;=0,"",1/$C7055^2))</f>
        <v>0.0012694044019618</v>
      </c>
      <c r="F7055" s="33" t="n">
        <f aca="false">IF(OR(ROW()-設定!$B$30&lt;2,ROW()+設定!$B$30&gt;13701,N($A7055)&lt;=0,N(INDEX($A$2:$A$13701,MIN(13700,MAX(1,ROW()-1+設定!$B$30))))&lt;=0,$A7055&lt;設定!$B$28,$A7055&gt;設定!$B$29),0,IF(AND($C7055&gt;=MAX(INDEX($C$1:$C$13701,MAX(1,ROW()-設定!$B$24)):INDEX($C$1:$C$13701,MAX(1,ROW()-1))),$C7055&gt;MAX(INDEX($C$1:$C$13701,MIN(13701,ROW()+1)):INDEX($C$1:$C$13701,MIN(13701,ROW()+設定!$B$24))),$C7055&gt;=設定!$B$32,$C7055&gt;=MAX(MIN(INDEX($C$1:$C$13701,MAX(1,ROW()-設定!$B$26)):INDEX($C$1:$C$13701,MAX(1,ROW()-1))),MIN(INDEX($C$1:$C$13701,MIN(13701,ROW()+1)):INDEX($C$1:$C$13701,MIN(13701,ROW()+設定!$B$26))))*10^(設定!$B$27/20)),1,0))</f>
        <v>0</v>
      </c>
      <c r="G7055" s="33" t="n">
        <f aca="false">$G7054+IF($F7055=1,1,0)</f>
        <v>3</v>
      </c>
      <c r="H7055" s="0" t="str">
        <f aca="false">IF($F7055=1,$G7055,"")</f>
        <v/>
      </c>
    </row>
    <row r="7056" customFormat="false" ht="15" hidden="false" customHeight="false" outlineLevel="0" collapsed="false">
      <c r="A7056" s="30" t="n">
        <v>1102.1875</v>
      </c>
      <c r="B7056" s="31" t="n">
        <v>28.991</v>
      </c>
      <c r="C7056" s="32" t="n">
        <f aca="false">IF($A7056="","",IF(設定!$B$21="dB",10^($B7056/20),ABS($B7056)))</f>
        <v>28.1546413876267</v>
      </c>
      <c r="D7056" s="32" t="n">
        <f aca="false">IF($A7056="","",$A7056^2)</f>
        <v>1214817.28515625</v>
      </c>
      <c r="E7056" s="32" t="n">
        <f aca="false">IF($A7056="","",IF($C7056&lt;=0,"",1/$C7056^2))</f>
        <v>0.0012615370215114</v>
      </c>
      <c r="F7056" s="33" t="n">
        <f aca="false">IF(OR(ROW()-設定!$B$30&lt;2,ROW()+設定!$B$30&gt;13701,N($A7056)&lt;=0,N(INDEX($A$2:$A$13701,MIN(13700,MAX(1,ROW()-1+設定!$B$30))))&lt;=0,$A7056&lt;設定!$B$28,$A7056&gt;設定!$B$29),0,IF(AND($C7056&gt;=MAX(INDEX($C$1:$C$13701,MAX(1,ROW()-設定!$B$24)):INDEX($C$1:$C$13701,MAX(1,ROW()-1))),$C7056&gt;MAX(INDEX($C$1:$C$13701,MIN(13701,ROW()+1)):INDEX($C$1:$C$13701,MIN(13701,ROW()+設定!$B$24))),$C7056&gt;=設定!$B$32,$C7056&gt;=MAX(MIN(INDEX($C$1:$C$13701,MAX(1,ROW()-設定!$B$26)):INDEX($C$1:$C$13701,MAX(1,ROW()-1))),MIN(INDEX($C$1:$C$13701,MIN(13701,ROW()+1)):INDEX($C$1:$C$13701,MIN(13701,ROW()+設定!$B$26))))*10^(設定!$B$27/20)),1,0))</f>
        <v>0</v>
      </c>
      <c r="G7056" s="33" t="n">
        <f aca="false">$G7055+IF($F7056=1,1,0)</f>
        <v>3</v>
      </c>
      <c r="H7056" s="0" t="str">
        <f aca="false">IF($F7056=1,$G7056,"")</f>
        <v/>
      </c>
    </row>
    <row r="7057" customFormat="false" ht="15" hidden="false" customHeight="false" outlineLevel="0" collapsed="false">
      <c r="A7057" s="30" t="n">
        <v>1102.34375</v>
      </c>
      <c r="B7057" s="31" t="n">
        <v>29.0621</v>
      </c>
      <c r="C7057" s="32" t="n">
        <f aca="false">IF($A7057="","",IF(設定!$B$21="dB",10^($B7057/20),ABS($B7057)))</f>
        <v>28.3860523914654</v>
      </c>
      <c r="D7057" s="32" t="n">
        <f aca="false">IF($A7057="","",$A7057^2)</f>
        <v>1215161.74316406</v>
      </c>
      <c r="E7057" s="32" t="n">
        <f aca="false">IF($A7057="","",IF($C7057&lt;=0,"",1/$C7057^2))</f>
        <v>0.00124105206060691</v>
      </c>
      <c r="F7057" s="33" t="n">
        <f aca="false">IF(OR(ROW()-設定!$B$30&lt;2,ROW()+設定!$B$30&gt;13701,N($A7057)&lt;=0,N(INDEX($A$2:$A$13701,MIN(13700,MAX(1,ROW()-1+設定!$B$30))))&lt;=0,$A7057&lt;設定!$B$28,$A7057&gt;設定!$B$29),0,IF(AND($C7057&gt;=MAX(INDEX($C$1:$C$13701,MAX(1,ROW()-設定!$B$24)):INDEX($C$1:$C$13701,MAX(1,ROW()-1))),$C7057&gt;MAX(INDEX($C$1:$C$13701,MIN(13701,ROW()+1)):INDEX($C$1:$C$13701,MIN(13701,ROW()+設定!$B$24))),$C7057&gt;=設定!$B$32,$C7057&gt;=MAX(MIN(INDEX($C$1:$C$13701,MAX(1,ROW()-設定!$B$26)):INDEX($C$1:$C$13701,MAX(1,ROW()-1))),MIN(INDEX($C$1:$C$13701,MIN(13701,ROW()+1)):INDEX($C$1:$C$13701,MIN(13701,ROW()+設定!$B$26))))*10^(設定!$B$27/20)),1,0))</f>
        <v>0</v>
      </c>
      <c r="G7057" s="33" t="n">
        <f aca="false">$G7056+IF($F7057=1,1,0)</f>
        <v>3</v>
      </c>
      <c r="H7057" s="0" t="str">
        <f aca="false">IF($F7057=1,$G7057,"")</f>
        <v/>
      </c>
    </row>
    <row r="7058" customFormat="false" ht="15" hidden="false" customHeight="false" outlineLevel="0" collapsed="false">
      <c r="A7058" s="30" t="n">
        <v>1102.5</v>
      </c>
      <c r="B7058" s="31" t="n">
        <v>29.1855</v>
      </c>
      <c r="C7058" s="32" t="n">
        <f aca="false">IF($A7058="","",IF(設定!$B$21="dB",10^($B7058/20),ABS($B7058)))</f>
        <v>28.7922099175409</v>
      </c>
      <c r="D7058" s="32" t="n">
        <f aca="false">IF($A7058="","",$A7058^2)</f>
        <v>1215506.25</v>
      </c>
      <c r="E7058" s="32" t="n">
        <f aca="false">IF($A7058="","",IF($C7058&lt;=0,"",1/$C7058^2))</f>
        <v>0.00120628520148605</v>
      </c>
      <c r="F7058" s="33" t="n">
        <f aca="false">IF(OR(ROW()-設定!$B$30&lt;2,ROW()+設定!$B$30&gt;13701,N($A7058)&lt;=0,N(INDEX($A$2:$A$13701,MIN(13700,MAX(1,ROW()-1+設定!$B$30))))&lt;=0,$A7058&lt;設定!$B$28,$A7058&gt;設定!$B$29),0,IF(AND($C7058&gt;=MAX(INDEX($C$1:$C$13701,MAX(1,ROW()-設定!$B$24)):INDEX($C$1:$C$13701,MAX(1,ROW()-1))),$C7058&gt;MAX(INDEX($C$1:$C$13701,MIN(13701,ROW()+1)):INDEX($C$1:$C$13701,MIN(13701,ROW()+設定!$B$24))),$C7058&gt;=設定!$B$32,$C7058&gt;=MAX(MIN(INDEX($C$1:$C$13701,MAX(1,ROW()-設定!$B$26)):INDEX($C$1:$C$13701,MAX(1,ROW()-1))),MIN(INDEX($C$1:$C$13701,MIN(13701,ROW()+1)):INDEX($C$1:$C$13701,MIN(13701,ROW()+設定!$B$26))))*10^(設定!$B$27/20)),1,0))</f>
        <v>0</v>
      </c>
      <c r="G7058" s="33" t="n">
        <f aca="false">$G7057+IF($F7058=1,1,0)</f>
        <v>3</v>
      </c>
      <c r="H7058" s="0" t="str">
        <f aca="false">IF($F7058=1,$G7058,"")</f>
        <v/>
      </c>
    </row>
    <row r="7059" customFormat="false" ht="15" hidden="false" customHeight="false" outlineLevel="0" collapsed="false">
      <c r="A7059" s="30" t="n">
        <v>1102.65625</v>
      </c>
      <c r="B7059" s="31" t="n">
        <v>29.0589</v>
      </c>
      <c r="C7059" s="32" t="n">
        <f aca="false">IF($A7059="","",IF(設定!$B$21="dB",10^($B7059/20),ABS($B7059)))</f>
        <v>28.3755965094546</v>
      </c>
      <c r="D7059" s="32" t="n">
        <f aca="false">IF($A7059="","",$A7059^2)</f>
        <v>1215850.80566406</v>
      </c>
      <c r="E7059" s="32" t="n">
        <f aca="false">IF($A7059="","",IF($C7059&lt;=0,"",1/$C7059^2))</f>
        <v>0.00124196683853397</v>
      </c>
      <c r="F7059" s="33" t="n">
        <f aca="false">IF(OR(ROW()-設定!$B$30&lt;2,ROW()+設定!$B$30&gt;13701,N($A7059)&lt;=0,N(INDEX($A$2:$A$13701,MIN(13700,MAX(1,ROW()-1+設定!$B$30))))&lt;=0,$A7059&lt;設定!$B$28,$A7059&gt;設定!$B$29),0,IF(AND($C7059&gt;=MAX(INDEX($C$1:$C$13701,MAX(1,ROW()-設定!$B$24)):INDEX($C$1:$C$13701,MAX(1,ROW()-1))),$C7059&gt;MAX(INDEX($C$1:$C$13701,MIN(13701,ROW()+1)):INDEX($C$1:$C$13701,MIN(13701,ROW()+設定!$B$24))),$C7059&gt;=設定!$B$32,$C7059&gt;=MAX(MIN(INDEX($C$1:$C$13701,MAX(1,ROW()-設定!$B$26)):INDEX($C$1:$C$13701,MAX(1,ROW()-1))),MIN(INDEX($C$1:$C$13701,MIN(13701,ROW()+1)):INDEX($C$1:$C$13701,MIN(13701,ROW()+設定!$B$26))))*10^(設定!$B$27/20)),1,0))</f>
        <v>0</v>
      </c>
      <c r="G7059" s="33" t="n">
        <f aca="false">$G7058+IF($F7059=1,1,0)</f>
        <v>3</v>
      </c>
      <c r="H7059" s="0" t="str">
        <f aca="false">IF($F7059=1,$G7059,"")</f>
        <v/>
      </c>
    </row>
    <row r="7060" customFormat="false" ht="15" hidden="false" customHeight="false" outlineLevel="0" collapsed="false">
      <c r="A7060" s="30" t="n">
        <v>1102.8125</v>
      </c>
      <c r="B7060" s="31" t="n">
        <v>29.2599</v>
      </c>
      <c r="C7060" s="32" t="n">
        <f aca="false">IF($A7060="","",IF(設定!$B$21="dB",10^($B7060/20),ABS($B7060)))</f>
        <v>29.0398922086054</v>
      </c>
      <c r="D7060" s="32" t="n">
        <f aca="false">IF($A7060="","",$A7060^2)</f>
        <v>1216195.41015625</v>
      </c>
      <c r="E7060" s="32" t="n">
        <f aca="false">IF($A7060="","",IF($C7060&lt;=0,"",1/$C7060^2))</f>
        <v>0.00118579605181594</v>
      </c>
      <c r="F7060" s="33" t="n">
        <f aca="false">IF(OR(ROW()-設定!$B$30&lt;2,ROW()+設定!$B$30&gt;13701,N($A7060)&lt;=0,N(INDEX($A$2:$A$13701,MIN(13700,MAX(1,ROW()-1+設定!$B$30))))&lt;=0,$A7060&lt;設定!$B$28,$A7060&gt;設定!$B$29),0,IF(AND($C7060&gt;=MAX(INDEX($C$1:$C$13701,MAX(1,ROW()-設定!$B$24)):INDEX($C$1:$C$13701,MAX(1,ROW()-1))),$C7060&gt;MAX(INDEX($C$1:$C$13701,MIN(13701,ROW()+1)):INDEX($C$1:$C$13701,MIN(13701,ROW()+設定!$B$24))),$C7060&gt;=設定!$B$32,$C7060&gt;=MAX(MIN(INDEX($C$1:$C$13701,MAX(1,ROW()-設定!$B$26)):INDEX($C$1:$C$13701,MAX(1,ROW()-1))),MIN(INDEX($C$1:$C$13701,MIN(13701,ROW()+1)):INDEX($C$1:$C$13701,MIN(13701,ROW()+設定!$B$26))))*10^(設定!$B$27/20)),1,0))</f>
        <v>0</v>
      </c>
      <c r="G7060" s="33" t="n">
        <f aca="false">$G7059+IF($F7060=1,1,0)</f>
        <v>3</v>
      </c>
      <c r="H7060" s="0" t="str">
        <f aca="false">IF($F7060=1,$G7060,"")</f>
        <v/>
      </c>
    </row>
    <row r="7061" customFormat="false" ht="15" hidden="false" customHeight="false" outlineLevel="0" collapsed="false">
      <c r="A7061" s="30" t="n">
        <v>1102.96875</v>
      </c>
      <c r="B7061" s="31" t="n">
        <v>29.2481</v>
      </c>
      <c r="C7061" s="32" t="n">
        <f aca="false">IF($A7061="","",IF(設定!$B$21="dB",10^($B7061/20),ABS($B7061)))</f>
        <v>29.0004675688403</v>
      </c>
      <c r="D7061" s="32" t="n">
        <f aca="false">IF($A7061="","",$A7061^2)</f>
        <v>1216540.06347656</v>
      </c>
      <c r="E7061" s="32" t="n">
        <f aca="false">IF($A7061="","",IF($C7061&lt;=0,"",1/$C7061^2))</f>
        <v>0.00118902230041965</v>
      </c>
      <c r="F7061" s="33" t="n">
        <f aca="false">IF(OR(ROW()-設定!$B$30&lt;2,ROW()+設定!$B$30&gt;13701,N($A7061)&lt;=0,N(INDEX($A$2:$A$13701,MIN(13700,MAX(1,ROW()-1+設定!$B$30))))&lt;=0,$A7061&lt;設定!$B$28,$A7061&gt;設定!$B$29),0,IF(AND($C7061&gt;=MAX(INDEX($C$1:$C$13701,MAX(1,ROW()-設定!$B$24)):INDEX($C$1:$C$13701,MAX(1,ROW()-1))),$C7061&gt;MAX(INDEX($C$1:$C$13701,MIN(13701,ROW()+1)):INDEX($C$1:$C$13701,MIN(13701,ROW()+設定!$B$24))),$C7061&gt;=設定!$B$32,$C7061&gt;=MAX(MIN(INDEX($C$1:$C$13701,MAX(1,ROW()-設定!$B$26)):INDEX($C$1:$C$13701,MAX(1,ROW()-1))),MIN(INDEX($C$1:$C$13701,MIN(13701,ROW()+1)):INDEX($C$1:$C$13701,MIN(13701,ROW()+設定!$B$26))))*10^(設定!$B$27/20)),1,0))</f>
        <v>0</v>
      </c>
      <c r="G7061" s="33" t="n">
        <f aca="false">$G7060+IF($F7061=1,1,0)</f>
        <v>3</v>
      </c>
      <c r="H7061" s="0" t="str">
        <f aca="false">IF($F7061=1,$G7061,"")</f>
        <v/>
      </c>
    </row>
    <row r="7062" customFormat="false" ht="15" hidden="false" customHeight="false" outlineLevel="0" collapsed="false">
      <c r="A7062" s="30" t="n">
        <v>1103.125</v>
      </c>
      <c r="B7062" s="31" t="n">
        <v>29.4937</v>
      </c>
      <c r="C7062" s="32" t="n">
        <f aca="false">IF($A7062="","",IF(設定!$B$21="dB",10^($B7062/20),ABS($B7062)))</f>
        <v>29.8321806328715</v>
      </c>
      <c r="D7062" s="32" t="n">
        <f aca="false">IF($A7062="","",$A7062^2)</f>
        <v>1216884.765625</v>
      </c>
      <c r="E7062" s="32" t="n">
        <f aca="false">IF($A7062="","",IF($C7062&lt;=0,"",1/$C7062^2))</f>
        <v>0.00112364726748701</v>
      </c>
      <c r="F7062" s="33" t="n">
        <f aca="false">IF(OR(ROW()-設定!$B$30&lt;2,ROW()+設定!$B$30&gt;13701,N($A7062)&lt;=0,N(INDEX($A$2:$A$13701,MIN(13700,MAX(1,ROW()-1+設定!$B$30))))&lt;=0,$A7062&lt;設定!$B$28,$A7062&gt;設定!$B$29),0,IF(AND($C7062&gt;=MAX(INDEX($C$1:$C$13701,MAX(1,ROW()-設定!$B$24)):INDEX($C$1:$C$13701,MAX(1,ROW()-1))),$C7062&gt;MAX(INDEX($C$1:$C$13701,MIN(13701,ROW()+1)):INDEX($C$1:$C$13701,MIN(13701,ROW()+設定!$B$24))),$C7062&gt;=設定!$B$32,$C7062&gt;=MAX(MIN(INDEX($C$1:$C$13701,MAX(1,ROW()-設定!$B$26)):INDEX($C$1:$C$13701,MAX(1,ROW()-1))),MIN(INDEX($C$1:$C$13701,MIN(13701,ROW()+1)):INDEX($C$1:$C$13701,MIN(13701,ROW()+設定!$B$26))))*10^(設定!$B$27/20)),1,0))</f>
        <v>0</v>
      </c>
      <c r="G7062" s="33" t="n">
        <f aca="false">$G7061+IF($F7062=1,1,0)</f>
        <v>3</v>
      </c>
      <c r="H7062" s="0" t="str">
        <f aca="false">IF($F7062=1,$G7062,"")</f>
        <v/>
      </c>
    </row>
    <row r="7063" customFormat="false" ht="15" hidden="false" customHeight="false" outlineLevel="0" collapsed="false">
      <c r="A7063" s="30" t="n">
        <v>1103.28125</v>
      </c>
      <c r="B7063" s="31" t="n">
        <v>29.549</v>
      </c>
      <c r="C7063" s="32" t="n">
        <f aca="false">IF($A7063="","",IF(設定!$B$21="dB",10^($B7063/20),ABS($B7063)))</f>
        <v>30.0227175165431</v>
      </c>
      <c r="D7063" s="32" t="n">
        <f aca="false">IF($A7063="","",$A7063^2)</f>
        <v>1217229.51660156</v>
      </c>
      <c r="E7063" s="32" t="n">
        <f aca="false">IF($A7063="","",IF($C7063&lt;=0,"",1/$C7063^2))</f>
        <v>0.00110943024160783</v>
      </c>
      <c r="F7063" s="33" t="n">
        <f aca="false">IF(OR(ROW()-設定!$B$30&lt;2,ROW()+設定!$B$30&gt;13701,N($A7063)&lt;=0,N(INDEX($A$2:$A$13701,MIN(13700,MAX(1,ROW()-1+設定!$B$30))))&lt;=0,$A7063&lt;設定!$B$28,$A7063&gt;設定!$B$29),0,IF(AND($C7063&gt;=MAX(INDEX($C$1:$C$13701,MAX(1,ROW()-設定!$B$24)):INDEX($C$1:$C$13701,MAX(1,ROW()-1))),$C7063&gt;MAX(INDEX($C$1:$C$13701,MIN(13701,ROW()+1)):INDEX($C$1:$C$13701,MIN(13701,ROW()+設定!$B$24))),$C7063&gt;=設定!$B$32,$C7063&gt;=MAX(MIN(INDEX($C$1:$C$13701,MAX(1,ROW()-設定!$B$26)):INDEX($C$1:$C$13701,MAX(1,ROW()-1))),MIN(INDEX($C$1:$C$13701,MIN(13701,ROW()+1)):INDEX($C$1:$C$13701,MIN(13701,ROW()+設定!$B$26))))*10^(設定!$B$27/20)),1,0))</f>
        <v>0</v>
      </c>
      <c r="G7063" s="33" t="n">
        <f aca="false">$G7062+IF($F7063=1,1,0)</f>
        <v>3</v>
      </c>
      <c r="H7063" s="0" t="str">
        <f aca="false">IF($F7063=1,$G7063,"")</f>
        <v/>
      </c>
    </row>
    <row r="7064" customFormat="false" ht="15" hidden="false" customHeight="false" outlineLevel="0" collapsed="false">
      <c r="A7064" s="30" t="n">
        <v>1103.4375</v>
      </c>
      <c r="B7064" s="31" t="n">
        <v>29.4356</v>
      </c>
      <c r="C7064" s="32" t="n">
        <f aca="false">IF($A7064="","",IF(設定!$B$21="dB",10^($B7064/20),ABS($B7064)))</f>
        <v>29.6332987902221</v>
      </c>
      <c r="D7064" s="32" t="n">
        <f aca="false">IF($A7064="","",$A7064^2)</f>
        <v>1217574.31640625</v>
      </c>
      <c r="E7064" s="32" t="n">
        <f aca="false">IF($A7064="","",IF($C7064&lt;=0,"",1/$C7064^2))</f>
        <v>0.00113878044267506</v>
      </c>
      <c r="F7064" s="33" t="n">
        <f aca="false">IF(OR(ROW()-設定!$B$30&lt;2,ROW()+設定!$B$30&gt;13701,N($A7064)&lt;=0,N(INDEX($A$2:$A$13701,MIN(13700,MAX(1,ROW()-1+設定!$B$30))))&lt;=0,$A7064&lt;設定!$B$28,$A7064&gt;設定!$B$29),0,IF(AND($C7064&gt;=MAX(INDEX($C$1:$C$13701,MAX(1,ROW()-設定!$B$24)):INDEX($C$1:$C$13701,MAX(1,ROW()-1))),$C7064&gt;MAX(INDEX($C$1:$C$13701,MIN(13701,ROW()+1)):INDEX($C$1:$C$13701,MIN(13701,ROW()+設定!$B$24))),$C7064&gt;=設定!$B$32,$C7064&gt;=MAX(MIN(INDEX($C$1:$C$13701,MAX(1,ROW()-設定!$B$26)):INDEX($C$1:$C$13701,MAX(1,ROW()-1))),MIN(INDEX($C$1:$C$13701,MIN(13701,ROW()+1)):INDEX($C$1:$C$13701,MIN(13701,ROW()+設定!$B$26))))*10^(設定!$B$27/20)),1,0))</f>
        <v>0</v>
      </c>
      <c r="G7064" s="33" t="n">
        <f aca="false">$G7063+IF($F7064=1,1,0)</f>
        <v>3</v>
      </c>
      <c r="H7064" s="0" t="str">
        <f aca="false">IF($F7064=1,$G7064,"")</f>
        <v/>
      </c>
    </row>
    <row r="7065" customFormat="false" ht="15" hidden="false" customHeight="false" outlineLevel="0" collapsed="false">
      <c r="A7065" s="30" t="n">
        <v>1103.59375</v>
      </c>
      <c r="B7065" s="31" t="n">
        <v>29.7572</v>
      </c>
      <c r="C7065" s="32" t="n">
        <f aca="false">IF($A7065="","",IF(設定!$B$21="dB",10^($B7065/20),ABS($B7065)))</f>
        <v>30.7510535809939</v>
      </c>
      <c r="D7065" s="32" t="n">
        <f aca="false">IF($A7065="","",$A7065^2)</f>
        <v>1217919.16503906</v>
      </c>
      <c r="E7065" s="32" t="n">
        <f aca="false">IF($A7065="","",IF($C7065&lt;=0,"",1/$C7065^2))</f>
        <v>0.00105749908433187</v>
      </c>
      <c r="F7065" s="33" t="n">
        <f aca="false">IF(OR(ROW()-設定!$B$30&lt;2,ROW()+設定!$B$30&gt;13701,N($A7065)&lt;=0,N(INDEX($A$2:$A$13701,MIN(13700,MAX(1,ROW()-1+設定!$B$30))))&lt;=0,$A7065&lt;設定!$B$28,$A7065&gt;設定!$B$29),0,IF(AND($C7065&gt;=MAX(INDEX($C$1:$C$13701,MAX(1,ROW()-設定!$B$24)):INDEX($C$1:$C$13701,MAX(1,ROW()-1))),$C7065&gt;MAX(INDEX($C$1:$C$13701,MIN(13701,ROW()+1)):INDEX($C$1:$C$13701,MIN(13701,ROW()+設定!$B$24))),$C7065&gt;=設定!$B$32,$C7065&gt;=MAX(MIN(INDEX($C$1:$C$13701,MAX(1,ROW()-設定!$B$26)):INDEX($C$1:$C$13701,MAX(1,ROW()-1))),MIN(INDEX($C$1:$C$13701,MIN(13701,ROW()+1)):INDEX($C$1:$C$13701,MIN(13701,ROW()+設定!$B$26))))*10^(設定!$B$27/20)),1,0))</f>
        <v>0</v>
      </c>
      <c r="G7065" s="33" t="n">
        <f aca="false">$G7064+IF($F7065=1,1,0)</f>
        <v>3</v>
      </c>
      <c r="H7065" s="0" t="str">
        <f aca="false">IF($F7065=1,$G7065,"")</f>
        <v/>
      </c>
    </row>
    <row r="7066" customFormat="false" ht="15" hidden="false" customHeight="false" outlineLevel="0" collapsed="false">
      <c r="A7066" s="30" t="n">
        <v>1103.75</v>
      </c>
      <c r="B7066" s="31" t="n">
        <v>29.5796</v>
      </c>
      <c r="C7066" s="32" t="n">
        <f aca="false">IF($A7066="","",IF(設定!$B$21="dB",10^($B7066/20),ABS($B7066)))</f>
        <v>30.1286727332587</v>
      </c>
      <c r="D7066" s="32" t="n">
        <f aca="false">IF($A7066="","",$A7066^2)</f>
        <v>1218264.0625</v>
      </c>
      <c r="E7066" s="32" t="n">
        <f aca="false">IF($A7066="","",IF($C7066&lt;=0,"",1/$C7066^2))</f>
        <v>0.0011016407697335</v>
      </c>
      <c r="F7066" s="33" t="n">
        <f aca="false">IF(OR(ROW()-設定!$B$30&lt;2,ROW()+設定!$B$30&gt;13701,N($A7066)&lt;=0,N(INDEX($A$2:$A$13701,MIN(13700,MAX(1,ROW()-1+設定!$B$30))))&lt;=0,$A7066&lt;設定!$B$28,$A7066&gt;設定!$B$29),0,IF(AND($C7066&gt;=MAX(INDEX($C$1:$C$13701,MAX(1,ROW()-設定!$B$24)):INDEX($C$1:$C$13701,MAX(1,ROW()-1))),$C7066&gt;MAX(INDEX($C$1:$C$13701,MIN(13701,ROW()+1)):INDEX($C$1:$C$13701,MIN(13701,ROW()+設定!$B$24))),$C7066&gt;=設定!$B$32,$C7066&gt;=MAX(MIN(INDEX($C$1:$C$13701,MAX(1,ROW()-設定!$B$26)):INDEX($C$1:$C$13701,MAX(1,ROW()-1))),MIN(INDEX($C$1:$C$13701,MIN(13701,ROW()+1)):INDEX($C$1:$C$13701,MIN(13701,ROW()+設定!$B$26))))*10^(設定!$B$27/20)),1,0))</f>
        <v>0</v>
      </c>
      <c r="G7066" s="33" t="n">
        <f aca="false">$G7065+IF($F7066=1,1,0)</f>
        <v>3</v>
      </c>
      <c r="H7066" s="0" t="str">
        <f aca="false">IF($F7066=1,$G7066,"")</f>
        <v/>
      </c>
    </row>
    <row r="7067" customFormat="false" ht="15" hidden="false" customHeight="false" outlineLevel="0" collapsed="false">
      <c r="A7067" s="30" t="n">
        <v>1103.90625</v>
      </c>
      <c r="B7067" s="31" t="n">
        <v>29.8986</v>
      </c>
      <c r="C7067" s="32" t="n">
        <f aca="false">IF($A7067="","",IF(設定!$B$21="dB",10^($B7067/20),ABS($B7067)))</f>
        <v>31.2557554326593</v>
      </c>
      <c r="D7067" s="32" t="n">
        <f aca="false">IF($A7067="","",$A7067^2)</f>
        <v>1218609.00878906</v>
      </c>
      <c r="E7067" s="32" t="n">
        <f aca="false">IF($A7067="","",IF($C7067&lt;=0,"",1/$C7067^2))</f>
        <v>0.00102362291614191</v>
      </c>
      <c r="F7067" s="33" t="n">
        <f aca="false">IF(OR(ROW()-設定!$B$30&lt;2,ROW()+設定!$B$30&gt;13701,N($A7067)&lt;=0,N(INDEX($A$2:$A$13701,MIN(13700,MAX(1,ROW()-1+設定!$B$30))))&lt;=0,$A7067&lt;設定!$B$28,$A7067&gt;設定!$B$29),0,IF(AND($C7067&gt;=MAX(INDEX($C$1:$C$13701,MAX(1,ROW()-設定!$B$24)):INDEX($C$1:$C$13701,MAX(1,ROW()-1))),$C7067&gt;MAX(INDEX($C$1:$C$13701,MIN(13701,ROW()+1)):INDEX($C$1:$C$13701,MIN(13701,ROW()+設定!$B$24))),$C7067&gt;=設定!$B$32,$C7067&gt;=MAX(MIN(INDEX($C$1:$C$13701,MAX(1,ROW()-設定!$B$26)):INDEX($C$1:$C$13701,MAX(1,ROW()-1))),MIN(INDEX($C$1:$C$13701,MIN(13701,ROW()+1)):INDEX($C$1:$C$13701,MIN(13701,ROW()+設定!$B$26))))*10^(設定!$B$27/20)),1,0))</f>
        <v>0</v>
      </c>
      <c r="G7067" s="33" t="n">
        <f aca="false">$G7066+IF($F7067=1,1,0)</f>
        <v>3</v>
      </c>
      <c r="H7067" s="0" t="str">
        <f aca="false">IF($F7067=1,$G7067,"")</f>
        <v/>
      </c>
    </row>
    <row r="7068" customFormat="false" ht="15" hidden="false" customHeight="false" outlineLevel="0" collapsed="false">
      <c r="A7068" s="30" t="n">
        <v>1104.0625</v>
      </c>
      <c r="B7068" s="31" t="n">
        <v>29.8808</v>
      </c>
      <c r="C7068" s="32" t="n">
        <f aca="false">IF($A7068="","",IF(設定!$B$21="dB",10^($B7068/20),ABS($B7068)))</f>
        <v>31.1917685766969</v>
      </c>
      <c r="D7068" s="32" t="n">
        <f aca="false">IF($A7068="","",$A7068^2)</f>
        <v>1218954.00390625</v>
      </c>
      <c r="E7068" s="32" t="n">
        <f aca="false">IF($A7068="","",IF($C7068&lt;=0,"",1/$C7068^2))</f>
        <v>0.00102782694796653</v>
      </c>
      <c r="F7068" s="33" t="n">
        <f aca="false">IF(OR(ROW()-設定!$B$30&lt;2,ROW()+設定!$B$30&gt;13701,N($A7068)&lt;=0,N(INDEX($A$2:$A$13701,MIN(13700,MAX(1,ROW()-1+設定!$B$30))))&lt;=0,$A7068&lt;設定!$B$28,$A7068&gt;設定!$B$29),0,IF(AND($C7068&gt;=MAX(INDEX($C$1:$C$13701,MAX(1,ROW()-設定!$B$24)):INDEX($C$1:$C$13701,MAX(1,ROW()-1))),$C7068&gt;MAX(INDEX($C$1:$C$13701,MIN(13701,ROW()+1)):INDEX($C$1:$C$13701,MIN(13701,ROW()+設定!$B$24))),$C7068&gt;=設定!$B$32,$C7068&gt;=MAX(MIN(INDEX($C$1:$C$13701,MAX(1,ROW()-設定!$B$26)):INDEX($C$1:$C$13701,MAX(1,ROW()-1))),MIN(INDEX($C$1:$C$13701,MIN(13701,ROW()+1)):INDEX($C$1:$C$13701,MIN(13701,ROW()+設定!$B$26))))*10^(設定!$B$27/20)),1,0))</f>
        <v>0</v>
      </c>
      <c r="G7068" s="33" t="n">
        <f aca="false">$G7067+IF($F7068=1,1,0)</f>
        <v>3</v>
      </c>
      <c r="H7068" s="0" t="str">
        <f aca="false">IF($F7068=1,$G7068,"")</f>
        <v/>
      </c>
    </row>
    <row r="7069" customFormat="false" ht="15" hidden="false" customHeight="false" outlineLevel="0" collapsed="false">
      <c r="A7069" s="30" t="n">
        <v>1104.21875</v>
      </c>
      <c r="B7069" s="31" t="n">
        <v>29.8511</v>
      </c>
      <c r="C7069" s="32" t="n">
        <f aca="false">IF($A7069="","",IF(設定!$B$21="dB",10^($B7069/20),ABS($B7069)))</f>
        <v>31.0852954877186</v>
      </c>
      <c r="D7069" s="32" t="n">
        <f aca="false">IF($A7069="","",$A7069^2)</f>
        <v>1219299.04785156</v>
      </c>
      <c r="E7069" s="32" t="n">
        <f aca="false">IF($A7069="","",IF($C7069&lt;=0,"",1/$C7069^2))</f>
        <v>0.00103488001455883</v>
      </c>
      <c r="F7069" s="33" t="n">
        <f aca="false">IF(OR(ROW()-設定!$B$30&lt;2,ROW()+設定!$B$30&gt;13701,N($A7069)&lt;=0,N(INDEX($A$2:$A$13701,MIN(13700,MAX(1,ROW()-1+設定!$B$30))))&lt;=0,$A7069&lt;設定!$B$28,$A7069&gt;設定!$B$29),0,IF(AND($C7069&gt;=MAX(INDEX($C$1:$C$13701,MAX(1,ROW()-設定!$B$24)):INDEX($C$1:$C$13701,MAX(1,ROW()-1))),$C7069&gt;MAX(INDEX($C$1:$C$13701,MIN(13701,ROW()+1)):INDEX($C$1:$C$13701,MIN(13701,ROW()+設定!$B$24))),$C7069&gt;=設定!$B$32,$C7069&gt;=MAX(MIN(INDEX($C$1:$C$13701,MAX(1,ROW()-設定!$B$26)):INDEX($C$1:$C$13701,MAX(1,ROW()-1))),MIN(INDEX($C$1:$C$13701,MIN(13701,ROW()+1)):INDEX($C$1:$C$13701,MIN(13701,ROW()+設定!$B$26))))*10^(設定!$B$27/20)),1,0))</f>
        <v>0</v>
      </c>
      <c r="G7069" s="33" t="n">
        <f aca="false">$G7068+IF($F7069=1,1,0)</f>
        <v>3</v>
      </c>
      <c r="H7069" s="0" t="str">
        <f aca="false">IF($F7069=1,$G7069,"")</f>
        <v/>
      </c>
    </row>
    <row r="7070" customFormat="false" ht="15" hidden="false" customHeight="false" outlineLevel="0" collapsed="false">
      <c r="A7070" s="30" t="n">
        <v>1104.375</v>
      </c>
      <c r="B7070" s="31" t="n">
        <v>29.9072</v>
      </c>
      <c r="C7070" s="32" t="n">
        <f aca="false">IF($A7070="","",IF(設定!$B$21="dB",10^($B7070/20),ABS($B7070)))</f>
        <v>31.2867174437607</v>
      </c>
      <c r="D7070" s="32" t="n">
        <f aca="false">IF($A7070="","",$A7070^2)</f>
        <v>1219644.140625</v>
      </c>
      <c r="E7070" s="32" t="n">
        <f aca="false">IF($A7070="","",IF($C7070&lt;=0,"",1/$C7070^2))</f>
        <v>0.00102159791994973</v>
      </c>
      <c r="F7070" s="33" t="n">
        <f aca="false">IF(OR(ROW()-設定!$B$30&lt;2,ROW()+設定!$B$30&gt;13701,N($A7070)&lt;=0,N(INDEX($A$2:$A$13701,MIN(13700,MAX(1,ROW()-1+設定!$B$30))))&lt;=0,$A7070&lt;設定!$B$28,$A7070&gt;設定!$B$29),0,IF(AND($C7070&gt;=MAX(INDEX($C$1:$C$13701,MAX(1,ROW()-設定!$B$24)):INDEX($C$1:$C$13701,MAX(1,ROW()-1))),$C7070&gt;MAX(INDEX($C$1:$C$13701,MIN(13701,ROW()+1)):INDEX($C$1:$C$13701,MIN(13701,ROW()+設定!$B$24))),$C7070&gt;=設定!$B$32,$C7070&gt;=MAX(MIN(INDEX($C$1:$C$13701,MAX(1,ROW()-設定!$B$26)):INDEX($C$1:$C$13701,MAX(1,ROW()-1))),MIN(INDEX($C$1:$C$13701,MIN(13701,ROW()+1)):INDEX($C$1:$C$13701,MIN(13701,ROW()+設定!$B$26))))*10^(設定!$B$27/20)),1,0))</f>
        <v>0</v>
      </c>
      <c r="G7070" s="33" t="n">
        <f aca="false">$G7069+IF($F7070=1,1,0)</f>
        <v>3</v>
      </c>
      <c r="H7070" s="0" t="str">
        <f aca="false">IF($F7070=1,$G7070,"")</f>
        <v/>
      </c>
    </row>
    <row r="7071" customFormat="false" ht="15" hidden="false" customHeight="false" outlineLevel="0" collapsed="false">
      <c r="A7071" s="30" t="n">
        <v>1104.53125</v>
      </c>
      <c r="B7071" s="31" t="n">
        <v>30.0739</v>
      </c>
      <c r="C7071" s="32" t="n">
        <f aca="false">IF($A7071="","",IF(設定!$B$21="dB",10^($B7071/20),ABS($B7071)))</f>
        <v>31.8929726178015</v>
      </c>
      <c r="D7071" s="32" t="n">
        <f aca="false">IF($A7071="","",$A7071^2)</f>
        <v>1219989.28222656</v>
      </c>
      <c r="E7071" s="32" t="n">
        <f aca="false">IF($A7071="","",IF($C7071&lt;=0,"",1/$C7071^2))</f>
        <v>0.000983127852376523</v>
      </c>
      <c r="F7071" s="33" t="n">
        <f aca="false">IF(OR(ROW()-設定!$B$30&lt;2,ROW()+設定!$B$30&gt;13701,N($A7071)&lt;=0,N(INDEX($A$2:$A$13701,MIN(13700,MAX(1,ROW()-1+設定!$B$30))))&lt;=0,$A7071&lt;設定!$B$28,$A7071&gt;設定!$B$29),0,IF(AND($C7071&gt;=MAX(INDEX($C$1:$C$13701,MAX(1,ROW()-設定!$B$24)):INDEX($C$1:$C$13701,MAX(1,ROW()-1))),$C7071&gt;MAX(INDEX($C$1:$C$13701,MIN(13701,ROW()+1)):INDEX($C$1:$C$13701,MIN(13701,ROW()+設定!$B$24))),$C7071&gt;=設定!$B$32,$C7071&gt;=MAX(MIN(INDEX($C$1:$C$13701,MAX(1,ROW()-設定!$B$26)):INDEX($C$1:$C$13701,MAX(1,ROW()-1))),MIN(INDEX($C$1:$C$13701,MIN(13701,ROW()+1)):INDEX($C$1:$C$13701,MIN(13701,ROW()+設定!$B$26))))*10^(設定!$B$27/20)),1,0))</f>
        <v>0</v>
      </c>
      <c r="G7071" s="33" t="n">
        <f aca="false">$G7070+IF($F7071=1,1,0)</f>
        <v>3</v>
      </c>
      <c r="H7071" s="0" t="str">
        <f aca="false">IF($F7071=1,$G7071,"")</f>
        <v/>
      </c>
    </row>
    <row r="7072" customFormat="false" ht="15" hidden="false" customHeight="false" outlineLevel="0" collapsed="false">
      <c r="A7072" s="30" t="n">
        <v>1104.6875</v>
      </c>
      <c r="B7072" s="31" t="n">
        <v>30.1861</v>
      </c>
      <c r="C7072" s="32" t="n">
        <f aca="false">IF($A7072="","",IF(設定!$B$21="dB",10^($B7072/20),ABS($B7072)))</f>
        <v>32.3076225220377</v>
      </c>
      <c r="D7072" s="32" t="n">
        <f aca="false">IF($A7072="","",$A7072^2)</f>
        <v>1220334.47265625</v>
      </c>
      <c r="E7072" s="32" t="n">
        <f aca="false">IF($A7072="","",IF($C7072&lt;=0,"",1/$C7072^2))</f>
        <v>0.00095805402547187</v>
      </c>
      <c r="F7072" s="33" t="n">
        <f aca="false">IF(OR(ROW()-設定!$B$30&lt;2,ROW()+設定!$B$30&gt;13701,N($A7072)&lt;=0,N(INDEX($A$2:$A$13701,MIN(13700,MAX(1,ROW()-1+設定!$B$30))))&lt;=0,$A7072&lt;設定!$B$28,$A7072&gt;設定!$B$29),0,IF(AND($C7072&gt;=MAX(INDEX($C$1:$C$13701,MAX(1,ROW()-設定!$B$24)):INDEX($C$1:$C$13701,MAX(1,ROW()-1))),$C7072&gt;MAX(INDEX($C$1:$C$13701,MIN(13701,ROW()+1)):INDEX($C$1:$C$13701,MIN(13701,ROW()+設定!$B$24))),$C7072&gt;=設定!$B$32,$C7072&gt;=MAX(MIN(INDEX($C$1:$C$13701,MAX(1,ROW()-設定!$B$26)):INDEX($C$1:$C$13701,MAX(1,ROW()-1))),MIN(INDEX($C$1:$C$13701,MIN(13701,ROW()+1)):INDEX($C$1:$C$13701,MIN(13701,ROW()+設定!$B$26))))*10^(設定!$B$27/20)),1,0))</f>
        <v>0</v>
      </c>
      <c r="G7072" s="33" t="n">
        <f aca="false">$G7071+IF($F7072=1,1,0)</f>
        <v>3</v>
      </c>
      <c r="H7072" s="0" t="str">
        <f aca="false">IF($F7072=1,$G7072,"")</f>
        <v/>
      </c>
    </row>
    <row r="7073" customFormat="false" ht="15" hidden="false" customHeight="false" outlineLevel="0" collapsed="false">
      <c r="A7073" s="30" t="n">
        <v>1104.84375</v>
      </c>
      <c r="B7073" s="31" t="n">
        <v>30.1995</v>
      </c>
      <c r="C7073" s="32" t="n">
        <f aca="false">IF($A7073="","",IF(設定!$B$21="dB",10^($B7073/20),ABS($B7073)))</f>
        <v>32.3575029917496</v>
      </c>
      <c r="D7073" s="32" t="n">
        <f aca="false">IF($A7073="","",$A7073^2)</f>
        <v>1220679.71191406</v>
      </c>
      <c r="E7073" s="32" t="n">
        <f aca="false">IF($A7073="","",IF($C7073&lt;=0,"",1/$C7073^2))</f>
        <v>0.000955102539935395</v>
      </c>
      <c r="F7073" s="33" t="n">
        <f aca="false">IF(OR(ROW()-設定!$B$30&lt;2,ROW()+設定!$B$30&gt;13701,N($A7073)&lt;=0,N(INDEX($A$2:$A$13701,MIN(13700,MAX(1,ROW()-1+設定!$B$30))))&lt;=0,$A7073&lt;設定!$B$28,$A7073&gt;設定!$B$29),0,IF(AND($C7073&gt;=MAX(INDEX($C$1:$C$13701,MAX(1,ROW()-設定!$B$24)):INDEX($C$1:$C$13701,MAX(1,ROW()-1))),$C7073&gt;MAX(INDEX($C$1:$C$13701,MIN(13701,ROW()+1)):INDEX($C$1:$C$13701,MIN(13701,ROW()+設定!$B$24))),$C7073&gt;=設定!$B$32,$C7073&gt;=MAX(MIN(INDEX($C$1:$C$13701,MAX(1,ROW()-設定!$B$26)):INDEX($C$1:$C$13701,MAX(1,ROW()-1))),MIN(INDEX($C$1:$C$13701,MIN(13701,ROW()+1)):INDEX($C$1:$C$13701,MIN(13701,ROW()+設定!$B$26))))*10^(設定!$B$27/20)),1,0))</f>
        <v>0</v>
      </c>
      <c r="G7073" s="33" t="n">
        <f aca="false">$G7072+IF($F7073=1,1,0)</f>
        <v>3</v>
      </c>
      <c r="H7073" s="0" t="str">
        <f aca="false">IF($F7073=1,$G7073,"")</f>
        <v/>
      </c>
    </row>
    <row r="7074" customFormat="false" ht="15" hidden="false" customHeight="false" outlineLevel="0" collapsed="false">
      <c r="A7074" s="30" t="n">
        <v>1105</v>
      </c>
      <c r="B7074" s="31" t="n">
        <v>30.4152</v>
      </c>
      <c r="C7074" s="32" t="n">
        <f aca="false">IF($A7074="","",IF(設定!$B$21="dB",10^($B7074/20),ABS($B7074)))</f>
        <v>33.1711096566492</v>
      </c>
      <c r="D7074" s="32" t="n">
        <f aca="false">IF($A7074="","",$A7074^2)</f>
        <v>1221025</v>
      </c>
      <c r="E7074" s="32" t="n">
        <f aca="false">IF($A7074="","",IF($C7074&lt;=0,"",1/$C7074^2))</f>
        <v>0.000908824445189482</v>
      </c>
      <c r="F7074" s="33" t="n">
        <f aca="false">IF(OR(ROW()-設定!$B$30&lt;2,ROW()+設定!$B$30&gt;13701,N($A7074)&lt;=0,N(INDEX($A$2:$A$13701,MIN(13700,MAX(1,ROW()-1+設定!$B$30))))&lt;=0,$A7074&lt;設定!$B$28,$A7074&gt;設定!$B$29),0,IF(AND($C7074&gt;=MAX(INDEX($C$1:$C$13701,MAX(1,ROW()-設定!$B$24)):INDEX($C$1:$C$13701,MAX(1,ROW()-1))),$C7074&gt;MAX(INDEX($C$1:$C$13701,MIN(13701,ROW()+1)):INDEX($C$1:$C$13701,MIN(13701,ROW()+設定!$B$24))),$C7074&gt;=設定!$B$32,$C7074&gt;=MAX(MIN(INDEX($C$1:$C$13701,MAX(1,ROW()-設定!$B$26)):INDEX($C$1:$C$13701,MAX(1,ROW()-1))),MIN(INDEX($C$1:$C$13701,MIN(13701,ROW()+1)):INDEX($C$1:$C$13701,MIN(13701,ROW()+設定!$B$26))))*10^(設定!$B$27/20)),1,0))</f>
        <v>0</v>
      </c>
      <c r="G7074" s="33" t="n">
        <f aca="false">$G7073+IF($F7074=1,1,0)</f>
        <v>3</v>
      </c>
      <c r="H7074" s="0" t="str">
        <f aca="false">IF($F7074=1,$G7074,"")</f>
        <v/>
      </c>
    </row>
    <row r="7075" customFormat="false" ht="15" hidden="false" customHeight="false" outlineLevel="0" collapsed="false">
      <c r="A7075" s="30" t="n">
        <v>1105.15625</v>
      </c>
      <c r="B7075" s="31" t="n">
        <v>30.2987</v>
      </c>
      <c r="C7075" s="32" t="n">
        <f aca="false">IF($A7075="","",IF(設定!$B$21="dB",10^($B7075/20),ABS($B7075)))</f>
        <v>32.7291706107673</v>
      </c>
      <c r="D7075" s="32" t="n">
        <f aca="false">IF($A7075="","",$A7075^2)</f>
        <v>1221370.33691406</v>
      </c>
      <c r="E7075" s="32" t="n">
        <f aca="false">IF($A7075="","",IF($C7075&lt;=0,"",1/$C7075^2))</f>
        <v>0.000933533699279254</v>
      </c>
      <c r="F7075" s="33" t="n">
        <f aca="false">IF(OR(ROW()-設定!$B$30&lt;2,ROW()+設定!$B$30&gt;13701,N($A7075)&lt;=0,N(INDEX($A$2:$A$13701,MIN(13700,MAX(1,ROW()-1+設定!$B$30))))&lt;=0,$A7075&lt;設定!$B$28,$A7075&gt;設定!$B$29),0,IF(AND($C7075&gt;=MAX(INDEX($C$1:$C$13701,MAX(1,ROW()-設定!$B$24)):INDEX($C$1:$C$13701,MAX(1,ROW()-1))),$C7075&gt;MAX(INDEX($C$1:$C$13701,MIN(13701,ROW()+1)):INDEX($C$1:$C$13701,MIN(13701,ROW()+設定!$B$24))),$C7075&gt;=設定!$B$32,$C7075&gt;=MAX(MIN(INDEX($C$1:$C$13701,MAX(1,ROW()-設定!$B$26)):INDEX($C$1:$C$13701,MAX(1,ROW()-1))),MIN(INDEX($C$1:$C$13701,MIN(13701,ROW()+1)):INDEX($C$1:$C$13701,MIN(13701,ROW()+設定!$B$26))))*10^(設定!$B$27/20)),1,0))</f>
        <v>0</v>
      </c>
      <c r="G7075" s="33" t="n">
        <f aca="false">$G7074+IF($F7075=1,1,0)</f>
        <v>3</v>
      </c>
      <c r="H7075" s="0" t="str">
        <f aca="false">IF($F7075=1,$G7075,"")</f>
        <v/>
      </c>
    </row>
    <row r="7076" customFormat="false" ht="15" hidden="false" customHeight="false" outlineLevel="0" collapsed="false">
      <c r="A7076" s="30" t="n">
        <v>1105.3125</v>
      </c>
      <c r="B7076" s="31" t="n">
        <v>30.5294</v>
      </c>
      <c r="C7076" s="32" t="n">
        <f aca="false">IF($A7076="","",IF(設定!$B$21="dB",10^($B7076/20),ABS($B7076)))</f>
        <v>33.6101151200132</v>
      </c>
      <c r="D7076" s="32" t="n">
        <f aca="false">IF($A7076="","",$A7076^2)</f>
        <v>1221715.72265625</v>
      </c>
      <c r="E7076" s="32" t="n">
        <f aca="false">IF($A7076="","",IF($C7076&lt;=0,"",1/$C7076^2))</f>
        <v>0.000885237901518778</v>
      </c>
      <c r="F7076" s="33" t="n">
        <f aca="false">IF(OR(ROW()-設定!$B$30&lt;2,ROW()+設定!$B$30&gt;13701,N($A7076)&lt;=0,N(INDEX($A$2:$A$13701,MIN(13700,MAX(1,ROW()-1+設定!$B$30))))&lt;=0,$A7076&lt;設定!$B$28,$A7076&gt;設定!$B$29),0,IF(AND($C7076&gt;=MAX(INDEX($C$1:$C$13701,MAX(1,ROW()-設定!$B$24)):INDEX($C$1:$C$13701,MAX(1,ROW()-1))),$C7076&gt;MAX(INDEX($C$1:$C$13701,MIN(13701,ROW()+1)):INDEX($C$1:$C$13701,MIN(13701,ROW()+設定!$B$24))),$C7076&gt;=設定!$B$32,$C7076&gt;=MAX(MIN(INDEX($C$1:$C$13701,MAX(1,ROW()-設定!$B$26)):INDEX($C$1:$C$13701,MAX(1,ROW()-1))),MIN(INDEX($C$1:$C$13701,MIN(13701,ROW()+1)):INDEX($C$1:$C$13701,MIN(13701,ROW()+設定!$B$26))))*10^(設定!$B$27/20)),1,0))</f>
        <v>0</v>
      </c>
      <c r="G7076" s="33" t="n">
        <f aca="false">$G7075+IF($F7076=1,1,0)</f>
        <v>3</v>
      </c>
      <c r="H7076" s="0" t="str">
        <f aca="false">IF($F7076=1,$G7076,"")</f>
        <v/>
      </c>
    </row>
    <row r="7077" customFormat="false" ht="15" hidden="false" customHeight="false" outlineLevel="0" collapsed="false">
      <c r="A7077" s="30" t="n">
        <v>1105.46875</v>
      </c>
      <c r="B7077" s="31" t="n">
        <v>30.6178</v>
      </c>
      <c r="C7077" s="32" t="n">
        <f aca="false">IF($A7077="","",IF(設定!$B$21="dB",10^($B7077/20),ABS($B7077)))</f>
        <v>33.9539261713587</v>
      </c>
      <c r="D7077" s="32" t="n">
        <f aca="false">IF($A7077="","",$A7077^2)</f>
        <v>1222061.15722656</v>
      </c>
      <c r="E7077" s="32" t="n">
        <f aca="false">IF($A7077="","",IF($C7077&lt;=0,"",1/$C7077^2))</f>
        <v>0.000867401162781445</v>
      </c>
      <c r="F7077" s="33" t="n">
        <f aca="false">IF(OR(ROW()-設定!$B$30&lt;2,ROW()+設定!$B$30&gt;13701,N($A7077)&lt;=0,N(INDEX($A$2:$A$13701,MIN(13700,MAX(1,ROW()-1+設定!$B$30))))&lt;=0,$A7077&lt;設定!$B$28,$A7077&gt;設定!$B$29),0,IF(AND($C7077&gt;=MAX(INDEX($C$1:$C$13701,MAX(1,ROW()-設定!$B$24)):INDEX($C$1:$C$13701,MAX(1,ROW()-1))),$C7077&gt;MAX(INDEX($C$1:$C$13701,MIN(13701,ROW()+1)):INDEX($C$1:$C$13701,MIN(13701,ROW()+設定!$B$24))),$C7077&gt;=設定!$B$32,$C7077&gt;=MAX(MIN(INDEX($C$1:$C$13701,MAX(1,ROW()-設定!$B$26)):INDEX($C$1:$C$13701,MAX(1,ROW()-1))),MIN(INDEX($C$1:$C$13701,MIN(13701,ROW()+1)):INDEX($C$1:$C$13701,MIN(13701,ROW()+設定!$B$26))))*10^(設定!$B$27/20)),1,0))</f>
        <v>0</v>
      </c>
      <c r="G7077" s="33" t="n">
        <f aca="false">$G7076+IF($F7077=1,1,0)</f>
        <v>3</v>
      </c>
      <c r="H7077" s="0" t="str">
        <f aca="false">IF($F7077=1,$G7077,"")</f>
        <v/>
      </c>
    </row>
    <row r="7078" customFormat="false" ht="15" hidden="false" customHeight="false" outlineLevel="0" collapsed="false">
      <c r="A7078" s="30" t="n">
        <v>1105.625</v>
      </c>
      <c r="B7078" s="31" t="n">
        <v>30.5122</v>
      </c>
      <c r="C7078" s="32" t="n">
        <f aca="false">IF($A7078="","",IF(設定!$B$21="dB",10^($B7078/20),ABS($B7078)))</f>
        <v>33.5436254448959</v>
      </c>
      <c r="D7078" s="32" t="n">
        <f aca="false">IF($A7078="","",$A7078^2)</f>
        <v>1222406.640625</v>
      </c>
      <c r="E7078" s="32" t="n">
        <f aca="false">IF($A7078="","",IF($C7078&lt;=0,"",1/$C7078^2))</f>
        <v>0.000888750790455963</v>
      </c>
      <c r="F7078" s="33" t="n">
        <f aca="false">IF(OR(ROW()-設定!$B$30&lt;2,ROW()+設定!$B$30&gt;13701,N($A7078)&lt;=0,N(INDEX($A$2:$A$13701,MIN(13700,MAX(1,ROW()-1+設定!$B$30))))&lt;=0,$A7078&lt;設定!$B$28,$A7078&gt;設定!$B$29),0,IF(AND($C7078&gt;=MAX(INDEX($C$1:$C$13701,MAX(1,ROW()-設定!$B$24)):INDEX($C$1:$C$13701,MAX(1,ROW()-1))),$C7078&gt;MAX(INDEX($C$1:$C$13701,MIN(13701,ROW()+1)):INDEX($C$1:$C$13701,MIN(13701,ROW()+設定!$B$24))),$C7078&gt;=設定!$B$32,$C7078&gt;=MAX(MIN(INDEX($C$1:$C$13701,MAX(1,ROW()-設定!$B$26)):INDEX($C$1:$C$13701,MAX(1,ROW()-1))),MIN(INDEX($C$1:$C$13701,MIN(13701,ROW()+1)):INDEX($C$1:$C$13701,MIN(13701,ROW()+設定!$B$26))))*10^(設定!$B$27/20)),1,0))</f>
        <v>0</v>
      </c>
      <c r="G7078" s="33" t="n">
        <f aca="false">$G7077+IF($F7078=1,1,0)</f>
        <v>3</v>
      </c>
      <c r="H7078" s="0" t="str">
        <f aca="false">IF($F7078=1,$G7078,"")</f>
        <v/>
      </c>
    </row>
    <row r="7079" customFormat="false" ht="15" hidden="false" customHeight="false" outlineLevel="0" collapsed="false">
      <c r="A7079" s="30" t="n">
        <v>1105.78125</v>
      </c>
      <c r="B7079" s="31" t="n">
        <v>30.8272</v>
      </c>
      <c r="C7079" s="32" t="n">
        <f aca="false">IF($A7079="","",IF(設定!$B$21="dB",10^($B7079/20),ABS($B7079)))</f>
        <v>34.7824364247231</v>
      </c>
      <c r="D7079" s="32" t="n">
        <f aca="false">IF($A7079="","",$A7079^2)</f>
        <v>1222752.17285156</v>
      </c>
      <c r="E7079" s="32" t="n">
        <f aca="false">IF($A7079="","",IF($C7079&lt;=0,"",1/$C7079^2))</f>
        <v>0.00082657068764049</v>
      </c>
      <c r="F7079" s="33" t="n">
        <f aca="false">IF(OR(ROW()-設定!$B$30&lt;2,ROW()+設定!$B$30&gt;13701,N($A7079)&lt;=0,N(INDEX($A$2:$A$13701,MIN(13700,MAX(1,ROW()-1+設定!$B$30))))&lt;=0,$A7079&lt;設定!$B$28,$A7079&gt;設定!$B$29),0,IF(AND($C7079&gt;=MAX(INDEX($C$1:$C$13701,MAX(1,ROW()-設定!$B$24)):INDEX($C$1:$C$13701,MAX(1,ROW()-1))),$C7079&gt;MAX(INDEX($C$1:$C$13701,MIN(13701,ROW()+1)):INDEX($C$1:$C$13701,MIN(13701,ROW()+設定!$B$24))),$C7079&gt;=設定!$B$32,$C7079&gt;=MAX(MIN(INDEX($C$1:$C$13701,MAX(1,ROW()-設定!$B$26)):INDEX($C$1:$C$13701,MAX(1,ROW()-1))),MIN(INDEX($C$1:$C$13701,MIN(13701,ROW()+1)):INDEX($C$1:$C$13701,MIN(13701,ROW()+設定!$B$26))))*10^(設定!$B$27/20)),1,0))</f>
        <v>0</v>
      </c>
      <c r="G7079" s="33" t="n">
        <f aca="false">$G7078+IF($F7079=1,1,0)</f>
        <v>3</v>
      </c>
      <c r="H7079" s="0" t="str">
        <f aca="false">IF($F7079=1,$G7079,"")</f>
        <v/>
      </c>
    </row>
    <row r="7080" customFormat="false" ht="15" hidden="false" customHeight="false" outlineLevel="0" collapsed="false">
      <c r="A7080" s="30" t="n">
        <v>1105.9375</v>
      </c>
      <c r="B7080" s="31" t="n">
        <v>30.7553</v>
      </c>
      <c r="C7080" s="32" t="n">
        <f aca="false">IF($A7080="","",IF(設定!$B$21="dB",10^($B7080/20),ABS($B7080)))</f>
        <v>34.4957029990478</v>
      </c>
      <c r="D7080" s="32" t="n">
        <f aca="false">IF($A7080="","",$A7080^2)</f>
        <v>1223097.75390625</v>
      </c>
      <c r="E7080" s="32" t="n">
        <f aca="false">IF($A7080="","",IF($C7080&lt;=0,"",1/$C7080^2))</f>
        <v>0.000840368954464082</v>
      </c>
      <c r="F7080" s="33" t="n">
        <f aca="false">IF(OR(ROW()-設定!$B$30&lt;2,ROW()+設定!$B$30&gt;13701,N($A7080)&lt;=0,N(INDEX($A$2:$A$13701,MIN(13700,MAX(1,ROW()-1+設定!$B$30))))&lt;=0,$A7080&lt;設定!$B$28,$A7080&gt;設定!$B$29),0,IF(AND($C7080&gt;=MAX(INDEX($C$1:$C$13701,MAX(1,ROW()-設定!$B$24)):INDEX($C$1:$C$13701,MAX(1,ROW()-1))),$C7080&gt;MAX(INDEX($C$1:$C$13701,MIN(13701,ROW()+1)):INDEX($C$1:$C$13701,MIN(13701,ROW()+設定!$B$24))),$C7080&gt;=設定!$B$32,$C7080&gt;=MAX(MIN(INDEX($C$1:$C$13701,MAX(1,ROW()-設定!$B$26)):INDEX($C$1:$C$13701,MAX(1,ROW()-1))),MIN(INDEX($C$1:$C$13701,MIN(13701,ROW()+1)):INDEX($C$1:$C$13701,MIN(13701,ROW()+設定!$B$26))))*10^(設定!$B$27/20)),1,0))</f>
        <v>0</v>
      </c>
      <c r="G7080" s="33" t="n">
        <f aca="false">$G7079+IF($F7080=1,1,0)</f>
        <v>3</v>
      </c>
      <c r="H7080" s="0" t="str">
        <f aca="false">IF($F7080=1,$G7080,"")</f>
        <v/>
      </c>
    </row>
    <row r="7081" customFormat="false" ht="15" hidden="false" customHeight="false" outlineLevel="0" collapsed="false">
      <c r="A7081" s="30" t="n">
        <v>1106.09375</v>
      </c>
      <c r="B7081" s="31" t="n">
        <v>30.717</v>
      </c>
      <c r="C7081" s="32" t="n">
        <f aca="false">IF($A7081="","",IF(設定!$B$21="dB",10^($B7081/20),ABS($B7081)))</f>
        <v>34.3439307678082</v>
      </c>
      <c r="D7081" s="32" t="n">
        <f aca="false">IF($A7081="","",$A7081^2)</f>
        <v>1223443.38378906</v>
      </c>
      <c r="E7081" s="32" t="n">
        <f aca="false">IF($A7081="","",IF($C7081&lt;=0,"",1/$C7081^2))</f>
        <v>0.000847812860287505</v>
      </c>
      <c r="F7081" s="33" t="n">
        <f aca="false">IF(OR(ROW()-設定!$B$30&lt;2,ROW()+設定!$B$30&gt;13701,N($A7081)&lt;=0,N(INDEX($A$2:$A$13701,MIN(13700,MAX(1,ROW()-1+設定!$B$30))))&lt;=0,$A7081&lt;設定!$B$28,$A7081&gt;設定!$B$29),0,IF(AND($C7081&gt;=MAX(INDEX($C$1:$C$13701,MAX(1,ROW()-設定!$B$24)):INDEX($C$1:$C$13701,MAX(1,ROW()-1))),$C7081&gt;MAX(INDEX($C$1:$C$13701,MIN(13701,ROW()+1)):INDEX($C$1:$C$13701,MIN(13701,ROW()+設定!$B$24))),$C7081&gt;=設定!$B$32,$C7081&gt;=MAX(MIN(INDEX($C$1:$C$13701,MAX(1,ROW()-設定!$B$26)):INDEX($C$1:$C$13701,MAX(1,ROW()-1))),MIN(INDEX($C$1:$C$13701,MIN(13701,ROW()+1)):INDEX($C$1:$C$13701,MIN(13701,ROW()+設定!$B$26))))*10^(設定!$B$27/20)),1,0))</f>
        <v>0</v>
      </c>
      <c r="G7081" s="33" t="n">
        <f aca="false">$G7080+IF($F7081=1,1,0)</f>
        <v>3</v>
      </c>
      <c r="H7081" s="0" t="str">
        <f aca="false">IF($F7081=1,$G7081,"")</f>
        <v/>
      </c>
    </row>
    <row r="7082" customFormat="false" ht="15" hidden="false" customHeight="false" outlineLevel="0" collapsed="false">
      <c r="A7082" s="30" t="n">
        <v>1106.25</v>
      </c>
      <c r="B7082" s="31" t="n">
        <v>31.0061</v>
      </c>
      <c r="C7082" s="32" t="n">
        <f aca="false">IF($A7082="","",IF(設定!$B$21="dB",10^($B7082/20),ABS($B7082)))</f>
        <v>35.5062658099011</v>
      </c>
      <c r="D7082" s="32" t="n">
        <f aca="false">IF($A7082="","",$A7082^2)</f>
        <v>1223789.0625</v>
      </c>
      <c r="E7082" s="32" t="n">
        <f aca="false">IF($A7082="","",IF($C7082&lt;=0,"",1/$C7082^2))</f>
        <v>0.000793213322802491</v>
      </c>
      <c r="F7082" s="33" t="n">
        <f aca="false">IF(OR(ROW()-設定!$B$30&lt;2,ROW()+設定!$B$30&gt;13701,N($A7082)&lt;=0,N(INDEX($A$2:$A$13701,MIN(13700,MAX(1,ROW()-1+設定!$B$30))))&lt;=0,$A7082&lt;設定!$B$28,$A7082&gt;設定!$B$29),0,IF(AND($C7082&gt;=MAX(INDEX($C$1:$C$13701,MAX(1,ROW()-設定!$B$24)):INDEX($C$1:$C$13701,MAX(1,ROW()-1))),$C7082&gt;MAX(INDEX($C$1:$C$13701,MIN(13701,ROW()+1)):INDEX($C$1:$C$13701,MIN(13701,ROW()+設定!$B$24))),$C7082&gt;=設定!$B$32,$C7082&gt;=MAX(MIN(INDEX($C$1:$C$13701,MAX(1,ROW()-設定!$B$26)):INDEX($C$1:$C$13701,MAX(1,ROW()-1))),MIN(INDEX($C$1:$C$13701,MIN(13701,ROW()+1)):INDEX($C$1:$C$13701,MIN(13701,ROW()+設定!$B$26))))*10^(設定!$B$27/20)),1,0))</f>
        <v>0</v>
      </c>
      <c r="G7082" s="33" t="n">
        <f aca="false">$G7081+IF($F7082=1,1,0)</f>
        <v>3</v>
      </c>
      <c r="H7082" s="0" t="str">
        <f aca="false">IF($F7082=1,$G7082,"")</f>
        <v/>
      </c>
    </row>
    <row r="7083" customFormat="false" ht="15" hidden="false" customHeight="false" outlineLevel="0" collapsed="false">
      <c r="A7083" s="30" t="n">
        <v>1106.40625</v>
      </c>
      <c r="B7083" s="31" t="n">
        <v>31.1391</v>
      </c>
      <c r="C7083" s="32" t="n">
        <f aca="false">IF($A7083="","",IF(設定!$B$21="dB",10^($B7083/20),ABS($B7083)))</f>
        <v>36.0541283121851</v>
      </c>
      <c r="D7083" s="32" t="n">
        <f aca="false">IF($A7083="","",$A7083^2)</f>
        <v>1224134.79003906</v>
      </c>
      <c r="E7083" s="32" t="n">
        <f aca="false">IF($A7083="","",IF($C7083&lt;=0,"",1/$C7083^2))</f>
        <v>0.000769289845748822</v>
      </c>
      <c r="F7083" s="33" t="n">
        <f aca="false">IF(OR(ROW()-設定!$B$30&lt;2,ROW()+設定!$B$30&gt;13701,N($A7083)&lt;=0,N(INDEX($A$2:$A$13701,MIN(13700,MAX(1,ROW()-1+設定!$B$30))))&lt;=0,$A7083&lt;設定!$B$28,$A7083&gt;設定!$B$29),0,IF(AND($C7083&gt;=MAX(INDEX($C$1:$C$13701,MAX(1,ROW()-設定!$B$24)):INDEX($C$1:$C$13701,MAX(1,ROW()-1))),$C7083&gt;MAX(INDEX($C$1:$C$13701,MIN(13701,ROW()+1)):INDEX($C$1:$C$13701,MIN(13701,ROW()+設定!$B$24))),$C7083&gt;=設定!$B$32,$C7083&gt;=MAX(MIN(INDEX($C$1:$C$13701,MAX(1,ROW()-設定!$B$26)):INDEX($C$1:$C$13701,MAX(1,ROW()-1))),MIN(INDEX($C$1:$C$13701,MIN(13701,ROW()+1)):INDEX($C$1:$C$13701,MIN(13701,ROW()+設定!$B$26))))*10^(設定!$B$27/20)),1,0))</f>
        <v>0</v>
      </c>
      <c r="G7083" s="33" t="n">
        <f aca="false">$G7082+IF($F7083=1,1,0)</f>
        <v>3</v>
      </c>
      <c r="H7083" s="0" t="str">
        <f aca="false">IF($F7083=1,$G7083,"")</f>
        <v/>
      </c>
    </row>
    <row r="7084" customFormat="false" ht="15" hidden="false" customHeight="false" outlineLevel="0" collapsed="false">
      <c r="A7084" s="30" t="n">
        <v>1106.5625</v>
      </c>
      <c r="B7084" s="31" t="n">
        <v>31.3491</v>
      </c>
      <c r="C7084" s="32" t="n">
        <f aca="false">IF($A7084="","",IF(設定!$B$21="dB",10^($B7084/20),ABS($B7084)))</f>
        <v>36.9364370195232</v>
      </c>
      <c r="D7084" s="32" t="n">
        <f aca="false">IF($A7084="","",$A7084^2)</f>
        <v>1224480.56640625</v>
      </c>
      <c r="E7084" s="32" t="n">
        <f aca="false">IF($A7084="","",IF($C7084&lt;=0,"",1/$C7084^2))</f>
        <v>0.000732976414051824</v>
      </c>
      <c r="F7084" s="33" t="n">
        <f aca="false">IF(OR(ROW()-設定!$B$30&lt;2,ROW()+設定!$B$30&gt;13701,N($A7084)&lt;=0,N(INDEX($A$2:$A$13701,MIN(13700,MAX(1,ROW()-1+設定!$B$30))))&lt;=0,$A7084&lt;設定!$B$28,$A7084&gt;設定!$B$29),0,IF(AND($C7084&gt;=MAX(INDEX($C$1:$C$13701,MAX(1,ROW()-設定!$B$24)):INDEX($C$1:$C$13701,MAX(1,ROW()-1))),$C7084&gt;MAX(INDEX($C$1:$C$13701,MIN(13701,ROW()+1)):INDEX($C$1:$C$13701,MIN(13701,ROW()+設定!$B$24))),$C7084&gt;=設定!$B$32,$C7084&gt;=MAX(MIN(INDEX($C$1:$C$13701,MAX(1,ROW()-設定!$B$26)):INDEX($C$1:$C$13701,MAX(1,ROW()-1))),MIN(INDEX($C$1:$C$13701,MIN(13701,ROW()+1)):INDEX($C$1:$C$13701,MIN(13701,ROW()+設定!$B$26))))*10^(設定!$B$27/20)),1,0))</f>
        <v>0</v>
      </c>
      <c r="G7084" s="33" t="n">
        <f aca="false">$G7083+IF($F7084=1,1,0)</f>
        <v>3</v>
      </c>
      <c r="H7084" s="0" t="str">
        <f aca="false">IF($F7084=1,$G7084,"")</f>
        <v/>
      </c>
    </row>
    <row r="7085" customFormat="false" ht="15" hidden="false" customHeight="false" outlineLevel="0" collapsed="false">
      <c r="A7085" s="30" t="n">
        <v>1106.71875</v>
      </c>
      <c r="B7085" s="31" t="n">
        <v>31.302</v>
      </c>
      <c r="C7085" s="32" t="n">
        <f aca="false">IF($A7085="","",IF(設定!$B$21="dB",10^($B7085/20),ABS($B7085)))</f>
        <v>36.7366880110303</v>
      </c>
      <c r="D7085" s="32" t="n">
        <f aca="false">IF($A7085="","",$A7085^2)</f>
        <v>1224826.39160156</v>
      </c>
      <c r="E7085" s="32" t="n">
        <f aca="false">IF($A7085="","",IF($C7085&lt;=0,"",1/$C7085^2))</f>
        <v>0.000740968933913699</v>
      </c>
      <c r="F7085" s="33" t="n">
        <f aca="false">IF(OR(ROW()-設定!$B$30&lt;2,ROW()+設定!$B$30&gt;13701,N($A7085)&lt;=0,N(INDEX($A$2:$A$13701,MIN(13700,MAX(1,ROW()-1+設定!$B$30))))&lt;=0,$A7085&lt;設定!$B$28,$A7085&gt;設定!$B$29),0,IF(AND($C7085&gt;=MAX(INDEX($C$1:$C$13701,MAX(1,ROW()-設定!$B$24)):INDEX($C$1:$C$13701,MAX(1,ROW()-1))),$C7085&gt;MAX(INDEX($C$1:$C$13701,MIN(13701,ROW()+1)):INDEX($C$1:$C$13701,MIN(13701,ROW()+設定!$B$24))),$C7085&gt;=設定!$B$32,$C7085&gt;=MAX(MIN(INDEX($C$1:$C$13701,MAX(1,ROW()-設定!$B$26)):INDEX($C$1:$C$13701,MAX(1,ROW()-1))),MIN(INDEX($C$1:$C$13701,MIN(13701,ROW()+1)):INDEX($C$1:$C$13701,MIN(13701,ROW()+設定!$B$26))))*10^(設定!$B$27/20)),1,0))</f>
        <v>0</v>
      </c>
      <c r="G7085" s="33" t="n">
        <f aca="false">$G7084+IF($F7085=1,1,0)</f>
        <v>3</v>
      </c>
      <c r="H7085" s="0" t="str">
        <f aca="false">IF($F7085=1,$G7085,"")</f>
        <v/>
      </c>
    </row>
    <row r="7086" customFormat="false" ht="15" hidden="false" customHeight="false" outlineLevel="0" collapsed="false">
      <c r="A7086" s="30" t="n">
        <v>1106.875</v>
      </c>
      <c r="B7086" s="31" t="n">
        <v>31.5983</v>
      </c>
      <c r="C7086" s="32" t="n">
        <f aca="false">IF($A7086="","",IF(設定!$B$21="dB",10^($B7086/20),ABS($B7086)))</f>
        <v>38.0114993034793</v>
      </c>
      <c r="D7086" s="32" t="n">
        <f aca="false">IF($A7086="","",$A7086^2)</f>
        <v>1225172.265625</v>
      </c>
      <c r="E7086" s="32" t="n">
        <f aca="false">IF($A7086="","",IF($C7086&lt;=0,"",1/$C7086^2))</f>
        <v>0.00069210183387439</v>
      </c>
      <c r="F7086" s="33" t="n">
        <f aca="false">IF(OR(ROW()-設定!$B$30&lt;2,ROW()+設定!$B$30&gt;13701,N($A7086)&lt;=0,N(INDEX($A$2:$A$13701,MIN(13700,MAX(1,ROW()-1+設定!$B$30))))&lt;=0,$A7086&lt;設定!$B$28,$A7086&gt;設定!$B$29),0,IF(AND($C7086&gt;=MAX(INDEX($C$1:$C$13701,MAX(1,ROW()-設定!$B$24)):INDEX($C$1:$C$13701,MAX(1,ROW()-1))),$C7086&gt;MAX(INDEX($C$1:$C$13701,MIN(13701,ROW()+1)):INDEX($C$1:$C$13701,MIN(13701,ROW()+設定!$B$24))),$C7086&gt;=設定!$B$32,$C7086&gt;=MAX(MIN(INDEX($C$1:$C$13701,MAX(1,ROW()-設定!$B$26)):INDEX($C$1:$C$13701,MAX(1,ROW()-1))),MIN(INDEX($C$1:$C$13701,MIN(13701,ROW()+1)):INDEX($C$1:$C$13701,MIN(13701,ROW()+設定!$B$26))))*10^(設定!$B$27/20)),1,0))</f>
        <v>0</v>
      </c>
      <c r="G7086" s="33" t="n">
        <f aca="false">$G7085+IF($F7086=1,1,0)</f>
        <v>3</v>
      </c>
      <c r="H7086" s="0" t="str">
        <f aca="false">IF($F7086=1,$G7086,"")</f>
        <v/>
      </c>
    </row>
    <row r="7087" customFormat="false" ht="15" hidden="false" customHeight="false" outlineLevel="0" collapsed="false">
      <c r="A7087" s="30" t="n">
        <v>1107.03125</v>
      </c>
      <c r="B7087" s="31" t="n">
        <v>31.6922</v>
      </c>
      <c r="C7087" s="32" t="n">
        <f aca="false">IF($A7087="","",IF(設定!$B$21="dB",10^($B7087/20),ABS($B7087)))</f>
        <v>38.4246570501301</v>
      </c>
      <c r="D7087" s="32" t="n">
        <f aca="false">IF($A7087="","",$A7087^2)</f>
        <v>1225518.18847656</v>
      </c>
      <c r="E7087" s="32" t="n">
        <f aca="false">IF($A7087="","",IF($C7087&lt;=0,"",1/$C7087^2))</f>
        <v>0.000677298322549982</v>
      </c>
      <c r="F7087" s="33" t="n">
        <f aca="false">IF(OR(ROW()-設定!$B$30&lt;2,ROW()+設定!$B$30&gt;13701,N($A7087)&lt;=0,N(INDEX($A$2:$A$13701,MIN(13700,MAX(1,ROW()-1+設定!$B$30))))&lt;=0,$A7087&lt;設定!$B$28,$A7087&gt;設定!$B$29),0,IF(AND($C7087&gt;=MAX(INDEX($C$1:$C$13701,MAX(1,ROW()-設定!$B$24)):INDEX($C$1:$C$13701,MAX(1,ROW()-1))),$C7087&gt;MAX(INDEX($C$1:$C$13701,MIN(13701,ROW()+1)):INDEX($C$1:$C$13701,MIN(13701,ROW()+設定!$B$24))),$C7087&gt;=設定!$B$32,$C7087&gt;=MAX(MIN(INDEX($C$1:$C$13701,MAX(1,ROW()-設定!$B$26)):INDEX($C$1:$C$13701,MAX(1,ROW()-1))),MIN(INDEX($C$1:$C$13701,MIN(13701,ROW()+1)):INDEX($C$1:$C$13701,MIN(13701,ROW()+設定!$B$26))))*10^(設定!$B$27/20)),1,0))</f>
        <v>0</v>
      </c>
      <c r="G7087" s="33" t="n">
        <f aca="false">$G7086+IF($F7087=1,1,0)</f>
        <v>3</v>
      </c>
      <c r="H7087" s="0" t="str">
        <f aca="false">IF($F7087=1,$G7087,"")</f>
        <v/>
      </c>
    </row>
    <row r="7088" customFormat="false" ht="15" hidden="false" customHeight="false" outlineLevel="0" collapsed="false">
      <c r="A7088" s="30" t="n">
        <v>1107.1875</v>
      </c>
      <c r="B7088" s="31" t="n">
        <v>31.7558</v>
      </c>
      <c r="C7088" s="32" t="n">
        <f aca="false">IF($A7088="","",IF(設定!$B$21="dB",10^($B7088/20),ABS($B7088)))</f>
        <v>38.7070434514521</v>
      </c>
      <c r="D7088" s="32" t="n">
        <f aca="false">IF($A7088="","",$A7088^2)</f>
        <v>1225864.16015625</v>
      </c>
      <c r="E7088" s="32" t="n">
        <f aca="false">IF($A7088="","",IF($C7088&lt;=0,"",1/$C7088^2))</f>
        <v>0.000667451940448503</v>
      </c>
      <c r="F7088" s="33" t="n">
        <f aca="false">IF(OR(ROW()-設定!$B$30&lt;2,ROW()+設定!$B$30&gt;13701,N($A7088)&lt;=0,N(INDEX($A$2:$A$13701,MIN(13700,MAX(1,ROW()-1+設定!$B$30))))&lt;=0,$A7088&lt;設定!$B$28,$A7088&gt;設定!$B$29),0,IF(AND($C7088&gt;=MAX(INDEX($C$1:$C$13701,MAX(1,ROW()-設定!$B$24)):INDEX($C$1:$C$13701,MAX(1,ROW()-1))),$C7088&gt;MAX(INDEX($C$1:$C$13701,MIN(13701,ROW()+1)):INDEX($C$1:$C$13701,MIN(13701,ROW()+設定!$B$24))),$C7088&gt;=設定!$B$32,$C7088&gt;=MAX(MIN(INDEX($C$1:$C$13701,MAX(1,ROW()-設定!$B$26)):INDEX($C$1:$C$13701,MAX(1,ROW()-1))),MIN(INDEX($C$1:$C$13701,MIN(13701,ROW()+1)):INDEX($C$1:$C$13701,MIN(13701,ROW()+設定!$B$26))))*10^(設定!$B$27/20)),1,0))</f>
        <v>0</v>
      </c>
      <c r="G7088" s="33" t="n">
        <f aca="false">$G7087+IF($F7088=1,1,0)</f>
        <v>3</v>
      </c>
      <c r="H7088" s="0" t="str">
        <f aca="false">IF($F7088=1,$G7088,"")</f>
        <v/>
      </c>
    </row>
    <row r="7089" customFormat="false" ht="15" hidden="false" customHeight="false" outlineLevel="0" collapsed="false">
      <c r="A7089" s="30" t="n">
        <v>1107.34375</v>
      </c>
      <c r="B7089" s="31" t="n">
        <v>31.8789</v>
      </c>
      <c r="C7089" s="32" t="n">
        <f aca="false">IF($A7089="","",IF(設定!$B$21="dB",10^($B7089/20),ABS($B7089)))</f>
        <v>39.2595213137504</v>
      </c>
      <c r="D7089" s="32" t="n">
        <f aca="false">IF($A7089="","",$A7089^2)</f>
        <v>1226210.18066406</v>
      </c>
      <c r="E7089" s="32" t="n">
        <f aca="false">IF($A7089="","",IF($C7089&lt;=0,"",1/$C7089^2))</f>
        <v>0.00064879874331343</v>
      </c>
      <c r="F7089" s="33" t="n">
        <f aca="false">IF(OR(ROW()-設定!$B$30&lt;2,ROW()+設定!$B$30&gt;13701,N($A7089)&lt;=0,N(INDEX($A$2:$A$13701,MIN(13700,MAX(1,ROW()-1+設定!$B$30))))&lt;=0,$A7089&lt;設定!$B$28,$A7089&gt;設定!$B$29),0,IF(AND($C7089&gt;=MAX(INDEX($C$1:$C$13701,MAX(1,ROW()-設定!$B$24)):INDEX($C$1:$C$13701,MAX(1,ROW()-1))),$C7089&gt;MAX(INDEX($C$1:$C$13701,MIN(13701,ROW()+1)):INDEX($C$1:$C$13701,MIN(13701,ROW()+設定!$B$24))),$C7089&gt;=設定!$B$32,$C7089&gt;=MAX(MIN(INDEX($C$1:$C$13701,MAX(1,ROW()-設定!$B$26)):INDEX($C$1:$C$13701,MAX(1,ROW()-1))),MIN(INDEX($C$1:$C$13701,MIN(13701,ROW()+1)):INDEX($C$1:$C$13701,MIN(13701,ROW()+設定!$B$26))))*10^(設定!$B$27/20)),1,0))</f>
        <v>0</v>
      </c>
      <c r="G7089" s="33" t="n">
        <f aca="false">$G7088+IF($F7089=1,1,0)</f>
        <v>3</v>
      </c>
      <c r="H7089" s="0" t="str">
        <f aca="false">IF($F7089=1,$G7089,"")</f>
        <v/>
      </c>
    </row>
    <row r="7090" customFormat="false" ht="15" hidden="false" customHeight="false" outlineLevel="0" collapsed="false">
      <c r="A7090" s="30" t="n">
        <v>1107.5</v>
      </c>
      <c r="B7090" s="31" t="n">
        <v>31.8807</v>
      </c>
      <c r="C7090" s="32" t="n">
        <f aca="false">IF($A7090="","",IF(設定!$B$21="dB",10^($B7090/20),ABS($B7090)))</f>
        <v>39.2676580117843</v>
      </c>
      <c r="D7090" s="32" t="n">
        <f aca="false">IF($A7090="","",$A7090^2)</f>
        <v>1226556.25</v>
      </c>
      <c r="E7090" s="32" t="n">
        <f aca="false">IF($A7090="","",IF($C7090&lt;=0,"",1/$C7090^2))</f>
        <v>0.000648529894454896</v>
      </c>
      <c r="F7090" s="33" t="n">
        <f aca="false">IF(OR(ROW()-設定!$B$30&lt;2,ROW()+設定!$B$30&gt;13701,N($A7090)&lt;=0,N(INDEX($A$2:$A$13701,MIN(13700,MAX(1,ROW()-1+設定!$B$30))))&lt;=0,$A7090&lt;設定!$B$28,$A7090&gt;設定!$B$29),0,IF(AND($C7090&gt;=MAX(INDEX($C$1:$C$13701,MAX(1,ROW()-設定!$B$24)):INDEX($C$1:$C$13701,MAX(1,ROW()-1))),$C7090&gt;MAX(INDEX($C$1:$C$13701,MIN(13701,ROW()+1)):INDEX($C$1:$C$13701,MIN(13701,ROW()+設定!$B$24))),$C7090&gt;=設定!$B$32,$C7090&gt;=MAX(MIN(INDEX($C$1:$C$13701,MAX(1,ROW()-設定!$B$26)):INDEX($C$1:$C$13701,MAX(1,ROW()-1))),MIN(INDEX($C$1:$C$13701,MIN(13701,ROW()+1)):INDEX($C$1:$C$13701,MIN(13701,ROW()+設定!$B$26))))*10^(設定!$B$27/20)),1,0))</f>
        <v>0</v>
      </c>
      <c r="G7090" s="33" t="n">
        <f aca="false">$G7089+IF($F7090=1,1,0)</f>
        <v>3</v>
      </c>
      <c r="H7090" s="0" t="str">
        <f aca="false">IF($F7090=1,$G7090,"")</f>
        <v/>
      </c>
    </row>
    <row r="7091" customFormat="false" ht="15" hidden="false" customHeight="false" outlineLevel="0" collapsed="false">
      <c r="A7091" s="30" t="n">
        <v>1107.65625</v>
      </c>
      <c r="B7091" s="31" t="n">
        <v>31.8895</v>
      </c>
      <c r="C7091" s="32" t="n">
        <f aca="false">IF($A7091="","",IF(設定!$B$21="dB",10^($B7091/20),ABS($B7091)))</f>
        <v>39.307461706235</v>
      </c>
      <c r="D7091" s="32" t="n">
        <f aca="false">IF($A7091="","",$A7091^2)</f>
        <v>1226902.36816406</v>
      </c>
      <c r="E7091" s="32" t="n">
        <f aca="false">IF($A7091="","",IF($C7091&lt;=0,"",1/$C7091^2))</f>
        <v>0.000647217125084606</v>
      </c>
      <c r="F7091" s="33" t="n">
        <f aca="false">IF(OR(ROW()-設定!$B$30&lt;2,ROW()+設定!$B$30&gt;13701,N($A7091)&lt;=0,N(INDEX($A$2:$A$13701,MIN(13700,MAX(1,ROW()-1+設定!$B$30))))&lt;=0,$A7091&lt;設定!$B$28,$A7091&gt;設定!$B$29),0,IF(AND($C7091&gt;=MAX(INDEX($C$1:$C$13701,MAX(1,ROW()-設定!$B$24)):INDEX($C$1:$C$13701,MAX(1,ROW()-1))),$C7091&gt;MAX(INDEX($C$1:$C$13701,MIN(13701,ROW()+1)):INDEX($C$1:$C$13701,MIN(13701,ROW()+設定!$B$24))),$C7091&gt;=設定!$B$32,$C7091&gt;=MAX(MIN(INDEX($C$1:$C$13701,MAX(1,ROW()-設定!$B$26)):INDEX($C$1:$C$13701,MAX(1,ROW()-1))),MIN(INDEX($C$1:$C$13701,MIN(13701,ROW()+1)):INDEX($C$1:$C$13701,MIN(13701,ROW()+設定!$B$26))))*10^(設定!$B$27/20)),1,0))</f>
        <v>0</v>
      </c>
      <c r="G7091" s="33" t="n">
        <f aca="false">$G7090+IF($F7091=1,1,0)</f>
        <v>3</v>
      </c>
      <c r="H7091" s="0" t="str">
        <f aca="false">IF($F7091=1,$G7091,"")</f>
        <v/>
      </c>
    </row>
    <row r="7092" customFormat="false" ht="15" hidden="false" customHeight="false" outlineLevel="0" collapsed="false">
      <c r="A7092" s="30" t="n">
        <v>1107.8125</v>
      </c>
      <c r="B7092" s="31" t="n">
        <v>32.1165</v>
      </c>
      <c r="C7092" s="32" t="n">
        <f aca="false">IF($A7092="","",IF(設定!$B$21="dB",10^($B7092/20),ABS($B7092)))</f>
        <v>40.3482775856959</v>
      </c>
      <c r="D7092" s="32" t="n">
        <f aca="false">IF($A7092="","",$A7092^2)</f>
        <v>1227248.53515625</v>
      </c>
      <c r="E7092" s="32" t="n">
        <f aca="false">IF($A7092="","",IF($C7092&lt;=0,"",1/$C7092^2))</f>
        <v>0.000614256838267502</v>
      </c>
      <c r="F7092" s="33" t="n">
        <f aca="false">IF(OR(ROW()-設定!$B$30&lt;2,ROW()+設定!$B$30&gt;13701,N($A7092)&lt;=0,N(INDEX($A$2:$A$13701,MIN(13700,MAX(1,ROW()-1+設定!$B$30))))&lt;=0,$A7092&lt;設定!$B$28,$A7092&gt;設定!$B$29),0,IF(AND($C7092&gt;=MAX(INDEX($C$1:$C$13701,MAX(1,ROW()-設定!$B$24)):INDEX($C$1:$C$13701,MAX(1,ROW()-1))),$C7092&gt;MAX(INDEX($C$1:$C$13701,MIN(13701,ROW()+1)):INDEX($C$1:$C$13701,MIN(13701,ROW()+設定!$B$24))),$C7092&gt;=設定!$B$32,$C7092&gt;=MAX(MIN(INDEX($C$1:$C$13701,MAX(1,ROW()-設定!$B$26)):INDEX($C$1:$C$13701,MAX(1,ROW()-1))),MIN(INDEX($C$1:$C$13701,MIN(13701,ROW()+1)):INDEX($C$1:$C$13701,MIN(13701,ROW()+設定!$B$26))))*10^(設定!$B$27/20)),1,0))</f>
        <v>0</v>
      </c>
      <c r="G7092" s="33" t="n">
        <f aca="false">$G7091+IF($F7092=1,1,0)</f>
        <v>3</v>
      </c>
      <c r="H7092" s="0" t="str">
        <f aca="false">IF($F7092=1,$G7092,"")</f>
        <v/>
      </c>
    </row>
    <row r="7093" customFormat="false" ht="15" hidden="false" customHeight="false" outlineLevel="0" collapsed="false">
      <c r="A7093" s="30" t="n">
        <v>1107.96875</v>
      </c>
      <c r="B7093" s="31" t="n">
        <v>32.2534</v>
      </c>
      <c r="C7093" s="32" t="n">
        <f aca="false">IF($A7093="","",IF(設定!$B$21="dB",10^($B7093/20),ABS($B7093)))</f>
        <v>40.98925265264</v>
      </c>
      <c r="D7093" s="32" t="n">
        <f aca="false">IF($A7093="","",$A7093^2)</f>
        <v>1227594.75097656</v>
      </c>
      <c r="E7093" s="32" t="n">
        <f aca="false">IF($A7093="","",IF($C7093&lt;=0,"",1/$C7093^2))</f>
        <v>0.000595195994679344</v>
      </c>
      <c r="F7093" s="33" t="n">
        <f aca="false">IF(OR(ROW()-設定!$B$30&lt;2,ROW()+設定!$B$30&gt;13701,N($A7093)&lt;=0,N(INDEX($A$2:$A$13701,MIN(13700,MAX(1,ROW()-1+設定!$B$30))))&lt;=0,$A7093&lt;設定!$B$28,$A7093&gt;設定!$B$29),0,IF(AND($C7093&gt;=MAX(INDEX($C$1:$C$13701,MAX(1,ROW()-設定!$B$24)):INDEX($C$1:$C$13701,MAX(1,ROW()-1))),$C7093&gt;MAX(INDEX($C$1:$C$13701,MIN(13701,ROW()+1)):INDEX($C$1:$C$13701,MIN(13701,ROW()+設定!$B$24))),$C7093&gt;=設定!$B$32,$C7093&gt;=MAX(MIN(INDEX($C$1:$C$13701,MAX(1,ROW()-設定!$B$26)):INDEX($C$1:$C$13701,MAX(1,ROW()-1))),MIN(INDEX($C$1:$C$13701,MIN(13701,ROW()+1)):INDEX($C$1:$C$13701,MIN(13701,ROW()+設定!$B$26))))*10^(設定!$B$27/20)),1,0))</f>
        <v>0</v>
      </c>
      <c r="G7093" s="33" t="n">
        <f aca="false">$G7092+IF($F7093=1,1,0)</f>
        <v>3</v>
      </c>
      <c r="H7093" s="0" t="str">
        <f aca="false">IF($F7093=1,$G7093,"")</f>
        <v/>
      </c>
    </row>
    <row r="7094" customFormat="false" ht="15" hidden="false" customHeight="false" outlineLevel="0" collapsed="false">
      <c r="A7094" s="30" t="n">
        <v>1108.125</v>
      </c>
      <c r="B7094" s="31" t="n">
        <v>32.2848</v>
      </c>
      <c r="C7094" s="32" t="n">
        <f aca="false">IF($A7094="","",IF(設定!$B$21="dB",10^($B7094/20),ABS($B7094)))</f>
        <v>41.137699362897</v>
      </c>
      <c r="D7094" s="32" t="n">
        <f aca="false">IF($A7094="","",$A7094^2)</f>
        <v>1227941.015625</v>
      </c>
      <c r="E7094" s="32" t="n">
        <f aca="false">IF($A7094="","",IF($C7094&lt;=0,"",1/$C7094^2))</f>
        <v>0.000590908177275411</v>
      </c>
      <c r="F7094" s="33" t="n">
        <f aca="false">IF(OR(ROW()-設定!$B$30&lt;2,ROW()+設定!$B$30&gt;13701,N($A7094)&lt;=0,N(INDEX($A$2:$A$13701,MIN(13700,MAX(1,ROW()-1+設定!$B$30))))&lt;=0,$A7094&lt;設定!$B$28,$A7094&gt;設定!$B$29),0,IF(AND($C7094&gt;=MAX(INDEX($C$1:$C$13701,MAX(1,ROW()-設定!$B$24)):INDEX($C$1:$C$13701,MAX(1,ROW()-1))),$C7094&gt;MAX(INDEX($C$1:$C$13701,MIN(13701,ROW()+1)):INDEX($C$1:$C$13701,MIN(13701,ROW()+設定!$B$24))),$C7094&gt;=設定!$B$32,$C7094&gt;=MAX(MIN(INDEX($C$1:$C$13701,MAX(1,ROW()-設定!$B$26)):INDEX($C$1:$C$13701,MAX(1,ROW()-1))),MIN(INDEX($C$1:$C$13701,MIN(13701,ROW()+1)):INDEX($C$1:$C$13701,MIN(13701,ROW()+設定!$B$26))))*10^(設定!$B$27/20)),1,0))</f>
        <v>0</v>
      </c>
      <c r="G7094" s="33" t="n">
        <f aca="false">$G7093+IF($F7094=1,1,0)</f>
        <v>3</v>
      </c>
      <c r="H7094" s="0" t="str">
        <f aca="false">IF($F7094=1,$G7094,"")</f>
        <v/>
      </c>
    </row>
    <row r="7095" customFormat="false" ht="15" hidden="false" customHeight="false" outlineLevel="0" collapsed="false">
      <c r="A7095" s="30" t="n">
        <v>1108.28125</v>
      </c>
      <c r="B7095" s="31" t="n">
        <v>32.3421</v>
      </c>
      <c r="C7095" s="32" t="n">
        <f aca="false">IF($A7095="","",IF(設定!$B$21="dB",10^($B7095/20),ABS($B7095)))</f>
        <v>41.4099780215929</v>
      </c>
      <c r="D7095" s="32" t="n">
        <f aca="false">IF($A7095="","",$A7095^2)</f>
        <v>1228287.32910156</v>
      </c>
      <c r="E7095" s="32" t="n">
        <f aca="false">IF($A7095="","",IF($C7095&lt;=0,"",1/$C7095^2))</f>
        <v>0.000583163051751551</v>
      </c>
      <c r="F7095" s="33" t="n">
        <f aca="false">IF(OR(ROW()-設定!$B$30&lt;2,ROW()+設定!$B$30&gt;13701,N($A7095)&lt;=0,N(INDEX($A$2:$A$13701,MIN(13700,MAX(1,ROW()-1+設定!$B$30))))&lt;=0,$A7095&lt;設定!$B$28,$A7095&gt;設定!$B$29),0,IF(AND($C7095&gt;=MAX(INDEX($C$1:$C$13701,MAX(1,ROW()-設定!$B$24)):INDEX($C$1:$C$13701,MAX(1,ROW()-1))),$C7095&gt;MAX(INDEX($C$1:$C$13701,MIN(13701,ROW()+1)):INDEX($C$1:$C$13701,MIN(13701,ROW()+設定!$B$24))),$C7095&gt;=設定!$B$32,$C7095&gt;=MAX(MIN(INDEX($C$1:$C$13701,MAX(1,ROW()-設定!$B$26)):INDEX($C$1:$C$13701,MAX(1,ROW()-1))),MIN(INDEX($C$1:$C$13701,MIN(13701,ROW()+1)):INDEX($C$1:$C$13701,MIN(13701,ROW()+設定!$B$26))))*10^(設定!$B$27/20)),1,0))</f>
        <v>0</v>
      </c>
      <c r="G7095" s="33" t="n">
        <f aca="false">$G7094+IF($F7095=1,1,0)</f>
        <v>3</v>
      </c>
      <c r="H7095" s="0" t="str">
        <f aca="false">IF($F7095=1,$G7095,"")</f>
        <v/>
      </c>
    </row>
    <row r="7096" customFormat="false" ht="15" hidden="false" customHeight="false" outlineLevel="0" collapsed="false">
      <c r="A7096" s="30" t="n">
        <v>1108.4375</v>
      </c>
      <c r="B7096" s="31" t="n">
        <v>32.3131</v>
      </c>
      <c r="C7096" s="32" t="n">
        <f aca="false">IF($A7096="","",IF(設定!$B$21="dB",10^($B7096/20),ABS($B7096)))</f>
        <v>41.2719510712041</v>
      </c>
      <c r="D7096" s="32" t="n">
        <f aca="false">IF($A7096="","",$A7096^2)</f>
        <v>1228633.69140625</v>
      </c>
      <c r="E7096" s="32" t="n">
        <f aca="false">IF($A7096="","",IF($C7096&lt;=0,"",1/$C7096^2))</f>
        <v>0.000587070151450848</v>
      </c>
      <c r="F7096" s="33" t="n">
        <f aca="false">IF(OR(ROW()-設定!$B$30&lt;2,ROW()+設定!$B$30&gt;13701,N($A7096)&lt;=0,N(INDEX($A$2:$A$13701,MIN(13700,MAX(1,ROW()-1+設定!$B$30))))&lt;=0,$A7096&lt;設定!$B$28,$A7096&gt;設定!$B$29),0,IF(AND($C7096&gt;=MAX(INDEX($C$1:$C$13701,MAX(1,ROW()-設定!$B$24)):INDEX($C$1:$C$13701,MAX(1,ROW()-1))),$C7096&gt;MAX(INDEX($C$1:$C$13701,MIN(13701,ROW()+1)):INDEX($C$1:$C$13701,MIN(13701,ROW()+設定!$B$24))),$C7096&gt;=設定!$B$32,$C7096&gt;=MAX(MIN(INDEX($C$1:$C$13701,MAX(1,ROW()-設定!$B$26)):INDEX($C$1:$C$13701,MAX(1,ROW()-1))),MIN(INDEX($C$1:$C$13701,MIN(13701,ROW()+1)):INDEX($C$1:$C$13701,MIN(13701,ROW()+設定!$B$26))))*10^(設定!$B$27/20)),1,0))</f>
        <v>0</v>
      </c>
      <c r="G7096" s="33" t="n">
        <f aca="false">$G7095+IF($F7096=1,1,0)</f>
        <v>3</v>
      </c>
      <c r="H7096" s="0" t="str">
        <f aca="false">IF($F7096=1,$G7096,"")</f>
        <v/>
      </c>
    </row>
    <row r="7097" customFormat="false" ht="15" hidden="false" customHeight="false" outlineLevel="0" collapsed="false">
      <c r="A7097" s="30" t="n">
        <v>1108.59375</v>
      </c>
      <c r="B7097" s="31" t="n">
        <v>32.6546</v>
      </c>
      <c r="C7097" s="32" t="n">
        <f aca="false">IF($A7097="","",IF(設定!$B$21="dB",10^($B7097/20),ABS($B7097)))</f>
        <v>42.9269467830645</v>
      </c>
      <c r="D7097" s="32" t="n">
        <f aca="false">IF($A7097="","",$A7097^2)</f>
        <v>1228980.10253906</v>
      </c>
      <c r="E7097" s="32" t="n">
        <f aca="false">IF($A7097="","",IF($C7097&lt;=0,"",1/$C7097^2))</f>
        <v>0.000542675231263232</v>
      </c>
      <c r="F7097" s="33" t="n">
        <f aca="false">IF(OR(ROW()-設定!$B$30&lt;2,ROW()+設定!$B$30&gt;13701,N($A7097)&lt;=0,N(INDEX($A$2:$A$13701,MIN(13700,MAX(1,ROW()-1+設定!$B$30))))&lt;=0,$A7097&lt;設定!$B$28,$A7097&gt;設定!$B$29),0,IF(AND($C7097&gt;=MAX(INDEX($C$1:$C$13701,MAX(1,ROW()-設定!$B$24)):INDEX($C$1:$C$13701,MAX(1,ROW()-1))),$C7097&gt;MAX(INDEX($C$1:$C$13701,MIN(13701,ROW()+1)):INDEX($C$1:$C$13701,MIN(13701,ROW()+設定!$B$24))),$C7097&gt;=設定!$B$32,$C7097&gt;=MAX(MIN(INDEX($C$1:$C$13701,MAX(1,ROW()-設定!$B$26)):INDEX($C$1:$C$13701,MAX(1,ROW()-1))),MIN(INDEX($C$1:$C$13701,MIN(13701,ROW()+1)):INDEX($C$1:$C$13701,MIN(13701,ROW()+設定!$B$26))))*10^(設定!$B$27/20)),1,0))</f>
        <v>0</v>
      </c>
      <c r="G7097" s="33" t="n">
        <f aca="false">$G7096+IF($F7097=1,1,0)</f>
        <v>3</v>
      </c>
      <c r="H7097" s="0" t="str">
        <f aca="false">IF($F7097=1,$G7097,"")</f>
        <v/>
      </c>
    </row>
    <row r="7098" customFormat="false" ht="15" hidden="false" customHeight="false" outlineLevel="0" collapsed="false">
      <c r="A7098" s="30" t="n">
        <v>1108.75</v>
      </c>
      <c r="B7098" s="31" t="n">
        <v>32.7327</v>
      </c>
      <c r="C7098" s="32" t="n">
        <f aca="false">IF($A7098="","",IF(設定!$B$21="dB",10^($B7098/20),ABS($B7098)))</f>
        <v>43.3146690023376</v>
      </c>
      <c r="D7098" s="32" t="n">
        <f aca="false">IF($A7098="","",$A7098^2)</f>
        <v>1229326.5625</v>
      </c>
      <c r="E7098" s="32" t="n">
        <f aca="false">IF($A7098="","",IF($C7098&lt;=0,"",1/$C7098^2))</f>
        <v>0.000533003425310887</v>
      </c>
      <c r="F7098" s="33" t="n">
        <f aca="false">IF(OR(ROW()-設定!$B$30&lt;2,ROW()+設定!$B$30&gt;13701,N($A7098)&lt;=0,N(INDEX($A$2:$A$13701,MIN(13700,MAX(1,ROW()-1+設定!$B$30))))&lt;=0,$A7098&lt;設定!$B$28,$A7098&gt;設定!$B$29),0,IF(AND($C7098&gt;=MAX(INDEX($C$1:$C$13701,MAX(1,ROW()-設定!$B$24)):INDEX($C$1:$C$13701,MAX(1,ROW()-1))),$C7098&gt;MAX(INDEX($C$1:$C$13701,MIN(13701,ROW()+1)):INDEX($C$1:$C$13701,MIN(13701,ROW()+設定!$B$24))),$C7098&gt;=設定!$B$32,$C7098&gt;=MAX(MIN(INDEX($C$1:$C$13701,MAX(1,ROW()-設定!$B$26)):INDEX($C$1:$C$13701,MAX(1,ROW()-1))),MIN(INDEX($C$1:$C$13701,MIN(13701,ROW()+1)):INDEX($C$1:$C$13701,MIN(13701,ROW()+設定!$B$26))))*10^(設定!$B$27/20)),1,0))</f>
        <v>0</v>
      </c>
      <c r="G7098" s="33" t="n">
        <f aca="false">$G7097+IF($F7098=1,1,0)</f>
        <v>3</v>
      </c>
      <c r="H7098" s="0" t="str">
        <f aca="false">IF($F7098=1,$G7098,"")</f>
        <v/>
      </c>
    </row>
    <row r="7099" customFormat="false" ht="15" hidden="false" customHeight="false" outlineLevel="0" collapsed="false">
      <c r="A7099" s="30" t="n">
        <v>1108.90625</v>
      </c>
      <c r="B7099" s="31" t="n">
        <v>32.6745</v>
      </c>
      <c r="C7099" s="32" t="n">
        <f aca="false">IF($A7099="","",IF(設定!$B$21="dB",10^($B7099/20),ABS($B7099)))</f>
        <v>43.0254082641869</v>
      </c>
      <c r="D7099" s="32" t="n">
        <f aca="false">IF($A7099="","",$A7099^2)</f>
        <v>1229673.07128906</v>
      </c>
      <c r="E7099" s="32" t="n">
        <f aca="false">IF($A7099="","",IF($C7099&lt;=0,"",1/$C7099^2))</f>
        <v>0.000540194303352214</v>
      </c>
      <c r="F7099" s="33" t="n">
        <f aca="false">IF(OR(ROW()-設定!$B$30&lt;2,ROW()+設定!$B$30&gt;13701,N($A7099)&lt;=0,N(INDEX($A$2:$A$13701,MIN(13700,MAX(1,ROW()-1+設定!$B$30))))&lt;=0,$A7099&lt;設定!$B$28,$A7099&gt;設定!$B$29),0,IF(AND($C7099&gt;=MAX(INDEX($C$1:$C$13701,MAX(1,ROW()-設定!$B$24)):INDEX($C$1:$C$13701,MAX(1,ROW()-1))),$C7099&gt;MAX(INDEX($C$1:$C$13701,MIN(13701,ROW()+1)):INDEX($C$1:$C$13701,MIN(13701,ROW()+設定!$B$24))),$C7099&gt;=設定!$B$32,$C7099&gt;=MAX(MIN(INDEX($C$1:$C$13701,MAX(1,ROW()-設定!$B$26)):INDEX($C$1:$C$13701,MAX(1,ROW()-1))),MIN(INDEX($C$1:$C$13701,MIN(13701,ROW()+1)):INDEX($C$1:$C$13701,MIN(13701,ROW()+設定!$B$26))))*10^(設定!$B$27/20)),1,0))</f>
        <v>0</v>
      </c>
      <c r="G7099" s="33" t="n">
        <f aca="false">$G7098+IF($F7099=1,1,0)</f>
        <v>3</v>
      </c>
      <c r="H7099" s="0" t="str">
        <f aca="false">IF($F7099=1,$G7099,"")</f>
        <v/>
      </c>
    </row>
    <row r="7100" customFormat="false" ht="15" hidden="false" customHeight="false" outlineLevel="0" collapsed="false">
      <c r="A7100" s="30" t="n">
        <v>1109.0625</v>
      </c>
      <c r="B7100" s="31" t="n">
        <v>32.9335</v>
      </c>
      <c r="C7100" s="32" t="n">
        <f aca="false">IF($A7100="","",IF(設定!$B$21="dB",10^($B7100/20),ABS($B7100)))</f>
        <v>44.3276797952297</v>
      </c>
      <c r="D7100" s="32" t="n">
        <f aca="false">IF($A7100="","",$A7100^2)</f>
        <v>1230019.62890625</v>
      </c>
      <c r="E7100" s="32" t="n">
        <f aca="false">IF($A7100="","",IF($C7100&lt;=0,"",1/$C7100^2))</f>
        <v>0.000508920564228636</v>
      </c>
      <c r="F7100" s="33" t="n">
        <f aca="false">IF(OR(ROW()-設定!$B$30&lt;2,ROW()+設定!$B$30&gt;13701,N($A7100)&lt;=0,N(INDEX($A$2:$A$13701,MIN(13700,MAX(1,ROW()-1+設定!$B$30))))&lt;=0,$A7100&lt;設定!$B$28,$A7100&gt;設定!$B$29),0,IF(AND($C7100&gt;=MAX(INDEX($C$1:$C$13701,MAX(1,ROW()-設定!$B$24)):INDEX($C$1:$C$13701,MAX(1,ROW()-1))),$C7100&gt;MAX(INDEX($C$1:$C$13701,MIN(13701,ROW()+1)):INDEX($C$1:$C$13701,MIN(13701,ROW()+設定!$B$24))),$C7100&gt;=設定!$B$32,$C7100&gt;=MAX(MIN(INDEX($C$1:$C$13701,MAX(1,ROW()-設定!$B$26)):INDEX($C$1:$C$13701,MAX(1,ROW()-1))),MIN(INDEX($C$1:$C$13701,MIN(13701,ROW()+1)):INDEX($C$1:$C$13701,MIN(13701,ROW()+設定!$B$26))))*10^(設定!$B$27/20)),1,0))</f>
        <v>0</v>
      </c>
      <c r="G7100" s="33" t="n">
        <f aca="false">$G7099+IF($F7100=1,1,0)</f>
        <v>3</v>
      </c>
      <c r="H7100" s="0" t="str">
        <f aca="false">IF($F7100=1,$G7100,"")</f>
        <v/>
      </c>
    </row>
    <row r="7101" customFormat="false" ht="15" hidden="false" customHeight="false" outlineLevel="0" collapsed="false">
      <c r="A7101" s="30" t="n">
        <v>1109.21875</v>
      </c>
      <c r="B7101" s="31" t="n">
        <v>33.1128</v>
      </c>
      <c r="C7101" s="32" t="n">
        <f aca="false">IF($A7101="","",IF(設定!$B$21="dB",10^($B7101/20),ABS($B7101)))</f>
        <v>45.2522314781676</v>
      </c>
      <c r="D7101" s="32" t="n">
        <f aca="false">IF($A7101="","",$A7101^2)</f>
        <v>1230366.23535156</v>
      </c>
      <c r="E7101" s="32" t="n">
        <f aca="false">IF($A7101="","",IF($C7101&lt;=0,"",1/$C7101^2))</f>
        <v>0.000488337415061066</v>
      </c>
      <c r="F7101" s="33" t="n">
        <f aca="false">IF(OR(ROW()-設定!$B$30&lt;2,ROW()+設定!$B$30&gt;13701,N($A7101)&lt;=0,N(INDEX($A$2:$A$13701,MIN(13700,MAX(1,ROW()-1+設定!$B$30))))&lt;=0,$A7101&lt;設定!$B$28,$A7101&gt;設定!$B$29),0,IF(AND($C7101&gt;=MAX(INDEX($C$1:$C$13701,MAX(1,ROW()-設定!$B$24)):INDEX($C$1:$C$13701,MAX(1,ROW()-1))),$C7101&gt;MAX(INDEX($C$1:$C$13701,MIN(13701,ROW()+1)):INDEX($C$1:$C$13701,MIN(13701,ROW()+設定!$B$24))),$C7101&gt;=設定!$B$32,$C7101&gt;=MAX(MIN(INDEX($C$1:$C$13701,MAX(1,ROW()-設定!$B$26)):INDEX($C$1:$C$13701,MAX(1,ROW()-1))),MIN(INDEX($C$1:$C$13701,MIN(13701,ROW()+1)):INDEX($C$1:$C$13701,MIN(13701,ROW()+設定!$B$26))))*10^(設定!$B$27/20)),1,0))</f>
        <v>0</v>
      </c>
      <c r="G7101" s="33" t="n">
        <f aca="false">$G7100+IF($F7101=1,1,0)</f>
        <v>3</v>
      </c>
      <c r="H7101" s="0" t="str">
        <f aca="false">IF($F7101=1,$G7101,"")</f>
        <v/>
      </c>
    </row>
    <row r="7102" customFormat="false" ht="15" hidden="false" customHeight="false" outlineLevel="0" collapsed="false">
      <c r="A7102" s="30" t="n">
        <v>1109.375</v>
      </c>
      <c r="B7102" s="31" t="n">
        <v>33.1448</v>
      </c>
      <c r="C7102" s="32" t="n">
        <f aca="false">IF($A7102="","",IF(設定!$B$21="dB",10^($B7102/20),ABS($B7102)))</f>
        <v>45.4192543385338</v>
      </c>
      <c r="D7102" s="32" t="n">
        <f aca="false">IF($A7102="","",$A7102^2)</f>
        <v>1230712.890625</v>
      </c>
      <c r="E7102" s="32" t="n">
        <f aca="false">IF($A7102="","",IF($C7102&lt;=0,"",1/$C7102^2))</f>
        <v>0.000484752435785001</v>
      </c>
      <c r="F7102" s="33" t="n">
        <f aca="false">IF(OR(ROW()-設定!$B$30&lt;2,ROW()+設定!$B$30&gt;13701,N($A7102)&lt;=0,N(INDEX($A$2:$A$13701,MIN(13700,MAX(1,ROW()-1+設定!$B$30))))&lt;=0,$A7102&lt;設定!$B$28,$A7102&gt;設定!$B$29),0,IF(AND($C7102&gt;=MAX(INDEX($C$1:$C$13701,MAX(1,ROW()-設定!$B$24)):INDEX($C$1:$C$13701,MAX(1,ROW()-1))),$C7102&gt;MAX(INDEX($C$1:$C$13701,MIN(13701,ROW()+1)):INDEX($C$1:$C$13701,MIN(13701,ROW()+設定!$B$24))),$C7102&gt;=設定!$B$32,$C7102&gt;=MAX(MIN(INDEX($C$1:$C$13701,MAX(1,ROW()-設定!$B$26)):INDEX($C$1:$C$13701,MAX(1,ROW()-1))),MIN(INDEX($C$1:$C$13701,MIN(13701,ROW()+1)):INDEX($C$1:$C$13701,MIN(13701,ROW()+設定!$B$26))))*10^(設定!$B$27/20)),1,0))</f>
        <v>0</v>
      </c>
      <c r="G7102" s="33" t="n">
        <f aca="false">$G7101+IF($F7102=1,1,0)</f>
        <v>3</v>
      </c>
      <c r="H7102" s="0" t="str">
        <f aca="false">IF($F7102=1,$G7102,"")</f>
        <v/>
      </c>
    </row>
    <row r="7103" customFormat="false" ht="15" hidden="false" customHeight="false" outlineLevel="0" collapsed="false">
      <c r="A7103" s="30" t="n">
        <v>1109.53125</v>
      </c>
      <c r="B7103" s="31" t="n">
        <v>33.3549</v>
      </c>
      <c r="C7103" s="32" t="n">
        <f aca="false">IF($A7103="","",IF(設定!$B$21="dB",10^($B7103/20),ABS($B7103)))</f>
        <v>46.5312800606431</v>
      </c>
      <c r="D7103" s="32" t="n">
        <f aca="false">IF($A7103="","",$A7103^2)</f>
        <v>1231059.59472656</v>
      </c>
      <c r="E7103" s="32" t="n">
        <f aca="false">IF($A7103="","",IF($C7103&lt;=0,"",1/$C7103^2))</f>
        <v>0.000461859626483723</v>
      </c>
      <c r="F7103" s="33" t="n">
        <f aca="false">IF(OR(ROW()-設定!$B$30&lt;2,ROW()+設定!$B$30&gt;13701,N($A7103)&lt;=0,N(INDEX($A$2:$A$13701,MIN(13700,MAX(1,ROW()-1+設定!$B$30))))&lt;=0,$A7103&lt;設定!$B$28,$A7103&gt;設定!$B$29),0,IF(AND($C7103&gt;=MAX(INDEX($C$1:$C$13701,MAX(1,ROW()-設定!$B$24)):INDEX($C$1:$C$13701,MAX(1,ROW()-1))),$C7103&gt;MAX(INDEX($C$1:$C$13701,MIN(13701,ROW()+1)):INDEX($C$1:$C$13701,MIN(13701,ROW()+設定!$B$24))),$C7103&gt;=設定!$B$32,$C7103&gt;=MAX(MIN(INDEX($C$1:$C$13701,MAX(1,ROW()-設定!$B$26)):INDEX($C$1:$C$13701,MAX(1,ROW()-1))),MIN(INDEX($C$1:$C$13701,MIN(13701,ROW()+1)):INDEX($C$1:$C$13701,MIN(13701,ROW()+設定!$B$26))))*10^(設定!$B$27/20)),1,0))</f>
        <v>0</v>
      </c>
      <c r="G7103" s="33" t="n">
        <f aca="false">$G7102+IF($F7103=1,1,0)</f>
        <v>3</v>
      </c>
      <c r="H7103" s="0" t="str">
        <f aca="false">IF($F7103=1,$G7103,"")</f>
        <v/>
      </c>
    </row>
    <row r="7104" customFormat="false" ht="15" hidden="false" customHeight="false" outlineLevel="0" collapsed="false">
      <c r="A7104" s="30" t="n">
        <v>1109.6875</v>
      </c>
      <c r="B7104" s="31" t="n">
        <v>33.4723</v>
      </c>
      <c r="C7104" s="32" t="n">
        <f aca="false">IF($A7104="","",IF(設定!$B$21="dB",10^($B7104/20),ABS($B7104)))</f>
        <v>47.1644745050909</v>
      </c>
      <c r="D7104" s="32" t="n">
        <f aca="false">IF($A7104="","",$A7104^2)</f>
        <v>1231406.34765625</v>
      </c>
      <c r="E7104" s="32" t="n">
        <f aca="false">IF($A7104="","",IF($C7104&lt;=0,"",1/$C7104^2))</f>
        <v>0.000449541716987654</v>
      </c>
      <c r="F7104" s="33" t="n">
        <f aca="false">IF(OR(ROW()-設定!$B$30&lt;2,ROW()+設定!$B$30&gt;13701,N($A7104)&lt;=0,N(INDEX($A$2:$A$13701,MIN(13700,MAX(1,ROW()-1+設定!$B$30))))&lt;=0,$A7104&lt;設定!$B$28,$A7104&gt;設定!$B$29),0,IF(AND($C7104&gt;=MAX(INDEX($C$1:$C$13701,MAX(1,ROW()-設定!$B$24)):INDEX($C$1:$C$13701,MAX(1,ROW()-1))),$C7104&gt;MAX(INDEX($C$1:$C$13701,MIN(13701,ROW()+1)):INDEX($C$1:$C$13701,MIN(13701,ROW()+設定!$B$24))),$C7104&gt;=設定!$B$32,$C7104&gt;=MAX(MIN(INDEX($C$1:$C$13701,MAX(1,ROW()-設定!$B$26)):INDEX($C$1:$C$13701,MAX(1,ROW()-1))),MIN(INDEX($C$1:$C$13701,MIN(13701,ROW()+1)):INDEX($C$1:$C$13701,MIN(13701,ROW()+設定!$B$26))))*10^(設定!$B$27/20)),1,0))</f>
        <v>0</v>
      </c>
      <c r="G7104" s="33" t="n">
        <f aca="false">$G7103+IF($F7104=1,1,0)</f>
        <v>3</v>
      </c>
      <c r="H7104" s="0" t="str">
        <f aca="false">IF($F7104=1,$G7104,"")</f>
        <v/>
      </c>
    </row>
    <row r="7105" customFormat="false" ht="15" hidden="false" customHeight="false" outlineLevel="0" collapsed="false">
      <c r="A7105" s="30" t="n">
        <v>1109.84375</v>
      </c>
      <c r="B7105" s="31" t="n">
        <v>33.364</v>
      </c>
      <c r="C7105" s="32" t="n">
        <f aca="false">IF($A7105="","",IF(設定!$B$21="dB",10^($B7105/20),ABS($B7105)))</f>
        <v>46.5800553220029</v>
      </c>
      <c r="D7105" s="32" t="n">
        <f aca="false">IF($A7105="","",$A7105^2)</f>
        <v>1231753.14941406</v>
      </c>
      <c r="E7105" s="32" t="n">
        <f aca="false">IF($A7105="","",IF($C7105&lt;=0,"",1/$C7105^2))</f>
        <v>0.000460892880980896</v>
      </c>
      <c r="F7105" s="33" t="n">
        <f aca="false">IF(OR(ROW()-設定!$B$30&lt;2,ROW()+設定!$B$30&gt;13701,N($A7105)&lt;=0,N(INDEX($A$2:$A$13701,MIN(13700,MAX(1,ROW()-1+設定!$B$30))))&lt;=0,$A7105&lt;設定!$B$28,$A7105&gt;設定!$B$29),0,IF(AND($C7105&gt;=MAX(INDEX($C$1:$C$13701,MAX(1,ROW()-設定!$B$24)):INDEX($C$1:$C$13701,MAX(1,ROW()-1))),$C7105&gt;MAX(INDEX($C$1:$C$13701,MIN(13701,ROW()+1)):INDEX($C$1:$C$13701,MIN(13701,ROW()+設定!$B$24))),$C7105&gt;=設定!$B$32,$C7105&gt;=MAX(MIN(INDEX($C$1:$C$13701,MAX(1,ROW()-設定!$B$26)):INDEX($C$1:$C$13701,MAX(1,ROW()-1))),MIN(INDEX($C$1:$C$13701,MIN(13701,ROW()+1)):INDEX($C$1:$C$13701,MIN(13701,ROW()+設定!$B$26))))*10^(設定!$B$27/20)),1,0))</f>
        <v>0</v>
      </c>
      <c r="G7105" s="33" t="n">
        <f aca="false">$G7104+IF($F7105=1,1,0)</f>
        <v>3</v>
      </c>
      <c r="H7105" s="0" t="str">
        <f aca="false">IF($F7105=1,$G7105,"")</f>
        <v/>
      </c>
    </row>
    <row r="7106" customFormat="false" ht="15" hidden="false" customHeight="false" outlineLevel="0" collapsed="false">
      <c r="A7106" s="30" t="n">
        <v>1110</v>
      </c>
      <c r="B7106" s="31" t="n">
        <v>33.61</v>
      </c>
      <c r="C7106" s="32" t="n">
        <f aca="false">IF($A7106="","",IF(設定!$B$21="dB",10^($B7106/20),ABS($B7106)))</f>
        <v>47.9181452908224</v>
      </c>
      <c r="D7106" s="32" t="n">
        <f aca="false">IF($A7106="","",$A7106^2)</f>
        <v>1232100</v>
      </c>
      <c r="E7106" s="32" t="n">
        <f aca="false">IF($A7106="","",IF($C7106&lt;=0,"",1/$C7106^2))</f>
        <v>0.000435511873685569</v>
      </c>
      <c r="F7106" s="33" t="n">
        <f aca="false">IF(OR(ROW()-設定!$B$30&lt;2,ROW()+設定!$B$30&gt;13701,N($A7106)&lt;=0,N(INDEX($A$2:$A$13701,MIN(13700,MAX(1,ROW()-1+設定!$B$30))))&lt;=0,$A7106&lt;設定!$B$28,$A7106&gt;設定!$B$29),0,IF(AND($C7106&gt;=MAX(INDEX($C$1:$C$13701,MAX(1,ROW()-設定!$B$24)):INDEX($C$1:$C$13701,MAX(1,ROW()-1))),$C7106&gt;MAX(INDEX($C$1:$C$13701,MIN(13701,ROW()+1)):INDEX($C$1:$C$13701,MIN(13701,ROW()+設定!$B$24))),$C7106&gt;=設定!$B$32,$C7106&gt;=MAX(MIN(INDEX($C$1:$C$13701,MAX(1,ROW()-設定!$B$26)):INDEX($C$1:$C$13701,MAX(1,ROW()-1))),MIN(INDEX($C$1:$C$13701,MIN(13701,ROW()+1)):INDEX($C$1:$C$13701,MIN(13701,ROW()+設定!$B$26))))*10^(設定!$B$27/20)),1,0))</f>
        <v>0</v>
      </c>
      <c r="G7106" s="33" t="n">
        <f aca="false">$G7105+IF($F7106=1,1,0)</f>
        <v>3</v>
      </c>
      <c r="H7106" s="0" t="str">
        <f aca="false">IF($F7106=1,$G7106,"")</f>
        <v/>
      </c>
    </row>
    <row r="7107" customFormat="false" ht="15" hidden="false" customHeight="false" outlineLevel="0" collapsed="false">
      <c r="A7107" s="30" t="n">
        <v>1110.15625</v>
      </c>
      <c r="B7107" s="31" t="n">
        <v>33.8162</v>
      </c>
      <c r="C7107" s="32" t="n">
        <f aca="false">IF($A7107="","",IF(設定!$B$21="dB",10^($B7107/20),ABS($B7107)))</f>
        <v>49.0693155265318</v>
      </c>
      <c r="D7107" s="32" t="n">
        <f aca="false">IF($A7107="","",$A7107^2)</f>
        <v>1232446.89941406</v>
      </c>
      <c r="E7107" s="32" t="n">
        <f aca="false">IF($A7107="","",IF($C7107&lt;=0,"",1/$C7107^2))</f>
        <v>0.000415317278981164</v>
      </c>
      <c r="F7107" s="33" t="n">
        <f aca="false">IF(OR(ROW()-設定!$B$30&lt;2,ROW()+設定!$B$30&gt;13701,N($A7107)&lt;=0,N(INDEX($A$2:$A$13701,MIN(13700,MAX(1,ROW()-1+設定!$B$30))))&lt;=0,$A7107&lt;設定!$B$28,$A7107&gt;設定!$B$29),0,IF(AND($C7107&gt;=MAX(INDEX($C$1:$C$13701,MAX(1,ROW()-設定!$B$24)):INDEX($C$1:$C$13701,MAX(1,ROW()-1))),$C7107&gt;MAX(INDEX($C$1:$C$13701,MIN(13701,ROW()+1)):INDEX($C$1:$C$13701,MIN(13701,ROW()+設定!$B$24))),$C7107&gt;=設定!$B$32,$C7107&gt;=MAX(MIN(INDEX($C$1:$C$13701,MAX(1,ROW()-設定!$B$26)):INDEX($C$1:$C$13701,MAX(1,ROW()-1))),MIN(INDEX($C$1:$C$13701,MIN(13701,ROW()+1)):INDEX($C$1:$C$13701,MIN(13701,ROW()+設定!$B$26))))*10^(設定!$B$27/20)),1,0))</f>
        <v>0</v>
      </c>
      <c r="G7107" s="33" t="n">
        <f aca="false">$G7106+IF($F7107=1,1,0)</f>
        <v>3</v>
      </c>
      <c r="H7107" s="0" t="str">
        <f aca="false">IF($F7107=1,$G7107,"")</f>
        <v/>
      </c>
    </row>
    <row r="7108" customFormat="false" ht="15" hidden="false" customHeight="false" outlineLevel="0" collapsed="false">
      <c r="A7108" s="30" t="n">
        <v>1110.3125</v>
      </c>
      <c r="B7108" s="31" t="n">
        <v>33.9877</v>
      </c>
      <c r="C7108" s="32" t="n">
        <f aca="false">IF($A7108="","",IF(設定!$B$21="dB",10^($B7108/20),ABS($B7108)))</f>
        <v>50.0478009762578</v>
      </c>
      <c r="D7108" s="32" t="n">
        <f aca="false">IF($A7108="","",$A7108^2)</f>
        <v>1232793.84765625</v>
      </c>
      <c r="E7108" s="32" t="n">
        <f aca="false">IF($A7108="","",IF($C7108&lt;=0,"",1/$C7108^2))</f>
        <v>0.000399236279751501</v>
      </c>
      <c r="F7108" s="33" t="n">
        <f aca="false">IF(OR(ROW()-設定!$B$30&lt;2,ROW()+設定!$B$30&gt;13701,N($A7108)&lt;=0,N(INDEX($A$2:$A$13701,MIN(13700,MAX(1,ROW()-1+設定!$B$30))))&lt;=0,$A7108&lt;設定!$B$28,$A7108&gt;設定!$B$29),0,IF(AND($C7108&gt;=MAX(INDEX($C$1:$C$13701,MAX(1,ROW()-設定!$B$24)):INDEX($C$1:$C$13701,MAX(1,ROW()-1))),$C7108&gt;MAX(INDEX($C$1:$C$13701,MIN(13701,ROW()+1)):INDEX($C$1:$C$13701,MIN(13701,ROW()+設定!$B$24))),$C7108&gt;=設定!$B$32,$C7108&gt;=MAX(MIN(INDEX($C$1:$C$13701,MAX(1,ROW()-設定!$B$26)):INDEX($C$1:$C$13701,MAX(1,ROW()-1))),MIN(INDEX($C$1:$C$13701,MIN(13701,ROW()+1)):INDEX($C$1:$C$13701,MIN(13701,ROW()+設定!$B$26))))*10^(設定!$B$27/20)),1,0))</f>
        <v>0</v>
      </c>
      <c r="G7108" s="33" t="n">
        <f aca="false">$G7107+IF($F7108=1,1,0)</f>
        <v>3</v>
      </c>
      <c r="H7108" s="0" t="str">
        <f aca="false">IF($F7108=1,$G7108,"")</f>
        <v/>
      </c>
    </row>
    <row r="7109" customFormat="false" ht="15" hidden="false" customHeight="false" outlineLevel="0" collapsed="false">
      <c r="A7109" s="30" t="n">
        <v>1110.46875</v>
      </c>
      <c r="B7109" s="31" t="n">
        <v>34.167</v>
      </c>
      <c r="C7109" s="32" t="n">
        <f aca="false">IF($A7109="","",IF(設定!$B$21="dB",10^($B7109/20),ABS($B7109)))</f>
        <v>51.0916584222981</v>
      </c>
      <c r="D7109" s="32" t="n">
        <f aca="false">IF($A7109="","",$A7109^2)</f>
        <v>1233140.84472656</v>
      </c>
      <c r="E7109" s="32" t="n">
        <f aca="false">IF($A7109="","",IF($C7109&lt;=0,"",1/$C7109^2))</f>
        <v>0.000383089280638415</v>
      </c>
      <c r="F7109" s="33" t="n">
        <f aca="false">IF(OR(ROW()-設定!$B$30&lt;2,ROW()+設定!$B$30&gt;13701,N($A7109)&lt;=0,N(INDEX($A$2:$A$13701,MIN(13700,MAX(1,ROW()-1+設定!$B$30))))&lt;=0,$A7109&lt;設定!$B$28,$A7109&gt;設定!$B$29),0,IF(AND($C7109&gt;=MAX(INDEX($C$1:$C$13701,MAX(1,ROW()-設定!$B$24)):INDEX($C$1:$C$13701,MAX(1,ROW()-1))),$C7109&gt;MAX(INDEX($C$1:$C$13701,MIN(13701,ROW()+1)):INDEX($C$1:$C$13701,MIN(13701,ROW()+設定!$B$24))),$C7109&gt;=設定!$B$32,$C7109&gt;=MAX(MIN(INDEX($C$1:$C$13701,MAX(1,ROW()-設定!$B$26)):INDEX($C$1:$C$13701,MAX(1,ROW()-1))),MIN(INDEX($C$1:$C$13701,MIN(13701,ROW()+1)):INDEX($C$1:$C$13701,MIN(13701,ROW()+設定!$B$26))))*10^(設定!$B$27/20)),1,0))</f>
        <v>0</v>
      </c>
      <c r="G7109" s="33" t="n">
        <f aca="false">$G7108+IF($F7109=1,1,0)</f>
        <v>3</v>
      </c>
      <c r="H7109" s="0" t="str">
        <f aca="false">IF($F7109=1,$G7109,"")</f>
        <v/>
      </c>
    </row>
    <row r="7110" customFormat="false" ht="15" hidden="false" customHeight="false" outlineLevel="0" collapsed="false">
      <c r="A7110" s="30" t="n">
        <v>1110.625</v>
      </c>
      <c r="B7110" s="31" t="n">
        <v>33.9549</v>
      </c>
      <c r="C7110" s="32" t="n">
        <f aca="false">IF($A7110="","",IF(設定!$B$21="dB",10^($B7110/20),ABS($B7110)))</f>
        <v>49.8591648823967</v>
      </c>
      <c r="D7110" s="32" t="n">
        <f aca="false">IF($A7110="","",$A7110^2)</f>
        <v>1233487.890625</v>
      </c>
      <c r="E7110" s="32" t="n">
        <f aca="false">IF($A7110="","",IF($C7110&lt;=0,"",1/$C7110^2))</f>
        <v>0.000402262918338038</v>
      </c>
      <c r="F7110" s="33" t="n">
        <f aca="false">IF(OR(ROW()-設定!$B$30&lt;2,ROW()+設定!$B$30&gt;13701,N($A7110)&lt;=0,N(INDEX($A$2:$A$13701,MIN(13700,MAX(1,ROW()-1+設定!$B$30))))&lt;=0,$A7110&lt;設定!$B$28,$A7110&gt;設定!$B$29),0,IF(AND($C7110&gt;=MAX(INDEX($C$1:$C$13701,MAX(1,ROW()-設定!$B$24)):INDEX($C$1:$C$13701,MAX(1,ROW()-1))),$C7110&gt;MAX(INDEX($C$1:$C$13701,MIN(13701,ROW()+1)):INDEX($C$1:$C$13701,MIN(13701,ROW()+設定!$B$24))),$C7110&gt;=設定!$B$32,$C7110&gt;=MAX(MIN(INDEX($C$1:$C$13701,MAX(1,ROW()-設定!$B$26)):INDEX($C$1:$C$13701,MAX(1,ROW()-1))),MIN(INDEX($C$1:$C$13701,MIN(13701,ROW()+1)):INDEX($C$1:$C$13701,MIN(13701,ROW()+設定!$B$26))))*10^(設定!$B$27/20)),1,0))</f>
        <v>0</v>
      </c>
      <c r="G7110" s="33" t="n">
        <f aca="false">$G7109+IF($F7110=1,1,0)</f>
        <v>3</v>
      </c>
      <c r="H7110" s="0" t="str">
        <f aca="false">IF($F7110=1,$G7110,"")</f>
        <v/>
      </c>
    </row>
    <row r="7111" customFormat="false" ht="15" hidden="false" customHeight="false" outlineLevel="0" collapsed="false">
      <c r="A7111" s="30" t="n">
        <v>1110.78125</v>
      </c>
      <c r="B7111" s="31" t="n">
        <v>34.2808</v>
      </c>
      <c r="C7111" s="32" t="n">
        <f aca="false">IF($A7111="","",IF(設定!$B$21="dB",10^($B7111/20),ABS($B7111)))</f>
        <v>51.7654507497085</v>
      </c>
      <c r="D7111" s="32" t="n">
        <f aca="false">IF($A7111="","",$A7111^2)</f>
        <v>1233834.98535156</v>
      </c>
      <c r="E7111" s="32" t="n">
        <f aca="false">IF($A7111="","",IF($C7111&lt;=0,"",1/$C7111^2))</f>
        <v>0.000373181408907978</v>
      </c>
      <c r="F7111" s="33" t="n">
        <f aca="false">IF(OR(ROW()-設定!$B$30&lt;2,ROW()+設定!$B$30&gt;13701,N($A7111)&lt;=0,N(INDEX($A$2:$A$13701,MIN(13700,MAX(1,ROW()-1+設定!$B$30))))&lt;=0,$A7111&lt;設定!$B$28,$A7111&gt;設定!$B$29),0,IF(AND($C7111&gt;=MAX(INDEX($C$1:$C$13701,MAX(1,ROW()-設定!$B$24)):INDEX($C$1:$C$13701,MAX(1,ROW()-1))),$C7111&gt;MAX(INDEX($C$1:$C$13701,MIN(13701,ROW()+1)):INDEX($C$1:$C$13701,MIN(13701,ROW()+設定!$B$24))),$C7111&gt;=設定!$B$32,$C7111&gt;=MAX(MIN(INDEX($C$1:$C$13701,MAX(1,ROW()-設定!$B$26)):INDEX($C$1:$C$13701,MAX(1,ROW()-1))),MIN(INDEX($C$1:$C$13701,MIN(13701,ROW()+1)):INDEX($C$1:$C$13701,MIN(13701,ROW()+設定!$B$26))))*10^(設定!$B$27/20)),1,0))</f>
        <v>0</v>
      </c>
      <c r="G7111" s="33" t="n">
        <f aca="false">$G7110+IF($F7111=1,1,0)</f>
        <v>3</v>
      </c>
      <c r="H7111" s="0" t="str">
        <f aca="false">IF($F7111=1,$G7111,"")</f>
        <v/>
      </c>
    </row>
    <row r="7112" customFormat="false" ht="15" hidden="false" customHeight="false" outlineLevel="0" collapsed="false">
      <c r="A7112" s="30" t="n">
        <v>1110.9375</v>
      </c>
      <c r="B7112" s="31" t="n">
        <v>34.4962</v>
      </c>
      <c r="C7112" s="32" t="n">
        <f aca="false">IF($A7112="","",IF(設定!$B$21="dB",10^($B7112/20),ABS($B7112)))</f>
        <v>53.0652237773426</v>
      </c>
      <c r="D7112" s="32" t="n">
        <f aca="false">IF($A7112="","",$A7112^2)</f>
        <v>1234182.12890625</v>
      </c>
      <c r="E7112" s="32" t="n">
        <f aca="false">IF($A7112="","",IF($C7112&lt;=0,"",1/$C7112^2))</f>
        <v>0.000355123980542635</v>
      </c>
      <c r="F7112" s="33" t="n">
        <f aca="false">IF(OR(ROW()-設定!$B$30&lt;2,ROW()+設定!$B$30&gt;13701,N($A7112)&lt;=0,N(INDEX($A$2:$A$13701,MIN(13700,MAX(1,ROW()-1+設定!$B$30))))&lt;=0,$A7112&lt;設定!$B$28,$A7112&gt;設定!$B$29),0,IF(AND($C7112&gt;=MAX(INDEX($C$1:$C$13701,MAX(1,ROW()-設定!$B$24)):INDEX($C$1:$C$13701,MAX(1,ROW()-1))),$C7112&gt;MAX(INDEX($C$1:$C$13701,MIN(13701,ROW()+1)):INDEX($C$1:$C$13701,MIN(13701,ROW()+設定!$B$24))),$C7112&gt;=設定!$B$32,$C7112&gt;=MAX(MIN(INDEX($C$1:$C$13701,MAX(1,ROW()-設定!$B$26)):INDEX($C$1:$C$13701,MAX(1,ROW()-1))),MIN(INDEX($C$1:$C$13701,MIN(13701,ROW()+1)):INDEX($C$1:$C$13701,MIN(13701,ROW()+設定!$B$26))))*10^(設定!$B$27/20)),1,0))</f>
        <v>0</v>
      </c>
      <c r="G7112" s="33" t="n">
        <f aca="false">$G7111+IF($F7112=1,1,0)</f>
        <v>3</v>
      </c>
      <c r="H7112" s="0" t="str">
        <f aca="false">IF($F7112=1,$G7112,"")</f>
        <v/>
      </c>
    </row>
    <row r="7113" customFormat="false" ht="15" hidden="false" customHeight="false" outlineLevel="0" collapsed="false">
      <c r="A7113" s="30" t="n">
        <v>1111.09375</v>
      </c>
      <c r="B7113" s="31" t="n">
        <v>34.6852</v>
      </c>
      <c r="C7113" s="32" t="n">
        <f aca="false">IF($A7113="","",IF(設定!$B$21="dB",10^($B7113/20),ABS($B7113)))</f>
        <v>54.2325468374185</v>
      </c>
      <c r="D7113" s="32" t="n">
        <f aca="false">IF($A7113="","",$A7113^2)</f>
        <v>1234529.32128906</v>
      </c>
      <c r="E7113" s="32" t="n">
        <f aca="false">IF($A7113="","",IF($C7113&lt;=0,"",1/$C7113^2))</f>
        <v>0.000340000847825859</v>
      </c>
      <c r="F7113" s="33" t="n">
        <f aca="false">IF(OR(ROW()-設定!$B$30&lt;2,ROW()+設定!$B$30&gt;13701,N($A7113)&lt;=0,N(INDEX($A$2:$A$13701,MIN(13700,MAX(1,ROW()-1+設定!$B$30))))&lt;=0,$A7113&lt;設定!$B$28,$A7113&gt;設定!$B$29),0,IF(AND($C7113&gt;=MAX(INDEX($C$1:$C$13701,MAX(1,ROW()-設定!$B$24)):INDEX($C$1:$C$13701,MAX(1,ROW()-1))),$C7113&gt;MAX(INDEX($C$1:$C$13701,MIN(13701,ROW()+1)):INDEX($C$1:$C$13701,MIN(13701,ROW()+設定!$B$24))),$C7113&gt;=設定!$B$32,$C7113&gt;=MAX(MIN(INDEX($C$1:$C$13701,MAX(1,ROW()-設定!$B$26)):INDEX($C$1:$C$13701,MAX(1,ROW()-1))),MIN(INDEX($C$1:$C$13701,MIN(13701,ROW()+1)):INDEX($C$1:$C$13701,MIN(13701,ROW()+設定!$B$26))))*10^(設定!$B$27/20)),1,0))</f>
        <v>0</v>
      </c>
      <c r="G7113" s="33" t="n">
        <f aca="false">$G7112+IF($F7113=1,1,0)</f>
        <v>3</v>
      </c>
      <c r="H7113" s="0" t="str">
        <f aca="false">IF($F7113=1,$G7113,"")</f>
        <v/>
      </c>
    </row>
    <row r="7114" customFormat="false" ht="15" hidden="false" customHeight="false" outlineLevel="0" collapsed="false">
      <c r="A7114" s="30" t="n">
        <v>1111.25</v>
      </c>
      <c r="B7114" s="31" t="n">
        <v>34.8717</v>
      </c>
      <c r="C7114" s="32" t="n">
        <f aca="false">IF($A7114="","",IF(設定!$B$21="dB",10^($B7114/20),ABS($B7114)))</f>
        <v>55.4095980844001</v>
      </c>
      <c r="D7114" s="32" t="n">
        <f aca="false">IF($A7114="","",$A7114^2)</f>
        <v>1234876.5625</v>
      </c>
      <c r="E7114" s="32" t="n">
        <f aca="false">IF($A7114="","",IF($C7114&lt;=0,"",1/$C7114^2))</f>
        <v>0.000325709180617712</v>
      </c>
      <c r="F7114" s="33" t="n">
        <f aca="false">IF(OR(ROW()-設定!$B$30&lt;2,ROW()+設定!$B$30&gt;13701,N($A7114)&lt;=0,N(INDEX($A$2:$A$13701,MIN(13700,MAX(1,ROW()-1+設定!$B$30))))&lt;=0,$A7114&lt;設定!$B$28,$A7114&gt;設定!$B$29),0,IF(AND($C7114&gt;=MAX(INDEX($C$1:$C$13701,MAX(1,ROW()-設定!$B$24)):INDEX($C$1:$C$13701,MAX(1,ROW()-1))),$C7114&gt;MAX(INDEX($C$1:$C$13701,MIN(13701,ROW()+1)):INDEX($C$1:$C$13701,MIN(13701,ROW()+設定!$B$24))),$C7114&gt;=設定!$B$32,$C7114&gt;=MAX(MIN(INDEX($C$1:$C$13701,MAX(1,ROW()-設定!$B$26)):INDEX($C$1:$C$13701,MAX(1,ROW()-1))),MIN(INDEX($C$1:$C$13701,MIN(13701,ROW()+1)):INDEX($C$1:$C$13701,MIN(13701,ROW()+設定!$B$26))))*10^(設定!$B$27/20)),1,0))</f>
        <v>0</v>
      </c>
      <c r="G7114" s="33" t="n">
        <f aca="false">$G7113+IF($F7114=1,1,0)</f>
        <v>3</v>
      </c>
      <c r="H7114" s="0" t="str">
        <f aca="false">IF($F7114=1,$G7114,"")</f>
        <v/>
      </c>
    </row>
    <row r="7115" customFormat="false" ht="15" hidden="false" customHeight="false" outlineLevel="0" collapsed="false">
      <c r="A7115" s="30" t="n">
        <v>1111.40625</v>
      </c>
      <c r="B7115" s="31" t="n">
        <v>34.7449</v>
      </c>
      <c r="C7115" s="32" t="n">
        <f aca="false">IF($A7115="","",IF(設定!$B$21="dB",10^($B7115/20),ABS($B7115)))</f>
        <v>54.6065828159607</v>
      </c>
      <c r="D7115" s="32" t="n">
        <f aca="false">IF($A7115="","",$A7115^2)</f>
        <v>1235223.85253906</v>
      </c>
      <c r="E7115" s="32" t="n">
        <f aca="false">IF($A7115="","",IF($C7115&lt;=0,"",1/$C7115^2))</f>
        <v>0.000335359026288606</v>
      </c>
      <c r="F7115" s="33" t="n">
        <f aca="false">IF(OR(ROW()-設定!$B$30&lt;2,ROW()+設定!$B$30&gt;13701,N($A7115)&lt;=0,N(INDEX($A$2:$A$13701,MIN(13700,MAX(1,ROW()-1+設定!$B$30))))&lt;=0,$A7115&lt;設定!$B$28,$A7115&gt;設定!$B$29),0,IF(AND($C7115&gt;=MAX(INDEX($C$1:$C$13701,MAX(1,ROW()-設定!$B$24)):INDEX($C$1:$C$13701,MAX(1,ROW()-1))),$C7115&gt;MAX(INDEX($C$1:$C$13701,MIN(13701,ROW()+1)):INDEX($C$1:$C$13701,MIN(13701,ROW()+設定!$B$24))),$C7115&gt;=設定!$B$32,$C7115&gt;=MAX(MIN(INDEX($C$1:$C$13701,MAX(1,ROW()-設定!$B$26)):INDEX($C$1:$C$13701,MAX(1,ROW()-1))),MIN(INDEX($C$1:$C$13701,MIN(13701,ROW()+1)):INDEX($C$1:$C$13701,MIN(13701,ROW()+設定!$B$26))))*10^(設定!$B$27/20)),1,0))</f>
        <v>0</v>
      </c>
      <c r="G7115" s="33" t="n">
        <f aca="false">$G7114+IF($F7115=1,1,0)</f>
        <v>3</v>
      </c>
      <c r="H7115" s="0" t="str">
        <f aca="false">IF($F7115=1,$G7115,"")</f>
        <v/>
      </c>
    </row>
    <row r="7116" customFormat="false" ht="15" hidden="false" customHeight="false" outlineLevel="0" collapsed="false">
      <c r="A7116" s="30" t="n">
        <v>1111.5625</v>
      </c>
      <c r="B7116" s="31" t="n">
        <v>34.9472</v>
      </c>
      <c r="C7116" s="32" t="n">
        <f aca="false">IF($A7116="","",IF(設定!$B$21="dB",10^($B7116/20),ABS($B7116)))</f>
        <v>55.8933319711853</v>
      </c>
      <c r="D7116" s="32" t="n">
        <f aca="false">IF($A7116="","",$A7116^2)</f>
        <v>1235571.19140625</v>
      </c>
      <c r="E7116" s="32" t="n">
        <f aca="false">IF($A7116="","",IF($C7116&lt;=0,"",1/$C7116^2))</f>
        <v>0.000320095817856898</v>
      </c>
      <c r="F7116" s="33" t="n">
        <f aca="false">IF(OR(ROW()-設定!$B$30&lt;2,ROW()+設定!$B$30&gt;13701,N($A7116)&lt;=0,N(INDEX($A$2:$A$13701,MIN(13700,MAX(1,ROW()-1+設定!$B$30))))&lt;=0,$A7116&lt;設定!$B$28,$A7116&gt;設定!$B$29),0,IF(AND($C7116&gt;=MAX(INDEX($C$1:$C$13701,MAX(1,ROW()-設定!$B$24)):INDEX($C$1:$C$13701,MAX(1,ROW()-1))),$C7116&gt;MAX(INDEX($C$1:$C$13701,MIN(13701,ROW()+1)):INDEX($C$1:$C$13701,MIN(13701,ROW()+設定!$B$24))),$C7116&gt;=設定!$B$32,$C7116&gt;=MAX(MIN(INDEX($C$1:$C$13701,MAX(1,ROW()-設定!$B$26)):INDEX($C$1:$C$13701,MAX(1,ROW()-1))),MIN(INDEX($C$1:$C$13701,MIN(13701,ROW()+1)):INDEX($C$1:$C$13701,MIN(13701,ROW()+設定!$B$26))))*10^(設定!$B$27/20)),1,0))</f>
        <v>0</v>
      </c>
      <c r="G7116" s="33" t="n">
        <f aca="false">$G7115+IF($F7116=1,1,0)</f>
        <v>3</v>
      </c>
      <c r="H7116" s="0" t="str">
        <f aca="false">IF($F7116=1,$G7116,"")</f>
        <v/>
      </c>
    </row>
    <row r="7117" customFormat="false" ht="15" hidden="false" customHeight="false" outlineLevel="0" collapsed="false">
      <c r="A7117" s="30" t="n">
        <v>1111.71875</v>
      </c>
      <c r="B7117" s="31" t="n">
        <v>35.023</v>
      </c>
      <c r="C7117" s="32" t="n">
        <f aca="false">IF($A7117="","",IF(設定!$B$21="dB",10^($B7117/20),ABS($B7117)))</f>
        <v>56.383236299838</v>
      </c>
      <c r="D7117" s="32" t="n">
        <f aca="false">IF($A7117="","",$A7117^2)</f>
        <v>1235918.57910156</v>
      </c>
      <c r="E7117" s="32" t="n">
        <f aca="false">IF($A7117="","",IF($C7117&lt;=0,"",1/$C7117^2))</f>
        <v>0.000314557467743189</v>
      </c>
      <c r="F7117" s="33" t="n">
        <f aca="false">IF(OR(ROW()-設定!$B$30&lt;2,ROW()+設定!$B$30&gt;13701,N($A7117)&lt;=0,N(INDEX($A$2:$A$13701,MIN(13700,MAX(1,ROW()-1+設定!$B$30))))&lt;=0,$A7117&lt;設定!$B$28,$A7117&gt;設定!$B$29),0,IF(AND($C7117&gt;=MAX(INDEX($C$1:$C$13701,MAX(1,ROW()-設定!$B$24)):INDEX($C$1:$C$13701,MAX(1,ROW()-1))),$C7117&gt;MAX(INDEX($C$1:$C$13701,MIN(13701,ROW()+1)):INDEX($C$1:$C$13701,MIN(13701,ROW()+設定!$B$24))),$C7117&gt;=設定!$B$32,$C7117&gt;=MAX(MIN(INDEX($C$1:$C$13701,MAX(1,ROW()-設定!$B$26)):INDEX($C$1:$C$13701,MAX(1,ROW()-1))),MIN(INDEX($C$1:$C$13701,MIN(13701,ROW()+1)):INDEX($C$1:$C$13701,MIN(13701,ROW()+設定!$B$26))))*10^(設定!$B$27/20)),1,0))</f>
        <v>0</v>
      </c>
      <c r="G7117" s="33" t="n">
        <f aca="false">$G7116+IF($F7117=1,1,0)</f>
        <v>3</v>
      </c>
      <c r="H7117" s="0" t="str">
        <f aca="false">IF($F7117=1,$G7117,"")</f>
        <v/>
      </c>
    </row>
    <row r="7118" customFormat="false" ht="15" hidden="false" customHeight="false" outlineLevel="0" collapsed="false">
      <c r="A7118" s="30" t="n">
        <v>1111.875</v>
      </c>
      <c r="B7118" s="31" t="n">
        <v>35.3649</v>
      </c>
      <c r="C7118" s="32" t="n">
        <f aca="false">IF($A7118="","",IF(設定!$B$21="dB",10^($B7118/20),ABS($B7118)))</f>
        <v>58.6468917884771</v>
      </c>
      <c r="D7118" s="32" t="n">
        <f aca="false">IF($A7118="","",$A7118^2)</f>
        <v>1236266.015625</v>
      </c>
      <c r="E7118" s="32" t="n">
        <f aca="false">IF($A7118="","",IF($C7118&lt;=0,"",1/$C7118^2))</f>
        <v>0.00029074349048362</v>
      </c>
      <c r="F7118" s="33" t="n">
        <f aca="false">IF(OR(ROW()-設定!$B$30&lt;2,ROW()+設定!$B$30&gt;13701,N($A7118)&lt;=0,N(INDEX($A$2:$A$13701,MIN(13700,MAX(1,ROW()-1+設定!$B$30))))&lt;=0,$A7118&lt;設定!$B$28,$A7118&gt;設定!$B$29),0,IF(AND($C7118&gt;=MAX(INDEX($C$1:$C$13701,MAX(1,ROW()-設定!$B$24)):INDEX($C$1:$C$13701,MAX(1,ROW()-1))),$C7118&gt;MAX(INDEX($C$1:$C$13701,MIN(13701,ROW()+1)):INDEX($C$1:$C$13701,MIN(13701,ROW()+設定!$B$24))),$C7118&gt;=設定!$B$32,$C7118&gt;=MAX(MIN(INDEX($C$1:$C$13701,MAX(1,ROW()-設定!$B$26)):INDEX($C$1:$C$13701,MAX(1,ROW()-1))),MIN(INDEX($C$1:$C$13701,MIN(13701,ROW()+1)):INDEX($C$1:$C$13701,MIN(13701,ROW()+設定!$B$26))))*10^(設定!$B$27/20)),1,0))</f>
        <v>0</v>
      </c>
      <c r="G7118" s="33" t="n">
        <f aca="false">$G7117+IF($F7118=1,1,0)</f>
        <v>3</v>
      </c>
      <c r="H7118" s="0" t="str">
        <f aca="false">IF($F7118=1,$G7118,"")</f>
        <v/>
      </c>
    </row>
    <row r="7119" customFormat="false" ht="15" hidden="false" customHeight="false" outlineLevel="0" collapsed="false">
      <c r="A7119" s="30" t="n">
        <v>1112.03125</v>
      </c>
      <c r="B7119" s="31" t="n">
        <v>35.2953</v>
      </c>
      <c r="C7119" s="32" t="n">
        <f aca="false">IF($A7119="","",IF(設定!$B$21="dB",10^($B7119/20),ABS($B7119)))</f>
        <v>58.1788322559556</v>
      </c>
      <c r="D7119" s="32" t="n">
        <f aca="false">IF($A7119="","",$A7119^2)</f>
        <v>1236613.50097656</v>
      </c>
      <c r="E7119" s="32" t="n">
        <f aca="false">IF($A7119="","",IF($C7119&lt;=0,"",1/$C7119^2))</f>
        <v>0.000295440479837698</v>
      </c>
      <c r="F7119" s="33" t="n">
        <f aca="false">IF(OR(ROW()-設定!$B$30&lt;2,ROW()+設定!$B$30&gt;13701,N($A7119)&lt;=0,N(INDEX($A$2:$A$13701,MIN(13700,MAX(1,ROW()-1+設定!$B$30))))&lt;=0,$A7119&lt;設定!$B$28,$A7119&gt;設定!$B$29),0,IF(AND($C7119&gt;=MAX(INDEX($C$1:$C$13701,MAX(1,ROW()-設定!$B$24)):INDEX($C$1:$C$13701,MAX(1,ROW()-1))),$C7119&gt;MAX(INDEX($C$1:$C$13701,MIN(13701,ROW()+1)):INDEX($C$1:$C$13701,MIN(13701,ROW()+設定!$B$24))),$C7119&gt;=設定!$B$32,$C7119&gt;=MAX(MIN(INDEX($C$1:$C$13701,MAX(1,ROW()-設定!$B$26)):INDEX($C$1:$C$13701,MAX(1,ROW()-1))),MIN(INDEX($C$1:$C$13701,MIN(13701,ROW()+1)):INDEX($C$1:$C$13701,MIN(13701,ROW()+設定!$B$26))))*10^(設定!$B$27/20)),1,0))</f>
        <v>0</v>
      </c>
      <c r="G7119" s="33" t="n">
        <f aca="false">$G7118+IF($F7119=1,1,0)</f>
        <v>3</v>
      </c>
      <c r="H7119" s="0" t="str">
        <f aca="false">IF($F7119=1,$G7119,"")</f>
        <v/>
      </c>
    </row>
    <row r="7120" customFormat="false" ht="15" hidden="false" customHeight="false" outlineLevel="0" collapsed="false">
      <c r="A7120" s="30" t="n">
        <v>1112.1875</v>
      </c>
      <c r="B7120" s="31" t="n">
        <v>35.7078</v>
      </c>
      <c r="C7120" s="32" t="n">
        <f aca="false">IF($A7120="","",IF(設定!$B$21="dB",10^($B7120/20),ABS($B7120)))</f>
        <v>61.0084512208285</v>
      </c>
      <c r="D7120" s="32" t="n">
        <f aca="false">IF($A7120="","",$A7120^2)</f>
        <v>1236961.03515625</v>
      </c>
      <c r="E7120" s="32" t="n">
        <f aca="false">IF($A7120="","",IF($C7120&lt;=0,"",1/$C7120^2))</f>
        <v>0.000268670510176215</v>
      </c>
      <c r="F7120" s="33" t="n">
        <f aca="false">IF(OR(ROW()-設定!$B$30&lt;2,ROW()+設定!$B$30&gt;13701,N($A7120)&lt;=0,N(INDEX($A$2:$A$13701,MIN(13700,MAX(1,ROW()-1+設定!$B$30))))&lt;=0,$A7120&lt;設定!$B$28,$A7120&gt;設定!$B$29),0,IF(AND($C7120&gt;=MAX(INDEX($C$1:$C$13701,MAX(1,ROW()-設定!$B$24)):INDEX($C$1:$C$13701,MAX(1,ROW()-1))),$C7120&gt;MAX(INDEX($C$1:$C$13701,MIN(13701,ROW()+1)):INDEX($C$1:$C$13701,MIN(13701,ROW()+設定!$B$24))),$C7120&gt;=設定!$B$32,$C7120&gt;=MAX(MIN(INDEX($C$1:$C$13701,MAX(1,ROW()-設定!$B$26)):INDEX($C$1:$C$13701,MAX(1,ROW()-1))),MIN(INDEX($C$1:$C$13701,MIN(13701,ROW()+1)):INDEX($C$1:$C$13701,MIN(13701,ROW()+設定!$B$26))))*10^(設定!$B$27/20)),1,0))</f>
        <v>0</v>
      </c>
      <c r="G7120" s="33" t="n">
        <f aca="false">$G7119+IF($F7120=1,1,0)</f>
        <v>3</v>
      </c>
      <c r="H7120" s="0" t="str">
        <f aca="false">IF($F7120=1,$G7120,"")</f>
        <v/>
      </c>
    </row>
    <row r="7121" customFormat="false" ht="15" hidden="false" customHeight="false" outlineLevel="0" collapsed="false">
      <c r="A7121" s="30" t="n">
        <v>1112.34375</v>
      </c>
      <c r="B7121" s="31" t="n">
        <v>35.8395</v>
      </c>
      <c r="C7121" s="32" t="n">
        <f aca="false">IF($A7121="","",IF(設定!$B$21="dB",10^($B7121/20),ABS($B7121)))</f>
        <v>61.9405418208442</v>
      </c>
      <c r="D7121" s="32" t="n">
        <f aca="false">IF($A7121="","",$A7121^2)</f>
        <v>1237308.61816406</v>
      </c>
      <c r="E7121" s="32" t="n">
        <f aca="false">IF($A7121="","",IF($C7121&lt;=0,"",1/$C7121^2))</f>
        <v>0.000260645361178722</v>
      </c>
      <c r="F7121" s="33" t="n">
        <f aca="false">IF(OR(ROW()-設定!$B$30&lt;2,ROW()+設定!$B$30&gt;13701,N($A7121)&lt;=0,N(INDEX($A$2:$A$13701,MIN(13700,MAX(1,ROW()-1+設定!$B$30))))&lt;=0,$A7121&lt;設定!$B$28,$A7121&gt;設定!$B$29),0,IF(AND($C7121&gt;=MAX(INDEX($C$1:$C$13701,MAX(1,ROW()-設定!$B$24)):INDEX($C$1:$C$13701,MAX(1,ROW()-1))),$C7121&gt;MAX(INDEX($C$1:$C$13701,MIN(13701,ROW()+1)):INDEX($C$1:$C$13701,MIN(13701,ROW()+設定!$B$24))),$C7121&gt;=設定!$B$32,$C7121&gt;=MAX(MIN(INDEX($C$1:$C$13701,MAX(1,ROW()-設定!$B$26)):INDEX($C$1:$C$13701,MAX(1,ROW()-1))),MIN(INDEX($C$1:$C$13701,MIN(13701,ROW()+1)):INDEX($C$1:$C$13701,MIN(13701,ROW()+設定!$B$26))))*10^(設定!$B$27/20)),1,0))</f>
        <v>0</v>
      </c>
      <c r="G7121" s="33" t="n">
        <f aca="false">$G7120+IF($F7121=1,1,0)</f>
        <v>3</v>
      </c>
      <c r="H7121" s="0" t="str">
        <f aca="false">IF($F7121=1,$G7121,"")</f>
        <v/>
      </c>
    </row>
    <row r="7122" customFormat="false" ht="15" hidden="false" customHeight="false" outlineLevel="0" collapsed="false">
      <c r="A7122" s="30" t="n">
        <v>1112.5</v>
      </c>
      <c r="B7122" s="31" t="n">
        <v>35.9533</v>
      </c>
      <c r="C7122" s="32" t="n">
        <f aca="false">IF($A7122="","",IF(設定!$B$21="dB",10^($B7122/20),ABS($B7122)))</f>
        <v>62.7574082746509</v>
      </c>
      <c r="D7122" s="32" t="n">
        <f aca="false">IF($A7122="","",$A7122^2)</f>
        <v>1237656.25</v>
      </c>
      <c r="E7122" s="32" t="n">
        <f aca="false">IF($A7122="","",IF($C7122&lt;=0,"",1/$C7122^2))</f>
        <v>0.000253904267297451</v>
      </c>
      <c r="F7122" s="33" t="n">
        <f aca="false">IF(OR(ROW()-設定!$B$30&lt;2,ROW()+設定!$B$30&gt;13701,N($A7122)&lt;=0,N(INDEX($A$2:$A$13701,MIN(13700,MAX(1,ROW()-1+設定!$B$30))))&lt;=0,$A7122&lt;設定!$B$28,$A7122&gt;設定!$B$29),0,IF(AND($C7122&gt;=MAX(INDEX($C$1:$C$13701,MAX(1,ROW()-設定!$B$24)):INDEX($C$1:$C$13701,MAX(1,ROW()-1))),$C7122&gt;MAX(INDEX($C$1:$C$13701,MIN(13701,ROW()+1)):INDEX($C$1:$C$13701,MIN(13701,ROW()+設定!$B$24))),$C7122&gt;=設定!$B$32,$C7122&gt;=MAX(MIN(INDEX($C$1:$C$13701,MAX(1,ROW()-設定!$B$26)):INDEX($C$1:$C$13701,MAX(1,ROW()-1))),MIN(INDEX($C$1:$C$13701,MIN(13701,ROW()+1)):INDEX($C$1:$C$13701,MIN(13701,ROW()+設定!$B$26))))*10^(設定!$B$27/20)),1,0))</f>
        <v>0</v>
      </c>
      <c r="G7122" s="33" t="n">
        <f aca="false">$G7121+IF($F7122=1,1,0)</f>
        <v>3</v>
      </c>
      <c r="H7122" s="0" t="str">
        <f aca="false">IF($F7122=1,$G7122,"")</f>
        <v/>
      </c>
    </row>
    <row r="7123" customFormat="false" ht="15" hidden="false" customHeight="false" outlineLevel="0" collapsed="false">
      <c r="A7123" s="30" t="n">
        <v>1112.65625</v>
      </c>
      <c r="B7123" s="31" t="n">
        <v>35.8394</v>
      </c>
      <c r="C7123" s="32" t="n">
        <f aca="false">IF($A7123="","",IF(設定!$B$21="dB",10^($B7123/20),ABS($B7123)))</f>
        <v>61.9398287081079</v>
      </c>
      <c r="D7123" s="32" t="n">
        <f aca="false">IF($A7123="","",$A7123^2)</f>
        <v>1238003.93066406</v>
      </c>
      <c r="E7123" s="32" t="n">
        <f aca="false">IF($A7123="","",IF($C7123&lt;=0,"",1/$C7123^2))</f>
        <v>0.000260651362829051</v>
      </c>
      <c r="F7123" s="33" t="n">
        <f aca="false">IF(OR(ROW()-設定!$B$30&lt;2,ROW()+設定!$B$30&gt;13701,N($A7123)&lt;=0,N(INDEX($A$2:$A$13701,MIN(13700,MAX(1,ROW()-1+設定!$B$30))))&lt;=0,$A7123&lt;設定!$B$28,$A7123&gt;設定!$B$29),0,IF(AND($C7123&gt;=MAX(INDEX($C$1:$C$13701,MAX(1,ROW()-設定!$B$24)):INDEX($C$1:$C$13701,MAX(1,ROW()-1))),$C7123&gt;MAX(INDEX($C$1:$C$13701,MIN(13701,ROW()+1)):INDEX($C$1:$C$13701,MIN(13701,ROW()+設定!$B$24))),$C7123&gt;=設定!$B$32,$C7123&gt;=MAX(MIN(INDEX($C$1:$C$13701,MAX(1,ROW()-設定!$B$26)):INDEX($C$1:$C$13701,MAX(1,ROW()-1))),MIN(INDEX($C$1:$C$13701,MIN(13701,ROW()+1)):INDEX($C$1:$C$13701,MIN(13701,ROW()+設定!$B$26))))*10^(設定!$B$27/20)),1,0))</f>
        <v>0</v>
      </c>
      <c r="G7123" s="33" t="n">
        <f aca="false">$G7122+IF($F7123=1,1,0)</f>
        <v>3</v>
      </c>
      <c r="H7123" s="0" t="str">
        <f aca="false">IF($F7123=1,$G7123,"")</f>
        <v/>
      </c>
    </row>
    <row r="7124" customFormat="false" ht="15" hidden="false" customHeight="false" outlineLevel="0" collapsed="false">
      <c r="A7124" s="30" t="n">
        <v>1112.8125</v>
      </c>
      <c r="B7124" s="31" t="n">
        <v>36.1615</v>
      </c>
      <c r="C7124" s="32" t="n">
        <f aca="false">IF($A7124="","",IF(設定!$B$21="dB",10^($B7124/20),ABS($B7124)))</f>
        <v>64.2798715137867</v>
      </c>
      <c r="D7124" s="32" t="n">
        <f aca="false">IF($A7124="","",$A7124^2)</f>
        <v>1238351.66015625</v>
      </c>
      <c r="E7124" s="32" t="n">
        <f aca="false">IF($A7124="","",IF($C7124&lt;=0,"",1/$C7124^2))</f>
        <v>0.00024201929973162</v>
      </c>
      <c r="F7124" s="33" t="n">
        <f aca="false">IF(OR(ROW()-設定!$B$30&lt;2,ROW()+設定!$B$30&gt;13701,N($A7124)&lt;=0,N(INDEX($A$2:$A$13701,MIN(13700,MAX(1,ROW()-1+設定!$B$30))))&lt;=0,$A7124&lt;設定!$B$28,$A7124&gt;設定!$B$29),0,IF(AND($C7124&gt;=MAX(INDEX($C$1:$C$13701,MAX(1,ROW()-設定!$B$24)):INDEX($C$1:$C$13701,MAX(1,ROW()-1))),$C7124&gt;MAX(INDEX($C$1:$C$13701,MIN(13701,ROW()+1)):INDEX($C$1:$C$13701,MIN(13701,ROW()+設定!$B$24))),$C7124&gt;=設定!$B$32,$C7124&gt;=MAX(MIN(INDEX($C$1:$C$13701,MAX(1,ROW()-設定!$B$26)):INDEX($C$1:$C$13701,MAX(1,ROW()-1))),MIN(INDEX($C$1:$C$13701,MIN(13701,ROW()+1)):INDEX($C$1:$C$13701,MIN(13701,ROW()+設定!$B$26))))*10^(設定!$B$27/20)),1,0))</f>
        <v>0</v>
      </c>
      <c r="G7124" s="33" t="n">
        <f aca="false">$G7123+IF($F7124=1,1,0)</f>
        <v>3</v>
      </c>
      <c r="H7124" s="0" t="str">
        <f aca="false">IF($F7124=1,$G7124,"")</f>
        <v/>
      </c>
    </row>
    <row r="7125" customFormat="false" ht="15" hidden="false" customHeight="false" outlineLevel="0" collapsed="false">
      <c r="A7125" s="30" t="n">
        <v>1112.96875</v>
      </c>
      <c r="B7125" s="31" t="n">
        <v>36.477</v>
      </c>
      <c r="C7125" s="32" t="n">
        <f aca="false">IF($A7125="","",IF(設定!$B$21="dB",10^($B7125/20),ABS($B7125)))</f>
        <v>66.6576502082631</v>
      </c>
      <c r="D7125" s="32" t="n">
        <f aca="false">IF($A7125="","",$A7125^2)</f>
        <v>1238699.43847656</v>
      </c>
      <c r="E7125" s="32" t="n">
        <f aca="false">IF($A7125="","",IF($C7125&lt;=0,"",1/$C7125^2))</f>
        <v>0.00022506087344336</v>
      </c>
      <c r="F7125" s="33" t="n">
        <f aca="false">IF(OR(ROW()-設定!$B$30&lt;2,ROW()+設定!$B$30&gt;13701,N($A7125)&lt;=0,N(INDEX($A$2:$A$13701,MIN(13700,MAX(1,ROW()-1+設定!$B$30))))&lt;=0,$A7125&lt;設定!$B$28,$A7125&gt;設定!$B$29),0,IF(AND($C7125&gt;=MAX(INDEX($C$1:$C$13701,MAX(1,ROW()-設定!$B$24)):INDEX($C$1:$C$13701,MAX(1,ROW()-1))),$C7125&gt;MAX(INDEX($C$1:$C$13701,MIN(13701,ROW()+1)):INDEX($C$1:$C$13701,MIN(13701,ROW()+設定!$B$24))),$C7125&gt;=設定!$B$32,$C7125&gt;=MAX(MIN(INDEX($C$1:$C$13701,MAX(1,ROW()-設定!$B$26)):INDEX($C$1:$C$13701,MAX(1,ROW()-1))),MIN(INDEX($C$1:$C$13701,MIN(13701,ROW()+1)):INDEX($C$1:$C$13701,MIN(13701,ROW()+設定!$B$26))))*10^(設定!$B$27/20)),1,0))</f>
        <v>0</v>
      </c>
      <c r="G7125" s="33" t="n">
        <f aca="false">$G7124+IF($F7125=1,1,0)</f>
        <v>3</v>
      </c>
      <c r="H7125" s="0" t="str">
        <f aca="false">IF($F7125=1,$G7125,"")</f>
        <v/>
      </c>
    </row>
    <row r="7126" customFormat="false" ht="15" hidden="false" customHeight="false" outlineLevel="0" collapsed="false">
      <c r="A7126" s="30" t="n">
        <v>1113.125</v>
      </c>
      <c r="B7126" s="31" t="n">
        <v>36.425</v>
      </c>
      <c r="C7126" s="32" t="n">
        <f aca="false">IF($A7126="","",IF(設定!$B$21="dB",10^($B7126/20),ABS($B7126)))</f>
        <v>66.2597815904146</v>
      </c>
      <c r="D7126" s="32" t="n">
        <f aca="false">IF($A7126="","",$A7126^2)</f>
        <v>1239047.265625</v>
      </c>
      <c r="E7126" s="32" t="n">
        <f aca="false">IF($A7126="","",IF($C7126&lt;=0,"",1/$C7126^2))</f>
        <v>0.000227771824185732</v>
      </c>
      <c r="F7126" s="33" t="n">
        <f aca="false">IF(OR(ROW()-設定!$B$30&lt;2,ROW()+設定!$B$30&gt;13701,N($A7126)&lt;=0,N(INDEX($A$2:$A$13701,MIN(13700,MAX(1,ROW()-1+設定!$B$30))))&lt;=0,$A7126&lt;設定!$B$28,$A7126&gt;設定!$B$29),0,IF(AND($C7126&gt;=MAX(INDEX($C$1:$C$13701,MAX(1,ROW()-設定!$B$24)):INDEX($C$1:$C$13701,MAX(1,ROW()-1))),$C7126&gt;MAX(INDEX($C$1:$C$13701,MIN(13701,ROW()+1)):INDEX($C$1:$C$13701,MIN(13701,ROW()+設定!$B$24))),$C7126&gt;=設定!$B$32,$C7126&gt;=MAX(MIN(INDEX($C$1:$C$13701,MAX(1,ROW()-設定!$B$26)):INDEX($C$1:$C$13701,MAX(1,ROW()-1))),MIN(INDEX($C$1:$C$13701,MIN(13701,ROW()+1)):INDEX($C$1:$C$13701,MIN(13701,ROW()+設定!$B$26))))*10^(設定!$B$27/20)),1,0))</f>
        <v>0</v>
      </c>
      <c r="G7126" s="33" t="n">
        <f aca="false">$G7125+IF($F7126=1,1,0)</f>
        <v>3</v>
      </c>
      <c r="H7126" s="0" t="str">
        <f aca="false">IF($F7126=1,$G7126,"")</f>
        <v/>
      </c>
    </row>
    <row r="7127" customFormat="false" ht="15" hidden="false" customHeight="false" outlineLevel="0" collapsed="false">
      <c r="A7127" s="30" t="n">
        <v>1113.28125</v>
      </c>
      <c r="B7127" s="31" t="n">
        <v>36.7228</v>
      </c>
      <c r="C7127" s="32" t="n">
        <f aca="false">IF($A7127="","",IF(設定!$B$21="dB",10^($B7127/20),ABS($B7127)))</f>
        <v>68.570923736953</v>
      </c>
      <c r="D7127" s="32" t="n">
        <f aca="false">IF($A7127="","",$A7127^2)</f>
        <v>1239395.14160156</v>
      </c>
      <c r="E7127" s="32" t="n">
        <f aca="false">IF($A7127="","",IF($C7127&lt;=0,"",1/$C7127^2))</f>
        <v>0.000212676742624012</v>
      </c>
      <c r="F7127" s="33" t="n">
        <f aca="false">IF(OR(ROW()-設定!$B$30&lt;2,ROW()+設定!$B$30&gt;13701,N($A7127)&lt;=0,N(INDEX($A$2:$A$13701,MIN(13700,MAX(1,ROW()-1+設定!$B$30))))&lt;=0,$A7127&lt;設定!$B$28,$A7127&gt;設定!$B$29),0,IF(AND($C7127&gt;=MAX(INDEX($C$1:$C$13701,MAX(1,ROW()-設定!$B$24)):INDEX($C$1:$C$13701,MAX(1,ROW()-1))),$C7127&gt;MAX(INDEX($C$1:$C$13701,MIN(13701,ROW()+1)):INDEX($C$1:$C$13701,MIN(13701,ROW()+設定!$B$24))),$C7127&gt;=設定!$B$32,$C7127&gt;=MAX(MIN(INDEX($C$1:$C$13701,MAX(1,ROW()-設定!$B$26)):INDEX($C$1:$C$13701,MAX(1,ROW()-1))),MIN(INDEX($C$1:$C$13701,MIN(13701,ROW()+1)):INDEX($C$1:$C$13701,MIN(13701,ROW()+設定!$B$26))))*10^(設定!$B$27/20)),1,0))</f>
        <v>0</v>
      </c>
      <c r="G7127" s="33" t="n">
        <f aca="false">$G7126+IF($F7127=1,1,0)</f>
        <v>3</v>
      </c>
      <c r="H7127" s="0" t="str">
        <f aca="false">IF($F7127=1,$G7127,"")</f>
        <v/>
      </c>
    </row>
    <row r="7128" customFormat="false" ht="15" hidden="false" customHeight="false" outlineLevel="0" collapsed="false">
      <c r="A7128" s="30" t="n">
        <v>1113.4375</v>
      </c>
      <c r="B7128" s="31" t="n">
        <v>36.9156</v>
      </c>
      <c r="C7128" s="32" t="n">
        <f aca="false">IF($A7128="","",IF(設定!$B$21="dB",10^($B7128/20),ABS($B7128)))</f>
        <v>70.1100053092674</v>
      </c>
      <c r="D7128" s="32" t="n">
        <f aca="false">IF($A7128="","",$A7128^2)</f>
        <v>1239743.06640625</v>
      </c>
      <c r="E7128" s="32" t="n">
        <f aca="false">IF($A7128="","",IF($C7128&lt;=0,"",1/$C7128^2))</f>
        <v>0.000203441711132351</v>
      </c>
      <c r="F7128" s="33" t="n">
        <f aca="false">IF(OR(ROW()-設定!$B$30&lt;2,ROW()+設定!$B$30&gt;13701,N($A7128)&lt;=0,N(INDEX($A$2:$A$13701,MIN(13700,MAX(1,ROW()-1+設定!$B$30))))&lt;=0,$A7128&lt;設定!$B$28,$A7128&gt;設定!$B$29),0,IF(AND($C7128&gt;=MAX(INDEX($C$1:$C$13701,MAX(1,ROW()-設定!$B$24)):INDEX($C$1:$C$13701,MAX(1,ROW()-1))),$C7128&gt;MAX(INDEX($C$1:$C$13701,MIN(13701,ROW()+1)):INDEX($C$1:$C$13701,MIN(13701,ROW()+設定!$B$24))),$C7128&gt;=設定!$B$32,$C7128&gt;=MAX(MIN(INDEX($C$1:$C$13701,MAX(1,ROW()-設定!$B$26)):INDEX($C$1:$C$13701,MAX(1,ROW()-1))),MIN(INDEX($C$1:$C$13701,MIN(13701,ROW()+1)):INDEX($C$1:$C$13701,MIN(13701,ROW()+設定!$B$26))))*10^(設定!$B$27/20)),1,0))</f>
        <v>0</v>
      </c>
      <c r="G7128" s="33" t="n">
        <f aca="false">$G7127+IF($F7128=1,1,0)</f>
        <v>3</v>
      </c>
      <c r="H7128" s="0" t="str">
        <f aca="false">IF($F7128=1,$G7128,"")</f>
        <v/>
      </c>
    </row>
    <row r="7129" customFormat="false" ht="15" hidden="false" customHeight="false" outlineLevel="0" collapsed="false">
      <c r="A7129" s="30" t="n">
        <v>1113.59375</v>
      </c>
      <c r="B7129" s="31" t="n">
        <v>37.1999</v>
      </c>
      <c r="C7129" s="32" t="n">
        <f aca="false">IF($A7129="","",IF(設定!$B$21="dB",10^($B7129/20),ABS($B7129)))</f>
        <v>72.4427619745789</v>
      </c>
      <c r="D7129" s="32" t="n">
        <f aca="false">IF($A7129="","",$A7129^2)</f>
        <v>1240091.04003906</v>
      </c>
      <c r="E7129" s="32" t="n">
        <f aca="false">IF($A7129="","",IF($C7129&lt;=0,"",1/$C7129^2))</f>
        <v>0.000190550459332282</v>
      </c>
      <c r="F7129" s="33" t="n">
        <f aca="false">IF(OR(ROW()-設定!$B$30&lt;2,ROW()+設定!$B$30&gt;13701,N($A7129)&lt;=0,N(INDEX($A$2:$A$13701,MIN(13700,MAX(1,ROW()-1+設定!$B$30))))&lt;=0,$A7129&lt;設定!$B$28,$A7129&gt;設定!$B$29),0,IF(AND($C7129&gt;=MAX(INDEX($C$1:$C$13701,MAX(1,ROW()-設定!$B$24)):INDEX($C$1:$C$13701,MAX(1,ROW()-1))),$C7129&gt;MAX(INDEX($C$1:$C$13701,MIN(13701,ROW()+1)):INDEX($C$1:$C$13701,MIN(13701,ROW()+設定!$B$24))),$C7129&gt;=設定!$B$32,$C7129&gt;=MAX(MIN(INDEX($C$1:$C$13701,MAX(1,ROW()-設定!$B$26)):INDEX($C$1:$C$13701,MAX(1,ROW()-1))),MIN(INDEX($C$1:$C$13701,MIN(13701,ROW()+1)):INDEX($C$1:$C$13701,MIN(13701,ROW()+設定!$B$26))))*10^(設定!$B$27/20)),1,0))</f>
        <v>0</v>
      </c>
      <c r="G7129" s="33" t="n">
        <f aca="false">$G7128+IF($F7129=1,1,0)</f>
        <v>3</v>
      </c>
      <c r="H7129" s="0" t="str">
        <f aca="false">IF($F7129=1,$G7129,"")</f>
        <v/>
      </c>
    </row>
    <row r="7130" customFormat="false" ht="15" hidden="false" customHeight="false" outlineLevel="0" collapsed="false">
      <c r="A7130" s="30" t="n">
        <v>1113.75</v>
      </c>
      <c r="B7130" s="31" t="n">
        <v>37.3239</v>
      </c>
      <c r="C7130" s="32" t="n">
        <f aca="false">IF($A7130="","",IF(設定!$B$21="dB",10^($B7130/20),ABS($B7130)))</f>
        <v>73.4843741942179</v>
      </c>
      <c r="D7130" s="32" t="n">
        <f aca="false">IF($A7130="","",$A7130^2)</f>
        <v>1240439.0625</v>
      </c>
      <c r="E7130" s="32" t="n">
        <f aca="false">IF($A7130="","",IF($C7130&lt;=0,"",1/$C7130^2))</f>
        <v>0.00018518678839811</v>
      </c>
      <c r="F7130" s="33" t="n">
        <f aca="false">IF(OR(ROW()-設定!$B$30&lt;2,ROW()+設定!$B$30&gt;13701,N($A7130)&lt;=0,N(INDEX($A$2:$A$13701,MIN(13700,MAX(1,ROW()-1+設定!$B$30))))&lt;=0,$A7130&lt;設定!$B$28,$A7130&gt;設定!$B$29),0,IF(AND($C7130&gt;=MAX(INDEX($C$1:$C$13701,MAX(1,ROW()-設定!$B$24)):INDEX($C$1:$C$13701,MAX(1,ROW()-1))),$C7130&gt;MAX(INDEX($C$1:$C$13701,MIN(13701,ROW()+1)):INDEX($C$1:$C$13701,MIN(13701,ROW()+設定!$B$24))),$C7130&gt;=設定!$B$32,$C7130&gt;=MAX(MIN(INDEX($C$1:$C$13701,MAX(1,ROW()-設定!$B$26)):INDEX($C$1:$C$13701,MAX(1,ROW()-1))),MIN(INDEX($C$1:$C$13701,MIN(13701,ROW()+1)):INDEX($C$1:$C$13701,MIN(13701,ROW()+設定!$B$26))))*10^(設定!$B$27/20)),1,0))</f>
        <v>0</v>
      </c>
      <c r="G7130" s="33" t="n">
        <f aca="false">$G7129+IF($F7130=1,1,0)</f>
        <v>3</v>
      </c>
      <c r="H7130" s="0" t="str">
        <f aca="false">IF($F7130=1,$G7130,"")</f>
        <v/>
      </c>
    </row>
    <row r="7131" customFormat="false" ht="15" hidden="false" customHeight="false" outlineLevel="0" collapsed="false">
      <c r="A7131" s="30" t="n">
        <v>1113.90625</v>
      </c>
      <c r="B7131" s="31" t="n">
        <v>37.5131</v>
      </c>
      <c r="C7131" s="32" t="n">
        <f aca="false">IF($A7131="","",IF(設定!$B$21="dB",10^($B7131/20),ABS($B7131)))</f>
        <v>75.1026048007793</v>
      </c>
      <c r="D7131" s="32" t="n">
        <f aca="false">IF($A7131="","",$A7131^2)</f>
        <v>1240787.13378906</v>
      </c>
      <c r="E7131" s="32" t="n">
        <f aca="false">IF($A7131="","",IF($C7131&lt;=0,"",1/$C7131^2))</f>
        <v>0.000177292351387066</v>
      </c>
      <c r="F7131" s="33" t="n">
        <f aca="false">IF(OR(ROW()-設定!$B$30&lt;2,ROW()+設定!$B$30&gt;13701,N($A7131)&lt;=0,N(INDEX($A$2:$A$13701,MIN(13700,MAX(1,ROW()-1+設定!$B$30))))&lt;=0,$A7131&lt;設定!$B$28,$A7131&gt;設定!$B$29),0,IF(AND($C7131&gt;=MAX(INDEX($C$1:$C$13701,MAX(1,ROW()-設定!$B$24)):INDEX($C$1:$C$13701,MAX(1,ROW()-1))),$C7131&gt;MAX(INDEX($C$1:$C$13701,MIN(13701,ROW()+1)):INDEX($C$1:$C$13701,MIN(13701,ROW()+設定!$B$24))),$C7131&gt;=設定!$B$32,$C7131&gt;=MAX(MIN(INDEX($C$1:$C$13701,MAX(1,ROW()-設定!$B$26)):INDEX($C$1:$C$13701,MAX(1,ROW()-1))),MIN(INDEX($C$1:$C$13701,MIN(13701,ROW()+1)):INDEX($C$1:$C$13701,MIN(13701,ROW()+設定!$B$26))))*10^(設定!$B$27/20)),1,0))</f>
        <v>0</v>
      </c>
      <c r="G7131" s="33" t="n">
        <f aca="false">$G7130+IF($F7131=1,1,0)</f>
        <v>3</v>
      </c>
      <c r="H7131" s="0" t="str">
        <f aca="false">IF($F7131=1,$G7131,"")</f>
        <v/>
      </c>
    </row>
    <row r="7132" customFormat="false" ht="15" hidden="false" customHeight="false" outlineLevel="0" collapsed="false">
      <c r="A7132" s="30" t="n">
        <v>1114.0625</v>
      </c>
      <c r="B7132" s="31" t="n">
        <v>37.6335</v>
      </c>
      <c r="C7132" s="32" t="n">
        <f aca="false">IF($A7132="","",IF(設定!$B$21="dB",10^($B7132/20),ABS($B7132)))</f>
        <v>76.150892903461</v>
      </c>
      <c r="D7132" s="32" t="n">
        <f aca="false">IF($A7132="","",$A7132^2)</f>
        <v>1241135.25390625</v>
      </c>
      <c r="E7132" s="32" t="n">
        <f aca="false">IF($A7132="","",IF($C7132&lt;=0,"",1/$C7132^2))</f>
        <v>0.000172444759127939</v>
      </c>
      <c r="F7132" s="33" t="n">
        <f aca="false">IF(OR(ROW()-設定!$B$30&lt;2,ROW()+設定!$B$30&gt;13701,N($A7132)&lt;=0,N(INDEX($A$2:$A$13701,MIN(13700,MAX(1,ROW()-1+設定!$B$30))))&lt;=0,$A7132&lt;設定!$B$28,$A7132&gt;設定!$B$29),0,IF(AND($C7132&gt;=MAX(INDEX($C$1:$C$13701,MAX(1,ROW()-設定!$B$24)):INDEX($C$1:$C$13701,MAX(1,ROW()-1))),$C7132&gt;MAX(INDEX($C$1:$C$13701,MIN(13701,ROW()+1)):INDEX($C$1:$C$13701,MIN(13701,ROW()+設定!$B$24))),$C7132&gt;=設定!$B$32,$C7132&gt;=MAX(MIN(INDEX($C$1:$C$13701,MAX(1,ROW()-設定!$B$26)):INDEX($C$1:$C$13701,MAX(1,ROW()-1))),MIN(INDEX($C$1:$C$13701,MIN(13701,ROW()+1)):INDEX($C$1:$C$13701,MIN(13701,ROW()+設定!$B$26))))*10^(設定!$B$27/20)),1,0))</f>
        <v>0</v>
      </c>
      <c r="G7132" s="33" t="n">
        <f aca="false">$G7131+IF($F7132=1,1,0)</f>
        <v>3</v>
      </c>
      <c r="H7132" s="0" t="str">
        <f aca="false">IF($F7132=1,$G7132,"")</f>
        <v/>
      </c>
    </row>
    <row r="7133" customFormat="false" ht="15" hidden="false" customHeight="false" outlineLevel="0" collapsed="false">
      <c r="A7133" s="30" t="n">
        <v>1114.21875</v>
      </c>
      <c r="B7133" s="31" t="n">
        <v>37.8778</v>
      </c>
      <c r="C7133" s="32" t="n">
        <f aca="false">IF($A7133="","",IF(設定!$B$21="dB",10^($B7133/20),ABS($B7133)))</f>
        <v>78.3231237417906</v>
      </c>
      <c r="D7133" s="32" t="n">
        <f aca="false">IF($A7133="","",$A7133^2)</f>
        <v>1241483.42285156</v>
      </c>
      <c r="E7133" s="32" t="n">
        <f aca="false">IF($A7133="","",IF($C7133&lt;=0,"",1/$C7133^2))</f>
        <v>0.000163012159212988</v>
      </c>
      <c r="F7133" s="33" t="n">
        <f aca="false">IF(OR(ROW()-設定!$B$30&lt;2,ROW()+設定!$B$30&gt;13701,N($A7133)&lt;=0,N(INDEX($A$2:$A$13701,MIN(13700,MAX(1,ROW()-1+設定!$B$30))))&lt;=0,$A7133&lt;設定!$B$28,$A7133&gt;設定!$B$29),0,IF(AND($C7133&gt;=MAX(INDEX($C$1:$C$13701,MAX(1,ROW()-設定!$B$24)):INDEX($C$1:$C$13701,MAX(1,ROW()-1))),$C7133&gt;MAX(INDEX($C$1:$C$13701,MIN(13701,ROW()+1)):INDEX($C$1:$C$13701,MIN(13701,ROW()+設定!$B$24))),$C7133&gt;=設定!$B$32,$C7133&gt;=MAX(MIN(INDEX($C$1:$C$13701,MAX(1,ROW()-設定!$B$26)):INDEX($C$1:$C$13701,MAX(1,ROW()-1))),MIN(INDEX($C$1:$C$13701,MIN(13701,ROW()+1)):INDEX($C$1:$C$13701,MIN(13701,ROW()+設定!$B$26))))*10^(設定!$B$27/20)),1,0))</f>
        <v>0</v>
      </c>
      <c r="G7133" s="33" t="n">
        <f aca="false">$G7132+IF($F7133=1,1,0)</f>
        <v>3</v>
      </c>
      <c r="H7133" s="0" t="str">
        <f aca="false">IF($F7133=1,$G7133,"")</f>
        <v/>
      </c>
    </row>
    <row r="7134" customFormat="false" ht="15" hidden="false" customHeight="false" outlineLevel="0" collapsed="false">
      <c r="A7134" s="30" t="n">
        <v>1114.375</v>
      </c>
      <c r="B7134" s="31" t="n">
        <v>38.0661</v>
      </c>
      <c r="C7134" s="32" t="n">
        <f aca="false">IF($A7134="","",IF(設定!$B$21="dB",10^($B7134/20),ABS($B7134)))</f>
        <v>80.0396166657861</v>
      </c>
      <c r="D7134" s="32" t="n">
        <f aca="false">IF($A7134="","",$A7134^2)</f>
        <v>1241831.640625</v>
      </c>
      <c r="E7134" s="32" t="n">
        <f aca="false">IF($A7134="","",IF($C7134&lt;=0,"",1/$C7134^2))</f>
        <v>0.000156095362275583</v>
      </c>
      <c r="F7134" s="33" t="n">
        <f aca="false">IF(OR(ROW()-設定!$B$30&lt;2,ROW()+設定!$B$30&gt;13701,N($A7134)&lt;=0,N(INDEX($A$2:$A$13701,MIN(13700,MAX(1,ROW()-1+設定!$B$30))))&lt;=0,$A7134&lt;設定!$B$28,$A7134&gt;設定!$B$29),0,IF(AND($C7134&gt;=MAX(INDEX($C$1:$C$13701,MAX(1,ROW()-設定!$B$24)):INDEX($C$1:$C$13701,MAX(1,ROW()-1))),$C7134&gt;MAX(INDEX($C$1:$C$13701,MIN(13701,ROW()+1)):INDEX($C$1:$C$13701,MIN(13701,ROW()+設定!$B$24))),$C7134&gt;=設定!$B$32,$C7134&gt;=MAX(MIN(INDEX($C$1:$C$13701,MAX(1,ROW()-設定!$B$26)):INDEX($C$1:$C$13701,MAX(1,ROW()-1))),MIN(INDEX($C$1:$C$13701,MIN(13701,ROW()+1)):INDEX($C$1:$C$13701,MIN(13701,ROW()+設定!$B$26))))*10^(設定!$B$27/20)),1,0))</f>
        <v>0</v>
      </c>
      <c r="G7134" s="33" t="n">
        <f aca="false">$G7133+IF($F7134=1,1,0)</f>
        <v>3</v>
      </c>
      <c r="H7134" s="0" t="str">
        <f aca="false">IF($F7134=1,$G7134,"")</f>
        <v/>
      </c>
    </row>
    <row r="7135" customFormat="false" ht="15" hidden="false" customHeight="false" outlineLevel="0" collapsed="false">
      <c r="A7135" s="30" t="n">
        <v>1114.53125</v>
      </c>
      <c r="B7135" s="31" t="n">
        <v>38.3618</v>
      </c>
      <c r="C7135" s="32" t="n">
        <f aca="false">IF($A7135="","",IF(設定!$B$21="dB",10^($B7135/20),ABS($B7135)))</f>
        <v>82.8113758147268</v>
      </c>
      <c r="D7135" s="32" t="n">
        <f aca="false">IF($A7135="","",$A7135^2)</f>
        <v>1242179.90722656</v>
      </c>
      <c r="E7135" s="32" t="n">
        <f aca="false">IF($A7135="","",IF($C7135&lt;=0,"",1/$C7135^2))</f>
        <v>0.000145820975764224</v>
      </c>
      <c r="F7135" s="33" t="n">
        <f aca="false">IF(OR(ROW()-設定!$B$30&lt;2,ROW()+設定!$B$30&gt;13701,N($A7135)&lt;=0,N(INDEX($A$2:$A$13701,MIN(13700,MAX(1,ROW()-1+設定!$B$30))))&lt;=0,$A7135&lt;設定!$B$28,$A7135&gt;設定!$B$29),0,IF(AND($C7135&gt;=MAX(INDEX($C$1:$C$13701,MAX(1,ROW()-設定!$B$24)):INDEX($C$1:$C$13701,MAX(1,ROW()-1))),$C7135&gt;MAX(INDEX($C$1:$C$13701,MIN(13701,ROW()+1)):INDEX($C$1:$C$13701,MIN(13701,ROW()+設定!$B$24))),$C7135&gt;=設定!$B$32,$C7135&gt;=MAX(MIN(INDEX($C$1:$C$13701,MAX(1,ROW()-設定!$B$26)):INDEX($C$1:$C$13701,MAX(1,ROW()-1))),MIN(INDEX($C$1:$C$13701,MIN(13701,ROW()+1)):INDEX($C$1:$C$13701,MIN(13701,ROW()+設定!$B$26))))*10^(設定!$B$27/20)),1,0))</f>
        <v>0</v>
      </c>
      <c r="G7135" s="33" t="n">
        <f aca="false">$G7134+IF($F7135=1,1,0)</f>
        <v>3</v>
      </c>
      <c r="H7135" s="0" t="str">
        <f aca="false">IF($F7135=1,$G7135,"")</f>
        <v/>
      </c>
    </row>
    <row r="7136" customFormat="false" ht="15" hidden="false" customHeight="false" outlineLevel="0" collapsed="false">
      <c r="A7136" s="30" t="n">
        <v>1114.6875</v>
      </c>
      <c r="B7136" s="31" t="n">
        <v>38.4806</v>
      </c>
      <c r="C7136" s="32" t="n">
        <f aca="false">IF($A7136="","",IF(設定!$B$21="dB",10^($B7136/20),ABS($B7136)))</f>
        <v>83.9517976363807</v>
      </c>
      <c r="D7136" s="32" t="n">
        <f aca="false">IF($A7136="","",$A7136^2)</f>
        <v>1242528.22265625</v>
      </c>
      <c r="E7136" s="32" t="n">
        <f aca="false">IF($A7136="","",IF($C7136&lt;=0,"",1/$C7136^2))</f>
        <v>0.000141886148518939</v>
      </c>
      <c r="F7136" s="33" t="n">
        <f aca="false">IF(OR(ROW()-設定!$B$30&lt;2,ROW()+設定!$B$30&gt;13701,N($A7136)&lt;=0,N(INDEX($A$2:$A$13701,MIN(13700,MAX(1,ROW()-1+設定!$B$30))))&lt;=0,$A7136&lt;設定!$B$28,$A7136&gt;設定!$B$29),0,IF(AND($C7136&gt;=MAX(INDEX($C$1:$C$13701,MAX(1,ROW()-設定!$B$24)):INDEX($C$1:$C$13701,MAX(1,ROW()-1))),$C7136&gt;MAX(INDEX($C$1:$C$13701,MIN(13701,ROW()+1)):INDEX($C$1:$C$13701,MIN(13701,ROW()+設定!$B$24))),$C7136&gt;=設定!$B$32,$C7136&gt;=MAX(MIN(INDEX($C$1:$C$13701,MAX(1,ROW()-設定!$B$26)):INDEX($C$1:$C$13701,MAX(1,ROW()-1))),MIN(INDEX($C$1:$C$13701,MIN(13701,ROW()+1)):INDEX($C$1:$C$13701,MIN(13701,ROW()+設定!$B$26))))*10^(設定!$B$27/20)),1,0))</f>
        <v>0</v>
      </c>
      <c r="G7136" s="33" t="n">
        <f aca="false">$G7135+IF($F7136=1,1,0)</f>
        <v>3</v>
      </c>
      <c r="H7136" s="0" t="str">
        <f aca="false">IF($F7136=1,$G7136,"")</f>
        <v/>
      </c>
    </row>
    <row r="7137" customFormat="false" ht="15" hidden="false" customHeight="false" outlineLevel="0" collapsed="false">
      <c r="A7137" s="30" t="n">
        <v>1114.84375</v>
      </c>
      <c r="B7137" s="31" t="n">
        <v>38.8219</v>
      </c>
      <c r="C7137" s="32" t="n">
        <f aca="false">IF($A7137="","",IF(設定!$B$21="dB",10^($B7137/20),ABS($B7137)))</f>
        <v>87.3162347906962</v>
      </c>
      <c r="D7137" s="32" t="n">
        <f aca="false">IF($A7137="","",$A7137^2)</f>
        <v>1242876.58691406</v>
      </c>
      <c r="E7137" s="32" t="n">
        <f aca="false">IF($A7137="","",IF($C7137&lt;=0,"",1/$C7137^2))</f>
        <v>0.000131162594871142</v>
      </c>
      <c r="F7137" s="33" t="n">
        <f aca="false">IF(OR(ROW()-設定!$B$30&lt;2,ROW()+設定!$B$30&gt;13701,N($A7137)&lt;=0,N(INDEX($A$2:$A$13701,MIN(13700,MAX(1,ROW()-1+設定!$B$30))))&lt;=0,$A7137&lt;設定!$B$28,$A7137&gt;設定!$B$29),0,IF(AND($C7137&gt;=MAX(INDEX($C$1:$C$13701,MAX(1,ROW()-設定!$B$24)):INDEX($C$1:$C$13701,MAX(1,ROW()-1))),$C7137&gt;MAX(INDEX($C$1:$C$13701,MIN(13701,ROW()+1)):INDEX($C$1:$C$13701,MIN(13701,ROW()+設定!$B$24))),$C7137&gt;=設定!$B$32,$C7137&gt;=MAX(MIN(INDEX($C$1:$C$13701,MAX(1,ROW()-設定!$B$26)):INDEX($C$1:$C$13701,MAX(1,ROW()-1))),MIN(INDEX($C$1:$C$13701,MIN(13701,ROW()+1)):INDEX($C$1:$C$13701,MIN(13701,ROW()+設定!$B$26))))*10^(設定!$B$27/20)),1,0))</f>
        <v>0</v>
      </c>
      <c r="G7137" s="33" t="n">
        <f aca="false">$G7136+IF($F7137=1,1,0)</f>
        <v>3</v>
      </c>
      <c r="H7137" s="0" t="str">
        <f aca="false">IF($F7137=1,$G7137,"")</f>
        <v/>
      </c>
    </row>
    <row r="7138" customFormat="false" ht="15" hidden="false" customHeight="false" outlineLevel="0" collapsed="false">
      <c r="A7138" s="30" t="n">
        <v>1115</v>
      </c>
      <c r="B7138" s="31" t="n">
        <v>38.7614</v>
      </c>
      <c r="C7138" s="32" t="n">
        <f aca="false">IF($A7138="","",IF(設定!$B$21="dB",10^($B7138/20),ABS($B7138)))</f>
        <v>86.7101624764746</v>
      </c>
      <c r="D7138" s="32" t="n">
        <f aca="false">IF($A7138="","",$A7138^2)</f>
        <v>1243225</v>
      </c>
      <c r="E7138" s="32" t="n">
        <f aca="false">IF($A7138="","",IF($C7138&lt;=0,"",1/$C7138^2))</f>
        <v>0.000133002559926785</v>
      </c>
      <c r="F7138" s="33" t="n">
        <f aca="false">IF(OR(ROW()-設定!$B$30&lt;2,ROW()+設定!$B$30&gt;13701,N($A7138)&lt;=0,N(INDEX($A$2:$A$13701,MIN(13700,MAX(1,ROW()-1+設定!$B$30))))&lt;=0,$A7138&lt;設定!$B$28,$A7138&gt;設定!$B$29),0,IF(AND($C7138&gt;=MAX(INDEX($C$1:$C$13701,MAX(1,ROW()-設定!$B$24)):INDEX($C$1:$C$13701,MAX(1,ROW()-1))),$C7138&gt;MAX(INDEX($C$1:$C$13701,MIN(13701,ROW()+1)):INDEX($C$1:$C$13701,MIN(13701,ROW()+設定!$B$24))),$C7138&gt;=設定!$B$32,$C7138&gt;=MAX(MIN(INDEX($C$1:$C$13701,MAX(1,ROW()-設定!$B$26)):INDEX($C$1:$C$13701,MAX(1,ROW()-1))),MIN(INDEX($C$1:$C$13701,MIN(13701,ROW()+1)):INDEX($C$1:$C$13701,MIN(13701,ROW()+設定!$B$26))))*10^(設定!$B$27/20)),1,0))</f>
        <v>0</v>
      </c>
      <c r="G7138" s="33" t="n">
        <f aca="false">$G7137+IF($F7138=1,1,0)</f>
        <v>3</v>
      </c>
      <c r="H7138" s="0" t="str">
        <f aca="false">IF($F7138=1,$G7138,"")</f>
        <v/>
      </c>
    </row>
    <row r="7139" customFormat="false" ht="15" hidden="false" customHeight="false" outlineLevel="0" collapsed="false">
      <c r="A7139" s="30" t="n">
        <v>1115.15625</v>
      </c>
      <c r="B7139" s="31" t="n">
        <v>39.2883</v>
      </c>
      <c r="C7139" s="32" t="n">
        <f aca="false">IF($A7139="","",IF(設定!$B$21="dB",10^($B7139/20),ABS($B7139)))</f>
        <v>92.1329548714292</v>
      </c>
      <c r="D7139" s="32" t="n">
        <f aca="false">IF($A7139="","",$A7139^2)</f>
        <v>1243573.46191406</v>
      </c>
      <c r="E7139" s="32" t="n">
        <f aca="false">IF($A7139="","",IF($C7139&lt;=0,"",1/$C7139^2))</f>
        <v>0.000117806702520504</v>
      </c>
      <c r="F7139" s="33" t="n">
        <f aca="false">IF(OR(ROW()-設定!$B$30&lt;2,ROW()+設定!$B$30&gt;13701,N($A7139)&lt;=0,N(INDEX($A$2:$A$13701,MIN(13700,MAX(1,ROW()-1+設定!$B$30))))&lt;=0,$A7139&lt;設定!$B$28,$A7139&gt;設定!$B$29),0,IF(AND($C7139&gt;=MAX(INDEX($C$1:$C$13701,MAX(1,ROW()-設定!$B$24)):INDEX($C$1:$C$13701,MAX(1,ROW()-1))),$C7139&gt;MAX(INDEX($C$1:$C$13701,MIN(13701,ROW()+1)):INDEX($C$1:$C$13701,MIN(13701,ROW()+設定!$B$24))),$C7139&gt;=設定!$B$32,$C7139&gt;=MAX(MIN(INDEX($C$1:$C$13701,MAX(1,ROW()-設定!$B$26)):INDEX($C$1:$C$13701,MAX(1,ROW()-1))),MIN(INDEX($C$1:$C$13701,MIN(13701,ROW()+1)):INDEX($C$1:$C$13701,MIN(13701,ROW()+設定!$B$26))))*10^(設定!$B$27/20)),1,0))</f>
        <v>0</v>
      </c>
      <c r="G7139" s="33" t="n">
        <f aca="false">$G7138+IF($F7139=1,1,0)</f>
        <v>3</v>
      </c>
      <c r="H7139" s="0" t="str">
        <f aca="false">IF($F7139=1,$G7139,"")</f>
        <v/>
      </c>
    </row>
    <row r="7140" customFormat="false" ht="15" hidden="false" customHeight="false" outlineLevel="0" collapsed="false">
      <c r="A7140" s="30" t="n">
        <v>1115.3125</v>
      </c>
      <c r="B7140" s="31" t="n">
        <v>39.381</v>
      </c>
      <c r="C7140" s="32" t="n">
        <f aca="false">IF($A7140="","",IF(設定!$B$21="dB",10^($B7140/20),ABS($B7140)))</f>
        <v>93.1215079394567</v>
      </c>
      <c r="D7140" s="32" t="n">
        <f aca="false">IF($A7140="","",$A7140^2)</f>
        <v>1243921.97265625</v>
      </c>
      <c r="E7140" s="32" t="n">
        <f aca="false">IF($A7140="","",IF($C7140&lt;=0,"",1/$C7140^2))</f>
        <v>0.000115318769596851</v>
      </c>
      <c r="F7140" s="33" t="n">
        <f aca="false">IF(OR(ROW()-設定!$B$30&lt;2,ROW()+設定!$B$30&gt;13701,N($A7140)&lt;=0,N(INDEX($A$2:$A$13701,MIN(13700,MAX(1,ROW()-1+設定!$B$30))))&lt;=0,$A7140&lt;設定!$B$28,$A7140&gt;設定!$B$29),0,IF(AND($C7140&gt;=MAX(INDEX($C$1:$C$13701,MAX(1,ROW()-設定!$B$24)):INDEX($C$1:$C$13701,MAX(1,ROW()-1))),$C7140&gt;MAX(INDEX($C$1:$C$13701,MIN(13701,ROW()+1)):INDEX($C$1:$C$13701,MIN(13701,ROW()+設定!$B$24))),$C7140&gt;=設定!$B$32,$C7140&gt;=MAX(MIN(INDEX($C$1:$C$13701,MAX(1,ROW()-設定!$B$26)):INDEX($C$1:$C$13701,MAX(1,ROW()-1))),MIN(INDEX($C$1:$C$13701,MIN(13701,ROW()+1)):INDEX($C$1:$C$13701,MIN(13701,ROW()+設定!$B$26))))*10^(設定!$B$27/20)),1,0))</f>
        <v>0</v>
      </c>
      <c r="G7140" s="33" t="n">
        <f aca="false">$G7139+IF($F7140=1,1,0)</f>
        <v>3</v>
      </c>
      <c r="H7140" s="0" t="str">
        <f aca="false">IF($F7140=1,$G7140,"")</f>
        <v/>
      </c>
    </row>
    <row r="7141" customFormat="false" ht="15" hidden="false" customHeight="false" outlineLevel="0" collapsed="false">
      <c r="A7141" s="30" t="n">
        <v>1115.46875</v>
      </c>
      <c r="B7141" s="31" t="n">
        <v>39.7529</v>
      </c>
      <c r="C7141" s="32" t="n">
        <f aca="false">IF($A7141="","",IF(設定!$B$21="dB",10^($B7141/20),ABS($B7141)))</f>
        <v>97.1952407863386</v>
      </c>
      <c r="D7141" s="32" t="n">
        <f aca="false">IF($A7141="","",$A7141^2)</f>
        <v>1244270.53222656</v>
      </c>
      <c r="E7141" s="32" t="n">
        <f aca="false">IF($A7141="","",IF($C7141&lt;=0,"",1/$C7141^2))</f>
        <v>0.000105854664494705</v>
      </c>
      <c r="F7141" s="33" t="n">
        <f aca="false">IF(OR(ROW()-設定!$B$30&lt;2,ROW()+設定!$B$30&gt;13701,N($A7141)&lt;=0,N(INDEX($A$2:$A$13701,MIN(13700,MAX(1,ROW()-1+設定!$B$30))))&lt;=0,$A7141&lt;設定!$B$28,$A7141&gt;設定!$B$29),0,IF(AND($C7141&gt;=MAX(INDEX($C$1:$C$13701,MAX(1,ROW()-設定!$B$24)):INDEX($C$1:$C$13701,MAX(1,ROW()-1))),$C7141&gt;MAX(INDEX($C$1:$C$13701,MIN(13701,ROW()+1)):INDEX($C$1:$C$13701,MIN(13701,ROW()+設定!$B$24))),$C7141&gt;=設定!$B$32,$C7141&gt;=MAX(MIN(INDEX($C$1:$C$13701,MAX(1,ROW()-設定!$B$26)):INDEX($C$1:$C$13701,MAX(1,ROW()-1))),MIN(INDEX($C$1:$C$13701,MIN(13701,ROW()+1)):INDEX($C$1:$C$13701,MIN(13701,ROW()+設定!$B$26))))*10^(設定!$B$27/20)),1,0))</f>
        <v>0</v>
      </c>
      <c r="G7141" s="33" t="n">
        <f aca="false">$G7140+IF($F7141=1,1,0)</f>
        <v>3</v>
      </c>
      <c r="H7141" s="0" t="str">
        <f aca="false">IF($F7141=1,$G7141,"")</f>
        <v/>
      </c>
    </row>
    <row r="7142" customFormat="false" ht="15" hidden="false" customHeight="false" outlineLevel="0" collapsed="false">
      <c r="A7142" s="30" t="n">
        <v>1115.625</v>
      </c>
      <c r="B7142" s="31" t="n">
        <v>39.891</v>
      </c>
      <c r="C7142" s="32" t="n">
        <f aca="false">IF($A7142="","",IF(設定!$B$21="dB",10^($B7142/20),ABS($B7142)))</f>
        <v>98.7529322717261</v>
      </c>
      <c r="D7142" s="32" t="n">
        <f aca="false">IF($A7142="","",$A7142^2)</f>
        <v>1244619.140625</v>
      </c>
      <c r="E7142" s="32" t="n">
        <f aca="false">IF($A7142="","",IF($C7142&lt;=0,"",1/$C7142^2))</f>
        <v>0.000102541578835523</v>
      </c>
      <c r="F7142" s="33" t="n">
        <f aca="false">IF(OR(ROW()-設定!$B$30&lt;2,ROW()+設定!$B$30&gt;13701,N($A7142)&lt;=0,N(INDEX($A$2:$A$13701,MIN(13700,MAX(1,ROW()-1+設定!$B$30))))&lt;=0,$A7142&lt;設定!$B$28,$A7142&gt;設定!$B$29),0,IF(AND($C7142&gt;=MAX(INDEX($C$1:$C$13701,MAX(1,ROW()-設定!$B$24)):INDEX($C$1:$C$13701,MAX(1,ROW()-1))),$C7142&gt;MAX(INDEX($C$1:$C$13701,MIN(13701,ROW()+1)):INDEX($C$1:$C$13701,MIN(13701,ROW()+設定!$B$24))),$C7142&gt;=設定!$B$32,$C7142&gt;=MAX(MIN(INDEX($C$1:$C$13701,MAX(1,ROW()-設定!$B$26)):INDEX($C$1:$C$13701,MAX(1,ROW()-1))),MIN(INDEX($C$1:$C$13701,MIN(13701,ROW()+1)):INDEX($C$1:$C$13701,MIN(13701,ROW()+設定!$B$26))))*10^(設定!$B$27/20)),1,0))</f>
        <v>0</v>
      </c>
      <c r="G7142" s="33" t="n">
        <f aca="false">$G7141+IF($F7142=1,1,0)</f>
        <v>3</v>
      </c>
      <c r="H7142" s="0" t="str">
        <f aca="false">IF($F7142=1,$G7142,"")</f>
        <v/>
      </c>
    </row>
    <row r="7143" customFormat="false" ht="15" hidden="false" customHeight="false" outlineLevel="0" collapsed="false">
      <c r="A7143" s="30" t="n">
        <v>1115.78125</v>
      </c>
      <c r="B7143" s="31" t="n">
        <v>40.2213</v>
      </c>
      <c r="C7143" s="32" t="n">
        <f aca="false">IF($A7143="","",IF(設定!$B$21="dB",10^($B7143/20),ABS($B7143)))</f>
        <v>102.580544504389</v>
      </c>
      <c r="D7143" s="32" t="n">
        <f aca="false">IF($A7143="","",$A7143^2)</f>
        <v>1244967.79785156</v>
      </c>
      <c r="E7143" s="32" t="n">
        <f aca="false">IF($A7143="","",IF($C7143&lt;=0,"",1/$C7143^2))</f>
        <v>9.50320285944579E-005</v>
      </c>
      <c r="F7143" s="33" t="n">
        <f aca="false">IF(OR(ROW()-設定!$B$30&lt;2,ROW()+設定!$B$30&gt;13701,N($A7143)&lt;=0,N(INDEX($A$2:$A$13701,MIN(13700,MAX(1,ROW()-1+設定!$B$30))))&lt;=0,$A7143&lt;設定!$B$28,$A7143&gt;設定!$B$29),0,IF(AND($C7143&gt;=MAX(INDEX($C$1:$C$13701,MAX(1,ROW()-設定!$B$24)):INDEX($C$1:$C$13701,MAX(1,ROW()-1))),$C7143&gt;MAX(INDEX($C$1:$C$13701,MIN(13701,ROW()+1)):INDEX($C$1:$C$13701,MIN(13701,ROW()+設定!$B$24))),$C7143&gt;=設定!$B$32,$C7143&gt;=MAX(MIN(INDEX($C$1:$C$13701,MAX(1,ROW()-設定!$B$26)):INDEX($C$1:$C$13701,MAX(1,ROW()-1))),MIN(INDEX($C$1:$C$13701,MIN(13701,ROW()+1)):INDEX($C$1:$C$13701,MIN(13701,ROW()+設定!$B$26))))*10^(設定!$B$27/20)),1,0))</f>
        <v>0</v>
      </c>
      <c r="G7143" s="33" t="n">
        <f aca="false">$G7142+IF($F7143=1,1,0)</f>
        <v>3</v>
      </c>
      <c r="H7143" s="0" t="str">
        <f aca="false">IF($F7143=1,$G7143,"")</f>
        <v/>
      </c>
    </row>
    <row r="7144" customFormat="false" ht="15" hidden="false" customHeight="false" outlineLevel="0" collapsed="false">
      <c r="A7144" s="30" t="n">
        <v>1115.9375</v>
      </c>
      <c r="B7144" s="31" t="n">
        <v>40.5443</v>
      </c>
      <c r="C7144" s="32" t="n">
        <f aca="false">IF($A7144="","",IF(設定!$B$21="dB",10^($B7144/20),ABS($B7144)))</f>
        <v>106.466995881392</v>
      </c>
      <c r="D7144" s="32" t="n">
        <f aca="false">IF($A7144="","",$A7144^2)</f>
        <v>1245316.50390625</v>
      </c>
      <c r="E7144" s="32" t="n">
        <f aca="false">IF($A7144="","",IF($C7144&lt;=0,"",1/$C7144^2))</f>
        <v>8.8220598548232E-005</v>
      </c>
      <c r="F7144" s="33" t="n">
        <f aca="false">IF(OR(ROW()-設定!$B$30&lt;2,ROW()+設定!$B$30&gt;13701,N($A7144)&lt;=0,N(INDEX($A$2:$A$13701,MIN(13700,MAX(1,ROW()-1+設定!$B$30))))&lt;=0,$A7144&lt;設定!$B$28,$A7144&gt;設定!$B$29),0,IF(AND($C7144&gt;=MAX(INDEX($C$1:$C$13701,MAX(1,ROW()-設定!$B$24)):INDEX($C$1:$C$13701,MAX(1,ROW()-1))),$C7144&gt;MAX(INDEX($C$1:$C$13701,MIN(13701,ROW()+1)):INDEX($C$1:$C$13701,MIN(13701,ROW()+設定!$B$24))),$C7144&gt;=設定!$B$32,$C7144&gt;=MAX(MIN(INDEX($C$1:$C$13701,MAX(1,ROW()-設定!$B$26)):INDEX($C$1:$C$13701,MAX(1,ROW()-1))),MIN(INDEX($C$1:$C$13701,MIN(13701,ROW()+1)):INDEX($C$1:$C$13701,MIN(13701,ROW()+設定!$B$26))))*10^(設定!$B$27/20)),1,0))</f>
        <v>0</v>
      </c>
      <c r="G7144" s="33" t="n">
        <f aca="false">$G7143+IF($F7144=1,1,0)</f>
        <v>3</v>
      </c>
      <c r="H7144" s="0" t="str">
        <f aca="false">IF($F7144=1,$G7144,"")</f>
        <v/>
      </c>
    </row>
    <row r="7145" customFormat="false" ht="15" hidden="false" customHeight="false" outlineLevel="0" collapsed="false">
      <c r="A7145" s="30" t="n">
        <v>1116.09375</v>
      </c>
      <c r="B7145" s="31" t="n">
        <v>40.5994</v>
      </c>
      <c r="C7145" s="32" t="n">
        <f aca="false">IF($A7145="","",IF(設定!$B$21="dB",10^($B7145/20),ABS($B7145)))</f>
        <v>107.144528986266</v>
      </c>
      <c r="D7145" s="32" t="n">
        <f aca="false">IF($A7145="","",$A7145^2)</f>
        <v>1245665.25878906</v>
      </c>
      <c r="E7145" s="32" t="n">
        <f aca="false">IF($A7145="","",IF($C7145&lt;=0,"",1/$C7145^2))</f>
        <v>8.71083926335158E-005</v>
      </c>
      <c r="F7145" s="33" t="n">
        <f aca="false">IF(OR(ROW()-設定!$B$30&lt;2,ROW()+設定!$B$30&gt;13701,N($A7145)&lt;=0,N(INDEX($A$2:$A$13701,MIN(13700,MAX(1,ROW()-1+設定!$B$30))))&lt;=0,$A7145&lt;設定!$B$28,$A7145&gt;設定!$B$29),0,IF(AND($C7145&gt;=MAX(INDEX($C$1:$C$13701,MAX(1,ROW()-設定!$B$24)):INDEX($C$1:$C$13701,MAX(1,ROW()-1))),$C7145&gt;MAX(INDEX($C$1:$C$13701,MIN(13701,ROW()+1)):INDEX($C$1:$C$13701,MIN(13701,ROW()+設定!$B$24))),$C7145&gt;=設定!$B$32,$C7145&gt;=MAX(MIN(INDEX($C$1:$C$13701,MAX(1,ROW()-設定!$B$26)):INDEX($C$1:$C$13701,MAX(1,ROW()-1))),MIN(INDEX($C$1:$C$13701,MIN(13701,ROW()+1)):INDEX($C$1:$C$13701,MIN(13701,ROW()+設定!$B$26))))*10^(設定!$B$27/20)),1,0))</f>
        <v>0</v>
      </c>
      <c r="G7145" s="33" t="n">
        <f aca="false">$G7144+IF($F7145=1,1,0)</f>
        <v>3</v>
      </c>
      <c r="H7145" s="0" t="str">
        <f aca="false">IF($F7145=1,$G7145,"")</f>
        <v/>
      </c>
    </row>
    <row r="7146" customFormat="false" ht="15" hidden="false" customHeight="false" outlineLevel="0" collapsed="false">
      <c r="A7146" s="30" t="n">
        <v>1116.25</v>
      </c>
      <c r="B7146" s="31" t="n">
        <v>40.9371</v>
      </c>
      <c r="C7146" s="32" t="n">
        <f aca="false">IF($A7146="","",IF(設定!$B$21="dB",10^($B7146/20),ABS($B7146)))</f>
        <v>111.392256078394</v>
      </c>
      <c r="D7146" s="32" t="n">
        <f aca="false">IF($A7146="","",$A7146^2)</f>
        <v>1246014.0625</v>
      </c>
      <c r="E7146" s="32" t="n">
        <f aca="false">IF($A7146="","",IF($C7146&lt;=0,"",1/$C7146^2))</f>
        <v>8.05916411987936E-005</v>
      </c>
      <c r="F7146" s="33" t="n">
        <f aca="false">IF(OR(ROW()-設定!$B$30&lt;2,ROW()+設定!$B$30&gt;13701,N($A7146)&lt;=0,N(INDEX($A$2:$A$13701,MIN(13700,MAX(1,ROW()-1+設定!$B$30))))&lt;=0,$A7146&lt;設定!$B$28,$A7146&gt;設定!$B$29),0,IF(AND($C7146&gt;=MAX(INDEX($C$1:$C$13701,MAX(1,ROW()-設定!$B$24)):INDEX($C$1:$C$13701,MAX(1,ROW()-1))),$C7146&gt;MAX(INDEX($C$1:$C$13701,MIN(13701,ROW()+1)):INDEX($C$1:$C$13701,MIN(13701,ROW()+設定!$B$24))),$C7146&gt;=設定!$B$32,$C7146&gt;=MAX(MIN(INDEX($C$1:$C$13701,MAX(1,ROW()-設定!$B$26)):INDEX($C$1:$C$13701,MAX(1,ROW()-1))),MIN(INDEX($C$1:$C$13701,MIN(13701,ROW()+1)):INDEX($C$1:$C$13701,MIN(13701,ROW()+設定!$B$26))))*10^(設定!$B$27/20)),1,0))</f>
        <v>0</v>
      </c>
      <c r="G7146" s="33" t="n">
        <f aca="false">$G7145+IF($F7146=1,1,0)</f>
        <v>3</v>
      </c>
      <c r="H7146" s="0" t="str">
        <f aca="false">IF($F7146=1,$G7146,"")</f>
        <v/>
      </c>
    </row>
    <row r="7147" customFormat="false" ht="15" hidden="false" customHeight="false" outlineLevel="0" collapsed="false">
      <c r="A7147" s="30" t="n">
        <v>1116.40625</v>
      </c>
      <c r="B7147" s="31" t="n">
        <v>41.191</v>
      </c>
      <c r="C7147" s="32" t="n">
        <f aca="false">IF($A7147="","",IF(設定!$B$21="dB",10^($B7147/20),ABS($B7147)))</f>
        <v>114.696456299666</v>
      </c>
      <c r="D7147" s="32" t="n">
        <f aca="false">IF($A7147="","",$A7147^2)</f>
        <v>1246362.91503906</v>
      </c>
      <c r="E7147" s="32" t="n">
        <f aca="false">IF($A7147="","",IF($C7147&lt;=0,"",1/$C7147^2))</f>
        <v>7.60151225499387E-005</v>
      </c>
      <c r="F7147" s="33" t="n">
        <f aca="false">IF(OR(ROW()-設定!$B$30&lt;2,ROW()+設定!$B$30&gt;13701,N($A7147)&lt;=0,N(INDEX($A$2:$A$13701,MIN(13700,MAX(1,ROW()-1+設定!$B$30))))&lt;=0,$A7147&lt;設定!$B$28,$A7147&gt;設定!$B$29),0,IF(AND($C7147&gt;=MAX(INDEX($C$1:$C$13701,MAX(1,ROW()-設定!$B$24)):INDEX($C$1:$C$13701,MAX(1,ROW()-1))),$C7147&gt;MAX(INDEX($C$1:$C$13701,MIN(13701,ROW()+1)):INDEX($C$1:$C$13701,MIN(13701,ROW()+設定!$B$24))),$C7147&gt;=設定!$B$32,$C7147&gt;=MAX(MIN(INDEX($C$1:$C$13701,MAX(1,ROW()-設定!$B$26)):INDEX($C$1:$C$13701,MAX(1,ROW()-1))),MIN(INDEX($C$1:$C$13701,MIN(13701,ROW()+1)):INDEX($C$1:$C$13701,MIN(13701,ROW()+設定!$B$26))))*10^(設定!$B$27/20)),1,0))</f>
        <v>0</v>
      </c>
      <c r="G7147" s="33" t="n">
        <f aca="false">$G7146+IF($F7147=1,1,0)</f>
        <v>3</v>
      </c>
      <c r="H7147" s="0" t="str">
        <f aca="false">IF($F7147=1,$G7147,"")</f>
        <v/>
      </c>
    </row>
    <row r="7148" customFormat="false" ht="15" hidden="false" customHeight="false" outlineLevel="0" collapsed="false">
      <c r="A7148" s="30" t="n">
        <v>1116.5625</v>
      </c>
      <c r="B7148" s="31" t="n">
        <v>41.5175</v>
      </c>
      <c r="C7148" s="32" t="n">
        <f aca="false">IF($A7148="","",IF(設定!$B$21="dB",10^($B7148/20),ABS($B7148)))</f>
        <v>119.089919035394</v>
      </c>
      <c r="D7148" s="32" t="n">
        <f aca="false">IF($A7148="","",$A7148^2)</f>
        <v>1246711.81640625</v>
      </c>
      <c r="E7148" s="32" t="n">
        <f aca="false">IF($A7148="","",IF($C7148&lt;=0,"",1/$C7148^2))</f>
        <v>7.05098839685078E-005</v>
      </c>
      <c r="F7148" s="33" t="n">
        <f aca="false">IF(OR(ROW()-設定!$B$30&lt;2,ROW()+設定!$B$30&gt;13701,N($A7148)&lt;=0,N(INDEX($A$2:$A$13701,MIN(13700,MAX(1,ROW()-1+設定!$B$30))))&lt;=0,$A7148&lt;設定!$B$28,$A7148&gt;設定!$B$29),0,IF(AND($C7148&gt;=MAX(INDEX($C$1:$C$13701,MAX(1,ROW()-設定!$B$24)):INDEX($C$1:$C$13701,MAX(1,ROW()-1))),$C7148&gt;MAX(INDEX($C$1:$C$13701,MIN(13701,ROW()+1)):INDEX($C$1:$C$13701,MIN(13701,ROW()+設定!$B$24))),$C7148&gt;=設定!$B$32,$C7148&gt;=MAX(MIN(INDEX($C$1:$C$13701,MAX(1,ROW()-設定!$B$26)):INDEX($C$1:$C$13701,MAX(1,ROW()-1))),MIN(INDEX($C$1:$C$13701,MIN(13701,ROW()+1)):INDEX($C$1:$C$13701,MIN(13701,ROW()+設定!$B$26))))*10^(設定!$B$27/20)),1,0))</f>
        <v>0</v>
      </c>
      <c r="G7148" s="33" t="n">
        <f aca="false">$G7147+IF($F7148=1,1,0)</f>
        <v>3</v>
      </c>
      <c r="H7148" s="0" t="str">
        <f aca="false">IF($F7148=1,$G7148,"")</f>
        <v/>
      </c>
    </row>
    <row r="7149" customFormat="false" ht="15" hidden="false" customHeight="false" outlineLevel="0" collapsed="false">
      <c r="A7149" s="30" t="n">
        <v>1116.71875</v>
      </c>
      <c r="B7149" s="31" t="n">
        <v>41.6234</v>
      </c>
      <c r="C7149" s="32" t="n">
        <f aca="false">IF($A7149="","",IF(設定!$B$21="dB",10^($B7149/20),ABS($B7149)))</f>
        <v>120.550773132935</v>
      </c>
      <c r="D7149" s="32" t="n">
        <f aca="false">IF($A7149="","",$A7149^2)</f>
        <v>1247060.76660156</v>
      </c>
      <c r="E7149" s="32" t="n">
        <f aca="false">IF($A7149="","",IF($C7149&lt;=0,"",1/$C7149^2))</f>
        <v>6.88113375952494E-005</v>
      </c>
      <c r="F7149" s="33" t="n">
        <f aca="false">IF(OR(ROW()-設定!$B$30&lt;2,ROW()+設定!$B$30&gt;13701,N($A7149)&lt;=0,N(INDEX($A$2:$A$13701,MIN(13700,MAX(1,ROW()-1+設定!$B$30))))&lt;=0,$A7149&lt;設定!$B$28,$A7149&gt;設定!$B$29),0,IF(AND($C7149&gt;=MAX(INDEX($C$1:$C$13701,MAX(1,ROW()-設定!$B$24)):INDEX($C$1:$C$13701,MAX(1,ROW()-1))),$C7149&gt;MAX(INDEX($C$1:$C$13701,MIN(13701,ROW()+1)):INDEX($C$1:$C$13701,MIN(13701,ROW()+設定!$B$24))),$C7149&gt;=設定!$B$32,$C7149&gt;=MAX(MIN(INDEX($C$1:$C$13701,MAX(1,ROW()-設定!$B$26)):INDEX($C$1:$C$13701,MAX(1,ROW()-1))),MIN(INDEX($C$1:$C$13701,MIN(13701,ROW()+1)):INDEX($C$1:$C$13701,MIN(13701,ROW()+設定!$B$26))))*10^(設定!$B$27/20)),1,0))</f>
        <v>0</v>
      </c>
      <c r="G7149" s="33" t="n">
        <f aca="false">$G7148+IF($F7149=1,1,0)</f>
        <v>3</v>
      </c>
      <c r="H7149" s="0" t="str">
        <f aca="false">IF($F7149=1,$G7149,"")</f>
        <v/>
      </c>
    </row>
    <row r="7150" customFormat="false" ht="15" hidden="false" customHeight="false" outlineLevel="0" collapsed="false">
      <c r="A7150" s="30" t="n">
        <v>1116.875</v>
      </c>
      <c r="B7150" s="31" t="n">
        <v>42.0784</v>
      </c>
      <c r="C7150" s="32" t="n">
        <f aca="false">IF($A7150="","",IF(設定!$B$21="dB",10^($B7150/20),ABS($B7150)))</f>
        <v>127.034007836434</v>
      </c>
      <c r="D7150" s="32" t="n">
        <f aca="false">IF($A7150="","",$A7150^2)</f>
        <v>1247409.765625</v>
      </c>
      <c r="E7150" s="32" t="n">
        <f aca="false">IF($A7150="","",IF($C7150&lt;=0,"",1/$C7150^2))</f>
        <v>6.1966932764555E-005</v>
      </c>
      <c r="F7150" s="33" t="n">
        <f aca="false">IF(OR(ROW()-設定!$B$30&lt;2,ROW()+設定!$B$30&gt;13701,N($A7150)&lt;=0,N(INDEX($A$2:$A$13701,MIN(13700,MAX(1,ROW()-1+設定!$B$30))))&lt;=0,$A7150&lt;設定!$B$28,$A7150&gt;設定!$B$29),0,IF(AND($C7150&gt;=MAX(INDEX($C$1:$C$13701,MAX(1,ROW()-設定!$B$24)):INDEX($C$1:$C$13701,MAX(1,ROW()-1))),$C7150&gt;MAX(INDEX($C$1:$C$13701,MIN(13701,ROW()+1)):INDEX($C$1:$C$13701,MIN(13701,ROW()+設定!$B$24))),$C7150&gt;=設定!$B$32,$C7150&gt;=MAX(MIN(INDEX($C$1:$C$13701,MAX(1,ROW()-設定!$B$26)):INDEX($C$1:$C$13701,MAX(1,ROW()-1))),MIN(INDEX($C$1:$C$13701,MIN(13701,ROW()+1)):INDEX($C$1:$C$13701,MIN(13701,ROW()+設定!$B$26))))*10^(設定!$B$27/20)),1,0))</f>
        <v>0</v>
      </c>
      <c r="G7150" s="33" t="n">
        <f aca="false">$G7149+IF($F7150=1,1,0)</f>
        <v>3</v>
      </c>
      <c r="H7150" s="0" t="str">
        <f aca="false">IF($F7150=1,$G7150,"")</f>
        <v/>
      </c>
    </row>
    <row r="7151" customFormat="false" ht="15" hidden="false" customHeight="false" outlineLevel="0" collapsed="false">
      <c r="A7151" s="30" t="n">
        <v>1117.03125</v>
      </c>
      <c r="B7151" s="31" t="n">
        <v>42.3834</v>
      </c>
      <c r="C7151" s="32" t="n">
        <f aca="false">IF($A7151="","",IF(設定!$B$21="dB",10^($B7151/20),ABS($B7151)))</f>
        <v>131.573976387369</v>
      </c>
      <c r="D7151" s="32" t="n">
        <f aca="false">IF($A7151="","",$A7151^2)</f>
        <v>1247758.81347656</v>
      </c>
      <c r="E7151" s="32" t="n">
        <f aca="false">IF($A7151="","",IF($C7151&lt;=0,"",1/$C7151^2))</f>
        <v>5.77643645300897E-005</v>
      </c>
      <c r="F7151" s="33" t="n">
        <f aca="false">IF(OR(ROW()-設定!$B$30&lt;2,ROW()+設定!$B$30&gt;13701,N($A7151)&lt;=0,N(INDEX($A$2:$A$13701,MIN(13700,MAX(1,ROW()-1+設定!$B$30))))&lt;=0,$A7151&lt;設定!$B$28,$A7151&gt;設定!$B$29),0,IF(AND($C7151&gt;=MAX(INDEX($C$1:$C$13701,MAX(1,ROW()-設定!$B$24)):INDEX($C$1:$C$13701,MAX(1,ROW()-1))),$C7151&gt;MAX(INDEX($C$1:$C$13701,MIN(13701,ROW()+1)):INDEX($C$1:$C$13701,MIN(13701,ROW()+設定!$B$24))),$C7151&gt;=設定!$B$32,$C7151&gt;=MAX(MIN(INDEX($C$1:$C$13701,MAX(1,ROW()-設定!$B$26)):INDEX($C$1:$C$13701,MAX(1,ROW()-1))),MIN(INDEX($C$1:$C$13701,MIN(13701,ROW()+1)):INDEX($C$1:$C$13701,MIN(13701,ROW()+設定!$B$26))))*10^(設定!$B$27/20)),1,0))</f>
        <v>0</v>
      </c>
      <c r="G7151" s="33" t="n">
        <f aca="false">$G7150+IF($F7151=1,1,0)</f>
        <v>3</v>
      </c>
      <c r="H7151" s="0" t="str">
        <f aca="false">IF($F7151=1,$G7151,"")</f>
        <v/>
      </c>
    </row>
    <row r="7152" customFormat="false" ht="15" hidden="false" customHeight="false" outlineLevel="0" collapsed="false">
      <c r="A7152" s="30" t="n">
        <v>1117.1875</v>
      </c>
      <c r="B7152" s="31" t="n">
        <v>42.6499</v>
      </c>
      <c r="C7152" s="32" t="n">
        <f aca="false">IF($A7152="","",IF(設定!$B$21="dB",10^($B7152/20),ABS($B7152)))</f>
        <v>135.673491022205</v>
      </c>
      <c r="D7152" s="32" t="n">
        <f aca="false">IF($A7152="","",$A7152^2)</f>
        <v>1248107.91015625</v>
      </c>
      <c r="E7152" s="32" t="n">
        <f aca="false">IF($A7152="","",IF($C7152&lt;=0,"",1/$C7152^2))</f>
        <v>5.43262840437598E-005</v>
      </c>
      <c r="F7152" s="33" t="n">
        <f aca="false">IF(OR(ROW()-設定!$B$30&lt;2,ROW()+設定!$B$30&gt;13701,N($A7152)&lt;=0,N(INDEX($A$2:$A$13701,MIN(13700,MAX(1,ROW()-1+設定!$B$30))))&lt;=0,$A7152&lt;設定!$B$28,$A7152&gt;設定!$B$29),0,IF(AND($C7152&gt;=MAX(INDEX($C$1:$C$13701,MAX(1,ROW()-設定!$B$24)):INDEX($C$1:$C$13701,MAX(1,ROW()-1))),$C7152&gt;MAX(INDEX($C$1:$C$13701,MIN(13701,ROW()+1)):INDEX($C$1:$C$13701,MIN(13701,ROW()+設定!$B$24))),$C7152&gt;=設定!$B$32,$C7152&gt;=MAX(MIN(INDEX($C$1:$C$13701,MAX(1,ROW()-設定!$B$26)):INDEX($C$1:$C$13701,MAX(1,ROW()-1))),MIN(INDEX($C$1:$C$13701,MIN(13701,ROW()+1)):INDEX($C$1:$C$13701,MIN(13701,ROW()+設定!$B$26))))*10^(設定!$B$27/20)),1,0))</f>
        <v>0</v>
      </c>
      <c r="G7152" s="33" t="n">
        <f aca="false">$G7151+IF($F7152=1,1,0)</f>
        <v>3</v>
      </c>
      <c r="H7152" s="0" t="str">
        <f aca="false">IF($F7152=1,$G7152,"")</f>
        <v/>
      </c>
    </row>
    <row r="7153" customFormat="false" ht="15" hidden="false" customHeight="false" outlineLevel="0" collapsed="false">
      <c r="A7153" s="30" t="n">
        <v>1117.34375</v>
      </c>
      <c r="B7153" s="31" t="n">
        <v>43.0428</v>
      </c>
      <c r="C7153" s="32" t="n">
        <f aca="false">IF($A7153="","",IF(設定!$B$21="dB",10^($B7153/20),ABS($B7153)))</f>
        <v>141.951504552664</v>
      </c>
      <c r="D7153" s="32" t="n">
        <f aca="false">IF($A7153="","",$A7153^2)</f>
        <v>1248457.05566406</v>
      </c>
      <c r="E7153" s="32" t="n">
        <f aca="false">IF($A7153="","",IF($C7153&lt;=0,"",1/$C7153^2))</f>
        <v>4.96272259735662E-005</v>
      </c>
      <c r="F7153" s="33" t="n">
        <f aca="false">IF(OR(ROW()-設定!$B$30&lt;2,ROW()+設定!$B$30&gt;13701,N($A7153)&lt;=0,N(INDEX($A$2:$A$13701,MIN(13700,MAX(1,ROW()-1+設定!$B$30))))&lt;=0,$A7153&lt;設定!$B$28,$A7153&gt;設定!$B$29),0,IF(AND($C7153&gt;=MAX(INDEX($C$1:$C$13701,MAX(1,ROW()-設定!$B$24)):INDEX($C$1:$C$13701,MAX(1,ROW()-1))),$C7153&gt;MAX(INDEX($C$1:$C$13701,MIN(13701,ROW()+1)):INDEX($C$1:$C$13701,MIN(13701,ROW()+設定!$B$24))),$C7153&gt;=設定!$B$32,$C7153&gt;=MAX(MIN(INDEX($C$1:$C$13701,MAX(1,ROW()-設定!$B$26)):INDEX($C$1:$C$13701,MAX(1,ROW()-1))),MIN(INDEX($C$1:$C$13701,MIN(13701,ROW()+1)):INDEX($C$1:$C$13701,MIN(13701,ROW()+設定!$B$26))))*10^(設定!$B$27/20)),1,0))</f>
        <v>0</v>
      </c>
      <c r="G7153" s="33" t="n">
        <f aca="false">$G7152+IF($F7153=1,1,0)</f>
        <v>3</v>
      </c>
      <c r="H7153" s="0" t="str">
        <f aca="false">IF($F7153=1,$G7153,"")</f>
        <v/>
      </c>
    </row>
    <row r="7154" customFormat="false" ht="15" hidden="false" customHeight="false" outlineLevel="0" collapsed="false">
      <c r="A7154" s="30" t="n">
        <v>1117.5</v>
      </c>
      <c r="B7154" s="31" t="n">
        <v>43.2436</v>
      </c>
      <c r="C7154" s="32" t="n">
        <f aca="false">IF($A7154="","",IF(設定!$B$21="dB",10^($B7154/20),ABS($B7154)))</f>
        <v>145.271359222945</v>
      </c>
      <c r="D7154" s="32" t="n">
        <f aca="false">IF($A7154="","",$A7154^2)</f>
        <v>1248806.25</v>
      </c>
      <c r="E7154" s="32" t="n">
        <f aca="false">IF($A7154="","",IF($C7154&lt;=0,"",1/$C7154^2))</f>
        <v>4.73849034437968E-005</v>
      </c>
      <c r="F7154" s="33" t="n">
        <f aca="false">IF(OR(ROW()-設定!$B$30&lt;2,ROW()+設定!$B$30&gt;13701,N($A7154)&lt;=0,N(INDEX($A$2:$A$13701,MIN(13700,MAX(1,ROW()-1+設定!$B$30))))&lt;=0,$A7154&lt;設定!$B$28,$A7154&gt;設定!$B$29),0,IF(AND($C7154&gt;=MAX(INDEX($C$1:$C$13701,MAX(1,ROW()-設定!$B$24)):INDEX($C$1:$C$13701,MAX(1,ROW()-1))),$C7154&gt;MAX(INDEX($C$1:$C$13701,MIN(13701,ROW()+1)):INDEX($C$1:$C$13701,MIN(13701,ROW()+設定!$B$24))),$C7154&gt;=設定!$B$32,$C7154&gt;=MAX(MIN(INDEX($C$1:$C$13701,MAX(1,ROW()-設定!$B$26)):INDEX($C$1:$C$13701,MAX(1,ROW()-1))),MIN(INDEX($C$1:$C$13701,MIN(13701,ROW()+1)):INDEX($C$1:$C$13701,MIN(13701,ROW()+設定!$B$26))))*10^(設定!$B$27/20)),1,0))</f>
        <v>0</v>
      </c>
      <c r="G7154" s="33" t="n">
        <f aca="false">$G7153+IF($F7154=1,1,0)</f>
        <v>3</v>
      </c>
      <c r="H7154" s="0" t="str">
        <f aca="false">IF($F7154=1,$G7154,"")</f>
        <v/>
      </c>
    </row>
    <row r="7155" customFormat="false" ht="15" hidden="false" customHeight="false" outlineLevel="0" collapsed="false">
      <c r="A7155" s="30" t="n">
        <v>1117.65625</v>
      </c>
      <c r="B7155" s="31" t="n">
        <v>43.8977</v>
      </c>
      <c r="C7155" s="32" t="n">
        <f aca="false">IF($A7155="","",IF(設定!$B$21="dB",10^($B7155/20),ABS($B7155)))</f>
        <v>156.633625360099</v>
      </c>
      <c r="D7155" s="32" t="n">
        <f aca="false">IF($A7155="","",$A7155^2)</f>
        <v>1249155.49316406</v>
      </c>
      <c r="E7155" s="32" t="n">
        <f aca="false">IF($A7155="","",IF($C7155&lt;=0,"",1/$C7155^2))</f>
        <v>4.07596081326871E-005</v>
      </c>
      <c r="F7155" s="33" t="n">
        <f aca="false">IF(OR(ROW()-設定!$B$30&lt;2,ROW()+設定!$B$30&gt;13701,N($A7155)&lt;=0,N(INDEX($A$2:$A$13701,MIN(13700,MAX(1,ROW()-1+設定!$B$30))))&lt;=0,$A7155&lt;設定!$B$28,$A7155&gt;設定!$B$29),0,IF(AND($C7155&gt;=MAX(INDEX($C$1:$C$13701,MAX(1,ROW()-設定!$B$24)):INDEX($C$1:$C$13701,MAX(1,ROW()-1))),$C7155&gt;MAX(INDEX($C$1:$C$13701,MIN(13701,ROW()+1)):INDEX($C$1:$C$13701,MIN(13701,ROW()+設定!$B$24))),$C7155&gt;=設定!$B$32,$C7155&gt;=MAX(MIN(INDEX($C$1:$C$13701,MAX(1,ROW()-設定!$B$26)):INDEX($C$1:$C$13701,MAX(1,ROW()-1))),MIN(INDEX($C$1:$C$13701,MIN(13701,ROW()+1)):INDEX($C$1:$C$13701,MIN(13701,ROW()+設定!$B$26))))*10^(設定!$B$27/20)),1,0))</f>
        <v>0</v>
      </c>
      <c r="G7155" s="33" t="n">
        <f aca="false">$G7154+IF($F7155=1,1,0)</f>
        <v>3</v>
      </c>
      <c r="H7155" s="0" t="str">
        <f aca="false">IF($F7155=1,$G7155,"")</f>
        <v/>
      </c>
    </row>
    <row r="7156" customFormat="false" ht="15" hidden="false" customHeight="false" outlineLevel="0" collapsed="false">
      <c r="A7156" s="30" t="n">
        <v>1117.8125</v>
      </c>
      <c r="B7156" s="31" t="n">
        <v>44.1614</v>
      </c>
      <c r="C7156" s="32" t="n">
        <f aca="false">IF($A7156="","",IF(設定!$B$21="dB",10^($B7156/20),ABS($B7156)))</f>
        <v>161.461878165391</v>
      </c>
      <c r="D7156" s="32" t="n">
        <f aca="false">IF($A7156="","",$A7156^2)</f>
        <v>1249504.78515625</v>
      </c>
      <c r="E7156" s="32" t="n">
        <f aca="false">IF($A7156="","",IF($C7156&lt;=0,"",1/$C7156^2))</f>
        <v>3.83583572825332E-005</v>
      </c>
      <c r="F7156" s="33" t="n">
        <f aca="false">IF(OR(ROW()-設定!$B$30&lt;2,ROW()+設定!$B$30&gt;13701,N($A7156)&lt;=0,N(INDEX($A$2:$A$13701,MIN(13700,MAX(1,ROW()-1+設定!$B$30))))&lt;=0,$A7156&lt;設定!$B$28,$A7156&gt;設定!$B$29),0,IF(AND($C7156&gt;=MAX(INDEX($C$1:$C$13701,MAX(1,ROW()-設定!$B$24)):INDEX($C$1:$C$13701,MAX(1,ROW()-1))),$C7156&gt;MAX(INDEX($C$1:$C$13701,MIN(13701,ROW()+1)):INDEX($C$1:$C$13701,MIN(13701,ROW()+設定!$B$24))),$C7156&gt;=設定!$B$32,$C7156&gt;=MAX(MIN(INDEX($C$1:$C$13701,MAX(1,ROW()-設定!$B$26)):INDEX($C$1:$C$13701,MAX(1,ROW()-1))),MIN(INDEX($C$1:$C$13701,MIN(13701,ROW()+1)):INDEX($C$1:$C$13701,MIN(13701,ROW()+設定!$B$26))))*10^(設定!$B$27/20)),1,0))</f>
        <v>0</v>
      </c>
      <c r="G7156" s="33" t="n">
        <f aca="false">$G7155+IF($F7156=1,1,0)</f>
        <v>3</v>
      </c>
      <c r="H7156" s="0" t="str">
        <f aca="false">IF($F7156=1,$G7156,"")</f>
        <v/>
      </c>
    </row>
    <row r="7157" customFormat="false" ht="15" hidden="false" customHeight="false" outlineLevel="0" collapsed="false">
      <c r="A7157" s="30" t="n">
        <v>1117.96875</v>
      </c>
      <c r="B7157" s="31" t="n">
        <v>44.6778</v>
      </c>
      <c r="C7157" s="32" t="n">
        <f aca="false">IF($A7157="","",IF(設定!$B$21="dB",10^($B7157/20),ABS($B7157)))</f>
        <v>171.352324390141</v>
      </c>
      <c r="D7157" s="32" t="n">
        <f aca="false">IF($A7157="","",$A7157^2)</f>
        <v>1249854.12597656</v>
      </c>
      <c r="E7157" s="32" t="n">
        <f aca="false">IF($A7157="","",IF($C7157&lt;=0,"",1/$C7157^2))</f>
        <v>3.40580673525859E-005</v>
      </c>
      <c r="F7157" s="33" t="n">
        <f aca="false">IF(OR(ROW()-設定!$B$30&lt;2,ROW()+設定!$B$30&gt;13701,N($A7157)&lt;=0,N(INDEX($A$2:$A$13701,MIN(13700,MAX(1,ROW()-1+設定!$B$30))))&lt;=0,$A7157&lt;設定!$B$28,$A7157&gt;設定!$B$29),0,IF(AND($C7157&gt;=MAX(INDEX($C$1:$C$13701,MAX(1,ROW()-設定!$B$24)):INDEX($C$1:$C$13701,MAX(1,ROW()-1))),$C7157&gt;MAX(INDEX($C$1:$C$13701,MIN(13701,ROW()+1)):INDEX($C$1:$C$13701,MIN(13701,ROW()+設定!$B$24))),$C7157&gt;=設定!$B$32,$C7157&gt;=MAX(MIN(INDEX($C$1:$C$13701,MAX(1,ROW()-設定!$B$26)):INDEX($C$1:$C$13701,MAX(1,ROW()-1))),MIN(INDEX($C$1:$C$13701,MIN(13701,ROW()+1)):INDEX($C$1:$C$13701,MIN(13701,ROW()+設定!$B$26))))*10^(設定!$B$27/20)),1,0))</f>
        <v>0</v>
      </c>
      <c r="G7157" s="33" t="n">
        <f aca="false">$G7156+IF($F7157=1,1,0)</f>
        <v>3</v>
      </c>
      <c r="H7157" s="0" t="str">
        <f aca="false">IF($F7157=1,$G7157,"")</f>
        <v/>
      </c>
    </row>
    <row r="7158" customFormat="false" ht="15" hidden="false" customHeight="false" outlineLevel="0" collapsed="false">
      <c r="A7158" s="30" t="n">
        <v>1118.125</v>
      </c>
      <c r="B7158" s="31" t="n">
        <v>44.7752</v>
      </c>
      <c r="C7158" s="32" t="n">
        <f aca="false">IF($A7158="","",IF(設定!$B$21="dB",10^($B7158/20),ABS($B7158)))</f>
        <v>173.284612695054</v>
      </c>
      <c r="D7158" s="32" t="n">
        <f aca="false">IF($A7158="","",$A7158^2)</f>
        <v>1250203.515625</v>
      </c>
      <c r="E7158" s="32" t="n">
        <f aca="false">IF($A7158="","",IF($C7158&lt;=0,"",1/$C7158^2))</f>
        <v>3.33027425475896E-005</v>
      </c>
      <c r="F7158" s="33" t="n">
        <f aca="false">IF(OR(ROW()-設定!$B$30&lt;2,ROW()+設定!$B$30&gt;13701,N($A7158)&lt;=0,N(INDEX($A$2:$A$13701,MIN(13700,MAX(1,ROW()-1+設定!$B$30))))&lt;=0,$A7158&lt;設定!$B$28,$A7158&gt;設定!$B$29),0,IF(AND($C7158&gt;=MAX(INDEX($C$1:$C$13701,MAX(1,ROW()-設定!$B$24)):INDEX($C$1:$C$13701,MAX(1,ROW()-1))),$C7158&gt;MAX(INDEX($C$1:$C$13701,MIN(13701,ROW()+1)):INDEX($C$1:$C$13701,MIN(13701,ROW()+設定!$B$24))),$C7158&gt;=設定!$B$32,$C7158&gt;=MAX(MIN(INDEX($C$1:$C$13701,MAX(1,ROW()-設定!$B$26)):INDEX($C$1:$C$13701,MAX(1,ROW()-1))),MIN(INDEX($C$1:$C$13701,MIN(13701,ROW()+1)):INDEX($C$1:$C$13701,MIN(13701,ROW()+設定!$B$26))))*10^(設定!$B$27/20)),1,0))</f>
        <v>0</v>
      </c>
      <c r="G7158" s="33" t="n">
        <f aca="false">$G7157+IF($F7158=1,1,0)</f>
        <v>3</v>
      </c>
      <c r="H7158" s="0" t="str">
        <f aca="false">IF($F7158=1,$G7158,"")</f>
        <v/>
      </c>
    </row>
    <row r="7159" customFormat="false" ht="15" hidden="false" customHeight="false" outlineLevel="0" collapsed="false">
      <c r="A7159" s="30" t="n">
        <v>1118.28125</v>
      </c>
      <c r="B7159" s="31" t="n">
        <v>45.1334</v>
      </c>
      <c r="C7159" s="32" t="n">
        <f aca="false">IF($A7159="","",IF(設定!$B$21="dB",10^($B7159/20),ABS($B7159)))</f>
        <v>180.580146076194</v>
      </c>
      <c r="D7159" s="32" t="n">
        <f aca="false">IF($A7159="","",$A7159^2)</f>
        <v>1250552.95410156</v>
      </c>
      <c r="E7159" s="32" t="n">
        <f aca="false">IF($A7159="","",IF($C7159&lt;=0,"",1/$C7159^2))</f>
        <v>3.06662025599129E-005</v>
      </c>
      <c r="F7159" s="33" t="n">
        <f aca="false">IF(OR(ROW()-設定!$B$30&lt;2,ROW()+設定!$B$30&gt;13701,N($A7159)&lt;=0,N(INDEX($A$2:$A$13701,MIN(13700,MAX(1,ROW()-1+設定!$B$30))))&lt;=0,$A7159&lt;設定!$B$28,$A7159&gt;設定!$B$29),0,IF(AND($C7159&gt;=MAX(INDEX($C$1:$C$13701,MAX(1,ROW()-設定!$B$24)):INDEX($C$1:$C$13701,MAX(1,ROW()-1))),$C7159&gt;MAX(INDEX($C$1:$C$13701,MIN(13701,ROW()+1)):INDEX($C$1:$C$13701,MIN(13701,ROW()+設定!$B$24))),$C7159&gt;=設定!$B$32,$C7159&gt;=MAX(MIN(INDEX($C$1:$C$13701,MAX(1,ROW()-設定!$B$26)):INDEX($C$1:$C$13701,MAX(1,ROW()-1))),MIN(INDEX($C$1:$C$13701,MIN(13701,ROW()+1)):INDEX($C$1:$C$13701,MIN(13701,ROW()+設定!$B$26))))*10^(設定!$B$27/20)),1,0))</f>
        <v>0</v>
      </c>
      <c r="G7159" s="33" t="n">
        <f aca="false">$G7158+IF($F7159=1,1,0)</f>
        <v>3</v>
      </c>
      <c r="H7159" s="0" t="str">
        <f aca="false">IF($F7159=1,$G7159,"")</f>
        <v/>
      </c>
    </row>
    <row r="7160" customFormat="false" ht="15" hidden="false" customHeight="false" outlineLevel="0" collapsed="false">
      <c r="A7160" s="30" t="n">
        <v>1118.4375</v>
      </c>
      <c r="B7160" s="31" t="n">
        <v>45.6803</v>
      </c>
      <c r="C7160" s="32" t="n">
        <f aca="false">IF($A7160="","",IF(設定!$B$21="dB",10^($B7160/20),ABS($B7160)))</f>
        <v>192.315815129244</v>
      </c>
      <c r="D7160" s="32" t="n">
        <f aca="false">IF($A7160="","",$A7160^2)</f>
        <v>1250902.44140625</v>
      </c>
      <c r="E7160" s="32" t="n">
        <f aca="false">IF($A7160="","",IF($C7160&lt;=0,"",1/$C7160^2))</f>
        <v>2.70377158773331E-005</v>
      </c>
      <c r="F7160" s="33" t="n">
        <f aca="false">IF(OR(ROW()-設定!$B$30&lt;2,ROW()+設定!$B$30&gt;13701,N($A7160)&lt;=0,N(INDEX($A$2:$A$13701,MIN(13700,MAX(1,ROW()-1+設定!$B$30))))&lt;=0,$A7160&lt;設定!$B$28,$A7160&gt;設定!$B$29),0,IF(AND($C7160&gt;=MAX(INDEX($C$1:$C$13701,MAX(1,ROW()-設定!$B$24)):INDEX($C$1:$C$13701,MAX(1,ROW()-1))),$C7160&gt;MAX(INDEX($C$1:$C$13701,MIN(13701,ROW()+1)):INDEX($C$1:$C$13701,MIN(13701,ROW()+設定!$B$24))),$C7160&gt;=設定!$B$32,$C7160&gt;=MAX(MIN(INDEX($C$1:$C$13701,MAX(1,ROW()-設定!$B$26)):INDEX($C$1:$C$13701,MAX(1,ROW()-1))),MIN(INDEX($C$1:$C$13701,MIN(13701,ROW()+1)):INDEX($C$1:$C$13701,MIN(13701,ROW()+設定!$B$26))))*10^(設定!$B$27/20)),1,0))</f>
        <v>0</v>
      </c>
      <c r="G7160" s="33" t="n">
        <f aca="false">$G7159+IF($F7160=1,1,0)</f>
        <v>3</v>
      </c>
      <c r="H7160" s="0" t="str">
        <f aca="false">IF($F7160=1,$G7160,"")</f>
        <v/>
      </c>
    </row>
    <row r="7161" customFormat="false" ht="15" hidden="false" customHeight="false" outlineLevel="0" collapsed="false">
      <c r="A7161" s="30" t="n">
        <v>1118.59375</v>
      </c>
      <c r="B7161" s="31" t="n">
        <v>45.8813</v>
      </c>
      <c r="C7161" s="32" t="n">
        <f aca="false">IF($A7161="","",IF(設定!$B$21="dB",10^($B7161/20),ABS($B7161)))</f>
        <v>196.818084141508</v>
      </c>
      <c r="D7161" s="32" t="n">
        <f aca="false">IF($A7161="","",$A7161^2)</f>
        <v>1251251.97753906</v>
      </c>
      <c r="E7161" s="32" t="n">
        <f aca="false">IF($A7161="","",IF($C7161&lt;=0,"",1/$C7161^2))</f>
        <v>2.58148734271424E-005</v>
      </c>
      <c r="F7161" s="33" t="n">
        <f aca="false">IF(OR(ROW()-設定!$B$30&lt;2,ROW()+設定!$B$30&gt;13701,N($A7161)&lt;=0,N(INDEX($A$2:$A$13701,MIN(13700,MAX(1,ROW()-1+設定!$B$30))))&lt;=0,$A7161&lt;設定!$B$28,$A7161&gt;設定!$B$29),0,IF(AND($C7161&gt;=MAX(INDEX($C$1:$C$13701,MAX(1,ROW()-設定!$B$24)):INDEX($C$1:$C$13701,MAX(1,ROW()-1))),$C7161&gt;MAX(INDEX($C$1:$C$13701,MIN(13701,ROW()+1)):INDEX($C$1:$C$13701,MIN(13701,ROW()+設定!$B$24))),$C7161&gt;=設定!$B$32,$C7161&gt;=MAX(MIN(INDEX($C$1:$C$13701,MAX(1,ROW()-設定!$B$26)):INDEX($C$1:$C$13701,MAX(1,ROW()-1))),MIN(INDEX($C$1:$C$13701,MIN(13701,ROW()+1)):INDEX($C$1:$C$13701,MIN(13701,ROW()+設定!$B$26))))*10^(設定!$B$27/20)),1,0))</f>
        <v>0</v>
      </c>
      <c r="G7161" s="33" t="n">
        <f aca="false">$G7160+IF($F7161=1,1,0)</f>
        <v>3</v>
      </c>
      <c r="H7161" s="0" t="str">
        <f aca="false">IF($F7161=1,$G7161,"")</f>
        <v/>
      </c>
    </row>
    <row r="7162" customFormat="false" ht="15" hidden="false" customHeight="false" outlineLevel="0" collapsed="false">
      <c r="A7162" s="30" t="n">
        <v>1118.75</v>
      </c>
      <c r="B7162" s="31" t="n">
        <v>46.4866</v>
      </c>
      <c r="C7162" s="32" t="n">
        <f aca="false">IF($A7162="","",IF(設定!$B$21="dB",10^($B7162/20),ABS($B7162)))</f>
        <v>211.023100641964</v>
      </c>
      <c r="D7162" s="32" t="n">
        <f aca="false">IF($A7162="","",$A7162^2)</f>
        <v>1251601.5625</v>
      </c>
      <c r="E7162" s="32" t="n">
        <f aca="false">IF($A7162="","",IF($C7162&lt;=0,"",1/$C7162^2))</f>
        <v>2.24563929948238E-005</v>
      </c>
      <c r="F7162" s="33" t="n">
        <f aca="false">IF(OR(ROW()-設定!$B$30&lt;2,ROW()+設定!$B$30&gt;13701,N($A7162)&lt;=0,N(INDEX($A$2:$A$13701,MIN(13700,MAX(1,ROW()-1+設定!$B$30))))&lt;=0,$A7162&lt;設定!$B$28,$A7162&gt;設定!$B$29),0,IF(AND($C7162&gt;=MAX(INDEX($C$1:$C$13701,MAX(1,ROW()-設定!$B$24)):INDEX($C$1:$C$13701,MAX(1,ROW()-1))),$C7162&gt;MAX(INDEX($C$1:$C$13701,MIN(13701,ROW()+1)):INDEX($C$1:$C$13701,MIN(13701,ROW()+設定!$B$24))),$C7162&gt;=設定!$B$32,$C7162&gt;=MAX(MIN(INDEX($C$1:$C$13701,MAX(1,ROW()-設定!$B$26)):INDEX($C$1:$C$13701,MAX(1,ROW()-1))),MIN(INDEX($C$1:$C$13701,MIN(13701,ROW()+1)):INDEX($C$1:$C$13701,MIN(13701,ROW()+設定!$B$26))))*10^(設定!$B$27/20)),1,0))</f>
        <v>0</v>
      </c>
      <c r="G7162" s="33" t="n">
        <f aca="false">$G7161+IF($F7162=1,1,0)</f>
        <v>3</v>
      </c>
      <c r="H7162" s="0" t="str">
        <f aca="false">IF($F7162=1,$G7162,"")</f>
        <v/>
      </c>
    </row>
    <row r="7163" customFormat="false" ht="15" hidden="false" customHeight="false" outlineLevel="0" collapsed="false">
      <c r="A7163" s="30" t="n">
        <v>1118.90625</v>
      </c>
      <c r="B7163" s="31" t="n">
        <v>46.8013</v>
      </c>
      <c r="C7163" s="32" t="n">
        <f aca="false">IF($A7163="","",IF(設定!$B$21="dB",10^($B7163/20),ABS($B7163)))</f>
        <v>218.808908642893</v>
      </c>
      <c r="D7163" s="32" t="n">
        <f aca="false">IF($A7163="","",$A7163^2)</f>
        <v>1251951.19628906</v>
      </c>
      <c r="E7163" s="32" t="n">
        <f aca="false">IF($A7163="","",IF($C7163&lt;=0,"",1/$C7163^2))</f>
        <v>2.08867082277099E-005</v>
      </c>
      <c r="F7163" s="33" t="n">
        <f aca="false">IF(OR(ROW()-設定!$B$30&lt;2,ROW()+設定!$B$30&gt;13701,N($A7163)&lt;=0,N(INDEX($A$2:$A$13701,MIN(13700,MAX(1,ROW()-1+設定!$B$30))))&lt;=0,$A7163&lt;設定!$B$28,$A7163&gt;設定!$B$29),0,IF(AND($C7163&gt;=MAX(INDEX($C$1:$C$13701,MAX(1,ROW()-設定!$B$24)):INDEX($C$1:$C$13701,MAX(1,ROW()-1))),$C7163&gt;MAX(INDEX($C$1:$C$13701,MIN(13701,ROW()+1)):INDEX($C$1:$C$13701,MIN(13701,ROW()+設定!$B$24))),$C7163&gt;=設定!$B$32,$C7163&gt;=MAX(MIN(INDEX($C$1:$C$13701,MAX(1,ROW()-設定!$B$26)):INDEX($C$1:$C$13701,MAX(1,ROW()-1))),MIN(INDEX($C$1:$C$13701,MIN(13701,ROW()+1)):INDEX($C$1:$C$13701,MIN(13701,ROW()+設定!$B$26))))*10^(設定!$B$27/20)),1,0))</f>
        <v>0</v>
      </c>
      <c r="G7163" s="33" t="n">
        <f aca="false">$G7162+IF($F7163=1,1,0)</f>
        <v>3</v>
      </c>
      <c r="H7163" s="0" t="str">
        <f aca="false">IF($F7163=1,$G7163,"")</f>
        <v/>
      </c>
    </row>
    <row r="7164" customFormat="false" ht="15" hidden="false" customHeight="false" outlineLevel="0" collapsed="false">
      <c r="A7164" s="30" t="n">
        <v>1119.0625</v>
      </c>
      <c r="B7164" s="31" t="n">
        <v>47.2489</v>
      </c>
      <c r="C7164" s="32" t="n">
        <f aca="false">IF($A7164="","",IF(設定!$B$21="dB",10^($B7164/20),ABS($B7164)))</f>
        <v>230.380119917419</v>
      </c>
      <c r="D7164" s="32" t="n">
        <f aca="false">IF($A7164="","",$A7164^2)</f>
        <v>1252300.87890625</v>
      </c>
      <c r="E7164" s="32" t="n">
        <f aca="false">IF($A7164="","",IF($C7164&lt;=0,"",1/$C7164^2))</f>
        <v>1.88412624877027E-005</v>
      </c>
      <c r="F7164" s="33" t="n">
        <f aca="false">IF(OR(ROW()-設定!$B$30&lt;2,ROW()+設定!$B$30&gt;13701,N($A7164)&lt;=0,N(INDEX($A$2:$A$13701,MIN(13700,MAX(1,ROW()-1+設定!$B$30))))&lt;=0,$A7164&lt;設定!$B$28,$A7164&gt;設定!$B$29),0,IF(AND($C7164&gt;=MAX(INDEX($C$1:$C$13701,MAX(1,ROW()-設定!$B$24)):INDEX($C$1:$C$13701,MAX(1,ROW()-1))),$C7164&gt;MAX(INDEX($C$1:$C$13701,MIN(13701,ROW()+1)):INDEX($C$1:$C$13701,MIN(13701,ROW()+設定!$B$24))),$C7164&gt;=設定!$B$32,$C7164&gt;=MAX(MIN(INDEX($C$1:$C$13701,MAX(1,ROW()-設定!$B$26)):INDEX($C$1:$C$13701,MAX(1,ROW()-1))),MIN(INDEX($C$1:$C$13701,MIN(13701,ROW()+1)):INDEX($C$1:$C$13701,MIN(13701,ROW()+設定!$B$26))))*10^(設定!$B$27/20)),1,0))</f>
        <v>0</v>
      </c>
      <c r="G7164" s="33" t="n">
        <f aca="false">$G7163+IF($F7164=1,1,0)</f>
        <v>3</v>
      </c>
      <c r="H7164" s="0" t="str">
        <f aca="false">IF($F7164=1,$G7164,"")</f>
        <v/>
      </c>
    </row>
    <row r="7165" customFormat="false" ht="15" hidden="false" customHeight="false" outlineLevel="0" collapsed="false">
      <c r="A7165" s="30" t="n">
        <v>1119.21875</v>
      </c>
      <c r="B7165" s="31" t="n">
        <v>47.713</v>
      </c>
      <c r="C7165" s="32" t="n">
        <f aca="false">IF($A7165="","",IF(設定!$B$21="dB",10^($B7165/20),ABS($B7165)))</f>
        <v>243.024467385563</v>
      </c>
      <c r="D7165" s="32" t="n">
        <f aca="false">IF($A7165="","",$A7165^2)</f>
        <v>1252650.61035156</v>
      </c>
      <c r="E7165" s="32" t="n">
        <f aca="false">IF($A7165="","",IF($C7165&lt;=0,"",1/$C7165^2))</f>
        <v>1.69316779751001E-005</v>
      </c>
      <c r="F7165" s="33" t="n">
        <f aca="false">IF(OR(ROW()-設定!$B$30&lt;2,ROW()+設定!$B$30&gt;13701,N($A7165)&lt;=0,N(INDEX($A$2:$A$13701,MIN(13700,MAX(1,ROW()-1+設定!$B$30))))&lt;=0,$A7165&lt;設定!$B$28,$A7165&gt;設定!$B$29),0,IF(AND($C7165&gt;=MAX(INDEX($C$1:$C$13701,MAX(1,ROW()-設定!$B$24)):INDEX($C$1:$C$13701,MAX(1,ROW()-1))),$C7165&gt;MAX(INDEX($C$1:$C$13701,MIN(13701,ROW()+1)):INDEX($C$1:$C$13701,MIN(13701,ROW()+設定!$B$24))),$C7165&gt;=設定!$B$32,$C7165&gt;=MAX(MIN(INDEX($C$1:$C$13701,MAX(1,ROW()-設定!$B$26)):INDEX($C$1:$C$13701,MAX(1,ROW()-1))),MIN(INDEX($C$1:$C$13701,MIN(13701,ROW()+1)):INDEX($C$1:$C$13701,MIN(13701,ROW()+設定!$B$26))))*10^(設定!$B$27/20)),1,0))</f>
        <v>0</v>
      </c>
      <c r="G7165" s="33" t="n">
        <f aca="false">$G7164+IF($F7165=1,1,0)</f>
        <v>3</v>
      </c>
      <c r="H7165" s="0" t="str">
        <f aca="false">IF($F7165=1,$G7165,"")</f>
        <v/>
      </c>
    </row>
    <row r="7166" customFormat="false" ht="15" hidden="false" customHeight="false" outlineLevel="0" collapsed="false">
      <c r="A7166" s="30" t="n">
        <v>1119.375</v>
      </c>
      <c r="B7166" s="31" t="n">
        <v>48.083</v>
      </c>
      <c r="C7166" s="32" t="n">
        <f aca="false">IF($A7166="","",IF(設定!$B$21="dB",10^($B7166/20),ABS($B7166)))</f>
        <v>253.600438413551</v>
      </c>
      <c r="D7166" s="32" t="n">
        <f aca="false">IF($A7166="","",$A7166^2)</f>
        <v>1253000.390625</v>
      </c>
      <c r="E7166" s="32" t="n">
        <f aca="false">IF($A7166="","",IF($C7166&lt;=0,"",1/$C7166^2))</f>
        <v>1.55489117976975E-005</v>
      </c>
      <c r="F7166" s="33" t="n">
        <f aca="false">IF(OR(ROW()-設定!$B$30&lt;2,ROW()+設定!$B$30&gt;13701,N($A7166)&lt;=0,N(INDEX($A$2:$A$13701,MIN(13700,MAX(1,ROW()-1+設定!$B$30))))&lt;=0,$A7166&lt;設定!$B$28,$A7166&gt;設定!$B$29),0,IF(AND($C7166&gt;=MAX(INDEX($C$1:$C$13701,MAX(1,ROW()-設定!$B$24)):INDEX($C$1:$C$13701,MAX(1,ROW()-1))),$C7166&gt;MAX(INDEX($C$1:$C$13701,MIN(13701,ROW()+1)):INDEX($C$1:$C$13701,MIN(13701,ROW()+設定!$B$24))),$C7166&gt;=設定!$B$32,$C7166&gt;=MAX(MIN(INDEX($C$1:$C$13701,MAX(1,ROW()-設定!$B$26)):INDEX($C$1:$C$13701,MAX(1,ROW()-1))),MIN(INDEX($C$1:$C$13701,MIN(13701,ROW()+1)):INDEX($C$1:$C$13701,MIN(13701,ROW()+設定!$B$26))))*10^(設定!$B$27/20)),1,0))</f>
        <v>0</v>
      </c>
      <c r="G7166" s="33" t="n">
        <f aca="false">$G7165+IF($F7166=1,1,0)</f>
        <v>3</v>
      </c>
      <c r="H7166" s="0" t="str">
        <f aca="false">IF($F7166=1,$G7166,"")</f>
        <v/>
      </c>
    </row>
    <row r="7167" customFormat="false" ht="15" hidden="false" customHeight="false" outlineLevel="0" collapsed="false">
      <c r="A7167" s="30" t="n">
        <v>1119.53125</v>
      </c>
      <c r="B7167" s="31" t="n">
        <v>48.6401</v>
      </c>
      <c r="C7167" s="32" t="n">
        <f aca="false">IF($A7167="","",IF(設定!$B$21="dB",10^($B7167/20),ABS($B7167)))</f>
        <v>270.398949475915</v>
      </c>
      <c r="D7167" s="32" t="n">
        <f aca="false">IF($A7167="","",$A7167^2)</f>
        <v>1253350.21972656</v>
      </c>
      <c r="E7167" s="32" t="n">
        <f aca="false">IF($A7167="","",IF($C7167&lt;=0,"",1/$C7167^2))</f>
        <v>1.36769733283838E-005</v>
      </c>
      <c r="F7167" s="33" t="n">
        <f aca="false">IF(OR(ROW()-設定!$B$30&lt;2,ROW()+設定!$B$30&gt;13701,N($A7167)&lt;=0,N(INDEX($A$2:$A$13701,MIN(13700,MAX(1,ROW()-1+設定!$B$30))))&lt;=0,$A7167&lt;設定!$B$28,$A7167&gt;設定!$B$29),0,IF(AND($C7167&gt;=MAX(INDEX($C$1:$C$13701,MAX(1,ROW()-設定!$B$24)):INDEX($C$1:$C$13701,MAX(1,ROW()-1))),$C7167&gt;MAX(INDEX($C$1:$C$13701,MIN(13701,ROW()+1)):INDEX($C$1:$C$13701,MIN(13701,ROW()+設定!$B$24))),$C7167&gt;=設定!$B$32,$C7167&gt;=MAX(MIN(INDEX($C$1:$C$13701,MAX(1,ROW()-設定!$B$26)):INDEX($C$1:$C$13701,MAX(1,ROW()-1))),MIN(INDEX($C$1:$C$13701,MIN(13701,ROW()+1)):INDEX($C$1:$C$13701,MIN(13701,ROW()+設定!$B$26))))*10^(設定!$B$27/20)),1,0))</f>
        <v>0</v>
      </c>
      <c r="G7167" s="33" t="n">
        <f aca="false">$G7166+IF($F7167=1,1,0)</f>
        <v>3</v>
      </c>
      <c r="H7167" s="0" t="str">
        <f aca="false">IF($F7167=1,$G7167,"")</f>
        <v/>
      </c>
    </row>
    <row r="7168" customFormat="false" ht="15" hidden="false" customHeight="false" outlineLevel="0" collapsed="false">
      <c r="A7168" s="30" t="n">
        <v>1119.6875</v>
      </c>
      <c r="B7168" s="31" t="n">
        <v>48.859</v>
      </c>
      <c r="C7168" s="32" t="n">
        <f aca="false">IF($A7168="","",IF(設定!$B$21="dB",10^($B7168/20),ABS($B7168)))</f>
        <v>277.300083275441</v>
      </c>
      <c r="D7168" s="32" t="n">
        <f aca="false">IF($A7168="","",$A7168^2)</f>
        <v>1253700.09765625</v>
      </c>
      <c r="E7168" s="32" t="n">
        <f aca="false">IF($A7168="","",IF($C7168&lt;=0,"",1/$C7168^2))</f>
        <v>1.30046898761164E-005</v>
      </c>
      <c r="F7168" s="33" t="n">
        <f aca="false">IF(OR(ROW()-設定!$B$30&lt;2,ROW()+設定!$B$30&gt;13701,N($A7168)&lt;=0,N(INDEX($A$2:$A$13701,MIN(13700,MAX(1,ROW()-1+設定!$B$30))))&lt;=0,$A7168&lt;設定!$B$28,$A7168&gt;設定!$B$29),0,IF(AND($C7168&gt;=MAX(INDEX($C$1:$C$13701,MAX(1,ROW()-設定!$B$24)):INDEX($C$1:$C$13701,MAX(1,ROW()-1))),$C7168&gt;MAX(INDEX($C$1:$C$13701,MIN(13701,ROW()+1)):INDEX($C$1:$C$13701,MIN(13701,ROW()+設定!$B$24))),$C7168&gt;=設定!$B$32,$C7168&gt;=MAX(MIN(INDEX($C$1:$C$13701,MAX(1,ROW()-設定!$B$26)):INDEX($C$1:$C$13701,MAX(1,ROW()-1))),MIN(INDEX($C$1:$C$13701,MIN(13701,ROW()+1)):INDEX($C$1:$C$13701,MIN(13701,ROW()+設定!$B$26))))*10^(設定!$B$27/20)),1,0))</f>
        <v>0</v>
      </c>
      <c r="G7168" s="33" t="n">
        <f aca="false">$G7167+IF($F7168=1,1,0)</f>
        <v>3</v>
      </c>
      <c r="H7168" s="0" t="str">
        <f aca="false">IF($F7168=1,$G7168,"")</f>
        <v/>
      </c>
    </row>
    <row r="7169" customFormat="false" ht="15" hidden="false" customHeight="false" outlineLevel="0" collapsed="false">
      <c r="A7169" s="30" t="n">
        <v>1119.84375</v>
      </c>
      <c r="B7169" s="31" t="n">
        <v>48.9654</v>
      </c>
      <c r="C7169" s="32" t="n">
        <f aca="false">IF($A7169="","",IF(設定!$B$21="dB",10^($B7169/20),ABS($B7169)))</f>
        <v>280.717831263789</v>
      </c>
      <c r="D7169" s="32" t="n">
        <f aca="false">IF($A7169="","",$A7169^2)</f>
        <v>1254050.02441406</v>
      </c>
      <c r="E7169" s="32" t="n">
        <f aca="false">IF($A7169="","",IF($C7169&lt;=0,"",1/$C7169^2))</f>
        <v>1.26899526027978E-005</v>
      </c>
      <c r="F7169" s="33" t="n">
        <f aca="false">IF(OR(ROW()-設定!$B$30&lt;2,ROW()+設定!$B$30&gt;13701,N($A7169)&lt;=0,N(INDEX($A$2:$A$13701,MIN(13700,MAX(1,ROW()-1+設定!$B$30))))&lt;=0,$A7169&lt;設定!$B$28,$A7169&gt;設定!$B$29),0,IF(AND($C7169&gt;=MAX(INDEX($C$1:$C$13701,MAX(1,ROW()-設定!$B$24)):INDEX($C$1:$C$13701,MAX(1,ROW()-1))),$C7169&gt;MAX(INDEX($C$1:$C$13701,MIN(13701,ROW()+1)):INDEX($C$1:$C$13701,MIN(13701,ROW()+設定!$B$24))),$C7169&gt;=設定!$B$32,$C7169&gt;=MAX(MIN(INDEX($C$1:$C$13701,MAX(1,ROW()-設定!$B$26)):INDEX($C$1:$C$13701,MAX(1,ROW()-1))),MIN(INDEX($C$1:$C$13701,MIN(13701,ROW()+1)):INDEX($C$1:$C$13701,MIN(13701,ROW()+設定!$B$26))))*10^(設定!$B$27/20)),1,0))</f>
        <v>0</v>
      </c>
      <c r="G7169" s="33" t="n">
        <f aca="false">$G7168+IF($F7169=1,1,0)</f>
        <v>3</v>
      </c>
      <c r="H7169" s="0" t="str">
        <f aca="false">IF($F7169=1,$G7169,"")</f>
        <v/>
      </c>
    </row>
    <row r="7170" customFormat="false" ht="15" hidden="false" customHeight="false" outlineLevel="0" collapsed="false">
      <c r="A7170" s="30" t="n">
        <v>1120</v>
      </c>
      <c r="B7170" s="31" t="n">
        <v>49.4564</v>
      </c>
      <c r="C7170" s="32" t="n">
        <f aca="false">IF($A7170="","",IF(設定!$B$21="dB",10^($B7170/20),ABS($B7170)))</f>
        <v>297.04346344383</v>
      </c>
      <c r="D7170" s="32" t="n">
        <f aca="false">IF($A7170="","",$A7170^2)</f>
        <v>1254400</v>
      </c>
      <c r="E7170" s="32" t="n">
        <f aca="false">IF($A7170="","",IF($C7170&lt;=0,"",1/$C7170^2))</f>
        <v>1.13333943374439E-005</v>
      </c>
      <c r="F7170" s="33" t="n">
        <f aca="false">IF(OR(ROW()-設定!$B$30&lt;2,ROW()+設定!$B$30&gt;13701,N($A7170)&lt;=0,N(INDEX($A$2:$A$13701,MIN(13700,MAX(1,ROW()-1+設定!$B$30))))&lt;=0,$A7170&lt;設定!$B$28,$A7170&gt;設定!$B$29),0,IF(AND($C7170&gt;=MAX(INDEX($C$1:$C$13701,MAX(1,ROW()-設定!$B$24)):INDEX($C$1:$C$13701,MAX(1,ROW()-1))),$C7170&gt;MAX(INDEX($C$1:$C$13701,MIN(13701,ROW()+1)):INDEX($C$1:$C$13701,MIN(13701,ROW()+設定!$B$24))),$C7170&gt;=設定!$B$32,$C7170&gt;=MAX(MIN(INDEX($C$1:$C$13701,MAX(1,ROW()-設定!$B$26)):INDEX($C$1:$C$13701,MAX(1,ROW()-1))),MIN(INDEX($C$1:$C$13701,MIN(13701,ROW()+1)):INDEX($C$1:$C$13701,MIN(13701,ROW()+設定!$B$26))))*10^(設定!$B$27/20)),1,0))</f>
        <v>0</v>
      </c>
      <c r="G7170" s="33" t="n">
        <f aca="false">$G7169+IF($F7170=1,1,0)</f>
        <v>3</v>
      </c>
      <c r="H7170" s="0" t="str">
        <f aca="false">IF($F7170=1,$G7170,"")</f>
        <v/>
      </c>
    </row>
    <row r="7171" customFormat="false" ht="15" hidden="false" customHeight="false" outlineLevel="0" collapsed="false">
      <c r="A7171" s="30" t="n">
        <v>1120.15625</v>
      </c>
      <c r="B7171" s="31" t="n">
        <v>49.4139</v>
      </c>
      <c r="C7171" s="32" t="n">
        <f aca="false">IF($A7171="","",IF(設定!$B$21="dB",10^($B7171/20),ABS($B7171)))</f>
        <v>295.593581783994</v>
      </c>
      <c r="D7171" s="32" t="n">
        <f aca="false">IF($A7171="","",$A7171^2)</f>
        <v>1254750.02441406</v>
      </c>
      <c r="E7171" s="32" t="n">
        <f aca="false">IF($A7171="","",IF($C7171&lt;=0,"",1/$C7171^2))</f>
        <v>1.14448472318994E-005</v>
      </c>
      <c r="F7171" s="33" t="n">
        <f aca="false">IF(OR(ROW()-設定!$B$30&lt;2,ROW()+設定!$B$30&gt;13701,N($A7171)&lt;=0,N(INDEX($A$2:$A$13701,MIN(13700,MAX(1,ROW()-1+設定!$B$30))))&lt;=0,$A7171&lt;設定!$B$28,$A7171&gt;設定!$B$29),0,IF(AND($C7171&gt;=MAX(INDEX($C$1:$C$13701,MAX(1,ROW()-設定!$B$24)):INDEX($C$1:$C$13701,MAX(1,ROW()-1))),$C7171&gt;MAX(INDEX($C$1:$C$13701,MIN(13701,ROW()+1)):INDEX($C$1:$C$13701,MIN(13701,ROW()+設定!$B$24))),$C7171&gt;=設定!$B$32,$C7171&gt;=MAX(MIN(INDEX($C$1:$C$13701,MAX(1,ROW()-設定!$B$26)):INDEX($C$1:$C$13701,MAX(1,ROW()-1))),MIN(INDEX($C$1:$C$13701,MIN(13701,ROW()+1)):INDEX($C$1:$C$13701,MIN(13701,ROW()+設定!$B$26))))*10^(設定!$B$27/20)),1,0))</f>
        <v>0</v>
      </c>
      <c r="G7171" s="33" t="n">
        <f aca="false">$G7170+IF($F7171=1,1,0)</f>
        <v>3</v>
      </c>
      <c r="H7171" s="0" t="str">
        <f aca="false">IF($F7171=1,$G7171,"")</f>
        <v/>
      </c>
    </row>
    <row r="7172" customFormat="false" ht="15" hidden="false" customHeight="false" outlineLevel="0" collapsed="false">
      <c r="A7172" s="30" t="n">
        <v>1120.3125</v>
      </c>
      <c r="B7172" s="31" t="n">
        <v>49.6902</v>
      </c>
      <c r="C7172" s="32" t="n">
        <f aca="false">IF($A7172="","",IF(設定!$B$21="dB",10^($B7172/20),ABS($B7172)))</f>
        <v>305.147629117031</v>
      </c>
      <c r="D7172" s="32" t="n">
        <f aca="false">IF($A7172="","",$A7172^2)</f>
        <v>1255100.09765625</v>
      </c>
      <c r="E7172" s="32" t="n">
        <f aca="false">IF($A7172="","",IF($C7172&lt;=0,"",1/$C7172^2))</f>
        <v>1.07393995443985E-005</v>
      </c>
      <c r="F7172" s="33" t="n">
        <f aca="false">IF(OR(ROW()-設定!$B$30&lt;2,ROW()+設定!$B$30&gt;13701,N($A7172)&lt;=0,N(INDEX($A$2:$A$13701,MIN(13700,MAX(1,ROW()-1+設定!$B$30))))&lt;=0,$A7172&lt;設定!$B$28,$A7172&gt;設定!$B$29),0,IF(AND($C7172&gt;=MAX(INDEX($C$1:$C$13701,MAX(1,ROW()-設定!$B$24)):INDEX($C$1:$C$13701,MAX(1,ROW()-1))),$C7172&gt;MAX(INDEX($C$1:$C$13701,MIN(13701,ROW()+1)):INDEX($C$1:$C$13701,MIN(13701,ROW()+設定!$B$24))),$C7172&gt;=設定!$B$32,$C7172&gt;=MAX(MIN(INDEX($C$1:$C$13701,MAX(1,ROW()-設定!$B$26)):INDEX($C$1:$C$13701,MAX(1,ROW()-1))),MIN(INDEX($C$1:$C$13701,MIN(13701,ROW()+1)):INDEX($C$1:$C$13701,MIN(13701,ROW()+設定!$B$26))))*10^(設定!$B$27/20)),1,0))</f>
        <v>0</v>
      </c>
      <c r="G7172" s="33" t="n">
        <f aca="false">$G7171+IF($F7172=1,1,0)</f>
        <v>3</v>
      </c>
      <c r="H7172" s="0" t="str">
        <f aca="false">IF($F7172=1,$G7172,"")</f>
        <v/>
      </c>
    </row>
    <row r="7173" customFormat="false" ht="15" hidden="false" customHeight="false" outlineLevel="0" collapsed="false">
      <c r="A7173" s="30" t="n">
        <v>1120.46875</v>
      </c>
      <c r="B7173" s="31" t="n">
        <v>49.6049</v>
      </c>
      <c r="C7173" s="32" t="n">
        <f aca="false">IF($A7173="","",IF(設定!$B$21="dB",10^($B7173/20),ABS($B7173)))</f>
        <v>302.1655856511</v>
      </c>
      <c r="D7173" s="32" t="n">
        <f aca="false">IF($A7173="","",$A7173^2)</f>
        <v>1255450.21972656</v>
      </c>
      <c r="E7173" s="32" t="n">
        <f aca="false">IF($A7173="","",IF($C7173&lt;=0,"",1/$C7173^2))</f>
        <v>1.09524177395021E-005</v>
      </c>
      <c r="F7173" s="33" t="n">
        <f aca="false">IF(OR(ROW()-設定!$B$30&lt;2,ROW()+設定!$B$30&gt;13701,N($A7173)&lt;=0,N(INDEX($A$2:$A$13701,MIN(13700,MAX(1,ROW()-1+設定!$B$30))))&lt;=0,$A7173&lt;設定!$B$28,$A7173&gt;設定!$B$29),0,IF(AND($C7173&gt;=MAX(INDEX($C$1:$C$13701,MAX(1,ROW()-設定!$B$24)):INDEX($C$1:$C$13701,MAX(1,ROW()-1))),$C7173&gt;MAX(INDEX($C$1:$C$13701,MIN(13701,ROW()+1)):INDEX($C$1:$C$13701,MIN(13701,ROW()+設定!$B$24))),$C7173&gt;=設定!$B$32,$C7173&gt;=MAX(MIN(INDEX($C$1:$C$13701,MAX(1,ROW()-設定!$B$26)):INDEX($C$1:$C$13701,MAX(1,ROW()-1))),MIN(INDEX($C$1:$C$13701,MIN(13701,ROW()+1)):INDEX($C$1:$C$13701,MIN(13701,ROW()+設定!$B$26))))*10^(設定!$B$27/20)),1,0))</f>
        <v>0</v>
      </c>
      <c r="G7173" s="33" t="n">
        <f aca="false">$G7172+IF($F7173=1,1,0)</f>
        <v>3</v>
      </c>
      <c r="H7173" s="0" t="str">
        <f aca="false">IF($F7173=1,$G7173,"")</f>
        <v/>
      </c>
    </row>
    <row r="7174" customFormat="false" ht="15" hidden="false" customHeight="false" outlineLevel="0" collapsed="false">
      <c r="A7174" s="30" t="n">
        <v>1120.625</v>
      </c>
      <c r="B7174" s="31" t="n">
        <v>49.6236</v>
      </c>
      <c r="C7174" s="32" t="n">
        <f aca="false">IF($A7174="","",IF(設定!$B$21="dB",10^($B7174/20),ABS($B7174)))</f>
        <v>302.816823875381</v>
      </c>
      <c r="D7174" s="32" t="n">
        <f aca="false">IF($A7174="","",$A7174^2)</f>
        <v>1255800.390625</v>
      </c>
      <c r="E7174" s="32" t="n">
        <f aca="false">IF($A7174="","",IF($C7174&lt;=0,"",1/$C7174^2))</f>
        <v>1.09053598299418E-005</v>
      </c>
      <c r="F7174" s="33" t="n">
        <f aca="false">IF(OR(ROW()-設定!$B$30&lt;2,ROW()+設定!$B$30&gt;13701,N($A7174)&lt;=0,N(INDEX($A$2:$A$13701,MIN(13700,MAX(1,ROW()-1+設定!$B$30))))&lt;=0,$A7174&lt;設定!$B$28,$A7174&gt;設定!$B$29),0,IF(AND($C7174&gt;=MAX(INDEX($C$1:$C$13701,MAX(1,ROW()-設定!$B$24)):INDEX($C$1:$C$13701,MAX(1,ROW()-1))),$C7174&gt;MAX(INDEX($C$1:$C$13701,MIN(13701,ROW()+1)):INDEX($C$1:$C$13701,MIN(13701,ROW()+設定!$B$24))),$C7174&gt;=設定!$B$32,$C7174&gt;=MAX(MIN(INDEX($C$1:$C$13701,MAX(1,ROW()-設定!$B$26)):INDEX($C$1:$C$13701,MAX(1,ROW()-1))),MIN(INDEX($C$1:$C$13701,MIN(13701,ROW()+1)):INDEX($C$1:$C$13701,MIN(13701,ROW()+設定!$B$26))))*10^(設定!$B$27/20)),1,0))</f>
        <v>0</v>
      </c>
      <c r="G7174" s="33" t="n">
        <f aca="false">$G7173+IF($F7174=1,1,0)</f>
        <v>3</v>
      </c>
      <c r="H7174" s="0" t="str">
        <f aca="false">IF($F7174=1,$G7174,"")</f>
        <v/>
      </c>
    </row>
    <row r="7175" customFormat="false" ht="15" hidden="false" customHeight="false" outlineLevel="0" collapsed="false">
      <c r="A7175" s="30" t="n">
        <v>1120.78125</v>
      </c>
      <c r="B7175" s="31" t="n">
        <v>49.7417</v>
      </c>
      <c r="C7175" s="32" t="n">
        <f aca="false">IF($A7175="","",IF(設定!$B$21="dB",10^($B7175/20),ABS($B7175)))</f>
        <v>306.962271534014</v>
      </c>
      <c r="D7175" s="32" t="n">
        <f aca="false">IF($A7175="","",$A7175^2)</f>
        <v>1256150.61035156</v>
      </c>
      <c r="E7175" s="32" t="n">
        <f aca="false">IF($A7175="","",IF($C7175&lt;=0,"",1/$C7175^2))</f>
        <v>1.06128004898543E-005</v>
      </c>
      <c r="F7175" s="33" t="n">
        <f aca="false">IF(OR(ROW()-設定!$B$30&lt;2,ROW()+設定!$B$30&gt;13701,N($A7175)&lt;=0,N(INDEX($A$2:$A$13701,MIN(13700,MAX(1,ROW()-1+設定!$B$30))))&lt;=0,$A7175&lt;設定!$B$28,$A7175&gt;設定!$B$29),0,IF(AND($C7175&gt;=MAX(INDEX($C$1:$C$13701,MAX(1,ROW()-設定!$B$24)):INDEX($C$1:$C$13701,MAX(1,ROW()-1))),$C7175&gt;MAX(INDEX($C$1:$C$13701,MIN(13701,ROW()+1)):INDEX($C$1:$C$13701,MIN(13701,ROW()+設定!$B$24))),$C7175&gt;=設定!$B$32,$C7175&gt;=MAX(MIN(INDEX($C$1:$C$13701,MAX(1,ROW()-設定!$B$26)):INDEX($C$1:$C$13701,MAX(1,ROW()-1))),MIN(INDEX($C$1:$C$13701,MIN(13701,ROW()+1)):INDEX($C$1:$C$13701,MIN(13701,ROW()+設定!$B$26))))*10^(設定!$B$27/20)),1,0))</f>
        <v>1</v>
      </c>
      <c r="G7175" s="33" t="n">
        <f aca="false">$G7174+IF($F7175=1,1,0)</f>
        <v>4</v>
      </c>
      <c r="H7175" s="33" t="n">
        <f aca="false">IF($F7175=1,$G7175,"")</f>
        <v>4</v>
      </c>
    </row>
    <row r="7176" customFormat="false" ht="15" hidden="false" customHeight="false" outlineLevel="0" collapsed="false">
      <c r="A7176" s="30" t="n">
        <v>1120.9375</v>
      </c>
      <c r="B7176" s="31" t="n">
        <v>49.3762</v>
      </c>
      <c r="C7176" s="32" t="n">
        <f aca="false">IF($A7176="","",IF(設定!$B$21="dB",10^($B7176/20),ABS($B7176)))</f>
        <v>294.313375707797</v>
      </c>
      <c r="D7176" s="32" t="n">
        <f aca="false">IF($A7176="","",$A7176^2)</f>
        <v>1256500.87890625</v>
      </c>
      <c r="E7176" s="32" t="n">
        <f aca="false">IF($A7176="","",IF($C7176&lt;=0,"",1/$C7176^2))</f>
        <v>1.15446295071363E-005</v>
      </c>
      <c r="F7176" s="33" t="n">
        <f aca="false">IF(OR(ROW()-設定!$B$30&lt;2,ROW()+設定!$B$30&gt;13701,N($A7176)&lt;=0,N(INDEX($A$2:$A$13701,MIN(13700,MAX(1,ROW()-1+設定!$B$30))))&lt;=0,$A7176&lt;設定!$B$28,$A7176&gt;設定!$B$29),0,IF(AND($C7176&gt;=MAX(INDEX($C$1:$C$13701,MAX(1,ROW()-設定!$B$24)):INDEX($C$1:$C$13701,MAX(1,ROW()-1))),$C7176&gt;MAX(INDEX($C$1:$C$13701,MIN(13701,ROW()+1)):INDEX($C$1:$C$13701,MIN(13701,ROW()+設定!$B$24))),$C7176&gt;=設定!$B$32,$C7176&gt;=MAX(MIN(INDEX($C$1:$C$13701,MAX(1,ROW()-設定!$B$26)):INDEX($C$1:$C$13701,MAX(1,ROW()-1))),MIN(INDEX($C$1:$C$13701,MIN(13701,ROW()+1)):INDEX($C$1:$C$13701,MIN(13701,ROW()+設定!$B$26))))*10^(設定!$B$27/20)),1,0))</f>
        <v>0</v>
      </c>
      <c r="G7176" s="33" t="n">
        <f aca="false">$G7175+IF($F7176=1,1,0)</f>
        <v>4</v>
      </c>
      <c r="H7176" s="0" t="str">
        <f aca="false">IF($F7176=1,$G7176,"")</f>
        <v/>
      </c>
    </row>
    <row r="7177" customFormat="false" ht="15" hidden="false" customHeight="false" outlineLevel="0" collapsed="false">
      <c r="A7177" s="30" t="n">
        <v>1121.09375</v>
      </c>
      <c r="B7177" s="31" t="n">
        <v>49.1299</v>
      </c>
      <c r="C7177" s="32" t="n">
        <f aca="false">IF($A7177="","",IF(設定!$B$21="dB",10^($B7177/20),ABS($B7177)))</f>
        <v>286.084942369142</v>
      </c>
      <c r="D7177" s="32" t="n">
        <f aca="false">IF($A7177="","",$A7177^2)</f>
        <v>1256851.19628906</v>
      </c>
      <c r="E7177" s="32" t="n">
        <f aca="false">IF($A7177="","",IF($C7177&lt;=0,"",1/$C7177^2))</f>
        <v>1.22182779346561E-005</v>
      </c>
      <c r="F7177" s="33" t="n">
        <f aca="false">IF(OR(ROW()-設定!$B$30&lt;2,ROW()+設定!$B$30&gt;13701,N($A7177)&lt;=0,N(INDEX($A$2:$A$13701,MIN(13700,MAX(1,ROW()-1+設定!$B$30))))&lt;=0,$A7177&lt;設定!$B$28,$A7177&gt;設定!$B$29),0,IF(AND($C7177&gt;=MAX(INDEX($C$1:$C$13701,MAX(1,ROW()-設定!$B$24)):INDEX($C$1:$C$13701,MAX(1,ROW()-1))),$C7177&gt;MAX(INDEX($C$1:$C$13701,MIN(13701,ROW()+1)):INDEX($C$1:$C$13701,MIN(13701,ROW()+設定!$B$24))),$C7177&gt;=設定!$B$32,$C7177&gt;=MAX(MIN(INDEX($C$1:$C$13701,MAX(1,ROW()-設定!$B$26)):INDEX($C$1:$C$13701,MAX(1,ROW()-1))),MIN(INDEX($C$1:$C$13701,MIN(13701,ROW()+1)):INDEX($C$1:$C$13701,MIN(13701,ROW()+設定!$B$26))))*10^(設定!$B$27/20)),1,0))</f>
        <v>0</v>
      </c>
      <c r="G7177" s="33" t="n">
        <f aca="false">$G7176+IF($F7177=1,1,0)</f>
        <v>4</v>
      </c>
      <c r="H7177" s="0" t="str">
        <f aca="false">IF($F7177=1,$G7177,"")</f>
        <v/>
      </c>
    </row>
    <row r="7178" customFormat="false" ht="15" hidden="false" customHeight="false" outlineLevel="0" collapsed="false">
      <c r="A7178" s="30" t="n">
        <v>1121.25</v>
      </c>
      <c r="B7178" s="31" t="n">
        <v>48.8477</v>
      </c>
      <c r="C7178" s="32" t="n">
        <f aca="false">IF($A7178="","",IF(設定!$B$21="dB",10^($B7178/20),ABS($B7178)))</f>
        <v>276.939561362197</v>
      </c>
      <c r="D7178" s="32" t="n">
        <f aca="false">IF($A7178="","",$A7178^2)</f>
        <v>1257201.5625</v>
      </c>
      <c r="E7178" s="32" t="n">
        <f aca="false">IF($A7178="","",IF($C7178&lt;=0,"",1/$C7178^2))</f>
        <v>1.30385711128591E-005</v>
      </c>
      <c r="F7178" s="33" t="n">
        <f aca="false">IF(OR(ROW()-設定!$B$30&lt;2,ROW()+設定!$B$30&gt;13701,N($A7178)&lt;=0,N(INDEX($A$2:$A$13701,MIN(13700,MAX(1,ROW()-1+設定!$B$30))))&lt;=0,$A7178&lt;設定!$B$28,$A7178&gt;設定!$B$29),0,IF(AND($C7178&gt;=MAX(INDEX($C$1:$C$13701,MAX(1,ROW()-設定!$B$24)):INDEX($C$1:$C$13701,MAX(1,ROW()-1))),$C7178&gt;MAX(INDEX($C$1:$C$13701,MIN(13701,ROW()+1)):INDEX($C$1:$C$13701,MIN(13701,ROW()+設定!$B$24))),$C7178&gt;=設定!$B$32,$C7178&gt;=MAX(MIN(INDEX($C$1:$C$13701,MAX(1,ROW()-設定!$B$26)):INDEX($C$1:$C$13701,MAX(1,ROW()-1))),MIN(INDEX($C$1:$C$13701,MIN(13701,ROW()+1)):INDEX($C$1:$C$13701,MIN(13701,ROW()+設定!$B$26))))*10^(設定!$B$27/20)),1,0))</f>
        <v>0</v>
      </c>
      <c r="G7178" s="33" t="n">
        <f aca="false">$G7177+IF($F7178=1,1,0)</f>
        <v>4</v>
      </c>
      <c r="H7178" s="0" t="str">
        <f aca="false">IF($F7178=1,$G7178,"")</f>
        <v/>
      </c>
    </row>
    <row r="7179" customFormat="false" ht="15" hidden="false" customHeight="false" outlineLevel="0" collapsed="false">
      <c r="A7179" s="30" t="n">
        <v>1121.40625</v>
      </c>
      <c r="B7179" s="31" t="n">
        <v>48.5402</v>
      </c>
      <c r="C7179" s="32" t="n">
        <f aca="false">IF($A7179="","",IF(設定!$B$21="dB",10^($B7179/20),ABS($B7179)))</f>
        <v>267.306795761902</v>
      </c>
      <c r="D7179" s="32" t="n">
        <f aca="false">IF($A7179="","",$A7179^2)</f>
        <v>1257551.97753906</v>
      </c>
      <c r="E7179" s="32" t="n">
        <f aca="false">IF($A7179="","",IF($C7179&lt;=0,"",1/$C7179^2))</f>
        <v>1.39952287067858E-005</v>
      </c>
      <c r="F7179" s="33" t="n">
        <f aca="false">IF(OR(ROW()-設定!$B$30&lt;2,ROW()+設定!$B$30&gt;13701,N($A7179)&lt;=0,N(INDEX($A$2:$A$13701,MIN(13700,MAX(1,ROW()-1+設定!$B$30))))&lt;=0,$A7179&lt;設定!$B$28,$A7179&gt;設定!$B$29),0,IF(AND($C7179&gt;=MAX(INDEX($C$1:$C$13701,MAX(1,ROW()-設定!$B$24)):INDEX($C$1:$C$13701,MAX(1,ROW()-1))),$C7179&gt;MAX(INDEX($C$1:$C$13701,MIN(13701,ROW()+1)):INDEX($C$1:$C$13701,MIN(13701,ROW()+設定!$B$24))),$C7179&gt;=設定!$B$32,$C7179&gt;=MAX(MIN(INDEX($C$1:$C$13701,MAX(1,ROW()-設定!$B$26)):INDEX($C$1:$C$13701,MAX(1,ROW()-1))),MIN(INDEX($C$1:$C$13701,MIN(13701,ROW()+1)):INDEX($C$1:$C$13701,MIN(13701,ROW()+設定!$B$26))))*10^(設定!$B$27/20)),1,0))</f>
        <v>0</v>
      </c>
      <c r="G7179" s="33" t="n">
        <f aca="false">$G7178+IF($F7179=1,1,0)</f>
        <v>4</v>
      </c>
      <c r="H7179" s="0" t="str">
        <f aca="false">IF($F7179=1,$G7179,"")</f>
        <v/>
      </c>
    </row>
    <row r="7180" customFormat="false" ht="15" hidden="false" customHeight="false" outlineLevel="0" collapsed="false">
      <c r="A7180" s="30" t="n">
        <v>1121.5625</v>
      </c>
      <c r="B7180" s="31" t="n">
        <v>48.354</v>
      </c>
      <c r="C7180" s="32" t="n">
        <f aca="false">IF($A7180="","",IF(設定!$B$21="dB",10^($B7180/20),ABS($B7180)))</f>
        <v>261.637505598582</v>
      </c>
      <c r="D7180" s="32" t="n">
        <f aca="false">IF($A7180="","",$A7180^2)</f>
        <v>1257902.44140625</v>
      </c>
      <c r="E7180" s="32" t="n">
        <f aca="false">IF($A7180="","",IF($C7180&lt;=0,"",1/$C7180^2))</f>
        <v>1.46083107950542E-005</v>
      </c>
      <c r="F7180" s="33" t="n">
        <f aca="false">IF(OR(ROW()-設定!$B$30&lt;2,ROW()+設定!$B$30&gt;13701,N($A7180)&lt;=0,N(INDEX($A$2:$A$13701,MIN(13700,MAX(1,ROW()-1+設定!$B$30))))&lt;=0,$A7180&lt;設定!$B$28,$A7180&gt;設定!$B$29),0,IF(AND($C7180&gt;=MAX(INDEX($C$1:$C$13701,MAX(1,ROW()-設定!$B$24)):INDEX($C$1:$C$13701,MAX(1,ROW()-1))),$C7180&gt;MAX(INDEX($C$1:$C$13701,MIN(13701,ROW()+1)):INDEX($C$1:$C$13701,MIN(13701,ROW()+設定!$B$24))),$C7180&gt;=設定!$B$32,$C7180&gt;=MAX(MIN(INDEX($C$1:$C$13701,MAX(1,ROW()-設定!$B$26)):INDEX($C$1:$C$13701,MAX(1,ROW()-1))),MIN(INDEX($C$1:$C$13701,MIN(13701,ROW()+1)):INDEX($C$1:$C$13701,MIN(13701,ROW()+設定!$B$26))))*10^(設定!$B$27/20)),1,0))</f>
        <v>0</v>
      </c>
      <c r="G7180" s="33" t="n">
        <f aca="false">$G7179+IF($F7180=1,1,0)</f>
        <v>4</v>
      </c>
      <c r="H7180" s="0" t="str">
        <f aca="false">IF($F7180=1,$G7180,"")</f>
        <v/>
      </c>
    </row>
    <row r="7181" customFormat="false" ht="15" hidden="false" customHeight="false" outlineLevel="0" collapsed="false">
      <c r="A7181" s="30" t="n">
        <v>1121.71875</v>
      </c>
      <c r="B7181" s="31" t="n">
        <v>47.6957</v>
      </c>
      <c r="C7181" s="32" t="n">
        <f aca="false">IF($A7181="","",IF(設定!$B$21="dB",10^($B7181/20),ABS($B7181)))</f>
        <v>242.540908500068</v>
      </c>
      <c r="D7181" s="32" t="n">
        <f aca="false">IF($A7181="","",$A7181^2)</f>
        <v>1258252.95410156</v>
      </c>
      <c r="E7181" s="32" t="n">
        <f aca="false">IF($A7181="","",IF($C7181&lt;=0,"",1/$C7181^2))</f>
        <v>1.69992593587139E-005</v>
      </c>
      <c r="F7181" s="33" t="n">
        <f aca="false">IF(OR(ROW()-設定!$B$30&lt;2,ROW()+設定!$B$30&gt;13701,N($A7181)&lt;=0,N(INDEX($A$2:$A$13701,MIN(13700,MAX(1,ROW()-1+設定!$B$30))))&lt;=0,$A7181&lt;設定!$B$28,$A7181&gt;設定!$B$29),0,IF(AND($C7181&gt;=MAX(INDEX($C$1:$C$13701,MAX(1,ROW()-設定!$B$24)):INDEX($C$1:$C$13701,MAX(1,ROW()-1))),$C7181&gt;MAX(INDEX($C$1:$C$13701,MIN(13701,ROW()+1)):INDEX($C$1:$C$13701,MIN(13701,ROW()+設定!$B$24))),$C7181&gt;=設定!$B$32,$C7181&gt;=MAX(MIN(INDEX($C$1:$C$13701,MAX(1,ROW()-設定!$B$26)):INDEX($C$1:$C$13701,MAX(1,ROW()-1))),MIN(INDEX($C$1:$C$13701,MIN(13701,ROW()+1)):INDEX($C$1:$C$13701,MIN(13701,ROW()+設定!$B$26))))*10^(設定!$B$27/20)),1,0))</f>
        <v>0</v>
      </c>
      <c r="G7181" s="33" t="n">
        <f aca="false">$G7180+IF($F7181=1,1,0)</f>
        <v>4</v>
      </c>
      <c r="H7181" s="0" t="str">
        <f aca="false">IF($F7181=1,$G7181,"")</f>
        <v/>
      </c>
    </row>
    <row r="7182" customFormat="false" ht="15" hidden="false" customHeight="false" outlineLevel="0" collapsed="false">
      <c r="A7182" s="30" t="n">
        <v>1121.875</v>
      </c>
      <c r="B7182" s="31" t="n">
        <v>47.2862</v>
      </c>
      <c r="C7182" s="32" t="n">
        <f aca="false">IF($A7182="","",IF(設定!$B$21="dB",10^($B7182/20),ABS($B7182)))</f>
        <v>231.371573436378</v>
      </c>
      <c r="D7182" s="32" t="n">
        <f aca="false">IF($A7182="","",$A7182^2)</f>
        <v>1258603.515625</v>
      </c>
      <c r="E7182" s="32" t="n">
        <f aca="false">IF($A7182="","",IF($C7182&lt;=0,"",1/$C7182^2))</f>
        <v>1.86801345474823E-005</v>
      </c>
      <c r="F7182" s="33" t="n">
        <f aca="false">IF(OR(ROW()-設定!$B$30&lt;2,ROW()+設定!$B$30&gt;13701,N($A7182)&lt;=0,N(INDEX($A$2:$A$13701,MIN(13700,MAX(1,ROW()-1+設定!$B$30))))&lt;=0,$A7182&lt;設定!$B$28,$A7182&gt;設定!$B$29),0,IF(AND($C7182&gt;=MAX(INDEX($C$1:$C$13701,MAX(1,ROW()-設定!$B$24)):INDEX($C$1:$C$13701,MAX(1,ROW()-1))),$C7182&gt;MAX(INDEX($C$1:$C$13701,MIN(13701,ROW()+1)):INDEX($C$1:$C$13701,MIN(13701,ROW()+設定!$B$24))),$C7182&gt;=設定!$B$32,$C7182&gt;=MAX(MIN(INDEX($C$1:$C$13701,MAX(1,ROW()-設定!$B$26)):INDEX($C$1:$C$13701,MAX(1,ROW()-1))),MIN(INDEX($C$1:$C$13701,MIN(13701,ROW()+1)):INDEX($C$1:$C$13701,MIN(13701,ROW()+設定!$B$26))))*10^(設定!$B$27/20)),1,0))</f>
        <v>0</v>
      </c>
      <c r="G7182" s="33" t="n">
        <f aca="false">$G7181+IF($F7182=1,1,0)</f>
        <v>4</v>
      </c>
      <c r="H7182" s="0" t="str">
        <f aca="false">IF($F7182=1,$G7182,"")</f>
        <v/>
      </c>
    </row>
    <row r="7183" customFormat="false" ht="15" hidden="false" customHeight="false" outlineLevel="0" collapsed="false">
      <c r="A7183" s="30" t="n">
        <v>1122.03125</v>
      </c>
      <c r="B7183" s="31" t="n">
        <v>47.0622</v>
      </c>
      <c r="C7183" s="32" t="n">
        <f aca="false">IF($A7183="","",IF(設定!$B$21="dB",10^($B7183/20),ABS($B7183)))</f>
        <v>225.481024800326</v>
      </c>
      <c r="D7183" s="32" t="n">
        <f aca="false">IF($A7183="","",$A7183^2)</f>
        <v>1258954.12597656</v>
      </c>
      <c r="E7183" s="32" t="n">
        <f aca="false">IF($A7183="","",IF($C7183&lt;=0,"",1/$C7183^2))</f>
        <v>1.96688967251592E-005</v>
      </c>
      <c r="F7183" s="33" t="n">
        <f aca="false">IF(OR(ROW()-設定!$B$30&lt;2,ROW()+設定!$B$30&gt;13701,N($A7183)&lt;=0,N(INDEX($A$2:$A$13701,MIN(13700,MAX(1,ROW()-1+設定!$B$30))))&lt;=0,$A7183&lt;設定!$B$28,$A7183&gt;設定!$B$29),0,IF(AND($C7183&gt;=MAX(INDEX($C$1:$C$13701,MAX(1,ROW()-設定!$B$24)):INDEX($C$1:$C$13701,MAX(1,ROW()-1))),$C7183&gt;MAX(INDEX($C$1:$C$13701,MIN(13701,ROW()+1)):INDEX($C$1:$C$13701,MIN(13701,ROW()+設定!$B$24))),$C7183&gt;=設定!$B$32,$C7183&gt;=MAX(MIN(INDEX($C$1:$C$13701,MAX(1,ROW()-設定!$B$26)):INDEX($C$1:$C$13701,MAX(1,ROW()-1))),MIN(INDEX($C$1:$C$13701,MIN(13701,ROW()+1)):INDEX($C$1:$C$13701,MIN(13701,ROW()+設定!$B$26))))*10^(設定!$B$27/20)),1,0))</f>
        <v>0</v>
      </c>
      <c r="G7183" s="33" t="n">
        <f aca="false">$G7182+IF($F7183=1,1,0)</f>
        <v>4</v>
      </c>
      <c r="H7183" s="0" t="str">
        <f aca="false">IF($F7183=1,$G7183,"")</f>
        <v/>
      </c>
    </row>
    <row r="7184" customFormat="false" ht="15" hidden="false" customHeight="false" outlineLevel="0" collapsed="false">
      <c r="A7184" s="30" t="n">
        <v>1122.1875</v>
      </c>
      <c r="B7184" s="31" t="n">
        <v>46.4218</v>
      </c>
      <c r="C7184" s="32" t="n">
        <f aca="false">IF($A7184="","",IF(設定!$B$21="dB",10^($B7184/20),ABS($B7184)))</f>
        <v>209.454646931137</v>
      </c>
      <c r="D7184" s="32" t="n">
        <f aca="false">IF($A7184="","",$A7184^2)</f>
        <v>1259304.78515625</v>
      </c>
      <c r="E7184" s="32" t="n">
        <f aca="false">IF($A7184="","",IF($C7184&lt;=0,"",1/$C7184^2))</f>
        <v>2.27939714513451E-005</v>
      </c>
      <c r="F7184" s="33" t="n">
        <f aca="false">IF(OR(ROW()-設定!$B$30&lt;2,ROW()+設定!$B$30&gt;13701,N($A7184)&lt;=0,N(INDEX($A$2:$A$13701,MIN(13700,MAX(1,ROW()-1+設定!$B$30))))&lt;=0,$A7184&lt;設定!$B$28,$A7184&gt;設定!$B$29),0,IF(AND($C7184&gt;=MAX(INDEX($C$1:$C$13701,MAX(1,ROW()-設定!$B$24)):INDEX($C$1:$C$13701,MAX(1,ROW()-1))),$C7184&gt;MAX(INDEX($C$1:$C$13701,MIN(13701,ROW()+1)):INDEX($C$1:$C$13701,MIN(13701,ROW()+設定!$B$24))),$C7184&gt;=設定!$B$32,$C7184&gt;=MAX(MIN(INDEX($C$1:$C$13701,MAX(1,ROW()-設定!$B$26)):INDEX($C$1:$C$13701,MAX(1,ROW()-1))),MIN(INDEX($C$1:$C$13701,MIN(13701,ROW()+1)):INDEX($C$1:$C$13701,MIN(13701,ROW()+設定!$B$26))))*10^(設定!$B$27/20)),1,0))</f>
        <v>0</v>
      </c>
      <c r="G7184" s="33" t="n">
        <f aca="false">$G7183+IF($F7184=1,1,0)</f>
        <v>4</v>
      </c>
      <c r="H7184" s="0" t="str">
        <f aca="false">IF($F7184=1,$G7184,"")</f>
        <v/>
      </c>
    </row>
    <row r="7185" customFormat="false" ht="15" hidden="false" customHeight="false" outlineLevel="0" collapsed="false">
      <c r="A7185" s="30" t="n">
        <v>1122.34375</v>
      </c>
      <c r="B7185" s="31" t="n">
        <v>46.1359</v>
      </c>
      <c r="C7185" s="32" t="n">
        <f aca="false">IF($A7185="","",IF(設定!$B$21="dB",10^($B7185/20),ABS($B7185)))</f>
        <v>202.672581842136</v>
      </c>
      <c r="D7185" s="32" t="n">
        <f aca="false">IF($A7185="","",$A7185^2)</f>
        <v>1259655.49316406</v>
      </c>
      <c r="E7185" s="32" t="n">
        <f aca="false">IF($A7185="","",IF($C7185&lt;=0,"",1/$C7185^2))</f>
        <v>2.43450123950946E-005</v>
      </c>
      <c r="F7185" s="33" t="n">
        <f aca="false">IF(OR(ROW()-設定!$B$30&lt;2,ROW()+設定!$B$30&gt;13701,N($A7185)&lt;=0,N(INDEX($A$2:$A$13701,MIN(13700,MAX(1,ROW()-1+設定!$B$30))))&lt;=0,$A7185&lt;設定!$B$28,$A7185&gt;設定!$B$29),0,IF(AND($C7185&gt;=MAX(INDEX($C$1:$C$13701,MAX(1,ROW()-設定!$B$24)):INDEX($C$1:$C$13701,MAX(1,ROW()-1))),$C7185&gt;MAX(INDEX($C$1:$C$13701,MIN(13701,ROW()+1)):INDEX($C$1:$C$13701,MIN(13701,ROW()+設定!$B$24))),$C7185&gt;=設定!$B$32,$C7185&gt;=MAX(MIN(INDEX($C$1:$C$13701,MAX(1,ROW()-設定!$B$26)):INDEX($C$1:$C$13701,MAX(1,ROW()-1))),MIN(INDEX($C$1:$C$13701,MIN(13701,ROW()+1)):INDEX($C$1:$C$13701,MIN(13701,ROW()+設定!$B$26))))*10^(設定!$B$27/20)),1,0))</f>
        <v>0</v>
      </c>
      <c r="G7185" s="33" t="n">
        <f aca="false">$G7184+IF($F7185=1,1,0)</f>
        <v>4</v>
      </c>
      <c r="H7185" s="0" t="str">
        <f aca="false">IF($F7185=1,$G7185,"")</f>
        <v/>
      </c>
    </row>
    <row r="7186" customFormat="false" ht="15" hidden="false" customHeight="false" outlineLevel="0" collapsed="false">
      <c r="A7186" s="30" t="n">
        <v>1122.5</v>
      </c>
      <c r="B7186" s="31" t="n">
        <v>45.8793</v>
      </c>
      <c r="C7186" s="32" t="n">
        <f aca="false">IF($A7186="","",IF(設定!$B$21="dB",10^($B7186/20),ABS($B7186)))</f>
        <v>196.772770319997</v>
      </c>
      <c r="D7186" s="32" t="n">
        <f aca="false">IF($A7186="","",$A7186^2)</f>
        <v>1260006.25</v>
      </c>
      <c r="E7186" s="32" t="n">
        <f aca="false">IF($A7186="","",IF($C7186&lt;=0,"",1/$C7186^2))</f>
        <v>2.58267643534654E-005</v>
      </c>
      <c r="F7186" s="33" t="n">
        <f aca="false">IF(OR(ROW()-設定!$B$30&lt;2,ROW()+設定!$B$30&gt;13701,N($A7186)&lt;=0,N(INDEX($A$2:$A$13701,MIN(13700,MAX(1,ROW()-1+設定!$B$30))))&lt;=0,$A7186&lt;設定!$B$28,$A7186&gt;設定!$B$29),0,IF(AND($C7186&gt;=MAX(INDEX($C$1:$C$13701,MAX(1,ROW()-設定!$B$24)):INDEX($C$1:$C$13701,MAX(1,ROW()-1))),$C7186&gt;MAX(INDEX($C$1:$C$13701,MIN(13701,ROW()+1)):INDEX($C$1:$C$13701,MIN(13701,ROW()+設定!$B$24))),$C7186&gt;=設定!$B$32,$C7186&gt;=MAX(MIN(INDEX($C$1:$C$13701,MAX(1,ROW()-設定!$B$26)):INDEX($C$1:$C$13701,MAX(1,ROW()-1))),MIN(INDEX($C$1:$C$13701,MIN(13701,ROW()+1)):INDEX($C$1:$C$13701,MIN(13701,ROW()+設定!$B$26))))*10^(設定!$B$27/20)),1,0))</f>
        <v>0</v>
      </c>
      <c r="G7186" s="33" t="n">
        <f aca="false">$G7185+IF($F7186=1,1,0)</f>
        <v>4</v>
      </c>
      <c r="H7186" s="0" t="str">
        <f aca="false">IF($F7186=1,$G7186,"")</f>
        <v/>
      </c>
    </row>
    <row r="7187" customFormat="false" ht="15" hidden="false" customHeight="false" outlineLevel="0" collapsed="false">
      <c r="A7187" s="30" t="n">
        <v>1122.65625</v>
      </c>
      <c r="B7187" s="31" t="n">
        <v>45.3596</v>
      </c>
      <c r="C7187" s="32" t="n">
        <f aca="false">IF($A7187="","",IF(設定!$B$21="dB",10^($B7187/20),ABS($B7187)))</f>
        <v>185.344626709452</v>
      </c>
      <c r="D7187" s="32" t="n">
        <f aca="false">IF($A7187="","",$A7187^2)</f>
        <v>1260357.05566406</v>
      </c>
      <c r="E7187" s="32" t="n">
        <f aca="false">IF($A7187="","",IF($C7187&lt;=0,"",1/$C7187^2))</f>
        <v>2.91098521736668E-005</v>
      </c>
      <c r="F7187" s="33" t="n">
        <f aca="false">IF(OR(ROW()-設定!$B$30&lt;2,ROW()+設定!$B$30&gt;13701,N($A7187)&lt;=0,N(INDEX($A$2:$A$13701,MIN(13700,MAX(1,ROW()-1+設定!$B$30))))&lt;=0,$A7187&lt;設定!$B$28,$A7187&gt;設定!$B$29),0,IF(AND($C7187&gt;=MAX(INDEX($C$1:$C$13701,MAX(1,ROW()-設定!$B$24)):INDEX($C$1:$C$13701,MAX(1,ROW()-1))),$C7187&gt;MAX(INDEX($C$1:$C$13701,MIN(13701,ROW()+1)):INDEX($C$1:$C$13701,MIN(13701,ROW()+設定!$B$24))),$C7187&gt;=設定!$B$32,$C7187&gt;=MAX(MIN(INDEX($C$1:$C$13701,MAX(1,ROW()-設定!$B$26)):INDEX($C$1:$C$13701,MAX(1,ROW()-1))),MIN(INDEX($C$1:$C$13701,MIN(13701,ROW()+1)):INDEX($C$1:$C$13701,MIN(13701,ROW()+設定!$B$26))))*10^(設定!$B$27/20)),1,0))</f>
        <v>0</v>
      </c>
      <c r="G7187" s="33" t="n">
        <f aca="false">$G7186+IF($F7187=1,1,0)</f>
        <v>4</v>
      </c>
      <c r="H7187" s="0" t="str">
        <f aca="false">IF($F7187=1,$G7187,"")</f>
        <v/>
      </c>
    </row>
    <row r="7188" customFormat="false" ht="15" hidden="false" customHeight="false" outlineLevel="0" collapsed="false">
      <c r="A7188" s="30" t="n">
        <v>1122.8125</v>
      </c>
      <c r="B7188" s="31" t="n">
        <v>44.9133</v>
      </c>
      <c r="C7188" s="32" t="n">
        <f aca="false">IF($A7188="","",IF(設定!$B$21="dB",10^($B7188/20),ABS($B7188)))</f>
        <v>176.061744204375</v>
      </c>
      <c r="D7188" s="32" t="n">
        <f aca="false">IF($A7188="","",$A7188^2)</f>
        <v>1260707.91015625</v>
      </c>
      <c r="E7188" s="32" t="n">
        <f aca="false">IF($A7188="","",IF($C7188&lt;=0,"",1/$C7188^2))</f>
        <v>3.2260418723009E-005</v>
      </c>
      <c r="F7188" s="33" t="n">
        <f aca="false">IF(OR(ROW()-設定!$B$30&lt;2,ROW()+設定!$B$30&gt;13701,N($A7188)&lt;=0,N(INDEX($A$2:$A$13701,MIN(13700,MAX(1,ROW()-1+設定!$B$30))))&lt;=0,$A7188&lt;設定!$B$28,$A7188&gt;設定!$B$29),0,IF(AND($C7188&gt;=MAX(INDEX($C$1:$C$13701,MAX(1,ROW()-設定!$B$24)):INDEX($C$1:$C$13701,MAX(1,ROW()-1))),$C7188&gt;MAX(INDEX($C$1:$C$13701,MIN(13701,ROW()+1)):INDEX($C$1:$C$13701,MIN(13701,ROW()+設定!$B$24))),$C7188&gt;=設定!$B$32,$C7188&gt;=MAX(MIN(INDEX($C$1:$C$13701,MAX(1,ROW()-設定!$B$26)):INDEX($C$1:$C$13701,MAX(1,ROW()-1))),MIN(INDEX($C$1:$C$13701,MIN(13701,ROW()+1)):INDEX($C$1:$C$13701,MIN(13701,ROW()+設定!$B$26))))*10^(設定!$B$27/20)),1,0))</f>
        <v>0</v>
      </c>
      <c r="G7188" s="33" t="n">
        <f aca="false">$G7187+IF($F7188=1,1,0)</f>
        <v>4</v>
      </c>
      <c r="H7188" s="0" t="str">
        <f aca="false">IF($F7188=1,$G7188,"")</f>
        <v/>
      </c>
    </row>
    <row r="7189" customFormat="false" ht="15" hidden="false" customHeight="false" outlineLevel="0" collapsed="false">
      <c r="A7189" s="30" t="n">
        <v>1122.96875</v>
      </c>
      <c r="B7189" s="31" t="n">
        <v>44.5016</v>
      </c>
      <c r="C7189" s="32" t="n">
        <f aca="false">IF($A7189="","",IF(設定!$B$21="dB",10^($B7189/20),ABS($B7189)))</f>
        <v>167.911329373552</v>
      </c>
      <c r="D7189" s="32" t="n">
        <f aca="false">IF($A7189="","",$A7189^2)</f>
        <v>1261058.81347656</v>
      </c>
      <c r="E7189" s="32" t="n">
        <f aca="false">IF($A7189="","",IF($C7189&lt;=0,"",1/$C7189^2))</f>
        <v>3.54682695226444E-005</v>
      </c>
      <c r="F7189" s="33" t="n">
        <f aca="false">IF(OR(ROW()-設定!$B$30&lt;2,ROW()+設定!$B$30&gt;13701,N($A7189)&lt;=0,N(INDEX($A$2:$A$13701,MIN(13700,MAX(1,ROW()-1+設定!$B$30))))&lt;=0,$A7189&lt;設定!$B$28,$A7189&gt;設定!$B$29),0,IF(AND($C7189&gt;=MAX(INDEX($C$1:$C$13701,MAX(1,ROW()-設定!$B$24)):INDEX($C$1:$C$13701,MAX(1,ROW()-1))),$C7189&gt;MAX(INDEX($C$1:$C$13701,MIN(13701,ROW()+1)):INDEX($C$1:$C$13701,MIN(13701,ROW()+設定!$B$24))),$C7189&gt;=設定!$B$32,$C7189&gt;=MAX(MIN(INDEX($C$1:$C$13701,MAX(1,ROW()-設定!$B$26)):INDEX($C$1:$C$13701,MAX(1,ROW()-1))),MIN(INDEX($C$1:$C$13701,MIN(13701,ROW()+1)):INDEX($C$1:$C$13701,MIN(13701,ROW()+設定!$B$26))))*10^(設定!$B$27/20)),1,0))</f>
        <v>0</v>
      </c>
      <c r="G7189" s="33" t="n">
        <f aca="false">$G7188+IF($F7189=1,1,0)</f>
        <v>4</v>
      </c>
      <c r="H7189" s="0" t="str">
        <f aca="false">IF($F7189=1,$G7189,"")</f>
        <v/>
      </c>
    </row>
    <row r="7190" customFormat="false" ht="15" hidden="false" customHeight="false" outlineLevel="0" collapsed="false">
      <c r="A7190" s="30" t="n">
        <v>1123.125</v>
      </c>
      <c r="B7190" s="31" t="n">
        <v>44.1014</v>
      </c>
      <c r="C7190" s="32" t="n">
        <f aca="false">IF($A7190="","",IF(設定!$B$21="dB",10^($B7190/20),ABS($B7190)))</f>
        <v>160.350382414235</v>
      </c>
      <c r="D7190" s="32" t="n">
        <f aca="false">IF($A7190="","",$A7190^2)</f>
        <v>1261409.765625</v>
      </c>
      <c r="E7190" s="32" t="n">
        <f aca="false">IF($A7190="","",IF($C7190&lt;=0,"",1/$C7190^2))</f>
        <v>3.88919751869159E-005</v>
      </c>
      <c r="F7190" s="33" t="n">
        <f aca="false">IF(OR(ROW()-設定!$B$30&lt;2,ROW()+設定!$B$30&gt;13701,N($A7190)&lt;=0,N(INDEX($A$2:$A$13701,MIN(13700,MAX(1,ROW()-1+設定!$B$30))))&lt;=0,$A7190&lt;設定!$B$28,$A7190&gt;設定!$B$29),0,IF(AND($C7190&gt;=MAX(INDEX($C$1:$C$13701,MAX(1,ROW()-設定!$B$24)):INDEX($C$1:$C$13701,MAX(1,ROW()-1))),$C7190&gt;MAX(INDEX($C$1:$C$13701,MIN(13701,ROW()+1)):INDEX($C$1:$C$13701,MIN(13701,ROW()+設定!$B$24))),$C7190&gt;=設定!$B$32,$C7190&gt;=MAX(MIN(INDEX($C$1:$C$13701,MAX(1,ROW()-設定!$B$26)):INDEX($C$1:$C$13701,MAX(1,ROW()-1))),MIN(INDEX($C$1:$C$13701,MIN(13701,ROW()+1)):INDEX($C$1:$C$13701,MIN(13701,ROW()+設定!$B$26))))*10^(設定!$B$27/20)),1,0))</f>
        <v>0</v>
      </c>
      <c r="G7190" s="33" t="n">
        <f aca="false">$G7189+IF($F7190=1,1,0)</f>
        <v>4</v>
      </c>
      <c r="H7190" s="0" t="str">
        <f aca="false">IF($F7190=1,$G7190,"")</f>
        <v/>
      </c>
    </row>
    <row r="7191" customFormat="false" ht="15" hidden="false" customHeight="false" outlineLevel="0" collapsed="false">
      <c r="A7191" s="30" t="n">
        <v>1123.28125</v>
      </c>
      <c r="B7191" s="31" t="n">
        <v>43.7663</v>
      </c>
      <c r="C7191" s="32" t="n">
        <f aca="false">IF($A7191="","",IF(設定!$B$21="dB",10^($B7191/20),ABS($B7191)))</f>
        <v>154.281907596862</v>
      </c>
      <c r="D7191" s="32" t="n">
        <f aca="false">IF($A7191="","",$A7191^2)</f>
        <v>1261760.76660156</v>
      </c>
      <c r="E7191" s="32" t="n">
        <f aca="false">IF($A7191="","",IF($C7191&lt;=0,"",1/$C7191^2))</f>
        <v>4.20116752759378E-005</v>
      </c>
      <c r="F7191" s="33" t="n">
        <f aca="false">IF(OR(ROW()-設定!$B$30&lt;2,ROW()+設定!$B$30&gt;13701,N($A7191)&lt;=0,N(INDEX($A$2:$A$13701,MIN(13700,MAX(1,ROW()-1+設定!$B$30))))&lt;=0,$A7191&lt;設定!$B$28,$A7191&gt;設定!$B$29),0,IF(AND($C7191&gt;=MAX(INDEX($C$1:$C$13701,MAX(1,ROW()-設定!$B$24)):INDEX($C$1:$C$13701,MAX(1,ROW()-1))),$C7191&gt;MAX(INDEX($C$1:$C$13701,MIN(13701,ROW()+1)):INDEX($C$1:$C$13701,MIN(13701,ROW()+設定!$B$24))),$C7191&gt;=設定!$B$32,$C7191&gt;=MAX(MIN(INDEX($C$1:$C$13701,MAX(1,ROW()-設定!$B$26)):INDEX($C$1:$C$13701,MAX(1,ROW()-1))),MIN(INDEX($C$1:$C$13701,MIN(13701,ROW()+1)):INDEX($C$1:$C$13701,MIN(13701,ROW()+設定!$B$26))))*10^(設定!$B$27/20)),1,0))</f>
        <v>0</v>
      </c>
      <c r="G7191" s="33" t="n">
        <f aca="false">$G7190+IF($F7191=1,1,0)</f>
        <v>4</v>
      </c>
      <c r="H7191" s="0" t="str">
        <f aca="false">IF($F7191=1,$G7191,"")</f>
        <v/>
      </c>
    </row>
    <row r="7192" customFormat="false" ht="15" hidden="false" customHeight="false" outlineLevel="0" collapsed="false">
      <c r="A7192" s="30" t="n">
        <v>1123.4375</v>
      </c>
      <c r="B7192" s="31" t="n">
        <v>43.4822</v>
      </c>
      <c r="C7192" s="32" t="n">
        <f aca="false">IF($A7192="","",IF(設定!$B$21="dB",10^($B7192/20),ABS($B7192)))</f>
        <v>149.317255894362</v>
      </c>
      <c r="D7192" s="32" t="n">
        <f aca="false">IF($A7192="","",$A7192^2)</f>
        <v>1262111.81640625</v>
      </c>
      <c r="E7192" s="32" t="n">
        <f aca="false">IF($A7192="","",IF($C7192&lt;=0,"",1/$C7192^2))</f>
        <v>4.48518127122118E-005</v>
      </c>
      <c r="F7192" s="33" t="n">
        <f aca="false">IF(OR(ROW()-設定!$B$30&lt;2,ROW()+設定!$B$30&gt;13701,N($A7192)&lt;=0,N(INDEX($A$2:$A$13701,MIN(13700,MAX(1,ROW()-1+設定!$B$30))))&lt;=0,$A7192&lt;設定!$B$28,$A7192&gt;設定!$B$29),0,IF(AND($C7192&gt;=MAX(INDEX($C$1:$C$13701,MAX(1,ROW()-設定!$B$24)):INDEX($C$1:$C$13701,MAX(1,ROW()-1))),$C7192&gt;MAX(INDEX($C$1:$C$13701,MIN(13701,ROW()+1)):INDEX($C$1:$C$13701,MIN(13701,ROW()+設定!$B$24))),$C7192&gt;=設定!$B$32,$C7192&gt;=MAX(MIN(INDEX($C$1:$C$13701,MAX(1,ROW()-設定!$B$26)):INDEX($C$1:$C$13701,MAX(1,ROW()-1))),MIN(INDEX($C$1:$C$13701,MIN(13701,ROW()+1)):INDEX($C$1:$C$13701,MIN(13701,ROW()+設定!$B$26))))*10^(設定!$B$27/20)),1,0))</f>
        <v>0</v>
      </c>
      <c r="G7192" s="33" t="n">
        <f aca="false">$G7191+IF($F7192=1,1,0)</f>
        <v>4</v>
      </c>
      <c r="H7192" s="0" t="str">
        <f aca="false">IF($F7192=1,$G7192,"")</f>
        <v/>
      </c>
    </row>
    <row r="7193" customFormat="false" ht="15" hidden="false" customHeight="false" outlineLevel="0" collapsed="false">
      <c r="A7193" s="30" t="n">
        <v>1123.59375</v>
      </c>
      <c r="B7193" s="31" t="n">
        <v>43.2459</v>
      </c>
      <c r="C7193" s="32" t="n">
        <f aca="false">IF($A7193="","",IF(設定!$B$21="dB",10^($B7193/20),ABS($B7193)))</f>
        <v>145.309831778046</v>
      </c>
      <c r="D7193" s="32" t="n">
        <f aca="false">IF($A7193="","",$A7193^2)</f>
        <v>1262462.91503906</v>
      </c>
      <c r="E7193" s="32" t="n">
        <f aca="false">IF($A7193="","",IF($C7193&lt;=0,"",1/$C7193^2))</f>
        <v>4.7359815300026E-005</v>
      </c>
      <c r="F7193" s="33" t="n">
        <f aca="false">IF(OR(ROW()-設定!$B$30&lt;2,ROW()+設定!$B$30&gt;13701,N($A7193)&lt;=0,N(INDEX($A$2:$A$13701,MIN(13700,MAX(1,ROW()-1+設定!$B$30))))&lt;=0,$A7193&lt;設定!$B$28,$A7193&gt;設定!$B$29),0,IF(AND($C7193&gt;=MAX(INDEX($C$1:$C$13701,MAX(1,ROW()-設定!$B$24)):INDEX($C$1:$C$13701,MAX(1,ROW()-1))),$C7193&gt;MAX(INDEX($C$1:$C$13701,MIN(13701,ROW()+1)):INDEX($C$1:$C$13701,MIN(13701,ROW()+設定!$B$24))),$C7193&gt;=設定!$B$32,$C7193&gt;=MAX(MIN(INDEX($C$1:$C$13701,MAX(1,ROW()-設定!$B$26)):INDEX($C$1:$C$13701,MAX(1,ROW()-1))),MIN(INDEX($C$1:$C$13701,MIN(13701,ROW()+1)):INDEX($C$1:$C$13701,MIN(13701,ROW()+設定!$B$26))))*10^(設定!$B$27/20)),1,0))</f>
        <v>0</v>
      </c>
      <c r="G7193" s="33" t="n">
        <f aca="false">$G7192+IF($F7193=1,1,0)</f>
        <v>4</v>
      </c>
      <c r="H7193" s="0" t="str">
        <f aca="false">IF($F7193=1,$G7193,"")</f>
        <v/>
      </c>
    </row>
    <row r="7194" customFormat="false" ht="15" hidden="false" customHeight="false" outlineLevel="0" collapsed="false">
      <c r="A7194" s="30" t="n">
        <v>1123.75</v>
      </c>
      <c r="B7194" s="31" t="n">
        <v>42.8779</v>
      </c>
      <c r="C7194" s="32" t="n">
        <f aca="false">IF($A7194="","",IF(設定!$B$21="dB",10^($B7194/20),ABS($B7194)))</f>
        <v>139.282001814032</v>
      </c>
      <c r="D7194" s="32" t="n">
        <f aca="false">IF($A7194="","",$A7194^2)</f>
        <v>1262814.0625</v>
      </c>
      <c r="E7194" s="32" t="n">
        <f aca="false">IF($A7194="","",IF($C7194&lt;=0,"",1/$C7194^2))</f>
        <v>5.15477839962491E-005</v>
      </c>
      <c r="F7194" s="33" t="n">
        <f aca="false">IF(OR(ROW()-設定!$B$30&lt;2,ROW()+設定!$B$30&gt;13701,N($A7194)&lt;=0,N(INDEX($A$2:$A$13701,MIN(13700,MAX(1,ROW()-1+設定!$B$30))))&lt;=0,$A7194&lt;設定!$B$28,$A7194&gt;設定!$B$29),0,IF(AND($C7194&gt;=MAX(INDEX($C$1:$C$13701,MAX(1,ROW()-設定!$B$24)):INDEX($C$1:$C$13701,MAX(1,ROW()-1))),$C7194&gt;MAX(INDEX($C$1:$C$13701,MIN(13701,ROW()+1)):INDEX($C$1:$C$13701,MIN(13701,ROW()+設定!$B$24))),$C7194&gt;=設定!$B$32,$C7194&gt;=MAX(MIN(INDEX($C$1:$C$13701,MAX(1,ROW()-設定!$B$26)):INDEX($C$1:$C$13701,MAX(1,ROW()-1))),MIN(INDEX($C$1:$C$13701,MIN(13701,ROW()+1)):INDEX($C$1:$C$13701,MIN(13701,ROW()+設定!$B$26))))*10^(設定!$B$27/20)),1,0))</f>
        <v>0</v>
      </c>
      <c r="G7194" s="33" t="n">
        <f aca="false">$G7193+IF($F7194=1,1,0)</f>
        <v>4</v>
      </c>
      <c r="H7194" s="0" t="str">
        <f aca="false">IF($F7194=1,$G7194,"")</f>
        <v/>
      </c>
    </row>
    <row r="7195" customFormat="false" ht="15" hidden="false" customHeight="false" outlineLevel="0" collapsed="false">
      <c r="A7195" s="30" t="n">
        <v>1123.90625</v>
      </c>
      <c r="B7195" s="31" t="n">
        <v>42.3902</v>
      </c>
      <c r="C7195" s="32" t="n">
        <f aca="false">IF($A7195="","",IF(設定!$B$21="dB",10^($B7195/20),ABS($B7195)))</f>
        <v>131.677023212763</v>
      </c>
      <c r="D7195" s="32" t="n">
        <f aca="false">IF($A7195="","",$A7195^2)</f>
        <v>1263165.25878906</v>
      </c>
      <c r="E7195" s="32" t="n">
        <f aca="false">IF($A7195="","",IF($C7195&lt;=0,"",1/$C7195^2))</f>
        <v>5.76739902926618E-005</v>
      </c>
      <c r="F7195" s="33" t="n">
        <f aca="false">IF(OR(ROW()-設定!$B$30&lt;2,ROW()+設定!$B$30&gt;13701,N($A7195)&lt;=0,N(INDEX($A$2:$A$13701,MIN(13700,MAX(1,ROW()-1+設定!$B$30))))&lt;=0,$A7195&lt;設定!$B$28,$A7195&gt;設定!$B$29),0,IF(AND($C7195&gt;=MAX(INDEX($C$1:$C$13701,MAX(1,ROW()-設定!$B$24)):INDEX($C$1:$C$13701,MAX(1,ROW()-1))),$C7195&gt;MAX(INDEX($C$1:$C$13701,MIN(13701,ROW()+1)):INDEX($C$1:$C$13701,MIN(13701,ROW()+設定!$B$24))),$C7195&gt;=設定!$B$32,$C7195&gt;=MAX(MIN(INDEX($C$1:$C$13701,MAX(1,ROW()-設定!$B$26)):INDEX($C$1:$C$13701,MAX(1,ROW()-1))),MIN(INDEX($C$1:$C$13701,MIN(13701,ROW()+1)):INDEX($C$1:$C$13701,MIN(13701,ROW()+設定!$B$26))))*10^(設定!$B$27/20)),1,0))</f>
        <v>0</v>
      </c>
      <c r="G7195" s="33" t="n">
        <f aca="false">$G7194+IF($F7195=1,1,0)</f>
        <v>4</v>
      </c>
      <c r="H7195" s="0" t="str">
        <f aca="false">IF($F7195=1,$G7195,"")</f>
        <v/>
      </c>
    </row>
    <row r="7196" customFormat="false" ht="15" hidden="false" customHeight="false" outlineLevel="0" collapsed="false">
      <c r="A7196" s="30" t="n">
        <v>1124.0625</v>
      </c>
      <c r="B7196" s="31" t="n">
        <v>42.0519</v>
      </c>
      <c r="C7196" s="32" t="n">
        <f aca="false">IF($A7196="","",IF(設定!$B$21="dB",10^($B7196/20),ABS($B7196)))</f>
        <v>126.647027199214</v>
      </c>
      <c r="D7196" s="32" t="n">
        <f aca="false">IF($A7196="","",$A7196^2)</f>
        <v>1263516.50390625</v>
      </c>
      <c r="E7196" s="32" t="n">
        <f aca="false">IF($A7196="","",IF($C7196&lt;=0,"",1/$C7196^2))</f>
        <v>6.23462016683187E-005</v>
      </c>
      <c r="F7196" s="33" t="n">
        <f aca="false">IF(OR(ROW()-設定!$B$30&lt;2,ROW()+設定!$B$30&gt;13701,N($A7196)&lt;=0,N(INDEX($A$2:$A$13701,MIN(13700,MAX(1,ROW()-1+設定!$B$30))))&lt;=0,$A7196&lt;設定!$B$28,$A7196&gt;設定!$B$29),0,IF(AND($C7196&gt;=MAX(INDEX($C$1:$C$13701,MAX(1,ROW()-設定!$B$24)):INDEX($C$1:$C$13701,MAX(1,ROW()-1))),$C7196&gt;MAX(INDEX($C$1:$C$13701,MIN(13701,ROW()+1)):INDEX($C$1:$C$13701,MIN(13701,ROW()+設定!$B$24))),$C7196&gt;=設定!$B$32,$C7196&gt;=MAX(MIN(INDEX($C$1:$C$13701,MAX(1,ROW()-設定!$B$26)):INDEX($C$1:$C$13701,MAX(1,ROW()-1))),MIN(INDEX($C$1:$C$13701,MIN(13701,ROW()+1)):INDEX($C$1:$C$13701,MIN(13701,ROW()+設定!$B$26))))*10^(設定!$B$27/20)),1,0))</f>
        <v>0</v>
      </c>
      <c r="G7196" s="33" t="n">
        <f aca="false">$G7195+IF($F7196=1,1,0)</f>
        <v>4</v>
      </c>
      <c r="H7196" s="0" t="str">
        <f aca="false">IF($F7196=1,$G7196,"")</f>
        <v/>
      </c>
    </row>
    <row r="7197" customFormat="false" ht="15" hidden="false" customHeight="false" outlineLevel="0" collapsed="false">
      <c r="A7197" s="30" t="n">
        <v>1124.21875</v>
      </c>
      <c r="B7197" s="31" t="n">
        <v>41.8867</v>
      </c>
      <c r="C7197" s="32" t="n">
        <f aca="false">IF($A7197="","",IF(設定!$B$21="dB",10^($B7197/20),ABS($B7197)))</f>
        <v>124.261044546393</v>
      </c>
      <c r="D7197" s="32" t="n">
        <f aca="false">IF($A7197="","",$A7197^2)</f>
        <v>1263867.79785156</v>
      </c>
      <c r="E7197" s="32" t="n">
        <f aca="false">IF($A7197="","",IF($C7197&lt;=0,"",1/$C7197^2))</f>
        <v>6.47634535928668E-005</v>
      </c>
      <c r="F7197" s="33" t="n">
        <f aca="false">IF(OR(ROW()-設定!$B$30&lt;2,ROW()+設定!$B$30&gt;13701,N($A7197)&lt;=0,N(INDEX($A$2:$A$13701,MIN(13700,MAX(1,ROW()-1+設定!$B$30))))&lt;=0,$A7197&lt;設定!$B$28,$A7197&gt;設定!$B$29),0,IF(AND($C7197&gt;=MAX(INDEX($C$1:$C$13701,MAX(1,ROW()-設定!$B$24)):INDEX($C$1:$C$13701,MAX(1,ROW()-1))),$C7197&gt;MAX(INDEX($C$1:$C$13701,MIN(13701,ROW()+1)):INDEX($C$1:$C$13701,MIN(13701,ROW()+設定!$B$24))),$C7197&gt;=設定!$B$32,$C7197&gt;=MAX(MIN(INDEX($C$1:$C$13701,MAX(1,ROW()-設定!$B$26)):INDEX($C$1:$C$13701,MAX(1,ROW()-1))),MIN(INDEX($C$1:$C$13701,MIN(13701,ROW()+1)):INDEX($C$1:$C$13701,MIN(13701,ROW()+設定!$B$26))))*10^(設定!$B$27/20)),1,0))</f>
        <v>0</v>
      </c>
      <c r="G7197" s="33" t="n">
        <f aca="false">$G7196+IF($F7197=1,1,0)</f>
        <v>4</v>
      </c>
      <c r="H7197" s="0" t="str">
        <f aca="false">IF($F7197=1,$G7197,"")</f>
        <v/>
      </c>
    </row>
    <row r="7198" customFormat="false" ht="15" hidden="false" customHeight="false" outlineLevel="0" collapsed="false">
      <c r="A7198" s="30" t="n">
        <v>1124.375</v>
      </c>
      <c r="B7198" s="31" t="n">
        <v>41.3227</v>
      </c>
      <c r="C7198" s="32" t="n">
        <f aca="false">IF($A7198="","",IF(設定!$B$21="dB",10^($B7198/20),ABS($B7198)))</f>
        <v>116.4487953057</v>
      </c>
      <c r="D7198" s="32" t="n">
        <f aca="false">IF($A7198="","",$A7198^2)</f>
        <v>1264219.140625</v>
      </c>
      <c r="E7198" s="32" t="n">
        <f aca="false">IF($A7198="","",IF($C7198&lt;=0,"",1/$C7198^2))</f>
        <v>7.3744561913694E-005</v>
      </c>
      <c r="F7198" s="33" t="n">
        <f aca="false">IF(OR(ROW()-設定!$B$30&lt;2,ROW()+設定!$B$30&gt;13701,N($A7198)&lt;=0,N(INDEX($A$2:$A$13701,MIN(13700,MAX(1,ROW()-1+設定!$B$30))))&lt;=0,$A7198&lt;設定!$B$28,$A7198&gt;設定!$B$29),0,IF(AND($C7198&gt;=MAX(INDEX($C$1:$C$13701,MAX(1,ROW()-設定!$B$24)):INDEX($C$1:$C$13701,MAX(1,ROW()-1))),$C7198&gt;MAX(INDEX($C$1:$C$13701,MIN(13701,ROW()+1)):INDEX($C$1:$C$13701,MIN(13701,ROW()+設定!$B$24))),$C7198&gt;=設定!$B$32,$C7198&gt;=MAX(MIN(INDEX($C$1:$C$13701,MAX(1,ROW()-設定!$B$26)):INDEX($C$1:$C$13701,MAX(1,ROW()-1))),MIN(INDEX($C$1:$C$13701,MIN(13701,ROW()+1)):INDEX($C$1:$C$13701,MIN(13701,ROW()+設定!$B$26))))*10^(設定!$B$27/20)),1,0))</f>
        <v>0</v>
      </c>
      <c r="G7198" s="33" t="n">
        <f aca="false">$G7197+IF($F7198=1,1,0)</f>
        <v>4</v>
      </c>
      <c r="H7198" s="0" t="str">
        <f aca="false">IF($F7198=1,$G7198,"")</f>
        <v/>
      </c>
    </row>
    <row r="7199" customFormat="false" ht="15" hidden="false" customHeight="false" outlineLevel="0" collapsed="false">
      <c r="A7199" s="30" t="n">
        <v>1124.53125</v>
      </c>
      <c r="B7199" s="31" t="n">
        <v>41.1713</v>
      </c>
      <c r="C7199" s="32" t="n">
        <f aca="false">IF($A7199="","",IF(設定!$B$21="dB",10^($B7199/20),ABS($B7199)))</f>
        <v>114.43661420277</v>
      </c>
      <c r="D7199" s="32" t="n">
        <f aca="false">IF($A7199="","",$A7199^2)</f>
        <v>1264570.53222656</v>
      </c>
      <c r="E7199" s="32" t="n">
        <f aca="false">IF($A7199="","",IF($C7199&lt;=0,"",1/$C7199^2))</f>
        <v>7.63607174199374E-005</v>
      </c>
      <c r="F7199" s="33" t="n">
        <f aca="false">IF(OR(ROW()-設定!$B$30&lt;2,ROW()+設定!$B$30&gt;13701,N($A7199)&lt;=0,N(INDEX($A$2:$A$13701,MIN(13700,MAX(1,ROW()-1+設定!$B$30))))&lt;=0,$A7199&lt;設定!$B$28,$A7199&gt;設定!$B$29),0,IF(AND($C7199&gt;=MAX(INDEX($C$1:$C$13701,MAX(1,ROW()-設定!$B$24)):INDEX($C$1:$C$13701,MAX(1,ROW()-1))),$C7199&gt;MAX(INDEX($C$1:$C$13701,MIN(13701,ROW()+1)):INDEX($C$1:$C$13701,MIN(13701,ROW()+設定!$B$24))),$C7199&gt;=設定!$B$32,$C7199&gt;=MAX(MIN(INDEX($C$1:$C$13701,MAX(1,ROW()-設定!$B$26)):INDEX($C$1:$C$13701,MAX(1,ROW()-1))),MIN(INDEX($C$1:$C$13701,MIN(13701,ROW()+1)):INDEX($C$1:$C$13701,MIN(13701,ROW()+設定!$B$26))))*10^(設定!$B$27/20)),1,0))</f>
        <v>0</v>
      </c>
      <c r="G7199" s="33" t="n">
        <f aca="false">$G7198+IF($F7199=1,1,0)</f>
        <v>4</v>
      </c>
      <c r="H7199" s="0" t="str">
        <f aca="false">IF($F7199=1,$G7199,"")</f>
        <v/>
      </c>
    </row>
    <row r="7200" customFormat="false" ht="15" hidden="false" customHeight="false" outlineLevel="0" collapsed="false">
      <c r="A7200" s="30" t="n">
        <v>1124.6875</v>
      </c>
      <c r="B7200" s="31" t="n">
        <v>40.8958</v>
      </c>
      <c r="C7200" s="32" t="n">
        <f aca="false">IF($A7200="","",IF(設定!$B$21="dB",10^($B7200/20),ABS($B7200)))</f>
        <v>110.863861133866</v>
      </c>
      <c r="D7200" s="32" t="n">
        <f aca="false">IF($A7200="","",$A7200^2)</f>
        <v>1264921.97265625</v>
      </c>
      <c r="E7200" s="32" t="n">
        <f aca="false">IF($A7200="","",IF($C7200&lt;=0,"",1/$C7200^2))</f>
        <v>8.13616973188945E-005</v>
      </c>
      <c r="F7200" s="33" t="n">
        <f aca="false">IF(OR(ROW()-設定!$B$30&lt;2,ROW()+設定!$B$30&gt;13701,N($A7200)&lt;=0,N(INDEX($A$2:$A$13701,MIN(13700,MAX(1,ROW()-1+設定!$B$30))))&lt;=0,$A7200&lt;設定!$B$28,$A7200&gt;設定!$B$29),0,IF(AND($C7200&gt;=MAX(INDEX($C$1:$C$13701,MAX(1,ROW()-設定!$B$24)):INDEX($C$1:$C$13701,MAX(1,ROW()-1))),$C7200&gt;MAX(INDEX($C$1:$C$13701,MIN(13701,ROW()+1)):INDEX($C$1:$C$13701,MIN(13701,ROW()+設定!$B$24))),$C7200&gt;=設定!$B$32,$C7200&gt;=MAX(MIN(INDEX($C$1:$C$13701,MAX(1,ROW()-設定!$B$26)):INDEX($C$1:$C$13701,MAX(1,ROW()-1))),MIN(INDEX($C$1:$C$13701,MIN(13701,ROW()+1)):INDEX($C$1:$C$13701,MIN(13701,ROW()+設定!$B$26))))*10^(設定!$B$27/20)),1,0))</f>
        <v>0</v>
      </c>
      <c r="G7200" s="33" t="n">
        <f aca="false">$G7199+IF($F7200=1,1,0)</f>
        <v>4</v>
      </c>
      <c r="H7200" s="0" t="str">
        <f aca="false">IF($F7200=1,$G7200,"")</f>
        <v/>
      </c>
    </row>
    <row r="7201" customFormat="false" ht="15" hidden="false" customHeight="false" outlineLevel="0" collapsed="false">
      <c r="A7201" s="30" t="n">
        <v>1124.84375</v>
      </c>
      <c r="B7201" s="31" t="n">
        <v>40.5346</v>
      </c>
      <c r="C7201" s="32" t="n">
        <f aca="false">IF($A7201="","",IF(設定!$B$21="dB",10^($B7201/20),ABS($B7201)))</f>
        <v>106.348164827214</v>
      </c>
      <c r="D7201" s="32" t="n">
        <f aca="false">IF($A7201="","",$A7201^2)</f>
        <v>1265273.46191406</v>
      </c>
      <c r="E7201" s="32" t="n">
        <f aca="false">IF($A7201="","",IF($C7201&lt;=0,"",1/$C7201^2))</f>
        <v>8.84178601309029E-005</v>
      </c>
      <c r="F7201" s="33" t="n">
        <f aca="false">IF(OR(ROW()-設定!$B$30&lt;2,ROW()+設定!$B$30&gt;13701,N($A7201)&lt;=0,N(INDEX($A$2:$A$13701,MIN(13700,MAX(1,ROW()-1+設定!$B$30))))&lt;=0,$A7201&lt;設定!$B$28,$A7201&gt;設定!$B$29),0,IF(AND($C7201&gt;=MAX(INDEX($C$1:$C$13701,MAX(1,ROW()-設定!$B$24)):INDEX($C$1:$C$13701,MAX(1,ROW()-1))),$C7201&gt;MAX(INDEX($C$1:$C$13701,MIN(13701,ROW()+1)):INDEX($C$1:$C$13701,MIN(13701,ROW()+設定!$B$24))),$C7201&gt;=設定!$B$32,$C7201&gt;=MAX(MIN(INDEX($C$1:$C$13701,MAX(1,ROW()-設定!$B$26)):INDEX($C$1:$C$13701,MAX(1,ROW()-1))),MIN(INDEX($C$1:$C$13701,MIN(13701,ROW()+1)):INDEX($C$1:$C$13701,MIN(13701,ROW()+設定!$B$26))))*10^(設定!$B$27/20)),1,0))</f>
        <v>0</v>
      </c>
      <c r="G7201" s="33" t="n">
        <f aca="false">$G7200+IF($F7201=1,1,0)</f>
        <v>4</v>
      </c>
      <c r="H7201" s="0" t="str">
        <f aca="false">IF($F7201=1,$G7201,"")</f>
        <v/>
      </c>
    </row>
    <row r="7202" customFormat="false" ht="15" hidden="false" customHeight="false" outlineLevel="0" collapsed="false">
      <c r="A7202" s="30" t="n">
        <v>1125</v>
      </c>
      <c r="B7202" s="31" t="n">
        <v>40.2745</v>
      </c>
      <c r="C7202" s="32" t="n">
        <f aca="false">IF($A7202="","",IF(設定!$B$21="dB",10^($B7202/20),ABS($B7202)))</f>
        <v>103.210765698385</v>
      </c>
      <c r="D7202" s="32" t="n">
        <f aca="false">IF($A7202="","",$A7202^2)</f>
        <v>1265625</v>
      </c>
      <c r="E7202" s="32" t="n">
        <f aca="false">IF($A7202="","",IF($C7202&lt;=0,"",1/$C7202^2))</f>
        <v>9.3875010805117E-005</v>
      </c>
      <c r="F7202" s="33" t="n">
        <f aca="false">IF(OR(ROW()-設定!$B$30&lt;2,ROW()+設定!$B$30&gt;13701,N($A7202)&lt;=0,N(INDEX($A$2:$A$13701,MIN(13700,MAX(1,ROW()-1+設定!$B$30))))&lt;=0,$A7202&lt;設定!$B$28,$A7202&gt;設定!$B$29),0,IF(AND($C7202&gt;=MAX(INDEX($C$1:$C$13701,MAX(1,ROW()-設定!$B$24)):INDEX($C$1:$C$13701,MAX(1,ROW()-1))),$C7202&gt;MAX(INDEX($C$1:$C$13701,MIN(13701,ROW()+1)):INDEX($C$1:$C$13701,MIN(13701,ROW()+設定!$B$24))),$C7202&gt;=設定!$B$32,$C7202&gt;=MAX(MIN(INDEX($C$1:$C$13701,MAX(1,ROW()-設定!$B$26)):INDEX($C$1:$C$13701,MAX(1,ROW()-1))),MIN(INDEX($C$1:$C$13701,MIN(13701,ROW()+1)):INDEX($C$1:$C$13701,MIN(13701,ROW()+設定!$B$26))))*10^(設定!$B$27/20)),1,0))</f>
        <v>0</v>
      </c>
      <c r="G7202" s="33" t="n">
        <f aca="false">$G7201+IF($F7202=1,1,0)</f>
        <v>4</v>
      </c>
      <c r="H7202" s="0" t="str">
        <f aca="false">IF($F7202=1,$G7202,"")</f>
        <v/>
      </c>
    </row>
    <row r="7203" customFormat="false" ht="15" hidden="false" customHeight="false" outlineLevel="0" collapsed="false">
      <c r="A7203" s="30" t="n">
        <v>1125.15625</v>
      </c>
      <c r="B7203" s="31" t="n">
        <v>40.1482</v>
      </c>
      <c r="C7203" s="32" t="n">
        <f aca="false">IF($A7203="","",IF(設定!$B$21="dB",10^($B7203/20),ABS($B7203)))</f>
        <v>101.720854550589</v>
      </c>
      <c r="D7203" s="32" t="n">
        <f aca="false">IF($A7203="","",$A7203^2)</f>
        <v>1265976.58691406</v>
      </c>
      <c r="E7203" s="32" t="n">
        <f aca="false">IF($A7203="","",IF($C7203&lt;=0,"",1/$C7203^2))</f>
        <v>9.66451356559658E-005</v>
      </c>
      <c r="F7203" s="33" t="n">
        <f aca="false">IF(OR(ROW()-設定!$B$30&lt;2,ROW()+設定!$B$30&gt;13701,N($A7203)&lt;=0,N(INDEX($A$2:$A$13701,MIN(13700,MAX(1,ROW()-1+設定!$B$30))))&lt;=0,$A7203&lt;設定!$B$28,$A7203&gt;設定!$B$29),0,IF(AND($C7203&gt;=MAX(INDEX($C$1:$C$13701,MAX(1,ROW()-設定!$B$24)):INDEX($C$1:$C$13701,MAX(1,ROW()-1))),$C7203&gt;MAX(INDEX($C$1:$C$13701,MIN(13701,ROW()+1)):INDEX($C$1:$C$13701,MIN(13701,ROW()+設定!$B$24))),$C7203&gt;=設定!$B$32,$C7203&gt;=MAX(MIN(INDEX($C$1:$C$13701,MAX(1,ROW()-設定!$B$26)):INDEX($C$1:$C$13701,MAX(1,ROW()-1))),MIN(INDEX($C$1:$C$13701,MIN(13701,ROW()+1)):INDEX($C$1:$C$13701,MIN(13701,ROW()+設定!$B$26))))*10^(設定!$B$27/20)),1,0))</f>
        <v>0</v>
      </c>
      <c r="G7203" s="33" t="n">
        <f aca="false">$G7202+IF($F7203=1,1,0)</f>
        <v>4</v>
      </c>
      <c r="H7203" s="0" t="str">
        <f aca="false">IF($F7203=1,$G7203,"")</f>
        <v/>
      </c>
    </row>
    <row r="7204" customFormat="false" ht="15" hidden="false" customHeight="false" outlineLevel="0" collapsed="false">
      <c r="A7204" s="30" t="n">
        <v>1125.3125</v>
      </c>
      <c r="B7204" s="31" t="n">
        <v>39.6819</v>
      </c>
      <c r="C7204" s="32" t="n">
        <f aca="false">IF($A7204="","",IF(設定!$B$21="dB",10^($B7204/20),ABS($B7204)))</f>
        <v>96.4039880027572</v>
      </c>
      <c r="D7204" s="32" t="n">
        <f aca="false">IF($A7204="","",$A7204^2)</f>
        <v>1266328.22265625</v>
      </c>
      <c r="E7204" s="32" t="n">
        <f aca="false">IF($A7204="","",IF($C7204&lt;=0,"",1/$C7204^2))</f>
        <v>0.000107599437260847</v>
      </c>
      <c r="F7204" s="33" t="n">
        <f aca="false">IF(OR(ROW()-設定!$B$30&lt;2,ROW()+設定!$B$30&gt;13701,N($A7204)&lt;=0,N(INDEX($A$2:$A$13701,MIN(13700,MAX(1,ROW()-1+設定!$B$30))))&lt;=0,$A7204&lt;設定!$B$28,$A7204&gt;設定!$B$29),0,IF(AND($C7204&gt;=MAX(INDEX($C$1:$C$13701,MAX(1,ROW()-設定!$B$24)):INDEX($C$1:$C$13701,MAX(1,ROW()-1))),$C7204&gt;MAX(INDEX($C$1:$C$13701,MIN(13701,ROW()+1)):INDEX($C$1:$C$13701,MIN(13701,ROW()+設定!$B$24))),$C7204&gt;=設定!$B$32,$C7204&gt;=MAX(MIN(INDEX($C$1:$C$13701,MAX(1,ROW()-設定!$B$26)):INDEX($C$1:$C$13701,MAX(1,ROW()-1))),MIN(INDEX($C$1:$C$13701,MIN(13701,ROW()+1)):INDEX($C$1:$C$13701,MIN(13701,ROW()+設定!$B$26))))*10^(設定!$B$27/20)),1,0))</f>
        <v>0</v>
      </c>
      <c r="G7204" s="33" t="n">
        <f aca="false">$G7203+IF($F7204=1,1,0)</f>
        <v>4</v>
      </c>
      <c r="H7204" s="0" t="str">
        <f aca="false">IF($F7204=1,$G7204,"")</f>
        <v/>
      </c>
    </row>
    <row r="7205" customFormat="false" ht="15" hidden="false" customHeight="false" outlineLevel="0" collapsed="false">
      <c r="A7205" s="30" t="n">
        <v>1125.46875</v>
      </c>
      <c r="B7205" s="31" t="n">
        <v>39.5074</v>
      </c>
      <c r="C7205" s="32" t="n">
        <f aca="false">IF($A7205="","",IF(設定!$B$21="dB",10^($B7205/20),ABS($B7205)))</f>
        <v>94.4865517782251</v>
      </c>
      <c r="D7205" s="32" t="n">
        <f aca="false">IF($A7205="","",$A7205^2)</f>
        <v>1266679.90722656</v>
      </c>
      <c r="E7205" s="32" t="n">
        <f aca="false">IF($A7205="","",IF($C7205&lt;=0,"",1/$C7205^2))</f>
        <v>0.000112010826037069</v>
      </c>
      <c r="F7205" s="33" t="n">
        <f aca="false">IF(OR(ROW()-設定!$B$30&lt;2,ROW()+設定!$B$30&gt;13701,N($A7205)&lt;=0,N(INDEX($A$2:$A$13701,MIN(13700,MAX(1,ROW()-1+設定!$B$30))))&lt;=0,$A7205&lt;設定!$B$28,$A7205&gt;設定!$B$29),0,IF(AND($C7205&gt;=MAX(INDEX($C$1:$C$13701,MAX(1,ROW()-設定!$B$24)):INDEX($C$1:$C$13701,MAX(1,ROW()-1))),$C7205&gt;MAX(INDEX($C$1:$C$13701,MIN(13701,ROW()+1)):INDEX($C$1:$C$13701,MIN(13701,ROW()+設定!$B$24))),$C7205&gt;=設定!$B$32,$C7205&gt;=MAX(MIN(INDEX($C$1:$C$13701,MAX(1,ROW()-設定!$B$26)):INDEX($C$1:$C$13701,MAX(1,ROW()-1))),MIN(INDEX($C$1:$C$13701,MIN(13701,ROW()+1)):INDEX($C$1:$C$13701,MIN(13701,ROW()+設定!$B$26))))*10^(設定!$B$27/20)),1,0))</f>
        <v>0</v>
      </c>
      <c r="G7205" s="33" t="n">
        <f aca="false">$G7204+IF($F7205=1,1,0)</f>
        <v>4</v>
      </c>
      <c r="H7205" s="0" t="str">
        <f aca="false">IF($F7205=1,$G7205,"")</f>
        <v/>
      </c>
    </row>
    <row r="7206" customFormat="false" ht="15" hidden="false" customHeight="false" outlineLevel="0" collapsed="false">
      <c r="A7206" s="30" t="n">
        <v>1125.625</v>
      </c>
      <c r="B7206" s="31" t="n">
        <v>39.2894</v>
      </c>
      <c r="C7206" s="32" t="n">
        <f aca="false">IF($A7206="","",IF(設定!$B$21="dB",10^($B7206/20),ABS($B7206)))</f>
        <v>92.144623528551</v>
      </c>
      <c r="D7206" s="32" t="n">
        <f aca="false">IF($A7206="","",$A7206^2)</f>
        <v>1267031.640625</v>
      </c>
      <c r="E7206" s="32" t="n">
        <f aca="false">IF($A7206="","",IF($C7206&lt;=0,"",1/$C7206^2))</f>
        <v>0.000117776867703731</v>
      </c>
      <c r="F7206" s="33" t="n">
        <f aca="false">IF(OR(ROW()-設定!$B$30&lt;2,ROW()+設定!$B$30&gt;13701,N($A7206)&lt;=0,N(INDEX($A$2:$A$13701,MIN(13700,MAX(1,ROW()-1+設定!$B$30))))&lt;=0,$A7206&lt;設定!$B$28,$A7206&gt;設定!$B$29),0,IF(AND($C7206&gt;=MAX(INDEX($C$1:$C$13701,MAX(1,ROW()-設定!$B$24)):INDEX($C$1:$C$13701,MAX(1,ROW()-1))),$C7206&gt;MAX(INDEX($C$1:$C$13701,MIN(13701,ROW()+1)):INDEX($C$1:$C$13701,MIN(13701,ROW()+設定!$B$24))),$C7206&gt;=設定!$B$32,$C7206&gt;=MAX(MIN(INDEX($C$1:$C$13701,MAX(1,ROW()-設定!$B$26)):INDEX($C$1:$C$13701,MAX(1,ROW()-1))),MIN(INDEX($C$1:$C$13701,MIN(13701,ROW()+1)):INDEX($C$1:$C$13701,MIN(13701,ROW()+設定!$B$26))))*10^(設定!$B$27/20)),1,0))</f>
        <v>0</v>
      </c>
      <c r="G7206" s="33" t="n">
        <f aca="false">$G7205+IF($F7206=1,1,0)</f>
        <v>4</v>
      </c>
      <c r="H7206" s="0" t="str">
        <f aca="false">IF($F7206=1,$G7206,"")</f>
        <v/>
      </c>
    </row>
    <row r="7207" customFormat="false" ht="15" hidden="false" customHeight="false" outlineLevel="0" collapsed="false">
      <c r="A7207" s="30" t="n">
        <v>1125.78125</v>
      </c>
      <c r="B7207" s="31" t="n">
        <v>39.1251</v>
      </c>
      <c r="C7207" s="32" t="n">
        <f aca="false">IF($A7207="","",IF(設定!$B$21="dB",10^($B7207/20),ABS($B7207)))</f>
        <v>90.4180215622957</v>
      </c>
      <c r="D7207" s="32" t="n">
        <f aca="false">IF($A7207="","",$A7207^2)</f>
        <v>1267383.42285156</v>
      </c>
      <c r="E7207" s="32" t="n">
        <f aca="false">IF($A7207="","",IF($C7207&lt;=0,"",1/$C7207^2))</f>
        <v>0.000122317895398942</v>
      </c>
      <c r="F7207" s="33" t="n">
        <f aca="false">IF(OR(ROW()-設定!$B$30&lt;2,ROW()+設定!$B$30&gt;13701,N($A7207)&lt;=0,N(INDEX($A$2:$A$13701,MIN(13700,MAX(1,ROW()-1+設定!$B$30))))&lt;=0,$A7207&lt;設定!$B$28,$A7207&gt;設定!$B$29),0,IF(AND($C7207&gt;=MAX(INDEX($C$1:$C$13701,MAX(1,ROW()-設定!$B$24)):INDEX($C$1:$C$13701,MAX(1,ROW()-1))),$C7207&gt;MAX(INDEX($C$1:$C$13701,MIN(13701,ROW()+1)):INDEX($C$1:$C$13701,MIN(13701,ROW()+設定!$B$24))),$C7207&gt;=設定!$B$32,$C7207&gt;=MAX(MIN(INDEX($C$1:$C$13701,MAX(1,ROW()-設定!$B$26)):INDEX($C$1:$C$13701,MAX(1,ROW()-1))),MIN(INDEX($C$1:$C$13701,MIN(13701,ROW()+1)):INDEX($C$1:$C$13701,MIN(13701,ROW()+設定!$B$26))))*10^(設定!$B$27/20)),1,0))</f>
        <v>0</v>
      </c>
      <c r="G7207" s="33" t="n">
        <f aca="false">$G7206+IF($F7207=1,1,0)</f>
        <v>4</v>
      </c>
      <c r="H7207" s="0" t="str">
        <f aca="false">IF($F7207=1,$G7207,"")</f>
        <v/>
      </c>
    </row>
    <row r="7208" customFormat="false" ht="15" hidden="false" customHeight="false" outlineLevel="0" collapsed="false">
      <c r="A7208" s="30" t="n">
        <v>1125.9375</v>
      </c>
      <c r="B7208" s="31" t="n">
        <v>38.7402</v>
      </c>
      <c r="C7208" s="32" t="n">
        <f aca="false">IF($A7208="","",IF(設定!$B$21="dB",10^($B7208/20),ABS($B7208)))</f>
        <v>86.4987835627351</v>
      </c>
      <c r="D7208" s="32" t="n">
        <f aca="false">IF($A7208="","",$A7208^2)</f>
        <v>1267735.25390625</v>
      </c>
      <c r="E7208" s="32" t="n">
        <f aca="false">IF($A7208="","",IF($C7208&lt;=0,"",1/$C7208^2))</f>
        <v>0.000133653396546548</v>
      </c>
      <c r="F7208" s="33" t="n">
        <f aca="false">IF(OR(ROW()-設定!$B$30&lt;2,ROW()+設定!$B$30&gt;13701,N($A7208)&lt;=0,N(INDEX($A$2:$A$13701,MIN(13700,MAX(1,ROW()-1+設定!$B$30))))&lt;=0,$A7208&lt;設定!$B$28,$A7208&gt;設定!$B$29),0,IF(AND($C7208&gt;=MAX(INDEX($C$1:$C$13701,MAX(1,ROW()-設定!$B$24)):INDEX($C$1:$C$13701,MAX(1,ROW()-1))),$C7208&gt;MAX(INDEX($C$1:$C$13701,MIN(13701,ROW()+1)):INDEX($C$1:$C$13701,MIN(13701,ROW()+設定!$B$24))),$C7208&gt;=設定!$B$32,$C7208&gt;=MAX(MIN(INDEX($C$1:$C$13701,MAX(1,ROW()-設定!$B$26)):INDEX($C$1:$C$13701,MAX(1,ROW()-1))),MIN(INDEX($C$1:$C$13701,MIN(13701,ROW()+1)):INDEX($C$1:$C$13701,MIN(13701,ROW()+設定!$B$26))))*10^(設定!$B$27/20)),1,0))</f>
        <v>0</v>
      </c>
      <c r="G7208" s="33" t="n">
        <f aca="false">$G7207+IF($F7208=1,1,0)</f>
        <v>4</v>
      </c>
      <c r="H7208" s="0" t="str">
        <f aca="false">IF($F7208=1,$G7208,"")</f>
        <v/>
      </c>
    </row>
    <row r="7209" customFormat="false" ht="15" hidden="false" customHeight="false" outlineLevel="0" collapsed="false">
      <c r="A7209" s="30" t="n">
        <v>1126.09375</v>
      </c>
      <c r="B7209" s="31" t="n">
        <v>38.7652</v>
      </c>
      <c r="C7209" s="32" t="n">
        <f aca="false">IF($A7209="","",IF(設定!$B$21="dB",10^($B7209/20),ABS($B7209)))</f>
        <v>86.7481057060139</v>
      </c>
      <c r="D7209" s="32" t="n">
        <f aca="false">IF($A7209="","",$A7209^2)</f>
        <v>1268087.13378906</v>
      </c>
      <c r="E7209" s="32" t="n">
        <f aca="false">IF($A7209="","",IF($C7209&lt;=0,"",1/$C7209^2))</f>
        <v>0.000132886235934435</v>
      </c>
      <c r="F7209" s="33" t="n">
        <f aca="false">IF(OR(ROW()-設定!$B$30&lt;2,ROW()+設定!$B$30&gt;13701,N($A7209)&lt;=0,N(INDEX($A$2:$A$13701,MIN(13700,MAX(1,ROW()-1+設定!$B$30))))&lt;=0,$A7209&lt;設定!$B$28,$A7209&gt;設定!$B$29),0,IF(AND($C7209&gt;=MAX(INDEX($C$1:$C$13701,MAX(1,ROW()-設定!$B$24)):INDEX($C$1:$C$13701,MAX(1,ROW()-1))),$C7209&gt;MAX(INDEX($C$1:$C$13701,MIN(13701,ROW()+1)):INDEX($C$1:$C$13701,MIN(13701,ROW()+設定!$B$24))),$C7209&gt;=設定!$B$32,$C7209&gt;=MAX(MIN(INDEX($C$1:$C$13701,MAX(1,ROW()-設定!$B$26)):INDEX($C$1:$C$13701,MAX(1,ROW()-1))),MIN(INDEX($C$1:$C$13701,MIN(13701,ROW()+1)):INDEX($C$1:$C$13701,MIN(13701,ROW()+設定!$B$26))))*10^(設定!$B$27/20)),1,0))</f>
        <v>0</v>
      </c>
      <c r="G7209" s="33" t="n">
        <f aca="false">$G7208+IF($F7209=1,1,0)</f>
        <v>4</v>
      </c>
      <c r="H7209" s="0" t="str">
        <f aca="false">IF($F7209=1,$G7209,"")</f>
        <v/>
      </c>
    </row>
    <row r="7210" customFormat="false" ht="15" hidden="false" customHeight="false" outlineLevel="0" collapsed="false">
      <c r="A7210" s="30" t="n">
        <v>1126.25</v>
      </c>
      <c r="B7210" s="31" t="n">
        <v>38.3989</v>
      </c>
      <c r="C7210" s="32" t="n">
        <f aca="false">IF($A7210="","",IF(設定!$B$21="dB",10^($B7210/20),ABS($B7210)))</f>
        <v>83.1658441395091</v>
      </c>
      <c r="D7210" s="32" t="n">
        <f aca="false">IF($A7210="","",$A7210^2)</f>
        <v>1268439.0625</v>
      </c>
      <c r="E7210" s="32" t="n">
        <f aca="false">IF($A7210="","",IF($C7210&lt;=0,"",1/$C7210^2))</f>
        <v>0.000144580592440205</v>
      </c>
      <c r="F7210" s="33" t="n">
        <f aca="false">IF(OR(ROW()-設定!$B$30&lt;2,ROW()+設定!$B$30&gt;13701,N($A7210)&lt;=0,N(INDEX($A$2:$A$13701,MIN(13700,MAX(1,ROW()-1+設定!$B$30))))&lt;=0,$A7210&lt;設定!$B$28,$A7210&gt;設定!$B$29),0,IF(AND($C7210&gt;=MAX(INDEX($C$1:$C$13701,MAX(1,ROW()-設定!$B$24)):INDEX($C$1:$C$13701,MAX(1,ROW()-1))),$C7210&gt;MAX(INDEX($C$1:$C$13701,MIN(13701,ROW()+1)):INDEX($C$1:$C$13701,MIN(13701,ROW()+設定!$B$24))),$C7210&gt;=設定!$B$32,$C7210&gt;=MAX(MIN(INDEX($C$1:$C$13701,MAX(1,ROW()-設定!$B$26)):INDEX($C$1:$C$13701,MAX(1,ROW()-1))),MIN(INDEX($C$1:$C$13701,MIN(13701,ROW()+1)):INDEX($C$1:$C$13701,MIN(13701,ROW()+設定!$B$26))))*10^(設定!$B$27/20)),1,0))</f>
        <v>0</v>
      </c>
      <c r="G7210" s="33" t="n">
        <f aca="false">$G7209+IF($F7210=1,1,0)</f>
        <v>4</v>
      </c>
      <c r="H7210" s="0" t="str">
        <f aca="false">IF($F7210=1,$G7210,"")</f>
        <v/>
      </c>
    </row>
    <row r="7211" customFormat="false" ht="15" hidden="false" customHeight="false" outlineLevel="0" collapsed="false">
      <c r="A7211" s="30" t="n">
        <v>1126.40625</v>
      </c>
      <c r="B7211" s="31" t="n">
        <v>38.1855</v>
      </c>
      <c r="C7211" s="32" t="n">
        <f aca="false">IF($A7211="","",IF(設定!$B$21="dB",10^($B7211/20),ABS($B7211)))</f>
        <v>81.1474729849804</v>
      </c>
      <c r="D7211" s="32" t="n">
        <f aca="false">IF($A7211="","",$A7211^2)</f>
        <v>1268791.04003906</v>
      </c>
      <c r="E7211" s="32" t="n">
        <f aca="false">IF($A7211="","",IF($C7211&lt;=0,"",1/$C7211^2))</f>
        <v>0.000151862309402204</v>
      </c>
      <c r="F7211" s="33" t="n">
        <f aca="false">IF(OR(ROW()-設定!$B$30&lt;2,ROW()+設定!$B$30&gt;13701,N($A7211)&lt;=0,N(INDEX($A$2:$A$13701,MIN(13700,MAX(1,ROW()-1+設定!$B$30))))&lt;=0,$A7211&lt;設定!$B$28,$A7211&gt;設定!$B$29),0,IF(AND($C7211&gt;=MAX(INDEX($C$1:$C$13701,MAX(1,ROW()-設定!$B$24)):INDEX($C$1:$C$13701,MAX(1,ROW()-1))),$C7211&gt;MAX(INDEX($C$1:$C$13701,MIN(13701,ROW()+1)):INDEX($C$1:$C$13701,MIN(13701,ROW()+設定!$B$24))),$C7211&gt;=設定!$B$32,$C7211&gt;=MAX(MIN(INDEX($C$1:$C$13701,MAX(1,ROW()-設定!$B$26)):INDEX($C$1:$C$13701,MAX(1,ROW()-1))),MIN(INDEX($C$1:$C$13701,MIN(13701,ROW()+1)):INDEX($C$1:$C$13701,MIN(13701,ROW()+設定!$B$26))))*10^(設定!$B$27/20)),1,0))</f>
        <v>0</v>
      </c>
      <c r="G7211" s="33" t="n">
        <f aca="false">$G7210+IF($F7211=1,1,0)</f>
        <v>4</v>
      </c>
      <c r="H7211" s="0" t="str">
        <f aca="false">IF($F7211=1,$G7211,"")</f>
        <v/>
      </c>
    </row>
    <row r="7212" customFormat="false" ht="15" hidden="false" customHeight="false" outlineLevel="0" collapsed="false">
      <c r="A7212" s="30" t="n">
        <v>1126.5625</v>
      </c>
      <c r="B7212" s="31" t="n">
        <v>37.9614</v>
      </c>
      <c r="C7212" s="32" t="n">
        <f aca="false">IF($A7212="","",IF(設定!$B$21="dB",10^($B7212/20),ABS($B7212)))</f>
        <v>79.0806080608569</v>
      </c>
      <c r="D7212" s="32" t="n">
        <f aca="false">IF($A7212="","",$A7212^2)</f>
        <v>1269143.06640625</v>
      </c>
      <c r="E7212" s="32" t="n">
        <f aca="false">IF($A7212="","",IF($C7212&lt;=0,"",1/$C7212^2))</f>
        <v>0.000159904247513045</v>
      </c>
      <c r="F7212" s="33" t="n">
        <f aca="false">IF(OR(ROW()-設定!$B$30&lt;2,ROW()+設定!$B$30&gt;13701,N($A7212)&lt;=0,N(INDEX($A$2:$A$13701,MIN(13700,MAX(1,ROW()-1+設定!$B$30))))&lt;=0,$A7212&lt;設定!$B$28,$A7212&gt;設定!$B$29),0,IF(AND($C7212&gt;=MAX(INDEX($C$1:$C$13701,MAX(1,ROW()-設定!$B$24)):INDEX($C$1:$C$13701,MAX(1,ROW()-1))),$C7212&gt;MAX(INDEX($C$1:$C$13701,MIN(13701,ROW()+1)):INDEX($C$1:$C$13701,MIN(13701,ROW()+設定!$B$24))),$C7212&gt;=設定!$B$32,$C7212&gt;=MAX(MIN(INDEX($C$1:$C$13701,MAX(1,ROW()-設定!$B$26)):INDEX($C$1:$C$13701,MAX(1,ROW()-1))),MIN(INDEX($C$1:$C$13701,MIN(13701,ROW()+1)):INDEX($C$1:$C$13701,MIN(13701,ROW()+設定!$B$26))))*10^(設定!$B$27/20)),1,0))</f>
        <v>0</v>
      </c>
      <c r="G7212" s="33" t="n">
        <f aca="false">$G7211+IF($F7212=1,1,0)</f>
        <v>4</v>
      </c>
      <c r="H7212" s="0" t="str">
        <f aca="false">IF($F7212=1,$G7212,"")</f>
        <v/>
      </c>
    </row>
    <row r="7213" customFormat="false" ht="15" hidden="false" customHeight="false" outlineLevel="0" collapsed="false">
      <c r="A7213" s="30" t="n">
        <v>1126.71875</v>
      </c>
      <c r="B7213" s="31" t="n">
        <v>37.7204</v>
      </c>
      <c r="C7213" s="32" t="n">
        <f aca="false">IF($A7213="","",IF(設定!$B$21="dB",10^($B7213/20),ABS($B7213)))</f>
        <v>76.916586086792</v>
      </c>
      <c r="D7213" s="32" t="n">
        <f aca="false">IF($A7213="","",$A7213^2)</f>
        <v>1269495.14160156</v>
      </c>
      <c r="E7213" s="32" t="n">
        <f aca="false">IF($A7213="","",IF($C7213&lt;=0,"",1/$C7213^2))</f>
        <v>0.000169028524344949</v>
      </c>
      <c r="F7213" s="33" t="n">
        <f aca="false">IF(OR(ROW()-設定!$B$30&lt;2,ROW()+設定!$B$30&gt;13701,N($A7213)&lt;=0,N(INDEX($A$2:$A$13701,MIN(13700,MAX(1,ROW()-1+設定!$B$30))))&lt;=0,$A7213&lt;設定!$B$28,$A7213&gt;設定!$B$29),0,IF(AND($C7213&gt;=MAX(INDEX($C$1:$C$13701,MAX(1,ROW()-設定!$B$24)):INDEX($C$1:$C$13701,MAX(1,ROW()-1))),$C7213&gt;MAX(INDEX($C$1:$C$13701,MIN(13701,ROW()+1)):INDEX($C$1:$C$13701,MIN(13701,ROW()+設定!$B$24))),$C7213&gt;=設定!$B$32,$C7213&gt;=MAX(MIN(INDEX($C$1:$C$13701,MAX(1,ROW()-設定!$B$26)):INDEX($C$1:$C$13701,MAX(1,ROW()-1))),MIN(INDEX($C$1:$C$13701,MIN(13701,ROW()+1)):INDEX($C$1:$C$13701,MIN(13701,ROW()+設定!$B$26))))*10^(設定!$B$27/20)),1,0))</f>
        <v>0</v>
      </c>
      <c r="G7213" s="33" t="n">
        <f aca="false">$G7212+IF($F7213=1,1,0)</f>
        <v>4</v>
      </c>
      <c r="H7213" s="0" t="str">
        <f aca="false">IF($F7213=1,$G7213,"")</f>
        <v/>
      </c>
    </row>
    <row r="7214" customFormat="false" ht="15" hidden="false" customHeight="false" outlineLevel="0" collapsed="false">
      <c r="A7214" s="30" t="n">
        <v>1126.875</v>
      </c>
      <c r="B7214" s="31" t="n">
        <v>37.484</v>
      </c>
      <c r="C7214" s="32" t="n">
        <f aca="false">IF($A7214="","",IF(設定!$B$21="dB",10^($B7214/20),ABS($B7214)))</f>
        <v>74.8514124645485</v>
      </c>
      <c r="D7214" s="32" t="n">
        <f aca="false">IF($A7214="","",$A7214^2)</f>
        <v>1269847.265625</v>
      </c>
      <c r="E7214" s="32" t="n">
        <f aca="false">IF($A7214="","",IF($C7214&lt;=0,"",1/$C7214^2))</f>
        <v>0.000178484291649801</v>
      </c>
      <c r="F7214" s="33" t="n">
        <f aca="false">IF(OR(ROW()-設定!$B$30&lt;2,ROW()+設定!$B$30&gt;13701,N($A7214)&lt;=0,N(INDEX($A$2:$A$13701,MIN(13700,MAX(1,ROW()-1+設定!$B$30))))&lt;=0,$A7214&lt;設定!$B$28,$A7214&gt;設定!$B$29),0,IF(AND($C7214&gt;=MAX(INDEX($C$1:$C$13701,MAX(1,ROW()-設定!$B$24)):INDEX($C$1:$C$13701,MAX(1,ROW()-1))),$C7214&gt;MAX(INDEX($C$1:$C$13701,MIN(13701,ROW()+1)):INDEX($C$1:$C$13701,MIN(13701,ROW()+設定!$B$24))),$C7214&gt;=設定!$B$32,$C7214&gt;=MAX(MIN(INDEX($C$1:$C$13701,MAX(1,ROW()-設定!$B$26)):INDEX($C$1:$C$13701,MAX(1,ROW()-1))),MIN(INDEX($C$1:$C$13701,MIN(13701,ROW()+1)):INDEX($C$1:$C$13701,MIN(13701,ROW()+設定!$B$26))))*10^(設定!$B$27/20)),1,0))</f>
        <v>0</v>
      </c>
      <c r="G7214" s="33" t="n">
        <f aca="false">$G7213+IF($F7214=1,1,0)</f>
        <v>4</v>
      </c>
      <c r="H7214" s="0" t="str">
        <f aca="false">IF($F7214=1,$G7214,"")</f>
        <v/>
      </c>
    </row>
    <row r="7215" customFormat="false" ht="15" hidden="false" customHeight="false" outlineLevel="0" collapsed="false">
      <c r="A7215" s="30" t="n">
        <v>1127.03125</v>
      </c>
      <c r="B7215" s="31" t="n">
        <v>37.5028</v>
      </c>
      <c r="C7215" s="32" t="n">
        <f aca="false">IF($A7215="","",IF(設定!$B$21="dB",10^($B7215/20),ABS($B7215)))</f>
        <v>75.013598563198</v>
      </c>
      <c r="D7215" s="32" t="n">
        <f aca="false">IF($A7215="","",$A7215^2)</f>
        <v>1270199.43847656</v>
      </c>
      <c r="E7215" s="32" t="n">
        <f aca="false">IF($A7215="","",IF($C7215&lt;=0,"",1/$C7215^2))</f>
        <v>0.000177713328044215</v>
      </c>
      <c r="F7215" s="33" t="n">
        <f aca="false">IF(OR(ROW()-設定!$B$30&lt;2,ROW()+設定!$B$30&gt;13701,N($A7215)&lt;=0,N(INDEX($A$2:$A$13701,MIN(13700,MAX(1,ROW()-1+設定!$B$30))))&lt;=0,$A7215&lt;設定!$B$28,$A7215&gt;設定!$B$29),0,IF(AND($C7215&gt;=MAX(INDEX($C$1:$C$13701,MAX(1,ROW()-設定!$B$24)):INDEX($C$1:$C$13701,MAX(1,ROW()-1))),$C7215&gt;MAX(INDEX($C$1:$C$13701,MIN(13701,ROW()+1)):INDEX($C$1:$C$13701,MIN(13701,ROW()+設定!$B$24))),$C7215&gt;=設定!$B$32,$C7215&gt;=MAX(MIN(INDEX($C$1:$C$13701,MAX(1,ROW()-設定!$B$26)):INDEX($C$1:$C$13701,MAX(1,ROW()-1))),MIN(INDEX($C$1:$C$13701,MIN(13701,ROW()+1)):INDEX($C$1:$C$13701,MIN(13701,ROW()+設定!$B$26))))*10^(設定!$B$27/20)),1,0))</f>
        <v>0</v>
      </c>
      <c r="G7215" s="33" t="n">
        <f aca="false">$G7214+IF($F7215=1,1,0)</f>
        <v>4</v>
      </c>
      <c r="H7215" s="0" t="str">
        <f aca="false">IF($F7215=1,$G7215,"")</f>
        <v/>
      </c>
    </row>
    <row r="7216" customFormat="false" ht="15" hidden="false" customHeight="false" outlineLevel="0" collapsed="false">
      <c r="A7216" s="30" t="n">
        <v>1127.1875</v>
      </c>
      <c r="B7216" s="31" t="n">
        <v>37.2103</v>
      </c>
      <c r="C7216" s="32" t="n">
        <f aca="false">IF($A7216="","",IF(設定!$B$21="dB",10^($B7216/20),ABS($B7216)))</f>
        <v>72.5295528478718</v>
      </c>
      <c r="D7216" s="32" t="n">
        <f aca="false">IF($A7216="","",$A7216^2)</f>
        <v>1270551.66015625</v>
      </c>
      <c r="E7216" s="32" t="n">
        <f aca="false">IF($A7216="","",IF($C7216&lt;=0,"",1/$C7216^2))</f>
        <v>0.000190094696262365</v>
      </c>
      <c r="F7216" s="33" t="n">
        <f aca="false">IF(OR(ROW()-設定!$B$30&lt;2,ROW()+設定!$B$30&gt;13701,N($A7216)&lt;=0,N(INDEX($A$2:$A$13701,MIN(13700,MAX(1,ROW()-1+設定!$B$30))))&lt;=0,$A7216&lt;設定!$B$28,$A7216&gt;設定!$B$29),0,IF(AND($C7216&gt;=MAX(INDEX($C$1:$C$13701,MAX(1,ROW()-設定!$B$24)):INDEX($C$1:$C$13701,MAX(1,ROW()-1))),$C7216&gt;MAX(INDEX($C$1:$C$13701,MIN(13701,ROW()+1)):INDEX($C$1:$C$13701,MIN(13701,ROW()+設定!$B$24))),$C7216&gt;=設定!$B$32,$C7216&gt;=MAX(MIN(INDEX($C$1:$C$13701,MAX(1,ROW()-設定!$B$26)):INDEX($C$1:$C$13701,MAX(1,ROW()-1))),MIN(INDEX($C$1:$C$13701,MIN(13701,ROW()+1)):INDEX($C$1:$C$13701,MIN(13701,ROW()+設定!$B$26))))*10^(設定!$B$27/20)),1,0))</f>
        <v>0</v>
      </c>
      <c r="G7216" s="33" t="n">
        <f aca="false">$G7215+IF($F7216=1,1,0)</f>
        <v>4</v>
      </c>
      <c r="H7216" s="0" t="str">
        <f aca="false">IF($F7216=1,$G7216,"")</f>
        <v/>
      </c>
    </row>
    <row r="7217" customFormat="false" ht="15" hidden="false" customHeight="false" outlineLevel="0" collapsed="false">
      <c r="A7217" s="30" t="n">
        <v>1127.34375</v>
      </c>
      <c r="B7217" s="31" t="n">
        <v>36.986</v>
      </c>
      <c r="C7217" s="32" t="n">
        <f aca="false">IF($A7217="","",IF(設定!$B$21="dB",10^($B7217/20),ABS($B7217)))</f>
        <v>70.6805629700248</v>
      </c>
      <c r="D7217" s="32" t="n">
        <f aca="false">IF($A7217="","",$A7217^2)</f>
        <v>1270903.93066406</v>
      </c>
      <c r="E7217" s="32" t="n">
        <f aca="false">IF($A7217="","",IF($C7217&lt;=0,"",1/$C7217^2))</f>
        <v>0.000200170465898996</v>
      </c>
      <c r="F7217" s="33" t="n">
        <f aca="false">IF(OR(ROW()-設定!$B$30&lt;2,ROW()+設定!$B$30&gt;13701,N($A7217)&lt;=0,N(INDEX($A$2:$A$13701,MIN(13700,MAX(1,ROW()-1+設定!$B$30))))&lt;=0,$A7217&lt;設定!$B$28,$A7217&gt;設定!$B$29),0,IF(AND($C7217&gt;=MAX(INDEX($C$1:$C$13701,MAX(1,ROW()-設定!$B$24)):INDEX($C$1:$C$13701,MAX(1,ROW()-1))),$C7217&gt;MAX(INDEX($C$1:$C$13701,MIN(13701,ROW()+1)):INDEX($C$1:$C$13701,MIN(13701,ROW()+設定!$B$24))),$C7217&gt;=設定!$B$32,$C7217&gt;=MAX(MIN(INDEX($C$1:$C$13701,MAX(1,ROW()-設定!$B$26)):INDEX($C$1:$C$13701,MAX(1,ROW()-1))),MIN(INDEX($C$1:$C$13701,MIN(13701,ROW()+1)):INDEX($C$1:$C$13701,MIN(13701,ROW()+設定!$B$26))))*10^(設定!$B$27/20)),1,0))</f>
        <v>0</v>
      </c>
      <c r="G7217" s="33" t="n">
        <f aca="false">$G7216+IF($F7217=1,1,0)</f>
        <v>4</v>
      </c>
      <c r="H7217" s="0" t="str">
        <f aca="false">IF($F7217=1,$G7217,"")</f>
        <v/>
      </c>
    </row>
    <row r="7218" customFormat="false" ht="15" hidden="false" customHeight="false" outlineLevel="0" collapsed="false">
      <c r="A7218" s="30" t="n">
        <v>1127.5</v>
      </c>
      <c r="B7218" s="31" t="n">
        <v>36.9109</v>
      </c>
      <c r="C7218" s="32" t="n">
        <f aca="false">IF($A7218="","",IF(設定!$B$21="dB",10^($B7218/20),ABS($B7218)))</f>
        <v>70.07207852195</v>
      </c>
      <c r="D7218" s="32" t="n">
        <f aca="false">IF($A7218="","",$A7218^2)</f>
        <v>1271256.25</v>
      </c>
      <c r="E7218" s="32" t="n">
        <f aca="false">IF($A7218="","",IF($C7218&lt;=0,"",1/$C7218^2))</f>
        <v>0.000203661997979849</v>
      </c>
      <c r="F7218" s="33" t="n">
        <f aca="false">IF(OR(ROW()-設定!$B$30&lt;2,ROW()+設定!$B$30&gt;13701,N($A7218)&lt;=0,N(INDEX($A$2:$A$13701,MIN(13700,MAX(1,ROW()-1+設定!$B$30))))&lt;=0,$A7218&lt;設定!$B$28,$A7218&gt;設定!$B$29),0,IF(AND($C7218&gt;=MAX(INDEX($C$1:$C$13701,MAX(1,ROW()-設定!$B$24)):INDEX($C$1:$C$13701,MAX(1,ROW()-1))),$C7218&gt;MAX(INDEX($C$1:$C$13701,MIN(13701,ROW()+1)):INDEX($C$1:$C$13701,MIN(13701,ROW()+設定!$B$24))),$C7218&gt;=設定!$B$32,$C7218&gt;=MAX(MIN(INDEX($C$1:$C$13701,MAX(1,ROW()-設定!$B$26)):INDEX($C$1:$C$13701,MAX(1,ROW()-1))),MIN(INDEX($C$1:$C$13701,MIN(13701,ROW()+1)):INDEX($C$1:$C$13701,MIN(13701,ROW()+設定!$B$26))))*10^(設定!$B$27/20)),1,0))</f>
        <v>0</v>
      </c>
      <c r="G7218" s="33" t="n">
        <f aca="false">$G7217+IF($F7218=1,1,0)</f>
        <v>4</v>
      </c>
      <c r="H7218" s="0" t="str">
        <f aca="false">IF($F7218=1,$G7218,"")</f>
        <v/>
      </c>
    </row>
    <row r="7219" customFormat="false" ht="15" hidden="false" customHeight="false" outlineLevel="0" collapsed="false">
      <c r="A7219" s="30" t="n">
        <v>1127.65625</v>
      </c>
      <c r="B7219" s="31" t="n">
        <v>36.551</v>
      </c>
      <c r="C7219" s="32" t="n">
        <f aca="false">IF($A7219="","",IF(設定!$B$21="dB",10^($B7219/20),ABS($B7219)))</f>
        <v>67.2279703717495</v>
      </c>
      <c r="D7219" s="32" t="n">
        <f aca="false">IF($A7219="","",$A7219^2)</f>
        <v>1271608.61816406</v>
      </c>
      <c r="E7219" s="32" t="n">
        <f aca="false">IF($A7219="","",IF($C7219&lt;=0,"",1/$C7219^2))</f>
        <v>0.000221258518438038</v>
      </c>
      <c r="F7219" s="33" t="n">
        <f aca="false">IF(OR(ROW()-設定!$B$30&lt;2,ROW()+設定!$B$30&gt;13701,N($A7219)&lt;=0,N(INDEX($A$2:$A$13701,MIN(13700,MAX(1,ROW()-1+設定!$B$30))))&lt;=0,$A7219&lt;設定!$B$28,$A7219&gt;設定!$B$29),0,IF(AND($C7219&gt;=MAX(INDEX($C$1:$C$13701,MAX(1,ROW()-設定!$B$24)):INDEX($C$1:$C$13701,MAX(1,ROW()-1))),$C7219&gt;MAX(INDEX($C$1:$C$13701,MIN(13701,ROW()+1)):INDEX($C$1:$C$13701,MIN(13701,ROW()+設定!$B$24))),$C7219&gt;=設定!$B$32,$C7219&gt;=MAX(MIN(INDEX($C$1:$C$13701,MAX(1,ROW()-設定!$B$26)):INDEX($C$1:$C$13701,MAX(1,ROW()-1))),MIN(INDEX($C$1:$C$13701,MIN(13701,ROW()+1)):INDEX($C$1:$C$13701,MIN(13701,ROW()+設定!$B$26))))*10^(設定!$B$27/20)),1,0))</f>
        <v>0</v>
      </c>
      <c r="G7219" s="33" t="n">
        <f aca="false">$G7218+IF($F7219=1,1,0)</f>
        <v>4</v>
      </c>
      <c r="H7219" s="0" t="str">
        <f aca="false">IF($F7219=1,$G7219,"")</f>
        <v/>
      </c>
    </row>
    <row r="7220" customFormat="false" ht="15" hidden="false" customHeight="false" outlineLevel="0" collapsed="false">
      <c r="A7220" s="30" t="n">
        <v>1127.8125</v>
      </c>
      <c r="B7220" s="31" t="n">
        <v>36.508</v>
      </c>
      <c r="C7220" s="32" t="n">
        <f aca="false">IF($A7220="","",IF(設定!$B$21="dB",10^($B7220/20),ABS($B7220)))</f>
        <v>66.8959768631609</v>
      </c>
      <c r="D7220" s="32" t="n">
        <f aca="false">IF($A7220="","",$A7220^2)</f>
        <v>1271961.03515625</v>
      </c>
      <c r="E7220" s="32" t="n">
        <f aca="false">IF($A7220="","",IF($C7220&lt;=0,"",1/$C7220^2))</f>
        <v>0.000223460105773122</v>
      </c>
      <c r="F7220" s="33" t="n">
        <f aca="false">IF(OR(ROW()-設定!$B$30&lt;2,ROW()+設定!$B$30&gt;13701,N($A7220)&lt;=0,N(INDEX($A$2:$A$13701,MIN(13700,MAX(1,ROW()-1+設定!$B$30))))&lt;=0,$A7220&lt;設定!$B$28,$A7220&gt;設定!$B$29),0,IF(AND($C7220&gt;=MAX(INDEX($C$1:$C$13701,MAX(1,ROW()-設定!$B$24)):INDEX($C$1:$C$13701,MAX(1,ROW()-1))),$C7220&gt;MAX(INDEX($C$1:$C$13701,MIN(13701,ROW()+1)):INDEX($C$1:$C$13701,MIN(13701,ROW()+設定!$B$24))),$C7220&gt;=設定!$B$32,$C7220&gt;=MAX(MIN(INDEX($C$1:$C$13701,MAX(1,ROW()-設定!$B$26)):INDEX($C$1:$C$13701,MAX(1,ROW()-1))),MIN(INDEX($C$1:$C$13701,MIN(13701,ROW()+1)):INDEX($C$1:$C$13701,MIN(13701,ROW()+設定!$B$26))))*10^(設定!$B$27/20)),1,0))</f>
        <v>0</v>
      </c>
      <c r="G7220" s="33" t="n">
        <f aca="false">$G7219+IF($F7220=1,1,0)</f>
        <v>4</v>
      </c>
      <c r="H7220" s="0" t="str">
        <f aca="false">IF($F7220=1,$G7220,"")</f>
        <v/>
      </c>
    </row>
    <row r="7221" customFormat="false" ht="15" hidden="false" customHeight="false" outlineLevel="0" collapsed="false">
      <c r="A7221" s="30" t="n">
        <v>1127.96875</v>
      </c>
      <c r="B7221" s="31" t="n">
        <v>36.2681</v>
      </c>
      <c r="C7221" s="32" t="n">
        <f aca="false">IF($A7221="","",IF(設定!$B$21="dB",10^($B7221/20),ABS($B7221)))</f>
        <v>65.0736249589691</v>
      </c>
      <c r="D7221" s="32" t="n">
        <f aca="false">IF($A7221="","",$A7221^2)</f>
        <v>1272313.50097656</v>
      </c>
      <c r="E7221" s="32" t="n">
        <f aca="false">IF($A7221="","",IF($C7221&lt;=0,"",1/$C7221^2))</f>
        <v>0.000236151114748804</v>
      </c>
      <c r="F7221" s="33" t="n">
        <f aca="false">IF(OR(ROW()-設定!$B$30&lt;2,ROW()+設定!$B$30&gt;13701,N($A7221)&lt;=0,N(INDEX($A$2:$A$13701,MIN(13700,MAX(1,ROW()-1+設定!$B$30))))&lt;=0,$A7221&lt;設定!$B$28,$A7221&gt;設定!$B$29),0,IF(AND($C7221&gt;=MAX(INDEX($C$1:$C$13701,MAX(1,ROW()-設定!$B$24)):INDEX($C$1:$C$13701,MAX(1,ROW()-1))),$C7221&gt;MAX(INDEX($C$1:$C$13701,MIN(13701,ROW()+1)):INDEX($C$1:$C$13701,MIN(13701,ROW()+設定!$B$24))),$C7221&gt;=設定!$B$32,$C7221&gt;=MAX(MIN(INDEX($C$1:$C$13701,MAX(1,ROW()-設定!$B$26)):INDEX($C$1:$C$13701,MAX(1,ROW()-1))),MIN(INDEX($C$1:$C$13701,MIN(13701,ROW()+1)):INDEX($C$1:$C$13701,MIN(13701,ROW()+設定!$B$26))))*10^(設定!$B$27/20)),1,0))</f>
        <v>0</v>
      </c>
      <c r="G7221" s="33" t="n">
        <f aca="false">$G7220+IF($F7221=1,1,0)</f>
        <v>4</v>
      </c>
      <c r="H7221" s="0" t="str">
        <f aca="false">IF($F7221=1,$G7221,"")</f>
        <v/>
      </c>
    </row>
    <row r="7222" customFormat="false" ht="15" hidden="false" customHeight="false" outlineLevel="0" collapsed="false">
      <c r="A7222" s="30" t="n">
        <v>1128.125</v>
      </c>
      <c r="B7222" s="31" t="n">
        <v>35.9994</v>
      </c>
      <c r="C7222" s="32" t="n">
        <f aca="false">IF($A7222="","",IF(設定!$B$21="dB",10^($B7222/20),ABS($B7222)))</f>
        <v>63.0913760996259</v>
      </c>
      <c r="D7222" s="32" t="n">
        <f aca="false">IF($A7222="","",$A7222^2)</f>
        <v>1272666.015625</v>
      </c>
      <c r="E7222" s="32" t="n">
        <f aca="false">IF($A7222="","",IF($C7222&lt;=0,"",1/$C7222^2))</f>
        <v>0.000251223348541781</v>
      </c>
      <c r="F7222" s="33" t="n">
        <f aca="false">IF(OR(ROW()-設定!$B$30&lt;2,ROW()+設定!$B$30&gt;13701,N($A7222)&lt;=0,N(INDEX($A$2:$A$13701,MIN(13700,MAX(1,ROW()-1+設定!$B$30))))&lt;=0,$A7222&lt;設定!$B$28,$A7222&gt;設定!$B$29),0,IF(AND($C7222&gt;=MAX(INDEX($C$1:$C$13701,MAX(1,ROW()-設定!$B$24)):INDEX($C$1:$C$13701,MAX(1,ROW()-1))),$C7222&gt;MAX(INDEX($C$1:$C$13701,MIN(13701,ROW()+1)):INDEX($C$1:$C$13701,MIN(13701,ROW()+設定!$B$24))),$C7222&gt;=設定!$B$32,$C7222&gt;=MAX(MIN(INDEX($C$1:$C$13701,MAX(1,ROW()-設定!$B$26)):INDEX($C$1:$C$13701,MAX(1,ROW()-1))),MIN(INDEX($C$1:$C$13701,MIN(13701,ROW()+1)):INDEX($C$1:$C$13701,MIN(13701,ROW()+設定!$B$26))))*10^(設定!$B$27/20)),1,0))</f>
        <v>0</v>
      </c>
      <c r="G7222" s="33" t="n">
        <f aca="false">$G7221+IF($F7222=1,1,0)</f>
        <v>4</v>
      </c>
      <c r="H7222" s="0" t="str">
        <f aca="false">IF($F7222=1,$G7222,"")</f>
        <v/>
      </c>
    </row>
    <row r="7223" customFormat="false" ht="15" hidden="false" customHeight="false" outlineLevel="0" collapsed="false">
      <c r="A7223" s="30" t="n">
        <v>1128.28125</v>
      </c>
      <c r="B7223" s="31" t="n">
        <v>35.998</v>
      </c>
      <c r="C7223" s="32" t="n">
        <f aca="false">IF($A7223="","",IF(設定!$B$21="dB",10^($B7223/20),ABS($B7223)))</f>
        <v>63.0812077907696</v>
      </c>
      <c r="D7223" s="32" t="n">
        <f aca="false">IF($A7223="","",$A7223^2)</f>
        <v>1273018.57910156</v>
      </c>
      <c r="E7223" s="32" t="n">
        <f aca="false">IF($A7223="","",IF($C7223&lt;=0,"",1/$C7223^2))</f>
        <v>0.000251304346435629</v>
      </c>
      <c r="F7223" s="33" t="n">
        <f aca="false">IF(OR(ROW()-設定!$B$30&lt;2,ROW()+設定!$B$30&gt;13701,N($A7223)&lt;=0,N(INDEX($A$2:$A$13701,MIN(13700,MAX(1,ROW()-1+設定!$B$30))))&lt;=0,$A7223&lt;設定!$B$28,$A7223&gt;設定!$B$29),0,IF(AND($C7223&gt;=MAX(INDEX($C$1:$C$13701,MAX(1,ROW()-設定!$B$24)):INDEX($C$1:$C$13701,MAX(1,ROW()-1))),$C7223&gt;MAX(INDEX($C$1:$C$13701,MIN(13701,ROW()+1)):INDEX($C$1:$C$13701,MIN(13701,ROW()+設定!$B$24))),$C7223&gt;=設定!$B$32,$C7223&gt;=MAX(MIN(INDEX($C$1:$C$13701,MAX(1,ROW()-設定!$B$26)):INDEX($C$1:$C$13701,MAX(1,ROW()-1))),MIN(INDEX($C$1:$C$13701,MIN(13701,ROW()+1)):INDEX($C$1:$C$13701,MIN(13701,ROW()+設定!$B$26))))*10^(設定!$B$27/20)),1,0))</f>
        <v>0</v>
      </c>
      <c r="G7223" s="33" t="n">
        <f aca="false">$G7222+IF($F7223=1,1,0)</f>
        <v>4</v>
      </c>
      <c r="H7223" s="0" t="str">
        <f aca="false">IF($F7223=1,$G7223,"")</f>
        <v/>
      </c>
    </row>
    <row r="7224" customFormat="false" ht="15" hidden="false" customHeight="false" outlineLevel="0" collapsed="false">
      <c r="A7224" s="30" t="n">
        <v>1128.4375</v>
      </c>
      <c r="B7224" s="31" t="n">
        <v>35.5969</v>
      </c>
      <c r="C7224" s="32" t="n">
        <f aca="false">IF($A7224="","",IF(設定!$B$21="dB",10^($B7224/20),ABS($B7224)))</f>
        <v>60.2344570514558</v>
      </c>
      <c r="D7224" s="32" t="n">
        <f aca="false">IF($A7224="","",$A7224^2)</f>
        <v>1273371.19140625</v>
      </c>
      <c r="E7224" s="32" t="n">
        <f aca="false">IF($A7224="","",IF($C7224&lt;=0,"",1/$C7224^2))</f>
        <v>0.000275619537740805</v>
      </c>
      <c r="F7224" s="33" t="n">
        <f aca="false">IF(OR(ROW()-設定!$B$30&lt;2,ROW()+設定!$B$30&gt;13701,N($A7224)&lt;=0,N(INDEX($A$2:$A$13701,MIN(13700,MAX(1,ROW()-1+設定!$B$30))))&lt;=0,$A7224&lt;設定!$B$28,$A7224&gt;設定!$B$29),0,IF(AND($C7224&gt;=MAX(INDEX($C$1:$C$13701,MAX(1,ROW()-設定!$B$24)):INDEX($C$1:$C$13701,MAX(1,ROW()-1))),$C7224&gt;MAX(INDEX($C$1:$C$13701,MIN(13701,ROW()+1)):INDEX($C$1:$C$13701,MIN(13701,ROW()+設定!$B$24))),$C7224&gt;=設定!$B$32,$C7224&gt;=MAX(MIN(INDEX($C$1:$C$13701,MAX(1,ROW()-設定!$B$26)):INDEX($C$1:$C$13701,MAX(1,ROW()-1))),MIN(INDEX($C$1:$C$13701,MIN(13701,ROW()+1)):INDEX($C$1:$C$13701,MIN(13701,ROW()+設定!$B$26))))*10^(設定!$B$27/20)),1,0))</f>
        <v>0</v>
      </c>
      <c r="G7224" s="33" t="n">
        <f aca="false">$G7223+IF($F7224=1,1,0)</f>
        <v>4</v>
      </c>
      <c r="H7224" s="0" t="str">
        <f aca="false">IF($F7224=1,$G7224,"")</f>
        <v/>
      </c>
    </row>
    <row r="7225" customFormat="false" ht="15" hidden="false" customHeight="false" outlineLevel="0" collapsed="false">
      <c r="A7225" s="30" t="n">
        <v>1128.59375</v>
      </c>
      <c r="B7225" s="31" t="n">
        <v>35.6536</v>
      </c>
      <c r="C7225" s="32" t="n">
        <f aca="false">IF($A7225="","",IF(設定!$B$21="dB",10^($B7225/20),ABS($B7225)))</f>
        <v>60.6289434402071</v>
      </c>
      <c r="D7225" s="32" t="n">
        <f aca="false">IF($A7225="","",$A7225^2)</f>
        <v>1273723.85253906</v>
      </c>
      <c r="E7225" s="32" t="n">
        <f aca="false">IF($A7225="","",IF($C7225&lt;=0,"",1/$C7225^2))</f>
        <v>0.000272044531271885</v>
      </c>
      <c r="F7225" s="33" t="n">
        <f aca="false">IF(OR(ROW()-設定!$B$30&lt;2,ROW()+設定!$B$30&gt;13701,N($A7225)&lt;=0,N(INDEX($A$2:$A$13701,MIN(13700,MAX(1,ROW()-1+設定!$B$30))))&lt;=0,$A7225&lt;設定!$B$28,$A7225&gt;設定!$B$29),0,IF(AND($C7225&gt;=MAX(INDEX($C$1:$C$13701,MAX(1,ROW()-設定!$B$24)):INDEX($C$1:$C$13701,MAX(1,ROW()-1))),$C7225&gt;MAX(INDEX($C$1:$C$13701,MIN(13701,ROW()+1)):INDEX($C$1:$C$13701,MIN(13701,ROW()+設定!$B$24))),$C7225&gt;=設定!$B$32,$C7225&gt;=MAX(MIN(INDEX($C$1:$C$13701,MAX(1,ROW()-設定!$B$26)):INDEX($C$1:$C$13701,MAX(1,ROW()-1))),MIN(INDEX($C$1:$C$13701,MIN(13701,ROW()+1)):INDEX($C$1:$C$13701,MIN(13701,ROW()+設定!$B$26))))*10^(設定!$B$27/20)),1,0))</f>
        <v>0</v>
      </c>
      <c r="G7225" s="33" t="n">
        <f aca="false">$G7224+IF($F7225=1,1,0)</f>
        <v>4</v>
      </c>
      <c r="H7225" s="0" t="str">
        <f aca="false">IF($F7225=1,$G7225,"")</f>
        <v/>
      </c>
    </row>
    <row r="7226" customFormat="false" ht="15" hidden="false" customHeight="false" outlineLevel="0" collapsed="false">
      <c r="A7226" s="30" t="n">
        <v>1128.75</v>
      </c>
      <c r="B7226" s="31" t="n">
        <v>35.3331</v>
      </c>
      <c r="C7226" s="32" t="n">
        <f aca="false">IF($A7226="","",IF(設定!$B$21="dB",10^($B7226/20),ABS($B7226)))</f>
        <v>58.4325716133037</v>
      </c>
      <c r="D7226" s="32" t="n">
        <f aca="false">IF($A7226="","",$A7226^2)</f>
        <v>1274076.5625</v>
      </c>
      <c r="E7226" s="32" t="n">
        <f aca="false">IF($A7226="","",IF($C7226&lt;=0,"",1/$C7226^2))</f>
        <v>0.000292880191609628</v>
      </c>
      <c r="F7226" s="33" t="n">
        <f aca="false">IF(OR(ROW()-設定!$B$30&lt;2,ROW()+設定!$B$30&gt;13701,N($A7226)&lt;=0,N(INDEX($A$2:$A$13701,MIN(13700,MAX(1,ROW()-1+設定!$B$30))))&lt;=0,$A7226&lt;設定!$B$28,$A7226&gt;設定!$B$29),0,IF(AND($C7226&gt;=MAX(INDEX($C$1:$C$13701,MAX(1,ROW()-設定!$B$24)):INDEX($C$1:$C$13701,MAX(1,ROW()-1))),$C7226&gt;MAX(INDEX($C$1:$C$13701,MIN(13701,ROW()+1)):INDEX($C$1:$C$13701,MIN(13701,ROW()+設定!$B$24))),$C7226&gt;=設定!$B$32,$C7226&gt;=MAX(MIN(INDEX($C$1:$C$13701,MAX(1,ROW()-設定!$B$26)):INDEX($C$1:$C$13701,MAX(1,ROW()-1))),MIN(INDEX($C$1:$C$13701,MIN(13701,ROW()+1)):INDEX($C$1:$C$13701,MIN(13701,ROW()+設定!$B$26))))*10^(設定!$B$27/20)),1,0))</f>
        <v>0</v>
      </c>
      <c r="G7226" s="33" t="n">
        <f aca="false">$G7225+IF($F7226=1,1,0)</f>
        <v>4</v>
      </c>
      <c r="H7226" s="0" t="str">
        <f aca="false">IF($F7226=1,$G7226,"")</f>
        <v/>
      </c>
    </row>
    <row r="7227" customFormat="false" ht="15" hidden="false" customHeight="false" outlineLevel="0" collapsed="false">
      <c r="A7227" s="30" t="n">
        <v>1128.90625</v>
      </c>
      <c r="B7227" s="31" t="n">
        <v>35.307</v>
      </c>
      <c r="C7227" s="32" t="n">
        <f aca="false">IF($A7227="","",IF(設定!$B$21="dB",10^($B7227/20),ABS($B7227)))</f>
        <v>58.2572526621733</v>
      </c>
      <c r="D7227" s="32" t="n">
        <f aca="false">IF($A7227="","",$A7227^2)</f>
        <v>1274429.32128906</v>
      </c>
      <c r="E7227" s="32" t="n">
        <f aca="false">IF($A7227="","",IF($C7227&lt;=0,"",1/$C7227^2))</f>
        <v>0.000294645627086504</v>
      </c>
      <c r="F7227" s="33" t="n">
        <f aca="false">IF(OR(ROW()-設定!$B$30&lt;2,ROW()+設定!$B$30&gt;13701,N($A7227)&lt;=0,N(INDEX($A$2:$A$13701,MIN(13700,MAX(1,ROW()-1+設定!$B$30))))&lt;=0,$A7227&lt;設定!$B$28,$A7227&gt;設定!$B$29),0,IF(AND($C7227&gt;=MAX(INDEX($C$1:$C$13701,MAX(1,ROW()-設定!$B$24)):INDEX($C$1:$C$13701,MAX(1,ROW()-1))),$C7227&gt;MAX(INDEX($C$1:$C$13701,MIN(13701,ROW()+1)):INDEX($C$1:$C$13701,MIN(13701,ROW()+設定!$B$24))),$C7227&gt;=設定!$B$32,$C7227&gt;=MAX(MIN(INDEX($C$1:$C$13701,MAX(1,ROW()-設定!$B$26)):INDEX($C$1:$C$13701,MAX(1,ROW()-1))),MIN(INDEX($C$1:$C$13701,MIN(13701,ROW()+1)):INDEX($C$1:$C$13701,MIN(13701,ROW()+設定!$B$26))))*10^(設定!$B$27/20)),1,0))</f>
        <v>0</v>
      </c>
      <c r="G7227" s="33" t="n">
        <f aca="false">$G7226+IF($F7227=1,1,0)</f>
        <v>4</v>
      </c>
      <c r="H7227" s="0" t="str">
        <f aca="false">IF($F7227=1,$G7227,"")</f>
        <v/>
      </c>
    </row>
    <row r="7228" customFormat="false" ht="15" hidden="false" customHeight="false" outlineLevel="0" collapsed="false">
      <c r="A7228" s="30" t="n">
        <v>1129.0625</v>
      </c>
      <c r="B7228" s="31" t="n">
        <v>35.2489</v>
      </c>
      <c r="C7228" s="32" t="n">
        <f aca="false">IF($A7228="","",IF(設定!$B$21="dB",10^($B7228/20),ABS($B7228)))</f>
        <v>57.8688697310115</v>
      </c>
      <c r="D7228" s="32" t="n">
        <f aca="false">IF($A7228="","",$A7228^2)</f>
        <v>1274782.12890625</v>
      </c>
      <c r="E7228" s="32" t="n">
        <f aca="false">IF($A7228="","",IF($C7228&lt;=0,"",1/$C7228^2))</f>
        <v>0.000298613886541329</v>
      </c>
      <c r="F7228" s="33" t="n">
        <f aca="false">IF(OR(ROW()-設定!$B$30&lt;2,ROW()+設定!$B$30&gt;13701,N($A7228)&lt;=0,N(INDEX($A$2:$A$13701,MIN(13700,MAX(1,ROW()-1+設定!$B$30))))&lt;=0,$A7228&lt;設定!$B$28,$A7228&gt;設定!$B$29),0,IF(AND($C7228&gt;=MAX(INDEX($C$1:$C$13701,MAX(1,ROW()-設定!$B$24)):INDEX($C$1:$C$13701,MAX(1,ROW()-1))),$C7228&gt;MAX(INDEX($C$1:$C$13701,MIN(13701,ROW()+1)):INDEX($C$1:$C$13701,MIN(13701,ROW()+設定!$B$24))),$C7228&gt;=設定!$B$32,$C7228&gt;=MAX(MIN(INDEX($C$1:$C$13701,MAX(1,ROW()-設定!$B$26)):INDEX($C$1:$C$13701,MAX(1,ROW()-1))),MIN(INDEX($C$1:$C$13701,MIN(13701,ROW()+1)):INDEX($C$1:$C$13701,MIN(13701,ROW()+設定!$B$26))))*10^(設定!$B$27/20)),1,0))</f>
        <v>0</v>
      </c>
      <c r="G7228" s="33" t="n">
        <f aca="false">$G7227+IF($F7228=1,1,0)</f>
        <v>4</v>
      </c>
      <c r="H7228" s="0" t="str">
        <f aca="false">IF($F7228=1,$G7228,"")</f>
        <v/>
      </c>
    </row>
    <row r="7229" customFormat="false" ht="15" hidden="false" customHeight="false" outlineLevel="0" collapsed="false">
      <c r="A7229" s="30" t="n">
        <v>1129.21875</v>
      </c>
      <c r="B7229" s="31" t="n">
        <v>35.0119</v>
      </c>
      <c r="C7229" s="32" t="n">
        <f aca="false">IF($A7229="","",IF(設定!$B$21="dB",10^($B7229/20),ABS($B7229)))</f>
        <v>56.3112282247813</v>
      </c>
      <c r="D7229" s="32" t="n">
        <f aca="false">IF($A7229="","",$A7229^2)</f>
        <v>1275134.98535156</v>
      </c>
      <c r="E7229" s="32" t="n">
        <f aca="false">IF($A7229="","",IF($C7229&lt;=0,"",1/$C7229^2))</f>
        <v>0.000315362463860553</v>
      </c>
      <c r="F7229" s="33" t="n">
        <f aca="false">IF(OR(ROW()-設定!$B$30&lt;2,ROW()+設定!$B$30&gt;13701,N($A7229)&lt;=0,N(INDEX($A$2:$A$13701,MIN(13700,MAX(1,ROW()-1+設定!$B$30))))&lt;=0,$A7229&lt;設定!$B$28,$A7229&gt;設定!$B$29),0,IF(AND($C7229&gt;=MAX(INDEX($C$1:$C$13701,MAX(1,ROW()-設定!$B$24)):INDEX($C$1:$C$13701,MAX(1,ROW()-1))),$C7229&gt;MAX(INDEX($C$1:$C$13701,MIN(13701,ROW()+1)):INDEX($C$1:$C$13701,MIN(13701,ROW()+設定!$B$24))),$C7229&gt;=設定!$B$32,$C7229&gt;=MAX(MIN(INDEX($C$1:$C$13701,MAX(1,ROW()-設定!$B$26)):INDEX($C$1:$C$13701,MAX(1,ROW()-1))),MIN(INDEX($C$1:$C$13701,MIN(13701,ROW()+1)):INDEX($C$1:$C$13701,MIN(13701,ROW()+設定!$B$26))))*10^(設定!$B$27/20)),1,0))</f>
        <v>0</v>
      </c>
      <c r="G7229" s="33" t="n">
        <f aca="false">$G7228+IF($F7229=1,1,0)</f>
        <v>4</v>
      </c>
      <c r="H7229" s="0" t="str">
        <f aca="false">IF($F7229=1,$G7229,"")</f>
        <v/>
      </c>
    </row>
    <row r="7230" customFormat="false" ht="15" hidden="false" customHeight="false" outlineLevel="0" collapsed="false">
      <c r="A7230" s="30" t="n">
        <v>1129.375</v>
      </c>
      <c r="B7230" s="31" t="n">
        <v>34.7398</v>
      </c>
      <c r="C7230" s="32" t="n">
        <f aca="false">IF($A7230="","",IF(設定!$B$21="dB",10^($B7230/20),ABS($B7230)))</f>
        <v>54.5745294696794</v>
      </c>
      <c r="D7230" s="32" t="n">
        <f aca="false">IF($A7230="","",$A7230^2)</f>
        <v>1275487.890625</v>
      </c>
      <c r="E7230" s="32" t="n">
        <f aca="false">IF($A7230="","",IF($C7230&lt;=0,"",1/$C7230^2))</f>
        <v>0.000335753075887484</v>
      </c>
      <c r="F7230" s="33" t="n">
        <f aca="false">IF(OR(ROW()-設定!$B$30&lt;2,ROW()+設定!$B$30&gt;13701,N($A7230)&lt;=0,N(INDEX($A$2:$A$13701,MIN(13700,MAX(1,ROW()-1+設定!$B$30))))&lt;=0,$A7230&lt;設定!$B$28,$A7230&gt;設定!$B$29),0,IF(AND($C7230&gt;=MAX(INDEX($C$1:$C$13701,MAX(1,ROW()-設定!$B$24)):INDEX($C$1:$C$13701,MAX(1,ROW()-1))),$C7230&gt;MAX(INDEX($C$1:$C$13701,MIN(13701,ROW()+1)):INDEX($C$1:$C$13701,MIN(13701,ROW()+設定!$B$24))),$C7230&gt;=設定!$B$32,$C7230&gt;=MAX(MIN(INDEX($C$1:$C$13701,MAX(1,ROW()-設定!$B$26)):INDEX($C$1:$C$13701,MAX(1,ROW()-1))),MIN(INDEX($C$1:$C$13701,MIN(13701,ROW()+1)):INDEX($C$1:$C$13701,MIN(13701,ROW()+設定!$B$26))))*10^(設定!$B$27/20)),1,0))</f>
        <v>0</v>
      </c>
      <c r="G7230" s="33" t="n">
        <f aca="false">$G7229+IF($F7230=1,1,0)</f>
        <v>4</v>
      </c>
      <c r="H7230" s="0" t="str">
        <f aca="false">IF($F7230=1,$G7230,"")</f>
        <v/>
      </c>
    </row>
    <row r="7231" customFormat="false" ht="15" hidden="false" customHeight="false" outlineLevel="0" collapsed="false">
      <c r="A7231" s="30" t="n">
        <v>1129.53125</v>
      </c>
      <c r="B7231" s="31" t="n">
        <v>34.6496</v>
      </c>
      <c r="C7231" s="32" t="n">
        <f aca="false">IF($A7231="","",IF(設定!$B$21="dB",10^($B7231/20),ABS($B7231)))</f>
        <v>54.0107241334257</v>
      </c>
      <c r="D7231" s="32" t="n">
        <f aca="false">IF($A7231="","",$A7231^2)</f>
        <v>1275840.84472656</v>
      </c>
      <c r="E7231" s="32" t="n">
        <f aca="false">IF($A7231="","",IF($C7231&lt;=0,"",1/$C7231^2))</f>
        <v>0.000342799358080177</v>
      </c>
      <c r="F7231" s="33" t="n">
        <f aca="false">IF(OR(ROW()-設定!$B$30&lt;2,ROW()+設定!$B$30&gt;13701,N($A7231)&lt;=0,N(INDEX($A$2:$A$13701,MIN(13700,MAX(1,ROW()-1+設定!$B$30))))&lt;=0,$A7231&lt;設定!$B$28,$A7231&gt;設定!$B$29),0,IF(AND($C7231&gt;=MAX(INDEX($C$1:$C$13701,MAX(1,ROW()-設定!$B$24)):INDEX($C$1:$C$13701,MAX(1,ROW()-1))),$C7231&gt;MAX(INDEX($C$1:$C$13701,MIN(13701,ROW()+1)):INDEX($C$1:$C$13701,MIN(13701,ROW()+設定!$B$24))),$C7231&gt;=設定!$B$32,$C7231&gt;=MAX(MIN(INDEX($C$1:$C$13701,MAX(1,ROW()-設定!$B$26)):INDEX($C$1:$C$13701,MAX(1,ROW()-1))),MIN(INDEX($C$1:$C$13701,MIN(13701,ROW()+1)):INDEX($C$1:$C$13701,MIN(13701,ROW()+設定!$B$26))))*10^(設定!$B$27/20)),1,0))</f>
        <v>0</v>
      </c>
      <c r="G7231" s="33" t="n">
        <f aca="false">$G7230+IF($F7231=1,1,0)</f>
        <v>4</v>
      </c>
      <c r="H7231" s="0" t="str">
        <f aca="false">IF($F7231=1,$G7231,"")</f>
        <v/>
      </c>
    </row>
    <row r="7232" customFormat="false" ht="15" hidden="false" customHeight="false" outlineLevel="0" collapsed="false">
      <c r="A7232" s="30" t="n">
        <v>1129.6875</v>
      </c>
      <c r="B7232" s="31" t="n">
        <v>34.4676</v>
      </c>
      <c r="C7232" s="32" t="n">
        <f aca="false">IF($A7232="","",IF(設定!$B$21="dB",10^($B7232/20),ABS($B7232)))</f>
        <v>52.8907834381969</v>
      </c>
      <c r="D7232" s="32" t="n">
        <f aca="false">IF($A7232="","",$A7232^2)</f>
        <v>1276193.84765625</v>
      </c>
      <c r="E7232" s="32" t="n">
        <f aca="false">IF($A7232="","",IF($C7232&lt;=0,"",1/$C7232^2))</f>
        <v>0.000357470328982339</v>
      </c>
      <c r="F7232" s="33" t="n">
        <f aca="false">IF(OR(ROW()-設定!$B$30&lt;2,ROW()+設定!$B$30&gt;13701,N($A7232)&lt;=0,N(INDEX($A$2:$A$13701,MIN(13700,MAX(1,ROW()-1+設定!$B$30))))&lt;=0,$A7232&lt;設定!$B$28,$A7232&gt;設定!$B$29),0,IF(AND($C7232&gt;=MAX(INDEX($C$1:$C$13701,MAX(1,ROW()-設定!$B$24)):INDEX($C$1:$C$13701,MAX(1,ROW()-1))),$C7232&gt;MAX(INDEX($C$1:$C$13701,MIN(13701,ROW()+1)):INDEX($C$1:$C$13701,MIN(13701,ROW()+設定!$B$24))),$C7232&gt;=設定!$B$32,$C7232&gt;=MAX(MIN(INDEX($C$1:$C$13701,MAX(1,ROW()-設定!$B$26)):INDEX($C$1:$C$13701,MAX(1,ROW()-1))),MIN(INDEX($C$1:$C$13701,MIN(13701,ROW()+1)):INDEX($C$1:$C$13701,MIN(13701,ROW()+設定!$B$26))))*10^(設定!$B$27/20)),1,0))</f>
        <v>0</v>
      </c>
      <c r="G7232" s="33" t="n">
        <f aca="false">$G7231+IF($F7232=1,1,0)</f>
        <v>4</v>
      </c>
      <c r="H7232" s="0" t="str">
        <f aca="false">IF($F7232=1,$G7232,"")</f>
        <v/>
      </c>
    </row>
    <row r="7233" customFormat="false" ht="15" hidden="false" customHeight="false" outlineLevel="0" collapsed="false">
      <c r="A7233" s="30" t="n">
        <v>1129.84375</v>
      </c>
      <c r="B7233" s="31" t="n">
        <v>34.2393</v>
      </c>
      <c r="C7233" s="32" t="n">
        <f aca="false">IF($A7233="","",IF(設定!$B$21="dB",10^($B7233/20),ABS($B7233)))</f>
        <v>51.5187123731994</v>
      </c>
      <c r="D7233" s="32" t="n">
        <f aca="false">IF($A7233="","",$A7233^2)</f>
        <v>1276546.89941406</v>
      </c>
      <c r="E7233" s="32" t="n">
        <f aca="false">IF($A7233="","",IF($C7233&lt;=0,"",1/$C7233^2))</f>
        <v>0.000376764521356064</v>
      </c>
      <c r="F7233" s="33" t="n">
        <f aca="false">IF(OR(ROW()-設定!$B$30&lt;2,ROW()+設定!$B$30&gt;13701,N($A7233)&lt;=0,N(INDEX($A$2:$A$13701,MIN(13700,MAX(1,ROW()-1+設定!$B$30))))&lt;=0,$A7233&lt;設定!$B$28,$A7233&gt;設定!$B$29),0,IF(AND($C7233&gt;=MAX(INDEX($C$1:$C$13701,MAX(1,ROW()-設定!$B$24)):INDEX($C$1:$C$13701,MAX(1,ROW()-1))),$C7233&gt;MAX(INDEX($C$1:$C$13701,MIN(13701,ROW()+1)):INDEX($C$1:$C$13701,MIN(13701,ROW()+設定!$B$24))),$C7233&gt;=設定!$B$32,$C7233&gt;=MAX(MIN(INDEX($C$1:$C$13701,MAX(1,ROW()-設定!$B$26)):INDEX($C$1:$C$13701,MAX(1,ROW()-1))),MIN(INDEX($C$1:$C$13701,MIN(13701,ROW()+1)):INDEX($C$1:$C$13701,MIN(13701,ROW()+設定!$B$26))))*10^(設定!$B$27/20)),1,0))</f>
        <v>0</v>
      </c>
      <c r="G7233" s="33" t="n">
        <f aca="false">$G7232+IF($F7233=1,1,0)</f>
        <v>4</v>
      </c>
      <c r="H7233" s="0" t="str">
        <f aca="false">IF($F7233=1,$G7233,"")</f>
        <v/>
      </c>
    </row>
    <row r="7234" customFormat="false" ht="15" hidden="false" customHeight="false" outlineLevel="0" collapsed="false">
      <c r="A7234" s="30" t="n">
        <v>1130</v>
      </c>
      <c r="B7234" s="31" t="n">
        <v>34.1036</v>
      </c>
      <c r="C7234" s="32" t="n">
        <f aca="false">IF($A7234="","",IF(設定!$B$21="dB",10^($B7234/20),ABS($B7234)))</f>
        <v>50.7200881891022</v>
      </c>
      <c r="D7234" s="32" t="n">
        <f aca="false">IF($A7234="","",$A7234^2)</f>
        <v>1276900</v>
      </c>
      <c r="E7234" s="32" t="n">
        <f aca="false">IF($A7234="","",IF($C7234&lt;=0,"",1/$C7234^2))</f>
        <v>0.000388722787180381</v>
      </c>
      <c r="F7234" s="33" t="n">
        <f aca="false">IF(OR(ROW()-設定!$B$30&lt;2,ROW()+設定!$B$30&gt;13701,N($A7234)&lt;=0,N(INDEX($A$2:$A$13701,MIN(13700,MAX(1,ROW()-1+設定!$B$30))))&lt;=0,$A7234&lt;設定!$B$28,$A7234&gt;設定!$B$29),0,IF(AND($C7234&gt;=MAX(INDEX($C$1:$C$13701,MAX(1,ROW()-設定!$B$24)):INDEX($C$1:$C$13701,MAX(1,ROW()-1))),$C7234&gt;MAX(INDEX($C$1:$C$13701,MIN(13701,ROW()+1)):INDEX($C$1:$C$13701,MIN(13701,ROW()+設定!$B$24))),$C7234&gt;=設定!$B$32,$C7234&gt;=MAX(MIN(INDEX($C$1:$C$13701,MAX(1,ROW()-設定!$B$26)):INDEX($C$1:$C$13701,MAX(1,ROW()-1))),MIN(INDEX($C$1:$C$13701,MIN(13701,ROW()+1)):INDEX($C$1:$C$13701,MIN(13701,ROW()+設定!$B$26))))*10^(設定!$B$27/20)),1,0))</f>
        <v>0</v>
      </c>
      <c r="G7234" s="33" t="n">
        <f aca="false">$G7233+IF($F7234=1,1,0)</f>
        <v>4</v>
      </c>
      <c r="H7234" s="0" t="str">
        <f aca="false">IF($F7234=1,$G7234,"")</f>
        <v/>
      </c>
    </row>
    <row r="7235" customFormat="false" ht="15" hidden="false" customHeight="false" outlineLevel="0" collapsed="false">
      <c r="A7235" s="30" t="n">
        <v>1130.15625</v>
      </c>
      <c r="B7235" s="31" t="n">
        <v>34.0822</v>
      </c>
      <c r="C7235" s="32" t="n">
        <f aca="false">IF($A7235="","",IF(設定!$B$21="dB",10^($B7235/20),ABS($B7235)))</f>
        <v>50.5952795705464</v>
      </c>
      <c r="D7235" s="32" t="n">
        <f aca="false">IF($A7235="","",$A7235^2)</f>
        <v>1277253.14941406</v>
      </c>
      <c r="E7235" s="32" t="n">
        <f aca="false">IF($A7235="","",IF($C7235&lt;=0,"",1/$C7235^2))</f>
        <v>0.000390642958158657</v>
      </c>
      <c r="F7235" s="33" t="n">
        <f aca="false">IF(OR(ROW()-設定!$B$30&lt;2,ROW()+設定!$B$30&gt;13701,N($A7235)&lt;=0,N(INDEX($A$2:$A$13701,MIN(13700,MAX(1,ROW()-1+設定!$B$30))))&lt;=0,$A7235&lt;設定!$B$28,$A7235&gt;設定!$B$29),0,IF(AND($C7235&gt;=MAX(INDEX($C$1:$C$13701,MAX(1,ROW()-設定!$B$24)):INDEX($C$1:$C$13701,MAX(1,ROW()-1))),$C7235&gt;MAX(INDEX($C$1:$C$13701,MIN(13701,ROW()+1)):INDEX($C$1:$C$13701,MIN(13701,ROW()+設定!$B$24))),$C7235&gt;=設定!$B$32,$C7235&gt;=MAX(MIN(INDEX($C$1:$C$13701,MAX(1,ROW()-設定!$B$26)):INDEX($C$1:$C$13701,MAX(1,ROW()-1))),MIN(INDEX($C$1:$C$13701,MIN(13701,ROW()+1)):INDEX($C$1:$C$13701,MIN(13701,ROW()+設定!$B$26))))*10^(設定!$B$27/20)),1,0))</f>
        <v>0</v>
      </c>
      <c r="G7235" s="33" t="n">
        <f aca="false">$G7234+IF($F7235=1,1,0)</f>
        <v>4</v>
      </c>
      <c r="H7235" s="0" t="str">
        <f aca="false">IF($F7235=1,$G7235,"")</f>
        <v/>
      </c>
    </row>
    <row r="7236" customFormat="false" ht="15" hidden="false" customHeight="false" outlineLevel="0" collapsed="false">
      <c r="A7236" s="30" t="n">
        <v>1130.3125</v>
      </c>
      <c r="B7236" s="31" t="n">
        <v>33.9943</v>
      </c>
      <c r="C7236" s="32" t="n">
        <f aca="false">IF($A7236="","",IF(設定!$B$21="dB",10^($B7236/20),ABS($B7236)))</f>
        <v>50.0858444038887</v>
      </c>
      <c r="D7236" s="32" t="n">
        <f aca="false">IF($A7236="","",$A7236^2)</f>
        <v>1277606.34765625</v>
      </c>
      <c r="E7236" s="32" t="n">
        <f aca="false">IF($A7236="","",IF($C7236&lt;=0,"",1/$C7236^2))</f>
        <v>0.000398630018703323</v>
      </c>
      <c r="F7236" s="33" t="n">
        <f aca="false">IF(OR(ROW()-設定!$B$30&lt;2,ROW()+設定!$B$30&gt;13701,N($A7236)&lt;=0,N(INDEX($A$2:$A$13701,MIN(13700,MAX(1,ROW()-1+設定!$B$30))))&lt;=0,$A7236&lt;設定!$B$28,$A7236&gt;設定!$B$29),0,IF(AND($C7236&gt;=MAX(INDEX($C$1:$C$13701,MAX(1,ROW()-設定!$B$24)):INDEX($C$1:$C$13701,MAX(1,ROW()-1))),$C7236&gt;MAX(INDEX($C$1:$C$13701,MIN(13701,ROW()+1)):INDEX($C$1:$C$13701,MIN(13701,ROW()+設定!$B$24))),$C7236&gt;=設定!$B$32,$C7236&gt;=MAX(MIN(INDEX($C$1:$C$13701,MAX(1,ROW()-設定!$B$26)):INDEX($C$1:$C$13701,MAX(1,ROW()-1))),MIN(INDEX($C$1:$C$13701,MIN(13701,ROW()+1)):INDEX($C$1:$C$13701,MIN(13701,ROW()+設定!$B$26))))*10^(設定!$B$27/20)),1,0))</f>
        <v>0</v>
      </c>
      <c r="G7236" s="33" t="n">
        <f aca="false">$G7235+IF($F7236=1,1,0)</f>
        <v>4</v>
      </c>
      <c r="H7236" s="0" t="str">
        <f aca="false">IF($F7236=1,$G7236,"")</f>
        <v/>
      </c>
    </row>
    <row r="7237" customFormat="false" ht="15" hidden="false" customHeight="false" outlineLevel="0" collapsed="false">
      <c r="A7237" s="30" t="n">
        <v>1130.46875</v>
      </c>
      <c r="B7237" s="31" t="n">
        <v>33.6197</v>
      </c>
      <c r="C7237" s="32" t="n">
        <f aca="false">IF($A7237="","",IF(設定!$B$21="dB",10^($B7237/20),ABS($B7237)))</f>
        <v>47.9716879516518</v>
      </c>
      <c r="D7237" s="32" t="n">
        <f aca="false">IF($A7237="","",$A7237^2)</f>
        <v>1277959.59472656</v>
      </c>
      <c r="E7237" s="32" t="n">
        <f aca="false">IF($A7237="","",IF($C7237&lt;=0,"",1/$C7237^2))</f>
        <v>0.000434540240111221</v>
      </c>
      <c r="F7237" s="33" t="n">
        <f aca="false">IF(OR(ROW()-設定!$B$30&lt;2,ROW()+設定!$B$30&gt;13701,N($A7237)&lt;=0,N(INDEX($A$2:$A$13701,MIN(13700,MAX(1,ROW()-1+設定!$B$30))))&lt;=0,$A7237&lt;設定!$B$28,$A7237&gt;設定!$B$29),0,IF(AND($C7237&gt;=MAX(INDEX($C$1:$C$13701,MAX(1,ROW()-設定!$B$24)):INDEX($C$1:$C$13701,MAX(1,ROW()-1))),$C7237&gt;MAX(INDEX($C$1:$C$13701,MIN(13701,ROW()+1)):INDEX($C$1:$C$13701,MIN(13701,ROW()+設定!$B$24))),$C7237&gt;=設定!$B$32,$C7237&gt;=MAX(MIN(INDEX($C$1:$C$13701,MAX(1,ROW()-設定!$B$26)):INDEX($C$1:$C$13701,MAX(1,ROW()-1))),MIN(INDEX($C$1:$C$13701,MIN(13701,ROW()+1)):INDEX($C$1:$C$13701,MIN(13701,ROW()+設定!$B$26))))*10^(設定!$B$27/20)),1,0))</f>
        <v>0</v>
      </c>
      <c r="G7237" s="33" t="n">
        <f aca="false">$G7236+IF($F7237=1,1,0)</f>
        <v>4</v>
      </c>
      <c r="H7237" s="0" t="str">
        <f aca="false">IF($F7237=1,$G7237,"")</f>
        <v/>
      </c>
    </row>
    <row r="7238" customFormat="false" ht="15" hidden="false" customHeight="false" outlineLevel="0" collapsed="false">
      <c r="A7238" s="30" t="n">
        <v>1130.625</v>
      </c>
      <c r="B7238" s="31" t="n">
        <v>33.6612</v>
      </c>
      <c r="C7238" s="32" t="n">
        <f aca="false">IF($A7238="","",IF(設定!$B$21="dB",10^($B7238/20),ABS($B7238)))</f>
        <v>48.2014385773633</v>
      </c>
      <c r="D7238" s="32" t="n">
        <f aca="false">IF($A7238="","",$A7238^2)</f>
        <v>1278312.890625</v>
      </c>
      <c r="E7238" s="32" t="n">
        <f aca="false">IF($A7238="","",IF($C7238&lt;=0,"",1/$C7238^2))</f>
        <v>0.000430407668026322</v>
      </c>
      <c r="F7238" s="33" t="n">
        <f aca="false">IF(OR(ROW()-設定!$B$30&lt;2,ROW()+設定!$B$30&gt;13701,N($A7238)&lt;=0,N(INDEX($A$2:$A$13701,MIN(13700,MAX(1,ROW()-1+設定!$B$30))))&lt;=0,$A7238&lt;設定!$B$28,$A7238&gt;設定!$B$29),0,IF(AND($C7238&gt;=MAX(INDEX($C$1:$C$13701,MAX(1,ROW()-設定!$B$24)):INDEX($C$1:$C$13701,MAX(1,ROW()-1))),$C7238&gt;MAX(INDEX($C$1:$C$13701,MIN(13701,ROW()+1)):INDEX($C$1:$C$13701,MIN(13701,ROW()+設定!$B$24))),$C7238&gt;=設定!$B$32,$C7238&gt;=MAX(MIN(INDEX($C$1:$C$13701,MAX(1,ROW()-設定!$B$26)):INDEX($C$1:$C$13701,MAX(1,ROW()-1))),MIN(INDEX($C$1:$C$13701,MIN(13701,ROW()+1)):INDEX($C$1:$C$13701,MIN(13701,ROW()+設定!$B$26))))*10^(設定!$B$27/20)),1,0))</f>
        <v>0</v>
      </c>
      <c r="G7238" s="33" t="n">
        <f aca="false">$G7237+IF($F7238=1,1,0)</f>
        <v>4</v>
      </c>
      <c r="H7238" s="0" t="str">
        <f aca="false">IF($F7238=1,$G7238,"")</f>
        <v/>
      </c>
    </row>
    <row r="7239" customFormat="false" ht="15" hidden="false" customHeight="false" outlineLevel="0" collapsed="false">
      <c r="A7239" s="30" t="n">
        <v>1130.78125</v>
      </c>
      <c r="B7239" s="31" t="n">
        <v>33.5879</v>
      </c>
      <c r="C7239" s="32" t="n">
        <f aca="false">IF($A7239="","",IF(設定!$B$21="dB",10^($B7239/20),ABS($B7239)))</f>
        <v>47.7963794186396</v>
      </c>
      <c r="D7239" s="32" t="n">
        <f aca="false">IF($A7239="","",$A7239^2)</f>
        <v>1278666.23535156</v>
      </c>
      <c r="E7239" s="32" t="n">
        <f aca="false">IF($A7239="","",IF($C7239&lt;=0,"",1/$C7239^2))</f>
        <v>0.000437733717010041</v>
      </c>
      <c r="F7239" s="33" t="n">
        <f aca="false">IF(OR(ROW()-設定!$B$30&lt;2,ROW()+設定!$B$30&gt;13701,N($A7239)&lt;=0,N(INDEX($A$2:$A$13701,MIN(13700,MAX(1,ROW()-1+設定!$B$30))))&lt;=0,$A7239&lt;設定!$B$28,$A7239&gt;設定!$B$29),0,IF(AND($C7239&gt;=MAX(INDEX($C$1:$C$13701,MAX(1,ROW()-設定!$B$24)):INDEX($C$1:$C$13701,MAX(1,ROW()-1))),$C7239&gt;MAX(INDEX($C$1:$C$13701,MIN(13701,ROW()+1)):INDEX($C$1:$C$13701,MIN(13701,ROW()+設定!$B$24))),$C7239&gt;=設定!$B$32,$C7239&gt;=MAX(MIN(INDEX($C$1:$C$13701,MAX(1,ROW()-設定!$B$26)):INDEX($C$1:$C$13701,MAX(1,ROW()-1))),MIN(INDEX($C$1:$C$13701,MIN(13701,ROW()+1)):INDEX($C$1:$C$13701,MIN(13701,ROW()+設定!$B$26))))*10^(設定!$B$27/20)),1,0))</f>
        <v>0</v>
      </c>
      <c r="G7239" s="33" t="n">
        <f aca="false">$G7238+IF($F7239=1,1,0)</f>
        <v>4</v>
      </c>
      <c r="H7239" s="0" t="str">
        <f aca="false">IF($F7239=1,$G7239,"")</f>
        <v/>
      </c>
    </row>
    <row r="7240" customFormat="false" ht="15" hidden="false" customHeight="false" outlineLevel="0" collapsed="false">
      <c r="A7240" s="30" t="n">
        <v>1130.9375</v>
      </c>
      <c r="B7240" s="31" t="n">
        <v>33.4167</v>
      </c>
      <c r="C7240" s="32" t="n">
        <f aca="false">IF($A7240="","",IF(設定!$B$21="dB",10^($B7240/20),ABS($B7240)))</f>
        <v>46.8635301329876</v>
      </c>
      <c r="D7240" s="32" t="n">
        <f aca="false">IF($A7240="","",$A7240^2)</f>
        <v>1279019.62890625</v>
      </c>
      <c r="E7240" s="32" t="n">
        <f aca="false">IF($A7240="","",IF($C7240&lt;=0,"",1/$C7240^2))</f>
        <v>0.000455333915612259</v>
      </c>
      <c r="F7240" s="33" t="n">
        <f aca="false">IF(OR(ROW()-設定!$B$30&lt;2,ROW()+設定!$B$30&gt;13701,N($A7240)&lt;=0,N(INDEX($A$2:$A$13701,MIN(13700,MAX(1,ROW()-1+設定!$B$30))))&lt;=0,$A7240&lt;設定!$B$28,$A7240&gt;設定!$B$29),0,IF(AND($C7240&gt;=MAX(INDEX($C$1:$C$13701,MAX(1,ROW()-設定!$B$24)):INDEX($C$1:$C$13701,MAX(1,ROW()-1))),$C7240&gt;MAX(INDEX($C$1:$C$13701,MIN(13701,ROW()+1)):INDEX($C$1:$C$13701,MIN(13701,ROW()+設定!$B$24))),$C7240&gt;=設定!$B$32,$C7240&gt;=MAX(MIN(INDEX($C$1:$C$13701,MAX(1,ROW()-設定!$B$26)):INDEX($C$1:$C$13701,MAX(1,ROW()-1))),MIN(INDEX($C$1:$C$13701,MIN(13701,ROW()+1)):INDEX($C$1:$C$13701,MIN(13701,ROW()+設定!$B$26))))*10^(設定!$B$27/20)),1,0))</f>
        <v>0</v>
      </c>
      <c r="G7240" s="33" t="n">
        <f aca="false">$G7239+IF($F7240=1,1,0)</f>
        <v>4</v>
      </c>
      <c r="H7240" s="0" t="str">
        <f aca="false">IF($F7240=1,$G7240,"")</f>
        <v/>
      </c>
    </row>
    <row r="7241" customFormat="false" ht="15" hidden="false" customHeight="false" outlineLevel="0" collapsed="false">
      <c r="A7241" s="30" t="n">
        <v>1131.09375</v>
      </c>
      <c r="B7241" s="31" t="n">
        <v>33.173</v>
      </c>
      <c r="C7241" s="32" t="n">
        <f aca="false">IF($A7241="","",IF(設定!$B$21="dB",10^($B7241/20),ABS($B7241)))</f>
        <v>45.566954167394</v>
      </c>
      <c r="D7241" s="32" t="n">
        <f aca="false">IF($A7241="","",$A7241^2)</f>
        <v>1279373.07128906</v>
      </c>
      <c r="E7241" s="32" t="n">
        <f aca="false">IF($A7241="","",IF($C7241&lt;=0,"",1/$C7241^2))</f>
        <v>0.000481614994840047</v>
      </c>
      <c r="F7241" s="33" t="n">
        <f aca="false">IF(OR(ROW()-設定!$B$30&lt;2,ROW()+設定!$B$30&gt;13701,N($A7241)&lt;=0,N(INDEX($A$2:$A$13701,MIN(13700,MAX(1,ROW()-1+設定!$B$30))))&lt;=0,$A7241&lt;設定!$B$28,$A7241&gt;設定!$B$29),0,IF(AND($C7241&gt;=MAX(INDEX($C$1:$C$13701,MAX(1,ROW()-設定!$B$24)):INDEX($C$1:$C$13701,MAX(1,ROW()-1))),$C7241&gt;MAX(INDEX($C$1:$C$13701,MIN(13701,ROW()+1)):INDEX($C$1:$C$13701,MIN(13701,ROW()+設定!$B$24))),$C7241&gt;=設定!$B$32,$C7241&gt;=MAX(MIN(INDEX($C$1:$C$13701,MAX(1,ROW()-設定!$B$26)):INDEX($C$1:$C$13701,MAX(1,ROW()-1))),MIN(INDEX($C$1:$C$13701,MIN(13701,ROW()+1)):INDEX($C$1:$C$13701,MIN(13701,ROW()+設定!$B$26))))*10^(設定!$B$27/20)),1,0))</f>
        <v>0</v>
      </c>
      <c r="G7241" s="33" t="n">
        <f aca="false">$G7240+IF($F7241=1,1,0)</f>
        <v>4</v>
      </c>
      <c r="H7241" s="0" t="str">
        <f aca="false">IF($F7241=1,$G7241,"")</f>
        <v/>
      </c>
    </row>
    <row r="7242" customFormat="false" ht="15" hidden="false" customHeight="false" outlineLevel="0" collapsed="false">
      <c r="A7242" s="30" t="n">
        <v>1131.25</v>
      </c>
      <c r="B7242" s="31" t="n">
        <v>33.2551</v>
      </c>
      <c r="C7242" s="32" t="n">
        <f aca="false">IF($A7242="","",IF(設定!$B$21="dB",10^($B7242/20),ABS($B7242)))</f>
        <v>45.9997000723399</v>
      </c>
      <c r="D7242" s="32" t="n">
        <f aca="false">IF($A7242="","",$A7242^2)</f>
        <v>1279726.5625</v>
      </c>
      <c r="E7242" s="32" t="n">
        <f aca="false">IF($A7242="","",IF($C7242&lt;=0,"",1/$C7242^2))</f>
        <v>0.000472595954849049</v>
      </c>
      <c r="F7242" s="33" t="n">
        <f aca="false">IF(OR(ROW()-設定!$B$30&lt;2,ROW()+設定!$B$30&gt;13701,N($A7242)&lt;=0,N(INDEX($A$2:$A$13701,MIN(13700,MAX(1,ROW()-1+設定!$B$30))))&lt;=0,$A7242&lt;設定!$B$28,$A7242&gt;設定!$B$29),0,IF(AND($C7242&gt;=MAX(INDEX($C$1:$C$13701,MAX(1,ROW()-設定!$B$24)):INDEX($C$1:$C$13701,MAX(1,ROW()-1))),$C7242&gt;MAX(INDEX($C$1:$C$13701,MIN(13701,ROW()+1)):INDEX($C$1:$C$13701,MIN(13701,ROW()+設定!$B$24))),$C7242&gt;=設定!$B$32,$C7242&gt;=MAX(MIN(INDEX($C$1:$C$13701,MAX(1,ROW()-設定!$B$26)):INDEX($C$1:$C$13701,MAX(1,ROW()-1))),MIN(INDEX($C$1:$C$13701,MIN(13701,ROW()+1)):INDEX($C$1:$C$13701,MIN(13701,ROW()+設定!$B$26))))*10^(設定!$B$27/20)),1,0))</f>
        <v>0</v>
      </c>
      <c r="G7242" s="33" t="n">
        <f aca="false">$G7241+IF($F7242=1,1,0)</f>
        <v>4</v>
      </c>
      <c r="H7242" s="0" t="str">
        <f aca="false">IF($F7242=1,$G7242,"")</f>
        <v/>
      </c>
    </row>
    <row r="7243" customFormat="false" ht="15" hidden="false" customHeight="false" outlineLevel="0" collapsed="false">
      <c r="A7243" s="30" t="n">
        <v>1131.40625</v>
      </c>
      <c r="B7243" s="31" t="n">
        <v>32.8983</v>
      </c>
      <c r="C7243" s="32" t="n">
        <f aca="false">IF($A7243="","",IF(設定!$B$21="dB",10^($B7243/20),ABS($B7243)))</f>
        <v>44.1484031760192</v>
      </c>
      <c r="D7243" s="32" t="n">
        <f aca="false">IF($A7243="","",$A7243^2)</f>
        <v>1280080.10253906</v>
      </c>
      <c r="E7243" s="32" t="n">
        <f aca="false">IF($A7243="","",IF($C7243&lt;=0,"",1/$C7243^2))</f>
        <v>0.000513062177474232</v>
      </c>
      <c r="F7243" s="33" t="n">
        <f aca="false">IF(OR(ROW()-設定!$B$30&lt;2,ROW()+設定!$B$30&gt;13701,N($A7243)&lt;=0,N(INDEX($A$2:$A$13701,MIN(13700,MAX(1,ROW()-1+設定!$B$30))))&lt;=0,$A7243&lt;設定!$B$28,$A7243&gt;設定!$B$29),0,IF(AND($C7243&gt;=MAX(INDEX($C$1:$C$13701,MAX(1,ROW()-設定!$B$24)):INDEX($C$1:$C$13701,MAX(1,ROW()-1))),$C7243&gt;MAX(INDEX($C$1:$C$13701,MIN(13701,ROW()+1)):INDEX($C$1:$C$13701,MIN(13701,ROW()+設定!$B$24))),$C7243&gt;=設定!$B$32,$C7243&gt;=MAX(MIN(INDEX($C$1:$C$13701,MAX(1,ROW()-設定!$B$26)):INDEX($C$1:$C$13701,MAX(1,ROW()-1))),MIN(INDEX($C$1:$C$13701,MIN(13701,ROW()+1)):INDEX($C$1:$C$13701,MIN(13701,ROW()+設定!$B$26))))*10^(設定!$B$27/20)),1,0))</f>
        <v>0</v>
      </c>
      <c r="G7243" s="33" t="n">
        <f aca="false">$G7242+IF($F7243=1,1,0)</f>
        <v>4</v>
      </c>
      <c r="H7243" s="0" t="str">
        <f aca="false">IF($F7243=1,$G7243,"")</f>
        <v/>
      </c>
    </row>
    <row r="7244" customFormat="false" ht="15" hidden="false" customHeight="false" outlineLevel="0" collapsed="false">
      <c r="A7244" s="30" t="n">
        <v>1131.5625</v>
      </c>
      <c r="B7244" s="31" t="n">
        <v>32.9667</v>
      </c>
      <c r="C7244" s="32" t="n">
        <f aca="false">IF($A7244="","",IF(設定!$B$21="dB",10^($B7244/20),ABS($B7244)))</f>
        <v>44.4974373227154</v>
      </c>
      <c r="D7244" s="32" t="n">
        <f aca="false">IF($A7244="","",$A7244^2)</f>
        <v>1280433.69140625</v>
      </c>
      <c r="E7244" s="32" t="n">
        <f aca="false">IF($A7244="","",IF($C7244&lt;=0,"",1/$C7244^2))</f>
        <v>0.000505044911731932</v>
      </c>
      <c r="F7244" s="33" t="n">
        <f aca="false">IF(OR(ROW()-設定!$B$30&lt;2,ROW()+設定!$B$30&gt;13701,N($A7244)&lt;=0,N(INDEX($A$2:$A$13701,MIN(13700,MAX(1,ROW()-1+設定!$B$30))))&lt;=0,$A7244&lt;設定!$B$28,$A7244&gt;設定!$B$29),0,IF(AND($C7244&gt;=MAX(INDEX($C$1:$C$13701,MAX(1,ROW()-設定!$B$24)):INDEX($C$1:$C$13701,MAX(1,ROW()-1))),$C7244&gt;MAX(INDEX($C$1:$C$13701,MIN(13701,ROW()+1)):INDEX($C$1:$C$13701,MIN(13701,ROW()+設定!$B$24))),$C7244&gt;=設定!$B$32,$C7244&gt;=MAX(MIN(INDEX($C$1:$C$13701,MAX(1,ROW()-設定!$B$26)):INDEX($C$1:$C$13701,MAX(1,ROW()-1))),MIN(INDEX($C$1:$C$13701,MIN(13701,ROW()+1)):INDEX($C$1:$C$13701,MIN(13701,ROW()+設定!$B$26))))*10^(設定!$B$27/20)),1,0))</f>
        <v>0</v>
      </c>
      <c r="G7244" s="33" t="n">
        <f aca="false">$G7243+IF($F7244=1,1,0)</f>
        <v>4</v>
      </c>
      <c r="H7244" s="0" t="str">
        <f aca="false">IF($F7244=1,$G7244,"")</f>
        <v/>
      </c>
    </row>
    <row r="7245" customFormat="false" ht="15" hidden="false" customHeight="false" outlineLevel="0" collapsed="false">
      <c r="A7245" s="30" t="n">
        <v>1131.71875</v>
      </c>
      <c r="B7245" s="31" t="n">
        <v>32.9412</v>
      </c>
      <c r="C7245" s="32" t="n">
        <f aca="false">IF($A7245="","",IF(設定!$B$21="dB",10^($B7245/20),ABS($B7245)))</f>
        <v>44.3669934964208</v>
      </c>
      <c r="D7245" s="32" t="n">
        <f aca="false">IF($A7245="","",$A7245^2)</f>
        <v>1280787.32910156</v>
      </c>
      <c r="E7245" s="32" t="n">
        <f aca="false">IF($A7245="","",IF($C7245&lt;=0,"",1/$C7245^2))</f>
        <v>0.000508019052314206</v>
      </c>
      <c r="F7245" s="33" t="n">
        <f aca="false">IF(OR(ROW()-設定!$B$30&lt;2,ROW()+設定!$B$30&gt;13701,N($A7245)&lt;=0,N(INDEX($A$2:$A$13701,MIN(13700,MAX(1,ROW()-1+設定!$B$30))))&lt;=0,$A7245&lt;設定!$B$28,$A7245&gt;設定!$B$29),0,IF(AND($C7245&gt;=MAX(INDEX($C$1:$C$13701,MAX(1,ROW()-設定!$B$24)):INDEX($C$1:$C$13701,MAX(1,ROW()-1))),$C7245&gt;MAX(INDEX($C$1:$C$13701,MIN(13701,ROW()+1)):INDEX($C$1:$C$13701,MIN(13701,ROW()+設定!$B$24))),$C7245&gt;=設定!$B$32,$C7245&gt;=MAX(MIN(INDEX($C$1:$C$13701,MAX(1,ROW()-設定!$B$26)):INDEX($C$1:$C$13701,MAX(1,ROW()-1))),MIN(INDEX($C$1:$C$13701,MIN(13701,ROW()+1)):INDEX($C$1:$C$13701,MIN(13701,ROW()+設定!$B$26))))*10^(設定!$B$27/20)),1,0))</f>
        <v>0</v>
      </c>
      <c r="G7245" s="33" t="n">
        <f aca="false">$G7244+IF($F7245=1,1,0)</f>
        <v>4</v>
      </c>
      <c r="H7245" s="0" t="str">
        <f aca="false">IF($F7245=1,$G7245,"")</f>
        <v/>
      </c>
    </row>
    <row r="7246" customFormat="false" ht="15" hidden="false" customHeight="false" outlineLevel="0" collapsed="false">
      <c r="A7246" s="30" t="n">
        <v>1131.875</v>
      </c>
      <c r="B7246" s="31" t="n">
        <v>32.4457</v>
      </c>
      <c r="C7246" s="32" t="n">
        <f aca="false">IF($A7246="","",IF(設定!$B$21="dB",10^($B7246/20),ABS($B7246)))</f>
        <v>41.9068483042399</v>
      </c>
      <c r="D7246" s="32" t="n">
        <f aca="false">IF($A7246="","",$A7246^2)</f>
        <v>1281141.015625</v>
      </c>
      <c r="E7246" s="32" t="n">
        <f aca="false">IF($A7246="","",IF($C7246&lt;=0,"",1/$C7246^2))</f>
        <v>0.00056941643764494</v>
      </c>
      <c r="F7246" s="33" t="n">
        <f aca="false">IF(OR(ROW()-設定!$B$30&lt;2,ROW()+設定!$B$30&gt;13701,N($A7246)&lt;=0,N(INDEX($A$2:$A$13701,MIN(13700,MAX(1,ROW()-1+設定!$B$30))))&lt;=0,$A7246&lt;設定!$B$28,$A7246&gt;設定!$B$29),0,IF(AND($C7246&gt;=MAX(INDEX($C$1:$C$13701,MAX(1,ROW()-設定!$B$24)):INDEX($C$1:$C$13701,MAX(1,ROW()-1))),$C7246&gt;MAX(INDEX($C$1:$C$13701,MIN(13701,ROW()+1)):INDEX($C$1:$C$13701,MIN(13701,ROW()+設定!$B$24))),$C7246&gt;=設定!$B$32,$C7246&gt;=MAX(MIN(INDEX($C$1:$C$13701,MAX(1,ROW()-設定!$B$26)):INDEX($C$1:$C$13701,MAX(1,ROW()-1))),MIN(INDEX($C$1:$C$13701,MIN(13701,ROW()+1)):INDEX($C$1:$C$13701,MIN(13701,ROW()+設定!$B$26))))*10^(設定!$B$27/20)),1,0))</f>
        <v>0</v>
      </c>
      <c r="G7246" s="33" t="n">
        <f aca="false">$G7245+IF($F7246=1,1,0)</f>
        <v>4</v>
      </c>
      <c r="H7246" s="0" t="str">
        <f aca="false">IF($F7246=1,$G7246,"")</f>
        <v/>
      </c>
    </row>
    <row r="7247" customFormat="false" ht="15" hidden="false" customHeight="false" outlineLevel="0" collapsed="false">
      <c r="A7247" s="30" t="n">
        <v>1132.03125</v>
      </c>
      <c r="B7247" s="31" t="n">
        <v>32.5652</v>
      </c>
      <c r="C7247" s="32" t="n">
        <f aca="false">IF($A7247="","",IF(設定!$B$21="dB",10^($B7247/20),ABS($B7247)))</f>
        <v>42.4873847951406</v>
      </c>
      <c r="D7247" s="32" t="n">
        <f aca="false">IF($A7247="","",$A7247^2)</f>
        <v>1281494.75097656</v>
      </c>
      <c r="E7247" s="32" t="n">
        <f aca="false">IF($A7247="","",IF($C7247&lt;=0,"",1/$C7247^2))</f>
        <v>0.000553962032456815</v>
      </c>
      <c r="F7247" s="33" t="n">
        <f aca="false">IF(OR(ROW()-設定!$B$30&lt;2,ROW()+設定!$B$30&gt;13701,N($A7247)&lt;=0,N(INDEX($A$2:$A$13701,MIN(13700,MAX(1,ROW()-1+設定!$B$30))))&lt;=0,$A7247&lt;設定!$B$28,$A7247&gt;設定!$B$29),0,IF(AND($C7247&gt;=MAX(INDEX($C$1:$C$13701,MAX(1,ROW()-設定!$B$24)):INDEX($C$1:$C$13701,MAX(1,ROW()-1))),$C7247&gt;MAX(INDEX($C$1:$C$13701,MIN(13701,ROW()+1)):INDEX($C$1:$C$13701,MIN(13701,ROW()+設定!$B$24))),$C7247&gt;=設定!$B$32,$C7247&gt;=MAX(MIN(INDEX($C$1:$C$13701,MAX(1,ROW()-設定!$B$26)):INDEX($C$1:$C$13701,MAX(1,ROW()-1))),MIN(INDEX($C$1:$C$13701,MIN(13701,ROW()+1)):INDEX($C$1:$C$13701,MIN(13701,ROW()+設定!$B$26))))*10^(設定!$B$27/20)),1,0))</f>
        <v>0</v>
      </c>
      <c r="G7247" s="33" t="n">
        <f aca="false">$G7246+IF($F7247=1,1,0)</f>
        <v>4</v>
      </c>
      <c r="H7247" s="0" t="str">
        <f aca="false">IF($F7247=1,$G7247,"")</f>
        <v/>
      </c>
    </row>
    <row r="7248" customFormat="false" ht="15" hidden="false" customHeight="false" outlineLevel="0" collapsed="false">
      <c r="A7248" s="30" t="n">
        <v>1132.1875</v>
      </c>
      <c r="B7248" s="31" t="n">
        <v>32.4533</v>
      </c>
      <c r="C7248" s="32" t="n">
        <f aca="false">IF($A7248="","",IF(設定!$B$21="dB",10^($B7248/20),ABS($B7248)))</f>
        <v>41.9435321027332</v>
      </c>
      <c r="D7248" s="32" t="n">
        <f aca="false">IF($A7248="","",$A7248^2)</f>
        <v>1281848.53515625</v>
      </c>
      <c r="E7248" s="32" t="n">
        <f aca="false">IF($A7248="","",IF($C7248&lt;=0,"",1/$C7248^2))</f>
        <v>0.00056842085037151</v>
      </c>
      <c r="F7248" s="33" t="n">
        <f aca="false">IF(OR(ROW()-設定!$B$30&lt;2,ROW()+設定!$B$30&gt;13701,N($A7248)&lt;=0,N(INDEX($A$2:$A$13701,MIN(13700,MAX(1,ROW()-1+設定!$B$30))))&lt;=0,$A7248&lt;設定!$B$28,$A7248&gt;設定!$B$29),0,IF(AND($C7248&gt;=MAX(INDEX($C$1:$C$13701,MAX(1,ROW()-設定!$B$24)):INDEX($C$1:$C$13701,MAX(1,ROW()-1))),$C7248&gt;MAX(INDEX($C$1:$C$13701,MIN(13701,ROW()+1)):INDEX($C$1:$C$13701,MIN(13701,ROW()+設定!$B$24))),$C7248&gt;=設定!$B$32,$C7248&gt;=MAX(MIN(INDEX($C$1:$C$13701,MAX(1,ROW()-設定!$B$26)):INDEX($C$1:$C$13701,MAX(1,ROW()-1))),MIN(INDEX($C$1:$C$13701,MIN(13701,ROW()+1)):INDEX($C$1:$C$13701,MIN(13701,ROW()+設定!$B$26))))*10^(設定!$B$27/20)),1,0))</f>
        <v>0</v>
      </c>
      <c r="G7248" s="33" t="n">
        <f aca="false">$G7247+IF($F7248=1,1,0)</f>
        <v>4</v>
      </c>
      <c r="H7248" s="0" t="str">
        <f aca="false">IF($F7248=1,$G7248,"")</f>
        <v/>
      </c>
    </row>
    <row r="7249" customFormat="false" ht="15" hidden="false" customHeight="false" outlineLevel="0" collapsed="false">
      <c r="A7249" s="30" t="n">
        <v>1132.34375</v>
      </c>
      <c r="B7249" s="31" t="n">
        <v>32.3284</v>
      </c>
      <c r="C7249" s="32" t="n">
        <f aca="false">IF($A7249="","",IF(設定!$B$21="dB",10^($B7249/20),ABS($B7249)))</f>
        <v>41.3447147553505</v>
      </c>
      <c r="D7249" s="32" t="n">
        <f aca="false">IF($A7249="","",$A7249^2)</f>
        <v>1282202.36816406</v>
      </c>
      <c r="E7249" s="32" t="n">
        <f aca="false">IF($A7249="","",IF($C7249&lt;=0,"",1/$C7249^2))</f>
        <v>0.000585005568464567</v>
      </c>
      <c r="F7249" s="33" t="n">
        <f aca="false">IF(OR(ROW()-設定!$B$30&lt;2,ROW()+設定!$B$30&gt;13701,N($A7249)&lt;=0,N(INDEX($A$2:$A$13701,MIN(13700,MAX(1,ROW()-1+設定!$B$30))))&lt;=0,$A7249&lt;設定!$B$28,$A7249&gt;設定!$B$29),0,IF(AND($C7249&gt;=MAX(INDEX($C$1:$C$13701,MAX(1,ROW()-設定!$B$24)):INDEX($C$1:$C$13701,MAX(1,ROW()-1))),$C7249&gt;MAX(INDEX($C$1:$C$13701,MIN(13701,ROW()+1)):INDEX($C$1:$C$13701,MIN(13701,ROW()+設定!$B$24))),$C7249&gt;=設定!$B$32,$C7249&gt;=MAX(MIN(INDEX($C$1:$C$13701,MAX(1,ROW()-設定!$B$26)):INDEX($C$1:$C$13701,MAX(1,ROW()-1))),MIN(INDEX($C$1:$C$13701,MIN(13701,ROW()+1)):INDEX($C$1:$C$13701,MIN(13701,ROW()+設定!$B$26))))*10^(設定!$B$27/20)),1,0))</f>
        <v>0</v>
      </c>
      <c r="G7249" s="33" t="n">
        <f aca="false">$G7248+IF($F7249=1,1,0)</f>
        <v>4</v>
      </c>
      <c r="H7249" s="0" t="str">
        <f aca="false">IF($F7249=1,$G7249,"")</f>
        <v/>
      </c>
    </row>
    <row r="7250" customFormat="false" ht="15" hidden="false" customHeight="false" outlineLevel="0" collapsed="false">
      <c r="A7250" s="30" t="n">
        <v>1132.5</v>
      </c>
      <c r="B7250" s="31" t="n">
        <v>32.1115</v>
      </c>
      <c r="C7250" s="32" t="n">
        <f aca="false">IF($A7250="","",IF(設定!$B$21="dB",10^($B7250/20),ABS($B7250)))</f>
        <v>40.3250579338659</v>
      </c>
      <c r="D7250" s="32" t="n">
        <f aca="false">IF($A7250="","",$A7250^2)</f>
        <v>1282556.25</v>
      </c>
      <c r="E7250" s="32" t="n">
        <f aca="false">IF($A7250="","",IF($C7250&lt;=0,"",1/$C7250^2))</f>
        <v>0.000614964434834203</v>
      </c>
      <c r="F7250" s="33" t="n">
        <f aca="false">IF(OR(ROW()-設定!$B$30&lt;2,ROW()+設定!$B$30&gt;13701,N($A7250)&lt;=0,N(INDEX($A$2:$A$13701,MIN(13700,MAX(1,ROW()-1+設定!$B$30))))&lt;=0,$A7250&lt;設定!$B$28,$A7250&gt;設定!$B$29),0,IF(AND($C7250&gt;=MAX(INDEX($C$1:$C$13701,MAX(1,ROW()-設定!$B$24)):INDEX($C$1:$C$13701,MAX(1,ROW()-1))),$C7250&gt;MAX(INDEX($C$1:$C$13701,MIN(13701,ROW()+1)):INDEX($C$1:$C$13701,MIN(13701,ROW()+設定!$B$24))),$C7250&gt;=設定!$B$32,$C7250&gt;=MAX(MIN(INDEX($C$1:$C$13701,MAX(1,ROW()-設定!$B$26)):INDEX($C$1:$C$13701,MAX(1,ROW()-1))),MIN(INDEX($C$1:$C$13701,MIN(13701,ROW()+1)):INDEX($C$1:$C$13701,MIN(13701,ROW()+設定!$B$26))))*10^(設定!$B$27/20)),1,0))</f>
        <v>0</v>
      </c>
      <c r="G7250" s="33" t="n">
        <f aca="false">$G7249+IF($F7250=1,1,0)</f>
        <v>4</v>
      </c>
      <c r="H7250" s="0" t="str">
        <f aca="false">IF($F7250=1,$G7250,"")</f>
        <v/>
      </c>
    </row>
    <row r="7251" customFormat="false" ht="15" hidden="false" customHeight="false" outlineLevel="0" collapsed="false">
      <c r="A7251" s="30" t="n">
        <v>1132.65625</v>
      </c>
      <c r="B7251" s="31" t="n">
        <v>32.0452</v>
      </c>
      <c r="C7251" s="32" t="n">
        <f aca="false">IF($A7251="","",IF(設定!$B$21="dB",10^($B7251/20),ABS($B7251)))</f>
        <v>40.0184257220057</v>
      </c>
      <c r="D7251" s="32" t="n">
        <f aca="false">IF($A7251="","",$A7251^2)</f>
        <v>1282910.18066406</v>
      </c>
      <c r="E7251" s="32" t="n">
        <f aca="false">IF($A7251="","",IF($C7251&lt;=0,"",1/$C7251^2))</f>
        <v>0.000624424593803137</v>
      </c>
      <c r="F7251" s="33" t="n">
        <f aca="false">IF(OR(ROW()-設定!$B$30&lt;2,ROW()+設定!$B$30&gt;13701,N($A7251)&lt;=0,N(INDEX($A$2:$A$13701,MIN(13700,MAX(1,ROW()-1+設定!$B$30))))&lt;=0,$A7251&lt;設定!$B$28,$A7251&gt;設定!$B$29),0,IF(AND($C7251&gt;=MAX(INDEX($C$1:$C$13701,MAX(1,ROW()-設定!$B$24)):INDEX($C$1:$C$13701,MAX(1,ROW()-1))),$C7251&gt;MAX(INDEX($C$1:$C$13701,MIN(13701,ROW()+1)):INDEX($C$1:$C$13701,MIN(13701,ROW()+設定!$B$24))),$C7251&gt;=設定!$B$32,$C7251&gt;=MAX(MIN(INDEX($C$1:$C$13701,MAX(1,ROW()-設定!$B$26)):INDEX($C$1:$C$13701,MAX(1,ROW()-1))),MIN(INDEX($C$1:$C$13701,MIN(13701,ROW()+1)):INDEX($C$1:$C$13701,MIN(13701,ROW()+設定!$B$26))))*10^(設定!$B$27/20)),1,0))</f>
        <v>0</v>
      </c>
      <c r="G7251" s="33" t="n">
        <f aca="false">$G7250+IF($F7251=1,1,0)</f>
        <v>4</v>
      </c>
      <c r="H7251" s="0" t="str">
        <f aca="false">IF($F7251=1,$G7251,"")</f>
        <v/>
      </c>
    </row>
    <row r="7252" customFormat="false" ht="15" hidden="false" customHeight="false" outlineLevel="0" collapsed="false">
      <c r="A7252" s="30" t="n">
        <v>1132.8125</v>
      </c>
      <c r="B7252" s="31" t="n">
        <v>31.8209</v>
      </c>
      <c r="C7252" s="32" t="n">
        <f aca="false">IF($A7252="","",IF(設定!$B$21="dB",10^($B7252/20),ABS($B7252)))</f>
        <v>38.9982393127146</v>
      </c>
      <c r="D7252" s="32" t="n">
        <f aca="false">IF($A7252="","",$A7252^2)</f>
        <v>1283264.16015625</v>
      </c>
      <c r="E7252" s="32" t="n">
        <f aca="false">IF($A7252="","",IF($C7252&lt;=0,"",1/$C7252^2))</f>
        <v>0.000657521563294193</v>
      </c>
      <c r="F7252" s="33" t="n">
        <f aca="false">IF(OR(ROW()-設定!$B$30&lt;2,ROW()+設定!$B$30&gt;13701,N($A7252)&lt;=0,N(INDEX($A$2:$A$13701,MIN(13700,MAX(1,ROW()-1+設定!$B$30))))&lt;=0,$A7252&lt;設定!$B$28,$A7252&gt;設定!$B$29),0,IF(AND($C7252&gt;=MAX(INDEX($C$1:$C$13701,MAX(1,ROW()-設定!$B$24)):INDEX($C$1:$C$13701,MAX(1,ROW()-1))),$C7252&gt;MAX(INDEX($C$1:$C$13701,MIN(13701,ROW()+1)):INDEX($C$1:$C$13701,MIN(13701,ROW()+設定!$B$24))),$C7252&gt;=設定!$B$32,$C7252&gt;=MAX(MIN(INDEX($C$1:$C$13701,MAX(1,ROW()-設定!$B$26)):INDEX($C$1:$C$13701,MAX(1,ROW()-1))),MIN(INDEX($C$1:$C$13701,MIN(13701,ROW()+1)):INDEX($C$1:$C$13701,MIN(13701,ROW()+設定!$B$26))))*10^(設定!$B$27/20)),1,0))</f>
        <v>0</v>
      </c>
      <c r="G7252" s="33" t="n">
        <f aca="false">$G7251+IF($F7252=1,1,0)</f>
        <v>4</v>
      </c>
      <c r="H7252" s="0" t="str">
        <f aca="false">IF($F7252=1,$G7252,"")</f>
        <v/>
      </c>
    </row>
    <row r="7253" customFormat="false" ht="15" hidden="false" customHeight="false" outlineLevel="0" collapsed="false">
      <c r="A7253" s="30" t="n">
        <v>1132.96875</v>
      </c>
      <c r="B7253" s="31" t="n">
        <v>31.8684</v>
      </c>
      <c r="C7253" s="32" t="n">
        <f aca="false">IF($A7253="","",IF(設定!$B$21="dB",10^($B7253/20),ABS($B7253)))</f>
        <v>39.2120908338834</v>
      </c>
      <c r="D7253" s="32" t="n">
        <f aca="false">IF($A7253="","",$A7253^2)</f>
        <v>1283618.18847656</v>
      </c>
      <c r="E7253" s="32" t="n">
        <f aca="false">IF($A7253="","",IF($C7253&lt;=0,"",1/$C7253^2))</f>
        <v>0.000650369251098463</v>
      </c>
      <c r="F7253" s="33" t="n">
        <f aca="false">IF(OR(ROW()-設定!$B$30&lt;2,ROW()+設定!$B$30&gt;13701,N($A7253)&lt;=0,N(INDEX($A$2:$A$13701,MIN(13700,MAX(1,ROW()-1+設定!$B$30))))&lt;=0,$A7253&lt;設定!$B$28,$A7253&gt;設定!$B$29),0,IF(AND($C7253&gt;=MAX(INDEX($C$1:$C$13701,MAX(1,ROW()-設定!$B$24)):INDEX($C$1:$C$13701,MAX(1,ROW()-1))),$C7253&gt;MAX(INDEX($C$1:$C$13701,MIN(13701,ROW()+1)):INDEX($C$1:$C$13701,MIN(13701,ROW()+設定!$B$24))),$C7253&gt;=設定!$B$32,$C7253&gt;=MAX(MIN(INDEX($C$1:$C$13701,MAX(1,ROW()-設定!$B$26)):INDEX($C$1:$C$13701,MAX(1,ROW()-1))),MIN(INDEX($C$1:$C$13701,MIN(13701,ROW()+1)):INDEX($C$1:$C$13701,MIN(13701,ROW()+設定!$B$26))))*10^(設定!$B$27/20)),1,0))</f>
        <v>0</v>
      </c>
      <c r="G7253" s="33" t="n">
        <f aca="false">$G7252+IF($F7253=1,1,0)</f>
        <v>4</v>
      </c>
      <c r="H7253" s="0" t="str">
        <f aca="false">IF($F7253=1,$G7253,"")</f>
        <v/>
      </c>
    </row>
    <row r="7254" customFormat="false" ht="15" hidden="false" customHeight="false" outlineLevel="0" collapsed="false">
      <c r="A7254" s="30" t="n">
        <v>1133.125</v>
      </c>
      <c r="B7254" s="31" t="n">
        <v>31.8005</v>
      </c>
      <c r="C7254" s="32" t="n">
        <f aca="false">IF($A7254="","",IF(設定!$B$21="dB",10^($B7254/20),ABS($B7254)))</f>
        <v>38.9067540877664</v>
      </c>
      <c r="D7254" s="32" t="n">
        <f aca="false">IF($A7254="","",$A7254^2)</f>
        <v>1283972.265625</v>
      </c>
      <c r="E7254" s="32" t="n">
        <f aca="false">IF($A7254="","",IF($C7254&lt;=0,"",1/$C7254^2))</f>
        <v>0.000660617387241868</v>
      </c>
      <c r="F7254" s="33" t="n">
        <f aca="false">IF(OR(ROW()-設定!$B$30&lt;2,ROW()+設定!$B$30&gt;13701,N($A7254)&lt;=0,N(INDEX($A$2:$A$13701,MIN(13700,MAX(1,ROW()-1+設定!$B$30))))&lt;=0,$A7254&lt;設定!$B$28,$A7254&gt;設定!$B$29),0,IF(AND($C7254&gt;=MAX(INDEX($C$1:$C$13701,MAX(1,ROW()-設定!$B$24)):INDEX($C$1:$C$13701,MAX(1,ROW()-1))),$C7254&gt;MAX(INDEX($C$1:$C$13701,MIN(13701,ROW()+1)):INDEX($C$1:$C$13701,MIN(13701,ROW()+設定!$B$24))),$C7254&gt;=設定!$B$32,$C7254&gt;=MAX(MIN(INDEX($C$1:$C$13701,MAX(1,ROW()-設定!$B$26)):INDEX($C$1:$C$13701,MAX(1,ROW()-1))),MIN(INDEX($C$1:$C$13701,MIN(13701,ROW()+1)):INDEX($C$1:$C$13701,MIN(13701,ROW()+設定!$B$26))))*10^(設定!$B$27/20)),1,0))</f>
        <v>0</v>
      </c>
      <c r="G7254" s="33" t="n">
        <f aca="false">$G7253+IF($F7254=1,1,0)</f>
        <v>4</v>
      </c>
      <c r="H7254" s="0" t="str">
        <f aca="false">IF($F7254=1,$G7254,"")</f>
        <v/>
      </c>
    </row>
    <row r="7255" customFormat="false" ht="15" hidden="false" customHeight="false" outlineLevel="0" collapsed="false">
      <c r="A7255" s="30" t="n">
        <v>1133.28125</v>
      </c>
      <c r="B7255" s="31" t="n">
        <v>31.569</v>
      </c>
      <c r="C7255" s="32" t="n">
        <f aca="false">IF($A7255="","",IF(設定!$B$21="dB",10^($B7255/20),ABS($B7255)))</f>
        <v>37.8834916256117</v>
      </c>
      <c r="D7255" s="32" t="n">
        <f aca="false">IF($A7255="","",$A7255^2)</f>
        <v>1284326.39160156</v>
      </c>
      <c r="E7255" s="32" t="n">
        <f aca="false">IF($A7255="","",IF($C7255&lt;=0,"",1/$C7255^2))</f>
        <v>0.000696786936762078</v>
      </c>
      <c r="F7255" s="33" t="n">
        <f aca="false">IF(OR(ROW()-設定!$B$30&lt;2,ROW()+設定!$B$30&gt;13701,N($A7255)&lt;=0,N(INDEX($A$2:$A$13701,MIN(13700,MAX(1,ROW()-1+設定!$B$30))))&lt;=0,$A7255&lt;設定!$B$28,$A7255&gt;設定!$B$29),0,IF(AND($C7255&gt;=MAX(INDEX($C$1:$C$13701,MAX(1,ROW()-設定!$B$24)):INDEX($C$1:$C$13701,MAX(1,ROW()-1))),$C7255&gt;MAX(INDEX($C$1:$C$13701,MIN(13701,ROW()+1)):INDEX($C$1:$C$13701,MIN(13701,ROW()+設定!$B$24))),$C7255&gt;=設定!$B$32,$C7255&gt;=MAX(MIN(INDEX($C$1:$C$13701,MAX(1,ROW()-設定!$B$26)):INDEX($C$1:$C$13701,MAX(1,ROW()-1))),MIN(INDEX($C$1:$C$13701,MIN(13701,ROW()+1)):INDEX($C$1:$C$13701,MIN(13701,ROW()+設定!$B$26))))*10^(設定!$B$27/20)),1,0))</f>
        <v>0</v>
      </c>
      <c r="G7255" s="33" t="n">
        <f aca="false">$G7254+IF($F7255=1,1,0)</f>
        <v>4</v>
      </c>
      <c r="H7255" s="0" t="str">
        <f aca="false">IF($F7255=1,$G7255,"")</f>
        <v/>
      </c>
    </row>
    <row r="7256" customFormat="false" ht="15" hidden="false" customHeight="false" outlineLevel="0" collapsed="false">
      <c r="A7256" s="30" t="n">
        <v>1133.4375</v>
      </c>
      <c r="B7256" s="31" t="n">
        <v>31.4352</v>
      </c>
      <c r="C7256" s="32" t="n">
        <f aca="false">IF($A7256="","",IF(設定!$B$21="dB",10^($B7256/20),ABS($B7256)))</f>
        <v>37.30439491187</v>
      </c>
      <c r="D7256" s="32" t="n">
        <f aca="false">IF($A7256="","",$A7256^2)</f>
        <v>1284680.56640625</v>
      </c>
      <c r="E7256" s="32" t="n">
        <f aca="false">IF($A7256="","",IF($C7256&lt;=0,"",1/$C7256^2))</f>
        <v>0.000718588065415122</v>
      </c>
      <c r="F7256" s="33" t="n">
        <f aca="false">IF(OR(ROW()-設定!$B$30&lt;2,ROW()+設定!$B$30&gt;13701,N($A7256)&lt;=0,N(INDEX($A$2:$A$13701,MIN(13700,MAX(1,ROW()-1+設定!$B$30))))&lt;=0,$A7256&lt;設定!$B$28,$A7256&gt;設定!$B$29),0,IF(AND($C7256&gt;=MAX(INDEX($C$1:$C$13701,MAX(1,ROW()-設定!$B$24)):INDEX($C$1:$C$13701,MAX(1,ROW()-1))),$C7256&gt;MAX(INDEX($C$1:$C$13701,MIN(13701,ROW()+1)):INDEX($C$1:$C$13701,MIN(13701,ROW()+設定!$B$24))),$C7256&gt;=設定!$B$32,$C7256&gt;=MAX(MIN(INDEX($C$1:$C$13701,MAX(1,ROW()-設定!$B$26)):INDEX($C$1:$C$13701,MAX(1,ROW()-1))),MIN(INDEX($C$1:$C$13701,MIN(13701,ROW()+1)):INDEX($C$1:$C$13701,MIN(13701,ROW()+設定!$B$26))))*10^(設定!$B$27/20)),1,0))</f>
        <v>0</v>
      </c>
      <c r="G7256" s="33" t="n">
        <f aca="false">$G7255+IF($F7256=1,1,0)</f>
        <v>4</v>
      </c>
      <c r="H7256" s="0" t="str">
        <f aca="false">IF($F7256=1,$G7256,"")</f>
        <v/>
      </c>
    </row>
    <row r="7257" customFormat="false" ht="15" hidden="false" customHeight="false" outlineLevel="0" collapsed="false">
      <c r="A7257" s="30" t="n">
        <v>1133.59375</v>
      </c>
      <c r="B7257" s="31" t="n">
        <v>31.3765</v>
      </c>
      <c r="C7257" s="32" t="n">
        <f aca="false">IF($A7257="","",IF(設定!$B$21="dB",10^($B7257/20),ABS($B7257)))</f>
        <v>37.0531385189124</v>
      </c>
      <c r="D7257" s="32" t="n">
        <f aca="false">IF($A7257="","",$A7257^2)</f>
        <v>1285034.79003906</v>
      </c>
      <c r="E7257" s="32" t="n">
        <f aca="false">IF($A7257="","",IF($C7257&lt;=0,"",1/$C7257^2))</f>
        <v>0.000728366562165575</v>
      </c>
      <c r="F7257" s="33" t="n">
        <f aca="false">IF(OR(ROW()-設定!$B$30&lt;2,ROW()+設定!$B$30&gt;13701,N($A7257)&lt;=0,N(INDEX($A$2:$A$13701,MIN(13700,MAX(1,ROW()-1+設定!$B$30))))&lt;=0,$A7257&lt;設定!$B$28,$A7257&gt;設定!$B$29),0,IF(AND($C7257&gt;=MAX(INDEX($C$1:$C$13701,MAX(1,ROW()-設定!$B$24)):INDEX($C$1:$C$13701,MAX(1,ROW()-1))),$C7257&gt;MAX(INDEX($C$1:$C$13701,MIN(13701,ROW()+1)):INDEX($C$1:$C$13701,MIN(13701,ROW()+設定!$B$24))),$C7257&gt;=設定!$B$32,$C7257&gt;=MAX(MIN(INDEX($C$1:$C$13701,MAX(1,ROW()-設定!$B$26)):INDEX($C$1:$C$13701,MAX(1,ROW()-1))),MIN(INDEX($C$1:$C$13701,MIN(13701,ROW()+1)):INDEX($C$1:$C$13701,MIN(13701,ROW()+設定!$B$26))))*10^(設定!$B$27/20)),1,0))</f>
        <v>0</v>
      </c>
      <c r="G7257" s="33" t="n">
        <f aca="false">$G7256+IF($F7257=1,1,0)</f>
        <v>4</v>
      </c>
      <c r="H7257" s="0" t="str">
        <f aca="false">IF($F7257=1,$G7257,"")</f>
        <v/>
      </c>
    </row>
    <row r="7258" customFormat="false" ht="15" hidden="false" customHeight="false" outlineLevel="0" collapsed="false">
      <c r="A7258" s="30" t="n">
        <v>1133.75</v>
      </c>
      <c r="B7258" s="31" t="n">
        <v>31.3198</v>
      </c>
      <c r="C7258" s="32" t="n">
        <f aca="false">IF($A7258="","",IF(設定!$B$21="dB",10^($B7258/20),ABS($B7258)))</f>
        <v>36.812049725725</v>
      </c>
      <c r="D7258" s="32" t="n">
        <f aca="false">IF($A7258="","",$A7258^2)</f>
        <v>1285389.0625</v>
      </c>
      <c r="E7258" s="32" t="n">
        <f aca="false">IF($A7258="","",IF($C7258&lt;=0,"",1/$C7258^2))</f>
        <v>0.000737938212657179</v>
      </c>
      <c r="F7258" s="33" t="n">
        <f aca="false">IF(OR(ROW()-設定!$B$30&lt;2,ROW()+設定!$B$30&gt;13701,N($A7258)&lt;=0,N(INDEX($A$2:$A$13701,MIN(13700,MAX(1,ROW()-1+設定!$B$30))))&lt;=0,$A7258&lt;設定!$B$28,$A7258&gt;設定!$B$29),0,IF(AND($C7258&gt;=MAX(INDEX($C$1:$C$13701,MAX(1,ROW()-設定!$B$24)):INDEX($C$1:$C$13701,MAX(1,ROW()-1))),$C7258&gt;MAX(INDEX($C$1:$C$13701,MIN(13701,ROW()+1)):INDEX($C$1:$C$13701,MIN(13701,ROW()+設定!$B$24))),$C7258&gt;=設定!$B$32,$C7258&gt;=MAX(MIN(INDEX($C$1:$C$13701,MAX(1,ROW()-設定!$B$26)):INDEX($C$1:$C$13701,MAX(1,ROW()-1))),MIN(INDEX($C$1:$C$13701,MIN(13701,ROW()+1)):INDEX($C$1:$C$13701,MIN(13701,ROW()+設定!$B$26))))*10^(設定!$B$27/20)),1,0))</f>
        <v>0</v>
      </c>
      <c r="G7258" s="33" t="n">
        <f aca="false">$G7257+IF($F7258=1,1,0)</f>
        <v>4</v>
      </c>
      <c r="H7258" s="0" t="str">
        <f aca="false">IF($F7258=1,$G7258,"")</f>
        <v/>
      </c>
    </row>
    <row r="7259" customFormat="false" ht="15" hidden="false" customHeight="false" outlineLevel="0" collapsed="false">
      <c r="A7259" s="30" t="n">
        <v>1133.90625</v>
      </c>
      <c r="B7259" s="31" t="n">
        <v>31.2236</v>
      </c>
      <c r="C7259" s="32" t="n">
        <f aca="false">IF($A7259="","",IF(設定!$B$21="dB",10^($B7259/20),ABS($B7259)))</f>
        <v>36.4065897549176</v>
      </c>
      <c r="D7259" s="32" t="n">
        <f aca="false">IF($A7259="","",$A7259^2)</f>
        <v>1285743.38378906</v>
      </c>
      <c r="E7259" s="32" t="n">
        <f aca="false">IF($A7259="","",IF($C7259&lt;=0,"",1/$C7259^2))</f>
        <v>0.000754466567936904</v>
      </c>
      <c r="F7259" s="33" t="n">
        <f aca="false">IF(OR(ROW()-設定!$B$30&lt;2,ROW()+設定!$B$30&gt;13701,N($A7259)&lt;=0,N(INDEX($A$2:$A$13701,MIN(13700,MAX(1,ROW()-1+設定!$B$30))))&lt;=0,$A7259&lt;設定!$B$28,$A7259&gt;設定!$B$29),0,IF(AND($C7259&gt;=MAX(INDEX($C$1:$C$13701,MAX(1,ROW()-設定!$B$24)):INDEX($C$1:$C$13701,MAX(1,ROW()-1))),$C7259&gt;MAX(INDEX($C$1:$C$13701,MIN(13701,ROW()+1)):INDEX($C$1:$C$13701,MIN(13701,ROW()+設定!$B$24))),$C7259&gt;=設定!$B$32,$C7259&gt;=MAX(MIN(INDEX($C$1:$C$13701,MAX(1,ROW()-設定!$B$26)):INDEX($C$1:$C$13701,MAX(1,ROW()-1))),MIN(INDEX($C$1:$C$13701,MIN(13701,ROW()+1)):INDEX($C$1:$C$13701,MIN(13701,ROW()+設定!$B$26))))*10^(設定!$B$27/20)),1,0))</f>
        <v>0</v>
      </c>
      <c r="G7259" s="33" t="n">
        <f aca="false">$G7258+IF($F7259=1,1,0)</f>
        <v>4</v>
      </c>
      <c r="H7259" s="0" t="str">
        <f aca="false">IF($F7259=1,$G7259,"")</f>
        <v/>
      </c>
    </row>
    <row r="7260" customFormat="false" ht="15" hidden="false" customHeight="false" outlineLevel="0" collapsed="false">
      <c r="A7260" s="30" t="n">
        <v>1134.0625</v>
      </c>
      <c r="B7260" s="31" t="n">
        <v>31.1046</v>
      </c>
      <c r="C7260" s="32" t="n">
        <f aca="false">IF($A7260="","",IF(設定!$B$21="dB",10^($B7260/20),ABS($B7260)))</f>
        <v>35.9112068095523</v>
      </c>
      <c r="D7260" s="32" t="n">
        <f aca="false">IF($A7260="","",$A7260^2)</f>
        <v>1286097.75390625</v>
      </c>
      <c r="E7260" s="32" t="n">
        <f aca="false">IF($A7260="","",IF($C7260&lt;=0,"",1/$C7260^2))</f>
        <v>0.000775425359385647</v>
      </c>
      <c r="F7260" s="33" t="n">
        <f aca="false">IF(OR(ROW()-設定!$B$30&lt;2,ROW()+設定!$B$30&gt;13701,N($A7260)&lt;=0,N(INDEX($A$2:$A$13701,MIN(13700,MAX(1,ROW()-1+設定!$B$30))))&lt;=0,$A7260&lt;設定!$B$28,$A7260&gt;設定!$B$29),0,IF(AND($C7260&gt;=MAX(INDEX($C$1:$C$13701,MAX(1,ROW()-設定!$B$24)):INDEX($C$1:$C$13701,MAX(1,ROW()-1))),$C7260&gt;MAX(INDEX($C$1:$C$13701,MIN(13701,ROW()+1)):INDEX($C$1:$C$13701,MIN(13701,ROW()+設定!$B$24))),$C7260&gt;=設定!$B$32,$C7260&gt;=MAX(MIN(INDEX($C$1:$C$13701,MAX(1,ROW()-設定!$B$26)):INDEX($C$1:$C$13701,MAX(1,ROW()-1))),MIN(INDEX($C$1:$C$13701,MIN(13701,ROW()+1)):INDEX($C$1:$C$13701,MIN(13701,ROW()+設定!$B$26))))*10^(設定!$B$27/20)),1,0))</f>
        <v>0</v>
      </c>
      <c r="G7260" s="33" t="n">
        <f aca="false">$G7259+IF($F7260=1,1,0)</f>
        <v>4</v>
      </c>
      <c r="H7260" s="0" t="str">
        <f aca="false">IF($F7260=1,$G7260,"")</f>
        <v/>
      </c>
    </row>
    <row r="7261" customFormat="false" ht="15" hidden="false" customHeight="false" outlineLevel="0" collapsed="false">
      <c r="A7261" s="30" t="n">
        <v>1134.21875</v>
      </c>
      <c r="B7261" s="31" t="n">
        <v>31.0212</v>
      </c>
      <c r="C7261" s="32" t="n">
        <f aca="false">IF($A7261="","",IF(設定!$B$21="dB",10^($B7261/20),ABS($B7261)))</f>
        <v>35.5680454245444</v>
      </c>
      <c r="D7261" s="32" t="n">
        <f aca="false">IF($A7261="","",$A7261^2)</f>
        <v>1286452.17285156</v>
      </c>
      <c r="E7261" s="32" t="n">
        <f aca="false">IF($A7261="","",IF($C7261&lt;=0,"",1/$C7261^2))</f>
        <v>0.000790460185601485</v>
      </c>
      <c r="F7261" s="33" t="n">
        <f aca="false">IF(OR(ROW()-設定!$B$30&lt;2,ROW()+設定!$B$30&gt;13701,N($A7261)&lt;=0,N(INDEX($A$2:$A$13701,MIN(13700,MAX(1,ROW()-1+設定!$B$30))))&lt;=0,$A7261&lt;設定!$B$28,$A7261&gt;設定!$B$29),0,IF(AND($C7261&gt;=MAX(INDEX($C$1:$C$13701,MAX(1,ROW()-設定!$B$24)):INDEX($C$1:$C$13701,MAX(1,ROW()-1))),$C7261&gt;MAX(INDEX($C$1:$C$13701,MIN(13701,ROW()+1)):INDEX($C$1:$C$13701,MIN(13701,ROW()+設定!$B$24))),$C7261&gt;=設定!$B$32,$C7261&gt;=MAX(MIN(INDEX($C$1:$C$13701,MAX(1,ROW()-設定!$B$26)):INDEX($C$1:$C$13701,MAX(1,ROW()-1))),MIN(INDEX($C$1:$C$13701,MIN(13701,ROW()+1)):INDEX($C$1:$C$13701,MIN(13701,ROW()+設定!$B$26))))*10^(設定!$B$27/20)),1,0))</f>
        <v>0</v>
      </c>
      <c r="G7261" s="33" t="n">
        <f aca="false">$G7260+IF($F7261=1,1,0)</f>
        <v>4</v>
      </c>
      <c r="H7261" s="0" t="str">
        <f aca="false">IF($F7261=1,$G7261,"")</f>
        <v/>
      </c>
    </row>
    <row r="7262" customFormat="false" ht="15" hidden="false" customHeight="false" outlineLevel="0" collapsed="false">
      <c r="A7262" s="30" t="n">
        <v>1134.375</v>
      </c>
      <c r="B7262" s="31" t="n">
        <v>30.7788</v>
      </c>
      <c r="C7262" s="32" t="n">
        <f aca="false">IF($A7262="","",IF(設定!$B$21="dB",10^($B7262/20),ABS($B7262)))</f>
        <v>34.5891587836146</v>
      </c>
      <c r="D7262" s="32" t="n">
        <f aca="false">IF($A7262="","",$A7262^2)</f>
        <v>1286806.640625</v>
      </c>
      <c r="E7262" s="32" t="n">
        <f aca="false">IF($A7262="","",IF($C7262&lt;=0,"",1/$C7262^2))</f>
        <v>0.00083583393577863</v>
      </c>
      <c r="F7262" s="33" t="n">
        <f aca="false">IF(OR(ROW()-設定!$B$30&lt;2,ROW()+設定!$B$30&gt;13701,N($A7262)&lt;=0,N(INDEX($A$2:$A$13701,MIN(13700,MAX(1,ROW()-1+設定!$B$30))))&lt;=0,$A7262&lt;設定!$B$28,$A7262&gt;設定!$B$29),0,IF(AND($C7262&gt;=MAX(INDEX($C$1:$C$13701,MAX(1,ROW()-設定!$B$24)):INDEX($C$1:$C$13701,MAX(1,ROW()-1))),$C7262&gt;MAX(INDEX($C$1:$C$13701,MIN(13701,ROW()+1)):INDEX($C$1:$C$13701,MIN(13701,ROW()+設定!$B$24))),$C7262&gt;=設定!$B$32,$C7262&gt;=MAX(MIN(INDEX($C$1:$C$13701,MAX(1,ROW()-設定!$B$26)):INDEX($C$1:$C$13701,MAX(1,ROW()-1))),MIN(INDEX($C$1:$C$13701,MIN(13701,ROW()+1)):INDEX($C$1:$C$13701,MIN(13701,ROW()+設定!$B$26))))*10^(設定!$B$27/20)),1,0))</f>
        <v>0</v>
      </c>
      <c r="G7262" s="33" t="n">
        <f aca="false">$G7261+IF($F7262=1,1,0)</f>
        <v>4</v>
      </c>
      <c r="H7262" s="0" t="str">
        <f aca="false">IF($F7262=1,$G7262,"")</f>
        <v/>
      </c>
    </row>
    <row r="7263" customFormat="false" ht="15" hidden="false" customHeight="false" outlineLevel="0" collapsed="false">
      <c r="A7263" s="30" t="n">
        <v>1134.53125</v>
      </c>
      <c r="B7263" s="31" t="n">
        <v>30.5309</v>
      </c>
      <c r="C7263" s="32" t="n">
        <f aca="false">IF($A7263="","",IF(設定!$B$21="dB",10^($B7263/20),ABS($B7263)))</f>
        <v>33.6159198824759</v>
      </c>
      <c r="D7263" s="32" t="n">
        <f aca="false">IF($A7263="","",$A7263^2)</f>
        <v>1287161.15722656</v>
      </c>
      <c r="E7263" s="32" t="n">
        <f aca="false">IF($A7263="","",IF($C7263&lt;=0,"",1/$C7263^2))</f>
        <v>0.000884932203974544</v>
      </c>
      <c r="F7263" s="33" t="n">
        <f aca="false">IF(OR(ROW()-設定!$B$30&lt;2,ROW()+設定!$B$30&gt;13701,N($A7263)&lt;=0,N(INDEX($A$2:$A$13701,MIN(13700,MAX(1,ROW()-1+設定!$B$30))))&lt;=0,$A7263&lt;設定!$B$28,$A7263&gt;設定!$B$29),0,IF(AND($C7263&gt;=MAX(INDEX($C$1:$C$13701,MAX(1,ROW()-設定!$B$24)):INDEX($C$1:$C$13701,MAX(1,ROW()-1))),$C7263&gt;MAX(INDEX($C$1:$C$13701,MIN(13701,ROW()+1)):INDEX($C$1:$C$13701,MIN(13701,ROW()+設定!$B$24))),$C7263&gt;=設定!$B$32,$C7263&gt;=MAX(MIN(INDEX($C$1:$C$13701,MAX(1,ROW()-設定!$B$26)):INDEX($C$1:$C$13701,MAX(1,ROW()-1))),MIN(INDEX($C$1:$C$13701,MIN(13701,ROW()+1)):INDEX($C$1:$C$13701,MIN(13701,ROW()+設定!$B$26))))*10^(設定!$B$27/20)),1,0))</f>
        <v>0</v>
      </c>
      <c r="G7263" s="33" t="n">
        <f aca="false">$G7262+IF($F7263=1,1,0)</f>
        <v>4</v>
      </c>
      <c r="H7263" s="0" t="str">
        <f aca="false">IF($F7263=1,$G7263,"")</f>
        <v/>
      </c>
    </row>
    <row r="7264" customFormat="false" ht="15" hidden="false" customHeight="false" outlineLevel="0" collapsed="false">
      <c r="A7264" s="30" t="n">
        <v>1134.6875</v>
      </c>
      <c r="B7264" s="31" t="n">
        <v>30.7803</v>
      </c>
      <c r="C7264" s="32" t="n">
        <f aca="false">IF($A7264="","",IF(設定!$B$21="dB",10^($B7264/20),ABS($B7264)))</f>
        <v>34.5951326355282</v>
      </c>
      <c r="D7264" s="32" t="n">
        <f aca="false">IF($A7264="","",$A7264^2)</f>
        <v>1287515.72265625</v>
      </c>
      <c r="E7264" s="32" t="n">
        <f aca="false">IF($A7264="","",IF($C7264&lt;=0,"",1/$C7264^2))</f>
        <v>0.000835545298813226</v>
      </c>
      <c r="F7264" s="33" t="n">
        <f aca="false">IF(OR(ROW()-設定!$B$30&lt;2,ROW()+設定!$B$30&gt;13701,N($A7264)&lt;=0,N(INDEX($A$2:$A$13701,MIN(13700,MAX(1,ROW()-1+設定!$B$30))))&lt;=0,$A7264&lt;設定!$B$28,$A7264&gt;設定!$B$29),0,IF(AND($C7264&gt;=MAX(INDEX($C$1:$C$13701,MAX(1,ROW()-設定!$B$24)):INDEX($C$1:$C$13701,MAX(1,ROW()-1))),$C7264&gt;MAX(INDEX($C$1:$C$13701,MIN(13701,ROW()+1)):INDEX($C$1:$C$13701,MIN(13701,ROW()+設定!$B$24))),$C7264&gt;=設定!$B$32,$C7264&gt;=MAX(MIN(INDEX($C$1:$C$13701,MAX(1,ROW()-設定!$B$26)):INDEX($C$1:$C$13701,MAX(1,ROW()-1))),MIN(INDEX($C$1:$C$13701,MIN(13701,ROW()+1)):INDEX($C$1:$C$13701,MIN(13701,ROW()+設定!$B$26))))*10^(設定!$B$27/20)),1,0))</f>
        <v>0</v>
      </c>
      <c r="G7264" s="33" t="n">
        <f aca="false">$G7263+IF($F7264=1,1,0)</f>
        <v>4</v>
      </c>
      <c r="H7264" s="0" t="str">
        <f aca="false">IF($F7264=1,$G7264,"")</f>
        <v/>
      </c>
    </row>
    <row r="7265" customFormat="false" ht="15" hidden="false" customHeight="false" outlineLevel="0" collapsed="false">
      <c r="A7265" s="30" t="n">
        <v>1134.84375</v>
      </c>
      <c r="B7265" s="31" t="n">
        <v>30.7648</v>
      </c>
      <c r="C7265" s="32" t="n">
        <f aca="false">IF($A7265="","",IF(設定!$B$21="dB",10^($B7265/20),ABS($B7265)))</f>
        <v>34.5334525526166</v>
      </c>
      <c r="D7265" s="32" t="n">
        <f aca="false">IF($A7265="","",$A7265^2)</f>
        <v>1287870.33691406</v>
      </c>
      <c r="E7265" s="32" t="n">
        <f aca="false">IF($A7265="","",IF($C7265&lt;=0,"",1/$C7265^2))</f>
        <v>0.000838532693590263</v>
      </c>
      <c r="F7265" s="33" t="n">
        <f aca="false">IF(OR(ROW()-設定!$B$30&lt;2,ROW()+設定!$B$30&gt;13701,N($A7265)&lt;=0,N(INDEX($A$2:$A$13701,MIN(13700,MAX(1,ROW()-1+設定!$B$30))))&lt;=0,$A7265&lt;設定!$B$28,$A7265&gt;設定!$B$29),0,IF(AND($C7265&gt;=MAX(INDEX($C$1:$C$13701,MAX(1,ROW()-設定!$B$24)):INDEX($C$1:$C$13701,MAX(1,ROW()-1))),$C7265&gt;MAX(INDEX($C$1:$C$13701,MIN(13701,ROW()+1)):INDEX($C$1:$C$13701,MIN(13701,ROW()+設定!$B$24))),$C7265&gt;=設定!$B$32,$C7265&gt;=MAX(MIN(INDEX($C$1:$C$13701,MAX(1,ROW()-設定!$B$26)):INDEX($C$1:$C$13701,MAX(1,ROW()-1))),MIN(INDEX($C$1:$C$13701,MIN(13701,ROW()+1)):INDEX($C$1:$C$13701,MIN(13701,ROW()+設定!$B$26))))*10^(設定!$B$27/20)),1,0))</f>
        <v>0</v>
      </c>
      <c r="G7265" s="33" t="n">
        <f aca="false">$G7264+IF($F7265=1,1,0)</f>
        <v>4</v>
      </c>
      <c r="H7265" s="0" t="str">
        <f aca="false">IF($F7265=1,$G7265,"")</f>
        <v/>
      </c>
    </row>
    <row r="7266" customFormat="false" ht="15" hidden="false" customHeight="false" outlineLevel="0" collapsed="false">
      <c r="A7266" s="30" t="n">
        <v>1135</v>
      </c>
      <c r="B7266" s="31" t="n">
        <v>30.3781</v>
      </c>
      <c r="C7266" s="32" t="n">
        <f aca="false">IF($A7266="","",IF(設定!$B$21="dB",10^($B7266/20),ABS($B7266)))</f>
        <v>33.0297282062134</v>
      </c>
      <c r="D7266" s="32" t="n">
        <f aca="false">IF($A7266="","",$A7266^2)</f>
        <v>1288225</v>
      </c>
      <c r="E7266" s="32" t="n">
        <f aca="false">IF($A7266="","",IF($C7266&lt;=0,"",1/$C7266^2))</f>
        <v>0.000916621416188477</v>
      </c>
      <c r="F7266" s="33" t="n">
        <f aca="false">IF(OR(ROW()-設定!$B$30&lt;2,ROW()+設定!$B$30&gt;13701,N($A7266)&lt;=0,N(INDEX($A$2:$A$13701,MIN(13700,MAX(1,ROW()-1+設定!$B$30))))&lt;=0,$A7266&lt;設定!$B$28,$A7266&gt;設定!$B$29),0,IF(AND($C7266&gt;=MAX(INDEX($C$1:$C$13701,MAX(1,ROW()-設定!$B$24)):INDEX($C$1:$C$13701,MAX(1,ROW()-1))),$C7266&gt;MAX(INDEX($C$1:$C$13701,MIN(13701,ROW()+1)):INDEX($C$1:$C$13701,MIN(13701,ROW()+設定!$B$24))),$C7266&gt;=設定!$B$32,$C7266&gt;=MAX(MIN(INDEX($C$1:$C$13701,MAX(1,ROW()-設定!$B$26)):INDEX($C$1:$C$13701,MAX(1,ROW()-1))),MIN(INDEX($C$1:$C$13701,MIN(13701,ROW()+1)):INDEX($C$1:$C$13701,MIN(13701,ROW()+設定!$B$26))))*10^(設定!$B$27/20)),1,0))</f>
        <v>0</v>
      </c>
      <c r="G7266" s="33" t="n">
        <f aca="false">$G7265+IF($F7266=1,1,0)</f>
        <v>4</v>
      </c>
      <c r="H7266" s="0" t="str">
        <f aca="false">IF($F7266=1,$G7266,"")</f>
        <v/>
      </c>
    </row>
    <row r="7267" customFormat="false" ht="15" hidden="false" customHeight="false" outlineLevel="0" collapsed="false">
      <c r="A7267" s="30" t="n">
        <v>1135.15625</v>
      </c>
      <c r="B7267" s="31" t="n">
        <v>30.361</v>
      </c>
      <c r="C7267" s="32" t="n">
        <f aca="false">IF($A7267="","",IF(設定!$B$21="dB",10^($B7267/20),ABS($B7267)))</f>
        <v>32.9647662082476</v>
      </c>
      <c r="D7267" s="32" t="n">
        <f aca="false">IF($A7267="","",$A7267^2)</f>
        <v>1288579.71191406</v>
      </c>
      <c r="E7267" s="32" t="n">
        <f aca="false">IF($A7267="","",IF($C7267&lt;=0,"",1/$C7267^2))</f>
        <v>0.00092023765480567</v>
      </c>
      <c r="F7267" s="33" t="n">
        <f aca="false">IF(OR(ROW()-設定!$B$30&lt;2,ROW()+設定!$B$30&gt;13701,N($A7267)&lt;=0,N(INDEX($A$2:$A$13701,MIN(13700,MAX(1,ROW()-1+設定!$B$30))))&lt;=0,$A7267&lt;設定!$B$28,$A7267&gt;設定!$B$29),0,IF(AND($C7267&gt;=MAX(INDEX($C$1:$C$13701,MAX(1,ROW()-設定!$B$24)):INDEX($C$1:$C$13701,MAX(1,ROW()-1))),$C7267&gt;MAX(INDEX($C$1:$C$13701,MIN(13701,ROW()+1)):INDEX($C$1:$C$13701,MIN(13701,ROW()+設定!$B$24))),$C7267&gt;=設定!$B$32,$C7267&gt;=MAX(MIN(INDEX($C$1:$C$13701,MAX(1,ROW()-設定!$B$26)):INDEX($C$1:$C$13701,MAX(1,ROW()-1))),MIN(INDEX($C$1:$C$13701,MIN(13701,ROW()+1)):INDEX($C$1:$C$13701,MIN(13701,ROW()+設定!$B$26))))*10^(設定!$B$27/20)),1,0))</f>
        <v>0</v>
      </c>
      <c r="G7267" s="33" t="n">
        <f aca="false">$G7266+IF($F7267=1,1,0)</f>
        <v>4</v>
      </c>
      <c r="H7267" s="0" t="str">
        <f aca="false">IF($F7267=1,$G7267,"")</f>
        <v/>
      </c>
    </row>
    <row r="7268" customFormat="false" ht="15" hidden="false" customHeight="false" outlineLevel="0" collapsed="false">
      <c r="A7268" s="30" t="n">
        <v>1135.3125</v>
      </c>
      <c r="B7268" s="31" t="n">
        <v>30.3661</v>
      </c>
      <c r="C7268" s="32" t="n">
        <f aca="false">IF($A7268="","",IF(設定!$B$21="dB",10^($B7268/20),ABS($B7268)))</f>
        <v>32.9841274574718</v>
      </c>
      <c r="D7268" s="32" t="n">
        <f aca="false">IF($A7268="","",$A7268^2)</f>
        <v>1288934.47265625</v>
      </c>
      <c r="E7268" s="32" t="n">
        <f aca="false">IF($A7268="","",IF($C7268&lt;=0,"",1/$C7268^2))</f>
        <v>0.000919157637064093</v>
      </c>
      <c r="F7268" s="33" t="n">
        <f aca="false">IF(OR(ROW()-設定!$B$30&lt;2,ROW()+設定!$B$30&gt;13701,N($A7268)&lt;=0,N(INDEX($A$2:$A$13701,MIN(13700,MAX(1,ROW()-1+設定!$B$30))))&lt;=0,$A7268&lt;設定!$B$28,$A7268&gt;設定!$B$29),0,IF(AND($C7268&gt;=MAX(INDEX($C$1:$C$13701,MAX(1,ROW()-設定!$B$24)):INDEX($C$1:$C$13701,MAX(1,ROW()-1))),$C7268&gt;MAX(INDEX($C$1:$C$13701,MIN(13701,ROW()+1)):INDEX($C$1:$C$13701,MIN(13701,ROW()+設定!$B$24))),$C7268&gt;=設定!$B$32,$C7268&gt;=MAX(MIN(INDEX($C$1:$C$13701,MAX(1,ROW()-設定!$B$26)):INDEX($C$1:$C$13701,MAX(1,ROW()-1))),MIN(INDEX($C$1:$C$13701,MIN(13701,ROW()+1)):INDEX($C$1:$C$13701,MIN(13701,ROW()+設定!$B$26))))*10^(設定!$B$27/20)),1,0))</f>
        <v>0</v>
      </c>
      <c r="G7268" s="33" t="n">
        <f aca="false">$G7267+IF($F7268=1,1,0)</f>
        <v>4</v>
      </c>
      <c r="H7268" s="0" t="str">
        <f aca="false">IF($F7268=1,$G7268,"")</f>
        <v/>
      </c>
    </row>
    <row r="7269" customFormat="false" ht="15" hidden="false" customHeight="false" outlineLevel="0" collapsed="false">
      <c r="A7269" s="30" t="n">
        <v>1135.46875</v>
      </c>
      <c r="B7269" s="31" t="n">
        <v>30.3394</v>
      </c>
      <c r="C7269" s="32" t="n">
        <f aca="false">IF($A7269="","",IF(設定!$B$21="dB",10^($B7269/20),ABS($B7269)))</f>
        <v>32.8828915394665</v>
      </c>
      <c r="D7269" s="32" t="n">
        <f aca="false">IF($A7269="","",$A7269^2)</f>
        <v>1289289.28222656</v>
      </c>
      <c r="E7269" s="32" t="n">
        <f aca="false">IF($A7269="","",IF($C7269&lt;=0,"",1/$C7269^2))</f>
        <v>0.000924825934537258</v>
      </c>
      <c r="F7269" s="33" t="n">
        <f aca="false">IF(OR(ROW()-設定!$B$30&lt;2,ROW()+設定!$B$30&gt;13701,N($A7269)&lt;=0,N(INDEX($A$2:$A$13701,MIN(13700,MAX(1,ROW()-1+設定!$B$30))))&lt;=0,$A7269&lt;設定!$B$28,$A7269&gt;設定!$B$29),0,IF(AND($C7269&gt;=MAX(INDEX($C$1:$C$13701,MAX(1,ROW()-設定!$B$24)):INDEX($C$1:$C$13701,MAX(1,ROW()-1))),$C7269&gt;MAX(INDEX($C$1:$C$13701,MIN(13701,ROW()+1)):INDEX($C$1:$C$13701,MIN(13701,ROW()+設定!$B$24))),$C7269&gt;=設定!$B$32,$C7269&gt;=MAX(MIN(INDEX($C$1:$C$13701,MAX(1,ROW()-設定!$B$26)):INDEX($C$1:$C$13701,MAX(1,ROW()-1))),MIN(INDEX($C$1:$C$13701,MIN(13701,ROW()+1)):INDEX($C$1:$C$13701,MIN(13701,ROW()+設定!$B$26))))*10^(設定!$B$27/20)),1,0))</f>
        <v>0</v>
      </c>
      <c r="G7269" s="33" t="n">
        <f aca="false">$G7268+IF($F7269=1,1,0)</f>
        <v>4</v>
      </c>
      <c r="H7269" s="0" t="str">
        <f aca="false">IF($F7269=1,$G7269,"")</f>
        <v/>
      </c>
    </row>
    <row r="7270" customFormat="false" ht="15" hidden="false" customHeight="false" outlineLevel="0" collapsed="false">
      <c r="A7270" s="30" t="n">
        <v>1135.625</v>
      </c>
      <c r="B7270" s="31" t="n">
        <v>30.2162</v>
      </c>
      <c r="C7270" s="32" t="n">
        <f aca="false">IF($A7270="","",IF(設定!$B$21="dB",10^($B7270/20),ABS($B7270)))</f>
        <v>32.419775266597</v>
      </c>
      <c r="D7270" s="32" t="n">
        <f aca="false">IF($A7270="","",$A7270^2)</f>
        <v>1289644.140625</v>
      </c>
      <c r="E7270" s="32" t="n">
        <f aca="false">IF($A7270="","",IF($C7270&lt;=0,"",1/$C7270^2))</f>
        <v>0.000951436920053478</v>
      </c>
      <c r="F7270" s="33" t="n">
        <f aca="false">IF(OR(ROW()-設定!$B$30&lt;2,ROW()+設定!$B$30&gt;13701,N($A7270)&lt;=0,N(INDEX($A$2:$A$13701,MIN(13700,MAX(1,ROW()-1+設定!$B$30))))&lt;=0,$A7270&lt;設定!$B$28,$A7270&gt;設定!$B$29),0,IF(AND($C7270&gt;=MAX(INDEX($C$1:$C$13701,MAX(1,ROW()-設定!$B$24)):INDEX($C$1:$C$13701,MAX(1,ROW()-1))),$C7270&gt;MAX(INDEX($C$1:$C$13701,MIN(13701,ROW()+1)):INDEX($C$1:$C$13701,MIN(13701,ROW()+設定!$B$24))),$C7270&gt;=設定!$B$32,$C7270&gt;=MAX(MIN(INDEX($C$1:$C$13701,MAX(1,ROW()-設定!$B$26)):INDEX($C$1:$C$13701,MAX(1,ROW()-1))),MIN(INDEX($C$1:$C$13701,MIN(13701,ROW()+1)):INDEX($C$1:$C$13701,MIN(13701,ROW()+設定!$B$26))))*10^(設定!$B$27/20)),1,0))</f>
        <v>0</v>
      </c>
      <c r="G7270" s="33" t="n">
        <f aca="false">$G7269+IF($F7270=1,1,0)</f>
        <v>4</v>
      </c>
      <c r="H7270" s="0" t="str">
        <f aca="false">IF($F7270=1,$G7270,"")</f>
        <v/>
      </c>
    </row>
    <row r="7271" customFormat="false" ht="15" hidden="false" customHeight="false" outlineLevel="0" collapsed="false">
      <c r="A7271" s="30" t="n">
        <v>1135.78125</v>
      </c>
      <c r="B7271" s="31" t="n">
        <v>30.1887</v>
      </c>
      <c r="C7271" s="32" t="n">
        <f aca="false">IF($A7271="","",IF(設定!$B$21="dB",10^($B7271/20),ABS($B7271)))</f>
        <v>32.3172948060984</v>
      </c>
      <c r="D7271" s="32" t="n">
        <f aca="false">IF($A7271="","",$A7271^2)</f>
        <v>1289999.04785156</v>
      </c>
      <c r="E7271" s="32" t="n">
        <f aca="false">IF($A7271="","",IF($C7271&lt;=0,"",1/$C7271^2))</f>
        <v>0.000957480636886369</v>
      </c>
      <c r="F7271" s="33" t="n">
        <f aca="false">IF(OR(ROW()-設定!$B$30&lt;2,ROW()+設定!$B$30&gt;13701,N($A7271)&lt;=0,N(INDEX($A$2:$A$13701,MIN(13700,MAX(1,ROW()-1+設定!$B$30))))&lt;=0,$A7271&lt;設定!$B$28,$A7271&gt;設定!$B$29),0,IF(AND($C7271&gt;=MAX(INDEX($C$1:$C$13701,MAX(1,ROW()-設定!$B$24)):INDEX($C$1:$C$13701,MAX(1,ROW()-1))),$C7271&gt;MAX(INDEX($C$1:$C$13701,MIN(13701,ROW()+1)):INDEX($C$1:$C$13701,MIN(13701,ROW()+設定!$B$24))),$C7271&gt;=設定!$B$32,$C7271&gt;=MAX(MIN(INDEX($C$1:$C$13701,MAX(1,ROW()-設定!$B$26)):INDEX($C$1:$C$13701,MAX(1,ROW()-1))),MIN(INDEX($C$1:$C$13701,MIN(13701,ROW()+1)):INDEX($C$1:$C$13701,MIN(13701,ROW()+設定!$B$26))))*10^(設定!$B$27/20)),1,0))</f>
        <v>0</v>
      </c>
      <c r="G7271" s="33" t="n">
        <f aca="false">$G7270+IF($F7271=1,1,0)</f>
        <v>4</v>
      </c>
      <c r="H7271" s="0" t="str">
        <f aca="false">IF($F7271=1,$G7271,"")</f>
        <v/>
      </c>
    </row>
    <row r="7272" customFormat="false" ht="15" hidden="false" customHeight="false" outlineLevel="0" collapsed="false">
      <c r="A7272" s="30" t="n">
        <v>1135.9375</v>
      </c>
      <c r="B7272" s="31" t="n">
        <v>29.9629</v>
      </c>
      <c r="C7272" s="32" t="n">
        <f aca="false">IF($A7272="","",IF(設定!$B$21="dB",10^($B7272/20),ABS($B7272)))</f>
        <v>31.4879944352434</v>
      </c>
      <c r="D7272" s="32" t="n">
        <f aca="false">IF($A7272="","",$A7272^2)</f>
        <v>1290354.00390625</v>
      </c>
      <c r="E7272" s="32" t="n">
        <f aca="false">IF($A7272="","",IF($C7272&lt;=0,"",1/$C7272^2))</f>
        <v>0.00100857918274565</v>
      </c>
      <c r="F7272" s="33" t="n">
        <f aca="false">IF(OR(ROW()-設定!$B$30&lt;2,ROW()+設定!$B$30&gt;13701,N($A7272)&lt;=0,N(INDEX($A$2:$A$13701,MIN(13700,MAX(1,ROW()-1+設定!$B$30))))&lt;=0,$A7272&lt;設定!$B$28,$A7272&gt;設定!$B$29),0,IF(AND($C7272&gt;=MAX(INDEX($C$1:$C$13701,MAX(1,ROW()-設定!$B$24)):INDEX($C$1:$C$13701,MAX(1,ROW()-1))),$C7272&gt;MAX(INDEX($C$1:$C$13701,MIN(13701,ROW()+1)):INDEX($C$1:$C$13701,MIN(13701,ROW()+設定!$B$24))),$C7272&gt;=設定!$B$32,$C7272&gt;=MAX(MIN(INDEX($C$1:$C$13701,MAX(1,ROW()-設定!$B$26)):INDEX($C$1:$C$13701,MAX(1,ROW()-1))),MIN(INDEX($C$1:$C$13701,MIN(13701,ROW()+1)):INDEX($C$1:$C$13701,MIN(13701,ROW()+設定!$B$26))))*10^(設定!$B$27/20)),1,0))</f>
        <v>0</v>
      </c>
      <c r="G7272" s="33" t="n">
        <f aca="false">$G7271+IF($F7272=1,1,0)</f>
        <v>4</v>
      </c>
      <c r="H7272" s="0" t="str">
        <f aca="false">IF($F7272=1,$G7272,"")</f>
        <v/>
      </c>
    </row>
    <row r="7273" customFormat="false" ht="15" hidden="false" customHeight="false" outlineLevel="0" collapsed="false">
      <c r="A7273" s="30" t="n">
        <v>1136.09375</v>
      </c>
      <c r="B7273" s="31" t="n">
        <v>29.9211</v>
      </c>
      <c r="C7273" s="32" t="n">
        <f aca="false">IF($A7273="","",IF(設定!$B$21="dB",10^($B7273/20),ABS($B7273)))</f>
        <v>31.3368255557789</v>
      </c>
      <c r="D7273" s="32" t="n">
        <f aca="false">IF($A7273="","",$A7273^2)</f>
        <v>1290709.00878906</v>
      </c>
      <c r="E7273" s="32" t="n">
        <f aca="false">IF($A7273="","",IF($C7273&lt;=0,"",1/$C7273^2))</f>
        <v>0.00101833342745613</v>
      </c>
      <c r="F7273" s="33" t="n">
        <f aca="false">IF(OR(ROW()-設定!$B$30&lt;2,ROW()+設定!$B$30&gt;13701,N($A7273)&lt;=0,N(INDEX($A$2:$A$13701,MIN(13700,MAX(1,ROW()-1+設定!$B$30))))&lt;=0,$A7273&lt;設定!$B$28,$A7273&gt;設定!$B$29),0,IF(AND($C7273&gt;=MAX(INDEX($C$1:$C$13701,MAX(1,ROW()-設定!$B$24)):INDEX($C$1:$C$13701,MAX(1,ROW()-1))),$C7273&gt;MAX(INDEX($C$1:$C$13701,MIN(13701,ROW()+1)):INDEX($C$1:$C$13701,MIN(13701,ROW()+設定!$B$24))),$C7273&gt;=設定!$B$32,$C7273&gt;=MAX(MIN(INDEX($C$1:$C$13701,MAX(1,ROW()-設定!$B$26)):INDEX($C$1:$C$13701,MAX(1,ROW()-1))),MIN(INDEX($C$1:$C$13701,MIN(13701,ROW()+1)):INDEX($C$1:$C$13701,MIN(13701,ROW()+設定!$B$26))))*10^(設定!$B$27/20)),1,0))</f>
        <v>0</v>
      </c>
      <c r="G7273" s="33" t="n">
        <f aca="false">$G7272+IF($F7273=1,1,0)</f>
        <v>4</v>
      </c>
      <c r="H7273" s="0" t="str">
        <f aca="false">IF($F7273=1,$G7273,"")</f>
        <v/>
      </c>
    </row>
    <row r="7274" customFormat="false" ht="15" hidden="false" customHeight="false" outlineLevel="0" collapsed="false">
      <c r="A7274" s="30" t="n">
        <v>1136.25</v>
      </c>
      <c r="B7274" s="31" t="n">
        <v>29.8321</v>
      </c>
      <c r="C7274" s="32" t="n">
        <f aca="false">IF($A7274="","",IF(設定!$B$21="dB",10^($B7274/20),ABS($B7274)))</f>
        <v>31.0173720934143</v>
      </c>
      <c r="D7274" s="32" t="n">
        <f aca="false">IF($A7274="","",$A7274^2)</f>
        <v>1291064.0625</v>
      </c>
      <c r="E7274" s="32" t="n">
        <f aca="false">IF($A7274="","",IF($C7274&lt;=0,"",1/$C7274^2))</f>
        <v>0.00103941744140219</v>
      </c>
      <c r="F7274" s="33" t="n">
        <f aca="false">IF(OR(ROW()-設定!$B$30&lt;2,ROW()+設定!$B$30&gt;13701,N($A7274)&lt;=0,N(INDEX($A$2:$A$13701,MIN(13700,MAX(1,ROW()-1+設定!$B$30))))&lt;=0,$A7274&lt;設定!$B$28,$A7274&gt;設定!$B$29),0,IF(AND($C7274&gt;=MAX(INDEX($C$1:$C$13701,MAX(1,ROW()-設定!$B$24)):INDEX($C$1:$C$13701,MAX(1,ROW()-1))),$C7274&gt;MAX(INDEX($C$1:$C$13701,MIN(13701,ROW()+1)):INDEX($C$1:$C$13701,MIN(13701,ROW()+設定!$B$24))),$C7274&gt;=設定!$B$32,$C7274&gt;=MAX(MIN(INDEX($C$1:$C$13701,MAX(1,ROW()-設定!$B$26)):INDEX($C$1:$C$13701,MAX(1,ROW()-1))),MIN(INDEX($C$1:$C$13701,MIN(13701,ROW()+1)):INDEX($C$1:$C$13701,MIN(13701,ROW()+設定!$B$26))))*10^(設定!$B$27/20)),1,0))</f>
        <v>0</v>
      </c>
      <c r="G7274" s="33" t="n">
        <f aca="false">$G7273+IF($F7274=1,1,0)</f>
        <v>4</v>
      </c>
      <c r="H7274" s="0" t="str">
        <f aca="false">IF($F7274=1,$G7274,"")</f>
        <v/>
      </c>
    </row>
    <row r="7275" customFormat="false" ht="15" hidden="false" customHeight="false" outlineLevel="0" collapsed="false">
      <c r="A7275" s="30" t="n">
        <v>1136.40625</v>
      </c>
      <c r="B7275" s="31" t="n">
        <v>29.6577</v>
      </c>
      <c r="C7275" s="32" t="n">
        <f aca="false">IF($A7275="","",IF(設定!$B$21="dB",10^($B7275/20),ABS($B7275)))</f>
        <v>30.4007991417575</v>
      </c>
      <c r="D7275" s="32" t="n">
        <f aca="false">IF($A7275="","",$A7275^2)</f>
        <v>1291419.16503906</v>
      </c>
      <c r="E7275" s="32" t="n">
        <f aca="false">IF($A7275="","",IF($C7275&lt;=0,"",1/$C7275^2))</f>
        <v>0.00108200682452975</v>
      </c>
      <c r="F7275" s="33" t="n">
        <f aca="false">IF(OR(ROW()-設定!$B$30&lt;2,ROW()+設定!$B$30&gt;13701,N($A7275)&lt;=0,N(INDEX($A$2:$A$13701,MIN(13700,MAX(1,ROW()-1+設定!$B$30))))&lt;=0,$A7275&lt;設定!$B$28,$A7275&gt;設定!$B$29),0,IF(AND($C7275&gt;=MAX(INDEX($C$1:$C$13701,MAX(1,ROW()-設定!$B$24)):INDEX($C$1:$C$13701,MAX(1,ROW()-1))),$C7275&gt;MAX(INDEX($C$1:$C$13701,MIN(13701,ROW()+1)):INDEX($C$1:$C$13701,MIN(13701,ROW()+設定!$B$24))),$C7275&gt;=設定!$B$32,$C7275&gt;=MAX(MIN(INDEX($C$1:$C$13701,MAX(1,ROW()-設定!$B$26)):INDEX($C$1:$C$13701,MAX(1,ROW()-1))),MIN(INDEX($C$1:$C$13701,MIN(13701,ROW()+1)):INDEX($C$1:$C$13701,MIN(13701,ROW()+設定!$B$26))))*10^(設定!$B$27/20)),1,0))</f>
        <v>0</v>
      </c>
      <c r="G7275" s="33" t="n">
        <f aca="false">$G7274+IF($F7275=1,1,0)</f>
        <v>4</v>
      </c>
      <c r="H7275" s="0" t="str">
        <f aca="false">IF($F7275=1,$G7275,"")</f>
        <v/>
      </c>
    </row>
    <row r="7276" customFormat="false" ht="15" hidden="false" customHeight="false" outlineLevel="0" collapsed="false">
      <c r="A7276" s="30" t="n">
        <v>1136.5625</v>
      </c>
      <c r="B7276" s="31" t="n">
        <v>29.7371</v>
      </c>
      <c r="C7276" s="32" t="n">
        <f aca="false">IF($A7276="","",IF(設定!$B$21="dB",10^($B7276/20),ABS($B7276)))</f>
        <v>30.6799749020708</v>
      </c>
      <c r="D7276" s="32" t="n">
        <f aca="false">IF($A7276="","",$A7276^2)</f>
        <v>1291774.31640625</v>
      </c>
      <c r="E7276" s="32" t="n">
        <f aca="false">IF($A7276="","",IF($C7276&lt;=0,"",1/$C7276^2))</f>
        <v>0.0010624047408163</v>
      </c>
      <c r="F7276" s="33" t="n">
        <f aca="false">IF(OR(ROW()-設定!$B$30&lt;2,ROW()+設定!$B$30&gt;13701,N($A7276)&lt;=0,N(INDEX($A$2:$A$13701,MIN(13700,MAX(1,ROW()-1+設定!$B$30))))&lt;=0,$A7276&lt;設定!$B$28,$A7276&gt;設定!$B$29),0,IF(AND($C7276&gt;=MAX(INDEX($C$1:$C$13701,MAX(1,ROW()-設定!$B$24)):INDEX($C$1:$C$13701,MAX(1,ROW()-1))),$C7276&gt;MAX(INDEX($C$1:$C$13701,MIN(13701,ROW()+1)):INDEX($C$1:$C$13701,MIN(13701,ROW()+設定!$B$24))),$C7276&gt;=設定!$B$32,$C7276&gt;=MAX(MIN(INDEX($C$1:$C$13701,MAX(1,ROW()-設定!$B$26)):INDEX($C$1:$C$13701,MAX(1,ROW()-1))),MIN(INDEX($C$1:$C$13701,MIN(13701,ROW()+1)):INDEX($C$1:$C$13701,MIN(13701,ROW()+設定!$B$26))))*10^(設定!$B$27/20)),1,0))</f>
        <v>0</v>
      </c>
      <c r="G7276" s="33" t="n">
        <f aca="false">$G7275+IF($F7276=1,1,0)</f>
        <v>4</v>
      </c>
      <c r="H7276" s="0" t="str">
        <f aca="false">IF($F7276=1,$G7276,"")</f>
        <v/>
      </c>
    </row>
    <row r="7277" customFormat="false" ht="15" hidden="false" customHeight="false" outlineLevel="0" collapsed="false">
      <c r="A7277" s="30" t="n">
        <v>1136.71875</v>
      </c>
      <c r="B7277" s="31" t="n">
        <v>29.5923</v>
      </c>
      <c r="C7277" s="32" t="n">
        <f aca="false">IF($A7277="","",IF(設定!$B$21="dB",10^($B7277/20),ABS($B7277)))</f>
        <v>30.1727573381399</v>
      </c>
      <c r="D7277" s="32" t="n">
        <f aca="false">IF($A7277="","",$A7277^2)</f>
        <v>1292129.51660156</v>
      </c>
      <c r="E7277" s="32" t="n">
        <f aca="false">IF($A7277="","",IF($C7277&lt;=0,"",1/$C7277^2))</f>
        <v>0.00109842396599814</v>
      </c>
      <c r="F7277" s="33" t="n">
        <f aca="false">IF(OR(ROW()-設定!$B$30&lt;2,ROW()+設定!$B$30&gt;13701,N($A7277)&lt;=0,N(INDEX($A$2:$A$13701,MIN(13700,MAX(1,ROW()-1+設定!$B$30))))&lt;=0,$A7277&lt;設定!$B$28,$A7277&gt;設定!$B$29),0,IF(AND($C7277&gt;=MAX(INDEX($C$1:$C$13701,MAX(1,ROW()-設定!$B$24)):INDEX($C$1:$C$13701,MAX(1,ROW()-1))),$C7277&gt;MAX(INDEX($C$1:$C$13701,MIN(13701,ROW()+1)):INDEX($C$1:$C$13701,MIN(13701,ROW()+設定!$B$24))),$C7277&gt;=設定!$B$32,$C7277&gt;=MAX(MIN(INDEX($C$1:$C$13701,MAX(1,ROW()-設定!$B$26)):INDEX($C$1:$C$13701,MAX(1,ROW()-1))),MIN(INDEX($C$1:$C$13701,MIN(13701,ROW()+1)):INDEX($C$1:$C$13701,MIN(13701,ROW()+設定!$B$26))))*10^(設定!$B$27/20)),1,0))</f>
        <v>0</v>
      </c>
      <c r="G7277" s="33" t="n">
        <f aca="false">$G7276+IF($F7277=1,1,0)</f>
        <v>4</v>
      </c>
      <c r="H7277" s="0" t="str">
        <f aca="false">IF($F7277=1,$G7277,"")</f>
        <v/>
      </c>
    </row>
    <row r="7278" customFormat="false" ht="15" hidden="false" customHeight="false" outlineLevel="0" collapsed="false">
      <c r="A7278" s="30" t="n">
        <v>1136.875</v>
      </c>
      <c r="B7278" s="31" t="n">
        <v>29.5426</v>
      </c>
      <c r="C7278" s="32" t="n">
        <f aca="false">IF($A7278="","",IF(設定!$B$21="dB",10^($B7278/20),ABS($B7278)))</f>
        <v>30.0006041086466</v>
      </c>
      <c r="D7278" s="32" t="n">
        <f aca="false">IF($A7278="","",$A7278^2)</f>
        <v>1292484.765625</v>
      </c>
      <c r="E7278" s="32" t="n">
        <f aca="false">IF($A7278="","",IF($C7278&lt;=0,"",1/$C7278^2))</f>
        <v>0.0011110663636741</v>
      </c>
      <c r="F7278" s="33" t="n">
        <f aca="false">IF(OR(ROW()-設定!$B$30&lt;2,ROW()+設定!$B$30&gt;13701,N($A7278)&lt;=0,N(INDEX($A$2:$A$13701,MIN(13700,MAX(1,ROW()-1+設定!$B$30))))&lt;=0,$A7278&lt;設定!$B$28,$A7278&gt;設定!$B$29),0,IF(AND($C7278&gt;=MAX(INDEX($C$1:$C$13701,MAX(1,ROW()-設定!$B$24)):INDEX($C$1:$C$13701,MAX(1,ROW()-1))),$C7278&gt;MAX(INDEX($C$1:$C$13701,MIN(13701,ROW()+1)):INDEX($C$1:$C$13701,MIN(13701,ROW()+設定!$B$24))),$C7278&gt;=設定!$B$32,$C7278&gt;=MAX(MIN(INDEX($C$1:$C$13701,MAX(1,ROW()-設定!$B$26)):INDEX($C$1:$C$13701,MAX(1,ROW()-1))),MIN(INDEX($C$1:$C$13701,MIN(13701,ROW()+1)):INDEX($C$1:$C$13701,MIN(13701,ROW()+設定!$B$26))))*10^(設定!$B$27/20)),1,0))</f>
        <v>0</v>
      </c>
      <c r="G7278" s="33" t="n">
        <f aca="false">$G7277+IF($F7278=1,1,0)</f>
        <v>4</v>
      </c>
      <c r="H7278" s="0" t="str">
        <f aca="false">IF($F7278=1,$G7278,"")</f>
        <v/>
      </c>
    </row>
    <row r="7279" customFormat="false" ht="15" hidden="false" customHeight="false" outlineLevel="0" collapsed="false">
      <c r="A7279" s="30" t="n">
        <v>1137.03125</v>
      </c>
      <c r="B7279" s="31" t="n">
        <v>29.3182</v>
      </c>
      <c r="C7279" s="32" t="n">
        <f aca="false">IF($A7279="","",IF(設定!$B$21="dB",10^($B7279/20),ABS($B7279)))</f>
        <v>29.2354646075767</v>
      </c>
      <c r="D7279" s="32" t="n">
        <f aca="false">IF($A7279="","",$A7279^2)</f>
        <v>1292840.06347656</v>
      </c>
      <c r="E7279" s="32" t="n">
        <f aca="false">IF($A7279="","",IF($C7279&lt;=0,"",1/$C7279^2))</f>
        <v>0.00116998420841845</v>
      </c>
      <c r="F7279" s="33" t="n">
        <f aca="false">IF(OR(ROW()-設定!$B$30&lt;2,ROW()+設定!$B$30&gt;13701,N($A7279)&lt;=0,N(INDEX($A$2:$A$13701,MIN(13700,MAX(1,ROW()-1+設定!$B$30))))&lt;=0,$A7279&lt;設定!$B$28,$A7279&gt;設定!$B$29),0,IF(AND($C7279&gt;=MAX(INDEX($C$1:$C$13701,MAX(1,ROW()-設定!$B$24)):INDEX($C$1:$C$13701,MAX(1,ROW()-1))),$C7279&gt;MAX(INDEX($C$1:$C$13701,MIN(13701,ROW()+1)):INDEX($C$1:$C$13701,MIN(13701,ROW()+設定!$B$24))),$C7279&gt;=設定!$B$32,$C7279&gt;=MAX(MIN(INDEX($C$1:$C$13701,MAX(1,ROW()-設定!$B$26)):INDEX($C$1:$C$13701,MAX(1,ROW()-1))),MIN(INDEX($C$1:$C$13701,MIN(13701,ROW()+1)):INDEX($C$1:$C$13701,MIN(13701,ROW()+設定!$B$26))))*10^(設定!$B$27/20)),1,0))</f>
        <v>0</v>
      </c>
      <c r="G7279" s="33" t="n">
        <f aca="false">$G7278+IF($F7279=1,1,0)</f>
        <v>4</v>
      </c>
      <c r="H7279" s="0" t="str">
        <f aca="false">IF($F7279=1,$G7279,"")</f>
        <v/>
      </c>
    </row>
    <row r="7280" customFormat="false" ht="15" hidden="false" customHeight="false" outlineLevel="0" collapsed="false">
      <c r="A7280" s="30" t="n">
        <v>1137.1875</v>
      </c>
      <c r="B7280" s="31" t="n">
        <v>29.379</v>
      </c>
      <c r="C7280" s="32" t="n">
        <f aca="false">IF($A7280="","",IF(設定!$B$21="dB",10^($B7280/20),ABS($B7280)))</f>
        <v>29.4408266424372</v>
      </c>
      <c r="D7280" s="32" t="n">
        <f aca="false">IF($A7280="","",$A7280^2)</f>
        <v>1293195.41015625</v>
      </c>
      <c r="E7280" s="32" t="n">
        <f aca="false">IF($A7280="","",IF($C7280&lt;=0,"",1/$C7280^2))</f>
        <v>0.00115371888082859</v>
      </c>
      <c r="F7280" s="33" t="n">
        <f aca="false">IF(OR(ROW()-設定!$B$30&lt;2,ROW()+設定!$B$30&gt;13701,N($A7280)&lt;=0,N(INDEX($A$2:$A$13701,MIN(13700,MAX(1,ROW()-1+設定!$B$30))))&lt;=0,$A7280&lt;設定!$B$28,$A7280&gt;設定!$B$29),0,IF(AND($C7280&gt;=MAX(INDEX($C$1:$C$13701,MAX(1,ROW()-設定!$B$24)):INDEX($C$1:$C$13701,MAX(1,ROW()-1))),$C7280&gt;MAX(INDEX($C$1:$C$13701,MIN(13701,ROW()+1)):INDEX($C$1:$C$13701,MIN(13701,ROW()+設定!$B$24))),$C7280&gt;=設定!$B$32,$C7280&gt;=MAX(MIN(INDEX($C$1:$C$13701,MAX(1,ROW()-設定!$B$26)):INDEX($C$1:$C$13701,MAX(1,ROW()-1))),MIN(INDEX($C$1:$C$13701,MIN(13701,ROW()+1)):INDEX($C$1:$C$13701,MIN(13701,ROW()+設定!$B$26))))*10^(設定!$B$27/20)),1,0))</f>
        <v>0</v>
      </c>
      <c r="G7280" s="33" t="n">
        <f aca="false">$G7279+IF($F7280=1,1,0)</f>
        <v>4</v>
      </c>
      <c r="H7280" s="0" t="str">
        <f aca="false">IF($F7280=1,$G7280,"")</f>
        <v/>
      </c>
    </row>
    <row r="7281" customFormat="false" ht="15" hidden="false" customHeight="false" outlineLevel="0" collapsed="false">
      <c r="A7281" s="30" t="n">
        <v>1137.34375</v>
      </c>
      <c r="B7281" s="31" t="n">
        <v>29.0824</v>
      </c>
      <c r="C7281" s="32" t="n">
        <f aca="false">IF($A7281="","",IF(設定!$B$21="dB",10^($B7281/20),ABS($B7281)))</f>
        <v>28.4524716969066</v>
      </c>
      <c r="D7281" s="32" t="n">
        <f aca="false">IF($A7281="","",$A7281^2)</f>
        <v>1293550.80566406</v>
      </c>
      <c r="E7281" s="32" t="n">
        <f aca="false">IF($A7281="","",IF($C7281&lt;=0,"",1/$C7281^2))</f>
        <v>0.0012352646123397</v>
      </c>
      <c r="F7281" s="33" t="n">
        <f aca="false">IF(OR(ROW()-設定!$B$30&lt;2,ROW()+設定!$B$30&gt;13701,N($A7281)&lt;=0,N(INDEX($A$2:$A$13701,MIN(13700,MAX(1,ROW()-1+設定!$B$30))))&lt;=0,$A7281&lt;設定!$B$28,$A7281&gt;設定!$B$29),0,IF(AND($C7281&gt;=MAX(INDEX($C$1:$C$13701,MAX(1,ROW()-設定!$B$24)):INDEX($C$1:$C$13701,MAX(1,ROW()-1))),$C7281&gt;MAX(INDEX($C$1:$C$13701,MIN(13701,ROW()+1)):INDEX($C$1:$C$13701,MIN(13701,ROW()+設定!$B$24))),$C7281&gt;=設定!$B$32,$C7281&gt;=MAX(MIN(INDEX($C$1:$C$13701,MAX(1,ROW()-設定!$B$26)):INDEX($C$1:$C$13701,MAX(1,ROW()-1))),MIN(INDEX($C$1:$C$13701,MIN(13701,ROW()+1)):INDEX($C$1:$C$13701,MIN(13701,ROW()+設定!$B$26))))*10^(設定!$B$27/20)),1,0))</f>
        <v>0</v>
      </c>
      <c r="G7281" s="33" t="n">
        <f aca="false">$G7280+IF($F7281=1,1,0)</f>
        <v>4</v>
      </c>
      <c r="H7281" s="0" t="str">
        <f aca="false">IF($F7281=1,$G7281,"")</f>
        <v/>
      </c>
    </row>
    <row r="7282" customFormat="false" ht="15" hidden="false" customHeight="false" outlineLevel="0" collapsed="false">
      <c r="A7282" s="30" t="n">
        <v>1137.5</v>
      </c>
      <c r="B7282" s="31" t="n">
        <v>29.1483</v>
      </c>
      <c r="C7282" s="32" t="n">
        <f aca="false">IF($A7282="","",IF(設定!$B$21="dB",10^($B7282/20),ABS($B7282)))</f>
        <v>28.6691620859278</v>
      </c>
      <c r="D7282" s="32" t="n">
        <f aca="false">IF($A7282="","",$A7282^2)</f>
        <v>1293906.25</v>
      </c>
      <c r="E7282" s="32" t="n">
        <f aca="false">IF($A7282="","",IF($C7282&lt;=0,"",1/$C7282^2))</f>
        <v>0.00121666215703191</v>
      </c>
      <c r="F7282" s="33" t="n">
        <f aca="false">IF(OR(ROW()-設定!$B$30&lt;2,ROW()+設定!$B$30&gt;13701,N($A7282)&lt;=0,N(INDEX($A$2:$A$13701,MIN(13700,MAX(1,ROW()-1+設定!$B$30))))&lt;=0,$A7282&lt;設定!$B$28,$A7282&gt;設定!$B$29),0,IF(AND($C7282&gt;=MAX(INDEX($C$1:$C$13701,MAX(1,ROW()-設定!$B$24)):INDEX($C$1:$C$13701,MAX(1,ROW()-1))),$C7282&gt;MAX(INDEX($C$1:$C$13701,MIN(13701,ROW()+1)):INDEX($C$1:$C$13701,MIN(13701,ROW()+設定!$B$24))),$C7282&gt;=設定!$B$32,$C7282&gt;=MAX(MIN(INDEX($C$1:$C$13701,MAX(1,ROW()-設定!$B$26)):INDEX($C$1:$C$13701,MAX(1,ROW()-1))),MIN(INDEX($C$1:$C$13701,MIN(13701,ROW()+1)):INDEX($C$1:$C$13701,MIN(13701,ROW()+設定!$B$26))))*10^(設定!$B$27/20)),1,0))</f>
        <v>0</v>
      </c>
      <c r="G7282" s="33" t="n">
        <f aca="false">$G7281+IF($F7282=1,1,0)</f>
        <v>4</v>
      </c>
      <c r="H7282" s="0" t="str">
        <f aca="false">IF($F7282=1,$G7282,"")</f>
        <v/>
      </c>
    </row>
    <row r="7283" customFormat="false" ht="15" hidden="false" customHeight="false" outlineLevel="0" collapsed="false">
      <c r="A7283" s="30" t="n">
        <v>1137.65625</v>
      </c>
      <c r="B7283" s="31" t="n">
        <v>28.7548</v>
      </c>
      <c r="C7283" s="32" t="n">
        <f aca="false">IF($A7283="","",IF(設定!$B$21="dB",10^($B7283/20),ABS($B7283)))</f>
        <v>27.3993335909824</v>
      </c>
      <c r="D7283" s="32" t="n">
        <f aca="false">IF($A7283="","",$A7283^2)</f>
        <v>1294261.74316406</v>
      </c>
      <c r="E7283" s="32" t="n">
        <f aca="false">IF($A7283="","",IF($C7283&lt;=0,"",1/$C7283^2))</f>
        <v>0.00133204838399575</v>
      </c>
      <c r="F7283" s="33" t="n">
        <f aca="false">IF(OR(ROW()-設定!$B$30&lt;2,ROW()+設定!$B$30&gt;13701,N($A7283)&lt;=0,N(INDEX($A$2:$A$13701,MIN(13700,MAX(1,ROW()-1+設定!$B$30))))&lt;=0,$A7283&lt;設定!$B$28,$A7283&gt;設定!$B$29),0,IF(AND($C7283&gt;=MAX(INDEX($C$1:$C$13701,MAX(1,ROW()-設定!$B$24)):INDEX($C$1:$C$13701,MAX(1,ROW()-1))),$C7283&gt;MAX(INDEX($C$1:$C$13701,MIN(13701,ROW()+1)):INDEX($C$1:$C$13701,MIN(13701,ROW()+設定!$B$24))),$C7283&gt;=設定!$B$32,$C7283&gt;=MAX(MIN(INDEX($C$1:$C$13701,MAX(1,ROW()-設定!$B$26)):INDEX($C$1:$C$13701,MAX(1,ROW()-1))),MIN(INDEX($C$1:$C$13701,MIN(13701,ROW()+1)):INDEX($C$1:$C$13701,MIN(13701,ROW()+設定!$B$26))))*10^(設定!$B$27/20)),1,0))</f>
        <v>0</v>
      </c>
      <c r="G7283" s="33" t="n">
        <f aca="false">$G7282+IF($F7283=1,1,0)</f>
        <v>4</v>
      </c>
      <c r="H7283" s="0" t="str">
        <f aca="false">IF($F7283=1,$G7283,"")</f>
        <v/>
      </c>
    </row>
    <row r="7284" customFormat="false" ht="15" hidden="false" customHeight="false" outlineLevel="0" collapsed="false">
      <c r="A7284" s="30" t="n">
        <v>1137.8125</v>
      </c>
      <c r="B7284" s="31" t="n">
        <v>28.8413</v>
      </c>
      <c r="C7284" s="32" t="n">
        <f aca="false">IF($A7284="","",IF(設定!$B$21="dB",10^($B7284/20),ABS($B7284)))</f>
        <v>27.6735579911161</v>
      </c>
      <c r="D7284" s="32" t="n">
        <f aca="false">IF($A7284="","",$A7284^2)</f>
        <v>1294617.28515625</v>
      </c>
      <c r="E7284" s="32" t="n">
        <f aca="false">IF($A7284="","",IF($C7284&lt;=0,"",1/$C7284^2))</f>
        <v>0.00130577996259375</v>
      </c>
      <c r="F7284" s="33" t="n">
        <f aca="false">IF(OR(ROW()-設定!$B$30&lt;2,ROW()+設定!$B$30&gt;13701,N($A7284)&lt;=0,N(INDEX($A$2:$A$13701,MIN(13700,MAX(1,ROW()-1+設定!$B$30))))&lt;=0,$A7284&lt;設定!$B$28,$A7284&gt;設定!$B$29),0,IF(AND($C7284&gt;=MAX(INDEX($C$1:$C$13701,MAX(1,ROW()-設定!$B$24)):INDEX($C$1:$C$13701,MAX(1,ROW()-1))),$C7284&gt;MAX(INDEX($C$1:$C$13701,MIN(13701,ROW()+1)):INDEX($C$1:$C$13701,MIN(13701,ROW()+設定!$B$24))),$C7284&gt;=設定!$B$32,$C7284&gt;=MAX(MIN(INDEX($C$1:$C$13701,MAX(1,ROW()-設定!$B$26)):INDEX($C$1:$C$13701,MAX(1,ROW()-1))),MIN(INDEX($C$1:$C$13701,MIN(13701,ROW()+1)):INDEX($C$1:$C$13701,MIN(13701,ROW()+設定!$B$26))))*10^(設定!$B$27/20)),1,0))</f>
        <v>0</v>
      </c>
      <c r="G7284" s="33" t="n">
        <f aca="false">$G7283+IF($F7284=1,1,0)</f>
        <v>4</v>
      </c>
      <c r="H7284" s="0" t="str">
        <f aca="false">IF($F7284=1,$G7284,"")</f>
        <v/>
      </c>
    </row>
    <row r="7285" customFormat="false" ht="15" hidden="false" customHeight="false" outlineLevel="0" collapsed="false">
      <c r="A7285" s="30" t="n">
        <v>1137.96875</v>
      </c>
      <c r="B7285" s="31" t="n">
        <v>28.9395</v>
      </c>
      <c r="C7285" s="32" t="n">
        <f aca="false">IF($A7285="","",IF(設定!$B$21="dB",10^($B7285/20),ABS($B7285)))</f>
        <v>27.9882020195519</v>
      </c>
      <c r="D7285" s="32" t="n">
        <f aca="false">IF($A7285="","",$A7285^2)</f>
        <v>1294972.87597656</v>
      </c>
      <c r="E7285" s="32" t="n">
        <f aca="false">IF($A7285="","",IF($C7285&lt;=0,"",1/$C7285^2))</f>
        <v>0.00127658577271977</v>
      </c>
      <c r="F7285" s="33" t="n">
        <f aca="false">IF(OR(ROW()-設定!$B$30&lt;2,ROW()+設定!$B$30&gt;13701,N($A7285)&lt;=0,N(INDEX($A$2:$A$13701,MIN(13700,MAX(1,ROW()-1+設定!$B$30))))&lt;=0,$A7285&lt;設定!$B$28,$A7285&gt;設定!$B$29),0,IF(AND($C7285&gt;=MAX(INDEX($C$1:$C$13701,MAX(1,ROW()-設定!$B$24)):INDEX($C$1:$C$13701,MAX(1,ROW()-1))),$C7285&gt;MAX(INDEX($C$1:$C$13701,MIN(13701,ROW()+1)):INDEX($C$1:$C$13701,MIN(13701,ROW()+設定!$B$24))),$C7285&gt;=設定!$B$32,$C7285&gt;=MAX(MIN(INDEX($C$1:$C$13701,MAX(1,ROW()-設定!$B$26)):INDEX($C$1:$C$13701,MAX(1,ROW()-1))),MIN(INDEX($C$1:$C$13701,MIN(13701,ROW()+1)):INDEX($C$1:$C$13701,MIN(13701,ROW()+設定!$B$26))))*10^(設定!$B$27/20)),1,0))</f>
        <v>0</v>
      </c>
      <c r="G7285" s="33" t="n">
        <f aca="false">$G7284+IF($F7285=1,1,0)</f>
        <v>4</v>
      </c>
      <c r="H7285" s="0" t="str">
        <f aca="false">IF($F7285=1,$G7285,"")</f>
        <v/>
      </c>
    </row>
    <row r="7286" customFormat="false" ht="15" hidden="false" customHeight="false" outlineLevel="0" collapsed="false">
      <c r="A7286" s="30" t="n">
        <v>1138.125</v>
      </c>
      <c r="B7286" s="31" t="n">
        <v>28.7384</v>
      </c>
      <c r="C7286" s="32" t="n">
        <f aca="false">IF($A7286="","",IF(設定!$B$21="dB",10^($B7286/20),ABS($B7286)))</f>
        <v>27.3476491759107</v>
      </c>
      <c r="D7286" s="32" t="n">
        <f aca="false">IF($A7286="","",$A7286^2)</f>
        <v>1295328.515625</v>
      </c>
      <c r="E7286" s="32" t="n">
        <f aca="false">IF($A7286="","",IF($C7286&lt;=0,"",1/$C7286^2))</f>
        <v>0.00133708802725058</v>
      </c>
      <c r="F7286" s="33" t="n">
        <f aca="false">IF(OR(ROW()-設定!$B$30&lt;2,ROW()+設定!$B$30&gt;13701,N($A7286)&lt;=0,N(INDEX($A$2:$A$13701,MIN(13700,MAX(1,ROW()-1+設定!$B$30))))&lt;=0,$A7286&lt;設定!$B$28,$A7286&gt;設定!$B$29),0,IF(AND($C7286&gt;=MAX(INDEX($C$1:$C$13701,MAX(1,ROW()-設定!$B$24)):INDEX($C$1:$C$13701,MAX(1,ROW()-1))),$C7286&gt;MAX(INDEX($C$1:$C$13701,MIN(13701,ROW()+1)):INDEX($C$1:$C$13701,MIN(13701,ROW()+設定!$B$24))),$C7286&gt;=設定!$B$32,$C7286&gt;=MAX(MIN(INDEX($C$1:$C$13701,MAX(1,ROW()-設定!$B$26)):INDEX($C$1:$C$13701,MAX(1,ROW()-1))),MIN(INDEX($C$1:$C$13701,MIN(13701,ROW()+1)):INDEX($C$1:$C$13701,MIN(13701,ROW()+設定!$B$26))))*10^(設定!$B$27/20)),1,0))</f>
        <v>0</v>
      </c>
      <c r="G7286" s="33" t="n">
        <f aca="false">$G7285+IF($F7286=1,1,0)</f>
        <v>4</v>
      </c>
      <c r="H7286" s="0" t="str">
        <f aca="false">IF($F7286=1,$G7286,"")</f>
        <v/>
      </c>
    </row>
    <row r="7287" customFormat="false" ht="15" hidden="false" customHeight="false" outlineLevel="0" collapsed="false">
      <c r="A7287" s="30" t="n">
        <v>1138.28125</v>
      </c>
      <c r="B7287" s="31" t="n">
        <v>28.7232</v>
      </c>
      <c r="C7287" s="32" t="n">
        <f aca="false">IF($A7287="","",IF(設定!$B$21="dB",10^($B7287/20),ABS($B7287)))</f>
        <v>27.2998336060083</v>
      </c>
      <c r="D7287" s="32" t="n">
        <f aca="false">IF($A7287="","",$A7287^2)</f>
        <v>1295684.20410156</v>
      </c>
      <c r="E7287" s="32" t="n">
        <f aca="false">IF($A7287="","",IF($C7287&lt;=0,"",1/$C7287^2))</f>
        <v>0.00134177593976502</v>
      </c>
      <c r="F7287" s="33" t="n">
        <f aca="false">IF(OR(ROW()-設定!$B$30&lt;2,ROW()+設定!$B$30&gt;13701,N($A7287)&lt;=0,N(INDEX($A$2:$A$13701,MIN(13700,MAX(1,ROW()-1+設定!$B$30))))&lt;=0,$A7287&lt;設定!$B$28,$A7287&gt;設定!$B$29),0,IF(AND($C7287&gt;=MAX(INDEX($C$1:$C$13701,MAX(1,ROW()-設定!$B$24)):INDEX($C$1:$C$13701,MAX(1,ROW()-1))),$C7287&gt;MAX(INDEX($C$1:$C$13701,MIN(13701,ROW()+1)):INDEX($C$1:$C$13701,MIN(13701,ROW()+設定!$B$24))),$C7287&gt;=設定!$B$32,$C7287&gt;=MAX(MIN(INDEX($C$1:$C$13701,MAX(1,ROW()-設定!$B$26)):INDEX($C$1:$C$13701,MAX(1,ROW()-1))),MIN(INDEX($C$1:$C$13701,MIN(13701,ROW()+1)):INDEX($C$1:$C$13701,MIN(13701,ROW()+設定!$B$26))))*10^(設定!$B$27/20)),1,0))</f>
        <v>0</v>
      </c>
      <c r="G7287" s="33" t="n">
        <f aca="false">$G7286+IF($F7287=1,1,0)</f>
        <v>4</v>
      </c>
      <c r="H7287" s="0" t="str">
        <f aca="false">IF($F7287=1,$G7287,"")</f>
        <v/>
      </c>
    </row>
    <row r="7288" customFormat="false" ht="15" hidden="false" customHeight="false" outlineLevel="0" collapsed="false">
      <c r="A7288" s="30" t="n">
        <v>1138.4375</v>
      </c>
      <c r="B7288" s="31" t="n">
        <v>28.4594</v>
      </c>
      <c r="C7288" s="32" t="n">
        <f aca="false">IF($A7288="","",IF(設定!$B$21="dB",10^($B7288/20),ABS($B7288)))</f>
        <v>26.4831719301735</v>
      </c>
      <c r="D7288" s="32" t="n">
        <f aca="false">IF($A7288="","",$A7288^2)</f>
        <v>1296039.94140625</v>
      </c>
      <c r="E7288" s="32" t="n">
        <f aca="false">IF($A7288="","",IF($C7288&lt;=0,"",1/$C7288^2))</f>
        <v>0.00142580456217559</v>
      </c>
      <c r="F7288" s="33" t="n">
        <f aca="false">IF(OR(ROW()-設定!$B$30&lt;2,ROW()+設定!$B$30&gt;13701,N($A7288)&lt;=0,N(INDEX($A$2:$A$13701,MIN(13700,MAX(1,ROW()-1+設定!$B$30))))&lt;=0,$A7288&lt;設定!$B$28,$A7288&gt;設定!$B$29),0,IF(AND($C7288&gt;=MAX(INDEX($C$1:$C$13701,MAX(1,ROW()-設定!$B$24)):INDEX($C$1:$C$13701,MAX(1,ROW()-1))),$C7288&gt;MAX(INDEX($C$1:$C$13701,MIN(13701,ROW()+1)):INDEX($C$1:$C$13701,MIN(13701,ROW()+設定!$B$24))),$C7288&gt;=設定!$B$32,$C7288&gt;=MAX(MIN(INDEX($C$1:$C$13701,MAX(1,ROW()-設定!$B$26)):INDEX($C$1:$C$13701,MAX(1,ROW()-1))),MIN(INDEX($C$1:$C$13701,MIN(13701,ROW()+1)):INDEX($C$1:$C$13701,MIN(13701,ROW()+設定!$B$26))))*10^(設定!$B$27/20)),1,0))</f>
        <v>0</v>
      </c>
      <c r="G7288" s="33" t="n">
        <f aca="false">$G7287+IF($F7288=1,1,0)</f>
        <v>4</v>
      </c>
      <c r="H7288" s="0" t="str">
        <f aca="false">IF($F7288=1,$G7288,"")</f>
        <v/>
      </c>
    </row>
    <row r="7289" customFormat="false" ht="15" hidden="false" customHeight="false" outlineLevel="0" collapsed="false">
      <c r="A7289" s="30" t="n">
        <v>1138.59375</v>
      </c>
      <c r="B7289" s="31" t="n">
        <v>28.7056</v>
      </c>
      <c r="C7289" s="32" t="n">
        <f aca="false">IF($A7289="","",IF(設定!$B$21="dB",10^($B7289/20),ABS($B7289)))</f>
        <v>27.2445726447506</v>
      </c>
      <c r="D7289" s="32" t="n">
        <f aca="false">IF($A7289="","",$A7289^2)</f>
        <v>1296395.72753906</v>
      </c>
      <c r="E7289" s="32" t="n">
        <f aca="false">IF($A7289="","",IF($C7289&lt;=0,"",1/$C7289^2))</f>
        <v>0.0013472245865317</v>
      </c>
      <c r="F7289" s="33" t="n">
        <f aca="false">IF(OR(ROW()-設定!$B$30&lt;2,ROW()+設定!$B$30&gt;13701,N($A7289)&lt;=0,N(INDEX($A$2:$A$13701,MIN(13700,MAX(1,ROW()-1+設定!$B$30))))&lt;=0,$A7289&lt;設定!$B$28,$A7289&gt;設定!$B$29),0,IF(AND($C7289&gt;=MAX(INDEX($C$1:$C$13701,MAX(1,ROW()-設定!$B$24)):INDEX($C$1:$C$13701,MAX(1,ROW()-1))),$C7289&gt;MAX(INDEX($C$1:$C$13701,MIN(13701,ROW()+1)):INDEX($C$1:$C$13701,MIN(13701,ROW()+設定!$B$24))),$C7289&gt;=設定!$B$32,$C7289&gt;=MAX(MIN(INDEX($C$1:$C$13701,MAX(1,ROW()-設定!$B$26)):INDEX($C$1:$C$13701,MAX(1,ROW()-1))),MIN(INDEX($C$1:$C$13701,MIN(13701,ROW()+1)):INDEX($C$1:$C$13701,MIN(13701,ROW()+設定!$B$26))))*10^(設定!$B$27/20)),1,0))</f>
        <v>0</v>
      </c>
      <c r="G7289" s="33" t="n">
        <f aca="false">$G7288+IF($F7289=1,1,0)</f>
        <v>4</v>
      </c>
      <c r="H7289" s="0" t="str">
        <f aca="false">IF($F7289=1,$G7289,"")</f>
        <v/>
      </c>
    </row>
    <row r="7290" customFormat="false" ht="15" hidden="false" customHeight="false" outlineLevel="0" collapsed="false">
      <c r="A7290" s="30" t="n">
        <v>1138.75</v>
      </c>
      <c r="B7290" s="31" t="n">
        <v>28.5322</v>
      </c>
      <c r="C7290" s="32" t="n">
        <f aca="false">IF($A7290="","",IF(設定!$B$21="dB",10^($B7290/20),ABS($B7290)))</f>
        <v>26.7060710448502</v>
      </c>
      <c r="D7290" s="32" t="n">
        <f aca="false">IF($A7290="","",$A7290^2)</f>
        <v>1296751.5625</v>
      </c>
      <c r="E7290" s="32" t="n">
        <f aca="false">IF($A7290="","",IF($C7290&lt;=0,"",1/$C7290^2))</f>
        <v>0.00140210326297753</v>
      </c>
      <c r="F7290" s="33" t="n">
        <f aca="false">IF(OR(ROW()-設定!$B$30&lt;2,ROW()+設定!$B$30&gt;13701,N($A7290)&lt;=0,N(INDEX($A$2:$A$13701,MIN(13700,MAX(1,ROW()-1+設定!$B$30))))&lt;=0,$A7290&lt;設定!$B$28,$A7290&gt;設定!$B$29),0,IF(AND($C7290&gt;=MAX(INDEX($C$1:$C$13701,MAX(1,ROW()-設定!$B$24)):INDEX($C$1:$C$13701,MAX(1,ROW()-1))),$C7290&gt;MAX(INDEX($C$1:$C$13701,MIN(13701,ROW()+1)):INDEX($C$1:$C$13701,MIN(13701,ROW()+設定!$B$24))),$C7290&gt;=設定!$B$32,$C7290&gt;=MAX(MIN(INDEX($C$1:$C$13701,MAX(1,ROW()-設定!$B$26)):INDEX($C$1:$C$13701,MAX(1,ROW()-1))),MIN(INDEX($C$1:$C$13701,MIN(13701,ROW()+1)):INDEX($C$1:$C$13701,MIN(13701,ROW()+設定!$B$26))))*10^(設定!$B$27/20)),1,0))</f>
        <v>0</v>
      </c>
      <c r="G7290" s="33" t="n">
        <f aca="false">$G7289+IF($F7290=1,1,0)</f>
        <v>4</v>
      </c>
      <c r="H7290" s="0" t="str">
        <f aca="false">IF($F7290=1,$G7290,"")</f>
        <v/>
      </c>
    </row>
    <row r="7291" customFormat="false" ht="15" hidden="false" customHeight="false" outlineLevel="0" collapsed="false">
      <c r="A7291" s="30" t="n">
        <v>1138.90625</v>
      </c>
      <c r="B7291" s="31" t="n">
        <v>28.3922</v>
      </c>
      <c r="C7291" s="32" t="n">
        <f aca="false">IF($A7291="","",IF(設定!$B$21="dB",10^($B7291/20),ABS($B7291)))</f>
        <v>26.2790704993784</v>
      </c>
      <c r="D7291" s="32" t="n">
        <f aca="false">IF($A7291="","",$A7291^2)</f>
        <v>1297107.44628906</v>
      </c>
      <c r="E7291" s="32" t="n">
        <f aca="false">IF($A7291="","",IF($C7291&lt;=0,"",1/$C7291^2))</f>
        <v>0.00144803813689532</v>
      </c>
      <c r="F7291" s="33" t="n">
        <f aca="false">IF(OR(ROW()-設定!$B$30&lt;2,ROW()+設定!$B$30&gt;13701,N($A7291)&lt;=0,N(INDEX($A$2:$A$13701,MIN(13700,MAX(1,ROW()-1+設定!$B$30))))&lt;=0,$A7291&lt;設定!$B$28,$A7291&gt;設定!$B$29),0,IF(AND($C7291&gt;=MAX(INDEX($C$1:$C$13701,MAX(1,ROW()-設定!$B$24)):INDEX($C$1:$C$13701,MAX(1,ROW()-1))),$C7291&gt;MAX(INDEX($C$1:$C$13701,MIN(13701,ROW()+1)):INDEX($C$1:$C$13701,MIN(13701,ROW()+設定!$B$24))),$C7291&gt;=設定!$B$32,$C7291&gt;=MAX(MIN(INDEX($C$1:$C$13701,MAX(1,ROW()-設定!$B$26)):INDEX($C$1:$C$13701,MAX(1,ROW()-1))),MIN(INDEX($C$1:$C$13701,MIN(13701,ROW()+1)):INDEX($C$1:$C$13701,MIN(13701,ROW()+設定!$B$26))))*10^(設定!$B$27/20)),1,0))</f>
        <v>0</v>
      </c>
      <c r="G7291" s="33" t="n">
        <f aca="false">$G7290+IF($F7291=1,1,0)</f>
        <v>4</v>
      </c>
      <c r="H7291" s="0" t="str">
        <f aca="false">IF($F7291=1,$G7291,"")</f>
        <v/>
      </c>
    </row>
    <row r="7292" customFormat="false" ht="15" hidden="false" customHeight="false" outlineLevel="0" collapsed="false">
      <c r="A7292" s="30" t="n">
        <v>1139.0625</v>
      </c>
      <c r="B7292" s="31" t="n">
        <v>28.3611</v>
      </c>
      <c r="C7292" s="32" t="n">
        <f aca="false">IF($A7292="","",IF(設定!$B$21="dB",10^($B7292/20),ABS($B7292)))</f>
        <v>26.185146016195</v>
      </c>
      <c r="D7292" s="32" t="n">
        <f aca="false">IF($A7292="","",$A7292^2)</f>
        <v>1297463.37890625</v>
      </c>
      <c r="E7292" s="32" t="n">
        <f aca="false">IF($A7292="","",IF($C7292&lt;=0,"",1/$C7292^2))</f>
        <v>0.00145844481222842</v>
      </c>
      <c r="F7292" s="33" t="n">
        <f aca="false">IF(OR(ROW()-設定!$B$30&lt;2,ROW()+設定!$B$30&gt;13701,N($A7292)&lt;=0,N(INDEX($A$2:$A$13701,MIN(13700,MAX(1,ROW()-1+設定!$B$30))))&lt;=0,$A7292&lt;設定!$B$28,$A7292&gt;設定!$B$29),0,IF(AND($C7292&gt;=MAX(INDEX($C$1:$C$13701,MAX(1,ROW()-設定!$B$24)):INDEX($C$1:$C$13701,MAX(1,ROW()-1))),$C7292&gt;MAX(INDEX($C$1:$C$13701,MIN(13701,ROW()+1)):INDEX($C$1:$C$13701,MIN(13701,ROW()+設定!$B$24))),$C7292&gt;=設定!$B$32,$C7292&gt;=MAX(MIN(INDEX($C$1:$C$13701,MAX(1,ROW()-設定!$B$26)):INDEX($C$1:$C$13701,MAX(1,ROW()-1))),MIN(INDEX($C$1:$C$13701,MIN(13701,ROW()+1)):INDEX($C$1:$C$13701,MIN(13701,ROW()+設定!$B$26))))*10^(設定!$B$27/20)),1,0))</f>
        <v>0</v>
      </c>
      <c r="G7292" s="33" t="n">
        <f aca="false">$G7291+IF($F7292=1,1,0)</f>
        <v>4</v>
      </c>
      <c r="H7292" s="0" t="str">
        <f aca="false">IF($F7292=1,$G7292,"")</f>
        <v/>
      </c>
    </row>
    <row r="7293" customFormat="false" ht="15" hidden="false" customHeight="false" outlineLevel="0" collapsed="false">
      <c r="A7293" s="30" t="n">
        <v>1139.21875</v>
      </c>
      <c r="B7293" s="31" t="n">
        <v>28.2767</v>
      </c>
      <c r="C7293" s="32" t="n">
        <f aca="false">IF($A7293="","",IF(設定!$B$21="dB",10^($B7293/20),ABS($B7293)))</f>
        <v>25.9319395173237</v>
      </c>
      <c r="D7293" s="32" t="n">
        <f aca="false">IF($A7293="","",$A7293^2)</f>
        <v>1297819.36035156</v>
      </c>
      <c r="E7293" s="32" t="n">
        <f aca="false">IF($A7293="","",IF($C7293&lt;=0,"",1/$C7293^2))</f>
        <v>0.00148706516414349</v>
      </c>
      <c r="F7293" s="33" t="n">
        <f aca="false">IF(OR(ROW()-設定!$B$30&lt;2,ROW()+設定!$B$30&gt;13701,N($A7293)&lt;=0,N(INDEX($A$2:$A$13701,MIN(13700,MAX(1,ROW()-1+設定!$B$30))))&lt;=0,$A7293&lt;設定!$B$28,$A7293&gt;設定!$B$29),0,IF(AND($C7293&gt;=MAX(INDEX($C$1:$C$13701,MAX(1,ROW()-設定!$B$24)):INDEX($C$1:$C$13701,MAX(1,ROW()-1))),$C7293&gt;MAX(INDEX($C$1:$C$13701,MIN(13701,ROW()+1)):INDEX($C$1:$C$13701,MIN(13701,ROW()+設定!$B$24))),$C7293&gt;=設定!$B$32,$C7293&gt;=MAX(MIN(INDEX($C$1:$C$13701,MAX(1,ROW()-設定!$B$26)):INDEX($C$1:$C$13701,MAX(1,ROW()-1))),MIN(INDEX($C$1:$C$13701,MIN(13701,ROW()+1)):INDEX($C$1:$C$13701,MIN(13701,ROW()+設定!$B$26))))*10^(設定!$B$27/20)),1,0))</f>
        <v>0</v>
      </c>
      <c r="G7293" s="33" t="n">
        <f aca="false">$G7292+IF($F7293=1,1,0)</f>
        <v>4</v>
      </c>
      <c r="H7293" s="0" t="str">
        <f aca="false">IF($F7293=1,$G7293,"")</f>
        <v/>
      </c>
    </row>
    <row r="7294" customFormat="false" ht="15" hidden="false" customHeight="false" outlineLevel="0" collapsed="false">
      <c r="A7294" s="30" t="n">
        <v>1139.375</v>
      </c>
      <c r="B7294" s="31" t="n">
        <v>28.3117</v>
      </c>
      <c r="C7294" s="32" t="n">
        <f aca="false">IF($A7294="","",IF(設定!$B$21="dB",10^($B7294/20),ABS($B7294)))</f>
        <v>26.0366437000424</v>
      </c>
      <c r="D7294" s="32" t="n">
        <f aca="false">IF($A7294="","",$A7294^2)</f>
        <v>1298175.390625</v>
      </c>
      <c r="E7294" s="32" t="n">
        <f aca="false">IF($A7294="","",IF($C7294&lt;=0,"",1/$C7294^2))</f>
        <v>0.00147512899654153</v>
      </c>
      <c r="F7294" s="33" t="n">
        <f aca="false">IF(OR(ROW()-設定!$B$30&lt;2,ROW()+設定!$B$30&gt;13701,N($A7294)&lt;=0,N(INDEX($A$2:$A$13701,MIN(13700,MAX(1,ROW()-1+設定!$B$30))))&lt;=0,$A7294&lt;設定!$B$28,$A7294&gt;設定!$B$29),0,IF(AND($C7294&gt;=MAX(INDEX($C$1:$C$13701,MAX(1,ROW()-設定!$B$24)):INDEX($C$1:$C$13701,MAX(1,ROW()-1))),$C7294&gt;MAX(INDEX($C$1:$C$13701,MIN(13701,ROW()+1)):INDEX($C$1:$C$13701,MIN(13701,ROW()+設定!$B$24))),$C7294&gt;=設定!$B$32,$C7294&gt;=MAX(MIN(INDEX($C$1:$C$13701,MAX(1,ROW()-設定!$B$26)):INDEX($C$1:$C$13701,MAX(1,ROW()-1))),MIN(INDEX($C$1:$C$13701,MIN(13701,ROW()+1)):INDEX($C$1:$C$13701,MIN(13701,ROW()+設定!$B$26))))*10^(設定!$B$27/20)),1,0))</f>
        <v>0</v>
      </c>
      <c r="G7294" s="33" t="n">
        <f aca="false">$G7293+IF($F7294=1,1,0)</f>
        <v>4</v>
      </c>
      <c r="H7294" s="0" t="str">
        <f aca="false">IF($F7294=1,$G7294,"")</f>
        <v/>
      </c>
    </row>
    <row r="7295" customFormat="false" ht="15" hidden="false" customHeight="false" outlineLevel="0" collapsed="false">
      <c r="A7295" s="30" t="n">
        <v>1139.53125</v>
      </c>
      <c r="B7295" s="31" t="n">
        <v>28.1158</v>
      </c>
      <c r="C7295" s="32" t="n">
        <f aca="false">IF($A7295="","",IF(設定!$B$21="dB",10^($B7295/20),ABS($B7295)))</f>
        <v>25.4559904867043</v>
      </c>
      <c r="D7295" s="32" t="n">
        <f aca="false">IF($A7295="","",$A7295^2)</f>
        <v>1298531.46972656</v>
      </c>
      <c r="E7295" s="32" t="n">
        <f aca="false">IF($A7295="","",IF($C7295&lt;=0,"",1/$C7295^2))</f>
        <v>0.00154319213064536</v>
      </c>
      <c r="F7295" s="33" t="n">
        <f aca="false">IF(OR(ROW()-設定!$B$30&lt;2,ROW()+設定!$B$30&gt;13701,N($A7295)&lt;=0,N(INDEX($A$2:$A$13701,MIN(13700,MAX(1,ROW()-1+設定!$B$30))))&lt;=0,$A7295&lt;設定!$B$28,$A7295&gt;設定!$B$29),0,IF(AND($C7295&gt;=MAX(INDEX($C$1:$C$13701,MAX(1,ROW()-設定!$B$24)):INDEX($C$1:$C$13701,MAX(1,ROW()-1))),$C7295&gt;MAX(INDEX($C$1:$C$13701,MIN(13701,ROW()+1)):INDEX($C$1:$C$13701,MIN(13701,ROW()+設定!$B$24))),$C7295&gt;=設定!$B$32,$C7295&gt;=MAX(MIN(INDEX($C$1:$C$13701,MAX(1,ROW()-設定!$B$26)):INDEX($C$1:$C$13701,MAX(1,ROW()-1))),MIN(INDEX($C$1:$C$13701,MIN(13701,ROW()+1)):INDEX($C$1:$C$13701,MIN(13701,ROW()+設定!$B$26))))*10^(設定!$B$27/20)),1,0))</f>
        <v>0</v>
      </c>
      <c r="G7295" s="33" t="n">
        <f aca="false">$G7294+IF($F7295=1,1,0)</f>
        <v>4</v>
      </c>
      <c r="H7295" s="0" t="str">
        <f aca="false">IF($F7295=1,$G7295,"")</f>
        <v/>
      </c>
    </row>
    <row r="7296" customFormat="false" ht="15" hidden="false" customHeight="false" outlineLevel="0" collapsed="false">
      <c r="A7296" s="30" t="n">
        <v>1139.6875</v>
      </c>
      <c r="B7296" s="31" t="n">
        <v>27.8685</v>
      </c>
      <c r="C7296" s="32" t="n">
        <f aca="false">IF($A7296="","",IF(設定!$B$21="dB",10^($B7296/20),ABS($B7296)))</f>
        <v>24.7414415487959</v>
      </c>
      <c r="D7296" s="32" t="n">
        <f aca="false">IF($A7296="","",$A7296^2)</f>
        <v>1298887.59765625</v>
      </c>
      <c r="E7296" s="32" t="n">
        <f aca="false">IF($A7296="","",IF($C7296&lt;=0,"",1/$C7296^2))</f>
        <v>0.00163361608147184</v>
      </c>
      <c r="F7296" s="33" t="n">
        <f aca="false">IF(OR(ROW()-設定!$B$30&lt;2,ROW()+設定!$B$30&gt;13701,N($A7296)&lt;=0,N(INDEX($A$2:$A$13701,MIN(13700,MAX(1,ROW()-1+設定!$B$30))))&lt;=0,$A7296&lt;設定!$B$28,$A7296&gt;設定!$B$29),0,IF(AND($C7296&gt;=MAX(INDEX($C$1:$C$13701,MAX(1,ROW()-設定!$B$24)):INDEX($C$1:$C$13701,MAX(1,ROW()-1))),$C7296&gt;MAX(INDEX($C$1:$C$13701,MIN(13701,ROW()+1)):INDEX($C$1:$C$13701,MIN(13701,ROW()+設定!$B$24))),$C7296&gt;=設定!$B$32,$C7296&gt;=MAX(MIN(INDEX($C$1:$C$13701,MAX(1,ROW()-設定!$B$26)):INDEX($C$1:$C$13701,MAX(1,ROW()-1))),MIN(INDEX($C$1:$C$13701,MIN(13701,ROW()+1)):INDEX($C$1:$C$13701,MIN(13701,ROW()+設定!$B$26))))*10^(設定!$B$27/20)),1,0))</f>
        <v>0</v>
      </c>
      <c r="G7296" s="33" t="n">
        <f aca="false">$G7295+IF($F7296=1,1,0)</f>
        <v>4</v>
      </c>
      <c r="H7296" s="0" t="str">
        <f aca="false">IF($F7296=1,$G7296,"")</f>
        <v/>
      </c>
    </row>
    <row r="7297" customFormat="false" ht="15" hidden="false" customHeight="false" outlineLevel="0" collapsed="false">
      <c r="A7297" s="30" t="n">
        <v>1139.84375</v>
      </c>
      <c r="B7297" s="31" t="n">
        <v>27.9208</v>
      </c>
      <c r="C7297" s="32" t="n">
        <f aca="false">IF($A7297="","",IF(設定!$B$21="dB",10^($B7297/20),ABS($B7297)))</f>
        <v>24.8908656106964</v>
      </c>
      <c r="D7297" s="32" t="n">
        <f aca="false">IF($A7297="","",$A7297^2)</f>
        <v>1299243.77441406</v>
      </c>
      <c r="E7297" s="32" t="n">
        <f aca="false">IF($A7297="","",IF($C7297&lt;=0,"",1/$C7297^2))</f>
        <v>0.00161406120837832</v>
      </c>
      <c r="F7297" s="33" t="n">
        <f aca="false">IF(OR(ROW()-設定!$B$30&lt;2,ROW()+設定!$B$30&gt;13701,N($A7297)&lt;=0,N(INDEX($A$2:$A$13701,MIN(13700,MAX(1,ROW()-1+設定!$B$30))))&lt;=0,$A7297&lt;設定!$B$28,$A7297&gt;設定!$B$29),0,IF(AND($C7297&gt;=MAX(INDEX($C$1:$C$13701,MAX(1,ROW()-設定!$B$24)):INDEX($C$1:$C$13701,MAX(1,ROW()-1))),$C7297&gt;MAX(INDEX($C$1:$C$13701,MIN(13701,ROW()+1)):INDEX($C$1:$C$13701,MIN(13701,ROW()+設定!$B$24))),$C7297&gt;=設定!$B$32,$C7297&gt;=MAX(MIN(INDEX($C$1:$C$13701,MAX(1,ROW()-設定!$B$26)):INDEX($C$1:$C$13701,MAX(1,ROW()-1))),MIN(INDEX($C$1:$C$13701,MIN(13701,ROW()+1)):INDEX($C$1:$C$13701,MIN(13701,ROW()+設定!$B$26))))*10^(設定!$B$27/20)),1,0))</f>
        <v>0</v>
      </c>
      <c r="G7297" s="33" t="n">
        <f aca="false">$G7296+IF($F7297=1,1,0)</f>
        <v>4</v>
      </c>
      <c r="H7297" s="0" t="str">
        <f aca="false">IF($F7297=1,$G7297,"")</f>
        <v/>
      </c>
    </row>
    <row r="7298" customFormat="false" ht="15" hidden="false" customHeight="false" outlineLevel="0" collapsed="false">
      <c r="A7298" s="30" t="n">
        <v>1140</v>
      </c>
      <c r="B7298" s="31" t="n">
        <v>28.0044</v>
      </c>
      <c r="C7298" s="32" t="n">
        <f aca="false">IF($A7298="","",IF(設定!$B$21="dB",10^($B7298/20),ABS($B7298)))</f>
        <v>25.1315919694949</v>
      </c>
      <c r="D7298" s="32" t="n">
        <f aca="false">IF($A7298="","",$A7298^2)</f>
        <v>1299600</v>
      </c>
      <c r="E7298" s="32" t="n">
        <f aca="false">IF($A7298="","",IF($C7298&lt;=0,"",1/$C7298^2))</f>
        <v>0.00158328829095816</v>
      </c>
      <c r="F7298" s="33" t="n">
        <f aca="false">IF(OR(ROW()-設定!$B$30&lt;2,ROW()+設定!$B$30&gt;13701,N($A7298)&lt;=0,N(INDEX($A$2:$A$13701,MIN(13700,MAX(1,ROW()-1+設定!$B$30))))&lt;=0,$A7298&lt;設定!$B$28,$A7298&gt;設定!$B$29),0,IF(AND($C7298&gt;=MAX(INDEX($C$1:$C$13701,MAX(1,ROW()-設定!$B$24)):INDEX($C$1:$C$13701,MAX(1,ROW()-1))),$C7298&gt;MAX(INDEX($C$1:$C$13701,MIN(13701,ROW()+1)):INDEX($C$1:$C$13701,MIN(13701,ROW()+設定!$B$24))),$C7298&gt;=設定!$B$32,$C7298&gt;=MAX(MIN(INDEX($C$1:$C$13701,MAX(1,ROW()-設定!$B$26)):INDEX($C$1:$C$13701,MAX(1,ROW()-1))),MIN(INDEX($C$1:$C$13701,MIN(13701,ROW()+1)):INDEX($C$1:$C$13701,MIN(13701,ROW()+設定!$B$26))))*10^(設定!$B$27/20)),1,0))</f>
        <v>0</v>
      </c>
      <c r="G7298" s="33" t="n">
        <f aca="false">$G7297+IF($F7298=1,1,0)</f>
        <v>4</v>
      </c>
      <c r="H7298" s="0" t="str">
        <f aca="false">IF($F7298=1,$G7298,"")</f>
        <v/>
      </c>
    </row>
    <row r="7299" customFormat="false" ht="15" hidden="false" customHeight="false" outlineLevel="0" collapsed="false">
      <c r="A7299" s="30" t="n">
        <v>1140.15625</v>
      </c>
      <c r="B7299" s="31" t="n">
        <v>27.86</v>
      </c>
      <c r="C7299" s="32" t="n">
        <f aca="false">IF($A7299="","",IF(設定!$B$21="dB",10^($B7299/20),ABS($B7299)))</f>
        <v>24.7172414501613</v>
      </c>
      <c r="D7299" s="32" t="n">
        <f aca="false">IF($A7299="","",$A7299^2)</f>
        <v>1299956.27441406</v>
      </c>
      <c r="E7299" s="32" t="n">
        <f aca="false">IF($A7299="","",IF($C7299&lt;=0,"",1/$C7299^2))</f>
        <v>0.00163681652142781</v>
      </c>
      <c r="F7299" s="33" t="n">
        <f aca="false">IF(OR(ROW()-設定!$B$30&lt;2,ROW()+設定!$B$30&gt;13701,N($A7299)&lt;=0,N(INDEX($A$2:$A$13701,MIN(13700,MAX(1,ROW()-1+設定!$B$30))))&lt;=0,$A7299&lt;設定!$B$28,$A7299&gt;設定!$B$29),0,IF(AND($C7299&gt;=MAX(INDEX($C$1:$C$13701,MAX(1,ROW()-設定!$B$24)):INDEX($C$1:$C$13701,MAX(1,ROW()-1))),$C7299&gt;MAX(INDEX($C$1:$C$13701,MIN(13701,ROW()+1)):INDEX($C$1:$C$13701,MIN(13701,ROW()+設定!$B$24))),$C7299&gt;=設定!$B$32,$C7299&gt;=MAX(MIN(INDEX($C$1:$C$13701,MAX(1,ROW()-設定!$B$26)):INDEX($C$1:$C$13701,MAX(1,ROW()-1))),MIN(INDEX($C$1:$C$13701,MIN(13701,ROW()+1)):INDEX($C$1:$C$13701,MIN(13701,ROW()+設定!$B$26))))*10^(設定!$B$27/20)),1,0))</f>
        <v>0</v>
      </c>
      <c r="G7299" s="33" t="n">
        <f aca="false">$G7298+IF($F7299=1,1,0)</f>
        <v>4</v>
      </c>
      <c r="H7299" s="0" t="str">
        <f aca="false">IF($F7299=1,$G7299,"")</f>
        <v/>
      </c>
    </row>
    <row r="7300" customFormat="false" ht="15" hidden="false" customHeight="false" outlineLevel="0" collapsed="false">
      <c r="A7300" s="30" t="n">
        <v>1140.3125</v>
      </c>
      <c r="B7300" s="31" t="n">
        <v>27.6874</v>
      </c>
      <c r="C7300" s="32" t="n">
        <f aca="false">IF($A7300="","",IF(設定!$B$21="dB",10^($B7300/20),ABS($B7300)))</f>
        <v>24.2309253700863</v>
      </c>
      <c r="D7300" s="32" t="n">
        <f aca="false">IF($A7300="","",$A7300^2)</f>
        <v>1300312.59765625</v>
      </c>
      <c r="E7300" s="32" t="n">
        <f aca="false">IF($A7300="","",IF($C7300&lt;=0,"",1/$C7300^2))</f>
        <v>0.00170317784833962</v>
      </c>
      <c r="F7300" s="33" t="n">
        <f aca="false">IF(OR(ROW()-設定!$B$30&lt;2,ROW()+設定!$B$30&gt;13701,N($A7300)&lt;=0,N(INDEX($A$2:$A$13701,MIN(13700,MAX(1,ROW()-1+設定!$B$30))))&lt;=0,$A7300&lt;設定!$B$28,$A7300&gt;設定!$B$29),0,IF(AND($C7300&gt;=MAX(INDEX($C$1:$C$13701,MAX(1,ROW()-設定!$B$24)):INDEX($C$1:$C$13701,MAX(1,ROW()-1))),$C7300&gt;MAX(INDEX($C$1:$C$13701,MIN(13701,ROW()+1)):INDEX($C$1:$C$13701,MIN(13701,ROW()+設定!$B$24))),$C7300&gt;=設定!$B$32,$C7300&gt;=MAX(MIN(INDEX($C$1:$C$13701,MAX(1,ROW()-設定!$B$26)):INDEX($C$1:$C$13701,MAX(1,ROW()-1))),MIN(INDEX($C$1:$C$13701,MIN(13701,ROW()+1)):INDEX($C$1:$C$13701,MIN(13701,ROW()+設定!$B$26))))*10^(設定!$B$27/20)),1,0))</f>
        <v>0</v>
      </c>
      <c r="G7300" s="33" t="n">
        <f aca="false">$G7299+IF($F7300=1,1,0)</f>
        <v>4</v>
      </c>
      <c r="H7300" s="0" t="str">
        <f aca="false">IF($F7300=1,$G7300,"")</f>
        <v/>
      </c>
    </row>
    <row r="7301" customFormat="false" ht="15" hidden="false" customHeight="false" outlineLevel="0" collapsed="false">
      <c r="A7301" s="30" t="n">
        <v>1140.46875</v>
      </c>
      <c r="B7301" s="31" t="n">
        <v>27.7214</v>
      </c>
      <c r="C7301" s="32" t="n">
        <f aca="false">IF($A7301="","",IF(設定!$B$21="dB",10^($B7301/20),ABS($B7301)))</f>
        <v>24.325960656376</v>
      </c>
      <c r="D7301" s="32" t="n">
        <f aca="false">IF($A7301="","",$A7301^2)</f>
        <v>1300668.96972656</v>
      </c>
      <c r="E7301" s="32" t="n">
        <f aca="false">IF($A7301="","",IF($C7301&lt;=0,"",1/$C7301^2))</f>
        <v>0.0016898960856942</v>
      </c>
      <c r="F7301" s="33" t="n">
        <f aca="false">IF(OR(ROW()-設定!$B$30&lt;2,ROW()+設定!$B$30&gt;13701,N($A7301)&lt;=0,N(INDEX($A$2:$A$13701,MIN(13700,MAX(1,ROW()-1+設定!$B$30))))&lt;=0,$A7301&lt;設定!$B$28,$A7301&gt;設定!$B$29),0,IF(AND($C7301&gt;=MAX(INDEX($C$1:$C$13701,MAX(1,ROW()-設定!$B$24)):INDEX($C$1:$C$13701,MAX(1,ROW()-1))),$C7301&gt;MAX(INDEX($C$1:$C$13701,MIN(13701,ROW()+1)):INDEX($C$1:$C$13701,MIN(13701,ROW()+設定!$B$24))),$C7301&gt;=設定!$B$32,$C7301&gt;=MAX(MIN(INDEX($C$1:$C$13701,MAX(1,ROW()-設定!$B$26)):INDEX($C$1:$C$13701,MAX(1,ROW()-1))),MIN(INDEX($C$1:$C$13701,MIN(13701,ROW()+1)):INDEX($C$1:$C$13701,MIN(13701,ROW()+設定!$B$26))))*10^(設定!$B$27/20)),1,0))</f>
        <v>0</v>
      </c>
      <c r="G7301" s="33" t="n">
        <f aca="false">$G7300+IF($F7301=1,1,0)</f>
        <v>4</v>
      </c>
      <c r="H7301" s="0" t="str">
        <f aca="false">IF($F7301=1,$G7301,"")</f>
        <v/>
      </c>
    </row>
    <row r="7302" customFormat="false" ht="15" hidden="false" customHeight="false" outlineLevel="0" collapsed="false">
      <c r="A7302" s="30" t="n">
        <v>1140.625</v>
      </c>
      <c r="B7302" s="31" t="n">
        <v>27.6006</v>
      </c>
      <c r="C7302" s="32" t="n">
        <f aca="false">IF($A7302="","",IF(設定!$B$21="dB",10^($B7302/20),ABS($B7302)))</f>
        <v>23.9899863025049</v>
      </c>
      <c r="D7302" s="32" t="n">
        <f aca="false">IF($A7302="","",$A7302^2)</f>
        <v>1301025.390625</v>
      </c>
      <c r="E7302" s="32" t="n">
        <f aca="false">IF($A7302="","",IF($C7302&lt;=0,"",1/$C7302^2))</f>
        <v>0.0017375607592762</v>
      </c>
      <c r="F7302" s="33" t="n">
        <f aca="false">IF(OR(ROW()-設定!$B$30&lt;2,ROW()+設定!$B$30&gt;13701,N($A7302)&lt;=0,N(INDEX($A$2:$A$13701,MIN(13700,MAX(1,ROW()-1+設定!$B$30))))&lt;=0,$A7302&lt;設定!$B$28,$A7302&gt;設定!$B$29),0,IF(AND($C7302&gt;=MAX(INDEX($C$1:$C$13701,MAX(1,ROW()-設定!$B$24)):INDEX($C$1:$C$13701,MAX(1,ROW()-1))),$C7302&gt;MAX(INDEX($C$1:$C$13701,MIN(13701,ROW()+1)):INDEX($C$1:$C$13701,MIN(13701,ROW()+設定!$B$24))),$C7302&gt;=設定!$B$32,$C7302&gt;=MAX(MIN(INDEX($C$1:$C$13701,MAX(1,ROW()-設定!$B$26)):INDEX($C$1:$C$13701,MAX(1,ROW()-1))),MIN(INDEX($C$1:$C$13701,MIN(13701,ROW()+1)):INDEX($C$1:$C$13701,MIN(13701,ROW()+設定!$B$26))))*10^(設定!$B$27/20)),1,0))</f>
        <v>0</v>
      </c>
      <c r="G7302" s="33" t="n">
        <f aca="false">$G7301+IF($F7302=1,1,0)</f>
        <v>4</v>
      </c>
      <c r="H7302" s="0" t="str">
        <f aca="false">IF($F7302=1,$G7302,"")</f>
        <v/>
      </c>
    </row>
    <row r="7303" customFormat="false" ht="15" hidden="false" customHeight="false" outlineLevel="0" collapsed="false">
      <c r="A7303" s="30" t="n">
        <v>1140.78125</v>
      </c>
      <c r="B7303" s="31" t="n">
        <v>27.5806</v>
      </c>
      <c r="C7303" s="32" t="n">
        <f aca="false">IF($A7303="","",IF(設定!$B$21="dB",10^($B7303/20),ABS($B7303)))</f>
        <v>23.9348108651113</v>
      </c>
      <c r="D7303" s="32" t="n">
        <f aca="false">IF($A7303="","",$A7303^2)</f>
        <v>1301381.86035156</v>
      </c>
      <c r="E7303" s="32" t="n">
        <f aca="false">IF($A7303="","",IF($C7303&lt;=0,"",1/$C7303^2))</f>
        <v>0.00174558097533698</v>
      </c>
      <c r="F7303" s="33" t="n">
        <f aca="false">IF(OR(ROW()-設定!$B$30&lt;2,ROW()+設定!$B$30&gt;13701,N($A7303)&lt;=0,N(INDEX($A$2:$A$13701,MIN(13700,MAX(1,ROW()-1+設定!$B$30))))&lt;=0,$A7303&lt;設定!$B$28,$A7303&gt;設定!$B$29),0,IF(AND($C7303&gt;=MAX(INDEX($C$1:$C$13701,MAX(1,ROW()-設定!$B$24)):INDEX($C$1:$C$13701,MAX(1,ROW()-1))),$C7303&gt;MAX(INDEX($C$1:$C$13701,MIN(13701,ROW()+1)):INDEX($C$1:$C$13701,MIN(13701,ROW()+設定!$B$24))),$C7303&gt;=設定!$B$32,$C7303&gt;=MAX(MIN(INDEX($C$1:$C$13701,MAX(1,ROW()-設定!$B$26)):INDEX($C$1:$C$13701,MAX(1,ROW()-1))),MIN(INDEX($C$1:$C$13701,MIN(13701,ROW()+1)):INDEX($C$1:$C$13701,MIN(13701,ROW()+設定!$B$26))))*10^(設定!$B$27/20)),1,0))</f>
        <v>0</v>
      </c>
      <c r="G7303" s="33" t="n">
        <f aca="false">$G7302+IF($F7303=1,1,0)</f>
        <v>4</v>
      </c>
      <c r="H7303" s="0" t="str">
        <f aca="false">IF($F7303=1,$G7303,"")</f>
        <v/>
      </c>
    </row>
    <row r="7304" customFormat="false" ht="15" hidden="false" customHeight="false" outlineLevel="0" collapsed="false">
      <c r="A7304" s="30" t="n">
        <v>1140.9375</v>
      </c>
      <c r="B7304" s="31" t="n">
        <v>27.2855</v>
      </c>
      <c r="C7304" s="32" t="n">
        <f aca="false">IF($A7304="","",IF(設定!$B$21="dB",10^($B7304/20),ABS($B7304)))</f>
        <v>23.1352927841959</v>
      </c>
      <c r="D7304" s="32" t="n">
        <f aca="false">IF($A7304="","",$A7304^2)</f>
        <v>1301738.37890625</v>
      </c>
      <c r="E7304" s="32" t="n">
        <f aca="false">IF($A7304="","",IF($C7304&lt;=0,"",1/$C7304^2))</f>
        <v>0.00186831456720979</v>
      </c>
      <c r="F7304" s="33" t="n">
        <f aca="false">IF(OR(ROW()-設定!$B$30&lt;2,ROW()+設定!$B$30&gt;13701,N($A7304)&lt;=0,N(INDEX($A$2:$A$13701,MIN(13700,MAX(1,ROW()-1+設定!$B$30))))&lt;=0,$A7304&lt;設定!$B$28,$A7304&gt;設定!$B$29),0,IF(AND($C7304&gt;=MAX(INDEX($C$1:$C$13701,MAX(1,ROW()-設定!$B$24)):INDEX($C$1:$C$13701,MAX(1,ROW()-1))),$C7304&gt;MAX(INDEX($C$1:$C$13701,MIN(13701,ROW()+1)):INDEX($C$1:$C$13701,MIN(13701,ROW()+設定!$B$24))),$C7304&gt;=設定!$B$32,$C7304&gt;=MAX(MIN(INDEX($C$1:$C$13701,MAX(1,ROW()-設定!$B$26)):INDEX($C$1:$C$13701,MAX(1,ROW()-1))),MIN(INDEX($C$1:$C$13701,MIN(13701,ROW()+1)):INDEX($C$1:$C$13701,MIN(13701,ROW()+設定!$B$26))))*10^(設定!$B$27/20)),1,0))</f>
        <v>0</v>
      </c>
      <c r="G7304" s="33" t="n">
        <f aca="false">$G7303+IF($F7304=1,1,0)</f>
        <v>4</v>
      </c>
      <c r="H7304" s="0" t="str">
        <f aca="false">IF($F7304=1,$G7304,"")</f>
        <v/>
      </c>
    </row>
    <row r="7305" customFormat="false" ht="15" hidden="false" customHeight="false" outlineLevel="0" collapsed="false">
      <c r="A7305" s="30" t="n">
        <v>1141.09375</v>
      </c>
      <c r="B7305" s="31" t="n">
        <v>27.2878</v>
      </c>
      <c r="C7305" s="32" t="n">
        <f aca="false">IF($A7305="","",IF(設定!$B$21="dB",10^($B7305/20),ABS($B7305)))</f>
        <v>23.1414197580962</v>
      </c>
      <c r="D7305" s="32" t="n">
        <f aca="false">IF($A7305="","",$A7305^2)</f>
        <v>1302094.94628906</v>
      </c>
      <c r="E7305" s="32" t="n">
        <f aca="false">IF($A7305="","",IF($C7305&lt;=0,"",1/$C7305^2))</f>
        <v>0.00186732537991458</v>
      </c>
      <c r="F7305" s="33" t="n">
        <f aca="false">IF(OR(ROW()-設定!$B$30&lt;2,ROW()+設定!$B$30&gt;13701,N($A7305)&lt;=0,N(INDEX($A$2:$A$13701,MIN(13700,MAX(1,ROW()-1+設定!$B$30))))&lt;=0,$A7305&lt;設定!$B$28,$A7305&gt;設定!$B$29),0,IF(AND($C7305&gt;=MAX(INDEX($C$1:$C$13701,MAX(1,ROW()-設定!$B$24)):INDEX($C$1:$C$13701,MAX(1,ROW()-1))),$C7305&gt;MAX(INDEX($C$1:$C$13701,MIN(13701,ROW()+1)):INDEX($C$1:$C$13701,MIN(13701,ROW()+設定!$B$24))),$C7305&gt;=設定!$B$32,$C7305&gt;=MAX(MIN(INDEX($C$1:$C$13701,MAX(1,ROW()-設定!$B$26)):INDEX($C$1:$C$13701,MAX(1,ROW()-1))),MIN(INDEX($C$1:$C$13701,MIN(13701,ROW()+1)):INDEX($C$1:$C$13701,MIN(13701,ROW()+設定!$B$26))))*10^(設定!$B$27/20)),1,0))</f>
        <v>0</v>
      </c>
      <c r="G7305" s="33" t="n">
        <f aca="false">$G7304+IF($F7305=1,1,0)</f>
        <v>4</v>
      </c>
      <c r="H7305" s="0" t="str">
        <f aca="false">IF($F7305=1,$G7305,"")</f>
        <v/>
      </c>
    </row>
    <row r="7306" customFormat="false" ht="15" hidden="false" customHeight="false" outlineLevel="0" collapsed="false">
      <c r="A7306" s="30" t="n">
        <v>1141.25</v>
      </c>
      <c r="B7306" s="31" t="n">
        <v>27.379</v>
      </c>
      <c r="C7306" s="32" t="n">
        <f aca="false">IF($A7306="","",IF(設定!$B$21="dB",10^($B7306/20),ABS($B7306)))</f>
        <v>23.3856798557107</v>
      </c>
      <c r="D7306" s="32" t="n">
        <f aca="false">IF($A7306="","",$A7306^2)</f>
        <v>1302451.5625</v>
      </c>
      <c r="E7306" s="32" t="n">
        <f aca="false">IF($A7306="","",IF($C7306&lt;=0,"",1/$C7306^2))</f>
        <v>0.00182852120023909</v>
      </c>
      <c r="F7306" s="33" t="n">
        <f aca="false">IF(OR(ROW()-設定!$B$30&lt;2,ROW()+設定!$B$30&gt;13701,N($A7306)&lt;=0,N(INDEX($A$2:$A$13701,MIN(13700,MAX(1,ROW()-1+設定!$B$30))))&lt;=0,$A7306&lt;設定!$B$28,$A7306&gt;設定!$B$29),0,IF(AND($C7306&gt;=MAX(INDEX($C$1:$C$13701,MAX(1,ROW()-設定!$B$24)):INDEX($C$1:$C$13701,MAX(1,ROW()-1))),$C7306&gt;MAX(INDEX($C$1:$C$13701,MIN(13701,ROW()+1)):INDEX($C$1:$C$13701,MIN(13701,ROW()+設定!$B$24))),$C7306&gt;=設定!$B$32,$C7306&gt;=MAX(MIN(INDEX($C$1:$C$13701,MAX(1,ROW()-設定!$B$26)):INDEX($C$1:$C$13701,MAX(1,ROW()-1))),MIN(INDEX($C$1:$C$13701,MIN(13701,ROW()+1)):INDEX($C$1:$C$13701,MIN(13701,ROW()+設定!$B$26))))*10^(設定!$B$27/20)),1,0))</f>
        <v>0</v>
      </c>
      <c r="G7306" s="33" t="n">
        <f aca="false">$G7305+IF($F7306=1,1,0)</f>
        <v>4</v>
      </c>
      <c r="H7306" s="0" t="str">
        <f aca="false">IF($F7306=1,$G7306,"")</f>
        <v/>
      </c>
    </row>
    <row r="7307" customFormat="false" ht="15" hidden="false" customHeight="false" outlineLevel="0" collapsed="false">
      <c r="A7307" s="30" t="n">
        <v>1141.40625</v>
      </c>
      <c r="B7307" s="31" t="n">
        <v>27.2203</v>
      </c>
      <c r="C7307" s="32" t="n">
        <f aca="false">IF($A7307="","",IF(設定!$B$21="dB",10^($B7307/20),ABS($B7307)))</f>
        <v>22.9622795564667</v>
      </c>
      <c r="D7307" s="32" t="n">
        <f aca="false">IF($A7307="","",$A7307^2)</f>
        <v>1302808.22753906</v>
      </c>
      <c r="E7307" s="32" t="n">
        <f aca="false">IF($A7307="","",IF($C7307&lt;=0,"",1/$C7307^2))</f>
        <v>0.00189657490593291</v>
      </c>
      <c r="F7307" s="33" t="n">
        <f aca="false">IF(OR(ROW()-設定!$B$30&lt;2,ROW()+設定!$B$30&gt;13701,N($A7307)&lt;=0,N(INDEX($A$2:$A$13701,MIN(13700,MAX(1,ROW()-1+設定!$B$30))))&lt;=0,$A7307&lt;設定!$B$28,$A7307&gt;設定!$B$29),0,IF(AND($C7307&gt;=MAX(INDEX($C$1:$C$13701,MAX(1,ROW()-設定!$B$24)):INDEX($C$1:$C$13701,MAX(1,ROW()-1))),$C7307&gt;MAX(INDEX($C$1:$C$13701,MIN(13701,ROW()+1)):INDEX($C$1:$C$13701,MIN(13701,ROW()+設定!$B$24))),$C7307&gt;=設定!$B$32,$C7307&gt;=MAX(MIN(INDEX($C$1:$C$13701,MAX(1,ROW()-設定!$B$26)):INDEX($C$1:$C$13701,MAX(1,ROW()-1))),MIN(INDEX($C$1:$C$13701,MIN(13701,ROW()+1)):INDEX($C$1:$C$13701,MIN(13701,ROW()+設定!$B$26))))*10^(設定!$B$27/20)),1,0))</f>
        <v>0</v>
      </c>
      <c r="G7307" s="33" t="n">
        <f aca="false">$G7306+IF($F7307=1,1,0)</f>
        <v>4</v>
      </c>
      <c r="H7307" s="0" t="str">
        <f aca="false">IF($F7307=1,$G7307,"")</f>
        <v/>
      </c>
    </row>
    <row r="7308" customFormat="false" ht="15" hidden="false" customHeight="false" outlineLevel="0" collapsed="false">
      <c r="A7308" s="30" t="n">
        <v>1141.5625</v>
      </c>
      <c r="B7308" s="31" t="n">
        <v>27.2113</v>
      </c>
      <c r="C7308" s="32" t="n">
        <f aca="false">IF($A7308="","",IF(設定!$B$21="dB",10^($B7308/20),ABS($B7308)))</f>
        <v>22.9384992075831</v>
      </c>
      <c r="D7308" s="32" t="n">
        <f aca="false">IF($A7308="","",$A7308^2)</f>
        <v>1303164.94140625</v>
      </c>
      <c r="E7308" s="32" t="n">
        <f aca="false">IF($A7308="","",IF($C7308&lt;=0,"",1/$C7308^2))</f>
        <v>0.00190050930379905</v>
      </c>
      <c r="F7308" s="33" t="n">
        <f aca="false">IF(OR(ROW()-設定!$B$30&lt;2,ROW()+設定!$B$30&gt;13701,N($A7308)&lt;=0,N(INDEX($A$2:$A$13701,MIN(13700,MAX(1,ROW()-1+設定!$B$30))))&lt;=0,$A7308&lt;設定!$B$28,$A7308&gt;設定!$B$29),0,IF(AND($C7308&gt;=MAX(INDEX($C$1:$C$13701,MAX(1,ROW()-設定!$B$24)):INDEX($C$1:$C$13701,MAX(1,ROW()-1))),$C7308&gt;MAX(INDEX($C$1:$C$13701,MIN(13701,ROW()+1)):INDEX($C$1:$C$13701,MIN(13701,ROW()+設定!$B$24))),$C7308&gt;=設定!$B$32,$C7308&gt;=MAX(MIN(INDEX($C$1:$C$13701,MAX(1,ROW()-設定!$B$26)):INDEX($C$1:$C$13701,MAX(1,ROW()-1))),MIN(INDEX($C$1:$C$13701,MIN(13701,ROW()+1)):INDEX($C$1:$C$13701,MIN(13701,ROW()+設定!$B$26))))*10^(設定!$B$27/20)),1,0))</f>
        <v>0</v>
      </c>
      <c r="G7308" s="33" t="n">
        <f aca="false">$G7307+IF($F7308=1,1,0)</f>
        <v>4</v>
      </c>
      <c r="H7308" s="0" t="str">
        <f aca="false">IF($F7308=1,$G7308,"")</f>
        <v/>
      </c>
    </row>
    <row r="7309" customFormat="false" ht="15" hidden="false" customHeight="false" outlineLevel="0" collapsed="false">
      <c r="A7309" s="30" t="n">
        <v>1141.71875</v>
      </c>
      <c r="B7309" s="31" t="n">
        <v>27.3059</v>
      </c>
      <c r="C7309" s="32" t="n">
        <f aca="false">IF($A7309="","",IF(設定!$B$21="dB",10^($B7309/20),ABS($B7309)))</f>
        <v>23.1896930423061</v>
      </c>
      <c r="D7309" s="32" t="n">
        <f aca="false">IF($A7309="","",$A7309^2)</f>
        <v>1303521.70410156</v>
      </c>
      <c r="E7309" s="32" t="n">
        <f aca="false">IF($A7309="","",IF($C7309&lt;=0,"",1/$C7309^2))</f>
        <v>0.00185955916190157</v>
      </c>
      <c r="F7309" s="33" t="n">
        <f aca="false">IF(OR(ROW()-設定!$B$30&lt;2,ROW()+設定!$B$30&gt;13701,N($A7309)&lt;=0,N(INDEX($A$2:$A$13701,MIN(13700,MAX(1,ROW()-1+設定!$B$30))))&lt;=0,$A7309&lt;設定!$B$28,$A7309&gt;設定!$B$29),0,IF(AND($C7309&gt;=MAX(INDEX($C$1:$C$13701,MAX(1,ROW()-設定!$B$24)):INDEX($C$1:$C$13701,MAX(1,ROW()-1))),$C7309&gt;MAX(INDEX($C$1:$C$13701,MIN(13701,ROW()+1)):INDEX($C$1:$C$13701,MIN(13701,ROW()+設定!$B$24))),$C7309&gt;=設定!$B$32,$C7309&gt;=MAX(MIN(INDEX($C$1:$C$13701,MAX(1,ROW()-設定!$B$26)):INDEX($C$1:$C$13701,MAX(1,ROW()-1))),MIN(INDEX($C$1:$C$13701,MIN(13701,ROW()+1)):INDEX($C$1:$C$13701,MIN(13701,ROW()+設定!$B$26))))*10^(設定!$B$27/20)),1,0))</f>
        <v>0</v>
      </c>
      <c r="G7309" s="33" t="n">
        <f aca="false">$G7308+IF($F7309=1,1,0)</f>
        <v>4</v>
      </c>
      <c r="H7309" s="0" t="str">
        <f aca="false">IF($F7309=1,$G7309,"")</f>
        <v/>
      </c>
    </row>
    <row r="7310" customFormat="false" ht="15" hidden="false" customHeight="false" outlineLevel="0" collapsed="false">
      <c r="A7310" s="30" t="n">
        <v>1141.875</v>
      </c>
      <c r="B7310" s="31" t="n">
        <v>27.0096</v>
      </c>
      <c r="C7310" s="32" t="n">
        <f aca="false">IF($A7310="","",IF(設定!$B$21="dB",10^($B7310/20),ABS($B7310)))</f>
        <v>22.4119683247743</v>
      </c>
      <c r="D7310" s="32" t="n">
        <f aca="false">IF($A7310="","",$A7310^2)</f>
        <v>1303878.515625</v>
      </c>
      <c r="E7310" s="32" t="n">
        <f aca="false">IF($A7310="","",IF($C7310&lt;=0,"",1/$C7310^2))</f>
        <v>0.00199085669522114</v>
      </c>
      <c r="F7310" s="33" t="n">
        <f aca="false">IF(OR(ROW()-設定!$B$30&lt;2,ROW()+設定!$B$30&gt;13701,N($A7310)&lt;=0,N(INDEX($A$2:$A$13701,MIN(13700,MAX(1,ROW()-1+設定!$B$30))))&lt;=0,$A7310&lt;設定!$B$28,$A7310&gt;設定!$B$29),0,IF(AND($C7310&gt;=MAX(INDEX($C$1:$C$13701,MAX(1,ROW()-設定!$B$24)):INDEX($C$1:$C$13701,MAX(1,ROW()-1))),$C7310&gt;MAX(INDEX($C$1:$C$13701,MIN(13701,ROW()+1)):INDEX($C$1:$C$13701,MIN(13701,ROW()+設定!$B$24))),$C7310&gt;=設定!$B$32,$C7310&gt;=MAX(MIN(INDEX($C$1:$C$13701,MAX(1,ROW()-設定!$B$26)):INDEX($C$1:$C$13701,MAX(1,ROW()-1))),MIN(INDEX($C$1:$C$13701,MIN(13701,ROW()+1)):INDEX($C$1:$C$13701,MIN(13701,ROW()+設定!$B$26))))*10^(設定!$B$27/20)),1,0))</f>
        <v>0</v>
      </c>
      <c r="G7310" s="33" t="n">
        <f aca="false">$G7309+IF($F7310=1,1,0)</f>
        <v>4</v>
      </c>
      <c r="H7310" s="0" t="str">
        <f aca="false">IF($F7310=1,$G7310,"")</f>
        <v/>
      </c>
    </row>
    <row r="7311" customFormat="false" ht="15" hidden="false" customHeight="false" outlineLevel="0" collapsed="false">
      <c r="A7311" s="30" t="n">
        <v>1142.03125</v>
      </c>
      <c r="B7311" s="31" t="n">
        <v>26.9997</v>
      </c>
      <c r="C7311" s="32" t="n">
        <f aca="false">IF($A7311="","",IF(設定!$B$21="dB",10^($B7311/20),ABS($B7311)))</f>
        <v>22.3864381721482</v>
      </c>
      <c r="D7311" s="32" t="n">
        <f aca="false">IF($A7311="","",$A7311^2)</f>
        <v>1304235.37597656</v>
      </c>
      <c r="E7311" s="32" t="n">
        <f aca="false">IF($A7311="","",IF($C7311&lt;=0,"",1/$C7311^2))</f>
        <v>0.00199540014756729</v>
      </c>
      <c r="F7311" s="33" t="n">
        <f aca="false">IF(OR(ROW()-設定!$B$30&lt;2,ROW()+設定!$B$30&gt;13701,N($A7311)&lt;=0,N(INDEX($A$2:$A$13701,MIN(13700,MAX(1,ROW()-1+設定!$B$30))))&lt;=0,$A7311&lt;設定!$B$28,$A7311&gt;設定!$B$29),0,IF(AND($C7311&gt;=MAX(INDEX($C$1:$C$13701,MAX(1,ROW()-設定!$B$24)):INDEX($C$1:$C$13701,MAX(1,ROW()-1))),$C7311&gt;MAX(INDEX($C$1:$C$13701,MIN(13701,ROW()+1)):INDEX($C$1:$C$13701,MIN(13701,ROW()+設定!$B$24))),$C7311&gt;=設定!$B$32,$C7311&gt;=MAX(MIN(INDEX($C$1:$C$13701,MAX(1,ROW()-設定!$B$26)):INDEX($C$1:$C$13701,MAX(1,ROW()-1))),MIN(INDEX($C$1:$C$13701,MIN(13701,ROW()+1)):INDEX($C$1:$C$13701,MIN(13701,ROW()+設定!$B$26))))*10^(設定!$B$27/20)),1,0))</f>
        <v>0</v>
      </c>
      <c r="G7311" s="33" t="n">
        <f aca="false">$G7310+IF($F7311=1,1,0)</f>
        <v>4</v>
      </c>
      <c r="H7311" s="0" t="str">
        <f aca="false">IF($F7311=1,$G7311,"")</f>
        <v/>
      </c>
    </row>
    <row r="7312" customFormat="false" ht="15" hidden="false" customHeight="false" outlineLevel="0" collapsed="false">
      <c r="A7312" s="30" t="n">
        <v>1142.1875</v>
      </c>
      <c r="B7312" s="31" t="n">
        <v>26.8522</v>
      </c>
      <c r="C7312" s="32" t="n">
        <f aca="false">IF($A7312="","",IF(設定!$B$21="dB",10^($B7312/20),ABS($B7312)))</f>
        <v>22.0094910503062</v>
      </c>
      <c r="D7312" s="32" t="n">
        <f aca="false">IF($A7312="","",$A7312^2)</f>
        <v>1304592.28515625</v>
      </c>
      <c r="E7312" s="32" t="n">
        <f aca="false">IF($A7312="","",IF($C7312&lt;=0,"",1/$C7312^2))</f>
        <v>0.00206433416378353</v>
      </c>
      <c r="F7312" s="33" t="n">
        <f aca="false">IF(OR(ROW()-設定!$B$30&lt;2,ROW()+設定!$B$30&gt;13701,N($A7312)&lt;=0,N(INDEX($A$2:$A$13701,MIN(13700,MAX(1,ROW()-1+設定!$B$30))))&lt;=0,$A7312&lt;設定!$B$28,$A7312&gt;設定!$B$29),0,IF(AND($C7312&gt;=MAX(INDEX($C$1:$C$13701,MAX(1,ROW()-設定!$B$24)):INDEX($C$1:$C$13701,MAX(1,ROW()-1))),$C7312&gt;MAX(INDEX($C$1:$C$13701,MIN(13701,ROW()+1)):INDEX($C$1:$C$13701,MIN(13701,ROW()+設定!$B$24))),$C7312&gt;=設定!$B$32,$C7312&gt;=MAX(MIN(INDEX($C$1:$C$13701,MAX(1,ROW()-設定!$B$26)):INDEX($C$1:$C$13701,MAX(1,ROW()-1))),MIN(INDEX($C$1:$C$13701,MIN(13701,ROW()+1)):INDEX($C$1:$C$13701,MIN(13701,ROW()+設定!$B$26))))*10^(設定!$B$27/20)),1,0))</f>
        <v>0</v>
      </c>
      <c r="G7312" s="33" t="n">
        <f aca="false">$G7311+IF($F7312=1,1,0)</f>
        <v>4</v>
      </c>
      <c r="H7312" s="0" t="str">
        <f aca="false">IF($F7312=1,$G7312,"")</f>
        <v/>
      </c>
    </row>
    <row r="7313" customFormat="false" ht="15" hidden="false" customHeight="false" outlineLevel="0" collapsed="false">
      <c r="A7313" s="30" t="n">
        <v>1142.34375</v>
      </c>
      <c r="B7313" s="31" t="n">
        <v>26.7797</v>
      </c>
      <c r="C7313" s="32" t="n">
        <f aca="false">IF($A7313="","",IF(設定!$B$21="dB",10^($B7313/20),ABS($B7313)))</f>
        <v>21.8265452432455</v>
      </c>
      <c r="D7313" s="32" t="n">
        <f aca="false">IF($A7313="","",$A7313^2)</f>
        <v>1304949.24316406</v>
      </c>
      <c r="E7313" s="32" t="n">
        <f aca="false">IF($A7313="","",IF($C7313&lt;=0,"",1/$C7313^2))</f>
        <v>0.00209908487826202</v>
      </c>
      <c r="F7313" s="33" t="n">
        <f aca="false">IF(OR(ROW()-設定!$B$30&lt;2,ROW()+設定!$B$30&gt;13701,N($A7313)&lt;=0,N(INDEX($A$2:$A$13701,MIN(13700,MAX(1,ROW()-1+設定!$B$30))))&lt;=0,$A7313&lt;設定!$B$28,$A7313&gt;設定!$B$29),0,IF(AND($C7313&gt;=MAX(INDEX($C$1:$C$13701,MAX(1,ROW()-設定!$B$24)):INDEX($C$1:$C$13701,MAX(1,ROW()-1))),$C7313&gt;MAX(INDEX($C$1:$C$13701,MIN(13701,ROW()+1)):INDEX($C$1:$C$13701,MIN(13701,ROW()+設定!$B$24))),$C7313&gt;=設定!$B$32,$C7313&gt;=MAX(MIN(INDEX($C$1:$C$13701,MAX(1,ROW()-設定!$B$26)):INDEX($C$1:$C$13701,MAX(1,ROW()-1))),MIN(INDEX($C$1:$C$13701,MIN(13701,ROW()+1)):INDEX($C$1:$C$13701,MIN(13701,ROW()+設定!$B$26))))*10^(設定!$B$27/20)),1,0))</f>
        <v>0</v>
      </c>
      <c r="G7313" s="33" t="n">
        <f aca="false">$G7312+IF($F7313=1,1,0)</f>
        <v>4</v>
      </c>
      <c r="H7313" s="0" t="str">
        <f aca="false">IF($F7313=1,$G7313,"")</f>
        <v/>
      </c>
    </row>
    <row r="7314" customFormat="false" ht="15" hidden="false" customHeight="false" outlineLevel="0" collapsed="false">
      <c r="A7314" s="30" t="n">
        <v>1142.5</v>
      </c>
      <c r="B7314" s="31" t="n">
        <v>26.7711</v>
      </c>
      <c r="C7314" s="32" t="n">
        <f aca="false">IF($A7314="","",IF(設定!$B$21="dB",10^($B7314/20),ABS($B7314)))</f>
        <v>21.8049452228106</v>
      </c>
      <c r="D7314" s="32" t="n">
        <f aca="false">IF($A7314="","",$A7314^2)</f>
        <v>1305306.25</v>
      </c>
      <c r="E7314" s="32" t="n">
        <f aca="false">IF($A7314="","",IF($C7314&lt;=0,"",1/$C7314^2))</f>
        <v>0.00210324565306641</v>
      </c>
      <c r="F7314" s="33" t="n">
        <f aca="false">IF(OR(ROW()-設定!$B$30&lt;2,ROW()+設定!$B$30&gt;13701,N($A7314)&lt;=0,N(INDEX($A$2:$A$13701,MIN(13700,MAX(1,ROW()-1+設定!$B$30))))&lt;=0,$A7314&lt;設定!$B$28,$A7314&gt;設定!$B$29),0,IF(AND($C7314&gt;=MAX(INDEX($C$1:$C$13701,MAX(1,ROW()-設定!$B$24)):INDEX($C$1:$C$13701,MAX(1,ROW()-1))),$C7314&gt;MAX(INDEX($C$1:$C$13701,MIN(13701,ROW()+1)):INDEX($C$1:$C$13701,MIN(13701,ROW()+設定!$B$24))),$C7314&gt;=設定!$B$32,$C7314&gt;=MAX(MIN(INDEX($C$1:$C$13701,MAX(1,ROW()-設定!$B$26)):INDEX($C$1:$C$13701,MAX(1,ROW()-1))),MIN(INDEX($C$1:$C$13701,MIN(13701,ROW()+1)):INDEX($C$1:$C$13701,MIN(13701,ROW()+設定!$B$26))))*10^(設定!$B$27/20)),1,0))</f>
        <v>0</v>
      </c>
      <c r="G7314" s="33" t="n">
        <f aca="false">$G7313+IF($F7314=1,1,0)</f>
        <v>4</v>
      </c>
      <c r="H7314" s="0" t="str">
        <f aca="false">IF($F7314=1,$G7314,"")</f>
        <v/>
      </c>
    </row>
    <row r="7315" customFormat="false" ht="15" hidden="false" customHeight="false" outlineLevel="0" collapsed="false">
      <c r="A7315" s="30" t="n">
        <v>1142.65625</v>
      </c>
      <c r="B7315" s="31" t="n">
        <v>26.5647</v>
      </c>
      <c r="C7315" s="32" t="n">
        <f aca="false">IF($A7315="","",IF(設定!$B$21="dB",10^($B7315/20),ABS($B7315)))</f>
        <v>21.2929090958775</v>
      </c>
      <c r="D7315" s="32" t="n">
        <f aca="false">IF($A7315="","",$A7315^2)</f>
        <v>1305663.30566406</v>
      </c>
      <c r="E7315" s="32" t="n">
        <f aca="false">IF($A7315="","",IF($C7315&lt;=0,"",1/$C7315^2))</f>
        <v>0.0022056164897201</v>
      </c>
      <c r="F7315" s="33" t="n">
        <f aca="false">IF(OR(ROW()-設定!$B$30&lt;2,ROW()+設定!$B$30&gt;13701,N($A7315)&lt;=0,N(INDEX($A$2:$A$13701,MIN(13700,MAX(1,ROW()-1+設定!$B$30))))&lt;=0,$A7315&lt;設定!$B$28,$A7315&gt;設定!$B$29),0,IF(AND($C7315&gt;=MAX(INDEX($C$1:$C$13701,MAX(1,ROW()-設定!$B$24)):INDEX($C$1:$C$13701,MAX(1,ROW()-1))),$C7315&gt;MAX(INDEX($C$1:$C$13701,MIN(13701,ROW()+1)):INDEX($C$1:$C$13701,MIN(13701,ROW()+設定!$B$24))),$C7315&gt;=設定!$B$32,$C7315&gt;=MAX(MIN(INDEX($C$1:$C$13701,MAX(1,ROW()-設定!$B$26)):INDEX($C$1:$C$13701,MAX(1,ROW()-1))),MIN(INDEX($C$1:$C$13701,MIN(13701,ROW()+1)):INDEX($C$1:$C$13701,MIN(13701,ROW()+設定!$B$26))))*10^(設定!$B$27/20)),1,0))</f>
        <v>0</v>
      </c>
      <c r="G7315" s="33" t="n">
        <f aca="false">$G7314+IF($F7315=1,1,0)</f>
        <v>4</v>
      </c>
      <c r="H7315" s="0" t="str">
        <f aca="false">IF($F7315=1,$G7315,"")</f>
        <v/>
      </c>
    </row>
    <row r="7316" customFormat="false" ht="15" hidden="false" customHeight="false" outlineLevel="0" collapsed="false">
      <c r="A7316" s="30" t="n">
        <v>1142.8125</v>
      </c>
      <c r="B7316" s="31" t="n">
        <v>26.4325</v>
      </c>
      <c r="C7316" s="32" t="n">
        <f aca="false">IF($A7316="","",IF(設定!$B$21="dB",10^($B7316/20),ABS($B7316)))</f>
        <v>20.9712829547888</v>
      </c>
      <c r="D7316" s="32" t="n">
        <f aca="false">IF($A7316="","",$A7316^2)</f>
        <v>1306020.41015625</v>
      </c>
      <c r="E7316" s="32" t="n">
        <f aca="false">IF($A7316="","",IF($C7316&lt;=0,"",1/$C7316^2))</f>
        <v>0.00227378815629041</v>
      </c>
      <c r="F7316" s="33" t="n">
        <f aca="false">IF(OR(ROW()-設定!$B$30&lt;2,ROW()+設定!$B$30&gt;13701,N($A7316)&lt;=0,N(INDEX($A$2:$A$13701,MIN(13700,MAX(1,ROW()-1+設定!$B$30))))&lt;=0,$A7316&lt;設定!$B$28,$A7316&gt;設定!$B$29),0,IF(AND($C7316&gt;=MAX(INDEX($C$1:$C$13701,MAX(1,ROW()-設定!$B$24)):INDEX($C$1:$C$13701,MAX(1,ROW()-1))),$C7316&gt;MAX(INDEX($C$1:$C$13701,MIN(13701,ROW()+1)):INDEX($C$1:$C$13701,MIN(13701,ROW()+設定!$B$24))),$C7316&gt;=設定!$B$32,$C7316&gt;=MAX(MIN(INDEX($C$1:$C$13701,MAX(1,ROW()-設定!$B$26)):INDEX($C$1:$C$13701,MAX(1,ROW()-1))),MIN(INDEX($C$1:$C$13701,MIN(13701,ROW()+1)):INDEX($C$1:$C$13701,MIN(13701,ROW()+設定!$B$26))))*10^(設定!$B$27/20)),1,0))</f>
        <v>0</v>
      </c>
      <c r="G7316" s="33" t="n">
        <f aca="false">$G7315+IF($F7316=1,1,0)</f>
        <v>4</v>
      </c>
      <c r="H7316" s="0" t="str">
        <f aca="false">IF($F7316=1,$G7316,"")</f>
        <v/>
      </c>
    </row>
    <row r="7317" customFormat="false" ht="15" hidden="false" customHeight="false" outlineLevel="0" collapsed="false">
      <c r="A7317" s="30" t="n">
        <v>1142.96875</v>
      </c>
      <c r="B7317" s="31" t="n">
        <v>26.7243</v>
      </c>
      <c r="C7317" s="32" t="n">
        <f aca="false">IF($A7317="","",IF(設定!$B$21="dB",10^($B7317/20),ABS($B7317)))</f>
        <v>21.6877750497318</v>
      </c>
      <c r="D7317" s="32" t="n">
        <f aca="false">IF($A7317="","",$A7317^2)</f>
        <v>1306377.56347656</v>
      </c>
      <c r="E7317" s="32" t="n">
        <f aca="false">IF($A7317="","",IF($C7317&lt;=0,"",1/$C7317^2))</f>
        <v>0.00212603299363365</v>
      </c>
      <c r="F7317" s="33" t="n">
        <f aca="false">IF(OR(ROW()-設定!$B$30&lt;2,ROW()+設定!$B$30&gt;13701,N($A7317)&lt;=0,N(INDEX($A$2:$A$13701,MIN(13700,MAX(1,ROW()-1+設定!$B$30))))&lt;=0,$A7317&lt;設定!$B$28,$A7317&gt;設定!$B$29),0,IF(AND($C7317&gt;=MAX(INDEX($C$1:$C$13701,MAX(1,ROW()-設定!$B$24)):INDEX($C$1:$C$13701,MAX(1,ROW()-1))),$C7317&gt;MAX(INDEX($C$1:$C$13701,MIN(13701,ROW()+1)):INDEX($C$1:$C$13701,MIN(13701,ROW()+設定!$B$24))),$C7317&gt;=設定!$B$32,$C7317&gt;=MAX(MIN(INDEX($C$1:$C$13701,MAX(1,ROW()-設定!$B$26)):INDEX($C$1:$C$13701,MAX(1,ROW()-1))),MIN(INDEX($C$1:$C$13701,MIN(13701,ROW()+1)):INDEX($C$1:$C$13701,MIN(13701,ROW()+設定!$B$26))))*10^(設定!$B$27/20)),1,0))</f>
        <v>0</v>
      </c>
      <c r="G7317" s="33" t="n">
        <f aca="false">$G7316+IF($F7317=1,1,0)</f>
        <v>4</v>
      </c>
      <c r="H7317" s="0" t="str">
        <f aca="false">IF($F7317=1,$G7317,"")</f>
        <v/>
      </c>
    </row>
    <row r="7318" customFormat="false" ht="15" hidden="false" customHeight="false" outlineLevel="0" collapsed="false">
      <c r="A7318" s="30" t="n">
        <v>1143.125</v>
      </c>
      <c r="B7318" s="31" t="n">
        <v>26.5122</v>
      </c>
      <c r="C7318" s="32" t="n">
        <f aca="false">IF($A7318="","",IF(設定!$B$21="dB",10^($B7318/20),ABS($B7318)))</f>
        <v>21.1645968349498</v>
      </c>
      <c r="D7318" s="32" t="n">
        <f aca="false">IF($A7318="","",$A7318^2)</f>
        <v>1306734.765625</v>
      </c>
      <c r="E7318" s="32" t="n">
        <f aca="false">IF($A7318="","",IF($C7318&lt;=0,"",1/$C7318^2))</f>
        <v>0.00223244105153975</v>
      </c>
      <c r="F7318" s="33" t="n">
        <f aca="false">IF(OR(ROW()-設定!$B$30&lt;2,ROW()+設定!$B$30&gt;13701,N($A7318)&lt;=0,N(INDEX($A$2:$A$13701,MIN(13700,MAX(1,ROW()-1+設定!$B$30))))&lt;=0,$A7318&lt;設定!$B$28,$A7318&gt;設定!$B$29),0,IF(AND($C7318&gt;=MAX(INDEX($C$1:$C$13701,MAX(1,ROW()-設定!$B$24)):INDEX($C$1:$C$13701,MAX(1,ROW()-1))),$C7318&gt;MAX(INDEX($C$1:$C$13701,MIN(13701,ROW()+1)):INDEX($C$1:$C$13701,MIN(13701,ROW()+設定!$B$24))),$C7318&gt;=設定!$B$32,$C7318&gt;=MAX(MIN(INDEX($C$1:$C$13701,MAX(1,ROW()-設定!$B$26)):INDEX($C$1:$C$13701,MAX(1,ROW()-1))),MIN(INDEX($C$1:$C$13701,MIN(13701,ROW()+1)):INDEX($C$1:$C$13701,MIN(13701,ROW()+設定!$B$26))))*10^(設定!$B$27/20)),1,0))</f>
        <v>0</v>
      </c>
      <c r="G7318" s="33" t="n">
        <f aca="false">$G7317+IF($F7318=1,1,0)</f>
        <v>4</v>
      </c>
      <c r="H7318" s="0" t="str">
        <f aca="false">IF($F7318=1,$G7318,"")</f>
        <v/>
      </c>
    </row>
    <row r="7319" customFormat="false" ht="15" hidden="false" customHeight="false" outlineLevel="0" collapsed="false">
      <c r="A7319" s="30" t="n">
        <v>1143.28125</v>
      </c>
      <c r="B7319" s="31" t="n">
        <v>26.5737</v>
      </c>
      <c r="C7319" s="32" t="n">
        <f aca="false">IF($A7319="","",IF(設定!$B$21="dB",10^($B7319/20),ABS($B7319)))</f>
        <v>21.3149834610077</v>
      </c>
      <c r="D7319" s="32" t="n">
        <f aca="false">IF($A7319="","",$A7319^2)</f>
        <v>1307092.01660156</v>
      </c>
      <c r="E7319" s="32" t="n">
        <f aca="false">IF($A7319="","",IF($C7319&lt;=0,"",1/$C7319^2))</f>
        <v>0.00220105046481649</v>
      </c>
      <c r="F7319" s="33" t="n">
        <f aca="false">IF(OR(ROW()-設定!$B$30&lt;2,ROW()+設定!$B$30&gt;13701,N($A7319)&lt;=0,N(INDEX($A$2:$A$13701,MIN(13700,MAX(1,ROW()-1+設定!$B$30))))&lt;=0,$A7319&lt;設定!$B$28,$A7319&gt;設定!$B$29),0,IF(AND($C7319&gt;=MAX(INDEX($C$1:$C$13701,MAX(1,ROW()-設定!$B$24)):INDEX($C$1:$C$13701,MAX(1,ROW()-1))),$C7319&gt;MAX(INDEX($C$1:$C$13701,MIN(13701,ROW()+1)):INDEX($C$1:$C$13701,MIN(13701,ROW()+設定!$B$24))),$C7319&gt;=設定!$B$32,$C7319&gt;=MAX(MIN(INDEX($C$1:$C$13701,MAX(1,ROW()-設定!$B$26)):INDEX($C$1:$C$13701,MAX(1,ROW()-1))),MIN(INDEX($C$1:$C$13701,MIN(13701,ROW()+1)):INDEX($C$1:$C$13701,MIN(13701,ROW()+設定!$B$26))))*10^(設定!$B$27/20)),1,0))</f>
        <v>0</v>
      </c>
      <c r="G7319" s="33" t="n">
        <f aca="false">$G7318+IF($F7319=1,1,0)</f>
        <v>4</v>
      </c>
      <c r="H7319" s="0" t="str">
        <f aca="false">IF($F7319=1,$G7319,"")</f>
        <v/>
      </c>
    </row>
    <row r="7320" customFormat="false" ht="15" hidden="false" customHeight="false" outlineLevel="0" collapsed="false">
      <c r="A7320" s="30" t="n">
        <v>1143.4375</v>
      </c>
      <c r="B7320" s="31" t="n">
        <v>26.4097</v>
      </c>
      <c r="C7320" s="32" t="n">
        <f aca="false">IF($A7320="","",IF(設定!$B$21="dB",10^($B7320/20),ABS($B7320)))</f>
        <v>20.9163066349147</v>
      </c>
      <c r="D7320" s="32" t="n">
        <f aca="false">IF($A7320="","",$A7320^2)</f>
        <v>1307449.31640625</v>
      </c>
      <c r="E7320" s="32" t="n">
        <f aca="false">IF($A7320="","",IF($C7320&lt;=0,"",1/$C7320^2))</f>
        <v>0.00228575669240066</v>
      </c>
      <c r="F7320" s="33" t="n">
        <f aca="false">IF(OR(ROW()-設定!$B$30&lt;2,ROW()+設定!$B$30&gt;13701,N($A7320)&lt;=0,N(INDEX($A$2:$A$13701,MIN(13700,MAX(1,ROW()-1+設定!$B$30))))&lt;=0,$A7320&lt;設定!$B$28,$A7320&gt;設定!$B$29),0,IF(AND($C7320&gt;=MAX(INDEX($C$1:$C$13701,MAX(1,ROW()-設定!$B$24)):INDEX($C$1:$C$13701,MAX(1,ROW()-1))),$C7320&gt;MAX(INDEX($C$1:$C$13701,MIN(13701,ROW()+1)):INDEX($C$1:$C$13701,MIN(13701,ROW()+設定!$B$24))),$C7320&gt;=設定!$B$32,$C7320&gt;=MAX(MIN(INDEX($C$1:$C$13701,MAX(1,ROW()-設定!$B$26)):INDEX($C$1:$C$13701,MAX(1,ROW()-1))),MIN(INDEX($C$1:$C$13701,MIN(13701,ROW()+1)):INDEX($C$1:$C$13701,MIN(13701,ROW()+設定!$B$26))))*10^(設定!$B$27/20)),1,0))</f>
        <v>0</v>
      </c>
      <c r="G7320" s="33" t="n">
        <f aca="false">$G7319+IF($F7320=1,1,0)</f>
        <v>4</v>
      </c>
      <c r="H7320" s="0" t="str">
        <f aca="false">IF($F7320=1,$G7320,"")</f>
        <v/>
      </c>
    </row>
    <row r="7321" customFormat="false" ht="15" hidden="false" customHeight="false" outlineLevel="0" collapsed="false">
      <c r="A7321" s="30" t="n">
        <v>1143.59375</v>
      </c>
      <c r="B7321" s="31" t="n">
        <v>26.3502</v>
      </c>
      <c r="C7321" s="32" t="n">
        <f aca="false">IF($A7321="","",IF(設定!$B$21="dB",10^($B7321/20),ABS($B7321)))</f>
        <v>20.7735155780917</v>
      </c>
      <c r="D7321" s="32" t="n">
        <f aca="false">IF($A7321="","",$A7321^2)</f>
        <v>1307806.66503906</v>
      </c>
      <c r="E7321" s="32" t="n">
        <f aca="false">IF($A7321="","",IF($C7321&lt;=0,"",1/$C7321^2))</f>
        <v>0.00231728793245825</v>
      </c>
      <c r="F7321" s="33" t="n">
        <f aca="false">IF(OR(ROW()-設定!$B$30&lt;2,ROW()+設定!$B$30&gt;13701,N($A7321)&lt;=0,N(INDEX($A$2:$A$13701,MIN(13700,MAX(1,ROW()-1+設定!$B$30))))&lt;=0,$A7321&lt;設定!$B$28,$A7321&gt;設定!$B$29),0,IF(AND($C7321&gt;=MAX(INDEX($C$1:$C$13701,MAX(1,ROW()-設定!$B$24)):INDEX($C$1:$C$13701,MAX(1,ROW()-1))),$C7321&gt;MAX(INDEX($C$1:$C$13701,MIN(13701,ROW()+1)):INDEX($C$1:$C$13701,MIN(13701,ROW()+設定!$B$24))),$C7321&gt;=設定!$B$32,$C7321&gt;=MAX(MIN(INDEX($C$1:$C$13701,MAX(1,ROW()-設定!$B$26)):INDEX($C$1:$C$13701,MAX(1,ROW()-1))),MIN(INDEX($C$1:$C$13701,MIN(13701,ROW()+1)):INDEX($C$1:$C$13701,MIN(13701,ROW()+設定!$B$26))))*10^(設定!$B$27/20)),1,0))</f>
        <v>0</v>
      </c>
      <c r="G7321" s="33" t="n">
        <f aca="false">$G7320+IF($F7321=1,1,0)</f>
        <v>4</v>
      </c>
      <c r="H7321" s="0" t="str">
        <f aca="false">IF($F7321=1,$G7321,"")</f>
        <v/>
      </c>
    </row>
    <row r="7322" customFormat="false" ht="15" hidden="false" customHeight="false" outlineLevel="0" collapsed="false">
      <c r="A7322" s="30" t="n">
        <v>1143.75</v>
      </c>
      <c r="B7322" s="31" t="n">
        <v>26.3413</v>
      </c>
      <c r="C7322" s="32" t="n">
        <f aca="false">IF($A7322="","",IF(設定!$B$21="dB",10^($B7322/20),ABS($B7322)))</f>
        <v>20.7522408891638</v>
      </c>
      <c r="D7322" s="32" t="n">
        <f aca="false">IF($A7322="","",$A7322^2)</f>
        <v>1308164.0625</v>
      </c>
      <c r="E7322" s="32" t="n">
        <f aca="false">IF($A7322="","",IF($C7322&lt;=0,"",1/$C7322^2))</f>
        <v>0.00232204162152186</v>
      </c>
      <c r="F7322" s="33" t="n">
        <f aca="false">IF(OR(ROW()-設定!$B$30&lt;2,ROW()+設定!$B$30&gt;13701,N($A7322)&lt;=0,N(INDEX($A$2:$A$13701,MIN(13700,MAX(1,ROW()-1+設定!$B$30))))&lt;=0,$A7322&lt;設定!$B$28,$A7322&gt;設定!$B$29),0,IF(AND($C7322&gt;=MAX(INDEX($C$1:$C$13701,MAX(1,ROW()-設定!$B$24)):INDEX($C$1:$C$13701,MAX(1,ROW()-1))),$C7322&gt;MAX(INDEX($C$1:$C$13701,MIN(13701,ROW()+1)):INDEX($C$1:$C$13701,MIN(13701,ROW()+設定!$B$24))),$C7322&gt;=設定!$B$32,$C7322&gt;=MAX(MIN(INDEX($C$1:$C$13701,MAX(1,ROW()-設定!$B$26)):INDEX($C$1:$C$13701,MAX(1,ROW()-1))),MIN(INDEX($C$1:$C$13701,MIN(13701,ROW()+1)):INDEX($C$1:$C$13701,MIN(13701,ROW()+設定!$B$26))))*10^(設定!$B$27/20)),1,0))</f>
        <v>0</v>
      </c>
      <c r="G7322" s="33" t="n">
        <f aca="false">$G7321+IF($F7322=1,1,0)</f>
        <v>4</v>
      </c>
      <c r="H7322" s="0" t="str">
        <f aca="false">IF($F7322=1,$G7322,"")</f>
        <v/>
      </c>
    </row>
    <row r="7323" customFormat="false" ht="15" hidden="false" customHeight="false" outlineLevel="0" collapsed="false">
      <c r="A7323" s="30" t="n">
        <v>1143.90625</v>
      </c>
      <c r="B7323" s="31" t="n">
        <v>26.2847</v>
      </c>
      <c r="C7323" s="32" t="n">
        <f aca="false">IF($A7323="","",IF(設定!$B$21="dB",10^($B7323/20),ABS($B7323)))</f>
        <v>20.6174523729219</v>
      </c>
      <c r="D7323" s="32" t="n">
        <f aca="false">IF($A7323="","",$A7323^2)</f>
        <v>1308521.50878906</v>
      </c>
      <c r="E7323" s="32" t="n">
        <f aca="false">IF($A7323="","",IF($C7323&lt;=0,"",1/$C7323^2))</f>
        <v>0.00235250199285695</v>
      </c>
      <c r="F7323" s="33" t="n">
        <f aca="false">IF(OR(ROW()-設定!$B$30&lt;2,ROW()+設定!$B$30&gt;13701,N($A7323)&lt;=0,N(INDEX($A$2:$A$13701,MIN(13700,MAX(1,ROW()-1+設定!$B$30))))&lt;=0,$A7323&lt;設定!$B$28,$A7323&gt;設定!$B$29),0,IF(AND($C7323&gt;=MAX(INDEX($C$1:$C$13701,MAX(1,ROW()-設定!$B$24)):INDEX($C$1:$C$13701,MAX(1,ROW()-1))),$C7323&gt;MAX(INDEX($C$1:$C$13701,MIN(13701,ROW()+1)):INDEX($C$1:$C$13701,MIN(13701,ROW()+設定!$B$24))),$C7323&gt;=設定!$B$32,$C7323&gt;=MAX(MIN(INDEX($C$1:$C$13701,MAX(1,ROW()-設定!$B$26)):INDEX($C$1:$C$13701,MAX(1,ROW()-1))),MIN(INDEX($C$1:$C$13701,MIN(13701,ROW()+1)):INDEX($C$1:$C$13701,MIN(13701,ROW()+設定!$B$26))))*10^(設定!$B$27/20)),1,0))</f>
        <v>0</v>
      </c>
      <c r="G7323" s="33" t="n">
        <f aca="false">$G7322+IF($F7323=1,1,0)</f>
        <v>4</v>
      </c>
      <c r="H7323" s="0" t="str">
        <f aca="false">IF($F7323=1,$G7323,"")</f>
        <v/>
      </c>
    </row>
    <row r="7324" customFormat="false" ht="15" hidden="false" customHeight="false" outlineLevel="0" collapsed="false">
      <c r="A7324" s="30" t="n">
        <v>1144.0625</v>
      </c>
      <c r="B7324" s="31" t="n">
        <v>26.0271</v>
      </c>
      <c r="C7324" s="32" t="n">
        <f aca="false">IF($A7324="","",IF(設定!$B$21="dB",10^($B7324/20),ABS($B7324)))</f>
        <v>20.0149726044621</v>
      </c>
      <c r="D7324" s="32" t="n">
        <f aca="false">IF($A7324="","",$A7324^2)</f>
        <v>1308879.00390625</v>
      </c>
      <c r="E7324" s="32" t="n">
        <f aca="false">IF($A7324="","",IF($C7324&lt;=0,"",1/$C7324^2))</f>
        <v>0.00249626104804681</v>
      </c>
      <c r="F7324" s="33" t="n">
        <f aca="false">IF(OR(ROW()-設定!$B$30&lt;2,ROW()+設定!$B$30&gt;13701,N($A7324)&lt;=0,N(INDEX($A$2:$A$13701,MIN(13700,MAX(1,ROW()-1+設定!$B$30))))&lt;=0,$A7324&lt;設定!$B$28,$A7324&gt;設定!$B$29),0,IF(AND($C7324&gt;=MAX(INDEX($C$1:$C$13701,MAX(1,ROW()-設定!$B$24)):INDEX($C$1:$C$13701,MAX(1,ROW()-1))),$C7324&gt;MAX(INDEX($C$1:$C$13701,MIN(13701,ROW()+1)):INDEX($C$1:$C$13701,MIN(13701,ROW()+設定!$B$24))),$C7324&gt;=設定!$B$32,$C7324&gt;=MAX(MIN(INDEX($C$1:$C$13701,MAX(1,ROW()-設定!$B$26)):INDEX($C$1:$C$13701,MAX(1,ROW()-1))),MIN(INDEX($C$1:$C$13701,MIN(13701,ROW()+1)):INDEX($C$1:$C$13701,MIN(13701,ROW()+設定!$B$26))))*10^(設定!$B$27/20)),1,0))</f>
        <v>0</v>
      </c>
      <c r="G7324" s="33" t="n">
        <f aca="false">$G7323+IF($F7324=1,1,0)</f>
        <v>4</v>
      </c>
      <c r="H7324" s="0" t="str">
        <f aca="false">IF($F7324=1,$G7324,"")</f>
        <v/>
      </c>
    </row>
    <row r="7325" customFormat="false" ht="15" hidden="false" customHeight="false" outlineLevel="0" collapsed="false">
      <c r="A7325" s="30" t="n">
        <v>1144.21875</v>
      </c>
      <c r="B7325" s="31" t="n">
        <v>26.2124</v>
      </c>
      <c r="C7325" s="32" t="n">
        <f aca="false">IF($A7325="","",IF(設定!$B$21="dB",10^($B7325/20),ABS($B7325)))</f>
        <v>20.4465481696182</v>
      </c>
      <c r="D7325" s="32" t="n">
        <f aca="false">IF($A7325="","",$A7325^2)</f>
        <v>1309236.54785156</v>
      </c>
      <c r="E7325" s="32" t="n">
        <f aca="false">IF($A7325="","",IF($C7325&lt;=0,"",1/$C7325^2))</f>
        <v>0.00239199352662058</v>
      </c>
      <c r="F7325" s="33" t="n">
        <f aca="false">IF(OR(ROW()-設定!$B$30&lt;2,ROW()+設定!$B$30&gt;13701,N($A7325)&lt;=0,N(INDEX($A$2:$A$13701,MIN(13700,MAX(1,ROW()-1+設定!$B$30))))&lt;=0,$A7325&lt;設定!$B$28,$A7325&gt;設定!$B$29),0,IF(AND($C7325&gt;=MAX(INDEX($C$1:$C$13701,MAX(1,ROW()-設定!$B$24)):INDEX($C$1:$C$13701,MAX(1,ROW()-1))),$C7325&gt;MAX(INDEX($C$1:$C$13701,MIN(13701,ROW()+1)):INDEX($C$1:$C$13701,MIN(13701,ROW()+設定!$B$24))),$C7325&gt;=設定!$B$32,$C7325&gt;=MAX(MIN(INDEX($C$1:$C$13701,MAX(1,ROW()-設定!$B$26)):INDEX($C$1:$C$13701,MAX(1,ROW()-1))),MIN(INDEX($C$1:$C$13701,MIN(13701,ROW()+1)):INDEX($C$1:$C$13701,MIN(13701,ROW()+設定!$B$26))))*10^(設定!$B$27/20)),1,0))</f>
        <v>0</v>
      </c>
      <c r="G7325" s="33" t="n">
        <f aca="false">$G7324+IF($F7325=1,1,0)</f>
        <v>4</v>
      </c>
      <c r="H7325" s="0" t="str">
        <f aca="false">IF($F7325=1,$G7325,"")</f>
        <v/>
      </c>
    </row>
    <row r="7326" customFormat="false" ht="15" hidden="false" customHeight="false" outlineLevel="0" collapsed="false">
      <c r="A7326" s="30" t="n">
        <v>1144.375</v>
      </c>
      <c r="B7326" s="31" t="n">
        <v>25.93</v>
      </c>
      <c r="C7326" s="32" t="n">
        <f aca="false">IF($A7326="","",IF(設定!$B$21="dB",10^($B7326/20),ABS($B7326)))</f>
        <v>19.7924702123758</v>
      </c>
      <c r="D7326" s="32" t="n">
        <f aca="false">IF($A7326="","",$A7326^2)</f>
        <v>1309594.140625</v>
      </c>
      <c r="E7326" s="32" t="n">
        <f aca="false">IF($A7326="","",IF($C7326&lt;=0,"",1/$C7326^2))</f>
        <v>0.00255270130266125</v>
      </c>
      <c r="F7326" s="33" t="n">
        <f aca="false">IF(OR(ROW()-設定!$B$30&lt;2,ROW()+設定!$B$30&gt;13701,N($A7326)&lt;=0,N(INDEX($A$2:$A$13701,MIN(13700,MAX(1,ROW()-1+設定!$B$30))))&lt;=0,$A7326&lt;設定!$B$28,$A7326&gt;設定!$B$29),0,IF(AND($C7326&gt;=MAX(INDEX($C$1:$C$13701,MAX(1,ROW()-設定!$B$24)):INDEX($C$1:$C$13701,MAX(1,ROW()-1))),$C7326&gt;MAX(INDEX($C$1:$C$13701,MIN(13701,ROW()+1)):INDEX($C$1:$C$13701,MIN(13701,ROW()+設定!$B$24))),$C7326&gt;=設定!$B$32,$C7326&gt;=MAX(MIN(INDEX($C$1:$C$13701,MAX(1,ROW()-設定!$B$26)):INDEX($C$1:$C$13701,MAX(1,ROW()-1))),MIN(INDEX($C$1:$C$13701,MIN(13701,ROW()+1)):INDEX($C$1:$C$13701,MIN(13701,ROW()+設定!$B$26))))*10^(設定!$B$27/20)),1,0))</f>
        <v>0</v>
      </c>
      <c r="G7326" s="33" t="n">
        <f aca="false">$G7325+IF($F7326=1,1,0)</f>
        <v>4</v>
      </c>
      <c r="H7326" s="0" t="str">
        <f aca="false">IF($F7326=1,$G7326,"")</f>
        <v/>
      </c>
    </row>
    <row r="7327" customFormat="false" ht="15" hidden="false" customHeight="false" outlineLevel="0" collapsed="false">
      <c r="A7327" s="30" t="n">
        <v>1144.53125</v>
      </c>
      <c r="B7327" s="31" t="n">
        <v>25.9903</v>
      </c>
      <c r="C7327" s="32" t="n">
        <f aca="false">IF($A7327="","",IF(設定!$B$21="dB",10^($B7327/20),ABS($B7327)))</f>
        <v>19.9303534197798</v>
      </c>
      <c r="D7327" s="32" t="n">
        <f aca="false">IF($A7327="","",$A7327^2)</f>
        <v>1309951.78222656</v>
      </c>
      <c r="E7327" s="32" t="n">
        <f aca="false">IF($A7327="","",IF($C7327&lt;=0,"",1/$C7327^2))</f>
        <v>0.00251750301880464</v>
      </c>
      <c r="F7327" s="33" t="n">
        <f aca="false">IF(OR(ROW()-設定!$B$30&lt;2,ROW()+設定!$B$30&gt;13701,N($A7327)&lt;=0,N(INDEX($A$2:$A$13701,MIN(13700,MAX(1,ROW()-1+設定!$B$30))))&lt;=0,$A7327&lt;設定!$B$28,$A7327&gt;設定!$B$29),0,IF(AND($C7327&gt;=MAX(INDEX($C$1:$C$13701,MAX(1,ROW()-設定!$B$24)):INDEX($C$1:$C$13701,MAX(1,ROW()-1))),$C7327&gt;MAX(INDEX($C$1:$C$13701,MIN(13701,ROW()+1)):INDEX($C$1:$C$13701,MIN(13701,ROW()+設定!$B$24))),$C7327&gt;=設定!$B$32,$C7327&gt;=MAX(MIN(INDEX($C$1:$C$13701,MAX(1,ROW()-設定!$B$26)):INDEX($C$1:$C$13701,MAX(1,ROW()-1))),MIN(INDEX($C$1:$C$13701,MIN(13701,ROW()+1)):INDEX($C$1:$C$13701,MIN(13701,ROW()+設定!$B$26))))*10^(設定!$B$27/20)),1,0))</f>
        <v>0</v>
      </c>
      <c r="G7327" s="33" t="n">
        <f aca="false">$G7326+IF($F7327=1,1,0)</f>
        <v>4</v>
      </c>
      <c r="H7327" s="0" t="str">
        <f aca="false">IF($F7327=1,$G7327,"")</f>
        <v/>
      </c>
    </row>
    <row r="7328" customFormat="false" ht="15" hidden="false" customHeight="false" outlineLevel="0" collapsed="false">
      <c r="A7328" s="30" t="n">
        <v>1144.6875</v>
      </c>
      <c r="B7328" s="31" t="n">
        <v>26.1669</v>
      </c>
      <c r="C7328" s="32" t="n">
        <f aca="false">IF($A7328="","",IF(設定!$B$21="dB",10^($B7328/20),ABS($B7328)))</f>
        <v>20.3397214023424</v>
      </c>
      <c r="D7328" s="32" t="n">
        <f aca="false">IF($A7328="","",$A7328^2)</f>
        <v>1310309.47265625</v>
      </c>
      <c r="E7328" s="32" t="n">
        <f aca="false">IF($A7328="","",IF($C7328&lt;=0,"",1/$C7328^2))</f>
        <v>0.00241718560921915</v>
      </c>
      <c r="F7328" s="33" t="n">
        <f aca="false">IF(OR(ROW()-設定!$B$30&lt;2,ROW()+設定!$B$30&gt;13701,N($A7328)&lt;=0,N(INDEX($A$2:$A$13701,MIN(13700,MAX(1,ROW()-1+設定!$B$30))))&lt;=0,$A7328&lt;設定!$B$28,$A7328&gt;設定!$B$29),0,IF(AND($C7328&gt;=MAX(INDEX($C$1:$C$13701,MAX(1,ROW()-設定!$B$24)):INDEX($C$1:$C$13701,MAX(1,ROW()-1))),$C7328&gt;MAX(INDEX($C$1:$C$13701,MIN(13701,ROW()+1)):INDEX($C$1:$C$13701,MIN(13701,ROW()+設定!$B$24))),$C7328&gt;=設定!$B$32,$C7328&gt;=MAX(MIN(INDEX($C$1:$C$13701,MAX(1,ROW()-設定!$B$26)):INDEX($C$1:$C$13701,MAX(1,ROW()-1))),MIN(INDEX($C$1:$C$13701,MIN(13701,ROW()+1)):INDEX($C$1:$C$13701,MIN(13701,ROW()+設定!$B$26))))*10^(設定!$B$27/20)),1,0))</f>
        <v>0</v>
      </c>
      <c r="G7328" s="33" t="n">
        <f aca="false">$G7327+IF($F7328=1,1,0)</f>
        <v>4</v>
      </c>
      <c r="H7328" s="0" t="str">
        <f aca="false">IF($F7328=1,$G7328,"")</f>
        <v/>
      </c>
    </row>
    <row r="7329" customFormat="false" ht="15" hidden="false" customHeight="false" outlineLevel="0" collapsed="false">
      <c r="A7329" s="30" t="n">
        <v>1144.84375</v>
      </c>
      <c r="B7329" s="31" t="n">
        <v>25.8589</v>
      </c>
      <c r="C7329" s="32" t="n">
        <f aca="false">IF($A7329="","",IF(設定!$B$21="dB",10^($B7329/20),ABS($B7329)))</f>
        <v>19.63111648354</v>
      </c>
      <c r="D7329" s="32" t="n">
        <f aca="false">IF($A7329="","",$A7329^2)</f>
        <v>1310667.21191406</v>
      </c>
      <c r="E7329" s="32" t="n">
        <f aca="false">IF($A7329="","",IF($C7329&lt;=0,"",1/$C7329^2))</f>
        <v>0.00259483651039805</v>
      </c>
      <c r="F7329" s="33" t="n">
        <f aca="false">IF(OR(ROW()-設定!$B$30&lt;2,ROW()+設定!$B$30&gt;13701,N($A7329)&lt;=0,N(INDEX($A$2:$A$13701,MIN(13700,MAX(1,ROW()-1+設定!$B$30))))&lt;=0,$A7329&lt;設定!$B$28,$A7329&gt;設定!$B$29),0,IF(AND($C7329&gt;=MAX(INDEX($C$1:$C$13701,MAX(1,ROW()-設定!$B$24)):INDEX($C$1:$C$13701,MAX(1,ROW()-1))),$C7329&gt;MAX(INDEX($C$1:$C$13701,MIN(13701,ROW()+1)):INDEX($C$1:$C$13701,MIN(13701,ROW()+設定!$B$24))),$C7329&gt;=設定!$B$32,$C7329&gt;=MAX(MIN(INDEX($C$1:$C$13701,MAX(1,ROW()-設定!$B$26)):INDEX($C$1:$C$13701,MAX(1,ROW()-1))),MIN(INDEX($C$1:$C$13701,MIN(13701,ROW()+1)):INDEX($C$1:$C$13701,MIN(13701,ROW()+設定!$B$26))))*10^(設定!$B$27/20)),1,0))</f>
        <v>0</v>
      </c>
      <c r="G7329" s="33" t="n">
        <f aca="false">$G7328+IF($F7329=1,1,0)</f>
        <v>4</v>
      </c>
      <c r="H7329" s="0" t="str">
        <f aca="false">IF($F7329=1,$G7329,"")</f>
        <v/>
      </c>
    </row>
    <row r="7330" customFormat="false" ht="15" hidden="false" customHeight="false" outlineLevel="0" collapsed="false">
      <c r="A7330" s="30" t="n">
        <v>1145</v>
      </c>
      <c r="B7330" s="31" t="n">
        <v>25.9601</v>
      </c>
      <c r="C7330" s="32" t="n">
        <f aca="false">IF($A7330="","",IF(設定!$B$21="dB",10^($B7330/20),ABS($B7330)))</f>
        <v>19.8611778325175</v>
      </c>
      <c r="D7330" s="32" t="n">
        <f aca="false">IF($A7330="","",$A7330^2)</f>
        <v>1311025</v>
      </c>
      <c r="E7330" s="32" t="n">
        <f aca="false">IF($A7330="","",IF($C7330&lt;=0,"",1/$C7330^2))</f>
        <v>0.00253507025767602</v>
      </c>
      <c r="F7330" s="33" t="n">
        <f aca="false">IF(OR(ROW()-設定!$B$30&lt;2,ROW()+設定!$B$30&gt;13701,N($A7330)&lt;=0,N(INDEX($A$2:$A$13701,MIN(13700,MAX(1,ROW()-1+設定!$B$30))))&lt;=0,$A7330&lt;設定!$B$28,$A7330&gt;設定!$B$29),0,IF(AND($C7330&gt;=MAX(INDEX($C$1:$C$13701,MAX(1,ROW()-設定!$B$24)):INDEX($C$1:$C$13701,MAX(1,ROW()-1))),$C7330&gt;MAX(INDEX($C$1:$C$13701,MIN(13701,ROW()+1)):INDEX($C$1:$C$13701,MIN(13701,ROW()+設定!$B$24))),$C7330&gt;=設定!$B$32,$C7330&gt;=MAX(MIN(INDEX($C$1:$C$13701,MAX(1,ROW()-設定!$B$26)):INDEX($C$1:$C$13701,MAX(1,ROW()-1))),MIN(INDEX($C$1:$C$13701,MIN(13701,ROW()+1)):INDEX($C$1:$C$13701,MIN(13701,ROW()+設定!$B$26))))*10^(設定!$B$27/20)),1,0))</f>
        <v>0</v>
      </c>
      <c r="G7330" s="33" t="n">
        <f aca="false">$G7329+IF($F7330=1,1,0)</f>
        <v>4</v>
      </c>
      <c r="H7330" s="0" t="str">
        <f aca="false">IF($F7330=1,$G7330,"")</f>
        <v/>
      </c>
    </row>
    <row r="7331" customFormat="false" ht="15" hidden="false" customHeight="false" outlineLevel="0" collapsed="false">
      <c r="A7331" s="30" t="n">
        <v>1145.15625</v>
      </c>
      <c r="B7331" s="31" t="n">
        <v>25.6978</v>
      </c>
      <c r="C7331" s="32" t="n">
        <f aca="false">IF($A7331="","",IF(設定!$B$21="dB",10^($B7331/20),ABS($B7331)))</f>
        <v>19.2703676309947</v>
      </c>
      <c r="D7331" s="32" t="n">
        <f aca="false">IF($A7331="","",$A7331^2)</f>
        <v>1311382.83691406</v>
      </c>
      <c r="E7331" s="32" t="n">
        <f aca="false">IF($A7331="","",IF($C7331&lt;=0,"",1/$C7331^2))</f>
        <v>0.00269289859666682</v>
      </c>
      <c r="F7331" s="33" t="n">
        <f aca="false">IF(OR(ROW()-設定!$B$30&lt;2,ROW()+設定!$B$30&gt;13701,N($A7331)&lt;=0,N(INDEX($A$2:$A$13701,MIN(13700,MAX(1,ROW()-1+設定!$B$30))))&lt;=0,$A7331&lt;設定!$B$28,$A7331&gt;設定!$B$29),0,IF(AND($C7331&gt;=MAX(INDEX($C$1:$C$13701,MAX(1,ROW()-設定!$B$24)):INDEX($C$1:$C$13701,MAX(1,ROW()-1))),$C7331&gt;MAX(INDEX($C$1:$C$13701,MIN(13701,ROW()+1)):INDEX($C$1:$C$13701,MIN(13701,ROW()+設定!$B$24))),$C7331&gt;=設定!$B$32,$C7331&gt;=MAX(MIN(INDEX($C$1:$C$13701,MAX(1,ROW()-設定!$B$26)):INDEX($C$1:$C$13701,MAX(1,ROW()-1))),MIN(INDEX($C$1:$C$13701,MIN(13701,ROW()+1)):INDEX($C$1:$C$13701,MIN(13701,ROW()+設定!$B$26))))*10^(設定!$B$27/20)),1,0))</f>
        <v>0</v>
      </c>
      <c r="G7331" s="33" t="n">
        <f aca="false">$G7330+IF($F7331=1,1,0)</f>
        <v>4</v>
      </c>
      <c r="H7331" s="0" t="str">
        <f aca="false">IF($F7331=1,$G7331,"")</f>
        <v/>
      </c>
    </row>
    <row r="7332" customFormat="false" ht="15" hidden="false" customHeight="false" outlineLevel="0" collapsed="false">
      <c r="A7332" s="30" t="n">
        <v>1145.3125</v>
      </c>
      <c r="B7332" s="31" t="n">
        <v>25.7374</v>
      </c>
      <c r="C7332" s="32" t="n">
        <f aca="false">IF($A7332="","",IF(設定!$B$21="dB",10^($B7332/20),ABS($B7332)))</f>
        <v>19.3584240976644</v>
      </c>
      <c r="D7332" s="32" t="n">
        <f aca="false">IF($A7332="","",$A7332^2)</f>
        <v>1311740.72265625</v>
      </c>
      <c r="E7332" s="32" t="n">
        <f aca="false">IF($A7332="","",IF($C7332&lt;=0,"",1/$C7332^2))</f>
        <v>0.0026684557164706</v>
      </c>
      <c r="F7332" s="33" t="n">
        <f aca="false">IF(OR(ROW()-設定!$B$30&lt;2,ROW()+設定!$B$30&gt;13701,N($A7332)&lt;=0,N(INDEX($A$2:$A$13701,MIN(13700,MAX(1,ROW()-1+設定!$B$30))))&lt;=0,$A7332&lt;設定!$B$28,$A7332&gt;設定!$B$29),0,IF(AND($C7332&gt;=MAX(INDEX($C$1:$C$13701,MAX(1,ROW()-設定!$B$24)):INDEX($C$1:$C$13701,MAX(1,ROW()-1))),$C7332&gt;MAX(INDEX($C$1:$C$13701,MIN(13701,ROW()+1)):INDEX($C$1:$C$13701,MIN(13701,ROW()+設定!$B$24))),$C7332&gt;=設定!$B$32,$C7332&gt;=MAX(MIN(INDEX($C$1:$C$13701,MAX(1,ROW()-設定!$B$26)):INDEX($C$1:$C$13701,MAX(1,ROW()-1))),MIN(INDEX($C$1:$C$13701,MIN(13701,ROW()+1)):INDEX($C$1:$C$13701,MIN(13701,ROW()+設定!$B$26))))*10^(設定!$B$27/20)),1,0))</f>
        <v>0</v>
      </c>
      <c r="G7332" s="33" t="n">
        <f aca="false">$G7331+IF($F7332=1,1,0)</f>
        <v>4</v>
      </c>
      <c r="H7332" s="0" t="str">
        <f aca="false">IF($F7332=1,$G7332,"")</f>
        <v/>
      </c>
    </row>
    <row r="7333" customFormat="false" ht="15" hidden="false" customHeight="false" outlineLevel="0" collapsed="false">
      <c r="A7333" s="30" t="n">
        <v>1145.46875</v>
      </c>
      <c r="B7333" s="31" t="n">
        <v>25.6222</v>
      </c>
      <c r="C7333" s="32" t="n">
        <f aca="false">IF($A7333="","",IF(設定!$B$21="dB",10^($B7333/20),ABS($B7333)))</f>
        <v>19.1033705579352</v>
      </c>
      <c r="D7333" s="32" t="n">
        <f aca="false">IF($A7333="","",$A7333^2)</f>
        <v>1312098.65722656</v>
      </c>
      <c r="E7333" s="32" t="n">
        <f aca="false">IF($A7333="","",IF($C7333&lt;=0,"",1/$C7333^2))</f>
        <v>0.00274018572790841</v>
      </c>
      <c r="F7333" s="33" t="n">
        <f aca="false">IF(OR(ROW()-設定!$B$30&lt;2,ROW()+設定!$B$30&gt;13701,N($A7333)&lt;=0,N(INDEX($A$2:$A$13701,MIN(13700,MAX(1,ROW()-1+設定!$B$30))))&lt;=0,$A7333&lt;設定!$B$28,$A7333&gt;設定!$B$29),0,IF(AND($C7333&gt;=MAX(INDEX($C$1:$C$13701,MAX(1,ROW()-設定!$B$24)):INDEX($C$1:$C$13701,MAX(1,ROW()-1))),$C7333&gt;MAX(INDEX($C$1:$C$13701,MIN(13701,ROW()+1)):INDEX($C$1:$C$13701,MIN(13701,ROW()+設定!$B$24))),$C7333&gt;=設定!$B$32,$C7333&gt;=MAX(MIN(INDEX($C$1:$C$13701,MAX(1,ROW()-設定!$B$26)):INDEX($C$1:$C$13701,MAX(1,ROW()-1))),MIN(INDEX($C$1:$C$13701,MIN(13701,ROW()+1)):INDEX($C$1:$C$13701,MIN(13701,ROW()+設定!$B$26))))*10^(設定!$B$27/20)),1,0))</f>
        <v>0</v>
      </c>
      <c r="G7333" s="33" t="n">
        <f aca="false">$G7332+IF($F7333=1,1,0)</f>
        <v>4</v>
      </c>
      <c r="H7333" s="0" t="str">
        <f aca="false">IF($F7333=1,$G7333,"")</f>
        <v/>
      </c>
    </row>
    <row r="7334" customFormat="false" ht="15" hidden="false" customHeight="false" outlineLevel="0" collapsed="false">
      <c r="A7334" s="30" t="n">
        <v>1145.625</v>
      </c>
      <c r="B7334" s="31" t="n">
        <v>25.6018</v>
      </c>
      <c r="C7334" s="32" t="n">
        <f aca="false">IF($A7334="","",IF(設定!$B$21="dB",10^($B7334/20),ABS($B7334)))</f>
        <v>19.0585563257144</v>
      </c>
      <c r="D7334" s="32" t="n">
        <f aca="false">IF($A7334="","",$A7334^2)</f>
        <v>1312456.640625</v>
      </c>
      <c r="E7334" s="32" t="n">
        <f aca="false">IF($A7334="","",IF($C7334&lt;=0,"",1/$C7334^2))</f>
        <v>0.00275308740759636</v>
      </c>
      <c r="F7334" s="33" t="n">
        <f aca="false">IF(OR(ROW()-設定!$B$30&lt;2,ROW()+設定!$B$30&gt;13701,N($A7334)&lt;=0,N(INDEX($A$2:$A$13701,MIN(13700,MAX(1,ROW()-1+設定!$B$30))))&lt;=0,$A7334&lt;設定!$B$28,$A7334&gt;設定!$B$29),0,IF(AND($C7334&gt;=MAX(INDEX($C$1:$C$13701,MAX(1,ROW()-設定!$B$24)):INDEX($C$1:$C$13701,MAX(1,ROW()-1))),$C7334&gt;MAX(INDEX($C$1:$C$13701,MIN(13701,ROW()+1)):INDEX($C$1:$C$13701,MIN(13701,ROW()+設定!$B$24))),$C7334&gt;=設定!$B$32,$C7334&gt;=MAX(MIN(INDEX($C$1:$C$13701,MAX(1,ROW()-設定!$B$26)):INDEX($C$1:$C$13701,MAX(1,ROW()-1))),MIN(INDEX($C$1:$C$13701,MIN(13701,ROW()+1)):INDEX($C$1:$C$13701,MIN(13701,ROW()+設定!$B$26))))*10^(設定!$B$27/20)),1,0))</f>
        <v>0</v>
      </c>
      <c r="G7334" s="33" t="n">
        <f aca="false">$G7333+IF($F7334=1,1,0)</f>
        <v>4</v>
      </c>
      <c r="H7334" s="0" t="str">
        <f aca="false">IF($F7334=1,$G7334,"")</f>
        <v/>
      </c>
    </row>
    <row r="7335" customFormat="false" ht="15" hidden="false" customHeight="false" outlineLevel="0" collapsed="false">
      <c r="A7335" s="30" t="n">
        <v>1145.78125</v>
      </c>
      <c r="B7335" s="31" t="n">
        <v>25.4145</v>
      </c>
      <c r="C7335" s="32" t="n">
        <f aca="false">IF($A7335="","",IF(設定!$B$21="dB",10^($B7335/20),ABS($B7335)))</f>
        <v>18.6519825295897</v>
      </c>
      <c r="D7335" s="32" t="n">
        <f aca="false">IF($A7335="","",$A7335^2)</f>
        <v>1312814.67285156</v>
      </c>
      <c r="E7335" s="32" t="n">
        <f aca="false">IF($A7335="","",IF($C7335&lt;=0,"",1/$C7335^2))</f>
        <v>0.00287441850422585</v>
      </c>
      <c r="F7335" s="33" t="n">
        <f aca="false">IF(OR(ROW()-設定!$B$30&lt;2,ROW()+設定!$B$30&gt;13701,N($A7335)&lt;=0,N(INDEX($A$2:$A$13701,MIN(13700,MAX(1,ROW()-1+設定!$B$30))))&lt;=0,$A7335&lt;設定!$B$28,$A7335&gt;設定!$B$29),0,IF(AND($C7335&gt;=MAX(INDEX($C$1:$C$13701,MAX(1,ROW()-設定!$B$24)):INDEX($C$1:$C$13701,MAX(1,ROW()-1))),$C7335&gt;MAX(INDEX($C$1:$C$13701,MIN(13701,ROW()+1)):INDEX($C$1:$C$13701,MIN(13701,ROW()+設定!$B$24))),$C7335&gt;=設定!$B$32,$C7335&gt;=MAX(MIN(INDEX($C$1:$C$13701,MAX(1,ROW()-設定!$B$26)):INDEX($C$1:$C$13701,MAX(1,ROW()-1))),MIN(INDEX($C$1:$C$13701,MIN(13701,ROW()+1)):INDEX($C$1:$C$13701,MIN(13701,ROW()+設定!$B$26))))*10^(設定!$B$27/20)),1,0))</f>
        <v>0</v>
      </c>
      <c r="G7335" s="33" t="n">
        <f aca="false">$G7334+IF($F7335=1,1,0)</f>
        <v>4</v>
      </c>
      <c r="H7335" s="0" t="str">
        <f aca="false">IF($F7335=1,$G7335,"")</f>
        <v/>
      </c>
    </row>
    <row r="7336" customFormat="false" ht="15" hidden="false" customHeight="false" outlineLevel="0" collapsed="false">
      <c r="A7336" s="30" t="n">
        <v>1145.9375</v>
      </c>
      <c r="B7336" s="31" t="n">
        <v>25.3511</v>
      </c>
      <c r="C7336" s="32" t="n">
        <f aca="false">IF($A7336="","",IF(設定!$B$21="dB",10^($B7336/20),ABS($B7336)))</f>
        <v>18.5163337424471</v>
      </c>
      <c r="D7336" s="32" t="n">
        <f aca="false">IF($A7336="","",$A7336^2)</f>
        <v>1313172.75390625</v>
      </c>
      <c r="E7336" s="32" t="n">
        <f aca="false">IF($A7336="","",IF($C7336&lt;=0,"",1/$C7336^2))</f>
        <v>0.00291668816893931</v>
      </c>
      <c r="F7336" s="33" t="n">
        <f aca="false">IF(OR(ROW()-設定!$B$30&lt;2,ROW()+設定!$B$30&gt;13701,N($A7336)&lt;=0,N(INDEX($A$2:$A$13701,MIN(13700,MAX(1,ROW()-1+設定!$B$30))))&lt;=0,$A7336&lt;設定!$B$28,$A7336&gt;設定!$B$29),0,IF(AND($C7336&gt;=MAX(INDEX($C$1:$C$13701,MAX(1,ROW()-設定!$B$24)):INDEX($C$1:$C$13701,MAX(1,ROW()-1))),$C7336&gt;MAX(INDEX($C$1:$C$13701,MIN(13701,ROW()+1)):INDEX($C$1:$C$13701,MIN(13701,ROW()+設定!$B$24))),$C7336&gt;=設定!$B$32,$C7336&gt;=MAX(MIN(INDEX($C$1:$C$13701,MAX(1,ROW()-設定!$B$26)):INDEX($C$1:$C$13701,MAX(1,ROW()-1))),MIN(INDEX($C$1:$C$13701,MIN(13701,ROW()+1)):INDEX($C$1:$C$13701,MIN(13701,ROW()+設定!$B$26))))*10^(設定!$B$27/20)),1,0))</f>
        <v>0</v>
      </c>
      <c r="G7336" s="33" t="n">
        <f aca="false">$G7335+IF($F7336=1,1,0)</f>
        <v>4</v>
      </c>
      <c r="H7336" s="0" t="str">
        <f aca="false">IF($F7336=1,$G7336,"")</f>
        <v/>
      </c>
    </row>
    <row r="7337" customFormat="false" ht="15" hidden="false" customHeight="false" outlineLevel="0" collapsed="false">
      <c r="A7337" s="30" t="n">
        <v>1146.09375</v>
      </c>
      <c r="B7337" s="31" t="n">
        <v>25.4226</v>
      </c>
      <c r="C7337" s="32" t="n">
        <f aca="false">IF($A7337="","",IF(設定!$B$21="dB",10^($B7337/20),ABS($B7337)))</f>
        <v>18.6693844920578</v>
      </c>
      <c r="D7337" s="32" t="n">
        <f aca="false">IF($A7337="","",$A7337^2)</f>
        <v>1313530.88378906</v>
      </c>
      <c r="E7337" s="32" t="n">
        <f aca="false">IF($A7337="","",IF($C7337&lt;=0,"",1/$C7337^2))</f>
        <v>0.00286906244006877</v>
      </c>
      <c r="F7337" s="33" t="n">
        <f aca="false">IF(OR(ROW()-設定!$B$30&lt;2,ROW()+設定!$B$30&gt;13701,N($A7337)&lt;=0,N(INDEX($A$2:$A$13701,MIN(13700,MAX(1,ROW()-1+設定!$B$30))))&lt;=0,$A7337&lt;設定!$B$28,$A7337&gt;設定!$B$29),0,IF(AND($C7337&gt;=MAX(INDEX($C$1:$C$13701,MAX(1,ROW()-設定!$B$24)):INDEX($C$1:$C$13701,MAX(1,ROW()-1))),$C7337&gt;MAX(INDEX($C$1:$C$13701,MIN(13701,ROW()+1)):INDEX($C$1:$C$13701,MIN(13701,ROW()+設定!$B$24))),$C7337&gt;=設定!$B$32,$C7337&gt;=MAX(MIN(INDEX($C$1:$C$13701,MAX(1,ROW()-設定!$B$26)):INDEX($C$1:$C$13701,MAX(1,ROW()-1))),MIN(INDEX($C$1:$C$13701,MIN(13701,ROW()+1)):INDEX($C$1:$C$13701,MIN(13701,ROW()+設定!$B$26))))*10^(設定!$B$27/20)),1,0))</f>
        <v>0</v>
      </c>
      <c r="G7337" s="33" t="n">
        <f aca="false">$G7336+IF($F7337=1,1,0)</f>
        <v>4</v>
      </c>
      <c r="H7337" s="0" t="str">
        <f aca="false">IF($F7337=1,$G7337,"")</f>
        <v/>
      </c>
    </row>
    <row r="7338" customFormat="false" ht="15" hidden="false" customHeight="false" outlineLevel="0" collapsed="false">
      <c r="A7338" s="30" t="n">
        <v>1146.25</v>
      </c>
      <c r="B7338" s="31" t="n">
        <v>25.1712</v>
      </c>
      <c r="C7338" s="32" t="n">
        <f aca="false">IF($A7338="","",IF(設定!$B$21="dB",10^($B7338/20),ABS($B7338)))</f>
        <v>18.1367722733175</v>
      </c>
      <c r="D7338" s="32" t="n">
        <f aca="false">IF($A7338="","",$A7338^2)</f>
        <v>1313889.0625</v>
      </c>
      <c r="E7338" s="32" t="n">
        <f aca="false">IF($A7338="","",IF($C7338&lt;=0,"",1/$C7338^2))</f>
        <v>0.00304004491416376</v>
      </c>
      <c r="F7338" s="33" t="n">
        <f aca="false">IF(OR(ROW()-設定!$B$30&lt;2,ROW()+設定!$B$30&gt;13701,N($A7338)&lt;=0,N(INDEX($A$2:$A$13701,MIN(13700,MAX(1,ROW()-1+設定!$B$30))))&lt;=0,$A7338&lt;設定!$B$28,$A7338&gt;設定!$B$29),0,IF(AND($C7338&gt;=MAX(INDEX($C$1:$C$13701,MAX(1,ROW()-設定!$B$24)):INDEX($C$1:$C$13701,MAX(1,ROW()-1))),$C7338&gt;MAX(INDEX($C$1:$C$13701,MIN(13701,ROW()+1)):INDEX($C$1:$C$13701,MIN(13701,ROW()+設定!$B$24))),$C7338&gt;=設定!$B$32,$C7338&gt;=MAX(MIN(INDEX($C$1:$C$13701,MAX(1,ROW()-設定!$B$26)):INDEX($C$1:$C$13701,MAX(1,ROW()-1))),MIN(INDEX($C$1:$C$13701,MIN(13701,ROW()+1)):INDEX($C$1:$C$13701,MIN(13701,ROW()+設定!$B$26))))*10^(設定!$B$27/20)),1,0))</f>
        <v>0</v>
      </c>
      <c r="G7338" s="33" t="n">
        <f aca="false">$G7337+IF($F7338=1,1,0)</f>
        <v>4</v>
      </c>
      <c r="H7338" s="0" t="str">
        <f aca="false">IF($F7338=1,$G7338,"")</f>
        <v/>
      </c>
    </row>
    <row r="7339" customFormat="false" ht="15" hidden="false" customHeight="false" outlineLevel="0" collapsed="false">
      <c r="A7339" s="30" t="n">
        <v>1146.40625</v>
      </c>
      <c r="B7339" s="31" t="n">
        <v>25.1896</v>
      </c>
      <c r="C7339" s="32" t="n">
        <f aca="false">IF($A7339="","",IF(設定!$B$21="dB",10^($B7339/20),ABS($B7339)))</f>
        <v>18.1752335412458</v>
      </c>
      <c r="D7339" s="32" t="n">
        <f aca="false">IF($A7339="","",$A7339^2)</f>
        <v>1314247.29003906</v>
      </c>
      <c r="E7339" s="32" t="n">
        <f aca="false">IF($A7339="","",IF($C7339&lt;=0,"",1/$C7339^2))</f>
        <v>0.0030271922299699</v>
      </c>
      <c r="F7339" s="33" t="n">
        <f aca="false">IF(OR(ROW()-設定!$B$30&lt;2,ROW()+設定!$B$30&gt;13701,N($A7339)&lt;=0,N(INDEX($A$2:$A$13701,MIN(13700,MAX(1,ROW()-1+設定!$B$30))))&lt;=0,$A7339&lt;設定!$B$28,$A7339&gt;設定!$B$29),0,IF(AND($C7339&gt;=MAX(INDEX($C$1:$C$13701,MAX(1,ROW()-設定!$B$24)):INDEX($C$1:$C$13701,MAX(1,ROW()-1))),$C7339&gt;MAX(INDEX($C$1:$C$13701,MIN(13701,ROW()+1)):INDEX($C$1:$C$13701,MIN(13701,ROW()+設定!$B$24))),$C7339&gt;=設定!$B$32,$C7339&gt;=MAX(MIN(INDEX($C$1:$C$13701,MAX(1,ROW()-設定!$B$26)):INDEX($C$1:$C$13701,MAX(1,ROW()-1))),MIN(INDEX($C$1:$C$13701,MIN(13701,ROW()+1)):INDEX($C$1:$C$13701,MIN(13701,ROW()+設定!$B$26))))*10^(設定!$B$27/20)),1,0))</f>
        <v>0</v>
      </c>
      <c r="G7339" s="33" t="n">
        <f aca="false">$G7338+IF($F7339=1,1,0)</f>
        <v>4</v>
      </c>
      <c r="H7339" s="0" t="str">
        <f aca="false">IF($F7339=1,$G7339,"")</f>
        <v/>
      </c>
    </row>
    <row r="7340" customFormat="false" ht="15" hidden="false" customHeight="false" outlineLevel="0" collapsed="false">
      <c r="A7340" s="30" t="n">
        <v>1146.5625</v>
      </c>
      <c r="B7340" s="31" t="n">
        <v>25.2854</v>
      </c>
      <c r="C7340" s="32" t="n">
        <f aca="false">IF($A7340="","",IF(設定!$B$21="dB",10^($B7340/20),ABS($B7340)))</f>
        <v>18.376804705099</v>
      </c>
      <c r="D7340" s="32" t="n">
        <f aca="false">IF($A7340="","",$A7340^2)</f>
        <v>1314605.56640625</v>
      </c>
      <c r="E7340" s="32" t="n">
        <f aca="false">IF($A7340="","",IF($C7340&lt;=0,"",1/$C7340^2))</f>
        <v>0.00296114722109624</v>
      </c>
      <c r="F7340" s="33" t="n">
        <f aca="false">IF(OR(ROW()-設定!$B$30&lt;2,ROW()+設定!$B$30&gt;13701,N($A7340)&lt;=0,N(INDEX($A$2:$A$13701,MIN(13700,MAX(1,ROW()-1+設定!$B$30))))&lt;=0,$A7340&lt;設定!$B$28,$A7340&gt;設定!$B$29),0,IF(AND($C7340&gt;=MAX(INDEX($C$1:$C$13701,MAX(1,ROW()-設定!$B$24)):INDEX($C$1:$C$13701,MAX(1,ROW()-1))),$C7340&gt;MAX(INDEX($C$1:$C$13701,MIN(13701,ROW()+1)):INDEX($C$1:$C$13701,MIN(13701,ROW()+設定!$B$24))),$C7340&gt;=設定!$B$32,$C7340&gt;=MAX(MIN(INDEX($C$1:$C$13701,MAX(1,ROW()-設定!$B$26)):INDEX($C$1:$C$13701,MAX(1,ROW()-1))),MIN(INDEX($C$1:$C$13701,MIN(13701,ROW()+1)):INDEX($C$1:$C$13701,MIN(13701,ROW()+設定!$B$26))))*10^(設定!$B$27/20)),1,0))</f>
        <v>0</v>
      </c>
      <c r="G7340" s="33" t="n">
        <f aca="false">$G7339+IF($F7340=1,1,0)</f>
        <v>4</v>
      </c>
      <c r="H7340" s="0" t="str">
        <f aca="false">IF($F7340=1,$G7340,"")</f>
        <v/>
      </c>
    </row>
    <row r="7341" customFormat="false" ht="15" hidden="false" customHeight="false" outlineLevel="0" collapsed="false">
      <c r="A7341" s="30" t="n">
        <v>1146.71875</v>
      </c>
      <c r="B7341" s="31" t="n">
        <v>25.1019</v>
      </c>
      <c r="C7341" s="32" t="n">
        <f aca="false">IF($A7341="","",IF(設定!$B$21="dB",10^($B7341/20),ABS($B7341)))</f>
        <v>17.9926445323815</v>
      </c>
      <c r="D7341" s="32" t="n">
        <f aca="false">IF($A7341="","",$A7341^2)</f>
        <v>1314963.89160156</v>
      </c>
      <c r="E7341" s="32" t="n">
        <f aca="false">IF($A7341="","",IF($C7341&lt;=0,"",1/$C7341^2))</f>
        <v>0.00308894375125224</v>
      </c>
      <c r="F7341" s="33" t="n">
        <f aca="false">IF(OR(ROW()-設定!$B$30&lt;2,ROW()+設定!$B$30&gt;13701,N($A7341)&lt;=0,N(INDEX($A$2:$A$13701,MIN(13700,MAX(1,ROW()-1+設定!$B$30))))&lt;=0,$A7341&lt;設定!$B$28,$A7341&gt;設定!$B$29),0,IF(AND($C7341&gt;=MAX(INDEX($C$1:$C$13701,MAX(1,ROW()-設定!$B$24)):INDEX($C$1:$C$13701,MAX(1,ROW()-1))),$C7341&gt;MAX(INDEX($C$1:$C$13701,MIN(13701,ROW()+1)):INDEX($C$1:$C$13701,MIN(13701,ROW()+設定!$B$24))),$C7341&gt;=設定!$B$32,$C7341&gt;=MAX(MIN(INDEX($C$1:$C$13701,MAX(1,ROW()-設定!$B$26)):INDEX($C$1:$C$13701,MAX(1,ROW()-1))),MIN(INDEX($C$1:$C$13701,MIN(13701,ROW()+1)):INDEX($C$1:$C$13701,MIN(13701,ROW()+設定!$B$26))))*10^(設定!$B$27/20)),1,0))</f>
        <v>0</v>
      </c>
      <c r="G7341" s="33" t="n">
        <f aca="false">$G7340+IF($F7341=1,1,0)</f>
        <v>4</v>
      </c>
      <c r="H7341" s="0" t="str">
        <f aca="false">IF($F7341=1,$G7341,"")</f>
        <v/>
      </c>
    </row>
    <row r="7342" customFormat="false" ht="15" hidden="false" customHeight="false" outlineLevel="0" collapsed="false">
      <c r="A7342" s="30" t="n">
        <v>1146.875</v>
      </c>
      <c r="B7342" s="31" t="n">
        <v>25.0187</v>
      </c>
      <c r="C7342" s="32" t="n">
        <f aca="false">IF($A7342="","",IF(設定!$B$21="dB",10^($B7342/20),ABS($B7342)))</f>
        <v>17.821120222895</v>
      </c>
      <c r="D7342" s="32" t="n">
        <f aca="false">IF($A7342="","",$A7342^2)</f>
        <v>1315322.265625</v>
      </c>
      <c r="E7342" s="32" t="n">
        <f aca="false">IF($A7342="","",IF($C7342&lt;=0,"",1/$C7342^2))</f>
        <v>0.00314869068972258</v>
      </c>
      <c r="F7342" s="33" t="n">
        <f aca="false">IF(OR(ROW()-設定!$B$30&lt;2,ROW()+設定!$B$30&gt;13701,N($A7342)&lt;=0,N(INDEX($A$2:$A$13701,MIN(13700,MAX(1,ROW()-1+設定!$B$30))))&lt;=0,$A7342&lt;設定!$B$28,$A7342&gt;設定!$B$29),0,IF(AND($C7342&gt;=MAX(INDEX($C$1:$C$13701,MAX(1,ROW()-設定!$B$24)):INDEX($C$1:$C$13701,MAX(1,ROW()-1))),$C7342&gt;MAX(INDEX($C$1:$C$13701,MIN(13701,ROW()+1)):INDEX($C$1:$C$13701,MIN(13701,ROW()+設定!$B$24))),$C7342&gt;=設定!$B$32,$C7342&gt;=MAX(MIN(INDEX($C$1:$C$13701,MAX(1,ROW()-設定!$B$26)):INDEX($C$1:$C$13701,MAX(1,ROW()-1))),MIN(INDEX($C$1:$C$13701,MIN(13701,ROW()+1)):INDEX($C$1:$C$13701,MIN(13701,ROW()+設定!$B$26))))*10^(設定!$B$27/20)),1,0))</f>
        <v>0</v>
      </c>
      <c r="G7342" s="33" t="n">
        <f aca="false">$G7341+IF($F7342=1,1,0)</f>
        <v>4</v>
      </c>
      <c r="H7342" s="0" t="str">
        <f aca="false">IF($F7342=1,$G7342,"")</f>
        <v/>
      </c>
    </row>
    <row r="7343" customFormat="false" ht="15" hidden="false" customHeight="false" outlineLevel="0" collapsed="false">
      <c r="A7343" s="30" t="n">
        <v>1147.03125</v>
      </c>
      <c r="B7343" s="31" t="n">
        <v>24.9413</v>
      </c>
      <c r="C7343" s="32" t="n">
        <f aca="false">IF($A7343="","",IF(設定!$B$21="dB",10^($B7343/20),ABS($B7343)))</f>
        <v>17.6630215987061</v>
      </c>
      <c r="D7343" s="32" t="n">
        <f aca="false">IF($A7343="","",$A7343^2)</f>
        <v>1315680.68847656</v>
      </c>
      <c r="E7343" s="32" t="n">
        <f aca="false">IF($A7343="","",IF($C7343&lt;=0,"",1/$C7343^2))</f>
        <v>0.00320530971610174</v>
      </c>
      <c r="F7343" s="33" t="n">
        <f aca="false">IF(OR(ROW()-設定!$B$30&lt;2,ROW()+設定!$B$30&gt;13701,N($A7343)&lt;=0,N(INDEX($A$2:$A$13701,MIN(13700,MAX(1,ROW()-1+設定!$B$30))))&lt;=0,$A7343&lt;設定!$B$28,$A7343&gt;設定!$B$29),0,IF(AND($C7343&gt;=MAX(INDEX($C$1:$C$13701,MAX(1,ROW()-設定!$B$24)):INDEX($C$1:$C$13701,MAX(1,ROW()-1))),$C7343&gt;MAX(INDEX($C$1:$C$13701,MIN(13701,ROW()+1)):INDEX($C$1:$C$13701,MIN(13701,ROW()+設定!$B$24))),$C7343&gt;=設定!$B$32,$C7343&gt;=MAX(MIN(INDEX($C$1:$C$13701,MAX(1,ROW()-設定!$B$26)):INDEX($C$1:$C$13701,MAX(1,ROW()-1))),MIN(INDEX($C$1:$C$13701,MIN(13701,ROW()+1)):INDEX($C$1:$C$13701,MIN(13701,ROW()+設定!$B$26))))*10^(設定!$B$27/20)),1,0))</f>
        <v>0</v>
      </c>
      <c r="G7343" s="33" t="n">
        <f aca="false">$G7342+IF($F7343=1,1,0)</f>
        <v>4</v>
      </c>
      <c r="H7343" s="0" t="str">
        <f aca="false">IF($F7343=1,$G7343,"")</f>
        <v/>
      </c>
    </row>
    <row r="7344" customFormat="false" ht="15" hidden="false" customHeight="false" outlineLevel="0" collapsed="false">
      <c r="A7344" s="30" t="n">
        <v>1147.1875</v>
      </c>
      <c r="B7344" s="31" t="n">
        <v>25.0152</v>
      </c>
      <c r="C7344" s="32" t="n">
        <f aca="false">IF($A7344="","",IF(設定!$B$21="dB",10^($B7344/20),ABS($B7344)))</f>
        <v>17.8139406065049</v>
      </c>
      <c r="D7344" s="32" t="n">
        <f aca="false">IF($A7344="","",$A7344^2)</f>
        <v>1316039.16015625</v>
      </c>
      <c r="E7344" s="32" t="n">
        <f aca="false">IF($A7344="","",IF($C7344&lt;=0,"",1/$C7344^2))</f>
        <v>0.0031512292573927</v>
      </c>
      <c r="F7344" s="33" t="n">
        <f aca="false">IF(OR(ROW()-設定!$B$30&lt;2,ROW()+設定!$B$30&gt;13701,N($A7344)&lt;=0,N(INDEX($A$2:$A$13701,MIN(13700,MAX(1,ROW()-1+設定!$B$30))))&lt;=0,$A7344&lt;設定!$B$28,$A7344&gt;設定!$B$29),0,IF(AND($C7344&gt;=MAX(INDEX($C$1:$C$13701,MAX(1,ROW()-設定!$B$24)):INDEX($C$1:$C$13701,MAX(1,ROW()-1))),$C7344&gt;MAX(INDEX($C$1:$C$13701,MIN(13701,ROW()+1)):INDEX($C$1:$C$13701,MIN(13701,ROW()+設定!$B$24))),$C7344&gt;=設定!$B$32,$C7344&gt;=MAX(MIN(INDEX($C$1:$C$13701,MAX(1,ROW()-設定!$B$26)):INDEX($C$1:$C$13701,MAX(1,ROW()-1))),MIN(INDEX($C$1:$C$13701,MIN(13701,ROW()+1)):INDEX($C$1:$C$13701,MIN(13701,ROW()+設定!$B$26))))*10^(設定!$B$27/20)),1,0))</f>
        <v>0</v>
      </c>
      <c r="G7344" s="33" t="n">
        <f aca="false">$G7343+IF($F7344=1,1,0)</f>
        <v>4</v>
      </c>
      <c r="H7344" s="0" t="str">
        <f aca="false">IF($F7344=1,$G7344,"")</f>
        <v/>
      </c>
    </row>
    <row r="7345" customFormat="false" ht="15" hidden="false" customHeight="false" outlineLevel="0" collapsed="false">
      <c r="A7345" s="30" t="n">
        <v>1147.34375</v>
      </c>
      <c r="B7345" s="31" t="n">
        <v>24.9088</v>
      </c>
      <c r="C7345" s="32" t="n">
        <f aca="false">IF($A7345="","",IF(設定!$B$21="dB",10^($B7345/20),ABS($B7345)))</f>
        <v>17.5970553470316</v>
      </c>
      <c r="D7345" s="32" t="n">
        <f aca="false">IF($A7345="","",$A7345^2)</f>
        <v>1316397.68066406</v>
      </c>
      <c r="E7345" s="32" t="n">
        <f aca="false">IF($A7345="","",IF($C7345&lt;=0,"",1/$C7345^2))</f>
        <v>0.00322938631085994</v>
      </c>
      <c r="F7345" s="33" t="n">
        <f aca="false">IF(OR(ROW()-設定!$B$30&lt;2,ROW()+設定!$B$30&gt;13701,N($A7345)&lt;=0,N(INDEX($A$2:$A$13701,MIN(13700,MAX(1,ROW()-1+設定!$B$30))))&lt;=0,$A7345&lt;設定!$B$28,$A7345&gt;設定!$B$29),0,IF(AND($C7345&gt;=MAX(INDEX($C$1:$C$13701,MAX(1,ROW()-設定!$B$24)):INDEX($C$1:$C$13701,MAX(1,ROW()-1))),$C7345&gt;MAX(INDEX($C$1:$C$13701,MIN(13701,ROW()+1)):INDEX($C$1:$C$13701,MIN(13701,ROW()+設定!$B$24))),$C7345&gt;=設定!$B$32,$C7345&gt;=MAX(MIN(INDEX($C$1:$C$13701,MAX(1,ROW()-設定!$B$26)):INDEX($C$1:$C$13701,MAX(1,ROW()-1))),MIN(INDEX($C$1:$C$13701,MIN(13701,ROW()+1)):INDEX($C$1:$C$13701,MIN(13701,ROW()+設定!$B$26))))*10^(設定!$B$27/20)),1,0))</f>
        <v>0</v>
      </c>
      <c r="G7345" s="33" t="n">
        <f aca="false">$G7344+IF($F7345=1,1,0)</f>
        <v>4</v>
      </c>
      <c r="H7345" s="0" t="str">
        <f aca="false">IF($F7345=1,$G7345,"")</f>
        <v/>
      </c>
    </row>
    <row r="7346" customFormat="false" ht="15" hidden="false" customHeight="false" outlineLevel="0" collapsed="false">
      <c r="A7346" s="30" t="n">
        <v>1147.5</v>
      </c>
      <c r="B7346" s="31" t="n">
        <v>24.9071</v>
      </c>
      <c r="C7346" s="32" t="n">
        <f aca="false">IF($A7346="","",IF(設定!$B$21="dB",10^($B7346/20),ABS($B7346)))</f>
        <v>17.5936115930754</v>
      </c>
      <c r="D7346" s="32" t="n">
        <f aca="false">IF($A7346="","",$A7346^2)</f>
        <v>1316756.25</v>
      </c>
      <c r="E7346" s="32" t="n">
        <f aca="false">IF($A7346="","",IF($C7346&lt;=0,"",1/$C7346^2))</f>
        <v>0.00323065066755577</v>
      </c>
      <c r="F7346" s="33" t="n">
        <f aca="false">IF(OR(ROW()-設定!$B$30&lt;2,ROW()+設定!$B$30&gt;13701,N($A7346)&lt;=0,N(INDEX($A$2:$A$13701,MIN(13700,MAX(1,ROW()-1+設定!$B$30))))&lt;=0,$A7346&lt;設定!$B$28,$A7346&gt;設定!$B$29),0,IF(AND($C7346&gt;=MAX(INDEX($C$1:$C$13701,MAX(1,ROW()-設定!$B$24)):INDEX($C$1:$C$13701,MAX(1,ROW()-1))),$C7346&gt;MAX(INDEX($C$1:$C$13701,MIN(13701,ROW()+1)):INDEX($C$1:$C$13701,MIN(13701,ROW()+設定!$B$24))),$C7346&gt;=設定!$B$32,$C7346&gt;=MAX(MIN(INDEX($C$1:$C$13701,MAX(1,ROW()-設定!$B$26)):INDEX($C$1:$C$13701,MAX(1,ROW()-1))),MIN(INDEX($C$1:$C$13701,MIN(13701,ROW()+1)):INDEX($C$1:$C$13701,MIN(13701,ROW()+設定!$B$26))))*10^(設定!$B$27/20)),1,0))</f>
        <v>0</v>
      </c>
      <c r="G7346" s="33" t="n">
        <f aca="false">$G7345+IF($F7346=1,1,0)</f>
        <v>4</v>
      </c>
      <c r="H7346" s="0" t="str">
        <f aca="false">IF($F7346=1,$G7346,"")</f>
        <v/>
      </c>
    </row>
    <row r="7347" customFormat="false" ht="15" hidden="false" customHeight="false" outlineLevel="0" collapsed="false">
      <c r="A7347" s="30" t="n">
        <v>1147.65625</v>
      </c>
      <c r="B7347" s="31" t="n">
        <v>24.819</v>
      </c>
      <c r="C7347" s="32" t="n">
        <f aca="false">IF($A7347="","",IF(設定!$B$21="dB",10^($B7347/20),ABS($B7347)))</f>
        <v>17.416063520077</v>
      </c>
      <c r="D7347" s="32" t="n">
        <f aca="false">IF($A7347="","",$A7347^2)</f>
        <v>1317114.86816406</v>
      </c>
      <c r="E7347" s="32" t="n">
        <f aca="false">IF($A7347="","",IF($C7347&lt;=0,"",1/$C7347^2))</f>
        <v>0.00329685616356891</v>
      </c>
      <c r="F7347" s="33" t="n">
        <f aca="false">IF(OR(ROW()-設定!$B$30&lt;2,ROW()+設定!$B$30&gt;13701,N($A7347)&lt;=0,N(INDEX($A$2:$A$13701,MIN(13700,MAX(1,ROW()-1+設定!$B$30))))&lt;=0,$A7347&lt;設定!$B$28,$A7347&gt;設定!$B$29),0,IF(AND($C7347&gt;=MAX(INDEX($C$1:$C$13701,MAX(1,ROW()-設定!$B$24)):INDEX($C$1:$C$13701,MAX(1,ROW()-1))),$C7347&gt;MAX(INDEX($C$1:$C$13701,MIN(13701,ROW()+1)):INDEX($C$1:$C$13701,MIN(13701,ROW()+設定!$B$24))),$C7347&gt;=設定!$B$32,$C7347&gt;=MAX(MIN(INDEX($C$1:$C$13701,MAX(1,ROW()-設定!$B$26)):INDEX($C$1:$C$13701,MAX(1,ROW()-1))),MIN(INDEX($C$1:$C$13701,MIN(13701,ROW()+1)):INDEX($C$1:$C$13701,MIN(13701,ROW()+設定!$B$26))))*10^(設定!$B$27/20)),1,0))</f>
        <v>0</v>
      </c>
      <c r="G7347" s="33" t="n">
        <f aca="false">$G7346+IF($F7347=1,1,0)</f>
        <v>4</v>
      </c>
      <c r="H7347" s="0" t="str">
        <f aca="false">IF($F7347=1,$G7347,"")</f>
        <v/>
      </c>
    </row>
    <row r="7348" customFormat="false" ht="15" hidden="false" customHeight="false" outlineLevel="0" collapsed="false">
      <c r="A7348" s="30" t="n">
        <v>1147.8125</v>
      </c>
      <c r="B7348" s="31" t="n">
        <v>24.9713</v>
      </c>
      <c r="C7348" s="32" t="n">
        <f aca="false">IF($A7348="","",IF(設定!$B$21="dB",10^($B7348/20),ABS($B7348)))</f>
        <v>17.7241329889326</v>
      </c>
      <c r="D7348" s="32" t="n">
        <f aca="false">IF($A7348="","",$A7348^2)</f>
        <v>1317473.53515625</v>
      </c>
      <c r="E7348" s="32" t="n">
        <f aca="false">IF($A7348="","",IF($C7348&lt;=0,"",1/$C7348^2))</f>
        <v>0.00318324451922018</v>
      </c>
      <c r="F7348" s="33" t="n">
        <f aca="false">IF(OR(ROW()-設定!$B$30&lt;2,ROW()+設定!$B$30&gt;13701,N($A7348)&lt;=0,N(INDEX($A$2:$A$13701,MIN(13700,MAX(1,ROW()-1+設定!$B$30))))&lt;=0,$A7348&lt;設定!$B$28,$A7348&gt;設定!$B$29),0,IF(AND($C7348&gt;=MAX(INDEX($C$1:$C$13701,MAX(1,ROW()-設定!$B$24)):INDEX($C$1:$C$13701,MAX(1,ROW()-1))),$C7348&gt;MAX(INDEX($C$1:$C$13701,MIN(13701,ROW()+1)):INDEX($C$1:$C$13701,MIN(13701,ROW()+設定!$B$24))),$C7348&gt;=設定!$B$32,$C7348&gt;=MAX(MIN(INDEX($C$1:$C$13701,MAX(1,ROW()-設定!$B$26)):INDEX($C$1:$C$13701,MAX(1,ROW()-1))),MIN(INDEX($C$1:$C$13701,MIN(13701,ROW()+1)):INDEX($C$1:$C$13701,MIN(13701,ROW()+設定!$B$26))))*10^(設定!$B$27/20)),1,0))</f>
        <v>0</v>
      </c>
      <c r="G7348" s="33" t="n">
        <f aca="false">$G7347+IF($F7348=1,1,0)</f>
        <v>4</v>
      </c>
      <c r="H7348" s="0" t="str">
        <f aca="false">IF($F7348=1,$G7348,"")</f>
        <v/>
      </c>
    </row>
    <row r="7349" customFormat="false" ht="15" hidden="false" customHeight="false" outlineLevel="0" collapsed="false">
      <c r="A7349" s="30" t="n">
        <v>1147.96875</v>
      </c>
      <c r="B7349" s="31" t="n">
        <v>24.687</v>
      </c>
      <c r="C7349" s="32" t="n">
        <f aca="false">IF($A7349="","",IF(設定!$B$21="dB",10^($B7349/20),ABS($B7349)))</f>
        <v>17.1533915064183</v>
      </c>
      <c r="D7349" s="32" t="n">
        <f aca="false">IF($A7349="","",$A7349^2)</f>
        <v>1317832.25097656</v>
      </c>
      <c r="E7349" s="32" t="n">
        <f aca="false">IF($A7349="","",IF($C7349&lt;=0,"",1/$C7349^2))</f>
        <v>0.00339859958465667</v>
      </c>
      <c r="F7349" s="33" t="n">
        <f aca="false">IF(OR(ROW()-設定!$B$30&lt;2,ROW()+設定!$B$30&gt;13701,N($A7349)&lt;=0,N(INDEX($A$2:$A$13701,MIN(13700,MAX(1,ROW()-1+設定!$B$30))))&lt;=0,$A7349&lt;設定!$B$28,$A7349&gt;設定!$B$29),0,IF(AND($C7349&gt;=MAX(INDEX($C$1:$C$13701,MAX(1,ROW()-設定!$B$24)):INDEX($C$1:$C$13701,MAX(1,ROW()-1))),$C7349&gt;MAX(INDEX($C$1:$C$13701,MIN(13701,ROW()+1)):INDEX($C$1:$C$13701,MIN(13701,ROW()+設定!$B$24))),$C7349&gt;=設定!$B$32,$C7349&gt;=MAX(MIN(INDEX($C$1:$C$13701,MAX(1,ROW()-設定!$B$26)):INDEX($C$1:$C$13701,MAX(1,ROW()-1))),MIN(INDEX($C$1:$C$13701,MIN(13701,ROW()+1)):INDEX($C$1:$C$13701,MIN(13701,ROW()+設定!$B$26))))*10^(設定!$B$27/20)),1,0))</f>
        <v>0</v>
      </c>
      <c r="G7349" s="33" t="n">
        <f aca="false">$G7348+IF($F7349=1,1,0)</f>
        <v>4</v>
      </c>
      <c r="H7349" s="0" t="str">
        <f aca="false">IF($F7349=1,$G7349,"")</f>
        <v/>
      </c>
    </row>
    <row r="7350" customFormat="false" ht="15" hidden="false" customHeight="false" outlineLevel="0" collapsed="false">
      <c r="A7350" s="30" t="n">
        <v>1148.125</v>
      </c>
      <c r="B7350" s="31" t="n">
        <v>24.4768</v>
      </c>
      <c r="C7350" s="32" t="n">
        <f aca="false">IF($A7350="","",IF(設定!$B$21="dB",10^($B7350/20),ABS($B7350)))</f>
        <v>16.7432591792163</v>
      </c>
      <c r="D7350" s="32" t="n">
        <f aca="false">IF($A7350="","",$A7350^2)</f>
        <v>1318191.015625</v>
      </c>
      <c r="E7350" s="32" t="n">
        <f aca="false">IF($A7350="","",IF($C7350&lt;=0,"",1/$C7350^2))</f>
        <v>0.00356713873112421</v>
      </c>
      <c r="F7350" s="33" t="n">
        <f aca="false">IF(OR(ROW()-設定!$B$30&lt;2,ROW()+設定!$B$30&gt;13701,N($A7350)&lt;=0,N(INDEX($A$2:$A$13701,MIN(13700,MAX(1,ROW()-1+設定!$B$30))))&lt;=0,$A7350&lt;設定!$B$28,$A7350&gt;設定!$B$29),0,IF(AND($C7350&gt;=MAX(INDEX($C$1:$C$13701,MAX(1,ROW()-設定!$B$24)):INDEX($C$1:$C$13701,MAX(1,ROW()-1))),$C7350&gt;MAX(INDEX($C$1:$C$13701,MIN(13701,ROW()+1)):INDEX($C$1:$C$13701,MIN(13701,ROW()+設定!$B$24))),$C7350&gt;=設定!$B$32,$C7350&gt;=MAX(MIN(INDEX($C$1:$C$13701,MAX(1,ROW()-設定!$B$26)):INDEX($C$1:$C$13701,MAX(1,ROW()-1))),MIN(INDEX($C$1:$C$13701,MIN(13701,ROW()+1)):INDEX($C$1:$C$13701,MIN(13701,ROW()+設定!$B$26))))*10^(設定!$B$27/20)),1,0))</f>
        <v>0</v>
      </c>
      <c r="G7350" s="33" t="n">
        <f aca="false">$G7349+IF($F7350=1,1,0)</f>
        <v>4</v>
      </c>
      <c r="H7350" s="0" t="str">
        <f aca="false">IF($F7350=1,$G7350,"")</f>
        <v/>
      </c>
    </row>
    <row r="7351" customFormat="false" ht="15" hidden="false" customHeight="false" outlineLevel="0" collapsed="false">
      <c r="A7351" s="30" t="n">
        <v>1148.28125</v>
      </c>
      <c r="B7351" s="31" t="n">
        <v>24.6378</v>
      </c>
      <c r="C7351" s="32" t="n">
        <f aca="false">IF($A7351="","",IF(設定!$B$21="dB",10^($B7351/20),ABS($B7351)))</f>
        <v>17.0565031973723</v>
      </c>
      <c r="D7351" s="32" t="n">
        <f aca="false">IF($A7351="","",$A7351^2)</f>
        <v>1318549.82910156</v>
      </c>
      <c r="E7351" s="32" t="n">
        <f aca="false">IF($A7351="","",IF($C7351&lt;=0,"",1/$C7351^2))</f>
        <v>0.00343732027697913</v>
      </c>
      <c r="F7351" s="33" t="n">
        <f aca="false">IF(OR(ROW()-設定!$B$30&lt;2,ROW()+設定!$B$30&gt;13701,N($A7351)&lt;=0,N(INDEX($A$2:$A$13701,MIN(13700,MAX(1,ROW()-1+設定!$B$30))))&lt;=0,$A7351&lt;設定!$B$28,$A7351&gt;設定!$B$29),0,IF(AND($C7351&gt;=MAX(INDEX($C$1:$C$13701,MAX(1,ROW()-設定!$B$24)):INDEX($C$1:$C$13701,MAX(1,ROW()-1))),$C7351&gt;MAX(INDEX($C$1:$C$13701,MIN(13701,ROW()+1)):INDEX($C$1:$C$13701,MIN(13701,ROW()+設定!$B$24))),$C7351&gt;=設定!$B$32,$C7351&gt;=MAX(MIN(INDEX($C$1:$C$13701,MAX(1,ROW()-設定!$B$26)):INDEX($C$1:$C$13701,MAX(1,ROW()-1))),MIN(INDEX($C$1:$C$13701,MIN(13701,ROW()+1)):INDEX($C$1:$C$13701,MIN(13701,ROW()+設定!$B$26))))*10^(設定!$B$27/20)),1,0))</f>
        <v>0</v>
      </c>
      <c r="G7351" s="33" t="n">
        <f aca="false">$G7350+IF($F7351=1,1,0)</f>
        <v>4</v>
      </c>
      <c r="H7351" s="0" t="str">
        <f aca="false">IF($F7351=1,$G7351,"")</f>
        <v/>
      </c>
    </row>
    <row r="7352" customFormat="false" ht="15" hidden="false" customHeight="false" outlineLevel="0" collapsed="false">
      <c r="A7352" s="30" t="n">
        <v>1148.4375</v>
      </c>
      <c r="B7352" s="31" t="n">
        <v>24.5738</v>
      </c>
      <c r="C7352" s="32" t="n">
        <f aca="false">IF($A7352="","",IF(設定!$B$21="dB",10^($B7352/20),ABS($B7352)))</f>
        <v>16.9312881132955</v>
      </c>
      <c r="D7352" s="32" t="n">
        <f aca="false">IF($A7352="","",$A7352^2)</f>
        <v>1318908.69140625</v>
      </c>
      <c r="E7352" s="32" t="n">
        <f aca="false">IF($A7352="","",IF($C7352&lt;=0,"",1/$C7352^2))</f>
        <v>0.00348834957480897</v>
      </c>
      <c r="F7352" s="33" t="n">
        <f aca="false">IF(OR(ROW()-設定!$B$30&lt;2,ROW()+設定!$B$30&gt;13701,N($A7352)&lt;=0,N(INDEX($A$2:$A$13701,MIN(13700,MAX(1,ROW()-1+設定!$B$30))))&lt;=0,$A7352&lt;設定!$B$28,$A7352&gt;設定!$B$29),0,IF(AND($C7352&gt;=MAX(INDEX($C$1:$C$13701,MAX(1,ROW()-設定!$B$24)):INDEX($C$1:$C$13701,MAX(1,ROW()-1))),$C7352&gt;MAX(INDEX($C$1:$C$13701,MIN(13701,ROW()+1)):INDEX($C$1:$C$13701,MIN(13701,ROW()+設定!$B$24))),$C7352&gt;=設定!$B$32,$C7352&gt;=MAX(MIN(INDEX($C$1:$C$13701,MAX(1,ROW()-設定!$B$26)):INDEX($C$1:$C$13701,MAX(1,ROW()-1))),MIN(INDEX($C$1:$C$13701,MIN(13701,ROW()+1)):INDEX($C$1:$C$13701,MIN(13701,ROW()+設定!$B$26))))*10^(設定!$B$27/20)),1,0))</f>
        <v>0</v>
      </c>
      <c r="G7352" s="33" t="n">
        <f aca="false">$G7351+IF($F7352=1,1,0)</f>
        <v>4</v>
      </c>
      <c r="H7352" s="0" t="str">
        <f aca="false">IF($F7352=1,$G7352,"")</f>
        <v/>
      </c>
    </row>
    <row r="7353" customFormat="false" ht="15" hidden="false" customHeight="false" outlineLevel="0" collapsed="false">
      <c r="A7353" s="30" t="n">
        <v>1148.59375</v>
      </c>
      <c r="B7353" s="31" t="n">
        <v>24.5373</v>
      </c>
      <c r="C7353" s="32" t="n">
        <f aca="false">IF($A7353="","",IF(設定!$B$21="dB",10^($B7353/20),ABS($B7353)))</f>
        <v>16.8602884356326</v>
      </c>
      <c r="D7353" s="32" t="n">
        <f aca="false">IF($A7353="","",$A7353^2)</f>
        <v>1319267.60253906</v>
      </c>
      <c r="E7353" s="32" t="n">
        <f aca="false">IF($A7353="","",IF($C7353&lt;=0,"",1/$C7353^2))</f>
        <v>0.00351779072896911</v>
      </c>
      <c r="F7353" s="33" t="n">
        <f aca="false">IF(OR(ROW()-設定!$B$30&lt;2,ROW()+設定!$B$30&gt;13701,N($A7353)&lt;=0,N(INDEX($A$2:$A$13701,MIN(13700,MAX(1,ROW()-1+設定!$B$30))))&lt;=0,$A7353&lt;設定!$B$28,$A7353&gt;設定!$B$29),0,IF(AND($C7353&gt;=MAX(INDEX($C$1:$C$13701,MAX(1,ROW()-設定!$B$24)):INDEX($C$1:$C$13701,MAX(1,ROW()-1))),$C7353&gt;MAX(INDEX($C$1:$C$13701,MIN(13701,ROW()+1)):INDEX($C$1:$C$13701,MIN(13701,ROW()+設定!$B$24))),$C7353&gt;=設定!$B$32,$C7353&gt;=MAX(MIN(INDEX($C$1:$C$13701,MAX(1,ROW()-設定!$B$26)):INDEX($C$1:$C$13701,MAX(1,ROW()-1))),MIN(INDEX($C$1:$C$13701,MIN(13701,ROW()+1)):INDEX($C$1:$C$13701,MIN(13701,ROW()+設定!$B$26))))*10^(設定!$B$27/20)),1,0))</f>
        <v>0</v>
      </c>
      <c r="G7353" s="33" t="n">
        <f aca="false">$G7352+IF($F7353=1,1,0)</f>
        <v>4</v>
      </c>
      <c r="H7353" s="0" t="str">
        <f aca="false">IF($F7353=1,$G7353,"")</f>
        <v/>
      </c>
    </row>
    <row r="7354" customFormat="false" ht="15" hidden="false" customHeight="false" outlineLevel="0" collapsed="false">
      <c r="A7354" s="30" t="n">
        <v>1148.75</v>
      </c>
      <c r="B7354" s="31" t="n">
        <v>24.3045</v>
      </c>
      <c r="C7354" s="32" t="n">
        <f aca="false">IF($A7354="","",IF(設定!$B$21="dB",10^($B7354/20),ABS($B7354)))</f>
        <v>16.4143995286175</v>
      </c>
      <c r="D7354" s="32" t="n">
        <f aca="false">IF($A7354="","",$A7354^2)</f>
        <v>1319626.5625</v>
      </c>
      <c r="E7354" s="32" t="n">
        <f aca="false">IF($A7354="","",IF($C7354&lt;=0,"",1/$C7354^2))</f>
        <v>0.00371150457308781</v>
      </c>
      <c r="F7354" s="33" t="n">
        <f aca="false">IF(OR(ROW()-設定!$B$30&lt;2,ROW()+設定!$B$30&gt;13701,N($A7354)&lt;=0,N(INDEX($A$2:$A$13701,MIN(13700,MAX(1,ROW()-1+設定!$B$30))))&lt;=0,$A7354&lt;設定!$B$28,$A7354&gt;設定!$B$29),0,IF(AND($C7354&gt;=MAX(INDEX($C$1:$C$13701,MAX(1,ROW()-設定!$B$24)):INDEX($C$1:$C$13701,MAX(1,ROW()-1))),$C7354&gt;MAX(INDEX($C$1:$C$13701,MIN(13701,ROW()+1)):INDEX($C$1:$C$13701,MIN(13701,ROW()+設定!$B$24))),$C7354&gt;=設定!$B$32,$C7354&gt;=MAX(MIN(INDEX($C$1:$C$13701,MAX(1,ROW()-設定!$B$26)):INDEX($C$1:$C$13701,MAX(1,ROW()-1))),MIN(INDEX($C$1:$C$13701,MIN(13701,ROW()+1)):INDEX($C$1:$C$13701,MIN(13701,ROW()+設定!$B$26))))*10^(設定!$B$27/20)),1,0))</f>
        <v>0</v>
      </c>
      <c r="G7354" s="33" t="n">
        <f aca="false">$G7353+IF($F7354=1,1,0)</f>
        <v>4</v>
      </c>
      <c r="H7354" s="0" t="str">
        <f aca="false">IF($F7354=1,$G7354,"")</f>
        <v/>
      </c>
    </row>
    <row r="7355" customFormat="false" ht="15" hidden="false" customHeight="false" outlineLevel="0" collapsed="false">
      <c r="A7355" s="30" t="n">
        <v>1148.90625</v>
      </c>
      <c r="B7355" s="31" t="n">
        <v>24.5324</v>
      </c>
      <c r="C7355" s="32" t="n">
        <f aca="false">IF($A7355="","",IF(設定!$B$21="dB",10^($B7355/20),ABS($B7355)))</f>
        <v>16.8507796670317</v>
      </c>
      <c r="D7355" s="32" t="n">
        <f aca="false">IF($A7355="","",$A7355^2)</f>
        <v>1319985.57128906</v>
      </c>
      <c r="E7355" s="32" t="n">
        <f aca="false">IF($A7355="","",IF($C7355&lt;=0,"",1/$C7355^2))</f>
        <v>0.00352176197498161</v>
      </c>
      <c r="F7355" s="33" t="n">
        <f aca="false">IF(OR(ROW()-設定!$B$30&lt;2,ROW()+設定!$B$30&gt;13701,N($A7355)&lt;=0,N(INDEX($A$2:$A$13701,MIN(13700,MAX(1,ROW()-1+設定!$B$30))))&lt;=0,$A7355&lt;設定!$B$28,$A7355&gt;設定!$B$29),0,IF(AND($C7355&gt;=MAX(INDEX($C$1:$C$13701,MAX(1,ROW()-設定!$B$24)):INDEX($C$1:$C$13701,MAX(1,ROW()-1))),$C7355&gt;MAX(INDEX($C$1:$C$13701,MIN(13701,ROW()+1)):INDEX($C$1:$C$13701,MIN(13701,ROW()+設定!$B$24))),$C7355&gt;=設定!$B$32,$C7355&gt;=MAX(MIN(INDEX($C$1:$C$13701,MAX(1,ROW()-設定!$B$26)):INDEX($C$1:$C$13701,MAX(1,ROW()-1))),MIN(INDEX($C$1:$C$13701,MIN(13701,ROW()+1)):INDEX($C$1:$C$13701,MIN(13701,ROW()+設定!$B$26))))*10^(設定!$B$27/20)),1,0))</f>
        <v>0</v>
      </c>
      <c r="G7355" s="33" t="n">
        <f aca="false">$G7354+IF($F7355=1,1,0)</f>
        <v>4</v>
      </c>
      <c r="H7355" s="0" t="str">
        <f aca="false">IF($F7355=1,$G7355,"")</f>
        <v/>
      </c>
    </row>
    <row r="7356" customFormat="false" ht="15" hidden="false" customHeight="false" outlineLevel="0" collapsed="false">
      <c r="A7356" s="30" t="n">
        <v>1149.0625</v>
      </c>
      <c r="B7356" s="31" t="n">
        <v>24.3634</v>
      </c>
      <c r="C7356" s="32" t="n">
        <f aca="false">IF($A7356="","",IF(設定!$B$21="dB",10^($B7356/20),ABS($B7356)))</f>
        <v>16.5260856785017</v>
      </c>
      <c r="D7356" s="32" t="n">
        <f aca="false">IF($A7356="","",$A7356^2)</f>
        <v>1320344.62890625</v>
      </c>
      <c r="E7356" s="32" t="n">
        <f aca="false">IF($A7356="","",IF($C7356&lt;=0,"",1/$C7356^2))</f>
        <v>0.00366150810656278</v>
      </c>
      <c r="F7356" s="33" t="n">
        <f aca="false">IF(OR(ROW()-設定!$B$30&lt;2,ROW()+設定!$B$30&gt;13701,N($A7356)&lt;=0,N(INDEX($A$2:$A$13701,MIN(13700,MAX(1,ROW()-1+設定!$B$30))))&lt;=0,$A7356&lt;設定!$B$28,$A7356&gt;設定!$B$29),0,IF(AND($C7356&gt;=MAX(INDEX($C$1:$C$13701,MAX(1,ROW()-設定!$B$24)):INDEX($C$1:$C$13701,MAX(1,ROW()-1))),$C7356&gt;MAX(INDEX($C$1:$C$13701,MIN(13701,ROW()+1)):INDEX($C$1:$C$13701,MIN(13701,ROW()+設定!$B$24))),$C7356&gt;=設定!$B$32,$C7356&gt;=MAX(MIN(INDEX($C$1:$C$13701,MAX(1,ROW()-設定!$B$26)):INDEX($C$1:$C$13701,MAX(1,ROW()-1))),MIN(INDEX($C$1:$C$13701,MIN(13701,ROW()+1)):INDEX($C$1:$C$13701,MIN(13701,ROW()+設定!$B$26))))*10^(設定!$B$27/20)),1,0))</f>
        <v>0</v>
      </c>
      <c r="G7356" s="33" t="n">
        <f aca="false">$G7355+IF($F7356=1,1,0)</f>
        <v>4</v>
      </c>
      <c r="H7356" s="0" t="str">
        <f aca="false">IF($F7356=1,$G7356,"")</f>
        <v/>
      </c>
    </row>
    <row r="7357" customFormat="false" ht="15" hidden="false" customHeight="false" outlineLevel="0" collapsed="false">
      <c r="A7357" s="30" t="n">
        <v>1149.21875</v>
      </c>
      <c r="B7357" s="31" t="n">
        <v>24.311</v>
      </c>
      <c r="C7357" s="32" t="n">
        <f aca="false">IF($A7357="","",IF(設定!$B$21="dB",10^($B7357/20),ABS($B7357)))</f>
        <v>16.4266876801938</v>
      </c>
      <c r="D7357" s="32" t="n">
        <f aca="false">IF($A7357="","",$A7357^2)</f>
        <v>1320703.73535156</v>
      </c>
      <c r="E7357" s="32" t="n">
        <f aca="false">IF($A7357="","",IF($C7357&lt;=0,"",1/$C7357^2))</f>
        <v>0.00370595379217955</v>
      </c>
      <c r="F7357" s="33" t="n">
        <f aca="false">IF(OR(ROW()-設定!$B$30&lt;2,ROW()+設定!$B$30&gt;13701,N($A7357)&lt;=0,N(INDEX($A$2:$A$13701,MIN(13700,MAX(1,ROW()-1+設定!$B$30))))&lt;=0,$A7357&lt;設定!$B$28,$A7357&gt;設定!$B$29),0,IF(AND($C7357&gt;=MAX(INDEX($C$1:$C$13701,MAX(1,ROW()-設定!$B$24)):INDEX($C$1:$C$13701,MAX(1,ROW()-1))),$C7357&gt;MAX(INDEX($C$1:$C$13701,MIN(13701,ROW()+1)):INDEX($C$1:$C$13701,MIN(13701,ROW()+設定!$B$24))),$C7357&gt;=設定!$B$32,$C7357&gt;=MAX(MIN(INDEX($C$1:$C$13701,MAX(1,ROW()-設定!$B$26)):INDEX($C$1:$C$13701,MAX(1,ROW()-1))),MIN(INDEX($C$1:$C$13701,MIN(13701,ROW()+1)):INDEX($C$1:$C$13701,MIN(13701,ROW()+設定!$B$26))))*10^(設定!$B$27/20)),1,0))</f>
        <v>0</v>
      </c>
      <c r="G7357" s="33" t="n">
        <f aca="false">$G7356+IF($F7357=1,1,0)</f>
        <v>4</v>
      </c>
      <c r="H7357" s="0" t="str">
        <f aca="false">IF($F7357=1,$G7357,"")</f>
        <v/>
      </c>
    </row>
    <row r="7358" customFormat="false" ht="15" hidden="false" customHeight="false" outlineLevel="0" collapsed="false">
      <c r="A7358" s="30" t="n">
        <v>1149.375</v>
      </c>
      <c r="B7358" s="31" t="n">
        <v>24.1018</v>
      </c>
      <c r="C7358" s="32" t="n">
        <f aca="false">IF($A7358="","",IF(設定!$B$21="dB",10^($B7358/20),ABS($B7358)))</f>
        <v>16.0357766992274</v>
      </c>
      <c r="D7358" s="32" t="n">
        <f aca="false">IF($A7358="","",$A7358^2)</f>
        <v>1321062.890625</v>
      </c>
      <c r="E7358" s="32" t="n">
        <f aca="false">IF($A7358="","",IF($C7358&lt;=0,"",1/$C7358^2))</f>
        <v>0.00388883932685798</v>
      </c>
      <c r="F7358" s="33" t="n">
        <f aca="false">IF(OR(ROW()-設定!$B$30&lt;2,ROW()+設定!$B$30&gt;13701,N($A7358)&lt;=0,N(INDEX($A$2:$A$13701,MIN(13700,MAX(1,ROW()-1+設定!$B$30))))&lt;=0,$A7358&lt;設定!$B$28,$A7358&gt;設定!$B$29),0,IF(AND($C7358&gt;=MAX(INDEX($C$1:$C$13701,MAX(1,ROW()-設定!$B$24)):INDEX($C$1:$C$13701,MAX(1,ROW()-1))),$C7358&gt;MAX(INDEX($C$1:$C$13701,MIN(13701,ROW()+1)):INDEX($C$1:$C$13701,MIN(13701,ROW()+設定!$B$24))),$C7358&gt;=設定!$B$32,$C7358&gt;=MAX(MIN(INDEX($C$1:$C$13701,MAX(1,ROW()-設定!$B$26)):INDEX($C$1:$C$13701,MAX(1,ROW()-1))),MIN(INDEX($C$1:$C$13701,MIN(13701,ROW()+1)):INDEX($C$1:$C$13701,MIN(13701,ROW()+設定!$B$26))))*10^(設定!$B$27/20)),1,0))</f>
        <v>0</v>
      </c>
      <c r="G7358" s="33" t="n">
        <f aca="false">$G7357+IF($F7358=1,1,0)</f>
        <v>4</v>
      </c>
      <c r="H7358" s="0" t="str">
        <f aca="false">IF($F7358=1,$G7358,"")</f>
        <v/>
      </c>
    </row>
    <row r="7359" customFormat="false" ht="15" hidden="false" customHeight="false" outlineLevel="0" collapsed="false">
      <c r="A7359" s="30" t="n">
        <v>1149.53125</v>
      </c>
      <c r="B7359" s="31" t="n">
        <v>24.2618</v>
      </c>
      <c r="C7359" s="32" t="n">
        <f aca="false">IF($A7359="","",IF(設定!$B$21="dB",10^($B7359/20),ABS($B7359)))</f>
        <v>16.3339040465919</v>
      </c>
      <c r="D7359" s="32" t="n">
        <f aca="false">IF($A7359="","",$A7359^2)</f>
        <v>1321422.09472656</v>
      </c>
      <c r="E7359" s="32" t="n">
        <f aca="false">IF($A7359="","",IF($C7359&lt;=0,"",1/$C7359^2))</f>
        <v>0.00374817621143602</v>
      </c>
      <c r="F7359" s="33" t="n">
        <f aca="false">IF(OR(ROW()-設定!$B$30&lt;2,ROW()+設定!$B$30&gt;13701,N($A7359)&lt;=0,N(INDEX($A$2:$A$13701,MIN(13700,MAX(1,ROW()-1+設定!$B$30))))&lt;=0,$A7359&lt;設定!$B$28,$A7359&gt;設定!$B$29),0,IF(AND($C7359&gt;=MAX(INDEX($C$1:$C$13701,MAX(1,ROW()-設定!$B$24)):INDEX($C$1:$C$13701,MAX(1,ROW()-1))),$C7359&gt;MAX(INDEX($C$1:$C$13701,MIN(13701,ROW()+1)):INDEX($C$1:$C$13701,MIN(13701,ROW()+設定!$B$24))),$C7359&gt;=設定!$B$32,$C7359&gt;=MAX(MIN(INDEX($C$1:$C$13701,MAX(1,ROW()-設定!$B$26)):INDEX($C$1:$C$13701,MAX(1,ROW()-1))),MIN(INDEX($C$1:$C$13701,MIN(13701,ROW()+1)):INDEX($C$1:$C$13701,MIN(13701,ROW()+設定!$B$26))))*10^(設定!$B$27/20)),1,0))</f>
        <v>0</v>
      </c>
      <c r="G7359" s="33" t="n">
        <f aca="false">$G7358+IF($F7359=1,1,0)</f>
        <v>4</v>
      </c>
      <c r="H7359" s="0" t="str">
        <f aca="false">IF($F7359=1,$G7359,"")</f>
        <v/>
      </c>
    </row>
    <row r="7360" customFormat="false" ht="15" hidden="false" customHeight="false" outlineLevel="0" collapsed="false">
      <c r="A7360" s="30" t="n">
        <v>1149.6875</v>
      </c>
      <c r="B7360" s="31" t="n">
        <v>24.1568</v>
      </c>
      <c r="C7360" s="32" t="n">
        <f aca="false">IF($A7360="","",IF(設定!$B$21="dB",10^($B7360/20),ABS($B7360)))</f>
        <v>16.1376391469871</v>
      </c>
      <c r="D7360" s="32" t="n">
        <f aca="false">IF($A7360="","",$A7360^2)</f>
        <v>1321781.34765625</v>
      </c>
      <c r="E7360" s="32" t="n">
        <f aca="false">IF($A7360="","",IF($C7360&lt;=0,"",1/$C7360^2))</f>
        <v>0.00383990075624688</v>
      </c>
      <c r="F7360" s="33" t="n">
        <f aca="false">IF(OR(ROW()-設定!$B$30&lt;2,ROW()+設定!$B$30&gt;13701,N($A7360)&lt;=0,N(INDEX($A$2:$A$13701,MIN(13700,MAX(1,ROW()-1+設定!$B$30))))&lt;=0,$A7360&lt;設定!$B$28,$A7360&gt;設定!$B$29),0,IF(AND($C7360&gt;=MAX(INDEX($C$1:$C$13701,MAX(1,ROW()-設定!$B$24)):INDEX($C$1:$C$13701,MAX(1,ROW()-1))),$C7360&gt;MAX(INDEX($C$1:$C$13701,MIN(13701,ROW()+1)):INDEX($C$1:$C$13701,MIN(13701,ROW()+設定!$B$24))),$C7360&gt;=設定!$B$32,$C7360&gt;=MAX(MIN(INDEX($C$1:$C$13701,MAX(1,ROW()-設定!$B$26)):INDEX($C$1:$C$13701,MAX(1,ROW()-1))),MIN(INDEX($C$1:$C$13701,MIN(13701,ROW()+1)):INDEX($C$1:$C$13701,MIN(13701,ROW()+設定!$B$26))))*10^(設定!$B$27/20)),1,0))</f>
        <v>0</v>
      </c>
      <c r="G7360" s="33" t="n">
        <f aca="false">$G7359+IF($F7360=1,1,0)</f>
        <v>4</v>
      </c>
      <c r="H7360" s="0" t="str">
        <f aca="false">IF($F7360=1,$G7360,"")</f>
        <v/>
      </c>
    </row>
    <row r="7361" customFormat="false" ht="15" hidden="false" customHeight="false" outlineLevel="0" collapsed="false">
      <c r="A7361" s="30" t="n">
        <v>1149.84375</v>
      </c>
      <c r="B7361" s="31" t="n">
        <v>24.2496</v>
      </c>
      <c r="C7361" s="32" t="n">
        <f aca="false">IF($A7361="","",IF(設定!$B$21="dB",10^($B7361/20),ABS($B7361)))</f>
        <v>16.3109779266898</v>
      </c>
      <c r="D7361" s="32" t="n">
        <f aca="false">IF($A7361="","",$A7361^2)</f>
        <v>1322140.64941406</v>
      </c>
      <c r="E7361" s="32" t="n">
        <f aca="false">IF($A7361="","",IF($C7361&lt;=0,"",1/$C7361^2))</f>
        <v>0.00375872021786795</v>
      </c>
      <c r="F7361" s="33" t="n">
        <f aca="false">IF(OR(ROW()-設定!$B$30&lt;2,ROW()+設定!$B$30&gt;13701,N($A7361)&lt;=0,N(INDEX($A$2:$A$13701,MIN(13700,MAX(1,ROW()-1+設定!$B$30))))&lt;=0,$A7361&lt;設定!$B$28,$A7361&gt;設定!$B$29),0,IF(AND($C7361&gt;=MAX(INDEX($C$1:$C$13701,MAX(1,ROW()-設定!$B$24)):INDEX($C$1:$C$13701,MAX(1,ROW()-1))),$C7361&gt;MAX(INDEX($C$1:$C$13701,MIN(13701,ROW()+1)):INDEX($C$1:$C$13701,MIN(13701,ROW()+設定!$B$24))),$C7361&gt;=設定!$B$32,$C7361&gt;=MAX(MIN(INDEX($C$1:$C$13701,MAX(1,ROW()-設定!$B$26)):INDEX($C$1:$C$13701,MAX(1,ROW()-1))),MIN(INDEX($C$1:$C$13701,MIN(13701,ROW()+1)):INDEX($C$1:$C$13701,MIN(13701,ROW()+設定!$B$26))))*10^(設定!$B$27/20)),1,0))</f>
        <v>0</v>
      </c>
      <c r="G7361" s="33" t="n">
        <f aca="false">$G7360+IF($F7361=1,1,0)</f>
        <v>4</v>
      </c>
      <c r="H7361" s="0" t="str">
        <f aca="false">IF($F7361=1,$G7361,"")</f>
        <v/>
      </c>
    </row>
    <row r="7362" customFormat="false" ht="15" hidden="false" customHeight="false" outlineLevel="0" collapsed="false">
      <c r="A7362" s="30" t="n">
        <v>1150</v>
      </c>
      <c r="B7362" s="31" t="n">
        <v>24.021</v>
      </c>
      <c r="C7362" s="32" t="n">
        <f aca="false">IF($A7362="","",IF(設定!$B$21="dB",10^($B7362/20),ABS($B7362)))</f>
        <v>15.8872964732922</v>
      </c>
      <c r="D7362" s="32" t="n">
        <f aca="false">IF($A7362="","",$A7362^2)</f>
        <v>1322500</v>
      </c>
      <c r="E7362" s="32" t="n">
        <f aca="false">IF($A7362="","",IF($C7362&lt;=0,"",1/$C7362^2))</f>
        <v>0.00396186798370326</v>
      </c>
      <c r="F7362" s="33" t="n">
        <f aca="false">IF(OR(ROW()-設定!$B$30&lt;2,ROW()+設定!$B$30&gt;13701,N($A7362)&lt;=0,N(INDEX($A$2:$A$13701,MIN(13700,MAX(1,ROW()-1+設定!$B$30))))&lt;=0,$A7362&lt;設定!$B$28,$A7362&gt;設定!$B$29),0,IF(AND($C7362&gt;=MAX(INDEX($C$1:$C$13701,MAX(1,ROW()-設定!$B$24)):INDEX($C$1:$C$13701,MAX(1,ROW()-1))),$C7362&gt;MAX(INDEX($C$1:$C$13701,MIN(13701,ROW()+1)):INDEX($C$1:$C$13701,MIN(13701,ROW()+設定!$B$24))),$C7362&gt;=設定!$B$32,$C7362&gt;=MAX(MIN(INDEX($C$1:$C$13701,MAX(1,ROW()-設定!$B$26)):INDEX($C$1:$C$13701,MAX(1,ROW()-1))),MIN(INDEX($C$1:$C$13701,MIN(13701,ROW()+1)):INDEX($C$1:$C$13701,MIN(13701,ROW()+設定!$B$26))))*10^(設定!$B$27/20)),1,0))</f>
        <v>0</v>
      </c>
      <c r="G7362" s="33" t="n">
        <f aca="false">$G7361+IF($F7362=1,1,0)</f>
        <v>4</v>
      </c>
      <c r="H7362" s="0" t="str">
        <f aca="false">IF($F7362=1,$G7362,"")</f>
        <v/>
      </c>
    </row>
    <row r="7363" customFormat="false" ht="15" hidden="false" customHeight="false" outlineLevel="0" collapsed="false">
      <c r="A7363" s="30" t="n">
        <v>1150.15625</v>
      </c>
      <c r="B7363" s="31" t="n">
        <v>23.8871</v>
      </c>
      <c r="C7363" s="32" t="n">
        <f aca="false">IF($A7363="","",IF(設定!$B$21="dB",10^($B7363/20),ABS($B7363)))</f>
        <v>15.6442590957213</v>
      </c>
      <c r="D7363" s="32" t="n">
        <f aca="false">IF($A7363="","",$A7363^2)</f>
        <v>1322859.39941406</v>
      </c>
      <c r="E7363" s="32" t="n">
        <f aca="false">IF($A7363="","",IF($C7363&lt;=0,"",1/$C7363^2))</f>
        <v>0.00408592132523972</v>
      </c>
      <c r="F7363" s="33" t="n">
        <f aca="false">IF(OR(ROW()-設定!$B$30&lt;2,ROW()+設定!$B$30&gt;13701,N($A7363)&lt;=0,N(INDEX($A$2:$A$13701,MIN(13700,MAX(1,ROW()-1+設定!$B$30))))&lt;=0,$A7363&lt;設定!$B$28,$A7363&gt;設定!$B$29),0,IF(AND($C7363&gt;=MAX(INDEX($C$1:$C$13701,MAX(1,ROW()-設定!$B$24)):INDEX($C$1:$C$13701,MAX(1,ROW()-1))),$C7363&gt;MAX(INDEX($C$1:$C$13701,MIN(13701,ROW()+1)):INDEX($C$1:$C$13701,MIN(13701,ROW()+設定!$B$24))),$C7363&gt;=設定!$B$32,$C7363&gt;=MAX(MIN(INDEX($C$1:$C$13701,MAX(1,ROW()-設定!$B$26)):INDEX($C$1:$C$13701,MAX(1,ROW()-1))),MIN(INDEX($C$1:$C$13701,MIN(13701,ROW()+1)):INDEX($C$1:$C$13701,MIN(13701,ROW()+設定!$B$26))))*10^(設定!$B$27/20)),1,0))</f>
        <v>0</v>
      </c>
      <c r="G7363" s="33" t="n">
        <f aca="false">$G7362+IF($F7363=1,1,0)</f>
        <v>4</v>
      </c>
      <c r="H7363" s="0" t="str">
        <f aca="false">IF($F7363=1,$G7363,"")</f>
        <v/>
      </c>
    </row>
    <row r="7364" customFormat="false" ht="15" hidden="false" customHeight="false" outlineLevel="0" collapsed="false">
      <c r="A7364" s="30" t="n">
        <v>1150.3125</v>
      </c>
      <c r="B7364" s="31" t="n">
        <v>23.9772</v>
      </c>
      <c r="C7364" s="32" t="n">
        <f aca="false">IF($A7364="","",IF(設定!$B$21="dB",10^($B7364/20),ABS($B7364)))</f>
        <v>15.807383872781</v>
      </c>
      <c r="D7364" s="32" t="n">
        <f aca="false">IF($A7364="","",$A7364^2)</f>
        <v>1323218.84765625</v>
      </c>
      <c r="E7364" s="32" t="n">
        <f aca="false">IF($A7364="","",IF($C7364&lt;=0,"",1/$C7364^2))</f>
        <v>0.00400202686810513</v>
      </c>
      <c r="F7364" s="33" t="n">
        <f aca="false">IF(OR(ROW()-設定!$B$30&lt;2,ROW()+設定!$B$30&gt;13701,N($A7364)&lt;=0,N(INDEX($A$2:$A$13701,MIN(13700,MAX(1,ROW()-1+設定!$B$30))))&lt;=0,$A7364&lt;設定!$B$28,$A7364&gt;設定!$B$29),0,IF(AND($C7364&gt;=MAX(INDEX($C$1:$C$13701,MAX(1,ROW()-設定!$B$24)):INDEX($C$1:$C$13701,MAX(1,ROW()-1))),$C7364&gt;MAX(INDEX($C$1:$C$13701,MIN(13701,ROW()+1)):INDEX($C$1:$C$13701,MIN(13701,ROW()+設定!$B$24))),$C7364&gt;=設定!$B$32,$C7364&gt;=MAX(MIN(INDEX($C$1:$C$13701,MAX(1,ROW()-設定!$B$26)):INDEX($C$1:$C$13701,MAX(1,ROW()-1))),MIN(INDEX($C$1:$C$13701,MIN(13701,ROW()+1)):INDEX($C$1:$C$13701,MIN(13701,ROW()+設定!$B$26))))*10^(設定!$B$27/20)),1,0))</f>
        <v>0</v>
      </c>
      <c r="G7364" s="33" t="n">
        <f aca="false">$G7363+IF($F7364=1,1,0)</f>
        <v>4</v>
      </c>
      <c r="H7364" s="0" t="str">
        <f aca="false">IF($F7364=1,$G7364,"")</f>
        <v/>
      </c>
    </row>
    <row r="7365" customFormat="false" ht="15" hidden="false" customHeight="false" outlineLevel="0" collapsed="false">
      <c r="A7365" s="30" t="n">
        <v>1150.46875</v>
      </c>
      <c r="B7365" s="31" t="n">
        <v>23.8216</v>
      </c>
      <c r="C7365" s="32" t="n">
        <f aca="false">IF($A7365="","",IF(設定!$B$21="dB",10^($B7365/20),ABS($B7365)))</f>
        <v>15.5267299655263</v>
      </c>
      <c r="D7365" s="32" t="n">
        <f aca="false">IF($A7365="","",$A7365^2)</f>
        <v>1323578.34472656</v>
      </c>
      <c r="E7365" s="32" t="n">
        <f aca="false">IF($A7365="","",IF($C7365&lt;=0,"",1/$C7365^2))</f>
        <v>0.00414801196072614</v>
      </c>
      <c r="F7365" s="33" t="n">
        <f aca="false">IF(OR(ROW()-設定!$B$30&lt;2,ROW()+設定!$B$30&gt;13701,N($A7365)&lt;=0,N(INDEX($A$2:$A$13701,MIN(13700,MAX(1,ROW()-1+設定!$B$30))))&lt;=0,$A7365&lt;設定!$B$28,$A7365&gt;設定!$B$29),0,IF(AND($C7365&gt;=MAX(INDEX($C$1:$C$13701,MAX(1,ROW()-設定!$B$24)):INDEX($C$1:$C$13701,MAX(1,ROW()-1))),$C7365&gt;MAX(INDEX($C$1:$C$13701,MIN(13701,ROW()+1)):INDEX($C$1:$C$13701,MIN(13701,ROW()+設定!$B$24))),$C7365&gt;=設定!$B$32,$C7365&gt;=MAX(MIN(INDEX($C$1:$C$13701,MAX(1,ROW()-設定!$B$26)):INDEX($C$1:$C$13701,MAX(1,ROW()-1))),MIN(INDEX($C$1:$C$13701,MIN(13701,ROW()+1)):INDEX($C$1:$C$13701,MIN(13701,ROW()+設定!$B$26))))*10^(設定!$B$27/20)),1,0))</f>
        <v>0</v>
      </c>
      <c r="G7365" s="33" t="n">
        <f aca="false">$G7364+IF($F7365=1,1,0)</f>
        <v>4</v>
      </c>
      <c r="H7365" s="0" t="str">
        <f aca="false">IF($F7365=1,$G7365,"")</f>
        <v/>
      </c>
    </row>
    <row r="7366" customFormat="false" ht="15" hidden="false" customHeight="false" outlineLevel="0" collapsed="false">
      <c r="A7366" s="30" t="n">
        <v>1150.625</v>
      </c>
      <c r="B7366" s="31" t="n">
        <v>23.908</v>
      </c>
      <c r="C7366" s="32" t="n">
        <f aca="false">IF($A7366="","",IF(設定!$B$21="dB",10^($B7366/20),ABS($B7366)))</f>
        <v>15.6819476591597</v>
      </c>
      <c r="D7366" s="32" t="n">
        <f aca="false">IF($A7366="","",$A7366^2)</f>
        <v>1323937.890625</v>
      </c>
      <c r="E7366" s="32" t="n">
        <f aca="false">IF($A7366="","",IF($C7366&lt;=0,"",1/$C7366^2))</f>
        <v>0.00406630546340428</v>
      </c>
      <c r="F7366" s="33" t="n">
        <f aca="false">IF(OR(ROW()-設定!$B$30&lt;2,ROW()+設定!$B$30&gt;13701,N($A7366)&lt;=0,N(INDEX($A$2:$A$13701,MIN(13700,MAX(1,ROW()-1+設定!$B$30))))&lt;=0,$A7366&lt;設定!$B$28,$A7366&gt;設定!$B$29),0,IF(AND($C7366&gt;=MAX(INDEX($C$1:$C$13701,MAX(1,ROW()-設定!$B$24)):INDEX($C$1:$C$13701,MAX(1,ROW()-1))),$C7366&gt;MAX(INDEX($C$1:$C$13701,MIN(13701,ROW()+1)):INDEX($C$1:$C$13701,MIN(13701,ROW()+設定!$B$24))),$C7366&gt;=設定!$B$32,$C7366&gt;=MAX(MIN(INDEX($C$1:$C$13701,MAX(1,ROW()-設定!$B$26)):INDEX($C$1:$C$13701,MAX(1,ROW()-1))),MIN(INDEX($C$1:$C$13701,MIN(13701,ROW()+1)):INDEX($C$1:$C$13701,MIN(13701,ROW()+設定!$B$26))))*10^(設定!$B$27/20)),1,0))</f>
        <v>0</v>
      </c>
      <c r="G7366" s="33" t="n">
        <f aca="false">$G7365+IF($F7366=1,1,0)</f>
        <v>4</v>
      </c>
      <c r="H7366" s="0" t="str">
        <f aca="false">IF($F7366=1,$G7366,"")</f>
        <v/>
      </c>
    </row>
    <row r="7367" customFormat="false" ht="15" hidden="false" customHeight="false" outlineLevel="0" collapsed="false">
      <c r="A7367" s="30" t="n">
        <v>1150.78125</v>
      </c>
      <c r="B7367" s="31" t="n">
        <v>23.7063</v>
      </c>
      <c r="C7367" s="32" t="n">
        <f aca="false">IF($A7367="","",IF(設定!$B$21="dB",10^($B7367/20),ABS($B7367)))</f>
        <v>15.3219838415439</v>
      </c>
      <c r="D7367" s="32" t="n">
        <f aca="false">IF($A7367="","",$A7367^2)</f>
        <v>1324297.48535156</v>
      </c>
      <c r="E7367" s="32" t="n">
        <f aca="false">IF($A7367="","",IF($C7367&lt;=0,"",1/$C7367^2))</f>
        <v>0.00425961158961455</v>
      </c>
      <c r="F7367" s="33" t="n">
        <f aca="false">IF(OR(ROW()-設定!$B$30&lt;2,ROW()+設定!$B$30&gt;13701,N($A7367)&lt;=0,N(INDEX($A$2:$A$13701,MIN(13700,MAX(1,ROW()-1+設定!$B$30))))&lt;=0,$A7367&lt;設定!$B$28,$A7367&gt;設定!$B$29),0,IF(AND($C7367&gt;=MAX(INDEX($C$1:$C$13701,MAX(1,ROW()-設定!$B$24)):INDEX($C$1:$C$13701,MAX(1,ROW()-1))),$C7367&gt;MAX(INDEX($C$1:$C$13701,MIN(13701,ROW()+1)):INDEX($C$1:$C$13701,MIN(13701,ROW()+設定!$B$24))),$C7367&gt;=設定!$B$32,$C7367&gt;=MAX(MIN(INDEX($C$1:$C$13701,MAX(1,ROW()-設定!$B$26)):INDEX($C$1:$C$13701,MAX(1,ROW()-1))),MIN(INDEX($C$1:$C$13701,MIN(13701,ROW()+1)):INDEX($C$1:$C$13701,MIN(13701,ROW()+設定!$B$26))))*10^(設定!$B$27/20)),1,0))</f>
        <v>0</v>
      </c>
      <c r="G7367" s="33" t="n">
        <f aca="false">$G7366+IF($F7367=1,1,0)</f>
        <v>4</v>
      </c>
      <c r="H7367" s="0" t="str">
        <f aca="false">IF($F7367=1,$G7367,"")</f>
        <v/>
      </c>
    </row>
    <row r="7368" customFormat="false" ht="15" hidden="false" customHeight="false" outlineLevel="0" collapsed="false">
      <c r="A7368" s="30" t="n">
        <v>1150.9375</v>
      </c>
      <c r="B7368" s="31" t="n">
        <v>23.7553</v>
      </c>
      <c r="C7368" s="32" t="n">
        <f aca="false">IF($A7368="","",IF(設定!$B$21="dB",10^($B7368/20),ABS($B7368)))</f>
        <v>15.4086645293874</v>
      </c>
      <c r="D7368" s="32" t="n">
        <f aca="false">IF($A7368="","",$A7368^2)</f>
        <v>1324657.12890625</v>
      </c>
      <c r="E7368" s="32" t="n">
        <f aca="false">IF($A7368="","",IF($C7368&lt;=0,"",1/$C7368^2))</f>
        <v>0.00421182191514096</v>
      </c>
      <c r="F7368" s="33" t="n">
        <f aca="false">IF(OR(ROW()-設定!$B$30&lt;2,ROW()+設定!$B$30&gt;13701,N($A7368)&lt;=0,N(INDEX($A$2:$A$13701,MIN(13700,MAX(1,ROW()-1+設定!$B$30))))&lt;=0,$A7368&lt;設定!$B$28,$A7368&gt;設定!$B$29),0,IF(AND($C7368&gt;=MAX(INDEX($C$1:$C$13701,MAX(1,ROW()-設定!$B$24)):INDEX($C$1:$C$13701,MAX(1,ROW()-1))),$C7368&gt;MAX(INDEX($C$1:$C$13701,MIN(13701,ROW()+1)):INDEX($C$1:$C$13701,MIN(13701,ROW()+設定!$B$24))),$C7368&gt;=設定!$B$32,$C7368&gt;=MAX(MIN(INDEX($C$1:$C$13701,MAX(1,ROW()-設定!$B$26)):INDEX($C$1:$C$13701,MAX(1,ROW()-1))),MIN(INDEX($C$1:$C$13701,MIN(13701,ROW()+1)):INDEX($C$1:$C$13701,MIN(13701,ROW()+設定!$B$26))))*10^(設定!$B$27/20)),1,0))</f>
        <v>0</v>
      </c>
      <c r="G7368" s="33" t="n">
        <f aca="false">$G7367+IF($F7368=1,1,0)</f>
        <v>4</v>
      </c>
      <c r="H7368" s="0" t="str">
        <f aca="false">IF($F7368=1,$G7368,"")</f>
        <v/>
      </c>
    </row>
    <row r="7369" customFormat="false" ht="15" hidden="false" customHeight="false" outlineLevel="0" collapsed="false">
      <c r="A7369" s="30" t="n">
        <v>1151.09375</v>
      </c>
      <c r="B7369" s="31" t="n">
        <v>23.6971</v>
      </c>
      <c r="C7369" s="32" t="n">
        <f aca="false">IF($A7369="","",IF(設定!$B$21="dB",10^($B7369/20),ABS($B7369)))</f>
        <v>15.3057635543056</v>
      </c>
      <c r="D7369" s="32" t="n">
        <f aca="false">IF($A7369="","",$A7369^2)</f>
        <v>1325016.82128906</v>
      </c>
      <c r="E7369" s="32" t="n">
        <f aca="false">IF($A7369="","",IF($C7369&lt;=0,"",1/$C7369^2))</f>
        <v>0.00426864462262338</v>
      </c>
      <c r="F7369" s="33" t="n">
        <f aca="false">IF(OR(ROW()-設定!$B$30&lt;2,ROW()+設定!$B$30&gt;13701,N($A7369)&lt;=0,N(INDEX($A$2:$A$13701,MIN(13700,MAX(1,ROW()-1+設定!$B$30))))&lt;=0,$A7369&lt;設定!$B$28,$A7369&gt;設定!$B$29),0,IF(AND($C7369&gt;=MAX(INDEX($C$1:$C$13701,MAX(1,ROW()-設定!$B$24)):INDEX($C$1:$C$13701,MAX(1,ROW()-1))),$C7369&gt;MAX(INDEX($C$1:$C$13701,MIN(13701,ROW()+1)):INDEX($C$1:$C$13701,MIN(13701,ROW()+設定!$B$24))),$C7369&gt;=設定!$B$32,$C7369&gt;=MAX(MIN(INDEX($C$1:$C$13701,MAX(1,ROW()-設定!$B$26)):INDEX($C$1:$C$13701,MAX(1,ROW()-1))),MIN(INDEX($C$1:$C$13701,MIN(13701,ROW()+1)):INDEX($C$1:$C$13701,MIN(13701,ROW()+設定!$B$26))))*10^(設定!$B$27/20)),1,0))</f>
        <v>0</v>
      </c>
      <c r="G7369" s="33" t="n">
        <f aca="false">$G7368+IF($F7369=1,1,0)</f>
        <v>4</v>
      </c>
      <c r="H7369" s="0" t="str">
        <f aca="false">IF($F7369=1,$G7369,"")</f>
        <v/>
      </c>
    </row>
    <row r="7370" customFormat="false" ht="15" hidden="false" customHeight="false" outlineLevel="0" collapsed="false">
      <c r="A7370" s="30" t="n">
        <v>1151.25</v>
      </c>
      <c r="B7370" s="31" t="n">
        <v>23.6684</v>
      </c>
      <c r="C7370" s="32" t="n">
        <f aca="false">IF($A7370="","",IF(設定!$B$21="dB",10^($B7370/20),ABS($B7370)))</f>
        <v>15.2552735639971</v>
      </c>
      <c r="D7370" s="32" t="n">
        <f aca="false">IF($A7370="","",$A7370^2)</f>
        <v>1325376.5625</v>
      </c>
      <c r="E7370" s="32" t="n">
        <f aca="false">IF($A7370="","",IF($C7370&lt;=0,"",1/$C7370^2))</f>
        <v>0.00429694702986361</v>
      </c>
      <c r="F7370" s="33" t="n">
        <f aca="false">IF(OR(ROW()-設定!$B$30&lt;2,ROW()+設定!$B$30&gt;13701,N($A7370)&lt;=0,N(INDEX($A$2:$A$13701,MIN(13700,MAX(1,ROW()-1+設定!$B$30))))&lt;=0,$A7370&lt;設定!$B$28,$A7370&gt;設定!$B$29),0,IF(AND($C7370&gt;=MAX(INDEX($C$1:$C$13701,MAX(1,ROW()-設定!$B$24)):INDEX($C$1:$C$13701,MAX(1,ROW()-1))),$C7370&gt;MAX(INDEX($C$1:$C$13701,MIN(13701,ROW()+1)):INDEX($C$1:$C$13701,MIN(13701,ROW()+設定!$B$24))),$C7370&gt;=設定!$B$32,$C7370&gt;=MAX(MIN(INDEX($C$1:$C$13701,MAX(1,ROW()-設定!$B$26)):INDEX($C$1:$C$13701,MAX(1,ROW()-1))),MIN(INDEX($C$1:$C$13701,MIN(13701,ROW()+1)):INDEX($C$1:$C$13701,MIN(13701,ROW()+設定!$B$26))))*10^(設定!$B$27/20)),1,0))</f>
        <v>0</v>
      </c>
      <c r="G7370" s="33" t="n">
        <f aca="false">$G7369+IF($F7370=1,1,0)</f>
        <v>4</v>
      </c>
      <c r="H7370" s="0" t="str">
        <f aca="false">IF($F7370=1,$G7370,"")</f>
        <v/>
      </c>
    </row>
    <row r="7371" customFormat="false" ht="15" hidden="false" customHeight="false" outlineLevel="0" collapsed="false">
      <c r="A7371" s="30" t="n">
        <v>1151.40625</v>
      </c>
      <c r="B7371" s="31" t="n">
        <v>23.5716</v>
      </c>
      <c r="C7371" s="32" t="n">
        <f aca="false">IF($A7371="","",IF(設定!$B$21="dB",10^($B7371/20),ABS($B7371)))</f>
        <v>15.0862048310952</v>
      </c>
      <c r="D7371" s="32" t="n">
        <f aca="false">IF($A7371="","",$A7371^2)</f>
        <v>1325736.35253906</v>
      </c>
      <c r="E7371" s="32" t="n">
        <f aca="false">IF($A7371="","",IF($C7371&lt;=0,"",1/$C7371^2))</f>
        <v>0.00439379712147911</v>
      </c>
      <c r="F7371" s="33" t="n">
        <f aca="false">IF(OR(ROW()-設定!$B$30&lt;2,ROW()+設定!$B$30&gt;13701,N($A7371)&lt;=0,N(INDEX($A$2:$A$13701,MIN(13700,MAX(1,ROW()-1+設定!$B$30))))&lt;=0,$A7371&lt;設定!$B$28,$A7371&gt;設定!$B$29),0,IF(AND($C7371&gt;=MAX(INDEX($C$1:$C$13701,MAX(1,ROW()-設定!$B$24)):INDEX($C$1:$C$13701,MAX(1,ROW()-1))),$C7371&gt;MAX(INDEX($C$1:$C$13701,MIN(13701,ROW()+1)):INDEX($C$1:$C$13701,MIN(13701,ROW()+設定!$B$24))),$C7371&gt;=設定!$B$32,$C7371&gt;=MAX(MIN(INDEX($C$1:$C$13701,MAX(1,ROW()-設定!$B$26)):INDEX($C$1:$C$13701,MAX(1,ROW()-1))),MIN(INDEX($C$1:$C$13701,MIN(13701,ROW()+1)):INDEX($C$1:$C$13701,MIN(13701,ROW()+設定!$B$26))))*10^(設定!$B$27/20)),1,0))</f>
        <v>0</v>
      </c>
      <c r="G7371" s="33" t="n">
        <f aca="false">$G7370+IF($F7371=1,1,0)</f>
        <v>4</v>
      </c>
      <c r="H7371" s="0" t="str">
        <f aca="false">IF($F7371=1,$G7371,"")</f>
        <v/>
      </c>
    </row>
    <row r="7372" customFormat="false" ht="15" hidden="false" customHeight="false" outlineLevel="0" collapsed="false">
      <c r="A7372" s="30" t="n">
        <v>1151.5625</v>
      </c>
      <c r="B7372" s="31" t="n">
        <v>23.4935</v>
      </c>
      <c r="C7372" s="32" t="n">
        <f aca="false">IF($A7372="","",IF(設定!$B$21="dB",10^($B7372/20),ABS($B7372)))</f>
        <v>14.9511638172251</v>
      </c>
      <c r="D7372" s="32" t="n">
        <f aca="false">IF($A7372="","",$A7372^2)</f>
        <v>1326096.19140625</v>
      </c>
      <c r="E7372" s="32" t="n">
        <f aca="false">IF($A7372="","",IF($C7372&lt;=0,"",1/$C7372^2))</f>
        <v>0.00447352635235249</v>
      </c>
      <c r="F7372" s="33" t="n">
        <f aca="false">IF(OR(ROW()-設定!$B$30&lt;2,ROW()+設定!$B$30&gt;13701,N($A7372)&lt;=0,N(INDEX($A$2:$A$13701,MIN(13700,MAX(1,ROW()-1+設定!$B$30))))&lt;=0,$A7372&lt;設定!$B$28,$A7372&gt;設定!$B$29),0,IF(AND($C7372&gt;=MAX(INDEX($C$1:$C$13701,MAX(1,ROW()-設定!$B$24)):INDEX($C$1:$C$13701,MAX(1,ROW()-1))),$C7372&gt;MAX(INDEX($C$1:$C$13701,MIN(13701,ROW()+1)):INDEX($C$1:$C$13701,MIN(13701,ROW()+設定!$B$24))),$C7372&gt;=設定!$B$32,$C7372&gt;=MAX(MIN(INDEX($C$1:$C$13701,MAX(1,ROW()-設定!$B$26)):INDEX($C$1:$C$13701,MAX(1,ROW()-1))),MIN(INDEX($C$1:$C$13701,MIN(13701,ROW()+1)):INDEX($C$1:$C$13701,MIN(13701,ROW()+設定!$B$26))))*10^(設定!$B$27/20)),1,0))</f>
        <v>0</v>
      </c>
      <c r="G7372" s="33" t="n">
        <f aca="false">$G7371+IF($F7372=1,1,0)</f>
        <v>4</v>
      </c>
      <c r="H7372" s="0" t="str">
        <f aca="false">IF($F7372=1,$G7372,"")</f>
        <v/>
      </c>
    </row>
    <row r="7373" customFormat="false" ht="15" hidden="false" customHeight="false" outlineLevel="0" collapsed="false">
      <c r="A7373" s="30" t="n">
        <v>1151.71875</v>
      </c>
      <c r="B7373" s="31" t="n">
        <v>23.5226</v>
      </c>
      <c r="C7373" s="32" t="n">
        <f aca="false">IF($A7373="","",IF(設定!$B$21="dB",10^($B7373/20),ABS($B7373)))</f>
        <v>15.0013381244955</v>
      </c>
      <c r="D7373" s="32" t="n">
        <f aca="false">IF($A7373="","",$A7373^2)</f>
        <v>1326456.07910156</v>
      </c>
      <c r="E7373" s="32" t="n">
        <f aca="false">IF($A7373="","",IF($C7373&lt;=0,"",1/$C7373^2))</f>
        <v>0.00444365158787609</v>
      </c>
      <c r="F7373" s="33" t="n">
        <f aca="false">IF(OR(ROW()-設定!$B$30&lt;2,ROW()+設定!$B$30&gt;13701,N($A7373)&lt;=0,N(INDEX($A$2:$A$13701,MIN(13700,MAX(1,ROW()-1+設定!$B$30))))&lt;=0,$A7373&lt;設定!$B$28,$A7373&gt;設定!$B$29),0,IF(AND($C7373&gt;=MAX(INDEX($C$1:$C$13701,MAX(1,ROW()-設定!$B$24)):INDEX($C$1:$C$13701,MAX(1,ROW()-1))),$C7373&gt;MAX(INDEX($C$1:$C$13701,MIN(13701,ROW()+1)):INDEX($C$1:$C$13701,MIN(13701,ROW()+設定!$B$24))),$C7373&gt;=設定!$B$32,$C7373&gt;=MAX(MIN(INDEX($C$1:$C$13701,MAX(1,ROW()-設定!$B$26)):INDEX($C$1:$C$13701,MAX(1,ROW()-1))),MIN(INDEX($C$1:$C$13701,MIN(13701,ROW()+1)):INDEX($C$1:$C$13701,MIN(13701,ROW()+設定!$B$26))))*10^(設定!$B$27/20)),1,0))</f>
        <v>0</v>
      </c>
      <c r="G7373" s="33" t="n">
        <f aca="false">$G7372+IF($F7373=1,1,0)</f>
        <v>4</v>
      </c>
      <c r="H7373" s="0" t="str">
        <f aca="false">IF($F7373=1,$G7373,"")</f>
        <v/>
      </c>
    </row>
    <row r="7374" customFormat="false" ht="15" hidden="false" customHeight="false" outlineLevel="0" collapsed="false">
      <c r="A7374" s="30" t="n">
        <v>1151.875</v>
      </c>
      <c r="B7374" s="31" t="n">
        <v>23.4223</v>
      </c>
      <c r="C7374" s="32" t="n">
        <f aca="false">IF($A7374="","",IF(設定!$B$21="dB",10^($B7374/20),ABS($B7374)))</f>
        <v>14.8291070389079</v>
      </c>
      <c r="D7374" s="32" t="n">
        <f aca="false">IF($A7374="","",$A7374^2)</f>
        <v>1326816.015625</v>
      </c>
      <c r="E7374" s="32" t="n">
        <f aca="false">IF($A7374="","",IF($C7374&lt;=0,"",1/$C7374^2))</f>
        <v>0.00454747164737428</v>
      </c>
      <c r="F7374" s="33" t="n">
        <f aca="false">IF(OR(ROW()-設定!$B$30&lt;2,ROW()+設定!$B$30&gt;13701,N($A7374)&lt;=0,N(INDEX($A$2:$A$13701,MIN(13700,MAX(1,ROW()-1+設定!$B$30))))&lt;=0,$A7374&lt;設定!$B$28,$A7374&gt;設定!$B$29),0,IF(AND($C7374&gt;=MAX(INDEX($C$1:$C$13701,MAX(1,ROW()-設定!$B$24)):INDEX($C$1:$C$13701,MAX(1,ROW()-1))),$C7374&gt;MAX(INDEX($C$1:$C$13701,MIN(13701,ROW()+1)):INDEX($C$1:$C$13701,MIN(13701,ROW()+設定!$B$24))),$C7374&gt;=設定!$B$32,$C7374&gt;=MAX(MIN(INDEX($C$1:$C$13701,MAX(1,ROW()-設定!$B$26)):INDEX($C$1:$C$13701,MAX(1,ROW()-1))),MIN(INDEX($C$1:$C$13701,MIN(13701,ROW()+1)):INDEX($C$1:$C$13701,MIN(13701,ROW()+設定!$B$26))))*10^(設定!$B$27/20)),1,0))</f>
        <v>0</v>
      </c>
      <c r="G7374" s="33" t="n">
        <f aca="false">$G7373+IF($F7374=1,1,0)</f>
        <v>4</v>
      </c>
      <c r="H7374" s="0" t="str">
        <f aca="false">IF($F7374=1,$G7374,"")</f>
        <v/>
      </c>
    </row>
    <row r="7375" customFormat="false" ht="15" hidden="false" customHeight="false" outlineLevel="0" collapsed="false">
      <c r="A7375" s="30" t="n">
        <v>1152.03125</v>
      </c>
      <c r="B7375" s="31" t="n">
        <v>23.4497</v>
      </c>
      <c r="C7375" s="32" t="n">
        <f aca="false">IF($A7375="","",IF(設定!$B$21="dB",10^($B7375/20),ABS($B7375)))</f>
        <v>14.8759599344681</v>
      </c>
      <c r="D7375" s="32" t="n">
        <f aca="false">IF($A7375="","",$A7375^2)</f>
        <v>1327176.00097656</v>
      </c>
      <c r="E7375" s="32" t="n">
        <f aca="false">IF($A7375="","",IF($C7375&lt;=0,"",1/$C7375^2))</f>
        <v>0.00451887158555861</v>
      </c>
      <c r="F7375" s="33" t="n">
        <f aca="false">IF(OR(ROW()-設定!$B$30&lt;2,ROW()+設定!$B$30&gt;13701,N($A7375)&lt;=0,N(INDEX($A$2:$A$13701,MIN(13700,MAX(1,ROW()-1+設定!$B$30))))&lt;=0,$A7375&lt;設定!$B$28,$A7375&gt;設定!$B$29),0,IF(AND($C7375&gt;=MAX(INDEX($C$1:$C$13701,MAX(1,ROW()-設定!$B$24)):INDEX($C$1:$C$13701,MAX(1,ROW()-1))),$C7375&gt;MAX(INDEX($C$1:$C$13701,MIN(13701,ROW()+1)):INDEX($C$1:$C$13701,MIN(13701,ROW()+設定!$B$24))),$C7375&gt;=設定!$B$32,$C7375&gt;=MAX(MIN(INDEX($C$1:$C$13701,MAX(1,ROW()-設定!$B$26)):INDEX($C$1:$C$13701,MAX(1,ROW()-1))),MIN(INDEX($C$1:$C$13701,MIN(13701,ROW()+1)):INDEX($C$1:$C$13701,MIN(13701,ROW()+設定!$B$26))))*10^(設定!$B$27/20)),1,0))</f>
        <v>0</v>
      </c>
      <c r="G7375" s="33" t="n">
        <f aca="false">$G7374+IF($F7375=1,1,0)</f>
        <v>4</v>
      </c>
      <c r="H7375" s="0" t="str">
        <f aca="false">IF($F7375=1,$G7375,"")</f>
        <v/>
      </c>
    </row>
    <row r="7376" customFormat="false" ht="15" hidden="false" customHeight="false" outlineLevel="0" collapsed="false">
      <c r="A7376" s="30" t="n">
        <v>1152.1875</v>
      </c>
      <c r="B7376" s="31" t="n">
        <v>23.3596</v>
      </c>
      <c r="C7376" s="32" t="n">
        <f aca="false">IF($A7376="","",IF(設定!$B$21="dB",10^($B7376/20),ABS($B7376)))</f>
        <v>14.722447014975</v>
      </c>
      <c r="D7376" s="32" t="n">
        <f aca="false">IF($A7376="","",$A7376^2)</f>
        <v>1327536.03515625</v>
      </c>
      <c r="E7376" s="32" t="n">
        <f aca="false">IF($A7376="","",IF($C7376&lt;=0,"",1/$C7376^2))</f>
        <v>0.00461360065435939</v>
      </c>
      <c r="F7376" s="33" t="n">
        <f aca="false">IF(OR(ROW()-設定!$B$30&lt;2,ROW()+設定!$B$30&gt;13701,N($A7376)&lt;=0,N(INDEX($A$2:$A$13701,MIN(13700,MAX(1,ROW()-1+設定!$B$30))))&lt;=0,$A7376&lt;設定!$B$28,$A7376&gt;設定!$B$29),0,IF(AND($C7376&gt;=MAX(INDEX($C$1:$C$13701,MAX(1,ROW()-設定!$B$24)):INDEX($C$1:$C$13701,MAX(1,ROW()-1))),$C7376&gt;MAX(INDEX($C$1:$C$13701,MIN(13701,ROW()+1)):INDEX($C$1:$C$13701,MIN(13701,ROW()+設定!$B$24))),$C7376&gt;=設定!$B$32,$C7376&gt;=MAX(MIN(INDEX($C$1:$C$13701,MAX(1,ROW()-設定!$B$26)):INDEX($C$1:$C$13701,MAX(1,ROW()-1))),MIN(INDEX($C$1:$C$13701,MIN(13701,ROW()+1)):INDEX($C$1:$C$13701,MIN(13701,ROW()+設定!$B$26))))*10^(設定!$B$27/20)),1,0))</f>
        <v>0</v>
      </c>
      <c r="G7376" s="33" t="n">
        <f aca="false">$G7375+IF($F7376=1,1,0)</f>
        <v>4</v>
      </c>
      <c r="H7376" s="0" t="str">
        <f aca="false">IF($F7376=1,$G7376,"")</f>
        <v/>
      </c>
    </row>
    <row r="7377" customFormat="false" ht="15" hidden="false" customHeight="false" outlineLevel="0" collapsed="false">
      <c r="A7377" s="30" t="n">
        <v>1152.34375</v>
      </c>
      <c r="B7377" s="31" t="n">
        <v>23.1095</v>
      </c>
      <c r="C7377" s="32" t="n">
        <f aca="false">IF($A7377="","",IF(設定!$B$21="dB",10^($B7377/20),ABS($B7377)))</f>
        <v>14.3045763468933</v>
      </c>
      <c r="D7377" s="32" t="n">
        <f aca="false">IF($A7377="","",$A7377^2)</f>
        <v>1327896.11816406</v>
      </c>
      <c r="E7377" s="32" t="n">
        <f aca="false">IF($A7377="","",IF($C7377&lt;=0,"",1/$C7377^2))</f>
        <v>0.00488708620763353</v>
      </c>
      <c r="F7377" s="33" t="n">
        <f aca="false">IF(OR(ROW()-設定!$B$30&lt;2,ROW()+設定!$B$30&gt;13701,N($A7377)&lt;=0,N(INDEX($A$2:$A$13701,MIN(13700,MAX(1,ROW()-1+設定!$B$30))))&lt;=0,$A7377&lt;設定!$B$28,$A7377&gt;設定!$B$29),0,IF(AND($C7377&gt;=MAX(INDEX($C$1:$C$13701,MAX(1,ROW()-設定!$B$24)):INDEX($C$1:$C$13701,MAX(1,ROW()-1))),$C7377&gt;MAX(INDEX($C$1:$C$13701,MIN(13701,ROW()+1)):INDEX($C$1:$C$13701,MIN(13701,ROW()+設定!$B$24))),$C7377&gt;=設定!$B$32,$C7377&gt;=MAX(MIN(INDEX($C$1:$C$13701,MAX(1,ROW()-設定!$B$26)):INDEX($C$1:$C$13701,MAX(1,ROW()-1))),MIN(INDEX($C$1:$C$13701,MIN(13701,ROW()+1)):INDEX($C$1:$C$13701,MIN(13701,ROW()+設定!$B$26))))*10^(設定!$B$27/20)),1,0))</f>
        <v>0</v>
      </c>
      <c r="G7377" s="33" t="n">
        <f aca="false">$G7376+IF($F7377=1,1,0)</f>
        <v>4</v>
      </c>
      <c r="H7377" s="0" t="str">
        <f aca="false">IF($F7377=1,$G7377,"")</f>
        <v/>
      </c>
    </row>
    <row r="7378" customFormat="false" ht="15" hidden="false" customHeight="false" outlineLevel="0" collapsed="false">
      <c r="A7378" s="30" t="n">
        <v>1152.5</v>
      </c>
      <c r="B7378" s="31" t="n">
        <v>23.2877</v>
      </c>
      <c r="C7378" s="32" t="n">
        <f aca="false">IF($A7378="","",IF(設定!$B$21="dB",10^($B7378/20),ABS($B7378)))</f>
        <v>14.6010806559489</v>
      </c>
      <c r="D7378" s="32" t="n">
        <f aca="false">IF($A7378="","",$A7378^2)</f>
        <v>1328256.25</v>
      </c>
      <c r="E7378" s="32" t="n">
        <f aca="false">IF($A7378="","",IF($C7378&lt;=0,"",1/$C7378^2))</f>
        <v>0.00469061728923192</v>
      </c>
      <c r="F7378" s="33" t="n">
        <f aca="false">IF(OR(ROW()-設定!$B$30&lt;2,ROW()+設定!$B$30&gt;13701,N($A7378)&lt;=0,N(INDEX($A$2:$A$13701,MIN(13700,MAX(1,ROW()-1+設定!$B$30))))&lt;=0,$A7378&lt;設定!$B$28,$A7378&gt;設定!$B$29),0,IF(AND($C7378&gt;=MAX(INDEX($C$1:$C$13701,MAX(1,ROW()-設定!$B$24)):INDEX($C$1:$C$13701,MAX(1,ROW()-1))),$C7378&gt;MAX(INDEX($C$1:$C$13701,MIN(13701,ROW()+1)):INDEX($C$1:$C$13701,MIN(13701,ROW()+設定!$B$24))),$C7378&gt;=設定!$B$32,$C7378&gt;=MAX(MIN(INDEX($C$1:$C$13701,MAX(1,ROW()-設定!$B$26)):INDEX($C$1:$C$13701,MAX(1,ROW()-1))),MIN(INDEX($C$1:$C$13701,MIN(13701,ROW()+1)):INDEX($C$1:$C$13701,MIN(13701,ROW()+設定!$B$26))))*10^(設定!$B$27/20)),1,0))</f>
        <v>0</v>
      </c>
      <c r="G7378" s="33" t="n">
        <f aca="false">$G7377+IF($F7378=1,1,0)</f>
        <v>4</v>
      </c>
      <c r="H7378" s="0" t="str">
        <f aca="false">IF($F7378=1,$G7378,"")</f>
        <v/>
      </c>
    </row>
    <row r="7379" customFormat="false" ht="15" hidden="false" customHeight="false" outlineLevel="0" collapsed="false">
      <c r="A7379" s="30" t="n">
        <v>1152.65625</v>
      </c>
      <c r="B7379" s="31" t="n">
        <v>23.3875</v>
      </c>
      <c r="C7379" s="32" t="n">
        <f aca="false">IF($A7379="","",IF(設定!$B$21="dB",10^($B7379/20),ABS($B7379)))</f>
        <v>14.7698131101191</v>
      </c>
      <c r="D7379" s="32" t="n">
        <f aca="false">IF($A7379="","",$A7379^2)</f>
        <v>1328616.43066406</v>
      </c>
      <c r="E7379" s="32" t="n">
        <f aca="false">IF($A7379="","",IF($C7379&lt;=0,"",1/$C7379^2))</f>
        <v>0.00458405690305732</v>
      </c>
      <c r="F7379" s="33" t="n">
        <f aca="false">IF(OR(ROW()-設定!$B$30&lt;2,ROW()+設定!$B$30&gt;13701,N($A7379)&lt;=0,N(INDEX($A$2:$A$13701,MIN(13700,MAX(1,ROW()-1+設定!$B$30))))&lt;=0,$A7379&lt;設定!$B$28,$A7379&gt;設定!$B$29),0,IF(AND($C7379&gt;=MAX(INDEX($C$1:$C$13701,MAX(1,ROW()-設定!$B$24)):INDEX($C$1:$C$13701,MAX(1,ROW()-1))),$C7379&gt;MAX(INDEX($C$1:$C$13701,MIN(13701,ROW()+1)):INDEX($C$1:$C$13701,MIN(13701,ROW()+設定!$B$24))),$C7379&gt;=設定!$B$32,$C7379&gt;=MAX(MIN(INDEX($C$1:$C$13701,MAX(1,ROW()-設定!$B$26)):INDEX($C$1:$C$13701,MAX(1,ROW()-1))),MIN(INDEX($C$1:$C$13701,MIN(13701,ROW()+1)):INDEX($C$1:$C$13701,MIN(13701,ROW()+設定!$B$26))))*10^(設定!$B$27/20)),1,0))</f>
        <v>0</v>
      </c>
      <c r="G7379" s="33" t="n">
        <f aca="false">$G7378+IF($F7379=1,1,0)</f>
        <v>4</v>
      </c>
      <c r="H7379" s="0" t="str">
        <f aca="false">IF($F7379=1,$G7379,"")</f>
        <v/>
      </c>
    </row>
    <row r="7380" customFormat="false" ht="15" hidden="false" customHeight="false" outlineLevel="0" collapsed="false">
      <c r="A7380" s="30" t="n">
        <v>1152.8125</v>
      </c>
      <c r="B7380" s="31" t="n">
        <v>23.2322</v>
      </c>
      <c r="C7380" s="32" t="n">
        <f aca="false">IF($A7380="","",IF(設定!$B$21="dB",10^($B7380/20),ABS($B7380)))</f>
        <v>14.5080819479753</v>
      </c>
      <c r="D7380" s="32" t="n">
        <f aca="false">IF($A7380="","",$A7380^2)</f>
        <v>1328976.66015625</v>
      </c>
      <c r="E7380" s="32" t="n">
        <f aca="false">IF($A7380="","",IF($C7380&lt;=0,"",1/$C7380^2))</f>
        <v>0.00475094496963644</v>
      </c>
      <c r="F7380" s="33" t="n">
        <f aca="false">IF(OR(ROW()-設定!$B$30&lt;2,ROW()+設定!$B$30&gt;13701,N($A7380)&lt;=0,N(INDEX($A$2:$A$13701,MIN(13700,MAX(1,ROW()-1+設定!$B$30))))&lt;=0,$A7380&lt;設定!$B$28,$A7380&gt;設定!$B$29),0,IF(AND($C7380&gt;=MAX(INDEX($C$1:$C$13701,MAX(1,ROW()-設定!$B$24)):INDEX($C$1:$C$13701,MAX(1,ROW()-1))),$C7380&gt;MAX(INDEX($C$1:$C$13701,MIN(13701,ROW()+1)):INDEX($C$1:$C$13701,MIN(13701,ROW()+設定!$B$24))),$C7380&gt;=設定!$B$32,$C7380&gt;=MAX(MIN(INDEX($C$1:$C$13701,MAX(1,ROW()-設定!$B$26)):INDEX($C$1:$C$13701,MAX(1,ROW()-1))),MIN(INDEX($C$1:$C$13701,MIN(13701,ROW()+1)):INDEX($C$1:$C$13701,MIN(13701,ROW()+設定!$B$26))))*10^(設定!$B$27/20)),1,0))</f>
        <v>0</v>
      </c>
      <c r="G7380" s="33" t="n">
        <f aca="false">$G7379+IF($F7380=1,1,0)</f>
        <v>4</v>
      </c>
      <c r="H7380" s="0" t="str">
        <f aca="false">IF($F7380=1,$G7380,"")</f>
        <v/>
      </c>
    </row>
    <row r="7381" customFormat="false" ht="15" hidden="false" customHeight="false" outlineLevel="0" collapsed="false">
      <c r="A7381" s="30" t="n">
        <v>1152.96875</v>
      </c>
      <c r="B7381" s="31" t="n">
        <v>23.2161</v>
      </c>
      <c r="C7381" s="32" t="n">
        <f aca="false">IF($A7381="","",IF(設定!$B$21="dB",10^($B7381/20),ABS($B7381)))</f>
        <v>14.4812149507024</v>
      </c>
      <c r="D7381" s="32" t="n">
        <f aca="false">IF($A7381="","",$A7381^2)</f>
        <v>1329336.93847656</v>
      </c>
      <c r="E7381" s="32" t="n">
        <f aca="false">IF($A7381="","",IF($C7381&lt;=0,"",1/$C7381^2))</f>
        <v>0.00476859017890703</v>
      </c>
      <c r="F7381" s="33" t="n">
        <f aca="false">IF(OR(ROW()-設定!$B$30&lt;2,ROW()+設定!$B$30&gt;13701,N($A7381)&lt;=0,N(INDEX($A$2:$A$13701,MIN(13700,MAX(1,ROW()-1+設定!$B$30))))&lt;=0,$A7381&lt;設定!$B$28,$A7381&gt;設定!$B$29),0,IF(AND($C7381&gt;=MAX(INDEX($C$1:$C$13701,MAX(1,ROW()-設定!$B$24)):INDEX($C$1:$C$13701,MAX(1,ROW()-1))),$C7381&gt;MAX(INDEX($C$1:$C$13701,MIN(13701,ROW()+1)):INDEX($C$1:$C$13701,MIN(13701,ROW()+設定!$B$24))),$C7381&gt;=設定!$B$32,$C7381&gt;=MAX(MIN(INDEX($C$1:$C$13701,MAX(1,ROW()-設定!$B$26)):INDEX($C$1:$C$13701,MAX(1,ROW()-1))),MIN(INDEX($C$1:$C$13701,MIN(13701,ROW()+1)):INDEX($C$1:$C$13701,MIN(13701,ROW()+設定!$B$26))))*10^(設定!$B$27/20)),1,0))</f>
        <v>0</v>
      </c>
      <c r="G7381" s="33" t="n">
        <f aca="false">$G7380+IF($F7381=1,1,0)</f>
        <v>4</v>
      </c>
      <c r="H7381" s="0" t="str">
        <f aca="false">IF($F7381=1,$G7381,"")</f>
        <v/>
      </c>
    </row>
    <row r="7382" customFormat="false" ht="15" hidden="false" customHeight="false" outlineLevel="0" collapsed="false">
      <c r="A7382" s="30" t="n">
        <v>1153.125</v>
      </c>
      <c r="B7382" s="31" t="n">
        <v>23.1558</v>
      </c>
      <c r="C7382" s="32" t="n">
        <f aca="false">IF($A7382="","",IF(設定!$B$21="dB",10^($B7382/20),ABS($B7382)))</f>
        <v>14.3810302564095</v>
      </c>
      <c r="D7382" s="32" t="n">
        <f aca="false">IF($A7382="","",$A7382^2)</f>
        <v>1329697.265625</v>
      </c>
      <c r="E7382" s="32" t="n">
        <f aca="false">IF($A7382="","",IF($C7382&lt;=0,"",1/$C7382^2))</f>
        <v>0.00483526187282726</v>
      </c>
      <c r="F7382" s="33" t="n">
        <f aca="false">IF(OR(ROW()-設定!$B$30&lt;2,ROW()+設定!$B$30&gt;13701,N($A7382)&lt;=0,N(INDEX($A$2:$A$13701,MIN(13700,MAX(1,ROW()-1+設定!$B$30))))&lt;=0,$A7382&lt;設定!$B$28,$A7382&gt;設定!$B$29),0,IF(AND($C7382&gt;=MAX(INDEX($C$1:$C$13701,MAX(1,ROW()-設定!$B$24)):INDEX($C$1:$C$13701,MAX(1,ROW()-1))),$C7382&gt;MAX(INDEX($C$1:$C$13701,MIN(13701,ROW()+1)):INDEX($C$1:$C$13701,MIN(13701,ROW()+設定!$B$24))),$C7382&gt;=設定!$B$32,$C7382&gt;=MAX(MIN(INDEX($C$1:$C$13701,MAX(1,ROW()-設定!$B$26)):INDEX($C$1:$C$13701,MAX(1,ROW()-1))),MIN(INDEX($C$1:$C$13701,MIN(13701,ROW()+1)):INDEX($C$1:$C$13701,MIN(13701,ROW()+設定!$B$26))))*10^(設定!$B$27/20)),1,0))</f>
        <v>0</v>
      </c>
      <c r="G7382" s="33" t="n">
        <f aca="false">$G7381+IF($F7382=1,1,0)</f>
        <v>4</v>
      </c>
      <c r="H7382" s="0" t="str">
        <f aca="false">IF($F7382=1,$G7382,"")</f>
        <v/>
      </c>
    </row>
    <row r="7383" customFormat="false" ht="15" hidden="false" customHeight="false" outlineLevel="0" collapsed="false">
      <c r="A7383" s="30" t="n">
        <v>1153.28125</v>
      </c>
      <c r="B7383" s="31" t="n">
        <v>23.0165</v>
      </c>
      <c r="C7383" s="32" t="n">
        <f aca="false">IF($A7383="","",IF(設定!$B$21="dB",10^($B7383/20),ABS($B7383)))</f>
        <v>14.1522339739412</v>
      </c>
      <c r="D7383" s="32" t="n">
        <f aca="false">IF($A7383="","",$A7383^2)</f>
        <v>1330057.64160156</v>
      </c>
      <c r="E7383" s="32" t="n">
        <f aca="false">IF($A7383="","",IF($C7383&lt;=0,"",1/$C7383^2))</f>
        <v>0.00499286702906302</v>
      </c>
      <c r="F7383" s="33" t="n">
        <f aca="false">IF(OR(ROW()-設定!$B$30&lt;2,ROW()+設定!$B$30&gt;13701,N($A7383)&lt;=0,N(INDEX($A$2:$A$13701,MIN(13700,MAX(1,ROW()-1+設定!$B$30))))&lt;=0,$A7383&lt;設定!$B$28,$A7383&gt;設定!$B$29),0,IF(AND($C7383&gt;=MAX(INDEX($C$1:$C$13701,MAX(1,ROW()-設定!$B$24)):INDEX($C$1:$C$13701,MAX(1,ROW()-1))),$C7383&gt;MAX(INDEX($C$1:$C$13701,MIN(13701,ROW()+1)):INDEX($C$1:$C$13701,MIN(13701,ROW()+設定!$B$24))),$C7383&gt;=設定!$B$32,$C7383&gt;=MAX(MIN(INDEX($C$1:$C$13701,MAX(1,ROW()-設定!$B$26)):INDEX($C$1:$C$13701,MAX(1,ROW()-1))),MIN(INDEX($C$1:$C$13701,MIN(13701,ROW()+1)):INDEX($C$1:$C$13701,MIN(13701,ROW()+設定!$B$26))))*10^(設定!$B$27/20)),1,0))</f>
        <v>0</v>
      </c>
      <c r="G7383" s="33" t="n">
        <f aca="false">$G7382+IF($F7383=1,1,0)</f>
        <v>4</v>
      </c>
      <c r="H7383" s="0" t="str">
        <f aca="false">IF($F7383=1,$G7383,"")</f>
        <v/>
      </c>
    </row>
    <row r="7384" customFormat="false" ht="15" hidden="false" customHeight="false" outlineLevel="0" collapsed="false">
      <c r="A7384" s="30" t="n">
        <v>1153.4375</v>
      </c>
      <c r="B7384" s="31" t="n">
        <v>22.8826</v>
      </c>
      <c r="C7384" s="32" t="n">
        <f aca="false">IF($A7384="","",IF(設定!$B$21="dB",10^($B7384/20),ABS($B7384)))</f>
        <v>13.9357388743767</v>
      </c>
      <c r="D7384" s="32" t="n">
        <f aca="false">IF($A7384="","",$A7384^2)</f>
        <v>1330418.06640625</v>
      </c>
      <c r="E7384" s="32" t="n">
        <f aca="false">IF($A7384="","",IF($C7384&lt;=0,"",1/$C7384^2))</f>
        <v>0.00514920283867359</v>
      </c>
      <c r="F7384" s="33" t="n">
        <f aca="false">IF(OR(ROW()-設定!$B$30&lt;2,ROW()+設定!$B$30&gt;13701,N($A7384)&lt;=0,N(INDEX($A$2:$A$13701,MIN(13700,MAX(1,ROW()-1+設定!$B$30))))&lt;=0,$A7384&lt;設定!$B$28,$A7384&gt;設定!$B$29),0,IF(AND($C7384&gt;=MAX(INDEX($C$1:$C$13701,MAX(1,ROW()-設定!$B$24)):INDEX($C$1:$C$13701,MAX(1,ROW()-1))),$C7384&gt;MAX(INDEX($C$1:$C$13701,MIN(13701,ROW()+1)):INDEX($C$1:$C$13701,MIN(13701,ROW()+設定!$B$24))),$C7384&gt;=設定!$B$32,$C7384&gt;=MAX(MIN(INDEX($C$1:$C$13701,MAX(1,ROW()-設定!$B$26)):INDEX($C$1:$C$13701,MAX(1,ROW()-1))),MIN(INDEX($C$1:$C$13701,MIN(13701,ROW()+1)):INDEX($C$1:$C$13701,MIN(13701,ROW()+設定!$B$26))))*10^(設定!$B$27/20)),1,0))</f>
        <v>0</v>
      </c>
      <c r="G7384" s="33" t="n">
        <f aca="false">$G7383+IF($F7384=1,1,0)</f>
        <v>4</v>
      </c>
      <c r="H7384" s="0" t="str">
        <f aca="false">IF($F7384=1,$G7384,"")</f>
        <v/>
      </c>
    </row>
    <row r="7385" customFormat="false" ht="15" hidden="false" customHeight="false" outlineLevel="0" collapsed="false">
      <c r="A7385" s="30" t="n">
        <v>1153.59375</v>
      </c>
      <c r="B7385" s="31" t="n">
        <v>23.0552</v>
      </c>
      <c r="C7385" s="32" t="n">
        <f aca="false">IF($A7385="","",IF(設定!$B$21="dB",10^($B7385/20),ABS($B7385)))</f>
        <v>14.2154299632982</v>
      </c>
      <c r="D7385" s="32" t="n">
        <f aca="false">IF($A7385="","",$A7385^2)</f>
        <v>1330778.54003906</v>
      </c>
      <c r="E7385" s="32" t="n">
        <f aca="false">IF($A7385="","",IF($C7385&lt;=0,"",1/$C7385^2))</f>
        <v>0.00494857321373714</v>
      </c>
      <c r="F7385" s="33" t="n">
        <f aca="false">IF(OR(ROW()-設定!$B$30&lt;2,ROW()+設定!$B$30&gt;13701,N($A7385)&lt;=0,N(INDEX($A$2:$A$13701,MIN(13700,MAX(1,ROW()-1+設定!$B$30))))&lt;=0,$A7385&lt;設定!$B$28,$A7385&gt;設定!$B$29),0,IF(AND($C7385&gt;=MAX(INDEX($C$1:$C$13701,MAX(1,ROW()-設定!$B$24)):INDEX($C$1:$C$13701,MAX(1,ROW()-1))),$C7385&gt;MAX(INDEX($C$1:$C$13701,MIN(13701,ROW()+1)):INDEX($C$1:$C$13701,MIN(13701,ROW()+設定!$B$24))),$C7385&gt;=設定!$B$32,$C7385&gt;=MAX(MIN(INDEX($C$1:$C$13701,MAX(1,ROW()-設定!$B$26)):INDEX($C$1:$C$13701,MAX(1,ROW()-1))),MIN(INDEX($C$1:$C$13701,MIN(13701,ROW()+1)):INDEX($C$1:$C$13701,MIN(13701,ROW()+設定!$B$26))))*10^(設定!$B$27/20)),1,0))</f>
        <v>0</v>
      </c>
      <c r="G7385" s="33" t="n">
        <f aca="false">$G7384+IF($F7385=1,1,0)</f>
        <v>4</v>
      </c>
      <c r="H7385" s="0" t="str">
        <f aca="false">IF($F7385=1,$G7385,"")</f>
        <v/>
      </c>
    </row>
    <row r="7386" customFormat="false" ht="15" hidden="false" customHeight="false" outlineLevel="0" collapsed="false">
      <c r="A7386" s="30" t="n">
        <v>1153.75</v>
      </c>
      <c r="B7386" s="31" t="n">
        <v>23.0347</v>
      </c>
      <c r="C7386" s="32" t="n">
        <f aca="false">IF($A7386="","",IF(設定!$B$21="dB",10^($B7386/20),ABS($B7386)))</f>
        <v>14.1819189812691</v>
      </c>
      <c r="D7386" s="32" t="n">
        <f aca="false">IF($A7386="","",$A7386^2)</f>
        <v>1331139.0625</v>
      </c>
      <c r="E7386" s="32" t="n">
        <f aca="false">IF($A7386="","",IF($C7386&lt;=0,"",1/$C7386^2))</f>
        <v>0.00497198717809703</v>
      </c>
      <c r="F7386" s="33" t="n">
        <f aca="false">IF(OR(ROW()-設定!$B$30&lt;2,ROW()+設定!$B$30&gt;13701,N($A7386)&lt;=0,N(INDEX($A$2:$A$13701,MIN(13700,MAX(1,ROW()-1+設定!$B$30))))&lt;=0,$A7386&lt;設定!$B$28,$A7386&gt;設定!$B$29),0,IF(AND($C7386&gt;=MAX(INDEX($C$1:$C$13701,MAX(1,ROW()-設定!$B$24)):INDEX($C$1:$C$13701,MAX(1,ROW()-1))),$C7386&gt;MAX(INDEX($C$1:$C$13701,MIN(13701,ROW()+1)):INDEX($C$1:$C$13701,MIN(13701,ROW()+設定!$B$24))),$C7386&gt;=設定!$B$32,$C7386&gt;=MAX(MIN(INDEX($C$1:$C$13701,MAX(1,ROW()-設定!$B$26)):INDEX($C$1:$C$13701,MAX(1,ROW()-1))),MIN(INDEX($C$1:$C$13701,MIN(13701,ROW()+1)):INDEX($C$1:$C$13701,MIN(13701,ROW()+設定!$B$26))))*10^(設定!$B$27/20)),1,0))</f>
        <v>0</v>
      </c>
      <c r="G7386" s="33" t="n">
        <f aca="false">$G7385+IF($F7386=1,1,0)</f>
        <v>4</v>
      </c>
      <c r="H7386" s="0" t="str">
        <f aca="false">IF($F7386=1,$G7386,"")</f>
        <v/>
      </c>
    </row>
    <row r="7387" customFormat="false" ht="15" hidden="false" customHeight="false" outlineLevel="0" collapsed="false">
      <c r="A7387" s="30" t="n">
        <v>1153.90625</v>
      </c>
      <c r="B7387" s="31" t="n">
        <v>22.941</v>
      </c>
      <c r="C7387" s="32" t="n">
        <f aca="false">IF($A7387="","",IF(設定!$B$21="dB",10^($B7387/20),ABS($B7387)))</f>
        <v>14.029752187555</v>
      </c>
      <c r="D7387" s="32" t="n">
        <f aca="false">IF($A7387="","",$A7387^2)</f>
        <v>1331499.63378906</v>
      </c>
      <c r="E7387" s="32" t="n">
        <f aca="false">IF($A7387="","",IF($C7387&lt;=0,"",1/$C7387^2))</f>
        <v>0.00508042447994844</v>
      </c>
      <c r="F7387" s="33" t="n">
        <f aca="false">IF(OR(ROW()-設定!$B$30&lt;2,ROW()+設定!$B$30&gt;13701,N($A7387)&lt;=0,N(INDEX($A$2:$A$13701,MIN(13700,MAX(1,ROW()-1+設定!$B$30))))&lt;=0,$A7387&lt;設定!$B$28,$A7387&gt;設定!$B$29),0,IF(AND($C7387&gt;=MAX(INDEX($C$1:$C$13701,MAX(1,ROW()-設定!$B$24)):INDEX($C$1:$C$13701,MAX(1,ROW()-1))),$C7387&gt;MAX(INDEX($C$1:$C$13701,MIN(13701,ROW()+1)):INDEX($C$1:$C$13701,MIN(13701,ROW()+設定!$B$24))),$C7387&gt;=設定!$B$32,$C7387&gt;=MAX(MIN(INDEX($C$1:$C$13701,MAX(1,ROW()-設定!$B$26)):INDEX($C$1:$C$13701,MAX(1,ROW()-1))),MIN(INDEX($C$1:$C$13701,MIN(13701,ROW()+1)):INDEX($C$1:$C$13701,MIN(13701,ROW()+設定!$B$26))))*10^(設定!$B$27/20)),1,0))</f>
        <v>0</v>
      </c>
      <c r="G7387" s="33" t="n">
        <f aca="false">$G7386+IF($F7387=1,1,0)</f>
        <v>4</v>
      </c>
      <c r="H7387" s="0" t="str">
        <f aca="false">IF($F7387=1,$G7387,"")</f>
        <v/>
      </c>
    </row>
    <row r="7388" customFormat="false" ht="15" hidden="false" customHeight="false" outlineLevel="0" collapsed="false">
      <c r="A7388" s="30" t="n">
        <v>1154.0625</v>
      </c>
      <c r="B7388" s="31" t="n">
        <v>22.882</v>
      </c>
      <c r="C7388" s="32" t="n">
        <f aca="false">IF($A7388="","",IF(設定!$B$21="dB",10^($B7388/20),ABS($B7388)))</f>
        <v>13.9347762608868</v>
      </c>
      <c r="D7388" s="32" t="n">
        <f aca="false">IF($A7388="","",$A7388^2)</f>
        <v>1331860.25390625</v>
      </c>
      <c r="E7388" s="32" t="n">
        <f aca="false">IF($A7388="","",IF($C7388&lt;=0,"",1/$C7388^2))</f>
        <v>0.00514991427647867</v>
      </c>
      <c r="F7388" s="33" t="n">
        <f aca="false">IF(OR(ROW()-設定!$B$30&lt;2,ROW()+設定!$B$30&gt;13701,N($A7388)&lt;=0,N(INDEX($A$2:$A$13701,MIN(13700,MAX(1,ROW()-1+設定!$B$30))))&lt;=0,$A7388&lt;設定!$B$28,$A7388&gt;設定!$B$29),0,IF(AND($C7388&gt;=MAX(INDEX($C$1:$C$13701,MAX(1,ROW()-設定!$B$24)):INDEX($C$1:$C$13701,MAX(1,ROW()-1))),$C7388&gt;MAX(INDEX($C$1:$C$13701,MIN(13701,ROW()+1)):INDEX($C$1:$C$13701,MIN(13701,ROW()+設定!$B$24))),$C7388&gt;=設定!$B$32,$C7388&gt;=MAX(MIN(INDEX($C$1:$C$13701,MAX(1,ROW()-設定!$B$26)):INDEX($C$1:$C$13701,MAX(1,ROW()-1))),MIN(INDEX($C$1:$C$13701,MIN(13701,ROW()+1)):INDEX($C$1:$C$13701,MIN(13701,ROW()+設定!$B$26))))*10^(設定!$B$27/20)),1,0))</f>
        <v>0</v>
      </c>
      <c r="G7388" s="33" t="n">
        <f aca="false">$G7387+IF($F7388=1,1,0)</f>
        <v>4</v>
      </c>
      <c r="H7388" s="0" t="str">
        <f aca="false">IF($F7388=1,$G7388,"")</f>
        <v/>
      </c>
    </row>
    <row r="7389" customFormat="false" ht="15" hidden="false" customHeight="false" outlineLevel="0" collapsed="false">
      <c r="A7389" s="30" t="n">
        <v>1154.21875</v>
      </c>
      <c r="B7389" s="31" t="n">
        <v>22.8345</v>
      </c>
      <c r="C7389" s="32" t="n">
        <f aca="false">IF($A7389="","",IF(設定!$B$21="dB",10^($B7389/20),ABS($B7389)))</f>
        <v>13.8587799792001</v>
      </c>
      <c r="D7389" s="32" t="n">
        <f aca="false">IF($A7389="","",$A7389^2)</f>
        <v>1332220.92285156</v>
      </c>
      <c r="E7389" s="32" t="n">
        <f aca="false">IF($A7389="","",IF($C7389&lt;=0,"",1/$C7389^2))</f>
        <v>0.00520654947967196</v>
      </c>
      <c r="F7389" s="33" t="n">
        <f aca="false">IF(OR(ROW()-設定!$B$30&lt;2,ROW()+設定!$B$30&gt;13701,N($A7389)&lt;=0,N(INDEX($A$2:$A$13701,MIN(13700,MAX(1,ROW()-1+設定!$B$30))))&lt;=0,$A7389&lt;設定!$B$28,$A7389&gt;設定!$B$29),0,IF(AND($C7389&gt;=MAX(INDEX($C$1:$C$13701,MAX(1,ROW()-設定!$B$24)):INDEX($C$1:$C$13701,MAX(1,ROW()-1))),$C7389&gt;MAX(INDEX($C$1:$C$13701,MIN(13701,ROW()+1)):INDEX($C$1:$C$13701,MIN(13701,ROW()+設定!$B$24))),$C7389&gt;=設定!$B$32,$C7389&gt;=MAX(MIN(INDEX($C$1:$C$13701,MAX(1,ROW()-設定!$B$26)):INDEX($C$1:$C$13701,MAX(1,ROW()-1))),MIN(INDEX($C$1:$C$13701,MIN(13701,ROW()+1)):INDEX($C$1:$C$13701,MIN(13701,ROW()+設定!$B$26))))*10^(設定!$B$27/20)),1,0))</f>
        <v>0</v>
      </c>
      <c r="G7389" s="33" t="n">
        <f aca="false">$G7388+IF($F7389=1,1,0)</f>
        <v>4</v>
      </c>
      <c r="H7389" s="0" t="str">
        <f aca="false">IF($F7389=1,$G7389,"")</f>
        <v/>
      </c>
    </row>
    <row r="7390" customFormat="false" ht="15" hidden="false" customHeight="false" outlineLevel="0" collapsed="false">
      <c r="A7390" s="30" t="n">
        <v>1154.375</v>
      </c>
      <c r="B7390" s="31" t="n">
        <v>22.7474</v>
      </c>
      <c r="C7390" s="32" t="n">
        <f aca="false">IF($A7390="","",IF(設定!$B$21="dB",10^($B7390/20),ABS($B7390)))</f>
        <v>13.7205019542967</v>
      </c>
      <c r="D7390" s="32" t="n">
        <f aca="false">IF($A7390="","",$A7390^2)</f>
        <v>1332581.640625</v>
      </c>
      <c r="E7390" s="32" t="n">
        <f aca="false">IF($A7390="","",IF($C7390&lt;=0,"",1/$C7390^2))</f>
        <v>0.00531202365104596</v>
      </c>
      <c r="F7390" s="33" t="n">
        <f aca="false">IF(OR(ROW()-設定!$B$30&lt;2,ROW()+設定!$B$30&gt;13701,N($A7390)&lt;=0,N(INDEX($A$2:$A$13701,MIN(13700,MAX(1,ROW()-1+設定!$B$30))))&lt;=0,$A7390&lt;設定!$B$28,$A7390&gt;設定!$B$29),0,IF(AND($C7390&gt;=MAX(INDEX($C$1:$C$13701,MAX(1,ROW()-設定!$B$24)):INDEX($C$1:$C$13701,MAX(1,ROW()-1))),$C7390&gt;MAX(INDEX($C$1:$C$13701,MIN(13701,ROW()+1)):INDEX($C$1:$C$13701,MIN(13701,ROW()+設定!$B$24))),$C7390&gt;=設定!$B$32,$C7390&gt;=MAX(MIN(INDEX($C$1:$C$13701,MAX(1,ROW()-設定!$B$26)):INDEX($C$1:$C$13701,MAX(1,ROW()-1))),MIN(INDEX($C$1:$C$13701,MIN(13701,ROW()+1)):INDEX($C$1:$C$13701,MIN(13701,ROW()+設定!$B$26))))*10^(設定!$B$27/20)),1,0))</f>
        <v>0</v>
      </c>
      <c r="G7390" s="33" t="n">
        <f aca="false">$G7389+IF($F7390=1,1,0)</f>
        <v>4</v>
      </c>
      <c r="H7390" s="0" t="str">
        <f aca="false">IF($F7390=1,$G7390,"")</f>
        <v/>
      </c>
    </row>
    <row r="7391" customFormat="false" ht="15" hidden="false" customHeight="false" outlineLevel="0" collapsed="false">
      <c r="A7391" s="30" t="n">
        <v>1154.53125</v>
      </c>
      <c r="B7391" s="31" t="n">
        <v>22.7338</v>
      </c>
      <c r="C7391" s="32" t="n">
        <f aca="false">IF($A7391="","",IF(設定!$B$21="dB",10^($B7391/20),ABS($B7391)))</f>
        <v>13.6990357802751</v>
      </c>
      <c r="D7391" s="32" t="n">
        <f aca="false">IF($A7391="","",$A7391^2)</f>
        <v>1332942.40722656</v>
      </c>
      <c r="E7391" s="32" t="n">
        <f aca="false">IF($A7391="","",IF($C7391&lt;=0,"",1/$C7391^2))</f>
        <v>0.00532868440974739</v>
      </c>
      <c r="F7391" s="33" t="n">
        <f aca="false">IF(OR(ROW()-設定!$B$30&lt;2,ROW()+設定!$B$30&gt;13701,N($A7391)&lt;=0,N(INDEX($A$2:$A$13701,MIN(13700,MAX(1,ROW()-1+設定!$B$30))))&lt;=0,$A7391&lt;設定!$B$28,$A7391&gt;設定!$B$29),0,IF(AND($C7391&gt;=MAX(INDEX($C$1:$C$13701,MAX(1,ROW()-設定!$B$24)):INDEX($C$1:$C$13701,MAX(1,ROW()-1))),$C7391&gt;MAX(INDEX($C$1:$C$13701,MIN(13701,ROW()+1)):INDEX($C$1:$C$13701,MIN(13701,ROW()+設定!$B$24))),$C7391&gt;=設定!$B$32,$C7391&gt;=MAX(MIN(INDEX($C$1:$C$13701,MAX(1,ROW()-設定!$B$26)):INDEX($C$1:$C$13701,MAX(1,ROW()-1))),MIN(INDEX($C$1:$C$13701,MIN(13701,ROW()+1)):INDEX($C$1:$C$13701,MIN(13701,ROW()+設定!$B$26))))*10^(設定!$B$27/20)),1,0))</f>
        <v>0</v>
      </c>
      <c r="G7391" s="33" t="n">
        <f aca="false">$G7390+IF($F7391=1,1,0)</f>
        <v>4</v>
      </c>
      <c r="H7391" s="0" t="str">
        <f aca="false">IF($F7391=1,$G7391,"")</f>
        <v/>
      </c>
    </row>
    <row r="7392" customFormat="false" ht="15" hidden="false" customHeight="false" outlineLevel="0" collapsed="false">
      <c r="A7392" s="30" t="n">
        <v>1154.6875</v>
      </c>
      <c r="B7392" s="31" t="n">
        <v>22.6633</v>
      </c>
      <c r="C7392" s="32" t="n">
        <f aca="false">IF($A7392="","",IF(設定!$B$21="dB",10^($B7392/20),ABS($B7392)))</f>
        <v>13.5882960396035</v>
      </c>
      <c r="D7392" s="32" t="n">
        <f aca="false">IF($A7392="","",$A7392^2)</f>
        <v>1333303.22265625</v>
      </c>
      <c r="E7392" s="32" t="n">
        <f aca="false">IF($A7392="","",IF($C7392&lt;=0,"",1/$C7392^2))</f>
        <v>0.00541589205785037</v>
      </c>
      <c r="F7392" s="33" t="n">
        <f aca="false">IF(OR(ROW()-設定!$B$30&lt;2,ROW()+設定!$B$30&gt;13701,N($A7392)&lt;=0,N(INDEX($A$2:$A$13701,MIN(13700,MAX(1,ROW()-1+設定!$B$30))))&lt;=0,$A7392&lt;設定!$B$28,$A7392&gt;設定!$B$29),0,IF(AND($C7392&gt;=MAX(INDEX($C$1:$C$13701,MAX(1,ROW()-設定!$B$24)):INDEX($C$1:$C$13701,MAX(1,ROW()-1))),$C7392&gt;MAX(INDEX($C$1:$C$13701,MIN(13701,ROW()+1)):INDEX($C$1:$C$13701,MIN(13701,ROW()+設定!$B$24))),$C7392&gt;=設定!$B$32,$C7392&gt;=MAX(MIN(INDEX($C$1:$C$13701,MAX(1,ROW()-設定!$B$26)):INDEX($C$1:$C$13701,MAX(1,ROW()-1))),MIN(INDEX($C$1:$C$13701,MIN(13701,ROW()+1)):INDEX($C$1:$C$13701,MIN(13701,ROW()+設定!$B$26))))*10^(設定!$B$27/20)),1,0))</f>
        <v>0</v>
      </c>
      <c r="G7392" s="33" t="n">
        <f aca="false">$G7391+IF($F7392=1,1,0)</f>
        <v>4</v>
      </c>
      <c r="H7392" s="0" t="str">
        <f aca="false">IF($F7392=1,$G7392,"")</f>
        <v/>
      </c>
    </row>
    <row r="7393" customFormat="false" ht="15" hidden="false" customHeight="false" outlineLevel="0" collapsed="false">
      <c r="A7393" s="30" t="n">
        <v>1154.84375</v>
      </c>
      <c r="B7393" s="31" t="n">
        <v>22.6512</v>
      </c>
      <c r="C7393" s="32" t="n">
        <f aca="false">IF($A7393="","",IF(設定!$B$21="dB",10^($B7393/20),ABS($B7393)))</f>
        <v>13.5693798526125</v>
      </c>
      <c r="D7393" s="32" t="n">
        <f aca="false">IF($A7393="","",$A7393^2)</f>
        <v>1333664.08691406</v>
      </c>
      <c r="E7393" s="32" t="n">
        <f aca="false">IF($A7393="","",IF($C7393&lt;=0,"",1/$C7393^2))</f>
        <v>0.00543100246614573</v>
      </c>
      <c r="F7393" s="33" t="n">
        <f aca="false">IF(OR(ROW()-設定!$B$30&lt;2,ROW()+設定!$B$30&gt;13701,N($A7393)&lt;=0,N(INDEX($A$2:$A$13701,MIN(13700,MAX(1,ROW()-1+設定!$B$30))))&lt;=0,$A7393&lt;設定!$B$28,$A7393&gt;設定!$B$29),0,IF(AND($C7393&gt;=MAX(INDEX($C$1:$C$13701,MAX(1,ROW()-設定!$B$24)):INDEX($C$1:$C$13701,MAX(1,ROW()-1))),$C7393&gt;MAX(INDEX($C$1:$C$13701,MIN(13701,ROW()+1)):INDEX($C$1:$C$13701,MIN(13701,ROW()+設定!$B$24))),$C7393&gt;=設定!$B$32,$C7393&gt;=MAX(MIN(INDEX($C$1:$C$13701,MAX(1,ROW()-設定!$B$26)):INDEX($C$1:$C$13701,MAX(1,ROW()-1))),MIN(INDEX($C$1:$C$13701,MIN(13701,ROW()+1)):INDEX($C$1:$C$13701,MIN(13701,ROW()+設定!$B$26))))*10^(設定!$B$27/20)),1,0))</f>
        <v>0</v>
      </c>
      <c r="G7393" s="33" t="n">
        <f aca="false">$G7392+IF($F7393=1,1,0)</f>
        <v>4</v>
      </c>
      <c r="H7393" s="0" t="str">
        <f aca="false">IF($F7393=1,$G7393,"")</f>
        <v/>
      </c>
    </row>
    <row r="7394" customFormat="false" ht="15" hidden="false" customHeight="false" outlineLevel="0" collapsed="false">
      <c r="A7394" s="30" t="n">
        <v>1155</v>
      </c>
      <c r="B7394" s="31" t="n">
        <v>22.4788</v>
      </c>
      <c r="C7394" s="32" t="n">
        <f aca="false">IF($A7394="","",IF(設定!$B$21="dB",10^($B7394/20),ABS($B7394)))</f>
        <v>13.30270621604</v>
      </c>
      <c r="D7394" s="32" t="n">
        <f aca="false">IF($A7394="","",$A7394^2)</f>
        <v>1334025</v>
      </c>
      <c r="E7394" s="32" t="n">
        <f aca="false">IF($A7394="","",IF($C7394&lt;=0,"",1/$C7394^2))</f>
        <v>0.00565093094234807</v>
      </c>
      <c r="F7394" s="33" t="n">
        <f aca="false">IF(OR(ROW()-設定!$B$30&lt;2,ROW()+設定!$B$30&gt;13701,N($A7394)&lt;=0,N(INDEX($A$2:$A$13701,MIN(13700,MAX(1,ROW()-1+設定!$B$30))))&lt;=0,$A7394&lt;設定!$B$28,$A7394&gt;設定!$B$29),0,IF(AND($C7394&gt;=MAX(INDEX($C$1:$C$13701,MAX(1,ROW()-設定!$B$24)):INDEX($C$1:$C$13701,MAX(1,ROW()-1))),$C7394&gt;MAX(INDEX($C$1:$C$13701,MIN(13701,ROW()+1)):INDEX($C$1:$C$13701,MIN(13701,ROW()+設定!$B$24))),$C7394&gt;=設定!$B$32,$C7394&gt;=MAX(MIN(INDEX($C$1:$C$13701,MAX(1,ROW()-設定!$B$26)):INDEX($C$1:$C$13701,MAX(1,ROW()-1))),MIN(INDEX($C$1:$C$13701,MIN(13701,ROW()+1)):INDEX($C$1:$C$13701,MIN(13701,ROW()+設定!$B$26))))*10^(設定!$B$27/20)),1,0))</f>
        <v>0</v>
      </c>
      <c r="G7394" s="33" t="n">
        <f aca="false">$G7393+IF($F7394=1,1,0)</f>
        <v>4</v>
      </c>
      <c r="H7394" s="0" t="str">
        <f aca="false">IF($F7394=1,$G7394,"")</f>
        <v/>
      </c>
    </row>
    <row r="7395" customFormat="false" ht="15" hidden="false" customHeight="false" outlineLevel="0" collapsed="false">
      <c r="A7395" s="30" t="n">
        <v>1155.15625</v>
      </c>
      <c r="B7395" s="31" t="n">
        <v>22.4674</v>
      </c>
      <c r="C7395" s="32" t="n">
        <f aca="false">IF($A7395="","",IF(設定!$B$21="dB",10^($B7395/20),ABS($B7395)))</f>
        <v>13.2852582191346</v>
      </c>
      <c r="D7395" s="32" t="n">
        <f aca="false">IF($A7395="","",$A7395^2)</f>
        <v>1334385.96191406</v>
      </c>
      <c r="E7395" s="32" t="n">
        <f aca="false">IF($A7395="","",IF($C7395&lt;=0,"",1/$C7395^2))</f>
        <v>0.00566578382208902</v>
      </c>
      <c r="F7395" s="33" t="n">
        <f aca="false">IF(OR(ROW()-設定!$B$30&lt;2,ROW()+設定!$B$30&gt;13701,N($A7395)&lt;=0,N(INDEX($A$2:$A$13701,MIN(13700,MAX(1,ROW()-1+設定!$B$30))))&lt;=0,$A7395&lt;設定!$B$28,$A7395&gt;設定!$B$29),0,IF(AND($C7395&gt;=MAX(INDEX($C$1:$C$13701,MAX(1,ROW()-設定!$B$24)):INDEX($C$1:$C$13701,MAX(1,ROW()-1))),$C7395&gt;MAX(INDEX($C$1:$C$13701,MIN(13701,ROW()+1)):INDEX($C$1:$C$13701,MIN(13701,ROW()+設定!$B$24))),$C7395&gt;=設定!$B$32,$C7395&gt;=MAX(MIN(INDEX($C$1:$C$13701,MAX(1,ROW()-設定!$B$26)):INDEX($C$1:$C$13701,MAX(1,ROW()-1))),MIN(INDEX($C$1:$C$13701,MIN(13701,ROW()+1)):INDEX($C$1:$C$13701,MIN(13701,ROW()+設定!$B$26))))*10^(設定!$B$27/20)),1,0))</f>
        <v>0</v>
      </c>
      <c r="G7395" s="33" t="n">
        <f aca="false">$G7394+IF($F7395=1,1,0)</f>
        <v>4</v>
      </c>
      <c r="H7395" s="0" t="str">
        <f aca="false">IF($F7395=1,$G7395,"")</f>
        <v/>
      </c>
    </row>
    <row r="7396" customFormat="false" ht="15" hidden="false" customHeight="false" outlineLevel="0" collapsed="false">
      <c r="A7396" s="30" t="n">
        <v>1155.3125</v>
      </c>
      <c r="B7396" s="31" t="n">
        <v>22.5451</v>
      </c>
      <c r="C7396" s="32" t="n">
        <f aca="false">IF($A7396="","",IF(設定!$B$21="dB",10^($B7396/20),ABS($B7396)))</f>
        <v>13.404635218922</v>
      </c>
      <c r="D7396" s="32" t="n">
        <f aca="false">IF($A7396="","",$A7396^2)</f>
        <v>1334746.97265625</v>
      </c>
      <c r="E7396" s="32" t="n">
        <f aca="false">IF($A7396="","",IF($C7396&lt;=0,"",1/$C7396^2))</f>
        <v>0.00556531819492009</v>
      </c>
      <c r="F7396" s="33" t="n">
        <f aca="false">IF(OR(ROW()-設定!$B$30&lt;2,ROW()+設定!$B$30&gt;13701,N($A7396)&lt;=0,N(INDEX($A$2:$A$13701,MIN(13700,MAX(1,ROW()-1+設定!$B$30))))&lt;=0,$A7396&lt;設定!$B$28,$A7396&gt;設定!$B$29),0,IF(AND($C7396&gt;=MAX(INDEX($C$1:$C$13701,MAX(1,ROW()-設定!$B$24)):INDEX($C$1:$C$13701,MAX(1,ROW()-1))),$C7396&gt;MAX(INDEX($C$1:$C$13701,MIN(13701,ROW()+1)):INDEX($C$1:$C$13701,MIN(13701,ROW()+設定!$B$24))),$C7396&gt;=設定!$B$32,$C7396&gt;=MAX(MIN(INDEX($C$1:$C$13701,MAX(1,ROW()-設定!$B$26)):INDEX($C$1:$C$13701,MAX(1,ROW()-1))),MIN(INDEX($C$1:$C$13701,MIN(13701,ROW()+1)):INDEX($C$1:$C$13701,MIN(13701,ROW()+設定!$B$26))))*10^(設定!$B$27/20)),1,0))</f>
        <v>0</v>
      </c>
      <c r="G7396" s="33" t="n">
        <f aca="false">$G7395+IF($F7396=1,1,0)</f>
        <v>4</v>
      </c>
      <c r="H7396" s="0" t="str">
        <f aca="false">IF($F7396=1,$G7396,"")</f>
        <v/>
      </c>
    </row>
    <row r="7397" customFormat="false" ht="15" hidden="false" customHeight="false" outlineLevel="0" collapsed="false">
      <c r="A7397" s="30" t="n">
        <v>1155.46875</v>
      </c>
      <c r="B7397" s="31" t="n">
        <v>22.4105</v>
      </c>
      <c r="C7397" s="32" t="n">
        <f aca="false">IF($A7397="","",IF(設定!$B$21="dB",10^($B7397/20),ABS($B7397)))</f>
        <v>13.1985128626779</v>
      </c>
      <c r="D7397" s="32" t="n">
        <f aca="false">IF($A7397="","",$A7397^2)</f>
        <v>1335108.03222656</v>
      </c>
      <c r="E7397" s="32" t="n">
        <f aca="false">IF($A7397="","",IF($C7397&lt;=0,"",1/$C7397^2))</f>
        <v>0.00574050368411689</v>
      </c>
      <c r="F7397" s="33" t="n">
        <f aca="false">IF(OR(ROW()-設定!$B$30&lt;2,ROW()+設定!$B$30&gt;13701,N($A7397)&lt;=0,N(INDEX($A$2:$A$13701,MIN(13700,MAX(1,ROW()-1+設定!$B$30))))&lt;=0,$A7397&lt;設定!$B$28,$A7397&gt;設定!$B$29),0,IF(AND($C7397&gt;=MAX(INDEX($C$1:$C$13701,MAX(1,ROW()-設定!$B$24)):INDEX($C$1:$C$13701,MAX(1,ROW()-1))),$C7397&gt;MAX(INDEX($C$1:$C$13701,MIN(13701,ROW()+1)):INDEX($C$1:$C$13701,MIN(13701,ROW()+設定!$B$24))),$C7397&gt;=設定!$B$32,$C7397&gt;=MAX(MIN(INDEX($C$1:$C$13701,MAX(1,ROW()-設定!$B$26)):INDEX($C$1:$C$13701,MAX(1,ROW()-1))),MIN(INDEX($C$1:$C$13701,MIN(13701,ROW()+1)):INDEX($C$1:$C$13701,MIN(13701,ROW()+設定!$B$26))))*10^(設定!$B$27/20)),1,0))</f>
        <v>0</v>
      </c>
      <c r="G7397" s="33" t="n">
        <f aca="false">$G7396+IF($F7397=1,1,0)</f>
        <v>4</v>
      </c>
      <c r="H7397" s="0" t="str">
        <f aca="false">IF($F7397=1,$G7397,"")</f>
        <v/>
      </c>
    </row>
    <row r="7398" customFormat="false" ht="15" hidden="false" customHeight="false" outlineLevel="0" collapsed="false">
      <c r="A7398" s="30" t="n">
        <v>1155.625</v>
      </c>
      <c r="B7398" s="31" t="n">
        <v>22.1543</v>
      </c>
      <c r="C7398" s="32" t="n">
        <f aca="false">IF($A7398="","",IF(設定!$B$21="dB",10^($B7398/20),ABS($B7398)))</f>
        <v>12.8148934625542</v>
      </c>
      <c r="D7398" s="32" t="n">
        <f aca="false">IF($A7398="","",$A7398^2)</f>
        <v>1335469.140625</v>
      </c>
      <c r="E7398" s="32" t="n">
        <f aca="false">IF($A7398="","",IF($C7398&lt;=0,"",1/$C7398^2))</f>
        <v>0.00608933686366004</v>
      </c>
      <c r="F7398" s="33" t="n">
        <f aca="false">IF(OR(ROW()-設定!$B$30&lt;2,ROW()+設定!$B$30&gt;13701,N($A7398)&lt;=0,N(INDEX($A$2:$A$13701,MIN(13700,MAX(1,ROW()-1+設定!$B$30))))&lt;=0,$A7398&lt;設定!$B$28,$A7398&gt;設定!$B$29),0,IF(AND($C7398&gt;=MAX(INDEX($C$1:$C$13701,MAX(1,ROW()-設定!$B$24)):INDEX($C$1:$C$13701,MAX(1,ROW()-1))),$C7398&gt;MAX(INDEX($C$1:$C$13701,MIN(13701,ROW()+1)):INDEX($C$1:$C$13701,MIN(13701,ROW()+設定!$B$24))),$C7398&gt;=設定!$B$32,$C7398&gt;=MAX(MIN(INDEX($C$1:$C$13701,MAX(1,ROW()-設定!$B$26)):INDEX($C$1:$C$13701,MAX(1,ROW()-1))),MIN(INDEX($C$1:$C$13701,MIN(13701,ROW()+1)):INDEX($C$1:$C$13701,MIN(13701,ROW()+設定!$B$26))))*10^(設定!$B$27/20)),1,0))</f>
        <v>0</v>
      </c>
      <c r="G7398" s="33" t="n">
        <f aca="false">$G7397+IF($F7398=1,1,0)</f>
        <v>4</v>
      </c>
      <c r="H7398" s="0" t="str">
        <f aca="false">IF($F7398=1,$G7398,"")</f>
        <v/>
      </c>
    </row>
    <row r="7399" customFormat="false" ht="15" hidden="false" customHeight="false" outlineLevel="0" collapsed="false">
      <c r="A7399" s="30" t="n">
        <v>1155.78125</v>
      </c>
      <c r="B7399" s="31" t="n">
        <v>22.3715</v>
      </c>
      <c r="C7399" s="32" t="n">
        <f aca="false">IF($A7399="","",IF(設定!$B$21="dB",10^($B7399/20),ABS($B7399)))</f>
        <v>13.1393838448858</v>
      </c>
      <c r="D7399" s="32" t="n">
        <f aca="false">IF($A7399="","",$A7399^2)</f>
        <v>1335830.29785156</v>
      </c>
      <c r="E7399" s="32" t="n">
        <f aca="false">IF($A7399="","",IF($C7399&lt;=0,"",1/$C7399^2))</f>
        <v>0.00579228603401885</v>
      </c>
      <c r="F7399" s="33" t="n">
        <f aca="false">IF(OR(ROW()-設定!$B$30&lt;2,ROW()+設定!$B$30&gt;13701,N($A7399)&lt;=0,N(INDEX($A$2:$A$13701,MIN(13700,MAX(1,ROW()-1+設定!$B$30))))&lt;=0,$A7399&lt;設定!$B$28,$A7399&gt;設定!$B$29),0,IF(AND($C7399&gt;=MAX(INDEX($C$1:$C$13701,MAX(1,ROW()-設定!$B$24)):INDEX($C$1:$C$13701,MAX(1,ROW()-1))),$C7399&gt;MAX(INDEX($C$1:$C$13701,MIN(13701,ROW()+1)):INDEX($C$1:$C$13701,MIN(13701,ROW()+設定!$B$24))),$C7399&gt;=設定!$B$32,$C7399&gt;=MAX(MIN(INDEX($C$1:$C$13701,MAX(1,ROW()-設定!$B$26)):INDEX($C$1:$C$13701,MAX(1,ROW()-1))),MIN(INDEX($C$1:$C$13701,MIN(13701,ROW()+1)):INDEX($C$1:$C$13701,MIN(13701,ROW()+設定!$B$26))))*10^(設定!$B$27/20)),1,0))</f>
        <v>0</v>
      </c>
      <c r="G7399" s="33" t="n">
        <f aca="false">$G7398+IF($F7399=1,1,0)</f>
        <v>4</v>
      </c>
      <c r="H7399" s="0" t="str">
        <f aca="false">IF($F7399=1,$G7399,"")</f>
        <v/>
      </c>
    </row>
    <row r="7400" customFormat="false" ht="15" hidden="false" customHeight="false" outlineLevel="0" collapsed="false">
      <c r="A7400" s="30" t="n">
        <v>1155.9375</v>
      </c>
      <c r="B7400" s="31" t="n">
        <v>22.0827</v>
      </c>
      <c r="C7400" s="32" t="n">
        <f aca="false">IF($A7400="","",IF(設定!$B$21="dB",10^($B7400/20),ABS($B7400)))</f>
        <v>12.7096912327506</v>
      </c>
      <c r="D7400" s="32" t="n">
        <f aca="false">IF($A7400="","",$A7400^2)</f>
        <v>1336191.50390625</v>
      </c>
      <c r="E7400" s="32" t="n">
        <f aca="false">IF($A7400="","",IF($C7400&lt;=0,"",1/$C7400^2))</f>
        <v>0.00619056089499484</v>
      </c>
      <c r="F7400" s="33" t="n">
        <f aca="false">IF(OR(ROW()-設定!$B$30&lt;2,ROW()+設定!$B$30&gt;13701,N($A7400)&lt;=0,N(INDEX($A$2:$A$13701,MIN(13700,MAX(1,ROW()-1+設定!$B$30))))&lt;=0,$A7400&lt;設定!$B$28,$A7400&gt;設定!$B$29),0,IF(AND($C7400&gt;=MAX(INDEX($C$1:$C$13701,MAX(1,ROW()-設定!$B$24)):INDEX($C$1:$C$13701,MAX(1,ROW()-1))),$C7400&gt;MAX(INDEX($C$1:$C$13701,MIN(13701,ROW()+1)):INDEX($C$1:$C$13701,MIN(13701,ROW()+設定!$B$24))),$C7400&gt;=設定!$B$32,$C7400&gt;=MAX(MIN(INDEX($C$1:$C$13701,MAX(1,ROW()-設定!$B$26)):INDEX($C$1:$C$13701,MAX(1,ROW()-1))),MIN(INDEX($C$1:$C$13701,MIN(13701,ROW()+1)):INDEX($C$1:$C$13701,MIN(13701,ROW()+設定!$B$26))))*10^(設定!$B$27/20)),1,0))</f>
        <v>0</v>
      </c>
      <c r="G7400" s="33" t="n">
        <f aca="false">$G7399+IF($F7400=1,1,0)</f>
        <v>4</v>
      </c>
      <c r="H7400" s="0" t="str">
        <f aca="false">IF($F7400=1,$G7400,"")</f>
        <v/>
      </c>
    </row>
    <row r="7401" customFormat="false" ht="15" hidden="false" customHeight="false" outlineLevel="0" collapsed="false">
      <c r="A7401" s="30" t="n">
        <v>1156.09375</v>
      </c>
      <c r="B7401" s="31" t="n">
        <v>22.4644</v>
      </c>
      <c r="C7401" s="32" t="n">
        <f aca="false">IF($A7401="","",IF(設定!$B$21="dB",10^($B7401/20),ABS($B7401)))</f>
        <v>13.2806704458308</v>
      </c>
      <c r="D7401" s="32" t="n">
        <f aca="false">IF($A7401="","",$A7401^2)</f>
        <v>1336552.75878906</v>
      </c>
      <c r="E7401" s="32" t="n">
        <f aca="false">IF($A7401="","",IF($C7401&lt;=0,"",1/$C7401^2))</f>
        <v>0.00566969895898437</v>
      </c>
      <c r="F7401" s="33" t="n">
        <f aca="false">IF(OR(ROW()-設定!$B$30&lt;2,ROW()+設定!$B$30&gt;13701,N($A7401)&lt;=0,N(INDEX($A$2:$A$13701,MIN(13700,MAX(1,ROW()-1+設定!$B$30))))&lt;=0,$A7401&lt;設定!$B$28,$A7401&gt;設定!$B$29),0,IF(AND($C7401&gt;=MAX(INDEX($C$1:$C$13701,MAX(1,ROW()-設定!$B$24)):INDEX($C$1:$C$13701,MAX(1,ROW()-1))),$C7401&gt;MAX(INDEX($C$1:$C$13701,MIN(13701,ROW()+1)):INDEX($C$1:$C$13701,MIN(13701,ROW()+設定!$B$24))),$C7401&gt;=設定!$B$32,$C7401&gt;=MAX(MIN(INDEX($C$1:$C$13701,MAX(1,ROW()-設定!$B$26)):INDEX($C$1:$C$13701,MAX(1,ROW()-1))),MIN(INDEX($C$1:$C$13701,MIN(13701,ROW()+1)):INDEX($C$1:$C$13701,MIN(13701,ROW()+設定!$B$26))))*10^(設定!$B$27/20)),1,0))</f>
        <v>0</v>
      </c>
      <c r="G7401" s="33" t="n">
        <f aca="false">$G7400+IF($F7401=1,1,0)</f>
        <v>4</v>
      </c>
      <c r="H7401" s="0" t="str">
        <f aca="false">IF($F7401=1,$G7401,"")</f>
        <v/>
      </c>
    </row>
    <row r="7402" customFormat="false" ht="15" hidden="false" customHeight="false" outlineLevel="0" collapsed="false">
      <c r="A7402" s="30" t="n">
        <v>1156.25</v>
      </c>
      <c r="B7402" s="31" t="n">
        <v>22.3037</v>
      </c>
      <c r="C7402" s="32" t="n">
        <f aca="false">IF($A7402="","",IF(設定!$B$21="dB",10^($B7402/20),ABS($B7402)))</f>
        <v>13.0372201739734</v>
      </c>
      <c r="D7402" s="32" t="n">
        <f aca="false">IF($A7402="","",$A7402^2)</f>
        <v>1336914.0625</v>
      </c>
      <c r="E7402" s="32" t="n">
        <f aca="false">IF($A7402="","",IF($C7402&lt;=0,"",1/$C7402^2))</f>
        <v>0.00588342199824583</v>
      </c>
      <c r="F7402" s="33" t="n">
        <f aca="false">IF(OR(ROW()-設定!$B$30&lt;2,ROW()+設定!$B$30&gt;13701,N($A7402)&lt;=0,N(INDEX($A$2:$A$13701,MIN(13700,MAX(1,ROW()-1+設定!$B$30))))&lt;=0,$A7402&lt;設定!$B$28,$A7402&gt;設定!$B$29),0,IF(AND($C7402&gt;=MAX(INDEX($C$1:$C$13701,MAX(1,ROW()-設定!$B$24)):INDEX($C$1:$C$13701,MAX(1,ROW()-1))),$C7402&gt;MAX(INDEX($C$1:$C$13701,MIN(13701,ROW()+1)):INDEX($C$1:$C$13701,MIN(13701,ROW()+設定!$B$24))),$C7402&gt;=設定!$B$32,$C7402&gt;=MAX(MIN(INDEX($C$1:$C$13701,MAX(1,ROW()-設定!$B$26)):INDEX($C$1:$C$13701,MAX(1,ROW()-1))),MIN(INDEX($C$1:$C$13701,MIN(13701,ROW()+1)):INDEX($C$1:$C$13701,MIN(13701,ROW()+設定!$B$26))))*10^(設定!$B$27/20)),1,0))</f>
        <v>0</v>
      </c>
      <c r="G7402" s="33" t="n">
        <f aca="false">$G7401+IF($F7402=1,1,0)</f>
        <v>4</v>
      </c>
      <c r="H7402" s="0" t="str">
        <f aca="false">IF($F7402=1,$G7402,"")</f>
        <v/>
      </c>
    </row>
    <row r="7403" customFormat="false" ht="15" hidden="false" customHeight="false" outlineLevel="0" collapsed="false">
      <c r="A7403" s="30" t="n">
        <v>1156.40625</v>
      </c>
      <c r="B7403" s="31" t="n">
        <v>22.2567</v>
      </c>
      <c r="C7403" s="32" t="n">
        <f aca="false">IF($A7403="","",IF(設定!$B$21="dB",10^($B7403/20),ABS($B7403)))</f>
        <v>12.9668653175961</v>
      </c>
      <c r="D7403" s="32" t="n">
        <f aca="false">IF($A7403="","",$A7403^2)</f>
        <v>1337275.41503906</v>
      </c>
      <c r="E7403" s="32" t="n">
        <f aca="false">IF($A7403="","",IF($C7403&lt;=0,"",1/$C7403^2))</f>
        <v>0.00594743904951812</v>
      </c>
      <c r="F7403" s="33" t="n">
        <f aca="false">IF(OR(ROW()-設定!$B$30&lt;2,ROW()+設定!$B$30&gt;13701,N($A7403)&lt;=0,N(INDEX($A$2:$A$13701,MIN(13700,MAX(1,ROW()-1+設定!$B$30))))&lt;=0,$A7403&lt;設定!$B$28,$A7403&gt;設定!$B$29),0,IF(AND($C7403&gt;=MAX(INDEX($C$1:$C$13701,MAX(1,ROW()-設定!$B$24)):INDEX($C$1:$C$13701,MAX(1,ROW()-1))),$C7403&gt;MAX(INDEX($C$1:$C$13701,MIN(13701,ROW()+1)):INDEX($C$1:$C$13701,MIN(13701,ROW()+設定!$B$24))),$C7403&gt;=設定!$B$32,$C7403&gt;=MAX(MIN(INDEX($C$1:$C$13701,MAX(1,ROW()-設定!$B$26)):INDEX($C$1:$C$13701,MAX(1,ROW()-1))),MIN(INDEX($C$1:$C$13701,MIN(13701,ROW()+1)):INDEX($C$1:$C$13701,MIN(13701,ROW()+設定!$B$26))))*10^(設定!$B$27/20)),1,0))</f>
        <v>0</v>
      </c>
      <c r="G7403" s="33" t="n">
        <f aca="false">$G7402+IF($F7403=1,1,0)</f>
        <v>4</v>
      </c>
      <c r="H7403" s="0" t="str">
        <f aca="false">IF($F7403=1,$G7403,"")</f>
        <v/>
      </c>
    </row>
    <row r="7404" customFormat="false" ht="15" hidden="false" customHeight="false" outlineLevel="0" collapsed="false">
      <c r="A7404" s="30" t="n">
        <v>1156.5625</v>
      </c>
      <c r="B7404" s="31" t="n">
        <v>22.0802</v>
      </c>
      <c r="C7404" s="32" t="n">
        <f aca="false">IF($A7404="","",IF(設定!$B$21="dB",10^($B7404/20),ABS($B7404)))</f>
        <v>12.7060336159531</v>
      </c>
      <c r="D7404" s="32" t="n">
        <f aca="false">IF($A7404="","",$A7404^2)</f>
        <v>1337636.81640625</v>
      </c>
      <c r="E7404" s="32" t="n">
        <f aca="false">IF($A7404="","",IF($C7404&lt;=0,"",1/$C7404^2))</f>
        <v>0.00619412549417904</v>
      </c>
      <c r="F7404" s="33" t="n">
        <f aca="false">IF(OR(ROW()-設定!$B$30&lt;2,ROW()+設定!$B$30&gt;13701,N($A7404)&lt;=0,N(INDEX($A$2:$A$13701,MIN(13700,MAX(1,ROW()-1+設定!$B$30))))&lt;=0,$A7404&lt;設定!$B$28,$A7404&gt;設定!$B$29),0,IF(AND($C7404&gt;=MAX(INDEX($C$1:$C$13701,MAX(1,ROW()-設定!$B$24)):INDEX($C$1:$C$13701,MAX(1,ROW()-1))),$C7404&gt;MAX(INDEX($C$1:$C$13701,MIN(13701,ROW()+1)):INDEX($C$1:$C$13701,MIN(13701,ROW()+設定!$B$24))),$C7404&gt;=設定!$B$32,$C7404&gt;=MAX(MIN(INDEX($C$1:$C$13701,MAX(1,ROW()-設定!$B$26)):INDEX($C$1:$C$13701,MAX(1,ROW()-1))),MIN(INDEX($C$1:$C$13701,MIN(13701,ROW()+1)):INDEX($C$1:$C$13701,MIN(13701,ROW()+設定!$B$26))))*10^(設定!$B$27/20)),1,0))</f>
        <v>0</v>
      </c>
      <c r="G7404" s="33" t="n">
        <f aca="false">$G7403+IF($F7404=1,1,0)</f>
        <v>4</v>
      </c>
      <c r="H7404" s="0" t="str">
        <f aca="false">IF($F7404=1,$G7404,"")</f>
        <v/>
      </c>
    </row>
    <row r="7405" customFormat="false" ht="15" hidden="false" customHeight="false" outlineLevel="0" collapsed="false">
      <c r="A7405" s="30" t="n">
        <v>1156.71875</v>
      </c>
      <c r="B7405" s="31" t="n">
        <v>21.9912</v>
      </c>
      <c r="C7405" s="32" t="n">
        <f aca="false">IF($A7405="","",IF(設定!$B$21="dB",10^($B7405/20),ABS($B7405)))</f>
        <v>12.5765059321642</v>
      </c>
      <c r="D7405" s="32" t="n">
        <f aca="false">IF($A7405="","",$A7405^2)</f>
        <v>1337998.26660156</v>
      </c>
      <c r="E7405" s="32" t="n">
        <f aca="false">IF($A7405="","",IF($C7405&lt;=0,"",1/$C7405^2))</f>
        <v>0.00632237133663282</v>
      </c>
      <c r="F7405" s="33" t="n">
        <f aca="false">IF(OR(ROW()-設定!$B$30&lt;2,ROW()+設定!$B$30&gt;13701,N($A7405)&lt;=0,N(INDEX($A$2:$A$13701,MIN(13700,MAX(1,ROW()-1+設定!$B$30))))&lt;=0,$A7405&lt;設定!$B$28,$A7405&gt;設定!$B$29),0,IF(AND($C7405&gt;=MAX(INDEX($C$1:$C$13701,MAX(1,ROW()-設定!$B$24)):INDEX($C$1:$C$13701,MAX(1,ROW()-1))),$C7405&gt;MAX(INDEX($C$1:$C$13701,MIN(13701,ROW()+1)):INDEX($C$1:$C$13701,MIN(13701,ROW()+設定!$B$24))),$C7405&gt;=設定!$B$32,$C7405&gt;=MAX(MIN(INDEX($C$1:$C$13701,MAX(1,ROW()-設定!$B$26)):INDEX($C$1:$C$13701,MAX(1,ROW()-1))),MIN(INDEX($C$1:$C$13701,MIN(13701,ROW()+1)):INDEX($C$1:$C$13701,MIN(13701,ROW()+設定!$B$26))))*10^(設定!$B$27/20)),1,0))</f>
        <v>0</v>
      </c>
      <c r="G7405" s="33" t="n">
        <f aca="false">$G7404+IF($F7405=1,1,0)</f>
        <v>4</v>
      </c>
      <c r="H7405" s="0" t="str">
        <f aca="false">IF($F7405=1,$G7405,"")</f>
        <v/>
      </c>
    </row>
    <row r="7406" customFormat="false" ht="15" hidden="false" customHeight="false" outlineLevel="0" collapsed="false">
      <c r="A7406" s="30" t="n">
        <v>1156.875</v>
      </c>
      <c r="B7406" s="31" t="n">
        <v>22.0423</v>
      </c>
      <c r="C7406" s="32" t="n">
        <f aca="false">IF($A7406="","",IF(設定!$B$21="dB",10^($B7406/20),ABS($B7406)))</f>
        <v>12.6507129056713</v>
      </c>
      <c r="D7406" s="32" t="n">
        <f aca="false">IF($A7406="","",$A7406^2)</f>
        <v>1338359.765625</v>
      </c>
      <c r="E7406" s="32" t="n">
        <f aca="false">IF($A7406="","",IF($C7406&lt;=0,"",1/$C7406^2))</f>
        <v>0.00624841692367158</v>
      </c>
      <c r="F7406" s="33" t="n">
        <f aca="false">IF(OR(ROW()-設定!$B$30&lt;2,ROW()+設定!$B$30&gt;13701,N($A7406)&lt;=0,N(INDEX($A$2:$A$13701,MIN(13700,MAX(1,ROW()-1+設定!$B$30))))&lt;=0,$A7406&lt;設定!$B$28,$A7406&gt;設定!$B$29),0,IF(AND($C7406&gt;=MAX(INDEX($C$1:$C$13701,MAX(1,ROW()-設定!$B$24)):INDEX($C$1:$C$13701,MAX(1,ROW()-1))),$C7406&gt;MAX(INDEX($C$1:$C$13701,MIN(13701,ROW()+1)):INDEX($C$1:$C$13701,MIN(13701,ROW()+設定!$B$24))),$C7406&gt;=設定!$B$32,$C7406&gt;=MAX(MIN(INDEX($C$1:$C$13701,MAX(1,ROW()-設定!$B$26)):INDEX($C$1:$C$13701,MAX(1,ROW()-1))),MIN(INDEX($C$1:$C$13701,MIN(13701,ROW()+1)):INDEX($C$1:$C$13701,MIN(13701,ROW()+設定!$B$26))))*10^(設定!$B$27/20)),1,0))</f>
        <v>0</v>
      </c>
      <c r="G7406" s="33" t="n">
        <f aca="false">$G7405+IF($F7406=1,1,0)</f>
        <v>4</v>
      </c>
      <c r="H7406" s="0" t="str">
        <f aca="false">IF($F7406=1,$G7406,"")</f>
        <v/>
      </c>
    </row>
    <row r="7407" customFormat="false" ht="15" hidden="false" customHeight="false" outlineLevel="0" collapsed="false">
      <c r="A7407" s="30" t="n">
        <v>1157.03125</v>
      </c>
      <c r="B7407" s="31" t="n">
        <v>22.024</v>
      </c>
      <c r="C7407" s="32" t="n">
        <f aca="false">IF($A7407="","",IF(設定!$B$21="dB",10^($B7407/20),ABS($B7407)))</f>
        <v>12.6240876146705</v>
      </c>
      <c r="D7407" s="32" t="n">
        <f aca="false">IF($A7407="","",$A7407^2)</f>
        <v>1338721.31347656</v>
      </c>
      <c r="E7407" s="32" t="n">
        <f aca="false">IF($A7407="","",IF($C7407&lt;=0,"",1/$C7407^2))</f>
        <v>0.00627480161997852</v>
      </c>
      <c r="F7407" s="33" t="n">
        <f aca="false">IF(OR(ROW()-設定!$B$30&lt;2,ROW()+設定!$B$30&gt;13701,N($A7407)&lt;=0,N(INDEX($A$2:$A$13701,MIN(13700,MAX(1,ROW()-1+設定!$B$30))))&lt;=0,$A7407&lt;設定!$B$28,$A7407&gt;設定!$B$29),0,IF(AND($C7407&gt;=MAX(INDEX($C$1:$C$13701,MAX(1,ROW()-設定!$B$24)):INDEX($C$1:$C$13701,MAX(1,ROW()-1))),$C7407&gt;MAX(INDEX($C$1:$C$13701,MIN(13701,ROW()+1)):INDEX($C$1:$C$13701,MIN(13701,ROW()+設定!$B$24))),$C7407&gt;=設定!$B$32,$C7407&gt;=MAX(MIN(INDEX($C$1:$C$13701,MAX(1,ROW()-設定!$B$26)):INDEX($C$1:$C$13701,MAX(1,ROW()-1))),MIN(INDEX($C$1:$C$13701,MIN(13701,ROW()+1)):INDEX($C$1:$C$13701,MIN(13701,ROW()+設定!$B$26))))*10^(設定!$B$27/20)),1,0))</f>
        <v>0</v>
      </c>
      <c r="G7407" s="33" t="n">
        <f aca="false">$G7406+IF($F7407=1,1,0)</f>
        <v>4</v>
      </c>
      <c r="H7407" s="0" t="str">
        <f aca="false">IF($F7407=1,$G7407,"")</f>
        <v/>
      </c>
    </row>
    <row r="7408" customFormat="false" ht="15" hidden="false" customHeight="false" outlineLevel="0" collapsed="false">
      <c r="A7408" s="30" t="n">
        <v>1157.1875</v>
      </c>
      <c r="B7408" s="31" t="n">
        <v>21.903</v>
      </c>
      <c r="C7408" s="32" t="n">
        <f aca="false">IF($A7408="","",IF(設定!$B$21="dB",10^($B7408/20),ABS($B7408)))</f>
        <v>12.4494452612965</v>
      </c>
      <c r="D7408" s="32" t="n">
        <f aca="false">IF($A7408="","",$A7408^2)</f>
        <v>1339082.91015625</v>
      </c>
      <c r="E7408" s="32" t="n">
        <f aca="false">IF($A7408="","",IF($C7408&lt;=0,"",1/$C7408^2))</f>
        <v>0.00645208380901973</v>
      </c>
      <c r="F7408" s="33" t="n">
        <f aca="false">IF(OR(ROW()-設定!$B$30&lt;2,ROW()+設定!$B$30&gt;13701,N($A7408)&lt;=0,N(INDEX($A$2:$A$13701,MIN(13700,MAX(1,ROW()-1+設定!$B$30))))&lt;=0,$A7408&lt;設定!$B$28,$A7408&gt;設定!$B$29),0,IF(AND($C7408&gt;=MAX(INDEX($C$1:$C$13701,MAX(1,ROW()-設定!$B$24)):INDEX($C$1:$C$13701,MAX(1,ROW()-1))),$C7408&gt;MAX(INDEX($C$1:$C$13701,MIN(13701,ROW()+1)):INDEX($C$1:$C$13701,MIN(13701,ROW()+設定!$B$24))),$C7408&gt;=設定!$B$32,$C7408&gt;=MAX(MIN(INDEX($C$1:$C$13701,MAX(1,ROW()-設定!$B$26)):INDEX($C$1:$C$13701,MAX(1,ROW()-1))),MIN(INDEX($C$1:$C$13701,MIN(13701,ROW()+1)):INDEX($C$1:$C$13701,MIN(13701,ROW()+設定!$B$26))))*10^(設定!$B$27/20)),1,0))</f>
        <v>0</v>
      </c>
      <c r="G7408" s="33" t="n">
        <f aca="false">$G7407+IF($F7408=1,1,0)</f>
        <v>4</v>
      </c>
      <c r="H7408" s="0" t="str">
        <f aca="false">IF($F7408=1,$G7408,"")</f>
        <v/>
      </c>
    </row>
    <row r="7409" customFormat="false" ht="15" hidden="false" customHeight="false" outlineLevel="0" collapsed="false">
      <c r="A7409" s="30" t="n">
        <v>1157.34375</v>
      </c>
      <c r="B7409" s="31" t="n">
        <v>21.9554</v>
      </c>
      <c r="C7409" s="32" t="n">
        <f aca="false">IF($A7409="","",IF(設定!$B$21="dB",10^($B7409/20),ABS($B7409)))</f>
        <v>12.5247769388147</v>
      </c>
      <c r="D7409" s="32" t="n">
        <f aca="false">IF($A7409="","",$A7409^2)</f>
        <v>1339444.55566406</v>
      </c>
      <c r="E7409" s="32" t="n">
        <f aca="false">IF($A7409="","",IF($C7409&lt;=0,"",1/$C7409^2))</f>
        <v>0.00637470365140581</v>
      </c>
      <c r="F7409" s="33" t="n">
        <f aca="false">IF(OR(ROW()-設定!$B$30&lt;2,ROW()+設定!$B$30&gt;13701,N($A7409)&lt;=0,N(INDEX($A$2:$A$13701,MIN(13700,MAX(1,ROW()-1+設定!$B$30))))&lt;=0,$A7409&lt;設定!$B$28,$A7409&gt;設定!$B$29),0,IF(AND($C7409&gt;=MAX(INDEX($C$1:$C$13701,MAX(1,ROW()-設定!$B$24)):INDEX($C$1:$C$13701,MAX(1,ROW()-1))),$C7409&gt;MAX(INDEX($C$1:$C$13701,MIN(13701,ROW()+1)):INDEX($C$1:$C$13701,MIN(13701,ROW()+設定!$B$24))),$C7409&gt;=設定!$B$32,$C7409&gt;=MAX(MIN(INDEX($C$1:$C$13701,MAX(1,ROW()-設定!$B$26)):INDEX($C$1:$C$13701,MAX(1,ROW()-1))),MIN(INDEX($C$1:$C$13701,MIN(13701,ROW()+1)):INDEX($C$1:$C$13701,MIN(13701,ROW()+設定!$B$26))))*10^(設定!$B$27/20)),1,0))</f>
        <v>0</v>
      </c>
      <c r="G7409" s="33" t="n">
        <f aca="false">$G7408+IF($F7409=1,1,0)</f>
        <v>4</v>
      </c>
      <c r="H7409" s="0" t="str">
        <f aca="false">IF($F7409=1,$G7409,"")</f>
        <v/>
      </c>
    </row>
    <row r="7410" customFormat="false" ht="15" hidden="false" customHeight="false" outlineLevel="0" collapsed="false">
      <c r="A7410" s="30" t="n">
        <v>1157.5</v>
      </c>
      <c r="B7410" s="31" t="n">
        <v>21.967</v>
      </c>
      <c r="C7410" s="32" t="n">
        <f aca="false">IF($A7410="","",IF(設定!$B$21="dB",10^($B7410/20),ABS($B7410)))</f>
        <v>12.5415149446349</v>
      </c>
      <c r="D7410" s="32" t="n">
        <f aca="false">IF($A7410="","",$A7410^2)</f>
        <v>1339806.25</v>
      </c>
      <c r="E7410" s="32" t="n">
        <f aca="false">IF($A7410="","",IF($C7410&lt;=0,"",1/$C7410^2))</f>
        <v>0.00635769954527187</v>
      </c>
      <c r="F7410" s="33" t="n">
        <f aca="false">IF(OR(ROW()-設定!$B$30&lt;2,ROW()+設定!$B$30&gt;13701,N($A7410)&lt;=0,N(INDEX($A$2:$A$13701,MIN(13700,MAX(1,ROW()-1+設定!$B$30))))&lt;=0,$A7410&lt;設定!$B$28,$A7410&gt;設定!$B$29),0,IF(AND($C7410&gt;=MAX(INDEX($C$1:$C$13701,MAX(1,ROW()-設定!$B$24)):INDEX($C$1:$C$13701,MAX(1,ROW()-1))),$C7410&gt;MAX(INDEX($C$1:$C$13701,MIN(13701,ROW()+1)):INDEX($C$1:$C$13701,MIN(13701,ROW()+設定!$B$24))),$C7410&gt;=設定!$B$32,$C7410&gt;=MAX(MIN(INDEX($C$1:$C$13701,MAX(1,ROW()-設定!$B$26)):INDEX($C$1:$C$13701,MAX(1,ROW()-1))),MIN(INDEX($C$1:$C$13701,MIN(13701,ROW()+1)):INDEX($C$1:$C$13701,MIN(13701,ROW()+設定!$B$26))))*10^(設定!$B$27/20)),1,0))</f>
        <v>0</v>
      </c>
      <c r="G7410" s="33" t="n">
        <f aca="false">$G7409+IF($F7410=1,1,0)</f>
        <v>4</v>
      </c>
      <c r="H7410" s="0" t="str">
        <f aca="false">IF($F7410=1,$G7410,"")</f>
        <v/>
      </c>
    </row>
    <row r="7411" customFormat="false" ht="15" hidden="false" customHeight="false" outlineLevel="0" collapsed="false">
      <c r="A7411" s="30" t="n">
        <v>1157.65625</v>
      </c>
      <c r="B7411" s="31" t="n">
        <v>21.9172</v>
      </c>
      <c r="C7411" s="32" t="n">
        <f aca="false">IF($A7411="","",IF(設定!$B$21="dB",10^($B7411/20),ABS($B7411)))</f>
        <v>12.4698147011236</v>
      </c>
      <c r="D7411" s="32" t="n">
        <f aca="false">IF($A7411="","",$A7411^2)</f>
        <v>1340167.99316406</v>
      </c>
      <c r="E7411" s="32" t="n">
        <f aca="false">IF($A7411="","",IF($C7411&lt;=0,"",1/$C7411^2))</f>
        <v>0.00643102207002406</v>
      </c>
      <c r="F7411" s="33" t="n">
        <f aca="false">IF(OR(ROW()-設定!$B$30&lt;2,ROW()+設定!$B$30&gt;13701,N($A7411)&lt;=0,N(INDEX($A$2:$A$13701,MIN(13700,MAX(1,ROW()-1+設定!$B$30))))&lt;=0,$A7411&lt;設定!$B$28,$A7411&gt;設定!$B$29),0,IF(AND($C7411&gt;=MAX(INDEX($C$1:$C$13701,MAX(1,ROW()-設定!$B$24)):INDEX($C$1:$C$13701,MAX(1,ROW()-1))),$C7411&gt;MAX(INDEX($C$1:$C$13701,MIN(13701,ROW()+1)):INDEX($C$1:$C$13701,MIN(13701,ROW()+設定!$B$24))),$C7411&gt;=設定!$B$32,$C7411&gt;=MAX(MIN(INDEX($C$1:$C$13701,MAX(1,ROW()-設定!$B$26)):INDEX($C$1:$C$13701,MAX(1,ROW()-1))),MIN(INDEX($C$1:$C$13701,MIN(13701,ROW()+1)):INDEX($C$1:$C$13701,MIN(13701,ROW()+設定!$B$26))))*10^(設定!$B$27/20)),1,0))</f>
        <v>0</v>
      </c>
      <c r="G7411" s="33" t="n">
        <f aca="false">$G7410+IF($F7411=1,1,0)</f>
        <v>4</v>
      </c>
      <c r="H7411" s="0" t="str">
        <f aca="false">IF($F7411=1,$G7411,"")</f>
        <v/>
      </c>
    </row>
    <row r="7412" customFormat="false" ht="15" hidden="false" customHeight="false" outlineLevel="0" collapsed="false">
      <c r="A7412" s="30" t="n">
        <v>1157.8125</v>
      </c>
      <c r="B7412" s="31" t="n">
        <v>21.7116</v>
      </c>
      <c r="C7412" s="32" t="n">
        <f aca="false">IF($A7412="","",IF(設定!$B$21="dB",10^($B7412/20),ABS($B7412)))</f>
        <v>12.1781130131693</v>
      </c>
      <c r="D7412" s="32" t="n">
        <f aca="false">IF($A7412="","",$A7412^2)</f>
        <v>1340529.78515625</v>
      </c>
      <c r="E7412" s="32" t="n">
        <f aca="false">IF($A7412="","",IF($C7412&lt;=0,"",1/$C7412^2))</f>
        <v>0.00674279568159649</v>
      </c>
      <c r="F7412" s="33" t="n">
        <f aca="false">IF(OR(ROW()-設定!$B$30&lt;2,ROW()+設定!$B$30&gt;13701,N($A7412)&lt;=0,N(INDEX($A$2:$A$13701,MIN(13700,MAX(1,ROW()-1+設定!$B$30))))&lt;=0,$A7412&lt;設定!$B$28,$A7412&gt;設定!$B$29),0,IF(AND($C7412&gt;=MAX(INDEX($C$1:$C$13701,MAX(1,ROW()-設定!$B$24)):INDEX($C$1:$C$13701,MAX(1,ROW()-1))),$C7412&gt;MAX(INDEX($C$1:$C$13701,MIN(13701,ROW()+1)):INDEX($C$1:$C$13701,MIN(13701,ROW()+設定!$B$24))),$C7412&gt;=設定!$B$32,$C7412&gt;=MAX(MIN(INDEX($C$1:$C$13701,MAX(1,ROW()-設定!$B$26)):INDEX($C$1:$C$13701,MAX(1,ROW()-1))),MIN(INDEX($C$1:$C$13701,MIN(13701,ROW()+1)):INDEX($C$1:$C$13701,MIN(13701,ROW()+設定!$B$26))))*10^(設定!$B$27/20)),1,0))</f>
        <v>0</v>
      </c>
      <c r="G7412" s="33" t="n">
        <f aca="false">$G7411+IF($F7412=1,1,0)</f>
        <v>4</v>
      </c>
      <c r="H7412" s="0" t="str">
        <f aca="false">IF($F7412=1,$G7412,"")</f>
        <v/>
      </c>
    </row>
    <row r="7413" customFormat="false" ht="15" hidden="false" customHeight="false" outlineLevel="0" collapsed="false">
      <c r="A7413" s="30" t="n">
        <v>1157.96875</v>
      </c>
      <c r="B7413" s="31" t="n">
        <v>21.5559</v>
      </c>
      <c r="C7413" s="32" t="n">
        <f aca="false">IF($A7413="","",IF(設定!$B$21="dB",10^($B7413/20),ABS($B7413)))</f>
        <v>11.9617576724445</v>
      </c>
      <c r="D7413" s="32" t="n">
        <f aca="false">IF($A7413="","",$A7413^2)</f>
        <v>1340891.62597656</v>
      </c>
      <c r="E7413" s="32" t="n">
        <f aca="false">IF($A7413="","",IF($C7413&lt;=0,"",1/$C7413^2))</f>
        <v>0.0069889188852988</v>
      </c>
      <c r="F7413" s="33" t="n">
        <f aca="false">IF(OR(ROW()-設定!$B$30&lt;2,ROW()+設定!$B$30&gt;13701,N($A7413)&lt;=0,N(INDEX($A$2:$A$13701,MIN(13700,MAX(1,ROW()-1+設定!$B$30))))&lt;=0,$A7413&lt;設定!$B$28,$A7413&gt;設定!$B$29),0,IF(AND($C7413&gt;=MAX(INDEX($C$1:$C$13701,MAX(1,ROW()-設定!$B$24)):INDEX($C$1:$C$13701,MAX(1,ROW()-1))),$C7413&gt;MAX(INDEX($C$1:$C$13701,MIN(13701,ROW()+1)):INDEX($C$1:$C$13701,MIN(13701,ROW()+設定!$B$24))),$C7413&gt;=設定!$B$32,$C7413&gt;=MAX(MIN(INDEX($C$1:$C$13701,MAX(1,ROW()-設定!$B$26)):INDEX($C$1:$C$13701,MAX(1,ROW()-1))),MIN(INDEX($C$1:$C$13701,MIN(13701,ROW()+1)):INDEX($C$1:$C$13701,MIN(13701,ROW()+設定!$B$26))))*10^(設定!$B$27/20)),1,0))</f>
        <v>0</v>
      </c>
      <c r="G7413" s="33" t="n">
        <f aca="false">$G7412+IF($F7413=1,1,0)</f>
        <v>4</v>
      </c>
      <c r="H7413" s="0" t="str">
        <f aca="false">IF($F7413=1,$G7413,"")</f>
        <v/>
      </c>
    </row>
    <row r="7414" customFormat="false" ht="15" hidden="false" customHeight="false" outlineLevel="0" collapsed="false">
      <c r="A7414" s="30" t="n">
        <v>1158.125</v>
      </c>
      <c r="B7414" s="31" t="n">
        <v>21.7356</v>
      </c>
      <c r="C7414" s="32" t="n">
        <f aca="false">IF($A7414="","",IF(設定!$B$21="dB",10^($B7414/20),ABS($B7414)))</f>
        <v>12.2118089141205</v>
      </c>
      <c r="D7414" s="32" t="n">
        <f aca="false">IF($A7414="","",$A7414^2)</f>
        <v>1341253.515625</v>
      </c>
      <c r="E7414" s="32" t="n">
        <f aca="false">IF($A7414="","",IF($C7414&lt;=0,"",1/$C7414^2))</f>
        <v>0.00670563638512238</v>
      </c>
      <c r="F7414" s="33" t="n">
        <f aca="false">IF(OR(ROW()-設定!$B$30&lt;2,ROW()+設定!$B$30&gt;13701,N($A7414)&lt;=0,N(INDEX($A$2:$A$13701,MIN(13700,MAX(1,ROW()-1+設定!$B$30))))&lt;=0,$A7414&lt;設定!$B$28,$A7414&gt;設定!$B$29),0,IF(AND($C7414&gt;=MAX(INDEX($C$1:$C$13701,MAX(1,ROW()-設定!$B$24)):INDEX($C$1:$C$13701,MAX(1,ROW()-1))),$C7414&gt;MAX(INDEX($C$1:$C$13701,MIN(13701,ROW()+1)):INDEX($C$1:$C$13701,MIN(13701,ROW()+設定!$B$24))),$C7414&gt;=設定!$B$32,$C7414&gt;=MAX(MIN(INDEX($C$1:$C$13701,MAX(1,ROW()-設定!$B$26)):INDEX($C$1:$C$13701,MAX(1,ROW()-1))),MIN(INDEX($C$1:$C$13701,MIN(13701,ROW()+1)):INDEX($C$1:$C$13701,MIN(13701,ROW()+設定!$B$26))))*10^(設定!$B$27/20)),1,0))</f>
        <v>0</v>
      </c>
      <c r="G7414" s="33" t="n">
        <f aca="false">$G7413+IF($F7414=1,1,0)</f>
        <v>4</v>
      </c>
      <c r="H7414" s="0" t="str">
        <f aca="false">IF($F7414=1,$G7414,"")</f>
        <v/>
      </c>
    </row>
    <row r="7415" customFormat="false" ht="15" hidden="false" customHeight="false" outlineLevel="0" collapsed="false">
      <c r="A7415" s="30" t="n">
        <v>1158.28125</v>
      </c>
      <c r="B7415" s="31" t="n">
        <v>21.6283</v>
      </c>
      <c r="C7415" s="32" t="n">
        <f aca="false">IF($A7415="","",IF(設定!$B$21="dB",10^($B7415/20),ABS($B7415)))</f>
        <v>12.0618799030195</v>
      </c>
      <c r="D7415" s="32" t="n">
        <f aca="false">IF($A7415="","",$A7415^2)</f>
        <v>1341615.45410156</v>
      </c>
      <c r="E7415" s="32" t="n">
        <f aca="false">IF($A7415="","",IF($C7415&lt;=0,"",1/$C7415^2))</f>
        <v>0.00687337438362216</v>
      </c>
      <c r="F7415" s="33" t="n">
        <f aca="false">IF(OR(ROW()-設定!$B$30&lt;2,ROW()+設定!$B$30&gt;13701,N($A7415)&lt;=0,N(INDEX($A$2:$A$13701,MIN(13700,MAX(1,ROW()-1+設定!$B$30))))&lt;=0,$A7415&lt;設定!$B$28,$A7415&gt;設定!$B$29),0,IF(AND($C7415&gt;=MAX(INDEX($C$1:$C$13701,MAX(1,ROW()-設定!$B$24)):INDEX($C$1:$C$13701,MAX(1,ROW()-1))),$C7415&gt;MAX(INDEX($C$1:$C$13701,MIN(13701,ROW()+1)):INDEX($C$1:$C$13701,MIN(13701,ROW()+設定!$B$24))),$C7415&gt;=設定!$B$32,$C7415&gt;=MAX(MIN(INDEX($C$1:$C$13701,MAX(1,ROW()-設定!$B$26)):INDEX($C$1:$C$13701,MAX(1,ROW()-1))),MIN(INDEX($C$1:$C$13701,MIN(13701,ROW()+1)):INDEX($C$1:$C$13701,MIN(13701,ROW()+設定!$B$26))))*10^(設定!$B$27/20)),1,0))</f>
        <v>0</v>
      </c>
      <c r="G7415" s="33" t="n">
        <f aca="false">$G7414+IF($F7415=1,1,0)</f>
        <v>4</v>
      </c>
      <c r="H7415" s="0" t="str">
        <f aca="false">IF($F7415=1,$G7415,"")</f>
        <v/>
      </c>
    </row>
    <row r="7416" customFormat="false" ht="15" hidden="false" customHeight="false" outlineLevel="0" collapsed="false">
      <c r="A7416" s="30" t="n">
        <v>1158.4375</v>
      </c>
      <c r="B7416" s="31" t="n">
        <v>21.699</v>
      </c>
      <c r="C7416" s="32" t="n">
        <f aca="false">IF($A7416="","",IF(設定!$B$21="dB",10^($B7416/20),ABS($B7416)))</f>
        <v>12.1604599011841</v>
      </c>
      <c r="D7416" s="32" t="n">
        <f aca="false">IF($A7416="","",$A7416^2)</f>
        <v>1341977.44140625</v>
      </c>
      <c r="E7416" s="32" t="n">
        <f aca="false">IF($A7416="","",IF($C7416&lt;=0,"",1/$C7416^2))</f>
        <v>0.00676238667174049</v>
      </c>
      <c r="F7416" s="33" t="n">
        <f aca="false">IF(OR(ROW()-設定!$B$30&lt;2,ROW()+設定!$B$30&gt;13701,N($A7416)&lt;=0,N(INDEX($A$2:$A$13701,MIN(13700,MAX(1,ROW()-1+設定!$B$30))))&lt;=0,$A7416&lt;設定!$B$28,$A7416&gt;設定!$B$29),0,IF(AND($C7416&gt;=MAX(INDEX($C$1:$C$13701,MAX(1,ROW()-設定!$B$24)):INDEX($C$1:$C$13701,MAX(1,ROW()-1))),$C7416&gt;MAX(INDEX($C$1:$C$13701,MIN(13701,ROW()+1)):INDEX($C$1:$C$13701,MIN(13701,ROW()+設定!$B$24))),$C7416&gt;=設定!$B$32,$C7416&gt;=MAX(MIN(INDEX($C$1:$C$13701,MAX(1,ROW()-設定!$B$26)):INDEX($C$1:$C$13701,MAX(1,ROW()-1))),MIN(INDEX($C$1:$C$13701,MIN(13701,ROW()+1)):INDEX($C$1:$C$13701,MIN(13701,ROW()+設定!$B$26))))*10^(設定!$B$27/20)),1,0))</f>
        <v>0</v>
      </c>
      <c r="G7416" s="33" t="n">
        <f aca="false">$G7415+IF($F7416=1,1,0)</f>
        <v>4</v>
      </c>
      <c r="H7416" s="0" t="str">
        <f aca="false">IF($F7416=1,$G7416,"")</f>
        <v/>
      </c>
    </row>
    <row r="7417" customFormat="false" ht="15" hidden="false" customHeight="false" outlineLevel="0" collapsed="false">
      <c r="A7417" s="30" t="n">
        <v>1158.59375</v>
      </c>
      <c r="B7417" s="31" t="n">
        <v>21.7774</v>
      </c>
      <c r="C7417" s="32" t="n">
        <f aca="false">IF($A7417="","",IF(設定!$B$21="dB",10^($B7417/20),ABS($B7417)))</f>
        <v>12.2707186931756</v>
      </c>
      <c r="D7417" s="32" t="n">
        <f aca="false">IF($A7417="","",$A7417^2)</f>
        <v>1342339.47753906</v>
      </c>
      <c r="E7417" s="32" t="n">
        <f aca="false">IF($A7417="","",IF($C7417&lt;=0,"",1/$C7417^2))</f>
        <v>0.00664140553845032</v>
      </c>
      <c r="F7417" s="33" t="n">
        <f aca="false">IF(OR(ROW()-設定!$B$30&lt;2,ROW()+設定!$B$30&gt;13701,N($A7417)&lt;=0,N(INDEX($A$2:$A$13701,MIN(13700,MAX(1,ROW()-1+設定!$B$30))))&lt;=0,$A7417&lt;設定!$B$28,$A7417&gt;設定!$B$29),0,IF(AND($C7417&gt;=MAX(INDEX($C$1:$C$13701,MAX(1,ROW()-設定!$B$24)):INDEX($C$1:$C$13701,MAX(1,ROW()-1))),$C7417&gt;MAX(INDEX($C$1:$C$13701,MIN(13701,ROW()+1)):INDEX($C$1:$C$13701,MIN(13701,ROW()+設定!$B$24))),$C7417&gt;=設定!$B$32,$C7417&gt;=MAX(MIN(INDEX($C$1:$C$13701,MAX(1,ROW()-設定!$B$26)):INDEX($C$1:$C$13701,MAX(1,ROW()-1))),MIN(INDEX($C$1:$C$13701,MIN(13701,ROW()+1)):INDEX($C$1:$C$13701,MIN(13701,ROW()+設定!$B$26))))*10^(設定!$B$27/20)),1,0))</f>
        <v>0</v>
      </c>
      <c r="G7417" s="33" t="n">
        <f aca="false">$G7416+IF($F7417=1,1,0)</f>
        <v>4</v>
      </c>
      <c r="H7417" s="0" t="str">
        <f aca="false">IF($F7417=1,$G7417,"")</f>
        <v/>
      </c>
    </row>
    <row r="7418" customFormat="false" ht="15" hidden="false" customHeight="false" outlineLevel="0" collapsed="false">
      <c r="A7418" s="30" t="n">
        <v>1158.75</v>
      </c>
      <c r="B7418" s="31" t="n">
        <v>21.7371</v>
      </c>
      <c r="C7418" s="32" t="n">
        <f aca="false">IF($A7418="","",IF(設定!$B$21="dB",10^($B7418/20),ABS($B7418)))</f>
        <v>12.2139180009157</v>
      </c>
      <c r="D7418" s="32" t="n">
        <f aca="false">IF($A7418="","",$A7418^2)</f>
        <v>1342701.5625</v>
      </c>
      <c r="E7418" s="32" t="n">
        <f aca="false">IF($A7418="","",IF($C7418&lt;=0,"",1/$C7418^2))</f>
        <v>0.00670332074028618</v>
      </c>
      <c r="F7418" s="33" t="n">
        <f aca="false">IF(OR(ROW()-設定!$B$30&lt;2,ROW()+設定!$B$30&gt;13701,N($A7418)&lt;=0,N(INDEX($A$2:$A$13701,MIN(13700,MAX(1,ROW()-1+設定!$B$30))))&lt;=0,$A7418&lt;設定!$B$28,$A7418&gt;設定!$B$29),0,IF(AND($C7418&gt;=MAX(INDEX($C$1:$C$13701,MAX(1,ROW()-設定!$B$24)):INDEX($C$1:$C$13701,MAX(1,ROW()-1))),$C7418&gt;MAX(INDEX($C$1:$C$13701,MIN(13701,ROW()+1)):INDEX($C$1:$C$13701,MIN(13701,ROW()+設定!$B$24))),$C7418&gt;=設定!$B$32,$C7418&gt;=MAX(MIN(INDEX($C$1:$C$13701,MAX(1,ROW()-設定!$B$26)):INDEX($C$1:$C$13701,MAX(1,ROW()-1))),MIN(INDEX($C$1:$C$13701,MIN(13701,ROW()+1)):INDEX($C$1:$C$13701,MIN(13701,ROW()+設定!$B$26))))*10^(設定!$B$27/20)),1,0))</f>
        <v>0</v>
      </c>
      <c r="G7418" s="33" t="n">
        <f aca="false">$G7417+IF($F7418=1,1,0)</f>
        <v>4</v>
      </c>
      <c r="H7418" s="0" t="str">
        <f aca="false">IF($F7418=1,$G7418,"")</f>
        <v/>
      </c>
    </row>
    <row r="7419" customFormat="false" ht="15" hidden="false" customHeight="false" outlineLevel="0" collapsed="false">
      <c r="A7419" s="30" t="n">
        <v>1158.90625</v>
      </c>
      <c r="B7419" s="31" t="n">
        <v>21.5629</v>
      </c>
      <c r="C7419" s="32" t="n">
        <f aca="false">IF($A7419="","",IF(設定!$B$21="dB",10^($B7419/20),ABS($B7419)))</f>
        <v>11.9714015956804</v>
      </c>
      <c r="D7419" s="32" t="n">
        <f aca="false">IF($A7419="","",$A7419^2)</f>
        <v>1343063.69628906</v>
      </c>
      <c r="E7419" s="32" t="n">
        <f aca="false">IF($A7419="","",IF($C7419&lt;=0,"",1/$C7419^2))</f>
        <v>0.00697766315247552</v>
      </c>
      <c r="F7419" s="33" t="n">
        <f aca="false">IF(OR(ROW()-設定!$B$30&lt;2,ROW()+設定!$B$30&gt;13701,N($A7419)&lt;=0,N(INDEX($A$2:$A$13701,MIN(13700,MAX(1,ROW()-1+設定!$B$30))))&lt;=0,$A7419&lt;設定!$B$28,$A7419&gt;設定!$B$29),0,IF(AND($C7419&gt;=MAX(INDEX($C$1:$C$13701,MAX(1,ROW()-設定!$B$24)):INDEX($C$1:$C$13701,MAX(1,ROW()-1))),$C7419&gt;MAX(INDEX($C$1:$C$13701,MIN(13701,ROW()+1)):INDEX($C$1:$C$13701,MIN(13701,ROW()+設定!$B$24))),$C7419&gt;=設定!$B$32,$C7419&gt;=MAX(MIN(INDEX($C$1:$C$13701,MAX(1,ROW()-設定!$B$26)):INDEX($C$1:$C$13701,MAX(1,ROW()-1))),MIN(INDEX($C$1:$C$13701,MIN(13701,ROW()+1)):INDEX($C$1:$C$13701,MIN(13701,ROW()+設定!$B$26))))*10^(設定!$B$27/20)),1,0))</f>
        <v>0</v>
      </c>
      <c r="G7419" s="33" t="n">
        <f aca="false">$G7418+IF($F7419=1,1,0)</f>
        <v>4</v>
      </c>
      <c r="H7419" s="0" t="str">
        <f aca="false">IF($F7419=1,$G7419,"")</f>
        <v/>
      </c>
    </row>
    <row r="7420" customFormat="false" ht="15" hidden="false" customHeight="false" outlineLevel="0" collapsed="false">
      <c r="A7420" s="30" t="n">
        <v>1159.0625</v>
      </c>
      <c r="B7420" s="31" t="n">
        <v>21.6049</v>
      </c>
      <c r="C7420" s="32" t="n">
        <f aca="false">IF($A7420="","",IF(設定!$B$21="dB",10^($B7420/20),ABS($B7420)))</f>
        <v>12.02942863422</v>
      </c>
      <c r="D7420" s="32" t="n">
        <f aca="false">IF($A7420="","",$A7420^2)</f>
        <v>1343425.87890625</v>
      </c>
      <c r="E7420" s="32" t="n">
        <f aca="false">IF($A7420="","",IF($C7420&lt;=0,"",1/$C7420^2))</f>
        <v>0.00691050841255403</v>
      </c>
      <c r="F7420" s="33" t="n">
        <f aca="false">IF(OR(ROW()-設定!$B$30&lt;2,ROW()+設定!$B$30&gt;13701,N($A7420)&lt;=0,N(INDEX($A$2:$A$13701,MIN(13700,MAX(1,ROW()-1+設定!$B$30))))&lt;=0,$A7420&lt;設定!$B$28,$A7420&gt;設定!$B$29),0,IF(AND($C7420&gt;=MAX(INDEX($C$1:$C$13701,MAX(1,ROW()-設定!$B$24)):INDEX($C$1:$C$13701,MAX(1,ROW()-1))),$C7420&gt;MAX(INDEX($C$1:$C$13701,MIN(13701,ROW()+1)):INDEX($C$1:$C$13701,MIN(13701,ROW()+設定!$B$24))),$C7420&gt;=設定!$B$32,$C7420&gt;=MAX(MIN(INDEX($C$1:$C$13701,MAX(1,ROW()-設定!$B$26)):INDEX($C$1:$C$13701,MAX(1,ROW()-1))),MIN(INDEX($C$1:$C$13701,MIN(13701,ROW()+1)):INDEX($C$1:$C$13701,MIN(13701,ROW()+設定!$B$26))))*10^(設定!$B$27/20)),1,0))</f>
        <v>0</v>
      </c>
      <c r="G7420" s="33" t="n">
        <f aca="false">$G7419+IF($F7420=1,1,0)</f>
        <v>4</v>
      </c>
      <c r="H7420" s="0" t="str">
        <f aca="false">IF($F7420=1,$G7420,"")</f>
        <v/>
      </c>
    </row>
    <row r="7421" customFormat="false" ht="15" hidden="false" customHeight="false" outlineLevel="0" collapsed="false">
      <c r="A7421" s="30" t="n">
        <v>1159.21875</v>
      </c>
      <c r="B7421" s="31" t="n">
        <v>21.6181</v>
      </c>
      <c r="C7421" s="32" t="n">
        <f aca="false">IF($A7421="","",IF(設定!$B$21="dB",10^($B7421/20),ABS($B7421)))</f>
        <v>12.0477237290964</v>
      </c>
      <c r="D7421" s="32" t="n">
        <f aca="false">IF($A7421="","",$A7421^2)</f>
        <v>1343788.11035156</v>
      </c>
      <c r="E7421" s="32" t="n">
        <f aca="false">IF($A7421="","",IF($C7421&lt;=0,"",1/$C7421^2))</f>
        <v>0.00688953641554649</v>
      </c>
      <c r="F7421" s="33" t="n">
        <f aca="false">IF(OR(ROW()-設定!$B$30&lt;2,ROW()+設定!$B$30&gt;13701,N($A7421)&lt;=0,N(INDEX($A$2:$A$13701,MIN(13700,MAX(1,ROW()-1+設定!$B$30))))&lt;=0,$A7421&lt;設定!$B$28,$A7421&gt;設定!$B$29),0,IF(AND($C7421&gt;=MAX(INDEX($C$1:$C$13701,MAX(1,ROW()-設定!$B$24)):INDEX($C$1:$C$13701,MAX(1,ROW()-1))),$C7421&gt;MAX(INDEX($C$1:$C$13701,MIN(13701,ROW()+1)):INDEX($C$1:$C$13701,MIN(13701,ROW()+設定!$B$24))),$C7421&gt;=設定!$B$32,$C7421&gt;=MAX(MIN(INDEX($C$1:$C$13701,MAX(1,ROW()-設定!$B$26)):INDEX($C$1:$C$13701,MAX(1,ROW()-1))),MIN(INDEX($C$1:$C$13701,MIN(13701,ROW()+1)):INDEX($C$1:$C$13701,MIN(13701,ROW()+設定!$B$26))))*10^(設定!$B$27/20)),1,0))</f>
        <v>0</v>
      </c>
      <c r="G7421" s="33" t="n">
        <f aca="false">$G7420+IF($F7421=1,1,0)</f>
        <v>4</v>
      </c>
      <c r="H7421" s="0" t="str">
        <f aca="false">IF($F7421=1,$G7421,"")</f>
        <v/>
      </c>
    </row>
    <row r="7422" customFormat="false" ht="15" hidden="false" customHeight="false" outlineLevel="0" collapsed="false">
      <c r="A7422" s="30" t="n">
        <v>1159.375</v>
      </c>
      <c r="B7422" s="31" t="n">
        <v>21.4202</v>
      </c>
      <c r="C7422" s="32" t="n">
        <f aca="false">IF($A7422="","",IF(設定!$B$21="dB",10^($B7422/20),ABS($B7422)))</f>
        <v>11.7763308921259</v>
      </c>
      <c r="D7422" s="32" t="n">
        <f aca="false">IF($A7422="","",$A7422^2)</f>
        <v>1344150.390625</v>
      </c>
      <c r="E7422" s="32" t="n">
        <f aca="false">IF($A7422="","",IF($C7422&lt;=0,"",1/$C7422^2))</f>
        <v>0.00721074271720895</v>
      </c>
      <c r="F7422" s="33" t="n">
        <f aca="false">IF(OR(ROW()-設定!$B$30&lt;2,ROW()+設定!$B$30&gt;13701,N($A7422)&lt;=0,N(INDEX($A$2:$A$13701,MIN(13700,MAX(1,ROW()-1+設定!$B$30))))&lt;=0,$A7422&lt;設定!$B$28,$A7422&gt;設定!$B$29),0,IF(AND($C7422&gt;=MAX(INDEX($C$1:$C$13701,MAX(1,ROW()-設定!$B$24)):INDEX($C$1:$C$13701,MAX(1,ROW()-1))),$C7422&gt;MAX(INDEX($C$1:$C$13701,MIN(13701,ROW()+1)):INDEX($C$1:$C$13701,MIN(13701,ROW()+設定!$B$24))),$C7422&gt;=設定!$B$32,$C7422&gt;=MAX(MIN(INDEX($C$1:$C$13701,MAX(1,ROW()-設定!$B$26)):INDEX($C$1:$C$13701,MAX(1,ROW()-1))),MIN(INDEX($C$1:$C$13701,MIN(13701,ROW()+1)):INDEX($C$1:$C$13701,MIN(13701,ROW()+設定!$B$26))))*10^(設定!$B$27/20)),1,0))</f>
        <v>0</v>
      </c>
      <c r="G7422" s="33" t="n">
        <f aca="false">$G7421+IF($F7422=1,1,0)</f>
        <v>4</v>
      </c>
      <c r="H7422" s="0" t="str">
        <f aca="false">IF($F7422=1,$G7422,"")</f>
        <v/>
      </c>
    </row>
    <row r="7423" customFormat="false" ht="15" hidden="false" customHeight="false" outlineLevel="0" collapsed="false">
      <c r="A7423" s="30" t="n">
        <v>1159.53125</v>
      </c>
      <c r="B7423" s="31" t="n">
        <v>21.4032</v>
      </c>
      <c r="C7423" s="32" t="n">
        <f aca="false">IF($A7423="","",IF(設定!$B$21="dB",10^($B7423/20),ABS($B7423)))</f>
        <v>11.7533048293825</v>
      </c>
      <c r="D7423" s="32" t="n">
        <f aca="false">IF($A7423="","",$A7423^2)</f>
        <v>1344512.71972656</v>
      </c>
      <c r="E7423" s="32" t="n">
        <f aca="false">IF($A7423="","",IF($C7423&lt;=0,"",1/$C7423^2))</f>
        <v>0.00723902372538445</v>
      </c>
      <c r="F7423" s="33" t="n">
        <f aca="false">IF(OR(ROW()-設定!$B$30&lt;2,ROW()+設定!$B$30&gt;13701,N($A7423)&lt;=0,N(INDEX($A$2:$A$13701,MIN(13700,MAX(1,ROW()-1+設定!$B$30))))&lt;=0,$A7423&lt;設定!$B$28,$A7423&gt;設定!$B$29),0,IF(AND($C7423&gt;=MAX(INDEX($C$1:$C$13701,MAX(1,ROW()-設定!$B$24)):INDEX($C$1:$C$13701,MAX(1,ROW()-1))),$C7423&gt;MAX(INDEX($C$1:$C$13701,MIN(13701,ROW()+1)):INDEX($C$1:$C$13701,MIN(13701,ROW()+設定!$B$24))),$C7423&gt;=設定!$B$32,$C7423&gt;=MAX(MIN(INDEX($C$1:$C$13701,MAX(1,ROW()-設定!$B$26)):INDEX($C$1:$C$13701,MAX(1,ROW()-1))),MIN(INDEX($C$1:$C$13701,MIN(13701,ROW()+1)):INDEX($C$1:$C$13701,MIN(13701,ROW()+設定!$B$26))))*10^(設定!$B$27/20)),1,0))</f>
        <v>0</v>
      </c>
      <c r="G7423" s="33" t="n">
        <f aca="false">$G7422+IF($F7423=1,1,0)</f>
        <v>4</v>
      </c>
      <c r="H7423" s="0" t="str">
        <f aca="false">IF($F7423=1,$G7423,"")</f>
        <v/>
      </c>
    </row>
    <row r="7424" customFormat="false" ht="15" hidden="false" customHeight="false" outlineLevel="0" collapsed="false">
      <c r="A7424" s="30" t="n">
        <v>1159.6875</v>
      </c>
      <c r="B7424" s="31" t="n">
        <v>21.4216</v>
      </c>
      <c r="C7424" s="32" t="n">
        <f aca="false">IF($A7424="","",IF(設定!$B$21="dB",10^($B7424/20),ABS($B7424)))</f>
        <v>11.7782291653819</v>
      </c>
      <c r="D7424" s="32" t="n">
        <f aca="false">IF($A7424="","",$A7424^2)</f>
        <v>1344875.09765625</v>
      </c>
      <c r="E7424" s="32" t="n">
        <f aca="false">IF($A7424="","",IF($C7424&lt;=0,"",1/$C7424^2))</f>
        <v>0.00720841862301219</v>
      </c>
      <c r="F7424" s="33" t="n">
        <f aca="false">IF(OR(ROW()-設定!$B$30&lt;2,ROW()+設定!$B$30&gt;13701,N($A7424)&lt;=0,N(INDEX($A$2:$A$13701,MIN(13700,MAX(1,ROW()-1+設定!$B$30))))&lt;=0,$A7424&lt;設定!$B$28,$A7424&gt;設定!$B$29),0,IF(AND($C7424&gt;=MAX(INDEX($C$1:$C$13701,MAX(1,ROW()-設定!$B$24)):INDEX($C$1:$C$13701,MAX(1,ROW()-1))),$C7424&gt;MAX(INDEX($C$1:$C$13701,MIN(13701,ROW()+1)):INDEX($C$1:$C$13701,MIN(13701,ROW()+設定!$B$24))),$C7424&gt;=設定!$B$32,$C7424&gt;=MAX(MIN(INDEX($C$1:$C$13701,MAX(1,ROW()-設定!$B$26)):INDEX($C$1:$C$13701,MAX(1,ROW()-1))),MIN(INDEX($C$1:$C$13701,MIN(13701,ROW()+1)):INDEX($C$1:$C$13701,MIN(13701,ROW()+設定!$B$26))))*10^(設定!$B$27/20)),1,0))</f>
        <v>0</v>
      </c>
      <c r="G7424" s="33" t="n">
        <f aca="false">$G7423+IF($F7424=1,1,0)</f>
        <v>4</v>
      </c>
      <c r="H7424" s="0" t="str">
        <f aca="false">IF($F7424=1,$G7424,"")</f>
        <v/>
      </c>
    </row>
    <row r="7425" customFormat="false" ht="15" hidden="false" customHeight="false" outlineLevel="0" collapsed="false">
      <c r="A7425" s="30" t="n">
        <v>1159.84375</v>
      </c>
      <c r="B7425" s="31" t="n">
        <v>21.2941</v>
      </c>
      <c r="C7425" s="32" t="n">
        <f aca="false">IF($A7425="","",IF(設定!$B$21="dB",10^($B7425/20),ABS($B7425)))</f>
        <v>11.606599531165</v>
      </c>
      <c r="D7425" s="32" t="n">
        <f aca="false">IF($A7425="","",$A7425^2)</f>
        <v>1345237.52441406</v>
      </c>
      <c r="E7425" s="32" t="n">
        <f aca="false">IF($A7425="","",IF($C7425&lt;=0,"",1/$C7425^2))</f>
        <v>0.0074231801433589</v>
      </c>
      <c r="F7425" s="33" t="n">
        <f aca="false">IF(OR(ROW()-設定!$B$30&lt;2,ROW()+設定!$B$30&gt;13701,N($A7425)&lt;=0,N(INDEX($A$2:$A$13701,MIN(13700,MAX(1,ROW()-1+設定!$B$30))))&lt;=0,$A7425&lt;設定!$B$28,$A7425&gt;設定!$B$29),0,IF(AND($C7425&gt;=MAX(INDEX($C$1:$C$13701,MAX(1,ROW()-設定!$B$24)):INDEX($C$1:$C$13701,MAX(1,ROW()-1))),$C7425&gt;MAX(INDEX($C$1:$C$13701,MIN(13701,ROW()+1)):INDEX($C$1:$C$13701,MIN(13701,ROW()+設定!$B$24))),$C7425&gt;=設定!$B$32,$C7425&gt;=MAX(MIN(INDEX($C$1:$C$13701,MAX(1,ROW()-設定!$B$26)):INDEX($C$1:$C$13701,MAX(1,ROW()-1))),MIN(INDEX($C$1:$C$13701,MIN(13701,ROW()+1)):INDEX($C$1:$C$13701,MIN(13701,ROW()+設定!$B$26))))*10^(設定!$B$27/20)),1,0))</f>
        <v>0</v>
      </c>
      <c r="G7425" s="33" t="n">
        <f aca="false">$G7424+IF($F7425=1,1,0)</f>
        <v>4</v>
      </c>
      <c r="H7425" s="0" t="str">
        <f aca="false">IF($F7425=1,$G7425,"")</f>
        <v/>
      </c>
    </row>
    <row r="7426" customFormat="false" ht="15" hidden="false" customHeight="false" outlineLevel="0" collapsed="false">
      <c r="A7426" s="30" t="n">
        <v>1160</v>
      </c>
      <c r="B7426" s="31" t="n">
        <v>21.2089</v>
      </c>
      <c r="C7426" s="32" t="n">
        <f aca="false">IF($A7426="","",IF(設定!$B$21="dB",10^($B7426/20),ABS($B7426)))</f>
        <v>11.4933068045978</v>
      </c>
      <c r="D7426" s="32" t="n">
        <f aca="false">IF($A7426="","",$A7426^2)</f>
        <v>1345600</v>
      </c>
      <c r="E7426" s="32" t="n">
        <f aca="false">IF($A7426="","",IF($C7426&lt;=0,"",1/$C7426^2))</f>
        <v>0.00757024613235178</v>
      </c>
      <c r="F7426" s="33" t="n">
        <f aca="false">IF(OR(ROW()-設定!$B$30&lt;2,ROW()+設定!$B$30&gt;13701,N($A7426)&lt;=0,N(INDEX($A$2:$A$13701,MIN(13700,MAX(1,ROW()-1+設定!$B$30))))&lt;=0,$A7426&lt;設定!$B$28,$A7426&gt;設定!$B$29),0,IF(AND($C7426&gt;=MAX(INDEX($C$1:$C$13701,MAX(1,ROW()-設定!$B$24)):INDEX($C$1:$C$13701,MAX(1,ROW()-1))),$C7426&gt;MAX(INDEX($C$1:$C$13701,MIN(13701,ROW()+1)):INDEX($C$1:$C$13701,MIN(13701,ROW()+設定!$B$24))),$C7426&gt;=設定!$B$32,$C7426&gt;=MAX(MIN(INDEX($C$1:$C$13701,MAX(1,ROW()-設定!$B$26)):INDEX($C$1:$C$13701,MAX(1,ROW()-1))),MIN(INDEX($C$1:$C$13701,MIN(13701,ROW()+1)):INDEX($C$1:$C$13701,MIN(13701,ROW()+設定!$B$26))))*10^(設定!$B$27/20)),1,0))</f>
        <v>0</v>
      </c>
      <c r="G7426" s="33" t="n">
        <f aca="false">$G7425+IF($F7426=1,1,0)</f>
        <v>4</v>
      </c>
      <c r="H7426" s="0" t="str">
        <f aca="false">IF($F7426=1,$G7426,"")</f>
        <v/>
      </c>
    </row>
    <row r="7427" customFormat="false" ht="15" hidden="false" customHeight="false" outlineLevel="0" collapsed="false">
      <c r="A7427" s="30" t="n">
        <v>1160.15625</v>
      </c>
      <c r="B7427" s="31" t="n">
        <v>21.1445</v>
      </c>
      <c r="C7427" s="32" t="n">
        <f aca="false">IF($A7427="","",IF(設定!$B$21="dB",10^($B7427/20),ABS($B7427)))</f>
        <v>11.4084068310072</v>
      </c>
      <c r="D7427" s="32" t="n">
        <f aca="false">IF($A7427="","",$A7427^2)</f>
        <v>1345962.52441406</v>
      </c>
      <c r="E7427" s="32" t="n">
        <f aca="false">IF($A7427="","",IF($C7427&lt;=0,"",1/$C7427^2))</f>
        <v>0.00768333908297611</v>
      </c>
      <c r="F7427" s="33" t="n">
        <f aca="false">IF(OR(ROW()-設定!$B$30&lt;2,ROW()+設定!$B$30&gt;13701,N($A7427)&lt;=0,N(INDEX($A$2:$A$13701,MIN(13700,MAX(1,ROW()-1+設定!$B$30))))&lt;=0,$A7427&lt;設定!$B$28,$A7427&gt;設定!$B$29),0,IF(AND($C7427&gt;=MAX(INDEX($C$1:$C$13701,MAX(1,ROW()-設定!$B$24)):INDEX($C$1:$C$13701,MAX(1,ROW()-1))),$C7427&gt;MAX(INDEX($C$1:$C$13701,MIN(13701,ROW()+1)):INDEX($C$1:$C$13701,MIN(13701,ROW()+設定!$B$24))),$C7427&gt;=設定!$B$32,$C7427&gt;=MAX(MIN(INDEX($C$1:$C$13701,MAX(1,ROW()-設定!$B$26)):INDEX($C$1:$C$13701,MAX(1,ROW()-1))),MIN(INDEX($C$1:$C$13701,MIN(13701,ROW()+1)):INDEX($C$1:$C$13701,MIN(13701,ROW()+設定!$B$26))))*10^(設定!$B$27/20)),1,0))</f>
        <v>0</v>
      </c>
      <c r="G7427" s="33" t="n">
        <f aca="false">$G7426+IF($F7427=1,1,0)</f>
        <v>4</v>
      </c>
      <c r="H7427" s="0" t="str">
        <f aca="false">IF($F7427=1,$G7427,"")</f>
        <v/>
      </c>
    </row>
    <row r="7428" customFormat="false" ht="15" hidden="false" customHeight="false" outlineLevel="0" collapsed="false">
      <c r="A7428" s="30" t="n">
        <v>1160.3125</v>
      </c>
      <c r="B7428" s="31" t="n">
        <v>21.1819</v>
      </c>
      <c r="C7428" s="32" t="n">
        <f aca="false">IF($A7428="","",IF(設定!$B$21="dB",10^($B7428/20),ABS($B7428)))</f>
        <v>11.4576354475089</v>
      </c>
      <c r="D7428" s="32" t="n">
        <f aca="false">IF($A7428="","",$A7428^2)</f>
        <v>1346325.09765625</v>
      </c>
      <c r="E7428" s="32" t="n">
        <f aca="false">IF($A7428="","",IF($C7428&lt;=0,"",1/$C7428^2))</f>
        <v>0.00761745680109224</v>
      </c>
      <c r="F7428" s="33" t="n">
        <f aca="false">IF(OR(ROW()-設定!$B$30&lt;2,ROW()+設定!$B$30&gt;13701,N($A7428)&lt;=0,N(INDEX($A$2:$A$13701,MIN(13700,MAX(1,ROW()-1+設定!$B$30))))&lt;=0,$A7428&lt;設定!$B$28,$A7428&gt;設定!$B$29),0,IF(AND($C7428&gt;=MAX(INDEX($C$1:$C$13701,MAX(1,ROW()-設定!$B$24)):INDEX($C$1:$C$13701,MAX(1,ROW()-1))),$C7428&gt;MAX(INDEX($C$1:$C$13701,MIN(13701,ROW()+1)):INDEX($C$1:$C$13701,MIN(13701,ROW()+設定!$B$24))),$C7428&gt;=設定!$B$32,$C7428&gt;=MAX(MIN(INDEX($C$1:$C$13701,MAX(1,ROW()-設定!$B$26)):INDEX($C$1:$C$13701,MAX(1,ROW()-1))),MIN(INDEX($C$1:$C$13701,MIN(13701,ROW()+1)):INDEX($C$1:$C$13701,MIN(13701,ROW()+設定!$B$26))))*10^(設定!$B$27/20)),1,0))</f>
        <v>0</v>
      </c>
      <c r="G7428" s="33" t="n">
        <f aca="false">$G7427+IF($F7428=1,1,0)</f>
        <v>4</v>
      </c>
      <c r="H7428" s="0" t="str">
        <f aca="false">IF($F7428=1,$G7428,"")</f>
        <v/>
      </c>
    </row>
    <row r="7429" customFormat="false" ht="15" hidden="false" customHeight="false" outlineLevel="0" collapsed="false">
      <c r="A7429" s="30" t="n">
        <v>1160.46875</v>
      </c>
      <c r="B7429" s="31" t="n">
        <v>21.0802</v>
      </c>
      <c r="C7429" s="32" t="n">
        <f aca="false">IF($A7429="","",IF(設定!$B$21="dB",10^($B7429/20),ABS($B7429)))</f>
        <v>11.3242643801771</v>
      </c>
      <c r="D7429" s="32" t="n">
        <f aca="false">IF($A7429="","",$A7429^2)</f>
        <v>1346687.71972656</v>
      </c>
      <c r="E7429" s="32" t="n">
        <f aca="false">IF($A7429="","",IF($C7429&lt;=0,"",1/$C7429^2))</f>
        <v>0.00779794198846411</v>
      </c>
      <c r="F7429" s="33" t="n">
        <f aca="false">IF(OR(ROW()-設定!$B$30&lt;2,ROW()+設定!$B$30&gt;13701,N($A7429)&lt;=0,N(INDEX($A$2:$A$13701,MIN(13700,MAX(1,ROW()-1+設定!$B$30))))&lt;=0,$A7429&lt;設定!$B$28,$A7429&gt;設定!$B$29),0,IF(AND($C7429&gt;=MAX(INDEX($C$1:$C$13701,MAX(1,ROW()-設定!$B$24)):INDEX($C$1:$C$13701,MAX(1,ROW()-1))),$C7429&gt;MAX(INDEX($C$1:$C$13701,MIN(13701,ROW()+1)):INDEX($C$1:$C$13701,MIN(13701,ROW()+設定!$B$24))),$C7429&gt;=設定!$B$32,$C7429&gt;=MAX(MIN(INDEX($C$1:$C$13701,MAX(1,ROW()-設定!$B$26)):INDEX($C$1:$C$13701,MAX(1,ROW()-1))),MIN(INDEX($C$1:$C$13701,MIN(13701,ROW()+1)):INDEX($C$1:$C$13701,MIN(13701,ROW()+設定!$B$26))))*10^(設定!$B$27/20)),1,0))</f>
        <v>0</v>
      </c>
      <c r="G7429" s="33" t="n">
        <f aca="false">$G7428+IF($F7429=1,1,0)</f>
        <v>4</v>
      </c>
      <c r="H7429" s="0" t="str">
        <f aca="false">IF($F7429=1,$G7429,"")</f>
        <v/>
      </c>
    </row>
    <row r="7430" customFormat="false" ht="15" hidden="false" customHeight="false" outlineLevel="0" collapsed="false">
      <c r="A7430" s="30" t="n">
        <v>1160.625</v>
      </c>
      <c r="B7430" s="31" t="n">
        <v>21.1835</v>
      </c>
      <c r="C7430" s="32" t="n">
        <f aca="false">IF($A7430="","",IF(設定!$B$21="dB",10^($B7430/20),ABS($B7430)))</f>
        <v>11.4597462163585</v>
      </c>
      <c r="D7430" s="32" t="n">
        <f aca="false">IF($A7430="","",$A7430^2)</f>
        <v>1347050.390625</v>
      </c>
      <c r="E7430" s="32" t="n">
        <f aca="false">IF($A7430="","",IF($C7430&lt;=0,"",1/$C7430^2))</f>
        <v>0.00761465094318583</v>
      </c>
      <c r="F7430" s="33" t="n">
        <f aca="false">IF(OR(ROW()-設定!$B$30&lt;2,ROW()+設定!$B$30&gt;13701,N($A7430)&lt;=0,N(INDEX($A$2:$A$13701,MIN(13700,MAX(1,ROW()-1+設定!$B$30))))&lt;=0,$A7430&lt;設定!$B$28,$A7430&gt;設定!$B$29),0,IF(AND($C7430&gt;=MAX(INDEX($C$1:$C$13701,MAX(1,ROW()-設定!$B$24)):INDEX($C$1:$C$13701,MAX(1,ROW()-1))),$C7430&gt;MAX(INDEX($C$1:$C$13701,MIN(13701,ROW()+1)):INDEX($C$1:$C$13701,MIN(13701,ROW()+設定!$B$24))),$C7430&gt;=設定!$B$32,$C7430&gt;=MAX(MIN(INDEX($C$1:$C$13701,MAX(1,ROW()-設定!$B$26)):INDEX($C$1:$C$13701,MAX(1,ROW()-1))),MIN(INDEX($C$1:$C$13701,MIN(13701,ROW()+1)):INDEX($C$1:$C$13701,MIN(13701,ROW()+設定!$B$26))))*10^(設定!$B$27/20)),1,0))</f>
        <v>0</v>
      </c>
      <c r="G7430" s="33" t="n">
        <f aca="false">$G7429+IF($F7430=1,1,0)</f>
        <v>4</v>
      </c>
      <c r="H7430" s="0" t="str">
        <f aca="false">IF($F7430=1,$G7430,"")</f>
        <v/>
      </c>
    </row>
    <row r="7431" customFormat="false" ht="15" hidden="false" customHeight="false" outlineLevel="0" collapsed="false">
      <c r="A7431" s="30" t="n">
        <v>1160.78125</v>
      </c>
      <c r="B7431" s="31" t="n">
        <v>21.0323</v>
      </c>
      <c r="C7431" s="32" t="n">
        <f aca="false">IF($A7431="","",IF(設定!$B$21="dB",10^($B7431/20),ABS($B7431)))</f>
        <v>11.2619864375927</v>
      </c>
      <c r="D7431" s="32" t="n">
        <f aca="false">IF($A7431="","",$A7431^2)</f>
        <v>1347413.11035156</v>
      </c>
      <c r="E7431" s="32" t="n">
        <f aca="false">IF($A7431="","",IF($C7431&lt;=0,"",1/$C7431^2))</f>
        <v>0.00788442452189113</v>
      </c>
      <c r="F7431" s="33" t="n">
        <f aca="false">IF(OR(ROW()-設定!$B$30&lt;2,ROW()+設定!$B$30&gt;13701,N($A7431)&lt;=0,N(INDEX($A$2:$A$13701,MIN(13700,MAX(1,ROW()-1+設定!$B$30))))&lt;=0,$A7431&lt;設定!$B$28,$A7431&gt;設定!$B$29),0,IF(AND($C7431&gt;=MAX(INDEX($C$1:$C$13701,MAX(1,ROW()-設定!$B$24)):INDEX($C$1:$C$13701,MAX(1,ROW()-1))),$C7431&gt;MAX(INDEX($C$1:$C$13701,MIN(13701,ROW()+1)):INDEX($C$1:$C$13701,MIN(13701,ROW()+設定!$B$24))),$C7431&gt;=設定!$B$32,$C7431&gt;=MAX(MIN(INDEX($C$1:$C$13701,MAX(1,ROW()-設定!$B$26)):INDEX($C$1:$C$13701,MAX(1,ROW()-1))),MIN(INDEX($C$1:$C$13701,MIN(13701,ROW()+1)):INDEX($C$1:$C$13701,MIN(13701,ROW()+設定!$B$26))))*10^(設定!$B$27/20)),1,0))</f>
        <v>0</v>
      </c>
      <c r="G7431" s="33" t="n">
        <f aca="false">$G7430+IF($F7431=1,1,0)</f>
        <v>4</v>
      </c>
      <c r="H7431" s="0" t="str">
        <f aca="false">IF($F7431=1,$G7431,"")</f>
        <v/>
      </c>
    </row>
    <row r="7432" customFormat="false" ht="15" hidden="false" customHeight="false" outlineLevel="0" collapsed="false">
      <c r="A7432" s="30" t="n">
        <v>1160.9375</v>
      </c>
      <c r="B7432" s="31" t="n">
        <v>21.1728</v>
      </c>
      <c r="C7432" s="32" t="n">
        <f aca="false">IF($A7432="","",IF(設定!$B$21="dB",10^($B7432/20),ABS($B7432)))</f>
        <v>11.4456378412447</v>
      </c>
      <c r="D7432" s="32" t="n">
        <f aca="false">IF($A7432="","",$A7432^2)</f>
        <v>1347775.87890625</v>
      </c>
      <c r="E7432" s="32" t="n">
        <f aca="false">IF($A7432="","",IF($C7432&lt;=0,"",1/$C7432^2))</f>
        <v>0.00763343479166082</v>
      </c>
      <c r="F7432" s="33" t="n">
        <f aca="false">IF(OR(ROW()-設定!$B$30&lt;2,ROW()+設定!$B$30&gt;13701,N($A7432)&lt;=0,N(INDEX($A$2:$A$13701,MIN(13700,MAX(1,ROW()-1+設定!$B$30))))&lt;=0,$A7432&lt;設定!$B$28,$A7432&gt;設定!$B$29),0,IF(AND($C7432&gt;=MAX(INDEX($C$1:$C$13701,MAX(1,ROW()-設定!$B$24)):INDEX($C$1:$C$13701,MAX(1,ROW()-1))),$C7432&gt;MAX(INDEX($C$1:$C$13701,MIN(13701,ROW()+1)):INDEX($C$1:$C$13701,MIN(13701,ROW()+設定!$B$24))),$C7432&gt;=設定!$B$32,$C7432&gt;=MAX(MIN(INDEX($C$1:$C$13701,MAX(1,ROW()-設定!$B$26)):INDEX($C$1:$C$13701,MAX(1,ROW()-1))),MIN(INDEX($C$1:$C$13701,MIN(13701,ROW()+1)):INDEX($C$1:$C$13701,MIN(13701,ROW()+設定!$B$26))))*10^(設定!$B$27/20)),1,0))</f>
        <v>0</v>
      </c>
      <c r="G7432" s="33" t="n">
        <f aca="false">$G7431+IF($F7432=1,1,0)</f>
        <v>4</v>
      </c>
      <c r="H7432" s="0" t="str">
        <f aca="false">IF($F7432=1,$G7432,"")</f>
        <v/>
      </c>
    </row>
    <row r="7433" customFormat="false" ht="15" hidden="false" customHeight="false" outlineLevel="0" collapsed="false">
      <c r="A7433" s="30" t="n">
        <v>1161.09375</v>
      </c>
      <c r="B7433" s="31" t="n">
        <v>21.1094</v>
      </c>
      <c r="C7433" s="32" t="n">
        <f aca="false">IF($A7433="","",IF(設定!$B$21="dB",10^($B7433/20),ABS($B7433)))</f>
        <v>11.3623980629115</v>
      </c>
      <c r="D7433" s="32" t="n">
        <f aca="false">IF($A7433="","",$A7433^2)</f>
        <v>1348138.69628906</v>
      </c>
      <c r="E7433" s="32" t="n">
        <f aca="false">IF($A7433="","",IF($C7433&lt;=0,"",1/$C7433^2))</f>
        <v>0.00774568801045313</v>
      </c>
      <c r="F7433" s="33" t="n">
        <f aca="false">IF(OR(ROW()-設定!$B$30&lt;2,ROW()+設定!$B$30&gt;13701,N($A7433)&lt;=0,N(INDEX($A$2:$A$13701,MIN(13700,MAX(1,ROW()-1+設定!$B$30))))&lt;=0,$A7433&lt;設定!$B$28,$A7433&gt;設定!$B$29),0,IF(AND($C7433&gt;=MAX(INDEX($C$1:$C$13701,MAX(1,ROW()-設定!$B$24)):INDEX($C$1:$C$13701,MAX(1,ROW()-1))),$C7433&gt;MAX(INDEX($C$1:$C$13701,MIN(13701,ROW()+1)):INDEX($C$1:$C$13701,MIN(13701,ROW()+設定!$B$24))),$C7433&gt;=設定!$B$32,$C7433&gt;=MAX(MIN(INDEX($C$1:$C$13701,MAX(1,ROW()-設定!$B$26)):INDEX($C$1:$C$13701,MAX(1,ROW()-1))),MIN(INDEX($C$1:$C$13701,MIN(13701,ROW()+1)):INDEX($C$1:$C$13701,MIN(13701,ROW()+設定!$B$26))))*10^(設定!$B$27/20)),1,0))</f>
        <v>0</v>
      </c>
      <c r="G7433" s="33" t="n">
        <f aca="false">$G7432+IF($F7433=1,1,0)</f>
        <v>4</v>
      </c>
      <c r="H7433" s="0" t="str">
        <f aca="false">IF($F7433=1,$G7433,"")</f>
        <v/>
      </c>
    </row>
    <row r="7434" customFormat="false" ht="15" hidden="false" customHeight="false" outlineLevel="0" collapsed="false">
      <c r="A7434" s="30" t="n">
        <v>1161.25</v>
      </c>
      <c r="B7434" s="31" t="n">
        <v>20.8266</v>
      </c>
      <c r="C7434" s="32" t="n">
        <f aca="false">IF($A7434="","",IF(設定!$B$21="dB",10^($B7434/20),ABS($B7434)))</f>
        <v>10.9984123975587</v>
      </c>
      <c r="D7434" s="32" t="n">
        <f aca="false">IF($A7434="","",$A7434^2)</f>
        <v>1348501.5625</v>
      </c>
      <c r="E7434" s="32" t="n">
        <f aca="false">IF($A7434="","",IF($C7434&lt;=0,"",1/$C7434^2))</f>
        <v>0.00826684890489783</v>
      </c>
      <c r="F7434" s="33" t="n">
        <f aca="false">IF(OR(ROW()-設定!$B$30&lt;2,ROW()+設定!$B$30&gt;13701,N($A7434)&lt;=0,N(INDEX($A$2:$A$13701,MIN(13700,MAX(1,ROW()-1+設定!$B$30))))&lt;=0,$A7434&lt;設定!$B$28,$A7434&gt;設定!$B$29),0,IF(AND($C7434&gt;=MAX(INDEX($C$1:$C$13701,MAX(1,ROW()-設定!$B$24)):INDEX($C$1:$C$13701,MAX(1,ROW()-1))),$C7434&gt;MAX(INDEX($C$1:$C$13701,MIN(13701,ROW()+1)):INDEX($C$1:$C$13701,MIN(13701,ROW()+設定!$B$24))),$C7434&gt;=設定!$B$32,$C7434&gt;=MAX(MIN(INDEX($C$1:$C$13701,MAX(1,ROW()-設定!$B$26)):INDEX($C$1:$C$13701,MAX(1,ROW()-1))),MIN(INDEX($C$1:$C$13701,MIN(13701,ROW()+1)):INDEX($C$1:$C$13701,MIN(13701,ROW()+設定!$B$26))))*10^(設定!$B$27/20)),1,0))</f>
        <v>0</v>
      </c>
      <c r="G7434" s="33" t="n">
        <f aca="false">$G7433+IF($F7434=1,1,0)</f>
        <v>4</v>
      </c>
      <c r="H7434" s="0" t="str">
        <f aca="false">IF($F7434=1,$G7434,"")</f>
        <v/>
      </c>
    </row>
    <row r="7435" customFormat="false" ht="15" hidden="false" customHeight="false" outlineLevel="0" collapsed="false">
      <c r="A7435" s="30" t="n">
        <v>1161.40625</v>
      </c>
      <c r="B7435" s="31" t="n">
        <v>21.0207</v>
      </c>
      <c r="C7435" s="32" t="n">
        <f aca="false">IF($A7435="","",IF(設定!$B$21="dB",10^($B7435/20),ABS($B7435)))</f>
        <v>11.2469561007178</v>
      </c>
      <c r="D7435" s="32" t="n">
        <f aca="false">IF($A7435="","",$A7435^2)</f>
        <v>1348864.47753906</v>
      </c>
      <c r="E7435" s="32" t="n">
        <f aca="false">IF($A7435="","",IF($C7435&lt;=0,"",1/$C7435^2))</f>
        <v>0.00790551195932359</v>
      </c>
      <c r="F7435" s="33" t="n">
        <f aca="false">IF(OR(ROW()-設定!$B$30&lt;2,ROW()+設定!$B$30&gt;13701,N($A7435)&lt;=0,N(INDEX($A$2:$A$13701,MIN(13700,MAX(1,ROW()-1+設定!$B$30))))&lt;=0,$A7435&lt;設定!$B$28,$A7435&gt;設定!$B$29),0,IF(AND($C7435&gt;=MAX(INDEX($C$1:$C$13701,MAX(1,ROW()-設定!$B$24)):INDEX($C$1:$C$13701,MAX(1,ROW()-1))),$C7435&gt;MAX(INDEX($C$1:$C$13701,MIN(13701,ROW()+1)):INDEX($C$1:$C$13701,MIN(13701,ROW()+設定!$B$24))),$C7435&gt;=設定!$B$32,$C7435&gt;=MAX(MIN(INDEX($C$1:$C$13701,MAX(1,ROW()-設定!$B$26)):INDEX($C$1:$C$13701,MAX(1,ROW()-1))),MIN(INDEX($C$1:$C$13701,MIN(13701,ROW()+1)):INDEX($C$1:$C$13701,MIN(13701,ROW()+設定!$B$26))))*10^(設定!$B$27/20)),1,0))</f>
        <v>0</v>
      </c>
      <c r="G7435" s="33" t="n">
        <f aca="false">$G7434+IF($F7435=1,1,0)</f>
        <v>4</v>
      </c>
      <c r="H7435" s="0" t="str">
        <f aca="false">IF($F7435=1,$G7435,"")</f>
        <v/>
      </c>
    </row>
    <row r="7436" customFormat="false" ht="15" hidden="false" customHeight="false" outlineLevel="0" collapsed="false">
      <c r="A7436" s="30" t="n">
        <v>1161.5625</v>
      </c>
      <c r="B7436" s="31" t="n">
        <v>20.8353</v>
      </c>
      <c r="C7436" s="32" t="n">
        <f aca="false">IF($A7436="","",IF(設定!$B$21="dB",10^($B7436/20),ABS($B7436)))</f>
        <v>11.0094341959774</v>
      </c>
      <c r="D7436" s="32" t="n">
        <f aca="false">IF($A7436="","",$A7436^2)</f>
        <v>1349227.44140625</v>
      </c>
      <c r="E7436" s="32" t="n">
        <f aca="false">IF($A7436="","",IF($C7436&lt;=0,"",1/$C7436^2))</f>
        <v>0.00825030492422966</v>
      </c>
      <c r="F7436" s="33" t="n">
        <f aca="false">IF(OR(ROW()-設定!$B$30&lt;2,ROW()+設定!$B$30&gt;13701,N($A7436)&lt;=0,N(INDEX($A$2:$A$13701,MIN(13700,MAX(1,ROW()-1+設定!$B$30))))&lt;=0,$A7436&lt;設定!$B$28,$A7436&gt;設定!$B$29),0,IF(AND($C7436&gt;=MAX(INDEX($C$1:$C$13701,MAX(1,ROW()-設定!$B$24)):INDEX($C$1:$C$13701,MAX(1,ROW()-1))),$C7436&gt;MAX(INDEX($C$1:$C$13701,MIN(13701,ROW()+1)):INDEX($C$1:$C$13701,MIN(13701,ROW()+設定!$B$24))),$C7436&gt;=設定!$B$32,$C7436&gt;=MAX(MIN(INDEX($C$1:$C$13701,MAX(1,ROW()-設定!$B$26)):INDEX($C$1:$C$13701,MAX(1,ROW()-1))),MIN(INDEX($C$1:$C$13701,MIN(13701,ROW()+1)):INDEX($C$1:$C$13701,MIN(13701,ROW()+設定!$B$26))))*10^(設定!$B$27/20)),1,0))</f>
        <v>0</v>
      </c>
      <c r="G7436" s="33" t="n">
        <f aca="false">$G7435+IF($F7436=1,1,0)</f>
        <v>4</v>
      </c>
      <c r="H7436" s="0" t="str">
        <f aca="false">IF($F7436=1,$G7436,"")</f>
        <v/>
      </c>
    </row>
    <row r="7437" customFormat="false" ht="15" hidden="false" customHeight="false" outlineLevel="0" collapsed="false">
      <c r="A7437" s="30" t="n">
        <v>1161.71875</v>
      </c>
      <c r="B7437" s="31" t="n">
        <v>20.9737</v>
      </c>
      <c r="C7437" s="32" t="n">
        <f aca="false">IF($A7437="","",IF(設定!$B$21="dB",10^($B7437/20),ABS($B7437)))</f>
        <v>11.1862623354374</v>
      </c>
      <c r="D7437" s="32" t="n">
        <f aca="false">IF($A7437="","",$A7437^2)</f>
        <v>1349590.45410156</v>
      </c>
      <c r="E7437" s="32" t="n">
        <f aca="false">IF($A7437="","",IF($C7437&lt;=0,"",1/$C7437^2))</f>
        <v>0.00799153121216397</v>
      </c>
      <c r="F7437" s="33" t="n">
        <f aca="false">IF(OR(ROW()-設定!$B$30&lt;2,ROW()+設定!$B$30&gt;13701,N($A7437)&lt;=0,N(INDEX($A$2:$A$13701,MIN(13700,MAX(1,ROW()-1+設定!$B$30))))&lt;=0,$A7437&lt;設定!$B$28,$A7437&gt;設定!$B$29),0,IF(AND($C7437&gt;=MAX(INDEX($C$1:$C$13701,MAX(1,ROW()-設定!$B$24)):INDEX($C$1:$C$13701,MAX(1,ROW()-1))),$C7437&gt;MAX(INDEX($C$1:$C$13701,MIN(13701,ROW()+1)):INDEX($C$1:$C$13701,MIN(13701,ROW()+設定!$B$24))),$C7437&gt;=設定!$B$32,$C7437&gt;=MAX(MIN(INDEX($C$1:$C$13701,MAX(1,ROW()-設定!$B$26)):INDEX($C$1:$C$13701,MAX(1,ROW()-1))),MIN(INDEX($C$1:$C$13701,MIN(13701,ROW()+1)):INDEX($C$1:$C$13701,MIN(13701,ROW()+設定!$B$26))))*10^(設定!$B$27/20)),1,0))</f>
        <v>0</v>
      </c>
      <c r="G7437" s="33" t="n">
        <f aca="false">$G7436+IF($F7437=1,1,0)</f>
        <v>4</v>
      </c>
      <c r="H7437" s="0" t="str">
        <f aca="false">IF($F7437=1,$G7437,"")</f>
        <v/>
      </c>
    </row>
    <row r="7438" customFormat="false" ht="15" hidden="false" customHeight="false" outlineLevel="0" collapsed="false">
      <c r="A7438" s="30" t="n">
        <v>1161.875</v>
      </c>
      <c r="B7438" s="31" t="n">
        <v>20.8515</v>
      </c>
      <c r="C7438" s="32" t="n">
        <f aca="false">IF($A7438="","",IF(設定!$B$21="dB",10^($B7438/20),ABS($B7438)))</f>
        <v>11.029986985301</v>
      </c>
      <c r="D7438" s="32" t="n">
        <f aca="false">IF($A7438="","",$A7438^2)</f>
        <v>1349953.515625</v>
      </c>
      <c r="E7438" s="32" t="n">
        <f aca="false">IF($A7438="","",IF($C7438&lt;=0,"",1/$C7438^2))</f>
        <v>0.00821958706434912</v>
      </c>
      <c r="F7438" s="33" t="n">
        <f aca="false">IF(OR(ROW()-設定!$B$30&lt;2,ROW()+設定!$B$30&gt;13701,N($A7438)&lt;=0,N(INDEX($A$2:$A$13701,MIN(13700,MAX(1,ROW()-1+設定!$B$30))))&lt;=0,$A7438&lt;設定!$B$28,$A7438&gt;設定!$B$29),0,IF(AND($C7438&gt;=MAX(INDEX($C$1:$C$13701,MAX(1,ROW()-設定!$B$24)):INDEX($C$1:$C$13701,MAX(1,ROW()-1))),$C7438&gt;MAX(INDEX($C$1:$C$13701,MIN(13701,ROW()+1)):INDEX($C$1:$C$13701,MIN(13701,ROW()+設定!$B$24))),$C7438&gt;=設定!$B$32,$C7438&gt;=MAX(MIN(INDEX($C$1:$C$13701,MAX(1,ROW()-設定!$B$26)):INDEX($C$1:$C$13701,MAX(1,ROW()-1))),MIN(INDEX($C$1:$C$13701,MIN(13701,ROW()+1)):INDEX($C$1:$C$13701,MIN(13701,ROW()+設定!$B$26))))*10^(設定!$B$27/20)),1,0))</f>
        <v>0</v>
      </c>
      <c r="G7438" s="33" t="n">
        <f aca="false">$G7437+IF($F7438=1,1,0)</f>
        <v>4</v>
      </c>
      <c r="H7438" s="0" t="str">
        <f aca="false">IF($F7438=1,$G7438,"")</f>
        <v/>
      </c>
    </row>
    <row r="7439" customFormat="false" ht="15" hidden="false" customHeight="false" outlineLevel="0" collapsed="false">
      <c r="A7439" s="30" t="n">
        <v>1162.03125</v>
      </c>
      <c r="B7439" s="31" t="n">
        <v>20.7584</v>
      </c>
      <c r="C7439" s="32" t="n">
        <f aca="false">IF($A7439="","",IF(設定!$B$21="dB",10^($B7439/20),ABS($B7439)))</f>
        <v>10.9123930422519</v>
      </c>
      <c r="D7439" s="32" t="n">
        <f aca="false">IF($A7439="","",$A7439^2)</f>
        <v>1350316.62597656</v>
      </c>
      <c r="E7439" s="32" t="n">
        <f aca="false">IF($A7439="","",IF($C7439&lt;=0,"",1/$C7439^2))</f>
        <v>0.00839769311983934</v>
      </c>
      <c r="F7439" s="33" t="n">
        <f aca="false">IF(OR(ROW()-設定!$B$30&lt;2,ROW()+設定!$B$30&gt;13701,N($A7439)&lt;=0,N(INDEX($A$2:$A$13701,MIN(13700,MAX(1,ROW()-1+設定!$B$30))))&lt;=0,$A7439&lt;設定!$B$28,$A7439&gt;設定!$B$29),0,IF(AND($C7439&gt;=MAX(INDEX($C$1:$C$13701,MAX(1,ROW()-設定!$B$24)):INDEX($C$1:$C$13701,MAX(1,ROW()-1))),$C7439&gt;MAX(INDEX($C$1:$C$13701,MIN(13701,ROW()+1)):INDEX($C$1:$C$13701,MIN(13701,ROW()+設定!$B$24))),$C7439&gt;=設定!$B$32,$C7439&gt;=MAX(MIN(INDEX($C$1:$C$13701,MAX(1,ROW()-設定!$B$26)):INDEX($C$1:$C$13701,MAX(1,ROW()-1))),MIN(INDEX($C$1:$C$13701,MIN(13701,ROW()+1)):INDEX($C$1:$C$13701,MIN(13701,ROW()+設定!$B$26))))*10^(設定!$B$27/20)),1,0))</f>
        <v>0</v>
      </c>
      <c r="G7439" s="33" t="n">
        <f aca="false">$G7438+IF($F7439=1,1,0)</f>
        <v>4</v>
      </c>
      <c r="H7439" s="0" t="str">
        <f aca="false">IF($F7439=1,$G7439,"")</f>
        <v/>
      </c>
    </row>
    <row r="7440" customFormat="false" ht="15" hidden="false" customHeight="false" outlineLevel="0" collapsed="false">
      <c r="A7440" s="30" t="n">
        <v>1162.1875</v>
      </c>
      <c r="B7440" s="31" t="n">
        <v>20.7926</v>
      </c>
      <c r="C7440" s="32" t="n">
        <f aca="false">IF($A7440="","",IF(設定!$B$21="dB",10^($B7440/20),ABS($B7440)))</f>
        <v>10.9554444224929</v>
      </c>
      <c r="D7440" s="32" t="n">
        <f aca="false">IF($A7440="","",$A7440^2)</f>
        <v>1350679.78515625</v>
      </c>
      <c r="E7440" s="32" t="n">
        <f aca="false">IF($A7440="","",IF($C7440&lt;=0,"",1/$C7440^2))</f>
        <v>0.00833182232303274</v>
      </c>
      <c r="F7440" s="33" t="n">
        <f aca="false">IF(OR(ROW()-設定!$B$30&lt;2,ROW()+設定!$B$30&gt;13701,N($A7440)&lt;=0,N(INDEX($A$2:$A$13701,MIN(13700,MAX(1,ROW()-1+設定!$B$30))))&lt;=0,$A7440&lt;設定!$B$28,$A7440&gt;設定!$B$29),0,IF(AND($C7440&gt;=MAX(INDEX($C$1:$C$13701,MAX(1,ROW()-設定!$B$24)):INDEX($C$1:$C$13701,MAX(1,ROW()-1))),$C7440&gt;MAX(INDEX($C$1:$C$13701,MIN(13701,ROW()+1)):INDEX($C$1:$C$13701,MIN(13701,ROW()+設定!$B$24))),$C7440&gt;=設定!$B$32,$C7440&gt;=MAX(MIN(INDEX($C$1:$C$13701,MAX(1,ROW()-設定!$B$26)):INDEX($C$1:$C$13701,MAX(1,ROW()-1))),MIN(INDEX($C$1:$C$13701,MIN(13701,ROW()+1)):INDEX($C$1:$C$13701,MIN(13701,ROW()+設定!$B$26))))*10^(設定!$B$27/20)),1,0))</f>
        <v>0</v>
      </c>
      <c r="G7440" s="33" t="n">
        <f aca="false">$G7439+IF($F7440=1,1,0)</f>
        <v>4</v>
      </c>
      <c r="H7440" s="0" t="str">
        <f aca="false">IF($F7440=1,$G7440,"")</f>
        <v/>
      </c>
    </row>
    <row r="7441" customFormat="false" ht="15" hidden="false" customHeight="false" outlineLevel="0" collapsed="false">
      <c r="A7441" s="30" t="n">
        <v>1162.34375</v>
      </c>
      <c r="B7441" s="31" t="n">
        <v>20.6328</v>
      </c>
      <c r="C7441" s="32" t="n">
        <f aca="false">IF($A7441="","",IF(設定!$B$21="dB",10^($B7441/20),ABS($B7441)))</f>
        <v>10.7557326836983</v>
      </c>
      <c r="D7441" s="32" t="n">
        <f aca="false">IF($A7441="","",$A7441^2)</f>
        <v>1351042.99316406</v>
      </c>
      <c r="E7441" s="32" t="n">
        <f aca="false">IF($A7441="","",IF($C7441&lt;=0,"",1/$C7441^2))</f>
        <v>0.00864410433081166</v>
      </c>
      <c r="F7441" s="33" t="n">
        <f aca="false">IF(OR(ROW()-設定!$B$30&lt;2,ROW()+設定!$B$30&gt;13701,N($A7441)&lt;=0,N(INDEX($A$2:$A$13701,MIN(13700,MAX(1,ROW()-1+設定!$B$30))))&lt;=0,$A7441&lt;設定!$B$28,$A7441&gt;設定!$B$29),0,IF(AND($C7441&gt;=MAX(INDEX($C$1:$C$13701,MAX(1,ROW()-設定!$B$24)):INDEX($C$1:$C$13701,MAX(1,ROW()-1))),$C7441&gt;MAX(INDEX($C$1:$C$13701,MIN(13701,ROW()+1)):INDEX($C$1:$C$13701,MIN(13701,ROW()+設定!$B$24))),$C7441&gt;=設定!$B$32,$C7441&gt;=MAX(MIN(INDEX($C$1:$C$13701,MAX(1,ROW()-設定!$B$26)):INDEX($C$1:$C$13701,MAX(1,ROW()-1))),MIN(INDEX($C$1:$C$13701,MIN(13701,ROW()+1)):INDEX($C$1:$C$13701,MIN(13701,ROW()+設定!$B$26))))*10^(設定!$B$27/20)),1,0))</f>
        <v>0</v>
      </c>
      <c r="G7441" s="33" t="n">
        <f aca="false">$G7440+IF($F7441=1,1,0)</f>
        <v>4</v>
      </c>
      <c r="H7441" s="0" t="str">
        <f aca="false">IF($F7441=1,$G7441,"")</f>
        <v/>
      </c>
    </row>
    <row r="7442" customFormat="false" ht="15" hidden="false" customHeight="false" outlineLevel="0" collapsed="false">
      <c r="A7442" s="30" t="n">
        <v>1162.5</v>
      </c>
      <c r="B7442" s="31" t="n">
        <v>20.6839</v>
      </c>
      <c r="C7442" s="32" t="n">
        <f aca="false">IF($A7442="","",IF(設定!$B$21="dB",10^($B7442/20),ABS($B7442)))</f>
        <v>10.8191962859591</v>
      </c>
      <c r="D7442" s="32" t="n">
        <f aca="false">IF($A7442="","",$A7442^2)</f>
        <v>1351406.25</v>
      </c>
      <c r="E7442" s="32" t="n">
        <f aca="false">IF($A7442="","",IF($C7442&lt;=0,"",1/$C7442^2))</f>
        <v>0.00854299200644423</v>
      </c>
      <c r="F7442" s="33" t="n">
        <f aca="false">IF(OR(ROW()-設定!$B$30&lt;2,ROW()+設定!$B$30&gt;13701,N($A7442)&lt;=0,N(INDEX($A$2:$A$13701,MIN(13700,MAX(1,ROW()-1+設定!$B$30))))&lt;=0,$A7442&lt;設定!$B$28,$A7442&gt;設定!$B$29),0,IF(AND($C7442&gt;=MAX(INDEX($C$1:$C$13701,MAX(1,ROW()-設定!$B$24)):INDEX($C$1:$C$13701,MAX(1,ROW()-1))),$C7442&gt;MAX(INDEX($C$1:$C$13701,MIN(13701,ROW()+1)):INDEX($C$1:$C$13701,MIN(13701,ROW()+設定!$B$24))),$C7442&gt;=設定!$B$32,$C7442&gt;=MAX(MIN(INDEX($C$1:$C$13701,MAX(1,ROW()-設定!$B$26)):INDEX($C$1:$C$13701,MAX(1,ROW()-1))),MIN(INDEX($C$1:$C$13701,MIN(13701,ROW()+1)):INDEX($C$1:$C$13701,MIN(13701,ROW()+設定!$B$26))))*10^(設定!$B$27/20)),1,0))</f>
        <v>0</v>
      </c>
      <c r="G7442" s="33" t="n">
        <f aca="false">$G7441+IF($F7442=1,1,0)</f>
        <v>4</v>
      </c>
      <c r="H7442" s="0" t="str">
        <f aca="false">IF($F7442=1,$G7442,"")</f>
        <v/>
      </c>
    </row>
    <row r="7443" customFormat="false" ht="15" hidden="false" customHeight="false" outlineLevel="0" collapsed="false">
      <c r="A7443" s="30" t="n">
        <v>1162.65625</v>
      </c>
      <c r="B7443" s="31" t="n">
        <v>20.6527</v>
      </c>
      <c r="C7443" s="32" t="n">
        <f aca="false">IF($A7443="","",IF(設定!$B$21="dB",10^($B7443/20),ABS($B7443)))</f>
        <v>10.7804030935447</v>
      </c>
      <c r="D7443" s="32" t="n">
        <f aca="false">IF($A7443="","",$A7443^2)</f>
        <v>1351769.55566406</v>
      </c>
      <c r="E7443" s="32" t="n">
        <f aca="false">IF($A7443="","",IF($C7443&lt;=0,"",1/$C7443^2))</f>
        <v>0.00860458640468457</v>
      </c>
      <c r="F7443" s="33" t="n">
        <f aca="false">IF(OR(ROW()-設定!$B$30&lt;2,ROW()+設定!$B$30&gt;13701,N($A7443)&lt;=0,N(INDEX($A$2:$A$13701,MIN(13700,MAX(1,ROW()-1+設定!$B$30))))&lt;=0,$A7443&lt;設定!$B$28,$A7443&gt;設定!$B$29),0,IF(AND($C7443&gt;=MAX(INDEX($C$1:$C$13701,MAX(1,ROW()-設定!$B$24)):INDEX($C$1:$C$13701,MAX(1,ROW()-1))),$C7443&gt;MAX(INDEX($C$1:$C$13701,MIN(13701,ROW()+1)):INDEX($C$1:$C$13701,MIN(13701,ROW()+設定!$B$24))),$C7443&gt;=設定!$B$32,$C7443&gt;=MAX(MIN(INDEX($C$1:$C$13701,MAX(1,ROW()-設定!$B$26)):INDEX($C$1:$C$13701,MAX(1,ROW()-1))),MIN(INDEX($C$1:$C$13701,MIN(13701,ROW()+1)):INDEX($C$1:$C$13701,MIN(13701,ROW()+設定!$B$26))))*10^(設定!$B$27/20)),1,0))</f>
        <v>0</v>
      </c>
      <c r="G7443" s="33" t="n">
        <f aca="false">$G7442+IF($F7443=1,1,0)</f>
        <v>4</v>
      </c>
      <c r="H7443" s="0" t="str">
        <f aca="false">IF($F7443=1,$G7443,"")</f>
        <v/>
      </c>
    </row>
    <row r="7444" customFormat="false" ht="15" hidden="false" customHeight="false" outlineLevel="0" collapsed="false">
      <c r="A7444" s="30" t="n">
        <v>1162.8125</v>
      </c>
      <c r="B7444" s="31" t="n">
        <v>20.5627</v>
      </c>
      <c r="C7444" s="32" t="n">
        <f aca="false">IF($A7444="","",IF(設定!$B$21="dB",10^($B7444/20),ABS($B7444)))</f>
        <v>10.6692772309105</v>
      </c>
      <c r="D7444" s="32" t="n">
        <f aca="false">IF($A7444="","",$A7444^2)</f>
        <v>1352132.91015625</v>
      </c>
      <c r="E7444" s="32" t="n">
        <f aca="false">IF($A7444="","",IF($C7444&lt;=0,"",1/$C7444^2))</f>
        <v>0.00878476200151679</v>
      </c>
      <c r="F7444" s="33" t="n">
        <f aca="false">IF(OR(ROW()-設定!$B$30&lt;2,ROW()+設定!$B$30&gt;13701,N($A7444)&lt;=0,N(INDEX($A$2:$A$13701,MIN(13700,MAX(1,ROW()-1+設定!$B$30))))&lt;=0,$A7444&lt;設定!$B$28,$A7444&gt;設定!$B$29),0,IF(AND($C7444&gt;=MAX(INDEX($C$1:$C$13701,MAX(1,ROW()-設定!$B$24)):INDEX($C$1:$C$13701,MAX(1,ROW()-1))),$C7444&gt;MAX(INDEX($C$1:$C$13701,MIN(13701,ROW()+1)):INDEX($C$1:$C$13701,MIN(13701,ROW()+設定!$B$24))),$C7444&gt;=設定!$B$32,$C7444&gt;=MAX(MIN(INDEX($C$1:$C$13701,MAX(1,ROW()-設定!$B$26)):INDEX($C$1:$C$13701,MAX(1,ROW()-1))),MIN(INDEX($C$1:$C$13701,MIN(13701,ROW()+1)):INDEX($C$1:$C$13701,MIN(13701,ROW()+設定!$B$26))))*10^(設定!$B$27/20)),1,0))</f>
        <v>0</v>
      </c>
      <c r="G7444" s="33" t="n">
        <f aca="false">$G7443+IF($F7444=1,1,0)</f>
        <v>4</v>
      </c>
      <c r="H7444" s="0" t="str">
        <f aca="false">IF($F7444=1,$G7444,"")</f>
        <v/>
      </c>
    </row>
    <row r="7445" customFormat="false" ht="15" hidden="false" customHeight="false" outlineLevel="0" collapsed="false">
      <c r="A7445" s="30" t="n">
        <v>1162.96875</v>
      </c>
      <c r="B7445" s="31" t="n">
        <v>20.5792</v>
      </c>
      <c r="C7445" s="32" t="n">
        <f aca="false">IF($A7445="","",IF(設定!$B$21="dB",10^($B7445/20),ABS($B7445)))</f>
        <v>10.689564201638</v>
      </c>
      <c r="D7445" s="32" t="n">
        <f aca="false">IF($A7445="","",$A7445^2)</f>
        <v>1352496.31347656</v>
      </c>
      <c r="E7445" s="32" t="n">
        <f aca="false">IF($A7445="","",IF($C7445&lt;=0,"",1/$C7445^2))</f>
        <v>0.00875144968041183</v>
      </c>
      <c r="F7445" s="33" t="n">
        <f aca="false">IF(OR(ROW()-設定!$B$30&lt;2,ROW()+設定!$B$30&gt;13701,N($A7445)&lt;=0,N(INDEX($A$2:$A$13701,MIN(13700,MAX(1,ROW()-1+設定!$B$30))))&lt;=0,$A7445&lt;設定!$B$28,$A7445&gt;設定!$B$29),0,IF(AND($C7445&gt;=MAX(INDEX($C$1:$C$13701,MAX(1,ROW()-設定!$B$24)):INDEX($C$1:$C$13701,MAX(1,ROW()-1))),$C7445&gt;MAX(INDEX($C$1:$C$13701,MIN(13701,ROW()+1)):INDEX($C$1:$C$13701,MIN(13701,ROW()+設定!$B$24))),$C7445&gt;=設定!$B$32,$C7445&gt;=MAX(MIN(INDEX($C$1:$C$13701,MAX(1,ROW()-設定!$B$26)):INDEX($C$1:$C$13701,MAX(1,ROW()-1))),MIN(INDEX($C$1:$C$13701,MIN(13701,ROW()+1)):INDEX($C$1:$C$13701,MIN(13701,ROW()+設定!$B$26))))*10^(設定!$B$27/20)),1,0))</f>
        <v>0</v>
      </c>
      <c r="G7445" s="33" t="n">
        <f aca="false">$G7444+IF($F7445=1,1,0)</f>
        <v>4</v>
      </c>
      <c r="H7445" s="0" t="str">
        <f aca="false">IF($F7445=1,$G7445,"")</f>
        <v/>
      </c>
    </row>
    <row r="7446" customFormat="false" ht="15" hidden="false" customHeight="false" outlineLevel="0" collapsed="false">
      <c r="A7446" s="30" t="n">
        <v>1163.125</v>
      </c>
      <c r="B7446" s="31" t="n">
        <v>20.4037</v>
      </c>
      <c r="C7446" s="32" t="n">
        <f aca="false">IF($A7446="","",IF(設定!$B$21="dB",10^($B7446/20),ABS($B7446)))</f>
        <v>10.475746970473</v>
      </c>
      <c r="D7446" s="32" t="n">
        <f aca="false">IF($A7446="","",$A7446^2)</f>
        <v>1352859.765625</v>
      </c>
      <c r="E7446" s="32" t="n">
        <f aca="false">IF($A7446="","",IF($C7446&lt;=0,"",1/$C7446^2))</f>
        <v>0.00911234176695842</v>
      </c>
      <c r="F7446" s="33" t="n">
        <f aca="false">IF(OR(ROW()-設定!$B$30&lt;2,ROW()+設定!$B$30&gt;13701,N($A7446)&lt;=0,N(INDEX($A$2:$A$13701,MIN(13700,MAX(1,ROW()-1+設定!$B$30))))&lt;=0,$A7446&lt;設定!$B$28,$A7446&gt;設定!$B$29),0,IF(AND($C7446&gt;=MAX(INDEX($C$1:$C$13701,MAX(1,ROW()-設定!$B$24)):INDEX($C$1:$C$13701,MAX(1,ROW()-1))),$C7446&gt;MAX(INDEX($C$1:$C$13701,MIN(13701,ROW()+1)):INDEX($C$1:$C$13701,MIN(13701,ROW()+設定!$B$24))),$C7446&gt;=設定!$B$32,$C7446&gt;=MAX(MIN(INDEX($C$1:$C$13701,MAX(1,ROW()-設定!$B$26)):INDEX($C$1:$C$13701,MAX(1,ROW()-1))),MIN(INDEX($C$1:$C$13701,MIN(13701,ROW()+1)):INDEX($C$1:$C$13701,MIN(13701,ROW()+設定!$B$26))))*10^(設定!$B$27/20)),1,0))</f>
        <v>0</v>
      </c>
      <c r="G7446" s="33" t="n">
        <f aca="false">$G7445+IF($F7446=1,1,0)</f>
        <v>4</v>
      </c>
      <c r="H7446" s="0" t="str">
        <f aca="false">IF($F7446=1,$G7446,"")</f>
        <v/>
      </c>
    </row>
    <row r="7447" customFormat="false" ht="15" hidden="false" customHeight="false" outlineLevel="0" collapsed="false">
      <c r="A7447" s="30" t="n">
        <v>1163.28125</v>
      </c>
      <c r="B7447" s="31" t="n">
        <v>20.5226</v>
      </c>
      <c r="C7447" s="32" t="n">
        <f aca="false">IF($A7447="","",IF(設定!$B$21="dB",10^($B7447/20),ABS($B7447)))</f>
        <v>10.6201340853576</v>
      </c>
      <c r="D7447" s="32" t="n">
        <f aca="false">IF($A7447="","",$A7447^2)</f>
        <v>1353223.26660156</v>
      </c>
      <c r="E7447" s="32" t="n">
        <f aca="false">IF($A7447="","",IF($C7447&lt;=0,"",1/$C7447^2))</f>
        <v>0.0088662505541408</v>
      </c>
      <c r="F7447" s="33" t="n">
        <f aca="false">IF(OR(ROW()-設定!$B$30&lt;2,ROW()+設定!$B$30&gt;13701,N($A7447)&lt;=0,N(INDEX($A$2:$A$13701,MIN(13700,MAX(1,ROW()-1+設定!$B$30))))&lt;=0,$A7447&lt;設定!$B$28,$A7447&gt;設定!$B$29),0,IF(AND($C7447&gt;=MAX(INDEX($C$1:$C$13701,MAX(1,ROW()-設定!$B$24)):INDEX($C$1:$C$13701,MAX(1,ROW()-1))),$C7447&gt;MAX(INDEX($C$1:$C$13701,MIN(13701,ROW()+1)):INDEX($C$1:$C$13701,MIN(13701,ROW()+設定!$B$24))),$C7447&gt;=設定!$B$32,$C7447&gt;=MAX(MIN(INDEX($C$1:$C$13701,MAX(1,ROW()-設定!$B$26)):INDEX($C$1:$C$13701,MAX(1,ROW()-1))),MIN(INDEX($C$1:$C$13701,MIN(13701,ROW()+1)):INDEX($C$1:$C$13701,MIN(13701,ROW()+設定!$B$26))))*10^(設定!$B$27/20)),1,0))</f>
        <v>0</v>
      </c>
      <c r="G7447" s="33" t="n">
        <f aca="false">$G7446+IF($F7447=1,1,0)</f>
        <v>4</v>
      </c>
      <c r="H7447" s="0" t="str">
        <f aca="false">IF($F7447=1,$G7447,"")</f>
        <v/>
      </c>
    </row>
    <row r="7448" customFormat="false" ht="15" hidden="false" customHeight="false" outlineLevel="0" collapsed="false">
      <c r="A7448" s="30" t="n">
        <v>1163.4375</v>
      </c>
      <c r="B7448" s="31" t="n">
        <v>20.3096</v>
      </c>
      <c r="C7448" s="32" t="n">
        <f aca="false">IF($A7448="","",IF(設定!$B$21="dB",10^($B7448/20),ABS($B7448)))</f>
        <v>10.362868805577</v>
      </c>
      <c r="D7448" s="32" t="n">
        <f aca="false">IF($A7448="","",$A7448^2)</f>
        <v>1353586.81640625</v>
      </c>
      <c r="E7448" s="32" t="n">
        <f aca="false">IF($A7448="","",IF($C7448&lt;=0,"",1/$C7448^2))</f>
        <v>0.00931193637621824</v>
      </c>
      <c r="F7448" s="33" t="n">
        <f aca="false">IF(OR(ROW()-設定!$B$30&lt;2,ROW()+設定!$B$30&gt;13701,N($A7448)&lt;=0,N(INDEX($A$2:$A$13701,MIN(13700,MAX(1,ROW()-1+設定!$B$30))))&lt;=0,$A7448&lt;設定!$B$28,$A7448&gt;設定!$B$29),0,IF(AND($C7448&gt;=MAX(INDEX($C$1:$C$13701,MAX(1,ROW()-設定!$B$24)):INDEX($C$1:$C$13701,MAX(1,ROW()-1))),$C7448&gt;MAX(INDEX($C$1:$C$13701,MIN(13701,ROW()+1)):INDEX($C$1:$C$13701,MIN(13701,ROW()+設定!$B$24))),$C7448&gt;=設定!$B$32,$C7448&gt;=MAX(MIN(INDEX($C$1:$C$13701,MAX(1,ROW()-設定!$B$26)):INDEX($C$1:$C$13701,MAX(1,ROW()-1))),MIN(INDEX($C$1:$C$13701,MIN(13701,ROW()+1)):INDEX($C$1:$C$13701,MIN(13701,ROW()+設定!$B$26))))*10^(設定!$B$27/20)),1,0))</f>
        <v>0</v>
      </c>
      <c r="G7448" s="33" t="n">
        <f aca="false">$G7447+IF($F7448=1,1,0)</f>
        <v>4</v>
      </c>
      <c r="H7448" s="0" t="str">
        <f aca="false">IF($F7448=1,$G7448,"")</f>
        <v/>
      </c>
    </row>
    <row r="7449" customFormat="false" ht="15" hidden="false" customHeight="false" outlineLevel="0" collapsed="false">
      <c r="A7449" s="30" t="n">
        <v>1163.59375</v>
      </c>
      <c r="B7449" s="31" t="n">
        <v>20.4562</v>
      </c>
      <c r="C7449" s="32" t="n">
        <f aca="false">IF($A7449="","",IF(設定!$B$21="dB",10^($B7449/20),ABS($B7449)))</f>
        <v>10.5392571232612</v>
      </c>
      <c r="D7449" s="32" t="n">
        <f aca="false">IF($A7449="","",$A7449^2)</f>
        <v>1353950.41503906</v>
      </c>
      <c r="E7449" s="32" t="n">
        <f aca="false">IF($A7449="","",IF($C7449&lt;=0,"",1/$C7449^2))</f>
        <v>0.00900284970450016</v>
      </c>
      <c r="F7449" s="33" t="n">
        <f aca="false">IF(OR(ROW()-設定!$B$30&lt;2,ROW()+設定!$B$30&gt;13701,N($A7449)&lt;=0,N(INDEX($A$2:$A$13701,MIN(13700,MAX(1,ROW()-1+設定!$B$30))))&lt;=0,$A7449&lt;設定!$B$28,$A7449&gt;設定!$B$29),0,IF(AND($C7449&gt;=MAX(INDEX($C$1:$C$13701,MAX(1,ROW()-設定!$B$24)):INDEX($C$1:$C$13701,MAX(1,ROW()-1))),$C7449&gt;MAX(INDEX($C$1:$C$13701,MIN(13701,ROW()+1)):INDEX($C$1:$C$13701,MIN(13701,ROW()+設定!$B$24))),$C7449&gt;=設定!$B$32,$C7449&gt;=MAX(MIN(INDEX($C$1:$C$13701,MAX(1,ROW()-設定!$B$26)):INDEX($C$1:$C$13701,MAX(1,ROW()-1))),MIN(INDEX($C$1:$C$13701,MIN(13701,ROW()+1)):INDEX($C$1:$C$13701,MIN(13701,ROW()+設定!$B$26))))*10^(設定!$B$27/20)),1,0))</f>
        <v>0</v>
      </c>
      <c r="G7449" s="33" t="n">
        <f aca="false">$G7448+IF($F7449=1,1,0)</f>
        <v>4</v>
      </c>
      <c r="H7449" s="0" t="str">
        <f aca="false">IF($F7449=1,$G7449,"")</f>
        <v/>
      </c>
    </row>
    <row r="7450" customFormat="false" ht="15" hidden="false" customHeight="false" outlineLevel="0" collapsed="false">
      <c r="A7450" s="30" t="n">
        <v>1163.75</v>
      </c>
      <c r="B7450" s="31" t="n">
        <v>20.4051</v>
      </c>
      <c r="C7450" s="32" t="n">
        <f aca="false">IF($A7450="","",IF(設定!$B$21="dB",10^($B7450/20),ABS($B7450)))</f>
        <v>10.4774355974734</v>
      </c>
      <c r="D7450" s="32" t="n">
        <f aca="false">IF($A7450="","",$A7450^2)</f>
        <v>1354314.0625</v>
      </c>
      <c r="E7450" s="32" t="n">
        <f aca="false">IF($A7450="","",IF($C7450&lt;=0,"",1/$C7450^2))</f>
        <v>0.009109404768448</v>
      </c>
      <c r="F7450" s="33" t="n">
        <f aca="false">IF(OR(ROW()-設定!$B$30&lt;2,ROW()+設定!$B$30&gt;13701,N($A7450)&lt;=0,N(INDEX($A$2:$A$13701,MIN(13700,MAX(1,ROW()-1+設定!$B$30))))&lt;=0,$A7450&lt;設定!$B$28,$A7450&gt;設定!$B$29),0,IF(AND($C7450&gt;=MAX(INDEX($C$1:$C$13701,MAX(1,ROW()-設定!$B$24)):INDEX($C$1:$C$13701,MAX(1,ROW()-1))),$C7450&gt;MAX(INDEX($C$1:$C$13701,MIN(13701,ROW()+1)):INDEX($C$1:$C$13701,MIN(13701,ROW()+設定!$B$24))),$C7450&gt;=設定!$B$32,$C7450&gt;=MAX(MIN(INDEX($C$1:$C$13701,MAX(1,ROW()-設定!$B$26)):INDEX($C$1:$C$13701,MAX(1,ROW()-1))),MIN(INDEX($C$1:$C$13701,MIN(13701,ROW()+1)):INDEX($C$1:$C$13701,MIN(13701,ROW()+設定!$B$26))))*10^(設定!$B$27/20)),1,0))</f>
        <v>0</v>
      </c>
      <c r="G7450" s="33" t="n">
        <f aca="false">$G7449+IF($F7450=1,1,0)</f>
        <v>4</v>
      </c>
      <c r="H7450" s="0" t="str">
        <f aca="false">IF($F7450=1,$G7450,"")</f>
        <v/>
      </c>
    </row>
    <row r="7451" customFormat="false" ht="15" hidden="false" customHeight="false" outlineLevel="0" collapsed="false">
      <c r="A7451" s="30" t="n">
        <v>1163.90625</v>
      </c>
      <c r="B7451" s="31" t="n">
        <v>20.3924</v>
      </c>
      <c r="C7451" s="32" t="n">
        <f aca="false">IF($A7451="","",IF(設定!$B$21="dB",10^($B7451/20),ABS($B7451)))</f>
        <v>10.4621272978936</v>
      </c>
      <c r="D7451" s="32" t="n">
        <f aca="false">IF($A7451="","",$A7451^2)</f>
        <v>1354677.75878906</v>
      </c>
      <c r="E7451" s="32" t="n">
        <f aca="false">IF($A7451="","",IF($C7451&lt;=0,"",1/$C7451^2))</f>
        <v>0.0091360822337921</v>
      </c>
      <c r="F7451" s="33" t="n">
        <f aca="false">IF(OR(ROW()-設定!$B$30&lt;2,ROW()+設定!$B$30&gt;13701,N($A7451)&lt;=0,N(INDEX($A$2:$A$13701,MIN(13700,MAX(1,ROW()-1+設定!$B$30))))&lt;=0,$A7451&lt;設定!$B$28,$A7451&gt;設定!$B$29),0,IF(AND($C7451&gt;=MAX(INDEX($C$1:$C$13701,MAX(1,ROW()-設定!$B$24)):INDEX($C$1:$C$13701,MAX(1,ROW()-1))),$C7451&gt;MAX(INDEX($C$1:$C$13701,MIN(13701,ROW()+1)):INDEX($C$1:$C$13701,MIN(13701,ROW()+設定!$B$24))),$C7451&gt;=設定!$B$32,$C7451&gt;=MAX(MIN(INDEX($C$1:$C$13701,MAX(1,ROW()-設定!$B$26)):INDEX($C$1:$C$13701,MAX(1,ROW()-1))),MIN(INDEX($C$1:$C$13701,MIN(13701,ROW()+1)):INDEX($C$1:$C$13701,MIN(13701,ROW()+設定!$B$26))))*10^(設定!$B$27/20)),1,0))</f>
        <v>0</v>
      </c>
      <c r="G7451" s="33" t="n">
        <f aca="false">$G7450+IF($F7451=1,1,0)</f>
        <v>4</v>
      </c>
      <c r="H7451" s="0" t="str">
        <f aca="false">IF($F7451=1,$G7451,"")</f>
        <v/>
      </c>
    </row>
    <row r="7452" customFormat="false" ht="15" hidden="false" customHeight="false" outlineLevel="0" collapsed="false">
      <c r="A7452" s="30" t="n">
        <v>1164.0625</v>
      </c>
      <c r="B7452" s="31" t="n">
        <v>20.2304</v>
      </c>
      <c r="C7452" s="32" t="n">
        <f aca="false">IF($A7452="","",IF(設定!$B$21="dB",10^($B7452/20),ABS($B7452)))</f>
        <v>10.2688072018399</v>
      </c>
      <c r="D7452" s="32" t="n">
        <f aca="false">IF($A7452="","",$A7452^2)</f>
        <v>1355041.50390625</v>
      </c>
      <c r="E7452" s="32" t="n">
        <f aca="false">IF($A7452="","",IF($C7452&lt;=0,"",1/$C7452^2))</f>
        <v>0.00948331114754888</v>
      </c>
      <c r="F7452" s="33" t="n">
        <f aca="false">IF(OR(ROW()-設定!$B$30&lt;2,ROW()+設定!$B$30&gt;13701,N($A7452)&lt;=0,N(INDEX($A$2:$A$13701,MIN(13700,MAX(1,ROW()-1+設定!$B$30))))&lt;=0,$A7452&lt;設定!$B$28,$A7452&gt;設定!$B$29),0,IF(AND($C7452&gt;=MAX(INDEX($C$1:$C$13701,MAX(1,ROW()-設定!$B$24)):INDEX($C$1:$C$13701,MAX(1,ROW()-1))),$C7452&gt;MAX(INDEX($C$1:$C$13701,MIN(13701,ROW()+1)):INDEX($C$1:$C$13701,MIN(13701,ROW()+設定!$B$24))),$C7452&gt;=設定!$B$32,$C7452&gt;=MAX(MIN(INDEX($C$1:$C$13701,MAX(1,ROW()-設定!$B$26)):INDEX($C$1:$C$13701,MAX(1,ROW()-1))),MIN(INDEX($C$1:$C$13701,MIN(13701,ROW()+1)):INDEX($C$1:$C$13701,MIN(13701,ROW()+設定!$B$26))))*10^(設定!$B$27/20)),1,0))</f>
        <v>0</v>
      </c>
      <c r="G7452" s="33" t="n">
        <f aca="false">$G7451+IF($F7452=1,1,0)</f>
        <v>4</v>
      </c>
      <c r="H7452" s="0" t="str">
        <f aca="false">IF($F7452=1,$G7452,"")</f>
        <v/>
      </c>
    </row>
    <row r="7453" customFormat="false" ht="15" hidden="false" customHeight="false" outlineLevel="0" collapsed="false">
      <c r="A7453" s="30" t="n">
        <v>1164.21875</v>
      </c>
      <c r="B7453" s="31" t="n">
        <v>20.5469</v>
      </c>
      <c r="C7453" s="32" t="n">
        <f aca="false">IF($A7453="","",IF(設定!$B$21="dB",10^($B7453/20),ABS($B7453)))</f>
        <v>10.649887006299</v>
      </c>
      <c r="D7453" s="32" t="n">
        <f aca="false">IF($A7453="","",$A7453^2)</f>
        <v>1355405.29785156</v>
      </c>
      <c r="E7453" s="32" t="n">
        <f aca="false">IF($A7453="","",IF($C7453&lt;=0,"",1/$C7453^2))</f>
        <v>0.00881677991414464</v>
      </c>
      <c r="F7453" s="33" t="n">
        <f aca="false">IF(OR(ROW()-設定!$B$30&lt;2,ROW()+設定!$B$30&gt;13701,N($A7453)&lt;=0,N(INDEX($A$2:$A$13701,MIN(13700,MAX(1,ROW()-1+設定!$B$30))))&lt;=0,$A7453&lt;設定!$B$28,$A7453&gt;設定!$B$29),0,IF(AND($C7453&gt;=MAX(INDEX($C$1:$C$13701,MAX(1,ROW()-設定!$B$24)):INDEX($C$1:$C$13701,MAX(1,ROW()-1))),$C7453&gt;MAX(INDEX($C$1:$C$13701,MIN(13701,ROW()+1)):INDEX($C$1:$C$13701,MIN(13701,ROW()+設定!$B$24))),$C7453&gt;=設定!$B$32,$C7453&gt;=MAX(MIN(INDEX($C$1:$C$13701,MAX(1,ROW()-設定!$B$26)):INDEX($C$1:$C$13701,MAX(1,ROW()-1))),MIN(INDEX($C$1:$C$13701,MIN(13701,ROW()+1)):INDEX($C$1:$C$13701,MIN(13701,ROW()+設定!$B$26))))*10^(設定!$B$27/20)),1,0))</f>
        <v>0</v>
      </c>
      <c r="G7453" s="33" t="n">
        <f aca="false">$G7452+IF($F7453=1,1,0)</f>
        <v>4</v>
      </c>
      <c r="H7453" s="0" t="str">
        <f aca="false">IF($F7453=1,$G7453,"")</f>
        <v/>
      </c>
    </row>
    <row r="7454" customFormat="false" ht="15" hidden="false" customHeight="false" outlineLevel="0" collapsed="false">
      <c r="A7454" s="30" t="n">
        <v>1164.375</v>
      </c>
      <c r="B7454" s="31" t="n">
        <v>20.1917</v>
      </c>
      <c r="C7454" s="32" t="n">
        <f aca="false">IF($A7454="","",IF(設定!$B$21="dB",10^($B7454/20),ABS($B7454)))</f>
        <v>10.2231562836256</v>
      </c>
      <c r="D7454" s="32" t="n">
        <f aca="false">IF($A7454="","",$A7454^2)</f>
        <v>1355769.140625</v>
      </c>
      <c r="E7454" s="32" t="n">
        <f aca="false">IF($A7454="","",IF($C7454&lt;=0,"",1/$C7454^2))</f>
        <v>0.00956819461082296</v>
      </c>
      <c r="F7454" s="33" t="n">
        <f aca="false">IF(OR(ROW()-設定!$B$30&lt;2,ROW()+設定!$B$30&gt;13701,N($A7454)&lt;=0,N(INDEX($A$2:$A$13701,MIN(13700,MAX(1,ROW()-1+設定!$B$30))))&lt;=0,$A7454&lt;設定!$B$28,$A7454&gt;設定!$B$29),0,IF(AND($C7454&gt;=MAX(INDEX($C$1:$C$13701,MAX(1,ROW()-設定!$B$24)):INDEX($C$1:$C$13701,MAX(1,ROW()-1))),$C7454&gt;MAX(INDEX($C$1:$C$13701,MIN(13701,ROW()+1)):INDEX($C$1:$C$13701,MIN(13701,ROW()+設定!$B$24))),$C7454&gt;=設定!$B$32,$C7454&gt;=MAX(MIN(INDEX($C$1:$C$13701,MAX(1,ROW()-設定!$B$26)):INDEX($C$1:$C$13701,MAX(1,ROW()-1))),MIN(INDEX($C$1:$C$13701,MIN(13701,ROW()+1)):INDEX($C$1:$C$13701,MIN(13701,ROW()+設定!$B$26))))*10^(設定!$B$27/20)),1,0))</f>
        <v>0</v>
      </c>
      <c r="G7454" s="33" t="n">
        <f aca="false">$G7453+IF($F7454=1,1,0)</f>
        <v>4</v>
      </c>
      <c r="H7454" s="0" t="str">
        <f aca="false">IF($F7454=1,$G7454,"")</f>
        <v/>
      </c>
    </row>
    <row r="7455" customFormat="false" ht="15" hidden="false" customHeight="false" outlineLevel="0" collapsed="false">
      <c r="A7455" s="30" t="n">
        <v>1164.53125</v>
      </c>
      <c r="B7455" s="31" t="n">
        <v>20.1934</v>
      </c>
      <c r="C7455" s="32" t="n">
        <f aca="false">IF($A7455="","",IF(設定!$B$21="dB",10^($B7455/20),ABS($B7455)))</f>
        <v>10.2251573528608</v>
      </c>
      <c r="D7455" s="32" t="n">
        <f aca="false">IF($A7455="","",$A7455^2)</f>
        <v>1356133.03222656</v>
      </c>
      <c r="E7455" s="32" t="n">
        <f aca="false">IF($A7455="","",IF($C7455&lt;=0,"",1/$C7455^2))</f>
        <v>0.00956444997478271</v>
      </c>
      <c r="F7455" s="33" t="n">
        <f aca="false">IF(OR(ROW()-設定!$B$30&lt;2,ROW()+設定!$B$30&gt;13701,N($A7455)&lt;=0,N(INDEX($A$2:$A$13701,MIN(13700,MAX(1,ROW()-1+設定!$B$30))))&lt;=0,$A7455&lt;設定!$B$28,$A7455&gt;設定!$B$29),0,IF(AND($C7455&gt;=MAX(INDEX($C$1:$C$13701,MAX(1,ROW()-設定!$B$24)):INDEX($C$1:$C$13701,MAX(1,ROW()-1))),$C7455&gt;MAX(INDEX($C$1:$C$13701,MIN(13701,ROW()+1)):INDEX($C$1:$C$13701,MIN(13701,ROW()+設定!$B$24))),$C7455&gt;=設定!$B$32,$C7455&gt;=MAX(MIN(INDEX($C$1:$C$13701,MAX(1,ROW()-設定!$B$26)):INDEX($C$1:$C$13701,MAX(1,ROW()-1))),MIN(INDEX($C$1:$C$13701,MIN(13701,ROW()+1)):INDEX($C$1:$C$13701,MIN(13701,ROW()+設定!$B$26))))*10^(設定!$B$27/20)),1,0))</f>
        <v>0</v>
      </c>
      <c r="G7455" s="33" t="n">
        <f aca="false">$G7454+IF($F7455=1,1,0)</f>
        <v>4</v>
      </c>
      <c r="H7455" s="0" t="str">
        <f aca="false">IF($F7455=1,$G7455,"")</f>
        <v/>
      </c>
    </row>
    <row r="7456" customFormat="false" ht="15" hidden="false" customHeight="false" outlineLevel="0" collapsed="false">
      <c r="A7456" s="30" t="n">
        <v>1164.6875</v>
      </c>
      <c r="B7456" s="31" t="n">
        <v>20.0675</v>
      </c>
      <c r="C7456" s="32" t="n">
        <f aca="false">IF($A7456="","",IF(設定!$B$21="dB",10^($B7456/20),ABS($B7456)))</f>
        <v>10.0780149902752</v>
      </c>
      <c r="D7456" s="32" t="n">
        <f aca="false">IF($A7456="","",$A7456^2)</f>
        <v>1356496.97265625</v>
      </c>
      <c r="E7456" s="32" t="n">
        <f aca="false">IF($A7456="","",IF($C7456&lt;=0,"",1/$C7456^2))</f>
        <v>0.00984577711153496</v>
      </c>
      <c r="F7456" s="33" t="n">
        <f aca="false">IF(OR(ROW()-設定!$B$30&lt;2,ROW()+設定!$B$30&gt;13701,N($A7456)&lt;=0,N(INDEX($A$2:$A$13701,MIN(13700,MAX(1,ROW()-1+設定!$B$30))))&lt;=0,$A7456&lt;設定!$B$28,$A7456&gt;設定!$B$29),0,IF(AND($C7456&gt;=MAX(INDEX($C$1:$C$13701,MAX(1,ROW()-設定!$B$24)):INDEX($C$1:$C$13701,MAX(1,ROW()-1))),$C7456&gt;MAX(INDEX($C$1:$C$13701,MIN(13701,ROW()+1)):INDEX($C$1:$C$13701,MIN(13701,ROW()+設定!$B$24))),$C7456&gt;=設定!$B$32,$C7456&gt;=MAX(MIN(INDEX($C$1:$C$13701,MAX(1,ROW()-設定!$B$26)):INDEX($C$1:$C$13701,MAX(1,ROW()-1))),MIN(INDEX($C$1:$C$13701,MIN(13701,ROW()+1)):INDEX($C$1:$C$13701,MIN(13701,ROW()+設定!$B$26))))*10^(設定!$B$27/20)),1,0))</f>
        <v>0</v>
      </c>
      <c r="G7456" s="33" t="n">
        <f aca="false">$G7455+IF($F7456=1,1,0)</f>
        <v>4</v>
      </c>
      <c r="H7456" s="0" t="str">
        <f aca="false">IF($F7456=1,$G7456,"")</f>
        <v/>
      </c>
    </row>
    <row r="7457" customFormat="false" ht="15" hidden="false" customHeight="false" outlineLevel="0" collapsed="false">
      <c r="A7457" s="30" t="n">
        <v>1164.84375</v>
      </c>
      <c r="B7457" s="31" t="n">
        <v>20.2481</v>
      </c>
      <c r="C7457" s="32" t="n">
        <f aca="false">IF($A7457="","",IF(設定!$B$21="dB",10^($B7457/20),ABS($B7457)))</f>
        <v>10.2897541874586</v>
      </c>
      <c r="D7457" s="32" t="n">
        <f aca="false">IF($A7457="","",$A7457^2)</f>
        <v>1356860.96191406</v>
      </c>
      <c r="E7457" s="32" t="n">
        <f aca="false">IF($A7457="","",IF($C7457&lt;=0,"",1/$C7457^2))</f>
        <v>0.00944473984940145</v>
      </c>
      <c r="F7457" s="33" t="n">
        <f aca="false">IF(OR(ROW()-設定!$B$30&lt;2,ROW()+設定!$B$30&gt;13701,N($A7457)&lt;=0,N(INDEX($A$2:$A$13701,MIN(13700,MAX(1,ROW()-1+設定!$B$30))))&lt;=0,$A7457&lt;設定!$B$28,$A7457&gt;設定!$B$29),0,IF(AND($C7457&gt;=MAX(INDEX($C$1:$C$13701,MAX(1,ROW()-設定!$B$24)):INDEX($C$1:$C$13701,MAX(1,ROW()-1))),$C7457&gt;MAX(INDEX($C$1:$C$13701,MIN(13701,ROW()+1)):INDEX($C$1:$C$13701,MIN(13701,ROW()+設定!$B$24))),$C7457&gt;=設定!$B$32,$C7457&gt;=MAX(MIN(INDEX($C$1:$C$13701,MAX(1,ROW()-設定!$B$26)):INDEX($C$1:$C$13701,MAX(1,ROW()-1))),MIN(INDEX($C$1:$C$13701,MIN(13701,ROW()+1)):INDEX($C$1:$C$13701,MIN(13701,ROW()+設定!$B$26))))*10^(設定!$B$27/20)),1,0))</f>
        <v>0</v>
      </c>
      <c r="G7457" s="33" t="n">
        <f aca="false">$G7456+IF($F7457=1,1,0)</f>
        <v>4</v>
      </c>
      <c r="H7457" s="0" t="str">
        <f aca="false">IF($F7457=1,$G7457,"")</f>
        <v/>
      </c>
    </row>
    <row r="7458" customFormat="false" ht="15" hidden="false" customHeight="false" outlineLevel="0" collapsed="false">
      <c r="A7458" s="30" t="n">
        <v>1165</v>
      </c>
      <c r="B7458" s="31" t="n">
        <v>20.0248</v>
      </c>
      <c r="C7458" s="32" t="n">
        <f aca="false">IF($A7458="","",IF(設定!$B$21="dB",10^($B7458/20),ABS($B7458)))</f>
        <v>10.0285928549672</v>
      </c>
      <c r="D7458" s="32" t="n">
        <f aca="false">IF($A7458="","",$A7458^2)</f>
        <v>1357225</v>
      </c>
      <c r="E7458" s="32" t="n">
        <f aca="false">IF($A7458="","",IF($C7458&lt;=0,"",1/$C7458^2))</f>
        <v>0.00994305862375763</v>
      </c>
      <c r="F7458" s="33" t="n">
        <f aca="false">IF(OR(ROW()-設定!$B$30&lt;2,ROW()+設定!$B$30&gt;13701,N($A7458)&lt;=0,N(INDEX($A$2:$A$13701,MIN(13700,MAX(1,ROW()-1+設定!$B$30))))&lt;=0,$A7458&lt;設定!$B$28,$A7458&gt;設定!$B$29),0,IF(AND($C7458&gt;=MAX(INDEX($C$1:$C$13701,MAX(1,ROW()-設定!$B$24)):INDEX($C$1:$C$13701,MAX(1,ROW()-1))),$C7458&gt;MAX(INDEX($C$1:$C$13701,MIN(13701,ROW()+1)):INDEX($C$1:$C$13701,MIN(13701,ROW()+設定!$B$24))),$C7458&gt;=設定!$B$32,$C7458&gt;=MAX(MIN(INDEX($C$1:$C$13701,MAX(1,ROW()-設定!$B$26)):INDEX($C$1:$C$13701,MAX(1,ROW()-1))),MIN(INDEX($C$1:$C$13701,MIN(13701,ROW()+1)):INDEX($C$1:$C$13701,MIN(13701,ROW()+設定!$B$26))))*10^(設定!$B$27/20)),1,0))</f>
        <v>0</v>
      </c>
      <c r="G7458" s="33" t="n">
        <f aca="false">$G7457+IF($F7458=1,1,0)</f>
        <v>4</v>
      </c>
      <c r="H7458" s="0" t="str">
        <f aca="false">IF($F7458=1,$G7458,"")</f>
        <v/>
      </c>
    </row>
    <row r="7459" customFormat="false" ht="15" hidden="false" customHeight="false" outlineLevel="0" collapsed="false">
      <c r="A7459" s="30" t="n">
        <v>1165.15625</v>
      </c>
      <c r="B7459" s="31" t="n">
        <v>20.1345</v>
      </c>
      <c r="C7459" s="32" t="n">
        <f aca="false">IF($A7459="","",IF(設定!$B$21="dB",10^($B7459/20),ABS($B7459)))</f>
        <v>10.1560539681321</v>
      </c>
      <c r="D7459" s="32" t="n">
        <f aca="false">IF($A7459="","",$A7459^2)</f>
        <v>1357589.08691406</v>
      </c>
      <c r="E7459" s="32" t="n">
        <f aca="false">IF($A7459="","",IF($C7459&lt;=0,"",1/$C7459^2))</f>
        <v>0.0096950488124959</v>
      </c>
      <c r="F7459" s="33" t="n">
        <f aca="false">IF(OR(ROW()-設定!$B$30&lt;2,ROW()+設定!$B$30&gt;13701,N($A7459)&lt;=0,N(INDEX($A$2:$A$13701,MIN(13700,MAX(1,ROW()-1+設定!$B$30))))&lt;=0,$A7459&lt;設定!$B$28,$A7459&gt;設定!$B$29),0,IF(AND($C7459&gt;=MAX(INDEX($C$1:$C$13701,MAX(1,ROW()-設定!$B$24)):INDEX($C$1:$C$13701,MAX(1,ROW()-1))),$C7459&gt;MAX(INDEX($C$1:$C$13701,MIN(13701,ROW()+1)):INDEX($C$1:$C$13701,MIN(13701,ROW()+設定!$B$24))),$C7459&gt;=設定!$B$32,$C7459&gt;=MAX(MIN(INDEX($C$1:$C$13701,MAX(1,ROW()-設定!$B$26)):INDEX($C$1:$C$13701,MAX(1,ROW()-1))),MIN(INDEX($C$1:$C$13701,MIN(13701,ROW()+1)):INDEX($C$1:$C$13701,MIN(13701,ROW()+設定!$B$26))))*10^(設定!$B$27/20)),1,0))</f>
        <v>0</v>
      </c>
      <c r="G7459" s="33" t="n">
        <f aca="false">$G7458+IF($F7459=1,1,0)</f>
        <v>4</v>
      </c>
      <c r="H7459" s="0" t="str">
        <f aca="false">IF($F7459=1,$G7459,"")</f>
        <v/>
      </c>
    </row>
    <row r="7460" customFormat="false" ht="15" hidden="false" customHeight="false" outlineLevel="0" collapsed="false">
      <c r="A7460" s="30" t="n">
        <v>1165.3125</v>
      </c>
      <c r="B7460" s="31" t="n">
        <v>19.9068</v>
      </c>
      <c r="C7460" s="32" t="n">
        <f aca="false">IF($A7460="","",IF(設定!$B$21="dB",10^($B7460/20),ABS($B7460)))</f>
        <v>9.89327315068413</v>
      </c>
      <c r="D7460" s="32" t="n">
        <f aca="false">IF($A7460="","",$A7460^2)</f>
        <v>1357953.22265625</v>
      </c>
      <c r="E7460" s="32" t="n">
        <f aca="false">IF($A7460="","",IF($C7460&lt;=0,"",1/$C7460^2))</f>
        <v>0.0102169201692865</v>
      </c>
      <c r="F7460" s="33" t="n">
        <f aca="false">IF(OR(ROW()-設定!$B$30&lt;2,ROW()+設定!$B$30&gt;13701,N($A7460)&lt;=0,N(INDEX($A$2:$A$13701,MIN(13700,MAX(1,ROW()-1+設定!$B$30))))&lt;=0,$A7460&lt;設定!$B$28,$A7460&gt;設定!$B$29),0,IF(AND($C7460&gt;=MAX(INDEX($C$1:$C$13701,MAX(1,ROW()-設定!$B$24)):INDEX($C$1:$C$13701,MAX(1,ROW()-1))),$C7460&gt;MAX(INDEX($C$1:$C$13701,MIN(13701,ROW()+1)):INDEX($C$1:$C$13701,MIN(13701,ROW()+設定!$B$24))),$C7460&gt;=設定!$B$32,$C7460&gt;=MAX(MIN(INDEX($C$1:$C$13701,MAX(1,ROW()-設定!$B$26)):INDEX($C$1:$C$13701,MAX(1,ROW()-1))),MIN(INDEX($C$1:$C$13701,MIN(13701,ROW()+1)):INDEX($C$1:$C$13701,MIN(13701,ROW()+設定!$B$26))))*10^(設定!$B$27/20)),1,0))</f>
        <v>0</v>
      </c>
      <c r="G7460" s="33" t="n">
        <f aca="false">$G7459+IF($F7460=1,1,0)</f>
        <v>4</v>
      </c>
      <c r="H7460" s="0" t="str">
        <f aca="false">IF($F7460=1,$G7460,"")</f>
        <v/>
      </c>
    </row>
    <row r="7461" customFormat="false" ht="15" hidden="false" customHeight="false" outlineLevel="0" collapsed="false">
      <c r="A7461" s="30" t="n">
        <v>1165.46875</v>
      </c>
      <c r="B7461" s="31" t="n">
        <v>19.9966</v>
      </c>
      <c r="C7461" s="32" t="n">
        <f aca="false">IF($A7461="","",IF(設定!$B$21="dB",10^($B7461/20),ABS($B7461)))</f>
        <v>9.99608637136623</v>
      </c>
      <c r="D7461" s="32" t="n">
        <f aca="false">IF($A7461="","",$A7461^2)</f>
        <v>1358317.40722656</v>
      </c>
      <c r="E7461" s="32" t="n">
        <f aca="false">IF($A7461="","",IF($C7461&lt;=0,"",1/$C7461^2))</f>
        <v>0.0100078318546132</v>
      </c>
      <c r="F7461" s="33" t="n">
        <f aca="false">IF(OR(ROW()-設定!$B$30&lt;2,ROW()+設定!$B$30&gt;13701,N($A7461)&lt;=0,N(INDEX($A$2:$A$13701,MIN(13700,MAX(1,ROW()-1+設定!$B$30))))&lt;=0,$A7461&lt;設定!$B$28,$A7461&gt;設定!$B$29),0,IF(AND($C7461&gt;=MAX(INDEX($C$1:$C$13701,MAX(1,ROW()-設定!$B$24)):INDEX($C$1:$C$13701,MAX(1,ROW()-1))),$C7461&gt;MAX(INDEX($C$1:$C$13701,MIN(13701,ROW()+1)):INDEX($C$1:$C$13701,MIN(13701,ROW()+設定!$B$24))),$C7461&gt;=設定!$B$32,$C7461&gt;=MAX(MIN(INDEX($C$1:$C$13701,MAX(1,ROW()-設定!$B$26)):INDEX($C$1:$C$13701,MAX(1,ROW()-1))),MIN(INDEX($C$1:$C$13701,MIN(13701,ROW()+1)):INDEX($C$1:$C$13701,MIN(13701,ROW()+設定!$B$26))))*10^(設定!$B$27/20)),1,0))</f>
        <v>0</v>
      </c>
      <c r="G7461" s="33" t="n">
        <f aca="false">$G7460+IF($F7461=1,1,0)</f>
        <v>4</v>
      </c>
      <c r="H7461" s="0" t="str">
        <f aca="false">IF($F7461=1,$G7461,"")</f>
        <v/>
      </c>
    </row>
    <row r="7462" customFormat="false" ht="15" hidden="false" customHeight="false" outlineLevel="0" collapsed="false">
      <c r="A7462" s="30" t="n">
        <v>1165.625</v>
      </c>
      <c r="B7462" s="31" t="n">
        <v>19.894</v>
      </c>
      <c r="C7462" s="32" t="n">
        <f aca="false">IF($A7462="","",IF(設定!$B$21="dB",10^($B7462/20),ABS($B7462)))</f>
        <v>9.87870462171174</v>
      </c>
      <c r="D7462" s="32" t="n">
        <f aca="false">IF($A7462="","",$A7462^2)</f>
        <v>1358681.640625</v>
      </c>
      <c r="E7462" s="32" t="n">
        <f aca="false">IF($A7462="","",IF($C7462&lt;=0,"",1/$C7462^2))</f>
        <v>0.0102470770081564</v>
      </c>
      <c r="F7462" s="33" t="n">
        <f aca="false">IF(OR(ROW()-設定!$B$30&lt;2,ROW()+設定!$B$30&gt;13701,N($A7462)&lt;=0,N(INDEX($A$2:$A$13701,MIN(13700,MAX(1,ROW()-1+設定!$B$30))))&lt;=0,$A7462&lt;設定!$B$28,$A7462&gt;設定!$B$29),0,IF(AND($C7462&gt;=MAX(INDEX($C$1:$C$13701,MAX(1,ROW()-設定!$B$24)):INDEX($C$1:$C$13701,MAX(1,ROW()-1))),$C7462&gt;MAX(INDEX($C$1:$C$13701,MIN(13701,ROW()+1)):INDEX($C$1:$C$13701,MIN(13701,ROW()+設定!$B$24))),$C7462&gt;=設定!$B$32,$C7462&gt;=MAX(MIN(INDEX($C$1:$C$13701,MAX(1,ROW()-設定!$B$26)):INDEX($C$1:$C$13701,MAX(1,ROW()-1))),MIN(INDEX($C$1:$C$13701,MIN(13701,ROW()+1)):INDEX($C$1:$C$13701,MIN(13701,ROW()+設定!$B$26))))*10^(設定!$B$27/20)),1,0))</f>
        <v>0</v>
      </c>
      <c r="G7462" s="33" t="n">
        <f aca="false">$G7461+IF($F7462=1,1,0)</f>
        <v>4</v>
      </c>
      <c r="H7462" s="0" t="str">
        <f aca="false">IF($F7462=1,$G7462,"")</f>
        <v/>
      </c>
    </row>
    <row r="7463" customFormat="false" ht="15" hidden="false" customHeight="false" outlineLevel="0" collapsed="false">
      <c r="A7463" s="30" t="n">
        <v>1165.78125</v>
      </c>
      <c r="B7463" s="31" t="n">
        <v>19.9877</v>
      </c>
      <c r="C7463" s="32" t="n">
        <f aca="false">IF($A7463="","",IF(設定!$B$21="dB",10^($B7463/20),ABS($B7463)))</f>
        <v>9.98584912349899</v>
      </c>
      <c r="D7463" s="32" t="n">
        <f aca="false">IF($A7463="","",$A7463^2)</f>
        <v>1359045.92285156</v>
      </c>
      <c r="E7463" s="32" t="n">
        <f aca="false">IF($A7463="","",IF($C7463&lt;=0,"",1/$C7463^2))</f>
        <v>0.0100283619407416</v>
      </c>
      <c r="F7463" s="33" t="n">
        <f aca="false">IF(OR(ROW()-設定!$B$30&lt;2,ROW()+設定!$B$30&gt;13701,N($A7463)&lt;=0,N(INDEX($A$2:$A$13701,MIN(13700,MAX(1,ROW()-1+設定!$B$30))))&lt;=0,$A7463&lt;設定!$B$28,$A7463&gt;設定!$B$29),0,IF(AND($C7463&gt;=MAX(INDEX($C$1:$C$13701,MAX(1,ROW()-設定!$B$24)):INDEX($C$1:$C$13701,MAX(1,ROW()-1))),$C7463&gt;MAX(INDEX($C$1:$C$13701,MIN(13701,ROW()+1)):INDEX($C$1:$C$13701,MIN(13701,ROW()+設定!$B$24))),$C7463&gt;=設定!$B$32,$C7463&gt;=MAX(MIN(INDEX($C$1:$C$13701,MAX(1,ROW()-設定!$B$26)):INDEX($C$1:$C$13701,MAX(1,ROW()-1))),MIN(INDEX($C$1:$C$13701,MIN(13701,ROW()+1)):INDEX($C$1:$C$13701,MIN(13701,ROW()+設定!$B$26))))*10^(設定!$B$27/20)),1,0))</f>
        <v>0</v>
      </c>
      <c r="G7463" s="33" t="n">
        <f aca="false">$G7462+IF($F7463=1,1,0)</f>
        <v>4</v>
      </c>
      <c r="H7463" s="0" t="str">
        <f aca="false">IF($F7463=1,$G7463,"")</f>
        <v/>
      </c>
    </row>
    <row r="7464" customFormat="false" ht="15" hidden="false" customHeight="false" outlineLevel="0" collapsed="false">
      <c r="A7464" s="30" t="n">
        <v>1165.9375</v>
      </c>
      <c r="B7464" s="31" t="n">
        <v>19.832</v>
      </c>
      <c r="C7464" s="32" t="n">
        <f aca="false">IF($A7464="","",IF(設定!$B$21="dB",10^($B7464/20),ABS($B7464)))</f>
        <v>9.80844136030906</v>
      </c>
      <c r="D7464" s="32" t="n">
        <f aca="false">IF($A7464="","",$A7464^2)</f>
        <v>1359410.25390625</v>
      </c>
      <c r="E7464" s="32" t="n">
        <f aca="false">IF($A7464="","",IF($C7464&lt;=0,"",1/$C7464^2))</f>
        <v>0.010394413751488</v>
      </c>
      <c r="F7464" s="33" t="n">
        <f aca="false">IF(OR(ROW()-設定!$B$30&lt;2,ROW()+設定!$B$30&gt;13701,N($A7464)&lt;=0,N(INDEX($A$2:$A$13701,MIN(13700,MAX(1,ROW()-1+設定!$B$30))))&lt;=0,$A7464&lt;設定!$B$28,$A7464&gt;設定!$B$29),0,IF(AND($C7464&gt;=MAX(INDEX($C$1:$C$13701,MAX(1,ROW()-設定!$B$24)):INDEX($C$1:$C$13701,MAX(1,ROW()-1))),$C7464&gt;MAX(INDEX($C$1:$C$13701,MIN(13701,ROW()+1)):INDEX($C$1:$C$13701,MIN(13701,ROW()+設定!$B$24))),$C7464&gt;=設定!$B$32,$C7464&gt;=MAX(MIN(INDEX($C$1:$C$13701,MAX(1,ROW()-設定!$B$26)):INDEX($C$1:$C$13701,MAX(1,ROW()-1))),MIN(INDEX($C$1:$C$13701,MIN(13701,ROW()+1)):INDEX($C$1:$C$13701,MIN(13701,ROW()+設定!$B$26))))*10^(設定!$B$27/20)),1,0))</f>
        <v>0</v>
      </c>
      <c r="G7464" s="33" t="n">
        <f aca="false">$G7463+IF($F7464=1,1,0)</f>
        <v>4</v>
      </c>
      <c r="H7464" s="0" t="str">
        <f aca="false">IF($F7464=1,$G7464,"")</f>
        <v/>
      </c>
    </row>
    <row r="7465" customFormat="false" ht="15" hidden="false" customHeight="false" outlineLevel="0" collapsed="false">
      <c r="A7465" s="30" t="n">
        <v>1166.09375</v>
      </c>
      <c r="B7465" s="31" t="n">
        <v>19.74</v>
      </c>
      <c r="C7465" s="32" t="n">
        <f aca="false">IF($A7465="","",IF(設定!$B$21="dB",10^($B7465/20),ABS($B7465)))</f>
        <v>9.70509967245489</v>
      </c>
      <c r="D7465" s="32" t="n">
        <f aca="false">IF($A7465="","",$A7465^2)</f>
        <v>1359774.63378906</v>
      </c>
      <c r="E7465" s="32" t="n">
        <f aca="false">IF($A7465="","",IF($C7465&lt;=0,"",1/$C7465^2))</f>
        <v>0.0106169555719873</v>
      </c>
      <c r="F7465" s="33" t="n">
        <f aca="false">IF(OR(ROW()-設定!$B$30&lt;2,ROW()+設定!$B$30&gt;13701,N($A7465)&lt;=0,N(INDEX($A$2:$A$13701,MIN(13700,MAX(1,ROW()-1+設定!$B$30))))&lt;=0,$A7465&lt;設定!$B$28,$A7465&gt;設定!$B$29),0,IF(AND($C7465&gt;=MAX(INDEX($C$1:$C$13701,MAX(1,ROW()-設定!$B$24)):INDEX($C$1:$C$13701,MAX(1,ROW()-1))),$C7465&gt;MAX(INDEX($C$1:$C$13701,MIN(13701,ROW()+1)):INDEX($C$1:$C$13701,MIN(13701,ROW()+設定!$B$24))),$C7465&gt;=設定!$B$32,$C7465&gt;=MAX(MIN(INDEX($C$1:$C$13701,MAX(1,ROW()-設定!$B$26)):INDEX($C$1:$C$13701,MAX(1,ROW()-1))),MIN(INDEX($C$1:$C$13701,MIN(13701,ROW()+1)):INDEX($C$1:$C$13701,MIN(13701,ROW()+設定!$B$26))))*10^(設定!$B$27/20)),1,0))</f>
        <v>0</v>
      </c>
      <c r="G7465" s="33" t="n">
        <f aca="false">$G7464+IF($F7465=1,1,0)</f>
        <v>4</v>
      </c>
      <c r="H7465" s="0" t="str">
        <f aca="false">IF($F7465=1,$G7465,"")</f>
        <v/>
      </c>
    </row>
    <row r="7466" customFormat="false" ht="15" hidden="false" customHeight="false" outlineLevel="0" collapsed="false">
      <c r="A7466" s="30" t="n">
        <v>1166.25</v>
      </c>
      <c r="B7466" s="31" t="n">
        <v>19.8361</v>
      </c>
      <c r="C7466" s="32" t="n">
        <f aca="false">IF($A7466="","",IF(設定!$B$21="dB",10^($B7466/20),ABS($B7466)))</f>
        <v>9.81307233122821</v>
      </c>
      <c r="D7466" s="32" t="n">
        <f aca="false">IF($A7466="","",$A7466^2)</f>
        <v>1360139.0625</v>
      </c>
      <c r="E7466" s="32" t="n">
        <f aca="false">IF($A7466="","",IF($C7466&lt;=0,"",1/$C7466^2))</f>
        <v>0.0103846054329531</v>
      </c>
      <c r="F7466" s="33" t="n">
        <f aca="false">IF(OR(ROW()-設定!$B$30&lt;2,ROW()+設定!$B$30&gt;13701,N($A7466)&lt;=0,N(INDEX($A$2:$A$13701,MIN(13700,MAX(1,ROW()-1+設定!$B$30))))&lt;=0,$A7466&lt;設定!$B$28,$A7466&gt;設定!$B$29),0,IF(AND($C7466&gt;=MAX(INDEX($C$1:$C$13701,MAX(1,ROW()-設定!$B$24)):INDEX($C$1:$C$13701,MAX(1,ROW()-1))),$C7466&gt;MAX(INDEX($C$1:$C$13701,MIN(13701,ROW()+1)):INDEX($C$1:$C$13701,MIN(13701,ROW()+設定!$B$24))),$C7466&gt;=設定!$B$32,$C7466&gt;=MAX(MIN(INDEX($C$1:$C$13701,MAX(1,ROW()-設定!$B$26)):INDEX($C$1:$C$13701,MAX(1,ROW()-1))),MIN(INDEX($C$1:$C$13701,MIN(13701,ROW()+1)):INDEX($C$1:$C$13701,MIN(13701,ROW()+設定!$B$26))))*10^(設定!$B$27/20)),1,0))</f>
        <v>0</v>
      </c>
      <c r="G7466" s="33" t="n">
        <f aca="false">$G7465+IF($F7466=1,1,0)</f>
        <v>4</v>
      </c>
      <c r="H7466" s="0" t="str">
        <f aca="false">IF($F7466=1,$G7466,"")</f>
        <v/>
      </c>
    </row>
    <row r="7467" customFormat="false" ht="15" hidden="false" customHeight="false" outlineLevel="0" collapsed="false">
      <c r="A7467" s="30" t="n">
        <v>1166.40625</v>
      </c>
      <c r="B7467" s="31" t="n">
        <v>19.6379</v>
      </c>
      <c r="C7467" s="32" t="n">
        <f aca="false">IF($A7467="","",IF(設定!$B$21="dB",10^($B7467/20),ABS($B7467)))</f>
        <v>9.59168703886605</v>
      </c>
      <c r="D7467" s="32" t="n">
        <f aca="false">IF($A7467="","",$A7467^2)</f>
        <v>1360503.54003906</v>
      </c>
      <c r="E7467" s="32" t="n">
        <f aca="false">IF($A7467="","",IF($C7467&lt;=0,"",1/$C7467^2))</f>
        <v>0.0108695108401171</v>
      </c>
      <c r="F7467" s="33" t="n">
        <f aca="false">IF(OR(ROW()-設定!$B$30&lt;2,ROW()+設定!$B$30&gt;13701,N($A7467)&lt;=0,N(INDEX($A$2:$A$13701,MIN(13700,MAX(1,ROW()-1+設定!$B$30))))&lt;=0,$A7467&lt;設定!$B$28,$A7467&gt;設定!$B$29),0,IF(AND($C7467&gt;=MAX(INDEX($C$1:$C$13701,MAX(1,ROW()-設定!$B$24)):INDEX($C$1:$C$13701,MAX(1,ROW()-1))),$C7467&gt;MAX(INDEX($C$1:$C$13701,MIN(13701,ROW()+1)):INDEX($C$1:$C$13701,MIN(13701,ROW()+設定!$B$24))),$C7467&gt;=設定!$B$32,$C7467&gt;=MAX(MIN(INDEX($C$1:$C$13701,MAX(1,ROW()-設定!$B$26)):INDEX($C$1:$C$13701,MAX(1,ROW()-1))),MIN(INDEX($C$1:$C$13701,MIN(13701,ROW()+1)):INDEX($C$1:$C$13701,MIN(13701,ROW()+設定!$B$26))))*10^(設定!$B$27/20)),1,0))</f>
        <v>0</v>
      </c>
      <c r="G7467" s="33" t="n">
        <f aca="false">$G7466+IF($F7467=1,1,0)</f>
        <v>4</v>
      </c>
      <c r="H7467" s="0" t="str">
        <f aca="false">IF($F7467=1,$G7467,"")</f>
        <v/>
      </c>
    </row>
    <row r="7468" customFormat="false" ht="15" hidden="false" customHeight="false" outlineLevel="0" collapsed="false">
      <c r="A7468" s="30" t="n">
        <v>1166.5625</v>
      </c>
      <c r="B7468" s="31" t="n">
        <v>19.6268</v>
      </c>
      <c r="C7468" s="32" t="n">
        <f aca="false">IF($A7468="","",IF(設定!$B$21="dB",10^($B7468/20),ABS($B7468)))</f>
        <v>9.5794373177514</v>
      </c>
      <c r="D7468" s="32" t="n">
        <f aca="false">IF($A7468="","",$A7468^2)</f>
        <v>1360868.06640625</v>
      </c>
      <c r="E7468" s="32" t="n">
        <f aca="false">IF($A7468="","",IF($C7468&lt;=0,"",1/$C7468^2))</f>
        <v>0.0108973274234802</v>
      </c>
      <c r="F7468" s="33" t="n">
        <f aca="false">IF(OR(ROW()-設定!$B$30&lt;2,ROW()+設定!$B$30&gt;13701,N($A7468)&lt;=0,N(INDEX($A$2:$A$13701,MIN(13700,MAX(1,ROW()-1+設定!$B$30))))&lt;=0,$A7468&lt;設定!$B$28,$A7468&gt;設定!$B$29),0,IF(AND($C7468&gt;=MAX(INDEX($C$1:$C$13701,MAX(1,ROW()-設定!$B$24)):INDEX($C$1:$C$13701,MAX(1,ROW()-1))),$C7468&gt;MAX(INDEX($C$1:$C$13701,MIN(13701,ROW()+1)):INDEX($C$1:$C$13701,MIN(13701,ROW()+設定!$B$24))),$C7468&gt;=設定!$B$32,$C7468&gt;=MAX(MIN(INDEX($C$1:$C$13701,MAX(1,ROW()-設定!$B$26)):INDEX($C$1:$C$13701,MAX(1,ROW()-1))),MIN(INDEX($C$1:$C$13701,MIN(13701,ROW()+1)):INDEX($C$1:$C$13701,MIN(13701,ROW()+設定!$B$26))))*10^(設定!$B$27/20)),1,0))</f>
        <v>0</v>
      </c>
      <c r="G7468" s="33" t="n">
        <f aca="false">$G7467+IF($F7468=1,1,0)</f>
        <v>4</v>
      </c>
      <c r="H7468" s="0" t="str">
        <f aca="false">IF($F7468=1,$G7468,"")</f>
        <v/>
      </c>
    </row>
    <row r="7469" customFormat="false" ht="15" hidden="false" customHeight="false" outlineLevel="0" collapsed="false">
      <c r="A7469" s="30" t="n">
        <v>1166.71875</v>
      </c>
      <c r="B7469" s="31" t="n">
        <v>19.7634</v>
      </c>
      <c r="C7469" s="32" t="n">
        <f aca="false">IF($A7469="","",IF(設定!$B$21="dB",10^($B7469/20),ABS($B7469)))</f>
        <v>9.73128069964859</v>
      </c>
      <c r="D7469" s="32" t="n">
        <f aca="false">IF($A7469="","",$A7469^2)</f>
        <v>1361232.64160156</v>
      </c>
      <c r="E7469" s="32" t="n">
        <f aca="false">IF($A7469="","",IF($C7469&lt;=0,"",1/$C7469^2))</f>
        <v>0.0105599047282805</v>
      </c>
      <c r="F7469" s="33" t="n">
        <f aca="false">IF(OR(ROW()-設定!$B$30&lt;2,ROW()+設定!$B$30&gt;13701,N($A7469)&lt;=0,N(INDEX($A$2:$A$13701,MIN(13700,MAX(1,ROW()-1+設定!$B$30))))&lt;=0,$A7469&lt;設定!$B$28,$A7469&gt;設定!$B$29),0,IF(AND($C7469&gt;=MAX(INDEX($C$1:$C$13701,MAX(1,ROW()-設定!$B$24)):INDEX($C$1:$C$13701,MAX(1,ROW()-1))),$C7469&gt;MAX(INDEX($C$1:$C$13701,MIN(13701,ROW()+1)):INDEX($C$1:$C$13701,MIN(13701,ROW()+設定!$B$24))),$C7469&gt;=設定!$B$32,$C7469&gt;=MAX(MIN(INDEX($C$1:$C$13701,MAX(1,ROW()-設定!$B$26)):INDEX($C$1:$C$13701,MAX(1,ROW()-1))),MIN(INDEX($C$1:$C$13701,MIN(13701,ROW()+1)):INDEX($C$1:$C$13701,MIN(13701,ROW()+設定!$B$26))))*10^(設定!$B$27/20)),1,0))</f>
        <v>0</v>
      </c>
      <c r="G7469" s="33" t="n">
        <f aca="false">$G7468+IF($F7469=1,1,0)</f>
        <v>4</v>
      </c>
      <c r="H7469" s="0" t="str">
        <f aca="false">IF($F7469=1,$G7469,"")</f>
        <v/>
      </c>
    </row>
    <row r="7470" customFormat="false" ht="15" hidden="false" customHeight="false" outlineLevel="0" collapsed="false">
      <c r="A7470" s="30" t="n">
        <v>1166.875</v>
      </c>
      <c r="B7470" s="31" t="n">
        <v>19.4658</v>
      </c>
      <c r="C7470" s="32" t="n">
        <f aca="false">IF($A7470="","",IF(設定!$B$21="dB",10^($B7470/20),ABS($B7470)))</f>
        <v>9.40351020054788</v>
      </c>
      <c r="D7470" s="32" t="n">
        <f aca="false">IF($A7470="","",$A7470^2)</f>
        <v>1361597.265625</v>
      </c>
      <c r="E7470" s="32" t="n">
        <f aca="false">IF($A7470="","",IF($C7470&lt;=0,"",1/$C7470^2))</f>
        <v>0.0113088905268382</v>
      </c>
      <c r="F7470" s="33" t="n">
        <f aca="false">IF(OR(ROW()-設定!$B$30&lt;2,ROW()+設定!$B$30&gt;13701,N($A7470)&lt;=0,N(INDEX($A$2:$A$13701,MIN(13700,MAX(1,ROW()-1+設定!$B$30))))&lt;=0,$A7470&lt;設定!$B$28,$A7470&gt;設定!$B$29),0,IF(AND($C7470&gt;=MAX(INDEX($C$1:$C$13701,MAX(1,ROW()-設定!$B$24)):INDEX($C$1:$C$13701,MAX(1,ROW()-1))),$C7470&gt;MAX(INDEX($C$1:$C$13701,MIN(13701,ROW()+1)):INDEX($C$1:$C$13701,MIN(13701,ROW()+設定!$B$24))),$C7470&gt;=設定!$B$32,$C7470&gt;=MAX(MIN(INDEX($C$1:$C$13701,MAX(1,ROW()-設定!$B$26)):INDEX($C$1:$C$13701,MAX(1,ROW()-1))),MIN(INDEX($C$1:$C$13701,MIN(13701,ROW()+1)):INDEX($C$1:$C$13701,MIN(13701,ROW()+設定!$B$26))))*10^(設定!$B$27/20)),1,0))</f>
        <v>0</v>
      </c>
      <c r="G7470" s="33" t="n">
        <f aca="false">$G7469+IF($F7470=1,1,0)</f>
        <v>4</v>
      </c>
      <c r="H7470" s="0" t="str">
        <f aca="false">IF($F7470=1,$G7470,"")</f>
        <v/>
      </c>
    </row>
    <row r="7471" customFormat="false" ht="15" hidden="false" customHeight="false" outlineLevel="0" collapsed="false">
      <c r="A7471" s="30" t="n">
        <v>1167.03125</v>
      </c>
      <c r="B7471" s="31" t="n">
        <v>19.6938</v>
      </c>
      <c r="C7471" s="32" t="n">
        <f aca="false">IF($A7471="","",IF(設定!$B$21="dB",10^($B7471/20),ABS($B7471)))</f>
        <v>9.6536155658928</v>
      </c>
      <c r="D7471" s="32" t="n">
        <f aca="false">IF($A7471="","",$A7471^2)</f>
        <v>1361961.93847656</v>
      </c>
      <c r="E7471" s="32" t="n">
        <f aca="false">IF($A7471="","",IF($C7471&lt;=0,"",1/$C7471^2))</f>
        <v>0.010730501015772</v>
      </c>
      <c r="F7471" s="33" t="n">
        <f aca="false">IF(OR(ROW()-設定!$B$30&lt;2,ROW()+設定!$B$30&gt;13701,N($A7471)&lt;=0,N(INDEX($A$2:$A$13701,MIN(13700,MAX(1,ROW()-1+設定!$B$30))))&lt;=0,$A7471&lt;設定!$B$28,$A7471&gt;設定!$B$29),0,IF(AND($C7471&gt;=MAX(INDEX($C$1:$C$13701,MAX(1,ROW()-設定!$B$24)):INDEX($C$1:$C$13701,MAX(1,ROW()-1))),$C7471&gt;MAX(INDEX($C$1:$C$13701,MIN(13701,ROW()+1)):INDEX($C$1:$C$13701,MIN(13701,ROW()+設定!$B$24))),$C7471&gt;=設定!$B$32,$C7471&gt;=MAX(MIN(INDEX($C$1:$C$13701,MAX(1,ROW()-設定!$B$26)):INDEX($C$1:$C$13701,MAX(1,ROW()-1))),MIN(INDEX($C$1:$C$13701,MIN(13701,ROW()+1)):INDEX($C$1:$C$13701,MIN(13701,ROW()+設定!$B$26))))*10^(設定!$B$27/20)),1,0))</f>
        <v>0</v>
      </c>
      <c r="G7471" s="33" t="n">
        <f aca="false">$G7470+IF($F7471=1,1,0)</f>
        <v>4</v>
      </c>
      <c r="H7471" s="0" t="str">
        <f aca="false">IF($F7471=1,$G7471,"")</f>
        <v/>
      </c>
    </row>
    <row r="7472" customFormat="false" ht="15" hidden="false" customHeight="false" outlineLevel="0" collapsed="false">
      <c r="A7472" s="30" t="n">
        <v>1167.1875</v>
      </c>
      <c r="B7472" s="31" t="n">
        <v>19.5451</v>
      </c>
      <c r="C7472" s="32" t="n">
        <f aca="false">IF($A7472="","",IF(設定!$B$21="dB",10^($B7472/20),ABS($B7472)))</f>
        <v>9.48975499444298</v>
      </c>
      <c r="D7472" s="32" t="n">
        <f aca="false">IF($A7472="","",$A7472^2)</f>
        <v>1362326.66015625</v>
      </c>
      <c r="E7472" s="32" t="n">
        <f aca="false">IF($A7472="","",IF($C7472&lt;=0,"",1/$C7472^2))</f>
        <v>0.0111042696651347</v>
      </c>
      <c r="F7472" s="33" t="n">
        <f aca="false">IF(OR(ROW()-設定!$B$30&lt;2,ROW()+設定!$B$30&gt;13701,N($A7472)&lt;=0,N(INDEX($A$2:$A$13701,MIN(13700,MAX(1,ROW()-1+設定!$B$30))))&lt;=0,$A7472&lt;設定!$B$28,$A7472&gt;設定!$B$29),0,IF(AND($C7472&gt;=MAX(INDEX($C$1:$C$13701,MAX(1,ROW()-設定!$B$24)):INDEX($C$1:$C$13701,MAX(1,ROW()-1))),$C7472&gt;MAX(INDEX($C$1:$C$13701,MIN(13701,ROW()+1)):INDEX($C$1:$C$13701,MIN(13701,ROW()+設定!$B$24))),$C7472&gt;=設定!$B$32,$C7472&gt;=MAX(MIN(INDEX($C$1:$C$13701,MAX(1,ROW()-設定!$B$26)):INDEX($C$1:$C$13701,MAX(1,ROW()-1))),MIN(INDEX($C$1:$C$13701,MIN(13701,ROW()+1)):INDEX($C$1:$C$13701,MIN(13701,ROW()+設定!$B$26))))*10^(設定!$B$27/20)),1,0))</f>
        <v>0</v>
      </c>
      <c r="G7472" s="33" t="n">
        <f aca="false">$G7471+IF($F7472=1,1,0)</f>
        <v>4</v>
      </c>
      <c r="H7472" s="0" t="str">
        <f aca="false">IF($F7472=1,$G7472,"")</f>
        <v/>
      </c>
    </row>
    <row r="7473" customFormat="false" ht="15" hidden="false" customHeight="false" outlineLevel="0" collapsed="false">
      <c r="A7473" s="30" t="n">
        <v>1167.34375</v>
      </c>
      <c r="B7473" s="31" t="n">
        <v>19.4595</v>
      </c>
      <c r="C7473" s="32" t="n">
        <f aca="false">IF($A7473="","",IF(設定!$B$21="dB",10^($B7473/20),ABS($B7473)))</f>
        <v>9.39669217299421</v>
      </c>
      <c r="D7473" s="32" t="n">
        <f aca="false">IF($A7473="","",$A7473^2)</f>
        <v>1362691.43066406</v>
      </c>
      <c r="E7473" s="32" t="n">
        <f aca="false">IF($A7473="","",IF($C7473&lt;=0,"",1/$C7473^2))</f>
        <v>0.0113253074315047</v>
      </c>
      <c r="F7473" s="33" t="n">
        <f aca="false">IF(OR(ROW()-設定!$B$30&lt;2,ROW()+設定!$B$30&gt;13701,N($A7473)&lt;=0,N(INDEX($A$2:$A$13701,MIN(13700,MAX(1,ROW()-1+設定!$B$30))))&lt;=0,$A7473&lt;設定!$B$28,$A7473&gt;設定!$B$29),0,IF(AND($C7473&gt;=MAX(INDEX($C$1:$C$13701,MAX(1,ROW()-設定!$B$24)):INDEX($C$1:$C$13701,MAX(1,ROW()-1))),$C7473&gt;MAX(INDEX($C$1:$C$13701,MIN(13701,ROW()+1)):INDEX($C$1:$C$13701,MIN(13701,ROW()+設定!$B$24))),$C7473&gt;=設定!$B$32,$C7473&gt;=MAX(MIN(INDEX($C$1:$C$13701,MAX(1,ROW()-設定!$B$26)):INDEX($C$1:$C$13701,MAX(1,ROW()-1))),MIN(INDEX($C$1:$C$13701,MIN(13701,ROW()+1)):INDEX($C$1:$C$13701,MIN(13701,ROW()+設定!$B$26))))*10^(設定!$B$27/20)),1,0))</f>
        <v>0</v>
      </c>
      <c r="G7473" s="33" t="n">
        <f aca="false">$G7472+IF($F7473=1,1,0)</f>
        <v>4</v>
      </c>
      <c r="H7473" s="0" t="str">
        <f aca="false">IF($F7473=1,$G7473,"")</f>
        <v/>
      </c>
    </row>
    <row r="7474" customFormat="false" ht="15" hidden="false" customHeight="false" outlineLevel="0" collapsed="false">
      <c r="A7474" s="30" t="n">
        <v>1167.5</v>
      </c>
      <c r="B7474" s="31" t="n">
        <v>19.5408</v>
      </c>
      <c r="C7474" s="32" t="n">
        <f aca="false">IF($A7474="","",IF(設定!$B$21="dB",10^($B7474/20),ABS($B7474)))</f>
        <v>9.48505819892376</v>
      </c>
      <c r="D7474" s="32" t="n">
        <f aca="false">IF($A7474="","",$A7474^2)</f>
        <v>1363056.25</v>
      </c>
      <c r="E7474" s="32" t="n">
        <f aca="false">IF($A7474="","",IF($C7474&lt;=0,"",1/$C7474^2))</f>
        <v>0.0111152695758994</v>
      </c>
      <c r="F7474" s="33" t="n">
        <f aca="false">IF(OR(ROW()-設定!$B$30&lt;2,ROW()+設定!$B$30&gt;13701,N($A7474)&lt;=0,N(INDEX($A$2:$A$13701,MIN(13700,MAX(1,ROW()-1+設定!$B$30))))&lt;=0,$A7474&lt;設定!$B$28,$A7474&gt;設定!$B$29),0,IF(AND($C7474&gt;=MAX(INDEX($C$1:$C$13701,MAX(1,ROW()-設定!$B$24)):INDEX($C$1:$C$13701,MAX(1,ROW()-1))),$C7474&gt;MAX(INDEX($C$1:$C$13701,MIN(13701,ROW()+1)):INDEX($C$1:$C$13701,MIN(13701,ROW()+設定!$B$24))),$C7474&gt;=設定!$B$32,$C7474&gt;=MAX(MIN(INDEX($C$1:$C$13701,MAX(1,ROW()-設定!$B$26)):INDEX($C$1:$C$13701,MAX(1,ROW()-1))),MIN(INDEX($C$1:$C$13701,MIN(13701,ROW()+1)):INDEX($C$1:$C$13701,MIN(13701,ROW()+設定!$B$26))))*10^(設定!$B$27/20)),1,0))</f>
        <v>0</v>
      </c>
      <c r="G7474" s="33" t="n">
        <f aca="false">$G7473+IF($F7474=1,1,0)</f>
        <v>4</v>
      </c>
      <c r="H7474" s="0" t="str">
        <f aca="false">IF($F7474=1,$G7474,"")</f>
        <v/>
      </c>
    </row>
    <row r="7475" customFormat="false" ht="15" hidden="false" customHeight="false" outlineLevel="0" collapsed="false">
      <c r="A7475" s="30" t="n">
        <v>1167.65625</v>
      </c>
      <c r="B7475" s="31" t="n">
        <v>19.5447</v>
      </c>
      <c r="C7475" s="32" t="n">
        <f aca="false">IF($A7475="","",IF(設定!$B$21="dB",10^($B7475/20),ABS($B7475)))</f>
        <v>9.48931798513784</v>
      </c>
      <c r="D7475" s="32" t="n">
        <f aca="false">IF($A7475="","",$A7475^2)</f>
        <v>1363421.11816406</v>
      </c>
      <c r="E7475" s="32" t="n">
        <f aca="false">IF($A7475="","",IF($C7475&lt;=0,"",1/$C7475^2))</f>
        <v>0.0111052924532671</v>
      </c>
      <c r="F7475" s="33" t="n">
        <f aca="false">IF(OR(ROW()-設定!$B$30&lt;2,ROW()+設定!$B$30&gt;13701,N($A7475)&lt;=0,N(INDEX($A$2:$A$13701,MIN(13700,MAX(1,ROW()-1+設定!$B$30))))&lt;=0,$A7475&lt;設定!$B$28,$A7475&gt;設定!$B$29),0,IF(AND($C7475&gt;=MAX(INDEX($C$1:$C$13701,MAX(1,ROW()-設定!$B$24)):INDEX($C$1:$C$13701,MAX(1,ROW()-1))),$C7475&gt;MAX(INDEX($C$1:$C$13701,MIN(13701,ROW()+1)):INDEX($C$1:$C$13701,MIN(13701,ROW()+設定!$B$24))),$C7475&gt;=設定!$B$32,$C7475&gt;=MAX(MIN(INDEX($C$1:$C$13701,MAX(1,ROW()-設定!$B$26)):INDEX($C$1:$C$13701,MAX(1,ROW()-1))),MIN(INDEX($C$1:$C$13701,MIN(13701,ROW()+1)):INDEX($C$1:$C$13701,MIN(13701,ROW()+設定!$B$26))))*10^(設定!$B$27/20)),1,0))</f>
        <v>0</v>
      </c>
      <c r="G7475" s="33" t="n">
        <f aca="false">$G7474+IF($F7475=1,1,0)</f>
        <v>4</v>
      </c>
      <c r="H7475" s="0" t="str">
        <f aca="false">IF($F7475=1,$G7475,"")</f>
        <v/>
      </c>
    </row>
    <row r="7476" customFormat="false" ht="15" hidden="false" customHeight="false" outlineLevel="0" collapsed="false">
      <c r="A7476" s="30" t="n">
        <v>1167.8125</v>
      </c>
      <c r="B7476" s="31" t="n">
        <v>19.3907</v>
      </c>
      <c r="C7476" s="32" t="n">
        <f aca="false">IF($A7476="","",IF(設定!$B$21="dB",10^($B7476/20),ABS($B7476)))</f>
        <v>9.32255598238789</v>
      </c>
      <c r="D7476" s="32" t="n">
        <f aca="false">IF($A7476="","",$A7476^2)</f>
        <v>1363786.03515625</v>
      </c>
      <c r="E7476" s="32" t="n">
        <f aca="false">IF($A7476="","",IF($C7476&lt;=0,"",1/$C7476^2))</f>
        <v>0.0115061491678469</v>
      </c>
      <c r="F7476" s="33" t="n">
        <f aca="false">IF(OR(ROW()-設定!$B$30&lt;2,ROW()+設定!$B$30&gt;13701,N($A7476)&lt;=0,N(INDEX($A$2:$A$13701,MIN(13700,MAX(1,ROW()-1+設定!$B$30))))&lt;=0,$A7476&lt;設定!$B$28,$A7476&gt;設定!$B$29),0,IF(AND($C7476&gt;=MAX(INDEX($C$1:$C$13701,MAX(1,ROW()-設定!$B$24)):INDEX($C$1:$C$13701,MAX(1,ROW()-1))),$C7476&gt;MAX(INDEX($C$1:$C$13701,MIN(13701,ROW()+1)):INDEX($C$1:$C$13701,MIN(13701,ROW()+設定!$B$24))),$C7476&gt;=設定!$B$32,$C7476&gt;=MAX(MIN(INDEX($C$1:$C$13701,MAX(1,ROW()-設定!$B$26)):INDEX($C$1:$C$13701,MAX(1,ROW()-1))),MIN(INDEX($C$1:$C$13701,MIN(13701,ROW()+1)):INDEX($C$1:$C$13701,MIN(13701,ROW()+設定!$B$26))))*10^(設定!$B$27/20)),1,0))</f>
        <v>0</v>
      </c>
      <c r="G7476" s="33" t="n">
        <f aca="false">$G7475+IF($F7476=1,1,0)</f>
        <v>4</v>
      </c>
      <c r="H7476" s="0" t="str">
        <f aca="false">IF($F7476=1,$G7476,"")</f>
        <v/>
      </c>
    </row>
    <row r="7477" customFormat="false" ht="15" hidden="false" customHeight="false" outlineLevel="0" collapsed="false">
      <c r="A7477" s="30" t="n">
        <v>1167.96875</v>
      </c>
      <c r="B7477" s="31" t="n">
        <v>19.3973</v>
      </c>
      <c r="C7477" s="32" t="n">
        <f aca="false">IF($A7477="","",IF(設定!$B$21="dB",10^($B7477/20),ABS($B7477)))</f>
        <v>9.32964244726611</v>
      </c>
      <c r="D7477" s="32" t="n">
        <f aca="false">IF($A7477="","",$A7477^2)</f>
        <v>1364151.00097656</v>
      </c>
      <c r="E7477" s="32" t="n">
        <f aca="false">IF($A7477="","",IF($C7477&lt;=0,"",1/$C7477^2))</f>
        <v>0.0114886764820996</v>
      </c>
      <c r="F7477" s="33" t="n">
        <f aca="false">IF(OR(ROW()-設定!$B$30&lt;2,ROW()+設定!$B$30&gt;13701,N($A7477)&lt;=0,N(INDEX($A$2:$A$13701,MIN(13700,MAX(1,ROW()-1+設定!$B$30))))&lt;=0,$A7477&lt;設定!$B$28,$A7477&gt;設定!$B$29),0,IF(AND($C7477&gt;=MAX(INDEX($C$1:$C$13701,MAX(1,ROW()-設定!$B$24)):INDEX($C$1:$C$13701,MAX(1,ROW()-1))),$C7477&gt;MAX(INDEX($C$1:$C$13701,MIN(13701,ROW()+1)):INDEX($C$1:$C$13701,MIN(13701,ROW()+設定!$B$24))),$C7477&gt;=設定!$B$32,$C7477&gt;=MAX(MIN(INDEX($C$1:$C$13701,MAX(1,ROW()-設定!$B$26)):INDEX($C$1:$C$13701,MAX(1,ROW()-1))),MIN(INDEX($C$1:$C$13701,MIN(13701,ROW()+1)):INDEX($C$1:$C$13701,MIN(13701,ROW()+設定!$B$26))))*10^(設定!$B$27/20)),1,0))</f>
        <v>0</v>
      </c>
      <c r="G7477" s="33" t="n">
        <f aca="false">$G7476+IF($F7477=1,1,0)</f>
        <v>4</v>
      </c>
      <c r="H7477" s="0" t="str">
        <f aca="false">IF($F7477=1,$G7477,"")</f>
        <v/>
      </c>
    </row>
    <row r="7478" customFormat="false" ht="15" hidden="false" customHeight="false" outlineLevel="0" collapsed="false">
      <c r="A7478" s="30" t="n">
        <v>1168.125</v>
      </c>
      <c r="B7478" s="31" t="n">
        <v>19.4599</v>
      </c>
      <c r="C7478" s="32" t="n">
        <f aca="false">IF($A7478="","",IF(設定!$B$21="dB",10^($B7478/20),ABS($B7478)))</f>
        <v>9.39712491662485</v>
      </c>
      <c r="D7478" s="32" t="n">
        <f aca="false">IF($A7478="","",$A7478^2)</f>
        <v>1364516.015625</v>
      </c>
      <c r="E7478" s="32" t="n">
        <f aca="false">IF($A7478="","",IF($C7478&lt;=0,"",1/$C7478^2))</f>
        <v>0.0113242643801771</v>
      </c>
      <c r="F7478" s="33" t="n">
        <f aca="false">IF(OR(ROW()-設定!$B$30&lt;2,ROW()+設定!$B$30&gt;13701,N($A7478)&lt;=0,N(INDEX($A$2:$A$13701,MIN(13700,MAX(1,ROW()-1+設定!$B$30))))&lt;=0,$A7478&lt;設定!$B$28,$A7478&gt;設定!$B$29),0,IF(AND($C7478&gt;=MAX(INDEX($C$1:$C$13701,MAX(1,ROW()-設定!$B$24)):INDEX($C$1:$C$13701,MAX(1,ROW()-1))),$C7478&gt;MAX(INDEX($C$1:$C$13701,MIN(13701,ROW()+1)):INDEX($C$1:$C$13701,MIN(13701,ROW()+設定!$B$24))),$C7478&gt;=設定!$B$32,$C7478&gt;=MAX(MIN(INDEX($C$1:$C$13701,MAX(1,ROW()-設定!$B$26)):INDEX($C$1:$C$13701,MAX(1,ROW()-1))),MIN(INDEX($C$1:$C$13701,MIN(13701,ROW()+1)):INDEX($C$1:$C$13701,MIN(13701,ROW()+設定!$B$26))))*10^(設定!$B$27/20)),1,0))</f>
        <v>0</v>
      </c>
      <c r="G7478" s="33" t="n">
        <f aca="false">$G7477+IF($F7478=1,1,0)</f>
        <v>4</v>
      </c>
      <c r="H7478" s="0" t="str">
        <f aca="false">IF($F7478=1,$G7478,"")</f>
        <v/>
      </c>
    </row>
    <row r="7479" customFormat="false" ht="15" hidden="false" customHeight="false" outlineLevel="0" collapsed="false">
      <c r="A7479" s="30" t="n">
        <v>1168.28125</v>
      </c>
      <c r="B7479" s="31" t="n">
        <v>19.4215</v>
      </c>
      <c r="C7479" s="32" t="n">
        <f aca="false">IF($A7479="","",IF(設定!$B$21="dB",10^($B7479/20),ABS($B7479)))</f>
        <v>9.35567226933829</v>
      </c>
      <c r="D7479" s="32" t="n">
        <f aca="false">IF($A7479="","",$A7479^2)</f>
        <v>1364881.07910156</v>
      </c>
      <c r="E7479" s="32" t="n">
        <f aca="false">IF($A7479="","",IF($C7479&lt;=0,"",1/$C7479^2))</f>
        <v>0.0114248366675793</v>
      </c>
      <c r="F7479" s="33" t="n">
        <f aca="false">IF(OR(ROW()-設定!$B$30&lt;2,ROW()+設定!$B$30&gt;13701,N($A7479)&lt;=0,N(INDEX($A$2:$A$13701,MIN(13700,MAX(1,ROW()-1+設定!$B$30))))&lt;=0,$A7479&lt;設定!$B$28,$A7479&gt;設定!$B$29),0,IF(AND($C7479&gt;=MAX(INDEX($C$1:$C$13701,MAX(1,ROW()-設定!$B$24)):INDEX($C$1:$C$13701,MAX(1,ROW()-1))),$C7479&gt;MAX(INDEX($C$1:$C$13701,MIN(13701,ROW()+1)):INDEX($C$1:$C$13701,MIN(13701,ROW()+設定!$B$24))),$C7479&gt;=設定!$B$32,$C7479&gt;=MAX(MIN(INDEX($C$1:$C$13701,MAX(1,ROW()-設定!$B$26)):INDEX($C$1:$C$13701,MAX(1,ROW()-1))),MIN(INDEX($C$1:$C$13701,MIN(13701,ROW()+1)):INDEX($C$1:$C$13701,MIN(13701,ROW()+設定!$B$26))))*10^(設定!$B$27/20)),1,0))</f>
        <v>0</v>
      </c>
      <c r="G7479" s="33" t="n">
        <f aca="false">$G7478+IF($F7479=1,1,0)</f>
        <v>4</v>
      </c>
      <c r="H7479" s="0" t="str">
        <f aca="false">IF($F7479=1,$G7479,"")</f>
        <v/>
      </c>
    </row>
    <row r="7480" customFormat="false" ht="15" hidden="false" customHeight="false" outlineLevel="0" collapsed="false">
      <c r="A7480" s="30" t="n">
        <v>1168.4375</v>
      </c>
      <c r="B7480" s="31" t="n">
        <v>19.3088</v>
      </c>
      <c r="C7480" s="32" t="n">
        <f aca="false">IF($A7480="","",IF(設定!$B$21="dB",10^($B7480/20),ABS($B7480)))</f>
        <v>9.23506592455033</v>
      </c>
      <c r="D7480" s="32" t="n">
        <f aca="false">IF($A7480="","",$A7480^2)</f>
        <v>1365246.19140625</v>
      </c>
      <c r="E7480" s="32" t="n">
        <f aca="false">IF($A7480="","",IF($C7480&lt;=0,"",1/$C7480^2))</f>
        <v>0.0117251929984822</v>
      </c>
      <c r="F7480" s="33" t="n">
        <f aca="false">IF(OR(ROW()-設定!$B$30&lt;2,ROW()+設定!$B$30&gt;13701,N($A7480)&lt;=0,N(INDEX($A$2:$A$13701,MIN(13700,MAX(1,ROW()-1+設定!$B$30))))&lt;=0,$A7480&lt;設定!$B$28,$A7480&gt;設定!$B$29),0,IF(AND($C7480&gt;=MAX(INDEX($C$1:$C$13701,MAX(1,ROW()-設定!$B$24)):INDEX($C$1:$C$13701,MAX(1,ROW()-1))),$C7480&gt;MAX(INDEX($C$1:$C$13701,MIN(13701,ROW()+1)):INDEX($C$1:$C$13701,MIN(13701,ROW()+設定!$B$24))),$C7480&gt;=設定!$B$32,$C7480&gt;=MAX(MIN(INDEX($C$1:$C$13701,MAX(1,ROW()-設定!$B$26)):INDEX($C$1:$C$13701,MAX(1,ROW()-1))),MIN(INDEX($C$1:$C$13701,MIN(13701,ROW()+1)):INDEX($C$1:$C$13701,MIN(13701,ROW()+設定!$B$26))))*10^(設定!$B$27/20)),1,0))</f>
        <v>0</v>
      </c>
      <c r="G7480" s="33" t="n">
        <f aca="false">$G7479+IF($F7480=1,1,0)</f>
        <v>4</v>
      </c>
      <c r="H7480" s="0" t="str">
        <f aca="false">IF($F7480=1,$G7480,"")</f>
        <v/>
      </c>
    </row>
    <row r="7481" customFormat="false" ht="15" hidden="false" customHeight="false" outlineLevel="0" collapsed="false">
      <c r="A7481" s="30" t="n">
        <v>1168.59375</v>
      </c>
      <c r="B7481" s="31" t="n">
        <v>19.2039</v>
      </c>
      <c r="C7481" s="32" t="n">
        <f aca="false">IF($A7481="","",IF(設定!$B$21="dB",10^($B7481/20),ABS($B7481)))</f>
        <v>9.12420427902349</v>
      </c>
      <c r="D7481" s="32" t="n">
        <f aca="false">IF($A7481="","",$A7481^2)</f>
        <v>1365611.35253906</v>
      </c>
      <c r="E7481" s="32" t="n">
        <f aca="false">IF($A7481="","",IF($C7481&lt;=0,"",1/$C7481^2))</f>
        <v>0.0120118527593226</v>
      </c>
      <c r="F7481" s="33" t="n">
        <f aca="false">IF(OR(ROW()-設定!$B$30&lt;2,ROW()+設定!$B$30&gt;13701,N($A7481)&lt;=0,N(INDEX($A$2:$A$13701,MIN(13700,MAX(1,ROW()-1+設定!$B$30))))&lt;=0,$A7481&lt;設定!$B$28,$A7481&gt;設定!$B$29),0,IF(AND($C7481&gt;=MAX(INDEX($C$1:$C$13701,MAX(1,ROW()-設定!$B$24)):INDEX($C$1:$C$13701,MAX(1,ROW()-1))),$C7481&gt;MAX(INDEX($C$1:$C$13701,MIN(13701,ROW()+1)):INDEX($C$1:$C$13701,MIN(13701,ROW()+設定!$B$24))),$C7481&gt;=設定!$B$32,$C7481&gt;=MAX(MIN(INDEX($C$1:$C$13701,MAX(1,ROW()-設定!$B$26)):INDEX($C$1:$C$13701,MAX(1,ROW()-1))),MIN(INDEX($C$1:$C$13701,MIN(13701,ROW()+1)):INDEX($C$1:$C$13701,MIN(13701,ROW()+設定!$B$26))))*10^(設定!$B$27/20)),1,0))</f>
        <v>0</v>
      </c>
      <c r="G7481" s="33" t="n">
        <f aca="false">$G7480+IF($F7481=1,1,0)</f>
        <v>4</v>
      </c>
      <c r="H7481" s="0" t="str">
        <f aca="false">IF($F7481=1,$G7481,"")</f>
        <v/>
      </c>
    </row>
    <row r="7482" customFormat="false" ht="15" hidden="false" customHeight="false" outlineLevel="0" collapsed="false">
      <c r="A7482" s="30" t="n">
        <v>1168.75</v>
      </c>
      <c r="B7482" s="31" t="n">
        <v>19.1532</v>
      </c>
      <c r="C7482" s="32" t="n">
        <f aca="false">IF($A7482="","",IF(設定!$B$21="dB",10^($B7482/20),ABS($B7482)))</f>
        <v>9.07110094740173</v>
      </c>
      <c r="D7482" s="32" t="n">
        <f aca="false">IF($A7482="","",$A7482^2)</f>
        <v>1365976.5625</v>
      </c>
      <c r="E7482" s="32" t="n">
        <f aca="false">IF($A7482="","",IF($C7482&lt;=0,"",1/$C7482^2))</f>
        <v>0.01215290211746</v>
      </c>
      <c r="F7482" s="33" t="n">
        <f aca="false">IF(OR(ROW()-設定!$B$30&lt;2,ROW()+設定!$B$30&gt;13701,N($A7482)&lt;=0,N(INDEX($A$2:$A$13701,MIN(13700,MAX(1,ROW()-1+設定!$B$30))))&lt;=0,$A7482&lt;設定!$B$28,$A7482&gt;設定!$B$29),0,IF(AND($C7482&gt;=MAX(INDEX($C$1:$C$13701,MAX(1,ROW()-設定!$B$24)):INDEX($C$1:$C$13701,MAX(1,ROW()-1))),$C7482&gt;MAX(INDEX($C$1:$C$13701,MIN(13701,ROW()+1)):INDEX($C$1:$C$13701,MIN(13701,ROW()+設定!$B$24))),$C7482&gt;=設定!$B$32,$C7482&gt;=MAX(MIN(INDEX($C$1:$C$13701,MAX(1,ROW()-設定!$B$26)):INDEX($C$1:$C$13701,MAX(1,ROW()-1))),MIN(INDEX($C$1:$C$13701,MIN(13701,ROW()+1)):INDEX($C$1:$C$13701,MIN(13701,ROW()+設定!$B$26))))*10^(設定!$B$27/20)),1,0))</f>
        <v>0</v>
      </c>
      <c r="G7482" s="33" t="n">
        <f aca="false">$G7481+IF($F7482=1,1,0)</f>
        <v>4</v>
      </c>
      <c r="H7482" s="0" t="str">
        <f aca="false">IF($F7482=1,$G7482,"")</f>
        <v/>
      </c>
    </row>
    <row r="7483" customFormat="false" ht="15" hidden="false" customHeight="false" outlineLevel="0" collapsed="false">
      <c r="A7483" s="30" t="n">
        <v>1168.90625</v>
      </c>
      <c r="B7483" s="31" t="n">
        <v>19.1545</v>
      </c>
      <c r="C7483" s="32" t="n">
        <f aca="false">IF($A7483="","",IF(設定!$B$21="dB",10^($B7483/20),ABS($B7483)))</f>
        <v>9.07245870282369</v>
      </c>
      <c r="D7483" s="32" t="n">
        <f aca="false">IF($A7483="","",$A7483^2)</f>
        <v>1366341.82128906</v>
      </c>
      <c r="E7483" s="32" t="n">
        <f aca="false">IF($A7483="","",IF($C7483&lt;=0,"",1/$C7483^2))</f>
        <v>0.0121492648600055</v>
      </c>
      <c r="F7483" s="33" t="n">
        <f aca="false">IF(OR(ROW()-設定!$B$30&lt;2,ROW()+設定!$B$30&gt;13701,N($A7483)&lt;=0,N(INDEX($A$2:$A$13701,MIN(13700,MAX(1,ROW()-1+設定!$B$30))))&lt;=0,$A7483&lt;設定!$B$28,$A7483&gt;設定!$B$29),0,IF(AND($C7483&gt;=MAX(INDEX($C$1:$C$13701,MAX(1,ROW()-設定!$B$24)):INDEX($C$1:$C$13701,MAX(1,ROW()-1))),$C7483&gt;MAX(INDEX($C$1:$C$13701,MIN(13701,ROW()+1)):INDEX($C$1:$C$13701,MIN(13701,ROW()+設定!$B$24))),$C7483&gt;=設定!$B$32,$C7483&gt;=MAX(MIN(INDEX($C$1:$C$13701,MAX(1,ROW()-設定!$B$26)):INDEX($C$1:$C$13701,MAX(1,ROW()-1))),MIN(INDEX($C$1:$C$13701,MIN(13701,ROW()+1)):INDEX($C$1:$C$13701,MIN(13701,ROW()+設定!$B$26))))*10^(設定!$B$27/20)),1,0))</f>
        <v>0</v>
      </c>
      <c r="G7483" s="33" t="n">
        <f aca="false">$G7482+IF($F7483=1,1,0)</f>
        <v>4</v>
      </c>
      <c r="H7483" s="0" t="str">
        <f aca="false">IF($F7483=1,$G7483,"")</f>
        <v/>
      </c>
    </row>
    <row r="7484" customFormat="false" ht="15" hidden="false" customHeight="false" outlineLevel="0" collapsed="false">
      <c r="A7484" s="30" t="n">
        <v>1169.0625</v>
      </c>
      <c r="B7484" s="31" t="n">
        <v>19.2471</v>
      </c>
      <c r="C7484" s="32" t="n">
        <f aca="false">IF($A7484="","",IF(設定!$B$21="dB",10^($B7484/20),ABS($B7484)))</f>
        <v>9.16969731154795</v>
      </c>
      <c r="D7484" s="32" t="n">
        <f aca="false">IF($A7484="","",$A7484^2)</f>
        <v>1366707.12890625</v>
      </c>
      <c r="E7484" s="32" t="n">
        <f aca="false">IF($A7484="","",IF($C7484&lt;=0,"",1/$C7484^2))</f>
        <v>0.0118929611444486</v>
      </c>
      <c r="F7484" s="33" t="n">
        <f aca="false">IF(OR(ROW()-設定!$B$30&lt;2,ROW()+設定!$B$30&gt;13701,N($A7484)&lt;=0,N(INDEX($A$2:$A$13701,MIN(13700,MAX(1,ROW()-1+設定!$B$30))))&lt;=0,$A7484&lt;設定!$B$28,$A7484&gt;設定!$B$29),0,IF(AND($C7484&gt;=MAX(INDEX($C$1:$C$13701,MAX(1,ROW()-設定!$B$24)):INDEX($C$1:$C$13701,MAX(1,ROW()-1))),$C7484&gt;MAX(INDEX($C$1:$C$13701,MIN(13701,ROW()+1)):INDEX($C$1:$C$13701,MIN(13701,ROW()+設定!$B$24))),$C7484&gt;=設定!$B$32,$C7484&gt;=MAX(MIN(INDEX($C$1:$C$13701,MAX(1,ROW()-設定!$B$26)):INDEX($C$1:$C$13701,MAX(1,ROW()-1))),MIN(INDEX($C$1:$C$13701,MIN(13701,ROW()+1)):INDEX($C$1:$C$13701,MIN(13701,ROW()+設定!$B$26))))*10^(設定!$B$27/20)),1,0))</f>
        <v>0</v>
      </c>
      <c r="G7484" s="33" t="n">
        <f aca="false">$G7483+IF($F7484=1,1,0)</f>
        <v>4</v>
      </c>
      <c r="H7484" s="0" t="str">
        <f aca="false">IF($F7484=1,$G7484,"")</f>
        <v/>
      </c>
    </row>
    <row r="7485" customFormat="false" ht="15" hidden="false" customHeight="false" outlineLevel="0" collapsed="false">
      <c r="A7485" s="30" t="n">
        <v>1169.21875</v>
      </c>
      <c r="B7485" s="31" t="n">
        <v>19.204</v>
      </c>
      <c r="C7485" s="32" t="n">
        <f aca="false">IF($A7485="","",IF(設定!$B$21="dB",10^($B7485/20),ABS($B7485)))</f>
        <v>9.12430932591198</v>
      </c>
      <c r="D7485" s="32" t="n">
        <f aca="false">IF($A7485="","",$A7485^2)</f>
        <v>1367072.48535156</v>
      </c>
      <c r="E7485" s="32" t="n">
        <f aca="false">IF($A7485="","",IF($C7485&lt;=0,"",1/$C7485^2))</f>
        <v>0.0120115761793758</v>
      </c>
      <c r="F7485" s="33" t="n">
        <f aca="false">IF(OR(ROW()-設定!$B$30&lt;2,ROW()+設定!$B$30&gt;13701,N($A7485)&lt;=0,N(INDEX($A$2:$A$13701,MIN(13700,MAX(1,ROW()-1+設定!$B$30))))&lt;=0,$A7485&lt;設定!$B$28,$A7485&gt;設定!$B$29),0,IF(AND($C7485&gt;=MAX(INDEX($C$1:$C$13701,MAX(1,ROW()-設定!$B$24)):INDEX($C$1:$C$13701,MAX(1,ROW()-1))),$C7485&gt;MAX(INDEX($C$1:$C$13701,MIN(13701,ROW()+1)):INDEX($C$1:$C$13701,MIN(13701,ROW()+設定!$B$24))),$C7485&gt;=設定!$B$32,$C7485&gt;=MAX(MIN(INDEX($C$1:$C$13701,MAX(1,ROW()-設定!$B$26)):INDEX($C$1:$C$13701,MAX(1,ROW()-1))),MIN(INDEX($C$1:$C$13701,MIN(13701,ROW()+1)):INDEX($C$1:$C$13701,MIN(13701,ROW()+設定!$B$26))))*10^(設定!$B$27/20)),1,0))</f>
        <v>0</v>
      </c>
      <c r="G7485" s="33" t="n">
        <f aca="false">$G7484+IF($F7485=1,1,0)</f>
        <v>4</v>
      </c>
      <c r="H7485" s="0" t="str">
        <f aca="false">IF($F7485=1,$G7485,"")</f>
        <v/>
      </c>
    </row>
    <row r="7486" customFormat="false" ht="15" hidden="false" customHeight="false" outlineLevel="0" collapsed="false">
      <c r="A7486" s="30" t="n">
        <v>1169.375</v>
      </c>
      <c r="B7486" s="31" t="n">
        <v>19.1441</v>
      </c>
      <c r="C7486" s="32" t="n">
        <f aca="false">IF($A7486="","",IF(設定!$B$21="dB",10^($B7486/20),ABS($B7486)))</f>
        <v>9.06160234727185</v>
      </c>
      <c r="D7486" s="32" t="n">
        <f aca="false">IF($A7486="","",$A7486^2)</f>
        <v>1367437.890625</v>
      </c>
      <c r="E7486" s="32" t="n">
        <f aca="false">IF($A7486="","",IF($C7486&lt;=0,"",1/$C7486^2))</f>
        <v>0.0121783934278125</v>
      </c>
      <c r="F7486" s="33" t="n">
        <f aca="false">IF(OR(ROW()-設定!$B$30&lt;2,ROW()+設定!$B$30&gt;13701,N($A7486)&lt;=0,N(INDEX($A$2:$A$13701,MIN(13700,MAX(1,ROW()-1+設定!$B$30))))&lt;=0,$A7486&lt;設定!$B$28,$A7486&gt;設定!$B$29),0,IF(AND($C7486&gt;=MAX(INDEX($C$1:$C$13701,MAX(1,ROW()-設定!$B$24)):INDEX($C$1:$C$13701,MAX(1,ROW()-1))),$C7486&gt;MAX(INDEX($C$1:$C$13701,MIN(13701,ROW()+1)):INDEX($C$1:$C$13701,MIN(13701,ROW()+設定!$B$24))),$C7486&gt;=設定!$B$32,$C7486&gt;=MAX(MIN(INDEX($C$1:$C$13701,MAX(1,ROW()-設定!$B$26)):INDEX($C$1:$C$13701,MAX(1,ROW()-1))),MIN(INDEX($C$1:$C$13701,MIN(13701,ROW()+1)):INDEX($C$1:$C$13701,MIN(13701,ROW()+設定!$B$26))))*10^(設定!$B$27/20)),1,0))</f>
        <v>0</v>
      </c>
      <c r="G7486" s="33" t="n">
        <f aca="false">$G7485+IF($F7486=1,1,0)</f>
        <v>4</v>
      </c>
      <c r="H7486" s="0" t="str">
        <f aca="false">IF($F7486=1,$G7486,"")</f>
        <v/>
      </c>
    </row>
    <row r="7487" customFormat="false" ht="15" hidden="false" customHeight="false" outlineLevel="0" collapsed="false">
      <c r="A7487" s="30" t="n">
        <v>1169.53125</v>
      </c>
      <c r="B7487" s="31" t="n">
        <v>19.2174</v>
      </c>
      <c r="C7487" s="32" t="n">
        <f aca="false">IF($A7487="","",IF(設定!$B$21="dB",10^($B7487/20),ABS($B7487)))</f>
        <v>9.13839655361382</v>
      </c>
      <c r="D7487" s="32" t="n">
        <f aca="false">IF($A7487="","",$A7487^2)</f>
        <v>1367803.34472656</v>
      </c>
      <c r="E7487" s="32" t="n">
        <f aca="false">IF($A7487="","",IF($C7487&lt;=0,"",1/$C7487^2))</f>
        <v>0.0119745720100689</v>
      </c>
      <c r="F7487" s="33" t="n">
        <f aca="false">IF(OR(ROW()-設定!$B$30&lt;2,ROW()+設定!$B$30&gt;13701,N($A7487)&lt;=0,N(INDEX($A$2:$A$13701,MIN(13700,MAX(1,ROW()-1+設定!$B$30))))&lt;=0,$A7487&lt;設定!$B$28,$A7487&gt;設定!$B$29),0,IF(AND($C7487&gt;=MAX(INDEX($C$1:$C$13701,MAX(1,ROW()-設定!$B$24)):INDEX($C$1:$C$13701,MAX(1,ROW()-1))),$C7487&gt;MAX(INDEX($C$1:$C$13701,MIN(13701,ROW()+1)):INDEX($C$1:$C$13701,MIN(13701,ROW()+設定!$B$24))),$C7487&gt;=設定!$B$32,$C7487&gt;=MAX(MIN(INDEX($C$1:$C$13701,MAX(1,ROW()-設定!$B$26)):INDEX($C$1:$C$13701,MAX(1,ROW()-1))),MIN(INDEX($C$1:$C$13701,MIN(13701,ROW()+1)):INDEX($C$1:$C$13701,MIN(13701,ROW()+設定!$B$26))))*10^(設定!$B$27/20)),1,0))</f>
        <v>0</v>
      </c>
      <c r="G7487" s="33" t="n">
        <f aca="false">$G7486+IF($F7487=1,1,0)</f>
        <v>4</v>
      </c>
      <c r="H7487" s="0" t="str">
        <f aca="false">IF($F7487=1,$G7487,"")</f>
        <v/>
      </c>
    </row>
    <row r="7488" customFormat="false" ht="15" hidden="false" customHeight="false" outlineLevel="0" collapsed="false">
      <c r="A7488" s="30" t="n">
        <v>1169.6875</v>
      </c>
      <c r="B7488" s="31" t="n">
        <v>19.0184</v>
      </c>
      <c r="C7488" s="32" t="n">
        <f aca="false">IF($A7488="","",IF(設定!$B$21="dB",10^($B7488/20),ABS($B7488)))</f>
        <v>8.93140945937025</v>
      </c>
      <c r="D7488" s="32" t="n">
        <f aca="false">IF($A7488="","",$A7488^2)</f>
        <v>1368168.84765625</v>
      </c>
      <c r="E7488" s="32" t="n">
        <f aca="false">IF($A7488="","",IF($C7488&lt;=0,"",1/$C7488^2))</f>
        <v>0.0125360293426562</v>
      </c>
      <c r="F7488" s="33" t="n">
        <f aca="false">IF(OR(ROW()-設定!$B$30&lt;2,ROW()+設定!$B$30&gt;13701,N($A7488)&lt;=0,N(INDEX($A$2:$A$13701,MIN(13700,MAX(1,ROW()-1+設定!$B$30))))&lt;=0,$A7488&lt;設定!$B$28,$A7488&gt;設定!$B$29),0,IF(AND($C7488&gt;=MAX(INDEX($C$1:$C$13701,MAX(1,ROW()-設定!$B$24)):INDEX($C$1:$C$13701,MAX(1,ROW()-1))),$C7488&gt;MAX(INDEX($C$1:$C$13701,MIN(13701,ROW()+1)):INDEX($C$1:$C$13701,MIN(13701,ROW()+設定!$B$24))),$C7488&gt;=設定!$B$32,$C7488&gt;=MAX(MIN(INDEX($C$1:$C$13701,MAX(1,ROW()-設定!$B$26)):INDEX($C$1:$C$13701,MAX(1,ROW()-1))),MIN(INDEX($C$1:$C$13701,MIN(13701,ROW()+1)):INDEX($C$1:$C$13701,MIN(13701,ROW()+設定!$B$26))))*10^(設定!$B$27/20)),1,0))</f>
        <v>0</v>
      </c>
      <c r="G7488" s="33" t="n">
        <f aca="false">$G7487+IF($F7488=1,1,0)</f>
        <v>4</v>
      </c>
      <c r="H7488" s="0" t="str">
        <f aca="false">IF($F7488=1,$G7488,"")</f>
        <v/>
      </c>
    </row>
    <row r="7489" customFormat="false" ht="15" hidden="false" customHeight="false" outlineLevel="0" collapsed="false">
      <c r="A7489" s="30" t="n">
        <v>1169.84375</v>
      </c>
      <c r="B7489" s="31" t="n">
        <v>18.9776</v>
      </c>
      <c r="C7489" s="32" t="n">
        <f aca="false">IF($A7489="","",IF(設定!$B$21="dB",10^($B7489/20),ABS($B7489)))</f>
        <v>8.88955456450251</v>
      </c>
      <c r="D7489" s="32" t="n">
        <f aca="false">IF($A7489="","",$A7489^2)</f>
        <v>1368534.39941406</v>
      </c>
      <c r="E7489" s="32" t="n">
        <f aca="false">IF($A7489="","",IF($C7489&lt;=0,"",1/$C7489^2))</f>
        <v>0.0126543545975969</v>
      </c>
      <c r="F7489" s="33" t="n">
        <f aca="false">IF(OR(ROW()-設定!$B$30&lt;2,ROW()+設定!$B$30&gt;13701,N($A7489)&lt;=0,N(INDEX($A$2:$A$13701,MIN(13700,MAX(1,ROW()-1+設定!$B$30))))&lt;=0,$A7489&lt;設定!$B$28,$A7489&gt;設定!$B$29),0,IF(AND($C7489&gt;=MAX(INDEX($C$1:$C$13701,MAX(1,ROW()-設定!$B$24)):INDEX($C$1:$C$13701,MAX(1,ROW()-1))),$C7489&gt;MAX(INDEX($C$1:$C$13701,MIN(13701,ROW()+1)):INDEX($C$1:$C$13701,MIN(13701,ROW()+設定!$B$24))),$C7489&gt;=設定!$B$32,$C7489&gt;=MAX(MIN(INDEX($C$1:$C$13701,MAX(1,ROW()-設定!$B$26)):INDEX($C$1:$C$13701,MAX(1,ROW()-1))),MIN(INDEX($C$1:$C$13701,MIN(13701,ROW()+1)):INDEX($C$1:$C$13701,MIN(13701,ROW()+設定!$B$26))))*10^(設定!$B$27/20)),1,0))</f>
        <v>0</v>
      </c>
      <c r="G7489" s="33" t="n">
        <f aca="false">$G7488+IF($F7489=1,1,0)</f>
        <v>4</v>
      </c>
      <c r="H7489" s="0" t="str">
        <f aca="false">IF($F7489=1,$G7489,"")</f>
        <v/>
      </c>
    </row>
    <row r="7490" customFormat="false" ht="15" hidden="false" customHeight="false" outlineLevel="0" collapsed="false">
      <c r="A7490" s="30" t="n">
        <v>1170</v>
      </c>
      <c r="B7490" s="31" t="n">
        <v>18.9444</v>
      </c>
      <c r="C7490" s="32" t="n">
        <f aca="false">IF($A7490="","",IF(設定!$B$21="dB",10^($B7490/20),ABS($B7490)))</f>
        <v>8.8556409529753</v>
      </c>
      <c r="D7490" s="32" t="n">
        <f aca="false">IF($A7490="","",$A7490^2)</f>
        <v>1368900</v>
      </c>
      <c r="E7490" s="32" t="n">
        <f aca="false">IF($A7490="","",IF($C7490&lt;=0,"",1/$C7490^2))</f>
        <v>0.0127514625574061</v>
      </c>
      <c r="F7490" s="33" t="n">
        <f aca="false">IF(OR(ROW()-設定!$B$30&lt;2,ROW()+設定!$B$30&gt;13701,N($A7490)&lt;=0,N(INDEX($A$2:$A$13701,MIN(13700,MAX(1,ROW()-1+設定!$B$30))))&lt;=0,$A7490&lt;設定!$B$28,$A7490&gt;設定!$B$29),0,IF(AND($C7490&gt;=MAX(INDEX($C$1:$C$13701,MAX(1,ROW()-設定!$B$24)):INDEX($C$1:$C$13701,MAX(1,ROW()-1))),$C7490&gt;MAX(INDEX($C$1:$C$13701,MIN(13701,ROW()+1)):INDEX($C$1:$C$13701,MIN(13701,ROW()+設定!$B$24))),$C7490&gt;=設定!$B$32,$C7490&gt;=MAX(MIN(INDEX($C$1:$C$13701,MAX(1,ROW()-設定!$B$26)):INDEX($C$1:$C$13701,MAX(1,ROW()-1))),MIN(INDEX($C$1:$C$13701,MIN(13701,ROW()+1)):INDEX($C$1:$C$13701,MIN(13701,ROW()+設定!$B$26))))*10^(設定!$B$27/20)),1,0))</f>
        <v>0</v>
      </c>
      <c r="G7490" s="33" t="n">
        <f aca="false">$G7489+IF($F7490=1,1,0)</f>
        <v>4</v>
      </c>
      <c r="H7490" s="0" t="str">
        <f aca="false">IF($F7490=1,$G7490,"")</f>
        <v/>
      </c>
    </row>
    <row r="7491" customFormat="false" ht="15" hidden="false" customHeight="false" outlineLevel="0" collapsed="false">
      <c r="A7491" s="30" t="n">
        <v>1170.15625</v>
      </c>
      <c r="B7491" s="31" t="n">
        <v>19.1361</v>
      </c>
      <c r="C7491" s="32" t="n">
        <f aca="false">IF($A7491="","",IF(設定!$B$21="dB",10^($B7491/20),ABS($B7491)))</f>
        <v>9.05326014539412</v>
      </c>
      <c r="D7491" s="32" t="n">
        <f aca="false">IF($A7491="","",$A7491^2)</f>
        <v>1369265.64941406</v>
      </c>
      <c r="E7491" s="32" t="n">
        <f aca="false">IF($A7491="","",IF($C7491&lt;=0,"",1/$C7491^2))</f>
        <v>0.0122008475321884</v>
      </c>
      <c r="F7491" s="33" t="n">
        <f aca="false">IF(OR(ROW()-設定!$B$30&lt;2,ROW()+設定!$B$30&gt;13701,N($A7491)&lt;=0,N(INDEX($A$2:$A$13701,MIN(13700,MAX(1,ROW()-1+設定!$B$30))))&lt;=0,$A7491&lt;設定!$B$28,$A7491&gt;設定!$B$29),0,IF(AND($C7491&gt;=MAX(INDEX($C$1:$C$13701,MAX(1,ROW()-設定!$B$24)):INDEX($C$1:$C$13701,MAX(1,ROW()-1))),$C7491&gt;MAX(INDEX($C$1:$C$13701,MIN(13701,ROW()+1)):INDEX($C$1:$C$13701,MIN(13701,ROW()+設定!$B$24))),$C7491&gt;=設定!$B$32,$C7491&gt;=MAX(MIN(INDEX($C$1:$C$13701,MAX(1,ROW()-設定!$B$26)):INDEX($C$1:$C$13701,MAX(1,ROW()-1))),MIN(INDEX($C$1:$C$13701,MIN(13701,ROW()+1)):INDEX($C$1:$C$13701,MIN(13701,ROW()+設定!$B$26))))*10^(設定!$B$27/20)),1,0))</f>
        <v>0</v>
      </c>
      <c r="G7491" s="33" t="n">
        <f aca="false">$G7490+IF($F7491=1,1,0)</f>
        <v>4</v>
      </c>
      <c r="H7491" s="0" t="str">
        <f aca="false">IF($F7491=1,$G7491,"")</f>
        <v/>
      </c>
    </row>
    <row r="7492" customFormat="false" ht="15" hidden="false" customHeight="false" outlineLevel="0" collapsed="false">
      <c r="A7492" s="30" t="n">
        <v>1170.3125</v>
      </c>
      <c r="B7492" s="31" t="n">
        <v>18.7118</v>
      </c>
      <c r="C7492" s="32" t="n">
        <f aca="false">IF($A7492="","",IF(設定!$B$21="dB",10^($B7492/20),ABS($B7492)))</f>
        <v>8.62164228779135</v>
      </c>
      <c r="D7492" s="32" t="n">
        <f aca="false">IF($A7492="","",$A7492^2)</f>
        <v>1369631.34765625</v>
      </c>
      <c r="E7492" s="32" t="n">
        <f aca="false">IF($A7492="","",IF($C7492&lt;=0,"",1/$C7492^2))</f>
        <v>0.01345302657199</v>
      </c>
      <c r="F7492" s="33" t="n">
        <f aca="false">IF(OR(ROW()-設定!$B$30&lt;2,ROW()+設定!$B$30&gt;13701,N($A7492)&lt;=0,N(INDEX($A$2:$A$13701,MIN(13700,MAX(1,ROW()-1+設定!$B$30))))&lt;=0,$A7492&lt;設定!$B$28,$A7492&gt;設定!$B$29),0,IF(AND($C7492&gt;=MAX(INDEX($C$1:$C$13701,MAX(1,ROW()-設定!$B$24)):INDEX($C$1:$C$13701,MAX(1,ROW()-1))),$C7492&gt;MAX(INDEX($C$1:$C$13701,MIN(13701,ROW()+1)):INDEX($C$1:$C$13701,MIN(13701,ROW()+設定!$B$24))),$C7492&gt;=設定!$B$32,$C7492&gt;=MAX(MIN(INDEX($C$1:$C$13701,MAX(1,ROW()-設定!$B$26)):INDEX($C$1:$C$13701,MAX(1,ROW()-1))),MIN(INDEX($C$1:$C$13701,MIN(13701,ROW()+1)):INDEX($C$1:$C$13701,MIN(13701,ROW()+設定!$B$26))))*10^(設定!$B$27/20)),1,0))</f>
        <v>0</v>
      </c>
      <c r="G7492" s="33" t="n">
        <f aca="false">$G7491+IF($F7492=1,1,0)</f>
        <v>4</v>
      </c>
      <c r="H7492" s="0" t="str">
        <f aca="false">IF($F7492=1,$G7492,"")</f>
        <v/>
      </c>
    </row>
    <row r="7493" customFormat="false" ht="15" hidden="false" customHeight="false" outlineLevel="0" collapsed="false">
      <c r="A7493" s="30" t="n">
        <v>1170.46875</v>
      </c>
      <c r="B7493" s="31" t="n">
        <v>18.9131</v>
      </c>
      <c r="C7493" s="32" t="n">
        <f aca="false">IF($A7493="","",IF(設定!$B$21="dB",10^($B7493/20),ABS($B7493)))</f>
        <v>8.82378667500253</v>
      </c>
      <c r="D7493" s="32" t="n">
        <f aca="false">IF($A7493="","",$A7493^2)</f>
        <v>1369997.09472656</v>
      </c>
      <c r="E7493" s="32" t="n">
        <f aca="false">IF($A7493="","",IF($C7493&lt;=0,"",1/$C7493^2))</f>
        <v>0.0128436954791042</v>
      </c>
      <c r="F7493" s="33" t="n">
        <f aca="false">IF(OR(ROW()-設定!$B$30&lt;2,ROW()+設定!$B$30&gt;13701,N($A7493)&lt;=0,N(INDEX($A$2:$A$13701,MIN(13700,MAX(1,ROW()-1+設定!$B$30))))&lt;=0,$A7493&lt;設定!$B$28,$A7493&gt;設定!$B$29),0,IF(AND($C7493&gt;=MAX(INDEX($C$1:$C$13701,MAX(1,ROW()-設定!$B$24)):INDEX($C$1:$C$13701,MAX(1,ROW()-1))),$C7493&gt;MAX(INDEX($C$1:$C$13701,MIN(13701,ROW()+1)):INDEX($C$1:$C$13701,MIN(13701,ROW()+設定!$B$24))),$C7493&gt;=設定!$B$32,$C7493&gt;=MAX(MIN(INDEX($C$1:$C$13701,MAX(1,ROW()-設定!$B$26)):INDEX($C$1:$C$13701,MAX(1,ROW()-1))),MIN(INDEX($C$1:$C$13701,MIN(13701,ROW()+1)):INDEX($C$1:$C$13701,MIN(13701,ROW()+設定!$B$26))))*10^(設定!$B$27/20)),1,0))</f>
        <v>0</v>
      </c>
      <c r="G7493" s="33" t="n">
        <f aca="false">$G7492+IF($F7493=1,1,0)</f>
        <v>4</v>
      </c>
      <c r="H7493" s="0" t="str">
        <f aca="false">IF($F7493=1,$G7493,"")</f>
        <v/>
      </c>
    </row>
    <row r="7494" customFormat="false" ht="15" hidden="false" customHeight="false" outlineLevel="0" collapsed="false">
      <c r="A7494" s="30" t="n">
        <v>1170.625</v>
      </c>
      <c r="B7494" s="31" t="n">
        <v>18.8958</v>
      </c>
      <c r="C7494" s="32" t="n">
        <f aca="false">IF($A7494="","",IF(設定!$B$21="dB",10^($B7494/20),ABS($B7494)))</f>
        <v>8.80622951091817</v>
      </c>
      <c r="D7494" s="32" t="n">
        <f aca="false">IF($A7494="","",$A7494^2)</f>
        <v>1370362.890625</v>
      </c>
      <c r="E7494" s="32" t="n">
        <f aca="false">IF($A7494="","",IF($C7494&lt;=0,"",1/$C7494^2))</f>
        <v>0.0128949600207797</v>
      </c>
      <c r="F7494" s="33" t="n">
        <f aca="false">IF(OR(ROW()-設定!$B$30&lt;2,ROW()+設定!$B$30&gt;13701,N($A7494)&lt;=0,N(INDEX($A$2:$A$13701,MIN(13700,MAX(1,ROW()-1+設定!$B$30))))&lt;=0,$A7494&lt;設定!$B$28,$A7494&gt;設定!$B$29),0,IF(AND($C7494&gt;=MAX(INDEX($C$1:$C$13701,MAX(1,ROW()-設定!$B$24)):INDEX($C$1:$C$13701,MAX(1,ROW()-1))),$C7494&gt;MAX(INDEX($C$1:$C$13701,MIN(13701,ROW()+1)):INDEX($C$1:$C$13701,MIN(13701,ROW()+設定!$B$24))),$C7494&gt;=設定!$B$32,$C7494&gt;=MAX(MIN(INDEX($C$1:$C$13701,MAX(1,ROW()-設定!$B$26)):INDEX($C$1:$C$13701,MAX(1,ROW()-1))),MIN(INDEX($C$1:$C$13701,MIN(13701,ROW()+1)):INDEX($C$1:$C$13701,MIN(13701,ROW()+設定!$B$26))))*10^(設定!$B$27/20)),1,0))</f>
        <v>0</v>
      </c>
      <c r="G7494" s="33" t="n">
        <f aca="false">$G7493+IF($F7494=1,1,0)</f>
        <v>4</v>
      </c>
      <c r="H7494" s="0" t="str">
        <f aca="false">IF($F7494=1,$G7494,"")</f>
        <v/>
      </c>
    </row>
    <row r="7495" customFormat="false" ht="15" hidden="false" customHeight="false" outlineLevel="0" collapsed="false">
      <c r="A7495" s="30" t="n">
        <v>1170.78125</v>
      </c>
      <c r="B7495" s="31" t="n">
        <v>18.8256</v>
      </c>
      <c r="C7495" s="32" t="n">
        <f aca="false">IF($A7495="","",IF(設定!$B$21="dB",10^($B7495/20),ABS($B7495)))</f>
        <v>8.73534375301244</v>
      </c>
      <c r="D7495" s="32" t="n">
        <f aca="false">IF($A7495="","",$A7495^2)</f>
        <v>1370728.73535156</v>
      </c>
      <c r="E7495" s="32" t="n">
        <f aca="false">IF($A7495="","",IF($C7495&lt;=0,"",1/$C7495^2))</f>
        <v>0.0131050897635278</v>
      </c>
      <c r="F7495" s="33" t="n">
        <f aca="false">IF(OR(ROW()-設定!$B$30&lt;2,ROW()+設定!$B$30&gt;13701,N($A7495)&lt;=0,N(INDEX($A$2:$A$13701,MIN(13700,MAX(1,ROW()-1+設定!$B$30))))&lt;=0,$A7495&lt;設定!$B$28,$A7495&gt;設定!$B$29),0,IF(AND($C7495&gt;=MAX(INDEX($C$1:$C$13701,MAX(1,ROW()-設定!$B$24)):INDEX($C$1:$C$13701,MAX(1,ROW()-1))),$C7495&gt;MAX(INDEX($C$1:$C$13701,MIN(13701,ROW()+1)):INDEX($C$1:$C$13701,MIN(13701,ROW()+設定!$B$24))),$C7495&gt;=設定!$B$32,$C7495&gt;=MAX(MIN(INDEX($C$1:$C$13701,MAX(1,ROW()-設定!$B$26)):INDEX($C$1:$C$13701,MAX(1,ROW()-1))),MIN(INDEX($C$1:$C$13701,MIN(13701,ROW()+1)):INDEX($C$1:$C$13701,MIN(13701,ROW()+設定!$B$26))))*10^(設定!$B$27/20)),1,0))</f>
        <v>0</v>
      </c>
      <c r="G7495" s="33" t="n">
        <f aca="false">$G7494+IF($F7495=1,1,0)</f>
        <v>4</v>
      </c>
      <c r="H7495" s="0" t="str">
        <f aca="false">IF($F7495=1,$G7495,"")</f>
        <v/>
      </c>
    </row>
    <row r="7496" customFormat="false" ht="15" hidden="false" customHeight="false" outlineLevel="0" collapsed="false">
      <c r="A7496" s="30" t="n">
        <v>1170.9375</v>
      </c>
      <c r="B7496" s="31" t="n">
        <v>19.0142</v>
      </c>
      <c r="C7496" s="32" t="n">
        <f aca="false">IF($A7496="","",IF(設定!$B$21="dB",10^($B7496/20),ABS($B7496)))</f>
        <v>8.92709178398603</v>
      </c>
      <c r="D7496" s="32" t="n">
        <f aca="false">IF($A7496="","",$A7496^2)</f>
        <v>1371094.62890625</v>
      </c>
      <c r="E7496" s="32" t="n">
        <f aca="false">IF($A7496="","",IF($C7496&lt;=0,"",1/$C7496^2))</f>
        <v>0.0125481586219391</v>
      </c>
      <c r="F7496" s="33" t="n">
        <f aca="false">IF(OR(ROW()-設定!$B$30&lt;2,ROW()+設定!$B$30&gt;13701,N($A7496)&lt;=0,N(INDEX($A$2:$A$13701,MIN(13700,MAX(1,ROW()-1+設定!$B$30))))&lt;=0,$A7496&lt;設定!$B$28,$A7496&gt;設定!$B$29),0,IF(AND($C7496&gt;=MAX(INDEX($C$1:$C$13701,MAX(1,ROW()-設定!$B$24)):INDEX($C$1:$C$13701,MAX(1,ROW()-1))),$C7496&gt;MAX(INDEX($C$1:$C$13701,MIN(13701,ROW()+1)):INDEX($C$1:$C$13701,MIN(13701,ROW()+設定!$B$24))),$C7496&gt;=設定!$B$32,$C7496&gt;=MAX(MIN(INDEX($C$1:$C$13701,MAX(1,ROW()-設定!$B$26)):INDEX($C$1:$C$13701,MAX(1,ROW()-1))),MIN(INDEX($C$1:$C$13701,MIN(13701,ROW()+1)):INDEX($C$1:$C$13701,MIN(13701,ROW()+設定!$B$26))))*10^(設定!$B$27/20)),1,0))</f>
        <v>0</v>
      </c>
      <c r="G7496" s="33" t="n">
        <f aca="false">$G7495+IF($F7496=1,1,0)</f>
        <v>4</v>
      </c>
      <c r="H7496" s="0" t="str">
        <f aca="false">IF($F7496=1,$G7496,"")</f>
        <v/>
      </c>
    </row>
    <row r="7497" customFormat="false" ht="15" hidden="false" customHeight="false" outlineLevel="0" collapsed="false">
      <c r="A7497" s="30" t="n">
        <v>1171.09375</v>
      </c>
      <c r="B7497" s="31" t="n">
        <v>18.8696</v>
      </c>
      <c r="C7497" s="32" t="n">
        <f aca="false">IF($A7497="","",IF(設定!$B$21="dB",10^($B7497/20),ABS($B7497)))</f>
        <v>8.77970654122728</v>
      </c>
      <c r="D7497" s="32" t="n">
        <f aca="false">IF($A7497="","",$A7497^2)</f>
        <v>1371460.57128906</v>
      </c>
      <c r="E7497" s="32" t="n">
        <f aca="false">IF($A7497="","",IF($C7497&lt;=0,"",1/$C7497^2))</f>
        <v>0.0129729875111223</v>
      </c>
      <c r="F7497" s="33" t="n">
        <f aca="false">IF(OR(ROW()-設定!$B$30&lt;2,ROW()+設定!$B$30&gt;13701,N($A7497)&lt;=0,N(INDEX($A$2:$A$13701,MIN(13700,MAX(1,ROW()-1+設定!$B$30))))&lt;=0,$A7497&lt;設定!$B$28,$A7497&gt;設定!$B$29),0,IF(AND($C7497&gt;=MAX(INDEX($C$1:$C$13701,MAX(1,ROW()-設定!$B$24)):INDEX($C$1:$C$13701,MAX(1,ROW()-1))),$C7497&gt;MAX(INDEX($C$1:$C$13701,MIN(13701,ROW()+1)):INDEX($C$1:$C$13701,MIN(13701,ROW()+設定!$B$24))),$C7497&gt;=設定!$B$32,$C7497&gt;=MAX(MIN(INDEX($C$1:$C$13701,MAX(1,ROW()-設定!$B$26)):INDEX($C$1:$C$13701,MAX(1,ROW()-1))),MIN(INDEX($C$1:$C$13701,MIN(13701,ROW()+1)):INDEX($C$1:$C$13701,MIN(13701,ROW()+設定!$B$26))))*10^(設定!$B$27/20)),1,0))</f>
        <v>0</v>
      </c>
      <c r="G7497" s="33" t="n">
        <f aca="false">$G7496+IF($F7497=1,1,0)</f>
        <v>4</v>
      </c>
      <c r="H7497" s="0" t="str">
        <f aca="false">IF($F7497=1,$G7497,"")</f>
        <v/>
      </c>
    </row>
    <row r="7498" customFormat="false" ht="15" hidden="false" customHeight="false" outlineLevel="0" collapsed="false">
      <c r="A7498" s="30" t="n">
        <v>1171.25</v>
      </c>
      <c r="B7498" s="31" t="n">
        <v>18.7982</v>
      </c>
      <c r="C7498" s="32" t="n">
        <f aca="false">IF($A7498="","",IF(設定!$B$21="dB",10^($B7498/20),ABS($B7498)))</f>
        <v>8.70783116556628</v>
      </c>
      <c r="D7498" s="32" t="n">
        <f aca="false">IF($A7498="","",$A7498^2)</f>
        <v>1371826.5625</v>
      </c>
      <c r="E7498" s="32" t="n">
        <f aca="false">IF($A7498="","",IF($C7498&lt;=0,"",1/$C7498^2))</f>
        <v>0.013188032234948</v>
      </c>
      <c r="F7498" s="33" t="n">
        <f aca="false">IF(OR(ROW()-設定!$B$30&lt;2,ROW()+設定!$B$30&gt;13701,N($A7498)&lt;=0,N(INDEX($A$2:$A$13701,MIN(13700,MAX(1,ROW()-1+設定!$B$30))))&lt;=0,$A7498&lt;設定!$B$28,$A7498&gt;設定!$B$29),0,IF(AND($C7498&gt;=MAX(INDEX($C$1:$C$13701,MAX(1,ROW()-設定!$B$24)):INDEX($C$1:$C$13701,MAX(1,ROW()-1))),$C7498&gt;MAX(INDEX($C$1:$C$13701,MIN(13701,ROW()+1)):INDEX($C$1:$C$13701,MIN(13701,ROW()+設定!$B$24))),$C7498&gt;=設定!$B$32,$C7498&gt;=MAX(MIN(INDEX($C$1:$C$13701,MAX(1,ROW()-設定!$B$26)):INDEX($C$1:$C$13701,MAX(1,ROW()-1))),MIN(INDEX($C$1:$C$13701,MIN(13701,ROW()+1)):INDEX($C$1:$C$13701,MIN(13701,ROW()+設定!$B$26))))*10^(設定!$B$27/20)),1,0))</f>
        <v>0</v>
      </c>
      <c r="G7498" s="33" t="n">
        <f aca="false">$G7497+IF($F7498=1,1,0)</f>
        <v>4</v>
      </c>
      <c r="H7498" s="0" t="str">
        <f aca="false">IF($F7498=1,$G7498,"")</f>
        <v/>
      </c>
    </row>
    <row r="7499" customFormat="false" ht="15" hidden="false" customHeight="false" outlineLevel="0" collapsed="false">
      <c r="A7499" s="30" t="n">
        <v>1171.40625</v>
      </c>
      <c r="B7499" s="31" t="n">
        <v>18.6016</v>
      </c>
      <c r="C7499" s="32" t="n">
        <f aca="false">IF($A7499="","",IF(設定!$B$21="dB",10^($B7499/20),ABS($B7499)))</f>
        <v>8.51294838064442</v>
      </c>
      <c r="D7499" s="32" t="n">
        <f aca="false">IF($A7499="","",$A7499^2)</f>
        <v>1372192.60253906</v>
      </c>
      <c r="E7499" s="32" t="n">
        <f aca="false">IF($A7499="","",IF($C7499&lt;=0,"",1/$C7499^2))</f>
        <v>0.0137987580591334</v>
      </c>
      <c r="F7499" s="33" t="n">
        <f aca="false">IF(OR(ROW()-設定!$B$30&lt;2,ROW()+設定!$B$30&gt;13701,N($A7499)&lt;=0,N(INDEX($A$2:$A$13701,MIN(13700,MAX(1,ROW()-1+設定!$B$30))))&lt;=0,$A7499&lt;設定!$B$28,$A7499&gt;設定!$B$29),0,IF(AND($C7499&gt;=MAX(INDEX($C$1:$C$13701,MAX(1,ROW()-設定!$B$24)):INDEX($C$1:$C$13701,MAX(1,ROW()-1))),$C7499&gt;MAX(INDEX($C$1:$C$13701,MIN(13701,ROW()+1)):INDEX($C$1:$C$13701,MIN(13701,ROW()+設定!$B$24))),$C7499&gt;=設定!$B$32,$C7499&gt;=MAX(MIN(INDEX($C$1:$C$13701,MAX(1,ROW()-設定!$B$26)):INDEX($C$1:$C$13701,MAX(1,ROW()-1))),MIN(INDEX($C$1:$C$13701,MIN(13701,ROW()+1)):INDEX($C$1:$C$13701,MIN(13701,ROW()+設定!$B$26))))*10^(設定!$B$27/20)),1,0))</f>
        <v>0</v>
      </c>
      <c r="G7499" s="33" t="n">
        <f aca="false">$G7498+IF($F7499=1,1,0)</f>
        <v>4</v>
      </c>
      <c r="H7499" s="0" t="str">
        <f aca="false">IF($F7499=1,$G7499,"")</f>
        <v/>
      </c>
    </row>
    <row r="7500" customFormat="false" ht="15" hidden="false" customHeight="false" outlineLevel="0" collapsed="false">
      <c r="A7500" s="30" t="n">
        <v>1171.5625</v>
      </c>
      <c r="B7500" s="31" t="n">
        <v>18.7073</v>
      </c>
      <c r="C7500" s="32" t="n">
        <f aca="false">IF($A7500="","",IF(設定!$B$21="dB",10^($B7500/20),ABS($B7500)))</f>
        <v>8.61717673002597</v>
      </c>
      <c r="D7500" s="32" t="n">
        <f aca="false">IF($A7500="","",$A7500^2)</f>
        <v>1372558.69140625</v>
      </c>
      <c r="E7500" s="32" t="n">
        <f aca="false">IF($A7500="","",IF($C7500&lt;=0,"",1/$C7500^2))</f>
        <v>0.013466973328599</v>
      </c>
      <c r="F7500" s="33" t="n">
        <f aca="false">IF(OR(ROW()-設定!$B$30&lt;2,ROW()+設定!$B$30&gt;13701,N($A7500)&lt;=0,N(INDEX($A$2:$A$13701,MIN(13700,MAX(1,ROW()-1+設定!$B$30))))&lt;=0,$A7500&lt;設定!$B$28,$A7500&gt;設定!$B$29),0,IF(AND($C7500&gt;=MAX(INDEX($C$1:$C$13701,MAX(1,ROW()-設定!$B$24)):INDEX($C$1:$C$13701,MAX(1,ROW()-1))),$C7500&gt;MAX(INDEX($C$1:$C$13701,MIN(13701,ROW()+1)):INDEX($C$1:$C$13701,MIN(13701,ROW()+設定!$B$24))),$C7500&gt;=設定!$B$32,$C7500&gt;=MAX(MIN(INDEX($C$1:$C$13701,MAX(1,ROW()-設定!$B$26)):INDEX($C$1:$C$13701,MAX(1,ROW()-1))),MIN(INDEX($C$1:$C$13701,MIN(13701,ROW()+1)):INDEX($C$1:$C$13701,MIN(13701,ROW()+設定!$B$26))))*10^(設定!$B$27/20)),1,0))</f>
        <v>0</v>
      </c>
      <c r="G7500" s="33" t="n">
        <f aca="false">$G7499+IF($F7500=1,1,0)</f>
        <v>4</v>
      </c>
      <c r="H7500" s="0" t="str">
        <f aca="false">IF($F7500=1,$G7500,"")</f>
        <v/>
      </c>
    </row>
    <row r="7501" customFormat="false" ht="15" hidden="false" customHeight="false" outlineLevel="0" collapsed="false">
      <c r="A7501" s="30" t="n">
        <v>1171.71875</v>
      </c>
      <c r="B7501" s="31" t="n">
        <v>18.5897</v>
      </c>
      <c r="C7501" s="32" t="n">
        <f aca="false">IF($A7501="","",IF(設定!$B$21="dB",10^($B7501/20),ABS($B7501)))</f>
        <v>8.50129330253516</v>
      </c>
      <c r="D7501" s="32" t="n">
        <f aca="false">IF($A7501="","",$A7501^2)</f>
        <v>1372924.82910156</v>
      </c>
      <c r="E7501" s="32" t="n">
        <f aca="false">IF($A7501="","",IF($C7501&lt;=0,"",1/$C7501^2))</f>
        <v>0.0138366195565243</v>
      </c>
      <c r="F7501" s="33" t="n">
        <f aca="false">IF(OR(ROW()-設定!$B$30&lt;2,ROW()+設定!$B$30&gt;13701,N($A7501)&lt;=0,N(INDEX($A$2:$A$13701,MIN(13700,MAX(1,ROW()-1+設定!$B$30))))&lt;=0,$A7501&lt;設定!$B$28,$A7501&gt;設定!$B$29),0,IF(AND($C7501&gt;=MAX(INDEX($C$1:$C$13701,MAX(1,ROW()-設定!$B$24)):INDEX($C$1:$C$13701,MAX(1,ROW()-1))),$C7501&gt;MAX(INDEX($C$1:$C$13701,MIN(13701,ROW()+1)):INDEX($C$1:$C$13701,MIN(13701,ROW()+設定!$B$24))),$C7501&gt;=設定!$B$32,$C7501&gt;=MAX(MIN(INDEX($C$1:$C$13701,MAX(1,ROW()-設定!$B$26)):INDEX($C$1:$C$13701,MAX(1,ROW()-1))),MIN(INDEX($C$1:$C$13701,MIN(13701,ROW()+1)):INDEX($C$1:$C$13701,MIN(13701,ROW()+設定!$B$26))))*10^(設定!$B$27/20)),1,0))</f>
        <v>0</v>
      </c>
      <c r="G7501" s="33" t="n">
        <f aca="false">$G7500+IF($F7501=1,1,0)</f>
        <v>4</v>
      </c>
      <c r="H7501" s="0" t="str">
        <f aca="false">IF($F7501=1,$G7501,"")</f>
        <v/>
      </c>
    </row>
    <row r="7502" customFormat="false" ht="15" hidden="false" customHeight="false" outlineLevel="0" collapsed="false">
      <c r="A7502" s="30" t="n">
        <v>1171.875</v>
      </c>
      <c r="B7502" s="31" t="n">
        <v>18.5987</v>
      </c>
      <c r="C7502" s="32" t="n">
        <f aca="false">IF($A7502="","",IF(設定!$B$21="dB",10^($B7502/20),ABS($B7502)))</f>
        <v>8.51010659580543</v>
      </c>
      <c r="D7502" s="32" t="n">
        <f aca="false">IF($A7502="","",$A7502^2)</f>
        <v>1373291.015625</v>
      </c>
      <c r="E7502" s="32" t="n">
        <f aca="false">IF($A7502="","",IF($C7502&lt;=0,"",1/$C7502^2))</f>
        <v>0.0138079752524164</v>
      </c>
      <c r="F7502" s="33" t="n">
        <f aca="false">IF(OR(ROW()-設定!$B$30&lt;2,ROW()+設定!$B$30&gt;13701,N($A7502)&lt;=0,N(INDEX($A$2:$A$13701,MIN(13700,MAX(1,ROW()-1+設定!$B$30))))&lt;=0,$A7502&lt;設定!$B$28,$A7502&gt;設定!$B$29),0,IF(AND($C7502&gt;=MAX(INDEX($C$1:$C$13701,MAX(1,ROW()-設定!$B$24)):INDEX($C$1:$C$13701,MAX(1,ROW()-1))),$C7502&gt;MAX(INDEX($C$1:$C$13701,MIN(13701,ROW()+1)):INDEX($C$1:$C$13701,MIN(13701,ROW()+設定!$B$24))),$C7502&gt;=設定!$B$32,$C7502&gt;=MAX(MIN(INDEX($C$1:$C$13701,MAX(1,ROW()-設定!$B$26)):INDEX($C$1:$C$13701,MAX(1,ROW()-1))),MIN(INDEX($C$1:$C$13701,MIN(13701,ROW()+1)):INDEX($C$1:$C$13701,MIN(13701,ROW()+設定!$B$26))))*10^(設定!$B$27/20)),1,0))</f>
        <v>0</v>
      </c>
      <c r="G7502" s="33" t="n">
        <f aca="false">$G7501+IF($F7502=1,1,0)</f>
        <v>4</v>
      </c>
      <c r="H7502" s="0" t="str">
        <f aca="false">IF($F7502=1,$G7502,"")</f>
        <v/>
      </c>
    </row>
    <row r="7503" customFormat="false" ht="15" hidden="false" customHeight="false" outlineLevel="0" collapsed="false">
      <c r="A7503" s="30" t="n">
        <v>1172.03125</v>
      </c>
      <c r="B7503" s="31" t="n">
        <v>18.5825</v>
      </c>
      <c r="C7503" s="32" t="n">
        <f aca="false">IF($A7503="","",IF(設定!$B$21="dB",10^($B7503/20),ABS($B7503)))</f>
        <v>8.49424924001545</v>
      </c>
      <c r="D7503" s="32" t="n">
        <f aca="false">IF($A7503="","",$A7503^2)</f>
        <v>1373657.25097656</v>
      </c>
      <c r="E7503" s="32" t="n">
        <f aca="false">IF($A7503="","",IF($C7503&lt;=0,"",1/$C7503^2))</f>
        <v>0.013859577777667</v>
      </c>
      <c r="F7503" s="33" t="n">
        <f aca="false">IF(OR(ROW()-設定!$B$30&lt;2,ROW()+設定!$B$30&gt;13701,N($A7503)&lt;=0,N(INDEX($A$2:$A$13701,MIN(13700,MAX(1,ROW()-1+設定!$B$30))))&lt;=0,$A7503&lt;設定!$B$28,$A7503&gt;設定!$B$29),0,IF(AND($C7503&gt;=MAX(INDEX($C$1:$C$13701,MAX(1,ROW()-設定!$B$24)):INDEX($C$1:$C$13701,MAX(1,ROW()-1))),$C7503&gt;MAX(INDEX($C$1:$C$13701,MIN(13701,ROW()+1)):INDEX($C$1:$C$13701,MIN(13701,ROW()+設定!$B$24))),$C7503&gt;=設定!$B$32,$C7503&gt;=MAX(MIN(INDEX($C$1:$C$13701,MAX(1,ROW()-設定!$B$26)):INDEX($C$1:$C$13701,MAX(1,ROW()-1))),MIN(INDEX($C$1:$C$13701,MIN(13701,ROW()+1)):INDEX($C$1:$C$13701,MIN(13701,ROW()+設定!$B$26))))*10^(設定!$B$27/20)),1,0))</f>
        <v>0</v>
      </c>
      <c r="G7503" s="33" t="n">
        <f aca="false">$G7502+IF($F7503=1,1,0)</f>
        <v>4</v>
      </c>
      <c r="H7503" s="0" t="str">
        <f aca="false">IF($F7503=1,$G7503,"")</f>
        <v/>
      </c>
    </row>
    <row r="7504" customFormat="false" ht="15" hidden="false" customHeight="false" outlineLevel="0" collapsed="false">
      <c r="A7504" s="30" t="n">
        <v>1172.1875</v>
      </c>
      <c r="B7504" s="31" t="n">
        <v>18.4831</v>
      </c>
      <c r="C7504" s="32" t="n">
        <f aca="false">IF($A7504="","",IF(設定!$B$21="dB",10^($B7504/20),ABS($B7504)))</f>
        <v>8.39759643838093</v>
      </c>
      <c r="D7504" s="32" t="n">
        <f aca="false">IF($A7504="","",$A7504^2)</f>
        <v>1374023.53515625</v>
      </c>
      <c r="E7504" s="32" t="n">
        <f aca="false">IF($A7504="","",IF($C7504&lt;=0,"",1/$C7504^2))</f>
        <v>0.0141804495790118</v>
      </c>
      <c r="F7504" s="33" t="n">
        <f aca="false">IF(OR(ROW()-設定!$B$30&lt;2,ROW()+設定!$B$30&gt;13701,N($A7504)&lt;=0,N(INDEX($A$2:$A$13701,MIN(13700,MAX(1,ROW()-1+設定!$B$30))))&lt;=0,$A7504&lt;設定!$B$28,$A7504&gt;設定!$B$29),0,IF(AND($C7504&gt;=MAX(INDEX($C$1:$C$13701,MAX(1,ROW()-設定!$B$24)):INDEX($C$1:$C$13701,MAX(1,ROW()-1))),$C7504&gt;MAX(INDEX($C$1:$C$13701,MIN(13701,ROW()+1)):INDEX($C$1:$C$13701,MIN(13701,ROW()+設定!$B$24))),$C7504&gt;=設定!$B$32,$C7504&gt;=MAX(MIN(INDEX($C$1:$C$13701,MAX(1,ROW()-設定!$B$26)):INDEX($C$1:$C$13701,MAX(1,ROW()-1))),MIN(INDEX($C$1:$C$13701,MIN(13701,ROW()+1)):INDEX($C$1:$C$13701,MIN(13701,ROW()+設定!$B$26))))*10^(設定!$B$27/20)),1,0))</f>
        <v>0</v>
      </c>
      <c r="G7504" s="33" t="n">
        <f aca="false">$G7503+IF($F7504=1,1,0)</f>
        <v>4</v>
      </c>
      <c r="H7504" s="0" t="str">
        <f aca="false">IF($F7504=1,$G7504,"")</f>
        <v/>
      </c>
    </row>
    <row r="7505" customFormat="false" ht="15" hidden="false" customHeight="false" outlineLevel="0" collapsed="false">
      <c r="A7505" s="30" t="n">
        <v>1172.34375</v>
      </c>
      <c r="B7505" s="31" t="n">
        <v>18.561</v>
      </c>
      <c r="C7505" s="32" t="n">
        <f aca="false">IF($A7505="","",IF(設定!$B$21="dB",10^($B7505/20),ABS($B7505)))</f>
        <v>8.47324960416413</v>
      </c>
      <c r="D7505" s="32" t="n">
        <f aca="false">IF($A7505="","",$A7505^2)</f>
        <v>1374389.86816406</v>
      </c>
      <c r="E7505" s="32" t="n">
        <f aca="false">IF($A7505="","",IF($C7505&lt;=0,"",1/$C7505^2))</f>
        <v>0.0139283605366568</v>
      </c>
      <c r="F7505" s="33" t="n">
        <f aca="false">IF(OR(ROW()-設定!$B$30&lt;2,ROW()+設定!$B$30&gt;13701,N($A7505)&lt;=0,N(INDEX($A$2:$A$13701,MIN(13700,MAX(1,ROW()-1+設定!$B$30))))&lt;=0,$A7505&lt;設定!$B$28,$A7505&gt;設定!$B$29),0,IF(AND($C7505&gt;=MAX(INDEX($C$1:$C$13701,MAX(1,ROW()-設定!$B$24)):INDEX($C$1:$C$13701,MAX(1,ROW()-1))),$C7505&gt;MAX(INDEX($C$1:$C$13701,MIN(13701,ROW()+1)):INDEX($C$1:$C$13701,MIN(13701,ROW()+設定!$B$24))),$C7505&gt;=設定!$B$32,$C7505&gt;=MAX(MIN(INDEX($C$1:$C$13701,MAX(1,ROW()-設定!$B$26)):INDEX($C$1:$C$13701,MAX(1,ROW()-1))),MIN(INDEX($C$1:$C$13701,MIN(13701,ROW()+1)):INDEX($C$1:$C$13701,MIN(13701,ROW()+設定!$B$26))))*10^(設定!$B$27/20)),1,0))</f>
        <v>0</v>
      </c>
      <c r="G7505" s="33" t="n">
        <f aca="false">$G7504+IF($F7505=1,1,0)</f>
        <v>4</v>
      </c>
      <c r="H7505" s="0" t="str">
        <f aca="false">IF($F7505=1,$G7505,"")</f>
        <v/>
      </c>
    </row>
    <row r="7506" customFormat="false" ht="15" hidden="false" customHeight="false" outlineLevel="0" collapsed="false">
      <c r="A7506" s="30" t="n">
        <v>1172.5</v>
      </c>
      <c r="B7506" s="31" t="n">
        <v>18.6261</v>
      </c>
      <c r="C7506" s="32" t="n">
        <f aca="false">IF($A7506="","",IF(設定!$B$21="dB",10^($B7506/20),ABS($B7506)))</f>
        <v>8.53699446804842</v>
      </c>
      <c r="D7506" s="32" t="n">
        <f aca="false">IF($A7506="","",$A7506^2)</f>
        <v>1374756.25</v>
      </c>
      <c r="E7506" s="32" t="n">
        <f aca="false">IF($A7506="","",IF($C7506&lt;=0,"",1/$C7506^2))</f>
        <v>0.0137211338213112</v>
      </c>
      <c r="F7506" s="33" t="n">
        <f aca="false">IF(OR(ROW()-設定!$B$30&lt;2,ROW()+設定!$B$30&gt;13701,N($A7506)&lt;=0,N(INDEX($A$2:$A$13701,MIN(13700,MAX(1,ROW()-1+設定!$B$30))))&lt;=0,$A7506&lt;設定!$B$28,$A7506&gt;設定!$B$29),0,IF(AND($C7506&gt;=MAX(INDEX($C$1:$C$13701,MAX(1,ROW()-設定!$B$24)):INDEX($C$1:$C$13701,MAX(1,ROW()-1))),$C7506&gt;MAX(INDEX($C$1:$C$13701,MIN(13701,ROW()+1)):INDEX($C$1:$C$13701,MIN(13701,ROW()+設定!$B$24))),$C7506&gt;=設定!$B$32,$C7506&gt;=MAX(MIN(INDEX($C$1:$C$13701,MAX(1,ROW()-設定!$B$26)):INDEX($C$1:$C$13701,MAX(1,ROW()-1))),MIN(INDEX($C$1:$C$13701,MIN(13701,ROW()+1)):INDEX($C$1:$C$13701,MIN(13701,ROW()+設定!$B$26))))*10^(設定!$B$27/20)),1,0))</f>
        <v>0</v>
      </c>
      <c r="G7506" s="33" t="n">
        <f aca="false">$G7505+IF($F7506=1,1,0)</f>
        <v>4</v>
      </c>
      <c r="H7506" s="0" t="str">
        <f aca="false">IF($F7506=1,$G7506,"")</f>
        <v/>
      </c>
    </row>
    <row r="7507" customFormat="false" ht="15" hidden="false" customHeight="false" outlineLevel="0" collapsed="false">
      <c r="A7507" s="30" t="n">
        <v>1172.65625</v>
      </c>
      <c r="B7507" s="31" t="n">
        <v>18.5368</v>
      </c>
      <c r="C7507" s="32" t="n">
        <f aca="false">IF($A7507="","",IF(設定!$B$21="dB",10^($B7507/20),ABS($B7507)))</f>
        <v>8.44967490282573</v>
      </c>
      <c r="D7507" s="32" t="n">
        <f aca="false">IF($A7507="","",$A7507^2)</f>
        <v>1375122.68066406</v>
      </c>
      <c r="E7507" s="32" t="n">
        <f aca="false">IF($A7507="","",IF($C7507&lt;=0,"",1/$C7507^2))</f>
        <v>0.0140061895664368</v>
      </c>
      <c r="F7507" s="33" t="n">
        <f aca="false">IF(OR(ROW()-設定!$B$30&lt;2,ROW()+設定!$B$30&gt;13701,N($A7507)&lt;=0,N(INDEX($A$2:$A$13701,MIN(13700,MAX(1,ROW()-1+設定!$B$30))))&lt;=0,$A7507&lt;設定!$B$28,$A7507&gt;設定!$B$29),0,IF(AND($C7507&gt;=MAX(INDEX($C$1:$C$13701,MAX(1,ROW()-設定!$B$24)):INDEX($C$1:$C$13701,MAX(1,ROW()-1))),$C7507&gt;MAX(INDEX($C$1:$C$13701,MIN(13701,ROW()+1)):INDEX($C$1:$C$13701,MIN(13701,ROW()+設定!$B$24))),$C7507&gt;=設定!$B$32,$C7507&gt;=MAX(MIN(INDEX($C$1:$C$13701,MAX(1,ROW()-設定!$B$26)):INDEX($C$1:$C$13701,MAX(1,ROW()-1))),MIN(INDEX($C$1:$C$13701,MIN(13701,ROW()+1)):INDEX($C$1:$C$13701,MIN(13701,ROW()+設定!$B$26))))*10^(設定!$B$27/20)),1,0))</f>
        <v>0</v>
      </c>
      <c r="G7507" s="33" t="n">
        <f aca="false">$G7506+IF($F7507=1,1,0)</f>
        <v>4</v>
      </c>
      <c r="H7507" s="0" t="str">
        <f aca="false">IF($F7507=1,$G7507,"")</f>
        <v/>
      </c>
    </row>
    <row r="7508" customFormat="false" ht="15" hidden="false" customHeight="false" outlineLevel="0" collapsed="false">
      <c r="A7508" s="30" t="n">
        <v>1172.8125</v>
      </c>
      <c r="B7508" s="31" t="n">
        <v>18.4253</v>
      </c>
      <c r="C7508" s="32" t="n">
        <f aca="false">IF($A7508="","",IF(設定!$B$21="dB",10^($B7508/20),ABS($B7508)))</f>
        <v>8.34190039646735</v>
      </c>
      <c r="D7508" s="32" t="n">
        <f aca="false">IF($A7508="","",$A7508^2)</f>
        <v>1375489.16015625</v>
      </c>
      <c r="E7508" s="32" t="n">
        <f aca="false">IF($A7508="","",IF($C7508&lt;=0,"",1/$C7508^2))</f>
        <v>0.0143704378245999</v>
      </c>
      <c r="F7508" s="33" t="n">
        <f aca="false">IF(OR(ROW()-設定!$B$30&lt;2,ROW()+設定!$B$30&gt;13701,N($A7508)&lt;=0,N(INDEX($A$2:$A$13701,MIN(13700,MAX(1,ROW()-1+設定!$B$30))))&lt;=0,$A7508&lt;設定!$B$28,$A7508&gt;設定!$B$29),0,IF(AND($C7508&gt;=MAX(INDEX($C$1:$C$13701,MAX(1,ROW()-設定!$B$24)):INDEX($C$1:$C$13701,MAX(1,ROW()-1))),$C7508&gt;MAX(INDEX($C$1:$C$13701,MIN(13701,ROW()+1)):INDEX($C$1:$C$13701,MIN(13701,ROW()+設定!$B$24))),$C7508&gt;=設定!$B$32,$C7508&gt;=MAX(MIN(INDEX($C$1:$C$13701,MAX(1,ROW()-設定!$B$26)):INDEX($C$1:$C$13701,MAX(1,ROW()-1))),MIN(INDEX($C$1:$C$13701,MIN(13701,ROW()+1)):INDEX($C$1:$C$13701,MIN(13701,ROW()+設定!$B$26))))*10^(設定!$B$27/20)),1,0))</f>
        <v>0</v>
      </c>
      <c r="G7508" s="33" t="n">
        <f aca="false">$G7507+IF($F7508=1,1,0)</f>
        <v>4</v>
      </c>
      <c r="H7508" s="0" t="str">
        <f aca="false">IF($F7508=1,$G7508,"")</f>
        <v/>
      </c>
    </row>
    <row r="7509" customFormat="false" ht="15" hidden="false" customHeight="false" outlineLevel="0" collapsed="false">
      <c r="A7509" s="30" t="n">
        <v>1172.96875</v>
      </c>
      <c r="B7509" s="31" t="n">
        <v>18.1805</v>
      </c>
      <c r="C7509" s="32" t="n">
        <f aca="false">IF($A7509="","",IF(設定!$B$21="dB",10^($B7509/20),ABS($B7509)))</f>
        <v>8.11007741868572</v>
      </c>
      <c r="D7509" s="32" t="n">
        <f aca="false">IF($A7509="","",$A7509^2)</f>
        <v>1375855.68847656</v>
      </c>
      <c r="E7509" s="32" t="n">
        <f aca="false">IF($A7509="","",IF($C7509&lt;=0,"",1/$C7509^2))</f>
        <v>0.0152037248030559</v>
      </c>
      <c r="F7509" s="33" t="n">
        <f aca="false">IF(OR(ROW()-設定!$B$30&lt;2,ROW()+設定!$B$30&gt;13701,N($A7509)&lt;=0,N(INDEX($A$2:$A$13701,MIN(13700,MAX(1,ROW()-1+設定!$B$30))))&lt;=0,$A7509&lt;設定!$B$28,$A7509&gt;設定!$B$29),0,IF(AND($C7509&gt;=MAX(INDEX($C$1:$C$13701,MAX(1,ROW()-設定!$B$24)):INDEX($C$1:$C$13701,MAX(1,ROW()-1))),$C7509&gt;MAX(INDEX($C$1:$C$13701,MIN(13701,ROW()+1)):INDEX($C$1:$C$13701,MIN(13701,ROW()+設定!$B$24))),$C7509&gt;=設定!$B$32,$C7509&gt;=MAX(MIN(INDEX($C$1:$C$13701,MAX(1,ROW()-設定!$B$26)):INDEX($C$1:$C$13701,MAX(1,ROW()-1))),MIN(INDEX($C$1:$C$13701,MIN(13701,ROW()+1)):INDEX($C$1:$C$13701,MIN(13701,ROW()+設定!$B$26))))*10^(設定!$B$27/20)),1,0))</f>
        <v>0</v>
      </c>
      <c r="G7509" s="33" t="n">
        <f aca="false">$G7508+IF($F7509=1,1,0)</f>
        <v>4</v>
      </c>
      <c r="H7509" s="0" t="str">
        <f aca="false">IF($F7509=1,$G7509,"")</f>
        <v/>
      </c>
    </row>
    <row r="7510" customFormat="false" ht="15" hidden="false" customHeight="false" outlineLevel="0" collapsed="false">
      <c r="A7510" s="30" t="n">
        <v>1173.125</v>
      </c>
      <c r="B7510" s="31" t="n">
        <v>18.4474</v>
      </c>
      <c r="C7510" s="32" t="n">
        <f aca="false">IF($A7510="","",IF(設定!$B$21="dB",10^($B7510/20),ABS($B7510)))</f>
        <v>8.36315218979966</v>
      </c>
      <c r="D7510" s="32" t="n">
        <f aca="false">IF($A7510="","",$A7510^2)</f>
        <v>1376222.265625</v>
      </c>
      <c r="E7510" s="32" t="n">
        <f aca="false">IF($A7510="","",IF($C7510&lt;=0,"",1/$C7510^2))</f>
        <v>0.0142974965360731</v>
      </c>
      <c r="F7510" s="33" t="n">
        <f aca="false">IF(OR(ROW()-設定!$B$30&lt;2,ROW()+設定!$B$30&gt;13701,N($A7510)&lt;=0,N(INDEX($A$2:$A$13701,MIN(13700,MAX(1,ROW()-1+設定!$B$30))))&lt;=0,$A7510&lt;設定!$B$28,$A7510&gt;設定!$B$29),0,IF(AND($C7510&gt;=MAX(INDEX($C$1:$C$13701,MAX(1,ROW()-設定!$B$24)):INDEX($C$1:$C$13701,MAX(1,ROW()-1))),$C7510&gt;MAX(INDEX($C$1:$C$13701,MIN(13701,ROW()+1)):INDEX($C$1:$C$13701,MIN(13701,ROW()+設定!$B$24))),$C7510&gt;=設定!$B$32,$C7510&gt;=MAX(MIN(INDEX($C$1:$C$13701,MAX(1,ROW()-設定!$B$26)):INDEX($C$1:$C$13701,MAX(1,ROW()-1))),MIN(INDEX($C$1:$C$13701,MIN(13701,ROW()+1)):INDEX($C$1:$C$13701,MIN(13701,ROW()+設定!$B$26))))*10^(設定!$B$27/20)),1,0))</f>
        <v>0</v>
      </c>
      <c r="G7510" s="33" t="n">
        <f aca="false">$G7509+IF($F7510=1,1,0)</f>
        <v>4</v>
      </c>
      <c r="H7510" s="0" t="str">
        <f aca="false">IF($F7510=1,$G7510,"")</f>
        <v/>
      </c>
    </row>
    <row r="7511" customFormat="false" ht="15" hidden="false" customHeight="false" outlineLevel="0" collapsed="false">
      <c r="A7511" s="30" t="n">
        <v>1173.28125</v>
      </c>
      <c r="B7511" s="31" t="n">
        <v>18.4148</v>
      </c>
      <c r="C7511" s="32" t="n">
        <f aca="false">IF($A7511="","",IF(設定!$B$21="dB",10^($B7511/20),ABS($B7511)))</f>
        <v>8.33182232303274</v>
      </c>
      <c r="D7511" s="32" t="n">
        <f aca="false">IF($A7511="","",$A7511^2)</f>
        <v>1376588.89160156</v>
      </c>
      <c r="E7511" s="32" t="n">
        <f aca="false">IF($A7511="","",IF($C7511&lt;=0,"",1/$C7511^2))</f>
        <v>0.0144052234722456</v>
      </c>
      <c r="F7511" s="33" t="n">
        <f aca="false">IF(OR(ROW()-設定!$B$30&lt;2,ROW()+設定!$B$30&gt;13701,N($A7511)&lt;=0,N(INDEX($A$2:$A$13701,MIN(13700,MAX(1,ROW()-1+設定!$B$30))))&lt;=0,$A7511&lt;設定!$B$28,$A7511&gt;設定!$B$29),0,IF(AND($C7511&gt;=MAX(INDEX($C$1:$C$13701,MAX(1,ROW()-設定!$B$24)):INDEX($C$1:$C$13701,MAX(1,ROW()-1))),$C7511&gt;MAX(INDEX($C$1:$C$13701,MIN(13701,ROW()+1)):INDEX($C$1:$C$13701,MIN(13701,ROW()+設定!$B$24))),$C7511&gt;=設定!$B$32,$C7511&gt;=MAX(MIN(INDEX($C$1:$C$13701,MAX(1,ROW()-設定!$B$26)):INDEX($C$1:$C$13701,MAX(1,ROW()-1))),MIN(INDEX($C$1:$C$13701,MIN(13701,ROW()+1)):INDEX($C$1:$C$13701,MIN(13701,ROW()+設定!$B$26))))*10^(設定!$B$27/20)),1,0))</f>
        <v>0</v>
      </c>
      <c r="G7511" s="33" t="n">
        <f aca="false">$G7510+IF($F7511=1,1,0)</f>
        <v>4</v>
      </c>
      <c r="H7511" s="0" t="str">
        <f aca="false">IF($F7511=1,$G7511,"")</f>
        <v/>
      </c>
    </row>
    <row r="7512" customFormat="false" ht="15" hidden="false" customHeight="false" outlineLevel="0" collapsed="false">
      <c r="A7512" s="30" t="n">
        <v>1173.4375</v>
      </c>
      <c r="B7512" s="31" t="n">
        <v>18.2594</v>
      </c>
      <c r="C7512" s="32" t="n">
        <f aca="false">IF($A7512="","",IF(設定!$B$21="dB",10^($B7512/20),ABS($B7512)))</f>
        <v>8.18408252542873</v>
      </c>
      <c r="D7512" s="32" t="n">
        <f aca="false">IF($A7512="","",$A7512^2)</f>
        <v>1376955.56640625</v>
      </c>
      <c r="E7512" s="32" t="n">
        <f aca="false">IF($A7512="","",IF($C7512&lt;=0,"",1/$C7512^2))</f>
        <v>0.0149300066099528</v>
      </c>
      <c r="F7512" s="33" t="n">
        <f aca="false">IF(OR(ROW()-設定!$B$30&lt;2,ROW()+設定!$B$30&gt;13701,N($A7512)&lt;=0,N(INDEX($A$2:$A$13701,MIN(13700,MAX(1,ROW()-1+設定!$B$30))))&lt;=0,$A7512&lt;設定!$B$28,$A7512&gt;設定!$B$29),0,IF(AND($C7512&gt;=MAX(INDEX($C$1:$C$13701,MAX(1,ROW()-設定!$B$24)):INDEX($C$1:$C$13701,MAX(1,ROW()-1))),$C7512&gt;MAX(INDEX($C$1:$C$13701,MIN(13701,ROW()+1)):INDEX($C$1:$C$13701,MIN(13701,ROW()+設定!$B$24))),$C7512&gt;=設定!$B$32,$C7512&gt;=MAX(MIN(INDEX($C$1:$C$13701,MAX(1,ROW()-設定!$B$26)):INDEX($C$1:$C$13701,MAX(1,ROW()-1))),MIN(INDEX($C$1:$C$13701,MIN(13701,ROW()+1)):INDEX($C$1:$C$13701,MIN(13701,ROW()+設定!$B$26))))*10^(設定!$B$27/20)),1,0))</f>
        <v>0</v>
      </c>
      <c r="G7512" s="33" t="n">
        <f aca="false">$G7511+IF($F7512=1,1,0)</f>
        <v>4</v>
      </c>
      <c r="H7512" s="0" t="str">
        <f aca="false">IF($F7512=1,$G7512,"")</f>
        <v/>
      </c>
    </row>
    <row r="7513" customFormat="false" ht="15" hidden="false" customHeight="false" outlineLevel="0" collapsed="false">
      <c r="A7513" s="30" t="n">
        <v>1173.59375</v>
      </c>
      <c r="B7513" s="31" t="n">
        <v>18.2001</v>
      </c>
      <c r="C7513" s="32" t="n">
        <f aca="false">IF($A7513="","",IF(設定!$B$21="dB",10^($B7513/20),ABS($B7513)))</f>
        <v>8.12839874275117</v>
      </c>
      <c r="D7513" s="32" t="n">
        <f aca="false">IF($A7513="","",$A7513^2)</f>
        <v>1377322.29003906</v>
      </c>
      <c r="E7513" s="32" t="n">
        <f aca="false">IF($A7513="","",IF($C7513&lt;=0,"",1/$C7513^2))</f>
        <v>0.0151352639780176</v>
      </c>
      <c r="F7513" s="33" t="n">
        <f aca="false">IF(OR(ROW()-設定!$B$30&lt;2,ROW()+設定!$B$30&gt;13701,N($A7513)&lt;=0,N(INDEX($A$2:$A$13701,MIN(13700,MAX(1,ROW()-1+設定!$B$30))))&lt;=0,$A7513&lt;設定!$B$28,$A7513&gt;設定!$B$29),0,IF(AND($C7513&gt;=MAX(INDEX($C$1:$C$13701,MAX(1,ROW()-設定!$B$24)):INDEX($C$1:$C$13701,MAX(1,ROW()-1))),$C7513&gt;MAX(INDEX($C$1:$C$13701,MIN(13701,ROW()+1)):INDEX($C$1:$C$13701,MIN(13701,ROW()+設定!$B$24))),$C7513&gt;=設定!$B$32,$C7513&gt;=MAX(MIN(INDEX($C$1:$C$13701,MAX(1,ROW()-設定!$B$26)):INDEX($C$1:$C$13701,MAX(1,ROW()-1))),MIN(INDEX($C$1:$C$13701,MIN(13701,ROW()+1)):INDEX($C$1:$C$13701,MIN(13701,ROW()+設定!$B$26))))*10^(設定!$B$27/20)),1,0))</f>
        <v>0</v>
      </c>
      <c r="G7513" s="33" t="n">
        <f aca="false">$G7512+IF($F7513=1,1,0)</f>
        <v>4</v>
      </c>
      <c r="H7513" s="0" t="str">
        <f aca="false">IF($F7513=1,$G7513,"")</f>
        <v/>
      </c>
    </row>
    <row r="7514" customFormat="false" ht="15" hidden="false" customHeight="false" outlineLevel="0" collapsed="false">
      <c r="A7514" s="30" t="n">
        <v>1173.75</v>
      </c>
      <c r="B7514" s="31" t="n">
        <v>18.2803</v>
      </c>
      <c r="C7514" s="32" t="n">
        <f aca="false">IF($A7514="","",IF(設定!$B$21="dB",10^($B7514/20),ABS($B7514)))</f>
        <v>8.20379878757689</v>
      </c>
      <c r="D7514" s="32" t="n">
        <f aca="false">IF($A7514="","",$A7514^2)</f>
        <v>1377689.0625</v>
      </c>
      <c r="E7514" s="32" t="n">
        <f aca="false">IF($A7514="","",IF($C7514&lt;=0,"",1/$C7514^2))</f>
        <v>0.0148583300103438</v>
      </c>
      <c r="F7514" s="33" t="n">
        <f aca="false">IF(OR(ROW()-設定!$B$30&lt;2,ROW()+設定!$B$30&gt;13701,N($A7514)&lt;=0,N(INDEX($A$2:$A$13701,MIN(13700,MAX(1,ROW()-1+設定!$B$30))))&lt;=0,$A7514&lt;設定!$B$28,$A7514&gt;設定!$B$29),0,IF(AND($C7514&gt;=MAX(INDEX($C$1:$C$13701,MAX(1,ROW()-設定!$B$24)):INDEX($C$1:$C$13701,MAX(1,ROW()-1))),$C7514&gt;MAX(INDEX($C$1:$C$13701,MIN(13701,ROW()+1)):INDEX($C$1:$C$13701,MIN(13701,ROW()+設定!$B$24))),$C7514&gt;=設定!$B$32,$C7514&gt;=MAX(MIN(INDEX($C$1:$C$13701,MAX(1,ROW()-設定!$B$26)):INDEX($C$1:$C$13701,MAX(1,ROW()-1))),MIN(INDEX($C$1:$C$13701,MIN(13701,ROW()+1)):INDEX($C$1:$C$13701,MIN(13701,ROW()+設定!$B$26))))*10^(設定!$B$27/20)),1,0))</f>
        <v>0</v>
      </c>
      <c r="G7514" s="33" t="n">
        <f aca="false">$G7513+IF($F7514=1,1,0)</f>
        <v>4</v>
      </c>
      <c r="H7514" s="0" t="str">
        <f aca="false">IF($F7514=1,$G7514,"")</f>
        <v/>
      </c>
    </row>
    <row r="7515" customFormat="false" ht="15" hidden="false" customHeight="false" outlineLevel="0" collapsed="false">
      <c r="A7515" s="30" t="n">
        <v>1173.90625</v>
      </c>
      <c r="B7515" s="31" t="n">
        <v>18.1049</v>
      </c>
      <c r="C7515" s="32" t="n">
        <f aca="false">IF($A7515="","",IF(設定!$B$21="dB",10^($B7515/20),ABS($B7515)))</f>
        <v>8.03979545950666</v>
      </c>
      <c r="D7515" s="32" t="n">
        <f aca="false">IF($A7515="","",$A7515^2)</f>
        <v>1378055.88378906</v>
      </c>
      <c r="E7515" s="32" t="n">
        <f aca="false">IF($A7515="","",IF($C7515&lt;=0,"",1/$C7515^2))</f>
        <v>0.0154707012614391</v>
      </c>
      <c r="F7515" s="33" t="n">
        <f aca="false">IF(OR(ROW()-設定!$B$30&lt;2,ROW()+設定!$B$30&gt;13701,N($A7515)&lt;=0,N(INDEX($A$2:$A$13701,MIN(13700,MAX(1,ROW()-1+設定!$B$30))))&lt;=0,$A7515&lt;設定!$B$28,$A7515&gt;設定!$B$29),0,IF(AND($C7515&gt;=MAX(INDEX($C$1:$C$13701,MAX(1,ROW()-設定!$B$24)):INDEX($C$1:$C$13701,MAX(1,ROW()-1))),$C7515&gt;MAX(INDEX($C$1:$C$13701,MIN(13701,ROW()+1)):INDEX($C$1:$C$13701,MIN(13701,ROW()+設定!$B$24))),$C7515&gt;=設定!$B$32,$C7515&gt;=MAX(MIN(INDEX($C$1:$C$13701,MAX(1,ROW()-設定!$B$26)):INDEX($C$1:$C$13701,MAX(1,ROW()-1))),MIN(INDEX($C$1:$C$13701,MIN(13701,ROW()+1)):INDEX($C$1:$C$13701,MIN(13701,ROW()+設定!$B$26))))*10^(設定!$B$27/20)),1,0))</f>
        <v>0</v>
      </c>
      <c r="G7515" s="33" t="n">
        <f aca="false">$G7514+IF($F7515=1,1,0)</f>
        <v>4</v>
      </c>
      <c r="H7515" s="0" t="str">
        <f aca="false">IF($F7515=1,$G7515,"")</f>
        <v/>
      </c>
    </row>
    <row r="7516" customFormat="false" ht="15" hidden="false" customHeight="false" outlineLevel="0" collapsed="false">
      <c r="A7516" s="30" t="n">
        <v>1174.0625</v>
      </c>
      <c r="B7516" s="31" t="n">
        <v>18.2314</v>
      </c>
      <c r="C7516" s="32" t="n">
        <f aca="false">IF($A7516="","",IF(設定!$B$21="dB",10^($B7516/20),ABS($B7516)))</f>
        <v>8.15774263812871</v>
      </c>
      <c r="D7516" s="32" t="n">
        <f aca="false">IF($A7516="","",$A7516^2)</f>
        <v>1378422.75390625</v>
      </c>
      <c r="E7516" s="32" t="n">
        <f aca="false">IF($A7516="","",IF($C7516&lt;=0,"",1/$C7516^2))</f>
        <v>0.0150265748846306</v>
      </c>
      <c r="F7516" s="33" t="n">
        <f aca="false">IF(OR(ROW()-設定!$B$30&lt;2,ROW()+設定!$B$30&gt;13701,N($A7516)&lt;=0,N(INDEX($A$2:$A$13701,MIN(13700,MAX(1,ROW()-1+設定!$B$30))))&lt;=0,$A7516&lt;設定!$B$28,$A7516&gt;設定!$B$29),0,IF(AND($C7516&gt;=MAX(INDEX($C$1:$C$13701,MAX(1,ROW()-設定!$B$24)):INDEX($C$1:$C$13701,MAX(1,ROW()-1))),$C7516&gt;MAX(INDEX($C$1:$C$13701,MIN(13701,ROW()+1)):INDEX($C$1:$C$13701,MIN(13701,ROW()+設定!$B$24))),$C7516&gt;=設定!$B$32,$C7516&gt;=MAX(MIN(INDEX($C$1:$C$13701,MAX(1,ROW()-設定!$B$26)):INDEX($C$1:$C$13701,MAX(1,ROW()-1))),MIN(INDEX($C$1:$C$13701,MIN(13701,ROW()+1)):INDEX($C$1:$C$13701,MIN(13701,ROW()+設定!$B$26))))*10^(設定!$B$27/20)),1,0))</f>
        <v>0</v>
      </c>
      <c r="G7516" s="33" t="n">
        <f aca="false">$G7515+IF($F7516=1,1,0)</f>
        <v>4</v>
      </c>
      <c r="H7516" s="0" t="str">
        <f aca="false">IF($F7516=1,$G7516,"")</f>
        <v/>
      </c>
    </row>
    <row r="7517" customFormat="false" ht="15" hidden="false" customHeight="false" outlineLevel="0" collapsed="false">
      <c r="A7517" s="30" t="n">
        <v>1174.21875</v>
      </c>
      <c r="B7517" s="31" t="n">
        <v>18.0162</v>
      </c>
      <c r="C7517" s="32" t="n">
        <f aca="false">IF($A7517="","",IF(設定!$B$21="dB",10^($B7517/20),ABS($B7517)))</f>
        <v>7.95811113914206</v>
      </c>
      <c r="D7517" s="32" t="n">
        <f aca="false">IF($A7517="","",$A7517^2)</f>
        <v>1378789.67285156</v>
      </c>
      <c r="E7517" s="32" t="n">
        <f aca="false">IF($A7517="","",IF($C7517&lt;=0,"",1/$C7517^2))</f>
        <v>0.0157899225577347</v>
      </c>
      <c r="F7517" s="33" t="n">
        <f aca="false">IF(OR(ROW()-設定!$B$30&lt;2,ROW()+設定!$B$30&gt;13701,N($A7517)&lt;=0,N(INDEX($A$2:$A$13701,MIN(13700,MAX(1,ROW()-1+設定!$B$30))))&lt;=0,$A7517&lt;設定!$B$28,$A7517&gt;設定!$B$29),0,IF(AND($C7517&gt;=MAX(INDEX($C$1:$C$13701,MAX(1,ROW()-設定!$B$24)):INDEX($C$1:$C$13701,MAX(1,ROW()-1))),$C7517&gt;MAX(INDEX($C$1:$C$13701,MIN(13701,ROW()+1)):INDEX($C$1:$C$13701,MIN(13701,ROW()+設定!$B$24))),$C7517&gt;=設定!$B$32,$C7517&gt;=MAX(MIN(INDEX($C$1:$C$13701,MAX(1,ROW()-設定!$B$26)):INDEX($C$1:$C$13701,MAX(1,ROW()-1))),MIN(INDEX($C$1:$C$13701,MIN(13701,ROW()+1)):INDEX($C$1:$C$13701,MIN(13701,ROW()+設定!$B$26))))*10^(設定!$B$27/20)),1,0))</f>
        <v>0</v>
      </c>
      <c r="G7517" s="33" t="n">
        <f aca="false">$G7516+IF($F7517=1,1,0)</f>
        <v>4</v>
      </c>
      <c r="H7517" s="0" t="str">
        <f aca="false">IF($F7517=1,$G7517,"")</f>
        <v/>
      </c>
    </row>
    <row r="7518" customFormat="false" ht="15" hidden="false" customHeight="false" outlineLevel="0" collapsed="false">
      <c r="A7518" s="30" t="n">
        <v>1174.375</v>
      </c>
      <c r="B7518" s="31" t="n">
        <v>18.0011</v>
      </c>
      <c r="C7518" s="32" t="n">
        <f aca="false">IF($A7518="","",IF(設定!$B$21="dB",10^($B7518/20),ABS($B7518)))</f>
        <v>7.94428836553737</v>
      </c>
      <c r="D7518" s="32" t="n">
        <f aca="false">IF($A7518="","",$A7518^2)</f>
        <v>1379156.640625</v>
      </c>
      <c r="E7518" s="32" t="n">
        <f aca="false">IF($A7518="","",IF($C7518&lt;=0,"",1/$C7518^2))</f>
        <v>0.0158449181463634</v>
      </c>
      <c r="F7518" s="33" t="n">
        <f aca="false">IF(OR(ROW()-設定!$B$30&lt;2,ROW()+設定!$B$30&gt;13701,N($A7518)&lt;=0,N(INDEX($A$2:$A$13701,MIN(13700,MAX(1,ROW()-1+設定!$B$30))))&lt;=0,$A7518&lt;設定!$B$28,$A7518&gt;設定!$B$29),0,IF(AND($C7518&gt;=MAX(INDEX($C$1:$C$13701,MAX(1,ROW()-設定!$B$24)):INDEX($C$1:$C$13701,MAX(1,ROW()-1))),$C7518&gt;MAX(INDEX($C$1:$C$13701,MIN(13701,ROW()+1)):INDEX($C$1:$C$13701,MIN(13701,ROW()+設定!$B$24))),$C7518&gt;=設定!$B$32,$C7518&gt;=MAX(MIN(INDEX($C$1:$C$13701,MAX(1,ROW()-設定!$B$26)):INDEX($C$1:$C$13701,MAX(1,ROW()-1))),MIN(INDEX($C$1:$C$13701,MIN(13701,ROW()+1)):INDEX($C$1:$C$13701,MIN(13701,ROW()+設定!$B$26))))*10^(設定!$B$27/20)),1,0))</f>
        <v>0</v>
      </c>
      <c r="G7518" s="33" t="n">
        <f aca="false">$G7517+IF($F7518=1,1,0)</f>
        <v>4</v>
      </c>
      <c r="H7518" s="0" t="str">
        <f aca="false">IF($F7518=1,$G7518,"")</f>
        <v/>
      </c>
    </row>
    <row r="7519" customFormat="false" ht="15" hidden="false" customHeight="false" outlineLevel="0" collapsed="false">
      <c r="A7519" s="30" t="n">
        <v>1174.53125</v>
      </c>
      <c r="B7519" s="31" t="n">
        <v>18.0624</v>
      </c>
      <c r="C7519" s="32" t="n">
        <f aca="false">IF($A7519="","",IF(設定!$B$21="dB",10^($B7519/20),ABS($B7519)))</f>
        <v>8.0005528791434</v>
      </c>
      <c r="D7519" s="32" t="n">
        <f aca="false">IF($A7519="","",$A7519^2)</f>
        <v>1379523.65722656</v>
      </c>
      <c r="E7519" s="32" t="n">
        <f aca="false">IF($A7519="","",IF($C7519&lt;=0,"",1/$C7519^2))</f>
        <v>0.0156228405397088</v>
      </c>
      <c r="F7519" s="33" t="n">
        <f aca="false">IF(OR(ROW()-設定!$B$30&lt;2,ROW()+設定!$B$30&gt;13701,N($A7519)&lt;=0,N(INDEX($A$2:$A$13701,MIN(13700,MAX(1,ROW()-1+設定!$B$30))))&lt;=0,$A7519&lt;設定!$B$28,$A7519&gt;設定!$B$29),0,IF(AND($C7519&gt;=MAX(INDEX($C$1:$C$13701,MAX(1,ROW()-設定!$B$24)):INDEX($C$1:$C$13701,MAX(1,ROW()-1))),$C7519&gt;MAX(INDEX($C$1:$C$13701,MIN(13701,ROW()+1)):INDEX($C$1:$C$13701,MIN(13701,ROW()+設定!$B$24))),$C7519&gt;=設定!$B$32,$C7519&gt;=MAX(MIN(INDEX($C$1:$C$13701,MAX(1,ROW()-設定!$B$26)):INDEX($C$1:$C$13701,MAX(1,ROW()-1))),MIN(INDEX($C$1:$C$13701,MIN(13701,ROW()+1)):INDEX($C$1:$C$13701,MIN(13701,ROW()+設定!$B$26))))*10^(設定!$B$27/20)),1,0))</f>
        <v>0</v>
      </c>
      <c r="G7519" s="33" t="n">
        <f aca="false">$G7518+IF($F7519=1,1,0)</f>
        <v>4</v>
      </c>
      <c r="H7519" s="0" t="str">
        <f aca="false">IF($F7519=1,$G7519,"")</f>
        <v/>
      </c>
    </row>
    <row r="7520" customFormat="false" ht="15" hidden="false" customHeight="false" outlineLevel="0" collapsed="false">
      <c r="A7520" s="30" t="n">
        <v>1174.6875</v>
      </c>
      <c r="B7520" s="31" t="n">
        <v>17.8858</v>
      </c>
      <c r="C7520" s="32" t="n">
        <f aca="false">IF($A7520="","",IF(設定!$B$21="dB",10^($B7520/20),ABS($B7520)))</f>
        <v>7.83952952357557</v>
      </c>
      <c r="D7520" s="32" t="n">
        <f aca="false">IF($A7520="","",$A7520^2)</f>
        <v>1379890.72265625</v>
      </c>
      <c r="E7520" s="32" t="n">
        <f aca="false">IF($A7520="","",IF($C7520&lt;=0,"",1/$C7520^2))</f>
        <v>0.0162712156116658</v>
      </c>
      <c r="F7520" s="33" t="n">
        <f aca="false">IF(OR(ROW()-設定!$B$30&lt;2,ROW()+設定!$B$30&gt;13701,N($A7520)&lt;=0,N(INDEX($A$2:$A$13701,MIN(13700,MAX(1,ROW()-1+設定!$B$30))))&lt;=0,$A7520&lt;設定!$B$28,$A7520&gt;設定!$B$29),0,IF(AND($C7520&gt;=MAX(INDEX($C$1:$C$13701,MAX(1,ROW()-設定!$B$24)):INDEX($C$1:$C$13701,MAX(1,ROW()-1))),$C7520&gt;MAX(INDEX($C$1:$C$13701,MIN(13701,ROW()+1)):INDEX($C$1:$C$13701,MIN(13701,ROW()+設定!$B$24))),$C7520&gt;=設定!$B$32,$C7520&gt;=MAX(MIN(INDEX($C$1:$C$13701,MAX(1,ROW()-設定!$B$26)):INDEX($C$1:$C$13701,MAX(1,ROW()-1))),MIN(INDEX($C$1:$C$13701,MIN(13701,ROW()+1)):INDEX($C$1:$C$13701,MIN(13701,ROW()+設定!$B$26))))*10^(設定!$B$27/20)),1,0))</f>
        <v>0</v>
      </c>
      <c r="G7520" s="33" t="n">
        <f aca="false">$G7519+IF($F7520=1,1,0)</f>
        <v>4</v>
      </c>
      <c r="H7520" s="0" t="str">
        <f aca="false">IF($F7520=1,$G7520,"")</f>
        <v/>
      </c>
    </row>
    <row r="7521" customFormat="false" ht="15" hidden="false" customHeight="false" outlineLevel="0" collapsed="false">
      <c r="A7521" s="30" t="n">
        <v>1174.84375</v>
      </c>
      <c r="B7521" s="31" t="n">
        <v>17.9995</v>
      </c>
      <c r="C7521" s="32" t="n">
        <f aca="false">IF($A7521="","",IF(設定!$B$21="dB",10^($B7521/20),ABS($B7521)))</f>
        <v>7.94282510831528</v>
      </c>
      <c r="D7521" s="32" t="n">
        <f aca="false">IF($A7521="","",$A7521^2)</f>
        <v>1380257.83691406</v>
      </c>
      <c r="E7521" s="32" t="n">
        <f aca="false">IF($A7521="","",IF($C7521&lt;=0,"",1/$C7521^2))</f>
        <v>0.0158507567053714</v>
      </c>
      <c r="F7521" s="33" t="n">
        <f aca="false">IF(OR(ROW()-設定!$B$30&lt;2,ROW()+設定!$B$30&gt;13701,N($A7521)&lt;=0,N(INDEX($A$2:$A$13701,MIN(13700,MAX(1,ROW()-1+設定!$B$30))))&lt;=0,$A7521&lt;設定!$B$28,$A7521&gt;設定!$B$29),0,IF(AND($C7521&gt;=MAX(INDEX($C$1:$C$13701,MAX(1,ROW()-設定!$B$24)):INDEX($C$1:$C$13701,MAX(1,ROW()-1))),$C7521&gt;MAX(INDEX($C$1:$C$13701,MIN(13701,ROW()+1)):INDEX($C$1:$C$13701,MIN(13701,ROW()+設定!$B$24))),$C7521&gt;=設定!$B$32,$C7521&gt;=MAX(MIN(INDEX($C$1:$C$13701,MAX(1,ROW()-設定!$B$26)):INDEX($C$1:$C$13701,MAX(1,ROW()-1))),MIN(INDEX($C$1:$C$13701,MIN(13701,ROW()+1)):INDEX($C$1:$C$13701,MIN(13701,ROW()+設定!$B$26))))*10^(設定!$B$27/20)),1,0))</f>
        <v>0</v>
      </c>
      <c r="G7521" s="33" t="n">
        <f aca="false">$G7520+IF($F7521=1,1,0)</f>
        <v>4</v>
      </c>
      <c r="H7521" s="0" t="str">
        <f aca="false">IF($F7521=1,$G7521,"")</f>
        <v/>
      </c>
    </row>
    <row r="7522" customFormat="false" ht="15" hidden="false" customHeight="false" outlineLevel="0" collapsed="false">
      <c r="A7522" s="30" t="n">
        <v>1175</v>
      </c>
      <c r="B7522" s="31" t="n">
        <v>18.0205</v>
      </c>
      <c r="C7522" s="32" t="n">
        <f aca="false">IF($A7522="","",IF(設定!$B$21="dB",10^($B7522/20),ABS($B7522)))</f>
        <v>7.96205182352753</v>
      </c>
      <c r="D7522" s="32" t="n">
        <f aca="false">IF($A7522="","",$A7522^2)</f>
        <v>1380625</v>
      </c>
      <c r="E7522" s="32" t="n">
        <f aca="false">IF($A7522="","",IF($C7522&lt;=0,"",1/$C7522^2))</f>
        <v>0.0157742965094476</v>
      </c>
      <c r="F7522" s="33" t="n">
        <f aca="false">IF(OR(ROW()-設定!$B$30&lt;2,ROW()+設定!$B$30&gt;13701,N($A7522)&lt;=0,N(INDEX($A$2:$A$13701,MIN(13700,MAX(1,ROW()-1+設定!$B$30))))&lt;=0,$A7522&lt;設定!$B$28,$A7522&gt;設定!$B$29),0,IF(AND($C7522&gt;=MAX(INDEX($C$1:$C$13701,MAX(1,ROW()-設定!$B$24)):INDEX($C$1:$C$13701,MAX(1,ROW()-1))),$C7522&gt;MAX(INDEX($C$1:$C$13701,MIN(13701,ROW()+1)):INDEX($C$1:$C$13701,MIN(13701,ROW()+設定!$B$24))),$C7522&gt;=設定!$B$32,$C7522&gt;=MAX(MIN(INDEX($C$1:$C$13701,MAX(1,ROW()-設定!$B$26)):INDEX($C$1:$C$13701,MAX(1,ROW()-1))),MIN(INDEX($C$1:$C$13701,MIN(13701,ROW()+1)):INDEX($C$1:$C$13701,MIN(13701,ROW()+設定!$B$26))))*10^(設定!$B$27/20)),1,0))</f>
        <v>0</v>
      </c>
      <c r="G7522" s="33" t="n">
        <f aca="false">$G7521+IF($F7522=1,1,0)</f>
        <v>4</v>
      </c>
      <c r="H7522" s="0" t="str">
        <f aca="false">IF($F7522=1,$G7522,"")</f>
        <v/>
      </c>
    </row>
    <row r="7523" customFormat="false" ht="15" hidden="false" customHeight="false" outlineLevel="0" collapsed="false">
      <c r="A7523" s="30" t="n">
        <v>1175.15625</v>
      </c>
      <c r="B7523" s="31" t="n">
        <v>17.8078</v>
      </c>
      <c r="C7523" s="32" t="n">
        <f aca="false">IF($A7523="","",IF(設定!$B$21="dB",10^($B7523/20),ABS($B7523)))</f>
        <v>7.76944505977798</v>
      </c>
      <c r="D7523" s="32" t="n">
        <f aca="false">IF($A7523="","",$A7523^2)</f>
        <v>1380992.21191406</v>
      </c>
      <c r="E7523" s="32" t="n">
        <f aca="false">IF($A7523="","",IF($C7523&lt;=0,"",1/$C7523^2))</f>
        <v>0.0165660893722229</v>
      </c>
      <c r="F7523" s="33" t="n">
        <f aca="false">IF(OR(ROW()-設定!$B$30&lt;2,ROW()+設定!$B$30&gt;13701,N($A7523)&lt;=0,N(INDEX($A$2:$A$13701,MIN(13700,MAX(1,ROW()-1+設定!$B$30))))&lt;=0,$A7523&lt;設定!$B$28,$A7523&gt;設定!$B$29),0,IF(AND($C7523&gt;=MAX(INDEX($C$1:$C$13701,MAX(1,ROW()-設定!$B$24)):INDEX($C$1:$C$13701,MAX(1,ROW()-1))),$C7523&gt;MAX(INDEX($C$1:$C$13701,MIN(13701,ROW()+1)):INDEX($C$1:$C$13701,MIN(13701,ROW()+設定!$B$24))),$C7523&gt;=設定!$B$32,$C7523&gt;=MAX(MIN(INDEX($C$1:$C$13701,MAX(1,ROW()-設定!$B$26)):INDEX($C$1:$C$13701,MAX(1,ROW()-1))),MIN(INDEX($C$1:$C$13701,MIN(13701,ROW()+1)):INDEX($C$1:$C$13701,MIN(13701,ROW()+設定!$B$26))))*10^(設定!$B$27/20)),1,0))</f>
        <v>0</v>
      </c>
      <c r="G7523" s="33" t="n">
        <f aca="false">$G7522+IF($F7523=1,1,0)</f>
        <v>4</v>
      </c>
      <c r="H7523" s="0" t="str">
        <f aca="false">IF($F7523=1,$G7523,"")</f>
        <v/>
      </c>
    </row>
    <row r="7524" customFormat="false" ht="15" hidden="false" customHeight="false" outlineLevel="0" collapsed="false">
      <c r="A7524" s="30" t="n">
        <v>1175.3125</v>
      </c>
      <c r="B7524" s="31" t="n">
        <v>17.9974</v>
      </c>
      <c r="C7524" s="32" t="n">
        <f aca="false">IF($A7524="","",IF(設定!$B$21="dB",10^($B7524/20),ABS($B7524)))</f>
        <v>7.94090499221672</v>
      </c>
      <c r="D7524" s="32" t="n">
        <f aca="false">IF($A7524="","",$A7524^2)</f>
        <v>1381359.47265625</v>
      </c>
      <c r="E7524" s="32" t="n">
        <f aca="false">IF($A7524="","",IF($C7524&lt;=0,"",1/$C7524^2))</f>
        <v>0.0158584230791137</v>
      </c>
      <c r="F7524" s="33" t="n">
        <f aca="false">IF(OR(ROW()-設定!$B$30&lt;2,ROW()+設定!$B$30&gt;13701,N($A7524)&lt;=0,N(INDEX($A$2:$A$13701,MIN(13700,MAX(1,ROW()-1+設定!$B$30))))&lt;=0,$A7524&lt;設定!$B$28,$A7524&gt;設定!$B$29),0,IF(AND($C7524&gt;=MAX(INDEX($C$1:$C$13701,MAX(1,ROW()-設定!$B$24)):INDEX($C$1:$C$13701,MAX(1,ROW()-1))),$C7524&gt;MAX(INDEX($C$1:$C$13701,MIN(13701,ROW()+1)):INDEX($C$1:$C$13701,MIN(13701,ROW()+設定!$B$24))),$C7524&gt;=設定!$B$32,$C7524&gt;=MAX(MIN(INDEX($C$1:$C$13701,MAX(1,ROW()-設定!$B$26)):INDEX($C$1:$C$13701,MAX(1,ROW()-1))),MIN(INDEX($C$1:$C$13701,MIN(13701,ROW()+1)):INDEX($C$1:$C$13701,MIN(13701,ROW()+設定!$B$26))))*10^(設定!$B$27/20)),1,0))</f>
        <v>0</v>
      </c>
      <c r="G7524" s="33" t="n">
        <f aca="false">$G7523+IF($F7524=1,1,0)</f>
        <v>4</v>
      </c>
      <c r="H7524" s="0" t="str">
        <f aca="false">IF($F7524=1,$G7524,"")</f>
        <v/>
      </c>
    </row>
    <row r="7525" customFormat="false" ht="15" hidden="false" customHeight="false" outlineLevel="0" collapsed="false">
      <c r="A7525" s="30" t="n">
        <v>1175.46875</v>
      </c>
      <c r="B7525" s="31" t="n">
        <v>17.8212</v>
      </c>
      <c r="C7525" s="32" t="n">
        <f aca="false">IF($A7525="","",IF(設定!$B$21="dB",10^($B7525/20),ABS($B7525)))</f>
        <v>7.78144048187127</v>
      </c>
      <c r="D7525" s="32" t="n">
        <f aca="false">IF($A7525="","",$A7525^2)</f>
        <v>1381726.78222656</v>
      </c>
      <c r="E7525" s="32" t="n">
        <f aca="false">IF($A7525="","",IF($C7525&lt;=0,"",1/$C7525^2))</f>
        <v>0.0165150540737135</v>
      </c>
      <c r="F7525" s="33" t="n">
        <f aca="false">IF(OR(ROW()-設定!$B$30&lt;2,ROW()+設定!$B$30&gt;13701,N($A7525)&lt;=0,N(INDEX($A$2:$A$13701,MIN(13700,MAX(1,ROW()-1+設定!$B$30))))&lt;=0,$A7525&lt;設定!$B$28,$A7525&gt;設定!$B$29),0,IF(AND($C7525&gt;=MAX(INDEX($C$1:$C$13701,MAX(1,ROW()-設定!$B$24)):INDEX($C$1:$C$13701,MAX(1,ROW()-1))),$C7525&gt;MAX(INDEX($C$1:$C$13701,MIN(13701,ROW()+1)):INDEX($C$1:$C$13701,MIN(13701,ROW()+設定!$B$24))),$C7525&gt;=設定!$B$32,$C7525&gt;=MAX(MIN(INDEX($C$1:$C$13701,MAX(1,ROW()-設定!$B$26)):INDEX($C$1:$C$13701,MAX(1,ROW()-1))),MIN(INDEX($C$1:$C$13701,MIN(13701,ROW()+1)):INDEX($C$1:$C$13701,MIN(13701,ROW()+設定!$B$26))))*10^(設定!$B$27/20)),1,0))</f>
        <v>0</v>
      </c>
      <c r="G7525" s="33" t="n">
        <f aca="false">$G7524+IF($F7525=1,1,0)</f>
        <v>4</v>
      </c>
      <c r="H7525" s="0" t="str">
        <f aca="false">IF($F7525=1,$G7525,"")</f>
        <v/>
      </c>
    </row>
    <row r="7526" customFormat="false" ht="15" hidden="false" customHeight="false" outlineLevel="0" collapsed="false">
      <c r="A7526" s="30" t="n">
        <v>1175.625</v>
      </c>
      <c r="B7526" s="31" t="n">
        <v>17.8995</v>
      </c>
      <c r="C7526" s="32" t="n">
        <f aca="false">IF($A7526="","",IF(設定!$B$21="dB",10^($B7526/20),ABS($B7526)))</f>
        <v>7.85190434114391</v>
      </c>
      <c r="D7526" s="32" t="n">
        <f aca="false">IF($A7526="","",$A7526^2)</f>
        <v>1382094.140625</v>
      </c>
      <c r="E7526" s="32" t="n">
        <f aca="false">IF($A7526="","",IF($C7526&lt;=0,"",1/$C7526^2))</f>
        <v>0.0162199682589538</v>
      </c>
      <c r="F7526" s="33" t="n">
        <f aca="false">IF(OR(ROW()-設定!$B$30&lt;2,ROW()+設定!$B$30&gt;13701,N($A7526)&lt;=0,N(INDEX($A$2:$A$13701,MIN(13700,MAX(1,ROW()-1+設定!$B$30))))&lt;=0,$A7526&lt;設定!$B$28,$A7526&gt;設定!$B$29),0,IF(AND($C7526&gt;=MAX(INDEX($C$1:$C$13701,MAX(1,ROW()-設定!$B$24)):INDEX($C$1:$C$13701,MAX(1,ROW()-1))),$C7526&gt;MAX(INDEX($C$1:$C$13701,MIN(13701,ROW()+1)):INDEX($C$1:$C$13701,MIN(13701,ROW()+設定!$B$24))),$C7526&gt;=設定!$B$32,$C7526&gt;=MAX(MIN(INDEX($C$1:$C$13701,MAX(1,ROW()-設定!$B$26)):INDEX($C$1:$C$13701,MAX(1,ROW()-1))),MIN(INDEX($C$1:$C$13701,MIN(13701,ROW()+1)):INDEX($C$1:$C$13701,MIN(13701,ROW()+設定!$B$26))))*10^(設定!$B$27/20)),1,0))</f>
        <v>0</v>
      </c>
      <c r="G7526" s="33" t="n">
        <f aca="false">$G7525+IF($F7526=1,1,0)</f>
        <v>4</v>
      </c>
      <c r="H7526" s="0" t="str">
        <f aca="false">IF($F7526=1,$G7526,"")</f>
        <v/>
      </c>
    </row>
    <row r="7527" customFormat="false" ht="15" hidden="false" customHeight="false" outlineLevel="0" collapsed="false">
      <c r="A7527" s="30" t="n">
        <v>1175.78125</v>
      </c>
      <c r="B7527" s="31" t="n">
        <v>17.8368</v>
      </c>
      <c r="C7527" s="32" t="n">
        <f aca="false">IF($A7527="","",IF(設定!$B$21="dB",10^($B7527/20),ABS($B7527)))</f>
        <v>7.79542863409372</v>
      </c>
      <c r="D7527" s="32" t="n">
        <f aca="false">IF($A7527="","",$A7527^2)</f>
        <v>1382461.54785156</v>
      </c>
      <c r="E7527" s="32" t="n">
        <f aca="false">IF($A7527="","",IF($C7527&lt;=0,"",1/$C7527^2))</f>
        <v>0.0164558378756261</v>
      </c>
      <c r="F7527" s="33" t="n">
        <f aca="false">IF(OR(ROW()-設定!$B$30&lt;2,ROW()+設定!$B$30&gt;13701,N($A7527)&lt;=0,N(INDEX($A$2:$A$13701,MIN(13700,MAX(1,ROW()-1+設定!$B$30))))&lt;=0,$A7527&lt;設定!$B$28,$A7527&gt;設定!$B$29),0,IF(AND($C7527&gt;=MAX(INDEX($C$1:$C$13701,MAX(1,ROW()-設定!$B$24)):INDEX($C$1:$C$13701,MAX(1,ROW()-1))),$C7527&gt;MAX(INDEX($C$1:$C$13701,MIN(13701,ROW()+1)):INDEX($C$1:$C$13701,MIN(13701,ROW()+設定!$B$24))),$C7527&gt;=設定!$B$32,$C7527&gt;=MAX(MIN(INDEX($C$1:$C$13701,MAX(1,ROW()-設定!$B$26)):INDEX($C$1:$C$13701,MAX(1,ROW()-1))),MIN(INDEX($C$1:$C$13701,MIN(13701,ROW()+1)):INDEX($C$1:$C$13701,MIN(13701,ROW()+設定!$B$26))))*10^(設定!$B$27/20)),1,0))</f>
        <v>0</v>
      </c>
      <c r="G7527" s="33" t="n">
        <f aca="false">$G7526+IF($F7527=1,1,0)</f>
        <v>4</v>
      </c>
      <c r="H7527" s="0" t="str">
        <f aca="false">IF($F7527=1,$G7527,"")</f>
        <v/>
      </c>
    </row>
    <row r="7528" customFormat="false" ht="15" hidden="false" customHeight="false" outlineLevel="0" collapsed="false">
      <c r="A7528" s="30" t="n">
        <v>1175.9375</v>
      </c>
      <c r="B7528" s="31" t="n">
        <v>17.7401</v>
      </c>
      <c r="C7528" s="32" t="n">
        <f aca="false">IF($A7528="","",IF(設定!$B$21="dB",10^($B7528/20),ABS($B7528)))</f>
        <v>7.70912344469701</v>
      </c>
      <c r="D7528" s="32" t="n">
        <f aca="false">IF($A7528="","",$A7528^2)</f>
        <v>1382829.00390625</v>
      </c>
      <c r="E7528" s="32" t="n">
        <f aca="false">IF($A7528="","",IF($C7528&lt;=0,"",1/$C7528^2))</f>
        <v>0.0168263531651444</v>
      </c>
      <c r="F7528" s="33" t="n">
        <f aca="false">IF(OR(ROW()-設定!$B$30&lt;2,ROW()+設定!$B$30&gt;13701,N($A7528)&lt;=0,N(INDEX($A$2:$A$13701,MIN(13700,MAX(1,ROW()-1+設定!$B$30))))&lt;=0,$A7528&lt;設定!$B$28,$A7528&gt;設定!$B$29),0,IF(AND($C7528&gt;=MAX(INDEX($C$1:$C$13701,MAX(1,ROW()-設定!$B$24)):INDEX($C$1:$C$13701,MAX(1,ROW()-1))),$C7528&gt;MAX(INDEX($C$1:$C$13701,MIN(13701,ROW()+1)):INDEX($C$1:$C$13701,MIN(13701,ROW()+設定!$B$24))),$C7528&gt;=設定!$B$32,$C7528&gt;=MAX(MIN(INDEX($C$1:$C$13701,MAX(1,ROW()-設定!$B$26)):INDEX($C$1:$C$13701,MAX(1,ROW()-1))),MIN(INDEX($C$1:$C$13701,MIN(13701,ROW()+1)):INDEX($C$1:$C$13701,MIN(13701,ROW()+設定!$B$26))))*10^(設定!$B$27/20)),1,0))</f>
        <v>0</v>
      </c>
      <c r="G7528" s="33" t="n">
        <f aca="false">$G7527+IF($F7528=1,1,0)</f>
        <v>4</v>
      </c>
      <c r="H7528" s="0" t="str">
        <f aca="false">IF($F7528=1,$G7528,"")</f>
        <v/>
      </c>
    </row>
    <row r="7529" customFormat="false" ht="15" hidden="false" customHeight="false" outlineLevel="0" collapsed="false">
      <c r="A7529" s="30" t="n">
        <v>1176.09375</v>
      </c>
      <c r="B7529" s="31" t="n">
        <v>17.7032</v>
      </c>
      <c r="C7529" s="32" t="n">
        <f aca="false">IF($A7529="","",IF(設定!$B$21="dB",10^($B7529/20),ABS($B7529)))</f>
        <v>7.67644247864877</v>
      </c>
      <c r="D7529" s="32" t="n">
        <f aca="false">IF($A7529="","",$A7529^2)</f>
        <v>1383196.50878906</v>
      </c>
      <c r="E7529" s="32" t="n">
        <f aca="false">IF($A7529="","",IF($C7529&lt;=0,"",1/$C7529^2))</f>
        <v>0.0169699280118308</v>
      </c>
      <c r="F7529" s="33" t="n">
        <f aca="false">IF(OR(ROW()-設定!$B$30&lt;2,ROW()+設定!$B$30&gt;13701,N($A7529)&lt;=0,N(INDEX($A$2:$A$13701,MIN(13700,MAX(1,ROW()-1+設定!$B$30))))&lt;=0,$A7529&lt;設定!$B$28,$A7529&gt;設定!$B$29),0,IF(AND($C7529&gt;=MAX(INDEX($C$1:$C$13701,MAX(1,ROW()-設定!$B$24)):INDEX($C$1:$C$13701,MAX(1,ROW()-1))),$C7529&gt;MAX(INDEX($C$1:$C$13701,MIN(13701,ROW()+1)):INDEX($C$1:$C$13701,MIN(13701,ROW()+設定!$B$24))),$C7529&gt;=設定!$B$32,$C7529&gt;=MAX(MIN(INDEX($C$1:$C$13701,MAX(1,ROW()-設定!$B$26)):INDEX($C$1:$C$13701,MAX(1,ROW()-1))),MIN(INDEX($C$1:$C$13701,MIN(13701,ROW()+1)):INDEX($C$1:$C$13701,MIN(13701,ROW()+設定!$B$26))))*10^(設定!$B$27/20)),1,0))</f>
        <v>0</v>
      </c>
      <c r="G7529" s="33" t="n">
        <f aca="false">$G7528+IF($F7529=1,1,0)</f>
        <v>4</v>
      </c>
      <c r="H7529" s="0" t="str">
        <f aca="false">IF($F7529=1,$G7529,"")</f>
        <v/>
      </c>
    </row>
    <row r="7530" customFormat="false" ht="15" hidden="false" customHeight="false" outlineLevel="0" collapsed="false">
      <c r="A7530" s="30" t="n">
        <v>1176.25</v>
      </c>
      <c r="B7530" s="31" t="n">
        <v>17.5556</v>
      </c>
      <c r="C7530" s="32" t="n">
        <f aca="false">IF($A7530="","",IF(設定!$B$21="dB",10^($B7530/20),ABS($B7530)))</f>
        <v>7.54709818428294</v>
      </c>
      <c r="D7530" s="32" t="n">
        <f aca="false">IF($A7530="","",$A7530^2)</f>
        <v>1383564.0625</v>
      </c>
      <c r="E7530" s="32" t="n">
        <f aca="false">IF($A7530="","",IF($C7530&lt;=0,"",1/$C7530^2))</f>
        <v>0.0175565832428224</v>
      </c>
      <c r="F7530" s="33" t="n">
        <f aca="false">IF(OR(ROW()-設定!$B$30&lt;2,ROW()+設定!$B$30&gt;13701,N($A7530)&lt;=0,N(INDEX($A$2:$A$13701,MIN(13700,MAX(1,ROW()-1+設定!$B$30))))&lt;=0,$A7530&lt;設定!$B$28,$A7530&gt;設定!$B$29),0,IF(AND($C7530&gt;=MAX(INDEX($C$1:$C$13701,MAX(1,ROW()-設定!$B$24)):INDEX($C$1:$C$13701,MAX(1,ROW()-1))),$C7530&gt;MAX(INDEX($C$1:$C$13701,MIN(13701,ROW()+1)):INDEX($C$1:$C$13701,MIN(13701,ROW()+設定!$B$24))),$C7530&gt;=設定!$B$32,$C7530&gt;=MAX(MIN(INDEX($C$1:$C$13701,MAX(1,ROW()-設定!$B$26)):INDEX($C$1:$C$13701,MAX(1,ROW()-1))),MIN(INDEX($C$1:$C$13701,MIN(13701,ROW()+1)):INDEX($C$1:$C$13701,MIN(13701,ROW()+設定!$B$26))))*10^(設定!$B$27/20)),1,0))</f>
        <v>0</v>
      </c>
      <c r="G7530" s="33" t="n">
        <f aca="false">$G7529+IF($F7530=1,1,0)</f>
        <v>4</v>
      </c>
      <c r="H7530" s="0" t="str">
        <f aca="false">IF($F7530=1,$G7530,"")</f>
        <v/>
      </c>
    </row>
    <row r="7531" customFormat="false" ht="15" hidden="false" customHeight="false" outlineLevel="0" collapsed="false">
      <c r="A7531" s="30" t="n">
        <v>1176.40625</v>
      </c>
      <c r="B7531" s="31" t="n">
        <v>17.6256</v>
      </c>
      <c r="C7531" s="32" t="n">
        <f aca="false">IF($A7531="","",IF(設定!$B$21="dB",10^($B7531/20),ABS($B7531)))</f>
        <v>7.60816635462414</v>
      </c>
      <c r="D7531" s="32" t="n">
        <f aca="false">IF($A7531="","",$A7531^2)</f>
        <v>1383931.66503906</v>
      </c>
      <c r="E7531" s="32" t="n">
        <f aca="false">IF($A7531="","",IF($C7531&lt;=0,"",1/$C7531^2))</f>
        <v>0.0172758728901571</v>
      </c>
      <c r="F7531" s="33" t="n">
        <f aca="false">IF(OR(ROW()-設定!$B$30&lt;2,ROW()+設定!$B$30&gt;13701,N($A7531)&lt;=0,N(INDEX($A$2:$A$13701,MIN(13700,MAX(1,ROW()-1+設定!$B$30))))&lt;=0,$A7531&lt;設定!$B$28,$A7531&gt;設定!$B$29),0,IF(AND($C7531&gt;=MAX(INDEX($C$1:$C$13701,MAX(1,ROW()-設定!$B$24)):INDEX($C$1:$C$13701,MAX(1,ROW()-1))),$C7531&gt;MAX(INDEX($C$1:$C$13701,MIN(13701,ROW()+1)):INDEX($C$1:$C$13701,MIN(13701,ROW()+設定!$B$24))),$C7531&gt;=設定!$B$32,$C7531&gt;=MAX(MIN(INDEX($C$1:$C$13701,MAX(1,ROW()-設定!$B$26)):INDEX($C$1:$C$13701,MAX(1,ROW()-1))),MIN(INDEX($C$1:$C$13701,MIN(13701,ROW()+1)):INDEX($C$1:$C$13701,MIN(13701,ROW()+設定!$B$26))))*10^(設定!$B$27/20)),1,0))</f>
        <v>0</v>
      </c>
      <c r="G7531" s="33" t="n">
        <f aca="false">$G7530+IF($F7531=1,1,0)</f>
        <v>4</v>
      </c>
      <c r="H7531" s="0" t="str">
        <f aca="false">IF($F7531=1,$G7531,"")</f>
        <v/>
      </c>
    </row>
    <row r="7532" customFormat="false" ht="15" hidden="false" customHeight="false" outlineLevel="0" collapsed="false">
      <c r="A7532" s="30" t="n">
        <v>1176.5625</v>
      </c>
      <c r="B7532" s="31" t="n">
        <v>17.5882</v>
      </c>
      <c r="C7532" s="32" t="n">
        <f aca="false">IF($A7532="","",IF(設定!$B$21="dB",10^($B7532/20),ABS($B7532)))</f>
        <v>7.57547727968644</v>
      </c>
      <c r="D7532" s="32" t="n">
        <f aca="false">IF($A7532="","",$A7532^2)</f>
        <v>1384299.31640625</v>
      </c>
      <c r="E7532" s="32" t="n">
        <f aca="false">IF($A7532="","",IF($C7532&lt;=0,"",1/$C7532^2))</f>
        <v>0.0174252894155486</v>
      </c>
      <c r="F7532" s="33" t="n">
        <f aca="false">IF(OR(ROW()-設定!$B$30&lt;2,ROW()+設定!$B$30&gt;13701,N($A7532)&lt;=0,N(INDEX($A$2:$A$13701,MIN(13700,MAX(1,ROW()-1+設定!$B$30))))&lt;=0,$A7532&lt;設定!$B$28,$A7532&gt;設定!$B$29),0,IF(AND($C7532&gt;=MAX(INDEX($C$1:$C$13701,MAX(1,ROW()-設定!$B$24)):INDEX($C$1:$C$13701,MAX(1,ROW()-1))),$C7532&gt;MAX(INDEX($C$1:$C$13701,MIN(13701,ROW()+1)):INDEX($C$1:$C$13701,MIN(13701,ROW()+設定!$B$24))),$C7532&gt;=設定!$B$32,$C7532&gt;=MAX(MIN(INDEX($C$1:$C$13701,MAX(1,ROW()-設定!$B$26)):INDEX($C$1:$C$13701,MAX(1,ROW()-1))),MIN(INDEX($C$1:$C$13701,MIN(13701,ROW()+1)):INDEX($C$1:$C$13701,MIN(13701,ROW()+設定!$B$26))))*10^(設定!$B$27/20)),1,0))</f>
        <v>0</v>
      </c>
      <c r="G7532" s="33" t="n">
        <f aca="false">$G7531+IF($F7532=1,1,0)</f>
        <v>4</v>
      </c>
      <c r="H7532" s="0" t="str">
        <f aca="false">IF($F7532=1,$G7532,"")</f>
        <v/>
      </c>
    </row>
    <row r="7533" customFormat="false" ht="15" hidden="false" customHeight="false" outlineLevel="0" collapsed="false">
      <c r="A7533" s="30" t="n">
        <v>1176.71875</v>
      </c>
      <c r="B7533" s="31" t="n">
        <v>17.7931</v>
      </c>
      <c r="C7533" s="32" t="n">
        <f aca="false">IF($A7533="","",IF(設定!$B$21="dB",10^($B7533/20),ABS($B7533)))</f>
        <v>7.75630717103955</v>
      </c>
      <c r="D7533" s="32" t="n">
        <f aca="false">IF($A7533="","",$A7533^2)</f>
        <v>1384667.01660156</v>
      </c>
      <c r="E7533" s="32" t="n">
        <f aca="false">IF($A7533="","",IF($C7533&lt;=0,"",1/$C7533^2))</f>
        <v>0.0166222572779066</v>
      </c>
      <c r="F7533" s="33" t="n">
        <f aca="false">IF(OR(ROW()-設定!$B$30&lt;2,ROW()+設定!$B$30&gt;13701,N($A7533)&lt;=0,N(INDEX($A$2:$A$13701,MIN(13700,MAX(1,ROW()-1+設定!$B$30))))&lt;=0,$A7533&lt;設定!$B$28,$A7533&gt;設定!$B$29),0,IF(AND($C7533&gt;=MAX(INDEX($C$1:$C$13701,MAX(1,ROW()-設定!$B$24)):INDEX($C$1:$C$13701,MAX(1,ROW()-1))),$C7533&gt;MAX(INDEX($C$1:$C$13701,MIN(13701,ROW()+1)):INDEX($C$1:$C$13701,MIN(13701,ROW()+設定!$B$24))),$C7533&gt;=設定!$B$32,$C7533&gt;=MAX(MIN(INDEX($C$1:$C$13701,MAX(1,ROW()-設定!$B$26)):INDEX($C$1:$C$13701,MAX(1,ROW()-1))),MIN(INDEX($C$1:$C$13701,MIN(13701,ROW()+1)):INDEX($C$1:$C$13701,MIN(13701,ROW()+設定!$B$26))))*10^(設定!$B$27/20)),1,0))</f>
        <v>0</v>
      </c>
      <c r="G7533" s="33" t="n">
        <f aca="false">$G7532+IF($F7533=1,1,0)</f>
        <v>4</v>
      </c>
      <c r="H7533" s="0" t="str">
        <f aca="false">IF($F7533=1,$G7533,"")</f>
        <v/>
      </c>
    </row>
    <row r="7534" customFormat="false" ht="15" hidden="false" customHeight="false" outlineLevel="0" collapsed="false">
      <c r="A7534" s="30" t="n">
        <v>1176.875</v>
      </c>
      <c r="B7534" s="31" t="n">
        <v>17.7026</v>
      </c>
      <c r="C7534" s="32" t="n">
        <f aca="false">IF($A7534="","",IF(設定!$B$21="dB",10^($B7534/20),ABS($B7534)))</f>
        <v>7.67591222710266</v>
      </c>
      <c r="D7534" s="32" t="n">
        <f aca="false">IF($A7534="","",$A7534^2)</f>
        <v>1385034.765625</v>
      </c>
      <c r="E7534" s="32" t="n">
        <f aca="false">IF($A7534="","",IF($C7534&lt;=0,"",1/$C7534^2))</f>
        <v>0.0169722726559855</v>
      </c>
      <c r="F7534" s="33" t="n">
        <f aca="false">IF(OR(ROW()-設定!$B$30&lt;2,ROW()+設定!$B$30&gt;13701,N($A7534)&lt;=0,N(INDEX($A$2:$A$13701,MIN(13700,MAX(1,ROW()-1+設定!$B$30))))&lt;=0,$A7534&lt;設定!$B$28,$A7534&gt;設定!$B$29),0,IF(AND($C7534&gt;=MAX(INDEX($C$1:$C$13701,MAX(1,ROW()-設定!$B$24)):INDEX($C$1:$C$13701,MAX(1,ROW()-1))),$C7534&gt;MAX(INDEX($C$1:$C$13701,MIN(13701,ROW()+1)):INDEX($C$1:$C$13701,MIN(13701,ROW()+設定!$B$24))),$C7534&gt;=設定!$B$32,$C7534&gt;=MAX(MIN(INDEX($C$1:$C$13701,MAX(1,ROW()-設定!$B$26)):INDEX($C$1:$C$13701,MAX(1,ROW()-1))),MIN(INDEX($C$1:$C$13701,MIN(13701,ROW()+1)):INDEX($C$1:$C$13701,MIN(13701,ROW()+設定!$B$26))))*10^(設定!$B$27/20)),1,0))</f>
        <v>0</v>
      </c>
      <c r="G7534" s="33" t="n">
        <f aca="false">$G7533+IF($F7534=1,1,0)</f>
        <v>4</v>
      </c>
      <c r="H7534" s="0" t="str">
        <f aca="false">IF($F7534=1,$G7534,"")</f>
        <v/>
      </c>
    </row>
    <row r="7535" customFormat="false" ht="15" hidden="false" customHeight="false" outlineLevel="0" collapsed="false">
      <c r="A7535" s="30" t="n">
        <v>1177.03125</v>
      </c>
      <c r="B7535" s="31" t="n">
        <v>17.4385</v>
      </c>
      <c r="C7535" s="32" t="n">
        <f aca="false">IF($A7535="","",IF(設定!$B$21="dB",10^($B7535/20),ABS($B7535)))</f>
        <v>7.44603374354882</v>
      </c>
      <c r="D7535" s="32" t="n">
        <f aca="false">IF($A7535="","",$A7535^2)</f>
        <v>1385402.56347656</v>
      </c>
      <c r="E7535" s="32" t="n">
        <f aca="false">IF($A7535="","",IF($C7535&lt;=0,"",1/$C7535^2))</f>
        <v>0.0180364058868126</v>
      </c>
      <c r="F7535" s="33" t="n">
        <f aca="false">IF(OR(ROW()-設定!$B$30&lt;2,ROW()+設定!$B$30&gt;13701,N($A7535)&lt;=0,N(INDEX($A$2:$A$13701,MIN(13700,MAX(1,ROW()-1+設定!$B$30))))&lt;=0,$A7535&lt;設定!$B$28,$A7535&gt;設定!$B$29),0,IF(AND($C7535&gt;=MAX(INDEX($C$1:$C$13701,MAX(1,ROW()-設定!$B$24)):INDEX($C$1:$C$13701,MAX(1,ROW()-1))),$C7535&gt;MAX(INDEX($C$1:$C$13701,MIN(13701,ROW()+1)):INDEX($C$1:$C$13701,MIN(13701,ROW()+設定!$B$24))),$C7535&gt;=設定!$B$32,$C7535&gt;=MAX(MIN(INDEX($C$1:$C$13701,MAX(1,ROW()-設定!$B$26)):INDEX($C$1:$C$13701,MAX(1,ROW()-1))),MIN(INDEX($C$1:$C$13701,MIN(13701,ROW()+1)):INDEX($C$1:$C$13701,MIN(13701,ROW()+設定!$B$26))))*10^(設定!$B$27/20)),1,0))</f>
        <v>0</v>
      </c>
      <c r="G7535" s="33" t="n">
        <f aca="false">$G7534+IF($F7535=1,1,0)</f>
        <v>4</v>
      </c>
      <c r="H7535" s="0" t="str">
        <f aca="false">IF($F7535=1,$G7535,"")</f>
        <v/>
      </c>
    </row>
    <row r="7536" customFormat="false" ht="15" hidden="false" customHeight="false" outlineLevel="0" collapsed="false">
      <c r="A7536" s="30" t="n">
        <v>1177.1875</v>
      </c>
      <c r="B7536" s="31" t="n">
        <v>17.6217</v>
      </c>
      <c r="C7536" s="32" t="n">
        <f aca="false">IF($A7536="","",IF(設定!$B$21="dB",10^($B7536/20),ABS($B7536)))</f>
        <v>7.60475102359585</v>
      </c>
      <c r="D7536" s="32" t="n">
        <f aca="false">IF($A7536="","",$A7536^2)</f>
        <v>1385770.41015625</v>
      </c>
      <c r="E7536" s="32" t="n">
        <f aca="false">IF($A7536="","",IF($C7536&lt;=0,"",1/$C7536^2))</f>
        <v>0.0172913937333164</v>
      </c>
      <c r="F7536" s="33" t="n">
        <f aca="false">IF(OR(ROW()-設定!$B$30&lt;2,ROW()+設定!$B$30&gt;13701,N($A7536)&lt;=0,N(INDEX($A$2:$A$13701,MIN(13700,MAX(1,ROW()-1+設定!$B$30))))&lt;=0,$A7536&lt;設定!$B$28,$A7536&gt;設定!$B$29),0,IF(AND($C7536&gt;=MAX(INDEX($C$1:$C$13701,MAX(1,ROW()-設定!$B$24)):INDEX($C$1:$C$13701,MAX(1,ROW()-1))),$C7536&gt;MAX(INDEX($C$1:$C$13701,MIN(13701,ROW()+1)):INDEX($C$1:$C$13701,MIN(13701,ROW()+設定!$B$24))),$C7536&gt;=設定!$B$32,$C7536&gt;=MAX(MIN(INDEX($C$1:$C$13701,MAX(1,ROW()-設定!$B$26)):INDEX($C$1:$C$13701,MAX(1,ROW()-1))),MIN(INDEX($C$1:$C$13701,MIN(13701,ROW()+1)):INDEX($C$1:$C$13701,MIN(13701,ROW()+設定!$B$26))))*10^(設定!$B$27/20)),1,0))</f>
        <v>0</v>
      </c>
      <c r="G7536" s="33" t="n">
        <f aca="false">$G7535+IF($F7536=1,1,0)</f>
        <v>4</v>
      </c>
      <c r="H7536" s="0" t="str">
        <f aca="false">IF($F7536=1,$G7536,"")</f>
        <v/>
      </c>
    </row>
    <row r="7537" customFormat="false" ht="15" hidden="false" customHeight="false" outlineLevel="0" collapsed="false">
      <c r="A7537" s="30" t="n">
        <v>1177.34375</v>
      </c>
      <c r="B7537" s="31" t="n">
        <v>17.5352</v>
      </c>
      <c r="C7537" s="32" t="n">
        <f aca="false">IF($A7537="","",IF(設定!$B$21="dB",10^($B7537/20),ABS($B7537)))</f>
        <v>7.5293935907612</v>
      </c>
      <c r="D7537" s="32" t="n">
        <f aca="false">IF($A7537="","",$A7537^2)</f>
        <v>1386138.30566406</v>
      </c>
      <c r="E7537" s="32" t="n">
        <f aca="false">IF($A7537="","",IF($C7537&lt;=0,"",1/$C7537^2))</f>
        <v>0.0176392453087936</v>
      </c>
      <c r="F7537" s="33" t="n">
        <f aca="false">IF(OR(ROW()-設定!$B$30&lt;2,ROW()+設定!$B$30&gt;13701,N($A7537)&lt;=0,N(INDEX($A$2:$A$13701,MIN(13700,MAX(1,ROW()-1+設定!$B$30))))&lt;=0,$A7537&lt;設定!$B$28,$A7537&gt;設定!$B$29),0,IF(AND($C7537&gt;=MAX(INDEX($C$1:$C$13701,MAX(1,ROW()-設定!$B$24)):INDEX($C$1:$C$13701,MAX(1,ROW()-1))),$C7537&gt;MAX(INDEX($C$1:$C$13701,MIN(13701,ROW()+1)):INDEX($C$1:$C$13701,MIN(13701,ROW()+設定!$B$24))),$C7537&gt;=設定!$B$32,$C7537&gt;=MAX(MIN(INDEX($C$1:$C$13701,MAX(1,ROW()-設定!$B$26)):INDEX($C$1:$C$13701,MAX(1,ROW()-1))),MIN(INDEX($C$1:$C$13701,MIN(13701,ROW()+1)):INDEX($C$1:$C$13701,MIN(13701,ROW()+設定!$B$26))))*10^(設定!$B$27/20)),1,0))</f>
        <v>0</v>
      </c>
      <c r="G7537" s="33" t="n">
        <f aca="false">$G7536+IF($F7537=1,1,0)</f>
        <v>4</v>
      </c>
      <c r="H7537" s="0" t="str">
        <f aca="false">IF($F7537=1,$G7537,"")</f>
        <v/>
      </c>
    </row>
    <row r="7538" customFormat="false" ht="15" hidden="false" customHeight="false" outlineLevel="0" collapsed="false">
      <c r="A7538" s="30" t="n">
        <v>1177.5</v>
      </c>
      <c r="B7538" s="31" t="n">
        <v>17.4462</v>
      </c>
      <c r="C7538" s="32" t="n">
        <f aca="false">IF($A7538="","",IF(設定!$B$21="dB",10^($B7538/20),ABS($B7538)))</f>
        <v>7.45263754386062</v>
      </c>
      <c r="D7538" s="32" t="n">
        <f aca="false">IF($A7538="","",$A7538^2)</f>
        <v>1386506.25</v>
      </c>
      <c r="E7538" s="32" t="n">
        <f aca="false">IF($A7538="","",IF($C7538&lt;=0,"",1/$C7538^2))</f>
        <v>0.0180044558420643</v>
      </c>
      <c r="F7538" s="33" t="n">
        <f aca="false">IF(OR(ROW()-設定!$B$30&lt;2,ROW()+設定!$B$30&gt;13701,N($A7538)&lt;=0,N(INDEX($A$2:$A$13701,MIN(13700,MAX(1,ROW()-1+設定!$B$30))))&lt;=0,$A7538&lt;設定!$B$28,$A7538&gt;設定!$B$29),0,IF(AND($C7538&gt;=MAX(INDEX($C$1:$C$13701,MAX(1,ROW()-設定!$B$24)):INDEX($C$1:$C$13701,MAX(1,ROW()-1))),$C7538&gt;MAX(INDEX($C$1:$C$13701,MIN(13701,ROW()+1)):INDEX($C$1:$C$13701,MIN(13701,ROW()+設定!$B$24))),$C7538&gt;=設定!$B$32,$C7538&gt;=MAX(MIN(INDEX($C$1:$C$13701,MAX(1,ROW()-設定!$B$26)):INDEX($C$1:$C$13701,MAX(1,ROW()-1))),MIN(INDEX($C$1:$C$13701,MIN(13701,ROW()+1)):INDEX($C$1:$C$13701,MIN(13701,ROW()+設定!$B$26))))*10^(設定!$B$27/20)),1,0))</f>
        <v>0</v>
      </c>
      <c r="G7538" s="33" t="n">
        <f aca="false">$G7537+IF($F7538=1,1,0)</f>
        <v>4</v>
      </c>
      <c r="H7538" s="0" t="str">
        <f aca="false">IF($F7538=1,$G7538,"")</f>
        <v/>
      </c>
    </row>
    <row r="7539" customFormat="false" ht="15" hidden="false" customHeight="false" outlineLevel="0" collapsed="false">
      <c r="A7539" s="30" t="n">
        <v>1177.65625</v>
      </c>
      <c r="B7539" s="31" t="n">
        <v>17.4989</v>
      </c>
      <c r="C7539" s="32" t="n">
        <f aca="false">IF($A7539="","",IF(設定!$B$21="dB",10^($B7539/20),ABS($B7539)))</f>
        <v>7.49799247108169</v>
      </c>
      <c r="D7539" s="32" t="n">
        <f aca="false">IF($A7539="","",$A7539^2)</f>
        <v>1386874.24316406</v>
      </c>
      <c r="E7539" s="32" t="n">
        <f aca="false">IF($A7539="","",IF($C7539&lt;=0,"",1/$C7539^2))</f>
        <v>0.0177872987744737</v>
      </c>
      <c r="F7539" s="33" t="n">
        <f aca="false">IF(OR(ROW()-設定!$B$30&lt;2,ROW()+設定!$B$30&gt;13701,N($A7539)&lt;=0,N(INDEX($A$2:$A$13701,MIN(13700,MAX(1,ROW()-1+設定!$B$30))))&lt;=0,$A7539&lt;設定!$B$28,$A7539&gt;設定!$B$29),0,IF(AND($C7539&gt;=MAX(INDEX($C$1:$C$13701,MAX(1,ROW()-設定!$B$24)):INDEX($C$1:$C$13701,MAX(1,ROW()-1))),$C7539&gt;MAX(INDEX($C$1:$C$13701,MIN(13701,ROW()+1)):INDEX($C$1:$C$13701,MIN(13701,ROW()+設定!$B$24))),$C7539&gt;=設定!$B$32,$C7539&gt;=MAX(MIN(INDEX($C$1:$C$13701,MAX(1,ROW()-設定!$B$26)):INDEX($C$1:$C$13701,MAX(1,ROW()-1))),MIN(INDEX($C$1:$C$13701,MIN(13701,ROW()+1)):INDEX($C$1:$C$13701,MIN(13701,ROW()+設定!$B$26))))*10^(設定!$B$27/20)),1,0))</f>
        <v>0</v>
      </c>
      <c r="G7539" s="33" t="n">
        <f aca="false">$G7538+IF($F7539=1,1,0)</f>
        <v>4</v>
      </c>
      <c r="H7539" s="0" t="str">
        <f aca="false">IF($F7539=1,$G7539,"")</f>
        <v/>
      </c>
    </row>
    <row r="7540" customFormat="false" ht="15" hidden="false" customHeight="false" outlineLevel="0" collapsed="false">
      <c r="A7540" s="30" t="n">
        <v>1177.8125</v>
      </c>
      <c r="B7540" s="31" t="n">
        <v>17.5013</v>
      </c>
      <c r="C7540" s="32" t="n">
        <f aca="false">IF($A7540="","",IF(設定!$B$21="dB",10^($B7540/20),ABS($B7540)))</f>
        <v>7.50006452921687</v>
      </c>
      <c r="D7540" s="32" t="n">
        <f aca="false">IF($A7540="","",$A7540^2)</f>
        <v>1387242.28515625</v>
      </c>
      <c r="E7540" s="32" t="n">
        <f aca="false">IF($A7540="","",IF($C7540&lt;=0,"",1/$C7540^2))</f>
        <v>0.0177774718654384</v>
      </c>
      <c r="F7540" s="33" t="n">
        <f aca="false">IF(OR(ROW()-設定!$B$30&lt;2,ROW()+設定!$B$30&gt;13701,N($A7540)&lt;=0,N(INDEX($A$2:$A$13701,MIN(13700,MAX(1,ROW()-1+設定!$B$30))))&lt;=0,$A7540&lt;設定!$B$28,$A7540&gt;設定!$B$29),0,IF(AND($C7540&gt;=MAX(INDEX($C$1:$C$13701,MAX(1,ROW()-設定!$B$24)):INDEX($C$1:$C$13701,MAX(1,ROW()-1))),$C7540&gt;MAX(INDEX($C$1:$C$13701,MIN(13701,ROW()+1)):INDEX($C$1:$C$13701,MIN(13701,ROW()+設定!$B$24))),$C7540&gt;=設定!$B$32,$C7540&gt;=MAX(MIN(INDEX($C$1:$C$13701,MAX(1,ROW()-設定!$B$26)):INDEX($C$1:$C$13701,MAX(1,ROW()-1))),MIN(INDEX($C$1:$C$13701,MIN(13701,ROW()+1)):INDEX($C$1:$C$13701,MIN(13701,ROW()+設定!$B$26))))*10^(設定!$B$27/20)),1,0))</f>
        <v>0</v>
      </c>
      <c r="G7540" s="33" t="n">
        <f aca="false">$G7539+IF($F7540=1,1,0)</f>
        <v>4</v>
      </c>
      <c r="H7540" s="0" t="str">
        <f aca="false">IF($F7540=1,$G7540,"")</f>
        <v/>
      </c>
    </row>
    <row r="7541" customFormat="false" ht="15" hidden="false" customHeight="false" outlineLevel="0" collapsed="false">
      <c r="A7541" s="30" t="n">
        <v>1177.96875</v>
      </c>
      <c r="B7541" s="31" t="n">
        <v>17.3382</v>
      </c>
      <c r="C7541" s="32" t="n">
        <f aca="false">IF($A7541="","",IF(設定!$B$21="dB",10^($B7541/20),ABS($B7541)))</f>
        <v>7.36054547148065</v>
      </c>
      <c r="D7541" s="32" t="n">
        <f aca="false">IF($A7541="","",$A7541^2)</f>
        <v>1387610.37597656</v>
      </c>
      <c r="E7541" s="32" t="n">
        <f aca="false">IF($A7541="","",IF($C7541&lt;=0,"",1/$C7541^2))</f>
        <v>0.0184578027257122</v>
      </c>
      <c r="F7541" s="33" t="n">
        <f aca="false">IF(OR(ROW()-設定!$B$30&lt;2,ROW()+設定!$B$30&gt;13701,N($A7541)&lt;=0,N(INDEX($A$2:$A$13701,MIN(13700,MAX(1,ROW()-1+設定!$B$30))))&lt;=0,$A7541&lt;設定!$B$28,$A7541&gt;設定!$B$29),0,IF(AND($C7541&gt;=MAX(INDEX($C$1:$C$13701,MAX(1,ROW()-設定!$B$24)):INDEX($C$1:$C$13701,MAX(1,ROW()-1))),$C7541&gt;MAX(INDEX($C$1:$C$13701,MIN(13701,ROW()+1)):INDEX($C$1:$C$13701,MIN(13701,ROW()+設定!$B$24))),$C7541&gt;=設定!$B$32,$C7541&gt;=MAX(MIN(INDEX($C$1:$C$13701,MAX(1,ROW()-設定!$B$26)):INDEX($C$1:$C$13701,MAX(1,ROW()-1))),MIN(INDEX($C$1:$C$13701,MIN(13701,ROW()+1)):INDEX($C$1:$C$13701,MIN(13701,ROW()+設定!$B$26))))*10^(設定!$B$27/20)),1,0))</f>
        <v>0</v>
      </c>
      <c r="G7541" s="33" t="n">
        <f aca="false">$G7540+IF($F7541=1,1,0)</f>
        <v>4</v>
      </c>
      <c r="H7541" s="0" t="str">
        <f aca="false">IF($F7541=1,$G7541,"")</f>
        <v/>
      </c>
    </row>
    <row r="7542" customFormat="false" ht="15" hidden="false" customHeight="false" outlineLevel="0" collapsed="false">
      <c r="A7542" s="30" t="n">
        <v>1178.125</v>
      </c>
      <c r="B7542" s="31" t="n">
        <v>17.3376</v>
      </c>
      <c r="C7542" s="32" t="n">
        <f aca="false">IF($A7542="","",IF(設定!$B$21="dB",10^($B7542/20),ABS($B7542)))</f>
        <v>7.36003704057306</v>
      </c>
      <c r="D7542" s="32" t="n">
        <f aca="false">IF($A7542="","",$A7542^2)</f>
        <v>1387978.515625</v>
      </c>
      <c r="E7542" s="32" t="n">
        <f aca="false">IF($A7542="","",IF($C7542&lt;=0,"",1/$C7542^2))</f>
        <v>0.0184603529415552</v>
      </c>
      <c r="F7542" s="33" t="n">
        <f aca="false">IF(OR(ROW()-設定!$B$30&lt;2,ROW()+設定!$B$30&gt;13701,N($A7542)&lt;=0,N(INDEX($A$2:$A$13701,MIN(13700,MAX(1,ROW()-1+設定!$B$30))))&lt;=0,$A7542&lt;設定!$B$28,$A7542&gt;設定!$B$29),0,IF(AND($C7542&gt;=MAX(INDEX($C$1:$C$13701,MAX(1,ROW()-設定!$B$24)):INDEX($C$1:$C$13701,MAX(1,ROW()-1))),$C7542&gt;MAX(INDEX($C$1:$C$13701,MIN(13701,ROW()+1)):INDEX($C$1:$C$13701,MIN(13701,ROW()+設定!$B$24))),$C7542&gt;=設定!$B$32,$C7542&gt;=MAX(MIN(INDEX($C$1:$C$13701,MAX(1,ROW()-設定!$B$26)):INDEX($C$1:$C$13701,MAX(1,ROW()-1))),MIN(INDEX($C$1:$C$13701,MIN(13701,ROW()+1)):INDEX($C$1:$C$13701,MIN(13701,ROW()+設定!$B$26))))*10^(設定!$B$27/20)),1,0))</f>
        <v>0</v>
      </c>
      <c r="G7542" s="33" t="n">
        <f aca="false">$G7541+IF($F7542=1,1,0)</f>
        <v>4</v>
      </c>
      <c r="H7542" s="0" t="str">
        <f aca="false">IF($F7542=1,$G7542,"")</f>
        <v/>
      </c>
    </row>
    <row r="7543" customFormat="false" ht="15" hidden="false" customHeight="false" outlineLevel="0" collapsed="false">
      <c r="A7543" s="30" t="n">
        <v>1178.28125</v>
      </c>
      <c r="B7543" s="31" t="n">
        <v>17.3511</v>
      </c>
      <c r="C7543" s="32" t="n">
        <f aca="false">IF($A7543="","",IF(設定!$B$21="dB",10^($B7543/20),ABS($B7543)))</f>
        <v>7.37148523522988</v>
      </c>
      <c r="D7543" s="32" t="n">
        <f aca="false">IF($A7543="","",$A7543^2)</f>
        <v>1388346.70410156</v>
      </c>
      <c r="E7543" s="32" t="n">
        <f aca="false">IF($A7543="","",IF($C7543&lt;=0,"",1/$C7543^2))</f>
        <v>0.0184030582175074</v>
      </c>
      <c r="F7543" s="33" t="n">
        <f aca="false">IF(OR(ROW()-設定!$B$30&lt;2,ROW()+設定!$B$30&gt;13701,N($A7543)&lt;=0,N(INDEX($A$2:$A$13701,MIN(13700,MAX(1,ROW()-1+設定!$B$30))))&lt;=0,$A7543&lt;設定!$B$28,$A7543&gt;設定!$B$29),0,IF(AND($C7543&gt;=MAX(INDEX($C$1:$C$13701,MAX(1,ROW()-設定!$B$24)):INDEX($C$1:$C$13701,MAX(1,ROW()-1))),$C7543&gt;MAX(INDEX($C$1:$C$13701,MIN(13701,ROW()+1)):INDEX($C$1:$C$13701,MIN(13701,ROW()+設定!$B$24))),$C7543&gt;=設定!$B$32,$C7543&gt;=MAX(MIN(INDEX($C$1:$C$13701,MAX(1,ROW()-設定!$B$26)):INDEX($C$1:$C$13701,MAX(1,ROW()-1))),MIN(INDEX($C$1:$C$13701,MIN(13701,ROW()+1)):INDEX($C$1:$C$13701,MIN(13701,ROW()+設定!$B$26))))*10^(設定!$B$27/20)),1,0))</f>
        <v>0</v>
      </c>
      <c r="G7543" s="33" t="n">
        <f aca="false">$G7542+IF($F7543=1,1,0)</f>
        <v>4</v>
      </c>
      <c r="H7543" s="0" t="str">
        <f aca="false">IF($F7543=1,$G7543,"")</f>
        <v/>
      </c>
    </row>
    <row r="7544" customFormat="false" ht="15" hidden="false" customHeight="false" outlineLevel="0" collapsed="false">
      <c r="A7544" s="30" t="n">
        <v>1178.4375</v>
      </c>
      <c r="B7544" s="31" t="n">
        <v>17.2083</v>
      </c>
      <c r="C7544" s="32" t="n">
        <f aca="false">IF($A7544="","",IF(設定!$B$21="dB",10^($B7544/20),ABS($B7544)))</f>
        <v>7.25128542237269</v>
      </c>
      <c r="D7544" s="32" t="n">
        <f aca="false">IF($A7544="","",$A7544^2)</f>
        <v>1388714.94140625</v>
      </c>
      <c r="E7544" s="32" t="n">
        <f aca="false">IF($A7544="","",IF($C7544&lt;=0,"",1/$C7544^2))</f>
        <v>0.0190182258265488</v>
      </c>
      <c r="F7544" s="33" t="n">
        <f aca="false">IF(OR(ROW()-設定!$B$30&lt;2,ROW()+設定!$B$30&gt;13701,N($A7544)&lt;=0,N(INDEX($A$2:$A$13701,MIN(13700,MAX(1,ROW()-1+設定!$B$30))))&lt;=0,$A7544&lt;設定!$B$28,$A7544&gt;設定!$B$29),0,IF(AND($C7544&gt;=MAX(INDEX($C$1:$C$13701,MAX(1,ROW()-設定!$B$24)):INDEX($C$1:$C$13701,MAX(1,ROW()-1))),$C7544&gt;MAX(INDEX($C$1:$C$13701,MIN(13701,ROW()+1)):INDEX($C$1:$C$13701,MIN(13701,ROW()+設定!$B$24))),$C7544&gt;=設定!$B$32,$C7544&gt;=MAX(MIN(INDEX($C$1:$C$13701,MAX(1,ROW()-設定!$B$26)):INDEX($C$1:$C$13701,MAX(1,ROW()-1))),MIN(INDEX($C$1:$C$13701,MIN(13701,ROW()+1)):INDEX($C$1:$C$13701,MIN(13701,ROW()+設定!$B$26))))*10^(設定!$B$27/20)),1,0))</f>
        <v>0</v>
      </c>
      <c r="G7544" s="33" t="n">
        <f aca="false">$G7543+IF($F7544=1,1,0)</f>
        <v>4</v>
      </c>
      <c r="H7544" s="0" t="str">
        <f aca="false">IF($F7544=1,$G7544,"")</f>
        <v/>
      </c>
    </row>
    <row r="7545" customFormat="false" ht="15" hidden="false" customHeight="false" outlineLevel="0" collapsed="false">
      <c r="A7545" s="30" t="n">
        <v>1178.59375</v>
      </c>
      <c r="B7545" s="31" t="n">
        <v>17.294</v>
      </c>
      <c r="C7545" s="32" t="n">
        <f aca="false">IF($A7545="","",IF(設定!$B$21="dB",10^($B7545/20),ABS($B7545)))</f>
        <v>7.32318490686162</v>
      </c>
      <c r="D7545" s="32" t="n">
        <f aca="false">IF($A7545="","",$A7545^2)</f>
        <v>1389083.22753906</v>
      </c>
      <c r="E7545" s="32" t="n">
        <f aca="false">IF($A7545="","",IF($C7545&lt;=0,"",1/$C7545^2))</f>
        <v>0.0186466148299849</v>
      </c>
      <c r="F7545" s="33" t="n">
        <f aca="false">IF(OR(ROW()-設定!$B$30&lt;2,ROW()+設定!$B$30&gt;13701,N($A7545)&lt;=0,N(INDEX($A$2:$A$13701,MIN(13700,MAX(1,ROW()-1+設定!$B$30))))&lt;=0,$A7545&lt;設定!$B$28,$A7545&gt;設定!$B$29),0,IF(AND($C7545&gt;=MAX(INDEX($C$1:$C$13701,MAX(1,ROW()-設定!$B$24)):INDEX($C$1:$C$13701,MAX(1,ROW()-1))),$C7545&gt;MAX(INDEX($C$1:$C$13701,MIN(13701,ROW()+1)):INDEX($C$1:$C$13701,MIN(13701,ROW()+設定!$B$24))),$C7545&gt;=設定!$B$32,$C7545&gt;=MAX(MIN(INDEX($C$1:$C$13701,MAX(1,ROW()-設定!$B$26)):INDEX($C$1:$C$13701,MAX(1,ROW()-1))),MIN(INDEX($C$1:$C$13701,MIN(13701,ROW()+1)):INDEX($C$1:$C$13701,MIN(13701,ROW()+設定!$B$26))))*10^(設定!$B$27/20)),1,0))</f>
        <v>0</v>
      </c>
      <c r="G7545" s="33" t="n">
        <f aca="false">$G7544+IF($F7545=1,1,0)</f>
        <v>4</v>
      </c>
      <c r="H7545" s="0" t="str">
        <f aca="false">IF($F7545=1,$G7545,"")</f>
        <v/>
      </c>
    </row>
    <row r="7546" customFormat="false" ht="15" hidden="false" customHeight="false" outlineLevel="0" collapsed="false">
      <c r="A7546" s="30" t="n">
        <v>1178.75</v>
      </c>
      <c r="B7546" s="31" t="n">
        <v>17.2382</v>
      </c>
      <c r="C7546" s="32" t="n">
        <f aca="false">IF($A7546="","",IF(設定!$B$21="dB",10^($B7546/20),ABS($B7546)))</f>
        <v>7.27629000419531</v>
      </c>
      <c r="D7546" s="32" t="n">
        <f aca="false">IF($A7546="","",$A7546^2)</f>
        <v>1389451.5625</v>
      </c>
      <c r="E7546" s="32" t="n">
        <f aca="false">IF($A7546="","",IF($C7546&lt;=0,"",1/$C7546^2))</f>
        <v>0.018887740182122</v>
      </c>
      <c r="F7546" s="33" t="n">
        <f aca="false">IF(OR(ROW()-設定!$B$30&lt;2,ROW()+設定!$B$30&gt;13701,N($A7546)&lt;=0,N(INDEX($A$2:$A$13701,MIN(13700,MAX(1,ROW()-1+設定!$B$30))))&lt;=0,$A7546&lt;設定!$B$28,$A7546&gt;設定!$B$29),0,IF(AND($C7546&gt;=MAX(INDEX($C$1:$C$13701,MAX(1,ROW()-設定!$B$24)):INDEX($C$1:$C$13701,MAX(1,ROW()-1))),$C7546&gt;MAX(INDEX($C$1:$C$13701,MIN(13701,ROW()+1)):INDEX($C$1:$C$13701,MIN(13701,ROW()+設定!$B$24))),$C7546&gt;=設定!$B$32,$C7546&gt;=MAX(MIN(INDEX($C$1:$C$13701,MAX(1,ROW()-設定!$B$26)):INDEX($C$1:$C$13701,MAX(1,ROW()-1))),MIN(INDEX($C$1:$C$13701,MIN(13701,ROW()+1)):INDEX($C$1:$C$13701,MIN(13701,ROW()+設定!$B$26))))*10^(設定!$B$27/20)),1,0))</f>
        <v>0</v>
      </c>
      <c r="G7546" s="33" t="n">
        <f aca="false">$G7545+IF($F7546=1,1,0)</f>
        <v>4</v>
      </c>
      <c r="H7546" s="0" t="str">
        <f aca="false">IF($F7546=1,$G7546,"")</f>
        <v/>
      </c>
    </row>
    <row r="7547" customFormat="false" ht="15" hidden="false" customHeight="false" outlineLevel="0" collapsed="false">
      <c r="A7547" s="30" t="n">
        <v>1178.90625</v>
      </c>
      <c r="B7547" s="31" t="n">
        <v>17.1498</v>
      </c>
      <c r="C7547" s="32" t="n">
        <f aca="false">IF($A7547="","",IF(設定!$B$21="dB",10^($B7547/20),ABS($B7547)))</f>
        <v>7.20261166421153</v>
      </c>
      <c r="D7547" s="32" t="n">
        <f aca="false">IF($A7547="","",$A7547^2)</f>
        <v>1389819.94628906</v>
      </c>
      <c r="E7547" s="32" t="n">
        <f aca="false">IF($A7547="","",IF($C7547&lt;=0,"",1/$C7547^2))</f>
        <v>0.0192761368103751</v>
      </c>
      <c r="F7547" s="33" t="n">
        <f aca="false">IF(OR(ROW()-設定!$B$30&lt;2,ROW()+設定!$B$30&gt;13701,N($A7547)&lt;=0,N(INDEX($A$2:$A$13701,MIN(13700,MAX(1,ROW()-1+設定!$B$30))))&lt;=0,$A7547&lt;設定!$B$28,$A7547&gt;設定!$B$29),0,IF(AND($C7547&gt;=MAX(INDEX($C$1:$C$13701,MAX(1,ROW()-設定!$B$24)):INDEX($C$1:$C$13701,MAX(1,ROW()-1))),$C7547&gt;MAX(INDEX($C$1:$C$13701,MIN(13701,ROW()+1)):INDEX($C$1:$C$13701,MIN(13701,ROW()+設定!$B$24))),$C7547&gt;=設定!$B$32,$C7547&gt;=MAX(MIN(INDEX($C$1:$C$13701,MAX(1,ROW()-設定!$B$26)):INDEX($C$1:$C$13701,MAX(1,ROW()-1))),MIN(INDEX($C$1:$C$13701,MIN(13701,ROW()+1)):INDEX($C$1:$C$13701,MIN(13701,ROW()+設定!$B$26))))*10^(設定!$B$27/20)),1,0))</f>
        <v>0</v>
      </c>
      <c r="G7547" s="33" t="n">
        <f aca="false">$G7546+IF($F7547=1,1,0)</f>
        <v>4</v>
      </c>
      <c r="H7547" s="0" t="str">
        <f aca="false">IF($F7547=1,$G7547,"")</f>
        <v/>
      </c>
    </row>
    <row r="7548" customFormat="false" ht="15" hidden="false" customHeight="false" outlineLevel="0" collapsed="false">
      <c r="A7548" s="30" t="n">
        <v>1179.0625</v>
      </c>
      <c r="B7548" s="31" t="n">
        <v>17.1046</v>
      </c>
      <c r="C7548" s="32" t="n">
        <f aca="false">IF($A7548="","",IF(設定!$B$21="dB",10^($B7548/20),ABS($B7548)))</f>
        <v>7.16522776321536</v>
      </c>
      <c r="D7548" s="32" t="n">
        <f aca="false">IF($A7548="","",$A7548^2)</f>
        <v>1390188.37890625</v>
      </c>
      <c r="E7548" s="32" t="n">
        <f aca="false">IF($A7548="","",IF($C7548&lt;=0,"",1/$C7548^2))</f>
        <v>0.0194778043888925</v>
      </c>
      <c r="F7548" s="33" t="n">
        <f aca="false">IF(OR(ROW()-設定!$B$30&lt;2,ROW()+設定!$B$30&gt;13701,N($A7548)&lt;=0,N(INDEX($A$2:$A$13701,MIN(13700,MAX(1,ROW()-1+設定!$B$30))))&lt;=0,$A7548&lt;設定!$B$28,$A7548&gt;設定!$B$29),0,IF(AND($C7548&gt;=MAX(INDEX($C$1:$C$13701,MAX(1,ROW()-設定!$B$24)):INDEX($C$1:$C$13701,MAX(1,ROW()-1))),$C7548&gt;MAX(INDEX($C$1:$C$13701,MIN(13701,ROW()+1)):INDEX($C$1:$C$13701,MIN(13701,ROW()+設定!$B$24))),$C7548&gt;=設定!$B$32,$C7548&gt;=MAX(MIN(INDEX($C$1:$C$13701,MAX(1,ROW()-設定!$B$26)):INDEX($C$1:$C$13701,MAX(1,ROW()-1))),MIN(INDEX($C$1:$C$13701,MIN(13701,ROW()+1)):INDEX($C$1:$C$13701,MIN(13701,ROW()+設定!$B$26))))*10^(設定!$B$27/20)),1,0))</f>
        <v>0</v>
      </c>
      <c r="G7548" s="33" t="n">
        <f aca="false">$G7547+IF($F7548=1,1,0)</f>
        <v>4</v>
      </c>
      <c r="H7548" s="0" t="str">
        <f aca="false">IF($F7548=1,$G7548,"")</f>
        <v/>
      </c>
    </row>
    <row r="7549" customFormat="false" ht="15" hidden="false" customHeight="false" outlineLevel="0" collapsed="false">
      <c r="A7549" s="30" t="n">
        <v>1179.21875</v>
      </c>
      <c r="B7549" s="31" t="n">
        <v>17.1876</v>
      </c>
      <c r="C7549" s="32" t="n">
        <f aca="false">IF($A7549="","",IF(設定!$B$21="dB",10^($B7549/20),ABS($B7549)))</f>
        <v>7.23402491167694</v>
      </c>
      <c r="D7549" s="32" t="n">
        <f aca="false">IF($A7549="","",$A7549^2)</f>
        <v>1390556.86035156</v>
      </c>
      <c r="E7549" s="32" t="n">
        <f aca="false">IF($A7549="","",IF($C7549&lt;=0,"",1/$C7549^2))</f>
        <v>0.0191090897415868</v>
      </c>
      <c r="F7549" s="33" t="n">
        <f aca="false">IF(OR(ROW()-設定!$B$30&lt;2,ROW()+設定!$B$30&gt;13701,N($A7549)&lt;=0,N(INDEX($A$2:$A$13701,MIN(13700,MAX(1,ROW()-1+設定!$B$30))))&lt;=0,$A7549&lt;設定!$B$28,$A7549&gt;設定!$B$29),0,IF(AND($C7549&gt;=MAX(INDEX($C$1:$C$13701,MAX(1,ROW()-設定!$B$24)):INDEX($C$1:$C$13701,MAX(1,ROW()-1))),$C7549&gt;MAX(INDEX($C$1:$C$13701,MIN(13701,ROW()+1)):INDEX($C$1:$C$13701,MIN(13701,ROW()+設定!$B$24))),$C7549&gt;=設定!$B$32,$C7549&gt;=MAX(MIN(INDEX($C$1:$C$13701,MAX(1,ROW()-設定!$B$26)):INDEX($C$1:$C$13701,MAX(1,ROW()-1))),MIN(INDEX($C$1:$C$13701,MIN(13701,ROW()+1)):INDEX($C$1:$C$13701,MIN(13701,ROW()+設定!$B$26))))*10^(設定!$B$27/20)),1,0))</f>
        <v>0</v>
      </c>
      <c r="G7549" s="33" t="n">
        <f aca="false">$G7548+IF($F7549=1,1,0)</f>
        <v>4</v>
      </c>
      <c r="H7549" s="0" t="str">
        <f aca="false">IF($F7549=1,$G7549,"")</f>
        <v/>
      </c>
    </row>
    <row r="7550" customFormat="false" ht="15" hidden="false" customHeight="false" outlineLevel="0" collapsed="false">
      <c r="A7550" s="30" t="n">
        <v>1179.375</v>
      </c>
      <c r="B7550" s="31" t="n">
        <v>17.2136</v>
      </c>
      <c r="C7550" s="32" t="n">
        <f aca="false">IF($A7550="","",IF(設定!$B$21="dB",10^($B7550/20),ABS($B7550)))</f>
        <v>7.25571139852303</v>
      </c>
      <c r="D7550" s="32" t="n">
        <f aca="false">IF($A7550="","",$A7550^2)</f>
        <v>1390925.390625</v>
      </c>
      <c r="E7550" s="32" t="n">
        <f aca="false">IF($A7550="","",IF($C7550&lt;=0,"",1/$C7550^2))</f>
        <v>0.0189950307086015</v>
      </c>
      <c r="F7550" s="33" t="n">
        <f aca="false">IF(OR(ROW()-設定!$B$30&lt;2,ROW()+設定!$B$30&gt;13701,N($A7550)&lt;=0,N(INDEX($A$2:$A$13701,MIN(13700,MAX(1,ROW()-1+設定!$B$30))))&lt;=0,$A7550&lt;設定!$B$28,$A7550&gt;設定!$B$29),0,IF(AND($C7550&gt;=MAX(INDEX($C$1:$C$13701,MAX(1,ROW()-設定!$B$24)):INDEX($C$1:$C$13701,MAX(1,ROW()-1))),$C7550&gt;MAX(INDEX($C$1:$C$13701,MIN(13701,ROW()+1)):INDEX($C$1:$C$13701,MIN(13701,ROW()+設定!$B$24))),$C7550&gt;=設定!$B$32,$C7550&gt;=MAX(MIN(INDEX($C$1:$C$13701,MAX(1,ROW()-設定!$B$26)):INDEX($C$1:$C$13701,MAX(1,ROW()-1))),MIN(INDEX($C$1:$C$13701,MIN(13701,ROW()+1)):INDEX($C$1:$C$13701,MIN(13701,ROW()+設定!$B$26))))*10^(設定!$B$27/20)),1,0))</f>
        <v>0</v>
      </c>
      <c r="G7550" s="33" t="n">
        <f aca="false">$G7549+IF($F7550=1,1,0)</f>
        <v>4</v>
      </c>
      <c r="H7550" s="0" t="str">
        <f aca="false">IF($F7550=1,$G7550,"")</f>
        <v/>
      </c>
    </row>
    <row r="7551" customFormat="false" ht="15" hidden="false" customHeight="false" outlineLevel="0" collapsed="false">
      <c r="A7551" s="30" t="n">
        <v>1179.53125</v>
      </c>
      <c r="B7551" s="31" t="n">
        <v>17.1315</v>
      </c>
      <c r="C7551" s="32" t="n">
        <f aca="false">IF($A7551="","",IF(設定!$B$21="dB",10^($B7551/20),ABS($B7551)))</f>
        <v>7.18745270574367</v>
      </c>
      <c r="D7551" s="32" t="n">
        <f aca="false">IF($A7551="","",$A7551^2)</f>
        <v>1391293.96972656</v>
      </c>
      <c r="E7551" s="32" t="n">
        <f aca="false">IF($A7551="","",IF($C7551&lt;=0,"",1/$C7551^2))</f>
        <v>0.0193575326298163</v>
      </c>
      <c r="F7551" s="33" t="n">
        <f aca="false">IF(OR(ROW()-設定!$B$30&lt;2,ROW()+設定!$B$30&gt;13701,N($A7551)&lt;=0,N(INDEX($A$2:$A$13701,MIN(13700,MAX(1,ROW()-1+設定!$B$30))))&lt;=0,$A7551&lt;設定!$B$28,$A7551&gt;設定!$B$29),0,IF(AND($C7551&gt;=MAX(INDEX($C$1:$C$13701,MAX(1,ROW()-設定!$B$24)):INDEX($C$1:$C$13701,MAX(1,ROW()-1))),$C7551&gt;MAX(INDEX($C$1:$C$13701,MIN(13701,ROW()+1)):INDEX($C$1:$C$13701,MIN(13701,ROW()+設定!$B$24))),$C7551&gt;=設定!$B$32,$C7551&gt;=MAX(MIN(INDEX($C$1:$C$13701,MAX(1,ROW()-設定!$B$26)):INDEX($C$1:$C$13701,MAX(1,ROW()-1))),MIN(INDEX($C$1:$C$13701,MIN(13701,ROW()+1)):INDEX($C$1:$C$13701,MIN(13701,ROW()+設定!$B$26))))*10^(設定!$B$27/20)),1,0))</f>
        <v>0</v>
      </c>
      <c r="G7551" s="33" t="n">
        <f aca="false">$G7550+IF($F7551=1,1,0)</f>
        <v>4</v>
      </c>
      <c r="H7551" s="0" t="str">
        <f aca="false">IF($F7551=1,$G7551,"")</f>
        <v/>
      </c>
    </row>
    <row r="7552" customFormat="false" ht="15" hidden="false" customHeight="false" outlineLevel="0" collapsed="false">
      <c r="A7552" s="30" t="n">
        <v>1179.6875</v>
      </c>
      <c r="B7552" s="31" t="n">
        <v>16.986</v>
      </c>
      <c r="C7552" s="32" t="n">
        <f aca="false">IF($A7552="","",IF(設定!$B$21="dB",10^($B7552/20),ABS($B7552)))</f>
        <v>7.06805629700248</v>
      </c>
      <c r="D7552" s="32" t="n">
        <f aca="false">IF($A7552="","",$A7552^2)</f>
        <v>1391662.59765625</v>
      </c>
      <c r="E7552" s="32" t="n">
        <f aca="false">IF($A7552="","",IF($C7552&lt;=0,"",1/$C7552^2))</f>
        <v>0.0200170465898996</v>
      </c>
      <c r="F7552" s="33" t="n">
        <f aca="false">IF(OR(ROW()-設定!$B$30&lt;2,ROW()+設定!$B$30&gt;13701,N($A7552)&lt;=0,N(INDEX($A$2:$A$13701,MIN(13700,MAX(1,ROW()-1+設定!$B$30))))&lt;=0,$A7552&lt;設定!$B$28,$A7552&gt;設定!$B$29),0,IF(AND($C7552&gt;=MAX(INDEX($C$1:$C$13701,MAX(1,ROW()-設定!$B$24)):INDEX($C$1:$C$13701,MAX(1,ROW()-1))),$C7552&gt;MAX(INDEX($C$1:$C$13701,MIN(13701,ROW()+1)):INDEX($C$1:$C$13701,MIN(13701,ROW()+設定!$B$24))),$C7552&gt;=設定!$B$32,$C7552&gt;=MAX(MIN(INDEX($C$1:$C$13701,MAX(1,ROW()-設定!$B$26)):INDEX($C$1:$C$13701,MAX(1,ROW()-1))),MIN(INDEX($C$1:$C$13701,MIN(13701,ROW()+1)):INDEX($C$1:$C$13701,MIN(13701,ROW()+設定!$B$26))))*10^(設定!$B$27/20)),1,0))</f>
        <v>0</v>
      </c>
      <c r="G7552" s="33" t="n">
        <f aca="false">$G7551+IF($F7552=1,1,0)</f>
        <v>4</v>
      </c>
      <c r="H7552" s="0" t="str">
        <f aca="false">IF($F7552=1,$G7552,"")</f>
        <v/>
      </c>
    </row>
    <row r="7553" customFormat="false" ht="15" hidden="false" customHeight="false" outlineLevel="0" collapsed="false">
      <c r="A7553" s="30" t="n">
        <v>1179.84375</v>
      </c>
      <c r="B7553" s="31" t="n">
        <v>17.1135</v>
      </c>
      <c r="C7553" s="32" t="n">
        <f aca="false">IF($A7553="","",IF(設定!$B$21="dB",10^($B7553/20),ABS($B7553)))</f>
        <v>7.1725733791695</v>
      </c>
      <c r="D7553" s="32" t="n">
        <f aca="false">IF($A7553="","",$A7553^2)</f>
        <v>1392031.27441406</v>
      </c>
      <c r="E7553" s="32" t="n">
        <f aca="false">IF($A7553="","",IF($C7553&lt;=0,"",1/$C7553^2))</f>
        <v>0.0194379293819812</v>
      </c>
      <c r="F7553" s="33" t="n">
        <f aca="false">IF(OR(ROW()-設定!$B$30&lt;2,ROW()+設定!$B$30&gt;13701,N($A7553)&lt;=0,N(INDEX($A$2:$A$13701,MIN(13700,MAX(1,ROW()-1+設定!$B$30))))&lt;=0,$A7553&lt;設定!$B$28,$A7553&gt;設定!$B$29),0,IF(AND($C7553&gt;=MAX(INDEX($C$1:$C$13701,MAX(1,ROW()-設定!$B$24)):INDEX($C$1:$C$13701,MAX(1,ROW()-1))),$C7553&gt;MAX(INDEX($C$1:$C$13701,MIN(13701,ROW()+1)):INDEX($C$1:$C$13701,MIN(13701,ROW()+設定!$B$24))),$C7553&gt;=設定!$B$32,$C7553&gt;=MAX(MIN(INDEX($C$1:$C$13701,MAX(1,ROW()-設定!$B$26)):INDEX($C$1:$C$13701,MAX(1,ROW()-1))),MIN(INDEX($C$1:$C$13701,MIN(13701,ROW()+1)):INDEX($C$1:$C$13701,MIN(13701,ROW()+設定!$B$26))))*10^(設定!$B$27/20)),1,0))</f>
        <v>0</v>
      </c>
      <c r="G7553" s="33" t="n">
        <f aca="false">$G7552+IF($F7553=1,1,0)</f>
        <v>4</v>
      </c>
      <c r="H7553" s="0" t="str">
        <f aca="false">IF($F7553=1,$G7553,"")</f>
        <v/>
      </c>
    </row>
    <row r="7554" customFormat="false" ht="15" hidden="false" customHeight="false" outlineLevel="0" collapsed="false">
      <c r="A7554" s="30" t="n">
        <v>1180</v>
      </c>
      <c r="B7554" s="31" t="n">
        <v>17.0281</v>
      </c>
      <c r="C7554" s="32" t="n">
        <f aca="false">IF($A7554="","",IF(設定!$B$21="dB",10^($B7554/20),ABS($B7554)))</f>
        <v>7.10239791191574</v>
      </c>
      <c r="D7554" s="32" t="n">
        <f aca="false">IF($A7554="","",$A7554^2)</f>
        <v>1392400</v>
      </c>
      <c r="E7554" s="32" t="n">
        <f aca="false">IF($A7554="","",IF($C7554&lt;=0,"",1/$C7554^2))</f>
        <v>0.0198239411603571</v>
      </c>
      <c r="F7554" s="33" t="n">
        <f aca="false">IF(OR(ROW()-設定!$B$30&lt;2,ROW()+設定!$B$30&gt;13701,N($A7554)&lt;=0,N(INDEX($A$2:$A$13701,MIN(13700,MAX(1,ROW()-1+設定!$B$30))))&lt;=0,$A7554&lt;設定!$B$28,$A7554&gt;設定!$B$29),0,IF(AND($C7554&gt;=MAX(INDEX($C$1:$C$13701,MAX(1,ROW()-設定!$B$24)):INDEX($C$1:$C$13701,MAX(1,ROW()-1))),$C7554&gt;MAX(INDEX($C$1:$C$13701,MIN(13701,ROW()+1)):INDEX($C$1:$C$13701,MIN(13701,ROW()+設定!$B$24))),$C7554&gt;=設定!$B$32,$C7554&gt;=MAX(MIN(INDEX($C$1:$C$13701,MAX(1,ROW()-設定!$B$26)):INDEX($C$1:$C$13701,MAX(1,ROW()-1))),MIN(INDEX($C$1:$C$13701,MIN(13701,ROW()+1)):INDEX($C$1:$C$13701,MIN(13701,ROW()+設定!$B$26))))*10^(設定!$B$27/20)),1,0))</f>
        <v>0</v>
      </c>
      <c r="G7554" s="33" t="n">
        <f aca="false">$G7553+IF($F7554=1,1,0)</f>
        <v>4</v>
      </c>
      <c r="H7554" s="0" t="str">
        <f aca="false">IF($F7554=1,$G7554,"")</f>
        <v/>
      </c>
    </row>
    <row r="7555" customFormat="false" ht="15" hidden="false" customHeight="false" outlineLevel="0" collapsed="false">
      <c r="A7555" s="30" t="n">
        <v>1180.15625</v>
      </c>
      <c r="B7555" s="31" t="n">
        <v>17.0402</v>
      </c>
      <c r="C7555" s="32" t="n">
        <f aca="false">IF($A7555="","",IF(設定!$B$21="dB",10^($B7555/20),ABS($B7555)))</f>
        <v>7.11229890138214</v>
      </c>
      <c r="D7555" s="32" t="n">
        <f aca="false">IF($A7555="","",$A7555^2)</f>
        <v>1392768.77441406</v>
      </c>
      <c r="E7555" s="32" t="n">
        <f aca="false">IF($A7555="","",IF($C7555&lt;=0,"",1/$C7555^2))</f>
        <v>0.0197687859939171</v>
      </c>
      <c r="F7555" s="33" t="n">
        <f aca="false">IF(OR(ROW()-設定!$B$30&lt;2,ROW()+設定!$B$30&gt;13701,N($A7555)&lt;=0,N(INDEX($A$2:$A$13701,MIN(13700,MAX(1,ROW()-1+設定!$B$30))))&lt;=0,$A7555&lt;設定!$B$28,$A7555&gt;設定!$B$29),0,IF(AND($C7555&gt;=MAX(INDEX($C$1:$C$13701,MAX(1,ROW()-設定!$B$24)):INDEX($C$1:$C$13701,MAX(1,ROW()-1))),$C7555&gt;MAX(INDEX($C$1:$C$13701,MIN(13701,ROW()+1)):INDEX($C$1:$C$13701,MIN(13701,ROW()+設定!$B$24))),$C7555&gt;=設定!$B$32,$C7555&gt;=MAX(MIN(INDEX($C$1:$C$13701,MAX(1,ROW()-設定!$B$26)):INDEX($C$1:$C$13701,MAX(1,ROW()-1))),MIN(INDEX($C$1:$C$13701,MIN(13701,ROW()+1)):INDEX($C$1:$C$13701,MIN(13701,ROW()+設定!$B$26))))*10^(設定!$B$27/20)),1,0))</f>
        <v>0</v>
      </c>
      <c r="G7555" s="33" t="n">
        <f aca="false">$G7554+IF($F7555=1,1,0)</f>
        <v>4</v>
      </c>
      <c r="H7555" s="0" t="str">
        <f aca="false">IF($F7555=1,$G7555,"")</f>
        <v/>
      </c>
    </row>
    <row r="7556" customFormat="false" ht="15" hidden="false" customHeight="false" outlineLevel="0" collapsed="false">
      <c r="A7556" s="30" t="n">
        <v>1180.3125</v>
      </c>
      <c r="B7556" s="31" t="n">
        <v>17.0663</v>
      </c>
      <c r="C7556" s="32" t="n">
        <f aca="false">IF($A7556="","",IF(設定!$B$21="dB",10^($B7556/20),ABS($B7556)))</f>
        <v>7.13370260180632</v>
      </c>
      <c r="D7556" s="32" t="n">
        <f aca="false">IF($A7556="","",$A7556^2)</f>
        <v>1393137.59765625</v>
      </c>
      <c r="E7556" s="32" t="n">
        <f aca="false">IF($A7556="","",IF($C7556&lt;=0,"",1/$C7556^2))</f>
        <v>0.0196503368709027</v>
      </c>
      <c r="F7556" s="33" t="n">
        <f aca="false">IF(OR(ROW()-設定!$B$30&lt;2,ROW()+設定!$B$30&gt;13701,N($A7556)&lt;=0,N(INDEX($A$2:$A$13701,MIN(13700,MAX(1,ROW()-1+設定!$B$30))))&lt;=0,$A7556&lt;設定!$B$28,$A7556&gt;設定!$B$29),0,IF(AND($C7556&gt;=MAX(INDEX($C$1:$C$13701,MAX(1,ROW()-設定!$B$24)):INDEX($C$1:$C$13701,MAX(1,ROW()-1))),$C7556&gt;MAX(INDEX($C$1:$C$13701,MIN(13701,ROW()+1)):INDEX($C$1:$C$13701,MIN(13701,ROW()+設定!$B$24))),$C7556&gt;=設定!$B$32,$C7556&gt;=MAX(MIN(INDEX($C$1:$C$13701,MAX(1,ROW()-設定!$B$26)):INDEX($C$1:$C$13701,MAX(1,ROW()-1))),MIN(INDEX($C$1:$C$13701,MIN(13701,ROW()+1)):INDEX($C$1:$C$13701,MIN(13701,ROW()+設定!$B$26))))*10^(設定!$B$27/20)),1,0))</f>
        <v>0</v>
      </c>
      <c r="G7556" s="33" t="n">
        <f aca="false">$G7555+IF($F7556=1,1,0)</f>
        <v>4</v>
      </c>
      <c r="H7556" s="0" t="str">
        <f aca="false">IF($F7556=1,$G7556,"")</f>
        <v/>
      </c>
    </row>
    <row r="7557" customFormat="false" ht="15" hidden="false" customHeight="false" outlineLevel="0" collapsed="false">
      <c r="A7557" s="30" t="n">
        <v>1180.46875</v>
      </c>
      <c r="B7557" s="31" t="n">
        <v>16.8359</v>
      </c>
      <c r="C7557" s="32" t="n">
        <f aca="false">IF($A7557="","",IF(設定!$B$21="dB",10^($B7557/20),ABS($B7557)))</f>
        <v>6.94696322716833</v>
      </c>
      <c r="D7557" s="32" t="n">
        <f aca="false">IF($A7557="","",$A7557^2)</f>
        <v>1393506.46972656</v>
      </c>
      <c r="E7557" s="32" t="n">
        <f aca="false">IF($A7557="","",IF($C7557&lt;=0,"",1/$C7557^2))</f>
        <v>0.0207209660899734</v>
      </c>
      <c r="F7557" s="33" t="n">
        <f aca="false">IF(OR(ROW()-設定!$B$30&lt;2,ROW()+設定!$B$30&gt;13701,N($A7557)&lt;=0,N(INDEX($A$2:$A$13701,MIN(13700,MAX(1,ROW()-1+設定!$B$30))))&lt;=0,$A7557&lt;設定!$B$28,$A7557&gt;設定!$B$29),0,IF(AND($C7557&gt;=MAX(INDEX($C$1:$C$13701,MAX(1,ROW()-設定!$B$24)):INDEX($C$1:$C$13701,MAX(1,ROW()-1))),$C7557&gt;MAX(INDEX($C$1:$C$13701,MIN(13701,ROW()+1)):INDEX($C$1:$C$13701,MIN(13701,ROW()+設定!$B$24))),$C7557&gt;=設定!$B$32,$C7557&gt;=MAX(MIN(INDEX($C$1:$C$13701,MAX(1,ROW()-設定!$B$26)):INDEX($C$1:$C$13701,MAX(1,ROW()-1))),MIN(INDEX($C$1:$C$13701,MIN(13701,ROW()+1)):INDEX($C$1:$C$13701,MIN(13701,ROW()+設定!$B$26))))*10^(設定!$B$27/20)),1,0))</f>
        <v>0</v>
      </c>
      <c r="G7557" s="33" t="n">
        <f aca="false">$G7556+IF($F7557=1,1,0)</f>
        <v>4</v>
      </c>
      <c r="H7557" s="0" t="str">
        <f aca="false">IF($F7557=1,$G7557,"")</f>
        <v/>
      </c>
    </row>
    <row r="7558" customFormat="false" ht="15" hidden="false" customHeight="false" outlineLevel="0" collapsed="false">
      <c r="A7558" s="30" t="n">
        <v>1180.625</v>
      </c>
      <c r="B7558" s="31" t="n">
        <v>16.8817</v>
      </c>
      <c r="C7558" s="32" t="n">
        <f aca="false">IF($A7558="","",IF(設定!$B$21="dB",10^($B7558/20),ABS($B7558)))</f>
        <v>6.98369075310995</v>
      </c>
      <c r="D7558" s="32" t="n">
        <f aca="false">IF($A7558="","",$A7558^2)</f>
        <v>1393875.390625</v>
      </c>
      <c r="E7558" s="32" t="n">
        <f aca="false">IF($A7558="","",IF($C7558&lt;=0,"",1/$C7558^2))</f>
        <v>0.0205035943012201</v>
      </c>
      <c r="F7558" s="33" t="n">
        <f aca="false">IF(OR(ROW()-設定!$B$30&lt;2,ROW()+設定!$B$30&gt;13701,N($A7558)&lt;=0,N(INDEX($A$2:$A$13701,MIN(13700,MAX(1,ROW()-1+設定!$B$30))))&lt;=0,$A7558&lt;設定!$B$28,$A7558&gt;設定!$B$29),0,IF(AND($C7558&gt;=MAX(INDEX($C$1:$C$13701,MAX(1,ROW()-設定!$B$24)):INDEX($C$1:$C$13701,MAX(1,ROW()-1))),$C7558&gt;MAX(INDEX($C$1:$C$13701,MIN(13701,ROW()+1)):INDEX($C$1:$C$13701,MIN(13701,ROW()+設定!$B$24))),$C7558&gt;=設定!$B$32,$C7558&gt;=MAX(MIN(INDEX($C$1:$C$13701,MAX(1,ROW()-設定!$B$26)):INDEX($C$1:$C$13701,MAX(1,ROW()-1))),MIN(INDEX($C$1:$C$13701,MIN(13701,ROW()+1)):INDEX($C$1:$C$13701,MIN(13701,ROW()+設定!$B$26))))*10^(設定!$B$27/20)),1,0))</f>
        <v>0</v>
      </c>
      <c r="G7558" s="33" t="n">
        <f aca="false">$G7557+IF($F7558=1,1,0)</f>
        <v>4</v>
      </c>
      <c r="H7558" s="0" t="str">
        <f aca="false">IF($F7558=1,$G7558,"")</f>
        <v/>
      </c>
    </row>
    <row r="7559" customFormat="false" ht="15" hidden="false" customHeight="false" outlineLevel="0" collapsed="false">
      <c r="A7559" s="30" t="n">
        <v>1180.78125</v>
      </c>
      <c r="B7559" s="31" t="n">
        <v>16.8078</v>
      </c>
      <c r="C7559" s="32" t="n">
        <f aca="false">IF($A7559="","",IF(設定!$B$21="dB",10^($B7559/20),ABS($B7559)))</f>
        <v>6.92452519830572</v>
      </c>
      <c r="D7559" s="32" t="n">
        <f aca="false">IF($A7559="","",$A7559^2)</f>
        <v>1394244.36035156</v>
      </c>
      <c r="E7559" s="32" t="n">
        <f aca="false">IF($A7559="","",IF($C7559&lt;=0,"",1/$C7559^2))</f>
        <v>0.0208554708847446</v>
      </c>
      <c r="F7559" s="33" t="n">
        <f aca="false">IF(OR(ROW()-設定!$B$30&lt;2,ROW()+設定!$B$30&gt;13701,N($A7559)&lt;=0,N(INDEX($A$2:$A$13701,MIN(13700,MAX(1,ROW()-1+設定!$B$30))))&lt;=0,$A7559&lt;設定!$B$28,$A7559&gt;設定!$B$29),0,IF(AND($C7559&gt;=MAX(INDEX($C$1:$C$13701,MAX(1,ROW()-設定!$B$24)):INDEX($C$1:$C$13701,MAX(1,ROW()-1))),$C7559&gt;MAX(INDEX($C$1:$C$13701,MIN(13701,ROW()+1)):INDEX($C$1:$C$13701,MIN(13701,ROW()+設定!$B$24))),$C7559&gt;=設定!$B$32,$C7559&gt;=MAX(MIN(INDEX($C$1:$C$13701,MAX(1,ROW()-設定!$B$26)):INDEX($C$1:$C$13701,MAX(1,ROW()-1))),MIN(INDEX($C$1:$C$13701,MIN(13701,ROW()+1)):INDEX($C$1:$C$13701,MIN(13701,ROW()+設定!$B$26))))*10^(設定!$B$27/20)),1,0))</f>
        <v>0</v>
      </c>
      <c r="G7559" s="33" t="n">
        <f aca="false">$G7558+IF($F7559=1,1,0)</f>
        <v>4</v>
      </c>
      <c r="H7559" s="0" t="str">
        <f aca="false">IF($F7559=1,$G7559,"")</f>
        <v/>
      </c>
    </row>
    <row r="7560" customFormat="false" ht="15" hidden="false" customHeight="false" outlineLevel="0" collapsed="false">
      <c r="A7560" s="30" t="n">
        <v>1180.9375</v>
      </c>
      <c r="B7560" s="31" t="n">
        <v>16.7522</v>
      </c>
      <c r="C7560" s="32" t="n">
        <f aca="false">IF($A7560="","",IF(設定!$B$21="dB",10^($B7560/20),ABS($B7560)))</f>
        <v>6.88034158532614</v>
      </c>
      <c r="D7560" s="32" t="n">
        <f aca="false">IF($A7560="","",$A7560^2)</f>
        <v>1394613.37890625</v>
      </c>
      <c r="E7560" s="32" t="n">
        <f aca="false">IF($A7560="","",IF($C7560&lt;=0,"",1/$C7560^2))</f>
        <v>0.0211241868352544</v>
      </c>
      <c r="F7560" s="33" t="n">
        <f aca="false">IF(OR(ROW()-設定!$B$30&lt;2,ROW()+設定!$B$30&gt;13701,N($A7560)&lt;=0,N(INDEX($A$2:$A$13701,MIN(13700,MAX(1,ROW()-1+設定!$B$30))))&lt;=0,$A7560&lt;設定!$B$28,$A7560&gt;設定!$B$29),0,IF(AND($C7560&gt;=MAX(INDEX($C$1:$C$13701,MAX(1,ROW()-設定!$B$24)):INDEX($C$1:$C$13701,MAX(1,ROW()-1))),$C7560&gt;MAX(INDEX($C$1:$C$13701,MIN(13701,ROW()+1)):INDEX($C$1:$C$13701,MIN(13701,ROW()+設定!$B$24))),$C7560&gt;=設定!$B$32,$C7560&gt;=MAX(MIN(INDEX($C$1:$C$13701,MAX(1,ROW()-設定!$B$26)):INDEX($C$1:$C$13701,MAX(1,ROW()-1))),MIN(INDEX($C$1:$C$13701,MIN(13701,ROW()+1)):INDEX($C$1:$C$13701,MIN(13701,ROW()+設定!$B$26))))*10^(設定!$B$27/20)),1,0))</f>
        <v>0</v>
      </c>
      <c r="G7560" s="33" t="n">
        <f aca="false">$G7559+IF($F7560=1,1,0)</f>
        <v>4</v>
      </c>
      <c r="H7560" s="0" t="str">
        <f aca="false">IF($F7560=1,$G7560,"")</f>
        <v/>
      </c>
    </row>
    <row r="7561" customFormat="false" ht="15" hidden="false" customHeight="false" outlineLevel="0" collapsed="false">
      <c r="A7561" s="30" t="n">
        <v>1181.09375</v>
      </c>
      <c r="B7561" s="31" t="n">
        <v>17.0022</v>
      </c>
      <c r="C7561" s="32" t="n">
        <f aca="false">IF($A7561="","",IF(設定!$B$21="dB",10^($B7561/20),ABS($B7561)))</f>
        <v>7.08125118689541</v>
      </c>
      <c r="D7561" s="32" t="n">
        <f aca="false">IF($A7561="","",$A7561^2)</f>
        <v>1394982.44628906</v>
      </c>
      <c r="E7561" s="32" t="n">
        <f aca="false">IF($A7561="","",IF($C7561&lt;=0,"",1/$C7561^2))</f>
        <v>0.0199425183345178</v>
      </c>
      <c r="F7561" s="33" t="n">
        <f aca="false">IF(OR(ROW()-設定!$B$30&lt;2,ROW()+設定!$B$30&gt;13701,N($A7561)&lt;=0,N(INDEX($A$2:$A$13701,MIN(13700,MAX(1,ROW()-1+設定!$B$30))))&lt;=0,$A7561&lt;設定!$B$28,$A7561&gt;設定!$B$29),0,IF(AND($C7561&gt;=MAX(INDEX($C$1:$C$13701,MAX(1,ROW()-設定!$B$24)):INDEX($C$1:$C$13701,MAX(1,ROW()-1))),$C7561&gt;MAX(INDEX($C$1:$C$13701,MIN(13701,ROW()+1)):INDEX($C$1:$C$13701,MIN(13701,ROW()+設定!$B$24))),$C7561&gt;=設定!$B$32,$C7561&gt;=MAX(MIN(INDEX($C$1:$C$13701,MAX(1,ROW()-設定!$B$26)):INDEX($C$1:$C$13701,MAX(1,ROW()-1))),MIN(INDEX($C$1:$C$13701,MIN(13701,ROW()+1)):INDEX($C$1:$C$13701,MIN(13701,ROW()+設定!$B$26))))*10^(設定!$B$27/20)),1,0))</f>
        <v>0</v>
      </c>
      <c r="G7561" s="33" t="n">
        <f aca="false">$G7560+IF($F7561=1,1,0)</f>
        <v>4</v>
      </c>
      <c r="H7561" s="0" t="str">
        <f aca="false">IF($F7561=1,$G7561,"")</f>
        <v/>
      </c>
    </row>
    <row r="7562" customFormat="false" ht="15" hidden="false" customHeight="false" outlineLevel="0" collapsed="false">
      <c r="A7562" s="30" t="n">
        <v>1181.25</v>
      </c>
      <c r="B7562" s="31" t="n">
        <v>16.8711</v>
      </c>
      <c r="C7562" s="32" t="n">
        <f aca="false">IF($A7562="","",IF(設定!$B$21="dB",10^($B7562/20),ABS($B7562)))</f>
        <v>6.97517326403378</v>
      </c>
      <c r="D7562" s="32" t="n">
        <f aca="false">IF($A7562="","",$A7562^2)</f>
        <v>1395351.5625</v>
      </c>
      <c r="E7562" s="32" t="n">
        <f aca="false">IF($A7562="","",IF($C7562&lt;=0,"",1/$C7562^2))</f>
        <v>0.0205536993699001</v>
      </c>
      <c r="F7562" s="33" t="n">
        <f aca="false">IF(OR(ROW()-設定!$B$30&lt;2,ROW()+設定!$B$30&gt;13701,N($A7562)&lt;=0,N(INDEX($A$2:$A$13701,MIN(13700,MAX(1,ROW()-1+設定!$B$30))))&lt;=0,$A7562&lt;設定!$B$28,$A7562&gt;設定!$B$29),0,IF(AND($C7562&gt;=MAX(INDEX($C$1:$C$13701,MAX(1,ROW()-設定!$B$24)):INDEX($C$1:$C$13701,MAX(1,ROW()-1))),$C7562&gt;MAX(INDEX($C$1:$C$13701,MIN(13701,ROW()+1)):INDEX($C$1:$C$13701,MIN(13701,ROW()+設定!$B$24))),$C7562&gt;=設定!$B$32,$C7562&gt;=MAX(MIN(INDEX($C$1:$C$13701,MAX(1,ROW()-設定!$B$26)):INDEX($C$1:$C$13701,MAX(1,ROW()-1))),MIN(INDEX($C$1:$C$13701,MIN(13701,ROW()+1)):INDEX($C$1:$C$13701,MIN(13701,ROW()+設定!$B$26))))*10^(設定!$B$27/20)),1,0))</f>
        <v>0</v>
      </c>
      <c r="G7562" s="33" t="n">
        <f aca="false">$G7561+IF($F7562=1,1,0)</f>
        <v>4</v>
      </c>
      <c r="H7562" s="0" t="str">
        <f aca="false">IF($F7562=1,$G7562,"")</f>
        <v/>
      </c>
    </row>
    <row r="7563" customFormat="false" ht="15" hidden="false" customHeight="false" outlineLevel="0" collapsed="false">
      <c r="A7563" s="30" t="n">
        <v>1181.40625</v>
      </c>
      <c r="B7563" s="31" t="n">
        <v>16.5771</v>
      </c>
      <c r="C7563" s="32" t="n">
        <f aca="false">IF($A7563="","",IF(設定!$B$21="dB",10^($B7563/20),ABS($B7563)))</f>
        <v>6.74302857353069</v>
      </c>
      <c r="D7563" s="32" t="n">
        <f aca="false">IF($A7563="","",$A7563^2)</f>
        <v>1395720.72753906</v>
      </c>
      <c r="E7563" s="32" t="n">
        <f aca="false">IF($A7563="","",IF($C7563&lt;=0,"",1/$C7563^2))</f>
        <v>0.0219932798311545</v>
      </c>
      <c r="F7563" s="33" t="n">
        <f aca="false">IF(OR(ROW()-設定!$B$30&lt;2,ROW()+設定!$B$30&gt;13701,N($A7563)&lt;=0,N(INDEX($A$2:$A$13701,MIN(13700,MAX(1,ROW()-1+設定!$B$30))))&lt;=0,$A7563&lt;設定!$B$28,$A7563&gt;設定!$B$29),0,IF(AND($C7563&gt;=MAX(INDEX($C$1:$C$13701,MAX(1,ROW()-設定!$B$24)):INDEX($C$1:$C$13701,MAX(1,ROW()-1))),$C7563&gt;MAX(INDEX($C$1:$C$13701,MIN(13701,ROW()+1)):INDEX($C$1:$C$13701,MIN(13701,ROW()+設定!$B$24))),$C7563&gt;=設定!$B$32,$C7563&gt;=MAX(MIN(INDEX($C$1:$C$13701,MAX(1,ROW()-設定!$B$26)):INDEX($C$1:$C$13701,MAX(1,ROW()-1))),MIN(INDEX($C$1:$C$13701,MIN(13701,ROW()+1)):INDEX($C$1:$C$13701,MIN(13701,ROW()+設定!$B$26))))*10^(設定!$B$27/20)),1,0))</f>
        <v>0</v>
      </c>
      <c r="G7563" s="33" t="n">
        <f aca="false">$G7562+IF($F7563=1,1,0)</f>
        <v>4</v>
      </c>
      <c r="H7563" s="0" t="str">
        <f aca="false">IF($F7563=1,$G7563,"")</f>
        <v/>
      </c>
    </row>
    <row r="7564" customFormat="false" ht="15" hidden="false" customHeight="false" outlineLevel="0" collapsed="false">
      <c r="A7564" s="30" t="n">
        <v>1181.5625</v>
      </c>
      <c r="B7564" s="31" t="n">
        <v>16.7639</v>
      </c>
      <c r="C7564" s="32" t="n">
        <f aca="false">IF($A7564="","",IF(設定!$B$21="dB",10^($B7564/20),ABS($B7564)))</f>
        <v>6.88961573472233</v>
      </c>
      <c r="D7564" s="32" t="n">
        <f aca="false">IF($A7564="","",$A7564^2)</f>
        <v>1396089.94140625</v>
      </c>
      <c r="E7564" s="32" t="n">
        <f aca="false">IF($A7564="","",IF($C7564&lt;=0,"",1/$C7564^2))</f>
        <v>0.02106735434557</v>
      </c>
      <c r="F7564" s="33" t="n">
        <f aca="false">IF(OR(ROW()-設定!$B$30&lt;2,ROW()+設定!$B$30&gt;13701,N($A7564)&lt;=0,N(INDEX($A$2:$A$13701,MIN(13700,MAX(1,ROW()-1+設定!$B$30))))&lt;=0,$A7564&lt;設定!$B$28,$A7564&gt;設定!$B$29),0,IF(AND($C7564&gt;=MAX(INDEX($C$1:$C$13701,MAX(1,ROW()-設定!$B$24)):INDEX($C$1:$C$13701,MAX(1,ROW()-1))),$C7564&gt;MAX(INDEX($C$1:$C$13701,MIN(13701,ROW()+1)):INDEX($C$1:$C$13701,MIN(13701,ROW()+設定!$B$24))),$C7564&gt;=設定!$B$32,$C7564&gt;=MAX(MIN(INDEX($C$1:$C$13701,MAX(1,ROW()-設定!$B$26)):INDEX($C$1:$C$13701,MAX(1,ROW()-1))),MIN(INDEX($C$1:$C$13701,MIN(13701,ROW()+1)):INDEX($C$1:$C$13701,MIN(13701,ROW()+設定!$B$26))))*10^(設定!$B$27/20)),1,0))</f>
        <v>0</v>
      </c>
      <c r="G7564" s="33" t="n">
        <f aca="false">$G7563+IF($F7564=1,1,0)</f>
        <v>4</v>
      </c>
      <c r="H7564" s="0" t="str">
        <f aca="false">IF($F7564=1,$G7564,"")</f>
        <v/>
      </c>
    </row>
    <row r="7565" customFormat="false" ht="15" hidden="false" customHeight="false" outlineLevel="0" collapsed="false">
      <c r="A7565" s="30" t="n">
        <v>1181.71875</v>
      </c>
      <c r="B7565" s="31" t="n">
        <v>16.6393</v>
      </c>
      <c r="C7565" s="32" t="n">
        <f aca="false">IF($A7565="","",IF(設定!$B$21="dB",10^($B7565/20),ABS($B7565)))</f>
        <v>6.79148897477195</v>
      </c>
      <c r="D7565" s="32" t="n">
        <f aca="false">IF($A7565="","",$A7565^2)</f>
        <v>1396459.20410156</v>
      </c>
      <c r="E7565" s="32" t="n">
        <f aca="false">IF($A7565="","",IF($C7565&lt;=0,"",1/$C7565^2))</f>
        <v>0.0216805352559997</v>
      </c>
      <c r="F7565" s="33" t="n">
        <f aca="false">IF(OR(ROW()-設定!$B$30&lt;2,ROW()+設定!$B$30&gt;13701,N($A7565)&lt;=0,N(INDEX($A$2:$A$13701,MIN(13700,MAX(1,ROW()-1+設定!$B$30))))&lt;=0,$A7565&lt;設定!$B$28,$A7565&gt;設定!$B$29),0,IF(AND($C7565&gt;=MAX(INDEX($C$1:$C$13701,MAX(1,ROW()-設定!$B$24)):INDEX($C$1:$C$13701,MAX(1,ROW()-1))),$C7565&gt;MAX(INDEX($C$1:$C$13701,MIN(13701,ROW()+1)):INDEX($C$1:$C$13701,MIN(13701,ROW()+設定!$B$24))),$C7565&gt;=設定!$B$32,$C7565&gt;=MAX(MIN(INDEX($C$1:$C$13701,MAX(1,ROW()-設定!$B$26)):INDEX($C$1:$C$13701,MAX(1,ROW()-1))),MIN(INDEX($C$1:$C$13701,MIN(13701,ROW()+1)):INDEX($C$1:$C$13701,MIN(13701,ROW()+設定!$B$26))))*10^(設定!$B$27/20)),1,0))</f>
        <v>0</v>
      </c>
      <c r="G7565" s="33" t="n">
        <f aca="false">$G7564+IF($F7565=1,1,0)</f>
        <v>4</v>
      </c>
      <c r="H7565" s="0" t="str">
        <f aca="false">IF($F7565=1,$G7565,"")</f>
        <v/>
      </c>
    </row>
    <row r="7566" customFormat="false" ht="15" hidden="false" customHeight="false" outlineLevel="0" collapsed="false">
      <c r="A7566" s="30" t="n">
        <v>1181.875</v>
      </c>
      <c r="B7566" s="31" t="n">
        <v>16.7762</v>
      </c>
      <c r="C7566" s="32" t="n">
        <f aca="false">IF($A7566="","",IF(設定!$B$21="dB",10^($B7566/20),ABS($B7566)))</f>
        <v>6.89937896068296</v>
      </c>
      <c r="D7566" s="32" t="n">
        <f aca="false">IF($A7566="","",$A7566^2)</f>
        <v>1396828.515625</v>
      </c>
      <c r="E7566" s="32" t="n">
        <f aca="false">IF($A7566="","",IF($C7566&lt;=0,"",1/$C7566^2))</f>
        <v>0.02100777222647</v>
      </c>
      <c r="F7566" s="33" t="n">
        <f aca="false">IF(OR(ROW()-設定!$B$30&lt;2,ROW()+設定!$B$30&gt;13701,N($A7566)&lt;=0,N(INDEX($A$2:$A$13701,MIN(13700,MAX(1,ROW()-1+設定!$B$30))))&lt;=0,$A7566&lt;設定!$B$28,$A7566&gt;設定!$B$29),0,IF(AND($C7566&gt;=MAX(INDEX($C$1:$C$13701,MAX(1,ROW()-設定!$B$24)):INDEX($C$1:$C$13701,MAX(1,ROW()-1))),$C7566&gt;MAX(INDEX($C$1:$C$13701,MIN(13701,ROW()+1)):INDEX($C$1:$C$13701,MIN(13701,ROW()+設定!$B$24))),$C7566&gt;=設定!$B$32,$C7566&gt;=MAX(MIN(INDEX($C$1:$C$13701,MAX(1,ROW()-設定!$B$26)):INDEX($C$1:$C$13701,MAX(1,ROW()-1))),MIN(INDEX($C$1:$C$13701,MIN(13701,ROW()+1)):INDEX($C$1:$C$13701,MIN(13701,ROW()+設定!$B$26))))*10^(設定!$B$27/20)),1,0))</f>
        <v>0</v>
      </c>
      <c r="G7566" s="33" t="n">
        <f aca="false">$G7565+IF($F7566=1,1,0)</f>
        <v>4</v>
      </c>
      <c r="H7566" s="0" t="str">
        <f aca="false">IF($F7566=1,$G7566,"")</f>
        <v/>
      </c>
    </row>
    <row r="7567" customFormat="false" ht="15" hidden="false" customHeight="false" outlineLevel="0" collapsed="false">
      <c r="A7567" s="30" t="n">
        <v>1182.03125</v>
      </c>
      <c r="B7567" s="31" t="n">
        <v>16.6446</v>
      </c>
      <c r="C7567" s="32" t="n">
        <f aca="false">IF($A7567="","",IF(設定!$B$21="dB",10^($B7567/20),ABS($B7567)))</f>
        <v>6.79563430438963</v>
      </c>
      <c r="D7567" s="32" t="n">
        <f aca="false">IF($A7567="","",$A7567^2)</f>
        <v>1397197.87597656</v>
      </c>
      <c r="E7567" s="32" t="n">
        <f aca="false">IF($A7567="","",IF($C7567&lt;=0,"",1/$C7567^2))</f>
        <v>0.0216540931169164</v>
      </c>
      <c r="F7567" s="33" t="n">
        <f aca="false">IF(OR(ROW()-設定!$B$30&lt;2,ROW()+設定!$B$30&gt;13701,N($A7567)&lt;=0,N(INDEX($A$2:$A$13701,MIN(13700,MAX(1,ROW()-1+設定!$B$30))))&lt;=0,$A7567&lt;設定!$B$28,$A7567&gt;設定!$B$29),0,IF(AND($C7567&gt;=MAX(INDEX($C$1:$C$13701,MAX(1,ROW()-設定!$B$24)):INDEX($C$1:$C$13701,MAX(1,ROW()-1))),$C7567&gt;MAX(INDEX($C$1:$C$13701,MIN(13701,ROW()+1)):INDEX($C$1:$C$13701,MIN(13701,ROW()+設定!$B$24))),$C7567&gt;=設定!$B$32,$C7567&gt;=MAX(MIN(INDEX($C$1:$C$13701,MAX(1,ROW()-設定!$B$26)):INDEX($C$1:$C$13701,MAX(1,ROW()-1))),MIN(INDEX($C$1:$C$13701,MIN(13701,ROW()+1)):INDEX($C$1:$C$13701,MIN(13701,ROW()+設定!$B$26))))*10^(設定!$B$27/20)),1,0))</f>
        <v>0</v>
      </c>
      <c r="G7567" s="33" t="n">
        <f aca="false">$G7566+IF($F7567=1,1,0)</f>
        <v>4</v>
      </c>
      <c r="H7567" s="0" t="str">
        <f aca="false">IF($F7567=1,$G7567,"")</f>
        <v/>
      </c>
    </row>
    <row r="7568" customFormat="false" ht="15" hidden="false" customHeight="false" outlineLevel="0" collapsed="false">
      <c r="A7568" s="30" t="n">
        <v>1182.1875</v>
      </c>
      <c r="B7568" s="31" t="n">
        <v>16.5908</v>
      </c>
      <c r="C7568" s="32" t="n">
        <f aca="false">IF($A7568="","",IF(設定!$B$21="dB",10^($B7568/20),ABS($B7568)))</f>
        <v>6.75367254753508</v>
      </c>
      <c r="D7568" s="32" t="n">
        <f aca="false">IF($A7568="","",$A7568^2)</f>
        <v>1397567.28515625</v>
      </c>
      <c r="E7568" s="32" t="n">
        <f aca="false">IF($A7568="","",IF($C7568&lt;=0,"",1/$C7568^2))</f>
        <v>0.0219240104295498</v>
      </c>
      <c r="F7568" s="33" t="n">
        <f aca="false">IF(OR(ROW()-設定!$B$30&lt;2,ROW()+設定!$B$30&gt;13701,N($A7568)&lt;=0,N(INDEX($A$2:$A$13701,MIN(13700,MAX(1,ROW()-1+設定!$B$30))))&lt;=0,$A7568&lt;設定!$B$28,$A7568&gt;設定!$B$29),0,IF(AND($C7568&gt;=MAX(INDEX($C$1:$C$13701,MAX(1,ROW()-設定!$B$24)):INDEX($C$1:$C$13701,MAX(1,ROW()-1))),$C7568&gt;MAX(INDEX($C$1:$C$13701,MIN(13701,ROW()+1)):INDEX($C$1:$C$13701,MIN(13701,ROW()+設定!$B$24))),$C7568&gt;=設定!$B$32,$C7568&gt;=MAX(MIN(INDEX($C$1:$C$13701,MAX(1,ROW()-設定!$B$26)):INDEX($C$1:$C$13701,MAX(1,ROW()-1))),MIN(INDEX($C$1:$C$13701,MIN(13701,ROW()+1)):INDEX($C$1:$C$13701,MIN(13701,ROW()+設定!$B$26))))*10^(設定!$B$27/20)),1,0))</f>
        <v>0</v>
      </c>
      <c r="G7568" s="33" t="n">
        <f aca="false">$G7567+IF($F7568=1,1,0)</f>
        <v>4</v>
      </c>
      <c r="H7568" s="0" t="str">
        <f aca="false">IF($F7568=1,$G7568,"")</f>
        <v/>
      </c>
    </row>
    <row r="7569" customFormat="false" ht="15" hidden="false" customHeight="false" outlineLevel="0" collapsed="false">
      <c r="A7569" s="30" t="n">
        <v>1182.34375</v>
      </c>
      <c r="B7569" s="31" t="n">
        <v>16.5935</v>
      </c>
      <c r="C7569" s="32" t="n">
        <f aca="false">IF($A7569="","",IF(設定!$B$21="dB",10^($B7569/20),ABS($B7569)))</f>
        <v>6.75577224613643</v>
      </c>
      <c r="D7569" s="32" t="n">
        <f aca="false">IF($A7569="","",$A7569^2)</f>
        <v>1397936.74316406</v>
      </c>
      <c r="E7569" s="32" t="n">
        <f aca="false">IF($A7569="","",IF($C7569&lt;=0,"",1/$C7569^2))</f>
        <v>0.0219103845526884</v>
      </c>
      <c r="F7569" s="33" t="n">
        <f aca="false">IF(OR(ROW()-設定!$B$30&lt;2,ROW()+設定!$B$30&gt;13701,N($A7569)&lt;=0,N(INDEX($A$2:$A$13701,MIN(13700,MAX(1,ROW()-1+設定!$B$30))))&lt;=0,$A7569&lt;設定!$B$28,$A7569&gt;設定!$B$29),0,IF(AND($C7569&gt;=MAX(INDEX($C$1:$C$13701,MAX(1,ROW()-設定!$B$24)):INDEX($C$1:$C$13701,MAX(1,ROW()-1))),$C7569&gt;MAX(INDEX($C$1:$C$13701,MIN(13701,ROW()+1)):INDEX($C$1:$C$13701,MIN(13701,ROW()+設定!$B$24))),$C7569&gt;=設定!$B$32,$C7569&gt;=MAX(MIN(INDEX($C$1:$C$13701,MAX(1,ROW()-設定!$B$26)):INDEX($C$1:$C$13701,MAX(1,ROW()-1))),MIN(INDEX($C$1:$C$13701,MIN(13701,ROW()+1)):INDEX($C$1:$C$13701,MIN(13701,ROW()+設定!$B$26))))*10^(設定!$B$27/20)),1,0))</f>
        <v>0</v>
      </c>
      <c r="G7569" s="33" t="n">
        <f aca="false">$G7568+IF($F7569=1,1,0)</f>
        <v>4</v>
      </c>
      <c r="H7569" s="0" t="str">
        <f aca="false">IF($F7569=1,$G7569,"")</f>
        <v/>
      </c>
    </row>
    <row r="7570" customFormat="false" ht="15" hidden="false" customHeight="false" outlineLevel="0" collapsed="false">
      <c r="A7570" s="30" t="n">
        <v>1182.5</v>
      </c>
      <c r="B7570" s="31" t="n">
        <v>16.5882</v>
      </c>
      <c r="C7570" s="32" t="n">
        <f aca="false">IF($A7570="","",IF(設定!$B$21="dB",10^($B7570/20),ABS($B7570)))</f>
        <v>6.75165123233142</v>
      </c>
      <c r="D7570" s="32" t="n">
        <f aca="false">IF($A7570="","",$A7570^2)</f>
        <v>1398306.25</v>
      </c>
      <c r="E7570" s="32" t="n">
        <f aca="false">IF($A7570="","",IF($C7570&lt;=0,"",1/$C7570^2))</f>
        <v>0.0219371396531021</v>
      </c>
      <c r="F7570" s="33" t="n">
        <f aca="false">IF(OR(ROW()-設定!$B$30&lt;2,ROW()+設定!$B$30&gt;13701,N($A7570)&lt;=0,N(INDEX($A$2:$A$13701,MIN(13700,MAX(1,ROW()-1+設定!$B$30))))&lt;=0,$A7570&lt;設定!$B$28,$A7570&gt;設定!$B$29),0,IF(AND($C7570&gt;=MAX(INDEX($C$1:$C$13701,MAX(1,ROW()-設定!$B$24)):INDEX($C$1:$C$13701,MAX(1,ROW()-1))),$C7570&gt;MAX(INDEX($C$1:$C$13701,MIN(13701,ROW()+1)):INDEX($C$1:$C$13701,MIN(13701,ROW()+設定!$B$24))),$C7570&gt;=設定!$B$32,$C7570&gt;=MAX(MIN(INDEX($C$1:$C$13701,MAX(1,ROW()-設定!$B$26)):INDEX($C$1:$C$13701,MAX(1,ROW()-1))),MIN(INDEX($C$1:$C$13701,MIN(13701,ROW()+1)):INDEX($C$1:$C$13701,MIN(13701,ROW()+設定!$B$26))))*10^(設定!$B$27/20)),1,0))</f>
        <v>0</v>
      </c>
      <c r="G7570" s="33" t="n">
        <f aca="false">$G7569+IF($F7570=1,1,0)</f>
        <v>4</v>
      </c>
      <c r="H7570" s="0" t="str">
        <f aca="false">IF($F7570=1,$G7570,"")</f>
        <v/>
      </c>
    </row>
    <row r="7571" customFormat="false" ht="15" hidden="false" customHeight="false" outlineLevel="0" collapsed="false">
      <c r="A7571" s="30" t="n">
        <v>1182.65625</v>
      </c>
      <c r="B7571" s="31" t="n">
        <v>16.5253</v>
      </c>
      <c r="C7571" s="32" t="n">
        <f aca="false">IF($A7571="","",IF(設定!$B$21="dB",10^($B7571/20),ABS($B7571)))</f>
        <v>6.70293487723207</v>
      </c>
      <c r="D7571" s="32" t="n">
        <f aca="false">IF($A7571="","",$A7571^2)</f>
        <v>1398675.80566406</v>
      </c>
      <c r="E7571" s="32" t="n">
        <f aca="false">IF($A7571="","",IF($C7571&lt;=0,"",1/$C7571^2))</f>
        <v>0.0222571729237889</v>
      </c>
      <c r="F7571" s="33" t="n">
        <f aca="false">IF(OR(ROW()-設定!$B$30&lt;2,ROW()+設定!$B$30&gt;13701,N($A7571)&lt;=0,N(INDEX($A$2:$A$13701,MIN(13700,MAX(1,ROW()-1+設定!$B$30))))&lt;=0,$A7571&lt;設定!$B$28,$A7571&gt;設定!$B$29),0,IF(AND($C7571&gt;=MAX(INDEX($C$1:$C$13701,MAX(1,ROW()-設定!$B$24)):INDEX($C$1:$C$13701,MAX(1,ROW()-1))),$C7571&gt;MAX(INDEX($C$1:$C$13701,MIN(13701,ROW()+1)):INDEX($C$1:$C$13701,MIN(13701,ROW()+設定!$B$24))),$C7571&gt;=設定!$B$32,$C7571&gt;=MAX(MIN(INDEX($C$1:$C$13701,MAX(1,ROW()-設定!$B$26)):INDEX($C$1:$C$13701,MAX(1,ROW()-1))),MIN(INDEX($C$1:$C$13701,MIN(13701,ROW()+1)):INDEX($C$1:$C$13701,MIN(13701,ROW()+設定!$B$26))))*10^(設定!$B$27/20)),1,0))</f>
        <v>0</v>
      </c>
      <c r="G7571" s="33" t="n">
        <f aca="false">$G7570+IF($F7571=1,1,0)</f>
        <v>4</v>
      </c>
      <c r="H7571" s="0" t="str">
        <f aca="false">IF($F7571=1,$G7571,"")</f>
        <v/>
      </c>
    </row>
    <row r="7572" customFormat="false" ht="15" hidden="false" customHeight="false" outlineLevel="0" collapsed="false">
      <c r="A7572" s="30" t="n">
        <v>1182.8125</v>
      </c>
      <c r="B7572" s="31" t="n">
        <v>16.4724</v>
      </c>
      <c r="C7572" s="32" t="n">
        <f aca="false">IF($A7572="","",IF(設定!$B$21="dB",10^($B7572/20),ABS($B7572)))</f>
        <v>6.66223580246706</v>
      </c>
      <c r="D7572" s="32" t="n">
        <f aca="false">IF($A7572="","",$A7572^2)</f>
        <v>1399045.41015625</v>
      </c>
      <c r="E7572" s="32" t="n">
        <f aca="false">IF($A7572="","",IF($C7572&lt;=0,"",1/$C7572^2))</f>
        <v>0.0225299381767391</v>
      </c>
      <c r="F7572" s="33" t="n">
        <f aca="false">IF(OR(ROW()-設定!$B$30&lt;2,ROW()+設定!$B$30&gt;13701,N($A7572)&lt;=0,N(INDEX($A$2:$A$13701,MIN(13700,MAX(1,ROW()-1+設定!$B$30))))&lt;=0,$A7572&lt;設定!$B$28,$A7572&gt;設定!$B$29),0,IF(AND($C7572&gt;=MAX(INDEX($C$1:$C$13701,MAX(1,ROW()-設定!$B$24)):INDEX($C$1:$C$13701,MAX(1,ROW()-1))),$C7572&gt;MAX(INDEX($C$1:$C$13701,MIN(13701,ROW()+1)):INDEX($C$1:$C$13701,MIN(13701,ROW()+設定!$B$24))),$C7572&gt;=設定!$B$32,$C7572&gt;=MAX(MIN(INDEX($C$1:$C$13701,MAX(1,ROW()-設定!$B$26)):INDEX($C$1:$C$13701,MAX(1,ROW()-1))),MIN(INDEX($C$1:$C$13701,MIN(13701,ROW()+1)):INDEX($C$1:$C$13701,MIN(13701,ROW()+設定!$B$26))))*10^(設定!$B$27/20)),1,0))</f>
        <v>0</v>
      </c>
      <c r="G7572" s="33" t="n">
        <f aca="false">$G7571+IF($F7572=1,1,0)</f>
        <v>4</v>
      </c>
      <c r="H7572" s="0" t="str">
        <f aca="false">IF($F7572=1,$G7572,"")</f>
        <v/>
      </c>
    </row>
    <row r="7573" customFormat="false" ht="15" hidden="false" customHeight="false" outlineLevel="0" collapsed="false">
      <c r="A7573" s="30" t="n">
        <v>1182.96875</v>
      </c>
      <c r="B7573" s="31" t="n">
        <v>16.452</v>
      </c>
      <c r="C7573" s="32" t="n">
        <f aca="false">IF($A7573="","",IF(設定!$B$21="dB",10^($B7573/20),ABS($B7573)))</f>
        <v>6.64660699071074</v>
      </c>
      <c r="D7573" s="32" t="n">
        <f aca="false">IF($A7573="","",$A7573^2)</f>
        <v>1399415.06347656</v>
      </c>
      <c r="E7573" s="32" t="n">
        <f aca="false">IF($A7573="","",IF($C7573&lt;=0,"",1/$C7573^2))</f>
        <v>0.0226360164044975</v>
      </c>
      <c r="F7573" s="33" t="n">
        <f aca="false">IF(OR(ROW()-設定!$B$30&lt;2,ROW()+設定!$B$30&gt;13701,N($A7573)&lt;=0,N(INDEX($A$2:$A$13701,MIN(13700,MAX(1,ROW()-1+設定!$B$30))))&lt;=0,$A7573&lt;設定!$B$28,$A7573&gt;設定!$B$29),0,IF(AND($C7573&gt;=MAX(INDEX($C$1:$C$13701,MAX(1,ROW()-設定!$B$24)):INDEX($C$1:$C$13701,MAX(1,ROW()-1))),$C7573&gt;MAX(INDEX($C$1:$C$13701,MIN(13701,ROW()+1)):INDEX($C$1:$C$13701,MIN(13701,ROW()+設定!$B$24))),$C7573&gt;=設定!$B$32,$C7573&gt;=MAX(MIN(INDEX($C$1:$C$13701,MAX(1,ROW()-設定!$B$26)):INDEX($C$1:$C$13701,MAX(1,ROW()-1))),MIN(INDEX($C$1:$C$13701,MIN(13701,ROW()+1)):INDEX($C$1:$C$13701,MIN(13701,ROW()+設定!$B$26))))*10^(設定!$B$27/20)),1,0))</f>
        <v>0</v>
      </c>
      <c r="G7573" s="33" t="n">
        <f aca="false">$G7572+IF($F7573=1,1,0)</f>
        <v>4</v>
      </c>
      <c r="H7573" s="0" t="str">
        <f aca="false">IF($F7573=1,$G7573,"")</f>
        <v/>
      </c>
    </row>
    <row r="7574" customFormat="false" ht="15" hidden="false" customHeight="false" outlineLevel="0" collapsed="false">
      <c r="A7574" s="30" t="n">
        <v>1183.125</v>
      </c>
      <c r="B7574" s="31" t="n">
        <v>16.4871</v>
      </c>
      <c r="C7574" s="32" t="n">
        <f aca="false">IF($A7574="","",IF(設定!$B$21="dB",10^($B7574/20),ABS($B7574)))</f>
        <v>6.67352051706021</v>
      </c>
      <c r="D7574" s="32" t="n">
        <f aca="false">IF($A7574="","",$A7574^2)</f>
        <v>1399784.765625</v>
      </c>
      <c r="E7574" s="32" t="n">
        <f aca="false">IF($A7574="","",IF($C7574&lt;=0,"",1/$C7574^2))</f>
        <v>0.0224538077558574</v>
      </c>
      <c r="F7574" s="33" t="n">
        <f aca="false">IF(OR(ROW()-設定!$B$30&lt;2,ROW()+設定!$B$30&gt;13701,N($A7574)&lt;=0,N(INDEX($A$2:$A$13701,MIN(13700,MAX(1,ROW()-1+設定!$B$30))))&lt;=0,$A7574&lt;設定!$B$28,$A7574&gt;設定!$B$29),0,IF(AND($C7574&gt;=MAX(INDEX($C$1:$C$13701,MAX(1,ROW()-設定!$B$24)):INDEX($C$1:$C$13701,MAX(1,ROW()-1))),$C7574&gt;MAX(INDEX($C$1:$C$13701,MIN(13701,ROW()+1)):INDEX($C$1:$C$13701,MIN(13701,ROW()+設定!$B$24))),$C7574&gt;=設定!$B$32,$C7574&gt;=MAX(MIN(INDEX($C$1:$C$13701,MAX(1,ROW()-設定!$B$26)):INDEX($C$1:$C$13701,MAX(1,ROW()-1))),MIN(INDEX($C$1:$C$13701,MIN(13701,ROW()+1)):INDEX($C$1:$C$13701,MIN(13701,ROW()+設定!$B$26))))*10^(設定!$B$27/20)),1,0))</f>
        <v>0</v>
      </c>
      <c r="G7574" s="33" t="n">
        <f aca="false">$G7573+IF($F7574=1,1,0)</f>
        <v>4</v>
      </c>
      <c r="H7574" s="0" t="str">
        <f aca="false">IF($F7574=1,$G7574,"")</f>
        <v/>
      </c>
    </row>
    <row r="7575" customFormat="false" ht="15" hidden="false" customHeight="false" outlineLevel="0" collapsed="false">
      <c r="A7575" s="30" t="n">
        <v>1183.28125</v>
      </c>
      <c r="B7575" s="31" t="n">
        <v>16.2987</v>
      </c>
      <c r="C7575" s="32" t="n">
        <f aca="false">IF($A7575="","",IF(設定!$B$21="dB",10^($B7575/20),ABS($B7575)))</f>
        <v>6.53032807198509</v>
      </c>
      <c r="D7575" s="32" t="n">
        <f aca="false">IF($A7575="","",$A7575^2)</f>
        <v>1400154.51660156</v>
      </c>
      <c r="E7575" s="32" t="n">
        <f aca="false">IF($A7575="","",IF($C7575&lt;=0,"",1/$C7575^2))</f>
        <v>0.023449306325765</v>
      </c>
      <c r="F7575" s="33" t="n">
        <f aca="false">IF(OR(ROW()-設定!$B$30&lt;2,ROW()+設定!$B$30&gt;13701,N($A7575)&lt;=0,N(INDEX($A$2:$A$13701,MIN(13700,MAX(1,ROW()-1+設定!$B$30))))&lt;=0,$A7575&lt;設定!$B$28,$A7575&gt;設定!$B$29),0,IF(AND($C7575&gt;=MAX(INDEX($C$1:$C$13701,MAX(1,ROW()-設定!$B$24)):INDEX($C$1:$C$13701,MAX(1,ROW()-1))),$C7575&gt;MAX(INDEX($C$1:$C$13701,MIN(13701,ROW()+1)):INDEX($C$1:$C$13701,MIN(13701,ROW()+設定!$B$24))),$C7575&gt;=設定!$B$32,$C7575&gt;=MAX(MIN(INDEX($C$1:$C$13701,MAX(1,ROW()-設定!$B$26)):INDEX($C$1:$C$13701,MAX(1,ROW()-1))),MIN(INDEX($C$1:$C$13701,MIN(13701,ROW()+1)):INDEX($C$1:$C$13701,MIN(13701,ROW()+設定!$B$26))))*10^(設定!$B$27/20)),1,0))</f>
        <v>0</v>
      </c>
      <c r="G7575" s="33" t="n">
        <f aca="false">$G7574+IF($F7575=1,1,0)</f>
        <v>4</v>
      </c>
      <c r="H7575" s="0" t="str">
        <f aca="false">IF($F7575=1,$G7575,"")</f>
        <v/>
      </c>
    </row>
    <row r="7576" customFormat="false" ht="15" hidden="false" customHeight="false" outlineLevel="0" collapsed="false">
      <c r="A7576" s="30" t="n">
        <v>1183.4375</v>
      </c>
      <c r="B7576" s="31" t="n">
        <v>16.3804</v>
      </c>
      <c r="C7576" s="32" t="n">
        <f aca="false">IF($A7576="","",IF(設定!$B$21="dB",10^($B7576/20),ABS($B7576)))</f>
        <v>6.59204252023004</v>
      </c>
      <c r="D7576" s="32" t="n">
        <f aca="false">IF($A7576="","",$A7576^2)</f>
        <v>1400524.31640625</v>
      </c>
      <c r="E7576" s="32" t="n">
        <f aca="false">IF($A7576="","",IF($C7576&lt;=0,"",1/$C7576^2))</f>
        <v>0.0230122985654497</v>
      </c>
      <c r="F7576" s="33" t="n">
        <f aca="false">IF(OR(ROW()-設定!$B$30&lt;2,ROW()+設定!$B$30&gt;13701,N($A7576)&lt;=0,N(INDEX($A$2:$A$13701,MIN(13700,MAX(1,ROW()-1+設定!$B$30))))&lt;=0,$A7576&lt;設定!$B$28,$A7576&gt;設定!$B$29),0,IF(AND($C7576&gt;=MAX(INDEX($C$1:$C$13701,MAX(1,ROW()-設定!$B$24)):INDEX($C$1:$C$13701,MAX(1,ROW()-1))),$C7576&gt;MAX(INDEX($C$1:$C$13701,MIN(13701,ROW()+1)):INDEX($C$1:$C$13701,MIN(13701,ROW()+設定!$B$24))),$C7576&gt;=設定!$B$32,$C7576&gt;=MAX(MIN(INDEX($C$1:$C$13701,MAX(1,ROW()-設定!$B$26)):INDEX($C$1:$C$13701,MAX(1,ROW()-1))),MIN(INDEX($C$1:$C$13701,MIN(13701,ROW()+1)):INDEX($C$1:$C$13701,MIN(13701,ROW()+設定!$B$26))))*10^(設定!$B$27/20)),1,0))</f>
        <v>0</v>
      </c>
      <c r="G7576" s="33" t="n">
        <f aca="false">$G7575+IF($F7576=1,1,0)</f>
        <v>4</v>
      </c>
      <c r="H7576" s="0" t="str">
        <f aca="false">IF($F7576=1,$G7576,"")</f>
        <v/>
      </c>
    </row>
    <row r="7577" customFormat="false" ht="15" hidden="false" customHeight="false" outlineLevel="0" collapsed="false">
      <c r="A7577" s="30" t="n">
        <v>1183.59375</v>
      </c>
      <c r="B7577" s="31" t="n">
        <v>16.3407</v>
      </c>
      <c r="C7577" s="32" t="n">
        <f aca="false">IF($A7577="","",IF(設定!$B$21="dB",10^($B7577/20),ABS($B7577)))</f>
        <v>6.56198147494553</v>
      </c>
      <c r="D7577" s="32" t="n">
        <f aca="false">IF($A7577="","",$A7577^2)</f>
        <v>1400894.16503906</v>
      </c>
      <c r="E7577" s="32" t="n">
        <f aca="false">IF($A7577="","",IF($C7577&lt;=0,"",1/$C7577^2))</f>
        <v>0.0232236244558847</v>
      </c>
      <c r="F7577" s="33" t="n">
        <f aca="false">IF(OR(ROW()-設定!$B$30&lt;2,ROW()+設定!$B$30&gt;13701,N($A7577)&lt;=0,N(INDEX($A$2:$A$13701,MIN(13700,MAX(1,ROW()-1+設定!$B$30))))&lt;=0,$A7577&lt;設定!$B$28,$A7577&gt;設定!$B$29),0,IF(AND($C7577&gt;=MAX(INDEX($C$1:$C$13701,MAX(1,ROW()-設定!$B$24)):INDEX($C$1:$C$13701,MAX(1,ROW()-1))),$C7577&gt;MAX(INDEX($C$1:$C$13701,MIN(13701,ROW()+1)):INDEX($C$1:$C$13701,MIN(13701,ROW()+設定!$B$24))),$C7577&gt;=設定!$B$32,$C7577&gt;=MAX(MIN(INDEX($C$1:$C$13701,MAX(1,ROW()-設定!$B$26)):INDEX($C$1:$C$13701,MAX(1,ROW()-1))),MIN(INDEX($C$1:$C$13701,MIN(13701,ROW()+1)):INDEX($C$1:$C$13701,MIN(13701,ROW()+設定!$B$26))))*10^(設定!$B$27/20)),1,0))</f>
        <v>0</v>
      </c>
      <c r="G7577" s="33" t="n">
        <f aca="false">$G7576+IF($F7577=1,1,0)</f>
        <v>4</v>
      </c>
      <c r="H7577" s="0" t="str">
        <f aca="false">IF($F7577=1,$G7577,"")</f>
        <v/>
      </c>
    </row>
    <row r="7578" customFormat="false" ht="15" hidden="false" customHeight="false" outlineLevel="0" collapsed="false">
      <c r="A7578" s="30" t="n">
        <v>1183.75</v>
      </c>
      <c r="B7578" s="31" t="n">
        <v>16.2768</v>
      </c>
      <c r="C7578" s="32" t="n">
        <f aca="false">IF($A7578="","",IF(設定!$B$21="dB",10^($B7578/20),ABS($B7578)))</f>
        <v>6.51388369505501</v>
      </c>
      <c r="D7578" s="32" t="n">
        <f aca="false">IF($A7578="","",$A7578^2)</f>
        <v>1401264.0625</v>
      </c>
      <c r="E7578" s="32" t="n">
        <f aca="false">IF($A7578="","",IF($C7578&lt;=0,"",1/$C7578^2))</f>
        <v>0.023567851877879</v>
      </c>
      <c r="F7578" s="33" t="n">
        <f aca="false">IF(OR(ROW()-設定!$B$30&lt;2,ROW()+設定!$B$30&gt;13701,N($A7578)&lt;=0,N(INDEX($A$2:$A$13701,MIN(13700,MAX(1,ROW()-1+設定!$B$30))))&lt;=0,$A7578&lt;設定!$B$28,$A7578&gt;設定!$B$29),0,IF(AND($C7578&gt;=MAX(INDEX($C$1:$C$13701,MAX(1,ROW()-設定!$B$24)):INDEX($C$1:$C$13701,MAX(1,ROW()-1))),$C7578&gt;MAX(INDEX($C$1:$C$13701,MIN(13701,ROW()+1)):INDEX($C$1:$C$13701,MIN(13701,ROW()+設定!$B$24))),$C7578&gt;=設定!$B$32,$C7578&gt;=MAX(MIN(INDEX($C$1:$C$13701,MAX(1,ROW()-設定!$B$26)):INDEX($C$1:$C$13701,MAX(1,ROW()-1))),MIN(INDEX($C$1:$C$13701,MIN(13701,ROW()+1)):INDEX($C$1:$C$13701,MIN(13701,ROW()+設定!$B$26))))*10^(設定!$B$27/20)),1,0))</f>
        <v>0</v>
      </c>
      <c r="G7578" s="33" t="n">
        <f aca="false">$G7577+IF($F7578=1,1,0)</f>
        <v>4</v>
      </c>
      <c r="H7578" s="0" t="str">
        <f aca="false">IF($F7578=1,$G7578,"")</f>
        <v/>
      </c>
    </row>
    <row r="7579" customFormat="false" ht="15" hidden="false" customHeight="false" outlineLevel="0" collapsed="false">
      <c r="A7579" s="30" t="n">
        <v>1183.90625</v>
      </c>
      <c r="B7579" s="31" t="n">
        <v>16.3675</v>
      </c>
      <c r="C7579" s="32" t="n">
        <f aca="false">IF($A7579="","",IF(設定!$B$21="dB",10^($B7579/20),ABS($B7579)))</f>
        <v>6.58225950018795</v>
      </c>
      <c r="D7579" s="32" t="n">
        <f aca="false">IF($A7579="","",$A7579^2)</f>
        <v>1401634.00878906</v>
      </c>
      <c r="E7579" s="32" t="n">
        <f aca="false">IF($A7579="","",IF($C7579&lt;=0,"",1/$C7579^2))</f>
        <v>0.0230807544140776</v>
      </c>
      <c r="F7579" s="33" t="n">
        <f aca="false">IF(OR(ROW()-設定!$B$30&lt;2,ROW()+設定!$B$30&gt;13701,N($A7579)&lt;=0,N(INDEX($A$2:$A$13701,MIN(13700,MAX(1,ROW()-1+設定!$B$30))))&lt;=0,$A7579&lt;設定!$B$28,$A7579&gt;設定!$B$29),0,IF(AND($C7579&gt;=MAX(INDEX($C$1:$C$13701,MAX(1,ROW()-設定!$B$24)):INDEX($C$1:$C$13701,MAX(1,ROW()-1))),$C7579&gt;MAX(INDEX($C$1:$C$13701,MIN(13701,ROW()+1)):INDEX($C$1:$C$13701,MIN(13701,ROW()+設定!$B$24))),$C7579&gt;=設定!$B$32,$C7579&gt;=MAX(MIN(INDEX($C$1:$C$13701,MAX(1,ROW()-設定!$B$26)):INDEX($C$1:$C$13701,MAX(1,ROW()-1))),MIN(INDEX($C$1:$C$13701,MIN(13701,ROW()+1)):INDEX($C$1:$C$13701,MIN(13701,ROW()+設定!$B$26))))*10^(設定!$B$27/20)),1,0))</f>
        <v>0</v>
      </c>
      <c r="G7579" s="33" t="n">
        <f aca="false">$G7578+IF($F7579=1,1,0)</f>
        <v>4</v>
      </c>
      <c r="H7579" s="0" t="str">
        <f aca="false">IF($F7579=1,$G7579,"")</f>
        <v/>
      </c>
    </row>
    <row r="7580" customFormat="false" ht="15" hidden="false" customHeight="false" outlineLevel="0" collapsed="false">
      <c r="A7580" s="30" t="n">
        <v>1184.0625</v>
      </c>
      <c r="B7580" s="31" t="n">
        <v>16.1415</v>
      </c>
      <c r="C7580" s="32" t="n">
        <f aca="false">IF($A7580="","",IF(設定!$B$21="dB",10^($B7580/20),ABS($B7580)))</f>
        <v>6.41320319118105</v>
      </c>
      <c r="D7580" s="32" t="n">
        <f aca="false">IF($A7580="","",$A7580^2)</f>
        <v>1402004.00390625</v>
      </c>
      <c r="E7580" s="32" t="n">
        <f aca="false">IF($A7580="","",IF($C7580&lt;=0,"",1/$C7580^2))</f>
        <v>0.0243136410062505</v>
      </c>
      <c r="F7580" s="33" t="n">
        <f aca="false">IF(OR(ROW()-設定!$B$30&lt;2,ROW()+設定!$B$30&gt;13701,N($A7580)&lt;=0,N(INDEX($A$2:$A$13701,MIN(13700,MAX(1,ROW()-1+設定!$B$30))))&lt;=0,$A7580&lt;設定!$B$28,$A7580&gt;設定!$B$29),0,IF(AND($C7580&gt;=MAX(INDEX($C$1:$C$13701,MAX(1,ROW()-設定!$B$24)):INDEX($C$1:$C$13701,MAX(1,ROW()-1))),$C7580&gt;MAX(INDEX($C$1:$C$13701,MIN(13701,ROW()+1)):INDEX($C$1:$C$13701,MIN(13701,ROW()+設定!$B$24))),$C7580&gt;=設定!$B$32,$C7580&gt;=MAX(MIN(INDEX($C$1:$C$13701,MAX(1,ROW()-設定!$B$26)):INDEX($C$1:$C$13701,MAX(1,ROW()-1))),MIN(INDEX($C$1:$C$13701,MIN(13701,ROW()+1)):INDEX($C$1:$C$13701,MIN(13701,ROW()+設定!$B$26))))*10^(設定!$B$27/20)),1,0))</f>
        <v>0</v>
      </c>
      <c r="G7580" s="33" t="n">
        <f aca="false">$G7579+IF($F7580=1,1,0)</f>
        <v>4</v>
      </c>
      <c r="H7580" s="0" t="str">
        <f aca="false">IF($F7580=1,$G7580,"")</f>
        <v/>
      </c>
    </row>
    <row r="7581" customFormat="false" ht="15" hidden="false" customHeight="false" outlineLevel="0" collapsed="false">
      <c r="A7581" s="30" t="n">
        <v>1184.21875</v>
      </c>
      <c r="B7581" s="31" t="n">
        <v>16.2044</v>
      </c>
      <c r="C7581" s="32" t="n">
        <f aca="false">IF($A7581="","",IF(設定!$B$21="dB",10^($B7581/20),ABS($B7581)))</f>
        <v>6.45981380126575</v>
      </c>
      <c r="D7581" s="32" t="n">
        <f aca="false">IF($A7581="","",$A7581^2)</f>
        <v>1402374.04785156</v>
      </c>
      <c r="E7581" s="32" t="n">
        <f aca="false">IF($A7581="","",IF($C7581&lt;=0,"",1/$C7581^2))</f>
        <v>0.0239640380229706</v>
      </c>
      <c r="F7581" s="33" t="n">
        <f aca="false">IF(OR(ROW()-設定!$B$30&lt;2,ROW()+設定!$B$30&gt;13701,N($A7581)&lt;=0,N(INDEX($A$2:$A$13701,MIN(13700,MAX(1,ROW()-1+設定!$B$30))))&lt;=0,$A7581&lt;設定!$B$28,$A7581&gt;設定!$B$29),0,IF(AND($C7581&gt;=MAX(INDEX($C$1:$C$13701,MAX(1,ROW()-設定!$B$24)):INDEX($C$1:$C$13701,MAX(1,ROW()-1))),$C7581&gt;MAX(INDEX($C$1:$C$13701,MIN(13701,ROW()+1)):INDEX($C$1:$C$13701,MIN(13701,ROW()+設定!$B$24))),$C7581&gt;=設定!$B$32,$C7581&gt;=MAX(MIN(INDEX($C$1:$C$13701,MAX(1,ROW()-設定!$B$26)):INDEX($C$1:$C$13701,MAX(1,ROW()-1))),MIN(INDEX($C$1:$C$13701,MIN(13701,ROW()+1)):INDEX($C$1:$C$13701,MIN(13701,ROW()+設定!$B$26))))*10^(設定!$B$27/20)),1,0))</f>
        <v>0</v>
      </c>
      <c r="G7581" s="33" t="n">
        <f aca="false">$G7580+IF($F7581=1,1,0)</f>
        <v>4</v>
      </c>
      <c r="H7581" s="0" t="str">
        <f aca="false">IF($F7581=1,$G7581,"")</f>
        <v/>
      </c>
    </row>
    <row r="7582" customFormat="false" ht="15" hidden="false" customHeight="false" outlineLevel="0" collapsed="false">
      <c r="A7582" s="30" t="n">
        <v>1184.375</v>
      </c>
      <c r="B7582" s="31" t="n">
        <v>16.1286</v>
      </c>
      <c r="C7582" s="32" t="n">
        <f aca="false">IF($A7582="","",IF(設定!$B$21="dB",10^($B7582/20),ABS($B7582)))</f>
        <v>6.40368558034029</v>
      </c>
      <c r="D7582" s="32" t="n">
        <f aca="false">IF($A7582="","",$A7582^2)</f>
        <v>1402744.140625</v>
      </c>
      <c r="E7582" s="32" t="n">
        <f aca="false">IF($A7582="","",IF($C7582&lt;=0,"",1/$C7582^2))</f>
        <v>0.0243859680240659</v>
      </c>
      <c r="F7582" s="33" t="n">
        <f aca="false">IF(OR(ROW()-設定!$B$30&lt;2,ROW()+設定!$B$30&gt;13701,N($A7582)&lt;=0,N(INDEX($A$2:$A$13701,MIN(13700,MAX(1,ROW()-1+設定!$B$30))))&lt;=0,$A7582&lt;設定!$B$28,$A7582&gt;設定!$B$29),0,IF(AND($C7582&gt;=MAX(INDEX($C$1:$C$13701,MAX(1,ROW()-設定!$B$24)):INDEX($C$1:$C$13701,MAX(1,ROW()-1))),$C7582&gt;MAX(INDEX($C$1:$C$13701,MIN(13701,ROW()+1)):INDEX($C$1:$C$13701,MIN(13701,ROW()+設定!$B$24))),$C7582&gt;=設定!$B$32,$C7582&gt;=MAX(MIN(INDEX($C$1:$C$13701,MAX(1,ROW()-設定!$B$26)):INDEX($C$1:$C$13701,MAX(1,ROW()-1))),MIN(INDEX($C$1:$C$13701,MIN(13701,ROW()+1)):INDEX($C$1:$C$13701,MIN(13701,ROW()+設定!$B$26))))*10^(設定!$B$27/20)),1,0))</f>
        <v>0</v>
      </c>
      <c r="G7582" s="33" t="n">
        <f aca="false">$G7581+IF($F7582=1,1,0)</f>
        <v>4</v>
      </c>
      <c r="H7582" s="0" t="str">
        <f aca="false">IF($F7582=1,$G7582,"")</f>
        <v/>
      </c>
    </row>
    <row r="7583" customFormat="false" ht="15" hidden="false" customHeight="false" outlineLevel="0" collapsed="false">
      <c r="A7583" s="30" t="n">
        <v>1184.53125</v>
      </c>
      <c r="B7583" s="31" t="n">
        <v>16.2372</v>
      </c>
      <c r="C7583" s="32" t="n">
        <f aca="false">IF($A7583="","",IF(設定!$B$21="dB",10^($B7583/20),ABS($B7583)))</f>
        <v>6.48425372209907</v>
      </c>
      <c r="D7583" s="32" t="n">
        <f aca="false">IF($A7583="","",$A7583^2)</f>
        <v>1403114.28222656</v>
      </c>
      <c r="E7583" s="32" t="n">
        <f aca="false">IF($A7583="","",IF($C7583&lt;=0,"",1/$C7583^2))</f>
        <v>0.0237837318628372</v>
      </c>
      <c r="F7583" s="33" t="n">
        <f aca="false">IF(OR(ROW()-設定!$B$30&lt;2,ROW()+設定!$B$30&gt;13701,N($A7583)&lt;=0,N(INDEX($A$2:$A$13701,MIN(13700,MAX(1,ROW()-1+設定!$B$30))))&lt;=0,$A7583&lt;設定!$B$28,$A7583&gt;設定!$B$29),0,IF(AND($C7583&gt;=MAX(INDEX($C$1:$C$13701,MAX(1,ROW()-設定!$B$24)):INDEX($C$1:$C$13701,MAX(1,ROW()-1))),$C7583&gt;MAX(INDEX($C$1:$C$13701,MIN(13701,ROW()+1)):INDEX($C$1:$C$13701,MIN(13701,ROW()+設定!$B$24))),$C7583&gt;=設定!$B$32,$C7583&gt;=MAX(MIN(INDEX($C$1:$C$13701,MAX(1,ROW()-設定!$B$26)):INDEX($C$1:$C$13701,MAX(1,ROW()-1))),MIN(INDEX($C$1:$C$13701,MIN(13701,ROW()+1)):INDEX($C$1:$C$13701,MIN(13701,ROW()+設定!$B$26))))*10^(設定!$B$27/20)),1,0))</f>
        <v>0</v>
      </c>
      <c r="G7583" s="33" t="n">
        <f aca="false">$G7582+IF($F7583=1,1,0)</f>
        <v>4</v>
      </c>
      <c r="H7583" s="0" t="str">
        <f aca="false">IF($F7583=1,$G7583,"")</f>
        <v/>
      </c>
    </row>
    <row r="7584" customFormat="false" ht="15" hidden="false" customHeight="false" outlineLevel="0" collapsed="false">
      <c r="A7584" s="30" t="n">
        <v>1184.6875</v>
      </c>
      <c r="B7584" s="31" t="n">
        <v>16.1102</v>
      </c>
      <c r="C7584" s="32" t="n">
        <f aca="false">IF($A7584="","",IF(設定!$B$21="dB",10^($B7584/20),ABS($B7584)))</f>
        <v>6.39013451007344</v>
      </c>
      <c r="D7584" s="32" t="n">
        <f aca="false">IF($A7584="","",$A7584^2)</f>
        <v>1403484.47265625</v>
      </c>
      <c r="E7584" s="32" t="n">
        <f aca="false">IF($A7584="","",IF($C7584&lt;=0,"",1/$C7584^2))</f>
        <v>0.0244895046091139</v>
      </c>
      <c r="F7584" s="33" t="n">
        <f aca="false">IF(OR(ROW()-設定!$B$30&lt;2,ROW()+設定!$B$30&gt;13701,N($A7584)&lt;=0,N(INDEX($A$2:$A$13701,MIN(13700,MAX(1,ROW()-1+設定!$B$30))))&lt;=0,$A7584&lt;設定!$B$28,$A7584&gt;設定!$B$29),0,IF(AND($C7584&gt;=MAX(INDEX($C$1:$C$13701,MAX(1,ROW()-設定!$B$24)):INDEX($C$1:$C$13701,MAX(1,ROW()-1))),$C7584&gt;MAX(INDEX($C$1:$C$13701,MIN(13701,ROW()+1)):INDEX($C$1:$C$13701,MIN(13701,ROW()+設定!$B$24))),$C7584&gt;=設定!$B$32,$C7584&gt;=MAX(MIN(INDEX($C$1:$C$13701,MAX(1,ROW()-設定!$B$26)):INDEX($C$1:$C$13701,MAX(1,ROW()-1))),MIN(INDEX($C$1:$C$13701,MIN(13701,ROW()+1)):INDEX($C$1:$C$13701,MIN(13701,ROW()+設定!$B$26))))*10^(設定!$B$27/20)),1,0))</f>
        <v>0</v>
      </c>
      <c r="G7584" s="33" t="n">
        <f aca="false">$G7583+IF($F7584=1,1,0)</f>
        <v>4</v>
      </c>
      <c r="H7584" s="0" t="str">
        <f aca="false">IF($F7584=1,$G7584,"")</f>
        <v/>
      </c>
    </row>
    <row r="7585" customFormat="false" ht="15" hidden="false" customHeight="false" outlineLevel="0" collapsed="false">
      <c r="A7585" s="30" t="n">
        <v>1184.84375</v>
      </c>
      <c r="B7585" s="31" t="n">
        <v>16.1327</v>
      </c>
      <c r="C7585" s="32" t="n">
        <f aca="false">IF($A7585="","",IF(設定!$B$21="dB",10^($B7585/20),ABS($B7585)))</f>
        <v>6.4067090252087</v>
      </c>
      <c r="D7585" s="32" t="n">
        <f aca="false">IF($A7585="","",$A7585^2)</f>
        <v>1403854.71191406</v>
      </c>
      <c r="E7585" s="32" t="n">
        <f aca="false">IF($A7585="","",IF($C7585&lt;=0,"",1/$C7585^2))</f>
        <v>0.0243629570733881</v>
      </c>
      <c r="F7585" s="33" t="n">
        <f aca="false">IF(OR(ROW()-設定!$B$30&lt;2,ROW()+設定!$B$30&gt;13701,N($A7585)&lt;=0,N(INDEX($A$2:$A$13701,MIN(13700,MAX(1,ROW()-1+設定!$B$30))))&lt;=0,$A7585&lt;設定!$B$28,$A7585&gt;設定!$B$29),0,IF(AND($C7585&gt;=MAX(INDEX($C$1:$C$13701,MAX(1,ROW()-設定!$B$24)):INDEX($C$1:$C$13701,MAX(1,ROW()-1))),$C7585&gt;MAX(INDEX($C$1:$C$13701,MIN(13701,ROW()+1)):INDEX($C$1:$C$13701,MIN(13701,ROW()+設定!$B$24))),$C7585&gt;=設定!$B$32,$C7585&gt;=MAX(MIN(INDEX($C$1:$C$13701,MAX(1,ROW()-設定!$B$26)):INDEX($C$1:$C$13701,MAX(1,ROW()-1))),MIN(INDEX($C$1:$C$13701,MIN(13701,ROW()+1)):INDEX($C$1:$C$13701,MIN(13701,ROW()+設定!$B$26))))*10^(設定!$B$27/20)),1,0))</f>
        <v>0</v>
      </c>
      <c r="G7585" s="33" t="n">
        <f aca="false">$G7584+IF($F7585=1,1,0)</f>
        <v>4</v>
      </c>
      <c r="H7585" s="0" t="str">
        <f aca="false">IF($F7585=1,$G7585,"")</f>
        <v/>
      </c>
    </row>
    <row r="7586" customFormat="false" ht="15" hidden="false" customHeight="false" outlineLevel="0" collapsed="false">
      <c r="A7586" s="30" t="n">
        <v>1185</v>
      </c>
      <c r="B7586" s="31" t="n">
        <v>16.1379</v>
      </c>
      <c r="C7586" s="32" t="n">
        <f aca="false">IF($A7586="","",IF(設定!$B$21="dB",10^($B7586/20),ABS($B7586)))</f>
        <v>6.41054569164784</v>
      </c>
      <c r="D7586" s="32" t="n">
        <f aca="false">IF($A7586="","",$A7586^2)</f>
        <v>1404225</v>
      </c>
      <c r="E7586" s="32" t="n">
        <f aca="false">IF($A7586="","",IF($C7586&lt;=0,"",1/$C7586^2))</f>
        <v>0.024333803683668</v>
      </c>
      <c r="F7586" s="33" t="n">
        <f aca="false">IF(OR(ROW()-設定!$B$30&lt;2,ROW()+設定!$B$30&gt;13701,N($A7586)&lt;=0,N(INDEX($A$2:$A$13701,MIN(13700,MAX(1,ROW()-1+設定!$B$30))))&lt;=0,$A7586&lt;設定!$B$28,$A7586&gt;設定!$B$29),0,IF(AND($C7586&gt;=MAX(INDEX($C$1:$C$13701,MAX(1,ROW()-設定!$B$24)):INDEX($C$1:$C$13701,MAX(1,ROW()-1))),$C7586&gt;MAX(INDEX($C$1:$C$13701,MIN(13701,ROW()+1)):INDEX($C$1:$C$13701,MIN(13701,ROW()+設定!$B$24))),$C7586&gt;=設定!$B$32,$C7586&gt;=MAX(MIN(INDEX($C$1:$C$13701,MAX(1,ROW()-設定!$B$26)):INDEX($C$1:$C$13701,MAX(1,ROW()-1))),MIN(INDEX($C$1:$C$13701,MIN(13701,ROW()+1)):INDEX($C$1:$C$13701,MIN(13701,ROW()+設定!$B$26))))*10^(設定!$B$27/20)),1,0))</f>
        <v>0</v>
      </c>
      <c r="G7586" s="33" t="n">
        <f aca="false">$G7585+IF($F7586=1,1,0)</f>
        <v>4</v>
      </c>
      <c r="H7586" s="0" t="str">
        <f aca="false">IF($F7586=1,$G7586,"")</f>
        <v/>
      </c>
    </row>
    <row r="7587" customFormat="false" ht="15" hidden="false" customHeight="false" outlineLevel="0" collapsed="false">
      <c r="A7587" s="30" t="n">
        <v>1185.15625</v>
      </c>
      <c r="B7587" s="31" t="n">
        <v>15.9153</v>
      </c>
      <c r="C7587" s="32" t="n">
        <f aca="false">IF($A7587="","",IF(設定!$B$21="dB",10^($B7587/20),ABS($B7587)))</f>
        <v>6.24834498652736</v>
      </c>
      <c r="D7587" s="32" t="n">
        <f aca="false">IF($A7587="","",$A7587^2)</f>
        <v>1404595.33691406</v>
      </c>
      <c r="E7587" s="32" t="n">
        <f aca="false">IF($A7587="","",IF($C7587&lt;=0,"",1/$C7587^2))</f>
        <v>0.0256135632574998</v>
      </c>
      <c r="F7587" s="33" t="n">
        <f aca="false">IF(OR(ROW()-設定!$B$30&lt;2,ROW()+設定!$B$30&gt;13701,N($A7587)&lt;=0,N(INDEX($A$2:$A$13701,MIN(13700,MAX(1,ROW()-1+設定!$B$30))))&lt;=0,$A7587&lt;設定!$B$28,$A7587&gt;設定!$B$29),0,IF(AND($C7587&gt;=MAX(INDEX($C$1:$C$13701,MAX(1,ROW()-設定!$B$24)):INDEX($C$1:$C$13701,MAX(1,ROW()-1))),$C7587&gt;MAX(INDEX($C$1:$C$13701,MIN(13701,ROW()+1)):INDEX($C$1:$C$13701,MIN(13701,ROW()+設定!$B$24))),$C7587&gt;=設定!$B$32,$C7587&gt;=MAX(MIN(INDEX($C$1:$C$13701,MAX(1,ROW()-設定!$B$26)):INDEX($C$1:$C$13701,MAX(1,ROW()-1))),MIN(INDEX($C$1:$C$13701,MIN(13701,ROW()+1)):INDEX($C$1:$C$13701,MIN(13701,ROW()+設定!$B$26))))*10^(設定!$B$27/20)),1,0))</f>
        <v>0</v>
      </c>
      <c r="G7587" s="33" t="n">
        <f aca="false">$G7586+IF($F7587=1,1,0)</f>
        <v>4</v>
      </c>
      <c r="H7587" s="0" t="str">
        <f aca="false">IF($F7587=1,$G7587,"")</f>
        <v/>
      </c>
    </row>
    <row r="7588" customFormat="false" ht="15" hidden="false" customHeight="false" outlineLevel="0" collapsed="false">
      <c r="A7588" s="30" t="n">
        <v>1185.3125</v>
      </c>
      <c r="B7588" s="31" t="n">
        <v>16.0883</v>
      </c>
      <c r="C7588" s="32" t="n">
        <f aca="false">IF($A7588="","",IF(設定!$B$21="dB",10^($B7588/20),ABS($B7588)))</f>
        <v>6.37404316223314</v>
      </c>
      <c r="D7588" s="32" t="n">
        <f aca="false">IF($A7588="","",$A7588^2)</f>
        <v>1404965.72265625</v>
      </c>
      <c r="E7588" s="32" t="n">
        <f aca="false">IF($A7588="","",IF($C7588&lt;=0,"",1/$C7588^2))</f>
        <v>0.0246133087764762</v>
      </c>
      <c r="F7588" s="33" t="n">
        <f aca="false">IF(OR(ROW()-設定!$B$30&lt;2,ROW()+設定!$B$30&gt;13701,N($A7588)&lt;=0,N(INDEX($A$2:$A$13701,MIN(13700,MAX(1,ROW()-1+設定!$B$30))))&lt;=0,$A7588&lt;設定!$B$28,$A7588&gt;設定!$B$29),0,IF(AND($C7588&gt;=MAX(INDEX($C$1:$C$13701,MAX(1,ROW()-設定!$B$24)):INDEX($C$1:$C$13701,MAX(1,ROW()-1))),$C7588&gt;MAX(INDEX($C$1:$C$13701,MIN(13701,ROW()+1)):INDEX($C$1:$C$13701,MIN(13701,ROW()+設定!$B$24))),$C7588&gt;=設定!$B$32,$C7588&gt;=MAX(MIN(INDEX($C$1:$C$13701,MAX(1,ROW()-設定!$B$26)):INDEX($C$1:$C$13701,MAX(1,ROW()-1))),MIN(INDEX($C$1:$C$13701,MIN(13701,ROW()+1)):INDEX($C$1:$C$13701,MIN(13701,ROW()+設定!$B$26))))*10^(設定!$B$27/20)),1,0))</f>
        <v>0</v>
      </c>
      <c r="G7588" s="33" t="n">
        <f aca="false">$G7587+IF($F7588=1,1,0)</f>
        <v>4</v>
      </c>
      <c r="H7588" s="0" t="str">
        <f aca="false">IF($F7588=1,$G7588,"")</f>
        <v/>
      </c>
    </row>
    <row r="7589" customFormat="false" ht="15" hidden="false" customHeight="false" outlineLevel="0" collapsed="false">
      <c r="A7589" s="30" t="n">
        <v>1185.46875</v>
      </c>
      <c r="B7589" s="31" t="n">
        <v>15.9434</v>
      </c>
      <c r="C7589" s="32" t="n">
        <f aca="false">IF($A7589="","",IF(設定!$B$21="dB",10^($B7589/20),ABS($B7589)))</f>
        <v>6.26859194081465</v>
      </c>
      <c r="D7589" s="32" t="n">
        <f aca="false">IF($A7589="","",$A7589^2)</f>
        <v>1405336.15722656</v>
      </c>
      <c r="E7589" s="32" t="n">
        <f aca="false">IF($A7589="","",IF($C7589&lt;=0,"",1/$C7589^2))</f>
        <v>0.0254483717310965</v>
      </c>
      <c r="F7589" s="33" t="n">
        <f aca="false">IF(OR(ROW()-設定!$B$30&lt;2,ROW()+設定!$B$30&gt;13701,N($A7589)&lt;=0,N(INDEX($A$2:$A$13701,MIN(13700,MAX(1,ROW()-1+設定!$B$30))))&lt;=0,$A7589&lt;設定!$B$28,$A7589&gt;設定!$B$29),0,IF(AND($C7589&gt;=MAX(INDEX($C$1:$C$13701,MAX(1,ROW()-設定!$B$24)):INDEX($C$1:$C$13701,MAX(1,ROW()-1))),$C7589&gt;MAX(INDEX($C$1:$C$13701,MIN(13701,ROW()+1)):INDEX($C$1:$C$13701,MIN(13701,ROW()+設定!$B$24))),$C7589&gt;=設定!$B$32,$C7589&gt;=MAX(MIN(INDEX($C$1:$C$13701,MAX(1,ROW()-設定!$B$26)):INDEX($C$1:$C$13701,MAX(1,ROW()-1))),MIN(INDEX($C$1:$C$13701,MIN(13701,ROW()+1)):INDEX($C$1:$C$13701,MIN(13701,ROW()+設定!$B$26))))*10^(設定!$B$27/20)),1,0))</f>
        <v>0</v>
      </c>
      <c r="G7589" s="33" t="n">
        <f aca="false">$G7588+IF($F7589=1,1,0)</f>
        <v>4</v>
      </c>
      <c r="H7589" s="0" t="str">
        <f aca="false">IF($F7589=1,$G7589,"")</f>
        <v/>
      </c>
    </row>
    <row r="7590" customFormat="false" ht="15" hidden="false" customHeight="false" outlineLevel="0" collapsed="false">
      <c r="A7590" s="30" t="n">
        <v>1185.625</v>
      </c>
      <c r="B7590" s="31" t="n">
        <v>15.964</v>
      </c>
      <c r="C7590" s="32" t="n">
        <f aca="false">IF($A7590="","",IF(設定!$B$21="dB",10^($B7590/20),ABS($B7590)))</f>
        <v>6.28347656984478</v>
      </c>
      <c r="D7590" s="32" t="n">
        <f aca="false">IF($A7590="","",$A7590^2)</f>
        <v>1405706.640625</v>
      </c>
      <c r="E7590" s="32" t="n">
        <f aca="false">IF($A7590="","",IF($C7590&lt;=0,"",1/$C7590^2))</f>
        <v>0.0253279476568999</v>
      </c>
      <c r="F7590" s="33" t="n">
        <f aca="false">IF(OR(ROW()-設定!$B$30&lt;2,ROW()+設定!$B$30&gt;13701,N($A7590)&lt;=0,N(INDEX($A$2:$A$13701,MIN(13700,MAX(1,ROW()-1+設定!$B$30))))&lt;=0,$A7590&lt;設定!$B$28,$A7590&gt;設定!$B$29),0,IF(AND($C7590&gt;=MAX(INDEX($C$1:$C$13701,MAX(1,ROW()-設定!$B$24)):INDEX($C$1:$C$13701,MAX(1,ROW()-1))),$C7590&gt;MAX(INDEX($C$1:$C$13701,MIN(13701,ROW()+1)):INDEX($C$1:$C$13701,MIN(13701,ROW()+設定!$B$24))),$C7590&gt;=設定!$B$32,$C7590&gt;=MAX(MIN(INDEX($C$1:$C$13701,MAX(1,ROW()-設定!$B$26)):INDEX($C$1:$C$13701,MAX(1,ROW()-1))),MIN(INDEX($C$1:$C$13701,MIN(13701,ROW()+1)):INDEX($C$1:$C$13701,MIN(13701,ROW()+設定!$B$26))))*10^(設定!$B$27/20)),1,0))</f>
        <v>0</v>
      </c>
      <c r="G7590" s="33" t="n">
        <f aca="false">$G7589+IF($F7590=1,1,0)</f>
        <v>4</v>
      </c>
      <c r="H7590" s="0" t="str">
        <f aca="false">IF($F7590=1,$G7590,"")</f>
        <v/>
      </c>
    </row>
    <row r="7591" customFormat="false" ht="15" hidden="false" customHeight="false" outlineLevel="0" collapsed="false">
      <c r="A7591" s="30" t="n">
        <v>1185.78125</v>
      </c>
      <c r="B7591" s="31" t="n">
        <v>15.95</v>
      </c>
      <c r="C7591" s="32" t="n">
        <f aca="false">IF($A7591="","",IF(設定!$B$21="dB",10^($B7591/20),ABS($B7591)))</f>
        <v>6.27335695984038</v>
      </c>
      <c r="D7591" s="32" t="n">
        <f aca="false">IF($A7591="","",$A7591^2)</f>
        <v>1406077.17285156</v>
      </c>
      <c r="E7591" s="32" t="n">
        <f aca="false">IF($A7591="","",IF($C7591&lt;=0,"",1/$C7591^2))</f>
        <v>0.025409727055493</v>
      </c>
      <c r="F7591" s="33" t="n">
        <f aca="false">IF(OR(ROW()-設定!$B$30&lt;2,ROW()+設定!$B$30&gt;13701,N($A7591)&lt;=0,N(INDEX($A$2:$A$13701,MIN(13700,MAX(1,ROW()-1+設定!$B$30))))&lt;=0,$A7591&lt;設定!$B$28,$A7591&gt;設定!$B$29),0,IF(AND($C7591&gt;=MAX(INDEX($C$1:$C$13701,MAX(1,ROW()-設定!$B$24)):INDEX($C$1:$C$13701,MAX(1,ROW()-1))),$C7591&gt;MAX(INDEX($C$1:$C$13701,MIN(13701,ROW()+1)):INDEX($C$1:$C$13701,MIN(13701,ROW()+設定!$B$24))),$C7591&gt;=設定!$B$32,$C7591&gt;=MAX(MIN(INDEX($C$1:$C$13701,MAX(1,ROW()-設定!$B$26)):INDEX($C$1:$C$13701,MAX(1,ROW()-1))),MIN(INDEX($C$1:$C$13701,MIN(13701,ROW()+1)):INDEX($C$1:$C$13701,MIN(13701,ROW()+設定!$B$26))))*10^(設定!$B$27/20)),1,0))</f>
        <v>0</v>
      </c>
      <c r="G7591" s="33" t="n">
        <f aca="false">$G7590+IF($F7591=1,1,0)</f>
        <v>4</v>
      </c>
      <c r="H7591" s="0" t="str">
        <f aca="false">IF($F7591=1,$G7591,"")</f>
        <v/>
      </c>
    </row>
    <row r="7592" customFormat="false" ht="15" hidden="false" customHeight="false" outlineLevel="0" collapsed="false">
      <c r="A7592" s="30" t="n">
        <v>1185.9375</v>
      </c>
      <c r="B7592" s="31" t="n">
        <v>16.0118</v>
      </c>
      <c r="C7592" s="32" t="n">
        <f aca="false">IF($A7592="","",IF(設定!$B$21="dB",10^($B7592/20),ABS($B7592)))</f>
        <v>6.31815098444133</v>
      </c>
      <c r="D7592" s="32" t="n">
        <f aca="false">IF($A7592="","",$A7592^2)</f>
        <v>1406447.75390625</v>
      </c>
      <c r="E7592" s="32" t="n">
        <f aca="false">IF($A7592="","",IF($C7592&lt;=0,"",1/$C7592^2))</f>
        <v>0.0250507077288864</v>
      </c>
      <c r="F7592" s="33" t="n">
        <f aca="false">IF(OR(ROW()-設定!$B$30&lt;2,ROW()+設定!$B$30&gt;13701,N($A7592)&lt;=0,N(INDEX($A$2:$A$13701,MIN(13700,MAX(1,ROW()-1+設定!$B$30))))&lt;=0,$A7592&lt;設定!$B$28,$A7592&gt;設定!$B$29),0,IF(AND($C7592&gt;=MAX(INDEX($C$1:$C$13701,MAX(1,ROW()-設定!$B$24)):INDEX($C$1:$C$13701,MAX(1,ROW()-1))),$C7592&gt;MAX(INDEX($C$1:$C$13701,MIN(13701,ROW()+1)):INDEX($C$1:$C$13701,MIN(13701,ROW()+設定!$B$24))),$C7592&gt;=設定!$B$32,$C7592&gt;=MAX(MIN(INDEX($C$1:$C$13701,MAX(1,ROW()-設定!$B$26)):INDEX($C$1:$C$13701,MAX(1,ROW()-1))),MIN(INDEX($C$1:$C$13701,MIN(13701,ROW()+1)):INDEX($C$1:$C$13701,MIN(13701,ROW()+設定!$B$26))))*10^(設定!$B$27/20)),1,0))</f>
        <v>0</v>
      </c>
      <c r="G7592" s="33" t="n">
        <f aca="false">$G7591+IF($F7592=1,1,0)</f>
        <v>4</v>
      </c>
      <c r="H7592" s="0" t="str">
        <f aca="false">IF($F7592=1,$G7592,"")</f>
        <v/>
      </c>
    </row>
    <row r="7593" customFormat="false" ht="15" hidden="false" customHeight="false" outlineLevel="0" collapsed="false">
      <c r="A7593" s="30" t="n">
        <v>1186.09375</v>
      </c>
      <c r="B7593" s="31" t="n">
        <v>15.9774</v>
      </c>
      <c r="C7593" s="32" t="n">
        <f aca="false">IF($A7593="","",IF(設定!$B$21="dB",10^($B7593/20),ABS($B7593)))</f>
        <v>6.29317777155078</v>
      </c>
      <c r="D7593" s="32" t="n">
        <f aca="false">IF($A7593="","",$A7593^2)</f>
        <v>1406818.38378906</v>
      </c>
      <c r="E7593" s="32" t="n">
        <f aca="false">IF($A7593="","",IF($C7593&lt;=0,"",1/$C7593^2))</f>
        <v>0.0252499196238346</v>
      </c>
      <c r="F7593" s="33" t="n">
        <f aca="false">IF(OR(ROW()-設定!$B$30&lt;2,ROW()+設定!$B$30&gt;13701,N($A7593)&lt;=0,N(INDEX($A$2:$A$13701,MIN(13700,MAX(1,ROW()-1+設定!$B$30))))&lt;=0,$A7593&lt;設定!$B$28,$A7593&gt;設定!$B$29),0,IF(AND($C7593&gt;=MAX(INDEX($C$1:$C$13701,MAX(1,ROW()-設定!$B$24)):INDEX($C$1:$C$13701,MAX(1,ROW()-1))),$C7593&gt;MAX(INDEX($C$1:$C$13701,MIN(13701,ROW()+1)):INDEX($C$1:$C$13701,MIN(13701,ROW()+設定!$B$24))),$C7593&gt;=設定!$B$32,$C7593&gt;=MAX(MIN(INDEX($C$1:$C$13701,MAX(1,ROW()-設定!$B$26)):INDEX($C$1:$C$13701,MAX(1,ROW()-1))),MIN(INDEX($C$1:$C$13701,MIN(13701,ROW()+1)):INDEX($C$1:$C$13701,MIN(13701,ROW()+設定!$B$26))))*10^(設定!$B$27/20)),1,0))</f>
        <v>0</v>
      </c>
      <c r="G7593" s="33" t="n">
        <f aca="false">$G7592+IF($F7593=1,1,0)</f>
        <v>4</v>
      </c>
      <c r="H7593" s="0" t="str">
        <f aca="false">IF($F7593=1,$G7593,"")</f>
        <v/>
      </c>
    </row>
    <row r="7594" customFormat="false" ht="15" hidden="false" customHeight="false" outlineLevel="0" collapsed="false">
      <c r="A7594" s="30" t="n">
        <v>1186.25</v>
      </c>
      <c r="B7594" s="31" t="n">
        <v>16.0485</v>
      </c>
      <c r="C7594" s="32" t="n">
        <f aca="false">IF($A7594="","",IF(設定!$B$21="dB",10^($B7594/20),ABS($B7594)))</f>
        <v>6.34490318923234</v>
      </c>
      <c r="D7594" s="32" t="n">
        <f aca="false">IF($A7594="","",$A7594^2)</f>
        <v>1407189.0625</v>
      </c>
      <c r="E7594" s="32" t="n">
        <f aca="false">IF($A7594="","",IF($C7594&lt;=0,"",1/$C7594^2))</f>
        <v>0.0248399089721328</v>
      </c>
      <c r="F7594" s="33" t="n">
        <f aca="false">IF(OR(ROW()-設定!$B$30&lt;2,ROW()+設定!$B$30&gt;13701,N($A7594)&lt;=0,N(INDEX($A$2:$A$13701,MIN(13700,MAX(1,ROW()-1+設定!$B$30))))&lt;=0,$A7594&lt;設定!$B$28,$A7594&gt;設定!$B$29),0,IF(AND($C7594&gt;=MAX(INDEX($C$1:$C$13701,MAX(1,ROW()-設定!$B$24)):INDEX($C$1:$C$13701,MAX(1,ROW()-1))),$C7594&gt;MAX(INDEX($C$1:$C$13701,MIN(13701,ROW()+1)):INDEX($C$1:$C$13701,MIN(13701,ROW()+設定!$B$24))),$C7594&gt;=設定!$B$32,$C7594&gt;=MAX(MIN(INDEX($C$1:$C$13701,MAX(1,ROW()-設定!$B$26)):INDEX($C$1:$C$13701,MAX(1,ROW()-1))),MIN(INDEX($C$1:$C$13701,MIN(13701,ROW()+1)):INDEX($C$1:$C$13701,MIN(13701,ROW()+設定!$B$26))))*10^(設定!$B$27/20)),1,0))</f>
        <v>0</v>
      </c>
      <c r="G7594" s="33" t="n">
        <f aca="false">$G7593+IF($F7594=1,1,0)</f>
        <v>4</v>
      </c>
      <c r="H7594" s="0" t="str">
        <f aca="false">IF($F7594=1,$G7594,"")</f>
        <v/>
      </c>
    </row>
    <row r="7595" customFormat="false" ht="15" hidden="false" customHeight="false" outlineLevel="0" collapsed="false">
      <c r="A7595" s="30" t="n">
        <v>1186.40625</v>
      </c>
      <c r="B7595" s="31" t="n">
        <v>15.8675</v>
      </c>
      <c r="C7595" s="32" t="n">
        <f aca="false">IF($A7595="","",IF(設定!$B$21="dB",10^($B7595/20),ABS($B7595)))</f>
        <v>6.21405367168878</v>
      </c>
      <c r="D7595" s="32" t="n">
        <f aca="false">IF($A7595="","",$A7595^2)</f>
        <v>1407559.79003906</v>
      </c>
      <c r="E7595" s="32" t="n">
        <f aca="false">IF($A7595="","",IF($C7595&lt;=0,"",1/$C7595^2))</f>
        <v>0.0258970323918066</v>
      </c>
      <c r="F7595" s="33" t="n">
        <f aca="false">IF(OR(ROW()-設定!$B$30&lt;2,ROW()+設定!$B$30&gt;13701,N($A7595)&lt;=0,N(INDEX($A$2:$A$13701,MIN(13700,MAX(1,ROW()-1+設定!$B$30))))&lt;=0,$A7595&lt;設定!$B$28,$A7595&gt;設定!$B$29),0,IF(AND($C7595&gt;=MAX(INDEX($C$1:$C$13701,MAX(1,ROW()-設定!$B$24)):INDEX($C$1:$C$13701,MAX(1,ROW()-1))),$C7595&gt;MAX(INDEX($C$1:$C$13701,MIN(13701,ROW()+1)):INDEX($C$1:$C$13701,MIN(13701,ROW()+設定!$B$24))),$C7595&gt;=設定!$B$32,$C7595&gt;=MAX(MIN(INDEX($C$1:$C$13701,MAX(1,ROW()-設定!$B$26)):INDEX($C$1:$C$13701,MAX(1,ROW()-1))),MIN(INDEX($C$1:$C$13701,MIN(13701,ROW()+1)):INDEX($C$1:$C$13701,MIN(13701,ROW()+設定!$B$26))))*10^(設定!$B$27/20)),1,0))</f>
        <v>0</v>
      </c>
      <c r="G7595" s="33" t="n">
        <f aca="false">$G7594+IF($F7595=1,1,0)</f>
        <v>4</v>
      </c>
      <c r="H7595" s="0" t="str">
        <f aca="false">IF($F7595=1,$G7595,"")</f>
        <v/>
      </c>
    </row>
    <row r="7596" customFormat="false" ht="15" hidden="false" customHeight="false" outlineLevel="0" collapsed="false">
      <c r="A7596" s="30" t="n">
        <v>1186.5625</v>
      </c>
      <c r="B7596" s="31" t="n">
        <v>15.7765</v>
      </c>
      <c r="C7596" s="32" t="n">
        <f aca="false">IF($A7596="","",IF(設定!$B$21="dB",10^($B7596/20),ABS($B7596)))</f>
        <v>6.14929035654574</v>
      </c>
      <c r="D7596" s="32" t="n">
        <f aca="false">IF($A7596="","",$A7596^2)</f>
        <v>1407930.56640625</v>
      </c>
      <c r="E7596" s="32" t="n">
        <f aca="false">IF($A7596="","",IF($C7596&lt;=0,"",1/$C7596^2))</f>
        <v>0.0264453914550663</v>
      </c>
      <c r="F7596" s="33" t="n">
        <f aca="false">IF(OR(ROW()-設定!$B$30&lt;2,ROW()+設定!$B$30&gt;13701,N($A7596)&lt;=0,N(INDEX($A$2:$A$13701,MIN(13700,MAX(1,ROW()-1+設定!$B$30))))&lt;=0,$A7596&lt;設定!$B$28,$A7596&gt;設定!$B$29),0,IF(AND($C7596&gt;=MAX(INDEX($C$1:$C$13701,MAX(1,ROW()-設定!$B$24)):INDEX($C$1:$C$13701,MAX(1,ROW()-1))),$C7596&gt;MAX(INDEX($C$1:$C$13701,MIN(13701,ROW()+1)):INDEX($C$1:$C$13701,MIN(13701,ROW()+設定!$B$24))),$C7596&gt;=設定!$B$32,$C7596&gt;=MAX(MIN(INDEX($C$1:$C$13701,MAX(1,ROW()-設定!$B$26)):INDEX($C$1:$C$13701,MAX(1,ROW()-1))),MIN(INDEX($C$1:$C$13701,MIN(13701,ROW()+1)):INDEX($C$1:$C$13701,MIN(13701,ROW()+設定!$B$26))))*10^(設定!$B$27/20)),1,0))</f>
        <v>0</v>
      </c>
      <c r="G7596" s="33" t="n">
        <f aca="false">$G7595+IF($F7596=1,1,0)</f>
        <v>4</v>
      </c>
      <c r="H7596" s="0" t="str">
        <f aca="false">IF($F7596=1,$G7596,"")</f>
        <v/>
      </c>
    </row>
    <row r="7597" customFormat="false" ht="15" hidden="false" customHeight="false" outlineLevel="0" collapsed="false">
      <c r="A7597" s="30" t="n">
        <v>1186.71875</v>
      </c>
      <c r="B7597" s="31" t="n">
        <v>15.7467</v>
      </c>
      <c r="C7597" s="32" t="n">
        <f aca="false">IF($A7597="","",IF(設定!$B$21="dB",10^($B7597/20),ABS($B7597)))</f>
        <v>6.12822920223585</v>
      </c>
      <c r="D7597" s="32" t="n">
        <f aca="false">IF($A7597="","",$A7597^2)</f>
        <v>1408301.39160156</v>
      </c>
      <c r="E7597" s="32" t="n">
        <f aca="false">IF($A7597="","",IF($C7597&lt;=0,"",1/$C7597^2))</f>
        <v>0.0266274758824728</v>
      </c>
      <c r="F7597" s="33" t="n">
        <f aca="false">IF(OR(ROW()-設定!$B$30&lt;2,ROW()+設定!$B$30&gt;13701,N($A7597)&lt;=0,N(INDEX($A$2:$A$13701,MIN(13700,MAX(1,ROW()-1+設定!$B$30))))&lt;=0,$A7597&lt;設定!$B$28,$A7597&gt;設定!$B$29),0,IF(AND($C7597&gt;=MAX(INDEX($C$1:$C$13701,MAX(1,ROW()-設定!$B$24)):INDEX($C$1:$C$13701,MAX(1,ROW()-1))),$C7597&gt;MAX(INDEX($C$1:$C$13701,MIN(13701,ROW()+1)):INDEX($C$1:$C$13701,MIN(13701,ROW()+設定!$B$24))),$C7597&gt;=設定!$B$32,$C7597&gt;=MAX(MIN(INDEX($C$1:$C$13701,MAX(1,ROW()-設定!$B$26)):INDEX($C$1:$C$13701,MAX(1,ROW()-1))),MIN(INDEX($C$1:$C$13701,MIN(13701,ROW()+1)):INDEX($C$1:$C$13701,MIN(13701,ROW()+設定!$B$26))))*10^(設定!$B$27/20)),1,0))</f>
        <v>0</v>
      </c>
      <c r="G7597" s="33" t="n">
        <f aca="false">$G7596+IF($F7597=1,1,0)</f>
        <v>4</v>
      </c>
      <c r="H7597" s="0" t="str">
        <f aca="false">IF($F7597=1,$G7597,"")</f>
        <v/>
      </c>
    </row>
    <row r="7598" customFormat="false" ht="15" hidden="false" customHeight="false" outlineLevel="0" collapsed="false">
      <c r="A7598" s="30" t="n">
        <v>1186.875</v>
      </c>
      <c r="B7598" s="31" t="n">
        <v>15.8311</v>
      </c>
      <c r="C7598" s="32" t="n">
        <f aca="false">IF($A7598="","",IF(設定!$B$21="dB",10^($B7598/20),ABS($B7598)))</f>
        <v>6.18806689619401</v>
      </c>
      <c r="D7598" s="32" t="n">
        <f aca="false">IF($A7598="","",$A7598^2)</f>
        <v>1408672.265625</v>
      </c>
      <c r="E7598" s="32" t="n">
        <f aca="false">IF($A7598="","",IF($C7598&lt;=0,"",1/$C7598^2))</f>
        <v>0.0261149981856362</v>
      </c>
      <c r="F7598" s="33" t="n">
        <f aca="false">IF(OR(ROW()-設定!$B$30&lt;2,ROW()+設定!$B$30&gt;13701,N($A7598)&lt;=0,N(INDEX($A$2:$A$13701,MIN(13700,MAX(1,ROW()-1+設定!$B$30))))&lt;=0,$A7598&lt;設定!$B$28,$A7598&gt;設定!$B$29),0,IF(AND($C7598&gt;=MAX(INDEX($C$1:$C$13701,MAX(1,ROW()-設定!$B$24)):INDEX($C$1:$C$13701,MAX(1,ROW()-1))),$C7598&gt;MAX(INDEX($C$1:$C$13701,MIN(13701,ROW()+1)):INDEX($C$1:$C$13701,MIN(13701,ROW()+設定!$B$24))),$C7598&gt;=設定!$B$32,$C7598&gt;=MAX(MIN(INDEX($C$1:$C$13701,MAX(1,ROW()-設定!$B$26)):INDEX($C$1:$C$13701,MAX(1,ROW()-1))),MIN(INDEX($C$1:$C$13701,MIN(13701,ROW()+1)):INDEX($C$1:$C$13701,MIN(13701,ROW()+設定!$B$26))))*10^(設定!$B$27/20)),1,0))</f>
        <v>0</v>
      </c>
      <c r="G7598" s="33" t="n">
        <f aca="false">$G7597+IF($F7598=1,1,0)</f>
        <v>4</v>
      </c>
      <c r="H7598" s="0" t="str">
        <f aca="false">IF($F7598=1,$G7598,"")</f>
        <v/>
      </c>
    </row>
    <row r="7599" customFormat="false" ht="15" hidden="false" customHeight="false" outlineLevel="0" collapsed="false">
      <c r="A7599" s="30" t="n">
        <v>1187.03125</v>
      </c>
      <c r="B7599" s="31" t="n">
        <v>15.8953</v>
      </c>
      <c r="C7599" s="32" t="n">
        <f aca="false">IF($A7599="","",IF(設定!$B$21="dB",10^($B7599/20),ABS($B7599)))</f>
        <v>6.23397419184368</v>
      </c>
      <c r="D7599" s="32" t="n">
        <f aca="false">IF($A7599="","",$A7599^2)</f>
        <v>1409043.18847656</v>
      </c>
      <c r="E7599" s="32" t="n">
        <f aca="false">IF($A7599="","",IF($C7599&lt;=0,"",1/$C7599^2))</f>
        <v>0.0257317900937788</v>
      </c>
      <c r="F7599" s="33" t="n">
        <f aca="false">IF(OR(ROW()-設定!$B$30&lt;2,ROW()+設定!$B$30&gt;13701,N($A7599)&lt;=0,N(INDEX($A$2:$A$13701,MIN(13700,MAX(1,ROW()-1+設定!$B$30))))&lt;=0,$A7599&lt;設定!$B$28,$A7599&gt;設定!$B$29),0,IF(AND($C7599&gt;=MAX(INDEX($C$1:$C$13701,MAX(1,ROW()-設定!$B$24)):INDEX($C$1:$C$13701,MAX(1,ROW()-1))),$C7599&gt;MAX(INDEX($C$1:$C$13701,MIN(13701,ROW()+1)):INDEX($C$1:$C$13701,MIN(13701,ROW()+設定!$B$24))),$C7599&gt;=設定!$B$32,$C7599&gt;=MAX(MIN(INDEX($C$1:$C$13701,MAX(1,ROW()-設定!$B$26)):INDEX($C$1:$C$13701,MAX(1,ROW()-1))),MIN(INDEX($C$1:$C$13701,MIN(13701,ROW()+1)):INDEX($C$1:$C$13701,MIN(13701,ROW()+設定!$B$26))))*10^(設定!$B$27/20)),1,0))</f>
        <v>0</v>
      </c>
      <c r="G7599" s="33" t="n">
        <f aca="false">$G7598+IF($F7599=1,1,0)</f>
        <v>4</v>
      </c>
      <c r="H7599" s="0" t="str">
        <f aca="false">IF($F7599=1,$G7599,"")</f>
        <v/>
      </c>
    </row>
    <row r="7600" customFormat="false" ht="15" hidden="false" customHeight="false" outlineLevel="0" collapsed="false">
      <c r="A7600" s="30" t="n">
        <v>1187.1875</v>
      </c>
      <c r="B7600" s="31" t="n">
        <v>15.7461</v>
      </c>
      <c r="C7600" s="32" t="n">
        <f aca="false">IF($A7600="","",IF(設定!$B$21="dB",10^($B7600/20),ABS($B7600)))</f>
        <v>6.12780589378035</v>
      </c>
      <c r="D7600" s="32" t="n">
        <f aca="false">IF($A7600="","",$A7600^2)</f>
        <v>1409414.16015625</v>
      </c>
      <c r="E7600" s="32" t="n">
        <f aca="false">IF($A7600="","",IF($C7600&lt;=0,"",1/$C7600^2))</f>
        <v>0.0266311548583435</v>
      </c>
      <c r="F7600" s="33" t="n">
        <f aca="false">IF(OR(ROW()-設定!$B$30&lt;2,ROW()+設定!$B$30&gt;13701,N($A7600)&lt;=0,N(INDEX($A$2:$A$13701,MIN(13700,MAX(1,ROW()-1+設定!$B$30))))&lt;=0,$A7600&lt;設定!$B$28,$A7600&gt;設定!$B$29),0,IF(AND($C7600&gt;=MAX(INDEX($C$1:$C$13701,MAX(1,ROW()-設定!$B$24)):INDEX($C$1:$C$13701,MAX(1,ROW()-1))),$C7600&gt;MAX(INDEX($C$1:$C$13701,MIN(13701,ROW()+1)):INDEX($C$1:$C$13701,MIN(13701,ROW()+設定!$B$24))),$C7600&gt;=設定!$B$32,$C7600&gt;=MAX(MIN(INDEX($C$1:$C$13701,MAX(1,ROW()-設定!$B$26)):INDEX($C$1:$C$13701,MAX(1,ROW()-1))),MIN(INDEX($C$1:$C$13701,MIN(13701,ROW()+1)):INDEX($C$1:$C$13701,MIN(13701,ROW()+設定!$B$26))))*10^(設定!$B$27/20)),1,0))</f>
        <v>0</v>
      </c>
      <c r="G7600" s="33" t="n">
        <f aca="false">$G7599+IF($F7600=1,1,0)</f>
        <v>4</v>
      </c>
      <c r="H7600" s="0" t="str">
        <f aca="false">IF($F7600=1,$G7600,"")</f>
        <v/>
      </c>
    </row>
    <row r="7601" customFormat="false" ht="15" hidden="false" customHeight="false" outlineLevel="0" collapsed="false">
      <c r="A7601" s="30" t="n">
        <v>1187.34375</v>
      </c>
      <c r="B7601" s="31" t="n">
        <v>15.6291</v>
      </c>
      <c r="C7601" s="32" t="n">
        <f aca="false">IF($A7601="","",IF(設定!$B$21="dB",10^($B7601/20),ABS($B7601)))</f>
        <v>6.04581703562334</v>
      </c>
      <c r="D7601" s="32" t="n">
        <f aca="false">IF($A7601="","",$A7601^2)</f>
        <v>1409785.18066406</v>
      </c>
      <c r="E7601" s="32" t="n">
        <f aca="false">IF($A7601="","",IF($C7601&lt;=0,"",1/$C7601^2))</f>
        <v>0.0273583562205385</v>
      </c>
      <c r="F7601" s="33" t="n">
        <f aca="false">IF(OR(ROW()-設定!$B$30&lt;2,ROW()+設定!$B$30&gt;13701,N($A7601)&lt;=0,N(INDEX($A$2:$A$13701,MIN(13700,MAX(1,ROW()-1+設定!$B$30))))&lt;=0,$A7601&lt;設定!$B$28,$A7601&gt;設定!$B$29),0,IF(AND($C7601&gt;=MAX(INDEX($C$1:$C$13701,MAX(1,ROW()-設定!$B$24)):INDEX($C$1:$C$13701,MAX(1,ROW()-1))),$C7601&gt;MAX(INDEX($C$1:$C$13701,MIN(13701,ROW()+1)):INDEX($C$1:$C$13701,MIN(13701,ROW()+設定!$B$24))),$C7601&gt;=設定!$B$32,$C7601&gt;=MAX(MIN(INDEX($C$1:$C$13701,MAX(1,ROW()-設定!$B$26)):INDEX($C$1:$C$13701,MAX(1,ROW()-1))),MIN(INDEX($C$1:$C$13701,MIN(13701,ROW()+1)):INDEX($C$1:$C$13701,MIN(13701,ROW()+設定!$B$26))))*10^(設定!$B$27/20)),1,0))</f>
        <v>0</v>
      </c>
      <c r="G7601" s="33" t="n">
        <f aca="false">$G7600+IF($F7601=1,1,0)</f>
        <v>4</v>
      </c>
      <c r="H7601" s="0" t="str">
        <f aca="false">IF($F7601=1,$G7601,"")</f>
        <v/>
      </c>
    </row>
    <row r="7602" customFormat="false" ht="15" hidden="false" customHeight="false" outlineLevel="0" collapsed="false">
      <c r="A7602" s="30" t="n">
        <v>1187.5</v>
      </c>
      <c r="B7602" s="31" t="n">
        <v>15.6848</v>
      </c>
      <c r="C7602" s="32" t="n">
        <f aca="false">IF($A7602="","",IF(設定!$B$21="dB",10^($B7602/20),ABS($B7602)))</f>
        <v>6.08471161976029</v>
      </c>
      <c r="D7602" s="32" t="n">
        <f aca="false">IF($A7602="","",$A7602^2)</f>
        <v>1410156.25</v>
      </c>
      <c r="E7602" s="32" t="n">
        <f aca="false">IF($A7602="","",IF($C7602&lt;=0,"",1/$C7602^2))</f>
        <v>0.0270097148979443</v>
      </c>
      <c r="F7602" s="33" t="n">
        <f aca="false">IF(OR(ROW()-設定!$B$30&lt;2,ROW()+設定!$B$30&gt;13701,N($A7602)&lt;=0,N(INDEX($A$2:$A$13701,MIN(13700,MAX(1,ROW()-1+設定!$B$30))))&lt;=0,$A7602&lt;設定!$B$28,$A7602&gt;設定!$B$29),0,IF(AND($C7602&gt;=MAX(INDEX($C$1:$C$13701,MAX(1,ROW()-設定!$B$24)):INDEX($C$1:$C$13701,MAX(1,ROW()-1))),$C7602&gt;MAX(INDEX($C$1:$C$13701,MIN(13701,ROW()+1)):INDEX($C$1:$C$13701,MIN(13701,ROW()+設定!$B$24))),$C7602&gt;=設定!$B$32,$C7602&gt;=MAX(MIN(INDEX($C$1:$C$13701,MAX(1,ROW()-設定!$B$26)):INDEX($C$1:$C$13701,MAX(1,ROW()-1))),MIN(INDEX($C$1:$C$13701,MIN(13701,ROW()+1)):INDEX($C$1:$C$13701,MIN(13701,ROW()+設定!$B$26))))*10^(設定!$B$27/20)),1,0))</f>
        <v>0</v>
      </c>
      <c r="G7602" s="33" t="n">
        <f aca="false">$G7601+IF($F7602=1,1,0)</f>
        <v>4</v>
      </c>
      <c r="H7602" s="0" t="str">
        <f aca="false">IF($F7602=1,$G7602,"")</f>
        <v/>
      </c>
    </row>
    <row r="7603" customFormat="false" ht="15" hidden="false" customHeight="false" outlineLevel="0" collapsed="false">
      <c r="A7603" s="30" t="n">
        <v>1187.65625</v>
      </c>
      <c r="B7603" s="31" t="n">
        <v>15.6559</v>
      </c>
      <c r="C7603" s="32" t="n">
        <f aca="false">IF($A7603="","",IF(設定!$B$21="dB",10^($B7603/20),ABS($B7603)))</f>
        <v>6.06449999456303</v>
      </c>
      <c r="D7603" s="32" t="n">
        <f aca="false">IF($A7603="","",$A7603^2)</f>
        <v>1410527.36816406</v>
      </c>
      <c r="E7603" s="32" t="n">
        <f aca="false">IF($A7603="","",IF($C7603&lt;=0,"",1/$C7603^2))</f>
        <v>0.0271900496108434</v>
      </c>
      <c r="F7603" s="33" t="n">
        <f aca="false">IF(OR(ROW()-設定!$B$30&lt;2,ROW()+設定!$B$30&gt;13701,N($A7603)&lt;=0,N(INDEX($A$2:$A$13701,MIN(13700,MAX(1,ROW()-1+設定!$B$30))))&lt;=0,$A7603&lt;設定!$B$28,$A7603&gt;設定!$B$29),0,IF(AND($C7603&gt;=MAX(INDEX($C$1:$C$13701,MAX(1,ROW()-設定!$B$24)):INDEX($C$1:$C$13701,MAX(1,ROW()-1))),$C7603&gt;MAX(INDEX($C$1:$C$13701,MIN(13701,ROW()+1)):INDEX($C$1:$C$13701,MIN(13701,ROW()+設定!$B$24))),$C7603&gt;=設定!$B$32,$C7603&gt;=MAX(MIN(INDEX($C$1:$C$13701,MAX(1,ROW()-設定!$B$26)):INDEX($C$1:$C$13701,MAX(1,ROW()-1))),MIN(INDEX($C$1:$C$13701,MIN(13701,ROW()+1)):INDEX($C$1:$C$13701,MIN(13701,ROW()+設定!$B$26))))*10^(設定!$B$27/20)),1,0))</f>
        <v>0</v>
      </c>
      <c r="G7603" s="33" t="n">
        <f aca="false">$G7602+IF($F7603=1,1,0)</f>
        <v>4</v>
      </c>
      <c r="H7603" s="0" t="str">
        <f aca="false">IF($F7603=1,$G7603,"")</f>
        <v/>
      </c>
    </row>
    <row r="7604" customFormat="false" ht="15" hidden="false" customHeight="false" outlineLevel="0" collapsed="false">
      <c r="A7604" s="30" t="n">
        <v>1187.8125</v>
      </c>
      <c r="B7604" s="31" t="n">
        <v>15.6067</v>
      </c>
      <c r="C7604" s="32" t="n">
        <f aca="false">IF($A7604="","",IF(設定!$B$21="dB",10^($B7604/20),ABS($B7604)))</f>
        <v>6.03024559364977</v>
      </c>
      <c r="D7604" s="32" t="n">
        <f aca="false">IF($A7604="","",$A7604^2)</f>
        <v>1410898.53515625</v>
      </c>
      <c r="E7604" s="32" t="n">
        <f aca="false">IF($A7604="","",IF($C7604&lt;=0,"",1/$C7604^2))</f>
        <v>0.0274998294242604</v>
      </c>
      <c r="F7604" s="33" t="n">
        <f aca="false">IF(OR(ROW()-設定!$B$30&lt;2,ROW()+設定!$B$30&gt;13701,N($A7604)&lt;=0,N(INDEX($A$2:$A$13701,MIN(13700,MAX(1,ROW()-1+設定!$B$30))))&lt;=0,$A7604&lt;設定!$B$28,$A7604&gt;設定!$B$29),0,IF(AND($C7604&gt;=MAX(INDEX($C$1:$C$13701,MAX(1,ROW()-設定!$B$24)):INDEX($C$1:$C$13701,MAX(1,ROW()-1))),$C7604&gt;MAX(INDEX($C$1:$C$13701,MIN(13701,ROW()+1)):INDEX($C$1:$C$13701,MIN(13701,ROW()+設定!$B$24))),$C7604&gt;=設定!$B$32,$C7604&gt;=MAX(MIN(INDEX($C$1:$C$13701,MAX(1,ROW()-設定!$B$26)):INDEX($C$1:$C$13701,MAX(1,ROW()-1))),MIN(INDEX($C$1:$C$13701,MIN(13701,ROW()+1)):INDEX($C$1:$C$13701,MIN(13701,ROW()+設定!$B$26))))*10^(設定!$B$27/20)),1,0))</f>
        <v>0</v>
      </c>
      <c r="G7604" s="33" t="n">
        <f aca="false">$G7603+IF($F7604=1,1,0)</f>
        <v>4</v>
      </c>
      <c r="H7604" s="0" t="str">
        <f aca="false">IF($F7604=1,$G7604,"")</f>
        <v/>
      </c>
    </row>
    <row r="7605" customFormat="false" ht="15" hidden="false" customHeight="false" outlineLevel="0" collapsed="false">
      <c r="A7605" s="30" t="n">
        <v>1187.96875</v>
      </c>
      <c r="B7605" s="31" t="n">
        <v>15.5037</v>
      </c>
      <c r="C7605" s="32" t="n">
        <f aca="false">IF($A7605="","",IF(設定!$B$21="dB",10^($B7605/20),ABS($B7605)))</f>
        <v>5.95915936693204</v>
      </c>
      <c r="D7605" s="32" t="n">
        <f aca="false">IF($A7605="","",$A7605^2)</f>
        <v>1411269.75097656</v>
      </c>
      <c r="E7605" s="32" t="n">
        <f aca="false">IF($A7605="","",IF($C7605&lt;=0,"",1/$C7605^2))</f>
        <v>0.0281598281419344</v>
      </c>
      <c r="F7605" s="33" t="n">
        <f aca="false">IF(OR(ROW()-設定!$B$30&lt;2,ROW()+設定!$B$30&gt;13701,N($A7605)&lt;=0,N(INDEX($A$2:$A$13701,MIN(13700,MAX(1,ROW()-1+設定!$B$30))))&lt;=0,$A7605&lt;設定!$B$28,$A7605&gt;設定!$B$29),0,IF(AND($C7605&gt;=MAX(INDEX($C$1:$C$13701,MAX(1,ROW()-設定!$B$24)):INDEX($C$1:$C$13701,MAX(1,ROW()-1))),$C7605&gt;MAX(INDEX($C$1:$C$13701,MIN(13701,ROW()+1)):INDEX($C$1:$C$13701,MIN(13701,ROW()+設定!$B$24))),$C7605&gt;=設定!$B$32,$C7605&gt;=MAX(MIN(INDEX($C$1:$C$13701,MAX(1,ROW()-設定!$B$26)):INDEX($C$1:$C$13701,MAX(1,ROW()-1))),MIN(INDEX($C$1:$C$13701,MIN(13701,ROW()+1)):INDEX($C$1:$C$13701,MIN(13701,ROW()+設定!$B$26))))*10^(設定!$B$27/20)),1,0))</f>
        <v>0</v>
      </c>
      <c r="G7605" s="33" t="n">
        <f aca="false">$G7604+IF($F7605=1,1,0)</f>
        <v>4</v>
      </c>
      <c r="H7605" s="0" t="str">
        <f aca="false">IF($F7605=1,$G7605,"")</f>
        <v/>
      </c>
    </row>
    <row r="7606" customFormat="false" ht="15" hidden="false" customHeight="false" outlineLevel="0" collapsed="false">
      <c r="A7606" s="30" t="n">
        <v>1188.125</v>
      </c>
      <c r="B7606" s="31" t="n">
        <v>15.2981</v>
      </c>
      <c r="C7606" s="32" t="n">
        <f aca="false">IF($A7606="","",IF(設定!$B$21="dB",10^($B7606/20),ABS($B7606)))</f>
        <v>5.81975899188345</v>
      </c>
      <c r="D7606" s="32" t="n">
        <f aca="false">IF($A7606="","",$A7606^2)</f>
        <v>1411641.015625</v>
      </c>
      <c r="E7606" s="32" t="n">
        <f aca="false">IF($A7606="","",IF($C7606&lt;=0,"",1/$C7606^2))</f>
        <v>0.0295250063710673</v>
      </c>
      <c r="F7606" s="33" t="n">
        <f aca="false">IF(OR(ROW()-設定!$B$30&lt;2,ROW()+設定!$B$30&gt;13701,N($A7606)&lt;=0,N(INDEX($A$2:$A$13701,MIN(13700,MAX(1,ROW()-1+設定!$B$30))))&lt;=0,$A7606&lt;設定!$B$28,$A7606&gt;設定!$B$29),0,IF(AND($C7606&gt;=MAX(INDEX($C$1:$C$13701,MAX(1,ROW()-設定!$B$24)):INDEX($C$1:$C$13701,MAX(1,ROW()-1))),$C7606&gt;MAX(INDEX($C$1:$C$13701,MIN(13701,ROW()+1)):INDEX($C$1:$C$13701,MIN(13701,ROW()+設定!$B$24))),$C7606&gt;=設定!$B$32,$C7606&gt;=MAX(MIN(INDEX($C$1:$C$13701,MAX(1,ROW()-設定!$B$26)):INDEX($C$1:$C$13701,MAX(1,ROW()-1))),MIN(INDEX($C$1:$C$13701,MIN(13701,ROW()+1)):INDEX($C$1:$C$13701,MIN(13701,ROW()+設定!$B$26))))*10^(設定!$B$27/20)),1,0))</f>
        <v>0</v>
      </c>
      <c r="G7606" s="33" t="n">
        <f aca="false">$G7605+IF($F7606=1,1,0)</f>
        <v>4</v>
      </c>
      <c r="H7606" s="0" t="str">
        <f aca="false">IF($F7606=1,$G7606,"")</f>
        <v/>
      </c>
    </row>
    <row r="7607" customFormat="false" ht="15" hidden="false" customHeight="false" outlineLevel="0" collapsed="false">
      <c r="A7607" s="30" t="n">
        <v>1188.28125</v>
      </c>
      <c r="B7607" s="31" t="n">
        <v>15.4691</v>
      </c>
      <c r="C7607" s="32" t="n">
        <f aca="false">IF($A7607="","",IF(設定!$B$21="dB",10^($B7607/20),ABS($B7607)))</f>
        <v>5.93546843859839</v>
      </c>
      <c r="D7607" s="32" t="n">
        <f aca="false">IF($A7607="","",$A7607^2)</f>
        <v>1412012.32910156</v>
      </c>
      <c r="E7607" s="32" t="n">
        <f aca="false">IF($A7607="","",IF($C7607&lt;=0,"",1/$C7607^2))</f>
        <v>0.0283850719888802</v>
      </c>
      <c r="F7607" s="33" t="n">
        <f aca="false">IF(OR(ROW()-設定!$B$30&lt;2,ROW()+設定!$B$30&gt;13701,N($A7607)&lt;=0,N(INDEX($A$2:$A$13701,MIN(13700,MAX(1,ROW()-1+設定!$B$30))))&lt;=0,$A7607&lt;設定!$B$28,$A7607&gt;設定!$B$29),0,IF(AND($C7607&gt;=MAX(INDEX($C$1:$C$13701,MAX(1,ROW()-設定!$B$24)):INDEX($C$1:$C$13701,MAX(1,ROW()-1))),$C7607&gt;MAX(INDEX($C$1:$C$13701,MIN(13701,ROW()+1)):INDEX($C$1:$C$13701,MIN(13701,ROW()+設定!$B$24))),$C7607&gt;=設定!$B$32,$C7607&gt;=MAX(MIN(INDEX($C$1:$C$13701,MAX(1,ROW()-設定!$B$26)):INDEX($C$1:$C$13701,MAX(1,ROW()-1))),MIN(INDEX($C$1:$C$13701,MIN(13701,ROW()+1)):INDEX($C$1:$C$13701,MIN(13701,ROW()+設定!$B$26))))*10^(設定!$B$27/20)),1,0))</f>
        <v>0</v>
      </c>
      <c r="G7607" s="33" t="n">
        <f aca="false">$G7606+IF($F7607=1,1,0)</f>
        <v>4</v>
      </c>
      <c r="H7607" s="0" t="str">
        <f aca="false">IF($F7607=1,$G7607,"")</f>
        <v/>
      </c>
    </row>
    <row r="7608" customFormat="false" ht="15" hidden="false" customHeight="false" outlineLevel="0" collapsed="false">
      <c r="A7608" s="30" t="n">
        <v>1188.4375</v>
      </c>
      <c r="B7608" s="31" t="n">
        <v>15.5968</v>
      </c>
      <c r="C7608" s="32" t="n">
        <f aca="false">IF($A7608="","",IF(設定!$B$21="dB",10^($B7608/20),ABS($B7608)))</f>
        <v>6.02337635806333</v>
      </c>
      <c r="D7608" s="32" t="n">
        <f aca="false">IF($A7608="","",$A7608^2)</f>
        <v>1412383.69140625</v>
      </c>
      <c r="E7608" s="32" t="n">
        <f aca="false">IF($A7608="","",IF($C7608&lt;=0,"",1/$C7608^2))</f>
        <v>0.027562588418826</v>
      </c>
      <c r="F7608" s="33" t="n">
        <f aca="false">IF(OR(ROW()-設定!$B$30&lt;2,ROW()+設定!$B$30&gt;13701,N($A7608)&lt;=0,N(INDEX($A$2:$A$13701,MIN(13700,MAX(1,ROW()-1+設定!$B$30))))&lt;=0,$A7608&lt;設定!$B$28,$A7608&gt;設定!$B$29),0,IF(AND($C7608&gt;=MAX(INDEX($C$1:$C$13701,MAX(1,ROW()-設定!$B$24)):INDEX($C$1:$C$13701,MAX(1,ROW()-1))),$C7608&gt;MAX(INDEX($C$1:$C$13701,MIN(13701,ROW()+1)):INDEX($C$1:$C$13701,MIN(13701,ROW()+設定!$B$24))),$C7608&gt;=設定!$B$32,$C7608&gt;=MAX(MIN(INDEX($C$1:$C$13701,MAX(1,ROW()-設定!$B$26)):INDEX($C$1:$C$13701,MAX(1,ROW()-1))),MIN(INDEX($C$1:$C$13701,MIN(13701,ROW()+1)):INDEX($C$1:$C$13701,MIN(13701,ROW()+設定!$B$26))))*10^(設定!$B$27/20)),1,0))</f>
        <v>0</v>
      </c>
      <c r="G7608" s="33" t="n">
        <f aca="false">$G7607+IF($F7608=1,1,0)</f>
        <v>4</v>
      </c>
      <c r="H7608" s="0" t="str">
        <f aca="false">IF($F7608=1,$G7608,"")</f>
        <v/>
      </c>
    </row>
    <row r="7609" customFormat="false" ht="15" hidden="false" customHeight="false" outlineLevel="0" collapsed="false">
      <c r="A7609" s="30" t="n">
        <v>1188.59375</v>
      </c>
      <c r="B7609" s="31" t="n">
        <v>15.4883</v>
      </c>
      <c r="C7609" s="32" t="n">
        <f aca="false">IF($A7609="","",IF(設定!$B$21="dB",10^($B7609/20),ABS($B7609)))</f>
        <v>5.94860319461973</v>
      </c>
      <c r="D7609" s="32" t="n">
        <f aca="false">IF($A7609="","",$A7609^2)</f>
        <v>1412755.10253906</v>
      </c>
      <c r="E7609" s="32" t="n">
        <f aca="false">IF($A7609="","",IF($C7609&lt;=0,"",1/$C7609^2))</f>
        <v>0.0282598596087322</v>
      </c>
      <c r="F7609" s="33" t="n">
        <f aca="false">IF(OR(ROW()-設定!$B$30&lt;2,ROW()+設定!$B$30&gt;13701,N($A7609)&lt;=0,N(INDEX($A$2:$A$13701,MIN(13700,MAX(1,ROW()-1+設定!$B$30))))&lt;=0,$A7609&lt;設定!$B$28,$A7609&gt;設定!$B$29),0,IF(AND($C7609&gt;=MAX(INDEX($C$1:$C$13701,MAX(1,ROW()-設定!$B$24)):INDEX($C$1:$C$13701,MAX(1,ROW()-1))),$C7609&gt;MAX(INDEX($C$1:$C$13701,MIN(13701,ROW()+1)):INDEX($C$1:$C$13701,MIN(13701,ROW()+設定!$B$24))),$C7609&gt;=設定!$B$32,$C7609&gt;=MAX(MIN(INDEX($C$1:$C$13701,MAX(1,ROW()-設定!$B$26)):INDEX($C$1:$C$13701,MAX(1,ROW()-1))),MIN(INDEX($C$1:$C$13701,MIN(13701,ROW()+1)):INDEX($C$1:$C$13701,MIN(13701,ROW()+設定!$B$26))))*10^(設定!$B$27/20)),1,0))</f>
        <v>0</v>
      </c>
      <c r="G7609" s="33" t="n">
        <f aca="false">$G7608+IF($F7609=1,1,0)</f>
        <v>4</v>
      </c>
      <c r="H7609" s="0" t="str">
        <f aca="false">IF($F7609=1,$G7609,"")</f>
        <v/>
      </c>
    </row>
    <row r="7610" customFormat="false" ht="15" hidden="false" customHeight="false" outlineLevel="0" collapsed="false">
      <c r="A7610" s="30" t="n">
        <v>1188.75</v>
      </c>
      <c r="B7610" s="31" t="n">
        <v>15.2224</v>
      </c>
      <c r="C7610" s="32" t="n">
        <f aca="false">IF($A7610="","",IF(設定!$B$21="dB",10^($B7610/20),ABS($B7610)))</f>
        <v>5.76925851874859</v>
      </c>
      <c r="D7610" s="32" t="n">
        <f aca="false">IF($A7610="","",$A7610^2)</f>
        <v>1413126.5625</v>
      </c>
      <c r="E7610" s="32" t="n">
        <f aca="false">IF($A7610="","",IF($C7610&lt;=0,"",1/$C7610^2))</f>
        <v>0.0300441554239962</v>
      </c>
      <c r="F7610" s="33" t="n">
        <f aca="false">IF(OR(ROW()-設定!$B$30&lt;2,ROW()+設定!$B$30&gt;13701,N($A7610)&lt;=0,N(INDEX($A$2:$A$13701,MIN(13700,MAX(1,ROW()-1+設定!$B$30))))&lt;=0,$A7610&lt;設定!$B$28,$A7610&gt;設定!$B$29),0,IF(AND($C7610&gt;=MAX(INDEX($C$1:$C$13701,MAX(1,ROW()-設定!$B$24)):INDEX($C$1:$C$13701,MAX(1,ROW()-1))),$C7610&gt;MAX(INDEX($C$1:$C$13701,MIN(13701,ROW()+1)):INDEX($C$1:$C$13701,MIN(13701,ROW()+設定!$B$24))),$C7610&gt;=設定!$B$32,$C7610&gt;=MAX(MIN(INDEX($C$1:$C$13701,MAX(1,ROW()-設定!$B$26)):INDEX($C$1:$C$13701,MAX(1,ROW()-1))),MIN(INDEX($C$1:$C$13701,MIN(13701,ROW()+1)):INDEX($C$1:$C$13701,MIN(13701,ROW()+設定!$B$26))))*10^(設定!$B$27/20)),1,0))</f>
        <v>0</v>
      </c>
      <c r="G7610" s="33" t="n">
        <f aca="false">$G7609+IF($F7610=1,1,0)</f>
        <v>4</v>
      </c>
      <c r="H7610" s="0" t="str">
        <f aca="false">IF($F7610=1,$G7610,"")</f>
        <v/>
      </c>
    </row>
    <row r="7611" customFormat="false" ht="15" hidden="false" customHeight="false" outlineLevel="0" collapsed="false">
      <c r="A7611" s="30" t="n">
        <v>1188.90625</v>
      </c>
      <c r="B7611" s="31" t="n">
        <v>15.4134</v>
      </c>
      <c r="C7611" s="32" t="n">
        <f aca="false">IF($A7611="","",IF(設定!$B$21="dB",10^($B7611/20),ABS($B7611)))</f>
        <v>5.8975278440388</v>
      </c>
      <c r="D7611" s="32" t="n">
        <f aca="false">IF($A7611="","",$A7611^2)</f>
        <v>1413498.07128906</v>
      </c>
      <c r="E7611" s="32" t="n">
        <f aca="false">IF($A7611="","",IF($C7611&lt;=0,"",1/$C7611^2))</f>
        <v>0.0287514664168675</v>
      </c>
      <c r="F7611" s="33" t="n">
        <f aca="false">IF(OR(ROW()-設定!$B$30&lt;2,ROW()+設定!$B$30&gt;13701,N($A7611)&lt;=0,N(INDEX($A$2:$A$13701,MIN(13700,MAX(1,ROW()-1+設定!$B$30))))&lt;=0,$A7611&lt;設定!$B$28,$A7611&gt;設定!$B$29),0,IF(AND($C7611&gt;=MAX(INDEX($C$1:$C$13701,MAX(1,ROW()-設定!$B$24)):INDEX($C$1:$C$13701,MAX(1,ROW()-1))),$C7611&gt;MAX(INDEX($C$1:$C$13701,MIN(13701,ROW()+1)):INDEX($C$1:$C$13701,MIN(13701,ROW()+設定!$B$24))),$C7611&gt;=設定!$B$32,$C7611&gt;=MAX(MIN(INDEX($C$1:$C$13701,MAX(1,ROW()-設定!$B$26)):INDEX($C$1:$C$13701,MAX(1,ROW()-1))),MIN(INDEX($C$1:$C$13701,MIN(13701,ROW()+1)):INDEX($C$1:$C$13701,MIN(13701,ROW()+設定!$B$26))))*10^(設定!$B$27/20)),1,0))</f>
        <v>0</v>
      </c>
      <c r="G7611" s="33" t="n">
        <f aca="false">$G7610+IF($F7611=1,1,0)</f>
        <v>4</v>
      </c>
      <c r="H7611" s="0" t="str">
        <f aca="false">IF($F7611=1,$G7611,"")</f>
        <v/>
      </c>
    </row>
    <row r="7612" customFormat="false" ht="15" hidden="false" customHeight="false" outlineLevel="0" collapsed="false">
      <c r="A7612" s="30" t="n">
        <v>1189.0625</v>
      </c>
      <c r="B7612" s="31" t="n">
        <v>15.2043</v>
      </c>
      <c r="C7612" s="32" t="n">
        <f aca="false">IF($A7612="","",IF(設定!$B$21="dB",10^($B7612/20),ABS($B7612)))</f>
        <v>5.75724882738923</v>
      </c>
      <c r="D7612" s="32" t="n">
        <f aca="false">IF($A7612="","",$A7612^2)</f>
        <v>1413869.62890625</v>
      </c>
      <c r="E7612" s="32" t="n">
        <f aca="false">IF($A7612="","",IF($C7612&lt;=0,"",1/$C7612^2))</f>
        <v>0.0301696311097501</v>
      </c>
      <c r="F7612" s="33" t="n">
        <f aca="false">IF(OR(ROW()-設定!$B$30&lt;2,ROW()+設定!$B$30&gt;13701,N($A7612)&lt;=0,N(INDEX($A$2:$A$13701,MIN(13700,MAX(1,ROW()-1+設定!$B$30))))&lt;=0,$A7612&lt;設定!$B$28,$A7612&gt;設定!$B$29),0,IF(AND($C7612&gt;=MAX(INDEX($C$1:$C$13701,MAX(1,ROW()-設定!$B$24)):INDEX($C$1:$C$13701,MAX(1,ROW()-1))),$C7612&gt;MAX(INDEX($C$1:$C$13701,MIN(13701,ROW()+1)):INDEX($C$1:$C$13701,MIN(13701,ROW()+設定!$B$24))),$C7612&gt;=設定!$B$32,$C7612&gt;=MAX(MIN(INDEX($C$1:$C$13701,MAX(1,ROW()-設定!$B$26)):INDEX($C$1:$C$13701,MAX(1,ROW()-1))),MIN(INDEX($C$1:$C$13701,MIN(13701,ROW()+1)):INDEX($C$1:$C$13701,MIN(13701,ROW()+設定!$B$26))))*10^(設定!$B$27/20)),1,0))</f>
        <v>0</v>
      </c>
      <c r="G7612" s="33" t="n">
        <f aca="false">$G7611+IF($F7612=1,1,0)</f>
        <v>4</v>
      </c>
      <c r="H7612" s="0" t="str">
        <f aca="false">IF($F7612=1,$G7612,"")</f>
        <v/>
      </c>
    </row>
    <row r="7613" customFormat="false" ht="15" hidden="false" customHeight="false" outlineLevel="0" collapsed="false">
      <c r="A7613" s="30" t="n">
        <v>1189.21875</v>
      </c>
      <c r="B7613" s="31" t="n">
        <v>15.5505</v>
      </c>
      <c r="C7613" s="32" t="n">
        <f aca="false">IF($A7613="","",IF(設定!$B$21="dB",10^($B7613/20),ABS($B7613)))</f>
        <v>5.9913542662625</v>
      </c>
      <c r="D7613" s="32" t="n">
        <f aca="false">IF($A7613="","",$A7613^2)</f>
        <v>1414241.23535156</v>
      </c>
      <c r="E7613" s="32" t="n">
        <f aca="false">IF($A7613="","",IF($C7613&lt;=0,"",1/$C7613^2))</f>
        <v>0.0278580042304022</v>
      </c>
      <c r="F7613" s="33" t="n">
        <f aca="false">IF(OR(ROW()-設定!$B$30&lt;2,ROW()+設定!$B$30&gt;13701,N($A7613)&lt;=0,N(INDEX($A$2:$A$13701,MIN(13700,MAX(1,ROW()-1+設定!$B$30))))&lt;=0,$A7613&lt;設定!$B$28,$A7613&gt;設定!$B$29),0,IF(AND($C7613&gt;=MAX(INDEX($C$1:$C$13701,MAX(1,ROW()-設定!$B$24)):INDEX($C$1:$C$13701,MAX(1,ROW()-1))),$C7613&gt;MAX(INDEX($C$1:$C$13701,MIN(13701,ROW()+1)):INDEX($C$1:$C$13701,MIN(13701,ROW()+設定!$B$24))),$C7613&gt;=設定!$B$32,$C7613&gt;=MAX(MIN(INDEX($C$1:$C$13701,MAX(1,ROW()-設定!$B$26)):INDEX($C$1:$C$13701,MAX(1,ROW()-1))),MIN(INDEX($C$1:$C$13701,MIN(13701,ROW()+1)):INDEX($C$1:$C$13701,MIN(13701,ROW()+設定!$B$26))))*10^(設定!$B$27/20)),1,0))</f>
        <v>0</v>
      </c>
      <c r="G7613" s="33" t="n">
        <f aca="false">$G7612+IF($F7613=1,1,0)</f>
        <v>4</v>
      </c>
      <c r="H7613" s="0" t="str">
        <f aca="false">IF($F7613=1,$G7613,"")</f>
        <v/>
      </c>
    </row>
    <row r="7614" customFormat="false" ht="15" hidden="false" customHeight="false" outlineLevel="0" collapsed="false">
      <c r="A7614" s="30" t="n">
        <v>1189.375</v>
      </c>
      <c r="B7614" s="31" t="n">
        <v>15.3503</v>
      </c>
      <c r="C7614" s="32" t="n">
        <f aca="false">IF($A7614="","",IF(設定!$B$21="dB",10^($B7614/20),ABS($B7614)))</f>
        <v>5.85483957870865</v>
      </c>
      <c r="D7614" s="32" t="n">
        <f aca="false">IF($A7614="","",$A7614^2)</f>
        <v>1414612.890625</v>
      </c>
      <c r="E7614" s="32" t="n">
        <f aca="false">IF($A7614="","",IF($C7614&lt;=0,"",1/$C7614^2))</f>
        <v>0.0291722549224299</v>
      </c>
      <c r="F7614" s="33" t="n">
        <f aca="false">IF(OR(ROW()-設定!$B$30&lt;2,ROW()+設定!$B$30&gt;13701,N($A7614)&lt;=0,N(INDEX($A$2:$A$13701,MIN(13700,MAX(1,ROW()-1+設定!$B$30))))&lt;=0,$A7614&lt;設定!$B$28,$A7614&gt;設定!$B$29),0,IF(AND($C7614&gt;=MAX(INDEX($C$1:$C$13701,MAX(1,ROW()-設定!$B$24)):INDEX($C$1:$C$13701,MAX(1,ROW()-1))),$C7614&gt;MAX(INDEX($C$1:$C$13701,MIN(13701,ROW()+1)):INDEX($C$1:$C$13701,MIN(13701,ROW()+設定!$B$24))),$C7614&gt;=設定!$B$32,$C7614&gt;=MAX(MIN(INDEX($C$1:$C$13701,MAX(1,ROW()-設定!$B$26)):INDEX($C$1:$C$13701,MAX(1,ROW()-1))),MIN(INDEX($C$1:$C$13701,MIN(13701,ROW()+1)):INDEX($C$1:$C$13701,MIN(13701,ROW()+設定!$B$26))))*10^(設定!$B$27/20)),1,0))</f>
        <v>0</v>
      </c>
      <c r="G7614" s="33" t="n">
        <f aca="false">$G7613+IF($F7614=1,1,0)</f>
        <v>4</v>
      </c>
      <c r="H7614" s="0" t="str">
        <f aca="false">IF($F7614=1,$G7614,"")</f>
        <v/>
      </c>
    </row>
    <row r="7615" customFormat="false" ht="15" hidden="false" customHeight="false" outlineLevel="0" collapsed="false">
      <c r="A7615" s="30" t="n">
        <v>1189.53125</v>
      </c>
      <c r="B7615" s="31" t="n">
        <v>15.1868</v>
      </c>
      <c r="C7615" s="32" t="n">
        <f aca="false">IF($A7615="","",IF(設定!$B$21="dB",10^($B7615/20),ABS($B7615)))</f>
        <v>5.7456610187363</v>
      </c>
      <c r="D7615" s="32" t="n">
        <f aca="false">IF($A7615="","",$A7615^2)</f>
        <v>1414984.59472656</v>
      </c>
      <c r="E7615" s="32" t="n">
        <f aca="false">IF($A7615="","",IF($C7615&lt;=0,"",1/$C7615^2))</f>
        <v>0.0302914456221649</v>
      </c>
      <c r="F7615" s="33" t="n">
        <f aca="false">IF(OR(ROW()-設定!$B$30&lt;2,ROW()+設定!$B$30&gt;13701,N($A7615)&lt;=0,N(INDEX($A$2:$A$13701,MIN(13700,MAX(1,ROW()-1+設定!$B$30))))&lt;=0,$A7615&lt;設定!$B$28,$A7615&gt;設定!$B$29),0,IF(AND($C7615&gt;=MAX(INDEX($C$1:$C$13701,MAX(1,ROW()-設定!$B$24)):INDEX($C$1:$C$13701,MAX(1,ROW()-1))),$C7615&gt;MAX(INDEX($C$1:$C$13701,MIN(13701,ROW()+1)):INDEX($C$1:$C$13701,MIN(13701,ROW()+設定!$B$24))),$C7615&gt;=設定!$B$32,$C7615&gt;=MAX(MIN(INDEX($C$1:$C$13701,MAX(1,ROW()-設定!$B$26)):INDEX($C$1:$C$13701,MAX(1,ROW()-1))),MIN(INDEX($C$1:$C$13701,MIN(13701,ROW()+1)):INDEX($C$1:$C$13701,MIN(13701,ROW()+設定!$B$26))))*10^(設定!$B$27/20)),1,0))</f>
        <v>0</v>
      </c>
      <c r="G7615" s="33" t="n">
        <f aca="false">$G7614+IF($F7615=1,1,0)</f>
        <v>4</v>
      </c>
      <c r="H7615" s="0" t="str">
        <f aca="false">IF($F7615=1,$G7615,"")</f>
        <v/>
      </c>
    </row>
    <row r="7616" customFormat="false" ht="15" hidden="false" customHeight="false" outlineLevel="0" collapsed="false">
      <c r="A7616" s="30" t="n">
        <v>1189.6875</v>
      </c>
      <c r="B7616" s="31" t="n">
        <v>15.3557</v>
      </c>
      <c r="C7616" s="32" t="n">
        <f aca="false">IF($A7616="","",IF(設定!$B$21="dB",10^($B7616/20),ABS($B7616)))</f>
        <v>5.85848065232609</v>
      </c>
      <c r="D7616" s="32" t="n">
        <f aca="false">IF($A7616="","",$A7616^2)</f>
        <v>1415356.34765625</v>
      </c>
      <c r="E7616" s="32" t="n">
        <f aca="false">IF($A7616="","",IF($C7616&lt;=0,"",1/$C7616^2))</f>
        <v>0.0291360048000986</v>
      </c>
      <c r="F7616" s="33" t="n">
        <f aca="false">IF(OR(ROW()-設定!$B$30&lt;2,ROW()+設定!$B$30&gt;13701,N($A7616)&lt;=0,N(INDEX($A$2:$A$13701,MIN(13700,MAX(1,ROW()-1+設定!$B$30))))&lt;=0,$A7616&lt;設定!$B$28,$A7616&gt;設定!$B$29),0,IF(AND($C7616&gt;=MAX(INDEX($C$1:$C$13701,MAX(1,ROW()-設定!$B$24)):INDEX($C$1:$C$13701,MAX(1,ROW()-1))),$C7616&gt;MAX(INDEX($C$1:$C$13701,MIN(13701,ROW()+1)):INDEX($C$1:$C$13701,MIN(13701,ROW()+設定!$B$24))),$C7616&gt;=設定!$B$32,$C7616&gt;=MAX(MIN(INDEX($C$1:$C$13701,MAX(1,ROW()-設定!$B$26)):INDEX($C$1:$C$13701,MAX(1,ROW()-1))),MIN(INDEX($C$1:$C$13701,MIN(13701,ROW()+1)):INDEX($C$1:$C$13701,MIN(13701,ROW()+設定!$B$26))))*10^(設定!$B$27/20)),1,0))</f>
        <v>0</v>
      </c>
      <c r="G7616" s="33" t="n">
        <f aca="false">$G7615+IF($F7616=1,1,0)</f>
        <v>4</v>
      </c>
      <c r="H7616" s="0" t="str">
        <f aca="false">IF($F7616=1,$G7616,"")</f>
        <v/>
      </c>
    </row>
    <row r="7617" customFormat="false" ht="15" hidden="false" customHeight="false" outlineLevel="0" collapsed="false">
      <c r="A7617" s="30" t="n">
        <v>1189.84375</v>
      </c>
      <c r="B7617" s="31" t="n">
        <v>15.1741</v>
      </c>
      <c r="C7617" s="32" t="n">
        <f aca="false">IF($A7617="","",IF(設定!$B$21="dB",10^($B7617/20),ABS($B7617)))</f>
        <v>5.73726618783128</v>
      </c>
      <c r="D7617" s="32" t="n">
        <f aca="false">IF($A7617="","",$A7617^2)</f>
        <v>1415728.14941406</v>
      </c>
      <c r="E7617" s="32" t="n">
        <f aca="false">IF($A7617="","",IF($C7617&lt;=0,"",1/$C7617^2))</f>
        <v>0.0303801560276578</v>
      </c>
      <c r="F7617" s="33" t="n">
        <f aca="false">IF(OR(ROW()-設定!$B$30&lt;2,ROW()+設定!$B$30&gt;13701,N($A7617)&lt;=0,N(INDEX($A$2:$A$13701,MIN(13700,MAX(1,ROW()-1+設定!$B$30))))&lt;=0,$A7617&lt;設定!$B$28,$A7617&gt;設定!$B$29),0,IF(AND($C7617&gt;=MAX(INDEX($C$1:$C$13701,MAX(1,ROW()-設定!$B$24)):INDEX($C$1:$C$13701,MAX(1,ROW()-1))),$C7617&gt;MAX(INDEX($C$1:$C$13701,MIN(13701,ROW()+1)):INDEX($C$1:$C$13701,MIN(13701,ROW()+設定!$B$24))),$C7617&gt;=設定!$B$32,$C7617&gt;=MAX(MIN(INDEX($C$1:$C$13701,MAX(1,ROW()-設定!$B$26)):INDEX($C$1:$C$13701,MAX(1,ROW()-1))),MIN(INDEX($C$1:$C$13701,MIN(13701,ROW()+1)):INDEX($C$1:$C$13701,MIN(13701,ROW()+設定!$B$26))))*10^(設定!$B$27/20)),1,0))</f>
        <v>0</v>
      </c>
      <c r="G7617" s="33" t="n">
        <f aca="false">$G7616+IF($F7617=1,1,0)</f>
        <v>4</v>
      </c>
      <c r="H7617" s="0" t="str">
        <f aca="false">IF($F7617=1,$G7617,"")</f>
        <v/>
      </c>
    </row>
    <row r="7618" customFormat="false" ht="15" hidden="false" customHeight="false" outlineLevel="0" collapsed="false">
      <c r="A7618" s="30" t="n">
        <v>1190</v>
      </c>
      <c r="B7618" s="31" t="n">
        <v>15.2784</v>
      </c>
      <c r="C7618" s="32" t="n">
        <f aca="false">IF($A7618="","",IF(設定!$B$21="dB",10^($B7618/20),ABS($B7618)))</f>
        <v>5.80657446614773</v>
      </c>
      <c r="D7618" s="32" t="n">
        <f aca="false">IF($A7618="","",$A7618^2)</f>
        <v>1416100</v>
      </c>
      <c r="E7618" s="32" t="n">
        <f aca="false">IF($A7618="","",IF($C7618&lt;=0,"",1/$C7618^2))</f>
        <v>0.0296592387500497</v>
      </c>
      <c r="F7618" s="33" t="n">
        <f aca="false">IF(OR(ROW()-設定!$B$30&lt;2,ROW()+設定!$B$30&gt;13701,N($A7618)&lt;=0,N(INDEX($A$2:$A$13701,MIN(13700,MAX(1,ROW()-1+設定!$B$30))))&lt;=0,$A7618&lt;設定!$B$28,$A7618&gt;設定!$B$29),0,IF(AND($C7618&gt;=MAX(INDEX($C$1:$C$13701,MAX(1,ROW()-設定!$B$24)):INDEX($C$1:$C$13701,MAX(1,ROW()-1))),$C7618&gt;MAX(INDEX($C$1:$C$13701,MIN(13701,ROW()+1)):INDEX($C$1:$C$13701,MIN(13701,ROW()+設定!$B$24))),$C7618&gt;=設定!$B$32,$C7618&gt;=MAX(MIN(INDEX($C$1:$C$13701,MAX(1,ROW()-設定!$B$26)):INDEX($C$1:$C$13701,MAX(1,ROW()-1))),MIN(INDEX($C$1:$C$13701,MIN(13701,ROW()+1)):INDEX($C$1:$C$13701,MIN(13701,ROW()+設定!$B$26))))*10^(設定!$B$27/20)),1,0))</f>
        <v>0</v>
      </c>
      <c r="G7618" s="33" t="n">
        <f aca="false">$G7617+IF($F7618=1,1,0)</f>
        <v>4</v>
      </c>
      <c r="H7618" s="0" t="str">
        <f aca="false">IF($F7618=1,$G7618,"")</f>
        <v/>
      </c>
    </row>
    <row r="7619" customFormat="false" ht="15" hidden="false" customHeight="false" outlineLevel="0" collapsed="false">
      <c r="A7619" s="30" t="n">
        <v>1190.15625</v>
      </c>
      <c r="B7619" s="31" t="n">
        <v>15.199</v>
      </c>
      <c r="C7619" s="32" t="n">
        <f aca="false">IF($A7619="","",IF(設定!$B$21="dB",10^($B7619/20),ABS($B7619)))</f>
        <v>5.75373691179584</v>
      </c>
      <c r="D7619" s="32" t="n">
        <f aca="false">IF($A7619="","",$A7619^2)</f>
        <v>1416471.89941406</v>
      </c>
      <c r="E7619" s="32" t="n">
        <f aca="false">IF($A7619="","",IF($C7619&lt;=0,"",1/$C7619^2))</f>
        <v>0.0302064717004684</v>
      </c>
      <c r="F7619" s="33" t="n">
        <f aca="false">IF(OR(ROW()-設定!$B$30&lt;2,ROW()+設定!$B$30&gt;13701,N($A7619)&lt;=0,N(INDEX($A$2:$A$13701,MIN(13700,MAX(1,ROW()-1+設定!$B$30))))&lt;=0,$A7619&lt;設定!$B$28,$A7619&gt;設定!$B$29),0,IF(AND($C7619&gt;=MAX(INDEX($C$1:$C$13701,MAX(1,ROW()-設定!$B$24)):INDEX($C$1:$C$13701,MAX(1,ROW()-1))),$C7619&gt;MAX(INDEX($C$1:$C$13701,MIN(13701,ROW()+1)):INDEX($C$1:$C$13701,MIN(13701,ROW()+設定!$B$24))),$C7619&gt;=設定!$B$32,$C7619&gt;=MAX(MIN(INDEX($C$1:$C$13701,MAX(1,ROW()-設定!$B$26)):INDEX($C$1:$C$13701,MAX(1,ROW()-1))),MIN(INDEX($C$1:$C$13701,MIN(13701,ROW()+1)):INDEX($C$1:$C$13701,MIN(13701,ROW()+設定!$B$26))))*10^(設定!$B$27/20)),1,0))</f>
        <v>0</v>
      </c>
      <c r="G7619" s="33" t="n">
        <f aca="false">$G7618+IF($F7619=1,1,0)</f>
        <v>4</v>
      </c>
      <c r="H7619" s="0" t="str">
        <f aca="false">IF($F7619=1,$G7619,"")</f>
        <v/>
      </c>
    </row>
    <row r="7620" customFormat="false" ht="15" hidden="false" customHeight="false" outlineLevel="0" collapsed="false">
      <c r="A7620" s="30" t="n">
        <v>1190.3125</v>
      </c>
      <c r="B7620" s="31" t="n">
        <v>15.0546</v>
      </c>
      <c r="C7620" s="32" t="n">
        <f aca="false">IF($A7620="","",IF(設定!$B$21="dB",10^($B7620/20),ABS($B7620)))</f>
        <v>5.65887368624271</v>
      </c>
      <c r="D7620" s="32" t="n">
        <f aca="false">IF($A7620="","",$A7620^2)</f>
        <v>1416843.84765625</v>
      </c>
      <c r="E7620" s="32" t="n">
        <f aca="false">IF($A7620="","",IF($C7620&lt;=0,"",1/$C7620^2))</f>
        <v>0.0312277001072541</v>
      </c>
      <c r="F7620" s="33" t="n">
        <f aca="false">IF(OR(ROW()-設定!$B$30&lt;2,ROW()+設定!$B$30&gt;13701,N($A7620)&lt;=0,N(INDEX($A$2:$A$13701,MIN(13700,MAX(1,ROW()-1+設定!$B$30))))&lt;=0,$A7620&lt;設定!$B$28,$A7620&gt;設定!$B$29),0,IF(AND($C7620&gt;=MAX(INDEX($C$1:$C$13701,MAX(1,ROW()-設定!$B$24)):INDEX($C$1:$C$13701,MAX(1,ROW()-1))),$C7620&gt;MAX(INDEX($C$1:$C$13701,MIN(13701,ROW()+1)):INDEX($C$1:$C$13701,MIN(13701,ROW()+設定!$B$24))),$C7620&gt;=設定!$B$32,$C7620&gt;=MAX(MIN(INDEX($C$1:$C$13701,MAX(1,ROW()-設定!$B$26)):INDEX($C$1:$C$13701,MAX(1,ROW()-1))),MIN(INDEX($C$1:$C$13701,MIN(13701,ROW()+1)):INDEX($C$1:$C$13701,MIN(13701,ROW()+設定!$B$26))))*10^(設定!$B$27/20)),1,0))</f>
        <v>0</v>
      </c>
      <c r="G7620" s="33" t="n">
        <f aca="false">$G7619+IF($F7620=1,1,0)</f>
        <v>4</v>
      </c>
      <c r="H7620" s="0" t="str">
        <f aca="false">IF($F7620=1,$G7620,"")</f>
        <v/>
      </c>
    </row>
    <row r="7621" customFormat="false" ht="15" hidden="false" customHeight="false" outlineLevel="0" collapsed="false">
      <c r="A7621" s="30" t="n">
        <v>1190.46875</v>
      </c>
      <c r="B7621" s="31" t="n">
        <v>15.2077</v>
      </c>
      <c r="C7621" s="32" t="n">
        <f aca="false">IF($A7621="","",IF(設定!$B$21="dB",10^($B7621/20),ABS($B7621)))</f>
        <v>5.75950288292912</v>
      </c>
      <c r="D7621" s="32" t="n">
        <f aca="false">IF($A7621="","",$A7621^2)</f>
        <v>1417215.84472656</v>
      </c>
      <c r="E7621" s="32" t="n">
        <f aca="false">IF($A7621="","",IF($C7621&lt;=0,"",1/$C7621^2))</f>
        <v>0.0301460211842421</v>
      </c>
      <c r="F7621" s="33" t="n">
        <f aca="false">IF(OR(ROW()-設定!$B$30&lt;2,ROW()+設定!$B$30&gt;13701,N($A7621)&lt;=0,N(INDEX($A$2:$A$13701,MIN(13700,MAX(1,ROW()-1+設定!$B$30))))&lt;=0,$A7621&lt;設定!$B$28,$A7621&gt;設定!$B$29),0,IF(AND($C7621&gt;=MAX(INDEX($C$1:$C$13701,MAX(1,ROW()-設定!$B$24)):INDEX($C$1:$C$13701,MAX(1,ROW()-1))),$C7621&gt;MAX(INDEX($C$1:$C$13701,MIN(13701,ROW()+1)):INDEX($C$1:$C$13701,MIN(13701,ROW()+設定!$B$24))),$C7621&gt;=設定!$B$32,$C7621&gt;=MAX(MIN(INDEX($C$1:$C$13701,MAX(1,ROW()-設定!$B$26)):INDEX($C$1:$C$13701,MAX(1,ROW()-1))),MIN(INDEX($C$1:$C$13701,MIN(13701,ROW()+1)):INDEX($C$1:$C$13701,MIN(13701,ROW()+設定!$B$26))))*10^(設定!$B$27/20)),1,0))</f>
        <v>0</v>
      </c>
      <c r="G7621" s="33" t="n">
        <f aca="false">$G7620+IF($F7621=1,1,0)</f>
        <v>4</v>
      </c>
      <c r="H7621" s="0" t="str">
        <f aca="false">IF($F7621=1,$G7621,"")</f>
        <v/>
      </c>
    </row>
    <row r="7622" customFormat="false" ht="15" hidden="false" customHeight="false" outlineLevel="0" collapsed="false">
      <c r="A7622" s="30" t="n">
        <v>1190.625</v>
      </c>
      <c r="B7622" s="31" t="n">
        <v>14.9854</v>
      </c>
      <c r="C7622" s="32" t="n">
        <f aca="false">IF($A7622="","",IF(設定!$B$21="dB",10^($B7622/20),ABS($B7622)))</f>
        <v>5.61396886870451</v>
      </c>
      <c r="D7622" s="32" t="n">
        <f aca="false">IF($A7622="","",$A7622^2)</f>
        <v>1417587.890625</v>
      </c>
      <c r="E7622" s="32" t="n">
        <f aca="false">IF($A7622="","",IF($C7622&lt;=0,"",1/$C7622^2))</f>
        <v>0.0317292641305531</v>
      </c>
      <c r="F7622" s="33" t="n">
        <f aca="false">IF(OR(ROW()-設定!$B$30&lt;2,ROW()+設定!$B$30&gt;13701,N($A7622)&lt;=0,N(INDEX($A$2:$A$13701,MIN(13700,MAX(1,ROW()-1+設定!$B$30))))&lt;=0,$A7622&lt;設定!$B$28,$A7622&gt;設定!$B$29),0,IF(AND($C7622&gt;=MAX(INDEX($C$1:$C$13701,MAX(1,ROW()-設定!$B$24)):INDEX($C$1:$C$13701,MAX(1,ROW()-1))),$C7622&gt;MAX(INDEX($C$1:$C$13701,MIN(13701,ROW()+1)):INDEX($C$1:$C$13701,MIN(13701,ROW()+設定!$B$24))),$C7622&gt;=設定!$B$32,$C7622&gt;=MAX(MIN(INDEX($C$1:$C$13701,MAX(1,ROW()-設定!$B$26)):INDEX($C$1:$C$13701,MAX(1,ROW()-1))),MIN(INDEX($C$1:$C$13701,MIN(13701,ROW()+1)):INDEX($C$1:$C$13701,MIN(13701,ROW()+設定!$B$26))))*10^(設定!$B$27/20)),1,0))</f>
        <v>0</v>
      </c>
      <c r="G7622" s="33" t="n">
        <f aca="false">$G7621+IF($F7622=1,1,0)</f>
        <v>4</v>
      </c>
      <c r="H7622" s="0" t="str">
        <f aca="false">IF($F7622=1,$G7622,"")</f>
        <v/>
      </c>
    </row>
    <row r="7623" customFormat="false" ht="15" hidden="false" customHeight="false" outlineLevel="0" collapsed="false">
      <c r="A7623" s="30" t="n">
        <v>1190.78125</v>
      </c>
      <c r="B7623" s="31" t="n">
        <v>15.219</v>
      </c>
      <c r="C7623" s="32" t="n">
        <f aca="false">IF($A7623="","",IF(設定!$B$21="dB",10^($B7623/20),ABS($B7623)))</f>
        <v>5.76700064521513</v>
      </c>
      <c r="D7623" s="32" t="n">
        <f aca="false">IF($A7623="","",$A7623^2)</f>
        <v>1417959.98535156</v>
      </c>
      <c r="E7623" s="32" t="n">
        <f aca="false">IF($A7623="","",IF($C7623&lt;=0,"",1/$C7623^2))</f>
        <v>0.0300676855697218</v>
      </c>
      <c r="F7623" s="33" t="n">
        <f aca="false">IF(OR(ROW()-設定!$B$30&lt;2,ROW()+設定!$B$30&gt;13701,N($A7623)&lt;=0,N(INDEX($A$2:$A$13701,MIN(13700,MAX(1,ROW()-1+設定!$B$30))))&lt;=0,$A7623&lt;設定!$B$28,$A7623&gt;設定!$B$29),0,IF(AND($C7623&gt;=MAX(INDEX($C$1:$C$13701,MAX(1,ROW()-設定!$B$24)):INDEX($C$1:$C$13701,MAX(1,ROW()-1))),$C7623&gt;MAX(INDEX($C$1:$C$13701,MIN(13701,ROW()+1)):INDEX($C$1:$C$13701,MIN(13701,ROW()+設定!$B$24))),$C7623&gt;=設定!$B$32,$C7623&gt;=MAX(MIN(INDEX($C$1:$C$13701,MAX(1,ROW()-設定!$B$26)):INDEX($C$1:$C$13701,MAX(1,ROW()-1))),MIN(INDEX($C$1:$C$13701,MIN(13701,ROW()+1)):INDEX($C$1:$C$13701,MIN(13701,ROW()+設定!$B$26))))*10^(設定!$B$27/20)),1,0))</f>
        <v>0</v>
      </c>
      <c r="G7623" s="33" t="n">
        <f aca="false">$G7622+IF($F7623=1,1,0)</f>
        <v>4</v>
      </c>
      <c r="H7623" s="0" t="str">
        <f aca="false">IF($F7623=1,$G7623,"")</f>
        <v/>
      </c>
    </row>
    <row r="7624" customFormat="false" ht="15" hidden="false" customHeight="false" outlineLevel="0" collapsed="false">
      <c r="A7624" s="30" t="n">
        <v>1190.9375</v>
      </c>
      <c r="B7624" s="31" t="n">
        <v>15.0688</v>
      </c>
      <c r="C7624" s="32" t="n">
        <f aca="false">IF($A7624="","",IF(設定!$B$21="dB",10^($B7624/20),ABS($B7624)))</f>
        <v>5.66813257968107</v>
      </c>
      <c r="D7624" s="32" t="n">
        <f aca="false">IF($A7624="","",$A7624^2)</f>
        <v>1418332.12890625</v>
      </c>
      <c r="E7624" s="32" t="n">
        <f aca="false">IF($A7624="","",IF($C7624&lt;=0,"",1/$C7624^2))</f>
        <v>0.0311257625490075</v>
      </c>
      <c r="F7624" s="33" t="n">
        <f aca="false">IF(OR(ROW()-設定!$B$30&lt;2,ROW()+設定!$B$30&gt;13701,N($A7624)&lt;=0,N(INDEX($A$2:$A$13701,MIN(13700,MAX(1,ROW()-1+設定!$B$30))))&lt;=0,$A7624&lt;設定!$B$28,$A7624&gt;設定!$B$29),0,IF(AND($C7624&gt;=MAX(INDEX($C$1:$C$13701,MAX(1,ROW()-設定!$B$24)):INDEX($C$1:$C$13701,MAX(1,ROW()-1))),$C7624&gt;MAX(INDEX($C$1:$C$13701,MIN(13701,ROW()+1)):INDEX($C$1:$C$13701,MIN(13701,ROW()+設定!$B$24))),$C7624&gt;=設定!$B$32,$C7624&gt;=MAX(MIN(INDEX($C$1:$C$13701,MAX(1,ROW()-設定!$B$26)):INDEX($C$1:$C$13701,MAX(1,ROW()-1))),MIN(INDEX($C$1:$C$13701,MIN(13701,ROW()+1)):INDEX($C$1:$C$13701,MIN(13701,ROW()+設定!$B$26))))*10^(設定!$B$27/20)),1,0))</f>
        <v>0</v>
      </c>
      <c r="G7624" s="33" t="n">
        <f aca="false">$G7623+IF($F7624=1,1,0)</f>
        <v>4</v>
      </c>
      <c r="H7624" s="0" t="str">
        <f aca="false">IF($F7624=1,$G7624,"")</f>
        <v/>
      </c>
    </row>
    <row r="7625" customFormat="false" ht="15" hidden="false" customHeight="false" outlineLevel="0" collapsed="false">
      <c r="A7625" s="30" t="n">
        <v>1191.09375</v>
      </c>
      <c r="B7625" s="31" t="n">
        <v>14.9351</v>
      </c>
      <c r="C7625" s="32" t="n">
        <f aca="false">IF($A7625="","",IF(設定!$B$21="dB",10^($B7625/20),ABS($B7625)))</f>
        <v>5.58155231925102</v>
      </c>
      <c r="D7625" s="32" t="n">
        <f aca="false">IF($A7625="","",$A7625^2)</f>
        <v>1418704.32128906</v>
      </c>
      <c r="E7625" s="32" t="n">
        <f aca="false">IF($A7625="","",IF($C7625&lt;=0,"",1/$C7625^2))</f>
        <v>0.0320988889293661</v>
      </c>
      <c r="F7625" s="33" t="n">
        <f aca="false">IF(OR(ROW()-設定!$B$30&lt;2,ROW()+設定!$B$30&gt;13701,N($A7625)&lt;=0,N(INDEX($A$2:$A$13701,MIN(13700,MAX(1,ROW()-1+設定!$B$30))))&lt;=0,$A7625&lt;設定!$B$28,$A7625&gt;設定!$B$29),0,IF(AND($C7625&gt;=MAX(INDEX($C$1:$C$13701,MAX(1,ROW()-設定!$B$24)):INDEX($C$1:$C$13701,MAX(1,ROW()-1))),$C7625&gt;MAX(INDEX($C$1:$C$13701,MIN(13701,ROW()+1)):INDEX($C$1:$C$13701,MIN(13701,ROW()+設定!$B$24))),$C7625&gt;=設定!$B$32,$C7625&gt;=MAX(MIN(INDEX($C$1:$C$13701,MAX(1,ROW()-設定!$B$26)):INDEX($C$1:$C$13701,MAX(1,ROW()-1))),MIN(INDEX($C$1:$C$13701,MIN(13701,ROW()+1)):INDEX($C$1:$C$13701,MIN(13701,ROW()+設定!$B$26))))*10^(設定!$B$27/20)),1,0))</f>
        <v>0</v>
      </c>
      <c r="G7625" s="33" t="n">
        <f aca="false">$G7624+IF($F7625=1,1,0)</f>
        <v>4</v>
      </c>
      <c r="H7625" s="0" t="str">
        <f aca="false">IF($F7625=1,$G7625,"")</f>
        <v/>
      </c>
    </row>
    <row r="7626" customFormat="false" ht="15" hidden="false" customHeight="false" outlineLevel="0" collapsed="false">
      <c r="A7626" s="30" t="n">
        <v>1191.25</v>
      </c>
      <c r="B7626" s="31" t="n">
        <v>14.831</v>
      </c>
      <c r="C7626" s="32" t="n">
        <f aca="false">IF($A7626="","",IF(設定!$B$21="dB",10^($B7626/20),ABS($B7626)))</f>
        <v>5.51505693166239</v>
      </c>
      <c r="D7626" s="32" t="n">
        <f aca="false">IF($A7626="","",$A7626^2)</f>
        <v>1419076.5625</v>
      </c>
      <c r="E7626" s="32" t="n">
        <f aca="false">IF($A7626="","",IF($C7626&lt;=0,"",1/$C7626^2))</f>
        <v>0.0328775918706697</v>
      </c>
      <c r="F7626" s="33" t="n">
        <f aca="false">IF(OR(ROW()-設定!$B$30&lt;2,ROW()+設定!$B$30&gt;13701,N($A7626)&lt;=0,N(INDEX($A$2:$A$13701,MIN(13700,MAX(1,ROW()-1+設定!$B$30))))&lt;=0,$A7626&lt;設定!$B$28,$A7626&gt;設定!$B$29),0,IF(AND($C7626&gt;=MAX(INDEX($C$1:$C$13701,MAX(1,ROW()-設定!$B$24)):INDEX($C$1:$C$13701,MAX(1,ROW()-1))),$C7626&gt;MAX(INDEX($C$1:$C$13701,MIN(13701,ROW()+1)):INDEX($C$1:$C$13701,MIN(13701,ROW()+設定!$B$24))),$C7626&gt;=設定!$B$32,$C7626&gt;=MAX(MIN(INDEX($C$1:$C$13701,MAX(1,ROW()-設定!$B$26)):INDEX($C$1:$C$13701,MAX(1,ROW()-1))),MIN(INDEX($C$1:$C$13701,MIN(13701,ROW()+1)):INDEX($C$1:$C$13701,MIN(13701,ROW()+設定!$B$26))))*10^(設定!$B$27/20)),1,0))</f>
        <v>0</v>
      </c>
      <c r="G7626" s="33" t="n">
        <f aca="false">$G7625+IF($F7626=1,1,0)</f>
        <v>4</v>
      </c>
      <c r="H7626" s="0" t="str">
        <f aca="false">IF($F7626=1,$G7626,"")</f>
        <v/>
      </c>
    </row>
    <row r="7627" customFormat="false" ht="15" hidden="false" customHeight="false" outlineLevel="0" collapsed="false">
      <c r="A7627" s="30" t="n">
        <v>1191.40625</v>
      </c>
      <c r="B7627" s="31" t="n">
        <v>15.1384</v>
      </c>
      <c r="C7627" s="32" t="n">
        <f aca="false">IF($A7627="","",IF(設定!$B$21="dB",10^($B7627/20),ABS($B7627)))</f>
        <v>5.71373376111839</v>
      </c>
      <c r="D7627" s="32" t="n">
        <f aca="false">IF($A7627="","",$A7627^2)</f>
        <v>1419448.85253906</v>
      </c>
      <c r="E7627" s="32" t="n">
        <f aca="false">IF($A7627="","",IF($C7627&lt;=0,"",1/$C7627^2))</f>
        <v>0.0306309171053142</v>
      </c>
      <c r="F7627" s="33" t="n">
        <f aca="false">IF(OR(ROW()-設定!$B$30&lt;2,ROW()+設定!$B$30&gt;13701,N($A7627)&lt;=0,N(INDEX($A$2:$A$13701,MIN(13700,MAX(1,ROW()-1+設定!$B$30))))&lt;=0,$A7627&lt;設定!$B$28,$A7627&gt;設定!$B$29),0,IF(AND($C7627&gt;=MAX(INDEX($C$1:$C$13701,MAX(1,ROW()-設定!$B$24)):INDEX($C$1:$C$13701,MAX(1,ROW()-1))),$C7627&gt;MAX(INDEX($C$1:$C$13701,MIN(13701,ROW()+1)):INDEX($C$1:$C$13701,MIN(13701,ROW()+設定!$B$24))),$C7627&gt;=設定!$B$32,$C7627&gt;=MAX(MIN(INDEX($C$1:$C$13701,MAX(1,ROW()-設定!$B$26)):INDEX($C$1:$C$13701,MAX(1,ROW()-1))),MIN(INDEX($C$1:$C$13701,MIN(13701,ROW()+1)):INDEX($C$1:$C$13701,MIN(13701,ROW()+設定!$B$26))))*10^(設定!$B$27/20)),1,0))</f>
        <v>0</v>
      </c>
      <c r="G7627" s="33" t="n">
        <f aca="false">$G7626+IF($F7627=1,1,0)</f>
        <v>4</v>
      </c>
      <c r="H7627" s="0" t="str">
        <f aca="false">IF($F7627=1,$G7627,"")</f>
        <v/>
      </c>
    </row>
    <row r="7628" customFormat="false" ht="15" hidden="false" customHeight="false" outlineLevel="0" collapsed="false">
      <c r="A7628" s="30" t="n">
        <v>1191.5625</v>
      </c>
      <c r="B7628" s="31" t="n">
        <v>15.0958</v>
      </c>
      <c r="C7628" s="32" t="n">
        <f aca="false">IF($A7628="","",IF(設定!$B$21="dB",10^($B7628/20),ABS($B7628)))</f>
        <v>5.6857793255741</v>
      </c>
      <c r="D7628" s="32" t="n">
        <f aca="false">IF($A7628="","",$A7628^2)</f>
        <v>1419821.19140625</v>
      </c>
      <c r="E7628" s="32" t="n">
        <f aca="false">IF($A7628="","",IF($C7628&lt;=0,"",1/$C7628^2))</f>
        <v>0.0309328545872867</v>
      </c>
      <c r="F7628" s="33" t="n">
        <f aca="false">IF(OR(ROW()-設定!$B$30&lt;2,ROW()+設定!$B$30&gt;13701,N($A7628)&lt;=0,N(INDEX($A$2:$A$13701,MIN(13700,MAX(1,ROW()-1+設定!$B$30))))&lt;=0,$A7628&lt;設定!$B$28,$A7628&gt;設定!$B$29),0,IF(AND($C7628&gt;=MAX(INDEX($C$1:$C$13701,MAX(1,ROW()-設定!$B$24)):INDEX($C$1:$C$13701,MAX(1,ROW()-1))),$C7628&gt;MAX(INDEX($C$1:$C$13701,MIN(13701,ROW()+1)):INDEX($C$1:$C$13701,MIN(13701,ROW()+設定!$B$24))),$C7628&gt;=設定!$B$32,$C7628&gt;=MAX(MIN(INDEX($C$1:$C$13701,MAX(1,ROW()-設定!$B$26)):INDEX($C$1:$C$13701,MAX(1,ROW()-1))),MIN(INDEX($C$1:$C$13701,MIN(13701,ROW()+1)):INDEX($C$1:$C$13701,MIN(13701,ROW()+設定!$B$26))))*10^(設定!$B$27/20)),1,0))</f>
        <v>0</v>
      </c>
      <c r="G7628" s="33" t="n">
        <f aca="false">$G7627+IF($F7628=1,1,0)</f>
        <v>4</v>
      </c>
      <c r="H7628" s="0" t="str">
        <f aca="false">IF($F7628=1,$G7628,"")</f>
        <v/>
      </c>
    </row>
    <row r="7629" customFormat="false" ht="15" hidden="false" customHeight="false" outlineLevel="0" collapsed="false">
      <c r="A7629" s="30" t="n">
        <v>1191.71875</v>
      </c>
      <c r="B7629" s="31" t="n">
        <v>14.8058</v>
      </c>
      <c r="C7629" s="32" t="n">
        <f aca="false">IF($A7629="","",IF(設定!$B$21="dB",10^($B7629/20),ABS($B7629)))</f>
        <v>5.49907952143188</v>
      </c>
      <c r="D7629" s="32" t="n">
        <f aca="false">IF($A7629="","",$A7629^2)</f>
        <v>1420193.57910156</v>
      </c>
      <c r="E7629" s="32" t="n">
        <f aca="false">IF($A7629="","",IF($C7629&lt;=0,"",1/$C7629^2))</f>
        <v>0.0330689191248238</v>
      </c>
      <c r="F7629" s="33" t="n">
        <f aca="false">IF(OR(ROW()-設定!$B$30&lt;2,ROW()+設定!$B$30&gt;13701,N($A7629)&lt;=0,N(INDEX($A$2:$A$13701,MIN(13700,MAX(1,ROW()-1+設定!$B$30))))&lt;=0,$A7629&lt;設定!$B$28,$A7629&gt;設定!$B$29),0,IF(AND($C7629&gt;=MAX(INDEX($C$1:$C$13701,MAX(1,ROW()-設定!$B$24)):INDEX($C$1:$C$13701,MAX(1,ROW()-1))),$C7629&gt;MAX(INDEX($C$1:$C$13701,MIN(13701,ROW()+1)):INDEX($C$1:$C$13701,MIN(13701,ROW()+設定!$B$24))),$C7629&gt;=設定!$B$32,$C7629&gt;=MAX(MIN(INDEX($C$1:$C$13701,MAX(1,ROW()-設定!$B$26)):INDEX($C$1:$C$13701,MAX(1,ROW()-1))),MIN(INDEX($C$1:$C$13701,MIN(13701,ROW()+1)):INDEX($C$1:$C$13701,MIN(13701,ROW()+設定!$B$26))))*10^(設定!$B$27/20)),1,0))</f>
        <v>0</v>
      </c>
      <c r="G7629" s="33" t="n">
        <f aca="false">$G7628+IF($F7629=1,1,0)</f>
        <v>4</v>
      </c>
      <c r="H7629" s="0" t="str">
        <f aca="false">IF($F7629=1,$G7629,"")</f>
        <v/>
      </c>
    </row>
    <row r="7630" customFormat="false" ht="15" hidden="false" customHeight="false" outlineLevel="0" collapsed="false">
      <c r="A7630" s="30" t="n">
        <v>1191.875</v>
      </c>
      <c r="B7630" s="31" t="n">
        <v>15.0616</v>
      </c>
      <c r="C7630" s="32" t="n">
        <f aca="false">IF($A7630="","",IF(設定!$B$21="dB",10^($B7630/20),ABS($B7630)))</f>
        <v>5.66343603777381</v>
      </c>
      <c r="D7630" s="32" t="n">
        <f aca="false">IF($A7630="","",$A7630^2)</f>
        <v>1420566.015625</v>
      </c>
      <c r="E7630" s="32" t="n">
        <f aca="false">IF($A7630="","",IF($C7630&lt;=0,"",1/$C7630^2))</f>
        <v>0.0311774075434311</v>
      </c>
      <c r="F7630" s="33" t="n">
        <f aca="false">IF(OR(ROW()-設定!$B$30&lt;2,ROW()+設定!$B$30&gt;13701,N($A7630)&lt;=0,N(INDEX($A$2:$A$13701,MIN(13700,MAX(1,ROW()-1+設定!$B$30))))&lt;=0,$A7630&lt;設定!$B$28,$A7630&gt;設定!$B$29),0,IF(AND($C7630&gt;=MAX(INDEX($C$1:$C$13701,MAX(1,ROW()-設定!$B$24)):INDEX($C$1:$C$13701,MAX(1,ROW()-1))),$C7630&gt;MAX(INDEX($C$1:$C$13701,MIN(13701,ROW()+1)):INDEX($C$1:$C$13701,MIN(13701,ROW()+設定!$B$24))),$C7630&gt;=設定!$B$32,$C7630&gt;=MAX(MIN(INDEX($C$1:$C$13701,MAX(1,ROW()-設定!$B$26)):INDEX($C$1:$C$13701,MAX(1,ROW()-1))),MIN(INDEX($C$1:$C$13701,MIN(13701,ROW()+1)):INDEX($C$1:$C$13701,MIN(13701,ROW()+設定!$B$26))))*10^(設定!$B$27/20)),1,0))</f>
        <v>0</v>
      </c>
      <c r="G7630" s="33" t="n">
        <f aca="false">$G7629+IF($F7630=1,1,0)</f>
        <v>4</v>
      </c>
      <c r="H7630" s="0" t="str">
        <f aca="false">IF($F7630=1,$G7630,"")</f>
        <v/>
      </c>
    </row>
    <row r="7631" customFormat="false" ht="15" hidden="false" customHeight="false" outlineLevel="0" collapsed="false">
      <c r="A7631" s="30" t="n">
        <v>1192.03125</v>
      </c>
      <c r="B7631" s="31" t="n">
        <v>14.8923</v>
      </c>
      <c r="C7631" s="32" t="n">
        <f aca="false">IF($A7631="","",IF(設定!$B$21="dB",10^($B7631/20),ABS($B7631)))</f>
        <v>5.55411669151649</v>
      </c>
      <c r="D7631" s="32" t="n">
        <f aca="false">IF($A7631="","",$A7631^2)</f>
        <v>1420938.50097656</v>
      </c>
      <c r="E7631" s="32" t="n">
        <f aca="false">IF($A7631="","",IF($C7631&lt;=0,"",1/$C7631^2))</f>
        <v>0.0324167894324519</v>
      </c>
      <c r="F7631" s="33" t="n">
        <f aca="false">IF(OR(ROW()-設定!$B$30&lt;2,ROW()+設定!$B$30&gt;13701,N($A7631)&lt;=0,N(INDEX($A$2:$A$13701,MIN(13700,MAX(1,ROW()-1+設定!$B$30))))&lt;=0,$A7631&lt;設定!$B$28,$A7631&gt;設定!$B$29),0,IF(AND($C7631&gt;=MAX(INDEX($C$1:$C$13701,MAX(1,ROW()-設定!$B$24)):INDEX($C$1:$C$13701,MAX(1,ROW()-1))),$C7631&gt;MAX(INDEX($C$1:$C$13701,MIN(13701,ROW()+1)):INDEX($C$1:$C$13701,MIN(13701,ROW()+設定!$B$24))),$C7631&gt;=設定!$B$32,$C7631&gt;=MAX(MIN(INDEX($C$1:$C$13701,MAX(1,ROW()-設定!$B$26)):INDEX($C$1:$C$13701,MAX(1,ROW()-1))),MIN(INDEX($C$1:$C$13701,MIN(13701,ROW()+1)):INDEX($C$1:$C$13701,MIN(13701,ROW()+設定!$B$26))))*10^(設定!$B$27/20)),1,0))</f>
        <v>0</v>
      </c>
      <c r="G7631" s="33" t="n">
        <f aca="false">$G7630+IF($F7631=1,1,0)</f>
        <v>4</v>
      </c>
      <c r="H7631" s="0" t="str">
        <f aca="false">IF($F7631=1,$G7631,"")</f>
        <v/>
      </c>
    </row>
    <row r="7632" customFormat="false" ht="15" hidden="false" customHeight="false" outlineLevel="0" collapsed="false">
      <c r="A7632" s="30" t="n">
        <v>1192.1875</v>
      </c>
      <c r="B7632" s="31" t="n">
        <v>14.8279</v>
      </c>
      <c r="C7632" s="32" t="n">
        <f aca="false">IF($A7632="","",IF(設定!$B$21="dB",10^($B7632/20),ABS($B7632)))</f>
        <v>5.51308895524829</v>
      </c>
      <c r="D7632" s="32" t="n">
        <f aca="false">IF($A7632="","",$A7632^2)</f>
        <v>1421311.03515625</v>
      </c>
      <c r="E7632" s="32" t="n">
        <f aca="false">IF($A7632="","",IF($C7632&lt;=0,"",1/$C7632^2))</f>
        <v>0.0329010683188433</v>
      </c>
      <c r="F7632" s="33" t="n">
        <f aca="false">IF(OR(ROW()-設定!$B$30&lt;2,ROW()+設定!$B$30&gt;13701,N($A7632)&lt;=0,N(INDEX($A$2:$A$13701,MIN(13700,MAX(1,ROW()-1+設定!$B$30))))&lt;=0,$A7632&lt;設定!$B$28,$A7632&gt;設定!$B$29),0,IF(AND($C7632&gt;=MAX(INDEX($C$1:$C$13701,MAX(1,ROW()-設定!$B$24)):INDEX($C$1:$C$13701,MAX(1,ROW()-1))),$C7632&gt;MAX(INDEX($C$1:$C$13701,MIN(13701,ROW()+1)):INDEX($C$1:$C$13701,MIN(13701,ROW()+設定!$B$24))),$C7632&gt;=設定!$B$32,$C7632&gt;=MAX(MIN(INDEX($C$1:$C$13701,MAX(1,ROW()-設定!$B$26)):INDEX($C$1:$C$13701,MAX(1,ROW()-1))),MIN(INDEX($C$1:$C$13701,MIN(13701,ROW()+1)):INDEX($C$1:$C$13701,MIN(13701,ROW()+設定!$B$26))))*10^(設定!$B$27/20)),1,0))</f>
        <v>0</v>
      </c>
      <c r="G7632" s="33" t="n">
        <f aca="false">$G7631+IF($F7632=1,1,0)</f>
        <v>4</v>
      </c>
      <c r="H7632" s="0" t="str">
        <f aca="false">IF($F7632=1,$G7632,"")</f>
        <v/>
      </c>
    </row>
    <row r="7633" customFormat="false" ht="15" hidden="false" customHeight="false" outlineLevel="0" collapsed="false">
      <c r="A7633" s="30" t="n">
        <v>1192.34375</v>
      </c>
      <c r="B7633" s="31" t="n">
        <v>14.8145</v>
      </c>
      <c r="C7633" s="32" t="n">
        <f aca="false">IF($A7633="","",IF(設定!$B$21="dB",10^($B7633/20),ABS($B7633)))</f>
        <v>5.50459029369454</v>
      </c>
      <c r="D7633" s="32" t="n">
        <f aca="false">IF($A7633="","",$A7633^2)</f>
        <v>1421683.61816406</v>
      </c>
      <c r="E7633" s="32" t="n">
        <f aca="false">IF($A7633="","",IF($C7633&lt;=0,"",1/$C7633^2))</f>
        <v>0.0330027401532457</v>
      </c>
      <c r="F7633" s="33" t="n">
        <f aca="false">IF(OR(ROW()-設定!$B$30&lt;2,ROW()+設定!$B$30&gt;13701,N($A7633)&lt;=0,N(INDEX($A$2:$A$13701,MIN(13700,MAX(1,ROW()-1+設定!$B$30))))&lt;=0,$A7633&lt;設定!$B$28,$A7633&gt;設定!$B$29),0,IF(AND($C7633&gt;=MAX(INDEX($C$1:$C$13701,MAX(1,ROW()-設定!$B$24)):INDEX($C$1:$C$13701,MAX(1,ROW()-1))),$C7633&gt;MAX(INDEX($C$1:$C$13701,MIN(13701,ROW()+1)):INDEX($C$1:$C$13701,MIN(13701,ROW()+設定!$B$24))),$C7633&gt;=設定!$B$32,$C7633&gt;=MAX(MIN(INDEX($C$1:$C$13701,MAX(1,ROW()-設定!$B$26)):INDEX($C$1:$C$13701,MAX(1,ROW()-1))),MIN(INDEX($C$1:$C$13701,MIN(13701,ROW()+1)):INDEX($C$1:$C$13701,MIN(13701,ROW()+設定!$B$26))))*10^(設定!$B$27/20)),1,0))</f>
        <v>0</v>
      </c>
      <c r="G7633" s="33" t="n">
        <f aca="false">$G7632+IF($F7633=1,1,0)</f>
        <v>4</v>
      </c>
      <c r="H7633" s="0" t="str">
        <f aca="false">IF($F7633=1,$G7633,"")</f>
        <v/>
      </c>
    </row>
    <row r="7634" customFormat="false" ht="15" hidden="false" customHeight="false" outlineLevel="0" collapsed="false">
      <c r="A7634" s="30" t="n">
        <v>1192.5</v>
      </c>
      <c r="B7634" s="31" t="n">
        <v>14.77</v>
      </c>
      <c r="C7634" s="32" t="n">
        <f aca="false">IF($A7634="","",IF(設定!$B$21="dB",10^($B7634/20),ABS($B7634)))</f>
        <v>5.47646100961894</v>
      </c>
      <c r="D7634" s="32" t="n">
        <f aca="false">IF($A7634="","",$A7634^2)</f>
        <v>1422056.25</v>
      </c>
      <c r="E7634" s="32" t="n">
        <f aca="false">IF($A7634="","",IF($C7634&lt;=0,"",1/$C7634^2))</f>
        <v>0.0333426412763235</v>
      </c>
      <c r="F7634" s="33" t="n">
        <f aca="false">IF(OR(ROW()-設定!$B$30&lt;2,ROW()+設定!$B$30&gt;13701,N($A7634)&lt;=0,N(INDEX($A$2:$A$13701,MIN(13700,MAX(1,ROW()-1+設定!$B$30))))&lt;=0,$A7634&lt;設定!$B$28,$A7634&gt;設定!$B$29),0,IF(AND($C7634&gt;=MAX(INDEX($C$1:$C$13701,MAX(1,ROW()-設定!$B$24)):INDEX($C$1:$C$13701,MAX(1,ROW()-1))),$C7634&gt;MAX(INDEX($C$1:$C$13701,MIN(13701,ROW()+1)):INDEX($C$1:$C$13701,MIN(13701,ROW()+設定!$B$24))),$C7634&gt;=設定!$B$32,$C7634&gt;=MAX(MIN(INDEX($C$1:$C$13701,MAX(1,ROW()-設定!$B$26)):INDEX($C$1:$C$13701,MAX(1,ROW()-1))),MIN(INDEX($C$1:$C$13701,MIN(13701,ROW()+1)):INDEX($C$1:$C$13701,MIN(13701,ROW()+設定!$B$26))))*10^(設定!$B$27/20)),1,0))</f>
        <v>0</v>
      </c>
      <c r="G7634" s="33" t="n">
        <f aca="false">$G7633+IF($F7634=1,1,0)</f>
        <v>4</v>
      </c>
      <c r="H7634" s="0" t="str">
        <f aca="false">IF($F7634=1,$G7634,"")</f>
        <v/>
      </c>
    </row>
    <row r="7635" customFormat="false" ht="15" hidden="false" customHeight="false" outlineLevel="0" collapsed="false">
      <c r="A7635" s="30" t="n">
        <v>1192.65625</v>
      </c>
      <c r="B7635" s="31" t="n">
        <v>14.908</v>
      </c>
      <c r="C7635" s="32" t="n">
        <f aca="false">IF($A7635="","",IF(設定!$B$21="dB",10^($B7635/20),ABS($B7635)))</f>
        <v>5.56416499872997</v>
      </c>
      <c r="D7635" s="32" t="n">
        <f aca="false">IF($A7635="","",$A7635^2)</f>
        <v>1422428.93066406</v>
      </c>
      <c r="E7635" s="32" t="n">
        <f aca="false">IF($A7635="","",IF($C7635&lt;=0,"",1/$C7635^2))</f>
        <v>0.0322998124059563</v>
      </c>
      <c r="F7635" s="33" t="n">
        <f aca="false">IF(OR(ROW()-設定!$B$30&lt;2,ROW()+設定!$B$30&gt;13701,N($A7635)&lt;=0,N(INDEX($A$2:$A$13701,MIN(13700,MAX(1,ROW()-1+設定!$B$30))))&lt;=0,$A7635&lt;設定!$B$28,$A7635&gt;設定!$B$29),0,IF(AND($C7635&gt;=MAX(INDEX($C$1:$C$13701,MAX(1,ROW()-設定!$B$24)):INDEX($C$1:$C$13701,MAX(1,ROW()-1))),$C7635&gt;MAX(INDEX($C$1:$C$13701,MIN(13701,ROW()+1)):INDEX($C$1:$C$13701,MIN(13701,ROW()+設定!$B$24))),$C7635&gt;=設定!$B$32,$C7635&gt;=MAX(MIN(INDEX($C$1:$C$13701,MAX(1,ROW()-設定!$B$26)):INDEX($C$1:$C$13701,MAX(1,ROW()-1))),MIN(INDEX($C$1:$C$13701,MIN(13701,ROW()+1)):INDEX($C$1:$C$13701,MIN(13701,ROW()+設定!$B$26))))*10^(設定!$B$27/20)),1,0))</f>
        <v>0</v>
      </c>
      <c r="G7635" s="33" t="n">
        <f aca="false">$G7634+IF($F7635=1,1,0)</f>
        <v>4</v>
      </c>
      <c r="H7635" s="0" t="str">
        <f aca="false">IF($F7635=1,$G7635,"")</f>
        <v/>
      </c>
    </row>
    <row r="7636" customFormat="false" ht="15" hidden="false" customHeight="false" outlineLevel="0" collapsed="false">
      <c r="A7636" s="30" t="n">
        <v>1192.8125</v>
      </c>
      <c r="B7636" s="31" t="n">
        <v>14.7577</v>
      </c>
      <c r="C7636" s="32" t="n">
        <f aca="false">IF($A7636="","",IF(設定!$B$21="dB",10^($B7636/20),ABS($B7636)))</f>
        <v>5.46871133727797</v>
      </c>
      <c r="D7636" s="32" t="n">
        <f aca="false">IF($A7636="","",$A7636^2)</f>
        <v>1422801.66015625</v>
      </c>
      <c r="E7636" s="32" t="n">
        <f aca="false">IF($A7636="","",IF($C7636&lt;=0,"",1/$C7636^2))</f>
        <v>0.0334372074779281</v>
      </c>
      <c r="F7636" s="33" t="n">
        <f aca="false">IF(OR(ROW()-設定!$B$30&lt;2,ROW()+設定!$B$30&gt;13701,N($A7636)&lt;=0,N(INDEX($A$2:$A$13701,MIN(13700,MAX(1,ROW()-1+設定!$B$30))))&lt;=0,$A7636&lt;設定!$B$28,$A7636&gt;設定!$B$29),0,IF(AND($C7636&gt;=MAX(INDEX($C$1:$C$13701,MAX(1,ROW()-設定!$B$24)):INDEX($C$1:$C$13701,MAX(1,ROW()-1))),$C7636&gt;MAX(INDEX($C$1:$C$13701,MIN(13701,ROW()+1)):INDEX($C$1:$C$13701,MIN(13701,ROW()+設定!$B$24))),$C7636&gt;=設定!$B$32,$C7636&gt;=MAX(MIN(INDEX($C$1:$C$13701,MAX(1,ROW()-設定!$B$26)):INDEX($C$1:$C$13701,MAX(1,ROW()-1))),MIN(INDEX($C$1:$C$13701,MIN(13701,ROW()+1)):INDEX($C$1:$C$13701,MIN(13701,ROW()+設定!$B$26))))*10^(設定!$B$27/20)),1,0))</f>
        <v>0</v>
      </c>
      <c r="G7636" s="33" t="n">
        <f aca="false">$G7635+IF($F7636=1,1,0)</f>
        <v>4</v>
      </c>
      <c r="H7636" s="0" t="str">
        <f aca="false">IF($F7636=1,$G7636,"")</f>
        <v/>
      </c>
    </row>
    <row r="7637" customFormat="false" ht="15" hidden="false" customHeight="false" outlineLevel="0" collapsed="false">
      <c r="A7637" s="30" t="n">
        <v>1192.96875</v>
      </c>
      <c r="B7637" s="31" t="n">
        <v>14.5358</v>
      </c>
      <c r="C7637" s="32" t="n">
        <f aca="false">IF($A7637="","",IF(設定!$B$21="dB",10^($B7637/20),ABS($B7637)))</f>
        <v>5.33077067542293</v>
      </c>
      <c r="D7637" s="32" t="n">
        <f aca="false">IF($A7637="","",$A7637^2)</f>
        <v>1423174.43847656</v>
      </c>
      <c r="E7637" s="32" t="n">
        <f aca="false">IF($A7637="","",IF($C7637&lt;=0,"",1/$C7637^2))</f>
        <v>0.0351900594069058</v>
      </c>
      <c r="F7637" s="33" t="n">
        <f aca="false">IF(OR(ROW()-設定!$B$30&lt;2,ROW()+設定!$B$30&gt;13701,N($A7637)&lt;=0,N(INDEX($A$2:$A$13701,MIN(13700,MAX(1,ROW()-1+設定!$B$30))))&lt;=0,$A7637&lt;設定!$B$28,$A7637&gt;設定!$B$29),0,IF(AND($C7637&gt;=MAX(INDEX($C$1:$C$13701,MAX(1,ROW()-設定!$B$24)):INDEX($C$1:$C$13701,MAX(1,ROW()-1))),$C7637&gt;MAX(INDEX($C$1:$C$13701,MIN(13701,ROW()+1)):INDEX($C$1:$C$13701,MIN(13701,ROW()+設定!$B$24))),$C7637&gt;=設定!$B$32,$C7637&gt;=MAX(MIN(INDEX($C$1:$C$13701,MAX(1,ROW()-設定!$B$26)):INDEX($C$1:$C$13701,MAX(1,ROW()-1))),MIN(INDEX($C$1:$C$13701,MIN(13701,ROW()+1)):INDEX($C$1:$C$13701,MIN(13701,ROW()+設定!$B$26))))*10^(設定!$B$27/20)),1,0))</f>
        <v>0</v>
      </c>
      <c r="G7637" s="33" t="n">
        <f aca="false">$G7636+IF($F7637=1,1,0)</f>
        <v>4</v>
      </c>
      <c r="H7637" s="0" t="str">
        <f aca="false">IF($F7637=1,$G7637,"")</f>
        <v/>
      </c>
    </row>
    <row r="7638" customFormat="false" ht="15" hidden="false" customHeight="false" outlineLevel="0" collapsed="false">
      <c r="A7638" s="30" t="n">
        <v>1193.125</v>
      </c>
      <c r="B7638" s="31" t="n">
        <v>14.8915</v>
      </c>
      <c r="C7638" s="32" t="n">
        <f aca="false">IF($A7638="","",IF(設定!$B$21="dB",10^($B7638/20),ABS($B7638)))</f>
        <v>5.55360516202171</v>
      </c>
      <c r="D7638" s="32" t="n">
        <f aca="false">IF($A7638="","",$A7638^2)</f>
        <v>1423547.265625</v>
      </c>
      <c r="E7638" s="32" t="n">
        <f aca="false">IF($A7638="","",IF($C7638&lt;=0,"",1/$C7638^2))</f>
        <v>0.0324227613757601</v>
      </c>
      <c r="F7638" s="33" t="n">
        <f aca="false">IF(OR(ROW()-設定!$B$30&lt;2,ROW()+設定!$B$30&gt;13701,N($A7638)&lt;=0,N(INDEX($A$2:$A$13701,MIN(13700,MAX(1,ROW()-1+設定!$B$30))))&lt;=0,$A7638&lt;設定!$B$28,$A7638&gt;設定!$B$29),0,IF(AND($C7638&gt;=MAX(INDEX($C$1:$C$13701,MAX(1,ROW()-設定!$B$24)):INDEX($C$1:$C$13701,MAX(1,ROW()-1))),$C7638&gt;MAX(INDEX($C$1:$C$13701,MIN(13701,ROW()+1)):INDEX($C$1:$C$13701,MIN(13701,ROW()+設定!$B$24))),$C7638&gt;=設定!$B$32,$C7638&gt;=MAX(MIN(INDEX($C$1:$C$13701,MAX(1,ROW()-設定!$B$26)):INDEX($C$1:$C$13701,MAX(1,ROW()-1))),MIN(INDEX($C$1:$C$13701,MIN(13701,ROW()+1)):INDEX($C$1:$C$13701,MIN(13701,ROW()+設定!$B$26))))*10^(設定!$B$27/20)),1,0))</f>
        <v>0</v>
      </c>
      <c r="G7638" s="33" t="n">
        <f aca="false">$G7637+IF($F7638=1,1,0)</f>
        <v>4</v>
      </c>
      <c r="H7638" s="0" t="str">
        <f aca="false">IF($F7638=1,$G7638,"")</f>
        <v/>
      </c>
    </row>
    <row r="7639" customFormat="false" ht="15" hidden="false" customHeight="false" outlineLevel="0" collapsed="false">
      <c r="A7639" s="30" t="n">
        <v>1193.28125</v>
      </c>
      <c r="B7639" s="31" t="n">
        <v>14.7497</v>
      </c>
      <c r="C7639" s="32" t="n">
        <f aca="false">IF($A7639="","",IF(設定!$B$21="dB",10^($B7639/20),ABS($B7639)))</f>
        <v>5.46367678684879</v>
      </c>
      <c r="D7639" s="32" t="n">
        <f aca="false">IF($A7639="","",$A7639^2)</f>
        <v>1423920.14160156</v>
      </c>
      <c r="E7639" s="32" t="n">
        <f aca="false">IF($A7639="","",IF($C7639&lt;=0,"",1/$C7639^2))</f>
        <v>0.0334988578549831</v>
      </c>
      <c r="F7639" s="33" t="n">
        <f aca="false">IF(OR(ROW()-設定!$B$30&lt;2,ROW()+設定!$B$30&gt;13701,N($A7639)&lt;=0,N(INDEX($A$2:$A$13701,MIN(13700,MAX(1,ROW()-1+設定!$B$30))))&lt;=0,$A7639&lt;設定!$B$28,$A7639&gt;設定!$B$29),0,IF(AND($C7639&gt;=MAX(INDEX($C$1:$C$13701,MAX(1,ROW()-設定!$B$24)):INDEX($C$1:$C$13701,MAX(1,ROW()-1))),$C7639&gt;MAX(INDEX($C$1:$C$13701,MIN(13701,ROW()+1)):INDEX($C$1:$C$13701,MIN(13701,ROW()+設定!$B$24))),$C7639&gt;=設定!$B$32,$C7639&gt;=MAX(MIN(INDEX($C$1:$C$13701,MAX(1,ROW()-設定!$B$26)):INDEX($C$1:$C$13701,MAX(1,ROW()-1))),MIN(INDEX($C$1:$C$13701,MIN(13701,ROW()+1)):INDEX($C$1:$C$13701,MIN(13701,ROW()+設定!$B$26))))*10^(設定!$B$27/20)),1,0))</f>
        <v>0</v>
      </c>
      <c r="G7639" s="33" t="n">
        <f aca="false">$G7638+IF($F7639=1,1,0)</f>
        <v>4</v>
      </c>
      <c r="H7639" s="0" t="str">
        <f aca="false">IF($F7639=1,$G7639,"")</f>
        <v/>
      </c>
    </row>
    <row r="7640" customFormat="false" ht="15" hidden="false" customHeight="false" outlineLevel="0" collapsed="false">
      <c r="A7640" s="30" t="n">
        <v>1193.4375</v>
      </c>
      <c r="B7640" s="31" t="n">
        <v>14.5309</v>
      </c>
      <c r="C7640" s="32" t="n">
        <f aca="false">IF($A7640="","",IF(設定!$B$21="dB",10^($B7640/20),ABS($B7640)))</f>
        <v>5.32776425800543</v>
      </c>
      <c r="D7640" s="32" t="n">
        <f aca="false">IF($A7640="","",$A7640^2)</f>
        <v>1424293.06640625</v>
      </c>
      <c r="E7640" s="32" t="n">
        <f aca="false">IF($A7640="","",IF($C7640&lt;=0,"",1/$C7640^2))</f>
        <v>0.0352297855855976</v>
      </c>
      <c r="F7640" s="33" t="n">
        <f aca="false">IF(OR(ROW()-設定!$B$30&lt;2,ROW()+設定!$B$30&gt;13701,N($A7640)&lt;=0,N(INDEX($A$2:$A$13701,MIN(13700,MAX(1,ROW()-1+設定!$B$30))))&lt;=0,$A7640&lt;設定!$B$28,$A7640&gt;設定!$B$29),0,IF(AND($C7640&gt;=MAX(INDEX($C$1:$C$13701,MAX(1,ROW()-設定!$B$24)):INDEX($C$1:$C$13701,MAX(1,ROW()-1))),$C7640&gt;MAX(INDEX($C$1:$C$13701,MIN(13701,ROW()+1)):INDEX($C$1:$C$13701,MIN(13701,ROW()+設定!$B$24))),$C7640&gt;=設定!$B$32,$C7640&gt;=MAX(MIN(INDEX($C$1:$C$13701,MAX(1,ROW()-設定!$B$26)):INDEX($C$1:$C$13701,MAX(1,ROW()-1))),MIN(INDEX($C$1:$C$13701,MIN(13701,ROW()+1)):INDEX($C$1:$C$13701,MIN(13701,ROW()+設定!$B$26))))*10^(設定!$B$27/20)),1,0))</f>
        <v>0</v>
      </c>
      <c r="G7640" s="33" t="n">
        <f aca="false">$G7639+IF($F7640=1,1,0)</f>
        <v>4</v>
      </c>
      <c r="H7640" s="0" t="str">
        <f aca="false">IF($F7640=1,$G7640,"")</f>
        <v/>
      </c>
    </row>
    <row r="7641" customFormat="false" ht="15" hidden="false" customHeight="false" outlineLevel="0" collapsed="false">
      <c r="A7641" s="30" t="n">
        <v>1193.59375</v>
      </c>
      <c r="B7641" s="31" t="n">
        <v>14.5762</v>
      </c>
      <c r="C7641" s="32" t="n">
        <f aca="false">IF($A7641="","",IF(設定!$B$21="dB",10^($B7641/20),ABS($B7641)))</f>
        <v>5.3556230247588</v>
      </c>
      <c r="D7641" s="32" t="n">
        <f aca="false">IF($A7641="","",$A7641^2)</f>
        <v>1424666.04003906</v>
      </c>
      <c r="E7641" s="32" t="n">
        <f aca="false">IF($A7641="","",IF($C7641&lt;=0,"",1/$C7641^2))</f>
        <v>0.0348642237414801</v>
      </c>
      <c r="F7641" s="33" t="n">
        <f aca="false">IF(OR(ROW()-設定!$B$30&lt;2,ROW()+設定!$B$30&gt;13701,N($A7641)&lt;=0,N(INDEX($A$2:$A$13701,MIN(13700,MAX(1,ROW()-1+設定!$B$30))))&lt;=0,$A7641&lt;設定!$B$28,$A7641&gt;設定!$B$29),0,IF(AND($C7641&gt;=MAX(INDEX($C$1:$C$13701,MAX(1,ROW()-設定!$B$24)):INDEX($C$1:$C$13701,MAX(1,ROW()-1))),$C7641&gt;MAX(INDEX($C$1:$C$13701,MIN(13701,ROW()+1)):INDEX($C$1:$C$13701,MIN(13701,ROW()+設定!$B$24))),$C7641&gt;=設定!$B$32,$C7641&gt;=MAX(MIN(INDEX($C$1:$C$13701,MAX(1,ROW()-設定!$B$26)):INDEX($C$1:$C$13701,MAX(1,ROW()-1))),MIN(INDEX($C$1:$C$13701,MIN(13701,ROW()+1)):INDEX($C$1:$C$13701,MIN(13701,ROW()+設定!$B$26))))*10^(設定!$B$27/20)),1,0))</f>
        <v>0</v>
      </c>
      <c r="G7641" s="33" t="n">
        <f aca="false">$G7640+IF($F7641=1,1,0)</f>
        <v>4</v>
      </c>
      <c r="H7641" s="0" t="str">
        <f aca="false">IF($F7641=1,$G7641,"")</f>
        <v/>
      </c>
    </row>
    <row r="7642" customFormat="false" ht="15" hidden="false" customHeight="false" outlineLevel="0" collapsed="false">
      <c r="A7642" s="30" t="n">
        <v>1193.75</v>
      </c>
      <c r="B7642" s="31" t="n">
        <v>14.4963</v>
      </c>
      <c r="C7642" s="32" t="n">
        <f aca="false">IF($A7642="","",IF(設定!$B$21="dB",10^($B7642/20),ABS($B7642)))</f>
        <v>5.30658347168255</v>
      </c>
      <c r="D7642" s="32" t="n">
        <f aca="false">IF($A7642="","",$A7642^2)</f>
        <v>1425039.0625</v>
      </c>
      <c r="E7642" s="32" t="n">
        <f aca="false">IF($A7642="","",IF($C7642&lt;=0,"",1/$C7642^2))</f>
        <v>0.0355115803604938</v>
      </c>
      <c r="F7642" s="33" t="n">
        <f aca="false">IF(OR(ROW()-設定!$B$30&lt;2,ROW()+設定!$B$30&gt;13701,N($A7642)&lt;=0,N(INDEX($A$2:$A$13701,MIN(13700,MAX(1,ROW()-1+設定!$B$30))))&lt;=0,$A7642&lt;設定!$B$28,$A7642&gt;設定!$B$29),0,IF(AND($C7642&gt;=MAX(INDEX($C$1:$C$13701,MAX(1,ROW()-設定!$B$24)):INDEX($C$1:$C$13701,MAX(1,ROW()-1))),$C7642&gt;MAX(INDEX($C$1:$C$13701,MIN(13701,ROW()+1)):INDEX($C$1:$C$13701,MIN(13701,ROW()+設定!$B$24))),$C7642&gt;=設定!$B$32,$C7642&gt;=MAX(MIN(INDEX($C$1:$C$13701,MAX(1,ROW()-設定!$B$26)):INDEX($C$1:$C$13701,MAX(1,ROW()-1))),MIN(INDEX($C$1:$C$13701,MIN(13701,ROW()+1)):INDEX($C$1:$C$13701,MIN(13701,ROW()+設定!$B$26))))*10^(設定!$B$27/20)),1,0))</f>
        <v>0</v>
      </c>
      <c r="G7642" s="33" t="n">
        <f aca="false">$G7641+IF($F7642=1,1,0)</f>
        <v>4</v>
      </c>
      <c r="H7642" s="0" t="str">
        <f aca="false">IF($F7642=1,$G7642,"")</f>
        <v/>
      </c>
    </row>
    <row r="7643" customFormat="false" ht="15" hidden="false" customHeight="false" outlineLevel="0" collapsed="false">
      <c r="A7643" s="30" t="n">
        <v>1193.90625</v>
      </c>
      <c r="B7643" s="31" t="n">
        <v>14.5625</v>
      </c>
      <c r="C7643" s="32" t="n">
        <f aca="false">IF($A7643="","",IF(設定!$B$21="dB",10^($B7643/20),ABS($B7643)))</f>
        <v>5.34718241531978</v>
      </c>
      <c r="D7643" s="32" t="n">
        <f aca="false">IF($A7643="","",$A7643^2)</f>
        <v>1425412.13378906</v>
      </c>
      <c r="E7643" s="32" t="n">
        <f aca="false">IF($A7643="","",IF($C7643&lt;=0,"",1/$C7643^2))</f>
        <v>0.0349743780366418</v>
      </c>
      <c r="F7643" s="33" t="n">
        <f aca="false">IF(OR(ROW()-設定!$B$30&lt;2,ROW()+設定!$B$30&gt;13701,N($A7643)&lt;=0,N(INDEX($A$2:$A$13701,MIN(13700,MAX(1,ROW()-1+設定!$B$30))))&lt;=0,$A7643&lt;設定!$B$28,$A7643&gt;設定!$B$29),0,IF(AND($C7643&gt;=MAX(INDEX($C$1:$C$13701,MAX(1,ROW()-設定!$B$24)):INDEX($C$1:$C$13701,MAX(1,ROW()-1))),$C7643&gt;MAX(INDEX($C$1:$C$13701,MIN(13701,ROW()+1)):INDEX($C$1:$C$13701,MIN(13701,ROW()+設定!$B$24))),$C7643&gt;=設定!$B$32,$C7643&gt;=MAX(MIN(INDEX($C$1:$C$13701,MAX(1,ROW()-設定!$B$26)):INDEX($C$1:$C$13701,MAX(1,ROW()-1))),MIN(INDEX($C$1:$C$13701,MIN(13701,ROW()+1)):INDEX($C$1:$C$13701,MIN(13701,ROW()+設定!$B$26))))*10^(設定!$B$27/20)),1,0))</f>
        <v>0</v>
      </c>
      <c r="G7643" s="33" t="n">
        <f aca="false">$G7642+IF($F7643=1,1,0)</f>
        <v>4</v>
      </c>
      <c r="H7643" s="0" t="str">
        <f aca="false">IF($F7643=1,$G7643,"")</f>
        <v/>
      </c>
    </row>
    <row r="7644" customFormat="false" ht="15" hidden="false" customHeight="false" outlineLevel="0" collapsed="false">
      <c r="A7644" s="30" t="n">
        <v>1194.0625</v>
      </c>
      <c r="B7644" s="31" t="n">
        <v>14.57</v>
      </c>
      <c r="C7644" s="32" t="n">
        <f aca="false">IF($A7644="","",IF(設定!$B$21="dB",10^($B7644/20),ABS($B7644)))</f>
        <v>5.35180153771287</v>
      </c>
      <c r="D7644" s="32" t="n">
        <f aca="false">IF($A7644="","",$A7644^2)</f>
        <v>1425785.25390625</v>
      </c>
      <c r="E7644" s="32" t="n">
        <f aca="false">IF($A7644="","",IF($C7644&lt;=0,"",1/$C7644^2))</f>
        <v>0.0349140315478586</v>
      </c>
      <c r="F7644" s="33" t="n">
        <f aca="false">IF(OR(ROW()-設定!$B$30&lt;2,ROW()+設定!$B$30&gt;13701,N($A7644)&lt;=0,N(INDEX($A$2:$A$13701,MIN(13700,MAX(1,ROW()-1+設定!$B$30))))&lt;=0,$A7644&lt;設定!$B$28,$A7644&gt;設定!$B$29),0,IF(AND($C7644&gt;=MAX(INDEX($C$1:$C$13701,MAX(1,ROW()-設定!$B$24)):INDEX($C$1:$C$13701,MAX(1,ROW()-1))),$C7644&gt;MAX(INDEX($C$1:$C$13701,MIN(13701,ROW()+1)):INDEX($C$1:$C$13701,MIN(13701,ROW()+設定!$B$24))),$C7644&gt;=設定!$B$32,$C7644&gt;=MAX(MIN(INDEX($C$1:$C$13701,MAX(1,ROW()-設定!$B$26)):INDEX($C$1:$C$13701,MAX(1,ROW()-1))),MIN(INDEX($C$1:$C$13701,MIN(13701,ROW()+1)):INDEX($C$1:$C$13701,MIN(13701,ROW()+設定!$B$26))))*10^(設定!$B$27/20)),1,0))</f>
        <v>0</v>
      </c>
      <c r="G7644" s="33" t="n">
        <f aca="false">$G7643+IF($F7644=1,1,0)</f>
        <v>4</v>
      </c>
      <c r="H7644" s="0" t="str">
        <f aca="false">IF($F7644=1,$G7644,"")</f>
        <v/>
      </c>
    </row>
    <row r="7645" customFormat="false" ht="15" hidden="false" customHeight="false" outlineLevel="0" collapsed="false">
      <c r="A7645" s="30" t="n">
        <v>1194.21875</v>
      </c>
      <c r="B7645" s="31" t="n">
        <v>14.5287</v>
      </c>
      <c r="C7645" s="32" t="n">
        <f aca="false">IF($A7645="","",IF(設定!$B$21="dB",10^($B7645/20),ABS($B7645)))</f>
        <v>5.3264149895254</v>
      </c>
      <c r="D7645" s="32" t="n">
        <f aca="false">IF($A7645="","",$A7645^2)</f>
        <v>1426158.42285156</v>
      </c>
      <c r="E7645" s="32" t="n">
        <f aca="false">IF($A7645="","",IF($C7645&lt;=0,"",1/$C7645^2))</f>
        <v>0.0352476364139576</v>
      </c>
      <c r="F7645" s="33" t="n">
        <f aca="false">IF(OR(ROW()-設定!$B$30&lt;2,ROW()+設定!$B$30&gt;13701,N($A7645)&lt;=0,N(INDEX($A$2:$A$13701,MIN(13700,MAX(1,ROW()-1+設定!$B$30))))&lt;=0,$A7645&lt;設定!$B$28,$A7645&gt;設定!$B$29),0,IF(AND($C7645&gt;=MAX(INDEX($C$1:$C$13701,MAX(1,ROW()-設定!$B$24)):INDEX($C$1:$C$13701,MAX(1,ROW()-1))),$C7645&gt;MAX(INDEX($C$1:$C$13701,MIN(13701,ROW()+1)):INDEX($C$1:$C$13701,MIN(13701,ROW()+設定!$B$24))),$C7645&gt;=設定!$B$32,$C7645&gt;=MAX(MIN(INDEX($C$1:$C$13701,MAX(1,ROW()-設定!$B$26)):INDEX($C$1:$C$13701,MAX(1,ROW()-1))),MIN(INDEX($C$1:$C$13701,MIN(13701,ROW()+1)):INDEX($C$1:$C$13701,MIN(13701,ROW()+設定!$B$26))))*10^(設定!$B$27/20)),1,0))</f>
        <v>0</v>
      </c>
      <c r="G7645" s="33" t="n">
        <f aca="false">$G7644+IF($F7645=1,1,0)</f>
        <v>4</v>
      </c>
      <c r="H7645" s="0" t="str">
        <f aca="false">IF($F7645=1,$G7645,"")</f>
        <v/>
      </c>
    </row>
    <row r="7646" customFormat="false" ht="15" hidden="false" customHeight="false" outlineLevel="0" collapsed="false">
      <c r="A7646" s="30" t="n">
        <v>1194.375</v>
      </c>
      <c r="B7646" s="31" t="n">
        <v>14.4209</v>
      </c>
      <c r="C7646" s="32" t="n">
        <f aca="false">IF($A7646="","",IF(設定!$B$21="dB",10^($B7646/20),ABS($B7646)))</f>
        <v>5.26071773192786</v>
      </c>
      <c r="D7646" s="32" t="n">
        <f aca="false">IF($A7646="","",$A7646^2)</f>
        <v>1426531.640625</v>
      </c>
      <c r="E7646" s="32" t="n">
        <f aca="false">IF($A7646="","",IF($C7646&lt;=0,"",1/$C7646^2))</f>
        <v>0.0361334974472923</v>
      </c>
      <c r="F7646" s="33" t="n">
        <f aca="false">IF(OR(ROW()-設定!$B$30&lt;2,ROW()+設定!$B$30&gt;13701,N($A7646)&lt;=0,N(INDEX($A$2:$A$13701,MIN(13700,MAX(1,ROW()-1+設定!$B$30))))&lt;=0,$A7646&lt;設定!$B$28,$A7646&gt;設定!$B$29),0,IF(AND($C7646&gt;=MAX(INDEX($C$1:$C$13701,MAX(1,ROW()-設定!$B$24)):INDEX($C$1:$C$13701,MAX(1,ROW()-1))),$C7646&gt;MAX(INDEX($C$1:$C$13701,MIN(13701,ROW()+1)):INDEX($C$1:$C$13701,MIN(13701,ROW()+設定!$B$24))),$C7646&gt;=設定!$B$32,$C7646&gt;=MAX(MIN(INDEX($C$1:$C$13701,MAX(1,ROW()-設定!$B$26)):INDEX($C$1:$C$13701,MAX(1,ROW()-1))),MIN(INDEX($C$1:$C$13701,MIN(13701,ROW()+1)):INDEX($C$1:$C$13701,MIN(13701,ROW()+設定!$B$26))))*10^(設定!$B$27/20)),1,0))</f>
        <v>0</v>
      </c>
      <c r="G7646" s="33" t="n">
        <f aca="false">$G7645+IF($F7646=1,1,0)</f>
        <v>4</v>
      </c>
      <c r="H7646" s="0" t="str">
        <f aca="false">IF($F7646=1,$G7646,"")</f>
        <v/>
      </c>
    </row>
    <row r="7647" customFormat="false" ht="15" hidden="false" customHeight="false" outlineLevel="0" collapsed="false">
      <c r="A7647" s="30" t="n">
        <v>1194.53125</v>
      </c>
      <c r="B7647" s="31" t="n">
        <v>14.3749</v>
      </c>
      <c r="C7647" s="32" t="n">
        <f aca="false">IF($A7647="","",IF(設定!$B$21="dB",10^($B7647/20),ABS($B7647)))</f>
        <v>5.23293090012472</v>
      </c>
      <c r="D7647" s="32" t="n">
        <f aca="false">IF($A7647="","",$A7647^2)</f>
        <v>1426904.90722656</v>
      </c>
      <c r="E7647" s="32" t="n">
        <f aca="false">IF($A7647="","",IF($C7647&lt;=0,"",1/$C7647^2))</f>
        <v>0.0365182535796662</v>
      </c>
      <c r="F7647" s="33" t="n">
        <f aca="false">IF(OR(ROW()-設定!$B$30&lt;2,ROW()+設定!$B$30&gt;13701,N($A7647)&lt;=0,N(INDEX($A$2:$A$13701,MIN(13700,MAX(1,ROW()-1+設定!$B$30))))&lt;=0,$A7647&lt;設定!$B$28,$A7647&gt;設定!$B$29),0,IF(AND($C7647&gt;=MAX(INDEX($C$1:$C$13701,MAX(1,ROW()-設定!$B$24)):INDEX($C$1:$C$13701,MAX(1,ROW()-1))),$C7647&gt;MAX(INDEX($C$1:$C$13701,MIN(13701,ROW()+1)):INDEX($C$1:$C$13701,MIN(13701,ROW()+設定!$B$24))),$C7647&gt;=設定!$B$32,$C7647&gt;=MAX(MIN(INDEX($C$1:$C$13701,MAX(1,ROW()-設定!$B$26)):INDEX($C$1:$C$13701,MAX(1,ROW()-1))),MIN(INDEX($C$1:$C$13701,MIN(13701,ROW()+1)):INDEX($C$1:$C$13701,MIN(13701,ROW()+設定!$B$26))))*10^(設定!$B$27/20)),1,0))</f>
        <v>0</v>
      </c>
      <c r="G7647" s="33" t="n">
        <f aca="false">$G7646+IF($F7647=1,1,0)</f>
        <v>4</v>
      </c>
      <c r="H7647" s="0" t="str">
        <f aca="false">IF($F7647=1,$G7647,"")</f>
        <v/>
      </c>
    </row>
    <row r="7648" customFormat="false" ht="15" hidden="false" customHeight="false" outlineLevel="0" collapsed="false">
      <c r="A7648" s="30" t="n">
        <v>1194.6875</v>
      </c>
      <c r="B7648" s="31" t="n">
        <v>14.5086</v>
      </c>
      <c r="C7648" s="32" t="n">
        <f aca="false">IF($A7648="","",IF(設定!$B$21="dB",10^($B7648/20),ABS($B7648)))</f>
        <v>5.31410339376643</v>
      </c>
      <c r="D7648" s="32" t="n">
        <f aca="false">IF($A7648="","",$A7648^2)</f>
        <v>1427278.22265625</v>
      </c>
      <c r="E7648" s="32" t="n">
        <f aca="false">IF($A7648="","",IF($C7648&lt;=0,"",1/$C7648^2))</f>
        <v>0.0354111474738693</v>
      </c>
      <c r="F7648" s="33" t="n">
        <f aca="false">IF(OR(ROW()-設定!$B$30&lt;2,ROW()+設定!$B$30&gt;13701,N($A7648)&lt;=0,N(INDEX($A$2:$A$13701,MIN(13700,MAX(1,ROW()-1+設定!$B$30))))&lt;=0,$A7648&lt;設定!$B$28,$A7648&gt;設定!$B$29),0,IF(AND($C7648&gt;=MAX(INDEX($C$1:$C$13701,MAX(1,ROW()-設定!$B$24)):INDEX($C$1:$C$13701,MAX(1,ROW()-1))),$C7648&gt;MAX(INDEX($C$1:$C$13701,MIN(13701,ROW()+1)):INDEX($C$1:$C$13701,MIN(13701,ROW()+設定!$B$24))),$C7648&gt;=設定!$B$32,$C7648&gt;=MAX(MIN(INDEX($C$1:$C$13701,MAX(1,ROW()-設定!$B$26)):INDEX($C$1:$C$13701,MAX(1,ROW()-1))),MIN(INDEX($C$1:$C$13701,MIN(13701,ROW()+1)):INDEX($C$1:$C$13701,MIN(13701,ROW()+設定!$B$26))))*10^(設定!$B$27/20)),1,0))</f>
        <v>0</v>
      </c>
      <c r="G7648" s="33" t="n">
        <f aca="false">$G7647+IF($F7648=1,1,0)</f>
        <v>4</v>
      </c>
      <c r="H7648" s="0" t="str">
        <f aca="false">IF($F7648=1,$G7648,"")</f>
        <v/>
      </c>
    </row>
    <row r="7649" customFormat="false" ht="15" hidden="false" customHeight="false" outlineLevel="0" collapsed="false">
      <c r="A7649" s="30" t="n">
        <v>1194.84375</v>
      </c>
      <c r="B7649" s="31" t="n">
        <v>14.3908</v>
      </c>
      <c r="C7649" s="32" t="n">
        <f aca="false">IF($A7649="","",IF(設定!$B$21="dB",10^($B7649/20),ABS($B7649)))</f>
        <v>5.24251884167845</v>
      </c>
      <c r="D7649" s="32" t="n">
        <f aca="false">IF($A7649="","",$A7649^2)</f>
        <v>1427651.58691406</v>
      </c>
      <c r="E7649" s="32" t="n">
        <f aca="false">IF($A7649="","",IF($C7649&lt;=0,"",1/$C7649^2))</f>
        <v>0.0363848006674053</v>
      </c>
      <c r="F7649" s="33" t="n">
        <f aca="false">IF(OR(ROW()-設定!$B$30&lt;2,ROW()+設定!$B$30&gt;13701,N($A7649)&lt;=0,N(INDEX($A$2:$A$13701,MIN(13700,MAX(1,ROW()-1+設定!$B$30))))&lt;=0,$A7649&lt;設定!$B$28,$A7649&gt;設定!$B$29),0,IF(AND($C7649&gt;=MAX(INDEX($C$1:$C$13701,MAX(1,ROW()-設定!$B$24)):INDEX($C$1:$C$13701,MAX(1,ROW()-1))),$C7649&gt;MAX(INDEX($C$1:$C$13701,MIN(13701,ROW()+1)):INDEX($C$1:$C$13701,MIN(13701,ROW()+設定!$B$24))),$C7649&gt;=設定!$B$32,$C7649&gt;=MAX(MIN(INDEX($C$1:$C$13701,MAX(1,ROW()-設定!$B$26)):INDEX($C$1:$C$13701,MAX(1,ROW()-1))),MIN(INDEX($C$1:$C$13701,MIN(13701,ROW()+1)):INDEX($C$1:$C$13701,MIN(13701,ROW()+設定!$B$26))))*10^(設定!$B$27/20)),1,0))</f>
        <v>0</v>
      </c>
      <c r="G7649" s="33" t="n">
        <f aca="false">$G7648+IF($F7649=1,1,0)</f>
        <v>4</v>
      </c>
      <c r="H7649" s="0" t="str">
        <f aca="false">IF($F7649=1,$G7649,"")</f>
        <v/>
      </c>
    </row>
    <row r="7650" customFormat="false" ht="15" hidden="false" customHeight="false" outlineLevel="0" collapsed="false">
      <c r="A7650" s="30" t="n">
        <v>1195</v>
      </c>
      <c r="B7650" s="31" t="n">
        <v>14.5906</v>
      </c>
      <c r="C7650" s="32" t="n">
        <f aca="false">IF($A7650="","",IF(設定!$B$21="dB",10^($B7650/20),ABS($B7650)))</f>
        <v>5.36450926877653</v>
      </c>
      <c r="D7650" s="32" t="n">
        <f aca="false">IF($A7650="","",$A7650^2)</f>
        <v>1428025</v>
      </c>
      <c r="E7650" s="32" t="n">
        <f aca="false">IF($A7650="","",IF($C7650&lt;=0,"",1/$C7650^2))</f>
        <v>0.0347488150864659</v>
      </c>
      <c r="F7650" s="33" t="n">
        <f aca="false">IF(OR(ROW()-設定!$B$30&lt;2,ROW()+設定!$B$30&gt;13701,N($A7650)&lt;=0,N(INDEX($A$2:$A$13701,MIN(13700,MAX(1,ROW()-1+設定!$B$30))))&lt;=0,$A7650&lt;設定!$B$28,$A7650&gt;設定!$B$29),0,IF(AND($C7650&gt;=MAX(INDEX($C$1:$C$13701,MAX(1,ROW()-設定!$B$24)):INDEX($C$1:$C$13701,MAX(1,ROW()-1))),$C7650&gt;MAX(INDEX($C$1:$C$13701,MIN(13701,ROW()+1)):INDEX($C$1:$C$13701,MIN(13701,ROW()+設定!$B$24))),$C7650&gt;=設定!$B$32,$C7650&gt;=MAX(MIN(INDEX($C$1:$C$13701,MAX(1,ROW()-設定!$B$26)):INDEX($C$1:$C$13701,MAX(1,ROW()-1))),MIN(INDEX($C$1:$C$13701,MIN(13701,ROW()+1)):INDEX($C$1:$C$13701,MIN(13701,ROW()+設定!$B$26))))*10^(設定!$B$27/20)),1,0))</f>
        <v>0</v>
      </c>
      <c r="G7650" s="33" t="n">
        <f aca="false">$G7649+IF($F7650=1,1,0)</f>
        <v>4</v>
      </c>
      <c r="H7650" s="0" t="str">
        <f aca="false">IF($F7650=1,$G7650,"")</f>
        <v/>
      </c>
    </row>
    <row r="7651" customFormat="false" ht="15" hidden="false" customHeight="false" outlineLevel="0" collapsed="false">
      <c r="A7651" s="30" t="n">
        <v>1195.15625</v>
      </c>
      <c r="B7651" s="31" t="n">
        <v>14.269</v>
      </c>
      <c r="C7651" s="32" t="n">
        <f aca="false">IF($A7651="","",IF(設定!$B$21="dB",10^($B7651/20),ABS($B7651)))</f>
        <v>5.16951738274174</v>
      </c>
      <c r="D7651" s="32" t="n">
        <f aca="false">IF($A7651="","",$A7651^2)</f>
        <v>1428398.46191406</v>
      </c>
      <c r="E7651" s="32" t="n">
        <f aca="false">IF($A7651="","",IF($C7651&lt;=0,"",1/$C7651^2))</f>
        <v>0.0374196740336664</v>
      </c>
      <c r="F7651" s="33" t="n">
        <f aca="false">IF(OR(ROW()-設定!$B$30&lt;2,ROW()+設定!$B$30&gt;13701,N($A7651)&lt;=0,N(INDEX($A$2:$A$13701,MIN(13700,MAX(1,ROW()-1+設定!$B$30))))&lt;=0,$A7651&lt;設定!$B$28,$A7651&gt;設定!$B$29),0,IF(AND($C7651&gt;=MAX(INDEX($C$1:$C$13701,MAX(1,ROW()-設定!$B$24)):INDEX($C$1:$C$13701,MAX(1,ROW()-1))),$C7651&gt;MAX(INDEX($C$1:$C$13701,MIN(13701,ROW()+1)):INDEX($C$1:$C$13701,MIN(13701,ROW()+設定!$B$24))),$C7651&gt;=設定!$B$32,$C7651&gt;=MAX(MIN(INDEX($C$1:$C$13701,MAX(1,ROW()-設定!$B$26)):INDEX($C$1:$C$13701,MAX(1,ROW()-1))),MIN(INDEX($C$1:$C$13701,MIN(13701,ROW()+1)):INDEX($C$1:$C$13701,MIN(13701,ROW()+設定!$B$26))))*10^(設定!$B$27/20)),1,0))</f>
        <v>0</v>
      </c>
      <c r="G7651" s="33" t="n">
        <f aca="false">$G7650+IF($F7651=1,1,0)</f>
        <v>4</v>
      </c>
      <c r="H7651" s="0" t="str">
        <f aca="false">IF($F7651=1,$G7651,"")</f>
        <v/>
      </c>
    </row>
    <row r="7652" customFormat="false" ht="15" hidden="false" customHeight="false" outlineLevel="0" collapsed="false">
      <c r="A7652" s="30" t="n">
        <v>1195.3125</v>
      </c>
      <c r="B7652" s="31" t="n">
        <v>14.3983</v>
      </c>
      <c r="C7652" s="32" t="n">
        <f aca="false">IF($A7652="","",IF(設定!$B$21="dB",10^($B7652/20),ABS($B7652)))</f>
        <v>5.24704755124864</v>
      </c>
      <c r="D7652" s="32" t="n">
        <f aca="false">IF($A7652="","",$A7652^2)</f>
        <v>1428771.97265625</v>
      </c>
      <c r="E7652" s="32" t="n">
        <f aca="false">IF($A7652="","",IF($C7652&lt;=0,"",1/$C7652^2))</f>
        <v>0.0363220205669828</v>
      </c>
      <c r="F7652" s="33" t="n">
        <f aca="false">IF(OR(ROW()-設定!$B$30&lt;2,ROW()+設定!$B$30&gt;13701,N($A7652)&lt;=0,N(INDEX($A$2:$A$13701,MIN(13700,MAX(1,ROW()-1+設定!$B$30))))&lt;=0,$A7652&lt;設定!$B$28,$A7652&gt;設定!$B$29),0,IF(AND($C7652&gt;=MAX(INDEX($C$1:$C$13701,MAX(1,ROW()-設定!$B$24)):INDEX($C$1:$C$13701,MAX(1,ROW()-1))),$C7652&gt;MAX(INDEX($C$1:$C$13701,MIN(13701,ROW()+1)):INDEX($C$1:$C$13701,MIN(13701,ROW()+設定!$B$24))),$C7652&gt;=設定!$B$32,$C7652&gt;=MAX(MIN(INDEX($C$1:$C$13701,MAX(1,ROW()-設定!$B$26)):INDEX($C$1:$C$13701,MAX(1,ROW()-1))),MIN(INDEX($C$1:$C$13701,MIN(13701,ROW()+1)):INDEX($C$1:$C$13701,MIN(13701,ROW()+設定!$B$26))))*10^(設定!$B$27/20)),1,0))</f>
        <v>0</v>
      </c>
      <c r="G7652" s="33" t="n">
        <f aca="false">$G7651+IF($F7652=1,1,0)</f>
        <v>4</v>
      </c>
      <c r="H7652" s="0" t="str">
        <f aca="false">IF($F7652=1,$G7652,"")</f>
        <v/>
      </c>
    </row>
    <row r="7653" customFormat="false" ht="15" hidden="false" customHeight="false" outlineLevel="0" collapsed="false">
      <c r="A7653" s="30" t="n">
        <v>1195.46875</v>
      </c>
      <c r="B7653" s="31" t="n">
        <v>14.3007</v>
      </c>
      <c r="C7653" s="32" t="n">
        <f aca="false">IF($A7653="","",IF(設定!$B$21="dB",10^($B7653/20),ABS($B7653)))</f>
        <v>5.1884185095702</v>
      </c>
      <c r="D7653" s="32" t="n">
        <f aca="false">IF($A7653="","",$A7653^2)</f>
        <v>1429145.53222656</v>
      </c>
      <c r="E7653" s="32" t="n">
        <f aca="false">IF($A7653="","",IF($C7653&lt;=0,"",1/$C7653^2))</f>
        <v>0.0371475349519423</v>
      </c>
      <c r="F7653" s="33" t="n">
        <f aca="false">IF(OR(ROW()-設定!$B$30&lt;2,ROW()+設定!$B$30&gt;13701,N($A7653)&lt;=0,N(INDEX($A$2:$A$13701,MIN(13700,MAX(1,ROW()-1+設定!$B$30))))&lt;=0,$A7653&lt;設定!$B$28,$A7653&gt;設定!$B$29),0,IF(AND($C7653&gt;=MAX(INDEX($C$1:$C$13701,MAX(1,ROW()-設定!$B$24)):INDEX($C$1:$C$13701,MAX(1,ROW()-1))),$C7653&gt;MAX(INDEX($C$1:$C$13701,MIN(13701,ROW()+1)):INDEX($C$1:$C$13701,MIN(13701,ROW()+設定!$B$24))),$C7653&gt;=設定!$B$32,$C7653&gt;=MAX(MIN(INDEX($C$1:$C$13701,MAX(1,ROW()-設定!$B$26)):INDEX($C$1:$C$13701,MAX(1,ROW()-1))),MIN(INDEX($C$1:$C$13701,MIN(13701,ROW()+1)):INDEX($C$1:$C$13701,MIN(13701,ROW()+設定!$B$26))))*10^(設定!$B$27/20)),1,0))</f>
        <v>0</v>
      </c>
      <c r="G7653" s="33" t="n">
        <f aca="false">$G7652+IF($F7653=1,1,0)</f>
        <v>4</v>
      </c>
      <c r="H7653" s="0" t="str">
        <f aca="false">IF($F7653=1,$G7653,"")</f>
        <v/>
      </c>
    </row>
    <row r="7654" customFormat="false" ht="15" hidden="false" customHeight="false" outlineLevel="0" collapsed="false">
      <c r="A7654" s="30" t="n">
        <v>1195.625</v>
      </c>
      <c r="B7654" s="31" t="n">
        <v>14.1951</v>
      </c>
      <c r="C7654" s="32" t="n">
        <f aca="false">IF($A7654="","",IF(設定!$B$21="dB",10^($B7654/20),ABS($B7654)))</f>
        <v>5.12572143374675</v>
      </c>
      <c r="D7654" s="32" t="n">
        <f aca="false">IF($A7654="","",$A7654^2)</f>
        <v>1429519.140625</v>
      </c>
      <c r="E7654" s="32" t="n">
        <f aca="false">IF($A7654="","",IF($C7654&lt;=0,"",1/$C7654^2))</f>
        <v>0.0380618593433311</v>
      </c>
      <c r="F7654" s="33" t="n">
        <f aca="false">IF(OR(ROW()-設定!$B$30&lt;2,ROW()+設定!$B$30&gt;13701,N($A7654)&lt;=0,N(INDEX($A$2:$A$13701,MIN(13700,MAX(1,ROW()-1+設定!$B$30))))&lt;=0,$A7654&lt;設定!$B$28,$A7654&gt;設定!$B$29),0,IF(AND($C7654&gt;=MAX(INDEX($C$1:$C$13701,MAX(1,ROW()-設定!$B$24)):INDEX($C$1:$C$13701,MAX(1,ROW()-1))),$C7654&gt;MAX(INDEX($C$1:$C$13701,MIN(13701,ROW()+1)):INDEX($C$1:$C$13701,MIN(13701,ROW()+設定!$B$24))),$C7654&gt;=設定!$B$32,$C7654&gt;=MAX(MIN(INDEX($C$1:$C$13701,MAX(1,ROW()-設定!$B$26)):INDEX($C$1:$C$13701,MAX(1,ROW()-1))),MIN(INDEX($C$1:$C$13701,MIN(13701,ROW()+1)):INDEX($C$1:$C$13701,MIN(13701,ROW()+設定!$B$26))))*10^(設定!$B$27/20)),1,0))</f>
        <v>0</v>
      </c>
      <c r="G7654" s="33" t="n">
        <f aca="false">$G7653+IF($F7654=1,1,0)</f>
        <v>4</v>
      </c>
      <c r="H7654" s="0" t="str">
        <f aca="false">IF($F7654=1,$G7654,"")</f>
        <v/>
      </c>
    </row>
    <row r="7655" customFormat="false" ht="15" hidden="false" customHeight="false" outlineLevel="0" collapsed="false">
      <c r="A7655" s="30" t="n">
        <v>1195.78125</v>
      </c>
      <c r="B7655" s="31" t="n">
        <v>14.3749</v>
      </c>
      <c r="C7655" s="32" t="n">
        <f aca="false">IF($A7655="","",IF(設定!$B$21="dB",10^($B7655/20),ABS($B7655)))</f>
        <v>5.23293090012472</v>
      </c>
      <c r="D7655" s="32" t="n">
        <f aca="false">IF($A7655="","",$A7655^2)</f>
        <v>1429892.79785156</v>
      </c>
      <c r="E7655" s="32" t="n">
        <f aca="false">IF($A7655="","",IF($C7655&lt;=0,"",1/$C7655^2))</f>
        <v>0.0365182535796662</v>
      </c>
      <c r="F7655" s="33" t="n">
        <f aca="false">IF(OR(ROW()-設定!$B$30&lt;2,ROW()+設定!$B$30&gt;13701,N($A7655)&lt;=0,N(INDEX($A$2:$A$13701,MIN(13700,MAX(1,ROW()-1+設定!$B$30))))&lt;=0,$A7655&lt;設定!$B$28,$A7655&gt;設定!$B$29),0,IF(AND($C7655&gt;=MAX(INDEX($C$1:$C$13701,MAX(1,ROW()-設定!$B$24)):INDEX($C$1:$C$13701,MAX(1,ROW()-1))),$C7655&gt;MAX(INDEX($C$1:$C$13701,MIN(13701,ROW()+1)):INDEX($C$1:$C$13701,MIN(13701,ROW()+設定!$B$24))),$C7655&gt;=設定!$B$32,$C7655&gt;=MAX(MIN(INDEX($C$1:$C$13701,MAX(1,ROW()-設定!$B$26)):INDEX($C$1:$C$13701,MAX(1,ROW()-1))),MIN(INDEX($C$1:$C$13701,MIN(13701,ROW()+1)):INDEX($C$1:$C$13701,MIN(13701,ROW()+設定!$B$26))))*10^(設定!$B$27/20)),1,0))</f>
        <v>0</v>
      </c>
      <c r="G7655" s="33" t="n">
        <f aca="false">$G7654+IF($F7655=1,1,0)</f>
        <v>4</v>
      </c>
      <c r="H7655" s="0" t="str">
        <f aca="false">IF($F7655=1,$G7655,"")</f>
        <v/>
      </c>
    </row>
    <row r="7656" customFormat="false" ht="15" hidden="false" customHeight="false" outlineLevel="0" collapsed="false">
      <c r="A7656" s="30" t="n">
        <v>1195.9375</v>
      </c>
      <c r="B7656" s="31" t="n">
        <v>14.2297</v>
      </c>
      <c r="C7656" s="32" t="n">
        <f aca="false">IF($A7656="","",IF(設定!$B$21="dB",10^($B7656/20),ABS($B7656)))</f>
        <v>5.14618032429622</v>
      </c>
      <c r="D7656" s="32" t="n">
        <f aca="false">IF($A7656="","",$A7656^2)</f>
        <v>1430266.50390625</v>
      </c>
      <c r="E7656" s="32" t="n">
        <f aca="false">IF($A7656="","",IF($C7656&lt;=0,"",1/$C7656^2))</f>
        <v>0.037759827358922</v>
      </c>
      <c r="F7656" s="33" t="n">
        <f aca="false">IF(OR(ROW()-設定!$B$30&lt;2,ROW()+設定!$B$30&gt;13701,N($A7656)&lt;=0,N(INDEX($A$2:$A$13701,MIN(13700,MAX(1,ROW()-1+設定!$B$30))))&lt;=0,$A7656&lt;設定!$B$28,$A7656&gt;設定!$B$29),0,IF(AND($C7656&gt;=MAX(INDEX($C$1:$C$13701,MAX(1,ROW()-設定!$B$24)):INDEX($C$1:$C$13701,MAX(1,ROW()-1))),$C7656&gt;MAX(INDEX($C$1:$C$13701,MIN(13701,ROW()+1)):INDEX($C$1:$C$13701,MIN(13701,ROW()+設定!$B$24))),$C7656&gt;=設定!$B$32,$C7656&gt;=MAX(MIN(INDEX($C$1:$C$13701,MAX(1,ROW()-設定!$B$26)):INDEX($C$1:$C$13701,MAX(1,ROW()-1))),MIN(INDEX($C$1:$C$13701,MIN(13701,ROW()+1)):INDEX($C$1:$C$13701,MIN(13701,ROW()+設定!$B$26))))*10^(設定!$B$27/20)),1,0))</f>
        <v>0</v>
      </c>
      <c r="G7656" s="33" t="n">
        <f aca="false">$G7655+IF($F7656=1,1,0)</f>
        <v>4</v>
      </c>
      <c r="H7656" s="0" t="str">
        <f aca="false">IF($F7656=1,$G7656,"")</f>
        <v/>
      </c>
    </row>
    <row r="7657" customFormat="false" ht="15" hidden="false" customHeight="false" outlineLevel="0" collapsed="false">
      <c r="A7657" s="30" t="n">
        <v>1196.09375</v>
      </c>
      <c r="B7657" s="31" t="n">
        <v>14.1046</v>
      </c>
      <c r="C7657" s="32" t="n">
        <f aca="false">IF($A7657="","",IF(設定!$B$21="dB",10^($B7657/20),ABS($B7657)))</f>
        <v>5.0725927891205</v>
      </c>
      <c r="D7657" s="32" t="n">
        <f aca="false">IF($A7657="","",$A7657^2)</f>
        <v>1430640.25878906</v>
      </c>
      <c r="E7657" s="32" t="n">
        <f aca="false">IF($A7657="","",IF($C7657&lt;=0,"",1/$C7657^2))</f>
        <v>0.0388633290754926</v>
      </c>
      <c r="F7657" s="33" t="n">
        <f aca="false">IF(OR(ROW()-設定!$B$30&lt;2,ROW()+設定!$B$30&gt;13701,N($A7657)&lt;=0,N(INDEX($A$2:$A$13701,MIN(13700,MAX(1,ROW()-1+設定!$B$30))))&lt;=0,$A7657&lt;設定!$B$28,$A7657&gt;設定!$B$29),0,IF(AND($C7657&gt;=MAX(INDEX($C$1:$C$13701,MAX(1,ROW()-設定!$B$24)):INDEX($C$1:$C$13701,MAX(1,ROW()-1))),$C7657&gt;MAX(INDEX($C$1:$C$13701,MIN(13701,ROW()+1)):INDEX($C$1:$C$13701,MIN(13701,ROW()+設定!$B$24))),$C7657&gt;=設定!$B$32,$C7657&gt;=MAX(MIN(INDEX($C$1:$C$13701,MAX(1,ROW()-設定!$B$26)):INDEX($C$1:$C$13701,MAX(1,ROW()-1))),MIN(INDEX($C$1:$C$13701,MIN(13701,ROW()+1)):INDEX($C$1:$C$13701,MIN(13701,ROW()+設定!$B$26))))*10^(設定!$B$27/20)),1,0))</f>
        <v>0</v>
      </c>
      <c r="G7657" s="33" t="n">
        <f aca="false">$G7656+IF($F7657=1,1,0)</f>
        <v>4</v>
      </c>
      <c r="H7657" s="0" t="str">
        <f aca="false">IF($F7657=1,$G7657,"")</f>
        <v/>
      </c>
    </row>
    <row r="7658" customFormat="false" ht="15" hidden="false" customHeight="false" outlineLevel="0" collapsed="false">
      <c r="A7658" s="30" t="n">
        <v>1196.25</v>
      </c>
      <c r="B7658" s="31" t="n">
        <v>14.1344</v>
      </c>
      <c r="C7658" s="32" t="n">
        <f aca="false">IF($A7658="","",IF(設定!$B$21="dB",10^($B7658/20),ABS($B7658)))</f>
        <v>5.09002599143021</v>
      </c>
      <c r="D7658" s="32" t="n">
        <f aca="false">IF($A7658="","",$A7658^2)</f>
        <v>1431014.0625</v>
      </c>
      <c r="E7658" s="32" t="n">
        <f aca="false">IF($A7658="","",IF($C7658&lt;=0,"",1/$C7658^2))</f>
        <v>0.0385975732429437</v>
      </c>
      <c r="F7658" s="33" t="n">
        <f aca="false">IF(OR(ROW()-設定!$B$30&lt;2,ROW()+設定!$B$30&gt;13701,N($A7658)&lt;=0,N(INDEX($A$2:$A$13701,MIN(13700,MAX(1,ROW()-1+設定!$B$30))))&lt;=0,$A7658&lt;設定!$B$28,$A7658&gt;設定!$B$29),0,IF(AND($C7658&gt;=MAX(INDEX($C$1:$C$13701,MAX(1,ROW()-設定!$B$24)):INDEX($C$1:$C$13701,MAX(1,ROW()-1))),$C7658&gt;MAX(INDEX($C$1:$C$13701,MIN(13701,ROW()+1)):INDEX($C$1:$C$13701,MIN(13701,ROW()+設定!$B$24))),$C7658&gt;=設定!$B$32,$C7658&gt;=MAX(MIN(INDEX($C$1:$C$13701,MAX(1,ROW()-設定!$B$26)):INDEX($C$1:$C$13701,MAX(1,ROW()-1))),MIN(INDEX($C$1:$C$13701,MIN(13701,ROW()+1)):INDEX($C$1:$C$13701,MIN(13701,ROW()+設定!$B$26))))*10^(設定!$B$27/20)),1,0))</f>
        <v>0</v>
      </c>
      <c r="G7658" s="33" t="n">
        <f aca="false">$G7657+IF($F7658=1,1,0)</f>
        <v>4</v>
      </c>
      <c r="H7658" s="0" t="str">
        <f aca="false">IF($F7658=1,$G7658,"")</f>
        <v/>
      </c>
    </row>
    <row r="7659" customFormat="false" ht="15" hidden="false" customHeight="false" outlineLevel="0" collapsed="false">
      <c r="A7659" s="30" t="n">
        <v>1196.40625</v>
      </c>
      <c r="B7659" s="31" t="n">
        <v>14.2374</v>
      </c>
      <c r="C7659" s="32" t="n">
        <f aca="false">IF($A7659="","",IF(設定!$B$21="dB",10^($B7659/20),ABS($B7659)))</f>
        <v>5.15074441148687</v>
      </c>
      <c r="D7659" s="32" t="n">
        <f aca="false">IF($A7659="","",$A7659^2)</f>
        <v>1431387.91503906</v>
      </c>
      <c r="E7659" s="32" t="n">
        <f aca="false">IF($A7659="","",IF($C7659&lt;=0,"",1/$C7659^2))</f>
        <v>0.0376929388567793</v>
      </c>
      <c r="F7659" s="33" t="n">
        <f aca="false">IF(OR(ROW()-設定!$B$30&lt;2,ROW()+設定!$B$30&gt;13701,N($A7659)&lt;=0,N(INDEX($A$2:$A$13701,MIN(13700,MAX(1,ROW()-1+設定!$B$30))))&lt;=0,$A7659&lt;設定!$B$28,$A7659&gt;設定!$B$29),0,IF(AND($C7659&gt;=MAX(INDEX($C$1:$C$13701,MAX(1,ROW()-設定!$B$24)):INDEX($C$1:$C$13701,MAX(1,ROW()-1))),$C7659&gt;MAX(INDEX($C$1:$C$13701,MIN(13701,ROW()+1)):INDEX($C$1:$C$13701,MIN(13701,ROW()+設定!$B$24))),$C7659&gt;=設定!$B$32,$C7659&gt;=MAX(MIN(INDEX($C$1:$C$13701,MAX(1,ROW()-設定!$B$26)):INDEX($C$1:$C$13701,MAX(1,ROW()-1))),MIN(INDEX($C$1:$C$13701,MIN(13701,ROW()+1)):INDEX($C$1:$C$13701,MIN(13701,ROW()+設定!$B$26))))*10^(設定!$B$27/20)),1,0))</f>
        <v>0</v>
      </c>
      <c r="G7659" s="33" t="n">
        <f aca="false">$G7658+IF($F7659=1,1,0)</f>
        <v>4</v>
      </c>
      <c r="H7659" s="0" t="str">
        <f aca="false">IF($F7659=1,$G7659,"")</f>
        <v/>
      </c>
    </row>
    <row r="7660" customFormat="false" ht="15" hidden="false" customHeight="false" outlineLevel="0" collapsed="false">
      <c r="A7660" s="30" t="n">
        <v>1196.5625</v>
      </c>
      <c r="B7660" s="31" t="n">
        <v>13.9929</v>
      </c>
      <c r="C7660" s="32" t="n">
        <f aca="false">IF($A7660="","",IF(設定!$B$21="dB",10^($B7660/20),ABS($B7660)))</f>
        <v>5.00777721701427</v>
      </c>
      <c r="D7660" s="32" t="n">
        <f aca="false">IF($A7660="","",$A7660^2)</f>
        <v>1431761.81640625</v>
      </c>
      <c r="E7660" s="32" t="n">
        <f aca="false">IF($A7660="","",IF($C7660&lt;=0,"",1/$C7660^2))</f>
        <v>0.0398758542553223</v>
      </c>
      <c r="F7660" s="33" t="n">
        <f aca="false">IF(OR(ROW()-設定!$B$30&lt;2,ROW()+設定!$B$30&gt;13701,N($A7660)&lt;=0,N(INDEX($A$2:$A$13701,MIN(13700,MAX(1,ROW()-1+設定!$B$30))))&lt;=0,$A7660&lt;設定!$B$28,$A7660&gt;設定!$B$29),0,IF(AND($C7660&gt;=MAX(INDEX($C$1:$C$13701,MAX(1,ROW()-設定!$B$24)):INDEX($C$1:$C$13701,MAX(1,ROW()-1))),$C7660&gt;MAX(INDEX($C$1:$C$13701,MIN(13701,ROW()+1)):INDEX($C$1:$C$13701,MIN(13701,ROW()+設定!$B$24))),$C7660&gt;=設定!$B$32,$C7660&gt;=MAX(MIN(INDEX($C$1:$C$13701,MAX(1,ROW()-設定!$B$26)):INDEX($C$1:$C$13701,MAX(1,ROW()-1))),MIN(INDEX($C$1:$C$13701,MIN(13701,ROW()+1)):INDEX($C$1:$C$13701,MIN(13701,ROW()+設定!$B$26))))*10^(設定!$B$27/20)),1,0))</f>
        <v>0</v>
      </c>
      <c r="G7660" s="33" t="n">
        <f aca="false">$G7659+IF($F7660=1,1,0)</f>
        <v>4</v>
      </c>
      <c r="H7660" s="0" t="str">
        <f aca="false">IF($F7660=1,$G7660,"")</f>
        <v/>
      </c>
    </row>
    <row r="7661" customFormat="false" ht="15" hidden="false" customHeight="false" outlineLevel="0" collapsed="false">
      <c r="A7661" s="30" t="n">
        <v>1196.71875</v>
      </c>
      <c r="B7661" s="31" t="n">
        <v>14.2202</v>
      </c>
      <c r="C7661" s="32" t="n">
        <f aca="false">IF($A7661="","",IF(設定!$B$21="dB",10^($B7661/20),ABS($B7661)))</f>
        <v>5.1405548801119</v>
      </c>
      <c r="D7661" s="32" t="n">
        <f aca="false">IF($A7661="","",$A7661^2)</f>
        <v>1432135.76660156</v>
      </c>
      <c r="E7661" s="32" t="n">
        <f aca="false">IF($A7661="","",IF($C7661&lt;=0,"",1/$C7661^2))</f>
        <v>0.0378425157193297</v>
      </c>
      <c r="F7661" s="33" t="n">
        <f aca="false">IF(OR(ROW()-設定!$B$30&lt;2,ROW()+設定!$B$30&gt;13701,N($A7661)&lt;=0,N(INDEX($A$2:$A$13701,MIN(13700,MAX(1,ROW()-1+設定!$B$30))))&lt;=0,$A7661&lt;設定!$B$28,$A7661&gt;設定!$B$29),0,IF(AND($C7661&gt;=MAX(INDEX($C$1:$C$13701,MAX(1,ROW()-設定!$B$24)):INDEX($C$1:$C$13701,MAX(1,ROW()-1))),$C7661&gt;MAX(INDEX($C$1:$C$13701,MIN(13701,ROW()+1)):INDEX($C$1:$C$13701,MIN(13701,ROW()+設定!$B$24))),$C7661&gt;=設定!$B$32,$C7661&gt;=MAX(MIN(INDEX($C$1:$C$13701,MAX(1,ROW()-設定!$B$26)):INDEX($C$1:$C$13701,MAX(1,ROW()-1))),MIN(INDEX($C$1:$C$13701,MIN(13701,ROW()+1)):INDEX($C$1:$C$13701,MIN(13701,ROW()+設定!$B$26))))*10^(設定!$B$27/20)),1,0))</f>
        <v>0</v>
      </c>
      <c r="G7661" s="33" t="n">
        <f aca="false">$G7660+IF($F7661=1,1,0)</f>
        <v>4</v>
      </c>
      <c r="H7661" s="0" t="str">
        <f aca="false">IF($F7661=1,$G7661,"")</f>
        <v/>
      </c>
    </row>
    <row r="7662" customFormat="false" ht="15" hidden="false" customHeight="false" outlineLevel="0" collapsed="false">
      <c r="A7662" s="30" t="n">
        <v>1196.875</v>
      </c>
      <c r="B7662" s="31" t="n">
        <v>14.1273</v>
      </c>
      <c r="C7662" s="32" t="n">
        <f aca="false">IF($A7662="","",IF(設定!$B$21="dB",10^($B7662/20),ABS($B7662)))</f>
        <v>5.08586701409301</v>
      </c>
      <c r="D7662" s="32" t="n">
        <f aca="false">IF($A7662="","",$A7662^2)</f>
        <v>1432509.765625</v>
      </c>
      <c r="E7662" s="32" t="n">
        <f aca="false">IF($A7662="","",IF($C7662&lt;=0,"",1/$C7662^2))</f>
        <v>0.0386607255303864</v>
      </c>
      <c r="F7662" s="33" t="n">
        <f aca="false">IF(OR(ROW()-設定!$B$30&lt;2,ROW()+設定!$B$30&gt;13701,N($A7662)&lt;=0,N(INDEX($A$2:$A$13701,MIN(13700,MAX(1,ROW()-1+設定!$B$30))))&lt;=0,$A7662&lt;設定!$B$28,$A7662&gt;設定!$B$29),0,IF(AND($C7662&gt;=MAX(INDEX($C$1:$C$13701,MAX(1,ROW()-設定!$B$24)):INDEX($C$1:$C$13701,MAX(1,ROW()-1))),$C7662&gt;MAX(INDEX($C$1:$C$13701,MIN(13701,ROW()+1)):INDEX($C$1:$C$13701,MIN(13701,ROW()+設定!$B$24))),$C7662&gt;=設定!$B$32,$C7662&gt;=MAX(MIN(INDEX($C$1:$C$13701,MAX(1,ROW()-設定!$B$26)):INDEX($C$1:$C$13701,MAX(1,ROW()-1))),MIN(INDEX($C$1:$C$13701,MIN(13701,ROW()+1)):INDEX($C$1:$C$13701,MIN(13701,ROW()+設定!$B$26))))*10^(設定!$B$27/20)),1,0))</f>
        <v>0</v>
      </c>
      <c r="G7662" s="33" t="n">
        <f aca="false">$G7661+IF($F7662=1,1,0)</f>
        <v>4</v>
      </c>
      <c r="H7662" s="0" t="str">
        <f aca="false">IF($F7662=1,$G7662,"")</f>
        <v/>
      </c>
    </row>
    <row r="7663" customFormat="false" ht="15" hidden="false" customHeight="false" outlineLevel="0" collapsed="false">
      <c r="A7663" s="30" t="n">
        <v>1197.03125</v>
      </c>
      <c r="B7663" s="31" t="n">
        <v>14.0079</v>
      </c>
      <c r="C7663" s="32" t="n">
        <f aca="false">IF($A7663="","",IF(設定!$B$21="dB",10^($B7663/20),ABS($B7663)))</f>
        <v>5.01643281358269</v>
      </c>
      <c r="D7663" s="32" t="n">
        <f aca="false">IF($A7663="","",$A7663^2)</f>
        <v>1432883.81347656</v>
      </c>
      <c r="E7663" s="32" t="n">
        <f aca="false">IF($A7663="","",IF($C7663&lt;=0,"",1/$C7663^2))</f>
        <v>0.0397383655052923</v>
      </c>
      <c r="F7663" s="33" t="n">
        <f aca="false">IF(OR(ROW()-設定!$B$30&lt;2,ROW()+設定!$B$30&gt;13701,N($A7663)&lt;=0,N(INDEX($A$2:$A$13701,MIN(13700,MAX(1,ROW()-1+設定!$B$30))))&lt;=0,$A7663&lt;設定!$B$28,$A7663&gt;設定!$B$29),0,IF(AND($C7663&gt;=MAX(INDEX($C$1:$C$13701,MAX(1,ROW()-設定!$B$24)):INDEX($C$1:$C$13701,MAX(1,ROW()-1))),$C7663&gt;MAX(INDEX($C$1:$C$13701,MIN(13701,ROW()+1)):INDEX($C$1:$C$13701,MIN(13701,ROW()+設定!$B$24))),$C7663&gt;=設定!$B$32,$C7663&gt;=MAX(MIN(INDEX($C$1:$C$13701,MAX(1,ROW()-設定!$B$26)):INDEX($C$1:$C$13701,MAX(1,ROW()-1))),MIN(INDEX($C$1:$C$13701,MIN(13701,ROW()+1)):INDEX($C$1:$C$13701,MIN(13701,ROW()+設定!$B$26))))*10^(設定!$B$27/20)),1,0))</f>
        <v>0</v>
      </c>
      <c r="G7663" s="33" t="n">
        <f aca="false">$G7662+IF($F7663=1,1,0)</f>
        <v>4</v>
      </c>
      <c r="H7663" s="0" t="str">
        <f aca="false">IF($F7663=1,$G7663,"")</f>
        <v/>
      </c>
    </row>
    <row r="7664" customFormat="false" ht="15" hidden="false" customHeight="false" outlineLevel="0" collapsed="false">
      <c r="A7664" s="30" t="n">
        <v>1197.1875</v>
      </c>
      <c r="B7664" s="31" t="n">
        <v>14.1404</v>
      </c>
      <c r="C7664" s="32" t="n">
        <f aca="false">IF($A7664="","",IF(設定!$B$21="dB",10^($B7664/20),ABS($B7664)))</f>
        <v>5.0935432715071</v>
      </c>
      <c r="D7664" s="32" t="n">
        <f aca="false">IF($A7664="","",$A7664^2)</f>
        <v>1433257.91015625</v>
      </c>
      <c r="E7664" s="32" t="n">
        <f aca="false">IF($A7664="","",IF($C7664&lt;=0,"",1/$C7664^2))</f>
        <v>0.0385442855431934</v>
      </c>
      <c r="F7664" s="33" t="n">
        <f aca="false">IF(OR(ROW()-設定!$B$30&lt;2,ROW()+設定!$B$30&gt;13701,N($A7664)&lt;=0,N(INDEX($A$2:$A$13701,MIN(13700,MAX(1,ROW()-1+設定!$B$30))))&lt;=0,$A7664&lt;設定!$B$28,$A7664&gt;設定!$B$29),0,IF(AND($C7664&gt;=MAX(INDEX($C$1:$C$13701,MAX(1,ROW()-設定!$B$24)):INDEX($C$1:$C$13701,MAX(1,ROW()-1))),$C7664&gt;MAX(INDEX($C$1:$C$13701,MIN(13701,ROW()+1)):INDEX($C$1:$C$13701,MIN(13701,ROW()+設定!$B$24))),$C7664&gt;=設定!$B$32,$C7664&gt;=MAX(MIN(INDEX($C$1:$C$13701,MAX(1,ROW()-設定!$B$26)):INDEX($C$1:$C$13701,MAX(1,ROW()-1))),MIN(INDEX($C$1:$C$13701,MIN(13701,ROW()+1)):INDEX($C$1:$C$13701,MIN(13701,ROW()+設定!$B$26))))*10^(設定!$B$27/20)),1,0))</f>
        <v>0</v>
      </c>
      <c r="G7664" s="33" t="n">
        <f aca="false">$G7663+IF($F7664=1,1,0)</f>
        <v>4</v>
      </c>
      <c r="H7664" s="0" t="str">
        <f aca="false">IF($F7664=1,$G7664,"")</f>
        <v/>
      </c>
    </row>
    <row r="7665" customFormat="false" ht="15" hidden="false" customHeight="false" outlineLevel="0" collapsed="false">
      <c r="A7665" s="30" t="n">
        <v>1197.34375</v>
      </c>
      <c r="B7665" s="31" t="n">
        <v>14.1523</v>
      </c>
      <c r="C7665" s="32" t="n">
        <f aca="false">IF($A7665="","",IF(設定!$B$21="dB",10^($B7665/20),ABS($B7665)))</f>
        <v>5.10052640249313</v>
      </c>
      <c r="D7665" s="32" t="n">
        <f aca="false">IF($A7665="","",$A7665^2)</f>
        <v>1433632.05566406</v>
      </c>
      <c r="E7665" s="32" t="n">
        <f aca="false">IF($A7665="","",IF($C7665&lt;=0,"",1/$C7665^2))</f>
        <v>0.038438815824917</v>
      </c>
      <c r="F7665" s="33" t="n">
        <f aca="false">IF(OR(ROW()-設定!$B$30&lt;2,ROW()+設定!$B$30&gt;13701,N($A7665)&lt;=0,N(INDEX($A$2:$A$13701,MIN(13700,MAX(1,ROW()-1+設定!$B$30))))&lt;=0,$A7665&lt;設定!$B$28,$A7665&gt;設定!$B$29),0,IF(AND($C7665&gt;=MAX(INDEX($C$1:$C$13701,MAX(1,ROW()-設定!$B$24)):INDEX($C$1:$C$13701,MAX(1,ROW()-1))),$C7665&gt;MAX(INDEX($C$1:$C$13701,MIN(13701,ROW()+1)):INDEX($C$1:$C$13701,MIN(13701,ROW()+設定!$B$24))),$C7665&gt;=設定!$B$32,$C7665&gt;=MAX(MIN(INDEX($C$1:$C$13701,MAX(1,ROW()-設定!$B$26)):INDEX($C$1:$C$13701,MAX(1,ROW()-1))),MIN(INDEX($C$1:$C$13701,MIN(13701,ROW()+1)):INDEX($C$1:$C$13701,MIN(13701,ROW()+設定!$B$26))))*10^(設定!$B$27/20)),1,0))</f>
        <v>0</v>
      </c>
      <c r="G7665" s="33" t="n">
        <f aca="false">$G7664+IF($F7665=1,1,0)</f>
        <v>4</v>
      </c>
      <c r="H7665" s="0" t="str">
        <f aca="false">IF($F7665=1,$G7665,"")</f>
        <v/>
      </c>
    </row>
    <row r="7666" customFormat="false" ht="15" hidden="false" customHeight="false" outlineLevel="0" collapsed="false">
      <c r="A7666" s="30" t="n">
        <v>1197.5</v>
      </c>
      <c r="B7666" s="31" t="n">
        <v>14.0153</v>
      </c>
      <c r="C7666" s="32" t="n">
        <f aca="false">IF($A7666="","",IF(設定!$B$21="dB",10^($B7666/20),ABS($B7666)))</f>
        <v>5.02070841710227</v>
      </c>
      <c r="D7666" s="32" t="n">
        <f aca="false">IF($A7666="","",$A7666^2)</f>
        <v>1434006.25</v>
      </c>
      <c r="E7666" s="32" t="n">
        <f aca="false">IF($A7666="","",IF($C7666&lt;=0,"",1/$C7666^2))</f>
        <v>0.0396707124427818</v>
      </c>
      <c r="F7666" s="33" t="n">
        <f aca="false">IF(OR(ROW()-設定!$B$30&lt;2,ROW()+設定!$B$30&gt;13701,N($A7666)&lt;=0,N(INDEX($A$2:$A$13701,MIN(13700,MAX(1,ROW()-1+設定!$B$30))))&lt;=0,$A7666&lt;設定!$B$28,$A7666&gt;設定!$B$29),0,IF(AND($C7666&gt;=MAX(INDEX($C$1:$C$13701,MAX(1,ROW()-設定!$B$24)):INDEX($C$1:$C$13701,MAX(1,ROW()-1))),$C7666&gt;MAX(INDEX($C$1:$C$13701,MIN(13701,ROW()+1)):INDEX($C$1:$C$13701,MIN(13701,ROW()+設定!$B$24))),$C7666&gt;=設定!$B$32,$C7666&gt;=MAX(MIN(INDEX($C$1:$C$13701,MAX(1,ROW()-設定!$B$26)):INDEX($C$1:$C$13701,MAX(1,ROW()-1))),MIN(INDEX($C$1:$C$13701,MIN(13701,ROW()+1)):INDEX($C$1:$C$13701,MIN(13701,ROW()+設定!$B$26))))*10^(設定!$B$27/20)),1,0))</f>
        <v>0</v>
      </c>
      <c r="G7666" s="33" t="n">
        <f aca="false">$G7665+IF($F7666=1,1,0)</f>
        <v>4</v>
      </c>
      <c r="H7666" s="0" t="str">
        <f aca="false">IF($F7666=1,$G7666,"")</f>
        <v/>
      </c>
    </row>
    <row r="7667" customFormat="false" ht="15" hidden="false" customHeight="false" outlineLevel="0" collapsed="false">
      <c r="A7667" s="30" t="n">
        <v>1197.65625</v>
      </c>
      <c r="B7667" s="31" t="n">
        <v>13.9478</v>
      </c>
      <c r="C7667" s="32" t="n">
        <f aca="false">IF($A7667="","",IF(設定!$B$21="dB",10^($B7667/20),ABS($B7667)))</f>
        <v>4.98184257708191</v>
      </c>
      <c r="D7667" s="32" t="n">
        <f aca="false">IF($A7667="","",$A7667^2)</f>
        <v>1434380.49316406</v>
      </c>
      <c r="E7667" s="32" t="n">
        <f aca="false">IF($A7667="","",IF($C7667&lt;=0,"",1/$C7667^2))</f>
        <v>0.0402921089857956</v>
      </c>
      <c r="F7667" s="33" t="n">
        <f aca="false">IF(OR(ROW()-設定!$B$30&lt;2,ROW()+設定!$B$30&gt;13701,N($A7667)&lt;=0,N(INDEX($A$2:$A$13701,MIN(13700,MAX(1,ROW()-1+設定!$B$30))))&lt;=0,$A7667&lt;設定!$B$28,$A7667&gt;設定!$B$29),0,IF(AND($C7667&gt;=MAX(INDEX($C$1:$C$13701,MAX(1,ROW()-設定!$B$24)):INDEX($C$1:$C$13701,MAX(1,ROW()-1))),$C7667&gt;MAX(INDEX($C$1:$C$13701,MIN(13701,ROW()+1)):INDEX($C$1:$C$13701,MIN(13701,ROW()+設定!$B$24))),$C7667&gt;=設定!$B$32,$C7667&gt;=MAX(MIN(INDEX($C$1:$C$13701,MAX(1,ROW()-設定!$B$26)):INDEX($C$1:$C$13701,MAX(1,ROW()-1))),MIN(INDEX($C$1:$C$13701,MIN(13701,ROW()+1)):INDEX($C$1:$C$13701,MIN(13701,ROW()+設定!$B$26))))*10^(設定!$B$27/20)),1,0))</f>
        <v>0</v>
      </c>
      <c r="G7667" s="33" t="n">
        <f aca="false">$G7666+IF($F7667=1,1,0)</f>
        <v>4</v>
      </c>
      <c r="H7667" s="0" t="str">
        <f aca="false">IF($F7667=1,$G7667,"")</f>
        <v/>
      </c>
    </row>
    <row r="7668" customFormat="false" ht="15" hidden="false" customHeight="false" outlineLevel="0" collapsed="false">
      <c r="A7668" s="30" t="n">
        <v>1197.8125</v>
      </c>
      <c r="B7668" s="31" t="n">
        <v>14.0833</v>
      </c>
      <c r="C7668" s="32" t="n">
        <f aca="false">IF($A7668="","",IF(設定!$B$21="dB",10^($B7668/20),ABS($B7668)))</f>
        <v>5.06016874728015</v>
      </c>
      <c r="D7668" s="32" t="n">
        <f aca="false">IF($A7668="","",$A7668^2)</f>
        <v>1434754.78515625</v>
      </c>
      <c r="E7668" s="32" t="n">
        <f aca="false">IF($A7668="","",IF($C7668&lt;=0,"",1/$C7668^2))</f>
        <v>0.0390544026936317</v>
      </c>
      <c r="F7668" s="33" t="n">
        <f aca="false">IF(OR(ROW()-設定!$B$30&lt;2,ROW()+設定!$B$30&gt;13701,N($A7668)&lt;=0,N(INDEX($A$2:$A$13701,MIN(13700,MAX(1,ROW()-1+設定!$B$30))))&lt;=0,$A7668&lt;設定!$B$28,$A7668&gt;設定!$B$29),0,IF(AND($C7668&gt;=MAX(INDEX($C$1:$C$13701,MAX(1,ROW()-設定!$B$24)):INDEX($C$1:$C$13701,MAX(1,ROW()-1))),$C7668&gt;MAX(INDEX($C$1:$C$13701,MIN(13701,ROW()+1)):INDEX($C$1:$C$13701,MIN(13701,ROW()+設定!$B$24))),$C7668&gt;=設定!$B$32,$C7668&gt;=MAX(MIN(INDEX($C$1:$C$13701,MAX(1,ROW()-設定!$B$26)):INDEX($C$1:$C$13701,MAX(1,ROW()-1))),MIN(INDEX($C$1:$C$13701,MIN(13701,ROW()+1)):INDEX($C$1:$C$13701,MIN(13701,ROW()+設定!$B$26))))*10^(設定!$B$27/20)),1,0))</f>
        <v>0</v>
      </c>
      <c r="G7668" s="33" t="n">
        <f aca="false">$G7667+IF($F7668=1,1,0)</f>
        <v>4</v>
      </c>
      <c r="H7668" s="0" t="str">
        <f aca="false">IF($F7668=1,$G7668,"")</f>
        <v/>
      </c>
    </row>
    <row r="7669" customFormat="false" ht="15" hidden="false" customHeight="false" outlineLevel="0" collapsed="false">
      <c r="A7669" s="30" t="n">
        <v>1197.96875</v>
      </c>
      <c r="B7669" s="31" t="n">
        <v>14.024</v>
      </c>
      <c r="C7669" s="32" t="n">
        <f aca="false">IF($A7669="","",IF(設定!$B$21="dB",10^($B7669/20),ABS($B7669)))</f>
        <v>5.02573980109591</v>
      </c>
      <c r="D7669" s="32" t="n">
        <f aca="false">IF($A7669="","",$A7669^2)</f>
        <v>1435129.12597656</v>
      </c>
      <c r="E7669" s="32" t="n">
        <f aca="false">IF($A7669="","",IF($C7669&lt;=0,"",1/$C7669^2))</f>
        <v>0.0395913216728166</v>
      </c>
      <c r="F7669" s="33" t="n">
        <f aca="false">IF(OR(ROW()-設定!$B$30&lt;2,ROW()+設定!$B$30&gt;13701,N($A7669)&lt;=0,N(INDEX($A$2:$A$13701,MIN(13700,MAX(1,ROW()-1+設定!$B$30))))&lt;=0,$A7669&lt;設定!$B$28,$A7669&gt;設定!$B$29),0,IF(AND($C7669&gt;=MAX(INDEX($C$1:$C$13701,MAX(1,ROW()-設定!$B$24)):INDEX($C$1:$C$13701,MAX(1,ROW()-1))),$C7669&gt;MAX(INDEX($C$1:$C$13701,MIN(13701,ROW()+1)):INDEX($C$1:$C$13701,MIN(13701,ROW()+設定!$B$24))),$C7669&gt;=設定!$B$32,$C7669&gt;=MAX(MIN(INDEX($C$1:$C$13701,MAX(1,ROW()-設定!$B$26)):INDEX($C$1:$C$13701,MAX(1,ROW()-1))),MIN(INDEX($C$1:$C$13701,MIN(13701,ROW()+1)):INDEX($C$1:$C$13701,MIN(13701,ROW()+設定!$B$26))))*10^(設定!$B$27/20)),1,0))</f>
        <v>0</v>
      </c>
      <c r="G7669" s="33" t="n">
        <f aca="false">$G7668+IF($F7669=1,1,0)</f>
        <v>4</v>
      </c>
      <c r="H7669" s="0" t="str">
        <f aca="false">IF($F7669=1,$G7669,"")</f>
        <v/>
      </c>
    </row>
    <row r="7670" customFormat="false" ht="15" hidden="false" customHeight="false" outlineLevel="0" collapsed="false">
      <c r="A7670" s="30" t="n">
        <v>1198.125</v>
      </c>
      <c r="B7670" s="31" t="n">
        <v>13.7627</v>
      </c>
      <c r="C7670" s="32" t="n">
        <f aca="false">IF($A7670="","",IF(設定!$B$21="dB",10^($B7670/20),ABS($B7670)))</f>
        <v>4.8768006139761</v>
      </c>
      <c r="D7670" s="32" t="n">
        <f aca="false">IF($A7670="","",$A7670^2)</f>
        <v>1435503.515625</v>
      </c>
      <c r="E7670" s="32" t="n">
        <f aca="false">IF($A7670="","",IF($C7670&lt;=0,"",1/$C7670^2))</f>
        <v>0.0420465144781839</v>
      </c>
      <c r="F7670" s="33" t="n">
        <f aca="false">IF(OR(ROW()-設定!$B$30&lt;2,ROW()+設定!$B$30&gt;13701,N($A7670)&lt;=0,N(INDEX($A$2:$A$13701,MIN(13700,MAX(1,ROW()-1+設定!$B$30))))&lt;=0,$A7670&lt;設定!$B$28,$A7670&gt;設定!$B$29),0,IF(AND($C7670&gt;=MAX(INDEX($C$1:$C$13701,MAX(1,ROW()-設定!$B$24)):INDEX($C$1:$C$13701,MAX(1,ROW()-1))),$C7670&gt;MAX(INDEX($C$1:$C$13701,MIN(13701,ROW()+1)):INDEX($C$1:$C$13701,MIN(13701,ROW()+設定!$B$24))),$C7670&gt;=設定!$B$32,$C7670&gt;=MAX(MIN(INDEX($C$1:$C$13701,MAX(1,ROW()-設定!$B$26)):INDEX($C$1:$C$13701,MAX(1,ROW()-1))),MIN(INDEX($C$1:$C$13701,MIN(13701,ROW()+1)):INDEX($C$1:$C$13701,MIN(13701,ROW()+設定!$B$26))))*10^(設定!$B$27/20)),1,0))</f>
        <v>0</v>
      </c>
      <c r="G7670" s="33" t="n">
        <f aca="false">$G7669+IF($F7670=1,1,0)</f>
        <v>4</v>
      </c>
      <c r="H7670" s="0" t="str">
        <f aca="false">IF($F7670=1,$G7670,"")</f>
        <v/>
      </c>
    </row>
    <row r="7671" customFormat="false" ht="15" hidden="false" customHeight="false" outlineLevel="0" collapsed="false">
      <c r="A7671" s="30" t="n">
        <v>1198.28125</v>
      </c>
      <c r="B7671" s="31" t="n">
        <v>13.8077</v>
      </c>
      <c r="C7671" s="32" t="n">
        <f aca="false">IF($A7671="","",IF(設定!$B$21="dB",10^($B7671/20),ABS($B7671)))</f>
        <v>4.90213198479722</v>
      </c>
      <c r="D7671" s="32" t="n">
        <f aca="false">IF($A7671="","",$A7671^2)</f>
        <v>1435877.95410156</v>
      </c>
      <c r="E7671" s="32" t="n">
        <f aca="false">IF($A7671="","",IF($C7671&lt;=0,"",1/$C7671^2))</f>
        <v>0.041613093283113</v>
      </c>
      <c r="F7671" s="33" t="n">
        <f aca="false">IF(OR(ROW()-設定!$B$30&lt;2,ROW()+設定!$B$30&gt;13701,N($A7671)&lt;=0,N(INDEX($A$2:$A$13701,MIN(13700,MAX(1,ROW()-1+設定!$B$30))))&lt;=0,$A7671&lt;設定!$B$28,$A7671&gt;設定!$B$29),0,IF(AND($C7671&gt;=MAX(INDEX($C$1:$C$13701,MAX(1,ROW()-設定!$B$24)):INDEX($C$1:$C$13701,MAX(1,ROW()-1))),$C7671&gt;MAX(INDEX($C$1:$C$13701,MIN(13701,ROW()+1)):INDEX($C$1:$C$13701,MIN(13701,ROW()+設定!$B$24))),$C7671&gt;=設定!$B$32,$C7671&gt;=MAX(MIN(INDEX($C$1:$C$13701,MAX(1,ROW()-設定!$B$26)):INDEX($C$1:$C$13701,MAX(1,ROW()-1))),MIN(INDEX($C$1:$C$13701,MIN(13701,ROW()+1)):INDEX($C$1:$C$13701,MIN(13701,ROW()+設定!$B$26))))*10^(設定!$B$27/20)),1,0))</f>
        <v>0</v>
      </c>
      <c r="G7671" s="33" t="n">
        <f aca="false">$G7670+IF($F7671=1,1,0)</f>
        <v>4</v>
      </c>
      <c r="H7671" s="0" t="str">
        <f aca="false">IF($F7671=1,$G7671,"")</f>
        <v/>
      </c>
    </row>
    <row r="7672" customFormat="false" ht="15" hidden="false" customHeight="false" outlineLevel="0" collapsed="false">
      <c r="A7672" s="30" t="n">
        <v>1198.4375</v>
      </c>
      <c r="B7672" s="31" t="n">
        <v>13.7807</v>
      </c>
      <c r="C7672" s="32" t="n">
        <f aca="false">IF($A7672="","",IF(設定!$B$21="dB",10^($B7672/20),ABS($B7672)))</f>
        <v>4.88691741657072</v>
      </c>
      <c r="D7672" s="32" t="n">
        <f aca="false">IF($A7672="","",$A7672^2)</f>
        <v>1436252.44140625</v>
      </c>
      <c r="E7672" s="32" t="n">
        <f aca="false">IF($A7672="","",IF($C7672&lt;=0,"",1/$C7672^2))</f>
        <v>0.0418726069010202</v>
      </c>
      <c r="F7672" s="33" t="n">
        <f aca="false">IF(OR(ROW()-設定!$B$30&lt;2,ROW()+設定!$B$30&gt;13701,N($A7672)&lt;=0,N(INDEX($A$2:$A$13701,MIN(13700,MAX(1,ROW()-1+設定!$B$30))))&lt;=0,$A7672&lt;設定!$B$28,$A7672&gt;設定!$B$29),0,IF(AND($C7672&gt;=MAX(INDEX($C$1:$C$13701,MAX(1,ROW()-設定!$B$24)):INDEX($C$1:$C$13701,MAX(1,ROW()-1))),$C7672&gt;MAX(INDEX($C$1:$C$13701,MIN(13701,ROW()+1)):INDEX($C$1:$C$13701,MIN(13701,ROW()+設定!$B$24))),$C7672&gt;=設定!$B$32,$C7672&gt;=MAX(MIN(INDEX($C$1:$C$13701,MAX(1,ROW()-設定!$B$26)):INDEX($C$1:$C$13701,MAX(1,ROW()-1))),MIN(INDEX($C$1:$C$13701,MIN(13701,ROW()+1)):INDEX($C$1:$C$13701,MIN(13701,ROW()+設定!$B$26))))*10^(設定!$B$27/20)),1,0))</f>
        <v>0</v>
      </c>
      <c r="G7672" s="33" t="n">
        <f aca="false">$G7671+IF($F7672=1,1,0)</f>
        <v>4</v>
      </c>
      <c r="H7672" s="0" t="str">
        <f aca="false">IF($F7672=1,$G7672,"")</f>
        <v/>
      </c>
    </row>
    <row r="7673" customFormat="false" ht="15" hidden="false" customHeight="false" outlineLevel="0" collapsed="false">
      <c r="A7673" s="30" t="n">
        <v>1198.59375</v>
      </c>
      <c r="B7673" s="31" t="n">
        <v>13.7356</v>
      </c>
      <c r="C7673" s="32" t="n">
        <f aca="false">IF($A7673="","",IF(設定!$B$21="dB",10^($B7673/20),ABS($B7673)))</f>
        <v>4.86160869414047</v>
      </c>
      <c r="D7673" s="32" t="n">
        <f aca="false">IF($A7673="","",$A7673^2)</f>
        <v>1436626.97753906</v>
      </c>
      <c r="E7673" s="32" t="n">
        <f aca="false">IF($A7673="","",IF($C7673&lt;=0,"",1/$C7673^2))</f>
        <v>0.0423097052660658</v>
      </c>
      <c r="F7673" s="33" t="n">
        <f aca="false">IF(OR(ROW()-設定!$B$30&lt;2,ROW()+設定!$B$30&gt;13701,N($A7673)&lt;=0,N(INDEX($A$2:$A$13701,MIN(13700,MAX(1,ROW()-1+設定!$B$30))))&lt;=0,$A7673&lt;設定!$B$28,$A7673&gt;設定!$B$29),0,IF(AND($C7673&gt;=MAX(INDEX($C$1:$C$13701,MAX(1,ROW()-設定!$B$24)):INDEX($C$1:$C$13701,MAX(1,ROW()-1))),$C7673&gt;MAX(INDEX($C$1:$C$13701,MIN(13701,ROW()+1)):INDEX($C$1:$C$13701,MIN(13701,ROW()+設定!$B$24))),$C7673&gt;=設定!$B$32,$C7673&gt;=MAX(MIN(INDEX($C$1:$C$13701,MAX(1,ROW()-設定!$B$26)):INDEX($C$1:$C$13701,MAX(1,ROW()-1))),MIN(INDEX($C$1:$C$13701,MIN(13701,ROW()+1)):INDEX($C$1:$C$13701,MIN(13701,ROW()+設定!$B$26))))*10^(設定!$B$27/20)),1,0))</f>
        <v>0</v>
      </c>
      <c r="G7673" s="33" t="n">
        <f aca="false">$G7672+IF($F7673=1,1,0)</f>
        <v>4</v>
      </c>
      <c r="H7673" s="0" t="str">
        <f aca="false">IF($F7673=1,$G7673,"")</f>
        <v/>
      </c>
    </row>
    <row r="7674" customFormat="false" ht="15" hidden="false" customHeight="false" outlineLevel="0" collapsed="false">
      <c r="A7674" s="30" t="n">
        <v>1198.75</v>
      </c>
      <c r="B7674" s="31" t="n">
        <v>13.6028</v>
      </c>
      <c r="C7674" s="32" t="n">
        <f aca="false">IF($A7674="","",IF(設定!$B$21="dB",10^($B7674/20),ABS($B7674)))</f>
        <v>4.78784409306451</v>
      </c>
      <c r="D7674" s="32" t="n">
        <f aca="false">IF($A7674="","",$A7674^2)</f>
        <v>1437001.5625</v>
      </c>
      <c r="E7674" s="32" t="n">
        <f aca="false">IF($A7674="","",IF($C7674&lt;=0,"",1/$C7674^2))</f>
        <v>0.0436234490786193</v>
      </c>
      <c r="F7674" s="33" t="n">
        <f aca="false">IF(OR(ROW()-設定!$B$30&lt;2,ROW()+設定!$B$30&gt;13701,N($A7674)&lt;=0,N(INDEX($A$2:$A$13701,MIN(13700,MAX(1,ROW()-1+設定!$B$30))))&lt;=0,$A7674&lt;設定!$B$28,$A7674&gt;設定!$B$29),0,IF(AND($C7674&gt;=MAX(INDEX($C$1:$C$13701,MAX(1,ROW()-設定!$B$24)):INDEX($C$1:$C$13701,MAX(1,ROW()-1))),$C7674&gt;MAX(INDEX($C$1:$C$13701,MIN(13701,ROW()+1)):INDEX($C$1:$C$13701,MIN(13701,ROW()+設定!$B$24))),$C7674&gt;=設定!$B$32,$C7674&gt;=MAX(MIN(INDEX($C$1:$C$13701,MAX(1,ROW()-設定!$B$26)):INDEX($C$1:$C$13701,MAX(1,ROW()-1))),MIN(INDEX($C$1:$C$13701,MIN(13701,ROW()+1)):INDEX($C$1:$C$13701,MIN(13701,ROW()+設定!$B$26))))*10^(設定!$B$27/20)),1,0))</f>
        <v>0</v>
      </c>
      <c r="G7674" s="33" t="n">
        <f aca="false">$G7673+IF($F7674=1,1,0)</f>
        <v>4</v>
      </c>
      <c r="H7674" s="0" t="str">
        <f aca="false">IF($F7674=1,$G7674,"")</f>
        <v/>
      </c>
    </row>
    <row r="7675" customFormat="false" ht="15" hidden="false" customHeight="false" outlineLevel="0" collapsed="false">
      <c r="A7675" s="30" t="n">
        <v>1198.90625</v>
      </c>
      <c r="B7675" s="31" t="n">
        <v>13.8121</v>
      </c>
      <c r="C7675" s="32" t="n">
        <f aca="false">IF($A7675="","",IF(設定!$B$21="dB",10^($B7675/20),ABS($B7675)))</f>
        <v>4.90461588060312</v>
      </c>
      <c r="D7675" s="32" t="n">
        <f aca="false">IF($A7675="","",$A7675^2)</f>
        <v>1437376.19628906</v>
      </c>
      <c r="E7675" s="32" t="n">
        <f aca="false">IF($A7675="","",IF($C7675&lt;=0,"",1/$C7675^2))</f>
        <v>0.0415709548498921</v>
      </c>
      <c r="F7675" s="33" t="n">
        <f aca="false">IF(OR(ROW()-設定!$B$30&lt;2,ROW()+設定!$B$30&gt;13701,N($A7675)&lt;=0,N(INDEX($A$2:$A$13701,MIN(13700,MAX(1,ROW()-1+設定!$B$30))))&lt;=0,$A7675&lt;設定!$B$28,$A7675&gt;設定!$B$29),0,IF(AND($C7675&gt;=MAX(INDEX($C$1:$C$13701,MAX(1,ROW()-設定!$B$24)):INDEX($C$1:$C$13701,MAX(1,ROW()-1))),$C7675&gt;MAX(INDEX($C$1:$C$13701,MIN(13701,ROW()+1)):INDEX($C$1:$C$13701,MIN(13701,ROW()+設定!$B$24))),$C7675&gt;=設定!$B$32,$C7675&gt;=MAX(MIN(INDEX($C$1:$C$13701,MAX(1,ROW()-設定!$B$26)):INDEX($C$1:$C$13701,MAX(1,ROW()-1))),MIN(INDEX($C$1:$C$13701,MIN(13701,ROW()+1)):INDEX($C$1:$C$13701,MIN(13701,ROW()+設定!$B$26))))*10^(設定!$B$27/20)),1,0))</f>
        <v>0</v>
      </c>
      <c r="G7675" s="33" t="n">
        <f aca="false">$G7674+IF($F7675=1,1,0)</f>
        <v>4</v>
      </c>
      <c r="H7675" s="0" t="str">
        <f aca="false">IF($F7675=1,$G7675,"")</f>
        <v/>
      </c>
    </row>
    <row r="7676" customFormat="false" ht="15" hidden="false" customHeight="false" outlineLevel="0" collapsed="false">
      <c r="A7676" s="30" t="n">
        <v>1199.0625</v>
      </c>
      <c r="B7676" s="31" t="n">
        <v>13.7064</v>
      </c>
      <c r="C7676" s="32" t="n">
        <f aca="false">IF($A7676="","",IF(設定!$B$21="dB",10^($B7676/20),ABS($B7676)))</f>
        <v>4.84529250432786</v>
      </c>
      <c r="D7676" s="32" t="n">
        <f aca="false">IF($A7676="","",$A7676^2)</f>
        <v>1437750.87890625</v>
      </c>
      <c r="E7676" s="32" t="n">
        <f aca="false">IF($A7676="","",IF($C7676&lt;=0,"",1/$C7676^2))</f>
        <v>0.0425951350956226</v>
      </c>
      <c r="F7676" s="33" t="n">
        <f aca="false">IF(OR(ROW()-設定!$B$30&lt;2,ROW()+設定!$B$30&gt;13701,N($A7676)&lt;=0,N(INDEX($A$2:$A$13701,MIN(13700,MAX(1,ROW()-1+設定!$B$30))))&lt;=0,$A7676&lt;設定!$B$28,$A7676&gt;設定!$B$29),0,IF(AND($C7676&gt;=MAX(INDEX($C$1:$C$13701,MAX(1,ROW()-設定!$B$24)):INDEX($C$1:$C$13701,MAX(1,ROW()-1))),$C7676&gt;MAX(INDEX($C$1:$C$13701,MIN(13701,ROW()+1)):INDEX($C$1:$C$13701,MIN(13701,ROW()+設定!$B$24))),$C7676&gt;=設定!$B$32,$C7676&gt;=MAX(MIN(INDEX($C$1:$C$13701,MAX(1,ROW()-設定!$B$26)):INDEX($C$1:$C$13701,MAX(1,ROW()-1))),MIN(INDEX($C$1:$C$13701,MIN(13701,ROW()+1)):INDEX($C$1:$C$13701,MIN(13701,ROW()+設定!$B$26))))*10^(設定!$B$27/20)),1,0))</f>
        <v>0</v>
      </c>
      <c r="G7676" s="33" t="n">
        <f aca="false">$G7675+IF($F7676=1,1,0)</f>
        <v>4</v>
      </c>
      <c r="H7676" s="0" t="str">
        <f aca="false">IF($F7676=1,$G7676,"")</f>
        <v/>
      </c>
    </row>
    <row r="7677" customFormat="false" ht="15" hidden="false" customHeight="false" outlineLevel="0" collapsed="false">
      <c r="A7677" s="30" t="n">
        <v>1199.21875</v>
      </c>
      <c r="B7677" s="31" t="n">
        <v>13.6821</v>
      </c>
      <c r="C7677" s="32" t="n">
        <f aca="false">IF($A7677="","",IF(設定!$B$21="dB",10^($B7677/20),ABS($B7677)))</f>
        <v>4.83175605978776</v>
      </c>
      <c r="D7677" s="32" t="n">
        <f aca="false">IF($A7677="","",$A7677^2)</f>
        <v>1438125.61035156</v>
      </c>
      <c r="E7677" s="32" t="n">
        <f aca="false">IF($A7677="","",IF($C7677&lt;=0,"",1/$C7677^2))</f>
        <v>0.0428341348908339</v>
      </c>
      <c r="F7677" s="33" t="n">
        <f aca="false">IF(OR(ROW()-設定!$B$30&lt;2,ROW()+設定!$B$30&gt;13701,N($A7677)&lt;=0,N(INDEX($A$2:$A$13701,MIN(13700,MAX(1,ROW()-1+設定!$B$30))))&lt;=0,$A7677&lt;設定!$B$28,$A7677&gt;設定!$B$29),0,IF(AND($C7677&gt;=MAX(INDEX($C$1:$C$13701,MAX(1,ROW()-設定!$B$24)):INDEX($C$1:$C$13701,MAX(1,ROW()-1))),$C7677&gt;MAX(INDEX($C$1:$C$13701,MIN(13701,ROW()+1)):INDEX($C$1:$C$13701,MIN(13701,ROW()+設定!$B$24))),$C7677&gt;=設定!$B$32,$C7677&gt;=MAX(MIN(INDEX($C$1:$C$13701,MAX(1,ROW()-設定!$B$26)):INDEX($C$1:$C$13701,MAX(1,ROW()-1))),MIN(INDEX($C$1:$C$13701,MIN(13701,ROW()+1)):INDEX($C$1:$C$13701,MIN(13701,ROW()+設定!$B$26))))*10^(設定!$B$27/20)),1,0))</f>
        <v>0</v>
      </c>
      <c r="G7677" s="33" t="n">
        <f aca="false">$G7676+IF($F7677=1,1,0)</f>
        <v>4</v>
      </c>
      <c r="H7677" s="0" t="str">
        <f aca="false">IF($F7677=1,$G7677,"")</f>
        <v/>
      </c>
    </row>
    <row r="7678" customFormat="false" ht="15" hidden="false" customHeight="false" outlineLevel="0" collapsed="false">
      <c r="A7678" s="30" t="n">
        <v>1199.375</v>
      </c>
      <c r="B7678" s="31" t="n">
        <v>13.7833</v>
      </c>
      <c r="C7678" s="32" t="n">
        <f aca="false">IF($A7678="","",IF(設定!$B$21="dB",10^($B7678/20),ABS($B7678)))</f>
        <v>4.88838046614678</v>
      </c>
      <c r="D7678" s="32" t="n">
        <f aca="false">IF($A7678="","",$A7678^2)</f>
        <v>1438500.390625</v>
      </c>
      <c r="E7678" s="32" t="n">
        <f aca="false">IF($A7678="","",IF($C7678&lt;=0,"",1/$C7678^2))</f>
        <v>0.0418475464407499</v>
      </c>
      <c r="F7678" s="33" t="n">
        <f aca="false">IF(OR(ROW()-設定!$B$30&lt;2,ROW()+設定!$B$30&gt;13701,N($A7678)&lt;=0,N(INDEX($A$2:$A$13701,MIN(13700,MAX(1,ROW()-1+設定!$B$30))))&lt;=0,$A7678&lt;設定!$B$28,$A7678&gt;設定!$B$29),0,IF(AND($C7678&gt;=MAX(INDEX($C$1:$C$13701,MAX(1,ROW()-設定!$B$24)):INDEX($C$1:$C$13701,MAX(1,ROW()-1))),$C7678&gt;MAX(INDEX($C$1:$C$13701,MIN(13701,ROW()+1)):INDEX($C$1:$C$13701,MIN(13701,ROW()+設定!$B$24))),$C7678&gt;=設定!$B$32,$C7678&gt;=MAX(MIN(INDEX($C$1:$C$13701,MAX(1,ROW()-設定!$B$26)):INDEX($C$1:$C$13701,MAX(1,ROW()-1))),MIN(INDEX($C$1:$C$13701,MIN(13701,ROW()+1)):INDEX($C$1:$C$13701,MIN(13701,ROW()+設定!$B$26))))*10^(設定!$B$27/20)),1,0))</f>
        <v>0</v>
      </c>
      <c r="G7678" s="33" t="n">
        <f aca="false">$G7677+IF($F7678=1,1,0)</f>
        <v>4</v>
      </c>
      <c r="H7678" s="0" t="str">
        <f aca="false">IF($F7678=1,$G7678,"")</f>
        <v/>
      </c>
    </row>
    <row r="7679" customFormat="false" ht="15" hidden="false" customHeight="false" outlineLevel="0" collapsed="false">
      <c r="A7679" s="30" t="n">
        <v>1199.53125</v>
      </c>
      <c r="B7679" s="31" t="n">
        <v>13.5656</v>
      </c>
      <c r="C7679" s="32" t="n">
        <f aca="false">IF($A7679="","",IF(設定!$B$21="dB",10^($B7679/20),ABS($B7679)))</f>
        <v>4.76738252254107</v>
      </c>
      <c r="D7679" s="32" t="n">
        <f aca="false">IF($A7679="","",$A7679^2)</f>
        <v>1438875.21972656</v>
      </c>
      <c r="E7679" s="32" t="n">
        <f aca="false">IF($A7679="","",IF($C7679&lt;=0,"",1/$C7679^2))</f>
        <v>0.0439987157164658</v>
      </c>
      <c r="F7679" s="33" t="n">
        <f aca="false">IF(OR(ROW()-設定!$B$30&lt;2,ROW()+設定!$B$30&gt;13701,N($A7679)&lt;=0,N(INDEX($A$2:$A$13701,MIN(13700,MAX(1,ROW()-1+設定!$B$30))))&lt;=0,$A7679&lt;設定!$B$28,$A7679&gt;設定!$B$29),0,IF(AND($C7679&gt;=MAX(INDEX($C$1:$C$13701,MAX(1,ROW()-設定!$B$24)):INDEX($C$1:$C$13701,MAX(1,ROW()-1))),$C7679&gt;MAX(INDEX($C$1:$C$13701,MIN(13701,ROW()+1)):INDEX($C$1:$C$13701,MIN(13701,ROW()+設定!$B$24))),$C7679&gt;=設定!$B$32,$C7679&gt;=MAX(MIN(INDEX($C$1:$C$13701,MAX(1,ROW()-設定!$B$26)):INDEX($C$1:$C$13701,MAX(1,ROW()-1))),MIN(INDEX($C$1:$C$13701,MIN(13701,ROW()+1)):INDEX($C$1:$C$13701,MIN(13701,ROW()+設定!$B$26))))*10^(設定!$B$27/20)),1,0))</f>
        <v>0</v>
      </c>
      <c r="G7679" s="33" t="n">
        <f aca="false">$G7678+IF($F7679=1,1,0)</f>
        <v>4</v>
      </c>
      <c r="H7679" s="0" t="str">
        <f aca="false">IF($F7679=1,$G7679,"")</f>
        <v/>
      </c>
    </row>
    <row r="7680" customFormat="false" ht="15" hidden="false" customHeight="false" outlineLevel="0" collapsed="false">
      <c r="A7680" s="30" t="n">
        <v>1199.6875</v>
      </c>
      <c r="B7680" s="31" t="n">
        <v>13.5897</v>
      </c>
      <c r="C7680" s="32" t="n">
        <f aca="false">IF($A7680="","",IF(設定!$B$21="dB",10^($B7680/20),ABS($B7680)))</f>
        <v>4.78062854157946</v>
      </c>
      <c r="D7680" s="32" t="n">
        <f aca="false">IF($A7680="","",$A7680^2)</f>
        <v>1439250.09765625</v>
      </c>
      <c r="E7680" s="32" t="n">
        <f aca="false">IF($A7680="","",IF($C7680&lt;=0,"",1/$C7680^2))</f>
        <v>0.0437552329158456</v>
      </c>
      <c r="F7680" s="33" t="n">
        <f aca="false">IF(OR(ROW()-設定!$B$30&lt;2,ROW()+設定!$B$30&gt;13701,N($A7680)&lt;=0,N(INDEX($A$2:$A$13701,MIN(13700,MAX(1,ROW()-1+設定!$B$30))))&lt;=0,$A7680&lt;設定!$B$28,$A7680&gt;設定!$B$29),0,IF(AND($C7680&gt;=MAX(INDEX($C$1:$C$13701,MAX(1,ROW()-設定!$B$24)):INDEX($C$1:$C$13701,MAX(1,ROW()-1))),$C7680&gt;MAX(INDEX($C$1:$C$13701,MIN(13701,ROW()+1)):INDEX($C$1:$C$13701,MIN(13701,ROW()+設定!$B$24))),$C7680&gt;=設定!$B$32,$C7680&gt;=MAX(MIN(INDEX($C$1:$C$13701,MAX(1,ROW()-設定!$B$26)):INDEX($C$1:$C$13701,MAX(1,ROW()-1))),MIN(INDEX($C$1:$C$13701,MIN(13701,ROW()+1)):INDEX($C$1:$C$13701,MIN(13701,ROW()+設定!$B$26))))*10^(設定!$B$27/20)),1,0))</f>
        <v>0</v>
      </c>
      <c r="G7680" s="33" t="n">
        <f aca="false">$G7679+IF($F7680=1,1,0)</f>
        <v>4</v>
      </c>
      <c r="H7680" s="0" t="str">
        <f aca="false">IF($F7680=1,$G7680,"")</f>
        <v/>
      </c>
    </row>
    <row r="7681" customFormat="false" ht="15" hidden="false" customHeight="false" outlineLevel="0" collapsed="false">
      <c r="A7681" s="30" t="n">
        <v>1199.84375</v>
      </c>
      <c r="B7681" s="31" t="n">
        <v>13.5965</v>
      </c>
      <c r="C7681" s="32" t="n">
        <f aca="false">IF($A7681="","",IF(設定!$B$21="dB",10^($B7681/20),ABS($B7681)))</f>
        <v>4.78437266034917</v>
      </c>
      <c r="D7681" s="32" t="n">
        <f aca="false">IF($A7681="","",$A7681^2)</f>
        <v>1439625.02441406</v>
      </c>
      <c r="E7681" s="32" t="n">
        <f aca="false">IF($A7681="","",IF($C7681&lt;=0,"",1/$C7681^2))</f>
        <v>0.0436867764229815</v>
      </c>
      <c r="F7681" s="33" t="n">
        <f aca="false">IF(OR(ROW()-設定!$B$30&lt;2,ROW()+設定!$B$30&gt;13701,N($A7681)&lt;=0,N(INDEX($A$2:$A$13701,MIN(13700,MAX(1,ROW()-1+設定!$B$30))))&lt;=0,$A7681&lt;設定!$B$28,$A7681&gt;設定!$B$29),0,IF(AND($C7681&gt;=MAX(INDEX($C$1:$C$13701,MAX(1,ROW()-設定!$B$24)):INDEX($C$1:$C$13701,MAX(1,ROW()-1))),$C7681&gt;MAX(INDEX($C$1:$C$13701,MIN(13701,ROW()+1)):INDEX($C$1:$C$13701,MIN(13701,ROW()+設定!$B$24))),$C7681&gt;=設定!$B$32,$C7681&gt;=MAX(MIN(INDEX($C$1:$C$13701,MAX(1,ROW()-設定!$B$26)):INDEX($C$1:$C$13701,MAX(1,ROW()-1))),MIN(INDEX($C$1:$C$13701,MIN(13701,ROW()+1)):INDEX($C$1:$C$13701,MIN(13701,ROW()+設定!$B$26))))*10^(設定!$B$27/20)),1,0))</f>
        <v>0</v>
      </c>
      <c r="G7681" s="33" t="n">
        <f aca="false">$G7680+IF($F7681=1,1,0)</f>
        <v>4</v>
      </c>
      <c r="H7681" s="0" t="str">
        <f aca="false">IF($F7681=1,$G7681,"")</f>
        <v/>
      </c>
    </row>
    <row r="7682" customFormat="false" ht="15" hidden="false" customHeight="false" outlineLevel="0" collapsed="false">
      <c r="A7682" s="30" t="n">
        <v>1200</v>
      </c>
      <c r="B7682" s="31" t="n">
        <v>13.5018</v>
      </c>
      <c r="C7682" s="32" t="n">
        <f aca="false">IF($A7682="","",IF(設定!$B$21="dB",10^($B7682/20),ABS($B7682)))</f>
        <v>4.73249321515217</v>
      </c>
      <c r="D7682" s="32" t="n">
        <f aca="false">IF($A7682="","",$A7682^2)</f>
        <v>1440000</v>
      </c>
      <c r="E7682" s="32" t="n">
        <f aca="false">IF($A7682="","",IF($C7682&lt;=0,"",1/$C7682^2))</f>
        <v>0.0446498495655149</v>
      </c>
      <c r="F7682" s="33" t="n">
        <f aca="false">IF(OR(ROW()-設定!$B$30&lt;2,ROW()+設定!$B$30&gt;13701,N($A7682)&lt;=0,N(INDEX($A$2:$A$13701,MIN(13700,MAX(1,ROW()-1+設定!$B$30))))&lt;=0,$A7682&lt;設定!$B$28,$A7682&gt;設定!$B$29),0,IF(AND($C7682&gt;=MAX(INDEX($C$1:$C$13701,MAX(1,ROW()-設定!$B$24)):INDEX($C$1:$C$13701,MAX(1,ROW()-1))),$C7682&gt;MAX(INDEX($C$1:$C$13701,MIN(13701,ROW()+1)):INDEX($C$1:$C$13701,MIN(13701,ROW()+設定!$B$24))),$C7682&gt;=設定!$B$32,$C7682&gt;=MAX(MIN(INDEX($C$1:$C$13701,MAX(1,ROW()-設定!$B$26)):INDEX($C$1:$C$13701,MAX(1,ROW()-1))),MIN(INDEX($C$1:$C$13701,MIN(13701,ROW()+1)):INDEX($C$1:$C$13701,MIN(13701,ROW()+設定!$B$26))))*10^(設定!$B$27/20)),1,0))</f>
        <v>0</v>
      </c>
      <c r="G7682" s="33" t="n">
        <f aca="false">$G7681+IF($F7682=1,1,0)</f>
        <v>4</v>
      </c>
      <c r="H7682" s="0" t="str">
        <f aca="false">IF($F7682=1,$G7682,"")</f>
        <v/>
      </c>
    </row>
    <row r="7683" customFormat="false" ht="15" hidden="false" customHeight="false" outlineLevel="0" collapsed="false">
      <c r="A7683" s="30" t="n">
        <v>1200.15625</v>
      </c>
      <c r="B7683" s="31" t="n">
        <v>13.5075</v>
      </c>
      <c r="C7683" s="32" t="n">
        <f aca="false">IF($A7683="","",IF(設定!$B$21="dB",10^($B7683/20),ABS($B7683)))</f>
        <v>4.73559987036537</v>
      </c>
      <c r="D7683" s="32" t="n">
        <f aca="false">IF($A7683="","",$A7683^2)</f>
        <v>1440375.02441406</v>
      </c>
      <c r="E7683" s="32" t="n">
        <f aca="false">IF($A7683="","",IF($C7683&lt;=0,"",1/$C7683^2))</f>
        <v>0.0445912862608464</v>
      </c>
      <c r="F7683" s="33" t="n">
        <f aca="false">IF(OR(ROW()-設定!$B$30&lt;2,ROW()+設定!$B$30&gt;13701,N($A7683)&lt;=0,N(INDEX($A$2:$A$13701,MIN(13700,MAX(1,ROW()-1+設定!$B$30))))&lt;=0,$A7683&lt;設定!$B$28,$A7683&gt;設定!$B$29),0,IF(AND($C7683&gt;=MAX(INDEX($C$1:$C$13701,MAX(1,ROW()-設定!$B$24)):INDEX($C$1:$C$13701,MAX(1,ROW()-1))),$C7683&gt;MAX(INDEX($C$1:$C$13701,MIN(13701,ROW()+1)):INDEX($C$1:$C$13701,MIN(13701,ROW()+設定!$B$24))),$C7683&gt;=設定!$B$32,$C7683&gt;=MAX(MIN(INDEX($C$1:$C$13701,MAX(1,ROW()-設定!$B$26)):INDEX($C$1:$C$13701,MAX(1,ROW()-1))),MIN(INDEX($C$1:$C$13701,MIN(13701,ROW()+1)):INDEX($C$1:$C$13701,MIN(13701,ROW()+設定!$B$26))))*10^(設定!$B$27/20)),1,0))</f>
        <v>0</v>
      </c>
      <c r="G7683" s="33" t="n">
        <f aca="false">$G7682+IF($F7683=1,1,0)</f>
        <v>4</v>
      </c>
      <c r="H7683" s="0" t="str">
        <f aca="false">IF($F7683=1,$G7683,"")</f>
        <v/>
      </c>
    </row>
    <row r="7684" customFormat="false" ht="15" hidden="false" customHeight="false" outlineLevel="0" collapsed="false">
      <c r="A7684" s="30" t="n">
        <v>1200.3125</v>
      </c>
      <c r="B7684" s="31" t="n">
        <v>13.567</v>
      </c>
      <c r="C7684" s="32" t="n">
        <f aca="false">IF($A7684="","",IF(設定!$B$21="dB",10^($B7684/20),ABS($B7684)))</f>
        <v>4.76815099574606</v>
      </c>
      <c r="D7684" s="32" t="n">
        <f aca="false">IF($A7684="","",$A7684^2)</f>
        <v>1440750.09765625</v>
      </c>
      <c r="E7684" s="32" t="n">
        <f aca="false">IF($A7684="","",IF($C7684&lt;=0,"",1/$C7684^2))</f>
        <v>0.0439845344921631</v>
      </c>
      <c r="F7684" s="33" t="n">
        <f aca="false">IF(OR(ROW()-設定!$B$30&lt;2,ROW()+設定!$B$30&gt;13701,N($A7684)&lt;=0,N(INDEX($A$2:$A$13701,MIN(13700,MAX(1,ROW()-1+設定!$B$30))))&lt;=0,$A7684&lt;設定!$B$28,$A7684&gt;設定!$B$29),0,IF(AND($C7684&gt;=MAX(INDEX($C$1:$C$13701,MAX(1,ROW()-設定!$B$24)):INDEX($C$1:$C$13701,MAX(1,ROW()-1))),$C7684&gt;MAX(INDEX($C$1:$C$13701,MIN(13701,ROW()+1)):INDEX($C$1:$C$13701,MIN(13701,ROW()+設定!$B$24))),$C7684&gt;=設定!$B$32,$C7684&gt;=MAX(MIN(INDEX($C$1:$C$13701,MAX(1,ROW()-設定!$B$26)):INDEX($C$1:$C$13701,MAX(1,ROW()-1))),MIN(INDEX($C$1:$C$13701,MIN(13701,ROW()+1)):INDEX($C$1:$C$13701,MIN(13701,ROW()+設定!$B$26))))*10^(設定!$B$27/20)),1,0))</f>
        <v>0</v>
      </c>
      <c r="G7684" s="33" t="n">
        <f aca="false">$G7683+IF($F7684=1,1,0)</f>
        <v>4</v>
      </c>
      <c r="H7684" s="0" t="str">
        <f aca="false">IF($F7684=1,$G7684,"")</f>
        <v/>
      </c>
    </row>
    <row r="7685" customFormat="false" ht="15" hidden="false" customHeight="false" outlineLevel="0" collapsed="false">
      <c r="A7685" s="30" t="n">
        <v>1200.46875</v>
      </c>
      <c r="B7685" s="31" t="n">
        <v>13.4658</v>
      </c>
      <c r="C7685" s="32" t="n">
        <f aca="false">IF($A7685="","",IF(設定!$B$21="dB",10^($B7685/20),ABS($B7685)))</f>
        <v>4.71291926379843</v>
      </c>
      <c r="D7685" s="32" t="n">
        <f aca="false">IF($A7685="","",$A7685^2)</f>
        <v>1441125.21972656</v>
      </c>
      <c r="E7685" s="32" t="n">
        <f aca="false">IF($A7685="","",IF($C7685&lt;=0,"",1/$C7685^2))</f>
        <v>0.0450215040973879</v>
      </c>
      <c r="F7685" s="33" t="n">
        <f aca="false">IF(OR(ROW()-設定!$B$30&lt;2,ROW()+設定!$B$30&gt;13701,N($A7685)&lt;=0,N(INDEX($A$2:$A$13701,MIN(13700,MAX(1,ROW()-1+設定!$B$30))))&lt;=0,$A7685&lt;設定!$B$28,$A7685&gt;設定!$B$29),0,IF(AND($C7685&gt;=MAX(INDEX($C$1:$C$13701,MAX(1,ROW()-設定!$B$24)):INDEX($C$1:$C$13701,MAX(1,ROW()-1))),$C7685&gt;MAX(INDEX($C$1:$C$13701,MIN(13701,ROW()+1)):INDEX($C$1:$C$13701,MIN(13701,ROW()+設定!$B$24))),$C7685&gt;=設定!$B$32,$C7685&gt;=MAX(MIN(INDEX($C$1:$C$13701,MAX(1,ROW()-設定!$B$26)):INDEX($C$1:$C$13701,MAX(1,ROW()-1))),MIN(INDEX($C$1:$C$13701,MIN(13701,ROW()+1)):INDEX($C$1:$C$13701,MIN(13701,ROW()+設定!$B$26))))*10^(設定!$B$27/20)),1,0))</f>
        <v>0</v>
      </c>
      <c r="G7685" s="33" t="n">
        <f aca="false">$G7684+IF($F7685=1,1,0)</f>
        <v>4</v>
      </c>
      <c r="H7685" s="0" t="str">
        <f aca="false">IF($F7685=1,$G7685,"")</f>
        <v/>
      </c>
    </row>
    <row r="7686" customFormat="false" ht="15" hidden="false" customHeight="false" outlineLevel="0" collapsed="false">
      <c r="A7686" s="30" t="n">
        <v>1200.625</v>
      </c>
      <c r="B7686" s="31" t="n">
        <v>13.5703</v>
      </c>
      <c r="C7686" s="32" t="n">
        <f aca="false">IF($A7686="","",IF(設定!$B$21="dB",10^($B7686/20),ABS($B7686)))</f>
        <v>4.76996288702871</v>
      </c>
      <c r="D7686" s="32" t="n">
        <f aca="false">IF($A7686="","",$A7686^2)</f>
        <v>1441500.390625</v>
      </c>
      <c r="E7686" s="32" t="n">
        <f aca="false">IF($A7686="","",IF($C7686&lt;=0,"",1/$C7686^2))</f>
        <v>0.0439511254027339</v>
      </c>
      <c r="F7686" s="33" t="n">
        <f aca="false">IF(OR(ROW()-設定!$B$30&lt;2,ROW()+設定!$B$30&gt;13701,N($A7686)&lt;=0,N(INDEX($A$2:$A$13701,MIN(13700,MAX(1,ROW()-1+設定!$B$30))))&lt;=0,$A7686&lt;設定!$B$28,$A7686&gt;設定!$B$29),0,IF(AND($C7686&gt;=MAX(INDEX($C$1:$C$13701,MAX(1,ROW()-設定!$B$24)):INDEX($C$1:$C$13701,MAX(1,ROW()-1))),$C7686&gt;MAX(INDEX($C$1:$C$13701,MIN(13701,ROW()+1)):INDEX($C$1:$C$13701,MIN(13701,ROW()+設定!$B$24))),$C7686&gt;=設定!$B$32,$C7686&gt;=MAX(MIN(INDEX($C$1:$C$13701,MAX(1,ROW()-設定!$B$26)):INDEX($C$1:$C$13701,MAX(1,ROW()-1))),MIN(INDEX($C$1:$C$13701,MIN(13701,ROW()+1)):INDEX($C$1:$C$13701,MIN(13701,ROW()+設定!$B$26))))*10^(設定!$B$27/20)),1,0))</f>
        <v>0</v>
      </c>
      <c r="G7686" s="33" t="n">
        <f aca="false">$G7685+IF($F7686=1,1,0)</f>
        <v>4</v>
      </c>
      <c r="H7686" s="0" t="str">
        <f aca="false">IF($F7686=1,$G7686,"")</f>
        <v/>
      </c>
    </row>
    <row r="7687" customFormat="false" ht="15" hidden="false" customHeight="false" outlineLevel="0" collapsed="false">
      <c r="A7687" s="30" t="n">
        <v>1200.78125</v>
      </c>
      <c r="B7687" s="31" t="n">
        <v>13.3415</v>
      </c>
      <c r="C7687" s="32" t="n">
        <f aca="false">IF($A7687="","",IF(設定!$B$21="dB",10^($B7687/20),ABS($B7687)))</f>
        <v>4.64595501095923</v>
      </c>
      <c r="D7687" s="32" t="n">
        <f aca="false">IF($A7687="","",$A7687^2)</f>
        <v>1441875.61035156</v>
      </c>
      <c r="E7687" s="32" t="n">
        <f aca="false">IF($A7687="","",IF($C7687&lt;=0,"",1/$C7687^2))</f>
        <v>0.0463286878480708</v>
      </c>
      <c r="F7687" s="33" t="n">
        <f aca="false">IF(OR(ROW()-設定!$B$30&lt;2,ROW()+設定!$B$30&gt;13701,N($A7687)&lt;=0,N(INDEX($A$2:$A$13701,MIN(13700,MAX(1,ROW()-1+設定!$B$30))))&lt;=0,$A7687&lt;設定!$B$28,$A7687&gt;設定!$B$29),0,IF(AND($C7687&gt;=MAX(INDEX($C$1:$C$13701,MAX(1,ROW()-設定!$B$24)):INDEX($C$1:$C$13701,MAX(1,ROW()-1))),$C7687&gt;MAX(INDEX($C$1:$C$13701,MIN(13701,ROW()+1)):INDEX($C$1:$C$13701,MIN(13701,ROW()+設定!$B$24))),$C7687&gt;=設定!$B$32,$C7687&gt;=MAX(MIN(INDEX($C$1:$C$13701,MAX(1,ROW()-設定!$B$26)):INDEX($C$1:$C$13701,MAX(1,ROW()-1))),MIN(INDEX($C$1:$C$13701,MIN(13701,ROW()+1)):INDEX($C$1:$C$13701,MIN(13701,ROW()+設定!$B$26))))*10^(設定!$B$27/20)),1,0))</f>
        <v>0</v>
      </c>
      <c r="G7687" s="33" t="n">
        <f aca="false">$G7686+IF($F7687=1,1,0)</f>
        <v>4</v>
      </c>
      <c r="H7687" s="0" t="str">
        <f aca="false">IF($F7687=1,$G7687,"")</f>
        <v/>
      </c>
    </row>
    <row r="7688" customFormat="false" ht="15" hidden="false" customHeight="false" outlineLevel="0" collapsed="false">
      <c r="A7688" s="30" t="n">
        <v>1200.9375</v>
      </c>
      <c r="B7688" s="31" t="n">
        <v>13.4095</v>
      </c>
      <c r="C7688" s="32" t="n">
        <f aca="false">IF($A7688="","",IF(設定!$B$21="dB",10^($B7688/20),ABS($B7688)))</f>
        <v>4.68246996133945</v>
      </c>
      <c r="D7688" s="32" t="n">
        <f aca="false">IF($A7688="","",$A7688^2)</f>
        <v>1442250.87890625</v>
      </c>
      <c r="E7688" s="32" t="n">
        <f aca="false">IF($A7688="","",IF($C7688&lt;=0,"",1/$C7688^2))</f>
        <v>0.0456089422163965</v>
      </c>
      <c r="F7688" s="33" t="n">
        <f aca="false">IF(OR(ROW()-設定!$B$30&lt;2,ROW()+設定!$B$30&gt;13701,N($A7688)&lt;=0,N(INDEX($A$2:$A$13701,MIN(13700,MAX(1,ROW()-1+設定!$B$30))))&lt;=0,$A7688&lt;設定!$B$28,$A7688&gt;設定!$B$29),0,IF(AND($C7688&gt;=MAX(INDEX($C$1:$C$13701,MAX(1,ROW()-設定!$B$24)):INDEX($C$1:$C$13701,MAX(1,ROW()-1))),$C7688&gt;MAX(INDEX($C$1:$C$13701,MIN(13701,ROW()+1)):INDEX($C$1:$C$13701,MIN(13701,ROW()+設定!$B$24))),$C7688&gt;=設定!$B$32,$C7688&gt;=MAX(MIN(INDEX($C$1:$C$13701,MAX(1,ROW()-設定!$B$26)):INDEX($C$1:$C$13701,MAX(1,ROW()-1))),MIN(INDEX($C$1:$C$13701,MIN(13701,ROW()+1)):INDEX($C$1:$C$13701,MIN(13701,ROW()+設定!$B$26))))*10^(設定!$B$27/20)),1,0))</f>
        <v>0</v>
      </c>
      <c r="G7688" s="33" t="n">
        <f aca="false">$G7687+IF($F7688=1,1,0)</f>
        <v>4</v>
      </c>
      <c r="H7688" s="0" t="str">
        <f aca="false">IF($F7688=1,$G7688,"")</f>
        <v/>
      </c>
    </row>
    <row r="7689" customFormat="false" ht="15" hidden="false" customHeight="false" outlineLevel="0" collapsed="false">
      <c r="A7689" s="30" t="n">
        <v>1201.09375</v>
      </c>
      <c r="B7689" s="31" t="n">
        <v>13.2237</v>
      </c>
      <c r="C7689" s="32" t="n">
        <f aca="false">IF($A7689="","",IF(設定!$B$21="dB",10^($B7689/20),ABS($B7689)))</f>
        <v>4.58337086762651</v>
      </c>
      <c r="D7689" s="32" t="n">
        <f aca="false">IF($A7689="","",$A7689^2)</f>
        <v>1442626.19628906</v>
      </c>
      <c r="E7689" s="32" t="n">
        <f aca="false">IF($A7689="","",IF($C7689&lt;=0,"",1/$C7689^2))</f>
        <v>0.0476025261191659</v>
      </c>
      <c r="F7689" s="33" t="n">
        <f aca="false">IF(OR(ROW()-設定!$B$30&lt;2,ROW()+設定!$B$30&gt;13701,N($A7689)&lt;=0,N(INDEX($A$2:$A$13701,MIN(13700,MAX(1,ROW()-1+設定!$B$30))))&lt;=0,$A7689&lt;設定!$B$28,$A7689&gt;設定!$B$29),0,IF(AND($C7689&gt;=MAX(INDEX($C$1:$C$13701,MAX(1,ROW()-設定!$B$24)):INDEX($C$1:$C$13701,MAX(1,ROW()-1))),$C7689&gt;MAX(INDEX($C$1:$C$13701,MIN(13701,ROW()+1)):INDEX($C$1:$C$13701,MIN(13701,ROW()+設定!$B$24))),$C7689&gt;=設定!$B$32,$C7689&gt;=MAX(MIN(INDEX($C$1:$C$13701,MAX(1,ROW()-設定!$B$26)):INDEX($C$1:$C$13701,MAX(1,ROW()-1))),MIN(INDEX($C$1:$C$13701,MIN(13701,ROW()+1)):INDEX($C$1:$C$13701,MIN(13701,ROW()+設定!$B$26))))*10^(設定!$B$27/20)),1,0))</f>
        <v>0</v>
      </c>
      <c r="G7689" s="33" t="n">
        <f aca="false">$G7688+IF($F7689=1,1,0)</f>
        <v>4</v>
      </c>
      <c r="H7689" s="0" t="str">
        <f aca="false">IF($F7689=1,$G7689,"")</f>
        <v/>
      </c>
    </row>
    <row r="7690" customFormat="false" ht="15" hidden="false" customHeight="false" outlineLevel="0" collapsed="false">
      <c r="A7690" s="30" t="n">
        <v>1201.25</v>
      </c>
      <c r="B7690" s="31" t="n">
        <v>13.3276</v>
      </c>
      <c r="C7690" s="32" t="n">
        <f aca="false">IF($A7690="","",IF(設定!$B$21="dB",10^($B7690/20),ABS($B7690)))</f>
        <v>4.63852605062288</v>
      </c>
      <c r="D7690" s="32" t="n">
        <f aca="false">IF($A7690="","",$A7690^2)</f>
        <v>1443001.5625</v>
      </c>
      <c r="E7690" s="32" t="n">
        <f aca="false">IF($A7690="","",IF($C7690&lt;=0,"",1/$C7690^2))</f>
        <v>0.0464772046792389</v>
      </c>
      <c r="F7690" s="33" t="n">
        <f aca="false">IF(OR(ROW()-設定!$B$30&lt;2,ROW()+設定!$B$30&gt;13701,N($A7690)&lt;=0,N(INDEX($A$2:$A$13701,MIN(13700,MAX(1,ROW()-1+設定!$B$30))))&lt;=0,$A7690&lt;設定!$B$28,$A7690&gt;設定!$B$29),0,IF(AND($C7690&gt;=MAX(INDEX($C$1:$C$13701,MAX(1,ROW()-設定!$B$24)):INDEX($C$1:$C$13701,MAX(1,ROW()-1))),$C7690&gt;MAX(INDEX($C$1:$C$13701,MIN(13701,ROW()+1)):INDEX($C$1:$C$13701,MIN(13701,ROW()+設定!$B$24))),$C7690&gt;=設定!$B$32,$C7690&gt;=MAX(MIN(INDEX($C$1:$C$13701,MAX(1,ROW()-設定!$B$26)):INDEX($C$1:$C$13701,MAX(1,ROW()-1))),MIN(INDEX($C$1:$C$13701,MIN(13701,ROW()+1)):INDEX($C$1:$C$13701,MIN(13701,ROW()+設定!$B$26))))*10^(設定!$B$27/20)),1,0))</f>
        <v>0</v>
      </c>
      <c r="G7690" s="33" t="n">
        <f aca="false">$G7689+IF($F7690=1,1,0)</f>
        <v>4</v>
      </c>
      <c r="H7690" s="0" t="str">
        <f aca="false">IF($F7690=1,$G7690,"")</f>
        <v/>
      </c>
    </row>
    <row r="7691" customFormat="false" ht="15" hidden="false" customHeight="false" outlineLevel="0" collapsed="false">
      <c r="A7691" s="30" t="n">
        <v>1201.40625</v>
      </c>
      <c r="B7691" s="31" t="n">
        <v>13.244</v>
      </c>
      <c r="C7691" s="32" t="n">
        <f aca="false">IF($A7691="","",IF(設定!$B$21="dB",10^($B7691/20),ABS($B7691)))</f>
        <v>4.59409530036584</v>
      </c>
      <c r="D7691" s="32" t="n">
        <f aca="false">IF($A7691="","",$A7691^2)</f>
        <v>1443376.97753906</v>
      </c>
      <c r="E7691" s="32" t="n">
        <f aca="false">IF($A7691="","",IF($C7691&lt;=0,"",1/$C7691^2))</f>
        <v>0.0473805393338825</v>
      </c>
      <c r="F7691" s="33" t="n">
        <f aca="false">IF(OR(ROW()-設定!$B$30&lt;2,ROW()+設定!$B$30&gt;13701,N($A7691)&lt;=0,N(INDEX($A$2:$A$13701,MIN(13700,MAX(1,ROW()-1+設定!$B$30))))&lt;=0,$A7691&lt;設定!$B$28,$A7691&gt;設定!$B$29),0,IF(AND($C7691&gt;=MAX(INDEX($C$1:$C$13701,MAX(1,ROW()-設定!$B$24)):INDEX($C$1:$C$13701,MAX(1,ROW()-1))),$C7691&gt;MAX(INDEX($C$1:$C$13701,MIN(13701,ROW()+1)):INDEX($C$1:$C$13701,MIN(13701,ROW()+設定!$B$24))),$C7691&gt;=設定!$B$32,$C7691&gt;=MAX(MIN(INDEX($C$1:$C$13701,MAX(1,ROW()-設定!$B$26)):INDEX($C$1:$C$13701,MAX(1,ROW()-1))),MIN(INDEX($C$1:$C$13701,MIN(13701,ROW()+1)):INDEX($C$1:$C$13701,MIN(13701,ROW()+設定!$B$26))))*10^(設定!$B$27/20)),1,0))</f>
        <v>0</v>
      </c>
      <c r="G7691" s="33" t="n">
        <f aca="false">$G7690+IF($F7691=1,1,0)</f>
        <v>4</v>
      </c>
      <c r="H7691" s="0" t="str">
        <f aca="false">IF($F7691=1,$G7691,"")</f>
        <v/>
      </c>
    </row>
    <row r="7692" customFormat="false" ht="15" hidden="false" customHeight="false" outlineLevel="0" collapsed="false">
      <c r="A7692" s="30" t="n">
        <v>1201.5625</v>
      </c>
      <c r="B7692" s="31" t="n">
        <v>13.4195</v>
      </c>
      <c r="C7692" s="32" t="n">
        <f aca="false">IF($A7692="","",IF(設定!$B$21="dB",10^($B7692/20),ABS($B7692)))</f>
        <v>4.68786395854372</v>
      </c>
      <c r="D7692" s="32" t="n">
        <f aca="false">IF($A7692="","",$A7692^2)</f>
        <v>1443752.44140625</v>
      </c>
      <c r="E7692" s="32" t="n">
        <f aca="false">IF($A7692="","",IF($C7692&lt;=0,"",1/$C7692^2))</f>
        <v>0.0455040445601779</v>
      </c>
      <c r="F7692" s="33" t="n">
        <f aca="false">IF(OR(ROW()-設定!$B$30&lt;2,ROW()+設定!$B$30&gt;13701,N($A7692)&lt;=0,N(INDEX($A$2:$A$13701,MIN(13700,MAX(1,ROW()-1+設定!$B$30))))&lt;=0,$A7692&lt;設定!$B$28,$A7692&gt;設定!$B$29),0,IF(AND($C7692&gt;=MAX(INDEX($C$1:$C$13701,MAX(1,ROW()-設定!$B$24)):INDEX($C$1:$C$13701,MAX(1,ROW()-1))),$C7692&gt;MAX(INDEX($C$1:$C$13701,MIN(13701,ROW()+1)):INDEX($C$1:$C$13701,MIN(13701,ROW()+設定!$B$24))),$C7692&gt;=設定!$B$32,$C7692&gt;=MAX(MIN(INDEX($C$1:$C$13701,MAX(1,ROW()-設定!$B$26)):INDEX($C$1:$C$13701,MAX(1,ROW()-1))),MIN(INDEX($C$1:$C$13701,MIN(13701,ROW()+1)):INDEX($C$1:$C$13701,MIN(13701,ROW()+設定!$B$26))))*10^(設定!$B$27/20)),1,0))</f>
        <v>0</v>
      </c>
      <c r="G7692" s="33" t="n">
        <f aca="false">$G7691+IF($F7692=1,1,0)</f>
        <v>4</v>
      </c>
      <c r="H7692" s="0" t="str">
        <f aca="false">IF($F7692=1,$G7692,"")</f>
        <v/>
      </c>
    </row>
    <row r="7693" customFormat="false" ht="15" hidden="false" customHeight="false" outlineLevel="0" collapsed="false">
      <c r="A7693" s="30" t="n">
        <v>1201.71875</v>
      </c>
      <c r="B7693" s="31" t="n">
        <v>13.3341</v>
      </c>
      <c r="C7693" s="32" t="n">
        <f aca="false">IF($A7693="","",IF(設定!$B$21="dB",10^($B7693/20),ABS($B7693)))</f>
        <v>4.64199854506908</v>
      </c>
      <c r="D7693" s="32" t="n">
        <f aca="false">IF($A7693="","",$A7693^2)</f>
        <v>1444127.95410156</v>
      </c>
      <c r="E7693" s="32" t="n">
        <f aca="false">IF($A7693="","",IF($C7693&lt;=0,"",1/$C7693^2))</f>
        <v>0.0464076951918269</v>
      </c>
      <c r="F7693" s="33" t="n">
        <f aca="false">IF(OR(ROW()-設定!$B$30&lt;2,ROW()+設定!$B$30&gt;13701,N($A7693)&lt;=0,N(INDEX($A$2:$A$13701,MIN(13700,MAX(1,ROW()-1+設定!$B$30))))&lt;=0,$A7693&lt;設定!$B$28,$A7693&gt;設定!$B$29),0,IF(AND($C7693&gt;=MAX(INDEX($C$1:$C$13701,MAX(1,ROW()-設定!$B$24)):INDEX($C$1:$C$13701,MAX(1,ROW()-1))),$C7693&gt;MAX(INDEX($C$1:$C$13701,MIN(13701,ROW()+1)):INDEX($C$1:$C$13701,MIN(13701,ROW()+設定!$B$24))),$C7693&gt;=設定!$B$32,$C7693&gt;=MAX(MIN(INDEX($C$1:$C$13701,MAX(1,ROW()-設定!$B$26)):INDEX($C$1:$C$13701,MAX(1,ROW()-1))),MIN(INDEX($C$1:$C$13701,MIN(13701,ROW()+1)):INDEX($C$1:$C$13701,MIN(13701,ROW()+設定!$B$26))))*10^(設定!$B$27/20)),1,0))</f>
        <v>0</v>
      </c>
      <c r="G7693" s="33" t="n">
        <f aca="false">$G7692+IF($F7693=1,1,0)</f>
        <v>4</v>
      </c>
      <c r="H7693" s="0" t="str">
        <f aca="false">IF($F7693=1,$G7693,"")</f>
        <v/>
      </c>
    </row>
    <row r="7694" customFormat="false" ht="15" hidden="false" customHeight="false" outlineLevel="0" collapsed="false">
      <c r="A7694" s="30" t="n">
        <v>1201.875</v>
      </c>
      <c r="B7694" s="31" t="n">
        <v>13.2855</v>
      </c>
      <c r="C7694" s="32" t="n">
        <f aca="false">IF($A7694="","",IF(設定!$B$21="dB",10^($B7694/20),ABS($B7694)))</f>
        <v>4.61609778380776</v>
      </c>
      <c r="D7694" s="32" t="n">
        <f aca="false">IF($A7694="","",$A7694^2)</f>
        <v>1444503.515625</v>
      </c>
      <c r="E7694" s="32" t="n">
        <f aca="false">IF($A7694="","",IF($C7694&lt;=0,"",1/$C7694^2))</f>
        <v>0.0469299401116595</v>
      </c>
      <c r="F7694" s="33" t="n">
        <f aca="false">IF(OR(ROW()-設定!$B$30&lt;2,ROW()+設定!$B$30&gt;13701,N($A7694)&lt;=0,N(INDEX($A$2:$A$13701,MIN(13700,MAX(1,ROW()-1+設定!$B$30))))&lt;=0,$A7694&lt;設定!$B$28,$A7694&gt;設定!$B$29),0,IF(AND($C7694&gt;=MAX(INDEX($C$1:$C$13701,MAX(1,ROW()-設定!$B$24)):INDEX($C$1:$C$13701,MAX(1,ROW()-1))),$C7694&gt;MAX(INDEX($C$1:$C$13701,MIN(13701,ROW()+1)):INDEX($C$1:$C$13701,MIN(13701,ROW()+設定!$B$24))),$C7694&gt;=設定!$B$32,$C7694&gt;=MAX(MIN(INDEX($C$1:$C$13701,MAX(1,ROW()-設定!$B$26)):INDEX($C$1:$C$13701,MAX(1,ROW()-1))),MIN(INDEX($C$1:$C$13701,MIN(13701,ROW()+1)):INDEX($C$1:$C$13701,MIN(13701,ROW()+設定!$B$26))))*10^(設定!$B$27/20)),1,0))</f>
        <v>0</v>
      </c>
      <c r="G7694" s="33" t="n">
        <f aca="false">$G7693+IF($F7694=1,1,0)</f>
        <v>4</v>
      </c>
      <c r="H7694" s="0" t="str">
        <f aca="false">IF($F7694=1,$G7694,"")</f>
        <v/>
      </c>
    </row>
    <row r="7695" customFormat="false" ht="15" hidden="false" customHeight="false" outlineLevel="0" collapsed="false">
      <c r="A7695" s="30" t="n">
        <v>1202.03125</v>
      </c>
      <c r="B7695" s="31" t="n">
        <v>13.389</v>
      </c>
      <c r="C7695" s="32" t="n">
        <f aca="false">IF($A7695="","",IF(設定!$B$21="dB",10^($B7695/20),ABS($B7695)))</f>
        <v>4.67143166231287</v>
      </c>
      <c r="D7695" s="32" t="n">
        <f aca="false">IF($A7695="","",$A7695^2)</f>
        <v>1444879.12597656</v>
      </c>
      <c r="E7695" s="32" t="n">
        <f aca="false">IF($A7695="","",IF($C7695&lt;=0,"",1/$C7695^2))</f>
        <v>0.0458247389928456</v>
      </c>
      <c r="F7695" s="33" t="n">
        <f aca="false">IF(OR(ROW()-設定!$B$30&lt;2,ROW()+設定!$B$30&gt;13701,N($A7695)&lt;=0,N(INDEX($A$2:$A$13701,MIN(13700,MAX(1,ROW()-1+設定!$B$30))))&lt;=0,$A7695&lt;設定!$B$28,$A7695&gt;設定!$B$29),0,IF(AND($C7695&gt;=MAX(INDEX($C$1:$C$13701,MAX(1,ROW()-設定!$B$24)):INDEX($C$1:$C$13701,MAX(1,ROW()-1))),$C7695&gt;MAX(INDEX($C$1:$C$13701,MIN(13701,ROW()+1)):INDEX($C$1:$C$13701,MIN(13701,ROW()+設定!$B$24))),$C7695&gt;=設定!$B$32,$C7695&gt;=MAX(MIN(INDEX($C$1:$C$13701,MAX(1,ROW()-設定!$B$26)):INDEX($C$1:$C$13701,MAX(1,ROW()-1))),MIN(INDEX($C$1:$C$13701,MIN(13701,ROW()+1)):INDEX($C$1:$C$13701,MIN(13701,ROW()+設定!$B$26))))*10^(設定!$B$27/20)),1,0))</f>
        <v>0</v>
      </c>
      <c r="G7695" s="33" t="n">
        <f aca="false">$G7694+IF($F7695=1,1,0)</f>
        <v>4</v>
      </c>
      <c r="H7695" s="0" t="str">
        <f aca="false">IF($F7695=1,$G7695,"")</f>
        <v/>
      </c>
    </row>
    <row r="7696" customFormat="false" ht="15" hidden="false" customHeight="false" outlineLevel="0" collapsed="false">
      <c r="A7696" s="30" t="n">
        <v>1202.1875</v>
      </c>
      <c r="B7696" s="31" t="n">
        <v>13.3253</v>
      </c>
      <c r="C7696" s="32" t="n">
        <f aca="false">IF($A7696="","",IF(設定!$B$21="dB",10^($B7696/20),ABS($B7696)))</f>
        <v>4.63729794412187</v>
      </c>
      <c r="D7696" s="32" t="n">
        <f aca="false">IF($A7696="","",$A7696^2)</f>
        <v>1445254.78515625</v>
      </c>
      <c r="E7696" s="32" t="n">
        <f aca="false">IF($A7696="","",IF($C7696&lt;=0,"",1/$C7696^2))</f>
        <v>0.0465018252734213</v>
      </c>
      <c r="F7696" s="33" t="n">
        <f aca="false">IF(OR(ROW()-設定!$B$30&lt;2,ROW()+設定!$B$30&gt;13701,N($A7696)&lt;=0,N(INDEX($A$2:$A$13701,MIN(13700,MAX(1,ROW()-1+設定!$B$30))))&lt;=0,$A7696&lt;設定!$B$28,$A7696&gt;設定!$B$29),0,IF(AND($C7696&gt;=MAX(INDEX($C$1:$C$13701,MAX(1,ROW()-設定!$B$24)):INDEX($C$1:$C$13701,MAX(1,ROW()-1))),$C7696&gt;MAX(INDEX($C$1:$C$13701,MIN(13701,ROW()+1)):INDEX($C$1:$C$13701,MIN(13701,ROW()+設定!$B$24))),$C7696&gt;=設定!$B$32,$C7696&gt;=MAX(MIN(INDEX($C$1:$C$13701,MAX(1,ROW()-設定!$B$26)):INDEX($C$1:$C$13701,MAX(1,ROW()-1))),MIN(INDEX($C$1:$C$13701,MIN(13701,ROW()+1)):INDEX($C$1:$C$13701,MIN(13701,ROW()+設定!$B$26))))*10^(設定!$B$27/20)),1,0))</f>
        <v>0</v>
      </c>
      <c r="G7696" s="33" t="n">
        <f aca="false">$G7695+IF($F7696=1,1,0)</f>
        <v>4</v>
      </c>
      <c r="H7696" s="0" t="str">
        <f aca="false">IF($F7696=1,$G7696,"")</f>
        <v/>
      </c>
    </row>
    <row r="7697" customFormat="false" ht="15" hidden="false" customHeight="false" outlineLevel="0" collapsed="false">
      <c r="A7697" s="30" t="n">
        <v>1202.34375</v>
      </c>
      <c r="B7697" s="31" t="n">
        <v>13.2291</v>
      </c>
      <c r="C7697" s="32" t="n">
        <f aca="false">IF($A7697="","",IF(設定!$B$21="dB",10^($B7697/20),ABS($B7697)))</f>
        <v>4.58622122595328</v>
      </c>
      <c r="D7697" s="32" t="n">
        <f aca="false">IF($A7697="","",$A7697^2)</f>
        <v>1445630.49316406</v>
      </c>
      <c r="E7697" s="32" t="n">
        <f aca="false">IF($A7697="","",IF($C7697&lt;=0,"",1/$C7697^2))</f>
        <v>0.0475433741132724</v>
      </c>
      <c r="F7697" s="33" t="n">
        <f aca="false">IF(OR(ROW()-設定!$B$30&lt;2,ROW()+設定!$B$30&gt;13701,N($A7697)&lt;=0,N(INDEX($A$2:$A$13701,MIN(13700,MAX(1,ROW()-1+設定!$B$30))))&lt;=0,$A7697&lt;設定!$B$28,$A7697&gt;設定!$B$29),0,IF(AND($C7697&gt;=MAX(INDEX($C$1:$C$13701,MAX(1,ROW()-設定!$B$24)):INDEX($C$1:$C$13701,MAX(1,ROW()-1))),$C7697&gt;MAX(INDEX($C$1:$C$13701,MIN(13701,ROW()+1)):INDEX($C$1:$C$13701,MIN(13701,ROW()+設定!$B$24))),$C7697&gt;=設定!$B$32,$C7697&gt;=MAX(MIN(INDEX($C$1:$C$13701,MAX(1,ROW()-設定!$B$26)):INDEX($C$1:$C$13701,MAX(1,ROW()-1))),MIN(INDEX($C$1:$C$13701,MIN(13701,ROW()+1)):INDEX($C$1:$C$13701,MIN(13701,ROW()+設定!$B$26))))*10^(設定!$B$27/20)),1,0))</f>
        <v>0</v>
      </c>
      <c r="G7697" s="33" t="n">
        <f aca="false">$G7696+IF($F7697=1,1,0)</f>
        <v>4</v>
      </c>
      <c r="H7697" s="0" t="str">
        <f aca="false">IF($F7697=1,$G7697,"")</f>
        <v/>
      </c>
    </row>
    <row r="7698" customFormat="false" ht="15" hidden="false" customHeight="false" outlineLevel="0" collapsed="false">
      <c r="A7698" s="30" t="n">
        <v>1202.5</v>
      </c>
      <c r="B7698" s="31" t="n">
        <v>13.0662</v>
      </c>
      <c r="C7698" s="32" t="n">
        <f aca="false">IF($A7698="","",IF(設定!$B$21="dB",10^($B7698/20),ABS($B7698)))</f>
        <v>4.50101022985357</v>
      </c>
      <c r="D7698" s="32" t="n">
        <f aca="false">IF($A7698="","",$A7698^2)</f>
        <v>1446006.25</v>
      </c>
      <c r="E7698" s="32" t="n">
        <f aca="false">IF($A7698="","",IF($C7698&lt;=0,"",1/$C7698^2))</f>
        <v>0.0493605511162195</v>
      </c>
      <c r="F7698" s="33" t="n">
        <f aca="false">IF(OR(ROW()-設定!$B$30&lt;2,ROW()+設定!$B$30&gt;13701,N($A7698)&lt;=0,N(INDEX($A$2:$A$13701,MIN(13700,MAX(1,ROW()-1+設定!$B$30))))&lt;=0,$A7698&lt;設定!$B$28,$A7698&gt;設定!$B$29),0,IF(AND($C7698&gt;=MAX(INDEX($C$1:$C$13701,MAX(1,ROW()-設定!$B$24)):INDEX($C$1:$C$13701,MAX(1,ROW()-1))),$C7698&gt;MAX(INDEX($C$1:$C$13701,MIN(13701,ROW()+1)):INDEX($C$1:$C$13701,MIN(13701,ROW()+設定!$B$24))),$C7698&gt;=設定!$B$32,$C7698&gt;=MAX(MIN(INDEX($C$1:$C$13701,MAX(1,ROW()-設定!$B$26)):INDEX($C$1:$C$13701,MAX(1,ROW()-1))),MIN(INDEX($C$1:$C$13701,MIN(13701,ROW()+1)):INDEX($C$1:$C$13701,MIN(13701,ROW()+設定!$B$26))))*10^(設定!$B$27/20)),1,0))</f>
        <v>0</v>
      </c>
      <c r="G7698" s="33" t="n">
        <f aca="false">$G7697+IF($F7698=1,1,0)</f>
        <v>4</v>
      </c>
      <c r="H7698" s="0" t="str">
        <f aca="false">IF($F7698=1,$G7698,"")</f>
        <v/>
      </c>
    </row>
    <row r="7699" customFormat="false" ht="15" hidden="false" customHeight="false" outlineLevel="0" collapsed="false">
      <c r="A7699" s="30" t="n">
        <v>1202.65625</v>
      </c>
      <c r="B7699" s="31" t="n">
        <v>12.9653</v>
      </c>
      <c r="C7699" s="32" t="n">
        <f aca="false">IF($A7699="","",IF(設定!$B$21="dB",10^($B7699/20),ABS($B7699)))</f>
        <v>4.44902657611806</v>
      </c>
      <c r="D7699" s="32" t="n">
        <f aca="false">IF($A7699="","",$A7699^2)</f>
        <v>1446382.05566406</v>
      </c>
      <c r="E7699" s="32" t="n">
        <f aca="false">IF($A7699="","",IF($C7699&lt;=0,"",1/$C7699^2))</f>
        <v>0.0505207745220086</v>
      </c>
      <c r="F7699" s="33" t="n">
        <f aca="false">IF(OR(ROW()-設定!$B$30&lt;2,ROW()+設定!$B$30&gt;13701,N($A7699)&lt;=0,N(INDEX($A$2:$A$13701,MIN(13700,MAX(1,ROW()-1+設定!$B$30))))&lt;=0,$A7699&lt;設定!$B$28,$A7699&gt;設定!$B$29),0,IF(AND($C7699&gt;=MAX(INDEX($C$1:$C$13701,MAX(1,ROW()-設定!$B$24)):INDEX($C$1:$C$13701,MAX(1,ROW()-1))),$C7699&gt;MAX(INDEX($C$1:$C$13701,MIN(13701,ROW()+1)):INDEX($C$1:$C$13701,MIN(13701,ROW()+設定!$B$24))),$C7699&gt;=設定!$B$32,$C7699&gt;=MAX(MIN(INDEX($C$1:$C$13701,MAX(1,ROW()-設定!$B$26)):INDEX($C$1:$C$13701,MAX(1,ROW()-1))),MIN(INDEX($C$1:$C$13701,MIN(13701,ROW()+1)):INDEX($C$1:$C$13701,MIN(13701,ROW()+設定!$B$26))))*10^(設定!$B$27/20)),1,0))</f>
        <v>0</v>
      </c>
      <c r="G7699" s="33" t="n">
        <f aca="false">$G7698+IF($F7699=1,1,0)</f>
        <v>4</v>
      </c>
      <c r="H7699" s="0" t="str">
        <f aca="false">IF($F7699=1,$G7699,"")</f>
        <v/>
      </c>
    </row>
    <row r="7700" customFormat="false" ht="15" hidden="false" customHeight="false" outlineLevel="0" collapsed="false">
      <c r="A7700" s="30" t="n">
        <v>1202.8125</v>
      </c>
      <c r="B7700" s="31" t="n">
        <v>13.0801</v>
      </c>
      <c r="C7700" s="32" t="n">
        <f aca="false">IF($A7700="","",IF(設定!$B$21="dB",10^($B7700/20),ABS($B7700)))</f>
        <v>4.50821894790455</v>
      </c>
      <c r="D7700" s="32" t="n">
        <f aca="false">IF($A7700="","",$A7700^2)</f>
        <v>1446757.91015625</v>
      </c>
      <c r="E7700" s="32" t="n">
        <f aca="false">IF($A7700="","",IF($C7700&lt;=0,"",1/$C7700^2))</f>
        <v>0.0492028206182887</v>
      </c>
      <c r="F7700" s="33" t="n">
        <f aca="false">IF(OR(ROW()-設定!$B$30&lt;2,ROW()+設定!$B$30&gt;13701,N($A7700)&lt;=0,N(INDEX($A$2:$A$13701,MIN(13700,MAX(1,ROW()-1+設定!$B$30))))&lt;=0,$A7700&lt;設定!$B$28,$A7700&gt;設定!$B$29),0,IF(AND($C7700&gt;=MAX(INDEX($C$1:$C$13701,MAX(1,ROW()-設定!$B$24)):INDEX($C$1:$C$13701,MAX(1,ROW()-1))),$C7700&gt;MAX(INDEX($C$1:$C$13701,MIN(13701,ROW()+1)):INDEX($C$1:$C$13701,MIN(13701,ROW()+設定!$B$24))),$C7700&gt;=設定!$B$32,$C7700&gt;=MAX(MIN(INDEX($C$1:$C$13701,MAX(1,ROW()-設定!$B$26)):INDEX($C$1:$C$13701,MAX(1,ROW()-1))),MIN(INDEX($C$1:$C$13701,MIN(13701,ROW()+1)):INDEX($C$1:$C$13701,MIN(13701,ROW()+設定!$B$26))))*10^(設定!$B$27/20)),1,0))</f>
        <v>0</v>
      </c>
      <c r="G7700" s="33" t="n">
        <f aca="false">$G7699+IF($F7700=1,1,0)</f>
        <v>4</v>
      </c>
      <c r="H7700" s="0" t="str">
        <f aca="false">IF($F7700=1,$G7700,"")</f>
        <v/>
      </c>
    </row>
    <row r="7701" customFormat="false" ht="15" hidden="false" customHeight="false" outlineLevel="0" collapsed="false">
      <c r="A7701" s="30" t="n">
        <v>1202.96875</v>
      </c>
      <c r="B7701" s="31" t="n">
        <v>13.0219</v>
      </c>
      <c r="C7701" s="32" t="n">
        <f aca="false">IF($A7701="","",IF(設定!$B$21="dB",10^($B7701/20),ABS($B7701)))</f>
        <v>4.47811250196714</v>
      </c>
      <c r="D7701" s="32" t="n">
        <f aca="false">IF($A7701="","",$A7701^2)</f>
        <v>1447133.81347656</v>
      </c>
      <c r="E7701" s="32" t="n">
        <f aca="false">IF($A7701="","",IF($C7701&lt;=0,"",1/$C7701^2))</f>
        <v>0.0498666277638977</v>
      </c>
      <c r="F7701" s="33" t="n">
        <f aca="false">IF(OR(ROW()-設定!$B$30&lt;2,ROW()+設定!$B$30&gt;13701,N($A7701)&lt;=0,N(INDEX($A$2:$A$13701,MIN(13700,MAX(1,ROW()-1+設定!$B$30))))&lt;=0,$A7701&lt;設定!$B$28,$A7701&gt;設定!$B$29),0,IF(AND($C7701&gt;=MAX(INDEX($C$1:$C$13701,MAX(1,ROW()-設定!$B$24)):INDEX($C$1:$C$13701,MAX(1,ROW()-1))),$C7701&gt;MAX(INDEX($C$1:$C$13701,MIN(13701,ROW()+1)):INDEX($C$1:$C$13701,MIN(13701,ROW()+設定!$B$24))),$C7701&gt;=設定!$B$32,$C7701&gt;=MAX(MIN(INDEX($C$1:$C$13701,MAX(1,ROW()-設定!$B$26)):INDEX($C$1:$C$13701,MAX(1,ROW()-1))),MIN(INDEX($C$1:$C$13701,MIN(13701,ROW()+1)):INDEX($C$1:$C$13701,MIN(13701,ROW()+設定!$B$26))))*10^(設定!$B$27/20)),1,0))</f>
        <v>0</v>
      </c>
      <c r="G7701" s="33" t="n">
        <f aca="false">$G7700+IF($F7701=1,1,0)</f>
        <v>4</v>
      </c>
      <c r="H7701" s="0" t="str">
        <f aca="false">IF($F7701=1,$G7701,"")</f>
        <v/>
      </c>
    </row>
    <row r="7702" customFormat="false" ht="15" hidden="false" customHeight="false" outlineLevel="0" collapsed="false">
      <c r="A7702" s="30" t="n">
        <v>1203.125</v>
      </c>
      <c r="B7702" s="31" t="n">
        <v>12.9678</v>
      </c>
      <c r="C7702" s="32" t="n">
        <f aca="false">IF($A7702="","",IF(設定!$B$21="dB",10^($B7702/20),ABS($B7702)))</f>
        <v>4.45030729320328</v>
      </c>
      <c r="D7702" s="32" t="n">
        <f aca="false">IF($A7702="","",$A7702^2)</f>
        <v>1447509.765625</v>
      </c>
      <c r="E7702" s="32" t="n">
        <f aca="false">IF($A7702="","",IF($C7702&lt;=0,"",1/$C7702^2))</f>
        <v>0.0504917007953274</v>
      </c>
      <c r="F7702" s="33" t="n">
        <f aca="false">IF(OR(ROW()-設定!$B$30&lt;2,ROW()+設定!$B$30&gt;13701,N($A7702)&lt;=0,N(INDEX($A$2:$A$13701,MIN(13700,MAX(1,ROW()-1+設定!$B$30))))&lt;=0,$A7702&lt;設定!$B$28,$A7702&gt;設定!$B$29),0,IF(AND($C7702&gt;=MAX(INDEX($C$1:$C$13701,MAX(1,ROW()-設定!$B$24)):INDEX($C$1:$C$13701,MAX(1,ROW()-1))),$C7702&gt;MAX(INDEX($C$1:$C$13701,MIN(13701,ROW()+1)):INDEX($C$1:$C$13701,MIN(13701,ROW()+設定!$B$24))),$C7702&gt;=設定!$B$32,$C7702&gt;=MAX(MIN(INDEX($C$1:$C$13701,MAX(1,ROW()-設定!$B$26)):INDEX($C$1:$C$13701,MAX(1,ROW()-1))),MIN(INDEX($C$1:$C$13701,MIN(13701,ROW()+1)):INDEX($C$1:$C$13701,MIN(13701,ROW()+設定!$B$26))))*10^(設定!$B$27/20)),1,0))</f>
        <v>0</v>
      </c>
      <c r="G7702" s="33" t="n">
        <f aca="false">$G7701+IF($F7702=1,1,0)</f>
        <v>4</v>
      </c>
      <c r="H7702" s="0" t="str">
        <f aca="false">IF($F7702=1,$G7702,"")</f>
        <v/>
      </c>
    </row>
    <row r="7703" customFormat="false" ht="15" hidden="false" customHeight="false" outlineLevel="0" collapsed="false">
      <c r="A7703" s="30" t="n">
        <v>1203.28125</v>
      </c>
      <c r="B7703" s="31" t="n">
        <v>12.9778</v>
      </c>
      <c r="C7703" s="32" t="n">
        <f aca="false">IF($A7703="","",IF(設定!$B$21="dB",10^($B7703/20),ABS($B7703)))</f>
        <v>4.45543384933624</v>
      </c>
      <c r="D7703" s="32" t="n">
        <f aca="false">IF($A7703="","",$A7703^2)</f>
        <v>1447885.76660156</v>
      </c>
      <c r="E7703" s="32" t="n">
        <f aca="false">IF($A7703="","",IF($C7703&lt;=0,"",1/$C7703^2))</f>
        <v>0.0503755731060075</v>
      </c>
      <c r="F7703" s="33" t="n">
        <f aca="false">IF(OR(ROW()-設定!$B$30&lt;2,ROW()+設定!$B$30&gt;13701,N($A7703)&lt;=0,N(INDEX($A$2:$A$13701,MIN(13700,MAX(1,ROW()-1+設定!$B$30))))&lt;=0,$A7703&lt;設定!$B$28,$A7703&gt;設定!$B$29),0,IF(AND($C7703&gt;=MAX(INDEX($C$1:$C$13701,MAX(1,ROW()-設定!$B$24)):INDEX($C$1:$C$13701,MAX(1,ROW()-1))),$C7703&gt;MAX(INDEX($C$1:$C$13701,MIN(13701,ROW()+1)):INDEX($C$1:$C$13701,MIN(13701,ROW()+設定!$B$24))),$C7703&gt;=設定!$B$32,$C7703&gt;=MAX(MIN(INDEX($C$1:$C$13701,MAX(1,ROW()-設定!$B$26)):INDEX($C$1:$C$13701,MAX(1,ROW()-1))),MIN(INDEX($C$1:$C$13701,MIN(13701,ROW()+1)):INDEX($C$1:$C$13701,MIN(13701,ROW()+設定!$B$26))))*10^(設定!$B$27/20)),1,0))</f>
        <v>0</v>
      </c>
      <c r="G7703" s="33" t="n">
        <f aca="false">$G7702+IF($F7703=1,1,0)</f>
        <v>4</v>
      </c>
      <c r="H7703" s="0" t="str">
        <f aca="false">IF($F7703=1,$G7703,"")</f>
        <v/>
      </c>
    </row>
    <row r="7704" customFormat="false" ht="15" hidden="false" customHeight="false" outlineLevel="0" collapsed="false">
      <c r="A7704" s="30" t="n">
        <v>1203.4375</v>
      </c>
      <c r="B7704" s="31" t="n">
        <v>12.8166</v>
      </c>
      <c r="C7704" s="32" t="n">
        <f aca="false">IF($A7704="","",IF(設定!$B$21="dB",10^($B7704/20),ABS($B7704)))</f>
        <v>4.37350875254387</v>
      </c>
      <c r="D7704" s="32" t="n">
        <f aca="false">IF($A7704="","",$A7704^2)</f>
        <v>1448261.81640625</v>
      </c>
      <c r="E7704" s="32" t="n">
        <f aca="false">IF($A7704="","",IF($C7704&lt;=0,"",1/$C7704^2))</f>
        <v>0.052280532209939</v>
      </c>
      <c r="F7704" s="33" t="n">
        <f aca="false">IF(OR(ROW()-設定!$B$30&lt;2,ROW()+設定!$B$30&gt;13701,N($A7704)&lt;=0,N(INDEX($A$2:$A$13701,MIN(13700,MAX(1,ROW()-1+設定!$B$30))))&lt;=0,$A7704&lt;設定!$B$28,$A7704&gt;設定!$B$29),0,IF(AND($C7704&gt;=MAX(INDEX($C$1:$C$13701,MAX(1,ROW()-設定!$B$24)):INDEX($C$1:$C$13701,MAX(1,ROW()-1))),$C7704&gt;MAX(INDEX($C$1:$C$13701,MIN(13701,ROW()+1)):INDEX($C$1:$C$13701,MIN(13701,ROW()+設定!$B$24))),$C7704&gt;=設定!$B$32,$C7704&gt;=MAX(MIN(INDEX($C$1:$C$13701,MAX(1,ROW()-設定!$B$26)):INDEX($C$1:$C$13701,MAX(1,ROW()-1))),MIN(INDEX($C$1:$C$13701,MIN(13701,ROW()+1)):INDEX($C$1:$C$13701,MIN(13701,ROW()+設定!$B$26))))*10^(設定!$B$27/20)),1,0))</f>
        <v>0</v>
      </c>
      <c r="G7704" s="33" t="n">
        <f aca="false">$G7703+IF($F7704=1,1,0)</f>
        <v>4</v>
      </c>
      <c r="H7704" s="0" t="str">
        <f aca="false">IF($F7704=1,$G7704,"")</f>
        <v/>
      </c>
    </row>
    <row r="7705" customFormat="false" ht="15" hidden="false" customHeight="false" outlineLevel="0" collapsed="false">
      <c r="A7705" s="30" t="n">
        <v>1203.59375</v>
      </c>
      <c r="B7705" s="31" t="n">
        <v>13.1</v>
      </c>
      <c r="C7705" s="32" t="n">
        <f aca="false">IF($A7705="","",IF(設定!$B$21="dB",10^($B7705/20),ABS($B7705)))</f>
        <v>4.51855944374922</v>
      </c>
      <c r="D7705" s="32" t="n">
        <f aca="false">IF($A7705="","",$A7705^2)</f>
        <v>1448637.91503906</v>
      </c>
      <c r="E7705" s="32" t="n">
        <f aca="false">IF($A7705="","",IF($C7705&lt;=0,"",1/$C7705^2))</f>
        <v>0.0489778819368446</v>
      </c>
      <c r="F7705" s="33" t="n">
        <f aca="false">IF(OR(ROW()-設定!$B$30&lt;2,ROW()+設定!$B$30&gt;13701,N($A7705)&lt;=0,N(INDEX($A$2:$A$13701,MIN(13700,MAX(1,ROW()-1+設定!$B$30))))&lt;=0,$A7705&lt;設定!$B$28,$A7705&gt;設定!$B$29),0,IF(AND($C7705&gt;=MAX(INDEX($C$1:$C$13701,MAX(1,ROW()-設定!$B$24)):INDEX($C$1:$C$13701,MAX(1,ROW()-1))),$C7705&gt;MAX(INDEX($C$1:$C$13701,MIN(13701,ROW()+1)):INDEX($C$1:$C$13701,MIN(13701,ROW()+設定!$B$24))),$C7705&gt;=設定!$B$32,$C7705&gt;=MAX(MIN(INDEX($C$1:$C$13701,MAX(1,ROW()-設定!$B$26)):INDEX($C$1:$C$13701,MAX(1,ROW()-1))),MIN(INDEX($C$1:$C$13701,MIN(13701,ROW()+1)):INDEX($C$1:$C$13701,MIN(13701,ROW()+設定!$B$26))))*10^(設定!$B$27/20)),1,0))</f>
        <v>0</v>
      </c>
      <c r="G7705" s="33" t="n">
        <f aca="false">$G7704+IF($F7705=1,1,0)</f>
        <v>4</v>
      </c>
      <c r="H7705" s="0" t="str">
        <f aca="false">IF($F7705=1,$G7705,"")</f>
        <v/>
      </c>
    </row>
    <row r="7706" customFormat="false" ht="15" hidden="false" customHeight="false" outlineLevel="0" collapsed="false">
      <c r="A7706" s="30" t="n">
        <v>1203.75</v>
      </c>
      <c r="B7706" s="31" t="n">
        <v>12.8169</v>
      </c>
      <c r="C7706" s="32" t="n">
        <f aca="false">IF($A7706="","",IF(設定!$B$21="dB",10^($B7706/20),ABS($B7706)))</f>
        <v>4.3736598107934</v>
      </c>
      <c r="D7706" s="32" t="n">
        <f aca="false">IF($A7706="","",$A7706^2)</f>
        <v>1449014.0625</v>
      </c>
      <c r="E7706" s="32" t="n">
        <f aca="false">IF($A7706="","",IF($C7706&lt;=0,"",1/$C7706^2))</f>
        <v>0.0522769209234463</v>
      </c>
      <c r="F7706" s="33" t="n">
        <f aca="false">IF(OR(ROW()-設定!$B$30&lt;2,ROW()+設定!$B$30&gt;13701,N($A7706)&lt;=0,N(INDEX($A$2:$A$13701,MIN(13700,MAX(1,ROW()-1+設定!$B$30))))&lt;=0,$A7706&lt;設定!$B$28,$A7706&gt;設定!$B$29),0,IF(AND($C7706&gt;=MAX(INDEX($C$1:$C$13701,MAX(1,ROW()-設定!$B$24)):INDEX($C$1:$C$13701,MAX(1,ROW()-1))),$C7706&gt;MAX(INDEX($C$1:$C$13701,MIN(13701,ROW()+1)):INDEX($C$1:$C$13701,MIN(13701,ROW()+設定!$B$24))),$C7706&gt;=設定!$B$32,$C7706&gt;=MAX(MIN(INDEX($C$1:$C$13701,MAX(1,ROW()-設定!$B$26)):INDEX($C$1:$C$13701,MAX(1,ROW()-1))),MIN(INDEX($C$1:$C$13701,MIN(13701,ROW()+1)):INDEX($C$1:$C$13701,MIN(13701,ROW()+設定!$B$26))))*10^(設定!$B$27/20)),1,0))</f>
        <v>0</v>
      </c>
      <c r="G7706" s="33" t="n">
        <f aca="false">$G7705+IF($F7706=1,1,0)</f>
        <v>4</v>
      </c>
      <c r="H7706" s="0" t="str">
        <f aca="false">IF($F7706=1,$G7706,"")</f>
        <v/>
      </c>
    </row>
    <row r="7707" customFormat="false" ht="15" hidden="false" customHeight="false" outlineLevel="0" collapsed="false">
      <c r="A7707" s="30" t="n">
        <v>1203.90625</v>
      </c>
      <c r="B7707" s="31" t="n">
        <v>12.838</v>
      </c>
      <c r="C7707" s="32" t="n">
        <f aca="false">IF($A7707="","",IF(設定!$B$21="dB",10^($B7707/20),ABS($B7707)))</f>
        <v>4.38429733974567</v>
      </c>
      <c r="D7707" s="32" t="n">
        <f aca="false">IF($A7707="","",$A7707^2)</f>
        <v>1449390.25878906</v>
      </c>
      <c r="E7707" s="32" t="n">
        <f aca="false">IF($A7707="","",IF($C7707&lt;=0,"",1/$C7707^2))</f>
        <v>0.0520235518687304</v>
      </c>
      <c r="F7707" s="33" t="n">
        <f aca="false">IF(OR(ROW()-設定!$B$30&lt;2,ROW()+設定!$B$30&gt;13701,N($A7707)&lt;=0,N(INDEX($A$2:$A$13701,MIN(13700,MAX(1,ROW()-1+設定!$B$30))))&lt;=0,$A7707&lt;設定!$B$28,$A7707&gt;設定!$B$29),0,IF(AND($C7707&gt;=MAX(INDEX($C$1:$C$13701,MAX(1,ROW()-設定!$B$24)):INDEX($C$1:$C$13701,MAX(1,ROW()-1))),$C7707&gt;MAX(INDEX($C$1:$C$13701,MIN(13701,ROW()+1)):INDEX($C$1:$C$13701,MIN(13701,ROW()+設定!$B$24))),$C7707&gt;=設定!$B$32,$C7707&gt;=MAX(MIN(INDEX($C$1:$C$13701,MAX(1,ROW()-設定!$B$26)):INDEX($C$1:$C$13701,MAX(1,ROW()-1))),MIN(INDEX($C$1:$C$13701,MIN(13701,ROW()+1)):INDEX($C$1:$C$13701,MIN(13701,ROW()+設定!$B$26))))*10^(設定!$B$27/20)),1,0))</f>
        <v>0</v>
      </c>
      <c r="G7707" s="33" t="n">
        <f aca="false">$G7706+IF($F7707=1,1,0)</f>
        <v>4</v>
      </c>
      <c r="H7707" s="0" t="str">
        <f aca="false">IF($F7707=1,$G7707,"")</f>
        <v/>
      </c>
    </row>
    <row r="7708" customFormat="false" ht="15" hidden="false" customHeight="false" outlineLevel="0" collapsed="false">
      <c r="A7708" s="30" t="n">
        <v>1204.0625</v>
      </c>
      <c r="B7708" s="31" t="n">
        <v>12.9342</v>
      </c>
      <c r="C7708" s="32" t="n">
        <f aca="false">IF($A7708="","",IF(設定!$B$21="dB",10^($B7708/20),ABS($B7708)))</f>
        <v>4.43312523280984</v>
      </c>
      <c r="D7708" s="32" t="n">
        <f aca="false">IF($A7708="","",$A7708^2)</f>
        <v>1449766.50390625</v>
      </c>
      <c r="E7708" s="32" t="n">
        <f aca="false">IF($A7708="","",IF($C7708&lt;=0,"",1/$C7708^2))</f>
        <v>0.0508838542535652</v>
      </c>
      <c r="F7708" s="33" t="n">
        <f aca="false">IF(OR(ROW()-設定!$B$30&lt;2,ROW()+設定!$B$30&gt;13701,N($A7708)&lt;=0,N(INDEX($A$2:$A$13701,MIN(13700,MAX(1,ROW()-1+設定!$B$30))))&lt;=0,$A7708&lt;設定!$B$28,$A7708&gt;設定!$B$29),0,IF(AND($C7708&gt;=MAX(INDEX($C$1:$C$13701,MAX(1,ROW()-設定!$B$24)):INDEX($C$1:$C$13701,MAX(1,ROW()-1))),$C7708&gt;MAX(INDEX($C$1:$C$13701,MIN(13701,ROW()+1)):INDEX($C$1:$C$13701,MIN(13701,ROW()+設定!$B$24))),$C7708&gt;=設定!$B$32,$C7708&gt;=MAX(MIN(INDEX($C$1:$C$13701,MAX(1,ROW()-設定!$B$26)):INDEX($C$1:$C$13701,MAX(1,ROW()-1))),MIN(INDEX($C$1:$C$13701,MIN(13701,ROW()+1)):INDEX($C$1:$C$13701,MIN(13701,ROW()+設定!$B$26))))*10^(設定!$B$27/20)),1,0))</f>
        <v>0</v>
      </c>
      <c r="G7708" s="33" t="n">
        <f aca="false">$G7707+IF($F7708=1,1,0)</f>
        <v>4</v>
      </c>
      <c r="H7708" s="0" t="str">
        <f aca="false">IF($F7708=1,$G7708,"")</f>
        <v/>
      </c>
    </row>
    <row r="7709" customFormat="false" ht="15" hidden="false" customHeight="false" outlineLevel="0" collapsed="false">
      <c r="A7709" s="30" t="n">
        <v>1204.21875</v>
      </c>
      <c r="B7709" s="31" t="n">
        <v>12.6918</v>
      </c>
      <c r="C7709" s="32" t="n">
        <f aca="false">IF($A7709="","",IF(設定!$B$21="dB",10^($B7709/20),ABS($B7709)))</f>
        <v>4.3111188921136</v>
      </c>
      <c r="D7709" s="32" t="n">
        <f aca="false">IF($A7709="","",$A7709^2)</f>
        <v>1450142.79785156</v>
      </c>
      <c r="E7709" s="32" t="n">
        <f aca="false">IF($A7709="","",IF($C7709&lt;=0,"",1/$C7709^2))</f>
        <v>0.0538046734586395</v>
      </c>
      <c r="F7709" s="33" t="n">
        <f aca="false">IF(OR(ROW()-設定!$B$30&lt;2,ROW()+設定!$B$30&gt;13701,N($A7709)&lt;=0,N(INDEX($A$2:$A$13701,MIN(13700,MAX(1,ROW()-1+設定!$B$30))))&lt;=0,$A7709&lt;設定!$B$28,$A7709&gt;設定!$B$29),0,IF(AND($C7709&gt;=MAX(INDEX($C$1:$C$13701,MAX(1,ROW()-設定!$B$24)):INDEX($C$1:$C$13701,MAX(1,ROW()-1))),$C7709&gt;MAX(INDEX($C$1:$C$13701,MIN(13701,ROW()+1)):INDEX($C$1:$C$13701,MIN(13701,ROW()+設定!$B$24))),$C7709&gt;=設定!$B$32,$C7709&gt;=MAX(MIN(INDEX($C$1:$C$13701,MAX(1,ROW()-設定!$B$26)):INDEX($C$1:$C$13701,MAX(1,ROW()-1))),MIN(INDEX($C$1:$C$13701,MIN(13701,ROW()+1)):INDEX($C$1:$C$13701,MIN(13701,ROW()+設定!$B$26))))*10^(設定!$B$27/20)),1,0))</f>
        <v>0</v>
      </c>
      <c r="G7709" s="33" t="n">
        <f aca="false">$G7708+IF($F7709=1,1,0)</f>
        <v>4</v>
      </c>
      <c r="H7709" s="0" t="str">
        <f aca="false">IF($F7709=1,$G7709,"")</f>
        <v/>
      </c>
    </row>
    <row r="7710" customFormat="false" ht="15" hidden="false" customHeight="false" outlineLevel="0" collapsed="false">
      <c r="A7710" s="30" t="n">
        <v>1204.375</v>
      </c>
      <c r="B7710" s="31" t="n">
        <v>12.9176</v>
      </c>
      <c r="C7710" s="32" t="n">
        <f aca="false">IF($A7710="","",IF(設定!$B$21="dB",10^($B7710/20),ABS($B7710)))</f>
        <v>4.42466097569667</v>
      </c>
      <c r="D7710" s="32" t="n">
        <f aca="false">IF($A7710="","",$A7710^2)</f>
        <v>1450519.140625</v>
      </c>
      <c r="E7710" s="32" t="n">
        <f aca="false">IF($A7710="","",IF($C7710&lt;=0,"",1/$C7710^2))</f>
        <v>0.051078719342984</v>
      </c>
      <c r="F7710" s="33" t="n">
        <f aca="false">IF(OR(ROW()-設定!$B$30&lt;2,ROW()+設定!$B$30&gt;13701,N($A7710)&lt;=0,N(INDEX($A$2:$A$13701,MIN(13700,MAX(1,ROW()-1+設定!$B$30))))&lt;=0,$A7710&lt;設定!$B$28,$A7710&gt;設定!$B$29),0,IF(AND($C7710&gt;=MAX(INDEX($C$1:$C$13701,MAX(1,ROW()-設定!$B$24)):INDEX($C$1:$C$13701,MAX(1,ROW()-1))),$C7710&gt;MAX(INDEX($C$1:$C$13701,MIN(13701,ROW()+1)):INDEX($C$1:$C$13701,MIN(13701,ROW()+設定!$B$24))),$C7710&gt;=設定!$B$32,$C7710&gt;=MAX(MIN(INDEX($C$1:$C$13701,MAX(1,ROW()-設定!$B$26)):INDEX($C$1:$C$13701,MAX(1,ROW()-1))),MIN(INDEX($C$1:$C$13701,MIN(13701,ROW()+1)):INDEX($C$1:$C$13701,MIN(13701,ROW()+設定!$B$26))))*10^(設定!$B$27/20)),1,0))</f>
        <v>0</v>
      </c>
      <c r="G7710" s="33" t="n">
        <f aca="false">$G7709+IF($F7710=1,1,0)</f>
        <v>4</v>
      </c>
      <c r="H7710" s="0" t="str">
        <f aca="false">IF($F7710=1,$G7710,"")</f>
        <v/>
      </c>
    </row>
    <row r="7711" customFormat="false" ht="15" hidden="false" customHeight="false" outlineLevel="0" collapsed="false">
      <c r="A7711" s="30" t="n">
        <v>1204.53125</v>
      </c>
      <c r="B7711" s="31" t="n">
        <v>12.8942</v>
      </c>
      <c r="C7711" s="32" t="n">
        <f aca="false">IF($A7711="","",IF(設定!$B$21="dB",10^($B7711/20),ABS($B7711)))</f>
        <v>4.41275687253667</v>
      </c>
      <c r="D7711" s="32" t="n">
        <f aca="false">IF($A7711="","",$A7711^2)</f>
        <v>1450895.53222656</v>
      </c>
      <c r="E7711" s="32" t="n">
        <f aca="false">IF($A7711="","",IF($C7711&lt;=0,"",1/$C7711^2))</f>
        <v>0.051354676760116</v>
      </c>
      <c r="F7711" s="33" t="n">
        <f aca="false">IF(OR(ROW()-設定!$B$30&lt;2,ROW()+設定!$B$30&gt;13701,N($A7711)&lt;=0,N(INDEX($A$2:$A$13701,MIN(13700,MAX(1,ROW()-1+設定!$B$30))))&lt;=0,$A7711&lt;設定!$B$28,$A7711&gt;設定!$B$29),0,IF(AND($C7711&gt;=MAX(INDEX($C$1:$C$13701,MAX(1,ROW()-設定!$B$24)):INDEX($C$1:$C$13701,MAX(1,ROW()-1))),$C7711&gt;MAX(INDEX($C$1:$C$13701,MIN(13701,ROW()+1)):INDEX($C$1:$C$13701,MIN(13701,ROW()+設定!$B$24))),$C7711&gt;=設定!$B$32,$C7711&gt;=MAX(MIN(INDEX($C$1:$C$13701,MAX(1,ROW()-設定!$B$26)):INDEX($C$1:$C$13701,MAX(1,ROW()-1))),MIN(INDEX($C$1:$C$13701,MIN(13701,ROW()+1)):INDEX($C$1:$C$13701,MIN(13701,ROW()+設定!$B$26))))*10^(設定!$B$27/20)),1,0))</f>
        <v>0</v>
      </c>
      <c r="G7711" s="33" t="n">
        <f aca="false">$G7710+IF($F7711=1,1,0)</f>
        <v>4</v>
      </c>
      <c r="H7711" s="0" t="str">
        <f aca="false">IF($F7711=1,$G7711,"")</f>
        <v/>
      </c>
    </row>
    <row r="7712" customFormat="false" ht="15" hidden="false" customHeight="false" outlineLevel="0" collapsed="false">
      <c r="A7712" s="30" t="n">
        <v>1204.6875</v>
      </c>
      <c r="B7712" s="31" t="n">
        <v>12.7461</v>
      </c>
      <c r="C7712" s="32" t="n">
        <f aca="false">IF($A7712="","",IF(設定!$B$21="dB",10^($B7712/20),ABS($B7712)))</f>
        <v>4.33815435002607</v>
      </c>
      <c r="D7712" s="32" t="n">
        <f aca="false">IF($A7712="","",$A7712^2)</f>
        <v>1451271.97265625</v>
      </c>
      <c r="E7712" s="32" t="n">
        <f aca="false">IF($A7712="","",IF($C7712&lt;=0,"",1/$C7712^2))</f>
        <v>0.0531361396929532</v>
      </c>
      <c r="F7712" s="33" t="n">
        <f aca="false">IF(OR(ROW()-設定!$B$30&lt;2,ROW()+設定!$B$30&gt;13701,N($A7712)&lt;=0,N(INDEX($A$2:$A$13701,MIN(13700,MAX(1,ROW()-1+設定!$B$30))))&lt;=0,$A7712&lt;設定!$B$28,$A7712&gt;設定!$B$29),0,IF(AND($C7712&gt;=MAX(INDEX($C$1:$C$13701,MAX(1,ROW()-設定!$B$24)):INDEX($C$1:$C$13701,MAX(1,ROW()-1))),$C7712&gt;MAX(INDEX($C$1:$C$13701,MIN(13701,ROW()+1)):INDEX($C$1:$C$13701,MIN(13701,ROW()+設定!$B$24))),$C7712&gt;=設定!$B$32,$C7712&gt;=MAX(MIN(INDEX($C$1:$C$13701,MAX(1,ROW()-設定!$B$26)):INDEX($C$1:$C$13701,MAX(1,ROW()-1))),MIN(INDEX($C$1:$C$13701,MIN(13701,ROW()+1)):INDEX($C$1:$C$13701,MIN(13701,ROW()+設定!$B$26))))*10^(設定!$B$27/20)),1,0))</f>
        <v>0</v>
      </c>
      <c r="G7712" s="33" t="n">
        <f aca="false">$G7711+IF($F7712=1,1,0)</f>
        <v>4</v>
      </c>
      <c r="H7712" s="0" t="str">
        <f aca="false">IF($F7712=1,$G7712,"")</f>
        <v/>
      </c>
    </row>
    <row r="7713" customFormat="false" ht="15" hidden="false" customHeight="false" outlineLevel="0" collapsed="false">
      <c r="A7713" s="30" t="n">
        <v>1204.84375</v>
      </c>
      <c r="B7713" s="31" t="n">
        <v>12.6444</v>
      </c>
      <c r="C7713" s="32" t="n">
        <f aca="false">IF($A7713="","",IF(設定!$B$21="dB",10^($B7713/20),ABS($B7713)))</f>
        <v>4.28765664667676</v>
      </c>
      <c r="D7713" s="32" t="n">
        <f aca="false">IF($A7713="","",$A7713^2)</f>
        <v>1451648.46191406</v>
      </c>
      <c r="E7713" s="32" t="n">
        <f aca="false">IF($A7713="","",IF($C7713&lt;=0,"",1/$C7713^2))</f>
        <v>0.0543951276175484</v>
      </c>
      <c r="F7713" s="33" t="n">
        <f aca="false">IF(OR(ROW()-設定!$B$30&lt;2,ROW()+設定!$B$30&gt;13701,N($A7713)&lt;=0,N(INDEX($A$2:$A$13701,MIN(13700,MAX(1,ROW()-1+設定!$B$30))))&lt;=0,$A7713&lt;設定!$B$28,$A7713&gt;設定!$B$29),0,IF(AND($C7713&gt;=MAX(INDEX($C$1:$C$13701,MAX(1,ROW()-設定!$B$24)):INDEX($C$1:$C$13701,MAX(1,ROW()-1))),$C7713&gt;MAX(INDEX($C$1:$C$13701,MIN(13701,ROW()+1)):INDEX($C$1:$C$13701,MIN(13701,ROW()+設定!$B$24))),$C7713&gt;=設定!$B$32,$C7713&gt;=MAX(MIN(INDEX($C$1:$C$13701,MAX(1,ROW()-設定!$B$26)):INDEX($C$1:$C$13701,MAX(1,ROW()-1))),MIN(INDEX($C$1:$C$13701,MIN(13701,ROW()+1)):INDEX($C$1:$C$13701,MIN(13701,ROW()+設定!$B$26))))*10^(設定!$B$27/20)),1,0))</f>
        <v>0</v>
      </c>
      <c r="G7713" s="33" t="n">
        <f aca="false">$G7712+IF($F7713=1,1,0)</f>
        <v>4</v>
      </c>
      <c r="H7713" s="0" t="str">
        <f aca="false">IF($F7713=1,$G7713,"")</f>
        <v/>
      </c>
    </row>
    <row r="7714" customFormat="false" ht="15" hidden="false" customHeight="false" outlineLevel="0" collapsed="false">
      <c r="A7714" s="30" t="n">
        <v>1205</v>
      </c>
      <c r="B7714" s="31" t="n">
        <v>12.6793</v>
      </c>
      <c r="C7714" s="32" t="n">
        <f aca="false">IF($A7714="","",IF(設定!$B$21="dB",10^($B7714/20),ABS($B7714)))</f>
        <v>4.3049191554433</v>
      </c>
      <c r="D7714" s="32" t="n">
        <f aca="false">IF($A7714="","",$A7714^2)</f>
        <v>1452025</v>
      </c>
      <c r="E7714" s="32" t="n">
        <f aca="false">IF($A7714="","",IF($C7714&lt;=0,"",1/$C7714^2))</f>
        <v>0.0539597588361742</v>
      </c>
      <c r="F7714" s="33" t="n">
        <f aca="false">IF(OR(ROW()-設定!$B$30&lt;2,ROW()+設定!$B$30&gt;13701,N($A7714)&lt;=0,N(INDEX($A$2:$A$13701,MIN(13700,MAX(1,ROW()-1+設定!$B$30))))&lt;=0,$A7714&lt;設定!$B$28,$A7714&gt;設定!$B$29),0,IF(AND($C7714&gt;=MAX(INDEX($C$1:$C$13701,MAX(1,ROW()-設定!$B$24)):INDEX($C$1:$C$13701,MAX(1,ROW()-1))),$C7714&gt;MAX(INDEX($C$1:$C$13701,MIN(13701,ROW()+1)):INDEX($C$1:$C$13701,MIN(13701,ROW()+設定!$B$24))),$C7714&gt;=設定!$B$32,$C7714&gt;=MAX(MIN(INDEX($C$1:$C$13701,MAX(1,ROW()-設定!$B$26)):INDEX($C$1:$C$13701,MAX(1,ROW()-1))),MIN(INDEX($C$1:$C$13701,MIN(13701,ROW()+1)):INDEX($C$1:$C$13701,MIN(13701,ROW()+設定!$B$26))))*10^(設定!$B$27/20)),1,0))</f>
        <v>0</v>
      </c>
      <c r="G7714" s="33" t="n">
        <f aca="false">$G7713+IF($F7714=1,1,0)</f>
        <v>4</v>
      </c>
      <c r="H7714" s="0" t="str">
        <f aca="false">IF($F7714=1,$G7714,"")</f>
        <v/>
      </c>
    </row>
    <row r="7715" customFormat="false" ht="15" hidden="false" customHeight="false" outlineLevel="0" collapsed="false">
      <c r="A7715" s="30" t="n">
        <v>1205.15625</v>
      </c>
      <c r="B7715" s="31" t="n">
        <v>12.5164</v>
      </c>
      <c r="C7715" s="32" t="n">
        <f aca="false">IF($A7715="","",IF(設定!$B$21="dB",10^($B7715/20),ABS($B7715)))</f>
        <v>4.22493469082825</v>
      </c>
      <c r="D7715" s="32" t="n">
        <f aca="false">IF($A7715="","",$A7715^2)</f>
        <v>1452401.58691406</v>
      </c>
      <c r="E7715" s="32" t="n">
        <f aca="false">IF($A7715="","",IF($C7715&lt;=0,"",1/$C7715^2))</f>
        <v>0.056022179408346</v>
      </c>
      <c r="F7715" s="33" t="n">
        <f aca="false">IF(OR(ROW()-設定!$B$30&lt;2,ROW()+設定!$B$30&gt;13701,N($A7715)&lt;=0,N(INDEX($A$2:$A$13701,MIN(13700,MAX(1,ROW()-1+設定!$B$30))))&lt;=0,$A7715&lt;設定!$B$28,$A7715&gt;設定!$B$29),0,IF(AND($C7715&gt;=MAX(INDEX($C$1:$C$13701,MAX(1,ROW()-設定!$B$24)):INDEX($C$1:$C$13701,MAX(1,ROW()-1))),$C7715&gt;MAX(INDEX($C$1:$C$13701,MIN(13701,ROW()+1)):INDEX($C$1:$C$13701,MIN(13701,ROW()+設定!$B$24))),$C7715&gt;=設定!$B$32,$C7715&gt;=MAX(MIN(INDEX($C$1:$C$13701,MAX(1,ROW()-設定!$B$26)):INDEX($C$1:$C$13701,MAX(1,ROW()-1))),MIN(INDEX($C$1:$C$13701,MIN(13701,ROW()+1)):INDEX($C$1:$C$13701,MIN(13701,ROW()+設定!$B$26))))*10^(設定!$B$27/20)),1,0))</f>
        <v>0</v>
      </c>
      <c r="G7715" s="33" t="n">
        <f aca="false">$G7714+IF($F7715=1,1,0)</f>
        <v>4</v>
      </c>
      <c r="H7715" s="0" t="str">
        <f aca="false">IF($F7715=1,$G7715,"")</f>
        <v/>
      </c>
    </row>
    <row r="7716" customFormat="false" ht="15" hidden="false" customHeight="false" outlineLevel="0" collapsed="false">
      <c r="A7716" s="30" t="n">
        <v>1205.3125</v>
      </c>
      <c r="B7716" s="31" t="n">
        <v>12.8104</v>
      </c>
      <c r="C7716" s="32" t="n">
        <f aca="false">IF($A7716="","",IF(設定!$B$21="dB",10^($B7716/20),ABS($B7716)))</f>
        <v>4.37038804987942</v>
      </c>
      <c r="D7716" s="32" t="n">
        <f aca="false">IF($A7716="","",$A7716^2)</f>
        <v>1452778.22265625</v>
      </c>
      <c r="E7716" s="32" t="n">
        <f aca="false">IF($A7716="","",IF($C7716&lt;=0,"",1/$C7716^2))</f>
        <v>0.0523552213424144</v>
      </c>
      <c r="F7716" s="33" t="n">
        <f aca="false">IF(OR(ROW()-設定!$B$30&lt;2,ROW()+設定!$B$30&gt;13701,N($A7716)&lt;=0,N(INDEX($A$2:$A$13701,MIN(13700,MAX(1,ROW()-1+設定!$B$30))))&lt;=0,$A7716&lt;設定!$B$28,$A7716&gt;設定!$B$29),0,IF(AND($C7716&gt;=MAX(INDEX($C$1:$C$13701,MAX(1,ROW()-設定!$B$24)):INDEX($C$1:$C$13701,MAX(1,ROW()-1))),$C7716&gt;MAX(INDEX($C$1:$C$13701,MIN(13701,ROW()+1)):INDEX($C$1:$C$13701,MIN(13701,ROW()+設定!$B$24))),$C7716&gt;=設定!$B$32,$C7716&gt;=MAX(MIN(INDEX($C$1:$C$13701,MAX(1,ROW()-設定!$B$26)):INDEX($C$1:$C$13701,MAX(1,ROW()-1))),MIN(INDEX($C$1:$C$13701,MIN(13701,ROW()+1)):INDEX($C$1:$C$13701,MIN(13701,ROW()+設定!$B$26))))*10^(設定!$B$27/20)),1,0))</f>
        <v>0</v>
      </c>
      <c r="G7716" s="33" t="n">
        <f aca="false">$G7715+IF($F7716=1,1,0)</f>
        <v>4</v>
      </c>
      <c r="H7716" s="0" t="str">
        <f aca="false">IF($F7716=1,$G7716,"")</f>
        <v/>
      </c>
    </row>
    <row r="7717" customFormat="false" ht="15" hidden="false" customHeight="false" outlineLevel="0" collapsed="false">
      <c r="A7717" s="30" t="n">
        <v>1205.46875</v>
      </c>
      <c r="B7717" s="31" t="n">
        <v>12.6552</v>
      </c>
      <c r="C7717" s="32" t="n">
        <f aca="false">IF($A7717="","",IF(設定!$B$21="dB",10^($B7717/20),ABS($B7717)))</f>
        <v>4.29299121739168</v>
      </c>
      <c r="D7717" s="32" t="n">
        <f aca="false">IF($A7717="","",$A7717^2)</f>
        <v>1453154.90722656</v>
      </c>
      <c r="E7717" s="32" t="n">
        <f aca="false">IF($A7717="","",IF($C7717&lt;=0,"",1/$C7717^2))</f>
        <v>0.0542600263088099</v>
      </c>
      <c r="F7717" s="33" t="n">
        <f aca="false">IF(OR(ROW()-設定!$B$30&lt;2,ROW()+設定!$B$30&gt;13701,N($A7717)&lt;=0,N(INDEX($A$2:$A$13701,MIN(13700,MAX(1,ROW()-1+設定!$B$30))))&lt;=0,$A7717&lt;設定!$B$28,$A7717&gt;設定!$B$29),0,IF(AND($C7717&gt;=MAX(INDEX($C$1:$C$13701,MAX(1,ROW()-設定!$B$24)):INDEX($C$1:$C$13701,MAX(1,ROW()-1))),$C7717&gt;MAX(INDEX($C$1:$C$13701,MIN(13701,ROW()+1)):INDEX($C$1:$C$13701,MIN(13701,ROW()+設定!$B$24))),$C7717&gt;=設定!$B$32,$C7717&gt;=MAX(MIN(INDEX($C$1:$C$13701,MAX(1,ROW()-設定!$B$26)):INDEX($C$1:$C$13701,MAX(1,ROW()-1))),MIN(INDEX($C$1:$C$13701,MIN(13701,ROW()+1)):INDEX($C$1:$C$13701,MIN(13701,ROW()+設定!$B$26))))*10^(設定!$B$27/20)),1,0))</f>
        <v>0</v>
      </c>
      <c r="G7717" s="33" t="n">
        <f aca="false">$G7716+IF($F7717=1,1,0)</f>
        <v>4</v>
      </c>
      <c r="H7717" s="0" t="str">
        <f aca="false">IF($F7717=1,$G7717,"")</f>
        <v/>
      </c>
    </row>
    <row r="7718" customFormat="false" ht="15" hidden="false" customHeight="false" outlineLevel="0" collapsed="false">
      <c r="A7718" s="30" t="n">
        <v>1205.625</v>
      </c>
      <c r="B7718" s="31" t="n">
        <v>12.5513</v>
      </c>
      <c r="C7718" s="32" t="n">
        <f aca="false">IF($A7718="","",IF(設定!$B$21="dB",10^($B7718/20),ABS($B7718)))</f>
        <v>4.24194467510369</v>
      </c>
      <c r="D7718" s="32" t="n">
        <f aca="false">IF($A7718="","",$A7718^2)</f>
        <v>1453531.640625</v>
      </c>
      <c r="E7718" s="32" t="n">
        <f aca="false">IF($A7718="","",IF($C7718&lt;=0,"",1/$C7718^2))</f>
        <v>0.0555737879981737</v>
      </c>
      <c r="F7718" s="33" t="n">
        <f aca="false">IF(OR(ROW()-設定!$B$30&lt;2,ROW()+設定!$B$30&gt;13701,N($A7718)&lt;=0,N(INDEX($A$2:$A$13701,MIN(13700,MAX(1,ROW()-1+設定!$B$30))))&lt;=0,$A7718&lt;設定!$B$28,$A7718&gt;設定!$B$29),0,IF(AND($C7718&gt;=MAX(INDEX($C$1:$C$13701,MAX(1,ROW()-設定!$B$24)):INDEX($C$1:$C$13701,MAX(1,ROW()-1))),$C7718&gt;MAX(INDEX($C$1:$C$13701,MIN(13701,ROW()+1)):INDEX($C$1:$C$13701,MIN(13701,ROW()+設定!$B$24))),$C7718&gt;=設定!$B$32,$C7718&gt;=MAX(MIN(INDEX($C$1:$C$13701,MAX(1,ROW()-設定!$B$26)):INDEX($C$1:$C$13701,MAX(1,ROW()-1))),MIN(INDEX($C$1:$C$13701,MIN(13701,ROW()+1)):INDEX($C$1:$C$13701,MIN(13701,ROW()+設定!$B$26))))*10^(設定!$B$27/20)),1,0))</f>
        <v>0</v>
      </c>
      <c r="G7718" s="33" t="n">
        <f aca="false">$G7717+IF($F7718=1,1,0)</f>
        <v>4</v>
      </c>
      <c r="H7718" s="0" t="str">
        <f aca="false">IF($F7718=1,$G7718,"")</f>
        <v/>
      </c>
    </row>
    <row r="7719" customFormat="false" ht="15" hidden="false" customHeight="false" outlineLevel="0" collapsed="false">
      <c r="A7719" s="30" t="n">
        <v>1205.78125</v>
      </c>
      <c r="B7719" s="31" t="n">
        <v>12.5096</v>
      </c>
      <c r="C7719" s="32" t="n">
        <f aca="false">IF($A7719="","",IF(設定!$B$21="dB",10^($B7719/20),ABS($B7719)))</f>
        <v>4.22162837286355</v>
      </c>
      <c r="D7719" s="32" t="n">
        <f aca="false">IF($A7719="","",$A7719^2)</f>
        <v>1453908.42285156</v>
      </c>
      <c r="E7719" s="32" t="n">
        <f aca="false">IF($A7719="","",IF($C7719&lt;=0,"",1/$C7719^2))</f>
        <v>0.0561099652840482</v>
      </c>
      <c r="F7719" s="33" t="n">
        <f aca="false">IF(OR(ROW()-設定!$B$30&lt;2,ROW()+設定!$B$30&gt;13701,N($A7719)&lt;=0,N(INDEX($A$2:$A$13701,MIN(13700,MAX(1,ROW()-1+設定!$B$30))))&lt;=0,$A7719&lt;設定!$B$28,$A7719&gt;設定!$B$29),0,IF(AND($C7719&gt;=MAX(INDEX($C$1:$C$13701,MAX(1,ROW()-設定!$B$24)):INDEX($C$1:$C$13701,MAX(1,ROW()-1))),$C7719&gt;MAX(INDEX($C$1:$C$13701,MIN(13701,ROW()+1)):INDEX($C$1:$C$13701,MIN(13701,ROW()+設定!$B$24))),$C7719&gt;=設定!$B$32,$C7719&gt;=MAX(MIN(INDEX($C$1:$C$13701,MAX(1,ROW()-設定!$B$26)):INDEX($C$1:$C$13701,MAX(1,ROW()-1))),MIN(INDEX($C$1:$C$13701,MIN(13701,ROW()+1)):INDEX($C$1:$C$13701,MIN(13701,ROW()+設定!$B$26))))*10^(設定!$B$27/20)),1,0))</f>
        <v>0</v>
      </c>
      <c r="G7719" s="33" t="n">
        <f aca="false">$G7718+IF($F7719=1,1,0)</f>
        <v>4</v>
      </c>
      <c r="H7719" s="0" t="str">
        <f aca="false">IF($F7719=1,$G7719,"")</f>
        <v/>
      </c>
    </row>
    <row r="7720" customFormat="false" ht="15" hidden="false" customHeight="false" outlineLevel="0" collapsed="false">
      <c r="A7720" s="30" t="n">
        <v>1205.9375</v>
      </c>
      <c r="B7720" s="31" t="n">
        <v>12.6294</v>
      </c>
      <c r="C7720" s="32" t="n">
        <f aca="false">IF($A7720="","",IF(設定!$B$21="dB",10^($B7720/20),ABS($B7720)))</f>
        <v>4.28025851586615</v>
      </c>
      <c r="D7720" s="32" t="n">
        <f aca="false">IF($A7720="","",$A7720^2)</f>
        <v>1454285.25390625</v>
      </c>
      <c r="E7720" s="32" t="n">
        <f aca="false">IF($A7720="","",IF($C7720&lt;=0,"",1/$C7720^2))</f>
        <v>0.0545833265534825</v>
      </c>
      <c r="F7720" s="33" t="n">
        <f aca="false">IF(OR(ROW()-設定!$B$30&lt;2,ROW()+設定!$B$30&gt;13701,N($A7720)&lt;=0,N(INDEX($A$2:$A$13701,MIN(13700,MAX(1,ROW()-1+設定!$B$30))))&lt;=0,$A7720&lt;設定!$B$28,$A7720&gt;設定!$B$29),0,IF(AND($C7720&gt;=MAX(INDEX($C$1:$C$13701,MAX(1,ROW()-設定!$B$24)):INDEX($C$1:$C$13701,MAX(1,ROW()-1))),$C7720&gt;MAX(INDEX($C$1:$C$13701,MIN(13701,ROW()+1)):INDEX($C$1:$C$13701,MIN(13701,ROW()+設定!$B$24))),$C7720&gt;=設定!$B$32,$C7720&gt;=MAX(MIN(INDEX($C$1:$C$13701,MAX(1,ROW()-設定!$B$26)):INDEX($C$1:$C$13701,MAX(1,ROW()-1))),MIN(INDEX($C$1:$C$13701,MIN(13701,ROW()+1)):INDEX($C$1:$C$13701,MIN(13701,ROW()+設定!$B$26))))*10^(設定!$B$27/20)),1,0))</f>
        <v>0</v>
      </c>
      <c r="G7720" s="33" t="n">
        <f aca="false">$G7719+IF($F7720=1,1,0)</f>
        <v>4</v>
      </c>
      <c r="H7720" s="0" t="str">
        <f aca="false">IF($F7720=1,$G7720,"")</f>
        <v/>
      </c>
    </row>
    <row r="7721" customFormat="false" ht="15" hidden="false" customHeight="false" outlineLevel="0" collapsed="false">
      <c r="A7721" s="30" t="n">
        <v>1206.09375</v>
      </c>
      <c r="B7721" s="31" t="n">
        <v>12.6946</v>
      </c>
      <c r="C7721" s="32" t="n">
        <f aca="false">IF($A7721="","",IF(設定!$B$21="dB",10^($B7721/20),ABS($B7721)))</f>
        <v>4.3125088566707</v>
      </c>
      <c r="D7721" s="32" t="n">
        <f aca="false">IF($A7721="","",$A7721^2)</f>
        <v>1454662.13378906</v>
      </c>
      <c r="E7721" s="32" t="n">
        <f aca="false">IF($A7721="","",IF($C7721&lt;=0,"",1/$C7721^2))</f>
        <v>0.0537699954837681</v>
      </c>
      <c r="F7721" s="33" t="n">
        <f aca="false">IF(OR(ROW()-設定!$B$30&lt;2,ROW()+設定!$B$30&gt;13701,N($A7721)&lt;=0,N(INDEX($A$2:$A$13701,MIN(13700,MAX(1,ROW()-1+設定!$B$30))))&lt;=0,$A7721&lt;設定!$B$28,$A7721&gt;設定!$B$29),0,IF(AND($C7721&gt;=MAX(INDEX($C$1:$C$13701,MAX(1,ROW()-設定!$B$24)):INDEX($C$1:$C$13701,MAX(1,ROW()-1))),$C7721&gt;MAX(INDEX($C$1:$C$13701,MIN(13701,ROW()+1)):INDEX($C$1:$C$13701,MIN(13701,ROW()+設定!$B$24))),$C7721&gt;=設定!$B$32,$C7721&gt;=MAX(MIN(INDEX($C$1:$C$13701,MAX(1,ROW()-設定!$B$26)):INDEX($C$1:$C$13701,MAX(1,ROW()-1))),MIN(INDEX($C$1:$C$13701,MIN(13701,ROW()+1)):INDEX($C$1:$C$13701,MIN(13701,ROW()+設定!$B$26))))*10^(設定!$B$27/20)),1,0))</f>
        <v>0</v>
      </c>
      <c r="G7721" s="33" t="n">
        <f aca="false">$G7720+IF($F7721=1,1,0)</f>
        <v>4</v>
      </c>
      <c r="H7721" s="0" t="str">
        <f aca="false">IF($F7721=1,$G7721,"")</f>
        <v/>
      </c>
    </row>
    <row r="7722" customFormat="false" ht="15" hidden="false" customHeight="false" outlineLevel="0" collapsed="false">
      <c r="A7722" s="30" t="n">
        <v>1206.25</v>
      </c>
      <c r="B7722" s="31" t="n">
        <v>12.3963</v>
      </c>
      <c r="C7722" s="32" t="n">
        <f aca="false">IF($A7722="","",IF(設定!$B$21="dB",10^($B7722/20),ABS($B7722)))</f>
        <v>4.16691843999797</v>
      </c>
      <c r="D7722" s="32" t="n">
        <f aca="false">IF($A7722="","",$A7722^2)</f>
        <v>1455039.0625</v>
      </c>
      <c r="E7722" s="32" t="n">
        <f aca="false">IF($A7722="","",IF($C7722&lt;=0,"",1/$C7722^2))</f>
        <v>0.057593039601822</v>
      </c>
      <c r="F7722" s="33" t="n">
        <f aca="false">IF(OR(ROW()-設定!$B$30&lt;2,ROW()+設定!$B$30&gt;13701,N($A7722)&lt;=0,N(INDEX($A$2:$A$13701,MIN(13700,MAX(1,ROW()-1+設定!$B$30))))&lt;=0,$A7722&lt;設定!$B$28,$A7722&gt;設定!$B$29),0,IF(AND($C7722&gt;=MAX(INDEX($C$1:$C$13701,MAX(1,ROW()-設定!$B$24)):INDEX($C$1:$C$13701,MAX(1,ROW()-1))),$C7722&gt;MAX(INDEX($C$1:$C$13701,MIN(13701,ROW()+1)):INDEX($C$1:$C$13701,MIN(13701,ROW()+設定!$B$24))),$C7722&gt;=設定!$B$32,$C7722&gt;=MAX(MIN(INDEX($C$1:$C$13701,MAX(1,ROW()-設定!$B$26)):INDEX($C$1:$C$13701,MAX(1,ROW()-1))),MIN(INDEX($C$1:$C$13701,MIN(13701,ROW()+1)):INDEX($C$1:$C$13701,MIN(13701,ROW()+設定!$B$26))))*10^(設定!$B$27/20)),1,0))</f>
        <v>0</v>
      </c>
      <c r="G7722" s="33" t="n">
        <f aca="false">$G7721+IF($F7722=1,1,0)</f>
        <v>4</v>
      </c>
      <c r="H7722" s="0" t="str">
        <f aca="false">IF($F7722=1,$G7722,"")</f>
        <v/>
      </c>
    </row>
    <row r="7723" customFormat="false" ht="15" hidden="false" customHeight="false" outlineLevel="0" collapsed="false">
      <c r="A7723" s="30" t="n">
        <v>1206.40625</v>
      </c>
      <c r="B7723" s="31" t="n">
        <v>12.4403</v>
      </c>
      <c r="C7723" s="32" t="n">
        <f aca="false">IF($A7723="","",IF(設定!$B$21="dB",10^($B7723/20),ABS($B7723)))</f>
        <v>4.18808029985018</v>
      </c>
      <c r="D7723" s="32" t="n">
        <f aca="false">IF($A7723="","",$A7723^2)</f>
        <v>1455416.04003906</v>
      </c>
      <c r="E7723" s="32" t="n">
        <f aca="false">IF($A7723="","",IF($C7723&lt;=0,"",1/$C7723^2))</f>
        <v>0.0570124888088428</v>
      </c>
      <c r="F7723" s="33" t="n">
        <f aca="false">IF(OR(ROW()-設定!$B$30&lt;2,ROW()+設定!$B$30&gt;13701,N($A7723)&lt;=0,N(INDEX($A$2:$A$13701,MIN(13700,MAX(1,ROW()-1+設定!$B$30))))&lt;=0,$A7723&lt;設定!$B$28,$A7723&gt;設定!$B$29),0,IF(AND($C7723&gt;=MAX(INDEX($C$1:$C$13701,MAX(1,ROW()-設定!$B$24)):INDEX($C$1:$C$13701,MAX(1,ROW()-1))),$C7723&gt;MAX(INDEX($C$1:$C$13701,MIN(13701,ROW()+1)):INDEX($C$1:$C$13701,MIN(13701,ROW()+設定!$B$24))),$C7723&gt;=設定!$B$32,$C7723&gt;=MAX(MIN(INDEX($C$1:$C$13701,MAX(1,ROW()-設定!$B$26)):INDEX($C$1:$C$13701,MAX(1,ROW()-1))),MIN(INDEX($C$1:$C$13701,MIN(13701,ROW()+1)):INDEX($C$1:$C$13701,MIN(13701,ROW()+設定!$B$26))))*10^(設定!$B$27/20)),1,0))</f>
        <v>0</v>
      </c>
      <c r="G7723" s="33" t="n">
        <f aca="false">$G7722+IF($F7723=1,1,0)</f>
        <v>4</v>
      </c>
      <c r="H7723" s="0" t="str">
        <f aca="false">IF($F7723=1,$G7723,"")</f>
        <v/>
      </c>
    </row>
    <row r="7724" customFormat="false" ht="15" hidden="false" customHeight="false" outlineLevel="0" collapsed="false">
      <c r="A7724" s="30" t="n">
        <v>1206.5625</v>
      </c>
      <c r="B7724" s="31" t="n">
        <v>12.2971</v>
      </c>
      <c r="C7724" s="32" t="n">
        <f aca="false">IF($A7724="","",IF(設定!$B$21="dB",10^($B7724/20),ABS($B7724)))</f>
        <v>4.11959953070897</v>
      </c>
      <c r="D7724" s="32" t="n">
        <f aca="false">IF($A7724="","",$A7724^2)</f>
        <v>1455793.06640625</v>
      </c>
      <c r="E7724" s="32" t="n">
        <f aca="false">IF($A7724="","",IF($C7724&lt;=0,"",1/$C7724^2))</f>
        <v>0.0589236986825103</v>
      </c>
      <c r="F7724" s="33" t="n">
        <f aca="false">IF(OR(ROW()-設定!$B$30&lt;2,ROW()+設定!$B$30&gt;13701,N($A7724)&lt;=0,N(INDEX($A$2:$A$13701,MIN(13700,MAX(1,ROW()-1+設定!$B$30))))&lt;=0,$A7724&lt;設定!$B$28,$A7724&gt;設定!$B$29),0,IF(AND($C7724&gt;=MAX(INDEX($C$1:$C$13701,MAX(1,ROW()-設定!$B$24)):INDEX($C$1:$C$13701,MAX(1,ROW()-1))),$C7724&gt;MAX(INDEX($C$1:$C$13701,MIN(13701,ROW()+1)):INDEX($C$1:$C$13701,MIN(13701,ROW()+設定!$B$24))),$C7724&gt;=設定!$B$32,$C7724&gt;=MAX(MIN(INDEX($C$1:$C$13701,MAX(1,ROW()-設定!$B$26)):INDEX($C$1:$C$13701,MAX(1,ROW()-1))),MIN(INDEX($C$1:$C$13701,MIN(13701,ROW()+1)):INDEX($C$1:$C$13701,MIN(13701,ROW()+設定!$B$26))))*10^(設定!$B$27/20)),1,0))</f>
        <v>0</v>
      </c>
      <c r="G7724" s="33" t="n">
        <f aca="false">$G7723+IF($F7724=1,1,0)</f>
        <v>4</v>
      </c>
      <c r="H7724" s="0" t="str">
        <f aca="false">IF($F7724=1,$G7724,"")</f>
        <v/>
      </c>
    </row>
    <row r="7725" customFormat="false" ht="15" hidden="false" customHeight="false" outlineLevel="0" collapsed="false">
      <c r="A7725" s="30" t="n">
        <v>1206.71875</v>
      </c>
      <c r="B7725" s="31" t="n">
        <v>12.5124</v>
      </c>
      <c r="C7725" s="32" t="n">
        <f aca="false">IF($A7725="","",IF(設定!$B$21="dB",10^($B7725/20),ABS($B7725)))</f>
        <v>4.22298948443536</v>
      </c>
      <c r="D7725" s="32" t="n">
        <f aca="false">IF($A7725="","",$A7725^2)</f>
        <v>1456170.14160156</v>
      </c>
      <c r="E7725" s="32" t="n">
        <f aca="false">IF($A7725="","",IF($C7725&lt;=0,"",1/$C7725^2))</f>
        <v>0.0560738015116269</v>
      </c>
      <c r="F7725" s="33" t="n">
        <f aca="false">IF(OR(ROW()-設定!$B$30&lt;2,ROW()+設定!$B$30&gt;13701,N($A7725)&lt;=0,N(INDEX($A$2:$A$13701,MIN(13700,MAX(1,ROW()-1+設定!$B$30))))&lt;=0,$A7725&lt;設定!$B$28,$A7725&gt;設定!$B$29),0,IF(AND($C7725&gt;=MAX(INDEX($C$1:$C$13701,MAX(1,ROW()-設定!$B$24)):INDEX($C$1:$C$13701,MAX(1,ROW()-1))),$C7725&gt;MAX(INDEX($C$1:$C$13701,MIN(13701,ROW()+1)):INDEX($C$1:$C$13701,MIN(13701,ROW()+設定!$B$24))),$C7725&gt;=設定!$B$32,$C7725&gt;=MAX(MIN(INDEX($C$1:$C$13701,MAX(1,ROW()-設定!$B$26)):INDEX($C$1:$C$13701,MAX(1,ROW()-1))),MIN(INDEX($C$1:$C$13701,MIN(13701,ROW()+1)):INDEX($C$1:$C$13701,MIN(13701,ROW()+設定!$B$26))))*10^(設定!$B$27/20)),1,0))</f>
        <v>0</v>
      </c>
      <c r="G7725" s="33" t="n">
        <f aca="false">$G7724+IF($F7725=1,1,0)</f>
        <v>4</v>
      </c>
      <c r="H7725" s="0" t="str">
        <f aca="false">IF($F7725=1,$G7725,"")</f>
        <v/>
      </c>
    </row>
    <row r="7726" customFormat="false" ht="15" hidden="false" customHeight="false" outlineLevel="0" collapsed="false">
      <c r="A7726" s="30" t="n">
        <v>1206.875</v>
      </c>
      <c r="B7726" s="31" t="n">
        <v>12.4361</v>
      </c>
      <c r="C7726" s="32" t="n">
        <f aca="false">IF($A7726="","",IF(設定!$B$21="dB",10^($B7726/20),ABS($B7726)))</f>
        <v>4.18605567302055</v>
      </c>
      <c r="D7726" s="32" t="n">
        <f aca="false">IF($A7726="","",$A7726^2)</f>
        <v>1456547.265625</v>
      </c>
      <c r="E7726" s="32" t="n">
        <f aca="false">IF($A7726="","",IF($C7726&lt;=0,"",1/$C7726^2))</f>
        <v>0.0570676514429171</v>
      </c>
      <c r="F7726" s="33" t="n">
        <f aca="false">IF(OR(ROW()-設定!$B$30&lt;2,ROW()+設定!$B$30&gt;13701,N($A7726)&lt;=0,N(INDEX($A$2:$A$13701,MIN(13700,MAX(1,ROW()-1+設定!$B$30))))&lt;=0,$A7726&lt;設定!$B$28,$A7726&gt;設定!$B$29),0,IF(AND($C7726&gt;=MAX(INDEX($C$1:$C$13701,MAX(1,ROW()-設定!$B$24)):INDEX($C$1:$C$13701,MAX(1,ROW()-1))),$C7726&gt;MAX(INDEX($C$1:$C$13701,MIN(13701,ROW()+1)):INDEX($C$1:$C$13701,MIN(13701,ROW()+設定!$B$24))),$C7726&gt;=設定!$B$32,$C7726&gt;=MAX(MIN(INDEX($C$1:$C$13701,MAX(1,ROW()-設定!$B$26)):INDEX($C$1:$C$13701,MAX(1,ROW()-1))),MIN(INDEX($C$1:$C$13701,MIN(13701,ROW()+1)):INDEX($C$1:$C$13701,MIN(13701,ROW()+設定!$B$26))))*10^(設定!$B$27/20)),1,0))</f>
        <v>0</v>
      </c>
      <c r="G7726" s="33" t="n">
        <f aca="false">$G7725+IF($F7726=1,1,0)</f>
        <v>4</v>
      </c>
      <c r="H7726" s="0" t="str">
        <f aca="false">IF($F7726=1,$G7726,"")</f>
        <v/>
      </c>
    </row>
    <row r="7727" customFormat="false" ht="15" hidden="false" customHeight="false" outlineLevel="0" collapsed="false">
      <c r="A7727" s="30" t="n">
        <v>1207.03125</v>
      </c>
      <c r="B7727" s="31" t="n">
        <v>12.6151</v>
      </c>
      <c r="C7727" s="32" t="n">
        <f aca="false">IF($A7727="","",IF(設定!$B$21="dB",10^($B7727/20),ABS($B7727)))</f>
        <v>4.27321751691624</v>
      </c>
      <c r="D7727" s="32" t="n">
        <f aca="false">IF($A7727="","",$A7727^2)</f>
        <v>1456924.43847656</v>
      </c>
      <c r="E7727" s="32" t="n">
        <f aca="false">IF($A7727="","",IF($C7727&lt;=0,"",1/$C7727^2))</f>
        <v>0.0547633491089588</v>
      </c>
      <c r="F7727" s="33" t="n">
        <f aca="false">IF(OR(ROW()-設定!$B$30&lt;2,ROW()+設定!$B$30&gt;13701,N($A7727)&lt;=0,N(INDEX($A$2:$A$13701,MIN(13700,MAX(1,ROW()-1+設定!$B$30))))&lt;=0,$A7727&lt;設定!$B$28,$A7727&gt;設定!$B$29),0,IF(AND($C7727&gt;=MAX(INDEX($C$1:$C$13701,MAX(1,ROW()-設定!$B$24)):INDEX($C$1:$C$13701,MAX(1,ROW()-1))),$C7727&gt;MAX(INDEX($C$1:$C$13701,MIN(13701,ROW()+1)):INDEX($C$1:$C$13701,MIN(13701,ROW()+設定!$B$24))),$C7727&gt;=設定!$B$32,$C7727&gt;=MAX(MIN(INDEX($C$1:$C$13701,MAX(1,ROW()-設定!$B$26)):INDEX($C$1:$C$13701,MAX(1,ROW()-1))),MIN(INDEX($C$1:$C$13701,MIN(13701,ROW()+1)):INDEX($C$1:$C$13701,MIN(13701,ROW()+設定!$B$26))))*10^(設定!$B$27/20)),1,0))</f>
        <v>0</v>
      </c>
      <c r="G7727" s="33" t="n">
        <f aca="false">$G7726+IF($F7727=1,1,0)</f>
        <v>4</v>
      </c>
      <c r="H7727" s="0" t="str">
        <f aca="false">IF($F7727=1,$G7727,"")</f>
        <v/>
      </c>
    </row>
    <row r="7728" customFormat="false" ht="15" hidden="false" customHeight="false" outlineLevel="0" collapsed="false">
      <c r="A7728" s="30" t="n">
        <v>1207.1875</v>
      </c>
      <c r="B7728" s="31" t="n">
        <v>12.358</v>
      </c>
      <c r="C7728" s="32" t="n">
        <f aca="false">IF($A7728="","",IF(設定!$B$21="dB",10^($B7728/20),ABS($B7728)))</f>
        <v>4.14858506934454</v>
      </c>
      <c r="D7728" s="32" t="n">
        <f aca="false">IF($A7728="","",$A7728^2)</f>
        <v>1457301.66015625</v>
      </c>
      <c r="E7728" s="32" t="n">
        <f aca="false">IF($A7728="","",IF($C7728&lt;=0,"",1/$C7728^2))</f>
        <v>0.0581031931011907</v>
      </c>
      <c r="F7728" s="33" t="n">
        <f aca="false">IF(OR(ROW()-設定!$B$30&lt;2,ROW()+設定!$B$30&gt;13701,N($A7728)&lt;=0,N(INDEX($A$2:$A$13701,MIN(13700,MAX(1,ROW()-1+設定!$B$30))))&lt;=0,$A7728&lt;設定!$B$28,$A7728&gt;設定!$B$29),0,IF(AND($C7728&gt;=MAX(INDEX($C$1:$C$13701,MAX(1,ROW()-設定!$B$24)):INDEX($C$1:$C$13701,MAX(1,ROW()-1))),$C7728&gt;MAX(INDEX($C$1:$C$13701,MIN(13701,ROW()+1)):INDEX($C$1:$C$13701,MIN(13701,ROW()+設定!$B$24))),$C7728&gt;=設定!$B$32,$C7728&gt;=MAX(MIN(INDEX($C$1:$C$13701,MAX(1,ROW()-設定!$B$26)):INDEX($C$1:$C$13701,MAX(1,ROW()-1))),MIN(INDEX($C$1:$C$13701,MIN(13701,ROW()+1)):INDEX($C$1:$C$13701,MIN(13701,ROW()+設定!$B$26))))*10^(設定!$B$27/20)),1,0))</f>
        <v>0</v>
      </c>
      <c r="G7728" s="33" t="n">
        <f aca="false">$G7727+IF($F7728=1,1,0)</f>
        <v>4</v>
      </c>
      <c r="H7728" s="0" t="str">
        <f aca="false">IF($F7728=1,$G7728,"")</f>
        <v/>
      </c>
    </row>
    <row r="7729" customFormat="false" ht="15" hidden="false" customHeight="false" outlineLevel="0" collapsed="false">
      <c r="A7729" s="30" t="n">
        <v>1207.34375</v>
      </c>
      <c r="B7729" s="31" t="n">
        <v>12.3017</v>
      </c>
      <c r="C7729" s="32" t="n">
        <f aca="false">IF($A7729="","",IF(設定!$B$21="dB",10^($B7729/20),ABS($B7729)))</f>
        <v>4.12178182607161</v>
      </c>
      <c r="D7729" s="32" t="n">
        <f aca="false">IF($A7729="","",$A7729^2)</f>
        <v>1457678.93066406</v>
      </c>
      <c r="E7729" s="32" t="n">
        <f aca="false">IF($A7729="","",IF($C7729&lt;=0,"",1/$C7729^2))</f>
        <v>0.0588613203816548</v>
      </c>
      <c r="F7729" s="33" t="n">
        <f aca="false">IF(OR(ROW()-設定!$B$30&lt;2,ROW()+設定!$B$30&gt;13701,N($A7729)&lt;=0,N(INDEX($A$2:$A$13701,MIN(13700,MAX(1,ROW()-1+設定!$B$30))))&lt;=0,$A7729&lt;設定!$B$28,$A7729&gt;設定!$B$29),0,IF(AND($C7729&gt;=MAX(INDEX($C$1:$C$13701,MAX(1,ROW()-設定!$B$24)):INDEX($C$1:$C$13701,MAX(1,ROW()-1))),$C7729&gt;MAX(INDEX($C$1:$C$13701,MIN(13701,ROW()+1)):INDEX($C$1:$C$13701,MIN(13701,ROW()+設定!$B$24))),$C7729&gt;=設定!$B$32,$C7729&gt;=MAX(MIN(INDEX($C$1:$C$13701,MAX(1,ROW()-設定!$B$26)):INDEX($C$1:$C$13701,MAX(1,ROW()-1))),MIN(INDEX($C$1:$C$13701,MIN(13701,ROW()+1)):INDEX($C$1:$C$13701,MIN(13701,ROW()+設定!$B$26))))*10^(設定!$B$27/20)),1,0))</f>
        <v>0</v>
      </c>
      <c r="G7729" s="33" t="n">
        <f aca="false">$G7728+IF($F7729=1,1,0)</f>
        <v>4</v>
      </c>
      <c r="H7729" s="0" t="str">
        <f aca="false">IF($F7729=1,$G7729,"")</f>
        <v/>
      </c>
    </row>
    <row r="7730" customFormat="false" ht="15" hidden="false" customHeight="false" outlineLevel="0" collapsed="false">
      <c r="A7730" s="30" t="n">
        <v>1207.5</v>
      </c>
      <c r="B7730" s="31" t="n">
        <v>12.2493</v>
      </c>
      <c r="C7730" s="32" t="n">
        <f aca="false">IF($A7730="","",IF(設定!$B$21="dB",10^($B7730/20),ABS($B7730)))</f>
        <v>4.09699090637389</v>
      </c>
      <c r="D7730" s="32" t="n">
        <f aca="false">IF($A7730="","",$A7730^2)</f>
        <v>1458056.25</v>
      </c>
      <c r="E7730" s="32" t="n">
        <f aca="false">IF($A7730="","",IF($C7730&lt;=0,"",1/$C7730^2))</f>
        <v>0.059575816066092</v>
      </c>
      <c r="F7730" s="33" t="n">
        <f aca="false">IF(OR(ROW()-設定!$B$30&lt;2,ROW()+設定!$B$30&gt;13701,N($A7730)&lt;=0,N(INDEX($A$2:$A$13701,MIN(13700,MAX(1,ROW()-1+設定!$B$30))))&lt;=0,$A7730&lt;設定!$B$28,$A7730&gt;設定!$B$29),0,IF(AND($C7730&gt;=MAX(INDEX($C$1:$C$13701,MAX(1,ROW()-設定!$B$24)):INDEX($C$1:$C$13701,MAX(1,ROW()-1))),$C7730&gt;MAX(INDEX($C$1:$C$13701,MIN(13701,ROW()+1)):INDEX($C$1:$C$13701,MIN(13701,ROW()+設定!$B$24))),$C7730&gt;=設定!$B$32,$C7730&gt;=MAX(MIN(INDEX($C$1:$C$13701,MAX(1,ROW()-設定!$B$26)):INDEX($C$1:$C$13701,MAX(1,ROW()-1))),MIN(INDEX($C$1:$C$13701,MIN(13701,ROW()+1)):INDEX($C$1:$C$13701,MIN(13701,ROW()+設定!$B$26))))*10^(設定!$B$27/20)),1,0))</f>
        <v>0</v>
      </c>
      <c r="G7730" s="33" t="n">
        <f aca="false">$G7729+IF($F7730=1,1,0)</f>
        <v>4</v>
      </c>
      <c r="H7730" s="0" t="str">
        <f aca="false">IF($F7730=1,$G7730,"")</f>
        <v/>
      </c>
    </row>
    <row r="7731" customFormat="false" ht="15" hidden="false" customHeight="false" outlineLevel="0" collapsed="false">
      <c r="A7731" s="30" t="n">
        <v>1207.65625</v>
      </c>
      <c r="B7731" s="31" t="n">
        <v>12.3777</v>
      </c>
      <c r="C7731" s="32" t="n">
        <f aca="false">IF($A7731="","",IF(設定!$B$21="dB",10^($B7731/20),ABS($B7731)))</f>
        <v>4.15800493073312</v>
      </c>
      <c r="D7731" s="32" t="n">
        <f aca="false">IF($A7731="","",$A7731^2)</f>
        <v>1458433.61816406</v>
      </c>
      <c r="E7731" s="32" t="n">
        <f aca="false">IF($A7731="","",IF($C7731&lt;=0,"",1/$C7731^2))</f>
        <v>0.0578402285017896</v>
      </c>
      <c r="F7731" s="33" t="n">
        <f aca="false">IF(OR(ROW()-設定!$B$30&lt;2,ROW()+設定!$B$30&gt;13701,N($A7731)&lt;=0,N(INDEX($A$2:$A$13701,MIN(13700,MAX(1,ROW()-1+設定!$B$30))))&lt;=0,$A7731&lt;設定!$B$28,$A7731&gt;設定!$B$29),0,IF(AND($C7731&gt;=MAX(INDEX($C$1:$C$13701,MAX(1,ROW()-設定!$B$24)):INDEX($C$1:$C$13701,MAX(1,ROW()-1))),$C7731&gt;MAX(INDEX($C$1:$C$13701,MIN(13701,ROW()+1)):INDEX($C$1:$C$13701,MIN(13701,ROW()+設定!$B$24))),$C7731&gt;=設定!$B$32,$C7731&gt;=MAX(MIN(INDEX($C$1:$C$13701,MAX(1,ROW()-設定!$B$26)):INDEX($C$1:$C$13701,MAX(1,ROW()-1))),MIN(INDEX($C$1:$C$13701,MIN(13701,ROW()+1)):INDEX($C$1:$C$13701,MIN(13701,ROW()+設定!$B$26))))*10^(設定!$B$27/20)),1,0))</f>
        <v>0</v>
      </c>
      <c r="G7731" s="33" t="n">
        <f aca="false">$G7730+IF($F7731=1,1,0)</f>
        <v>4</v>
      </c>
      <c r="H7731" s="0" t="str">
        <f aca="false">IF($F7731=1,$G7731,"")</f>
        <v/>
      </c>
    </row>
    <row r="7732" customFormat="false" ht="15" hidden="false" customHeight="false" outlineLevel="0" collapsed="false">
      <c r="A7732" s="30" t="n">
        <v>1207.8125</v>
      </c>
      <c r="B7732" s="31" t="n">
        <v>12.1064</v>
      </c>
      <c r="C7732" s="32" t="n">
        <f aca="false">IF($A7732="","",IF(設定!$B$21="dB",10^($B7732/20),ABS($B7732)))</f>
        <v>4.03013876549524</v>
      </c>
      <c r="D7732" s="32" t="n">
        <f aca="false">IF($A7732="","",$A7732^2)</f>
        <v>1458811.03515625</v>
      </c>
      <c r="E7732" s="32" t="n">
        <f aca="false">IF($A7732="","",IF($C7732&lt;=0,"",1/$C7732^2))</f>
        <v>0.0615687023075085</v>
      </c>
      <c r="F7732" s="33" t="n">
        <f aca="false">IF(OR(ROW()-設定!$B$30&lt;2,ROW()+設定!$B$30&gt;13701,N($A7732)&lt;=0,N(INDEX($A$2:$A$13701,MIN(13700,MAX(1,ROW()-1+設定!$B$30))))&lt;=0,$A7732&lt;設定!$B$28,$A7732&gt;設定!$B$29),0,IF(AND($C7732&gt;=MAX(INDEX($C$1:$C$13701,MAX(1,ROW()-設定!$B$24)):INDEX($C$1:$C$13701,MAX(1,ROW()-1))),$C7732&gt;MAX(INDEX($C$1:$C$13701,MIN(13701,ROW()+1)):INDEX($C$1:$C$13701,MIN(13701,ROW()+設定!$B$24))),$C7732&gt;=設定!$B$32,$C7732&gt;=MAX(MIN(INDEX($C$1:$C$13701,MAX(1,ROW()-設定!$B$26)):INDEX($C$1:$C$13701,MAX(1,ROW()-1))),MIN(INDEX($C$1:$C$13701,MIN(13701,ROW()+1)):INDEX($C$1:$C$13701,MIN(13701,ROW()+設定!$B$26))))*10^(設定!$B$27/20)),1,0))</f>
        <v>0</v>
      </c>
      <c r="G7732" s="33" t="n">
        <f aca="false">$G7731+IF($F7732=1,1,0)</f>
        <v>4</v>
      </c>
      <c r="H7732" s="0" t="str">
        <f aca="false">IF($F7732=1,$G7732,"")</f>
        <v/>
      </c>
    </row>
    <row r="7733" customFormat="false" ht="15" hidden="false" customHeight="false" outlineLevel="0" collapsed="false">
      <c r="A7733" s="30" t="n">
        <v>1207.96875</v>
      </c>
      <c r="B7733" s="31" t="n">
        <v>12.3173</v>
      </c>
      <c r="C7733" s="32" t="n">
        <f aca="false">IF($A7733="","",IF(設定!$B$21="dB",10^($B7733/20),ABS($B7733)))</f>
        <v>4.12919126546078</v>
      </c>
      <c r="D7733" s="32" t="n">
        <f aca="false">IF($A7733="","",$A7733^2)</f>
        <v>1459188.50097656</v>
      </c>
      <c r="E7733" s="32" t="n">
        <f aca="false">IF($A7733="","",IF($C7733&lt;=0,"",1/$C7733^2))</f>
        <v>0.0586502678721173</v>
      </c>
      <c r="F7733" s="33" t="n">
        <f aca="false">IF(OR(ROW()-設定!$B$30&lt;2,ROW()+設定!$B$30&gt;13701,N($A7733)&lt;=0,N(INDEX($A$2:$A$13701,MIN(13700,MAX(1,ROW()-1+設定!$B$30))))&lt;=0,$A7733&lt;設定!$B$28,$A7733&gt;設定!$B$29),0,IF(AND($C7733&gt;=MAX(INDEX($C$1:$C$13701,MAX(1,ROW()-設定!$B$24)):INDEX($C$1:$C$13701,MAX(1,ROW()-1))),$C7733&gt;MAX(INDEX($C$1:$C$13701,MIN(13701,ROW()+1)):INDEX($C$1:$C$13701,MIN(13701,ROW()+設定!$B$24))),$C7733&gt;=設定!$B$32,$C7733&gt;=MAX(MIN(INDEX($C$1:$C$13701,MAX(1,ROW()-設定!$B$26)):INDEX($C$1:$C$13701,MAX(1,ROW()-1))),MIN(INDEX($C$1:$C$13701,MIN(13701,ROW()+1)):INDEX($C$1:$C$13701,MIN(13701,ROW()+設定!$B$26))))*10^(設定!$B$27/20)),1,0))</f>
        <v>0</v>
      </c>
      <c r="G7733" s="33" t="n">
        <f aca="false">$G7732+IF($F7733=1,1,0)</f>
        <v>4</v>
      </c>
      <c r="H7733" s="0" t="str">
        <f aca="false">IF($F7733=1,$G7733,"")</f>
        <v/>
      </c>
    </row>
    <row r="7734" customFormat="false" ht="15" hidden="false" customHeight="false" outlineLevel="0" collapsed="false">
      <c r="A7734" s="30" t="n">
        <v>1208.125</v>
      </c>
      <c r="B7734" s="31" t="n">
        <v>12.2424</v>
      </c>
      <c r="C7734" s="32" t="n">
        <f aca="false">IF($A7734="","",IF(設定!$B$21="dB",10^($B7734/20),ABS($B7734)))</f>
        <v>4.09373758253739</v>
      </c>
      <c r="D7734" s="32" t="n">
        <f aca="false">IF($A7734="","",$A7734^2)</f>
        <v>1459566.015625</v>
      </c>
      <c r="E7734" s="32" t="n">
        <f aca="false">IF($A7734="","",IF($C7734&lt;=0,"",1/$C7734^2))</f>
        <v>0.0596705443838939</v>
      </c>
      <c r="F7734" s="33" t="n">
        <f aca="false">IF(OR(ROW()-設定!$B$30&lt;2,ROW()+設定!$B$30&gt;13701,N($A7734)&lt;=0,N(INDEX($A$2:$A$13701,MIN(13700,MAX(1,ROW()-1+設定!$B$30))))&lt;=0,$A7734&lt;設定!$B$28,$A7734&gt;設定!$B$29),0,IF(AND($C7734&gt;=MAX(INDEX($C$1:$C$13701,MAX(1,ROW()-設定!$B$24)):INDEX($C$1:$C$13701,MAX(1,ROW()-1))),$C7734&gt;MAX(INDEX($C$1:$C$13701,MIN(13701,ROW()+1)):INDEX($C$1:$C$13701,MIN(13701,ROW()+設定!$B$24))),$C7734&gt;=設定!$B$32,$C7734&gt;=MAX(MIN(INDEX($C$1:$C$13701,MAX(1,ROW()-設定!$B$26)):INDEX($C$1:$C$13701,MAX(1,ROW()-1))),MIN(INDEX($C$1:$C$13701,MIN(13701,ROW()+1)):INDEX($C$1:$C$13701,MIN(13701,ROW()+設定!$B$26))))*10^(設定!$B$27/20)),1,0))</f>
        <v>0</v>
      </c>
      <c r="G7734" s="33" t="n">
        <f aca="false">$G7733+IF($F7734=1,1,0)</f>
        <v>4</v>
      </c>
      <c r="H7734" s="0" t="str">
        <f aca="false">IF($F7734=1,$G7734,"")</f>
        <v/>
      </c>
    </row>
    <row r="7735" customFormat="false" ht="15" hidden="false" customHeight="false" outlineLevel="0" collapsed="false">
      <c r="A7735" s="30" t="n">
        <v>1208.28125</v>
      </c>
      <c r="B7735" s="31" t="n">
        <v>12.1423</v>
      </c>
      <c r="C7735" s="32" t="n">
        <f aca="false">IF($A7735="","",IF(設定!$B$21="dB",10^($B7735/20),ABS($B7735)))</f>
        <v>4.04683036480619</v>
      </c>
      <c r="D7735" s="32" t="n">
        <f aca="false">IF($A7735="","",$A7735^2)</f>
        <v>1459943.57910156</v>
      </c>
      <c r="E7735" s="32" t="n">
        <f aca="false">IF($A7735="","",IF($C7735&lt;=0,"",1/$C7735^2))</f>
        <v>0.0610618558986206</v>
      </c>
      <c r="F7735" s="33" t="n">
        <f aca="false">IF(OR(ROW()-設定!$B$30&lt;2,ROW()+設定!$B$30&gt;13701,N($A7735)&lt;=0,N(INDEX($A$2:$A$13701,MIN(13700,MAX(1,ROW()-1+設定!$B$30))))&lt;=0,$A7735&lt;設定!$B$28,$A7735&gt;設定!$B$29),0,IF(AND($C7735&gt;=MAX(INDEX($C$1:$C$13701,MAX(1,ROW()-設定!$B$24)):INDEX($C$1:$C$13701,MAX(1,ROW()-1))),$C7735&gt;MAX(INDEX($C$1:$C$13701,MIN(13701,ROW()+1)):INDEX($C$1:$C$13701,MIN(13701,ROW()+設定!$B$24))),$C7735&gt;=設定!$B$32,$C7735&gt;=MAX(MIN(INDEX($C$1:$C$13701,MAX(1,ROW()-設定!$B$26)):INDEX($C$1:$C$13701,MAX(1,ROW()-1))),MIN(INDEX($C$1:$C$13701,MIN(13701,ROW()+1)):INDEX($C$1:$C$13701,MIN(13701,ROW()+設定!$B$26))))*10^(設定!$B$27/20)),1,0))</f>
        <v>0</v>
      </c>
      <c r="G7735" s="33" t="n">
        <f aca="false">$G7734+IF($F7735=1,1,0)</f>
        <v>4</v>
      </c>
      <c r="H7735" s="0" t="str">
        <f aca="false">IF($F7735=1,$G7735,"")</f>
        <v/>
      </c>
    </row>
    <row r="7736" customFormat="false" ht="15" hidden="false" customHeight="false" outlineLevel="0" collapsed="false">
      <c r="A7736" s="30" t="n">
        <v>1208.4375</v>
      </c>
      <c r="B7736" s="31" t="n">
        <v>12.0781</v>
      </c>
      <c r="C7736" s="32" t="n">
        <f aca="false">IF($A7736="","",IF(設定!$B$21="dB",10^($B7736/20),ABS($B7736)))</f>
        <v>4.01702930495511</v>
      </c>
      <c r="D7736" s="32" t="n">
        <f aca="false">IF($A7736="","",$A7736^2)</f>
        <v>1460321.19140625</v>
      </c>
      <c r="E7736" s="32" t="n">
        <f aca="false">IF($A7736="","",IF($C7736&lt;=0,"",1/$C7736^2))</f>
        <v>0.0619712134364718</v>
      </c>
      <c r="F7736" s="33" t="n">
        <f aca="false">IF(OR(ROW()-設定!$B$30&lt;2,ROW()+設定!$B$30&gt;13701,N($A7736)&lt;=0,N(INDEX($A$2:$A$13701,MIN(13700,MAX(1,ROW()-1+設定!$B$30))))&lt;=0,$A7736&lt;設定!$B$28,$A7736&gt;設定!$B$29),0,IF(AND($C7736&gt;=MAX(INDEX($C$1:$C$13701,MAX(1,ROW()-設定!$B$24)):INDEX($C$1:$C$13701,MAX(1,ROW()-1))),$C7736&gt;MAX(INDEX($C$1:$C$13701,MIN(13701,ROW()+1)):INDEX($C$1:$C$13701,MIN(13701,ROW()+設定!$B$24))),$C7736&gt;=設定!$B$32,$C7736&gt;=MAX(MIN(INDEX($C$1:$C$13701,MAX(1,ROW()-設定!$B$26)):INDEX($C$1:$C$13701,MAX(1,ROW()-1))),MIN(INDEX($C$1:$C$13701,MIN(13701,ROW()+1)):INDEX($C$1:$C$13701,MIN(13701,ROW()+設定!$B$26))))*10^(設定!$B$27/20)),1,0))</f>
        <v>0</v>
      </c>
      <c r="G7736" s="33" t="n">
        <f aca="false">$G7735+IF($F7736=1,1,0)</f>
        <v>4</v>
      </c>
      <c r="H7736" s="0" t="str">
        <f aca="false">IF($F7736=1,$G7736,"")</f>
        <v/>
      </c>
    </row>
    <row r="7737" customFormat="false" ht="15" hidden="false" customHeight="false" outlineLevel="0" collapsed="false">
      <c r="A7737" s="30" t="n">
        <v>1208.59375</v>
      </c>
      <c r="B7737" s="31" t="n">
        <v>12.2456</v>
      </c>
      <c r="C7737" s="32" t="n">
        <f aca="false">IF($A7737="","",IF(設定!$B$21="dB",10^($B7737/20),ABS($B7737)))</f>
        <v>4.09524604905128</v>
      </c>
      <c r="D7737" s="32" t="n">
        <f aca="false">IF($A7737="","",$A7737^2)</f>
        <v>1460698.85253906</v>
      </c>
      <c r="E7737" s="32" t="n">
        <f aca="false">IF($A7737="","",IF($C7737&lt;=0,"",1/$C7737^2))</f>
        <v>0.0596265936959976</v>
      </c>
      <c r="F7737" s="33" t="n">
        <f aca="false">IF(OR(ROW()-設定!$B$30&lt;2,ROW()+設定!$B$30&gt;13701,N($A7737)&lt;=0,N(INDEX($A$2:$A$13701,MIN(13700,MAX(1,ROW()-1+設定!$B$30))))&lt;=0,$A7737&lt;設定!$B$28,$A7737&gt;設定!$B$29),0,IF(AND($C7737&gt;=MAX(INDEX($C$1:$C$13701,MAX(1,ROW()-設定!$B$24)):INDEX($C$1:$C$13701,MAX(1,ROW()-1))),$C7737&gt;MAX(INDEX($C$1:$C$13701,MIN(13701,ROW()+1)):INDEX($C$1:$C$13701,MIN(13701,ROW()+設定!$B$24))),$C7737&gt;=設定!$B$32,$C7737&gt;=MAX(MIN(INDEX($C$1:$C$13701,MAX(1,ROW()-設定!$B$26)):INDEX($C$1:$C$13701,MAX(1,ROW()-1))),MIN(INDEX($C$1:$C$13701,MIN(13701,ROW()+1)):INDEX($C$1:$C$13701,MIN(13701,ROW()+設定!$B$26))))*10^(設定!$B$27/20)),1,0))</f>
        <v>0</v>
      </c>
      <c r="G7737" s="33" t="n">
        <f aca="false">$G7736+IF($F7737=1,1,0)</f>
        <v>4</v>
      </c>
      <c r="H7737" s="0" t="str">
        <f aca="false">IF($F7737=1,$G7737,"")</f>
        <v/>
      </c>
    </row>
    <row r="7738" customFormat="false" ht="15" hidden="false" customHeight="false" outlineLevel="0" collapsed="false">
      <c r="A7738" s="30" t="n">
        <v>1208.75</v>
      </c>
      <c r="B7738" s="31" t="n">
        <v>12.2983</v>
      </c>
      <c r="C7738" s="32" t="n">
        <f aca="false">IF($A7738="","",IF(設定!$B$21="dB",10^($B7738/20),ABS($B7738)))</f>
        <v>4.12016871373395</v>
      </c>
      <c r="D7738" s="32" t="n">
        <f aca="false">IF($A7738="","",$A7738^2)</f>
        <v>1461076.5625</v>
      </c>
      <c r="E7738" s="32" t="n">
        <f aca="false">IF($A7738="","",IF($C7738&lt;=0,"",1/$C7738^2))</f>
        <v>0.0589074197120115</v>
      </c>
      <c r="F7738" s="33" t="n">
        <f aca="false">IF(OR(ROW()-設定!$B$30&lt;2,ROW()+設定!$B$30&gt;13701,N($A7738)&lt;=0,N(INDEX($A$2:$A$13701,MIN(13700,MAX(1,ROW()-1+設定!$B$30))))&lt;=0,$A7738&lt;設定!$B$28,$A7738&gt;設定!$B$29),0,IF(AND($C7738&gt;=MAX(INDEX($C$1:$C$13701,MAX(1,ROW()-設定!$B$24)):INDEX($C$1:$C$13701,MAX(1,ROW()-1))),$C7738&gt;MAX(INDEX($C$1:$C$13701,MIN(13701,ROW()+1)):INDEX($C$1:$C$13701,MIN(13701,ROW()+設定!$B$24))),$C7738&gt;=設定!$B$32,$C7738&gt;=MAX(MIN(INDEX($C$1:$C$13701,MAX(1,ROW()-設定!$B$26)):INDEX($C$1:$C$13701,MAX(1,ROW()-1))),MIN(INDEX($C$1:$C$13701,MIN(13701,ROW()+1)):INDEX($C$1:$C$13701,MIN(13701,ROW()+設定!$B$26))))*10^(設定!$B$27/20)),1,0))</f>
        <v>0</v>
      </c>
      <c r="G7738" s="33" t="n">
        <f aca="false">$G7737+IF($F7738=1,1,0)</f>
        <v>4</v>
      </c>
      <c r="H7738" s="0" t="str">
        <f aca="false">IF($F7738=1,$G7738,"")</f>
        <v/>
      </c>
    </row>
    <row r="7739" customFormat="false" ht="15" hidden="false" customHeight="false" outlineLevel="0" collapsed="false">
      <c r="A7739" s="30" t="n">
        <v>1208.90625</v>
      </c>
      <c r="B7739" s="31" t="n">
        <v>12.047</v>
      </c>
      <c r="C7739" s="32" t="n">
        <f aca="false">IF($A7739="","",IF(設定!$B$21="dB",10^($B7739/20),ABS($B7739)))</f>
        <v>4.00267197061144</v>
      </c>
      <c r="D7739" s="32" t="n">
        <f aca="false">IF($A7739="","",$A7739^2)</f>
        <v>1461454.32128906</v>
      </c>
      <c r="E7739" s="32" t="n">
        <f aca="false">IF($A7739="","",IF($C7739&lt;=0,"",1/$C7739^2))</f>
        <v>0.0624165845090974</v>
      </c>
      <c r="F7739" s="33" t="n">
        <f aca="false">IF(OR(ROW()-設定!$B$30&lt;2,ROW()+設定!$B$30&gt;13701,N($A7739)&lt;=0,N(INDEX($A$2:$A$13701,MIN(13700,MAX(1,ROW()-1+設定!$B$30))))&lt;=0,$A7739&lt;設定!$B$28,$A7739&gt;設定!$B$29),0,IF(AND($C7739&gt;=MAX(INDEX($C$1:$C$13701,MAX(1,ROW()-設定!$B$24)):INDEX($C$1:$C$13701,MAX(1,ROW()-1))),$C7739&gt;MAX(INDEX($C$1:$C$13701,MIN(13701,ROW()+1)):INDEX($C$1:$C$13701,MIN(13701,ROW()+設定!$B$24))),$C7739&gt;=設定!$B$32,$C7739&gt;=MAX(MIN(INDEX($C$1:$C$13701,MAX(1,ROW()-設定!$B$26)):INDEX($C$1:$C$13701,MAX(1,ROW()-1))),MIN(INDEX($C$1:$C$13701,MIN(13701,ROW()+1)):INDEX($C$1:$C$13701,MIN(13701,ROW()+設定!$B$26))))*10^(設定!$B$27/20)),1,0))</f>
        <v>0</v>
      </c>
      <c r="G7739" s="33" t="n">
        <f aca="false">$G7738+IF($F7739=1,1,0)</f>
        <v>4</v>
      </c>
      <c r="H7739" s="0" t="str">
        <f aca="false">IF($F7739=1,$G7739,"")</f>
        <v/>
      </c>
    </row>
    <row r="7740" customFormat="false" ht="15" hidden="false" customHeight="false" outlineLevel="0" collapsed="false">
      <c r="A7740" s="30" t="n">
        <v>1209.0625</v>
      </c>
      <c r="B7740" s="31" t="n">
        <v>12.1179</v>
      </c>
      <c r="C7740" s="32" t="n">
        <f aca="false">IF($A7740="","",IF(設定!$B$21="dB",10^($B7740/20),ABS($B7740)))</f>
        <v>4.03547814838089</v>
      </c>
      <c r="D7740" s="32" t="n">
        <f aca="false">IF($A7740="","",$A7740^2)</f>
        <v>1461832.12890625</v>
      </c>
      <c r="E7740" s="32" t="n">
        <f aca="false">IF($A7740="","",IF($C7740&lt;=0,"",1/$C7740^2))</f>
        <v>0.061405885717053</v>
      </c>
      <c r="F7740" s="33" t="n">
        <f aca="false">IF(OR(ROW()-設定!$B$30&lt;2,ROW()+設定!$B$30&gt;13701,N($A7740)&lt;=0,N(INDEX($A$2:$A$13701,MIN(13700,MAX(1,ROW()-1+設定!$B$30))))&lt;=0,$A7740&lt;設定!$B$28,$A7740&gt;設定!$B$29),0,IF(AND($C7740&gt;=MAX(INDEX($C$1:$C$13701,MAX(1,ROW()-設定!$B$24)):INDEX($C$1:$C$13701,MAX(1,ROW()-1))),$C7740&gt;MAX(INDEX($C$1:$C$13701,MIN(13701,ROW()+1)):INDEX($C$1:$C$13701,MIN(13701,ROW()+設定!$B$24))),$C7740&gt;=設定!$B$32,$C7740&gt;=MAX(MIN(INDEX($C$1:$C$13701,MAX(1,ROW()-設定!$B$26)):INDEX($C$1:$C$13701,MAX(1,ROW()-1))),MIN(INDEX($C$1:$C$13701,MIN(13701,ROW()+1)):INDEX($C$1:$C$13701,MIN(13701,ROW()+設定!$B$26))))*10^(設定!$B$27/20)),1,0))</f>
        <v>0</v>
      </c>
      <c r="G7740" s="33" t="n">
        <f aca="false">$G7739+IF($F7740=1,1,0)</f>
        <v>4</v>
      </c>
      <c r="H7740" s="0" t="str">
        <f aca="false">IF($F7740=1,$G7740,"")</f>
        <v/>
      </c>
    </row>
    <row r="7741" customFormat="false" ht="15" hidden="false" customHeight="false" outlineLevel="0" collapsed="false">
      <c r="A7741" s="30" t="n">
        <v>1209.21875</v>
      </c>
      <c r="B7741" s="31" t="n">
        <v>12.2108</v>
      </c>
      <c r="C7741" s="32" t="n">
        <f aca="false">IF($A7741="","",IF(設定!$B$21="dB",10^($B7741/20),ABS($B7741)))</f>
        <v>4.07887127834069</v>
      </c>
      <c r="D7741" s="32" t="n">
        <f aca="false">IF($A7741="","",$A7741^2)</f>
        <v>1462209.98535156</v>
      </c>
      <c r="E7741" s="32" t="n">
        <f aca="false">IF($A7741="","",IF($C7741&lt;=0,"",1/$C7741^2))</f>
        <v>0.0601063007387312</v>
      </c>
      <c r="F7741" s="33" t="n">
        <f aca="false">IF(OR(ROW()-設定!$B$30&lt;2,ROW()+設定!$B$30&gt;13701,N($A7741)&lt;=0,N(INDEX($A$2:$A$13701,MIN(13700,MAX(1,ROW()-1+設定!$B$30))))&lt;=0,$A7741&lt;設定!$B$28,$A7741&gt;設定!$B$29),0,IF(AND($C7741&gt;=MAX(INDEX($C$1:$C$13701,MAX(1,ROW()-設定!$B$24)):INDEX($C$1:$C$13701,MAX(1,ROW()-1))),$C7741&gt;MAX(INDEX($C$1:$C$13701,MIN(13701,ROW()+1)):INDEX($C$1:$C$13701,MIN(13701,ROW()+設定!$B$24))),$C7741&gt;=設定!$B$32,$C7741&gt;=MAX(MIN(INDEX($C$1:$C$13701,MAX(1,ROW()-設定!$B$26)):INDEX($C$1:$C$13701,MAX(1,ROW()-1))),MIN(INDEX($C$1:$C$13701,MIN(13701,ROW()+1)):INDEX($C$1:$C$13701,MIN(13701,ROW()+設定!$B$26))))*10^(設定!$B$27/20)),1,0))</f>
        <v>0</v>
      </c>
      <c r="G7741" s="33" t="n">
        <f aca="false">$G7740+IF($F7741=1,1,0)</f>
        <v>4</v>
      </c>
      <c r="H7741" s="0" t="str">
        <f aca="false">IF($F7741=1,$G7741,"")</f>
        <v/>
      </c>
    </row>
    <row r="7742" customFormat="false" ht="15" hidden="false" customHeight="false" outlineLevel="0" collapsed="false">
      <c r="A7742" s="30" t="n">
        <v>1209.375</v>
      </c>
      <c r="B7742" s="31" t="n">
        <v>11.9534</v>
      </c>
      <c r="C7742" s="32" t="n">
        <f aca="false">IF($A7742="","",IF(設定!$B$21="dB",10^($B7742/20),ABS($B7742)))</f>
        <v>3.95977035542184</v>
      </c>
      <c r="D7742" s="32" t="n">
        <f aca="false">IF($A7742="","",$A7742^2)</f>
        <v>1462587.890625</v>
      </c>
      <c r="E7742" s="32" t="n">
        <f aca="false">IF($A7742="","",IF($C7742&lt;=0,"",1/$C7742^2))</f>
        <v>0.0637763998699017</v>
      </c>
      <c r="F7742" s="33" t="n">
        <f aca="false">IF(OR(ROW()-設定!$B$30&lt;2,ROW()+設定!$B$30&gt;13701,N($A7742)&lt;=0,N(INDEX($A$2:$A$13701,MIN(13700,MAX(1,ROW()-1+設定!$B$30))))&lt;=0,$A7742&lt;設定!$B$28,$A7742&gt;設定!$B$29),0,IF(AND($C7742&gt;=MAX(INDEX($C$1:$C$13701,MAX(1,ROW()-設定!$B$24)):INDEX($C$1:$C$13701,MAX(1,ROW()-1))),$C7742&gt;MAX(INDEX($C$1:$C$13701,MIN(13701,ROW()+1)):INDEX($C$1:$C$13701,MIN(13701,ROW()+設定!$B$24))),$C7742&gt;=設定!$B$32,$C7742&gt;=MAX(MIN(INDEX($C$1:$C$13701,MAX(1,ROW()-設定!$B$26)):INDEX($C$1:$C$13701,MAX(1,ROW()-1))),MIN(INDEX($C$1:$C$13701,MIN(13701,ROW()+1)):INDEX($C$1:$C$13701,MIN(13701,ROW()+設定!$B$26))))*10^(設定!$B$27/20)),1,0))</f>
        <v>0</v>
      </c>
      <c r="G7742" s="33" t="n">
        <f aca="false">$G7741+IF($F7742=1,1,0)</f>
        <v>4</v>
      </c>
      <c r="H7742" s="0" t="str">
        <f aca="false">IF($F7742=1,$G7742,"")</f>
        <v/>
      </c>
    </row>
    <row r="7743" customFormat="false" ht="15" hidden="false" customHeight="false" outlineLevel="0" collapsed="false">
      <c r="A7743" s="30" t="n">
        <v>1209.53125</v>
      </c>
      <c r="B7743" s="31" t="n">
        <v>11.9652</v>
      </c>
      <c r="C7743" s="32" t="n">
        <f aca="false">IF($A7743="","",IF(設定!$B$21="dB",10^($B7743/20),ABS($B7743)))</f>
        <v>3.96515345896817</v>
      </c>
      <c r="D7743" s="32" t="n">
        <f aca="false">IF($A7743="","",$A7743^2)</f>
        <v>1462965.84472656</v>
      </c>
      <c r="E7743" s="32" t="n">
        <f aca="false">IF($A7743="","",IF($C7743&lt;=0,"",1/$C7743^2))</f>
        <v>0.0636033513737065</v>
      </c>
      <c r="F7743" s="33" t="n">
        <f aca="false">IF(OR(ROW()-設定!$B$30&lt;2,ROW()+設定!$B$30&gt;13701,N($A7743)&lt;=0,N(INDEX($A$2:$A$13701,MIN(13700,MAX(1,ROW()-1+設定!$B$30))))&lt;=0,$A7743&lt;設定!$B$28,$A7743&gt;設定!$B$29),0,IF(AND($C7743&gt;=MAX(INDEX($C$1:$C$13701,MAX(1,ROW()-設定!$B$24)):INDEX($C$1:$C$13701,MAX(1,ROW()-1))),$C7743&gt;MAX(INDEX($C$1:$C$13701,MIN(13701,ROW()+1)):INDEX($C$1:$C$13701,MIN(13701,ROW()+設定!$B$24))),$C7743&gt;=設定!$B$32,$C7743&gt;=MAX(MIN(INDEX($C$1:$C$13701,MAX(1,ROW()-設定!$B$26)):INDEX($C$1:$C$13701,MAX(1,ROW()-1))),MIN(INDEX($C$1:$C$13701,MIN(13701,ROW()+1)):INDEX($C$1:$C$13701,MIN(13701,ROW()+設定!$B$26))))*10^(設定!$B$27/20)),1,0))</f>
        <v>0</v>
      </c>
      <c r="G7743" s="33" t="n">
        <f aca="false">$G7742+IF($F7743=1,1,0)</f>
        <v>4</v>
      </c>
      <c r="H7743" s="0" t="str">
        <f aca="false">IF($F7743=1,$G7743,"")</f>
        <v/>
      </c>
    </row>
    <row r="7744" customFormat="false" ht="15" hidden="false" customHeight="false" outlineLevel="0" collapsed="false">
      <c r="A7744" s="30" t="n">
        <v>1209.6875</v>
      </c>
      <c r="B7744" s="31" t="n">
        <v>11.843</v>
      </c>
      <c r="C7744" s="32" t="n">
        <f aca="false">IF($A7744="","",IF(設定!$B$21="dB",10^($B7744/20),ABS($B7744)))</f>
        <v>3.90975910770378</v>
      </c>
      <c r="D7744" s="32" t="n">
        <f aca="false">IF($A7744="","",$A7744^2)</f>
        <v>1463343.84765625</v>
      </c>
      <c r="E7744" s="32" t="n">
        <f aca="false">IF($A7744="","",IF($C7744&lt;=0,"",1/$C7744^2))</f>
        <v>0.0654184123569239</v>
      </c>
      <c r="F7744" s="33" t="n">
        <f aca="false">IF(OR(ROW()-設定!$B$30&lt;2,ROW()+設定!$B$30&gt;13701,N($A7744)&lt;=0,N(INDEX($A$2:$A$13701,MIN(13700,MAX(1,ROW()-1+設定!$B$30))))&lt;=0,$A7744&lt;設定!$B$28,$A7744&gt;設定!$B$29),0,IF(AND($C7744&gt;=MAX(INDEX($C$1:$C$13701,MAX(1,ROW()-設定!$B$24)):INDEX($C$1:$C$13701,MAX(1,ROW()-1))),$C7744&gt;MAX(INDEX($C$1:$C$13701,MIN(13701,ROW()+1)):INDEX($C$1:$C$13701,MIN(13701,ROW()+設定!$B$24))),$C7744&gt;=設定!$B$32,$C7744&gt;=MAX(MIN(INDEX($C$1:$C$13701,MAX(1,ROW()-設定!$B$26)):INDEX($C$1:$C$13701,MAX(1,ROW()-1))),MIN(INDEX($C$1:$C$13701,MIN(13701,ROW()+1)):INDEX($C$1:$C$13701,MIN(13701,ROW()+設定!$B$26))))*10^(設定!$B$27/20)),1,0))</f>
        <v>0</v>
      </c>
      <c r="G7744" s="33" t="n">
        <f aca="false">$G7743+IF($F7744=1,1,0)</f>
        <v>4</v>
      </c>
      <c r="H7744" s="0" t="str">
        <f aca="false">IF($F7744=1,$G7744,"")</f>
        <v/>
      </c>
    </row>
    <row r="7745" customFormat="false" ht="15" hidden="false" customHeight="false" outlineLevel="0" collapsed="false">
      <c r="A7745" s="30" t="n">
        <v>1209.84375</v>
      </c>
      <c r="B7745" s="31" t="n">
        <v>11.9249</v>
      </c>
      <c r="C7745" s="32" t="n">
        <f aca="false">IF($A7745="","",IF(設定!$B$21="dB",10^($B7745/20),ABS($B7745)))</f>
        <v>3.94679891372775</v>
      </c>
      <c r="D7745" s="32" t="n">
        <f aca="false">IF($A7745="","",$A7745^2)</f>
        <v>1463721.89941406</v>
      </c>
      <c r="E7745" s="32" t="n">
        <f aca="false">IF($A7745="","",IF($C7745&lt;=0,"",1/$C7745^2))</f>
        <v>0.0641963003082268</v>
      </c>
      <c r="F7745" s="33" t="n">
        <f aca="false">IF(OR(ROW()-設定!$B$30&lt;2,ROW()+設定!$B$30&gt;13701,N($A7745)&lt;=0,N(INDEX($A$2:$A$13701,MIN(13700,MAX(1,ROW()-1+設定!$B$30))))&lt;=0,$A7745&lt;設定!$B$28,$A7745&gt;設定!$B$29),0,IF(AND($C7745&gt;=MAX(INDEX($C$1:$C$13701,MAX(1,ROW()-設定!$B$24)):INDEX($C$1:$C$13701,MAX(1,ROW()-1))),$C7745&gt;MAX(INDEX($C$1:$C$13701,MIN(13701,ROW()+1)):INDEX($C$1:$C$13701,MIN(13701,ROW()+設定!$B$24))),$C7745&gt;=設定!$B$32,$C7745&gt;=MAX(MIN(INDEX($C$1:$C$13701,MAX(1,ROW()-設定!$B$26)):INDEX($C$1:$C$13701,MAX(1,ROW()-1))),MIN(INDEX($C$1:$C$13701,MIN(13701,ROW()+1)):INDEX($C$1:$C$13701,MIN(13701,ROW()+設定!$B$26))))*10^(設定!$B$27/20)),1,0))</f>
        <v>0</v>
      </c>
      <c r="G7745" s="33" t="n">
        <f aca="false">$G7744+IF($F7745=1,1,0)</f>
        <v>4</v>
      </c>
      <c r="H7745" s="0" t="str">
        <f aca="false">IF($F7745=1,$G7745,"")</f>
        <v/>
      </c>
    </row>
    <row r="7746" customFormat="false" ht="15" hidden="false" customHeight="false" outlineLevel="0" collapsed="false">
      <c r="A7746" s="30" t="n">
        <v>1210</v>
      </c>
      <c r="B7746" s="31" t="n">
        <v>11.9054</v>
      </c>
      <c r="C7746" s="32" t="n">
        <f aca="false">IF($A7746="","",IF(設定!$B$21="dB",10^($B7746/20),ABS($B7746)))</f>
        <v>3.93794820811755</v>
      </c>
      <c r="D7746" s="32" t="n">
        <f aca="false">IF($A7746="","",$A7746^2)</f>
        <v>1464100</v>
      </c>
      <c r="E7746" s="32" t="n">
        <f aca="false">IF($A7746="","",IF($C7746&lt;=0,"",1/$C7746^2))</f>
        <v>0.0644851924075768</v>
      </c>
      <c r="F7746" s="33" t="n">
        <f aca="false">IF(OR(ROW()-設定!$B$30&lt;2,ROW()+設定!$B$30&gt;13701,N($A7746)&lt;=0,N(INDEX($A$2:$A$13701,MIN(13700,MAX(1,ROW()-1+設定!$B$30))))&lt;=0,$A7746&lt;設定!$B$28,$A7746&gt;設定!$B$29),0,IF(AND($C7746&gt;=MAX(INDEX($C$1:$C$13701,MAX(1,ROW()-設定!$B$24)):INDEX($C$1:$C$13701,MAX(1,ROW()-1))),$C7746&gt;MAX(INDEX($C$1:$C$13701,MIN(13701,ROW()+1)):INDEX($C$1:$C$13701,MIN(13701,ROW()+設定!$B$24))),$C7746&gt;=設定!$B$32,$C7746&gt;=MAX(MIN(INDEX($C$1:$C$13701,MAX(1,ROW()-設定!$B$26)):INDEX($C$1:$C$13701,MAX(1,ROW()-1))),MIN(INDEX($C$1:$C$13701,MIN(13701,ROW()+1)):INDEX($C$1:$C$13701,MIN(13701,ROW()+設定!$B$26))))*10^(設定!$B$27/20)),1,0))</f>
        <v>0</v>
      </c>
      <c r="G7746" s="33" t="n">
        <f aca="false">$G7745+IF($F7746=1,1,0)</f>
        <v>4</v>
      </c>
      <c r="H7746" s="0" t="str">
        <f aca="false">IF($F7746=1,$G7746,"")</f>
        <v/>
      </c>
    </row>
    <row r="7747" customFormat="false" ht="15" hidden="false" customHeight="false" outlineLevel="0" collapsed="false">
      <c r="A7747" s="30" t="n">
        <v>1210.15625</v>
      </c>
      <c r="B7747" s="31" t="n">
        <v>11.8469</v>
      </c>
      <c r="C7747" s="32" t="n">
        <f aca="false">IF($A7747="","",IF(設定!$B$21="dB",10^($B7747/20),ABS($B7747)))</f>
        <v>3.91151499971816</v>
      </c>
      <c r="D7747" s="32" t="n">
        <f aca="false">IF($A7747="","",$A7747^2)</f>
        <v>1464478.14941406</v>
      </c>
      <c r="E7747" s="32" t="n">
        <f aca="false">IF($A7747="","",IF($C7747&lt;=0,"",1/$C7747^2))</f>
        <v>0.0653596924565164</v>
      </c>
      <c r="F7747" s="33" t="n">
        <f aca="false">IF(OR(ROW()-設定!$B$30&lt;2,ROW()+設定!$B$30&gt;13701,N($A7747)&lt;=0,N(INDEX($A$2:$A$13701,MIN(13700,MAX(1,ROW()-1+設定!$B$30))))&lt;=0,$A7747&lt;設定!$B$28,$A7747&gt;設定!$B$29),0,IF(AND($C7747&gt;=MAX(INDEX($C$1:$C$13701,MAX(1,ROW()-設定!$B$24)):INDEX($C$1:$C$13701,MAX(1,ROW()-1))),$C7747&gt;MAX(INDEX($C$1:$C$13701,MIN(13701,ROW()+1)):INDEX($C$1:$C$13701,MIN(13701,ROW()+設定!$B$24))),$C7747&gt;=設定!$B$32,$C7747&gt;=MAX(MIN(INDEX($C$1:$C$13701,MAX(1,ROW()-設定!$B$26)):INDEX($C$1:$C$13701,MAX(1,ROW()-1))),MIN(INDEX($C$1:$C$13701,MIN(13701,ROW()+1)):INDEX($C$1:$C$13701,MIN(13701,ROW()+設定!$B$26))))*10^(設定!$B$27/20)),1,0))</f>
        <v>0</v>
      </c>
      <c r="G7747" s="33" t="n">
        <f aca="false">$G7746+IF($F7747=1,1,0)</f>
        <v>4</v>
      </c>
      <c r="H7747" s="0" t="str">
        <f aca="false">IF($F7747=1,$G7747,"")</f>
        <v/>
      </c>
    </row>
    <row r="7748" customFormat="false" ht="15" hidden="false" customHeight="false" outlineLevel="0" collapsed="false">
      <c r="A7748" s="30" t="n">
        <v>1210.3125</v>
      </c>
      <c r="B7748" s="31" t="n">
        <v>11.7896</v>
      </c>
      <c r="C7748" s="32" t="n">
        <f aca="false">IF($A7748="","",IF(設定!$B$21="dB",10^($B7748/20),ABS($B7748)))</f>
        <v>3.88579602790329</v>
      </c>
      <c r="D7748" s="32" t="n">
        <f aca="false">IF($A7748="","",$A7748^2)</f>
        <v>1464856.34765625</v>
      </c>
      <c r="E7748" s="32" t="n">
        <f aca="false">IF($A7748="","",IF($C7748&lt;=0,"",1/$C7748^2))</f>
        <v>0.0662277498904642</v>
      </c>
      <c r="F7748" s="33" t="n">
        <f aca="false">IF(OR(ROW()-設定!$B$30&lt;2,ROW()+設定!$B$30&gt;13701,N($A7748)&lt;=0,N(INDEX($A$2:$A$13701,MIN(13700,MAX(1,ROW()-1+設定!$B$30))))&lt;=0,$A7748&lt;設定!$B$28,$A7748&gt;設定!$B$29),0,IF(AND($C7748&gt;=MAX(INDEX($C$1:$C$13701,MAX(1,ROW()-設定!$B$24)):INDEX($C$1:$C$13701,MAX(1,ROW()-1))),$C7748&gt;MAX(INDEX($C$1:$C$13701,MIN(13701,ROW()+1)):INDEX($C$1:$C$13701,MIN(13701,ROW()+設定!$B$24))),$C7748&gt;=設定!$B$32,$C7748&gt;=MAX(MIN(INDEX($C$1:$C$13701,MAX(1,ROW()-設定!$B$26)):INDEX($C$1:$C$13701,MAX(1,ROW()-1))),MIN(INDEX($C$1:$C$13701,MIN(13701,ROW()+1)):INDEX($C$1:$C$13701,MIN(13701,ROW()+設定!$B$26))))*10^(設定!$B$27/20)),1,0))</f>
        <v>0</v>
      </c>
      <c r="G7748" s="33" t="n">
        <f aca="false">$G7747+IF($F7748=1,1,0)</f>
        <v>4</v>
      </c>
      <c r="H7748" s="0" t="str">
        <f aca="false">IF($F7748=1,$G7748,"")</f>
        <v/>
      </c>
    </row>
    <row r="7749" customFormat="false" ht="15" hidden="false" customHeight="false" outlineLevel="0" collapsed="false">
      <c r="A7749" s="30" t="n">
        <v>1210.46875</v>
      </c>
      <c r="B7749" s="31" t="n">
        <v>11.6801</v>
      </c>
      <c r="C7749" s="32" t="n">
        <f aca="false">IF($A7749="","",IF(設定!$B$21="dB",10^($B7749/20),ABS($B7749)))</f>
        <v>3.83711663110626</v>
      </c>
      <c r="D7749" s="32" t="n">
        <f aca="false">IF($A7749="","",$A7749^2)</f>
        <v>1465234.59472656</v>
      </c>
      <c r="E7749" s="32" t="n">
        <f aca="false">IF($A7749="","",IF($C7749&lt;=0,"",1/$C7749^2))</f>
        <v>0.0679187993555641</v>
      </c>
      <c r="F7749" s="33" t="n">
        <f aca="false">IF(OR(ROW()-設定!$B$30&lt;2,ROW()+設定!$B$30&gt;13701,N($A7749)&lt;=0,N(INDEX($A$2:$A$13701,MIN(13700,MAX(1,ROW()-1+設定!$B$30))))&lt;=0,$A7749&lt;設定!$B$28,$A7749&gt;設定!$B$29),0,IF(AND($C7749&gt;=MAX(INDEX($C$1:$C$13701,MAX(1,ROW()-設定!$B$24)):INDEX($C$1:$C$13701,MAX(1,ROW()-1))),$C7749&gt;MAX(INDEX($C$1:$C$13701,MIN(13701,ROW()+1)):INDEX($C$1:$C$13701,MIN(13701,ROW()+設定!$B$24))),$C7749&gt;=設定!$B$32,$C7749&gt;=MAX(MIN(INDEX($C$1:$C$13701,MAX(1,ROW()-設定!$B$26)):INDEX($C$1:$C$13701,MAX(1,ROW()-1))),MIN(INDEX($C$1:$C$13701,MIN(13701,ROW()+1)):INDEX($C$1:$C$13701,MIN(13701,ROW()+設定!$B$26))))*10^(設定!$B$27/20)),1,0))</f>
        <v>0</v>
      </c>
      <c r="G7749" s="33" t="n">
        <f aca="false">$G7748+IF($F7749=1,1,0)</f>
        <v>4</v>
      </c>
      <c r="H7749" s="0" t="str">
        <f aca="false">IF($F7749=1,$G7749,"")</f>
        <v/>
      </c>
    </row>
    <row r="7750" customFormat="false" ht="15" hidden="false" customHeight="false" outlineLevel="0" collapsed="false">
      <c r="A7750" s="30" t="n">
        <v>1210.625</v>
      </c>
      <c r="B7750" s="31" t="n">
        <v>11.6785</v>
      </c>
      <c r="C7750" s="32" t="n">
        <f aca="false">IF($A7750="","",IF(設定!$B$21="dB",10^($B7750/20),ABS($B7750)))</f>
        <v>3.83640987319868</v>
      </c>
      <c r="D7750" s="32" t="n">
        <f aca="false">IF($A7750="","",$A7750^2)</f>
        <v>1465612.890625</v>
      </c>
      <c r="E7750" s="32" t="n">
        <f aca="false">IF($A7750="","",IF($C7750&lt;=0,"",1/$C7750^2))</f>
        <v>0.0679438261757805</v>
      </c>
      <c r="F7750" s="33" t="n">
        <f aca="false">IF(OR(ROW()-設定!$B$30&lt;2,ROW()+設定!$B$30&gt;13701,N($A7750)&lt;=0,N(INDEX($A$2:$A$13701,MIN(13700,MAX(1,ROW()-1+設定!$B$30))))&lt;=0,$A7750&lt;設定!$B$28,$A7750&gt;設定!$B$29),0,IF(AND($C7750&gt;=MAX(INDEX($C$1:$C$13701,MAX(1,ROW()-設定!$B$24)):INDEX($C$1:$C$13701,MAX(1,ROW()-1))),$C7750&gt;MAX(INDEX($C$1:$C$13701,MIN(13701,ROW()+1)):INDEX($C$1:$C$13701,MIN(13701,ROW()+設定!$B$24))),$C7750&gt;=設定!$B$32,$C7750&gt;=MAX(MIN(INDEX($C$1:$C$13701,MAX(1,ROW()-設定!$B$26)):INDEX($C$1:$C$13701,MAX(1,ROW()-1))),MIN(INDEX($C$1:$C$13701,MIN(13701,ROW()+1)):INDEX($C$1:$C$13701,MIN(13701,ROW()+設定!$B$26))))*10^(設定!$B$27/20)),1,0))</f>
        <v>0</v>
      </c>
      <c r="G7750" s="33" t="n">
        <f aca="false">$G7749+IF($F7750=1,1,0)</f>
        <v>4</v>
      </c>
      <c r="H7750" s="0" t="str">
        <f aca="false">IF($F7750=1,$G7750,"")</f>
        <v/>
      </c>
    </row>
    <row r="7751" customFormat="false" ht="15" hidden="false" customHeight="false" outlineLevel="0" collapsed="false">
      <c r="A7751" s="30" t="n">
        <v>1210.78125</v>
      </c>
      <c r="B7751" s="31" t="n">
        <v>11.6903</v>
      </c>
      <c r="C7751" s="32" t="n">
        <f aca="false">IF($A7751="","",IF(設定!$B$21="dB",10^($B7751/20),ABS($B7751)))</f>
        <v>3.84162527453258</v>
      </c>
      <c r="D7751" s="32" t="n">
        <f aca="false">IF($A7751="","",$A7751^2)</f>
        <v>1465991.23535156</v>
      </c>
      <c r="E7751" s="32" t="n">
        <f aca="false">IF($A7751="","",IF($C7751&lt;=0,"",1/$C7751^2))</f>
        <v>0.0677594699410377</v>
      </c>
      <c r="F7751" s="33" t="n">
        <f aca="false">IF(OR(ROW()-設定!$B$30&lt;2,ROW()+設定!$B$30&gt;13701,N($A7751)&lt;=0,N(INDEX($A$2:$A$13701,MIN(13700,MAX(1,ROW()-1+設定!$B$30))))&lt;=0,$A7751&lt;設定!$B$28,$A7751&gt;設定!$B$29),0,IF(AND($C7751&gt;=MAX(INDEX($C$1:$C$13701,MAX(1,ROW()-設定!$B$24)):INDEX($C$1:$C$13701,MAX(1,ROW()-1))),$C7751&gt;MAX(INDEX($C$1:$C$13701,MIN(13701,ROW()+1)):INDEX($C$1:$C$13701,MIN(13701,ROW()+設定!$B$24))),$C7751&gt;=設定!$B$32,$C7751&gt;=MAX(MIN(INDEX($C$1:$C$13701,MAX(1,ROW()-設定!$B$26)):INDEX($C$1:$C$13701,MAX(1,ROW()-1))),MIN(INDEX($C$1:$C$13701,MIN(13701,ROW()+1)):INDEX($C$1:$C$13701,MIN(13701,ROW()+設定!$B$26))))*10^(設定!$B$27/20)),1,0))</f>
        <v>0</v>
      </c>
      <c r="G7751" s="33" t="n">
        <f aca="false">$G7750+IF($F7751=1,1,0)</f>
        <v>4</v>
      </c>
      <c r="H7751" s="0" t="str">
        <f aca="false">IF($F7751=1,$G7751,"")</f>
        <v/>
      </c>
    </row>
    <row r="7752" customFormat="false" ht="15" hidden="false" customHeight="false" outlineLevel="0" collapsed="false">
      <c r="A7752" s="30" t="n">
        <v>1210.9375</v>
      </c>
      <c r="B7752" s="31" t="n">
        <v>11.8253</v>
      </c>
      <c r="C7752" s="32" t="n">
        <f aca="false">IF($A7752="","",IF(設定!$B$21="dB",10^($B7752/20),ABS($B7752)))</f>
        <v>3.90179996054539</v>
      </c>
      <c r="D7752" s="32" t="n">
        <f aca="false">IF($A7752="","",$A7752^2)</f>
        <v>1466369.62890625</v>
      </c>
      <c r="E7752" s="32" t="n">
        <f aca="false">IF($A7752="","",IF($C7752&lt;=0,"",1/$C7752^2))</f>
        <v>0.0656855740921949</v>
      </c>
      <c r="F7752" s="33" t="n">
        <f aca="false">IF(OR(ROW()-設定!$B$30&lt;2,ROW()+設定!$B$30&gt;13701,N($A7752)&lt;=0,N(INDEX($A$2:$A$13701,MIN(13700,MAX(1,ROW()-1+設定!$B$30))))&lt;=0,$A7752&lt;設定!$B$28,$A7752&gt;設定!$B$29),0,IF(AND($C7752&gt;=MAX(INDEX($C$1:$C$13701,MAX(1,ROW()-設定!$B$24)):INDEX($C$1:$C$13701,MAX(1,ROW()-1))),$C7752&gt;MAX(INDEX($C$1:$C$13701,MIN(13701,ROW()+1)):INDEX($C$1:$C$13701,MIN(13701,ROW()+設定!$B$24))),$C7752&gt;=設定!$B$32,$C7752&gt;=MAX(MIN(INDEX($C$1:$C$13701,MAX(1,ROW()-設定!$B$26)):INDEX($C$1:$C$13701,MAX(1,ROW()-1))),MIN(INDEX($C$1:$C$13701,MIN(13701,ROW()+1)):INDEX($C$1:$C$13701,MIN(13701,ROW()+設定!$B$26))))*10^(設定!$B$27/20)),1,0))</f>
        <v>0</v>
      </c>
      <c r="G7752" s="33" t="n">
        <f aca="false">$G7751+IF($F7752=1,1,0)</f>
        <v>4</v>
      </c>
      <c r="H7752" s="0" t="str">
        <f aca="false">IF($F7752=1,$G7752,"")</f>
        <v/>
      </c>
    </row>
    <row r="7753" customFormat="false" ht="15" hidden="false" customHeight="false" outlineLevel="0" collapsed="false">
      <c r="A7753" s="30" t="n">
        <v>1211.09375</v>
      </c>
      <c r="B7753" s="31" t="n">
        <v>11.6863</v>
      </c>
      <c r="C7753" s="32" t="n">
        <f aca="false">IF($A7753="","",IF(設定!$B$21="dB",10^($B7753/20),ABS($B7753)))</f>
        <v>3.83985654801017</v>
      </c>
      <c r="D7753" s="32" t="n">
        <f aca="false">IF($A7753="","",$A7753^2)</f>
        <v>1466748.07128906</v>
      </c>
      <c r="E7753" s="32" t="n">
        <f aca="false">IF($A7753="","",IF($C7753&lt;=0,"",1/$C7753^2))</f>
        <v>0.067821907468326</v>
      </c>
      <c r="F7753" s="33" t="n">
        <f aca="false">IF(OR(ROW()-設定!$B$30&lt;2,ROW()+設定!$B$30&gt;13701,N($A7753)&lt;=0,N(INDEX($A$2:$A$13701,MIN(13700,MAX(1,ROW()-1+設定!$B$30))))&lt;=0,$A7753&lt;設定!$B$28,$A7753&gt;設定!$B$29),0,IF(AND($C7753&gt;=MAX(INDEX($C$1:$C$13701,MAX(1,ROW()-設定!$B$24)):INDEX($C$1:$C$13701,MAX(1,ROW()-1))),$C7753&gt;MAX(INDEX($C$1:$C$13701,MIN(13701,ROW()+1)):INDEX($C$1:$C$13701,MIN(13701,ROW()+設定!$B$24))),$C7753&gt;=設定!$B$32,$C7753&gt;=MAX(MIN(INDEX($C$1:$C$13701,MAX(1,ROW()-設定!$B$26)):INDEX($C$1:$C$13701,MAX(1,ROW()-1))),MIN(INDEX($C$1:$C$13701,MIN(13701,ROW()+1)):INDEX($C$1:$C$13701,MIN(13701,ROW()+設定!$B$26))))*10^(設定!$B$27/20)),1,0))</f>
        <v>0</v>
      </c>
      <c r="G7753" s="33" t="n">
        <f aca="false">$G7752+IF($F7753=1,1,0)</f>
        <v>4</v>
      </c>
      <c r="H7753" s="0" t="str">
        <f aca="false">IF($F7753=1,$G7753,"")</f>
        <v/>
      </c>
    </row>
    <row r="7754" customFormat="false" ht="15" hidden="false" customHeight="false" outlineLevel="0" collapsed="false">
      <c r="A7754" s="30" t="n">
        <v>1211.25</v>
      </c>
      <c r="B7754" s="31" t="n">
        <v>11.6265</v>
      </c>
      <c r="C7754" s="32" t="n">
        <f aca="false">IF($A7754="","",IF(設定!$B$21="dB",10^($B7754/20),ABS($B7754)))</f>
        <v>3.81351096978728</v>
      </c>
      <c r="D7754" s="32" t="n">
        <f aca="false">IF($A7754="","",$A7754^2)</f>
        <v>1467126.5625</v>
      </c>
      <c r="E7754" s="32" t="n">
        <f aca="false">IF($A7754="","",IF($C7754&lt;=0,"",1/$C7754^2))</f>
        <v>0.0687622374935398</v>
      </c>
      <c r="F7754" s="33" t="n">
        <f aca="false">IF(OR(ROW()-設定!$B$30&lt;2,ROW()+設定!$B$30&gt;13701,N($A7754)&lt;=0,N(INDEX($A$2:$A$13701,MIN(13700,MAX(1,ROW()-1+設定!$B$30))))&lt;=0,$A7754&lt;設定!$B$28,$A7754&gt;設定!$B$29),0,IF(AND($C7754&gt;=MAX(INDEX($C$1:$C$13701,MAX(1,ROW()-設定!$B$24)):INDEX($C$1:$C$13701,MAX(1,ROW()-1))),$C7754&gt;MAX(INDEX($C$1:$C$13701,MIN(13701,ROW()+1)):INDEX($C$1:$C$13701,MIN(13701,ROW()+設定!$B$24))),$C7754&gt;=設定!$B$32,$C7754&gt;=MAX(MIN(INDEX($C$1:$C$13701,MAX(1,ROW()-設定!$B$26)):INDEX($C$1:$C$13701,MAX(1,ROW()-1))),MIN(INDEX($C$1:$C$13701,MIN(13701,ROW()+1)):INDEX($C$1:$C$13701,MIN(13701,ROW()+設定!$B$26))))*10^(設定!$B$27/20)),1,0))</f>
        <v>0</v>
      </c>
      <c r="G7754" s="33" t="n">
        <f aca="false">$G7753+IF($F7754=1,1,0)</f>
        <v>4</v>
      </c>
      <c r="H7754" s="0" t="str">
        <f aca="false">IF($F7754=1,$G7754,"")</f>
        <v/>
      </c>
    </row>
    <row r="7755" customFormat="false" ht="15" hidden="false" customHeight="false" outlineLevel="0" collapsed="false">
      <c r="A7755" s="30" t="n">
        <v>1211.40625</v>
      </c>
      <c r="B7755" s="31" t="n">
        <v>11.7501</v>
      </c>
      <c r="C7755" s="32" t="n">
        <f aca="false">IF($A7755="","",IF(設定!$B$21="dB",10^($B7755/20),ABS($B7755)))</f>
        <v>3.86816507997042</v>
      </c>
      <c r="D7755" s="32" t="n">
        <f aca="false">IF($A7755="","",$A7755^2)</f>
        <v>1467505.10253906</v>
      </c>
      <c r="E7755" s="32" t="n">
        <f aca="false">IF($A7755="","",IF($C7755&lt;=0,"",1/$C7755^2))</f>
        <v>0.0668328528558372</v>
      </c>
      <c r="F7755" s="33" t="n">
        <f aca="false">IF(OR(ROW()-設定!$B$30&lt;2,ROW()+設定!$B$30&gt;13701,N($A7755)&lt;=0,N(INDEX($A$2:$A$13701,MIN(13700,MAX(1,ROW()-1+設定!$B$30))))&lt;=0,$A7755&lt;設定!$B$28,$A7755&gt;設定!$B$29),0,IF(AND($C7755&gt;=MAX(INDEX($C$1:$C$13701,MAX(1,ROW()-設定!$B$24)):INDEX($C$1:$C$13701,MAX(1,ROW()-1))),$C7755&gt;MAX(INDEX($C$1:$C$13701,MIN(13701,ROW()+1)):INDEX($C$1:$C$13701,MIN(13701,ROW()+設定!$B$24))),$C7755&gt;=設定!$B$32,$C7755&gt;=MAX(MIN(INDEX($C$1:$C$13701,MAX(1,ROW()-設定!$B$26)):INDEX($C$1:$C$13701,MAX(1,ROW()-1))),MIN(INDEX($C$1:$C$13701,MIN(13701,ROW()+1)):INDEX($C$1:$C$13701,MIN(13701,ROW()+設定!$B$26))))*10^(設定!$B$27/20)),1,0))</f>
        <v>0</v>
      </c>
      <c r="G7755" s="33" t="n">
        <f aca="false">$G7754+IF($F7755=1,1,0)</f>
        <v>4</v>
      </c>
      <c r="H7755" s="0" t="str">
        <f aca="false">IF($F7755=1,$G7755,"")</f>
        <v/>
      </c>
    </row>
    <row r="7756" customFormat="false" ht="15" hidden="false" customHeight="false" outlineLevel="0" collapsed="false">
      <c r="A7756" s="30" t="n">
        <v>1211.5625</v>
      </c>
      <c r="B7756" s="31" t="n">
        <v>11.7154</v>
      </c>
      <c r="C7756" s="32" t="n">
        <f aca="false">IF($A7756="","",IF(設定!$B$21="dB",10^($B7756/20),ABS($B7756)))</f>
        <v>3.85274264468259</v>
      </c>
      <c r="D7756" s="32" t="n">
        <f aca="false">IF($A7756="","",$A7756^2)</f>
        <v>1467883.69140625</v>
      </c>
      <c r="E7756" s="32" t="n">
        <f aca="false">IF($A7756="","",IF($C7756&lt;=0,"",1/$C7756^2))</f>
        <v>0.0673689843485391</v>
      </c>
      <c r="F7756" s="33" t="n">
        <f aca="false">IF(OR(ROW()-設定!$B$30&lt;2,ROW()+設定!$B$30&gt;13701,N($A7756)&lt;=0,N(INDEX($A$2:$A$13701,MIN(13700,MAX(1,ROW()-1+設定!$B$30))))&lt;=0,$A7756&lt;設定!$B$28,$A7756&gt;設定!$B$29),0,IF(AND($C7756&gt;=MAX(INDEX($C$1:$C$13701,MAX(1,ROW()-設定!$B$24)):INDEX($C$1:$C$13701,MAX(1,ROW()-1))),$C7756&gt;MAX(INDEX($C$1:$C$13701,MIN(13701,ROW()+1)):INDEX($C$1:$C$13701,MIN(13701,ROW()+設定!$B$24))),$C7756&gt;=設定!$B$32,$C7756&gt;=MAX(MIN(INDEX($C$1:$C$13701,MAX(1,ROW()-設定!$B$26)):INDEX($C$1:$C$13701,MAX(1,ROW()-1))),MIN(INDEX($C$1:$C$13701,MIN(13701,ROW()+1)):INDEX($C$1:$C$13701,MIN(13701,ROW()+設定!$B$26))))*10^(設定!$B$27/20)),1,0))</f>
        <v>0</v>
      </c>
      <c r="G7756" s="33" t="n">
        <f aca="false">$G7755+IF($F7756=1,1,0)</f>
        <v>4</v>
      </c>
      <c r="H7756" s="0" t="str">
        <f aca="false">IF($F7756=1,$G7756,"")</f>
        <v/>
      </c>
    </row>
    <row r="7757" customFormat="false" ht="15" hidden="false" customHeight="false" outlineLevel="0" collapsed="false">
      <c r="A7757" s="30" t="n">
        <v>1211.71875</v>
      </c>
      <c r="B7757" s="31" t="n">
        <v>11.5599</v>
      </c>
      <c r="C7757" s="32" t="n">
        <f aca="false">IF($A7757="","",IF(設定!$B$21="dB",10^($B7757/20),ABS($B7757)))</f>
        <v>3.78438227760903</v>
      </c>
      <c r="D7757" s="32" t="n">
        <f aca="false">IF($A7757="","",$A7757^2)</f>
        <v>1468262.32910156</v>
      </c>
      <c r="E7757" s="32" t="n">
        <f aca="false">IF($A7757="","",IF($C7757&lt;=0,"",1/$C7757^2))</f>
        <v>0.0698248481657521</v>
      </c>
      <c r="F7757" s="33" t="n">
        <f aca="false">IF(OR(ROW()-設定!$B$30&lt;2,ROW()+設定!$B$30&gt;13701,N($A7757)&lt;=0,N(INDEX($A$2:$A$13701,MIN(13700,MAX(1,ROW()-1+設定!$B$30))))&lt;=0,$A7757&lt;設定!$B$28,$A7757&gt;設定!$B$29),0,IF(AND($C7757&gt;=MAX(INDEX($C$1:$C$13701,MAX(1,ROW()-設定!$B$24)):INDEX($C$1:$C$13701,MAX(1,ROW()-1))),$C7757&gt;MAX(INDEX($C$1:$C$13701,MIN(13701,ROW()+1)):INDEX($C$1:$C$13701,MIN(13701,ROW()+設定!$B$24))),$C7757&gt;=設定!$B$32,$C7757&gt;=MAX(MIN(INDEX($C$1:$C$13701,MAX(1,ROW()-設定!$B$26)):INDEX($C$1:$C$13701,MAX(1,ROW()-1))),MIN(INDEX($C$1:$C$13701,MIN(13701,ROW()+1)):INDEX($C$1:$C$13701,MIN(13701,ROW()+設定!$B$26))))*10^(設定!$B$27/20)),1,0))</f>
        <v>0</v>
      </c>
      <c r="G7757" s="33" t="n">
        <f aca="false">$G7756+IF($F7757=1,1,0)</f>
        <v>4</v>
      </c>
      <c r="H7757" s="0" t="str">
        <f aca="false">IF($F7757=1,$G7757,"")</f>
        <v/>
      </c>
    </row>
    <row r="7758" customFormat="false" ht="15" hidden="false" customHeight="false" outlineLevel="0" collapsed="false">
      <c r="A7758" s="30" t="n">
        <v>1211.875</v>
      </c>
      <c r="B7758" s="31" t="n">
        <v>11.5475</v>
      </c>
      <c r="C7758" s="32" t="n">
        <f aca="false">IF($A7758="","",IF(設定!$B$21="dB",10^($B7758/20),ABS($B7758)))</f>
        <v>3.77898353757848</v>
      </c>
      <c r="D7758" s="32" t="n">
        <f aca="false">IF($A7758="","",$A7758^2)</f>
        <v>1468641.015625</v>
      </c>
      <c r="E7758" s="32" t="n">
        <f aca="false">IF($A7758="","",IF($C7758&lt;=0,"",1/$C7758^2))</f>
        <v>0.070024497341423</v>
      </c>
      <c r="F7758" s="33" t="n">
        <f aca="false">IF(OR(ROW()-設定!$B$30&lt;2,ROW()+設定!$B$30&gt;13701,N($A7758)&lt;=0,N(INDEX($A$2:$A$13701,MIN(13700,MAX(1,ROW()-1+設定!$B$30))))&lt;=0,$A7758&lt;設定!$B$28,$A7758&gt;設定!$B$29),0,IF(AND($C7758&gt;=MAX(INDEX($C$1:$C$13701,MAX(1,ROW()-設定!$B$24)):INDEX($C$1:$C$13701,MAX(1,ROW()-1))),$C7758&gt;MAX(INDEX($C$1:$C$13701,MIN(13701,ROW()+1)):INDEX($C$1:$C$13701,MIN(13701,ROW()+設定!$B$24))),$C7758&gt;=設定!$B$32,$C7758&gt;=MAX(MIN(INDEX($C$1:$C$13701,MAX(1,ROW()-設定!$B$26)):INDEX($C$1:$C$13701,MAX(1,ROW()-1))),MIN(INDEX($C$1:$C$13701,MIN(13701,ROW()+1)):INDEX($C$1:$C$13701,MIN(13701,ROW()+設定!$B$26))))*10^(設定!$B$27/20)),1,0))</f>
        <v>0</v>
      </c>
      <c r="G7758" s="33" t="n">
        <f aca="false">$G7757+IF($F7758=1,1,0)</f>
        <v>4</v>
      </c>
      <c r="H7758" s="0" t="str">
        <f aca="false">IF($F7758=1,$G7758,"")</f>
        <v/>
      </c>
    </row>
    <row r="7759" customFormat="false" ht="15" hidden="false" customHeight="false" outlineLevel="0" collapsed="false">
      <c r="A7759" s="30" t="n">
        <v>1212.03125</v>
      </c>
      <c r="B7759" s="31" t="n">
        <v>11.6492</v>
      </c>
      <c r="C7759" s="32" t="n">
        <f aca="false">IF($A7759="","",IF(設定!$B$21="dB",10^($B7759/20),ABS($B7759)))</f>
        <v>3.82349036388662</v>
      </c>
      <c r="D7759" s="32" t="n">
        <f aca="false">IF($A7759="","",$A7759^2)</f>
        <v>1469019.75097656</v>
      </c>
      <c r="E7759" s="32" t="n">
        <f aca="false">IF($A7759="","",IF($C7759&lt;=0,"",1/$C7759^2))</f>
        <v>0.0684037640066554</v>
      </c>
      <c r="F7759" s="33" t="n">
        <f aca="false">IF(OR(ROW()-設定!$B$30&lt;2,ROW()+設定!$B$30&gt;13701,N($A7759)&lt;=0,N(INDEX($A$2:$A$13701,MIN(13700,MAX(1,ROW()-1+設定!$B$30))))&lt;=0,$A7759&lt;設定!$B$28,$A7759&gt;設定!$B$29),0,IF(AND($C7759&gt;=MAX(INDEX($C$1:$C$13701,MAX(1,ROW()-設定!$B$24)):INDEX($C$1:$C$13701,MAX(1,ROW()-1))),$C7759&gt;MAX(INDEX($C$1:$C$13701,MIN(13701,ROW()+1)):INDEX($C$1:$C$13701,MIN(13701,ROW()+設定!$B$24))),$C7759&gt;=設定!$B$32,$C7759&gt;=MAX(MIN(INDEX($C$1:$C$13701,MAX(1,ROW()-設定!$B$26)):INDEX($C$1:$C$13701,MAX(1,ROW()-1))),MIN(INDEX($C$1:$C$13701,MIN(13701,ROW()+1)):INDEX($C$1:$C$13701,MIN(13701,ROW()+設定!$B$26))))*10^(設定!$B$27/20)),1,0))</f>
        <v>0</v>
      </c>
      <c r="G7759" s="33" t="n">
        <f aca="false">$G7758+IF($F7759=1,1,0)</f>
        <v>4</v>
      </c>
      <c r="H7759" s="0" t="str">
        <f aca="false">IF($F7759=1,$G7759,"")</f>
        <v/>
      </c>
    </row>
    <row r="7760" customFormat="false" ht="15" hidden="false" customHeight="false" outlineLevel="0" collapsed="false">
      <c r="A7760" s="30" t="n">
        <v>1212.1875</v>
      </c>
      <c r="B7760" s="31" t="n">
        <v>11.5945</v>
      </c>
      <c r="C7760" s="32" t="n">
        <f aca="false">IF($A7760="","",IF(設定!$B$21="dB",10^($B7760/20),ABS($B7760)))</f>
        <v>3.79948732454062</v>
      </c>
      <c r="D7760" s="32" t="n">
        <f aca="false">IF($A7760="","",$A7760^2)</f>
        <v>1469398.53515625</v>
      </c>
      <c r="E7760" s="32" t="n">
        <f aca="false">IF($A7760="","",IF($C7760&lt;=0,"",1/$C7760^2))</f>
        <v>0.0692707675765109</v>
      </c>
      <c r="F7760" s="33" t="n">
        <f aca="false">IF(OR(ROW()-設定!$B$30&lt;2,ROW()+設定!$B$30&gt;13701,N($A7760)&lt;=0,N(INDEX($A$2:$A$13701,MIN(13700,MAX(1,ROW()-1+設定!$B$30))))&lt;=0,$A7760&lt;設定!$B$28,$A7760&gt;設定!$B$29),0,IF(AND($C7760&gt;=MAX(INDEX($C$1:$C$13701,MAX(1,ROW()-設定!$B$24)):INDEX($C$1:$C$13701,MAX(1,ROW()-1))),$C7760&gt;MAX(INDEX($C$1:$C$13701,MIN(13701,ROW()+1)):INDEX($C$1:$C$13701,MIN(13701,ROW()+設定!$B$24))),$C7760&gt;=設定!$B$32,$C7760&gt;=MAX(MIN(INDEX($C$1:$C$13701,MAX(1,ROW()-設定!$B$26)):INDEX($C$1:$C$13701,MAX(1,ROW()-1))),MIN(INDEX($C$1:$C$13701,MIN(13701,ROW()+1)):INDEX($C$1:$C$13701,MIN(13701,ROW()+設定!$B$26))))*10^(設定!$B$27/20)),1,0))</f>
        <v>0</v>
      </c>
      <c r="G7760" s="33" t="n">
        <f aca="false">$G7759+IF($F7760=1,1,0)</f>
        <v>4</v>
      </c>
      <c r="H7760" s="0" t="str">
        <f aca="false">IF($F7760=1,$G7760,"")</f>
        <v/>
      </c>
    </row>
    <row r="7761" customFormat="false" ht="15" hidden="false" customHeight="false" outlineLevel="0" collapsed="false">
      <c r="A7761" s="30" t="n">
        <v>1212.34375</v>
      </c>
      <c r="B7761" s="31" t="n">
        <v>11.4501</v>
      </c>
      <c r="C7761" s="32" t="n">
        <f aca="false">IF($A7761="","",IF(設定!$B$21="dB",10^($B7761/20),ABS($B7761)))</f>
        <v>3.73684427558312</v>
      </c>
      <c r="D7761" s="32" t="n">
        <f aca="false">IF($A7761="","",$A7761^2)</f>
        <v>1469777.36816406</v>
      </c>
      <c r="E7761" s="32" t="n">
        <f aca="false">IF($A7761="","",IF($C7761&lt;=0,"",1/$C7761^2))</f>
        <v>0.0716126920591338</v>
      </c>
      <c r="F7761" s="33" t="n">
        <f aca="false">IF(OR(ROW()-設定!$B$30&lt;2,ROW()+設定!$B$30&gt;13701,N($A7761)&lt;=0,N(INDEX($A$2:$A$13701,MIN(13700,MAX(1,ROW()-1+設定!$B$30))))&lt;=0,$A7761&lt;設定!$B$28,$A7761&gt;設定!$B$29),0,IF(AND($C7761&gt;=MAX(INDEX($C$1:$C$13701,MAX(1,ROW()-設定!$B$24)):INDEX($C$1:$C$13701,MAX(1,ROW()-1))),$C7761&gt;MAX(INDEX($C$1:$C$13701,MIN(13701,ROW()+1)):INDEX($C$1:$C$13701,MIN(13701,ROW()+設定!$B$24))),$C7761&gt;=設定!$B$32,$C7761&gt;=MAX(MIN(INDEX($C$1:$C$13701,MAX(1,ROW()-設定!$B$26)):INDEX($C$1:$C$13701,MAX(1,ROW()-1))),MIN(INDEX($C$1:$C$13701,MIN(13701,ROW()+1)):INDEX($C$1:$C$13701,MIN(13701,ROW()+設定!$B$26))))*10^(設定!$B$27/20)),1,0))</f>
        <v>0</v>
      </c>
      <c r="G7761" s="33" t="n">
        <f aca="false">$G7760+IF($F7761=1,1,0)</f>
        <v>4</v>
      </c>
      <c r="H7761" s="0" t="str">
        <f aca="false">IF($F7761=1,$G7761,"")</f>
        <v/>
      </c>
    </row>
    <row r="7762" customFormat="false" ht="15" hidden="false" customHeight="false" outlineLevel="0" collapsed="false">
      <c r="A7762" s="30" t="n">
        <v>1212.5</v>
      </c>
      <c r="B7762" s="31" t="n">
        <v>11.5315</v>
      </c>
      <c r="C7762" s="32" t="n">
        <f aca="false">IF($A7762="","",IF(設定!$B$21="dB",10^($B7762/20),ABS($B7762)))</f>
        <v>3.77202880016669</v>
      </c>
      <c r="D7762" s="32" t="n">
        <f aca="false">IF($A7762="","",$A7762^2)</f>
        <v>1470156.25</v>
      </c>
      <c r="E7762" s="32" t="n">
        <f aca="false">IF($A7762="","",IF($C7762&lt;=0,"",1/$C7762^2))</f>
        <v>0.0702829529238247</v>
      </c>
      <c r="F7762" s="33" t="n">
        <f aca="false">IF(OR(ROW()-設定!$B$30&lt;2,ROW()+設定!$B$30&gt;13701,N($A7762)&lt;=0,N(INDEX($A$2:$A$13701,MIN(13700,MAX(1,ROW()-1+設定!$B$30))))&lt;=0,$A7762&lt;設定!$B$28,$A7762&gt;設定!$B$29),0,IF(AND($C7762&gt;=MAX(INDEX($C$1:$C$13701,MAX(1,ROW()-設定!$B$24)):INDEX($C$1:$C$13701,MAX(1,ROW()-1))),$C7762&gt;MAX(INDEX($C$1:$C$13701,MIN(13701,ROW()+1)):INDEX($C$1:$C$13701,MIN(13701,ROW()+設定!$B$24))),$C7762&gt;=設定!$B$32,$C7762&gt;=MAX(MIN(INDEX($C$1:$C$13701,MAX(1,ROW()-設定!$B$26)):INDEX($C$1:$C$13701,MAX(1,ROW()-1))),MIN(INDEX($C$1:$C$13701,MIN(13701,ROW()+1)):INDEX($C$1:$C$13701,MIN(13701,ROW()+設定!$B$26))))*10^(設定!$B$27/20)),1,0))</f>
        <v>0</v>
      </c>
      <c r="G7762" s="33" t="n">
        <f aca="false">$G7761+IF($F7762=1,1,0)</f>
        <v>4</v>
      </c>
      <c r="H7762" s="0" t="str">
        <f aca="false">IF($F7762=1,$G7762,"")</f>
        <v/>
      </c>
    </row>
    <row r="7763" customFormat="false" ht="15" hidden="false" customHeight="false" outlineLevel="0" collapsed="false">
      <c r="A7763" s="30" t="n">
        <v>1212.65625</v>
      </c>
      <c r="B7763" s="31" t="n">
        <v>11.4798</v>
      </c>
      <c r="C7763" s="32" t="n">
        <f aca="false">IF($A7763="","",IF(設定!$B$21="dB",10^($B7763/20),ABS($B7763)))</f>
        <v>3.74964368272434</v>
      </c>
      <c r="D7763" s="32" t="n">
        <f aca="false">IF($A7763="","",$A7763^2)</f>
        <v>1470535.18066406</v>
      </c>
      <c r="E7763" s="32" t="n">
        <f aca="false">IF($A7763="","",IF($C7763&lt;=0,"",1/$C7763^2))</f>
        <v>0.0711246267000186</v>
      </c>
      <c r="F7763" s="33" t="n">
        <f aca="false">IF(OR(ROW()-設定!$B$30&lt;2,ROW()+設定!$B$30&gt;13701,N($A7763)&lt;=0,N(INDEX($A$2:$A$13701,MIN(13700,MAX(1,ROW()-1+設定!$B$30))))&lt;=0,$A7763&lt;設定!$B$28,$A7763&gt;設定!$B$29),0,IF(AND($C7763&gt;=MAX(INDEX($C$1:$C$13701,MAX(1,ROW()-設定!$B$24)):INDEX($C$1:$C$13701,MAX(1,ROW()-1))),$C7763&gt;MAX(INDEX($C$1:$C$13701,MIN(13701,ROW()+1)):INDEX($C$1:$C$13701,MIN(13701,ROW()+設定!$B$24))),$C7763&gt;=設定!$B$32,$C7763&gt;=MAX(MIN(INDEX($C$1:$C$13701,MAX(1,ROW()-設定!$B$26)):INDEX($C$1:$C$13701,MAX(1,ROW()-1))),MIN(INDEX($C$1:$C$13701,MIN(13701,ROW()+1)):INDEX($C$1:$C$13701,MIN(13701,ROW()+設定!$B$26))))*10^(設定!$B$27/20)),1,0))</f>
        <v>0</v>
      </c>
      <c r="G7763" s="33" t="n">
        <f aca="false">$G7762+IF($F7763=1,1,0)</f>
        <v>4</v>
      </c>
      <c r="H7763" s="0" t="str">
        <f aca="false">IF($F7763=1,$G7763,"")</f>
        <v/>
      </c>
    </row>
    <row r="7764" customFormat="false" ht="15" hidden="false" customHeight="false" outlineLevel="0" collapsed="false">
      <c r="A7764" s="30" t="n">
        <v>1212.8125</v>
      </c>
      <c r="B7764" s="31" t="n">
        <v>11.5669</v>
      </c>
      <c r="C7764" s="32" t="n">
        <f aca="false">IF($A7764="","",IF(設定!$B$21="dB",10^($B7764/20),ABS($B7764)))</f>
        <v>3.78743335866082</v>
      </c>
      <c r="D7764" s="32" t="n">
        <f aca="false">IF($A7764="","",$A7764^2)</f>
        <v>1470914.16015625</v>
      </c>
      <c r="E7764" s="32" t="n">
        <f aca="false">IF($A7764="","",IF($C7764&lt;=0,"",1/$C7764^2))</f>
        <v>0.0697123944589229</v>
      </c>
      <c r="F7764" s="33" t="n">
        <f aca="false">IF(OR(ROW()-設定!$B$30&lt;2,ROW()+設定!$B$30&gt;13701,N($A7764)&lt;=0,N(INDEX($A$2:$A$13701,MIN(13700,MAX(1,ROW()-1+設定!$B$30))))&lt;=0,$A7764&lt;設定!$B$28,$A7764&gt;設定!$B$29),0,IF(AND($C7764&gt;=MAX(INDEX($C$1:$C$13701,MAX(1,ROW()-設定!$B$24)):INDEX($C$1:$C$13701,MAX(1,ROW()-1))),$C7764&gt;MAX(INDEX($C$1:$C$13701,MIN(13701,ROW()+1)):INDEX($C$1:$C$13701,MIN(13701,ROW()+設定!$B$24))),$C7764&gt;=設定!$B$32,$C7764&gt;=MAX(MIN(INDEX($C$1:$C$13701,MAX(1,ROW()-設定!$B$26)):INDEX($C$1:$C$13701,MAX(1,ROW()-1))),MIN(INDEX($C$1:$C$13701,MIN(13701,ROW()+1)):INDEX($C$1:$C$13701,MIN(13701,ROW()+設定!$B$26))))*10^(設定!$B$27/20)),1,0))</f>
        <v>0</v>
      </c>
      <c r="G7764" s="33" t="n">
        <f aca="false">$G7763+IF($F7764=1,1,0)</f>
        <v>4</v>
      </c>
      <c r="H7764" s="0" t="str">
        <f aca="false">IF($F7764=1,$G7764,"")</f>
        <v/>
      </c>
    </row>
    <row r="7765" customFormat="false" ht="15" hidden="false" customHeight="false" outlineLevel="0" collapsed="false">
      <c r="A7765" s="30" t="n">
        <v>1212.96875</v>
      </c>
      <c r="B7765" s="31" t="n">
        <v>11.3453</v>
      </c>
      <c r="C7765" s="32" t="n">
        <f aca="false">IF($A7765="","",IF(設定!$B$21="dB",10^($B7765/20),ABS($B7765)))</f>
        <v>3.69202811888363</v>
      </c>
      <c r="D7765" s="32" t="n">
        <f aca="false">IF($A7765="","",$A7765^2)</f>
        <v>1471293.18847656</v>
      </c>
      <c r="E7765" s="32" t="n">
        <f aca="false">IF($A7765="","",IF($C7765&lt;=0,"",1/$C7765^2))</f>
        <v>0.0733618036129395</v>
      </c>
      <c r="F7765" s="33" t="n">
        <f aca="false">IF(OR(ROW()-設定!$B$30&lt;2,ROW()+設定!$B$30&gt;13701,N($A7765)&lt;=0,N(INDEX($A$2:$A$13701,MIN(13700,MAX(1,ROW()-1+設定!$B$30))))&lt;=0,$A7765&lt;設定!$B$28,$A7765&gt;設定!$B$29),0,IF(AND($C7765&gt;=MAX(INDEX($C$1:$C$13701,MAX(1,ROW()-設定!$B$24)):INDEX($C$1:$C$13701,MAX(1,ROW()-1))),$C7765&gt;MAX(INDEX($C$1:$C$13701,MIN(13701,ROW()+1)):INDEX($C$1:$C$13701,MIN(13701,ROW()+設定!$B$24))),$C7765&gt;=設定!$B$32,$C7765&gt;=MAX(MIN(INDEX($C$1:$C$13701,MAX(1,ROW()-設定!$B$26)):INDEX($C$1:$C$13701,MAX(1,ROW()-1))),MIN(INDEX($C$1:$C$13701,MIN(13701,ROW()+1)):INDEX($C$1:$C$13701,MIN(13701,ROW()+設定!$B$26))))*10^(設定!$B$27/20)),1,0))</f>
        <v>0</v>
      </c>
      <c r="G7765" s="33" t="n">
        <f aca="false">$G7764+IF($F7765=1,1,0)</f>
        <v>4</v>
      </c>
      <c r="H7765" s="0" t="str">
        <f aca="false">IF($F7765=1,$G7765,"")</f>
        <v/>
      </c>
    </row>
    <row r="7766" customFormat="false" ht="15" hidden="false" customHeight="false" outlineLevel="0" collapsed="false">
      <c r="A7766" s="30" t="n">
        <v>1213.125</v>
      </c>
      <c r="B7766" s="31" t="n">
        <v>11.494</v>
      </c>
      <c r="C7766" s="32" t="n">
        <f aca="false">IF($A7766="","",IF(設定!$B$21="dB",10^($B7766/20),ABS($B7766)))</f>
        <v>3.75577874655772</v>
      </c>
      <c r="D7766" s="32" t="n">
        <f aca="false">IF($A7766="","",$A7766^2)</f>
        <v>1471672.265625</v>
      </c>
      <c r="E7766" s="32" t="n">
        <f aca="false">IF($A7766="","",IF($C7766&lt;=0,"",1/$C7766^2))</f>
        <v>0.0708924523563398</v>
      </c>
      <c r="F7766" s="33" t="n">
        <f aca="false">IF(OR(ROW()-設定!$B$30&lt;2,ROW()+設定!$B$30&gt;13701,N($A7766)&lt;=0,N(INDEX($A$2:$A$13701,MIN(13700,MAX(1,ROW()-1+設定!$B$30))))&lt;=0,$A7766&lt;設定!$B$28,$A7766&gt;設定!$B$29),0,IF(AND($C7766&gt;=MAX(INDEX($C$1:$C$13701,MAX(1,ROW()-設定!$B$24)):INDEX($C$1:$C$13701,MAX(1,ROW()-1))),$C7766&gt;MAX(INDEX($C$1:$C$13701,MIN(13701,ROW()+1)):INDEX($C$1:$C$13701,MIN(13701,ROW()+設定!$B$24))),$C7766&gt;=設定!$B$32,$C7766&gt;=MAX(MIN(INDEX($C$1:$C$13701,MAX(1,ROW()-設定!$B$26)):INDEX($C$1:$C$13701,MAX(1,ROW()-1))),MIN(INDEX($C$1:$C$13701,MIN(13701,ROW()+1)):INDEX($C$1:$C$13701,MIN(13701,ROW()+設定!$B$26))))*10^(設定!$B$27/20)),1,0))</f>
        <v>0</v>
      </c>
      <c r="G7766" s="33" t="n">
        <f aca="false">$G7765+IF($F7766=1,1,0)</f>
        <v>4</v>
      </c>
      <c r="H7766" s="0" t="str">
        <f aca="false">IF($F7766=1,$G7766,"")</f>
        <v/>
      </c>
    </row>
    <row r="7767" customFormat="false" ht="15" hidden="false" customHeight="false" outlineLevel="0" collapsed="false">
      <c r="A7767" s="30" t="n">
        <v>1213.28125</v>
      </c>
      <c r="B7767" s="31" t="n">
        <v>11.4238</v>
      </c>
      <c r="C7767" s="32" t="n">
        <f aca="false">IF($A7767="","",IF(設定!$B$21="dB",10^($B7767/20),ABS($B7767)))</f>
        <v>3.72554659979777</v>
      </c>
      <c r="D7767" s="32" t="n">
        <f aca="false">IF($A7767="","",$A7767^2)</f>
        <v>1472051.39160156</v>
      </c>
      <c r="E7767" s="32" t="n">
        <f aca="false">IF($A7767="","",IF($C7767&lt;=0,"",1/$C7767^2))</f>
        <v>0.0720476798834054</v>
      </c>
      <c r="F7767" s="33" t="n">
        <f aca="false">IF(OR(ROW()-設定!$B$30&lt;2,ROW()+設定!$B$30&gt;13701,N($A7767)&lt;=0,N(INDEX($A$2:$A$13701,MIN(13700,MAX(1,ROW()-1+設定!$B$30))))&lt;=0,$A7767&lt;設定!$B$28,$A7767&gt;設定!$B$29),0,IF(AND($C7767&gt;=MAX(INDEX($C$1:$C$13701,MAX(1,ROW()-設定!$B$24)):INDEX($C$1:$C$13701,MAX(1,ROW()-1))),$C7767&gt;MAX(INDEX($C$1:$C$13701,MIN(13701,ROW()+1)):INDEX($C$1:$C$13701,MIN(13701,ROW()+設定!$B$24))),$C7767&gt;=設定!$B$32,$C7767&gt;=MAX(MIN(INDEX($C$1:$C$13701,MAX(1,ROW()-設定!$B$26)):INDEX($C$1:$C$13701,MAX(1,ROW()-1))),MIN(INDEX($C$1:$C$13701,MIN(13701,ROW()+1)):INDEX($C$1:$C$13701,MIN(13701,ROW()+設定!$B$26))))*10^(設定!$B$27/20)),1,0))</f>
        <v>0</v>
      </c>
      <c r="G7767" s="33" t="n">
        <f aca="false">$G7766+IF($F7767=1,1,0)</f>
        <v>4</v>
      </c>
      <c r="H7767" s="0" t="str">
        <f aca="false">IF($F7767=1,$G7767,"")</f>
        <v/>
      </c>
    </row>
    <row r="7768" customFormat="false" ht="15" hidden="false" customHeight="false" outlineLevel="0" collapsed="false">
      <c r="A7768" s="30" t="n">
        <v>1213.4375</v>
      </c>
      <c r="B7768" s="31" t="n">
        <v>11.2549</v>
      </c>
      <c r="C7768" s="32" t="n">
        <f aca="false">IF($A7768="","",IF(設定!$B$21="dB",10^($B7768/20),ABS($B7768)))</f>
        <v>3.6538019227638</v>
      </c>
      <c r="D7768" s="32" t="n">
        <f aca="false">IF($A7768="","",$A7768^2)</f>
        <v>1472430.56640625</v>
      </c>
      <c r="E7768" s="32" t="n">
        <f aca="false">IF($A7768="","",IF($C7768&lt;=0,"",1/$C7768^2))</f>
        <v>0.0749048605793726</v>
      </c>
      <c r="F7768" s="33" t="n">
        <f aca="false">IF(OR(ROW()-設定!$B$30&lt;2,ROW()+設定!$B$30&gt;13701,N($A7768)&lt;=0,N(INDEX($A$2:$A$13701,MIN(13700,MAX(1,ROW()-1+設定!$B$30))))&lt;=0,$A7768&lt;設定!$B$28,$A7768&gt;設定!$B$29),0,IF(AND($C7768&gt;=MAX(INDEX($C$1:$C$13701,MAX(1,ROW()-設定!$B$24)):INDEX($C$1:$C$13701,MAX(1,ROW()-1))),$C7768&gt;MAX(INDEX($C$1:$C$13701,MIN(13701,ROW()+1)):INDEX($C$1:$C$13701,MIN(13701,ROW()+設定!$B$24))),$C7768&gt;=設定!$B$32,$C7768&gt;=MAX(MIN(INDEX($C$1:$C$13701,MAX(1,ROW()-設定!$B$26)):INDEX($C$1:$C$13701,MAX(1,ROW()-1))),MIN(INDEX($C$1:$C$13701,MIN(13701,ROW()+1)):INDEX($C$1:$C$13701,MIN(13701,ROW()+設定!$B$26))))*10^(設定!$B$27/20)),1,0))</f>
        <v>0</v>
      </c>
      <c r="G7768" s="33" t="n">
        <f aca="false">$G7767+IF($F7768=1,1,0)</f>
        <v>4</v>
      </c>
      <c r="H7768" s="0" t="str">
        <f aca="false">IF($F7768=1,$G7768,"")</f>
        <v/>
      </c>
    </row>
    <row r="7769" customFormat="false" ht="15" hidden="false" customHeight="false" outlineLevel="0" collapsed="false">
      <c r="A7769" s="30" t="n">
        <v>1213.59375</v>
      </c>
      <c r="B7769" s="31" t="n">
        <v>11.4342</v>
      </c>
      <c r="C7769" s="32" t="n">
        <f aca="false">IF($A7769="","",IF(設定!$B$21="dB",10^($B7769/20),ABS($B7769)))</f>
        <v>3.73001003319093</v>
      </c>
      <c r="D7769" s="32" t="n">
        <f aca="false">IF($A7769="","",$A7769^2)</f>
        <v>1472809.79003906</v>
      </c>
      <c r="E7769" s="32" t="n">
        <f aca="false">IF($A7769="","",IF($C7769&lt;=0,"",1/$C7769^2))</f>
        <v>0.071875354548273</v>
      </c>
      <c r="F7769" s="33" t="n">
        <f aca="false">IF(OR(ROW()-設定!$B$30&lt;2,ROW()+設定!$B$30&gt;13701,N($A7769)&lt;=0,N(INDEX($A$2:$A$13701,MIN(13700,MAX(1,ROW()-1+設定!$B$30))))&lt;=0,$A7769&lt;設定!$B$28,$A7769&gt;設定!$B$29),0,IF(AND($C7769&gt;=MAX(INDEX($C$1:$C$13701,MAX(1,ROW()-設定!$B$24)):INDEX($C$1:$C$13701,MAX(1,ROW()-1))),$C7769&gt;MAX(INDEX($C$1:$C$13701,MIN(13701,ROW()+1)):INDEX($C$1:$C$13701,MIN(13701,ROW()+設定!$B$24))),$C7769&gt;=設定!$B$32,$C7769&gt;=MAX(MIN(INDEX($C$1:$C$13701,MAX(1,ROW()-設定!$B$26)):INDEX($C$1:$C$13701,MAX(1,ROW()-1))),MIN(INDEX($C$1:$C$13701,MIN(13701,ROW()+1)):INDEX($C$1:$C$13701,MIN(13701,ROW()+設定!$B$26))))*10^(設定!$B$27/20)),1,0))</f>
        <v>0</v>
      </c>
      <c r="G7769" s="33" t="n">
        <f aca="false">$G7768+IF($F7769=1,1,0)</f>
        <v>4</v>
      </c>
      <c r="H7769" s="0" t="str">
        <f aca="false">IF($F7769=1,$G7769,"")</f>
        <v/>
      </c>
    </row>
    <row r="7770" customFormat="false" ht="15" hidden="false" customHeight="false" outlineLevel="0" collapsed="false">
      <c r="A7770" s="30" t="n">
        <v>1213.75</v>
      </c>
      <c r="B7770" s="31" t="n">
        <v>11.3948</v>
      </c>
      <c r="C7770" s="32" t="n">
        <f aca="false">IF($A7770="","",IF(設定!$B$21="dB",10^($B7770/20),ABS($B7770)))</f>
        <v>3.71312867879734</v>
      </c>
      <c r="D7770" s="32" t="n">
        <f aca="false">IF($A7770="","",$A7770^2)</f>
        <v>1473189.0625</v>
      </c>
      <c r="E7770" s="32" t="n">
        <f aca="false">IF($A7770="","",IF($C7770&lt;=0,"",1/$C7770^2))</f>
        <v>0.0725303878800146</v>
      </c>
      <c r="F7770" s="33" t="n">
        <f aca="false">IF(OR(ROW()-設定!$B$30&lt;2,ROW()+設定!$B$30&gt;13701,N($A7770)&lt;=0,N(INDEX($A$2:$A$13701,MIN(13700,MAX(1,ROW()-1+設定!$B$30))))&lt;=0,$A7770&lt;設定!$B$28,$A7770&gt;設定!$B$29),0,IF(AND($C7770&gt;=MAX(INDEX($C$1:$C$13701,MAX(1,ROW()-設定!$B$24)):INDEX($C$1:$C$13701,MAX(1,ROW()-1))),$C7770&gt;MAX(INDEX($C$1:$C$13701,MIN(13701,ROW()+1)):INDEX($C$1:$C$13701,MIN(13701,ROW()+設定!$B$24))),$C7770&gt;=設定!$B$32,$C7770&gt;=MAX(MIN(INDEX($C$1:$C$13701,MAX(1,ROW()-設定!$B$26)):INDEX($C$1:$C$13701,MAX(1,ROW()-1))),MIN(INDEX($C$1:$C$13701,MIN(13701,ROW()+1)):INDEX($C$1:$C$13701,MIN(13701,ROW()+設定!$B$26))))*10^(設定!$B$27/20)),1,0))</f>
        <v>0</v>
      </c>
      <c r="G7770" s="33" t="n">
        <f aca="false">$G7769+IF($F7770=1,1,0)</f>
        <v>4</v>
      </c>
      <c r="H7770" s="0" t="str">
        <f aca="false">IF($F7770=1,$G7770,"")</f>
        <v/>
      </c>
    </row>
    <row r="7771" customFormat="false" ht="15" hidden="false" customHeight="false" outlineLevel="0" collapsed="false">
      <c r="A7771" s="30" t="n">
        <v>1213.90625</v>
      </c>
      <c r="B7771" s="31" t="n">
        <v>11.1474</v>
      </c>
      <c r="C7771" s="32" t="n">
        <f aca="false">IF($A7771="","",IF(設定!$B$21="dB",10^($B7771/20),ABS($B7771)))</f>
        <v>3.60885971231245</v>
      </c>
      <c r="D7771" s="32" t="n">
        <f aca="false">IF($A7771="","",$A7771^2)</f>
        <v>1473568.38378906</v>
      </c>
      <c r="E7771" s="32" t="n">
        <f aca="false">IF($A7771="","",IF($C7771&lt;=0,"",1/$C7771^2))</f>
        <v>0.0767821024836483</v>
      </c>
      <c r="F7771" s="33" t="n">
        <f aca="false">IF(OR(ROW()-設定!$B$30&lt;2,ROW()+設定!$B$30&gt;13701,N($A7771)&lt;=0,N(INDEX($A$2:$A$13701,MIN(13700,MAX(1,ROW()-1+設定!$B$30))))&lt;=0,$A7771&lt;設定!$B$28,$A7771&gt;設定!$B$29),0,IF(AND($C7771&gt;=MAX(INDEX($C$1:$C$13701,MAX(1,ROW()-設定!$B$24)):INDEX($C$1:$C$13701,MAX(1,ROW()-1))),$C7771&gt;MAX(INDEX($C$1:$C$13701,MIN(13701,ROW()+1)):INDEX($C$1:$C$13701,MIN(13701,ROW()+設定!$B$24))),$C7771&gt;=設定!$B$32,$C7771&gt;=MAX(MIN(INDEX($C$1:$C$13701,MAX(1,ROW()-設定!$B$26)):INDEX($C$1:$C$13701,MAX(1,ROW()-1))),MIN(INDEX($C$1:$C$13701,MIN(13701,ROW()+1)):INDEX($C$1:$C$13701,MIN(13701,ROW()+設定!$B$26))))*10^(設定!$B$27/20)),1,0))</f>
        <v>0</v>
      </c>
      <c r="G7771" s="33" t="n">
        <f aca="false">$G7770+IF($F7771=1,1,0)</f>
        <v>4</v>
      </c>
      <c r="H7771" s="0" t="str">
        <f aca="false">IF($F7771=1,$G7771,"")</f>
        <v/>
      </c>
    </row>
    <row r="7772" customFormat="false" ht="15" hidden="false" customHeight="false" outlineLevel="0" collapsed="false">
      <c r="A7772" s="30" t="n">
        <v>1214.0625</v>
      </c>
      <c r="B7772" s="31" t="n">
        <v>11.4488</v>
      </c>
      <c r="C7772" s="32" t="n">
        <f aca="false">IF($A7772="","",IF(設定!$B$21="dB",10^($B7772/20),ABS($B7772)))</f>
        <v>3.73628503130962</v>
      </c>
      <c r="D7772" s="32" t="n">
        <f aca="false">IF($A7772="","",$A7772^2)</f>
        <v>1473947.75390625</v>
      </c>
      <c r="E7772" s="32" t="n">
        <f aca="false">IF($A7772="","",IF($C7772&lt;=0,"",1/$C7772^2))</f>
        <v>0.0716341315290136</v>
      </c>
      <c r="F7772" s="33" t="n">
        <f aca="false">IF(OR(ROW()-設定!$B$30&lt;2,ROW()+設定!$B$30&gt;13701,N($A7772)&lt;=0,N(INDEX($A$2:$A$13701,MIN(13700,MAX(1,ROW()-1+設定!$B$30))))&lt;=0,$A7772&lt;設定!$B$28,$A7772&gt;設定!$B$29),0,IF(AND($C7772&gt;=MAX(INDEX($C$1:$C$13701,MAX(1,ROW()-設定!$B$24)):INDEX($C$1:$C$13701,MAX(1,ROW()-1))),$C7772&gt;MAX(INDEX($C$1:$C$13701,MIN(13701,ROW()+1)):INDEX($C$1:$C$13701,MIN(13701,ROW()+設定!$B$24))),$C7772&gt;=設定!$B$32,$C7772&gt;=MAX(MIN(INDEX($C$1:$C$13701,MAX(1,ROW()-設定!$B$26)):INDEX($C$1:$C$13701,MAX(1,ROW()-1))),MIN(INDEX($C$1:$C$13701,MIN(13701,ROW()+1)):INDEX($C$1:$C$13701,MIN(13701,ROW()+設定!$B$26))))*10^(設定!$B$27/20)),1,0))</f>
        <v>0</v>
      </c>
      <c r="G7772" s="33" t="n">
        <f aca="false">$G7771+IF($F7772=1,1,0)</f>
        <v>4</v>
      </c>
      <c r="H7772" s="0" t="str">
        <f aca="false">IF($F7772=1,$G7772,"")</f>
        <v/>
      </c>
    </row>
    <row r="7773" customFormat="false" ht="15" hidden="false" customHeight="false" outlineLevel="0" collapsed="false">
      <c r="A7773" s="30" t="n">
        <v>1214.21875</v>
      </c>
      <c r="B7773" s="31" t="n">
        <v>11.1144</v>
      </c>
      <c r="C7773" s="32" t="n">
        <f aca="false">IF($A7773="","",IF(設定!$B$21="dB",10^($B7773/20),ABS($B7773)))</f>
        <v>3.5951747094019</v>
      </c>
      <c r="D7773" s="32" t="n">
        <f aca="false">IF($A7773="","",$A7773^2)</f>
        <v>1474327.17285156</v>
      </c>
      <c r="E7773" s="32" t="n">
        <f aca="false">IF($A7773="","",IF($C7773&lt;=0,"",1/$C7773^2))</f>
        <v>0.0773677558896586</v>
      </c>
      <c r="F7773" s="33" t="n">
        <f aca="false">IF(OR(ROW()-設定!$B$30&lt;2,ROW()+設定!$B$30&gt;13701,N($A7773)&lt;=0,N(INDEX($A$2:$A$13701,MIN(13700,MAX(1,ROW()-1+設定!$B$30))))&lt;=0,$A7773&lt;設定!$B$28,$A7773&gt;設定!$B$29),0,IF(AND($C7773&gt;=MAX(INDEX($C$1:$C$13701,MAX(1,ROW()-設定!$B$24)):INDEX($C$1:$C$13701,MAX(1,ROW()-1))),$C7773&gt;MAX(INDEX($C$1:$C$13701,MIN(13701,ROW()+1)):INDEX($C$1:$C$13701,MIN(13701,ROW()+設定!$B$24))),$C7773&gt;=設定!$B$32,$C7773&gt;=MAX(MIN(INDEX($C$1:$C$13701,MAX(1,ROW()-設定!$B$26)):INDEX($C$1:$C$13701,MAX(1,ROW()-1))),MIN(INDEX($C$1:$C$13701,MIN(13701,ROW()+1)):INDEX($C$1:$C$13701,MIN(13701,ROW()+設定!$B$26))))*10^(設定!$B$27/20)),1,0))</f>
        <v>0</v>
      </c>
      <c r="G7773" s="33" t="n">
        <f aca="false">$G7772+IF($F7773=1,1,0)</f>
        <v>4</v>
      </c>
      <c r="H7773" s="0" t="str">
        <f aca="false">IF($F7773=1,$G7773,"")</f>
        <v/>
      </c>
    </row>
    <row r="7774" customFormat="false" ht="15" hidden="false" customHeight="false" outlineLevel="0" collapsed="false">
      <c r="A7774" s="30" t="n">
        <v>1214.375</v>
      </c>
      <c r="B7774" s="31" t="n">
        <v>11.1112</v>
      </c>
      <c r="C7774" s="32" t="n">
        <f aca="false">IF($A7774="","",IF(設定!$B$21="dB",10^($B7774/20),ABS($B7774)))</f>
        <v>3.59385044204512</v>
      </c>
      <c r="D7774" s="32" t="n">
        <f aca="false">IF($A7774="","",$A7774^2)</f>
        <v>1474706.640625</v>
      </c>
      <c r="E7774" s="32" t="n">
        <f aca="false">IF($A7774="","",IF($C7774&lt;=0,"",1/$C7774^2))</f>
        <v>0.0774247835660957</v>
      </c>
      <c r="F7774" s="33" t="n">
        <f aca="false">IF(OR(ROW()-設定!$B$30&lt;2,ROW()+設定!$B$30&gt;13701,N($A7774)&lt;=0,N(INDEX($A$2:$A$13701,MIN(13700,MAX(1,ROW()-1+設定!$B$30))))&lt;=0,$A7774&lt;設定!$B$28,$A7774&gt;設定!$B$29),0,IF(AND($C7774&gt;=MAX(INDEX($C$1:$C$13701,MAX(1,ROW()-設定!$B$24)):INDEX($C$1:$C$13701,MAX(1,ROW()-1))),$C7774&gt;MAX(INDEX($C$1:$C$13701,MIN(13701,ROW()+1)):INDEX($C$1:$C$13701,MIN(13701,ROW()+設定!$B$24))),$C7774&gt;=設定!$B$32,$C7774&gt;=MAX(MIN(INDEX($C$1:$C$13701,MAX(1,ROW()-設定!$B$26)):INDEX($C$1:$C$13701,MAX(1,ROW()-1))),MIN(INDEX($C$1:$C$13701,MIN(13701,ROW()+1)):INDEX($C$1:$C$13701,MIN(13701,ROW()+設定!$B$26))))*10^(設定!$B$27/20)),1,0))</f>
        <v>0</v>
      </c>
      <c r="G7774" s="33" t="n">
        <f aca="false">$G7773+IF($F7774=1,1,0)</f>
        <v>4</v>
      </c>
      <c r="H7774" s="0" t="str">
        <f aca="false">IF($F7774=1,$G7774,"")</f>
        <v/>
      </c>
    </row>
    <row r="7775" customFormat="false" ht="15" hidden="false" customHeight="false" outlineLevel="0" collapsed="false">
      <c r="A7775" s="30" t="n">
        <v>1214.53125</v>
      </c>
      <c r="B7775" s="31" t="n">
        <v>11.1453</v>
      </c>
      <c r="C7775" s="32" t="n">
        <f aca="false">IF($A7775="","",IF(設定!$B$21="dB",10^($B7775/20),ABS($B7775)))</f>
        <v>3.60798729858855</v>
      </c>
      <c r="D7775" s="32" t="n">
        <f aca="false">IF($A7775="","",$A7775^2)</f>
        <v>1475086.15722656</v>
      </c>
      <c r="E7775" s="32" t="n">
        <f aca="false">IF($A7775="","",IF($C7775&lt;=0,"",1/$C7775^2))</f>
        <v>0.0768192388996126</v>
      </c>
      <c r="F7775" s="33" t="n">
        <f aca="false">IF(OR(ROW()-設定!$B$30&lt;2,ROW()+設定!$B$30&gt;13701,N($A7775)&lt;=0,N(INDEX($A$2:$A$13701,MIN(13700,MAX(1,ROW()-1+設定!$B$30))))&lt;=0,$A7775&lt;設定!$B$28,$A7775&gt;設定!$B$29),0,IF(AND($C7775&gt;=MAX(INDEX($C$1:$C$13701,MAX(1,ROW()-設定!$B$24)):INDEX($C$1:$C$13701,MAX(1,ROW()-1))),$C7775&gt;MAX(INDEX($C$1:$C$13701,MIN(13701,ROW()+1)):INDEX($C$1:$C$13701,MIN(13701,ROW()+設定!$B$24))),$C7775&gt;=設定!$B$32,$C7775&gt;=MAX(MIN(INDEX($C$1:$C$13701,MAX(1,ROW()-設定!$B$26)):INDEX($C$1:$C$13701,MAX(1,ROW()-1))),MIN(INDEX($C$1:$C$13701,MIN(13701,ROW()+1)):INDEX($C$1:$C$13701,MIN(13701,ROW()+設定!$B$26))))*10^(設定!$B$27/20)),1,0))</f>
        <v>0</v>
      </c>
      <c r="G7775" s="33" t="n">
        <f aca="false">$G7774+IF($F7775=1,1,0)</f>
        <v>4</v>
      </c>
      <c r="H7775" s="0" t="str">
        <f aca="false">IF($F7775=1,$G7775,"")</f>
        <v/>
      </c>
    </row>
    <row r="7776" customFormat="false" ht="15" hidden="false" customHeight="false" outlineLevel="0" collapsed="false">
      <c r="A7776" s="30" t="n">
        <v>1214.6875</v>
      </c>
      <c r="B7776" s="31" t="n">
        <v>11.2282</v>
      </c>
      <c r="C7776" s="32" t="n">
        <f aca="false">IF($A7776="","",IF(設定!$B$21="dB",10^($B7776/20),ABS($B7776)))</f>
        <v>3.64258755936015</v>
      </c>
      <c r="D7776" s="32" t="n">
        <f aca="false">IF($A7776="","",$A7776^2)</f>
        <v>1475465.72265625</v>
      </c>
      <c r="E7776" s="32" t="n">
        <f aca="false">IF($A7776="","",IF($C7776&lt;=0,"",1/$C7776^2))</f>
        <v>0.0753667868201272</v>
      </c>
      <c r="F7776" s="33" t="n">
        <f aca="false">IF(OR(ROW()-設定!$B$30&lt;2,ROW()+設定!$B$30&gt;13701,N($A7776)&lt;=0,N(INDEX($A$2:$A$13701,MIN(13700,MAX(1,ROW()-1+設定!$B$30))))&lt;=0,$A7776&lt;設定!$B$28,$A7776&gt;設定!$B$29),0,IF(AND($C7776&gt;=MAX(INDEX($C$1:$C$13701,MAX(1,ROW()-設定!$B$24)):INDEX($C$1:$C$13701,MAX(1,ROW()-1))),$C7776&gt;MAX(INDEX($C$1:$C$13701,MIN(13701,ROW()+1)):INDEX($C$1:$C$13701,MIN(13701,ROW()+設定!$B$24))),$C7776&gt;=設定!$B$32,$C7776&gt;=MAX(MIN(INDEX($C$1:$C$13701,MAX(1,ROW()-設定!$B$26)):INDEX($C$1:$C$13701,MAX(1,ROW()-1))),MIN(INDEX($C$1:$C$13701,MIN(13701,ROW()+1)):INDEX($C$1:$C$13701,MIN(13701,ROW()+設定!$B$26))))*10^(設定!$B$27/20)),1,0))</f>
        <v>0</v>
      </c>
      <c r="G7776" s="33" t="n">
        <f aca="false">$G7775+IF($F7776=1,1,0)</f>
        <v>4</v>
      </c>
      <c r="H7776" s="0" t="str">
        <f aca="false">IF($F7776=1,$G7776,"")</f>
        <v/>
      </c>
    </row>
    <row r="7777" customFormat="false" ht="15" hidden="false" customHeight="false" outlineLevel="0" collapsed="false">
      <c r="A7777" s="30" t="n">
        <v>1214.84375</v>
      </c>
      <c r="B7777" s="31" t="n">
        <v>11.1842</v>
      </c>
      <c r="C7777" s="32" t="n">
        <f aca="false">IF($A7777="","",IF(設定!$B$21="dB",10^($B7777/20),ABS($B7777)))</f>
        <v>3.62418200791135</v>
      </c>
      <c r="D7777" s="32" t="n">
        <f aca="false">IF($A7777="","",$A7777^2)</f>
        <v>1475845.33691406</v>
      </c>
      <c r="E7777" s="32" t="n">
        <f aca="false">IF($A7777="","",IF($C7777&lt;=0,"",1/$C7777^2))</f>
        <v>0.0761342370536966</v>
      </c>
      <c r="F7777" s="33" t="n">
        <f aca="false">IF(OR(ROW()-設定!$B$30&lt;2,ROW()+設定!$B$30&gt;13701,N($A7777)&lt;=0,N(INDEX($A$2:$A$13701,MIN(13700,MAX(1,ROW()-1+設定!$B$30))))&lt;=0,$A7777&lt;設定!$B$28,$A7777&gt;設定!$B$29),0,IF(AND($C7777&gt;=MAX(INDEX($C$1:$C$13701,MAX(1,ROW()-設定!$B$24)):INDEX($C$1:$C$13701,MAX(1,ROW()-1))),$C7777&gt;MAX(INDEX($C$1:$C$13701,MIN(13701,ROW()+1)):INDEX($C$1:$C$13701,MIN(13701,ROW()+設定!$B$24))),$C7777&gt;=設定!$B$32,$C7777&gt;=MAX(MIN(INDEX($C$1:$C$13701,MAX(1,ROW()-設定!$B$26)):INDEX($C$1:$C$13701,MAX(1,ROW()-1))),MIN(INDEX($C$1:$C$13701,MIN(13701,ROW()+1)):INDEX($C$1:$C$13701,MIN(13701,ROW()+設定!$B$26))))*10^(設定!$B$27/20)),1,0))</f>
        <v>0</v>
      </c>
      <c r="G7777" s="33" t="n">
        <f aca="false">$G7776+IF($F7777=1,1,0)</f>
        <v>4</v>
      </c>
      <c r="H7777" s="0" t="str">
        <f aca="false">IF($F7777=1,$G7777,"")</f>
        <v/>
      </c>
    </row>
    <row r="7778" customFormat="false" ht="15" hidden="false" customHeight="false" outlineLevel="0" collapsed="false">
      <c r="A7778" s="30" t="n">
        <v>1215</v>
      </c>
      <c r="B7778" s="31" t="n">
        <v>11.092</v>
      </c>
      <c r="C7778" s="32" t="n">
        <f aca="false">IF($A7778="","",IF(設定!$B$21="dB",10^($B7778/20),ABS($B7778)))</f>
        <v>3.58591507517175</v>
      </c>
      <c r="D7778" s="32" t="n">
        <f aca="false">IF($A7778="","",$A7778^2)</f>
        <v>1476225</v>
      </c>
      <c r="E7778" s="32" t="n">
        <f aca="false">IF($A7778="","",IF($C7778&lt;=0,"",1/$C7778^2))</f>
        <v>0.0777678334455706</v>
      </c>
      <c r="F7778" s="33" t="n">
        <f aca="false">IF(OR(ROW()-設定!$B$30&lt;2,ROW()+設定!$B$30&gt;13701,N($A7778)&lt;=0,N(INDEX($A$2:$A$13701,MIN(13700,MAX(1,ROW()-1+設定!$B$30))))&lt;=0,$A7778&lt;設定!$B$28,$A7778&gt;設定!$B$29),0,IF(AND($C7778&gt;=MAX(INDEX($C$1:$C$13701,MAX(1,ROW()-設定!$B$24)):INDEX($C$1:$C$13701,MAX(1,ROW()-1))),$C7778&gt;MAX(INDEX($C$1:$C$13701,MIN(13701,ROW()+1)):INDEX($C$1:$C$13701,MIN(13701,ROW()+設定!$B$24))),$C7778&gt;=設定!$B$32,$C7778&gt;=MAX(MIN(INDEX($C$1:$C$13701,MAX(1,ROW()-設定!$B$26)):INDEX($C$1:$C$13701,MAX(1,ROW()-1))),MIN(INDEX($C$1:$C$13701,MIN(13701,ROW()+1)):INDEX($C$1:$C$13701,MIN(13701,ROW()+設定!$B$26))))*10^(設定!$B$27/20)),1,0))</f>
        <v>0</v>
      </c>
      <c r="G7778" s="33" t="n">
        <f aca="false">$G7777+IF($F7778=1,1,0)</f>
        <v>4</v>
      </c>
      <c r="H7778" s="0" t="str">
        <f aca="false">IF($F7778=1,$G7778,"")</f>
        <v/>
      </c>
    </row>
    <row r="7779" customFormat="false" ht="15" hidden="false" customHeight="false" outlineLevel="0" collapsed="false">
      <c r="A7779" s="30" t="n">
        <v>1215.15625</v>
      </c>
      <c r="B7779" s="31" t="n">
        <v>11.2108</v>
      </c>
      <c r="C7779" s="32" t="n">
        <f aca="false">IF($A7779="","",IF(設定!$B$21="dB",10^($B7779/20),ABS($B7779)))</f>
        <v>3.63529785334793</v>
      </c>
      <c r="D7779" s="32" t="n">
        <f aca="false">IF($A7779="","",$A7779^2)</f>
        <v>1476604.71191406</v>
      </c>
      <c r="E7779" s="32" t="n">
        <f aca="false">IF($A7779="","",IF($C7779&lt;=0,"",1/$C7779^2))</f>
        <v>0.0756693494089312</v>
      </c>
      <c r="F7779" s="33" t="n">
        <f aca="false">IF(OR(ROW()-設定!$B$30&lt;2,ROW()+設定!$B$30&gt;13701,N($A7779)&lt;=0,N(INDEX($A$2:$A$13701,MIN(13700,MAX(1,ROW()-1+設定!$B$30))))&lt;=0,$A7779&lt;設定!$B$28,$A7779&gt;設定!$B$29),0,IF(AND($C7779&gt;=MAX(INDEX($C$1:$C$13701,MAX(1,ROW()-設定!$B$24)):INDEX($C$1:$C$13701,MAX(1,ROW()-1))),$C7779&gt;MAX(INDEX($C$1:$C$13701,MIN(13701,ROW()+1)):INDEX($C$1:$C$13701,MIN(13701,ROW()+設定!$B$24))),$C7779&gt;=設定!$B$32,$C7779&gt;=MAX(MIN(INDEX($C$1:$C$13701,MAX(1,ROW()-設定!$B$26)):INDEX($C$1:$C$13701,MAX(1,ROW()-1))),MIN(INDEX($C$1:$C$13701,MIN(13701,ROW()+1)):INDEX($C$1:$C$13701,MIN(13701,ROW()+設定!$B$26))))*10^(設定!$B$27/20)),1,0))</f>
        <v>0</v>
      </c>
      <c r="G7779" s="33" t="n">
        <f aca="false">$G7778+IF($F7779=1,1,0)</f>
        <v>4</v>
      </c>
      <c r="H7779" s="0" t="str">
        <f aca="false">IF($F7779=1,$G7779,"")</f>
        <v/>
      </c>
    </row>
    <row r="7780" customFormat="false" ht="15" hidden="false" customHeight="false" outlineLevel="0" collapsed="false">
      <c r="A7780" s="30" t="n">
        <v>1215.3125</v>
      </c>
      <c r="B7780" s="31" t="n">
        <v>11.0913</v>
      </c>
      <c r="C7780" s="32" t="n">
        <f aca="false">IF($A7780="","",IF(設定!$B$21="dB",10^($B7780/20),ABS($B7780)))</f>
        <v>3.58562609620549</v>
      </c>
      <c r="D7780" s="32" t="n">
        <f aca="false">IF($A7780="","",$A7780^2)</f>
        <v>1476984.47265625</v>
      </c>
      <c r="E7780" s="32" t="n">
        <f aca="false">IF($A7780="","",IF($C7780&lt;=0,"",1/$C7780^2))</f>
        <v>0.0777803691495823</v>
      </c>
      <c r="F7780" s="33" t="n">
        <f aca="false">IF(OR(ROW()-設定!$B$30&lt;2,ROW()+設定!$B$30&gt;13701,N($A7780)&lt;=0,N(INDEX($A$2:$A$13701,MIN(13700,MAX(1,ROW()-1+設定!$B$30))))&lt;=0,$A7780&lt;設定!$B$28,$A7780&gt;設定!$B$29),0,IF(AND($C7780&gt;=MAX(INDEX($C$1:$C$13701,MAX(1,ROW()-設定!$B$24)):INDEX($C$1:$C$13701,MAX(1,ROW()-1))),$C7780&gt;MAX(INDEX($C$1:$C$13701,MIN(13701,ROW()+1)):INDEX($C$1:$C$13701,MIN(13701,ROW()+設定!$B$24))),$C7780&gt;=設定!$B$32,$C7780&gt;=MAX(MIN(INDEX($C$1:$C$13701,MAX(1,ROW()-設定!$B$26)):INDEX($C$1:$C$13701,MAX(1,ROW()-1))),MIN(INDEX($C$1:$C$13701,MIN(13701,ROW()+1)):INDEX($C$1:$C$13701,MIN(13701,ROW()+設定!$B$26))))*10^(設定!$B$27/20)),1,0))</f>
        <v>0</v>
      </c>
      <c r="G7780" s="33" t="n">
        <f aca="false">$G7779+IF($F7780=1,1,0)</f>
        <v>4</v>
      </c>
      <c r="H7780" s="0" t="str">
        <f aca="false">IF($F7780=1,$G7780,"")</f>
        <v/>
      </c>
    </row>
    <row r="7781" customFormat="false" ht="15" hidden="false" customHeight="false" outlineLevel="0" collapsed="false">
      <c r="A7781" s="30" t="n">
        <v>1215.46875</v>
      </c>
      <c r="B7781" s="31" t="n">
        <v>11.1627</v>
      </c>
      <c r="C7781" s="32" t="n">
        <f aca="false">IF($A7781="","",IF(設定!$B$21="dB",10^($B7781/20),ABS($B7781)))</f>
        <v>3.61522223992308</v>
      </c>
      <c r="D7781" s="32" t="n">
        <f aca="false">IF($A7781="","",$A7781^2)</f>
        <v>1477364.28222656</v>
      </c>
      <c r="E7781" s="32" t="n">
        <f aca="false">IF($A7781="","",IF($C7781&lt;=0,"",1/$C7781^2))</f>
        <v>0.0765120784975083</v>
      </c>
      <c r="F7781" s="33" t="n">
        <f aca="false">IF(OR(ROW()-設定!$B$30&lt;2,ROW()+設定!$B$30&gt;13701,N($A7781)&lt;=0,N(INDEX($A$2:$A$13701,MIN(13700,MAX(1,ROW()-1+設定!$B$30))))&lt;=0,$A7781&lt;設定!$B$28,$A7781&gt;設定!$B$29),0,IF(AND($C7781&gt;=MAX(INDEX($C$1:$C$13701,MAX(1,ROW()-設定!$B$24)):INDEX($C$1:$C$13701,MAX(1,ROW()-1))),$C7781&gt;MAX(INDEX($C$1:$C$13701,MIN(13701,ROW()+1)):INDEX($C$1:$C$13701,MIN(13701,ROW()+設定!$B$24))),$C7781&gt;=設定!$B$32,$C7781&gt;=MAX(MIN(INDEX($C$1:$C$13701,MAX(1,ROW()-設定!$B$26)):INDEX($C$1:$C$13701,MAX(1,ROW()-1))),MIN(INDEX($C$1:$C$13701,MIN(13701,ROW()+1)):INDEX($C$1:$C$13701,MIN(13701,ROW()+設定!$B$26))))*10^(設定!$B$27/20)),1,0))</f>
        <v>0</v>
      </c>
      <c r="G7781" s="33" t="n">
        <f aca="false">$G7780+IF($F7781=1,1,0)</f>
        <v>4</v>
      </c>
      <c r="H7781" s="0" t="str">
        <f aca="false">IF($F7781=1,$G7781,"")</f>
        <v/>
      </c>
    </row>
    <row r="7782" customFormat="false" ht="15" hidden="false" customHeight="false" outlineLevel="0" collapsed="false">
      <c r="A7782" s="30" t="n">
        <v>1215.625</v>
      </c>
      <c r="B7782" s="31" t="n">
        <v>11.2763</v>
      </c>
      <c r="C7782" s="32" t="n">
        <f aca="false">IF($A7782="","",IF(設定!$B$21="dB",10^($B7782/20),ABS($B7782)))</f>
        <v>3.66281513455603</v>
      </c>
      <c r="D7782" s="32" t="n">
        <f aca="false">IF($A7782="","",$A7782^2)</f>
        <v>1477744.140625</v>
      </c>
      <c r="E7782" s="32" t="n">
        <f aca="false">IF($A7782="","",IF($C7782&lt;=0,"",1/$C7782^2))</f>
        <v>0.0745366723491423</v>
      </c>
      <c r="F7782" s="33" t="n">
        <f aca="false">IF(OR(ROW()-設定!$B$30&lt;2,ROW()+設定!$B$30&gt;13701,N($A7782)&lt;=0,N(INDEX($A$2:$A$13701,MIN(13700,MAX(1,ROW()-1+設定!$B$30))))&lt;=0,$A7782&lt;設定!$B$28,$A7782&gt;設定!$B$29),0,IF(AND($C7782&gt;=MAX(INDEX($C$1:$C$13701,MAX(1,ROW()-設定!$B$24)):INDEX($C$1:$C$13701,MAX(1,ROW()-1))),$C7782&gt;MAX(INDEX($C$1:$C$13701,MIN(13701,ROW()+1)):INDEX($C$1:$C$13701,MIN(13701,ROW()+設定!$B$24))),$C7782&gt;=設定!$B$32,$C7782&gt;=MAX(MIN(INDEX($C$1:$C$13701,MAX(1,ROW()-設定!$B$26)):INDEX($C$1:$C$13701,MAX(1,ROW()-1))),MIN(INDEX($C$1:$C$13701,MIN(13701,ROW()+1)):INDEX($C$1:$C$13701,MIN(13701,ROW()+設定!$B$26))))*10^(設定!$B$27/20)),1,0))</f>
        <v>0</v>
      </c>
      <c r="G7782" s="33" t="n">
        <f aca="false">$G7781+IF($F7782=1,1,0)</f>
        <v>4</v>
      </c>
      <c r="H7782" s="0" t="str">
        <f aca="false">IF($F7782=1,$G7782,"")</f>
        <v/>
      </c>
    </row>
    <row r="7783" customFormat="false" ht="15" hidden="false" customHeight="false" outlineLevel="0" collapsed="false">
      <c r="A7783" s="30" t="n">
        <v>1215.78125</v>
      </c>
      <c r="B7783" s="31" t="n">
        <v>10.9932</v>
      </c>
      <c r="C7783" s="32" t="n">
        <f aca="false">IF($A7783="","",IF(設定!$B$21="dB",10^($B7783/20),ABS($B7783)))</f>
        <v>3.5453572201058</v>
      </c>
      <c r="D7783" s="32" t="n">
        <f aca="false">IF($A7783="","",$A7783^2)</f>
        <v>1478124.04785156</v>
      </c>
      <c r="E7783" s="32" t="n">
        <f aca="false">IF($A7783="","",IF($C7783&lt;=0,"",1/$C7783^2))</f>
        <v>0.0795572934598807</v>
      </c>
      <c r="F7783" s="33" t="n">
        <f aca="false">IF(OR(ROW()-設定!$B$30&lt;2,ROW()+設定!$B$30&gt;13701,N($A7783)&lt;=0,N(INDEX($A$2:$A$13701,MIN(13700,MAX(1,ROW()-1+設定!$B$30))))&lt;=0,$A7783&lt;設定!$B$28,$A7783&gt;設定!$B$29),0,IF(AND($C7783&gt;=MAX(INDEX($C$1:$C$13701,MAX(1,ROW()-設定!$B$24)):INDEX($C$1:$C$13701,MAX(1,ROW()-1))),$C7783&gt;MAX(INDEX($C$1:$C$13701,MIN(13701,ROW()+1)):INDEX($C$1:$C$13701,MIN(13701,ROW()+設定!$B$24))),$C7783&gt;=設定!$B$32,$C7783&gt;=MAX(MIN(INDEX($C$1:$C$13701,MAX(1,ROW()-設定!$B$26)):INDEX($C$1:$C$13701,MAX(1,ROW()-1))),MIN(INDEX($C$1:$C$13701,MIN(13701,ROW()+1)):INDEX($C$1:$C$13701,MIN(13701,ROW()+設定!$B$26))))*10^(設定!$B$27/20)),1,0))</f>
        <v>0</v>
      </c>
      <c r="G7783" s="33" t="n">
        <f aca="false">$G7782+IF($F7783=1,1,0)</f>
        <v>4</v>
      </c>
      <c r="H7783" s="0" t="str">
        <f aca="false">IF($F7783=1,$G7783,"")</f>
        <v/>
      </c>
    </row>
    <row r="7784" customFormat="false" ht="15" hidden="false" customHeight="false" outlineLevel="0" collapsed="false">
      <c r="A7784" s="30" t="n">
        <v>1215.9375</v>
      </c>
      <c r="B7784" s="31" t="n">
        <v>10.6883</v>
      </c>
      <c r="C7784" s="32" t="n">
        <f aca="false">IF($A7784="","",IF(設定!$B$21="dB",10^($B7784/20),ABS($B7784)))</f>
        <v>3.42306384955559</v>
      </c>
      <c r="D7784" s="32" t="n">
        <f aca="false">IF($A7784="","",$A7784^2)</f>
        <v>1478504.00390625</v>
      </c>
      <c r="E7784" s="32" t="n">
        <f aca="false">IF($A7784="","",IF($C7784&lt;=0,"",1/$C7784^2))</f>
        <v>0.0853434116437102</v>
      </c>
      <c r="F7784" s="33" t="n">
        <f aca="false">IF(OR(ROW()-設定!$B$30&lt;2,ROW()+設定!$B$30&gt;13701,N($A7784)&lt;=0,N(INDEX($A$2:$A$13701,MIN(13700,MAX(1,ROW()-1+設定!$B$30))))&lt;=0,$A7784&lt;設定!$B$28,$A7784&gt;設定!$B$29),0,IF(AND($C7784&gt;=MAX(INDEX($C$1:$C$13701,MAX(1,ROW()-設定!$B$24)):INDEX($C$1:$C$13701,MAX(1,ROW()-1))),$C7784&gt;MAX(INDEX($C$1:$C$13701,MIN(13701,ROW()+1)):INDEX($C$1:$C$13701,MIN(13701,ROW()+設定!$B$24))),$C7784&gt;=設定!$B$32,$C7784&gt;=MAX(MIN(INDEX($C$1:$C$13701,MAX(1,ROW()-設定!$B$26)):INDEX($C$1:$C$13701,MAX(1,ROW()-1))),MIN(INDEX($C$1:$C$13701,MIN(13701,ROW()+1)):INDEX($C$1:$C$13701,MIN(13701,ROW()+設定!$B$26))))*10^(設定!$B$27/20)),1,0))</f>
        <v>0</v>
      </c>
      <c r="G7784" s="33" t="n">
        <f aca="false">$G7783+IF($F7784=1,1,0)</f>
        <v>4</v>
      </c>
      <c r="H7784" s="0" t="str">
        <f aca="false">IF($F7784=1,$G7784,"")</f>
        <v/>
      </c>
    </row>
    <row r="7785" customFormat="false" ht="15" hidden="false" customHeight="false" outlineLevel="0" collapsed="false">
      <c r="A7785" s="30" t="n">
        <v>1216.09375</v>
      </c>
      <c r="B7785" s="31" t="n">
        <v>10.878</v>
      </c>
      <c r="C7785" s="32" t="n">
        <f aca="false">IF($A7785="","",IF(設定!$B$21="dB",10^($B7785/20),ABS($B7785)))</f>
        <v>3.49864598452017</v>
      </c>
      <c r="D7785" s="32" t="n">
        <f aca="false">IF($A7785="","",$A7785^2)</f>
        <v>1478884.00878906</v>
      </c>
      <c r="E7785" s="32" t="n">
        <f aca="false">IF($A7785="","",IF($C7785&lt;=0,"",1/$C7785^2))</f>
        <v>0.0816958508039715</v>
      </c>
      <c r="F7785" s="33" t="n">
        <f aca="false">IF(OR(ROW()-設定!$B$30&lt;2,ROW()+設定!$B$30&gt;13701,N($A7785)&lt;=0,N(INDEX($A$2:$A$13701,MIN(13700,MAX(1,ROW()-1+設定!$B$30))))&lt;=0,$A7785&lt;設定!$B$28,$A7785&gt;設定!$B$29),0,IF(AND($C7785&gt;=MAX(INDEX($C$1:$C$13701,MAX(1,ROW()-設定!$B$24)):INDEX($C$1:$C$13701,MAX(1,ROW()-1))),$C7785&gt;MAX(INDEX($C$1:$C$13701,MIN(13701,ROW()+1)):INDEX($C$1:$C$13701,MIN(13701,ROW()+設定!$B$24))),$C7785&gt;=設定!$B$32,$C7785&gt;=MAX(MIN(INDEX($C$1:$C$13701,MAX(1,ROW()-設定!$B$26)):INDEX($C$1:$C$13701,MAX(1,ROW()-1))),MIN(INDEX($C$1:$C$13701,MIN(13701,ROW()+1)):INDEX($C$1:$C$13701,MIN(13701,ROW()+設定!$B$26))))*10^(設定!$B$27/20)),1,0))</f>
        <v>0</v>
      </c>
      <c r="G7785" s="33" t="n">
        <f aca="false">$G7784+IF($F7785=1,1,0)</f>
        <v>4</v>
      </c>
      <c r="H7785" s="0" t="str">
        <f aca="false">IF($F7785=1,$G7785,"")</f>
        <v/>
      </c>
    </row>
    <row r="7786" customFormat="false" ht="15" hidden="false" customHeight="false" outlineLevel="0" collapsed="false">
      <c r="A7786" s="30" t="n">
        <v>1216.25</v>
      </c>
      <c r="B7786" s="31" t="n">
        <v>10.7891</v>
      </c>
      <c r="C7786" s="32" t="n">
        <f aca="false">IF($A7786="","",IF(設定!$B$21="dB",10^($B7786/20),ABS($B7786)))</f>
        <v>3.46302000207156</v>
      </c>
      <c r="D7786" s="32" t="n">
        <f aca="false">IF($A7786="","",$A7786^2)</f>
        <v>1479264.0625</v>
      </c>
      <c r="E7786" s="32" t="n">
        <f aca="false">IF($A7786="","",IF($C7786&lt;=0,"",1/$C7786^2))</f>
        <v>0.0833853968490368</v>
      </c>
      <c r="F7786" s="33" t="n">
        <f aca="false">IF(OR(ROW()-設定!$B$30&lt;2,ROW()+設定!$B$30&gt;13701,N($A7786)&lt;=0,N(INDEX($A$2:$A$13701,MIN(13700,MAX(1,ROW()-1+設定!$B$30))))&lt;=0,$A7786&lt;設定!$B$28,$A7786&gt;設定!$B$29),0,IF(AND($C7786&gt;=MAX(INDEX($C$1:$C$13701,MAX(1,ROW()-設定!$B$24)):INDEX($C$1:$C$13701,MAX(1,ROW()-1))),$C7786&gt;MAX(INDEX($C$1:$C$13701,MIN(13701,ROW()+1)):INDEX($C$1:$C$13701,MIN(13701,ROW()+設定!$B$24))),$C7786&gt;=設定!$B$32,$C7786&gt;=MAX(MIN(INDEX($C$1:$C$13701,MAX(1,ROW()-設定!$B$26)):INDEX($C$1:$C$13701,MAX(1,ROW()-1))),MIN(INDEX($C$1:$C$13701,MIN(13701,ROW()+1)):INDEX($C$1:$C$13701,MIN(13701,ROW()+設定!$B$26))))*10^(設定!$B$27/20)),1,0))</f>
        <v>0</v>
      </c>
      <c r="G7786" s="33" t="n">
        <f aca="false">$G7785+IF($F7786=1,1,0)</f>
        <v>4</v>
      </c>
      <c r="H7786" s="0" t="str">
        <f aca="false">IF($F7786=1,$G7786,"")</f>
        <v/>
      </c>
    </row>
    <row r="7787" customFormat="false" ht="15" hidden="false" customHeight="false" outlineLevel="0" collapsed="false">
      <c r="A7787" s="30" t="n">
        <v>1216.40625</v>
      </c>
      <c r="B7787" s="31" t="n">
        <v>10.8813</v>
      </c>
      <c r="C7787" s="32" t="n">
        <f aca="false">IF($A7787="","",IF(設定!$B$21="dB",10^($B7787/20),ABS($B7787)))</f>
        <v>3.49997546552152</v>
      </c>
      <c r="D7787" s="32" t="n">
        <f aca="false">IF($A7787="","",$A7787^2)</f>
        <v>1479644.16503906</v>
      </c>
      <c r="E7787" s="32" t="n">
        <f aca="false">IF($A7787="","",IF($C7787&lt;=0,"",1/$C7787^2))</f>
        <v>0.0816337975387267</v>
      </c>
      <c r="F7787" s="33" t="n">
        <f aca="false">IF(OR(ROW()-設定!$B$30&lt;2,ROW()+設定!$B$30&gt;13701,N($A7787)&lt;=0,N(INDEX($A$2:$A$13701,MIN(13700,MAX(1,ROW()-1+設定!$B$30))))&lt;=0,$A7787&lt;設定!$B$28,$A7787&gt;設定!$B$29),0,IF(AND($C7787&gt;=MAX(INDEX($C$1:$C$13701,MAX(1,ROW()-設定!$B$24)):INDEX($C$1:$C$13701,MAX(1,ROW()-1))),$C7787&gt;MAX(INDEX($C$1:$C$13701,MIN(13701,ROW()+1)):INDEX($C$1:$C$13701,MIN(13701,ROW()+設定!$B$24))),$C7787&gt;=設定!$B$32,$C7787&gt;=MAX(MIN(INDEX($C$1:$C$13701,MAX(1,ROW()-設定!$B$26)):INDEX($C$1:$C$13701,MAX(1,ROW()-1))),MIN(INDEX($C$1:$C$13701,MIN(13701,ROW()+1)):INDEX($C$1:$C$13701,MIN(13701,ROW()+設定!$B$26))))*10^(設定!$B$27/20)),1,0))</f>
        <v>0</v>
      </c>
      <c r="G7787" s="33" t="n">
        <f aca="false">$G7786+IF($F7787=1,1,0)</f>
        <v>4</v>
      </c>
      <c r="H7787" s="0" t="str">
        <f aca="false">IF($F7787=1,$G7787,"")</f>
        <v/>
      </c>
    </row>
    <row r="7788" customFormat="false" ht="15" hidden="false" customHeight="false" outlineLevel="0" collapsed="false">
      <c r="A7788" s="30" t="n">
        <v>1216.5625</v>
      </c>
      <c r="B7788" s="31" t="n">
        <v>10.856</v>
      </c>
      <c r="C7788" s="32" t="n">
        <f aca="false">IF($A7788="","",IF(設定!$B$21="dB",10^($B7788/20),ABS($B7788)))</f>
        <v>3.48979567437874</v>
      </c>
      <c r="D7788" s="32" t="n">
        <f aca="false">IF($A7788="","",$A7788^2)</f>
        <v>1480024.31640625</v>
      </c>
      <c r="E7788" s="32" t="n">
        <f aca="false">IF($A7788="","",IF($C7788&lt;=0,"",1/$C7788^2))</f>
        <v>0.0821107464085088</v>
      </c>
      <c r="F7788" s="33" t="n">
        <f aca="false">IF(OR(ROW()-設定!$B$30&lt;2,ROW()+設定!$B$30&gt;13701,N($A7788)&lt;=0,N(INDEX($A$2:$A$13701,MIN(13700,MAX(1,ROW()-1+設定!$B$30))))&lt;=0,$A7788&lt;設定!$B$28,$A7788&gt;設定!$B$29),0,IF(AND($C7788&gt;=MAX(INDEX($C$1:$C$13701,MAX(1,ROW()-設定!$B$24)):INDEX($C$1:$C$13701,MAX(1,ROW()-1))),$C7788&gt;MAX(INDEX($C$1:$C$13701,MIN(13701,ROW()+1)):INDEX($C$1:$C$13701,MIN(13701,ROW()+設定!$B$24))),$C7788&gt;=設定!$B$32,$C7788&gt;=MAX(MIN(INDEX($C$1:$C$13701,MAX(1,ROW()-設定!$B$26)):INDEX($C$1:$C$13701,MAX(1,ROW()-1))),MIN(INDEX($C$1:$C$13701,MIN(13701,ROW()+1)):INDEX($C$1:$C$13701,MIN(13701,ROW()+設定!$B$26))))*10^(設定!$B$27/20)),1,0))</f>
        <v>0</v>
      </c>
      <c r="G7788" s="33" t="n">
        <f aca="false">$G7787+IF($F7788=1,1,0)</f>
        <v>4</v>
      </c>
      <c r="H7788" s="0" t="str">
        <f aca="false">IF($F7788=1,$G7788,"")</f>
        <v/>
      </c>
    </row>
    <row r="7789" customFormat="false" ht="15" hidden="false" customHeight="false" outlineLevel="0" collapsed="false">
      <c r="A7789" s="30" t="n">
        <v>1216.71875</v>
      </c>
      <c r="B7789" s="31" t="n">
        <v>10.6973</v>
      </c>
      <c r="C7789" s="32" t="n">
        <f aca="false">IF($A7789="","",IF(設定!$B$21="dB",10^($B7789/20),ABS($B7789)))</f>
        <v>3.42661254085648</v>
      </c>
      <c r="D7789" s="32" t="n">
        <f aca="false">IF($A7789="","",$A7789^2)</f>
        <v>1480404.51660156</v>
      </c>
      <c r="E7789" s="32" t="n">
        <f aca="false">IF($A7789="","",IF($C7789&lt;=0,"",1/$C7789^2))</f>
        <v>0.0851667353517346</v>
      </c>
      <c r="F7789" s="33" t="n">
        <f aca="false">IF(OR(ROW()-設定!$B$30&lt;2,ROW()+設定!$B$30&gt;13701,N($A7789)&lt;=0,N(INDEX($A$2:$A$13701,MIN(13700,MAX(1,ROW()-1+設定!$B$30))))&lt;=0,$A7789&lt;設定!$B$28,$A7789&gt;設定!$B$29),0,IF(AND($C7789&gt;=MAX(INDEX($C$1:$C$13701,MAX(1,ROW()-設定!$B$24)):INDEX($C$1:$C$13701,MAX(1,ROW()-1))),$C7789&gt;MAX(INDEX($C$1:$C$13701,MIN(13701,ROW()+1)):INDEX($C$1:$C$13701,MIN(13701,ROW()+設定!$B$24))),$C7789&gt;=設定!$B$32,$C7789&gt;=MAX(MIN(INDEX($C$1:$C$13701,MAX(1,ROW()-設定!$B$26)):INDEX($C$1:$C$13701,MAX(1,ROW()-1))),MIN(INDEX($C$1:$C$13701,MIN(13701,ROW()+1)):INDEX($C$1:$C$13701,MIN(13701,ROW()+設定!$B$26))))*10^(設定!$B$27/20)),1,0))</f>
        <v>0</v>
      </c>
      <c r="G7789" s="33" t="n">
        <f aca="false">$G7788+IF($F7789=1,1,0)</f>
        <v>4</v>
      </c>
      <c r="H7789" s="0" t="str">
        <f aca="false">IF($F7789=1,$G7789,"")</f>
        <v/>
      </c>
    </row>
    <row r="7790" customFormat="false" ht="15" hidden="false" customHeight="false" outlineLevel="0" collapsed="false">
      <c r="A7790" s="30" t="n">
        <v>1216.875</v>
      </c>
      <c r="B7790" s="31" t="n">
        <v>10.6799</v>
      </c>
      <c r="C7790" s="32" t="n">
        <f aca="false">IF($A7790="","",IF(設定!$B$21="dB",10^($B7790/20),ABS($B7790)))</f>
        <v>3.41975505352541</v>
      </c>
      <c r="D7790" s="32" t="n">
        <f aca="false">IF($A7790="","",$A7790^2)</f>
        <v>1480784.765625</v>
      </c>
      <c r="E7790" s="32" t="n">
        <f aca="false">IF($A7790="","",IF($C7790&lt;=0,"",1/$C7790^2))</f>
        <v>0.0855086401750025</v>
      </c>
      <c r="F7790" s="33" t="n">
        <f aca="false">IF(OR(ROW()-設定!$B$30&lt;2,ROW()+設定!$B$30&gt;13701,N($A7790)&lt;=0,N(INDEX($A$2:$A$13701,MIN(13700,MAX(1,ROW()-1+設定!$B$30))))&lt;=0,$A7790&lt;設定!$B$28,$A7790&gt;設定!$B$29),0,IF(AND($C7790&gt;=MAX(INDEX($C$1:$C$13701,MAX(1,ROW()-設定!$B$24)):INDEX($C$1:$C$13701,MAX(1,ROW()-1))),$C7790&gt;MAX(INDEX($C$1:$C$13701,MIN(13701,ROW()+1)):INDEX($C$1:$C$13701,MIN(13701,ROW()+設定!$B$24))),$C7790&gt;=設定!$B$32,$C7790&gt;=MAX(MIN(INDEX($C$1:$C$13701,MAX(1,ROW()-設定!$B$26)):INDEX($C$1:$C$13701,MAX(1,ROW()-1))),MIN(INDEX($C$1:$C$13701,MIN(13701,ROW()+1)):INDEX($C$1:$C$13701,MIN(13701,ROW()+設定!$B$26))))*10^(設定!$B$27/20)),1,0))</f>
        <v>0</v>
      </c>
      <c r="G7790" s="33" t="n">
        <f aca="false">$G7789+IF($F7790=1,1,0)</f>
        <v>4</v>
      </c>
      <c r="H7790" s="0" t="str">
        <f aca="false">IF($F7790=1,$G7790,"")</f>
        <v/>
      </c>
    </row>
    <row r="7791" customFormat="false" ht="15" hidden="false" customHeight="false" outlineLevel="0" collapsed="false">
      <c r="A7791" s="30" t="n">
        <v>1217.03125</v>
      </c>
      <c r="B7791" s="31" t="n">
        <v>10.7436</v>
      </c>
      <c r="C7791" s="32" t="n">
        <f aca="false">IF($A7791="","",IF(設定!$B$21="dB",10^($B7791/20),ABS($B7791)))</f>
        <v>3.44492681447022</v>
      </c>
      <c r="D7791" s="32" t="n">
        <f aca="false">IF($A7791="","",$A7791^2)</f>
        <v>1481165.06347656</v>
      </c>
      <c r="E7791" s="32" t="n">
        <f aca="false">IF($A7791="","",IF($C7791&lt;=0,"",1/$C7791^2))</f>
        <v>0.0842635981407864</v>
      </c>
      <c r="F7791" s="33" t="n">
        <f aca="false">IF(OR(ROW()-設定!$B$30&lt;2,ROW()+設定!$B$30&gt;13701,N($A7791)&lt;=0,N(INDEX($A$2:$A$13701,MIN(13700,MAX(1,ROW()-1+設定!$B$30))))&lt;=0,$A7791&lt;設定!$B$28,$A7791&gt;設定!$B$29),0,IF(AND($C7791&gt;=MAX(INDEX($C$1:$C$13701,MAX(1,ROW()-設定!$B$24)):INDEX($C$1:$C$13701,MAX(1,ROW()-1))),$C7791&gt;MAX(INDEX($C$1:$C$13701,MIN(13701,ROW()+1)):INDEX($C$1:$C$13701,MIN(13701,ROW()+設定!$B$24))),$C7791&gt;=設定!$B$32,$C7791&gt;=MAX(MIN(INDEX($C$1:$C$13701,MAX(1,ROW()-設定!$B$26)):INDEX($C$1:$C$13701,MAX(1,ROW()-1))),MIN(INDEX($C$1:$C$13701,MIN(13701,ROW()+1)):INDEX($C$1:$C$13701,MIN(13701,ROW()+設定!$B$26))))*10^(設定!$B$27/20)),1,0))</f>
        <v>0</v>
      </c>
      <c r="G7791" s="33" t="n">
        <f aca="false">$G7790+IF($F7791=1,1,0)</f>
        <v>4</v>
      </c>
      <c r="H7791" s="0" t="str">
        <f aca="false">IF($F7791=1,$G7791,"")</f>
        <v/>
      </c>
    </row>
    <row r="7792" customFormat="false" ht="15" hidden="false" customHeight="false" outlineLevel="0" collapsed="false">
      <c r="A7792" s="30" t="n">
        <v>1217.1875</v>
      </c>
      <c r="B7792" s="31" t="n">
        <v>10.7246</v>
      </c>
      <c r="C7792" s="32" t="n">
        <f aca="false">IF($A7792="","",IF(設定!$B$21="dB",10^($B7792/20),ABS($B7792)))</f>
        <v>3.43739942511465</v>
      </c>
      <c r="D7792" s="32" t="n">
        <f aca="false">IF($A7792="","",$A7792^2)</f>
        <v>1481545.41015625</v>
      </c>
      <c r="E7792" s="32" t="n">
        <f aca="false">IF($A7792="","",IF($C7792&lt;=0,"",1/$C7792^2))</f>
        <v>0.0846330515138769</v>
      </c>
      <c r="F7792" s="33" t="n">
        <f aca="false">IF(OR(ROW()-設定!$B$30&lt;2,ROW()+設定!$B$30&gt;13701,N($A7792)&lt;=0,N(INDEX($A$2:$A$13701,MIN(13700,MAX(1,ROW()-1+設定!$B$30))))&lt;=0,$A7792&lt;設定!$B$28,$A7792&gt;設定!$B$29),0,IF(AND($C7792&gt;=MAX(INDEX($C$1:$C$13701,MAX(1,ROW()-設定!$B$24)):INDEX($C$1:$C$13701,MAX(1,ROW()-1))),$C7792&gt;MAX(INDEX($C$1:$C$13701,MIN(13701,ROW()+1)):INDEX($C$1:$C$13701,MIN(13701,ROW()+設定!$B$24))),$C7792&gt;=設定!$B$32,$C7792&gt;=MAX(MIN(INDEX($C$1:$C$13701,MAX(1,ROW()-設定!$B$26)):INDEX($C$1:$C$13701,MAX(1,ROW()-1))),MIN(INDEX($C$1:$C$13701,MIN(13701,ROW()+1)):INDEX($C$1:$C$13701,MIN(13701,ROW()+設定!$B$26))))*10^(設定!$B$27/20)),1,0))</f>
        <v>0</v>
      </c>
      <c r="G7792" s="33" t="n">
        <f aca="false">$G7791+IF($F7792=1,1,0)</f>
        <v>4</v>
      </c>
      <c r="H7792" s="0" t="str">
        <f aca="false">IF($F7792=1,$G7792,"")</f>
        <v/>
      </c>
    </row>
    <row r="7793" customFormat="false" ht="15" hidden="false" customHeight="false" outlineLevel="0" collapsed="false">
      <c r="A7793" s="30" t="n">
        <v>1217.34375</v>
      </c>
      <c r="B7793" s="31" t="n">
        <v>10.4539</v>
      </c>
      <c r="C7793" s="32" t="n">
        <f aca="false">IF($A7793="","",IF(設定!$B$21="dB",10^($B7793/20),ABS($B7793)))</f>
        <v>3.33192333448726</v>
      </c>
      <c r="D7793" s="32" t="n">
        <f aca="false">IF($A7793="","",$A7793^2)</f>
        <v>1481925.80566406</v>
      </c>
      <c r="E7793" s="32" t="n">
        <f aca="false">IF($A7793="","",IF($C7793&lt;=0,"",1/$C7793^2))</f>
        <v>0.0900761882757007</v>
      </c>
      <c r="F7793" s="33" t="n">
        <f aca="false">IF(OR(ROW()-設定!$B$30&lt;2,ROW()+設定!$B$30&gt;13701,N($A7793)&lt;=0,N(INDEX($A$2:$A$13701,MIN(13700,MAX(1,ROW()-1+設定!$B$30))))&lt;=0,$A7793&lt;設定!$B$28,$A7793&gt;設定!$B$29),0,IF(AND($C7793&gt;=MAX(INDEX($C$1:$C$13701,MAX(1,ROW()-設定!$B$24)):INDEX($C$1:$C$13701,MAX(1,ROW()-1))),$C7793&gt;MAX(INDEX($C$1:$C$13701,MIN(13701,ROW()+1)):INDEX($C$1:$C$13701,MIN(13701,ROW()+設定!$B$24))),$C7793&gt;=設定!$B$32,$C7793&gt;=MAX(MIN(INDEX($C$1:$C$13701,MAX(1,ROW()-設定!$B$26)):INDEX($C$1:$C$13701,MAX(1,ROW()-1))),MIN(INDEX($C$1:$C$13701,MIN(13701,ROW()+1)):INDEX($C$1:$C$13701,MIN(13701,ROW()+設定!$B$26))))*10^(設定!$B$27/20)),1,0))</f>
        <v>0</v>
      </c>
      <c r="G7793" s="33" t="n">
        <f aca="false">$G7792+IF($F7793=1,1,0)</f>
        <v>4</v>
      </c>
      <c r="H7793" s="0" t="str">
        <f aca="false">IF($F7793=1,$G7793,"")</f>
        <v/>
      </c>
    </row>
    <row r="7794" customFormat="false" ht="15" hidden="false" customHeight="false" outlineLevel="0" collapsed="false">
      <c r="A7794" s="30" t="n">
        <v>1217.5</v>
      </c>
      <c r="B7794" s="31" t="n">
        <v>10.7897</v>
      </c>
      <c r="C7794" s="32" t="n">
        <f aca="false">IF($A7794="","",IF(設定!$B$21="dB",10^($B7794/20),ABS($B7794)))</f>
        <v>3.46325922728101</v>
      </c>
      <c r="D7794" s="32" t="n">
        <f aca="false">IF($A7794="","",$A7794^2)</f>
        <v>1482306.25</v>
      </c>
      <c r="E7794" s="32" t="n">
        <f aca="false">IF($A7794="","",IF($C7794&lt;=0,"",1/$C7794^2))</f>
        <v>0.0833738775264762</v>
      </c>
      <c r="F7794" s="33" t="n">
        <f aca="false">IF(OR(ROW()-設定!$B$30&lt;2,ROW()+設定!$B$30&gt;13701,N($A7794)&lt;=0,N(INDEX($A$2:$A$13701,MIN(13700,MAX(1,ROW()-1+設定!$B$30))))&lt;=0,$A7794&lt;設定!$B$28,$A7794&gt;設定!$B$29),0,IF(AND($C7794&gt;=MAX(INDEX($C$1:$C$13701,MAX(1,ROW()-設定!$B$24)):INDEX($C$1:$C$13701,MAX(1,ROW()-1))),$C7794&gt;MAX(INDEX($C$1:$C$13701,MIN(13701,ROW()+1)):INDEX($C$1:$C$13701,MIN(13701,ROW()+設定!$B$24))),$C7794&gt;=設定!$B$32,$C7794&gt;=MAX(MIN(INDEX($C$1:$C$13701,MAX(1,ROW()-設定!$B$26)):INDEX($C$1:$C$13701,MAX(1,ROW()-1))),MIN(INDEX($C$1:$C$13701,MIN(13701,ROW()+1)):INDEX($C$1:$C$13701,MIN(13701,ROW()+設定!$B$26))))*10^(設定!$B$27/20)),1,0))</f>
        <v>0</v>
      </c>
      <c r="G7794" s="33" t="n">
        <f aca="false">$G7793+IF($F7794=1,1,0)</f>
        <v>4</v>
      </c>
      <c r="H7794" s="0" t="str">
        <f aca="false">IF($F7794=1,$G7794,"")</f>
        <v/>
      </c>
    </row>
    <row r="7795" customFormat="false" ht="15" hidden="false" customHeight="false" outlineLevel="0" collapsed="false">
      <c r="A7795" s="30" t="n">
        <v>1217.65625</v>
      </c>
      <c r="B7795" s="31" t="n">
        <v>10.6705</v>
      </c>
      <c r="C7795" s="32" t="n">
        <f aca="false">IF($A7795="","",IF(設定!$B$21="dB",10^($B7795/20),ABS($B7795)))</f>
        <v>3.41605614519971</v>
      </c>
      <c r="D7795" s="32" t="n">
        <f aca="false">IF($A7795="","",$A7795^2)</f>
        <v>1482686.74316406</v>
      </c>
      <c r="E7795" s="32" t="n">
        <f aca="false">IF($A7795="","",IF($C7795&lt;=0,"",1/$C7795^2))</f>
        <v>0.0856939180781733</v>
      </c>
      <c r="F7795" s="33" t="n">
        <f aca="false">IF(OR(ROW()-設定!$B$30&lt;2,ROW()+設定!$B$30&gt;13701,N($A7795)&lt;=0,N(INDEX($A$2:$A$13701,MIN(13700,MAX(1,ROW()-1+設定!$B$30))))&lt;=0,$A7795&lt;設定!$B$28,$A7795&gt;設定!$B$29),0,IF(AND($C7795&gt;=MAX(INDEX($C$1:$C$13701,MAX(1,ROW()-設定!$B$24)):INDEX($C$1:$C$13701,MAX(1,ROW()-1))),$C7795&gt;MAX(INDEX($C$1:$C$13701,MIN(13701,ROW()+1)):INDEX($C$1:$C$13701,MIN(13701,ROW()+設定!$B$24))),$C7795&gt;=設定!$B$32,$C7795&gt;=MAX(MIN(INDEX($C$1:$C$13701,MAX(1,ROW()-設定!$B$26)):INDEX($C$1:$C$13701,MAX(1,ROW()-1))),MIN(INDEX($C$1:$C$13701,MIN(13701,ROW()+1)):INDEX($C$1:$C$13701,MIN(13701,ROW()+設定!$B$26))))*10^(設定!$B$27/20)),1,0))</f>
        <v>0</v>
      </c>
      <c r="G7795" s="33" t="n">
        <f aca="false">$G7794+IF($F7795=1,1,0)</f>
        <v>4</v>
      </c>
      <c r="H7795" s="0" t="str">
        <f aca="false">IF($F7795=1,$G7795,"")</f>
        <v/>
      </c>
    </row>
    <row r="7796" customFormat="false" ht="15" hidden="false" customHeight="false" outlineLevel="0" collapsed="false">
      <c r="A7796" s="30" t="n">
        <v>1217.8125</v>
      </c>
      <c r="B7796" s="31" t="n">
        <v>10.6407</v>
      </c>
      <c r="C7796" s="32" t="n">
        <f aca="false">IF($A7796="","",IF(設定!$B$21="dB",10^($B7796/20),ABS($B7796)))</f>
        <v>3.40435624465286</v>
      </c>
      <c r="D7796" s="32" t="n">
        <f aca="false">IF($A7796="","",$A7796^2)</f>
        <v>1483067.28515625</v>
      </c>
      <c r="E7796" s="32" t="n">
        <f aca="false">IF($A7796="","",IF($C7796&lt;=0,"",1/$C7796^2))</f>
        <v>0.0862839463268381</v>
      </c>
      <c r="F7796" s="33" t="n">
        <f aca="false">IF(OR(ROW()-設定!$B$30&lt;2,ROW()+設定!$B$30&gt;13701,N($A7796)&lt;=0,N(INDEX($A$2:$A$13701,MIN(13700,MAX(1,ROW()-1+設定!$B$30))))&lt;=0,$A7796&lt;設定!$B$28,$A7796&gt;設定!$B$29),0,IF(AND($C7796&gt;=MAX(INDEX($C$1:$C$13701,MAX(1,ROW()-設定!$B$24)):INDEX($C$1:$C$13701,MAX(1,ROW()-1))),$C7796&gt;MAX(INDEX($C$1:$C$13701,MIN(13701,ROW()+1)):INDEX($C$1:$C$13701,MIN(13701,ROW()+設定!$B$24))),$C7796&gt;=設定!$B$32,$C7796&gt;=MAX(MIN(INDEX($C$1:$C$13701,MAX(1,ROW()-設定!$B$26)):INDEX($C$1:$C$13701,MAX(1,ROW()-1))),MIN(INDEX($C$1:$C$13701,MIN(13701,ROW()+1)):INDEX($C$1:$C$13701,MIN(13701,ROW()+設定!$B$26))))*10^(設定!$B$27/20)),1,0))</f>
        <v>0</v>
      </c>
      <c r="G7796" s="33" t="n">
        <f aca="false">$G7795+IF($F7796=1,1,0)</f>
        <v>4</v>
      </c>
      <c r="H7796" s="0" t="str">
        <f aca="false">IF($F7796=1,$G7796,"")</f>
        <v/>
      </c>
    </row>
    <row r="7797" customFormat="false" ht="15" hidden="false" customHeight="false" outlineLevel="0" collapsed="false">
      <c r="A7797" s="30" t="n">
        <v>1217.96875</v>
      </c>
      <c r="B7797" s="31" t="n">
        <v>10.6461</v>
      </c>
      <c r="C7797" s="32" t="n">
        <f aca="false">IF($A7797="","",IF(設定!$B$21="dB",10^($B7797/20),ABS($B7797)))</f>
        <v>3.40647338407917</v>
      </c>
      <c r="D7797" s="32" t="n">
        <f aca="false">IF($A7797="","",$A7797^2)</f>
        <v>1483447.87597656</v>
      </c>
      <c r="E7797" s="32" t="n">
        <f aca="false">IF($A7797="","",IF($C7797&lt;=0,"",1/$C7797^2))</f>
        <v>0.0861767278887061</v>
      </c>
      <c r="F7797" s="33" t="n">
        <f aca="false">IF(OR(ROW()-設定!$B$30&lt;2,ROW()+設定!$B$30&gt;13701,N($A7797)&lt;=0,N(INDEX($A$2:$A$13701,MIN(13700,MAX(1,ROW()-1+設定!$B$30))))&lt;=0,$A7797&lt;設定!$B$28,$A7797&gt;設定!$B$29),0,IF(AND($C7797&gt;=MAX(INDEX($C$1:$C$13701,MAX(1,ROW()-設定!$B$24)):INDEX($C$1:$C$13701,MAX(1,ROW()-1))),$C7797&gt;MAX(INDEX($C$1:$C$13701,MIN(13701,ROW()+1)):INDEX($C$1:$C$13701,MIN(13701,ROW()+設定!$B$24))),$C7797&gt;=設定!$B$32,$C7797&gt;=MAX(MIN(INDEX($C$1:$C$13701,MAX(1,ROW()-設定!$B$26)):INDEX($C$1:$C$13701,MAX(1,ROW()-1))),MIN(INDEX($C$1:$C$13701,MIN(13701,ROW()+1)):INDEX($C$1:$C$13701,MIN(13701,ROW()+設定!$B$26))))*10^(設定!$B$27/20)),1,0))</f>
        <v>0</v>
      </c>
      <c r="G7797" s="33" t="n">
        <f aca="false">$G7796+IF($F7797=1,1,0)</f>
        <v>4</v>
      </c>
      <c r="H7797" s="0" t="str">
        <f aca="false">IF($F7797=1,$G7797,"")</f>
        <v/>
      </c>
    </row>
    <row r="7798" customFormat="false" ht="15" hidden="false" customHeight="false" outlineLevel="0" collapsed="false">
      <c r="A7798" s="30" t="n">
        <v>1218.125</v>
      </c>
      <c r="B7798" s="31" t="n">
        <v>10.4871</v>
      </c>
      <c r="C7798" s="32" t="n">
        <f aca="false">IF($A7798="","",IF(設定!$B$21="dB",10^($B7798/20),ABS($B7798)))</f>
        <v>3.34468328650025</v>
      </c>
      <c r="D7798" s="32" t="n">
        <f aca="false">IF($A7798="","",$A7798^2)</f>
        <v>1483828.515625</v>
      </c>
      <c r="E7798" s="32" t="n">
        <f aca="false">IF($A7798="","",IF($C7798&lt;=0,"",1/$C7798^2))</f>
        <v>0.0893902187383655</v>
      </c>
      <c r="F7798" s="33" t="n">
        <f aca="false">IF(OR(ROW()-設定!$B$30&lt;2,ROW()+設定!$B$30&gt;13701,N($A7798)&lt;=0,N(INDEX($A$2:$A$13701,MIN(13700,MAX(1,ROW()-1+設定!$B$30))))&lt;=0,$A7798&lt;設定!$B$28,$A7798&gt;設定!$B$29),0,IF(AND($C7798&gt;=MAX(INDEX($C$1:$C$13701,MAX(1,ROW()-設定!$B$24)):INDEX($C$1:$C$13701,MAX(1,ROW()-1))),$C7798&gt;MAX(INDEX($C$1:$C$13701,MIN(13701,ROW()+1)):INDEX($C$1:$C$13701,MIN(13701,ROW()+設定!$B$24))),$C7798&gt;=設定!$B$32,$C7798&gt;=MAX(MIN(INDEX($C$1:$C$13701,MAX(1,ROW()-設定!$B$26)):INDEX($C$1:$C$13701,MAX(1,ROW()-1))),MIN(INDEX($C$1:$C$13701,MIN(13701,ROW()+1)):INDEX($C$1:$C$13701,MIN(13701,ROW()+設定!$B$26))))*10^(設定!$B$27/20)),1,0))</f>
        <v>0</v>
      </c>
      <c r="G7798" s="33" t="n">
        <f aca="false">$G7797+IF($F7798=1,1,0)</f>
        <v>4</v>
      </c>
      <c r="H7798" s="0" t="str">
        <f aca="false">IF($F7798=1,$G7798,"")</f>
        <v/>
      </c>
    </row>
    <row r="7799" customFormat="false" ht="15" hidden="false" customHeight="false" outlineLevel="0" collapsed="false">
      <c r="A7799" s="30" t="n">
        <v>1218.28125</v>
      </c>
      <c r="B7799" s="31" t="n">
        <v>10.5603</v>
      </c>
      <c r="C7799" s="32" t="n">
        <f aca="false">IF($A7799="","",IF(設定!$B$21="dB",10^($B7799/20),ABS($B7799)))</f>
        <v>3.37298958350985</v>
      </c>
      <c r="D7799" s="32" t="n">
        <f aca="false">IF($A7799="","",$A7799^2)</f>
        <v>1484209.20410156</v>
      </c>
      <c r="E7799" s="32" t="n">
        <f aca="false">IF($A7799="","",IF($C7799&lt;=0,"",1/$C7799^2))</f>
        <v>0.0878961798203746</v>
      </c>
      <c r="F7799" s="33" t="n">
        <f aca="false">IF(OR(ROW()-設定!$B$30&lt;2,ROW()+設定!$B$30&gt;13701,N($A7799)&lt;=0,N(INDEX($A$2:$A$13701,MIN(13700,MAX(1,ROW()-1+設定!$B$30))))&lt;=0,$A7799&lt;設定!$B$28,$A7799&gt;設定!$B$29),0,IF(AND($C7799&gt;=MAX(INDEX($C$1:$C$13701,MAX(1,ROW()-設定!$B$24)):INDEX($C$1:$C$13701,MAX(1,ROW()-1))),$C7799&gt;MAX(INDEX($C$1:$C$13701,MIN(13701,ROW()+1)):INDEX($C$1:$C$13701,MIN(13701,ROW()+設定!$B$24))),$C7799&gt;=設定!$B$32,$C7799&gt;=MAX(MIN(INDEX($C$1:$C$13701,MAX(1,ROW()-設定!$B$26)):INDEX($C$1:$C$13701,MAX(1,ROW()-1))),MIN(INDEX($C$1:$C$13701,MIN(13701,ROW()+1)):INDEX($C$1:$C$13701,MIN(13701,ROW()+設定!$B$26))))*10^(設定!$B$27/20)),1,0))</f>
        <v>0</v>
      </c>
      <c r="G7799" s="33" t="n">
        <f aca="false">$G7798+IF($F7799=1,1,0)</f>
        <v>4</v>
      </c>
      <c r="H7799" s="0" t="str">
        <f aca="false">IF($F7799=1,$G7799,"")</f>
        <v/>
      </c>
    </row>
    <row r="7800" customFormat="false" ht="15" hidden="false" customHeight="false" outlineLevel="0" collapsed="false">
      <c r="A7800" s="30" t="n">
        <v>1218.4375</v>
      </c>
      <c r="B7800" s="31" t="n">
        <v>10.6434</v>
      </c>
      <c r="C7800" s="32" t="n">
        <f aca="false">IF($A7800="","",IF(設定!$B$21="dB",10^($B7800/20),ABS($B7800)))</f>
        <v>3.40541464983835</v>
      </c>
      <c r="D7800" s="32" t="n">
        <f aca="false">IF($A7800="","",$A7800^2)</f>
        <v>1484589.94140625</v>
      </c>
      <c r="E7800" s="32" t="n">
        <f aca="false">IF($A7800="","",IF($C7800&lt;=0,"",1/$C7800^2))</f>
        <v>0.0862303204434012</v>
      </c>
      <c r="F7800" s="33" t="n">
        <f aca="false">IF(OR(ROW()-設定!$B$30&lt;2,ROW()+設定!$B$30&gt;13701,N($A7800)&lt;=0,N(INDEX($A$2:$A$13701,MIN(13700,MAX(1,ROW()-1+設定!$B$30))))&lt;=0,$A7800&lt;設定!$B$28,$A7800&gt;設定!$B$29),0,IF(AND($C7800&gt;=MAX(INDEX($C$1:$C$13701,MAX(1,ROW()-設定!$B$24)):INDEX($C$1:$C$13701,MAX(1,ROW()-1))),$C7800&gt;MAX(INDEX($C$1:$C$13701,MIN(13701,ROW()+1)):INDEX($C$1:$C$13701,MIN(13701,ROW()+設定!$B$24))),$C7800&gt;=設定!$B$32,$C7800&gt;=MAX(MIN(INDEX($C$1:$C$13701,MAX(1,ROW()-設定!$B$26)):INDEX($C$1:$C$13701,MAX(1,ROW()-1))),MIN(INDEX($C$1:$C$13701,MIN(13701,ROW()+1)):INDEX($C$1:$C$13701,MIN(13701,ROW()+設定!$B$26))))*10^(設定!$B$27/20)),1,0))</f>
        <v>0</v>
      </c>
      <c r="G7800" s="33" t="n">
        <f aca="false">$G7799+IF($F7800=1,1,0)</f>
        <v>4</v>
      </c>
      <c r="H7800" s="0" t="str">
        <f aca="false">IF($F7800=1,$G7800,"")</f>
        <v/>
      </c>
    </row>
    <row r="7801" customFormat="false" ht="15" hidden="false" customHeight="false" outlineLevel="0" collapsed="false">
      <c r="A7801" s="30" t="n">
        <v>1218.59375</v>
      </c>
      <c r="B7801" s="31" t="n">
        <v>10.6211</v>
      </c>
      <c r="C7801" s="32" t="n">
        <f aca="false">IF($A7801="","",IF(設定!$B$21="dB",10^($B7801/20),ABS($B7801)))</f>
        <v>3.39668286198962</v>
      </c>
      <c r="D7801" s="32" t="n">
        <f aca="false">IF($A7801="","",$A7801^2)</f>
        <v>1484970.72753906</v>
      </c>
      <c r="E7801" s="32" t="n">
        <f aca="false">IF($A7801="","",IF($C7801&lt;=0,"",1/$C7801^2))</f>
        <v>0.0866742315680913</v>
      </c>
      <c r="F7801" s="33" t="n">
        <f aca="false">IF(OR(ROW()-設定!$B$30&lt;2,ROW()+設定!$B$30&gt;13701,N($A7801)&lt;=0,N(INDEX($A$2:$A$13701,MIN(13700,MAX(1,ROW()-1+設定!$B$30))))&lt;=0,$A7801&lt;設定!$B$28,$A7801&gt;設定!$B$29),0,IF(AND($C7801&gt;=MAX(INDEX($C$1:$C$13701,MAX(1,ROW()-設定!$B$24)):INDEX($C$1:$C$13701,MAX(1,ROW()-1))),$C7801&gt;MAX(INDEX($C$1:$C$13701,MIN(13701,ROW()+1)):INDEX($C$1:$C$13701,MIN(13701,ROW()+設定!$B$24))),$C7801&gt;=設定!$B$32,$C7801&gt;=MAX(MIN(INDEX($C$1:$C$13701,MAX(1,ROW()-設定!$B$26)):INDEX($C$1:$C$13701,MAX(1,ROW()-1))),MIN(INDEX($C$1:$C$13701,MIN(13701,ROW()+1)):INDEX($C$1:$C$13701,MIN(13701,ROW()+設定!$B$26))))*10^(設定!$B$27/20)),1,0))</f>
        <v>0</v>
      </c>
      <c r="G7801" s="33" t="n">
        <f aca="false">$G7800+IF($F7801=1,1,0)</f>
        <v>4</v>
      </c>
      <c r="H7801" s="0" t="str">
        <f aca="false">IF($F7801=1,$G7801,"")</f>
        <v/>
      </c>
    </row>
    <row r="7802" customFormat="false" ht="15" hidden="false" customHeight="false" outlineLevel="0" collapsed="false">
      <c r="A7802" s="30" t="n">
        <v>1218.75</v>
      </c>
      <c r="B7802" s="31" t="n">
        <v>10.5342</v>
      </c>
      <c r="C7802" s="32" t="n">
        <f aca="false">IF($A7802="","",IF(設定!$B$21="dB",10^($B7802/20),ABS($B7802)))</f>
        <v>3.36286938890558</v>
      </c>
      <c r="D7802" s="32" t="n">
        <f aca="false">IF($A7802="","",$A7802^2)</f>
        <v>1485351.5625</v>
      </c>
      <c r="E7802" s="32" t="n">
        <f aca="false">IF($A7802="","",IF($C7802&lt;=0,"",1/$C7802^2))</f>
        <v>0.0884260040918079</v>
      </c>
      <c r="F7802" s="33" t="n">
        <f aca="false">IF(OR(ROW()-設定!$B$30&lt;2,ROW()+設定!$B$30&gt;13701,N($A7802)&lt;=0,N(INDEX($A$2:$A$13701,MIN(13700,MAX(1,ROW()-1+設定!$B$30))))&lt;=0,$A7802&lt;設定!$B$28,$A7802&gt;設定!$B$29),0,IF(AND($C7802&gt;=MAX(INDEX($C$1:$C$13701,MAX(1,ROW()-設定!$B$24)):INDEX($C$1:$C$13701,MAX(1,ROW()-1))),$C7802&gt;MAX(INDEX($C$1:$C$13701,MIN(13701,ROW()+1)):INDEX($C$1:$C$13701,MIN(13701,ROW()+設定!$B$24))),$C7802&gt;=設定!$B$32,$C7802&gt;=MAX(MIN(INDEX($C$1:$C$13701,MAX(1,ROW()-設定!$B$26)):INDEX($C$1:$C$13701,MAX(1,ROW()-1))),MIN(INDEX($C$1:$C$13701,MIN(13701,ROW()+1)):INDEX($C$1:$C$13701,MIN(13701,ROW()+設定!$B$26))))*10^(設定!$B$27/20)),1,0))</f>
        <v>0</v>
      </c>
      <c r="G7802" s="33" t="n">
        <f aca="false">$G7801+IF($F7802=1,1,0)</f>
        <v>4</v>
      </c>
      <c r="H7802" s="0" t="str">
        <f aca="false">IF($F7802=1,$G7802,"")</f>
        <v/>
      </c>
    </row>
    <row r="7803" customFormat="false" ht="15" hidden="false" customHeight="false" outlineLevel="0" collapsed="false">
      <c r="A7803" s="30" t="n">
        <v>1218.90625</v>
      </c>
      <c r="B7803" s="31" t="n">
        <v>10.4341</v>
      </c>
      <c r="C7803" s="32" t="n">
        <f aca="false">IF($A7803="","",IF(設定!$B$21="dB",10^($B7803/20),ABS($B7803)))</f>
        <v>3.3243366682691</v>
      </c>
      <c r="D7803" s="32" t="n">
        <f aca="false">IF($A7803="","",$A7803^2)</f>
        <v>1485732.44628906</v>
      </c>
      <c r="E7803" s="32" t="n">
        <f aca="false">IF($A7803="","",IF($C7803&lt;=0,"",1/$C7803^2))</f>
        <v>0.090487793857001</v>
      </c>
      <c r="F7803" s="33" t="n">
        <f aca="false">IF(OR(ROW()-設定!$B$30&lt;2,ROW()+設定!$B$30&gt;13701,N($A7803)&lt;=0,N(INDEX($A$2:$A$13701,MIN(13700,MAX(1,ROW()-1+設定!$B$30))))&lt;=0,$A7803&lt;設定!$B$28,$A7803&gt;設定!$B$29),0,IF(AND($C7803&gt;=MAX(INDEX($C$1:$C$13701,MAX(1,ROW()-設定!$B$24)):INDEX($C$1:$C$13701,MAX(1,ROW()-1))),$C7803&gt;MAX(INDEX($C$1:$C$13701,MIN(13701,ROW()+1)):INDEX($C$1:$C$13701,MIN(13701,ROW()+設定!$B$24))),$C7803&gt;=設定!$B$32,$C7803&gt;=MAX(MIN(INDEX($C$1:$C$13701,MAX(1,ROW()-設定!$B$26)):INDEX($C$1:$C$13701,MAX(1,ROW()-1))),MIN(INDEX($C$1:$C$13701,MIN(13701,ROW()+1)):INDEX($C$1:$C$13701,MIN(13701,ROW()+設定!$B$26))))*10^(設定!$B$27/20)),1,0))</f>
        <v>0</v>
      </c>
      <c r="G7803" s="33" t="n">
        <f aca="false">$G7802+IF($F7803=1,1,0)</f>
        <v>4</v>
      </c>
      <c r="H7803" s="0" t="str">
        <f aca="false">IF($F7803=1,$G7803,"")</f>
        <v/>
      </c>
    </row>
    <row r="7804" customFormat="false" ht="15" hidden="false" customHeight="false" outlineLevel="0" collapsed="false">
      <c r="A7804" s="30" t="n">
        <v>1219.0625</v>
      </c>
      <c r="B7804" s="31" t="n">
        <v>10.3538</v>
      </c>
      <c r="C7804" s="32" t="n">
        <f aca="false">IF($A7804="","",IF(設定!$B$21="dB",10^($B7804/20),ABS($B7804)))</f>
        <v>3.29374520260574</v>
      </c>
      <c r="D7804" s="32" t="n">
        <f aca="false">IF($A7804="","",$A7804^2)</f>
        <v>1486113.37890625</v>
      </c>
      <c r="E7804" s="32" t="n">
        <f aca="false">IF($A7804="","",IF($C7804&lt;=0,"",1/$C7804^2))</f>
        <v>0.0921764546507551</v>
      </c>
      <c r="F7804" s="33" t="n">
        <f aca="false">IF(OR(ROW()-設定!$B$30&lt;2,ROW()+設定!$B$30&gt;13701,N($A7804)&lt;=0,N(INDEX($A$2:$A$13701,MIN(13700,MAX(1,ROW()-1+設定!$B$30))))&lt;=0,$A7804&lt;設定!$B$28,$A7804&gt;設定!$B$29),0,IF(AND($C7804&gt;=MAX(INDEX($C$1:$C$13701,MAX(1,ROW()-設定!$B$24)):INDEX($C$1:$C$13701,MAX(1,ROW()-1))),$C7804&gt;MAX(INDEX($C$1:$C$13701,MIN(13701,ROW()+1)):INDEX($C$1:$C$13701,MIN(13701,ROW()+設定!$B$24))),$C7804&gt;=設定!$B$32,$C7804&gt;=MAX(MIN(INDEX($C$1:$C$13701,MAX(1,ROW()-設定!$B$26)):INDEX($C$1:$C$13701,MAX(1,ROW()-1))),MIN(INDEX($C$1:$C$13701,MIN(13701,ROW()+1)):INDEX($C$1:$C$13701,MIN(13701,ROW()+設定!$B$26))))*10^(設定!$B$27/20)),1,0))</f>
        <v>0</v>
      </c>
      <c r="G7804" s="33" t="n">
        <f aca="false">$G7803+IF($F7804=1,1,0)</f>
        <v>4</v>
      </c>
      <c r="H7804" s="0" t="str">
        <f aca="false">IF($F7804=1,$G7804,"")</f>
        <v/>
      </c>
    </row>
    <row r="7805" customFormat="false" ht="15" hidden="false" customHeight="false" outlineLevel="0" collapsed="false">
      <c r="A7805" s="30" t="n">
        <v>1219.21875</v>
      </c>
      <c r="B7805" s="31" t="n">
        <v>10.543</v>
      </c>
      <c r="C7805" s="32" t="n">
        <f aca="false">IF($A7805="","",IF(設定!$B$21="dB",10^($B7805/20),ABS($B7805)))</f>
        <v>3.36627816427979</v>
      </c>
      <c r="D7805" s="32" t="n">
        <f aca="false">IF($A7805="","",$A7805^2)</f>
        <v>1486494.36035156</v>
      </c>
      <c r="E7805" s="32" t="n">
        <f aca="false">IF($A7805="","",IF($C7805&lt;=0,"",1/$C7805^2))</f>
        <v>0.0882470101075655</v>
      </c>
      <c r="F7805" s="33" t="n">
        <f aca="false">IF(OR(ROW()-設定!$B$30&lt;2,ROW()+設定!$B$30&gt;13701,N($A7805)&lt;=0,N(INDEX($A$2:$A$13701,MIN(13700,MAX(1,ROW()-1+設定!$B$30))))&lt;=0,$A7805&lt;設定!$B$28,$A7805&gt;設定!$B$29),0,IF(AND($C7805&gt;=MAX(INDEX($C$1:$C$13701,MAX(1,ROW()-設定!$B$24)):INDEX($C$1:$C$13701,MAX(1,ROW()-1))),$C7805&gt;MAX(INDEX($C$1:$C$13701,MIN(13701,ROW()+1)):INDEX($C$1:$C$13701,MIN(13701,ROW()+設定!$B$24))),$C7805&gt;=設定!$B$32,$C7805&gt;=MAX(MIN(INDEX($C$1:$C$13701,MAX(1,ROW()-設定!$B$26)):INDEX($C$1:$C$13701,MAX(1,ROW()-1))),MIN(INDEX($C$1:$C$13701,MIN(13701,ROW()+1)):INDEX($C$1:$C$13701,MIN(13701,ROW()+設定!$B$26))))*10^(設定!$B$27/20)),1,0))</f>
        <v>0</v>
      </c>
      <c r="G7805" s="33" t="n">
        <f aca="false">$G7804+IF($F7805=1,1,0)</f>
        <v>4</v>
      </c>
      <c r="H7805" s="0" t="str">
        <f aca="false">IF($F7805=1,$G7805,"")</f>
        <v/>
      </c>
    </row>
    <row r="7806" customFormat="false" ht="15" hidden="false" customHeight="false" outlineLevel="0" collapsed="false">
      <c r="A7806" s="30" t="n">
        <v>1219.375</v>
      </c>
      <c r="B7806" s="31" t="n">
        <v>10.4384</v>
      </c>
      <c r="C7806" s="32" t="n">
        <f aca="false">IF($A7806="","",IF(設定!$B$21="dB",10^($B7806/20),ABS($B7806)))</f>
        <v>3.32598280783308</v>
      </c>
      <c r="D7806" s="32" t="n">
        <f aca="false">IF($A7806="","",$A7806^2)</f>
        <v>1486875.390625</v>
      </c>
      <c r="E7806" s="32" t="n">
        <f aca="false">IF($A7806="","",IF($C7806&lt;=0,"",1/$C7806^2))</f>
        <v>0.0903982451824566</v>
      </c>
      <c r="F7806" s="33" t="n">
        <f aca="false">IF(OR(ROW()-設定!$B$30&lt;2,ROW()+設定!$B$30&gt;13701,N($A7806)&lt;=0,N(INDEX($A$2:$A$13701,MIN(13700,MAX(1,ROW()-1+設定!$B$30))))&lt;=0,$A7806&lt;設定!$B$28,$A7806&gt;設定!$B$29),0,IF(AND($C7806&gt;=MAX(INDEX($C$1:$C$13701,MAX(1,ROW()-設定!$B$24)):INDEX($C$1:$C$13701,MAX(1,ROW()-1))),$C7806&gt;MAX(INDEX($C$1:$C$13701,MIN(13701,ROW()+1)):INDEX($C$1:$C$13701,MIN(13701,ROW()+設定!$B$24))),$C7806&gt;=設定!$B$32,$C7806&gt;=MAX(MIN(INDEX($C$1:$C$13701,MAX(1,ROW()-設定!$B$26)):INDEX($C$1:$C$13701,MAX(1,ROW()-1))),MIN(INDEX($C$1:$C$13701,MIN(13701,ROW()+1)):INDEX($C$1:$C$13701,MIN(13701,ROW()+設定!$B$26))))*10^(設定!$B$27/20)),1,0))</f>
        <v>0</v>
      </c>
      <c r="G7806" s="33" t="n">
        <f aca="false">$G7805+IF($F7806=1,1,0)</f>
        <v>4</v>
      </c>
      <c r="H7806" s="0" t="str">
        <f aca="false">IF($F7806=1,$G7806,"")</f>
        <v/>
      </c>
    </row>
    <row r="7807" customFormat="false" ht="15" hidden="false" customHeight="false" outlineLevel="0" collapsed="false">
      <c r="A7807" s="30" t="n">
        <v>1219.53125</v>
      </c>
      <c r="B7807" s="31" t="n">
        <v>10.317</v>
      </c>
      <c r="C7807" s="32" t="n">
        <f aca="false">IF($A7807="","",IF(設定!$B$21="dB",10^($B7807/20),ABS($B7807)))</f>
        <v>3.27981992580904</v>
      </c>
      <c r="D7807" s="32" t="n">
        <f aca="false">IF($A7807="","",$A7807^2)</f>
        <v>1487256.46972656</v>
      </c>
      <c r="E7807" s="32" t="n">
        <f aca="false">IF($A7807="","",IF($C7807&lt;=0,"",1/$C7807^2))</f>
        <v>0.0929608315715038</v>
      </c>
      <c r="F7807" s="33" t="n">
        <f aca="false">IF(OR(ROW()-設定!$B$30&lt;2,ROW()+設定!$B$30&gt;13701,N($A7807)&lt;=0,N(INDEX($A$2:$A$13701,MIN(13700,MAX(1,ROW()-1+設定!$B$30))))&lt;=0,$A7807&lt;設定!$B$28,$A7807&gt;設定!$B$29),0,IF(AND($C7807&gt;=MAX(INDEX($C$1:$C$13701,MAX(1,ROW()-設定!$B$24)):INDEX($C$1:$C$13701,MAX(1,ROW()-1))),$C7807&gt;MAX(INDEX($C$1:$C$13701,MIN(13701,ROW()+1)):INDEX($C$1:$C$13701,MIN(13701,ROW()+設定!$B$24))),$C7807&gt;=設定!$B$32,$C7807&gt;=MAX(MIN(INDEX($C$1:$C$13701,MAX(1,ROW()-設定!$B$26)):INDEX($C$1:$C$13701,MAX(1,ROW()-1))),MIN(INDEX($C$1:$C$13701,MIN(13701,ROW()+1)):INDEX($C$1:$C$13701,MIN(13701,ROW()+設定!$B$26))))*10^(設定!$B$27/20)),1,0))</f>
        <v>0</v>
      </c>
      <c r="G7807" s="33" t="n">
        <f aca="false">$G7806+IF($F7807=1,1,0)</f>
        <v>4</v>
      </c>
      <c r="H7807" s="0" t="str">
        <f aca="false">IF($F7807=1,$G7807,"")</f>
        <v/>
      </c>
    </row>
    <row r="7808" customFormat="false" ht="15" hidden="false" customHeight="false" outlineLevel="0" collapsed="false">
      <c r="A7808" s="30" t="n">
        <v>1219.6875</v>
      </c>
      <c r="B7808" s="31" t="n">
        <v>10.1119</v>
      </c>
      <c r="C7808" s="32" t="n">
        <f aca="false">IF($A7808="","",IF(設定!$B$21="dB",10^($B7808/20),ABS($B7808)))</f>
        <v>3.20328072150833</v>
      </c>
      <c r="D7808" s="32" t="n">
        <f aca="false">IF($A7808="","",$A7808^2)</f>
        <v>1487637.59765625</v>
      </c>
      <c r="E7808" s="32" t="n">
        <f aca="false">IF($A7808="","",IF($C7808&lt;=0,"",1/$C7808^2))</f>
        <v>0.0974563181654499</v>
      </c>
      <c r="F7808" s="33" t="n">
        <f aca="false">IF(OR(ROW()-設定!$B$30&lt;2,ROW()+設定!$B$30&gt;13701,N($A7808)&lt;=0,N(INDEX($A$2:$A$13701,MIN(13700,MAX(1,ROW()-1+設定!$B$30))))&lt;=0,$A7808&lt;設定!$B$28,$A7808&gt;設定!$B$29),0,IF(AND($C7808&gt;=MAX(INDEX($C$1:$C$13701,MAX(1,ROW()-設定!$B$24)):INDEX($C$1:$C$13701,MAX(1,ROW()-1))),$C7808&gt;MAX(INDEX($C$1:$C$13701,MIN(13701,ROW()+1)):INDEX($C$1:$C$13701,MIN(13701,ROW()+設定!$B$24))),$C7808&gt;=設定!$B$32,$C7808&gt;=MAX(MIN(INDEX($C$1:$C$13701,MAX(1,ROW()-設定!$B$26)):INDEX($C$1:$C$13701,MAX(1,ROW()-1))),MIN(INDEX($C$1:$C$13701,MIN(13701,ROW()+1)):INDEX($C$1:$C$13701,MIN(13701,ROW()+設定!$B$26))))*10^(設定!$B$27/20)),1,0))</f>
        <v>0</v>
      </c>
      <c r="G7808" s="33" t="n">
        <f aca="false">$G7807+IF($F7808=1,1,0)</f>
        <v>4</v>
      </c>
      <c r="H7808" s="0" t="str">
        <f aca="false">IF($F7808=1,$G7808,"")</f>
        <v/>
      </c>
    </row>
    <row r="7809" customFormat="false" ht="15" hidden="false" customHeight="false" outlineLevel="0" collapsed="false">
      <c r="A7809" s="30" t="n">
        <v>1219.84375</v>
      </c>
      <c r="B7809" s="31" t="n">
        <v>10.2204</v>
      </c>
      <c r="C7809" s="32" t="n">
        <f aca="false">IF($A7809="","",IF(設定!$B$21="dB",10^($B7809/20),ABS($B7809)))</f>
        <v>3.24354554084637</v>
      </c>
      <c r="D7809" s="32" t="n">
        <f aca="false">IF($A7809="","",$A7809^2)</f>
        <v>1488018.77441406</v>
      </c>
      <c r="E7809" s="32" t="n">
        <f aca="false">IF($A7809="","",IF($C7809&lt;=0,"",1/$C7809^2))</f>
        <v>0.0950517243751077</v>
      </c>
      <c r="F7809" s="33" t="n">
        <f aca="false">IF(OR(ROW()-設定!$B$30&lt;2,ROW()+設定!$B$30&gt;13701,N($A7809)&lt;=0,N(INDEX($A$2:$A$13701,MIN(13700,MAX(1,ROW()-1+設定!$B$30))))&lt;=0,$A7809&lt;設定!$B$28,$A7809&gt;設定!$B$29),0,IF(AND($C7809&gt;=MAX(INDEX($C$1:$C$13701,MAX(1,ROW()-設定!$B$24)):INDEX($C$1:$C$13701,MAX(1,ROW()-1))),$C7809&gt;MAX(INDEX($C$1:$C$13701,MIN(13701,ROW()+1)):INDEX($C$1:$C$13701,MIN(13701,ROW()+設定!$B$24))),$C7809&gt;=設定!$B$32,$C7809&gt;=MAX(MIN(INDEX($C$1:$C$13701,MAX(1,ROW()-設定!$B$26)):INDEX($C$1:$C$13701,MAX(1,ROW()-1))),MIN(INDEX($C$1:$C$13701,MIN(13701,ROW()+1)):INDEX($C$1:$C$13701,MIN(13701,ROW()+設定!$B$26))))*10^(設定!$B$27/20)),1,0))</f>
        <v>0</v>
      </c>
      <c r="G7809" s="33" t="n">
        <f aca="false">$G7808+IF($F7809=1,1,0)</f>
        <v>4</v>
      </c>
      <c r="H7809" s="0" t="str">
        <f aca="false">IF($F7809=1,$G7809,"")</f>
        <v/>
      </c>
    </row>
    <row r="7810" customFormat="false" ht="15" hidden="false" customHeight="false" outlineLevel="0" collapsed="false">
      <c r="A7810" s="30" t="n">
        <v>1220</v>
      </c>
      <c r="B7810" s="31" t="n">
        <v>10.0851</v>
      </c>
      <c r="C7810" s="32" t="n">
        <f aca="false">IF($A7810="","",IF(設定!$B$21="dB",10^($B7810/20),ABS($B7810)))</f>
        <v>3.19341234616891</v>
      </c>
      <c r="D7810" s="32" t="n">
        <f aca="false">IF($A7810="","",$A7810^2)</f>
        <v>1488400</v>
      </c>
      <c r="E7810" s="32" t="n">
        <f aca="false">IF($A7810="","",IF($C7810&lt;=0,"",1/$C7810^2))</f>
        <v>0.0980595735010802</v>
      </c>
      <c r="F7810" s="33" t="n">
        <f aca="false">IF(OR(ROW()-設定!$B$30&lt;2,ROW()+設定!$B$30&gt;13701,N($A7810)&lt;=0,N(INDEX($A$2:$A$13701,MIN(13700,MAX(1,ROW()-1+設定!$B$30))))&lt;=0,$A7810&lt;設定!$B$28,$A7810&gt;設定!$B$29),0,IF(AND($C7810&gt;=MAX(INDEX($C$1:$C$13701,MAX(1,ROW()-設定!$B$24)):INDEX($C$1:$C$13701,MAX(1,ROW()-1))),$C7810&gt;MAX(INDEX($C$1:$C$13701,MIN(13701,ROW()+1)):INDEX($C$1:$C$13701,MIN(13701,ROW()+設定!$B$24))),$C7810&gt;=設定!$B$32,$C7810&gt;=MAX(MIN(INDEX($C$1:$C$13701,MAX(1,ROW()-設定!$B$26)):INDEX($C$1:$C$13701,MAX(1,ROW()-1))),MIN(INDEX($C$1:$C$13701,MIN(13701,ROW()+1)):INDEX($C$1:$C$13701,MIN(13701,ROW()+設定!$B$26))))*10^(設定!$B$27/20)),1,0))</f>
        <v>0</v>
      </c>
      <c r="G7810" s="33" t="n">
        <f aca="false">$G7809+IF($F7810=1,1,0)</f>
        <v>4</v>
      </c>
      <c r="H7810" s="0" t="str">
        <f aca="false">IF($F7810=1,$G7810,"")</f>
        <v/>
      </c>
    </row>
    <row r="7811" customFormat="false" ht="15" hidden="false" customHeight="false" outlineLevel="0" collapsed="false">
      <c r="A7811" s="30" t="n">
        <v>1220.15625</v>
      </c>
      <c r="B7811" s="31" t="n">
        <v>10.3824</v>
      </c>
      <c r="C7811" s="32" t="n">
        <f aca="false">IF($A7811="","",IF(設定!$B$21="dB",10^($B7811/20),ABS($B7811)))</f>
        <v>3.30460838127038</v>
      </c>
      <c r="D7811" s="32" t="n">
        <f aca="false">IF($A7811="","",$A7811^2)</f>
        <v>1488781.27441406</v>
      </c>
      <c r="E7811" s="32" t="n">
        <f aca="false">IF($A7811="","",IF($C7811&lt;=0,"",1/$C7811^2))</f>
        <v>0.0915714307844026</v>
      </c>
      <c r="F7811" s="33" t="n">
        <f aca="false">IF(OR(ROW()-設定!$B$30&lt;2,ROW()+設定!$B$30&gt;13701,N($A7811)&lt;=0,N(INDEX($A$2:$A$13701,MIN(13700,MAX(1,ROW()-1+設定!$B$30))))&lt;=0,$A7811&lt;設定!$B$28,$A7811&gt;設定!$B$29),0,IF(AND($C7811&gt;=MAX(INDEX($C$1:$C$13701,MAX(1,ROW()-設定!$B$24)):INDEX($C$1:$C$13701,MAX(1,ROW()-1))),$C7811&gt;MAX(INDEX($C$1:$C$13701,MIN(13701,ROW()+1)):INDEX($C$1:$C$13701,MIN(13701,ROW()+設定!$B$24))),$C7811&gt;=設定!$B$32,$C7811&gt;=MAX(MIN(INDEX($C$1:$C$13701,MAX(1,ROW()-設定!$B$26)):INDEX($C$1:$C$13701,MAX(1,ROW()-1))),MIN(INDEX($C$1:$C$13701,MIN(13701,ROW()+1)):INDEX($C$1:$C$13701,MIN(13701,ROW()+設定!$B$26))))*10^(設定!$B$27/20)),1,0))</f>
        <v>0</v>
      </c>
      <c r="G7811" s="33" t="n">
        <f aca="false">$G7810+IF($F7811=1,1,0)</f>
        <v>4</v>
      </c>
      <c r="H7811" s="0" t="str">
        <f aca="false">IF($F7811=1,$G7811,"")</f>
        <v/>
      </c>
    </row>
    <row r="7812" customFormat="false" ht="15" hidden="false" customHeight="false" outlineLevel="0" collapsed="false">
      <c r="A7812" s="30" t="n">
        <v>1220.3125</v>
      </c>
      <c r="B7812" s="31" t="n">
        <v>10.2498</v>
      </c>
      <c r="C7812" s="32" t="n">
        <f aca="false">IF($A7812="","",IF(設定!$B$21="dB",10^($B7812/20),ABS($B7812)))</f>
        <v>3.25454289549813</v>
      </c>
      <c r="D7812" s="32" t="n">
        <f aca="false">IF($A7812="","",$A7812^2)</f>
        <v>1489162.59765625</v>
      </c>
      <c r="E7812" s="32" t="n">
        <f aca="false">IF($A7812="","",IF($C7812&lt;=0,"",1/$C7812^2))</f>
        <v>0.0944104352897014</v>
      </c>
      <c r="F7812" s="33" t="n">
        <f aca="false">IF(OR(ROW()-設定!$B$30&lt;2,ROW()+設定!$B$30&gt;13701,N($A7812)&lt;=0,N(INDEX($A$2:$A$13701,MIN(13700,MAX(1,ROW()-1+設定!$B$30))))&lt;=0,$A7812&lt;設定!$B$28,$A7812&gt;設定!$B$29),0,IF(AND($C7812&gt;=MAX(INDEX($C$1:$C$13701,MAX(1,ROW()-設定!$B$24)):INDEX($C$1:$C$13701,MAX(1,ROW()-1))),$C7812&gt;MAX(INDEX($C$1:$C$13701,MIN(13701,ROW()+1)):INDEX($C$1:$C$13701,MIN(13701,ROW()+設定!$B$24))),$C7812&gt;=設定!$B$32,$C7812&gt;=MAX(MIN(INDEX($C$1:$C$13701,MAX(1,ROW()-設定!$B$26)):INDEX($C$1:$C$13701,MAX(1,ROW()-1))),MIN(INDEX($C$1:$C$13701,MIN(13701,ROW()+1)):INDEX($C$1:$C$13701,MIN(13701,ROW()+設定!$B$26))))*10^(設定!$B$27/20)),1,0))</f>
        <v>0</v>
      </c>
      <c r="G7812" s="33" t="n">
        <f aca="false">$G7811+IF($F7812=1,1,0)</f>
        <v>4</v>
      </c>
      <c r="H7812" s="0" t="str">
        <f aca="false">IF($F7812=1,$G7812,"")</f>
        <v/>
      </c>
    </row>
    <row r="7813" customFormat="false" ht="15" hidden="false" customHeight="false" outlineLevel="0" collapsed="false">
      <c r="A7813" s="30" t="n">
        <v>1220.46875</v>
      </c>
      <c r="B7813" s="31" t="n">
        <v>10.1298</v>
      </c>
      <c r="C7813" s="32" t="n">
        <f aca="false">IF($A7813="","",IF(設定!$B$21="dB",10^($B7813/20),ABS($B7813)))</f>
        <v>3.20988889293661</v>
      </c>
      <c r="D7813" s="32" t="n">
        <f aca="false">IF($A7813="","",$A7813^2)</f>
        <v>1489543.96972656</v>
      </c>
      <c r="E7813" s="32" t="n">
        <f aca="false">IF($A7813="","",IF($C7813&lt;=0,"",1/$C7813^2))</f>
        <v>0.0970554661910278</v>
      </c>
      <c r="F7813" s="33" t="n">
        <f aca="false">IF(OR(ROW()-設定!$B$30&lt;2,ROW()+設定!$B$30&gt;13701,N($A7813)&lt;=0,N(INDEX($A$2:$A$13701,MIN(13700,MAX(1,ROW()-1+設定!$B$30))))&lt;=0,$A7813&lt;設定!$B$28,$A7813&gt;設定!$B$29),0,IF(AND($C7813&gt;=MAX(INDEX($C$1:$C$13701,MAX(1,ROW()-設定!$B$24)):INDEX($C$1:$C$13701,MAX(1,ROW()-1))),$C7813&gt;MAX(INDEX($C$1:$C$13701,MIN(13701,ROW()+1)):INDEX($C$1:$C$13701,MIN(13701,ROW()+設定!$B$24))),$C7813&gt;=設定!$B$32,$C7813&gt;=MAX(MIN(INDEX($C$1:$C$13701,MAX(1,ROW()-設定!$B$26)):INDEX($C$1:$C$13701,MAX(1,ROW()-1))),MIN(INDEX($C$1:$C$13701,MIN(13701,ROW()+1)):INDEX($C$1:$C$13701,MIN(13701,ROW()+設定!$B$26))))*10^(設定!$B$27/20)),1,0))</f>
        <v>0</v>
      </c>
      <c r="G7813" s="33" t="n">
        <f aca="false">$G7812+IF($F7813=1,1,0)</f>
        <v>4</v>
      </c>
      <c r="H7813" s="0" t="str">
        <f aca="false">IF($F7813=1,$G7813,"")</f>
        <v/>
      </c>
    </row>
    <row r="7814" customFormat="false" ht="15" hidden="false" customHeight="false" outlineLevel="0" collapsed="false">
      <c r="A7814" s="30" t="n">
        <v>1220.625</v>
      </c>
      <c r="B7814" s="31" t="n">
        <v>10.1508</v>
      </c>
      <c r="C7814" s="32" t="n">
        <f aca="false">IF($A7814="","",IF(設定!$B$21="dB",10^($B7814/20),ABS($B7814)))</f>
        <v>3.21765887638278</v>
      </c>
      <c r="D7814" s="32" t="n">
        <f aca="false">IF($A7814="","",$A7814^2)</f>
        <v>1489925.390625</v>
      </c>
      <c r="E7814" s="32" t="n">
        <f aca="false">IF($A7814="","",IF($C7814&lt;=0,"",1/$C7814^2))</f>
        <v>0.0965872942230655</v>
      </c>
      <c r="F7814" s="33" t="n">
        <f aca="false">IF(OR(ROW()-設定!$B$30&lt;2,ROW()+設定!$B$30&gt;13701,N($A7814)&lt;=0,N(INDEX($A$2:$A$13701,MIN(13700,MAX(1,ROW()-1+設定!$B$30))))&lt;=0,$A7814&lt;設定!$B$28,$A7814&gt;設定!$B$29),0,IF(AND($C7814&gt;=MAX(INDEX($C$1:$C$13701,MAX(1,ROW()-設定!$B$24)):INDEX($C$1:$C$13701,MAX(1,ROW()-1))),$C7814&gt;MAX(INDEX($C$1:$C$13701,MIN(13701,ROW()+1)):INDEX($C$1:$C$13701,MIN(13701,ROW()+設定!$B$24))),$C7814&gt;=設定!$B$32,$C7814&gt;=MAX(MIN(INDEX($C$1:$C$13701,MAX(1,ROW()-設定!$B$26)):INDEX($C$1:$C$13701,MAX(1,ROW()-1))),MIN(INDEX($C$1:$C$13701,MIN(13701,ROW()+1)):INDEX($C$1:$C$13701,MIN(13701,ROW()+設定!$B$26))))*10^(設定!$B$27/20)),1,0))</f>
        <v>0</v>
      </c>
      <c r="G7814" s="33" t="n">
        <f aca="false">$G7813+IF($F7814=1,1,0)</f>
        <v>4</v>
      </c>
      <c r="H7814" s="0" t="str">
        <f aca="false">IF($F7814=1,$G7814,"")</f>
        <v/>
      </c>
    </row>
    <row r="7815" customFormat="false" ht="15" hidden="false" customHeight="false" outlineLevel="0" collapsed="false">
      <c r="A7815" s="30" t="n">
        <v>1220.78125</v>
      </c>
      <c r="B7815" s="31" t="n">
        <v>10.4125</v>
      </c>
      <c r="C7815" s="32" t="n">
        <f aca="false">IF($A7815="","",IF(設定!$B$21="dB",10^($B7815/20),ABS($B7815)))</f>
        <v>3.31608000532443</v>
      </c>
      <c r="D7815" s="32" t="n">
        <f aca="false">IF($A7815="","",$A7815^2)</f>
        <v>1490306.86035156</v>
      </c>
      <c r="E7815" s="32" t="n">
        <f aca="false">IF($A7815="","",IF($C7815&lt;=0,"",1/$C7815^2))</f>
        <v>0.0909389635177316</v>
      </c>
      <c r="F7815" s="33" t="n">
        <f aca="false">IF(OR(ROW()-設定!$B$30&lt;2,ROW()+設定!$B$30&gt;13701,N($A7815)&lt;=0,N(INDEX($A$2:$A$13701,MIN(13700,MAX(1,ROW()-1+設定!$B$30))))&lt;=0,$A7815&lt;設定!$B$28,$A7815&gt;設定!$B$29),0,IF(AND($C7815&gt;=MAX(INDEX($C$1:$C$13701,MAX(1,ROW()-設定!$B$24)):INDEX($C$1:$C$13701,MAX(1,ROW()-1))),$C7815&gt;MAX(INDEX($C$1:$C$13701,MIN(13701,ROW()+1)):INDEX($C$1:$C$13701,MIN(13701,ROW()+設定!$B$24))),$C7815&gt;=設定!$B$32,$C7815&gt;=MAX(MIN(INDEX($C$1:$C$13701,MAX(1,ROW()-設定!$B$26)):INDEX($C$1:$C$13701,MAX(1,ROW()-1))),MIN(INDEX($C$1:$C$13701,MIN(13701,ROW()+1)):INDEX($C$1:$C$13701,MIN(13701,ROW()+設定!$B$26))))*10^(設定!$B$27/20)),1,0))</f>
        <v>0</v>
      </c>
      <c r="G7815" s="33" t="n">
        <f aca="false">$G7814+IF($F7815=1,1,0)</f>
        <v>4</v>
      </c>
      <c r="H7815" s="0" t="str">
        <f aca="false">IF($F7815=1,$G7815,"")</f>
        <v/>
      </c>
    </row>
    <row r="7816" customFormat="false" ht="15" hidden="false" customHeight="false" outlineLevel="0" collapsed="false">
      <c r="A7816" s="30" t="n">
        <v>1220.9375</v>
      </c>
      <c r="B7816" s="31" t="n">
        <v>10.2505</v>
      </c>
      <c r="C7816" s="32" t="n">
        <f aca="false">IF($A7816="","",IF(設定!$B$21="dB",10^($B7816/20),ABS($B7816)))</f>
        <v>3.25480519123571</v>
      </c>
      <c r="D7816" s="32" t="n">
        <f aca="false">IF($A7816="","",$A7816^2)</f>
        <v>1490688.37890625</v>
      </c>
      <c r="E7816" s="32" t="n">
        <f aca="false">IF($A7816="","",IF($C7816&lt;=0,"",1/$C7816^2))</f>
        <v>0.0943952193517296</v>
      </c>
      <c r="F7816" s="33" t="n">
        <f aca="false">IF(OR(ROW()-設定!$B$30&lt;2,ROW()+設定!$B$30&gt;13701,N($A7816)&lt;=0,N(INDEX($A$2:$A$13701,MIN(13700,MAX(1,ROW()-1+設定!$B$30))))&lt;=0,$A7816&lt;設定!$B$28,$A7816&gt;設定!$B$29),0,IF(AND($C7816&gt;=MAX(INDEX($C$1:$C$13701,MAX(1,ROW()-設定!$B$24)):INDEX($C$1:$C$13701,MAX(1,ROW()-1))),$C7816&gt;MAX(INDEX($C$1:$C$13701,MIN(13701,ROW()+1)):INDEX($C$1:$C$13701,MIN(13701,ROW()+設定!$B$24))),$C7816&gt;=設定!$B$32,$C7816&gt;=MAX(MIN(INDEX($C$1:$C$13701,MAX(1,ROW()-設定!$B$26)):INDEX($C$1:$C$13701,MAX(1,ROW()-1))),MIN(INDEX($C$1:$C$13701,MIN(13701,ROW()+1)):INDEX($C$1:$C$13701,MIN(13701,ROW()+設定!$B$26))))*10^(設定!$B$27/20)),1,0))</f>
        <v>0</v>
      </c>
      <c r="G7816" s="33" t="n">
        <f aca="false">$G7815+IF($F7816=1,1,0)</f>
        <v>4</v>
      </c>
      <c r="H7816" s="0" t="str">
        <f aca="false">IF($F7816=1,$G7816,"")</f>
        <v/>
      </c>
    </row>
    <row r="7817" customFormat="false" ht="15" hidden="false" customHeight="false" outlineLevel="0" collapsed="false">
      <c r="A7817" s="30" t="n">
        <v>1221.09375</v>
      </c>
      <c r="B7817" s="31" t="n">
        <v>9.9649</v>
      </c>
      <c r="C7817" s="32" t="n">
        <f aca="false">IF($A7817="","",IF(設定!$B$21="dB",10^($B7817/20),ABS($B7817)))</f>
        <v>3.14952456486977</v>
      </c>
      <c r="D7817" s="32" t="n">
        <f aca="false">IF($A7817="","",$A7817^2)</f>
        <v>1491069.94628906</v>
      </c>
      <c r="E7817" s="32" t="n">
        <f aca="false">IF($A7817="","",IF($C7817&lt;=0,"",1/$C7817^2))</f>
        <v>0.100811482179866</v>
      </c>
      <c r="F7817" s="33" t="n">
        <f aca="false">IF(OR(ROW()-設定!$B$30&lt;2,ROW()+設定!$B$30&gt;13701,N($A7817)&lt;=0,N(INDEX($A$2:$A$13701,MIN(13700,MAX(1,ROW()-1+設定!$B$30))))&lt;=0,$A7817&lt;設定!$B$28,$A7817&gt;設定!$B$29),0,IF(AND($C7817&gt;=MAX(INDEX($C$1:$C$13701,MAX(1,ROW()-設定!$B$24)):INDEX($C$1:$C$13701,MAX(1,ROW()-1))),$C7817&gt;MAX(INDEX($C$1:$C$13701,MIN(13701,ROW()+1)):INDEX($C$1:$C$13701,MIN(13701,ROW()+設定!$B$24))),$C7817&gt;=設定!$B$32,$C7817&gt;=MAX(MIN(INDEX($C$1:$C$13701,MAX(1,ROW()-設定!$B$26)):INDEX($C$1:$C$13701,MAX(1,ROW()-1))),MIN(INDEX($C$1:$C$13701,MIN(13701,ROW()+1)):INDEX($C$1:$C$13701,MIN(13701,ROW()+設定!$B$26))))*10^(設定!$B$27/20)),1,0))</f>
        <v>0</v>
      </c>
      <c r="G7817" s="33" t="n">
        <f aca="false">$G7816+IF($F7817=1,1,0)</f>
        <v>4</v>
      </c>
      <c r="H7817" s="0" t="str">
        <f aca="false">IF($F7817=1,$G7817,"")</f>
        <v/>
      </c>
    </row>
    <row r="7818" customFormat="false" ht="15" hidden="false" customHeight="false" outlineLevel="0" collapsed="false">
      <c r="A7818" s="30" t="n">
        <v>1221.25</v>
      </c>
      <c r="B7818" s="31" t="n">
        <v>10.0624</v>
      </c>
      <c r="C7818" s="32" t="n">
        <f aca="false">IF($A7818="","",IF(設定!$B$21="dB",10^($B7818/20),ABS($B7818)))</f>
        <v>3.18507746957942</v>
      </c>
      <c r="D7818" s="32" t="n">
        <f aca="false">IF($A7818="","",$A7818^2)</f>
        <v>1491451.5625</v>
      </c>
      <c r="E7818" s="32" t="n">
        <f aca="false">IF($A7818="","",IF($C7818&lt;=0,"",1/$C7818^2))</f>
        <v>0.0985734598017215</v>
      </c>
      <c r="F7818" s="33" t="n">
        <f aca="false">IF(OR(ROW()-設定!$B$30&lt;2,ROW()+設定!$B$30&gt;13701,N($A7818)&lt;=0,N(INDEX($A$2:$A$13701,MIN(13700,MAX(1,ROW()-1+設定!$B$30))))&lt;=0,$A7818&lt;設定!$B$28,$A7818&gt;設定!$B$29),0,IF(AND($C7818&gt;=MAX(INDEX($C$1:$C$13701,MAX(1,ROW()-設定!$B$24)):INDEX($C$1:$C$13701,MAX(1,ROW()-1))),$C7818&gt;MAX(INDEX($C$1:$C$13701,MIN(13701,ROW()+1)):INDEX($C$1:$C$13701,MIN(13701,ROW()+設定!$B$24))),$C7818&gt;=設定!$B$32,$C7818&gt;=MAX(MIN(INDEX($C$1:$C$13701,MAX(1,ROW()-設定!$B$26)):INDEX($C$1:$C$13701,MAX(1,ROW()-1))),MIN(INDEX($C$1:$C$13701,MIN(13701,ROW()+1)):INDEX($C$1:$C$13701,MIN(13701,ROW()+設定!$B$26))))*10^(設定!$B$27/20)),1,0))</f>
        <v>0</v>
      </c>
      <c r="G7818" s="33" t="n">
        <f aca="false">$G7817+IF($F7818=1,1,0)</f>
        <v>4</v>
      </c>
      <c r="H7818" s="0" t="str">
        <f aca="false">IF($F7818=1,$G7818,"")</f>
        <v/>
      </c>
    </row>
    <row r="7819" customFormat="false" ht="15" hidden="false" customHeight="false" outlineLevel="0" collapsed="false">
      <c r="A7819" s="30" t="n">
        <v>1221.40625</v>
      </c>
      <c r="B7819" s="31" t="n">
        <v>9.9239</v>
      </c>
      <c r="C7819" s="32" t="n">
        <f aca="false">IF($A7819="","",IF(設定!$B$21="dB",10^($B7819/20),ABS($B7819)))</f>
        <v>3.13469289832056</v>
      </c>
      <c r="D7819" s="32" t="n">
        <f aca="false">IF($A7819="","",$A7819^2)</f>
        <v>1491833.22753906</v>
      </c>
      <c r="E7819" s="32" t="n">
        <f aca="false">IF($A7819="","",IF($C7819&lt;=0,"",1/$C7819^2))</f>
        <v>0.101767709523184</v>
      </c>
      <c r="F7819" s="33" t="n">
        <f aca="false">IF(OR(ROW()-設定!$B$30&lt;2,ROW()+設定!$B$30&gt;13701,N($A7819)&lt;=0,N(INDEX($A$2:$A$13701,MIN(13700,MAX(1,ROW()-1+設定!$B$30))))&lt;=0,$A7819&lt;設定!$B$28,$A7819&gt;設定!$B$29),0,IF(AND($C7819&gt;=MAX(INDEX($C$1:$C$13701,MAX(1,ROW()-設定!$B$24)):INDEX($C$1:$C$13701,MAX(1,ROW()-1))),$C7819&gt;MAX(INDEX($C$1:$C$13701,MIN(13701,ROW()+1)):INDEX($C$1:$C$13701,MIN(13701,ROW()+設定!$B$24))),$C7819&gt;=設定!$B$32,$C7819&gt;=MAX(MIN(INDEX($C$1:$C$13701,MAX(1,ROW()-設定!$B$26)):INDEX($C$1:$C$13701,MAX(1,ROW()-1))),MIN(INDEX($C$1:$C$13701,MIN(13701,ROW()+1)):INDEX($C$1:$C$13701,MIN(13701,ROW()+設定!$B$26))))*10^(設定!$B$27/20)),1,0))</f>
        <v>0</v>
      </c>
      <c r="G7819" s="33" t="n">
        <f aca="false">$G7818+IF($F7819=1,1,0)</f>
        <v>4</v>
      </c>
      <c r="H7819" s="0" t="str">
        <f aca="false">IF($F7819=1,$G7819,"")</f>
        <v/>
      </c>
    </row>
    <row r="7820" customFormat="false" ht="15" hidden="false" customHeight="false" outlineLevel="0" collapsed="false">
      <c r="A7820" s="30" t="n">
        <v>1221.5625</v>
      </c>
      <c r="B7820" s="31" t="n">
        <v>9.8472</v>
      </c>
      <c r="C7820" s="32" t="n">
        <f aca="false">IF($A7820="","",IF(設定!$B$21="dB",10^($B7820/20),ABS($B7820)))</f>
        <v>3.10713411958099</v>
      </c>
      <c r="D7820" s="32" t="n">
        <f aca="false">IF($A7820="","",$A7820^2)</f>
        <v>1492214.94140625</v>
      </c>
      <c r="E7820" s="32" t="n">
        <f aca="false">IF($A7820="","",IF($C7820&lt;=0,"",1/$C7820^2))</f>
        <v>0.103580976268194</v>
      </c>
      <c r="F7820" s="33" t="n">
        <f aca="false">IF(OR(ROW()-設定!$B$30&lt;2,ROW()+設定!$B$30&gt;13701,N($A7820)&lt;=0,N(INDEX($A$2:$A$13701,MIN(13700,MAX(1,ROW()-1+設定!$B$30))))&lt;=0,$A7820&lt;設定!$B$28,$A7820&gt;設定!$B$29),0,IF(AND($C7820&gt;=MAX(INDEX($C$1:$C$13701,MAX(1,ROW()-設定!$B$24)):INDEX($C$1:$C$13701,MAX(1,ROW()-1))),$C7820&gt;MAX(INDEX($C$1:$C$13701,MIN(13701,ROW()+1)):INDEX($C$1:$C$13701,MIN(13701,ROW()+設定!$B$24))),$C7820&gt;=設定!$B$32,$C7820&gt;=MAX(MIN(INDEX($C$1:$C$13701,MAX(1,ROW()-設定!$B$26)):INDEX($C$1:$C$13701,MAX(1,ROW()-1))),MIN(INDEX($C$1:$C$13701,MIN(13701,ROW()+1)):INDEX($C$1:$C$13701,MIN(13701,ROW()+設定!$B$26))))*10^(設定!$B$27/20)),1,0))</f>
        <v>0</v>
      </c>
      <c r="G7820" s="33" t="n">
        <f aca="false">$G7819+IF($F7820=1,1,0)</f>
        <v>4</v>
      </c>
      <c r="H7820" s="0" t="str">
        <f aca="false">IF($F7820=1,$G7820,"")</f>
        <v/>
      </c>
    </row>
    <row r="7821" customFormat="false" ht="15" hidden="false" customHeight="false" outlineLevel="0" collapsed="false">
      <c r="A7821" s="30" t="n">
        <v>1221.71875</v>
      </c>
      <c r="B7821" s="31" t="n">
        <v>10.0155</v>
      </c>
      <c r="C7821" s="32" t="n">
        <f aca="false">IF($A7821="","",IF(設定!$B$21="dB",10^($B7821/20),ABS($B7821)))</f>
        <v>3.16792579361149</v>
      </c>
      <c r="D7821" s="32" t="n">
        <f aca="false">IF($A7821="","",$A7821^2)</f>
        <v>1492596.70410156</v>
      </c>
      <c r="E7821" s="32" t="n">
        <f aca="false">IF($A7821="","",IF($C7821&lt;=0,"",1/$C7821^2))</f>
        <v>0.0996437354440832</v>
      </c>
      <c r="F7821" s="33" t="n">
        <f aca="false">IF(OR(ROW()-設定!$B$30&lt;2,ROW()+設定!$B$30&gt;13701,N($A7821)&lt;=0,N(INDEX($A$2:$A$13701,MIN(13700,MAX(1,ROW()-1+設定!$B$30))))&lt;=0,$A7821&lt;設定!$B$28,$A7821&gt;設定!$B$29),0,IF(AND($C7821&gt;=MAX(INDEX($C$1:$C$13701,MAX(1,ROW()-設定!$B$24)):INDEX($C$1:$C$13701,MAX(1,ROW()-1))),$C7821&gt;MAX(INDEX($C$1:$C$13701,MIN(13701,ROW()+1)):INDEX($C$1:$C$13701,MIN(13701,ROW()+設定!$B$24))),$C7821&gt;=設定!$B$32,$C7821&gt;=MAX(MIN(INDEX($C$1:$C$13701,MAX(1,ROW()-設定!$B$26)):INDEX($C$1:$C$13701,MAX(1,ROW()-1))),MIN(INDEX($C$1:$C$13701,MIN(13701,ROW()+1)):INDEX($C$1:$C$13701,MIN(13701,ROW()+設定!$B$26))))*10^(設定!$B$27/20)),1,0))</f>
        <v>0</v>
      </c>
      <c r="G7821" s="33" t="n">
        <f aca="false">$G7820+IF($F7821=1,1,0)</f>
        <v>4</v>
      </c>
      <c r="H7821" s="0" t="str">
        <f aca="false">IF($F7821=1,$G7821,"")</f>
        <v/>
      </c>
    </row>
    <row r="7822" customFormat="false" ht="15" hidden="false" customHeight="false" outlineLevel="0" collapsed="false">
      <c r="A7822" s="30" t="n">
        <v>1221.875</v>
      </c>
      <c r="B7822" s="31" t="n">
        <v>10.2157</v>
      </c>
      <c r="C7822" s="32" t="n">
        <f aca="false">IF($A7822="","",IF(設定!$B$21="dB",10^($B7822/20),ABS($B7822)))</f>
        <v>3.24179090880292</v>
      </c>
      <c r="D7822" s="32" t="n">
        <f aca="false">IF($A7822="","",$A7822^2)</f>
        <v>1492978.515625</v>
      </c>
      <c r="E7822" s="32" t="n">
        <f aca="false">IF($A7822="","",IF($C7822&lt;=0,"",1/$C7822^2))</f>
        <v>0.0951546464582699</v>
      </c>
      <c r="F7822" s="33" t="n">
        <f aca="false">IF(OR(ROW()-設定!$B$30&lt;2,ROW()+設定!$B$30&gt;13701,N($A7822)&lt;=0,N(INDEX($A$2:$A$13701,MIN(13700,MAX(1,ROW()-1+設定!$B$30))))&lt;=0,$A7822&lt;設定!$B$28,$A7822&gt;設定!$B$29),0,IF(AND($C7822&gt;=MAX(INDEX($C$1:$C$13701,MAX(1,ROW()-設定!$B$24)):INDEX($C$1:$C$13701,MAX(1,ROW()-1))),$C7822&gt;MAX(INDEX($C$1:$C$13701,MIN(13701,ROW()+1)):INDEX($C$1:$C$13701,MIN(13701,ROW()+設定!$B$24))),$C7822&gt;=設定!$B$32,$C7822&gt;=MAX(MIN(INDEX($C$1:$C$13701,MAX(1,ROW()-設定!$B$26)):INDEX($C$1:$C$13701,MAX(1,ROW()-1))),MIN(INDEX($C$1:$C$13701,MIN(13701,ROW()+1)):INDEX($C$1:$C$13701,MIN(13701,ROW()+設定!$B$26))))*10^(設定!$B$27/20)),1,0))</f>
        <v>0</v>
      </c>
      <c r="G7822" s="33" t="n">
        <f aca="false">$G7821+IF($F7822=1,1,0)</f>
        <v>4</v>
      </c>
      <c r="H7822" s="0" t="str">
        <f aca="false">IF($F7822=1,$G7822,"")</f>
        <v/>
      </c>
    </row>
    <row r="7823" customFormat="false" ht="15" hidden="false" customHeight="false" outlineLevel="0" collapsed="false">
      <c r="A7823" s="30" t="n">
        <v>1222.03125</v>
      </c>
      <c r="B7823" s="31" t="n">
        <v>10.1035</v>
      </c>
      <c r="C7823" s="32" t="n">
        <f aca="false">IF($A7823="","",IF(設定!$B$21="dB",10^($B7823/20),ABS($B7823)))</f>
        <v>3.20018437186348</v>
      </c>
      <c r="D7823" s="32" t="n">
        <f aca="false">IF($A7823="","",$A7823^2)</f>
        <v>1493360.37597656</v>
      </c>
      <c r="E7823" s="32" t="n">
        <f aca="false">IF($A7823="","",IF($C7823&lt;=0,"",1/$C7823^2))</f>
        <v>0.097644997806977</v>
      </c>
      <c r="F7823" s="33" t="n">
        <f aca="false">IF(OR(ROW()-設定!$B$30&lt;2,ROW()+設定!$B$30&gt;13701,N($A7823)&lt;=0,N(INDEX($A$2:$A$13701,MIN(13700,MAX(1,ROW()-1+設定!$B$30))))&lt;=0,$A7823&lt;設定!$B$28,$A7823&gt;設定!$B$29),0,IF(AND($C7823&gt;=MAX(INDEX($C$1:$C$13701,MAX(1,ROW()-設定!$B$24)):INDEX($C$1:$C$13701,MAX(1,ROW()-1))),$C7823&gt;MAX(INDEX($C$1:$C$13701,MIN(13701,ROW()+1)):INDEX($C$1:$C$13701,MIN(13701,ROW()+設定!$B$24))),$C7823&gt;=設定!$B$32,$C7823&gt;=MAX(MIN(INDEX($C$1:$C$13701,MAX(1,ROW()-設定!$B$26)):INDEX($C$1:$C$13701,MAX(1,ROW()-1))),MIN(INDEX($C$1:$C$13701,MIN(13701,ROW()+1)):INDEX($C$1:$C$13701,MIN(13701,ROW()+設定!$B$26))))*10^(設定!$B$27/20)),1,0))</f>
        <v>0</v>
      </c>
      <c r="G7823" s="33" t="n">
        <f aca="false">$G7822+IF($F7823=1,1,0)</f>
        <v>4</v>
      </c>
      <c r="H7823" s="0" t="str">
        <f aca="false">IF($F7823=1,$G7823,"")</f>
        <v/>
      </c>
    </row>
    <row r="7824" customFormat="false" ht="15" hidden="false" customHeight="false" outlineLevel="0" collapsed="false">
      <c r="A7824" s="30" t="n">
        <v>1222.1875</v>
      </c>
      <c r="B7824" s="31" t="n">
        <v>9.9254</v>
      </c>
      <c r="C7824" s="32" t="n">
        <f aca="false">IF($A7824="","",IF(設定!$B$21="dB",10^($B7824/20),ABS($B7824)))</f>
        <v>3.13523428735191</v>
      </c>
      <c r="D7824" s="32" t="n">
        <f aca="false">IF($A7824="","",$A7824^2)</f>
        <v>1493742.28515625</v>
      </c>
      <c r="E7824" s="32" t="n">
        <f aca="false">IF($A7824="","",IF($C7824&lt;=0,"",1/$C7824^2))</f>
        <v>0.101732566270924</v>
      </c>
      <c r="F7824" s="33" t="n">
        <f aca="false">IF(OR(ROW()-設定!$B$30&lt;2,ROW()+設定!$B$30&gt;13701,N($A7824)&lt;=0,N(INDEX($A$2:$A$13701,MIN(13700,MAX(1,ROW()-1+設定!$B$30))))&lt;=0,$A7824&lt;設定!$B$28,$A7824&gt;設定!$B$29),0,IF(AND($C7824&gt;=MAX(INDEX($C$1:$C$13701,MAX(1,ROW()-設定!$B$24)):INDEX($C$1:$C$13701,MAX(1,ROW()-1))),$C7824&gt;MAX(INDEX($C$1:$C$13701,MIN(13701,ROW()+1)):INDEX($C$1:$C$13701,MIN(13701,ROW()+設定!$B$24))),$C7824&gt;=設定!$B$32,$C7824&gt;=MAX(MIN(INDEX($C$1:$C$13701,MAX(1,ROW()-設定!$B$26)):INDEX($C$1:$C$13701,MAX(1,ROW()-1))),MIN(INDEX($C$1:$C$13701,MIN(13701,ROW()+1)):INDEX($C$1:$C$13701,MIN(13701,ROW()+設定!$B$26))))*10^(設定!$B$27/20)),1,0))</f>
        <v>0</v>
      </c>
      <c r="G7824" s="33" t="n">
        <f aca="false">$G7823+IF($F7824=1,1,0)</f>
        <v>4</v>
      </c>
      <c r="H7824" s="0" t="str">
        <f aca="false">IF($F7824=1,$G7824,"")</f>
        <v/>
      </c>
    </row>
    <row r="7825" customFormat="false" ht="15" hidden="false" customHeight="false" outlineLevel="0" collapsed="false">
      <c r="A7825" s="30" t="n">
        <v>1222.34375</v>
      </c>
      <c r="B7825" s="31" t="n">
        <v>9.8557</v>
      </c>
      <c r="C7825" s="32" t="n">
        <f aca="false">IF($A7825="","",IF(設定!$B$21="dB",10^($B7825/20),ABS($B7825)))</f>
        <v>3.11017624514814</v>
      </c>
      <c r="D7825" s="32" t="n">
        <f aca="false">IF($A7825="","",$A7825^2)</f>
        <v>1494124.24316406</v>
      </c>
      <c r="E7825" s="32" t="n">
        <f aca="false">IF($A7825="","",IF($C7825&lt;=0,"",1/$C7825^2))</f>
        <v>0.103378446118487</v>
      </c>
      <c r="F7825" s="33" t="n">
        <f aca="false">IF(OR(ROW()-設定!$B$30&lt;2,ROW()+設定!$B$30&gt;13701,N($A7825)&lt;=0,N(INDEX($A$2:$A$13701,MIN(13700,MAX(1,ROW()-1+設定!$B$30))))&lt;=0,$A7825&lt;設定!$B$28,$A7825&gt;設定!$B$29),0,IF(AND($C7825&gt;=MAX(INDEX($C$1:$C$13701,MAX(1,ROW()-設定!$B$24)):INDEX($C$1:$C$13701,MAX(1,ROW()-1))),$C7825&gt;MAX(INDEX($C$1:$C$13701,MIN(13701,ROW()+1)):INDEX($C$1:$C$13701,MIN(13701,ROW()+設定!$B$24))),$C7825&gt;=設定!$B$32,$C7825&gt;=MAX(MIN(INDEX($C$1:$C$13701,MAX(1,ROW()-設定!$B$26)):INDEX($C$1:$C$13701,MAX(1,ROW()-1))),MIN(INDEX($C$1:$C$13701,MIN(13701,ROW()+1)):INDEX($C$1:$C$13701,MIN(13701,ROW()+設定!$B$26))))*10^(設定!$B$27/20)),1,0))</f>
        <v>0</v>
      </c>
      <c r="G7825" s="33" t="n">
        <f aca="false">$G7824+IF($F7825=1,1,0)</f>
        <v>4</v>
      </c>
      <c r="H7825" s="0" t="str">
        <f aca="false">IF($F7825=1,$G7825,"")</f>
        <v/>
      </c>
    </row>
    <row r="7826" customFormat="false" ht="15" hidden="false" customHeight="false" outlineLevel="0" collapsed="false">
      <c r="A7826" s="30" t="n">
        <v>1222.5</v>
      </c>
      <c r="B7826" s="31" t="n">
        <v>9.8885</v>
      </c>
      <c r="C7826" s="32" t="n">
        <f aca="false">IF($A7826="","",IF(設定!$B$21="dB",10^($B7826/20),ABS($B7826)))</f>
        <v>3.12194321917364</v>
      </c>
      <c r="D7826" s="32" t="n">
        <f aca="false">IF($A7826="","",$A7826^2)</f>
        <v>1494506.25</v>
      </c>
      <c r="E7826" s="32" t="n">
        <f aca="false">IF($A7826="","",IF($C7826&lt;=0,"",1/$C7826^2))</f>
        <v>0.102600623506025</v>
      </c>
      <c r="F7826" s="33" t="n">
        <f aca="false">IF(OR(ROW()-設定!$B$30&lt;2,ROW()+設定!$B$30&gt;13701,N($A7826)&lt;=0,N(INDEX($A$2:$A$13701,MIN(13700,MAX(1,ROW()-1+設定!$B$30))))&lt;=0,$A7826&lt;設定!$B$28,$A7826&gt;設定!$B$29),0,IF(AND($C7826&gt;=MAX(INDEX($C$1:$C$13701,MAX(1,ROW()-設定!$B$24)):INDEX($C$1:$C$13701,MAX(1,ROW()-1))),$C7826&gt;MAX(INDEX($C$1:$C$13701,MIN(13701,ROW()+1)):INDEX($C$1:$C$13701,MIN(13701,ROW()+設定!$B$24))),$C7826&gt;=設定!$B$32,$C7826&gt;=MAX(MIN(INDEX($C$1:$C$13701,MAX(1,ROW()-設定!$B$26)):INDEX($C$1:$C$13701,MAX(1,ROW()-1))),MIN(INDEX($C$1:$C$13701,MIN(13701,ROW()+1)):INDEX($C$1:$C$13701,MIN(13701,ROW()+設定!$B$26))))*10^(設定!$B$27/20)),1,0))</f>
        <v>0</v>
      </c>
      <c r="G7826" s="33" t="n">
        <f aca="false">$G7825+IF($F7826=1,1,0)</f>
        <v>4</v>
      </c>
      <c r="H7826" s="0" t="str">
        <f aca="false">IF($F7826=1,$G7826,"")</f>
        <v/>
      </c>
    </row>
    <row r="7827" customFormat="false" ht="15" hidden="false" customHeight="false" outlineLevel="0" collapsed="false">
      <c r="A7827" s="30" t="n">
        <v>1222.65625</v>
      </c>
      <c r="B7827" s="31" t="n">
        <v>9.9472</v>
      </c>
      <c r="C7827" s="32" t="n">
        <f aca="false">IF($A7827="","",IF(設定!$B$21="dB",10^($B7827/20),ABS($B7827)))</f>
        <v>3.14311303699805</v>
      </c>
      <c r="D7827" s="32" t="n">
        <f aca="false">IF($A7827="","",$A7827^2)</f>
        <v>1494888.30566406</v>
      </c>
      <c r="E7827" s="32" t="n">
        <f aca="false">IF($A7827="","",IF($C7827&lt;=0,"",1/$C7827^2))</f>
        <v>0.10122318539222</v>
      </c>
      <c r="F7827" s="33" t="n">
        <f aca="false">IF(OR(ROW()-設定!$B$30&lt;2,ROW()+設定!$B$30&gt;13701,N($A7827)&lt;=0,N(INDEX($A$2:$A$13701,MIN(13700,MAX(1,ROW()-1+設定!$B$30))))&lt;=0,$A7827&lt;設定!$B$28,$A7827&gt;設定!$B$29),0,IF(AND($C7827&gt;=MAX(INDEX($C$1:$C$13701,MAX(1,ROW()-設定!$B$24)):INDEX($C$1:$C$13701,MAX(1,ROW()-1))),$C7827&gt;MAX(INDEX($C$1:$C$13701,MIN(13701,ROW()+1)):INDEX($C$1:$C$13701,MIN(13701,ROW()+設定!$B$24))),$C7827&gt;=設定!$B$32,$C7827&gt;=MAX(MIN(INDEX($C$1:$C$13701,MAX(1,ROW()-設定!$B$26)):INDEX($C$1:$C$13701,MAX(1,ROW()-1))),MIN(INDEX($C$1:$C$13701,MIN(13701,ROW()+1)):INDEX($C$1:$C$13701,MIN(13701,ROW()+設定!$B$26))))*10^(設定!$B$27/20)),1,0))</f>
        <v>0</v>
      </c>
      <c r="G7827" s="33" t="n">
        <f aca="false">$G7826+IF($F7827=1,1,0)</f>
        <v>4</v>
      </c>
      <c r="H7827" s="0" t="str">
        <f aca="false">IF($F7827=1,$G7827,"")</f>
        <v/>
      </c>
    </row>
    <row r="7828" customFormat="false" ht="15" hidden="false" customHeight="false" outlineLevel="0" collapsed="false">
      <c r="A7828" s="30" t="n">
        <v>1222.8125</v>
      </c>
      <c r="B7828" s="31" t="n">
        <v>9.6659</v>
      </c>
      <c r="C7828" s="32" t="n">
        <f aca="false">IF($A7828="","",IF(設定!$B$21="dB",10^($B7828/20),ABS($B7828)))</f>
        <v>3.04295128684004</v>
      </c>
      <c r="D7828" s="32" t="n">
        <f aca="false">IF($A7828="","",$A7828^2)</f>
        <v>1495270.41015625</v>
      </c>
      <c r="E7828" s="32" t="n">
        <f aca="false">IF($A7828="","",IF($C7828&lt;=0,"",1/$C7828^2))</f>
        <v>0.107996579350818</v>
      </c>
      <c r="F7828" s="33" t="n">
        <f aca="false">IF(OR(ROW()-設定!$B$30&lt;2,ROW()+設定!$B$30&gt;13701,N($A7828)&lt;=0,N(INDEX($A$2:$A$13701,MIN(13700,MAX(1,ROW()-1+設定!$B$30))))&lt;=0,$A7828&lt;設定!$B$28,$A7828&gt;設定!$B$29),0,IF(AND($C7828&gt;=MAX(INDEX($C$1:$C$13701,MAX(1,ROW()-設定!$B$24)):INDEX($C$1:$C$13701,MAX(1,ROW()-1))),$C7828&gt;MAX(INDEX($C$1:$C$13701,MIN(13701,ROW()+1)):INDEX($C$1:$C$13701,MIN(13701,ROW()+設定!$B$24))),$C7828&gt;=設定!$B$32,$C7828&gt;=MAX(MIN(INDEX($C$1:$C$13701,MAX(1,ROW()-設定!$B$26)):INDEX($C$1:$C$13701,MAX(1,ROW()-1))),MIN(INDEX($C$1:$C$13701,MIN(13701,ROW()+1)):INDEX($C$1:$C$13701,MIN(13701,ROW()+設定!$B$26))))*10^(設定!$B$27/20)),1,0))</f>
        <v>0</v>
      </c>
      <c r="G7828" s="33" t="n">
        <f aca="false">$G7827+IF($F7828=1,1,0)</f>
        <v>4</v>
      </c>
      <c r="H7828" s="0" t="str">
        <f aca="false">IF($F7828=1,$G7828,"")</f>
        <v/>
      </c>
    </row>
    <row r="7829" customFormat="false" ht="15" hidden="false" customHeight="false" outlineLevel="0" collapsed="false">
      <c r="A7829" s="30" t="n">
        <v>1222.96875</v>
      </c>
      <c r="B7829" s="31" t="n">
        <v>9.5972</v>
      </c>
      <c r="C7829" s="32" t="n">
        <f aca="false">IF($A7829="","",IF(設定!$B$21="dB",10^($B7829/20),ABS($B7829)))</f>
        <v>3.01897835988381</v>
      </c>
      <c r="D7829" s="32" t="n">
        <f aca="false">IF($A7829="","",$A7829^2)</f>
        <v>1495652.56347656</v>
      </c>
      <c r="E7829" s="32" t="n">
        <f aca="false">IF($A7829="","",IF($C7829&lt;=0,"",1/$C7829^2))</f>
        <v>0.109718534969585</v>
      </c>
      <c r="F7829" s="33" t="n">
        <f aca="false">IF(OR(ROW()-設定!$B$30&lt;2,ROW()+設定!$B$30&gt;13701,N($A7829)&lt;=0,N(INDEX($A$2:$A$13701,MIN(13700,MAX(1,ROW()-1+設定!$B$30))))&lt;=0,$A7829&lt;設定!$B$28,$A7829&gt;設定!$B$29),0,IF(AND($C7829&gt;=MAX(INDEX($C$1:$C$13701,MAX(1,ROW()-設定!$B$24)):INDEX($C$1:$C$13701,MAX(1,ROW()-1))),$C7829&gt;MAX(INDEX($C$1:$C$13701,MIN(13701,ROW()+1)):INDEX($C$1:$C$13701,MIN(13701,ROW()+設定!$B$24))),$C7829&gt;=設定!$B$32,$C7829&gt;=MAX(MIN(INDEX($C$1:$C$13701,MAX(1,ROW()-設定!$B$26)):INDEX($C$1:$C$13701,MAX(1,ROW()-1))),MIN(INDEX($C$1:$C$13701,MIN(13701,ROW()+1)):INDEX($C$1:$C$13701,MIN(13701,ROW()+設定!$B$26))))*10^(設定!$B$27/20)),1,0))</f>
        <v>0</v>
      </c>
      <c r="G7829" s="33" t="n">
        <f aca="false">$G7828+IF($F7829=1,1,0)</f>
        <v>4</v>
      </c>
      <c r="H7829" s="0" t="str">
        <f aca="false">IF($F7829=1,$G7829,"")</f>
        <v/>
      </c>
    </row>
    <row r="7830" customFormat="false" ht="15" hidden="false" customHeight="false" outlineLevel="0" collapsed="false">
      <c r="A7830" s="30" t="n">
        <v>1223.125</v>
      </c>
      <c r="B7830" s="31" t="n">
        <v>9.9549</v>
      </c>
      <c r="C7830" s="32" t="n">
        <f aca="false">IF($A7830="","",IF(設定!$B$21="dB",10^($B7830/20),ABS($B7830)))</f>
        <v>3.14590062721971</v>
      </c>
      <c r="D7830" s="32" t="n">
        <f aca="false">IF($A7830="","",$A7830^2)</f>
        <v>1496034.765625</v>
      </c>
      <c r="E7830" s="32" t="n">
        <f aca="false">IF($A7830="","",IF($C7830&lt;=0,"",1/$C7830^2))</f>
        <v>0.101043876647276</v>
      </c>
      <c r="F7830" s="33" t="n">
        <f aca="false">IF(OR(ROW()-設定!$B$30&lt;2,ROW()+設定!$B$30&gt;13701,N($A7830)&lt;=0,N(INDEX($A$2:$A$13701,MIN(13700,MAX(1,ROW()-1+設定!$B$30))))&lt;=0,$A7830&lt;設定!$B$28,$A7830&gt;設定!$B$29),0,IF(AND($C7830&gt;=MAX(INDEX($C$1:$C$13701,MAX(1,ROW()-設定!$B$24)):INDEX($C$1:$C$13701,MAX(1,ROW()-1))),$C7830&gt;MAX(INDEX($C$1:$C$13701,MIN(13701,ROW()+1)):INDEX($C$1:$C$13701,MIN(13701,ROW()+設定!$B$24))),$C7830&gt;=設定!$B$32,$C7830&gt;=MAX(MIN(INDEX($C$1:$C$13701,MAX(1,ROW()-設定!$B$26)):INDEX($C$1:$C$13701,MAX(1,ROW()-1))),MIN(INDEX($C$1:$C$13701,MIN(13701,ROW()+1)):INDEX($C$1:$C$13701,MIN(13701,ROW()+設定!$B$26))))*10^(設定!$B$27/20)),1,0))</f>
        <v>0</v>
      </c>
      <c r="G7830" s="33" t="n">
        <f aca="false">$G7829+IF($F7830=1,1,0)</f>
        <v>4</v>
      </c>
      <c r="H7830" s="0" t="str">
        <f aca="false">IF($F7830=1,$G7830,"")</f>
        <v/>
      </c>
    </row>
    <row r="7831" customFormat="false" ht="15" hidden="false" customHeight="false" outlineLevel="0" collapsed="false">
      <c r="A7831" s="30" t="n">
        <v>1223.28125</v>
      </c>
      <c r="B7831" s="31" t="n">
        <v>9.7665</v>
      </c>
      <c r="C7831" s="32" t="n">
        <f aca="false">IF($A7831="","",IF(設定!$B$21="dB",10^($B7831/20),ABS($B7831)))</f>
        <v>3.07839964305051</v>
      </c>
      <c r="D7831" s="32" t="n">
        <f aca="false">IF($A7831="","",$A7831^2)</f>
        <v>1496417.01660156</v>
      </c>
      <c r="E7831" s="32" t="n">
        <f aca="false">IF($A7831="","",IF($C7831&lt;=0,"",1/$C7831^2))</f>
        <v>0.105523697432864</v>
      </c>
      <c r="F7831" s="33" t="n">
        <f aca="false">IF(OR(ROW()-設定!$B$30&lt;2,ROW()+設定!$B$30&gt;13701,N($A7831)&lt;=0,N(INDEX($A$2:$A$13701,MIN(13700,MAX(1,ROW()-1+設定!$B$30))))&lt;=0,$A7831&lt;設定!$B$28,$A7831&gt;設定!$B$29),0,IF(AND($C7831&gt;=MAX(INDEX($C$1:$C$13701,MAX(1,ROW()-設定!$B$24)):INDEX($C$1:$C$13701,MAX(1,ROW()-1))),$C7831&gt;MAX(INDEX($C$1:$C$13701,MIN(13701,ROW()+1)):INDEX($C$1:$C$13701,MIN(13701,ROW()+設定!$B$24))),$C7831&gt;=設定!$B$32,$C7831&gt;=MAX(MIN(INDEX($C$1:$C$13701,MAX(1,ROW()-設定!$B$26)):INDEX($C$1:$C$13701,MAX(1,ROW()-1))),MIN(INDEX($C$1:$C$13701,MIN(13701,ROW()+1)):INDEX($C$1:$C$13701,MIN(13701,ROW()+設定!$B$26))))*10^(設定!$B$27/20)),1,0))</f>
        <v>0</v>
      </c>
      <c r="G7831" s="33" t="n">
        <f aca="false">$G7830+IF($F7831=1,1,0)</f>
        <v>4</v>
      </c>
      <c r="H7831" s="0" t="str">
        <f aca="false">IF($F7831=1,$G7831,"")</f>
        <v/>
      </c>
    </row>
    <row r="7832" customFormat="false" ht="15" hidden="false" customHeight="false" outlineLevel="0" collapsed="false">
      <c r="A7832" s="30" t="n">
        <v>1223.4375</v>
      </c>
      <c r="B7832" s="31" t="n">
        <v>9.8751</v>
      </c>
      <c r="C7832" s="32" t="n">
        <f aca="false">IF($A7832="","",IF(設定!$B$21="dB",10^($B7832/20),ABS($B7832)))</f>
        <v>3.11713061066593</v>
      </c>
      <c r="D7832" s="32" t="n">
        <f aca="false">IF($A7832="","",$A7832^2)</f>
        <v>1496799.31640625</v>
      </c>
      <c r="E7832" s="32" t="n">
        <f aca="false">IF($A7832="","",IF($C7832&lt;=0,"",1/$C7832^2))</f>
        <v>0.102917682924935</v>
      </c>
      <c r="F7832" s="33" t="n">
        <f aca="false">IF(OR(ROW()-設定!$B$30&lt;2,ROW()+設定!$B$30&gt;13701,N($A7832)&lt;=0,N(INDEX($A$2:$A$13701,MIN(13700,MAX(1,ROW()-1+設定!$B$30))))&lt;=0,$A7832&lt;設定!$B$28,$A7832&gt;設定!$B$29),0,IF(AND($C7832&gt;=MAX(INDEX($C$1:$C$13701,MAX(1,ROW()-設定!$B$24)):INDEX($C$1:$C$13701,MAX(1,ROW()-1))),$C7832&gt;MAX(INDEX($C$1:$C$13701,MIN(13701,ROW()+1)):INDEX($C$1:$C$13701,MIN(13701,ROW()+設定!$B$24))),$C7832&gt;=設定!$B$32,$C7832&gt;=MAX(MIN(INDEX($C$1:$C$13701,MAX(1,ROW()-設定!$B$26)):INDEX($C$1:$C$13701,MAX(1,ROW()-1))),MIN(INDEX($C$1:$C$13701,MIN(13701,ROW()+1)):INDEX($C$1:$C$13701,MIN(13701,ROW()+設定!$B$26))))*10^(設定!$B$27/20)),1,0))</f>
        <v>0</v>
      </c>
      <c r="G7832" s="33" t="n">
        <f aca="false">$G7831+IF($F7832=1,1,0)</f>
        <v>4</v>
      </c>
      <c r="H7832" s="0" t="str">
        <f aca="false">IF($F7832=1,$G7832,"")</f>
        <v/>
      </c>
    </row>
    <row r="7833" customFormat="false" ht="15" hidden="false" customHeight="false" outlineLevel="0" collapsed="false">
      <c r="A7833" s="30" t="n">
        <v>1223.59375</v>
      </c>
      <c r="B7833" s="31" t="n">
        <v>9.7102</v>
      </c>
      <c r="C7833" s="32" t="n">
        <f aca="false">IF($A7833="","",IF(設定!$B$21="dB",10^($B7833/20),ABS($B7833)))</f>
        <v>3.05851067051053</v>
      </c>
      <c r="D7833" s="32" t="n">
        <f aca="false">IF($A7833="","",$A7833^2)</f>
        <v>1497181.66503906</v>
      </c>
      <c r="E7833" s="32" t="n">
        <f aca="false">IF($A7833="","",IF($C7833&lt;=0,"",1/$C7833^2))</f>
        <v>0.106900564855967</v>
      </c>
      <c r="F7833" s="33" t="n">
        <f aca="false">IF(OR(ROW()-設定!$B$30&lt;2,ROW()+設定!$B$30&gt;13701,N($A7833)&lt;=0,N(INDEX($A$2:$A$13701,MIN(13700,MAX(1,ROW()-1+設定!$B$30))))&lt;=0,$A7833&lt;設定!$B$28,$A7833&gt;設定!$B$29),0,IF(AND($C7833&gt;=MAX(INDEX($C$1:$C$13701,MAX(1,ROW()-設定!$B$24)):INDEX($C$1:$C$13701,MAX(1,ROW()-1))),$C7833&gt;MAX(INDEX($C$1:$C$13701,MIN(13701,ROW()+1)):INDEX($C$1:$C$13701,MIN(13701,ROW()+設定!$B$24))),$C7833&gt;=設定!$B$32,$C7833&gt;=MAX(MIN(INDEX($C$1:$C$13701,MAX(1,ROW()-設定!$B$26)):INDEX($C$1:$C$13701,MAX(1,ROW()-1))),MIN(INDEX($C$1:$C$13701,MIN(13701,ROW()+1)):INDEX($C$1:$C$13701,MIN(13701,ROW()+設定!$B$26))))*10^(設定!$B$27/20)),1,0))</f>
        <v>0</v>
      </c>
      <c r="G7833" s="33" t="n">
        <f aca="false">$G7832+IF($F7833=1,1,0)</f>
        <v>4</v>
      </c>
      <c r="H7833" s="0" t="str">
        <f aca="false">IF($F7833=1,$G7833,"")</f>
        <v/>
      </c>
    </row>
    <row r="7834" customFormat="false" ht="15" hidden="false" customHeight="false" outlineLevel="0" collapsed="false">
      <c r="A7834" s="30" t="n">
        <v>1223.75</v>
      </c>
      <c r="B7834" s="31" t="n">
        <v>9.8099</v>
      </c>
      <c r="C7834" s="32" t="n">
        <f aca="false">IF($A7834="","",IF(設定!$B$21="dB",10^($B7834/20),ABS($B7834)))</f>
        <v>3.09381969633105</v>
      </c>
      <c r="D7834" s="32" t="n">
        <f aca="false">IF($A7834="","",$A7834^2)</f>
        <v>1497564.0625</v>
      </c>
      <c r="E7834" s="32" t="n">
        <f aca="false">IF($A7834="","",IF($C7834&lt;=0,"",1/$C7834^2))</f>
        <v>0.104474427506978</v>
      </c>
      <c r="F7834" s="33" t="n">
        <f aca="false">IF(OR(ROW()-設定!$B$30&lt;2,ROW()+設定!$B$30&gt;13701,N($A7834)&lt;=0,N(INDEX($A$2:$A$13701,MIN(13700,MAX(1,ROW()-1+設定!$B$30))))&lt;=0,$A7834&lt;設定!$B$28,$A7834&gt;設定!$B$29),0,IF(AND($C7834&gt;=MAX(INDEX($C$1:$C$13701,MAX(1,ROW()-設定!$B$24)):INDEX($C$1:$C$13701,MAX(1,ROW()-1))),$C7834&gt;MAX(INDEX($C$1:$C$13701,MIN(13701,ROW()+1)):INDEX($C$1:$C$13701,MIN(13701,ROW()+設定!$B$24))),$C7834&gt;=設定!$B$32,$C7834&gt;=MAX(MIN(INDEX($C$1:$C$13701,MAX(1,ROW()-設定!$B$26)):INDEX($C$1:$C$13701,MAX(1,ROW()-1))),MIN(INDEX($C$1:$C$13701,MIN(13701,ROW()+1)):INDEX($C$1:$C$13701,MIN(13701,ROW()+設定!$B$26))))*10^(設定!$B$27/20)),1,0))</f>
        <v>0</v>
      </c>
      <c r="G7834" s="33" t="n">
        <f aca="false">$G7833+IF($F7834=1,1,0)</f>
        <v>4</v>
      </c>
      <c r="H7834" s="0" t="str">
        <f aca="false">IF($F7834=1,$G7834,"")</f>
        <v/>
      </c>
    </row>
    <row r="7835" customFormat="false" ht="15" hidden="false" customHeight="false" outlineLevel="0" collapsed="false">
      <c r="A7835" s="30" t="n">
        <v>1223.90625</v>
      </c>
      <c r="B7835" s="31" t="n">
        <v>9.5705</v>
      </c>
      <c r="C7835" s="32" t="n">
        <f aca="false">IF($A7835="","",IF(設定!$B$21="dB",10^($B7835/20),ABS($B7835)))</f>
        <v>3.00971241686031</v>
      </c>
      <c r="D7835" s="32" t="n">
        <f aca="false">IF($A7835="","",$A7835^2)</f>
        <v>1497946.50878906</v>
      </c>
      <c r="E7835" s="32" t="n">
        <f aca="false">IF($A7835="","",IF($C7835&lt;=0,"",1/$C7835^2))</f>
        <v>0.110395151547035</v>
      </c>
      <c r="F7835" s="33" t="n">
        <f aca="false">IF(OR(ROW()-設定!$B$30&lt;2,ROW()+設定!$B$30&gt;13701,N($A7835)&lt;=0,N(INDEX($A$2:$A$13701,MIN(13700,MAX(1,ROW()-1+設定!$B$30))))&lt;=0,$A7835&lt;設定!$B$28,$A7835&gt;設定!$B$29),0,IF(AND($C7835&gt;=MAX(INDEX($C$1:$C$13701,MAX(1,ROW()-設定!$B$24)):INDEX($C$1:$C$13701,MAX(1,ROW()-1))),$C7835&gt;MAX(INDEX($C$1:$C$13701,MIN(13701,ROW()+1)):INDEX($C$1:$C$13701,MIN(13701,ROW()+設定!$B$24))),$C7835&gt;=設定!$B$32,$C7835&gt;=MAX(MIN(INDEX($C$1:$C$13701,MAX(1,ROW()-設定!$B$26)):INDEX($C$1:$C$13701,MAX(1,ROW()-1))),MIN(INDEX($C$1:$C$13701,MIN(13701,ROW()+1)):INDEX($C$1:$C$13701,MIN(13701,ROW()+設定!$B$26))))*10^(設定!$B$27/20)),1,0))</f>
        <v>0</v>
      </c>
      <c r="G7835" s="33" t="n">
        <f aca="false">$G7834+IF($F7835=1,1,0)</f>
        <v>4</v>
      </c>
      <c r="H7835" s="0" t="str">
        <f aca="false">IF($F7835=1,$G7835,"")</f>
        <v/>
      </c>
    </row>
    <row r="7836" customFormat="false" ht="15" hidden="false" customHeight="false" outlineLevel="0" collapsed="false">
      <c r="A7836" s="30" t="n">
        <v>1224.0625</v>
      </c>
      <c r="B7836" s="31" t="n">
        <v>9.6586</v>
      </c>
      <c r="C7836" s="32" t="n">
        <f aca="false">IF($A7836="","",IF(設定!$B$21="dB",10^($B7836/20),ABS($B7836)))</f>
        <v>3.04039493241712</v>
      </c>
      <c r="D7836" s="32" t="n">
        <f aca="false">IF($A7836="","",$A7836^2)</f>
        <v>1498329.00390625</v>
      </c>
      <c r="E7836" s="32" t="n">
        <f aca="false">IF($A7836="","",IF($C7836&lt;=0,"",1/$C7836^2))</f>
        <v>0.108178262061112</v>
      </c>
      <c r="F7836" s="33" t="n">
        <f aca="false">IF(OR(ROW()-設定!$B$30&lt;2,ROW()+設定!$B$30&gt;13701,N($A7836)&lt;=0,N(INDEX($A$2:$A$13701,MIN(13700,MAX(1,ROW()-1+設定!$B$30))))&lt;=0,$A7836&lt;設定!$B$28,$A7836&gt;設定!$B$29),0,IF(AND($C7836&gt;=MAX(INDEX($C$1:$C$13701,MAX(1,ROW()-設定!$B$24)):INDEX($C$1:$C$13701,MAX(1,ROW()-1))),$C7836&gt;MAX(INDEX($C$1:$C$13701,MIN(13701,ROW()+1)):INDEX($C$1:$C$13701,MIN(13701,ROW()+設定!$B$24))),$C7836&gt;=設定!$B$32,$C7836&gt;=MAX(MIN(INDEX($C$1:$C$13701,MAX(1,ROW()-設定!$B$26)):INDEX($C$1:$C$13701,MAX(1,ROW()-1))),MIN(INDEX($C$1:$C$13701,MIN(13701,ROW()+1)):INDEX($C$1:$C$13701,MIN(13701,ROW()+設定!$B$26))))*10^(設定!$B$27/20)),1,0))</f>
        <v>0</v>
      </c>
      <c r="G7836" s="33" t="n">
        <f aca="false">$G7835+IF($F7836=1,1,0)</f>
        <v>4</v>
      </c>
      <c r="H7836" s="0" t="str">
        <f aca="false">IF($F7836=1,$G7836,"")</f>
        <v/>
      </c>
    </row>
    <row r="7837" customFormat="false" ht="15" hidden="false" customHeight="false" outlineLevel="0" collapsed="false">
      <c r="A7837" s="30" t="n">
        <v>1224.21875</v>
      </c>
      <c r="B7837" s="31" t="n">
        <v>9.7394</v>
      </c>
      <c r="C7837" s="32" t="n">
        <f aca="false">IF($A7837="","",IF(設定!$B$21="dB",10^($B7837/20),ABS($B7837)))</f>
        <v>3.06880999518481</v>
      </c>
      <c r="D7837" s="32" t="n">
        <f aca="false">IF($A7837="","",$A7837^2)</f>
        <v>1498711.54785156</v>
      </c>
      <c r="E7837" s="32" t="n">
        <f aca="false">IF($A7837="","",IF($C7837&lt;=0,"",1/$C7837^2))</f>
        <v>0.106184224599319</v>
      </c>
      <c r="F7837" s="33" t="n">
        <f aca="false">IF(OR(ROW()-設定!$B$30&lt;2,ROW()+設定!$B$30&gt;13701,N($A7837)&lt;=0,N(INDEX($A$2:$A$13701,MIN(13700,MAX(1,ROW()-1+設定!$B$30))))&lt;=0,$A7837&lt;設定!$B$28,$A7837&gt;設定!$B$29),0,IF(AND($C7837&gt;=MAX(INDEX($C$1:$C$13701,MAX(1,ROW()-設定!$B$24)):INDEX($C$1:$C$13701,MAX(1,ROW()-1))),$C7837&gt;MAX(INDEX($C$1:$C$13701,MIN(13701,ROW()+1)):INDEX($C$1:$C$13701,MIN(13701,ROW()+設定!$B$24))),$C7837&gt;=設定!$B$32,$C7837&gt;=MAX(MIN(INDEX($C$1:$C$13701,MAX(1,ROW()-設定!$B$26)):INDEX($C$1:$C$13701,MAX(1,ROW()-1))),MIN(INDEX($C$1:$C$13701,MIN(13701,ROW()+1)):INDEX($C$1:$C$13701,MIN(13701,ROW()+設定!$B$26))))*10^(設定!$B$27/20)),1,0))</f>
        <v>0</v>
      </c>
      <c r="G7837" s="33" t="n">
        <f aca="false">$G7836+IF($F7837=1,1,0)</f>
        <v>4</v>
      </c>
      <c r="H7837" s="0" t="str">
        <f aca="false">IF($F7837=1,$G7837,"")</f>
        <v/>
      </c>
    </row>
    <row r="7838" customFormat="false" ht="15" hidden="false" customHeight="false" outlineLevel="0" collapsed="false">
      <c r="A7838" s="30" t="n">
        <v>1224.375</v>
      </c>
      <c r="B7838" s="31" t="n">
        <v>9.6599</v>
      </c>
      <c r="C7838" s="32" t="n">
        <f aca="false">IF($A7838="","",IF(設定!$B$21="dB",10^($B7838/20),ABS($B7838)))</f>
        <v>3.04085001639516</v>
      </c>
      <c r="D7838" s="32" t="n">
        <f aca="false">IF($A7838="","",$A7838^2)</f>
        <v>1499094.140625</v>
      </c>
      <c r="E7838" s="32" t="n">
        <f aca="false">IF($A7838="","",IF($C7838&lt;=0,"",1/$C7838^2))</f>
        <v>0.108145885252158</v>
      </c>
      <c r="F7838" s="33" t="n">
        <f aca="false">IF(OR(ROW()-設定!$B$30&lt;2,ROW()+設定!$B$30&gt;13701,N($A7838)&lt;=0,N(INDEX($A$2:$A$13701,MIN(13700,MAX(1,ROW()-1+設定!$B$30))))&lt;=0,$A7838&lt;設定!$B$28,$A7838&gt;設定!$B$29),0,IF(AND($C7838&gt;=MAX(INDEX($C$1:$C$13701,MAX(1,ROW()-設定!$B$24)):INDEX($C$1:$C$13701,MAX(1,ROW()-1))),$C7838&gt;MAX(INDEX($C$1:$C$13701,MIN(13701,ROW()+1)):INDEX($C$1:$C$13701,MIN(13701,ROW()+設定!$B$24))),$C7838&gt;=設定!$B$32,$C7838&gt;=MAX(MIN(INDEX($C$1:$C$13701,MAX(1,ROW()-設定!$B$26)):INDEX($C$1:$C$13701,MAX(1,ROW()-1))),MIN(INDEX($C$1:$C$13701,MIN(13701,ROW()+1)):INDEX($C$1:$C$13701,MIN(13701,ROW()+設定!$B$26))))*10^(設定!$B$27/20)),1,0))</f>
        <v>0</v>
      </c>
      <c r="G7838" s="33" t="n">
        <f aca="false">$G7837+IF($F7838=1,1,0)</f>
        <v>4</v>
      </c>
      <c r="H7838" s="0" t="str">
        <f aca="false">IF($F7838=1,$G7838,"")</f>
        <v/>
      </c>
    </row>
    <row r="7839" customFormat="false" ht="15" hidden="false" customHeight="false" outlineLevel="0" collapsed="false">
      <c r="A7839" s="30" t="n">
        <v>1224.53125</v>
      </c>
      <c r="B7839" s="31" t="n">
        <v>9.4819</v>
      </c>
      <c r="C7839" s="32" t="n">
        <f aca="false">IF($A7839="","",IF(設定!$B$21="dB",10^($B7839/20),ABS($B7839)))</f>
        <v>2.97916803801016</v>
      </c>
      <c r="D7839" s="32" t="n">
        <f aca="false">IF($A7839="","",$A7839^2)</f>
        <v>1499476.78222656</v>
      </c>
      <c r="E7839" s="32" t="n">
        <f aca="false">IF($A7839="","",IF($C7839&lt;=0,"",1/$C7839^2))</f>
        <v>0.112670442510045</v>
      </c>
      <c r="F7839" s="33" t="n">
        <f aca="false">IF(OR(ROW()-設定!$B$30&lt;2,ROW()+設定!$B$30&gt;13701,N($A7839)&lt;=0,N(INDEX($A$2:$A$13701,MIN(13700,MAX(1,ROW()-1+設定!$B$30))))&lt;=0,$A7839&lt;設定!$B$28,$A7839&gt;設定!$B$29),0,IF(AND($C7839&gt;=MAX(INDEX($C$1:$C$13701,MAX(1,ROW()-設定!$B$24)):INDEX($C$1:$C$13701,MAX(1,ROW()-1))),$C7839&gt;MAX(INDEX($C$1:$C$13701,MIN(13701,ROW()+1)):INDEX($C$1:$C$13701,MIN(13701,ROW()+設定!$B$24))),$C7839&gt;=設定!$B$32,$C7839&gt;=MAX(MIN(INDEX($C$1:$C$13701,MAX(1,ROW()-設定!$B$26)):INDEX($C$1:$C$13701,MAX(1,ROW()-1))),MIN(INDEX($C$1:$C$13701,MIN(13701,ROW()+1)):INDEX($C$1:$C$13701,MIN(13701,ROW()+設定!$B$26))))*10^(設定!$B$27/20)),1,0))</f>
        <v>0</v>
      </c>
      <c r="G7839" s="33" t="n">
        <f aca="false">$G7838+IF($F7839=1,1,0)</f>
        <v>4</v>
      </c>
      <c r="H7839" s="0" t="str">
        <f aca="false">IF($F7839=1,$G7839,"")</f>
        <v/>
      </c>
    </row>
    <row r="7840" customFormat="false" ht="15" hidden="false" customHeight="false" outlineLevel="0" collapsed="false">
      <c r="A7840" s="30" t="n">
        <v>1224.6875</v>
      </c>
      <c r="B7840" s="31" t="n">
        <v>9.594</v>
      </c>
      <c r="C7840" s="32" t="n">
        <f aca="false">IF($A7840="","",IF(設定!$B$21="dB",10^($B7840/20),ABS($B7840)))</f>
        <v>3.01786633200869</v>
      </c>
      <c r="D7840" s="32" t="n">
        <f aca="false">IF($A7840="","",$A7840^2)</f>
        <v>1499859.47265625</v>
      </c>
      <c r="E7840" s="32" t="n">
        <f aca="false">IF($A7840="","",IF($C7840&lt;=0,"",1/$C7840^2))</f>
        <v>0.10979940836496</v>
      </c>
      <c r="F7840" s="33" t="n">
        <f aca="false">IF(OR(ROW()-設定!$B$30&lt;2,ROW()+設定!$B$30&gt;13701,N($A7840)&lt;=0,N(INDEX($A$2:$A$13701,MIN(13700,MAX(1,ROW()-1+設定!$B$30))))&lt;=0,$A7840&lt;設定!$B$28,$A7840&gt;設定!$B$29),0,IF(AND($C7840&gt;=MAX(INDEX($C$1:$C$13701,MAX(1,ROW()-設定!$B$24)):INDEX($C$1:$C$13701,MAX(1,ROW()-1))),$C7840&gt;MAX(INDEX($C$1:$C$13701,MIN(13701,ROW()+1)):INDEX($C$1:$C$13701,MIN(13701,ROW()+設定!$B$24))),$C7840&gt;=設定!$B$32,$C7840&gt;=MAX(MIN(INDEX($C$1:$C$13701,MAX(1,ROW()-設定!$B$26)):INDEX($C$1:$C$13701,MAX(1,ROW()-1))),MIN(INDEX($C$1:$C$13701,MIN(13701,ROW()+1)):INDEX($C$1:$C$13701,MIN(13701,ROW()+設定!$B$26))))*10^(設定!$B$27/20)),1,0))</f>
        <v>0</v>
      </c>
      <c r="G7840" s="33" t="n">
        <f aca="false">$G7839+IF($F7840=1,1,0)</f>
        <v>4</v>
      </c>
      <c r="H7840" s="0" t="str">
        <f aca="false">IF($F7840=1,$G7840,"")</f>
        <v/>
      </c>
    </row>
    <row r="7841" customFormat="false" ht="15" hidden="false" customHeight="false" outlineLevel="0" collapsed="false">
      <c r="A7841" s="30" t="n">
        <v>1224.84375</v>
      </c>
      <c r="B7841" s="31" t="n">
        <v>9.4078</v>
      </c>
      <c r="C7841" s="32" t="n">
        <f aca="false">IF($A7841="","",IF(設定!$B$21="dB",10^($B7841/20),ABS($B7841)))</f>
        <v>2.95386062702275</v>
      </c>
      <c r="D7841" s="32" t="n">
        <f aca="false">IF($A7841="","",$A7841^2)</f>
        <v>1500242.21191406</v>
      </c>
      <c r="E7841" s="32" t="n">
        <f aca="false">IF($A7841="","",IF($C7841&lt;=0,"",1/$C7841^2))</f>
        <v>0.114609336947148</v>
      </c>
      <c r="F7841" s="33" t="n">
        <f aca="false">IF(OR(ROW()-設定!$B$30&lt;2,ROW()+設定!$B$30&gt;13701,N($A7841)&lt;=0,N(INDEX($A$2:$A$13701,MIN(13700,MAX(1,ROW()-1+設定!$B$30))))&lt;=0,$A7841&lt;設定!$B$28,$A7841&gt;設定!$B$29),0,IF(AND($C7841&gt;=MAX(INDEX($C$1:$C$13701,MAX(1,ROW()-設定!$B$24)):INDEX($C$1:$C$13701,MAX(1,ROW()-1))),$C7841&gt;MAX(INDEX($C$1:$C$13701,MIN(13701,ROW()+1)):INDEX($C$1:$C$13701,MIN(13701,ROW()+設定!$B$24))),$C7841&gt;=設定!$B$32,$C7841&gt;=MAX(MIN(INDEX($C$1:$C$13701,MAX(1,ROW()-設定!$B$26)):INDEX($C$1:$C$13701,MAX(1,ROW()-1))),MIN(INDEX($C$1:$C$13701,MIN(13701,ROW()+1)):INDEX($C$1:$C$13701,MIN(13701,ROW()+設定!$B$26))))*10^(設定!$B$27/20)),1,0))</f>
        <v>0</v>
      </c>
      <c r="G7841" s="33" t="n">
        <f aca="false">$G7840+IF($F7841=1,1,0)</f>
        <v>4</v>
      </c>
      <c r="H7841" s="0" t="str">
        <f aca="false">IF($F7841=1,$G7841,"")</f>
        <v/>
      </c>
    </row>
    <row r="7842" customFormat="false" ht="15" hidden="false" customHeight="false" outlineLevel="0" collapsed="false">
      <c r="A7842" s="30" t="n">
        <v>1225</v>
      </c>
      <c r="B7842" s="31" t="n">
        <v>9.3022</v>
      </c>
      <c r="C7842" s="32" t="n">
        <f aca="false">IF($A7842="","",IF(設定!$B$21="dB",10^($B7842/20),ABS($B7842)))</f>
        <v>2.91816604622463</v>
      </c>
      <c r="D7842" s="32" t="n">
        <f aca="false">IF($A7842="","",$A7842^2)</f>
        <v>1500625</v>
      </c>
      <c r="E7842" s="32" t="n">
        <f aca="false">IF($A7842="","",IF($C7842&lt;=0,"",1/$C7842^2))</f>
        <v>0.117430253930933</v>
      </c>
      <c r="F7842" s="33" t="n">
        <f aca="false">IF(OR(ROW()-設定!$B$30&lt;2,ROW()+設定!$B$30&gt;13701,N($A7842)&lt;=0,N(INDEX($A$2:$A$13701,MIN(13700,MAX(1,ROW()-1+設定!$B$30))))&lt;=0,$A7842&lt;設定!$B$28,$A7842&gt;設定!$B$29),0,IF(AND($C7842&gt;=MAX(INDEX($C$1:$C$13701,MAX(1,ROW()-設定!$B$24)):INDEX($C$1:$C$13701,MAX(1,ROW()-1))),$C7842&gt;MAX(INDEX($C$1:$C$13701,MIN(13701,ROW()+1)):INDEX($C$1:$C$13701,MIN(13701,ROW()+設定!$B$24))),$C7842&gt;=設定!$B$32,$C7842&gt;=MAX(MIN(INDEX($C$1:$C$13701,MAX(1,ROW()-設定!$B$26)):INDEX($C$1:$C$13701,MAX(1,ROW()-1))),MIN(INDEX($C$1:$C$13701,MIN(13701,ROW()+1)):INDEX($C$1:$C$13701,MIN(13701,ROW()+設定!$B$26))))*10^(設定!$B$27/20)),1,0))</f>
        <v>0</v>
      </c>
      <c r="G7842" s="33" t="n">
        <f aca="false">$G7841+IF($F7842=1,1,0)</f>
        <v>4</v>
      </c>
      <c r="H7842" s="0" t="str">
        <f aca="false">IF($F7842=1,$G7842,"")</f>
        <v/>
      </c>
    </row>
    <row r="7843" customFormat="false" ht="15" hidden="false" customHeight="false" outlineLevel="0" collapsed="false">
      <c r="A7843" s="30" t="n">
        <v>1225.15625</v>
      </c>
      <c r="B7843" s="31" t="n">
        <v>9.4771</v>
      </c>
      <c r="C7843" s="32" t="n">
        <f aca="false">IF($A7843="","",IF(設定!$B$21="dB",10^($B7843/20),ABS($B7843)))</f>
        <v>2.97752214373012</v>
      </c>
      <c r="D7843" s="32" t="n">
        <f aca="false">IF($A7843="","",$A7843^2)</f>
        <v>1501007.83691406</v>
      </c>
      <c r="E7843" s="32" t="n">
        <f aca="false">IF($A7843="","",IF($C7843&lt;=0,"",1/$C7843^2))</f>
        <v>0.112795039327153</v>
      </c>
      <c r="F7843" s="33" t="n">
        <f aca="false">IF(OR(ROW()-設定!$B$30&lt;2,ROW()+設定!$B$30&gt;13701,N($A7843)&lt;=0,N(INDEX($A$2:$A$13701,MIN(13700,MAX(1,ROW()-1+設定!$B$30))))&lt;=0,$A7843&lt;設定!$B$28,$A7843&gt;設定!$B$29),0,IF(AND($C7843&gt;=MAX(INDEX($C$1:$C$13701,MAX(1,ROW()-設定!$B$24)):INDEX($C$1:$C$13701,MAX(1,ROW()-1))),$C7843&gt;MAX(INDEX($C$1:$C$13701,MIN(13701,ROW()+1)):INDEX($C$1:$C$13701,MIN(13701,ROW()+設定!$B$24))),$C7843&gt;=設定!$B$32,$C7843&gt;=MAX(MIN(INDEX($C$1:$C$13701,MAX(1,ROW()-設定!$B$26)):INDEX($C$1:$C$13701,MAX(1,ROW()-1))),MIN(INDEX($C$1:$C$13701,MIN(13701,ROW()+1)):INDEX($C$1:$C$13701,MIN(13701,ROW()+設定!$B$26))))*10^(設定!$B$27/20)),1,0))</f>
        <v>0</v>
      </c>
      <c r="G7843" s="33" t="n">
        <f aca="false">$G7842+IF($F7843=1,1,0)</f>
        <v>4</v>
      </c>
      <c r="H7843" s="0" t="str">
        <f aca="false">IF($F7843=1,$G7843,"")</f>
        <v/>
      </c>
    </row>
    <row r="7844" customFormat="false" ht="15" hidden="false" customHeight="false" outlineLevel="0" collapsed="false">
      <c r="A7844" s="30" t="n">
        <v>1225.3125</v>
      </c>
      <c r="B7844" s="31" t="n">
        <v>9.5412</v>
      </c>
      <c r="C7844" s="32" t="n">
        <f aca="false">IF($A7844="","",IF(設定!$B$21="dB",10^($B7844/20),ABS($B7844)))</f>
        <v>2.99957689722569</v>
      </c>
      <c r="D7844" s="32" t="n">
        <f aca="false">IF($A7844="","",$A7844^2)</f>
        <v>1501390.72265625</v>
      </c>
      <c r="E7844" s="32" t="n">
        <f aca="false">IF($A7844="","",IF($C7844&lt;=0,"",1/$C7844^2))</f>
        <v>0.111142458688824</v>
      </c>
      <c r="F7844" s="33" t="n">
        <f aca="false">IF(OR(ROW()-設定!$B$30&lt;2,ROW()+設定!$B$30&gt;13701,N($A7844)&lt;=0,N(INDEX($A$2:$A$13701,MIN(13700,MAX(1,ROW()-1+設定!$B$30))))&lt;=0,$A7844&lt;設定!$B$28,$A7844&gt;設定!$B$29),0,IF(AND($C7844&gt;=MAX(INDEX($C$1:$C$13701,MAX(1,ROW()-設定!$B$24)):INDEX($C$1:$C$13701,MAX(1,ROW()-1))),$C7844&gt;MAX(INDEX($C$1:$C$13701,MIN(13701,ROW()+1)):INDEX($C$1:$C$13701,MIN(13701,ROW()+設定!$B$24))),$C7844&gt;=設定!$B$32,$C7844&gt;=MAX(MIN(INDEX($C$1:$C$13701,MAX(1,ROW()-設定!$B$26)):INDEX($C$1:$C$13701,MAX(1,ROW()-1))),MIN(INDEX($C$1:$C$13701,MIN(13701,ROW()+1)):INDEX($C$1:$C$13701,MIN(13701,ROW()+設定!$B$26))))*10^(設定!$B$27/20)),1,0))</f>
        <v>0</v>
      </c>
      <c r="G7844" s="33" t="n">
        <f aca="false">$G7843+IF($F7844=1,1,0)</f>
        <v>4</v>
      </c>
      <c r="H7844" s="0" t="str">
        <f aca="false">IF($F7844=1,$G7844,"")</f>
        <v/>
      </c>
    </row>
    <row r="7845" customFormat="false" ht="15" hidden="false" customHeight="false" outlineLevel="0" collapsed="false">
      <c r="A7845" s="30" t="n">
        <v>1225.46875</v>
      </c>
      <c r="B7845" s="31" t="n">
        <v>9.4578</v>
      </c>
      <c r="C7845" s="32" t="n">
        <f aca="false">IF($A7845="","",IF(設定!$B$21="dB",10^($B7845/20),ABS($B7845)))</f>
        <v>2.97091345052091</v>
      </c>
      <c r="D7845" s="32" t="n">
        <f aca="false">IF($A7845="","",$A7845^2)</f>
        <v>1501773.65722656</v>
      </c>
      <c r="E7845" s="32" t="n">
        <f aca="false">IF($A7845="","",IF($C7845&lt;=0,"",1/$C7845^2))</f>
        <v>0.113297414715683</v>
      </c>
      <c r="F7845" s="33" t="n">
        <f aca="false">IF(OR(ROW()-設定!$B$30&lt;2,ROW()+設定!$B$30&gt;13701,N($A7845)&lt;=0,N(INDEX($A$2:$A$13701,MIN(13700,MAX(1,ROW()-1+設定!$B$30))))&lt;=0,$A7845&lt;設定!$B$28,$A7845&gt;設定!$B$29),0,IF(AND($C7845&gt;=MAX(INDEX($C$1:$C$13701,MAX(1,ROW()-設定!$B$24)):INDEX($C$1:$C$13701,MAX(1,ROW()-1))),$C7845&gt;MAX(INDEX($C$1:$C$13701,MIN(13701,ROW()+1)):INDEX($C$1:$C$13701,MIN(13701,ROW()+設定!$B$24))),$C7845&gt;=設定!$B$32,$C7845&gt;=MAX(MIN(INDEX($C$1:$C$13701,MAX(1,ROW()-設定!$B$26)):INDEX($C$1:$C$13701,MAX(1,ROW()-1))),MIN(INDEX($C$1:$C$13701,MIN(13701,ROW()+1)):INDEX($C$1:$C$13701,MIN(13701,ROW()+設定!$B$26))))*10^(設定!$B$27/20)),1,0))</f>
        <v>0</v>
      </c>
      <c r="G7845" s="33" t="n">
        <f aca="false">$G7844+IF($F7845=1,1,0)</f>
        <v>4</v>
      </c>
      <c r="H7845" s="0" t="str">
        <f aca="false">IF($F7845=1,$G7845,"")</f>
        <v/>
      </c>
    </row>
    <row r="7846" customFormat="false" ht="15" hidden="false" customHeight="false" outlineLevel="0" collapsed="false">
      <c r="A7846" s="30" t="n">
        <v>1225.625</v>
      </c>
      <c r="B7846" s="31" t="n">
        <v>9.215</v>
      </c>
      <c r="C7846" s="32" t="n">
        <f aca="false">IF($A7846="","",IF(設定!$B$21="dB",10^($B7846/20),ABS($B7846)))</f>
        <v>2.88901635211247</v>
      </c>
      <c r="D7846" s="32" t="n">
        <f aca="false">IF($A7846="","",$A7846^2)</f>
        <v>1502156.640625</v>
      </c>
      <c r="E7846" s="32" t="n">
        <f aca="false">IF($A7846="","",IF($C7846&lt;=0,"",1/$C7846^2))</f>
        <v>0.119811912319003</v>
      </c>
      <c r="F7846" s="33" t="n">
        <f aca="false">IF(OR(ROW()-設定!$B$30&lt;2,ROW()+設定!$B$30&gt;13701,N($A7846)&lt;=0,N(INDEX($A$2:$A$13701,MIN(13700,MAX(1,ROW()-1+設定!$B$30))))&lt;=0,$A7846&lt;設定!$B$28,$A7846&gt;設定!$B$29),0,IF(AND($C7846&gt;=MAX(INDEX($C$1:$C$13701,MAX(1,ROW()-設定!$B$24)):INDEX($C$1:$C$13701,MAX(1,ROW()-1))),$C7846&gt;MAX(INDEX($C$1:$C$13701,MIN(13701,ROW()+1)):INDEX($C$1:$C$13701,MIN(13701,ROW()+設定!$B$24))),$C7846&gt;=設定!$B$32,$C7846&gt;=MAX(MIN(INDEX($C$1:$C$13701,MAX(1,ROW()-設定!$B$26)):INDEX($C$1:$C$13701,MAX(1,ROW()-1))),MIN(INDEX($C$1:$C$13701,MIN(13701,ROW()+1)):INDEX($C$1:$C$13701,MIN(13701,ROW()+設定!$B$26))))*10^(設定!$B$27/20)),1,0))</f>
        <v>0</v>
      </c>
      <c r="G7846" s="33" t="n">
        <f aca="false">$G7845+IF($F7846=1,1,0)</f>
        <v>4</v>
      </c>
      <c r="H7846" s="0" t="str">
        <f aca="false">IF($F7846=1,$G7846,"")</f>
        <v/>
      </c>
    </row>
    <row r="7847" customFormat="false" ht="15" hidden="false" customHeight="false" outlineLevel="0" collapsed="false">
      <c r="A7847" s="30" t="n">
        <v>1225.78125</v>
      </c>
      <c r="B7847" s="31" t="n">
        <v>9.4071</v>
      </c>
      <c r="C7847" s="32" t="n">
        <f aca="false">IF($A7847="","",IF(設定!$B$21="dB",10^($B7847/20),ABS($B7847)))</f>
        <v>2.95362258357427</v>
      </c>
      <c r="D7847" s="32" t="n">
        <f aca="false">IF($A7847="","",$A7847^2)</f>
        <v>1502539.67285156</v>
      </c>
      <c r="E7847" s="32" t="n">
        <f aca="false">IF($A7847="","",IF($C7847&lt;=0,"",1/$C7847^2))</f>
        <v>0.114627811278517</v>
      </c>
      <c r="F7847" s="33" t="n">
        <f aca="false">IF(OR(ROW()-設定!$B$30&lt;2,ROW()+設定!$B$30&gt;13701,N($A7847)&lt;=0,N(INDEX($A$2:$A$13701,MIN(13700,MAX(1,ROW()-1+設定!$B$30))))&lt;=0,$A7847&lt;設定!$B$28,$A7847&gt;設定!$B$29),0,IF(AND($C7847&gt;=MAX(INDEX($C$1:$C$13701,MAX(1,ROW()-設定!$B$24)):INDEX($C$1:$C$13701,MAX(1,ROW()-1))),$C7847&gt;MAX(INDEX($C$1:$C$13701,MIN(13701,ROW()+1)):INDEX($C$1:$C$13701,MIN(13701,ROW()+設定!$B$24))),$C7847&gt;=設定!$B$32,$C7847&gt;=MAX(MIN(INDEX($C$1:$C$13701,MAX(1,ROW()-設定!$B$26)):INDEX($C$1:$C$13701,MAX(1,ROW()-1))),MIN(INDEX($C$1:$C$13701,MIN(13701,ROW()+1)):INDEX($C$1:$C$13701,MIN(13701,ROW()+設定!$B$26))))*10^(設定!$B$27/20)),1,0))</f>
        <v>0</v>
      </c>
      <c r="G7847" s="33" t="n">
        <f aca="false">$G7846+IF($F7847=1,1,0)</f>
        <v>4</v>
      </c>
      <c r="H7847" s="0" t="str">
        <f aca="false">IF($F7847=1,$G7847,"")</f>
        <v/>
      </c>
    </row>
    <row r="7848" customFormat="false" ht="15" hidden="false" customHeight="false" outlineLevel="0" collapsed="false">
      <c r="A7848" s="30" t="n">
        <v>1225.9375</v>
      </c>
      <c r="B7848" s="31" t="n">
        <v>9.3621</v>
      </c>
      <c r="C7848" s="32" t="n">
        <f aca="false">IF($A7848="","",IF(設定!$B$21="dB",10^($B7848/20),ABS($B7848)))</f>
        <v>2.93835997759748</v>
      </c>
      <c r="D7848" s="32" t="n">
        <f aca="false">IF($A7848="","",$A7848^2)</f>
        <v>1502922.75390625</v>
      </c>
      <c r="E7848" s="32" t="n">
        <f aca="false">IF($A7848="","",IF($C7848&lt;=0,"",1/$C7848^2))</f>
        <v>0.115821717307437</v>
      </c>
      <c r="F7848" s="33" t="n">
        <f aca="false">IF(OR(ROW()-設定!$B$30&lt;2,ROW()+設定!$B$30&gt;13701,N($A7848)&lt;=0,N(INDEX($A$2:$A$13701,MIN(13700,MAX(1,ROW()-1+設定!$B$30))))&lt;=0,$A7848&lt;設定!$B$28,$A7848&gt;設定!$B$29),0,IF(AND($C7848&gt;=MAX(INDEX($C$1:$C$13701,MAX(1,ROW()-設定!$B$24)):INDEX($C$1:$C$13701,MAX(1,ROW()-1))),$C7848&gt;MAX(INDEX($C$1:$C$13701,MIN(13701,ROW()+1)):INDEX($C$1:$C$13701,MIN(13701,ROW()+設定!$B$24))),$C7848&gt;=設定!$B$32,$C7848&gt;=MAX(MIN(INDEX($C$1:$C$13701,MAX(1,ROW()-設定!$B$26)):INDEX($C$1:$C$13701,MAX(1,ROW()-1))),MIN(INDEX($C$1:$C$13701,MIN(13701,ROW()+1)):INDEX($C$1:$C$13701,MIN(13701,ROW()+設定!$B$26))))*10^(設定!$B$27/20)),1,0))</f>
        <v>0</v>
      </c>
      <c r="G7848" s="33" t="n">
        <f aca="false">$G7847+IF($F7848=1,1,0)</f>
        <v>4</v>
      </c>
      <c r="H7848" s="0" t="str">
        <f aca="false">IF($F7848=1,$G7848,"")</f>
        <v/>
      </c>
    </row>
    <row r="7849" customFormat="false" ht="15" hidden="false" customHeight="false" outlineLevel="0" collapsed="false">
      <c r="A7849" s="30" t="n">
        <v>1226.09375</v>
      </c>
      <c r="B7849" s="31" t="n">
        <v>9.2194</v>
      </c>
      <c r="C7849" s="32" t="n">
        <f aca="false">IF($A7849="","",IF(設定!$B$21="dB",10^($B7849/20),ABS($B7849)))</f>
        <v>2.89048020816988</v>
      </c>
      <c r="D7849" s="32" t="n">
        <f aca="false">IF($A7849="","",$A7849^2)</f>
        <v>1503305.88378906</v>
      </c>
      <c r="E7849" s="32" t="n">
        <f aca="false">IF($A7849="","",IF($C7849&lt;=0,"",1/$C7849^2))</f>
        <v>0.119690587854322</v>
      </c>
      <c r="F7849" s="33" t="n">
        <f aca="false">IF(OR(ROW()-設定!$B$30&lt;2,ROW()+設定!$B$30&gt;13701,N($A7849)&lt;=0,N(INDEX($A$2:$A$13701,MIN(13700,MAX(1,ROW()-1+設定!$B$30))))&lt;=0,$A7849&lt;設定!$B$28,$A7849&gt;設定!$B$29),0,IF(AND($C7849&gt;=MAX(INDEX($C$1:$C$13701,MAX(1,ROW()-設定!$B$24)):INDEX($C$1:$C$13701,MAX(1,ROW()-1))),$C7849&gt;MAX(INDEX($C$1:$C$13701,MIN(13701,ROW()+1)):INDEX($C$1:$C$13701,MIN(13701,ROW()+設定!$B$24))),$C7849&gt;=設定!$B$32,$C7849&gt;=MAX(MIN(INDEX($C$1:$C$13701,MAX(1,ROW()-設定!$B$26)):INDEX($C$1:$C$13701,MAX(1,ROW()-1))),MIN(INDEX($C$1:$C$13701,MIN(13701,ROW()+1)):INDEX($C$1:$C$13701,MIN(13701,ROW()+設定!$B$26))))*10^(設定!$B$27/20)),1,0))</f>
        <v>0</v>
      </c>
      <c r="G7849" s="33" t="n">
        <f aca="false">$G7848+IF($F7849=1,1,0)</f>
        <v>4</v>
      </c>
      <c r="H7849" s="0" t="str">
        <f aca="false">IF($F7849=1,$G7849,"")</f>
        <v/>
      </c>
    </row>
    <row r="7850" customFormat="false" ht="15" hidden="false" customHeight="false" outlineLevel="0" collapsed="false">
      <c r="A7850" s="30" t="n">
        <v>1226.25</v>
      </c>
      <c r="B7850" s="31" t="n">
        <v>8.9788</v>
      </c>
      <c r="C7850" s="32" t="n">
        <f aca="false">IF($A7850="","",IF(設定!$B$21="dB",10^($B7850/20),ABS($B7850)))</f>
        <v>2.81151237877674</v>
      </c>
      <c r="D7850" s="32" t="n">
        <f aca="false">IF($A7850="","",$A7850^2)</f>
        <v>1503689.0625</v>
      </c>
      <c r="E7850" s="32" t="n">
        <f aca="false">IF($A7850="","",IF($C7850&lt;=0,"",1/$C7850^2))</f>
        <v>0.126508585532245</v>
      </c>
      <c r="F7850" s="33" t="n">
        <f aca="false">IF(OR(ROW()-設定!$B$30&lt;2,ROW()+設定!$B$30&gt;13701,N($A7850)&lt;=0,N(INDEX($A$2:$A$13701,MIN(13700,MAX(1,ROW()-1+設定!$B$30))))&lt;=0,$A7850&lt;設定!$B$28,$A7850&gt;設定!$B$29),0,IF(AND($C7850&gt;=MAX(INDEX($C$1:$C$13701,MAX(1,ROW()-設定!$B$24)):INDEX($C$1:$C$13701,MAX(1,ROW()-1))),$C7850&gt;MAX(INDEX($C$1:$C$13701,MIN(13701,ROW()+1)):INDEX($C$1:$C$13701,MIN(13701,ROW()+設定!$B$24))),$C7850&gt;=設定!$B$32,$C7850&gt;=MAX(MIN(INDEX($C$1:$C$13701,MAX(1,ROW()-設定!$B$26)):INDEX($C$1:$C$13701,MAX(1,ROW()-1))),MIN(INDEX($C$1:$C$13701,MIN(13701,ROW()+1)):INDEX($C$1:$C$13701,MIN(13701,ROW()+設定!$B$26))))*10^(設定!$B$27/20)),1,0))</f>
        <v>0</v>
      </c>
      <c r="G7850" s="33" t="n">
        <f aca="false">$G7849+IF($F7850=1,1,0)</f>
        <v>4</v>
      </c>
      <c r="H7850" s="0" t="str">
        <f aca="false">IF($F7850=1,$G7850,"")</f>
        <v/>
      </c>
    </row>
    <row r="7851" customFormat="false" ht="15" hidden="false" customHeight="false" outlineLevel="0" collapsed="false">
      <c r="A7851" s="30" t="n">
        <v>1226.40625</v>
      </c>
      <c r="B7851" s="31" t="n">
        <v>9.3167</v>
      </c>
      <c r="C7851" s="32" t="n">
        <f aca="false">IF($A7851="","",IF(設定!$B$21="dB",10^($B7851/20),ABS($B7851)))</f>
        <v>2.92304162576244</v>
      </c>
      <c r="D7851" s="32" t="n">
        <f aca="false">IF($A7851="","",$A7851^2)</f>
        <v>1504072.29003906</v>
      </c>
      <c r="E7851" s="32" t="n">
        <f aca="false">IF($A7851="","",IF($C7851&lt;=0,"",1/$C7851^2))</f>
        <v>0.117038837644138</v>
      </c>
      <c r="F7851" s="33" t="n">
        <f aca="false">IF(OR(ROW()-設定!$B$30&lt;2,ROW()+設定!$B$30&gt;13701,N($A7851)&lt;=0,N(INDEX($A$2:$A$13701,MIN(13700,MAX(1,ROW()-1+設定!$B$30))))&lt;=0,$A7851&lt;設定!$B$28,$A7851&gt;設定!$B$29),0,IF(AND($C7851&gt;=MAX(INDEX($C$1:$C$13701,MAX(1,ROW()-設定!$B$24)):INDEX($C$1:$C$13701,MAX(1,ROW()-1))),$C7851&gt;MAX(INDEX($C$1:$C$13701,MIN(13701,ROW()+1)):INDEX($C$1:$C$13701,MIN(13701,ROW()+設定!$B$24))),$C7851&gt;=設定!$B$32,$C7851&gt;=MAX(MIN(INDEX($C$1:$C$13701,MAX(1,ROW()-設定!$B$26)):INDEX($C$1:$C$13701,MAX(1,ROW()-1))),MIN(INDEX($C$1:$C$13701,MIN(13701,ROW()+1)):INDEX($C$1:$C$13701,MIN(13701,ROW()+設定!$B$26))))*10^(設定!$B$27/20)),1,0))</f>
        <v>0</v>
      </c>
      <c r="G7851" s="33" t="n">
        <f aca="false">$G7850+IF($F7851=1,1,0)</f>
        <v>4</v>
      </c>
      <c r="H7851" s="0" t="str">
        <f aca="false">IF($F7851=1,$G7851,"")</f>
        <v/>
      </c>
    </row>
    <row r="7852" customFormat="false" ht="15" hidden="false" customHeight="false" outlineLevel="0" collapsed="false">
      <c r="A7852" s="30" t="n">
        <v>1226.5625</v>
      </c>
      <c r="B7852" s="31" t="n">
        <v>9.2778</v>
      </c>
      <c r="C7852" s="32" t="n">
        <f aca="false">IF($A7852="","",IF(設定!$B$21="dB",10^($B7852/20),ABS($B7852)))</f>
        <v>2.90997997230123</v>
      </c>
      <c r="D7852" s="32" t="n">
        <f aca="false">IF($A7852="","",$A7852^2)</f>
        <v>1504455.56640625</v>
      </c>
      <c r="E7852" s="32" t="n">
        <f aca="false">IF($A7852="","",IF($C7852&lt;=0,"",1/$C7852^2))</f>
        <v>0.118091870063358</v>
      </c>
      <c r="F7852" s="33" t="n">
        <f aca="false">IF(OR(ROW()-設定!$B$30&lt;2,ROW()+設定!$B$30&gt;13701,N($A7852)&lt;=0,N(INDEX($A$2:$A$13701,MIN(13700,MAX(1,ROW()-1+設定!$B$30))))&lt;=0,$A7852&lt;設定!$B$28,$A7852&gt;設定!$B$29),0,IF(AND($C7852&gt;=MAX(INDEX($C$1:$C$13701,MAX(1,ROW()-設定!$B$24)):INDEX($C$1:$C$13701,MAX(1,ROW()-1))),$C7852&gt;MAX(INDEX($C$1:$C$13701,MIN(13701,ROW()+1)):INDEX($C$1:$C$13701,MIN(13701,ROW()+設定!$B$24))),$C7852&gt;=設定!$B$32,$C7852&gt;=MAX(MIN(INDEX($C$1:$C$13701,MAX(1,ROW()-設定!$B$26)):INDEX($C$1:$C$13701,MAX(1,ROW()-1))),MIN(INDEX($C$1:$C$13701,MIN(13701,ROW()+1)):INDEX($C$1:$C$13701,MIN(13701,ROW()+設定!$B$26))))*10^(設定!$B$27/20)),1,0))</f>
        <v>0</v>
      </c>
      <c r="G7852" s="33" t="n">
        <f aca="false">$G7851+IF($F7852=1,1,0)</f>
        <v>4</v>
      </c>
      <c r="H7852" s="0" t="str">
        <f aca="false">IF($F7852=1,$G7852,"")</f>
        <v/>
      </c>
    </row>
    <row r="7853" customFormat="false" ht="15" hidden="false" customHeight="false" outlineLevel="0" collapsed="false">
      <c r="A7853" s="30" t="n">
        <v>1226.71875</v>
      </c>
      <c r="B7853" s="31" t="n">
        <v>9.2114</v>
      </c>
      <c r="C7853" s="32" t="n">
        <f aca="false">IF($A7853="","",IF(設定!$B$21="dB",10^($B7853/20),ABS($B7853)))</f>
        <v>2.88781920314053</v>
      </c>
      <c r="D7853" s="32" t="n">
        <f aca="false">IF($A7853="","",$A7853^2)</f>
        <v>1504838.89160156</v>
      </c>
      <c r="E7853" s="32" t="n">
        <f aca="false">IF($A7853="","",IF($C7853&lt;=0,"",1/$C7853^2))</f>
        <v>0.119911269257696</v>
      </c>
      <c r="F7853" s="33" t="n">
        <f aca="false">IF(OR(ROW()-設定!$B$30&lt;2,ROW()+設定!$B$30&gt;13701,N($A7853)&lt;=0,N(INDEX($A$2:$A$13701,MIN(13700,MAX(1,ROW()-1+設定!$B$30))))&lt;=0,$A7853&lt;設定!$B$28,$A7853&gt;設定!$B$29),0,IF(AND($C7853&gt;=MAX(INDEX($C$1:$C$13701,MAX(1,ROW()-設定!$B$24)):INDEX($C$1:$C$13701,MAX(1,ROW()-1))),$C7853&gt;MAX(INDEX($C$1:$C$13701,MIN(13701,ROW()+1)):INDEX($C$1:$C$13701,MIN(13701,ROW()+設定!$B$24))),$C7853&gt;=設定!$B$32,$C7853&gt;=MAX(MIN(INDEX($C$1:$C$13701,MAX(1,ROW()-設定!$B$26)):INDEX($C$1:$C$13701,MAX(1,ROW()-1))),MIN(INDEX($C$1:$C$13701,MIN(13701,ROW()+1)):INDEX($C$1:$C$13701,MIN(13701,ROW()+設定!$B$26))))*10^(設定!$B$27/20)),1,0))</f>
        <v>0</v>
      </c>
      <c r="G7853" s="33" t="n">
        <f aca="false">$G7852+IF($F7853=1,1,0)</f>
        <v>4</v>
      </c>
      <c r="H7853" s="0" t="str">
        <f aca="false">IF($F7853=1,$G7853,"")</f>
        <v/>
      </c>
    </row>
    <row r="7854" customFormat="false" ht="15" hidden="false" customHeight="false" outlineLevel="0" collapsed="false">
      <c r="A7854" s="30" t="n">
        <v>1226.875</v>
      </c>
      <c r="B7854" s="31" t="n">
        <v>8.9526</v>
      </c>
      <c r="C7854" s="32" t="n">
        <f aca="false">IF($A7854="","",IF(設定!$B$21="dB",10^($B7854/20),ABS($B7854)))</f>
        <v>2.80304454841695</v>
      </c>
      <c r="D7854" s="32" t="n">
        <f aca="false">IF($A7854="","",$A7854^2)</f>
        <v>1505222.265625</v>
      </c>
      <c r="E7854" s="32" t="n">
        <f aca="false">IF($A7854="","",IF($C7854&lt;=0,"",1/$C7854^2))</f>
        <v>0.127274089839351</v>
      </c>
      <c r="F7854" s="33" t="n">
        <f aca="false">IF(OR(ROW()-設定!$B$30&lt;2,ROW()+設定!$B$30&gt;13701,N($A7854)&lt;=0,N(INDEX($A$2:$A$13701,MIN(13700,MAX(1,ROW()-1+設定!$B$30))))&lt;=0,$A7854&lt;設定!$B$28,$A7854&gt;設定!$B$29),0,IF(AND($C7854&gt;=MAX(INDEX($C$1:$C$13701,MAX(1,ROW()-設定!$B$24)):INDEX($C$1:$C$13701,MAX(1,ROW()-1))),$C7854&gt;MAX(INDEX($C$1:$C$13701,MIN(13701,ROW()+1)):INDEX($C$1:$C$13701,MIN(13701,ROW()+設定!$B$24))),$C7854&gt;=設定!$B$32,$C7854&gt;=MAX(MIN(INDEX($C$1:$C$13701,MAX(1,ROW()-設定!$B$26)):INDEX($C$1:$C$13701,MAX(1,ROW()-1))),MIN(INDEX($C$1:$C$13701,MIN(13701,ROW()+1)):INDEX($C$1:$C$13701,MIN(13701,ROW()+設定!$B$26))))*10^(設定!$B$27/20)),1,0))</f>
        <v>0</v>
      </c>
      <c r="G7854" s="33" t="n">
        <f aca="false">$G7853+IF($F7854=1,1,0)</f>
        <v>4</v>
      </c>
      <c r="H7854" s="0" t="str">
        <f aca="false">IF($F7854=1,$G7854,"")</f>
        <v/>
      </c>
    </row>
    <row r="7855" customFormat="false" ht="15" hidden="false" customHeight="false" outlineLevel="0" collapsed="false">
      <c r="A7855" s="30" t="n">
        <v>1227.03125</v>
      </c>
      <c r="B7855" s="31" t="n">
        <v>8.9511</v>
      </c>
      <c r="C7855" s="32" t="n">
        <f aca="false">IF($A7855="","",IF(設定!$B$21="dB",10^($B7855/20),ABS($B7855)))</f>
        <v>2.80256052156798</v>
      </c>
      <c r="D7855" s="32" t="n">
        <f aca="false">IF($A7855="","",$A7855^2)</f>
        <v>1505605.68847656</v>
      </c>
      <c r="E7855" s="32" t="n">
        <f aca="false">IF($A7855="","",IF($C7855&lt;=0,"",1/$C7855^2))</f>
        <v>0.127318056344959</v>
      </c>
      <c r="F7855" s="33" t="n">
        <f aca="false">IF(OR(ROW()-設定!$B$30&lt;2,ROW()+設定!$B$30&gt;13701,N($A7855)&lt;=0,N(INDEX($A$2:$A$13701,MIN(13700,MAX(1,ROW()-1+設定!$B$30))))&lt;=0,$A7855&lt;設定!$B$28,$A7855&gt;設定!$B$29),0,IF(AND($C7855&gt;=MAX(INDEX($C$1:$C$13701,MAX(1,ROW()-設定!$B$24)):INDEX($C$1:$C$13701,MAX(1,ROW()-1))),$C7855&gt;MAX(INDEX($C$1:$C$13701,MIN(13701,ROW()+1)):INDEX($C$1:$C$13701,MIN(13701,ROW()+設定!$B$24))),$C7855&gt;=設定!$B$32,$C7855&gt;=MAX(MIN(INDEX($C$1:$C$13701,MAX(1,ROW()-設定!$B$26)):INDEX($C$1:$C$13701,MAX(1,ROW()-1))),MIN(INDEX($C$1:$C$13701,MIN(13701,ROW()+1)):INDEX($C$1:$C$13701,MIN(13701,ROW()+設定!$B$26))))*10^(設定!$B$27/20)),1,0))</f>
        <v>0</v>
      </c>
      <c r="G7855" s="33" t="n">
        <f aca="false">$G7854+IF($F7855=1,1,0)</f>
        <v>4</v>
      </c>
      <c r="H7855" s="0" t="str">
        <f aca="false">IF($F7855=1,$G7855,"")</f>
        <v/>
      </c>
    </row>
    <row r="7856" customFormat="false" ht="15" hidden="false" customHeight="false" outlineLevel="0" collapsed="false">
      <c r="A7856" s="30" t="n">
        <v>1227.1875</v>
      </c>
      <c r="B7856" s="31" t="n">
        <v>9.1841</v>
      </c>
      <c r="C7856" s="32" t="n">
        <f aca="false">IF($A7856="","",IF(設定!$B$21="dB",10^($B7856/20),ABS($B7856)))</f>
        <v>2.8787569535587</v>
      </c>
      <c r="D7856" s="32" t="n">
        <f aca="false">IF($A7856="","",$A7856^2)</f>
        <v>1505989.16015625</v>
      </c>
      <c r="E7856" s="32" t="n">
        <f aca="false">IF($A7856="","",IF($C7856&lt;=0,"",1/$C7856^2))</f>
        <v>0.120667412457488</v>
      </c>
      <c r="F7856" s="33" t="n">
        <f aca="false">IF(OR(ROW()-設定!$B$30&lt;2,ROW()+設定!$B$30&gt;13701,N($A7856)&lt;=0,N(INDEX($A$2:$A$13701,MIN(13700,MAX(1,ROW()-1+設定!$B$30))))&lt;=0,$A7856&lt;設定!$B$28,$A7856&gt;設定!$B$29),0,IF(AND($C7856&gt;=MAX(INDEX($C$1:$C$13701,MAX(1,ROW()-設定!$B$24)):INDEX($C$1:$C$13701,MAX(1,ROW()-1))),$C7856&gt;MAX(INDEX($C$1:$C$13701,MIN(13701,ROW()+1)):INDEX($C$1:$C$13701,MIN(13701,ROW()+設定!$B$24))),$C7856&gt;=設定!$B$32,$C7856&gt;=MAX(MIN(INDEX($C$1:$C$13701,MAX(1,ROW()-設定!$B$26)):INDEX($C$1:$C$13701,MAX(1,ROW()-1))),MIN(INDEX($C$1:$C$13701,MIN(13701,ROW()+1)):INDEX($C$1:$C$13701,MIN(13701,ROW()+設定!$B$26))))*10^(設定!$B$27/20)),1,0))</f>
        <v>0</v>
      </c>
      <c r="G7856" s="33" t="n">
        <f aca="false">$G7855+IF($F7856=1,1,0)</f>
        <v>4</v>
      </c>
      <c r="H7856" s="0" t="str">
        <f aca="false">IF($F7856=1,$G7856,"")</f>
        <v/>
      </c>
    </row>
    <row r="7857" customFormat="false" ht="15" hidden="false" customHeight="false" outlineLevel="0" collapsed="false">
      <c r="A7857" s="30" t="n">
        <v>1227.34375</v>
      </c>
      <c r="B7857" s="31" t="n">
        <v>9.1358</v>
      </c>
      <c r="C7857" s="32" t="n">
        <f aca="false">IF($A7857="","",IF(設定!$B$21="dB",10^($B7857/20),ABS($B7857)))</f>
        <v>2.86279335186024</v>
      </c>
      <c r="D7857" s="32" t="n">
        <f aca="false">IF($A7857="","",$A7857^2)</f>
        <v>1506372.68066406</v>
      </c>
      <c r="E7857" s="32" t="n">
        <f aca="false">IF($A7857="","",IF($C7857&lt;=0,"",1/$C7857^2))</f>
        <v>0.12201690365988</v>
      </c>
      <c r="F7857" s="33" t="n">
        <f aca="false">IF(OR(ROW()-設定!$B$30&lt;2,ROW()+設定!$B$30&gt;13701,N($A7857)&lt;=0,N(INDEX($A$2:$A$13701,MIN(13700,MAX(1,ROW()-1+設定!$B$30))))&lt;=0,$A7857&lt;設定!$B$28,$A7857&gt;設定!$B$29),0,IF(AND($C7857&gt;=MAX(INDEX($C$1:$C$13701,MAX(1,ROW()-設定!$B$24)):INDEX($C$1:$C$13701,MAX(1,ROW()-1))),$C7857&gt;MAX(INDEX($C$1:$C$13701,MIN(13701,ROW()+1)):INDEX($C$1:$C$13701,MIN(13701,ROW()+設定!$B$24))),$C7857&gt;=設定!$B$32,$C7857&gt;=MAX(MIN(INDEX($C$1:$C$13701,MAX(1,ROW()-設定!$B$26)):INDEX($C$1:$C$13701,MAX(1,ROW()-1))),MIN(INDEX($C$1:$C$13701,MIN(13701,ROW()+1)):INDEX($C$1:$C$13701,MIN(13701,ROW()+設定!$B$26))))*10^(設定!$B$27/20)),1,0))</f>
        <v>0</v>
      </c>
      <c r="G7857" s="33" t="n">
        <f aca="false">$G7856+IF($F7857=1,1,0)</f>
        <v>4</v>
      </c>
      <c r="H7857" s="0" t="str">
        <f aca="false">IF($F7857=1,$G7857,"")</f>
        <v/>
      </c>
    </row>
    <row r="7858" customFormat="false" ht="15" hidden="false" customHeight="false" outlineLevel="0" collapsed="false">
      <c r="A7858" s="30" t="n">
        <v>1227.5</v>
      </c>
      <c r="B7858" s="31" t="n">
        <v>9.0774</v>
      </c>
      <c r="C7858" s="32" t="n">
        <f aca="false">IF($A7858="","",IF(設定!$B$21="dB",10^($B7858/20),ABS($B7858)))</f>
        <v>2.84360978508335</v>
      </c>
      <c r="D7858" s="32" t="n">
        <f aca="false">IF($A7858="","",$A7858^2)</f>
        <v>1506756.25</v>
      </c>
      <c r="E7858" s="32" t="n">
        <f aca="false">IF($A7858="","",IF($C7858&lt;=0,"",1/$C7858^2))</f>
        <v>0.123668758225099</v>
      </c>
      <c r="F7858" s="33" t="n">
        <f aca="false">IF(OR(ROW()-設定!$B$30&lt;2,ROW()+設定!$B$30&gt;13701,N($A7858)&lt;=0,N(INDEX($A$2:$A$13701,MIN(13700,MAX(1,ROW()-1+設定!$B$30))))&lt;=0,$A7858&lt;設定!$B$28,$A7858&gt;設定!$B$29),0,IF(AND($C7858&gt;=MAX(INDEX($C$1:$C$13701,MAX(1,ROW()-設定!$B$24)):INDEX($C$1:$C$13701,MAX(1,ROW()-1))),$C7858&gt;MAX(INDEX($C$1:$C$13701,MIN(13701,ROW()+1)):INDEX($C$1:$C$13701,MIN(13701,ROW()+設定!$B$24))),$C7858&gt;=設定!$B$32,$C7858&gt;=MAX(MIN(INDEX($C$1:$C$13701,MAX(1,ROW()-設定!$B$26)):INDEX($C$1:$C$13701,MAX(1,ROW()-1))),MIN(INDEX($C$1:$C$13701,MIN(13701,ROW()+1)):INDEX($C$1:$C$13701,MIN(13701,ROW()+設定!$B$26))))*10^(設定!$B$27/20)),1,0))</f>
        <v>0</v>
      </c>
      <c r="G7858" s="33" t="n">
        <f aca="false">$G7857+IF($F7858=1,1,0)</f>
        <v>4</v>
      </c>
      <c r="H7858" s="0" t="str">
        <f aca="false">IF($F7858=1,$G7858,"")</f>
        <v/>
      </c>
    </row>
    <row r="7859" customFormat="false" ht="15" hidden="false" customHeight="false" outlineLevel="0" collapsed="false">
      <c r="A7859" s="30" t="n">
        <v>1227.65625</v>
      </c>
      <c r="B7859" s="31" t="n">
        <v>8.9748</v>
      </c>
      <c r="C7859" s="32" t="n">
        <f aca="false">IF($A7859="","",IF(設定!$B$21="dB",10^($B7859/20),ABS($B7859)))</f>
        <v>2.8102179275596</v>
      </c>
      <c r="D7859" s="32" t="n">
        <f aca="false">IF($A7859="","",$A7859^2)</f>
        <v>1507139.86816406</v>
      </c>
      <c r="E7859" s="32" t="n">
        <f aca="false">IF($A7859="","",IF($C7859&lt;=0,"",1/$C7859^2))</f>
        <v>0.126625157920846</v>
      </c>
      <c r="F7859" s="33" t="n">
        <f aca="false">IF(OR(ROW()-設定!$B$30&lt;2,ROW()+設定!$B$30&gt;13701,N($A7859)&lt;=0,N(INDEX($A$2:$A$13701,MIN(13700,MAX(1,ROW()-1+設定!$B$30))))&lt;=0,$A7859&lt;設定!$B$28,$A7859&gt;設定!$B$29),0,IF(AND($C7859&gt;=MAX(INDEX($C$1:$C$13701,MAX(1,ROW()-設定!$B$24)):INDEX($C$1:$C$13701,MAX(1,ROW()-1))),$C7859&gt;MAX(INDEX($C$1:$C$13701,MIN(13701,ROW()+1)):INDEX($C$1:$C$13701,MIN(13701,ROW()+設定!$B$24))),$C7859&gt;=設定!$B$32,$C7859&gt;=MAX(MIN(INDEX($C$1:$C$13701,MAX(1,ROW()-設定!$B$26)):INDEX($C$1:$C$13701,MAX(1,ROW()-1))),MIN(INDEX($C$1:$C$13701,MIN(13701,ROW()+1)):INDEX($C$1:$C$13701,MIN(13701,ROW()+設定!$B$26))))*10^(設定!$B$27/20)),1,0))</f>
        <v>0</v>
      </c>
      <c r="G7859" s="33" t="n">
        <f aca="false">$G7858+IF($F7859=1,1,0)</f>
        <v>4</v>
      </c>
      <c r="H7859" s="0" t="str">
        <f aca="false">IF($F7859=1,$G7859,"")</f>
        <v/>
      </c>
    </row>
    <row r="7860" customFormat="false" ht="15" hidden="false" customHeight="false" outlineLevel="0" collapsed="false">
      <c r="A7860" s="30" t="n">
        <v>1227.8125</v>
      </c>
      <c r="B7860" s="31" t="n">
        <v>9.0145</v>
      </c>
      <c r="C7860" s="32" t="n">
        <f aca="false">IF($A7860="","",IF(設定!$B$21="dB",10^($B7860/20),ABS($B7860)))</f>
        <v>2.82309179632961</v>
      </c>
      <c r="D7860" s="32" t="n">
        <f aca="false">IF($A7860="","",$A7860^2)</f>
        <v>1507523.53515625</v>
      </c>
      <c r="E7860" s="32" t="n">
        <f aca="false">IF($A7860="","",IF($C7860&lt;=0,"",1/$C7860^2))</f>
        <v>0.125472918557868</v>
      </c>
      <c r="F7860" s="33" t="n">
        <f aca="false">IF(OR(ROW()-設定!$B$30&lt;2,ROW()+設定!$B$30&gt;13701,N($A7860)&lt;=0,N(INDEX($A$2:$A$13701,MIN(13700,MAX(1,ROW()-1+設定!$B$30))))&lt;=0,$A7860&lt;設定!$B$28,$A7860&gt;設定!$B$29),0,IF(AND($C7860&gt;=MAX(INDEX($C$1:$C$13701,MAX(1,ROW()-設定!$B$24)):INDEX($C$1:$C$13701,MAX(1,ROW()-1))),$C7860&gt;MAX(INDEX($C$1:$C$13701,MIN(13701,ROW()+1)):INDEX($C$1:$C$13701,MIN(13701,ROW()+設定!$B$24))),$C7860&gt;=設定!$B$32,$C7860&gt;=MAX(MIN(INDEX($C$1:$C$13701,MAX(1,ROW()-設定!$B$26)):INDEX($C$1:$C$13701,MAX(1,ROW()-1))),MIN(INDEX($C$1:$C$13701,MIN(13701,ROW()+1)):INDEX($C$1:$C$13701,MIN(13701,ROW()+設定!$B$26))))*10^(設定!$B$27/20)),1,0))</f>
        <v>0</v>
      </c>
      <c r="G7860" s="33" t="n">
        <f aca="false">$G7859+IF($F7860=1,1,0)</f>
        <v>4</v>
      </c>
      <c r="H7860" s="0" t="str">
        <f aca="false">IF($F7860=1,$G7860,"")</f>
        <v/>
      </c>
    </row>
    <row r="7861" customFormat="false" ht="15" hidden="false" customHeight="false" outlineLevel="0" collapsed="false">
      <c r="A7861" s="30" t="n">
        <v>1227.96875</v>
      </c>
      <c r="B7861" s="31" t="n">
        <v>8.8912</v>
      </c>
      <c r="C7861" s="32" t="n">
        <f aca="false">IF($A7861="","",IF(設定!$B$21="dB",10^($B7861/20),ABS($B7861)))</f>
        <v>2.78329987437964</v>
      </c>
      <c r="D7861" s="32" t="n">
        <f aca="false">IF($A7861="","",$A7861^2)</f>
        <v>1507907.25097656</v>
      </c>
      <c r="E7861" s="32" t="n">
        <f aca="false">IF($A7861="","",IF($C7861&lt;=0,"",1/$C7861^2))</f>
        <v>0.129086254582942</v>
      </c>
      <c r="F7861" s="33" t="n">
        <f aca="false">IF(OR(ROW()-設定!$B$30&lt;2,ROW()+設定!$B$30&gt;13701,N($A7861)&lt;=0,N(INDEX($A$2:$A$13701,MIN(13700,MAX(1,ROW()-1+設定!$B$30))))&lt;=0,$A7861&lt;設定!$B$28,$A7861&gt;設定!$B$29),0,IF(AND($C7861&gt;=MAX(INDEX($C$1:$C$13701,MAX(1,ROW()-設定!$B$24)):INDEX($C$1:$C$13701,MAX(1,ROW()-1))),$C7861&gt;MAX(INDEX($C$1:$C$13701,MIN(13701,ROW()+1)):INDEX($C$1:$C$13701,MIN(13701,ROW()+設定!$B$24))),$C7861&gt;=設定!$B$32,$C7861&gt;=MAX(MIN(INDEX($C$1:$C$13701,MAX(1,ROW()-設定!$B$26)):INDEX($C$1:$C$13701,MAX(1,ROW()-1))),MIN(INDEX($C$1:$C$13701,MIN(13701,ROW()+1)):INDEX($C$1:$C$13701,MIN(13701,ROW()+設定!$B$26))))*10^(設定!$B$27/20)),1,0))</f>
        <v>0</v>
      </c>
      <c r="G7861" s="33" t="n">
        <f aca="false">$G7860+IF($F7861=1,1,0)</f>
        <v>4</v>
      </c>
      <c r="H7861" s="0" t="str">
        <f aca="false">IF($F7861=1,$G7861,"")</f>
        <v/>
      </c>
    </row>
    <row r="7862" customFormat="false" ht="15" hidden="false" customHeight="false" outlineLevel="0" collapsed="false">
      <c r="A7862" s="30" t="n">
        <v>1228.125</v>
      </c>
      <c r="B7862" s="31" t="n">
        <v>8.8876</v>
      </c>
      <c r="C7862" s="32" t="n">
        <f aca="false">IF($A7862="","",IF(設定!$B$21="dB",10^($B7862/20),ABS($B7862)))</f>
        <v>2.78214653214232</v>
      </c>
      <c r="D7862" s="32" t="n">
        <f aca="false">IF($A7862="","",$A7862^2)</f>
        <v>1508291.015625</v>
      </c>
      <c r="E7862" s="32" t="n">
        <f aca="false">IF($A7862="","",IF($C7862&lt;=0,"",1/$C7862^2))</f>
        <v>0.129193302495244</v>
      </c>
      <c r="F7862" s="33" t="n">
        <f aca="false">IF(OR(ROW()-設定!$B$30&lt;2,ROW()+設定!$B$30&gt;13701,N($A7862)&lt;=0,N(INDEX($A$2:$A$13701,MIN(13700,MAX(1,ROW()-1+設定!$B$30))))&lt;=0,$A7862&lt;設定!$B$28,$A7862&gt;設定!$B$29),0,IF(AND($C7862&gt;=MAX(INDEX($C$1:$C$13701,MAX(1,ROW()-設定!$B$24)):INDEX($C$1:$C$13701,MAX(1,ROW()-1))),$C7862&gt;MAX(INDEX($C$1:$C$13701,MIN(13701,ROW()+1)):INDEX($C$1:$C$13701,MIN(13701,ROW()+設定!$B$24))),$C7862&gt;=設定!$B$32,$C7862&gt;=MAX(MIN(INDEX($C$1:$C$13701,MAX(1,ROW()-設定!$B$26)):INDEX($C$1:$C$13701,MAX(1,ROW()-1))),MIN(INDEX($C$1:$C$13701,MIN(13701,ROW()+1)):INDEX($C$1:$C$13701,MIN(13701,ROW()+設定!$B$26))))*10^(設定!$B$27/20)),1,0))</f>
        <v>0</v>
      </c>
      <c r="G7862" s="33" t="n">
        <f aca="false">$G7861+IF($F7862=1,1,0)</f>
        <v>4</v>
      </c>
      <c r="H7862" s="0" t="str">
        <f aca="false">IF($F7862=1,$G7862,"")</f>
        <v/>
      </c>
    </row>
    <row r="7863" customFormat="false" ht="15" hidden="false" customHeight="false" outlineLevel="0" collapsed="false">
      <c r="A7863" s="30" t="n">
        <v>1228.28125</v>
      </c>
      <c r="B7863" s="31" t="n">
        <v>8.8045</v>
      </c>
      <c r="C7863" s="32" t="n">
        <f aca="false">IF($A7863="","",IF(設定!$B$21="dB",10^($B7863/20),ABS($B7863)))</f>
        <v>2.75565598837121</v>
      </c>
      <c r="D7863" s="32" t="n">
        <f aca="false">IF($A7863="","",$A7863^2)</f>
        <v>1508674.82910156</v>
      </c>
      <c r="E7863" s="32" t="n">
        <f aca="false">IF($A7863="","",IF($C7863&lt;=0,"",1/$C7863^2))</f>
        <v>0.13168915167332</v>
      </c>
      <c r="F7863" s="33" t="n">
        <f aca="false">IF(OR(ROW()-設定!$B$30&lt;2,ROW()+設定!$B$30&gt;13701,N($A7863)&lt;=0,N(INDEX($A$2:$A$13701,MIN(13700,MAX(1,ROW()-1+設定!$B$30))))&lt;=0,$A7863&lt;設定!$B$28,$A7863&gt;設定!$B$29),0,IF(AND($C7863&gt;=MAX(INDEX($C$1:$C$13701,MAX(1,ROW()-設定!$B$24)):INDEX($C$1:$C$13701,MAX(1,ROW()-1))),$C7863&gt;MAX(INDEX($C$1:$C$13701,MIN(13701,ROW()+1)):INDEX($C$1:$C$13701,MIN(13701,ROW()+設定!$B$24))),$C7863&gt;=設定!$B$32,$C7863&gt;=MAX(MIN(INDEX($C$1:$C$13701,MAX(1,ROW()-設定!$B$26)):INDEX($C$1:$C$13701,MAX(1,ROW()-1))),MIN(INDEX($C$1:$C$13701,MIN(13701,ROW()+1)):INDEX($C$1:$C$13701,MIN(13701,ROW()+設定!$B$26))))*10^(設定!$B$27/20)),1,0))</f>
        <v>0</v>
      </c>
      <c r="G7863" s="33" t="n">
        <f aca="false">$G7862+IF($F7863=1,1,0)</f>
        <v>4</v>
      </c>
      <c r="H7863" s="0" t="str">
        <f aca="false">IF($F7863=1,$G7863,"")</f>
        <v/>
      </c>
    </row>
    <row r="7864" customFormat="false" ht="15" hidden="false" customHeight="false" outlineLevel="0" collapsed="false">
      <c r="A7864" s="30" t="n">
        <v>1228.4375</v>
      </c>
      <c r="B7864" s="31" t="n">
        <v>8.8933</v>
      </c>
      <c r="C7864" s="32" t="n">
        <f aca="false">IF($A7864="","",IF(設定!$B$21="dB",10^($B7864/20),ABS($B7864)))</f>
        <v>2.78397287813692</v>
      </c>
      <c r="D7864" s="32" t="n">
        <f aca="false">IF($A7864="","",$A7864^2)</f>
        <v>1509058.69140625</v>
      </c>
      <c r="E7864" s="32" t="n">
        <f aca="false">IF($A7864="","",IF($C7864&lt;=0,"",1/$C7864^2))</f>
        <v>0.12902385093362</v>
      </c>
      <c r="F7864" s="33" t="n">
        <f aca="false">IF(OR(ROW()-設定!$B$30&lt;2,ROW()+設定!$B$30&gt;13701,N($A7864)&lt;=0,N(INDEX($A$2:$A$13701,MIN(13700,MAX(1,ROW()-1+設定!$B$30))))&lt;=0,$A7864&lt;設定!$B$28,$A7864&gt;設定!$B$29),0,IF(AND($C7864&gt;=MAX(INDEX($C$1:$C$13701,MAX(1,ROW()-設定!$B$24)):INDEX($C$1:$C$13701,MAX(1,ROW()-1))),$C7864&gt;MAX(INDEX($C$1:$C$13701,MIN(13701,ROW()+1)):INDEX($C$1:$C$13701,MIN(13701,ROW()+設定!$B$24))),$C7864&gt;=設定!$B$32,$C7864&gt;=MAX(MIN(INDEX($C$1:$C$13701,MAX(1,ROW()-設定!$B$26)):INDEX($C$1:$C$13701,MAX(1,ROW()-1))),MIN(INDEX($C$1:$C$13701,MIN(13701,ROW()+1)):INDEX($C$1:$C$13701,MIN(13701,ROW()+設定!$B$26))))*10^(設定!$B$27/20)),1,0))</f>
        <v>0</v>
      </c>
      <c r="G7864" s="33" t="n">
        <f aca="false">$G7863+IF($F7864=1,1,0)</f>
        <v>4</v>
      </c>
      <c r="H7864" s="0" t="str">
        <f aca="false">IF($F7864=1,$G7864,"")</f>
        <v/>
      </c>
    </row>
    <row r="7865" customFormat="false" ht="15" hidden="false" customHeight="false" outlineLevel="0" collapsed="false">
      <c r="A7865" s="30" t="n">
        <v>1228.59375</v>
      </c>
      <c r="B7865" s="31" t="n">
        <v>8.7959</v>
      </c>
      <c r="C7865" s="32" t="n">
        <f aca="false">IF($A7865="","",IF(設定!$B$21="dB",10^($B7865/20),ABS($B7865)))</f>
        <v>2.75292893170709</v>
      </c>
      <c r="D7865" s="32" t="n">
        <f aca="false">IF($A7865="","",$A7865^2)</f>
        <v>1509442.60253906</v>
      </c>
      <c r="E7865" s="32" t="n">
        <f aca="false">IF($A7865="","",IF($C7865&lt;=0,"",1/$C7865^2))</f>
        <v>0.131950183949799</v>
      </c>
      <c r="F7865" s="33" t="n">
        <f aca="false">IF(OR(ROW()-設定!$B$30&lt;2,ROW()+設定!$B$30&gt;13701,N($A7865)&lt;=0,N(INDEX($A$2:$A$13701,MIN(13700,MAX(1,ROW()-1+設定!$B$30))))&lt;=0,$A7865&lt;設定!$B$28,$A7865&gt;設定!$B$29),0,IF(AND($C7865&gt;=MAX(INDEX($C$1:$C$13701,MAX(1,ROW()-設定!$B$24)):INDEX($C$1:$C$13701,MAX(1,ROW()-1))),$C7865&gt;MAX(INDEX($C$1:$C$13701,MIN(13701,ROW()+1)):INDEX($C$1:$C$13701,MIN(13701,ROW()+設定!$B$24))),$C7865&gt;=設定!$B$32,$C7865&gt;=MAX(MIN(INDEX($C$1:$C$13701,MAX(1,ROW()-設定!$B$26)):INDEX($C$1:$C$13701,MAX(1,ROW()-1))),MIN(INDEX($C$1:$C$13701,MIN(13701,ROW()+1)):INDEX($C$1:$C$13701,MIN(13701,ROW()+設定!$B$26))))*10^(設定!$B$27/20)),1,0))</f>
        <v>0</v>
      </c>
      <c r="G7865" s="33" t="n">
        <f aca="false">$G7864+IF($F7865=1,1,0)</f>
        <v>4</v>
      </c>
      <c r="H7865" s="0" t="str">
        <f aca="false">IF($F7865=1,$G7865,"")</f>
        <v/>
      </c>
    </row>
    <row r="7866" customFormat="false" ht="15" hidden="false" customHeight="false" outlineLevel="0" collapsed="false">
      <c r="A7866" s="30" t="n">
        <v>1228.75</v>
      </c>
      <c r="B7866" s="31" t="n">
        <v>8.912</v>
      </c>
      <c r="C7866" s="32" t="n">
        <f aca="false">IF($A7866="","",IF(設定!$B$21="dB",10^($B7866/20),ABS($B7866)))</f>
        <v>2.78997299740827</v>
      </c>
      <c r="D7866" s="32" t="n">
        <f aca="false">IF($A7866="","",$A7866^2)</f>
        <v>1509826.5625</v>
      </c>
      <c r="E7866" s="32" t="n">
        <f aca="false">IF($A7866="","",IF($C7866&lt;=0,"",1/$C7866^2))</f>
        <v>0.128469489983119</v>
      </c>
      <c r="F7866" s="33" t="n">
        <f aca="false">IF(OR(ROW()-設定!$B$30&lt;2,ROW()+設定!$B$30&gt;13701,N($A7866)&lt;=0,N(INDEX($A$2:$A$13701,MIN(13700,MAX(1,ROW()-1+設定!$B$30))))&lt;=0,$A7866&lt;設定!$B$28,$A7866&gt;設定!$B$29),0,IF(AND($C7866&gt;=MAX(INDEX($C$1:$C$13701,MAX(1,ROW()-設定!$B$24)):INDEX($C$1:$C$13701,MAX(1,ROW()-1))),$C7866&gt;MAX(INDEX($C$1:$C$13701,MIN(13701,ROW()+1)):INDEX($C$1:$C$13701,MIN(13701,ROW()+設定!$B$24))),$C7866&gt;=設定!$B$32,$C7866&gt;=MAX(MIN(INDEX($C$1:$C$13701,MAX(1,ROW()-設定!$B$26)):INDEX($C$1:$C$13701,MAX(1,ROW()-1))),MIN(INDEX($C$1:$C$13701,MIN(13701,ROW()+1)):INDEX($C$1:$C$13701,MIN(13701,ROW()+設定!$B$26))))*10^(設定!$B$27/20)),1,0))</f>
        <v>0</v>
      </c>
      <c r="G7866" s="33" t="n">
        <f aca="false">$G7865+IF($F7866=1,1,0)</f>
        <v>4</v>
      </c>
      <c r="H7866" s="0" t="str">
        <f aca="false">IF($F7866=1,$G7866,"")</f>
        <v/>
      </c>
    </row>
    <row r="7867" customFormat="false" ht="15" hidden="false" customHeight="false" outlineLevel="0" collapsed="false">
      <c r="A7867" s="30" t="n">
        <v>1228.90625</v>
      </c>
      <c r="B7867" s="31" t="n">
        <v>8.86</v>
      </c>
      <c r="C7867" s="32" t="n">
        <f aca="false">IF($A7867="","",IF(設定!$B$21="dB",10^($B7867/20),ABS($B7867)))</f>
        <v>2.77332010465184</v>
      </c>
      <c r="D7867" s="32" t="n">
        <f aca="false">IF($A7867="","",$A7867^2)</f>
        <v>1510210.57128906</v>
      </c>
      <c r="E7867" s="32" t="n">
        <f aca="false">IF($A7867="","",IF($C7867&lt;=0,"",1/$C7867^2))</f>
        <v>0.130016957803329</v>
      </c>
      <c r="F7867" s="33" t="n">
        <f aca="false">IF(OR(ROW()-設定!$B$30&lt;2,ROW()+設定!$B$30&gt;13701,N($A7867)&lt;=0,N(INDEX($A$2:$A$13701,MIN(13700,MAX(1,ROW()-1+設定!$B$30))))&lt;=0,$A7867&lt;設定!$B$28,$A7867&gt;設定!$B$29),0,IF(AND($C7867&gt;=MAX(INDEX($C$1:$C$13701,MAX(1,ROW()-設定!$B$24)):INDEX($C$1:$C$13701,MAX(1,ROW()-1))),$C7867&gt;MAX(INDEX($C$1:$C$13701,MIN(13701,ROW()+1)):INDEX($C$1:$C$13701,MIN(13701,ROW()+設定!$B$24))),$C7867&gt;=設定!$B$32,$C7867&gt;=MAX(MIN(INDEX($C$1:$C$13701,MAX(1,ROW()-設定!$B$26)):INDEX($C$1:$C$13701,MAX(1,ROW()-1))),MIN(INDEX($C$1:$C$13701,MIN(13701,ROW()+1)):INDEX($C$1:$C$13701,MIN(13701,ROW()+設定!$B$26))))*10^(設定!$B$27/20)),1,0))</f>
        <v>0</v>
      </c>
      <c r="G7867" s="33" t="n">
        <f aca="false">$G7866+IF($F7867=1,1,0)</f>
        <v>4</v>
      </c>
      <c r="H7867" s="0" t="str">
        <f aca="false">IF($F7867=1,$G7867,"")</f>
        <v/>
      </c>
    </row>
    <row r="7868" customFormat="false" ht="15" hidden="false" customHeight="false" outlineLevel="0" collapsed="false">
      <c r="A7868" s="30" t="n">
        <v>1229.0625</v>
      </c>
      <c r="B7868" s="31" t="n">
        <v>8.6751</v>
      </c>
      <c r="C7868" s="32" t="n">
        <f aca="false">IF($A7868="","",IF(設定!$B$21="dB",10^($B7868/20),ABS($B7868)))</f>
        <v>2.71490726702759</v>
      </c>
      <c r="D7868" s="32" t="n">
        <f aca="false">IF($A7868="","",$A7868^2)</f>
        <v>1510594.62890625</v>
      </c>
      <c r="E7868" s="32" t="n">
        <f aca="false">IF($A7868="","",IF($C7868&lt;=0,"",1/$C7868^2))</f>
        <v>0.135671929032407</v>
      </c>
      <c r="F7868" s="33" t="n">
        <f aca="false">IF(OR(ROW()-設定!$B$30&lt;2,ROW()+設定!$B$30&gt;13701,N($A7868)&lt;=0,N(INDEX($A$2:$A$13701,MIN(13700,MAX(1,ROW()-1+設定!$B$30))))&lt;=0,$A7868&lt;設定!$B$28,$A7868&gt;設定!$B$29),0,IF(AND($C7868&gt;=MAX(INDEX($C$1:$C$13701,MAX(1,ROW()-設定!$B$24)):INDEX($C$1:$C$13701,MAX(1,ROW()-1))),$C7868&gt;MAX(INDEX($C$1:$C$13701,MIN(13701,ROW()+1)):INDEX($C$1:$C$13701,MIN(13701,ROW()+設定!$B$24))),$C7868&gt;=設定!$B$32,$C7868&gt;=MAX(MIN(INDEX($C$1:$C$13701,MAX(1,ROW()-設定!$B$26)):INDEX($C$1:$C$13701,MAX(1,ROW()-1))),MIN(INDEX($C$1:$C$13701,MIN(13701,ROW()+1)):INDEX($C$1:$C$13701,MIN(13701,ROW()+設定!$B$26))))*10^(設定!$B$27/20)),1,0))</f>
        <v>0</v>
      </c>
      <c r="G7868" s="33" t="n">
        <f aca="false">$G7867+IF($F7868=1,1,0)</f>
        <v>4</v>
      </c>
      <c r="H7868" s="0" t="str">
        <f aca="false">IF($F7868=1,$G7868,"")</f>
        <v/>
      </c>
    </row>
    <row r="7869" customFormat="false" ht="15" hidden="false" customHeight="false" outlineLevel="0" collapsed="false">
      <c r="A7869" s="30" t="n">
        <v>1229.21875</v>
      </c>
      <c r="B7869" s="31" t="n">
        <v>8.9211</v>
      </c>
      <c r="C7869" s="32" t="n">
        <f aca="false">IF($A7869="","",IF(設定!$B$21="dB",10^($B7869/20),ABS($B7869)))</f>
        <v>2.79289751747215</v>
      </c>
      <c r="D7869" s="32" t="n">
        <f aca="false">IF($A7869="","",$A7869^2)</f>
        <v>1510978.73535156</v>
      </c>
      <c r="E7869" s="32" t="n">
        <f aca="false">IF($A7869="","",IF($C7869&lt;=0,"",1/$C7869^2))</f>
        <v>0.128200582950397</v>
      </c>
      <c r="F7869" s="33" t="n">
        <f aca="false">IF(OR(ROW()-設定!$B$30&lt;2,ROW()+設定!$B$30&gt;13701,N($A7869)&lt;=0,N(INDEX($A$2:$A$13701,MIN(13700,MAX(1,ROW()-1+設定!$B$30))))&lt;=0,$A7869&lt;設定!$B$28,$A7869&gt;設定!$B$29),0,IF(AND($C7869&gt;=MAX(INDEX($C$1:$C$13701,MAX(1,ROW()-設定!$B$24)):INDEX($C$1:$C$13701,MAX(1,ROW()-1))),$C7869&gt;MAX(INDEX($C$1:$C$13701,MIN(13701,ROW()+1)):INDEX($C$1:$C$13701,MIN(13701,ROW()+設定!$B$24))),$C7869&gt;=設定!$B$32,$C7869&gt;=MAX(MIN(INDEX($C$1:$C$13701,MAX(1,ROW()-設定!$B$26)):INDEX($C$1:$C$13701,MAX(1,ROW()-1))),MIN(INDEX($C$1:$C$13701,MIN(13701,ROW()+1)):INDEX($C$1:$C$13701,MIN(13701,ROW()+設定!$B$26))))*10^(設定!$B$27/20)),1,0))</f>
        <v>0</v>
      </c>
      <c r="G7869" s="33" t="n">
        <f aca="false">$G7868+IF($F7869=1,1,0)</f>
        <v>4</v>
      </c>
      <c r="H7869" s="0" t="str">
        <f aca="false">IF($F7869=1,$G7869,"")</f>
        <v/>
      </c>
    </row>
    <row r="7870" customFormat="false" ht="15" hidden="false" customHeight="false" outlineLevel="0" collapsed="false">
      <c r="A7870" s="30" t="n">
        <v>1229.375</v>
      </c>
      <c r="B7870" s="31" t="n">
        <v>8.5881</v>
      </c>
      <c r="C7870" s="32" t="n">
        <f aca="false">IF($A7870="","",IF(設定!$B$21="dB",10^($B7870/20),ABS($B7870)))</f>
        <v>2.68784982347468</v>
      </c>
      <c r="D7870" s="32" t="n">
        <f aca="false">IF($A7870="","",$A7870^2)</f>
        <v>1511362.890625</v>
      </c>
      <c r="E7870" s="32" t="n">
        <f aca="false">IF($A7870="","",IF($C7870&lt;=0,"",1/$C7870^2))</f>
        <v>0.138417180946806</v>
      </c>
      <c r="F7870" s="33" t="n">
        <f aca="false">IF(OR(ROW()-設定!$B$30&lt;2,ROW()+設定!$B$30&gt;13701,N($A7870)&lt;=0,N(INDEX($A$2:$A$13701,MIN(13700,MAX(1,ROW()-1+設定!$B$30))))&lt;=0,$A7870&lt;設定!$B$28,$A7870&gt;設定!$B$29),0,IF(AND($C7870&gt;=MAX(INDEX($C$1:$C$13701,MAX(1,ROW()-設定!$B$24)):INDEX($C$1:$C$13701,MAX(1,ROW()-1))),$C7870&gt;MAX(INDEX($C$1:$C$13701,MIN(13701,ROW()+1)):INDEX($C$1:$C$13701,MIN(13701,ROW()+設定!$B$24))),$C7870&gt;=設定!$B$32,$C7870&gt;=MAX(MIN(INDEX($C$1:$C$13701,MAX(1,ROW()-設定!$B$26)):INDEX($C$1:$C$13701,MAX(1,ROW()-1))),MIN(INDEX($C$1:$C$13701,MIN(13701,ROW()+1)):INDEX($C$1:$C$13701,MIN(13701,ROW()+設定!$B$26))))*10^(設定!$B$27/20)),1,0))</f>
        <v>0</v>
      </c>
      <c r="G7870" s="33" t="n">
        <f aca="false">$G7869+IF($F7870=1,1,0)</f>
        <v>4</v>
      </c>
      <c r="H7870" s="0" t="str">
        <f aca="false">IF($F7870=1,$G7870,"")</f>
        <v/>
      </c>
    </row>
    <row r="7871" customFormat="false" ht="15" hidden="false" customHeight="false" outlineLevel="0" collapsed="false">
      <c r="A7871" s="30" t="n">
        <v>1229.53125</v>
      </c>
      <c r="B7871" s="31" t="n">
        <v>8.7246</v>
      </c>
      <c r="C7871" s="32" t="n">
        <f aca="false">IF($A7871="","",IF(設定!$B$21="dB",10^($B7871/20),ABS($B7871)))</f>
        <v>2.73042341739358</v>
      </c>
      <c r="D7871" s="32" t="n">
        <f aca="false">IF($A7871="","",$A7871^2)</f>
        <v>1511747.09472656</v>
      </c>
      <c r="E7871" s="32" t="n">
        <f aca="false">IF($A7871="","",IF($C7871&lt;=0,"",1/$C7871^2))</f>
        <v>0.134134347201554</v>
      </c>
      <c r="F7871" s="33" t="n">
        <f aca="false">IF(OR(ROW()-設定!$B$30&lt;2,ROW()+設定!$B$30&gt;13701,N($A7871)&lt;=0,N(INDEX($A$2:$A$13701,MIN(13700,MAX(1,ROW()-1+設定!$B$30))))&lt;=0,$A7871&lt;設定!$B$28,$A7871&gt;設定!$B$29),0,IF(AND($C7871&gt;=MAX(INDEX($C$1:$C$13701,MAX(1,ROW()-設定!$B$24)):INDEX($C$1:$C$13701,MAX(1,ROW()-1))),$C7871&gt;MAX(INDEX($C$1:$C$13701,MIN(13701,ROW()+1)):INDEX($C$1:$C$13701,MIN(13701,ROW()+設定!$B$24))),$C7871&gt;=設定!$B$32,$C7871&gt;=MAX(MIN(INDEX($C$1:$C$13701,MAX(1,ROW()-設定!$B$26)):INDEX($C$1:$C$13701,MAX(1,ROW()-1))),MIN(INDEX($C$1:$C$13701,MIN(13701,ROW()+1)):INDEX($C$1:$C$13701,MIN(13701,ROW()+設定!$B$26))))*10^(設定!$B$27/20)),1,0))</f>
        <v>0</v>
      </c>
      <c r="G7871" s="33" t="n">
        <f aca="false">$G7870+IF($F7871=1,1,0)</f>
        <v>4</v>
      </c>
      <c r="H7871" s="0" t="str">
        <f aca="false">IF($F7871=1,$G7871,"")</f>
        <v/>
      </c>
    </row>
    <row r="7872" customFormat="false" ht="15" hidden="false" customHeight="false" outlineLevel="0" collapsed="false">
      <c r="A7872" s="30" t="n">
        <v>1229.6875</v>
      </c>
      <c r="B7872" s="31" t="n">
        <v>8.7634</v>
      </c>
      <c r="C7872" s="32" t="n">
        <f aca="false">IF($A7872="","",IF(設定!$B$21="dB",10^($B7872/20),ABS($B7872)))</f>
        <v>2.74264754232328</v>
      </c>
      <c r="D7872" s="32" t="n">
        <f aca="false">IF($A7872="","",$A7872^2)</f>
        <v>1512131.34765625</v>
      </c>
      <c r="E7872" s="32" t="n">
        <f aca="false">IF($A7872="","",IF($C7872&lt;=0,"",1/$C7872^2))</f>
        <v>0.132941324085577</v>
      </c>
      <c r="F7872" s="33" t="n">
        <f aca="false">IF(OR(ROW()-設定!$B$30&lt;2,ROW()+設定!$B$30&gt;13701,N($A7872)&lt;=0,N(INDEX($A$2:$A$13701,MIN(13700,MAX(1,ROW()-1+設定!$B$30))))&lt;=0,$A7872&lt;設定!$B$28,$A7872&gt;設定!$B$29),0,IF(AND($C7872&gt;=MAX(INDEX($C$1:$C$13701,MAX(1,ROW()-設定!$B$24)):INDEX($C$1:$C$13701,MAX(1,ROW()-1))),$C7872&gt;MAX(INDEX($C$1:$C$13701,MIN(13701,ROW()+1)):INDEX($C$1:$C$13701,MIN(13701,ROW()+設定!$B$24))),$C7872&gt;=設定!$B$32,$C7872&gt;=MAX(MIN(INDEX($C$1:$C$13701,MAX(1,ROW()-設定!$B$26)):INDEX($C$1:$C$13701,MAX(1,ROW()-1))),MIN(INDEX($C$1:$C$13701,MIN(13701,ROW()+1)):INDEX($C$1:$C$13701,MIN(13701,ROW()+設定!$B$26))))*10^(設定!$B$27/20)),1,0))</f>
        <v>0</v>
      </c>
      <c r="G7872" s="33" t="n">
        <f aca="false">$G7871+IF($F7872=1,1,0)</f>
        <v>4</v>
      </c>
      <c r="H7872" s="0" t="str">
        <f aca="false">IF($F7872=1,$G7872,"")</f>
        <v/>
      </c>
    </row>
    <row r="7873" customFormat="false" ht="15" hidden="false" customHeight="false" outlineLevel="0" collapsed="false">
      <c r="A7873" s="30" t="n">
        <v>1229.84375</v>
      </c>
      <c r="B7873" s="31" t="n">
        <v>8.7561</v>
      </c>
      <c r="C7873" s="32" t="n">
        <f aca="false">IF($A7873="","",IF(設定!$B$21="dB",10^($B7873/20),ABS($B7873)))</f>
        <v>2.74034347021879</v>
      </c>
      <c r="D7873" s="32" t="n">
        <f aca="false">IF($A7873="","",$A7873^2)</f>
        <v>1512515.64941406</v>
      </c>
      <c r="E7873" s="32" t="n">
        <f aca="false">IF($A7873="","",IF($C7873&lt;=0,"",1/$C7873^2))</f>
        <v>0.133164971354917</v>
      </c>
      <c r="F7873" s="33" t="n">
        <f aca="false">IF(OR(ROW()-設定!$B$30&lt;2,ROW()+設定!$B$30&gt;13701,N($A7873)&lt;=0,N(INDEX($A$2:$A$13701,MIN(13700,MAX(1,ROW()-1+設定!$B$30))))&lt;=0,$A7873&lt;設定!$B$28,$A7873&gt;設定!$B$29),0,IF(AND($C7873&gt;=MAX(INDEX($C$1:$C$13701,MAX(1,ROW()-設定!$B$24)):INDEX($C$1:$C$13701,MAX(1,ROW()-1))),$C7873&gt;MAX(INDEX($C$1:$C$13701,MIN(13701,ROW()+1)):INDEX($C$1:$C$13701,MIN(13701,ROW()+設定!$B$24))),$C7873&gt;=設定!$B$32,$C7873&gt;=MAX(MIN(INDEX($C$1:$C$13701,MAX(1,ROW()-設定!$B$26)):INDEX($C$1:$C$13701,MAX(1,ROW()-1))),MIN(INDEX($C$1:$C$13701,MIN(13701,ROW()+1)):INDEX($C$1:$C$13701,MIN(13701,ROW()+設定!$B$26))))*10^(設定!$B$27/20)),1,0))</f>
        <v>0</v>
      </c>
      <c r="G7873" s="33" t="n">
        <f aca="false">$G7872+IF($F7873=1,1,0)</f>
        <v>4</v>
      </c>
      <c r="H7873" s="0" t="str">
        <f aca="false">IF($F7873=1,$G7873,"")</f>
        <v/>
      </c>
    </row>
    <row r="7874" customFormat="false" ht="15" hidden="false" customHeight="false" outlineLevel="0" collapsed="false">
      <c r="A7874" s="30" t="n">
        <v>1230</v>
      </c>
      <c r="B7874" s="31" t="n">
        <v>8.3649</v>
      </c>
      <c r="C7874" s="32" t="n">
        <f aca="false">IF($A7874="","",IF(設定!$B$21="dB",10^($B7874/20),ABS($B7874)))</f>
        <v>2.61966042925658</v>
      </c>
      <c r="D7874" s="32" t="n">
        <f aca="false">IF($A7874="","",$A7874^2)</f>
        <v>1512900</v>
      </c>
      <c r="E7874" s="32" t="n">
        <f aca="false">IF($A7874="","",IF($C7874&lt;=0,"",1/$C7874^2))</f>
        <v>0.145716925690622</v>
      </c>
      <c r="F7874" s="33" t="n">
        <f aca="false">IF(OR(ROW()-設定!$B$30&lt;2,ROW()+設定!$B$30&gt;13701,N($A7874)&lt;=0,N(INDEX($A$2:$A$13701,MIN(13700,MAX(1,ROW()-1+設定!$B$30))))&lt;=0,$A7874&lt;設定!$B$28,$A7874&gt;設定!$B$29),0,IF(AND($C7874&gt;=MAX(INDEX($C$1:$C$13701,MAX(1,ROW()-設定!$B$24)):INDEX($C$1:$C$13701,MAX(1,ROW()-1))),$C7874&gt;MAX(INDEX($C$1:$C$13701,MIN(13701,ROW()+1)):INDEX($C$1:$C$13701,MIN(13701,ROW()+設定!$B$24))),$C7874&gt;=設定!$B$32,$C7874&gt;=MAX(MIN(INDEX($C$1:$C$13701,MAX(1,ROW()-設定!$B$26)):INDEX($C$1:$C$13701,MAX(1,ROW()-1))),MIN(INDEX($C$1:$C$13701,MIN(13701,ROW()+1)):INDEX($C$1:$C$13701,MIN(13701,ROW()+設定!$B$26))))*10^(設定!$B$27/20)),1,0))</f>
        <v>0</v>
      </c>
      <c r="G7874" s="33" t="n">
        <f aca="false">$G7873+IF($F7874=1,1,0)</f>
        <v>4</v>
      </c>
      <c r="H7874" s="0" t="str">
        <f aca="false">IF($F7874=1,$G7874,"")</f>
        <v/>
      </c>
    </row>
    <row r="7875" customFormat="false" ht="15" hidden="false" customHeight="false" outlineLevel="0" collapsed="false">
      <c r="A7875" s="30" t="n">
        <v>1230.15625</v>
      </c>
      <c r="B7875" s="31" t="n">
        <v>8.6739</v>
      </c>
      <c r="C7875" s="32" t="n">
        <f aca="false">IF($A7875="","",IF(設定!$B$21="dB",10^($B7875/20),ABS($B7875)))</f>
        <v>2.71453221463577</v>
      </c>
      <c r="D7875" s="32" t="n">
        <f aca="false">IF($A7875="","",$A7875^2)</f>
        <v>1513284.39941406</v>
      </c>
      <c r="E7875" s="32" t="n">
        <f aca="false">IF($A7875="","",IF($C7875&lt;=0,"",1/$C7875^2))</f>
        <v>0.135709421751338</v>
      </c>
      <c r="F7875" s="33" t="n">
        <f aca="false">IF(OR(ROW()-設定!$B$30&lt;2,ROW()+設定!$B$30&gt;13701,N($A7875)&lt;=0,N(INDEX($A$2:$A$13701,MIN(13700,MAX(1,ROW()-1+設定!$B$30))))&lt;=0,$A7875&lt;設定!$B$28,$A7875&gt;設定!$B$29),0,IF(AND($C7875&gt;=MAX(INDEX($C$1:$C$13701,MAX(1,ROW()-設定!$B$24)):INDEX($C$1:$C$13701,MAX(1,ROW()-1))),$C7875&gt;MAX(INDEX($C$1:$C$13701,MIN(13701,ROW()+1)):INDEX($C$1:$C$13701,MIN(13701,ROW()+設定!$B$24))),$C7875&gt;=設定!$B$32,$C7875&gt;=MAX(MIN(INDEX($C$1:$C$13701,MAX(1,ROW()-設定!$B$26)):INDEX($C$1:$C$13701,MAX(1,ROW()-1))),MIN(INDEX($C$1:$C$13701,MIN(13701,ROW()+1)):INDEX($C$1:$C$13701,MIN(13701,ROW()+設定!$B$26))))*10^(設定!$B$27/20)),1,0))</f>
        <v>0</v>
      </c>
      <c r="G7875" s="33" t="n">
        <f aca="false">$G7874+IF($F7875=1,1,0)</f>
        <v>4</v>
      </c>
      <c r="H7875" s="0" t="str">
        <f aca="false">IF($F7875=1,$G7875,"")</f>
        <v/>
      </c>
    </row>
    <row r="7876" customFormat="false" ht="15" hidden="false" customHeight="false" outlineLevel="0" collapsed="false">
      <c r="A7876" s="30" t="n">
        <v>1230.3125</v>
      </c>
      <c r="B7876" s="31" t="n">
        <v>8.6688</v>
      </c>
      <c r="C7876" s="32" t="n">
        <f aca="false">IF($A7876="","",IF(設定!$B$21="dB",10^($B7876/20),ABS($B7876)))</f>
        <v>2.7129388199097</v>
      </c>
      <c r="D7876" s="32" t="n">
        <f aca="false">IF($A7876="","",$A7876^2)</f>
        <v>1513668.84765625</v>
      </c>
      <c r="E7876" s="32" t="n">
        <f aca="false">IF($A7876="","",IF($C7876&lt;=0,"",1/$C7876^2))</f>
        <v>0.135868881431898</v>
      </c>
      <c r="F7876" s="33" t="n">
        <f aca="false">IF(OR(ROW()-設定!$B$30&lt;2,ROW()+設定!$B$30&gt;13701,N($A7876)&lt;=0,N(INDEX($A$2:$A$13701,MIN(13700,MAX(1,ROW()-1+設定!$B$30))))&lt;=0,$A7876&lt;設定!$B$28,$A7876&gt;設定!$B$29),0,IF(AND($C7876&gt;=MAX(INDEX($C$1:$C$13701,MAX(1,ROW()-設定!$B$24)):INDEX($C$1:$C$13701,MAX(1,ROW()-1))),$C7876&gt;MAX(INDEX($C$1:$C$13701,MIN(13701,ROW()+1)):INDEX($C$1:$C$13701,MIN(13701,ROW()+設定!$B$24))),$C7876&gt;=設定!$B$32,$C7876&gt;=MAX(MIN(INDEX($C$1:$C$13701,MAX(1,ROW()-設定!$B$26)):INDEX($C$1:$C$13701,MAX(1,ROW()-1))),MIN(INDEX($C$1:$C$13701,MIN(13701,ROW()+1)):INDEX($C$1:$C$13701,MIN(13701,ROW()+設定!$B$26))))*10^(設定!$B$27/20)),1,0))</f>
        <v>0</v>
      </c>
      <c r="G7876" s="33" t="n">
        <f aca="false">$G7875+IF($F7876=1,1,0)</f>
        <v>4</v>
      </c>
      <c r="H7876" s="0" t="str">
        <f aca="false">IF($F7876=1,$G7876,"")</f>
        <v/>
      </c>
    </row>
    <row r="7877" customFormat="false" ht="15" hidden="false" customHeight="false" outlineLevel="0" collapsed="false">
      <c r="A7877" s="30" t="n">
        <v>1230.46875</v>
      </c>
      <c r="B7877" s="31" t="n">
        <v>8.6645</v>
      </c>
      <c r="C7877" s="32" t="n">
        <f aca="false">IF($A7877="","",IF(設定!$B$21="dB",10^($B7877/20),ABS($B7877)))</f>
        <v>2.71159609621444</v>
      </c>
      <c r="D7877" s="32" t="n">
        <f aca="false">IF($A7877="","",$A7877^2)</f>
        <v>1514053.34472656</v>
      </c>
      <c r="E7877" s="32" t="n">
        <f aca="false">IF($A7877="","",IF($C7877&lt;=0,"",1/$C7877^2))</f>
        <v>0.136003473405664</v>
      </c>
      <c r="F7877" s="33" t="n">
        <f aca="false">IF(OR(ROW()-設定!$B$30&lt;2,ROW()+設定!$B$30&gt;13701,N($A7877)&lt;=0,N(INDEX($A$2:$A$13701,MIN(13700,MAX(1,ROW()-1+設定!$B$30))))&lt;=0,$A7877&lt;設定!$B$28,$A7877&gt;設定!$B$29),0,IF(AND($C7877&gt;=MAX(INDEX($C$1:$C$13701,MAX(1,ROW()-設定!$B$24)):INDEX($C$1:$C$13701,MAX(1,ROW()-1))),$C7877&gt;MAX(INDEX($C$1:$C$13701,MIN(13701,ROW()+1)):INDEX($C$1:$C$13701,MIN(13701,ROW()+設定!$B$24))),$C7877&gt;=設定!$B$32,$C7877&gt;=MAX(MIN(INDEX($C$1:$C$13701,MAX(1,ROW()-設定!$B$26)):INDEX($C$1:$C$13701,MAX(1,ROW()-1))),MIN(INDEX($C$1:$C$13701,MIN(13701,ROW()+1)):INDEX($C$1:$C$13701,MIN(13701,ROW()+設定!$B$26))))*10^(設定!$B$27/20)),1,0))</f>
        <v>0</v>
      </c>
      <c r="G7877" s="33" t="n">
        <f aca="false">$G7876+IF($F7877=1,1,0)</f>
        <v>4</v>
      </c>
      <c r="H7877" s="0" t="str">
        <f aca="false">IF($F7877=1,$G7877,"")</f>
        <v/>
      </c>
    </row>
    <row r="7878" customFormat="false" ht="15" hidden="false" customHeight="false" outlineLevel="0" collapsed="false">
      <c r="A7878" s="30" t="n">
        <v>1230.625</v>
      </c>
      <c r="B7878" s="31" t="n">
        <v>8.2545</v>
      </c>
      <c r="C7878" s="32" t="n">
        <f aca="false">IF($A7878="","",IF(設定!$B$21="dB",10^($B7878/20),ABS($B7878)))</f>
        <v>2.58657454929252</v>
      </c>
      <c r="D7878" s="32" t="n">
        <f aca="false">IF($A7878="","",$A7878^2)</f>
        <v>1514437.890625</v>
      </c>
      <c r="E7878" s="32" t="n">
        <f aca="false">IF($A7878="","",IF($C7878&lt;=0,"",1/$C7878^2))</f>
        <v>0.14946861145593</v>
      </c>
      <c r="F7878" s="33" t="n">
        <f aca="false">IF(OR(ROW()-設定!$B$30&lt;2,ROW()+設定!$B$30&gt;13701,N($A7878)&lt;=0,N(INDEX($A$2:$A$13701,MIN(13700,MAX(1,ROW()-1+設定!$B$30))))&lt;=0,$A7878&lt;設定!$B$28,$A7878&gt;設定!$B$29),0,IF(AND($C7878&gt;=MAX(INDEX($C$1:$C$13701,MAX(1,ROW()-設定!$B$24)):INDEX($C$1:$C$13701,MAX(1,ROW()-1))),$C7878&gt;MAX(INDEX($C$1:$C$13701,MIN(13701,ROW()+1)):INDEX($C$1:$C$13701,MIN(13701,ROW()+設定!$B$24))),$C7878&gt;=設定!$B$32,$C7878&gt;=MAX(MIN(INDEX($C$1:$C$13701,MAX(1,ROW()-設定!$B$26)):INDEX($C$1:$C$13701,MAX(1,ROW()-1))),MIN(INDEX($C$1:$C$13701,MIN(13701,ROW()+1)):INDEX($C$1:$C$13701,MIN(13701,ROW()+設定!$B$26))))*10^(設定!$B$27/20)),1,0))</f>
        <v>0</v>
      </c>
      <c r="G7878" s="33" t="n">
        <f aca="false">$G7877+IF($F7878=1,1,0)</f>
        <v>4</v>
      </c>
      <c r="H7878" s="0" t="str">
        <f aca="false">IF($F7878=1,$G7878,"")</f>
        <v/>
      </c>
    </row>
    <row r="7879" customFormat="false" ht="15" hidden="false" customHeight="false" outlineLevel="0" collapsed="false">
      <c r="A7879" s="30" t="n">
        <v>1230.78125</v>
      </c>
      <c r="B7879" s="31" t="n">
        <v>8.3919</v>
      </c>
      <c r="C7879" s="32" t="n">
        <f aca="false">IF($A7879="","",IF(設定!$B$21="dB",10^($B7879/20),ABS($B7879)))</f>
        <v>2.62781628681129</v>
      </c>
      <c r="D7879" s="32" t="n">
        <f aca="false">IF($A7879="","",$A7879^2)</f>
        <v>1514822.48535156</v>
      </c>
      <c r="E7879" s="32" t="n">
        <f aca="false">IF($A7879="","",IF($C7879&lt;=0,"",1/$C7879^2))</f>
        <v>0.144813816728105</v>
      </c>
      <c r="F7879" s="33" t="n">
        <f aca="false">IF(OR(ROW()-設定!$B$30&lt;2,ROW()+設定!$B$30&gt;13701,N($A7879)&lt;=0,N(INDEX($A$2:$A$13701,MIN(13700,MAX(1,ROW()-1+設定!$B$30))))&lt;=0,$A7879&lt;設定!$B$28,$A7879&gt;設定!$B$29),0,IF(AND($C7879&gt;=MAX(INDEX($C$1:$C$13701,MAX(1,ROW()-設定!$B$24)):INDEX($C$1:$C$13701,MAX(1,ROW()-1))),$C7879&gt;MAX(INDEX($C$1:$C$13701,MIN(13701,ROW()+1)):INDEX($C$1:$C$13701,MIN(13701,ROW()+設定!$B$24))),$C7879&gt;=設定!$B$32,$C7879&gt;=MAX(MIN(INDEX($C$1:$C$13701,MAX(1,ROW()-設定!$B$26)):INDEX($C$1:$C$13701,MAX(1,ROW()-1))),MIN(INDEX($C$1:$C$13701,MIN(13701,ROW()+1)):INDEX($C$1:$C$13701,MIN(13701,ROW()+設定!$B$26))))*10^(設定!$B$27/20)),1,0))</f>
        <v>0</v>
      </c>
      <c r="G7879" s="33" t="n">
        <f aca="false">$G7878+IF($F7879=1,1,0)</f>
        <v>4</v>
      </c>
      <c r="H7879" s="0" t="str">
        <f aca="false">IF($F7879=1,$G7879,"")</f>
        <v/>
      </c>
    </row>
    <row r="7880" customFormat="false" ht="15" hidden="false" customHeight="false" outlineLevel="0" collapsed="false">
      <c r="A7880" s="30" t="n">
        <v>1230.9375</v>
      </c>
      <c r="B7880" s="31" t="n">
        <v>8.4247</v>
      </c>
      <c r="C7880" s="32" t="n">
        <f aca="false">IF($A7880="","",IF(設定!$B$21="dB",10^($B7880/20),ABS($B7880)))</f>
        <v>2.63775831052745</v>
      </c>
      <c r="D7880" s="32" t="n">
        <f aca="false">IF($A7880="","",$A7880^2)</f>
        <v>1515207.12890625</v>
      </c>
      <c r="E7880" s="32" t="n">
        <f aca="false">IF($A7880="","",IF($C7880&lt;=0,"",1/$C7880^2))</f>
        <v>0.143724233111042</v>
      </c>
      <c r="F7880" s="33" t="n">
        <f aca="false">IF(OR(ROW()-設定!$B$30&lt;2,ROW()+設定!$B$30&gt;13701,N($A7880)&lt;=0,N(INDEX($A$2:$A$13701,MIN(13700,MAX(1,ROW()-1+設定!$B$30))))&lt;=0,$A7880&lt;設定!$B$28,$A7880&gt;設定!$B$29),0,IF(AND($C7880&gt;=MAX(INDEX($C$1:$C$13701,MAX(1,ROW()-設定!$B$24)):INDEX($C$1:$C$13701,MAX(1,ROW()-1))),$C7880&gt;MAX(INDEX($C$1:$C$13701,MIN(13701,ROW()+1)):INDEX($C$1:$C$13701,MIN(13701,ROW()+設定!$B$24))),$C7880&gt;=設定!$B$32,$C7880&gt;=MAX(MIN(INDEX($C$1:$C$13701,MAX(1,ROW()-設定!$B$26)):INDEX($C$1:$C$13701,MAX(1,ROW()-1))),MIN(INDEX($C$1:$C$13701,MIN(13701,ROW()+1)):INDEX($C$1:$C$13701,MIN(13701,ROW()+設定!$B$26))))*10^(設定!$B$27/20)),1,0))</f>
        <v>0</v>
      </c>
      <c r="G7880" s="33" t="n">
        <f aca="false">$G7879+IF($F7880=1,1,0)</f>
        <v>4</v>
      </c>
      <c r="H7880" s="0" t="str">
        <f aca="false">IF($F7880=1,$G7880,"")</f>
        <v/>
      </c>
    </row>
    <row r="7881" customFormat="false" ht="15" hidden="false" customHeight="false" outlineLevel="0" collapsed="false">
      <c r="A7881" s="30" t="n">
        <v>1231.09375</v>
      </c>
      <c r="B7881" s="31" t="n">
        <v>8.3612</v>
      </c>
      <c r="C7881" s="32" t="n">
        <f aca="false">IF($A7881="","",IF(設定!$B$21="dB",10^($B7881/20),ABS($B7881)))</f>
        <v>2.61854474855647</v>
      </c>
      <c r="D7881" s="32" t="n">
        <f aca="false">IF($A7881="","",$A7881^2)</f>
        <v>1515591.82128906</v>
      </c>
      <c r="E7881" s="32" t="n">
        <f aca="false">IF($A7881="","",IF($C7881&lt;=0,"",1/$C7881^2))</f>
        <v>0.145841123068221</v>
      </c>
      <c r="F7881" s="33" t="n">
        <f aca="false">IF(OR(ROW()-設定!$B$30&lt;2,ROW()+設定!$B$30&gt;13701,N($A7881)&lt;=0,N(INDEX($A$2:$A$13701,MIN(13700,MAX(1,ROW()-1+設定!$B$30))))&lt;=0,$A7881&lt;設定!$B$28,$A7881&gt;設定!$B$29),0,IF(AND($C7881&gt;=MAX(INDEX($C$1:$C$13701,MAX(1,ROW()-設定!$B$24)):INDEX($C$1:$C$13701,MAX(1,ROW()-1))),$C7881&gt;MAX(INDEX($C$1:$C$13701,MIN(13701,ROW()+1)):INDEX($C$1:$C$13701,MIN(13701,ROW()+設定!$B$24))),$C7881&gt;=設定!$B$32,$C7881&gt;=MAX(MIN(INDEX($C$1:$C$13701,MAX(1,ROW()-設定!$B$26)):INDEX($C$1:$C$13701,MAX(1,ROW()-1))),MIN(INDEX($C$1:$C$13701,MIN(13701,ROW()+1)):INDEX($C$1:$C$13701,MIN(13701,ROW()+設定!$B$26))))*10^(設定!$B$27/20)),1,0))</f>
        <v>0</v>
      </c>
      <c r="G7881" s="33" t="n">
        <f aca="false">$G7880+IF($F7881=1,1,0)</f>
        <v>4</v>
      </c>
      <c r="H7881" s="0" t="str">
        <f aca="false">IF($F7881=1,$G7881,"")</f>
        <v/>
      </c>
    </row>
    <row r="7882" customFormat="false" ht="15" hidden="false" customHeight="false" outlineLevel="0" collapsed="false">
      <c r="A7882" s="30" t="n">
        <v>1231.25</v>
      </c>
      <c r="B7882" s="31" t="n">
        <v>8.5183</v>
      </c>
      <c r="C7882" s="32" t="n">
        <f aca="false">IF($A7882="","",IF(設定!$B$21="dB",10^($B7882/20),ABS($B7882)))</f>
        <v>2.66633675873126</v>
      </c>
      <c r="D7882" s="32" t="n">
        <f aca="false">IF($A7882="","",$A7882^2)</f>
        <v>1515976.5625</v>
      </c>
      <c r="E7882" s="32" t="n">
        <f aca="false">IF($A7882="","",IF($C7882&lt;=0,"",1/$C7882^2))</f>
        <v>0.140659801435643</v>
      </c>
      <c r="F7882" s="33" t="n">
        <f aca="false">IF(OR(ROW()-設定!$B$30&lt;2,ROW()+設定!$B$30&gt;13701,N($A7882)&lt;=0,N(INDEX($A$2:$A$13701,MIN(13700,MAX(1,ROW()-1+設定!$B$30))))&lt;=0,$A7882&lt;設定!$B$28,$A7882&gt;設定!$B$29),0,IF(AND($C7882&gt;=MAX(INDEX($C$1:$C$13701,MAX(1,ROW()-設定!$B$24)):INDEX($C$1:$C$13701,MAX(1,ROW()-1))),$C7882&gt;MAX(INDEX($C$1:$C$13701,MIN(13701,ROW()+1)):INDEX($C$1:$C$13701,MIN(13701,ROW()+設定!$B$24))),$C7882&gt;=設定!$B$32,$C7882&gt;=MAX(MIN(INDEX($C$1:$C$13701,MAX(1,ROW()-設定!$B$26)):INDEX($C$1:$C$13701,MAX(1,ROW()-1))),MIN(INDEX($C$1:$C$13701,MIN(13701,ROW()+1)):INDEX($C$1:$C$13701,MIN(13701,ROW()+設定!$B$26))))*10^(設定!$B$27/20)),1,0))</f>
        <v>0</v>
      </c>
      <c r="G7882" s="33" t="n">
        <f aca="false">$G7881+IF($F7882=1,1,0)</f>
        <v>4</v>
      </c>
      <c r="H7882" s="0" t="str">
        <f aca="false">IF($F7882=1,$G7882,"")</f>
        <v/>
      </c>
    </row>
    <row r="7883" customFormat="false" ht="15" hidden="false" customHeight="false" outlineLevel="0" collapsed="false">
      <c r="A7883" s="30" t="n">
        <v>1231.40625</v>
      </c>
      <c r="B7883" s="31" t="n">
        <v>8.2816</v>
      </c>
      <c r="C7883" s="32" t="n">
        <f aca="false">IF($A7883="","",IF(設定!$B$21="dB",10^($B7883/20),ABS($B7883)))</f>
        <v>2.59465727163278</v>
      </c>
      <c r="D7883" s="32" t="n">
        <f aca="false">IF($A7883="","",$A7883^2)</f>
        <v>1516361.35253906</v>
      </c>
      <c r="E7883" s="32" t="n">
        <f aca="false">IF($A7883="","",IF($C7883&lt;=0,"",1/$C7883^2))</f>
        <v>0.148538830419515</v>
      </c>
      <c r="F7883" s="33" t="n">
        <f aca="false">IF(OR(ROW()-設定!$B$30&lt;2,ROW()+設定!$B$30&gt;13701,N($A7883)&lt;=0,N(INDEX($A$2:$A$13701,MIN(13700,MAX(1,ROW()-1+設定!$B$30))))&lt;=0,$A7883&lt;設定!$B$28,$A7883&gt;設定!$B$29),0,IF(AND($C7883&gt;=MAX(INDEX($C$1:$C$13701,MAX(1,ROW()-設定!$B$24)):INDEX($C$1:$C$13701,MAX(1,ROW()-1))),$C7883&gt;MAX(INDEX($C$1:$C$13701,MIN(13701,ROW()+1)):INDEX($C$1:$C$13701,MIN(13701,ROW()+設定!$B$24))),$C7883&gt;=設定!$B$32,$C7883&gt;=MAX(MIN(INDEX($C$1:$C$13701,MAX(1,ROW()-設定!$B$26)):INDEX($C$1:$C$13701,MAX(1,ROW()-1))),MIN(INDEX($C$1:$C$13701,MIN(13701,ROW()+1)):INDEX($C$1:$C$13701,MIN(13701,ROW()+設定!$B$26))))*10^(設定!$B$27/20)),1,0))</f>
        <v>0</v>
      </c>
      <c r="G7883" s="33" t="n">
        <f aca="false">$G7882+IF($F7883=1,1,0)</f>
        <v>4</v>
      </c>
      <c r="H7883" s="0" t="str">
        <f aca="false">IF($F7883=1,$G7883,"")</f>
        <v/>
      </c>
    </row>
    <row r="7884" customFormat="false" ht="15" hidden="false" customHeight="false" outlineLevel="0" collapsed="false">
      <c r="A7884" s="30" t="n">
        <v>1231.5625</v>
      </c>
      <c r="B7884" s="31" t="n">
        <v>8.452</v>
      </c>
      <c r="C7884" s="32" t="n">
        <f aca="false">IF($A7884="","",IF(設定!$B$21="dB",10^($B7884/20),ABS($B7884)))</f>
        <v>2.64606190285295</v>
      </c>
      <c r="D7884" s="32" t="n">
        <f aca="false">IF($A7884="","",$A7884^2)</f>
        <v>1516746.19140625</v>
      </c>
      <c r="E7884" s="32" t="n">
        <f aca="false">IF($A7884="","",IF($C7884&lt;=0,"",1/$C7884^2))</f>
        <v>0.142823608001918</v>
      </c>
      <c r="F7884" s="33" t="n">
        <f aca="false">IF(OR(ROW()-設定!$B$30&lt;2,ROW()+設定!$B$30&gt;13701,N($A7884)&lt;=0,N(INDEX($A$2:$A$13701,MIN(13700,MAX(1,ROW()-1+設定!$B$30))))&lt;=0,$A7884&lt;設定!$B$28,$A7884&gt;設定!$B$29),0,IF(AND($C7884&gt;=MAX(INDEX($C$1:$C$13701,MAX(1,ROW()-設定!$B$24)):INDEX($C$1:$C$13701,MAX(1,ROW()-1))),$C7884&gt;MAX(INDEX($C$1:$C$13701,MIN(13701,ROW()+1)):INDEX($C$1:$C$13701,MIN(13701,ROW()+設定!$B$24))),$C7884&gt;=設定!$B$32,$C7884&gt;=MAX(MIN(INDEX($C$1:$C$13701,MAX(1,ROW()-設定!$B$26)):INDEX($C$1:$C$13701,MAX(1,ROW()-1))),MIN(INDEX($C$1:$C$13701,MIN(13701,ROW()+1)):INDEX($C$1:$C$13701,MIN(13701,ROW()+設定!$B$26))))*10^(設定!$B$27/20)),1,0))</f>
        <v>0</v>
      </c>
      <c r="G7884" s="33" t="n">
        <f aca="false">$G7883+IF($F7884=1,1,0)</f>
        <v>4</v>
      </c>
      <c r="H7884" s="0" t="str">
        <f aca="false">IF($F7884=1,$G7884,"")</f>
        <v/>
      </c>
    </row>
    <row r="7885" customFormat="false" ht="15" hidden="false" customHeight="false" outlineLevel="0" collapsed="false">
      <c r="A7885" s="30" t="n">
        <v>1231.71875</v>
      </c>
      <c r="B7885" s="31" t="n">
        <v>8.3559</v>
      </c>
      <c r="C7885" s="32" t="n">
        <f aca="false">IF($A7885="","",IF(設定!$B$21="dB",10^($B7885/20),ABS($B7885)))</f>
        <v>2.61694743907583</v>
      </c>
      <c r="D7885" s="32" t="n">
        <f aca="false">IF($A7885="","",$A7885^2)</f>
        <v>1517131.07910156</v>
      </c>
      <c r="E7885" s="32" t="n">
        <f aca="false">IF($A7885="","",IF($C7885&lt;=0,"",1/$C7885^2))</f>
        <v>0.146019211859075</v>
      </c>
      <c r="F7885" s="33" t="n">
        <f aca="false">IF(OR(ROW()-設定!$B$30&lt;2,ROW()+設定!$B$30&gt;13701,N($A7885)&lt;=0,N(INDEX($A$2:$A$13701,MIN(13700,MAX(1,ROW()-1+設定!$B$30))))&lt;=0,$A7885&lt;設定!$B$28,$A7885&gt;設定!$B$29),0,IF(AND($C7885&gt;=MAX(INDEX($C$1:$C$13701,MAX(1,ROW()-設定!$B$24)):INDEX($C$1:$C$13701,MAX(1,ROW()-1))),$C7885&gt;MAX(INDEX($C$1:$C$13701,MIN(13701,ROW()+1)):INDEX($C$1:$C$13701,MIN(13701,ROW()+設定!$B$24))),$C7885&gt;=設定!$B$32,$C7885&gt;=MAX(MIN(INDEX($C$1:$C$13701,MAX(1,ROW()-設定!$B$26)):INDEX($C$1:$C$13701,MAX(1,ROW()-1))),MIN(INDEX($C$1:$C$13701,MIN(13701,ROW()+1)):INDEX($C$1:$C$13701,MIN(13701,ROW()+設定!$B$26))))*10^(設定!$B$27/20)),1,0))</f>
        <v>0</v>
      </c>
      <c r="G7885" s="33" t="n">
        <f aca="false">$G7884+IF($F7885=1,1,0)</f>
        <v>4</v>
      </c>
      <c r="H7885" s="0" t="str">
        <f aca="false">IF($F7885=1,$G7885,"")</f>
        <v/>
      </c>
    </row>
    <row r="7886" customFormat="false" ht="15" hidden="false" customHeight="false" outlineLevel="0" collapsed="false">
      <c r="A7886" s="30" t="n">
        <v>1231.875</v>
      </c>
      <c r="B7886" s="31" t="n">
        <v>8.1176</v>
      </c>
      <c r="C7886" s="32" t="n">
        <f aca="false">IF($A7886="","",IF(設定!$B$21="dB",10^($B7886/20),ABS($B7886)))</f>
        <v>2.54612663459306</v>
      </c>
      <c r="D7886" s="32" t="n">
        <f aca="false">IF($A7886="","",$A7886^2)</f>
        <v>1517516.015625</v>
      </c>
      <c r="E7886" s="32" t="n">
        <f aca="false">IF($A7886="","",IF($C7886&lt;=0,"",1/$C7886^2))</f>
        <v>0.154255266355776</v>
      </c>
      <c r="F7886" s="33" t="n">
        <f aca="false">IF(OR(ROW()-設定!$B$30&lt;2,ROW()+設定!$B$30&gt;13701,N($A7886)&lt;=0,N(INDEX($A$2:$A$13701,MIN(13700,MAX(1,ROW()-1+設定!$B$30))))&lt;=0,$A7886&lt;設定!$B$28,$A7886&gt;設定!$B$29),0,IF(AND($C7886&gt;=MAX(INDEX($C$1:$C$13701,MAX(1,ROW()-設定!$B$24)):INDEX($C$1:$C$13701,MAX(1,ROW()-1))),$C7886&gt;MAX(INDEX($C$1:$C$13701,MIN(13701,ROW()+1)):INDEX($C$1:$C$13701,MIN(13701,ROW()+設定!$B$24))),$C7886&gt;=設定!$B$32,$C7886&gt;=MAX(MIN(INDEX($C$1:$C$13701,MAX(1,ROW()-設定!$B$26)):INDEX($C$1:$C$13701,MAX(1,ROW()-1))),MIN(INDEX($C$1:$C$13701,MIN(13701,ROW()+1)):INDEX($C$1:$C$13701,MIN(13701,ROW()+設定!$B$26))))*10^(設定!$B$27/20)),1,0))</f>
        <v>0</v>
      </c>
      <c r="G7886" s="33" t="n">
        <f aca="false">$G7885+IF($F7886=1,1,0)</f>
        <v>4</v>
      </c>
      <c r="H7886" s="0" t="str">
        <f aca="false">IF($F7886=1,$G7886,"")</f>
        <v/>
      </c>
    </row>
    <row r="7887" customFormat="false" ht="15" hidden="false" customHeight="false" outlineLevel="0" collapsed="false">
      <c r="A7887" s="30" t="n">
        <v>1232.03125</v>
      </c>
      <c r="B7887" s="31" t="n">
        <v>8.1396</v>
      </c>
      <c r="C7887" s="32" t="n">
        <f aca="false">IF($A7887="","",IF(設定!$B$21="dB",10^($B7887/20),ABS($B7887)))</f>
        <v>2.55258374912871</v>
      </c>
      <c r="D7887" s="32" t="n">
        <f aca="false">IF($A7887="","",$A7887^2)</f>
        <v>1517901.00097656</v>
      </c>
      <c r="E7887" s="32" t="n">
        <f aca="false">IF($A7887="","",IF($C7887&lt;=0,"",1/$C7887^2))</f>
        <v>0.153475833275612</v>
      </c>
      <c r="F7887" s="33" t="n">
        <f aca="false">IF(OR(ROW()-設定!$B$30&lt;2,ROW()+設定!$B$30&gt;13701,N($A7887)&lt;=0,N(INDEX($A$2:$A$13701,MIN(13700,MAX(1,ROW()-1+設定!$B$30))))&lt;=0,$A7887&lt;設定!$B$28,$A7887&gt;設定!$B$29),0,IF(AND($C7887&gt;=MAX(INDEX($C$1:$C$13701,MAX(1,ROW()-設定!$B$24)):INDEX($C$1:$C$13701,MAX(1,ROW()-1))),$C7887&gt;MAX(INDEX($C$1:$C$13701,MIN(13701,ROW()+1)):INDEX($C$1:$C$13701,MIN(13701,ROW()+設定!$B$24))),$C7887&gt;=設定!$B$32,$C7887&gt;=MAX(MIN(INDEX($C$1:$C$13701,MAX(1,ROW()-設定!$B$26)):INDEX($C$1:$C$13701,MAX(1,ROW()-1))),MIN(INDEX($C$1:$C$13701,MIN(13701,ROW()+1)):INDEX($C$1:$C$13701,MIN(13701,ROW()+設定!$B$26))))*10^(設定!$B$27/20)),1,0))</f>
        <v>0</v>
      </c>
      <c r="G7887" s="33" t="n">
        <f aca="false">$G7886+IF($F7887=1,1,0)</f>
        <v>4</v>
      </c>
      <c r="H7887" s="0" t="str">
        <f aca="false">IF($F7887=1,$G7887,"")</f>
        <v/>
      </c>
    </row>
    <row r="7888" customFormat="false" ht="15" hidden="false" customHeight="false" outlineLevel="0" collapsed="false">
      <c r="A7888" s="30" t="n">
        <v>1232.1875</v>
      </c>
      <c r="B7888" s="31" t="n">
        <v>8.1666</v>
      </c>
      <c r="C7888" s="32" t="n">
        <f aca="false">IF($A7888="","",IF(設定!$B$21="dB",10^($B7888/20),ABS($B7888)))</f>
        <v>2.56053077509508</v>
      </c>
      <c r="D7888" s="32" t="n">
        <f aca="false">IF($A7888="","",$A7888^2)</f>
        <v>1518286.03515625</v>
      </c>
      <c r="E7888" s="32" t="n">
        <f aca="false">IF($A7888="","",IF($C7888&lt;=0,"",1/$C7888^2))</f>
        <v>0.152524636975634</v>
      </c>
      <c r="F7888" s="33" t="n">
        <f aca="false">IF(OR(ROW()-設定!$B$30&lt;2,ROW()+設定!$B$30&gt;13701,N($A7888)&lt;=0,N(INDEX($A$2:$A$13701,MIN(13700,MAX(1,ROW()-1+設定!$B$30))))&lt;=0,$A7888&lt;設定!$B$28,$A7888&gt;設定!$B$29),0,IF(AND($C7888&gt;=MAX(INDEX($C$1:$C$13701,MAX(1,ROW()-設定!$B$24)):INDEX($C$1:$C$13701,MAX(1,ROW()-1))),$C7888&gt;MAX(INDEX($C$1:$C$13701,MIN(13701,ROW()+1)):INDEX($C$1:$C$13701,MIN(13701,ROW()+設定!$B$24))),$C7888&gt;=設定!$B$32,$C7888&gt;=MAX(MIN(INDEX($C$1:$C$13701,MAX(1,ROW()-設定!$B$26)):INDEX($C$1:$C$13701,MAX(1,ROW()-1))),MIN(INDEX($C$1:$C$13701,MIN(13701,ROW()+1)):INDEX($C$1:$C$13701,MIN(13701,ROW()+設定!$B$26))))*10^(設定!$B$27/20)),1,0))</f>
        <v>0</v>
      </c>
      <c r="G7888" s="33" t="n">
        <f aca="false">$G7887+IF($F7888=1,1,0)</f>
        <v>4</v>
      </c>
      <c r="H7888" s="0" t="str">
        <f aca="false">IF($F7888=1,$G7888,"")</f>
        <v/>
      </c>
    </row>
    <row r="7889" customFormat="false" ht="15" hidden="false" customHeight="false" outlineLevel="0" collapsed="false">
      <c r="A7889" s="30" t="n">
        <v>1232.34375</v>
      </c>
      <c r="B7889" s="31" t="n">
        <v>8.1988</v>
      </c>
      <c r="C7889" s="32" t="n">
        <f aca="false">IF($A7889="","",IF(設定!$B$21="dB",10^($B7889/20),ABS($B7889)))</f>
        <v>2.57004069399734</v>
      </c>
      <c r="D7889" s="32" t="n">
        <f aca="false">IF($A7889="","",$A7889^2)</f>
        <v>1518671.11816406</v>
      </c>
      <c r="E7889" s="32" t="n">
        <f aca="false">IF($A7889="","",IF($C7889&lt;=0,"",1/$C7889^2))</f>
        <v>0.151397951864787</v>
      </c>
      <c r="F7889" s="33" t="n">
        <f aca="false">IF(OR(ROW()-設定!$B$30&lt;2,ROW()+設定!$B$30&gt;13701,N($A7889)&lt;=0,N(INDEX($A$2:$A$13701,MIN(13700,MAX(1,ROW()-1+設定!$B$30))))&lt;=0,$A7889&lt;設定!$B$28,$A7889&gt;設定!$B$29),0,IF(AND($C7889&gt;=MAX(INDEX($C$1:$C$13701,MAX(1,ROW()-設定!$B$24)):INDEX($C$1:$C$13701,MAX(1,ROW()-1))),$C7889&gt;MAX(INDEX($C$1:$C$13701,MIN(13701,ROW()+1)):INDEX($C$1:$C$13701,MIN(13701,ROW()+設定!$B$24))),$C7889&gt;=設定!$B$32,$C7889&gt;=MAX(MIN(INDEX($C$1:$C$13701,MAX(1,ROW()-設定!$B$26)):INDEX($C$1:$C$13701,MAX(1,ROW()-1))),MIN(INDEX($C$1:$C$13701,MIN(13701,ROW()+1)):INDEX($C$1:$C$13701,MIN(13701,ROW()+設定!$B$26))))*10^(設定!$B$27/20)),1,0))</f>
        <v>0</v>
      </c>
      <c r="G7889" s="33" t="n">
        <f aca="false">$G7888+IF($F7889=1,1,0)</f>
        <v>4</v>
      </c>
      <c r="H7889" s="0" t="str">
        <f aca="false">IF($F7889=1,$G7889,"")</f>
        <v/>
      </c>
    </row>
    <row r="7890" customFormat="false" ht="15" hidden="false" customHeight="false" outlineLevel="0" collapsed="false">
      <c r="A7890" s="30" t="n">
        <v>1232.5</v>
      </c>
      <c r="B7890" s="31" t="n">
        <v>8.2636</v>
      </c>
      <c r="C7890" s="32" t="n">
        <f aca="false">IF($A7890="","",IF(設定!$B$21="dB",10^($B7890/20),ABS($B7890)))</f>
        <v>2.58928586197302</v>
      </c>
      <c r="D7890" s="32" t="n">
        <f aca="false">IF($A7890="","",$A7890^2)</f>
        <v>1519056.25</v>
      </c>
      <c r="E7890" s="32" t="n">
        <f aca="false">IF($A7890="","",IF($C7890&lt;=0,"",1/$C7890^2))</f>
        <v>0.149155749929065</v>
      </c>
      <c r="F7890" s="33" t="n">
        <f aca="false">IF(OR(ROW()-設定!$B$30&lt;2,ROW()+設定!$B$30&gt;13701,N($A7890)&lt;=0,N(INDEX($A$2:$A$13701,MIN(13700,MAX(1,ROW()-1+設定!$B$30))))&lt;=0,$A7890&lt;設定!$B$28,$A7890&gt;設定!$B$29),0,IF(AND($C7890&gt;=MAX(INDEX($C$1:$C$13701,MAX(1,ROW()-設定!$B$24)):INDEX($C$1:$C$13701,MAX(1,ROW()-1))),$C7890&gt;MAX(INDEX($C$1:$C$13701,MIN(13701,ROW()+1)):INDEX($C$1:$C$13701,MIN(13701,ROW()+設定!$B$24))),$C7890&gt;=設定!$B$32,$C7890&gt;=MAX(MIN(INDEX($C$1:$C$13701,MAX(1,ROW()-設定!$B$26)):INDEX($C$1:$C$13701,MAX(1,ROW()-1))),MIN(INDEX($C$1:$C$13701,MIN(13701,ROW()+1)):INDEX($C$1:$C$13701,MIN(13701,ROW()+設定!$B$26))))*10^(設定!$B$27/20)),1,0))</f>
        <v>0</v>
      </c>
      <c r="G7890" s="33" t="n">
        <f aca="false">$G7889+IF($F7890=1,1,0)</f>
        <v>4</v>
      </c>
      <c r="H7890" s="0" t="str">
        <f aca="false">IF($F7890=1,$G7890,"")</f>
        <v/>
      </c>
    </row>
    <row r="7891" customFormat="false" ht="15" hidden="false" customHeight="false" outlineLevel="0" collapsed="false">
      <c r="A7891" s="30" t="n">
        <v>1232.65625</v>
      </c>
      <c r="B7891" s="31" t="n">
        <v>8.1151</v>
      </c>
      <c r="C7891" s="32" t="n">
        <f aca="false">IF($A7891="","",IF(設定!$B$21="dB",10^($B7891/20),ABS($B7891)))</f>
        <v>2.54539390589204</v>
      </c>
      <c r="D7891" s="32" t="n">
        <f aca="false">IF($A7891="","",$A7891^2)</f>
        <v>1519441.43066406</v>
      </c>
      <c r="E7891" s="32" t="n">
        <f aca="false">IF($A7891="","",IF($C7891&lt;=0,"",1/$C7891^2))</f>
        <v>0.154344088387566</v>
      </c>
      <c r="F7891" s="33" t="n">
        <f aca="false">IF(OR(ROW()-設定!$B$30&lt;2,ROW()+設定!$B$30&gt;13701,N($A7891)&lt;=0,N(INDEX($A$2:$A$13701,MIN(13700,MAX(1,ROW()-1+設定!$B$30))))&lt;=0,$A7891&lt;設定!$B$28,$A7891&gt;設定!$B$29),0,IF(AND($C7891&gt;=MAX(INDEX($C$1:$C$13701,MAX(1,ROW()-設定!$B$24)):INDEX($C$1:$C$13701,MAX(1,ROW()-1))),$C7891&gt;MAX(INDEX($C$1:$C$13701,MIN(13701,ROW()+1)):INDEX($C$1:$C$13701,MIN(13701,ROW()+設定!$B$24))),$C7891&gt;=設定!$B$32,$C7891&gt;=MAX(MIN(INDEX($C$1:$C$13701,MAX(1,ROW()-設定!$B$26)):INDEX($C$1:$C$13701,MAX(1,ROW()-1))),MIN(INDEX($C$1:$C$13701,MIN(13701,ROW()+1)):INDEX($C$1:$C$13701,MIN(13701,ROW()+設定!$B$26))))*10^(設定!$B$27/20)),1,0))</f>
        <v>0</v>
      </c>
      <c r="G7891" s="33" t="n">
        <f aca="false">$G7890+IF($F7891=1,1,0)</f>
        <v>4</v>
      </c>
      <c r="H7891" s="0" t="str">
        <f aca="false">IF($F7891=1,$G7891,"")</f>
        <v/>
      </c>
    </row>
    <row r="7892" customFormat="false" ht="15" hidden="false" customHeight="false" outlineLevel="0" collapsed="false">
      <c r="A7892" s="30" t="n">
        <v>1232.8125</v>
      </c>
      <c r="B7892" s="31" t="n">
        <v>8.2005</v>
      </c>
      <c r="C7892" s="32" t="n">
        <f aca="false">IF($A7892="","",IF(設定!$B$21="dB",10^($B7892/20),ABS($B7892)))</f>
        <v>2.570543750903</v>
      </c>
      <c r="D7892" s="32" t="n">
        <f aca="false">IF($A7892="","",$A7892^2)</f>
        <v>1519826.66015625</v>
      </c>
      <c r="E7892" s="32" t="n">
        <f aca="false">IF($A7892="","",IF($C7892&lt;=0,"",1/$C7892^2))</f>
        <v>0.151338700328836</v>
      </c>
      <c r="F7892" s="33" t="n">
        <f aca="false">IF(OR(ROW()-設定!$B$30&lt;2,ROW()+設定!$B$30&gt;13701,N($A7892)&lt;=0,N(INDEX($A$2:$A$13701,MIN(13700,MAX(1,ROW()-1+設定!$B$30))))&lt;=0,$A7892&lt;設定!$B$28,$A7892&gt;設定!$B$29),0,IF(AND($C7892&gt;=MAX(INDEX($C$1:$C$13701,MAX(1,ROW()-設定!$B$24)):INDEX($C$1:$C$13701,MAX(1,ROW()-1))),$C7892&gt;MAX(INDEX($C$1:$C$13701,MIN(13701,ROW()+1)):INDEX($C$1:$C$13701,MIN(13701,ROW()+設定!$B$24))),$C7892&gt;=設定!$B$32,$C7892&gt;=MAX(MIN(INDEX($C$1:$C$13701,MAX(1,ROW()-設定!$B$26)):INDEX($C$1:$C$13701,MAX(1,ROW()-1))),MIN(INDEX($C$1:$C$13701,MIN(13701,ROW()+1)):INDEX($C$1:$C$13701,MIN(13701,ROW()+設定!$B$26))))*10^(設定!$B$27/20)),1,0))</f>
        <v>0</v>
      </c>
      <c r="G7892" s="33" t="n">
        <f aca="false">$G7891+IF($F7892=1,1,0)</f>
        <v>4</v>
      </c>
      <c r="H7892" s="0" t="str">
        <f aca="false">IF($F7892=1,$G7892,"")</f>
        <v/>
      </c>
    </row>
    <row r="7893" customFormat="false" ht="15" hidden="false" customHeight="false" outlineLevel="0" collapsed="false">
      <c r="A7893" s="30" t="n">
        <v>1232.96875</v>
      </c>
      <c r="B7893" s="31" t="n">
        <v>7.9125</v>
      </c>
      <c r="C7893" s="32" t="n">
        <f aca="false">IF($A7893="","",IF(設定!$B$21="dB",10^($B7893/20),ABS($B7893)))</f>
        <v>2.48670919367593</v>
      </c>
      <c r="D7893" s="32" t="n">
        <f aca="false">IF($A7893="","",$A7893^2)</f>
        <v>1520211.93847656</v>
      </c>
      <c r="E7893" s="32" t="n">
        <f aca="false">IF($A7893="","",IF($C7893&lt;=0,"",1/$C7893^2))</f>
        <v>0.161714886393863</v>
      </c>
      <c r="F7893" s="33" t="n">
        <f aca="false">IF(OR(ROW()-設定!$B$30&lt;2,ROW()+設定!$B$30&gt;13701,N($A7893)&lt;=0,N(INDEX($A$2:$A$13701,MIN(13700,MAX(1,ROW()-1+設定!$B$30))))&lt;=0,$A7893&lt;設定!$B$28,$A7893&gt;設定!$B$29),0,IF(AND($C7893&gt;=MAX(INDEX($C$1:$C$13701,MAX(1,ROW()-設定!$B$24)):INDEX($C$1:$C$13701,MAX(1,ROW()-1))),$C7893&gt;MAX(INDEX($C$1:$C$13701,MIN(13701,ROW()+1)):INDEX($C$1:$C$13701,MIN(13701,ROW()+設定!$B$24))),$C7893&gt;=設定!$B$32,$C7893&gt;=MAX(MIN(INDEX($C$1:$C$13701,MAX(1,ROW()-設定!$B$26)):INDEX($C$1:$C$13701,MAX(1,ROW()-1))),MIN(INDEX($C$1:$C$13701,MIN(13701,ROW()+1)):INDEX($C$1:$C$13701,MIN(13701,ROW()+設定!$B$26))))*10^(設定!$B$27/20)),1,0))</f>
        <v>0</v>
      </c>
      <c r="G7893" s="33" t="n">
        <f aca="false">$G7892+IF($F7893=1,1,0)</f>
        <v>4</v>
      </c>
      <c r="H7893" s="0" t="str">
        <f aca="false">IF($F7893=1,$G7893,"")</f>
        <v/>
      </c>
    </row>
    <row r="7894" customFormat="false" ht="15" hidden="false" customHeight="false" outlineLevel="0" collapsed="false">
      <c r="A7894" s="30" t="n">
        <v>1233.125</v>
      </c>
      <c r="B7894" s="31" t="n">
        <v>7.7269</v>
      </c>
      <c r="C7894" s="32" t="n">
        <f aca="false">IF($A7894="","",IF(設定!$B$21="dB",10^($B7894/20),ABS($B7894)))</f>
        <v>2.43413689976806</v>
      </c>
      <c r="D7894" s="32" t="n">
        <f aca="false">IF($A7894="","",$A7894^2)</f>
        <v>1520597.265625</v>
      </c>
      <c r="E7894" s="32" t="n">
        <f aca="false">IF($A7894="","",IF($C7894&lt;=0,"",1/$C7894^2))</f>
        <v>0.168775731902583</v>
      </c>
      <c r="F7894" s="33" t="n">
        <f aca="false">IF(OR(ROW()-設定!$B$30&lt;2,ROW()+設定!$B$30&gt;13701,N($A7894)&lt;=0,N(INDEX($A$2:$A$13701,MIN(13700,MAX(1,ROW()-1+設定!$B$30))))&lt;=0,$A7894&lt;設定!$B$28,$A7894&gt;設定!$B$29),0,IF(AND($C7894&gt;=MAX(INDEX($C$1:$C$13701,MAX(1,ROW()-設定!$B$24)):INDEX($C$1:$C$13701,MAX(1,ROW()-1))),$C7894&gt;MAX(INDEX($C$1:$C$13701,MIN(13701,ROW()+1)):INDEX($C$1:$C$13701,MIN(13701,ROW()+設定!$B$24))),$C7894&gt;=設定!$B$32,$C7894&gt;=MAX(MIN(INDEX($C$1:$C$13701,MAX(1,ROW()-設定!$B$26)):INDEX($C$1:$C$13701,MAX(1,ROW()-1))),MIN(INDEX($C$1:$C$13701,MIN(13701,ROW()+1)):INDEX($C$1:$C$13701,MIN(13701,ROW()+設定!$B$26))))*10^(設定!$B$27/20)),1,0))</f>
        <v>0</v>
      </c>
      <c r="G7894" s="33" t="n">
        <f aca="false">$G7893+IF($F7894=1,1,0)</f>
        <v>4</v>
      </c>
      <c r="H7894" s="0" t="str">
        <f aca="false">IF($F7894=1,$G7894,"")</f>
        <v/>
      </c>
    </row>
    <row r="7895" customFormat="false" ht="15" hidden="false" customHeight="false" outlineLevel="0" collapsed="false">
      <c r="A7895" s="30" t="n">
        <v>1233.28125</v>
      </c>
      <c r="B7895" s="31" t="n">
        <v>7.9877</v>
      </c>
      <c r="C7895" s="32" t="n">
        <f aca="false">IF($A7895="","",IF(設定!$B$21="dB",10^($B7895/20),ABS($B7895)))</f>
        <v>2.5083318920419</v>
      </c>
      <c r="D7895" s="32" t="n">
        <f aca="false">IF($A7895="","",$A7895^2)</f>
        <v>1520982.64160156</v>
      </c>
      <c r="E7895" s="32" t="n">
        <f aca="false">IF($A7895="","",IF($C7895&lt;=0,"",1/$C7895^2))</f>
        <v>0.158938825714174</v>
      </c>
      <c r="F7895" s="33" t="n">
        <f aca="false">IF(OR(ROW()-設定!$B$30&lt;2,ROW()+設定!$B$30&gt;13701,N($A7895)&lt;=0,N(INDEX($A$2:$A$13701,MIN(13700,MAX(1,ROW()-1+設定!$B$30))))&lt;=0,$A7895&lt;設定!$B$28,$A7895&gt;設定!$B$29),0,IF(AND($C7895&gt;=MAX(INDEX($C$1:$C$13701,MAX(1,ROW()-設定!$B$24)):INDEX($C$1:$C$13701,MAX(1,ROW()-1))),$C7895&gt;MAX(INDEX($C$1:$C$13701,MIN(13701,ROW()+1)):INDEX($C$1:$C$13701,MIN(13701,ROW()+設定!$B$24))),$C7895&gt;=設定!$B$32,$C7895&gt;=MAX(MIN(INDEX($C$1:$C$13701,MAX(1,ROW()-設定!$B$26)):INDEX($C$1:$C$13701,MAX(1,ROW()-1))),MIN(INDEX($C$1:$C$13701,MIN(13701,ROW()+1)):INDEX($C$1:$C$13701,MIN(13701,ROW()+設定!$B$26))))*10^(設定!$B$27/20)),1,0))</f>
        <v>0</v>
      </c>
      <c r="G7895" s="33" t="n">
        <f aca="false">$G7894+IF($F7895=1,1,0)</f>
        <v>4</v>
      </c>
      <c r="H7895" s="0" t="str">
        <f aca="false">IF($F7895=1,$G7895,"")</f>
        <v/>
      </c>
    </row>
    <row r="7896" customFormat="false" ht="15" hidden="false" customHeight="false" outlineLevel="0" collapsed="false">
      <c r="A7896" s="30" t="n">
        <v>1233.4375</v>
      </c>
      <c r="B7896" s="31" t="n">
        <v>8.0421</v>
      </c>
      <c r="C7896" s="32" t="n">
        <f aca="false">IF($A7896="","",IF(設定!$B$21="dB",10^($B7896/20),ABS($B7896)))</f>
        <v>2.52409095180653</v>
      </c>
      <c r="D7896" s="32" t="n">
        <f aca="false">IF($A7896="","",$A7896^2)</f>
        <v>1521368.06640625</v>
      </c>
      <c r="E7896" s="32" t="n">
        <f aca="false">IF($A7896="","",IF($C7896&lt;=0,"",1/$C7896^2))</f>
        <v>0.156960365015353</v>
      </c>
      <c r="F7896" s="33" t="n">
        <f aca="false">IF(OR(ROW()-設定!$B$30&lt;2,ROW()+設定!$B$30&gt;13701,N($A7896)&lt;=0,N(INDEX($A$2:$A$13701,MIN(13700,MAX(1,ROW()-1+設定!$B$30))))&lt;=0,$A7896&lt;設定!$B$28,$A7896&gt;設定!$B$29),0,IF(AND($C7896&gt;=MAX(INDEX($C$1:$C$13701,MAX(1,ROW()-設定!$B$24)):INDEX($C$1:$C$13701,MAX(1,ROW()-1))),$C7896&gt;MAX(INDEX($C$1:$C$13701,MIN(13701,ROW()+1)):INDEX($C$1:$C$13701,MIN(13701,ROW()+設定!$B$24))),$C7896&gt;=設定!$B$32,$C7896&gt;=MAX(MIN(INDEX($C$1:$C$13701,MAX(1,ROW()-設定!$B$26)):INDEX($C$1:$C$13701,MAX(1,ROW()-1))),MIN(INDEX($C$1:$C$13701,MIN(13701,ROW()+1)):INDEX($C$1:$C$13701,MIN(13701,ROW()+設定!$B$26))))*10^(設定!$B$27/20)),1,0))</f>
        <v>0</v>
      </c>
      <c r="G7896" s="33" t="n">
        <f aca="false">$G7895+IF($F7896=1,1,0)</f>
        <v>4</v>
      </c>
      <c r="H7896" s="0" t="str">
        <f aca="false">IF($F7896=1,$G7896,"")</f>
        <v/>
      </c>
    </row>
    <row r="7897" customFormat="false" ht="15" hidden="false" customHeight="false" outlineLevel="0" collapsed="false">
      <c r="A7897" s="30" t="n">
        <v>1233.59375</v>
      </c>
      <c r="B7897" s="31" t="n">
        <v>7.9296</v>
      </c>
      <c r="C7897" s="32" t="n">
        <f aca="false">IF($A7897="","",IF(設定!$B$21="dB",10^($B7897/20),ABS($B7897)))</f>
        <v>2.49160962574817</v>
      </c>
      <c r="D7897" s="32" t="n">
        <f aca="false">IF($A7897="","",$A7897^2)</f>
        <v>1521753.54003906</v>
      </c>
      <c r="E7897" s="32" t="n">
        <f aca="false">IF($A7897="","",IF($C7897&lt;=0,"",1/$C7897^2))</f>
        <v>0.161079398795525</v>
      </c>
      <c r="F7897" s="33" t="n">
        <f aca="false">IF(OR(ROW()-設定!$B$30&lt;2,ROW()+設定!$B$30&gt;13701,N($A7897)&lt;=0,N(INDEX($A$2:$A$13701,MIN(13700,MAX(1,ROW()-1+設定!$B$30))))&lt;=0,$A7897&lt;設定!$B$28,$A7897&gt;設定!$B$29),0,IF(AND($C7897&gt;=MAX(INDEX($C$1:$C$13701,MAX(1,ROW()-設定!$B$24)):INDEX($C$1:$C$13701,MAX(1,ROW()-1))),$C7897&gt;MAX(INDEX($C$1:$C$13701,MIN(13701,ROW()+1)):INDEX($C$1:$C$13701,MIN(13701,ROW()+設定!$B$24))),$C7897&gt;=設定!$B$32,$C7897&gt;=MAX(MIN(INDEX($C$1:$C$13701,MAX(1,ROW()-設定!$B$26)):INDEX($C$1:$C$13701,MAX(1,ROW()-1))),MIN(INDEX($C$1:$C$13701,MIN(13701,ROW()+1)):INDEX($C$1:$C$13701,MIN(13701,ROW()+設定!$B$26))))*10^(設定!$B$27/20)),1,0))</f>
        <v>0</v>
      </c>
      <c r="G7897" s="33" t="n">
        <f aca="false">$G7896+IF($F7897=1,1,0)</f>
        <v>4</v>
      </c>
      <c r="H7897" s="0" t="str">
        <f aca="false">IF($F7897=1,$G7897,"")</f>
        <v/>
      </c>
    </row>
    <row r="7898" customFormat="false" ht="15" hidden="false" customHeight="false" outlineLevel="0" collapsed="false">
      <c r="A7898" s="30" t="n">
        <v>1233.75</v>
      </c>
      <c r="B7898" s="31" t="n">
        <v>7.8333</v>
      </c>
      <c r="C7898" s="32" t="n">
        <f aca="false">IF($A7898="","",IF(設定!$B$21="dB",10^($B7898/20),ABS($B7898)))</f>
        <v>2.46413785178466</v>
      </c>
      <c r="D7898" s="32" t="n">
        <f aca="false">IF($A7898="","",$A7898^2)</f>
        <v>1522139.0625</v>
      </c>
      <c r="E7898" s="32" t="n">
        <f aca="false">IF($A7898="","",IF($C7898&lt;=0,"",1/$C7898^2))</f>
        <v>0.164691050593963</v>
      </c>
      <c r="F7898" s="33" t="n">
        <f aca="false">IF(OR(ROW()-設定!$B$30&lt;2,ROW()+設定!$B$30&gt;13701,N($A7898)&lt;=0,N(INDEX($A$2:$A$13701,MIN(13700,MAX(1,ROW()-1+設定!$B$30))))&lt;=0,$A7898&lt;設定!$B$28,$A7898&gt;設定!$B$29),0,IF(AND($C7898&gt;=MAX(INDEX($C$1:$C$13701,MAX(1,ROW()-設定!$B$24)):INDEX($C$1:$C$13701,MAX(1,ROW()-1))),$C7898&gt;MAX(INDEX($C$1:$C$13701,MIN(13701,ROW()+1)):INDEX($C$1:$C$13701,MIN(13701,ROW()+設定!$B$24))),$C7898&gt;=設定!$B$32,$C7898&gt;=MAX(MIN(INDEX($C$1:$C$13701,MAX(1,ROW()-設定!$B$26)):INDEX($C$1:$C$13701,MAX(1,ROW()-1))),MIN(INDEX($C$1:$C$13701,MIN(13701,ROW()+1)):INDEX($C$1:$C$13701,MIN(13701,ROW()+設定!$B$26))))*10^(設定!$B$27/20)),1,0))</f>
        <v>0</v>
      </c>
      <c r="G7898" s="33" t="n">
        <f aca="false">$G7897+IF($F7898=1,1,0)</f>
        <v>4</v>
      </c>
      <c r="H7898" s="0" t="str">
        <f aca="false">IF($F7898=1,$G7898,"")</f>
        <v/>
      </c>
    </row>
    <row r="7899" customFormat="false" ht="15" hidden="false" customHeight="false" outlineLevel="0" collapsed="false">
      <c r="A7899" s="30" t="n">
        <v>1233.90625</v>
      </c>
      <c r="B7899" s="31" t="n">
        <v>7.9562</v>
      </c>
      <c r="C7899" s="32" t="n">
        <f aca="false">IF($A7899="","",IF(設定!$B$21="dB",10^($B7899/20),ABS($B7899)))</f>
        <v>2.49925172193088</v>
      </c>
      <c r="D7899" s="32" t="n">
        <f aca="false">IF($A7899="","",$A7899^2)</f>
        <v>1522524.63378906</v>
      </c>
      <c r="E7899" s="32" t="n">
        <f aca="false">IF($A7899="","",IF($C7899&lt;=0,"",1/$C7899^2))</f>
        <v>0.160095822611876</v>
      </c>
      <c r="F7899" s="33" t="n">
        <f aca="false">IF(OR(ROW()-設定!$B$30&lt;2,ROW()+設定!$B$30&gt;13701,N($A7899)&lt;=0,N(INDEX($A$2:$A$13701,MIN(13700,MAX(1,ROW()-1+設定!$B$30))))&lt;=0,$A7899&lt;設定!$B$28,$A7899&gt;設定!$B$29),0,IF(AND($C7899&gt;=MAX(INDEX($C$1:$C$13701,MAX(1,ROW()-設定!$B$24)):INDEX($C$1:$C$13701,MAX(1,ROW()-1))),$C7899&gt;MAX(INDEX($C$1:$C$13701,MIN(13701,ROW()+1)):INDEX($C$1:$C$13701,MIN(13701,ROW()+設定!$B$24))),$C7899&gt;=設定!$B$32,$C7899&gt;=MAX(MIN(INDEX($C$1:$C$13701,MAX(1,ROW()-設定!$B$26)):INDEX($C$1:$C$13701,MAX(1,ROW()-1))),MIN(INDEX($C$1:$C$13701,MIN(13701,ROW()+1)):INDEX($C$1:$C$13701,MIN(13701,ROW()+設定!$B$26))))*10^(設定!$B$27/20)),1,0))</f>
        <v>0</v>
      </c>
      <c r="G7899" s="33" t="n">
        <f aca="false">$G7898+IF($F7899=1,1,0)</f>
        <v>4</v>
      </c>
      <c r="H7899" s="0" t="str">
        <f aca="false">IF($F7899=1,$G7899,"")</f>
        <v/>
      </c>
    </row>
    <row r="7900" customFormat="false" ht="15" hidden="false" customHeight="false" outlineLevel="0" collapsed="false">
      <c r="A7900" s="30" t="n">
        <v>1234.0625</v>
      </c>
      <c r="B7900" s="31" t="n">
        <v>8.0824</v>
      </c>
      <c r="C7900" s="32" t="n">
        <f aca="false">IF($A7900="","",IF(設定!$B$21="dB",10^($B7900/20),ABS($B7900)))</f>
        <v>2.53582920920918</v>
      </c>
      <c r="D7900" s="32" t="n">
        <f aca="false">IF($A7900="","",$A7900^2)</f>
        <v>1522910.25390625</v>
      </c>
      <c r="E7900" s="32" t="n">
        <f aca="false">IF($A7900="","",IF($C7900&lt;=0,"",1/$C7900^2))</f>
        <v>0.155510601076452</v>
      </c>
      <c r="F7900" s="33" t="n">
        <f aca="false">IF(OR(ROW()-設定!$B$30&lt;2,ROW()+設定!$B$30&gt;13701,N($A7900)&lt;=0,N(INDEX($A$2:$A$13701,MIN(13700,MAX(1,ROW()-1+設定!$B$30))))&lt;=0,$A7900&lt;設定!$B$28,$A7900&gt;設定!$B$29),0,IF(AND($C7900&gt;=MAX(INDEX($C$1:$C$13701,MAX(1,ROW()-設定!$B$24)):INDEX($C$1:$C$13701,MAX(1,ROW()-1))),$C7900&gt;MAX(INDEX($C$1:$C$13701,MIN(13701,ROW()+1)):INDEX($C$1:$C$13701,MIN(13701,ROW()+設定!$B$24))),$C7900&gt;=設定!$B$32,$C7900&gt;=MAX(MIN(INDEX($C$1:$C$13701,MAX(1,ROW()-設定!$B$26)):INDEX($C$1:$C$13701,MAX(1,ROW()-1))),MIN(INDEX($C$1:$C$13701,MIN(13701,ROW()+1)):INDEX($C$1:$C$13701,MIN(13701,ROW()+設定!$B$26))))*10^(設定!$B$27/20)),1,0))</f>
        <v>0</v>
      </c>
      <c r="G7900" s="33" t="n">
        <f aca="false">$G7899+IF($F7900=1,1,0)</f>
        <v>4</v>
      </c>
      <c r="H7900" s="0" t="str">
        <f aca="false">IF($F7900=1,$G7900,"")</f>
        <v/>
      </c>
    </row>
    <row r="7901" customFormat="false" ht="15" hidden="false" customHeight="false" outlineLevel="0" collapsed="false">
      <c r="A7901" s="30" t="n">
        <v>1234.21875</v>
      </c>
      <c r="B7901" s="31" t="n">
        <v>7.8452</v>
      </c>
      <c r="C7901" s="32" t="n">
        <f aca="false">IF($A7901="","",IF(設定!$B$21="dB",10^($B7901/20),ABS($B7901)))</f>
        <v>2.46751612825537</v>
      </c>
      <c r="D7901" s="32" t="n">
        <f aca="false">IF($A7901="","",$A7901^2)</f>
        <v>1523295.92285156</v>
      </c>
      <c r="E7901" s="32" t="n">
        <f aca="false">IF($A7901="","",IF($C7901&lt;=0,"",1/$C7901^2))</f>
        <v>0.164240402243267</v>
      </c>
      <c r="F7901" s="33" t="n">
        <f aca="false">IF(OR(ROW()-設定!$B$30&lt;2,ROW()+設定!$B$30&gt;13701,N($A7901)&lt;=0,N(INDEX($A$2:$A$13701,MIN(13700,MAX(1,ROW()-1+設定!$B$30))))&lt;=0,$A7901&lt;設定!$B$28,$A7901&gt;設定!$B$29),0,IF(AND($C7901&gt;=MAX(INDEX($C$1:$C$13701,MAX(1,ROW()-設定!$B$24)):INDEX($C$1:$C$13701,MAX(1,ROW()-1))),$C7901&gt;MAX(INDEX($C$1:$C$13701,MIN(13701,ROW()+1)):INDEX($C$1:$C$13701,MIN(13701,ROW()+設定!$B$24))),$C7901&gt;=設定!$B$32,$C7901&gt;=MAX(MIN(INDEX($C$1:$C$13701,MAX(1,ROW()-設定!$B$26)):INDEX($C$1:$C$13701,MAX(1,ROW()-1))),MIN(INDEX($C$1:$C$13701,MIN(13701,ROW()+1)):INDEX($C$1:$C$13701,MIN(13701,ROW()+設定!$B$26))))*10^(設定!$B$27/20)),1,0))</f>
        <v>0</v>
      </c>
      <c r="G7901" s="33" t="n">
        <f aca="false">$G7900+IF($F7901=1,1,0)</f>
        <v>4</v>
      </c>
      <c r="H7901" s="0" t="str">
        <f aca="false">IF($F7901=1,$G7901,"")</f>
        <v/>
      </c>
    </row>
    <row r="7902" customFormat="false" ht="15" hidden="false" customHeight="false" outlineLevel="0" collapsed="false">
      <c r="A7902" s="30" t="n">
        <v>1234.375</v>
      </c>
      <c r="B7902" s="31" t="n">
        <v>7.7519</v>
      </c>
      <c r="C7902" s="32" t="n">
        <f aca="false">IF($A7902="","",IF(設定!$B$21="dB",10^($B7902/20),ABS($B7902)))</f>
        <v>2.44115300108055</v>
      </c>
      <c r="D7902" s="32" t="n">
        <f aca="false">IF($A7902="","",$A7902^2)</f>
        <v>1523681.640625</v>
      </c>
      <c r="E7902" s="32" t="n">
        <f aca="false">IF($A7902="","",IF($C7902&lt;=0,"",1/$C7902^2))</f>
        <v>0.167806971682926</v>
      </c>
      <c r="F7902" s="33" t="n">
        <f aca="false">IF(OR(ROW()-設定!$B$30&lt;2,ROW()+設定!$B$30&gt;13701,N($A7902)&lt;=0,N(INDEX($A$2:$A$13701,MIN(13700,MAX(1,ROW()-1+設定!$B$30))))&lt;=0,$A7902&lt;設定!$B$28,$A7902&gt;設定!$B$29),0,IF(AND($C7902&gt;=MAX(INDEX($C$1:$C$13701,MAX(1,ROW()-設定!$B$24)):INDEX($C$1:$C$13701,MAX(1,ROW()-1))),$C7902&gt;MAX(INDEX($C$1:$C$13701,MIN(13701,ROW()+1)):INDEX($C$1:$C$13701,MIN(13701,ROW()+設定!$B$24))),$C7902&gt;=設定!$B$32,$C7902&gt;=MAX(MIN(INDEX($C$1:$C$13701,MAX(1,ROW()-設定!$B$26)):INDEX($C$1:$C$13701,MAX(1,ROW()-1))),MIN(INDEX($C$1:$C$13701,MIN(13701,ROW()+1)):INDEX($C$1:$C$13701,MIN(13701,ROW()+設定!$B$26))))*10^(設定!$B$27/20)),1,0))</f>
        <v>0</v>
      </c>
      <c r="G7902" s="33" t="n">
        <f aca="false">$G7901+IF($F7902=1,1,0)</f>
        <v>4</v>
      </c>
      <c r="H7902" s="0" t="str">
        <f aca="false">IF($F7902=1,$G7902,"")</f>
        <v/>
      </c>
    </row>
    <row r="7903" customFormat="false" ht="15" hidden="false" customHeight="false" outlineLevel="0" collapsed="false">
      <c r="A7903" s="30" t="n">
        <v>1234.53125</v>
      </c>
      <c r="B7903" s="31" t="n">
        <v>7.7122</v>
      </c>
      <c r="C7903" s="32" t="n">
        <f aca="false">IF($A7903="","",IF(設定!$B$21="dB",10^($B7903/20),ABS($B7903)))</f>
        <v>2.43002085035691</v>
      </c>
      <c r="D7903" s="32" t="n">
        <f aca="false">IF($A7903="","",$A7903^2)</f>
        <v>1524067.40722656</v>
      </c>
      <c r="E7903" s="32" t="n">
        <f aca="false">IF($A7903="","",IF($C7903&lt;=0,"",1/$C7903^2))</f>
        <v>0.169347971927262</v>
      </c>
      <c r="F7903" s="33" t="n">
        <f aca="false">IF(OR(ROW()-設定!$B$30&lt;2,ROW()+設定!$B$30&gt;13701,N($A7903)&lt;=0,N(INDEX($A$2:$A$13701,MIN(13700,MAX(1,ROW()-1+設定!$B$30))))&lt;=0,$A7903&lt;設定!$B$28,$A7903&gt;設定!$B$29),0,IF(AND($C7903&gt;=MAX(INDEX($C$1:$C$13701,MAX(1,ROW()-設定!$B$24)):INDEX($C$1:$C$13701,MAX(1,ROW()-1))),$C7903&gt;MAX(INDEX($C$1:$C$13701,MIN(13701,ROW()+1)):INDEX($C$1:$C$13701,MIN(13701,ROW()+設定!$B$24))),$C7903&gt;=設定!$B$32,$C7903&gt;=MAX(MIN(INDEX($C$1:$C$13701,MAX(1,ROW()-設定!$B$26)):INDEX($C$1:$C$13701,MAX(1,ROW()-1))),MIN(INDEX($C$1:$C$13701,MIN(13701,ROW()+1)):INDEX($C$1:$C$13701,MIN(13701,ROW()+設定!$B$26))))*10^(設定!$B$27/20)),1,0))</f>
        <v>0</v>
      </c>
      <c r="G7903" s="33" t="n">
        <f aca="false">$G7902+IF($F7903=1,1,0)</f>
        <v>4</v>
      </c>
      <c r="H7903" s="0" t="str">
        <f aca="false">IF($F7903=1,$G7903,"")</f>
        <v/>
      </c>
    </row>
    <row r="7904" customFormat="false" ht="15" hidden="false" customHeight="false" outlineLevel="0" collapsed="false">
      <c r="A7904" s="30" t="n">
        <v>1234.6875</v>
      </c>
      <c r="B7904" s="31" t="n">
        <v>7.9741</v>
      </c>
      <c r="C7904" s="32" t="n">
        <f aca="false">IF($A7904="","",IF(設定!$B$21="dB",10^($B7904/20),ABS($B7904)))</f>
        <v>2.50440752476453</v>
      </c>
      <c r="D7904" s="32" t="n">
        <f aca="false">IF($A7904="","",$A7904^2)</f>
        <v>1524453.22265625</v>
      </c>
      <c r="E7904" s="32" t="n">
        <f aca="false">IF($A7904="","",IF($C7904&lt;=0,"",1/$C7904^2))</f>
        <v>0.159437325268669</v>
      </c>
      <c r="F7904" s="33" t="n">
        <f aca="false">IF(OR(ROW()-設定!$B$30&lt;2,ROW()+設定!$B$30&gt;13701,N($A7904)&lt;=0,N(INDEX($A$2:$A$13701,MIN(13700,MAX(1,ROW()-1+設定!$B$30))))&lt;=0,$A7904&lt;設定!$B$28,$A7904&gt;設定!$B$29),0,IF(AND($C7904&gt;=MAX(INDEX($C$1:$C$13701,MAX(1,ROW()-設定!$B$24)):INDEX($C$1:$C$13701,MAX(1,ROW()-1))),$C7904&gt;MAX(INDEX($C$1:$C$13701,MIN(13701,ROW()+1)):INDEX($C$1:$C$13701,MIN(13701,ROW()+設定!$B$24))),$C7904&gt;=設定!$B$32,$C7904&gt;=MAX(MIN(INDEX($C$1:$C$13701,MAX(1,ROW()-設定!$B$26)):INDEX($C$1:$C$13701,MAX(1,ROW()-1))),MIN(INDEX($C$1:$C$13701,MIN(13701,ROW()+1)):INDEX($C$1:$C$13701,MIN(13701,ROW()+設定!$B$26))))*10^(設定!$B$27/20)),1,0))</f>
        <v>0</v>
      </c>
      <c r="G7904" s="33" t="n">
        <f aca="false">$G7903+IF($F7904=1,1,0)</f>
        <v>4</v>
      </c>
      <c r="H7904" s="0" t="str">
        <f aca="false">IF($F7904=1,$G7904,"")</f>
        <v/>
      </c>
    </row>
    <row r="7905" customFormat="false" ht="15" hidden="false" customHeight="false" outlineLevel="0" collapsed="false">
      <c r="A7905" s="30" t="n">
        <v>1234.84375</v>
      </c>
      <c r="B7905" s="31" t="n">
        <v>7.7406</v>
      </c>
      <c r="C7905" s="32" t="n">
        <f aca="false">IF($A7905="","",IF(設定!$B$21="dB",10^($B7905/20),ABS($B7905)))</f>
        <v>2.43797922219065</v>
      </c>
      <c r="D7905" s="32" t="n">
        <f aca="false">IF($A7905="","",$A7905^2)</f>
        <v>1524839.08691406</v>
      </c>
      <c r="E7905" s="32" t="n">
        <f aca="false">IF($A7905="","",IF($C7905&lt;=0,"",1/$C7905^2))</f>
        <v>0.168244160711562</v>
      </c>
      <c r="F7905" s="33" t="n">
        <f aca="false">IF(OR(ROW()-設定!$B$30&lt;2,ROW()+設定!$B$30&gt;13701,N($A7905)&lt;=0,N(INDEX($A$2:$A$13701,MIN(13700,MAX(1,ROW()-1+設定!$B$30))))&lt;=0,$A7905&lt;設定!$B$28,$A7905&gt;設定!$B$29),0,IF(AND($C7905&gt;=MAX(INDEX($C$1:$C$13701,MAX(1,ROW()-設定!$B$24)):INDEX($C$1:$C$13701,MAX(1,ROW()-1))),$C7905&gt;MAX(INDEX($C$1:$C$13701,MIN(13701,ROW()+1)):INDEX($C$1:$C$13701,MIN(13701,ROW()+設定!$B$24))),$C7905&gt;=設定!$B$32,$C7905&gt;=MAX(MIN(INDEX($C$1:$C$13701,MAX(1,ROW()-設定!$B$26)):INDEX($C$1:$C$13701,MAX(1,ROW()-1))),MIN(INDEX($C$1:$C$13701,MIN(13701,ROW()+1)):INDEX($C$1:$C$13701,MIN(13701,ROW()+設定!$B$26))))*10^(設定!$B$27/20)),1,0))</f>
        <v>0</v>
      </c>
      <c r="G7905" s="33" t="n">
        <f aca="false">$G7904+IF($F7905=1,1,0)</f>
        <v>4</v>
      </c>
      <c r="H7905" s="0" t="str">
        <f aca="false">IF($F7905=1,$G7905,"")</f>
        <v/>
      </c>
    </row>
    <row r="7906" customFormat="false" ht="15" hidden="false" customHeight="false" outlineLevel="0" collapsed="false">
      <c r="A7906" s="30" t="n">
        <v>1235</v>
      </c>
      <c r="B7906" s="31" t="n">
        <v>7.779</v>
      </c>
      <c r="C7906" s="32" t="n">
        <f aca="false">IF($A7906="","",IF(設定!$B$21="dB",10^($B7906/20),ABS($B7906)))</f>
        <v>2.44878129924935</v>
      </c>
      <c r="D7906" s="32" t="n">
        <f aca="false">IF($A7906="","",$A7906^2)</f>
        <v>1525225</v>
      </c>
      <c r="E7906" s="32" t="n">
        <f aca="false">IF($A7906="","",IF($C7906&lt;=0,"",1/$C7906^2))</f>
        <v>0.166763115461013</v>
      </c>
      <c r="F7906" s="33" t="n">
        <f aca="false">IF(OR(ROW()-設定!$B$30&lt;2,ROW()+設定!$B$30&gt;13701,N($A7906)&lt;=0,N(INDEX($A$2:$A$13701,MIN(13700,MAX(1,ROW()-1+設定!$B$30))))&lt;=0,$A7906&lt;設定!$B$28,$A7906&gt;設定!$B$29),0,IF(AND($C7906&gt;=MAX(INDEX($C$1:$C$13701,MAX(1,ROW()-設定!$B$24)):INDEX($C$1:$C$13701,MAX(1,ROW()-1))),$C7906&gt;MAX(INDEX($C$1:$C$13701,MIN(13701,ROW()+1)):INDEX($C$1:$C$13701,MIN(13701,ROW()+設定!$B$24))),$C7906&gt;=設定!$B$32,$C7906&gt;=MAX(MIN(INDEX($C$1:$C$13701,MAX(1,ROW()-設定!$B$26)):INDEX($C$1:$C$13701,MAX(1,ROW()-1))),MIN(INDEX($C$1:$C$13701,MIN(13701,ROW()+1)):INDEX($C$1:$C$13701,MIN(13701,ROW()+設定!$B$26))))*10^(設定!$B$27/20)),1,0))</f>
        <v>0</v>
      </c>
      <c r="G7906" s="33" t="n">
        <f aca="false">$G7905+IF($F7906=1,1,0)</f>
        <v>4</v>
      </c>
      <c r="H7906" s="0" t="str">
        <f aca="false">IF($F7906=1,$G7906,"")</f>
        <v/>
      </c>
    </row>
    <row r="7907" customFormat="false" ht="15" hidden="false" customHeight="false" outlineLevel="0" collapsed="false">
      <c r="A7907" s="30" t="n">
        <v>1235.15625</v>
      </c>
      <c r="B7907" s="31" t="n">
        <v>7.8134</v>
      </c>
      <c r="C7907" s="32" t="n">
        <f aca="false">IF($A7907="","",IF(設定!$B$21="dB",10^($B7907/20),ABS($B7907)))</f>
        <v>2.45849879634359</v>
      </c>
      <c r="D7907" s="32" t="n">
        <f aca="false">IF($A7907="","",$A7907^2)</f>
        <v>1525610.96191406</v>
      </c>
      <c r="E7907" s="32" t="n">
        <f aca="false">IF($A7907="","",IF($C7907&lt;=0,"",1/$C7907^2))</f>
        <v>0.165447420332736</v>
      </c>
      <c r="F7907" s="33" t="n">
        <f aca="false">IF(OR(ROW()-設定!$B$30&lt;2,ROW()+設定!$B$30&gt;13701,N($A7907)&lt;=0,N(INDEX($A$2:$A$13701,MIN(13700,MAX(1,ROW()-1+設定!$B$30))))&lt;=0,$A7907&lt;設定!$B$28,$A7907&gt;設定!$B$29),0,IF(AND($C7907&gt;=MAX(INDEX($C$1:$C$13701,MAX(1,ROW()-設定!$B$24)):INDEX($C$1:$C$13701,MAX(1,ROW()-1))),$C7907&gt;MAX(INDEX($C$1:$C$13701,MIN(13701,ROW()+1)):INDEX($C$1:$C$13701,MIN(13701,ROW()+設定!$B$24))),$C7907&gt;=設定!$B$32,$C7907&gt;=MAX(MIN(INDEX($C$1:$C$13701,MAX(1,ROW()-設定!$B$26)):INDEX($C$1:$C$13701,MAX(1,ROW()-1))),MIN(INDEX($C$1:$C$13701,MIN(13701,ROW()+1)):INDEX($C$1:$C$13701,MIN(13701,ROW()+設定!$B$26))))*10^(設定!$B$27/20)),1,0))</f>
        <v>0</v>
      </c>
      <c r="G7907" s="33" t="n">
        <f aca="false">$G7906+IF($F7907=1,1,0)</f>
        <v>4</v>
      </c>
      <c r="H7907" s="0" t="str">
        <f aca="false">IF($F7907=1,$G7907,"")</f>
        <v/>
      </c>
    </row>
    <row r="7908" customFormat="false" ht="15" hidden="false" customHeight="false" outlineLevel="0" collapsed="false">
      <c r="A7908" s="30" t="n">
        <v>1235.3125</v>
      </c>
      <c r="B7908" s="31" t="n">
        <v>7.7713</v>
      </c>
      <c r="C7908" s="32" t="n">
        <f aca="false">IF($A7908="","",IF(設定!$B$21="dB",10^($B7908/20),ABS($B7908)))</f>
        <v>2.44661142816515</v>
      </c>
      <c r="D7908" s="32" t="n">
        <f aca="false">IF($A7908="","",$A7908^2)</f>
        <v>1525996.97265625</v>
      </c>
      <c r="E7908" s="32" t="n">
        <f aca="false">IF($A7908="","",IF($C7908&lt;=0,"",1/$C7908^2))</f>
        <v>0.167059047148595</v>
      </c>
      <c r="F7908" s="33" t="n">
        <f aca="false">IF(OR(ROW()-設定!$B$30&lt;2,ROW()+設定!$B$30&gt;13701,N($A7908)&lt;=0,N(INDEX($A$2:$A$13701,MIN(13700,MAX(1,ROW()-1+設定!$B$30))))&lt;=0,$A7908&lt;設定!$B$28,$A7908&gt;設定!$B$29),0,IF(AND($C7908&gt;=MAX(INDEX($C$1:$C$13701,MAX(1,ROW()-設定!$B$24)):INDEX($C$1:$C$13701,MAX(1,ROW()-1))),$C7908&gt;MAX(INDEX($C$1:$C$13701,MIN(13701,ROW()+1)):INDEX($C$1:$C$13701,MIN(13701,ROW()+設定!$B$24))),$C7908&gt;=設定!$B$32,$C7908&gt;=MAX(MIN(INDEX($C$1:$C$13701,MAX(1,ROW()-設定!$B$26)):INDEX($C$1:$C$13701,MAX(1,ROW()-1))),MIN(INDEX($C$1:$C$13701,MIN(13701,ROW()+1)):INDEX($C$1:$C$13701,MIN(13701,ROW()+設定!$B$26))))*10^(設定!$B$27/20)),1,0))</f>
        <v>0</v>
      </c>
      <c r="G7908" s="33" t="n">
        <f aca="false">$G7907+IF($F7908=1,1,0)</f>
        <v>4</v>
      </c>
      <c r="H7908" s="0" t="str">
        <f aca="false">IF($F7908=1,$G7908,"")</f>
        <v/>
      </c>
    </row>
    <row r="7909" customFormat="false" ht="15" hidden="false" customHeight="false" outlineLevel="0" collapsed="false">
      <c r="A7909" s="30" t="n">
        <v>1235.46875</v>
      </c>
      <c r="B7909" s="31" t="n">
        <v>7.5344</v>
      </c>
      <c r="C7909" s="32" t="n">
        <f aca="false">IF($A7909="","",IF(設定!$B$21="dB",10^($B7909/20),ABS($B7909)))</f>
        <v>2.38078402625712</v>
      </c>
      <c r="D7909" s="32" t="n">
        <f aca="false">IF($A7909="","",$A7909^2)</f>
        <v>1526383.03222656</v>
      </c>
      <c r="E7909" s="32" t="n">
        <f aca="false">IF($A7909="","",IF($C7909&lt;=0,"",1/$C7909^2))</f>
        <v>0.176424948771447</v>
      </c>
      <c r="F7909" s="33" t="n">
        <f aca="false">IF(OR(ROW()-設定!$B$30&lt;2,ROW()+設定!$B$30&gt;13701,N($A7909)&lt;=0,N(INDEX($A$2:$A$13701,MIN(13700,MAX(1,ROW()-1+設定!$B$30))))&lt;=0,$A7909&lt;設定!$B$28,$A7909&gt;設定!$B$29),0,IF(AND($C7909&gt;=MAX(INDEX($C$1:$C$13701,MAX(1,ROW()-設定!$B$24)):INDEX($C$1:$C$13701,MAX(1,ROW()-1))),$C7909&gt;MAX(INDEX($C$1:$C$13701,MIN(13701,ROW()+1)):INDEX($C$1:$C$13701,MIN(13701,ROW()+設定!$B$24))),$C7909&gt;=設定!$B$32,$C7909&gt;=MAX(MIN(INDEX($C$1:$C$13701,MAX(1,ROW()-設定!$B$26)):INDEX($C$1:$C$13701,MAX(1,ROW()-1))),MIN(INDEX($C$1:$C$13701,MIN(13701,ROW()+1)):INDEX($C$1:$C$13701,MIN(13701,ROW()+設定!$B$26))))*10^(設定!$B$27/20)),1,0))</f>
        <v>0</v>
      </c>
      <c r="G7909" s="33" t="n">
        <f aca="false">$G7908+IF($F7909=1,1,0)</f>
        <v>4</v>
      </c>
      <c r="H7909" s="0" t="str">
        <f aca="false">IF($F7909=1,$G7909,"")</f>
        <v/>
      </c>
    </row>
    <row r="7910" customFormat="false" ht="15" hidden="false" customHeight="false" outlineLevel="0" collapsed="false">
      <c r="A7910" s="30" t="n">
        <v>1235.625</v>
      </c>
      <c r="B7910" s="31" t="n">
        <v>7.7022</v>
      </c>
      <c r="C7910" s="32" t="n">
        <f aca="false">IF($A7910="","",IF(設定!$B$21="dB",10^($B7910/20),ABS($B7910)))</f>
        <v>2.42722479531157</v>
      </c>
      <c r="D7910" s="32" t="n">
        <f aca="false">IF($A7910="","",$A7910^2)</f>
        <v>1526769.140625</v>
      </c>
      <c r="E7910" s="32" t="n">
        <f aca="false">IF($A7910="","",IF($C7910&lt;=0,"",1/$C7910^2))</f>
        <v>0.169738359320564</v>
      </c>
      <c r="F7910" s="33" t="n">
        <f aca="false">IF(OR(ROW()-設定!$B$30&lt;2,ROW()+設定!$B$30&gt;13701,N($A7910)&lt;=0,N(INDEX($A$2:$A$13701,MIN(13700,MAX(1,ROW()-1+設定!$B$30))))&lt;=0,$A7910&lt;設定!$B$28,$A7910&gt;設定!$B$29),0,IF(AND($C7910&gt;=MAX(INDEX($C$1:$C$13701,MAX(1,ROW()-設定!$B$24)):INDEX($C$1:$C$13701,MAX(1,ROW()-1))),$C7910&gt;MAX(INDEX($C$1:$C$13701,MIN(13701,ROW()+1)):INDEX($C$1:$C$13701,MIN(13701,ROW()+設定!$B$24))),$C7910&gt;=設定!$B$32,$C7910&gt;=MAX(MIN(INDEX($C$1:$C$13701,MAX(1,ROW()-設定!$B$26)):INDEX($C$1:$C$13701,MAX(1,ROW()-1))),MIN(INDEX($C$1:$C$13701,MIN(13701,ROW()+1)):INDEX($C$1:$C$13701,MIN(13701,ROW()+設定!$B$26))))*10^(設定!$B$27/20)),1,0))</f>
        <v>0</v>
      </c>
      <c r="G7910" s="33" t="n">
        <f aca="false">$G7909+IF($F7910=1,1,0)</f>
        <v>4</v>
      </c>
      <c r="H7910" s="0" t="str">
        <f aca="false">IF($F7910=1,$G7910,"")</f>
        <v/>
      </c>
    </row>
    <row r="7911" customFormat="false" ht="15" hidden="false" customHeight="false" outlineLevel="0" collapsed="false">
      <c r="A7911" s="30" t="n">
        <v>1235.78125</v>
      </c>
      <c r="B7911" s="31" t="n">
        <v>7.6628</v>
      </c>
      <c r="C7911" s="32" t="n">
        <f aca="false">IF($A7911="","",IF(設定!$B$21="dB",10^($B7911/20),ABS($B7911)))</f>
        <v>2.41623961253781</v>
      </c>
      <c r="D7911" s="32" t="n">
        <f aca="false">IF($A7911="","",$A7911^2)</f>
        <v>1527155.29785156</v>
      </c>
      <c r="E7911" s="32" t="n">
        <f aca="false">IF($A7911="","",IF($C7911&lt;=0,"",1/$C7911^2))</f>
        <v>0.171285263453822</v>
      </c>
      <c r="F7911" s="33" t="n">
        <f aca="false">IF(OR(ROW()-設定!$B$30&lt;2,ROW()+設定!$B$30&gt;13701,N($A7911)&lt;=0,N(INDEX($A$2:$A$13701,MIN(13700,MAX(1,ROW()-1+設定!$B$30))))&lt;=0,$A7911&lt;設定!$B$28,$A7911&gt;設定!$B$29),0,IF(AND($C7911&gt;=MAX(INDEX($C$1:$C$13701,MAX(1,ROW()-設定!$B$24)):INDEX($C$1:$C$13701,MAX(1,ROW()-1))),$C7911&gt;MAX(INDEX($C$1:$C$13701,MIN(13701,ROW()+1)):INDEX($C$1:$C$13701,MIN(13701,ROW()+設定!$B$24))),$C7911&gt;=設定!$B$32,$C7911&gt;=MAX(MIN(INDEX($C$1:$C$13701,MAX(1,ROW()-設定!$B$26)):INDEX($C$1:$C$13701,MAX(1,ROW()-1))),MIN(INDEX($C$1:$C$13701,MIN(13701,ROW()+1)):INDEX($C$1:$C$13701,MIN(13701,ROW()+設定!$B$26))))*10^(設定!$B$27/20)),1,0))</f>
        <v>0</v>
      </c>
      <c r="G7911" s="33" t="n">
        <f aca="false">$G7910+IF($F7911=1,1,0)</f>
        <v>4</v>
      </c>
      <c r="H7911" s="0" t="str">
        <f aca="false">IF($F7911=1,$G7911,"")</f>
        <v/>
      </c>
    </row>
    <row r="7912" customFormat="false" ht="15" hidden="false" customHeight="false" outlineLevel="0" collapsed="false">
      <c r="A7912" s="30" t="n">
        <v>1235.9375</v>
      </c>
      <c r="B7912" s="31" t="n">
        <v>7.5974</v>
      </c>
      <c r="C7912" s="32" t="n">
        <f aca="false">IF($A7912="","",IF(設定!$B$21="dB",10^($B7912/20),ABS($B7912)))</f>
        <v>2.39811496927939</v>
      </c>
      <c r="D7912" s="32" t="n">
        <f aca="false">IF($A7912="","",$A7912^2)</f>
        <v>1527541.50390625</v>
      </c>
      <c r="E7912" s="32" t="n">
        <f aca="false">IF($A7912="","",IF($C7912&lt;=0,"",1/$C7912^2))</f>
        <v>0.173884151314621</v>
      </c>
      <c r="F7912" s="33" t="n">
        <f aca="false">IF(OR(ROW()-設定!$B$30&lt;2,ROW()+設定!$B$30&gt;13701,N($A7912)&lt;=0,N(INDEX($A$2:$A$13701,MIN(13700,MAX(1,ROW()-1+設定!$B$30))))&lt;=0,$A7912&lt;設定!$B$28,$A7912&gt;設定!$B$29),0,IF(AND($C7912&gt;=MAX(INDEX($C$1:$C$13701,MAX(1,ROW()-設定!$B$24)):INDEX($C$1:$C$13701,MAX(1,ROW()-1))),$C7912&gt;MAX(INDEX($C$1:$C$13701,MIN(13701,ROW()+1)):INDEX($C$1:$C$13701,MIN(13701,ROW()+設定!$B$24))),$C7912&gt;=設定!$B$32,$C7912&gt;=MAX(MIN(INDEX($C$1:$C$13701,MAX(1,ROW()-設定!$B$26)):INDEX($C$1:$C$13701,MAX(1,ROW()-1))),MIN(INDEX($C$1:$C$13701,MIN(13701,ROW()+1)):INDEX($C$1:$C$13701,MIN(13701,ROW()+設定!$B$26))))*10^(設定!$B$27/20)),1,0))</f>
        <v>0</v>
      </c>
      <c r="G7912" s="33" t="n">
        <f aca="false">$G7911+IF($F7912=1,1,0)</f>
        <v>4</v>
      </c>
      <c r="H7912" s="0" t="str">
        <f aca="false">IF($F7912=1,$G7912,"")</f>
        <v/>
      </c>
    </row>
    <row r="7913" customFormat="false" ht="15" hidden="false" customHeight="false" outlineLevel="0" collapsed="false">
      <c r="A7913" s="30" t="n">
        <v>1236.09375</v>
      </c>
      <c r="B7913" s="31" t="n">
        <v>7.6225</v>
      </c>
      <c r="C7913" s="32" t="n">
        <f aca="false">IF($A7913="","",IF(設定!$B$21="dB",10^($B7913/20),ABS($B7913)))</f>
        <v>2.40505493085047</v>
      </c>
      <c r="D7913" s="32" t="n">
        <f aca="false">IF($A7913="","",$A7913^2)</f>
        <v>1527927.75878906</v>
      </c>
      <c r="E7913" s="32" t="n">
        <f aca="false">IF($A7913="","",IF($C7913&lt;=0,"",1/$C7913^2))</f>
        <v>0.172882088342297</v>
      </c>
      <c r="F7913" s="33" t="n">
        <f aca="false">IF(OR(ROW()-設定!$B$30&lt;2,ROW()+設定!$B$30&gt;13701,N($A7913)&lt;=0,N(INDEX($A$2:$A$13701,MIN(13700,MAX(1,ROW()-1+設定!$B$30))))&lt;=0,$A7913&lt;設定!$B$28,$A7913&gt;設定!$B$29),0,IF(AND($C7913&gt;=MAX(INDEX($C$1:$C$13701,MAX(1,ROW()-設定!$B$24)):INDEX($C$1:$C$13701,MAX(1,ROW()-1))),$C7913&gt;MAX(INDEX($C$1:$C$13701,MIN(13701,ROW()+1)):INDEX($C$1:$C$13701,MIN(13701,ROW()+設定!$B$24))),$C7913&gt;=設定!$B$32,$C7913&gt;=MAX(MIN(INDEX($C$1:$C$13701,MAX(1,ROW()-設定!$B$26)):INDEX($C$1:$C$13701,MAX(1,ROW()-1))),MIN(INDEX($C$1:$C$13701,MIN(13701,ROW()+1)):INDEX($C$1:$C$13701,MIN(13701,ROW()+設定!$B$26))))*10^(設定!$B$27/20)),1,0))</f>
        <v>0</v>
      </c>
      <c r="G7913" s="33" t="n">
        <f aca="false">$G7912+IF($F7913=1,1,0)</f>
        <v>4</v>
      </c>
      <c r="H7913" s="0" t="str">
        <f aca="false">IF($F7913=1,$G7913,"")</f>
        <v/>
      </c>
    </row>
    <row r="7914" customFormat="false" ht="15" hidden="false" customHeight="false" outlineLevel="0" collapsed="false">
      <c r="A7914" s="30" t="n">
        <v>1236.25</v>
      </c>
      <c r="B7914" s="31" t="n">
        <v>7.4309</v>
      </c>
      <c r="C7914" s="32" t="n">
        <f aca="false">IF($A7914="","",IF(設定!$B$21="dB",10^($B7914/20),ABS($B7914)))</f>
        <v>2.35258324680045</v>
      </c>
      <c r="D7914" s="32" t="n">
        <f aca="false">IF($A7914="","",$A7914^2)</f>
        <v>1528314.0625</v>
      </c>
      <c r="E7914" s="32" t="n">
        <f aca="false">IF($A7914="","",IF($C7914&lt;=0,"",1/$C7914^2))</f>
        <v>0.180679965931486</v>
      </c>
      <c r="F7914" s="33" t="n">
        <f aca="false">IF(OR(ROW()-設定!$B$30&lt;2,ROW()+設定!$B$30&gt;13701,N($A7914)&lt;=0,N(INDEX($A$2:$A$13701,MIN(13700,MAX(1,ROW()-1+設定!$B$30))))&lt;=0,$A7914&lt;設定!$B$28,$A7914&gt;設定!$B$29),0,IF(AND($C7914&gt;=MAX(INDEX($C$1:$C$13701,MAX(1,ROW()-設定!$B$24)):INDEX($C$1:$C$13701,MAX(1,ROW()-1))),$C7914&gt;MAX(INDEX($C$1:$C$13701,MIN(13701,ROW()+1)):INDEX($C$1:$C$13701,MIN(13701,ROW()+設定!$B$24))),$C7914&gt;=設定!$B$32,$C7914&gt;=MAX(MIN(INDEX($C$1:$C$13701,MAX(1,ROW()-設定!$B$26)):INDEX($C$1:$C$13701,MAX(1,ROW()-1))),MIN(INDEX($C$1:$C$13701,MIN(13701,ROW()+1)):INDEX($C$1:$C$13701,MIN(13701,ROW()+設定!$B$26))))*10^(設定!$B$27/20)),1,0))</f>
        <v>0</v>
      </c>
      <c r="G7914" s="33" t="n">
        <f aca="false">$G7913+IF($F7914=1,1,0)</f>
        <v>4</v>
      </c>
      <c r="H7914" s="0" t="str">
        <f aca="false">IF($F7914=1,$G7914,"")</f>
        <v/>
      </c>
    </row>
    <row r="7915" customFormat="false" ht="15" hidden="false" customHeight="false" outlineLevel="0" collapsed="false">
      <c r="A7915" s="30" t="n">
        <v>1236.40625</v>
      </c>
      <c r="B7915" s="31" t="n">
        <v>7.4532</v>
      </c>
      <c r="C7915" s="32" t="n">
        <f aca="false">IF($A7915="","",IF(設定!$B$21="dB",10^($B7915/20),ABS($B7915)))</f>
        <v>2.35863098768242</v>
      </c>
      <c r="D7915" s="32" t="n">
        <f aca="false">IF($A7915="","",$A7915^2)</f>
        <v>1528700.41503906</v>
      </c>
      <c r="E7915" s="32" t="n">
        <f aca="false">IF($A7915="","",IF($C7915&lt;=0,"",1/$C7915^2))</f>
        <v>0.179754594625222</v>
      </c>
      <c r="F7915" s="33" t="n">
        <f aca="false">IF(OR(ROW()-設定!$B$30&lt;2,ROW()+設定!$B$30&gt;13701,N($A7915)&lt;=0,N(INDEX($A$2:$A$13701,MIN(13700,MAX(1,ROW()-1+設定!$B$30))))&lt;=0,$A7915&lt;設定!$B$28,$A7915&gt;設定!$B$29),0,IF(AND($C7915&gt;=MAX(INDEX($C$1:$C$13701,MAX(1,ROW()-設定!$B$24)):INDEX($C$1:$C$13701,MAX(1,ROW()-1))),$C7915&gt;MAX(INDEX($C$1:$C$13701,MIN(13701,ROW()+1)):INDEX($C$1:$C$13701,MIN(13701,ROW()+設定!$B$24))),$C7915&gt;=設定!$B$32,$C7915&gt;=MAX(MIN(INDEX($C$1:$C$13701,MAX(1,ROW()-設定!$B$26)):INDEX($C$1:$C$13701,MAX(1,ROW()-1))),MIN(INDEX($C$1:$C$13701,MIN(13701,ROW()+1)):INDEX($C$1:$C$13701,MIN(13701,ROW()+設定!$B$26))))*10^(設定!$B$27/20)),1,0))</f>
        <v>0</v>
      </c>
      <c r="G7915" s="33" t="n">
        <f aca="false">$G7914+IF($F7915=1,1,0)</f>
        <v>4</v>
      </c>
      <c r="H7915" s="0" t="str">
        <f aca="false">IF($F7915=1,$G7915,"")</f>
        <v/>
      </c>
    </row>
    <row r="7916" customFormat="false" ht="15" hidden="false" customHeight="false" outlineLevel="0" collapsed="false">
      <c r="A7916" s="30" t="n">
        <v>1236.5625</v>
      </c>
      <c r="B7916" s="31" t="n">
        <v>7.3778</v>
      </c>
      <c r="C7916" s="32" t="n">
        <f aca="false">IF($A7916="","",IF(設定!$B$21="dB",10^($B7916/20),ABS($B7916)))</f>
        <v>2.33824492278102</v>
      </c>
      <c r="D7916" s="32" t="n">
        <f aca="false">IF($A7916="","",$A7916^2)</f>
        <v>1529086.81640625</v>
      </c>
      <c r="E7916" s="32" t="n">
        <f aca="false">IF($A7916="","",IF($C7916&lt;=0,"",1/$C7916^2))</f>
        <v>0.182902650912582</v>
      </c>
      <c r="F7916" s="33" t="n">
        <f aca="false">IF(OR(ROW()-設定!$B$30&lt;2,ROW()+設定!$B$30&gt;13701,N($A7916)&lt;=0,N(INDEX($A$2:$A$13701,MIN(13700,MAX(1,ROW()-1+設定!$B$30))))&lt;=0,$A7916&lt;設定!$B$28,$A7916&gt;設定!$B$29),0,IF(AND($C7916&gt;=MAX(INDEX($C$1:$C$13701,MAX(1,ROW()-設定!$B$24)):INDEX($C$1:$C$13701,MAX(1,ROW()-1))),$C7916&gt;MAX(INDEX($C$1:$C$13701,MIN(13701,ROW()+1)):INDEX($C$1:$C$13701,MIN(13701,ROW()+設定!$B$24))),$C7916&gt;=設定!$B$32,$C7916&gt;=MAX(MIN(INDEX($C$1:$C$13701,MAX(1,ROW()-設定!$B$26)):INDEX($C$1:$C$13701,MAX(1,ROW()-1))),MIN(INDEX($C$1:$C$13701,MIN(13701,ROW()+1)):INDEX($C$1:$C$13701,MIN(13701,ROW()+設定!$B$26))))*10^(設定!$B$27/20)),1,0))</f>
        <v>0</v>
      </c>
      <c r="G7916" s="33" t="n">
        <f aca="false">$G7915+IF($F7916=1,1,0)</f>
        <v>4</v>
      </c>
      <c r="H7916" s="0" t="str">
        <f aca="false">IF($F7916=1,$G7916,"")</f>
        <v/>
      </c>
    </row>
    <row r="7917" customFormat="false" ht="15" hidden="false" customHeight="false" outlineLevel="0" collapsed="false">
      <c r="A7917" s="30" t="n">
        <v>1236.71875</v>
      </c>
      <c r="B7917" s="31" t="n">
        <v>7.4835</v>
      </c>
      <c r="C7917" s="32" t="n">
        <f aca="false">IF($A7917="","",IF(設定!$B$21="dB",10^($B7917/20),ABS($B7917)))</f>
        <v>2.36687324258916</v>
      </c>
      <c r="D7917" s="32" t="n">
        <f aca="false">IF($A7917="","",$A7917^2)</f>
        <v>1529473.26660156</v>
      </c>
      <c r="E7917" s="32" t="n">
        <f aca="false">IF($A7917="","",IF($C7917&lt;=0,"",1/$C7917^2))</f>
        <v>0.178504841596192</v>
      </c>
      <c r="F7917" s="33" t="n">
        <f aca="false">IF(OR(ROW()-設定!$B$30&lt;2,ROW()+設定!$B$30&gt;13701,N($A7917)&lt;=0,N(INDEX($A$2:$A$13701,MIN(13700,MAX(1,ROW()-1+設定!$B$30))))&lt;=0,$A7917&lt;設定!$B$28,$A7917&gt;設定!$B$29),0,IF(AND($C7917&gt;=MAX(INDEX($C$1:$C$13701,MAX(1,ROW()-設定!$B$24)):INDEX($C$1:$C$13701,MAX(1,ROW()-1))),$C7917&gt;MAX(INDEX($C$1:$C$13701,MIN(13701,ROW()+1)):INDEX($C$1:$C$13701,MIN(13701,ROW()+設定!$B$24))),$C7917&gt;=設定!$B$32,$C7917&gt;=MAX(MIN(INDEX($C$1:$C$13701,MAX(1,ROW()-設定!$B$26)):INDEX($C$1:$C$13701,MAX(1,ROW()-1))),MIN(INDEX($C$1:$C$13701,MIN(13701,ROW()+1)):INDEX($C$1:$C$13701,MIN(13701,ROW()+設定!$B$26))))*10^(設定!$B$27/20)),1,0))</f>
        <v>0</v>
      </c>
      <c r="G7917" s="33" t="n">
        <f aca="false">$G7916+IF($F7917=1,1,0)</f>
        <v>4</v>
      </c>
      <c r="H7917" s="0" t="str">
        <f aca="false">IF($F7917=1,$G7917,"")</f>
        <v/>
      </c>
    </row>
    <row r="7918" customFormat="false" ht="15" hidden="false" customHeight="false" outlineLevel="0" collapsed="false">
      <c r="A7918" s="30" t="n">
        <v>1236.875</v>
      </c>
      <c r="B7918" s="31" t="n">
        <v>7.3077</v>
      </c>
      <c r="C7918" s="32" t="n">
        <f aca="false">IF($A7918="","",IF(設定!$B$21="dB",10^($B7918/20),ABS($B7918)))</f>
        <v>2.31944992020215</v>
      </c>
      <c r="D7918" s="32" t="n">
        <f aca="false">IF($A7918="","",$A7918^2)</f>
        <v>1529859.765625</v>
      </c>
      <c r="E7918" s="32" t="n">
        <f aca="false">IF($A7918="","",IF($C7918&lt;=0,"",1/$C7918^2))</f>
        <v>0.18587885988214</v>
      </c>
      <c r="F7918" s="33" t="n">
        <f aca="false">IF(OR(ROW()-設定!$B$30&lt;2,ROW()+設定!$B$30&gt;13701,N($A7918)&lt;=0,N(INDEX($A$2:$A$13701,MIN(13700,MAX(1,ROW()-1+設定!$B$30))))&lt;=0,$A7918&lt;設定!$B$28,$A7918&gt;設定!$B$29),0,IF(AND($C7918&gt;=MAX(INDEX($C$1:$C$13701,MAX(1,ROW()-設定!$B$24)):INDEX($C$1:$C$13701,MAX(1,ROW()-1))),$C7918&gt;MAX(INDEX($C$1:$C$13701,MIN(13701,ROW()+1)):INDEX($C$1:$C$13701,MIN(13701,ROW()+設定!$B$24))),$C7918&gt;=設定!$B$32,$C7918&gt;=MAX(MIN(INDEX($C$1:$C$13701,MAX(1,ROW()-設定!$B$26)):INDEX($C$1:$C$13701,MAX(1,ROW()-1))),MIN(INDEX($C$1:$C$13701,MIN(13701,ROW()+1)):INDEX($C$1:$C$13701,MIN(13701,ROW()+設定!$B$26))))*10^(設定!$B$27/20)),1,0))</f>
        <v>0</v>
      </c>
      <c r="G7918" s="33" t="n">
        <f aca="false">$G7917+IF($F7918=1,1,0)</f>
        <v>4</v>
      </c>
      <c r="H7918" s="0" t="str">
        <f aca="false">IF($F7918=1,$G7918,"")</f>
        <v/>
      </c>
    </row>
    <row r="7919" customFormat="false" ht="15" hidden="false" customHeight="false" outlineLevel="0" collapsed="false">
      <c r="A7919" s="30" t="n">
        <v>1237.03125</v>
      </c>
      <c r="B7919" s="31" t="n">
        <v>7.3878</v>
      </c>
      <c r="C7919" s="32" t="n">
        <f aca="false">IF($A7919="","",IF(設定!$B$21="dB",10^($B7919/20),ABS($B7919)))</f>
        <v>2.34093847696941</v>
      </c>
      <c r="D7919" s="32" t="n">
        <f aca="false">IF($A7919="","",$A7919^2)</f>
        <v>1530246.31347656</v>
      </c>
      <c r="E7919" s="32" t="n">
        <f aca="false">IF($A7919="","",IF($C7919&lt;=0,"",1/$C7919^2))</f>
        <v>0.182481986488797</v>
      </c>
      <c r="F7919" s="33" t="n">
        <f aca="false">IF(OR(ROW()-設定!$B$30&lt;2,ROW()+設定!$B$30&gt;13701,N($A7919)&lt;=0,N(INDEX($A$2:$A$13701,MIN(13700,MAX(1,ROW()-1+設定!$B$30))))&lt;=0,$A7919&lt;設定!$B$28,$A7919&gt;設定!$B$29),0,IF(AND($C7919&gt;=MAX(INDEX($C$1:$C$13701,MAX(1,ROW()-設定!$B$24)):INDEX($C$1:$C$13701,MAX(1,ROW()-1))),$C7919&gt;MAX(INDEX($C$1:$C$13701,MIN(13701,ROW()+1)):INDEX($C$1:$C$13701,MIN(13701,ROW()+設定!$B$24))),$C7919&gt;=設定!$B$32,$C7919&gt;=MAX(MIN(INDEX($C$1:$C$13701,MAX(1,ROW()-設定!$B$26)):INDEX($C$1:$C$13701,MAX(1,ROW()-1))),MIN(INDEX($C$1:$C$13701,MIN(13701,ROW()+1)):INDEX($C$1:$C$13701,MIN(13701,ROW()+設定!$B$26))))*10^(設定!$B$27/20)),1,0))</f>
        <v>0</v>
      </c>
      <c r="G7919" s="33" t="n">
        <f aca="false">$G7918+IF($F7919=1,1,0)</f>
        <v>4</v>
      </c>
      <c r="H7919" s="0" t="str">
        <f aca="false">IF($F7919=1,$G7919,"")</f>
        <v/>
      </c>
    </row>
    <row r="7920" customFormat="false" ht="15" hidden="false" customHeight="false" outlineLevel="0" collapsed="false">
      <c r="A7920" s="30" t="n">
        <v>1237.1875</v>
      </c>
      <c r="B7920" s="31" t="n">
        <v>7.2045</v>
      </c>
      <c r="C7920" s="32" t="n">
        <f aca="false">IF($A7920="","",IF(設定!$B$21="dB",10^($B7920/20),ABS($B7920)))</f>
        <v>2.29205481674929</v>
      </c>
      <c r="D7920" s="32" t="n">
        <f aca="false">IF($A7920="","",$A7920^2)</f>
        <v>1530632.91015625</v>
      </c>
      <c r="E7920" s="32" t="n">
        <f aca="false">IF($A7920="","",IF($C7920&lt;=0,"",1/$C7920^2))</f>
        <v>0.190348737204409</v>
      </c>
      <c r="F7920" s="33" t="n">
        <f aca="false">IF(OR(ROW()-設定!$B$30&lt;2,ROW()+設定!$B$30&gt;13701,N($A7920)&lt;=0,N(INDEX($A$2:$A$13701,MIN(13700,MAX(1,ROW()-1+設定!$B$30))))&lt;=0,$A7920&lt;設定!$B$28,$A7920&gt;設定!$B$29),0,IF(AND($C7920&gt;=MAX(INDEX($C$1:$C$13701,MAX(1,ROW()-設定!$B$24)):INDEX($C$1:$C$13701,MAX(1,ROW()-1))),$C7920&gt;MAX(INDEX($C$1:$C$13701,MIN(13701,ROW()+1)):INDEX($C$1:$C$13701,MIN(13701,ROW()+設定!$B$24))),$C7920&gt;=設定!$B$32,$C7920&gt;=MAX(MIN(INDEX($C$1:$C$13701,MAX(1,ROW()-設定!$B$26)):INDEX($C$1:$C$13701,MAX(1,ROW()-1))),MIN(INDEX($C$1:$C$13701,MIN(13701,ROW()+1)):INDEX($C$1:$C$13701,MIN(13701,ROW()+設定!$B$26))))*10^(設定!$B$27/20)),1,0))</f>
        <v>0</v>
      </c>
      <c r="G7920" s="33" t="n">
        <f aca="false">$G7919+IF($F7920=1,1,0)</f>
        <v>4</v>
      </c>
      <c r="H7920" s="0" t="str">
        <f aca="false">IF($F7920=1,$G7920,"")</f>
        <v/>
      </c>
    </row>
    <row r="7921" customFormat="false" ht="15" hidden="false" customHeight="false" outlineLevel="0" collapsed="false">
      <c r="A7921" s="30" t="n">
        <v>1237.34375</v>
      </c>
      <c r="B7921" s="31" t="n">
        <v>7.2767</v>
      </c>
      <c r="C7921" s="32" t="n">
        <f aca="false">IF($A7921="","",IF(設定!$B$21="dB",10^($B7921/20),ABS($B7921)))</f>
        <v>2.31118654224423</v>
      </c>
      <c r="D7921" s="32" t="n">
        <f aca="false">IF($A7921="","",$A7921^2)</f>
        <v>1531019.55566406</v>
      </c>
      <c r="E7921" s="32" t="n">
        <f aca="false">IF($A7921="","",IF($C7921&lt;=0,"",1/$C7921^2))</f>
        <v>0.18721041241341</v>
      </c>
      <c r="F7921" s="33" t="n">
        <f aca="false">IF(OR(ROW()-設定!$B$30&lt;2,ROW()+設定!$B$30&gt;13701,N($A7921)&lt;=0,N(INDEX($A$2:$A$13701,MIN(13700,MAX(1,ROW()-1+設定!$B$30))))&lt;=0,$A7921&lt;設定!$B$28,$A7921&gt;設定!$B$29),0,IF(AND($C7921&gt;=MAX(INDEX($C$1:$C$13701,MAX(1,ROW()-設定!$B$24)):INDEX($C$1:$C$13701,MAX(1,ROW()-1))),$C7921&gt;MAX(INDEX($C$1:$C$13701,MIN(13701,ROW()+1)):INDEX($C$1:$C$13701,MIN(13701,ROW()+設定!$B$24))),$C7921&gt;=設定!$B$32,$C7921&gt;=MAX(MIN(INDEX($C$1:$C$13701,MAX(1,ROW()-設定!$B$26)):INDEX($C$1:$C$13701,MAX(1,ROW()-1))),MIN(INDEX($C$1:$C$13701,MIN(13701,ROW()+1)):INDEX($C$1:$C$13701,MIN(13701,ROW()+設定!$B$26))))*10^(設定!$B$27/20)),1,0))</f>
        <v>0</v>
      </c>
      <c r="G7921" s="33" t="n">
        <f aca="false">$G7920+IF($F7921=1,1,0)</f>
        <v>4</v>
      </c>
      <c r="H7921" s="0" t="str">
        <f aca="false">IF($F7921=1,$G7921,"")</f>
        <v/>
      </c>
    </row>
    <row r="7922" customFormat="false" ht="15" hidden="false" customHeight="false" outlineLevel="0" collapsed="false">
      <c r="A7922" s="30" t="n">
        <v>1237.5</v>
      </c>
      <c r="B7922" s="31" t="n">
        <v>7.223</v>
      </c>
      <c r="C7922" s="32" t="n">
        <f aca="false">IF($A7922="","",IF(設定!$B$21="dB",10^($B7922/20),ABS($B7922)))</f>
        <v>2.29694184673229</v>
      </c>
      <c r="D7922" s="32" t="n">
        <f aca="false">IF($A7922="","",$A7922^2)</f>
        <v>1531406.25</v>
      </c>
      <c r="E7922" s="32" t="n">
        <f aca="false">IF($A7922="","",IF($C7922&lt;=0,"",1/$C7922^2))</f>
        <v>0.189539617559934</v>
      </c>
      <c r="F7922" s="33" t="n">
        <f aca="false">IF(OR(ROW()-設定!$B$30&lt;2,ROW()+設定!$B$30&gt;13701,N($A7922)&lt;=0,N(INDEX($A$2:$A$13701,MIN(13700,MAX(1,ROW()-1+設定!$B$30))))&lt;=0,$A7922&lt;設定!$B$28,$A7922&gt;設定!$B$29),0,IF(AND($C7922&gt;=MAX(INDEX($C$1:$C$13701,MAX(1,ROW()-設定!$B$24)):INDEX($C$1:$C$13701,MAX(1,ROW()-1))),$C7922&gt;MAX(INDEX($C$1:$C$13701,MIN(13701,ROW()+1)):INDEX($C$1:$C$13701,MIN(13701,ROW()+設定!$B$24))),$C7922&gt;=設定!$B$32,$C7922&gt;=MAX(MIN(INDEX($C$1:$C$13701,MAX(1,ROW()-設定!$B$26)):INDEX($C$1:$C$13701,MAX(1,ROW()-1))),MIN(INDEX($C$1:$C$13701,MIN(13701,ROW()+1)):INDEX($C$1:$C$13701,MIN(13701,ROW()+設定!$B$26))))*10^(設定!$B$27/20)),1,0))</f>
        <v>0</v>
      </c>
      <c r="G7922" s="33" t="n">
        <f aca="false">$G7921+IF($F7922=1,1,0)</f>
        <v>4</v>
      </c>
      <c r="H7922" s="0" t="str">
        <f aca="false">IF($F7922=1,$G7922,"")</f>
        <v/>
      </c>
    </row>
    <row r="7923" customFormat="false" ht="15" hidden="false" customHeight="false" outlineLevel="0" collapsed="false">
      <c r="A7923" s="30" t="n">
        <v>1237.65625</v>
      </c>
      <c r="B7923" s="31" t="n">
        <v>7.2208</v>
      </c>
      <c r="C7923" s="32" t="n">
        <f aca="false">IF($A7923="","",IF(設定!$B$21="dB",10^($B7923/20),ABS($B7923)))</f>
        <v>2.29636014095776</v>
      </c>
      <c r="D7923" s="32" t="n">
        <f aca="false">IF($A7923="","",$A7923^2)</f>
        <v>1531792.99316406</v>
      </c>
      <c r="E7923" s="32" t="n">
        <f aca="false">IF($A7923="","",IF($C7923&lt;=0,"",1/$C7923^2))</f>
        <v>0.189635656724643</v>
      </c>
      <c r="F7923" s="33" t="n">
        <f aca="false">IF(OR(ROW()-設定!$B$30&lt;2,ROW()+設定!$B$30&gt;13701,N($A7923)&lt;=0,N(INDEX($A$2:$A$13701,MIN(13700,MAX(1,ROW()-1+設定!$B$30))))&lt;=0,$A7923&lt;設定!$B$28,$A7923&gt;設定!$B$29),0,IF(AND($C7923&gt;=MAX(INDEX($C$1:$C$13701,MAX(1,ROW()-設定!$B$24)):INDEX($C$1:$C$13701,MAX(1,ROW()-1))),$C7923&gt;MAX(INDEX($C$1:$C$13701,MIN(13701,ROW()+1)):INDEX($C$1:$C$13701,MIN(13701,ROW()+設定!$B$24))),$C7923&gt;=設定!$B$32,$C7923&gt;=MAX(MIN(INDEX($C$1:$C$13701,MAX(1,ROW()-設定!$B$26)):INDEX($C$1:$C$13701,MAX(1,ROW()-1))),MIN(INDEX($C$1:$C$13701,MIN(13701,ROW()+1)):INDEX($C$1:$C$13701,MIN(13701,ROW()+設定!$B$26))))*10^(設定!$B$27/20)),1,0))</f>
        <v>0</v>
      </c>
      <c r="G7923" s="33" t="n">
        <f aca="false">$G7922+IF($F7923=1,1,0)</f>
        <v>4</v>
      </c>
      <c r="H7923" s="0" t="str">
        <f aca="false">IF($F7923=1,$G7923,"")</f>
        <v/>
      </c>
    </row>
    <row r="7924" customFormat="false" ht="15" hidden="false" customHeight="false" outlineLevel="0" collapsed="false">
      <c r="A7924" s="30" t="n">
        <v>1237.8125</v>
      </c>
      <c r="B7924" s="31" t="n">
        <v>7.2171</v>
      </c>
      <c r="C7924" s="32" t="n">
        <f aca="false">IF($A7924="","",IF(設定!$B$21="dB",10^($B7924/20),ABS($B7924)))</f>
        <v>2.29538214981771</v>
      </c>
      <c r="D7924" s="32" t="n">
        <f aca="false">IF($A7924="","",$A7924^2)</f>
        <v>1532179.78515625</v>
      </c>
      <c r="E7924" s="32" t="n">
        <f aca="false">IF($A7924="","",IF($C7924&lt;=0,"",1/$C7924^2))</f>
        <v>0.189797286893223</v>
      </c>
      <c r="F7924" s="33" t="n">
        <f aca="false">IF(OR(ROW()-設定!$B$30&lt;2,ROW()+設定!$B$30&gt;13701,N($A7924)&lt;=0,N(INDEX($A$2:$A$13701,MIN(13700,MAX(1,ROW()-1+設定!$B$30))))&lt;=0,$A7924&lt;設定!$B$28,$A7924&gt;設定!$B$29),0,IF(AND($C7924&gt;=MAX(INDEX($C$1:$C$13701,MAX(1,ROW()-設定!$B$24)):INDEX($C$1:$C$13701,MAX(1,ROW()-1))),$C7924&gt;MAX(INDEX($C$1:$C$13701,MIN(13701,ROW()+1)):INDEX($C$1:$C$13701,MIN(13701,ROW()+設定!$B$24))),$C7924&gt;=設定!$B$32,$C7924&gt;=MAX(MIN(INDEX($C$1:$C$13701,MAX(1,ROW()-設定!$B$26)):INDEX($C$1:$C$13701,MAX(1,ROW()-1))),MIN(INDEX($C$1:$C$13701,MIN(13701,ROW()+1)):INDEX($C$1:$C$13701,MIN(13701,ROW()+設定!$B$26))))*10^(設定!$B$27/20)),1,0))</f>
        <v>0</v>
      </c>
      <c r="G7924" s="33" t="n">
        <f aca="false">$G7923+IF($F7924=1,1,0)</f>
        <v>4</v>
      </c>
      <c r="H7924" s="0" t="str">
        <f aca="false">IF($F7924=1,$G7924,"")</f>
        <v/>
      </c>
    </row>
    <row r="7925" customFormat="false" ht="15" hidden="false" customHeight="false" outlineLevel="0" collapsed="false">
      <c r="A7925" s="30" t="n">
        <v>1237.96875</v>
      </c>
      <c r="B7925" s="31" t="n">
        <v>7.1572</v>
      </c>
      <c r="C7925" s="32" t="n">
        <f aca="false">IF($A7925="","",IF(設定!$B$21="dB",10^($B7925/20),ABS($B7925)))</f>
        <v>2.2796070950384</v>
      </c>
      <c r="D7925" s="32" t="n">
        <f aca="false">IF($A7925="","",$A7925^2)</f>
        <v>1532566.62597656</v>
      </c>
      <c r="E7925" s="32" t="n">
        <f aca="false">IF($A7925="","",IF($C7925&lt;=0,"",1/$C7925^2))</f>
        <v>0.192433199173798</v>
      </c>
      <c r="F7925" s="33" t="n">
        <f aca="false">IF(OR(ROW()-設定!$B$30&lt;2,ROW()+設定!$B$30&gt;13701,N($A7925)&lt;=0,N(INDEX($A$2:$A$13701,MIN(13700,MAX(1,ROW()-1+設定!$B$30))))&lt;=0,$A7925&lt;設定!$B$28,$A7925&gt;設定!$B$29),0,IF(AND($C7925&gt;=MAX(INDEX($C$1:$C$13701,MAX(1,ROW()-設定!$B$24)):INDEX($C$1:$C$13701,MAX(1,ROW()-1))),$C7925&gt;MAX(INDEX($C$1:$C$13701,MIN(13701,ROW()+1)):INDEX($C$1:$C$13701,MIN(13701,ROW()+設定!$B$24))),$C7925&gt;=設定!$B$32,$C7925&gt;=MAX(MIN(INDEX($C$1:$C$13701,MAX(1,ROW()-設定!$B$26)):INDEX($C$1:$C$13701,MAX(1,ROW()-1))),MIN(INDEX($C$1:$C$13701,MIN(13701,ROW()+1)):INDEX($C$1:$C$13701,MIN(13701,ROW()+設定!$B$26))))*10^(設定!$B$27/20)),1,0))</f>
        <v>0</v>
      </c>
      <c r="G7925" s="33" t="n">
        <f aca="false">$G7924+IF($F7925=1,1,0)</f>
        <v>4</v>
      </c>
      <c r="H7925" s="0" t="str">
        <f aca="false">IF($F7925=1,$G7925,"")</f>
        <v/>
      </c>
    </row>
    <row r="7926" customFormat="false" ht="15" hidden="false" customHeight="false" outlineLevel="0" collapsed="false">
      <c r="A7926" s="30" t="n">
        <v>1238.125</v>
      </c>
      <c r="B7926" s="31" t="n">
        <v>7.1226</v>
      </c>
      <c r="C7926" s="32" t="n">
        <f aca="false">IF($A7926="","",IF(設定!$B$21="dB",10^($B7926/20),ABS($B7926)))</f>
        <v>2.27054440599251</v>
      </c>
      <c r="D7926" s="32" t="n">
        <f aca="false">IF($A7926="","",$A7926^2)</f>
        <v>1532953.515625</v>
      </c>
      <c r="E7926" s="32" t="n">
        <f aca="false">IF($A7926="","",IF($C7926&lt;=0,"",1/$C7926^2))</f>
        <v>0.193972427106707</v>
      </c>
      <c r="F7926" s="33" t="n">
        <f aca="false">IF(OR(ROW()-設定!$B$30&lt;2,ROW()+設定!$B$30&gt;13701,N($A7926)&lt;=0,N(INDEX($A$2:$A$13701,MIN(13700,MAX(1,ROW()-1+設定!$B$30))))&lt;=0,$A7926&lt;設定!$B$28,$A7926&gt;設定!$B$29),0,IF(AND($C7926&gt;=MAX(INDEX($C$1:$C$13701,MAX(1,ROW()-設定!$B$24)):INDEX($C$1:$C$13701,MAX(1,ROW()-1))),$C7926&gt;MAX(INDEX($C$1:$C$13701,MIN(13701,ROW()+1)):INDEX($C$1:$C$13701,MIN(13701,ROW()+設定!$B$24))),$C7926&gt;=設定!$B$32,$C7926&gt;=MAX(MIN(INDEX($C$1:$C$13701,MAX(1,ROW()-設定!$B$26)):INDEX($C$1:$C$13701,MAX(1,ROW()-1))),MIN(INDEX($C$1:$C$13701,MIN(13701,ROW()+1)):INDEX($C$1:$C$13701,MIN(13701,ROW()+設定!$B$26))))*10^(設定!$B$27/20)),1,0))</f>
        <v>0</v>
      </c>
      <c r="G7926" s="33" t="n">
        <f aca="false">$G7925+IF($F7926=1,1,0)</f>
        <v>4</v>
      </c>
      <c r="H7926" s="0" t="str">
        <f aca="false">IF($F7926=1,$G7926,"")</f>
        <v/>
      </c>
    </row>
    <row r="7927" customFormat="false" ht="15" hidden="false" customHeight="false" outlineLevel="0" collapsed="false">
      <c r="A7927" s="30" t="n">
        <v>1238.28125</v>
      </c>
      <c r="B7927" s="31" t="n">
        <v>6.8984</v>
      </c>
      <c r="C7927" s="32" t="n">
        <f aca="false">IF($A7927="","",IF(設定!$B$21="dB",10^($B7927/20),ABS($B7927)))</f>
        <v>2.21268708003984</v>
      </c>
      <c r="D7927" s="32" t="n">
        <f aca="false">IF($A7927="","",$A7927^2)</f>
        <v>1533340.45410156</v>
      </c>
      <c r="E7927" s="32" t="n">
        <f aca="false">IF($A7927="","",IF($C7927&lt;=0,"",1/$C7927^2))</f>
        <v>0.204249028730449</v>
      </c>
      <c r="F7927" s="33" t="n">
        <f aca="false">IF(OR(ROW()-設定!$B$30&lt;2,ROW()+設定!$B$30&gt;13701,N($A7927)&lt;=0,N(INDEX($A$2:$A$13701,MIN(13700,MAX(1,ROW()-1+設定!$B$30))))&lt;=0,$A7927&lt;設定!$B$28,$A7927&gt;設定!$B$29),0,IF(AND($C7927&gt;=MAX(INDEX($C$1:$C$13701,MAX(1,ROW()-設定!$B$24)):INDEX($C$1:$C$13701,MAX(1,ROW()-1))),$C7927&gt;MAX(INDEX($C$1:$C$13701,MIN(13701,ROW()+1)):INDEX($C$1:$C$13701,MIN(13701,ROW()+設定!$B$24))),$C7927&gt;=設定!$B$32,$C7927&gt;=MAX(MIN(INDEX($C$1:$C$13701,MAX(1,ROW()-設定!$B$26)):INDEX($C$1:$C$13701,MAX(1,ROW()-1))),MIN(INDEX($C$1:$C$13701,MIN(13701,ROW()+1)):INDEX($C$1:$C$13701,MIN(13701,ROW()+設定!$B$26))))*10^(設定!$B$27/20)),1,0))</f>
        <v>0</v>
      </c>
      <c r="G7927" s="33" t="n">
        <f aca="false">$G7926+IF($F7927=1,1,0)</f>
        <v>4</v>
      </c>
      <c r="H7927" s="0" t="str">
        <f aca="false">IF($F7927=1,$G7927,"")</f>
        <v/>
      </c>
    </row>
    <row r="7928" customFormat="false" ht="15" hidden="false" customHeight="false" outlineLevel="0" collapsed="false">
      <c r="A7928" s="30" t="n">
        <v>1238.4375</v>
      </c>
      <c r="B7928" s="31" t="n">
        <v>7.2024</v>
      </c>
      <c r="C7928" s="32" t="n">
        <f aca="false">IF($A7928="","",IF(設定!$B$21="dB",10^($B7928/20),ABS($B7928)))</f>
        <v>2.29150073035152</v>
      </c>
      <c r="D7928" s="32" t="n">
        <f aca="false">IF($A7928="","",$A7928^2)</f>
        <v>1533727.44140625</v>
      </c>
      <c r="E7928" s="32" t="n">
        <f aca="false">IF($A7928="","",IF($C7928&lt;=0,"",1/$C7928^2))</f>
        <v>0.190440801235667</v>
      </c>
      <c r="F7928" s="33" t="n">
        <f aca="false">IF(OR(ROW()-設定!$B$30&lt;2,ROW()+設定!$B$30&gt;13701,N($A7928)&lt;=0,N(INDEX($A$2:$A$13701,MIN(13700,MAX(1,ROW()-1+設定!$B$30))))&lt;=0,$A7928&lt;設定!$B$28,$A7928&gt;設定!$B$29),0,IF(AND($C7928&gt;=MAX(INDEX($C$1:$C$13701,MAX(1,ROW()-設定!$B$24)):INDEX($C$1:$C$13701,MAX(1,ROW()-1))),$C7928&gt;MAX(INDEX($C$1:$C$13701,MIN(13701,ROW()+1)):INDEX($C$1:$C$13701,MIN(13701,ROW()+設定!$B$24))),$C7928&gt;=設定!$B$32,$C7928&gt;=MAX(MIN(INDEX($C$1:$C$13701,MAX(1,ROW()-設定!$B$26)):INDEX($C$1:$C$13701,MAX(1,ROW()-1))),MIN(INDEX($C$1:$C$13701,MIN(13701,ROW()+1)):INDEX($C$1:$C$13701,MIN(13701,ROW()+設定!$B$26))))*10^(設定!$B$27/20)),1,0))</f>
        <v>0</v>
      </c>
      <c r="G7928" s="33" t="n">
        <f aca="false">$G7927+IF($F7928=1,1,0)</f>
        <v>4</v>
      </c>
      <c r="H7928" s="0" t="str">
        <f aca="false">IF($F7928=1,$G7928,"")</f>
        <v/>
      </c>
    </row>
    <row r="7929" customFormat="false" ht="15" hidden="false" customHeight="false" outlineLevel="0" collapsed="false">
      <c r="A7929" s="30" t="n">
        <v>1238.59375</v>
      </c>
      <c r="B7929" s="31" t="n">
        <v>6.9938</v>
      </c>
      <c r="C7929" s="32" t="n">
        <f aca="false">IF($A7929="","",IF(設定!$B$21="dB",10^($B7929/20),ABS($B7929)))</f>
        <v>2.23712370652524</v>
      </c>
      <c r="D7929" s="32" t="n">
        <f aca="false">IF($A7929="","",$A7929^2)</f>
        <v>1534114.47753906</v>
      </c>
      <c r="E7929" s="32" t="n">
        <f aca="false">IF($A7929="","",IF($C7929&lt;=0,"",1/$C7929^2))</f>
        <v>0.199811279114168</v>
      </c>
      <c r="F7929" s="33" t="n">
        <f aca="false">IF(OR(ROW()-設定!$B$30&lt;2,ROW()+設定!$B$30&gt;13701,N($A7929)&lt;=0,N(INDEX($A$2:$A$13701,MIN(13700,MAX(1,ROW()-1+設定!$B$30))))&lt;=0,$A7929&lt;設定!$B$28,$A7929&gt;設定!$B$29),0,IF(AND($C7929&gt;=MAX(INDEX($C$1:$C$13701,MAX(1,ROW()-設定!$B$24)):INDEX($C$1:$C$13701,MAX(1,ROW()-1))),$C7929&gt;MAX(INDEX($C$1:$C$13701,MIN(13701,ROW()+1)):INDEX($C$1:$C$13701,MIN(13701,ROW()+設定!$B$24))),$C7929&gt;=設定!$B$32,$C7929&gt;=MAX(MIN(INDEX($C$1:$C$13701,MAX(1,ROW()-設定!$B$26)):INDEX($C$1:$C$13701,MAX(1,ROW()-1))),MIN(INDEX($C$1:$C$13701,MIN(13701,ROW()+1)):INDEX($C$1:$C$13701,MIN(13701,ROW()+設定!$B$26))))*10^(設定!$B$27/20)),1,0))</f>
        <v>0</v>
      </c>
      <c r="G7929" s="33" t="n">
        <f aca="false">$G7928+IF($F7929=1,1,0)</f>
        <v>4</v>
      </c>
      <c r="H7929" s="0" t="str">
        <f aca="false">IF($F7929=1,$G7929,"")</f>
        <v/>
      </c>
    </row>
    <row r="7930" customFormat="false" ht="15" hidden="false" customHeight="false" outlineLevel="0" collapsed="false">
      <c r="A7930" s="30" t="n">
        <v>1238.75</v>
      </c>
      <c r="B7930" s="31" t="n">
        <v>7.0039</v>
      </c>
      <c r="C7930" s="32" t="n">
        <f aca="false">IF($A7930="","",IF(設定!$B$21="dB",10^($B7930/20),ABS($B7930)))</f>
        <v>2.23972655922505</v>
      </c>
      <c r="D7930" s="32" t="n">
        <f aca="false">IF($A7930="","",$A7930^2)</f>
        <v>1534501.5625</v>
      </c>
      <c r="E7930" s="32" t="n">
        <f aca="false">IF($A7930="","",IF($C7930&lt;=0,"",1/$C7930^2))</f>
        <v>0.199347135734395</v>
      </c>
      <c r="F7930" s="33" t="n">
        <f aca="false">IF(OR(ROW()-設定!$B$30&lt;2,ROW()+設定!$B$30&gt;13701,N($A7930)&lt;=0,N(INDEX($A$2:$A$13701,MIN(13700,MAX(1,ROW()-1+設定!$B$30))))&lt;=0,$A7930&lt;設定!$B$28,$A7930&gt;設定!$B$29),0,IF(AND($C7930&gt;=MAX(INDEX($C$1:$C$13701,MAX(1,ROW()-設定!$B$24)):INDEX($C$1:$C$13701,MAX(1,ROW()-1))),$C7930&gt;MAX(INDEX($C$1:$C$13701,MIN(13701,ROW()+1)):INDEX($C$1:$C$13701,MIN(13701,ROW()+設定!$B$24))),$C7930&gt;=設定!$B$32,$C7930&gt;=MAX(MIN(INDEX($C$1:$C$13701,MAX(1,ROW()-設定!$B$26)):INDEX($C$1:$C$13701,MAX(1,ROW()-1))),MIN(INDEX($C$1:$C$13701,MIN(13701,ROW()+1)):INDEX($C$1:$C$13701,MIN(13701,ROW()+設定!$B$26))))*10^(設定!$B$27/20)),1,0))</f>
        <v>0</v>
      </c>
      <c r="G7930" s="33" t="n">
        <f aca="false">$G7929+IF($F7930=1,1,0)</f>
        <v>4</v>
      </c>
      <c r="H7930" s="0" t="str">
        <f aca="false">IF($F7930=1,$G7930,"")</f>
        <v/>
      </c>
    </row>
    <row r="7931" customFormat="false" ht="15" hidden="false" customHeight="false" outlineLevel="0" collapsed="false">
      <c r="A7931" s="30" t="n">
        <v>1238.90625</v>
      </c>
      <c r="B7931" s="31" t="n">
        <v>6.9137</v>
      </c>
      <c r="C7931" s="32" t="n">
        <f aca="false">IF($A7931="","",IF(設定!$B$21="dB",10^($B7931/20),ABS($B7931)))</f>
        <v>2.21658811354148</v>
      </c>
      <c r="D7931" s="32" t="n">
        <f aca="false">IF($A7931="","",$A7931^2)</f>
        <v>1534888.69628906</v>
      </c>
      <c r="E7931" s="32" t="n">
        <f aca="false">IF($A7931="","",IF($C7931&lt;=0,"",1/$C7931^2))</f>
        <v>0.203530734556168</v>
      </c>
      <c r="F7931" s="33" t="n">
        <f aca="false">IF(OR(ROW()-設定!$B$30&lt;2,ROW()+設定!$B$30&gt;13701,N($A7931)&lt;=0,N(INDEX($A$2:$A$13701,MIN(13700,MAX(1,ROW()-1+設定!$B$30))))&lt;=0,$A7931&lt;設定!$B$28,$A7931&gt;設定!$B$29),0,IF(AND($C7931&gt;=MAX(INDEX($C$1:$C$13701,MAX(1,ROW()-設定!$B$24)):INDEX($C$1:$C$13701,MAX(1,ROW()-1))),$C7931&gt;MAX(INDEX($C$1:$C$13701,MIN(13701,ROW()+1)):INDEX($C$1:$C$13701,MIN(13701,ROW()+設定!$B$24))),$C7931&gt;=設定!$B$32,$C7931&gt;=MAX(MIN(INDEX($C$1:$C$13701,MAX(1,ROW()-設定!$B$26)):INDEX($C$1:$C$13701,MAX(1,ROW()-1))),MIN(INDEX($C$1:$C$13701,MIN(13701,ROW()+1)):INDEX($C$1:$C$13701,MIN(13701,ROW()+設定!$B$26))))*10^(設定!$B$27/20)),1,0))</f>
        <v>0</v>
      </c>
      <c r="G7931" s="33" t="n">
        <f aca="false">$G7930+IF($F7931=1,1,0)</f>
        <v>4</v>
      </c>
      <c r="H7931" s="0" t="str">
        <f aca="false">IF($F7931=1,$G7931,"")</f>
        <v/>
      </c>
    </row>
    <row r="7932" customFormat="false" ht="15" hidden="false" customHeight="false" outlineLevel="0" collapsed="false">
      <c r="A7932" s="30" t="n">
        <v>1239.0625</v>
      </c>
      <c r="B7932" s="31" t="n">
        <v>7.0751</v>
      </c>
      <c r="C7932" s="32" t="n">
        <f aca="false">IF($A7932="","",IF(設定!$B$21="dB",10^($B7932/20),ABS($B7932)))</f>
        <v>2.25816150661691</v>
      </c>
      <c r="D7932" s="32" t="n">
        <f aca="false">IF($A7932="","",$A7932^2)</f>
        <v>1535275.87890625</v>
      </c>
      <c r="E7932" s="32" t="n">
        <f aca="false">IF($A7932="","",IF($C7932&lt;=0,"",1/$C7932^2))</f>
        <v>0.19610560199726</v>
      </c>
      <c r="F7932" s="33" t="n">
        <f aca="false">IF(OR(ROW()-設定!$B$30&lt;2,ROW()+設定!$B$30&gt;13701,N($A7932)&lt;=0,N(INDEX($A$2:$A$13701,MIN(13700,MAX(1,ROW()-1+設定!$B$30))))&lt;=0,$A7932&lt;設定!$B$28,$A7932&gt;設定!$B$29),0,IF(AND($C7932&gt;=MAX(INDEX($C$1:$C$13701,MAX(1,ROW()-設定!$B$24)):INDEX($C$1:$C$13701,MAX(1,ROW()-1))),$C7932&gt;MAX(INDEX($C$1:$C$13701,MIN(13701,ROW()+1)):INDEX($C$1:$C$13701,MIN(13701,ROW()+設定!$B$24))),$C7932&gt;=設定!$B$32,$C7932&gt;=MAX(MIN(INDEX($C$1:$C$13701,MAX(1,ROW()-設定!$B$26)):INDEX($C$1:$C$13701,MAX(1,ROW()-1))),MIN(INDEX($C$1:$C$13701,MIN(13701,ROW()+1)):INDEX($C$1:$C$13701,MIN(13701,ROW()+設定!$B$26))))*10^(設定!$B$27/20)),1,0))</f>
        <v>0</v>
      </c>
      <c r="G7932" s="33" t="n">
        <f aca="false">$G7931+IF($F7932=1,1,0)</f>
        <v>4</v>
      </c>
      <c r="H7932" s="0" t="str">
        <f aca="false">IF($F7932=1,$G7932,"")</f>
        <v/>
      </c>
    </row>
    <row r="7933" customFormat="false" ht="15" hidden="false" customHeight="false" outlineLevel="0" collapsed="false">
      <c r="A7933" s="30" t="n">
        <v>1239.21875</v>
      </c>
      <c r="B7933" s="31" t="n">
        <v>6.8494</v>
      </c>
      <c r="C7933" s="32" t="n">
        <f aca="false">IF($A7933="","",IF(設定!$B$21="dB",10^($B7933/20),ABS($B7933)))</f>
        <v>2.20023971721261</v>
      </c>
      <c r="D7933" s="32" t="n">
        <f aca="false">IF($A7933="","",$A7933^2)</f>
        <v>1535663.11035156</v>
      </c>
      <c r="E7933" s="32" t="n">
        <f aca="false">IF($A7933="","",IF($C7933&lt;=0,"",1/$C7933^2))</f>
        <v>0.206566551833571</v>
      </c>
      <c r="F7933" s="33" t="n">
        <f aca="false">IF(OR(ROW()-設定!$B$30&lt;2,ROW()+設定!$B$30&gt;13701,N($A7933)&lt;=0,N(INDEX($A$2:$A$13701,MIN(13700,MAX(1,ROW()-1+設定!$B$30))))&lt;=0,$A7933&lt;設定!$B$28,$A7933&gt;設定!$B$29),0,IF(AND($C7933&gt;=MAX(INDEX($C$1:$C$13701,MAX(1,ROW()-設定!$B$24)):INDEX($C$1:$C$13701,MAX(1,ROW()-1))),$C7933&gt;MAX(INDEX($C$1:$C$13701,MIN(13701,ROW()+1)):INDEX($C$1:$C$13701,MIN(13701,ROW()+設定!$B$24))),$C7933&gt;=設定!$B$32,$C7933&gt;=MAX(MIN(INDEX($C$1:$C$13701,MAX(1,ROW()-設定!$B$26)):INDEX($C$1:$C$13701,MAX(1,ROW()-1))),MIN(INDEX($C$1:$C$13701,MIN(13701,ROW()+1)):INDEX($C$1:$C$13701,MIN(13701,ROW()+設定!$B$26))))*10^(設定!$B$27/20)),1,0))</f>
        <v>0</v>
      </c>
      <c r="G7933" s="33" t="n">
        <f aca="false">$G7932+IF($F7933=1,1,0)</f>
        <v>4</v>
      </c>
      <c r="H7933" s="0" t="str">
        <f aca="false">IF($F7933=1,$G7933,"")</f>
        <v/>
      </c>
    </row>
    <row r="7934" customFormat="false" ht="15" hidden="false" customHeight="false" outlineLevel="0" collapsed="false">
      <c r="A7934" s="30" t="n">
        <v>1239.375</v>
      </c>
      <c r="B7934" s="31" t="n">
        <v>6.9658</v>
      </c>
      <c r="C7934" s="32" t="n">
        <f aca="false">IF($A7934="","",IF(設定!$B$21="dB",10^($B7934/20),ABS($B7934)))</f>
        <v>2.22992368305004</v>
      </c>
      <c r="D7934" s="32" t="n">
        <f aca="false">IF($A7934="","",$A7934^2)</f>
        <v>1536050.390625</v>
      </c>
      <c r="E7934" s="32" t="n">
        <f aca="false">IF($A7934="","",IF($C7934&lt;=0,"",1/$C7934^2))</f>
        <v>0.201103671742606</v>
      </c>
      <c r="F7934" s="33" t="n">
        <f aca="false">IF(OR(ROW()-設定!$B$30&lt;2,ROW()+設定!$B$30&gt;13701,N($A7934)&lt;=0,N(INDEX($A$2:$A$13701,MIN(13700,MAX(1,ROW()-1+設定!$B$30))))&lt;=0,$A7934&lt;設定!$B$28,$A7934&gt;設定!$B$29),0,IF(AND($C7934&gt;=MAX(INDEX($C$1:$C$13701,MAX(1,ROW()-設定!$B$24)):INDEX($C$1:$C$13701,MAX(1,ROW()-1))),$C7934&gt;MAX(INDEX($C$1:$C$13701,MIN(13701,ROW()+1)):INDEX($C$1:$C$13701,MIN(13701,ROW()+設定!$B$24))),$C7934&gt;=設定!$B$32,$C7934&gt;=MAX(MIN(INDEX($C$1:$C$13701,MAX(1,ROW()-設定!$B$26)):INDEX($C$1:$C$13701,MAX(1,ROW()-1))),MIN(INDEX($C$1:$C$13701,MIN(13701,ROW()+1)):INDEX($C$1:$C$13701,MIN(13701,ROW()+設定!$B$26))))*10^(設定!$B$27/20)),1,0))</f>
        <v>0</v>
      </c>
      <c r="G7934" s="33" t="n">
        <f aca="false">$G7933+IF($F7934=1,1,0)</f>
        <v>4</v>
      </c>
      <c r="H7934" s="0" t="str">
        <f aca="false">IF($F7934=1,$G7934,"")</f>
        <v/>
      </c>
    </row>
    <row r="7935" customFormat="false" ht="15" hidden="false" customHeight="false" outlineLevel="0" collapsed="false">
      <c r="A7935" s="30" t="n">
        <v>1239.53125</v>
      </c>
      <c r="B7935" s="31" t="n">
        <v>7.0064</v>
      </c>
      <c r="C7935" s="32" t="n">
        <f aca="false">IF($A7935="","",IF(設定!$B$21="dB",10^($B7935/20),ABS($B7935)))</f>
        <v>2.24037129712929</v>
      </c>
      <c r="D7935" s="32" t="n">
        <f aca="false">IF($A7935="","",$A7935^2)</f>
        <v>1536437.71972656</v>
      </c>
      <c r="E7935" s="32" t="n">
        <f aca="false">IF($A7935="","",IF($C7935&lt;=0,"",1/$C7935^2))</f>
        <v>0.199232415320983</v>
      </c>
      <c r="F7935" s="33" t="n">
        <f aca="false">IF(OR(ROW()-設定!$B$30&lt;2,ROW()+設定!$B$30&gt;13701,N($A7935)&lt;=0,N(INDEX($A$2:$A$13701,MIN(13700,MAX(1,ROW()-1+設定!$B$30))))&lt;=0,$A7935&lt;設定!$B$28,$A7935&gt;設定!$B$29),0,IF(AND($C7935&gt;=MAX(INDEX($C$1:$C$13701,MAX(1,ROW()-設定!$B$24)):INDEX($C$1:$C$13701,MAX(1,ROW()-1))),$C7935&gt;MAX(INDEX($C$1:$C$13701,MIN(13701,ROW()+1)):INDEX($C$1:$C$13701,MIN(13701,ROW()+設定!$B$24))),$C7935&gt;=設定!$B$32,$C7935&gt;=MAX(MIN(INDEX($C$1:$C$13701,MAX(1,ROW()-設定!$B$26)):INDEX($C$1:$C$13701,MAX(1,ROW()-1))),MIN(INDEX($C$1:$C$13701,MIN(13701,ROW()+1)):INDEX($C$1:$C$13701,MIN(13701,ROW()+設定!$B$26))))*10^(設定!$B$27/20)),1,0))</f>
        <v>0</v>
      </c>
      <c r="G7935" s="33" t="n">
        <f aca="false">$G7934+IF($F7935=1,1,0)</f>
        <v>4</v>
      </c>
      <c r="H7935" s="0" t="str">
        <f aca="false">IF($F7935=1,$G7935,"")</f>
        <v/>
      </c>
    </row>
    <row r="7936" customFormat="false" ht="15" hidden="false" customHeight="false" outlineLevel="0" collapsed="false">
      <c r="A7936" s="30" t="n">
        <v>1239.6875</v>
      </c>
      <c r="B7936" s="31" t="n">
        <v>7.0248</v>
      </c>
      <c r="C7936" s="32" t="n">
        <f aca="false">IF($A7936="","",IF(設定!$B$21="dB",10^($B7936/20),ABS($B7936)))</f>
        <v>2.24512228145104</v>
      </c>
      <c r="D7936" s="32" t="n">
        <f aca="false">IF($A7936="","",$A7936^2)</f>
        <v>1536825.09765625</v>
      </c>
      <c r="E7936" s="32" t="n">
        <f aca="false">IF($A7936="","",IF($C7936&lt;=0,"",1/$C7936^2))</f>
        <v>0.198390101675099</v>
      </c>
      <c r="F7936" s="33" t="n">
        <f aca="false">IF(OR(ROW()-設定!$B$30&lt;2,ROW()+設定!$B$30&gt;13701,N($A7936)&lt;=0,N(INDEX($A$2:$A$13701,MIN(13700,MAX(1,ROW()-1+設定!$B$30))))&lt;=0,$A7936&lt;設定!$B$28,$A7936&gt;設定!$B$29),0,IF(AND($C7936&gt;=MAX(INDEX($C$1:$C$13701,MAX(1,ROW()-設定!$B$24)):INDEX($C$1:$C$13701,MAX(1,ROW()-1))),$C7936&gt;MAX(INDEX($C$1:$C$13701,MIN(13701,ROW()+1)):INDEX($C$1:$C$13701,MIN(13701,ROW()+設定!$B$24))),$C7936&gt;=設定!$B$32,$C7936&gt;=MAX(MIN(INDEX($C$1:$C$13701,MAX(1,ROW()-設定!$B$26)):INDEX($C$1:$C$13701,MAX(1,ROW()-1))),MIN(INDEX($C$1:$C$13701,MIN(13701,ROW()+1)):INDEX($C$1:$C$13701,MIN(13701,ROW()+設定!$B$26))))*10^(設定!$B$27/20)),1,0))</f>
        <v>0</v>
      </c>
      <c r="G7936" s="33" t="n">
        <f aca="false">$G7935+IF($F7936=1,1,0)</f>
        <v>4</v>
      </c>
      <c r="H7936" s="0" t="str">
        <f aca="false">IF($F7936=1,$G7936,"")</f>
        <v/>
      </c>
    </row>
    <row r="7937" customFormat="false" ht="15" hidden="false" customHeight="false" outlineLevel="0" collapsed="false">
      <c r="A7937" s="30" t="n">
        <v>1239.84375</v>
      </c>
      <c r="B7937" s="31" t="n">
        <v>6.9481</v>
      </c>
      <c r="C7937" s="32" t="n">
        <f aca="false">IF($A7937="","",IF(設定!$B$21="dB",10^($B7937/20),ABS($B7937)))</f>
        <v>2.22538419858144</v>
      </c>
      <c r="D7937" s="32" t="n">
        <f aca="false">IF($A7937="","",$A7937^2)</f>
        <v>1537212.52441406</v>
      </c>
      <c r="E7937" s="32" t="n">
        <f aca="false">IF($A7937="","",IF($C7937&lt;=0,"",1/$C7937^2))</f>
        <v>0.201924957432313</v>
      </c>
      <c r="F7937" s="33" t="n">
        <f aca="false">IF(OR(ROW()-設定!$B$30&lt;2,ROW()+設定!$B$30&gt;13701,N($A7937)&lt;=0,N(INDEX($A$2:$A$13701,MIN(13700,MAX(1,ROW()-1+設定!$B$30))))&lt;=0,$A7937&lt;設定!$B$28,$A7937&gt;設定!$B$29),0,IF(AND($C7937&gt;=MAX(INDEX($C$1:$C$13701,MAX(1,ROW()-設定!$B$24)):INDEX($C$1:$C$13701,MAX(1,ROW()-1))),$C7937&gt;MAX(INDEX($C$1:$C$13701,MIN(13701,ROW()+1)):INDEX($C$1:$C$13701,MIN(13701,ROW()+設定!$B$24))),$C7937&gt;=設定!$B$32,$C7937&gt;=MAX(MIN(INDEX($C$1:$C$13701,MAX(1,ROW()-設定!$B$26)):INDEX($C$1:$C$13701,MAX(1,ROW()-1))),MIN(INDEX($C$1:$C$13701,MIN(13701,ROW()+1)):INDEX($C$1:$C$13701,MIN(13701,ROW()+設定!$B$26))))*10^(設定!$B$27/20)),1,0))</f>
        <v>0</v>
      </c>
      <c r="G7937" s="33" t="n">
        <f aca="false">$G7936+IF($F7937=1,1,0)</f>
        <v>4</v>
      </c>
      <c r="H7937" s="0" t="str">
        <f aca="false">IF($F7937=1,$G7937,"")</f>
        <v/>
      </c>
    </row>
    <row r="7938" customFormat="false" ht="15" hidden="false" customHeight="false" outlineLevel="0" collapsed="false">
      <c r="A7938" s="30" t="n">
        <v>1240</v>
      </c>
      <c r="B7938" s="31" t="n">
        <v>6.8593</v>
      </c>
      <c r="C7938" s="32" t="n">
        <f aca="false">IF($A7938="","",IF(設定!$B$21="dB",10^($B7938/20),ABS($B7938)))</f>
        <v>2.20274893530986</v>
      </c>
      <c r="D7938" s="32" t="n">
        <f aca="false">IF($A7938="","",$A7938^2)</f>
        <v>1537600</v>
      </c>
      <c r="E7938" s="32" t="n">
        <f aca="false">IF($A7938="","",IF($C7938&lt;=0,"",1/$C7938^2))</f>
        <v>0.206096207433873</v>
      </c>
      <c r="F7938" s="33" t="n">
        <f aca="false">IF(OR(ROW()-設定!$B$30&lt;2,ROW()+設定!$B$30&gt;13701,N($A7938)&lt;=0,N(INDEX($A$2:$A$13701,MIN(13700,MAX(1,ROW()-1+設定!$B$30))))&lt;=0,$A7938&lt;設定!$B$28,$A7938&gt;設定!$B$29),0,IF(AND($C7938&gt;=MAX(INDEX($C$1:$C$13701,MAX(1,ROW()-設定!$B$24)):INDEX($C$1:$C$13701,MAX(1,ROW()-1))),$C7938&gt;MAX(INDEX($C$1:$C$13701,MIN(13701,ROW()+1)):INDEX($C$1:$C$13701,MIN(13701,ROW()+設定!$B$24))),$C7938&gt;=設定!$B$32,$C7938&gt;=MAX(MIN(INDEX($C$1:$C$13701,MAX(1,ROW()-設定!$B$26)):INDEX($C$1:$C$13701,MAX(1,ROW()-1))),MIN(INDEX($C$1:$C$13701,MIN(13701,ROW()+1)):INDEX($C$1:$C$13701,MIN(13701,ROW()+設定!$B$26))))*10^(設定!$B$27/20)),1,0))</f>
        <v>0</v>
      </c>
      <c r="G7938" s="33" t="n">
        <f aca="false">$G7937+IF($F7938=1,1,0)</f>
        <v>4</v>
      </c>
      <c r="H7938" s="0" t="str">
        <f aca="false">IF($F7938=1,$G7938,"")</f>
        <v/>
      </c>
    </row>
    <row r="7939" customFormat="false" ht="15" hidden="false" customHeight="false" outlineLevel="0" collapsed="false">
      <c r="A7939" s="30" t="n">
        <v>1240.15625</v>
      </c>
      <c r="B7939" s="31" t="n">
        <v>6.6403</v>
      </c>
      <c r="C7939" s="32" t="n">
        <f aca="false">IF($A7939="","",IF(設定!$B$21="dB",10^($B7939/20),ABS($B7939)))</f>
        <v>2.14790465884813</v>
      </c>
      <c r="D7939" s="32" t="n">
        <f aca="false">IF($A7939="","",$A7939^2)</f>
        <v>1537987.52441406</v>
      </c>
      <c r="E7939" s="32" t="n">
        <f aca="false">IF($A7939="","",IF($C7939&lt;=0,"",1/$C7939^2))</f>
        <v>0.216755437029667</v>
      </c>
      <c r="F7939" s="33" t="n">
        <f aca="false">IF(OR(ROW()-設定!$B$30&lt;2,ROW()+設定!$B$30&gt;13701,N($A7939)&lt;=0,N(INDEX($A$2:$A$13701,MIN(13700,MAX(1,ROW()-1+設定!$B$30))))&lt;=0,$A7939&lt;設定!$B$28,$A7939&gt;設定!$B$29),0,IF(AND($C7939&gt;=MAX(INDEX($C$1:$C$13701,MAX(1,ROW()-設定!$B$24)):INDEX($C$1:$C$13701,MAX(1,ROW()-1))),$C7939&gt;MAX(INDEX($C$1:$C$13701,MIN(13701,ROW()+1)):INDEX($C$1:$C$13701,MIN(13701,ROW()+設定!$B$24))),$C7939&gt;=設定!$B$32,$C7939&gt;=MAX(MIN(INDEX($C$1:$C$13701,MAX(1,ROW()-設定!$B$26)):INDEX($C$1:$C$13701,MAX(1,ROW()-1))),MIN(INDEX($C$1:$C$13701,MIN(13701,ROW()+1)):INDEX($C$1:$C$13701,MIN(13701,ROW()+設定!$B$26))))*10^(設定!$B$27/20)),1,0))</f>
        <v>0</v>
      </c>
      <c r="G7939" s="33" t="n">
        <f aca="false">$G7938+IF($F7939=1,1,0)</f>
        <v>4</v>
      </c>
      <c r="H7939" s="0" t="str">
        <f aca="false">IF($F7939=1,$G7939,"")</f>
        <v/>
      </c>
    </row>
    <row r="7940" customFormat="false" ht="15" hidden="false" customHeight="false" outlineLevel="0" collapsed="false">
      <c r="A7940" s="30" t="n">
        <v>1240.3125</v>
      </c>
      <c r="B7940" s="31" t="n">
        <v>6.8705</v>
      </c>
      <c r="C7940" s="32" t="n">
        <f aca="false">IF($A7940="","",IF(設定!$B$21="dB",10^($B7940/20),ABS($B7940)))</f>
        <v>2.20559109676802</v>
      </c>
      <c r="D7940" s="32" t="n">
        <f aca="false">IF($A7940="","",$A7940^2)</f>
        <v>1538375.09765625</v>
      </c>
      <c r="E7940" s="32" t="n">
        <f aca="false">IF($A7940="","",IF($C7940&lt;=0,"",1/$C7940^2))</f>
        <v>0.205565391645682</v>
      </c>
      <c r="F7940" s="33" t="n">
        <f aca="false">IF(OR(ROW()-設定!$B$30&lt;2,ROW()+設定!$B$30&gt;13701,N($A7940)&lt;=0,N(INDEX($A$2:$A$13701,MIN(13700,MAX(1,ROW()-1+設定!$B$30))))&lt;=0,$A7940&lt;設定!$B$28,$A7940&gt;設定!$B$29),0,IF(AND($C7940&gt;=MAX(INDEX($C$1:$C$13701,MAX(1,ROW()-設定!$B$24)):INDEX($C$1:$C$13701,MAX(1,ROW()-1))),$C7940&gt;MAX(INDEX($C$1:$C$13701,MIN(13701,ROW()+1)):INDEX($C$1:$C$13701,MIN(13701,ROW()+設定!$B$24))),$C7940&gt;=設定!$B$32,$C7940&gt;=MAX(MIN(INDEX($C$1:$C$13701,MAX(1,ROW()-設定!$B$26)):INDEX($C$1:$C$13701,MAX(1,ROW()-1))),MIN(INDEX($C$1:$C$13701,MIN(13701,ROW()+1)):INDEX($C$1:$C$13701,MIN(13701,ROW()+設定!$B$26))))*10^(設定!$B$27/20)),1,0))</f>
        <v>0</v>
      </c>
      <c r="G7940" s="33" t="n">
        <f aca="false">$G7939+IF($F7940=1,1,0)</f>
        <v>4</v>
      </c>
      <c r="H7940" s="0" t="str">
        <f aca="false">IF($F7940=1,$G7940,"")</f>
        <v/>
      </c>
    </row>
    <row r="7941" customFormat="false" ht="15" hidden="false" customHeight="false" outlineLevel="0" collapsed="false">
      <c r="A7941" s="30" t="n">
        <v>1240.46875</v>
      </c>
      <c r="B7941" s="31" t="n">
        <v>6.83</v>
      </c>
      <c r="C7941" s="32" t="n">
        <f aca="false">IF($A7941="","",IF(設定!$B$21="dB",10^($B7941/20),ABS($B7941)))</f>
        <v>2.19533094913985</v>
      </c>
      <c r="D7941" s="32" t="n">
        <f aca="false">IF($A7941="","",$A7941^2)</f>
        <v>1538762.71972656</v>
      </c>
      <c r="E7941" s="32" t="n">
        <f aca="false">IF($A7941="","",IF($C7941&lt;=0,"",1/$C7941^2))</f>
        <v>0.207491351745491</v>
      </c>
      <c r="F7941" s="33" t="n">
        <f aca="false">IF(OR(ROW()-設定!$B$30&lt;2,ROW()+設定!$B$30&gt;13701,N($A7941)&lt;=0,N(INDEX($A$2:$A$13701,MIN(13700,MAX(1,ROW()-1+設定!$B$30))))&lt;=0,$A7941&lt;設定!$B$28,$A7941&gt;設定!$B$29),0,IF(AND($C7941&gt;=MAX(INDEX($C$1:$C$13701,MAX(1,ROW()-設定!$B$24)):INDEX($C$1:$C$13701,MAX(1,ROW()-1))),$C7941&gt;MAX(INDEX($C$1:$C$13701,MIN(13701,ROW()+1)):INDEX($C$1:$C$13701,MIN(13701,ROW()+設定!$B$24))),$C7941&gt;=設定!$B$32,$C7941&gt;=MAX(MIN(INDEX($C$1:$C$13701,MAX(1,ROW()-設定!$B$26)):INDEX($C$1:$C$13701,MAX(1,ROW()-1))),MIN(INDEX($C$1:$C$13701,MIN(13701,ROW()+1)):INDEX($C$1:$C$13701,MIN(13701,ROW()+設定!$B$26))))*10^(設定!$B$27/20)),1,0))</f>
        <v>0</v>
      </c>
      <c r="G7941" s="33" t="n">
        <f aca="false">$G7940+IF($F7941=1,1,0)</f>
        <v>4</v>
      </c>
      <c r="H7941" s="0" t="str">
        <f aca="false">IF($F7941=1,$G7941,"")</f>
        <v/>
      </c>
    </row>
    <row r="7942" customFormat="false" ht="15" hidden="false" customHeight="false" outlineLevel="0" collapsed="false">
      <c r="A7942" s="30" t="n">
        <v>1240.625</v>
      </c>
      <c r="B7942" s="31" t="n">
        <v>6.7642</v>
      </c>
      <c r="C7942" s="32" t="n">
        <f aca="false">IF($A7942="","",IF(設定!$B$21="dB",10^($B7942/20),ABS($B7942)))</f>
        <v>2.17876304301572</v>
      </c>
      <c r="D7942" s="32" t="n">
        <f aca="false">IF($A7942="","",$A7942^2)</f>
        <v>1539150.390625</v>
      </c>
      <c r="E7942" s="32" t="n">
        <f aca="false">IF($A7942="","",IF($C7942&lt;=0,"",1/$C7942^2))</f>
        <v>0.210658991145505</v>
      </c>
      <c r="F7942" s="33" t="n">
        <f aca="false">IF(OR(ROW()-設定!$B$30&lt;2,ROW()+設定!$B$30&gt;13701,N($A7942)&lt;=0,N(INDEX($A$2:$A$13701,MIN(13700,MAX(1,ROW()-1+設定!$B$30))))&lt;=0,$A7942&lt;設定!$B$28,$A7942&gt;設定!$B$29),0,IF(AND($C7942&gt;=MAX(INDEX($C$1:$C$13701,MAX(1,ROW()-設定!$B$24)):INDEX($C$1:$C$13701,MAX(1,ROW()-1))),$C7942&gt;MAX(INDEX($C$1:$C$13701,MIN(13701,ROW()+1)):INDEX($C$1:$C$13701,MIN(13701,ROW()+設定!$B$24))),$C7942&gt;=設定!$B$32,$C7942&gt;=MAX(MIN(INDEX($C$1:$C$13701,MAX(1,ROW()-設定!$B$26)):INDEX($C$1:$C$13701,MAX(1,ROW()-1))),MIN(INDEX($C$1:$C$13701,MIN(13701,ROW()+1)):INDEX($C$1:$C$13701,MIN(13701,ROW()+設定!$B$26))))*10^(設定!$B$27/20)),1,0))</f>
        <v>0</v>
      </c>
      <c r="G7942" s="33" t="n">
        <f aca="false">$G7941+IF($F7942=1,1,0)</f>
        <v>4</v>
      </c>
      <c r="H7942" s="0" t="str">
        <f aca="false">IF($F7942=1,$G7942,"")</f>
        <v/>
      </c>
    </row>
    <row r="7943" customFormat="false" ht="15" hidden="false" customHeight="false" outlineLevel="0" collapsed="false">
      <c r="A7943" s="30" t="n">
        <v>1240.78125</v>
      </c>
      <c r="B7943" s="31" t="n">
        <v>6.7308</v>
      </c>
      <c r="C7943" s="32" t="n">
        <f aca="false">IF($A7943="","",IF(設定!$B$21="dB",10^($B7943/20),ABS($B7943)))</f>
        <v>2.17040109569119</v>
      </c>
      <c r="D7943" s="32" t="n">
        <f aca="false">IF($A7943="","",$A7943^2)</f>
        <v>1539538.11035156</v>
      </c>
      <c r="E7943" s="32" t="n">
        <f aca="false">IF($A7943="","",IF($C7943&lt;=0,"",1/$C7943^2))</f>
        <v>0.212285338193737</v>
      </c>
      <c r="F7943" s="33" t="n">
        <f aca="false">IF(OR(ROW()-設定!$B$30&lt;2,ROW()+設定!$B$30&gt;13701,N($A7943)&lt;=0,N(INDEX($A$2:$A$13701,MIN(13700,MAX(1,ROW()-1+設定!$B$30))))&lt;=0,$A7943&lt;設定!$B$28,$A7943&gt;設定!$B$29),0,IF(AND($C7943&gt;=MAX(INDEX($C$1:$C$13701,MAX(1,ROW()-設定!$B$24)):INDEX($C$1:$C$13701,MAX(1,ROW()-1))),$C7943&gt;MAX(INDEX($C$1:$C$13701,MIN(13701,ROW()+1)):INDEX($C$1:$C$13701,MIN(13701,ROW()+設定!$B$24))),$C7943&gt;=設定!$B$32,$C7943&gt;=MAX(MIN(INDEX($C$1:$C$13701,MAX(1,ROW()-設定!$B$26)):INDEX($C$1:$C$13701,MAX(1,ROW()-1))),MIN(INDEX($C$1:$C$13701,MIN(13701,ROW()+1)):INDEX($C$1:$C$13701,MIN(13701,ROW()+設定!$B$26))))*10^(設定!$B$27/20)),1,0))</f>
        <v>0</v>
      </c>
      <c r="G7943" s="33" t="n">
        <f aca="false">$G7942+IF($F7943=1,1,0)</f>
        <v>4</v>
      </c>
      <c r="H7943" s="0" t="str">
        <f aca="false">IF($F7943=1,$G7943,"")</f>
        <v/>
      </c>
    </row>
    <row r="7944" customFormat="false" ht="15" hidden="false" customHeight="false" outlineLevel="0" collapsed="false">
      <c r="A7944" s="30" t="n">
        <v>1240.9375</v>
      </c>
      <c r="B7944" s="31" t="n">
        <v>6.6254</v>
      </c>
      <c r="C7944" s="32" t="n">
        <f aca="false">IF($A7944="","",IF(設定!$B$21="dB",10^($B7944/20),ABS($B7944)))</f>
        <v>2.14422324607607</v>
      </c>
      <c r="D7944" s="32" t="n">
        <f aca="false">IF($A7944="","",$A7944^2)</f>
        <v>1539925.87890625</v>
      </c>
      <c r="E7944" s="32" t="n">
        <f aca="false">IF($A7944="","",IF($C7944&lt;=0,"",1/$C7944^2))</f>
        <v>0.217500369955009</v>
      </c>
      <c r="F7944" s="33" t="n">
        <f aca="false">IF(OR(ROW()-設定!$B$30&lt;2,ROW()+設定!$B$30&gt;13701,N($A7944)&lt;=0,N(INDEX($A$2:$A$13701,MIN(13700,MAX(1,ROW()-1+設定!$B$30))))&lt;=0,$A7944&lt;設定!$B$28,$A7944&gt;設定!$B$29),0,IF(AND($C7944&gt;=MAX(INDEX($C$1:$C$13701,MAX(1,ROW()-設定!$B$24)):INDEX($C$1:$C$13701,MAX(1,ROW()-1))),$C7944&gt;MAX(INDEX($C$1:$C$13701,MIN(13701,ROW()+1)):INDEX($C$1:$C$13701,MIN(13701,ROW()+設定!$B$24))),$C7944&gt;=設定!$B$32,$C7944&gt;=MAX(MIN(INDEX($C$1:$C$13701,MAX(1,ROW()-設定!$B$26)):INDEX($C$1:$C$13701,MAX(1,ROW()-1))),MIN(INDEX($C$1:$C$13701,MIN(13701,ROW()+1)):INDEX($C$1:$C$13701,MIN(13701,ROW()+設定!$B$26))))*10^(設定!$B$27/20)),1,0))</f>
        <v>0</v>
      </c>
      <c r="G7944" s="33" t="n">
        <f aca="false">$G7943+IF($F7944=1,1,0)</f>
        <v>4</v>
      </c>
      <c r="H7944" s="0" t="str">
        <f aca="false">IF($F7944=1,$G7944,"")</f>
        <v/>
      </c>
    </row>
    <row r="7945" customFormat="false" ht="15" hidden="false" customHeight="false" outlineLevel="0" collapsed="false">
      <c r="A7945" s="30" t="n">
        <v>1241.09375</v>
      </c>
      <c r="B7945" s="31" t="n">
        <v>6.5354</v>
      </c>
      <c r="C7945" s="32" t="n">
        <f aca="false">IF($A7945="","",IF(設定!$B$21="dB",10^($B7945/20),ABS($B7945)))</f>
        <v>2.12212030096048</v>
      </c>
      <c r="D7945" s="32" t="n">
        <f aca="false">IF($A7945="","",$A7945^2)</f>
        <v>1540313.69628906</v>
      </c>
      <c r="E7945" s="32" t="n">
        <f aca="false">IF($A7945="","",IF($C7945&lt;=0,"",1/$C7945^2))</f>
        <v>0.222054715408096</v>
      </c>
      <c r="F7945" s="33" t="n">
        <f aca="false">IF(OR(ROW()-設定!$B$30&lt;2,ROW()+設定!$B$30&gt;13701,N($A7945)&lt;=0,N(INDEX($A$2:$A$13701,MIN(13700,MAX(1,ROW()-1+設定!$B$30))))&lt;=0,$A7945&lt;設定!$B$28,$A7945&gt;設定!$B$29),0,IF(AND($C7945&gt;=MAX(INDEX($C$1:$C$13701,MAX(1,ROW()-設定!$B$24)):INDEX($C$1:$C$13701,MAX(1,ROW()-1))),$C7945&gt;MAX(INDEX($C$1:$C$13701,MIN(13701,ROW()+1)):INDEX($C$1:$C$13701,MIN(13701,ROW()+設定!$B$24))),$C7945&gt;=設定!$B$32,$C7945&gt;=MAX(MIN(INDEX($C$1:$C$13701,MAX(1,ROW()-設定!$B$26)):INDEX($C$1:$C$13701,MAX(1,ROW()-1))),MIN(INDEX($C$1:$C$13701,MIN(13701,ROW()+1)):INDEX($C$1:$C$13701,MIN(13701,ROW()+設定!$B$26))))*10^(設定!$B$27/20)),1,0))</f>
        <v>0</v>
      </c>
      <c r="G7945" s="33" t="n">
        <f aca="false">$G7944+IF($F7945=1,1,0)</f>
        <v>4</v>
      </c>
      <c r="H7945" s="0" t="str">
        <f aca="false">IF($F7945=1,$G7945,"")</f>
        <v/>
      </c>
    </row>
    <row r="7946" customFormat="false" ht="15" hidden="false" customHeight="false" outlineLevel="0" collapsed="false">
      <c r="A7946" s="30" t="n">
        <v>1241.25</v>
      </c>
      <c r="B7946" s="31" t="n">
        <v>6.6702</v>
      </c>
      <c r="C7946" s="32" t="n">
        <f aca="false">IF($A7946="","",IF(設定!$B$21="dB",10^($B7946/20),ABS($B7946)))</f>
        <v>2.15531127087083</v>
      </c>
      <c r="D7946" s="32" t="n">
        <f aca="false">IF($A7946="","",$A7946^2)</f>
        <v>1540701.5625</v>
      </c>
      <c r="E7946" s="32" t="n">
        <f aca="false">IF($A7946="","",IF($C7946&lt;=0,"",1/$C7946^2))</f>
        <v>0.215268259774449</v>
      </c>
      <c r="F7946" s="33" t="n">
        <f aca="false">IF(OR(ROW()-設定!$B$30&lt;2,ROW()+設定!$B$30&gt;13701,N($A7946)&lt;=0,N(INDEX($A$2:$A$13701,MIN(13700,MAX(1,ROW()-1+設定!$B$30))))&lt;=0,$A7946&lt;設定!$B$28,$A7946&gt;設定!$B$29),0,IF(AND($C7946&gt;=MAX(INDEX($C$1:$C$13701,MAX(1,ROW()-設定!$B$24)):INDEX($C$1:$C$13701,MAX(1,ROW()-1))),$C7946&gt;MAX(INDEX($C$1:$C$13701,MIN(13701,ROW()+1)):INDEX($C$1:$C$13701,MIN(13701,ROW()+設定!$B$24))),$C7946&gt;=設定!$B$32,$C7946&gt;=MAX(MIN(INDEX($C$1:$C$13701,MAX(1,ROW()-設定!$B$26)):INDEX($C$1:$C$13701,MAX(1,ROW()-1))),MIN(INDEX($C$1:$C$13701,MIN(13701,ROW()+1)):INDEX($C$1:$C$13701,MIN(13701,ROW()+設定!$B$26))))*10^(設定!$B$27/20)),1,0))</f>
        <v>0</v>
      </c>
      <c r="G7946" s="33" t="n">
        <f aca="false">$G7945+IF($F7946=1,1,0)</f>
        <v>4</v>
      </c>
      <c r="H7946" s="0" t="str">
        <f aca="false">IF($F7946=1,$G7946,"")</f>
        <v/>
      </c>
    </row>
    <row r="7947" customFormat="false" ht="15" hidden="false" customHeight="false" outlineLevel="0" collapsed="false">
      <c r="A7947" s="30" t="n">
        <v>1241.40625</v>
      </c>
      <c r="B7947" s="31" t="n">
        <v>6.6603</v>
      </c>
      <c r="C7947" s="32" t="n">
        <f aca="false">IF($A7947="","",IF(設定!$B$21="dB",10^($B7947/20),ABS($B7947)))</f>
        <v>2.15285609045541</v>
      </c>
      <c r="D7947" s="32" t="n">
        <f aca="false">IF($A7947="","",$A7947^2)</f>
        <v>1541089.47753906</v>
      </c>
      <c r="E7947" s="32" t="n">
        <f aca="false">IF($A7947="","",IF($C7947&lt;=0,"",1/$C7947^2))</f>
        <v>0.215759536259728</v>
      </c>
      <c r="F7947" s="33" t="n">
        <f aca="false">IF(OR(ROW()-設定!$B$30&lt;2,ROW()+設定!$B$30&gt;13701,N($A7947)&lt;=0,N(INDEX($A$2:$A$13701,MIN(13700,MAX(1,ROW()-1+設定!$B$30))))&lt;=0,$A7947&lt;設定!$B$28,$A7947&gt;設定!$B$29),0,IF(AND($C7947&gt;=MAX(INDEX($C$1:$C$13701,MAX(1,ROW()-設定!$B$24)):INDEX($C$1:$C$13701,MAX(1,ROW()-1))),$C7947&gt;MAX(INDEX($C$1:$C$13701,MIN(13701,ROW()+1)):INDEX($C$1:$C$13701,MIN(13701,ROW()+設定!$B$24))),$C7947&gt;=設定!$B$32,$C7947&gt;=MAX(MIN(INDEX($C$1:$C$13701,MAX(1,ROW()-設定!$B$26)):INDEX($C$1:$C$13701,MAX(1,ROW()-1))),MIN(INDEX($C$1:$C$13701,MIN(13701,ROW()+1)):INDEX($C$1:$C$13701,MIN(13701,ROW()+設定!$B$26))))*10^(設定!$B$27/20)),1,0))</f>
        <v>0</v>
      </c>
      <c r="G7947" s="33" t="n">
        <f aca="false">$G7946+IF($F7947=1,1,0)</f>
        <v>4</v>
      </c>
      <c r="H7947" s="0" t="str">
        <f aca="false">IF($F7947=1,$G7947,"")</f>
        <v/>
      </c>
    </row>
    <row r="7948" customFormat="false" ht="15" hidden="false" customHeight="false" outlineLevel="0" collapsed="false">
      <c r="A7948" s="30" t="n">
        <v>1241.5625</v>
      </c>
      <c r="B7948" s="31" t="n">
        <v>6.3894</v>
      </c>
      <c r="C7948" s="32" t="n">
        <f aca="false">IF($A7948="","",IF(設定!$B$21="dB",10^($B7948/20),ABS($B7948)))</f>
        <v>2.08674797149238</v>
      </c>
      <c r="D7948" s="32" t="n">
        <f aca="false">IF($A7948="","",$A7948^2)</f>
        <v>1541477.44140625</v>
      </c>
      <c r="E7948" s="32" t="n">
        <f aca="false">IF($A7948="","",IF($C7948&lt;=0,"",1/$C7948^2))</f>
        <v>0.229646589468538</v>
      </c>
      <c r="F7948" s="33" t="n">
        <f aca="false">IF(OR(ROW()-設定!$B$30&lt;2,ROW()+設定!$B$30&gt;13701,N($A7948)&lt;=0,N(INDEX($A$2:$A$13701,MIN(13700,MAX(1,ROW()-1+設定!$B$30))))&lt;=0,$A7948&lt;設定!$B$28,$A7948&gt;設定!$B$29),0,IF(AND($C7948&gt;=MAX(INDEX($C$1:$C$13701,MAX(1,ROW()-設定!$B$24)):INDEX($C$1:$C$13701,MAX(1,ROW()-1))),$C7948&gt;MAX(INDEX($C$1:$C$13701,MIN(13701,ROW()+1)):INDEX($C$1:$C$13701,MIN(13701,ROW()+設定!$B$24))),$C7948&gt;=設定!$B$32,$C7948&gt;=MAX(MIN(INDEX($C$1:$C$13701,MAX(1,ROW()-設定!$B$26)):INDEX($C$1:$C$13701,MAX(1,ROW()-1))),MIN(INDEX($C$1:$C$13701,MIN(13701,ROW()+1)):INDEX($C$1:$C$13701,MIN(13701,ROW()+設定!$B$26))))*10^(設定!$B$27/20)),1,0))</f>
        <v>0</v>
      </c>
      <c r="G7948" s="33" t="n">
        <f aca="false">$G7947+IF($F7948=1,1,0)</f>
        <v>4</v>
      </c>
      <c r="H7948" s="0" t="str">
        <f aca="false">IF($F7948=1,$G7948,"")</f>
        <v/>
      </c>
    </row>
    <row r="7949" customFormat="false" ht="15" hidden="false" customHeight="false" outlineLevel="0" collapsed="false">
      <c r="A7949" s="30" t="n">
        <v>1241.71875</v>
      </c>
      <c r="B7949" s="31" t="n">
        <v>6.5632</v>
      </c>
      <c r="C7949" s="32" t="n">
        <f aca="false">IF($A7949="","",IF(設定!$B$21="dB",10^($B7949/20),ABS($B7949)))</f>
        <v>2.128923225824</v>
      </c>
      <c r="D7949" s="32" t="n">
        <f aca="false">IF($A7949="","",$A7949^2)</f>
        <v>1541865.45410156</v>
      </c>
      <c r="E7949" s="32" t="n">
        <f aca="false">IF($A7949="","",IF($C7949&lt;=0,"",1/$C7949^2))</f>
        <v>0.220637841423974</v>
      </c>
      <c r="F7949" s="33" t="n">
        <f aca="false">IF(OR(ROW()-設定!$B$30&lt;2,ROW()+設定!$B$30&gt;13701,N($A7949)&lt;=0,N(INDEX($A$2:$A$13701,MIN(13700,MAX(1,ROW()-1+設定!$B$30))))&lt;=0,$A7949&lt;設定!$B$28,$A7949&gt;設定!$B$29),0,IF(AND($C7949&gt;=MAX(INDEX($C$1:$C$13701,MAX(1,ROW()-設定!$B$24)):INDEX($C$1:$C$13701,MAX(1,ROW()-1))),$C7949&gt;MAX(INDEX($C$1:$C$13701,MIN(13701,ROW()+1)):INDEX($C$1:$C$13701,MIN(13701,ROW()+設定!$B$24))),$C7949&gt;=設定!$B$32,$C7949&gt;=MAX(MIN(INDEX($C$1:$C$13701,MAX(1,ROW()-設定!$B$26)):INDEX($C$1:$C$13701,MAX(1,ROW()-1))),MIN(INDEX($C$1:$C$13701,MIN(13701,ROW()+1)):INDEX($C$1:$C$13701,MIN(13701,ROW()+設定!$B$26))))*10^(設定!$B$27/20)),1,0))</f>
        <v>0</v>
      </c>
      <c r="G7949" s="33" t="n">
        <f aca="false">$G7948+IF($F7949=1,1,0)</f>
        <v>4</v>
      </c>
      <c r="H7949" s="0" t="str">
        <f aca="false">IF($F7949=1,$G7949,"")</f>
        <v/>
      </c>
    </row>
    <row r="7950" customFormat="false" ht="15" hidden="false" customHeight="false" outlineLevel="0" collapsed="false">
      <c r="A7950" s="30" t="n">
        <v>1241.875</v>
      </c>
      <c r="B7950" s="31" t="n">
        <v>6.4649</v>
      </c>
      <c r="C7950" s="32" t="n">
        <f aca="false">IF($A7950="","",IF(設定!$B$21="dB",10^($B7950/20),ABS($B7950)))</f>
        <v>2.10496558616365</v>
      </c>
      <c r="D7950" s="32" t="n">
        <f aca="false">IF($A7950="","",$A7950^2)</f>
        <v>1542253.515625</v>
      </c>
      <c r="E7950" s="32" t="n">
        <f aca="false">IF($A7950="","",IF($C7950&lt;=0,"",1/$C7950^2))</f>
        <v>0.225688796166471</v>
      </c>
      <c r="F7950" s="33" t="n">
        <f aca="false">IF(OR(ROW()-設定!$B$30&lt;2,ROW()+設定!$B$30&gt;13701,N($A7950)&lt;=0,N(INDEX($A$2:$A$13701,MIN(13700,MAX(1,ROW()-1+設定!$B$30))))&lt;=0,$A7950&lt;設定!$B$28,$A7950&gt;設定!$B$29),0,IF(AND($C7950&gt;=MAX(INDEX($C$1:$C$13701,MAX(1,ROW()-設定!$B$24)):INDEX($C$1:$C$13701,MAX(1,ROW()-1))),$C7950&gt;MAX(INDEX($C$1:$C$13701,MIN(13701,ROW()+1)):INDEX($C$1:$C$13701,MIN(13701,ROW()+設定!$B$24))),$C7950&gt;=設定!$B$32,$C7950&gt;=MAX(MIN(INDEX($C$1:$C$13701,MAX(1,ROW()-設定!$B$26)):INDEX($C$1:$C$13701,MAX(1,ROW()-1))),MIN(INDEX($C$1:$C$13701,MIN(13701,ROW()+1)):INDEX($C$1:$C$13701,MIN(13701,ROW()+設定!$B$26))))*10^(設定!$B$27/20)),1,0))</f>
        <v>0</v>
      </c>
      <c r="G7950" s="33" t="n">
        <f aca="false">$G7949+IF($F7950=1,1,0)</f>
        <v>4</v>
      </c>
      <c r="H7950" s="0" t="str">
        <f aca="false">IF($F7950=1,$G7950,"")</f>
        <v/>
      </c>
    </row>
    <row r="7951" customFormat="false" ht="15" hidden="false" customHeight="false" outlineLevel="0" collapsed="false">
      <c r="A7951" s="30" t="n">
        <v>1242.03125</v>
      </c>
      <c r="B7951" s="31" t="n">
        <v>6.5011</v>
      </c>
      <c r="C7951" s="32" t="n">
        <f aca="false">IF($A7951="","",IF(設定!$B$21="dB",10^($B7951/20),ABS($B7951)))</f>
        <v>2.11375671364534</v>
      </c>
      <c r="D7951" s="32" t="n">
        <f aca="false">IF($A7951="","",$A7951^2)</f>
        <v>1542641.62597656</v>
      </c>
      <c r="E7951" s="32" t="n">
        <f aca="false">IF($A7951="","",IF($C7951&lt;=0,"",1/$C7951^2))</f>
        <v>0.223815417732127</v>
      </c>
      <c r="F7951" s="33" t="n">
        <f aca="false">IF(OR(ROW()-設定!$B$30&lt;2,ROW()+設定!$B$30&gt;13701,N($A7951)&lt;=0,N(INDEX($A$2:$A$13701,MIN(13700,MAX(1,ROW()-1+設定!$B$30))))&lt;=0,$A7951&lt;設定!$B$28,$A7951&gt;設定!$B$29),0,IF(AND($C7951&gt;=MAX(INDEX($C$1:$C$13701,MAX(1,ROW()-設定!$B$24)):INDEX($C$1:$C$13701,MAX(1,ROW()-1))),$C7951&gt;MAX(INDEX($C$1:$C$13701,MIN(13701,ROW()+1)):INDEX($C$1:$C$13701,MIN(13701,ROW()+設定!$B$24))),$C7951&gt;=設定!$B$32,$C7951&gt;=MAX(MIN(INDEX($C$1:$C$13701,MAX(1,ROW()-設定!$B$26)):INDEX($C$1:$C$13701,MAX(1,ROW()-1))),MIN(INDEX($C$1:$C$13701,MIN(13701,ROW()+1)):INDEX($C$1:$C$13701,MIN(13701,ROW()+設定!$B$26))))*10^(設定!$B$27/20)),1,0))</f>
        <v>0</v>
      </c>
      <c r="G7951" s="33" t="n">
        <f aca="false">$G7950+IF($F7951=1,1,0)</f>
        <v>4</v>
      </c>
      <c r="H7951" s="0" t="str">
        <f aca="false">IF($F7951=1,$G7951,"")</f>
        <v/>
      </c>
    </row>
    <row r="7952" customFormat="false" ht="15" hidden="false" customHeight="false" outlineLevel="0" collapsed="false">
      <c r="A7952" s="30" t="n">
        <v>1242.1875</v>
      </c>
      <c r="B7952" s="31" t="n">
        <v>6.4075</v>
      </c>
      <c r="C7952" s="32" t="n">
        <f aca="false">IF($A7952="","",IF(設定!$B$21="dB",10^($B7952/20),ABS($B7952)))</f>
        <v>2.09110095324352</v>
      </c>
      <c r="D7952" s="32" t="n">
        <f aca="false">IF($A7952="","",$A7952^2)</f>
        <v>1543029.78515625</v>
      </c>
      <c r="E7952" s="32" t="n">
        <f aca="false">IF($A7952="","",IF($C7952&lt;=0,"",1/$C7952^2))</f>
        <v>0.228691487856928</v>
      </c>
      <c r="F7952" s="33" t="n">
        <f aca="false">IF(OR(ROW()-設定!$B$30&lt;2,ROW()+設定!$B$30&gt;13701,N($A7952)&lt;=0,N(INDEX($A$2:$A$13701,MIN(13700,MAX(1,ROW()-1+設定!$B$30))))&lt;=0,$A7952&lt;設定!$B$28,$A7952&gt;設定!$B$29),0,IF(AND($C7952&gt;=MAX(INDEX($C$1:$C$13701,MAX(1,ROW()-設定!$B$24)):INDEX($C$1:$C$13701,MAX(1,ROW()-1))),$C7952&gt;MAX(INDEX($C$1:$C$13701,MIN(13701,ROW()+1)):INDEX($C$1:$C$13701,MIN(13701,ROW()+設定!$B$24))),$C7952&gt;=設定!$B$32,$C7952&gt;=MAX(MIN(INDEX($C$1:$C$13701,MAX(1,ROW()-設定!$B$26)):INDEX($C$1:$C$13701,MAX(1,ROW()-1))),MIN(INDEX($C$1:$C$13701,MIN(13701,ROW()+1)):INDEX($C$1:$C$13701,MIN(13701,ROW()+設定!$B$26))))*10^(設定!$B$27/20)),1,0))</f>
        <v>0</v>
      </c>
      <c r="G7952" s="33" t="n">
        <f aca="false">$G7951+IF($F7952=1,1,0)</f>
        <v>4</v>
      </c>
      <c r="H7952" s="0" t="str">
        <f aca="false">IF($F7952=1,$G7952,"")</f>
        <v/>
      </c>
    </row>
    <row r="7953" customFormat="false" ht="15" hidden="false" customHeight="false" outlineLevel="0" collapsed="false">
      <c r="A7953" s="30" t="n">
        <v>1242.34375</v>
      </c>
      <c r="B7953" s="31" t="n">
        <v>6.4629</v>
      </c>
      <c r="C7953" s="32" t="n">
        <f aca="false">IF($A7953="","",IF(設定!$B$21="dB",10^($B7953/20),ABS($B7953)))</f>
        <v>2.10448095572293</v>
      </c>
      <c r="D7953" s="32" t="n">
        <f aca="false">IF($A7953="","",$A7953^2)</f>
        <v>1543417.99316406</v>
      </c>
      <c r="E7953" s="32" t="n">
        <f aca="false">IF($A7953="","",IF($C7953&lt;=0,"",1/$C7953^2))</f>
        <v>0.225792753633267</v>
      </c>
      <c r="F7953" s="33" t="n">
        <f aca="false">IF(OR(ROW()-設定!$B$30&lt;2,ROW()+設定!$B$30&gt;13701,N($A7953)&lt;=0,N(INDEX($A$2:$A$13701,MIN(13700,MAX(1,ROW()-1+設定!$B$30))))&lt;=0,$A7953&lt;設定!$B$28,$A7953&gt;設定!$B$29),0,IF(AND($C7953&gt;=MAX(INDEX($C$1:$C$13701,MAX(1,ROW()-設定!$B$24)):INDEX($C$1:$C$13701,MAX(1,ROW()-1))),$C7953&gt;MAX(INDEX($C$1:$C$13701,MIN(13701,ROW()+1)):INDEX($C$1:$C$13701,MIN(13701,ROW()+設定!$B$24))),$C7953&gt;=設定!$B$32,$C7953&gt;=MAX(MIN(INDEX($C$1:$C$13701,MAX(1,ROW()-設定!$B$26)):INDEX($C$1:$C$13701,MAX(1,ROW()-1))),MIN(INDEX($C$1:$C$13701,MIN(13701,ROW()+1)):INDEX($C$1:$C$13701,MIN(13701,ROW()+設定!$B$26))))*10^(設定!$B$27/20)),1,0))</f>
        <v>0</v>
      </c>
      <c r="G7953" s="33" t="n">
        <f aca="false">$G7952+IF($F7953=1,1,0)</f>
        <v>4</v>
      </c>
      <c r="H7953" s="0" t="str">
        <f aca="false">IF($F7953=1,$G7953,"")</f>
        <v/>
      </c>
    </row>
    <row r="7954" customFormat="false" ht="15" hidden="false" customHeight="false" outlineLevel="0" collapsed="false">
      <c r="A7954" s="30" t="n">
        <v>1242.5</v>
      </c>
      <c r="B7954" s="31" t="n">
        <v>6.4242</v>
      </c>
      <c r="C7954" s="32" t="n">
        <f aca="false">IF($A7954="","",IF(設定!$B$21="dB",10^($B7954/20),ABS($B7954)))</f>
        <v>2.09512529385247</v>
      </c>
      <c r="D7954" s="32" t="n">
        <f aca="false">IF($A7954="","",$A7954^2)</f>
        <v>1543806.25</v>
      </c>
      <c r="E7954" s="32" t="n">
        <f aca="false">IF($A7954="","",IF($C7954&lt;=0,"",1/$C7954^2))</f>
        <v>0.227813785170921</v>
      </c>
      <c r="F7954" s="33" t="n">
        <f aca="false">IF(OR(ROW()-設定!$B$30&lt;2,ROW()+設定!$B$30&gt;13701,N($A7954)&lt;=0,N(INDEX($A$2:$A$13701,MIN(13700,MAX(1,ROW()-1+設定!$B$30))))&lt;=0,$A7954&lt;設定!$B$28,$A7954&gt;設定!$B$29),0,IF(AND($C7954&gt;=MAX(INDEX($C$1:$C$13701,MAX(1,ROW()-設定!$B$24)):INDEX($C$1:$C$13701,MAX(1,ROW()-1))),$C7954&gt;MAX(INDEX($C$1:$C$13701,MIN(13701,ROW()+1)):INDEX($C$1:$C$13701,MIN(13701,ROW()+設定!$B$24))),$C7954&gt;=設定!$B$32,$C7954&gt;=MAX(MIN(INDEX($C$1:$C$13701,MAX(1,ROW()-設定!$B$26)):INDEX($C$1:$C$13701,MAX(1,ROW()-1))),MIN(INDEX($C$1:$C$13701,MIN(13701,ROW()+1)):INDEX($C$1:$C$13701,MIN(13701,ROW()+設定!$B$26))))*10^(設定!$B$27/20)),1,0))</f>
        <v>0</v>
      </c>
      <c r="G7954" s="33" t="n">
        <f aca="false">$G7953+IF($F7954=1,1,0)</f>
        <v>4</v>
      </c>
      <c r="H7954" s="0" t="str">
        <f aca="false">IF($F7954=1,$G7954,"")</f>
        <v/>
      </c>
    </row>
    <row r="7955" customFormat="false" ht="15" hidden="false" customHeight="false" outlineLevel="0" collapsed="false">
      <c r="A7955" s="30" t="n">
        <v>1242.65625</v>
      </c>
      <c r="B7955" s="31" t="n">
        <v>6.3799</v>
      </c>
      <c r="C7955" s="32" t="n">
        <f aca="false">IF($A7955="","",IF(設定!$B$21="dB",10^($B7955/20),ABS($B7955)))</f>
        <v>2.08446688464727</v>
      </c>
      <c r="D7955" s="32" t="n">
        <f aca="false">IF($A7955="","",$A7955^2)</f>
        <v>1544194.55566406</v>
      </c>
      <c r="E7955" s="32" t="n">
        <f aca="false">IF($A7955="","",IF($C7955&lt;=0,"",1/$C7955^2))</f>
        <v>0.230149481067483</v>
      </c>
      <c r="F7955" s="33" t="n">
        <f aca="false">IF(OR(ROW()-設定!$B$30&lt;2,ROW()+設定!$B$30&gt;13701,N($A7955)&lt;=0,N(INDEX($A$2:$A$13701,MIN(13700,MAX(1,ROW()-1+設定!$B$30))))&lt;=0,$A7955&lt;設定!$B$28,$A7955&gt;設定!$B$29),0,IF(AND($C7955&gt;=MAX(INDEX($C$1:$C$13701,MAX(1,ROW()-設定!$B$24)):INDEX($C$1:$C$13701,MAX(1,ROW()-1))),$C7955&gt;MAX(INDEX($C$1:$C$13701,MIN(13701,ROW()+1)):INDEX($C$1:$C$13701,MIN(13701,ROW()+設定!$B$24))),$C7955&gt;=設定!$B$32,$C7955&gt;=MAX(MIN(INDEX($C$1:$C$13701,MAX(1,ROW()-設定!$B$26)):INDEX($C$1:$C$13701,MAX(1,ROW()-1))),MIN(INDEX($C$1:$C$13701,MIN(13701,ROW()+1)):INDEX($C$1:$C$13701,MIN(13701,ROW()+設定!$B$26))))*10^(設定!$B$27/20)),1,0))</f>
        <v>0</v>
      </c>
      <c r="G7955" s="33" t="n">
        <f aca="false">$G7954+IF($F7955=1,1,0)</f>
        <v>4</v>
      </c>
      <c r="H7955" s="0" t="str">
        <f aca="false">IF($F7955=1,$G7955,"")</f>
        <v/>
      </c>
    </row>
    <row r="7956" customFormat="false" ht="15" hidden="false" customHeight="false" outlineLevel="0" collapsed="false">
      <c r="A7956" s="30" t="n">
        <v>1242.8125</v>
      </c>
      <c r="B7956" s="31" t="n">
        <v>6.1137</v>
      </c>
      <c r="C7956" s="32" t="n">
        <f aca="false">IF($A7956="","",IF(設定!$B$21="dB",10^($B7956/20),ABS($B7956)))</f>
        <v>2.0215523859373</v>
      </c>
      <c r="D7956" s="32" t="n">
        <f aca="false">IF($A7956="","",$A7956^2)</f>
        <v>1544582.91015625</v>
      </c>
      <c r="E7956" s="32" t="n">
        <f aca="false">IF($A7956="","",IF($C7956&lt;=0,"",1/$C7956^2))</f>
        <v>0.244697763508438</v>
      </c>
      <c r="F7956" s="33" t="n">
        <f aca="false">IF(OR(ROW()-設定!$B$30&lt;2,ROW()+設定!$B$30&gt;13701,N($A7956)&lt;=0,N(INDEX($A$2:$A$13701,MIN(13700,MAX(1,ROW()-1+設定!$B$30))))&lt;=0,$A7956&lt;設定!$B$28,$A7956&gt;設定!$B$29),0,IF(AND($C7956&gt;=MAX(INDEX($C$1:$C$13701,MAX(1,ROW()-設定!$B$24)):INDEX($C$1:$C$13701,MAX(1,ROW()-1))),$C7956&gt;MAX(INDEX($C$1:$C$13701,MIN(13701,ROW()+1)):INDEX($C$1:$C$13701,MIN(13701,ROW()+設定!$B$24))),$C7956&gt;=設定!$B$32,$C7956&gt;=MAX(MIN(INDEX($C$1:$C$13701,MAX(1,ROW()-設定!$B$26)):INDEX($C$1:$C$13701,MAX(1,ROW()-1))),MIN(INDEX($C$1:$C$13701,MIN(13701,ROW()+1)):INDEX($C$1:$C$13701,MIN(13701,ROW()+設定!$B$26))))*10^(設定!$B$27/20)),1,0))</f>
        <v>0</v>
      </c>
      <c r="G7956" s="33" t="n">
        <f aca="false">$G7955+IF($F7956=1,1,0)</f>
        <v>4</v>
      </c>
      <c r="H7956" s="0" t="str">
        <f aca="false">IF($F7956=1,$G7956,"")</f>
        <v/>
      </c>
    </row>
    <row r="7957" customFormat="false" ht="15" hidden="false" customHeight="false" outlineLevel="0" collapsed="false">
      <c r="A7957" s="30" t="n">
        <v>1242.96875</v>
      </c>
      <c r="B7957" s="31" t="n">
        <v>6.3132</v>
      </c>
      <c r="C7957" s="32" t="n">
        <f aca="false">IF($A7957="","",IF(設定!$B$21="dB",10^($B7957/20),ABS($B7957)))</f>
        <v>2.0685213129723</v>
      </c>
      <c r="D7957" s="32" t="n">
        <f aca="false">IF($A7957="","",$A7957^2)</f>
        <v>1544971.31347656</v>
      </c>
      <c r="E7957" s="32" t="n">
        <f aca="false">IF($A7957="","",IF($C7957&lt;=0,"",1/$C7957^2))</f>
        <v>0.23371145544342</v>
      </c>
      <c r="F7957" s="33" t="n">
        <f aca="false">IF(OR(ROW()-設定!$B$30&lt;2,ROW()+設定!$B$30&gt;13701,N($A7957)&lt;=0,N(INDEX($A$2:$A$13701,MIN(13700,MAX(1,ROW()-1+設定!$B$30))))&lt;=0,$A7957&lt;設定!$B$28,$A7957&gt;設定!$B$29),0,IF(AND($C7957&gt;=MAX(INDEX($C$1:$C$13701,MAX(1,ROW()-設定!$B$24)):INDEX($C$1:$C$13701,MAX(1,ROW()-1))),$C7957&gt;MAX(INDEX($C$1:$C$13701,MIN(13701,ROW()+1)):INDEX($C$1:$C$13701,MIN(13701,ROW()+設定!$B$24))),$C7957&gt;=設定!$B$32,$C7957&gt;=MAX(MIN(INDEX($C$1:$C$13701,MAX(1,ROW()-設定!$B$26)):INDEX($C$1:$C$13701,MAX(1,ROW()-1))),MIN(INDEX($C$1:$C$13701,MIN(13701,ROW()+1)):INDEX($C$1:$C$13701,MIN(13701,ROW()+設定!$B$26))))*10^(設定!$B$27/20)),1,0))</f>
        <v>0</v>
      </c>
      <c r="G7957" s="33" t="n">
        <f aca="false">$G7956+IF($F7957=1,1,0)</f>
        <v>4</v>
      </c>
      <c r="H7957" s="0" t="str">
        <f aca="false">IF($F7957=1,$G7957,"")</f>
        <v/>
      </c>
    </row>
    <row r="7958" customFormat="false" ht="15" hidden="false" customHeight="false" outlineLevel="0" collapsed="false">
      <c r="A7958" s="30" t="n">
        <v>1243.125</v>
      </c>
      <c r="B7958" s="31" t="n">
        <v>6.2022</v>
      </c>
      <c r="C7958" s="32" t="n">
        <f aca="false">IF($A7958="","",IF(設定!$B$21="dB",10^($B7958/20),ABS($B7958)))</f>
        <v>2.0422551504559</v>
      </c>
      <c r="D7958" s="32" t="n">
        <f aca="false">IF($A7958="","",$A7958^2)</f>
        <v>1545359.765625</v>
      </c>
      <c r="E7958" s="32" t="n">
        <f aca="false">IF($A7958="","",IF($C7958&lt;=0,"",1/$C7958^2))</f>
        <v>0.239761805302964</v>
      </c>
      <c r="F7958" s="33" t="n">
        <f aca="false">IF(OR(ROW()-設定!$B$30&lt;2,ROW()+設定!$B$30&gt;13701,N($A7958)&lt;=0,N(INDEX($A$2:$A$13701,MIN(13700,MAX(1,ROW()-1+設定!$B$30))))&lt;=0,$A7958&lt;設定!$B$28,$A7958&gt;設定!$B$29),0,IF(AND($C7958&gt;=MAX(INDEX($C$1:$C$13701,MAX(1,ROW()-設定!$B$24)):INDEX($C$1:$C$13701,MAX(1,ROW()-1))),$C7958&gt;MAX(INDEX($C$1:$C$13701,MIN(13701,ROW()+1)):INDEX($C$1:$C$13701,MIN(13701,ROW()+設定!$B$24))),$C7958&gt;=設定!$B$32,$C7958&gt;=MAX(MIN(INDEX($C$1:$C$13701,MAX(1,ROW()-設定!$B$26)):INDEX($C$1:$C$13701,MAX(1,ROW()-1))),MIN(INDEX($C$1:$C$13701,MIN(13701,ROW()+1)):INDEX($C$1:$C$13701,MIN(13701,ROW()+設定!$B$26))))*10^(設定!$B$27/20)),1,0))</f>
        <v>0</v>
      </c>
      <c r="G7958" s="33" t="n">
        <f aca="false">$G7957+IF($F7958=1,1,0)</f>
        <v>4</v>
      </c>
      <c r="H7958" s="0" t="str">
        <f aca="false">IF($F7958=1,$G7958,"")</f>
        <v/>
      </c>
    </row>
    <row r="7959" customFormat="false" ht="15" hidden="false" customHeight="false" outlineLevel="0" collapsed="false">
      <c r="A7959" s="30" t="n">
        <v>1243.28125</v>
      </c>
      <c r="B7959" s="31" t="n">
        <v>6.0486</v>
      </c>
      <c r="C7959" s="32" t="n">
        <f aca="false">IF($A7959="","",IF(設定!$B$21="dB",10^($B7959/20),ABS($B7959)))</f>
        <v>2.00645766118858</v>
      </c>
      <c r="D7959" s="32" t="n">
        <f aca="false">IF($A7959="","",$A7959^2)</f>
        <v>1545748.26660156</v>
      </c>
      <c r="E7959" s="32" t="n">
        <f aca="false">IF($A7959="","",IF($C7959&lt;=0,"",1/$C7959^2))</f>
        <v>0.248393370186766</v>
      </c>
      <c r="F7959" s="33" t="n">
        <f aca="false">IF(OR(ROW()-設定!$B$30&lt;2,ROW()+設定!$B$30&gt;13701,N($A7959)&lt;=0,N(INDEX($A$2:$A$13701,MIN(13700,MAX(1,ROW()-1+設定!$B$30))))&lt;=0,$A7959&lt;設定!$B$28,$A7959&gt;設定!$B$29),0,IF(AND($C7959&gt;=MAX(INDEX($C$1:$C$13701,MAX(1,ROW()-設定!$B$24)):INDEX($C$1:$C$13701,MAX(1,ROW()-1))),$C7959&gt;MAX(INDEX($C$1:$C$13701,MIN(13701,ROW()+1)):INDEX($C$1:$C$13701,MIN(13701,ROW()+設定!$B$24))),$C7959&gt;=設定!$B$32,$C7959&gt;=MAX(MIN(INDEX($C$1:$C$13701,MAX(1,ROW()-設定!$B$26)):INDEX($C$1:$C$13701,MAX(1,ROW()-1))),MIN(INDEX($C$1:$C$13701,MIN(13701,ROW()+1)):INDEX($C$1:$C$13701,MIN(13701,ROW()+設定!$B$26))))*10^(設定!$B$27/20)),1,0))</f>
        <v>0</v>
      </c>
      <c r="G7959" s="33" t="n">
        <f aca="false">$G7958+IF($F7959=1,1,0)</f>
        <v>4</v>
      </c>
      <c r="H7959" s="0" t="str">
        <f aca="false">IF($F7959=1,$G7959,"")</f>
        <v/>
      </c>
    </row>
    <row r="7960" customFormat="false" ht="15" hidden="false" customHeight="false" outlineLevel="0" collapsed="false">
      <c r="A7960" s="30" t="n">
        <v>1243.4375</v>
      </c>
      <c r="B7960" s="31" t="n">
        <v>6.2085</v>
      </c>
      <c r="C7960" s="32" t="n">
        <f aca="false">IF($A7960="","",IF(設定!$B$21="dB",10^($B7960/20),ABS($B7960)))</f>
        <v>2.0437369646551</v>
      </c>
      <c r="D7960" s="32" t="n">
        <f aca="false">IF($A7960="","",$A7960^2)</f>
        <v>1546136.81640625</v>
      </c>
      <c r="E7960" s="32" t="n">
        <f aca="false">IF($A7960="","",IF($C7960&lt;=0,"",1/$C7960^2))</f>
        <v>0.239414252115191</v>
      </c>
      <c r="F7960" s="33" t="n">
        <f aca="false">IF(OR(ROW()-設定!$B$30&lt;2,ROW()+設定!$B$30&gt;13701,N($A7960)&lt;=0,N(INDEX($A$2:$A$13701,MIN(13700,MAX(1,ROW()-1+設定!$B$30))))&lt;=0,$A7960&lt;設定!$B$28,$A7960&gt;設定!$B$29),0,IF(AND($C7960&gt;=MAX(INDEX($C$1:$C$13701,MAX(1,ROW()-設定!$B$24)):INDEX($C$1:$C$13701,MAX(1,ROW()-1))),$C7960&gt;MAX(INDEX($C$1:$C$13701,MIN(13701,ROW()+1)):INDEX($C$1:$C$13701,MIN(13701,ROW()+設定!$B$24))),$C7960&gt;=設定!$B$32,$C7960&gt;=MAX(MIN(INDEX($C$1:$C$13701,MAX(1,ROW()-設定!$B$26)):INDEX($C$1:$C$13701,MAX(1,ROW()-1))),MIN(INDEX($C$1:$C$13701,MIN(13701,ROW()+1)):INDEX($C$1:$C$13701,MIN(13701,ROW()+設定!$B$26))))*10^(設定!$B$27/20)),1,0))</f>
        <v>0</v>
      </c>
      <c r="G7960" s="33" t="n">
        <f aca="false">$G7959+IF($F7960=1,1,0)</f>
        <v>4</v>
      </c>
      <c r="H7960" s="0" t="str">
        <f aca="false">IF($F7960=1,$G7960,"")</f>
        <v/>
      </c>
    </row>
    <row r="7961" customFormat="false" ht="15" hidden="false" customHeight="false" outlineLevel="0" collapsed="false">
      <c r="A7961" s="30" t="n">
        <v>1243.59375</v>
      </c>
      <c r="B7961" s="31" t="n">
        <v>5.9629</v>
      </c>
      <c r="C7961" s="32" t="n">
        <f aca="false">IF($A7961="","",IF(設定!$B$21="dB",10^($B7961/20),ABS($B7961)))</f>
        <v>1.98675813518683</v>
      </c>
      <c r="D7961" s="32" t="n">
        <f aca="false">IF($A7961="","",$A7961^2)</f>
        <v>1546525.41503906</v>
      </c>
      <c r="E7961" s="32" t="n">
        <f aca="false">IF($A7961="","",IF($C7961&lt;=0,"",1/$C7961^2))</f>
        <v>0.253343636424182</v>
      </c>
      <c r="F7961" s="33" t="n">
        <f aca="false">IF(OR(ROW()-設定!$B$30&lt;2,ROW()+設定!$B$30&gt;13701,N($A7961)&lt;=0,N(INDEX($A$2:$A$13701,MIN(13700,MAX(1,ROW()-1+設定!$B$30))))&lt;=0,$A7961&lt;設定!$B$28,$A7961&gt;設定!$B$29),0,IF(AND($C7961&gt;=MAX(INDEX($C$1:$C$13701,MAX(1,ROW()-設定!$B$24)):INDEX($C$1:$C$13701,MAX(1,ROW()-1))),$C7961&gt;MAX(INDEX($C$1:$C$13701,MIN(13701,ROW()+1)):INDEX($C$1:$C$13701,MIN(13701,ROW()+設定!$B$24))),$C7961&gt;=設定!$B$32,$C7961&gt;=MAX(MIN(INDEX($C$1:$C$13701,MAX(1,ROW()-設定!$B$26)):INDEX($C$1:$C$13701,MAX(1,ROW()-1))),MIN(INDEX($C$1:$C$13701,MIN(13701,ROW()+1)):INDEX($C$1:$C$13701,MIN(13701,ROW()+設定!$B$26))))*10^(設定!$B$27/20)),1,0))</f>
        <v>0</v>
      </c>
      <c r="G7961" s="33" t="n">
        <f aca="false">$G7960+IF($F7961=1,1,0)</f>
        <v>4</v>
      </c>
      <c r="H7961" s="0" t="str">
        <f aca="false">IF($F7961=1,$G7961,"")</f>
        <v/>
      </c>
    </row>
    <row r="7962" customFormat="false" ht="15" hidden="false" customHeight="false" outlineLevel="0" collapsed="false">
      <c r="A7962" s="30" t="n">
        <v>1243.75</v>
      </c>
      <c r="B7962" s="31" t="n">
        <v>6.1661</v>
      </c>
      <c r="C7962" s="32" t="n">
        <f aca="false">IF($A7962="","",IF(設定!$B$21="dB",10^($B7962/20),ABS($B7962)))</f>
        <v>2.03378481310392</v>
      </c>
      <c r="D7962" s="32" t="n">
        <f aca="false">IF($A7962="","",$A7962^2)</f>
        <v>1546914.0625</v>
      </c>
      <c r="E7962" s="32" t="n">
        <f aca="false">IF($A7962="","",IF($C7962&lt;=0,"",1/$C7962^2))</f>
        <v>0.241763091227588</v>
      </c>
      <c r="F7962" s="33" t="n">
        <f aca="false">IF(OR(ROW()-設定!$B$30&lt;2,ROW()+設定!$B$30&gt;13701,N($A7962)&lt;=0,N(INDEX($A$2:$A$13701,MIN(13700,MAX(1,ROW()-1+設定!$B$30))))&lt;=0,$A7962&lt;設定!$B$28,$A7962&gt;設定!$B$29),0,IF(AND($C7962&gt;=MAX(INDEX($C$1:$C$13701,MAX(1,ROW()-設定!$B$24)):INDEX($C$1:$C$13701,MAX(1,ROW()-1))),$C7962&gt;MAX(INDEX($C$1:$C$13701,MIN(13701,ROW()+1)):INDEX($C$1:$C$13701,MIN(13701,ROW()+設定!$B$24))),$C7962&gt;=設定!$B$32,$C7962&gt;=MAX(MIN(INDEX($C$1:$C$13701,MAX(1,ROW()-設定!$B$26)):INDEX($C$1:$C$13701,MAX(1,ROW()-1))),MIN(INDEX($C$1:$C$13701,MIN(13701,ROW()+1)):INDEX($C$1:$C$13701,MIN(13701,ROW()+設定!$B$26))))*10^(設定!$B$27/20)),1,0))</f>
        <v>0</v>
      </c>
      <c r="G7962" s="33" t="n">
        <f aca="false">$G7961+IF($F7962=1,1,0)</f>
        <v>4</v>
      </c>
      <c r="H7962" s="0" t="str">
        <f aca="false">IF($F7962=1,$G7962,"")</f>
        <v/>
      </c>
    </row>
    <row r="7963" customFormat="false" ht="15" hidden="false" customHeight="false" outlineLevel="0" collapsed="false">
      <c r="A7963" s="30" t="n">
        <v>1243.90625</v>
      </c>
      <c r="B7963" s="31" t="n">
        <v>6.2174</v>
      </c>
      <c r="C7963" s="32" t="n">
        <f aca="false">IF($A7963="","",IF(設定!$B$21="dB",10^($B7963/20),ABS($B7963)))</f>
        <v>2.04583215371953</v>
      </c>
      <c r="D7963" s="32" t="n">
        <f aca="false">IF($A7963="","",$A7963^2)</f>
        <v>1547302.75878906</v>
      </c>
      <c r="E7963" s="32" t="n">
        <f aca="false">IF($A7963="","",IF($C7963&lt;=0,"",1/$C7963^2))</f>
        <v>0.238924122695717</v>
      </c>
      <c r="F7963" s="33" t="n">
        <f aca="false">IF(OR(ROW()-設定!$B$30&lt;2,ROW()+設定!$B$30&gt;13701,N($A7963)&lt;=0,N(INDEX($A$2:$A$13701,MIN(13700,MAX(1,ROW()-1+設定!$B$30))))&lt;=0,$A7963&lt;設定!$B$28,$A7963&gt;設定!$B$29),0,IF(AND($C7963&gt;=MAX(INDEX($C$1:$C$13701,MAX(1,ROW()-設定!$B$24)):INDEX($C$1:$C$13701,MAX(1,ROW()-1))),$C7963&gt;MAX(INDEX($C$1:$C$13701,MIN(13701,ROW()+1)):INDEX($C$1:$C$13701,MIN(13701,ROW()+設定!$B$24))),$C7963&gt;=設定!$B$32,$C7963&gt;=MAX(MIN(INDEX($C$1:$C$13701,MAX(1,ROW()-設定!$B$26)):INDEX($C$1:$C$13701,MAX(1,ROW()-1))),MIN(INDEX($C$1:$C$13701,MIN(13701,ROW()+1)):INDEX($C$1:$C$13701,MIN(13701,ROW()+設定!$B$26))))*10^(設定!$B$27/20)),1,0))</f>
        <v>0</v>
      </c>
      <c r="G7963" s="33" t="n">
        <f aca="false">$G7962+IF($F7963=1,1,0)</f>
        <v>4</v>
      </c>
      <c r="H7963" s="0" t="str">
        <f aca="false">IF($F7963=1,$G7963,"")</f>
        <v/>
      </c>
    </row>
    <row r="7964" customFormat="false" ht="15" hidden="false" customHeight="false" outlineLevel="0" collapsed="false">
      <c r="A7964" s="30" t="n">
        <v>1244.0625</v>
      </c>
      <c r="B7964" s="31" t="n">
        <v>5.9601</v>
      </c>
      <c r="C7964" s="32" t="n">
        <f aca="false">IF($A7964="","",IF(設定!$B$21="dB",10^($B7964/20),ABS($B7964)))</f>
        <v>1.98611778325175</v>
      </c>
      <c r="D7964" s="32" t="n">
        <f aca="false">IF($A7964="","",$A7964^2)</f>
        <v>1547691.50390625</v>
      </c>
      <c r="E7964" s="32" t="n">
        <f aca="false">IF($A7964="","",IF($C7964&lt;=0,"",1/$C7964^2))</f>
        <v>0.253507025767602</v>
      </c>
      <c r="F7964" s="33" t="n">
        <f aca="false">IF(OR(ROW()-設定!$B$30&lt;2,ROW()+設定!$B$30&gt;13701,N($A7964)&lt;=0,N(INDEX($A$2:$A$13701,MIN(13700,MAX(1,ROW()-1+設定!$B$30))))&lt;=0,$A7964&lt;設定!$B$28,$A7964&gt;設定!$B$29),0,IF(AND($C7964&gt;=MAX(INDEX($C$1:$C$13701,MAX(1,ROW()-設定!$B$24)):INDEX($C$1:$C$13701,MAX(1,ROW()-1))),$C7964&gt;MAX(INDEX($C$1:$C$13701,MIN(13701,ROW()+1)):INDEX($C$1:$C$13701,MIN(13701,ROW()+設定!$B$24))),$C7964&gt;=設定!$B$32,$C7964&gt;=MAX(MIN(INDEX($C$1:$C$13701,MAX(1,ROW()-設定!$B$26)):INDEX($C$1:$C$13701,MAX(1,ROW()-1))),MIN(INDEX($C$1:$C$13701,MIN(13701,ROW()+1)):INDEX($C$1:$C$13701,MIN(13701,ROW()+設定!$B$26))))*10^(設定!$B$27/20)),1,0))</f>
        <v>0</v>
      </c>
      <c r="G7964" s="33" t="n">
        <f aca="false">$G7963+IF($F7964=1,1,0)</f>
        <v>4</v>
      </c>
      <c r="H7964" s="0" t="str">
        <f aca="false">IF($F7964=1,$G7964,"")</f>
        <v/>
      </c>
    </row>
    <row r="7965" customFormat="false" ht="15" hidden="false" customHeight="false" outlineLevel="0" collapsed="false">
      <c r="A7965" s="30" t="n">
        <v>1244.21875</v>
      </c>
      <c r="B7965" s="31" t="n">
        <v>6.0778</v>
      </c>
      <c r="C7965" s="32" t="n">
        <f aca="false">IF($A7965="","",IF(設定!$B$21="dB",10^($B7965/20),ABS($B7965)))</f>
        <v>2.01321426959182</v>
      </c>
      <c r="D7965" s="32" t="n">
        <f aca="false">IF($A7965="","",$A7965^2)</f>
        <v>1548080.29785156</v>
      </c>
      <c r="E7965" s="32" t="n">
        <f aca="false">IF($A7965="","",IF($C7965&lt;=0,"",1/$C7965^2))</f>
        <v>0.246728887208692</v>
      </c>
      <c r="F7965" s="33" t="n">
        <f aca="false">IF(OR(ROW()-設定!$B$30&lt;2,ROW()+設定!$B$30&gt;13701,N($A7965)&lt;=0,N(INDEX($A$2:$A$13701,MIN(13700,MAX(1,ROW()-1+設定!$B$30))))&lt;=0,$A7965&lt;設定!$B$28,$A7965&gt;設定!$B$29),0,IF(AND($C7965&gt;=MAX(INDEX($C$1:$C$13701,MAX(1,ROW()-設定!$B$24)):INDEX($C$1:$C$13701,MAX(1,ROW()-1))),$C7965&gt;MAX(INDEX($C$1:$C$13701,MIN(13701,ROW()+1)):INDEX($C$1:$C$13701,MIN(13701,ROW()+設定!$B$24))),$C7965&gt;=設定!$B$32,$C7965&gt;=MAX(MIN(INDEX($C$1:$C$13701,MAX(1,ROW()-設定!$B$26)):INDEX($C$1:$C$13701,MAX(1,ROW()-1))),MIN(INDEX($C$1:$C$13701,MIN(13701,ROW()+1)):INDEX($C$1:$C$13701,MIN(13701,ROW()+設定!$B$26))))*10^(設定!$B$27/20)),1,0))</f>
        <v>0</v>
      </c>
      <c r="G7965" s="33" t="n">
        <f aca="false">$G7964+IF($F7965=1,1,0)</f>
        <v>4</v>
      </c>
      <c r="H7965" s="0" t="str">
        <f aca="false">IF($F7965=1,$G7965,"")</f>
        <v/>
      </c>
    </row>
    <row r="7966" customFormat="false" ht="15" hidden="false" customHeight="false" outlineLevel="0" collapsed="false">
      <c r="A7966" s="30" t="n">
        <v>1244.375</v>
      </c>
      <c r="B7966" s="31" t="n">
        <v>5.9971</v>
      </c>
      <c r="C7966" s="32" t="n">
        <f aca="false">IF($A7966="","",IF(設定!$B$21="dB",10^($B7966/20),ABS($B7966)))</f>
        <v>1.99459625828171</v>
      </c>
      <c r="D7966" s="32" t="n">
        <f aca="false">IF($A7966="","",$A7966^2)</f>
        <v>1548469.140625</v>
      </c>
      <c r="E7966" s="32" t="n">
        <f aca="false">IF($A7966="","",IF($C7966&lt;=0,"",1/$C7966^2))</f>
        <v>0.251356430299953</v>
      </c>
      <c r="F7966" s="33" t="n">
        <f aca="false">IF(OR(ROW()-設定!$B$30&lt;2,ROW()+設定!$B$30&gt;13701,N($A7966)&lt;=0,N(INDEX($A$2:$A$13701,MIN(13700,MAX(1,ROW()-1+設定!$B$30))))&lt;=0,$A7966&lt;設定!$B$28,$A7966&gt;設定!$B$29),0,IF(AND($C7966&gt;=MAX(INDEX($C$1:$C$13701,MAX(1,ROW()-設定!$B$24)):INDEX($C$1:$C$13701,MAX(1,ROW()-1))),$C7966&gt;MAX(INDEX($C$1:$C$13701,MIN(13701,ROW()+1)):INDEX($C$1:$C$13701,MIN(13701,ROW()+設定!$B$24))),$C7966&gt;=設定!$B$32,$C7966&gt;=MAX(MIN(INDEX($C$1:$C$13701,MAX(1,ROW()-設定!$B$26)):INDEX($C$1:$C$13701,MAX(1,ROW()-1))),MIN(INDEX($C$1:$C$13701,MIN(13701,ROW()+1)):INDEX($C$1:$C$13701,MIN(13701,ROW()+設定!$B$26))))*10^(設定!$B$27/20)),1,0))</f>
        <v>0</v>
      </c>
      <c r="G7966" s="33" t="n">
        <f aca="false">$G7965+IF($F7966=1,1,0)</f>
        <v>4</v>
      </c>
      <c r="H7966" s="0" t="str">
        <f aca="false">IF($F7966=1,$G7966,"")</f>
        <v/>
      </c>
    </row>
    <row r="7967" customFormat="false" ht="15" hidden="false" customHeight="false" outlineLevel="0" collapsed="false">
      <c r="A7967" s="30" t="n">
        <v>1244.53125</v>
      </c>
      <c r="B7967" s="31" t="n">
        <v>5.9871</v>
      </c>
      <c r="C7967" s="32" t="n">
        <f aca="false">IF($A7967="","",IF(設定!$B$21="dB",10^($B7967/20),ABS($B7967)))</f>
        <v>1.99230121586239</v>
      </c>
      <c r="D7967" s="32" t="n">
        <f aca="false">IF($A7967="","",$A7967^2)</f>
        <v>1548858.03222656</v>
      </c>
      <c r="E7967" s="32" t="n">
        <f aca="false">IF($A7967="","",IF($C7967&lt;=0,"",1/$C7967^2))</f>
        <v>0.251935866714205</v>
      </c>
      <c r="F7967" s="33" t="n">
        <f aca="false">IF(OR(ROW()-設定!$B$30&lt;2,ROW()+設定!$B$30&gt;13701,N($A7967)&lt;=0,N(INDEX($A$2:$A$13701,MIN(13700,MAX(1,ROW()-1+設定!$B$30))))&lt;=0,$A7967&lt;設定!$B$28,$A7967&gt;設定!$B$29),0,IF(AND($C7967&gt;=MAX(INDEX($C$1:$C$13701,MAX(1,ROW()-設定!$B$24)):INDEX($C$1:$C$13701,MAX(1,ROW()-1))),$C7967&gt;MAX(INDEX($C$1:$C$13701,MIN(13701,ROW()+1)):INDEX($C$1:$C$13701,MIN(13701,ROW()+設定!$B$24))),$C7967&gt;=設定!$B$32,$C7967&gt;=MAX(MIN(INDEX($C$1:$C$13701,MAX(1,ROW()-設定!$B$26)):INDEX($C$1:$C$13701,MAX(1,ROW()-1))),MIN(INDEX($C$1:$C$13701,MIN(13701,ROW()+1)):INDEX($C$1:$C$13701,MIN(13701,ROW()+設定!$B$26))))*10^(設定!$B$27/20)),1,0))</f>
        <v>0</v>
      </c>
      <c r="G7967" s="33" t="n">
        <f aca="false">$G7966+IF($F7967=1,1,0)</f>
        <v>4</v>
      </c>
      <c r="H7967" s="0" t="str">
        <f aca="false">IF($F7967=1,$G7967,"")</f>
        <v/>
      </c>
    </row>
    <row r="7968" customFormat="false" ht="15" hidden="false" customHeight="false" outlineLevel="0" collapsed="false">
      <c r="A7968" s="30" t="n">
        <v>1244.6875</v>
      </c>
      <c r="B7968" s="31" t="n">
        <v>5.7473</v>
      </c>
      <c r="C7968" s="32" t="n">
        <f aca="false">IF($A7968="","",IF(設定!$B$21="dB",10^($B7968/20),ABS($B7968)))</f>
        <v>1.93805010139658</v>
      </c>
      <c r="D7968" s="32" t="n">
        <f aca="false">IF($A7968="","",$A7968^2)</f>
        <v>1549246.97265625</v>
      </c>
      <c r="E7968" s="32" t="n">
        <f aca="false">IF($A7968="","",IF($C7968&lt;=0,"",1/$C7968^2))</f>
        <v>0.266237974148364</v>
      </c>
      <c r="F7968" s="33" t="n">
        <f aca="false">IF(OR(ROW()-設定!$B$30&lt;2,ROW()+設定!$B$30&gt;13701,N($A7968)&lt;=0,N(INDEX($A$2:$A$13701,MIN(13700,MAX(1,ROW()-1+設定!$B$30))))&lt;=0,$A7968&lt;設定!$B$28,$A7968&gt;設定!$B$29),0,IF(AND($C7968&gt;=MAX(INDEX($C$1:$C$13701,MAX(1,ROW()-設定!$B$24)):INDEX($C$1:$C$13701,MAX(1,ROW()-1))),$C7968&gt;MAX(INDEX($C$1:$C$13701,MIN(13701,ROW()+1)):INDEX($C$1:$C$13701,MIN(13701,ROW()+設定!$B$24))),$C7968&gt;=設定!$B$32,$C7968&gt;=MAX(MIN(INDEX($C$1:$C$13701,MAX(1,ROW()-設定!$B$26)):INDEX($C$1:$C$13701,MAX(1,ROW()-1))),MIN(INDEX($C$1:$C$13701,MIN(13701,ROW()+1)):INDEX($C$1:$C$13701,MIN(13701,ROW()+設定!$B$26))))*10^(設定!$B$27/20)),1,0))</f>
        <v>0</v>
      </c>
      <c r="G7968" s="33" t="n">
        <f aca="false">$G7967+IF($F7968=1,1,0)</f>
        <v>4</v>
      </c>
      <c r="H7968" s="0" t="str">
        <f aca="false">IF($F7968=1,$G7968,"")</f>
        <v/>
      </c>
    </row>
    <row r="7969" customFormat="false" ht="15" hidden="false" customHeight="false" outlineLevel="0" collapsed="false">
      <c r="A7969" s="30" t="n">
        <v>1244.84375</v>
      </c>
      <c r="B7969" s="31" t="n">
        <v>5.921</v>
      </c>
      <c r="C7969" s="32" t="n">
        <f aca="false">IF($A7969="","",IF(設定!$B$21="dB",10^($B7969/20),ABS($B7969)))</f>
        <v>1.97719726025561</v>
      </c>
      <c r="D7969" s="32" t="n">
        <f aca="false">IF($A7969="","",$A7969^2)</f>
        <v>1549635.96191406</v>
      </c>
      <c r="E7969" s="32" t="n">
        <f aca="false">IF($A7969="","",IF($C7969&lt;=0,"",1/$C7969^2))</f>
        <v>0.255799681855502</v>
      </c>
      <c r="F7969" s="33" t="n">
        <f aca="false">IF(OR(ROW()-設定!$B$30&lt;2,ROW()+設定!$B$30&gt;13701,N($A7969)&lt;=0,N(INDEX($A$2:$A$13701,MIN(13700,MAX(1,ROW()-1+設定!$B$30))))&lt;=0,$A7969&lt;設定!$B$28,$A7969&gt;設定!$B$29),0,IF(AND($C7969&gt;=MAX(INDEX($C$1:$C$13701,MAX(1,ROW()-設定!$B$24)):INDEX($C$1:$C$13701,MAX(1,ROW()-1))),$C7969&gt;MAX(INDEX($C$1:$C$13701,MIN(13701,ROW()+1)):INDEX($C$1:$C$13701,MIN(13701,ROW()+設定!$B$24))),$C7969&gt;=設定!$B$32,$C7969&gt;=MAX(MIN(INDEX($C$1:$C$13701,MAX(1,ROW()-設定!$B$26)):INDEX($C$1:$C$13701,MAX(1,ROW()-1))),MIN(INDEX($C$1:$C$13701,MIN(13701,ROW()+1)):INDEX($C$1:$C$13701,MIN(13701,ROW()+設定!$B$26))))*10^(設定!$B$27/20)),1,0))</f>
        <v>0</v>
      </c>
      <c r="G7969" s="33" t="n">
        <f aca="false">$G7968+IF($F7969=1,1,0)</f>
        <v>4</v>
      </c>
      <c r="H7969" s="0" t="str">
        <f aca="false">IF($F7969=1,$G7969,"")</f>
        <v/>
      </c>
    </row>
    <row r="7970" customFormat="false" ht="15" hidden="false" customHeight="false" outlineLevel="0" collapsed="false">
      <c r="A7970" s="30" t="n">
        <v>1245</v>
      </c>
      <c r="B7970" s="31" t="n">
        <v>5.8403</v>
      </c>
      <c r="C7970" s="32" t="n">
        <f aca="false">IF($A7970="","",IF(設定!$B$21="dB",10^($B7970/20),ABS($B7970)))</f>
        <v>1.95891233077255</v>
      </c>
      <c r="D7970" s="32" t="n">
        <f aca="false">IF($A7970="","",$A7970^2)</f>
        <v>1550025</v>
      </c>
      <c r="E7970" s="32" t="n">
        <f aca="false">IF($A7970="","",IF($C7970&lt;=0,"",1/$C7970^2))</f>
        <v>0.260597352950723</v>
      </c>
      <c r="F7970" s="33" t="n">
        <f aca="false">IF(OR(ROW()-設定!$B$30&lt;2,ROW()+設定!$B$30&gt;13701,N($A7970)&lt;=0,N(INDEX($A$2:$A$13701,MIN(13700,MAX(1,ROW()-1+設定!$B$30))))&lt;=0,$A7970&lt;設定!$B$28,$A7970&gt;設定!$B$29),0,IF(AND($C7970&gt;=MAX(INDEX($C$1:$C$13701,MAX(1,ROW()-設定!$B$24)):INDEX($C$1:$C$13701,MAX(1,ROW()-1))),$C7970&gt;MAX(INDEX($C$1:$C$13701,MIN(13701,ROW()+1)):INDEX($C$1:$C$13701,MIN(13701,ROW()+設定!$B$24))),$C7970&gt;=設定!$B$32,$C7970&gt;=MAX(MIN(INDEX($C$1:$C$13701,MAX(1,ROW()-設定!$B$26)):INDEX($C$1:$C$13701,MAX(1,ROW()-1))),MIN(INDEX($C$1:$C$13701,MIN(13701,ROW()+1)):INDEX($C$1:$C$13701,MIN(13701,ROW()+設定!$B$26))))*10^(設定!$B$27/20)),1,0))</f>
        <v>0</v>
      </c>
      <c r="G7970" s="33" t="n">
        <f aca="false">$G7969+IF($F7970=1,1,0)</f>
        <v>4</v>
      </c>
      <c r="H7970" s="0" t="str">
        <f aca="false">IF($F7970=1,$G7970,"")</f>
        <v/>
      </c>
    </row>
    <row r="7971" customFormat="false" ht="15" hidden="false" customHeight="false" outlineLevel="0" collapsed="false">
      <c r="A7971" s="30" t="n">
        <v>1245.15625</v>
      </c>
      <c r="B7971" s="31" t="n">
        <v>5.8714</v>
      </c>
      <c r="C7971" s="32" t="n">
        <f aca="false">IF($A7971="","",IF(設定!$B$21="dB",10^($B7971/20),ABS($B7971)))</f>
        <v>1.96593882694545</v>
      </c>
      <c r="D7971" s="32" t="n">
        <f aca="false">IF($A7971="","",$A7971^2)</f>
        <v>1550414.08691406</v>
      </c>
      <c r="E7971" s="32" t="n">
        <f aca="false">IF($A7971="","",IF($C7971&lt;=0,"",1/$C7971^2))</f>
        <v>0.258737870835194</v>
      </c>
      <c r="F7971" s="33" t="n">
        <f aca="false">IF(OR(ROW()-設定!$B$30&lt;2,ROW()+設定!$B$30&gt;13701,N($A7971)&lt;=0,N(INDEX($A$2:$A$13701,MIN(13700,MAX(1,ROW()-1+設定!$B$30))))&lt;=0,$A7971&lt;設定!$B$28,$A7971&gt;設定!$B$29),0,IF(AND($C7971&gt;=MAX(INDEX($C$1:$C$13701,MAX(1,ROW()-設定!$B$24)):INDEX($C$1:$C$13701,MAX(1,ROW()-1))),$C7971&gt;MAX(INDEX($C$1:$C$13701,MIN(13701,ROW()+1)):INDEX($C$1:$C$13701,MIN(13701,ROW()+設定!$B$24))),$C7971&gt;=設定!$B$32,$C7971&gt;=MAX(MIN(INDEX($C$1:$C$13701,MAX(1,ROW()-設定!$B$26)):INDEX($C$1:$C$13701,MAX(1,ROW()-1))),MIN(INDEX($C$1:$C$13701,MIN(13701,ROW()+1)):INDEX($C$1:$C$13701,MIN(13701,ROW()+設定!$B$26))))*10^(設定!$B$27/20)),1,0))</f>
        <v>0</v>
      </c>
      <c r="G7971" s="33" t="n">
        <f aca="false">$G7970+IF($F7971=1,1,0)</f>
        <v>4</v>
      </c>
      <c r="H7971" s="0" t="str">
        <f aca="false">IF($F7971=1,$G7971,"")</f>
        <v/>
      </c>
    </row>
    <row r="7972" customFormat="false" ht="15" hidden="false" customHeight="false" outlineLevel="0" collapsed="false">
      <c r="A7972" s="30" t="n">
        <v>1245.3125</v>
      </c>
      <c r="B7972" s="31" t="n">
        <v>5.7649</v>
      </c>
      <c r="C7972" s="32" t="n">
        <f aca="false">IF($A7972="","",IF(設定!$B$21="dB",10^($B7972/20),ABS($B7972)))</f>
        <v>1.94198110493866</v>
      </c>
      <c r="D7972" s="32" t="n">
        <f aca="false">IF($A7972="","",$A7972^2)</f>
        <v>1550803.22265625</v>
      </c>
      <c r="E7972" s="32" t="n">
        <f aca="false">IF($A7972="","",IF($C7972&lt;=0,"",1/$C7972^2))</f>
        <v>0.265161214793233</v>
      </c>
      <c r="F7972" s="33" t="n">
        <f aca="false">IF(OR(ROW()-設定!$B$30&lt;2,ROW()+設定!$B$30&gt;13701,N($A7972)&lt;=0,N(INDEX($A$2:$A$13701,MIN(13700,MAX(1,ROW()-1+設定!$B$30))))&lt;=0,$A7972&lt;設定!$B$28,$A7972&gt;設定!$B$29),0,IF(AND($C7972&gt;=MAX(INDEX($C$1:$C$13701,MAX(1,ROW()-設定!$B$24)):INDEX($C$1:$C$13701,MAX(1,ROW()-1))),$C7972&gt;MAX(INDEX($C$1:$C$13701,MIN(13701,ROW()+1)):INDEX($C$1:$C$13701,MIN(13701,ROW()+設定!$B$24))),$C7972&gt;=設定!$B$32,$C7972&gt;=MAX(MIN(INDEX($C$1:$C$13701,MAX(1,ROW()-設定!$B$26)):INDEX($C$1:$C$13701,MAX(1,ROW()-1))),MIN(INDEX($C$1:$C$13701,MIN(13701,ROW()+1)):INDEX($C$1:$C$13701,MIN(13701,ROW()+設定!$B$26))))*10^(設定!$B$27/20)),1,0))</f>
        <v>0</v>
      </c>
      <c r="G7972" s="33" t="n">
        <f aca="false">$G7971+IF($F7972=1,1,0)</f>
        <v>4</v>
      </c>
      <c r="H7972" s="0" t="str">
        <f aca="false">IF($F7972=1,$G7972,"")</f>
        <v/>
      </c>
    </row>
    <row r="7973" customFormat="false" ht="15" hidden="false" customHeight="false" outlineLevel="0" collapsed="false">
      <c r="A7973" s="30" t="n">
        <v>1245.46875</v>
      </c>
      <c r="B7973" s="31" t="n">
        <v>5.845</v>
      </c>
      <c r="C7973" s="32" t="n">
        <f aca="false">IF($A7973="","",IF(設定!$B$21="dB",10^($B7973/20),ABS($B7973)))</f>
        <v>1.95997259975429</v>
      </c>
      <c r="D7973" s="32" t="n">
        <f aca="false">IF($A7973="","",$A7973^2)</f>
        <v>1551192.40722656</v>
      </c>
      <c r="E7973" s="32" t="n">
        <f aca="false">IF($A7973="","",IF($C7973&lt;=0,"",1/$C7973^2))</f>
        <v>0.260315483137418</v>
      </c>
      <c r="F7973" s="33" t="n">
        <f aca="false">IF(OR(ROW()-設定!$B$30&lt;2,ROW()+設定!$B$30&gt;13701,N($A7973)&lt;=0,N(INDEX($A$2:$A$13701,MIN(13700,MAX(1,ROW()-1+設定!$B$30))))&lt;=0,$A7973&lt;設定!$B$28,$A7973&gt;設定!$B$29),0,IF(AND($C7973&gt;=MAX(INDEX($C$1:$C$13701,MAX(1,ROW()-設定!$B$24)):INDEX($C$1:$C$13701,MAX(1,ROW()-1))),$C7973&gt;MAX(INDEX($C$1:$C$13701,MIN(13701,ROW()+1)):INDEX($C$1:$C$13701,MIN(13701,ROW()+設定!$B$24))),$C7973&gt;=設定!$B$32,$C7973&gt;=MAX(MIN(INDEX($C$1:$C$13701,MAX(1,ROW()-設定!$B$26)):INDEX($C$1:$C$13701,MAX(1,ROW()-1))),MIN(INDEX($C$1:$C$13701,MIN(13701,ROW()+1)):INDEX($C$1:$C$13701,MIN(13701,ROW()+設定!$B$26))))*10^(設定!$B$27/20)),1,0))</f>
        <v>0</v>
      </c>
      <c r="G7973" s="33" t="n">
        <f aca="false">$G7972+IF($F7973=1,1,0)</f>
        <v>4</v>
      </c>
      <c r="H7973" s="0" t="str">
        <f aca="false">IF($F7973=1,$G7973,"")</f>
        <v/>
      </c>
    </row>
    <row r="7974" customFormat="false" ht="15" hidden="false" customHeight="false" outlineLevel="0" collapsed="false">
      <c r="A7974" s="30" t="n">
        <v>1245.625</v>
      </c>
      <c r="B7974" s="31" t="n">
        <v>5.7294</v>
      </c>
      <c r="C7974" s="32" t="n">
        <f aca="false">IF($A7974="","",IF(設定!$B$21="dB",10^($B7974/20),ABS($B7974)))</f>
        <v>1.9340602538555</v>
      </c>
      <c r="D7974" s="32" t="n">
        <f aca="false">IF($A7974="","",$A7974^2)</f>
        <v>1551581.640625</v>
      </c>
      <c r="E7974" s="32" t="n">
        <f aca="false">IF($A7974="","",IF($C7974&lt;=0,"",1/$C7974^2))</f>
        <v>0.26733757236567</v>
      </c>
      <c r="F7974" s="33" t="n">
        <f aca="false">IF(OR(ROW()-設定!$B$30&lt;2,ROW()+設定!$B$30&gt;13701,N($A7974)&lt;=0,N(INDEX($A$2:$A$13701,MIN(13700,MAX(1,ROW()-1+設定!$B$30))))&lt;=0,$A7974&lt;設定!$B$28,$A7974&gt;設定!$B$29),0,IF(AND($C7974&gt;=MAX(INDEX($C$1:$C$13701,MAX(1,ROW()-設定!$B$24)):INDEX($C$1:$C$13701,MAX(1,ROW()-1))),$C7974&gt;MAX(INDEX($C$1:$C$13701,MIN(13701,ROW()+1)):INDEX($C$1:$C$13701,MIN(13701,ROW()+設定!$B$24))),$C7974&gt;=設定!$B$32,$C7974&gt;=MAX(MIN(INDEX($C$1:$C$13701,MAX(1,ROW()-設定!$B$26)):INDEX($C$1:$C$13701,MAX(1,ROW()-1))),MIN(INDEX($C$1:$C$13701,MIN(13701,ROW()+1)):INDEX($C$1:$C$13701,MIN(13701,ROW()+設定!$B$26))))*10^(設定!$B$27/20)),1,0))</f>
        <v>0</v>
      </c>
      <c r="G7974" s="33" t="n">
        <f aca="false">$G7973+IF($F7974=1,1,0)</f>
        <v>4</v>
      </c>
      <c r="H7974" s="0" t="str">
        <f aca="false">IF($F7974=1,$G7974,"")</f>
        <v/>
      </c>
    </row>
    <row r="7975" customFormat="false" ht="15" hidden="false" customHeight="false" outlineLevel="0" collapsed="false">
      <c r="A7975" s="30" t="n">
        <v>1245.78125</v>
      </c>
      <c r="B7975" s="31" t="n">
        <v>5.7401</v>
      </c>
      <c r="C7975" s="32" t="n">
        <f aca="false">IF($A7975="","",IF(設定!$B$21="dB",10^($B7975/20),ABS($B7975)))</f>
        <v>1.93644425795668</v>
      </c>
      <c r="D7975" s="32" t="n">
        <f aca="false">IF($A7975="","",$A7975^2)</f>
        <v>1551970.92285156</v>
      </c>
      <c r="E7975" s="32" t="n">
        <f aca="false">IF($A7975="","",IF($C7975&lt;=0,"",1/$C7975^2))</f>
        <v>0.266679725853838</v>
      </c>
      <c r="F7975" s="33" t="n">
        <f aca="false">IF(OR(ROW()-設定!$B$30&lt;2,ROW()+設定!$B$30&gt;13701,N($A7975)&lt;=0,N(INDEX($A$2:$A$13701,MIN(13700,MAX(1,ROW()-1+設定!$B$30))))&lt;=0,$A7975&lt;設定!$B$28,$A7975&gt;設定!$B$29),0,IF(AND($C7975&gt;=MAX(INDEX($C$1:$C$13701,MAX(1,ROW()-設定!$B$24)):INDEX($C$1:$C$13701,MAX(1,ROW()-1))),$C7975&gt;MAX(INDEX($C$1:$C$13701,MIN(13701,ROW()+1)):INDEX($C$1:$C$13701,MIN(13701,ROW()+設定!$B$24))),$C7975&gt;=設定!$B$32,$C7975&gt;=MAX(MIN(INDEX($C$1:$C$13701,MAX(1,ROW()-設定!$B$26)):INDEX($C$1:$C$13701,MAX(1,ROW()-1))),MIN(INDEX($C$1:$C$13701,MIN(13701,ROW()+1)):INDEX($C$1:$C$13701,MIN(13701,ROW()+設定!$B$26))))*10^(設定!$B$27/20)),1,0))</f>
        <v>0</v>
      </c>
      <c r="G7975" s="33" t="n">
        <f aca="false">$G7974+IF($F7975=1,1,0)</f>
        <v>4</v>
      </c>
      <c r="H7975" s="0" t="str">
        <f aca="false">IF($F7975=1,$G7975,"")</f>
        <v/>
      </c>
    </row>
    <row r="7976" customFormat="false" ht="15" hidden="false" customHeight="false" outlineLevel="0" collapsed="false">
      <c r="A7976" s="30" t="n">
        <v>1245.9375</v>
      </c>
      <c r="B7976" s="31" t="n">
        <v>5.7793</v>
      </c>
      <c r="C7976" s="32" t="n">
        <f aca="false">IF($A7976="","",IF(設定!$B$21="dB",10^($B7976/20),ABS($B7976)))</f>
        <v>1.94520331044052</v>
      </c>
      <c r="D7976" s="32" t="n">
        <f aca="false">IF($A7976="","",$A7976^2)</f>
        <v>1552360.25390625</v>
      </c>
      <c r="E7976" s="32" t="n">
        <f aca="false">IF($A7976="","",IF($C7976&lt;=0,"",1/$C7976^2))</f>
        <v>0.264283469761875</v>
      </c>
      <c r="F7976" s="33" t="n">
        <f aca="false">IF(OR(ROW()-設定!$B$30&lt;2,ROW()+設定!$B$30&gt;13701,N($A7976)&lt;=0,N(INDEX($A$2:$A$13701,MIN(13700,MAX(1,ROW()-1+設定!$B$30))))&lt;=0,$A7976&lt;設定!$B$28,$A7976&gt;設定!$B$29),0,IF(AND($C7976&gt;=MAX(INDEX($C$1:$C$13701,MAX(1,ROW()-設定!$B$24)):INDEX($C$1:$C$13701,MAX(1,ROW()-1))),$C7976&gt;MAX(INDEX($C$1:$C$13701,MIN(13701,ROW()+1)):INDEX($C$1:$C$13701,MIN(13701,ROW()+設定!$B$24))),$C7976&gt;=設定!$B$32,$C7976&gt;=MAX(MIN(INDEX($C$1:$C$13701,MAX(1,ROW()-設定!$B$26)):INDEX($C$1:$C$13701,MAX(1,ROW()-1))),MIN(INDEX($C$1:$C$13701,MIN(13701,ROW()+1)):INDEX($C$1:$C$13701,MIN(13701,ROW()+設定!$B$26))))*10^(設定!$B$27/20)),1,0))</f>
        <v>0</v>
      </c>
      <c r="G7976" s="33" t="n">
        <f aca="false">$G7975+IF($F7976=1,1,0)</f>
        <v>4</v>
      </c>
      <c r="H7976" s="0" t="str">
        <f aca="false">IF($F7976=1,$G7976,"")</f>
        <v/>
      </c>
    </row>
    <row r="7977" customFormat="false" ht="15" hidden="false" customHeight="false" outlineLevel="0" collapsed="false">
      <c r="A7977" s="30" t="n">
        <v>1246.09375</v>
      </c>
      <c r="B7977" s="31" t="n">
        <v>5.6261</v>
      </c>
      <c r="C7977" s="32" t="n">
        <f aca="false">IF($A7977="","",IF(設定!$B$21="dB",10^($B7977/20),ABS($B7977)))</f>
        <v>1.9111949975461</v>
      </c>
      <c r="D7977" s="32" t="n">
        <f aca="false">IF($A7977="","",$A7977^2)</f>
        <v>1552749.63378906</v>
      </c>
      <c r="E7977" s="32" t="n">
        <f aca="false">IF($A7977="","",IF($C7977&lt;=0,"",1/$C7977^2))</f>
        <v>0.273772612323071</v>
      </c>
      <c r="F7977" s="33" t="n">
        <f aca="false">IF(OR(ROW()-設定!$B$30&lt;2,ROW()+設定!$B$30&gt;13701,N($A7977)&lt;=0,N(INDEX($A$2:$A$13701,MIN(13700,MAX(1,ROW()-1+設定!$B$30))))&lt;=0,$A7977&lt;設定!$B$28,$A7977&gt;設定!$B$29),0,IF(AND($C7977&gt;=MAX(INDEX($C$1:$C$13701,MAX(1,ROW()-設定!$B$24)):INDEX($C$1:$C$13701,MAX(1,ROW()-1))),$C7977&gt;MAX(INDEX($C$1:$C$13701,MIN(13701,ROW()+1)):INDEX($C$1:$C$13701,MIN(13701,ROW()+設定!$B$24))),$C7977&gt;=設定!$B$32,$C7977&gt;=MAX(MIN(INDEX($C$1:$C$13701,MAX(1,ROW()-設定!$B$26)):INDEX($C$1:$C$13701,MAX(1,ROW()-1))),MIN(INDEX($C$1:$C$13701,MIN(13701,ROW()+1)):INDEX($C$1:$C$13701,MIN(13701,ROW()+設定!$B$26))))*10^(設定!$B$27/20)),1,0))</f>
        <v>0</v>
      </c>
      <c r="G7977" s="33" t="n">
        <f aca="false">$G7976+IF($F7977=1,1,0)</f>
        <v>4</v>
      </c>
      <c r="H7977" s="0" t="str">
        <f aca="false">IF($F7977=1,$G7977,"")</f>
        <v/>
      </c>
    </row>
    <row r="7978" customFormat="false" ht="15" hidden="false" customHeight="false" outlineLevel="0" collapsed="false">
      <c r="A7978" s="30" t="n">
        <v>1246.25</v>
      </c>
      <c r="B7978" s="31" t="n">
        <v>5.6762</v>
      </c>
      <c r="C7978" s="32" t="n">
        <f aca="false">IF($A7978="","",IF(設定!$B$21="dB",10^($B7978/20),ABS($B7978)))</f>
        <v>1.92225057727576</v>
      </c>
      <c r="D7978" s="32" t="n">
        <f aca="false">IF($A7978="","",$A7978^2)</f>
        <v>1553139.0625</v>
      </c>
      <c r="E7978" s="32" t="n">
        <f aca="false">IF($A7978="","",IF($C7978&lt;=0,"",1/$C7978^2))</f>
        <v>0.270632531528215</v>
      </c>
      <c r="F7978" s="33" t="n">
        <f aca="false">IF(OR(ROW()-設定!$B$30&lt;2,ROW()+設定!$B$30&gt;13701,N($A7978)&lt;=0,N(INDEX($A$2:$A$13701,MIN(13700,MAX(1,ROW()-1+設定!$B$30))))&lt;=0,$A7978&lt;設定!$B$28,$A7978&gt;設定!$B$29),0,IF(AND($C7978&gt;=MAX(INDEX($C$1:$C$13701,MAX(1,ROW()-設定!$B$24)):INDEX($C$1:$C$13701,MAX(1,ROW()-1))),$C7978&gt;MAX(INDEX($C$1:$C$13701,MIN(13701,ROW()+1)):INDEX($C$1:$C$13701,MIN(13701,ROW()+設定!$B$24))),$C7978&gt;=設定!$B$32,$C7978&gt;=MAX(MIN(INDEX($C$1:$C$13701,MAX(1,ROW()-設定!$B$26)):INDEX($C$1:$C$13701,MAX(1,ROW()-1))),MIN(INDEX($C$1:$C$13701,MIN(13701,ROW()+1)):INDEX($C$1:$C$13701,MIN(13701,ROW()+設定!$B$26))))*10^(設定!$B$27/20)),1,0))</f>
        <v>0</v>
      </c>
      <c r="G7978" s="33" t="n">
        <f aca="false">$G7977+IF($F7978=1,1,0)</f>
        <v>4</v>
      </c>
      <c r="H7978" s="0" t="str">
        <f aca="false">IF($F7978=1,$G7978,"")</f>
        <v/>
      </c>
    </row>
    <row r="7979" customFormat="false" ht="15" hidden="false" customHeight="false" outlineLevel="0" collapsed="false">
      <c r="A7979" s="30" t="n">
        <v>1246.40625</v>
      </c>
      <c r="B7979" s="31" t="n">
        <v>5.5668</v>
      </c>
      <c r="C7979" s="32" t="n">
        <f aca="false">IF($A7979="","",IF(設定!$B$21="dB",10^($B7979/20),ABS($B7979)))</f>
        <v>1.89819139371303</v>
      </c>
      <c r="D7979" s="32" t="n">
        <f aca="false">IF($A7979="","",$A7979^2)</f>
        <v>1553528.54003906</v>
      </c>
      <c r="E7979" s="32" t="n">
        <f aca="false">IF($A7979="","",IF($C7979&lt;=0,"",1/$C7979^2))</f>
        <v>0.277536431544439</v>
      </c>
      <c r="F7979" s="33" t="n">
        <f aca="false">IF(OR(ROW()-設定!$B$30&lt;2,ROW()+設定!$B$30&gt;13701,N($A7979)&lt;=0,N(INDEX($A$2:$A$13701,MIN(13700,MAX(1,ROW()-1+設定!$B$30))))&lt;=0,$A7979&lt;設定!$B$28,$A7979&gt;設定!$B$29),0,IF(AND($C7979&gt;=MAX(INDEX($C$1:$C$13701,MAX(1,ROW()-設定!$B$24)):INDEX($C$1:$C$13701,MAX(1,ROW()-1))),$C7979&gt;MAX(INDEX($C$1:$C$13701,MIN(13701,ROW()+1)):INDEX($C$1:$C$13701,MIN(13701,ROW()+設定!$B$24))),$C7979&gt;=設定!$B$32,$C7979&gt;=MAX(MIN(INDEX($C$1:$C$13701,MAX(1,ROW()-設定!$B$26)):INDEX($C$1:$C$13701,MAX(1,ROW()-1))),MIN(INDEX($C$1:$C$13701,MIN(13701,ROW()+1)):INDEX($C$1:$C$13701,MIN(13701,ROW()+設定!$B$26))))*10^(設定!$B$27/20)),1,0))</f>
        <v>0</v>
      </c>
      <c r="G7979" s="33" t="n">
        <f aca="false">$G7978+IF($F7979=1,1,0)</f>
        <v>4</v>
      </c>
      <c r="H7979" s="0" t="str">
        <f aca="false">IF($F7979=1,$G7979,"")</f>
        <v/>
      </c>
    </row>
    <row r="7980" customFormat="false" ht="15" hidden="false" customHeight="false" outlineLevel="0" collapsed="false">
      <c r="A7980" s="30" t="n">
        <v>1246.5625</v>
      </c>
      <c r="B7980" s="31" t="n">
        <v>5.5649</v>
      </c>
      <c r="C7980" s="32" t="n">
        <f aca="false">IF($A7980="","",IF(設定!$B$21="dB",10^($B7980/20),ABS($B7980)))</f>
        <v>1.89777621813895</v>
      </c>
      <c r="D7980" s="32" t="n">
        <f aca="false">IF($A7980="","",$A7980^2)</f>
        <v>1553918.06640625</v>
      </c>
      <c r="E7980" s="32" t="n">
        <f aca="false">IF($A7980="","",IF($C7980&lt;=0,"",1/$C7980^2))</f>
        <v>0.277657877845851</v>
      </c>
      <c r="F7980" s="33" t="n">
        <f aca="false">IF(OR(ROW()-設定!$B$30&lt;2,ROW()+設定!$B$30&gt;13701,N($A7980)&lt;=0,N(INDEX($A$2:$A$13701,MIN(13700,MAX(1,ROW()-1+設定!$B$30))))&lt;=0,$A7980&lt;設定!$B$28,$A7980&gt;設定!$B$29),0,IF(AND($C7980&gt;=MAX(INDEX($C$1:$C$13701,MAX(1,ROW()-設定!$B$24)):INDEX($C$1:$C$13701,MAX(1,ROW()-1))),$C7980&gt;MAX(INDEX($C$1:$C$13701,MIN(13701,ROW()+1)):INDEX($C$1:$C$13701,MIN(13701,ROW()+設定!$B$24))),$C7980&gt;=設定!$B$32,$C7980&gt;=MAX(MIN(INDEX($C$1:$C$13701,MAX(1,ROW()-設定!$B$26)):INDEX($C$1:$C$13701,MAX(1,ROW()-1))),MIN(INDEX($C$1:$C$13701,MIN(13701,ROW()+1)):INDEX($C$1:$C$13701,MIN(13701,ROW()+設定!$B$26))))*10^(設定!$B$27/20)),1,0))</f>
        <v>0</v>
      </c>
      <c r="G7980" s="33" t="n">
        <f aca="false">$G7979+IF($F7980=1,1,0)</f>
        <v>4</v>
      </c>
      <c r="H7980" s="0" t="str">
        <f aca="false">IF($F7980=1,$G7980,"")</f>
        <v/>
      </c>
    </row>
    <row r="7981" customFormat="false" ht="15" hidden="false" customHeight="false" outlineLevel="0" collapsed="false">
      <c r="A7981" s="30" t="n">
        <v>1246.71875</v>
      </c>
      <c r="B7981" s="31" t="n">
        <v>5.4243</v>
      </c>
      <c r="C7981" s="32" t="n">
        <f aca="false">IF($A7981="","",IF(設定!$B$21="dB",10^($B7981/20),ABS($B7981)))</f>
        <v>1.86730388166041</v>
      </c>
      <c r="D7981" s="32" t="n">
        <f aca="false">IF($A7981="","",$A7981^2)</f>
        <v>1554307.64160156</v>
      </c>
      <c r="E7981" s="32" t="n">
        <f aca="false">IF($A7981="","",IF($C7981&lt;=0,"",1/$C7981^2))</f>
        <v>0.286793959557701</v>
      </c>
      <c r="F7981" s="33" t="n">
        <f aca="false">IF(OR(ROW()-設定!$B$30&lt;2,ROW()+設定!$B$30&gt;13701,N($A7981)&lt;=0,N(INDEX($A$2:$A$13701,MIN(13700,MAX(1,ROW()-1+設定!$B$30))))&lt;=0,$A7981&lt;設定!$B$28,$A7981&gt;設定!$B$29),0,IF(AND($C7981&gt;=MAX(INDEX($C$1:$C$13701,MAX(1,ROW()-設定!$B$24)):INDEX($C$1:$C$13701,MAX(1,ROW()-1))),$C7981&gt;MAX(INDEX($C$1:$C$13701,MIN(13701,ROW()+1)):INDEX($C$1:$C$13701,MIN(13701,ROW()+設定!$B$24))),$C7981&gt;=設定!$B$32,$C7981&gt;=MAX(MIN(INDEX($C$1:$C$13701,MAX(1,ROW()-設定!$B$26)):INDEX($C$1:$C$13701,MAX(1,ROW()-1))),MIN(INDEX($C$1:$C$13701,MIN(13701,ROW()+1)):INDEX($C$1:$C$13701,MIN(13701,ROW()+設定!$B$26))))*10^(設定!$B$27/20)),1,0))</f>
        <v>0</v>
      </c>
      <c r="G7981" s="33" t="n">
        <f aca="false">$G7980+IF($F7981=1,1,0)</f>
        <v>4</v>
      </c>
      <c r="H7981" s="0" t="str">
        <f aca="false">IF($F7981=1,$G7981,"")</f>
        <v/>
      </c>
    </row>
    <row r="7982" customFormat="false" ht="15" hidden="false" customHeight="false" outlineLevel="0" collapsed="false">
      <c r="A7982" s="30" t="n">
        <v>1246.875</v>
      </c>
      <c r="B7982" s="31" t="n">
        <v>5.5262</v>
      </c>
      <c r="C7982" s="32" t="n">
        <f aca="false">IF($A7982="","",IF(設定!$B$21="dB",10^($B7982/20),ABS($B7982)))</f>
        <v>1.88933948101647</v>
      </c>
      <c r="D7982" s="32" t="n">
        <f aca="false">IF($A7982="","",$A7982^2)</f>
        <v>1554697.265625</v>
      </c>
      <c r="E7982" s="32" t="n">
        <f aca="false">IF($A7982="","",IF($C7982&lt;=0,"",1/$C7982^2))</f>
        <v>0.280143145060032</v>
      </c>
      <c r="F7982" s="33" t="n">
        <f aca="false">IF(OR(ROW()-設定!$B$30&lt;2,ROW()+設定!$B$30&gt;13701,N($A7982)&lt;=0,N(INDEX($A$2:$A$13701,MIN(13700,MAX(1,ROW()-1+設定!$B$30))))&lt;=0,$A7982&lt;設定!$B$28,$A7982&gt;設定!$B$29),0,IF(AND($C7982&gt;=MAX(INDEX($C$1:$C$13701,MAX(1,ROW()-設定!$B$24)):INDEX($C$1:$C$13701,MAX(1,ROW()-1))),$C7982&gt;MAX(INDEX($C$1:$C$13701,MIN(13701,ROW()+1)):INDEX($C$1:$C$13701,MIN(13701,ROW()+設定!$B$24))),$C7982&gt;=設定!$B$32,$C7982&gt;=MAX(MIN(INDEX($C$1:$C$13701,MAX(1,ROW()-設定!$B$26)):INDEX($C$1:$C$13701,MAX(1,ROW()-1))),MIN(INDEX($C$1:$C$13701,MIN(13701,ROW()+1)):INDEX($C$1:$C$13701,MIN(13701,ROW()+設定!$B$26))))*10^(設定!$B$27/20)),1,0))</f>
        <v>0</v>
      </c>
      <c r="G7982" s="33" t="n">
        <f aca="false">$G7981+IF($F7982=1,1,0)</f>
        <v>4</v>
      </c>
      <c r="H7982" s="0" t="str">
        <f aca="false">IF($F7982=1,$G7982,"")</f>
        <v/>
      </c>
    </row>
    <row r="7983" customFormat="false" ht="15" hidden="false" customHeight="false" outlineLevel="0" collapsed="false">
      <c r="A7983" s="30" t="n">
        <v>1247.03125</v>
      </c>
      <c r="B7983" s="31" t="n">
        <v>5.5405</v>
      </c>
      <c r="C7983" s="32" t="n">
        <f aca="false">IF($A7983="","",IF(設定!$B$21="dB",10^($B7983/20),ABS($B7983)))</f>
        <v>1.89245255383553</v>
      </c>
      <c r="D7983" s="32" t="n">
        <f aca="false">IF($A7983="","",$A7983^2)</f>
        <v>1555086.93847656</v>
      </c>
      <c r="E7983" s="32" t="n">
        <f aca="false">IF($A7983="","",IF($C7983&lt;=0,"",1/$C7983^2))</f>
        <v>0.279222235625284</v>
      </c>
      <c r="F7983" s="33" t="n">
        <f aca="false">IF(OR(ROW()-設定!$B$30&lt;2,ROW()+設定!$B$30&gt;13701,N($A7983)&lt;=0,N(INDEX($A$2:$A$13701,MIN(13700,MAX(1,ROW()-1+設定!$B$30))))&lt;=0,$A7983&lt;設定!$B$28,$A7983&gt;設定!$B$29),0,IF(AND($C7983&gt;=MAX(INDEX($C$1:$C$13701,MAX(1,ROW()-設定!$B$24)):INDEX($C$1:$C$13701,MAX(1,ROW()-1))),$C7983&gt;MAX(INDEX($C$1:$C$13701,MIN(13701,ROW()+1)):INDEX($C$1:$C$13701,MIN(13701,ROW()+設定!$B$24))),$C7983&gt;=設定!$B$32,$C7983&gt;=MAX(MIN(INDEX($C$1:$C$13701,MAX(1,ROW()-設定!$B$26)):INDEX($C$1:$C$13701,MAX(1,ROW()-1))),MIN(INDEX($C$1:$C$13701,MIN(13701,ROW()+1)):INDEX($C$1:$C$13701,MIN(13701,ROW()+設定!$B$26))))*10^(設定!$B$27/20)),1,0))</f>
        <v>0</v>
      </c>
      <c r="G7983" s="33" t="n">
        <f aca="false">$G7982+IF($F7983=1,1,0)</f>
        <v>4</v>
      </c>
      <c r="H7983" s="0" t="str">
        <f aca="false">IF($F7983=1,$G7983,"")</f>
        <v/>
      </c>
    </row>
    <row r="7984" customFormat="false" ht="15" hidden="false" customHeight="false" outlineLevel="0" collapsed="false">
      <c r="A7984" s="30" t="n">
        <v>1247.1875</v>
      </c>
      <c r="B7984" s="31" t="n">
        <v>5.3748</v>
      </c>
      <c r="C7984" s="32" t="n">
        <f aca="false">IF($A7984="","",IF(設定!$B$21="dB",10^($B7984/20),ABS($B7984)))</f>
        <v>1.85669257221211</v>
      </c>
      <c r="D7984" s="32" t="n">
        <f aca="false">IF($A7984="","",$A7984^2)</f>
        <v>1555476.66015625</v>
      </c>
      <c r="E7984" s="32" t="n">
        <f aca="false">IF($A7984="","",IF($C7984&lt;=0,"",1/$C7984^2))</f>
        <v>0.290081478307478</v>
      </c>
      <c r="F7984" s="33" t="n">
        <f aca="false">IF(OR(ROW()-設定!$B$30&lt;2,ROW()+設定!$B$30&gt;13701,N($A7984)&lt;=0,N(INDEX($A$2:$A$13701,MIN(13700,MAX(1,ROW()-1+設定!$B$30))))&lt;=0,$A7984&lt;設定!$B$28,$A7984&gt;設定!$B$29),0,IF(AND($C7984&gt;=MAX(INDEX($C$1:$C$13701,MAX(1,ROW()-設定!$B$24)):INDEX($C$1:$C$13701,MAX(1,ROW()-1))),$C7984&gt;MAX(INDEX($C$1:$C$13701,MIN(13701,ROW()+1)):INDEX($C$1:$C$13701,MIN(13701,ROW()+設定!$B$24))),$C7984&gt;=設定!$B$32,$C7984&gt;=MAX(MIN(INDEX($C$1:$C$13701,MAX(1,ROW()-設定!$B$26)):INDEX($C$1:$C$13701,MAX(1,ROW()-1))),MIN(INDEX($C$1:$C$13701,MIN(13701,ROW()+1)):INDEX($C$1:$C$13701,MIN(13701,ROW()+設定!$B$26))))*10^(設定!$B$27/20)),1,0))</f>
        <v>0</v>
      </c>
      <c r="G7984" s="33" t="n">
        <f aca="false">$G7983+IF($F7984=1,1,0)</f>
        <v>4</v>
      </c>
      <c r="H7984" s="0" t="str">
        <f aca="false">IF($F7984=1,$G7984,"")</f>
        <v/>
      </c>
    </row>
    <row r="7985" customFormat="false" ht="15" hidden="false" customHeight="false" outlineLevel="0" collapsed="false">
      <c r="A7985" s="30" t="n">
        <v>1247.34375</v>
      </c>
      <c r="B7985" s="31" t="n">
        <v>5.4331</v>
      </c>
      <c r="C7985" s="32" t="n">
        <f aca="false">IF($A7985="","",IF(設定!$B$21="dB",10^($B7985/20),ABS($B7985)))</f>
        <v>1.8691966758049</v>
      </c>
      <c r="D7985" s="32" t="n">
        <f aca="false">IF($A7985="","",$A7985^2)</f>
        <v>1555866.43066406</v>
      </c>
      <c r="E7985" s="32" t="n">
        <f aca="false">IF($A7985="","",IF($C7985&lt;=0,"",1/$C7985^2))</f>
        <v>0.286213424521598</v>
      </c>
      <c r="F7985" s="33" t="n">
        <f aca="false">IF(OR(ROW()-設定!$B$30&lt;2,ROW()+設定!$B$30&gt;13701,N($A7985)&lt;=0,N(INDEX($A$2:$A$13701,MIN(13700,MAX(1,ROW()-1+設定!$B$30))))&lt;=0,$A7985&lt;設定!$B$28,$A7985&gt;設定!$B$29),0,IF(AND($C7985&gt;=MAX(INDEX($C$1:$C$13701,MAX(1,ROW()-設定!$B$24)):INDEX($C$1:$C$13701,MAX(1,ROW()-1))),$C7985&gt;MAX(INDEX($C$1:$C$13701,MIN(13701,ROW()+1)):INDEX($C$1:$C$13701,MIN(13701,ROW()+設定!$B$24))),$C7985&gt;=設定!$B$32,$C7985&gt;=MAX(MIN(INDEX($C$1:$C$13701,MAX(1,ROW()-設定!$B$26)):INDEX($C$1:$C$13701,MAX(1,ROW()-1))),MIN(INDEX($C$1:$C$13701,MIN(13701,ROW()+1)):INDEX($C$1:$C$13701,MIN(13701,ROW()+設定!$B$26))))*10^(設定!$B$27/20)),1,0))</f>
        <v>0</v>
      </c>
      <c r="G7985" s="33" t="n">
        <f aca="false">$G7984+IF($F7985=1,1,0)</f>
        <v>4</v>
      </c>
      <c r="H7985" s="0" t="str">
        <f aca="false">IF($F7985=1,$G7985,"")</f>
        <v/>
      </c>
    </row>
    <row r="7986" customFormat="false" ht="15" hidden="false" customHeight="false" outlineLevel="0" collapsed="false">
      <c r="A7986" s="30" t="n">
        <v>1247.5</v>
      </c>
      <c r="B7986" s="31" t="n">
        <v>5.3628</v>
      </c>
      <c r="C7986" s="32" t="n">
        <f aca="false">IF($A7986="","",IF(設定!$B$21="dB",10^($B7986/20),ABS($B7986)))</f>
        <v>1.85412922773204</v>
      </c>
      <c r="D7986" s="32" t="n">
        <f aca="false">IF($A7986="","",$A7986^2)</f>
        <v>1556256.25</v>
      </c>
      <c r="E7986" s="32" t="n">
        <f aca="false">IF($A7986="","",IF($C7986&lt;=0,"",1/$C7986^2))</f>
        <v>0.290884111420691</v>
      </c>
      <c r="F7986" s="33" t="n">
        <f aca="false">IF(OR(ROW()-設定!$B$30&lt;2,ROW()+設定!$B$30&gt;13701,N($A7986)&lt;=0,N(INDEX($A$2:$A$13701,MIN(13700,MAX(1,ROW()-1+設定!$B$30))))&lt;=0,$A7986&lt;設定!$B$28,$A7986&gt;設定!$B$29),0,IF(AND($C7986&gt;=MAX(INDEX($C$1:$C$13701,MAX(1,ROW()-設定!$B$24)):INDEX($C$1:$C$13701,MAX(1,ROW()-1))),$C7986&gt;MAX(INDEX($C$1:$C$13701,MIN(13701,ROW()+1)):INDEX($C$1:$C$13701,MIN(13701,ROW()+設定!$B$24))),$C7986&gt;=設定!$B$32,$C7986&gt;=MAX(MIN(INDEX($C$1:$C$13701,MAX(1,ROW()-設定!$B$26)):INDEX($C$1:$C$13701,MAX(1,ROW()-1))),MIN(INDEX($C$1:$C$13701,MIN(13701,ROW()+1)):INDEX($C$1:$C$13701,MIN(13701,ROW()+設定!$B$26))))*10^(設定!$B$27/20)),1,0))</f>
        <v>0</v>
      </c>
      <c r="G7986" s="33" t="n">
        <f aca="false">$G7985+IF($F7986=1,1,0)</f>
        <v>4</v>
      </c>
      <c r="H7986" s="0" t="str">
        <f aca="false">IF($F7986=1,$G7986,"")</f>
        <v/>
      </c>
    </row>
    <row r="7987" customFormat="false" ht="15" hidden="false" customHeight="false" outlineLevel="0" collapsed="false">
      <c r="A7987" s="30" t="n">
        <v>1247.65625</v>
      </c>
      <c r="B7987" s="31" t="n">
        <v>5.171</v>
      </c>
      <c r="C7987" s="32" t="n">
        <f aca="false">IF($A7987="","",IF(設定!$B$21="dB",10^($B7987/20),ABS($B7987)))</f>
        <v>1.81363546635107</v>
      </c>
      <c r="D7987" s="32" t="n">
        <f aca="false">IF($A7987="","",$A7987^2)</f>
        <v>1556646.11816406</v>
      </c>
      <c r="E7987" s="32" t="n">
        <f aca="false">IF($A7987="","",IF($C7987&lt;=0,"",1/$C7987^2))</f>
        <v>0.304018491662944</v>
      </c>
      <c r="F7987" s="33" t="n">
        <f aca="false">IF(OR(ROW()-設定!$B$30&lt;2,ROW()+設定!$B$30&gt;13701,N($A7987)&lt;=0,N(INDEX($A$2:$A$13701,MIN(13700,MAX(1,ROW()-1+設定!$B$30))))&lt;=0,$A7987&lt;設定!$B$28,$A7987&gt;設定!$B$29),0,IF(AND($C7987&gt;=MAX(INDEX($C$1:$C$13701,MAX(1,ROW()-設定!$B$24)):INDEX($C$1:$C$13701,MAX(1,ROW()-1))),$C7987&gt;MAX(INDEX($C$1:$C$13701,MIN(13701,ROW()+1)):INDEX($C$1:$C$13701,MIN(13701,ROW()+設定!$B$24))),$C7987&gt;=設定!$B$32,$C7987&gt;=MAX(MIN(INDEX($C$1:$C$13701,MAX(1,ROW()-設定!$B$26)):INDEX($C$1:$C$13701,MAX(1,ROW()-1))),MIN(INDEX($C$1:$C$13701,MIN(13701,ROW()+1)):INDEX($C$1:$C$13701,MIN(13701,ROW()+設定!$B$26))))*10^(設定!$B$27/20)),1,0))</f>
        <v>0</v>
      </c>
      <c r="G7987" s="33" t="n">
        <f aca="false">$G7986+IF($F7987=1,1,0)</f>
        <v>4</v>
      </c>
      <c r="H7987" s="0" t="str">
        <f aca="false">IF($F7987=1,$G7987,"")</f>
        <v/>
      </c>
    </row>
    <row r="7988" customFormat="false" ht="15" hidden="false" customHeight="false" outlineLevel="0" collapsed="false">
      <c r="A7988" s="30" t="n">
        <v>1247.8125</v>
      </c>
      <c r="B7988" s="31" t="n">
        <v>5.2894</v>
      </c>
      <c r="C7988" s="32" t="n">
        <f aca="false">IF($A7988="","",IF(設定!$B$21="dB",10^($B7988/20),ABS($B7988)))</f>
        <v>1.83852694853512</v>
      </c>
      <c r="D7988" s="32" t="n">
        <f aca="false">IF($A7988="","",$A7988^2)</f>
        <v>1557036.03515625</v>
      </c>
      <c r="E7988" s="32" t="n">
        <f aca="false">IF($A7988="","",IF($C7988&lt;=0,"",1/$C7988^2))</f>
        <v>0.295842115930701</v>
      </c>
      <c r="F7988" s="33" t="n">
        <f aca="false">IF(OR(ROW()-設定!$B$30&lt;2,ROW()+設定!$B$30&gt;13701,N($A7988)&lt;=0,N(INDEX($A$2:$A$13701,MIN(13700,MAX(1,ROW()-1+設定!$B$30))))&lt;=0,$A7988&lt;設定!$B$28,$A7988&gt;設定!$B$29),0,IF(AND($C7988&gt;=MAX(INDEX($C$1:$C$13701,MAX(1,ROW()-設定!$B$24)):INDEX($C$1:$C$13701,MAX(1,ROW()-1))),$C7988&gt;MAX(INDEX($C$1:$C$13701,MIN(13701,ROW()+1)):INDEX($C$1:$C$13701,MIN(13701,ROW()+設定!$B$24))),$C7988&gt;=設定!$B$32,$C7988&gt;=MAX(MIN(INDEX($C$1:$C$13701,MAX(1,ROW()-設定!$B$26)):INDEX($C$1:$C$13701,MAX(1,ROW()-1))),MIN(INDEX($C$1:$C$13701,MIN(13701,ROW()+1)):INDEX($C$1:$C$13701,MIN(13701,ROW()+設定!$B$26))))*10^(設定!$B$27/20)),1,0))</f>
        <v>0</v>
      </c>
      <c r="G7988" s="33" t="n">
        <f aca="false">$G7987+IF($F7988=1,1,0)</f>
        <v>4</v>
      </c>
      <c r="H7988" s="0" t="str">
        <f aca="false">IF($F7988=1,$G7988,"")</f>
        <v/>
      </c>
    </row>
    <row r="7989" customFormat="false" ht="15" hidden="false" customHeight="false" outlineLevel="0" collapsed="false">
      <c r="A7989" s="30" t="n">
        <v>1247.96875</v>
      </c>
      <c r="B7989" s="31" t="n">
        <v>5.3556</v>
      </c>
      <c r="C7989" s="32" t="n">
        <f aca="false">IF($A7989="","",IF(設定!$B$21="dB",10^($B7989/20),ABS($B7989)))</f>
        <v>1.85259292005096</v>
      </c>
      <c r="D7989" s="32" t="n">
        <f aca="false">IF($A7989="","",$A7989^2)</f>
        <v>1557426.00097656</v>
      </c>
      <c r="E7989" s="32" t="n">
        <f aca="false">IF($A7989="","",IF($C7989&lt;=0,"",1/$C7989^2))</f>
        <v>0.291366756891257</v>
      </c>
      <c r="F7989" s="33" t="n">
        <f aca="false">IF(OR(ROW()-設定!$B$30&lt;2,ROW()+設定!$B$30&gt;13701,N($A7989)&lt;=0,N(INDEX($A$2:$A$13701,MIN(13700,MAX(1,ROW()-1+設定!$B$30))))&lt;=0,$A7989&lt;設定!$B$28,$A7989&gt;設定!$B$29),0,IF(AND($C7989&gt;=MAX(INDEX($C$1:$C$13701,MAX(1,ROW()-設定!$B$24)):INDEX($C$1:$C$13701,MAX(1,ROW()-1))),$C7989&gt;MAX(INDEX($C$1:$C$13701,MIN(13701,ROW()+1)):INDEX($C$1:$C$13701,MIN(13701,ROW()+設定!$B$24))),$C7989&gt;=設定!$B$32,$C7989&gt;=MAX(MIN(INDEX($C$1:$C$13701,MAX(1,ROW()-設定!$B$26)):INDEX($C$1:$C$13701,MAX(1,ROW()-1))),MIN(INDEX($C$1:$C$13701,MIN(13701,ROW()+1)):INDEX($C$1:$C$13701,MIN(13701,ROW()+設定!$B$26))))*10^(設定!$B$27/20)),1,0))</f>
        <v>0</v>
      </c>
      <c r="G7989" s="33" t="n">
        <f aca="false">$G7988+IF($F7989=1,1,0)</f>
        <v>4</v>
      </c>
      <c r="H7989" s="0" t="str">
        <f aca="false">IF($F7989=1,$G7989,"")</f>
        <v/>
      </c>
    </row>
    <row r="7990" customFormat="false" ht="15" hidden="false" customHeight="false" outlineLevel="0" collapsed="false">
      <c r="A7990" s="30" t="n">
        <v>1248.125</v>
      </c>
      <c r="B7990" s="31" t="n">
        <v>5.1386</v>
      </c>
      <c r="C7990" s="32" t="n">
        <f aca="false">IF($A7990="","",IF(設定!$B$21="dB",10^($B7990/20),ABS($B7990)))</f>
        <v>1.80688286743002</v>
      </c>
      <c r="D7990" s="32" t="n">
        <f aca="false">IF($A7990="","",$A7990^2)</f>
        <v>1557816.015625</v>
      </c>
      <c r="E7990" s="32" t="n">
        <f aca="false">IF($A7990="","",IF($C7990&lt;=0,"",1/$C7990^2))</f>
        <v>0.306295065319319</v>
      </c>
      <c r="F7990" s="33" t="n">
        <f aca="false">IF(OR(ROW()-設定!$B$30&lt;2,ROW()+設定!$B$30&gt;13701,N($A7990)&lt;=0,N(INDEX($A$2:$A$13701,MIN(13700,MAX(1,ROW()-1+設定!$B$30))))&lt;=0,$A7990&lt;設定!$B$28,$A7990&gt;設定!$B$29),0,IF(AND($C7990&gt;=MAX(INDEX($C$1:$C$13701,MAX(1,ROW()-設定!$B$24)):INDEX($C$1:$C$13701,MAX(1,ROW()-1))),$C7990&gt;MAX(INDEX($C$1:$C$13701,MIN(13701,ROW()+1)):INDEX($C$1:$C$13701,MIN(13701,ROW()+設定!$B$24))),$C7990&gt;=設定!$B$32,$C7990&gt;=MAX(MIN(INDEX($C$1:$C$13701,MAX(1,ROW()-設定!$B$26)):INDEX($C$1:$C$13701,MAX(1,ROW()-1))),MIN(INDEX($C$1:$C$13701,MIN(13701,ROW()+1)):INDEX($C$1:$C$13701,MIN(13701,ROW()+設定!$B$26))))*10^(設定!$B$27/20)),1,0))</f>
        <v>0</v>
      </c>
      <c r="G7990" s="33" t="n">
        <f aca="false">$G7989+IF($F7990=1,1,0)</f>
        <v>4</v>
      </c>
      <c r="H7990" s="0" t="str">
        <f aca="false">IF($F7990=1,$G7990,"")</f>
        <v/>
      </c>
    </row>
    <row r="7991" customFormat="false" ht="15" hidden="false" customHeight="false" outlineLevel="0" collapsed="false">
      <c r="A7991" s="30" t="n">
        <v>1248.28125</v>
      </c>
      <c r="B7991" s="31" t="n">
        <v>4.9719</v>
      </c>
      <c r="C7991" s="32" t="n">
        <f aca="false">IF($A7991="","",IF(設定!$B$21="dB",10^($B7991/20),ABS($B7991)))</f>
        <v>1.7725357370953</v>
      </c>
      <c r="D7991" s="32" t="n">
        <f aca="false">IF($A7991="","",$A7991^2)</f>
        <v>1558206.07910156</v>
      </c>
      <c r="E7991" s="32" t="n">
        <f aca="false">IF($A7991="","",IF($C7991&lt;=0,"",1/$C7991^2))</f>
        <v>0.318280476811517</v>
      </c>
      <c r="F7991" s="33" t="n">
        <f aca="false">IF(OR(ROW()-設定!$B$30&lt;2,ROW()+設定!$B$30&gt;13701,N($A7991)&lt;=0,N(INDEX($A$2:$A$13701,MIN(13700,MAX(1,ROW()-1+設定!$B$30))))&lt;=0,$A7991&lt;設定!$B$28,$A7991&gt;設定!$B$29),0,IF(AND($C7991&gt;=MAX(INDEX($C$1:$C$13701,MAX(1,ROW()-設定!$B$24)):INDEX($C$1:$C$13701,MAX(1,ROW()-1))),$C7991&gt;MAX(INDEX($C$1:$C$13701,MIN(13701,ROW()+1)):INDEX($C$1:$C$13701,MIN(13701,ROW()+設定!$B$24))),$C7991&gt;=設定!$B$32,$C7991&gt;=MAX(MIN(INDEX($C$1:$C$13701,MAX(1,ROW()-設定!$B$26)):INDEX($C$1:$C$13701,MAX(1,ROW()-1))),MIN(INDEX($C$1:$C$13701,MIN(13701,ROW()+1)):INDEX($C$1:$C$13701,MIN(13701,ROW()+設定!$B$26))))*10^(設定!$B$27/20)),1,0))</f>
        <v>0</v>
      </c>
      <c r="G7991" s="33" t="n">
        <f aca="false">$G7990+IF($F7991=1,1,0)</f>
        <v>4</v>
      </c>
      <c r="H7991" s="0" t="str">
        <f aca="false">IF($F7991=1,$G7991,"")</f>
        <v/>
      </c>
    </row>
    <row r="7992" customFormat="false" ht="15" hidden="false" customHeight="false" outlineLevel="0" collapsed="false">
      <c r="A7992" s="30" t="n">
        <v>1248.4375</v>
      </c>
      <c r="B7992" s="31" t="n">
        <v>5.1436</v>
      </c>
      <c r="C7992" s="32" t="n">
        <f aca="false">IF($A7992="","",IF(設定!$B$21="dB",10^($B7992/20),ABS($B7992)))</f>
        <v>1.80792329224845</v>
      </c>
      <c r="D7992" s="32" t="n">
        <f aca="false">IF($A7992="","",$A7992^2)</f>
        <v>1558596.19140625</v>
      </c>
      <c r="E7992" s="32" t="n">
        <f aca="false">IF($A7992="","",IF($C7992&lt;=0,"",1/$C7992^2))</f>
        <v>0.305942633008863</v>
      </c>
      <c r="F7992" s="33" t="n">
        <f aca="false">IF(OR(ROW()-設定!$B$30&lt;2,ROW()+設定!$B$30&gt;13701,N($A7992)&lt;=0,N(INDEX($A$2:$A$13701,MIN(13700,MAX(1,ROW()-1+設定!$B$30))))&lt;=0,$A7992&lt;設定!$B$28,$A7992&gt;設定!$B$29),0,IF(AND($C7992&gt;=MAX(INDEX($C$1:$C$13701,MAX(1,ROW()-設定!$B$24)):INDEX($C$1:$C$13701,MAX(1,ROW()-1))),$C7992&gt;MAX(INDEX($C$1:$C$13701,MIN(13701,ROW()+1)):INDEX($C$1:$C$13701,MIN(13701,ROW()+設定!$B$24))),$C7992&gt;=設定!$B$32,$C7992&gt;=MAX(MIN(INDEX($C$1:$C$13701,MAX(1,ROW()-設定!$B$26)):INDEX($C$1:$C$13701,MAX(1,ROW()-1))),MIN(INDEX($C$1:$C$13701,MIN(13701,ROW()+1)):INDEX($C$1:$C$13701,MIN(13701,ROW()+設定!$B$26))))*10^(設定!$B$27/20)),1,0))</f>
        <v>0</v>
      </c>
      <c r="G7992" s="33" t="n">
        <f aca="false">$G7991+IF($F7992=1,1,0)</f>
        <v>4</v>
      </c>
      <c r="H7992" s="0" t="str">
        <f aca="false">IF($F7992=1,$G7992,"")</f>
        <v/>
      </c>
    </row>
    <row r="7993" customFormat="false" ht="15" hidden="false" customHeight="false" outlineLevel="0" collapsed="false">
      <c r="A7993" s="30" t="n">
        <v>1248.59375</v>
      </c>
      <c r="B7993" s="31" t="n">
        <v>5.024</v>
      </c>
      <c r="C7993" s="32" t="n">
        <f aca="false">IF($A7993="","",IF(設定!$B$21="dB",10^($B7993/20),ABS($B7993)))</f>
        <v>1.78319977223292</v>
      </c>
      <c r="D7993" s="32" t="n">
        <f aca="false">IF($A7993="","",$A7993^2)</f>
        <v>1558986.35253906</v>
      </c>
      <c r="E7993" s="32" t="n">
        <f aca="false">IF($A7993="","",IF($C7993&lt;=0,"",1/$C7993^2))</f>
        <v>0.314485046547696</v>
      </c>
      <c r="F7993" s="33" t="n">
        <f aca="false">IF(OR(ROW()-設定!$B$30&lt;2,ROW()+設定!$B$30&gt;13701,N($A7993)&lt;=0,N(INDEX($A$2:$A$13701,MIN(13700,MAX(1,ROW()-1+設定!$B$30))))&lt;=0,$A7993&lt;設定!$B$28,$A7993&gt;設定!$B$29),0,IF(AND($C7993&gt;=MAX(INDEX($C$1:$C$13701,MAX(1,ROW()-設定!$B$24)):INDEX($C$1:$C$13701,MAX(1,ROW()-1))),$C7993&gt;MAX(INDEX($C$1:$C$13701,MIN(13701,ROW()+1)):INDEX($C$1:$C$13701,MIN(13701,ROW()+設定!$B$24))),$C7993&gt;=設定!$B$32,$C7993&gt;=MAX(MIN(INDEX($C$1:$C$13701,MAX(1,ROW()-設定!$B$26)):INDEX($C$1:$C$13701,MAX(1,ROW()-1))),MIN(INDEX($C$1:$C$13701,MIN(13701,ROW()+1)):INDEX($C$1:$C$13701,MIN(13701,ROW()+設定!$B$26))))*10^(設定!$B$27/20)),1,0))</f>
        <v>0</v>
      </c>
      <c r="G7993" s="33" t="n">
        <f aca="false">$G7992+IF($F7993=1,1,0)</f>
        <v>4</v>
      </c>
      <c r="H7993" s="0" t="str">
        <f aca="false">IF($F7993=1,$G7993,"")</f>
        <v/>
      </c>
    </row>
    <row r="7994" customFormat="false" ht="15" hidden="false" customHeight="false" outlineLevel="0" collapsed="false">
      <c r="A7994" s="30" t="n">
        <v>1248.75</v>
      </c>
      <c r="B7994" s="31" t="n">
        <v>5.2512</v>
      </c>
      <c r="C7994" s="32" t="n">
        <f aca="false">IF($A7994="","",IF(設定!$B$21="dB",10^($B7994/20),ABS($B7994)))</f>
        <v>1.83045897609613</v>
      </c>
      <c r="D7994" s="32" t="n">
        <f aca="false">IF($A7994="","",$A7994^2)</f>
        <v>1559376.5625</v>
      </c>
      <c r="E7994" s="32" t="n">
        <f aca="false">IF($A7994="","",IF($C7994&lt;=0,"",1/$C7994^2))</f>
        <v>0.298455784116864</v>
      </c>
      <c r="F7994" s="33" t="n">
        <f aca="false">IF(OR(ROW()-設定!$B$30&lt;2,ROW()+設定!$B$30&gt;13701,N($A7994)&lt;=0,N(INDEX($A$2:$A$13701,MIN(13700,MAX(1,ROW()-1+設定!$B$30))))&lt;=0,$A7994&lt;設定!$B$28,$A7994&gt;設定!$B$29),0,IF(AND($C7994&gt;=MAX(INDEX($C$1:$C$13701,MAX(1,ROW()-設定!$B$24)):INDEX($C$1:$C$13701,MAX(1,ROW()-1))),$C7994&gt;MAX(INDEX($C$1:$C$13701,MIN(13701,ROW()+1)):INDEX($C$1:$C$13701,MIN(13701,ROW()+設定!$B$24))),$C7994&gt;=設定!$B$32,$C7994&gt;=MAX(MIN(INDEX($C$1:$C$13701,MAX(1,ROW()-設定!$B$26)):INDEX($C$1:$C$13701,MAX(1,ROW()-1))),MIN(INDEX($C$1:$C$13701,MIN(13701,ROW()+1)):INDEX($C$1:$C$13701,MIN(13701,ROW()+設定!$B$26))))*10^(設定!$B$27/20)),1,0))</f>
        <v>0</v>
      </c>
      <c r="G7994" s="33" t="n">
        <f aca="false">$G7993+IF($F7994=1,1,0)</f>
        <v>4</v>
      </c>
      <c r="H7994" s="0" t="str">
        <f aca="false">IF($F7994=1,$G7994,"")</f>
        <v/>
      </c>
    </row>
    <row r="7995" customFormat="false" ht="15" hidden="false" customHeight="false" outlineLevel="0" collapsed="false">
      <c r="A7995" s="30" t="n">
        <v>1248.90625</v>
      </c>
      <c r="B7995" s="31" t="n">
        <v>5.0199</v>
      </c>
      <c r="C7995" s="32" t="n">
        <f aca="false">IF($A7995="","",IF(設定!$B$21="dB",10^($B7995/20),ABS($B7995)))</f>
        <v>1.78235824717231</v>
      </c>
      <c r="D7995" s="32" t="n">
        <f aca="false">IF($A7995="","",$A7995^2)</f>
        <v>1559766.82128906</v>
      </c>
      <c r="E7995" s="32" t="n">
        <f aca="false">IF($A7995="","",IF($C7995&lt;=0,"",1/$C7995^2))</f>
        <v>0.314782079451922</v>
      </c>
      <c r="F7995" s="33" t="n">
        <f aca="false">IF(OR(ROW()-設定!$B$30&lt;2,ROW()+設定!$B$30&gt;13701,N($A7995)&lt;=0,N(INDEX($A$2:$A$13701,MIN(13700,MAX(1,ROW()-1+設定!$B$30))))&lt;=0,$A7995&lt;設定!$B$28,$A7995&gt;設定!$B$29),0,IF(AND($C7995&gt;=MAX(INDEX($C$1:$C$13701,MAX(1,ROW()-設定!$B$24)):INDEX($C$1:$C$13701,MAX(1,ROW()-1))),$C7995&gt;MAX(INDEX($C$1:$C$13701,MIN(13701,ROW()+1)):INDEX($C$1:$C$13701,MIN(13701,ROW()+設定!$B$24))),$C7995&gt;=設定!$B$32,$C7995&gt;=MAX(MIN(INDEX($C$1:$C$13701,MAX(1,ROW()-設定!$B$26)):INDEX($C$1:$C$13701,MAX(1,ROW()-1))),MIN(INDEX($C$1:$C$13701,MIN(13701,ROW()+1)):INDEX($C$1:$C$13701,MIN(13701,ROW()+設定!$B$26))))*10^(設定!$B$27/20)),1,0))</f>
        <v>0</v>
      </c>
      <c r="G7995" s="33" t="n">
        <f aca="false">$G7994+IF($F7995=1,1,0)</f>
        <v>4</v>
      </c>
      <c r="H7995" s="0" t="str">
        <f aca="false">IF($F7995=1,$G7995,"")</f>
        <v/>
      </c>
    </row>
    <row r="7996" customFormat="false" ht="15" hidden="false" customHeight="false" outlineLevel="0" collapsed="false">
      <c r="A7996" s="30" t="n">
        <v>1249.0625</v>
      </c>
      <c r="B7996" s="31" t="n">
        <v>4.9909</v>
      </c>
      <c r="C7996" s="32" t="n">
        <f aca="false">IF($A7996="","",IF(設定!$B$21="dB",10^($B7996/20),ABS($B7996)))</f>
        <v>1.77641732459493</v>
      </c>
      <c r="D7996" s="32" t="n">
        <f aca="false">IF($A7996="","",$A7996^2)</f>
        <v>1560157.12890625</v>
      </c>
      <c r="E7996" s="32" t="n">
        <f aca="false">IF($A7996="","",IF($C7996&lt;=0,"",1/$C7996^2))</f>
        <v>0.316891069320667</v>
      </c>
      <c r="F7996" s="33" t="n">
        <f aca="false">IF(OR(ROW()-設定!$B$30&lt;2,ROW()+設定!$B$30&gt;13701,N($A7996)&lt;=0,N(INDEX($A$2:$A$13701,MIN(13700,MAX(1,ROW()-1+設定!$B$30))))&lt;=0,$A7996&lt;設定!$B$28,$A7996&gt;設定!$B$29),0,IF(AND($C7996&gt;=MAX(INDEX($C$1:$C$13701,MAX(1,ROW()-設定!$B$24)):INDEX($C$1:$C$13701,MAX(1,ROW()-1))),$C7996&gt;MAX(INDEX($C$1:$C$13701,MIN(13701,ROW()+1)):INDEX($C$1:$C$13701,MIN(13701,ROW()+設定!$B$24))),$C7996&gt;=設定!$B$32,$C7996&gt;=MAX(MIN(INDEX($C$1:$C$13701,MAX(1,ROW()-設定!$B$26)):INDEX($C$1:$C$13701,MAX(1,ROW()-1))),MIN(INDEX($C$1:$C$13701,MIN(13701,ROW()+1)):INDEX($C$1:$C$13701,MIN(13701,ROW()+設定!$B$26))))*10^(設定!$B$27/20)),1,0))</f>
        <v>0</v>
      </c>
      <c r="G7996" s="33" t="n">
        <f aca="false">$G7995+IF($F7996=1,1,0)</f>
        <v>4</v>
      </c>
      <c r="H7996" s="0" t="str">
        <f aca="false">IF($F7996=1,$G7996,"")</f>
        <v/>
      </c>
    </row>
    <row r="7997" customFormat="false" ht="15" hidden="false" customHeight="false" outlineLevel="0" collapsed="false">
      <c r="A7997" s="30" t="n">
        <v>1249.21875</v>
      </c>
      <c r="B7997" s="31" t="n">
        <v>4.8933</v>
      </c>
      <c r="C7997" s="32" t="n">
        <f aca="false">IF($A7997="","",IF(設定!$B$21="dB",10^($B7997/20),ABS($B7997)))</f>
        <v>1.75656813429415</v>
      </c>
      <c r="D7997" s="32" t="n">
        <f aca="false">IF($A7997="","",$A7997^2)</f>
        <v>1560547.48535156</v>
      </c>
      <c r="E7997" s="32" t="n">
        <f aca="false">IF($A7997="","",IF($C7997&lt;=0,"",1/$C7997^2))</f>
        <v>0.324093260501276</v>
      </c>
      <c r="F7997" s="33" t="n">
        <f aca="false">IF(OR(ROW()-設定!$B$30&lt;2,ROW()+設定!$B$30&gt;13701,N($A7997)&lt;=0,N(INDEX($A$2:$A$13701,MIN(13700,MAX(1,ROW()-1+設定!$B$30))))&lt;=0,$A7997&lt;設定!$B$28,$A7997&gt;設定!$B$29),0,IF(AND($C7997&gt;=MAX(INDEX($C$1:$C$13701,MAX(1,ROW()-設定!$B$24)):INDEX($C$1:$C$13701,MAX(1,ROW()-1))),$C7997&gt;MAX(INDEX($C$1:$C$13701,MIN(13701,ROW()+1)):INDEX($C$1:$C$13701,MIN(13701,ROW()+設定!$B$24))),$C7997&gt;=設定!$B$32,$C7997&gt;=MAX(MIN(INDEX($C$1:$C$13701,MAX(1,ROW()-設定!$B$26)):INDEX($C$1:$C$13701,MAX(1,ROW()-1))),MIN(INDEX($C$1:$C$13701,MIN(13701,ROW()+1)):INDEX($C$1:$C$13701,MIN(13701,ROW()+設定!$B$26))))*10^(設定!$B$27/20)),1,0))</f>
        <v>0</v>
      </c>
      <c r="G7997" s="33" t="n">
        <f aca="false">$G7996+IF($F7997=1,1,0)</f>
        <v>4</v>
      </c>
      <c r="H7997" s="0" t="str">
        <f aca="false">IF($F7997=1,$G7997,"")</f>
        <v/>
      </c>
    </row>
    <row r="7998" customFormat="false" ht="15" hidden="false" customHeight="false" outlineLevel="0" collapsed="false">
      <c r="A7998" s="30" t="n">
        <v>1249.375</v>
      </c>
      <c r="B7998" s="31" t="n">
        <v>4.9511</v>
      </c>
      <c r="C7998" s="32" t="n">
        <f aca="false">IF($A7998="","",IF(設定!$B$21="dB",10^($B7998/20),ABS($B7998)))</f>
        <v>1.76829614443356</v>
      </c>
      <c r="D7998" s="32" t="n">
        <f aca="false">IF($A7998="","",$A7998^2)</f>
        <v>1560937.890625</v>
      </c>
      <c r="E7998" s="32" t="n">
        <f aca="false">IF($A7998="","",IF($C7998&lt;=0,"",1/$C7998^2))</f>
        <v>0.319808498219074</v>
      </c>
      <c r="F7998" s="33" t="n">
        <f aca="false">IF(OR(ROW()-設定!$B$30&lt;2,ROW()+設定!$B$30&gt;13701,N($A7998)&lt;=0,N(INDEX($A$2:$A$13701,MIN(13700,MAX(1,ROW()-1+設定!$B$30))))&lt;=0,$A7998&lt;設定!$B$28,$A7998&gt;設定!$B$29),0,IF(AND($C7998&gt;=MAX(INDEX($C$1:$C$13701,MAX(1,ROW()-設定!$B$24)):INDEX($C$1:$C$13701,MAX(1,ROW()-1))),$C7998&gt;MAX(INDEX($C$1:$C$13701,MIN(13701,ROW()+1)):INDEX($C$1:$C$13701,MIN(13701,ROW()+設定!$B$24))),$C7998&gt;=設定!$B$32,$C7998&gt;=MAX(MIN(INDEX($C$1:$C$13701,MAX(1,ROW()-設定!$B$26)):INDEX($C$1:$C$13701,MAX(1,ROW()-1))),MIN(INDEX($C$1:$C$13701,MIN(13701,ROW()+1)):INDEX($C$1:$C$13701,MIN(13701,ROW()+設定!$B$26))))*10^(設定!$B$27/20)),1,0))</f>
        <v>0</v>
      </c>
      <c r="G7998" s="33" t="n">
        <f aca="false">$G7997+IF($F7998=1,1,0)</f>
        <v>4</v>
      </c>
      <c r="H7998" s="0" t="str">
        <f aca="false">IF($F7998=1,$G7998,"")</f>
        <v/>
      </c>
    </row>
    <row r="7999" customFormat="false" ht="15" hidden="false" customHeight="false" outlineLevel="0" collapsed="false">
      <c r="A7999" s="30" t="n">
        <v>1249.53125</v>
      </c>
      <c r="B7999" s="31" t="n">
        <v>4.8331</v>
      </c>
      <c r="C7999" s="32" t="n">
        <f aca="false">IF($A7999="","",IF(設定!$B$21="dB",10^($B7999/20),ABS($B7999)))</f>
        <v>1.74443583673036</v>
      </c>
      <c r="D7999" s="32" t="n">
        <f aca="false">IF($A7999="","",$A7999^2)</f>
        <v>1561328.34472656</v>
      </c>
      <c r="E7999" s="32" t="n">
        <f aca="false">IF($A7999="","",IF($C7999&lt;=0,"",1/$C7999^2))</f>
        <v>0.328616979885497</v>
      </c>
      <c r="F7999" s="33" t="n">
        <f aca="false">IF(OR(ROW()-設定!$B$30&lt;2,ROW()+設定!$B$30&gt;13701,N($A7999)&lt;=0,N(INDEX($A$2:$A$13701,MIN(13700,MAX(1,ROW()-1+設定!$B$30))))&lt;=0,$A7999&lt;設定!$B$28,$A7999&gt;設定!$B$29),0,IF(AND($C7999&gt;=MAX(INDEX($C$1:$C$13701,MAX(1,ROW()-設定!$B$24)):INDEX($C$1:$C$13701,MAX(1,ROW()-1))),$C7999&gt;MAX(INDEX($C$1:$C$13701,MIN(13701,ROW()+1)):INDEX($C$1:$C$13701,MIN(13701,ROW()+設定!$B$24))),$C7999&gt;=設定!$B$32,$C7999&gt;=MAX(MIN(INDEX($C$1:$C$13701,MAX(1,ROW()-設定!$B$26)):INDEX($C$1:$C$13701,MAX(1,ROW()-1))),MIN(INDEX($C$1:$C$13701,MIN(13701,ROW()+1)):INDEX($C$1:$C$13701,MIN(13701,ROW()+設定!$B$26))))*10^(設定!$B$27/20)),1,0))</f>
        <v>0</v>
      </c>
      <c r="G7999" s="33" t="n">
        <f aca="false">$G7998+IF($F7999=1,1,0)</f>
        <v>4</v>
      </c>
      <c r="H7999" s="0" t="str">
        <f aca="false">IF($F7999=1,$G7999,"")</f>
        <v/>
      </c>
    </row>
    <row r="8000" customFormat="false" ht="15" hidden="false" customHeight="false" outlineLevel="0" collapsed="false">
      <c r="A8000" s="30" t="n">
        <v>1249.6875</v>
      </c>
      <c r="B8000" s="31" t="n">
        <v>4.7647</v>
      </c>
      <c r="C8000" s="32" t="n">
        <f aca="false">IF($A8000="","",IF(設定!$B$21="dB",10^($B8000/20),ABS($B8000)))</f>
        <v>1.73075262910374</v>
      </c>
      <c r="D8000" s="32" t="n">
        <f aca="false">IF($A8000="","",$A8000^2)</f>
        <v>1561718.84765625</v>
      </c>
      <c r="E8000" s="32" t="n">
        <f aca="false">IF($A8000="","",IF($C8000&lt;=0,"",1/$C8000^2))</f>
        <v>0.333833564775223</v>
      </c>
      <c r="F8000" s="33" t="n">
        <f aca="false">IF(OR(ROW()-設定!$B$30&lt;2,ROW()+設定!$B$30&gt;13701,N($A8000)&lt;=0,N(INDEX($A$2:$A$13701,MIN(13700,MAX(1,ROW()-1+設定!$B$30))))&lt;=0,$A8000&lt;設定!$B$28,$A8000&gt;設定!$B$29),0,IF(AND($C8000&gt;=MAX(INDEX($C$1:$C$13701,MAX(1,ROW()-設定!$B$24)):INDEX($C$1:$C$13701,MAX(1,ROW()-1))),$C8000&gt;MAX(INDEX($C$1:$C$13701,MIN(13701,ROW()+1)):INDEX($C$1:$C$13701,MIN(13701,ROW()+設定!$B$24))),$C8000&gt;=設定!$B$32,$C8000&gt;=MAX(MIN(INDEX($C$1:$C$13701,MAX(1,ROW()-設定!$B$26)):INDEX($C$1:$C$13701,MAX(1,ROW()-1))),MIN(INDEX($C$1:$C$13701,MIN(13701,ROW()+1)):INDEX($C$1:$C$13701,MIN(13701,ROW()+設定!$B$26))))*10^(設定!$B$27/20)),1,0))</f>
        <v>0</v>
      </c>
      <c r="G8000" s="33" t="n">
        <f aca="false">$G7999+IF($F8000=1,1,0)</f>
        <v>4</v>
      </c>
      <c r="H8000" s="0" t="str">
        <f aca="false">IF($F8000=1,$G8000,"")</f>
        <v/>
      </c>
    </row>
    <row r="8001" customFormat="false" ht="15" hidden="false" customHeight="false" outlineLevel="0" collapsed="false">
      <c r="A8001" s="30" t="n">
        <v>1249.84375</v>
      </c>
      <c r="B8001" s="31" t="n">
        <v>4.8179</v>
      </c>
      <c r="C8001" s="32" t="n">
        <f aca="false">IF($A8001="","",IF(設定!$B$21="dB",10^($B8001/20),ABS($B8001)))</f>
        <v>1.74138580514794</v>
      </c>
      <c r="D8001" s="32" t="n">
        <f aca="false">IF($A8001="","",$A8001^2)</f>
        <v>1562109.39941406</v>
      </c>
      <c r="E8001" s="32" t="n">
        <f aca="false">IF($A8001="","",IF($C8001&lt;=0,"",1/$C8001^2))</f>
        <v>0.329769131143355</v>
      </c>
      <c r="F8001" s="33" t="n">
        <f aca="false">IF(OR(ROW()-設定!$B$30&lt;2,ROW()+設定!$B$30&gt;13701,N($A8001)&lt;=0,N(INDEX($A$2:$A$13701,MIN(13700,MAX(1,ROW()-1+設定!$B$30))))&lt;=0,$A8001&lt;設定!$B$28,$A8001&gt;設定!$B$29),0,IF(AND($C8001&gt;=MAX(INDEX($C$1:$C$13701,MAX(1,ROW()-設定!$B$24)):INDEX($C$1:$C$13701,MAX(1,ROW()-1))),$C8001&gt;MAX(INDEX($C$1:$C$13701,MIN(13701,ROW()+1)):INDEX($C$1:$C$13701,MIN(13701,ROW()+設定!$B$24))),$C8001&gt;=設定!$B$32,$C8001&gt;=MAX(MIN(INDEX($C$1:$C$13701,MAX(1,ROW()-設定!$B$26)):INDEX($C$1:$C$13701,MAX(1,ROW()-1))),MIN(INDEX($C$1:$C$13701,MIN(13701,ROW()+1)):INDEX($C$1:$C$13701,MIN(13701,ROW()+設定!$B$26))))*10^(設定!$B$27/20)),1,0))</f>
        <v>0</v>
      </c>
      <c r="G8001" s="33" t="n">
        <f aca="false">$G8000+IF($F8001=1,1,0)</f>
        <v>4</v>
      </c>
      <c r="H8001" s="0" t="str">
        <f aca="false">IF($F8001=1,$G8001,"")</f>
        <v/>
      </c>
    </row>
    <row r="8002" customFormat="false" ht="15" hidden="false" customHeight="false" outlineLevel="0" collapsed="false">
      <c r="A8002" s="30" t="n">
        <v>1250</v>
      </c>
      <c r="B8002" s="31" t="n">
        <v>4.7073</v>
      </c>
      <c r="C8002" s="32" t="n">
        <f aca="false">IF($A8002="","",IF(設定!$B$21="dB",10^($B8002/20),ABS($B8002)))</f>
        <v>1.71935279908476</v>
      </c>
      <c r="D8002" s="32" t="n">
        <f aca="false">IF($A8002="","",$A8002^2)</f>
        <v>1562500</v>
      </c>
      <c r="E8002" s="32" t="n">
        <f aca="false">IF($A8002="","",IF($C8002&lt;=0,"",1/$C8002^2))</f>
        <v>0.338275075776092</v>
      </c>
      <c r="F8002" s="33" t="n">
        <f aca="false">IF(OR(ROW()-設定!$B$30&lt;2,ROW()+設定!$B$30&gt;13701,N($A8002)&lt;=0,N(INDEX($A$2:$A$13701,MIN(13700,MAX(1,ROW()-1+設定!$B$30))))&lt;=0,$A8002&lt;設定!$B$28,$A8002&gt;設定!$B$29),0,IF(AND($C8002&gt;=MAX(INDEX($C$1:$C$13701,MAX(1,ROW()-設定!$B$24)):INDEX($C$1:$C$13701,MAX(1,ROW()-1))),$C8002&gt;MAX(INDEX($C$1:$C$13701,MIN(13701,ROW()+1)):INDEX($C$1:$C$13701,MIN(13701,ROW()+設定!$B$24))),$C8002&gt;=設定!$B$32,$C8002&gt;=MAX(MIN(INDEX($C$1:$C$13701,MAX(1,ROW()-設定!$B$26)):INDEX($C$1:$C$13701,MAX(1,ROW()-1))),MIN(INDEX($C$1:$C$13701,MIN(13701,ROW()+1)):INDEX($C$1:$C$13701,MIN(13701,ROW()+設定!$B$26))))*10^(設定!$B$27/20)),1,0))</f>
        <v>0</v>
      </c>
      <c r="G8002" s="33" t="n">
        <f aca="false">$G8001+IF($F8002=1,1,0)</f>
        <v>4</v>
      </c>
      <c r="H8002" s="0" t="str">
        <f aca="false">IF($F8002=1,$G8002,"")</f>
        <v/>
      </c>
    </row>
    <row r="8003" customFormat="false" ht="15" hidden="false" customHeight="false" outlineLevel="0" collapsed="false">
      <c r="A8003" s="30" t="n">
        <v>1250.15625</v>
      </c>
      <c r="B8003" s="31" t="n">
        <v>4.8912</v>
      </c>
      <c r="C8003" s="32" t="n">
        <f aca="false">IF($A8003="","",IF(設定!$B$21="dB",10^($B8003/20),ABS($B8003)))</f>
        <v>1.75614349763064</v>
      </c>
      <c r="D8003" s="32" t="n">
        <f aca="false">IF($A8003="","",$A8003^2)</f>
        <v>1562890.64941406</v>
      </c>
      <c r="E8003" s="32" t="n">
        <f aca="false">IF($A8003="","",IF($C8003&lt;=0,"",1/$C8003^2))</f>
        <v>0.324250011381284</v>
      </c>
      <c r="F8003" s="33" t="n">
        <f aca="false">IF(OR(ROW()-設定!$B$30&lt;2,ROW()+設定!$B$30&gt;13701,N($A8003)&lt;=0,N(INDEX($A$2:$A$13701,MIN(13700,MAX(1,ROW()-1+設定!$B$30))))&lt;=0,$A8003&lt;設定!$B$28,$A8003&gt;設定!$B$29),0,IF(AND($C8003&gt;=MAX(INDEX($C$1:$C$13701,MAX(1,ROW()-設定!$B$24)):INDEX($C$1:$C$13701,MAX(1,ROW()-1))),$C8003&gt;MAX(INDEX($C$1:$C$13701,MIN(13701,ROW()+1)):INDEX($C$1:$C$13701,MIN(13701,ROW()+設定!$B$24))),$C8003&gt;=設定!$B$32,$C8003&gt;=MAX(MIN(INDEX($C$1:$C$13701,MAX(1,ROW()-設定!$B$26)):INDEX($C$1:$C$13701,MAX(1,ROW()-1))),MIN(INDEX($C$1:$C$13701,MIN(13701,ROW()+1)):INDEX($C$1:$C$13701,MIN(13701,ROW()+設定!$B$26))))*10^(設定!$B$27/20)),1,0))</f>
        <v>0</v>
      </c>
      <c r="G8003" s="33" t="n">
        <f aca="false">$G8002+IF($F8003=1,1,0)</f>
        <v>4</v>
      </c>
      <c r="H8003" s="0" t="str">
        <f aca="false">IF($F8003=1,$G8003,"")</f>
        <v/>
      </c>
    </row>
    <row r="8004" customFormat="false" ht="15" hidden="false" customHeight="false" outlineLevel="0" collapsed="false">
      <c r="A8004" s="30" t="n">
        <v>1250.3125</v>
      </c>
      <c r="B8004" s="31" t="n">
        <v>4.6034</v>
      </c>
      <c r="C8004" s="32" t="n">
        <f aca="false">IF($A8004="","",IF(設定!$B$21="dB",10^($B8004/20),ABS($B8004)))</f>
        <v>1.69890854217342</v>
      </c>
      <c r="D8004" s="32" t="n">
        <f aca="false">IF($A8004="","",$A8004^2)</f>
        <v>1563281.34765625</v>
      </c>
      <c r="E8004" s="32" t="n">
        <f aca="false">IF($A8004="","",IF($C8004&lt;=0,"",1/$C8004^2))</f>
        <v>0.346465503707181</v>
      </c>
      <c r="F8004" s="33" t="n">
        <f aca="false">IF(OR(ROW()-設定!$B$30&lt;2,ROW()+設定!$B$30&gt;13701,N($A8004)&lt;=0,N(INDEX($A$2:$A$13701,MIN(13700,MAX(1,ROW()-1+設定!$B$30))))&lt;=0,$A8004&lt;設定!$B$28,$A8004&gt;設定!$B$29),0,IF(AND($C8004&gt;=MAX(INDEX($C$1:$C$13701,MAX(1,ROW()-設定!$B$24)):INDEX($C$1:$C$13701,MAX(1,ROW()-1))),$C8004&gt;MAX(INDEX($C$1:$C$13701,MIN(13701,ROW()+1)):INDEX($C$1:$C$13701,MIN(13701,ROW()+設定!$B$24))),$C8004&gt;=設定!$B$32,$C8004&gt;=MAX(MIN(INDEX($C$1:$C$13701,MAX(1,ROW()-設定!$B$26)):INDEX($C$1:$C$13701,MAX(1,ROW()-1))),MIN(INDEX($C$1:$C$13701,MIN(13701,ROW()+1)):INDEX($C$1:$C$13701,MIN(13701,ROW()+設定!$B$26))))*10^(設定!$B$27/20)),1,0))</f>
        <v>0</v>
      </c>
      <c r="G8004" s="33" t="n">
        <f aca="false">$G8003+IF($F8004=1,1,0)</f>
        <v>4</v>
      </c>
      <c r="H8004" s="0" t="str">
        <f aca="false">IF($F8004=1,$G8004,"")</f>
        <v/>
      </c>
    </row>
    <row r="8005" customFormat="false" ht="15" hidden="false" customHeight="false" outlineLevel="0" collapsed="false">
      <c r="A8005" s="30" t="n">
        <v>1250.46875</v>
      </c>
      <c r="B8005" s="31" t="n">
        <v>4.6824</v>
      </c>
      <c r="C8005" s="32" t="n">
        <f aca="false">IF($A8005="","",IF(設定!$B$21="dB",10^($B8005/20),ABS($B8005)))</f>
        <v>1.71443095684804</v>
      </c>
      <c r="D8005" s="32" t="n">
        <f aca="false">IF($A8005="","",$A8005^2)</f>
        <v>1563672.09472656</v>
      </c>
      <c r="E8005" s="32" t="n">
        <f aca="false">IF($A8005="","",IF($C8005&lt;=0,"",1/$C8005^2))</f>
        <v>0.340220125152389</v>
      </c>
      <c r="F8005" s="33" t="n">
        <f aca="false">IF(OR(ROW()-設定!$B$30&lt;2,ROW()+設定!$B$30&gt;13701,N($A8005)&lt;=0,N(INDEX($A$2:$A$13701,MIN(13700,MAX(1,ROW()-1+設定!$B$30))))&lt;=0,$A8005&lt;設定!$B$28,$A8005&gt;設定!$B$29),0,IF(AND($C8005&gt;=MAX(INDEX($C$1:$C$13701,MAX(1,ROW()-設定!$B$24)):INDEX($C$1:$C$13701,MAX(1,ROW()-1))),$C8005&gt;MAX(INDEX($C$1:$C$13701,MIN(13701,ROW()+1)):INDEX($C$1:$C$13701,MIN(13701,ROW()+設定!$B$24))),$C8005&gt;=設定!$B$32,$C8005&gt;=MAX(MIN(INDEX($C$1:$C$13701,MAX(1,ROW()-設定!$B$26)):INDEX($C$1:$C$13701,MAX(1,ROW()-1))),MIN(INDEX($C$1:$C$13701,MIN(13701,ROW()+1)):INDEX($C$1:$C$13701,MIN(13701,ROW()+設定!$B$26))))*10^(設定!$B$27/20)),1,0))</f>
        <v>0</v>
      </c>
      <c r="G8005" s="33" t="n">
        <f aca="false">$G8004+IF($F8005=1,1,0)</f>
        <v>4</v>
      </c>
      <c r="H8005" s="0" t="str">
        <f aca="false">IF($F8005=1,$G8005,"")</f>
        <v/>
      </c>
    </row>
    <row r="8006" customFormat="false" ht="15" hidden="false" customHeight="false" outlineLevel="0" collapsed="false">
      <c r="A8006" s="30" t="n">
        <v>1250.625</v>
      </c>
      <c r="B8006" s="31" t="n">
        <v>4.5851</v>
      </c>
      <c r="C8006" s="32" t="n">
        <f aca="false">IF($A8006="","",IF(設定!$B$21="dB",10^($B8006/20),ABS($B8006)))</f>
        <v>1.69533293859626</v>
      </c>
      <c r="D8006" s="32" t="n">
        <f aca="false">IF($A8006="","",$A8006^2)</f>
        <v>1564062.890625</v>
      </c>
      <c r="E8006" s="32" t="n">
        <f aca="false">IF($A8006="","",IF($C8006&lt;=0,"",1/$C8006^2))</f>
        <v>0.347928496207172</v>
      </c>
      <c r="F8006" s="33" t="n">
        <f aca="false">IF(OR(ROW()-設定!$B$30&lt;2,ROW()+設定!$B$30&gt;13701,N($A8006)&lt;=0,N(INDEX($A$2:$A$13701,MIN(13700,MAX(1,ROW()-1+設定!$B$30))))&lt;=0,$A8006&lt;設定!$B$28,$A8006&gt;設定!$B$29),0,IF(AND($C8006&gt;=MAX(INDEX($C$1:$C$13701,MAX(1,ROW()-設定!$B$24)):INDEX($C$1:$C$13701,MAX(1,ROW()-1))),$C8006&gt;MAX(INDEX($C$1:$C$13701,MIN(13701,ROW()+1)):INDEX($C$1:$C$13701,MIN(13701,ROW()+設定!$B$24))),$C8006&gt;=設定!$B$32,$C8006&gt;=MAX(MIN(INDEX($C$1:$C$13701,MAX(1,ROW()-設定!$B$26)):INDEX($C$1:$C$13701,MAX(1,ROW()-1))),MIN(INDEX($C$1:$C$13701,MIN(13701,ROW()+1)):INDEX($C$1:$C$13701,MIN(13701,ROW()+設定!$B$26))))*10^(設定!$B$27/20)),1,0))</f>
        <v>0</v>
      </c>
      <c r="G8006" s="33" t="n">
        <f aca="false">$G8005+IF($F8006=1,1,0)</f>
        <v>4</v>
      </c>
      <c r="H8006" s="0" t="str">
        <f aca="false">IF($F8006=1,$G8006,"")</f>
        <v/>
      </c>
    </row>
    <row r="8007" customFormat="false" ht="15" hidden="false" customHeight="false" outlineLevel="0" collapsed="false">
      <c r="A8007" s="30" t="n">
        <v>1250.78125</v>
      </c>
      <c r="B8007" s="31" t="n">
        <v>4.4791</v>
      </c>
      <c r="C8007" s="32" t="n">
        <f aca="false">IF($A8007="","",IF(設定!$B$21="dB",10^($B8007/20),ABS($B8007)))</f>
        <v>1.6747693335851</v>
      </c>
      <c r="D8007" s="32" t="n">
        <f aca="false">IF($A8007="","",$A8007^2)</f>
        <v>1564453.73535156</v>
      </c>
      <c r="E8007" s="32" t="n">
        <f aca="false">IF($A8007="","",IF($C8007&lt;=0,"",1/$C8007^2))</f>
        <v>0.356525009396695</v>
      </c>
      <c r="F8007" s="33" t="n">
        <f aca="false">IF(OR(ROW()-設定!$B$30&lt;2,ROW()+設定!$B$30&gt;13701,N($A8007)&lt;=0,N(INDEX($A$2:$A$13701,MIN(13700,MAX(1,ROW()-1+設定!$B$30))))&lt;=0,$A8007&lt;設定!$B$28,$A8007&gt;設定!$B$29),0,IF(AND($C8007&gt;=MAX(INDEX($C$1:$C$13701,MAX(1,ROW()-設定!$B$24)):INDEX($C$1:$C$13701,MAX(1,ROW()-1))),$C8007&gt;MAX(INDEX($C$1:$C$13701,MIN(13701,ROW()+1)):INDEX($C$1:$C$13701,MIN(13701,ROW()+設定!$B$24))),$C8007&gt;=設定!$B$32,$C8007&gt;=MAX(MIN(INDEX($C$1:$C$13701,MAX(1,ROW()-設定!$B$26)):INDEX($C$1:$C$13701,MAX(1,ROW()-1))),MIN(INDEX($C$1:$C$13701,MIN(13701,ROW()+1)):INDEX($C$1:$C$13701,MIN(13701,ROW()+設定!$B$26))))*10^(設定!$B$27/20)),1,0))</f>
        <v>0</v>
      </c>
      <c r="G8007" s="33" t="n">
        <f aca="false">$G8006+IF($F8007=1,1,0)</f>
        <v>4</v>
      </c>
      <c r="H8007" s="0" t="str">
        <f aca="false">IF($F8007=1,$G8007,"")</f>
        <v/>
      </c>
    </row>
    <row r="8008" customFormat="false" ht="15" hidden="false" customHeight="false" outlineLevel="0" collapsed="false">
      <c r="A8008" s="30" t="n">
        <v>1250.9375</v>
      </c>
      <c r="B8008" s="31" t="n">
        <v>4.7578</v>
      </c>
      <c r="C8008" s="32" t="n">
        <f aca="false">IF($A8008="","",IF(設定!$B$21="dB",10^($B8008/20),ABS($B8008)))</f>
        <v>1.72937827926699</v>
      </c>
      <c r="D8008" s="32" t="n">
        <f aca="false">IF($A8008="","",$A8008^2)</f>
        <v>1564844.62890625</v>
      </c>
      <c r="E8008" s="32" t="n">
        <f aca="false">IF($A8008="","",IF($C8008&lt;=0,"",1/$C8008^2))</f>
        <v>0.334364375666372</v>
      </c>
      <c r="F8008" s="33" t="n">
        <f aca="false">IF(OR(ROW()-設定!$B$30&lt;2,ROW()+設定!$B$30&gt;13701,N($A8008)&lt;=0,N(INDEX($A$2:$A$13701,MIN(13700,MAX(1,ROW()-1+設定!$B$30))))&lt;=0,$A8008&lt;設定!$B$28,$A8008&gt;設定!$B$29),0,IF(AND($C8008&gt;=MAX(INDEX($C$1:$C$13701,MAX(1,ROW()-設定!$B$24)):INDEX($C$1:$C$13701,MAX(1,ROW()-1))),$C8008&gt;MAX(INDEX($C$1:$C$13701,MIN(13701,ROW()+1)):INDEX($C$1:$C$13701,MIN(13701,ROW()+設定!$B$24))),$C8008&gt;=設定!$B$32,$C8008&gt;=MAX(MIN(INDEX($C$1:$C$13701,MAX(1,ROW()-設定!$B$26)):INDEX($C$1:$C$13701,MAX(1,ROW()-1))),MIN(INDEX($C$1:$C$13701,MIN(13701,ROW()+1)):INDEX($C$1:$C$13701,MIN(13701,ROW()+設定!$B$26))))*10^(設定!$B$27/20)),1,0))</f>
        <v>0</v>
      </c>
      <c r="G8008" s="33" t="n">
        <f aca="false">$G8007+IF($F8008=1,1,0)</f>
        <v>4</v>
      </c>
      <c r="H8008" s="0" t="str">
        <f aca="false">IF($F8008=1,$G8008,"")</f>
        <v/>
      </c>
    </row>
    <row r="8009" customFormat="false" ht="15" hidden="false" customHeight="false" outlineLevel="0" collapsed="false">
      <c r="A8009" s="30" t="n">
        <v>1251.09375</v>
      </c>
      <c r="B8009" s="31" t="n">
        <v>4.3355</v>
      </c>
      <c r="C8009" s="32" t="n">
        <f aca="false">IF($A8009="","",IF(設定!$B$21="dB",10^($B8009/20),ABS($B8009)))</f>
        <v>1.64730872999324</v>
      </c>
      <c r="D8009" s="32" t="n">
        <f aca="false">IF($A8009="","",$A8009^2)</f>
        <v>1565235.57128906</v>
      </c>
      <c r="E8009" s="32" t="n">
        <f aca="false">IF($A8009="","",IF($C8009&lt;=0,"",1/$C8009^2))</f>
        <v>0.368510613057917</v>
      </c>
      <c r="F8009" s="33" t="n">
        <f aca="false">IF(OR(ROW()-設定!$B$30&lt;2,ROW()+設定!$B$30&gt;13701,N($A8009)&lt;=0,N(INDEX($A$2:$A$13701,MIN(13700,MAX(1,ROW()-1+設定!$B$30))))&lt;=0,$A8009&lt;設定!$B$28,$A8009&gt;設定!$B$29),0,IF(AND($C8009&gt;=MAX(INDEX($C$1:$C$13701,MAX(1,ROW()-設定!$B$24)):INDEX($C$1:$C$13701,MAX(1,ROW()-1))),$C8009&gt;MAX(INDEX($C$1:$C$13701,MIN(13701,ROW()+1)):INDEX($C$1:$C$13701,MIN(13701,ROW()+設定!$B$24))),$C8009&gt;=設定!$B$32,$C8009&gt;=MAX(MIN(INDEX($C$1:$C$13701,MAX(1,ROW()-設定!$B$26)):INDEX($C$1:$C$13701,MAX(1,ROW()-1))),MIN(INDEX($C$1:$C$13701,MIN(13701,ROW()+1)):INDEX($C$1:$C$13701,MIN(13701,ROW()+設定!$B$26))))*10^(設定!$B$27/20)),1,0))</f>
        <v>0</v>
      </c>
      <c r="G8009" s="33" t="n">
        <f aca="false">$G8008+IF($F8009=1,1,0)</f>
        <v>4</v>
      </c>
      <c r="H8009" s="0" t="str">
        <f aca="false">IF($F8009=1,$G8009,"")</f>
        <v/>
      </c>
    </row>
    <row r="8010" customFormat="false" ht="15" hidden="false" customHeight="false" outlineLevel="0" collapsed="false">
      <c r="A8010" s="30" t="n">
        <v>1251.25</v>
      </c>
      <c r="B8010" s="31" t="n">
        <v>4.6666</v>
      </c>
      <c r="C8010" s="32" t="n">
        <f aca="false">IF($A8010="","",IF(設定!$B$21="dB",10^($B8010/20),ABS($B8010)))</f>
        <v>1.71131516928205</v>
      </c>
      <c r="D8010" s="32" t="n">
        <f aca="false">IF($A8010="","",$A8010^2)</f>
        <v>1565626.5625</v>
      </c>
      <c r="E8010" s="32" t="n">
        <f aca="false">IF($A8010="","",IF($C8010&lt;=0,"",1/$C8010^2))</f>
        <v>0.341460128949815</v>
      </c>
      <c r="F8010" s="33" t="n">
        <f aca="false">IF(OR(ROW()-設定!$B$30&lt;2,ROW()+設定!$B$30&gt;13701,N($A8010)&lt;=0,N(INDEX($A$2:$A$13701,MIN(13700,MAX(1,ROW()-1+設定!$B$30))))&lt;=0,$A8010&lt;設定!$B$28,$A8010&gt;設定!$B$29),0,IF(AND($C8010&gt;=MAX(INDEX($C$1:$C$13701,MAX(1,ROW()-設定!$B$24)):INDEX($C$1:$C$13701,MAX(1,ROW()-1))),$C8010&gt;MAX(INDEX($C$1:$C$13701,MIN(13701,ROW()+1)):INDEX($C$1:$C$13701,MIN(13701,ROW()+設定!$B$24))),$C8010&gt;=設定!$B$32,$C8010&gt;=MAX(MIN(INDEX($C$1:$C$13701,MAX(1,ROW()-設定!$B$26)):INDEX($C$1:$C$13701,MAX(1,ROW()-1))),MIN(INDEX($C$1:$C$13701,MIN(13701,ROW()+1)):INDEX($C$1:$C$13701,MIN(13701,ROW()+設定!$B$26))))*10^(設定!$B$27/20)),1,0))</f>
        <v>0</v>
      </c>
      <c r="G8010" s="33" t="n">
        <f aca="false">$G8009+IF($F8010=1,1,0)</f>
        <v>4</v>
      </c>
      <c r="H8010" s="0" t="str">
        <f aca="false">IF($F8010=1,$G8010,"")</f>
        <v/>
      </c>
    </row>
    <row r="8011" customFormat="false" ht="15" hidden="false" customHeight="false" outlineLevel="0" collapsed="false">
      <c r="A8011" s="30" t="n">
        <v>1251.40625</v>
      </c>
      <c r="B8011" s="31" t="n">
        <v>4.3394</v>
      </c>
      <c r="C8011" s="32" t="n">
        <f aca="false">IF($A8011="","",IF(設定!$B$21="dB",10^($B8011/20),ABS($B8011)))</f>
        <v>1.64804854443309</v>
      </c>
      <c r="D8011" s="32" t="n">
        <f aca="false">IF($A8011="","",$A8011^2)</f>
        <v>1566017.60253906</v>
      </c>
      <c r="E8011" s="32" t="n">
        <f aca="false">IF($A8011="","",IF($C8011&lt;=0,"",1/$C8011^2))</f>
        <v>0.368179836053122</v>
      </c>
      <c r="F8011" s="33" t="n">
        <f aca="false">IF(OR(ROW()-設定!$B$30&lt;2,ROW()+設定!$B$30&gt;13701,N($A8011)&lt;=0,N(INDEX($A$2:$A$13701,MIN(13700,MAX(1,ROW()-1+設定!$B$30))))&lt;=0,$A8011&lt;設定!$B$28,$A8011&gt;設定!$B$29),0,IF(AND($C8011&gt;=MAX(INDEX($C$1:$C$13701,MAX(1,ROW()-設定!$B$24)):INDEX($C$1:$C$13701,MAX(1,ROW()-1))),$C8011&gt;MAX(INDEX($C$1:$C$13701,MIN(13701,ROW()+1)):INDEX($C$1:$C$13701,MIN(13701,ROW()+設定!$B$24))),$C8011&gt;=設定!$B$32,$C8011&gt;=MAX(MIN(INDEX($C$1:$C$13701,MAX(1,ROW()-設定!$B$26)):INDEX($C$1:$C$13701,MAX(1,ROW()-1))),MIN(INDEX($C$1:$C$13701,MIN(13701,ROW()+1)):INDEX($C$1:$C$13701,MIN(13701,ROW()+設定!$B$26))))*10^(設定!$B$27/20)),1,0))</f>
        <v>0</v>
      </c>
      <c r="G8011" s="33" t="n">
        <f aca="false">$G8010+IF($F8011=1,1,0)</f>
        <v>4</v>
      </c>
      <c r="H8011" s="0" t="str">
        <f aca="false">IF($F8011=1,$G8011,"")</f>
        <v/>
      </c>
    </row>
    <row r="8012" customFormat="false" ht="15" hidden="false" customHeight="false" outlineLevel="0" collapsed="false">
      <c r="A8012" s="30" t="n">
        <v>1251.5625</v>
      </c>
      <c r="B8012" s="31" t="n">
        <v>4.4605</v>
      </c>
      <c r="C8012" s="32" t="n">
        <f aca="false">IF($A8012="","",IF(設定!$B$21="dB",10^($B8012/20),ABS($B8012)))</f>
        <v>1.67118681278793</v>
      </c>
      <c r="D8012" s="32" t="n">
        <f aca="false">IF($A8012="","",$A8012^2)</f>
        <v>1566408.69140625</v>
      </c>
      <c r="E8012" s="32" t="n">
        <f aca="false">IF($A8012="","",IF($C8012&lt;=0,"",1/$C8012^2))</f>
        <v>0.358055212099887</v>
      </c>
      <c r="F8012" s="33" t="n">
        <f aca="false">IF(OR(ROW()-設定!$B$30&lt;2,ROW()+設定!$B$30&gt;13701,N($A8012)&lt;=0,N(INDEX($A$2:$A$13701,MIN(13700,MAX(1,ROW()-1+設定!$B$30))))&lt;=0,$A8012&lt;設定!$B$28,$A8012&gt;設定!$B$29),0,IF(AND($C8012&gt;=MAX(INDEX($C$1:$C$13701,MAX(1,ROW()-設定!$B$24)):INDEX($C$1:$C$13701,MAX(1,ROW()-1))),$C8012&gt;MAX(INDEX($C$1:$C$13701,MIN(13701,ROW()+1)):INDEX($C$1:$C$13701,MIN(13701,ROW()+設定!$B$24))),$C8012&gt;=設定!$B$32,$C8012&gt;=MAX(MIN(INDEX($C$1:$C$13701,MAX(1,ROW()-設定!$B$26)):INDEX($C$1:$C$13701,MAX(1,ROW()-1))),MIN(INDEX($C$1:$C$13701,MIN(13701,ROW()+1)):INDEX($C$1:$C$13701,MIN(13701,ROW()+設定!$B$26))))*10^(設定!$B$27/20)),1,0))</f>
        <v>0</v>
      </c>
      <c r="G8012" s="33" t="n">
        <f aca="false">$G8011+IF($F8012=1,1,0)</f>
        <v>4</v>
      </c>
      <c r="H8012" s="0" t="str">
        <f aca="false">IF($F8012=1,$G8012,"")</f>
        <v/>
      </c>
    </row>
    <row r="8013" customFormat="false" ht="15" hidden="false" customHeight="false" outlineLevel="0" collapsed="false">
      <c r="A8013" s="30" t="n">
        <v>1251.71875</v>
      </c>
      <c r="B8013" s="31" t="n">
        <v>4.645</v>
      </c>
      <c r="C8013" s="32" t="n">
        <f aca="false">IF($A8013="","",IF(設定!$B$21="dB",10^($B8013/20),ABS($B8013)))</f>
        <v>1.70706477169755</v>
      </c>
      <c r="D8013" s="32" t="n">
        <f aca="false">IF($A8013="","",$A8013^2)</f>
        <v>1566799.82910156</v>
      </c>
      <c r="E8013" s="32" t="n">
        <f aca="false">IF($A8013="","",IF($C8013&lt;=0,"",1/$C8013^2))</f>
        <v>0.343162639796468</v>
      </c>
      <c r="F8013" s="33" t="n">
        <f aca="false">IF(OR(ROW()-設定!$B$30&lt;2,ROW()+設定!$B$30&gt;13701,N($A8013)&lt;=0,N(INDEX($A$2:$A$13701,MIN(13700,MAX(1,ROW()-1+設定!$B$30))))&lt;=0,$A8013&lt;設定!$B$28,$A8013&gt;設定!$B$29),0,IF(AND($C8013&gt;=MAX(INDEX($C$1:$C$13701,MAX(1,ROW()-設定!$B$24)):INDEX($C$1:$C$13701,MAX(1,ROW()-1))),$C8013&gt;MAX(INDEX($C$1:$C$13701,MIN(13701,ROW()+1)):INDEX($C$1:$C$13701,MIN(13701,ROW()+設定!$B$24))),$C8013&gt;=設定!$B$32,$C8013&gt;=MAX(MIN(INDEX($C$1:$C$13701,MAX(1,ROW()-設定!$B$26)):INDEX($C$1:$C$13701,MAX(1,ROW()-1))),MIN(INDEX($C$1:$C$13701,MIN(13701,ROW()+1)):INDEX($C$1:$C$13701,MIN(13701,ROW()+設定!$B$26))))*10^(設定!$B$27/20)),1,0))</f>
        <v>0</v>
      </c>
      <c r="G8013" s="33" t="n">
        <f aca="false">$G8012+IF($F8013=1,1,0)</f>
        <v>4</v>
      </c>
      <c r="H8013" s="0" t="str">
        <f aca="false">IF($F8013=1,$G8013,"")</f>
        <v/>
      </c>
    </row>
    <row r="8014" customFormat="false" ht="15" hidden="false" customHeight="false" outlineLevel="0" collapsed="false">
      <c r="A8014" s="30" t="n">
        <v>1251.875</v>
      </c>
      <c r="B8014" s="31" t="n">
        <v>4.1615</v>
      </c>
      <c r="C8014" s="32" t="n">
        <f aca="false">IF($A8014="","",IF(設定!$B$21="dB",10^($B8014/20),ABS($B8014)))</f>
        <v>1.6146373707466</v>
      </c>
      <c r="D8014" s="32" t="n">
        <f aca="false">IF($A8014="","",$A8014^2)</f>
        <v>1567191.015625</v>
      </c>
      <c r="E8014" s="32" t="n">
        <f aca="false">IF($A8014="","",IF($C8014&lt;=0,"",1/$C8014^2))</f>
        <v>0.38357474058885</v>
      </c>
      <c r="F8014" s="33" t="n">
        <f aca="false">IF(OR(ROW()-設定!$B$30&lt;2,ROW()+設定!$B$30&gt;13701,N($A8014)&lt;=0,N(INDEX($A$2:$A$13701,MIN(13700,MAX(1,ROW()-1+設定!$B$30))))&lt;=0,$A8014&lt;設定!$B$28,$A8014&gt;設定!$B$29),0,IF(AND($C8014&gt;=MAX(INDEX($C$1:$C$13701,MAX(1,ROW()-設定!$B$24)):INDEX($C$1:$C$13701,MAX(1,ROW()-1))),$C8014&gt;MAX(INDEX($C$1:$C$13701,MIN(13701,ROW()+1)):INDEX($C$1:$C$13701,MIN(13701,ROW()+設定!$B$24))),$C8014&gt;=設定!$B$32,$C8014&gt;=MAX(MIN(INDEX($C$1:$C$13701,MAX(1,ROW()-設定!$B$26)):INDEX($C$1:$C$13701,MAX(1,ROW()-1))),MIN(INDEX($C$1:$C$13701,MIN(13701,ROW()+1)):INDEX($C$1:$C$13701,MIN(13701,ROW()+設定!$B$26))))*10^(設定!$B$27/20)),1,0))</f>
        <v>0</v>
      </c>
      <c r="G8014" s="33" t="n">
        <f aca="false">$G8013+IF($F8014=1,1,0)</f>
        <v>4</v>
      </c>
      <c r="H8014" s="0" t="str">
        <f aca="false">IF($F8014=1,$G8014,"")</f>
        <v/>
      </c>
    </row>
    <row r="8015" customFormat="false" ht="15" hidden="false" customHeight="false" outlineLevel="0" collapsed="false">
      <c r="A8015" s="30" t="n">
        <v>1252.03125</v>
      </c>
      <c r="B8015" s="31" t="n">
        <v>4.2056</v>
      </c>
      <c r="C8015" s="32" t="n">
        <f aca="false">IF($A8015="","",IF(設定!$B$21="dB",10^($B8015/20),ABS($B8015)))</f>
        <v>1.6228560541104</v>
      </c>
      <c r="D8015" s="32" t="n">
        <f aca="false">IF($A8015="","",$A8015^2)</f>
        <v>1567582.25097656</v>
      </c>
      <c r="E8015" s="32" t="n">
        <f aca="false">IF($A8015="","",IF($C8015&lt;=0,"",1/$C8015^2))</f>
        <v>0.379699477926074</v>
      </c>
      <c r="F8015" s="33" t="n">
        <f aca="false">IF(OR(ROW()-設定!$B$30&lt;2,ROW()+設定!$B$30&gt;13701,N($A8015)&lt;=0,N(INDEX($A$2:$A$13701,MIN(13700,MAX(1,ROW()-1+設定!$B$30))))&lt;=0,$A8015&lt;設定!$B$28,$A8015&gt;設定!$B$29),0,IF(AND($C8015&gt;=MAX(INDEX($C$1:$C$13701,MAX(1,ROW()-設定!$B$24)):INDEX($C$1:$C$13701,MAX(1,ROW()-1))),$C8015&gt;MAX(INDEX($C$1:$C$13701,MIN(13701,ROW()+1)):INDEX($C$1:$C$13701,MIN(13701,ROW()+設定!$B$24))),$C8015&gt;=設定!$B$32,$C8015&gt;=MAX(MIN(INDEX($C$1:$C$13701,MAX(1,ROW()-設定!$B$26)):INDEX($C$1:$C$13701,MAX(1,ROW()-1))),MIN(INDEX($C$1:$C$13701,MIN(13701,ROW()+1)):INDEX($C$1:$C$13701,MIN(13701,ROW()+設定!$B$26))))*10^(設定!$B$27/20)),1,0))</f>
        <v>0</v>
      </c>
      <c r="G8015" s="33" t="n">
        <f aca="false">$G8014+IF($F8015=1,1,0)</f>
        <v>4</v>
      </c>
      <c r="H8015" s="0" t="str">
        <f aca="false">IF($F8015=1,$G8015,"")</f>
        <v/>
      </c>
    </row>
    <row r="8016" customFormat="false" ht="15" hidden="false" customHeight="false" outlineLevel="0" collapsed="false">
      <c r="A8016" s="30" t="n">
        <v>1252.1875</v>
      </c>
      <c r="B8016" s="31" t="n">
        <v>4.4452</v>
      </c>
      <c r="C8016" s="32" t="n">
        <f aca="false">IF($A8016="","",IF(設定!$B$21="dB",10^($B8016/20),ABS($B8016)))</f>
        <v>1.66824564581859</v>
      </c>
      <c r="D8016" s="32" t="n">
        <f aca="false">IF($A8016="","",$A8016^2)</f>
        <v>1567973.53515625</v>
      </c>
      <c r="E8016" s="32" t="n">
        <f aca="false">IF($A8016="","",IF($C8016&lt;=0,"",1/$C8016^2))</f>
        <v>0.359318849129857</v>
      </c>
      <c r="F8016" s="33" t="n">
        <f aca="false">IF(OR(ROW()-設定!$B$30&lt;2,ROW()+設定!$B$30&gt;13701,N($A8016)&lt;=0,N(INDEX($A$2:$A$13701,MIN(13700,MAX(1,ROW()-1+設定!$B$30))))&lt;=0,$A8016&lt;設定!$B$28,$A8016&gt;設定!$B$29),0,IF(AND($C8016&gt;=MAX(INDEX($C$1:$C$13701,MAX(1,ROW()-設定!$B$24)):INDEX($C$1:$C$13701,MAX(1,ROW()-1))),$C8016&gt;MAX(INDEX($C$1:$C$13701,MIN(13701,ROW()+1)):INDEX($C$1:$C$13701,MIN(13701,ROW()+設定!$B$24))),$C8016&gt;=設定!$B$32,$C8016&gt;=MAX(MIN(INDEX($C$1:$C$13701,MAX(1,ROW()-設定!$B$26)):INDEX($C$1:$C$13701,MAX(1,ROW()-1))),MIN(INDEX($C$1:$C$13701,MIN(13701,ROW()+1)):INDEX($C$1:$C$13701,MIN(13701,ROW()+設定!$B$26))))*10^(設定!$B$27/20)),1,0))</f>
        <v>0</v>
      </c>
      <c r="G8016" s="33" t="n">
        <f aca="false">$G8015+IF($F8016=1,1,0)</f>
        <v>4</v>
      </c>
      <c r="H8016" s="0" t="str">
        <f aca="false">IF($F8016=1,$G8016,"")</f>
        <v/>
      </c>
    </row>
    <row r="8017" customFormat="false" ht="15" hidden="false" customHeight="false" outlineLevel="0" collapsed="false">
      <c r="A8017" s="30" t="n">
        <v>1252.34375</v>
      </c>
      <c r="B8017" s="31" t="n">
        <v>4.2949</v>
      </c>
      <c r="C8017" s="32" t="n">
        <f aca="false">IF($A8017="","",IF(設定!$B$21="dB",10^($B8017/20),ABS($B8017)))</f>
        <v>1.63962676856907</v>
      </c>
      <c r="D8017" s="32" t="n">
        <f aca="false">IF($A8017="","",$A8017^2)</f>
        <v>1568364.86816406</v>
      </c>
      <c r="E8017" s="32" t="n">
        <f aca="false">IF($A8017="","",IF($C8017&lt;=0,"",1/$C8017^2))</f>
        <v>0.371971786030244</v>
      </c>
      <c r="F8017" s="33" t="n">
        <f aca="false">IF(OR(ROW()-設定!$B$30&lt;2,ROW()+設定!$B$30&gt;13701,N($A8017)&lt;=0,N(INDEX($A$2:$A$13701,MIN(13700,MAX(1,ROW()-1+設定!$B$30))))&lt;=0,$A8017&lt;設定!$B$28,$A8017&gt;設定!$B$29),0,IF(AND($C8017&gt;=MAX(INDEX($C$1:$C$13701,MAX(1,ROW()-設定!$B$24)):INDEX($C$1:$C$13701,MAX(1,ROW()-1))),$C8017&gt;MAX(INDEX($C$1:$C$13701,MIN(13701,ROW()+1)):INDEX($C$1:$C$13701,MIN(13701,ROW()+設定!$B$24))),$C8017&gt;=設定!$B$32,$C8017&gt;=MAX(MIN(INDEX($C$1:$C$13701,MAX(1,ROW()-設定!$B$26)):INDEX($C$1:$C$13701,MAX(1,ROW()-1))),MIN(INDEX($C$1:$C$13701,MIN(13701,ROW()+1)):INDEX($C$1:$C$13701,MIN(13701,ROW()+設定!$B$26))))*10^(設定!$B$27/20)),1,0))</f>
        <v>0</v>
      </c>
      <c r="G8017" s="33" t="n">
        <f aca="false">$G8016+IF($F8017=1,1,0)</f>
        <v>4</v>
      </c>
      <c r="H8017" s="0" t="str">
        <f aca="false">IF($F8017=1,$G8017,"")</f>
        <v/>
      </c>
    </row>
    <row r="8018" customFormat="false" ht="15" hidden="false" customHeight="false" outlineLevel="0" collapsed="false">
      <c r="A8018" s="30" t="n">
        <v>1252.5</v>
      </c>
      <c r="B8018" s="31" t="n">
        <v>4.1868</v>
      </c>
      <c r="C8018" s="32" t="n">
        <f aca="false">IF($A8018="","",IF(設定!$B$21="dB",10^($B8018/20),ABS($B8018)))</f>
        <v>1.61934729440379</v>
      </c>
      <c r="D8018" s="32" t="n">
        <f aca="false">IF($A8018="","",$A8018^2)</f>
        <v>1568756.25</v>
      </c>
      <c r="E8018" s="32" t="n">
        <f aca="false">IF($A8018="","",IF($C8018&lt;=0,"",1/$C8018^2))</f>
        <v>0.381346706537246</v>
      </c>
      <c r="F8018" s="33" t="n">
        <f aca="false">IF(OR(ROW()-設定!$B$30&lt;2,ROW()+設定!$B$30&gt;13701,N($A8018)&lt;=0,N(INDEX($A$2:$A$13701,MIN(13700,MAX(1,ROW()-1+設定!$B$30))))&lt;=0,$A8018&lt;設定!$B$28,$A8018&gt;設定!$B$29),0,IF(AND($C8018&gt;=MAX(INDEX($C$1:$C$13701,MAX(1,ROW()-設定!$B$24)):INDEX($C$1:$C$13701,MAX(1,ROW()-1))),$C8018&gt;MAX(INDEX($C$1:$C$13701,MIN(13701,ROW()+1)):INDEX($C$1:$C$13701,MIN(13701,ROW()+設定!$B$24))),$C8018&gt;=設定!$B$32,$C8018&gt;=MAX(MIN(INDEX($C$1:$C$13701,MAX(1,ROW()-設定!$B$26)):INDEX($C$1:$C$13701,MAX(1,ROW()-1))),MIN(INDEX($C$1:$C$13701,MIN(13701,ROW()+1)):INDEX($C$1:$C$13701,MIN(13701,ROW()+設定!$B$26))))*10^(設定!$B$27/20)),1,0))</f>
        <v>0</v>
      </c>
      <c r="G8018" s="33" t="n">
        <f aca="false">$G8017+IF($F8018=1,1,0)</f>
        <v>4</v>
      </c>
      <c r="H8018" s="0" t="str">
        <f aca="false">IF($F8018=1,$G8018,"")</f>
        <v/>
      </c>
    </row>
    <row r="8019" customFormat="false" ht="15" hidden="false" customHeight="false" outlineLevel="0" collapsed="false">
      <c r="A8019" s="30" t="n">
        <v>1252.65625</v>
      </c>
      <c r="B8019" s="31" t="n">
        <v>4.2047</v>
      </c>
      <c r="C8019" s="32" t="n">
        <f aca="false">IF($A8019="","",IF(設定!$B$21="dB",10^($B8019/20),ABS($B8019)))</f>
        <v>1.62268790843474</v>
      </c>
      <c r="D8019" s="32" t="n">
        <f aca="false">IF($A8019="","",$A8019^2)</f>
        <v>1569147.68066406</v>
      </c>
      <c r="E8019" s="32" t="n">
        <f aca="false">IF($A8019="","",IF($C8019&lt;=0,"",1/$C8019^2))</f>
        <v>0.379778172211998</v>
      </c>
      <c r="F8019" s="33" t="n">
        <f aca="false">IF(OR(ROW()-設定!$B$30&lt;2,ROW()+設定!$B$30&gt;13701,N($A8019)&lt;=0,N(INDEX($A$2:$A$13701,MIN(13700,MAX(1,ROW()-1+設定!$B$30))))&lt;=0,$A8019&lt;設定!$B$28,$A8019&gt;設定!$B$29),0,IF(AND($C8019&gt;=MAX(INDEX($C$1:$C$13701,MAX(1,ROW()-設定!$B$24)):INDEX($C$1:$C$13701,MAX(1,ROW()-1))),$C8019&gt;MAX(INDEX($C$1:$C$13701,MIN(13701,ROW()+1)):INDEX($C$1:$C$13701,MIN(13701,ROW()+設定!$B$24))),$C8019&gt;=設定!$B$32,$C8019&gt;=MAX(MIN(INDEX($C$1:$C$13701,MAX(1,ROW()-設定!$B$26)):INDEX($C$1:$C$13701,MAX(1,ROW()-1))),MIN(INDEX($C$1:$C$13701,MIN(13701,ROW()+1)):INDEX($C$1:$C$13701,MIN(13701,ROW()+設定!$B$26))))*10^(設定!$B$27/20)),1,0))</f>
        <v>0</v>
      </c>
      <c r="G8019" s="33" t="n">
        <f aca="false">$G8018+IF($F8019=1,1,0)</f>
        <v>4</v>
      </c>
      <c r="H8019" s="0" t="str">
        <f aca="false">IF($F8019=1,$G8019,"")</f>
        <v/>
      </c>
    </row>
    <row r="8020" customFormat="false" ht="15" hidden="false" customHeight="false" outlineLevel="0" collapsed="false">
      <c r="A8020" s="30" t="n">
        <v>1252.8125</v>
      </c>
      <c r="B8020" s="31" t="n">
        <v>4.0728</v>
      </c>
      <c r="C8020" s="32" t="n">
        <f aca="false">IF($A8020="","",IF(設定!$B$21="dB",10^($B8020/20),ABS($B8020)))</f>
        <v>1.59823265536186</v>
      </c>
      <c r="D8020" s="32" t="n">
        <f aca="false">IF($A8020="","",$A8020^2)</f>
        <v>1569539.16015625</v>
      </c>
      <c r="E8020" s="32" t="n">
        <f aca="false">IF($A8020="","",IF($C8020&lt;=0,"",1/$C8020^2))</f>
        <v>0.391489393185901</v>
      </c>
      <c r="F8020" s="33" t="n">
        <f aca="false">IF(OR(ROW()-設定!$B$30&lt;2,ROW()+設定!$B$30&gt;13701,N($A8020)&lt;=0,N(INDEX($A$2:$A$13701,MIN(13700,MAX(1,ROW()-1+設定!$B$30))))&lt;=0,$A8020&lt;設定!$B$28,$A8020&gt;設定!$B$29),0,IF(AND($C8020&gt;=MAX(INDEX($C$1:$C$13701,MAX(1,ROW()-設定!$B$24)):INDEX($C$1:$C$13701,MAX(1,ROW()-1))),$C8020&gt;MAX(INDEX($C$1:$C$13701,MIN(13701,ROW()+1)):INDEX($C$1:$C$13701,MIN(13701,ROW()+設定!$B$24))),$C8020&gt;=設定!$B$32,$C8020&gt;=MAX(MIN(INDEX($C$1:$C$13701,MAX(1,ROW()-設定!$B$26)):INDEX($C$1:$C$13701,MAX(1,ROW()-1))),MIN(INDEX($C$1:$C$13701,MIN(13701,ROW()+1)):INDEX($C$1:$C$13701,MIN(13701,ROW()+設定!$B$26))))*10^(設定!$B$27/20)),1,0))</f>
        <v>0</v>
      </c>
      <c r="G8020" s="33" t="n">
        <f aca="false">$G8019+IF($F8020=1,1,0)</f>
        <v>4</v>
      </c>
      <c r="H8020" s="0" t="str">
        <f aca="false">IF($F8020=1,$G8020,"")</f>
        <v/>
      </c>
    </row>
    <row r="8021" customFormat="false" ht="15" hidden="false" customHeight="false" outlineLevel="0" collapsed="false">
      <c r="A8021" s="30" t="n">
        <v>1252.96875</v>
      </c>
      <c r="B8021" s="31" t="n">
        <v>4.149</v>
      </c>
      <c r="C8021" s="32" t="n">
        <f aca="false">IF($A8021="","",IF(設定!$B$21="dB",10^($B8021/20),ABS($B8021)))</f>
        <v>1.61231539198258</v>
      </c>
      <c r="D8021" s="32" t="n">
        <f aca="false">IF($A8021="","",$A8021^2)</f>
        <v>1569930.68847656</v>
      </c>
      <c r="E8021" s="32" t="n">
        <f aca="false">IF($A8021="","",IF($C8021&lt;=0,"",1/$C8021^2))</f>
        <v>0.384680347771891</v>
      </c>
      <c r="F8021" s="33" t="n">
        <f aca="false">IF(OR(ROW()-設定!$B$30&lt;2,ROW()+設定!$B$30&gt;13701,N($A8021)&lt;=0,N(INDEX($A$2:$A$13701,MIN(13700,MAX(1,ROW()-1+設定!$B$30))))&lt;=0,$A8021&lt;設定!$B$28,$A8021&gt;設定!$B$29),0,IF(AND($C8021&gt;=MAX(INDEX($C$1:$C$13701,MAX(1,ROW()-設定!$B$24)):INDEX($C$1:$C$13701,MAX(1,ROW()-1))),$C8021&gt;MAX(INDEX($C$1:$C$13701,MIN(13701,ROW()+1)):INDEX($C$1:$C$13701,MIN(13701,ROW()+設定!$B$24))),$C8021&gt;=設定!$B$32,$C8021&gt;=MAX(MIN(INDEX($C$1:$C$13701,MAX(1,ROW()-設定!$B$26)):INDEX($C$1:$C$13701,MAX(1,ROW()-1))),MIN(INDEX($C$1:$C$13701,MIN(13701,ROW()+1)):INDEX($C$1:$C$13701,MIN(13701,ROW()+設定!$B$26))))*10^(設定!$B$27/20)),1,0))</f>
        <v>0</v>
      </c>
      <c r="G8021" s="33" t="n">
        <f aca="false">$G8020+IF($F8021=1,1,0)</f>
        <v>4</v>
      </c>
      <c r="H8021" s="0" t="str">
        <f aca="false">IF($F8021=1,$G8021,"")</f>
        <v/>
      </c>
    </row>
    <row r="8022" customFormat="false" ht="15" hidden="false" customHeight="false" outlineLevel="0" collapsed="false">
      <c r="A8022" s="30" t="n">
        <v>1253.125</v>
      </c>
      <c r="B8022" s="31" t="n">
        <v>4.2532</v>
      </c>
      <c r="C8022" s="32" t="n">
        <f aca="false">IF($A8022="","",IF(設定!$B$21="dB",10^($B8022/20),ABS($B8022)))</f>
        <v>1.63177396624782</v>
      </c>
      <c r="D8022" s="32" t="n">
        <f aca="false">IF($A8022="","",$A8022^2)</f>
        <v>1570322.265625</v>
      </c>
      <c r="E8022" s="32" t="n">
        <f aca="false">IF($A8022="","",IF($C8022&lt;=0,"",1/$C8022^2))</f>
        <v>0.375560579053713</v>
      </c>
      <c r="F8022" s="33" t="n">
        <f aca="false">IF(OR(ROW()-設定!$B$30&lt;2,ROW()+設定!$B$30&gt;13701,N($A8022)&lt;=0,N(INDEX($A$2:$A$13701,MIN(13700,MAX(1,ROW()-1+設定!$B$30))))&lt;=0,$A8022&lt;設定!$B$28,$A8022&gt;設定!$B$29),0,IF(AND($C8022&gt;=MAX(INDEX($C$1:$C$13701,MAX(1,ROW()-設定!$B$24)):INDEX($C$1:$C$13701,MAX(1,ROW()-1))),$C8022&gt;MAX(INDEX($C$1:$C$13701,MIN(13701,ROW()+1)):INDEX($C$1:$C$13701,MIN(13701,ROW()+設定!$B$24))),$C8022&gt;=設定!$B$32,$C8022&gt;=MAX(MIN(INDEX($C$1:$C$13701,MAX(1,ROW()-設定!$B$26)):INDEX($C$1:$C$13701,MAX(1,ROW()-1))),MIN(INDEX($C$1:$C$13701,MIN(13701,ROW()+1)):INDEX($C$1:$C$13701,MIN(13701,ROW()+設定!$B$26))))*10^(設定!$B$27/20)),1,0))</f>
        <v>0</v>
      </c>
      <c r="G8022" s="33" t="n">
        <f aca="false">$G8021+IF($F8022=1,1,0)</f>
        <v>4</v>
      </c>
      <c r="H8022" s="0" t="str">
        <f aca="false">IF($F8022=1,$G8022,"")</f>
        <v/>
      </c>
    </row>
    <row r="8023" customFormat="false" ht="15" hidden="false" customHeight="false" outlineLevel="0" collapsed="false">
      <c r="A8023" s="30" t="n">
        <v>1253.28125</v>
      </c>
      <c r="B8023" s="31" t="n">
        <v>4.0276</v>
      </c>
      <c r="C8023" s="32" t="n">
        <f aca="false">IF($A8023="","",IF(設定!$B$21="dB",10^($B8023/20),ABS($B8023)))</f>
        <v>1.58993730721005</v>
      </c>
      <c r="D8023" s="32" t="n">
        <f aca="false">IF($A8023="","",$A8023^2)</f>
        <v>1570713.89160156</v>
      </c>
      <c r="E8023" s="32" t="n">
        <f aca="false">IF($A8023="","",IF($C8023&lt;=0,"",1/$C8023^2))</f>
        <v>0.395585168118177</v>
      </c>
      <c r="F8023" s="33" t="n">
        <f aca="false">IF(OR(ROW()-設定!$B$30&lt;2,ROW()+設定!$B$30&gt;13701,N($A8023)&lt;=0,N(INDEX($A$2:$A$13701,MIN(13700,MAX(1,ROW()-1+設定!$B$30))))&lt;=0,$A8023&lt;設定!$B$28,$A8023&gt;設定!$B$29),0,IF(AND($C8023&gt;=MAX(INDEX($C$1:$C$13701,MAX(1,ROW()-設定!$B$24)):INDEX($C$1:$C$13701,MAX(1,ROW()-1))),$C8023&gt;MAX(INDEX($C$1:$C$13701,MIN(13701,ROW()+1)):INDEX($C$1:$C$13701,MIN(13701,ROW()+設定!$B$24))),$C8023&gt;=設定!$B$32,$C8023&gt;=MAX(MIN(INDEX($C$1:$C$13701,MAX(1,ROW()-設定!$B$26)):INDEX($C$1:$C$13701,MAX(1,ROW()-1))),MIN(INDEX($C$1:$C$13701,MIN(13701,ROW()+1)):INDEX($C$1:$C$13701,MIN(13701,ROW()+設定!$B$26))))*10^(設定!$B$27/20)),1,0))</f>
        <v>0</v>
      </c>
      <c r="G8023" s="33" t="n">
        <f aca="false">$G8022+IF($F8023=1,1,0)</f>
        <v>4</v>
      </c>
      <c r="H8023" s="0" t="str">
        <f aca="false">IF($F8023=1,$G8023,"")</f>
        <v/>
      </c>
    </row>
    <row r="8024" customFormat="false" ht="15" hidden="false" customHeight="false" outlineLevel="0" collapsed="false">
      <c r="A8024" s="30" t="n">
        <v>1253.4375</v>
      </c>
      <c r="B8024" s="31" t="n">
        <v>4.0439</v>
      </c>
      <c r="C8024" s="32" t="n">
        <f aca="false">IF($A8024="","",IF(設定!$B$21="dB",10^($B8024/20),ABS($B8024)))</f>
        <v>1.59292379580913</v>
      </c>
      <c r="D8024" s="32" t="n">
        <f aca="false">IF($A8024="","",$A8024^2)</f>
        <v>1571105.56640625</v>
      </c>
      <c r="E8024" s="32" t="n">
        <f aca="false">IF($A8024="","",IF($C8024&lt;=0,"",1/$C8024^2))</f>
        <v>0.394103235190156</v>
      </c>
      <c r="F8024" s="33" t="n">
        <f aca="false">IF(OR(ROW()-設定!$B$30&lt;2,ROW()+設定!$B$30&gt;13701,N($A8024)&lt;=0,N(INDEX($A$2:$A$13701,MIN(13700,MAX(1,ROW()-1+設定!$B$30))))&lt;=0,$A8024&lt;設定!$B$28,$A8024&gt;設定!$B$29),0,IF(AND($C8024&gt;=MAX(INDEX($C$1:$C$13701,MAX(1,ROW()-設定!$B$24)):INDEX($C$1:$C$13701,MAX(1,ROW()-1))),$C8024&gt;MAX(INDEX($C$1:$C$13701,MIN(13701,ROW()+1)):INDEX($C$1:$C$13701,MIN(13701,ROW()+設定!$B$24))),$C8024&gt;=設定!$B$32,$C8024&gt;=MAX(MIN(INDEX($C$1:$C$13701,MAX(1,ROW()-設定!$B$26)):INDEX($C$1:$C$13701,MAX(1,ROW()-1))),MIN(INDEX($C$1:$C$13701,MIN(13701,ROW()+1)):INDEX($C$1:$C$13701,MIN(13701,ROW()+設定!$B$26))))*10^(設定!$B$27/20)),1,0))</f>
        <v>0</v>
      </c>
      <c r="G8024" s="33" t="n">
        <f aca="false">$G8023+IF($F8024=1,1,0)</f>
        <v>4</v>
      </c>
      <c r="H8024" s="0" t="str">
        <f aca="false">IF($F8024=1,$G8024,"")</f>
        <v/>
      </c>
    </row>
    <row r="8025" customFormat="false" ht="15" hidden="false" customHeight="false" outlineLevel="0" collapsed="false">
      <c r="A8025" s="30" t="n">
        <v>1253.59375</v>
      </c>
      <c r="B8025" s="31" t="n">
        <v>4.1168</v>
      </c>
      <c r="C8025" s="32" t="n">
        <f aca="false">IF($A8025="","",IF(設定!$B$21="dB",10^($B8025/20),ABS($B8025)))</f>
        <v>1.6063493430175</v>
      </c>
      <c r="D8025" s="32" t="n">
        <f aca="false">IF($A8025="","",$A8025^2)</f>
        <v>1571497.29003906</v>
      </c>
      <c r="E8025" s="32" t="n">
        <f aca="false">IF($A8025="","",IF($C8025&lt;=0,"",1/$C8025^2))</f>
        <v>0.387543092049021</v>
      </c>
      <c r="F8025" s="33" t="n">
        <f aca="false">IF(OR(ROW()-設定!$B$30&lt;2,ROW()+設定!$B$30&gt;13701,N($A8025)&lt;=0,N(INDEX($A$2:$A$13701,MIN(13700,MAX(1,ROW()-1+設定!$B$30))))&lt;=0,$A8025&lt;設定!$B$28,$A8025&gt;設定!$B$29),0,IF(AND($C8025&gt;=MAX(INDEX($C$1:$C$13701,MAX(1,ROW()-設定!$B$24)):INDEX($C$1:$C$13701,MAX(1,ROW()-1))),$C8025&gt;MAX(INDEX($C$1:$C$13701,MIN(13701,ROW()+1)):INDEX($C$1:$C$13701,MIN(13701,ROW()+設定!$B$24))),$C8025&gt;=設定!$B$32,$C8025&gt;=MAX(MIN(INDEX($C$1:$C$13701,MAX(1,ROW()-設定!$B$26)):INDEX($C$1:$C$13701,MAX(1,ROW()-1))),MIN(INDEX($C$1:$C$13701,MIN(13701,ROW()+1)):INDEX($C$1:$C$13701,MIN(13701,ROW()+設定!$B$26))))*10^(設定!$B$27/20)),1,0))</f>
        <v>0</v>
      </c>
      <c r="G8025" s="33" t="n">
        <f aca="false">$G8024+IF($F8025=1,1,0)</f>
        <v>4</v>
      </c>
      <c r="H8025" s="0" t="str">
        <f aca="false">IF($F8025=1,$G8025,"")</f>
        <v/>
      </c>
    </row>
    <row r="8026" customFormat="false" ht="15" hidden="false" customHeight="false" outlineLevel="0" collapsed="false">
      <c r="A8026" s="30" t="n">
        <v>1253.75</v>
      </c>
      <c r="B8026" s="31" t="n">
        <v>4.1604</v>
      </c>
      <c r="C8026" s="32" t="n">
        <f aca="false">IF($A8026="","",IF(設定!$B$21="dB",10^($B8026/20),ABS($B8026)))</f>
        <v>1.6144329024973</v>
      </c>
      <c r="D8026" s="32" t="n">
        <f aca="false">IF($A8026="","",$A8026^2)</f>
        <v>1571889.0625</v>
      </c>
      <c r="E8026" s="32" t="n">
        <f aca="false">IF($A8026="","",IF($C8026&lt;=0,"",1/$C8026^2))</f>
        <v>0.383671906376388</v>
      </c>
      <c r="F8026" s="33" t="n">
        <f aca="false">IF(OR(ROW()-設定!$B$30&lt;2,ROW()+設定!$B$30&gt;13701,N($A8026)&lt;=0,N(INDEX($A$2:$A$13701,MIN(13700,MAX(1,ROW()-1+設定!$B$30))))&lt;=0,$A8026&lt;設定!$B$28,$A8026&gt;設定!$B$29),0,IF(AND($C8026&gt;=MAX(INDEX($C$1:$C$13701,MAX(1,ROW()-設定!$B$24)):INDEX($C$1:$C$13701,MAX(1,ROW()-1))),$C8026&gt;MAX(INDEX($C$1:$C$13701,MIN(13701,ROW()+1)):INDEX($C$1:$C$13701,MIN(13701,ROW()+設定!$B$24))),$C8026&gt;=設定!$B$32,$C8026&gt;=MAX(MIN(INDEX($C$1:$C$13701,MAX(1,ROW()-設定!$B$26)):INDEX($C$1:$C$13701,MAX(1,ROW()-1))),MIN(INDEX($C$1:$C$13701,MIN(13701,ROW()+1)):INDEX($C$1:$C$13701,MIN(13701,ROW()+設定!$B$26))))*10^(設定!$B$27/20)),1,0))</f>
        <v>0</v>
      </c>
      <c r="G8026" s="33" t="n">
        <f aca="false">$G8025+IF($F8026=1,1,0)</f>
        <v>4</v>
      </c>
      <c r="H8026" s="0" t="str">
        <f aca="false">IF($F8026=1,$G8026,"")</f>
        <v/>
      </c>
    </row>
    <row r="8027" customFormat="false" ht="15" hidden="false" customHeight="false" outlineLevel="0" collapsed="false">
      <c r="A8027" s="30" t="n">
        <v>1253.90625</v>
      </c>
      <c r="B8027" s="31" t="n">
        <v>3.8629</v>
      </c>
      <c r="C8027" s="32" t="n">
        <f aca="false">IF($A8027="","",IF(設定!$B$21="dB",10^($B8027/20),ABS($B8027)))</f>
        <v>1.56007328510015</v>
      </c>
      <c r="D8027" s="32" t="n">
        <f aca="false">IF($A8027="","",$A8027^2)</f>
        <v>1572280.88378906</v>
      </c>
      <c r="E8027" s="32" t="n">
        <f aca="false">IF($A8027="","",IF($C8027&lt;=0,"",1/$C8027^2))</f>
        <v>0.410875267654369</v>
      </c>
      <c r="F8027" s="33" t="n">
        <f aca="false">IF(OR(ROW()-設定!$B$30&lt;2,ROW()+設定!$B$30&gt;13701,N($A8027)&lt;=0,N(INDEX($A$2:$A$13701,MIN(13700,MAX(1,ROW()-1+設定!$B$30))))&lt;=0,$A8027&lt;設定!$B$28,$A8027&gt;設定!$B$29),0,IF(AND($C8027&gt;=MAX(INDEX($C$1:$C$13701,MAX(1,ROW()-設定!$B$24)):INDEX($C$1:$C$13701,MAX(1,ROW()-1))),$C8027&gt;MAX(INDEX($C$1:$C$13701,MIN(13701,ROW()+1)):INDEX($C$1:$C$13701,MIN(13701,ROW()+設定!$B$24))),$C8027&gt;=設定!$B$32,$C8027&gt;=MAX(MIN(INDEX($C$1:$C$13701,MAX(1,ROW()-設定!$B$26)):INDEX($C$1:$C$13701,MAX(1,ROW()-1))),MIN(INDEX($C$1:$C$13701,MIN(13701,ROW()+1)):INDEX($C$1:$C$13701,MIN(13701,ROW()+設定!$B$26))))*10^(設定!$B$27/20)),1,0))</f>
        <v>0</v>
      </c>
      <c r="G8027" s="33" t="n">
        <f aca="false">$G8026+IF($F8027=1,1,0)</f>
        <v>4</v>
      </c>
      <c r="H8027" s="0" t="str">
        <f aca="false">IF($F8027=1,$G8027,"")</f>
        <v/>
      </c>
    </row>
    <row r="8028" customFormat="false" ht="15" hidden="false" customHeight="false" outlineLevel="0" collapsed="false">
      <c r="A8028" s="30" t="n">
        <v>1254.0625</v>
      </c>
      <c r="B8028" s="31" t="n">
        <v>3.9177</v>
      </c>
      <c r="C8028" s="32" t="n">
        <f aca="false">IF($A8028="","",IF(設定!$B$21="dB",10^($B8028/20),ABS($B8028)))</f>
        <v>1.56994703157559</v>
      </c>
      <c r="D8028" s="32" t="n">
        <f aca="false">IF($A8028="","",$A8028^2)</f>
        <v>1572672.75390625</v>
      </c>
      <c r="E8028" s="32" t="n">
        <f aca="false">IF($A8028="","",IF($C8028&lt;=0,"",1/$C8028^2))</f>
        <v>0.405723347444022</v>
      </c>
      <c r="F8028" s="33" t="n">
        <f aca="false">IF(OR(ROW()-設定!$B$30&lt;2,ROW()+設定!$B$30&gt;13701,N($A8028)&lt;=0,N(INDEX($A$2:$A$13701,MIN(13700,MAX(1,ROW()-1+設定!$B$30))))&lt;=0,$A8028&lt;設定!$B$28,$A8028&gt;設定!$B$29),0,IF(AND($C8028&gt;=MAX(INDEX($C$1:$C$13701,MAX(1,ROW()-設定!$B$24)):INDEX($C$1:$C$13701,MAX(1,ROW()-1))),$C8028&gt;MAX(INDEX($C$1:$C$13701,MIN(13701,ROW()+1)):INDEX($C$1:$C$13701,MIN(13701,ROW()+設定!$B$24))),$C8028&gt;=設定!$B$32,$C8028&gt;=MAX(MIN(INDEX($C$1:$C$13701,MAX(1,ROW()-設定!$B$26)):INDEX($C$1:$C$13701,MAX(1,ROW()-1))),MIN(INDEX($C$1:$C$13701,MIN(13701,ROW()+1)):INDEX($C$1:$C$13701,MIN(13701,ROW()+設定!$B$26))))*10^(設定!$B$27/20)),1,0))</f>
        <v>0</v>
      </c>
      <c r="G8028" s="33" t="n">
        <f aca="false">$G8027+IF($F8028=1,1,0)</f>
        <v>4</v>
      </c>
      <c r="H8028" s="0" t="str">
        <f aca="false">IF($F8028=1,$G8028,"")</f>
        <v/>
      </c>
    </row>
    <row r="8029" customFormat="false" ht="15" hidden="false" customHeight="false" outlineLevel="0" collapsed="false">
      <c r="A8029" s="30" t="n">
        <v>1254.21875</v>
      </c>
      <c r="B8029" s="31" t="n">
        <v>3.7935</v>
      </c>
      <c r="C8029" s="32" t="n">
        <f aca="false">IF($A8029="","",IF(設定!$B$21="dB",10^($B8029/20),ABS($B8029)))</f>
        <v>1.54765801081402</v>
      </c>
      <c r="D8029" s="32" t="n">
        <f aca="false">IF($A8029="","",$A8029^2)</f>
        <v>1573064.67285156</v>
      </c>
      <c r="E8029" s="32" t="n">
        <f aca="false">IF($A8029="","",IF($C8029&lt;=0,"",1/$C8029^2))</f>
        <v>0.417493770806164</v>
      </c>
      <c r="F8029" s="33" t="n">
        <f aca="false">IF(OR(ROW()-設定!$B$30&lt;2,ROW()+設定!$B$30&gt;13701,N($A8029)&lt;=0,N(INDEX($A$2:$A$13701,MIN(13700,MAX(1,ROW()-1+設定!$B$30))))&lt;=0,$A8029&lt;設定!$B$28,$A8029&gt;設定!$B$29),0,IF(AND($C8029&gt;=MAX(INDEX($C$1:$C$13701,MAX(1,ROW()-設定!$B$24)):INDEX($C$1:$C$13701,MAX(1,ROW()-1))),$C8029&gt;MAX(INDEX($C$1:$C$13701,MIN(13701,ROW()+1)):INDEX($C$1:$C$13701,MIN(13701,ROW()+設定!$B$24))),$C8029&gt;=設定!$B$32,$C8029&gt;=MAX(MIN(INDEX($C$1:$C$13701,MAX(1,ROW()-設定!$B$26)):INDEX($C$1:$C$13701,MAX(1,ROW()-1))),MIN(INDEX($C$1:$C$13701,MIN(13701,ROW()+1)):INDEX($C$1:$C$13701,MIN(13701,ROW()+設定!$B$26))))*10^(設定!$B$27/20)),1,0))</f>
        <v>0</v>
      </c>
      <c r="G8029" s="33" t="n">
        <f aca="false">$G8028+IF($F8029=1,1,0)</f>
        <v>4</v>
      </c>
      <c r="H8029" s="0" t="str">
        <f aca="false">IF($F8029=1,$G8029,"")</f>
        <v/>
      </c>
    </row>
    <row r="8030" customFormat="false" ht="15" hidden="false" customHeight="false" outlineLevel="0" collapsed="false">
      <c r="A8030" s="30" t="n">
        <v>1254.375</v>
      </c>
      <c r="B8030" s="31" t="n">
        <v>3.748</v>
      </c>
      <c r="C8030" s="32" t="n">
        <f aca="false">IF($A8030="","",IF(設定!$B$21="dB",10^($B8030/20),ABS($B8030)))</f>
        <v>1.53957198569271</v>
      </c>
      <c r="D8030" s="32" t="n">
        <f aca="false">IF($A8030="","",$A8030^2)</f>
        <v>1573456.640625</v>
      </c>
      <c r="E8030" s="32" t="n">
        <f aca="false">IF($A8030="","",IF($C8030&lt;=0,"",1/$C8030^2))</f>
        <v>0.421890746567798</v>
      </c>
      <c r="F8030" s="33" t="n">
        <f aca="false">IF(OR(ROW()-設定!$B$30&lt;2,ROW()+設定!$B$30&gt;13701,N($A8030)&lt;=0,N(INDEX($A$2:$A$13701,MIN(13700,MAX(1,ROW()-1+設定!$B$30))))&lt;=0,$A8030&lt;設定!$B$28,$A8030&gt;設定!$B$29),0,IF(AND($C8030&gt;=MAX(INDEX($C$1:$C$13701,MAX(1,ROW()-設定!$B$24)):INDEX($C$1:$C$13701,MAX(1,ROW()-1))),$C8030&gt;MAX(INDEX($C$1:$C$13701,MIN(13701,ROW()+1)):INDEX($C$1:$C$13701,MIN(13701,ROW()+設定!$B$24))),$C8030&gt;=設定!$B$32,$C8030&gt;=MAX(MIN(INDEX($C$1:$C$13701,MAX(1,ROW()-設定!$B$26)):INDEX($C$1:$C$13701,MAX(1,ROW()-1))),MIN(INDEX($C$1:$C$13701,MIN(13701,ROW()+1)):INDEX($C$1:$C$13701,MIN(13701,ROW()+設定!$B$26))))*10^(設定!$B$27/20)),1,0))</f>
        <v>0</v>
      </c>
      <c r="G8030" s="33" t="n">
        <f aca="false">$G8029+IF($F8030=1,1,0)</f>
        <v>4</v>
      </c>
      <c r="H8030" s="0" t="str">
        <f aca="false">IF($F8030=1,$G8030,"")</f>
        <v/>
      </c>
    </row>
    <row r="8031" customFormat="false" ht="15" hidden="false" customHeight="false" outlineLevel="0" collapsed="false">
      <c r="A8031" s="30" t="n">
        <v>1254.53125</v>
      </c>
      <c r="B8031" s="31" t="n">
        <v>3.7375</v>
      </c>
      <c r="C8031" s="32" t="n">
        <f aca="false">IF($A8031="","",IF(設定!$B$21="dB",10^($B8031/20),ABS($B8031)))</f>
        <v>1.53771198751576</v>
      </c>
      <c r="D8031" s="32" t="n">
        <f aca="false">IF($A8031="","",$A8031^2)</f>
        <v>1573848.65722656</v>
      </c>
      <c r="E8031" s="32" t="n">
        <f aca="false">IF($A8031="","",IF($C8031&lt;=0,"",1/$C8031^2))</f>
        <v>0.422911991921224</v>
      </c>
      <c r="F8031" s="33" t="n">
        <f aca="false">IF(OR(ROW()-設定!$B$30&lt;2,ROW()+設定!$B$30&gt;13701,N($A8031)&lt;=0,N(INDEX($A$2:$A$13701,MIN(13700,MAX(1,ROW()-1+設定!$B$30))))&lt;=0,$A8031&lt;設定!$B$28,$A8031&gt;設定!$B$29),0,IF(AND($C8031&gt;=MAX(INDEX($C$1:$C$13701,MAX(1,ROW()-設定!$B$24)):INDEX($C$1:$C$13701,MAX(1,ROW()-1))),$C8031&gt;MAX(INDEX($C$1:$C$13701,MIN(13701,ROW()+1)):INDEX($C$1:$C$13701,MIN(13701,ROW()+設定!$B$24))),$C8031&gt;=設定!$B$32,$C8031&gt;=MAX(MIN(INDEX($C$1:$C$13701,MAX(1,ROW()-設定!$B$26)):INDEX($C$1:$C$13701,MAX(1,ROW()-1))),MIN(INDEX($C$1:$C$13701,MIN(13701,ROW()+1)):INDEX($C$1:$C$13701,MIN(13701,ROW()+設定!$B$26))))*10^(設定!$B$27/20)),1,0))</f>
        <v>0</v>
      </c>
      <c r="G8031" s="33" t="n">
        <f aca="false">$G8030+IF($F8031=1,1,0)</f>
        <v>4</v>
      </c>
      <c r="H8031" s="0" t="str">
        <f aca="false">IF($F8031=1,$G8031,"")</f>
        <v/>
      </c>
    </row>
    <row r="8032" customFormat="false" ht="15" hidden="false" customHeight="false" outlineLevel="0" collapsed="false">
      <c r="A8032" s="30" t="n">
        <v>1254.6875</v>
      </c>
      <c r="B8032" s="31" t="n">
        <v>3.6779</v>
      </c>
      <c r="C8032" s="32" t="n">
        <f aca="false">IF($A8032="","",IF(設定!$B$21="dB",10^($B8032/20),ABS($B8032)))</f>
        <v>1.52719678104261</v>
      </c>
      <c r="D8032" s="32" t="n">
        <f aca="false">IF($A8032="","",$A8032^2)</f>
        <v>1574240.72265625</v>
      </c>
      <c r="E8032" s="32" t="n">
        <f aca="false">IF($A8032="","",IF($C8032&lt;=0,"",1/$C8032^2))</f>
        <v>0.42875579208706</v>
      </c>
      <c r="F8032" s="33" t="n">
        <f aca="false">IF(OR(ROW()-設定!$B$30&lt;2,ROW()+設定!$B$30&gt;13701,N($A8032)&lt;=0,N(INDEX($A$2:$A$13701,MIN(13700,MAX(1,ROW()-1+設定!$B$30))))&lt;=0,$A8032&lt;設定!$B$28,$A8032&gt;設定!$B$29),0,IF(AND($C8032&gt;=MAX(INDEX($C$1:$C$13701,MAX(1,ROW()-設定!$B$24)):INDEX($C$1:$C$13701,MAX(1,ROW()-1))),$C8032&gt;MAX(INDEX($C$1:$C$13701,MIN(13701,ROW()+1)):INDEX($C$1:$C$13701,MIN(13701,ROW()+設定!$B$24))),$C8032&gt;=設定!$B$32,$C8032&gt;=MAX(MIN(INDEX($C$1:$C$13701,MAX(1,ROW()-設定!$B$26)):INDEX($C$1:$C$13701,MAX(1,ROW()-1))),MIN(INDEX($C$1:$C$13701,MIN(13701,ROW()+1)):INDEX($C$1:$C$13701,MIN(13701,ROW()+設定!$B$26))))*10^(設定!$B$27/20)),1,0))</f>
        <v>0</v>
      </c>
      <c r="G8032" s="33" t="n">
        <f aca="false">$G8031+IF($F8032=1,1,0)</f>
        <v>4</v>
      </c>
      <c r="H8032" s="0" t="str">
        <f aca="false">IF($F8032=1,$G8032,"")</f>
        <v/>
      </c>
    </row>
    <row r="8033" customFormat="false" ht="15" hidden="false" customHeight="false" outlineLevel="0" collapsed="false">
      <c r="A8033" s="30" t="n">
        <v>1254.84375</v>
      </c>
      <c r="B8033" s="31" t="n">
        <v>3.5275</v>
      </c>
      <c r="C8033" s="32" t="n">
        <f aca="false">IF($A8033="","",IF(設定!$B$21="dB",10^($B8033/20),ABS($B8033)))</f>
        <v>1.5009803267103</v>
      </c>
      <c r="D8033" s="32" t="n">
        <f aca="false">IF($A8033="","",$A8033^2)</f>
        <v>1574632.83691406</v>
      </c>
      <c r="E8033" s="32" t="n">
        <f aca="false">IF($A8033="","",IF($C8033&lt;=0,"",1/$C8033^2))</f>
        <v>0.443864079107192</v>
      </c>
      <c r="F8033" s="33" t="n">
        <f aca="false">IF(OR(ROW()-設定!$B$30&lt;2,ROW()+設定!$B$30&gt;13701,N($A8033)&lt;=0,N(INDEX($A$2:$A$13701,MIN(13700,MAX(1,ROW()-1+設定!$B$30))))&lt;=0,$A8033&lt;設定!$B$28,$A8033&gt;設定!$B$29),0,IF(AND($C8033&gt;=MAX(INDEX($C$1:$C$13701,MAX(1,ROW()-設定!$B$24)):INDEX($C$1:$C$13701,MAX(1,ROW()-1))),$C8033&gt;MAX(INDEX($C$1:$C$13701,MIN(13701,ROW()+1)):INDEX($C$1:$C$13701,MIN(13701,ROW()+設定!$B$24))),$C8033&gt;=設定!$B$32,$C8033&gt;=MAX(MIN(INDEX($C$1:$C$13701,MAX(1,ROW()-設定!$B$26)):INDEX($C$1:$C$13701,MAX(1,ROW()-1))),MIN(INDEX($C$1:$C$13701,MIN(13701,ROW()+1)):INDEX($C$1:$C$13701,MIN(13701,ROW()+設定!$B$26))))*10^(設定!$B$27/20)),1,0))</f>
        <v>0</v>
      </c>
      <c r="G8033" s="33" t="n">
        <f aca="false">$G8032+IF($F8033=1,1,0)</f>
        <v>4</v>
      </c>
      <c r="H8033" s="0" t="str">
        <f aca="false">IF($F8033=1,$G8033,"")</f>
        <v/>
      </c>
    </row>
    <row r="8034" customFormat="false" ht="15" hidden="false" customHeight="false" outlineLevel="0" collapsed="false">
      <c r="A8034" s="30" t="n">
        <v>1255</v>
      </c>
      <c r="B8034" s="31" t="n">
        <v>3.4628</v>
      </c>
      <c r="C8034" s="32" t="n">
        <f aca="false">IF($A8034="","",IF(設定!$B$21="dB",10^($B8034/20),ABS($B8034)))</f>
        <v>1.48984126839054</v>
      </c>
      <c r="D8034" s="32" t="n">
        <f aca="false">IF($A8034="","",$A8034^2)</f>
        <v>1575025</v>
      </c>
      <c r="E8034" s="32" t="n">
        <f aca="false">IF($A8034="","",IF($C8034&lt;=0,"",1/$C8034^2))</f>
        <v>0.450526145945956</v>
      </c>
      <c r="F8034" s="33" t="n">
        <f aca="false">IF(OR(ROW()-設定!$B$30&lt;2,ROW()+設定!$B$30&gt;13701,N($A8034)&lt;=0,N(INDEX($A$2:$A$13701,MIN(13700,MAX(1,ROW()-1+設定!$B$30))))&lt;=0,$A8034&lt;設定!$B$28,$A8034&gt;設定!$B$29),0,IF(AND($C8034&gt;=MAX(INDEX($C$1:$C$13701,MAX(1,ROW()-設定!$B$24)):INDEX($C$1:$C$13701,MAX(1,ROW()-1))),$C8034&gt;MAX(INDEX($C$1:$C$13701,MIN(13701,ROW()+1)):INDEX($C$1:$C$13701,MIN(13701,ROW()+設定!$B$24))),$C8034&gt;=設定!$B$32,$C8034&gt;=MAX(MIN(INDEX($C$1:$C$13701,MAX(1,ROW()-設定!$B$26)):INDEX($C$1:$C$13701,MAX(1,ROW()-1))),MIN(INDEX($C$1:$C$13701,MIN(13701,ROW()+1)):INDEX($C$1:$C$13701,MIN(13701,ROW()+設定!$B$26))))*10^(設定!$B$27/20)),1,0))</f>
        <v>0</v>
      </c>
      <c r="G8034" s="33" t="n">
        <f aca="false">$G8033+IF($F8034=1,1,0)</f>
        <v>4</v>
      </c>
      <c r="H8034" s="0" t="str">
        <f aca="false">IF($F8034=1,$G8034,"")</f>
        <v/>
      </c>
    </row>
    <row r="8035" customFormat="false" ht="15" hidden="false" customHeight="false" outlineLevel="0" collapsed="false">
      <c r="A8035" s="30" t="n">
        <v>1255.15625</v>
      </c>
      <c r="B8035" s="31" t="n">
        <v>3.5574</v>
      </c>
      <c r="C8035" s="32" t="n">
        <f aca="false">IF($A8035="","",IF(設定!$B$21="dB",10^($B8035/20),ABS($B8035)))</f>
        <v>1.50615615185126</v>
      </c>
      <c r="D8035" s="32" t="n">
        <f aca="false">IF($A8035="","",$A8035^2)</f>
        <v>1575417.21191406</v>
      </c>
      <c r="E8035" s="32" t="n">
        <f aca="false">IF($A8035="","",IF($C8035&lt;=0,"",1/$C8035^2))</f>
        <v>0.440818690387526</v>
      </c>
      <c r="F8035" s="33" t="n">
        <f aca="false">IF(OR(ROW()-設定!$B$30&lt;2,ROW()+設定!$B$30&gt;13701,N($A8035)&lt;=0,N(INDEX($A$2:$A$13701,MIN(13700,MAX(1,ROW()-1+設定!$B$30))))&lt;=0,$A8035&lt;設定!$B$28,$A8035&gt;設定!$B$29),0,IF(AND($C8035&gt;=MAX(INDEX($C$1:$C$13701,MAX(1,ROW()-設定!$B$24)):INDEX($C$1:$C$13701,MAX(1,ROW()-1))),$C8035&gt;MAX(INDEX($C$1:$C$13701,MIN(13701,ROW()+1)):INDEX($C$1:$C$13701,MIN(13701,ROW()+設定!$B$24))),$C8035&gt;=設定!$B$32,$C8035&gt;=MAX(MIN(INDEX($C$1:$C$13701,MAX(1,ROW()-設定!$B$26)):INDEX($C$1:$C$13701,MAX(1,ROW()-1))),MIN(INDEX($C$1:$C$13701,MIN(13701,ROW()+1)):INDEX($C$1:$C$13701,MIN(13701,ROW()+設定!$B$26))))*10^(設定!$B$27/20)),1,0))</f>
        <v>0</v>
      </c>
      <c r="G8035" s="33" t="n">
        <f aca="false">$G8034+IF($F8035=1,1,0)</f>
        <v>4</v>
      </c>
      <c r="H8035" s="0" t="str">
        <f aca="false">IF($F8035=1,$G8035,"")</f>
        <v/>
      </c>
    </row>
    <row r="8036" customFormat="false" ht="15" hidden="false" customHeight="false" outlineLevel="0" collapsed="false">
      <c r="A8036" s="30" t="n">
        <v>1255.3125</v>
      </c>
      <c r="B8036" s="31" t="n">
        <v>3.608</v>
      </c>
      <c r="C8036" s="32" t="n">
        <f aca="false">IF($A8036="","",IF(設定!$B$21="dB",10^($B8036/20),ABS($B8036)))</f>
        <v>1.51495593204034</v>
      </c>
      <c r="D8036" s="32" t="n">
        <f aca="false">IF($A8036="","",$A8036^2)</f>
        <v>1575809.47265625</v>
      </c>
      <c r="E8036" s="32" t="n">
        <f aca="false">IF($A8036="","",IF($C8036&lt;=0,"",1/$C8036^2))</f>
        <v>0.435712480503084</v>
      </c>
      <c r="F8036" s="33" t="n">
        <f aca="false">IF(OR(ROW()-設定!$B$30&lt;2,ROW()+設定!$B$30&gt;13701,N($A8036)&lt;=0,N(INDEX($A$2:$A$13701,MIN(13700,MAX(1,ROW()-1+設定!$B$30))))&lt;=0,$A8036&lt;設定!$B$28,$A8036&gt;設定!$B$29),0,IF(AND($C8036&gt;=MAX(INDEX($C$1:$C$13701,MAX(1,ROW()-設定!$B$24)):INDEX($C$1:$C$13701,MAX(1,ROW()-1))),$C8036&gt;MAX(INDEX($C$1:$C$13701,MIN(13701,ROW()+1)):INDEX($C$1:$C$13701,MIN(13701,ROW()+設定!$B$24))),$C8036&gt;=設定!$B$32,$C8036&gt;=MAX(MIN(INDEX($C$1:$C$13701,MAX(1,ROW()-設定!$B$26)):INDEX($C$1:$C$13701,MAX(1,ROW()-1))),MIN(INDEX($C$1:$C$13701,MIN(13701,ROW()+1)):INDEX($C$1:$C$13701,MIN(13701,ROW()+設定!$B$26))))*10^(設定!$B$27/20)),1,0))</f>
        <v>0</v>
      </c>
      <c r="G8036" s="33" t="n">
        <f aca="false">$G8035+IF($F8036=1,1,0)</f>
        <v>4</v>
      </c>
      <c r="H8036" s="0" t="str">
        <f aca="false">IF($F8036=1,$G8036,"")</f>
        <v/>
      </c>
    </row>
    <row r="8037" customFormat="false" ht="15" hidden="false" customHeight="false" outlineLevel="0" collapsed="false">
      <c r="A8037" s="30" t="n">
        <v>1255.46875</v>
      </c>
      <c r="B8037" s="31" t="n">
        <v>3.6812</v>
      </c>
      <c r="C8037" s="32" t="n">
        <f aca="false">IF($A8037="","",IF(設定!$B$21="dB",10^($B8037/20),ABS($B8037)))</f>
        <v>1.527777113867</v>
      </c>
      <c r="D8037" s="32" t="n">
        <f aca="false">IF($A8037="","",$A8037^2)</f>
        <v>1576201.78222656</v>
      </c>
      <c r="E8037" s="32" t="n">
        <f aca="false">IF($A8037="","",IF($C8037&lt;=0,"",1/$C8037^2))</f>
        <v>0.428430124423038</v>
      </c>
      <c r="F8037" s="33" t="n">
        <f aca="false">IF(OR(ROW()-設定!$B$30&lt;2,ROW()+設定!$B$30&gt;13701,N($A8037)&lt;=0,N(INDEX($A$2:$A$13701,MIN(13700,MAX(1,ROW()-1+設定!$B$30))))&lt;=0,$A8037&lt;設定!$B$28,$A8037&gt;設定!$B$29),0,IF(AND($C8037&gt;=MAX(INDEX($C$1:$C$13701,MAX(1,ROW()-設定!$B$24)):INDEX($C$1:$C$13701,MAX(1,ROW()-1))),$C8037&gt;MAX(INDEX($C$1:$C$13701,MIN(13701,ROW()+1)):INDEX($C$1:$C$13701,MIN(13701,ROW()+設定!$B$24))),$C8037&gt;=設定!$B$32,$C8037&gt;=MAX(MIN(INDEX($C$1:$C$13701,MAX(1,ROW()-設定!$B$26)):INDEX($C$1:$C$13701,MAX(1,ROW()-1))),MIN(INDEX($C$1:$C$13701,MIN(13701,ROW()+1)):INDEX($C$1:$C$13701,MIN(13701,ROW()+設定!$B$26))))*10^(設定!$B$27/20)),1,0))</f>
        <v>0</v>
      </c>
      <c r="G8037" s="33" t="n">
        <f aca="false">$G8036+IF($F8037=1,1,0)</f>
        <v>4</v>
      </c>
      <c r="H8037" s="0" t="str">
        <f aca="false">IF($F8037=1,$G8037,"")</f>
        <v/>
      </c>
    </row>
    <row r="8038" customFormat="false" ht="15" hidden="false" customHeight="false" outlineLevel="0" collapsed="false">
      <c r="A8038" s="30" t="n">
        <v>1255.625</v>
      </c>
      <c r="B8038" s="31" t="n">
        <v>3.4669</v>
      </c>
      <c r="C8038" s="32" t="n">
        <f aca="false">IF($A8038="","",IF(設定!$B$21="dB",10^($B8038/20),ABS($B8038)))</f>
        <v>1.49054468408469</v>
      </c>
      <c r="D8038" s="32" t="n">
        <f aca="false">IF($A8038="","",$A8038^2)</f>
        <v>1576594.140625</v>
      </c>
      <c r="E8038" s="32" t="n">
        <f aca="false">IF($A8038="","",IF($C8038&lt;=0,"",1/$C8038^2))</f>
        <v>0.450101022985357</v>
      </c>
      <c r="F8038" s="33" t="n">
        <f aca="false">IF(OR(ROW()-設定!$B$30&lt;2,ROW()+設定!$B$30&gt;13701,N($A8038)&lt;=0,N(INDEX($A$2:$A$13701,MIN(13700,MAX(1,ROW()-1+設定!$B$30))))&lt;=0,$A8038&lt;設定!$B$28,$A8038&gt;設定!$B$29),0,IF(AND($C8038&gt;=MAX(INDEX($C$1:$C$13701,MAX(1,ROW()-設定!$B$24)):INDEX($C$1:$C$13701,MAX(1,ROW()-1))),$C8038&gt;MAX(INDEX($C$1:$C$13701,MIN(13701,ROW()+1)):INDEX($C$1:$C$13701,MIN(13701,ROW()+設定!$B$24))),$C8038&gt;=設定!$B$32,$C8038&gt;=MAX(MIN(INDEX($C$1:$C$13701,MAX(1,ROW()-設定!$B$26)):INDEX($C$1:$C$13701,MAX(1,ROW()-1))),MIN(INDEX($C$1:$C$13701,MIN(13701,ROW()+1)):INDEX($C$1:$C$13701,MIN(13701,ROW()+設定!$B$26))))*10^(設定!$B$27/20)),1,0))</f>
        <v>0</v>
      </c>
      <c r="G8038" s="33" t="n">
        <f aca="false">$G8037+IF($F8038=1,1,0)</f>
        <v>4</v>
      </c>
      <c r="H8038" s="0" t="str">
        <f aca="false">IF($F8038=1,$G8038,"")</f>
        <v/>
      </c>
    </row>
    <row r="8039" customFormat="false" ht="15" hidden="false" customHeight="false" outlineLevel="0" collapsed="false">
      <c r="A8039" s="30" t="n">
        <v>1255.78125</v>
      </c>
      <c r="B8039" s="31" t="n">
        <v>3.4677</v>
      </c>
      <c r="C8039" s="32" t="n">
        <f aca="false">IF($A8039="","",IF(設定!$B$21="dB",10^($B8039/20),ABS($B8039)))</f>
        <v>1.49068197464586</v>
      </c>
      <c r="D8039" s="32" t="n">
        <f aca="false">IF($A8039="","",$A8039^2)</f>
        <v>1576986.54785156</v>
      </c>
      <c r="E8039" s="32" t="n">
        <f aca="false">IF($A8039="","",IF($C8039&lt;=0,"",1/$C8039^2))</f>
        <v>0.450018118948866</v>
      </c>
      <c r="F8039" s="33" t="n">
        <f aca="false">IF(OR(ROW()-設定!$B$30&lt;2,ROW()+設定!$B$30&gt;13701,N($A8039)&lt;=0,N(INDEX($A$2:$A$13701,MIN(13700,MAX(1,ROW()-1+設定!$B$30))))&lt;=0,$A8039&lt;設定!$B$28,$A8039&gt;設定!$B$29),0,IF(AND($C8039&gt;=MAX(INDEX($C$1:$C$13701,MAX(1,ROW()-設定!$B$24)):INDEX($C$1:$C$13701,MAX(1,ROW()-1))),$C8039&gt;MAX(INDEX($C$1:$C$13701,MIN(13701,ROW()+1)):INDEX($C$1:$C$13701,MIN(13701,ROW()+設定!$B$24))),$C8039&gt;=設定!$B$32,$C8039&gt;=MAX(MIN(INDEX($C$1:$C$13701,MAX(1,ROW()-設定!$B$26)):INDEX($C$1:$C$13701,MAX(1,ROW()-1))),MIN(INDEX($C$1:$C$13701,MIN(13701,ROW()+1)):INDEX($C$1:$C$13701,MIN(13701,ROW()+設定!$B$26))))*10^(設定!$B$27/20)),1,0))</f>
        <v>0</v>
      </c>
      <c r="G8039" s="33" t="n">
        <f aca="false">$G8038+IF($F8039=1,1,0)</f>
        <v>4</v>
      </c>
      <c r="H8039" s="0" t="str">
        <f aca="false">IF($F8039=1,$G8039,"")</f>
        <v/>
      </c>
    </row>
    <row r="8040" customFormat="false" ht="15" hidden="false" customHeight="false" outlineLevel="0" collapsed="false">
      <c r="A8040" s="30" t="n">
        <v>1255.9375</v>
      </c>
      <c r="B8040" s="31" t="n">
        <v>3.5139</v>
      </c>
      <c r="C8040" s="32" t="n">
        <f aca="false">IF($A8040="","",IF(設定!$B$21="dB",10^($B8040/20),ABS($B8040)))</f>
        <v>1.49863199390124</v>
      </c>
      <c r="D8040" s="32" t="n">
        <f aca="false">IF($A8040="","",$A8040^2)</f>
        <v>1577379.00390625</v>
      </c>
      <c r="E8040" s="32" t="n">
        <f aca="false">IF($A8040="","",IF($C8040&lt;=0,"",1/$C8040^2))</f>
        <v>0.445256225077171</v>
      </c>
      <c r="F8040" s="33" t="n">
        <f aca="false">IF(OR(ROW()-設定!$B$30&lt;2,ROW()+設定!$B$30&gt;13701,N($A8040)&lt;=0,N(INDEX($A$2:$A$13701,MIN(13700,MAX(1,ROW()-1+設定!$B$30))))&lt;=0,$A8040&lt;設定!$B$28,$A8040&gt;設定!$B$29),0,IF(AND($C8040&gt;=MAX(INDEX($C$1:$C$13701,MAX(1,ROW()-設定!$B$24)):INDEX($C$1:$C$13701,MAX(1,ROW()-1))),$C8040&gt;MAX(INDEX($C$1:$C$13701,MIN(13701,ROW()+1)):INDEX($C$1:$C$13701,MIN(13701,ROW()+設定!$B$24))),$C8040&gt;=設定!$B$32,$C8040&gt;=MAX(MIN(INDEX($C$1:$C$13701,MAX(1,ROW()-設定!$B$26)):INDEX($C$1:$C$13701,MAX(1,ROW()-1))),MIN(INDEX($C$1:$C$13701,MIN(13701,ROW()+1)):INDEX($C$1:$C$13701,MIN(13701,ROW()+設定!$B$26))))*10^(設定!$B$27/20)),1,0))</f>
        <v>0</v>
      </c>
      <c r="G8040" s="33" t="n">
        <f aca="false">$G8039+IF($F8040=1,1,0)</f>
        <v>4</v>
      </c>
      <c r="H8040" s="0" t="str">
        <f aca="false">IF($F8040=1,$G8040,"")</f>
        <v/>
      </c>
    </row>
    <row r="8041" customFormat="false" ht="15" hidden="false" customHeight="false" outlineLevel="0" collapsed="false">
      <c r="A8041" s="30" t="n">
        <v>1256.09375</v>
      </c>
      <c r="B8041" s="31" t="n">
        <v>3.486</v>
      </c>
      <c r="C8041" s="32" t="n">
        <f aca="false">IF($A8041="","",IF(設定!$B$21="dB",10^($B8041/20),ABS($B8041)))</f>
        <v>1.49382595166631</v>
      </c>
      <c r="D8041" s="32" t="n">
        <f aca="false">IF($A8041="","",$A8041^2)</f>
        <v>1577771.50878906</v>
      </c>
      <c r="E8041" s="32" t="n">
        <f aca="false">IF($A8041="","",IF($C8041&lt;=0,"",1/$C8041^2))</f>
        <v>0.448125853325155</v>
      </c>
      <c r="F8041" s="33" t="n">
        <f aca="false">IF(OR(ROW()-設定!$B$30&lt;2,ROW()+設定!$B$30&gt;13701,N($A8041)&lt;=0,N(INDEX($A$2:$A$13701,MIN(13700,MAX(1,ROW()-1+設定!$B$30))))&lt;=0,$A8041&lt;設定!$B$28,$A8041&gt;設定!$B$29),0,IF(AND($C8041&gt;=MAX(INDEX($C$1:$C$13701,MAX(1,ROW()-設定!$B$24)):INDEX($C$1:$C$13701,MAX(1,ROW()-1))),$C8041&gt;MAX(INDEX($C$1:$C$13701,MIN(13701,ROW()+1)):INDEX($C$1:$C$13701,MIN(13701,ROW()+設定!$B$24))),$C8041&gt;=設定!$B$32,$C8041&gt;=MAX(MIN(INDEX($C$1:$C$13701,MAX(1,ROW()-設定!$B$26)):INDEX($C$1:$C$13701,MAX(1,ROW()-1))),MIN(INDEX($C$1:$C$13701,MIN(13701,ROW()+1)):INDEX($C$1:$C$13701,MIN(13701,ROW()+設定!$B$26))))*10^(設定!$B$27/20)),1,0))</f>
        <v>0</v>
      </c>
      <c r="G8041" s="33" t="n">
        <f aca="false">$G8040+IF($F8041=1,1,0)</f>
        <v>4</v>
      </c>
      <c r="H8041" s="0" t="str">
        <f aca="false">IF($F8041=1,$G8041,"")</f>
        <v/>
      </c>
    </row>
    <row r="8042" customFormat="false" ht="15" hidden="false" customHeight="false" outlineLevel="0" collapsed="false">
      <c r="A8042" s="30" t="n">
        <v>1256.25</v>
      </c>
      <c r="B8042" s="31" t="n">
        <v>3.3607</v>
      </c>
      <c r="C8042" s="32" t="n">
        <f aca="false">IF($A8042="","",IF(設定!$B$21="dB",10^($B8042/20),ABS($B8042)))</f>
        <v>1.47243116158277</v>
      </c>
      <c r="D8042" s="32" t="n">
        <f aca="false">IF($A8042="","",$A8042^2)</f>
        <v>1578164.0625</v>
      </c>
      <c r="E8042" s="32" t="n">
        <f aca="false">IF($A8042="","",IF($C8042&lt;=0,"",1/$C8042^2))</f>
        <v>0.461243224944489</v>
      </c>
      <c r="F8042" s="33" t="n">
        <f aca="false">IF(OR(ROW()-設定!$B$30&lt;2,ROW()+設定!$B$30&gt;13701,N($A8042)&lt;=0,N(INDEX($A$2:$A$13701,MIN(13700,MAX(1,ROW()-1+設定!$B$30))))&lt;=0,$A8042&lt;設定!$B$28,$A8042&gt;設定!$B$29),0,IF(AND($C8042&gt;=MAX(INDEX($C$1:$C$13701,MAX(1,ROW()-設定!$B$24)):INDEX($C$1:$C$13701,MAX(1,ROW()-1))),$C8042&gt;MAX(INDEX($C$1:$C$13701,MIN(13701,ROW()+1)):INDEX($C$1:$C$13701,MIN(13701,ROW()+設定!$B$24))),$C8042&gt;=設定!$B$32,$C8042&gt;=MAX(MIN(INDEX($C$1:$C$13701,MAX(1,ROW()-設定!$B$26)):INDEX($C$1:$C$13701,MAX(1,ROW()-1))),MIN(INDEX($C$1:$C$13701,MIN(13701,ROW()+1)):INDEX($C$1:$C$13701,MIN(13701,ROW()+設定!$B$26))))*10^(設定!$B$27/20)),1,0))</f>
        <v>0</v>
      </c>
      <c r="G8042" s="33" t="n">
        <f aca="false">$G8041+IF($F8042=1,1,0)</f>
        <v>4</v>
      </c>
      <c r="H8042" s="0" t="str">
        <f aca="false">IF($F8042=1,$G8042,"")</f>
        <v/>
      </c>
    </row>
    <row r="8043" customFormat="false" ht="15" hidden="false" customHeight="false" outlineLevel="0" collapsed="false">
      <c r="A8043" s="30" t="n">
        <v>1256.40625</v>
      </c>
      <c r="B8043" s="31" t="n">
        <v>3.3283</v>
      </c>
      <c r="C8043" s="32" t="n">
        <f aca="false">IF($A8043="","",IF(設定!$B$21="dB",10^($B8043/20),ABS($B8043)))</f>
        <v>1.46694894795301</v>
      </c>
      <c r="D8043" s="32" t="n">
        <f aca="false">IF($A8043="","",$A8043^2)</f>
        <v>1578556.66503906</v>
      </c>
      <c r="E8043" s="32" t="n">
        <f aca="false">IF($A8043="","",IF($C8043&lt;=0,"",1/$C8043^2))</f>
        <v>0.46469714042623</v>
      </c>
      <c r="F8043" s="33" t="n">
        <f aca="false">IF(OR(ROW()-設定!$B$30&lt;2,ROW()+設定!$B$30&gt;13701,N($A8043)&lt;=0,N(INDEX($A$2:$A$13701,MIN(13700,MAX(1,ROW()-1+設定!$B$30))))&lt;=0,$A8043&lt;設定!$B$28,$A8043&gt;設定!$B$29),0,IF(AND($C8043&gt;=MAX(INDEX($C$1:$C$13701,MAX(1,ROW()-設定!$B$24)):INDEX($C$1:$C$13701,MAX(1,ROW()-1))),$C8043&gt;MAX(INDEX($C$1:$C$13701,MIN(13701,ROW()+1)):INDEX($C$1:$C$13701,MIN(13701,ROW()+設定!$B$24))),$C8043&gt;=設定!$B$32,$C8043&gt;=MAX(MIN(INDEX($C$1:$C$13701,MAX(1,ROW()-設定!$B$26)):INDEX($C$1:$C$13701,MAX(1,ROW()-1))),MIN(INDEX($C$1:$C$13701,MIN(13701,ROW()+1)):INDEX($C$1:$C$13701,MIN(13701,ROW()+設定!$B$26))))*10^(設定!$B$27/20)),1,0))</f>
        <v>0</v>
      </c>
      <c r="G8043" s="33" t="n">
        <f aca="false">$G8042+IF($F8043=1,1,0)</f>
        <v>4</v>
      </c>
      <c r="H8043" s="0" t="str">
        <f aca="false">IF($F8043=1,$G8043,"")</f>
        <v/>
      </c>
    </row>
    <row r="8044" customFormat="false" ht="15" hidden="false" customHeight="false" outlineLevel="0" collapsed="false">
      <c r="A8044" s="30" t="n">
        <v>1256.5625</v>
      </c>
      <c r="B8044" s="31" t="n">
        <v>3.4855</v>
      </c>
      <c r="C8044" s="32" t="n">
        <f aca="false">IF($A8044="","",IF(設定!$B$21="dB",10^($B8044/20),ABS($B8044)))</f>
        <v>1.49373996260711</v>
      </c>
      <c r="D8044" s="32" t="n">
        <f aca="false">IF($A8044="","",$A8044^2)</f>
        <v>1578949.31640625</v>
      </c>
      <c r="E8044" s="32" t="n">
        <f aca="false">IF($A8044="","",IF($C8044&lt;=0,"",1/$C8044^2))</f>
        <v>0.448177448690649</v>
      </c>
      <c r="F8044" s="33" t="n">
        <f aca="false">IF(OR(ROW()-設定!$B$30&lt;2,ROW()+設定!$B$30&gt;13701,N($A8044)&lt;=0,N(INDEX($A$2:$A$13701,MIN(13700,MAX(1,ROW()-1+設定!$B$30))))&lt;=0,$A8044&lt;設定!$B$28,$A8044&gt;設定!$B$29),0,IF(AND($C8044&gt;=MAX(INDEX($C$1:$C$13701,MAX(1,ROW()-設定!$B$24)):INDEX($C$1:$C$13701,MAX(1,ROW()-1))),$C8044&gt;MAX(INDEX($C$1:$C$13701,MIN(13701,ROW()+1)):INDEX($C$1:$C$13701,MIN(13701,ROW()+設定!$B$24))),$C8044&gt;=設定!$B$32,$C8044&gt;=MAX(MIN(INDEX($C$1:$C$13701,MAX(1,ROW()-設定!$B$26)):INDEX($C$1:$C$13701,MAX(1,ROW()-1))),MIN(INDEX($C$1:$C$13701,MIN(13701,ROW()+1)):INDEX($C$1:$C$13701,MIN(13701,ROW()+設定!$B$26))))*10^(設定!$B$27/20)),1,0))</f>
        <v>0</v>
      </c>
      <c r="G8044" s="33" t="n">
        <f aca="false">$G8043+IF($F8044=1,1,0)</f>
        <v>4</v>
      </c>
      <c r="H8044" s="0" t="str">
        <f aca="false">IF($F8044=1,$G8044,"")</f>
        <v/>
      </c>
    </row>
    <row r="8045" customFormat="false" ht="15" hidden="false" customHeight="false" outlineLevel="0" collapsed="false">
      <c r="A8045" s="30" t="n">
        <v>1256.71875</v>
      </c>
      <c r="B8045" s="31" t="n">
        <v>3.2236</v>
      </c>
      <c r="C8045" s="32" t="n">
        <f aca="false">IF($A8045="","",IF(設定!$B$21="dB",10^($B8045/20),ABS($B8045)))</f>
        <v>1.44937244368322</v>
      </c>
      <c r="D8045" s="32" t="n">
        <f aca="false">IF($A8045="","",$A8045^2)</f>
        <v>1579342.01660156</v>
      </c>
      <c r="E8045" s="32" t="n">
        <f aca="false">IF($A8045="","",IF($C8045&lt;=0,"",1/$C8045^2))</f>
        <v>0.476036222204554</v>
      </c>
      <c r="F8045" s="33" t="n">
        <f aca="false">IF(OR(ROW()-設定!$B$30&lt;2,ROW()+設定!$B$30&gt;13701,N($A8045)&lt;=0,N(INDEX($A$2:$A$13701,MIN(13700,MAX(1,ROW()-1+設定!$B$30))))&lt;=0,$A8045&lt;設定!$B$28,$A8045&gt;設定!$B$29),0,IF(AND($C8045&gt;=MAX(INDEX($C$1:$C$13701,MAX(1,ROW()-設定!$B$24)):INDEX($C$1:$C$13701,MAX(1,ROW()-1))),$C8045&gt;MAX(INDEX($C$1:$C$13701,MIN(13701,ROW()+1)):INDEX($C$1:$C$13701,MIN(13701,ROW()+設定!$B$24))),$C8045&gt;=設定!$B$32,$C8045&gt;=MAX(MIN(INDEX($C$1:$C$13701,MAX(1,ROW()-設定!$B$26)):INDEX($C$1:$C$13701,MAX(1,ROW()-1))),MIN(INDEX($C$1:$C$13701,MIN(13701,ROW()+1)):INDEX($C$1:$C$13701,MIN(13701,ROW()+設定!$B$26))))*10^(設定!$B$27/20)),1,0))</f>
        <v>0</v>
      </c>
      <c r="G8045" s="33" t="n">
        <f aca="false">$G8044+IF($F8045=1,1,0)</f>
        <v>4</v>
      </c>
      <c r="H8045" s="0" t="str">
        <f aca="false">IF($F8045=1,$G8045,"")</f>
        <v/>
      </c>
    </row>
    <row r="8046" customFormat="false" ht="15" hidden="false" customHeight="false" outlineLevel="0" collapsed="false">
      <c r="A8046" s="30" t="n">
        <v>1256.875</v>
      </c>
      <c r="B8046" s="31" t="n">
        <v>3.1706</v>
      </c>
      <c r="C8046" s="32" t="n">
        <f aca="false">IF($A8046="","",IF(設定!$B$21="dB",10^($B8046/20),ABS($B8046)))</f>
        <v>1.44055551685926</v>
      </c>
      <c r="D8046" s="32" t="n">
        <f aca="false">IF($A8046="","",$A8046^2)</f>
        <v>1579734.765625</v>
      </c>
      <c r="E8046" s="32" t="n">
        <f aca="false">IF($A8046="","",IF($C8046&lt;=0,"",1/$C8046^2))</f>
        <v>0.481881218675479</v>
      </c>
      <c r="F8046" s="33" t="n">
        <f aca="false">IF(OR(ROW()-設定!$B$30&lt;2,ROW()+設定!$B$30&gt;13701,N($A8046)&lt;=0,N(INDEX($A$2:$A$13701,MIN(13700,MAX(1,ROW()-1+設定!$B$30))))&lt;=0,$A8046&lt;設定!$B$28,$A8046&gt;設定!$B$29),0,IF(AND($C8046&gt;=MAX(INDEX($C$1:$C$13701,MAX(1,ROW()-設定!$B$24)):INDEX($C$1:$C$13701,MAX(1,ROW()-1))),$C8046&gt;MAX(INDEX($C$1:$C$13701,MIN(13701,ROW()+1)):INDEX($C$1:$C$13701,MIN(13701,ROW()+設定!$B$24))),$C8046&gt;=設定!$B$32,$C8046&gt;=MAX(MIN(INDEX($C$1:$C$13701,MAX(1,ROW()-設定!$B$26)):INDEX($C$1:$C$13701,MAX(1,ROW()-1))),MIN(INDEX($C$1:$C$13701,MIN(13701,ROW()+1)):INDEX($C$1:$C$13701,MIN(13701,ROW()+設定!$B$26))))*10^(設定!$B$27/20)),1,0))</f>
        <v>0</v>
      </c>
      <c r="G8046" s="33" t="n">
        <f aca="false">$G8045+IF($F8046=1,1,0)</f>
        <v>4</v>
      </c>
      <c r="H8046" s="0" t="str">
        <f aca="false">IF($F8046=1,$G8046,"")</f>
        <v/>
      </c>
    </row>
    <row r="8047" customFormat="false" ht="15" hidden="false" customHeight="false" outlineLevel="0" collapsed="false">
      <c r="A8047" s="30" t="n">
        <v>1257.03125</v>
      </c>
      <c r="B8047" s="31" t="n">
        <v>3.0159</v>
      </c>
      <c r="C8047" s="32" t="n">
        <f aca="false">IF($A8047="","",IF(設定!$B$21="dB",10^($B8047/20),ABS($B8047)))</f>
        <v>1.41512564060162</v>
      </c>
      <c r="D8047" s="32" t="n">
        <f aca="false">IF($A8047="","",$A8047^2)</f>
        <v>1580127.56347656</v>
      </c>
      <c r="E8047" s="32" t="n">
        <f aca="false">IF($A8047="","",IF($C8047&lt;=0,"",1/$C8047^2))</f>
        <v>0.499355686678577</v>
      </c>
      <c r="F8047" s="33" t="n">
        <f aca="false">IF(OR(ROW()-設定!$B$30&lt;2,ROW()+設定!$B$30&gt;13701,N($A8047)&lt;=0,N(INDEX($A$2:$A$13701,MIN(13700,MAX(1,ROW()-1+設定!$B$30))))&lt;=0,$A8047&lt;設定!$B$28,$A8047&gt;設定!$B$29),0,IF(AND($C8047&gt;=MAX(INDEX($C$1:$C$13701,MAX(1,ROW()-設定!$B$24)):INDEX($C$1:$C$13701,MAX(1,ROW()-1))),$C8047&gt;MAX(INDEX($C$1:$C$13701,MIN(13701,ROW()+1)):INDEX($C$1:$C$13701,MIN(13701,ROW()+設定!$B$24))),$C8047&gt;=設定!$B$32,$C8047&gt;=MAX(MIN(INDEX($C$1:$C$13701,MAX(1,ROW()-設定!$B$26)):INDEX($C$1:$C$13701,MAX(1,ROW()-1))),MIN(INDEX($C$1:$C$13701,MIN(13701,ROW()+1)):INDEX($C$1:$C$13701,MIN(13701,ROW()+設定!$B$26))))*10^(設定!$B$27/20)),1,0))</f>
        <v>0</v>
      </c>
      <c r="G8047" s="33" t="n">
        <f aca="false">$G8046+IF($F8047=1,1,0)</f>
        <v>4</v>
      </c>
      <c r="H8047" s="0" t="str">
        <f aca="false">IF($F8047=1,$G8047,"")</f>
        <v/>
      </c>
    </row>
    <row r="8048" customFormat="false" ht="15" hidden="false" customHeight="false" outlineLevel="0" collapsed="false">
      <c r="A8048" s="30" t="n">
        <v>1257.1875</v>
      </c>
      <c r="B8048" s="31" t="n">
        <v>3.1874</v>
      </c>
      <c r="C8048" s="32" t="n">
        <f aca="false">IF($A8048="","",IF(設定!$B$21="dB",10^($B8048/20),ABS($B8048)))</f>
        <v>1.44334449456371</v>
      </c>
      <c r="D8048" s="32" t="n">
        <f aca="false">IF($A8048="","",$A8048^2)</f>
        <v>1580520.41015625</v>
      </c>
      <c r="E8048" s="32" t="n">
        <f aca="false">IF($A8048="","",IF($C8048&lt;=0,"",1/$C8048^2))</f>
        <v>0.48002073766681</v>
      </c>
      <c r="F8048" s="33" t="n">
        <f aca="false">IF(OR(ROW()-設定!$B$30&lt;2,ROW()+設定!$B$30&gt;13701,N($A8048)&lt;=0,N(INDEX($A$2:$A$13701,MIN(13700,MAX(1,ROW()-1+設定!$B$30))))&lt;=0,$A8048&lt;設定!$B$28,$A8048&gt;設定!$B$29),0,IF(AND($C8048&gt;=MAX(INDEX($C$1:$C$13701,MAX(1,ROW()-設定!$B$24)):INDEX($C$1:$C$13701,MAX(1,ROW()-1))),$C8048&gt;MAX(INDEX($C$1:$C$13701,MIN(13701,ROW()+1)):INDEX($C$1:$C$13701,MIN(13701,ROW()+設定!$B$24))),$C8048&gt;=設定!$B$32,$C8048&gt;=MAX(MIN(INDEX($C$1:$C$13701,MAX(1,ROW()-設定!$B$26)):INDEX($C$1:$C$13701,MAX(1,ROW()-1))),MIN(INDEX($C$1:$C$13701,MIN(13701,ROW()+1)):INDEX($C$1:$C$13701,MIN(13701,ROW()+設定!$B$26))))*10^(設定!$B$27/20)),1,0))</f>
        <v>0</v>
      </c>
      <c r="G8048" s="33" t="n">
        <f aca="false">$G8047+IF($F8048=1,1,0)</f>
        <v>4</v>
      </c>
      <c r="H8048" s="0" t="str">
        <f aca="false">IF($F8048=1,$G8048,"")</f>
        <v/>
      </c>
    </row>
    <row r="8049" customFormat="false" ht="15" hidden="false" customHeight="false" outlineLevel="0" collapsed="false">
      <c r="A8049" s="30" t="n">
        <v>1257.34375</v>
      </c>
      <c r="B8049" s="31" t="n">
        <v>3.0792</v>
      </c>
      <c r="C8049" s="32" t="n">
        <f aca="false">IF($A8049="","",IF(設定!$B$21="dB",10^($B8049/20),ABS($B8049)))</f>
        <v>1.425476296337</v>
      </c>
      <c r="D8049" s="32" t="n">
        <f aca="false">IF($A8049="","",$A8049^2)</f>
        <v>1580913.30566406</v>
      </c>
      <c r="E8049" s="32" t="n">
        <f aca="false">IF($A8049="","",IF($C8049&lt;=0,"",1/$C8049^2))</f>
        <v>0.492130181061945</v>
      </c>
      <c r="F8049" s="33" t="n">
        <f aca="false">IF(OR(ROW()-設定!$B$30&lt;2,ROW()+設定!$B$30&gt;13701,N($A8049)&lt;=0,N(INDEX($A$2:$A$13701,MIN(13700,MAX(1,ROW()-1+設定!$B$30))))&lt;=0,$A8049&lt;設定!$B$28,$A8049&gt;設定!$B$29),0,IF(AND($C8049&gt;=MAX(INDEX($C$1:$C$13701,MAX(1,ROW()-設定!$B$24)):INDEX($C$1:$C$13701,MAX(1,ROW()-1))),$C8049&gt;MAX(INDEX($C$1:$C$13701,MIN(13701,ROW()+1)):INDEX($C$1:$C$13701,MIN(13701,ROW()+設定!$B$24))),$C8049&gt;=設定!$B$32,$C8049&gt;=MAX(MIN(INDEX($C$1:$C$13701,MAX(1,ROW()-設定!$B$26)):INDEX($C$1:$C$13701,MAX(1,ROW()-1))),MIN(INDEX($C$1:$C$13701,MIN(13701,ROW()+1)):INDEX($C$1:$C$13701,MIN(13701,ROW()+設定!$B$26))))*10^(設定!$B$27/20)),1,0))</f>
        <v>0</v>
      </c>
      <c r="G8049" s="33" t="n">
        <f aca="false">$G8048+IF($F8049=1,1,0)</f>
        <v>4</v>
      </c>
      <c r="H8049" s="0" t="str">
        <f aca="false">IF($F8049=1,$G8049,"")</f>
        <v/>
      </c>
    </row>
    <row r="8050" customFormat="false" ht="15" hidden="false" customHeight="false" outlineLevel="0" collapsed="false">
      <c r="A8050" s="30" t="n">
        <v>1257.5</v>
      </c>
      <c r="B8050" s="31" t="n">
        <v>3.2592</v>
      </c>
      <c r="C8050" s="32" t="n">
        <f aca="false">IF($A8050="","",IF(設定!$B$21="dB",10^($B8050/20),ABS($B8050)))</f>
        <v>1.45532503401984</v>
      </c>
      <c r="D8050" s="32" t="n">
        <f aca="false">IF($A8050="","",$A8050^2)</f>
        <v>1581306.25</v>
      </c>
      <c r="E8050" s="32" t="n">
        <f aca="false">IF($A8050="","",IF($C8050&lt;=0,"",1/$C8050^2))</f>
        <v>0.47215000649888</v>
      </c>
      <c r="F8050" s="33" t="n">
        <f aca="false">IF(OR(ROW()-設定!$B$30&lt;2,ROW()+設定!$B$30&gt;13701,N($A8050)&lt;=0,N(INDEX($A$2:$A$13701,MIN(13700,MAX(1,ROW()-1+設定!$B$30))))&lt;=0,$A8050&lt;設定!$B$28,$A8050&gt;設定!$B$29),0,IF(AND($C8050&gt;=MAX(INDEX($C$1:$C$13701,MAX(1,ROW()-設定!$B$24)):INDEX($C$1:$C$13701,MAX(1,ROW()-1))),$C8050&gt;MAX(INDEX($C$1:$C$13701,MIN(13701,ROW()+1)):INDEX($C$1:$C$13701,MIN(13701,ROW()+設定!$B$24))),$C8050&gt;=設定!$B$32,$C8050&gt;=MAX(MIN(INDEX($C$1:$C$13701,MAX(1,ROW()-設定!$B$26)):INDEX($C$1:$C$13701,MAX(1,ROW()-1))),MIN(INDEX($C$1:$C$13701,MIN(13701,ROW()+1)):INDEX($C$1:$C$13701,MIN(13701,ROW()+設定!$B$26))))*10^(設定!$B$27/20)),1,0))</f>
        <v>0</v>
      </c>
      <c r="G8050" s="33" t="n">
        <f aca="false">$G8049+IF($F8050=1,1,0)</f>
        <v>4</v>
      </c>
      <c r="H8050" s="0" t="str">
        <f aca="false">IF($F8050=1,$G8050,"")</f>
        <v/>
      </c>
    </row>
    <row r="8051" customFormat="false" ht="15" hidden="false" customHeight="false" outlineLevel="0" collapsed="false">
      <c r="A8051" s="30" t="n">
        <v>1257.65625</v>
      </c>
      <c r="B8051" s="31" t="n">
        <v>2.9948</v>
      </c>
      <c r="C8051" s="32" t="n">
        <f aca="false">IF($A8051="","",IF(設定!$B$21="dB",10^($B8051/20),ABS($B8051)))</f>
        <v>1.41169215085253</v>
      </c>
      <c r="D8051" s="32" t="n">
        <f aca="false">IF($A8051="","",$A8051^2)</f>
        <v>1581699.24316406</v>
      </c>
      <c r="E8051" s="32" t="n">
        <f aca="false">IF($A8051="","",IF($C8051&lt;=0,"",1/$C8051^2))</f>
        <v>0.501787686681576</v>
      </c>
      <c r="F8051" s="33" t="n">
        <f aca="false">IF(OR(ROW()-設定!$B$30&lt;2,ROW()+設定!$B$30&gt;13701,N($A8051)&lt;=0,N(INDEX($A$2:$A$13701,MIN(13700,MAX(1,ROW()-1+設定!$B$30))))&lt;=0,$A8051&lt;設定!$B$28,$A8051&gt;設定!$B$29),0,IF(AND($C8051&gt;=MAX(INDEX($C$1:$C$13701,MAX(1,ROW()-設定!$B$24)):INDEX($C$1:$C$13701,MAX(1,ROW()-1))),$C8051&gt;MAX(INDEX($C$1:$C$13701,MIN(13701,ROW()+1)):INDEX($C$1:$C$13701,MIN(13701,ROW()+設定!$B$24))),$C8051&gt;=設定!$B$32,$C8051&gt;=MAX(MIN(INDEX($C$1:$C$13701,MAX(1,ROW()-設定!$B$26)):INDEX($C$1:$C$13701,MAX(1,ROW()-1))),MIN(INDEX($C$1:$C$13701,MIN(13701,ROW()+1)):INDEX($C$1:$C$13701,MIN(13701,ROW()+設定!$B$26))))*10^(設定!$B$27/20)),1,0))</f>
        <v>0</v>
      </c>
      <c r="G8051" s="33" t="n">
        <f aca="false">$G8050+IF($F8051=1,1,0)</f>
        <v>4</v>
      </c>
      <c r="H8051" s="0" t="str">
        <f aca="false">IF($F8051=1,$G8051,"")</f>
        <v/>
      </c>
    </row>
    <row r="8052" customFormat="false" ht="15" hidden="false" customHeight="false" outlineLevel="0" collapsed="false">
      <c r="A8052" s="30" t="n">
        <v>1257.8125</v>
      </c>
      <c r="B8052" s="31" t="n">
        <v>3.0717</v>
      </c>
      <c r="C8052" s="32" t="n">
        <f aca="false">IF($A8052="","",IF(設定!$B$21="dB",10^($B8052/20),ABS($B8052)))</f>
        <v>1.4242459724106</v>
      </c>
      <c r="D8052" s="32" t="n">
        <f aca="false">IF($A8052="","",$A8052^2)</f>
        <v>1582092.28515625</v>
      </c>
      <c r="E8052" s="32" t="n">
        <f aca="false">IF($A8052="","",IF($C8052&lt;=0,"",1/$C8052^2))</f>
        <v>0.492980794042878</v>
      </c>
      <c r="F8052" s="33" t="n">
        <f aca="false">IF(OR(ROW()-設定!$B$30&lt;2,ROW()+設定!$B$30&gt;13701,N($A8052)&lt;=0,N(INDEX($A$2:$A$13701,MIN(13700,MAX(1,ROW()-1+設定!$B$30))))&lt;=0,$A8052&lt;設定!$B$28,$A8052&gt;設定!$B$29),0,IF(AND($C8052&gt;=MAX(INDEX($C$1:$C$13701,MAX(1,ROW()-設定!$B$24)):INDEX($C$1:$C$13701,MAX(1,ROW()-1))),$C8052&gt;MAX(INDEX($C$1:$C$13701,MIN(13701,ROW()+1)):INDEX($C$1:$C$13701,MIN(13701,ROW()+設定!$B$24))),$C8052&gt;=設定!$B$32,$C8052&gt;=MAX(MIN(INDEX($C$1:$C$13701,MAX(1,ROW()-設定!$B$26)):INDEX($C$1:$C$13701,MAX(1,ROW()-1))),MIN(INDEX($C$1:$C$13701,MIN(13701,ROW()+1)):INDEX($C$1:$C$13701,MIN(13701,ROW()+設定!$B$26))))*10^(設定!$B$27/20)),1,0))</f>
        <v>0</v>
      </c>
      <c r="G8052" s="33" t="n">
        <f aca="false">$G8051+IF($F8052=1,1,0)</f>
        <v>4</v>
      </c>
      <c r="H8052" s="0" t="str">
        <f aca="false">IF($F8052=1,$G8052,"")</f>
        <v/>
      </c>
    </row>
    <row r="8053" customFormat="false" ht="15" hidden="false" customHeight="false" outlineLevel="0" collapsed="false">
      <c r="A8053" s="30" t="n">
        <v>1257.96875</v>
      </c>
      <c r="B8053" s="31" t="n">
        <v>3.0451</v>
      </c>
      <c r="C8053" s="32" t="n">
        <f aca="false">IF($A8053="","",IF(設定!$B$21="dB",10^($B8053/20),ABS($B8053)))</f>
        <v>1.41989097902858</v>
      </c>
      <c r="D8053" s="32" t="n">
        <f aca="false">IF($A8053="","",$A8053^2)</f>
        <v>1582485.37597656</v>
      </c>
      <c r="E8053" s="32" t="n">
        <f aca="false">IF($A8053="","",IF($C8053&lt;=0,"",1/$C8053^2))</f>
        <v>0.496009506223534</v>
      </c>
      <c r="F8053" s="33" t="n">
        <f aca="false">IF(OR(ROW()-設定!$B$30&lt;2,ROW()+設定!$B$30&gt;13701,N($A8053)&lt;=0,N(INDEX($A$2:$A$13701,MIN(13700,MAX(1,ROW()-1+設定!$B$30))))&lt;=0,$A8053&lt;設定!$B$28,$A8053&gt;設定!$B$29),0,IF(AND($C8053&gt;=MAX(INDEX($C$1:$C$13701,MAX(1,ROW()-設定!$B$24)):INDEX($C$1:$C$13701,MAX(1,ROW()-1))),$C8053&gt;MAX(INDEX($C$1:$C$13701,MIN(13701,ROW()+1)):INDEX($C$1:$C$13701,MIN(13701,ROW()+設定!$B$24))),$C8053&gt;=設定!$B$32,$C8053&gt;=MAX(MIN(INDEX($C$1:$C$13701,MAX(1,ROW()-設定!$B$26)):INDEX($C$1:$C$13701,MAX(1,ROW()-1))),MIN(INDEX($C$1:$C$13701,MIN(13701,ROW()+1)):INDEX($C$1:$C$13701,MIN(13701,ROW()+設定!$B$26))))*10^(設定!$B$27/20)),1,0))</f>
        <v>0</v>
      </c>
      <c r="G8053" s="33" t="n">
        <f aca="false">$G8052+IF($F8053=1,1,0)</f>
        <v>4</v>
      </c>
      <c r="H8053" s="0" t="str">
        <f aca="false">IF($F8053=1,$G8053,"")</f>
        <v/>
      </c>
    </row>
    <row r="8054" customFormat="false" ht="15" hidden="false" customHeight="false" outlineLevel="0" collapsed="false">
      <c r="A8054" s="30" t="n">
        <v>1258.125</v>
      </c>
      <c r="B8054" s="31" t="n">
        <v>3.0787</v>
      </c>
      <c r="C8054" s="32" t="n">
        <f aca="false">IF($A8054="","",IF(設定!$B$21="dB",10^($B8054/20),ABS($B8054)))</f>
        <v>1.42539424168699</v>
      </c>
      <c r="D8054" s="32" t="n">
        <f aca="false">IF($A8054="","",$A8054^2)</f>
        <v>1582878.515625</v>
      </c>
      <c r="E8054" s="32" t="n">
        <f aca="false">IF($A8054="","",IF($C8054&lt;=0,"",1/$C8054^2))</f>
        <v>0.492186842904536</v>
      </c>
      <c r="F8054" s="33" t="n">
        <f aca="false">IF(OR(ROW()-設定!$B$30&lt;2,ROW()+設定!$B$30&gt;13701,N($A8054)&lt;=0,N(INDEX($A$2:$A$13701,MIN(13700,MAX(1,ROW()-1+設定!$B$30))))&lt;=0,$A8054&lt;設定!$B$28,$A8054&gt;設定!$B$29),0,IF(AND($C8054&gt;=MAX(INDEX($C$1:$C$13701,MAX(1,ROW()-設定!$B$24)):INDEX($C$1:$C$13701,MAX(1,ROW()-1))),$C8054&gt;MAX(INDEX($C$1:$C$13701,MIN(13701,ROW()+1)):INDEX($C$1:$C$13701,MIN(13701,ROW()+設定!$B$24))),$C8054&gt;=設定!$B$32,$C8054&gt;=MAX(MIN(INDEX($C$1:$C$13701,MAX(1,ROW()-設定!$B$26)):INDEX($C$1:$C$13701,MAX(1,ROW()-1))),MIN(INDEX($C$1:$C$13701,MIN(13701,ROW()+1)):INDEX($C$1:$C$13701,MIN(13701,ROW()+設定!$B$26))))*10^(設定!$B$27/20)),1,0))</f>
        <v>0</v>
      </c>
      <c r="G8054" s="33" t="n">
        <f aca="false">$G8053+IF($F8054=1,1,0)</f>
        <v>4</v>
      </c>
      <c r="H8054" s="0" t="str">
        <f aca="false">IF($F8054=1,$G8054,"")</f>
        <v/>
      </c>
    </row>
    <row r="8055" customFormat="false" ht="15" hidden="false" customHeight="false" outlineLevel="0" collapsed="false">
      <c r="A8055" s="30" t="n">
        <v>1258.28125</v>
      </c>
      <c r="B8055" s="31" t="n">
        <v>2.739</v>
      </c>
      <c r="C8055" s="32" t="n">
        <f aca="false">IF($A8055="","",IF(設定!$B$21="dB",10^($B8055/20),ABS($B8055)))</f>
        <v>1.3707239466539</v>
      </c>
      <c r="D8055" s="32" t="n">
        <f aca="false">IF($A8055="","",$A8055^2)</f>
        <v>1583271.70410156</v>
      </c>
      <c r="E8055" s="32" t="n">
        <f aca="false">IF($A8055="","",IF($C8055&lt;=0,"",1/$C8055^2))</f>
        <v>0.532230795828361</v>
      </c>
      <c r="F8055" s="33" t="n">
        <f aca="false">IF(OR(ROW()-設定!$B$30&lt;2,ROW()+設定!$B$30&gt;13701,N($A8055)&lt;=0,N(INDEX($A$2:$A$13701,MIN(13700,MAX(1,ROW()-1+設定!$B$30))))&lt;=0,$A8055&lt;設定!$B$28,$A8055&gt;設定!$B$29),0,IF(AND($C8055&gt;=MAX(INDEX($C$1:$C$13701,MAX(1,ROW()-設定!$B$24)):INDEX($C$1:$C$13701,MAX(1,ROW()-1))),$C8055&gt;MAX(INDEX($C$1:$C$13701,MIN(13701,ROW()+1)):INDEX($C$1:$C$13701,MIN(13701,ROW()+設定!$B$24))),$C8055&gt;=設定!$B$32,$C8055&gt;=MAX(MIN(INDEX($C$1:$C$13701,MAX(1,ROW()-設定!$B$26)):INDEX($C$1:$C$13701,MAX(1,ROW()-1))),MIN(INDEX($C$1:$C$13701,MIN(13701,ROW()+1)):INDEX($C$1:$C$13701,MIN(13701,ROW()+設定!$B$26))))*10^(設定!$B$27/20)),1,0))</f>
        <v>0</v>
      </c>
      <c r="G8055" s="33" t="n">
        <f aca="false">$G8054+IF($F8055=1,1,0)</f>
        <v>4</v>
      </c>
      <c r="H8055" s="0" t="str">
        <f aca="false">IF($F8055=1,$G8055,"")</f>
        <v/>
      </c>
    </row>
    <row r="8056" customFormat="false" ht="15" hidden="false" customHeight="false" outlineLevel="0" collapsed="false">
      <c r="A8056" s="30" t="n">
        <v>1258.4375</v>
      </c>
      <c r="B8056" s="31" t="n">
        <v>2.9915</v>
      </c>
      <c r="C8056" s="32" t="n">
        <f aca="false">IF($A8056="","",IF(設定!$B$21="dB",10^($B8056/20),ABS($B8056)))</f>
        <v>1.41115591340949</v>
      </c>
      <c r="D8056" s="32" t="n">
        <f aca="false">IF($A8056="","",$A8056^2)</f>
        <v>1583664.94140625</v>
      </c>
      <c r="E8056" s="32" t="n">
        <f aca="false">IF($A8056="","",IF($C8056&lt;=0,"",1/$C8056^2))</f>
        <v>0.50216911649811</v>
      </c>
      <c r="F8056" s="33" t="n">
        <f aca="false">IF(OR(ROW()-設定!$B$30&lt;2,ROW()+設定!$B$30&gt;13701,N($A8056)&lt;=0,N(INDEX($A$2:$A$13701,MIN(13700,MAX(1,ROW()-1+設定!$B$30))))&lt;=0,$A8056&lt;設定!$B$28,$A8056&gt;設定!$B$29),0,IF(AND($C8056&gt;=MAX(INDEX($C$1:$C$13701,MAX(1,ROW()-設定!$B$24)):INDEX($C$1:$C$13701,MAX(1,ROW()-1))),$C8056&gt;MAX(INDEX($C$1:$C$13701,MIN(13701,ROW()+1)):INDEX($C$1:$C$13701,MIN(13701,ROW()+設定!$B$24))),$C8056&gt;=設定!$B$32,$C8056&gt;=MAX(MIN(INDEX($C$1:$C$13701,MAX(1,ROW()-設定!$B$26)):INDEX($C$1:$C$13701,MAX(1,ROW()-1))),MIN(INDEX($C$1:$C$13701,MIN(13701,ROW()+1)):INDEX($C$1:$C$13701,MIN(13701,ROW()+設定!$B$26))))*10^(設定!$B$27/20)),1,0))</f>
        <v>0</v>
      </c>
      <c r="G8056" s="33" t="n">
        <f aca="false">$G8055+IF($F8056=1,1,0)</f>
        <v>4</v>
      </c>
      <c r="H8056" s="0" t="str">
        <f aca="false">IF($F8056=1,$G8056,"")</f>
        <v/>
      </c>
    </row>
    <row r="8057" customFormat="false" ht="15" hidden="false" customHeight="false" outlineLevel="0" collapsed="false">
      <c r="A8057" s="30" t="n">
        <v>1258.59375</v>
      </c>
      <c r="B8057" s="31" t="n">
        <v>2.7958</v>
      </c>
      <c r="C8057" s="32" t="n">
        <f aca="false">IF($A8057="","",IF(設定!$B$21="dB",10^($B8057/20),ABS($B8057)))</f>
        <v>1.3797169509849</v>
      </c>
      <c r="D8057" s="32" t="n">
        <f aca="false">IF($A8057="","",$A8057^2)</f>
        <v>1584058.22753906</v>
      </c>
      <c r="E8057" s="32" t="n">
        <f aca="false">IF($A8057="","",IF($C8057&lt;=0,"",1/$C8057^2))</f>
        <v>0.525315239553818</v>
      </c>
      <c r="F8057" s="33" t="n">
        <f aca="false">IF(OR(ROW()-設定!$B$30&lt;2,ROW()+設定!$B$30&gt;13701,N($A8057)&lt;=0,N(INDEX($A$2:$A$13701,MIN(13700,MAX(1,ROW()-1+設定!$B$30))))&lt;=0,$A8057&lt;設定!$B$28,$A8057&gt;設定!$B$29),0,IF(AND($C8057&gt;=MAX(INDEX($C$1:$C$13701,MAX(1,ROW()-設定!$B$24)):INDEX($C$1:$C$13701,MAX(1,ROW()-1))),$C8057&gt;MAX(INDEX($C$1:$C$13701,MIN(13701,ROW()+1)):INDEX($C$1:$C$13701,MIN(13701,ROW()+設定!$B$24))),$C8057&gt;=設定!$B$32,$C8057&gt;=MAX(MIN(INDEX($C$1:$C$13701,MAX(1,ROW()-設定!$B$26)):INDEX($C$1:$C$13701,MAX(1,ROW()-1))),MIN(INDEX($C$1:$C$13701,MIN(13701,ROW()+1)):INDEX($C$1:$C$13701,MIN(13701,ROW()+設定!$B$26))))*10^(設定!$B$27/20)),1,0))</f>
        <v>0</v>
      </c>
      <c r="G8057" s="33" t="n">
        <f aca="false">$G8056+IF($F8057=1,1,0)</f>
        <v>4</v>
      </c>
      <c r="H8057" s="0" t="str">
        <f aca="false">IF($F8057=1,$G8057,"")</f>
        <v/>
      </c>
    </row>
    <row r="8058" customFormat="false" ht="15" hidden="false" customHeight="false" outlineLevel="0" collapsed="false">
      <c r="A8058" s="30" t="n">
        <v>1258.75</v>
      </c>
      <c r="B8058" s="31" t="n">
        <v>2.7433</v>
      </c>
      <c r="C8058" s="32" t="n">
        <f aca="false">IF($A8058="","",IF(設定!$B$21="dB",10^($B8058/20),ABS($B8058)))</f>
        <v>1.37140269948342</v>
      </c>
      <c r="D8058" s="32" t="n">
        <f aca="false">IF($A8058="","",$A8058^2)</f>
        <v>1584451.5625</v>
      </c>
      <c r="E8058" s="32" t="n">
        <f aca="false">IF($A8058="","",IF($C8058&lt;=0,"",1/$C8058^2))</f>
        <v>0.531704088741287</v>
      </c>
      <c r="F8058" s="33" t="n">
        <f aca="false">IF(OR(ROW()-設定!$B$30&lt;2,ROW()+設定!$B$30&gt;13701,N($A8058)&lt;=0,N(INDEX($A$2:$A$13701,MIN(13700,MAX(1,ROW()-1+設定!$B$30))))&lt;=0,$A8058&lt;設定!$B$28,$A8058&gt;設定!$B$29),0,IF(AND($C8058&gt;=MAX(INDEX($C$1:$C$13701,MAX(1,ROW()-設定!$B$24)):INDEX($C$1:$C$13701,MAX(1,ROW()-1))),$C8058&gt;MAX(INDEX($C$1:$C$13701,MIN(13701,ROW()+1)):INDEX($C$1:$C$13701,MIN(13701,ROW()+設定!$B$24))),$C8058&gt;=設定!$B$32,$C8058&gt;=MAX(MIN(INDEX($C$1:$C$13701,MAX(1,ROW()-設定!$B$26)):INDEX($C$1:$C$13701,MAX(1,ROW()-1))),MIN(INDEX($C$1:$C$13701,MIN(13701,ROW()+1)):INDEX($C$1:$C$13701,MIN(13701,ROW()+設定!$B$26))))*10^(設定!$B$27/20)),1,0))</f>
        <v>0</v>
      </c>
      <c r="G8058" s="33" t="n">
        <f aca="false">$G8057+IF($F8058=1,1,0)</f>
        <v>4</v>
      </c>
      <c r="H8058" s="0" t="str">
        <f aca="false">IF($F8058=1,$G8058,"")</f>
        <v/>
      </c>
    </row>
    <row r="8059" customFormat="false" ht="15" hidden="false" customHeight="false" outlineLevel="0" collapsed="false">
      <c r="A8059" s="30" t="n">
        <v>1258.90625</v>
      </c>
      <c r="B8059" s="31" t="n">
        <v>2.683</v>
      </c>
      <c r="C8059" s="32" t="n">
        <f aca="false">IF($A8059="","",IF(設定!$B$21="dB",10^($B8059/20),ABS($B8059)))</f>
        <v>1.36191499001513</v>
      </c>
      <c r="D8059" s="32" t="n">
        <f aca="false">IF($A8059="","",$A8059^2)</f>
        <v>1584844.94628906</v>
      </c>
      <c r="E8059" s="32" t="n">
        <f aca="false">IF($A8059="","",IF($C8059&lt;=0,"",1/$C8059^2))</f>
        <v>0.539138070469785</v>
      </c>
      <c r="F8059" s="33" t="n">
        <f aca="false">IF(OR(ROW()-設定!$B$30&lt;2,ROW()+設定!$B$30&gt;13701,N($A8059)&lt;=0,N(INDEX($A$2:$A$13701,MIN(13700,MAX(1,ROW()-1+設定!$B$30))))&lt;=0,$A8059&lt;設定!$B$28,$A8059&gt;設定!$B$29),0,IF(AND($C8059&gt;=MAX(INDEX($C$1:$C$13701,MAX(1,ROW()-設定!$B$24)):INDEX($C$1:$C$13701,MAX(1,ROW()-1))),$C8059&gt;MAX(INDEX($C$1:$C$13701,MIN(13701,ROW()+1)):INDEX($C$1:$C$13701,MIN(13701,ROW()+設定!$B$24))),$C8059&gt;=設定!$B$32,$C8059&gt;=MAX(MIN(INDEX($C$1:$C$13701,MAX(1,ROW()-設定!$B$26)):INDEX($C$1:$C$13701,MAX(1,ROW()-1))),MIN(INDEX($C$1:$C$13701,MIN(13701,ROW()+1)):INDEX($C$1:$C$13701,MIN(13701,ROW()+設定!$B$26))))*10^(設定!$B$27/20)),1,0))</f>
        <v>0</v>
      </c>
      <c r="G8059" s="33" t="n">
        <f aca="false">$G8058+IF($F8059=1,1,0)</f>
        <v>4</v>
      </c>
      <c r="H8059" s="0" t="str">
        <f aca="false">IF($F8059=1,$G8059,"")</f>
        <v/>
      </c>
    </row>
    <row r="8060" customFormat="false" ht="15" hidden="false" customHeight="false" outlineLevel="0" collapsed="false">
      <c r="A8060" s="30" t="n">
        <v>1259.0625</v>
      </c>
      <c r="B8060" s="31" t="n">
        <v>2.634</v>
      </c>
      <c r="C8060" s="32" t="n">
        <f aca="false">IF($A8060="","",IF(設定!$B$21="dB",10^($B8060/20),ABS($B8060)))</f>
        <v>1.35425360392331</v>
      </c>
      <c r="D8060" s="32" t="n">
        <f aca="false">IF($A8060="","",$A8060^2)</f>
        <v>1585238.37890625</v>
      </c>
      <c r="E8060" s="32" t="n">
        <f aca="false">IF($A8060="","",IF($C8060&lt;=0,"",1/$C8060^2))</f>
        <v>0.545255430938292</v>
      </c>
      <c r="F8060" s="33" t="n">
        <f aca="false">IF(OR(ROW()-設定!$B$30&lt;2,ROW()+設定!$B$30&gt;13701,N($A8060)&lt;=0,N(INDEX($A$2:$A$13701,MIN(13700,MAX(1,ROW()-1+設定!$B$30))))&lt;=0,$A8060&lt;設定!$B$28,$A8060&gt;設定!$B$29),0,IF(AND($C8060&gt;=MAX(INDEX($C$1:$C$13701,MAX(1,ROW()-設定!$B$24)):INDEX($C$1:$C$13701,MAX(1,ROW()-1))),$C8060&gt;MAX(INDEX($C$1:$C$13701,MIN(13701,ROW()+1)):INDEX($C$1:$C$13701,MIN(13701,ROW()+設定!$B$24))),$C8060&gt;=設定!$B$32,$C8060&gt;=MAX(MIN(INDEX($C$1:$C$13701,MAX(1,ROW()-設定!$B$26)):INDEX($C$1:$C$13701,MAX(1,ROW()-1))),MIN(INDEX($C$1:$C$13701,MIN(13701,ROW()+1)):INDEX($C$1:$C$13701,MIN(13701,ROW()+設定!$B$26))))*10^(設定!$B$27/20)),1,0))</f>
        <v>0</v>
      </c>
      <c r="G8060" s="33" t="n">
        <f aca="false">$G8059+IF($F8060=1,1,0)</f>
        <v>4</v>
      </c>
      <c r="H8060" s="0" t="str">
        <f aca="false">IF($F8060=1,$G8060,"")</f>
        <v/>
      </c>
    </row>
    <row r="8061" customFormat="false" ht="15" hidden="false" customHeight="false" outlineLevel="0" collapsed="false">
      <c r="A8061" s="30" t="n">
        <v>1259.21875</v>
      </c>
      <c r="B8061" s="31" t="n">
        <v>2.5994</v>
      </c>
      <c r="C8061" s="32" t="n">
        <f aca="false">IF($A8061="","",IF(設定!$B$21="dB",10^($B8061/20),ABS($B8061)))</f>
        <v>1.34886970275527</v>
      </c>
      <c r="D8061" s="32" t="n">
        <f aca="false">IF($A8061="","",$A8061^2)</f>
        <v>1585631.86035156</v>
      </c>
      <c r="E8061" s="32" t="n">
        <f aca="false">IF($A8061="","",IF($C8061&lt;=0,"",1/$C8061^2))</f>
        <v>0.549616800979812</v>
      </c>
      <c r="F8061" s="33" t="n">
        <f aca="false">IF(OR(ROW()-設定!$B$30&lt;2,ROW()+設定!$B$30&gt;13701,N($A8061)&lt;=0,N(INDEX($A$2:$A$13701,MIN(13700,MAX(1,ROW()-1+設定!$B$30))))&lt;=0,$A8061&lt;設定!$B$28,$A8061&gt;設定!$B$29),0,IF(AND($C8061&gt;=MAX(INDEX($C$1:$C$13701,MAX(1,ROW()-設定!$B$24)):INDEX($C$1:$C$13701,MAX(1,ROW()-1))),$C8061&gt;MAX(INDEX($C$1:$C$13701,MIN(13701,ROW()+1)):INDEX($C$1:$C$13701,MIN(13701,ROW()+設定!$B$24))),$C8061&gt;=設定!$B$32,$C8061&gt;=MAX(MIN(INDEX($C$1:$C$13701,MAX(1,ROW()-設定!$B$26)):INDEX($C$1:$C$13701,MAX(1,ROW()-1))),MIN(INDEX($C$1:$C$13701,MIN(13701,ROW()+1)):INDEX($C$1:$C$13701,MIN(13701,ROW()+設定!$B$26))))*10^(設定!$B$27/20)),1,0))</f>
        <v>0</v>
      </c>
      <c r="G8061" s="33" t="n">
        <f aca="false">$G8060+IF($F8061=1,1,0)</f>
        <v>4</v>
      </c>
      <c r="H8061" s="0" t="str">
        <f aca="false">IF($F8061=1,$G8061,"")</f>
        <v/>
      </c>
    </row>
    <row r="8062" customFormat="false" ht="15" hidden="false" customHeight="false" outlineLevel="0" collapsed="false">
      <c r="A8062" s="30" t="n">
        <v>1259.375</v>
      </c>
      <c r="B8062" s="31" t="n">
        <v>2.3533</v>
      </c>
      <c r="C8062" s="32" t="n">
        <f aca="false">IF($A8062="","",IF(設定!$B$21="dB",10^($B8062/20),ABS($B8062)))</f>
        <v>1.31118810290655</v>
      </c>
      <c r="D8062" s="32" t="n">
        <f aca="false">IF($A8062="","",$A8062^2)</f>
        <v>1586025.390625</v>
      </c>
      <c r="E8062" s="32" t="n">
        <f aca="false">IF($A8062="","",IF($C8062&lt;=0,"",1/$C8062^2))</f>
        <v>0.581661072851433</v>
      </c>
      <c r="F8062" s="33" t="n">
        <f aca="false">IF(OR(ROW()-設定!$B$30&lt;2,ROW()+設定!$B$30&gt;13701,N($A8062)&lt;=0,N(INDEX($A$2:$A$13701,MIN(13700,MAX(1,ROW()-1+設定!$B$30))))&lt;=0,$A8062&lt;設定!$B$28,$A8062&gt;設定!$B$29),0,IF(AND($C8062&gt;=MAX(INDEX($C$1:$C$13701,MAX(1,ROW()-設定!$B$24)):INDEX($C$1:$C$13701,MAX(1,ROW()-1))),$C8062&gt;MAX(INDEX($C$1:$C$13701,MIN(13701,ROW()+1)):INDEX($C$1:$C$13701,MIN(13701,ROW()+設定!$B$24))),$C8062&gt;=設定!$B$32,$C8062&gt;=MAX(MIN(INDEX($C$1:$C$13701,MAX(1,ROW()-設定!$B$26)):INDEX($C$1:$C$13701,MAX(1,ROW()-1))),MIN(INDEX($C$1:$C$13701,MIN(13701,ROW()+1)):INDEX($C$1:$C$13701,MIN(13701,ROW()+設定!$B$26))))*10^(設定!$B$27/20)),1,0))</f>
        <v>0</v>
      </c>
      <c r="G8062" s="33" t="n">
        <f aca="false">$G8061+IF($F8062=1,1,0)</f>
        <v>4</v>
      </c>
      <c r="H8062" s="0" t="str">
        <f aca="false">IF($F8062=1,$G8062,"")</f>
        <v/>
      </c>
    </row>
    <row r="8063" customFormat="false" ht="15" hidden="false" customHeight="false" outlineLevel="0" collapsed="false">
      <c r="A8063" s="30" t="n">
        <v>1259.53125</v>
      </c>
      <c r="B8063" s="31" t="n">
        <v>2.6066</v>
      </c>
      <c r="C8063" s="32" t="n">
        <f aca="false">IF($A8063="","",IF(設定!$B$21="dB",10^($B8063/20),ABS($B8063)))</f>
        <v>1.34998828572225</v>
      </c>
      <c r="D8063" s="32" t="n">
        <f aca="false">IF($A8063="","",$A8063^2)</f>
        <v>1586418.96972656</v>
      </c>
      <c r="E8063" s="32" t="n">
        <f aca="false">IF($A8063="","",IF($C8063&lt;=0,"",1/$C8063^2))</f>
        <v>0.548706367468554</v>
      </c>
      <c r="F8063" s="33" t="n">
        <f aca="false">IF(OR(ROW()-設定!$B$30&lt;2,ROW()+設定!$B$30&gt;13701,N($A8063)&lt;=0,N(INDEX($A$2:$A$13701,MIN(13700,MAX(1,ROW()-1+設定!$B$30))))&lt;=0,$A8063&lt;設定!$B$28,$A8063&gt;設定!$B$29),0,IF(AND($C8063&gt;=MAX(INDEX($C$1:$C$13701,MAX(1,ROW()-設定!$B$24)):INDEX($C$1:$C$13701,MAX(1,ROW()-1))),$C8063&gt;MAX(INDEX($C$1:$C$13701,MIN(13701,ROW()+1)):INDEX($C$1:$C$13701,MIN(13701,ROW()+設定!$B$24))),$C8063&gt;=設定!$B$32,$C8063&gt;=MAX(MIN(INDEX($C$1:$C$13701,MAX(1,ROW()-設定!$B$26)):INDEX($C$1:$C$13701,MAX(1,ROW()-1))),MIN(INDEX($C$1:$C$13701,MIN(13701,ROW()+1)):INDEX($C$1:$C$13701,MIN(13701,ROW()+設定!$B$26))))*10^(設定!$B$27/20)),1,0))</f>
        <v>0</v>
      </c>
      <c r="G8063" s="33" t="n">
        <f aca="false">$G8062+IF($F8063=1,1,0)</f>
        <v>4</v>
      </c>
      <c r="H8063" s="0" t="str">
        <f aca="false">IF($F8063=1,$G8063,"")</f>
        <v/>
      </c>
    </row>
    <row r="8064" customFormat="false" ht="15" hidden="false" customHeight="false" outlineLevel="0" collapsed="false">
      <c r="A8064" s="30" t="n">
        <v>1259.6875</v>
      </c>
      <c r="B8064" s="31" t="n">
        <v>2.5203</v>
      </c>
      <c r="C8064" s="32" t="n">
        <f aca="false">IF($A8064="","",IF(設定!$B$21="dB",10^($B8064/20),ABS($B8064)))</f>
        <v>1.33664168171736</v>
      </c>
      <c r="D8064" s="32" t="n">
        <f aca="false">IF($A8064="","",$A8064^2)</f>
        <v>1586812.59765625</v>
      </c>
      <c r="E8064" s="32" t="n">
        <f aca="false">IF($A8064="","",IF($C8064&lt;=0,"",1/$C8064^2))</f>
        <v>0.559718936145313</v>
      </c>
      <c r="F8064" s="33" t="n">
        <f aca="false">IF(OR(ROW()-設定!$B$30&lt;2,ROW()+設定!$B$30&gt;13701,N($A8064)&lt;=0,N(INDEX($A$2:$A$13701,MIN(13700,MAX(1,ROW()-1+設定!$B$30))))&lt;=0,$A8064&lt;設定!$B$28,$A8064&gt;設定!$B$29),0,IF(AND($C8064&gt;=MAX(INDEX($C$1:$C$13701,MAX(1,ROW()-設定!$B$24)):INDEX($C$1:$C$13701,MAX(1,ROW()-1))),$C8064&gt;MAX(INDEX($C$1:$C$13701,MIN(13701,ROW()+1)):INDEX($C$1:$C$13701,MIN(13701,ROW()+設定!$B$24))),$C8064&gt;=設定!$B$32,$C8064&gt;=MAX(MIN(INDEX($C$1:$C$13701,MAX(1,ROW()-設定!$B$26)):INDEX($C$1:$C$13701,MAX(1,ROW()-1))),MIN(INDEX($C$1:$C$13701,MIN(13701,ROW()+1)):INDEX($C$1:$C$13701,MIN(13701,ROW()+設定!$B$26))))*10^(設定!$B$27/20)),1,0))</f>
        <v>0</v>
      </c>
      <c r="G8064" s="33" t="n">
        <f aca="false">$G8063+IF($F8064=1,1,0)</f>
        <v>4</v>
      </c>
      <c r="H8064" s="0" t="str">
        <f aca="false">IF($F8064=1,$G8064,"")</f>
        <v/>
      </c>
    </row>
    <row r="8065" customFormat="false" ht="15" hidden="false" customHeight="false" outlineLevel="0" collapsed="false">
      <c r="A8065" s="30" t="n">
        <v>1259.84375</v>
      </c>
      <c r="B8065" s="31" t="n">
        <v>2.3771</v>
      </c>
      <c r="C8065" s="32" t="n">
        <f aca="false">IF($A8065="","",IF(設定!$B$21="dB",10^($B8065/20),ABS($B8065)))</f>
        <v>1.3147857850113</v>
      </c>
      <c r="D8065" s="32" t="n">
        <f aca="false">IF($A8065="","",$A8065^2)</f>
        <v>1587206.27441406</v>
      </c>
      <c r="E8065" s="32" t="n">
        <f aca="false">IF($A8065="","",IF($C8065&lt;=0,"",1/$C8065^2))</f>
        <v>0.578482199766839</v>
      </c>
      <c r="F8065" s="33" t="n">
        <f aca="false">IF(OR(ROW()-設定!$B$30&lt;2,ROW()+設定!$B$30&gt;13701,N($A8065)&lt;=0,N(INDEX($A$2:$A$13701,MIN(13700,MAX(1,ROW()-1+設定!$B$30))))&lt;=0,$A8065&lt;設定!$B$28,$A8065&gt;設定!$B$29),0,IF(AND($C8065&gt;=MAX(INDEX($C$1:$C$13701,MAX(1,ROW()-設定!$B$24)):INDEX($C$1:$C$13701,MAX(1,ROW()-1))),$C8065&gt;MAX(INDEX($C$1:$C$13701,MIN(13701,ROW()+1)):INDEX($C$1:$C$13701,MIN(13701,ROW()+設定!$B$24))),$C8065&gt;=設定!$B$32,$C8065&gt;=MAX(MIN(INDEX($C$1:$C$13701,MAX(1,ROW()-設定!$B$26)):INDEX($C$1:$C$13701,MAX(1,ROW()-1))),MIN(INDEX($C$1:$C$13701,MIN(13701,ROW()+1)):INDEX($C$1:$C$13701,MIN(13701,ROW()+設定!$B$26))))*10^(設定!$B$27/20)),1,0))</f>
        <v>0</v>
      </c>
      <c r="G8065" s="33" t="n">
        <f aca="false">$G8064+IF($F8065=1,1,0)</f>
        <v>4</v>
      </c>
      <c r="H8065" s="0" t="str">
        <f aca="false">IF($F8065=1,$G8065,"")</f>
        <v/>
      </c>
    </row>
    <row r="8066" customFormat="false" ht="15" hidden="false" customHeight="false" outlineLevel="0" collapsed="false">
      <c r="A8066" s="30" t="n">
        <v>1260</v>
      </c>
      <c r="B8066" s="31" t="n">
        <v>2.427</v>
      </c>
      <c r="C8066" s="32" t="n">
        <f aca="false">IF($A8066="","",IF(設定!$B$21="dB",10^($B8066/20),ABS($B8066)))</f>
        <v>1.32236090185182</v>
      </c>
      <c r="D8066" s="32" t="n">
        <f aca="false">IF($A8066="","",$A8066^2)</f>
        <v>1587600</v>
      </c>
      <c r="E8066" s="32" t="n">
        <f aca="false">IF($A8066="","",IF($C8066&lt;=0,"",1/$C8066^2))</f>
        <v>0.571873536506665</v>
      </c>
      <c r="F8066" s="33" t="n">
        <f aca="false">IF(OR(ROW()-設定!$B$30&lt;2,ROW()+設定!$B$30&gt;13701,N($A8066)&lt;=0,N(INDEX($A$2:$A$13701,MIN(13700,MAX(1,ROW()-1+設定!$B$30))))&lt;=0,$A8066&lt;設定!$B$28,$A8066&gt;設定!$B$29),0,IF(AND($C8066&gt;=MAX(INDEX($C$1:$C$13701,MAX(1,ROW()-設定!$B$24)):INDEX($C$1:$C$13701,MAX(1,ROW()-1))),$C8066&gt;MAX(INDEX($C$1:$C$13701,MIN(13701,ROW()+1)):INDEX($C$1:$C$13701,MIN(13701,ROW()+設定!$B$24))),$C8066&gt;=設定!$B$32,$C8066&gt;=MAX(MIN(INDEX($C$1:$C$13701,MAX(1,ROW()-設定!$B$26)):INDEX($C$1:$C$13701,MAX(1,ROW()-1))),MIN(INDEX($C$1:$C$13701,MIN(13701,ROW()+1)):INDEX($C$1:$C$13701,MIN(13701,ROW()+設定!$B$26))))*10^(設定!$B$27/20)),1,0))</f>
        <v>0</v>
      </c>
      <c r="G8066" s="33" t="n">
        <f aca="false">$G8065+IF($F8066=1,1,0)</f>
        <v>4</v>
      </c>
      <c r="H8066" s="0" t="str">
        <f aca="false">IF($F8066=1,$G8066,"")</f>
        <v/>
      </c>
    </row>
    <row r="8067" customFormat="false" ht="15" hidden="false" customHeight="false" outlineLevel="0" collapsed="false">
      <c r="A8067" s="30" t="n">
        <v>1260.15625</v>
      </c>
      <c r="B8067" s="31" t="n">
        <v>2.6227</v>
      </c>
      <c r="C8067" s="32" t="n">
        <f aca="false">IF($A8067="","",IF(設定!$B$21="dB",10^($B8067/20),ABS($B8067)))</f>
        <v>1.35249291891184</v>
      </c>
      <c r="D8067" s="32" t="n">
        <f aca="false">IF($A8067="","",$A8067^2)</f>
        <v>1587993.77441406</v>
      </c>
      <c r="E8067" s="32" t="n">
        <f aca="false">IF($A8067="","",IF($C8067&lt;=0,"",1/$C8067^2))</f>
        <v>0.546675989868709</v>
      </c>
      <c r="F8067" s="33" t="n">
        <f aca="false">IF(OR(ROW()-設定!$B$30&lt;2,ROW()+設定!$B$30&gt;13701,N($A8067)&lt;=0,N(INDEX($A$2:$A$13701,MIN(13700,MAX(1,ROW()-1+設定!$B$30))))&lt;=0,$A8067&lt;設定!$B$28,$A8067&gt;設定!$B$29),0,IF(AND($C8067&gt;=MAX(INDEX($C$1:$C$13701,MAX(1,ROW()-設定!$B$24)):INDEX($C$1:$C$13701,MAX(1,ROW()-1))),$C8067&gt;MAX(INDEX($C$1:$C$13701,MIN(13701,ROW()+1)):INDEX($C$1:$C$13701,MIN(13701,ROW()+設定!$B$24))),$C8067&gt;=設定!$B$32,$C8067&gt;=MAX(MIN(INDEX($C$1:$C$13701,MAX(1,ROW()-設定!$B$26)):INDEX($C$1:$C$13701,MAX(1,ROW()-1))),MIN(INDEX($C$1:$C$13701,MIN(13701,ROW()+1)):INDEX($C$1:$C$13701,MIN(13701,ROW()+設定!$B$26))))*10^(設定!$B$27/20)),1,0))</f>
        <v>0</v>
      </c>
      <c r="G8067" s="33" t="n">
        <f aca="false">$G8066+IF($F8067=1,1,0)</f>
        <v>4</v>
      </c>
      <c r="H8067" s="0" t="str">
        <f aca="false">IF($F8067=1,$G8067,"")</f>
        <v/>
      </c>
    </row>
    <row r="8068" customFormat="false" ht="15" hidden="false" customHeight="false" outlineLevel="0" collapsed="false">
      <c r="A8068" s="30" t="n">
        <v>1260.3125</v>
      </c>
      <c r="B8068" s="31" t="n">
        <v>2.3895</v>
      </c>
      <c r="C8068" s="32" t="n">
        <f aca="false">IF($A8068="","",IF(設定!$B$21="dB",10^($B8068/20),ABS($B8068)))</f>
        <v>1.31666411726085</v>
      </c>
      <c r="D8068" s="32" t="n">
        <f aca="false">IF($A8068="","",$A8068^2)</f>
        <v>1588387.59765625</v>
      </c>
      <c r="E8068" s="32" t="n">
        <f aca="false">IF($A8068="","",IF($C8068&lt;=0,"",1/$C8068^2))</f>
        <v>0.576832869907881</v>
      </c>
      <c r="F8068" s="33" t="n">
        <f aca="false">IF(OR(ROW()-設定!$B$30&lt;2,ROW()+設定!$B$30&gt;13701,N($A8068)&lt;=0,N(INDEX($A$2:$A$13701,MIN(13700,MAX(1,ROW()-1+設定!$B$30))))&lt;=0,$A8068&lt;設定!$B$28,$A8068&gt;設定!$B$29),0,IF(AND($C8068&gt;=MAX(INDEX($C$1:$C$13701,MAX(1,ROW()-設定!$B$24)):INDEX($C$1:$C$13701,MAX(1,ROW()-1))),$C8068&gt;MAX(INDEX($C$1:$C$13701,MIN(13701,ROW()+1)):INDEX($C$1:$C$13701,MIN(13701,ROW()+設定!$B$24))),$C8068&gt;=設定!$B$32,$C8068&gt;=MAX(MIN(INDEX($C$1:$C$13701,MAX(1,ROW()-設定!$B$26)):INDEX($C$1:$C$13701,MAX(1,ROW()-1))),MIN(INDEX($C$1:$C$13701,MIN(13701,ROW()+1)):INDEX($C$1:$C$13701,MIN(13701,ROW()+設定!$B$26))))*10^(設定!$B$27/20)),1,0))</f>
        <v>0</v>
      </c>
      <c r="G8068" s="33" t="n">
        <f aca="false">$G8067+IF($F8068=1,1,0)</f>
        <v>4</v>
      </c>
      <c r="H8068" s="0" t="str">
        <f aca="false">IF($F8068=1,$G8068,"")</f>
        <v/>
      </c>
    </row>
    <row r="8069" customFormat="false" ht="15" hidden="false" customHeight="false" outlineLevel="0" collapsed="false">
      <c r="A8069" s="30" t="n">
        <v>1260.46875</v>
      </c>
      <c r="B8069" s="31" t="n">
        <v>2.2702</v>
      </c>
      <c r="C8069" s="32" t="n">
        <f aca="false">IF($A8069="","",IF(設定!$B$21="dB",10^($B8069/20),ABS($B8069)))</f>
        <v>1.29870346723733</v>
      </c>
      <c r="D8069" s="32" t="n">
        <f aca="false">IF($A8069="","",$A8069^2)</f>
        <v>1588781.46972656</v>
      </c>
      <c r="E8069" s="32" t="n">
        <f aca="false">IF($A8069="","",IF($C8069&lt;=0,"",1/$C8069^2))</f>
        <v>0.592898019988443</v>
      </c>
      <c r="F8069" s="33" t="n">
        <f aca="false">IF(OR(ROW()-設定!$B$30&lt;2,ROW()+設定!$B$30&gt;13701,N($A8069)&lt;=0,N(INDEX($A$2:$A$13701,MIN(13700,MAX(1,ROW()-1+設定!$B$30))))&lt;=0,$A8069&lt;設定!$B$28,$A8069&gt;設定!$B$29),0,IF(AND($C8069&gt;=MAX(INDEX($C$1:$C$13701,MAX(1,ROW()-設定!$B$24)):INDEX($C$1:$C$13701,MAX(1,ROW()-1))),$C8069&gt;MAX(INDEX($C$1:$C$13701,MIN(13701,ROW()+1)):INDEX($C$1:$C$13701,MIN(13701,ROW()+設定!$B$24))),$C8069&gt;=設定!$B$32,$C8069&gt;=MAX(MIN(INDEX($C$1:$C$13701,MAX(1,ROW()-設定!$B$26)):INDEX($C$1:$C$13701,MAX(1,ROW()-1))),MIN(INDEX($C$1:$C$13701,MIN(13701,ROW()+1)):INDEX($C$1:$C$13701,MIN(13701,ROW()+設定!$B$26))))*10^(設定!$B$27/20)),1,0))</f>
        <v>0</v>
      </c>
      <c r="G8069" s="33" t="n">
        <f aca="false">$G8068+IF($F8069=1,1,0)</f>
        <v>4</v>
      </c>
      <c r="H8069" s="0" t="str">
        <f aca="false">IF($F8069=1,$G8069,"")</f>
        <v/>
      </c>
    </row>
    <row r="8070" customFormat="false" ht="15" hidden="false" customHeight="false" outlineLevel="0" collapsed="false">
      <c r="A8070" s="30" t="n">
        <v>1260.625</v>
      </c>
      <c r="B8070" s="31" t="n">
        <v>2.4432</v>
      </c>
      <c r="C8070" s="32" t="n">
        <f aca="false">IF($A8070="","",IF(設定!$B$21="dB",10^($B8070/20),ABS($B8070)))</f>
        <v>1.32482953053352</v>
      </c>
      <c r="D8070" s="32" t="n">
        <f aca="false">IF($A8070="","",$A8070^2)</f>
        <v>1589175.390625</v>
      </c>
      <c r="E8070" s="32" t="n">
        <f aca="false">IF($A8070="","",IF($C8070&lt;=0,"",1/$C8070^2))</f>
        <v>0.569744314456676</v>
      </c>
      <c r="F8070" s="33" t="n">
        <f aca="false">IF(OR(ROW()-設定!$B$30&lt;2,ROW()+設定!$B$30&gt;13701,N($A8070)&lt;=0,N(INDEX($A$2:$A$13701,MIN(13700,MAX(1,ROW()-1+設定!$B$30))))&lt;=0,$A8070&lt;設定!$B$28,$A8070&gt;設定!$B$29),0,IF(AND($C8070&gt;=MAX(INDEX($C$1:$C$13701,MAX(1,ROW()-設定!$B$24)):INDEX($C$1:$C$13701,MAX(1,ROW()-1))),$C8070&gt;MAX(INDEX($C$1:$C$13701,MIN(13701,ROW()+1)):INDEX($C$1:$C$13701,MIN(13701,ROW()+設定!$B$24))),$C8070&gt;=設定!$B$32,$C8070&gt;=MAX(MIN(INDEX($C$1:$C$13701,MAX(1,ROW()-設定!$B$26)):INDEX($C$1:$C$13701,MAX(1,ROW()-1))),MIN(INDEX($C$1:$C$13701,MIN(13701,ROW()+1)):INDEX($C$1:$C$13701,MIN(13701,ROW()+設定!$B$26))))*10^(設定!$B$27/20)),1,0))</f>
        <v>0</v>
      </c>
      <c r="G8070" s="33" t="n">
        <f aca="false">$G8069+IF($F8070=1,1,0)</f>
        <v>4</v>
      </c>
      <c r="H8070" s="0" t="str">
        <f aca="false">IF($F8070=1,$G8070,"")</f>
        <v/>
      </c>
    </row>
    <row r="8071" customFormat="false" ht="15" hidden="false" customHeight="false" outlineLevel="0" collapsed="false">
      <c r="A8071" s="30" t="n">
        <v>1260.78125</v>
      </c>
      <c r="B8071" s="31" t="n">
        <v>2.1465</v>
      </c>
      <c r="C8071" s="32" t="n">
        <f aca="false">IF($A8071="","",IF(設定!$B$21="dB",10^($B8071/20),ABS($B8071)))</f>
        <v>1.28033907488572</v>
      </c>
      <c r="D8071" s="32" t="n">
        <f aca="false">IF($A8071="","",$A8071^2)</f>
        <v>1589569.36035156</v>
      </c>
      <c r="E8071" s="32" t="n">
        <f aca="false">IF($A8071="","",IF($C8071&lt;=0,"",1/$C8071^2))</f>
        <v>0.610028323935759</v>
      </c>
      <c r="F8071" s="33" t="n">
        <f aca="false">IF(OR(ROW()-設定!$B$30&lt;2,ROW()+設定!$B$30&gt;13701,N($A8071)&lt;=0,N(INDEX($A$2:$A$13701,MIN(13700,MAX(1,ROW()-1+設定!$B$30))))&lt;=0,$A8071&lt;設定!$B$28,$A8071&gt;設定!$B$29),0,IF(AND($C8071&gt;=MAX(INDEX($C$1:$C$13701,MAX(1,ROW()-設定!$B$24)):INDEX($C$1:$C$13701,MAX(1,ROW()-1))),$C8071&gt;MAX(INDEX($C$1:$C$13701,MIN(13701,ROW()+1)):INDEX($C$1:$C$13701,MIN(13701,ROW()+設定!$B$24))),$C8071&gt;=設定!$B$32,$C8071&gt;=MAX(MIN(INDEX($C$1:$C$13701,MAX(1,ROW()-設定!$B$26)):INDEX($C$1:$C$13701,MAX(1,ROW()-1))),MIN(INDEX($C$1:$C$13701,MIN(13701,ROW()+1)):INDEX($C$1:$C$13701,MIN(13701,ROW()+設定!$B$26))))*10^(設定!$B$27/20)),1,0))</f>
        <v>0</v>
      </c>
      <c r="G8071" s="33" t="n">
        <f aca="false">$G8070+IF($F8071=1,1,0)</f>
        <v>4</v>
      </c>
      <c r="H8071" s="0" t="str">
        <f aca="false">IF($F8071=1,$G8071,"")</f>
        <v/>
      </c>
    </row>
    <row r="8072" customFormat="false" ht="15" hidden="false" customHeight="false" outlineLevel="0" collapsed="false">
      <c r="A8072" s="30" t="n">
        <v>1260.9375</v>
      </c>
      <c r="B8072" s="31" t="n">
        <v>2.1699</v>
      </c>
      <c r="C8072" s="32" t="n">
        <f aca="false">IF($A8072="","",IF(設定!$B$21="dB",10^($B8072/20),ABS($B8072)))</f>
        <v>1.28379299017439</v>
      </c>
      <c r="D8072" s="32" t="n">
        <f aca="false">IF($A8072="","",$A8072^2)</f>
        <v>1589963.37890625</v>
      </c>
      <c r="E8072" s="32" t="n">
        <f aca="false">IF($A8072="","",IF($C8072&lt;=0,"",1/$C8072^2))</f>
        <v>0.606750300369628</v>
      </c>
      <c r="F8072" s="33" t="n">
        <f aca="false">IF(OR(ROW()-設定!$B$30&lt;2,ROW()+設定!$B$30&gt;13701,N($A8072)&lt;=0,N(INDEX($A$2:$A$13701,MIN(13700,MAX(1,ROW()-1+設定!$B$30))))&lt;=0,$A8072&lt;設定!$B$28,$A8072&gt;設定!$B$29),0,IF(AND($C8072&gt;=MAX(INDEX($C$1:$C$13701,MAX(1,ROW()-設定!$B$24)):INDEX($C$1:$C$13701,MAX(1,ROW()-1))),$C8072&gt;MAX(INDEX($C$1:$C$13701,MIN(13701,ROW()+1)):INDEX($C$1:$C$13701,MIN(13701,ROW()+設定!$B$24))),$C8072&gt;=設定!$B$32,$C8072&gt;=MAX(MIN(INDEX($C$1:$C$13701,MAX(1,ROW()-設定!$B$26)):INDEX($C$1:$C$13701,MAX(1,ROW()-1))),MIN(INDEX($C$1:$C$13701,MIN(13701,ROW()+1)):INDEX($C$1:$C$13701,MIN(13701,ROW()+設定!$B$26))))*10^(設定!$B$27/20)),1,0))</f>
        <v>0</v>
      </c>
      <c r="G8072" s="33" t="n">
        <f aca="false">$G8071+IF($F8072=1,1,0)</f>
        <v>4</v>
      </c>
      <c r="H8072" s="0" t="str">
        <f aca="false">IF($F8072=1,$G8072,"")</f>
        <v/>
      </c>
    </row>
    <row r="8073" customFormat="false" ht="15" hidden="false" customHeight="false" outlineLevel="0" collapsed="false">
      <c r="A8073" s="30" t="n">
        <v>1261.09375</v>
      </c>
      <c r="B8073" s="31" t="n">
        <v>2.0876</v>
      </c>
      <c r="C8073" s="32" t="n">
        <f aca="false">IF($A8073="","",IF(設定!$B$21="dB",10^($B8073/20),ABS($B8073)))</f>
        <v>1.27168632162023</v>
      </c>
      <c r="D8073" s="32" t="n">
        <f aca="false">IF($A8073="","",$A8073^2)</f>
        <v>1590357.44628906</v>
      </c>
      <c r="E8073" s="32" t="n">
        <f aca="false">IF($A8073="","",IF($C8073&lt;=0,"",1/$C8073^2))</f>
        <v>0.618358023007653</v>
      </c>
      <c r="F8073" s="33" t="n">
        <f aca="false">IF(OR(ROW()-設定!$B$30&lt;2,ROW()+設定!$B$30&gt;13701,N($A8073)&lt;=0,N(INDEX($A$2:$A$13701,MIN(13700,MAX(1,ROW()-1+設定!$B$30))))&lt;=0,$A8073&lt;設定!$B$28,$A8073&gt;設定!$B$29),0,IF(AND($C8073&gt;=MAX(INDEX($C$1:$C$13701,MAX(1,ROW()-設定!$B$24)):INDEX($C$1:$C$13701,MAX(1,ROW()-1))),$C8073&gt;MAX(INDEX($C$1:$C$13701,MIN(13701,ROW()+1)):INDEX($C$1:$C$13701,MIN(13701,ROW()+設定!$B$24))),$C8073&gt;=設定!$B$32,$C8073&gt;=MAX(MIN(INDEX($C$1:$C$13701,MAX(1,ROW()-設定!$B$26)):INDEX($C$1:$C$13701,MAX(1,ROW()-1))),MIN(INDEX($C$1:$C$13701,MIN(13701,ROW()+1)):INDEX($C$1:$C$13701,MIN(13701,ROW()+設定!$B$26))))*10^(設定!$B$27/20)),1,0))</f>
        <v>0</v>
      </c>
      <c r="G8073" s="33" t="n">
        <f aca="false">$G8072+IF($F8073=1,1,0)</f>
        <v>4</v>
      </c>
      <c r="H8073" s="0" t="str">
        <f aca="false">IF($F8073=1,$G8073,"")</f>
        <v/>
      </c>
    </row>
    <row r="8074" customFormat="false" ht="15" hidden="false" customHeight="false" outlineLevel="0" collapsed="false">
      <c r="A8074" s="30" t="n">
        <v>1261.25</v>
      </c>
      <c r="B8074" s="31" t="n">
        <v>2.0774</v>
      </c>
      <c r="C8074" s="32" t="n">
        <f aca="false">IF($A8074="","",IF(設定!$B$21="dB",10^($B8074/20),ABS($B8074)))</f>
        <v>1.27019383347666</v>
      </c>
      <c r="D8074" s="32" t="n">
        <f aca="false">IF($A8074="","",$A8074^2)</f>
        <v>1590751.5625</v>
      </c>
      <c r="E8074" s="32" t="n">
        <f aca="false">IF($A8074="","",IF($C8074&lt;=0,"",1/$C8074^2))</f>
        <v>0.619812028209572</v>
      </c>
      <c r="F8074" s="33" t="n">
        <f aca="false">IF(OR(ROW()-設定!$B$30&lt;2,ROW()+設定!$B$30&gt;13701,N($A8074)&lt;=0,N(INDEX($A$2:$A$13701,MIN(13700,MAX(1,ROW()-1+設定!$B$30))))&lt;=0,$A8074&lt;設定!$B$28,$A8074&gt;設定!$B$29),0,IF(AND($C8074&gt;=MAX(INDEX($C$1:$C$13701,MAX(1,ROW()-設定!$B$24)):INDEX($C$1:$C$13701,MAX(1,ROW()-1))),$C8074&gt;MAX(INDEX($C$1:$C$13701,MIN(13701,ROW()+1)):INDEX($C$1:$C$13701,MIN(13701,ROW()+設定!$B$24))),$C8074&gt;=設定!$B$32,$C8074&gt;=MAX(MIN(INDEX($C$1:$C$13701,MAX(1,ROW()-設定!$B$26)):INDEX($C$1:$C$13701,MAX(1,ROW()-1))),MIN(INDEX($C$1:$C$13701,MIN(13701,ROW()+1)):INDEX($C$1:$C$13701,MIN(13701,ROW()+設定!$B$26))))*10^(設定!$B$27/20)),1,0))</f>
        <v>0</v>
      </c>
      <c r="G8074" s="33" t="n">
        <f aca="false">$G8073+IF($F8074=1,1,0)</f>
        <v>4</v>
      </c>
      <c r="H8074" s="0" t="str">
        <f aca="false">IF($F8074=1,$G8074,"")</f>
        <v/>
      </c>
    </row>
    <row r="8075" customFormat="false" ht="15" hidden="false" customHeight="false" outlineLevel="0" collapsed="false">
      <c r="A8075" s="30" t="n">
        <v>1261.40625</v>
      </c>
      <c r="B8075" s="31" t="n">
        <v>2.1338</v>
      </c>
      <c r="C8075" s="32" t="n">
        <f aca="false">IF($A8075="","",IF(設定!$B$21="dB",10^($B8075/20),ABS($B8075)))</f>
        <v>1.27846840587136</v>
      </c>
      <c r="D8075" s="32" t="n">
        <f aca="false">IF($A8075="","",$A8075^2)</f>
        <v>1591145.72753906</v>
      </c>
      <c r="E8075" s="32" t="n">
        <f aca="false">IF($A8075="","",IF($C8075&lt;=0,"",1/$C8075^2))</f>
        <v>0.611814830286545</v>
      </c>
      <c r="F8075" s="33" t="n">
        <f aca="false">IF(OR(ROW()-設定!$B$30&lt;2,ROW()+設定!$B$30&gt;13701,N($A8075)&lt;=0,N(INDEX($A$2:$A$13701,MIN(13700,MAX(1,ROW()-1+設定!$B$30))))&lt;=0,$A8075&lt;設定!$B$28,$A8075&gt;設定!$B$29),0,IF(AND($C8075&gt;=MAX(INDEX($C$1:$C$13701,MAX(1,ROW()-設定!$B$24)):INDEX($C$1:$C$13701,MAX(1,ROW()-1))),$C8075&gt;MAX(INDEX($C$1:$C$13701,MIN(13701,ROW()+1)):INDEX($C$1:$C$13701,MIN(13701,ROW()+設定!$B$24))),$C8075&gt;=設定!$B$32,$C8075&gt;=MAX(MIN(INDEX($C$1:$C$13701,MAX(1,ROW()-設定!$B$26)):INDEX($C$1:$C$13701,MAX(1,ROW()-1))),MIN(INDEX($C$1:$C$13701,MIN(13701,ROW()+1)):INDEX($C$1:$C$13701,MIN(13701,ROW()+設定!$B$26))))*10^(設定!$B$27/20)),1,0))</f>
        <v>0</v>
      </c>
      <c r="G8075" s="33" t="n">
        <f aca="false">$G8074+IF($F8075=1,1,0)</f>
        <v>4</v>
      </c>
      <c r="H8075" s="0" t="str">
        <f aca="false">IF($F8075=1,$G8075,"")</f>
        <v/>
      </c>
    </row>
    <row r="8076" customFormat="false" ht="15" hidden="false" customHeight="false" outlineLevel="0" collapsed="false">
      <c r="A8076" s="30" t="n">
        <v>1261.5625</v>
      </c>
      <c r="B8076" s="31" t="n">
        <v>2.0777</v>
      </c>
      <c r="C8076" s="32" t="n">
        <f aca="false">IF($A8076="","",IF(設定!$B$21="dB",10^($B8076/20),ABS($B8076)))</f>
        <v>1.27023770517508</v>
      </c>
      <c r="D8076" s="32" t="n">
        <f aca="false">IF($A8076="","",$A8076^2)</f>
        <v>1591539.94140625</v>
      </c>
      <c r="E8076" s="32" t="n">
        <f aca="false">IF($A8076="","",IF($C8076&lt;=0,"",1/$C8076^2))</f>
        <v>0.61976921459022</v>
      </c>
      <c r="F8076" s="33" t="n">
        <f aca="false">IF(OR(ROW()-設定!$B$30&lt;2,ROW()+設定!$B$30&gt;13701,N($A8076)&lt;=0,N(INDEX($A$2:$A$13701,MIN(13700,MAX(1,ROW()-1+設定!$B$30))))&lt;=0,$A8076&lt;設定!$B$28,$A8076&gt;設定!$B$29),0,IF(AND($C8076&gt;=MAX(INDEX($C$1:$C$13701,MAX(1,ROW()-設定!$B$24)):INDEX($C$1:$C$13701,MAX(1,ROW()-1))),$C8076&gt;MAX(INDEX($C$1:$C$13701,MIN(13701,ROW()+1)):INDEX($C$1:$C$13701,MIN(13701,ROW()+設定!$B$24))),$C8076&gt;=設定!$B$32,$C8076&gt;=MAX(MIN(INDEX($C$1:$C$13701,MAX(1,ROW()-設定!$B$26)):INDEX($C$1:$C$13701,MAX(1,ROW()-1))),MIN(INDEX($C$1:$C$13701,MIN(13701,ROW()+1)):INDEX($C$1:$C$13701,MIN(13701,ROW()+設定!$B$26))))*10^(設定!$B$27/20)),1,0))</f>
        <v>0</v>
      </c>
      <c r="G8076" s="33" t="n">
        <f aca="false">$G8075+IF($F8076=1,1,0)</f>
        <v>4</v>
      </c>
      <c r="H8076" s="0" t="str">
        <f aca="false">IF($F8076=1,$G8076,"")</f>
        <v/>
      </c>
    </row>
    <row r="8077" customFormat="false" ht="15" hidden="false" customHeight="false" outlineLevel="0" collapsed="false">
      <c r="A8077" s="30" t="n">
        <v>1261.71875</v>
      </c>
      <c r="B8077" s="31" t="n">
        <v>1.9004</v>
      </c>
      <c r="C8077" s="32" t="n">
        <f aca="false">IF($A8077="","",IF(設定!$B$21="dB",10^($B8077/20),ABS($B8077)))</f>
        <v>1.24457192510693</v>
      </c>
      <c r="D8077" s="32" t="n">
        <f aca="false">IF($A8077="","",$A8077^2)</f>
        <v>1591934.20410156</v>
      </c>
      <c r="E8077" s="32" t="n">
        <f aca="false">IF($A8077="","",IF($C8077&lt;=0,"",1/$C8077^2))</f>
        <v>0.645594764821006</v>
      </c>
      <c r="F8077" s="33" t="n">
        <f aca="false">IF(OR(ROW()-設定!$B$30&lt;2,ROW()+設定!$B$30&gt;13701,N($A8077)&lt;=0,N(INDEX($A$2:$A$13701,MIN(13700,MAX(1,ROW()-1+設定!$B$30))))&lt;=0,$A8077&lt;設定!$B$28,$A8077&gt;設定!$B$29),0,IF(AND($C8077&gt;=MAX(INDEX($C$1:$C$13701,MAX(1,ROW()-設定!$B$24)):INDEX($C$1:$C$13701,MAX(1,ROW()-1))),$C8077&gt;MAX(INDEX($C$1:$C$13701,MIN(13701,ROW()+1)):INDEX($C$1:$C$13701,MIN(13701,ROW()+設定!$B$24))),$C8077&gt;=設定!$B$32,$C8077&gt;=MAX(MIN(INDEX($C$1:$C$13701,MAX(1,ROW()-設定!$B$26)):INDEX($C$1:$C$13701,MAX(1,ROW()-1))),MIN(INDEX($C$1:$C$13701,MIN(13701,ROW()+1)):INDEX($C$1:$C$13701,MIN(13701,ROW()+設定!$B$26))))*10^(設定!$B$27/20)),1,0))</f>
        <v>0</v>
      </c>
      <c r="G8077" s="33" t="n">
        <f aca="false">$G8076+IF($F8077=1,1,0)</f>
        <v>4</v>
      </c>
      <c r="H8077" s="0" t="str">
        <f aca="false">IF($F8077=1,$G8077,"")</f>
        <v/>
      </c>
    </row>
    <row r="8078" customFormat="false" ht="15" hidden="false" customHeight="false" outlineLevel="0" collapsed="false">
      <c r="A8078" s="30" t="n">
        <v>1261.875</v>
      </c>
      <c r="B8078" s="31" t="n">
        <v>1.9199</v>
      </c>
      <c r="C8078" s="32" t="n">
        <f aca="false">IF($A8078="","",IF(設定!$B$21="dB",10^($B8078/20),ABS($B8078)))</f>
        <v>1.24736915329219</v>
      </c>
      <c r="D8078" s="32" t="n">
        <f aca="false">IF($A8078="","",$A8078^2)</f>
        <v>1592328.515625</v>
      </c>
      <c r="E8078" s="32" t="n">
        <f aca="false">IF($A8078="","",IF($C8078&lt;=0,"",1/$C8078^2))</f>
        <v>0.642702515918968</v>
      </c>
      <c r="F8078" s="33" t="n">
        <f aca="false">IF(OR(ROW()-設定!$B$30&lt;2,ROW()+設定!$B$30&gt;13701,N($A8078)&lt;=0,N(INDEX($A$2:$A$13701,MIN(13700,MAX(1,ROW()-1+設定!$B$30))))&lt;=0,$A8078&lt;設定!$B$28,$A8078&gt;設定!$B$29),0,IF(AND($C8078&gt;=MAX(INDEX($C$1:$C$13701,MAX(1,ROW()-設定!$B$24)):INDEX($C$1:$C$13701,MAX(1,ROW()-1))),$C8078&gt;MAX(INDEX($C$1:$C$13701,MIN(13701,ROW()+1)):INDEX($C$1:$C$13701,MIN(13701,ROW()+設定!$B$24))),$C8078&gt;=設定!$B$32,$C8078&gt;=MAX(MIN(INDEX($C$1:$C$13701,MAX(1,ROW()-設定!$B$26)):INDEX($C$1:$C$13701,MAX(1,ROW()-1))),MIN(INDEX($C$1:$C$13701,MIN(13701,ROW()+1)):INDEX($C$1:$C$13701,MIN(13701,ROW()+設定!$B$26))))*10^(設定!$B$27/20)),1,0))</f>
        <v>0</v>
      </c>
      <c r="G8078" s="33" t="n">
        <f aca="false">$G8077+IF($F8078=1,1,0)</f>
        <v>4</v>
      </c>
      <c r="H8078" s="0" t="str">
        <f aca="false">IF($F8078=1,$G8078,"")</f>
        <v/>
      </c>
    </row>
    <row r="8079" customFormat="false" ht="15" hidden="false" customHeight="false" outlineLevel="0" collapsed="false">
      <c r="A8079" s="30" t="n">
        <v>1262.03125</v>
      </c>
      <c r="B8079" s="31" t="n">
        <v>1.9002</v>
      </c>
      <c r="C8079" s="32" t="n">
        <f aca="false">IF($A8079="","",IF(設定!$B$21="dB",10^($B8079/20),ABS($B8079)))</f>
        <v>1.24454326810923</v>
      </c>
      <c r="D8079" s="32" t="n">
        <f aca="false">IF($A8079="","",$A8079^2)</f>
        <v>1592722.87597656</v>
      </c>
      <c r="E8079" s="32" t="n">
        <f aca="false">IF($A8079="","",IF($C8079&lt;=0,"",1/$C8079^2))</f>
        <v>0.645624496243224</v>
      </c>
      <c r="F8079" s="33" t="n">
        <f aca="false">IF(OR(ROW()-設定!$B$30&lt;2,ROW()+設定!$B$30&gt;13701,N($A8079)&lt;=0,N(INDEX($A$2:$A$13701,MIN(13700,MAX(1,ROW()-1+設定!$B$30))))&lt;=0,$A8079&lt;設定!$B$28,$A8079&gt;設定!$B$29),0,IF(AND($C8079&gt;=MAX(INDEX($C$1:$C$13701,MAX(1,ROW()-設定!$B$24)):INDEX($C$1:$C$13701,MAX(1,ROW()-1))),$C8079&gt;MAX(INDEX($C$1:$C$13701,MIN(13701,ROW()+1)):INDEX($C$1:$C$13701,MIN(13701,ROW()+設定!$B$24))),$C8079&gt;=設定!$B$32,$C8079&gt;=MAX(MIN(INDEX($C$1:$C$13701,MAX(1,ROW()-設定!$B$26)):INDEX($C$1:$C$13701,MAX(1,ROW()-1))),MIN(INDEX($C$1:$C$13701,MIN(13701,ROW()+1)):INDEX($C$1:$C$13701,MIN(13701,ROW()+設定!$B$26))))*10^(設定!$B$27/20)),1,0))</f>
        <v>0</v>
      </c>
      <c r="G8079" s="33" t="n">
        <f aca="false">$G8078+IF($F8079=1,1,0)</f>
        <v>4</v>
      </c>
      <c r="H8079" s="0" t="str">
        <f aca="false">IF($F8079=1,$G8079,"")</f>
        <v/>
      </c>
    </row>
    <row r="8080" customFormat="false" ht="15" hidden="false" customHeight="false" outlineLevel="0" collapsed="false">
      <c r="A8080" s="30" t="n">
        <v>1262.1875</v>
      </c>
      <c r="B8080" s="31" t="n">
        <v>1.8058</v>
      </c>
      <c r="C8080" s="32" t="n">
        <f aca="false">IF($A8080="","",IF(設定!$B$21="dB",10^($B8080/20),ABS($B8080)))</f>
        <v>1.23109055672978</v>
      </c>
      <c r="D8080" s="32" t="n">
        <f aca="false">IF($A8080="","",$A8080^2)</f>
        <v>1593117.28515625</v>
      </c>
      <c r="E8080" s="32" t="n">
        <f aca="false">IF($A8080="","",IF($C8080&lt;=0,"",1/$C8080^2))</f>
        <v>0.659811681265146</v>
      </c>
      <c r="F8080" s="33" t="n">
        <f aca="false">IF(OR(ROW()-設定!$B$30&lt;2,ROW()+設定!$B$30&gt;13701,N($A8080)&lt;=0,N(INDEX($A$2:$A$13701,MIN(13700,MAX(1,ROW()-1+設定!$B$30))))&lt;=0,$A8080&lt;設定!$B$28,$A8080&gt;設定!$B$29),0,IF(AND($C8080&gt;=MAX(INDEX($C$1:$C$13701,MAX(1,ROW()-設定!$B$24)):INDEX($C$1:$C$13701,MAX(1,ROW()-1))),$C8080&gt;MAX(INDEX($C$1:$C$13701,MIN(13701,ROW()+1)):INDEX($C$1:$C$13701,MIN(13701,ROW()+設定!$B$24))),$C8080&gt;=設定!$B$32,$C8080&gt;=MAX(MIN(INDEX($C$1:$C$13701,MAX(1,ROW()-設定!$B$26)):INDEX($C$1:$C$13701,MAX(1,ROW()-1))),MIN(INDEX($C$1:$C$13701,MIN(13701,ROW()+1)):INDEX($C$1:$C$13701,MIN(13701,ROW()+設定!$B$26))))*10^(設定!$B$27/20)),1,0))</f>
        <v>0</v>
      </c>
      <c r="G8080" s="33" t="n">
        <f aca="false">$G8079+IF($F8080=1,1,0)</f>
        <v>4</v>
      </c>
      <c r="H8080" s="0" t="str">
        <f aca="false">IF($F8080=1,$G8080,"")</f>
        <v/>
      </c>
    </row>
    <row r="8081" customFormat="false" ht="15" hidden="false" customHeight="false" outlineLevel="0" collapsed="false">
      <c r="A8081" s="30" t="n">
        <v>1262.34375</v>
      </c>
      <c r="B8081" s="31" t="n">
        <v>1.7999</v>
      </c>
      <c r="C8081" s="32" t="n">
        <f aca="false">IF($A8081="","",IF(設定!$B$21="dB",10^($B8081/20),ABS($B8081)))</f>
        <v>1.23025460690126</v>
      </c>
      <c r="D8081" s="32" t="n">
        <f aca="false">IF($A8081="","",$A8081^2)</f>
        <v>1593511.74316406</v>
      </c>
      <c r="E8081" s="32" t="n">
        <f aca="false">IF($A8081="","",IF($C8081&lt;=0,"",1/$C8081^2))</f>
        <v>0.660708661211588</v>
      </c>
      <c r="F8081" s="33" t="n">
        <f aca="false">IF(OR(ROW()-設定!$B$30&lt;2,ROW()+設定!$B$30&gt;13701,N($A8081)&lt;=0,N(INDEX($A$2:$A$13701,MIN(13700,MAX(1,ROW()-1+設定!$B$30))))&lt;=0,$A8081&lt;設定!$B$28,$A8081&gt;設定!$B$29),0,IF(AND($C8081&gt;=MAX(INDEX($C$1:$C$13701,MAX(1,ROW()-設定!$B$24)):INDEX($C$1:$C$13701,MAX(1,ROW()-1))),$C8081&gt;MAX(INDEX($C$1:$C$13701,MIN(13701,ROW()+1)):INDEX($C$1:$C$13701,MIN(13701,ROW()+設定!$B$24))),$C8081&gt;=設定!$B$32,$C8081&gt;=MAX(MIN(INDEX($C$1:$C$13701,MAX(1,ROW()-設定!$B$26)):INDEX($C$1:$C$13701,MAX(1,ROW()-1))),MIN(INDEX($C$1:$C$13701,MIN(13701,ROW()+1)):INDEX($C$1:$C$13701,MIN(13701,ROW()+設定!$B$26))))*10^(設定!$B$27/20)),1,0))</f>
        <v>0</v>
      </c>
      <c r="G8081" s="33" t="n">
        <f aca="false">$G8080+IF($F8081=1,1,0)</f>
        <v>4</v>
      </c>
      <c r="H8081" s="0" t="str">
        <f aca="false">IF($F8081=1,$G8081,"")</f>
        <v/>
      </c>
    </row>
    <row r="8082" customFormat="false" ht="15" hidden="false" customHeight="false" outlineLevel="0" collapsed="false">
      <c r="A8082" s="30" t="n">
        <v>1262.5</v>
      </c>
      <c r="B8082" s="31" t="n">
        <v>1.6875</v>
      </c>
      <c r="C8082" s="32" t="n">
        <f aca="false">IF($A8082="","",IF(設定!$B$21="dB",10^($B8082/20),ABS($B8082)))</f>
        <v>1.21443702708873</v>
      </c>
      <c r="D8082" s="32" t="n">
        <f aca="false">IF($A8082="","",$A8082^2)</f>
        <v>1593906.25</v>
      </c>
      <c r="E8082" s="32" t="n">
        <f aca="false">IF($A8082="","",IF($C8082&lt;=0,"",1/$C8082^2))</f>
        <v>0.678031701715246</v>
      </c>
      <c r="F8082" s="33" t="n">
        <f aca="false">IF(OR(ROW()-設定!$B$30&lt;2,ROW()+設定!$B$30&gt;13701,N($A8082)&lt;=0,N(INDEX($A$2:$A$13701,MIN(13700,MAX(1,ROW()-1+設定!$B$30))))&lt;=0,$A8082&lt;設定!$B$28,$A8082&gt;設定!$B$29),0,IF(AND($C8082&gt;=MAX(INDEX($C$1:$C$13701,MAX(1,ROW()-設定!$B$24)):INDEX($C$1:$C$13701,MAX(1,ROW()-1))),$C8082&gt;MAX(INDEX($C$1:$C$13701,MIN(13701,ROW()+1)):INDEX($C$1:$C$13701,MIN(13701,ROW()+設定!$B$24))),$C8082&gt;=設定!$B$32,$C8082&gt;=MAX(MIN(INDEX($C$1:$C$13701,MAX(1,ROW()-設定!$B$26)):INDEX($C$1:$C$13701,MAX(1,ROW()-1))),MIN(INDEX($C$1:$C$13701,MIN(13701,ROW()+1)):INDEX($C$1:$C$13701,MIN(13701,ROW()+設定!$B$26))))*10^(設定!$B$27/20)),1,0))</f>
        <v>0</v>
      </c>
      <c r="G8082" s="33" t="n">
        <f aca="false">$G8081+IF($F8082=1,1,0)</f>
        <v>4</v>
      </c>
      <c r="H8082" s="0" t="str">
        <f aca="false">IF($F8082=1,$G8082,"")</f>
        <v/>
      </c>
    </row>
    <row r="8083" customFormat="false" ht="15" hidden="false" customHeight="false" outlineLevel="0" collapsed="false">
      <c r="A8083" s="30" t="n">
        <v>1262.65625</v>
      </c>
      <c r="B8083" s="31" t="n">
        <v>1.6441</v>
      </c>
      <c r="C8083" s="32" t="n">
        <f aca="false">IF($A8083="","",IF(設定!$B$21="dB",10^($B8083/20),ABS($B8083)))</f>
        <v>1.20838409398285</v>
      </c>
      <c r="D8083" s="32" t="n">
        <f aca="false">IF($A8083="","",$A8083^2)</f>
        <v>1594300.80566406</v>
      </c>
      <c r="E8083" s="32" t="n">
        <f aca="false">IF($A8083="","",IF($C8083&lt;=0,"",1/$C8083^2))</f>
        <v>0.684841389888552</v>
      </c>
      <c r="F8083" s="33" t="n">
        <f aca="false">IF(OR(ROW()-設定!$B$30&lt;2,ROW()+設定!$B$30&gt;13701,N($A8083)&lt;=0,N(INDEX($A$2:$A$13701,MIN(13700,MAX(1,ROW()-1+設定!$B$30))))&lt;=0,$A8083&lt;設定!$B$28,$A8083&gt;設定!$B$29),0,IF(AND($C8083&gt;=MAX(INDEX($C$1:$C$13701,MAX(1,ROW()-設定!$B$24)):INDEX($C$1:$C$13701,MAX(1,ROW()-1))),$C8083&gt;MAX(INDEX($C$1:$C$13701,MIN(13701,ROW()+1)):INDEX($C$1:$C$13701,MIN(13701,ROW()+設定!$B$24))),$C8083&gt;=設定!$B$32,$C8083&gt;=MAX(MIN(INDEX($C$1:$C$13701,MAX(1,ROW()-設定!$B$26)):INDEX($C$1:$C$13701,MAX(1,ROW()-1))),MIN(INDEX($C$1:$C$13701,MIN(13701,ROW()+1)):INDEX($C$1:$C$13701,MIN(13701,ROW()+設定!$B$26))))*10^(設定!$B$27/20)),1,0))</f>
        <v>0</v>
      </c>
      <c r="G8083" s="33" t="n">
        <f aca="false">$G8082+IF($F8083=1,1,0)</f>
        <v>4</v>
      </c>
      <c r="H8083" s="0" t="str">
        <f aca="false">IF($F8083=1,$G8083,"")</f>
        <v/>
      </c>
    </row>
    <row r="8084" customFormat="false" ht="15" hidden="false" customHeight="false" outlineLevel="0" collapsed="false">
      <c r="A8084" s="30" t="n">
        <v>1262.8125</v>
      </c>
      <c r="B8084" s="31" t="n">
        <v>1.6781</v>
      </c>
      <c r="C8084" s="32" t="n">
        <f aca="false">IF($A8084="","",IF(設定!$B$21="dB",10^($B8084/20),ABS($B8084)))</f>
        <v>1.21312345604045</v>
      </c>
      <c r="D8084" s="32" t="n">
        <f aca="false">IF($A8084="","",$A8084^2)</f>
        <v>1594695.41015625</v>
      </c>
      <c r="E8084" s="32" t="n">
        <f aca="false">IF($A8084="","",IF($C8084&lt;=0,"",1/$C8084^2))</f>
        <v>0.679500843216269</v>
      </c>
      <c r="F8084" s="33" t="n">
        <f aca="false">IF(OR(ROW()-設定!$B$30&lt;2,ROW()+設定!$B$30&gt;13701,N($A8084)&lt;=0,N(INDEX($A$2:$A$13701,MIN(13700,MAX(1,ROW()-1+設定!$B$30))))&lt;=0,$A8084&lt;設定!$B$28,$A8084&gt;設定!$B$29),0,IF(AND($C8084&gt;=MAX(INDEX($C$1:$C$13701,MAX(1,ROW()-設定!$B$24)):INDEX($C$1:$C$13701,MAX(1,ROW()-1))),$C8084&gt;MAX(INDEX($C$1:$C$13701,MIN(13701,ROW()+1)):INDEX($C$1:$C$13701,MIN(13701,ROW()+設定!$B$24))),$C8084&gt;=設定!$B$32,$C8084&gt;=MAX(MIN(INDEX($C$1:$C$13701,MAX(1,ROW()-設定!$B$26)):INDEX($C$1:$C$13701,MAX(1,ROW()-1))),MIN(INDEX($C$1:$C$13701,MIN(13701,ROW()+1)):INDEX($C$1:$C$13701,MIN(13701,ROW()+設定!$B$26))))*10^(設定!$B$27/20)),1,0))</f>
        <v>0</v>
      </c>
      <c r="G8084" s="33" t="n">
        <f aca="false">$G8083+IF($F8084=1,1,0)</f>
        <v>4</v>
      </c>
      <c r="H8084" s="0" t="str">
        <f aca="false">IF($F8084=1,$G8084,"")</f>
        <v/>
      </c>
    </row>
    <row r="8085" customFormat="false" ht="15" hidden="false" customHeight="false" outlineLevel="0" collapsed="false">
      <c r="A8085" s="30" t="n">
        <v>1262.96875</v>
      </c>
      <c r="B8085" s="31" t="n">
        <v>1.525</v>
      </c>
      <c r="C8085" s="32" t="n">
        <f aca="false">IF($A8085="","",IF(設定!$B$21="dB",10^($B8085/20),ABS($B8085)))</f>
        <v>1.19192793945783</v>
      </c>
      <c r="D8085" s="32" t="n">
        <f aca="false">IF($A8085="","",$A8085^2)</f>
        <v>1595090.06347656</v>
      </c>
      <c r="E8085" s="32" t="n">
        <f aca="false">IF($A8085="","",IF($C8085&lt;=0,"",1/$C8085^2))</f>
        <v>0.703882227936457</v>
      </c>
      <c r="F8085" s="33" t="n">
        <f aca="false">IF(OR(ROW()-設定!$B$30&lt;2,ROW()+設定!$B$30&gt;13701,N($A8085)&lt;=0,N(INDEX($A$2:$A$13701,MIN(13700,MAX(1,ROW()-1+設定!$B$30))))&lt;=0,$A8085&lt;設定!$B$28,$A8085&gt;設定!$B$29),0,IF(AND($C8085&gt;=MAX(INDEX($C$1:$C$13701,MAX(1,ROW()-設定!$B$24)):INDEX($C$1:$C$13701,MAX(1,ROW()-1))),$C8085&gt;MAX(INDEX($C$1:$C$13701,MIN(13701,ROW()+1)):INDEX($C$1:$C$13701,MIN(13701,ROW()+設定!$B$24))),$C8085&gt;=設定!$B$32,$C8085&gt;=MAX(MIN(INDEX($C$1:$C$13701,MAX(1,ROW()-設定!$B$26)):INDEX($C$1:$C$13701,MAX(1,ROW()-1))),MIN(INDEX($C$1:$C$13701,MIN(13701,ROW()+1)):INDEX($C$1:$C$13701,MIN(13701,ROW()+設定!$B$26))))*10^(設定!$B$27/20)),1,0))</f>
        <v>0</v>
      </c>
      <c r="G8085" s="33" t="n">
        <f aca="false">$G8084+IF($F8085=1,1,0)</f>
        <v>4</v>
      </c>
      <c r="H8085" s="0" t="str">
        <f aca="false">IF($F8085=1,$G8085,"")</f>
        <v/>
      </c>
    </row>
    <row r="8086" customFormat="false" ht="15" hidden="false" customHeight="false" outlineLevel="0" collapsed="false">
      <c r="A8086" s="30" t="n">
        <v>1263.125</v>
      </c>
      <c r="B8086" s="31" t="n">
        <v>1.6299</v>
      </c>
      <c r="C8086" s="32" t="n">
        <f aca="false">IF($A8086="","",IF(設定!$B$21="dB",10^($B8086/20),ABS($B8086)))</f>
        <v>1.20641019880635</v>
      </c>
      <c r="D8086" s="32" t="n">
        <f aca="false">IF($A8086="","",$A8086^2)</f>
        <v>1595484.765625</v>
      </c>
      <c r="E8086" s="32" t="n">
        <f aca="false">IF($A8086="","",IF($C8086&lt;=0,"",1/$C8086^2))</f>
        <v>0.68708426053185</v>
      </c>
      <c r="F8086" s="33" t="n">
        <f aca="false">IF(OR(ROW()-設定!$B$30&lt;2,ROW()+設定!$B$30&gt;13701,N($A8086)&lt;=0,N(INDEX($A$2:$A$13701,MIN(13700,MAX(1,ROW()-1+設定!$B$30))))&lt;=0,$A8086&lt;設定!$B$28,$A8086&gt;設定!$B$29),0,IF(AND($C8086&gt;=MAX(INDEX($C$1:$C$13701,MAX(1,ROW()-設定!$B$24)):INDEX($C$1:$C$13701,MAX(1,ROW()-1))),$C8086&gt;MAX(INDEX($C$1:$C$13701,MIN(13701,ROW()+1)):INDEX($C$1:$C$13701,MIN(13701,ROW()+設定!$B$24))),$C8086&gt;=設定!$B$32,$C8086&gt;=MAX(MIN(INDEX($C$1:$C$13701,MAX(1,ROW()-設定!$B$26)):INDEX($C$1:$C$13701,MAX(1,ROW()-1))),MIN(INDEX($C$1:$C$13701,MIN(13701,ROW()+1)):INDEX($C$1:$C$13701,MIN(13701,ROW()+設定!$B$26))))*10^(設定!$B$27/20)),1,0))</f>
        <v>0</v>
      </c>
      <c r="G8086" s="33" t="n">
        <f aca="false">$G8085+IF($F8086=1,1,0)</f>
        <v>4</v>
      </c>
      <c r="H8086" s="0" t="str">
        <f aca="false">IF($F8086=1,$G8086,"")</f>
        <v/>
      </c>
    </row>
    <row r="8087" customFormat="false" ht="15" hidden="false" customHeight="false" outlineLevel="0" collapsed="false">
      <c r="A8087" s="30" t="n">
        <v>1263.28125</v>
      </c>
      <c r="B8087" s="31" t="n">
        <v>1.5238</v>
      </c>
      <c r="C8087" s="32" t="n">
        <f aca="false">IF($A8087="","",IF(設定!$B$21="dB",10^($B8087/20),ABS($B8087)))</f>
        <v>1.19176327990205</v>
      </c>
      <c r="D8087" s="32" t="n">
        <f aca="false">IF($A8087="","",$A8087^2)</f>
        <v>1595879.51660156</v>
      </c>
      <c r="E8087" s="32" t="n">
        <f aca="false">IF($A8087="","",IF($C8087&lt;=0,"",1/$C8087^2))</f>
        <v>0.70407674465573</v>
      </c>
      <c r="F8087" s="33" t="n">
        <f aca="false">IF(OR(ROW()-設定!$B$30&lt;2,ROW()+設定!$B$30&gt;13701,N($A8087)&lt;=0,N(INDEX($A$2:$A$13701,MIN(13700,MAX(1,ROW()-1+設定!$B$30))))&lt;=0,$A8087&lt;設定!$B$28,$A8087&gt;設定!$B$29),0,IF(AND($C8087&gt;=MAX(INDEX($C$1:$C$13701,MAX(1,ROW()-設定!$B$24)):INDEX($C$1:$C$13701,MAX(1,ROW()-1))),$C8087&gt;MAX(INDEX($C$1:$C$13701,MIN(13701,ROW()+1)):INDEX($C$1:$C$13701,MIN(13701,ROW()+設定!$B$24))),$C8087&gt;=設定!$B$32,$C8087&gt;=MAX(MIN(INDEX($C$1:$C$13701,MAX(1,ROW()-設定!$B$26)):INDEX($C$1:$C$13701,MAX(1,ROW()-1))),MIN(INDEX($C$1:$C$13701,MIN(13701,ROW()+1)):INDEX($C$1:$C$13701,MIN(13701,ROW()+設定!$B$26))))*10^(設定!$B$27/20)),1,0))</f>
        <v>0</v>
      </c>
      <c r="G8087" s="33" t="n">
        <f aca="false">$G8086+IF($F8087=1,1,0)</f>
        <v>4</v>
      </c>
      <c r="H8087" s="0" t="str">
        <f aca="false">IF($F8087=1,$G8087,"")</f>
        <v/>
      </c>
    </row>
    <row r="8088" customFormat="false" ht="15" hidden="false" customHeight="false" outlineLevel="0" collapsed="false">
      <c r="A8088" s="30" t="n">
        <v>1263.4375</v>
      </c>
      <c r="B8088" s="31" t="n">
        <v>1.4032</v>
      </c>
      <c r="C8088" s="32" t="n">
        <f aca="false">IF($A8088="","",IF(設定!$B$21="dB",10^($B8088/20),ABS($B8088)))</f>
        <v>1.17533048293825</v>
      </c>
      <c r="D8088" s="32" t="n">
        <f aca="false">IF($A8088="","",$A8088^2)</f>
        <v>1596274.31640625</v>
      </c>
      <c r="E8088" s="32" t="n">
        <f aca="false">IF($A8088="","",IF($C8088&lt;=0,"",1/$C8088^2))</f>
        <v>0.723902372538445</v>
      </c>
      <c r="F8088" s="33" t="n">
        <f aca="false">IF(OR(ROW()-設定!$B$30&lt;2,ROW()+設定!$B$30&gt;13701,N($A8088)&lt;=0,N(INDEX($A$2:$A$13701,MIN(13700,MAX(1,ROW()-1+設定!$B$30))))&lt;=0,$A8088&lt;設定!$B$28,$A8088&gt;設定!$B$29),0,IF(AND($C8088&gt;=MAX(INDEX($C$1:$C$13701,MAX(1,ROW()-設定!$B$24)):INDEX($C$1:$C$13701,MAX(1,ROW()-1))),$C8088&gt;MAX(INDEX($C$1:$C$13701,MIN(13701,ROW()+1)):INDEX($C$1:$C$13701,MIN(13701,ROW()+設定!$B$24))),$C8088&gt;=設定!$B$32,$C8088&gt;=MAX(MIN(INDEX($C$1:$C$13701,MAX(1,ROW()-設定!$B$26)):INDEX($C$1:$C$13701,MAX(1,ROW()-1))),MIN(INDEX($C$1:$C$13701,MIN(13701,ROW()+1)):INDEX($C$1:$C$13701,MIN(13701,ROW()+設定!$B$26))))*10^(設定!$B$27/20)),1,0))</f>
        <v>0</v>
      </c>
      <c r="G8088" s="33" t="n">
        <f aca="false">$G8087+IF($F8088=1,1,0)</f>
        <v>4</v>
      </c>
      <c r="H8088" s="0" t="str">
        <f aca="false">IF($F8088=1,$G8088,"")</f>
        <v/>
      </c>
    </row>
    <row r="8089" customFormat="false" ht="15" hidden="false" customHeight="false" outlineLevel="0" collapsed="false">
      <c r="A8089" s="30" t="n">
        <v>1263.59375</v>
      </c>
      <c r="B8089" s="31" t="n">
        <v>1.3913</v>
      </c>
      <c r="C8089" s="32" t="n">
        <f aca="false">IF($A8089="","",IF(設定!$B$21="dB",10^($B8089/20),ABS($B8089)))</f>
        <v>1.1737213379076</v>
      </c>
      <c r="D8089" s="32" t="n">
        <f aca="false">IF($A8089="","",$A8089^2)</f>
        <v>1596669.16503906</v>
      </c>
      <c r="E8089" s="32" t="n">
        <f aca="false">IF($A8089="","",IF($C8089&lt;=0,"",1/$C8089^2))</f>
        <v>0.725888640264252</v>
      </c>
      <c r="F8089" s="33" t="n">
        <f aca="false">IF(OR(ROW()-設定!$B$30&lt;2,ROW()+設定!$B$30&gt;13701,N($A8089)&lt;=0,N(INDEX($A$2:$A$13701,MIN(13700,MAX(1,ROW()-1+設定!$B$30))))&lt;=0,$A8089&lt;設定!$B$28,$A8089&gt;設定!$B$29),0,IF(AND($C8089&gt;=MAX(INDEX($C$1:$C$13701,MAX(1,ROW()-設定!$B$24)):INDEX($C$1:$C$13701,MAX(1,ROW()-1))),$C8089&gt;MAX(INDEX($C$1:$C$13701,MIN(13701,ROW()+1)):INDEX($C$1:$C$13701,MIN(13701,ROW()+設定!$B$24))),$C8089&gt;=設定!$B$32,$C8089&gt;=MAX(MIN(INDEX($C$1:$C$13701,MAX(1,ROW()-設定!$B$26)):INDEX($C$1:$C$13701,MAX(1,ROW()-1))),MIN(INDEX($C$1:$C$13701,MIN(13701,ROW()+1)):INDEX($C$1:$C$13701,MIN(13701,ROW()+設定!$B$26))))*10^(設定!$B$27/20)),1,0))</f>
        <v>0</v>
      </c>
      <c r="G8089" s="33" t="n">
        <f aca="false">$G8088+IF($F8089=1,1,0)</f>
        <v>4</v>
      </c>
      <c r="H8089" s="0" t="str">
        <f aca="false">IF($F8089=1,$G8089,"")</f>
        <v/>
      </c>
    </row>
    <row r="8090" customFormat="false" ht="15" hidden="false" customHeight="false" outlineLevel="0" collapsed="false">
      <c r="A8090" s="30" t="n">
        <v>1263.75</v>
      </c>
      <c r="B8090" s="31" t="n">
        <v>1.3596</v>
      </c>
      <c r="C8090" s="32" t="n">
        <f aca="false">IF($A8090="","",IF(設定!$B$21="dB",10^($B8090/20),ABS($B8090)))</f>
        <v>1.16944553482268</v>
      </c>
      <c r="D8090" s="32" t="n">
        <f aca="false">IF($A8090="","",$A8090^2)</f>
        <v>1597064.0625</v>
      </c>
      <c r="E8090" s="32" t="n">
        <f aca="false">IF($A8090="","",IF($C8090&lt;=0,"",1/$C8090^2))</f>
        <v>0.731206426982834</v>
      </c>
      <c r="F8090" s="33" t="n">
        <f aca="false">IF(OR(ROW()-設定!$B$30&lt;2,ROW()+設定!$B$30&gt;13701,N($A8090)&lt;=0,N(INDEX($A$2:$A$13701,MIN(13700,MAX(1,ROW()-1+設定!$B$30))))&lt;=0,$A8090&lt;設定!$B$28,$A8090&gt;設定!$B$29),0,IF(AND($C8090&gt;=MAX(INDEX($C$1:$C$13701,MAX(1,ROW()-設定!$B$24)):INDEX($C$1:$C$13701,MAX(1,ROW()-1))),$C8090&gt;MAX(INDEX($C$1:$C$13701,MIN(13701,ROW()+1)):INDEX($C$1:$C$13701,MIN(13701,ROW()+設定!$B$24))),$C8090&gt;=設定!$B$32,$C8090&gt;=MAX(MIN(INDEX($C$1:$C$13701,MAX(1,ROW()-設定!$B$26)):INDEX($C$1:$C$13701,MAX(1,ROW()-1))),MIN(INDEX($C$1:$C$13701,MIN(13701,ROW()+1)):INDEX($C$1:$C$13701,MIN(13701,ROW()+設定!$B$26))))*10^(設定!$B$27/20)),1,0))</f>
        <v>0</v>
      </c>
      <c r="G8090" s="33" t="n">
        <f aca="false">$G8089+IF($F8090=1,1,0)</f>
        <v>4</v>
      </c>
      <c r="H8090" s="0" t="str">
        <f aca="false">IF($F8090=1,$G8090,"")</f>
        <v/>
      </c>
    </row>
    <row r="8091" customFormat="false" ht="15" hidden="false" customHeight="false" outlineLevel="0" collapsed="false">
      <c r="A8091" s="30" t="n">
        <v>1263.90625</v>
      </c>
      <c r="B8091" s="31" t="n">
        <v>1.3476</v>
      </c>
      <c r="C8091" s="32" t="n">
        <f aca="false">IF($A8091="","",IF(設定!$B$21="dB",10^($B8091/20),ABS($B8091)))</f>
        <v>1.16783100164616</v>
      </c>
      <c r="D8091" s="32" t="n">
        <f aca="false">IF($A8091="","",$A8091^2)</f>
        <v>1597459.00878906</v>
      </c>
      <c r="E8091" s="32" t="n">
        <f aca="false">IF($A8091="","",IF($C8091&lt;=0,"",1/$C8091^2))</f>
        <v>0.733229618860905</v>
      </c>
      <c r="F8091" s="33" t="n">
        <f aca="false">IF(OR(ROW()-設定!$B$30&lt;2,ROW()+設定!$B$30&gt;13701,N($A8091)&lt;=0,N(INDEX($A$2:$A$13701,MIN(13700,MAX(1,ROW()-1+設定!$B$30))))&lt;=0,$A8091&lt;設定!$B$28,$A8091&gt;設定!$B$29),0,IF(AND($C8091&gt;=MAX(INDEX($C$1:$C$13701,MAX(1,ROW()-設定!$B$24)):INDEX($C$1:$C$13701,MAX(1,ROW()-1))),$C8091&gt;MAX(INDEX($C$1:$C$13701,MIN(13701,ROW()+1)):INDEX($C$1:$C$13701,MIN(13701,ROW()+設定!$B$24))),$C8091&gt;=設定!$B$32,$C8091&gt;=MAX(MIN(INDEX($C$1:$C$13701,MAX(1,ROW()-設定!$B$26)):INDEX($C$1:$C$13701,MAX(1,ROW()-1))),MIN(INDEX($C$1:$C$13701,MIN(13701,ROW()+1)):INDEX($C$1:$C$13701,MIN(13701,ROW()+設定!$B$26))))*10^(設定!$B$27/20)),1,0))</f>
        <v>0</v>
      </c>
      <c r="G8091" s="33" t="n">
        <f aca="false">$G8090+IF($F8091=1,1,0)</f>
        <v>4</v>
      </c>
      <c r="H8091" s="0" t="str">
        <f aca="false">IF($F8091=1,$G8091,"")</f>
        <v/>
      </c>
    </row>
    <row r="8092" customFormat="false" ht="15" hidden="false" customHeight="false" outlineLevel="0" collapsed="false">
      <c r="A8092" s="30" t="n">
        <v>1264.0625</v>
      </c>
      <c r="B8092" s="31" t="n">
        <v>1.3304</v>
      </c>
      <c r="C8092" s="32" t="n">
        <f aca="false">IF($A8092="","",IF(設定!$B$21="dB",10^($B8092/20),ABS($B8092)))</f>
        <v>1.16552072381421</v>
      </c>
      <c r="D8092" s="32" t="n">
        <f aca="false">IF($A8092="","",$A8092^2)</f>
        <v>1597854.00390625</v>
      </c>
      <c r="E8092" s="32" t="n">
        <f aca="false">IF($A8092="","",IF($C8092&lt;=0,"",1/$C8092^2))</f>
        <v>0.736139293437754</v>
      </c>
      <c r="F8092" s="33" t="n">
        <f aca="false">IF(OR(ROW()-設定!$B$30&lt;2,ROW()+設定!$B$30&gt;13701,N($A8092)&lt;=0,N(INDEX($A$2:$A$13701,MIN(13700,MAX(1,ROW()-1+設定!$B$30))))&lt;=0,$A8092&lt;設定!$B$28,$A8092&gt;設定!$B$29),0,IF(AND($C8092&gt;=MAX(INDEX($C$1:$C$13701,MAX(1,ROW()-設定!$B$24)):INDEX($C$1:$C$13701,MAX(1,ROW()-1))),$C8092&gt;MAX(INDEX($C$1:$C$13701,MIN(13701,ROW()+1)):INDEX($C$1:$C$13701,MIN(13701,ROW()+設定!$B$24))),$C8092&gt;=設定!$B$32,$C8092&gt;=MAX(MIN(INDEX($C$1:$C$13701,MAX(1,ROW()-設定!$B$26)):INDEX($C$1:$C$13701,MAX(1,ROW()-1))),MIN(INDEX($C$1:$C$13701,MIN(13701,ROW()+1)):INDEX($C$1:$C$13701,MIN(13701,ROW()+設定!$B$26))))*10^(設定!$B$27/20)),1,0))</f>
        <v>0</v>
      </c>
      <c r="G8092" s="33" t="n">
        <f aca="false">$G8091+IF($F8092=1,1,0)</f>
        <v>4</v>
      </c>
      <c r="H8092" s="0" t="str">
        <f aca="false">IF($F8092=1,$G8092,"")</f>
        <v/>
      </c>
    </row>
    <row r="8093" customFormat="false" ht="15" hidden="false" customHeight="false" outlineLevel="0" collapsed="false">
      <c r="A8093" s="30" t="n">
        <v>1264.21875</v>
      </c>
      <c r="B8093" s="31" t="n">
        <v>1.2534</v>
      </c>
      <c r="C8093" s="32" t="n">
        <f aca="false">IF($A8093="","",IF(設定!$B$21="dB",10^($B8093/20),ABS($B8093)))</f>
        <v>1.15523410041487</v>
      </c>
      <c r="D8093" s="32" t="n">
        <f aca="false">IF($A8093="","",$A8093^2)</f>
        <v>1598249.04785156</v>
      </c>
      <c r="E8093" s="32" t="n">
        <f aca="false">IF($A8093="","",IF($C8093&lt;=0,"",1/$C8093^2))</f>
        <v>0.749307362699933</v>
      </c>
      <c r="F8093" s="33" t="n">
        <f aca="false">IF(OR(ROW()-設定!$B$30&lt;2,ROW()+設定!$B$30&gt;13701,N($A8093)&lt;=0,N(INDEX($A$2:$A$13701,MIN(13700,MAX(1,ROW()-1+設定!$B$30))))&lt;=0,$A8093&lt;設定!$B$28,$A8093&gt;設定!$B$29),0,IF(AND($C8093&gt;=MAX(INDEX($C$1:$C$13701,MAX(1,ROW()-設定!$B$24)):INDEX($C$1:$C$13701,MAX(1,ROW()-1))),$C8093&gt;MAX(INDEX($C$1:$C$13701,MIN(13701,ROW()+1)):INDEX($C$1:$C$13701,MIN(13701,ROW()+設定!$B$24))),$C8093&gt;=設定!$B$32,$C8093&gt;=MAX(MIN(INDEX($C$1:$C$13701,MAX(1,ROW()-設定!$B$26)):INDEX($C$1:$C$13701,MAX(1,ROW()-1))),MIN(INDEX($C$1:$C$13701,MIN(13701,ROW()+1)):INDEX($C$1:$C$13701,MIN(13701,ROW()+設定!$B$26))))*10^(設定!$B$27/20)),1,0))</f>
        <v>0</v>
      </c>
      <c r="G8093" s="33" t="n">
        <f aca="false">$G8092+IF($F8093=1,1,0)</f>
        <v>4</v>
      </c>
      <c r="H8093" s="0" t="str">
        <f aca="false">IF($F8093=1,$G8093,"")</f>
        <v/>
      </c>
    </row>
    <row r="8094" customFormat="false" ht="15" hidden="false" customHeight="false" outlineLevel="0" collapsed="false">
      <c r="A8094" s="30" t="n">
        <v>1264.375</v>
      </c>
      <c r="B8094" s="31" t="n">
        <v>1.1392</v>
      </c>
      <c r="C8094" s="32" t="n">
        <f aca="false">IF($A8094="","",IF(設定!$B$21="dB",10^($B8094/20),ABS($B8094)))</f>
        <v>1.14014477151089</v>
      </c>
      <c r="D8094" s="32" t="n">
        <f aca="false">IF($A8094="","",$A8094^2)</f>
        <v>1598644.140625</v>
      </c>
      <c r="E8094" s="32" t="n">
        <f aca="false">IF($A8094="","",IF($C8094&lt;=0,"",1/$C8094^2))</f>
        <v>0.769272132399445</v>
      </c>
      <c r="F8094" s="33" t="n">
        <f aca="false">IF(OR(ROW()-設定!$B$30&lt;2,ROW()+設定!$B$30&gt;13701,N($A8094)&lt;=0,N(INDEX($A$2:$A$13701,MIN(13700,MAX(1,ROW()-1+設定!$B$30))))&lt;=0,$A8094&lt;設定!$B$28,$A8094&gt;設定!$B$29),0,IF(AND($C8094&gt;=MAX(INDEX($C$1:$C$13701,MAX(1,ROW()-設定!$B$24)):INDEX($C$1:$C$13701,MAX(1,ROW()-1))),$C8094&gt;MAX(INDEX($C$1:$C$13701,MIN(13701,ROW()+1)):INDEX($C$1:$C$13701,MIN(13701,ROW()+設定!$B$24))),$C8094&gt;=設定!$B$32,$C8094&gt;=MAX(MIN(INDEX($C$1:$C$13701,MAX(1,ROW()-設定!$B$26)):INDEX($C$1:$C$13701,MAX(1,ROW()-1))),MIN(INDEX($C$1:$C$13701,MIN(13701,ROW()+1)):INDEX($C$1:$C$13701,MIN(13701,ROW()+設定!$B$26))))*10^(設定!$B$27/20)),1,0))</f>
        <v>0</v>
      </c>
      <c r="G8094" s="33" t="n">
        <f aca="false">$G8093+IF($F8094=1,1,0)</f>
        <v>4</v>
      </c>
      <c r="H8094" s="0" t="str">
        <f aca="false">IF($F8094=1,$G8094,"")</f>
        <v/>
      </c>
    </row>
    <row r="8095" customFormat="false" ht="15" hidden="false" customHeight="false" outlineLevel="0" collapsed="false">
      <c r="A8095" s="30" t="n">
        <v>1264.53125</v>
      </c>
      <c r="B8095" s="31" t="n">
        <v>1.3271</v>
      </c>
      <c r="C8095" s="32" t="n">
        <f aca="false">IF($A8095="","",IF(設定!$B$21="dB",10^($B8095/20),ABS($B8095)))</f>
        <v>1.16507799566532</v>
      </c>
      <c r="D8095" s="32" t="n">
        <f aca="false">IF($A8095="","",$A8095^2)</f>
        <v>1599039.28222656</v>
      </c>
      <c r="E8095" s="32" t="n">
        <f aca="false">IF($A8095="","",IF($C8095&lt;=0,"",1/$C8095^2))</f>
        <v>0.736698863716365</v>
      </c>
      <c r="F8095" s="33" t="n">
        <f aca="false">IF(OR(ROW()-設定!$B$30&lt;2,ROW()+設定!$B$30&gt;13701,N($A8095)&lt;=0,N(INDEX($A$2:$A$13701,MIN(13700,MAX(1,ROW()-1+設定!$B$30))))&lt;=0,$A8095&lt;設定!$B$28,$A8095&gt;設定!$B$29),0,IF(AND($C8095&gt;=MAX(INDEX($C$1:$C$13701,MAX(1,ROW()-設定!$B$24)):INDEX($C$1:$C$13701,MAX(1,ROW()-1))),$C8095&gt;MAX(INDEX($C$1:$C$13701,MIN(13701,ROW()+1)):INDEX($C$1:$C$13701,MIN(13701,ROW()+設定!$B$24))),$C8095&gt;=設定!$B$32,$C8095&gt;=MAX(MIN(INDEX($C$1:$C$13701,MAX(1,ROW()-設定!$B$26)):INDEX($C$1:$C$13701,MAX(1,ROW()-1))),MIN(INDEX($C$1:$C$13701,MIN(13701,ROW()+1)):INDEX($C$1:$C$13701,MIN(13701,ROW()+設定!$B$26))))*10^(設定!$B$27/20)),1,0))</f>
        <v>0</v>
      </c>
      <c r="G8095" s="33" t="n">
        <f aca="false">$G8094+IF($F8095=1,1,0)</f>
        <v>4</v>
      </c>
      <c r="H8095" s="0" t="str">
        <f aca="false">IF($F8095=1,$G8095,"")</f>
        <v/>
      </c>
    </row>
    <row r="8096" customFormat="false" ht="15" hidden="false" customHeight="false" outlineLevel="0" collapsed="false">
      <c r="A8096" s="30" t="n">
        <v>1264.6875</v>
      </c>
      <c r="B8096" s="31" t="n">
        <v>1.2289</v>
      </c>
      <c r="C8096" s="32" t="n">
        <f aca="false">IF($A8096="","",IF(設定!$B$21="dB",10^($B8096/20),ABS($B8096)))</f>
        <v>1.15198016130847</v>
      </c>
      <c r="D8096" s="32" t="n">
        <f aca="false">IF($A8096="","",$A8096^2)</f>
        <v>1599434.47265625</v>
      </c>
      <c r="E8096" s="32" t="n">
        <f aca="false">IF($A8096="","",IF($C8096&lt;=0,"",1/$C8096^2))</f>
        <v>0.753546401082741</v>
      </c>
      <c r="F8096" s="33" t="n">
        <f aca="false">IF(OR(ROW()-設定!$B$30&lt;2,ROW()+設定!$B$30&gt;13701,N($A8096)&lt;=0,N(INDEX($A$2:$A$13701,MIN(13700,MAX(1,ROW()-1+設定!$B$30))))&lt;=0,$A8096&lt;設定!$B$28,$A8096&gt;設定!$B$29),0,IF(AND($C8096&gt;=MAX(INDEX($C$1:$C$13701,MAX(1,ROW()-設定!$B$24)):INDEX($C$1:$C$13701,MAX(1,ROW()-1))),$C8096&gt;MAX(INDEX($C$1:$C$13701,MIN(13701,ROW()+1)):INDEX($C$1:$C$13701,MIN(13701,ROW()+設定!$B$24))),$C8096&gt;=設定!$B$32,$C8096&gt;=MAX(MIN(INDEX($C$1:$C$13701,MAX(1,ROW()-設定!$B$26)):INDEX($C$1:$C$13701,MAX(1,ROW()-1))),MIN(INDEX($C$1:$C$13701,MIN(13701,ROW()+1)):INDEX($C$1:$C$13701,MIN(13701,ROW()+設定!$B$26))))*10^(設定!$B$27/20)),1,0))</f>
        <v>0</v>
      </c>
      <c r="G8096" s="33" t="n">
        <f aca="false">$G8095+IF($F8096=1,1,0)</f>
        <v>4</v>
      </c>
      <c r="H8096" s="0" t="str">
        <f aca="false">IF($F8096=1,$G8096,"")</f>
        <v/>
      </c>
    </row>
    <row r="8097" customFormat="false" ht="15" hidden="false" customHeight="false" outlineLevel="0" collapsed="false">
      <c r="A8097" s="30" t="n">
        <v>1264.84375</v>
      </c>
      <c r="B8097" s="31" t="n">
        <v>1.1035</v>
      </c>
      <c r="C8097" s="32" t="n">
        <f aca="false">IF($A8097="","",IF(設定!$B$21="dB",10^($B8097/20),ABS($B8097)))</f>
        <v>1.1354682631532</v>
      </c>
      <c r="D8097" s="32" t="n">
        <f aca="false">IF($A8097="","",$A8097^2)</f>
        <v>1599829.71191406</v>
      </c>
      <c r="E8097" s="32" t="n">
        <f aca="false">IF($A8097="","",IF($C8097&lt;=0,"",1/$C8097^2))</f>
        <v>0.775621787376724</v>
      </c>
      <c r="F8097" s="33" t="n">
        <f aca="false">IF(OR(ROW()-設定!$B$30&lt;2,ROW()+設定!$B$30&gt;13701,N($A8097)&lt;=0,N(INDEX($A$2:$A$13701,MIN(13700,MAX(1,ROW()-1+設定!$B$30))))&lt;=0,$A8097&lt;設定!$B$28,$A8097&gt;設定!$B$29),0,IF(AND($C8097&gt;=MAX(INDEX($C$1:$C$13701,MAX(1,ROW()-設定!$B$24)):INDEX($C$1:$C$13701,MAX(1,ROW()-1))),$C8097&gt;MAX(INDEX($C$1:$C$13701,MIN(13701,ROW()+1)):INDEX($C$1:$C$13701,MIN(13701,ROW()+設定!$B$24))),$C8097&gt;=設定!$B$32,$C8097&gt;=MAX(MIN(INDEX($C$1:$C$13701,MAX(1,ROW()-設定!$B$26)):INDEX($C$1:$C$13701,MAX(1,ROW()-1))),MIN(INDEX($C$1:$C$13701,MIN(13701,ROW()+1)):INDEX($C$1:$C$13701,MIN(13701,ROW()+設定!$B$26))))*10^(設定!$B$27/20)),1,0))</f>
        <v>0</v>
      </c>
      <c r="G8097" s="33" t="n">
        <f aca="false">$G8096+IF($F8097=1,1,0)</f>
        <v>4</v>
      </c>
      <c r="H8097" s="0" t="str">
        <f aca="false">IF($F8097=1,$G8097,"")</f>
        <v/>
      </c>
    </row>
    <row r="8098" customFormat="false" ht="15" hidden="false" customHeight="false" outlineLevel="0" collapsed="false">
      <c r="A8098" s="30" t="n">
        <v>1265</v>
      </c>
      <c r="B8098" s="31" t="n">
        <v>1.14</v>
      </c>
      <c r="C8098" s="32" t="n">
        <f aca="false">IF($A8098="","",IF(設定!$B$21="dB",10^($B8098/20),ABS($B8098)))</f>
        <v>1.14024978756117</v>
      </c>
      <c r="D8098" s="32" t="n">
        <f aca="false">IF($A8098="","",$A8098^2)</f>
        <v>1600225</v>
      </c>
      <c r="E8098" s="32" t="n">
        <f aca="false">IF($A8098="","",IF($C8098&lt;=0,"",1/$C8098^2))</f>
        <v>0.76913044028661</v>
      </c>
      <c r="F8098" s="33" t="n">
        <f aca="false">IF(OR(ROW()-設定!$B$30&lt;2,ROW()+設定!$B$30&gt;13701,N($A8098)&lt;=0,N(INDEX($A$2:$A$13701,MIN(13700,MAX(1,ROW()-1+設定!$B$30))))&lt;=0,$A8098&lt;設定!$B$28,$A8098&gt;設定!$B$29),0,IF(AND($C8098&gt;=MAX(INDEX($C$1:$C$13701,MAX(1,ROW()-設定!$B$24)):INDEX($C$1:$C$13701,MAX(1,ROW()-1))),$C8098&gt;MAX(INDEX($C$1:$C$13701,MIN(13701,ROW()+1)):INDEX($C$1:$C$13701,MIN(13701,ROW()+設定!$B$24))),$C8098&gt;=設定!$B$32,$C8098&gt;=MAX(MIN(INDEX($C$1:$C$13701,MAX(1,ROW()-設定!$B$26)):INDEX($C$1:$C$13701,MAX(1,ROW()-1))),MIN(INDEX($C$1:$C$13701,MIN(13701,ROW()+1)):INDEX($C$1:$C$13701,MIN(13701,ROW()+設定!$B$26))))*10^(設定!$B$27/20)),1,0))</f>
        <v>0</v>
      </c>
      <c r="G8098" s="33" t="n">
        <f aca="false">$G8097+IF($F8098=1,1,0)</f>
        <v>4</v>
      </c>
      <c r="H8098" s="0" t="str">
        <f aca="false">IF($F8098=1,$G8098,"")</f>
        <v/>
      </c>
    </row>
    <row r="8099" customFormat="false" ht="15" hidden="false" customHeight="false" outlineLevel="0" collapsed="false">
      <c r="A8099" s="30" t="n">
        <v>1265.15625</v>
      </c>
      <c r="B8099" s="31" t="n">
        <v>1.0306</v>
      </c>
      <c r="C8099" s="32" t="n">
        <f aca="false">IF($A8099="","",IF(設定!$B$21="dB",10^($B8099/20),ABS($B8099)))</f>
        <v>1.12597824603031</v>
      </c>
      <c r="D8099" s="32" t="n">
        <f aca="false">IF($A8099="","",$A8099^2)</f>
        <v>1600620.33691406</v>
      </c>
      <c r="E8099" s="32" t="n">
        <f aca="false">IF($A8099="","",IF($C8099&lt;=0,"",1/$C8099^2))</f>
        <v>0.788751140093791</v>
      </c>
      <c r="F8099" s="33" t="n">
        <f aca="false">IF(OR(ROW()-設定!$B$30&lt;2,ROW()+設定!$B$30&gt;13701,N($A8099)&lt;=0,N(INDEX($A$2:$A$13701,MIN(13700,MAX(1,ROW()-1+設定!$B$30))))&lt;=0,$A8099&lt;設定!$B$28,$A8099&gt;設定!$B$29),0,IF(AND($C8099&gt;=MAX(INDEX($C$1:$C$13701,MAX(1,ROW()-設定!$B$24)):INDEX($C$1:$C$13701,MAX(1,ROW()-1))),$C8099&gt;MAX(INDEX($C$1:$C$13701,MIN(13701,ROW()+1)):INDEX($C$1:$C$13701,MIN(13701,ROW()+設定!$B$24))),$C8099&gt;=設定!$B$32,$C8099&gt;=MAX(MIN(INDEX($C$1:$C$13701,MAX(1,ROW()-設定!$B$26)):INDEX($C$1:$C$13701,MAX(1,ROW()-1))),MIN(INDEX($C$1:$C$13701,MIN(13701,ROW()+1)):INDEX($C$1:$C$13701,MIN(13701,ROW()+設定!$B$26))))*10^(設定!$B$27/20)),1,0))</f>
        <v>0</v>
      </c>
      <c r="G8099" s="33" t="n">
        <f aca="false">$G8098+IF($F8099=1,1,0)</f>
        <v>4</v>
      </c>
      <c r="H8099" s="0" t="str">
        <f aca="false">IF($F8099=1,$G8099,"")</f>
        <v/>
      </c>
    </row>
    <row r="8100" customFormat="false" ht="15" hidden="false" customHeight="false" outlineLevel="0" collapsed="false">
      <c r="A8100" s="30" t="n">
        <v>1265.3125</v>
      </c>
      <c r="B8100" s="31" t="n">
        <v>0.9252</v>
      </c>
      <c r="C8100" s="32" t="n">
        <f aca="false">IF($A8100="","",IF(設定!$B$21="dB",10^($B8100/20),ABS($B8100)))</f>
        <v>1.11239748934299</v>
      </c>
      <c r="D8100" s="32" t="n">
        <f aca="false">IF($A8100="","",$A8100^2)</f>
        <v>1601015.72265625</v>
      </c>
      <c r="E8100" s="32" t="n">
        <f aca="false">IF($A8100="","",IF($C8100&lt;=0,"",1/$C8100^2))</f>
        <v>0.808127712599117</v>
      </c>
      <c r="F8100" s="33" t="n">
        <f aca="false">IF(OR(ROW()-設定!$B$30&lt;2,ROW()+設定!$B$30&gt;13701,N($A8100)&lt;=0,N(INDEX($A$2:$A$13701,MIN(13700,MAX(1,ROW()-1+設定!$B$30))))&lt;=0,$A8100&lt;設定!$B$28,$A8100&gt;設定!$B$29),0,IF(AND($C8100&gt;=MAX(INDEX($C$1:$C$13701,MAX(1,ROW()-設定!$B$24)):INDEX($C$1:$C$13701,MAX(1,ROW()-1))),$C8100&gt;MAX(INDEX($C$1:$C$13701,MIN(13701,ROW()+1)):INDEX($C$1:$C$13701,MIN(13701,ROW()+設定!$B$24))),$C8100&gt;=設定!$B$32,$C8100&gt;=MAX(MIN(INDEX($C$1:$C$13701,MAX(1,ROW()-設定!$B$26)):INDEX($C$1:$C$13701,MAX(1,ROW()-1))),MIN(INDEX($C$1:$C$13701,MIN(13701,ROW()+1)):INDEX($C$1:$C$13701,MIN(13701,ROW()+設定!$B$26))))*10^(設定!$B$27/20)),1,0))</f>
        <v>0</v>
      </c>
      <c r="G8100" s="33" t="n">
        <f aca="false">$G8099+IF($F8100=1,1,0)</f>
        <v>4</v>
      </c>
      <c r="H8100" s="0" t="str">
        <f aca="false">IF($F8100=1,$G8100,"")</f>
        <v/>
      </c>
    </row>
    <row r="8101" customFormat="false" ht="15" hidden="false" customHeight="false" outlineLevel="0" collapsed="false">
      <c r="A8101" s="30" t="n">
        <v>1265.46875</v>
      </c>
      <c r="B8101" s="31" t="n">
        <v>0.9137</v>
      </c>
      <c r="C8101" s="32" t="n">
        <f aca="false">IF($A8101="","",IF(設定!$B$21="dB",10^($B8101/20),ABS($B8101)))</f>
        <v>1.11092566471695</v>
      </c>
      <c r="D8101" s="32" t="n">
        <f aca="false">IF($A8101="","",$A8101^2)</f>
        <v>1601411.15722656</v>
      </c>
      <c r="E8101" s="32" t="n">
        <f aca="false">IF($A8101="","",IF($C8101&lt;=0,"",1/$C8101^2))</f>
        <v>0.81027044854831</v>
      </c>
      <c r="F8101" s="33" t="n">
        <f aca="false">IF(OR(ROW()-設定!$B$30&lt;2,ROW()+設定!$B$30&gt;13701,N($A8101)&lt;=0,N(INDEX($A$2:$A$13701,MIN(13700,MAX(1,ROW()-1+設定!$B$30))))&lt;=0,$A8101&lt;設定!$B$28,$A8101&gt;設定!$B$29),0,IF(AND($C8101&gt;=MAX(INDEX($C$1:$C$13701,MAX(1,ROW()-設定!$B$24)):INDEX($C$1:$C$13701,MAX(1,ROW()-1))),$C8101&gt;MAX(INDEX($C$1:$C$13701,MIN(13701,ROW()+1)):INDEX($C$1:$C$13701,MIN(13701,ROW()+設定!$B$24))),$C8101&gt;=設定!$B$32,$C8101&gt;=MAX(MIN(INDEX($C$1:$C$13701,MAX(1,ROW()-設定!$B$26)):INDEX($C$1:$C$13701,MAX(1,ROW()-1))),MIN(INDEX($C$1:$C$13701,MIN(13701,ROW()+1)):INDEX($C$1:$C$13701,MIN(13701,ROW()+設定!$B$26))))*10^(設定!$B$27/20)),1,0))</f>
        <v>0</v>
      </c>
      <c r="G8101" s="33" t="n">
        <f aca="false">$G8100+IF($F8101=1,1,0)</f>
        <v>4</v>
      </c>
      <c r="H8101" s="0" t="str">
        <f aca="false">IF($F8101=1,$G8101,"")</f>
        <v/>
      </c>
    </row>
    <row r="8102" customFormat="false" ht="15" hidden="false" customHeight="false" outlineLevel="0" collapsed="false">
      <c r="A8102" s="30" t="n">
        <v>1265.625</v>
      </c>
      <c r="B8102" s="31" t="n">
        <v>1.1235</v>
      </c>
      <c r="C8102" s="32" t="n">
        <f aca="false">IF($A8102="","",IF(設定!$B$21="dB",10^($B8102/20),ABS($B8102)))</f>
        <v>1.13808578782967</v>
      </c>
      <c r="D8102" s="32" t="n">
        <f aca="false">IF($A8102="","",$A8102^2)</f>
        <v>1601806.640625</v>
      </c>
      <c r="E8102" s="32" t="n">
        <f aca="false">IF($A8102="","",IF($C8102&lt;=0,"",1/$C8102^2))</f>
        <v>0.772058128970665</v>
      </c>
      <c r="F8102" s="33" t="n">
        <f aca="false">IF(OR(ROW()-設定!$B$30&lt;2,ROW()+設定!$B$30&gt;13701,N($A8102)&lt;=0,N(INDEX($A$2:$A$13701,MIN(13700,MAX(1,ROW()-1+設定!$B$30))))&lt;=0,$A8102&lt;設定!$B$28,$A8102&gt;設定!$B$29),0,IF(AND($C8102&gt;=MAX(INDEX($C$1:$C$13701,MAX(1,ROW()-設定!$B$24)):INDEX($C$1:$C$13701,MAX(1,ROW()-1))),$C8102&gt;MAX(INDEX($C$1:$C$13701,MIN(13701,ROW()+1)):INDEX($C$1:$C$13701,MIN(13701,ROW()+設定!$B$24))),$C8102&gt;=設定!$B$32,$C8102&gt;=MAX(MIN(INDEX($C$1:$C$13701,MAX(1,ROW()-設定!$B$26)):INDEX($C$1:$C$13701,MAX(1,ROW()-1))),MIN(INDEX($C$1:$C$13701,MIN(13701,ROW()+1)):INDEX($C$1:$C$13701,MIN(13701,ROW()+設定!$B$26))))*10^(設定!$B$27/20)),1,0))</f>
        <v>0</v>
      </c>
      <c r="G8102" s="33" t="n">
        <f aca="false">$G8101+IF($F8102=1,1,0)</f>
        <v>4</v>
      </c>
      <c r="H8102" s="0" t="str">
        <f aca="false">IF($F8102=1,$G8102,"")</f>
        <v/>
      </c>
    </row>
    <row r="8103" customFormat="false" ht="15" hidden="false" customHeight="false" outlineLevel="0" collapsed="false">
      <c r="A8103" s="30" t="n">
        <v>1265.78125</v>
      </c>
      <c r="B8103" s="31" t="n">
        <v>0.9102</v>
      </c>
      <c r="C8103" s="32" t="n">
        <f aca="false">IF($A8103="","",IF(設定!$B$21="dB",10^($B8103/20),ABS($B8103)))</f>
        <v>1.11047810474256</v>
      </c>
      <c r="D8103" s="32" t="n">
        <f aca="false">IF($A8103="","",$A8103^2)</f>
        <v>1602202.17285156</v>
      </c>
      <c r="E8103" s="32" t="n">
        <f aca="false">IF($A8103="","",IF($C8103&lt;=0,"",1/$C8103^2))</f>
        <v>0.810923712576898</v>
      </c>
      <c r="F8103" s="33" t="n">
        <f aca="false">IF(OR(ROW()-設定!$B$30&lt;2,ROW()+設定!$B$30&gt;13701,N($A8103)&lt;=0,N(INDEX($A$2:$A$13701,MIN(13700,MAX(1,ROW()-1+設定!$B$30))))&lt;=0,$A8103&lt;設定!$B$28,$A8103&gt;設定!$B$29),0,IF(AND($C8103&gt;=MAX(INDEX($C$1:$C$13701,MAX(1,ROW()-設定!$B$24)):INDEX($C$1:$C$13701,MAX(1,ROW()-1))),$C8103&gt;MAX(INDEX($C$1:$C$13701,MIN(13701,ROW()+1)):INDEX($C$1:$C$13701,MIN(13701,ROW()+設定!$B$24))),$C8103&gt;=設定!$B$32,$C8103&gt;=MAX(MIN(INDEX($C$1:$C$13701,MAX(1,ROW()-設定!$B$26)):INDEX($C$1:$C$13701,MAX(1,ROW()-1))),MIN(INDEX($C$1:$C$13701,MIN(13701,ROW()+1)):INDEX($C$1:$C$13701,MIN(13701,ROW()+設定!$B$26))))*10^(設定!$B$27/20)),1,0))</f>
        <v>0</v>
      </c>
      <c r="G8103" s="33" t="n">
        <f aca="false">$G8102+IF($F8103=1,1,0)</f>
        <v>4</v>
      </c>
      <c r="H8103" s="0" t="str">
        <f aca="false">IF($F8103=1,$G8103,"")</f>
        <v/>
      </c>
    </row>
    <row r="8104" customFormat="false" ht="15" hidden="false" customHeight="false" outlineLevel="0" collapsed="false">
      <c r="A8104" s="30" t="n">
        <v>1265.9375</v>
      </c>
      <c r="B8104" s="31" t="n">
        <v>0.8692</v>
      </c>
      <c r="C8104" s="32" t="n">
        <f aca="false">IF($A8104="","",IF(設定!$B$21="dB",10^($B8104/20),ABS($B8104)))</f>
        <v>1.10524866753053</v>
      </c>
      <c r="D8104" s="32" t="n">
        <f aca="false">IF($A8104="","",$A8104^2)</f>
        <v>1602597.75390625</v>
      </c>
      <c r="E8104" s="32" t="n">
        <f aca="false">IF($A8104="","",IF($C8104&lt;=0,"",1/$C8104^2))</f>
        <v>0.818615568807401</v>
      </c>
      <c r="F8104" s="33" t="n">
        <f aca="false">IF(OR(ROW()-設定!$B$30&lt;2,ROW()+設定!$B$30&gt;13701,N($A8104)&lt;=0,N(INDEX($A$2:$A$13701,MIN(13700,MAX(1,ROW()-1+設定!$B$30))))&lt;=0,$A8104&lt;設定!$B$28,$A8104&gt;設定!$B$29),0,IF(AND($C8104&gt;=MAX(INDEX($C$1:$C$13701,MAX(1,ROW()-設定!$B$24)):INDEX($C$1:$C$13701,MAX(1,ROW()-1))),$C8104&gt;MAX(INDEX($C$1:$C$13701,MIN(13701,ROW()+1)):INDEX($C$1:$C$13701,MIN(13701,ROW()+設定!$B$24))),$C8104&gt;=設定!$B$32,$C8104&gt;=MAX(MIN(INDEX($C$1:$C$13701,MAX(1,ROW()-設定!$B$26)):INDEX($C$1:$C$13701,MAX(1,ROW()-1))),MIN(INDEX($C$1:$C$13701,MIN(13701,ROW()+1)):INDEX($C$1:$C$13701,MIN(13701,ROW()+設定!$B$26))))*10^(設定!$B$27/20)),1,0))</f>
        <v>0</v>
      </c>
      <c r="G8104" s="33" t="n">
        <f aca="false">$G8103+IF($F8104=1,1,0)</f>
        <v>4</v>
      </c>
      <c r="H8104" s="0" t="str">
        <f aca="false">IF($F8104=1,$G8104,"")</f>
        <v/>
      </c>
    </row>
    <row r="8105" customFormat="false" ht="15" hidden="false" customHeight="false" outlineLevel="0" collapsed="false">
      <c r="A8105" s="30" t="n">
        <v>1266.09375</v>
      </c>
      <c r="B8105" s="31" t="n">
        <v>0.6767</v>
      </c>
      <c r="C8105" s="32" t="n">
        <f aca="false">IF($A8105="","",IF(設定!$B$21="dB",10^($B8105/20),ABS($B8105)))</f>
        <v>1.08102316387767</v>
      </c>
      <c r="D8105" s="32" t="n">
        <f aca="false">IF($A8105="","",$A8105^2)</f>
        <v>1602993.38378906</v>
      </c>
      <c r="E8105" s="32" t="n">
        <f aca="false">IF($A8105="","",IF($C8105&lt;=0,"",1/$C8105^2))</f>
        <v>0.855716684870998</v>
      </c>
      <c r="F8105" s="33" t="n">
        <f aca="false">IF(OR(ROW()-設定!$B$30&lt;2,ROW()+設定!$B$30&gt;13701,N($A8105)&lt;=0,N(INDEX($A$2:$A$13701,MIN(13700,MAX(1,ROW()-1+設定!$B$30))))&lt;=0,$A8105&lt;設定!$B$28,$A8105&gt;設定!$B$29),0,IF(AND($C8105&gt;=MAX(INDEX($C$1:$C$13701,MAX(1,ROW()-設定!$B$24)):INDEX($C$1:$C$13701,MAX(1,ROW()-1))),$C8105&gt;MAX(INDEX($C$1:$C$13701,MIN(13701,ROW()+1)):INDEX($C$1:$C$13701,MIN(13701,ROW()+設定!$B$24))),$C8105&gt;=設定!$B$32,$C8105&gt;=MAX(MIN(INDEX($C$1:$C$13701,MAX(1,ROW()-設定!$B$26)):INDEX($C$1:$C$13701,MAX(1,ROW()-1))),MIN(INDEX($C$1:$C$13701,MIN(13701,ROW()+1)):INDEX($C$1:$C$13701,MIN(13701,ROW()+設定!$B$26))))*10^(設定!$B$27/20)),1,0))</f>
        <v>0</v>
      </c>
      <c r="G8105" s="33" t="n">
        <f aca="false">$G8104+IF($F8105=1,1,0)</f>
        <v>4</v>
      </c>
      <c r="H8105" s="0" t="str">
        <f aca="false">IF($F8105=1,$G8105,"")</f>
        <v/>
      </c>
    </row>
    <row r="8106" customFormat="false" ht="15" hidden="false" customHeight="false" outlineLevel="0" collapsed="false">
      <c r="A8106" s="30" t="n">
        <v>1266.25</v>
      </c>
      <c r="B8106" s="31" t="n">
        <v>0.7296</v>
      </c>
      <c r="C8106" s="32" t="n">
        <f aca="false">IF($A8106="","",IF(設定!$B$21="dB",10^($B8106/20),ABS($B8106)))</f>
        <v>1.08762704940107</v>
      </c>
      <c r="D8106" s="32" t="n">
        <f aca="false">IF($A8106="","",$A8106^2)</f>
        <v>1603389.0625</v>
      </c>
      <c r="E8106" s="32" t="n">
        <f aca="false">IF($A8106="","",IF($C8106&lt;=0,"",1/$C8106^2))</f>
        <v>0.845356701804398</v>
      </c>
      <c r="F8106" s="33" t="n">
        <f aca="false">IF(OR(ROW()-設定!$B$30&lt;2,ROW()+設定!$B$30&gt;13701,N($A8106)&lt;=0,N(INDEX($A$2:$A$13701,MIN(13700,MAX(1,ROW()-1+設定!$B$30))))&lt;=0,$A8106&lt;設定!$B$28,$A8106&gt;設定!$B$29),0,IF(AND($C8106&gt;=MAX(INDEX($C$1:$C$13701,MAX(1,ROW()-設定!$B$24)):INDEX($C$1:$C$13701,MAX(1,ROW()-1))),$C8106&gt;MAX(INDEX($C$1:$C$13701,MIN(13701,ROW()+1)):INDEX($C$1:$C$13701,MIN(13701,ROW()+設定!$B$24))),$C8106&gt;=設定!$B$32,$C8106&gt;=MAX(MIN(INDEX($C$1:$C$13701,MAX(1,ROW()-設定!$B$26)):INDEX($C$1:$C$13701,MAX(1,ROW()-1))),MIN(INDEX($C$1:$C$13701,MIN(13701,ROW()+1)):INDEX($C$1:$C$13701,MIN(13701,ROW()+設定!$B$26))))*10^(設定!$B$27/20)),1,0))</f>
        <v>0</v>
      </c>
      <c r="G8106" s="33" t="n">
        <f aca="false">$G8105+IF($F8106=1,1,0)</f>
        <v>4</v>
      </c>
      <c r="H8106" s="0" t="str">
        <f aca="false">IF($F8106=1,$G8106,"")</f>
        <v/>
      </c>
    </row>
    <row r="8107" customFormat="false" ht="15" hidden="false" customHeight="false" outlineLevel="0" collapsed="false">
      <c r="A8107" s="30" t="n">
        <v>1266.40625</v>
      </c>
      <c r="B8107" s="31" t="n">
        <v>0.8464</v>
      </c>
      <c r="C8107" s="32" t="n">
        <f aca="false">IF($A8107="","",IF(設定!$B$21="dB",10^($B8107/20),ABS($B8107)))</f>
        <v>1.10235125279355</v>
      </c>
      <c r="D8107" s="32" t="n">
        <f aca="false">IF($A8107="","",$A8107^2)</f>
        <v>1603784.79003906</v>
      </c>
      <c r="E8107" s="32" t="n">
        <f aca="false">IF($A8107="","",IF($C8107&lt;=0,"",1/$C8107^2))</f>
        <v>0.822924514637986</v>
      </c>
      <c r="F8107" s="33" t="n">
        <f aca="false">IF(OR(ROW()-設定!$B$30&lt;2,ROW()+設定!$B$30&gt;13701,N($A8107)&lt;=0,N(INDEX($A$2:$A$13701,MIN(13700,MAX(1,ROW()-1+設定!$B$30))))&lt;=0,$A8107&lt;設定!$B$28,$A8107&gt;設定!$B$29),0,IF(AND($C8107&gt;=MAX(INDEX($C$1:$C$13701,MAX(1,ROW()-設定!$B$24)):INDEX($C$1:$C$13701,MAX(1,ROW()-1))),$C8107&gt;MAX(INDEX($C$1:$C$13701,MIN(13701,ROW()+1)):INDEX($C$1:$C$13701,MIN(13701,ROW()+設定!$B$24))),$C8107&gt;=設定!$B$32,$C8107&gt;=MAX(MIN(INDEX($C$1:$C$13701,MAX(1,ROW()-設定!$B$26)):INDEX($C$1:$C$13701,MAX(1,ROW()-1))),MIN(INDEX($C$1:$C$13701,MIN(13701,ROW()+1)):INDEX($C$1:$C$13701,MIN(13701,ROW()+設定!$B$26))))*10^(設定!$B$27/20)),1,0))</f>
        <v>0</v>
      </c>
      <c r="G8107" s="33" t="n">
        <f aca="false">$G8106+IF($F8107=1,1,0)</f>
        <v>4</v>
      </c>
      <c r="H8107" s="0" t="str">
        <f aca="false">IF($F8107=1,$G8107,"")</f>
        <v/>
      </c>
    </row>
    <row r="8108" customFormat="false" ht="15" hidden="false" customHeight="false" outlineLevel="0" collapsed="false">
      <c r="A8108" s="30" t="n">
        <v>1266.5625</v>
      </c>
      <c r="B8108" s="31" t="n">
        <v>0.614</v>
      </c>
      <c r="C8108" s="32" t="n">
        <f aca="false">IF($A8108="","",IF(設定!$B$21="dB",10^($B8108/20),ABS($B8108)))</f>
        <v>1.0732477829172</v>
      </c>
      <c r="D8108" s="32" t="n">
        <f aca="false">IF($A8108="","",$A8108^2)</f>
        <v>1604180.56640625</v>
      </c>
      <c r="E8108" s="32" t="n">
        <f aca="false">IF($A8108="","",IF($C8108&lt;=0,"",1/$C8108^2))</f>
        <v>0.868160455611994</v>
      </c>
      <c r="F8108" s="33" t="n">
        <f aca="false">IF(OR(ROW()-設定!$B$30&lt;2,ROW()+設定!$B$30&gt;13701,N($A8108)&lt;=0,N(INDEX($A$2:$A$13701,MIN(13700,MAX(1,ROW()-1+設定!$B$30))))&lt;=0,$A8108&lt;設定!$B$28,$A8108&gt;設定!$B$29),0,IF(AND($C8108&gt;=MAX(INDEX($C$1:$C$13701,MAX(1,ROW()-設定!$B$24)):INDEX($C$1:$C$13701,MAX(1,ROW()-1))),$C8108&gt;MAX(INDEX($C$1:$C$13701,MIN(13701,ROW()+1)):INDEX($C$1:$C$13701,MIN(13701,ROW()+設定!$B$24))),$C8108&gt;=設定!$B$32,$C8108&gt;=MAX(MIN(INDEX($C$1:$C$13701,MAX(1,ROW()-設定!$B$26)):INDEX($C$1:$C$13701,MAX(1,ROW()-1))),MIN(INDEX($C$1:$C$13701,MIN(13701,ROW()+1)):INDEX($C$1:$C$13701,MIN(13701,ROW()+設定!$B$26))))*10^(設定!$B$27/20)),1,0))</f>
        <v>0</v>
      </c>
      <c r="G8108" s="33" t="n">
        <f aca="false">$G8107+IF($F8108=1,1,0)</f>
        <v>4</v>
      </c>
      <c r="H8108" s="0" t="str">
        <f aca="false">IF($F8108=1,$G8108,"")</f>
        <v/>
      </c>
    </row>
    <row r="8109" customFormat="false" ht="15" hidden="false" customHeight="false" outlineLevel="0" collapsed="false">
      <c r="A8109" s="30" t="n">
        <v>1266.71875</v>
      </c>
      <c r="B8109" s="31" t="n">
        <v>0.6302</v>
      </c>
      <c r="C8109" s="32" t="n">
        <f aca="false">IF($A8109="","",IF(設定!$B$21="dB",10^($B8109/20),ABS($B8109)))</f>
        <v>1.07525135868518</v>
      </c>
      <c r="D8109" s="32" t="n">
        <f aca="false">IF($A8109="","",$A8109^2)</f>
        <v>1604576.39160156</v>
      </c>
      <c r="E8109" s="32" t="n">
        <f aca="false">IF($A8109="","",IF($C8109&lt;=0,"",1/$C8109^2))</f>
        <v>0.86492808644816</v>
      </c>
      <c r="F8109" s="33" t="n">
        <f aca="false">IF(OR(ROW()-設定!$B$30&lt;2,ROW()+設定!$B$30&gt;13701,N($A8109)&lt;=0,N(INDEX($A$2:$A$13701,MIN(13700,MAX(1,ROW()-1+設定!$B$30))))&lt;=0,$A8109&lt;設定!$B$28,$A8109&gt;設定!$B$29),0,IF(AND($C8109&gt;=MAX(INDEX($C$1:$C$13701,MAX(1,ROW()-設定!$B$24)):INDEX($C$1:$C$13701,MAX(1,ROW()-1))),$C8109&gt;MAX(INDEX($C$1:$C$13701,MIN(13701,ROW()+1)):INDEX($C$1:$C$13701,MIN(13701,ROW()+設定!$B$24))),$C8109&gt;=設定!$B$32,$C8109&gt;=MAX(MIN(INDEX($C$1:$C$13701,MAX(1,ROW()-設定!$B$26)):INDEX($C$1:$C$13701,MAX(1,ROW()-1))),MIN(INDEX($C$1:$C$13701,MIN(13701,ROW()+1)):INDEX($C$1:$C$13701,MIN(13701,ROW()+設定!$B$26))))*10^(設定!$B$27/20)),1,0))</f>
        <v>0</v>
      </c>
      <c r="G8109" s="33" t="n">
        <f aca="false">$G8108+IF($F8109=1,1,0)</f>
        <v>4</v>
      </c>
      <c r="H8109" s="0" t="str">
        <f aca="false">IF($F8109=1,$G8109,"")</f>
        <v/>
      </c>
    </row>
    <row r="8110" customFormat="false" ht="15" hidden="false" customHeight="false" outlineLevel="0" collapsed="false">
      <c r="A8110" s="30" t="n">
        <v>1266.875</v>
      </c>
      <c r="B8110" s="31" t="n">
        <v>0.5995</v>
      </c>
      <c r="C8110" s="32" t="n">
        <f aca="false">IF($A8110="","",IF(設定!$B$21="dB",10^($B8110/20),ABS($B8110)))</f>
        <v>1.07145762540343</v>
      </c>
      <c r="D8110" s="32" t="n">
        <f aca="false">IF($A8110="","",$A8110^2)</f>
        <v>1604972.265625</v>
      </c>
      <c r="E8110" s="32" t="n">
        <f aca="false">IF($A8110="","",IF($C8110&lt;=0,"",1/$C8110^2))</f>
        <v>0.871063869117441</v>
      </c>
      <c r="F8110" s="33" t="n">
        <f aca="false">IF(OR(ROW()-設定!$B$30&lt;2,ROW()+設定!$B$30&gt;13701,N($A8110)&lt;=0,N(INDEX($A$2:$A$13701,MIN(13700,MAX(1,ROW()-1+設定!$B$30))))&lt;=0,$A8110&lt;設定!$B$28,$A8110&gt;設定!$B$29),0,IF(AND($C8110&gt;=MAX(INDEX($C$1:$C$13701,MAX(1,ROW()-設定!$B$24)):INDEX($C$1:$C$13701,MAX(1,ROW()-1))),$C8110&gt;MAX(INDEX($C$1:$C$13701,MIN(13701,ROW()+1)):INDEX($C$1:$C$13701,MIN(13701,ROW()+設定!$B$24))),$C8110&gt;=設定!$B$32,$C8110&gt;=MAX(MIN(INDEX($C$1:$C$13701,MAX(1,ROW()-設定!$B$26)):INDEX($C$1:$C$13701,MAX(1,ROW()-1))),MIN(INDEX($C$1:$C$13701,MIN(13701,ROW()+1)):INDEX($C$1:$C$13701,MIN(13701,ROW()+設定!$B$26))))*10^(設定!$B$27/20)),1,0))</f>
        <v>0</v>
      </c>
      <c r="G8110" s="33" t="n">
        <f aca="false">$G8109+IF($F8110=1,1,0)</f>
        <v>4</v>
      </c>
      <c r="H8110" s="0" t="str">
        <f aca="false">IF($F8110=1,$G8110,"")</f>
        <v/>
      </c>
    </row>
    <row r="8111" customFormat="false" ht="15" hidden="false" customHeight="false" outlineLevel="0" collapsed="false">
      <c r="A8111" s="30" t="n">
        <v>1267.03125</v>
      </c>
      <c r="B8111" s="31" t="n">
        <v>0.4893</v>
      </c>
      <c r="C8111" s="32" t="n">
        <f aca="false">IF($A8111="","",IF(設定!$B$21="dB",10^($B8111/20),ABS($B8111)))</f>
        <v>1.05794965189212</v>
      </c>
      <c r="D8111" s="32" t="n">
        <f aca="false">IF($A8111="","",$A8111^2)</f>
        <v>1605368.18847656</v>
      </c>
      <c r="E8111" s="32" t="n">
        <f aca="false">IF($A8111="","",IF($C8111&lt;=0,"",1/$C8111^2))</f>
        <v>0.893449479169968</v>
      </c>
      <c r="F8111" s="33" t="n">
        <f aca="false">IF(OR(ROW()-設定!$B$30&lt;2,ROW()+設定!$B$30&gt;13701,N($A8111)&lt;=0,N(INDEX($A$2:$A$13701,MIN(13700,MAX(1,ROW()-1+設定!$B$30))))&lt;=0,$A8111&lt;設定!$B$28,$A8111&gt;設定!$B$29),0,IF(AND($C8111&gt;=MAX(INDEX($C$1:$C$13701,MAX(1,ROW()-設定!$B$24)):INDEX($C$1:$C$13701,MAX(1,ROW()-1))),$C8111&gt;MAX(INDEX($C$1:$C$13701,MIN(13701,ROW()+1)):INDEX($C$1:$C$13701,MIN(13701,ROW()+設定!$B$24))),$C8111&gt;=設定!$B$32,$C8111&gt;=MAX(MIN(INDEX($C$1:$C$13701,MAX(1,ROW()-設定!$B$26)):INDEX($C$1:$C$13701,MAX(1,ROW()-1))),MIN(INDEX($C$1:$C$13701,MIN(13701,ROW()+1)):INDEX($C$1:$C$13701,MIN(13701,ROW()+設定!$B$26))))*10^(設定!$B$27/20)),1,0))</f>
        <v>0</v>
      </c>
      <c r="G8111" s="33" t="n">
        <f aca="false">$G8110+IF($F8111=1,1,0)</f>
        <v>4</v>
      </c>
      <c r="H8111" s="0" t="str">
        <f aca="false">IF($F8111=1,$G8111,"")</f>
        <v/>
      </c>
    </row>
    <row r="8112" customFormat="false" ht="15" hidden="false" customHeight="false" outlineLevel="0" collapsed="false">
      <c r="A8112" s="30" t="n">
        <v>1267.1875</v>
      </c>
      <c r="B8112" s="31" t="n">
        <v>0.5334</v>
      </c>
      <c r="C8112" s="32" t="n">
        <f aca="false">IF($A8112="","",IF(設定!$B$21="dB",10^($B8112/20),ABS($B8112)))</f>
        <v>1.06333473300152</v>
      </c>
      <c r="D8112" s="32" t="n">
        <f aca="false">IF($A8112="","",$A8112^2)</f>
        <v>1605764.16015625</v>
      </c>
      <c r="E8112" s="32" t="n">
        <f aca="false">IF($A8112="","",IF($C8112&lt;=0,"",1/$C8112^2))</f>
        <v>0.884422942640506</v>
      </c>
      <c r="F8112" s="33" t="n">
        <f aca="false">IF(OR(ROW()-設定!$B$30&lt;2,ROW()+設定!$B$30&gt;13701,N($A8112)&lt;=0,N(INDEX($A$2:$A$13701,MIN(13700,MAX(1,ROW()-1+設定!$B$30))))&lt;=0,$A8112&lt;設定!$B$28,$A8112&gt;設定!$B$29),0,IF(AND($C8112&gt;=MAX(INDEX($C$1:$C$13701,MAX(1,ROW()-設定!$B$24)):INDEX($C$1:$C$13701,MAX(1,ROW()-1))),$C8112&gt;MAX(INDEX($C$1:$C$13701,MIN(13701,ROW()+1)):INDEX($C$1:$C$13701,MIN(13701,ROW()+設定!$B$24))),$C8112&gt;=設定!$B$32,$C8112&gt;=MAX(MIN(INDEX($C$1:$C$13701,MAX(1,ROW()-設定!$B$26)):INDEX($C$1:$C$13701,MAX(1,ROW()-1))),MIN(INDEX($C$1:$C$13701,MIN(13701,ROW()+1)):INDEX($C$1:$C$13701,MIN(13701,ROW()+設定!$B$26))))*10^(設定!$B$27/20)),1,0))</f>
        <v>0</v>
      </c>
      <c r="G8112" s="33" t="n">
        <f aca="false">$G8111+IF($F8112=1,1,0)</f>
        <v>4</v>
      </c>
      <c r="H8112" s="0" t="str">
        <f aca="false">IF($F8112=1,$G8112,"")</f>
        <v/>
      </c>
    </row>
    <row r="8113" customFormat="false" ht="15" hidden="false" customHeight="false" outlineLevel="0" collapsed="false">
      <c r="A8113" s="30" t="n">
        <v>1267.34375</v>
      </c>
      <c r="B8113" s="31" t="n">
        <v>0.3494</v>
      </c>
      <c r="C8113" s="32" t="n">
        <f aca="false">IF($A8113="","",IF(設定!$B$21="dB",10^($B8113/20),ABS($B8113)))</f>
        <v>1.0410461922162</v>
      </c>
      <c r="D8113" s="32" t="n">
        <f aca="false">IF($A8113="","",$A8113^2)</f>
        <v>1606160.18066406</v>
      </c>
      <c r="E8113" s="32" t="n">
        <f aca="false">IF($A8113="","",IF($C8113&lt;=0,"",1/$C8113^2))</f>
        <v>0.922698893912576</v>
      </c>
      <c r="F8113" s="33" t="n">
        <f aca="false">IF(OR(ROW()-設定!$B$30&lt;2,ROW()+設定!$B$30&gt;13701,N($A8113)&lt;=0,N(INDEX($A$2:$A$13701,MIN(13700,MAX(1,ROW()-1+設定!$B$30))))&lt;=0,$A8113&lt;設定!$B$28,$A8113&gt;設定!$B$29),0,IF(AND($C8113&gt;=MAX(INDEX($C$1:$C$13701,MAX(1,ROW()-設定!$B$24)):INDEX($C$1:$C$13701,MAX(1,ROW()-1))),$C8113&gt;MAX(INDEX($C$1:$C$13701,MIN(13701,ROW()+1)):INDEX($C$1:$C$13701,MIN(13701,ROW()+設定!$B$24))),$C8113&gt;=設定!$B$32,$C8113&gt;=MAX(MIN(INDEX($C$1:$C$13701,MAX(1,ROW()-設定!$B$26)):INDEX($C$1:$C$13701,MAX(1,ROW()-1))),MIN(INDEX($C$1:$C$13701,MIN(13701,ROW()+1)):INDEX($C$1:$C$13701,MIN(13701,ROW()+設定!$B$26))))*10^(設定!$B$27/20)),1,0))</f>
        <v>0</v>
      </c>
      <c r="G8113" s="33" t="n">
        <f aca="false">$G8112+IF($F8113=1,1,0)</f>
        <v>4</v>
      </c>
      <c r="H8113" s="0" t="str">
        <f aca="false">IF($F8113=1,$G8113,"")</f>
        <v/>
      </c>
    </row>
    <row r="8114" customFormat="false" ht="15" hidden="false" customHeight="false" outlineLevel="0" collapsed="false">
      <c r="A8114" s="30" t="n">
        <v>1267.5</v>
      </c>
      <c r="B8114" s="31" t="n">
        <v>0.3273</v>
      </c>
      <c r="C8114" s="32" t="n">
        <f aca="false">IF($A8114="","",IF(設定!$B$21="dB",10^($B8114/20),ABS($B8114)))</f>
        <v>1.03840076642168</v>
      </c>
      <c r="D8114" s="32" t="n">
        <f aca="false">IF($A8114="","",$A8114^2)</f>
        <v>1606556.25</v>
      </c>
      <c r="E8114" s="32" t="n">
        <f aca="false">IF($A8114="","",IF($C8114&lt;=0,"",1/$C8114^2))</f>
        <v>0.927406210754681</v>
      </c>
      <c r="F8114" s="33" t="n">
        <f aca="false">IF(OR(ROW()-設定!$B$30&lt;2,ROW()+設定!$B$30&gt;13701,N($A8114)&lt;=0,N(INDEX($A$2:$A$13701,MIN(13700,MAX(1,ROW()-1+設定!$B$30))))&lt;=0,$A8114&lt;設定!$B$28,$A8114&gt;設定!$B$29),0,IF(AND($C8114&gt;=MAX(INDEX($C$1:$C$13701,MAX(1,ROW()-設定!$B$24)):INDEX($C$1:$C$13701,MAX(1,ROW()-1))),$C8114&gt;MAX(INDEX($C$1:$C$13701,MIN(13701,ROW()+1)):INDEX($C$1:$C$13701,MIN(13701,ROW()+設定!$B$24))),$C8114&gt;=設定!$B$32,$C8114&gt;=MAX(MIN(INDEX($C$1:$C$13701,MAX(1,ROW()-設定!$B$26)):INDEX($C$1:$C$13701,MAX(1,ROW()-1))),MIN(INDEX($C$1:$C$13701,MIN(13701,ROW()+1)):INDEX($C$1:$C$13701,MIN(13701,ROW()+設定!$B$26))))*10^(設定!$B$27/20)),1,0))</f>
        <v>0</v>
      </c>
      <c r="G8114" s="33" t="n">
        <f aca="false">$G8113+IF($F8114=1,1,0)</f>
        <v>4</v>
      </c>
      <c r="H8114" s="0" t="str">
        <f aca="false">IF($F8114=1,$G8114,"")</f>
        <v/>
      </c>
    </row>
    <row r="8115" customFormat="false" ht="15" hidden="false" customHeight="false" outlineLevel="0" collapsed="false">
      <c r="A8115" s="30" t="n">
        <v>1267.65625</v>
      </c>
      <c r="B8115" s="31" t="n">
        <v>0.1625</v>
      </c>
      <c r="C8115" s="32" t="n">
        <f aca="false">IF($A8115="","",IF(設定!$B$21="dB",10^($B8115/20),ABS($B8115)))</f>
        <v>1.01888460441757</v>
      </c>
      <c r="D8115" s="32" t="n">
        <f aca="false">IF($A8115="","",$A8115^2)</f>
        <v>1606952.36816406</v>
      </c>
      <c r="E8115" s="32" t="n">
        <f aca="false">IF($A8115="","",IF($C8115&lt;=0,"",1/$C8115^2))</f>
        <v>0.963274358699188</v>
      </c>
      <c r="F8115" s="33" t="n">
        <f aca="false">IF(OR(ROW()-設定!$B$30&lt;2,ROW()+設定!$B$30&gt;13701,N($A8115)&lt;=0,N(INDEX($A$2:$A$13701,MIN(13700,MAX(1,ROW()-1+設定!$B$30))))&lt;=0,$A8115&lt;設定!$B$28,$A8115&gt;設定!$B$29),0,IF(AND($C8115&gt;=MAX(INDEX($C$1:$C$13701,MAX(1,ROW()-設定!$B$24)):INDEX($C$1:$C$13701,MAX(1,ROW()-1))),$C8115&gt;MAX(INDEX($C$1:$C$13701,MIN(13701,ROW()+1)):INDEX($C$1:$C$13701,MIN(13701,ROW()+設定!$B$24))),$C8115&gt;=設定!$B$32,$C8115&gt;=MAX(MIN(INDEX($C$1:$C$13701,MAX(1,ROW()-設定!$B$26)):INDEX($C$1:$C$13701,MAX(1,ROW()-1))),MIN(INDEX($C$1:$C$13701,MIN(13701,ROW()+1)):INDEX($C$1:$C$13701,MIN(13701,ROW()+設定!$B$26))))*10^(設定!$B$27/20)),1,0))</f>
        <v>0</v>
      </c>
      <c r="G8115" s="33" t="n">
        <f aca="false">$G8114+IF($F8115=1,1,0)</f>
        <v>4</v>
      </c>
      <c r="H8115" s="0" t="str">
        <f aca="false">IF($F8115=1,$G8115,"")</f>
        <v/>
      </c>
    </row>
    <row r="8116" customFormat="false" ht="15" hidden="false" customHeight="false" outlineLevel="0" collapsed="false">
      <c r="A8116" s="30" t="n">
        <v>1267.8125</v>
      </c>
      <c r="B8116" s="31" t="n">
        <v>0.438</v>
      </c>
      <c r="C8116" s="32" t="n">
        <f aca="false">IF($A8116="","",IF(設定!$B$21="dB",10^($B8116/20),ABS($B8116)))</f>
        <v>1.05171967853515</v>
      </c>
      <c r="D8116" s="32" t="n">
        <f aca="false">IF($A8116="","",$A8116^2)</f>
        <v>1607348.53515625</v>
      </c>
      <c r="E8116" s="32" t="n">
        <f aca="false">IF($A8116="","",IF($C8116&lt;=0,"",1/$C8116^2))</f>
        <v>0.904065715519658</v>
      </c>
      <c r="F8116" s="33" t="n">
        <f aca="false">IF(OR(ROW()-設定!$B$30&lt;2,ROW()+設定!$B$30&gt;13701,N($A8116)&lt;=0,N(INDEX($A$2:$A$13701,MIN(13700,MAX(1,ROW()-1+設定!$B$30))))&lt;=0,$A8116&lt;設定!$B$28,$A8116&gt;設定!$B$29),0,IF(AND($C8116&gt;=MAX(INDEX($C$1:$C$13701,MAX(1,ROW()-設定!$B$24)):INDEX($C$1:$C$13701,MAX(1,ROW()-1))),$C8116&gt;MAX(INDEX($C$1:$C$13701,MIN(13701,ROW()+1)):INDEX($C$1:$C$13701,MIN(13701,ROW()+設定!$B$24))),$C8116&gt;=設定!$B$32,$C8116&gt;=MAX(MIN(INDEX($C$1:$C$13701,MAX(1,ROW()-設定!$B$26)):INDEX($C$1:$C$13701,MAX(1,ROW()-1))),MIN(INDEX($C$1:$C$13701,MIN(13701,ROW()+1)):INDEX($C$1:$C$13701,MIN(13701,ROW()+設定!$B$26))))*10^(設定!$B$27/20)),1,0))</f>
        <v>0</v>
      </c>
      <c r="G8116" s="33" t="n">
        <f aca="false">$G8115+IF($F8116=1,1,0)</f>
        <v>4</v>
      </c>
      <c r="H8116" s="0" t="str">
        <f aca="false">IF($F8116=1,$G8116,"")</f>
        <v/>
      </c>
    </row>
    <row r="8117" customFormat="false" ht="15" hidden="false" customHeight="false" outlineLevel="0" collapsed="false">
      <c r="A8117" s="30" t="n">
        <v>1267.96875</v>
      </c>
      <c r="B8117" s="31" t="n">
        <v>0.1568</v>
      </c>
      <c r="C8117" s="32" t="n">
        <f aca="false">IF($A8117="","",IF(設定!$B$21="dB",10^($B8117/20),ABS($B8117)))</f>
        <v>1.01821619423626</v>
      </c>
      <c r="D8117" s="32" t="n">
        <f aca="false">IF($A8117="","",$A8117^2)</f>
        <v>1607744.75097656</v>
      </c>
      <c r="E8117" s="32" t="n">
        <f aca="false">IF($A8117="","",IF($C8117&lt;=0,"",1/$C8117^2))</f>
        <v>0.964539460795993</v>
      </c>
      <c r="F8117" s="33" t="n">
        <f aca="false">IF(OR(ROW()-設定!$B$30&lt;2,ROW()+設定!$B$30&gt;13701,N($A8117)&lt;=0,N(INDEX($A$2:$A$13701,MIN(13700,MAX(1,ROW()-1+設定!$B$30))))&lt;=0,$A8117&lt;設定!$B$28,$A8117&gt;設定!$B$29),0,IF(AND($C8117&gt;=MAX(INDEX($C$1:$C$13701,MAX(1,ROW()-設定!$B$24)):INDEX($C$1:$C$13701,MAX(1,ROW()-1))),$C8117&gt;MAX(INDEX($C$1:$C$13701,MIN(13701,ROW()+1)):INDEX($C$1:$C$13701,MIN(13701,ROW()+設定!$B$24))),$C8117&gt;=設定!$B$32,$C8117&gt;=MAX(MIN(INDEX($C$1:$C$13701,MAX(1,ROW()-設定!$B$26)):INDEX($C$1:$C$13701,MAX(1,ROW()-1))),MIN(INDEX($C$1:$C$13701,MIN(13701,ROW()+1)):INDEX($C$1:$C$13701,MIN(13701,ROW()+設定!$B$26))))*10^(設定!$B$27/20)),1,0))</f>
        <v>0</v>
      </c>
      <c r="G8117" s="33" t="n">
        <f aca="false">$G8116+IF($F8117=1,1,0)</f>
        <v>4</v>
      </c>
      <c r="H8117" s="0" t="str">
        <f aca="false">IF($F8117=1,$G8117,"")</f>
        <v/>
      </c>
    </row>
    <row r="8118" customFormat="false" ht="15" hidden="false" customHeight="false" outlineLevel="0" collapsed="false">
      <c r="A8118" s="30" t="n">
        <v>1268.125</v>
      </c>
      <c r="B8118" s="31" t="n">
        <v>0.087</v>
      </c>
      <c r="C8118" s="32" t="n">
        <f aca="false">IF($A8118="","",IF(設定!$B$21="dB",10^($B8118/20),ABS($B8118)))</f>
        <v>1.01006657563849</v>
      </c>
      <c r="D8118" s="32" t="n">
        <f aca="false">IF($A8118="","",$A8118^2)</f>
        <v>1608141.015625</v>
      </c>
      <c r="E8118" s="32" t="n">
        <f aca="false">IF($A8118="","",IF($C8118&lt;=0,"",1/$C8118^2))</f>
        <v>0.980166826866284</v>
      </c>
      <c r="F8118" s="33" t="n">
        <f aca="false">IF(OR(ROW()-設定!$B$30&lt;2,ROW()+設定!$B$30&gt;13701,N($A8118)&lt;=0,N(INDEX($A$2:$A$13701,MIN(13700,MAX(1,ROW()-1+設定!$B$30))))&lt;=0,$A8118&lt;設定!$B$28,$A8118&gt;設定!$B$29),0,IF(AND($C8118&gt;=MAX(INDEX($C$1:$C$13701,MAX(1,ROW()-設定!$B$24)):INDEX($C$1:$C$13701,MAX(1,ROW()-1))),$C8118&gt;MAX(INDEX($C$1:$C$13701,MIN(13701,ROW()+1)):INDEX($C$1:$C$13701,MIN(13701,ROW()+設定!$B$24))),$C8118&gt;=設定!$B$32,$C8118&gt;=MAX(MIN(INDEX($C$1:$C$13701,MAX(1,ROW()-設定!$B$26)):INDEX($C$1:$C$13701,MAX(1,ROW()-1))),MIN(INDEX($C$1:$C$13701,MIN(13701,ROW()+1)):INDEX($C$1:$C$13701,MIN(13701,ROW()+設定!$B$26))))*10^(設定!$B$27/20)),1,0))</f>
        <v>0</v>
      </c>
      <c r="G8118" s="33" t="n">
        <f aca="false">$G8117+IF($F8118=1,1,0)</f>
        <v>4</v>
      </c>
      <c r="H8118" s="0" t="str">
        <f aca="false">IF($F8118=1,$G8118,"")</f>
        <v/>
      </c>
    </row>
    <row r="8119" customFormat="false" ht="15" hidden="false" customHeight="false" outlineLevel="0" collapsed="false">
      <c r="A8119" s="30" t="n">
        <v>1268.28125</v>
      </c>
      <c r="B8119" s="31" t="n">
        <v>0.1629</v>
      </c>
      <c r="C8119" s="32" t="n">
        <f aca="false">IF($A8119="","",IF(設定!$B$21="dB",10^($B8119/20),ABS($B8119)))</f>
        <v>1.01893152686802</v>
      </c>
      <c r="D8119" s="32" t="n">
        <f aca="false">IF($A8119="","",$A8119^2)</f>
        <v>1608537.32910156</v>
      </c>
      <c r="E8119" s="32" t="n">
        <f aca="false">IF($A8119="","",IF($C8119&lt;=0,"",1/$C8119^2))</f>
        <v>0.963185641937656</v>
      </c>
      <c r="F8119" s="33" t="n">
        <f aca="false">IF(OR(ROW()-設定!$B$30&lt;2,ROW()+設定!$B$30&gt;13701,N($A8119)&lt;=0,N(INDEX($A$2:$A$13701,MIN(13700,MAX(1,ROW()-1+設定!$B$30))))&lt;=0,$A8119&lt;設定!$B$28,$A8119&gt;設定!$B$29),0,IF(AND($C8119&gt;=MAX(INDEX($C$1:$C$13701,MAX(1,ROW()-設定!$B$24)):INDEX($C$1:$C$13701,MAX(1,ROW()-1))),$C8119&gt;MAX(INDEX($C$1:$C$13701,MIN(13701,ROW()+1)):INDEX($C$1:$C$13701,MIN(13701,ROW()+設定!$B$24))),$C8119&gt;=設定!$B$32,$C8119&gt;=MAX(MIN(INDEX($C$1:$C$13701,MAX(1,ROW()-設定!$B$26)):INDEX($C$1:$C$13701,MAX(1,ROW()-1))),MIN(INDEX($C$1:$C$13701,MIN(13701,ROW()+1)):INDEX($C$1:$C$13701,MIN(13701,ROW()+設定!$B$26))))*10^(設定!$B$27/20)),1,0))</f>
        <v>0</v>
      </c>
      <c r="G8119" s="33" t="n">
        <f aca="false">$G8118+IF($F8119=1,1,0)</f>
        <v>4</v>
      </c>
      <c r="H8119" s="0" t="str">
        <f aca="false">IF($F8119=1,$G8119,"")</f>
        <v/>
      </c>
    </row>
    <row r="8120" customFormat="false" ht="15" hidden="false" customHeight="false" outlineLevel="0" collapsed="false">
      <c r="A8120" s="30" t="n">
        <v>1268.4375</v>
      </c>
      <c r="B8120" s="31" t="n">
        <v>-0.0771</v>
      </c>
      <c r="C8120" s="32" t="n">
        <f aca="false">IF($A8120="","",IF(設定!$B$21="dB",10^($B8120/20),ABS($B8120)))</f>
        <v>0.991162813979692</v>
      </c>
      <c r="D8120" s="32" t="n">
        <f aca="false">IF($A8120="","",$A8120^2)</f>
        <v>1608933.69140625</v>
      </c>
      <c r="E8120" s="32" t="n">
        <f aca="false">IF($A8120="","",IF($C8120&lt;=0,"",1/$C8120^2))</f>
        <v>1.01791145102291</v>
      </c>
      <c r="F8120" s="33" t="n">
        <f aca="false">IF(OR(ROW()-設定!$B$30&lt;2,ROW()+設定!$B$30&gt;13701,N($A8120)&lt;=0,N(INDEX($A$2:$A$13701,MIN(13700,MAX(1,ROW()-1+設定!$B$30))))&lt;=0,$A8120&lt;設定!$B$28,$A8120&gt;設定!$B$29),0,IF(AND($C8120&gt;=MAX(INDEX($C$1:$C$13701,MAX(1,ROW()-設定!$B$24)):INDEX($C$1:$C$13701,MAX(1,ROW()-1))),$C8120&gt;MAX(INDEX($C$1:$C$13701,MIN(13701,ROW()+1)):INDEX($C$1:$C$13701,MIN(13701,ROW()+設定!$B$24))),$C8120&gt;=設定!$B$32,$C8120&gt;=MAX(MIN(INDEX($C$1:$C$13701,MAX(1,ROW()-設定!$B$26)):INDEX($C$1:$C$13701,MAX(1,ROW()-1))),MIN(INDEX($C$1:$C$13701,MIN(13701,ROW()+1)):INDEX($C$1:$C$13701,MIN(13701,ROW()+設定!$B$26))))*10^(設定!$B$27/20)),1,0))</f>
        <v>0</v>
      </c>
      <c r="G8120" s="33" t="n">
        <f aca="false">$G8119+IF($F8120=1,1,0)</f>
        <v>4</v>
      </c>
      <c r="H8120" s="0" t="str">
        <f aca="false">IF($F8120=1,$G8120,"")</f>
        <v/>
      </c>
    </row>
    <row r="8121" customFormat="false" ht="15" hidden="false" customHeight="false" outlineLevel="0" collapsed="false">
      <c r="A8121" s="30" t="n">
        <v>1268.59375</v>
      </c>
      <c r="B8121" s="31" t="n">
        <v>-0.0794</v>
      </c>
      <c r="C8121" s="32" t="n">
        <f aca="false">IF($A8121="","",IF(設定!$B$21="dB",10^($B8121/20),ABS($B8121)))</f>
        <v>0.990900391502782</v>
      </c>
      <c r="D8121" s="32" t="n">
        <f aca="false">IF($A8121="","",$A8121^2)</f>
        <v>1609330.10253906</v>
      </c>
      <c r="E8121" s="32" t="n">
        <f aca="false">IF($A8121="","",IF($C8121&lt;=0,"",1/$C8121^2))</f>
        <v>1.01845067417375</v>
      </c>
      <c r="F8121" s="33" t="n">
        <f aca="false">IF(OR(ROW()-設定!$B$30&lt;2,ROW()+設定!$B$30&gt;13701,N($A8121)&lt;=0,N(INDEX($A$2:$A$13701,MIN(13700,MAX(1,ROW()-1+設定!$B$30))))&lt;=0,$A8121&lt;設定!$B$28,$A8121&gt;設定!$B$29),0,IF(AND($C8121&gt;=MAX(INDEX($C$1:$C$13701,MAX(1,ROW()-設定!$B$24)):INDEX($C$1:$C$13701,MAX(1,ROW()-1))),$C8121&gt;MAX(INDEX($C$1:$C$13701,MIN(13701,ROW()+1)):INDEX($C$1:$C$13701,MIN(13701,ROW()+設定!$B$24))),$C8121&gt;=設定!$B$32,$C8121&gt;=MAX(MIN(INDEX($C$1:$C$13701,MAX(1,ROW()-設定!$B$26)):INDEX($C$1:$C$13701,MAX(1,ROW()-1))),MIN(INDEX($C$1:$C$13701,MIN(13701,ROW()+1)):INDEX($C$1:$C$13701,MIN(13701,ROW()+設定!$B$26))))*10^(設定!$B$27/20)),1,0))</f>
        <v>0</v>
      </c>
      <c r="G8121" s="33" t="n">
        <f aca="false">$G8120+IF($F8121=1,1,0)</f>
        <v>4</v>
      </c>
      <c r="H8121" s="0" t="str">
        <f aca="false">IF($F8121=1,$G8121,"")</f>
        <v/>
      </c>
    </row>
    <row r="8122" customFormat="false" ht="15" hidden="false" customHeight="false" outlineLevel="0" collapsed="false">
      <c r="A8122" s="30" t="n">
        <v>1268.75</v>
      </c>
      <c r="B8122" s="31" t="n">
        <v>-0.2105</v>
      </c>
      <c r="C8122" s="32" t="n">
        <f aca="false">IF($A8122="","",IF(設定!$B$21="dB",10^($B8122/20),ABS($B8122)))</f>
        <v>0.9760565944789</v>
      </c>
      <c r="D8122" s="32" t="n">
        <f aca="false">IF($A8122="","",$A8122^2)</f>
        <v>1609726.5625</v>
      </c>
      <c r="E8122" s="32" t="n">
        <f aca="false">IF($A8122="","",IF($C8122&lt;=0,"",1/$C8122^2))</f>
        <v>1.04966326864583</v>
      </c>
      <c r="F8122" s="33" t="n">
        <f aca="false">IF(OR(ROW()-設定!$B$30&lt;2,ROW()+設定!$B$30&gt;13701,N($A8122)&lt;=0,N(INDEX($A$2:$A$13701,MIN(13700,MAX(1,ROW()-1+設定!$B$30))))&lt;=0,$A8122&lt;設定!$B$28,$A8122&gt;設定!$B$29),0,IF(AND($C8122&gt;=MAX(INDEX($C$1:$C$13701,MAX(1,ROW()-設定!$B$24)):INDEX($C$1:$C$13701,MAX(1,ROW()-1))),$C8122&gt;MAX(INDEX($C$1:$C$13701,MIN(13701,ROW()+1)):INDEX($C$1:$C$13701,MIN(13701,ROW()+設定!$B$24))),$C8122&gt;=設定!$B$32,$C8122&gt;=MAX(MIN(INDEX($C$1:$C$13701,MAX(1,ROW()-設定!$B$26)):INDEX($C$1:$C$13701,MAX(1,ROW()-1))),MIN(INDEX($C$1:$C$13701,MIN(13701,ROW()+1)):INDEX($C$1:$C$13701,MIN(13701,ROW()+設定!$B$26))))*10^(設定!$B$27/20)),1,0))</f>
        <v>0</v>
      </c>
      <c r="G8122" s="33" t="n">
        <f aca="false">$G8121+IF($F8122=1,1,0)</f>
        <v>4</v>
      </c>
      <c r="H8122" s="0" t="str">
        <f aca="false">IF($F8122=1,$G8122,"")</f>
        <v/>
      </c>
    </row>
    <row r="8123" customFormat="false" ht="15" hidden="false" customHeight="false" outlineLevel="0" collapsed="false">
      <c r="A8123" s="30" t="n">
        <v>1268.90625</v>
      </c>
      <c r="B8123" s="31" t="n">
        <v>-0.1807</v>
      </c>
      <c r="C8123" s="32" t="n">
        <f aca="false">IF($A8123="","",IF(設定!$B$21="dB",10^($B8123/20),ABS($B8123)))</f>
        <v>0.979411051023052</v>
      </c>
      <c r="D8123" s="32" t="n">
        <f aca="false">IF($A8123="","",$A8123^2)</f>
        <v>1610123.07128906</v>
      </c>
      <c r="E8123" s="32" t="n">
        <f aca="false">IF($A8123="","",IF($C8123&lt;=0,"",1/$C8123^2))</f>
        <v>1.04248544465363</v>
      </c>
      <c r="F8123" s="33" t="n">
        <f aca="false">IF(OR(ROW()-設定!$B$30&lt;2,ROW()+設定!$B$30&gt;13701,N($A8123)&lt;=0,N(INDEX($A$2:$A$13701,MIN(13700,MAX(1,ROW()-1+設定!$B$30))))&lt;=0,$A8123&lt;設定!$B$28,$A8123&gt;設定!$B$29),0,IF(AND($C8123&gt;=MAX(INDEX($C$1:$C$13701,MAX(1,ROW()-設定!$B$24)):INDEX($C$1:$C$13701,MAX(1,ROW()-1))),$C8123&gt;MAX(INDEX($C$1:$C$13701,MIN(13701,ROW()+1)):INDEX($C$1:$C$13701,MIN(13701,ROW()+設定!$B$24))),$C8123&gt;=設定!$B$32,$C8123&gt;=MAX(MIN(INDEX($C$1:$C$13701,MAX(1,ROW()-設定!$B$26)):INDEX($C$1:$C$13701,MAX(1,ROW()-1))),MIN(INDEX($C$1:$C$13701,MIN(13701,ROW()+1)):INDEX($C$1:$C$13701,MIN(13701,ROW()+設定!$B$26))))*10^(設定!$B$27/20)),1,0))</f>
        <v>0</v>
      </c>
      <c r="G8123" s="33" t="n">
        <f aca="false">$G8122+IF($F8123=1,1,0)</f>
        <v>4</v>
      </c>
      <c r="H8123" s="0" t="str">
        <f aca="false">IF($F8123=1,$G8123,"")</f>
        <v/>
      </c>
    </row>
    <row r="8124" customFormat="false" ht="15" hidden="false" customHeight="false" outlineLevel="0" collapsed="false">
      <c r="A8124" s="30" t="n">
        <v>1269.0625</v>
      </c>
      <c r="B8124" s="31" t="n">
        <v>-0.2749</v>
      </c>
      <c r="C8124" s="32" t="n">
        <f aca="false">IF($A8124="","",IF(設定!$B$21="dB",10^($B8124/20),ABS($B8124)))</f>
        <v>0.9688465564539</v>
      </c>
      <c r="D8124" s="32" t="n">
        <f aca="false">IF($A8124="","",$A8124^2)</f>
        <v>1610519.62890625</v>
      </c>
      <c r="E8124" s="32" t="n">
        <f aca="false">IF($A8124="","",IF($C8124&lt;=0,"",1/$C8124^2))</f>
        <v>1.06534433292535</v>
      </c>
      <c r="F8124" s="33" t="n">
        <f aca="false">IF(OR(ROW()-設定!$B$30&lt;2,ROW()+設定!$B$30&gt;13701,N($A8124)&lt;=0,N(INDEX($A$2:$A$13701,MIN(13700,MAX(1,ROW()-1+設定!$B$30))))&lt;=0,$A8124&lt;設定!$B$28,$A8124&gt;設定!$B$29),0,IF(AND($C8124&gt;=MAX(INDEX($C$1:$C$13701,MAX(1,ROW()-設定!$B$24)):INDEX($C$1:$C$13701,MAX(1,ROW()-1))),$C8124&gt;MAX(INDEX($C$1:$C$13701,MIN(13701,ROW()+1)):INDEX($C$1:$C$13701,MIN(13701,ROW()+設定!$B$24))),$C8124&gt;=設定!$B$32,$C8124&gt;=MAX(MIN(INDEX($C$1:$C$13701,MAX(1,ROW()-設定!$B$26)):INDEX($C$1:$C$13701,MAX(1,ROW()-1))),MIN(INDEX($C$1:$C$13701,MIN(13701,ROW()+1)):INDEX($C$1:$C$13701,MIN(13701,ROW()+設定!$B$26))))*10^(設定!$B$27/20)),1,0))</f>
        <v>0</v>
      </c>
      <c r="G8124" s="33" t="n">
        <f aca="false">$G8123+IF($F8124=1,1,0)</f>
        <v>4</v>
      </c>
      <c r="H8124" s="0" t="str">
        <f aca="false">IF($F8124=1,$G8124,"")</f>
        <v/>
      </c>
    </row>
    <row r="8125" customFormat="false" ht="15" hidden="false" customHeight="false" outlineLevel="0" collapsed="false">
      <c r="A8125" s="30" t="n">
        <v>1269.21875</v>
      </c>
      <c r="B8125" s="31" t="n">
        <v>-0.2335</v>
      </c>
      <c r="C8125" s="32" t="n">
        <f aca="false">IF($A8125="","",IF(設定!$B$21="dB",10^($B8125/20),ABS($B8125)))</f>
        <v>0.973475442028895</v>
      </c>
      <c r="D8125" s="32" t="n">
        <f aca="false">IF($A8125="","",$A8125^2)</f>
        <v>1610916.23535156</v>
      </c>
      <c r="E8125" s="32" t="n">
        <f aca="false">IF($A8125="","",IF($C8125&lt;=0,"",1/$C8125^2))</f>
        <v>1.05523697432865</v>
      </c>
      <c r="F8125" s="33" t="n">
        <f aca="false">IF(OR(ROW()-設定!$B$30&lt;2,ROW()+設定!$B$30&gt;13701,N($A8125)&lt;=0,N(INDEX($A$2:$A$13701,MIN(13700,MAX(1,ROW()-1+設定!$B$30))))&lt;=0,$A8125&lt;設定!$B$28,$A8125&gt;設定!$B$29),0,IF(AND($C8125&gt;=MAX(INDEX($C$1:$C$13701,MAX(1,ROW()-設定!$B$24)):INDEX($C$1:$C$13701,MAX(1,ROW()-1))),$C8125&gt;MAX(INDEX($C$1:$C$13701,MIN(13701,ROW()+1)):INDEX($C$1:$C$13701,MIN(13701,ROW()+設定!$B$24))),$C8125&gt;=設定!$B$32,$C8125&gt;=MAX(MIN(INDEX($C$1:$C$13701,MAX(1,ROW()-設定!$B$26)):INDEX($C$1:$C$13701,MAX(1,ROW()-1))),MIN(INDEX($C$1:$C$13701,MIN(13701,ROW()+1)):INDEX($C$1:$C$13701,MIN(13701,ROW()+設定!$B$26))))*10^(設定!$B$27/20)),1,0))</f>
        <v>0</v>
      </c>
      <c r="G8125" s="33" t="n">
        <f aca="false">$G8124+IF($F8125=1,1,0)</f>
        <v>4</v>
      </c>
      <c r="H8125" s="0" t="str">
        <f aca="false">IF($F8125=1,$G8125,"")</f>
        <v/>
      </c>
    </row>
    <row r="8126" customFormat="false" ht="15" hidden="false" customHeight="false" outlineLevel="0" collapsed="false">
      <c r="A8126" s="30" t="n">
        <v>1269.375</v>
      </c>
      <c r="B8126" s="31" t="n">
        <v>-0.3502</v>
      </c>
      <c r="C8126" s="32" t="n">
        <f aca="false">IF($A8126="","",IF(設定!$B$21="dB",10^($B8126/20),ABS($B8126)))</f>
        <v>0.960483702177562</v>
      </c>
      <c r="D8126" s="32" t="n">
        <f aca="false">IF($A8126="","",$A8126^2)</f>
        <v>1611312.890625</v>
      </c>
      <c r="E8126" s="32" t="n">
        <f aca="false">IF($A8126="","",IF($C8126&lt;=0,"",1/$C8126^2))</f>
        <v>1.08397683184968</v>
      </c>
      <c r="F8126" s="33" t="n">
        <f aca="false">IF(OR(ROW()-設定!$B$30&lt;2,ROW()+設定!$B$30&gt;13701,N($A8126)&lt;=0,N(INDEX($A$2:$A$13701,MIN(13700,MAX(1,ROW()-1+設定!$B$30))))&lt;=0,$A8126&lt;設定!$B$28,$A8126&gt;設定!$B$29),0,IF(AND($C8126&gt;=MAX(INDEX($C$1:$C$13701,MAX(1,ROW()-設定!$B$24)):INDEX($C$1:$C$13701,MAX(1,ROW()-1))),$C8126&gt;MAX(INDEX($C$1:$C$13701,MIN(13701,ROW()+1)):INDEX($C$1:$C$13701,MIN(13701,ROW()+設定!$B$24))),$C8126&gt;=設定!$B$32,$C8126&gt;=MAX(MIN(INDEX($C$1:$C$13701,MAX(1,ROW()-設定!$B$26)):INDEX($C$1:$C$13701,MAX(1,ROW()-1))),MIN(INDEX($C$1:$C$13701,MIN(13701,ROW()+1)):INDEX($C$1:$C$13701,MIN(13701,ROW()+設定!$B$26))))*10^(設定!$B$27/20)),1,0))</f>
        <v>0</v>
      </c>
      <c r="G8126" s="33" t="n">
        <f aca="false">$G8125+IF($F8126=1,1,0)</f>
        <v>4</v>
      </c>
      <c r="H8126" s="0" t="str">
        <f aca="false">IF($F8126=1,$G8126,"")</f>
        <v/>
      </c>
    </row>
    <row r="8127" customFormat="false" ht="15" hidden="false" customHeight="false" outlineLevel="0" collapsed="false">
      <c r="A8127" s="30" t="n">
        <v>1269.53125</v>
      </c>
      <c r="B8127" s="31" t="n">
        <v>-0.4521</v>
      </c>
      <c r="C8127" s="32" t="n">
        <f aca="false">IF($A8127="","",IF(設定!$B$21="dB",10^($B8127/20),ABS($B8127)))</f>
        <v>0.949281462314446</v>
      </c>
      <c r="D8127" s="32" t="n">
        <f aca="false">IF($A8127="","",$A8127^2)</f>
        <v>1611709.59472656</v>
      </c>
      <c r="E8127" s="32" t="n">
        <f aca="false">IF($A8127="","",IF($C8127&lt;=0,"",1/$C8127^2))</f>
        <v>1.10971127852642</v>
      </c>
      <c r="F8127" s="33" t="n">
        <f aca="false">IF(OR(ROW()-設定!$B$30&lt;2,ROW()+設定!$B$30&gt;13701,N($A8127)&lt;=0,N(INDEX($A$2:$A$13701,MIN(13700,MAX(1,ROW()-1+設定!$B$30))))&lt;=0,$A8127&lt;設定!$B$28,$A8127&gt;設定!$B$29),0,IF(AND($C8127&gt;=MAX(INDEX($C$1:$C$13701,MAX(1,ROW()-設定!$B$24)):INDEX($C$1:$C$13701,MAX(1,ROW()-1))),$C8127&gt;MAX(INDEX($C$1:$C$13701,MIN(13701,ROW()+1)):INDEX($C$1:$C$13701,MIN(13701,ROW()+設定!$B$24))),$C8127&gt;=設定!$B$32,$C8127&gt;=MAX(MIN(INDEX($C$1:$C$13701,MAX(1,ROW()-設定!$B$26)):INDEX($C$1:$C$13701,MAX(1,ROW()-1))),MIN(INDEX($C$1:$C$13701,MIN(13701,ROW()+1)):INDEX($C$1:$C$13701,MIN(13701,ROW()+設定!$B$26))))*10^(設定!$B$27/20)),1,0))</f>
        <v>0</v>
      </c>
      <c r="G8127" s="33" t="n">
        <f aca="false">$G8126+IF($F8127=1,1,0)</f>
        <v>4</v>
      </c>
      <c r="H8127" s="0" t="str">
        <f aca="false">IF($F8127=1,$G8127,"")</f>
        <v/>
      </c>
    </row>
    <row r="8128" customFormat="false" ht="15" hidden="false" customHeight="false" outlineLevel="0" collapsed="false">
      <c r="A8128" s="30" t="n">
        <v>1269.6875</v>
      </c>
      <c r="B8128" s="31" t="n">
        <v>-0.477</v>
      </c>
      <c r="C8128" s="32" t="n">
        <f aca="false">IF($A8128="","",IF(設定!$B$21="dB",10^($B8128/20),ABS($B8128)))</f>
        <v>0.946564036549218</v>
      </c>
      <c r="D8128" s="32" t="n">
        <f aca="false">IF($A8128="","",$A8128^2)</f>
        <v>1612106.34765625</v>
      </c>
      <c r="E8128" s="32" t="n">
        <f aca="false">IF($A8128="","",IF($C8128&lt;=0,"",1/$C8128^2))</f>
        <v>1.11609201238692</v>
      </c>
      <c r="F8128" s="33" t="n">
        <f aca="false">IF(OR(ROW()-設定!$B$30&lt;2,ROW()+設定!$B$30&gt;13701,N($A8128)&lt;=0,N(INDEX($A$2:$A$13701,MIN(13700,MAX(1,ROW()-1+設定!$B$30))))&lt;=0,$A8128&lt;設定!$B$28,$A8128&gt;設定!$B$29),0,IF(AND($C8128&gt;=MAX(INDEX($C$1:$C$13701,MAX(1,ROW()-設定!$B$24)):INDEX($C$1:$C$13701,MAX(1,ROW()-1))),$C8128&gt;MAX(INDEX($C$1:$C$13701,MIN(13701,ROW()+1)):INDEX($C$1:$C$13701,MIN(13701,ROW()+設定!$B$24))),$C8128&gt;=設定!$B$32,$C8128&gt;=MAX(MIN(INDEX($C$1:$C$13701,MAX(1,ROW()-設定!$B$26)):INDEX($C$1:$C$13701,MAX(1,ROW()-1))),MIN(INDEX($C$1:$C$13701,MIN(13701,ROW()+1)):INDEX($C$1:$C$13701,MIN(13701,ROW()+設定!$B$26))))*10^(設定!$B$27/20)),1,0))</f>
        <v>0</v>
      </c>
      <c r="G8128" s="33" t="n">
        <f aca="false">$G8127+IF($F8128=1,1,0)</f>
        <v>4</v>
      </c>
      <c r="H8128" s="0" t="str">
        <f aca="false">IF($F8128=1,$G8128,"")</f>
        <v/>
      </c>
    </row>
    <row r="8129" customFormat="false" ht="15" hidden="false" customHeight="false" outlineLevel="0" collapsed="false">
      <c r="A8129" s="30" t="n">
        <v>1269.84375</v>
      </c>
      <c r="B8129" s="31" t="n">
        <v>-0.5123</v>
      </c>
      <c r="C8129" s="32" t="n">
        <f aca="false">IF($A8129="","",IF(設定!$B$21="dB",10^($B8129/20),ABS($B8129)))</f>
        <v>0.942724947398948</v>
      </c>
      <c r="D8129" s="32" t="n">
        <f aca="false">IF($A8129="","",$A8129^2)</f>
        <v>1612503.14941406</v>
      </c>
      <c r="E8129" s="32" t="n">
        <f aca="false">IF($A8129="","",IF($C8129&lt;=0,"",1/$C8129^2))</f>
        <v>1.12520071639315</v>
      </c>
      <c r="F8129" s="33" t="n">
        <f aca="false">IF(OR(ROW()-設定!$B$30&lt;2,ROW()+設定!$B$30&gt;13701,N($A8129)&lt;=0,N(INDEX($A$2:$A$13701,MIN(13700,MAX(1,ROW()-1+設定!$B$30))))&lt;=0,$A8129&lt;設定!$B$28,$A8129&gt;設定!$B$29),0,IF(AND($C8129&gt;=MAX(INDEX($C$1:$C$13701,MAX(1,ROW()-設定!$B$24)):INDEX($C$1:$C$13701,MAX(1,ROW()-1))),$C8129&gt;MAX(INDEX($C$1:$C$13701,MIN(13701,ROW()+1)):INDEX($C$1:$C$13701,MIN(13701,ROW()+設定!$B$24))),$C8129&gt;=設定!$B$32,$C8129&gt;=MAX(MIN(INDEX($C$1:$C$13701,MAX(1,ROW()-設定!$B$26)):INDEX($C$1:$C$13701,MAX(1,ROW()-1))),MIN(INDEX($C$1:$C$13701,MIN(13701,ROW()+1)):INDEX($C$1:$C$13701,MIN(13701,ROW()+設定!$B$26))))*10^(設定!$B$27/20)),1,0))</f>
        <v>0</v>
      </c>
      <c r="G8129" s="33" t="n">
        <f aca="false">$G8128+IF($F8129=1,1,0)</f>
        <v>4</v>
      </c>
      <c r="H8129" s="0" t="str">
        <f aca="false">IF($F8129=1,$G8129,"")</f>
        <v/>
      </c>
    </row>
    <row r="8130" customFormat="false" ht="15" hidden="false" customHeight="false" outlineLevel="0" collapsed="false">
      <c r="A8130" s="30" t="n">
        <v>1270</v>
      </c>
      <c r="B8130" s="31" t="n">
        <v>-0.6066</v>
      </c>
      <c r="C8130" s="32" t="n">
        <f aca="false">IF($A8130="","",IF(設定!$B$21="dB",10^($B8130/20),ABS($B8130)))</f>
        <v>0.932545433992885</v>
      </c>
      <c r="D8130" s="32" t="n">
        <f aca="false">IF($A8130="","",$A8130^2)</f>
        <v>1612900</v>
      </c>
      <c r="E8130" s="32" t="n">
        <f aca="false">IF($A8130="","",IF($C8130&lt;=0,"",1/$C8130^2))</f>
        <v>1.14989980413587</v>
      </c>
      <c r="F8130" s="33" t="n">
        <f aca="false">IF(OR(ROW()-設定!$B$30&lt;2,ROW()+設定!$B$30&gt;13701,N($A8130)&lt;=0,N(INDEX($A$2:$A$13701,MIN(13700,MAX(1,ROW()-1+設定!$B$30))))&lt;=0,$A8130&lt;設定!$B$28,$A8130&gt;設定!$B$29),0,IF(AND($C8130&gt;=MAX(INDEX($C$1:$C$13701,MAX(1,ROW()-設定!$B$24)):INDEX($C$1:$C$13701,MAX(1,ROW()-1))),$C8130&gt;MAX(INDEX($C$1:$C$13701,MIN(13701,ROW()+1)):INDEX($C$1:$C$13701,MIN(13701,ROW()+設定!$B$24))),$C8130&gt;=設定!$B$32,$C8130&gt;=MAX(MIN(INDEX($C$1:$C$13701,MAX(1,ROW()-設定!$B$26)):INDEX($C$1:$C$13701,MAX(1,ROW()-1))),MIN(INDEX($C$1:$C$13701,MIN(13701,ROW()+1)):INDEX($C$1:$C$13701,MIN(13701,ROW()+設定!$B$26))))*10^(設定!$B$27/20)),1,0))</f>
        <v>0</v>
      </c>
      <c r="G8130" s="33" t="n">
        <f aca="false">$G8129+IF($F8130=1,1,0)</f>
        <v>4</v>
      </c>
      <c r="H8130" s="0" t="str">
        <f aca="false">IF($F8130=1,$G8130,"")</f>
        <v/>
      </c>
    </row>
    <row r="8131" customFormat="false" ht="15" hidden="false" customHeight="false" outlineLevel="0" collapsed="false">
      <c r="A8131" s="30" t="n">
        <v>1270.15625</v>
      </c>
      <c r="B8131" s="31" t="n">
        <v>-0.5157</v>
      </c>
      <c r="C8131" s="32" t="n">
        <f aca="false">IF($A8131="","",IF(設定!$B$21="dB",10^($B8131/20),ABS($B8131)))</f>
        <v>0.942355999864157</v>
      </c>
      <c r="D8131" s="32" t="n">
        <f aca="false">IF($A8131="","",$A8131^2)</f>
        <v>1613296.89941406</v>
      </c>
      <c r="E8131" s="32" t="n">
        <f aca="false">IF($A8131="","",IF($C8131&lt;=0,"",1/$C8131^2))</f>
        <v>1.12608195723529</v>
      </c>
      <c r="F8131" s="33" t="n">
        <f aca="false">IF(OR(ROW()-設定!$B$30&lt;2,ROW()+設定!$B$30&gt;13701,N($A8131)&lt;=0,N(INDEX($A$2:$A$13701,MIN(13700,MAX(1,ROW()-1+設定!$B$30))))&lt;=0,$A8131&lt;設定!$B$28,$A8131&gt;設定!$B$29),0,IF(AND($C8131&gt;=MAX(INDEX($C$1:$C$13701,MAX(1,ROW()-設定!$B$24)):INDEX($C$1:$C$13701,MAX(1,ROW()-1))),$C8131&gt;MAX(INDEX($C$1:$C$13701,MIN(13701,ROW()+1)):INDEX($C$1:$C$13701,MIN(13701,ROW()+設定!$B$24))),$C8131&gt;=設定!$B$32,$C8131&gt;=MAX(MIN(INDEX($C$1:$C$13701,MAX(1,ROW()-設定!$B$26)):INDEX($C$1:$C$13701,MAX(1,ROW()-1))),MIN(INDEX($C$1:$C$13701,MIN(13701,ROW()+1)):INDEX($C$1:$C$13701,MIN(13701,ROW()+設定!$B$26))))*10^(設定!$B$27/20)),1,0))</f>
        <v>0</v>
      </c>
      <c r="G8131" s="33" t="n">
        <f aca="false">$G8130+IF($F8131=1,1,0)</f>
        <v>4</v>
      </c>
      <c r="H8131" s="0" t="str">
        <f aca="false">IF($F8131=1,$G8131,"")</f>
        <v/>
      </c>
    </row>
    <row r="8132" customFormat="false" ht="15" hidden="false" customHeight="false" outlineLevel="0" collapsed="false">
      <c r="A8132" s="30" t="n">
        <v>1270.3125</v>
      </c>
      <c r="B8132" s="31" t="n">
        <v>-0.5967</v>
      </c>
      <c r="C8132" s="32" t="n">
        <f aca="false">IF($A8132="","",IF(設定!$B$21="dB",10^($B8132/20),ABS($B8132)))</f>
        <v>0.933608936238196</v>
      </c>
      <c r="D8132" s="32" t="n">
        <f aca="false">IF($A8132="","",$A8132^2)</f>
        <v>1613693.84765625</v>
      </c>
      <c r="E8132" s="32" t="n">
        <f aca="false">IF($A8132="","",IF($C8132&lt;=0,"",1/$C8132^2))</f>
        <v>1.14728152480512</v>
      </c>
      <c r="F8132" s="33" t="n">
        <f aca="false">IF(OR(ROW()-設定!$B$30&lt;2,ROW()+設定!$B$30&gt;13701,N($A8132)&lt;=0,N(INDEX($A$2:$A$13701,MIN(13700,MAX(1,ROW()-1+設定!$B$30))))&lt;=0,$A8132&lt;設定!$B$28,$A8132&gt;設定!$B$29),0,IF(AND($C8132&gt;=MAX(INDEX($C$1:$C$13701,MAX(1,ROW()-設定!$B$24)):INDEX($C$1:$C$13701,MAX(1,ROW()-1))),$C8132&gt;MAX(INDEX($C$1:$C$13701,MIN(13701,ROW()+1)):INDEX($C$1:$C$13701,MIN(13701,ROW()+設定!$B$24))),$C8132&gt;=設定!$B$32,$C8132&gt;=MAX(MIN(INDEX($C$1:$C$13701,MAX(1,ROW()-設定!$B$26)):INDEX($C$1:$C$13701,MAX(1,ROW()-1))),MIN(INDEX($C$1:$C$13701,MIN(13701,ROW()+1)):INDEX($C$1:$C$13701,MIN(13701,ROW()+設定!$B$26))))*10^(設定!$B$27/20)),1,0))</f>
        <v>0</v>
      </c>
      <c r="G8132" s="33" t="n">
        <f aca="false">$G8131+IF($F8132=1,1,0)</f>
        <v>4</v>
      </c>
      <c r="H8132" s="0" t="str">
        <f aca="false">IF($F8132=1,$G8132,"")</f>
        <v/>
      </c>
    </row>
    <row r="8133" customFormat="false" ht="15" hidden="false" customHeight="false" outlineLevel="0" collapsed="false">
      <c r="A8133" s="30" t="n">
        <v>1270.46875</v>
      </c>
      <c r="B8133" s="31" t="n">
        <v>-0.7037</v>
      </c>
      <c r="C8133" s="32" t="n">
        <f aca="false">IF($A8133="","",IF(設定!$B$21="dB",10^($B8133/20),ABS($B8133)))</f>
        <v>0.922178515491767</v>
      </c>
      <c r="D8133" s="32" t="n">
        <f aca="false">IF($A8133="","",$A8133^2)</f>
        <v>1614090.84472656</v>
      </c>
      <c r="E8133" s="32" t="n">
        <f aca="false">IF($A8133="","",IF($C8133&lt;=0,"",1/$C8133^2))</f>
        <v>1.17589894303895</v>
      </c>
      <c r="F8133" s="33" t="n">
        <f aca="false">IF(OR(ROW()-設定!$B$30&lt;2,ROW()+設定!$B$30&gt;13701,N($A8133)&lt;=0,N(INDEX($A$2:$A$13701,MIN(13700,MAX(1,ROW()-1+設定!$B$30))))&lt;=0,$A8133&lt;設定!$B$28,$A8133&gt;設定!$B$29),0,IF(AND($C8133&gt;=MAX(INDEX($C$1:$C$13701,MAX(1,ROW()-設定!$B$24)):INDEX($C$1:$C$13701,MAX(1,ROW()-1))),$C8133&gt;MAX(INDEX($C$1:$C$13701,MIN(13701,ROW()+1)):INDEX($C$1:$C$13701,MIN(13701,ROW()+設定!$B$24))),$C8133&gt;=設定!$B$32,$C8133&gt;=MAX(MIN(INDEX($C$1:$C$13701,MAX(1,ROW()-設定!$B$26)):INDEX($C$1:$C$13701,MAX(1,ROW()-1))),MIN(INDEX($C$1:$C$13701,MIN(13701,ROW()+1)):INDEX($C$1:$C$13701,MIN(13701,ROW()+設定!$B$26))))*10^(設定!$B$27/20)),1,0))</f>
        <v>0</v>
      </c>
      <c r="G8133" s="33" t="n">
        <f aca="false">$G8132+IF($F8133=1,1,0)</f>
        <v>4</v>
      </c>
      <c r="H8133" s="0" t="str">
        <f aca="false">IF($F8133=1,$G8133,"")</f>
        <v/>
      </c>
    </row>
    <row r="8134" customFormat="false" ht="15" hidden="false" customHeight="false" outlineLevel="0" collapsed="false">
      <c r="A8134" s="30" t="n">
        <v>1270.625</v>
      </c>
      <c r="B8134" s="31" t="n">
        <v>-0.8949</v>
      </c>
      <c r="C8134" s="32" t="n">
        <f aca="false">IF($A8134="","",IF(設定!$B$21="dB",10^($B8134/20),ABS($B8134)))</f>
        <v>0.902100658834114</v>
      </c>
      <c r="D8134" s="32" t="n">
        <f aca="false">IF($A8134="","",$A8134^2)</f>
        <v>1614487.890625</v>
      </c>
      <c r="E8134" s="32" t="n">
        <f aca="false">IF($A8134="","",IF($C8134&lt;=0,"",1/$C8134^2))</f>
        <v>1.22882489151398</v>
      </c>
      <c r="F8134" s="33" t="n">
        <f aca="false">IF(OR(ROW()-設定!$B$30&lt;2,ROW()+設定!$B$30&gt;13701,N($A8134)&lt;=0,N(INDEX($A$2:$A$13701,MIN(13700,MAX(1,ROW()-1+設定!$B$30))))&lt;=0,$A8134&lt;設定!$B$28,$A8134&gt;設定!$B$29),0,IF(AND($C8134&gt;=MAX(INDEX($C$1:$C$13701,MAX(1,ROW()-設定!$B$24)):INDEX($C$1:$C$13701,MAX(1,ROW()-1))),$C8134&gt;MAX(INDEX($C$1:$C$13701,MIN(13701,ROW()+1)):INDEX($C$1:$C$13701,MIN(13701,ROW()+設定!$B$24))),$C8134&gt;=設定!$B$32,$C8134&gt;=MAX(MIN(INDEX($C$1:$C$13701,MAX(1,ROW()-設定!$B$26)):INDEX($C$1:$C$13701,MAX(1,ROW()-1))),MIN(INDEX($C$1:$C$13701,MIN(13701,ROW()+1)):INDEX($C$1:$C$13701,MIN(13701,ROW()+設定!$B$26))))*10^(設定!$B$27/20)),1,0))</f>
        <v>0</v>
      </c>
      <c r="G8134" s="33" t="n">
        <f aca="false">$G8133+IF($F8134=1,1,0)</f>
        <v>4</v>
      </c>
      <c r="H8134" s="0" t="str">
        <f aca="false">IF($F8134=1,$G8134,"")</f>
        <v/>
      </c>
    </row>
    <row r="8135" customFormat="false" ht="15" hidden="false" customHeight="false" outlineLevel="0" collapsed="false">
      <c r="A8135" s="30" t="n">
        <v>1270.78125</v>
      </c>
      <c r="B8135" s="31" t="n">
        <v>-0.7782</v>
      </c>
      <c r="C8135" s="32" t="n">
        <f aca="false">IF($A8135="","",IF(設定!$B$21="dB",10^($B8135/20),ABS($B8135)))</f>
        <v>0.914302695217155</v>
      </c>
      <c r="D8135" s="32" t="n">
        <f aca="false">IF($A8135="","",$A8135^2)</f>
        <v>1614884.98535156</v>
      </c>
      <c r="E8135" s="32" t="n">
        <f aca="false">IF($A8135="","",IF($C8135&lt;=0,"",1/$C8135^2))</f>
        <v>1.19624462663862</v>
      </c>
      <c r="F8135" s="33" t="n">
        <f aca="false">IF(OR(ROW()-設定!$B$30&lt;2,ROW()+設定!$B$30&gt;13701,N($A8135)&lt;=0,N(INDEX($A$2:$A$13701,MIN(13700,MAX(1,ROW()-1+設定!$B$30))))&lt;=0,$A8135&lt;設定!$B$28,$A8135&gt;設定!$B$29),0,IF(AND($C8135&gt;=MAX(INDEX($C$1:$C$13701,MAX(1,ROW()-設定!$B$24)):INDEX($C$1:$C$13701,MAX(1,ROW()-1))),$C8135&gt;MAX(INDEX($C$1:$C$13701,MIN(13701,ROW()+1)):INDEX($C$1:$C$13701,MIN(13701,ROW()+設定!$B$24))),$C8135&gt;=設定!$B$32,$C8135&gt;=MAX(MIN(INDEX($C$1:$C$13701,MAX(1,ROW()-設定!$B$26)):INDEX($C$1:$C$13701,MAX(1,ROW()-1))),MIN(INDEX($C$1:$C$13701,MIN(13701,ROW()+1)):INDEX($C$1:$C$13701,MIN(13701,ROW()+設定!$B$26))))*10^(設定!$B$27/20)),1,0))</f>
        <v>0</v>
      </c>
      <c r="G8135" s="33" t="n">
        <f aca="false">$G8134+IF($F8135=1,1,0)</f>
        <v>4</v>
      </c>
      <c r="H8135" s="0" t="str">
        <f aca="false">IF($F8135=1,$G8135,"")</f>
        <v/>
      </c>
    </row>
    <row r="8136" customFormat="false" ht="15" hidden="false" customHeight="false" outlineLevel="0" collapsed="false">
      <c r="A8136" s="30" t="n">
        <v>1270.9375</v>
      </c>
      <c r="B8136" s="31" t="n">
        <v>-1.0129</v>
      </c>
      <c r="C8136" s="32" t="n">
        <f aca="false">IF($A8136="","",IF(設定!$B$21="dB",10^($B8136/20),ABS($B8136)))</f>
        <v>0.889928263748146</v>
      </c>
      <c r="D8136" s="32" t="n">
        <f aca="false">IF($A8136="","",$A8136^2)</f>
        <v>1615282.12890625</v>
      </c>
      <c r="E8136" s="32" t="n">
        <f aca="false">IF($A8136="","",IF($C8136&lt;=0,"",1/$C8136^2))</f>
        <v>1.26267040089982</v>
      </c>
      <c r="F8136" s="33" t="n">
        <f aca="false">IF(OR(ROW()-設定!$B$30&lt;2,ROW()+設定!$B$30&gt;13701,N($A8136)&lt;=0,N(INDEX($A$2:$A$13701,MIN(13700,MAX(1,ROW()-1+設定!$B$30))))&lt;=0,$A8136&lt;設定!$B$28,$A8136&gt;設定!$B$29),0,IF(AND($C8136&gt;=MAX(INDEX($C$1:$C$13701,MAX(1,ROW()-設定!$B$24)):INDEX($C$1:$C$13701,MAX(1,ROW()-1))),$C8136&gt;MAX(INDEX($C$1:$C$13701,MIN(13701,ROW()+1)):INDEX($C$1:$C$13701,MIN(13701,ROW()+設定!$B$24))),$C8136&gt;=設定!$B$32,$C8136&gt;=MAX(MIN(INDEX($C$1:$C$13701,MAX(1,ROW()-設定!$B$26)):INDEX($C$1:$C$13701,MAX(1,ROW()-1))),MIN(INDEX($C$1:$C$13701,MIN(13701,ROW()+1)):INDEX($C$1:$C$13701,MIN(13701,ROW()+設定!$B$26))))*10^(設定!$B$27/20)),1,0))</f>
        <v>0</v>
      </c>
      <c r="G8136" s="33" t="n">
        <f aca="false">$G8135+IF($F8136=1,1,0)</f>
        <v>4</v>
      </c>
      <c r="H8136" s="0" t="str">
        <f aca="false">IF($F8136=1,$G8136,"")</f>
        <v/>
      </c>
    </row>
    <row r="8137" customFormat="false" ht="15" hidden="false" customHeight="false" outlineLevel="0" collapsed="false">
      <c r="A8137" s="30" t="n">
        <v>1271.09375</v>
      </c>
      <c r="B8137" s="31" t="n">
        <v>-0.9211</v>
      </c>
      <c r="C8137" s="32" t="n">
        <f aca="false">IF($A8137="","",IF(設定!$B$21="dB",10^($B8137/20),ABS($B8137)))</f>
        <v>0.899383674408178</v>
      </c>
      <c r="D8137" s="32" t="n">
        <f aca="false">IF($A8137="","",$A8137^2)</f>
        <v>1615679.32128906</v>
      </c>
      <c r="E8137" s="32" t="n">
        <f aca="false">IF($A8137="","",IF($C8137&lt;=0,"",1/$C8137^2))</f>
        <v>1.23626051924766</v>
      </c>
      <c r="F8137" s="33" t="n">
        <f aca="false">IF(OR(ROW()-設定!$B$30&lt;2,ROW()+設定!$B$30&gt;13701,N($A8137)&lt;=0,N(INDEX($A$2:$A$13701,MIN(13700,MAX(1,ROW()-1+設定!$B$30))))&lt;=0,$A8137&lt;設定!$B$28,$A8137&gt;設定!$B$29),0,IF(AND($C8137&gt;=MAX(INDEX($C$1:$C$13701,MAX(1,ROW()-設定!$B$24)):INDEX($C$1:$C$13701,MAX(1,ROW()-1))),$C8137&gt;MAX(INDEX($C$1:$C$13701,MIN(13701,ROW()+1)):INDEX($C$1:$C$13701,MIN(13701,ROW()+設定!$B$24))),$C8137&gt;=設定!$B$32,$C8137&gt;=MAX(MIN(INDEX($C$1:$C$13701,MAX(1,ROW()-設定!$B$26)):INDEX($C$1:$C$13701,MAX(1,ROW()-1))),MIN(INDEX($C$1:$C$13701,MIN(13701,ROW()+1)):INDEX($C$1:$C$13701,MIN(13701,ROW()+設定!$B$26))))*10^(設定!$B$27/20)),1,0))</f>
        <v>0</v>
      </c>
      <c r="G8137" s="33" t="n">
        <f aca="false">$G8136+IF($F8137=1,1,0)</f>
        <v>4</v>
      </c>
      <c r="H8137" s="0" t="str">
        <f aca="false">IF($F8137=1,$G8137,"")</f>
        <v/>
      </c>
    </row>
    <row r="8138" customFormat="false" ht="15" hidden="false" customHeight="false" outlineLevel="0" collapsed="false">
      <c r="A8138" s="30" t="n">
        <v>1271.25</v>
      </c>
      <c r="B8138" s="31" t="n">
        <v>-0.9929</v>
      </c>
      <c r="C8138" s="32" t="n">
        <f aca="false">IF($A8138="","",IF(設定!$B$21="dB",10^($B8138/20),ABS($B8138)))</f>
        <v>0.891979760268337</v>
      </c>
      <c r="D8138" s="32" t="n">
        <f aca="false">IF($A8138="","",$A8138^2)</f>
        <v>1616076.5625</v>
      </c>
      <c r="E8138" s="32" t="n">
        <f aca="false">IF($A8138="","",IF($C8138&lt;=0,"",1/$C8138^2))</f>
        <v>1.2568689573851</v>
      </c>
      <c r="F8138" s="33" t="n">
        <f aca="false">IF(OR(ROW()-設定!$B$30&lt;2,ROW()+設定!$B$30&gt;13701,N($A8138)&lt;=0,N(INDEX($A$2:$A$13701,MIN(13700,MAX(1,ROW()-1+設定!$B$30))))&lt;=0,$A8138&lt;設定!$B$28,$A8138&gt;設定!$B$29),0,IF(AND($C8138&gt;=MAX(INDEX($C$1:$C$13701,MAX(1,ROW()-設定!$B$24)):INDEX($C$1:$C$13701,MAX(1,ROW()-1))),$C8138&gt;MAX(INDEX($C$1:$C$13701,MIN(13701,ROW()+1)):INDEX($C$1:$C$13701,MIN(13701,ROW()+設定!$B$24))),$C8138&gt;=設定!$B$32,$C8138&gt;=MAX(MIN(INDEX($C$1:$C$13701,MAX(1,ROW()-設定!$B$26)):INDEX($C$1:$C$13701,MAX(1,ROW()-1))),MIN(INDEX($C$1:$C$13701,MIN(13701,ROW()+1)):INDEX($C$1:$C$13701,MIN(13701,ROW()+設定!$B$26))))*10^(設定!$B$27/20)),1,0))</f>
        <v>0</v>
      </c>
      <c r="G8138" s="33" t="n">
        <f aca="false">$G8137+IF($F8138=1,1,0)</f>
        <v>4</v>
      </c>
      <c r="H8138" s="0" t="str">
        <f aca="false">IF($F8138=1,$G8138,"")</f>
        <v/>
      </c>
    </row>
    <row r="8139" customFormat="false" ht="15" hidden="false" customHeight="false" outlineLevel="0" collapsed="false">
      <c r="A8139" s="30" t="n">
        <v>1271.40625</v>
      </c>
      <c r="B8139" s="31" t="n">
        <v>-1.1148</v>
      </c>
      <c r="C8139" s="32" t="n">
        <f aca="false">IF($A8139="","",IF(設定!$B$21="dB",10^($B8139/20),ABS($B8139)))</f>
        <v>0.879548920664164</v>
      </c>
      <c r="D8139" s="32" t="n">
        <f aca="false">IF($A8139="","",$A8139^2)</f>
        <v>1616473.85253906</v>
      </c>
      <c r="E8139" s="32" t="n">
        <f aca="false">IF($A8139="","",IF($C8139&lt;=0,"",1/$C8139^2))</f>
        <v>1.29264717083392</v>
      </c>
      <c r="F8139" s="33" t="n">
        <f aca="false">IF(OR(ROW()-設定!$B$30&lt;2,ROW()+設定!$B$30&gt;13701,N($A8139)&lt;=0,N(INDEX($A$2:$A$13701,MIN(13700,MAX(1,ROW()-1+設定!$B$30))))&lt;=0,$A8139&lt;設定!$B$28,$A8139&gt;設定!$B$29),0,IF(AND($C8139&gt;=MAX(INDEX($C$1:$C$13701,MAX(1,ROW()-設定!$B$24)):INDEX($C$1:$C$13701,MAX(1,ROW()-1))),$C8139&gt;MAX(INDEX($C$1:$C$13701,MIN(13701,ROW()+1)):INDEX($C$1:$C$13701,MIN(13701,ROW()+設定!$B$24))),$C8139&gt;=設定!$B$32,$C8139&gt;=MAX(MIN(INDEX($C$1:$C$13701,MAX(1,ROW()-設定!$B$26)):INDEX($C$1:$C$13701,MAX(1,ROW()-1))),MIN(INDEX($C$1:$C$13701,MIN(13701,ROW()+1)):INDEX($C$1:$C$13701,MIN(13701,ROW()+設定!$B$26))))*10^(設定!$B$27/20)),1,0))</f>
        <v>0</v>
      </c>
      <c r="G8139" s="33" t="n">
        <f aca="false">$G8138+IF($F8139=1,1,0)</f>
        <v>4</v>
      </c>
      <c r="H8139" s="0" t="str">
        <f aca="false">IF($F8139=1,$G8139,"")</f>
        <v/>
      </c>
    </row>
    <row r="8140" customFormat="false" ht="15" hidden="false" customHeight="false" outlineLevel="0" collapsed="false">
      <c r="A8140" s="30" t="n">
        <v>1271.5625</v>
      </c>
      <c r="B8140" s="31" t="n">
        <v>-1.193</v>
      </c>
      <c r="C8140" s="32" t="n">
        <f aca="false">IF($A8140="","",IF(設定!$B$21="dB",10^($B8140/20),ABS($B8140)))</f>
        <v>0.87166578659246</v>
      </c>
      <c r="D8140" s="32" t="n">
        <f aca="false">IF($A8140="","",$A8140^2)</f>
        <v>1616871.19140625</v>
      </c>
      <c r="E8140" s="32" t="n">
        <f aca="false">IF($A8140="","",IF($C8140&lt;=0,"",1/$C8140^2))</f>
        <v>1.31613367118573</v>
      </c>
      <c r="F8140" s="33" t="n">
        <f aca="false">IF(OR(ROW()-設定!$B$30&lt;2,ROW()+設定!$B$30&gt;13701,N($A8140)&lt;=0,N(INDEX($A$2:$A$13701,MIN(13700,MAX(1,ROW()-1+設定!$B$30))))&lt;=0,$A8140&lt;設定!$B$28,$A8140&gt;設定!$B$29),0,IF(AND($C8140&gt;=MAX(INDEX($C$1:$C$13701,MAX(1,ROW()-設定!$B$24)):INDEX($C$1:$C$13701,MAX(1,ROW()-1))),$C8140&gt;MAX(INDEX($C$1:$C$13701,MIN(13701,ROW()+1)):INDEX($C$1:$C$13701,MIN(13701,ROW()+設定!$B$24))),$C8140&gt;=設定!$B$32,$C8140&gt;=MAX(MIN(INDEX($C$1:$C$13701,MAX(1,ROW()-設定!$B$26)):INDEX($C$1:$C$13701,MAX(1,ROW()-1))),MIN(INDEX($C$1:$C$13701,MIN(13701,ROW()+1)):INDEX($C$1:$C$13701,MIN(13701,ROW()+設定!$B$26))))*10^(設定!$B$27/20)),1,0))</f>
        <v>0</v>
      </c>
      <c r="G8140" s="33" t="n">
        <f aca="false">$G8139+IF($F8140=1,1,0)</f>
        <v>4</v>
      </c>
      <c r="H8140" s="0" t="str">
        <f aca="false">IF($F8140=1,$G8140,"")</f>
        <v/>
      </c>
    </row>
    <row r="8141" customFormat="false" ht="15" hidden="false" customHeight="false" outlineLevel="0" collapsed="false">
      <c r="A8141" s="30" t="n">
        <v>1271.71875</v>
      </c>
      <c r="B8141" s="31" t="n">
        <v>-1.2382</v>
      </c>
      <c r="C8141" s="32" t="n">
        <f aca="false">IF($A8141="","",IF(設定!$B$21="dB",10^($B8141/20),ABS($B8141)))</f>
        <v>0.867141557189722</v>
      </c>
      <c r="D8141" s="32" t="n">
        <f aca="false">IF($A8141="","",$A8141^2)</f>
        <v>1617268.57910156</v>
      </c>
      <c r="E8141" s="32" t="n">
        <f aca="false">IF($A8141="","",IF($C8141&lt;=0,"",1/$C8141^2))</f>
        <v>1.32990310502428</v>
      </c>
      <c r="F8141" s="33" t="n">
        <f aca="false">IF(OR(ROW()-設定!$B$30&lt;2,ROW()+設定!$B$30&gt;13701,N($A8141)&lt;=0,N(INDEX($A$2:$A$13701,MIN(13700,MAX(1,ROW()-1+設定!$B$30))))&lt;=0,$A8141&lt;設定!$B$28,$A8141&gt;設定!$B$29),0,IF(AND($C8141&gt;=MAX(INDEX($C$1:$C$13701,MAX(1,ROW()-設定!$B$24)):INDEX($C$1:$C$13701,MAX(1,ROW()-1))),$C8141&gt;MAX(INDEX($C$1:$C$13701,MIN(13701,ROW()+1)):INDEX($C$1:$C$13701,MIN(13701,ROW()+設定!$B$24))),$C8141&gt;=設定!$B$32,$C8141&gt;=MAX(MIN(INDEX($C$1:$C$13701,MAX(1,ROW()-設定!$B$26)):INDEX($C$1:$C$13701,MAX(1,ROW()-1))),MIN(INDEX($C$1:$C$13701,MIN(13701,ROW()+1)):INDEX($C$1:$C$13701,MIN(13701,ROW()+設定!$B$26))))*10^(設定!$B$27/20)),1,0))</f>
        <v>0</v>
      </c>
      <c r="G8141" s="33" t="n">
        <f aca="false">$G8140+IF($F8141=1,1,0)</f>
        <v>4</v>
      </c>
      <c r="H8141" s="0" t="str">
        <f aca="false">IF($F8141=1,$G8141,"")</f>
        <v/>
      </c>
    </row>
    <row r="8142" customFormat="false" ht="15" hidden="false" customHeight="false" outlineLevel="0" collapsed="false">
      <c r="A8142" s="30" t="n">
        <v>1271.875</v>
      </c>
      <c r="B8142" s="31" t="n">
        <v>-1.0213</v>
      </c>
      <c r="C8142" s="32" t="n">
        <f aca="false">IF($A8142="","",IF(設定!$B$21="dB",10^($B8142/20),ABS($B8142)))</f>
        <v>0.889068042836223</v>
      </c>
      <c r="D8142" s="32" t="n">
        <f aca="false">IF($A8142="","",$A8142^2)</f>
        <v>1617666.015625</v>
      </c>
      <c r="E8142" s="32" t="n">
        <f aca="false">IF($A8142="","",IF($C8142&lt;=0,"",1/$C8142^2))</f>
        <v>1.26511498533614</v>
      </c>
      <c r="F8142" s="33" t="n">
        <f aca="false">IF(OR(ROW()-設定!$B$30&lt;2,ROW()+設定!$B$30&gt;13701,N($A8142)&lt;=0,N(INDEX($A$2:$A$13701,MIN(13700,MAX(1,ROW()-1+設定!$B$30))))&lt;=0,$A8142&lt;設定!$B$28,$A8142&gt;設定!$B$29),0,IF(AND($C8142&gt;=MAX(INDEX($C$1:$C$13701,MAX(1,ROW()-設定!$B$24)):INDEX($C$1:$C$13701,MAX(1,ROW()-1))),$C8142&gt;MAX(INDEX($C$1:$C$13701,MIN(13701,ROW()+1)):INDEX($C$1:$C$13701,MIN(13701,ROW()+設定!$B$24))),$C8142&gt;=設定!$B$32,$C8142&gt;=MAX(MIN(INDEX($C$1:$C$13701,MAX(1,ROW()-設定!$B$26)):INDEX($C$1:$C$13701,MAX(1,ROW()-1))),MIN(INDEX($C$1:$C$13701,MIN(13701,ROW()+1)):INDEX($C$1:$C$13701,MIN(13701,ROW()+設定!$B$26))))*10^(設定!$B$27/20)),1,0))</f>
        <v>0</v>
      </c>
      <c r="G8142" s="33" t="n">
        <f aca="false">$G8141+IF($F8142=1,1,0)</f>
        <v>4</v>
      </c>
      <c r="H8142" s="0" t="str">
        <f aca="false">IF($F8142=1,$G8142,"")</f>
        <v/>
      </c>
    </row>
    <row r="8143" customFormat="false" ht="15" hidden="false" customHeight="false" outlineLevel="0" collapsed="false">
      <c r="A8143" s="30" t="n">
        <v>1272.03125</v>
      </c>
      <c r="B8143" s="31" t="n">
        <v>-1.3117</v>
      </c>
      <c r="C8143" s="32" t="n">
        <f aca="false">IF($A8143="","",IF(設定!$B$21="dB",10^($B8143/20),ABS($B8143)))</f>
        <v>0.859834763788963</v>
      </c>
      <c r="D8143" s="32" t="n">
        <f aca="false">IF($A8143="","",$A8143^2)</f>
        <v>1618063.50097656</v>
      </c>
      <c r="E8143" s="32" t="n">
        <f aca="false">IF($A8143="","",IF($C8143&lt;=0,"",1/$C8143^2))</f>
        <v>1.35260192135523</v>
      </c>
      <c r="F8143" s="33" t="n">
        <f aca="false">IF(OR(ROW()-設定!$B$30&lt;2,ROW()+設定!$B$30&gt;13701,N($A8143)&lt;=0,N(INDEX($A$2:$A$13701,MIN(13700,MAX(1,ROW()-1+設定!$B$30))))&lt;=0,$A8143&lt;設定!$B$28,$A8143&gt;設定!$B$29),0,IF(AND($C8143&gt;=MAX(INDEX($C$1:$C$13701,MAX(1,ROW()-設定!$B$24)):INDEX($C$1:$C$13701,MAX(1,ROW()-1))),$C8143&gt;MAX(INDEX($C$1:$C$13701,MIN(13701,ROW()+1)):INDEX($C$1:$C$13701,MIN(13701,ROW()+設定!$B$24))),$C8143&gt;=設定!$B$32,$C8143&gt;=MAX(MIN(INDEX($C$1:$C$13701,MAX(1,ROW()-設定!$B$26)):INDEX($C$1:$C$13701,MAX(1,ROW()-1))),MIN(INDEX($C$1:$C$13701,MIN(13701,ROW()+1)):INDEX($C$1:$C$13701,MIN(13701,ROW()+設定!$B$26))))*10^(設定!$B$27/20)),1,0))</f>
        <v>0</v>
      </c>
      <c r="G8143" s="33" t="n">
        <f aca="false">$G8142+IF($F8143=1,1,0)</f>
        <v>4</v>
      </c>
      <c r="H8143" s="0" t="str">
        <f aca="false">IF($F8143=1,$G8143,"")</f>
        <v/>
      </c>
    </row>
    <row r="8144" customFormat="false" ht="15" hidden="false" customHeight="false" outlineLevel="0" collapsed="false">
      <c r="A8144" s="30" t="n">
        <v>1272.1875</v>
      </c>
      <c r="B8144" s="31" t="n">
        <v>-1.3653</v>
      </c>
      <c r="C8144" s="32" t="n">
        <f aca="false">IF($A8144="","",IF(設定!$B$21="dB",10^($B8144/20),ABS($B8144)))</f>
        <v>0.854545123109358</v>
      </c>
      <c r="D8144" s="32" t="n">
        <f aca="false">IF($A8144="","",$A8144^2)</f>
        <v>1618461.03515625</v>
      </c>
      <c r="E8144" s="32" t="n">
        <f aca="false">IF($A8144="","",IF($C8144&lt;=0,"",1/$C8144^2))</f>
        <v>1.36939897985442</v>
      </c>
      <c r="F8144" s="33" t="n">
        <f aca="false">IF(OR(ROW()-設定!$B$30&lt;2,ROW()+設定!$B$30&gt;13701,N($A8144)&lt;=0,N(INDEX($A$2:$A$13701,MIN(13700,MAX(1,ROW()-1+設定!$B$30))))&lt;=0,$A8144&lt;設定!$B$28,$A8144&gt;設定!$B$29),0,IF(AND($C8144&gt;=MAX(INDEX($C$1:$C$13701,MAX(1,ROW()-設定!$B$24)):INDEX($C$1:$C$13701,MAX(1,ROW()-1))),$C8144&gt;MAX(INDEX($C$1:$C$13701,MIN(13701,ROW()+1)):INDEX($C$1:$C$13701,MIN(13701,ROW()+設定!$B$24))),$C8144&gt;=設定!$B$32,$C8144&gt;=MAX(MIN(INDEX($C$1:$C$13701,MAX(1,ROW()-設定!$B$26)):INDEX($C$1:$C$13701,MAX(1,ROW()-1))),MIN(INDEX($C$1:$C$13701,MIN(13701,ROW()+1)):INDEX($C$1:$C$13701,MIN(13701,ROW()+設定!$B$26))))*10^(設定!$B$27/20)),1,0))</f>
        <v>0</v>
      </c>
      <c r="G8144" s="33" t="n">
        <f aca="false">$G8143+IF($F8144=1,1,0)</f>
        <v>4</v>
      </c>
      <c r="H8144" s="0" t="str">
        <f aca="false">IF($F8144=1,$G8144,"")</f>
        <v/>
      </c>
    </row>
    <row r="8145" customFormat="false" ht="15" hidden="false" customHeight="false" outlineLevel="0" collapsed="false">
      <c r="A8145" s="30" t="n">
        <v>1272.34375</v>
      </c>
      <c r="B8145" s="31" t="n">
        <v>-1.3046</v>
      </c>
      <c r="C8145" s="32" t="n">
        <f aca="false">IF($A8145="","",IF(設定!$B$21="dB",10^($B8145/20),ABS($B8145)))</f>
        <v>0.860537895287768</v>
      </c>
      <c r="D8145" s="32" t="n">
        <f aca="false">IF($A8145="","",$A8145^2)</f>
        <v>1618858.61816406</v>
      </c>
      <c r="E8145" s="32" t="n">
        <f aca="false">IF($A8145="","",IF($C8145&lt;=0,"",1/$C8145^2))</f>
        <v>1.35039244638648</v>
      </c>
      <c r="F8145" s="33" t="n">
        <f aca="false">IF(OR(ROW()-設定!$B$30&lt;2,ROW()+設定!$B$30&gt;13701,N($A8145)&lt;=0,N(INDEX($A$2:$A$13701,MIN(13700,MAX(1,ROW()-1+設定!$B$30))))&lt;=0,$A8145&lt;設定!$B$28,$A8145&gt;設定!$B$29),0,IF(AND($C8145&gt;=MAX(INDEX($C$1:$C$13701,MAX(1,ROW()-設定!$B$24)):INDEX($C$1:$C$13701,MAX(1,ROW()-1))),$C8145&gt;MAX(INDEX($C$1:$C$13701,MIN(13701,ROW()+1)):INDEX($C$1:$C$13701,MIN(13701,ROW()+設定!$B$24))),$C8145&gt;=設定!$B$32,$C8145&gt;=MAX(MIN(INDEX($C$1:$C$13701,MAX(1,ROW()-設定!$B$26)):INDEX($C$1:$C$13701,MAX(1,ROW()-1))),MIN(INDEX($C$1:$C$13701,MIN(13701,ROW()+1)):INDEX($C$1:$C$13701,MIN(13701,ROW()+設定!$B$26))))*10^(設定!$B$27/20)),1,0))</f>
        <v>0</v>
      </c>
      <c r="G8145" s="33" t="n">
        <f aca="false">$G8144+IF($F8145=1,1,0)</f>
        <v>4</v>
      </c>
      <c r="H8145" s="0" t="str">
        <f aca="false">IF($F8145=1,$G8145,"")</f>
        <v/>
      </c>
    </row>
    <row r="8146" customFormat="false" ht="15" hidden="false" customHeight="false" outlineLevel="0" collapsed="false">
      <c r="A8146" s="30" t="n">
        <v>1272.5</v>
      </c>
      <c r="B8146" s="31" t="n">
        <v>-1.4186</v>
      </c>
      <c r="C8146" s="32" t="n">
        <f aca="false">IF($A8146="","",IF(設定!$B$21="dB",10^($B8146/20),ABS($B8146)))</f>
        <v>0.84931735778868</v>
      </c>
      <c r="D8146" s="32" t="n">
        <f aca="false">IF($A8146="","",$A8146^2)</f>
        <v>1619256.25</v>
      </c>
      <c r="E8146" s="32" t="n">
        <f aca="false">IF($A8146="","",IF($C8146&lt;=0,"",1/$C8146^2))</f>
        <v>1.38630886365615</v>
      </c>
      <c r="F8146" s="33" t="n">
        <f aca="false">IF(OR(ROW()-設定!$B$30&lt;2,ROW()+設定!$B$30&gt;13701,N($A8146)&lt;=0,N(INDEX($A$2:$A$13701,MIN(13700,MAX(1,ROW()-1+設定!$B$30))))&lt;=0,$A8146&lt;設定!$B$28,$A8146&gt;設定!$B$29),0,IF(AND($C8146&gt;=MAX(INDEX($C$1:$C$13701,MAX(1,ROW()-設定!$B$24)):INDEX($C$1:$C$13701,MAX(1,ROW()-1))),$C8146&gt;MAX(INDEX($C$1:$C$13701,MIN(13701,ROW()+1)):INDEX($C$1:$C$13701,MIN(13701,ROW()+設定!$B$24))),$C8146&gt;=設定!$B$32,$C8146&gt;=MAX(MIN(INDEX($C$1:$C$13701,MAX(1,ROW()-設定!$B$26)):INDEX($C$1:$C$13701,MAX(1,ROW()-1))),MIN(INDEX($C$1:$C$13701,MIN(13701,ROW()+1)):INDEX($C$1:$C$13701,MIN(13701,ROW()+設定!$B$26))))*10^(設定!$B$27/20)),1,0))</f>
        <v>0</v>
      </c>
      <c r="G8146" s="33" t="n">
        <f aca="false">$G8145+IF($F8146=1,1,0)</f>
        <v>4</v>
      </c>
      <c r="H8146" s="0" t="str">
        <f aca="false">IF($F8146=1,$G8146,"")</f>
        <v/>
      </c>
    </row>
    <row r="8147" customFormat="false" ht="15" hidden="false" customHeight="false" outlineLevel="0" collapsed="false">
      <c r="A8147" s="30" t="n">
        <v>1272.65625</v>
      </c>
      <c r="B8147" s="31" t="n">
        <v>-1.4124</v>
      </c>
      <c r="C8147" s="32" t="n">
        <f aca="false">IF($A8147="","",IF(設定!$B$21="dB",10^($B8147/20),ABS($B8147)))</f>
        <v>0.849923818110089</v>
      </c>
      <c r="D8147" s="32" t="n">
        <f aca="false">IF($A8147="","",$A8147^2)</f>
        <v>1619653.93066406</v>
      </c>
      <c r="E8147" s="32" t="n">
        <f aca="false">IF($A8147="","",IF($C8147&lt;=0,"",1/$C8147^2))</f>
        <v>1.38433117731056</v>
      </c>
      <c r="F8147" s="33" t="n">
        <f aca="false">IF(OR(ROW()-設定!$B$30&lt;2,ROW()+設定!$B$30&gt;13701,N($A8147)&lt;=0,N(INDEX($A$2:$A$13701,MIN(13700,MAX(1,ROW()-1+設定!$B$30))))&lt;=0,$A8147&lt;設定!$B$28,$A8147&gt;設定!$B$29),0,IF(AND($C8147&gt;=MAX(INDEX($C$1:$C$13701,MAX(1,ROW()-設定!$B$24)):INDEX($C$1:$C$13701,MAX(1,ROW()-1))),$C8147&gt;MAX(INDEX($C$1:$C$13701,MIN(13701,ROW()+1)):INDEX($C$1:$C$13701,MIN(13701,ROW()+設定!$B$24))),$C8147&gt;=設定!$B$32,$C8147&gt;=MAX(MIN(INDEX($C$1:$C$13701,MAX(1,ROW()-設定!$B$26)):INDEX($C$1:$C$13701,MAX(1,ROW()-1))),MIN(INDEX($C$1:$C$13701,MIN(13701,ROW()+1)):INDEX($C$1:$C$13701,MIN(13701,ROW()+設定!$B$26))))*10^(設定!$B$27/20)),1,0))</f>
        <v>0</v>
      </c>
      <c r="G8147" s="33" t="n">
        <f aca="false">$G8146+IF($F8147=1,1,0)</f>
        <v>4</v>
      </c>
      <c r="H8147" s="0" t="str">
        <f aca="false">IF($F8147=1,$G8147,"")</f>
        <v/>
      </c>
    </row>
    <row r="8148" customFormat="false" ht="15" hidden="false" customHeight="false" outlineLevel="0" collapsed="false">
      <c r="A8148" s="30" t="n">
        <v>1272.8125</v>
      </c>
      <c r="B8148" s="31" t="n">
        <v>-1.7065</v>
      </c>
      <c r="C8148" s="32" t="n">
        <f aca="false">IF($A8148="","",IF(設定!$B$21="dB",10^($B8148/20),ABS($B8148)))</f>
        <v>0.82162756293064</v>
      </c>
      <c r="D8148" s="32" t="n">
        <f aca="false">IF($A8148="","",$A8148^2)</f>
        <v>1620051.66015625</v>
      </c>
      <c r="E8148" s="32" t="n">
        <f aca="false">IF($A8148="","",IF($C8148&lt;=0,"",1/$C8148^2))</f>
        <v>1.48132379803641</v>
      </c>
      <c r="F8148" s="33" t="n">
        <f aca="false">IF(OR(ROW()-設定!$B$30&lt;2,ROW()+設定!$B$30&gt;13701,N($A8148)&lt;=0,N(INDEX($A$2:$A$13701,MIN(13700,MAX(1,ROW()-1+設定!$B$30))))&lt;=0,$A8148&lt;設定!$B$28,$A8148&gt;設定!$B$29),0,IF(AND($C8148&gt;=MAX(INDEX($C$1:$C$13701,MAX(1,ROW()-設定!$B$24)):INDEX($C$1:$C$13701,MAX(1,ROW()-1))),$C8148&gt;MAX(INDEX($C$1:$C$13701,MIN(13701,ROW()+1)):INDEX($C$1:$C$13701,MIN(13701,ROW()+設定!$B$24))),$C8148&gt;=設定!$B$32,$C8148&gt;=MAX(MIN(INDEX($C$1:$C$13701,MAX(1,ROW()-設定!$B$26)):INDEX($C$1:$C$13701,MAX(1,ROW()-1))),MIN(INDEX($C$1:$C$13701,MIN(13701,ROW()+1)):INDEX($C$1:$C$13701,MIN(13701,ROW()+設定!$B$26))))*10^(設定!$B$27/20)),1,0))</f>
        <v>0</v>
      </c>
      <c r="G8148" s="33" t="n">
        <f aca="false">$G8147+IF($F8148=1,1,0)</f>
        <v>4</v>
      </c>
      <c r="H8148" s="0" t="str">
        <f aca="false">IF($F8148=1,$G8148,"")</f>
        <v/>
      </c>
    </row>
    <row r="8149" customFormat="false" ht="15" hidden="false" customHeight="false" outlineLevel="0" collapsed="false">
      <c r="A8149" s="30" t="n">
        <v>1272.96875</v>
      </c>
      <c r="B8149" s="31" t="n">
        <v>-1.7516</v>
      </c>
      <c r="C8149" s="32" t="n">
        <f aca="false">IF($A8149="","",IF(設定!$B$21="dB",10^($B8149/20),ABS($B8149)))</f>
        <v>0.817372458504127</v>
      </c>
      <c r="D8149" s="32" t="n">
        <f aca="false">IF($A8149="","",$A8149^2)</f>
        <v>1620449.43847656</v>
      </c>
      <c r="E8149" s="32" t="n">
        <f aca="false">IF($A8149="","",IF($C8149&lt;=0,"",1/$C8149^2))</f>
        <v>1.49678699123466</v>
      </c>
      <c r="F8149" s="33" t="n">
        <f aca="false">IF(OR(ROW()-設定!$B$30&lt;2,ROW()+設定!$B$30&gt;13701,N($A8149)&lt;=0,N(INDEX($A$2:$A$13701,MIN(13700,MAX(1,ROW()-1+設定!$B$30))))&lt;=0,$A8149&lt;設定!$B$28,$A8149&gt;設定!$B$29),0,IF(AND($C8149&gt;=MAX(INDEX($C$1:$C$13701,MAX(1,ROW()-設定!$B$24)):INDEX($C$1:$C$13701,MAX(1,ROW()-1))),$C8149&gt;MAX(INDEX($C$1:$C$13701,MIN(13701,ROW()+1)):INDEX($C$1:$C$13701,MIN(13701,ROW()+設定!$B$24))),$C8149&gt;=設定!$B$32,$C8149&gt;=MAX(MIN(INDEX($C$1:$C$13701,MAX(1,ROW()-設定!$B$26)):INDEX($C$1:$C$13701,MAX(1,ROW()-1))),MIN(INDEX($C$1:$C$13701,MIN(13701,ROW()+1)):INDEX($C$1:$C$13701,MIN(13701,ROW()+設定!$B$26))))*10^(設定!$B$27/20)),1,0))</f>
        <v>0</v>
      </c>
      <c r="G8149" s="33" t="n">
        <f aca="false">$G8148+IF($F8149=1,1,0)</f>
        <v>4</v>
      </c>
      <c r="H8149" s="0" t="str">
        <f aca="false">IF($F8149=1,$G8149,"")</f>
        <v/>
      </c>
    </row>
    <row r="8150" customFormat="false" ht="15" hidden="false" customHeight="false" outlineLevel="0" collapsed="false">
      <c r="A8150" s="30" t="n">
        <v>1273.125</v>
      </c>
      <c r="B8150" s="31" t="n">
        <v>-1.372</v>
      </c>
      <c r="C8150" s="32" t="n">
        <f aca="false">IF($A8150="","",IF(設定!$B$21="dB",10^($B8150/20),ABS($B8150)))</f>
        <v>0.853886210214843</v>
      </c>
      <c r="D8150" s="32" t="n">
        <f aca="false">IF($A8150="","",$A8150^2)</f>
        <v>1620847.265625</v>
      </c>
      <c r="E8150" s="32" t="n">
        <f aca="false">IF($A8150="","",IF($C8150&lt;=0,"",1/$C8150^2))</f>
        <v>1.37151322593649</v>
      </c>
      <c r="F8150" s="33" t="n">
        <f aca="false">IF(OR(ROW()-設定!$B$30&lt;2,ROW()+設定!$B$30&gt;13701,N($A8150)&lt;=0,N(INDEX($A$2:$A$13701,MIN(13700,MAX(1,ROW()-1+設定!$B$30))))&lt;=0,$A8150&lt;設定!$B$28,$A8150&gt;設定!$B$29),0,IF(AND($C8150&gt;=MAX(INDEX($C$1:$C$13701,MAX(1,ROW()-設定!$B$24)):INDEX($C$1:$C$13701,MAX(1,ROW()-1))),$C8150&gt;MAX(INDEX($C$1:$C$13701,MIN(13701,ROW()+1)):INDEX($C$1:$C$13701,MIN(13701,ROW()+設定!$B$24))),$C8150&gt;=設定!$B$32,$C8150&gt;=MAX(MIN(INDEX($C$1:$C$13701,MAX(1,ROW()-設定!$B$26)):INDEX($C$1:$C$13701,MAX(1,ROW()-1))),MIN(INDEX($C$1:$C$13701,MIN(13701,ROW()+1)):INDEX($C$1:$C$13701,MIN(13701,ROW()+設定!$B$26))))*10^(設定!$B$27/20)),1,0))</f>
        <v>0</v>
      </c>
      <c r="G8150" s="33" t="n">
        <f aca="false">$G8149+IF($F8150=1,1,0)</f>
        <v>4</v>
      </c>
      <c r="H8150" s="0" t="str">
        <f aca="false">IF($F8150=1,$G8150,"")</f>
        <v/>
      </c>
    </row>
    <row r="8151" customFormat="false" ht="15" hidden="false" customHeight="false" outlineLevel="0" collapsed="false">
      <c r="A8151" s="30" t="n">
        <v>1273.28125</v>
      </c>
      <c r="B8151" s="31" t="n">
        <v>-1.7672</v>
      </c>
      <c r="C8151" s="32" t="n">
        <f aca="false">IF($A8151="","",IF(設定!$B$21="dB",10^($B8151/20),ABS($B8151)))</f>
        <v>0.8159057616862</v>
      </c>
      <c r="D8151" s="32" t="n">
        <f aca="false">IF($A8151="","",$A8151^2)</f>
        <v>1621245.14160156</v>
      </c>
      <c r="E8151" s="32" t="n">
        <f aca="false">IF($A8151="","",IF($C8151&lt;=0,"",1/$C8151^2))</f>
        <v>1.50217316698806</v>
      </c>
      <c r="F8151" s="33" t="n">
        <f aca="false">IF(OR(ROW()-設定!$B$30&lt;2,ROW()+設定!$B$30&gt;13701,N($A8151)&lt;=0,N(INDEX($A$2:$A$13701,MIN(13700,MAX(1,ROW()-1+設定!$B$30))))&lt;=0,$A8151&lt;設定!$B$28,$A8151&gt;設定!$B$29),0,IF(AND($C8151&gt;=MAX(INDEX($C$1:$C$13701,MAX(1,ROW()-設定!$B$24)):INDEX($C$1:$C$13701,MAX(1,ROW()-1))),$C8151&gt;MAX(INDEX($C$1:$C$13701,MIN(13701,ROW()+1)):INDEX($C$1:$C$13701,MIN(13701,ROW()+設定!$B$24))),$C8151&gt;=設定!$B$32,$C8151&gt;=MAX(MIN(INDEX($C$1:$C$13701,MAX(1,ROW()-設定!$B$26)):INDEX($C$1:$C$13701,MAX(1,ROW()-1))),MIN(INDEX($C$1:$C$13701,MIN(13701,ROW()+1)):INDEX($C$1:$C$13701,MIN(13701,ROW()+設定!$B$26))))*10^(設定!$B$27/20)),1,0))</f>
        <v>0</v>
      </c>
      <c r="G8151" s="33" t="n">
        <f aca="false">$G8150+IF($F8151=1,1,0)</f>
        <v>4</v>
      </c>
      <c r="H8151" s="0" t="str">
        <f aca="false">IF($F8151=1,$G8151,"")</f>
        <v/>
      </c>
    </row>
    <row r="8152" customFormat="false" ht="15" hidden="false" customHeight="false" outlineLevel="0" collapsed="false">
      <c r="A8152" s="30" t="n">
        <v>1273.4375</v>
      </c>
      <c r="B8152" s="31" t="n">
        <v>-1.8543</v>
      </c>
      <c r="C8152" s="32" t="n">
        <f aca="false">IF($A8152="","",IF(設定!$B$21="dB",10^($B8152/20),ABS($B8152)))</f>
        <v>0.807764941397357</v>
      </c>
      <c r="D8152" s="32" t="n">
        <f aca="false">IF($A8152="","",$A8152^2)</f>
        <v>1621643.06640625</v>
      </c>
      <c r="E8152" s="32" t="n">
        <f aca="false">IF($A8152="","",IF($C8152&lt;=0,"",1/$C8152^2))</f>
        <v>1.53260415984944</v>
      </c>
      <c r="F8152" s="33" t="n">
        <f aca="false">IF(OR(ROW()-設定!$B$30&lt;2,ROW()+設定!$B$30&gt;13701,N($A8152)&lt;=0,N(INDEX($A$2:$A$13701,MIN(13700,MAX(1,ROW()-1+設定!$B$30))))&lt;=0,$A8152&lt;設定!$B$28,$A8152&gt;設定!$B$29),0,IF(AND($C8152&gt;=MAX(INDEX($C$1:$C$13701,MAX(1,ROW()-設定!$B$24)):INDEX($C$1:$C$13701,MAX(1,ROW()-1))),$C8152&gt;MAX(INDEX($C$1:$C$13701,MIN(13701,ROW()+1)):INDEX($C$1:$C$13701,MIN(13701,ROW()+設定!$B$24))),$C8152&gt;=設定!$B$32,$C8152&gt;=MAX(MIN(INDEX($C$1:$C$13701,MAX(1,ROW()-設定!$B$26)):INDEX($C$1:$C$13701,MAX(1,ROW()-1))),MIN(INDEX($C$1:$C$13701,MIN(13701,ROW()+1)):INDEX($C$1:$C$13701,MIN(13701,ROW()+設定!$B$26))))*10^(設定!$B$27/20)),1,0))</f>
        <v>0</v>
      </c>
      <c r="G8152" s="33" t="n">
        <f aca="false">$G8151+IF($F8152=1,1,0)</f>
        <v>4</v>
      </c>
      <c r="H8152" s="0" t="str">
        <f aca="false">IF($F8152=1,$G8152,"")</f>
        <v/>
      </c>
    </row>
    <row r="8153" customFormat="false" ht="15" hidden="false" customHeight="false" outlineLevel="0" collapsed="false">
      <c r="A8153" s="30" t="n">
        <v>1273.59375</v>
      </c>
      <c r="B8153" s="31" t="n">
        <v>-1.8712</v>
      </c>
      <c r="C8153" s="32" t="n">
        <f aca="false">IF($A8153="","",IF(設定!$B$21="dB",10^($B8153/20),ABS($B8153)))</f>
        <v>0.806194813730912</v>
      </c>
      <c r="D8153" s="32" t="n">
        <f aca="false">IF($A8153="","",$A8153^2)</f>
        <v>1622041.04003906</v>
      </c>
      <c r="E8153" s="32" t="n">
        <f aca="false">IF($A8153="","",IF($C8153&lt;=0,"",1/$C8153^2))</f>
        <v>1.5385797068589</v>
      </c>
      <c r="F8153" s="33" t="n">
        <f aca="false">IF(OR(ROW()-設定!$B$30&lt;2,ROW()+設定!$B$30&gt;13701,N($A8153)&lt;=0,N(INDEX($A$2:$A$13701,MIN(13700,MAX(1,ROW()-1+設定!$B$30))))&lt;=0,$A8153&lt;設定!$B$28,$A8153&gt;設定!$B$29),0,IF(AND($C8153&gt;=MAX(INDEX($C$1:$C$13701,MAX(1,ROW()-設定!$B$24)):INDEX($C$1:$C$13701,MAX(1,ROW()-1))),$C8153&gt;MAX(INDEX($C$1:$C$13701,MIN(13701,ROW()+1)):INDEX($C$1:$C$13701,MIN(13701,ROW()+設定!$B$24))),$C8153&gt;=設定!$B$32,$C8153&gt;=MAX(MIN(INDEX($C$1:$C$13701,MAX(1,ROW()-設定!$B$26)):INDEX($C$1:$C$13701,MAX(1,ROW()-1))),MIN(INDEX($C$1:$C$13701,MIN(13701,ROW()+1)):INDEX($C$1:$C$13701,MIN(13701,ROW()+設定!$B$26))))*10^(設定!$B$27/20)),1,0))</f>
        <v>0</v>
      </c>
      <c r="G8153" s="33" t="n">
        <f aca="false">$G8152+IF($F8153=1,1,0)</f>
        <v>4</v>
      </c>
      <c r="H8153" s="0" t="str">
        <f aca="false">IF($F8153=1,$G8153,"")</f>
        <v/>
      </c>
    </row>
    <row r="8154" customFormat="false" ht="15" hidden="false" customHeight="false" outlineLevel="0" collapsed="false">
      <c r="A8154" s="30" t="n">
        <v>1273.75</v>
      </c>
      <c r="B8154" s="31" t="n">
        <v>-1.8469</v>
      </c>
      <c r="C8154" s="32" t="n">
        <f aca="false">IF($A8154="","",IF(設定!$B$21="dB",10^($B8154/20),ABS($B8154)))</f>
        <v>0.808453415210279</v>
      </c>
      <c r="D8154" s="32" t="n">
        <f aca="false">IF($A8154="","",$A8154^2)</f>
        <v>1622439.0625</v>
      </c>
      <c r="E8154" s="32" t="n">
        <f aca="false">IF($A8154="","",IF($C8154&lt;=0,"",1/$C8154^2))</f>
        <v>1.52999495930201</v>
      </c>
      <c r="F8154" s="33" t="n">
        <f aca="false">IF(OR(ROW()-設定!$B$30&lt;2,ROW()+設定!$B$30&gt;13701,N($A8154)&lt;=0,N(INDEX($A$2:$A$13701,MIN(13700,MAX(1,ROW()-1+設定!$B$30))))&lt;=0,$A8154&lt;設定!$B$28,$A8154&gt;設定!$B$29),0,IF(AND($C8154&gt;=MAX(INDEX($C$1:$C$13701,MAX(1,ROW()-設定!$B$24)):INDEX($C$1:$C$13701,MAX(1,ROW()-1))),$C8154&gt;MAX(INDEX($C$1:$C$13701,MIN(13701,ROW()+1)):INDEX($C$1:$C$13701,MIN(13701,ROW()+設定!$B$24))),$C8154&gt;=設定!$B$32,$C8154&gt;=MAX(MIN(INDEX($C$1:$C$13701,MAX(1,ROW()-設定!$B$26)):INDEX($C$1:$C$13701,MAX(1,ROW()-1))),MIN(INDEX($C$1:$C$13701,MIN(13701,ROW()+1)):INDEX($C$1:$C$13701,MIN(13701,ROW()+設定!$B$26))))*10^(設定!$B$27/20)),1,0))</f>
        <v>0</v>
      </c>
      <c r="G8154" s="33" t="n">
        <f aca="false">$G8153+IF($F8154=1,1,0)</f>
        <v>4</v>
      </c>
      <c r="H8154" s="0" t="str">
        <f aca="false">IF($F8154=1,$G8154,"")</f>
        <v/>
      </c>
    </row>
    <row r="8155" customFormat="false" ht="15" hidden="false" customHeight="false" outlineLevel="0" collapsed="false">
      <c r="A8155" s="30" t="n">
        <v>1273.90625</v>
      </c>
      <c r="B8155" s="31" t="n">
        <v>-2.1285</v>
      </c>
      <c r="C8155" s="32" t="n">
        <f aca="false">IF($A8155="","",IF(設定!$B$21="dB",10^($B8155/20),ABS($B8155)))</f>
        <v>0.78266335456951</v>
      </c>
      <c r="D8155" s="32" t="n">
        <f aca="false">IF($A8155="","",$A8155^2)</f>
        <v>1622837.13378906</v>
      </c>
      <c r="E8155" s="32" t="n">
        <f aca="false">IF($A8155="","",IF($C8155&lt;=0,"",1/$C8155^2))</f>
        <v>1.63248800912802</v>
      </c>
      <c r="F8155" s="33" t="n">
        <f aca="false">IF(OR(ROW()-設定!$B$30&lt;2,ROW()+設定!$B$30&gt;13701,N($A8155)&lt;=0,N(INDEX($A$2:$A$13701,MIN(13700,MAX(1,ROW()-1+設定!$B$30))))&lt;=0,$A8155&lt;設定!$B$28,$A8155&gt;設定!$B$29),0,IF(AND($C8155&gt;=MAX(INDEX($C$1:$C$13701,MAX(1,ROW()-設定!$B$24)):INDEX($C$1:$C$13701,MAX(1,ROW()-1))),$C8155&gt;MAX(INDEX($C$1:$C$13701,MIN(13701,ROW()+1)):INDEX($C$1:$C$13701,MIN(13701,ROW()+設定!$B$24))),$C8155&gt;=設定!$B$32,$C8155&gt;=MAX(MIN(INDEX($C$1:$C$13701,MAX(1,ROW()-設定!$B$26)):INDEX($C$1:$C$13701,MAX(1,ROW()-1))),MIN(INDEX($C$1:$C$13701,MIN(13701,ROW()+1)):INDEX($C$1:$C$13701,MIN(13701,ROW()+設定!$B$26))))*10^(設定!$B$27/20)),1,0))</f>
        <v>0</v>
      </c>
      <c r="G8155" s="33" t="n">
        <f aca="false">$G8154+IF($F8155=1,1,0)</f>
        <v>4</v>
      </c>
      <c r="H8155" s="0" t="str">
        <f aca="false">IF($F8155=1,$G8155,"")</f>
        <v/>
      </c>
    </row>
    <row r="8156" customFormat="false" ht="15" hidden="false" customHeight="false" outlineLevel="0" collapsed="false">
      <c r="A8156" s="30" t="n">
        <v>1274.0625</v>
      </c>
      <c r="B8156" s="31" t="n">
        <v>-2.047</v>
      </c>
      <c r="C8156" s="32" t="n">
        <f aca="false">IF($A8156="","",IF(設定!$B$21="dB",10^($B8156/20),ABS($B8156)))</f>
        <v>0.790041673009073</v>
      </c>
      <c r="D8156" s="32" t="n">
        <f aca="false">IF($A8156="","",$A8156^2)</f>
        <v>1623235.25390625</v>
      </c>
      <c r="E8156" s="32" t="n">
        <f aca="false">IF($A8156="","",IF($C8156&lt;=0,"",1/$C8156^2))</f>
        <v>1.60213829043184</v>
      </c>
      <c r="F8156" s="33" t="n">
        <f aca="false">IF(OR(ROW()-設定!$B$30&lt;2,ROW()+設定!$B$30&gt;13701,N($A8156)&lt;=0,N(INDEX($A$2:$A$13701,MIN(13700,MAX(1,ROW()-1+設定!$B$30))))&lt;=0,$A8156&lt;設定!$B$28,$A8156&gt;設定!$B$29),0,IF(AND($C8156&gt;=MAX(INDEX($C$1:$C$13701,MAX(1,ROW()-設定!$B$24)):INDEX($C$1:$C$13701,MAX(1,ROW()-1))),$C8156&gt;MAX(INDEX($C$1:$C$13701,MIN(13701,ROW()+1)):INDEX($C$1:$C$13701,MIN(13701,ROW()+設定!$B$24))),$C8156&gt;=設定!$B$32,$C8156&gt;=MAX(MIN(INDEX($C$1:$C$13701,MAX(1,ROW()-設定!$B$26)):INDEX($C$1:$C$13701,MAX(1,ROW()-1))),MIN(INDEX($C$1:$C$13701,MIN(13701,ROW()+1)):INDEX($C$1:$C$13701,MIN(13701,ROW()+設定!$B$26))))*10^(設定!$B$27/20)),1,0))</f>
        <v>0</v>
      </c>
      <c r="G8156" s="33" t="n">
        <f aca="false">$G8155+IF($F8156=1,1,0)</f>
        <v>4</v>
      </c>
      <c r="H8156" s="0" t="str">
        <f aca="false">IF($F8156=1,$G8156,"")</f>
        <v/>
      </c>
    </row>
    <row r="8157" customFormat="false" ht="15" hidden="false" customHeight="false" outlineLevel="0" collapsed="false">
      <c r="A8157" s="30" t="n">
        <v>1274.21875</v>
      </c>
      <c r="B8157" s="31" t="n">
        <v>-2.1397</v>
      </c>
      <c r="C8157" s="32" t="n">
        <f aca="false">IF($A8157="","",IF(設定!$B$21="dB",10^($B8157/20),ABS($B8157)))</f>
        <v>0.781654801522514</v>
      </c>
      <c r="D8157" s="32" t="n">
        <f aca="false">IF($A8157="","",$A8157^2)</f>
        <v>1623633.42285156</v>
      </c>
      <c r="E8157" s="32" t="n">
        <f aca="false">IF($A8157="","",IF($C8157&lt;=0,"",1/$C8157^2))</f>
        <v>1.63670345805326</v>
      </c>
      <c r="F8157" s="33" t="n">
        <f aca="false">IF(OR(ROW()-設定!$B$30&lt;2,ROW()+設定!$B$30&gt;13701,N($A8157)&lt;=0,N(INDEX($A$2:$A$13701,MIN(13700,MAX(1,ROW()-1+設定!$B$30))))&lt;=0,$A8157&lt;設定!$B$28,$A8157&gt;設定!$B$29),0,IF(AND($C8157&gt;=MAX(INDEX($C$1:$C$13701,MAX(1,ROW()-設定!$B$24)):INDEX($C$1:$C$13701,MAX(1,ROW()-1))),$C8157&gt;MAX(INDEX($C$1:$C$13701,MIN(13701,ROW()+1)):INDEX($C$1:$C$13701,MIN(13701,ROW()+設定!$B$24))),$C8157&gt;=設定!$B$32,$C8157&gt;=MAX(MIN(INDEX($C$1:$C$13701,MAX(1,ROW()-設定!$B$26)):INDEX($C$1:$C$13701,MAX(1,ROW()-1))),MIN(INDEX($C$1:$C$13701,MIN(13701,ROW()+1)):INDEX($C$1:$C$13701,MIN(13701,ROW()+設定!$B$26))))*10^(設定!$B$27/20)),1,0))</f>
        <v>0</v>
      </c>
      <c r="G8157" s="33" t="n">
        <f aca="false">$G8156+IF($F8157=1,1,0)</f>
        <v>4</v>
      </c>
      <c r="H8157" s="0" t="str">
        <f aca="false">IF($F8157=1,$G8157,"")</f>
        <v/>
      </c>
    </row>
    <row r="8158" customFormat="false" ht="15" hidden="false" customHeight="false" outlineLevel="0" collapsed="false">
      <c r="A8158" s="30" t="n">
        <v>1274.375</v>
      </c>
      <c r="B8158" s="31" t="n">
        <v>-2.1339</v>
      </c>
      <c r="C8158" s="32" t="n">
        <f aca="false">IF($A8158="","",IF(設定!$B$21="dB",10^($B8158/20),ABS($B8158)))</f>
        <v>0.782176925568412</v>
      </c>
      <c r="D8158" s="32" t="n">
        <f aca="false">IF($A8158="","",$A8158^2)</f>
        <v>1624031.640625</v>
      </c>
      <c r="E8158" s="32" t="n">
        <f aca="false">IF($A8158="","",IF($C8158&lt;=0,"",1/$C8158^2))</f>
        <v>1.63451910057111</v>
      </c>
      <c r="F8158" s="33" t="n">
        <f aca="false">IF(OR(ROW()-設定!$B$30&lt;2,ROW()+設定!$B$30&gt;13701,N($A8158)&lt;=0,N(INDEX($A$2:$A$13701,MIN(13700,MAX(1,ROW()-1+設定!$B$30))))&lt;=0,$A8158&lt;設定!$B$28,$A8158&gt;設定!$B$29),0,IF(AND($C8158&gt;=MAX(INDEX($C$1:$C$13701,MAX(1,ROW()-設定!$B$24)):INDEX($C$1:$C$13701,MAX(1,ROW()-1))),$C8158&gt;MAX(INDEX($C$1:$C$13701,MIN(13701,ROW()+1)):INDEX($C$1:$C$13701,MIN(13701,ROW()+設定!$B$24))),$C8158&gt;=設定!$B$32,$C8158&gt;=MAX(MIN(INDEX($C$1:$C$13701,MAX(1,ROW()-設定!$B$26)):INDEX($C$1:$C$13701,MAX(1,ROW()-1))),MIN(INDEX($C$1:$C$13701,MIN(13701,ROW()+1)):INDEX($C$1:$C$13701,MIN(13701,ROW()+設定!$B$26))))*10^(設定!$B$27/20)),1,0))</f>
        <v>0</v>
      </c>
      <c r="G8158" s="33" t="n">
        <f aca="false">$G8157+IF($F8158=1,1,0)</f>
        <v>4</v>
      </c>
      <c r="H8158" s="0" t="str">
        <f aca="false">IF($F8158=1,$G8158,"")</f>
        <v/>
      </c>
    </row>
    <row r="8159" customFormat="false" ht="15" hidden="false" customHeight="false" outlineLevel="0" collapsed="false">
      <c r="A8159" s="30" t="n">
        <v>1274.53125</v>
      </c>
      <c r="B8159" s="31" t="n">
        <v>-2.2496</v>
      </c>
      <c r="C8159" s="32" t="n">
        <f aca="false">IF($A8159="","",IF(設定!$B$21="dB",10^($B8159/20),ABS($B8159)))</f>
        <v>0.771827058716191</v>
      </c>
      <c r="D8159" s="32" t="n">
        <f aca="false">IF($A8159="","",$A8159^2)</f>
        <v>1624429.90722656</v>
      </c>
      <c r="E8159" s="32" t="n">
        <f aca="false">IF($A8159="","",IF($C8159&lt;=0,"",1/$C8159^2))</f>
        <v>1.67864940167877</v>
      </c>
      <c r="F8159" s="33" t="n">
        <f aca="false">IF(OR(ROW()-設定!$B$30&lt;2,ROW()+設定!$B$30&gt;13701,N($A8159)&lt;=0,N(INDEX($A$2:$A$13701,MIN(13700,MAX(1,ROW()-1+設定!$B$30))))&lt;=0,$A8159&lt;設定!$B$28,$A8159&gt;設定!$B$29),0,IF(AND($C8159&gt;=MAX(INDEX($C$1:$C$13701,MAX(1,ROW()-設定!$B$24)):INDEX($C$1:$C$13701,MAX(1,ROW()-1))),$C8159&gt;MAX(INDEX($C$1:$C$13701,MIN(13701,ROW()+1)):INDEX($C$1:$C$13701,MIN(13701,ROW()+設定!$B$24))),$C8159&gt;=設定!$B$32,$C8159&gt;=MAX(MIN(INDEX($C$1:$C$13701,MAX(1,ROW()-設定!$B$26)):INDEX($C$1:$C$13701,MAX(1,ROW()-1))),MIN(INDEX($C$1:$C$13701,MIN(13701,ROW()+1)):INDEX($C$1:$C$13701,MIN(13701,ROW()+設定!$B$26))))*10^(設定!$B$27/20)),1,0))</f>
        <v>0</v>
      </c>
      <c r="G8159" s="33" t="n">
        <f aca="false">$G8158+IF($F8159=1,1,0)</f>
        <v>4</v>
      </c>
      <c r="H8159" s="0" t="str">
        <f aca="false">IF($F8159=1,$G8159,"")</f>
        <v/>
      </c>
    </row>
    <row r="8160" customFormat="false" ht="15" hidden="false" customHeight="false" outlineLevel="0" collapsed="false">
      <c r="A8160" s="30" t="n">
        <v>1274.6875</v>
      </c>
      <c r="B8160" s="31" t="n">
        <v>-2.3822</v>
      </c>
      <c r="C8160" s="32" t="n">
        <f aca="false">IF($A8160="","",IF(設定!$B$21="dB",10^($B8160/20),ABS($B8160)))</f>
        <v>0.760133722572096</v>
      </c>
      <c r="D8160" s="32" t="n">
        <f aca="false">IF($A8160="","",$A8160^2)</f>
        <v>1624828.22265625</v>
      </c>
      <c r="E8160" s="32" t="n">
        <f aca="false">IF($A8160="","",IF($C8160&lt;=0,"",1/$C8160^2))</f>
        <v>1.730692852058</v>
      </c>
      <c r="F8160" s="33" t="n">
        <f aca="false">IF(OR(ROW()-設定!$B$30&lt;2,ROW()+設定!$B$30&gt;13701,N($A8160)&lt;=0,N(INDEX($A$2:$A$13701,MIN(13700,MAX(1,ROW()-1+設定!$B$30))))&lt;=0,$A8160&lt;設定!$B$28,$A8160&gt;設定!$B$29),0,IF(AND($C8160&gt;=MAX(INDEX($C$1:$C$13701,MAX(1,ROW()-設定!$B$24)):INDEX($C$1:$C$13701,MAX(1,ROW()-1))),$C8160&gt;MAX(INDEX($C$1:$C$13701,MIN(13701,ROW()+1)):INDEX($C$1:$C$13701,MIN(13701,ROW()+設定!$B$24))),$C8160&gt;=設定!$B$32,$C8160&gt;=MAX(MIN(INDEX($C$1:$C$13701,MAX(1,ROW()-設定!$B$26)):INDEX($C$1:$C$13701,MAX(1,ROW()-1))),MIN(INDEX($C$1:$C$13701,MIN(13701,ROW()+1)):INDEX($C$1:$C$13701,MIN(13701,ROW()+設定!$B$26))))*10^(設定!$B$27/20)),1,0))</f>
        <v>0</v>
      </c>
      <c r="G8160" s="33" t="n">
        <f aca="false">$G8159+IF($F8160=1,1,0)</f>
        <v>4</v>
      </c>
      <c r="H8160" s="0" t="str">
        <f aca="false">IF($F8160=1,$G8160,"")</f>
        <v/>
      </c>
    </row>
    <row r="8161" customFormat="false" ht="15" hidden="false" customHeight="false" outlineLevel="0" collapsed="false">
      <c r="A8161" s="30" t="n">
        <v>1274.84375</v>
      </c>
      <c r="B8161" s="31" t="n">
        <v>-2.4815</v>
      </c>
      <c r="C8161" s="32" t="n">
        <f aca="false">IF($A8161="","",IF(設定!$B$21="dB",10^($B8161/20),ABS($B8161)))</f>
        <v>0.751493104550103</v>
      </c>
      <c r="D8161" s="32" t="n">
        <f aca="false">IF($A8161="","",$A8161^2)</f>
        <v>1625226.58691406</v>
      </c>
      <c r="E8161" s="32" t="n">
        <f aca="false">IF($A8161="","",IF($C8161&lt;=0,"",1/$C8161^2))</f>
        <v>1.77072043788518</v>
      </c>
      <c r="F8161" s="33" t="n">
        <f aca="false">IF(OR(ROW()-設定!$B$30&lt;2,ROW()+設定!$B$30&gt;13701,N($A8161)&lt;=0,N(INDEX($A$2:$A$13701,MIN(13700,MAX(1,ROW()-1+設定!$B$30))))&lt;=0,$A8161&lt;設定!$B$28,$A8161&gt;設定!$B$29),0,IF(AND($C8161&gt;=MAX(INDEX($C$1:$C$13701,MAX(1,ROW()-設定!$B$24)):INDEX($C$1:$C$13701,MAX(1,ROW()-1))),$C8161&gt;MAX(INDEX($C$1:$C$13701,MIN(13701,ROW()+1)):INDEX($C$1:$C$13701,MIN(13701,ROW()+設定!$B$24))),$C8161&gt;=設定!$B$32,$C8161&gt;=MAX(MIN(INDEX($C$1:$C$13701,MAX(1,ROW()-設定!$B$26)):INDEX($C$1:$C$13701,MAX(1,ROW()-1))),MIN(INDEX($C$1:$C$13701,MIN(13701,ROW()+1)):INDEX($C$1:$C$13701,MIN(13701,ROW()+設定!$B$26))))*10^(設定!$B$27/20)),1,0))</f>
        <v>0</v>
      </c>
      <c r="G8161" s="33" t="n">
        <f aca="false">$G8160+IF($F8161=1,1,0)</f>
        <v>4</v>
      </c>
      <c r="H8161" s="0" t="str">
        <f aca="false">IF($F8161=1,$G8161,"")</f>
        <v/>
      </c>
    </row>
    <row r="8162" customFormat="false" ht="15" hidden="false" customHeight="false" outlineLevel="0" collapsed="false">
      <c r="A8162" s="30" t="n">
        <v>1275</v>
      </c>
      <c r="B8162" s="31" t="n">
        <v>-2.7113</v>
      </c>
      <c r="C8162" s="32" t="n">
        <f aca="false">IF($A8162="","",IF(設定!$B$21="dB",10^($B8162/20),ABS($B8162)))</f>
        <v>0.731871777194375</v>
      </c>
      <c r="D8162" s="32" t="n">
        <f aca="false">IF($A8162="","",$A8162^2)</f>
        <v>1625625</v>
      </c>
      <c r="E8162" s="32" t="n">
        <f aca="false">IF($A8162="","",IF($C8162&lt;=0,"",1/$C8162^2))</f>
        <v>1.86693844920578</v>
      </c>
      <c r="F8162" s="33" t="n">
        <f aca="false">IF(OR(ROW()-設定!$B$30&lt;2,ROW()+設定!$B$30&gt;13701,N($A8162)&lt;=0,N(INDEX($A$2:$A$13701,MIN(13700,MAX(1,ROW()-1+設定!$B$30))))&lt;=0,$A8162&lt;設定!$B$28,$A8162&gt;設定!$B$29),0,IF(AND($C8162&gt;=MAX(INDEX($C$1:$C$13701,MAX(1,ROW()-設定!$B$24)):INDEX($C$1:$C$13701,MAX(1,ROW()-1))),$C8162&gt;MAX(INDEX($C$1:$C$13701,MIN(13701,ROW()+1)):INDEX($C$1:$C$13701,MIN(13701,ROW()+設定!$B$24))),$C8162&gt;=設定!$B$32,$C8162&gt;=MAX(MIN(INDEX($C$1:$C$13701,MAX(1,ROW()-設定!$B$26)):INDEX($C$1:$C$13701,MAX(1,ROW()-1))),MIN(INDEX($C$1:$C$13701,MIN(13701,ROW()+1)):INDEX($C$1:$C$13701,MIN(13701,ROW()+設定!$B$26))))*10^(設定!$B$27/20)),1,0))</f>
        <v>0</v>
      </c>
      <c r="G8162" s="33" t="n">
        <f aca="false">$G8161+IF($F8162=1,1,0)</f>
        <v>4</v>
      </c>
      <c r="H8162" s="0" t="str">
        <f aca="false">IF($F8162=1,$G8162,"")</f>
        <v/>
      </c>
    </row>
    <row r="8163" customFormat="false" ht="15" hidden="false" customHeight="false" outlineLevel="0" collapsed="false">
      <c r="A8163" s="30" t="n">
        <v>1275.15625</v>
      </c>
      <c r="B8163" s="31" t="n">
        <v>-2.4296</v>
      </c>
      <c r="C8163" s="32" t="n">
        <f aca="false">IF($A8163="","",IF(設定!$B$21="dB",10^($B8163/20),ABS($B8163)))</f>
        <v>0.755996874479961</v>
      </c>
      <c r="D8163" s="32" t="n">
        <f aca="false">IF($A8163="","",$A8163^2)</f>
        <v>1626023.46191406</v>
      </c>
      <c r="E8163" s="32" t="n">
        <f aca="false">IF($A8163="","",IF($C8163&lt;=0,"",1/$C8163^2))</f>
        <v>1.74968552921043</v>
      </c>
      <c r="F8163" s="33" t="n">
        <f aca="false">IF(OR(ROW()-設定!$B$30&lt;2,ROW()+設定!$B$30&gt;13701,N($A8163)&lt;=0,N(INDEX($A$2:$A$13701,MIN(13700,MAX(1,ROW()-1+設定!$B$30))))&lt;=0,$A8163&lt;設定!$B$28,$A8163&gt;設定!$B$29),0,IF(AND($C8163&gt;=MAX(INDEX($C$1:$C$13701,MAX(1,ROW()-設定!$B$24)):INDEX($C$1:$C$13701,MAX(1,ROW()-1))),$C8163&gt;MAX(INDEX($C$1:$C$13701,MIN(13701,ROW()+1)):INDEX($C$1:$C$13701,MIN(13701,ROW()+設定!$B$24))),$C8163&gt;=設定!$B$32,$C8163&gt;=MAX(MIN(INDEX($C$1:$C$13701,MAX(1,ROW()-設定!$B$26)):INDEX($C$1:$C$13701,MAX(1,ROW()-1))),MIN(INDEX($C$1:$C$13701,MIN(13701,ROW()+1)):INDEX($C$1:$C$13701,MIN(13701,ROW()+設定!$B$26))))*10^(設定!$B$27/20)),1,0))</f>
        <v>0</v>
      </c>
      <c r="G8163" s="33" t="n">
        <f aca="false">$G8162+IF($F8163=1,1,0)</f>
        <v>4</v>
      </c>
      <c r="H8163" s="0" t="str">
        <f aca="false">IF($F8163=1,$G8163,"")</f>
        <v/>
      </c>
    </row>
    <row r="8164" customFormat="false" ht="15" hidden="false" customHeight="false" outlineLevel="0" collapsed="false">
      <c r="A8164" s="30" t="n">
        <v>1275.3125</v>
      </c>
      <c r="B8164" s="31" t="n">
        <v>-2.7427</v>
      </c>
      <c r="C8164" s="32" t="n">
        <f aca="false">IF($A8164="","",IF(設定!$B$21="dB",10^($B8164/20),ABS($B8164)))</f>
        <v>0.72923079436507</v>
      </c>
      <c r="D8164" s="32" t="n">
        <f aca="false">IF($A8164="","",$A8164^2)</f>
        <v>1626421.97265625</v>
      </c>
      <c r="E8164" s="32" t="n">
        <f aca="false">IF($A8164="","",IF($C8164&lt;=0,"",1/$C8164^2))</f>
        <v>1.88048554752398</v>
      </c>
      <c r="F8164" s="33" t="n">
        <f aca="false">IF(OR(ROW()-設定!$B$30&lt;2,ROW()+設定!$B$30&gt;13701,N($A8164)&lt;=0,N(INDEX($A$2:$A$13701,MIN(13700,MAX(1,ROW()-1+設定!$B$30))))&lt;=0,$A8164&lt;設定!$B$28,$A8164&gt;設定!$B$29),0,IF(AND($C8164&gt;=MAX(INDEX($C$1:$C$13701,MAX(1,ROW()-設定!$B$24)):INDEX($C$1:$C$13701,MAX(1,ROW()-1))),$C8164&gt;MAX(INDEX($C$1:$C$13701,MIN(13701,ROW()+1)):INDEX($C$1:$C$13701,MIN(13701,ROW()+設定!$B$24))),$C8164&gt;=設定!$B$32,$C8164&gt;=MAX(MIN(INDEX($C$1:$C$13701,MAX(1,ROW()-設定!$B$26)):INDEX($C$1:$C$13701,MAX(1,ROW()-1))),MIN(INDEX($C$1:$C$13701,MIN(13701,ROW()+1)):INDEX($C$1:$C$13701,MIN(13701,ROW()+設定!$B$26))))*10^(設定!$B$27/20)),1,0))</f>
        <v>0</v>
      </c>
      <c r="G8164" s="33" t="n">
        <f aca="false">$G8163+IF($F8164=1,1,0)</f>
        <v>4</v>
      </c>
      <c r="H8164" s="0" t="str">
        <f aca="false">IF($F8164=1,$G8164,"")</f>
        <v/>
      </c>
    </row>
    <row r="8165" customFormat="false" ht="15" hidden="false" customHeight="false" outlineLevel="0" collapsed="false">
      <c r="A8165" s="30" t="n">
        <v>1275.46875</v>
      </c>
      <c r="B8165" s="31" t="n">
        <v>-2.7005</v>
      </c>
      <c r="C8165" s="32" t="n">
        <f aca="false">IF($A8165="","",IF(設定!$B$21="dB",10^($B8165/20),ABS($B8165)))</f>
        <v>0.732782349581912</v>
      </c>
      <c r="D8165" s="32" t="n">
        <f aca="false">IF($A8165="","",$A8165^2)</f>
        <v>1626820.53222656</v>
      </c>
      <c r="E8165" s="32" t="n">
        <f aca="false">IF($A8165="","",IF($C8165&lt;=0,"",1/$C8165^2))</f>
        <v>1.86230152970822</v>
      </c>
      <c r="F8165" s="33" t="n">
        <f aca="false">IF(OR(ROW()-設定!$B$30&lt;2,ROW()+設定!$B$30&gt;13701,N($A8165)&lt;=0,N(INDEX($A$2:$A$13701,MIN(13700,MAX(1,ROW()-1+設定!$B$30))))&lt;=0,$A8165&lt;設定!$B$28,$A8165&gt;設定!$B$29),0,IF(AND($C8165&gt;=MAX(INDEX($C$1:$C$13701,MAX(1,ROW()-設定!$B$24)):INDEX($C$1:$C$13701,MAX(1,ROW()-1))),$C8165&gt;MAX(INDEX($C$1:$C$13701,MIN(13701,ROW()+1)):INDEX($C$1:$C$13701,MIN(13701,ROW()+設定!$B$24))),$C8165&gt;=設定!$B$32,$C8165&gt;=MAX(MIN(INDEX($C$1:$C$13701,MAX(1,ROW()-設定!$B$26)):INDEX($C$1:$C$13701,MAX(1,ROW()-1))),MIN(INDEX($C$1:$C$13701,MIN(13701,ROW()+1)):INDEX($C$1:$C$13701,MIN(13701,ROW()+設定!$B$26))))*10^(設定!$B$27/20)),1,0))</f>
        <v>0</v>
      </c>
      <c r="G8165" s="33" t="n">
        <f aca="false">$G8164+IF($F8165=1,1,0)</f>
        <v>4</v>
      </c>
      <c r="H8165" s="0" t="str">
        <f aca="false">IF($F8165=1,$G8165,"")</f>
        <v/>
      </c>
    </row>
    <row r="8166" customFormat="false" ht="15" hidden="false" customHeight="false" outlineLevel="0" collapsed="false">
      <c r="A8166" s="30" t="n">
        <v>1275.625</v>
      </c>
      <c r="B8166" s="31" t="n">
        <v>-2.5632</v>
      </c>
      <c r="C8166" s="32" t="n">
        <f aca="false">IF($A8166="","",IF(設定!$B$21="dB",10^($B8166/20),ABS($B8166)))</f>
        <v>0.744457655041871</v>
      </c>
      <c r="D8166" s="32" t="n">
        <f aca="false">IF($A8166="","",$A8166^2)</f>
        <v>1627219.140625</v>
      </c>
      <c r="E8166" s="32" t="n">
        <f aca="false">IF($A8166="","",IF($C8166&lt;=0,"",1/$C8166^2))</f>
        <v>1.80434674298912</v>
      </c>
      <c r="F8166" s="33" t="n">
        <f aca="false">IF(OR(ROW()-設定!$B$30&lt;2,ROW()+設定!$B$30&gt;13701,N($A8166)&lt;=0,N(INDEX($A$2:$A$13701,MIN(13700,MAX(1,ROW()-1+設定!$B$30))))&lt;=0,$A8166&lt;設定!$B$28,$A8166&gt;設定!$B$29),0,IF(AND($C8166&gt;=MAX(INDEX($C$1:$C$13701,MAX(1,ROW()-設定!$B$24)):INDEX($C$1:$C$13701,MAX(1,ROW()-1))),$C8166&gt;MAX(INDEX($C$1:$C$13701,MIN(13701,ROW()+1)):INDEX($C$1:$C$13701,MIN(13701,ROW()+設定!$B$24))),$C8166&gt;=設定!$B$32,$C8166&gt;=MAX(MIN(INDEX($C$1:$C$13701,MAX(1,ROW()-設定!$B$26)):INDEX($C$1:$C$13701,MAX(1,ROW()-1))),MIN(INDEX($C$1:$C$13701,MIN(13701,ROW()+1)):INDEX($C$1:$C$13701,MIN(13701,ROW()+設定!$B$26))))*10^(設定!$B$27/20)),1,0))</f>
        <v>0</v>
      </c>
      <c r="G8166" s="33" t="n">
        <f aca="false">$G8165+IF($F8166=1,1,0)</f>
        <v>4</v>
      </c>
      <c r="H8166" s="0" t="str">
        <f aca="false">IF($F8166=1,$G8166,"")</f>
        <v/>
      </c>
    </row>
    <row r="8167" customFormat="false" ht="15" hidden="false" customHeight="false" outlineLevel="0" collapsed="false">
      <c r="A8167" s="30" t="n">
        <v>1275.78125</v>
      </c>
      <c r="B8167" s="31" t="n">
        <v>-2.8402</v>
      </c>
      <c r="C8167" s="32" t="n">
        <f aca="false">IF($A8167="","",IF(設定!$B$21="dB",10^($B8167/20),ABS($B8167)))</f>
        <v>0.72109087526074</v>
      </c>
      <c r="D8167" s="32" t="n">
        <f aca="false">IF($A8167="","",$A8167^2)</f>
        <v>1627617.79785156</v>
      </c>
      <c r="E8167" s="32" t="n">
        <f aca="false">IF($A8167="","",IF($C8167&lt;=0,"",1/$C8167^2))</f>
        <v>1.92318029259635</v>
      </c>
      <c r="F8167" s="33" t="n">
        <f aca="false">IF(OR(ROW()-設定!$B$30&lt;2,ROW()+設定!$B$30&gt;13701,N($A8167)&lt;=0,N(INDEX($A$2:$A$13701,MIN(13700,MAX(1,ROW()-1+設定!$B$30))))&lt;=0,$A8167&lt;設定!$B$28,$A8167&gt;設定!$B$29),0,IF(AND($C8167&gt;=MAX(INDEX($C$1:$C$13701,MAX(1,ROW()-設定!$B$24)):INDEX($C$1:$C$13701,MAX(1,ROW()-1))),$C8167&gt;MAX(INDEX($C$1:$C$13701,MIN(13701,ROW()+1)):INDEX($C$1:$C$13701,MIN(13701,ROW()+設定!$B$24))),$C8167&gt;=設定!$B$32,$C8167&gt;=MAX(MIN(INDEX($C$1:$C$13701,MAX(1,ROW()-設定!$B$26)):INDEX($C$1:$C$13701,MAX(1,ROW()-1))),MIN(INDEX($C$1:$C$13701,MIN(13701,ROW()+1)):INDEX($C$1:$C$13701,MIN(13701,ROW()+設定!$B$26))))*10^(設定!$B$27/20)),1,0))</f>
        <v>0</v>
      </c>
      <c r="G8167" s="33" t="n">
        <f aca="false">$G8166+IF($F8167=1,1,0)</f>
        <v>4</v>
      </c>
      <c r="H8167" s="0" t="str">
        <f aca="false">IF($F8167=1,$G8167,"")</f>
        <v/>
      </c>
    </row>
    <row r="8168" customFormat="false" ht="15" hidden="false" customHeight="false" outlineLevel="0" collapsed="false">
      <c r="A8168" s="30" t="n">
        <v>1275.9375</v>
      </c>
      <c r="B8168" s="31" t="n">
        <v>-2.8037</v>
      </c>
      <c r="C8168" s="32" t="n">
        <f aca="false">IF($A8168="","",IF(設定!$B$21="dB",10^($B8168/20),ABS($B8168)))</f>
        <v>0.724127431835952</v>
      </c>
      <c r="D8168" s="32" t="n">
        <f aca="false">IF($A8168="","",$A8168^2)</f>
        <v>1628016.50390625</v>
      </c>
      <c r="E8168" s="32" t="n">
        <f aca="false">IF($A8168="","",IF($C8168&lt;=0,"",1/$C8168^2))</f>
        <v>1.90708477929426</v>
      </c>
      <c r="F8168" s="33" t="n">
        <f aca="false">IF(OR(ROW()-設定!$B$30&lt;2,ROW()+設定!$B$30&gt;13701,N($A8168)&lt;=0,N(INDEX($A$2:$A$13701,MIN(13700,MAX(1,ROW()-1+設定!$B$30))))&lt;=0,$A8168&lt;設定!$B$28,$A8168&gt;設定!$B$29),0,IF(AND($C8168&gt;=MAX(INDEX($C$1:$C$13701,MAX(1,ROW()-設定!$B$24)):INDEX($C$1:$C$13701,MAX(1,ROW()-1))),$C8168&gt;MAX(INDEX($C$1:$C$13701,MIN(13701,ROW()+1)):INDEX($C$1:$C$13701,MIN(13701,ROW()+設定!$B$24))),$C8168&gt;=設定!$B$32,$C8168&gt;=MAX(MIN(INDEX($C$1:$C$13701,MAX(1,ROW()-設定!$B$26)):INDEX($C$1:$C$13701,MAX(1,ROW()-1))),MIN(INDEX($C$1:$C$13701,MIN(13701,ROW()+1)):INDEX($C$1:$C$13701,MIN(13701,ROW()+設定!$B$26))))*10^(設定!$B$27/20)),1,0))</f>
        <v>0</v>
      </c>
      <c r="G8168" s="33" t="n">
        <f aca="false">$G8167+IF($F8168=1,1,0)</f>
        <v>4</v>
      </c>
      <c r="H8168" s="0" t="str">
        <f aca="false">IF($F8168=1,$G8168,"")</f>
        <v/>
      </c>
    </row>
    <row r="8169" customFormat="false" ht="15" hidden="false" customHeight="false" outlineLevel="0" collapsed="false">
      <c r="A8169" s="30" t="n">
        <v>1276.09375</v>
      </c>
      <c r="B8169" s="31" t="n">
        <v>-2.9548</v>
      </c>
      <c r="C8169" s="32" t="n">
        <f aca="false">IF($A8169="","",IF(設定!$B$21="dB",10^($B8169/20),ABS($B8169)))</f>
        <v>0.711639424836148</v>
      </c>
      <c r="D8169" s="32" t="n">
        <f aca="false">IF($A8169="","",$A8169^2)</f>
        <v>1628415.25878906</v>
      </c>
      <c r="E8169" s="32" t="n">
        <f aca="false">IF($A8169="","",IF($C8169&lt;=0,"",1/$C8169^2))</f>
        <v>1.97460394344337</v>
      </c>
      <c r="F8169" s="33" t="n">
        <f aca="false">IF(OR(ROW()-設定!$B$30&lt;2,ROW()+設定!$B$30&gt;13701,N($A8169)&lt;=0,N(INDEX($A$2:$A$13701,MIN(13700,MAX(1,ROW()-1+設定!$B$30))))&lt;=0,$A8169&lt;設定!$B$28,$A8169&gt;設定!$B$29),0,IF(AND($C8169&gt;=MAX(INDEX($C$1:$C$13701,MAX(1,ROW()-設定!$B$24)):INDEX($C$1:$C$13701,MAX(1,ROW()-1))),$C8169&gt;MAX(INDEX($C$1:$C$13701,MIN(13701,ROW()+1)):INDEX($C$1:$C$13701,MIN(13701,ROW()+設定!$B$24))),$C8169&gt;=設定!$B$32,$C8169&gt;=MAX(MIN(INDEX($C$1:$C$13701,MAX(1,ROW()-設定!$B$26)):INDEX($C$1:$C$13701,MAX(1,ROW()-1))),MIN(INDEX($C$1:$C$13701,MIN(13701,ROW()+1)):INDEX($C$1:$C$13701,MIN(13701,ROW()+設定!$B$26))))*10^(設定!$B$27/20)),1,0))</f>
        <v>0</v>
      </c>
      <c r="G8169" s="33" t="n">
        <f aca="false">$G8168+IF($F8169=1,1,0)</f>
        <v>4</v>
      </c>
      <c r="H8169" s="0" t="str">
        <f aca="false">IF($F8169=1,$G8169,"")</f>
        <v/>
      </c>
    </row>
    <row r="8170" customFormat="false" ht="15" hidden="false" customHeight="false" outlineLevel="0" collapsed="false">
      <c r="A8170" s="30" t="n">
        <v>1276.25</v>
      </c>
      <c r="B8170" s="31" t="n">
        <v>-2.9349</v>
      </c>
      <c r="C8170" s="32" t="n">
        <f aca="false">IF($A8170="","",IF(設定!$B$21="dB",10^($B8170/20),ABS($B8170)))</f>
        <v>0.713271711244696</v>
      </c>
      <c r="D8170" s="32" t="n">
        <f aca="false">IF($A8170="","",$A8170^2)</f>
        <v>1628814.0625</v>
      </c>
      <c r="E8170" s="32" t="n">
        <f aca="false">IF($A8170="","",IF($C8170&lt;=0,"",1/$C8170^2))</f>
        <v>1.96557672098273</v>
      </c>
      <c r="F8170" s="33" t="n">
        <f aca="false">IF(OR(ROW()-設定!$B$30&lt;2,ROW()+設定!$B$30&gt;13701,N($A8170)&lt;=0,N(INDEX($A$2:$A$13701,MIN(13700,MAX(1,ROW()-1+設定!$B$30))))&lt;=0,$A8170&lt;設定!$B$28,$A8170&gt;設定!$B$29),0,IF(AND($C8170&gt;=MAX(INDEX($C$1:$C$13701,MAX(1,ROW()-設定!$B$24)):INDEX($C$1:$C$13701,MAX(1,ROW()-1))),$C8170&gt;MAX(INDEX($C$1:$C$13701,MIN(13701,ROW()+1)):INDEX($C$1:$C$13701,MIN(13701,ROW()+設定!$B$24))),$C8170&gt;=設定!$B$32,$C8170&gt;=MAX(MIN(INDEX($C$1:$C$13701,MAX(1,ROW()-設定!$B$26)):INDEX($C$1:$C$13701,MAX(1,ROW()-1))),MIN(INDEX($C$1:$C$13701,MIN(13701,ROW()+1)):INDEX($C$1:$C$13701,MIN(13701,ROW()+設定!$B$26))))*10^(設定!$B$27/20)),1,0))</f>
        <v>0</v>
      </c>
      <c r="G8170" s="33" t="n">
        <f aca="false">$G8169+IF($F8170=1,1,0)</f>
        <v>4</v>
      </c>
      <c r="H8170" s="0" t="str">
        <f aca="false">IF($F8170=1,$G8170,"")</f>
        <v/>
      </c>
    </row>
    <row r="8171" customFormat="false" ht="15" hidden="false" customHeight="false" outlineLevel="0" collapsed="false">
      <c r="A8171" s="30" t="n">
        <v>1276.40625</v>
      </c>
      <c r="B8171" s="31" t="n">
        <v>-3.0725</v>
      </c>
      <c r="C8171" s="32" t="n">
        <f aca="false">IF($A8171="","",IF(設定!$B$21="dB",10^($B8171/20),ABS($B8171)))</f>
        <v>0.702061245183149</v>
      </c>
      <c r="D8171" s="32" t="n">
        <f aca="false">IF($A8171="","",$A8171^2)</f>
        <v>1629212.91503906</v>
      </c>
      <c r="E8171" s="32" t="n">
        <f aca="false">IF($A8171="","",IF($C8171&lt;=0,"",1/$C8171^2))</f>
        <v>2.0288502835418</v>
      </c>
      <c r="F8171" s="33" t="n">
        <f aca="false">IF(OR(ROW()-設定!$B$30&lt;2,ROW()+設定!$B$30&gt;13701,N($A8171)&lt;=0,N(INDEX($A$2:$A$13701,MIN(13700,MAX(1,ROW()-1+設定!$B$30))))&lt;=0,$A8171&lt;設定!$B$28,$A8171&gt;設定!$B$29),0,IF(AND($C8171&gt;=MAX(INDEX($C$1:$C$13701,MAX(1,ROW()-設定!$B$24)):INDEX($C$1:$C$13701,MAX(1,ROW()-1))),$C8171&gt;MAX(INDEX($C$1:$C$13701,MIN(13701,ROW()+1)):INDEX($C$1:$C$13701,MIN(13701,ROW()+設定!$B$24))),$C8171&gt;=設定!$B$32,$C8171&gt;=MAX(MIN(INDEX($C$1:$C$13701,MAX(1,ROW()-設定!$B$26)):INDEX($C$1:$C$13701,MAX(1,ROW()-1))),MIN(INDEX($C$1:$C$13701,MIN(13701,ROW()+1)):INDEX($C$1:$C$13701,MIN(13701,ROW()+設定!$B$26))))*10^(設定!$B$27/20)),1,0))</f>
        <v>0</v>
      </c>
      <c r="G8171" s="33" t="n">
        <f aca="false">$G8170+IF($F8171=1,1,0)</f>
        <v>4</v>
      </c>
      <c r="H8171" s="0" t="str">
        <f aca="false">IF($F8171=1,$G8171,"")</f>
        <v/>
      </c>
    </row>
    <row r="8172" customFormat="false" ht="15" hidden="false" customHeight="false" outlineLevel="0" collapsed="false">
      <c r="A8172" s="30" t="n">
        <v>1276.5625</v>
      </c>
      <c r="B8172" s="31" t="n">
        <v>-3.1973</v>
      </c>
      <c r="C8172" s="32" t="n">
        <f aca="false">IF($A8172="","",IF(設定!$B$21="dB",10^($B8172/20),ABS($B8172)))</f>
        <v>0.692046059304077</v>
      </c>
      <c r="D8172" s="32" t="n">
        <f aca="false">IF($A8172="","",$A8172^2)</f>
        <v>1629611.81640625</v>
      </c>
      <c r="E8172" s="32" t="n">
        <f aca="false">IF($A8172="","",IF($C8172&lt;=0,"",1/$C8172^2))</f>
        <v>2.08799762336165</v>
      </c>
      <c r="F8172" s="33" t="n">
        <f aca="false">IF(OR(ROW()-設定!$B$30&lt;2,ROW()+設定!$B$30&gt;13701,N($A8172)&lt;=0,N(INDEX($A$2:$A$13701,MIN(13700,MAX(1,ROW()-1+設定!$B$30))))&lt;=0,$A8172&lt;設定!$B$28,$A8172&gt;設定!$B$29),0,IF(AND($C8172&gt;=MAX(INDEX($C$1:$C$13701,MAX(1,ROW()-設定!$B$24)):INDEX($C$1:$C$13701,MAX(1,ROW()-1))),$C8172&gt;MAX(INDEX($C$1:$C$13701,MIN(13701,ROW()+1)):INDEX($C$1:$C$13701,MIN(13701,ROW()+設定!$B$24))),$C8172&gt;=設定!$B$32,$C8172&gt;=MAX(MIN(INDEX($C$1:$C$13701,MAX(1,ROW()-設定!$B$26)):INDEX($C$1:$C$13701,MAX(1,ROW()-1))),MIN(INDEX($C$1:$C$13701,MIN(13701,ROW()+1)):INDEX($C$1:$C$13701,MIN(13701,ROW()+設定!$B$26))))*10^(設定!$B$27/20)),1,0))</f>
        <v>0</v>
      </c>
      <c r="G8172" s="33" t="n">
        <f aca="false">$G8171+IF($F8172=1,1,0)</f>
        <v>4</v>
      </c>
      <c r="H8172" s="0" t="str">
        <f aca="false">IF($F8172=1,$G8172,"")</f>
        <v/>
      </c>
    </row>
    <row r="8173" customFormat="false" ht="15" hidden="false" customHeight="false" outlineLevel="0" collapsed="false">
      <c r="A8173" s="30" t="n">
        <v>1276.71875</v>
      </c>
      <c r="B8173" s="31" t="n">
        <v>-3.0805</v>
      </c>
      <c r="C8173" s="32" t="n">
        <f aca="false">IF($A8173="","",IF(設定!$B$21="dB",10^($B8173/20),ABS($B8173)))</f>
        <v>0.701414920569312</v>
      </c>
      <c r="D8173" s="32" t="n">
        <f aca="false">IF($A8173="","",$A8173^2)</f>
        <v>1630010.76660156</v>
      </c>
      <c r="E8173" s="32" t="n">
        <f aca="false">IF($A8173="","",IF($C8173&lt;=0,"",1/$C8173^2))</f>
        <v>2.03259100815378</v>
      </c>
      <c r="F8173" s="33" t="n">
        <f aca="false">IF(OR(ROW()-設定!$B$30&lt;2,ROW()+設定!$B$30&gt;13701,N($A8173)&lt;=0,N(INDEX($A$2:$A$13701,MIN(13700,MAX(1,ROW()-1+設定!$B$30))))&lt;=0,$A8173&lt;設定!$B$28,$A8173&gt;設定!$B$29),0,IF(AND($C8173&gt;=MAX(INDEX($C$1:$C$13701,MAX(1,ROW()-設定!$B$24)):INDEX($C$1:$C$13701,MAX(1,ROW()-1))),$C8173&gt;MAX(INDEX($C$1:$C$13701,MIN(13701,ROW()+1)):INDEX($C$1:$C$13701,MIN(13701,ROW()+設定!$B$24))),$C8173&gt;=設定!$B$32,$C8173&gt;=MAX(MIN(INDEX($C$1:$C$13701,MAX(1,ROW()-設定!$B$26)):INDEX($C$1:$C$13701,MAX(1,ROW()-1))),MIN(INDEX($C$1:$C$13701,MIN(13701,ROW()+1)):INDEX($C$1:$C$13701,MIN(13701,ROW()+設定!$B$26))))*10^(設定!$B$27/20)),1,0))</f>
        <v>0</v>
      </c>
      <c r="G8173" s="33" t="n">
        <f aca="false">$G8172+IF($F8173=1,1,0)</f>
        <v>4</v>
      </c>
      <c r="H8173" s="0" t="str">
        <f aca="false">IF($F8173=1,$G8173,"")</f>
        <v/>
      </c>
    </row>
    <row r="8174" customFormat="false" ht="15" hidden="false" customHeight="false" outlineLevel="0" collapsed="false">
      <c r="A8174" s="30" t="n">
        <v>1276.875</v>
      </c>
      <c r="B8174" s="31" t="n">
        <v>-3.3144</v>
      </c>
      <c r="C8174" s="32" t="n">
        <f aca="false">IF($A8174="","",IF(設定!$B$21="dB",10^($B8174/20),ABS($B8174)))</f>
        <v>0.68277875599915</v>
      </c>
      <c r="D8174" s="32" t="n">
        <f aca="false">IF($A8174="","",$A8174^2)</f>
        <v>1630409.765625</v>
      </c>
      <c r="E8174" s="32" t="n">
        <f aca="false">IF($A8174="","",IF($C8174&lt;=0,"",1/$C8174^2))</f>
        <v>2.14506274397367</v>
      </c>
      <c r="F8174" s="33" t="n">
        <f aca="false">IF(OR(ROW()-設定!$B$30&lt;2,ROW()+設定!$B$30&gt;13701,N($A8174)&lt;=0,N(INDEX($A$2:$A$13701,MIN(13700,MAX(1,ROW()-1+設定!$B$30))))&lt;=0,$A8174&lt;設定!$B$28,$A8174&gt;設定!$B$29),0,IF(AND($C8174&gt;=MAX(INDEX($C$1:$C$13701,MAX(1,ROW()-設定!$B$24)):INDEX($C$1:$C$13701,MAX(1,ROW()-1))),$C8174&gt;MAX(INDEX($C$1:$C$13701,MIN(13701,ROW()+1)):INDEX($C$1:$C$13701,MIN(13701,ROW()+設定!$B$24))),$C8174&gt;=設定!$B$32,$C8174&gt;=MAX(MIN(INDEX($C$1:$C$13701,MAX(1,ROW()-設定!$B$26)):INDEX($C$1:$C$13701,MAX(1,ROW()-1))),MIN(INDEX($C$1:$C$13701,MIN(13701,ROW()+1)):INDEX($C$1:$C$13701,MIN(13701,ROW()+設定!$B$26))))*10^(設定!$B$27/20)),1,0))</f>
        <v>0</v>
      </c>
      <c r="G8174" s="33" t="n">
        <f aca="false">$G8173+IF($F8174=1,1,0)</f>
        <v>4</v>
      </c>
      <c r="H8174" s="0" t="str">
        <f aca="false">IF($F8174=1,$G8174,"")</f>
        <v/>
      </c>
    </row>
    <row r="8175" customFormat="false" ht="15" hidden="false" customHeight="false" outlineLevel="0" collapsed="false">
      <c r="A8175" s="30" t="n">
        <v>1277.03125</v>
      </c>
      <c r="B8175" s="31" t="n">
        <v>-3.4954</v>
      </c>
      <c r="C8175" s="32" t="n">
        <f aca="false">IF($A8175="","",IF(設定!$B$21="dB",10^($B8175/20),ABS($B8175)))</f>
        <v>0.668697962621074</v>
      </c>
      <c r="D8175" s="32" t="n">
        <f aca="false">IF($A8175="","",$A8175^2)</f>
        <v>1630808.81347656</v>
      </c>
      <c r="E8175" s="32" t="n">
        <f aca="false">IF($A8175="","",IF($C8175&lt;=0,"",1/$C8175^2))</f>
        <v>2.23635116479148</v>
      </c>
      <c r="F8175" s="33" t="n">
        <f aca="false">IF(OR(ROW()-設定!$B$30&lt;2,ROW()+設定!$B$30&gt;13701,N($A8175)&lt;=0,N(INDEX($A$2:$A$13701,MIN(13700,MAX(1,ROW()-1+設定!$B$30))))&lt;=0,$A8175&lt;設定!$B$28,$A8175&gt;設定!$B$29),0,IF(AND($C8175&gt;=MAX(INDEX($C$1:$C$13701,MAX(1,ROW()-設定!$B$24)):INDEX($C$1:$C$13701,MAX(1,ROW()-1))),$C8175&gt;MAX(INDEX($C$1:$C$13701,MIN(13701,ROW()+1)):INDEX($C$1:$C$13701,MIN(13701,ROW()+設定!$B$24))),$C8175&gt;=設定!$B$32,$C8175&gt;=MAX(MIN(INDEX($C$1:$C$13701,MAX(1,ROW()-設定!$B$26)):INDEX($C$1:$C$13701,MAX(1,ROW()-1))),MIN(INDEX($C$1:$C$13701,MIN(13701,ROW()+1)):INDEX($C$1:$C$13701,MIN(13701,ROW()+設定!$B$26))))*10^(設定!$B$27/20)),1,0))</f>
        <v>0</v>
      </c>
      <c r="G8175" s="33" t="n">
        <f aca="false">$G8174+IF($F8175=1,1,0)</f>
        <v>4</v>
      </c>
      <c r="H8175" s="0" t="str">
        <f aca="false">IF($F8175=1,$G8175,"")</f>
        <v/>
      </c>
    </row>
    <row r="8176" customFormat="false" ht="15" hidden="false" customHeight="false" outlineLevel="0" collapsed="false">
      <c r="A8176" s="30" t="n">
        <v>1277.1875</v>
      </c>
      <c r="B8176" s="31" t="n">
        <v>-3.461</v>
      </c>
      <c r="C8176" s="32" t="n">
        <f aca="false">IF($A8176="","",IF(設定!$B$21="dB",10^($B8176/20),ABS($B8176)))</f>
        <v>0.671351556272203</v>
      </c>
      <c r="D8176" s="32" t="n">
        <f aca="false">IF($A8176="","",$A8176^2)</f>
        <v>1631207.91015625</v>
      </c>
      <c r="E8176" s="32" t="n">
        <f aca="false">IF($A8176="","",IF($C8176&lt;=0,"",1/$C8176^2))</f>
        <v>2.21870723720895</v>
      </c>
      <c r="F8176" s="33" t="n">
        <f aca="false">IF(OR(ROW()-設定!$B$30&lt;2,ROW()+設定!$B$30&gt;13701,N($A8176)&lt;=0,N(INDEX($A$2:$A$13701,MIN(13700,MAX(1,ROW()-1+設定!$B$30))))&lt;=0,$A8176&lt;設定!$B$28,$A8176&gt;設定!$B$29),0,IF(AND($C8176&gt;=MAX(INDEX($C$1:$C$13701,MAX(1,ROW()-設定!$B$24)):INDEX($C$1:$C$13701,MAX(1,ROW()-1))),$C8176&gt;MAX(INDEX($C$1:$C$13701,MIN(13701,ROW()+1)):INDEX($C$1:$C$13701,MIN(13701,ROW()+設定!$B$24))),$C8176&gt;=設定!$B$32,$C8176&gt;=MAX(MIN(INDEX($C$1:$C$13701,MAX(1,ROW()-設定!$B$26)):INDEX($C$1:$C$13701,MAX(1,ROW()-1))),MIN(INDEX($C$1:$C$13701,MIN(13701,ROW()+1)):INDEX($C$1:$C$13701,MIN(13701,ROW()+設定!$B$26))))*10^(設定!$B$27/20)),1,0))</f>
        <v>0</v>
      </c>
      <c r="G8176" s="33" t="n">
        <f aca="false">$G8175+IF($F8176=1,1,0)</f>
        <v>4</v>
      </c>
      <c r="H8176" s="0" t="str">
        <f aca="false">IF($F8176=1,$G8176,"")</f>
        <v/>
      </c>
    </row>
    <row r="8177" customFormat="false" ht="15" hidden="false" customHeight="false" outlineLevel="0" collapsed="false">
      <c r="A8177" s="30" t="n">
        <v>1277.34375</v>
      </c>
      <c r="B8177" s="31" t="n">
        <v>-3.4512</v>
      </c>
      <c r="C8177" s="32" t="n">
        <f aca="false">IF($A8177="","",IF(設定!$B$21="dB",10^($B8177/20),ABS($B8177)))</f>
        <v>0.672109447345392</v>
      </c>
      <c r="D8177" s="32" t="n">
        <f aca="false">IF($A8177="","",$A8177^2)</f>
        <v>1631607.05566406</v>
      </c>
      <c r="E8177" s="32" t="n">
        <f aca="false">IF($A8177="","",IF($C8177&lt;=0,"",1/$C8177^2))</f>
        <v>2.21370629476189</v>
      </c>
      <c r="F8177" s="33" t="n">
        <f aca="false">IF(OR(ROW()-設定!$B$30&lt;2,ROW()+設定!$B$30&gt;13701,N($A8177)&lt;=0,N(INDEX($A$2:$A$13701,MIN(13700,MAX(1,ROW()-1+設定!$B$30))))&lt;=0,$A8177&lt;設定!$B$28,$A8177&gt;設定!$B$29),0,IF(AND($C8177&gt;=MAX(INDEX($C$1:$C$13701,MAX(1,ROW()-設定!$B$24)):INDEX($C$1:$C$13701,MAX(1,ROW()-1))),$C8177&gt;MAX(INDEX($C$1:$C$13701,MIN(13701,ROW()+1)):INDEX($C$1:$C$13701,MIN(13701,ROW()+設定!$B$24))),$C8177&gt;=設定!$B$32,$C8177&gt;=MAX(MIN(INDEX($C$1:$C$13701,MAX(1,ROW()-設定!$B$26)):INDEX($C$1:$C$13701,MAX(1,ROW()-1))),MIN(INDEX($C$1:$C$13701,MIN(13701,ROW()+1)):INDEX($C$1:$C$13701,MIN(13701,ROW()+設定!$B$26))))*10^(設定!$B$27/20)),1,0))</f>
        <v>0</v>
      </c>
      <c r="G8177" s="33" t="n">
        <f aca="false">$G8176+IF($F8177=1,1,0)</f>
        <v>4</v>
      </c>
      <c r="H8177" s="0" t="str">
        <f aca="false">IF($F8177=1,$G8177,"")</f>
        <v/>
      </c>
    </row>
    <row r="8178" customFormat="false" ht="15" hidden="false" customHeight="false" outlineLevel="0" collapsed="false">
      <c r="A8178" s="30" t="n">
        <v>1277.5</v>
      </c>
      <c r="B8178" s="31" t="n">
        <v>-3.6908</v>
      </c>
      <c r="C8178" s="32" t="n">
        <f aca="false">IF($A8178="","",IF(設定!$B$21="dB",10^($B8178/20),ABS($B8178)))</f>
        <v>0.653822707934626</v>
      </c>
      <c r="D8178" s="32" t="n">
        <f aca="false">IF($A8178="","",$A8178^2)</f>
        <v>1632006.25</v>
      </c>
      <c r="E8178" s="32" t="n">
        <f aca="false">IF($A8178="","",IF($C8178&lt;=0,"",1/$C8178^2))</f>
        <v>2.33926810808353</v>
      </c>
      <c r="F8178" s="33" t="n">
        <f aca="false">IF(OR(ROW()-設定!$B$30&lt;2,ROW()+設定!$B$30&gt;13701,N($A8178)&lt;=0,N(INDEX($A$2:$A$13701,MIN(13700,MAX(1,ROW()-1+設定!$B$30))))&lt;=0,$A8178&lt;設定!$B$28,$A8178&gt;設定!$B$29),0,IF(AND($C8178&gt;=MAX(INDEX($C$1:$C$13701,MAX(1,ROW()-設定!$B$24)):INDEX($C$1:$C$13701,MAX(1,ROW()-1))),$C8178&gt;MAX(INDEX($C$1:$C$13701,MIN(13701,ROW()+1)):INDEX($C$1:$C$13701,MIN(13701,ROW()+設定!$B$24))),$C8178&gt;=設定!$B$32,$C8178&gt;=MAX(MIN(INDEX($C$1:$C$13701,MAX(1,ROW()-設定!$B$26)):INDEX($C$1:$C$13701,MAX(1,ROW()-1))),MIN(INDEX($C$1:$C$13701,MIN(13701,ROW()+1)):INDEX($C$1:$C$13701,MIN(13701,ROW()+設定!$B$26))))*10^(設定!$B$27/20)),1,0))</f>
        <v>0</v>
      </c>
      <c r="G8178" s="33" t="n">
        <f aca="false">$G8177+IF($F8178=1,1,0)</f>
        <v>4</v>
      </c>
      <c r="H8178" s="0" t="str">
        <f aca="false">IF($F8178=1,$G8178,"")</f>
        <v/>
      </c>
    </row>
    <row r="8179" customFormat="false" ht="15" hidden="false" customHeight="false" outlineLevel="0" collapsed="false">
      <c r="A8179" s="30" t="n">
        <v>1277.65625</v>
      </c>
      <c r="B8179" s="31" t="n">
        <v>-3.5757</v>
      </c>
      <c r="C8179" s="32" t="n">
        <f aca="false">IF($A8179="","",IF(設定!$B$21="dB",10^($B8179/20),ABS($B8179)))</f>
        <v>0.662544418980943</v>
      </c>
      <c r="D8179" s="32" t="n">
        <f aca="false">IF($A8179="","",$A8179^2)</f>
        <v>1632405.49316406</v>
      </c>
      <c r="E8179" s="32" t="n">
        <f aca="false">IF($A8179="","",IF($C8179&lt;=0,"",1/$C8179^2))</f>
        <v>2.27808539625056</v>
      </c>
      <c r="F8179" s="33" t="n">
        <f aca="false">IF(OR(ROW()-設定!$B$30&lt;2,ROW()+設定!$B$30&gt;13701,N($A8179)&lt;=0,N(INDEX($A$2:$A$13701,MIN(13700,MAX(1,ROW()-1+設定!$B$30))))&lt;=0,$A8179&lt;設定!$B$28,$A8179&gt;設定!$B$29),0,IF(AND($C8179&gt;=MAX(INDEX($C$1:$C$13701,MAX(1,ROW()-設定!$B$24)):INDEX($C$1:$C$13701,MAX(1,ROW()-1))),$C8179&gt;MAX(INDEX($C$1:$C$13701,MIN(13701,ROW()+1)):INDEX($C$1:$C$13701,MIN(13701,ROW()+設定!$B$24))),$C8179&gt;=設定!$B$32,$C8179&gt;=MAX(MIN(INDEX($C$1:$C$13701,MAX(1,ROW()-設定!$B$26)):INDEX($C$1:$C$13701,MAX(1,ROW()-1))),MIN(INDEX($C$1:$C$13701,MIN(13701,ROW()+1)):INDEX($C$1:$C$13701,MIN(13701,ROW()+設定!$B$26))))*10^(設定!$B$27/20)),1,0))</f>
        <v>0</v>
      </c>
      <c r="G8179" s="33" t="n">
        <f aca="false">$G8178+IF($F8179=1,1,0)</f>
        <v>4</v>
      </c>
      <c r="H8179" s="0" t="str">
        <f aca="false">IF($F8179=1,$G8179,"")</f>
        <v/>
      </c>
    </row>
    <row r="8180" customFormat="false" ht="15" hidden="false" customHeight="false" outlineLevel="0" collapsed="false">
      <c r="A8180" s="30" t="n">
        <v>1277.8125</v>
      </c>
      <c r="B8180" s="31" t="n">
        <v>-3.6533</v>
      </c>
      <c r="C8180" s="32" t="n">
        <f aca="false">IF($A8180="","",IF(設定!$B$21="dB",10^($B8180/20),ABS($B8180)))</f>
        <v>0.656651589711657</v>
      </c>
      <c r="D8180" s="32" t="n">
        <f aca="false">IF($A8180="","",$A8180^2)</f>
        <v>1632804.78515625</v>
      </c>
      <c r="E8180" s="32" t="n">
        <f aca="false">IF($A8180="","",IF($C8180&lt;=0,"",1/$C8180^2))</f>
        <v>2.31915619860675</v>
      </c>
      <c r="F8180" s="33" t="n">
        <f aca="false">IF(OR(ROW()-設定!$B$30&lt;2,ROW()+設定!$B$30&gt;13701,N($A8180)&lt;=0,N(INDEX($A$2:$A$13701,MIN(13700,MAX(1,ROW()-1+設定!$B$30))))&lt;=0,$A8180&lt;設定!$B$28,$A8180&gt;設定!$B$29),0,IF(AND($C8180&gt;=MAX(INDEX($C$1:$C$13701,MAX(1,ROW()-設定!$B$24)):INDEX($C$1:$C$13701,MAX(1,ROW()-1))),$C8180&gt;MAX(INDEX($C$1:$C$13701,MIN(13701,ROW()+1)):INDEX($C$1:$C$13701,MIN(13701,ROW()+設定!$B$24))),$C8180&gt;=設定!$B$32,$C8180&gt;=MAX(MIN(INDEX($C$1:$C$13701,MAX(1,ROW()-設定!$B$26)):INDEX($C$1:$C$13701,MAX(1,ROW()-1))),MIN(INDEX($C$1:$C$13701,MIN(13701,ROW()+1)):INDEX($C$1:$C$13701,MIN(13701,ROW()+設定!$B$26))))*10^(設定!$B$27/20)),1,0))</f>
        <v>0</v>
      </c>
      <c r="G8180" s="33" t="n">
        <f aca="false">$G8179+IF($F8180=1,1,0)</f>
        <v>4</v>
      </c>
      <c r="H8180" s="0" t="str">
        <f aca="false">IF($F8180=1,$G8180,"")</f>
        <v/>
      </c>
    </row>
    <row r="8181" customFormat="false" ht="15" hidden="false" customHeight="false" outlineLevel="0" collapsed="false">
      <c r="A8181" s="30" t="n">
        <v>1277.96875</v>
      </c>
      <c r="B8181" s="31" t="n">
        <v>-3.595</v>
      </c>
      <c r="C8181" s="32" t="n">
        <f aca="false">IF($A8181="","",IF(設定!$B$21="dB",10^($B8181/20),ABS($B8181)))</f>
        <v>0.661073883216251</v>
      </c>
      <c r="D8181" s="32" t="n">
        <f aca="false">IF($A8181="","",$A8181^2)</f>
        <v>1633204.12597656</v>
      </c>
      <c r="E8181" s="32" t="n">
        <f aca="false">IF($A8181="","",IF($C8181&lt;=0,"",1/$C8181^2))</f>
        <v>2.28823171157501</v>
      </c>
      <c r="F8181" s="33" t="n">
        <f aca="false">IF(OR(ROW()-設定!$B$30&lt;2,ROW()+設定!$B$30&gt;13701,N($A8181)&lt;=0,N(INDEX($A$2:$A$13701,MIN(13700,MAX(1,ROW()-1+設定!$B$30))))&lt;=0,$A8181&lt;設定!$B$28,$A8181&gt;設定!$B$29),0,IF(AND($C8181&gt;=MAX(INDEX($C$1:$C$13701,MAX(1,ROW()-設定!$B$24)):INDEX($C$1:$C$13701,MAX(1,ROW()-1))),$C8181&gt;MAX(INDEX($C$1:$C$13701,MIN(13701,ROW()+1)):INDEX($C$1:$C$13701,MIN(13701,ROW()+設定!$B$24))),$C8181&gt;=設定!$B$32,$C8181&gt;=MAX(MIN(INDEX($C$1:$C$13701,MAX(1,ROW()-設定!$B$26)):INDEX($C$1:$C$13701,MAX(1,ROW()-1))),MIN(INDEX($C$1:$C$13701,MIN(13701,ROW()+1)):INDEX($C$1:$C$13701,MIN(13701,ROW()+設定!$B$26))))*10^(設定!$B$27/20)),1,0))</f>
        <v>0</v>
      </c>
      <c r="G8181" s="33" t="n">
        <f aca="false">$G8180+IF($F8181=1,1,0)</f>
        <v>4</v>
      </c>
      <c r="H8181" s="0" t="str">
        <f aca="false">IF($F8181=1,$G8181,"")</f>
        <v/>
      </c>
    </row>
    <row r="8182" customFormat="false" ht="15" hidden="false" customHeight="false" outlineLevel="0" collapsed="false">
      <c r="A8182" s="30" t="n">
        <v>1278.125</v>
      </c>
      <c r="B8182" s="31" t="n">
        <v>-3.9439</v>
      </c>
      <c r="C8182" s="32" t="n">
        <f aca="false">IF($A8182="","",IF(設定!$B$21="dB",10^($B8182/20),ABS($B8182)))</f>
        <v>0.635045729696107</v>
      </c>
      <c r="D8182" s="32" t="n">
        <f aca="false">IF($A8182="","",$A8182^2)</f>
        <v>1633603.515625</v>
      </c>
      <c r="E8182" s="32" t="n">
        <f aca="false">IF($A8182="","",IF($C8182&lt;=0,"",1/$C8182^2))</f>
        <v>2.4796478021407</v>
      </c>
      <c r="F8182" s="33" t="n">
        <f aca="false">IF(OR(ROW()-設定!$B$30&lt;2,ROW()+設定!$B$30&gt;13701,N($A8182)&lt;=0,N(INDEX($A$2:$A$13701,MIN(13700,MAX(1,ROW()-1+設定!$B$30))))&lt;=0,$A8182&lt;設定!$B$28,$A8182&gt;設定!$B$29),0,IF(AND($C8182&gt;=MAX(INDEX($C$1:$C$13701,MAX(1,ROW()-設定!$B$24)):INDEX($C$1:$C$13701,MAX(1,ROW()-1))),$C8182&gt;MAX(INDEX($C$1:$C$13701,MIN(13701,ROW()+1)):INDEX($C$1:$C$13701,MIN(13701,ROW()+設定!$B$24))),$C8182&gt;=設定!$B$32,$C8182&gt;=MAX(MIN(INDEX($C$1:$C$13701,MAX(1,ROW()-設定!$B$26)):INDEX($C$1:$C$13701,MAX(1,ROW()-1))),MIN(INDEX($C$1:$C$13701,MIN(13701,ROW()+1)):INDEX($C$1:$C$13701,MIN(13701,ROW()+設定!$B$26))))*10^(設定!$B$27/20)),1,0))</f>
        <v>0</v>
      </c>
      <c r="G8182" s="33" t="n">
        <f aca="false">$G8181+IF($F8182=1,1,0)</f>
        <v>4</v>
      </c>
      <c r="H8182" s="0" t="str">
        <f aca="false">IF($F8182=1,$G8182,"")</f>
        <v/>
      </c>
    </row>
    <row r="8183" customFormat="false" ht="15" hidden="false" customHeight="false" outlineLevel="0" collapsed="false">
      <c r="A8183" s="30" t="n">
        <v>1278.28125</v>
      </c>
      <c r="B8183" s="31" t="n">
        <v>-3.8924</v>
      </c>
      <c r="C8183" s="32" t="n">
        <f aca="false">IF($A8183="","",IF(設定!$B$21="dB",10^($B8183/20),ABS($B8183)))</f>
        <v>0.638822199862908</v>
      </c>
      <c r="D8183" s="32" t="n">
        <f aca="false">IF($A8183="","",$A8183^2)</f>
        <v>1634002.95410156</v>
      </c>
      <c r="E8183" s="32" t="n">
        <f aca="false">IF($A8183="","",IF($C8183&lt;=0,"",1/$C8183^2))</f>
        <v>2.45041701823553</v>
      </c>
      <c r="F8183" s="33" t="n">
        <f aca="false">IF(OR(ROW()-設定!$B$30&lt;2,ROW()+設定!$B$30&gt;13701,N($A8183)&lt;=0,N(INDEX($A$2:$A$13701,MIN(13700,MAX(1,ROW()-1+設定!$B$30))))&lt;=0,$A8183&lt;設定!$B$28,$A8183&gt;設定!$B$29),0,IF(AND($C8183&gt;=MAX(INDEX($C$1:$C$13701,MAX(1,ROW()-設定!$B$24)):INDEX($C$1:$C$13701,MAX(1,ROW()-1))),$C8183&gt;MAX(INDEX($C$1:$C$13701,MIN(13701,ROW()+1)):INDEX($C$1:$C$13701,MIN(13701,ROW()+設定!$B$24))),$C8183&gt;=設定!$B$32,$C8183&gt;=MAX(MIN(INDEX($C$1:$C$13701,MAX(1,ROW()-設定!$B$26)):INDEX($C$1:$C$13701,MAX(1,ROW()-1))),MIN(INDEX($C$1:$C$13701,MIN(13701,ROW()+1)):INDEX($C$1:$C$13701,MIN(13701,ROW()+設定!$B$26))))*10^(設定!$B$27/20)),1,0))</f>
        <v>0</v>
      </c>
      <c r="G8183" s="33" t="n">
        <f aca="false">$G8182+IF($F8183=1,1,0)</f>
        <v>4</v>
      </c>
      <c r="H8183" s="0" t="str">
        <f aca="false">IF($F8183=1,$G8183,"")</f>
        <v/>
      </c>
    </row>
    <row r="8184" customFormat="false" ht="15" hidden="false" customHeight="false" outlineLevel="0" collapsed="false">
      <c r="A8184" s="30" t="n">
        <v>1278.4375</v>
      </c>
      <c r="B8184" s="31" t="n">
        <v>-4.2062</v>
      </c>
      <c r="C8184" s="32" t="n">
        <f aca="false">IF($A8184="","",IF(設定!$B$21="dB",10^($B8184/20),ABS($B8184)))</f>
        <v>0.616155032543009</v>
      </c>
      <c r="D8184" s="32" t="n">
        <f aca="false">IF($A8184="","",$A8184^2)</f>
        <v>1634402.44140625</v>
      </c>
      <c r="E8184" s="32" t="n">
        <f aca="false">IF($A8184="","",IF($C8184&lt;=0,"",1/$C8184^2))</f>
        <v>2.63402565131827</v>
      </c>
      <c r="F8184" s="33" t="n">
        <f aca="false">IF(OR(ROW()-設定!$B$30&lt;2,ROW()+設定!$B$30&gt;13701,N($A8184)&lt;=0,N(INDEX($A$2:$A$13701,MIN(13700,MAX(1,ROW()-1+設定!$B$30))))&lt;=0,$A8184&lt;設定!$B$28,$A8184&gt;設定!$B$29),0,IF(AND($C8184&gt;=MAX(INDEX($C$1:$C$13701,MAX(1,ROW()-設定!$B$24)):INDEX($C$1:$C$13701,MAX(1,ROW()-1))),$C8184&gt;MAX(INDEX($C$1:$C$13701,MIN(13701,ROW()+1)):INDEX($C$1:$C$13701,MIN(13701,ROW()+設定!$B$24))),$C8184&gt;=設定!$B$32,$C8184&gt;=MAX(MIN(INDEX($C$1:$C$13701,MAX(1,ROW()-設定!$B$26)):INDEX($C$1:$C$13701,MAX(1,ROW()-1))),MIN(INDEX($C$1:$C$13701,MIN(13701,ROW()+1)):INDEX($C$1:$C$13701,MIN(13701,ROW()+設定!$B$26))))*10^(設定!$B$27/20)),1,0))</f>
        <v>0</v>
      </c>
      <c r="G8184" s="33" t="n">
        <f aca="false">$G8183+IF($F8184=1,1,0)</f>
        <v>4</v>
      </c>
      <c r="H8184" s="0" t="str">
        <f aca="false">IF($F8184=1,$G8184,"")</f>
        <v/>
      </c>
    </row>
    <row r="8185" customFormat="false" ht="15" hidden="false" customHeight="false" outlineLevel="0" collapsed="false">
      <c r="A8185" s="30" t="n">
        <v>1278.59375</v>
      </c>
      <c r="B8185" s="31" t="n">
        <v>-4.155</v>
      </c>
      <c r="C8185" s="32" t="n">
        <f aca="false">IF($A8185="","",IF(設定!$B$21="dB",10^($B8185/20),ABS($B8185)))</f>
        <v>0.619797756674513</v>
      </c>
      <c r="D8185" s="32" t="n">
        <f aca="false">IF($A8185="","",$A8185^2)</f>
        <v>1634801.97753906</v>
      </c>
      <c r="E8185" s="32" t="n">
        <f aca="false">IF($A8185="","",IF($C8185&lt;=0,"",1/$C8185^2))</f>
        <v>2.60315483137418</v>
      </c>
      <c r="F8185" s="33" t="n">
        <f aca="false">IF(OR(ROW()-設定!$B$30&lt;2,ROW()+設定!$B$30&gt;13701,N($A8185)&lt;=0,N(INDEX($A$2:$A$13701,MIN(13700,MAX(1,ROW()-1+設定!$B$30))))&lt;=0,$A8185&lt;設定!$B$28,$A8185&gt;設定!$B$29),0,IF(AND($C8185&gt;=MAX(INDEX($C$1:$C$13701,MAX(1,ROW()-設定!$B$24)):INDEX($C$1:$C$13701,MAX(1,ROW()-1))),$C8185&gt;MAX(INDEX($C$1:$C$13701,MIN(13701,ROW()+1)):INDEX($C$1:$C$13701,MIN(13701,ROW()+設定!$B$24))),$C8185&gt;=設定!$B$32,$C8185&gt;=MAX(MIN(INDEX($C$1:$C$13701,MAX(1,ROW()-設定!$B$26)):INDEX($C$1:$C$13701,MAX(1,ROW()-1))),MIN(INDEX($C$1:$C$13701,MIN(13701,ROW()+1)):INDEX($C$1:$C$13701,MIN(13701,ROW()+設定!$B$26))))*10^(設定!$B$27/20)),1,0))</f>
        <v>0</v>
      </c>
      <c r="G8185" s="33" t="n">
        <f aca="false">$G8184+IF($F8185=1,1,0)</f>
        <v>4</v>
      </c>
      <c r="H8185" s="0" t="str">
        <f aca="false">IF($F8185=1,$G8185,"")</f>
        <v/>
      </c>
    </row>
    <row r="8186" customFormat="false" ht="15" hidden="false" customHeight="false" outlineLevel="0" collapsed="false">
      <c r="A8186" s="30" t="n">
        <v>1278.75</v>
      </c>
      <c r="B8186" s="31" t="n">
        <v>-4.1835</v>
      </c>
      <c r="C8186" s="32" t="n">
        <f aca="false">IF($A8186="","",IF(設定!$B$21="dB",10^($B8186/20),ABS($B8186)))</f>
        <v>0.617767419119251</v>
      </c>
      <c r="D8186" s="32" t="n">
        <f aca="false">IF($A8186="","",$A8186^2)</f>
        <v>1635201.5625</v>
      </c>
      <c r="E8186" s="32" t="n">
        <f aca="false">IF($A8186="","",IF($C8186&lt;=0,"",1/$C8186^2))</f>
        <v>2.62029386488739</v>
      </c>
      <c r="F8186" s="33" t="n">
        <f aca="false">IF(OR(ROW()-設定!$B$30&lt;2,ROW()+設定!$B$30&gt;13701,N($A8186)&lt;=0,N(INDEX($A$2:$A$13701,MIN(13700,MAX(1,ROW()-1+設定!$B$30))))&lt;=0,$A8186&lt;設定!$B$28,$A8186&gt;設定!$B$29),0,IF(AND($C8186&gt;=MAX(INDEX($C$1:$C$13701,MAX(1,ROW()-設定!$B$24)):INDEX($C$1:$C$13701,MAX(1,ROW()-1))),$C8186&gt;MAX(INDEX($C$1:$C$13701,MIN(13701,ROW()+1)):INDEX($C$1:$C$13701,MIN(13701,ROW()+設定!$B$24))),$C8186&gt;=設定!$B$32,$C8186&gt;=MAX(MIN(INDEX($C$1:$C$13701,MAX(1,ROW()-設定!$B$26)):INDEX($C$1:$C$13701,MAX(1,ROW()-1))),MIN(INDEX($C$1:$C$13701,MIN(13701,ROW()+1)):INDEX($C$1:$C$13701,MIN(13701,ROW()+設定!$B$26))))*10^(設定!$B$27/20)),1,0))</f>
        <v>0</v>
      </c>
      <c r="G8186" s="33" t="n">
        <f aca="false">$G8185+IF($F8186=1,1,0)</f>
        <v>4</v>
      </c>
      <c r="H8186" s="0" t="str">
        <f aca="false">IF($F8186=1,$G8186,"")</f>
        <v/>
      </c>
    </row>
    <row r="8187" customFormat="false" ht="15" hidden="false" customHeight="false" outlineLevel="0" collapsed="false">
      <c r="A8187" s="30" t="n">
        <v>1278.90625</v>
      </c>
      <c r="B8187" s="31" t="n">
        <v>-4.2312</v>
      </c>
      <c r="C8187" s="32" t="n">
        <f aca="false">IF($A8187="","",IF(設定!$B$21="dB",10^($B8187/20),ABS($B8187)))</f>
        <v>0.614384145535675</v>
      </c>
      <c r="D8187" s="32" t="n">
        <f aca="false">IF($A8187="","",$A8187^2)</f>
        <v>1635601.19628906</v>
      </c>
      <c r="E8187" s="32" t="n">
        <f aca="false">IF($A8187="","",IF($C8187&lt;=0,"",1/$C8187^2))</f>
        <v>2.64923204735153</v>
      </c>
      <c r="F8187" s="33" t="n">
        <f aca="false">IF(OR(ROW()-設定!$B$30&lt;2,ROW()+設定!$B$30&gt;13701,N($A8187)&lt;=0,N(INDEX($A$2:$A$13701,MIN(13700,MAX(1,ROW()-1+設定!$B$30))))&lt;=0,$A8187&lt;設定!$B$28,$A8187&gt;設定!$B$29),0,IF(AND($C8187&gt;=MAX(INDEX($C$1:$C$13701,MAX(1,ROW()-設定!$B$24)):INDEX($C$1:$C$13701,MAX(1,ROW()-1))),$C8187&gt;MAX(INDEX($C$1:$C$13701,MIN(13701,ROW()+1)):INDEX($C$1:$C$13701,MIN(13701,ROW()+設定!$B$24))),$C8187&gt;=設定!$B$32,$C8187&gt;=MAX(MIN(INDEX($C$1:$C$13701,MAX(1,ROW()-設定!$B$26)):INDEX($C$1:$C$13701,MAX(1,ROW()-1))),MIN(INDEX($C$1:$C$13701,MIN(13701,ROW()+1)):INDEX($C$1:$C$13701,MIN(13701,ROW()+設定!$B$26))))*10^(設定!$B$27/20)),1,0))</f>
        <v>0</v>
      </c>
      <c r="G8187" s="33" t="n">
        <f aca="false">$G8186+IF($F8187=1,1,0)</f>
        <v>4</v>
      </c>
      <c r="H8187" s="0" t="str">
        <f aca="false">IF($F8187=1,$G8187,"")</f>
        <v/>
      </c>
    </row>
    <row r="8188" customFormat="false" ht="15" hidden="false" customHeight="false" outlineLevel="0" collapsed="false">
      <c r="A8188" s="30" t="n">
        <v>1279.0625</v>
      </c>
      <c r="B8188" s="31" t="n">
        <v>-4.3577</v>
      </c>
      <c r="C8188" s="32" t="n">
        <f aca="false">IF($A8188="","",IF(設定!$B$21="dB",10^($B8188/20),ABS($B8188)))</f>
        <v>0.605501188598867</v>
      </c>
      <c r="D8188" s="32" t="n">
        <f aca="false">IF($A8188="","",$A8188^2)</f>
        <v>1636000.87890625</v>
      </c>
      <c r="E8188" s="32" t="n">
        <f aca="false">IF($A8188="","",IF($C8188&lt;=0,"",1/$C8188^2))</f>
        <v>2.72753291362004</v>
      </c>
      <c r="F8188" s="33" t="n">
        <f aca="false">IF(OR(ROW()-設定!$B$30&lt;2,ROW()+設定!$B$30&gt;13701,N($A8188)&lt;=0,N(INDEX($A$2:$A$13701,MIN(13700,MAX(1,ROW()-1+設定!$B$30))))&lt;=0,$A8188&lt;設定!$B$28,$A8188&gt;設定!$B$29),0,IF(AND($C8188&gt;=MAX(INDEX($C$1:$C$13701,MAX(1,ROW()-設定!$B$24)):INDEX($C$1:$C$13701,MAX(1,ROW()-1))),$C8188&gt;MAX(INDEX($C$1:$C$13701,MIN(13701,ROW()+1)):INDEX($C$1:$C$13701,MIN(13701,ROW()+設定!$B$24))),$C8188&gt;=設定!$B$32,$C8188&gt;=MAX(MIN(INDEX($C$1:$C$13701,MAX(1,ROW()-設定!$B$26)):INDEX($C$1:$C$13701,MAX(1,ROW()-1))),MIN(INDEX($C$1:$C$13701,MIN(13701,ROW()+1)):INDEX($C$1:$C$13701,MIN(13701,ROW()+設定!$B$26))))*10^(設定!$B$27/20)),1,0))</f>
        <v>0</v>
      </c>
      <c r="G8188" s="33" t="n">
        <f aca="false">$G8187+IF($F8188=1,1,0)</f>
        <v>4</v>
      </c>
      <c r="H8188" s="0" t="str">
        <f aca="false">IF($F8188=1,$G8188,"")</f>
        <v/>
      </c>
    </row>
    <row r="8189" customFormat="false" ht="15" hidden="false" customHeight="false" outlineLevel="0" collapsed="false">
      <c r="A8189" s="30" t="n">
        <v>1279.21875</v>
      </c>
      <c r="B8189" s="31" t="n">
        <v>-4.439</v>
      </c>
      <c r="C8189" s="32" t="n">
        <f aca="false">IF($A8189="","",IF(設定!$B$21="dB",10^($B8189/20),ABS($B8189)))</f>
        <v>0.599860133730256</v>
      </c>
      <c r="D8189" s="32" t="n">
        <f aca="false">IF($A8189="","",$A8189^2)</f>
        <v>1636400.61035156</v>
      </c>
      <c r="E8189" s="32" t="n">
        <f aca="false">IF($A8189="","",IF($C8189&lt;=0,"",1/$C8189^2))</f>
        <v>2.7790732888091</v>
      </c>
      <c r="F8189" s="33" t="n">
        <f aca="false">IF(OR(ROW()-設定!$B$30&lt;2,ROW()+設定!$B$30&gt;13701,N($A8189)&lt;=0,N(INDEX($A$2:$A$13701,MIN(13700,MAX(1,ROW()-1+設定!$B$30))))&lt;=0,$A8189&lt;設定!$B$28,$A8189&gt;設定!$B$29),0,IF(AND($C8189&gt;=MAX(INDEX($C$1:$C$13701,MAX(1,ROW()-設定!$B$24)):INDEX($C$1:$C$13701,MAX(1,ROW()-1))),$C8189&gt;MAX(INDEX($C$1:$C$13701,MIN(13701,ROW()+1)):INDEX($C$1:$C$13701,MIN(13701,ROW()+設定!$B$24))),$C8189&gt;=設定!$B$32,$C8189&gt;=MAX(MIN(INDEX($C$1:$C$13701,MAX(1,ROW()-設定!$B$26)):INDEX($C$1:$C$13701,MAX(1,ROW()-1))),MIN(INDEX($C$1:$C$13701,MIN(13701,ROW()+1)):INDEX($C$1:$C$13701,MIN(13701,ROW()+設定!$B$26))))*10^(設定!$B$27/20)),1,0))</f>
        <v>0</v>
      </c>
      <c r="G8189" s="33" t="n">
        <f aca="false">$G8188+IF($F8189=1,1,0)</f>
        <v>4</v>
      </c>
      <c r="H8189" s="0" t="str">
        <f aca="false">IF($F8189=1,$G8189,"")</f>
        <v/>
      </c>
    </row>
    <row r="8190" customFormat="false" ht="15" hidden="false" customHeight="false" outlineLevel="0" collapsed="false">
      <c r="A8190" s="30" t="n">
        <v>1279.375</v>
      </c>
      <c r="B8190" s="31" t="n">
        <v>-4.5786</v>
      </c>
      <c r="C8190" s="32" t="n">
        <f aca="false">IF($A8190="","",IF(設定!$B$21="dB",10^($B8190/20),ABS($B8190)))</f>
        <v>0.590296217013397</v>
      </c>
      <c r="D8190" s="32" t="n">
        <f aca="false">IF($A8190="","",$A8190^2)</f>
        <v>1636800.390625</v>
      </c>
      <c r="E8190" s="32" t="n">
        <f aca="false">IF($A8190="","",IF($C8190&lt;=0,"",1/$C8190^2))</f>
        <v>2.86985530085013</v>
      </c>
      <c r="F8190" s="33" t="n">
        <f aca="false">IF(OR(ROW()-設定!$B$30&lt;2,ROW()+設定!$B$30&gt;13701,N($A8190)&lt;=0,N(INDEX($A$2:$A$13701,MIN(13700,MAX(1,ROW()-1+設定!$B$30))))&lt;=0,$A8190&lt;設定!$B$28,$A8190&gt;設定!$B$29),0,IF(AND($C8190&gt;=MAX(INDEX($C$1:$C$13701,MAX(1,ROW()-設定!$B$24)):INDEX($C$1:$C$13701,MAX(1,ROW()-1))),$C8190&gt;MAX(INDEX($C$1:$C$13701,MIN(13701,ROW()+1)):INDEX($C$1:$C$13701,MIN(13701,ROW()+設定!$B$24))),$C8190&gt;=設定!$B$32,$C8190&gt;=MAX(MIN(INDEX($C$1:$C$13701,MAX(1,ROW()-設定!$B$26)):INDEX($C$1:$C$13701,MAX(1,ROW()-1))),MIN(INDEX($C$1:$C$13701,MIN(13701,ROW()+1)):INDEX($C$1:$C$13701,MIN(13701,ROW()+設定!$B$26))))*10^(設定!$B$27/20)),1,0))</f>
        <v>0</v>
      </c>
      <c r="G8190" s="33" t="n">
        <f aca="false">$G8189+IF($F8190=1,1,0)</f>
        <v>4</v>
      </c>
      <c r="H8190" s="0" t="str">
        <f aca="false">IF($F8190=1,$G8190,"")</f>
        <v/>
      </c>
    </row>
    <row r="8191" customFormat="false" ht="15" hidden="false" customHeight="false" outlineLevel="0" collapsed="false">
      <c r="A8191" s="30" t="n">
        <v>1279.53125</v>
      </c>
      <c r="B8191" s="31" t="n">
        <v>-4.6413</v>
      </c>
      <c r="C8191" s="32" t="n">
        <f aca="false">IF($A8191="","",IF(設定!$B$21="dB",10^($B8191/20),ABS($B8191)))</f>
        <v>0.586050444933598</v>
      </c>
      <c r="D8191" s="32" t="n">
        <f aca="false">IF($A8191="","",$A8191^2)</f>
        <v>1637200.21972656</v>
      </c>
      <c r="E8191" s="32" t="n">
        <f aca="false">IF($A8191="","",IF($C8191&lt;=0,"",1/$C8191^2))</f>
        <v>2.91158853108275</v>
      </c>
      <c r="F8191" s="33" t="n">
        <f aca="false">IF(OR(ROW()-設定!$B$30&lt;2,ROW()+設定!$B$30&gt;13701,N($A8191)&lt;=0,N(INDEX($A$2:$A$13701,MIN(13700,MAX(1,ROW()-1+設定!$B$30))))&lt;=0,$A8191&lt;設定!$B$28,$A8191&gt;設定!$B$29),0,IF(AND($C8191&gt;=MAX(INDEX($C$1:$C$13701,MAX(1,ROW()-設定!$B$24)):INDEX($C$1:$C$13701,MAX(1,ROW()-1))),$C8191&gt;MAX(INDEX($C$1:$C$13701,MIN(13701,ROW()+1)):INDEX($C$1:$C$13701,MIN(13701,ROW()+設定!$B$24))),$C8191&gt;=設定!$B$32,$C8191&gt;=MAX(MIN(INDEX($C$1:$C$13701,MAX(1,ROW()-設定!$B$26)):INDEX($C$1:$C$13701,MAX(1,ROW()-1))),MIN(INDEX($C$1:$C$13701,MIN(13701,ROW()+1)):INDEX($C$1:$C$13701,MIN(13701,ROW()+設定!$B$26))))*10^(設定!$B$27/20)),1,0))</f>
        <v>0</v>
      </c>
      <c r="G8191" s="33" t="n">
        <f aca="false">$G8190+IF($F8191=1,1,0)</f>
        <v>4</v>
      </c>
      <c r="H8191" s="0" t="str">
        <f aca="false">IF($F8191=1,$G8191,"")</f>
        <v/>
      </c>
    </row>
    <row r="8192" customFormat="false" ht="15" hidden="false" customHeight="false" outlineLevel="0" collapsed="false">
      <c r="A8192" s="30" t="n">
        <v>1279.6875</v>
      </c>
      <c r="B8192" s="31" t="n">
        <v>-4.6435</v>
      </c>
      <c r="C8192" s="32" t="n">
        <f aca="false">IF($A8192="","",IF(設定!$B$21="dB",10^($B8192/20),ABS($B8192)))</f>
        <v>0.585902026318441</v>
      </c>
      <c r="D8192" s="32" t="n">
        <f aca="false">IF($A8192="","",$A8192^2)</f>
        <v>1637600.09765625</v>
      </c>
      <c r="E8192" s="32" t="n">
        <f aca="false">IF($A8192="","",IF($C8192&lt;=0,"",1/$C8192^2))</f>
        <v>2.91306382439661</v>
      </c>
      <c r="F8192" s="33" t="n">
        <f aca="false">IF(OR(ROW()-設定!$B$30&lt;2,ROW()+設定!$B$30&gt;13701,N($A8192)&lt;=0,N(INDEX($A$2:$A$13701,MIN(13700,MAX(1,ROW()-1+設定!$B$30))))&lt;=0,$A8192&lt;設定!$B$28,$A8192&gt;設定!$B$29),0,IF(AND($C8192&gt;=MAX(INDEX($C$1:$C$13701,MAX(1,ROW()-設定!$B$24)):INDEX($C$1:$C$13701,MAX(1,ROW()-1))),$C8192&gt;MAX(INDEX($C$1:$C$13701,MIN(13701,ROW()+1)):INDEX($C$1:$C$13701,MIN(13701,ROW()+設定!$B$24))),$C8192&gt;=設定!$B$32,$C8192&gt;=MAX(MIN(INDEX($C$1:$C$13701,MAX(1,ROW()-設定!$B$26)):INDEX($C$1:$C$13701,MAX(1,ROW()-1))),MIN(INDEX($C$1:$C$13701,MIN(13701,ROW()+1)):INDEX($C$1:$C$13701,MIN(13701,ROW()+設定!$B$26))))*10^(設定!$B$27/20)),1,0))</f>
        <v>0</v>
      </c>
      <c r="G8192" s="33" t="n">
        <f aca="false">$G8191+IF($F8192=1,1,0)</f>
        <v>4</v>
      </c>
      <c r="H8192" s="0" t="str">
        <f aca="false">IF($F8192=1,$G8192,"")</f>
        <v/>
      </c>
    </row>
    <row r="8193" customFormat="false" ht="15" hidden="false" customHeight="false" outlineLevel="0" collapsed="false">
      <c r="A8193" s="30" t="n">
        <v>1279.84375</v>
      </c>
      <c r="B8193" s="31" t="n">
        <v>-4.7071</v>
      </c>
      <c r="C8193" s="32" t="n">
        <f aca="false">IF($A8193="","",IF(設定!$B$21="dB",10^($B8193/20),ABS($B8193)))</f>
        <v>0.581627590712248</v>
      </c>
      <c r="D8193" s="32" t="n">
        <f aca="false">IF($A8193="","",$A8193^2)</f>
        <v>1638000.02441406</v>
      </c>
      <c r="E8193" s="32" t="n">
        <f aca="false">IF($A8193="","",IF($C8193&lt;=0,"",1/$C8193^2))</f>
        <v>2.95603791400932</v>
      </c>
      <c r="F8193" s="33" t="n">
        <f aca="false">IF(OR(ROW()-設定!$B$30&lt;2,ROW()+設定!$B$30&gt;13701,N($A8193)&lt;=0,N(INDEX($A$2:$A$13701,MIN(13700,MAX(1,ROW()-1+設定!$B$30))))&lt;=0,$A8193&lt;設定!$B$28,$A8193&gt;設定!$B$29),0,IF(AND($C8193&gt;=MAX(INDEX($C$1:$C$13701,MAX(1,ROW()-設定!$B$24)):INDEX($C$1:$C$13701,MAX(1,ROW()-1))),$C8193&gt;MAX(INDEX($C$1:$C$13701,MIN(13701,ROW()+1)):INDEX($C$1:$C$13701,MIN(13701,ROW()+設定!$B$24))),$C8193&gt;=設定!$B$32,$C8193&gt;=MAX(MIN(INDEX($C$1:$C$13701,MAX(1,ROW()-設定!$B$26)):INDEX($C$1:$C$13701,MAX(1,ROW()-1))),MIN(INDEX($C$1:$C$13701,MIN(13701,ROW()+1)):INDEX($C$1:$C$13701,MIN(13701,ROW()+設定!$B$26))))*10^(設定!$B$27/20)),1,0))</f>
        <v>0</v>
      </c>
      <c r="G8193" s="33" t="n">
        <f aca="false">$G8192+IF($F8193=1,1,0)</f>
        <v>4</v>
      </c>
      <c r="H8193" s="0" t="str">
        <f aca="false">IF($F8193=1,$G8193,"")</f>
        <v/>
      </c>
    </row>
    <row r="8194" customFormat="false" ht="15" hidden="false" customHeight="false" outlineLevel="0" collapsed="false">
      <c r="A8194" s="30" t="n">
        <v>1280</v>
      </c>
      <c r="B8194" s="31" t="n">
        <v>-4.7876</v>
      </c>
      <c r="C8194" s="32" t="n">
        <f aca="false">IF($A8194="","",IF(設定!$B$21="dB",10^($B8194/20),ABS($B8194)))</f>
        <v>0.576262023645284</v>
      </c>
      <c r="D8194" s="32" t="n">
        <f aca="false">IF($A8194="","",$A8194^2)</f>
        <v>1638400</v>
      </c>
      <c r="E8194" s="32" t="n">
        <f aca="false">IF($A8194="","",IF($C8194&lt;=0,"",1/$C8194^2))</f>
        <v>3.0113414355098</v>
      </c>
      <c r="F8194" s="33" t="n">
        <f aca="false">IF(OR(ROW()-設定!$B$30&lt;2,ROW()+設定!$B$30&gt;13701,N($A8194)&lt;=0,N(INDEX($A$2:$A$13701,MIN(13700,MAX(1,ROW()-1+設定!$B$30))))&lt;=0,$A8194&lt;設定!$B$28,$A8194&gt;設定!$B$29),0,IF(AND($C8194&gt;=MAX(INDEX($C$1:$C$13701,MAX(1,ROW()-設定!$B$24)):INDEX($C$1:$C$13701,MAX(1,ROW()-1))),$C8194&gt;MAX(INDEX($C$1:$C$13701,MIN(13701,ROW()+1)):INDEX($C$1:$C$13701,MIN(13701,ROW()+設定!$B$24))),$C8194&gt;=設定!$B$32,$C8194&gt;=MAX(MIN(INDEX($C$1:$C$13701,MAX(1,ROW()-設定!$B$26)):INDEX($C$1:$C$13701,MAX(1,ROW()-1))),MIN(INDEX($C$1:$C$13701,MIN(13701,ROW()+1)):INDEX($C$1:$C$13701,MIN(13701,ROW()+設定!$B$26))))*10^(設定!$B$27/20)),1,0))</f>
        <v>0</v>
      </c>
      <c r="G8194" s="33" t="n">
        <f aca="false">$G8193+IF($F8194=1,1,0)</f>
        <v>4</v>
      </c>
      <c r="H8194" s="0" t="str">
        <f aca="false">IF($F8194=1,$G8194,"")</f>
        <v/>
      </c>
    </row>
    <row r="8195" customFormat="false" ht="15" hidden="false" customHeight="false" outlineLevel="0" collapsed="false">
      <c r="A8195" s="30" t="n">
        <v>1280.15625</v>
      </c>
      <c r="B8195" s="31" t="n">
        <v>-4.8359</v>
      </c>
      <c r="C8195" s="32" t="n">
        <f aca="false">IF($A8195="","",IF(設定!$B$21="dB",10^($B8195/20),ABS($B8195)))</f>
        <v>0.573066471687329</v>
      </c>
      <c r="D8195" s="32" t="n">
        <f aca="false">IF($A8195="","",$A8195^2)</f>
        <v>1638800.02441406</v>
      </c>
      <c r="E8195" s="32" t="n">
        <f aca="false">IF($A8195="","",IF($C8195&lt;=0,"",1/$C8195^2))</f>
        <v>3.04501895201453</v>
      </c>
      <c r="F8195" s="33" t="n">
        <f aca="false">IF(OR(ROW()-設定!$B$30&lt;2,ROW()+設定!$B$30&gt;13701,N($A8195)&lt;=0,N(INDEX($A$2:$A$13701,MIN(13700,MAX(1,ROW()-1+設定!$B$30))))&lt;=0,$A8195&lt;設定!$B$28,$A8195&gt;設定!$B$29),0,IF(AND($C8195&gt;=MAX(INDEX($C$1:$C$13701,MAX(1,ROW()-設定!$B$24)):INDEX($C$1:$C$13701,MAX(1,ROW()-1))),$C8195&gt;MAX(INDEX($C$1:$C$13701,MIN(13701,ROW()+1)):INDEX($C$1:$C$13701,MIN(13701,ROW()+設定!$B$24))),$C8195&gt;=設定!$B$32,$C8195&gt;=MAX(MIN(INDEX($C$1:$C$13701,MAX(1,ROW()-設定!$B$26)):INDEX($C$1:$C$13701,MAX(1,ROW()-1))),MIN(INDEX($C$1:$C$13701,MIN(13701,ROW()+1)):INDEX($C$1:$C$13701,MIN(13701,ROW()+設定!$B$26))))*10^(設定!$B$27/20)),1,0))</f>
        <v>0</v>
      </c>
      <c r="G8195" s="33" t="n">
        <f aca="false">$G8194+IF($F8195=1,1,0)</f>
        <v>4</v>
      </c>
      <c r="H8195" s="0" t="str">
        <f aca="false">IF($F8195=1,$G8195,"")</f>
        <v/>
      </c>
    </row>
    <row r="8196" customFormat="false" ht="15" hidden="false" customHeight="false" outlineLevel="0" collapsed="false">
      <c r="A8196" s="30" t="n">
        <v>1280.3125</v>
      </c>
      <c r="B8196" s="31" t="n">
        <v>-4.9042</v>
      </c>
      <c r="C8196" s="32" t="n">
        <f aca="false">IF($A8196="","",IF(設定!$B$21="dB",10^($B8196/20),ABS($B8196)))</f>
        <v>0.56857793255741</v>
      </c>
      <c r="D8196" s="32" t="n">
        <f aca="false">IF($A8196="","",$A8196^2)</f>
        <v>1639200.09765625</v>
      </c>
      <c r="E8196" s="32" t="n">
        <f aca="false">IF($A8196="","",IF($C8196&lt;=0,"",1/$C8196^2))</f>
        <v>3.09328545872867</v>
      </c>
      <c r="F8196" s="33" t="n">
        <f aca="false">IF(OR(ROW()-設定!$B$30&lt;2,ROW()+設定!$B$30&gt;13701,N($A8196)&lt;=0,N(INDEX($A$2:$A$13701,MIN(13700,MAX(1,ROW()-1+設定!$B$30))))&lt;=0,$A8196&lt;設定!$B$28,$A8196&gt;設定!$B$29),0,IF(AND($C8196&gt;=MAX(INDEX($C$1:$C$13701,MAX(1,ROW()-設定!$B$24)):INDEX($C$1:$C$13701,MAX(1,ROW()-1))),$C8196&gt;MAX(INDEX($C$1:$C$13701,MIN(13701,ROW()+1)):INDEX($C$1:$C$13701,MIN(13701,ROW()+設定!$B$24))),$C8196&gt;=設定!$B$32,$C8196&gt;=MAX(MIN(INDEX($C$1:$C$13701,MAX(1,ROW()-設定!$B$26)):INDEX($C$1:$C$13701,MAX(1,ROW()-1))),MIN(INDEX($C$1:$C$13701,MIN(13701,ROW()+1)):INDEX($C$1:$C$13701,MIN(13701,ROW()+設定!$B$26))))*10^(設定!$B$27/20)),1,0))</f>
        <v>0</v>
      </c>
      <c r="G8196" s="33" t="n">
        <f aca="false">$G8195+IF($F8196=1,1,0)</f>
        <v>4</v>
      </c>
      <c r="H8196" s="0" t="str">
        <f aca="false">IF($F8196=1,$G8196,"")</f>
        <v/>
      </c>
    </row>
    <row r="8197" customFormat="false" ht="15" hidden="false" customHeight="false" outlineLevel="0" collapsed="false">
      <c r="A8197" s="30" t="n">
        <v>1280.46875</v>
      </c>
      <c r="B8197" s="31" t="n">
        <v>-5.2919</v>
      </c>
      <c r="C8197" s="32" t="n">
        <f aca="false">IF($A8197="","",IF(設定!$B$21="dB",10^($B8197/20),ABS($B8197)))</f>
        <v>0.543757174229628</v>
      </c>
      <c r="D8197" s="32" t="n">
        <f aca="false">IF($A8197="","",$A8197^2)</f>
        <v>1639600.21972656</v>
      </c>
      <c r="E8197" s="32" t="n">
        <f aca="false">IF($A8197="","",IF($C8197&lt;=0,"",1/$C8197^2))</f>
        <v>3.38212768943195</v>
      </c>
      <c r="F8197" s="33" t="n">
        <f aca="false">IF(OR(ROW()-設定!$B$30&lt;2,ROW()+設定!$B$30&gt;13701,N($A8197)&lt;=0,N(INDEX($A$2:$A$13701,MIN(13700,MAX(1,ROW()-1+設定!$B$30))))&lt;=0,$A8197&lt;設定!$B$28,$A8197&gt;設定!$B$29),0,IF(AND($C8197&gt;=MAX(INDEX($C$1:$C$13701,MAX(1,ROW()-設定!$B$24)):INDEX($C$1:$C$13701,MAX(1,ROW()-1))),$C8197&gt;MAX(INDEX($C$1:$C$13701,MIN(13701,ROW()+1)):INDEX($C$1:$C$13701,MIN(13701,ROW()+設定!$B$24))),$C8197&gt;=設定!$B$32,$C8197&gt;=MAX(MIN(INDEX($C$1:$C$13701,MAX(1,ROW()-設定!$B$26)):INDEX($C$1:$C$13701,MAX(1,ROW()-1))),MIN(INDEX($C$1:$C$13701,MIN(13701,ROW()+1)):INDEX($C$1:$C$13701,MIN(13701,ROW()+設定!$B$26))))*10^(設定!$B$27/20)),1,0))</f>
        <v>0</v>
      </c>
      <c r="G8197" s="33" t="n">
        <f aca="false">$G8196+IF($F8197=1,1,0)</f>
        <v>4</v>
      </c>
      <c r="H8197" s="0" t="str">
        <f aca="false">IF($F8197=1,$G8197,"")</f>
        <v/>
      </c>
    </row>
    <row r="8198" customFormat="false" ht="15" hidden="false" customHeight="false" outlineLevel="0" collapsed="false">
      <c r="A8198" s="30" t="n">
        <v>1280.625</v>
      </c>
      <c r="B8198" s="31" t="n">
        <v>-5.2505</v>
      </c>
      <c r="C8198" s="32" t="n">
        <f aca="false">IF($A8198="","",IF(設定!$B$21="dB",10^($B8198/20),ABS($B8198)))</f>
        <v>0.546355098248994</v>
      </c>
      <c r="D8198" s="32" t="n">
        <f aca="false">IF($A8198="","",$A8198^2)</f>
        <v>1640000.390625</v>
      </c>
      <c r="E8198" s="32" t="n">
        <f aca="false">IF($A8198="","",IF($C8198&lt;=0,"",1/$C8198^2))</f>
        <v>3.35004005699197</v>
      </c>
      <c r="F8198" s="33" t="n">
        <f aca="false">IF(OR(ROW()-設定!$B$30&lt;2,ROW()+設定!$B$30&gt;13701,N($A8198)&lt;=0,N(INDEX($A$2:$A$13701,MIN(13700,MAX(1,ROW()-1+設定!$B$30))))&lt;=0,$A8198&lt;設定!$B$28,$A8198&gt;設定!$B$29),0,IF(AND($C8198&gt;=MAX(INDEX($C$1:$C$13701,MAX(1,ROW()-設定!$B$24)):INDEX($C$1:$C$13701,MAX(1,ROW()-1))),$C8198&gt;MAX(INDEX($C$1:$C$13701,MIN(13701,ROW()+1)):INDEX($C$1:$C$13701,MIN(13701,ROW()+設定!$B$24))),$C8198&gt;=設定!$B$32,$C8198&gt;=MAX(MIN(INDEX($C$1:$C$13701,MAX(1,ROW()-設定!$B$26)):INDEX($C$1:$C$13701,MAX(1,ROW()-1))),MIN(INDEX($C$1:$C$13701,MIN(13701,ROW()+1)):INDEX($C$1:$C$13701,MIN(13701,ROW()+設定!$B$26))))*10^(設定!$B$27/20)),1,0))</f>
        <v>0</v>
      </c>
      <c r="G8198" s="33" t="n">
        <f aca="false">$G8197+IF($F8198=1,1,0)</f>
        <v>4</v>
      </c>
      <c r="H8198" s="0" t="str">
        <f aca="false">IF($F8198=1,$G8198,"")</f>
        <v/>
      </c>
    </row>
    <row r="8199" customFormat="false" ht="15" hidden="false" customHeight="false" outlineLevel="0" collapsed="false">
      <c r="A8199" s="30" t="n">
        <v>1280.78125</v>
      </c>
      <c r="B8199" s="31" t="n">
        <v>-5.2988</v>
      </c>
      <c r="C8199" s="32" t="n">
        <f aca="false">IF($A8199="","",IF(設定!$B$21="dB",10^($B8199/20),ABS($B8199)))</f>
        <v>0.54332538948404</v>
      </c>
      <c r="D8199" s="32" t="n">
        <f aca="false">IF($A8199="","",$A8199^2)</f>
        <v>1640400.61035156</v>
      </c>
      <c r="E8199" s="32" t="n">
        <f aca="false">IF($A8199="","",IF($C8199&lt;=0,"",1/$C8199^2))</f>
        <v>3.38750542972602</v>
      </c>
      <c r="F8199" s="33" t="n">
        <f aca="false">IF(OR(ROW()-設定!$B$30&lt;2,ROW()+設定!$B$30&gt;13701,N($A8199)&lt;=0,N(INDEX($A$2:$A$13701,MIN(13700,MAX(1,ROW()-1+設定!$B$30))))&lt;=0,$A8199&lt;設定!$B$28,$A8199&gt;設定!$B$29),0,IF(AND($C8199&gt;=MAX(INDEX($C$1:$C$13701,MAX(1,ROW()-設定!$B$24)):INDEX($C$1:$C$13701,MAX(1,ROW()-1))),$C8199&gt;MAX(INDEX($C$1:$C$13701,MIN(13701,ROW()+1)):INDEX($C$1:$C$13701,MIN(13701,ROW()+設定!$B$24))),$C8199&gt;=設定!$B$32,$C8199&gt;=MAX(MIN(INDEX($C$1:$C$13701,MAX(1,ROW()-設定!$B$26)):INDEX($C$1:$C$13701,MAX(1,ROW()-1))),MIN(INDEX($C$1:$C$13701,MIN(13701,ROW()+1)):INDEX($C$1:$C$13701,MIN(13701,ROW()+設定!$B$26))))*10^(設定!$B$27/20)),1,0))</f>
        <v>0</v>
      </c>
      <c r="G8199" s="33" t="n">
        <f aca="false">$G8198+IF($F8199=1,1,0)</f>
        <v>4</v>
      </c>
      <c r="H8199" s="0" t="str">
        <f aca="false">IF($F8199=1,$G8199,"")</f>
        <v/>
      </c>
    </row>
    <row r="8200" customFormat="false" ht="15" hidden="false" customHeight="false" outlineLevel="0" collapsed="false">
      <c r="A8200" s="30" t="n">
        <v>1280.9375</v>
      </c>
      <c r="B8200" s="31" t="n">
        <v>-5.4409</v>
      </c>
      <c r="C8200" s="32" t="n">
        <f aca="false">IF($A8200="","",IF(設定!$B$21="dB",10^($B8200/20),ABS($B8200)))</f>
        <v>0.534508972669872</v>
      </c>
      <c r="D8200" s="32" t="n">
        <f aca="false">IF($A8200="","",$A8200^2)</f>
        <v>1640800.87890625</v>
      </c>
      <c r="E8200" s="32" t="n">
        <f aca="false">IF($A8200="","",IF($C8200&lt;=0,"",1/$C8200^2))</f>
        <v>3.50017694610386</v>
      </c>
      <c r="F8200" s="33" t="n">
        <f aca="false">IF(OR(ROW()-設定!$B$30&lt;2,ROW()+設定!$B$30&gt;13701,N($A8200)&lt;=0,N(INDEX($A$2:$A$13701,MIN(13700,MAX(1,ROW()-1+設定!$B$30))))&lt;=0,$A8200&lt;設定!$B$28,$A8200&gt;設定!$B$29),0,IF(AND($C8200&gt;=MAX(INDEX($C$1:$C$13701,MAX(1,ROW()-設定!$B$24)):INDEX($C$1:$C$13701,MAX(1,ROW()-1))),$C8200&gt;MAX(INDEX($C$1:$C$13701,MIN(13701,ROW()+1)):INDEX($C$1:$C$13701,MIN(13701,ROW()+設定!$B$24))),$C8200&gt;=設定!$B$32,$C8200&gt;=MAX(MIN(INDEX($C$1:$C$13701,MAX(1,ROW()-設定!$B$26)):INDEX($C$1:$C$13701,MAX(1,ROW()-1))),MIN(INDEX($C$1:$C$13701,MIN(13701,ROW()+1)):INDEX($C$1:$C$13701,MIN(13701,ROW()+設定!$B$26))))*10^(設定!$B$27/20)),1,0))</f>
        <v>0</v>
      </c>
      <c r="G8200" s="33" t="n">
        <f aca="false">$G8199+IF($F8200=1,1,0)</f>
        <v>4</v>
      </c>
      <c r="H8200" s="0" t="str">
        <f aca="false">IF($F8200=1,$G8200,"")</f>
        <v/>
      </c>
    </row>
    <row r="8201" customFormat="false" ht="15" hidden="false" customHeight="false" outlineLevel="0" collapsed="false">
      <c r="A8201" s="30" t="n">
        <v>1281.09375</v>
      </c>
      <c r="B8201" s="31" t="n">
        <v>-5.3621</v>
      </c>
      <c r="C8201" s="32" t="n">
        <f aca="false">IF($A8201="","",IF(設定!$B$21="dB",10^($B8201/20),ABS($B8201)))</f>
        <v>0.539380200024703</v>
      </c>
      <c r="D8201" s="32" t="n">
        <f aca="false">IF($A8201="","",$A8201^2)</f>
        <v>1641201.19628906</v>
      </c>
      <c r="E8201" s="32" t="n">
        <f aca="false">IF($A8201="","",IF($C8201&lt;=0,"",1/$C8201^2))</f>
        <v>3.43724113066605</v>
      </c>
      <c r="F8201" s="33" t="n">
        <f aca="false">IF(OR(ROW()-設定!$B$30&lt;2,ROW()+設定!$B$30&gt;13701,N($A8201)&lt;=0,N(INDEX($A$2:$A$13701,MIN(13700,MAX(1,ROW()-1+設定!$B$30))))&lt;=0,$A8201&lt;設定!$B$28,$A8201&gt;設定!$B$29),0,IF(AND($C8201&gt;=MAX(INDEX($C$1:$C$13701,MAX(1,ROW()-設定!$B$24)):INDEX($C$1:$C$13701,MAX(1,ROW()-1))),$C8201&gt;MAX(INDEX($C$1:$C$13701,MIN(13701,ROW()+1)):INDEX($C$1:$C$13701,MIN(13701,ROW()+設定!$B$24))),$C8201&gt;=設定!$B$32,$C8201&gt;=MAX(MIN(INDEX($C$1:$C$13701,MAX(1,ROW()-設定!$B$26)):INDEX($C$1:$C$13701,MAX(1,ROW()-1))),MIN(INDEX($C$1:$C$13701,MIN(13701,ROW()+1)):INDEX($C$1:$C$13701,MIN(13701,ROW()+設定!$B$26))))*10^(設定!$B$27/20)),1,0))</f>
        <v>0</v>
      </c>
      <c r="G8201" s="33" t="n">
        <f aca="false">$G8200+IF($F8201=1,1,0)</f>
        <v>4</v>
      </c>
      <c r="H8201" s="0" t="str">
        <f aca="false">IF($F8201=1,$G8201,"")</f>
        <v/>
      </c>
    </row>
    <row r="8202" customFormat="false" ht="15" hidden="false" customHeight="false" outlineLevel="0" collapsed="false">
      <c r="A8202" s="30" t="n">
        <v>1281.25</v>
      </c>
      <c r="B8202" s="31" t="n">
        <v>-5.4835</v>
      </c>
      <c r="C8202" s="32" t="n">
        <f aca="false">IF($A8202="","",IF(設定!$B$21="dB",10^($B8202/20),ABS($B8202)))</f>
        <v>0.531893888164881</v>
      </c>
      <c r="D8202" s="32" t="n">
        <f aca="false">IF($A8202="","",$A8202^2)</f>
        <v>1641601.5625</v>
      </c>
      <c r="E8202" s="32" t="n">
        <f aca="false">IF($A8202="","",IF($C8202&lt;=0,"",1/$C8202^2))</f>
        <v>3.53467916521572</v>
      </c>
      <c r="F8202" s="33" t="n">
        <f aca="false">IF(OR(ROW()-設定!$B$30&lt;2,ROW()+設定!$B$30&gt;13701,N($A8202)&lt;=0,N(INDEX($A$2:$A$13701,MIN(13700,MAX(1,ROW()-1+設定!$B$30))))&lt;=0,$A8202&lt;設定!$B$28,$A8202&gt;設定!$B$29),0,IF(AND($C8202&gt;=MAX(INDEX($C$1:$C$13701,MAX(1,ROW()-設定!$B$24)):INDEX($C$1:$C$13701,MAX(1,ROW()-1))),$C8202&gt;MAX(INDEX($C$1:$C$13701,MIN(13701,ROW()+1)):INDEX($C$1:$C$13701,MIN(13701,ROW()+設定!$B$24))),$C8202&gt;=設定!$B$32,$C8202&gt;=MAX(MIN(INDEX($C$1:$C$13701,MAX(1,ROW()-設定!$B$26)):INDEX($C$1:$C$13701,MAX(1,ROW()-1))),MIN(INDEX($C$1:$C$13701,MIN(13701,ROW()+1)):INDEX($C$1:$C$13701,MIN(13701,ROW()+設定!$B$26))))*10^(設定!$B$27/20)),1,0))</f>
        <v>0</v>
      </c>
      <c r="G8202" s="33" t="n">
        <f aca="false">$G8201+IF($F8202=1,1,0)</f>
        <v>4</v>
      </c>
      <c r="H8202" s="0" t="str">
        <f aca="false">IF($F8202=1,$G8202,"")</f>
        <v/>
      </c>
    </row>
    <row r="8203" customFormat="false" ht="15" hidden="false" customHeight="false" outlineLevel="0" collapsed="false">
      <c r="A8203" s="30" t="n">
        <v>1281.40625</v>
      </c>
      <c r="B8203" s="31" t="n">
        <v>-5.6614</v>
      </c>
      <c r="C8203" s="32" t="n">
        <f aca="false">IF($A8203="","",IF(設定!$B$21="dB",10^($B8203/20),ABS($B8203)))</f>
        <v>0.52111071121279</v>
      </c>
      <c r="D8203" s="32" t="n">
        <f aca="false">IF($A8203="","",$A8203^2)</f>
        <v>1642001.97753906</v>
      </c>
      <c r="E8203" s="32" t="n">
        <f aca="false">IF($A8203="","",IF($C8203&lt;=0,"",1/$C8203^2))</f>
        <v>3.68247663532235</v>
      </c>
      <c r="F8203" s="33" t="n">
        <f aca="false">IF(OR(ROW()-設定!$B$30&lt;2,ROW()+設定!$B$30&gt;13701,N($A8203)&lt;=0,N(INDEX($A$2:$A$13701,MIN(13700,MAX(1,ROW()-1+設定!$B$30))))&lt;=0,$A8203&lt;設定!$B$28,$A8203&gt;設定!$B$29),0,IF(AND($C8203&gt;=MAX(INDEX($C$1:$C$13701,MAX(1,ROW()-設定!$B$24)):INDEX($C$1:$C$13701,MAX(1,ROW()-1))),$C8203&gt;MAX(INDEX($C$1:$C$13701,MIN(13701,ROW()+1)):INDEX($C$1:$C$13701,MIN(13701,ROW()+設定!$B$24))),$C8203&gt;=設定!$B$32,$C8203&gt;=MAX(MIN(INDEX($C$1:$C$13701,MAX(1,ROW()-設定!$B$26)):INDEX($C$1:$C$13701,MAX(1,ROW()-1))),MIN(INDEX($C$1:$C$13701,MIN(13701,ROW()+1)):INDEX($C$1:$C$13701,MIN(13701,ROW()+設定!$B$26))))*10^(設定!$B$27/20)),1,0))</f>
        <v>0</v>
      </c>
      <c r="G8203" s="33" t="n">
        <f aca="false">$G8202+IF($F8203=1,1,0)</f>
        <v>4</v>
      </c>
      <c r="H8203" s="0" t="str">
        <f aca="false">IF($F8203=1,$G8203,"")</f>
        <v/>
      </c>
    </row>
    <row r="8204" customFormat="false" ht="15" hidden="false" customHeight="false" outlineLevel="0" collapsed="false">
      <c r="A8204" s="30" t="n">
        <v>1281.5625</v>
      </c>
      <c r="B8204" s="31" t="n">
        <v>-5.7295</v>
      </c>
      <c r="C8204" s="32" t="n">
        <f aca="false">IF($A8204="","",IF(設定!$B$21="dB",10^($B8204/20),ABS($B8204)))</f>
        <v>0.517041020385666</v>
      </c>
      <c r="D8204" s="32" t="n">
        <f aca="false">IF($A8204="","",$A8204^2)</f>
        <v>1642402.44140625</v>
      </c>
      <c r="E8204" s="32" t="n">
        <f aca="false">IF($A8204="","",IF($C8204&lt;=0,"",1/$C8204^2))</f>
        <v>3.74067519678144</v>
      </c>
      <c r="F8204" s="33" t="n">
        <f aca="false">IF(OR(ROW()-設定!$B$30&lt;2,ROW()+設定!$B$30&gt;13701,N($A8204)&lt;=0,N(INDEX($A$2:$A$13701,MIN(13700,MAX(1,ROW()-1+設定!$B$30))))&lt;=0,$A8204&lt;設定!$B$28,$A8204&gt;設定!$B$29),0,IF(AND($C8204&gt;=MAX(INDEX($C$1:$C$13701,MAX(1,ROW()-設定!$B$24)):INDEX($C$1:$C$13701,MAX(1,ROW()-1))),$C8204&gt;MAX(INDEX($C$1:$C$13701,MIN(13701,ROW()+1)):INDEX($C$1:$C$13701,MIN(13701,ROW()+設定!$B$24))),$C8204&gt;=設定!$B$32,$C8204&gt;=MAX(MIN(INDEX($C$1:$C$13701,MAX(1,ROW()-設定!$B$26)):INDEX($C$1:$C$13701,MAX(1,ROW()-1))),MIN(INDEX($C$1:$C$13701,MIN(13701,ROW()+1)):INDEX($C$1:$C$13701,MIN(13701,ROW()+設定!$B$26))))*10^(設定!$B$27/20)),1,0))</f>
        <v>0</v>
      </c>
      <c r="G8204" s="33" t="n">
        <f aca="false">$G8203+IF($F8204=1,1,0)</f>
        <v>4</v>
      </c>
      <c r="H8204" s="0" t="str">
        <f aca="false">IF($F8204=1,$G8204,"")</f>
        <v/>
      </c>
    </row>
    <row r="8205" customFormat="false" ht="15" hidden="false" customHeight="false" outlineLevel="0" collapsed="false">
      <c r="A8205" s="30" t="n">
        <v>1281.71875</v>
      </c>
      <c r="B8205" s="31" t="n">
        <v>-5.713</v>
      </c>
      <c r="C8205" s="32" t="n">
        <f aca="false">IF($A8205="","",IF(設定!$B$21="dB",10^($B8205/20),ABS($B8205)))</f>
        <v>0.518024141905374</v>
      </c>
      <c r="D8205" s="32" t="n">
        <f aca="false">IF($A8205="","",$A8205^2)</f>
        <v>1642802.95410156</v>
      </c>
      <c r="E8205" s="32" t="n">
        <f aca="false">IF($A8205="","",IF($C8205&lt;=0,"",1/$C8205^2))</f>
        <v>3.72649034199733</v>
      </c>
      <c r="F8205" s="33" t="n">
        <f aca="false">IF(OR(ROW()-設定!$B$30&lt;2,ROW()+設定!$B$30&gt;13701,N($A8205)&lt;=0,N(INDEX($A$2:$A$13701,MIN(13700,MAX(1,ROW()-1+設定!$B$30))))&lt;=0,$A8205&lt;設定!$B$28,$A8205&gt;設定!$B$29),0,IF(AND($C8205&gt;=MAX(INDEX($C$1:$C$13701,MAX(1,ROW()-設定!$B$24)):INDEX($C$1:$C$13701,MAX(1,ROW()-1))),$C8205&gt;MAX(INDEX($C$1:$C$13701,MIN(13701,ROW()+1)):INDEX($C$1:$C$13701,MIN(13701,ROW()+設定!$B$24))),$C8205&gt;=設定!$B$32,$C8205&gt;=MAX(MIN(INDEX($C$1:$C$13701,MAX(1,ROW()-設定!$B$26)):INDEX($C$1:$C$13701,MAX(1,ROW()-1))),MIN(INDEX($C$1:$C$13701,MIN(13701,ROW()+1)):INDEX($C$1:$C$13701,MIN(13701,ROW()+設定!$B$26))))*10^(設定!$B$27/20)),1,0))</f>
        <v>0</v>
      </c>
      <c r="G8205" s="33" t="n">
        <f aca="false">$G8204+IF($F8205=1,1,0)</f>
        <v>4</v>
      </c>
      <c r="H8205" s="0" t="str">
        <f aca="false">IF($F8205=1,$G8205,"")</f>
        <v/>
      </c>
    </row>
    <row r="8206" customFormat="false" ht="15" hidden="false" customHeight="false" outlineLevel="0" collapsed="false">
      <c r="A8206" s="30" t="n">
        <v>1281.875</v>
      </c>
      <c r="B8206" s="31" t="n">
        <v>-5.9663</v>
      </c>
      <c r="C8206" s="32" t="n">
        <f aca="false">IF($A8206="","",IF(設定!$B$21="dB",10^($B8206/20),ABS($B8206)))</f>
        <v>0.503135545003128</v>
      </c>
      <c r="D8206" s="32" t="n">
        <f aca="false">IF($A8206="","",$A8206^2)</f>
        <v>1643203.515625</v>
      </c>
      <c r="E8206" s="32" t="n">
        <f aca="false">IF($A8206="","",IF($C8206&lt;=0,"",1/$C8206^2))</f>
        <v>3.95029928356151</v>
      </c>
      <c r="F8206" s="33" t="n">
        <f aca="false">IF(OR(ROW()-設定!$B$30&lt;2,ROW()+設定!$B$30&gt;13701,N($A8206)&lt;=0,N(INDEX($A$2:$A$13701,MIN(13700,MAX(1,ROW()-1+設定!$B$30))))&lt;=0,$A8206&lt;設定!$B$28,$A8206&gt;設定!$B$29),0,IF(AND($C8206&gt;=MAX(INDEX($C$1:$C$13701,MAX(1,ROW()-設定!$B$24)):INDEX($C$1:$C$13701,MAX(1,ROW()-1))),$C8206&gt;MAX(INDEX($C$1:$C$13701,MIN(13701,ROW()+1)):INDEX($C$1:$C$13701,MIN(13701,ROW()+設定!$B$24))),$C8206&gt;=設定!$B$32,$C8206&gt;=MAX(MIN(INDEX($C$1:$C$13701,MAX(1,ROW()-設定!$B$26)):INDEX($C$1:$C$13701,MAX(1,ROW()-1))),MIN(INDEX($C$1:$C$13701,MIN(13701,ROW()+1)):INDEX($C$1:$C$13701,MIN(13701,ROW()+設定!$B$26))))*10^(設定!$B$27/20)),1,0))</f>
        <v>0</v>
      </c>
      <c r="G8206" s="33" t="n">
        <f aca="false">$G8205+IF($F8206=1,1,0)</f>
        <v>4</v>
      </c>
      <c r="H8206" s="0" t="str">
        <f aca="false">IF($F8206=1,$G8206,"")</f>
        <v/>
      </c>
    </row>
    <row r="8207" customFormat="false" ht="15" hidden="false" customHeight="false" outlineLevel="0" collapsed="false">
      <c r="A8207" s="30" t="n">
        <v>1282.03125</v>
      </c>
      <c r="B8207" s="31" t="n">
        <v>-6.0578</v>
      </c>
      <c r="C8207" s="32" t="n">
        <f aca="false">IF($A8207="","",IF(設定!$B$21="dB",10^($B8207/20),ABS($B8207)))</f>
        <v>0.497863169965071</v>
      </c>
      <c r="D8207" s="32" t="n">
        <f aca="false">IF($A8207="","",$A8207^2)</f>
        <v>1643604.12597656</v>
      </c>
      <c r="E8207" s="32" t="n">
        <f aca="false">IF($A8207="","",IF($C8207&lt;=0,"",1/$C8207^2))</f>
        <v>4.03440970618726</v>
      </c>
      <c r="F8207" s="33" t="n">
        <f aca="false">IF(OR(ROW()-設定!$B$30&lt;2,ROW()+設定!$B$30&gt;13701,N($A8207)&lt;=0,N(INDEX($A$2:$A$13701,MIN(13700,MAX(1,ROW()-1+設定!$B$30))))&lt;=0,$A8207&lt;設定!$B$28,$A8207&gt;設定!$B$29),0,IF(AND($C8207&gt;=MAX(INDEX($C$1:$C$13701,MAX(1,ROW()-設定!$B$24)):INDEX($C$1:$C$13701,MAX(1,ROW()-1))),$C8207&gt;MAX(INDEX($C$1:$C$13701,MIN(13701,ROW()+1)):INDEX($C$1:$C$13701,MIN(13701,ROW()+設定!$B$24))),$C8207&gt;=設定!$B$32,$C8207&gt;=MAX(MIN(INDEX($C$1:$C$13701,MAX(1,ROW()-設定!$B$26)):INDEX($C$1:$C$13701,MAX(1,ROW()-1))),MIN(INDEX($C$1:$C$13701,MIN(13701,ROW()+1)):INDEX($C$1:$C$13701,MIN(13701,ROW()+設定!$B$26))))*10^(設定!$B$27/20)),1,0))</f>
        <v>0</v>
      </c>
      <c r="G8207" s="33" t="n">
        <f aca="false">$G8206+IF($F8207=1,1,0)</f>
        <v>4</v>
      </c>
      <c r="H8207" s="0" t="str">
        <f aca="false">IF($F8207=1,$G8207,"")</f>
        <v/>
      </c>
    </row>
    <row r="8208" customFormat="false" ht="15" hidden="false" customHeight="false" outlineLevel="0" collapsed="false">
      <c r="A8208" s="30" t="n">
        <v>1282.1875</v>
      </c>
      <c r="B8208" s="31" t="n">
        <v>-6.0367</v>
      </c>
      <c r="C8208" s="32" t="n">
        <f aca="false">IF($A8208="","",IF(設定!$B$21="dB",10^($B8208/20),ABS($B8208)))</f>
        <v>0.49907406292746</v>
      </c>
      <c r="D8208" s="32" t="n">
        <f aca="false">IF($A8208="","",$A8208^2)</f>
        <v>1644004.78515625</v>
      </c>
      <c r="E8208" s="32" t="n">
        <f aca="false">IF($A8208="","",IF($C8208&lt;=0,"",1/$C8208^2))</f>
        <v>4.01485624826478</v>
      </c>
      <c r="F8208" s="33" t="n">
        <f aca="false">IF(OR(ROW()-設定!$B$30&lt;2,ROW()+設定!$B$30&gt;13701,N($A8208)&lt;=0,N(INDEX($A$2:$A$13701,MIN(13700,MAX(1,ROW()-1+設定!$B$30))))&lt;=0,$A8208&lt;設定!$B$28,$A8208&gt;設定!$B$29),0,IF(AND($C8208&gt;=MAX(INDEX($C$1:$C$13701,MAX(1,ROW()-設定!$B$24)):INDEX($C$1:$C$13701,MAX(1,ROW()-1))),$C8208&gt;MAX(INDEX($C$1:$C$13701,MIN(13701,ROW()+1)):INDEX($C$1:$C$13701,MIN(13701,ROW()+設定!$B$24))),$C8208&gt;=設定!$B$32,$C8208&gt;=MAX(MIN(INDEX($C$1:$C$13701,MAX(1,ROW()-設定!$B$26)):INDEX($C$1:$C$13701,MAX(1,ROW()-1))),MIN(INDEX($C$1:$C$13701,MIN(13701,ROW()+1)):INDEX($C$1:$C$13701,MIN(13701,ROW()+設定!$B$26))))*10^(設定!$B$27/20)),1,0))</f>
        <v>0</v>
      </c>
      <c r="G8208" s="33" t="n">
        <f aca="false">$G8207+IF($F8208=1,1,0)</f>
        <v>4</v>
      </c>
      <c r="H8208" s="0" t="str">
        <f aca="false">IF($F8208=1,$G8208,"")</f>
        <v/>
      </c>
    </row>
    <row r="8209" customFormat="false" ht="15" hidden="false" customHeight="false" outlineLevel="0" collapsed="false">
      <c r="A8209" s="30" t="n">
        <v>1282.34375</v>
      </c>
      <c r="B8209" s="31" t="n">
        <v>-6.1765</v>
      </c>
      <c r="C8209" s="32" t="n">
        <f aca="false">IF($A8209="","",IF(設定!$B$21="dB",10^($B8209/20),ABS($B8209)))</f>
        <v>0.491105728515058</v>
      </c>
      <c r="D8209" s="32" t="n">
        <f aca="false">IF($A8209="","",$A8209^2)</f>
        <v>1644405.49316406</v>
      </c>
      <c r="E8209" s="32" t="n">
        <f aca="false">IF($A8209="","",IF($C8209&lt;=0,"",1/$C8209^2))</f>
        <v>4.14619763903373</v>
      </c>
      <c r="F8209" s="33" t="n">
        <f aca="false">IF(OR(ROW()-設定!$B$30&lt;2,ROW()+設定!$B$30&gt;13701,N($A8209)&lt;=0,N(INDEX($A$2:$A$13701,MIN(13700,MAX(1,ROW()-1+設定!$B$30))))&lt;=0,$A8209&lt;設定!$B$28,$A8209&gt;設定!$B$29),0,IF(AND($C8209&gt;=MAX(INDEX($C$1:$C$13701,MAX(1,ROW()-設定!$B$24)):INDEX($C$1:$C$13701,MAX(1,ROW()-1))),$C8209&gt;MAX(INDEX($C$1:$C$13701,MIN(13701,ROW()+1)):INDEX($C$1:$C$13701,MIN(13701,ROW()+設定!$B$24))),$C8209&gt;=設定!$B$32,$C8209&gt;=MAX(MIN(INDEX($C$1:$C$13701,MAX(1,ROW()-設定!$B$26)):INDEX($C$1:$C$13701,MAX(1,ROW()-1))),MIN(INDEX($C$1:$C$13701,MIN(13701,ROW()+1)):INDEX($C$1:$C$13701,MIN(13701,ROW()+設定!$B$26))))*10^(設定!$B$27/20)),1,0))</f>
        <v>0</v>
      </c>
      <c r="G8209" s="33" t="n">
        <f aca="false">$G8208+IF($F8209=1,1,0)</f>
        <v>4</v>
      </c>
      <c r="H8209" s="0" t="str">
        <f aca="false">IF($F8209=1,$G8209,"")</f>
        <v/>
      </c>
    </row>
    <row r="8210" customFormat="false" ht="15" hidden="false" customHeight="false" outlineLevel="0" collapsed="false">
      <c r="A8210" s="30" t="n">
        <v>1282.5</v>
      </c>
      <c r="B8210" s="31" t="n">
        <v>-6.1801</v>
      </c>
      <c r="C8210" s="32" t="n">
        <f aca="false">IF($A8210="","",IF(設定!$B$21="dB",10^($B8210/20),ABS($B8210)))</f>
        <v>0.490902224399349</v>
      </c>
      <c r="D8210" s="32" t="n">
        <f aca="false">IF($A8210="","",$A8210^2)</f>
        <v>1644806.25</v>
      </c>
      <c r="E8210" s="32" t="n">
        <f aca="false">IF($A8210="","",IF($C8210&lt;=0,"",1/$C8210^2))</f>
        <v>4.14963597414295</v>
      </c>
      <c r="F8210" s="33" t="n">
        <f aca="false">IF(OR(ROW()-設定!$B$30&lt;2,ROW()+設定!$B$30&gt;13701,N($A8210)&lt;=0,N(INDEX($A$2:$A$13701,MIN(13700,MAX(1,ROW()-1+設定!$B$30))))&lt;=0,$A8210&lt;設定!$B$28,$A8210&gt;設定!$B$29),0,IF(AND($C8210&gt;=MAX(INDEX($C$1:$C$13701,MAX(1,ROW()-設定!$B$24)):INDEX($C$1:$C$13701,MAX(1,ROW()-1))),$C8210&gt;MAX(INDEX($C$1:$C$13701,MIN(13701,ROW()+1)):INDEX($C$1:$C$13701,MIN(13701,ROW()+設定!$B$24))),$C8210&gt;=設定!$B$32,$C8210&gt;=MAX(MIN(INDEX($C$1:$C$13701,MAX(1,ROW()-設定!$B$26)):INDEX($C$1:$C$13701,MAX(1,ROW()-1))),MIN(INDEX($C$1:$C$13701,MIN(13701,ROW()+1)):INDEX($C$1:$C$13701,MIN(13701,ROW()+設定!$B$26))))*10^(設定!$B$27/20)),1,0))</f>
        <v>0</v>
      </c>
      <c r="G8210" s="33" t="n">
        <f aca="false">$G8209+IF($F8210=1,1,0)</f>
        <v>4</v>
      </c>
      <c r="H8210" s="0" t="str">
        <f aca="false">IF($F8210=1,$G8210,"")</f>
        <v/>
      </c>
    </row>
    <row r="8211" customFormat="false" ht="15" hidden="false" customHeight="false" outlineLevel="0" collapsed="false">
      <c r="A8211" s="30" t="n">
        <v>1282.65625</v>
      </c>
      <c r="B8211" s="31" t="n">
        <v>-6.3853</v>
      </c>
      <c r="C8211" s="32" t="n">
        <f aca="false">IF($A8211="","",IF(設定!$B$21="dB",10^($B8211/20),ABS($B8211)))</f>
        <v>0.479440811748924</v>
      </c>
      <c r="D8211" s="32" t="n">
        <f aca="false">IF($A8211="","",$A8211^2)</f>
        <v>1645207.05566406</v>
      </c>
      <c r="E8211" s="32" t="n">
        <f aca="false">IF($A8211="","",IF($C8211&lt;=0,"",1/$C8211^2))</f>
        <v>4.35040811147375</v>
      </c>
      <c r="F8211" s="33" t="n">
        <f aca="false">IF(OR(ROW()-設定!$B$30&lt;2,ROW()+設定!$B$30&gt;13701,N($A8211)&lt;=0,N(INDEX($A$2:$A$13701,MIN(13700,MAX(1,ROW()-1+設定!$B$30))))&lt;=0,$A8211&lt;設定!$B$28,$A8211&gt;設定!$B$29),0,IF(AND($C8211&gt;=MAX(INDEX($C$1:$C$13701,MAX(1,ROW()-設定!$B$24)):INDEX($C$1:$C$13701,MAX(1,ROW()-1))),$C8211&gt;MAX(INDEX($C$1:$C$13701,MIN(13701,ROW()+1)):INDEX($C$1:$C$13701,MIN(13701,ROW()+設定!$B$24))),$C8211&gt;=設定!$B$32,$C8211&gt;=MAX(MIN(INDEX($C$1:$C$13701,MAX(1,ROW()-設定!$B$26)):INDEX($C$1:$C$13701,MAX(1,ROW()-1))),MIN(INDEX($C$1:$C$13701,MIN(13701,ROW()+1)):INDEX($C$1:$C$13701,MIN(13701,ROW()+設定!$B$26))))*10^(設定!$B$27/20)),1,0))</f>
        <v>0</v>
      </c>
      <c r="G8211" s="33" t="n">
        <f aca="false">$G8210+IF($F8211=1,1,0)</f>
        <v>4</v>
      </c>
      <c r="H8211" s="0" t="str">
        <f aca="false">IF($F8211=1,$G8211,"")</f>
        <v/>
      </c>
    </row>
    <row r="8212" customFormat="false" ht="15" hidden="false" customHeight="false" outlineLevel="0" collapsed="false">
      <c r="A8212" s="30" t="n">
        <v>1282.8125</v>
      </c>
      <c r="B8212" s="31" t="n">
        <v>-6.4505</v>
      </c>
      <c r="C8212" s="32" t="n">
        <f aca="false">IF($A8212="","",IF(設定!$B$21="dB",10^($B8212/20),ABS($B8212)))</f>
        <v>0.475855397761751</v>
      </c>
      <c r="D8212" s="32" t="n">
        <f aca="false">IF($A8212="","",$A8212^2)</f>
        <v>1645607.91015625</v>
      </c>
      <c r="E8212" s="32" t="n">
        <f aca="false">IF($A8212="","",IF($C8212&lt;=0,"",1/$C8212^2))</f>
        <v>4.41621287956356</v>
      </c>
      <c r="F8212" s="33" t="n">
        <f aca="false">IF(OR(ROW()-設定!$B$30&lt;2,ROW()+設定!$B$30&gt;13701,N($A8212)&lt;=0,N(INDEX($A$2:$A$13701,MIN(13700,MAX(1,ROW()-1+設定!$B$30))))&lt;=0,$A8212&lt;設定!$B$28,$A8212&gt;設定!$B$29),0,IF(AND($C8212&gt;=MAX(INDEX($C$1:$C$13701,MAX(1,ROW()-設定!$B$24)):INDEX($C$1:$C$13701,MAX(1,ROW()-1))),$C8212&gt;MAX(INDEX($C$1:$C$13701,MIN(13701,ROW()+1)):INDEX($C$1:$C$13701,MIN(13701,ROW()+設定!$B$24))),$C8212&gt;=設定!$B$32,$C8212&gt;=MAX(MIN(INDEX($C$1:$C$13701,MAX(1,ROW()-設定!$B$26)):INDEX($C$1:$C$13701,MAX(1,ROW()-1))),MIN(INDEX($C$1:$C$13701,MIN(13701,ROW()+1)):INDEX($C$1:$C$13701,MIN(13701,ROW()+設定!$B$26))))*10^(設定!$B$27/20)),1,0))</f>
        <v>0</v>
      </c>
      <c r="G8212" s="33" t="n">
        <f aca="false">$G8211+IF($F8212=1,1,0)</f>
        <v>4</v>
      </c>
      <c r="H8212" s="0" t="str">
        <f aca="false">IF($F8212=1,$G8212,"")</f>
        <v/>
      </c>
    </row>
    <row r="8213" customFormat="false" ht="15" hidden="false" customHeight="false" outlineLevel="0" collapsed="false">
      <c r="A8213" s="30" t="n">
        <v>1282.96875</v>
      </c>
      <c r="B8213" s="31" t="n">
        <v>-6.6786</v>
      </c>
      <c r="C8213" s="32" t="n">
        <f aca="false">IF($A8213="","",IF(設定!$B$21="dB",10^($B8213/20),ABS($B8213)))</f>
        <v>0.463521624574439</v>
      </c>
      <c r="D8213" s="32" t="n">
        <f aca="false">IF($A8213="","",$A8213^2)</f>
        <v>1646008.81347656</v>
      </c>
      <c r="E8213" s="32" t="n">
        <f aca="false">IF($A8213="","",IF($C8213&lt;=0,"",1/$C8213^2))</f>
        <v>4.65436030487779</v>
      </c>
      <c r="F8213" s="33" t="n">
        <f aca="false">IF(OR(ROW()-設定!$B$30&lt;2,ROW()+設定!$B$30&gt;13701,N($A8213)&lt;=0,N(INDEX($A$2:$A$13701,MIN(13700,MAX(1,ROW()-1+設定!$B$30))))&lt;=0,$A8213&lt;設定!$B$28,$A8213&gt;設定!$B$29),0,IF(AND($C8213&gt;=MAX(INDEX($C$1:$C$13701,MAX(1,ROW()-設定!$B$24)):INDEX($C$1:$C$13701,MAX(1,ROW()-1))),$C8213&gt;MAX(INDEX($C$1:$C$13701,MIN(13701,ROW()+1)):INDEX($C$1:$C$13701,MIN(13701,ROW()+設定!$B$24))),$C8213&gt;=設定!$B$32,$C8213&gt;=MAX(MIN(INDEX($C$1:$C$13701,MAX(1,ROW()-設定!$B$26)):INDEX($C$1:$C$13701,MAX(1,ROW()-1))),MIN(INDEX($C$1:$C$13701,MIN(13701,ROW()+1)):INDEX($C$1:$C$13701,MIN(13701,ROW()+設定!$B$26))))*10^(設定!$B$27/20)),1,0))</f>
        <v>0</v>
      </c>
      <c r="G8213" s="33" t="n">
        <f aca="false">$G8212+IF($F8213=1,1,0)</f>
        <v>4</v>
      </c>
      <c r="H8213" s="0" t="str">
        <f aca="false">IF($F8213=1,$G8213,"")</f>
        <v/>
      </c>
    </row>
    <row r="8214" customFormat="false" ht="15" hidden="false" customHeight="false" outlineLevel="0" collapsed="false">
      <c r="A8214" s="30" t="n">
        <v>1283.125</v>
      </c>
      <c r="B8214" s="31" t="n">
        <v>-6.8215</v>
      </c>
      <c r="C8214" s="32" t="n">
        <f aca="false">IF($A8214="","",IF(設定!$B$21="dB",10^($B8214/20),ABS($B8214)))</f>
        <v>0.4559581679658</v>
      </c>
      <c r="D8214" s="32" t="n">
        <f aca="false">IF($A8214="","",$A8214^2)</f>
        <v>1646409.765625</v>
      </c>
      <c r="E8214" s="32" t="n">
        <f aca="false">IF($A8214="","",IF($C8214&lt;=0,"",1/$C8214^2))</f>
        <v>4.81005453160725</v>
      </c>
      <c r="F8214" s="33" t="n">
        <f aca="false">IF(OR(ROW()-設定!$B$30&lt;2,ROW()+設定!$B$30&gt;13701,N($A8214)&lt;=0,N(INDEX($A$2:$A$13701,MIN(13700,MAX(1,ROW()-1+設定!$B$30))))&lt;=0,$A8214&lt;設定!$B$28,$A8214&gt;設定!$B$29),0,IF(AND($C8214&gt;=MAX(INDEX($C$1:$C$13701,MAX(1,ROW()-設定!$B$24)):INDEX($C$1:$C$13701,MAX(1,ROW()-1))),$C8214&gt;MAX(INDEX($C$1:$C$13701,MIN(13701,ROW()+1)):INDEX($C$1:$C$13701,MIN(13701,ROW()+設定!$B$24))),$C8214&gt;=設定!$B$32,$C8214&gt;=MAX(MIN(INDEX($C$1:$C$13701,MAX(1,ROW()-設定!$B$26)):INDEX($C$1:$C$13701,MAX(1,ROW()-1))),MIN(INDEX($C$1:$C$13701,MIN(13701,ROW()+1)):INDEX($C$1:$C$13701,MIN(13701,ROW()+設定!$B$26))))*10^(設定!$B$27/20)),1,0))</f>
        <v>0</v>
      </c>
      <c r="G8214" s="33" t="n">
        <f aca="false">$G8213+IF($F8214=1,1,0)</f>
        <v>4</v>
      </c>
      <c r="H8214" s="0" t="str">
        <f aca="false">IF($F8214=1,$G8214,"")</f>
        <v/>
      </c>
    </row>
    <row r="8215" customFormat="false" ht="15" hidden="false" customHeight="false" outlineLevel="0" collapsed="false">
      <c r="A8215" s="30" t="n">
        <v>1283.28125</v>
      </c>
      <c r="B8215" s="31" t="n">
        <v>-6.8348</v>
      </c>
      <c r="C8215" s="32" t="n">
        <f aca="false">IF($A8215="","",IF(設定!$B$21="dB",10^($B8215/20),ABS($B8215)))</f>
        <v>0.455260530370519</v>
      </c>
      <c r="D8215" s="32" t="n">
        <f aca="false">IF($A8215="","",$A8215^2)</f>
        <v>1646810.76660156</v>
      </c>
      <c r="E8215" s="32" t="n">
        <f aca="false">IF($A8215="","",IF($C8215&lt;=0,"",1/$C8215^2))</f>
        <v>4.82480760487954</v>
      </c>
      <c r="F8215" s="33" t="n">
        <f aca="false">IF(OR(ROW()-設定!$B$30&lt;2,ROW()+設定!$B$30&gt;13701,N($A8215)&lt;=0,N(INDEX($A$2:$A$13701,MIN(13700,MAX(1,ROW()-1+設定!$B$30))))&lt;=0,$A8215&lt;設定!$B$28,$A8215&gt;設定!$B$29),0,IF(AND($C8215&gt;=MAX(INDEX($C$1:$C$13701,MAX(1,ROW()-設定!$B$24)):INDEX($C$1:$C$13701,MAX(1,ROW()-1))),$C8215&gt;MAX(INDEX($C$1:$C$13701,MIN(13701,ROW()+1)):INDEX($C$1:$C$13701,MIN(13701,ROW()+設定!$B$24))),$C8215&gt;=設定!$B$32,$C8215&gt;=MAX(MIN(INDEX($C$1:$C$13701,MAX(1,ROW()-設定!$B$26)):INDEX($C$1:$C$13701,MAX(1,ROW()-1))),MIN(INDEX($C$1:$C$13701,MIN(13701,ROW()+1)):INDEX($C$1:$C$13701,MIN(13701,ROW()+設定!$B$26))))*10^(設定!$B$27/20)),1,0))</f>
        <v>0</v>
      </c>
      <c r="G8215" s="33" t="n">
        <f aca="false">$G8214+IF($F8215=1,1,0)</f>
        <v>4</v>
      </c>
      <c r="H8215" s="0" t="str">
        <f aca="false">IF($F8215=1,$G8215,"")</f>
        <v/>
      </c>
    </row>
    <row r="8216" customFormat="false" ht="15" hidden="false" customHeight="false" outlineLevel="0" collapsed="false">
      <c r="A8216" s="30" t="n">
        <v>1283.4375</v>
      </c>
      <c r="B8216" s="31" t="n">
        <v>-7.205</v>
      </c>
      <c r="C8216" s="32" t="n">
        <f aca="false">IF($A8216="","",IF(設定!$B$21="dB",10^($B8216/20),ABS($B8216)))</f>
        <v>0.436264625838074</v>
      </c>
      <c r="D8216" s="32" t="n">
        <f aca="false">IF($A8216="","",$A8216^2)</f>
        <v>1647211.81640625</v>
      </c>
      <c r="E8216" s="32" t="n">
        <f aca="false">IF($A8216="","",IF($C8216&lt;=0,"",1/$C8216^2))</f>
        <v>5.2541201511008</v>
      </c>
      <c r="F8216" s="33" t="n">
        <f aca="false">IF(OR(ROW()-設定!$B$30&lt;2,ROW()+設定!$B$30&gt;13701,N($A8216)&lt;=0,N(INDEX($A$2:$A$13701,MIN(13700,MAX(1,ROW()-1+設定!$B$30))))&lt;=0,$A8216&lt;設定!$B$28,$A8216&gt;設定!$B$29),0,IF(AND($C8216&gt;=MAX(INDEX($C$1:$C$13701,MAX(1,ROW()-設定!$B$24)):INDEX($C$1:$C$13701,MAX(1,ROW()-1))),$C8216&gt;MAX(INDEX($C$1:$C$13701,MIN(13701,ROW()+1)):INDEX($C$1:$C$13701,MIN(13701,ROW()+設定!$B$24))),$C8216&gt;=設定!$B$32,$C8216&gt;=MAX(MIN(INDEX($C$1:$C$13701,MAX(1,ROW()-設定!$B$26)):INDEX($C$1:$C$13701,MAX(1,ROW()-1))),MIN(INDEX($C$1:$C$13701,MIN(13701,ROW()+1)):INDEX($C$1:$C$13701,MIN(13701,ROW()+設定!$B$26))))*10^(設定!$B$27/20)),1,0))</f>
        <v>0</v>
      </c>
      <c r="G8216" s="33" t="n">
        <f aca="false">$G8215+IF($F8216=1,1,0)</f>
        <v>4</v>
      </c>
      <c r="H8216" s="0" t="str">
        <f aca="false">IF($F8216=1,$G8216,"")</f>
        <v/>
      </c>
    </row>
    <row r="8217" customFormat="false" ht="15" hidden="false" customHeight="false" outlineLevel="0" collapsed="false">
      <c r="A8217" s="30" t="n">
        <v>1283.59375</v>
      </c>
      <c r="B8217" s="31" t="n">
        <v>-7.0091</v>
      </c>
      <c r="C8217" s="32" t="n">
        <f aca="false">IF($A8217="","",IF(設定!$B$21="dB",10^($B8217/20),ABS($B8217)))</f>
        <v>0.446215857434855</v>
      </c>
      <c r="D8217" s="32" t="n">
        <f aca="false">IF($A8217="","",$A8217^2)</f>
        <v>1647612.91503906</v>
      </c>
      <c r="E8217" s="32" t="n">
        <f aca="false">IF($A8217="","",IF($C8217&lt;=0,"",1/$C8217^2))</f>
        <v>5.02238498518048</v>
      </c>
      <c r="F8217" s="33" t="n">
        <f aca="false">IF(OR(ROW()-設定!$B$30&lt;2,ROW()+設定!$B$30&gt;13701,N($A8217)&lt;=0,N(INDEX($A$2:$A$13701,MIN(13700,MAX(1,ROW()-1+設定!$B$30))))&lt;=0,$A8217&lt;設定!$B$28,$A8217&gt;設定!$B$29),0,IF(AND($C8217&gt;=MAX(INDEX($C$1:$C$13701,MAX(1,ROW()-設定!$B$24)):INDEX($C$1:$C$13701,MAX(1,ROW()-1))),$C8217&gt;MAX(INDEX($C$1:$C$13701,MIN(13701,ROW()+1)):INDEX($C$1:$C$13701,MIN(13701,ROW()+設定!$B$24))),$C8217&gt;=設定!$B$32,$C8217&gt;=MAX(MIN(INDEX($C$1:$C$13701,MAX(1,ROW()-設定!$B$26)):INDEX($C$1:$C$13701,MAX(1,ROW()-1))),MIN(INDEX($C$1:$C$13701,MIN(13701,ROW()+1)):INDEX($C$1:$C$13701,MIN(13701,ROW()+設定!$B$26))))*10^(設定!$B$27/20)),1,0))</f>
        <v>0</v>
      </c>
      <c r="G8217" s="33" t="n">
        <f aca="false">$G8216+IF($F8217=1,1,0)</f>
        <v>4</v>
      </c>
      <c r="H8217" s="0" t="str">
        <f aca="false">IF($F8217=1,$G8217,"")</f>
        <v/>
      </c>
    </row>
    <row r="8218" customFormat="false" ht="15" hidden="false" customHeight="false" outlineLevel="0" collapsed="false">
      <c r="A8218" s="30" t="n">
        <v>1283.75</v>
      </c>
      <c r="B8218" s="31" t="n">
        <v>-7.0655</v>
      </c>
      <c r="C8218" s="32" t="n">
        <f aca="false">IF($A8218="","",IF(設定!$B$21="dB",10^($B8218/20),ABS($B8218)))</f>
        <v>0.443327835017522</v>
      </c>
      <c r="D8218" s="32" t="n">
        <f aca="false">IF($A8218="","",$A8218^2)</f>
        <v>1648014.0625</v>
      </c>
      <c r="E8218" s="32" t="n">
        <f aca="false">IF($A8218="","",IF($C8218&lt;=0,"",1/$C8218^2))</f>
        <v>5.08803394428354</v>
      </c>
      <c r="F8218" s="33" t="n">
        <f aca="false">IF(OR(ROW()-設定!$B$30&lt;2,ROW()+設定!$B$30&gt;13701,N($A8218)&lt;=0,N(INDEX($A$2:$A$13701,MIN(13700,MAX(1,ROW()-1+設定!$B$30))))&lt;=0,$A8218&lt;設定!$B$28,$A8218&gt;設定!$B$29),0,IF(AND($C8218&gt;=MAX(INDEX($C$1:$C$13701,MAX(1,ROW()-設定!$B$24)):INDEX($C$1:$C$13701,MAX(1,ROW()-1))),$C8218&gt;MAX(INDEX($C$1:$C$13701,MIN(13701,ROW()+1)):INDEX($C$1:$C$13701,MIN(13701,ROW()+設定!$B$24))),$C8218&gt;=設定!$B$32,$C8218&gt;=MAX(MIN(INDEX($C$1:$C$13701,MAX(1,ROW()-設定!$B$26)):INDEX($C$1:$C$13701,MAX(1,ROW()-1))),MIN(INDEX($C$1:$C$13701,MIN(13701,ROW()+1)):INDEX($C$1:$C$13701,MIN(13701,ROW()+設定!$B$26))))*10^(設定!$B$27/20)),1,0))</f>
        <v>0</v>
      </c>
      <c r="G8218" s="33" t="n">
        <f aca="false">$G8217+IF($F8218=1,1,0)</f>
        <v>4</v>
      </c>
      <c r="H8218" s="0" t="str">
        <f aca="false">IF($F8218=1,$G8218,"")</f>
        <v/>
      </c>
    </row>
    <row r="8219" customFormat="false" ht="15" hidden="false" customHeight="false" outlineLevel="0" collapsed="false">
      <c r="A8219" s="30" t="n">
        <v>1283.90625</v>
      </c>
      <c r="B8219" s="31" t="n">
        <v>-7.262</v>
      </c>
      <c r="C8219" s="32" t="n">
        <f aca="false">IF($A8219="","",IF(設定!$B$21="dB",10^($B8219/20),ABS($B8219)))</f>
        <v>0.433411070310177</v>
      </c>
      <c r="D8219" s="32" t="n">
        <f aca="false">IF($A8219="","",$A8219^2)</f>
        <v>1648415.25878906</v>
      </c>
      <c r="E8219" s="32" t="n">
        <f aca="false">IF($A8219="","",IF($C8219&lt;=0,"",1/$C8219^2))</f>
        <v>5.32353360608261</v>
      </c>
      <c r="F8219" s="33" t="n">
        <f aca="false">IF(OR(ROW()-設定!$B$30&lt;2,ROW()+設定!$B$30&gt;13701,N($A8219)&lt;=0,N(INDEX($A$2:$A$13701,MIN(13700,MAX(1,ROW()-1+設定!$B$30))))&lt;=0,$A8219&lt;設定!$B$28,$A8219&gt;設定!$B$29),0,IF(AND($C8219&gt;=MAX(INDEX($C$1:$C$13701,MAX(1,ROW()-設定!$B$24)):INDEX($C$1:$C$13701,MAX(1,ROW()-1))),$C8219&gt;MAX(INDEX($C$1:$C$13701,MIN(13701,ROW()+1)):INDEX($C$1:$C$13701,MIN(13701,ROW()+設定!$B$24))),$C8219&gt;=設定!$B$32,$C8219&gt;=MAX(MIN(INDEX($C$1:$C$13701,MAX(1,ROW()-設定!$B$26)):INDEX($C$1:$C$13701,MAX(1,ROW()-1))),MIN(INDEX($C$1:$C$13701,MIN(13701,ROW()+1)):INDEX($C$1:$C$13701,MIN(13701,ROW()+設定!$B$26))))*10^(設定!$B$27/20)),1,0))</f>
        <v>0</v>
      </c>
      <c r="G8219" s="33" t="n">
        <f aca="false">$G8218+IF($F8219=1,1,0)</f>
        <v>4</v>
      </c>
      <c r="H8219" s="0" t="str">
        <f aca="false">IF($F8219=1,$G8219,"")</f>
        <v/>
      </c>
    </row>
    <row r="8220" customFormat="false" ht="15" hidden="false" customHeight="false" outlineLevel="0" collapsed="false">
      <c r="A8220" s="30" t="n">
        <v>1284.0625</v>
      </c>
      <c r="B8220" s="31" t="n">
        <v>-7.3976</v>
      </c>
      <c r="C8220" s="32" t="n">
        <f aca="false">IF($A8220="","",IF(設定!$B$21="dB",10^($B8220/20),ABS($B8220)))</f>
        <v>0.426697403364113</v>
      </c>
      <c r="D8220" s="32" t="n">
        <f aca="false">IF($A8220="","",$A8220^2)</f>
        <v>1648816.50390625</v>
      </c>
      <c r="E8220" s="32" t="n">
        <f aca="false">IF($A8220="","",IF($C8220&lt;=0,"",1/$C8220^2))</f>
        <v>5.49237270244337</v>
      </c>
      <c r="F8220" s="33" t="n">
        <f aca="false">IF(OR(ROW()-設定!$B$30&lt;2,ROW()+設定!$B$30&gt;13701,N($A8220)&lt;=0,N(INDEX($A$2:$A$13701,MIN(13700,MAX(1,ROW()-1+設定!$B$30))))&lt;=0,$A8220&lt;設定!$B$28,$A8220&gt;設定!$B$29),0,IF(AND($C8220&gt;=MAX(INDEX($C$1:$C$13701,MAX(1,ROW()-設定!$B$24)):INDEX($C$1:$C$13701,MAX(1,ROW()-1))),$C8220&gt;MAX(INDEX($C$1:$C$13701,MIN(13701,ROW()+1)):INDEX($C$1:$C$13701,MIN(13701,ROW()+設定!$B$24))),$C8220&gt;=設定!$B$32,$C8220&gt;=MAX(MIN(INDEX($C$1:$C$13701,MAX(1,ROW()-設定!$B$26)):INDEX($C$1:$C$13701,MAX(1,ROW()-1))),MIN(INDEX($C$1:$C$13701,MIN(13701,ROW()+1)):INDEX($C$1:$C$13701,MIN(13701,ROW()+設定!$B$26))))*10^(設定!$B$27/20)),1,0))</f>
        <v>0</v>
      </c>
      <c r="G8220" s="33" t="n">
        <f aca="false">$G8219+IF($F8220=1,1,0)</f>
        <v>4</v>
      </c>
      <c r="H8220" s="0" t="str">
        <f aca="false">IF($F8220=1,$G8220,"")</f>
        <v/>
      </c>
    </row>
    <row r="8221" customFormat="false" ht="15" hidden="false" customHeight="false" outlineLevel="0" collapsed="false">
      <c r="A8221" s="30" t="n">
        <v>1284.21875</v>
      </c>
      <c r="B8221" s="31" t="n">
        <v>-7.3831</v>
      </c>
      <c r="C8221" s="32" t="n">
        <f aca="false">IF($A8221="","",IF(設定!$B$21="dB",10^($B8221/20),ABS($B8221)))</f>
        <v>0.427410315890586</v>
      </c>
      <c r="D8221" s="32" t="n">
        <f aca="false">IF($A8221="","",$A8221^2)</f>
        <v>1649217.79785156</v>
      </c>
      <c r="E8221" s="32" t="n">
        <f aca="false">IF($A8221="","",IF($C8221&lt;=0,"",1/$C8221^2))</f>
        <v>5.474065630314</v>
      </c>
      <c r="F8221" s="33" t="n">
        <f aca="false">IF(OR(ROW()-設定!$B$30&lt;2,ROW()+設定!$B$30&gt;13701,N($A8221)&lt;=0,N(INDEX($A$2:$A$13701,MIN(13700,MAX(1,ROW()-1+設定!$B$30))))&lt;=0,$A8221&lt;設定!$B$28,$A8221&gt;設定!$B$29),0,IF(AND($C8221&gt;=MAX(INDEX($C$1:$C$13701,MAX(1,ROW()-設定!$B$24)):INDEX($C$1:$C$13701,MAX(1,ROW()-1))),$C8221&gt;MAX(INDEX($C$1:$C$13701,MIN(13701,ROW()+1)):INDEX($C$1:$C$13701,MIN(13701,ROW()+設定!$B$24))),$C8221&gt;=設定!$B$32,$C8221&gt;=MAX(MIN(INDEX($C$1:$C$13701,MAX(1,ROW()-設定!$B$26)):INDEX($C$1:$C$13701,MAX(1,ROW()-1))),MIN(INDEX($C$1:$C$13701,MIN(13701,ROW()+1)):INDEX($C$1:$C$13701,MIN(13701,ROW()+設定!$B$26))))*10^(設定!$B$27/20)),1,0))</f>
        <v>0</v>
      </c>
      <c r="G8221" s="33" t="n">
        <f aca="false">$G8220+IF($F8221=1,1,0)</f>
        <v>4</v>
      </c>
      <c r="H8221" s="0" t="str">
        <f aca="false">IF($F8221=1,$G8221,"")</f>
        <v/>
      </c>
    </row>
    <row r="8222" customFormat="false" ht="15" hidden="false" customHeight="false" outlineLevel="0" collapsed="false">
      <c r="A8222" s="30" t="n">
        <v>1284.375</v>
      </c>
      <c r="B8222" s="31" t="n">
        <v>-7.6145</v>
      </c>
      <c r="C8222" s="32" t="n">
        <f aca="false">IF($A8222="","",IF(設定!$B$21="dB",10^($B8222/20),ABS($B8222)))</f>
        <v>0.41617405302479</v>
      </c>
      <c r="D8222" s="32" t="n">
        <f aca="false">IF($A8222="","",$A8222^2)</f>
        <v>1649619.140625</v>
      </c>
      <c r="E8222" s="32" t="n">
        <f aca="false">IF($A8222="","",IF($C8222&lt;=0,"",1/$C8222^2))</f>
        <v>5.77364397354701</v>
      </c>
      <c r="F8222" s="33" t="n">
        <f aca="false">IF(OR(ROW()-設定!$B$30&lt;2,ROW()+設定!$B$30&gt;13701,N($A8222)&lt;=0,N(INDEX($A$2:$A$13701,MIN(13700,MAX(1,ROW()-1+設定!$B$30))))&lt;=0,$A8222&lt;設定!$B$28,$A8222&gt;設定!$B$29),0,IF(AND($C8222&gt;=MAX(INDEX($C$1:$C$13701,MAX(1,ROW()-設定!$B$24)):INDEX($C$1:$C$13701,MAX(1,ROW()-1))),$C8222&gt;MAX(INDEX($C$1:$C$13701,MIN(13701,ROW()+1)):INDEX($C$1:$C$13701,MIN(13701,ROW()+設定!$B$24))),$C8222&gt;=設定!$B$32,$C8222&gt;=MAX(MIN(INDEX($C$1:$C$13701,MAX(1,ROW()-設定!$B$26)):INDEX($C$1:$C$13701,MAX(1,ROW()-1))),MIN(INDEX($C$1:$C$13701,MIN(13701,ROW()+1)):INDEX($C$1:$C$13701,MIN(13701,ROW()+設定!$B$26))))*10^(設定!$B$27/20)),1,0))</f>
        <v>0</v>
      </c>
      <c r="G8222" s="33" t="n">
        <f aca="false">$G8221+IF($F8222=1,1,0)</f>
        <v>4</v>
      </c>
      <c r="H8222" s="0" t="str">
        <f aca="false">IF($F8222=1,$G8222,"")</f>
        <v/>
      </c>
    </row>
    <row r="8223" customFormat="false" ht="15" hidden="false" customHeight="false" outlineLevel="0" collapsed="false">
      <c r="A8223" s="30" t="n">
        <v>1284.53125</v>
      </c>
      <c r="B8223" s="31" t="n">
        <v>-7.6228</v>
      </c>
      <c r="C8223" s="32" t="n">
        <f aca="false">IF($A8223="","",IF(設定!$B$21="dB",10^($B8223/20),ABS($B8223)))</f>
        <v>0.41577655836179</v>
      </c>
      <c r="D8223" s="32" t="n">
        <f aca="false">IF($A8223="","",$A8223^2)</f>
        <v>1650020.53222656</v>
      </c>
      <c r="E8223" s="32" t="n">
        <f aca="false">IF($A8223="","",IF($C8223&lt;=0,"",1/$C8223^2))</f>
        <v>5.78468879875293</v>
      </c>
      <c r="F8223" s="33" t="n">
        <f aca="false">IF(OR(ROW()-設定!$B$30&lt;2,ROW()+設定!$B$30&gt;13701,N($A8223)&lt;=0,N(INDEX($A$2:$A$13701,MIN(13700,MAX(1,ROW()-1+設定!$B$30))))&lt;=0,$A8223&lt;設定!$B$28,$A8223&gt;設定!$B$29),0,IF(AND($C8223&gt;=MAX(INDEX($C$1:$C$13701,MAX(1,ROW()-設定!$B$24)):INDEX($C$1:$C$13701,MAX(1,ROW()-1))),$C8223&gt;MAX(INDEX($C$1:$C$13701,MIN(13701,ROW()+1)):INDEX($C$1:$C$13701,MIN(13701,ROW()+設定!$B$24))),$C8223&gt;=設定!$B$32,$C8223&gt;=MAX(MIN(INDEX($C$1:$C$13701,MAX(1,ROW()-設定!$B$26)):INDEX($C$1:$C$13701,MAX(1,ROW()-1))),MIN(INDEX($C$1:$C$13701,MIN(13701,ROW()+1)):INDEX($C$1:$C$13701,MIN(13701,ROW()+設定!$B$26))))*10^(設定!$B$27/20)),1,0))</f>
        <v>0</v>
      </c>
      <c r="G8223" s="33" t="n">
        <f aca="false">$G8222+IF($F8223=1,1,0)</f>
        <v>4</v>
      </c>
      <c r="H8223" s="0" t="str">
        <f aca="false">IF($F8223=1,$G8223,"")</f>
        <v/>
      </c>
    </row>
    <row r="8224" customFormat="false" ht="15" hidden="false" customHeight="false" outlineLevel="0" collapsed="false">
      <c r="A8224" s="30" t="n">
        <v>1284.6875</v>
      </c>
      <c r="B8224" s="31" t="n">
        <v>-7.6256</v>
      </c>
      <c r="C8224" s="32" t="n">
        <f aca="false">IF($A8224="","",IF(設定!$B$21="dB",10^($B8224/20),ABS($B8224)))</f>
        <v>0.415642549435895</v>
      </c>
      <c r="D8224" s="32" t="n">
        <f aca="false">IF($A8224="","",$A8224^2)</f>
        <v>1650421.97265625</v>
      </c>
      <c r="E8224" s="32" t="n">
        <f aca="false">IF($A8224="","",IF($C8224&lt;=0,"",1/$C8224^2))</f>
        <v>5.78841952796348</v>
      </c>
      <c r="F8224" s="33" t="n">
        <f aca="false">IF(OR(ROW()-設定!$B$30&lt;2,ROW()+設定!$B$30&gt;13701,N($A8224)&lt;=0,N(INDEX($A$2:$A$13701,MIN(13700,MAX(1,ROW()-1+設定!$B$30))))&lt;=0,$A8224&lt;設定!$B$28,$A8224&gt;設定!$B$29),0,IF(AND($C8224&gt;=MAX(INDEX($C$1:$C$13701,MAX(1,ROW()-設定!$B$24)):INDEX($C$1:$C$13701,MAX(1,ROW()-1))),$C8224&gt;MAX(INDEX($C$1:$C$13701,MIN(13701,ROW()+1)):INDEX($C$1:$C$13701,MIN(13701,ROW()+設定!$B$24))),$C8224&gt;=設定!$B$32,$C8224&gt;=MAX(MIN(INDEX($C$1:$C$13701,MAX(1,ROW()-設定!$B$26)):INDEX($C$1:$C$13701,MAX(1,ROW()-1))),MIN(INDEX($C$1:$C$13701,MIN(13701,ROW()+1)):INDEX($C$1:$C$13701,MIN(13701,ROW()+設定!$B$26))))*10^(設定!$B$27/20)),1,0))</f>
        <v>0</v>
      </c>
      <c r="G8224" s="33" t="n">
        <f aca="false">$G8223+IF($F8224=1,1,0)</f>
        <v>4</v>
      </c>
      <c r="H8224" s="0" t="str">
        <f aca="false">IF($F8224=1,$G8224,"")</f>
        <v/>
      </c>
    </row>
    <row r="8225" customFormat="false" ht="15" hidden="false" customHeight="false" outlineLevel="0" collapsed="false">
      <c r="A8225" s="30" t="n">
        <v>1284.84375</v>
      </c>
      <c r="B8225" s="31" t="n">
        <v>-7.8865</v>
      </c>
      <c r="C8225" s="32" t="n">
        <f aca="false">IF($A8225="","",IF(設定!$B$21="dB",10^($B8225/20),ABS($B8225)))</f>
        <v>0.40334344190672</v>
      </c>
      <c r="D8225" s="32" t="n">
        <f aca="false">IF($A8225="","",$A8225^2)</f>
        <v>1650823.46191406</v>
      </c>
      <c r="E8225" s="32" t="n">
        <f aca="false">IF($A8225="","",IF($C8225&lt;=0,"",1/$C8225^2))</f>
        <v>6.14681298445695</v>
      </c>
      <c r="F8225" s="33" t="n">
        <f aca="false">IF(OR(ROW()-設定!$B$30&lt;2,ROW()+設定!$B$30&gt;13701,N($A8225)&lt;=0,N(INDEX($A$2:$A$13701,MIN(13700,MAX(1,ROW()-1+設定!$B$30))))&lt;=0,$A8225&lt;設定!$B$28,$A8225&gt;設定!$B$29),0,IF(AND($C8225&gt;=MAX(INDEX($C$1:$C$13701,MAX(1,ROW()-設定!$B$24)):INDEX($C$1:$C$13701,MAX(1,ROW()-1))),$C8225&gt;MAX(INDEX($C$1:$C$13701,MIN(13701,ROW()+1)):INDEX($C$1:$C$13701,MIN(13701,ROW()+設定!$B$24))),$C8225&gt;=設定!$B$32,$C8225&gt;=MAX(MIN(INDEX($C$1:$C$13701,MAX(1,ROW()-設定!$B$26)):INDEX($C$1:$C$13701,MAX(1,ROW()-1))),MIN(INDEX($C$1:$C$13701,MIN(13701,ROW()+1)):INDEX($C$1:$C$13701,MIN(13701,ROW()+設定!$B$26))))*10^(設定!$B$27/20)),1,0))</f>
        <v>0</v>
      </c>
      <c r="G8225" s="33" t="n">
        <f aca="false">$G8224+IF($F8225=1,1,0)</f>
        <v>4</v>
      </c>
      <c r="H8225" s="0" t="str">
        <f aca="false">IF($F8225=1,$G8225,"")</f>
        <v/>
      </c>
    </row>
    <row r="8226" customFormat="false" ht="15" hidden="false" customHeight="false" outlineLevel="0" collapsed="false">
      <c r="A8226" s="30" t="n">
        <v>1285</v>
      </c>
      <c r="B8226" s="31" t="n">
        <v>-7.9848</v>
      </c>
      <c r="C8226" s="32" t="n">
        <f aca="false">IF($A8226="","",IF(設定!$B$21="dB",10^($B8226/20),ABS($B8226)))</f>
        <v>0.398804453969835</v>
      </c>
      <c r="D8226" s="32" t="n">
        <f aca="false">IF($A8226="","",$A8226^2)</f>
        <v>1651225</v>
      </c>
      <c r="E8226" s="32" t="n">
        <f aca="false">IF($A8226="","",IF($C8226&lt;=0,"",1/$C8226^2))</f>
        <v>6.28752898310303</v>
      </c>
      <c r="F8226" s="33" t="n">
        <f aca="false">IF(OR(ROW()-設定!$B$30&lt;2,ROW()+設定!$B$30&gt;13701,N($A8226)&lt;=0,N(INDEX($A$2:$A$13701,MIN(13700,MAX(1,ROW()-1+設定!$B$30))))&lt;=0,$A8226&lt;設定!$B$28,$A8226&gt;設定!$B$29),0,IF(AND($C8226&gt;=MAX(INDEX($C$1:$C$13701,MAX(1,ROW()-設定!$B$24)):INDEX($C$1:$C$13701,MAX(1,ROW()-1))),$C8226&gt;MAX(INDEX($C$1:$C$13701,MIN(13701,ROW()+1)):INDEX($C$1:$C$13701,MIN(13701,ROW()+設定!$B$24))),$C8226&gt;=設定!$B$32,$C8226&gt;=MAX(MIN(INDEX($C$1:$C$13701,MAX(1,ROW()-設定!$B$26)):INDEX($C$1:$C$13701,MAX(1,ROW()-1))),MIN(INDEX($C$1:$C$13701,MIN(13701,ROW()+1)):INDEX($C$1:$C$13701,MIN(13701,ROW()+設定!$B$26))))*10^(設定!$B$27/20)),1,0))</f>
        <v>0</v>
      </c>
      <c r="G8226" s="33" t="n">
        <f aca="false">$G8225+IF($F8226=1,1,0)</f>
        <v>4</v>
      </c>
      <c r="H8226" s="0" t="str">
        <f aca="false">IF($F8226=1,$G8226,"")</f>
        <v/>
      </c>
    </row>
    <row r="8227" customFormat="false" ht="15" hidden="false" customHeight="false" outlineLevel="0" collapsed="false">
      <c r="A8227" s="30" t="n">
        <v>1285.15625</v>
      </c>
      <c r="B8227" s="31" t="n">
        <v>-8.1555</v>
      </c>
      <c r="C8227" s="32" t="n">
        <f aca="false">IF($A8227="","",IF(設定!$B$21="dB",10^($B8227/20),ABS($B8227)))</f>
        <v>0.391043435748575</v>
      </c>
      <c r="D8227" s="32" t="n">
        <f aca="false">IF($A8227="","",$A8227^2)</f>
        <v>1651626.58691406</v>
      </c>
      <c r="E8227" s="32" t="n">
        <f aca="false">IF($A8227="","",IF($C8227&lt;=0,"",1/$C8227^2))</f>
        <v>6.53958215392794</v>
      </c>
      <c r="F8227" s="33" t="n">
        <f aca="false">IF(OR(ROW()-設定!$B$30&lt;2,ROW()+設定!$B$30&gt;13701,N($A8227)&lt;=0,N(INDEX($A$2:$A$13701,MIN(13700,MAX(1,ROW()-1+設定!$B$30))))&lt;=0,$A8227&lt;設定!$B$28,$A8227&gt;設定!$B$29),0,IF(AND($C8227&gt;=MAX(INDEX($C$1:$C$13701,MAX(1,ROW()-設定!$B$24)):INDEX($C$1:$C$13701,MAX(1,ROW()-1))),$C8227&gt;MAX(INDEX($C$1:$C$13701,MIN(13701,ROW()+1)):INDEX($C$1:$C$13701,MIN(13701,ROW()+設定!$B$24))),$C8227&gt;=設定!$B$32,$C8227&gt;=MAX(MIN(INDEX($C$1:$C$13701,MAX(1,ROW()-設定!$B$26)):INDEX($C$1:$C$13701,MAX(1,ROW()-1))),MIN(INDEX($C$1:$C$13701,MIN(13701,ROW()+1)):INDEX($C$1:$C$13701,MIN(13701,ROW()+設定!$B$26))))*10^(設定!$B$27/20)),1,0))</f>
        <v>0</v>
      </c>
      <c r="G8227" s="33" t="n">
        <f aca="false">$G8226+IF($F8227=1,1,0)</f>
        <v>4</v>
      </c>
      <c r="H8227" s="0" t="str">
        <f aca="false">IF($F8227=1,$G8227,"")</f>
        <v/>
      </c>
    </row>
    <row r="8228" customFormat="false" ht="15" hidden="false" customHeight="false" outlineLevel="0" collapsed="false">
      <c r="A8228" s="30" t="n">
        <v>1285.3125</v>
      </c>
      <c r="B8228" s="31" t="n">
        <v>-8.3042</v>
      </c>
      <c r="C8228" s="32" t="n">
        <f aca="false">IF($A8228="","",IF(設定!$B$21="dB",10^($B8228/20),ABS($B8228)))</f>
        <v>0.384405860385635</v>
      </c>
      <c r="D8228" s="32" t="n">
        <f aca="false">IF($A8228="","",$A8228^2)</f>
        <v>1652028.22265625</v>
      </c>
      <c r="E8228" s="32" t="n">
        <f aca="false">IF($A8228="","",IF($C8228&lt;=0,"",1/$C8228^2))</f>
        <v>6.76737121852777</v>
      </c>
      <c r="F8228" s="33" t="n">
        <f aca="false">IF(OR(ROW()-設定!$B$30&lt;2,ROW()+設定!$B$30&gt;13701,N($A8228)&lt;=0,N(INDEX($A$2:$A$13701,MIN(13700,MAX(1,ROW()-1+設定!$B$30))))&lt;=0,$A8228&lt;設定!$B$28,$A8228&gt;設定!$B$29),0,IF(AND($C8228&gt;=MAX(INDEX($C$1:$C$13701,MAX(1,ROW()-設定!$B$24)):INDEX($C$1:$C$13701,MAX(1,ROW()-1))),$C8228&gt;MAX(INDEX($C$1:$C$13701,MIN(13701,ROW()+1)):INDEX($C$1:$C$13701,MIN(13701,ROW()+設定!$B$24))),$C8228&gt;=設定!$B$32,$C8228&gt;=MAX(MIN(INDEX($C$1:$C$13701,MAX(1,ROW()-設定!$B$26)):INDEX($C$1:$C$13701,MAX(1,ROW()-1))),MIN(INDEX($C$1:$C$13701,MIN(13701,ROW()+1)):INDEX($C$1:$C$13701,MIN(13701,ROW()+設定!$B$26))))*10^(設定!$B$27/20)),1,0))</f>
        <v>0</v>
      </c>
      <c r="G8228" s="33" t="n">
        <f aca="false">$G8227+IF($F8228=1,1,0)</f>
        <v>4</v>
      </c>
      <c r="H8228" s="0" t="str">
        <f aca="false">IF($F8228=1,$G8228,"")</f>
        <v/>
      </c>
    </row>
    <row r="8229" customFormat="false" ht="15" hidden="false" customHeight="false" outlineLevel="0" collapsed="false">
      <c r="A8229" s="30" t="n">
        <v>1285.46875</v>
      </c>
      <c r="B8229" s="31" t="n">
        <v>-8.4256</v>
      </c>
      <c r="C8229" s="32" t="n">
        <f aca="false">IF($A8229="","",IF(設定!$B$21="dB",10^($B8229/20),ABS($B8229)))</f>
        <v>0.379070510383061</v>
      </c>
      <c r="D8229" s="32" t="n">
        <f aca="false">IF($A8229="","",$A8229^2)</f>
        <v>1652429.90722656</v>
      </c>
      <c r="E8229" s="32" t="n">
        <f aca="false">IF($A8229="","",IF($C8229&lt;=0,"",1/$C8229^2))</f>
        <v>6.9592109311154</v>
      </c>
      <c r="F8229" s="33" t="n">
        <f aca="false">IF(OR(ROW()-設定!$B$30&lt;2,ROW()+設定!$B$30&gt;13701,N($A8229)&lt;=0,N(INDEX($A$2:$A$13701,MIN(13700,MAX(1,ROW()-1+設定!$B$30))))&lt;=0,$A8229&lt;設定!$B$28,$A8229&gt;設定!$B$29),0,IF(AND($C8229&gt;=MAX(INDEX($C$1:$C$13701,MAX(1,ROW()-設定!$B$24)):INDEX($C$1:$C$13701,MAX(1,ROW()-1))),$C8229&gt;MAX(INDEX($C$1:$C$13701,MIN(13701,ROW()+1)):INDEX($C$1:$C$13701,MIN(13701,ROW()+設定!$B$24))),$C8229&gt;=設定!$B$32,$C8229&gt;=MAX(MIN(INDEX($C$1:$C$13701,MAX(1,ROW()-設定!$B$26)):INDEX($C$1:$C$13701,MAX(1,ROW()-1))),MIN(INDEX($C$1:$C$13701,MIN(13701,ROW()+1)):INDEX($C$1:$C$13701,MIN(13701,ROW()+設定!$B$26))))*10^(設定!$B$27/20)),1,0))</f>
        <v>0</v>
      </c>
      <c r="G8229" s="33" t="n">
        <f aca="false">$G8228+IF($F8229=1,1,0)</f>
        <v>4</v>
      </c>
      <c r="H8229" s="0" t="str">
        <f aca="false">IF($F8229=1,$G8229,"")</f>
        <v/>
      </c>
    </row>
    <row r="8230" customFormat="false" ht="15" hidden="false" customHeight="false" outlineLevel="0" collapsed="false">
      <c r="A8230" s="30" t="n">
        <v>1285.625</v>
      </c>
      <c r="B8230" s="31" t="n">
        <v>-8.5627</v>
      </c>
      <c r="C8230" s="32" t="n">
        <f aca="false">IF($A8230="","",IF(設定!$B$21="dB",10^($B8230/20),ABS($B8230)))</f>
        <v>0.373134151393236</v>
      </c>
      <c r="D8230" s="32" t="n">
        <f aca="false">IF($A8230="","",$A8230^2)</f>
        <v>1652831.640625</v>
      </c>
      <c r="E8230" s="32" t="n">
        <f aca="false">IF($A8230="","",IF($C8230&lt;=0,"",1/$C8230^2))</f>
        <v>7.18240681274292</v>
      </c>
      <c r="F8230" s="33" t="n">
        <f aca="false">IF(OR(ROW()-設定!$B$30&lt;2,ROW()+設定!$B$30&gt;13701,N($A8230)&lt;=0,N(INDEX($A$2:$A$13701,MIN(13700,MAX(1,ROW()-1+設定!$B$30))))&lt;=0,$A8230&lt;設定!$B$28,$A8230&gt;設定!$B$29),0,IF(AND($C8230&gt;=MAX(INDEX($C$1:$C$13701,MAX(1,ROW()-設定!$B$24)):INDEX($C$1:$C$13701,MAX(1,ROW()-1))),$C8230&gt;MAX(INDEX($C$1:$C$13701,MIN(13701,ROW()+1)):INDEX($C$1:$C$13701,MIN(13701,ROW()+設定!$B$24))),$C8230&gt;=設定!$B$32,$C8230&gt;=MAX(MIN(INDEX($C$1:$C$13701,MAX(1,ROW()-設定!$B$26)):INDEX($C$1:$C$13701,MAX(1,ROW()-1))),MIN(INDEX($C$1:$C$13701,MIN(13701,ROW()+1)):INDEX($C$1:$C$13701,MIN(13701,ROW()+設定!$B$26))))*10^(設定!$B$27/20)),1,0))</f>
        <v>0</v>
      </c>
      <c r="G8230" s="33" t="n">
        <f aca="false">$G8229+IF($F8230=1,1,0)</f>
        <v>4</v>
      </c>
      <c r="H8230" s="0" t="str">
        <f aca="false">IF($F8230=1,$G8230,"")</f>
        <v/>
      </c>
    </row>
    <row r="8231" customFormat="false" ht="15" hidden="false" customHeight="false" outlineLevel="0" collapsed="false">
      <c r="A8231" s="30" t="n">
        <v>1285.78125</v>
      </c>
      <c r="B8231" s="31" t="n">
        <v>-8.598</v>
      </c>
      <c r="C8231" s="32" t="n">
        <f aca="false">IF($A8231="","",IF(設定!$B$21="dB",10^($B8231/20),ABS($B8231)))</f>
        <v>0.371620788095142</v>
      </c>
      <c r="D8231" s="32" t="n">
        <f aca="false">IF($A8231="","",$A8231^2)</f>
        <v>1653233.42285156</v>
      </c>
      <c r="E8231" s="32" t="n">
        <f aca="false">IF($A8231="","",IF($C8231&lt;=0,"",1/$C8231^2))</f>
        <v>7.24102421792413</v>
      </c>
      <c r="F8231" s="33" t="n">
        <f aca="false">IF(OR(ROW()-設定!$B$30&lt;2,ROW()+設定!$B$30&gt;13701,N($A8231)&lt;=0,N(INDEX($A$2:$A$13701,MIN(13700,MAX(1,ROW()-1+設定!$B$30))))&lt;=0,$A8231&lt;設定!$B$28,$A8231&gt;設定!$B$29),0,IF(AND($C8231&gt;=MAX(INDEX($C$1:$C$13701,MAX(1,ROW()-設定!$B$24)):INDEX($C$1:$C$13701,MAX(1,ROW()-1))),$C8231&gt;MAX(INDEX($C$1:$C$13701,MIN(13701,ROW()+1)):INDEX($C$1:$C$13701,MIN(13701,ROW()+設定!$B$24))),$C8231&gt;=設定!$B$32,$C8231&gt;=MAX(MIN(INDEX($C$1:$C$13701,MAX(1,ROW()-設定!$B$26)):INDEX($C$1:$C$13701,MAX(1,ROW()-1))),MIN(INDEX($C$1:$C$13701,MIN(13701,ROW()+1)):INDEX($C$1:$C$13701,MIN(13701,ROW()+設定!$B$26))))*10^(設定!$B$27/20)),1,0))</f>
        <v>0</v>
      </c>
      <c r="G8231" s="33" t="n">
        <f aca="false">$G8230+IF($F8231=1,1,0)</f>
        <v>4</v>
      </c>
      <c r="H8231" s="0" t="str">
        <f aca="false">IF($F8231=1,$G8231,"")</f>
        <v/>
      </c>
    </row>
    <row r="8232" customFormat="false" ht="15" hidden="false" customHeight="false" outlineLevel="0" collapsed="false">
      <c r="A8232" s="30" t="n">
        <v>1285.9375</v>
      </c>
      <c r="B8232" s="31" t="n">
        <v>-9.0011</v>
      </c>
      <c r="C8232" s="32" t="n">
        <f aca="false">IF($A8232="","",IF(設定!$B$21="dB",10^($B8232/20),ABS($B8232)))</f>
        <v>0.3547684577376</v>
      </c>
      <c r="D8232" s="32" t="n">
        <f aca="false">IF($A8232="","",$A8232^2)</f>
        <v>1653635.25390625</v>
      </c>
      <c r="E8232" s="32" t="n">
        <f aca="false">IF($A8232="","",IF($C8232&lt;=0,"",1/$C8232^2))</f>
        <v>7.94529451124434</v>
      </c>
      <c r="F8232" s="33" t="n">
        <f aca="false">IF(OR(ROW()-設定!$B$30&lt;2,ROW()+設定!$B$30&gt;13701,N($A8232)&lt;=0,N(INDEX($A$2:$A$13701,MIN(13700,MAX(1,ROW()-1+設定!$B$30))))&lt;=0,$A8232&lt;設定!$B$28,$A8232&gt;設定!$B$29),0,IF(AND($C8232&gt;=MAX(INDEX($C$1:$C$13701,MAX(1,ROW()-設定!$B$24)):INDEX($C$1:$C$13701,MAX(1,ROW()-1))),$C8232&gt;MAX(INDEX($C$1:$C$13701,MIN(13701,ROW()+1)):INDEX($C$1:$C$13701,MIN(13701,ROW()+設定!$B$24))),$C8232&gt;=設定!$B$32,$C8232&gt;=MAX(MIN(INDEX($C$1:$C$13701,MAX(1,ROW()-設定!$B$26)):INDEX($C$1:$C$13701,MAX(1,ROW()-1))),MIN(INDEX($C$1:$C$13701,MIN(13701,ROW()+1)):INDEX($C$1:$C$13701,MIN(13701,ROW()+設定!$B$26))))*10^(設定!$B$27/20)),1,0))</f>
        <v>0</v>
      </c>
      <c r="G8232" s="33" t="n">
        <f aca="false">$G8231+IF($F8232=1,1,0)</f>
        <v>4</v>
      </c>
      <c r="H8232" s="0" t="str">
        <f aca="false">IF($F8232=1,$G8232,"")</f>
        <v/>
      </c>
    </row>
    <row r="8233" customFormat="false" ht="15" hidden="false" customHeight="false" outlineLevel="0" collapsed="false">
      <c r="A8233" s="30" t="n">
        <v>1286.09375</v>
      </c>
      <c r="B8233" s="31" t="n">
        <v>-8.9996</v>
      </c>
      <c r="C8233" s="32" t="n">
        <f aca="false">IF($A8233="","",IF(設定!$B$21="dB",10^($B8233/20),ABS($B8233)))</f>
        <v>0.354829729370235</v>
      </c>
      <c r="D8233" s="32" t="n">
        <f aca="false">IF($A8233="","",$A8233^2)</f>
        <v>1654037.13378906</v>
      </c>
      <c r="E8233" s="32" t="n">
        <f aca="false">IF($A8233="","",IF($C8233&lt;=0,"",1/$C8233^2))</f>
        <v>7.94255077759247</v>
      </c>
      <c r="F8233" s="33" t="n">
        <f aca="false">IF(OR(ROW()-設定!$B$30&lt;2,ROW()+設定!$B$30&gt;13701,N($A8233)&lt;=0,N(INDEX($A$2:$A$13701,MIN(13700,MAX(1,ROW()-1+設定!$B$30))))&lt;=0,$A8233&lt;設定!$B$28,$A8233&gt;設定!$B$29),0,IF(AND($C8233&gt;=MAX(INDEX($C$1:$C$13701,MAX(1,ROW()-設定!$B$24)):INDEX($C$1:$C$13701,MAX(1,ROW()-1))),$C8233&gt;MAX(INDEX($C$1:$C$13701,MIN(13701,ROW()+1)):INDEX($C$1:$C$13701,MIN(13701,ROW()+設定!$B$24))),$C8233&gt;=設定!$B$32,$C8233&gt;=MAX(MIN(INDEX($C$1:$C$13701,MAX(1,ROW()-設定!$B$26)):INDEX($C$1:$C$13701,MAX(1,ROW()-1))),MIN(INDEX($C$1:$C$13701,MIN(13701,ROW()+1)):INDEX($C$1:$C$13701,MIN(13701,ROW()+設定!$B$26))))*10^(設定!$B$27/20)),1,0))</f>
        <v>0</v>
      </c>
      <c r="G8233" s="33" t="n">
        <f aca="false">$G8232+IF($F8233=1,1,0)</f>
        <v>4</v>
      </c>
      <c r="H8233" s="0" t="str">
        <f aca="false">IF($F8233=1,$G8233,"")</f>
        <v/>
      </c>
    </row>
    <row r="8234" customFormat="false" ht="15" hidden="false" customHeight="false" outlineLevel="0" collapsed="false">
      <c r="A8234" s="30" t="n">
        <v>1286.25</v>
      </c>
      <c r="B8234" s="31" t="n">
        <v>-9.0386</v>
      </c>
      <c r="C8234" s="32" t="n">
        <f aca="false">IF($A8234="","",IF(設定!$B$21="dB",10^($B8234/20),ABS($B8234)))</f>
        <v>0.353240100781059</v>
      </c>
      <c r="D8234" s="32" t="n">
        <f aca="false">IF($A8234="","",$A8234^2)</f>
        <v>1654439.0625</v>
      </c>
      <c r="E8234" s="32" t="n">
        <f aca="false">IF($A8234="","",IF($C8234&lt;=0,"",1/$C8234^2))</f>
        <v>8.01419674563136</v>
      </c>
      <c r="F8234" s="33" t="n">
        <f aca="false">IF(OR(ROW()-設定!$B$30&lt;2,ROW()+設定!$B$30&gt;13701,N($A8234)&lt;=0,N(INDEX($A$2:$A$13701,MIN(13700,MAX(1,ROW()-1+設定!$B$30))))&lt;=0,$A8234&lt;設定!$B$28,$A8234&gt;設定!$B$29),0,IF(AND($C8234&gt;=MAX(INDEX($C$1:$C$13701,MAX(1,ROW()-設定!$B$24)):INDEX($C$1:$C$13701,MAX(1,ROW()-1))),$C8234&gt;MAX(INDEX($C$1:$C$13701,MIN(13701,ROW()+1)):INDEX($C$1:$C$13701,MIN(13701,ROW()+設定!$B$24))),$C8234&gt;=設定!$B$32,$C8234&gt;=MAX(MIN(INDEX($C$1:$C$13701,MAX(1,ROW()-設定!$B$26)):INDEX($C$1:$C$13701,MAX(1,ROW()-1))),MIN(INDEX($C$1:$C$13701,MIN(13701,ROW()+1)):INDEX($C$1:$C$13701,MIN(13701,ROW()+設定!$B$26))))*10^(設定!$B$27/20)),1,0))</f>
        <v>0</v>
      </c>
      <c r="G8234" s="33" t="n">
        <f aca="false">$G8233+IF($F8234=1,1,0)</f>
        <v>4</v>
      </c>
      <c r="H8234" s="0" t="str">
        <f aca="false">IF($F8234=1,$G8234,"")</f>
        <v/>
      </c>
    </row>
    <row r="8235" customFormat="false" ht="15" hidden="false" customHeight="false" outlineLevel="0" collapsed="false">
      <c r="A8235" s="30" t="n">
        <v>1286.40625</v>
      </c>
      <c r="B8235" s="31" t="n">
        <v>-9.3208</v>
      </c>
      <c r="C8235" s="32" t="n">
        <f aca="false">IF($A8235="","",IF(設定!$B$21="dB",10^($B8235/20),ABS($B8235)))</f>
        <v>0.341947946493519</v>
      </c>
      <c r="D8235" s="32" t="n">
        <f aca="false">IF($A8235="","",$A8235^2)</f>
        <v>1654841.04003906</v>
      </c>
      <c r="E8235" s="32" t="n">
        <f aca="false">IF($A8235="","",IF($C8235&lt;=0,"",1/$C8235^2))</f>
        <v>8.55224236502028</v>
      </c>
      <c r="F8235" s="33" t="n">
        <f aca="false">IF(OR(ROW()-設定!$B$30&lt;2,ROW()+設定!$B$30&gt;13701,N($A8235)&lt;=0,N(INDEX($A$2:$A$13701,MIN(13700,MAX(1,ROW()-1+設定!$B$30))))&lt;=0,$A8235&lt;設定!$B$28,$A8235&gt;設定!$B$29),0,IF(AND($C8235&gt;=MAX(INDEX($C$1:$C$13701,MAX(1,ROW()-設定!$B$24)):INDEX($C$1:$C$13701,MAX(1,ROW()-1))),$C8235&gt;MAX(INDEX($C$1:$C$13701,MIN(13701,ROW()+1)):INDEX($C$1:$C$13701,MIN(13701,ROW()+設定!$B$24))),$C8235&gt;=設定!$B$32,$C8235&gt;=MAX(MIN(INDEX($C$1:$C$13701,MAX(1,ROW()-設定!$B$26)):INDEX($C$1:$C$13701,MAX(1,ROW()-1))),MIN(INDEX($C$1:$C$13701,MIN(13701,ROW()+1)):INDEX($C$1:$C$13701,MIN(13701,ROW()+設定!$B$26))))*10^(設定!$B$27/20)),1,0))</f>
        <v>0</v>
      </c>
      <c r="G8235" s="33" t="n">
        <f aca="false">$G8234+IF($F8235=1,1,0)</f>
        <v>4</v>
      </c>
      <c r="H8235" s="0" t="str">
        <f aca="false">IF($F8235=1,$G8235,"")</f>
        <v/>
      </c>
    </row>
    <row r="8236" customFormat="false" ht="15" hidden="false" customHeight="false" outlineLevel="0" collapsed="false">
      <c r="A8236" s="30" t="n">
        <v>1286.5625</v>
      </c>
      <c r="B8236" s="31" t="n">
        <v>-9.3908</v>
      </c>
      <c r="C8236" s="32" t="n">
        <f aca="false">IF($A8236="","",IF(設定!$B$21="dB",10^($B8236/20),ABS($B8236)))</f>
        <v>0.339203246329123</v>
      </c>
      <c r="D8236" s="32" t="n">
        <f aca="false">IF($A8236="","",$A8236^2)</f>
        <v>1655243.06640625</v>
      </c>
      <c r="E8236" s="32" t="n">
        <f aca="false">IF($A8236="","",IF($C8236&lt;=0,"",1/$C8236^2))</f>
        <v>8.69120512456524</v>
      </c>
      <c r="F8236" s="33" t="n">
        <f aca="false">IF(OR(ROW()-設定!$B$30&lt;2,ROW()+設定!$B$30&gt;13701,N($A8236)&lt;=0,N(INDEX($A$2:$A$13701,MIN(13700,MAX(1,ROW()-1+設定!$B$30))))&lt;=0,$A8236&lt;設定!$B$28,$A8236&gt;設定!$B$29),0,IF(AND($C8236&gt;=MAX(INDEX($C$1:$C$13701,MAX(1,ROW()-設定!$B$24)):INDEX($C$1:$C$13701,MAX(1,ROW()-1))),$C8236&gt;MAX(INDEX($C$1:$C$13701,MIN(13701,ROW()+1)):INDEX($C$1:$C$13701,MIN(13701,ROW()+設定!$B$24))),$C8236&gt;=設定!$B$32,$C8236&gt;=MAX(MIN(INDEX($C$1:$C$13701,MAX(1,ROW()-設定!$B$26)):INDEX($C$1:$C$13701,MAX(1,ROW()-1))),MIN(INDEX($C$1:$C$13701,MIN(13701,ROW()+1)):INDEX($C$1:$C$13701,MIN(13701,ROW()+設定!$B$26))))*10^(設定!$B$27/20)),1,0))</f>
        <v>0</v>
      </c>
      <c r="G8236" s="33" t="n">
        <f aca="false">$G8235+IF($F8236=1,1,0)</f>
        <v>4</v>
      </c>
      <c r="H8236" s="0" t="str">
        <f aca="false">IF($F8236=1,$G8236,"")</f>
        <v/>
      </c>
    </row>
    <row r="8237" customFormat="false" ht="15" hidden="false" customHeight="false" outlineLevel="0" collapsed="false">
      <c r="A8237" s="30" t="n">
        <v>1286.71875</v>
      </c>
      <c r="B8237" s="31" t="n">
        <v>-9.5921</v>
      </c>
      <c r="C8237" s="32" t="n">
        <f aca="false">IF($A8237="","",IF(設定!$B$21="dB",10^($B8237/20),ABS($B8237)))</f>
        <v>0.331432429230439</v>
      </c>
      <c r="D8237" s="32" t="n">
        <f aca="false">IF($A8237="","",$A8237^2)</f>
        <v>1655645.14160156</v>
      </c>
      <c r="E8237" s="32" t="n">
        <f aca="false">IF($A8237="","",IF($C8237&lt;=0,"",1/$C8237^2))</f>
        <v>9.10353361099368</v>
      </c>
      <c r="F8237" s="33" t="n">
        <f aca="false">IF(OR(ROW()-設定!$B$30&lt;2,ROW()+設定!$B$30&gt;13701,N($A8237)&lt;=0,N(INDEX($A$2:$A$13701,MIN(13700,MAX(1,ROW()-1+設定!$B$30))))&lt;=0,$A8237&lt;設定!$B$28,$A8237&gt;設定!$B$29),0,IF(AND($C8237&gt;=MAX(INDEX($C$1:$C$13701,MAX(1,ROW()-設定!$B$24)):INDEX($C$1:$C$13701,MAX(1,ROW()-1))),$C8237&gt;MAX(INDEX($C$1:$C$13701,MIN(13701,ROW()+1)):INDEX($C$1:$C$13701,MIN(13701,ROW()+設定!$B$24))),$C8237&gt;=設定!$B$32,$C8237&gt;=MAX(MIN(INDEX($C$1:$C$13701,MAX(1,ROW()-設定!$B$26)):INDEX($C$1:$C$13701,MAX(1,ROW()-1))),MIN(INDEX($C$1:$C$13701,MIN(13701,ROW()+1)):INDEX($C$1:$C$13701,MIN(13701,ROW()+設定!$B$26))))*10^(設定!$B$27/20)),1,0))</f>
        <v>0</v>
      </c>
      <c r="G8237" s="33" t="n">
        <f aca="false">$G8236+IF($F8237=1,1,0)</f>
        <v>4</v>
      </c>
      <c r="H8237" s="0" t="str">
        <f aca="false">IF($F8237=1,$G8237,"")</f>
        <v/>
      </c>
    </row>
    <row r="8238" customFormat="false" ht="15" hidden="false" customHeight="false" outlineLevel="0" collapsed="false">
      <c r="A8238" s="30" t="n">
        <v>1286.875</v>
      </c>
      <c r="B8238" s="31" t="n">
        <v>-9.6129</v>
      </c>
      <c r="C8238" s="32" t="n">
        <f aca="false">IF($A8238="","",IF(設定!$B$21="dB",10^($B8238/20),ABS($B8238)))</f>
        <v>0.330639701351716</v>
      </c>
      <c r="D8238" s="32" t="n">
        <f aca="false">IF($A8238="","",$A8238^2)</f>
        <v>1656047.265625</v>
      </c>
      <c r="E8238" s="32" t="n">
        <f aca="false">IF($A8238="","",IF($C8238&lt;=0,"",1/$C8238^2))</f>
        <v>9.14723844134132</v>
      </c>
      <c r="F8238" s="33" t="n">
        <f aca="false">IF(OR(ROW()-設定!$B$30&lt;2,ROW()+設定!$B$30&gt;13701,N($A8238)&lt;=0,N(INDEX($A$2:$A$13701,MIN(13700,MAX(1,ROW()-1+設定!$B$30))))&lt;=0,$A8238&lt;設定!$B$28,$A8238&gt;設定!$B$29),0,IF(AND($C8238&gt;=MAX(INDEX($C$1:$C$13701,MAX(1,ROW()-設定!$B$24)):INDEX($C$1:$C$13701,MAX(1,ROW()-1))),$C8238&gt;MAX(INDEX($C$1:$C$13701,MIN(13701,ROW()+1)):INDEX($C$1:$C$13701,MIN(13701,ROW()+設定!$B$24))),$C8238&gt;=設定!$B$32,$C8238&gt;=MAX(MIN(INDEX($C$1:$C$13701,MAX(1,ROW()-設定!$B$26)):INDEX($C$1:$C$13701,MAX(1,ROW()-1))),MIN(INDEX($C$1:$C$13701,MIN(13701,ROW()+1)):INDEX($C$1:$C$13701,MIN(13701,ROW()+設定!$B$26))))*10^(設定!$B$27/20)),1,0))</f>
        <v>0</v>
      </c>
      <c r="G8238" s="33" t="n">
        <f aca="false">$G8237+IF($F8238=1,1,0)</f>
        <v>4</v>
      </c>
      <c r="H8238" s="0" t="str">
        <f aca="false">IF($F8238=1,$G8238,"")</f>
        <v/>
      </c>
    </row>
    <row r="8239" customFormat="false" ht="15" hidden="false" customHeight="false" outlineLevel="0" collapsed="false">
      <c r="A8239" s="30" t="n">
        <v>1287.03125</v>
      </c>
      <c r="B8239" s="31" t="n">
        <v>-9.7226</v>
      </c>
      <c r="C8239" s="32" t="n">
        <f aca="false">IF($A8239="","",IF(設定!$B$21="dB",10^($B8239/20),ABS($B8239)))</f>
        <v>0.326490087286742</v>
      </c>
      <c r="D8239" s="32" t="n">
        <f aca="false">IF($A8239="","",$A8239^2)</f>
        <v>1656449.43847656</v>
      </c>
      <c r="E8239" s="32" t="n">
        <f aca="false">IF($A8239="","",IF($C8239&lt;=0,"",1/$C8239^2))</f>
        <v>9.38123467212658</v>
      </c>
      <c r="F8239" s="33" t="n">
        <f aca="false">IF(OR(ROW()-設定!$B$30&lt;2,ROW()+設定!$B$30&gt;13701,N($A8239)&lt;=0,N(INDEX($A$2:$A$13701,MIN(13700,MAX(1,ROW()-1+設定!$B$30))))&lt;=0,$A8239&lt;設定!$B$28,$A8239&gt;設定!$B$29),0,IF(AND($C8239&gt;=MAX(INDEX($C$1:$C$13701,MAX(1,ROW()-設定!$B$24)):INDEX($C$1:$C$13701,MAX(1,ROW()-1))),$C8239&gt;MAX(INDEX($C$1:$C$13701,MIN(13701,ROW()+1)):INDEX($C$1:$C$13701,MIN(13701,ROW()+設定!$B$24))),$C8239&gt;=設定!$B$32,$C8239&gt;=MAX(MIN(INDEX($C$1:$C$13701,MAX(1,ROW()-設定!$B$26)):INDEX($C$1:$C$13701,MAX(1,ROW()-1))),MIN(INDEX($C$1:$C$13701,MIN(13701,ROW()+1)):INDEX($C$1:$C$13701,MIN(13701,ROW()+設定!$B$26))))*10^(設定!$B$27/20)),1,0))</f>
        <v>0</v>
      </c>
      <c r="G8239" s="33" t="n">
        <f aca="false">$G8238+IF($F8239=1,1,0)</f>
        <v>4</v>
      </c>
      <c r="H8239" s="0" t="str">
        <f aca="false">IF($F8239=1,$G8239,"")</f>
        <v/>
      </c>
    </row>
    <row r="8240" customFormat="false" ht="15" hidden="false" customHeight="false" outlineLevel="0" collapsed="false">
      <c r="A8240" s="30" t="n">
        <v>1287.1875</v>
      </c>
      <c r="B8240" s="31" t="n">
        <v>-9.8141</v>
      </c>
      <c r="C8240" s="32" t="n">
        <f aca="false">IF($A8240="","",IF(設定!$B$21="dB",10^($B8240/20),ABS($B8240)))</f>
        <v>0.323068786201021</v>
      </c>
      <c r="D8240" s="32" t="n">
        <f aca="false">IF($A8240="","",$A8240^2)</f>
        <v>1656851.66015625</v>
      </c>
      <c r="E8240" s="32" t="n">
        <f aca="false">IF($A8240="","",IF($C8240&lt;=0,"",1/$C8240^2))</f>
        <v>9.58098146506133</v>
      </c>
      <c r="F8240" s="33" t="n">
        <f aca="false">IF(OR(ROW()-設定!$B$30&lt;2,ROW()+設定!$B$30&gt;13701,N($A8240)&lt;=0,N(INDEX($A$2:$A$13701,MIN(13700,MAX(1,ROW()-1+設定!$B$30))))&lt;=0,$A8240&lt;設定!$B$28,$A8240&gt;設定!$B$29),0,IF(AND($C8240&gt;=MAX(INDEX($C$1:$C$13701,MAX(1,ROW()-設定!$B$24)):INDEX($C$1:$C$13701,MAX(1,ROW()-1))),$C8240&gt;MAX(INDEX($C$1:$C$13701,MIN(13701,ROW()+1)):INDEX($C$1:$C$13701,MIN(13701,ROW()+設定!$B$24))),$C8240&gt;=設定!$B$32,$C8240&gt;=MAX(MIN(INDEX($C$1:$C$13701,MAX(1,ROW()-設定!$B$26)):INDEX($C$1:$C$13701,MAX(1,ROW()-1))),MIN(INDEX($C$1:$C$13701,MIN(13701,ROW()+1)):INDEX($C$1:$C$13701,MIN(13701,ROW()+設定!$B$26))))*10^(設定!$B$27/20)),1,0))</f>
        <v>0</v>
      </c>
      <c r="G8240" s="33" t="n">
        <f aca="false">$G8239+IF($F8240=1,1,0)</f>
        <v>4</v>
      </c>
      <c r="H8240" s="0" t="str">
        <f aca="false">IF($F8240=1,$G8240,"")</f>
        <v/>
      </c>
    </row>
    <row r="8241" customFormat="false" ht="15" hidden="false" customHeight="false" outlineLevel="0" collapsed="false">
      <c r="A8241" s="30" t="n">
        <v>1287.34375</v>
      </c>
      <c r="B8241" s="31" t="n">
        <v>-10.0597</v>
      </c>
      <c r="C8241" s="32" t="n">
        <f aca="false">IF($A8241="","",IF(設定!$B$21="dB",10^($B8241/20),ABS($B8241)))</f>
        <v>0.314061716507698</v>
      </c>
      <c r="D8241" s="32" t="n">
        <f aca="false">IF($A8241="","",$A8241^2)</f>
        <v>1657253.93066406</v>
      </c>
      <c r="E8241" s="32" t="n">
        <f aca="false">IF($A8241="","",IF($C8241&lt;=0,"",1/$C8241^2))</f>
        <v>10.138413496384</v>
      </c>
      <c r="F8241" s="33" t="n">
        <f aca="false">IF(OR(ROW()-設定!$B$30&lt;2,ROW()+設定!$B$30&gt;13701,N($A8241)&lt;=0,N(INDEX($A$2:$A$13701,MIN(13700,MAX(1,ROW()-1+設定!$B$30))))&lt;=0,$A8241&lt;設定!$B$28,$A8241&gt;設定!$B$29),0,IF(AND($C8241&gt;=MAX(INDEX($C$1:$C$13701,MAX(1,ROW()-設定!$B$24)):INDEX($C$1:$C$13701,MAX(1,ROW()-1))),$C8241&gt;MAX(INDEX($C$1:$C$13701,MIN(13701,ROW()+1)):INDEX($C$1:$C$13701,MIN(13701,ROW()+設定!$B$24))),$C8241&gt;=設定!$B$32,$C8241&gt;=MAX(MIN(INDEX($C$1:$C$13701,MAX(1,ROW()-設定!$B$26)):INDEX($C$1:$C$13701,MAX(1,ROW()-1))),MIN(INDEX($C$1:$C$13701,MIN(13701,ROW()+1)):INDEX($C$1:$C$13701,MIN(13701,ROW()+設定!$B$26))))*10^(設定!$B$27/20)),1,0))</f>
        <v>0</v>
      </c>
      <c r="G8241" s="33" t="n">
        <f aca="false">$G8240+IF($F8241=1,1,0)</f>
        <v>4</v>
      </c>
      <c r="H8241" s="0" t="str">
        <f aca="false">IF($F8241=1,$G8241,"")</f>
        <v/>
      </c>
    </row>
    <row r="8242" customFormat="false" ht="15" hidden="false" customHeight="false" outlineLevel="0" collapsed="false">
      <c r="A8242" s="30" t="n">
        <v>1287.5</v>
      </c>
      <c r="B8242" s="31" t="n">
        <v>-10.3324</v>
      </c>
      <c r="C8242" s="32" t="n">
        <f aca="false">IF($A8242="","",IF(設定!$B$21="dB",10^($B8242/20),ABS($B8242)))</f>
        <v>0.304354691073892</v>
      </c>
      <c r="D8242" s="32" t="n">
        <f aca="false">IF($A8242="","",$A8242^2)</f>
        <v>1657656.25</v>
      </c>
      <c r="E8242" s="32" t="n">
        <f aca="false">IF($A8242="","",IF($C8242&lt;=0,"",1/$C8242^2))</f>
        <v>10.7954313500289</v>
      </c>
      <c r="F8242" s="33" t="n">
        <f aca="false">IF(OR(ROW()-設定!$B$30&lt;2,ROW()+設定!$B$30&gt;13701,N($A8242)&lt;=0,N(INDEX($A$2:$A$13701,MIN(13700,MAX(1,ROW()-1+設定!$B$30))))&lt;=0,$A8242&lt;設定!$B$28,$A8242&gt;設定!$B$29),0,IF(AND($C8242&gt;=MAX(INDEX($C$1:$C$13701,MAX(1,ROW()-設定!$B$24)):INDEX($C$1:$C$13701,MAX(1,ROW()-1))),$C8242&gt;MAX(INDEX($C$1:$C$13701,MIN(13701,ROW()+1)):INDEX($C$1:$C$13701,MIN(13701,ROW()+設定!$B$24))),$C8242&gt;=設定!$B$32,$C8242&gt;=MAX(MIN(INDEX($C$1:$C$13701,MAX(1,ROW()-設定!$B$26)):INDEX($C$1:$C$13701,MAX(1,ROW()-1))),MIN(INDEX($C$1:$C$13701,MIN(13701,ROW()+1)):INDEX($C$1:$C$13701,MIN(13701,ROW()+設定!$B$26))))*10^(設定!$B$27/20)),1,0))</f>
        <v>0</v>
      </c>
      <c r="G8242" s="33" t="n">
        <f aca="false">$G8241+IF($F8242=1,1,0)</f>
        <v>4</v>
      </c>
      <c r="H8242" s="0" t="str">
        <f aca="false">IF($F8242=1,$G8242,"")</f>
        <v/>
      </c>
    </row>
    <row r="8243" customFormat="false" ht="15" hidden="false" customHeight="false" outlineLevel="0" collapsed="false">
      <c r="A8243" s="30" t="n">
        <v>1287.65625</v>
      </c>
      <c r="B8243" s="31" t="n">
        <v>-10.3926</v>
      </c>
      <c r="C8243" s="32" t="n">
        <f aca="false">IF($A8243="","",IF(設定!$B$21="dB",10^($B8243/20),ABS($B8243)))</f>
        <v>0.302252568414968</v>
      </c>
      <c r="D8243" s="32" t="n">
        <f aca="false">IF($A8243="","",$A8243^2)</f>
        <v>1658058.61816406</v>
      </c>
      <c r="E8243" s="32" t="n">
        <f aca="false">IF($A8243="","",IF($C8243&lt;=0,"",1/$C8243^2))</f>
        <v>10.946114835343</v>
      </c>
      <c r="F8243" s="33" t="n">
        <f aca="false">IF(OR(ROW()-設定!$B$30&lt;2,ROW()+設定!$B$30&gt;13701,N($A8243)&lt;=0,N(INDEX($A$2:$A$13701,MIN(13700,MAX(1,ROW()-1+設定!$B$30))))&lt;=0,$A8243&lt;設定!$B$28,$A8243&gt;設定!$B$29),0,IF(AND($C8243&gt;=MAX(INDEX($C$1:$C$13701,MAX(1,ROW()-設定!$B$24)):INDEX($C$1:$C$13701,MAX(1,ROW()-1))),$C8243&gt;MAX(INDEX($C$1:$C$13701,MIN(13701,ROW()+1)):INDEX($C$1:$C$13701,MIN(13701,ROW()+設定!$B$24))),$C8243&gt;=設定!$B$32,$C8243&gt;=MAX(MIN(INDEX($C$1:$C$13701,MAX(1,ROW()-設定!$B$26)):INDEX($C$1:$C$13701,MAX(1,ROW()-1))),MIN(INDEX($C$1:$C$13701,MIN(13701,ROW()+1)):INDEX($C$1:$C$13701,MIN(13701,ROW()+設定!$B$26))))*10^(設定!$B$27/20)),1,0))</f>
        <v>0</v>
      </c>
      <c r="G8243" s="33" t="n">
        <f aca="false">$G8242+IF($F8243=1,1,0)</f>
        <v>4</v>
      </c>
      <c r="H8243" s="0" t="str">
        <f aca="false">IF($F8243=1,$G8243,"")</f>
        <v/>
      </c>
    </row>
    <row r="8244" customFormat="false" ht="15" hidden="false" customHeight="false" outlineLevel="0" collapsed="false">
      <c r="A8244" s="30" t="n">
        <v>1287.8125</v>
      </c>
      <c r="B8244" s="31" t="n">
        <v>-10.512</v>
      </c>
      <c r="C8244" s="32" t="n">
        <f aca="false">IF($A8244="","",IF(設定!$B$21="dB",10^($B8244/20),ABS($B8244)))</f>
        <v>0.298126100817225</v>
      </c>
      <c r="D8244" s="32" t="n">
        <f aca="false">IF($A8244="","",$A8244^2)</f>
        <v>1658461.03515625</v>
      </c>
      <c r="E8244" s="32" t="n">
        <f aca="false">IF($A8244="","",IF($C8244&lt;=0,"",1/$C8244^2))</f>
        <v>11.2512299296577</v>
      </c>
      <c r="F8244" s="33" t="n">
        <f aca="false">IF(OR(ROW()-設定!$B$30&lt;2,ROW()+設定!$B$30&gt;13701,N($A8244)&lt;=0,N(INDEX($A$2:$A$13701,MIN(13700,MAX(1,ROW()-1+設定!$B$30))))&lt;=0,$A8244&lt;設定!$B$28,$A8244&gt;設定!$B$29),0,IF(AND($C8244&gt;=MAX(INDEX($C$1:$C$13701,MAX(1,ROW()-設定!$B$24)):INDEX($C$1:$C$13701,MAX(1,ROW()-1))),$C8244&gt;MAX(INDEX($C$1:$C$13701,MIN(13701,ROW()+1)):INDEX($C$1:$C$13701,MIN(13701,ROW()+設定!$B$24))),$C8244&gt;=設定!$B$32,$C8244&gt;=MAX(MIN(INDEX($C$1:$C$13701,MAX(1,ROW()-設定!$B$26)):INDEX($C$1:$C$13701,MAX(1,ROW()-1))),MIN(INDEX($C$1:$C$13701,MIN(13701,ROW()+1)):INDEX($C$1:$C$13701,MIN(13701,ROW()+設定!$B$26))))*10^(設定!$B$27/20)),1,0))</f>
        <v>0</v>
      </c>
      <c r="G8244" s="33" t="n">
        <f aca="false">$G8243+IF($F8244=1,1,0)</f>
        <v>4</v>
      </c>
      <c r="H8244" s="0" t="str">
        <f aca="false">IF($F8244=1,$G8244,"")</f>
        <v/>
      </c>
    </row>
    <row r="8245" customFormat="false" ht="15" hidden="false" customHeight="false" outlineLevel="0" collapsed="false">
      <c r="A8245" s="30" t="n">
        <v>1287.96875</v>
      </c>
      <c r="B8245" s="31" t="n">
        <v>-10.5971</v>
      </c>
      <c r="C8245" s="32" t="n">
        <f aca="false">IF($A8245="","",IF(設定!$B$21="dB",10^($B8245/20),ABS($B8245)))</f>
        <v>0.295219472567778</v>
      </c>
      <c r="D8245" s="32" t="n">
        <f aca="false">IF($A8245="","",$A8245^2)</f>
        <v>1658863.50097656</v>
      </c>
      <c r="E8245" s="32" t="n">
        <f aca="false">IF($A8245="","",IF($C8245&lt;=0,"",1/$C8245^2))</f>
        <v>11.4738719820495</v>
      </c>
      <c r="F8245" s="33" t="n">
        <f aca="false">IF(OR(ROW()-設定!$B$30&lt;2,ROW()+設定!$B$30&gt;13701,N($A8245)&lt;=0,N(INDEX($A$2:$A$13701,MIN(13700,MAX(1,ROW()-1+設定!$B$30))))&lt;=0,$A8245&lt;設定!$B$28,$A8245&gt;設定!$B$29),0,IF(AND($C8245&gt;=MAX(INDEX($C$1:$C$13701,MAX(1,ROW()-設定!$B$24)):INDEX($C$1:$C$13701,MAX(1,ROW()-1))),$C8245&gt;MAX(INDEX($C$1:$C$13701,MIN(13701,ROW()+1)):INDEX($C$1:$C$13701,MIN(13701,ROW()+設定!$B$24))),$C8245&gt;=設定!$B$32,$C8245&gt;=MAX(MIN(INDEX($C$1:$C$13701,MAX(1,ROW()-設定!$B$26)):INDEX($C$1:$C$13701,MAX(1,ROW()-1))),MIN(INDEX($C$1:$C$13701,MIN(13701,ROW()+1)):INDEX($C$1:$C$13701,MIN(13701,ROW()+設定!$B$26))))*10^(設定!$B$27/20)),1,0))</f>
        <v>0</v>
      </c>
      <c r="G8245" s="33" t="n">
        <f aca="false">$G8244+IF($F8245=1,1,0)</f>
        <v>4</v>
      </c>
      <c r="H8245" s="0" t="str">
        <f aca="false">IF($F8245=1,$G8245,"")</f>
        <v/>
      </c>
    </row>
    <row r="8246" customFormat="false" ht="15" hidden="false" customHeight="false" outlineLevel="0" collapsed="false">
      <c r="A8246" s="30" t="n">
        <v>1288.125</v>
      </c>
      <c r="B8246" s="31" t="n">
        <v>-11.1159</v>
      </c>
      <c r="C8246" s="32" t="n">
        <f aca="false">IF($A8246="","",IF(設定!$B$21="dB",10^($B8246/20),ABS($B8246)))</f>
        <v>0.278102568538342</v>
      </c>
      <c r="D8246" s="32" t="n">
        <f aca="false">IF($A8246="","",$A8246^2)</f>
        <v>1659266.015625</v>
      </c>
      <c r="E8246" s="32" t="n">
        <f aca="false">IF($A8246="","",IF($C8246&lt;=0,"",1/$C8246^2))</f>
        <v>12.9297461961267</v>
      </c>
      <c r="F8246" s="33" t="n">
        <f aca="false">IF(OR(ROW()-設定!$B$30&lt;2,ROW()+設定!$B$30&gt;13701,N($A8246)&lt;=0,N(INDEX($A$2:$A$13701,MIN(13700,MAX(1,ROW()-1+設定!$B$30))))&lt;=0,$A8246&lt;設定!$B$28,$A8246&gt;設定!$B$29),0,IF(AND($C8246&gt;=MAX(INDEX($C$1:$C$13701,MAX(1,ROW()-設定!$B$24)):INDEX($C$1:$C$13701,MAX(1,ROW()-1))),$C8246&gt;MAX(INDEX($C$1:$C$13701,MIN(13701,ROW()+1)):INDEX($C$1:$C$13701,MIN(13701,ROW()+設定!$B$24))),$C8246&gt;=設定!$B$32,$C8246&gt;=MAX(MIN(INDEX($C$1:$C$13701,MAX(1,ROW()-設定!$B$26)):INDEX($C$1:$C$13701,MAX(1,ROW()-1))),MIN(INDEX($C$1:$C$13701,MIN(13701,ROW()+1)):INDEX($C$1:$C$13701,MIN(13701,ROW()+設定!$B$26))))*10^(設定!$B$27/20)),1,0))</f>
        <v>0</v>
      </c>
      <c r="G8246" s="33" t="n">
        <f aca="false">$G8245+IF($F8246=1,1,0)</f>
        <v>4</v>
      </c>
      <c r="H8246" s="0" t="str">
        <f aca="false">IF($F8246=1,$G8246,"")</f>
        <v/>
      </c>
    </row>
    <row r="8247" customFormat="false" ht="15" hidden="false" customHeight="false" outlineLevel="0" collapsed="false">
      <c r="A8247" s="30" t="n">
        <v>1288.28125</v>
      </c>
      <c r="B8247" s="31" t="n">
        <v>-11.0221</v>
      </c>
      <c r="C8247" s="32" t="n">
        <f aca="false">IF($A8247="","",IF(設定!$B$21="dB",10^($B8247/20),ABS($B8247)))</f>
        <v>0.281122107527676</v>
      </c>
      <c r="D8247" s="32" t="n">
        <f aca="false">IF($A8247="","",$A8247^2)</f>
        <v>1659668.57910156</v>
      </c>
      <c r="E8247" s="32" t="n">
        <f aca="false">IF($A8247="","",IF($C8247&lt;=0,"",1/$C8247^2))</f>
        <v>12.6534804959399</v>
      </c>
      <c r="F8247" s="33" t="n">
        <f aca="false">IF(OR(ROW()-設定!$B$30&lt;2,ROW()+設定!$B$30&gt;13701,N($A8247)&lt;=0,N(INDEX($A$2:$A$13701,MIN(13700,MAX(1,ROW()-1+設定!$B$30))))&lt;=0,$A8247&lt;設定!$B$28,$A8247&gt;設定!$B$29),0,IF(AND($C8247&gt;=MAX(INDEX($C$1:$C$13701,MAX(1,ROW()-設定!$B$24)):INDEX($C$1:$C$13701,MAX(1,ROW()-1))),$C8247&gt;MAX(INDEX($C$1:$C$13701,MIN(13701,ROW()+1)):INDEX($C$1:$C$13701,MIN(13701,ROW()+設定!$B$24))),$C8247&gt;=設定!$B$32,$C8247&gt;=MAX(MIN(INDEX($C$1:$C$13701,MAX(1,ROW()-設定!$B$26)):INDEX($C$1:$C$13701,MAX(1,ROW()-1))),MIN(INDEX($C$1:$C$13701,MIN(13701,ROW()+1)):INDEX($C$1:$C$13701,MIN(13701,ROW()+設定!$B$26))))*10^(設定!$B$27/20)),1,0))</f>
        <v>0</v>
      </c>
      <c r="G8247" s="33" t="n">
        <f aca="false">$G8246+IF($F8247=1,1,0)</f>
        <v>4</v>
      </c>
      <c r="H8247" s="0" t="str">
        <f aca="false">IF($F8247=1,$G8247,"")</f>
        <v/>
      </c>
    </row>
    <row r="8248" customFormat="false" ht="15" hidden="false" customHeight="false" outlineLevel="0" collapsed="false">
      <c r="A8248" s="30" t="n">
        <v>1288.4375</v>
      </c>
      <c r="B8248" s="31" t="n">
        <v>-11.4162</v>
      </c>
      <c r="C8248" s="32" t="n">
        <f aca="false">IF($A8248="","",IF(設定!$B$21="dB",10^($B8248/20),ABS($B8248)))</f>
        <v>0.268651951715859</v>
      </c>
      <c r="D8248" s="32" t="n">
        <f aca="false">IF($A8248="","",$A8248^2)</f>
        <v>1660071.19140625</v>
      </c>
      <c r="E8248" s="32" t="n">
        <f aca="false">IF($A8248="","",IF($C8248&lt;=0,"",1/$C8248^2))</f>
        <v>13.8554297270944</v>
      </c>
      <c r="F8248" s="33" t="n">
        <f aca="false">IF(OR(ROW()-設定!$B$30&lt;2,ROW()+設定!$B$30&gt;13701,N($A8248)&lt;=0,N(INDEX($A$2:$A$13701,MIN(13700,MAX(1,ROW()-1+設定!$B$30))))&lt;=0,$A8248&lt;設定!$B$28,$A8248&gt;設定!$B$29),0,IF(AND($C8248&gt;=MAX(INDEX($C$1:$C$13701,MAX(1,ROW()-設定!$B$24)):INDEX($C$1:$C$13701,MAX(1,ROW()-1))),$C8248&gt;MAX(INDEX($C$1:$C$13701,MIN(13701,ROW()+1)):INDEX($C$1:$C$13701,MIN(13701,ROW()+設定!$B$24))),$C8248&gt;=設定!$B$32,$C8248&gt;=MAX(MIN(INDEX($C$1:$C$13701,MAX(1,ROW()-設定!$B$26)):INDEX($C$1:$C$13701,MAX(1,ROW()-1))),MIN(INDEX($C$1:$C$13701,MIN(13701,ROW()+1)):INDEX($C$1:$C$13701,MIN(13701,ROW()+設定!$B$26))))*10^(設定!$B$27/20)),1,0))</f>
        <v>0</v>
      </c>
      <c r="G8248" s="33" t="n">
        <f aca="false">$G8247+IF($F8248=1,1,0)</f>
        <v>4</v>
      </c>
      <c r="H8248" s="0" t="str">
        <f aca="false">IF($F8248=1,$G8248,"")</f>
        <v/>
      </c>
    </row>
    <row r="8249" customFormat="false" ht="15" hidden="false" customHeight="false" outlineLevel="0" collapsed="false">
      <c r="A8249" s="30" t="n">
        <v>1288.59375</v>
      </c>
      <c r="B8249" s="31" t="n">
        <v>-11.3357</v>
      </c>
      <c r="C8249" s="32" t="n">
        <f aca="false">IF($A8249="","",IF(設定!$B$21="dB",10^($B8249/20),ABS($B8249)))</f>
        <v>0.271153366012577</v>
      </c>
      <c r="D8249" s="32" t="n">
        <f aca="false">IF($A8249="","",$A8249^2)</f>
        <v>1660473.85253906</v>
      </c>
      <c r="E8249" s="32" t="n">
        <f aca="false">IF($A8249="","",IF($C8249&lt;=0,"",1/$C8249^2))</f>
        <v>13.6009736741291</v>
      </c>
      <c r="F8249" s="33" t="n">
        <f aca="false">IF(OR(ROW()-設定!$B$30&lt;2,ROW()+設定!$B$30&gt;13701,N($A8249)&lt;=0,N(INDEX($A$2:$A$13701,MIN(13700,MAX(1,ROW()-1+設定!$B$30))))&lt;=0,$A8249&lt;設定!$B$28,$A8249&gt;設定!$B$29),0,IF(AND($C8249&gt;=MAX(INDEX($C$1:$C$13701,MAX(1,ROW()-設定!$B$24)):INDEX($C$1:$C$13701,MAX(1,ROW()-1))),$C8249&gt;MAX(INDEX($C$1:$C$13701,MIN(13701,ROW()+1)):INDEX($C$1:$C$13701,MIN(13701,ROW()+設定!$B$24))),$C8249&gt;=設定!$B$32,$C8249&gt;=MAX(MIN(INDEX($C$1:$C$13701,MAX(1,ROW()-設定!$B$26)):INDEX($C$1:$C$13701,MAX(1,ROW()-1))),MIN(INDEX($C$1:$C$13701,MIN(13701,ROW()+1)):INDEX($C$1:$C$13701,MIN(13701,ROW()+設定!$B$26))))*10^(設定!$B$27/20)),1,0))</f>
        <v>0</v>
      </c>
      <c r="G8249" s="33" t="n">
        <f aca="false">$G8248+IF($F8249=1,1,0)</f>
        <v>4</v>
      </c>
      <c r="H8249" s="0" t="str">
        <f aca="false">IF($F8249=1,$G8249,"")</f>
        <v/>
      </c>
    </row>
    <row r="8250" customFormat="false" ht="15" hidden="false" customHeight="false" outlineLevel="0" collapsed="false">
      <c r="A8250" s="30" t="n">
        <v>1288.75</v>
      </c>
      <c r="B8250" s="31" t="n">
        <v>-11.5394</v>
      </c>
      <c r="C8250" s="32" t="n">
        <f aca="false">IF($A8250="","",IF(設定!$B$21="dB",10^($B8250/20),ABS($B8250)))</f>
        <v>0.264868309683392</v>
      </c>
      <c r="D8250" s="32" t="n">
        <f aca="false">IF($A8250="","",$A8250^2)</f>
        <v>1660876.5625</v>
      </c>
      <c r="E8250" s="32" t="n">
        <f aca="false">IF($A8250="","",IF($C8250&lt;=0,"",1/$C8250^2))</f>
        <v>14.2541065223912</v>
      </c>
      <c r="F8250" s="33" t="n">
        <f aca="false">IF(OR(ROW()-設定!$B$30&lt;2,ROW()+設定!$B$30&gt;13701,N($A8250)&lt;=0,N(INDEX($A$2:$A$13701,MIN(13700,MAX(1,ROW()-1+設定!$B$30))))&lt;=0,$A8250&lt;設定!$B$28,$A8250&gt;設定!$B$29),0,IF(AND($C8250&gt;=MAX(INDEX($C$1:$C$13701,MAX(1,ROW()-設定!$B$24)):INDEX($C$1:$C$13701,MAX(1,ROW()-1))),$C8250&gt;MAX(INDEX($C$1:$C$13701,MIN(13701,ROW()+1)):INDEX($C$1:$C$13701,MIN(13701,ROW()+設定!$B$24))),$C8250&gt;=設定!$B$32,$C8250&gt;=MAX(MIN(INDEX($C$1:$C$13701,MAX(1,ROW()-設定!$B$26)):INDEX($C$1:$C$13701,MAX(1,ROW()-1))),MIN(INDEX($C$1:$C$13701,MIN(13701,ROW()+1)):INDEX($C$1:$C$13701,MIN(13701,ROW()+設定!$B$26))))*10^(設定!$B$27/20)),1,0))</f>
        <v>0</v>
      </c>
      <c r="G8250" s="33" t="n">
        <f aca="false">$G8249+IF($F8250=1,1,0)</f>
        <v>4</v>
      </c>
      <c r="H8250" s="0" t="str">
        <f aca="false">IF($F8250=1,$G8250,"")</f>
        <v/>
      </c>
    </row>
    <row r="8251" customFormat="false" ht="15" hidden="false" customHeight="false" outlineLevel="0" collapsed="false">
      <c r="A8251" s="30" t="n">
        <v>1288.90625</v>
      </c>
      <c r="B8251" s="31" t="n">
        <v>-11.7098</v>
      </c>
      <c r="C8251" s="32" t="n">
        <f aca="false">IF($A8251="","",IF(設定!$B$21="dB",10^($B8251/20),ABS($B8251)))</f>
        <v>0.259722754408777</v>
      </c>
      <c r="D8251" s="32" t="n">
        <f aca="false">IF($A8251="","",$A8251^2)</f>
        <v>1661279.32128906</v>
      </c>
      <c r="E8251" s="32" t="n">
        <f aca="false">IF($A8251="","",IF($C8251&lt;=0,"",1/$C8251^2))</f>
        <v>14.824498142371</v>
      </c>
      <c r="F8251" s="33" t="n">
        <f aca="false">IF(OR(ROW()-設定!$B$30&lt;2,ROW()+設定!$B$30&gt;13701,N($A8251)&lt;=0,N(INDEX($A$2:$A$13701,MIN(13700,MAX(1,ROW()-1+設定!$B$30))))&lt;=0,$A8251&lt;設定!$B$28,$A8251&gt;設定!$B$29),0,IF(AND($C8251&gt;=MAX(INDEX($C$1:$C$13701,MAX(1,ROW()-設定!$B$24)):INDEX($C$1:$C$13701,MAX(1,ROW()-1))),$C8251&gt;MAX(INDEX($C$1:$C$13701,MIN(13701,ROW()+1)):INDEX($C$1:$C$13701,MIN(13701,ROW()+設定!$B$24))),$C8251&gt;=設定!$B$32,$C8251&gt;=MAX(MIN(INDEX($C$1:$C$13701,MAX(1,ROW()-設定!$B$26)):INDEX($C$1:$C$13701,MAX(1,ROW()-1))),MIN(INDEX($C$1:$C$13701,MIN(13701,ROW()+1)):INDEX($C$1:$C$13701,MIN(13701,ROW()+設定!$B$26))))*10^(設定!$B$27/20)),1,0))</f>
        <v>0</v>
      </c>
      <c r="G8251" s="33" t="n">
        <f aca="false">$G8250+IF($F8251=1,1,0)</f>
        <v>4</v>
      </c>
      <c r="H8251" s="0" t="str">
        <f aca="false">IF($F8251=1,$G8251,"")</f>
        <v/>
      </c>
    </row>
    <row r="8252" customFormat="false" ht="15" hidden="false" customHeight="false" outlineLevel="0" collapsed="false">
      <c r="A8252" s="30" t="n">
        <v>1289.0625</v>
      </c>
      <c r="B8252" s="31" t="n">
        <v>-11.8587</v>
      </c>
      <c r="C8252" s="32" t="n">
        <f aca="false">IF($A8252="","",IF(設定!$B$21="dB",10^($B8252/20),ABS($B8252)))</f>
        <v>0.255308338903141</v>
      </c>
      <c r="D8252" s="32" t="n">
        <f aca="false">IF($A8252="","",$A8252^2)</f>
        <v>1661682.12890625</v>
      </c>
      <c r="E8252" s="32" t="n">
        <f aca="false">IF($A8252="","",IF($C8252&lt;=0,"",1/$C8252^2))</f>
        <v>15.3415768534042</v>
      </c>
      <c r="F8252" s="33" t="n">
        <f aca="false">IF(OR(ROW()-設定!$B$30&lt;2,ROW()+設定!$B$30&gt;13701,N($A8252)&lt;=0,N(INDEX($A$2:$A$13701,MIN(13700,MAX(1,ROW()-1+設定!$B$30))))&lt;=0,$A8252&lt;設定!$B$28,$A8252&gt;設定!$B$29),0,IF(AND($C8252&gt;=MAX(INDEX($C$1:$C$13701,MAX(1,ROW()-設定!$B$24)):INDEX($C$1:$C$13701,MAX(1,ROW()-1))),$C8252&gt;MAX(INDEX($C$1:$C$13701,MIN(13701,ROW()+1)):INDEX($C$1:$C$13701,MIN(13701,ROW()+設定!$B$24))),$C8252&gt;=設定!$B$32,$C8252&gt;=MAX(MIN(INDEX($C$1:$C$13701,MAX(1,ROW()-設定!$B$26)):INDEX($C$1:$C$13701,MAX(1,ROW()-1))),MIN(INDEX($C$1:$C$13701,MIN(13701,ROW()+1)):INDEX($C$1:$C$13701,MIN(13701,ROW()+設定!$B$26))))*10^(設定!$B$27/20)),1,0))</f>
        <v>0</v>
      </c>
      <c r="G8252" s="33" t="n">
        <f aca="false">$G8251+IF($F8252=1,1,0)</f>
        <v>4</v>
      </c>
      <c r="H8252" s="0" t="str">
        <f aca="false">IF($F8252=1,$G8252,"")</f>
        <v/>
      </c>
    </row>
    <row r="8253" customFormat="false" ht="15" hidden="false" customHeight="false" outlineLevel="0" collapsed="false">
      <c r="A8253" s="30" t="n">
        <v>1289.21875</v>
      </c>
      <c r="B8253" s="31" t="n">
        <v>-12.0933</v>
      </c>
      <c r="C8253" s="32" t="n">
        <f aca="false">IF($A8253="","",IF(設定!$B$21="dB",10^($B8253/20),ABS($B8253)))</f>
        <v>0.248504924869068</v>
      </c>
      <c r="D8253" s="32" t="n">
        <f aca="false">IF($A8253="","",$A8253^2)</f>
        <v>1662084.98535156</v>
      </c>
      <c r="E8253" s="32" t="n">
        <f aca="false">IF($A8253="","",IF($C8253&lt;=0,"",1/$C8253^2))</f>
        <v>16.1931000798367</v>
      </c>
      <c r="F8253" s="33" t="n">
        <f aca="false">IF(OR(ROW()-設定!$B$30&lt;2,ROW()+設定!$B$30&gt;13701,N($A8253)&lt;=0,N(INDEX($A$2:$A$13701,MIN(13700,MAX(1,ROW()-1+設定!$B$30))))&lt;=0,$A8253&lt;設定!$B$28,$A8253&gt;設定!$B$29),0,IF(AND($C8253&gt;=MAX(INDEX($C$1:$C$13701,MAX(1,ROW()-設定!$B$24)):INDEX($C$1:$C$13701,MAX(1,ROW()-1))),$C8253&gt;MAX(INDEX($C$1:$C$13701,MIN(13701,ROW()+1)):INDEX($C$1:$C$13701,MIN(13701,ROW()+設定!$B$24))),$C8253&gt;=設定!$B$32,$C8253&gt;=MAX(MIN(INDEX($C$1:$C$13701,MAX(1,ROW()-設定!$B$26)):INDEX($C$1:$C$13701,MAX(1,ROW()-1))),MIN(INDEX($C$1:$C$13701,MIN(13701,ROW()+1)):INDEX($C$1:$C$13701,MIN(13701,ROW()+設定!$B$26))))*10^(設定!$B$27/20)),1,0))</f>
        <v>0</v>
      </c>
      <c r="G8253" s="33" t="n">
        <f aca="false">$G8252+IF($F8253=1,1,0)</f>
        <v>4</v>
      </c>
      <c r="H8253" s="0" t="str">
        <f aca="false">IF($F8253=1,$G8253,"")</f>
        <v/>
      </c>
    </row>
    <row r="8254" customFormat="false" ht="15" hidden="false" customHeight="false" outlineLevel="0" collapsed="false">
      <c r="A8254" s="30" t="n">
        <v>1289.375</v>
      </c>
      <c r="B8254" s="31" t="n">
        <v>-12.38</v>
      </c>
      <c r="C8254" s="32" t="n">
        <f aca="false">IF($A8254="","",IF(設定!$B$21="dB",10^($B8254/20),ABS($B8254)))</f>
        <v>0.240436280000693</v>
      </c>
      <c r="D8254" s="32" t="n">
        <f aca="false">IF($A8254="","",$A8254^2)</f>
        <v>1662487.890625</v>
      </c>
      <c r="E8254" s="32" t="n">
        <f aca="false">IF($A8254="","",IF($C8254&lt;=0,"",1/$C8254^2))</f>
        <v>17.298163592151</v>
      </c>
      <c r="F8254" s="33" t="n">
        <f aca="false">IF(OR(ROW()-設定!$B$30&lt;2,ROW()+設定!$B$30&gt;13701,N($A8254)&lt;=0,N(INDEX($A$2:$A$13701,MIN(13700,MAX(1,ROW()-1+設定!$B$30))))&lt;=0,$A8254&lt;設定!$B$28,$A8254&gt;設定!$B$29),0,IF(AND($C8254&gt;=MAX(INDEX($C$1:$C$13701,MAX(1,ROW()-設定!$B$24)):INDEX($C$1:$C$13701,MAX(1,ROW()-1))),$C8254&gt;MAX(INDEX($C$1:$C$13701,MIN(13701,ROW()+1)):INDEX($C$1:$C$13701,MIN(13701,ROW()+設定!$B$24))),$C8254&gt;=設定!$B$32,$C8254&gt;=MAX(MIN(INDEX($C$1:$C$13701,MAX(1,ROW()-設定!$B$26)):INDEX($C$1:$C$13701,MAX(1,ROW()-1))),MIN(INDEX($C$1:$C$13701,MIN(13701,ROW()+1)):INDEX($C$1:$C$13701,MIN(13701,ROW()+設定!$B$26))))*10^(設定!$B$27/20)),1,0))</f>
        <v>0</v>
      </c>
      <c r="G8254" s="33" t="n">
        <f aca="false">$G8253+IF($F8254=1,1,0)</f>
        <v>4</v>
      </c>
      <c r="H8254" s="0" t="str">
        <f aca="false">IF($F8254=1,$G8254,"")</f>
        <v/>
      </c>
    </row>
    <row r="8255" customFormat="false" ht="15" hidden="false" customHeight="false" outlineLevel="0" collapsed="false">
      <c r="A8255" s="30" t="n">
        <v>1289.53125</v>
      </c>
      <c r="B8255" s="31" t="n">
        <v>-12.4827</v>
      </c>
      <c r="C8255" s="32" t="n">
        <f aca="false">IF($A8255="","",IF(設定!$B$21="dB",10^($B8255/20),ABS($B8255)))</f>
        <v>0.237610156304989</v>
      </c>
      <c r="D8255" s="32" t="n">
        <f aca="false">IF($A8255="","",$A8255^2)</f>
        <v>1662890.84472656</v>
      </c>
      <c r="E8255" s="32" t="n">
        <f aca="false">IF($A8255="","",IF($C8255&lt;=0,"",1/$C8255^2))</f>
        <v>17.712097736244</v>
      </c>
      <c r="F8255" s="33" t="n">
        <f aca="false">IF(OR(ROW()-設定!$B$30&lt;2,ROW()+設定!$B$30&gt;13701,N($A8255)&lt;=0,N(INDEX($A$2:$A$13701,MIN(13700,MAX(1,ROW()-1+設定!$B$30))))&lt;=0,$A8255&lt;設定!$B$28,$A8255&gt;設定!$B$29),0,IF(AND($C8255&gt;=MAX(INDEX($C$1:$C$13701,MAX(1,ROW()-設定!$B$24)):INDEX($C$1:$C$13701,MAX(1,ROW()-1))),$C8255&gt;MAX(INDEX($C$1:$C$13701,MIN(13701,ROW()+1)):INDEX($C$1:$C$13701,MIN(13701,ROW()+設定!$B$24))),$C8255&gt;=設定!$B$32,$C8255&gt;=MAX(MIN(INDEX($C$1:$C$13701,MAX(1,ROW()-設定!$B$26)):INDEX($C$1:$C$13701,MAX(1,ROW()-1))),MIN(INDEX($C$1:$C$13701,MIN(13701,ROW()+1)):INDEX($C$1:$C$13701,MIN(13701,ROW()+設定!$B$26))))*10^(設定!$B$27/20)),1,0))</f>
        <v>0</v>
      </c>
      <c r="G8255" s="33" t="n">
        <f aca="false">$G8254+IF($F8255=1,1,0)</f>
        <v>4</v>
      </c>
      <c r="H8255" s="0" t="str">
        <f aca="false">IF($F8255=1,$G8255,"")</f>
        <v/>
      </c>
    </row>
    <row r="8256" customFormat="false" ht="15" hidden="false" customHeight="false" outlineLevel="0" collapsed="false">
      <c r="A8256" s="30" t="n">
        <v>1289.6875</v>
      </c>
      <c r="B8256" s="31" t="n">
        <v>-12.5931</v>
      </c>
      <c r="C8256" s="32" t="n">
        <f aca="false">IF($A8256="","",IF(設定!$B$21="dB",10^($B8256/20),ABS($B8256)))</f>
        <v>0.234609179147052</v>
      </c>
      <c r="D8256" s="32" t="n">
        <f aca="false">IF($A8256="","",$A8256^2)</f>
        <v>1663293.84765625</v>
      </c>
      <c r="E8256" s="32" t="n">
        <f aca="false">IF($A8256="","",IF($C8256&lt;=0,"",1/$C8256^2))</f>
        <v>18.1681204298045</v>
      </c>
      <c r="F8256" s="33" t="n">
        <f aca="false">IF(OR(ROW()-設定!$B$30&lt;2,ROW()+設定!$B$30&gt;13701,N($A8256)&lt;=0,N(INDEX($A$2:$A$13701,MIN(13700,MAX(1,ROW()-1+設定!$B$30))))&lt;=0,$A8256&lt;設定!$B$28,$A8256&gt;設定!$B$29),0,IF(AND($C8256&gt;=MAX(INDEX($C$1:$C$13701,MAX(1,ROW()-設定!$B$24)):INDEX($C$1:$C$13701,MAX(1,ROW()-1))),$C8256&gt;MAX(INDEX($C$1:$C$13701,MIN(13701,ROW()+1)):INDEX($C$1:$C$13701,MIN(13701,ROW()+設定!$B$24))),$C8256&gt;=設定!$B$32,$C8256&gt;=MAX(MIN(INDEX($C$1:$C$13701,MAX(1,ROW()-設定!$B$26)):INDEX($C$1:$C$13701,MAX(1,ROW()-1))),MIN(INDEX($C$1:$C$13701,MIN(13701,ROW()+1)):INDEX($C$1:$C$13701,MIN(13701,ROW()+設定!$B$26))))*10^(設定!$B$27/20)),1,0))</f>
        <v>0</v>
      </c>
      <c r="G8256" s="33" t="n">
        <f aca="false">$G8255+IF($F8256=1,1,0)</f>
        <v>4</v>
      </c>
      <c r="H8256" s="0" t="str">
        <f aca="false">IF($F8256=1,$G8256,"")</f>
        <v/>
      </c>
    </row>
    <row r="8257" customFormat="false" ht="15" hidden="false" customHeight="false" outlineLevel="0" collapsed="false">
      <c r="A8257" s="30" t="n">
        <v>1289.84375</v>
      </c>
      <c r="B8257" s="31" t="n">
        <v>-12.9229</v>
      </c>
      <c r="C8257" s="32" t="n">
        <f aca="false">IF($A8257="","",IF(設定!$B$21="dB",10^($B8257/20),ABS($B8257)))</f>
        <v>0.225868152738649</v>
      </c>
      <c r="D8257" s="32" t="n">
        <f aca="false">IF($A8257="","",$A8257^2)</f>
        <v>1663696.89941406</v>
      </c>
      <c r="E8257" s="32" t="n">
        <f aca="false">IF($A8257="","",IF($C8257&lt;=0,"",1/$C8257^2))</f>
        <v>19.6015312821544</v>
      </c>
      <c r="F8257" s="33" t="n">
        <f aca="false">IF(OR(ROW()-設定!$B$30&lt;2,ROW()+設定!$B$30&gt;13701,N($A8257)&lt;=0,N(INDEX($A$2:$A$13701,MIN(13700,MAX(1,ROW()-1+設定!$B$30))))&lt;=0,$A8257&lt;設定!$B$28,$A8257&gt;設定!$B$29),0,IF(AND($C8257&gt;=MAX(INDEX($C$1:$C$13701,MAX(1,ROW()-設定!$B$24)):INDEX($C$1:$C$13701,MAX(1,ROW()-1))),$C8257&gt;MAX(INDEX($C$1:$C$13701,MIN(13701,ROW()+1)):INDEX($C$1:$C$13701,MIN(13701,ROW()+設定!$B$24))),$C8257&gt;=設定!$B$32,$C8257&gt;=MAX(MIN(INDEX($C$1:$C$13701,MAX(1,ROW()-設定!$B$26)):INDEX($C$1:$C$13701,MAX(1,ROW()-1))),MIN(INDEX($C$1:$C$13701,MIN(13701,ROW()+1)):INDEX($C$1:$C$13701,MIN(13701,ROW()+設定!$B$26))))*10^(設定!$B$27/20)),1,0))</f>
        <v>0</v>
      </c>
      <c r="G8257" s="33" t="n">
        <f aca="false">$G8256+IF($F8257=1,1,0)</f>
        <v>4</v>
      </c>
      <c r="H8257" s="0" t="str">
        <f aca="false">IF($F8257=1,$G8257,"")</f>
        <v/>
      </c>
    </row>
    <row r="8258" customFormat="false" ht="15" hidden="false" customHeight="false" outlineLevel="0" collapsed="false">
      <c r="A8258" s="30" t="n">
        <v>1290</v>
      </c>
      <c r="B8258" s="31" t="n">
        <v>-13.1222</v>
      </c>
      <c r="C8258" s="32" t="n">
        <f aca="false">IF($A8258="","",IF(設定!$B$21="dB",10^($B8258/20),ABS($B8258)))</f>
        <v>0.220744555077176</v>
      </c>
      <c r="D8258" s="32" t="n">
        <f aca="false">IF($A8258="","",$A8258^2)</f>
        <v>1664100</v>
      </c>
      <c r="E8258" s="32" t="n">
        <f aca="false">IF($A8258="","",IF($C8258&lt;=0,"",1/$C8258^2))</f>
        <v>20.5220149664667</v>
      </c>
      <c r="F8258" s="33" t="n">
        <f aca="false">IF(OR(ROW()-設定!$B$30&lt;2,ROW()+設定!$B$30&gt;13701,N($A8258)&lt;=0,N(INDEX($A$2:$A$13701,MIN(13700,MAX(1,ROW()-1+設定!$B$30))))&lt;=0,$A8258&lt;設定!$B$28,$A8258&gt;設定!$B$29),0,IF(AND($C8258&gt;=MAX(INDEX($C$1:$C$13701,MAX(1,ROW()-設定!$B$24)):INDEX($C$1:$C$13701,MAX(1,ROW()-1))),$C8258&gt;MAX(INDEX($C$1:$C$13701,MIN(13701,ROW()+1)):INDEX($C$1:$C$13701,MIN(13701,ROW()+設定!$B$24))),$C8258&gt;=設定!$B$32,$C8258&gt;=MAX(MIN(INDEX($C$1:$C$13701,MAX(1,ROW()-設定!$B$26)):INDEX($C$1:$C$13701,MAX(1,ROW()-1))),MIN(INDEX($C$1:$C$13701,MIN(13701,ROW()+1)):INDEX($C$1:$C$13701,MIN(13701,ROW()+設定!$B$26))))*10^(設定!$B$27/20)),1,0))</f>
        <v>0</v>
      </c>
      <c r="G8258" s="33" t="n">
        <f aca="false">$G8257+IF($F8258=1,1,0)</f>
        <v>4</v>
      </c>
      <c r="H8258" s="0" t="str">
        <f aca="false">IF($F8258=1,$G8258,"")</f>
        <v/>
      </c>
    </row>
    <row r="8259" customFormat="false" ht="15" hidden="false" customHeight="false" outlineLevel="0" collapsed="false">
      <c r="A8259" s="30" t="n">
        <v>1290.15625</v>
      </c>
      <c r="B8259" s="31" t="n">
        <v>-13.4605</v>
      </c>
      <c r="C8259" s="32" t="n">
        <f aca="false">IF($A8259="","",IF(設定!$B$21="dB",10^($B8259/20),ABS($B8259)))</f>
        <v>0.212312224174186</v>
      </c>
      <c r="D8259" s="32" t="n">
        <f aca="false">IF($A8259="","",$A8259^2)</f>
        <v>1664503.14941406</v>
      </c>
      <c r="E8259" s="32" t="n">
        <f aca="false">IF($A8259="","",IF($C8259&lt;=0,"",1/$C8259^2))</f>
        <v>22.1845181380208</v>
      </c>
      <c r="F8259" s="33" t="n">
        <f aca="false">IF(OR(ROW()-設定!$B$30&lt;2,ROW()+設定!$B$30&gt;13701,N($A8259)&lt;=0,N(INDEX($A$2:$A$13701,MIN(13700,MAX(1,ROW()-1+設定!$B$30))))&lt;=0,$A8259&lt;設定!$B$28,$A8259&gt;設定!$B$29),0,IF(AND($C8259&gt;=MAX(INDEX($C$1:$C$13701,MAX(1,ROW()-設定!$B$24)):INDEX($C$1:$C$13701,MAX(1,ROW()-1))),$C8259&gt;MAX(INDEX($C$1:$C$13701,MIN(13701,ROW()+1)):INDEX($C$1:$C$13701,MIN(13701,ROW()+設定!$B$24))),$C8259&gt;=設定!$B$32,$C8259&gt;=MAX(MIN(INDEX($C$1:$C$13701,MAX(1,ROW()-設定!$B$26)):INDEX($C$1:$C$13701,MAX(1,ROW()-1))),MIN(INDEX($C$1:$C$13701,MIN(13701,ROW()+1)):INDEX($C$1:$C$13701,MIN(13701,ROW()+設定!$B$26))))*10^(設定!$B$27/20)),1,0))</f>
        <v>0</v>
      </c>
      <c r="G8259" s="33" t="n">
        <f aca="false">$G8258+IF($F8259=1,1,0)</f>
        <v>4</v>
      </c>
      <c r="H8259" s="0" t="str">
        <f aca="false">IF($F8259=1,$G8259,"")</f>
        <v/>
      </c>
    </row>
    <row r="8260" customFormat="false" ht="15" hidden="false" customHeight="false" outlineLevel="0" collapsed="false">
      <c r="A8260" s="30" t="n">
        <v>1290.3125</v>
      </c>
      <c r="B8260" s="31" t="n">
        <v>-13.4165</v>
      </c>
      <c r="C8260" s="32" t="n">
        <f aca="false">IF($A8260="","",IF(設定!$B$21="dB",10^($B8260/20),ABS($B8260)))</f>
        <v>0.213390460189021</v>
      </c>
      <c r="D8260" s="32" t="n">
        <f aca="false">IF($A8260="","",$A8260^2)</f>
        <v>1664906.34765625</v>
      </c>
      <c r="E8260" s="32" t="n">
        <f aca="false">IF($A8260="","",IF($C8260&lt;=0,"",1/$C8260^2))</f>
        <v>21.9608932054607</v>
      </c>
      <c r="F8260" s="33" t="n">
        <f aca="false">IF(OR(ROW()-設定!$B$30&lt;2,ROW()+設定!$B$30&gt;13701,N($A8260)&lt;=0,N(INDEX($A$2:$A$13701,MIN(13700,MAX(1,ROW()-1+設定!$B$30))))&lt;=0,$A8260&lt;設定!$B$28,$A8260&gt;設定!$B$29),0,IF(AND($C8260&gt;=MAX(INDEX($C$1:$C$13701,MAX(1,ROW()-設定!$B$24)):INDEX($C$1:$C$13701,MAX(1,ROW()-1))),$C8260&gt;MAX(INDEX($C$1:$C$13701,MIN(13701,ROW()+1)):INDEX($C$1:$C$13701,MIN(13701,ROW()+設定!$B$24))),$C8260&gt;=設定!$B$32,$C8260&gt;=MAX(MIN(INDEX($C$1:$C$13701,MAX(1,ROW()-設定!$B$26)):INDEX($C$1:$C$13701,MAX(1,ROW()-1))),MIN(INDEX($C$1:$C$13701,MIN(13701,ROW()+1)):INDEX($C$1:$C$13701,MIN(13701,ROW()+設定!$B$26))))*10^(設定!$B$27/20)),1,0))</f>
        <v>0</v>
      </c>
      <c r="G8260" s="33" t="n">
        <f aca="false">$G8259+IF($F8260=1,1,0)</f>
        <v>4</v>
      </c>
      <c r="H8260" s="0" t="str">
        <f aca="false">IF($F8260=1,$G8260,"")</f>
        <v/>
      </c>
    </row>
    <row r="8261" customFormat="false" ht="15" hidden="false" customHeight="false" outlineLevel="0" collapsed="false">
      <c r="A8261" s="30" t="n">
        <v>1290.46875</v>
      </c>
      <c r="B8261" s="31" t="n">
        <v>-13.8204</v>
      </c>
      <c r="C8261" s="32" t="n">
        <f aca="false">IF($A8261="","",IF(設定!$B$21="dB",10^($B8261/20),ABS($B8261)))</f>
        <v>0.203694827061128</v>
      </c>
      <c r="D8261" s="32" t="n">
        <f aca="false">IF($A8261="","",$A8261^2)</f>
        <v>1665309.59472656</v>
      </c>
      <c r="E8261" s="32" t="n">
        <f aca="false">IF($A8261="","",IF($C8261&lt;=0,"",1/$C8261^2))</f>
        <v>24.1012739940119</v>
      </c>
      <c r="F8261" s="33" t="n">
        <f aca="false">IF(OR(ROW()-設定!$B$30&lt;2,ROW()+設定!$B$30&gt;13701,N($A8261)&lt;=0,N(INDEX($A$2:$A$13701,MIN(13700,MAX(1,ROW()-1+設定!$B$30))))&lt;=0,$A8261&lt;設定!$B$28,$A8261&gt;設定!$B$29),0,IF(AND($C8261&gt;=MAX(INDEX($C$1:$C$13701,MAX(1,ROW()-設定!$B$24)):INDEX($C$1:$C$13701,MAX(1,ROW()-1))),$C8261&gt;MAX(INDEX($C$1:$C$13701,MIN(13701,ROW()+1)):INDEX($C$1:$C$13701,MIN(13701,ROW()+設定!$B$24))),$C8261&gt;=設定!$B$32,$C8261&gt;=MAX(MIN(INDEX($C$1:$C$13701,MAX(1,ROW()-設定!$B$26)):INDEX($C$1:$C$13701,MAX(1,ROW()-1))),MIN(INDEX($C$1:$C$13701,MIN(13701,ROW()+1)):INDEX($C$1:$C$13701,MIN(13701,ROW()+設定!$B$26))))*10^(設定!$B$27/20)),1,0))</f>
        <v>0</v>
      </c>
      <c r="G8261" s="33" t="n">
        <f aca="false">$G8260+IF($F8261=1,1,0)</f>
        <v>4</v>
      </c>
      <c r="H8261" s="0" t="str">
        <f aca="false">IF($F8261=1,$G8261,"")</f>
        <v/>
      </c>
    </row>
    <row r="8262" customFormat="false" ht="15" hidden="false" customHeight="false" outlineLevel="0" collapsed="false">
      <c r="A8262" s="30" t="n">
        <v>1290.625</v>
      </c>
      <c r="B8262" s="31" t="n">
        <v>-14.0746</v>
      </c>
      <c r="C8262" s="32" t="n">
        <f aca="false">IF($A8262="","",IF(設定!$B$21="dB",10^($B8262/20),ABS($B8262)))</f>
        <v>0.197819910027082</v>
      </c>
      <c r="D8262" s="32" t="n">
        <f aca="false">IF($A8262="","",$A8262^2)</f>
        <v>1665712.890625</v>
      </c>
      <c r="E8262" s="32" t="n">
        <f aca="false">IF($A8262="","",IF($C8262&lt;=0,"",1/$C8262^2))</f>
        <v>25.5540652858583</v>
      </c>
      <c r="F8262" s="33" t="n">
        <f aca="false">IF(OR(ROW()-設定!$B$30&lt;2,ROW()+設定!$B$30&gt;13701,N($A8262)&lt;=0,N(INDEX($A$2:$A$13701,MIN(13700,MAX(1,ROW()-1+設定!$B$30))))&lt;=0,$A8262&lt;設定!$B$28,$A8262&gt;設定!$B$29),0,IF(AND($C8262&gt;=MAX(INDEX($C$1:$C$13701,MAX(1,ROW()-設定!$B$24)):INDEX($C$1:$C$13701,MAX(1,ROW()-1))),$C8262&gt;MAX(INDEX($C$1:$C$13701,MIN(13701,ROW()+1)):INDEX($C$1:$C$13701,MIN(13701,ROW()+設定!$B$24))),$C8262&gt;=設定!$B$32,$C8262&gt;=MAX(MIN(INDEX($C$1:$C$13701,MAX(1,ROW()-設定!$B$26)):INDEX($C$1:$C$13701,MAX(1,ROW()-1))),MIN(INDEX($C$1:$C$13701,MIN(13701,ROW()+1)):INDEX($C$1:$C$13701,MIN(13701,ROW()+設定!$B$26))))*10^(設定!$B$27/20)),1,0))</f>
        <v>0</v>
      </c>
      <c r="G8262" s="33" t="n">
        <f aca="false">$G8261+IF($F8262=1,1,0)</f>
        <v>4</v>
      </c>
      <c r="H8262" s="0" t="str">
        <f aca="false">IF($F8262=1,$G8262,"")</f>
        <v/>
      </c>
    </row>
    <row r="8263" customFormat="false" ht="15" hidden="false" customHeight="false" outlineLevel="0" collapsed="false">
      <c r="A8263" s="30" t="n">
        <v>1290.78125</v>
      </c>
      <c r="B8263" s="31" t="n">
        <v>-14.2722</v>
      </c>
      <c r="C8263" s="32" t="n">
        <f aca="false">IF($A8263="","",IF(設定!$B$21="dB",10^($B8263/20),ABS($B8263)))</f>
        <v>0.193370401960214</v>
      </c>
      <c r="D8263" s="32" t="n">
        <f aca="false">IF($A8263="","",$A8263^2)</f>
        <v>1666116.23535156</v>
      </c>
      <c r="E8263" s="32" t="n">
        <f aca="false">IF($A8263="","",IF($C8263&lt;=0,"",1/$C8263^2))</f>
        <v>26.7436081312003</v>
      </c>
      <c r="F8263" s="33" t="n">
        <f aca="false">IF(OR(ROW()-設定!$B$30&lt;2,ROW()+設定!$B$30&gt;13701,N($A8263)&lt;=0,N(INDEX($A$2:$A$13701,MIN(13700,MAX(1,ROW()-1+設定!$B$30))))&lt;=0,$A8263&lt;設定!$B$28,$A8263&gt;設定!$B$29),0,IF(AND($C8263&gt;=MAX(INDEX($C$1:$C$13701,MAX(1,ROW()-設定!$B$24)):INDEX($C$1:$C$13701,MAX(1,ROW()-1))),$C8263&gt;MAX(INDEX($C$1:$C$13701,MIN(13701,ROW()+1)):INDEX($C$1:$C$13701,MIN(13701,ROW()+設定!$B$24))),$C8263&gt;=設定!$B$32,$C8263&gt;=MAX(MIN(INDEX($C$1:$C$13701,MAX(1,ROW()-設定!$B$26)):INDEX($C$1:$C$13701,MAX(1,ROW()-1))),MIN(INDEX($C$1:$C$13701,MIN(13701,ROW()+1)):INDEX($C$1:$C$13701,MIN(13701,ROW()+設定!$B$26))))*10^(設定!$B$27/20)),1,0))</f>
        <v>0</v>
      </c>
      <c r="G8263" s="33" t="n">
        <f aca="false">$G8262+IF($F8263=1,1,0)</f>
        <v>4</v>
      </c>
      <c r="H8263" s="0" t="str">
        <f aca="false">IF($F8263=1,$G8263,"")</f>
        <v/>
      </c>
    </row>
    <row r="8264" customFormat="false" ht="15" hidden="false" customHeight="false" outlineLevel="0" collapsed="false">
      <c r="A8264" s="30" t="n">
        <v>1290.9375</v>
      </c>
      <c r="B8264" s="31" t="n">
        <v>-14.5563</v>
      </c>
      <c r="C8264" s="32" t="n">
        <f aca="false">IF($A8264="","",IF(設定!$B$21="dB",10^($B8264/20),ABS($B8264)))</f>
        <v>0.18714791800044</v>
      </c>
      <c r="D8264" s="32" t="n">
        <f aca="false">IF($A8264="","",$A8264^2)</f>
        <v>1666519.62890625</v>
      </c>
      <c r="E8264" s="32" t="n">
        <f aca="false">IF($A8264="","",IF($C8264&lt;=0,"",1/$C8264^2))</f>
        <v>28.5515703734955</v>
      </c>
      <c r="F8264" s="33" t="n">
        <f aca="false">IF(OR(ROW()-設定!$B$30&lt;2,ROW()+設定!$B$30&gt;13701,N($A8264)&lt;=0,N(INDEX($A$2:$A$13701,MIN(13700,MAX(1,ROW()-1+設定!$B$30))))&lt;=0,$A8264&lt;設定!$B$28,$A8264&gt;設定!$B$29),0,IF(AND($C8264&gt;=MAX(INDEX($C$1:$C$13701,MAX(1,ROW()-設定!$B$24)):INDEX($C$1:$C$13701,MAX(1,ROW()-1))),$C8264&gt;MAX(INDEX($C$1:$C$13701,MIN(13701,ROW()+1)):INDEX($C$1:$C$13701,MIN(13701,ROW()+設定!$B$24))),$C8264&gt;=設定!$B$32,$C8264&gt;=MAX(MIN(INDEX($C$1:$C$13701,MAX(1,ROW()-設定!$B$26)):INDEX($C$1:$C$13701,MAX(1,ROW()-1))),MIN(INDEX($C$1:$C$13701,MIN(13701,ROW()+1)):INDEX($C$1:$C$13701,MIN(13701,ROW()+設定!$B$26))))*10^(設定!$B$27/20)),1,0))</f>
        <v>0</v>
      </c>
      <c r="G8264" s="33" t="n">
        <f aca="false">$G8263+IF($F8264=1,1,0)</f>
        <v>4</v>
      </c>
      <c r="H8264" s="0" t="str">
        <f aca="false">IF($F8264=1,$G8264,"")</f>
        <v/>
      </c>
    </row>
    <row r="8265" customFormat="false" ht="15" hidden="false" customHeight="false" outlineLevel="0" collapsed="false">
      <c r="A8265" s="30" t="n">
        <v>1291.09375</v>
      </c>
      <c r="B8265" s="31" t="n">
        <v>-14.7285</v>
      </c>
      <c r="C8265" s="32" t="n">
        <f aca="false">IF($A8265="","",IF(設定!$B$21="dB",10^($B8265/20),ABS($B8265)))</f>
        <v>0.18347419884768</v>
      </c>
      <c r="D8265" s="32" t="n">
        <f aca="false">IF($A8265="","",$A8265^2)</f>
        <v>1666923.07128906</v>
      </c>
      <c r="E8265" s="32" t="n">
        <f aca="false">IF($A8265="","",IF($C8265&lt;=0,"",1/$C8265^2))</f>
        <v>29.7063983188076</v>
      </c>
      <c r="F8265" s="33" t="n">
        <f aca="false">IF(OR(ROW()-設定!$B$30&lt;2,ROW()+設定!$B$30&gt;13701,N($A8265)&lt;=0,N(INDEX($A$2:$A$13701,MIN(13700,MAX(1,ROW()-1+設定!$B$30))))&lt;=0,$A8265&lt;設定!$B$28,$A8265&gt;設定!$B$29),0,IF(AND($C8265&gt;=MAX(INDEX($C$1:$C$13701,MAX(1,ROW()-設定!$B$24)):INDEX($C$1:$C$13701,MAX(1,ROW()-1))),$C8265&gt;MAX(INDEX($C$1:$C$13701,MIN(13701,ROW()+1)):INDEX($C$1:$C$13701,MIN(13701,ROW()+設定!$B$24))),$C8265&gt;=設定!$B$32,$C8265&gt;=MAX(MIN(INDEX($C$1:$C$13701,MAX(1,ROW()-設定!$B$26)):INDEX($C$1:$C$13701,MAX(1,ROW()-1))),MIN(INDEX($C$1:$C$13701,MIN(13701,ROW()+1)):INDEX($C$1:$C$13701,MIN(13701,ROW()+設定!$B$26))))*10^(設定!$B$27/20)),1,0))</f>
        <v>0</v>
      </c>
      <c r="G8265" s="33" t="n">
        <f aca="false">$G8264+IF($F8265=1,1,0)</f>
        <v>4</v>
      </c>
      <c r="H8265" s="0" t="str">
        <f aca="false">IF($F8265=1,$G8265,"")</f>
        <v/>
      </c>
    </row>
    <row r="8266" customFormat="false" ht="15" hidden="false" customHeight="false" outlineLevel="0" collapsed="false">
      <c r="A8266" s="30" t="n">
        <v>1291.25</v>
      </c>
      <c r="B8266" s="31" t="n">
        <v>-14.8302</v>
      </c>
      <c r="C8266" s="32" t="n">
        <f aca="false">IF($A8266="","",IF(設定!$B$21="dB",10^($B8266/20),ABS($B8266)))</f>
        <v>0.181338492065922</v>
      </c>
      <c r="D8266" s="32" t="n">
        <f aca="false">IF($A8266="","",$A8266^2)</f>
        <v>1667326.5625</v>
      </c>
      <c r="E8266" s="32" t="n">
        <f aca="false">IF($A8266="","",IF($C8266&lt;=0,"",1/$C8266^2))</f>
        <v>30.4102506683141</v>
      </c>
      <c r="F8266" s="33" t="n">
        <f aca="false">IF(OR(ROW()-設定!$B$30&lt;2,ROW()+設定!$B$30&gt;13701,N($A8266)&lt;=0,N(INDEX($A$2:$A$13701,MIN(13700,MAX(1,ROW()-1+設定!$B$30))))&lt;=0,$A8266&lt;設定!$B$28,$A8266&gt;設定!$B$29),0,IF(AND($C8266&gt;=MAX(INDEX($C$1:$C$13701,MAX(1,ROW()-設定!$B$24)):INDEX($C$1:$C$13701,MAX(1,ROW()-1))),$C8266&gt;MAX(INDEX($C$1:$C$13701,MIN(13701,ROW()+1)):INDEX($C$1:$C$13701,MIN(13701,ROW()+設定!$B$24))),$C8266&gt;=設定!$B$32,$C8266&gt;=MAX(MIN(INDEX($C$1:$C$13701,MAX(1,ROW()-設定!$B$26)):INDEX($C$1:$C$13701,MAX(1,ROW()-1))),MIN(INDEX($C$1:$C$13701,MIN(13701,ROW()+1)):INDEX($C$1:$C$13701,MIN(13701,ROW()+設定!$B$26))))*10^(設定!$B$27/20)),1,0))</f>
        <v>0</v>
      </c>
      <c r="G8266" s="33" t="n">
        <f aca="false">$G8265+IF($F8266=1,1,0)</f>
        <v>4</v>
      </c>
      <c r="H8266" s="0" t="str">
        <f aca="false">IF($F8266=1,$G8266,"")</f>
        <v/>
      </c>
    </row>
    <row r="8267" customFormat="false" ht="15" hidden="false" customHeight="false" outlineLevel="0" collapsed="false">
      <c r="A8267" s="30" t="n">
        <v>1291.40625</v>
      </c>
      <c r="B8267" s="31" t="n">
        <v>-15.1234</v>
      </c>
      <c r="C8267" s="32" t="n">
        <f aca="false">IF($A8267="","",IF(設定!$B$21="dB",10^($B8267/20),ABS($B8267)))</f>
        <v>0.175319409814654</v>
      </c>
      <c r="D8267" s="32" t="n">
        <f aca="false">IF($A8267="","",$A8267^2)</f>
        <v>1667730.10253906</v>
      </c>
      <c r="E8267" s="32" t="n">
        <f aca="false">IF($A8267="","",IF($C8267&lt;=0,"",1/$C8267^2))</f>
        <v>32.5341901030405</v>
      </c>
      <c r="F8267" s="33" t="n">
        <f aca="false">IF(OR(ROW()-設定!$B$30&lt;2,ROW()+設定!$B$30&gt;13701,N($A8267)&lt;=0,N(INDEX($A$2:$A$13701,MIN(13700,MAX(1,ROW()-1+設定!$B$30))))&lt;=0,$A8267&lt;設定!$B$28,$A8267&gt;設定!$B$29),0,IF(AND($C8267&gt;=MAX(INDEX($C$1:$C$13701,MAX(1,ROW()-設定!$B$24)):INDEX($C$1:$C$13701,MAX(1,ROW()-1))),$C8267&gt;MAX(INDEX($C$1:$C$13701,MIN(13701,ROW()+1)):INDEX($C$1:$C$13701,MIN(13701,ROW()+設定!$B$24))),$C8267&gt;=設定!$B$32,$C8267&gt;=MAX(MIN(INDEX($C$1:$C$13701,MAX(1,ROW()-設定!$B$26)):INDEX($C$1:$C$13701,MAX(1,ROW()-1))),MIN(INDEX($C$1:$C$13701,MIN(13701,ROW()+1)):INDEX($C$1:$C$13701,MIN(13701,ROW()+設定!$B$26))))*10^(設定!$B$27/20)),1,0))</f>
        <v>0</v>
      </c>
      <c r="G8267" s="33" t="n">
        <f aca="false">$G8266+IF($F8267=1,1,0)</f>
        <v>4</v>
      </c>
      <c r="H8267" s="0" t="str">
        <f aca="false">IF($F8267=1,$G8267,"")</f>
        <v/>
      </c>
    </row>
    <row r="8268" customFormat="false" ht="15" hidden="false" customHeight="false" outlineLevel="0" collapsed="false">
      <c r="A8268" s="30" t="n">
        <v>1291.5625</v>
      </c>
      <c r="B8268" s="31" t="n">
        <v>-15.3379</v>
      </c>
      <c r="C8268" s="32" t="n">
        <f aca="false">IF($A8268="","",IF(設定!$B$21="dB",10^($B8268/20),ABS($B8268)))</f>
        <v>0.171042879792864</v>
      </c>
      <c r="D8268" s="32" t="n">
        <f aca="false">IF($A8268="","",$A8268^2)</f>
        <v>1668133.69140625</v>
      </c>
      <c r="E8268" s="32" t="n">
        <f aca="false">IF($A8268="","",IF($C8268&lt;=0,"",1/$C8268^2))</f>
        <v>34.1814120766053</v>
      </c>
      <c r="F8268" s="33" t="n">
        <f aca="false">IF(OR(ROW()-設定!$B$30&lt;2,ROW()+設定!$B$30&gt;13701,N($A8268)&lt;=0,N(INDEX($A$2:$A$13701,MIN(13700,MAX(1,ROW()-1+設定!$B$30))))&lt;=0,$A8268&lt;設定!$B$28,$A8268&gt;設定!$B$29),0,IF(AND($C8268&gt;=MAX(INDEX($C$1:$C$13701,MAX(1,ROW()-設定!$B$24)):INDEX($C$1:$C$13701,MAX(1,ROW()-1))),$C8268&gt;MAX(INDEX($C$1:$C$13701,MIN(13701,ROW()+1)):INDEX($C$1:$C$13701,MIN(13701,ROW()+設定!$B$24))),$C8268&gt;=設定!$B$32,$C8268&gt;=MAX(MIN(INDEX($C$1:$C$13701,MAX(1,ROW()-設定!$B$26)):INDEX($C$1:$C$13701,MAX(1,ROW()-1))),MIN(INDEX($C$1:$C$13701,MIN(13701,ROW()+1)):INDEX($C$1:$C$13701,MIN(13701,ROW()+設定!$B$26))))*10^(設定!$B$27/20)),1,0))</f>
        <v>0</v>
      </c>
      <c r="G8268" s="33" t="n">
        <f aca="false">$G8267+IF($F8268=1,1,0)</f>
        <v>4</v>
      </c>
      <c r="H8268" s="0" t="str">
        <f aca="false">IF($F8268=1,$G8268,"")</f>
        <v/>
      </c>
    </row>
    <row r="8269" customFormat="false" ht="15" hidden="false" customHeight="false" outlineLevel="0" collapsed="false">
      <c r="A8269" s="30" t="n">
        <v>1291.71875</v>
      </c>
      <c r="B8269" s="31" t="n">
        <v>-15.6022</v>
      </c>
      <c r="C8269" s="32" t="n">
        <f aca="false">IF($A8269="","",IF(設定!$B$21="dB",10^($B8269/20),ABS($B8269)))</f>
        <v>0.165916661325868</v>
      </c>
      <c r="D8269" s="32" t="n">
        <f aca="false">IF($A8269="","",$A8269^2)</f>
        <v>1668537.32910156</v>
      </c>
      <c r="E8269" s="32" t="n">
        <f aca="false">IF($A8269="","",IF($C8269&lt;=0,"",1/$C8269^2))</f>
        <v>36.3262025348669</v>
      </c>
      <c r="F8269" s="33" t="n">
        <f aca="false">IF(OR(ROW()-設定!$B$30&lt;2,ROW()+設定!$B$30&gt;13701,N($A8269)&lt;=0,N(INDEX($A$2:$A$13701,MIN(13700,MAX(1,ROW()-1+設定!$B$30))))&lt;=0,$A8269&lt;設定!$B$28,$A8269&gt;設定!$B$29),0,IF(AND($C8269&gt;=MAX(INDEX($C$1:$C$13701,MAX(1,ROW()-設定!$B$24)):INDEX($C$1:$C$13701,MAX(1,ROW()-1))),$C8269&gt;MAX(INDEX($C$1:$C$13701,MIN(13701,ROW()+1)):INDEX($C$1:$C$13701,MIN(13701,ROW()+設定!$B$24))),$C8269&gt;=設定!$B$32,$C8269&gt;=MAX(MIN(INDEX($C$1:$C$13701,MAX(1,ROW()-設定!$B$26)):INDEX($C$1:$C$13701,MAX(1,ROW()-1))),MIN(INDEX($C$1:$C$13701,MIN(13701,ROW()+1)):INDEX($C$1:$C$13701,MIN(13701,ROW()+設定!$B$26))))*10^(設定!$B$27/20)),1,0))</f>
        <v>0</v>
      </c>
      <c r="G8269" s="33" t="n">
        <f aca="false">$G8268+IF($F8269=1,1,0)</f>
        <v>4</v>
      </c>
      <c r="H8269" s="0" t="str">
        <f aca="false">IF($F8269=1,$G8269,"")</f>
        <v/>
      </c>
    </row>
    <row r="8270" customFormat="false" ht="15" hidden="false" customHeight="false" outlineLevel="0" collapsed="false">
      <c r="A8270" s="30" t="n">
        <v>1291.875</v>
      </c>
      <c r="B8270" s="31" t="n">
        <v>-16.1105</v>
      </c>
      <c r="C8270" s="32" t="n">
        <f aca="false">IF($A8270="","",IF(設定!$B$21="dB",10^($B8270/20),ABS($B8270)))</f>
        <v>0.156485823615092</v>
      </c>
      <c r="D8270" s="32" t="n">
        <f aca="false">IF($A8270="","",$A8270^2)</f>
        <v>1668941.015625</v>
      </c>
      <c r="E8270" s="32" t="n">
        <f aca="false">IF($A8270="","",IF($C8270&lt;=0,"",1/$C8270^2))</f>
        <v>40.8366398545488</v>
      </c>
      <c r="F8270" s="33" t="n">
        <f aca="false">IF(OR(ROW()-設定!$B$30&lt;2,ROW()+設定!$B$30&gt;13701,N($A8270)&lt;=0,N(INDEX($A$2:$A$13701,MIN(13700,MAX(1,ROW()-1+設定!$B$30))))&lt;=0,$A8270&lt;設定!$B$28,$A8270&gt;設定!$B$29),0,IF(AND($C8270&gt;=MAX(INDEX($C$1:$C$13701,MAX(1,ROW()-設定!$B$24)):INDEX($C$1:$C$13701,MAX(1,ROW()-1))),$C8270&gt;MAX(INDEX($C$1:$C$13701,MIN(13701,ROW()+1)):INDEX($C$1:$C$13701,MIN(13701,ROW()+設定!$B$24))),$C8270&gt;=設定!$B$32,$C8270&gt;=MAX(MIN(INDEX($C$1:$C$13701,MAX(1,ROW()-設定!$B$26)):INDEX($C$1:$C$13701,MAX(1,ROW()-1))),MIN(INDEX($C$1:$C$13701,MIN(13701,ROW()+1)):INDEX($C$1:$C$13701,MIN(13701,ROW()+設定!$B$26))))*10^(設定!$B$27/20)),1,0))</f>
        <v>0</v>
      </c>
      <c r="G8270" s="33" t="n">
        <f aca="false">$G8269+IF($F8270=1,1,0)</f>
        <v>4</v>
      </c>
      <c r="H8270" s="0" t="str">
        <f aca="false">IF($F8270=1,$G8270,"")</f>
        <v/>
      </c>
    </row>
    <row r="8271" customFormat="false" ht="15" hidden="false" customHeight="false" outlineLevel="0" collapsed="false">
      <c r="A8271" s="30" t="n">
        <v>1292.03125</v>
      </c>
      <c r="B8271" s="31" t="n">
        <v>-16.2616</v>
      </c>
      <c r="C8271" s="32" t="n">
        <f aca="false">IF($A8271="","",IF(設定!$B$21="dB",10^($B8271/20),ABS($B8271)))</f>
        <v>0.153787132784224</v>
      </c>
      <c r="D8271" s="32" t="n">
        <f aca="false">IF($A8271="","",$A8271^2)</f>
        <v>1669344.75097656</v>
      </c>
      <c r="E8271" s="32" t="n">
        <f aca="false">IF($A8271="","",IF($C8271&lt;=0,"",1/$C8271^2))</f>
        <v>42.2824359825311</v>
      </c>
      <c r="F8271" s="33" t="n">
        <f aca="false">IF(OR(ROW()-設定!$B$30&lt;2,ROW()+設定!$B$30&gt;13701,N($A8271)&lt;=0,N(INDEX($A$2:$A$13701,MIN(13700,MAX(1,ROW()-1+設定!$B$30))))&lt;=0,$A8271&lt;設定!$B$28,$A8271&gt;設定!$B$29),0,IF(AND($C8271&gt;=MAX(INDEX($C$1:$C$13701,MAX(1,ROW()-設定!$B$24)):INDEX($C$1:$C$13701,MAX(1,ROW()-1))),$C8271&gt;MAX(INDEX($C$1:$C$13701,MIN(13701,ROW()+1)):INDEX($C$1:$C$13701,MIN(13701,ROW()+設定!$B$24))),$C8271&gt;=設定!$B$32,$C8271&gt;=MAX(MIN(INDEX($C$1:$C$13701,MAX(1,ROW()-設定!$B$26)):INDEX($C$1:$C$13701,MAX(1,ROW()-1))),MIN(INDEX($C$1:$C$13701,MIN(13701,ROW()+1)):INDEX($C$1:$C$13701,MIN(13701,ROW()+設定!$B$26))))*10^(設定!$B$27/20)),1,0))</f>
        <v>0</v>
      </c>
      <c r="G8271" s="33" t="n">
        <f aca="false">$G8270+IF($F8271=1,1,0)</f>
        <v>4</v>
      </c>
      <c r="H8271" s="0" t="str">
        <f aca="false">IF($F8271=1,$G8271,"")</f>
        <v/>
      </c>
    </row>
    <row r="8272" customFormat="false" ht="15" hidden="false" customHeight="false" outlineLevel="0" collapsed="false">
      <c r="A8272" s="30" t="n">
        <v>1292.1875</v>
      </c>
      <c r="B8272" s="31" t="n">
        <v>-16.4339</v>
      </c>
      <c r="C8272" s="32" t="n">
        <f aca="false">IF($A8272="","",IF(設定!$B$21="dB",10^($B8272/20),ABS($B8272)))</f>
        <v>0.150766551055621</v>
      </c>
      <c r="D8272" s="32" t="n">
        <f aca="false">IF($A8272="","",$A8272^2)</f>
        <v>1669748.53515625</v>
      </c>
      <c r="E8272" s="32" t="n">
        <f aca="false">IF($A8272="","",IF($C8272&lt;=0,"",1/$C8272^2))</f>
        <v>43.9936504687045</v>
      </c>
      <c r="F8272" s="33" t="n">
        <f aca="false">IF(OR(ROW()-設定!$B$30&lt;2,ROW()+設定!$B$30&gt;13701,N($A8272)&lt;=0,N(INDEX($A$2:$A$13701,MIN(13700,MAX(1,ROW()-1+設定!$B$30))))&lt;=0,$A8272&lt;設定!$B$28,$A8272&gt;設定!$B$29),0,IF(AND($C8272&gt;=MAX(INDEX($C$1:$C$13701,MAX(1,ROW()-設定!$B$24)):INDEX($C$1:$C$13701,MAX(1,ROW()-1))),$C8272&gt;MAX(INDEX($C$1:$C$13701,MIN(13701,ROW()+1)):INDEX($C$1:$C$13701,MIN(13701,ROW()+設定!$B$24))),$C8272&gt;=設定!$B$32,$C8272&gt;=MAX(MIN(INDEX($C$1:$C$13701,MAX(1,ROW()-設定!$B$26)):INDEX($C$1:$C$13701,MAX(1,ROW()-1))),MIN(INDEX($C$1:$C$13701,MIN(13701,ROW()+1)):INDEX($C$1:$C$13701,MIN(13701,ROW()+設定!$B$26))))*10^(設定!$B$27/20)),1,0))</f>
        <v>0</v>
      </c>
      <c r="G8272" s="33" t="n">
        <f aca="false">$G8271+IF($F8272=1,1,0)</f>
        <v>4</v>
      </c>
      <c r="H8272" s="0" t="str">
        <f aca="false">IF($F8272=1,$G8272,"")</f>
        <v/>
      </c>
    </row>
    <row r="8273" customFormat="false" ht="15" hidden="false" customHeight="false" outlineLevel="0" collapsed="false">
      <c r="A8273" s="30" t="n">
        <v>1292.34375</v>
      </c>
      <c r="B8273" s="31" t="n">
        <v>-16.6751</v>
      </c>
      <c r="C8273" s="32" t="n">
        <f aca="false">IF($A8273="","",IF(設定!$B$21="dB",10^($B8273/20),ABS($B8273)))</f>
        <v>0.146637483861231</v>
      </c>
      <c r="D8273" s="32" t="n">
        <f aca="false">IF($A8273="","",$A8273^2)</f>
        <v>1670152.36816406</v>
      </c>
      <c r="E8273" s="32" t="n">
        <f aca="false">IF($A8273="","",IF($C8273&lt;=0,"",1/$C8273^2))</f>
        <v>46.5061084470526</v>
      </c>
      <c r="F8273" s="33" t="n">
        <f aca="false">IF(OR(ROW()-設定!$B$30&lt;2,ROW()+設定!$B$30&gt;13701,N($A8273)&lt;=0,N(INDEX($A$2:$A$13701,MIN(13700,MAX(1,ROW()-1+設定!$B$30))))&lt;=0,$A8273&lt;設定!$B$28,$A8273&gt;設定!$B$29),0,IF(AND($C8273&gt;=MAX(INDEX($C$1:$C$13701,MAX(1,ROW()-設定!$B$24)):INDEX($C$1:$C$13701,MAX(1,ROW()-1))),$C8273&gt;MAX(INDEX($C$1:$C$13701,MIN(13701,ROW()+1)):INDEX($C$1:$C$13701,MIN(13701,ROW()+設定!$B$24))),$C8273&gt;=設定!$B$32,$C8273&gt;=MAX(MIN(INDEX($C$1:$C$13701,MAX(1,ROW()-設定!$B$26)):INDEX($C$1:$C$13701,MAX(1,ROW()-1))),MIN(INDEX($C$1:$C$13701,MIN(13701,ROW()+1)):INDEX($C$1:$C$13701,MIN(13701,ROW()+設定!$B$26))))*10^(設定!$B$27/20)),1,0))</f>
        <v>0</v>
      </c>
      <c r="G8273" s="33" t="n">
        <f aca="false">$G8272+IF($F8273=1,1,0)</f>
        <v>4</v>
      </c>
      <c r="H8273" s="0" t="str">
        <f aca="false">IF($F8273=1,$G8273,"")</f>
        <v/>
      </c>
    </row>
    <row r="8274" customFormat="false" ht="15" hidden="false" customHeight="false" outlineLevel="0" collapsed="false">
      <c r="A8274" s="30" t="n">
        <v>1292.5</v>
      </c>
      <c r="B8274" s="31" t="n">
        <v>-17.3387</v>
      </c>
      <c r="C8274" s="32" t="n">
        <f aca="false">IF($A8274="","",IF(設定!$B$21="dB",10^($B8274/20),ABS($B8274)))</f>
        <v>0.135851675790047</v>
      </c>
      <c r="D8274" s="32" t="n">
        <f aca="false">IF($A8274="","",$A8274^2)</f>
        <v>1670556.25</v>
      </c>
      <c r="E8274" s="32" t="n">
        <f aca="false">IF($A8274="","",IF($C8274&lt;=0,"",1/$C8274^2))</f>
        <v>54.1838674269223</v>
      </c>
      <c r="F8274" s="33" t="n">
        <f aca="false">IF(OR(ROW()-設定!$B$30&lt;2,ROW()+設定!$B$30&gt;13701,N($A8274)&lt;=0,N(INDEX($A$2:$A$13701,MIN(13700,MAX(1,ROW()-1+設定!$B$30))))&lt;=0,$A8274&lt;設定!$B$28,$A8274&gt;設定!$B$29),0,IF(AND($C8274&gt;=MAX(INDEX($C$1:$C$13701,MAX(1,ROW()-設定!$B$24)):INDEX($C$1:$C$13701,MAX(1,ROW()-1))),$C8274&gt;MAX(INDEX($C$1:$C$13701,MIN(13701,ROW()+1)):INDEX($C$1:$C$13701,MIN(13701,ROW()+設定!$B$24))),$C8274&gt;=設定!$B$32,$C8274&gt;=MAX(MIN(INDEX($C$1:$C$13701,MAX(1,ROW()-設定!$B$26)):INDEX($C$1:$C$13701,MAX(1,ROW()-1))),MIN(INDEX($C$1:$C$13701,MIN(13701,ROW()+1)):INDEX($C$1:$C$13701,MIN(13701,ROW()+設定!$B$26))))*10^(設定!$B$27/20)),1,0))</f>
        <v>0</v>
      </c>
      <c r="G8274" s="33" t="n">
        <f aca="false">$G8273+IF($F8274=1,1,0)</f>
        <v>4</v>
      </c>
      <c r="H8274" s="0" t="str">
        <f aca="false">IF($F8274=1,$G8274,"")</f>
        <v/>
      </c>
    </row>
    <row r="8275" customFormat="false" ht="15" hidden="false" customHeight="false" outlineLevel="0" collapsed="false">
      <c r="A8275" s="30" t="n">
        <v>1292.65625</v>
      </c>
      <c r="B8275" s="31" t="n">
        <v>-17.6669</v>
      </c>
      <c r="C8275" s="32" t="n">
        <f aca="false">IF($A8275="","",IF(設定!$B$21="dB",10^($B8275/20),ABS($B8275)))</f>
        <v>0.130814233251611</v>
      </c>
      <c r="D8275" s="32" t="n">
        <f aca="false">IF($A8275="","",$A8275^2)</f>
        <v>1670960.18066406</v>
      </c>
      <c r="E8275" s="32" t="n">
        <f aca="false">IF($A8275="","",IF($C8275&lt;=0,"",1/$C8275^2))</f>
        <v>58.4372809119555</v>
      </c>
      <c r="F8275" s="33" t="n">
        <f aca="false">IF(OR(ROW()-設定!$B$30&lt;2,ROW()+設定!$B$30&gt;13701,N($A8275)&lt;=0,N(INDEX($A$2:$A$13701,MIN(13700,MAX(1,ROW()-1+設定!$B$30))))&lt;=0,$A8275&lt;設定!$B$28,$A8275&gt;設定!$B$29),0,IF(AND($C8275&gt;=MAX(INDEX($C$1:$C$13701,MAX(1,ROW()-設定!$B$24)):INDEX($C$1:$C$13701,MAX(1,ROW()-1))),$C8275&gt;MAX(INDEX($C$1:$C$13701,MIN(13701,ROW()+1)):INDEX($C$1:$C$13701,MIN(13701,ROW()+設定!$B$24))),$C8275&gt;=設定!$B$32,$C8275&gt;=MAX(MIN(INDEX($C$1:$C$13701,MAX(1,ROW()-設定!$B$26)):INDEX($C$1:$C$13701,MAX(1,ROW()-1))),MIN(INDEX($C$1:$C$13701,MIN(13701,ROW()+1)):INDEX($C$1:$C$13701,MIN(13701,ROW()+設定!$B$26))))*10^(設定!$B$27/20)),1,0))</f>
        <v>0</v>
      </c>
      <c r="G8275" s="33" t="n">
        <f aca="false">$G8274+IF($F8275=1,1,0)</f>
        <v>4</v>
      </c>
      <c r="H8275" s="0" t="str">
        <f aca="false">IF($F8275=1,$G8275,"")</f>
        <v/>
      </c>
    </row>
    <row r="8276" customFormat="false" ht="15" hidden="false" customHeight="false" outlineLevel="0" collapsed="false">
      <c r="A8276" s="30" t="n">
        <v>1292.8125</v>
      </c>
      <c r="B8276" s="31" t="n">
        <v>-17.8001</v>
      </c>
      <c r="C8276" s="32" t="n">
        <f aca="false">IF($A8276="","",IF(設定!$B$21="dB",10^($B8276/20),ABS($B8276)))</f>
        <v>0.128823472025744</v>
      </c>
      <c r="D8276" s="32" t="n">
        <f aca="false">IF($A8276="","",$A8276^2)</f>
        <v>1671364.16015625</v>
      </c>
      <c r="E8276" s="32" t="n">
        <f aca="false">IF($A8276="","",IF($C8276&lt;=0,"",1/$C8276^2))</f>
        <v>60.25734606813</v>
      </c>
      <c r="F8276" s="33" t="n">
        <f aca="false">IF(OR(ROW()-設定!$B$30&lt;2,ROW()+設定!$B$30&gt;13701,N($A8276)&lt;=0,N(INDEX($A$2:$A$13701,MIN(13700,MAX(1,ROW()-1+設定!$B$30))))&lt;=0,$A8276&lt;設定!$B$28,$A8276&gt;設定!$B$29),0,IF(AND($C8276&gt;=MAX(INDEX($C$1:$C$13701,MAX(1,ROW()-設定!$B$24)):INDEX($C$1:$C$13701,MAX(1,ROW()-1))),$C8276&gt;MAX(INDEX($C$1:$C$13701,MIN(13701,ROW()+1)):INDEX($C$1:$C$13701,MIN(13701,ROW()+設定!$B$24))),$C8276&gt;=設定!$B$32,$C8276&gt;=MAX(MIN(INDEX($C$1:$C$13701,MAX(1,ROW()-設定!$B$26)):INDEX($C$1:$C$13701,MAX(1,ROW()-1))),MIN(INDEX($C$1:$C$13701,MIN(13701,ROW()+1)):INDEX($C$1:$C$13701,MIN(13701,ROW()+設定!$B$26))))*10^(設定!$B$27/20)),1,0))</f>
        <v>0</v>
      </c>
      <c r="G8276" s="33" t="n">
        <f aca="false">$G8275+IF($F8276=1,1,0)</f>
        <v>4</v>
      </c>
      <c r="H8276" s="0" t="str">
        <f aca="false">IF($F8276=1,$G8276,"")</f>
        <v/>
      </c>
    </row>
    <row r="8277" customFormat="false" ht="15" hidden="false" customHeight="false" outlineLevel="0" collapsed="false">
      <c r="A8277" s="30" t="n">
        <v>1292.96875</v>
      </c>
      <c r="B8277" s="31" t="n">
        <v>-18.2028</v>
      </c>
      <c r="C8277" s="32" t="n">
        <f aca="false">IF($A8277="","",IF(設定!$B$21="dB",10^($B8277/20),ABS($B8277)))</f>
        <v>0.122987224293407</v>
      </c>
      <c r="D8277" s="32" t="n">
        <f aca="false">IF($A8277="","",$A8277^2)</f>
        <v>1671768.18847656</v>
      </c>
      <c r="E8277" s="32" t="n">
        <f aca="false">IF($A8277="","",IF($C8277&lt;=0,"",1/$C8277^2))</f>
        <v>66.1119550159579</v>
      </c>
      <c r="F8277" s="33" t="n">
        <f aca="false">IF(OR(ROW()-設定!$B$30&lt;2,ROW()+設定!$B$30&gt;13701,N($A8277)&lt;=0,N(INDEX($A$2:$A$13701,MIN(13700,MAX(1,ROW()-1+設定!$B$30))))&lt;=0,$A8277&lt;設定!$B$28,$A8277&gt;設定!$B$29),0,IF(AND($C8277&gt;=MAX(INDEX($C$1:$C$13701,MAX(1,ROW()-設定!$B$24)):INDEX($C$1:$C$13701,MAX(1,ROW()-1))),$C8277&gt;MAX(INDEX($C$1:$C$13701,MIN(13701,ROW()+1)):INDEX($C$1:$C$13701,MIN(13701,ROW()+設定!$B$24))),$C8277&gt;=設定!$B$32,$C8277&gt;=MAX(MIN(INDEX($C$1:$C$13701,MAX(1,ROW()-設定!$B$26)):INDEX($C$1:$C$13701,MAX(1,ROW()-1))),MIN(INDEX($C$1:$C$13701,MIN(13701,ROW()+1)):INDEX($C$1:$C$13701,MIN(13701,ROW()+設定!$B$26))))*10^(設定!$B$27/20)),1,0))</f>
        <v>0</v>
      </c>
      <c r="G8277" s="33" t="n">
        <f aca="false">$G8276+IF($F8277=1,1,0)</f>
        <v>4</v>
      </c>
      <c r="H8277" s="0" t="str">
        <f aca="false">IF($F8277=1,$G8277,"")</f>
        <v/>
      </c>
    </row>
    <row r="8278" customFormat="false" ht="15" hidden="false" customHeight="false" outlineLevel="0" collapsed="false">
      <c r="A8278" s="30" t="n">
        <v>1293.125</v>
      </c>
      <c r="B8278" s="31" t="n">
        <v>-18.6194</v>
      </c>
      <c r="C8278" s="32" t="n">
        <f aca="false">IF($A8278="","",IF(設定!$B$21="dB",10^($B8278/20),ABS($B8278)))</f>
        <v>0.117227634073213</v>
      </c>
      <c r="D8278" s="32" t="n">
        <f aca="false">IF($A8278="","",$A8278^2)</f>
        <v>1672172.265625</v>
      </c>
      <c r="E8278" s="32" t="n">
        <f aca="false">IF($A8278="","",IF($C8278&lt;=0,"",1/$C8278^2))</f>
        <v>72.7679264986276</v>
      </c>
      <c r="F8278" s="33" t="n">
        <f aca="false">IF(OR(ROW()-設定!$B$30&lt;2,ROW()+設定!$B$30&gt;13701,N($A8278)&lt;=0,N(INDEX($A$2:$A$13701,MIN(13700,MAX(1,ROW()-1+設定!$B$30))))&lt;=0,$A8278&lt;設定!$B$28,$A8278&gt;設定!$B$29),0,IF(AND($C8278&gt;=MAX(INDEX($C$1:$C$13701,MAX(1,ROW()-設定!$B$24)):INDEX($C$1:$C$13701,MAX(1,ROW()-1))),$C8278&gt;MAX(INDEX($C$1:$C$13701,MIN(13701,ROW()+1)):INDEX($C$1:$C$13701,MIN(13701,ROW()+設定!$B$24))),$C8278&gt;=設定!$B$32,$C8278&gt;=MAX(MIN(INDEX($C$1:$C$13701,MAX(1,ROW()-設定!$B$26)):INDEX($C$1:$C$13701,MAX(1,ROW()-1))),MIN(INDEX($C$1:$C$13701,MIN(13701,ROW()+1)):INDEX($C$1:$C$13701,MIN(13701,ROW()+設定!$B$26))))*10^(設定!$B$27/20)),1,0))</f>
        <v>0</v>
      </c>
      <c r="G8278" s="33" t="n">
        <f aca="false">$G8277+IF($F8278=1,1,0)</f>
        <v>4</v>
      </c>
      <c r="H8278" s="0" t="str">
        <f aca="false">IF($F8278=1,$G8278,"")</f>
        <v/>
      </c>
    </row>
    <row r="8279" customFormat="false" ht="15" hidden="false" customHeight="false" outlineLevel="0" collapsed="false">
      <c r="A8279" s="30" t="n">
        <v>1293.28125</v>
      </c>
      <c r="B8279" s="31" t="n">
        <v>-18.8338</v>
      </c>
      <c r="C8279" s="32" t="n">
        <f aca="false">IF($A8279="","",IF(設定!$B$21="dB",10^($B8279/20),ABS($B8279)))</f>
        <v>0.114369441414561</v>
      </c>
      <c r="D8279" s="32" t="n">
        <f aca="false">IF($A8279="","",$A8279^2)</f>
        <v>1672576.39160156</v>
      </c>
      <c r="E8279" s="32" t="n">
        <f aca="false">IF($A8279="","",IF($C8279&lt;=0,"",1/$C8279^2))</f>
        <v>76.4504418874798</v>
      </c>
      <c r="F8279" s="33" t="n">
        <f aca="false">IF(OR(ROW()-設定!$B$30&lt;2,ROW()+設定!$B$30&gt;13701,N($A8279)&lt;=0,N(INDEX($A$2:$A$13701,MIN(13700,MAX(1,ROW()-1+設定!$B$30))))&lt;=0,$A8279&lt;設定!$B$28,$A8279&gt;設定!$B$29),0,IF(AND($C8279&gt;=MAX(INDEX($C$1:$C$13701,MAX(1,ROW()-設定!$B$24)):INDEX($C$1:$C$13701,MAX(1,ROW()-1))),$C8279&gt;MAX(INDEX($C$1:$C$13701,MIN(13701,ROW()+1)):INDEX($C$1:$C$13701,MIN(13701,ROW()+設定!$B$24))),$C8279&gt;=設定!$B$32,$C8279&gt;=MAX(MIN(INDEX($C$1:$C$13701,MAX(1,ROW()-設定!$B$26)):INDEX($C$1:$C$13701,MAX(1,ROW()-1))),MIN(INDEX($C$1:$C$13701,MIN(13701,ROW()+1)):INDEX($C$1:$C$13701,MIN(13701,ROW()+設定!$B$26))))*10^(設定!$B$27/20)),1,0))</f>
        <v>0</v>
      </c>
      <c r="G8279" s="33" t="n">
        <f aca="false">$G8278+IF($F8279=1,1,0)</f>
        <v>4</v>
      </c>
      <c r="H8279" s="0" t="str">
        <f aca="false">IF($F8279=1,$G8279,"")</f>
        <v/>
      </c>
    </row>
    <row r="8280" customFormat="false" ht="15" hidden="false" customHeight="false" outlineLevel="0" collapsed="false">
      <c r="A8280" s="30" t="n">
        <v>1293.4375</v>
      </c>
      <c r="B8280" s="31" t="n">
        <v>-19.2654</v>
      </c>
      <c r="C8280" s="32" t="n">
        <f aca="false">IF($A8280="","",IF(設定!$B$21="dB",10^($B8280/20),ABS($B8280)))</f>
        <v>0.108825331809607</v>
      </c>
      <c r="D8280" s="32" t="n">
        <f aca="false">IF($A8280="","",$A8280^2)</f>
        <v>1672980.56640625</v>
      </c>
      <c r="E8280" s="32" t="n">
        <f aca="false">IF($A8280="","",IF($C8280&lt;=0,"",1/$C8280^2))</f>
        <v>84.4384008968924</v>
      </c>
      <c r="F8280" s="33" t="n">
        <f aca="false">IF(OR(ROW()-設定!$B$30&lt;2,ROW()+設定!$B$30&gt;13701,N($A8280)&lt;=0,N(INDEX($A$2:$A$13701,MIN(13700,MAX(1,ROW()-1+設定!$B$30))))&lt;=0,$A8280&lt;設定!$B$28,$A8280&gt;設定!$B$29),0,IF(AND($C8280&gt;=MAX(INDEX($C$1:$C$13701,MAX(1,ROW()-設定!$B$24)):INDEX($C$1:$C$13701,MAX(1,ROW()-1))),$C8280&gt;MAX(INDEX($C$1:$C$13701,MIN(13701,ROW()+1)):INDEX($C$1:$C$13701,MIN(13701,ROW()+設定!$B$24))),$C8280&gt;=設定!$B$32,$C8280&gt;=MAX(MIN(INDEX($C$1:$C$13701,MAX(1,ROW()-設定!$B$26)):INDEX($C$1:$C$13701,MAX(1,ROW()-1))),MIN(INDEX($C$1:$C$13701,MIN(13701,ROW()+1)):INDEX($C$1:$C$13701,MIN(13701,ROW()+設定!$B$26))))*10^(設定!$B$27/20)),1,0))</f>
        <v>0</v>
      </c>
      <c r="G8280" s="33" t="n">
        <f aca="false">$G8279+IF($F8280=1,1,0)</f>
        <v>4</v>
      </c>
      <c r="H8280" s="0" t="str">
        <f aca="false">IF($F8280=1,$G8280,"")</f>
        <v/>
      </c>
    </row>
    <row r="8281" customFormat="false" ht="15" hidden="false" customHeight="false" outlineLevel="0" collapsed="false">
      <c r="A8281" s="30" t="n">
        <v>1293.59375</v>
      </c>
      <c r="B8281" s="31" t="n">
        <v>-19.8266</v>
      </c>
      <c r="C8281" s="32" t="n">
        <f aca="false">IF($A8281="","",IF(設定!$B$21="dB",10^($B8281/20),ABS($B8281)))</f>
        <v>0.102016401435449</v>
      </c>
      <c r="D8281" s="32" t="n">
        <f aca="false">IF($A8281="","",$A8281^2)</f>
        <v>1673384.79003906</v>
      </c>
      <c r="E8281" s="32" t="n">
        <f aca="false">IF($A8281="","",IF($C8281&lt;=0,"",1/$C8281^2))</f>
        <v>96.0859746999451</v>
      </c>
      <c r="F8281" s="33" t="n">
        <f aca="false">IF(OR(ROW()-設定!$B$30&lt;2,ROW()+設定!$B$30&gt;13701,N($A8281)&lt;=0,N(INDEX($A$2:$A$13701,MIN(13700,MAX(1,ROW()-1+設定!$B$30))))&lt;=0,$A8281&lt;設定!$B$28,$A8281&gt;設定!$B$29),0,IF(AND($C8281&gt;=MAX(INDEX($C$1:$C$13701,MAX(1,ROW()-設定!$B$24)):INDEX($C$1:$C$13701,MAX(1,ROW()-1))),$C8281&gt;MAX(INDEX($C$1:$C$13701,MIN(13701,ROW()+1)):INDEX($C$1:$C$13701,MIN(13701,ROW()+設定!$B$24))),$C8281&gt;=設定!$B$32,$C8281&gt;=MAX(MIN(INDEX($C$1:$C$13701,MAX(1,ROW()-設定!$B$26)):INDEX($C$1:$C$13701,MAX(1,ROW()-1))),MIN(INDEX($C$1:$C$13701,MIN(13701,ROW()+1)):INDEX($C$1:$C$13701,MIN(13701,ROW()+設定!$B$26))))*10^(設定!$B$27/20)),1,0))</f>
        <v>0</v>
      </c>
      <c r="G8281" s="33" t="n">
        <f aca="false">$G8280+IF($F8281=1,1,0)</f>
        <v>4</v>
      </c>
      <c r="H8281" s="0" t="str">
        <f aca="false">IF($F8281=1,$G8281,"")</f>
        <v/>
      </c>
    </row>
    <row r="8282" customFormat="false" ht="15" hidden="false" customHeight="false" outlineLevel="0" collapsed="false">
      <c r="A8282" s="30" t="n">
        <v>1293.75</v>
      </c>
      <c r="B8282" s="31" t="n">
        <v>-19.9741</v>
      </c>
      <c r="C8282" s="32" t="n">
        <f aca="false">IF($A8282="","",IF(設定!$B$21="dB",10^($B8282/20),ABS($B8282)))</f>
        <v>0.100298629782537</v>
      </c>
      <c r="D8282" s="32" t="n">
        <f aca="false">IF($A8282="","",$A8282^2)</f>
        <v>1673789.0625</v>
      </c>
      <c r="E8282" s="32" t="n">
        <f aca="false">IF($A8282="","",IF($C8282&lt;=0,"",1/$C8282^2))</f>
        <v>99.4054052142682</v>
      </c>
      <c r="F8282" s="33" t="n">
        <f aca="false">IF(OR(ROW()-設定!$B$30&lt;2,ROW()+設定!$B$30&gt;13701,N($A8282)&lt;=0,N(INDEX($A$2:$A$13701,MIN(13700,MAX(1,ROW()-1+設定!$B$30))))&lt;=0,$A8282&lt;設定!$B$28,$A8282&gt;設定!$B$29),0,IF(AND($C8282&gt;=MAX(INDEX($C$1:$C$13701,MAX(1,ROW()-設定!$B$24)):INDEX($C$1:$C$13701,MAX(1,ROW()-1))),$C8282&gt;MAX(INDEX($C$1:$C$13701,MIN(13701,ROW()+1)):INDEX($C$1:$C$13701,MIN(13701,ROW()+設定!$B$24))),$C8282&gt;=設定!$B$32,$C8282&gt;=MAX(MIN(INDEX($C$1:$C$13701,MAX(1,ROW()-設定!$B$26)):INDEX($C$1:$C$13701,MAX(1,ROW()-1))),MIN(INDEX($C$1:$C$13701,MIN(13701,ROW()+1)):INDEX($C$1:$C$13701,MIN(13701,ROW()+設定!$B$26))))*10^(設定!$B$27/20)),1,0))</f>
        <v>0</v>
      </c>
      <c r="G8282" s="33" t="n">
        <f aca="false">$G8281+IF($F8282=1,1,0)</f>
        <v>4</v>
      </c>
      <c r="H8282" s="0" t="str">
        <f aca="false">IF($F8282=1,$G8282,"")</f>
        <v/>
      </c>
    </row>
    <row r="8283" customFormat="false" ht="15" hidden="false" customHeight="false" outlineLevel="0" collapsed="false">
      <c r="A8283" s="30" t="n">
        <v>1293.90625</v>
      </c>
      <c r="B8283" s="31" t="n">
        <v>-20.321</v>
      </c>
      <c r="C8283" s="32" t="n">
        <f aca="false">IF($A8283="","",IF(設定!$B$21="dB",10^($B8283/20),ABS($B8283)))</f>
        <v>0.096371806509428</v>
      </c>
      <c r="D8283" s="32" t="n">
        <f aca="false">IF($A8283="","",$A8283^2)</f>
        <v>1674193.38378906</v>
      </c>
      <c r="E8283" s="32" t="n">
        <f aca="false">IF($A8283="","",IF($C8283&lt;=0,"",1/$C8283^2))</f>
        <v>107.671310744397</v>
      </c>
      <c r="F8283" s="33" t="n">
        <f aca="false">IF(OR(ROW()-設定!$B$30&lt;2,ROW()+設定!$B$30&gt;13701,N($A8283)&lt;=0,N(INDEX($A$2:$A$13701,MIN(13700,MAX(1,ROW()-1+設定!$B$30))))&lt;=0,$A8283&lt;設定!$B$28,$A8283&gt;設定!$B$29),0,IF(AND($C8283&gt;=MAX(INDEX($C$1:$C$13701,MAX(1,ROW()-設定!$B$24)):INDEX($C$1:$C$13701,MAX(1,ROW()-1))),$C8283&gt;MAX(INDEX($C$1:$C$13701,MIN(13701,ROW()+1)):INDEX($C$1:$C$13701,MIN(13701,ROW()+設定!$B$24))),$C8283&gt;=設定!$B$32,$C8283&gt;=MAX(MIN(INDEX($C$1:$C$13701,MAX(1,ROW()-設定!$B$26)):INDEX($C$1:$C$13701,MAX(1,ROW()-1))),MIN(INDEX($C$1:$C$13701,MIN(13701,ROW()+1)):INDEX($C$1:$C$13701,MIN(13701,ROW()+設定!$B$26))))*10^(設定!$B$27/20)),1,0))</f>
        <v>0</v>
      </c>
      <c r="G8283" s="33" t="n">
        <f aca="false">$G8282+IF($F8283=1,1,0)</f>
        <v>4</v>
      </c>
      <c r="H8283" s="0" t="str">
        <f aca="false">IF($F8283=1,$G8283,"")</f>
        <v/>
      </c>
    </row>
    <row r="8284" customFormat="false" ht="15" hidden="false" customHeight="false" outlineLevel="0" collapsed="false">
      <c r="A8284" s="30" t="n">
        <v>1294.0625</v>
      </c>
      <c r="B8284" s="31" t="n">
        <v>-20.6588</v>
      </c>
      <c r="C8284" s="32" t="n">
        <f aca="false">IF($A8284="","",IF(設定!$B$21="dB",10^($B8284/20),ABS($B8284)))</f>
        <v>0.0926957878496983</v>
      </c>
      <c r="D8284" s="32" t="n">
        <f aca="false">IF($A8284="","",$A8284^2)</f>
        <v>1674597.75390625</v>
      </c>
      <c r="E8284" s="32" t="n">
        <f aca="false">IF($A8284="","",IF($C8284&lt;=0,"",1/$C8284^2))</f>
        <v>116.380441393635</v>
      </c>
      <c r="F8284" s="33" t="n">
        <f aca="false">IF(OR(ROW()-設定!$B$30&lt;2,ROW()+設定!$B$30&gt;13701,N($A8284)&lt;=0,N(INDEX($A$2:$A$13701,MIN(13700,MAX(1,ROW()-1+設定!$B$30))))&lt;=0,$A8284&lt;設定!$B$28,$A8284&gt;設定!$B$29),0,IF(AND($C8284&gt;=MAX(INDEX($C$1:$C$13701,MAX(1,ROW()-設定!$B$24)):INDEX($C$1:$C$13701,MAX(1,ROW()-1))),$C8284&gt;MAX(INDEX($C$1:$C$13701,MIN(13701,ROW()+1)):INDEX($C$1:$C$13701,MIN(13701,ROW()+設定!$B$24))),$C8284&gt;=設定!$B$32,$C8284&gt;=MAX(MIN(INDEX($C$1:$C$13701,MAX(1,ROW()-設定!$B$26)):INDEX($C$1:$C$13701,MAX(1,ROW()-1))),MIN(INDEX($C$1:$C$13701,MIN(13701,ROW()+1)):INDEX($C$1:$C$13701,MIN(13701,ROW()+設定!$B$26))))*10^(設定!$B$27/20)),1,0))</f>
        <v>0</v>
      </c>
      <c r="G8284" s="33" t="n">
        <f aca="false">$G8283+IF($F8284=1,1,0)</f>
        <v>4</v>
      </c>
      <c r="H8284" s="0" t="str">
        <f aca="false">IF($F8284=1,$G8284,"")</f>
        <v/>
      </c>
    </row>
    <row r="8285" customFormat="false" ht="15" hidden="false" customHeight="false" outlineLevel="0" collapsed="false">
      <c r="A8285" s="30" t="n">
        <v>1294.21875</v>
      </c>
      <c r="B8285" s="31" t="n">
        <v>-21.0266</v>
      </c>
      <c r="C8285" s="32" t="n">
        <f aca="false">IF($A8285="","",IF(設定!$B$21="dB",10^($B8285/20),ABS($B8285)))</f>
        <v>0.0888525712286192</v>
      </c>
      <c r="D8285" s="32" t="n">
        <f aca="false">IF($A8285="","",$A8285^2)</f>
        <v>1675002.17285156</v>
      </c>
      <c r="E8285" s="32" t="n">
        <f aca="false">IF($A8285="","",IF($C8285&lt;=0,"",1/$C8285^2))</f>
        <v>126.665983628963</v>
      </c>
      <c r="F8285" s="33" t="n">
        <f aca="false">IF(OR(ROW()-設定!$B$30&lt;2,ROW()+設定!$B$30&gt;13701,N($A8285)&lt;=0,N(INDEX($A$2:$A$13701,MIN(13700,MAX(1,ROW()-1+設定!$B$30))))&lt;=0,$A8285&lt;設定!$B$28,$A8285&gt;設定!$B$29),0,IF(AND($C8285&gt;=MAX(INDEX($C$1:$C$13701,MAX(1,ROW()-設定!$B$24)):INDEX($C$1:$C$13701,MAX(1,ROW()-1))),$C8285&gt;MAX(INDEX($C$1:$C$13701,MIN(13701,ROW()+1)):INDEX($C$1:$C$13701,MIN(13701,ROW()+設定!$B$24))),$C8285&gt;=設定!$B$32,$C8285&gt;=MAX(MIN(INDEX($C$1:$C$13701,MAX(1,ROW()-設定!$B$26)):INDEX($C$1:$C$13701,MAX(1,ROW()-1))),MIN(INDEX($C$1:$C$13701,MIN(13701,ROW()+1)):INDEX($C$1:$C$13701,MIN(13701,ROW()+設定!$B$26))))*10^(設定!$B$27/20)),1,0))</f>
        <v>0</v>
      </c>
      <c r="G8285" s="33" t="n">
        <f aca="false">$G8284+IF($F8285=1,1,0)</f>
        <v>4</v>
      </c>
      <c r="H8285" s="0" t="str">
        <f aca="false">IF($F8285=1,$G8285,"")</f>
        <v/>
      </c>
    </row>
    <row r="8286" customFormat="false" ht="15" hidden="false" customHeight="false" outlineLevel="0" collapsed="false">
      <c r="A8286" s="30" t="n">
        <v>1294.375</v>
      </c>
      <c r="B8286" s="31" t="n">
        <v>-21.4612</v>
      </c>
      <c r="C8286" s="32" t="n">
        <f aca="false">IF($A8286="","",IF(設定!$B$21="dB",10^($B8286/20),ABS($B8286)))</f>
        <v>0.0845162073638669</v>
      </c>
      <c r="D8286" s="32" t="n">
        <f aca="false">IF($A8286="","",$A8286^2)</f>
        <v>1675406.640625</v>
      </c>
      <c r="E8286" s="32" t="n">
        <f aca="false">IF($A8286="","",IF($C8286&lt;=0,"",1/$C8286^2))</f>
        <v>139.997409627356</v>
      </c>
      <c r="F8286" s="33" t="n">
        <f aca="false">IF(OR(ROW()-設定!$B$30&lt;2,ROW()+設定!$B$30&gt;13701,N($A8286)&lt;=0,N(INDEX($A$2:$A$13701,MIN(13700,MAX(1,ROW()-1+設定!$B$30))))&lt;=0,$A8286&lt;設定!$B$28,$A8286&gt;設定!$B$29),0,IF(AND($C8286&gt;=MAX(INDEX($C$1:$C$13701,MAX(1,ROW()-設定!$B$24)):INDEX($C$1:$C$13701,MAX(1,ROW()-1))),$C8286&gt;MAX(INDEX($C$1:$C$13701,MIN(13701,ROW()+1)):INDEX($C$1:$C$13701,MIN(13701,ROW()+設定!$B$24))),$C8286&gt;=設定!$B$32,$C8286&gt;=MAX(MIN(INDEX($C$1:$C$13701,MAX(1,ROW()-設定!$B$26)):INDEX($C$1:$C$13701,MAX(1,ROW()-1))),MIN(INDEX($C$1:$C$13701,MIN(13701,ROW()+1)):INDEX($C$1:$C$13701,MIN(13701,ROW()+設定!$B$26))))*10^(設定!$B$27/20)),1,0))</f>
        <v>0</v>
      </c>
      <c r="G8286" s="33" t="n">
        <f aca="false">$G8285+IF($F8286=1,1,0)</f>
        <v>4</v>
      </c>
      <c r="H8286" s="0" t="str">
        <f aca="false">IF($F8286=1,$G8286,"")</f>
        <v/>
      </c>
    </row>
    <row r="8287" customFormat="false" ht="15" hidden="false" customHeight="false" outlineLevel="0" collapsed="false">
      <c r="A8287" s="30" t="n">
        <v>1294.53125</v>
      </c>
      <c r="B8287" s="31" t="n">
        <v>-21.9004</v>
      </c>
      <c r="C8287" s="32" t="n">
        <f aca="false">IF($A8287="","",IF(設定!$B$21="dB",10^($B8287/20),ABS($B8287)))</f>
        <v>0.0803489119292231</v>
      </c>
      <c r="D8287" s="32" t="n">
        <f aca="false">IF($A8287="","",$A8287^2)</f>
        <v>1675811.15722656</v>
      </c>
      <c r="E8287" s="32" t="n">
        <f aca="false">IF($A8287="","",IF($C8287&lt;=0,"",1/$C8287^2))</f>
        <v>154.895927676436</v>
      </c>
      <c r="F8287" s="33" t="n">
        <f aca="false">IF(OR(ROW()-設定!$B$30&lt;2,ROW()+設定!$B$30&gt;13701,N($A8287)&lt;=0,N(INDEX($A$2:$A$13701,MIN(13700,MAX(1,ROW()-1+設定!$B$30))))&lt;=0,$A8287&lt;設定!$B$28,$A8287&gt;設定!$B$29),0,IF(AND($C8287&gt;=MAX(INDEX($C$1:$C$13701,MAX(1,ROW()-設定!$B$24)):INDEX($C$1:$C$13701,MAX(1,ROW()-1))),$C8287&gt;MAX(INDEX($C$1:$C$13701,MIN(13701,ROW()+1)):INDEX($C$1:$C$13701,MIN(13701,ROW()+設定!$B$24))),$C8287&gt;=設定!$B$32,$C8287&gt;=MAX(MIN(INDEX($C$1:$C$13701,MAX(1,ROW()-設定!$B$26)):INDEX($C$1:$C$13701,MAX(1,ROW()-1))),MIN(INDEX($C$1:$C$13701,MIN(13701,ROW()+1)):INDEX($C$1:$C$13701,MIN(13701,ROW()+設定!$B$26))))*10^(設定!$B$27/20)),1,0))</f>
        <v>0</v>
      </c>
      <c r="G8287" s="33" t="n">
        <f aca="false">$G8286+IF($F8287=1,1,0)</f>
        <v>4</v>
      </c>
      <c r="H8287" s="0" t="str">
        <f aca="false">IF($F8287=1,$G8287,"")</f>
        <v/>
      </c>
    </row>
    <row r="8288" customFormat="false" ht="15" hidden="false" customHeight="false" outlineLevel="0" collapsed="false">
      <c r="A8288" s="30" t="n">
        <v>1294.6875</v>
      </c>
      <c r="B8288" s="31" t="n">
        <v>-22.3294</v>
      </c>
      <c r="C8288" s="32" t="n">
        <f aca="false">IF($A8288="","",IF(設定!$B$21="dB",10^($B8288/20),ABS($B8288)))</f>
        <v>0.0764768514951714</v>
      </c>
      <c r="D8288" s="32" t="n">
        <f aca="false">IF($A8288="","",$A8288^2)</f>
        <v>1676215.72265625</v>
      </c>
      <c r="E8288" s="32" t="n">
        <f aca="false">IF($A8288="","",IF($C8288&lt;=0,"",1/$C8288^2))</f>
        <v>170.977908406253</v>
      </c>
      <c r="F8288" s="33" t="n">
        <f aca="false">IF(OR(ROW()-設定!$B$30&lt;2,ROW()+設定!$B$30&gt;13701,N($A8288)&lt;=0,N(INDEX($A$2:$A$13701,MIN(13700,MAX(1,ROW()-1+設定!$B$30))))&lt;=0,$A8288&lt;設定!$B$28,$A8288&gt;設定!$B$29),0,IF(AND($C8288&gt;=MAX(INDEX($C$1:$C$13701,MAX(1,ROW()-設定!$B$24)):INDEX($C$1:$C$13701,MAX(1,ROW()-1))),$C8288&gt;MAX(INDEX($C$1:$C$13701,MIN(13701,ROW()+1)):INDEX($C$1:$C$13701,MIN(13701,ROW()+設定!$B$24))),$C8288&gt;=設定!$B$32,$C8288&gt;=MAX(MIN(INDEX($C$1:$C$13701,MAX(1,ROW()-設定!$B$26)):INDEX($C$1:$C$13701,MAX(1,ROW()-1))),MIN(INDEX($C$1:$C$13701,MIN(13701,ROW()+1)):INDEX($C$1:$C$13701,MIN(13701,ROW()+設定!$B$26))))*10^(設定!$B$27/20)),1,0))</f>
        <v>0</v>
      </c>
      <c r="G8288" s="33" t="n">
        <f aca="false">$G8287+IF($F8288=1,1,0)</f>
        <v>4</v>
      </c>
      <c r="H8288" s="0" t="str">
        <f aca="false">IF($F8288=1,$G8288,"")</f>
        <v/>
      </c>
    </row>
    <row r="8289" customFormat="false" ht="15" hidden="false" customHeight="false" outlineLevel="0" collapsed="false">
      <c r="A8289" s="30" t="n">
        <v>1294.84375</v>
      </c>
      <c r="B8289" s="31" t="n">
        <v>-22.8006</v>
      </c>
      <c r="C8289" s="32" t="n">
        <f aca="false">IF($A8289="","",IF(設定!$B$21="dB",10^($B8289/20),ABS($B8289)))</f>
        <v>0.0724385919540074</v>
      </c>
      <c r="D8289" s="32" t="n">
        <f aca="false">IF($A8289="","",$A8289^2)</f>
        <v>1676620.33691406</v>
      </c>
      <c r="E8289" s="32" t="n">
        <f aca="false">IF($A8289="","",IF($C8289&lt;=0,"",1/$C8289^2))</f>
        <v>190.572398527536</v>
      </c>
      <c r="F8289" s="33" t="n">
        <f aca="false">IF(OR(ROW()-設定!$B$30&lt;2,ROW()+設定!$B$30&gt;13701,N($A8289)&lt;=0,N(INDEX($A$2:$A$13701,MIN(13700,MAX(1,ROW()-1+設定!$B$30))))&lt;=0,$A8289&lt;設定!$B$28,$A8289&gt;設定!$B$29),0,IF(AND($C8289&gt;=MAX(INDEX($C$1:$C$13701,MAX(1,ROW()-設定!$B$24)):INDEX($C$1:$C$13701,MAX(1,ROW()-1))),$C8289&gt;MAX(INDEX($C$1:$C$13701,MIN(13701,ROW()+1)):INDEX($C$1:$C$13701,MIN(13701,ROW()+設定!$B$24))),$C8289&gt;=設定!$B$32,$C8289&gt;=MAX(MIN(INDEX($C$1:$C$13701,MAX(1,ROW()-設定!$B$26)):INDEX($C$1:$C$13701,MAX(1,ROW()-1))),MIN(INDEX($C$1:$C$13701,MIN(13701,ROW()+1)):INDEX($C$1:$C$13701,MIN(13701,ROW()+設定!$B$26))))*10^(設定!$B$27/20)),1,0))</f>
        <v>0</v>
      </c>
      <c r="G8289" s="33" t="n">
        <f aca="false">$G8288+IF($F8289=1,1,0)</f>
        <v>4</v>
      </c>
      <c r="H8289" s="0" t="str">
        <f aca="false">IF($F8289=1,$G8289,"")</f>
        <v/>
      </c>
    </row>
    <row r="8290" customFormat="false" ht="15" hidden="false" customHeight="false" outlineLevel="0" collapsed="false">
      <c r="A8290" s="30" t="n">
        <v>1295</v>
      </c>
      <c r="B8290" s="31" t="n">
        <v>-23.0285</v>
      </c>
      <c r="C8290" s="32" t="n">
        <f aca="false">IF($A8290="","",IF(設定!$B$21="dB",10^($B8290/20),ABS($B8290)))</f>
        <v>0.0705626690941727</v>
      </c>
      <c r="D8290" s="32" t="n">
        <f aca="false">IF($A8290="","",$A8290^2)</f>
        <v>1677025</v>
      </c>
      <c r="E8290" s="32" t="n">
        <f aca="false">IF($A8290="","",IF($C8290&lt;=0,"",1/$C8290^2))</f>
        <v>200.839901635588</v>
      </c>
      <c r="F8290" s="33" t="n">
        <f aca="false">IF(OR(ROW()-設定!$B$30&lt;2,ROW()+設定!$B$30&gt;13701,N($A8290)&lt;=0,N(INDEX($A$2:$A$13701,MIN(13700,MAX(1,ROW()-1+設定!$B$30))))&lt;=0,$A8290&lt;設定!$B$28,$A8290&gt;設定!$B$29),0,IF(AND($C8290&gt;=MAX(INDEX($C$1:$C$13701,MAX(1,ROW()-設定!$B$24)):INDEX($C$1:$C$13701,MAX(1,ROW()-1))),$C8290&gt;MAX(INDEX($C$1:$C$13701,MIN(13701,ROW()+1)):INDEX($C$1:$C$13701,MIN(13701,ROW()+設定!$B$24))),$C8290&gt;=設定!$B$32,$C8290&gt;=MAX(MIN(INDEX($C$1:$C$13701,MAX(1,ROW()-設定!$B$26)):INDEX($C$1:$C$13701,MAX(1,ROW()-1))),MIN(INDEX($C$1:$C$13701,MIN(13701,ROW()+1)):INDEX($C$1:$C$13701,MIN(13701,ROW()+設定!$B$26))))*10^(設定!$B$27/20)),1,0))</f>
        <v>0</v>
      </c>
      <c r="G8290" s="33" t="n">
        <f aca="false">$G8289+IF($F8290=1,1,0)</f>
        <v>4</v>
      </c>
      <c r="H8290" s="0" t="str">
        <f aca="false">IF($F8290=1,$G8290,"")</f>
        <v/>
      </c>
    </row>
    <row r="8291" customFormat="false" ht="15" hidden="false" customHeight="false" outlineLevel="0" collapsed="false">
      <c r="A8291" s="30" t="n">
        <v>1295.15625</v>
      </c>
      <c r="B8291" s="31" t="n">
        <v>-23.2035</v>
      </c>
      <c r="C8291" s="32" t="n">
        <f aca="false">IF($A8291="","",IF(設定!$B$21="dB",10^($B8291/20),ABS($B8291)))</f>
        <v>0.0691552252133819</v>
      </c>
      <c r="D8291" s="32" t="n">
        <f aca="false">IF($A8291="","",$A8291^2)</f>
        <v>1677429.71191406</v>
      </c>
      <c r="E8291" s="32" t="n">
        <f aca="false">IF($A8291="","",IF($C8291&lt;=0,"",1/$C8291^2))</f>
        <v>209.098058326101</v>
      </c>
      <c r="F8291" s="33" t="n">
        <f aca="false">IF(OR(ROW()-設定!$B$30&lt;2,ROW()+設定!$B$30&gt;13701,N($A8291)&lt;=0,N(INDEX($A$2:$A$13701,MIN(13700,MAX(1,ROW()-1+設定!$B$30))))&lt;=0,$A8291&lt;設定!$B$28,$A8291&gt;設定!$B$29),0,IF(AND($C8291&gt;=MAX(INDEX($C$1:$C$13701,MAX(1,ROW()-設定!$B$24)):INDEX($C$1:$C$13701,MAX(1,ROW()-1))),$C8291&gt;MAX(INDEX($C$1:$C$13701,MIN(13701,ROW()+1)):INDEX($C$1:$C$13701,MIN(13701,ROW()+設定!$B$24))),$C8291&gt;=設定!$B$32,$C8291&gt;=MAX(MIN(INDEX($C$1:$C$13701,MAX(1,ROW()-設定!$B$26)):INDEX($C$1:$C$13701,MAX(1,ROW()-1))),MIN(INDEX($C$1:$C$13701,MIN(13701,ROW()+1)):INDEX($C$1:$C$13701,MIN(13701,ROW()+設定!$B$26))))*10^(設定!$B$27/20)),1,0))</f>
        <v>0</v>
      </c>
      <c r="G8291" s="33" t="n">
        <f aca="false">$G8290+IF($F8291=1,1,0)</f>
        <v>4</v>
      </c>
      <c r="H8291" s="0" t="str">
        <f aca="false">IF($F8291=1,$G8291,"")</f>
        <v/>
      </c>
    </row>
    <row r="8292" customFormat="false" ht="15" hidden="false" customHeight="false" outlineLevel="0" collapsed="false">
      <c r="A8292" s="30" t="n">
        <v>1295.3125</v>
      </c>
      <c r="B8292" s="31" t="n">
        <v>-23.5268</v>
      </c>
      <c r="C8292" s="32" t="n">
        <f aca="false">IF($A8292="","",IF(設定!$B$21="dB",10^($B8292/20),ABS($B8292)))</f>
        <v>0.0666284944531971</v>
      </c>
      <c r="D8292" s="32" t="n">
        <f aca="false">IF($A8292="","",$A8292^2)</f>
        <v>1677834.47265625</v>
      </c>
      <c r="E8292" s="32" t="n">
        <f aca="false">IF($A8292="","",IF($C8292&lt;=0,"",1/$C8292^2))</f>
        <v>225.257883909769</v>
      </c>
      <c r="F8292" s="33" t="n">
        <f aca="false">IF(OR(ROW()-設定!$B$30&lt;2,ROW()+設定!$B$30&gt;13701,N($A8292)&lt;=0,N(INDEX($A$2:$A$13701,MIN(13700,MAX(1,ROW()-1+設定!$B$30))))&lt;=0,$A8292&lt;設定!$B$28,$A8292&gt;設定!$B$29),0,IF(AND($C8292&gt;=MAX(INDEX($C$1:$C$13701,MAX(1,ROW()-設定!$B$24)):INDEX($C$1:$C$13701,MAX(1,ROW()-1))),$C8292&gt;MAX(INDEX($C$1:$C$13701,MIN(13701,ROW()+1)):INDEX($C$1:$C$13701,MIN(13701,ROW()+設定!$B$24))),$C8292&gt;=設定!$B$32,$C8292&gt;=MAX(MIN(INDEX($C$1:$C$13701,MAX(1,ROW()-設定!$B$26)):INDEX($C$1:$C$13701,MAX(1,ROW()-1))),MIN(INDEX($C$1:$C$13701,MIN(13701,ROW()+1)):INDEX($C$1:$C$13701,MIN(13701,ROW()+設定!$B$26))))*10^(設定!$B$27/20)),1,0))</f>
        <v>0</v>
      </c>
      <c r="G8292" s="33" t="n">
        <f aca="false">$G8291+IF($F8292=1,1,0)</f>
        <v>4</v>
      </c>
      <c r="H8292" s="0" t="str">
        <f aca="false">IF($F8292=1,$G8292,"")</f>
        <v/>
      </c>
    </row>
    <row r="8293" customFormat="false" ht="15" hidden="false" customHeight="false" outlineLevel="0" collapsed="false">
      <c r="A8293" s="30" t="n">
        <v>1295.46875</v>
      </c>
      <c r="B8293" s="31" t="n">
        <v>-23.6212</v>
      </c>
      <c r="C8293" s="32" t="n">
        <f aca="false">IF($A8293="","",IF(設定!$B$21="dB",10^($B8293/20),ABS($B8293)))</f>
        <v>0.065908283329571</v>
      </c>
      <c r="D8293" s="32" t="n">
        <f aca="false">IF($A8293="","",$A8293^2)</f>
        <v>1678239.28222656</v>
      </c>
      <c r="E8293" s="32" t="n">
        <f aca="false">IF($A8293="","",IF($C8293&lt;=0,"",1/$C8293^2))</f>
        <v>230.207781714561</v>
      </c>
      <c r="F8293" s="33" t="n">
        <f aca="false">IF(OR(ROW()-設定!$B$30&lt;2,ROW()+設定!$B$30&gt;13701,N($A8293)&lt;=0,N(INDEX($A$2:$A$13701,MIN(13700,MAX(1,ROW()-1+設定!$B$30))))&lt;=0,$A8293&lt;設定!$B$28,$A8293&gt;設定!$B$29),0,IF(AND($C8293&gt;=MAX(INDEX($C$1:$C$13701,MAX(1,ROW()-設定!$B$24)):INDEX($C$1:$C$13701,MAX(1,ROW()-1))),$C8293&gt;MAX(INDEX($C$1:$C$13701,MIN(13701,ROW()+1)):INDEX($C$1:$C$13701,MIN(13701,ROW()+設定!$B$24))),$C8293&gt;=設定!$B$32,$C8293&gt;=MAX(MIN(INDEX($C$1:$C$13701,MAX(1,ROW()-設定!$B$26)):INDEX($C$1:$C$13701,MAX(1,ROW()-1))),MIN(INDEX($C$1:$C$13701,MIN(13701,ROW()+1)):INDEX($C$1:$C$13701,MIN(13701,ROW()+設定!$B$26))))*10^(設定!$B$27/20)),1,0))</f>
        <v>0</v>
      </c>
      <c r="G8293" s="33" t="n">
        <f aca="false">$G8292+IF($F8293=1,1,0)</f>
        <v>4</v>
      </c>
      <c r="H8293" s="0" t="str">
        <f aca="false">IF($F8293=1,$G8293,"")</f>
        <v/>
      </c>
    </row>
    <row r="8294" customFormat="false" ht="15" hidden="false" customHeight="false" outlineLevel="0" collapsed="false">
      <c r="A8294" s="30" t="n">
        <v>1295.625</v>
      </c>
      <c r="B8294" s="31" t="n">
        <v>-24.0167</v>
      </c>
      <c r="C8294" s="32" t="n">
        <f aca="false">IF($A8294="","",IF(設定!$B$21="dB",10^($B8294/20),ABS($B8294)))</f>
        <v>0.0629745394401906</v>
      </c>
      <c r="D8294" s="32" t="n">
        <f aca="false">IF($A8294="","",$A8294^2)</f>
        <v>1678644.140625</v>
      </c>
      <c r="E8294" s="32" t="n">
        <f aca="false">IF($A8294="","",IF($C8294&lt;=0,"",1/$C8294^2))</f>
        <v>252.156402615657</v>
      </c>
      <c r="F8294" s="33" t="n">
        <f aca="false">IF(OR(ROW()-設定!$B$30&lt;2,ROW()+設定!$B$30&gt;13701,N($A8294)&lt;=0,N(INDEX($A$2:$A$13701,MIN(13700,MAX(1,ROW()-1+設定!$B$30))))&lt;=0,$A8294&lt;設定!$B$28,$A8294&gt;設定!$B$29),0,IF(AND($C8294&gt;=MAX(INDEX($C$1:$C$13701,MAX(1,ROW()-設定!$B$24)):INDEX($C$1:$C$13701,MAX(1,ROW()-1))),$C8294&gt;MAX(INDEX($C$1:$C$13701,MIN(13701,ROW()+1)):INDEX($C$1:$C$13701,MIN(13701,ROW()+設定!$B$24))),$C8294&gt;=設定!$B$32,$C8294&gt;=MAX(MIN(INDEX($C$1:$C$13701,MAX(1,ROW()-設定!$B$26)):INDEX($C$1:$C$13701,MAX(1,ROW()-1))),MIN(INDEX($C$1:$C$13701,MIN(13701,ROW()+1)):INDEX($C$1:$C$13701,MIN(13701,ROW()+設定!$B$26))))*10^(設定!$B$27/20)),1,0))</f>
        <v>0</v>
      </c>
      <c r="G8294" s="33" t="n">
        <f aca="false">$G8293+IF($F8294=1,1,0)</f>
        <v>4</v>
      </c>
      <c r="H8294" s="0" t="str">
        <f aca="false">IF($F8294=1,$G8294,"")</f>
        <v/>
      </c>
    </row>
    <row r="8295" customFormat="false" ht="15" hidden="false" customHeight="false" outlineLevel="0" collapsed="false">
      <c r="A8295" s="30" t="n">
        <v>1295.78125</v>
      </c>
      <c r="B8295" s="31" t="n">
        <v>-24.3149</v>
      </c>
      <c r="C8295" s="32" t="n">
        <f aca="false">IF($A8295="","",IF(設定!$B$21="dB",10^($B8295/20),ABS($B8295)))</f>
        <v>0.0608492178188371</v>
      </c>
      <c r="D8295" s="32" t="n">
        <f aca="false">IF($A8295="","",$A8295^2)</f>
        <v>1679049.04785156</v>
      </c>
      <c r="E8295" s="32" t="n">
        <f aca="false">IF($A8295="","",IF($C8295&lt;=0,"",1/$C8295^2))</f>
        <v>270.078491973774</v>
      </c>
      <c r="F8295" s="33" t="n">
        <f aca="false">IF(OR(ROW()-設定!$B$30&lt;2,ROW()+設定!$B$30&gt;13701,N($A8295)&lt;=0,N(INDEX($A$2:$A$13701,MIN(13700,MAX(1,ROW()-1+設定!$B$30))))&lt;=0,$A8295&lt;設定!$B$28,$A8295&gt;設定!$B$29),0,IF(AND($C8295&gt;=MAX(INDEX($C$1:$C$13701,MAX(1,ROW()-設定!$B$24)):INDEX($C$1:$C$13701,MAX(1,ROW()-1))),$C8295&gt;MAX(INDEX($C$1:$C$13701,MIN(13701,ROW()+1)):INDEX($C$1:$C$13701,MIN(13701,ROW()+設定!$B$24))),$C8295&gt;=設定!$B$32,$C8295&gt;=MAX(MIN(INDEX($C$1:$C$13701,MAX(1,ROW()-設定!$B$26)):INDEX($C$1:$C$13701,MAX(1,ROW()-1))),MIN(INDEX($C$1:$C$13701,MIN(13701,ROW()+1)):INDEX($C$1:$C$13701,MIN(13701,ROW()+設定!$B$26))))*10^(設定!$B$27/20)),1,0))</f>
        <v>0</v>
      </c>
      <c r="G8295" s="33" t="n">
        <f aca="false">$G8294+IF($F8295=1,1,0)</f>
        <v>4</v>
      </c>
      <c r="H8295" s="0" t="str">
        <f aca="false">IF($F8295=1,$G8295,"")</f>
        <v/>
      </c>
    </row>
    <row r="8296" customFormat="false" ht="15" hidden="false" customHeight="false" outlineLevel="0" collapsed="false">
      <c r="A8296" s="30" t="n">
        <v>1295.9375</v>
      </c>
      <c r="B8296" s="31" t="n">
        <v>-24.1128</v>
      </c>
      <c r="C8296" s="32" t="n">
        <f aca="false">IF($A8296="","",IF(設定!$B$21="dB",10^($B8296/20),ABS($B8296)))</f>
        <v>0.0622816342797197</v>
      </c>
      <c r="D8296" s="32" t="n">
        <f aca="false">IF($A8296="","",$A8296^2)</f>
        <v>1679454.00390625</v>
      </c>
      <c r="E8296" s="32" t="n">
        <f aca="false">IF($A8296="","",IF($C8296&lt;=0,"",1/$C8296^2))</f>
        <v>257.798270819929</v>
      </c>
      <c r="F8296" s="33" t="n">
        <f aca="false">IF(OR(ROW()-設定!$B$30&lt;2,ROW()+設定!$B$30&gt;13701,N($A8296)&lt;=0,N(INDEX($A$2:$A$13701,MIN(13700,MAX(1,ROW()-1+設定!$B$30))))&lt;=0,$A8296&lt;設定!$B$28,$A8296&gt;設定!$B$29),0,IF(AND($C8296&gt;=MAX(INDEX($C$1:$C$13701,MAX(1,ROW()-設定!$B$24)):INDEX($C$1:$C$13701,MAX(1,ROW()-1))),$C8296&gt;MAX(INDEX($C$1:$C$13701,MIN(13701,ROW()+1)):INDEX($C$1:$C$13701,MIN(13701,ROW()+設定!$B$24))),$C8296&gt;=設定!$B$32,$C8296&gt;=MAX(MIN(INDEX($C$1:$C$13701,MAX(1,ROW()-設定!$B$26)):INDEX($C$1:$C$13701,MAX(1,ROW()-1))),MIN(INDEX($C$1:$C$13701,MIN(13701,ROW()+1)):INDEX($C$1:$C$13701,MIN(13701,ROW()+設定!$B$26))))*10^(設定!$B$27/20)),1,0))</f>
        <v>0</v>
      </c>
      <c r="G8296" s="33" t="n">
        <f aca="false">$G8295+IF($F8296=1,1,0)</f>
        <v>4</v>
      </c>
      <c r="H8296" s="0" t="str">
        <f aca="false">IF($F8296=1,$G8296,"")</f>
        <v/>
      </c>
    </row>
    <row r="8297" customFormat="false" ht="15" hidden="false" customHeight="false" outlineLevel="0" collapsed="false">
      <c r="A8297" s="30" t="n">
        <v>1296.09375</v>
      </c>
      <c r="B8297" s="31" t="n">
        <v>-24.0692</v>
      </c>
      <c r="C8297" s="32" t="n">
        <f aca="false">IF($A8297="","",IF(設定!$B$21="dB",10^($B8297/20),ABS($B8297)))</f>
        <v>0.062595051343939</v>
      </c>
      <c r="D8297" s="32" t="n">
        <f aca="false">IF($A8297="","",$A8297^2)</f>
        <v>1679859.00878906</v>
      </c>
      <c r="E8297" s="32" t="n">
        <f aca="false">IF($A8297="","",IF($C8297&lt;=0,"",1/$C8297^2))</f>
        <v>255.22311210106</v>
      </c>
      <c r="F8297" s="33" t="n">
        <f aca="false">IF(OR(ROW()-設定!$B$30&lt;2,ROW()+設定!$B$30&gt;13701,N($A8297)&lt;=0,N(INDEX($A$2:$A$13701,MIN(13700,MAX(1,ROW()-1+設定!$B$30))))&lt;=0,$A8297&lt;設定!$B$28,$A8297&gt;設定!$B$29),0,IF(AND($C8297&gt;=MAX(INDEX($C$1:$C$13701,MAX(1,ROW()-設定!$B$24)):INDEX($C$1:$C$13701,MAX(1,ROW()-1))),$C8297&gt;MAX(INDEX($C$1:$C$13701,MIN(13701,ROW()+1)):INDEX($C$1:$C$13701,MIN(13701,ROW()+設定!$B$24))),$C8297&gt;=設定!$B$32,$C8297&gt;=MAX(MIN(INDEX($C$1:$C$13701,MAX(1,ROW()-設定!$B$26)):INDEX($C$1:$C$13701,MAX(1,ROW()-1))),MIN(INDEX($C$1:$C$13701,MIN(13701,ROW()+1)):INDEX($C$1:$C$13701,MIN(13701,ROW()+設定!$B$26))))*10^(設定!$B$27/20)),1,0))</f>
        <v>0</v>
      </c>
      <c r="G8297" s="33" t="n">
        <f aca="false">$G8296+IF($F8297=1,1,0)</f>
        <v>4</v>
      </c>
      <c r="H8297" s="0" t="str">
        <f aca="false">IF($F8297=1,$G8297,"")</f>
        <v/>
      </c>
    </row>
    <row r="8298" customFormat="false" ht="15" hidden="false" customHeight="false" outlineLevel="0" collapsed="false">
      <c r="A8298" s="30" t="n">
        <v>1296.25</v>
      </c>
      <c r="B8298" s="31" t="n">
        <v>-24.191</v>
      </c>
      <c r="C8298" s="32" t="n">
        <f aca="false">IF($A8298="","",IF(設定!$B$21="dB",10^($B8298/20),ABS($B8298)))</f>
        <v>0.0617234226081493</v>
      </c>
      <c r="D8298" s="32" t="n">
        <f aca="false">IF($A8298="","",$A8298^2)</f>
        <v>1680264.0625</v>
      </c>
      <c r="E8298" s="32" t="n">
        <f aca="false">IF($A8298="","",IF($C8298&lt;=0,"",1/$C8298^2))</f>
        <v>262.482286160635</v>
      </c>
      <c r="F8298" s="33" t="n">
        <f aca="false">IF(OR(ROW()-設定!$B$30&lt;2,ROW()+設定!$B$30&gt;13701,N($A8298)&lt;=0,N(INDEX($A$2:$A$13701,MIN(13700,MAX(1,ROW()-1+設定!$B$30))))&lt;=0,$A8298&lt;設定!$B$28,$A8298&gt;設定!$B$29),0,IF(AND($C8298&gt;=MAX(INDEX($C$1:$C$13701,MAX(1,ROW()-設定!$B$24)):INDEX($C$1:$C$13701,MAX(1,ROW()-1))),$C8298&gt;MAX(INDEX($C$1:$C$13701,MIN(13701,ROW()+1)):INDEX($C$1:$C$13701,MIN(13701,ROW()+設定!$B$24))),$C8298&gt;=設定!$B$32,$C8298&gt;=MAX(MIN(INDEX($C$1:$C$13701,MAX(1,ROW()-設定!$B$26)):INDEX($C$1:$C$13701,MAX(1,ROW()-1))),MIN(INDEX($C$1:$C$13701,MIN(13701,ROW()+1)):INDEX($C$1:$C$13701,MIN(13701,ROW()+設定!$B$26))))*10^(設定!$B$27/20)),1,0))</f>
        <v>0</v>
      </c>
      <c r="G8298" s="33" t="n">
        <f aca="false">$G8297+IF($F8298=1,1,0)</f>
        <v>4</v>
      </c>
      <c r="H8298" s="0" t="str">
        <f aca="false">IF($F8298=1,$G8298,"")</f>
        <v/>
      </c>
    </row>
    <row r="8299" customFormat="false" ht="15" hidden="false" customHeight="false" outlineLevel="0" collapsed="false">
      <c r="A8299" s="30" t="n">
        <v>1296.40625</v>
      </c>
      <c r="B8299" s="31" t="n">
        <v>-24.0858</v>
      </c>
      <c r="C8299" s="32" t="n">
        <f aca="false">IF($A8299="","",IF(設定!$B$21="dB",10^($B8299/20),ABS($B8299)))</f>
        <v>0.0624755373260028</v>
      </c>
      <c r="D8299" s="32" t="n">
        <f aca="false">IF($A8299="","",$A8299^2)</f>
        <v>1680669.16503906</v>
      </c>
      <c r="E8299" s="32" t="n">
        <f aca="false">IF($A8299="","",IF($C8299&lt;=0,"",1/$C8299^2))</f>
        <v>256.200515941451</v>
      </c>
      <c r="F8299" s="33" t="n">
        <f aca="false">IF(OR(ROW()-設定!$B$30&lt;2,ROW()+設定!$B$30&gt;13701,N($A8299)&lt;=0,N(INDEX($A$2:$A$13701,MIN(13700,MAX(1,ROW()-1+設定!$B$30))))&lt;=0,$A8299&lt;設定!$B$28,$A8299&gt;設定!$B$29),0,IF(AND($C8299&gt;=MAX(INDEX($C$1:$C$13701,MAX(1,ROW()-設定!$B$24)):INDEX($C$1:$C$13701,MAX(1,ROW()-1))),$C8299&gt;MAX(INDEX($C$1:$C$13701,MIN(13701,ROW()+1)):INDEX($C$1:$C$13701,MIN(13701,ROW()+設定!$B$24))),$C8299&gt;=設定!$B$32,$C8299&gt;=MAX(MIN(INDEX($C$1:$C$13701,MAX(1,ROW()-設定!$B$26)):INDEX($C$1:$C$13701,MAX(1,ROW()-1))),MIN(INDEX($C$1:$C$13701,MIN(13701,ROW()+1)):INDEX($C$1:$C$13701,MIN(13701,ROW()+設定!$B$26))))*10^(設定!$B$27/20)),1,0))</f>
        <v>0</v>
      </c>
      <c r="G8299" s="33" t="n">
        <f aca="false">$G8298+IF($F8299=1,1,0)</f>
        <v>4</v>
      </c>
      <c r="H8299" s="0" t="str">
        <f aca="false">IF($F8299=1,$G8299,"")</f>
        <v/>
      </c>
    </row>
    <row r="8300" customFormat="false" ht="15" hidden="false" customHeight="false" outlineLevel="0" collapsed="false">
      <c r="A8300" s="30" t="n">
        <v>1296.5625</v>
      </c>
      <c r="B8300" s="31" t="n">
        <v>-23.7179</v>
      </c>
      <c r="C8300" s="32" t="n">
        <f aca="false">IF($A8300="","",IF(設定!$B$21="dB",10^($B8300/20),ABS($B8300)))</f>
        <v>0.0651785958239099</v>
      </c>
      <c r="D8300" s="32" t="n">
        <f aca="false">IF($A8300="","",$A8300^2)</f>
        <v>1681074.31640625</v>
      </c>
      <c r="E8300" s="32" t="n">
        <f aca="false">IF($A8300="","",IF($C8300&lt;=0,"",1/$C8300^2))</f>
        <v>235.391079188442</v>
      </c>
      <c r="F8300" s="33" t="n">
        <f aca="false">IF(OR(ROW()-設定!$B$30&lt;2,ROW()+設定!$B$30&gt;13701,N($A8300)&lt;=0,N(INDEX($A$2:$A$13701,MIN(13700,MAX(1,ROW()-1+設定!$B$30))))&lt;=0,$A8300&lt;設定!$B$28,$A8300&gt;設定!$B$29),0,IF(AND($C8300&gt;=MAX(INDEX($C$1:$C$13701,MAX(1,ROW()-設定!$B$24)):INDEX($C$1:$C$13701,MAX(1,ROW()-1))),$C8300&gt;MAX(INDEX($C$1:$C$13701,MIN(13701,ROW()+1)):INDEX($C$1:$C$13701,MIN(13701,ROW()+設定!$B$24))),$C8300&gt;=設定!$B$32,$C8300&gt;=MAX(MIN(INDEX($C$1:$C$13701,MAX(1,ROW()-設定!$B$26)):INDEX($C$1:$C$13701,MAX(1,ROW()-1))),MIN(INDEX($C$1:$C$13701,MIN(13701,ROW()+1)):INDEX($C$1:$C$13701,MIN(13701,ROW()+設定!$B$26))))*10^(設定!$B$27/20)),1,0))</f>
        <v>0</v>
      </c>
      <c r="G8300" s="33" t="n">
        <f aca="false">$G8299+IF($F8300=1,1,0)</f>
        <v>4</v>
      </c>
      <c r="H8300" s="0" t="str">
        <f aca="false">IF($F8300=1,$G8300,"")</f>
        <v/>
      </c>
    </row>
    <row r="8301" customFormat="false" ht="15" hidden="false" customHeight="false" outlineLevel="0" collapsed="false">
      <c r="A8301" s="30" t="n">
        <v>1296.71875</v>
      </c>
      <c r="B8301" s="31" t="n">
        <v>-23.366</v>
      </c>
      <c r="C8301" s="32" t="n">
        <f aca="false">IF($A8301="","",IF(設定!$B$21="dB",10^($B8301/20),ABS($B8301)))</f>
        <v>0.0678734617380087</v>
      </c>
      <c r="D8301" s="32" t="n">
        <f aca="false">IF($A8301="","",$A8301^2)</f>
        <v>1681479.51660156</v>
      </c>
      <c r="E8301" s="32" t="n">
        <f aca="false">IF($A8301="","",IF($C8301&lt;=0,"",1/$C8301^2))</f>
        <v>217.070096839771</v>
      </c>
      <c r="F8301" s="33" t="n">
        <f aca="false">IF(OR(ROW()-設定!$B$30&lt;2,ROW()+設定!$B$30&gt;13701,N($A8301)&lt;=0,N(INDEX($A$2:$A$13701,MIN(13700,MAX(1,ROW()-1+設定!$B$30))))&lt;=0,$A8301&lt;設定!$B$28,$A8301&gt;設定!$B$29),0,IF(AND($C8301&gt;=MAX(INDEX($C$1:$C$13701,MAX(1,ROW()-設定!$B$24)):INDEX($C$1:$C$13701,MAX(1,ROW()-1))),$C8301&gt;MAX(INDEX($C$1:$C$13701,MIN(13701,ROW()+1)):INDEX($C$1:$C$13701,MIN(13701,ROW()+設定!$B$24))),$C8301&gt;=設定!$B$32,$C8301&gt;=MAX(MIN(INDEX($C$1:$C$13701,MAX(1,ROW()-設定!$B$26)):INDEX($C$1:$C$13701,MAX(1,ROW()-1))),MIN(INDEX($C$1:$C$13701,MIN(13701,ROW()+1)):INDEX($C$1:$C$13701,MIN(13701,ROW()+設定!$B$26))))*10^(設定!$B$27/20)),1,0))</f>
        <v>0</v>
      </c>
      <c r="G8301" s="33" t="n">
        <f aca="false">$G8300+IF($F8301=1,1,0)</f>
        <v>4</v>
      </c>
      <c r="H8301" s="0" t="str">
        <f aca="false">IF($F8301=1,$G8301,"")</f>
        <v/>
      </c>
    </row>
    <row r="8302" customFormat="false" ht="15" hidden="false" customHeight="false" outlineLevel="0" collapsed="false">
      <c r="A8302" s="30" t="n">
        <v>1296.875</v>
      </c>
      <c r="B8302" s="31" t="n">
        <v>-23.2959</v>
      </c>
      <c r="C8302" s="32" t="n">
        <f aca="false">IF($A8302="","",IF(設定!$B$21="dB",10^($B8302/20),ABS($B8302)))</f>
        <v>0.0684234550261983</v>
      </c>
      <c r="D8302" s="32" t="n">
        <f aca="false">IF($A8302="","",$A8302^2)</f>
        <v>1681884.765625</v>
      </c>
      <c r="E8302" s="32" t="n">
        <f aca="false">IF($A8302="","",IF($C8302&lt;=0,"",1/$C8302^2))</f>
        <v>213.594467767982</v>
      </c>
      <c r="F8302" s="33" t="n">
        <f aca="false">IF(OR(ROW()-設定!$B$30&lt;2,ROW()+設定!$B$30&gt;13701,N($A8302)&lt;=0,N(INDEX($A$2:$A$13701,MIN(13700,MAX(1,ROW()-1+設定!$B$30))))&lt;=0,$A8302&lt;設定!$B$28,$A8302&gt;設定!$B$29),0,IF(AND($C8302&gt;=MAX(INDEX($C$1:$C$13701,MAX(1,ROW()-設定!$B$24)):INDEX($C$1:$C$13701,MAX(1,ROW()-1))),$C8302&gt;MAX(INDEX($C$1:$C$13701,MIN(13701,ROW()+1)):INDEX($C$1:$C$13701,MIN(13701,ROW()+設定!$B$24))),$C8302&gt;=設定!$B$32,$C8302&gt;=MAX(MIN(INDEX($C$1:$C$13701,MAX(1,ROW()-設定!$B$26)):INDEX($C$1:$C$13701,MAX(1,ROW()-1))),MIN(INDEX($C$1:$C$13701,MIN(13701,ROW()+1)):INDEX($C$1:$C$13701,MIN(13701,ROW()+設定!$B$26))))*10^(設定!$B$27/20)),1,0))</f>
        <v>0</v>
      </c>
      <c r="G8302" s="33" t="n">
        <f aca="false">$G8301+IF($F8302=1,1,0)</f>
        <v>4</v>
      </c>
      <c r="H8302" s="0" t="str">
        <f aca="false">IF($F8302=1,$G8302,"")</f>
        <v/>
      </c>
    </row>
    <row r="8303" customFormat="false" ht="15" hidden="false" customHeight="false" outlineLevel="0" collapsed="false">
      <c r="A8303" s="30" t="n">
        <v>1297.03125</v>
      </c>
      <c r="B8303" s="31" t="n">
        <v>-22.8676</v>
      </c>
      <c r="C8303" s="32" t="n">
        <f aca="false">IF($A8303="","",IF(設定!$B$21="dB",10^($B8303/20),ABS($B8303)))</f>
        <v>0.0718819748179405</v>
      </c>
      <c r="D8303" s="32" t="n">
        <f aca="false">IF($A8303="","",$A8303^2)</f>
        <v>1682290.06347656</v>
      </c>
      <c r="E8303" s="32" t="n">
        <f aca="false">IF($A8303="","",IF($C8303&lt;=0,"",1/$C8303^2))</f>
        <v>193.535215324995</v>
      </c>
      <c r="F8303" s="33" t="n">
        <f aca="false">IF(OR(ROW()-設定!$B$30&lt;2,ROW()+設定!$B$30&gt;13701,N($A8303)&lt;=0,N(INDEX($A$2:$A$13701,MIN(13700,MAX(1,ROW()-1+設定!$B$30))))&lt;=0,$A8303&lt;設定!$B$28,$A8303&gt;設定!$B$29),0,IF(AND($C8303&gt;=MAX(INDEX($C$1:$C$13701,MAX(1,ROW()-設定!$B$24)):INDEX($C$1:$C$13701,MAX(1,ROW()-1))),$C8303&gt;MAX(INDEX($C$1:$C$13701,MIN(13701,ROW()+1)):INDEX($C$1:$C$13701,MIN(13701,ROW()+設定!$B$24))),$C8303&gt;=設定!$B$32,$C8303&gt;=MAX(MIN(INDEX($C$1:$C$13701,MAX(1,ROW()-設定!$B$26)):INDEX($C$1:$C$13701,MAX(1,ROW()-1))),MIN(INDEX($C$1:$C$13701,MIN(13701,ROW()+1)):INDEX($C$1:$C$13701,MIN(13701,ROW()+設定!$B$26))))*10^(設定!$B$27/20)),1,0))</f>
        <v>0</v>
      </c>
      <c r="G8303" s="33" t="n">
        <f aca="false">$G8302+IF($F8303=1,1,0)</f>
        <v>4</v>
      </c>
      <c r="H8303" s="0" t="str">
        <f aca="false">IF($F8303=1,$G8303,"")</f>
        <v/>
      </c>
    </row>
    <row r="8304" customFormat="false" ht="15" hidden="false" customHeight="false" outlineLevel="0" collapsed="false">
      <c r="A8304" s="30" t="n">
        <v>1297.1875</v>
      </c>
      <c r="B8304" s="31" t="n">
        <v>-22.5428</v>
      </c>
      <c r="C8304" s="32" t="n">
        <f aca="false">IF($A8304="","",IF(設定!$B$21="dB",10^($B8304/20),ABS($B8304)))</f>
        <v>0.0746208170540601</v>
      </c>
      <c r="D8304" s="32" t="n">
        <f aca="false">IF($A8304="","",$A8304^2)</f>
        <v>1682695.41015625</v>
      </c>
      <c r="E8304" s="32" t="n">
        <f aca="false">IF($A8304="","",IF($C8304&lt;=0,"",1/$C8304^2))</f>
        <v>179.589110745071</v>
      </c>
      <c r="F8304" s="33" t="n">
        <f aca="false">IF(OR(ROW()-設定!$B$30&lt;2,ROW()+設定!$B$30&gt;13701,N($A8304)&lt;=0,N(INDEX($A$2:$A$13701,MIN(13700,MAX(1,ROW()-1+設定!$B$30))))&lt;=0,$A8304&lt;設定!$B$28,$A8304&gt;設定!$B$29),0,IF(AND($C8304&gt;=MAX(INDEX($C$1:$C$13701,MAX(1,ROW()-設定!$B$24)):INDEX($C$1:$C$13701,MAX(1,ROW()-1))),$C8304&gt;MAX(INDEX($C$1:$C$13701,MIN(13701,ROW()+1)):INDEX($C$1:$C$13701,MIN(13701,ROW()+設定!$B$24))),$C8304&gt;=設定!$B$32,$C8304&gt;=MAX(MIN(INDEX($C$1:$C$13701,MAX(1,ROW()-設定!$B$26)):INDEX($C$1:$C$13701,MAX(1,ROW()-1))),MIN(INDEX($C$1:$C$13701,MIN(13701,ROW()+1)):INDEX($C$1:$C$13701,MIN(13701,ROW()+設定!$B$26))))*10^(設定!$B$27/20)),1,0))</f>
        <v>0</v>
      </c>
      <c r="G8304" s="33" t="n">
        <f aca="false">$G8303+IF($F8304=1,1,0)</f>
        <v>4</v>
      </c>
      <c r="H8304" s="0" t="str">
        <f aca="false">IF($F8304=1,$G8304,"")</f>
        <v/>
      </c>
    </row>
    <row r="8305" customFormat="false" ht="15" hidden="false" customHeight="false" outlineLevel="0" collapsed="false">
      <c r="A8305" s="30" t="n">
        <v>1297.34375</v>
      </c>
      <c r="B8305" s="31" t="n">
        <v>-22.2247</v>
      </c>
      <c r="C8305" s="32" t="n">
        <f aca="false">IF($A8305="","",IF(設定!$B$21="dB",10^($B8305/20),ABS($B8305)))</f>
        <v>0.0774042844077424</v>
      </c>
      <c r="D8305" s="32" t="n">
        <f aca="false">IF($A8305="","",$A8305^2)</f>
        <v>1683100.80566406</v>
      </c>
      <c r="E8305" s="32" t="n">
        <f aca="false">IF($A8305="","",IF($C8305&lt;=0,"",1/$C8305^2))</f>
        <v>166.905250916604</v>
      </c>
      <c r="F8305" s="33" t="n">
        <f aca="false">IF(OR(ROW()-設定!$B$30&lt;2,ROW()+設定!$B$30&gt;13701,N($A8305)&lt;=0,N(INDEX($A$2:$A$13701,MIN(13700,MAX(1,ROW()-1+設定!$B$30))))&lt;=0,$A8305&lt;設定!$B$28,$A8305&gt;設定!$B$29),0,IF(AND($C8305&gt;=MAX(INDEX($C$1:$C$13701,MAX(1,ROW()-設定!$B$24)):INDEX($C$1:$C$13701,MAX(1,ROW()-1))),$C8305&gt;MAX(INDEX($C$1:$C$13701,MIN(13701,ROW()+1)):INDEX($C$1:$C$13701,MIN(13701,ROW()+設定!$B$24))),$C8305&gt;=設定!$B$32,$C8305&gt;=MAX(MIN(INDEX($C$1:$C$13701,MAX(1,ROW()-設定!$B$26)):INDEX($C$1:$C$13701,MAX(1,ROW()-1))),MIN(INDEX($C$1:$C$13701,MIN(13701,ROW()+1)):INDEX($C$1:$C$13701,MIN(13701,ROW()+設定!$B$26))))*10^(設定!$B$27/20)),1,0))</f>
        <v>0</v>
      </c>
      <c r="G8305" s="33" t="n">
        <f aca="false">$G8304+IF($F8305=1,1,0)</f>
        <v>4</v>
      </c>
      <c r="H8305" s="0" t="str">
        <f aca="false">IF($F8305=1,$G8305,"")</f>
        <v/>
      </c>
    </row>
    <row r="8306" customFormat="false" ht="15" hidden="false" customHeight="false" outlineLevel="0" collapsed="false">
      <c r="A8306" s="30" t="n">
        <v>1297.5</v>
      </c>
      <c r="B8306" s="31" t="n">
        <v>-21.876</v>
      </c>
      <c r="C8306" s="32" t="n">
        <f aca="false">IF($A8306="","",IF(設定!$B$21="dB",10^($B8306/20),ABS($B8306)))</f>
        <v>0.0805749417091451</v>
      </c>
      <c r="D8306" s="32" t="n">
        <f aca="false">IF($A8306="","",$A8306^2)</f>
        <v>1683506.25</v>
      </c>
      <c r="E8306" s="32" t="n">
        <f aca="false">IF($A8306="","",IF($C8306&lt;=0,"",1/$C8306^2))</f>
        <v>154.028114807162</v>
      </c>
      <c r="F8306" s="33" t="n">
        <f aca="false">IF(OR(ROW()-設定!$B$30&lt;2,ROW()+設定!$B$30&gt;13701,N($A8306)&lt;=0,N(INDEX($A$2:$A$13701,MIN(13700,MAX(1,ROW()-1+設定!$B$30))))&lt;=0,$A8306&lt;設定!$B$28,$A8306&gt;設定!$B$29),0,IF(AND($C8306&gt;=MAX(INDEX($C$1:$C$13701,MAX(1,ROW()-設定!$B$24)):INDEX($C$1:$C$13701,MAX(1,ROW()-1))),$C8306&gt;MAX(INDEX($C$1:$C$13701,MIN(13701,ROW()+1)):INDEX($C$1:$C$13701,MIN(13701,ROW()+設定!$B$24))),$C8306&gt;=設定!$B$32,$C8306&gt;=MAX(MIN(INDEX($C$1:$C$13701,MAX(1,ROW()-設定!$B$26)):INDEX($C$1:$C$13701,MAX(1,ROW()-1))),MIN(INDEX($C$1:$C$13701,MIN(13701,ROW()+1)):INDEX($C$1:$C$13701,MIN(13701,ROW()+設定!$B$26))))*10^(設定!$B$27/20)),1,0))</f>
        <v>0</v>
      </c>
      <c r="G8306" s="33" t="n">
        <f aca="false">$G8305+IF($F8306=1,1,0)</f>
        <v>4</v>
      </c>
      <c r="H8306" s="0" t="str">
        <f aca="false">IF($F8306=1,$G8306,"")</f>
        <v/>
      </c>
    </row>
    <row r="8307" customFormat="false" ht="15" hidden="false" customHeight="false" outlineLevel="0" collapsed="false">
      <c r="A8307" s="30" t="n">
        <v>1297.65625</v>
      </c>
      <c r="B8307" s="31" t="n">
        <v>-21.3346</v>
      </c>
      <c r="C8307" s="32" t="n">
        <f aca="false">IF($A8307="","",IF(設定!$B$21="dB",10^($B8307/20),ABS($B8307)))</f>
        <v>0.085757082958382</v>
      </c>
      <c r="D8307" s="32" t="n">
        <f aca="false">IF($A8307="","",$A8307^2)</f>
        <v>1683911.74316406</v>
      </c>
      <c r="E8307" s="32" t="n">
        <f aca="false">IF($A8307="","",IF($C8307&lt;=0,"",1/$C8307^2))</f>
        <v>135.975291964481</v>
      </c>
      <c r="F8307" s="33" t="n">
        <f aca="false">IF(OR(ROW()-設定!$B$30&lt;2,ROW()+設定!$B$30&gt;13701,N($A8307)&lt;=0,N(INDEX($A$2:$A$13701,MIN(13700,MAX(1,ROW()-1+設定!$B$30))))&lt;=0,$A8307&lt;設定!$B$28,$A8307&gt;設定!$B$29),0,IF(AND($C8307&gt;=MAX(INDEX($C$1:$C$13701,MAX(1,ROW()-設定!$B$24)):INDEX($C$1:$C$13701,MAX(1,ROW()-1))),$C8307&gt;MAX(INDEX($C$1:$C$13701,MIN(13701,ROW()+1)):INDEX($C$1:$C$13701,MIN(13701,ROW()+設定!$B$24))),$C8307&gt;=設定!$B$32,$C8307&gt;=MAX(MIN(INDEX($C$1:$C$13701,MAX(1,ROW()-設定!$B$26)):INDEX($C$1:$C$13701,MAX(1,ROW()-1))),MIN(INDEX($C$1:$C$13701,MIN(13701,ROW()+1)):INDEX($C$1:$C$13701,MIN(13701,ROW()+設定!$B$26))))*10^(設定!$B$27/20)),1,0))</f>
        <v>0</v>
      </c>
      <c r="G8307" s="33" t="n">
        <f aca="false">$G8306+IF($F8307=1,1,0)</f>
        <v>4</v>
      </c>
      <c r="H8307" s="0" t="str">
        <f aca="false">IF($F8307=1,$G8307,"")</f>
        <v/>
      </c>
    </row>
    <row r="8308" customFormat="false" ht="15" hidden="false" customHeight="false" outlineLevel="0" collapsed="false">
      <c r="A8308" s="30" t="n">
        <v>1297.8125</v>
      </c>
      <c r="B8308" s="31" t="n">
        <v>-20.9912</v>
      </c>
      <c r="C8308" s="32" t="n">
        <f aca="false">IF($A8308="","",IF(設定!$B$21="dB",10^($B8308/20),ABS($B8308)))</f>
        <v>0.0892154355394071</v>
      </c>
      <c r="D8308" s="32" t="n">
        <f aca="false">IF($A8308="","",$A8308^2)</f>
        <v>1684317.28515625</v>
      </c>
      <c r="E8308" s="32" t="n">
        <f aca="false">IF($A8308="","",IF($C8308&lt;=0,"",1/$C8308^2))</f>
        <v>125.637706555105</v>
      </c>
      <c r="F8308" s="33" t="n">
        <f aca="false">IF(OR(ROW()-設定!$B$30&lt;2,ROW()+設定!$B$30&gt;13701,N($A8308)&lt;=0,N(INDEX($A$2:$A$13701,MIN(13700,MAX(1,ROW()-1+設定!$B$30))))&lt;=0,$A8308&lt;設定!$B$28,$A8308&gt;設定!$B$29),0,IF(AND($C8308&gt;=MAX(INDEX($C$1:$C$13701,MAX(1,ROW()-設定!$B$24)):INDEX($C$1:$C$13701,MAX(1,ROW()-1))),$C8308&gt;MAX(INDEX($C$1:$C$13701,MIN(13701,ROW()+1)):INDEX($C$1:$C$13701,MIN(13701,ROW()+設定!$B$24))),$C8308&gt;=設定!$B$32,$C8308&gt;=MAX(MIN(INDEX($C$1:$C$13701,MAX(1,ROW()-設定!$B$26)):INDEX($C$1:$C$13701,MAX(1,ROW()-1))),MIN(INDEX($C$1:$C$13701,MIN(13701,ROW()+1)):INDEX($C$1:$C$13701,MIN(13701,ROW()+設定!$B$26))))*10^(設定!$B$27/20)),1,0))</f>
        <v>0</v>
      </c>
      <c r="G8308" s="33" t="n">
        <f aca="false">$G8307+IF($F8308=1,1,0)</f>
        <v>4</v>
      </c>
      <c r="H8308" s="0" t="str">
        <f aca="false">IF($F8308=1,$G8308,"")</f>
        <v/>
      </c>
    </row>
    <row r="8309" customFormat="false" ht="15" hidden="false" customHeight="false" outlineLevel="0" collapsed="false">
      <c r="A8309" s="30" t="n">
        <v>1297.96875</v>
      </c>
      <c r="B8309" s="31" t="n">
        <v>-20.6415</v>
      </c>
      <c r="C8309" s="32" t="n">
        <f aca="false">IF($A8309="","",IF(設定!$B$21="dB",10^($B8309/20),ABS($B8309)))</f>
        <v>0.0928805973819946</v>
      </c>
      <c r="D8309" s="32" t="n">
        <f aca="false">IF($A8309="","",$A8309^2)</f>
        <v>1684722.87597656</v>
      </c>
      <c r="E8309" s="32" t="n">
        <f aca="false">IF($A8309="","",IF($C8309&lt;=0,"",1/$C8309^2))</f>
        <v>115.917765279989</v>
      </c>
      <c r="F8309" s="33" t="n">
        <f aca="false">IF(OR(ROW()-設定!$B$30&lt;2,ROW()+設定!$B$30&gt;13701,N($A8309)&lt;=0,N(INDEX($A$2:$A$13701,MIN(13700,MAX(1,ROW()-1+設定!$B$30))))&lt;=0,$A8309&lt;設定!$B$28,$A8309&gt;設定!$B$29),0,IF(AND($C8309&gt;=MAX(INDEX($C$1:$C$13701,MAX(1,ROW()-設定!$B$24)):INDEX($C$1:$C$13701,MAX(1,ROW()-1))),$C8309&gt;MAX(INDEX($C$1:$C$13701,MIN(13701,ROW()+1)):INDEX($C$1:$C$13701,MIN(13701,ROW()+設定!$B$24))),$C8309&gt;=設定!$B$32,$C8309&gt;=MAX(MIN(INDEX($C$1:$C$13701,MAX(1,ROW()-設定!$B$26)):INDEX($C$1:$C$13701,MAX(1,ROW()-1))),MIN(INDEX($C$1:$C$13701,MIN(13701,ROW()+1)):INDEX($C$1:$C$13701,MIN(13701,ROW()+設定!$B$26))))*10^(設定!$B$27/20)),1,0))</f>
        <v>0</v>
      </c>
      <c r="G8309" s="33" t="n">
        <f aca="false">$G8308+IF($F8309=1,1,0)</f>
        <v>4</v>
      </c>
      <c r="H8309" s="0" t="str">
        <f aca="false">IF($F8309=1,$G8309,"")</f>
        <v/>
      </c>
    </row>
    <row r="8310" customFormat="false" ht="15" hidden="false" customHeight="false" outlineLevel="0" collapsed="false">
      <c r="A8310" s="30" t="n">
        <v>1298.125</v>
      </c>
      <c r="B8310" s="31" t="n">
        <v>-20.4499</v>
      </c>
      <c r="C8310" s="32" t="n">
        <f aca="false">IF($A8310="","",IF(設定!$B$21="dB",10^($B8310/20),ABS($B8310)))</f>
        <v>0.0949521930914488</v>
      </c>
      <c r="D8310" s="32" t="n">
        <f aca="false">IF($A8310="","",$A8310^2)</f>
        <v>1685128.515625</v>
      </c>
      <c r="E8310" s="32" t="n">
        <f aca="false">IF($A8310="","",IF($C8310&lt;=0,"",1/$C8310^2))</f>
        <v>110.914927586248</v>
      </c>
      <c r="F8310" s="33" t="n">
        <f aca="false">IF(OR(ROW()-設定!$B$30&lt;2,ROW()+設定!$B$30&gt;13701,N($A8310)&lt;=0,N(INDEX($A$2:$A$13701,MIN(13700,MAX(1,ROW()-1+設定!$B$30))))&lt;=0,$A8310&lt;設定!$B$28,$A8310&gt;設定!$B$29),0,IF(AND($C8310&gt;=MAX(INDEX($C$1:$C$13701,MAX(1,ROW()-設定!$B$24)):INDEX($C$1:$C$13701,MAX(1,ROW()-1))),$C8310&gt;MAX(INDEX($C$1:$C$13701,MIN(13701,ROW()+1)):INDEX($C$1:$C$13701,MIN(13701,ROW()+設定!$B$24))),$C8310&gt;=設定!$B$32,$C8310&gt;=MAX(MIN(INDEX($C$1:$C$13701,MAX(1,ROW()-設定!$B$26)):INDEX($C$1:$C$13701,MAX(1,ROW()-1))),MIN(INDEX($C$1:$C$13701,MIN(13701,ROW()+1)):INDEX($C$1:$C$13701,MIN(13701,ROW()+設定!$B$26))))*10^(設定!$B$27/20)),1,0))</f>
        <v>0</v>
      </c>
      <c r="G8310" s="33" t="n">
        <f aca="false">$G8309+IF($F8310=1,1,0)</f>
        <v>4</v>
      </c>
      <c r="H8310" s="0" t="str">
        <f aca="false">IF($F8310=1,$G8310,"")</f>
        <v/>
      </c>
    </row>
    <row r="8311" customFormat="false" ht="15" hidden="false" customHeight="false" outlineLevel="0" collapsed="false">
      <c r="A8311" s="30" t="n">
        <v>1298.28125</v>
      </c>
      <c r="B8311" s="31" t="n">
        <v>-19.6296</v>
      </c>
      <c r="C8311" s="32" t="n">
        <f aca="false">IF($A8311="","",IF(設定!$B$21="dB",10^($B8311/20),ABS($B8311)))</f>
        <v>0.10435661896211</v>
      </c>
      <c r="D8311" s="32" t="n">
        <f aca="false">IF($A8311="","",$A8311^2)</f>
        <v>1685534.20410156</v>
      </c>
      <c r="E8311" s="32" t="n">
        <f aca="false">IF($A8311="","",IF($C8311&lt;=0,"",1/$C8311^2))</f>
        <v>91.8248018820703</v>
      </c>
      <c r="F8311" s="33" t="n">
        <f aca="false">IF(OR(ROW()-設定!$B$30&lt;2,ROW()+設定!$B$30&gt;13701,N($A8311)&lt;=0,N(INDEX($A$2:$A$13701,MIN(13700,MAX(1,ROW()-1+設定!$B$30))))&lt;=0,$A8311&lt;設定!$B$28,$A8311&gt;設定!$B$29),0,IF(AND($C8311&gt;=MAX(INDEX($C$1:$C$13701,MAX(1,ROW()-設定!$B$24)):INDEX($C$1:$C$13701,MAX(1,ROW()-1))),$C8311&gt;MAX(INDEX($C$1:$C$13701,MIN(13701,ROW()+1)):INDEX($C$1:$C$13701,MIN(13701,ROW()+設定!$B$24))),$C8311&gt;=設定!$B$32,$C8311&gt;=MAX(MIN(INDEX($C$1:$C$13701,MAX(1,ROW()-設定!$B$26)):INDEX($C$1:$C$13701,MAX(1,ROW()-1))),MIN(INDEX($C$1:$C$13701,MIN(13701,ROW()+1)):INDEX($C$1:$C$13701,MIN(13701,ROW()+設定!$B$26))))*10^(設定!$B$27/20)),1,0))</f>
        <v>0</v>
      </c>
      <c r="G8311" s="33" t="n">
        <f aca="false">$G8310+IF($F8311=1,1,0)</f>
        <v>4</v>
      </c>
      <c r="H8311" s="0" t="str">
        <f aca="false">IF($F8311=1,$G8311,"")</f>
        <v/>
      </c>
    </row>
    <row r="8312" customFormat="false" ht="15" hidden="false" customHeight="false" outlineLevel="0" collapsed="false">
      <c r="A8312" s="30" t="n">
        <v>1298.4375</v>
      </c>
      <c r="B8312" s="31" t="n">
        <v>-19.5335</v>
      </c>
      <c r="C8312" s="32" t="n">
        <f aca="false">IF($A8312="","",IF(設定!$B$21="dB",10^($B8312/20),ABS($B8312)))</f>
        <v>0.105517623175381</v>
      </c>
      <c r="D8312" s="32" t="n">
        <f aca="false">IF($A8312="","",$A8312^2)</f>
        <v>1685939.94140625</v>
      </c>
      <c r="E8312" s="32" t="n">
        <f aca="false">IF($A8312="","",IF($C8312&lt;=0,"",1/$C8312^2))</f>
        <v>89.8152328168694</v>
      </c>
      <c r="F8312" s="33" t="n">
        <f aca="false">IF(OR(ROW()-設定!$B$30&lt;2,ROW()+設定!$B$30&gt;13701,N($A8312)&lt;=0,N(INDEX($A$2:$A$13701,MIN(13700,MAX(1,ROW()-1+設定!$B$30))))&lt;=0,$A8312&lt;設定!$B$28,$A8312&gt;設定!$B$29),0,IF(AND($C8312&gt;=MAX(INDEX($C$1:$C$13701,MAX(1,ROW()-設定!$B$24)):INDEX($C$1:$C$13701,MAX(1,ROW()-1))),$C8312&gt;MAX(INDEX($C$1:$C$13701,MIN(13701,ROW()+1)):INDEX($C$1:$C$13701,MIN(13701,ROW()+設定!$B$24))),$C8312&gt;=設定!$B$32,$C8312&gt;=MAX(MIN(INDEX($C$1:$C$13701,MAX(1,ROW()-設定!$B$26)):INDEX($C$1:$C$13701,MAX(1,ROW()-1))),MIN(INDEX($C$1:$C$13701,MIN(13701,ROW()+1)):INDEX($C$1:$C$13701,MIN(13701,ROW()+設定!$B$26))))*10^(設定!$B$27/20)),1,0))</f>
        <v>0</v>
      </c>
      <c r="G8312" s="33" t="n">
        <f aca="false">$G8311+IF($F8312=1,1,0)</f>
        <v>4</v>
      </c>
      <c r="H8312" s="0" t="str">
        <f aca="false">IF($F8312=1,$G8312,"")</f>
        <v/>
      </c>
    </row>
    <row r="8313" customFormat="false" ht="15" hidden="false" customHeight="false" outlineLevel="0" collapsed="false">
      <c r="A8313" s="30" t="n">
        <v>1298.59375</v>
      </c>
      <c r="B8313" s="31" t="n">
        <v>-19.0945</v>
      </c>
      <c r="C8313" s="32" t="n">
        <f aca="false">IF($A8313="","",IF(設定!$B$21="dB",10^($B8313/20),ABS($B8313)))</f>
        <v>0.110987737925818</v>
      </c>
      <c r="D8313" s="32" t="n">
        <f aca="false">IF($A8313="","",$A8313^2)</f>
        <v>1686345.72753906</v>
      </c>
      <c r="E8313" s="32" t="n">
        <f aca="false">IF($A8313="","",IF($C8313&lt;=0,"",1/$C8313^2))</f>
        <v>81.1801781421337</v>
      </c>
      <c r="F8313" s="33" t="n">
        <f aca="false">IF(OR(ROW()-設定!$B$30&lt;2,ROW()+設定!$B$30&gt;13701,N($A8313)&lt;=0,N(INDEX($A$2:$A$13701,MIN(13700,MAX(1,ROW()-1+設定!$B$30))))&lt;=0,$A8313&lt;設定!$B$28,$A8313&gt;設定!$B$29),0,IF(AND($C8313&gt;=MAX(INDEX($C$1:$C$13701,MAX(1,ROW()-設定!$B$24)):INDEX($C$1:$C$13701,MAX(1,ROW()-1))),$C8313&gt;MAX(INDEX($C$1:$C$13701,MIN(13701,ROW()+1)):INDEX($C$1:$C$13701,MIN(13701,ROW()+設定!$B$24))),$C8313&gt;=設定!$B$32,$C8313&gt;=MAX(MIN(INDEX($C$1:$C$13701,MAX(1,ROW()-設定!$B$26)):INDEX($C$1:$C$13701,MAX(1,ROW()-1))),MIN(INDEX($C$1:$C$13701,MIN(13701,ROW()+1)):INDEX($C$1:$C$13701,MIN(13701,ROW()+設定!$B$26))))*10^(設定!$B$27/20)),1,0))</f>
        <v>0</v>
      </c>
      <c r="G8313" s="33" t="n">
        <f aca="false">$G8312+IF($F8313=1,1,0)</f>
        <v>4</v>
      </c>
      <c r="H8313" s="0" t="str">
        <f aca="false">IF($F8313=1,$G8313,"")</f>
        <v/>
      </c>
    </row>
    <row r="8314" customFormat="false" ht="15" hidden="false" customHeight="false" outlineLevel="0" collapsed="false">
      <c r="A8314" s="30" t="n">
        <v>1298.75</v>
      </c>
      <c r="B8314" s="31" t="n">
        <v>-18.8175</v>
      </c>
      <c r="C8314" s="32" t="n">
        <f aca="false">IF($A8314="","",IF(設定!$B$21="dB",10^($B8314/20),ABS($B8314)))</f>
        <v>0.114584269402632</v>
      </c>
      <c r="D8314" s="32" t="n">
        <f aca="false">IF($A8314="","",$A8314^2)</f>
        <v>1686751.5625</v>
      </c>
      <c r="E8314" s="32" t="n">
        <f aca="false">IF($A8314="","",IF($C8314&lt;=0,"",1/$C8314^2))</f>
        <v>76.1640448323685</v>
      </c>
      <c r="F8314" s="33" t="n">
        <f aca="false">IF(OR(ROW()-設定!$B$30&lt;2,ROW()+設定!$B$30&gt;13701,N($A8314)&lt;=0,N(INDEX($A$2:$A$13701,MIN(13700,MAX(1,ROW()-1+設定!$B$30))))&lt;=0,$A8314&lt;設定!$B$28,$A8314&gt;設定!$B$29),0,IF(AND($C8314&gt;=MAX(INDEX($C$1:$C$13701,MAX(1,ROW()-設定!$B$24)):INDEX($C$1:$C$13701,MAX(1,ROW()-1))),$C8314&gt;MAX(INDEX($C$1:$C$13701,MIN(13701,ROW()+1)):INDEX($C$1:$C$13701,MIN(13701,ROW()+設定!$B$24))),$C8314&gt;=設定!$B$32,$C8314&gt;=MAX(MIN(INDEX($C$1:$C$13701,MAX(1,ROW()-設定!$B$26)):INDEX($C$1:$C$13701,MAX(1,ROW()-1))),MIN(INDEX($C$1:$C$13701,MIN(13701,ROW()+1)):INDEX($C$1:$C$13701,MIN(13701,ROW()+設定!$B$26))))*10^(設定!$B$27/20)),1,0))</f>
        <v>0</v>
      </c>
      <c r="G8314" s="33" t="n">
        <f aca="false">$G8313+IF($F8314=1,1,0)</f>
        <v>4</v>
      </c>
      <c r="H8314" s="0" t="str">
        <f aca="false">IF($F8314=1,$G8314,"")</f>
        <v/>
      </c>
    </row>
    <row r="8315" customFormat="false" ht="15" hidden="false" customHeight="false" outlineLevel="0" collapsed="false">
      <c r="A8315" s="30" t="n">
        <v>1298.90625</v>
      </c>
      <c r="B8315" s="31" t="n">
        <v>-18.3411</v>
      </c>
      <c r="C8315" s="32" t="n">
        <f aca="false">IF($A8315="","",IF(設定!$B$21="dB",10^($B8315/20),ABS($B8315)))</f>
        <v>0.121044483047113</v>
      </c>
      <c r="D8315" s="32" t="n">
        <f aca="false">IF($A8315="","",$A8315^2)</f>
        <v>1687157.44628906</v>
      </c>
      <c r="E8315" s="32" t="n">
        <f aca="false">IF($A8315="","",IF($C8315&lt;=0,"",1/$C8315^2))</f>
        <v>68.2511541750149</v>
      </c>
      <c r="F8315" s="33" t="n">
        <f aca="false">IF(OR(ROW()-設定!$B$30&lt;2,ROW()+設定!$B$30&gt;13701,N($A8315)&lt;=0,N(INDEX($A$2:$A$13701,MIN(13700,MAX(1,ROW()-1+設定!$B$30))))&lt;=0,$A8315&lt;設定!$B$28,$A8315&gt;設定!$B$29),0,IF(AND($C8315&gt;=MAX(INDEX($C$1:$C$13701,MAX(1,ROW()-設定!$B$24)):INDEX($C$1:$C$13701,MAX(1,ROW()-1))),$C8315&gt;MAX(INDEX($C$1:$C$13701,MIN(13701,ROW()+1)):INDEX($C$1:$C$13701,MIN(13701,ROW()+設定!$B$24))),$C8315&gt;=設定!$B$32,$C8315&gt;=MAX(MIN(INDEX($C$1:$C$13701,MAX(1,ROW()-設定!$B$26)):INDEX($C$1:$C$13701,MAX(1,ROW()-1))),MIN(INDEX($C$1:$C$13701,MIN(13701,ROW()+1)):INDEX($C$1:$C$13701,MIN(13701,ROW()+設定!$B$26))))*10^(設定!$B$27/20)),1,0))</f>
        <v>0</v>
      </c>
      <c r="G8315" s="33" t="n">
        <f aca="false">$G8314+IF($F8315=1,1,0)</f>
        <v>4</v>
      </c>
      <c r="H8315" s="0" t="str">
        <f aca="false">IF($F8315=1,$G8315,"")</f>
        <v/>
      </c>
    </row>
    <row r="8316" customFormat="false" ht="15" hidden="false" customHeight="false" outlineLevel="0" collapsed="false">
      <c r="A8316" s="30" t="n">
        <v>1299.0625</v>
      </c>
      <c r="B8316" s="31" t="n">
        <v>-18.1965</v>
      </c>
      <c r="C8316" s="32" t="n">
        <f aca="false">IF($A8316="","",IF(設定!$B$21="dB",10^($B8316/20),ABS($B8316)))</f>
        <v>0.123076461044866</v>
      </c>
      <c r="D8316" s="32" t="n">
        <f aca="false">IF($A8316="","",$A8316^2)</f>
        <v>1687563.37890625</v>
      </c>
      <c r="E8316" s="32" t="n">
        <f aca="false">IF($A8316="","",IF($C8316&lt;=0,"",1/$C8316^2))</f>
        <v>66.0161206494846</v>
      </c>
      <c r="F8316" s="33" t="n">
        <f aca="false">IF(OR(ROW()-設定!$B$30&lt;2,ROW()+設定!$B$30&gt;13701,N($A8316)&lt;=0,N(INDEX($A$2:$A$13701,MIN(13700,MAX(1,ROW()-1+設定!$B$30))))&lt;=0,$A8316&lt;設定!$B$28,$A8316&gt;設定!$B$29),0,IF(AND($C8316&gt;=MAX(INDEX($C$1:$C$13701,MAX(1,ROW()-設定!$B$24)):INDEX($C$1:$C$13701,MAX(1,ROW()-1))),$C8316&gt;MAX(INDEX($C$1:$C$13701,MIN(13701,ROW()+1)):INDEX($C$1:$C$13701,MIN(13701,ROW()+設定!$B$24))),$C8316&gt;=設定!$B$32,$C8316&gt;=MAX(MIN(INDEX($C$1:$C$13701,MAX(1,ROW()-設定!$B$26)):INDEX($C$1:$C$13701,MAX(1,ROW()-1))),MIN(INDEX($C$1:$C$13701,MIN(13701,ROW()+1)):INDEX($C$1:$C$13701,MIN(13701,ROW()+設定!$B$26))))*10^(設定!$B$27/20)),1,0))</f>
        <v>0</v>
      </c>
      <c r="G8316" s="33" t="n">
        <f aca="false">$G8315+IF($F8316=1,1,0)</f>
        <v>4</v>
      </c>
      <c r="H8316" s="0" t="str">
        <f aca="false">IF($F8316=1,$G8316,"")</f>
        <v/>
      </c>
    </row>
    <row r="8317" customFormat="false" ht="15" hidden="false" customHeight="false" outlineLevel="0" collapsed="false">
      <c r="A8317" s="30" t="n">
        <v>1299.21875</v>
      </c>
      <c r="B8317" s="31" t="n">
        <v>-17.7027</v>
      </c>
      <c r="C8317" s="32" t="n">
        <f aca="false">IF($A8317="","",IF(設定!$B$21="dB",10^($B8317/20),ABS($B8317)))</f>
        <v>0.130276175333269</v>
      </c>
      <c r="D8317" s="32" t="n">
        <f aca="false">IF($A8317="","",$A8317^2)</f>
        <v>1687969.36035156</v>
      </c>
      <c r="E8317" s="32" t="n">
        <f aca="false">IF($A8317="","",IF($C8317&lt;=0,"",1/$C8317^2))</f>
        <v>58.9209852083866</v>
      </c>
      <c r="F8317" s="33" t="n">
        <f aca="false">IF(OR(ROW()-設定!$B$30&lt;2,ROW()+設定!$B$30&gt;13701,N($A8317)&lt;=0,N(INDEX($A$2:$A$13701,MIN(13700,MAX(1,ROW()-1+設定!$B$30))))&lt;=0,$A8317&lt;設定!$B$28,$A8317&gt;設定!$B$29),0,IF(AND($C8317&gt;=MAX(INDEX($C$1:$C$13701,MAX(1,ROW()-設定!$B$24)):INDEX($C$1:$C$13701,MAX(1,ROW()-1))),$C8317&gt;MAX(INDEX($C$1:$C$13701,MIN(13701,ROW()+1)):INDEX($C$1:$C$13701,MIN(13701,ROW()+設定!$B$24))),$C8317&gt;=設定!$B$32,$C8317&gt;=MAX(MIN(INDEX($C$1:$C$13701,MAX(1,ROW()-設定!$B$26)):INDEX($C$1:$C$13701,MAX(1,ROW()-1))),MIN(INDEX($C$1:$C$13701,MIN(13701,ROW()+1)):INDEX($C$1:$C$13701,MIN(13701,ROW()+設定!$B$26))))*10^(設定!$B$27/20)),1,0))</f>
        <v>0</v>
      </c>
      <c r="G8317" s="33" t="n">
        <f aca="false">$G8316+IF($F8317=1,1,0)</f>
        <v>4</v>
      </c>
      <c r="H8317" s="0" t="str">
        <f aca="false">IF($F8317=1,$G8317,"")</f>
        <v/>
      </c>
    </row>
    <row r="8318" customFormat="false" ht="15" hidden="false" customHeight="false" outlineLevel="0" collapsed="false">
      <c r="A8318" s="30" t="n">
        <v>1299.375</v>
      </c>
      <c r="B8318" s="31" t="n">
        <v>-17.4026</v>
      </c>
      <c r="C8318" s="32" t="n">
        <f aca="false">IF($A8318="","",IF(設定!$B$21="dB",10^($B8318/20),ABS($B8318)))</f>
        <v>0.134855914978338</v>
      </c>
      <c r="D8318" s="32" t="n">
        <f aca="false">IF($A8318="","",$A8318^2)</f>
        <v>1688375.390625</v>
      </c>
      <c r="E8318" s="32" t="n">
        <f aca="false">IF($A8318="","",IF($C8318&lt;=0,"",1/$C8318^2))</f>
        <v>54.9869967159564</v>
      </c>
      <c r="F8318" s="33" t="n">
        <f aca="false">IF(OR(ROW()-設定!$B$30&lt;2,ROW()+設定!$B$30&gt;13701,N($A8318)&lt;=0,N(INDEX($A$2:$A$13701,MIN(13700,MAX(1,ROW()-1+設定!$B$30))))&lt;=0,$A8318&lt;設定!$B$28,$A8318&gt;設定!$B$29),0,IF(AND($C8318&gt;=MAX(INDEX($C$1:$C$13701,MAX(1,ROW()-設定!$B$24)):INDEX($C$1:$C$13701,MAX(1,ROW()-1))),$C8318&gt;MAX(INDEX($C$1:$C$13701,MIN(13701,ROW()+1)):INDEX($C$1:$C$13701,MIN(13701,ROW()+設定!$B$24))),$C8318&gt;=設定!$B$32,$C8318&gt;=MAX(MIN(INDEX($C$1:$C$13701,MAX(1,ROW()-設定!$B$26)):INDEX($C$1:$C$13701,MAX(1,ROW()-1))),MIN(INDEX($C$1:$C$13701,MIN(13701,ROW()+1)):INDEX($C$1:$C$13701,MIN(13701,ROW()+設定!$B$26))))*10^(設定!$B$27/20)),1,0))</f>
        <v>0</v>
      </c>
      <c r="G8318" s="33" t="n">
        <f aca="false">$G8317+IF($F8318=1,1,0)</f>
        <v>4</v>
      </c>
      <c r="H8318" s="0" t="str">
        <f aca="false">IF($F8318=1,$G8318,"")</f>
        <v/>
      </c>
    </row>
    <row r="8319" customFormat="false" ht="15" hidden="false" customHeight="false" outlineLevel="0" collapsed="false">
      <c r="A8319" s="30" t="n">
        <v>1299.53125</v>
      </c>
      <c r="B8319" s="31" t="n">
        <v>-16.9884</v>
      </c>
      <c r="C8319" s="32" t="n">
        <f aca="false">IF($A8319="","",IF(設定!$B$21="dB",10^($B8319/20),ABS($B8319)))</f>
        <v>0.141442524783365</v>
      </c>
      <c r="D8319" s="32" t="n">
        <f aca="false">IF($A8319="","",$A8319^2)</f>
        <v>1688781.46972656</v>
      </c>
      <c r="E8319" s="32" t="n">
        <f aca="false">IF($A8319="","",IF($C8319&lt;=0,"",1/$C8319^2))</f>
        <v>49.9850349376708</v>
      </c>
      <c r="F8319" s="33" t="n">
        <f aca="false">IF(OR(ROW()-設定!$B$30&lt;2,ROW()+設定!$B$30&gt;13701,N($A8319)&lt;=0,N(INDEX($A$2:$A$13701,MIN(13700,MAX(1,ROW()-1+設定!$B$30))))&lt;=0,$A8319&lt;設定!$B$28,$A8319&gt;設定!$B$29),0,IF(AND($C8319&gt;=MAX(INDEX($C$1:$C$13701,MAX(1,ROW()-設定!$B$24)):INDEX($C$1:$C$13701,MAX(1,ROW()-1))),$C8319&gt;MAX(INDEX($C$1:$C$13701,MIN(13701,ROW()+1)):INDEX($C$1:$C$13701,MIN(13701,ROW()+設定!$B$24))),$C8319&gt;=設定!$B$32,$C8319&gt;=MAX(MIN(INDEX($C$1:$C$13701,MAX(1,ROW()-設定!$B$26)):INDEX($C$1:$C$13701,MAX(1,ROW()-1))),MIN(INDEX($C$1:$C$13701,MIN(13701,ROW()+1)):INDEX($C$1:$C$13701,MIN(13701,ROW()+設定!$B$26))))*10^(設定!$B$27/20)),1,0))</f>
        <v>0</v>
      </c>
      <c r="G8319" s="33" t="n">
        <f aca="false">$G8318+IF($F8319=1,1,0)</f>
        <v>4</v>
      </c>
      <c r="H8319" s="0" t="str">
        <f aca="false">IF($F8319=1,$G8319,"")</f>
        <v/>
      </c>
    </row>
    <row r="8320" customFormat="false" ht="15" hidden="false" customHeight="false" outlineLevel="0" collapsed="false">
      <c r="A8320" s="30" t="n">
        <v>1299.6875</v>
      </c>
      <c r="B8320" s="31" t="n">
        <v>-16.8776</v>
      </c>
      <c r="C8320" s="32" t="n">
        <f aca="false">IF($A8320="","",IF(設定!$B$21="dB",10^($B8320/20),ABS($B8320)))</f>
        <v>0.143258368209131</v>
      </c>
      <c r="D8320" s="32" t="n">
        <f aca="false">IF($A8320="","",$A8320^2)</f>
        <v>1689187.59765625</v>
      </c>
      <c r="E8320" s="32" t="n">
        <f aca="false">IF($A8320="","",IF($C8320&lt;=0,"",1/$C8320^2))</f>
        <v>48.7259146332582</v>
      </c>
      <c r="F8320" s="33" t="n">
        <f aca="false">IF(OR(ROW()-設定!$B$30&lt;2,ROW()+設定!$B$30&gt;13701,N($A8320)&lt;=0,N(INDEX($A$2:$A$13701,MIN(13700,MAX(1,ROW()-1+設定!$B$30))))&lt;=0,$A8320&lt;設定!$B$28,$A8320&gt;設定!$B$29),0,IF(AND($C8320&gt;=MAX(INDEX($C$1:$C$13701,MAX(1,ROW()-設定!$B$24)):INDEX($C$1:$C$13701,MAX(1,ROW()-1))),$C8320&gt;MAX(INDEX($C$1:$C$13701,MIN(13701,ROW()+1)):INDEX($C$1:$C$13701,MIN(13701,ROW()+設定!$B$24))),$C8320&gt;=設定!$B$32,$C8320&gt;=MAX(MIN(INDEX($C$1:$C$13701,MAX(1,ROW()-設定!$B$26)):INDEX($C$1:$C$13701,MAX(1,ROW()-1))),MIN(INDEX($C$1:$C$13701,MIN(13701,ROW()+1)):INDEX($C$1:$C$13701,MIN(13701,ROW()+設定!$B$26))))*10^(設定!$B$27/20)),1,0))</f>
        <v>0</v>
      </c>
      <c r="G8320" s="33" t="n">
        <f aca="false">$G8319+IF($F8320=1,1,0)</f>
        <v>4</v>
      </c>
      <c r="H8320" s="0" t="str">
        <f aca="false">IF($F8320=1,$G8320,"")</f>
        <v/>
      </c>
    </row>
    <row r="8321" customFormat="false" ht="15" hidden="false" customHeight="false" outlineLevel="0" collapsed="false">
      <c r="A8321" s="30" t="n">
        <v>1299.84375</v>
      </c>
      <c r="B8321" s="31" t="n">
        <v>-16.5347</v>
      </c>
      <c r="C8321" s="32" t="n">
        <f aca="false">IF($A8321="","",IF(設定!$B$21="dB",10^($B8321/20),ABS($B8321)))</f>
        <v>0.149027014089423</v>
      </c>
      <c r="D8321" s="32" t="n">
        <f aca="false">IF($A8321="","",$A8321^2)</f>
        <v>1689593.77441406</v>
      </c>
      <c r="E8321" s="32" t="n">
        <f aca="false">IF($A8321="","",IF($C8321&lt;=0,"",1/$C8321^2))</f>
        <v>45.0266876879836</v>
      </c>
      <c r="F8321" s="33" t="n">
        <f aca="false">IF(OR(ROW()-設定!$B$30&lt;2,ROW()+設定!$B$30&gt;13701,N($A8321)&lt;=0,N(INDEX($A$2:$A$13701,MIN(13700,MAX(1,ROW()-1+設定!$B$30))))&lt;=0,$A8321&lt;設定!$B$28,$A8321&gt;設定!$B$29),0,IF(AND($C8321&gt;=MAX(INDEX($C$1:$C$13701,MAX(1,ROW()-設定!$B$24)):INDEX($C$1:$C$13701,MAX(1,ROW()-1))),$C8321&gt;MAX(INDEX($C$1:$C$13701,MIN(13701,ROW()+1)):INDEX($C$1:$C$13701,MIN(13701,ROW()+設定!$B$24))),$C8321&gt;=設定!$B$32,$C8321&gt;=MAX(MIN(INDEX($C$1:$C$13701,MAX(1,ROW()-設定!$B$26)):INDEX($C$1:$C$13701,MAX(1,ROW()-1))),MIN(INDEX($C$1:$C$13701,MIN(13701,ROW()+1)):INDEX($C$1:$C$13701,MIN(13701,ROW()+設定!$B$26))))*10^(設定!$B$27/20)),1,0))</f>
        <v>0</v>
      </c>
      <c r="G8321" s="33" t="n">
        <f aca="false">$G8320+IF($F8321=1,1,0)</f>
        <v>4</v>
      </c>
      <c r="H8321" s="0" t="str">
        <f aca="false">IF($F8321=1,$G8321,"")</f>
        <v/>
      </c>
    </row>
    <row r="8322" customFormat="false" ht="15" hidden="false" customHeight="false" outlineLevel="0" collapsed="false">
      <c r="A8322" s="30" t="n">
        <v>1300</v>
      </c>
      <c r="B8322" s="31" t="n">
        <v>-16.2105</v>
      </c>
      <c r="C8322" s="32" t="n">
        <f aca="false">IF($A8322="","",IF(設定!$B$21="dB",10^($B8322/20),ABS($B8322)))</f>
        <v>0.154694545204639</v>
      </c>
      <c r="D8322" s="32" t="n">
        <f aca="false">IF($A8322="","",$A8322^2)</f>
        <v>1690000</v>
      </c>
      <c r="E8322" s="32" t="n">
        <f aca="false">IF($A8322="","",IF($C8322&lt;=0,"",1/$C8322^2))</f>
        <v>41.7878473914528</v>
      </c>
      <c r="F8322" s="33" t="n">
        <f aca="false">IF(OR(ROW()-設定!$B$30&lt;2,ROW()+設定!$B$30&gt;13701,N($A8322)&lt;=0,N(INDEX($A$2:$A$13701,MIN(13700,MAX(1,ROW()-1+設定!$B$30))))&lt;=0,$A8322&lt;設定!$B$28,$A8322&gt;設定!$B$29),0,IF(AND($C8322&gt;=MAX(INDEX($C$1:$C$13701,MAX(1,ROW()-設定!$B$24)):INDEX($C$1:$C$13701,MAX(1,ROW()-1))),$C8322&gt;MAX(INDEX($C$1:$C$13701,MIN(13701,ROW()+1)):INDEX($C$1:$C$13701,MIN(13701,ROW()+設定!$B$24))),$C8322&gt;=設定!$B$32,$C8322&gt;=MAX(MIN(INDEX($C$1:$C$13701,MAX(1,ROW()-設定!$B$26)):INDEX($C$1:$C$13701,MAX(1,ROW()-1))),MIN(INDEX($C$1:$C$13701,MIN(13701,ROW()+1)):INDEX($C$1:$C$13701,MIN(13701,ROW()+設定!$B$26))))*10^(設定!$B$27/20)),1,0))</f>
        <v>0</v>
      </c>
      <c r="G8322" s="33" t="n">
        <f aca="false">$G8321+IF($F8322=1,1,0)</f>
        <v>4</v>
      </c>
      <c r="H8322" s="0" t="str">
        <f aca="false">IF($F8322=1,$G8322,"")</f>
        <v/>
      </c>
    </row>
    <row r="8323" customFormat="false" ht="15" hidden="false" customHeight="false" outlineLevel="0" collapsed="false">
      <c r="A8323" s="30" t="n">
        <v>1300.15625</v>
      </c>
      <c r="B8323" s="31" t="n">
        <v>-15.6981</v>
      </c>
      <c r="C8323" s="32" t="n">
        <f aca="false">IF($A8323="","",IF(設定!$B$21="dB",10^($B8323/20),ABS($B8323)))</f>
        <v>0.164094868422098</v>
      </c>
      <c r="D8323" s="32" t="n">
        <f aca="false">IF($A8323="","",$A8323^2)</f>
        <v>1690406.27441406</v>
      </c>
      <c r="E8323" s="32" t="n">
        <f aca="false">IF($A8323="","",IF($C8323&lt;=0,"",1/$C8323^2))</f>
        <v>37.1372721266427</v>
      </c>
      <c r="F8323" s="33" t="n">
        <f aca="false">IF(OR(ROW()-設定!$B$30&lt;2,ROW()+設定!$B$30&gt;13701,N($A8323)&lt;=0,N(INDEX($A$2:$A$13701,MIN(13700,MAX(1,ROW()-1+設定!$B$30))))&lt;=0,$A8323&lt;設定!$B$28,$A8323&gt;設定!$B$29),0,IF(AND($C8323&gt;=MAX(INDEX($C$1:$C$13701,MAX(1,ROW()-設定!$B$24)):INDEX($C$1:$C$13701,MAX(1,ROW()-1))),$C8323&gt;MAX(INDEX($C$1:$C$13701,MIN(13701,ROW()+1)):INDEX($C$1:$C$13701,MIN(13701,ROW()+設定!$B$24))),$C8323&gt;=設定!$B$32,$C8323&gt;=MAX(MIN(INDEX($C$1:$C$13701,MAX(1,ROW()-設定!$B$26)):INDEX($C$1:$C$13701,MAX(1,ROW()-1))),MIN(INDEX($C$1:$C$13701,MIN(13701,ROW()+1)):INDEX($C$1:$C$13701,MIN(13701,ROW()+設定!$B$26))))*10^(設定!$B$27/20)),1,0))</f>
        <v>0</v>
      </c>
      <c r="G8323" s="33" t="n">
        <f aca="false">$G8322+IF($F8323=1,1,0)</f>
        <v>4</v>
      </c>
      <c r="H8323" s="0" t="str">
        <f aca="false">IF($F8323=1,$G8323,"")</f>
        <v/>
      </c>
    </row>
    <row r="8324" customFormat="false" ht="15" hidden="false" customHeight="false" outlineLevel="0" collapsed="false">
      <c r="A8324" s="30" t="n">
        <v>1300.3125</v>
      </c>
      <c r="B8324" s="31" t="n">
        <v>-15.7799</v>
      </c>
      <c r="C8324" s="32" t="n">
        <f aca="false">IF($A8324="","",IF(設定!$B$21="dB",10^($B8324/20),ABS($B8324)))</f>
        <v>0.162556747067988</v>
      </c>
      <c r="D8324" s="32" t="n">
        <f aca="false">IF($A8324="","",$A8324^2)</f>
        <v>1690812.59765625</v>
      </c>
      <c r="E8324" s="32" t="n">
        <f aca="false">IF($A8324="","",IF($C8324&lt;=0,"",1/$C8324^2))</f>
        <v>37.8433870854875</v>
      </c>
      <c r="F8324" s="33" t="n">
        <f aca="false">IF(OR(ROW()-設定!$B$30&lt;2,ROW()+設定!$B$30&gt;13701,N($A8324)&lt;=0,N(INDEX($A$2:$A$13701,MIN(13700,MAX(1,ROW()-1+設定!$B$30))))&lt;=0,$A8324&lt;設定!$B$28,$A8324&gt;設定!$B$29),0,IF(AND($C8324&gt;=MAX(INDEX($C$1:$C$13701,MAX(1,ROW()-設定!$B$24)):INDEX($C$1:$C$13701,MAX(1,ROW()-1))),$C8324&gt;MAX(INDEX($C$1:$C$13701,MIN(13701,ROW()+1)):INDEX($C$1:$C$13701,MIN(13701,ROW()+設定!$B$24))),$C8324&gt;=設定!$B$32,$C8324&gt;=MAX(MIN(INDEX($C$1:$C$13701,MAX(1,ROW()-設定!$B$26)):INDEX($C$1:$C$13701,MAX(1,ROW()-1))),MIN(INDEX($C$1:$C$13701,MIN(13701,ROW()+1)):INDEX($C$1:$C$13701,MIN(13701,ROW()+設定!$B$26))))*10^(設定!$B$27/20)),1,0))</f>
        <v>0</v>
      </c>
      <c r="G8324" s="33" t="n">
        <f aca="false">$G8323+IF($F8324=1,1,0)</f>
        <v>4</v>
      </c>
      <c r="H8324" s="0" t="str">
        <f aca="false">IF($F8324=1,$G8324,"")</f>
        <v/>
      </c>
    </row>
    <row r="8325" customFormat="false" ht="15" hidden="false" customHeight="false" outlineLevel="0" collapsed="false">
      <c r="A8325" s="30" t="n">
        <v>1300.46875</v>
      </c>
      <c r="B8325" s="31" t="n">
        <v>-15.3385</v>
      </c>
      <c r="C8325" s="32" t="n">
        <f aca="false">IF($A8325="","",IF(設定!$B$21="dB",10^($B8325/20),ABS($B8325)))</f>
        <v>0.17103106497738</v>
      </c>
      <c r="D8325" s="32" t="n">
        <f aca="false">IF($A8325="","",$A8325^2)</f>
        <v>1691218.96972656</v>
      </c>
      <c r="E8325" s="32" t="n">
        <f aca="false">IF($A8325="","",IF($C8325&lt;=0,"",1/$C8325^2))</f>
        <v>34.1861347394221</v>
      </c>
      <c r="F8325" s="33" t="n">
        <f aca="false">IF(OR(ROW()-設定!$B$30&lt;2,ROW()+設定!$B$30&gt;13701,N($A8325)&lt;=0,N(INDEX($A$2:$A$13701,MIN(13700,MAX(1,ROW()-1+設定!$B$30))))&lt;=0,$A8325&lt;設定!$B$28,$A8325&gt;設定!$B$29),0,IF(AND($C8325&gt;=MAX(INDEX($C$1:$C$13701,MAX(1,ROW()-設定!$B$24)):INDEX($C$1:$C$13701,MAX(1,ROW()-1))),$C8325&gt;MAX(INDEX($C$1:$C$13701,MIN(13701,ROW()+1)):INDEX($C$1:$C$13701,MIN(13701,ROW()+設定!$B$24))),$C8325&gt;=設定!$B$32,$C8325&gt;=MAX(MIN(INDEX($C$1:$C$13701,MAX(1,ROW()-設定!$B$26)):INDEX($C$1:$C$13701,MAX(1,ROW()-1))),MIN(INDEX($C$1:$C$13701,MIN(13701,ROW()+1)):INDEX($C$1:$C$13701,MIN(13701,ROW()+設定!$B$26))))*10^(設定!$B$27/20)),1,0))</f>
        <v>0</v>
      </c>
      <c r="G8325" s="33" t="n">
        <f aca="false">$G8324+IF($F8325=1,1,0)</f>
        <v>4</v>
      </c>
      <c r="H8325" s="0" t="str">
        <f aca="false">IF($F8325=1,$G8325,"")</f>
        <v/>
      </c>
    </row>
    <row r="8326" customFormat="false" ht="15" hidden="false" customHeight="false" outlineLevel="0" collapsed="false">
      <c r="A8326" s="30" t="n">
        <v>1300.625</v>
      </c>
      <c r="B8326" s="31" t="n">
        <v>-15.1728</v>
      </c>
      <c r="C8326" s="32" t="n">
        <f aca="false">IF($A8326="","",IF(設定!$B$21="dB",10^($B8326/20),ABS($B8326)))</f>
        <v>0.174325130905235</v>
      </c>
      <c r="D8326" s="32" t="n">
        <f aca="false">IF($A8326="","",$A8326^2)</f>
        <v>1691625.390625</v>
      </c>
      <c r="E8326" s="32" t="n">
        <f aca="false">IF($A8326="","",IF($C8326&lt;=0,"",1/$C8326^2))</f>
        <v>32.9063717719014</v>
      </c>
      <c r="F8326" s="33" t="n">
        <f aca="false">IF(OR(ROW()-設定!$B$30&lt;2,ROW()+設定!$B$30&gt;13701,N($A8326)&lt;=0,N(INDEX($A$2:$A$13701,MIN(13700,MAX(1,ROW()-1+設定!$B$30))))&lt;=0,$A8326&lt;設定!$B$28,$A8326&gt;設定!$B$29),0,IF(AND($C8326&gt;=MAX(INDEX($C$1:$C$13701,MAX(1,ROW()-設定!$B$24)):INDEX($C$1:$C$13701,MAX(1,ROW()-1))),$C8326&gt;MAX(INDEX($C$1:$C$13701,MIN(13701,ROW()+1)):INDEX($C$1:$C$13701,MIN(13701,ROW()+設定!$B$24))),$C8326&gt;=設定!$B$32,$C8326&gt;=MAX(MIN(INDEX($C$1:$C$13701,MAX(1,ROW()-設定!$B$26)):INDEX($C$1:$C$13701,MAX(1,ROW()-1))),MIN(INDEX($C$1:$C$13701,MIN(13701,ROW()+1)):INDEX($C$1:$C$13701,MIN(13701,ROW()+設定!$B$26))))*10^(設定!$B$27/20)),1,0))</f>
        <v>0</v>
      </c>
      <c r="G8326" s="33" t="n">
        <f aca="false">$G8325+IF($F8326=1,1,0)</f>
        <v>4</v>
      </c>
      <c r="H8326" s="0" t="str">
        <f aca="false">IF($F8326=1,$G8326,"")</f>
        <v/>
      </c>
    </row>
    <row r="8327" customFormat="false" ht="15" hidden="false" customHeight="false" outlineLevel="0" collapsed="false">
      <c r="A8327" s="30" t="n">
        <v>1300.78125</v>
      </c>
      <c r="B8327" s="31" t="n">
        <v>-14.8108</v>
      </c>
      <c r="C8327" s="32" t="n">
        <f aca="false">IF($A8327="","",IF(設定!$B$21="dB",10^($B8327/20),ABS($B8327)))</f>
        <v>0.181743965600819</v>
      </c>
      <c r="D8327" s="32" t="n">
        <f aca="false">IF($A8327="","",$A8327^2)</f>
        <v>1692031.86035156</v>
      </c>
      <c r="E8327" s="32" t="n">
        <f aca="false">IF($A8327="","",IF($C8327&lt;=0,"",1/$C8327^2))</f>
        <v>30.2747105751828</v>
      </c>
      <c r="F8327" s="33" t="n">
        <f aca="false">IF(OR(ROW()-設定!$B$30&lt;2,ROW()+設定!$B$30&gt;13701,N($A8327)&lt;=0,N(INDEX($A$2:$A$13701,MIN(13700,MAX(1,ROW()-1+設定!$B$30))))&lt;=0,$A8327&lt;設定!$B$28,$A8327&gt;設定!$B$29),0,IF(AND($C8327&gt;=MAX(INDEX($C$1:$C$13701,MAX(1,ROW()-設定!$B$24)):INDEX($C$1:$C$13701,MAX(1,ROW()-1))),$C8327&gt;MAX(INDEX($C$1:$C$13701,MIN(13701,ROW()+1)):INDEX($C$1:$C$13701,MIN(13701,ROW()+設定!$B$24))),$C8327&gt;=設定!$B$32,$C8327&gt;=MAX(MIN(INDEX($C$1:$C$13701,MAX(1,ROW()-設定!$B$26)):INDEX($C$1:$C$13701,MAX(1,ROW()-1))),MIN(INDEX($C$1:$C$13701,MIN(13701,ROW()+1)):INDEX($C$1:$C$13701,MIN(13701,ROW()+設定!$B$26))))*10^(設定!$B$27/20)),1,0))</f>
        <v>0</v>
      </c>
      <c r="G8327" s="33" t="n">
        <f aca="false">$G8326+IF($F8327=1,1,0)</f>
        <v>4</v>
      </c>
      <c r="H8327" s="0" t="str">
        <f aca="false">IF($F8327=1,$G8327,"")</f>
        <v/>
      </c>
    </row>
    <row r="8328" customFormat="false" ht="15" hidden="false" customHeight="false" outlineLevel="0" collapsed="false">
      <c r="A8328" s="30" t="n">
        <v>1300.9375</v>
      </c>
      <c r="B8328" s="31" t="n">
        <v>-14.5422</v>
      </c>
      <c r="C8328" s="32" t="n">
        <f aca="false">IF($A8328="","",IF(設定!$B$21="dB",10^($B8328/20),ABS($B8328)))</f>
        <v>0.187451966142116</v>
      </c>
      <c r="D8328" s="32" t="n">
        <f aca="false">IF($A8328="","",$A8328^2)</f>
        <v>1692438.37890625</v>
      </c>
      <c r="E8328" s="32" t="n">
        <f aca="false">IF($A8328="","",IF($C8328&lt;=0,"",1/$C8328^2))</f>
        <v>28.4590238749438</v>
      </c>
      <c r="F8328" s="33" t="n">
        <f aca="false">IF(OR(ROW()-設定!$B$30&lt;2,ROW()+設定!$B$30&gt;13701,N($A8328)&lt;=0,N(INDEX($A$2:$A$13701,MIN(13700,MAX(1,ROW()-1+設定!$B$30))))&lt;=0,$A8328&lt;設定!$B$28,$A8328&gt;設定!$B$29),0,IF(AND($C8328&gt;=MAX(INDEX($C$1:$C$13701,MAX(1,ROW()-設定!$B$24)):INDEX($C$1:$C$13701,MAX(1,ROW()-1))),$C8328&gt;MAX(INDEX($C$1:$C$13701,MIN(13701,ROW()+1)):INDEX($C$1:$C$13701,MIN(13701,ROW()+設定!$B$24))),$C8328&gt;=設定!$B$32,$C8328&gt;=MAX(MIN(INDEX($C$1:$C$13701,MAX(1,ROW()-設定!$B$26)):INDEX($C$1:$C$13701,MAX(1,ROW()-1))),MIN(INDEX($C$1:$C$13701,MIN(13701,ROW()+1)):INDEX($C$1:$C$13701,MIN(13701,ROW()+設定!$B$26))))*10^(設定!$B$27/20)),1,0))</f>
        <v>0</v>
      </c>
      <c r="G8328" s="33" t="n">
        <f aca="false">$G8327+IF($F8328=1,1,0)</f>
        <v>4</v>
      </c>
      <c r="H8328" s="0" t="str">
        <f aca="false">IF($F8328=1,$G8328,"")</f>
        <v/>
      </c>
    </row>
    <row r="8329" customFormat="false" ht="15" hidden="false" customHeight="false" outlineLevel="0" collapsed="false">
      <c r="A8329" s="30" t="n">
        <v>1301.09375</v>
      </c>
      <c r="B8329" s="31" t="n">
        <v>-14.3443</v>
      </c>
      <c r="C8329" s="32" t="n">
        <f aca="false">IF($A8329="","",IF(設定!$B$21="dB",10^($B8329/20),ABS($B8329)))</f>
        <v>0.191771912766665</v>
      </c>
      <c r="D8329" s="32" t="n">
        <f aca="false">IF($A8329="","",$A8329^2)</f>
        <v>1692844.94628906</v>
      </c>
      <c r="E8329" s="32" t="n">
        <f aca="false">IF($A8329="","",IF($C8329&lt;=0,"",1/$C8329^2))</f>
        <v>27.1913017877338</v>
      </c>
      <c r="F8329" s="33" t="n">
        <f aca="false">IF(OR(ROW()-設定!$B$30&lt;2,ROW()+設定!$B$30&gt;13701,N($A8329)&lt;=0,N(INDEX($A$2:$A$13701,MIN(13700,MAX(1,ROW()-1+設定!$B$30))))&lt;=0,$A8329&lt;設定!$B$28,$A8329&gt;設定!$B$29),0,IF(AND($C8329&gt;=MAX(INDEX($C$1:$C$13701,MAX(1,ROW()-設定!$B$24)):INDEX($C$1:$C$13701,MAX(1,ROW()-1))),$C8329&gt;MAX(INDEX($C$1:$C$13701,MIN(13701,ROW()+1)):INDEX($C$1:$C$13701,MIN(13701,ROW()+設定!$B$24))),$C8329&gt;=設定!$B$32,$C8329&gt;=MAX(MIN(INDEX($C$1:$C$13701,MAX(1,ROW()-設定!$B$26)):INDEX($C$1:$C$13701,MAX(1,ROW()-1))),MIN(INDEX($C$1:$C$13701,MIN(13701,ROW()+1)):INDEX($C$1:$C$13701,MIN(13701,ROW()+設定!$B$26))))*10^(設定!$B$27/20)),1,0))</f>
        <v>0</v>
      </c>
      <c r="G8329" s="33" t="n">
        <f aca="false">$G8328+IF($F8329=1,1,0)</f>
        <v>4</v>
      </c>
      <c r="H8329" s="0" t="str">
        <f aca="false">IF($F8329=1,$G8329,"")</f>
        <v/>
      </c>
    </row>
    <row r="8330" customFormat="false" ht="15" hidden="false" customHeight="false" outlineLevel="0" collapsed="false">
      <c r="A8330" s="30" t="n">
        <v>1301.25</v>
      </c>
      <c r="B8330" s="31" t="n">
        <v>-14.0936</v>
      </c>
      <c r="C8330" s="32" t="n">
        <f aca="false">IF($A8330="","",IF(設定!$B$21="dB",10^($B8330/20),ABS($B8330)))</f>
        <v>0.197387660645527</v>
      </c>
      <c r="D8330" s="32" t="n">
        <f aca="false">IF($A8330="","",$A8330^2)</f>
        <v>1693251.5625</v>
      </c>
      <c r="E8330" s="32" t="n">
        <f aca="false">IF($A8330="","",IF($C8330&lt;=0,"",1/$C8330^2))</f>
        <v>25.6661069719997</v>
      </c>
      <c r="F8330" s="33" t="n">
        <f aca="false">IF(OR(ROW()-設定!$B$30&lt;2,ROW()+設定!$B$30&gt;13701,N($A8330)&lt;=0,N(INDEX($A$2:$A$13701,MIN(13700,MAX(1,ROW()-1+設定!$B$30))))&lt;=0,$A8330&lt;設定!$B$28,$A8330&gt;設定!$B$29),0,IF(AND($C8330&gt;=MAX(INDEX($C$1:$C$13701,MAX(1,ROW()-設定!$B$24)):INDEX($C$1:$C$13701,MAX(1,ROW()-1))),$C8330&gt;MAX(INDEX($C$1:$C$13701,MIN(13701,ROW()+1)):INDEX($C$1:$C$13701,MIN(13701,ROW()+設定!$B$24))),$C8330&gt;=設定!$B$32,$C8330&gt;=MAX(MIN(INDEX($C$1:$C$13701,MAX(1,ROW()-設定!$B$26)):INDEX($C$1:$C$13701,MAX(1,ROW()-1))),MIN(INDEX($C$1:$C$13701,MIN(13701,ROW()+1)):INDEX($C$1:$C$13701,MIN(13701,ROW()+設定!$B$26))))*10^(設定!$B$27/20)),1,0))</f>
        <v>0</v>
      </c>
      <c r="G8330" s="33" t="n">
        <f aca="false">$G8329+IF($F8330=1,1,0)</f>
        <v>4</v>
      </c>
      <c r="H8330" s="0" t="str">
        <f aca="false">IF($F8330=1,$G8330,"")</f>
        <v/>
      </c>
    </row>
    <row r="8331" customFormat="false" ht="15" hidden="false" customHeight="false" outlineLevel="0" collapsed="false">
      <c r="A8331" s="30" t="n">
        <v>1301.40625</v>
      </c>
      <c r="B8331" s="31" t="n">
        <v>-13.8674</v>
      </c>
      <c r="C8331" s="32" t="n">
        <f aca="false">IF($A8331="","",IF(設定!$B$21="dB",10^($B8331/20),ABS($B8331)))</f>
        <v>0.202595595774745</v>
      </c>
      <c r="D8331" s="32" t="n">
        <f aca="false">IF($A8331="","",$A8331^2)</f>
        <v>1693658.22753906</v>
      </c>
      <c r="E8331" s="32" t="n">
        <f aca="false">IF($A8331="","",IF($C8331&lt;=0,"",1/$C8331^2))</f>
        <v>24.3635180576644</v>
      </c>
      <c r="F8331" s="33" t="n">
        <f aca="false">IF(OR(ROW()-設定!$B$30&lt;2,ROW()+設定!$B$30&gt;13701,N($A8331)&lt;=0,N(INDEX($A$2:$A$13701,MIN(13700,MAX(1,ROW()-1+設定!$B$30))))&lt;=0,$A8331&lt;設定!$B$28,$A8331&gt;設定!$B$29),0,IF(AND($C8331&gt;=MAX(INDEX($C$1:$C$13701,MAX(1,ROW()-設定!$B$24)):INDEX($C$1:$C$13701,MAX(1,ROW()-1))),$C8331&gt;MAX(INDEX($C$1:$C$13701,MIN(13701,ROW()+1)):INDEX($C$1:$C$13701,MIN(13701,ROW()+設定!$B$24))),$C8331&gt;=設定!$B$32,$C8331&gt;=MAX(MIN(INDEX($C$1:$C$13701,MAX(1,ROW()-設定!$B$26)):INDEX($C$1:$C$13701,MAX(1,ROW()-1))),MIN(INDEX($C$1:$C$13701,MIN(13701,ROW()+1)):INDEX($C$1:$C$13701,MIN(13701,ROW()+設定!$B$26))))*10^(設定!$B$27/20)),1,0))</f>
        <v>0</v>
      </c>
      <c r="G8331" s="33" t="n">
        <f aca="false">$G8330+IF($F8331=1,1,0)</f>
        <v>4</v>
      </c>
      <c r="H8331" s="0" t="str">
        <f aca="false">IF($F8331=1,$G8331,"")</f>
        <v/>
      </c>
    </row>
    <row r="8332" customFormat="false" ht="15" hidden="false" customHeight="false" outlineLevel="0" collapsed="false">
      <c r="A8332" s="30" t="n">
        <v>1301.5625</v>
      </c>
      <c r="B8332" s="31" t="n">
        <v>-13.7264</v>
      </c>
      <c r="C8332" s="32" t="n">
        <f aca="false">IF($A8332="","",IF(設定!$B$21="dB",10^($B8332/20),ABS($B8332)))</f>
        <v>0.205911214427488</v>
      </c>
      <c r="D8332" s="32" t="n">
        <f aca="false">IF($A8332="","",$A8332^2)</f>
        <v>1694064.94140625</v>
      </c>
      <c r="E8332" s="32" t="n">
        <f aca="false">IF($A8332="","",IF($C8332&lt;=0,"",1/$C8332^2))</f>
        <v>23.5852237121238</v>
      </c>
      <c r="F8332" s="33" t="n">
        <f aca="false">IF(OR(ROW()-設定!$B$30&lt;2,ROW()+設定!$B$30&gt;13701,N($A8332)&lt;=0,N(INDEX($A$2:$A$13701,MIN(13700,MAX(1,ROW()-1+設定!$B$30))))&lt;=0,$A8332&lt;設定!$B$28,$A8332&gt;設定!$B$29),0,IF(AND($C8332&gt;=MAX(INDEX($C$1:$C$13701,MAX(1,ROW()-設定!$B$24)):INDEX($C$1:$C$13701,MAX(1,ROW()-1))),$C8332&gt;MAX(INDEX($C$1:$C$13701,MIN(13701,ROW()+1)):INDEX($C$1:$C$13701,MIN(13701,ROW()+設定!$B$24))),$C8332&gt;=設定!$B$32,$C8332&gt;=MAX(MIN(INDEX($C$1:$C$13701,MAX(1,ROW()-設定!$B$26)):INDEX($C$1:$C$13701,MAX(1,ROW()-1))),MIN(INDEX($C$1:$C$13701,MIN(13701,ROW()+1)):INDEX($C$1:$C$13701,MIN(13701,ROW()+設定!$B$26))))*10^(設定!$B$27/20)),1,0))</f>
        <v>0</v>
      </c>
      <c r="G8332" s="33" t="n">
        <f aca="false">$G8331+IF($F8332=1,1,0)</f>
        <v>4</v>
      </c>
      <c r="H8332" s="0" t="str">
        <f aca="false">IF($F8332=1,$G8332,"")</f>
        <v/>
      </c>
    </row>
    <row r="8333" customFormat="false" ht="15" hidden="false" customHeight="false" outlineLevel="0" collapsed="false">
      <c r="A8333" s="30" t="n">
        <v>1301.71875</v>
      </c>
      <c r="B8333" s="31" t="n">
        <v>-13.4562</v>
      </c>
      <c r="C8333" s="32" t="n">
        <f aca="false">IF($A8333="","",IF(設定!$B$21="dB",10^($B8333/20),ABS($B8333)))</f>
        <v>0.212417356592171</v>
      </c>
      <c r="D8333" s="32" t="n">
        <f aca="false">IF($A8333="","",$A8333^2)</f>
        <v>1694471.70410156</v>
      </c>
      <c r="E8333" s="32" t="n">
        <f aca="false">IF($A8333="","",IF($C8333&lt;=0,"",1/$C8333^2))</f>
        <v>22.1625638598802</v>
      </c>
      <c r="F8333" s="33" t="n">
        <f aca="false">IF(OR(ROW()-設定!$B$30&lt;2,ROW()+設定!$B$30&gt;13701,N($A8333)&lt;=0,N(INDEX($A$2:$A$13701,MIN(13700,MAX(1,ROW()-1+設定!$B$30))))&lt;=0,$A8333&lt;設定!$B$28,$A8333&gt;設定!$B$29),0,IF(AND($C8333&gt;=MAX(INDEX($C$1:$C$13701,MAX(1,ROW()-設定!$B$24)):INDEX($C$1:$C$13701,MAX(1,ROW()-1))),$C8333&gt;MAX(INDEX($C$1:$C$13701,MIN(13701,ROW()+1)):INDEX($C$1:$C$13701,MIN(13701,ROW()+設定!$B$24))),$C8333&gt;=設定!$B$32,$C8333&gt;=MAX(MIN(INDEX($C$1:$C$13701,MAX(1,ROW()-設定!$B$26)):INDEX($C$1:$C$13701,MAX(1,ROW()-1))),MIN(INDEX($C$1:$C$13701,MIN(13701,ROW()+1)):INDEX($C$1:$C$13701,MIN(13701,ROW()+設定!$B$26))))*10^(設定!$B$27/20)),1,0))</f>
        <v>0</v>
      </c>
      <c r="G8333" s="33" t="n">
        <f aca="false">$G8332+IF($F8333=1,1,0)</f>
        <v>4</v>
      </c>
      <c r="H8333" s="0" t="str">
        <f aca="false">IF($F8333=1,$G8333,"")</f>
        <v/>
      </c>
    </row>
    <row r="8334" customFormat="false" ht="15" hidden="false" customHeight="false" outlineLevel="0" collapsed="false">
      <c r="A8334" s="30" t="n">
        <v>1301.875</v>
      </c>
      <c r="B8334" s="31" t="n">
        <v>-13.4046</v>
      </c>
      <c r="C8334" s="32" t="n">
        <f aca="false">IF($A8334="","",IF(設定!$B$21="dB",10^($B8334/20),ABS($B8334)))</f>
        <v>0.213683013615043</v>
      </c>
      <c r="D8334" s="32" t="n">
        <f aca="false">IF($A8334="","",$A8334^2)</f>
        <v>1694878.515625</v>
      </c>
      <c r="E8334" s="32" t="n">
        <f aca="false">IF($A8334="","",IF($C8334&lt;=0,"",1/$C8334^2))</f>
        <v>21.9008010494682</v>
      </c>
      <c r="F8334" s="33" t="n">
        <f aca="false">IF(OR(ROW()-設定!$B$30&lt;2,ROW()+設定!$B$30&gt;13701,N($A8334)&lt;=0,N(INDEX($A$2:$A$13701,MIN(13700,MAX(1,ROW()-1+設定!$B$30))))&lt;=0,$A8334&lt;設定!$B$28,$A8334&gt;設定!$B$29),0,IF(AND($C8334&gt;=MAX(INDEX($C$1:$C$13701,MAX(1,ROW()-設定!$B$24)):INDEX($C$1:$C$13701,MAX(1,ROW()-1))),$C8334&gt;MAX(INDEX($C$1:$C$13701,MIN(13701,ROW()+1)):INDEX($C$1:$C$13701,MIN(13701,ROW()+設定!$B$24))),$C8334&gt;=設定!$B$32,$C8334&gt;=MAX(MIN(INDEX($C$1:$C$13701,MAX(1,ROW()-設定!$B$26)):INDEX($C$1:$C$13701,MAX(1,ROW()-1))),MIN(INDEX($C$1:$C$13701,MIN(13701,ROW()+1)):INDEX($C$1:$C$13701,MIN(13701,ROW()+設定!$B$26))))*10^(設定!$B$27/20)),1,0))</f>
        <v>0</v>
      </c>
      <c r="G8334" s="33" t="n">
        <f aca="false">$G8333+IF($F8334=1,1,0)</f>
        <v>4</v>
      </c>
      <c r="H8334" s="0" t="str">
        <f aca="false">IF($F8334=1,$G8334,"")</f>
        <v/>
      </c>
    </row>
    <row r="8335" customFormat="false" ht="15" hidden="false" customHeight="false" outlineLevel="0" collapsed="false">
      <c r="A8335" s="30" t="n">
        <v>1302.03125</v>
      </c>
      <c r="B8335" s="31" t="n">
        <v>-13.0617</v>
      </c>
      <c r="C8335" s="32" t="n">
        <f aca="false">IF($A8335="","",IF(設定!$B$21="dB",10^($B8335/20),ABS($B8335)))</f>
        <v>0.222287478761395</v>
      </c>
      <c r="D8335" s="32" t="n">
        <f aca="false">IF($A8335="","",$A8335^2)</f>
        <v>1695285.37597656</v>
      </c>
      <c r="E8335" s="32" t="n">
        <f aca="false">IF($A8335="","",IF($C8335&lt;=0,"",1/$C8335^2))</f>
        <v>20.2381122323353</v>
      </c>
      <c r="F8335" s="33" t="n">
        <f aca="false">IF(OR(ROW()-設定!$B$30&lt;2,ROW()+設定!$B$30&gt;13701,N($A8335)&lt;=0,N(INDEX($A$2:$A$13701,MIN(13700,MAX(1,ROW()-1+設定!$B$30))))&lt;=0,$A8335&lt;設定!$B$28,$A8335&gt;設定!$B$29),0,IF(AND($C8335&gt;=MAX(INDEX($C$1:$C$13701,MAX(1,ROW()-設定!$B$24)):INDEX($C$1:$C$13701,MAX(1,ROW()-1))),$C8335&gt;MAX(INDEX($C$1:$C$13701,MIN(13701,ROW()+1)):INDEX($C$1:$C$13701,MIN(13701,ROW()+設定!$B$24))),$C8335&gt;=設定!$B$32,$C8335&gt;=MAX(MIN(INDEX($C$1:$C$13701,MAX(1,ROW()-設定!$B$26)):INDEX($C$1:$C$13701,MAX(1,ROW()-1))),MIN(INDEX($C$1:$C$13701,MIN(13701,ROW()+1)):INDEX($C$1:$C$13701,MIN(13701,ROW()+設定!$B$26))))*10^(設定!$B$27/20)),1,0))</f>
        <v>0</v>
      </c>
      <c r="G8335" s="33" t="n">
        <f aca="false">$G8334+IF($F8335=1,1,0)</f>
        <v>4</v>
      </c>
      <c r="H8335" s="0" t="str">
        <f aca="false">IF($F8335=1,$G8335,"")</f>
        <v/>
      </c>
    </row>
    <row r="8336" customFormat="false" ht="15" hidden="false" customHeight="false" outlineLevel="0" collapsed="false">
      <c r="A8336" s="30" t="n">
        <v>1302.1875</v>
      </c>
      <c r="B8336" s="31" t="n">
        <v>-12.89</v>
      </c>
      <c r="C8336" s="32" t="n">
        <f aca="false">IF($A8336="","",IF(設定!$B$21="dB",10^($B8336/20),ABS($B8336)))</f>
        <v>0.226725307714517</v>
      </c>
      <c r="D8336" s="32" t="n">
        <f aca="false">IF($A8336="","",$A8336^2)</f>
        <v>1695692.28515625</v>
      </c>
      <c r="E8336" s="32" t="n">
        <f aca="false">IF($A8336="","",IF($C8336&lt;=0,"",1/$C8336^2))</f>
        <v>19.4536008162266</v>
      </c>
      <c r="F8336" s="33" t="n">
        <f aca="false">IF(OR(ROW()-設定!$B$30&lt;2,ROW()+設定!$B$30&gt;13701,N($A8336)&lt;=0,N(INDEX($A$2:$A$13701,MIN(13700,MAX(1,ROW()-1+設定!$B$30))))&lt;=0,$A8336&lt;設定!$B$28,$A8336&gt;設定!$B$29),0,IF(AND($C8336&gt;=MAX(INDEX($C$1:$C$13701,MAX(1,ROW()-設定!$B$24)):INDEX($C$1:$C$13701,MAX(1,ROW()-1))),$C8336&gt;MAX(INDEX($C$1:$C$13701,MIN(13701,ROW()+1)):INDEX($C$1:$C$13701,MIN(13701,ROW()+設定!$B$24))),$C8336&gt;=設定!$B$32,$C8336&gt;=MAX(MIN(INDEX($C$1:$C$13701,MAX(1,ROW()-設定!$B$26)):INDEX($C$1:$C$13701,MAX(1,ROW()-1))),MIN(INDEX($C$1:$C$13701,MIN(13701,ROW()+1)):INDEX($C$1:$C$13701,MIN(13701,ROW()+設定!$B$26))))*10^(設定!$B$27/20)),1,0))</f>
        <v>0</v>
      </c>
      <c r="G8336" s="33" t="n">
        <f aca="false">$G8335+IF($F8336=1,1,0)</f>
        <v>4</v>
      </c>
      <c r="H8336" s="0" t="str">
        <f aca="false">IF($F8336=1,$G8336,"")</f>
        <v/>
      </c>
    </row>
    <row r="8337" customFormat="false" ht="15" hidden="false" customHeight="false" outlineLevel="0" collapsed="false">
      <c r="A8337" s="30" t="n">
        <v>1302.34375</v>
      </c>
      <c r="B8337" s="31" t="n">
        <v>-12.638</v>
      </c>
      <c r="C8337" s="32" t="n">
        <f aca="false">IF($A8337="","",IF(設定!$B$21="dB",10^($B8337/20),ABS($B8337)))</f>
        <v>0.233399542271947</v>
      </c>
      <c r="D8337" s="32" t="n">
        <f aca="false">IF($A8337="","",$A8337^2)</f>
        <v>1696099.24316406</v>
      </c>
      <c r="E8337" s="32" t="n">
        <f aca="false">IF($A8337="","",IF($C8337&lt;=0,"",1/$C8337^2))</f>
        <v>18.3569278089882</v>
      </c>
      <c r="F8337" s="33" t="n">
        <f aca="false">IF(OR(ROW()-設定!$B$30&lt;2,ROW()+設定!$B$30&gt;13701,N($A8337)&lt;=0,N(INDEX($A$2:$A$13701,MIN(13700,MAX(1,ROW()-1+設定!$B$30))))&lt;=0,$A8337&lt;設定!$B$28,$A8337&gt;設定!$B$29),0,IF(AND($C8337&gt;=MAX(INDEX($C$1:$C$13701,MAX(1,ROW()-設定!$B$24)):INDEX($C$1:$C$13701,MAX(1,ROW()-1))),$C8337&gt;MAX(INDEX($C$1:$C$13701,MIN(13701,ROW()+1)):INDEX($C$1:$C$13701,MIN(13701,ROW()+設定!$B$24))),$C8337&gt;=設定!$B$32,$C8337&gt;=MAX(MIN(INDEX($C$1:$C$13701,MAX(1,ROW()-設定!$B$26)):INDEX($C$1:$C$13701,MAX(1,ROW()-1))),MIN(INDEX($C$1:$C$13701,MIN(13701,ROW()+1)):INDEX($C$1:$C$13701,MIN(13701,ROW()+設定!$B$26))))*10^(設定!$B$27/20)),1,0))</f>
        <v>0</v>
      </c>
      <c r="G8337" s="33" t="n">
        <f aca="false">$G8336+IF($F8337=1,1,0)</f>
        <v>4</v>
      </c>
      <c r="H8337" s="0" t="str">
        <f aca="false">IF($F8337=1,$G8337,"")</f>
        <v/>
      </c>
    </row>
    <row r="8338" customFormat="false" ht="15" hidden="false" customHeight="false" outlineLevel="0" collapsed="false">
      <c r="A8338" s="30" t="n">
        <v>1302.5</v>
      </c>
      <c r="B8338" s="31" t="n">
        <v>-12.3388</v>
      </c>
      <c r="C8338" s="32" t="n">
        <f aca="false">IF($A8338="","",IF(設定!$B$21="dB",10^($B8338/20),ABS($B8338)))</f>
        <v>0.241579456574436</v>
      </c>
      <c r="D8338" s="32" t="n">
        <f aca="false">IF($A8338="","",$A8338^2)</f>
        <v>1696506.25</v>
      </c>
      <c r="E8338" s="32" t="n">
        <f aca="false">IF($A8338="","",IF($C8338&lt;=0,"",1/$C8338^2))</f>
        <v>17.1348378902488</v>
      </c>
      <c r="F8338" s="33" t="n">
        <f aca="false">IF(OR(ROW()-設定!$B$30&lt;2,ROW()+設定!$B$30&gt;13701,N($A8338)&lt;=0,N(INDEX($A$2:$A$13701,MIN(13700,MAX(1,ROW()-1+設定!$B$30))))&lt;=0,$A8338&lt;設定!$B$28,$A8338&gt;設定!$B$29),0,IF(AND($C8338&gt;=MAX(INDEX($C$1:$C$13701,MAX(1,ROW()-設定!$B$24)):INDEX($C$1:$C$13701,MAX(1,ROW()-1))),$C8338&gt;MAX(INDEX($C$1:$C$13701,MIN(13701,ROW()+1)):INDEX($C$1:$C$13701,MIN(13701,ROW()+設定!$B$24))),$C8338&gt;=設定!$B$32,$C8338&gt;=MAX(MIN(INDEX($C$1:$C$13701,MAX(1,ROW()-設定!$B$26)):INDEX($C$1:$C$13701,MAX(1,ROW()-1))),MIN(INDEX($C$1:$C$13701,MIN(13701,ROW()+1)):INDEX($C$1:$C$13701,MIN(13701,ROW()+設定!$B$26))))*10^(設定!$B$27/20)),1,0))</f>
        <v>0</v>
      </c>
      <c r="G8338" s="33" t="n">
        <f aca="false">$G8337+IF($F8338=1,1,0)</f>
        <v>4</v>
      </c>
      <c r="H8338" s="0" t="str">
        <f aca="false">IF($F8338=1,$G8338,"")</f>
        <v/>
      </c>
    </row>
    <row r="8339" customFormat="false" ht="15" hidden="false" customHeight="false" outlineLevel="0" collapsed="false">
      <c r="A8339" s="30" t="n">
        <v>1302.65625</v>
      </c>
      <c r="B8339" s="31" t="n">
        <v>-12.1795</v>
      </c>
      <c r="C8339" s="32" t="n">
        <f aca="false">IF($A8339="","",IF(設定!$B$21="dB",10^($B8339/20),ABS($B8339)))</f>
        <v>0.246050923836836</v>
      </c>
      <c r="D8339" s="32" t="n">
        <f aca="false">IF($A8339="","",$A8339^2)</f>
        <v>1696913.30566406</v>
      </c>
      <c r="E8339" s="32" t="n">
        <f aca="false">IF($A8339="","",IF($C8339&lt;=0,"",1/$C8339^2))</f>
        <v>16.5177162004622</v>
      </c>
      <c r="F8339" s="33" t="n">
        <f aca="false">IF(OR(ROW()-設定!$B$30&lt;2,ROW()+設定!$B$30&gt;13701,N($A8339)&lt;=0,N(INDEX($A$2:$A$13701,MIN(13700,MAX(1,ROW()-1+設定!$B$30))))&lt;=0,$A8339&lt;設定!$B$28,$A8339&gt;設定!$B$29),0,IF(AND($C8339&gt;=MAX(INDEX($C$1:$C$13701,MAX(1,ROW()-設定!$B$24)):INDEX($C$1:$C$13701,MAX(1,ROW()-1))),$C8339&gt;MAX(INDEX($C$1:$C$13701,MIN(13701,ROW()+1)):INDEX($C$1:$C$13701,MIN(13701,ROW()+設定!$B$24))),$C8339&gt;=設定!$B$32,$C8339&gt;=MAX(MIN(INDEX($C$1:$C$13701,MAX(1,ROW()-設定!$B$26)):INDEX($C$1:$C$13701,MAX(1,ROW()-1))),MIN(INDEX($C$1:$C$13701,MIN(13701,ROW()+1)):INDEX($C$1:$C$13701,MIN(13701,ROW()+設定!$B$26))))*10^(設定!$B$27/20)),1,0))</f>
        <v>0</v>
      </c>
      <c r="G8339" s="33" t="n">
        <f aca="false">$G8338+IF($F8339=1,1,0)</f>
        <v>4</v>
      </c>
      <c r="H8339" s="0" t="str">
        <f aca="false">IF($F8339=1,$G8339,"")</f>
        <v/>
      </c>
    </row>
    <row r="8340" customFormat="false" ht="15" hidden="false" customHeight="false" outlineLevel="0" collapsed="false">
      <c r="A8340" s="30" t="n">
        <v>1302.8125</v>
      </c>
      <c r="B8340" s="31" t="n">
        <v>-11.9887</v>
      </c>
      <c r="C8340" s="32" t="n">
        <f aca="false">IF($A8340="","",IF(設定!$B$21="dB",10^($B8340/20),ABS($B8340)))</f>
        <v>0.251515642333626</v>
      </c>
      <c r="D8340" s="32" t="n">
        <f aca="false">IF($A8340="","",$A8340^2)</f>
        <v>1697320.41015625</v>
      </c>
      <c r="E8340" s="32" t="n">
        <f aca="false">IF($A8340="","",IF($C8340&lt;=0,"",1/$C8340^2))</f>
        <v>15.8077478554361</v>
      </c>
      <c r="F8340" s="33" t="n">
        <f aca="false">IF(OR(ROW()-設定!$B$30&lt;2,ROW()+設定!$B$30&gt;13701,N($A8340)&lt;=0,N(INDEX($A$2:$A$13701,MIN(13700,MAX(1,ROW()-1+設定!$B$30))))&lt;=0,$A8340&lt;設定!$B$28,$A8340&gt;設定!$B$29),0,IF(AND($C8340&gt;=MAX(INDEX($C$1:$C$13701,MAX(1,ROW()-設定!$B$24)):INDEX($C$1:$C$13701,MAX(1,ROW()-1))),$C8340&gt;MAX(INDEX($C$1:$C$13701,MIN(13701,ROW()+1)):INDEX($C$1:$C$13701,MIN(13701,ROW()+設定!$B$24))),$C8340&gt;=設定!$B$32,$C8340&gt;=MAX(MIN(INDEX($C$1:$C$13701,MAX(1,ROW()-設定!$B$26)):INDEX($C$1:$C$13701,MAX(1,ROW()-1))),MIN(INDEX($C$1:$C$13701,MIN(13701,ROW()+1)):INDEX($C$1:$C$13701,MIN(13701,ROW()+設定!$B$26))))*10^(設定!$B$27/20)),1,0))</f>
        <v>0</v>
      </c>
      <c r="G8340" s="33" t="n">
        <f aca="false">$G8339+IF($F8340=1,1,0)</f>
        <v>4</v>
      </c>
      <c r="H8340" s="0" t="str">
        <f aca="false">IF($F8340=1,$G8340,"")</f>
        <v/>
      </c>
    </row>
    <row r="8341" customFormat="false" ht="15" hidden="false" customHeight="false" outlineLevel="0" collapsed="false">
      <c r="A8341" s="30" t="n">
        <v>1302.96875</v>
      </c>
      <c r="B8341" s="31" t="n">
        <v>-11.7454</v>
      </c>
      <c r="C8341" s="32" t="n">
        <f aca="false">IF($A8341="","",IF(設定!$B$21="dB",10^($B8341/20),ABS($B8341)))</f>
        <v>0.258660432850393</v>
      </c>
      <c r="D8341" s="32" t="n">
        <f aca="false">IF($A8341="","",$A8341^2)</f>
        <v>1697727.56347656</v>
      </c>
      <c r="E8341" s="32" t="n">
        <f aca="false">IF($A8341="","",IF($C8341&lt;=0,"",1/$C8341^2))</f>
        <v>14.9465169853587</v>
      </c>
      <c r="F8341" s="33" t="n">
        <f aca="false">IF(OR(ROW()-設定!$B$30&lt;2,ROW()+設定!$B$30&gt;13701,N($A8341)&lt;=0,N(INDEX($A$2:$A$13701,MIN(13700,MAX(1,ROW()-1+設定!$B$30))))&lt;=0,$A8341&lt;設定!$B$28,$A8341&gt;設定!$B$29),0,IF(AND($C8341&gt;=MAX(INDEX($C$1:$C$13701,MAX(1,ROW()-設定!$B$24)):INDEX($C$1:$C$13701,MAX(1,ROW()-1))),$C8341&gt;MAX(INDEX($C$1:$C$13701,MIN(13701,ROW()+1)):INDEX($C$1:$C$13701,MIN(13701,ROW()+設定!$B$24))),$C8341&gt;=設定!$B$32,$C8341&gt;=MAX(MIN(INDEX($C$1:$C$13701,MAX(1,ROW()-設定!$B$26)):INDEX($C$1:$C$13701,MAX(1,ROW()-1))),MIN(INDEX($C$1:$C$13701,MIN(13701,ROW()+1)):INDEX($C$1:$C$13701,MIN(13701,ROW()+設定!$B$26))))*10^(設定!$B$27/20)),1,0))</f>
        <v>0</v>
      </c>
      <c r="G8341" s="33" t="n">
        <f aca="false">$G8340+IF($F8341=1,1,0)</f>
        <v>4</v>
      </c>
      <c r="H8341" s="0" t="str">
        <f aca="false">IF($F8341=1,$G8341,"")</f>
        <v/>
      </c>
    </row>
    <row r="8342" customFormat="false" ht="15" hidden="false" customHeight="false" outlineLevel="0" collapsed="false">
      <c r="A8342" s="30" t="n">
        <v>1303.125</v>
      </c>
      <c r="B8342" s="31" t="n">
        <v>-11.9106</v>
      </c>
      <c r="C8342" s="32" t="n">
        <f aca="false">IF($A8342="","",IF(設定!$B$21="dB",10^($B8342/20),ABS($B8342)))</f>
        <v>0.253787366980624</v>
      </c>
      <c r="D8342" s="32" t="n">
        <f aca="false">IF($A8342="","",$A8342^2)</f>
        <v>1698134.765625</v>
      </c>
      <c r="E8342" s="32" t="n">
        <f aca="false">IF($A8342="","",IF($C8342&lt;=0,"",1/$C8342^2))</f>
        <v>15.526014949651</v>
      </c>
      <c r="F8342" s="33" t="n">
        <f aca="false">IF(OR(ROW()-設定!$B$30&lt;2,ROW()+設定!$B$30&gt;13701,N($A8342)&lt;=0,N(INDEX($A$2:$A$13701,MIN(13700,MAX(1,ROW()-1+設定!$B$30))))&lt;=0,$A8342&lt;設定!$B$28,$A8342&gt;設定!$B$29),0,IF(AND($C8342&gt;=MAX(INDEX($C$1:$C$13701,MAX(1,ROW()-設定!$B$24)):INDEX($C$1:$C$13701,MAX(1,ROW()-1))),$C8342&gt;MAX(INDEX($C$1:$C$13701,MIN(13701,ROW()+1)):INDEX($C$1:$C$13701,MIN(13701,ROW()+設定!$B$24))),$C8342&gt;=設定!$B$32,$C8342&gt;=MAX(MIN(INDEX($C$1:$C$13701,MAX(1,ROW()-設定!$B$26)):INDEX($C$1:$C$13701,MAX(1,ROW()-1))),MIN(INDEX($C$1:$C$13701,MIN(13701,ROW()+1)):INDEX($C$1:$C$13701,MIN(13701,ROW()+設定!$B$26))))*10^(設定!$B$27/20)),1,0))</f>
        <v>0</v>
      </c>
      <c r="G8342" s="33" t="n">
        <f aca="false">$G8341+IF($F8342=1,1,0)</f>
        <v>4</v>
      </c>
      <c r="H8342" s="0" t="str">
        <f aca="false">IF($F8342=1,$G8342,"")</f>
        <v/>
      </c>
    </row>
    <row r="8343" customFormat="false" ht="15" hidden="false" customHeight="false" outlineLevel="0" collapsed="false">
      <c r="A8343" s="30" t="n">
        <v>1303.28125</v>
      </c>
      <c r="B8343" s="31" t="n">
        <v>-11.4409</v>
      </c>
      <c r="C8343" s="32" t="n">
        <f aca="false">IF($A8343="","",IF(設定!$B$21="dB",10^($B8343/20),ABS($B8343)))</f>
        <v>0.267889073361369</v>
      </c>
      <c r="D8343" s="32" t="n">
        <f aca="false">IF($A8343="","",$A8343^2)</f>
        <v>1698542.01660156</v>
      </c>
      <c r="E8343" s="32" t="n">
        <f aca="false">IF($A8343="","",IF($C8343&lt;=0,"",1/$C8343^2))</f>
        <v>13.9344554044999</v>
      </c>
      <c r="F8343" s="33" t="n">
        <f aca="false">IF(OR(ROW()-設定!$B$30&lt;2,ROW()+設定!$B$30&gt;13701,N($A8343)&lt;=0,N(INDEX($A$2:$A$13701,MIN(13700,MAX(1,ROW()-1+設定!$B$30))))&lt;=0,$A8343&lt;設定!$B$28,$A8343&gt;設定!$B$29),0,IF(AND($C8343&gt;=MAX(INDEX($C$1:$C$13701,MAX(1,ROW()-設定!$B$24)):INDEX($C$1:$C$13701,MAX(1,ROW()-1))),$C8343&gt;MAX(INDEX($C$1:$C$13701,MIN(13701,ROW()+1)):INDEX($C$1:$C$13701,MIN(13701,ROW()+設定!$B$24))),$C8343&gt;=設定!$B$32,$C8343&gt;=MAX(MIN(INDEX($C$1:$C$13701,MAX(1,ROW()-設定!$B$26)):INDEX($C$1:$C$13701,MAX(1,ROW()-1))),MIN(INDEX($C$1:$C$13701,MIN(13701,ROW()+1)):INDEX($C$1:$C$13701,MIN(13701,ROW()+設定!$B$26))))*10^(設定!$B$27/20)),1,0))</f>
        <v>0</v>
      </c>
      <c r="G8343" s="33" t="n">
        <f aca="false">$G8342+IF($F8343=1,1,0)</f>
        <v>4</v>
      </c>
      <c r="H8343" s="0" t="str">
        <f aca="false">IF($F8343=1,$G8343,"")</f>
        <v/>
      </c>
    </row>
    <row r="8344" customFormat="false" ht="15" hidden="false" customHeight="false" outlineLevel="0" collapsed="false">
      <c r="A8344" s="30" t="n">
        <v>1303.4375</v>
      </c>
      <c r="B8344" s="31" t="n">
        <v>-11.308</v>
      </c>
      <c r="C8344" s="32" t="n">
        <f aca="false">IF($A8344="","",IF(設定!$B$21="dB",10^($B8344/20),ABS($B8344)))</f>
        <v>0.272019476198438</v>
      </c>
      <c r="D8344" s="32" t="n">
        <f aca="false">IF($A8344="","",$A8344^2)</f>
        <v>1698949.31640625</v>
      </c>
      <c r="E8344" s="32" t="n">
        <f aca="false">IF($A8344="","",IF($C8344&lt;=0,"",1/$C8344^2))</f>
        <v>13.5145005411756</v>
      </c>
      <c r="F8344" s="33" t="n">
        <f aca="false">IF(OR(ROW()-設定!$B$30&lt;2,ROW()+設定!$B$30&gt;13701,N($A8344)&lt;=0,N(INDEX($A$2:$A$13701,MIN(13700,MAX(1,ROW()-1+設定!$B$30))))&lt;=0,$A8344&lt;設定!$B$28,$A8344&gt;設定!$B$29),0,IF(AND($C8344&gt;=MAX(INDEX($C$1:$C$13701,MAX(1,ROW()-設定!$B$24)):INDEX($C$1:$C$13701,MAX(1,ROW()-1))),$C8344&gt;MAX(INDEX($C$1:$C$13701,MIN(13701,ROW()+1)):INDEX($C$1:$C$13701,MIN(13701,ROW()+設定!$B$24))),$C8344&gt;=設定!$B$32,$C8344&gt;=MAX(MIN(INDEX($C$1:$C$13701,MAX(1,ROW()-設定!$B$26)):INDEX($C$1:$C$13701,MAX(1,ROW()-1))),MIN(INDEX($C$1:$C$13701,MIN(13701,ROW()+1)):INDEX($C$1:$C$13701,MIN(13701,ROW()+設定!$B$26))))*10^(設定!$B$27/20)),1,0))</f>
        <v>0</v>
      </c>
      <c r="G8344" s="33" t="n">
        <f aca="false">$G8343+IF($F8344=1,1,0)</f>
        <v>4</v>
      </c>
      <c r="H8344" s="0" t="str">
        <f aca="false">IF($F8344=1,$G8344,"")</f>
        <v/>
      </c>
    </row>
    <row r="8345" customFormat="false" ht="15" hidden="false" customHeight="false" outlineLevel="0" collapsed="false">
      <c r="A8345" s="30" t="n">
        <v>1303.59375</v>
      </c>
      <c r="B8345" s="31" t="n">
        <v>-11.1451</v>
      </c>
      <c r="C8345" s="32" t="n">
        <f aca="false">IF($A8345="","",IF(設定!$B$21="dB",10^($B8345/20),ABS($B8345)))</f>
        <v>0.277169220220713</v>
      </c>
      <c r="D8345" s="32" t="n">
        <f aca="false">IF($A8345="","",$A8345^2)</f>
        <v>1699356.66503906</v>
      </c>
      <c r="E8345" s="32" t="n">
        <f aca="false">IF($A8345="","",IF($C8345&lt;=0,"",1/$C8345^2))</f>
        <v>13.016972879219</v>
      </c>
      <c r="F8345" s="33" t="n">
        <f aca="false">IF(OR(ROW()-設定!$B$30&lt;2,ROW()+設定!$B$30&gt;13701,N($A8345)&lt;=0,N(INDEX($A$2:$A$13701,MIN(13700,MAX(1,ROW()-1+設定!$B$30))))&lt;=0,$A8345&lt;設定!$B$28,$A8345&gt;設定!$B$29),0,IF(AND($C8345&gt;=MAX(INDEX($C$1:$C$13701,MAX(1,ROW()-設定!$B$24)):INDEX($C$1:$C$13701,MAX(1,ROW()-1))),$C8345&gt;MAX(INDEX($C$1:$C$13701,MIN(13701,ROW()+1)):INDEX($C$1:$C$13701,MIN(13701,ROW()+設定!$B$24))),$C8345&gt;=設定!$B$32,$C8345&gt;=MAX(MIN(INDEX($C$1:$C$13701,MAX(1,ROW()-設定!$B$26)):INDEX($C$1:$C$13701,MAX(1,ROW()-1))),MIN(INDEX($C$1:$C$13701,MIN(13701,ROW()+1)):INDEX($C$1:$C$13701,MIN(13701,ROW()+設定!$B$26))))*10^(設定!$B$27/20)),1,0))</f>
        <v>0</v>
      </c>
      <c r="G8345" s="33" t="n">
        <f aca="false">$G8344+IF($F8345=1,1,0)</f>
        <v>4</v>
      </c>
      <c r="H8345" s="0" t="str">
        <f aca="false">IF($F8345=1,$G8345,"")</f>
        <v/>
      </c>
    </row>
    <row r="8346" customFormat="false" ht="15" hidden="false" customHeight="false" outlineLevel="0" collapsed="false">
      <c r="A8346" s="30" t="n">
        <v>1303.75</v>
      </c>
      <c r="B8346" s="31" t="n">
        <v>-11.0981</v>
      </c>
      <c r="C8346" s="32" t="n">
        <f aca="false">IF($A8346="","",IF(設定!$B$21="dB",10^($B8346/20),ABS($B8346)))</f>
        <v>0.278673068699373</v>
      </c>
      <c r="D8346" s="32" t="n">
        <f aca="false">IF($A8346="","",$A8346^2)</f>
        <v>1699764.0625</v>
      </c>
      <c r="E8346" s="32" t="n">
        <f aca="false">IF($A8346="","",IF($C8346&lt;=0,"",1/$C8346^2))</f>
        <v>12.8768607715907</v>
      </c>
      <c r="F8346" s="33" t="n">
        <f aca="false">IF(OR(ROW()-設定!$B$30&lt;2,ROW()+設定!$B$30&gt;13701,N($A8346)&lt;=0,N(INDEX($A$2:$A$13701,MIN(13700,MAX(1,ROW()-1+設定!$B$30))))&lt;=0,$A8346&lt;設定!$B$28,$A8346&gt;設定!$B$29),0,IF(AND($C8346&gt;=MAX(INDEX($C$1:$C$13701,MAX(1,ROW()-設定!$B$24)):INDEX($C$1:$C$13701,MAX(1,ROW()-1))),$C8346&gt;MAX(INDEX($C$1:$C$13701,MIN(13701,ROW()+1)):INDEX($C$1:$C$13701,MIN(13701,ROW()+設定!$B$24))),$C8346&gt;=設定!$B$32,$C8346&gt;=MAX(MIN(INDEX($C$1:$C$13701,MAX(1,ROW()-設定!$B$26)):INDEX($C$1:$C$13701,MAX(1,ROW()-1))),MIN(INDEX($C$1:$C$13701,MIN(13701,ROW()+1)):INDEX($C$1:$C$13701,MIN(13701,ROW()+設定!$B$26))))*10^(設定!$B$27/20)),1,0))</f>
        <v>0</v>
      </c>
      <c r="G8346" s="33" t="n">
        <f aca="false">$G8345+IF($F8346=1,1,0)</f>
        <v>4</v>
      </c>
      <c r="H8346" s="0" t="str">
        <f aca="false">IF($F8346=1,$G8346,"")</f>
        <v/>
      </c>
    </row>
    <row r="8347" customFormat="false" ht="15" hidden="false" customHeight="false" outlineLevel="0" collapsed="false">
      <c r="A8347" s="30" t="n">
        <v>1303.90625</v>
      </c>
      <c r="B8347" s="31" t="n">
        <v>-10.7499</v>
      </c>
      <c r="C8347" s="32" t="n">
        <f aca="false">IF($A8347="","",IF(設定!$B$21="dB",10^($B8347/20),ABS($B8347)))</f>
        <v>0.290071459421183</v>
      </c>
      <c r="D8347" s="32" t="n">
        <f aca="false">IF($A8347="","",$A8347^2)</f>
        <v>1700171.50878906</v>
      </c>
      <c r="E8347" s="32" t="n">
        <f aca="false">IF($A8347="","",IF($C8347&lt;=0,"",1/$C8347^2))</f>
        <v>11.8847486147696</v>
      </c>
      <c r="F8347" s="33" t="n">
        <f aca="false">IF(OR(ROW()-設定!$B$30&lt;2,ROW()+設定!$B$30&gt;13701,N($A8347)&lt;=0,N(INDEX($A$2:$A$13701,MIN(13700,MAX(1,ROW()-1+設定!$B$30))))&lt;=0,$A8347&lt;設定!$B$28,$A8347&gt;設定!$B$29),0,IF(AND($C8347&gt;=MAX(INDEX($C$1:$C$13701,MAX(1,ROW()-設定!$B$24)):INDEX($C$1:$C$13701,MAX(1,ROW()-1))),$C8347&gt;MAX(INDEX($C$1:$C$13701,MIN(13701,ROW()+1)):INDEX($C$1:$C$13701,MIN(13701,ROW()+設定!$B$24))),$C8347&gt;=設定!$B$32,$C8347&gt;=MAX(MIN(INDEX($C$1:$C$13701,MAX(1,ROW()-設定!$B$26)):INDEX($C$1:$C$13701,MAX(1,ROW()-1))),MIN(INDEX($C$1:$C$13701,MIN(13701,ROW()+1)):INDEX($C$1:$C$13701,MIN(13701,ROW()+設定!$B$26))))*10^(設定!$B$27/20)),1,0))</f>
        <v>0</v>
      </c>
      <c r="G8347" s="33" t="n">
        <f aca="false">$G8346+IF($F8347=1,1,0)</f>
        <v>4</v>
      </c>
      <c r="H8347" s="0" t="str">
        <f aca="false">IF($F8347=1,$G8347,"")</f>
        <v/>
      </c>
    </row>
    <row r="8348" customFormat="false" ht="15" hidden="false" customHeight="false" outlineLevel="0" collapsed="false">
      <c r="A8348" s="30" t="n">
        <v>1304.0625</v>
      </c>
      <c r="B8348" s="31" t="n">
        <v>-10.527</v>
      </c>
      <c r="C8348" s="32" t="n">
        <f aca="false">IF($A8348="","",IF(設定!$B$21="dB",10^($B8348/20),ABS($B8348)))</f>
        <v>0.297611699578121</v>
      </c>
      <c r="D8348" s="32" t="n">
        <f aca="false">IF($A8348="","",$A8348^2)</f>
        <v>1700579.00390625</v>
      </c>
      <c r="E8348" s="32" t="n">
        <f aca="false">IF($A8348="","",IF($C8348&lt;=0,"",1/$C8348^2))</f>
        <v>11.2901574879419</v>
      </c>
      <c r="F8348" s="33" t="n">
        <f aca="false">IF(OR(ROW()-設定!$B$30&lt;2,ROW()+設定!$B$30&gt;13701,N($A8348)&lt;=0,N(INDEX($A$2:$A$13701,MIN(13700,MAX(1,ROW()-1+設定!$B$30))))&lt;=0,$A8348&lt;設定!$B$28,$A8348&gt;設定!$B$29),0,IF(AND($C8348&gt;=MAX(INDEX($C$1:$C$13701,MAX(1,ROW()-設定!$B$24)):INDEX($C$1:$C$13701,MAX(1,ROW()-1))),$C8348&gt;MAX(INDEX($C$1:$C$13701,MIN(13701,ROW()+1)):INDEX($C$1:$C$13701,MIN(13701,ROW()+設定!$B$24))),$C8348&gt;=設定!$B$32,$C8348&gt;=MAX(MIN(INDEX($C$1:$C$13701,MAX(1,ROW()-設定!$B$26)):INDEX($C$1:$C$13701,MAX(1,ROW()-1))),MIN(INDEX($C$1:$C$13701,MIN(13701,ROW()+1)):INDEX($C$1:$C$13701,MIN(13701,ROW()+設定!$B$26))))*10^(設定!$B$27/20)),1,0))</f>
        <v>0</v>
      </c>
      <c r="G8348" s="33" t="n">
        <f aca="false">$G8347+IF($F8348=1,1,0)</f>
        <v>4</v>
      </c>
      <c r="H8348" s="0" t="str">
        <f aca="false">IF($F8348=1,$G8348,"")</f>
        <v/>
      </c>
    </row>
    <row r="8349" customFormat="false" ht="15" hidden="false" customHeight="false" outlineLevel="0" collapsed="false">
      <c r="A8349" s="30" t="n">
        <v>1304.21875</v>
      </c>
      <c r="B8349" s="31" t="n">
        <v>-10.3855</v>
      </c>
      <c r="C8349" s="32" t="n">
        <f aca="false">IF($A8349="","",IF(設定!$B$21="dB",10^($B8349/20),ABS($B8349)))</f>
        <v>0.302499736022509</v>
      </c>
      <c r="D8349" s="32" t="n">
        <f aca="false">IF($A8349="","",$A8349^2)</f>
        <v>1700986.54785156</v>
      </c>
      <c r="E8349" s="32" t="n">
        <f aca="false">IF($A8349="","",IF($C8349&lt;=0,"",1/$C8349^2))</f>
        <v>10.9282343589428</v>
      </c>
      <c r="F8349" s="33" t="n">
        <f aca="false">IF(OR(ROW()-設定!$B$30&lt;2,ROW()+設定!$B$30&gt;13701,N($A8349)&lt;=0,N(INDEX($A$2:$A$13701,MIN(13700,MAX(1,ROW()-1+設定!$B$30))))&lt;=0,$A8349&lt;設定!$B$28,$A8349&gt;設定!$B$29),0,IF(AND($C8349&gt;=MAX(INDEX($C$1:$C$13701,MAX(1,ROW()-設定!$B$24)):INDEX($C$1:$C$13701,MAX(1,ROW()-1))),$C8349&gt;MAX(INDEX($C$1:$C$13701,MIN(13701,ROW()+1)):INDEX($C$1:$C$13701,MIN(13701,ROW()+設定!$B$24))),$C8349&gt;=設定!$B$32,$C8349&gt;=MAX(MIN(INDEX($C$1:$C$13701,MAX(1,ROW()-設定!$B$26)):INDEX($C$1:$C$13701,MAX(1,ROW()-1))),MIN(INDEX($C$1:$C$13701,MIN(13701,ROW()+1)):INDEX($C$1:$C$13701,MIN(13701,ROW()+設定!$B$26))))*10^(設定!$B$27/20)),1,0))</f>
        <v>0</v>
      </c>
      <c r="G8349" s="33" t="n">
        <f aca="false">$G8348+IF($F8349=1,1,0)</f>
        <v>4</v>
      </c>
      <c r="H8349" s="0" t="str">
        <f aca="false">IF($F8349=1,$G8349,"")</f>
        <v/>
      </c>
    </row>
    <row r="8350" customFormat="false" ht="15" hidden="false" customHeight="false" outlineLevel="0" collapsed="false">
      <c r="A8350" s="30" t="n">
        <v>1304.375</v>
      </c>
      <c r="B8350" s="31" t="n">
        <v>-10.3378</v>
      </c>
      <c r="C8350" s="32" t="n">
        <f aca="false">IF($A8350="","",IF(設定!$B$21="dB",10^($B8350/20),ABS($B8350)))</f>
        <v>0.304165533184367</v>
      </c>
      <c r="D8350" s="32" t="n">
        <f aca="false">IF($A8350="","",$A8350^2)</f>
        <v>1701394.140625</v>
      </c>
      <c r="E8350" s="32" t="n">
        <f aca="false">IF($A8350="","",IF($C8350&lt;=0,"",1/$C8350^2))</f>
        <v>10.8088626941594</v>
      </c>
      <c r="F8350" s="33" t="n">
        <f aca="false">IF(OR(ROW()-設定!$B$30&lt;2,ROW()+設定!$B$30&gt;13701,N($A8350)&lt;=0,N(INDEX($A$2:$A$13701,MIN(13700,MAX(1,ROW()-1+設定!$B$30))))&lt;=0,$A8350&lt;設定!$B$28,$A8350&gt;設定!$B$29),0,IF(AND($C8350&gt;=MAX(INDEX($C$1:$C$13701,MAX(1,ROW()-設定!$B$24)):INDEX($C$1:$C$13701,MAX(1,ROW()-1))),$C8350&gt;MAX(INDEX($C$1:$C$13701,MIN(13701,ROW()+1)):INDEX($C$1:$C$13701,MIN(13701,ROW()+設定!$B$24))),$C8350&gt;=設定!$B$32,$C8350&gt;=MAX(MIN(INDEX($C$1:$C$13701,MAX(1,ROW()-設定!$B$26)):INDEX($C$1:$C$13701,MAX(1,ROW()-1))),MIN(INDEX($C$1:$C$13701,MIN(13701,ROW()+1)):INDEX($C$1:$C$13701,MIN(13701,ROW()+設定!$B$26))))*10^(設定!$B$27/20)),1,0))</f>
        <v>0</v>
      </c>
      <c r="G8350" s="33" t="n">
        <f aca="false">$G8349+IF($F8350=1,1,0)</f>
        <v>4</v>
      </c>
      <c r="H8350" s="0" t="str">
        <f aca="false">IF($F8350=1,$G8350,"")</f>
        <v/>
      </c>
    </row>
    <row r="8351" customFormat="false" ht="15" hidden="false" customHeight="false" outlineLevel="0" collapsed="false">
      <c r="A8351" s="30" t="n">
        <v>1304.53125</v>
      </c>
      <c r="B8351" s="31" t="n">
        <v>-10.1068</v>
      </c>
      <c r="C8351" s="32" t="n">
        <f aca="false">IF($A8351="","",IF(設定!$B$21="dB",10^($B8351/20),ABS($B8351)))</f>
        <v>0.312363298318504</v>
      </c>
      <c r="D8351" s="32" t="n">
        <f aca="false">IF($A8351="","",$A8351^2)</f>
        <v>1701801.78222656</v>
      </c>
      <c r="E8351" s="32" t="n">
        <f aca="false">IF($A8351="","",IF($C8351&lt;=0,"",1/$C8351^2))</f>
        <v>10.248964763361</v>
      </c>
      <c r="F8351" s="33" t="n">
        <f aca="false">IF(OR(ROW()-設定!$B$30&lt;2,ROW()+設定!$B$30&gt;13701,N($A8351)&lt;=0,N(INDEX($A$2:$A$13701,MIN(13700,MAX(1,ROW()-1+設定!$B$30))))&lt;=0,$A8351&lt;設定!$B$28,$A8351&gt;設定!$B$29),0,IF(AND($C8351&gt;=MAX(INDEX($C$1:$C$13701,MAX(1,ROW()-設定!$B$24)):INDEX($C$1:$C$13701,MAX(1,ROW()-1))),$C8351&gt;MAX(INDEX($C$1:$C$13701,MIN(13701,ROW()+1)):INDEX($C$1:$C$13701,MIN(13701,ROW()+設定!$B$24))),$C8351&gt;=設定!$B$32,$C8351&gt;=MAX(MIN(INDEX($C$1:$C$13701,MAX(1,ROW()-設定!$B$26)):INDEX($C$1:$C$13701,MAX(1,ROW()-1))),MIN(INDEX($C$1:$C$13701,MIN(13701,ROW()+1)):INDEX($C$1:$C$13701,MIN(13701,ROW()+設定!$B$26))))*10^(設定!$B$27/20)),1,0))</f>
        <v>0</v>
      </c>
      <c r="G8351" s="33" t="n">
        <f aca="false">$G8350+IF($F8351=1,1,0)</f>
        <v>4</v>
      </c>
      <c r="H8351" s="0" t="str">
        <f aca="false">IF($F8351=1,$G8351,"")</f>
        <v/>
      </c>
    </row>
    <row r="8352" customFormat="false" ht="15" hidden="false" customHeight="false" outlineLevel="0" collapsed="false">
      <c r="A8352" s="30" t="n">
        <v>1304.6875</v>
      </c>
      <c r="B8352" s="31" t="n">
        <v>-9.9284</v>
      </c>
      <c r="C8352" s="32" t="n">
        <f aca="false">IF($A8352="","",IF(設定!$B$21="dB",10^($B8352/20),ABS($B8352)))</f>
        <v>0.318845285632503</v>
      </c>
      <c r="D8352" s="32" t="n">
        <f aca="false">IF($A8352="","",$A8352^2)</f>
        <v>1702209.47265625</v>
      </c>
      <c r="E8352" s="32" t="n">
        <f aca="false">IF($A8352="","",IF($C8352&lt;=0,"",1/$C8352^2))</f>
        <v>9.836486494436</v>
      </c>
      <c r="F8352" s="33" t="n">
        <f aca="false">IF(OR(ROW()-設定!$B$30&lt;2,ROW()+設定!$B$30&gt;13701,N($A8352)&lt;=0,N(INDEX($A$2:$A$13701,MIN(13700,MAX(1,ROW()-1+設定!$B$30))))&lt;=0,$A8352&lt;設定!$B$28,$A8352&gt;設定!$B$29),0,IF(AND($C8352&gt;=MAX(INDEX($C$1:$C$13701,MAX(1,ROW()-設定!$B$24)):INDEX($C$1:$C$13701,MAX(1,ROW()-1))),$C8352&gt;MAX(INDEX($C$1:$C$13701,MIN(13701,ROW()+1)):INDEX($C$1:$C$13701,MIN(13701,ROW()+設定!$B$24))),$C8352&gt;=設定!$B$32,$C8352&gt;=MAX(MIN(INDEX($C$1:$C$13701,MAX(1,ROW()-設定!$B$26)):INDEX($C$1:$C$13701,MAX(1,ROW()-1))),MIN(INDEX($C$1:$C$13701,MIN(13701,ROW()+1)):INDEX($C$1:$C$13701,MIN(13701,ROW()+設定!$B$26))))*10^(設定!$B$27/20)),1,0))</f>
        <v>0</v>
      </c>
      <c r="G8352" s="33" t="n">
        <f aca="false">$G8351+IF($F8352=1,1,0)</f>
        <v>4</v>
      </c>
      <c r="H8352" s="0" t="str">
        <f aca="false">IF($F8352=1,$G8352,"")</f>
        <v/>
      </c>
    </row>
    <row r="8353" customFormat="false" ht="15" hidden="false" customHeight="false" outlineLevel="0" collapsed="false">
      <c r="A8353" s="30" t="n">
        <v>1304.84375</v>
      </c>
      <c r="B8353" s="31" t="n">
        <v>-9.6886</v>
      </c>
      <c r="C8353" s="32" t="n">
        <f aca="false">IF($A8353="","",IF(設定!$B$21="dB",10^($B8353/20),ABS($B8353)))</f>
        <v>0.327770602927071</v>
      </c>
      <c r="D8353" s="32" t="n">
        <f aca="false">IF($A8353="","",$A8353^2)</f>
        <v>1702617.21191406</v>
      </c>
      <c r="E8353" s="32" t="n">
        <f aca="false">IF($A8353="","",IF($C8353&lt;=0,"",1/$C8353^2))</f>
        <v>9.30807770125732</v>
      </c>
      <c r="F8353" s="33" t="n">
        <f aca="false">IF(OR(ROW()-設定!$B$30&lt;2,ROW()+設定!$B$30&gt;13701,N($A8353)&lt;=0,N(INDEX($A$2:$A$13701,MIN(13700,MAX(1,ROW()-1+設定!$B$30))))&lt;=0,$A8353&lt;設定!$B$28,$A8353&gt;設定!$B$29),0,IF(AND($C8353&gt;=MAX(INDEX($C$1:$C$13701,MAX(1,ROW()-設定!$B$24)):INDEX($C$1:$C$13701,MAX(1,ROW()-1))),$C8353&gt;MAX(INDEX($C$1:$C$13701,MIN(13701,ROW()+1)):INDEX($C$1:$C$13701,MIN(13701,ROW()+設定!$B$24))),$C8353&gt;=設定!$B$32,$C8353&gt;=MAX(MIN(INDEX($C$1:$C$13701,MAX(1,ROW()-設定!$B$26)):INDEX($C$1:$C$13701,MAX(1,ROW()-1))),MIN(INDEX($C$1:$C$13701,MIN(13701,ROW()+1)):INDEX($C$1:$C$13701,MIN(13701,ROW()+設定!$B$26))))*10^(設定!$B$27/20)),1,0))</f>
        <v>0</v>
      </c>
      <c r="G8353" s="33" t="n">
        <f aca="false">$G8352+IF($F8353=1,1,0)</f>
        <v>4</v>
      </c>
      <c r="H8353" s="0" t="str">
        <f aca="false">IF($F8353=1,$G8353,"")</f>
        <v/>
      </c>
    </row>
    <row r="8354" customFormat="false" ht="15" hidden="false" customHeight="false" outlineLevel="0" collapsed="false">
      <c r="A8354" s="30" t="n">
        <v>1305</v>
      </c>
      <c r="B8354" s="31" t="n">
        <v>-9.6006</v>
      </c>
      <c r="C8354" s="32" t="n">
        <f aca="false">IF($A8354="","",IF(設定!$B$21="dB",10^($B8354/20),ABS($B8354)))</f>
        <v>0.331108248545079</v>
      </c>
      <c r="D8354" s="32" t="n">
        <f aca="false">IF($A8354="","",$A8354^2)</f>
        <v>1703025</v>
      </c>
      <c r="E8354" s="32" t="n">
        <f aca="false">IF($A8354="","",IF($C8354&lt;=0,"",1/$C8354^2))</f>
        <v>9.12136847013811</v>
      </c>
      <c r="F8354" s="33" t="n">
        <f aca="false">IF(OR(ROW()-設定!$B$30&lt;2,ROW()+設定!$B$30&gt;13701,N($A8354)&lt;=0,N(INDEX($A$2:$A$13701,MIN(13700,MAX(1,ROW()-1+設定!$B$30))))&lt;=0,$A8354&lt;設定!$B$28,$A8354&gt;設定!$B$29),0,IF(AND($C8354&gt;=MAX(INDEX($C$1:$C$13701,MAX(1,ROW()-設定!$B$24)):INDEX($C$1:$C$13701,MAX(1,ROW()-1))),$C8354&gt;MAX(INDEX($C$1:$C$13701,MIN(13701,ROW()+1)):INDEX($C$1:$C$13701,MIN(13701,ROW()+設定!$B$24))),$C8354&gt;=設定!$B$32,$C8354&gt;=MAX(MIN(INDEX($C$1:$C$13701,MAX(1,ROW()-設定!$B$26)):INDEX($C$1:$C$13701,MAX(1,ROW()-1))),MIN(INDEX($C$1:$C$13701,MIN(13701,ROW()+1)):INDEX($C$1:$C$13701,MIN(13701,ROW()+設定!$B$26))))*10^(設定!$B$27/20)),1,0))</f>
        <v>0</v>
      </c>
      <c r="G8354" s="33" t="n">
        <f aca="false">$G8353+IF($F8354=1,1,0)</f>
        <v>4</v>
      </c>
      <c r="H8354" s="0" t="str">
        <f aca="false">IF($F8354=1,$G8354,"")</f>
        <v/>
      </c>
    </row>
    <row r="8355" customFormat="false" ht="15" hidden="false" customHeight="false" outlineLevel="0" collapsed="false">
      <c r="A8355" s="30" t="n">
        <v>1305.15625</v>
      </c>
      <c r="B8355" s="31" t="n">
        <v>-9.5616</v>
      </c>
      <c r="C8355" s="32" t="n">
        <f aca="false">IF($A8355="","",IF(設定!$B$21="dB",10^($B8355/20),ABS($B8355)))</f>
        <v>0.332598280783308</v>
      </c>
      <c r="D8355" s="32" t="n">
        <f aca="false">IF($A8355="","",$A8355^2)</f>
        <v>1703432.83691406</v>
      </c>
      <c r="E8355" s="32" t="n">
        <f aca="false">IF($A8355="","",IF($C8355&lt;=0,"",1/$C8355^2))</f>
        <v>9.03982451824566</v>
      </c>
      <c r="F8355" s="33" t="n">
        <f aca="false">IF(OR(ROW()-設定!$B$30&lt;2,ROW()+設定!$B$30&gt;13701,N($A8355)&lt;=0,N(INDEX($A$2:$A$13701,MIN(13700,MAX(1,ROW()-1+設定!$B$30))))&lt;=0,$A8355&lt;設定!$B$28,$A8355&gt;設定!$B$29),0,IF(AND($C8355&gt;=MAX(INDEX($C$1:$C$13701,MAX(1,ROW()-設定!$B$24)):INDEX($C$1:$C$13701,MAX(1,ROW()-1))),$C8355&gt;MAX(INDEX($C$1:$C$13701,MIN(13701,ROW()+1)):INDEX($C$1:$C$13701,MIN(13701,ROW()+設定!$B$24))),$C8355&gt;=設定!$B$32,$C8355&gt;=MAX(MIN(INDEX($C$1:$C$13701,MAX(1,ROW()-設定!$B$26)):INDEX($C$1:$C$13701,MAX(1,ROW()-1))),MIN(INDEX($C$1:$C$13701,MIN(13701,ROW()+1)):INDEX($C$1:$C$13701,MIN(13701,ROW()+設定!$B$26))))*10^(設定!$B$27/20)),1,0))</f>
        <v>0</v>
      </c>
      <c r="G8355" s="33" t="n">
        <f aca="false">$G8354+IF($F8355=1,1,0)</f>
        <v>4</v>
      </c>
      <c r="H8355" s="0" t="str">
        <f aca="false">IF($F8355=1,$G8355,"")</f>
        <v/>
      </c>
    </row>
    <row r="8356" customFormat="false" ht="15" hidden="false" customHeight="false" outlineLevel="0" collapsed="false">
      <c r="A8356" s="30" t="n">
        <v>1305.3125</v>
      </c>
      <c r="B8356" s="31" t="n">
        <v>-9.4264</v>
      </c>
      <c r="C8356" s="32" t="n">
        <f aca="false">IF($A8356="","",IF(設定!$B$21="dB",10^($B8356/20),ABS($B8356)))</f>
        <v>0.337815832576834</v>
      </c>
      <c r="D8356" s="32" t="n">
        <f aca="false">IF($A8356="","",$A8356^2)</f>
        <v>1703840.72265625</v>
      </c>
      <c r="E8356" s="32" t="n">
        <f aca="false">IF($A8356="","",IF($C8356&lt;=0,"",1/$C8356^2))</f>
        <v>8.76274149519198</v>
      </c>
      <c r="F8356" s="33" t="n">
        <f aca="false">IF(OR(ROW()-設定!$B$30&lt;2,ROW()+設定!$B$30&gt;13701,N($A8356)&lt;=0,N(INDEX($A$2:$A$13701,MIN(13700,MAX(1,ROW()-1+設定!$B$30))))&lt;=0,$A8356&lt;設定!$B$28,$A8356&gt;設定!$B$29),0,IF(AND($C8356&gt;=MAX(INDEX($C$1:$C$13701,MAX(1,ROW()-設定!$B$24)):INDEX($C$1:$C$13701,MAX(1,ROW()-1))),$C8356&gt;MAX(INDEX($C$1:$C$13701,MIN(13701,ROW()+1)):INDEX($C$1:$C$13701,MIN(13701,ROW()+設定!$B$24))),$C8356&gt;=設定!$B$32,$C8356&gt;=MAX(MIN(INDEX($C$1:$C$13701,MAX(1,ROW()-設定!$B$26)):INDEX($C$1:$C$13701,MAX(1,ROW()-1))),MIN(INDEX($C$1:$C$13701,MIN(13701,ROW()+1)):INDEX($C$1:$C$13701,MIN(13701,ROW()+設定!$B$26))))*10^(設定!$B$27/20)),1,0))</f>
        <v>0</v>
      </c>
      <c r="G8356" s="33" t="n">
        <f aca="false">$G8355+IF($F8356=1,1,0)</f>
        <v>4</v>
      </c>
      <c r="H8356" s="0" t="str">
        <f aca="false">IF($F8356=1,$G8356,"")</f>
        <v/>
      </c>
    </row>
    <row r="8357" customFormat="false" ht="15" hidden="false" customHeight="false" outlineLevel="0" collapsed="false">
      <c r="A8357" s="30" t="n">
        <v>1305.46875</v>
      </c>
      <c r="B8357" s="31" t="n">
        <v>-9.2795</v>
      </c>
      <c r="C8357" s="32" t="n">
        <f aca="false">IF($A8357="","",IF(設定!$B$21="dB",10^($B8357/20),ABS($B8357)))</f>
        <v>0.343577725254343</v>
      </c>
      <c r="D8357" s="32" t="n">
        <f aca="false">IF($A8357="","",$A8357^2)</f>
        <v>1704248.65722656</v>
      </c>
      <c r="E8357" s="32" t="n">
        <f aca="false">IF($A8357="","",IF($C8357&lt;=0,"",1/$C8357^2))</f>
        <v>8.47129879094564</v>
      </c>
      <c r="F8357" s="33" t="n">
        <f aca="false">IF(OR(ROW()-設定!$B$30&lt;2,ROW()+設定!$B$30&gt;13701,N($A8357)&lt;=0,N(INDEX($A$2:$A$13701,MIN(13700,MAX(1,ROW()-1+設定!$B$30))))&lt;=0,$A8357&lt;設定!$B$28,$A8357&gt;設定!$B$29),0,IF(AND($C8357&gt;=MAX(INDEX($C$1:$C$13701,MAX(1,ROW()-設定!$B$24)):INDEX($C$1:$C$13701,MAX(1,ROW()-1))),$C8357&gt;MAX(INDEX($C$1:$C$13701,MIN(13701,ROW()+1)):INDEX($C$1:$C$13701,MIN(13701,ROW()+設定!$B$24))),$C8357&gt;=設定!$B$32,$C8357&gt;=MAX(MIN(INDEX($C$1:$C$13701,MAX(1,ROW()-設定!$B$26)):INDEX($C$1:$C$13701,MAX(1,ROW()-1))),MIN(INDEX($C$1:$C$13701,MIN(13701,ROW()+1)):INDEX($C$1:$C$13701,MIN(13701,ROW()+設定!$B$26))))*10^(設定!$B$27/20)),1,0))</f>
        <v>0</v>
      </c>
      <c r="G8357" s="33" t="n">
        <f aca="false">$G8356+IF($F8357=1,1,0)</f>
        <v>4</v>
      </c>
      <c r="H8357" s="0" t="str">
        <f aca="false">IF($F8357=1,$G8357,"")</f>
        <v/>
      </c>
    </row>
    <row r="8358" customFormat="false" ht="15" hidden="false" customHeight="false" outlineLevel="0" collapsed="false">
      <c r="A8358" s="30" t="n">
        <v>1305.625</v>
      </c>
      <c r="B8358" s="31" t="n">
        <v>-9.133</v>
      </c>
      <c r="C8358" s="32" t="n">
        <f aca="false">IF($A8358="","",IF(設定!$B$21="dB",10^($B8358/20),ABS($B8358)))</f>
        <v>0.34942180273934</v>
      </c>
      <c r="D8358" s="32" t="n">
        <f aca="false">IF($A8358="","",$A8358^2)</f>
        <v>1704656.640625</v>
      </c>
      <c r="E8358" s="32" t="n">
        <f aca="false">IF($A8358="","",IF($C8358&lt;=0,"",1/$C8358^2))</f>
        <v>8.19030358899612</v>
      </c>
      <c r="F8358" s="33" t="n">
        <f aca="false">IF(OR(ROW()-設定!$B$30&lt;2,ROW()+設定!$B$30&gt;13701,N($A8358)&lt;=0,N(INDEX($A$2:$A$13701,MIN(13700,MAX(1,ROW()-1+設定!$B$30))))&lt;=0,$A8358&lt;設定!$B$28,$A8358&gt;設定!$B$29),0,IF(AND($C8358&gt;=MAX(INDEX($C$1:$C$13701,MAX(1,ROW()-設定!$B$24)):INDEX($C$1:$C$13701,MAX(1,ROW()-1))),$C8358&gt;MAX(INDEX($C$1:$C$13701,MIN(13701,ROW()+1)):INDEX($C$1:$C$13701,MIN(13701,ROW()+設定!$B$24))),$C8358&gt;=設定!$B$32,$C8358&gt;=MAX(MIN(INDEX($C$1:$C$13701,MAX(1,ROW()-設定!$B$26)):INDEX($C$1:$C$13701,MAX(1,ROW()-1))),MIN(INDEX($C$1:$C$13701,MIN(13701,ROW()+1)):INDEX($C$1:$C$13701,MIN(13701,ROW()+設定!$B$26))))*10^(設定!$B$27/20)),1,0))</f>
        <v>0</v>
      </c>
      <c r="G8358" s="33" t="n">
        <f aca="false">$G8357+IF($F8358=1,1,0)</f>
        <v>4</v>
      </c>
      <c r="H8358" s="0" t="str">
        <f aca="false">IF($F8358=1,$G8358,"")</f>
        <v/>
      </c>
    </row>
    <row r="8359" customFormat="false" ht="15" hidden="false" customHeight="false" outlineLevel="0" collapsed="false">
      <c r="A8359" s="30" t="n">
        <v>1305.78125</v>
      </c>
      <c r="B8359" s="31" t="n">
        <v>-9.0705</v>
      </c>
      <c r="C8359" s="32" t="n">
        <f aca="false">IF($A8359="","",IF(設定!$B$21="dB",10^($B8359/20),ABS($B8359)))</f>
        <v>0.351945162349527</v>
      </c>
      <c r="D8359" s="32" t="n">
        <f aca="false">IF($A8359="","",$A8359^2)</f>
        <v>1705064.67285156</v>
      </c>
      <c r="E8359" s="32" t="n">
        <f aca="false">IF($A8359="","",IF($C8359&lt;=0,"",1/$C8359^2))</f>
        <v>8.0732797196625</v>
      </c>
      <c r="F8359" s="33" t="n">
        <f aca="false">IF(OR(ROW()-設定!$B$30&lt;2,ROW()+設定!$B$30&gt;13701,N($A8359)&lt;=0,N(INDEX($A$2:$A$13701,MIN(13700,MAX(1,ROW()-1+設定!$B$30))))&lt;=0,$A8359&lt;設定!$B$28,$A8359&gt;設定!$B$29),0,IF(AND($C8359&gt;=MAX(INDEX($C$1:$C$13701,MAX(1,ROW()-設定!$B$24)):INDEX($C$1:$C$13701,MAX(1,ROW()-1))),$C8359&gt;MAX(INDEX($C$1:$C$13701,MIN(13701,ROW()+1)):INDEX($C$1:$C$13701,MIN(13701,ROW()+設定!$B$24))),$C8359&gt;=設定!$B$32,$C8359&gt;=MAX(MIN(INDEX($C$1:$C$13701,MAX(1,ROW()-設定!$B$26)):INDEX($C$1:$C$13701,MAX(1,ROW()-1))),MIN(INDEX($C$1:$C$13701,MIN(13701,ROW()+1)):INDEX($C$1:$C$13701,MIN(13701,ROW()+設定!$B$26))))*10^(設定!$B$27/20)),1,0))</f>
        <v>0</v>
      </c>
      <c r="G8359" s="33" t="n">
        <f aca="false">$G8358+IF($F8359=1,1,0)</f>
        <v>4</v>
      </c>
      <c r="H8359" s="0" t="str">
        <f aca="false">IF($F8359=1,$G8359,"")</f>
        <v/>
      </c>
    </row>
    <row r="8360" customFormat="false" ht="15" hidden="false" customHeight="false" outlineLevel="0" collapsed="false">
      <c r="A8360" s="30" t="n">
        <v>1305.9375</v>
      </c>
      <c r="B8360" s="31" t="n">
        <v>-8.8024</v>
      </c>
      <c r="C8360" s="32" t="n">
        <f aca="false">IF($A8360="","",IF(設定!$B$21="dB",10^($B8360/20),ABS($B8360)))</f>
        <v>0.362977746454865</v>
      </c>
      <c r="D8360" s="32" t="n">
        <f aca="false">IF($A8360="","",$A8360^2)</f>
        <v>1705472.75390625</v>
      </c>
      <c r="E8360" s="32" t="n">
        <f aca="false">IF($A8360="","",IF($C8360&lt;=0,"",1/$C8360^2))</f>
        <v>7.58996896341147</v>
      </c>
      <c r="F8360" s="33" t="n">
        <f aca="false">IF(OR(ROW()-設定!$B$30&lt;2,ROW()+設定!$B$30&gt;13701,N($A8360)&lt;=0,N(INDEX($A$2:$A$13701,MIN(13700,MAX(1,ROW()-1+設定!$B$30))))&lt;=0,$A8360&lt;設定!$B$28,$A8360&gt;設定!$B$29),0,IF(AND($C8360&gt;=MAX(INDEX($C$1:$C$13701,MAX(1,ROW()-設定!$B$24)):INDEX($C$1:$C$13701,MAX(1,ROW()-1))),$C8360&gt;MAX(INDEX($C$1:$C$13701,MIN(13701,ROW()+1)):INDEX($C$1:$C$13701,MIN(13701,ROW()+設定!$B$24))),$C8360&gt;=設定!$B$32,$C8360&gt;=MAX(MIN(INDEX($C$1:$C$13701,MAX(1,ROW()-設定!$B$26)):INDEX($C$1:$C$13701,MAX(1,ROW()-1))),MIN(INDEX($C$1:$C$13701,MIN(13701,ROW()+1)):INDEX($C$1:$C$13701,MIN(13701,ROW()+設定!$B$26))))*10^(設定!$B$27/20)),1,0))</f>
        <v>0</v>
      </c>
      <c r="G8360" s="33" t="n">
        <f aca="false">$G8359+IF($F8360=1,1,0)</f>
        <v>4</v>
      </c>
      <c r="H8360" s="0" t="str">
        <f aca="false">IF($F8360=1,$G8360,"")</f>
        <v/>
      </c>
    </row>
    <row r="8361" customFormat="false" ht="15" hidden="false" customHeight="false" outlineLevel="0" collapsed="false">
      <c r="A8361" s="30" t="n">
        <v>1306.09375</v>
      </c>
      <c r="B8361" s="31" t="n">
        <v>-8.8222</v>
      </c>
      <c r="C8361" s="32" t="n">
        <f aca="false">IF($A8361="","",IF(設定!$B$21="dB",10^($B8361/20),ABS($B8361)))</f>
        <v>0.362151259549098</v>
      </c>
      <c r="D8361" s="32" t="n">
        <f aca="false">IF($A8361="","",$A8361^2)</f>
        <v>1705880.88378906</v>
      </c>
      <c r="E8361" s="32" t="n">
        <f aca="false">IF($A8361="","",IF($C8361&lt;=0,"",1/$C8361^2))</f>
        <v>7.62465153210181</v>
      </c>
      <c r="F8361" s="33" t="n">
        <f aca="false">IF(OR(ROW()-設定!$B$30&lt;2,ROW()+設定!$B$30&gt;13701,N($A8361)&lt;=0,N(INDEX($A$2:$A$13701,MIN(13700,MAX(1,ROW()-1+設定!$B$30))))&lt;=0,$A8361&lt;設定!$B$28,$A8361&gt;設定!$B$29),0,IF(AND($C8361&gt;=MAX(INDEX($C$1:$C$13701,MAX(1,ROW()-設定!$B$24)):INDEX($C$1:$C$13701,MAX(1,ROW()-1))),$C8361&gt;MAX(INDEX($C$1:$C$13701,MIN(13701,ROW()+1)):INDEX($C$1:$C$13701,MIN(13701,ROW()+設定!$B$24))),$C8361&gt;=設定!$B$32,$C8361&gt;=MAX(MIN(INDEX($C$1:$C$13701,MAX(1,ROW()-設定!$B$26)):INDEX($C$1:$C$13701,MAX(1,ROW()-1))),MIN(INDEX($C$1:$C$13701,MIN(13701,ROW()+1)):INDEX($C$1:$C$13701,MIN(13701,ROW()+設定!$B$26))))*10^(設定!$B$27/20)),1,0))</f>
        <v>0</v>
      </c>
      <c r="G8361" s="33" t="n">
        <f aca="false">$G8360+IF($F8361=1,1,0)</f>
        <v>4</v>
      </c>
      <c r="H8361" s="0" t="str">
        <f aca="false">IF($F8361=1,$G8361,"")</f>
        <v/>
      </c>
    </row>
    <row r="8362" customFormat="false" ht="15" hidden="false" customHeight="false" outlineLevel="0" collapsed="false">
      <c r="A8362" s="30" t="n">
        <v>1306.25</v>
      </c>
      <c r="B8362" s="31" t="n">
        <v>-8.701</v>
      </c>
      <c r="C8362" s="32" t="n">
        <f aca="false">IF($A8362="","",IF(設定!$B$21="dB",10^($B8362/20),ABS($B8362)))</f>
        <v>0.367240017994606</v>
      </c>
      <c r="D8362" s="32" t="n">
        <f aca="false">IF($A8362="","",$A8362^2)</f>
        <v>1706289.0625</v>
      </c>
      <c r="E8362" s="32" t="n">
        <f aca="false">IF($A8362="","",IF($C8362&lt;=0,"",1/$C8362^2))</f>
        <v>7.41480953945273</v>
      </c>
      <c r="F8362" s="33" t="n">
        <f aca="false">IF(OR(ROW()-設定!$B$30&lt;2,ROW()+設定!$B$30&gt;13701,N($A8362)&lt;=0,N(INDEX($A$2:$A$13701,MIN(13700,MAX(1,ROW()-1+設定!$B$30))))&lt;=0,$A8362&lt;設定!$B$28,$A8362&gt;設定!$B$29),0,IF(AND($C8362&gt;=MAX(INDEX($C$1:$C$13701,MAX(1,ROW()-設定!$B$24)):INDEX($C$1:$C$13701,MAX(1,ROW()-1))),$C8362&gt;MAX(INDEX($C$1:$C$13701,MIN(13701,ROW()+1)):INDEX($C$1:$C$13701,MIN(13701,ROW()+設定!$B$24))),$C8362&gt;=設定!$B$32,$C8362&gt;=MAX(MIN(INDEX($C$1:$C$13701,MAX(1,ROW()-設定!$B$26)):INDEX($C$1:$C$13701,MAX(1,ROW()-1))),MIN(INDEX($C$1:$C$13701,MIN(13701,ROW()+1)):INDEX($C$1:$C$13701,MIN(13701,ROW()+設定!$B$26))))*10^(設定!$B$27/20)),1,0))</f>
        <v>0</v>
      </c>
      <c r="G8362" s="33" t="n">
        <f aca="false">$G8361+IF($F8362=1,1,0)</f>
        <v>4</v>
      </c>
      <c r="H8362" s="0" t="str">
        <f aca="false">IF($F8362=1,$G8362,"")</f>
        <v/>
      </c>
    </row>
    <row r="8363" customFormat="false" ht="15" hidden="false" customHeight="false" outlineLevel="0" collapsed="false">
      <c r="A8363" s="30" t="n">
        <v>1306.40625</v>
      </c>
      <c r="B8363" s="31" t="n">
        <v>-8.4591</v>
      </c>
      <c r="C8363" s="32" t="n">
        <f aca="false">IF($A8363="","",IF(設定!$B$21="dB",10^($B8363/20),ABS($B8363)))</f>
        <v>0.377611315596784</v>
      </c>
      <c r="D8363" s="32" t="n">
        <f aca="false">IF($A8363="","",$A8363^2)</f>
        <v>1706697.29003906</v>
      </c>
      <c r="E8363" s="32" t="n">
        <f aca="false">IF($A8363="","",IF($C8363&lt;=0,"",1/$C8363^2))</f>
        <v>7.01309949034842</v>
      </c>
      <c r="F8363" s="33" t="n">
        <f aca="false">IF(OR(ROW()-設定!$B$30&lt;2,ROW()+設定!$B$30&gt;13701,N($A8363)&lt;=0,N(INDEX($A$2:$A$13701,MIN(13700,MAX(1,ROW()-1+設定!$B$30))))&lt;=0,$A8363&lt;設定!$B$28,$A8363&gt;設定!$B$29),0,IF(AND($C8363&gt;=MAX(INDEX($C$1:$C$13701,MAX(1,ROW()-設定!$B$24)):INDEX($C$1:$C$13701,MAX(1,ROW()-1))),$C8363&gt;MAX(INDEX($C$1:$C$13701,MIN(13701,ROW()+1)):INDEX($C$1:$C$13701,MIN(13701,ROW()+設定!$B$24))),$C8363&gt;=設定!$B$32,$C8363&gt;=MAX(MIN(INDEX($C$1:$C$13701,MAX(1,ROW()-設定!$B$26)):INDEX($C$1:$C$13701,MAX(1,ROW()-1))),MIN(INDEX($C$1:$C$13701,MIN(13701,ROW()+1)):INDEX($C$1:$C$13701,MIN(13701,ROW()+設定!$B$26))))*10^(設定!$B$27/20)),1,0))</f>
        <v>0</v>
      </c>
      <c r="G8363" s="33" t="n">
        <f aca="false">$G8362+IF($F8363=1,1,0)</f>
        <v>4</v>
      </c>
      <c r="H8363" s="0" t="str">
        <f aca="false">IF($F8363=1,$G8363,"")</f>
        <v/>
      </c>
    </row>
    <row r="8364" customFormat="false" ht="15" hidden="false" customHeight="false" outlineLevel="0" collapsed="false">
      <c r="A8364" s="30" t="n">
        <v>1306.5625</v>
      </c>
      <c r="B8364" s="31" t="n">
        <v>-8.4218</v>
      </c>
      <c r="C8364" s="32" t="n">
        <f aca="false">IF($A8364="","",IF(設定!$B$21="dB",10^($B8364/20),ABS($B8364)))</f>
        <v>0.379236386665336</v>
      </c>
      <c r="D8364" s="32" t="n">
        <f aca="false">IF($A8364="","",$A8364^2)</f>
        <v>1707105.56640625</v>
      </c>
      <c r="E8364" s="32" t="n">
        <f aca="false">IF($A8364="","",IF($C8364&lt;=0,"",1/$C8364^2))</f>
        <v>6.95312440767135</v>
      </c>
      <c r="F8364" s="33" t="n">
        <f aca="false">IF(OR(ROW()-設定!$B$30&lt;2,ROW()+設定!$B$30&gt;13701,N($A8364)&lt;=0,N(INDEX($A$2:$A$13701,MIN(13700,MAX(1,ROW()-1+設定!$B$30))))&lt;=0,$A8364&lt;設定!$B$28,$A8364&gt;設定!$B$29),0,IF(AND($C8364&gt;=MAX(INDEX($C$1:$C$13701,MAX(1,ROW()-設定!$B$24)):INDEX($C$1:$C$13701,MAX(1,ROW()-1))),$C8364&gt;MAX(INDEX($C$1:$C$13701,MIN(13701,ROW()+1)):INDEX($C$1:$C$13701,MIN(13701,ROW()+設定!$B$24))),$C8364&gt;=設定!$B$32,$C8364&gt;=MAX(MIN(INDEX($C$1:$C$13701,MAX(1,ROW()-設定!$B$26)):INDEX($C$1:$C$13701,MAX(1,ROW()-1))),MIN(INDEX($C$1:$C$13701,MIN(13701,ROW()+1)):INDEX($C$1:$C$13701,MIN(13701,ROW()+設定!$B$26))))*10^(設定!$B$27/20)),1,0))</f>
        <v>0</v>
      </c>
      <c r="G8364" s="33" t="n">
        <f aca="false">$G8363+IF($F8364=1,1,0)</f>
        <v>4</v>
      </c>
      <c r="H8364" s="0" t="str">
        <f aca="false">IF($F8364=1,$G8364,"")</f>
        <v/>
      </c>
    </row>
    <row r="8365" customFormat="false" ht="15" hidden="false" customHeight="false" outlineLevel="0" collapsed="false">
      <c r="A8365" s="30" t="n">
        <v>1306.71875</v>
      </c>
      <c r="B8365" s="31" t="n">
        <v>-8.2663</v>
      </c>
      <c r="C8365" s="32" t="n">
        <f aca="false">IF($A8365="","",IF(設定!$B$21="dB",10^($B8365/20),ABS($B8365)))</f>
        <v>0.386086841164471</v>
      </c>
      <c r="D8365" s="32" t="n">
        <f aca="false">IF($A8365="","",$A8365^2)</f>
        <v>1707513.89160156</v>
      </c>
      <c r="E8365" s="32" t="n">
        <f aca="false">IF($A8365="","",IF($C8365&lt;=0,"",1/$C8365^2))</f>
        <v>6.70857068363251</v>
      </c>
      <c r="F8365" s="33" t="n">
        <f aca="false">IF(OR(ROW()-設定!$B$30&lt;2,ROW()+設定!$B$30&gt;13701,N($A8365)&lt;=0,N(INDEX($A$2:$A$13701,MIN(13700,MAX(1,ROW()-1+設定!$B$30))))&lt;=0,$A8365&lt;設定!$B$28,$A8365&gt;設定!$B$29),0,IF(AND($C8365&gt;=MAX(INDEX($C$1:$C$13701,MAX(1,ROW()-設定!$B$24)):INDEX($C$1:$C$13701,MAX(1,ROW()-1))),$C8365&gt;MAX(INDEX($C$1:$C$13701,MIN(13701,ROW()+1)):INDEX($C$1:$C$13701,MIN(13701,ROW()+設定!$B$24))),$C8365&gt;=設定!$B$32,$C8365&gt;=MAX(MIN(INDEX($C$1:$C$13701,MAX(1,ROW()-設定!$B$26)):INDEX($C$1:$C$13701,MAX(1,ROW()-1))),MIN(INDEX($C$1:$C$13701,MIN(13701,ROW()+1)):INDEX($C$1:$C$13701,MIN(13701,ROW()+設定!$B$26))))*10^(設定!$B$27/20)),1,0))</f>
        <v>0</v>
      </c>
      <c r="G8365" s="33" t="n">
        <f aca="false">$G8364+IF($F8365=1,1,0)</f>
        <v>4</v>
      </c>
      <c r="H8365" s="0" t="str">
        <f aca="false">IF($F8365=1,$G8365,"")</f>
        <v/>
      </c>
    </row>
    <row r="8366" customFormat="false" ht="15" hidden="false" customHeight="false" outlineLevel="0" collapsed="false">
      <c r="A8366" s="30" t="n">
        <v>1306.875</v>
      </c>
      <c r="B8366" s="31" t="n">
        <v>-8.326</v>
      </c>
      <c r="C8366" s="32" t="n">
        <f aca="false">IF($A8366="","",IF(設定!$B$21="dB",10^($B8366/20),ABS($B8366)))</f>
        <v>0.383442281443092</v>
      </c>
      <c r="D8366" s="32" t="n">
        <f aca="false">IF($A8366="","",$A8366^2)</f>
        <v>1707922.265625</v>
      </c>
      <c r="E8366" s="32" t="n">
        <f aca="false">IF($A8366="","",IF($C8366&lt;=0,"",1/$C8366^2))</f>
        <v>6.80142635603856</v>
      </c>
      <c r="F8366" s="33" t="n">
        <f aca="false">IF(OR(ROW()-設定!$B$30&lt;2,ROW()+設定!$B$30&gt;13701,N($A8366)&lt;=0,N(INDEX($A$2:$A$13701,MIN(13700,MAX(1,ROW()-1+設定!$B$30))))&lt;=0,$A8366&lt;設定!$B$28,$A8366&gt;設定!$B$29),0,IF(AND($C8366&gt;=MAX(INDEX($C$1:$C$13701,MAX(1,ROW()-設定!$B$24)):INDEX($C$1:$C$13701,MAX(1,ROW()-1))),$C8366&gt;MAX(INDEX($C$1:$C$13701,MIN(13701,ROW()+1)):INDEX($C$1:$C$13701,MIN(13701,ROW()+設定!$B$24))),$C8366&gt;=設定!$B$32,$C8366&gt;=MAX(MIN(INDEX($C$1:$C$13701,MAX(1,ROW()-設定!$B$26)):INDEX($C$1:$C$13701,MAX(1,ROW()-1))),MIN(INDEX($C$1:$C$13701,MIN(13701,ROW()+1)):INDEX($C$1:$C$13701,MIN(13701,ROW()+設定!$B$26))))*10^(設定!$B$27/20)),1,0))</f>
        <v>0</v>
      </c>
      <c r="G8366" s="33" t="n">
        <f aca="false">$G8365+IF($F8366=1,1,0)</f>
        <v>4</v>
      </c>
      <c r="H8366" s="0" t="str">
        <f aca="false">IF($F8366=1,$G8366,"")</f>
        <v/>
      </c>
    </row>
    <row r="8367" customFormat="false" ht="15" hidden="false" customHeight="false" outlineLevel="0" collapsed="false">
      <c r="A8367" s="30" t="n">
        <v>1307.03125</v>
      </c>
      <c r="B8367" s="31" t="n">
        <v>-7.9143</v>
      </c>
      <c r="C8367" s="32" t="n">
        <f aca="false">IF($A8367="","",IF(設定!$B$21="dB",10^($B8367/20),ABS($B8367)))</f>
        <v>0.402054567279301</v>
      </c>
      <c r="D8367" s="32" t="n">
        <f aca="false">IF($A8367="","",$A8367^2)</f>
        <v>1708330.68847656</v>
      </c>
      <c r="E8367" s="32" t="n">
        <f aca="false">IF($A8367="","",IF($C8367&lt;=0,"",1/$C8367^2))</f>
        <v>6.18628608366213</v>
      </c>
      <c r="F8367" s="33" t="n">
        <f aca="false">IF(OR(ROW()-設定!$B$30&lt;2,ROW()+設定!$B$30&gt;13701,N($A8367)&lt;=0,N(INDEX($A$2:$A$13701,MIN(13700,MAX(1,ROW()-1+設定!$B$30))))&lt;=0,$A8367&lt;設定!$B$28,$A8367&gt;設定!$B$29),0,IF(AND($C8367&gt;=MAX(INDEX($C$1:$C$13701,MAX(1,ROW()-設定!$B$24)):INDEX($C$1:$C$13701,MAX(1,ROW()-1))),$C8367&gt;MAX(INDEX($C$1:$C$13701,MIN(13701,ROW()+1)):INDEX($C$1:$C$13701,MIN(13701,ROW()+設定!$B$24))),$C8367&gt;=設定!$B$32,$C8367&gt;=MAX(MIN(INDEX($C$1:$C$13701,MAX(1,ROW()-設定!$B$26)):INDEX($C$1:$C$13701,MAX(1,ROW()-1))),MIN(INDEX($C$1:$C$13701,MIN(13701,ROW()+1)):INDEX($C$1:$C$13701,MIN(13701,ROW()+設定!$B$26))))*10^(設定!$B$27/20)),1,0))</f>
        <v>0</v>
      </c>
      <c r="G8367" s="33" t="n">
        <f aca="false">$G8366+IF($F8367=1,1,0)</f>
        <v>4</v>
      </c>
      <c r="H8367" s="0" t="str">
        <f aca="false">IF($F8367=1,$G8367,"")</f>
        <v/>
      </c>
    </row>
    <row r="8368" customFormat="false" ht="15" hidden="false" customHeight="false" outlineLevel="0" collapsed="false">
      <c r="A8368" s="30" t="n">
        <v>1307.1875</v>
      </c>
      <c r="B8368" s="31" t="n">
        <v>-7.8727</v>
      </c>
      <c r="C8368" s="32" t="n">
        <f aca="false">IF($A8368="","",IF(設定!$B$21="dB",10^($B8368/20),ABS($B8368)))</f>
        <v>0.403984776734695</v>
      </c>
      <c r="D8368" s="32" t="n">
        <f aca="false">IF($A8368="","",$A8368^2)</f>
        <v>1708739.16015625</v>
      </c>
      <c r="E8368" s="32" t="n">
        <f aca="false">IF($A8368="","",IF($C8368&lt;=0,"",1/$C8368^2))</f>
        <v>6.1273120708717</v>
      </c>
      <c r="F8368" s="33" t="n">
        <f aca="false">IF(OR(ROW()-設定!$B$30&lt;2,ROW()+設定!$B$30&gt;13701,N($A8368)&lt;=0,N(INDEX($A$2:$A$13701,MIN(13700,MAX(1,ROW()-1+設定!$B$30))))&lt;=0,$A8368&lt;設定!$B$28,$A8368&gt;設定!$B$29),0,IF(AND($C8368&gt;=MAX(INDEX($C$1:$C$13701,MAX(1,ROW()-設定!$B$24)):INDEX($C$1:$C$13701,MAX(1,ROW()-1))),$C8368&gt;MAX(INDEX($C$1:$C$13701,MIN(13701,ROW()+1)):INDEX($C$1:$C$13701,MIN(13701,ROW()+設定!$B$24))),$C8368&gt;=設定!$B$32,$C8368&gt;=MAX(MIN(INDEX($C$1:$C$13701,MAX(1,ROW()-設定!$B$26)):INDEX($C$1:$C$13701,MAX(1,ROW()-1))),MIN(INDEX($C$1:$C$13701,MIN(13701,ROW()+1)):INDEX($C$1:$C$13701,MIN(13701,ROW()+設定!$B$26))))*10^(設定!$B$27/20)),1,0))</f>
        <v>0</v>
      </c>
      <c r="G8368" s="33" t="n">
        <f aca="false">$G8367+IF($F8368=1,1,0)</f>
        <v>4</v>
      </c>
      <c r="H8368" s="0" t="str">
        <f aca="false">IF($F8368=1,$G8368,"")</f>
        <v/>
      </c>
    </row>
    <row r="8369" customFormat="false" ht="15" hidden="false" customHeight="false" outlineLevel="0" collapsed="false">
      <c r="A8369" s="30" t="n">
        <v>1307.34375</v>
      </c>
      <c r="B8369" s="31" t="n">
        <v>-7.7609</v>
      </c>
      <c r="C8369" s="32" t="n">
        <f aca="false">IF($A8369="","",IF(設定!$B$21="dB",10^($B8369/20),ABS($B8369)))</f>
        <v>0.409218255839676</v>
      </c>
      <c r="D8369" s="32" t="n">
        <f aca="false">IF($A8369="","",$A8369^2)</f>
        <v>1709147.68066406</v>
      </c>
      <c r="E8369" s="32" t="n">
        <f aca="false">IF($A8369="","",IF($C8369&lt;=0,"",1/$C8369^2))</f>
        <v>5.97159024614254</v>
      </c>
      <c r="F8369" s="33" t="n">
        <f aca="false">IF(OR(ROW()-設定!$B$30&lt;2,ROW()+設定!$B$30&gt;13701,N($A8369)&lt;=0,N(INDEX($A$2:$A$13701,MIN(13700,MAX(1,ROW()-1+設定!$B$30))))&lt;=0,$A8369&lt;設定!$B$28,$A8369&gt;設定!$B$29),0,IF(AND($C8369&gt;=MAX(INDEX($C$1:$C$13701,MAX(1,ROW()-設定!$B$24)):INDEX($C$1:$C$13701,MAX(1,ROW()-1))),$C8369&gt;MAX(INDEX($C$1:$C$13701,MIN(13701,ROW()+1)):INDEX($C$1:$C$13701,MIN(13701,ROW()+設定!$B$24))),$C8369&gt;=設定!$B$32,$C8369&gt;=MAX(MIN(INDEX($C$1:$C$13701,MAX(1,ROW()-設定!$B$26)):INDEX($C$1:$C$13701,MAX(1,ROW()-1))),MIN(INDEX($C$1:$C$13701,MIN(13701,ROW()+1)):INDEX($C$1:$C$13701,MIN(13701,ROW()+設定!$B$26))))*10^(設定!$B$27/20)),1,0))</f>
        <v>0</v>
      </c>
      <c r="G8369" s="33" t="n">
        <f aca="false">$G8368+IF($F8369=1,1,0)</f>
        <v>4</v>
      </c>
      <c r="H8369" s="0" t="str">
        <f aca="false">IF($F8369=1,$G8369,"")</f>
        <v/>
      </c>
    </row>
    <row r="8370" customFormat="false" ht="15" hidden="false" customHeight="false" outlineLevel="0" collapsed="false">
      <c r="A8370" s="30" t="n">
        <v>1307.5</v>
      </c>
      <c r="B8370" s="31" t="n">
        <v>-7.5921</v>
      </c>
      <c r="C8370" s="32" t="n">
        <f aca="false">IF($A8370="","",IF(設定!$B$21="dB",10^($B8370/20),ABS($B8370)))</f>
        <v>0.417248707450872</v>
      </c>
      <c r="D8370" s="32" t="n">
        <f aca="false">IF($A8370="","",$A8370^2)</f>
        <v>1709556.25</v>
      </c>
      <c r="E8370" s="32" t="n">
        <f aca="false">IF($A8370="","",IF($C8370&lt;=0,"",1/$C8370^2))</f>
        <v>5.74394139257876</v>
      </c>
      <c r="F8370" s="33" t="n">
        <f aca="false">IF(OR(ROW()-設定!$B$30&lt;2,ROW()+設定!$B$30&gt;13701,N($A8370)&lt;=0,N(INDEX($A$2:$A$13701,MIN(13700,MAX(1,ROW()-1+設定!$B$30))))&lt;=0,$A8370&lt;設定!$B$28,$A8370&gt;設定!$B$29),0,IF(AND($C8370&gt;=MAX(INDEX($C$1:$C$13701,MAX(1,ROW()-設定!$B$24)):INDEX($C$1:$C$13701,MAX(1,ROW()-1))),$C8370&gt;MAX(INDEX($C$1:$C$13701,MIN(13701,ROW()+1)):INDEX($C$1:$C$13701,MIN(13701,ROW()+設定!$B$24))),$C8370&gt;=設定!$B$32,$C8370&gt;=MAX(MIN(INDEX($C$1:$C$13701,MAX(1,ROW()-設定!$B$26)):INDEX($C$1:$C$13701,MAX(1,ROW()-1))),MIN(INDEX($C$1:$C$13701,MIN(13701,ROW()+1)):INDEX($C$1:$C$13701,MIN(13701,ROW()+設定!$B$26))))*10^(設定!$B$27/20)),1,0))</f>
        <v>0</v>
      </c>
      <c r="G8370" s="33" t="n">
        <f aca="false">$G8369+IF($F8370=1,1,0)</f>
        <v>4</v>
      </c>
      <c r="H8370" s="0" t="str">
        <f aca="false">IF($F8370=1,$G8370,"")</f>
        <v/>
      </c>
    </row>
    <row r="8371" customFormat="false" ht="15" hidden="false" customHeight="false" outlineLevel="0" collapsed="false">
      <c r="A8371" s="30" t="n">
        <v>1307.65625</v>
      </c>
      <c r="B8371" s="31" t="n">
        <v>-7.5022</v>
      </c>
      <c r="C8371" s="32" t="n">
        <f aca="false">IF($A8371="","",IF(設定!$B$21="dB",10^($B8371/20),ABS($B8371)))</f>
        <v>0.421589707824899</v>
      </c>
      <c r="D8371" s="32" t="n">
        <f aca="false">IF($A8371="","",$A8371^2)</f>
        <v>1709964.86816406</v>
      </c>
      <c r="E8371" s="32" t="n">
        <f aca="false">IF($A8371="","",IF($C8371&lt;=0,"",1/$C8371^2))</f>
        <v>5.62626261879826</v>
      </c>
      <c r="F8371" s="33" t="n">
        <f aca="false">IF(OR(ROW()-設定!$B$30&lt;2,ROW()+設定!$B$30&gt;13701,N($A8371)&lt;=0,N(INDEX($A$2:$A$13701,MIN(13700,MAX(1,ROW()-1+設定!$B$30))))&lt;=0,$A8371&lt;設定!$B$28,$A8371&gt;設定!$B$29),0,IF(AND($C8371&gt;=MAX(INDEX($C$1:$C$13701,MAX(1,ROW()-設定!$B$24)):INDEX($C$1:$C$13701,MAX(1,ROW()-1))),$C8371&gt;MAX(INDEX($C$1:$C$13701,MIN(13701,ROW()+1)):INDEX($C$1:$C$13701,MIN(13701,ROW()+設定!$B$24))),$C8371&gt;=設定!$B$32,$C8371&gt;=MAX(MIN(INDEX($C$1:$C$13701,MAX(1,ROW()-設定!$B$26)):INDEX($C$1:$C$13701,MAX(1,ROW()-1))),MIN(INDEX($C$1:$C$13701,MIN(13701,ROW()+1)):INDEX($C$1:$C$13701,MIN(13701,ROW()+設定!$B$26))))*10^(設定!$B$27/20)),1,0))</f>
        <v>0</v>
      </c>
      <c r="G8371" s="33" t="n">
        <f aca="false">$G8370+IF($F8371=1,1,0)</f>
        <v>4</v>
      </c>
      <c r="H8371" s="0" t="str">
        <f aca="false">IF($F8371=1,$G8371,"")</f>
        <v/>
      </c>
    </row>
    <row r="8372" customFormat="false" ht="15" hidden="false" customHeight="false" outlineLevel="0" collapsed="false">
      <c r="A8372" s="30" t="n">
        <v>1307.8125</v>
      </c>
      <c r="B8372" s="31" t="n">
        <v>-7.476</v>
      </c>
      <c r="C8372" s="32" t="n">
        <f aca="false">IF($A8372="","",IF(設定!$B$21="dB",10^($B8372/20),ABS($B8372)))</f>
        <v>0.422863305181499</v>
      </c>
      <c r="D8372" s="32" t="n">
        <f aca="false">IF($A8372="","",$A8372^2)</f>
        <v>1710373.53515625</v>
      </c>
      <c r="E8372" s="32" t="n">
        <f aca="false">IF($A8372="","",IF($C8372&lt;=0,"",1/$C8372^2))</f>
        <v>5.592422830409</v>
      </c>
      <c r="F8372" s="33" t="n">
        <f aca="false">IF(OR(ROW()-設定!$B$30&lt;2,ROW()+設定!$B$30&gt;13701,N($A8372)&lt;=0,N(INDEX($A$2:$A$13701,MIN(13700,MAX(1,ROW()-1+設定!$B$30))))&lt;=0,$A8372&lt;設定!$B$28,$A8372&gt;設定!$B$29),0,IF(AND($C8372&gt;=MAX(INDEX($C$1:$C$13701,MAX(1,ROW()-設定!$B$24)):INDEX($C$1:$C$13701,MAX(1,ROW()-1))),$C8372&gt;MAX(INDEX($C$1:$C$13701,MIN(13701,ROW()+1)):INDEX($C$1:$C$13701,MIN(13701,ROW()+設定!$B$24))),$C8372&gt;=設定!$B$32,$C8372&gt;=MAX(MIN(INDEX($C$1:$C$13701,MAX(1,ROW()-設定!$B$26)):INDEX($C$1:$C$13701,MAX(1,ROW()-1))),MIN(INDEX($C$1:$C$13701,MIN(13701,ROW()+1)):INDEX($C$1:$C$13701,MIN(13701,ROW()+設定!$B$26))))*10^(設定!$B$27/20)),1,0))</f>
        <v>0</v>
      </c>
      <c r="G8372" s="33" t="n">
        <f aca="false">$G8371+IF($F8372=1,1,0)</f>
        <v>4</v>
      </c>
      <c r="H8372" s="0" t="str">
        <f aca="false">IF($F8372=1,$G8372,"")</f>
        <v/>
      </c>
    </row>
    <row r="8373" customFormat="false" ht="15" hidden="false" customHeight="false" outlineLevel="0" collapsed="false">
      <c r="A8373" s="30" t="n">
        <v>1307.96875</v>
      </c>
      <c r="B8373" s="31" t="n">
        <v>-7.093</v>
      </c>
      <c r="C8373" s="32" t="n">
        <f aca="false">IF($A8373="","",IF(設定!$B$21="dB",10^($B8373/20),ABS($B8373)))</f>
        <v>0.441926454523338</v>
      </c>
      <c r="D8373" s="32" t="n">
        <f aca="false">IF($A8373="","",$A8373^2)</f>
        <v>1710782.25097656</v>
      </c>
      <c r="E8373" s="32" t="n">
        <f aca="false">IF($A8373="","",IF($C8373&lt;=0,"",1/$C8373^2))</f>
        <v>5.12035414938307</v>
      </c>
      <c r="F8373" s="33" t="n">
        <f aca="false">IF(OR(ROW()-設定!$B$30&lt;2,ROW()+設定!$B$30&gt;13701,N($A8373)&lt;=0,N(INDEX($A$2:$A$13701,MIN(13700,MAX(1,ROW()-1+設定!$B$30))))&lt;=0,$A8373&lt;設定!$B$28,$A8373&gt;設定!$B$29),0,IF(AND($C8373&gt;=MAX(INDEX($C$1:$C$13701,MAX(1,ROW()-設定!$B$24)):INDEX($C$1:$C$13701,MAX(1,ROW()-1))),$C8373&gt;MAX(INDEX($C$1:$C$13701,MIN(13701,ROW()+1)):INDEX($C$1:$C$13701,MIN(13701,ROW()+設定!$B$24))),$C8373&gt;=設定!$B$32,$C8373&gt;=MAX(MIN(INDEX($C$1:$C$13701,MAX(1,ROW()-設定!$B$26)):INDEX($C$1:$C$13701,MAX(1,ROW()-1))),MIN(INDEX($C$1:$C$13701,MIN(13701,ROW()+1)):INDEX($C$1:$C$13701,MIN(13701,ROW()+設定!$B$26))))*10^(設定!$B$27/20)),1,0))</f>
        <v>0</v>
      </c>
      <c r="G8373" s="33" t="n">
        <f aca="false">$G8372+IF($F8373=1,1,0)</f>
        <v>4</v>
      </c>
      <c r="H8373" s="0" t="str">
        <f aca="false">IF($F8373=1,$G8373,"")</f>
        <v/>
      </c>
    </row>
    <row r="8374" customFormat="false" ht="15" hidden="false" customHeight="false" outlineLevel="0" collapsed="false">
      <c r="A8374" s="30" t="n">
        <v>1308.125</v>
      </c>
      <c r="B8374" s="31" t="n">
        <v>-7.2264</v>
      </c>
      <c r="C8374" s="32" t="n">
        <f aca="false">IF($A8374="","",IF(設定!$B$21="dB",10^($B8374/20),ABS($B8374)))</f>
        <v>0.435191094871949</v>
      </c>
      <c r="D8374" s="32" t="n">
        <f aca="false">IF($A8374="","",$A8374^2)</f>
        <v>1711191.015625</v>
      </c>
      <c r="E8374" s="32" t="n">
        <f aca="false">IF($A8374="","",IF($C8374&lt;=0,"",1/$C8374^2))</f>
        <v>5.28007388821948</v>
      </c>
      <c r="F8374" s="33" t="n">
        <f aca="false">IF(OR(ROW()-設定!$B$30&lt;2,ROW()+設定!$B$30&gt;13701,N($A8374)&lt;=0,N(INDEX($A$2:$A$13701,MIN(13700,MAX(1,ROW()-1+設定!$B$30))))&lt;=0,$A8374&lt;設定!$B$28,$A8374&gt;設定!$B$29),0,IF(AND($C8374&gt;=MAX(INDEX($C$1:$C$13701,MAX(1,ROW()-設定!$B$24)):INDEX($C$1:$C$13701,MAX(1,ROW()-1))),$C8374&gt;MAX(INDEX($C$1:$C$13701,MIN(13701,ROW()+1)):INDEX($C$1:$C$13701,MIN(13701,ROW()+設定!$B$24))),$C8374&gt;=設定!$B$32,$C8374&gt;=MAX(MIN(INDEX($C$1:$C$13701,MAX(1,ROW()-設定!$B$26)):INDEX($C$1:$C$13701,MAX(1,ROW()-1))),MIN(INDEX($C$1:$C$13701,MIN(13701,ROW()+1)):INDEX($C$1:$C$13701,MIN(13701,ROW()+設定!$B$26))))*10^(設定!$B$27/20)),1,0))</f>
        <v>0</v>
      </c>
      <c r="G8374" s="33" t="n">
        <f aca="false">$G8373+IF($F8374=1,1,0)</f>
        <v>4</v>
      </c>
      <c r="H8374" s="0" t="str">
        <f aca="false">IF($F8374=1,$G8374,"")</f>
        <v/>
      </c>
    </row>
    <row r="8375" customFormat="false" ht="15" hidden="false" customHeight="false" outlineLevel="0" collapsed="false">
      <c r="A8375" s="30" t="n">
        <v>1308.28125</v>
      </c>
      <c r="B8375" s="31" t="n">
        <v>-6.9749</v>
      </c>
      <c r="C8375" s="32" t="n">
        <f aca="false">IF($A8375="","",IF(設定!$B$21="dB",10^($B8375/20),ABS($B8375)))</f>
        <v>0.44797626035231</v>
      </c>
      <c r="D8375" s="32" t="n">
        <f aca="false">IF($A8375="","",$A8375^2)</f>
        <v>1711599.82910156</v>
      </c>
      <c r="E8375" s="32" t="n">
        <f aca="false">IF($A8375="","",IF($C8375&lt;=0,"",1/$C8375^2))</f>
        <v>4.98298982080352</v>
      </c>
      <c r="F8375" s="33" t="n">
        <f aca="false">IF(OR(ROW()-設定!$B$30&lt;2,ROW()+設定!$B$30&gt;13701,N($A8375)&lt;=0,N(INDEX($A$2:$A$13701,MIN(13700,MAX(1,ROW()-1+設定!$B$30))))&lt;=0,$A8375&lt;設定!$B$28,$A8375&gt;設定!$B$29),0,IF(AND($C8375&gt;=MAX(INDEX($C$1:$C$13701,MAX(1,ROW()-設定!$B$24)):INDEX($C$1:$C$13701,MAX(1,ROW()-1))),$C8375&gt;MAX(INDEX($C$1:$C$13701,MIN(13701,ROW()+1)):INDEX($C$1:$C$13701,MIN(13701,ROW()+設定!$B$24))),$C8375&gt;=設定!$B$32,$C8375&gt;=MAX(MIN(INDEX($C$1:$C$13701,MAX(1,ROW()-設定!$B$26)):INDEX($C$1:$C$13701,MAX(1,ROW()-1))),MIN(INDEX($C$1:$C$13701,MIN(13701,ROW()+1)):INDEX($C$1:$C$13701,MIN(13701,ROW()+設定!$B$26))))*10^(設定!$B$27/20)),1,0))</f>
        <v>0</v>
      </c>
      <c r="G8375" s="33" t="n">
        <f aca="false">$G8374+IF($F8375=1,1,0)</f>
        <v>4</v>
      </c>
      <c r="H8375" s="0" t="str">
        <f aca="false">IF($F8375=1,$G8375,"")</f>
        <v/>
      </c>
    </row>
    <row r="8376" customFormat="false" ht="15" hidden="false" customHeight="false" outlineLevel="0" collapsed="false">
      <c r="A8376" s="30" t="n">
        <v>1308.4375</v>
      </c>
      <c r="B8376" s="31" t="n">
        <v>-6.7815</v>
      </c>
      <c r="C8376" s="32" t="n">
        <f aca="false">IF($A8376="","",IF(設定!$B$21="dB",10^($B8376/20),ABS($B8376)))</f>
        <v>0.458062775244852</v>
      </c>
      <c r="D8376" s="32" t="n">
        <f aca="false">IF($A8376="","",$A8376^2)</f>
        <v>1712008.69140625</v>
      </c>
      <c r="E8376" s="32" t="n">
        <f aca="false">IF($A8376="","",IF($C8376&lt;=0,"",1/$C8376^2))</f>
        <v>4.76595568659268</v>
      </c>
      <c r="F8376" s="33" t="n">
        <f aca="false">IF(OR(ROW()-設定!$B$30&lt;2,ROW()+設定!$B$30&gt;13701,N($A8376)&lt;=0,N(INDEX($A$2:$A$13701,MIN(13700,MAX(1,ROW()-1+設定!$B$30))))&lt;=0,$A8376&lt;設定!$B$28,$A8376&gt;設定!$B$29),0,IF(AND($C8376&gt;=MAX(INDEX($C$1:$C$13701,MAX(1,ROW()-設定!$B$24)):INDEX($C$1:$C$13701,MAX(1,ROW()-1))),$C8376&gt;MAX(INDEX($C$1:$C$13701,MIN(13701,ROW()+1)):INDEX($C$1:$C$13701,MIN(13701,ROW()+設定!$B$24))),$C8376&gt;=設定!$B$32,$C8376&gt;=MAX(MIN(INDEX($C$1:$C$13701,MAX(1,ROW()-設定!$B$26)):INDEX($C$1:$C$13701,MAX(1,ROW()-1))),MIN(INDEX($C$1:$C$13701,MIN(13701,ROW()+1)):INDEX($C$1:$C$13701,MIN(13701,ROW()+設定!$B$26))))*10^(設定!$B$27/20)),1,0))</f>
        <v>0</v>
      </c>
      <c r="G8376" s="33" t="n">
        <f aca="false">$G8375+IF($F8376=1,1,0)</f>
        <v>4</v>
      </c>
      <c r="H8376" s="0" t="str">
        <f aca="false">IF($F8376=1,$G8376,"")</f>
        <v/>
      </c>
    </row>
    <row r="8377" customFormat="false" ht="15" hidden="false" customHeight="false" outlineLevel="0" collapsed="false">
      <c r="A8377" s="30" t="n">
        <v>1308.59375</v>
      </c>
      <c r="B8377" s="31" t="n">
        <v>-6.9182</v>
      </c>
      <c r="C8377" s="32" t="n">
        <f aca="false">IF($A8377="","",IF(設定!$B$21="dB",10^($B8377/20),ABS($B8377)))</f>
        <v>0.450910138166495</v>
      </c>
      <c r="D8377" s="32" t="n">
        <f aca="false">IF($A8377="","",$A8377^2)</f>
        <v>1712417.60253906</v>
      </c>
      <c r="E8377" s="32" t="n">
        <f aca="false">IF($A8377="","",IF($C8377&lt;=0,"",1/$C8377^2))</f>
        <v>4.91835644615253</v>
      </c>
      <c r="F8377" s="33" t="n">
        <f aca="false">IF(OR(ROW()-設定!$B$30&lt;2,ROW()+設定!$B$30&gt;13701,N($A8377)&lt;=0,N(INDEX($A$2:$A$13701,MIN(13700,MAX(1,ROW()-1+設定!$B$30))))&lt;=0,$A8377&lt;設定!$B$28,$A8377&gt;設定!$B$29),0,IF(AND($C8377&gt;=MAX(INDEX($C$1:$C$13701,MAX(1,ROW()-設定!$B$24)):INDEX($C$1:$C$13701,MAX(1,ROW()-1))),$C8377&gt;MAX(INDEX($C$1:$C$13701,MIN(13701,ROW()+1)):INDEX($C$1:$C$13701,MIN(13701,ROW()+設定!$B$24))),$C8377&gt;=設定!$B$32,$C8377&gt;=MAX(MIN(INDEX($C$1:$C$13701,MAX(1,ROW()-設定!$B$26)):INDEX($C$1:$C$13701,MAX(1,ROW()-1))),MIN(INDEX($C$1:$C$13701,MIN(13701,ROW()+1)):INDEX($C$1:$C$13701,MIN(13701,ROW()+設定!$B$26))))*10^(設定!$B$27/20)),1,0))</f>
        <v>0</v>
      </c>
      <c r="G8377" s="33" t="n">
        <f aca="false">$G8376+IF($F8377=1,1,0)</f>
        <v>4</v>
      </c>
      <c r="H8377" s="0" t="str">
        <f aca="false">IF($F8377=1,$G8377,"")</f>
        <v/>
      </c>
    </row>
    <row r="8378" customFormat="false" ht="15" hidden="false" customHeight="false" outlineLevel="0" collapsed="false">
      <c r="A8378" s="30" t="n">
        <v>1308.75</v>
      </c>
      <c r="B8378" s="31" t="n">
        <v>-6.7378</v>
      </c>
      <c r="C8378" s="32" t="n">
        <f aca="false">IF($A8378="","",IF(設定!$B$21="dB",10^($B8378/20),ABS($B8378)))</f>
        <v>0.460373164137796</v>
      </c>
      <c r="D8378" s="32" t="n">
        <f aca="false">IF($A8378="","",$A8378^2)</f>
        <v>1712826.5625</v>
      </c>
      <c r="E8378" s="32" t="n">
        <f aca="false">IF($A8378="","",IF($C8378&lt;=0,"",1/$C8378^2))</f>
        <v>4.71823969451065</v>
      </c>
      <c r="F8378" s="33" t="n">
        <f aca="false">IF(OR(ROW()-設定!$B$30&lt;2,ROW()+設定!$B$30&gt;13701,N($A8378)&lt;=0,N(INDEX($A$2:$A$13701,MIN(13700,MAX(1,ROW()-1+設定!$B$30))))&lt;=0,$A8378&lt;設定!$B$28,$A8378&gt;設定!$B$29),0,IF(AND($C8378&gt;=MAX(INDEX($C$1:$C$13701,MAX(1,ROW()-設定!$B$24)):INDEX($C$1:$C$13701,MAX(1,ROW()-1))),$C8378&gt;MAX(INDEX($C$1:$C$13701,MIN(13701,ROW()+1)):INDEX($C$1:$C$13701,MIN(13701,ROW()+設定!$B$24))),$C8378&gt;=設定!$B$32,$C8378&gt;=MAX(MIN(INDEX($C$1:$C$13701,MAX(1,ROW()-設定!$B$26)):INDEX($C$1:$C$13701,MAX(1,ROW()-1))),MIN(INDEX($C$1:$C$13701,MIN(13701,ROW()+1)):INDEX($C$1:$C$13701,MIN(13701,ROW()+設定!$B$26))))*10^(設定!$B$27/20)),1,0))</f>
        <v>0</v>
      </c>
      <c r="G8378" s="33" t="n">
        <f aca="false">$G8377+IF($F8378=1,1,0)</f>
        <v>4</v>
      </c>
      <c r="H8378" s="0" t="str">
        <f aca="false">IF($F8378=1,$G8378,"")</f>
        <v/>
      </c>
    </row>
    <row r="8379" customFormat="false" ht="15" hidden="false" customHeight="false" outlineLevel="0" collapsed="false">
      <c r="A8379" s="30" t="n">
        <v>1308.90625</v>
      </c>
      <c r="B8379" s="31" t="n">
        <v>-6.7211</v>
      </c>
      <c r="C8379" s="32" t="n">
        <f aca="false">IF($A8379="","",IF(設定!$B$21="dB",10^($B8379/20),ABS($B8379)))</f>
        <v>0.461259155996217</v>
      </c>
      <c r="D8379" s="32" t="n">
        <f aca="false">IF($A8379="","",$A8379^2)</f>
        <v>1713235.57128906</v>
      </c>
      <c r="E8379" s="32" t="n">
        <f aca="false">IF($A8379="","",IF($C8379&lt;=0,"",1/$C8379^2))</f>
        <v>4.70013140507712</v>
      </c>
      <c r="F8379" s="33" t="n">
        <f aca="false">IF(OR(ROW()-設定!$B$30&lt;2,ROW()+設定!$B$30&gt;13701,N($A8379)&lt;=0,N(INDEX($A$2:$A$13701,MIN(13700,MAX(1,ROW()-1+設定!$B$30))))&lt;=0,$A8379&lt;設定!$B$28,$A8379&gt;設定!$B$29),0,IF(AND($C8379&gt;=MAX(INDEX($C$1:$C$13701,MAX(1,ROW()-設定!$B$24)):INDEX($C$1:$C$13701,MAX(1,ROW()-1))),$C8379&gt;MAX(INDEX($C$1:$C$13701,MIN(13701,ROW()+1)):INDEX($C$1:$C$13701,MIN(13701,ROW()+設定!$B$24))),$C8379&gt;=設定!$B$32,$C8379&gt;=MAX(MIN(INDEX($C$1:$C$13701,MAX(1,ROW()-設定!$B$26)):INDEX($C$1:$C$13701,MAX(1,ROW()-1))),MIN(INDEX($C$1:$C$13701,MIN(13701,ROW()+1)):INDEX($C$1:$C$13701,MIN(13701,ROW()+設定!$B$26))))*10^(設定!$B$27/20)),1,0))</f>
        <v>0</v>
      </c>
      <c r="G8379" s="33" t="n">
        <f aca="false">$G8378+IF($F8379=1,1,0)</f>
        <v>4</v>
      </c>
      <c r="H8379" s="0" t="str">
        <f aca="false">IF($F8379=1,$G8379,"")</f>
        <v/>
      </c>
    </row>
    <row r="8380" customFormat="false" ht="15" hidden="false" customHeight="false" outlineLevel="0" collapsed="false">
      <c r="A8380" s="30" t="n">
        <v>1309.0625</v>
      </c>
      <c r="B8380" s="31" t="n">
        <v>-6.4362</v>
      </c>
      <c r="C8380" s="32" t="n">
        <f aca="false">IF($A8380="","",IF(設定!$B$21="dB",10^($B8380/20),ABS($B8380)))</f>
        <v>0.47663946675489</v>
      </c>
      <c r="D8380" s="32" t="n">
        <f aca="false">IF($A8380="","",$A8380^2)</f>
        <v>1713644.62890625</v>
      </c>
      <c r="E8380" s="32" t="n">
        <f aca="false">IF($A8380="","",IF($C8380&lt;=0,"",1/$C8380^2))</f>
        <v>4.40169554377162</v>
      </c>
      <c r="F8380" s="33" t="n">
        <f aca="false">IF(OR(ROW()-設定!$B$30&lt;2,ROW()+設定!$B$30&gt;13701,N($A8380)&lt;=0,N(INDEX($A$2:$A$13701,MIN(13700,MAX(1,ROW()-1+設定!$B$30))))&lt;=0,$A8380&lt;設定!$B$28,$A8380&gt;設定!$B$29),0,IF(AND($C8380&gt;=MAX(INDEX($C$1:$C$13701,MAX(1,ROW()-設定!$B$24)):INDEX($C$1:$C$13701,MAX(1,ROW()-1))),$C8380&gt;MAX(INDEX($C$1:$C$13701,MIN(13701,ROW()+1)):INDEX($C$1:$C$13701,MIN(13701,ROW()+設定!$B$24))),$C8380&gt;=設定!$B$32,$C8380&gt;=MAX(MIN(INDEX($C$1:$C$13701,MAX(1,ROW()-設定!$B$26)):INDEX($C$1:$C$13701,MAX(1,ROW()-1))),MIN(INDEX($C$1:$C$13701,MIN(13701,ROW()+1)):INDEX($C$1:$C$13701,MIN(13701,ROW()+設定!$B$26))))*10^(設定!$B$27/20)),1,0))</f>
        <v>0</v>
      </c>
      <c r="G8380" s="33" t="n">
        <f aca="false">$G8379+IF($F8380=1,1,0)</f>
        <v>4</v>
      </c>
      <c r="H8380" s="0" t="str">
        <f aca="false">IF($F8380=1,$G8380,"")</f>
        <v/>
      </c>
    </row>
    <row r="8381" customFormat="false" ht="15" hidden="false" customHeight="false" outlineLevel="0" collapsed="false">
      <c r="A8381" s="30" t="n">
        <v>1309.21875</v>
      </c>
      <c r="B8381" s="31" t="n">
        <v>-6.4692</v>
      </c>
      <c r="C8381" s="32" t="n">
        <f aca="false">IF($A8381="","",IF(設定!$B$21="dB",10^($B8381/20),ABS($B8381)))</f>
        <v>0.474832022573125</v>
      </c>
      <c r="D8381" s="32" t="n">
        <f aca="false">IF($A8381="","",$A8381^2)</f>
        <v>1714053.73535156</v>
      </c>
      <c r="E8381" s="32" t="n">
        <f aca="false">IF($A8381="","",IF($C8381&lt;=0,"",1/$C8381^2))</f>
        <v>4.43526935725216</v>
      </c>
      <c r="F8381" s="33" t="n">
        <f aca="false">IF(OR(ROW()-設定!$B$30&lt;2,ROW()+設定!$B$30&gt;13701,N($A8381)&lt;=0,N(INDEX($A$2:$A$13701,MIN(13700,MAX(1,ROW()-1+設定!$B$30))))&lt;=0,$A8381&lt;設定!$B$28,$A8381&gt;設定!$B$29),0,IF(AND($C8381&gt;=MAX(INDEX($C$1:$C$13701,MAX(1,ROW()-設定!$B$24)):INDEX($C$1:$C$13701,MAX(1,ROW()-1))),$C8381&gt;MAX(INDEX($C$1:$C$13701,MIN(13701,ROW()+1)):INDEX($C$1:$C$13701,MIN(13701,ROW()+設定!$B$24))),$C8381&gt;=設定!$B$32,$C8381&gt;=MAX(MIN(INDEX($C$1:$C$13701,MAX(1,ROW()-設定!$B$26)):INDEX($C$1:$C$13701,MAX(1,ROW()-1))),MIN(INDEX($C$1:$C$13701,MIN(13701,ROW()+1)):INDEX($C$1:$C$13701,MIN(13701,ROW()+設定!$B$26))))*10^(設定!$B$27/20)),1,0))</f>
        <v>0</v>
      </c>
      <c r="G8381" s="33" t="n">
        <f aca="false">$G8380+IF($F8381=1,1,0)</f>
        <v>4</v>
      </c>
      <c r="H8381" s="0" t="str">
        <f aca="false">IF($F8381=1,$G8381,"")</f>
        <v/>
      </c>
    </row>
    <row r="8382" customFormat="false" ht="15" hidden="false" customHeight="false" outlineLevel="0" collapsed="false">
      <c r="A8382" s="30" t="n">
        <v>1309.375</v>
      </c>
      <c r="B8382" s="31" t="n">
        <v>-6.4395</v>
      </c>
      <c r="C8382" s="32" t="n">
        <f aca="false">IF($A8382="","",IF(設定!$B$21="dB",10^($B8382/20),ABS($B8382)))</f>
        <v>0.476458413167004</v>
      </c>
      <c r="D8382" s="32" t="n">
        <f aca="false">IF($A8382="","",$A8382^2)</f>
        <v>1714462.890625</v>
      </c>
      <c r="E8382" s="32" t="n">
        <f aca="false">IF($A8382="","",IF($C8382&lt;=0,"",1/$C8382^2))</f>
        <v>4.40504145673095</v>
      </c>
      <c r="F8382" s="33" t="n">
        <f aca="false">IF(OR(ROW()-設定!$B$30&lt;2,ROW()+設定!$B$30&gt;13701,N($A8382)&lt;=0,N(INDEX($A$2:$A$13701,MIN(13700,MAX(1,ROW()-1+設定!$B$30))))&lt;=0,$A8382&lt;設定!$B$28,$A8382&gt;設定!$B$29),0,IF(AND($C8382&gt;=MAX(INDEX($C$1:$C$13701,MAX(1,ROW()-設定!$B$24)):INDEX($C$1:$C$13701,MAX(1,ROW()-1))),$C8382&gt;MAX(INDEX($C$1:$C$13701,MIN(13701,ROW()+1)):INDEX($C$1:$C$13701,MIN(13701,ROW()+設定!$B$24))),$C8382&gt;=設定!$B$32,$C8382&gt;=MAX(MIN(INDEX($C$1:$C$13701,MAX(1,ROW()-設定!$B$26)):INDEX($C$1:$C$13701,MAX(1,ROW()-1))),MIN(INDEX($C$1:$C$13701,MIN(13701,ROW()+1)):INDEX($C$1:$C$13701,MIN(13701,ROW()+設定!$B$26))))*10^(設定!$B$27/20)),1,0))</f>
        <v>0</v>
      </c>
      <c r="G8382" s="33" t="n">
        <f aca="false">$G8381+IF($F8382=1,1,0)</f>
        <v>4</v>
      </c>
      <c r="H8382" s="0" t="str">
        <f aca="false">IF($F8382=1,$G8382,"")</f>
        <v/>
      </c>
    </row>
    <row r="8383" customFormat="false" ht="15" hidden="false" customHeight="false" outlineLevel="0" collapsed="false">
      <c r="A8383" s="30" t="n">
        <v>1309.53125</v>
      </c>
      <c r="B8383" s="31" t="n">
        <v>-6.0974</v>
      </c>
      <c r="C8383" s="32" t="n">
        <f aca="false">IF($A8383="","",IF(設定!$B$21="dB",10^($B8383/20),ABS($B8383)))</f>
        <v>0.495598519112765</v>
      </c>
      <c r="D8383" s="32" t="n">
        <f aca="false">IF($A8383="","",$A8383^2)</f>
        <v>1714872.09472656</v>
      </c>
      <c r="E8383" s="32" t="n">
        <f aca="false">IF($A8383="","",IF($C8383&lt;=0,"",1/$C8383^2))</f>
        <v>4.07136463577524</v>
      </c>
      <c r="F8383" s="33" t="n">
        <f aca="false">IF(OR(ROW()-設定!$B$30&lt;2,ROW()+設定!$B$30&gt;13701,N($A8383)&lt;=0,N(INDEX($A$2:$A$13701,MIN(13700,MAX(1,ROW()-1+設定!$B$30))))&lt;=0,$A8383&lt;設定!$B$28,$A8383&gt;設定!$B$29),0,IF(AND($C8383&gt;=MAX(INDEX($C$1:$C$13701,MAX(1,ROW()-設定!$B$24)):INDEX($C$1:$C$13701,MAX(1,ROW()-1))),$C8383&gt;MAX(INDEX($C$1:$C$13701,MIN(13701,ROW()+1)):INDEX($C$1:$C$13701,MIN(13701,ROW()+設定!$B$24))),$C8383&gt;=設定!$B$32,$C8383&gt;=MAX(MIN(INDEX($C$1:$C$13701,MAX(1,ROW()-設定!$B$26)):INDEX($C$1:$C$13701,MAX(1,ROW()-1))),MIN(INDEX($C$1:$C$13701,MIN(13701,ROW()+1)):INDEX($C$1:$C$13701,MIN(13701,ROW()+設定!$B$26))))*10^(設定!$B$27/20)),1,0))</f>
        <v>0</v>
      </c>
      <c r="G8383" s="33" t="n">
        <f aca="false">$G8382+IF($F8383=1,1,0)</f>
        <v>4</v>
      </c>
      <c r="H8383" s="0" t="str">
        <f aca="false">IF($F8383=1,$G8383,"")</f>
        <v/>
      </c>
    </row>
    <row r="8384" customFormat="false" ht="15" hidden="false" customHeight="false" outlineLevel="0" collapsed="false">
      <c r="A8384" s="30" t="n">
        <v>1309.6875</v>
      </c>
      <c r="B8384" s="31" t="n">
        <v>-6.0428</v>
      </c>
      <c r="C8384" s="32" t="n">
        <f aca="false">IF($A8384="","",IF(設定!$B$21="dB",10^($B8384/20),ABS($B8384)))</f>
        <v>0.498723692020814</v>
      </c>
      <c r="D8384" s="32" t="n">
        <f aca="false">IF($A8384="","",$A8384^2)</f>
        <v>1715281.34765625</v>
      </c>
      <c r="E8384" s="32" t="n">
        <f aca="false">IF($A8384="","",IF($C8384&lt;=0,"",1/$C8384^2))</f>
        <v>4.02049938481681</v>
      </c>
      <c r="F8384" s="33" t="n">
        <f aca="false">IF(OR(ROW()-設定!$B$30&lt;2,ROW()+設定!$B$30&gt;13701,N($A8384)&lt;=0,N(INDEX($A$2:$A$13701,MIN(13700,MAX(1,ROW()-1+設定!$B$30))))&lt;=0,$A8384&lt;設定!$B$28,$A8384&gt;設定!$B$29),0,IF(AND($C8384&gt;=MAX(INDEX($C$1:$C$13701,MAX(1,ROW()-設定!$B$24)):INDEX($C$1:$C$13701,MAX(1,ROW()-1))),$C8384&gt;MAX(INDEX($C$1:$C$13701,MIN(13701,ROW()+1)):INDEX($C$1:$C$13701,MIN(13701,ROW()+設定!$B$24))),$C8384&gt;=設定!$B$32,$C8384&gt;=MAX(MIN(INDEX($C$1:$C$13701,MAX(1,ROW()-設定!$B$26)):INDEX($C$1:$C$13701,MAX(1,ROW()-1))),MIN(INDEX($C$1:$C$13701,MIN(13701,ROW()+1)):INDEX($C$1:$C$13701,MIN(13701,ROW()+設定!$B$26))))*10^(設定!$B$27/20)),1,0))</f>
        <v>0</v>
      </c>
      <c r="G8384" s="33" t="n">
        <f aca="false">$G8383+IF($F8384=1,1,0)</f>
        <v>4</v>
      </c>
      <c r="H8384" s="0" t="str">
        <f aca="false">IF($F8384=1,$G8384,"")</f>
        <v/>
      </c>
    </row>
    <row r="8385" customFormat="false" ht="15" hidden="false" customHeight="false" outlineLevel="0" collapsed="false">
      <c r="A8385" s="30" t="n">
        <v>1309.84375</v>
      </c>
      <c r="B8385" s="31" t="n">
        <v>-6.1243</v>
      </c>
      <c r="C8385" s="32" t="n">
        <f aca="false">IF($A8385="","",IF(設定!$B$21="dB",10^($B8385/20),ABS($B8385)))</f>
        <v>0.494066036179612</v>
      </c>
      <c r="D8385" s="32" t="n">
        <f aca="false">IF($A8385="","",$A8385^2)</f>
        <v>1715690.64941406</v>
      </c>
      <c r="E8385" s="32" t="n">
        <f aca="false">IF($A8385="","",IF($C8385&lt;=0,"",1/$C8385^2))</f>
        <v>4.0966607412216</v>
      </c>
      <c r="F8385" s="33" t="n">
        <f aca="false">IF(OR(ROW()-設定!$B$30&lt;2,ROW()+設定!$B$30&gt;13701,N($A8385)&lt;=0,N(INDEX($A$2:$A$13701,MIN(13700,MAX(1,ROW()-1+設定!$B$30))))&lt;=0,$A8385&lt;設定!$B$28,$A8385&gt;設定!$B$29),0,IF(AND($C8385&gt;=MAX(INDEX($C$1:$C$13701,MAX(1,ROW()-設定!$B$24)):INDEX($C$1:$C$13701,MAX(1,ROW()-1))),$C8385&gt;MAX(INDEX($C$1:$C$13701,MIN(13701,ROW()+1)):INDEX($C$1:$C$13701,MIN(13701,ROW()+設定!$B$24))),$C8385&gt;=設定!$B$32,$C8385&gt;=MAX(MIN(INDEX($C$1:$C$13701,MAX(1,ROW()-設定!$B$26)):INDEX($C$1:$C$13701,MAX(1,ROW()-1))),MIN(INDEX($C$1:$C$13701,MIN(13701,ROW()+1)):INDEX($C$1:$C$13701,MIN(13701,ROW()+設定!$B$26))))*10^(設定!$B$27/20)),1,0))</f>
        <v>0</v>
      </c>
      <c r="G8385" s="33" t="n">
        <f aca="false">$G8384+IF($F8385=1,1,0)</f>
        <v>4</v>
      </c>
      <c r="H8385" s="0" t="str">
        <f aca="false">IF($F8385=1,$G8385,"")</f>
        <v/>
      </c>
    </row>
    <row r="8386" customFormat="false" ht="15" hidden="false" customHeight="false" outlineLevel="0" collapsed="false">
      <c r="A8386" s="30" t="n">
        <v>1310</v>
      </c>
      <c r="B8386" s="31" t="n">
        <v>-5.8213</v>
      </c>
      <c r="C8386" s="32" t="n">
        <f aca="false">IF($A8386="","",IF(設定!$B$21="dB",10^($B8386/20),ABS($B8386)))</f>
        <v>0.511605258858145</v>
      </c>
      <c r="D8386" s="32" t="n">
        <f aca="false">IF($A8386="","",$A8386^2)</f>
        <v>1716100</v>
      </c>
      <c r="E8386" s="32" t="n">
        <f aca="false">IF($A8386="","",IF($C8386&lt;=0,"",1/$C8386^2))</f>
        <v>3.82058617647225</v>
      </c>
      <c r="F8386" s="33" t="n">
        <f aca="false">IF(OR(ROW()-設定!$B$30&lt;2,ROW()+設定!$B$30&gt;13701,N($A8386)&lt;=0,N(INDEX($A$2:$A$13701,MIN(13700,MAX(1,ROW()-1+設定!$B$30))))&lt;=0,$A8386&lt;設定!$B$28,$A8386&gt;設定!$B$29),0,IF(AND($C8386&gt;=MAX(INDEX($C$1:$C$13701,MAX(1,ROW()-設定!$B$24)):INDEX($C$1:$C$13701,MAX(1,ROW()-1))),$C8386&gt;MAX(INDEX($C$1:$C$13701,MIN(13701,ROW()+1)):INDEX($C$1:$C$13701,MIN(13701,ROW()+設定!$B$24))),$C8386&gt;=設定!$B$32,$C8386&gt;=MAX(MIN(INDEX($C$1:$C$13701,MAX(1,ROW()-設定!$B$26)):INDEX($C$1:$C$13701,MAX(1,ROW()-1))),MIN(INDEX($C$1:$C$13701,MIN(13701,ROW()+1)):INDEX($C$1:$C$13701,MIN(13701,ROW()+設定!$B$26))))*10^(設定!$B$27/20)),1,0))</f>
        <v>0</v>
      </c>
      <c r="G8386" s="33" t="n">
        <f aca="false">$G8385+IF($F8386=1,1,0)</f>
        <v>4</v>
      </c>
      <c r="H8386" s="0" t="str">
        <f aca="false">IF($F8386=1,$G8386,"")</f>
        <v/>
      </c>
    </row>
    <row r="8387" customFormat="false" ht="15" hidden="false" customHeight="false" outlineLevel="0" collapsed="false">
      <c r="A8387" s="30" t="n">
        <v>1310.15625</v>
      </c>
      <c r="B8387" s="31" t="n">
        <v>-5.8228</v>
      </c>
      <c r="C8387" s="32" t="n">
        <f aca="false">IF($A8387="","",IF(設定!$B$21="dB",10^($B8387/20),ABS($B8387)))</f>
        <v>0.511516915388362</v>
      </c>
      <c r="D8387" s="32" t="n">
        <f aca="false">IF($A8387="","",$A8387^2)</f>
        <v>1716509.39941406</v>
      </c>
      <c r="E8387" s="32" t="n">
        <f aca="false">IF($A8387="","",IF($C8387&lt;=0,"",1/$C8387^2))</f>
        <v>3.82190598809899</v>
      </c>
      <c r="F8387" s="33" t="n">
        <f aca="false">IF(OR(ROW()-設定!$B$30&lt;2,ROW()+設定!$B$30&gt;13701,N($A8387)&lt;=0,N(INDEX($A$2:$A$13701,MIN(13700,MAX(1,ROW()-1+設定!$B$30))))&lt;=0,$A8387&lt;設定!$B$28,$A8387&gt;設定!$B$29),0,IF(AND($C8387&gt;=MAX(INDEX($C$1:$C$13701,MAX(1,ROW()-設定!$B$24)):INDEX($C$1:$C$13701,MAX(1,ROW()-1))),$C8387&gt;MAX(INDEX($C$1:$C$13701,MIN(13701,ROW()+1)):INDEX($C$1:$C$13701,MIN(13701,ROW()+設定!$B$24))),$C8387&gt;=設定!$B$32,$C8387&gt;=MAX(MIN(INDEX($C$1:$C$13701,MAX(1,ROW()-設定!$B$26)):INDEX($C$1:$C$13701,MAX(1,ROW()-1))),MIN(INDEX($C$1:$C$13701,MIN(13701,ROW()+1)):INDEX($C$1:$C$13701,MIN(13701,ROW()+設定!$B$26))))*10^(設定!$B$27/20)),1,0))</f>
        <v>0</v>
      </c>
      <c r="G8387" s="33" t="n">
        <f aca="false">$G8386+IF($F8387=1,1,0)</f>
        <v>4</v>
      </c>
      <c r="H8387" s="0" t="str">
        <f aca="false">IF($F8387=1,$G8387,"")</f>
        <v/>
      </c>
    </row>
    <row r="8388" customFormat="false" ht="15" hidden="false" customHeight="false" outlineLevel="0" collapsed="false">
      <c r="A8388" s="30" t="n">
        <v>1310.3125</v>
      </c>
      <c r="B8388" s="31" t="n">
        <v>-5.4767</v>
      </c>
      <c r="C8388" s="32" t="n">
        <f aca="false">IF($A8388="","",IF(設定!$B$21="dB",10^($B8388/20),ABS($B8388)))</f>
        <v>0.532310459725054</v>
      </c>
      <c r="D8388" s="32" t="n">
        <f aca="false">IF($A8388="","",$A8388^2)</f>
        <v>1716918.84765625</v>
      </c>
      <c r="E8388" s="32" t="n">
        <f aca="false">IF($A8388="","",IF($C8388&lt;=0,"",1/$C8388^2))</f>
        <v>3.52914904406391</v>
      </c>
      <c r="F8388" s="33" t="n">
        <f aca="false">IF(OR(ROW()-設定!$B$30&lt;2,ROW()+設定!$B$30&gt;13701,N($A8388)&lt;=0,N(INDEX($A$2:$A$13701,MIN(13700,MAX(1,ROW()-1+設定!$B$30))))&lt;=0,$A8388&lt;設定!$B$28,$A8388&gt;設定!$B$29),0,IF(AND($C8388&gt;=MAX(INDEX($C$1:$C$13701,MAX(1,ROW()-設定!$B$24)):INDEX($C$1:$C$13701,MAX(1,ROW()-1))),$C8388&gt;MAX(INDEX($C$1:$C$13701,MIN(13701,ROW()+1)):INDEX($C$1:$C$13701,MIN(13701,ROW()+設定!$B$24))),$C8388&gt;=設定!$B$32,$C8388&gt;=MAX(MIN(INDEX($C$1:$C$13701,MAX(1,ROW()-設定!$B$26)):INDEX($C$1:$C$13701,MAX(1,ROW()-1))),MIN(INDEX($C$1:$C$13701,MIN(13701,ROW()+1)):INDEX($C$1:$C$13701,MIN(13701,ROW()+設定!$B$26))))*10^(設定!$B$27/20)),1,0))</f>
        <v>0</v>
      </c>
      <c r="G8388" s="33" t="n">
        <f aca="false">$G8387+IF($F8388=1,1,0)</f>
        <v>4</v>
      </c>
      <c r="H8388" s="0" t="str">
        <f aca="false">IF($F8388=1,$G8388,"")</f>
        <v/>
      </c>
    </row>
    <row r="8389" customFormat="false" ht="15" hidden="false" customHeight="false" outlineLevel="0" collapsed="false">
      <c r="A8389" s="30" t="n">
        <v>1310.46875</v>
      </c>
      <c r="B8389" s="31" t="n">
        <v>-5.4813</v>
      </c>
      <c r="C8389" s="32" t="n">
        <f aca="false">IF($A8389="","",IF(設定!$B$21="dB",10^($B8389/20),ABS($B8389)))</f>
        <v>0.532028625630781</v>
      </c>
      <c r="D8389" s="32" t="n">
        <f aca="false">IF($A8389="","",$A8389^2)</f>
        <v>1717328.34472656</v>
      </c>
      <c r="E8389" s="32" t="n">
        <f aca="false">IF($A8389="","",IF($C8389&lt;=0,"",1/$C8389^2))</f>
        <v>3.53288906075751</v>
      </c>
      <c r="F8389" s="33" t="n">
        <f aca="false">IF(OR(ROW()-設定!$B$30&lt;2,ROW()+設定!$B$30&gt;13701,N($A8389)&lt;=0,N(INDEX($A$2:$A$13701,MIN(13700,MAX(1,ROW()-1+設定!$B$30))))&lt;=0,$A8389&lt;設定!$B$28,$A8389&gt;設定!$B$29),0,IF(AND($C8389&gt;=MAX(INDEX($C$1:$C$13701,MAX(1,ROW()-設定!$B$24)):INDEX($C$1:$C$13701,MAX(1,ROW()-1))),$C8389&gt;MAX(INDEX($C$1:$C$13701,MIN(13701,ROW()+1)):INDEX($C$1:$C$13701,MIN(13701,ROW()+設定!$B$24))),$C8389&gt;=設定!$B$32,$C8389&gt;=MAX(MIN(INDEX($C$1:$C$13701,MAX(1,ROW()-設定!$B$26)):INDEX($C$1:$C$13701,MAX(1,ROW()-1))),MIN(INDEX($C$1:$C$13701,MIN(13701,ROW()+1)):INDEX($C$1:$C$13701,MIN(13701,ROW()+設定!$B$26))))*10^(設定!$B$27/20)),1,0))</f>
        <v>0</v>
      </c>
      <c r="G8389" s="33" t="n">
        <f aca="false">$G8388+IF($F8389=1,1,0)</f>
        <v>4</v>
      </c>
      <c r="H8389" s="0" t="str">
        <f aca="false">IF($F8389=1,$G8389,"")</f>
        <v/>
      </c>
    </row>
    <row r="8390" customFormat="false" ht="15" hidden="false" customHeight="false" outlineLevel="0" collapsed="false">
      <c r="A8390" s="30" t="n">
        <v>1310.625</v>
      </c>
      <c r="B8390" s="31" t="n">
        <v>-5.6119</v>
      </c>
      <c r="C8390" s="32" t="n">
        <f aca="false">IF($A8390="","",IF(設定!$B$21="dB",10^($B8390/20),ABS($B8390)))</f>
        <v>0.524088946326272</v>
      </c>
      <c r="D8390" s="32" t="n">
        <f aca="false">IF($A8390="","",$A8390^2)</f>
        <v>1717737.890625</v>
      </c>
      <c r="E8390" s="32" t="n">
        <f aca="false">IF($A8390="","",IF($C8390&lt;=0,"",1/$C8390^2))</f>
        <v>3.64074280572774</v>
      </c>
      <c r="F8390" s="33" t="n">
        <f aca="false">IF(OR(ROW()-設定!$B$30&lt;2,ROW()+設定!$B$30&gt;13701,N($A8390)&lt;=0,N(INDEX($A$2:$A$13701,MIN(13700,MAX(1,ROW()-1+設定!$B$30))))&lt;=0,$A8390&lt;設定!$B$28,$A8390&gt;設定!$B$29),0,IF(AND($C8390&gt;=MAX(INDEX($C$1:$C$13701,MAX(1,ROW()-設定!$B$24)):INDEX($C$1:$C$13701,MAX(1,ROW()-1))),$C8390&gt;MAX(INDEX($C$1:$C$13701,MIN(13701,ROW()+1)):INDEX($C$1:$C$13701,MIN(13701,ROW()+設定!$B$24))),$C8390&gt;=設定!$B$32,$C8390&gt;=MAX(MIN(INDEX($C$1:$C$13701,MAX(1,ROW()-設定!$B$26)):INDEX($C$1:$C$13701,MAX(1,ROW()-1))),MIN(INDEX($C$1:$C$13701,MIN(13701,ROW()+1)):INDEX($C$1:$C$13701,MIN(13701,ROW()+設定!$B$26))))*10^(設定!$B$27/20)),1,0))</f>
        <v>0</v>
      </c>
      <c r="G8390" s="33" t="n">
        <f aca="false">$G8389+IF($F8390=1,1,0)</f>
        <v>4</v>
      </c>
      <c r="H8390" s="0" t="str">
        <f aca="false">IF($F8390=1,$G8390,"")</f>
        <v/>
      </c>
    </row>
    <row r="8391" customFormat="false" ht="15" hidden="false" customHeight="false" outlineLevel="0" collapsed="false">
      <c r="A8391" s="30" t="n">
        <v>1310.78125</v>
      </c>
      <c r="B8391" s="31" t="n">
        <v>-5.4869</v>
      </c>
      <c r="C8391" s="32" t="n">
        <f aca="false">IF($A8391="","",IF(設定!$B$21="dB",10^($B8391/20),ABS($B8391)))</f>
        <v>0.531685724649796</v>
      </c>
      <c r="D8391" s="32" t="n">
        <f aca="false">IF($A8391="","",$A8391^2)</f>
        <v>1718147.48535156</v>
      </c>
      <c r="E8391" s="32" t="n">
        <f aca="false">IF($A8391="","",IF($C8391&lt;=0,"",1/$C8391^2))</f>
        <v>3.53744747454833</v>
      </c>
      <c r="F8391" s="33" t="n">
        <f aca="false">IF(OR(ROW()-設定!$B$30&lt;2,ROW()+設定!$B$30&gt;13701,N($A8391)&lt;=0,N(INDEX($A$2:$A$13701,MIN(13700,MAX(1,ROW()-1+設定!$B$30))))&lt;=0,$A8391&lt;設定!$B$28,$A8391&gt;設定!$B$29),0,IF(AND($C8391&gt;=MAX(INDEX($C$1:$C$13701,MAX(1,ROW()-設定!$B$24)):INDEX($C$1:$C$13701,MAX(1,ROW()-1))),$C8391&gt;MAX(INDEX($C$1:$C$13701,MIN(13701,ROW()+1)):INDEX($C$1:$C$13701,MIN(13701,ROW()+設定!$B$24))),$C8391&gt;=設定!$B$32,$C8391&gt;=MAX(MIN(INDEX($C$1:$C$13701,MAX(1,ROW()-設定!$B$26)):INDEX($C$1:$C$13701,MAX(1,ROW()-1))),MIN(INDEX($C$1:$C$13701,MIN(13701,ROW()+1)):INDEX($C$1:$C$13701,MIN(13701,ROW()+設定!$B$26))))*10^(設定!$B$27/20)),1,0))</f>
        <v>0</v>
      </c>
      <c r="G8391" s="33" t="n">
        <f aca="false">$G8390+IF($F8391=1,1,0)</f>
        <v>4</v>
      </c>
      <c r="H8391" s="0" t="str">
        <f aca="false">IF($F8391=1,$G8391,"")</f>
        <v/>
      </c>
    </row>
    <row r="8392" customFormat="false" ht="15" hidden="false" customHeight="false" outlineLevel="0" collapsed="false">
      <c r="A8392" s="30" t="n">
        <v>1310.9375</v>
      </c>
      <c r="B8392" s="31" t="n">
        <v>-5.4582</v>
      </c>
      <c r="C8392" s="32" t="n">
        <f aca="false">IF($A8392="","",IF(設定!$B$21="dB",10^($B8392/20),ABS($B8392)))</f>
        <v>0.533445431348739</v>
      </c>
      <c r="D8392" s="32" t="n">
        <f aca="false">IF($A8392="","",$A8392^2)</f>
        <v>1718557.12890625</v>
      </c>
      <c r="E8392" s="32" t="n">
        <f aca="false">IF($A8392="","",IF($C8392&lt;=0,"",1/$C8392^2))</f>
        <v>3.5141476111058</v>
      </c>
      <c r="F8392" s="33" t="n">
        <f aca="false">IF(OR(ROW()-設定!$B$30&lt;2,ROW()+設定!$B$30&gt;13701,N($A8392)&lt;=0,N(INDEX($A$2:$A$13701,MIN(13700,MAX(1,ROW()-1+設定!$B$30))))&lt;=0,$A8392&lt;設定!$B$28,$A8392&gt;設定!$B$29),0,IF(AND($C8392&gt;=MAX(INDEX($C$1:$C$13701,MAX(1,ROW()-設定!$B$24)):INDEX($C$1:$C$13701,MAX(1,ROW()-1))),$C8392&gt;MAX(INDEX($C$1:$C$13701,MIN(13701,ROW()+1)):INDEX($C$1:$C$13701,MIN(13701,ROW()+設定!$B$24))),$C8392&gt;=設定!$B$32,$C8392&gt;=MAX(MIN(INDEX($C$1:$C$13701,MAX(1,ROW()-設定!$B$26)):INDEX($C$1:$C$13701,MAX(1,ROW()-1))),MIN(INDEX($C$1:$C$13701,MIN(13701,ROW()+1)):INDEX($C$1:$C$13701,MIN(13701,ROW()+設定!$B$26))))*10^(設定!$B$27/20)),1,0))</f>
        <v>0</v>
      </c>
      <c r="G8392" s="33" t="n">
        <f aca="false">$G8391+IF($F8392=1,1,0)</f>
        <v>4</v>
      </c>
      <c r="H8392" s="0" t="str">
        <f aca="false">IF($F8392=1,$G8392,"")</f>
        <v/>
      </c>
    </row>
    <row r="8393" customFormat="false" ht="15" hidden="false" customHeight="false" outlineLevel="0" collapsed="false">
      <c r="A8393" s="30" t="n">
        <v>1311.09375</v>
      </c>
      <c r="B8393" s="31" t="n">
        <v>-5.2681</v>
      </c>
      <c r="C8393" s="32" t="n">
        <f aca="false">IF($A8393="","",IF(設定!$B$21="dB",10^($B8393/20),ABS($B8393)))</f>
        <v>0.545249153489292</v>
      </c>
      <c r="D8393" s="32" t="n">
        <f aca="false">IF($A8393="","",$A8393^2)</f>
        <v>1718966.82128906</v>
      </c>
      <c r="E8393" s="32" t="n">
        <f aca="false">IF($A8393="","",IF($C8393&lt;=0,"",1/$C8393^2))</f>
        <v>3.36364380735283</v>
      </c>
      <c r="F8393" s="33" t="n">
        <f aca="false">IF(OR(ROW()-設定!$B$30&lt;2,ROW()+設定!$B$30&gt;13701,N($A8393)&lt;=0,N(INDEX($A$2:$A$13701,MIN(13700,MAX(1,ROW()-1+設定!$B$30))))&lt;=0,$A8393&lt;設定!$B$28,$A8393&gt;設定!$B$29),0,IF(AND($C8393&gt;=MAX(INDEX($C$1:$C$13701,MAX(1,ROW()-設定!$B$24)):INDEX($C$1:$C$13701,MAX(1,ROW()-1))),$C8393&gt;MAX(INDEX($C$1:$C$13701,MIN(13701,ROW()+1)):INDEX($C$1:$C$13701,MIN(13701,ROW()+設定!$B$24))),$C8393&gt;=設定!$B$32,$C8393&gt;=MAX(MIN(INDEX($C$1:$C$13701,MAX(1,ROW()-設定!$B$26)):INDEX($C$1:$C$13701,MAX(1,ROW()-1))),MIN(INDEX($C$1:$C$13701,MIN(13701,ROW()+1)):INDEX($C$1:$C$13701,MIN(13701,ROW()+設定!$B$26))))*10^(設定!$B$27/20)),1,0))</f>
        <v>0</v>
      </c>
      <c r="G8393" s="33" t="n">
        <f aca="false">$G8392+IF($F8393=1,1,0)</f>
        <v>4</v>
      </c>
      <c r="H8393" s="0" t="str">
        <f aca="false">IF($F8393=1,$G8393,"")</f>
        <v/>
      </c>
    </row>
    <row r="8394" customFormat="false" ht="15" hidden="false" customHeight="false" outlineLevel="0" collapsed="false">
      <c r="A8394" s="30" t="n">
        <v>1311.25</v>
      </c>
      <c r="B8394" s="31" t="n">
        <v>-5.1856</v>
      </c>
      <c r="C8394" s="32" t="n">
        <f aca="false">IF($A8394="","",IF(設定!$B$21="dB",10^($B8394/20),ABS($B8394)))</f>
        <v>0.550452692012158</v>
      </c>
      <c r="D8394" s="32" t="n">
        <f aca="false">IF($A8394="","",$A8394^2)</f>
        <v>1719376.5625</v>
      </c>
      <c r="E8394" s="32" t="n">
        <f aca="false">IF($A8394="","",IF($C8394&lt;=0,"",1/$C8394^2))</f>
        <v>3.30035000781696</v>
      </c>
      <c r="F8394" s="33" t="n">
        <f aca="false">IF(OR(ROW()-設定!$B$30&lt;2,ROW()+設定!$B$30&gt;13701,N($A8394)&lt;=0,N(INDEX($A$2:$A$13701,MIN(13700,MAX(1,ROW()-1+設定!$B$30))))&lt;=0,$A8394&lt;設定!$B$28,$A8394&gt;設定!$B$29),0,IF(AND($C8394&gt;=MAX(INDEX($C$1:$C$13701,MAX(1,ROW()-設定!$B$24)):INDEX($C$1:$C$13701,MAX(1,ROW()-1))),$C8394&gt;MAX(INDEX($C$1:$C$13701,MIN(13701,ROW()+1)):INDEX($C$1:$C$13701,MIN(13701,ROW()+設定!$B$24))),$C8394&gt;=設定!$B$32,$C8394&gt;=MAX(MIN(INDEX($C$1:$C$13701,MAX(1,ROW()-設定!$B$26)):INDEX($C$1:$C$13701,MAX(1,ROW()-1))),MIN(INDEX($C$1:$C$13701,MIN(13701,ROW()+1)):INDEX($C$1:$C$13701,MIN(13701,ROW()+設定!$B$26))))*10^(設定!$B$27/20)),1,0))</f>
        <v>0</v>
      </c>
      <c r="G8394" s="33" t="n">
        <f aca="false">$G8393+IF($F8394=1,1,0)</f>
        <v>4</v>
      </c>
      <c r="H8394" s="0" t="str">
        <f aca="false">IF($F8394=1,$G8394,"")</f>
        <v/>
      </c>
    </row>
    <row r="8395" customFormat="false" ht="15" hidden="false" customHeight="false" outlineLevel="0" collapsed="false">
      <c r="A8395" s="30" t="n">
        <v>1311.40625</v>
      </c>
      <c r="B8395" s="31" t="n">
        <v>-5.0305</v>
      </c>
      <c r="C8395" s="32" t="n">
        <f aca="false">IF($A8395="","",IF(設定!$B$21="dB",10^($B8395/20),ABS($B8395)))</f>
        <v>0.560370158936358</v>
      </c>
      <c r="D8395" s="32" t="n">
        <f aca="false">IF($A8395="","",$A8395^2)</f>
        <v>1719786.35253906</v>
      </c>
      <c r="E8395" s="32" t="n">
        <f aca="false">IF($A8395="","",IF($C8395&lt;=0,"",1/$C8395^2))</f>
        <v>3.18456413711713</v>
      </c>
      <c r="F8395" s="33" t="n">
        <f aca="false">IF(OR(ROW()-設定!$B$30&lt;2,ROW()+設定!$B$30&gt;13701,N($A8395)&lt;=0,N(INDEX($A$2:$A$13701,MIN(13700,MAX(1,ROW()-1+設定!$B$30))))&lt;=0,$A8395&lt;設定!$B$28,$A8395&gt;設定!$B$29),0,IF(AND($C8395&gt;=MAX(INDEX($C$1:$C$13701,MAX(1,ROW()-設定!$B$24)):INDEX($C$1:$C$13701,MAX(1,ROW()-1))),$C8395&gt;MAX(INDEX($C$1:$C$13701,MIN(13701,ROW()+1)):INDEX($C$1:$C$13701,MIN(13701,ROW()+設定!$B$24))),$C8395&gt;=設定!$B$32,$C8395&gt;=MAX(MIN(INDEX($C$1:$C$13701,MAX(1,ROW()-設定!$B$26)):INDEX($C$1:$C$13701,MAX(1,ROW()-1))),MIN(INDEX($C$1:$C$13701,MIN(13701,ROW()+1)):INDEX($C$1:$C$13701,MIN(13701,ROW()+設定!$B$26))))*10^(設定!$B$27/20)),1,0))</f>
        <v>0</v>
      </c>
      <c r="G8395" s="33" t="n">
        <f aca="false">$G8394+IF($F8395=1,1,0)</f>
        <v>4</v>
      </c>
      <c r="H8395" s="0" t="str">
        <f aca="false">IF($F8395=1,$G8395,"")</f>
        <v/>
      </c>
    </row>
    <row r="8396" customFormat="false" ht="15" hidden="false" customHeight="false" outlineLevel="0" collapsed="false">
      <c r="A8396" s="30" t="n">
        <v>1311.5625</v>
      </c>
      <c r="B8396" s="31" t="n">
        <v>-5.0062</v>
      </c>
      <c r="C8396" s="32" t="n">
        <f aca="false">IF($A8396="","",IF(設定!$B$21="dB",10^($B8396/20),ABS($B8396)))</f>
        <v>0.561940068402917</v>
      </c>
      <c r="D8396" s="32" t="n">
        <f aca="false">IF($A8396="","",$A8396^2)</f>
        <v>1720196.19140625</v>
      </c>
      <c r="E8396" s="32" t="n">
        <f aca="false">IF($A8396="","",IF($C8396&lt;=0,"",1/$C8396^2))</f>
        <v>3.16679536044993</v>
      </c>
      <c r="F8396" s="33" t="n">
        <f aca="false">IF(OR(ROW()-設定!$B$30&lt;2,ROW()+設定!$B$30&gt;13701,N($A8396)&lt;=0,N(INDEX($A$2:$A$13701,MIN(13700,MAX(1,ROW()-1+設定!$B$30))))&lt;=0,$A8396&lt;設定!$B$28,$A8396&gt;設定!$B$29),0,IF(AND($C8396&gt;=MAX(INDEX($C$1:$C$13701,MAX(1,ROW()-設定!$B$24)):INDEX($C$1:$C$13701,MAX(1,ROW()-1))),$C8396&gt;MAX(INDEX($C$1:$C$13701,MIN(13701,ROW()+1)):INDEX($C$1:$C$13701,MIN(13701,ROW()+設定!$B$24))),$C8396&gt;=設定!$B$32,$C8396&gt;=MAX(MIN(INDEX($C$1:$C$13701,MAX(1,ROW()-設定!$B$26)):INDEX($C$1:$C$13701,MAX(1,ROW()-1))),MIN(INDEX($C$1:$C$13701,MIN(13701,ROW()+1)):INDEX($C$1:$C$13701,MIN(13701,ROW()+設定!$B$26))))*10^(設定!$B$27/20)),1,0))</f>
        <v>0</v>
      </c>
      <c r="G8396" s="33" t="n">
        <f aca="false">$G8395+IF($F8396=1,1,0)</f>
        <v>4</v>
      </c>
      <c r="H8396" s="0" t="str">
        <f aca="false">IF($F8396=1,$G8396,"")</f>
        <v/>
      </c>
    </row>
    <row r="8397" customFormat="false" ht="15" hidden="false" customHeight="false" outlineLevel="0" collapsed="false">
      <c r="A8397" s="30" t="n">
        <v>1311.71875</v>
      </c>
      <c r="B8397" s="31" t="n">
        <v>-5.0753</v>
      </c>
      <c r="C8397" s="32" t="n">
        <f aca="false">IF($A8397="","",IF(設定!$B$21="dB",10^($B8397/20),ABS($B8397)))</f>
        <v>0.55748732790378</v>
      </c>
      <c r="D8397" s="32" t="n">
        <f aca="false">IF($A8397="","",$A8397^2)</f>
        <v>1720606.07910156</v>
      </c>
      <c r="E8397" s="32" t="n">
        <f aca="false">IF($A8397="","",IF($C8397&lt;=0,"",1/$C8397^2))</f>
        <v>3.21758478790213</v>
      </c>
      <c r="F8397" s="33" t="n">
        <f aca="false">IF(OR(ROW()-設定!$B$30&lt;2,ROW()+設定!$B$30&gt;13701,N($A8397)&lt;=0,N(INDEX($A$2:$A$13701,MIN(13700,MAX(1,ROW()-1+設定!$B$30))))&lt;=0,$A8397&lt;設定!$B$28,$A8397&gt;設定!$B$29),0,IF(AND($C8397&gt;=MAX(INDEX($C$1:$C$13701,MAX(1,ROW()-設定!$B$24)):INDEX($C$1:$C$13701,MAX(1,ROW()-1))),$C8397&gt;MAX(INDEX($C$1:$C$13701,MIN(13701,ROW()+1)):INDEX($C$1:$C$13701,MIN(13701,ROW()+設定!$B$24))),$C8397&gt;=設定!$B$32,$C8397&gt;=MAX(MIN(INDEX($C$1:$C$13701,MAX(1,ROW()-設定!$B$26)):INDEX($C$1:$C$13701,MAX(1,ROW()-1))),MIN(INDEX($C$1:$C$13701,MIN(13701,ROW()+1)):INDEX($C$1:$C$13701,MIN(13701,ROW()+設定!$B$26))))*10^(設定!$B$27/20)),1,0))</f>
        <v>0</v>
      </c>
      <c r="G8397" s="33" t="n">
        <f aca="false">$G8396+IF($F8397=1,1,0)</f>
        <v>4</v>
      </c>
      <c r="H8397" s="0" t="str">
        <f aca="false">IF($F8397=1,$G8397,"")</f>
        <v/>
      </c>
    </row>
    <row r="8398" customFormat="false" ht="15" hidden="false" customHeight="false" outlineLevel="0" collapsed="false">
      <c r="A8398" s="30" t="n">
        <v>1311.875</v>
      </c>
      <c r="B8398" s="31" t="n">
        <v>-4.9212</v>
      </c>
      <c r="C8398" s="32" t="n">
        <f aca="false">IF($A8398="","",IF(設定!$B$21="dB",10^($B8398/20),ABS($B8398)))</f>
        <v>0.567466201639731</v>
      </c>
      <c r="D8398" s="32" t="n">
        <f aca="false">IF($A8398="","",$A8398^2)</f>
        <v>1721016.015625</v>
      </c>
      <c r="E8398" s="32" t="n">
        <f aca="false">IF($A8398="","",IF($C8398&lt;=0,"",1/$C8398^2))</f>
        <v>3.10541752816705</v>
      </c>
      <c r="F8398" s="33" t="n">
        <f aca="false">IF(OR(ROW()-設定!$B$30&lt;2,ROW()+設定!$B$30&gt;13701,N($A8398)&lt;=0,N(INDEX($A$2:$A$13701,MIN(13700,MAX(1,ROW()-1+設定!$B$30))))&lt;=0,$A8398&lt;設定!$B$28,$A8398&gt;設定!$B$29),0,IF(AND($C8398&gt;=MAX(INDEX($C$1:$C$13701,MAX(1,ROW()-設定!$B$24)):INDEX($C$1:$C$13701,MAX(1,ROW()-1))),$C8398&gt;MAX(INDEX($C$1:$C$13701,MIN(13701,ROW()+1)):INDEX($C$1:$C$13701,MIN(13701,ROW()+設定!$B$24))),$C8398&gt;=設定!$B$32,$C8398&gt;=MAX(MIN(INDEX($C$1:$C$13701,MAX(1,ROW()-設定!$B$26)):INDEX($C$1:$C$13701,MAX(1,ROW()-1))),MIN(INDEX($C$1:$C$13701,MIN(13701,ROW()+1)):INDEX($C$1:$C$13701,MIN(13701,ROW()+設定!$B$26))))*10^(設定!$B$27/20)),1,0))</f>
        <v>0</v>
      </c>
      <c r="G8398" s="33" t="n">
        <f aca="false">$G8397+IF($F8398=1,1,0)</f>
        <v>4</v>
      </c>
      <c r="H8398" s="0" t="str">
        <f aca="false">IF($F8398=1,$G8398,"")</f>
        <v/>
      </c>
    </row>
    <row r="8399" customFormat="false" ht="15" hidden="false" customHeight="false" outlineLevel="0" collapsed="false">
      <c r="A8399" s="30" t="n">
        <v>1312.03125</v>
      </c>
      <c r="B8399" s="31" t="n">
        <v>-4.6146</v>
      </c>
      <c r="C8399" s="32" t="n">
        <f aca="false">IF($A8399="","",IF(設定!$B$21="dB",10^($B8399/20),ABS($B8399)))</f>
        <v>0.587854707028951</v>
      </c>
      <c r="D8399" s="32" t="n">
        <f aca="false">IF($A8399="","",$A8399^2)</f>
        <v>1721426.00097656</v>
      </c>
      <c r="E8399" s="32" t="n">
        <f aca="false">IF($A8399="","",IF($C8399&lt;=0,"",1/$C8399^2))</f>
        <v>2.89374328118511</v>
      </c>
      <c r="F8399" s="33" t="n">
        <f aca="false">IF(OR(ROW()-設定!$B$30&lt;2,ROW()+設定!$B$30&gt;13701,N($A8399)&lt;=0,N(INDEX($A$2:$A$13701,MIN(13700,MAX(1,ROW()-1+設定!$B$30))))&lt;=0,$A8399&lt;設定!$B$28,$A8399&gt;設定!$B$29),0,IF(AND($C8399&gt;=MAX(INDEX($C$1:$C$13701,MAX(1,ROW()-設定!$B$24)):INDEX($C$1:$C$13701,MAX(1,ROW()-1))),$C8399&gt;MAX(INDEX($C$1:$C$13701,MIN(13701,ROW()+1)):INDEX($C$1:$C$13701,MIN(13701,ROW()+設定!$B$24))),$C8399&gt;=設定!$B$32,$C8399&gt;=MAX(MIN(INDEX($C$1:$C$13701,MAX(1,ROW()-設定!$B$26)):INDEX($C$1:$C$13701,MAX(1,ROW()-1))),MIN(INDEX($C$1:$C$13701,MIN(13701,ROW()+1)):INDEX($C$1:$C$13701,MIN(13701,ROW()+設定!$B$26))))*10^(設定!$B$27/20)),1,0))</f>
        <v>0</v>
      </c>
      <c r="G8399" s="33" t="n">
        <f aca="false">$G8398+IF($F8399=1,1,0)</f>
        <v>4</v>
      </c>
      <c r="H8399" s="0" t="str">
        <f aca="false">IF($F8399=1,$G8399,"")</f>
        <v/>
      </c>
    </row>
    <row r="8400" customFormat="false" ht="15" hidden="false" customHeight="false" outlineLevel="0" collapsed="false">
      <c r="A8400" s="30" t="n">
        <v>1312.1875</v>
      </c>
      <c r="B8400" s="31" t="n">
        <v>-4.5517</v>
      </c>
      <c r="C8400" s="32" t="n">
        <f aca="false">IF($A8400="","",IF(設定!$B$21="dB",10^($B8400/20),ABS($B8400)))</f>
        <v>0.592127184559908</v>
      </c>
      <c r="D8400" s="32" t="n">
        <f aca="false">IF($A8400="","",$A8400^2)</f>
        <v>1721836.03515625</v>
      </c>
      <c r="E8400" s="32" t="n">
        <f aca="false">IF($A8400="","",IF($C8400&lt;=0,"",1/$C8400^2))</f>
        <v>2.85213448702349</v>
      </c>
      <c r="F8400" s="33" t="n">
        <f aca="false">IF(OR(ROW()-設定!$B$30&lt;2,ROW()+設定!$B$30&gt;13701,N($A8400)&lt;=0,N(INDEX($A$2:$A$13701,MIN(13700,MAX(1,ROW()-1+設定!$B$30))))&lt;=0,$A8400&lt;設定!$B$28,$A8400&gt;設定!$B$29),0,IF(AND($C8400&gt;=MAX(INDEX($C$1:$C$13701,MAX(1,ROW()-設定!$B$24)):INDEX($C$1:$C$13701,MAX(1,ROW()-1))),$C8400&gt;MAX(INDEX($C$1:$C$13701,MIN(13701,ROW()+1)):INDEX($C$1:$C$13701,MIN(13701,ROW()+設定!$B$24))),$C8400&gt;=設定!$B$32,$C8400&gt;=MAX(MIN(INDEX($C$1:$C$13701,MAX(1,ROW()-設定!$B$26)):INDEX($C$1:$C$13701,MAX(1,ROW()-1))),MIN(INDEX($C$1:$C$13701,MIN(13701,ROW()+1)):INDEX($C$1:$C$13701,MIN(13701,ROW()+設定!$B$26))))*10^(設定!$B$27/20)),1,0))</f>
        <v>0</v>
      </c>
      <c r="G8400" s="33" t="n">
        <f aca="false">$G8399+IF($F8400=1,1,0)</f>
        <v>4</v>
      </c>
      <c r="H8400" s="0" t="str">
        <f aca="false">IF($F8400=1,$G8400,"")</f>
        <v/>
      </c>
    </row>
    <row r="8401" customFormat="false" ht="15" hidden="false" customHeight="false" outlineLevel="0" collapsed="false">
      <c r="A8401" s="30" t="n">
        <v>1312.34375</v>
      </c>
      <c r="B8401" s="31" t="n">
        <v>-4.6016</v>
      </c>
      <c r="C8401" s="32" t="n">
        <f aca="false">IF($A8401="","",IF(設定!$B$21="dB",10^($B8401/20),ABS($B8401)))</f>
        <v>0.588735196335507</v>
      </c>
      <c r="D8401" s="32" t="n">
        <f aca="false">IF($A8401="","",$A8401^2)</f>
        <v>1722246.11816406</v>
      </c>
      <c r="E8401" s="32" t="n">
        <f aca="false">IF($A8401="","",IF($C8401&lt;=0,"",1/$C8401^2))</f>
        <v>2.8850942153449</v>
      </c>
      <c r="F8401" s="33" t="n">
        <f aca="false">IF(OR(ROW()-設定!$B$30&lt;2,ROW()+設定!$B$30&gt;13701,N($A8401)&lt;=0,N(INDEX($A$2:$A$13701,MIN(13700,MAX(1,ROW()-1+設定!$B$30))))&lt;=0,$A8401&lt;設定!$B$28,$A8401&gt;設定!$B$29),0,IF(AND($C8401&gt;=MAX(INDEX($C$1:$C$13701,MAX(1,ROW()-設定!$B$24)):INDEX($C$1:$C$13701,MAX(1,ROW()-1))),$C8401&gt;MAX(INDEX($C$1:$C$13701,MIN(13701,ROW()+1)):INDEX($C$1:$C$13701,MIN(13701,ROW()+設定!$B$24))),$C8401&gt;=設定!$B$32,$C8401&gt;=MAX(MIN(INDEX($C$1:$C$13701,MAX(1,ROW()-設定!$B$26)):INDEX($C$1:$C$13701,MAX(1,ROW()-1))),MIN(INDEX($C$1:$C$13701,MIN(13701,ROW()+1)):INDEX($C$1:$C$13701,MIN(13701,ROW()+設定!$B$26))))*10^(設定!$B$27/20)),1,0))</f>
        <v>0</v>
      </c>
      <c r="G8401" s="33" t="n">
        <f aca="false">$G8400+IF($F8401=1,1,0)</f>
        <v>4</v>
      </c>
      <c r="H8401" s="0" t="str">
        <f aca="false">IF($F8401=1,$G8401,"")</f>
        <v/>
      </c>
    </row>
    <row r="8402" customFormat="false" ht="15" hidden="false" customHeight="false" outlineLevel="0" collapsed="false">
      <c r="A8402" s="30" t="n">
        <v>1312.5</v>
      </c>
      <c r="B8402" s="31" t="n">
        <v>-4.5147</v>
      </c>
      <c r="C8402" s="32" t="n">
        <f aca="false">IF($A8402="","",IF(設定!$B$21="dB",10^($B8402/20),ABS($B8402)))</f>
        <v>0.594654897463536</v>
      </c>
      <c r="D8402" s="32" t="n">
        <f aca="false">IF($A8402="","",$A8402^2)</f>
        <v>1722656.25</v>
      </c>
      <c r="E8402" s="32" t="n">
        <f aca="false">IF($A8402="","",IF($C8402&lt;=0,"",1/$C8402^2))</f>
        <v>2.82793875721148</v>
      </c>
      <c r="F8402" s="33" t="n">
        <f aca="false">IF(OR(ROW()-設定!$B$30&lt;2,ROW()+設定!$B$30&gt;13701,N($A8402)&lt;=0,N(INDEX($A$2:$A$13701,MIN(13700,MAX(1,ROW()-1+設定!$B$30))))&lt;=0,$A8402&lt;設定!$B$28,$A8402&gt;設定!$B$29),0,IF(AND($C8402&gt;=MAX(INDEX($C$1:$C$13701,MAX(1,ROW()-設定!$B$24)):INDEX($C$1:$C$13701,MAX(1,ROW()-1))),$C8402&gt;MAX(INDEX($C$1:$C$13701,MIN(13701,ROW()+1)):INDEX($C$1:$C$13701,MIN(13701,ROW()+設定!$B$24))),$C8402&gt;=設定!$B$32,$C8402&gt;=MAX(MIN(INDEX($C$1:$C$13701,MAX(1,ROW()-設定!$B$26)):INDEX($C$1:$C$13701,MAX(1,ROW()-1))),MIN(INDEX($C$1:$C$13701,MIN(13701,ROW()+1)):INDEX($C$1:$C$13701,MIN(13701,ROW()+設定!$B$26))))*10^(設定!$B$27/20)),1,0))</f>
        <v>0</v>
      </c>
      <c r="G8402" s="33" t="n">
        <f aca="false">$G8401+IF($F8402=1,1,0)</f>
        <v>4</v>
      </c>
      <c r="H8402" s="0" t="str">
        <f aca="false">IF($F8402=1,$G8402,"")</f>
        <v/>
      </c>
    </row>
    <row r="8403" customFormat="false" ht="15" hidden="false" customHeight="false" outlineLevel="0" collapsed="false">
      <c r="A8403" s="30" t="n">
        <v>1312.65625</v>
      </c>
      <c r="B8403" s="31" t="n">
        <v>-4.4359</v>
      </c>
      <c r="C8403" s="32" t="n">
        <f aca="false">IF($A8403="","",IF(設定!$B$21="dB",10^($B8403/20),ABS($B8403)))</f>
        <v>0.600074262434604</v>
      </c>
      <c r="D8403" s="32" t="n">
        <f aca="false">IF($A8403="","",$A8403^2)</f>
        <v>1723066.43066406</v>
      </c>
      <c r="E8403" s="32" t="n">
        <f aca="false">IF($A8403="","",IF($C8403&lt;=0,"",1/$C8403^2))</f>
        <v>2.77709029028142</v>
      </c>
      <c r="F8403" s="33" t="n">
        <f aca="false">IF(OR(ROW()-設定!$B$30&lt;2,ROW()+設定!$B$30&gt;13701,N($A8403)&lt;=0,N(INDEX($A$2:$A$13701,MIN(13700,MAX(1,ROW()-1+設定!$B$30))))&lt;=0,$A8403&lt;設定!$B$28,$A8403&gt;設定!$B$29),0,IF(AND($C8403&gt;=MAX(INDEX($C$1:$C$13701,MAX(1,ROW()-設定!$B$24)):INDEX($C$1:$C$13701,MAX(1,ROW()-1))),$C8403&gt;MAX(INDEX($C$1:$C$13701,MIN(13701,ROW()+1)):INDEX($C$1:$C$13701,MIN(13701,ROW()+設定!$B$24))),$C8403&gt;=設定!$B$32,$C8403&gt;=MAX(MIN(INDEX($C$1:$C$13701,MAX(1,ROW()-設定!$B$26)):INDEX($C$1:$C$13701,MAX(1,ROW()-1))),MIN(INDEX($C$1:$C$13701,MIN(13701,ROW()+1)):INDEX($C$1:$C$13701,MIN(13701,ROW()+設定!$B$26))))*10^(設定!$B$27/20)),1,0))</f>
        <v>0</v>
      </c>
      <c r="G8403" s="33" t="n">
        <f aca="false">$G8402+IF($F8403=1,1,0)</f>
        <v>4</v>
      </c>
      <c r="H8403" s="0" t="str">
        <f aca="false">IF($F8403=1,$G8403,"")</f>
        <v/>
      </c>
    </row>
    <row r="8404" customFormat="false" ht="15" hidden="false" customHeight="false" outlineLevel="0" collapsed="false">
      <c r="A8404" s="30" t="n">
        <v>1312.8125</v>
      </c>
      <c r="B8404" s="31" t="n">
        <v>-4.3328</v>
      </c>
      <c r="C8404" s="32" t="n">
        <f aca="false">IF($A8404="","",IF(設定!$B$21="dB",10^($B8404/20),ABS($B8404)))</f>
        <v>0.607239480428307</v>
      </c>
      <c r="D8404" s="32" t="n">
        <f aca="false">IF($A8404="","",$A8404^2)</f>
        <v>1723476.66015625</v>
      </c>
      <c r="E8404" s="32" t="n">
        <f aca="false">IF($A8404="","",IF($C8404&lt;=0,"",1/$C8404^2))</f>
        <v>2.71193952040119</v>
      </c>
      <c r="F8404" s="33" t="n">
        <f aca="false">IF(OR(ROW()-設定!$B$30&lt;2,ROW()+設定!$B$30&gt;13701,N($A8404)&lt;=0,N(INDEX($A$2:$A$13701,MIN(13700,MAX(1,ROW()-1+設定!$B$30))))&lt;=0,$A8404&lt;設定!$B$28,$A8404&gt;設定!$B$29),0,IF(AND($C8404&gt;=MAX(INDEX($C$1:$C$13701,MAX(1,ROW()-設定!$B$24)):INDEX($C$1:$C$13701,MAX(1,ROW()-1))),$C8404&gt;MAX(INDEX($C$1:$C$13701,MIN(13701,ROW()+1)):INDEX($C$1:$C$13701,MIN(13701,ROW()+設定!$B$24))),$C8404&gt;=設定!$B$32,$C8404&gt;=MAX(MIN(INDEX($C$1:$C$13701,MAX(1,ROW()-設定!$B$26)):INDEX($C$1:$C$13701,MAX(1,ROW()-1))),MIN(INDEX($C$1:$C$13701,MIN(13701,ROW()+1)):INDEX($C$1:$C$13701,MIN(13701,ROW()+設定!$B$26))))*10^(設定!$B$27/20)),1,0))</f>
        <v>0</v>
      </c>
      <c r="G8404" s="33" t="n">
        <f aca="false">$G8403+IF($F8404=1,1,0)</f>
        <v>4</v>
      </c>
      <c r="H8404" s="0" t="str">
        <f aca="false">IF($F8404=1,$G8404,"")</f>
        <v/>
      </c>
    </row>
    <row r="8405" customFormat="false" ht="15" hidden="false" customHeight="false" outlineLevel="0" collapsed="false">
      <c r="A8405" s="30" t="n">
        <v>1312.96875</v>
      </c>
      <c r="B8405" s="31" t="n">
        <v>-4.4232</v>
      </c>
      <c r="C8405" s="32" t="n">
        <f aca="false">IF($A8405="","",IF(設定!$B$21="dB",10^($B8405/20),ABS($B8405)))</f>
        <v>0.600952297686704</v>
      </c>
      <c r="D8405" s="32" t="n">
        <f aca="false">IF($A8405="","",$A8405^2)</f>
        <v>1723886.93847656</v>
      </c>
      <c r="E8405" s="32" t="n">
        <f aca="false">IF($A8405="","",IF($C8405&lt;=0,"",1/$C8405^2))</f>
        <v>2.7689811546497</v>
      </c>
      <c r="F8405" s="33" t="n">
        <f aca="false">IF(OR(ROW()-設定!$B$30&lt;2,ROW()+設定!$B$30&gt;13701,N($A8405)&lt;=0,N(INDEX($A$2:$A$13701,MIN(13700,MAX(1,ROW()-1+設定!$B$30))))&lt;=0,$A8405&lt;設定!$B$28,$A8405&gt;設定!$B$29),0,IF(AND($C8405&gt;=MAX(INDEX($C$1:$C$13701,MAX(1,ROW()-設定!$B$24)):INDEX($C$1:$C$13701,MAX(1,ROW()-1))),$C8405&gt;MAX(INDEX($C$1:$C$13701,MIN(13701,ROW()+1)):INDEX($C$1:$C$13701,MIN(13701,ROW()+設定!$B$24))),$C8405&gt;=設定!$B$32,$C8405&gt;=MAX(MIN(INDEX($C$1:$C$13701,MAX(1,ROW()-設定!$B$26)):INDEX($C$1:$C$13701,MAX(1,ROW()-1))),MIN(INDEX($C$1:$C$13701,MIN(13701,ROW()+1)):INDEX($C$1:$C$13701,MIN(13701,ROW()+設定!$B$26))))*10^(設定!$B$27/20)),1,0))</f>
        <v>0</v>
      </c>
      <c r="G8405" s="33" t="n">
        <f aca="false">$G8404+IF($F8405=1,1,0)</f>
        <v>4</v>
      </c>
      <c r="H8405" s="0" t="str">
        <f aca="false">IF($F8405=1,$G8405,"")</f>
        <v/>
      </c>
    </row>
    <row r="8406" customFormat="false" ht="15" hidden="false" customHeight="false" outlineLevel="0" collapsed="false">
      <c r="A8406" s="30" t="n">
        <v>1313.125</v>
      </c>
      <c r="B8406" s="31" t="n">
        <v>-4.0835</v>
      </c>
      <c r="C8406" s="32" t="n">
        <f aca="false">IF($A8406="","",IF(設定!$B$21="dB",10^($B8406/20),ABS($B8406)))</f>
        <v>0.624920828692198</v>
      </c>
      <c r="D8406" s="32" t="n">
        <f aca="false">IF($A8406="","",$A8406^2)</f>
        <v>1724297.265625</v>
      </c>
      <c r="E8406" s="32" t="n">
        <f aca="false">IF($A8406="","",IF($C8406&lt;=0,"",1/$C8406^2))</f>
        <v>2.56064869461011</v>
      </c>
      <c r="F8406" s="33" t="n">
        <f aca="false">IF(OR(ROW()-設定!$B$30&lt;2,ROW()+設定!$B$30&gt;13701,N($A8406)&lt;=0,N(INDEX($A$2:$A$13701,MIN(13700,MAX(1,ROW()-1+設定!$B$30))))&lt;=0,$A8406&lt;設定!$B$28,$A8406&gt;設定!$B$29),0,IF(AND($C8406&gt;=MAX(INDEX($C$1:$C$13701,MAX(1,ROW()-設定!$B$24)):INDEX($C$1:$C$13701,MAX(1,ROW()-1))),$C8406&gt;MAX(INDEX($C$1:$C$13701,MIN(13701,ROW()+1)):INDEX($C$1:$C$13701,MIN(13701,ROW()+設定!$B$24))),$C8406&gt;=設定!$B$32,$C8406&gt;=MAX(MIN(INDEX($C$1:$C$13701,MAX(1,ROW()-設定!$B$26)):INDEX($C$1:$C$13701,MAX(1,ROW()-1))),MIN(INDEX($C$1:$C$13701,MIN(13701,ROW()+1)):INDEX($C$1:$C$13701,MIN(13701,ROW()+設定!$B$26))))*10^(設定!$B$27/20)),1,0))</f>
        <v>0</v>
      </c>
      <c r="G8406" s="33" t="n">
        <f aca="false">$G8405+IF($F8406=1,1,0)</f>
        <v>4</v>
      </c>
      <c r="H8406" s="0" t="str">
        <f aca="false">IF($F8406=1,$G8406,"")</f>
        <v/>
      </c>
    </row>
    <row r="8407" customFormat="false" ht="15" hidden="false" customHeight="false" outlineLevel="0" collapsed="false">
      <c r="A8407" s="30" t="n">
        <v>1313.28125</v>
      </c>
      <c r="B8407" s="31" t="n">
        <v>-4.16</v>
      </c>
      <c r="C8407" s="32" t="n">
        <f aca="false">IF($A8407="","",IF(設定!$B$21="dB",10^($B8407/20),ABS($B8407)))</f>
        <v>0.619441075076781</v>
      </c>
      <c r="D8407" s="32" t="n">
        <f aca="false">IF($A8407="","",$A8407^2)</f>
        <v>1724707.64160156</v>
      </c>
      <c r="E8407" s="32" t="n">
        <f aca="false">IF($A8407="","",IF($C8407&lt;=0,"",1/$C8407^2))</f>
        <v>2.6061535499989</v>
      </c>
      <c r="F8407" s="33" t="n">
        <f aca="false">IF(OR(ROW()-設定!$B$30&lt;2,ROW()+設定!$B$30&gt;13701,N($A8407)&lt;=0,N(INDEX($A$2:$A$13701,MIN(13700,MAX(1,ROW()-1+設定!$B$30))))&lt;=0,$A8407&lt;設定!$B$28,$A8407&gt;設定!$B$29),0,IF(AND($C8407&gt;=MAX(INDEX($C$1:$C$13701,MAX(1,ROW()-設定!$B$24)):INDEX($C$1:$C$13701,MAX(1,ROW()-1))),$C8407&gt;MAX(INDEX($C$1:$C$13701,MIN(13701,ROW()+1)):INDEX($C$1:$C$13701,MIN(13701,ROW()+設定!$B$24))),$C8407&gt;=設定!$B$32,$C8407&gt;=MAX(MIN(INDEX($C$1:$C$13701,MAX(1,ROW()-設定!$B$26)):INDEX($C$1:$C$13701,MAX(1,ROW()-1))),MIN(INDEX($C$1:$C$13701,MIN(13701,ROW()+1)):INDEX($C$1:$C$13701,MIN(13701,ROW()+設定!$B$26))))*10^(設定!$B$27/20)),1,0))</f>
        <v>0</v>
      </c>
      <c r="G8407" s="33" t="n">
        <f aca="false">$G8406+IF($F8407=1,1,0)</f>
        <v>4</v>
      </c>
      <c r="H8407" s="0" t="str">
        <f aca="false">IF($F8407=1,$G8407,"")</f>
        <v/>
      </c>
    </row>
    <row r="8408" customFormat="false" ht="15" hidden="false" customHeight="false" outlineLevel="0" collapsed="false">
      <c r="A8408" s="30" t="n">
        <v>1313.4375</v>
      </c>
      <c r="B8408" s="31" t="n">
        <v>-4.0005</v>
      </c>
      <c r="C8408" s="32" t="n">
        <f aca="false">IF($A8408="","",IF(設定!$B$21="dB",10^($B8408/20),ABS($B8408)))</f>
        <v>0.630921024701178</v>
      </c>
      <c r="D8408" s="32" t="n">
        <f aca="false">IF($A8408="","",$A8408^2)</f>
        <v>1725118.06640625</v>
      </c>
      <c r="E8408" s="32" t="n">
        <f aca="false">IF($A8408="","",IF($C8408&lt;=0,"",1/$C8408^2))</f>
        <v>2.51217563977005</v>
      </c>
      <c r="F8408" s="33" t="n">
        <f aca="false">IF(OR(ROW()-設定!$B$30&lt;2,ROW()+設定!$B$30&gt;13701,N($A8408)&lt;=0,N(INDEX($A$2:$A$13701,MIN(13700,MAX(1,ROW()-1+設定!$B$30))))&lt;=0,$A8408&lt;設定!$B$28,$A8408&gt;設定!$B$29),0,IF(AND($C8408&gt;=MAX(INDEX($C$1:$C$13701,MAX(1,ROW()-設定!$B$24)):INDEX($C$1:$C$13701,MAX(1,ROW()-1))),$C8408&gt;MAX(INDEX($C$1:$C$13701,MIN(13701,ROW()+1)):INDEX($C$1:$C$13701,MIN(13701,ROW()+設定!$B$24))),$C8408&gt;=設定!$B$32,$C8408&gt;=MAX(MIN(INDEX($C$1:$C$13701,MAX(1,ROW()-設定!$B$26)):INDEX($C$1:$C$13701,MAX(1,ROW()-1))),MIN(INDEX($C$1:$C$13701,MIN(13701,ROW()+1)):INDEX($C$1:$C$13701,MIN(13701,ROW()+設定!$B$26))))*10^(設定!$B$27/20)),1,0))</f>
        <v>0</v>
      </c>
      <c r="G8408" s="33" t="n">
        <f aca="false">$G8407+IF($F8408=1,1,0)</f>
        <v>4</v>
      </c>
      <c r="H8408" s="0" t="str">
        <f aca="false">IF($F8408=1,$G8408,"")</f>
        <v/>
      </c>
    </row>
    <row r="8409" customFormat="false" ht="15" hidden="false" customHeight="false" outlineLevel="0" collapsed="false">
      <c r="A8409" s="30" t="n">
        <v>1313.59375</v>
      </c>
      <c r="B8409" s="31" t="n">
        <v>-4.19</v>
      </c>
      <c r="C8409" s="32" t="n">
        <f aca="false">IF($A8409="","",IF(設定!$B$21="dB",10^($B8409/20),ABS($B8409)))</f>
        <v>0.617305291888684</v>
      </c>
      <c r="D8409" s="32" t="n">
        <f aca="false">IF($A8409="","",$A8409^2)</f>
        <v>1725528.54003906</v>
      </c>
      <c r="E8409" s="32" t="n">
        <f aca="false">IF($A8409="","",IF($C8409&lt;=0,"",1/$C8409^2))</f>
        <v>2.62421854338444</v>
      </c>
      <c r="F8409" s="33" t="n">
        <f aca="false">IF(OR(ROW()-設定!$B$30&lt;2,ROW()+設定!$B$30&gt;13701,N($A8409)&lt;=0,N(INDEX($A$2:$A$13701,MIN(13700,MAX(1,ROW()-1+設定!$B$30))))&lt;=0,$A8409&lt;設定!$B$28,$A8409&gt;設定!$B$29),0,IF(AND($C8409&gt;=MAX(INDEX($C$1:$C$13701,MAX(1,ROW()-設定!$B$24)):INDEX($C$1:$C$13701,MAX(1,ROW()-1))),$C8409&gt;MAX(INDEX($C$1:$C$13701,MIN(13701,ROW()+1)):INDEX($C$1:$C$13701,MIN(13701,ROW()+設定!$B$24))),$C8409&gt;=設定!$B$32,$C8409&gt;=MAX(MIN(INDEX($C$1:$C$13701,MAX(1,ROW()-設定!$B$26)):INDEX($C$1:$C$13701,MAX(1,ROW()-1))),MIN(INDEX($C$1:$C$13701,MIN(13701,ROW()+1)):INDEX($C$1:$C$13701,MIN(13701,ROW()+設定!$B$26))))*10^(設定!$B$27/20)),1,0))</f>
        <v>0</v>
      </c>
      <c r="G8409" s="33" t="n">
        <f aca="false">$G8408+IF($F8409=1,1,0)</f>
        <v>4</v>
      </c>
      <c r="H8409" s="0" t="str">
        <f aca="false">IF($F8409=1,$G8409,"")</f>
        <v/>
      </c>
    </row>
    <row r="8410" customFormat="false" ht="15" hidden="false" customHeight="false" outlineLevel="0" collapsed="false">
      <c r="A8410" s="30" t="n">
        <v>1313.75</v>
      </c>
      <c r="B8410" s="31" t="n">
        <v>-3.8328</v>
      </c>
      <c r="C8410" s="32" t="n">
        <f aca="false">IF($A8410="","",IF(設定!$B$21="dB",10^($B8410/20),ABS($B8410)))</f>
        <v>0.643220681718405</v>
      </c>
      <c r="D8410" s="32" t="n">
        <f aca="false">IF($A8410="","",$A8410^2)</f>
        <v>1725939.0625</v>
      </c>
      <c r="E8410" s="32" t="n">
        <f aca="false">IF($A8410="","",IF($C8410&lt;=0,"",1/$C8410^2))</f>
        <v>2.41701864171954</v>
      </c>
      <c r="F8410" s="33" t="n">
        <f aca="false">IF(OR(ROW()-設定!$B$30&lt;2,ROW()+設定!$B$30&gt;13701,N($A8410)&lt;=0,N(INDEX($A$2:$A$13701,MIN(13700,MAX(1,ROW()-1+設定!$B$30))))&lt;=0,$A8410&lt;設定!$B$28,$A8410&gt;設定!$B$29),0,IF(AND($C8410&gt;=MAX(INDEX($C$1:$C$13701,MAX(1,ROW()-設定!$B$24)):INDEX($C$1:$C$13701,MAX(1,ROW()-1))),$C8410&gt;MAX(INDEX($C$1:$C$13701,MIN(13701,ROW()+1)):INDEX($C$1:$C$13701,MIN(13701,ROW()+設定!$B$24))),$C8410&gt;=設定!$B$32,$C8410&gt;=MAX(MIN(INDEX($C$1:$C$13701,MAX(1,ROW()-設定!$B$26)):INDEX($C$1:$C$13701,MAX(1,ROW()-1))),MIN(INDEX($C$1:$C$13701,MIN(13701,ROW()+1)):INDEX($C$1:$C$13701,MIN(13701,ROW()+設定!$B$26))))*10^(設定!$B$27/20)),1,0))</f>
        <v>0</v>
      </c>
      <c r="G8410" s="33" t="n">
        <f aca="false">$G8409+IF($F8410=1,1,0)</f>
        <v>4</v>
      </c>
      <c r="H8410" s="0" t="str">
        <f aca="false">IF($F8410=1,$G8410,"")</f>
        <v/>
      </c>
    </row>
    <row r="8411" customFormat="false" ht="15" hidden="false" customHeight="false" outlineLevel="0" collapsed="false">
      <c r="A8411" s="30" t="n">
        <v>1313.90625</v>
      </c>
      <c r="B8411" s="31" t="n">
        <v>-3.648</v>
      </c>
      <c r="C8411" s="32" t="n">
        <f aca="false">IF($A8411="","",IF(設定!$B$21="dB",10^($B8411/20),ABS($B8411)))</f>
        <v>0.657052390963554</v>
      </c>
      <c r="D8411" s="32" t="n">
        <f aca="false">IF($A8411="","",$A8411^2)</f>
        <v>1726349.63378906</v>
      </c>
      <c r="E8411" s="32" t="n">
        <f aca="false">IF($A8411="","",IF($C8411&lt;=0,"",1/$C8411^2))</f>
        <v>2.31632769598745</v>
      </c>
      <c r="F8411" s="33" t="n">
        <f aca="false">IF(OR(ROW()-設定!$B$30&lt;2,ROW()+設定!$B$30&gt;13701,N($A8411)&lt;=0,N(INDEX($A$2:$A$13701,MIN(13700,MAX(1,ROW()-1+設定!$B$30))))&lt;=0,$A8411&lt;設定!$B$28,$A8411&gt;設定!$B$29),0,IF(AND($C8411&gt;=MAX(INDEX($C$1:$C$13701,MAX(1,ROW()-設定!$B$24)):INDEX($C$1:$C$13701,MAX(1,ROW()-1))),$C8411&gt;MAX(INDEX($C$1:$C$13701,MIN(13701,ROW()+1)):INDEX($C$1:$C$13701,MIN(13701,ROW()+設定!$B$24))),$C8411&gt;=設定!$B$32,$C8411&gt;=MAX(MIN(INDEX($C$1:$C$13701,MAX(1,ROW()-設定!$B$26)):INDEX($C$1:$C$13701,MAX(1,ROW()-1))),MIN(INDEX($C$1:$C$13701,MIN(13701,ROW()+1)):INDEX($C$1:$C$13701,MIN(13701,ROW()+設定!$B$26))))*10^(設定!$B$27/20)),1,0))</f>
        <v>0</v>
      </c>
      <c r="G8411" s="33" t="n">
        <f aca="false">$G8410+IF($F8411=1,1,0)</f>
        <v>4</v>
      </c>
      <c r="H8411" s="0" t="str">
        <f aca="false">IF($F8411=1,$G8411,"")</f>
        <v/>
      </c>
    </row>
    <row r="8412" customFormat="false" ht="15" hidden="false" customHeight="false" outlineLevel="0" collapsed="false">
      <c r="A8412" s="30" t="n">
        <v>1314.0625</v>
      </c>
      <c r="B8412" s="31" t="n">
        <v>-3.9274</v>
      </c>
      <c r="C8412" s="32" t="n">
        <f aca="false">IF($A8412="","",IF(設定!$B$21="dB",10^($B8412/20),ABS($B8412)))</f>
        <v>0.63625322987162</v>
      </c>
      <c r="D8412" s="32" t="n">
        <f aca="false">IF($A8412="","",$A8412^2)</f>
        <v>1726760.25390625</v>
      </c>
      <c r="E8412" s="32" t="n">
        <f aca="false">IF($A8412="","",IF($C8412&lt;=0,"",1/$C8412^2))</f>
        <v>2.47024483552671</v>
      </c>
      <c r="F8412" s="33" t="n">
        <f aca="false">IF(OR(ROW()-設定!$B$30&lt;2,ROW()+設定!$B$30&gt;13701,N($A8412)&lt;=0,N(INDEX($A$2:$A$13701,MIN(13700,MAX(1,ROW()-1+設定!$B$30))))&lt;=0,$A8412&lt;設定!$B$28,$A8412&gt;設定!$B$29),0,IF(AND($C8412&gt;=MAX(INDEX($C$1:$C$13701,MAX(1,ROW()-設定!$B$24)):INDEX($C$1:$C$13701,MAX(1,ROW()-1))),$C8412&gt;MAX(INDEX($C$1:$C$13701,MIN(13701,ROW()+1)):INDEX($C$1:$C$13701,MIN(13701,ROW()+設定!$B$24))),$C8412&gt;=設定!$B$32,$C8412&gt;=MAX(MIN(INDEX($C$1:$C$13701,MAX(1,ROW()-設定!$B$26)):INDEX($C$1:$C$13701,MAX(1,ROW()-1))),MIN(INDEX($C$1:$C$13701,MIN(13701,ROW()+1)):INDEX($C$1:$C$13701,MIN(13701,ROW()+設定!$B$26))))*10^(設定!$B$27/20)),1,0))</f>
        <v>0</v>
      </c>
      <c r="G8412" s="33" t="n">
        <f aca="false">$G8411+IF($F8412=1,1,0)</f>
        <v>4</v>
      </c>
      <c r="H8412" s="0" t="str">
        <f aca="false">IF($F8412=1,$G8412,"")</f>
        <v/>
      </c>
    </row>
    <row r="8413" customFormat="false" ht="15" hidden="false" customHeight="false" outlineLevel="0" collapsed="false">
      <c r="A8413" s="30" t="n">
        <v>1314.21875</v>
      </c>
      <c r="B8413" s="31" t="n">
        <v>-3.4746</v>
      </c>
      <c r="C8413" s="32" t="n">
        <f aca="false">IF($A8413="","",IF(設定!$B$21="dB",10^($B8413/20),ABS($B8413)))</f>
        <v>0.670301204806594</v>
      </c>
      <c r="D8413" s="32" t="n">
        <f aca="false">IF($A8413="","",$A8413^2)</f>
        <v>1727170.92285156</v>
      </c>
      <c r="E8413" s="32" t="n">
        <f aca="false">IF($A8413="","",IF($C8413&lt;=0,"",1/$C8413^2))</f>
        <v>2.22566604393432</v>
      </c>
      <c r="F8413" s="33" t="n">
        <f aca="false">IF(OR(ROW()-設定!$B$30&lt;2,ROW()+設定!$B$30&gt;13701,N($A8413)&lt;=0,N(INDEX($A$2:$A$13701,MIN(13700,MAX(1,ROW()-1+設定!$B$30))))&lt;=0,$A8413&lt;設定!$B$28,$A8413&gt;設定!$B$29),0,IF(AND($C8413&gt;=MAX(INDEX($C$1:$C$13701,MAX(1,ROW()-設定!$B$24)):INDEX($C$1:$C$13701,MAX(1,ROW()-1))),$C8413&gt;MAX(INDEX($C$1:$C$13701,MIN(13701,ROW()+1)):INDEX($C$1:$C$13701,MIN(13701,ROW()+設定!$B$24))),$C8413&gt;=設定!$B$32,$C8413&gt;=MAX(MIN(INDEX($C$1:$C$13701,MAX(1,ROW()-設定!$B$26)):INDEX($C$1:$C$13701,MAX(1,ROW()-1))),MIN(INDEX($C$1:$C$13701,MIN(13701,ROW()+1)):INDEX($C$1:$C$13701,MIN(13701,ROW()+設定!$B$26))))*10^(設定!$B$27/20)),1,0))</f>
        <v>0</v>
      </c>
      <c r="G8413" s="33" t="n">
        <f aca="false">$G8412+IF($F8413=1,1,0)</f>
        <v>4</v>
      </c>
      <c r="H8413" s="0" t="str">
        <f aca="false">IF($F8413=1,$G8413,"")</f>
        <v/>
      </c>
    </row>
    <row r="8414" customFormat="false" ht="15" hidden="false" customHeight="false" outlineLevel="0" collapsed="false">
      <c r="A8414" s="30" t="n">
        <v>1314.375</v>
      </c>
      <c r="B8414" s="31" t="n">
        <v>-3.5043</v>
      </c>
      <c r="C8414" s="32" t="n">
        <f aca="false">IF($A8414="","",IF(設定!$B$21="dB",10^($B8414/20),ABS($B8414)))</f>
        <v>0.668013131924604</v>
      </c>
      <c r="D8414" s="32" t="n">
        <f aca="false">IF($A8414="","",$A8414^2)</f>
        <v>1727581.640625</v>
      </c>
      <c r="E8414" s="32" t="n">
        <f aca="false">IF($A8414="","",IF($C8414&lt;=0,"",1/$C8414^2))</f>
        <v>2.24093882000927</v>
      </c>
      <c r="F8414" s="33" t="n">
        <f aca="false">IF(OR(ROW()-設定!$B$30&lt;2,ROW()+設定!$B$30&gt;13701,N($A8414)&lt;=0,N(INDEX($A$2:$A$13701,MIN(13700,MAX(1,ROW()-1+設定!$B$30))))&lt;=0,$A8414&lt;設定!$B$28,$A8414&gt;設定!$B$29),0,IF(AND($C8414&gt;=MAX(INDEX($C$1:$C$13701,MAX(1,ROW()-設定!$B$24)):INDEX($C$1:$C$13701,MAX(1,ROW()-1))),$C8414&gt;MAX(INDEX($C$1:$C$13701,MIN(13701,ROW()+1)):INDEX($C$1:$C$13701,MIN(13701,ROW()+設定!$B$24))),$C8414&gt;=設定!$B$32,$C8414&gt;=MAX(MIN(INDEX($C$1:$C$13701,MAX(1,ROW()-設定!$B$26)):INDEX($C$1:$C$13701,MAX(1,ROW()-1))),MIN(INDEX($C$1:$C$13701,MIN(13701,ROW()+1)):INDEX($C$1:$C$13701,MIN(13701,ROW()+設定!$B$26))))*10^(設定!$B$27/20)),1,0))</f>
        <v>0</v>
      </c>
      <c r="G8414" s="33" t="n">
        <f aca="false">$G8413+IF($F8414=1,1,0)</f>
        <v>4</v>
      </c>
      <c r="H8414" s="0" t="str">
        <f aca="false">IF($F8414=1,$G8414,"")</f>
        <v/>
      </c>
    </row>
    <row r="8415" customFormat="false" ht="15" hidden="false" customHeight="false" outlineLevel="0" collapsed="false">
      <c r="A8415" s="30" t="n">
        <v>1314.53125</v>
      </c>
      <c r="B8415" s="31" t="n">
        <v>-3.5494</v>
      </c>
      <c r="C8415" s="32" t="n">
        <f aca="false">IF($A8415="","",IF(設定!$B$21="dB",10^($B8415/20),ABS($B8415)))</f>
        <v>0.664553577057089</v>
      </c>
      <c r="D8415" s="32" t="n">
        <f aca="false">IF($A8415="","",$A8415^2)</f>
        <v>1727992.40722656</v>
      </c>
      <c r="E8415" s="32" t="n">
        <f aca="false">IF($A8415="","",IF($C8415&lt;=0,"",1/$C8415^2))</f>
        <v>2.26433145703109</v>
      </c>
      <c r="F8415" s="33" t="n">
        <f aca="false">IF(OR(ROW()-設定!$B$30&lt;2,ROW()+設定!$B$30&gt;13701,N($A8415)&lt;=0,N(INDEX($A$2:$A$13701,MIN(13700,MAX(1,ROW()-1+設定!$B$30))))&lt;=0,$A8415&lt;設定!$B$28,$A8415&gt;設定!$B$29),0,IF(AND($C8415&gt;=MAX(INDEX($C$1:$C$13701,MAX(1,ROW()-設定!$B$24)):INDEX($C$1:$C$13701,MAX(1,ROW()-1))),$C8415&gt;MAX(INDEX($C$1:$C$13701,MIN(13701,ROW()+1)):INDEX($C$1:$C$13701,MIN(13701,ROW()+設定!$B$24))),$C8415&gt;=設定!$B$32,$C8415&gt;=MAX(MIN(INDEX($C$1:$C$13701,MAX(1,ROW()-設定!$B$26)):INDEX($C$1:$C$13701,MAX(1,ROW()-1))),MIN(INDEX($C$1:$C$13701,MIN(13701,ROW()+1)):INDEX($C$1:$C$13701,MIN(13701,ROW()+設定!$B$26))))*10^(設定!$B$27/20)),1,0))</f>
        <v>0</v>
      </c>
      <c r="G8415" s="33" t="n">
        <f aca="false">$G8414+IF($F8415=1,1,0)</f>
        <v>4</v>
      </c>
      <c r="H8415" s="0" t="str">
        <f aca="false">IF($F8415=1,$G8415,"")</f>
        <v/>
      </c>
    </row>
    <row r="8416" customFormat="false" ht="15" hidden="false" customHeight="false" outlineLevel="0" collapsed="false">
      <c r="A8416" s="30" t="n">
        <v>1314.6875</v>
      </c>
      <c r="B8416" s="31" t="n">
        <v>-3.5611</v>
      </c>
      <c r="C8416" s="32" t="n">
        <f aca="false">IF($A8416="","",IF(設定!$B$21="dB",10^($B8416/20),ABS($B8416)))</f>
        <v>0.663659017854848</v>
      </c>
      <c r="D8416" s="32" t="n">
        <f aca="false">IF($A8416="","",$A8416^2)</f>
        <v>1728403.22265625</v>
      </c>
      <c r="E8416" s="32" t="n">
        <f aca="false">IF($A8416="","",IF($C8416&lt;=0,"",1/$C8416^2))</f>
        <v>2.27043984596607</v>
      </c>
      <c r="F8416" s="33" t="n">
        <f aca="false">IF(OR(ROW()-設定!$B$30&lt;2,ROW()+設定!$B$30&gt;13701,N($A8416)&lt;=0,N(INDEX($A$2:$A$13701,MIN(13700,MAX(1,ROW()-1+設定!$B$30))))&lt;=0,$A8416&lt;設定!$B$28,$A8416&gt;設定!$B$29),0,IF(AND($C8416&gt;=MAX(INDEX($C$1:$C$13701,MAX(1,ROW()-設定!$B$24)):INDEX($C$1:$C$13701,MAX(1,ROW()-1))),$C8416&gt;MAX(INDEX($C$1:$C$13701,MIN(13701,ROW()+1)):INDEX($C$1:$C$13701,MIN(13701,ROW()+設定!$B$24))),$C8416&gt;=設定!$B$32,$C8416&gt;=MAX(MIN(INDEX($C$1:$C$13701,MAX(1,ROW()-設定!$B$26)):INDEX($C$1:$C$13701,MAX(1,ROW()-1))),MIN(INDEX($C$1:$C$13701,MIN(13701,ROW()+1)):INDEX($C$1:$C$13701,MIN(13701,ROW()+設定!$B$26))))*10^(設定!$B$27/20)),1,0))</f>
        <v>0</v>
      </c>
      <c r="G8416" s="33" t="n">
        <f aca="false">$G8415+IF($F8416=1,1,0)</f>
        <v>4</v>
      </c>
      <c r="H8416" s="0" t="str">
        <f aca="false">IF($F8416=1,$G8416,"")</f>
        <v/>
      </c>
    </row>
    <row r="8417" customFormat="false" ht="15" hidden="false" customHeight="false" outlineLevel="0" collapsed="false">
      <c r="A8417" s="30" t="n">
        <v>1314.84375</v>
      </c>
      <c r="B8417" s="31" t="n">
        <v>-3.2133</v>
      </c>
      <c r="C8417" s="32" t="n">
        <f aca="false">IF($A8417="","",IF(設定!$B$21="dB",10^($B8417/20),ABS($B8417)))</f>
        <v>0.690772436762073</v>
      </c>
      <c r="D8417" s="32" t="n">
        <f aca="false">IF($A8417="","",$A8417^2)</f>
        <v>1728814.08691406</v>
      </c>
      <c r="E8417" s="32" t="n">
        <f aca="false">IF($A8417="","",IF($C8417&lt;=0,"",1/$C8417^2))</f>
        <v>2.0957042783508</v>
      </c>
      <c r="F8417" s="33" t="n">
        <f aca="false">IF(OR(ROW()-設定!$B$30&lt;2,ROW()+設定!$B$30&gt;13701,N($A8417)&lt;=0,N(INDEX($A$2:$A$13701,MIN(13700,MAX(1,ROW()-1+設定!$B$30))))&lt;=0,$A8417&lt;設定!$B$28,$A8417&gt;設定!$B$29),0,IF(AND($C8417&gt;=MAX(INDEX($C$1:$C$13701,MAX(1,ROW()-設定!$B$24)):INDEX($C$1:$C$13701,MAX(1,ROW()-1))),$C8417&gt;MAX(INDEX($C$1:$C$13701,MIN(13701,ROW()+1)):INDEX($C$1:$C$13701,MIN(13701,ROW()+設定!$B$24))),$C8417&gt;=設定!$B$32,$C8417&gt;=MAX(MIN(INDEX($C$1:$C$13701,MAX(1,ROW()-設定!$B$26)):INDEX($C$1:$C$13701,MAX(1,ROW()-1))),MIN(INDEX($C$1:$C$13701,MIN(13701,ROW()+1)):INDEX($C$1:$C$13701,MIN(13701,ROW()+設定!$B$26))))*10^(設定!$B$27/20)),1,0))</f>
        <v>0</v>
      </c>
      <c r="G8417" s="33" t="n">
        <f aca="false">$G8416+IF($F8417=1,1,0)</f>
        <v>4</v>
      </c>
      <c r="H8417" s="0" t="str">
        <f aca="false">IF($F8417=1,$G8417,"")</f>
        <v/>
      </c>
    </row>
    <row r="8418" customFormat="false" ht="15" hidden="false" customHeight="false" outlineLevel="0" collapsed="false">
      <c r="A8418" s="30" t="n">
        <v>1315</v>
      </c>
      <c r="B8418" s="31" t="n">
        <v>-3.2261</v>
      </c>
      <c r="C8418" s="32" t="n">
        <f aca="false">IF($A8418="","",IF(設定!$B$21="dB",10^($B8418/20),ABS($B8418)))</f>
        <v>0.68975522657238</v>
      </c>
      <c r="D8418" s="32" t="n">
        <f aca="false">IF($A8418="","",$A8418^2)</f>
        <v>1729225</v>
      </c>
      <c r="E8418" s="32" t="n">
        <f aca="false">IF($A8418="","",IF($C8418&lt;=0,"",1/$C8418^2))</f>
        <v>2.10189007751475</v>
      </c>
      <c r="F8418" s="33" t="n">
        <f aca="false">IF(OR(ROW()-設定!$B$30&lt;2,ROW()+設定!$B$30&gt;13701,N($A8418)&lt;=0,N(INDEX($A$2:$A$13701,MIN(13700,MAX(1,ROW()-1+設定!$B$30))))&lt;=0,$A8418&lt;設定!$B$28,$A8418&gt;設定!$B$29),0,IF(AND($C8418&gt;=MAX(INDEX($C$1:$C$13701,MAX(1,ROW()-設定!$B$24)):INDEX($C$1:$C$13701,MAX(1,ROW()-1))),$C8418&gt;MAX(INDEX($C$1:$C$13701,MIN(13701,ROW()+1)):INDEX($C$1:$C$13701,MIN(13701,ROW()+設定!$B$24))),$C8418&gt;=設定!$B$32,$C8418&gt;=MAX(MIN(INDEX($C$1:$C$13701,MAX(1,ROW()-設定!$B$26)):INDEX($C$1:$C$13701,MAX(1,ROW()-1))),MIN(INDEX($C$1:$C$13701,MIN(13701,ROW()+1)):INDEX($C$1:$C$13701,MIN(13701,ROW()+設定!$B$26))))*10^(設定!$B$27/20)),1,0))</f>
        <v>0</v>
      </c>
      <c r="G8418" s="33" t="n">
        <f aca="false">$G8417+IF($F8418=1,1,0)</f>
        <v>4</v>
      </c>
      <c r="H8418" s="0" t="str">
        <f aca="false">IF($F8418=1,$G8418,"")</f>
        <v/>
      </c>
    </row>
    <row r="8419" customFormat="false" ht="15" hidden="false" customHeight="false" outlineLevel="0" collapsed="false">
      <c r="A8419" s="30" t="n">
        <v>1315.15625</v>
      </c>
      <c r="B8419" s="31" t="n">
        <v>-3.1198</v>
      </c>
      <c r="C8419" s="32" t="n">
        <f aca="false">IF($A8419="","",IF(設定!$B$21="dB",10^($B8419/20),ABS($B8419)))</f>
        <v>0.698248481657521</v>
      </c>
      <c r="D8419" s="32" t="n">
        <f aca="false">IF($A8419="","",$A8419^2)</f>
        <v>1729635.96191406</v>
      </c>
      <c r="E8419" s="32" t="n">
        <f aca="false">IF($A8419="","",IF($C8419&lt;=0,"",1/$C8419^2))</f>
        <v>2.05106772149142</v>
      </c>
      <c r="F8419" s="33" t="n">
        <f aca="false">IF(OR(ROW()-設定!$B$30&lt;2,ROW()+設定!$B$30&gt;13701,N($A8419)&lt;=0,N(INDEX($A$2:$A$13701,MIN(13700,MAX(1,ROW()-1+設定!$B$30))))&lt;=0,$A8419&lt;設定!$B$28,$A8419&gt;設定!$B$29),0,IF(AND($C8419&gt;=MAX(INDEX($C$1:$C$13701,MAX(1,ROW()-設定!$B$24)):INDEX($C$1:$C$13701,MAX(1,ROW()-1))),$C8419&gt;MAX(INDEX($C$1:$C$13701,MIN(13701,ROW()+1)):INDEX($C$1:$C$13701,MIN(13701,ROW()+設定!$B$24))),$C8419&gt;=設定!$B$32,$C8419&gt;=MAX(MIN(INDEX($C$1:$C$13701,MAX(1,ROW()-設定!$B$26)):INDEX($C$1:$C$13701,MAX(1,ROW()-1))),MIN(INDEX($C$1:$C$13701,MIN(13701,ROW()+1)):INDEX($C$1:$C$13701,MIN(13701,ROW()+設定!$B$26))))*10^(設定!$B$27/20)),1,0))</f>
        <v>0</v>
      </c>
      <c r="G8419" s="33" t="n">
        <f aca="false">$G8418+IF($F8419=1,1,0)</f>
        <v>4</v>
      </c>
      <c r="H8419" s="0" t="str">
        <f aca="false">IF($F8419=1,$G8419,"")</f>
        <v/>
      </c>
    </row>
    <row r="8420" customFormat="false" ht="15" hidden="false" customHeight="false" outlineLevel="0" collapsed="false">
      <c r="A8420" s="30" t="n">
        <v>1315.3125</v>
      </c>
      <c r="B8420" s="31" t="n">
        <v>-3.1347</v>
      </c>
      <c r="C8420" s="32" t="n">
        <f aca="false">IF($A8420="","",IF(設定!$B$21="dB",10^($B8420/20),ABS($B8420)))</f>
        <v>0.697051714907256</v>
      </c>
      <c r="D8420" s="32" t="n">
        <f aca="false">IF($A8420="","",$A8420^2)</f>
        <v>1730046.97265625</v>
      </c>
      <c r="E8420" s="32" t="n">
        <f aca="false">IF($A8420="","",IF($C8420&lt;=0,"",1/$C8420^2))</f>
        <v>2.05811671596548</v>
      </c>
      <c r="F8420" s="33" t="n">
        <f aca="false">IF(OR(ROW()-設定!$B$30&lt;2,ROW()+設定!$B$30&gt;13701,N($A8420)&lt;=0,N(INDEX($A$2:$A$13701,MIN(13700,MAX(1,ROW()-1+設定!$B$30))))&lt;=0,$A8420&lt;設定!$B$28,$A8420&gt;設定!$B$29),0,IF(AND($C8420&gt;=MAX(INDEX($C$1:$C$13701,MAX(1,ROW()-設定!$B$24)):INDEX($C$1:$C$13701,MAX(1,ROW()-1))),$C8420&gt;MAX(INDEX($C$1:$C$13701,MIN(13701,ROW()+1)):INDEX($C$1:$C$13701,MIN(13701,ROW()+設定!$B$24))),$C8420&gt;=設定!$B$32,$C8420&gt;=MAX(MIN(INDEX($C$1:$C$13701,MAX(1,ROW()-設定!$B$26)):INDEX($C$1:$C$13701,MAX(1,ROW()-1))),MIN(INDEX($C$1:$C$13701,MIN(13701,ROW()+1)):INDEX($C$1:$C$13701,MIN(13701,ROW()+設定!$B$26))))*10^(設定!$B$27/20)),1,0))</f>
        <v>0</v>
      </c>
      <c r="G8420" s="33" t="n">
        <f aca="false">$G8419+IF($F8420=1,1,0)</f>
        <v>4</v>
      </c>
      <c r="H8420" s="0" t="str">
        <f aca="false">IF($F8420=1,$G8420,"")</f>
        <v/>
      </c>
    </row>
    <row r="8421" customFormat="false" ht="15" hidden="false" customHeight="false" outlineLevel="0" collapsed="false">
      <c r="A8421" s="30" t="n">
        <v>1315.46875</v>
      </c>
      <c r="B8421" s="31" t="n">
        <v>-3.1154</v>
      </c>
      <c r="C8421" s="32" t="n">
        <f aca="false">IF($A8421="","",IF(設定!$B$21="dB",10^($B8421/20),ABS($B8421)))</f>
        <v>0.69860228210199</v>
      </c>
      <c r="D8421" s="32" t="n">
        <f aca="false">IF($A8421="","",$A8421^2)</f>
        <v>1730458.03222656</v>
      </c>
      <c r="E8421" s="32" t="n">
        <f aca="false">IF($A8421="","",IF($C8421&lt;=0,"",1/$C8421^2))</f>
        <v>2.04899076029015</v>
      </c>
      <c r="F8421" s="33" t="n">
        <f aca="false">IF(OR(ROW()-設定!$B$30&lt;2,ROW()+設定!$B$30&gt;13701,N($A8421)&lt;=0,N(INDEX($A$2:$A$13701,MIN(13700,MAX(1,ROW()-1+設定!$B$30))))&lt;=0,$A8421&lt;設定!$B$28,$A8421&gt;設定!$B$29),0,IF(AND($C8421&gt;=MAX(INDEX($C$1:$C$13701,MAX(1,ROW()-設定!$B$24)):INDEX($C$1:$C$13701,MAX(1,ROW()-1))),$C8421&gt;MAX(INDEX($C$1:$C$13701,MIN(13701,ROW()+1)):INDEX($C$1:$C$13701,MIN(13701,ROW()+設定!$B$24))),$C8421&gt;=設定!$B$32,$C8421&gt;=MAX(MIN(INDEX($C$1:$C$13701,MAX(1,ROW()-設定!$B$26)):INDEX($C$1:$C$13701,MAX(1,ROW()-1))),MIN(INDEX($C$1:$C$13701,MIN(13701,ROW()+1)):INDEX($C$1:$C$13701,MIN(13701,ROW()+設定!$B$26))))*10^(設定!$B$27/20)),1,0))</f>
        <v>0</v>
      </c>
      <c r="G8421" s="33" t="n">
        <f aca="false">$G8420+IF($F8421=1,1,0)</f>
        <v>4</v>
      </c>
      <c r="H8421" s="0" t="str">
        <f aca="false">IF($F8421=1,$G8421,"")</f>
        <v/>
      </c>
    </row>
    <row r="8422" customFormat="false" ht="15" hidden="false" customHeight="false" outlineLevel="0" collapsed="false">
      <c r="A8422" s="30" t="n">
        <v>1315.625</v>
      </c>
      <c r="B8422" s="31" t="n">
        <v>-2.8739</v>
      </c>
      <c r="C8422" s="32" t="n">
        <f aca="false">IF($A8422="","",IF(設定!$B$21="dB",10^($B8422/20),ABS($B8422)))</f>
        <v>0.718298566966785</v>
      </c>
      <c r="D8422" s="32" t="n">
        <f aca="false">IF($A8422="","",$A8422^2)</f>
        <v>1730869.140625</v>
      </c>
      <c r="E8422" s="32" t="n">
        <f aca="false">IF($A8422="","",IF($C8422&lt;=0,"",1/$C8422^2))</f>
        <v>1.93816166773951</v>
      </c>
      <c r="F8422" s="33" t="n">
        <f aca="false">IF(OR(ROW()-設定!$B$30&lt;2,ROW()+設定!$B$30&gt;13701,N($A8422)&lt;=0,N(INDEX($A$2:$A$13701,MIN(13700,MAX(1,ROW()-1+設定!$B$30))))&lt;=0,$A8422&lt;設定!$B$28,$A8422&gt;設定!$B$29),0,IF(AND($C8422&gt;=MAX(INDEX($C$1:$C$13701,MAX(1,ROW()-設定!$B$24)):INDEX($C$1:$C$13701,MAX(1,ROW()-1))),$C8422&gt;MAX(INDEX($C$1:$C$13701,MIN(13701,ROW()+1)):INDEX($C$1:$C$13701,MIN(13701,ROW()+設定!$B$24))),$C8422&gt;=設定!$B$32,$C8422&gt;=MAX(MIN(INDEX($C$1:$C$13701,MAX(1,ROW()-設定!$B$26)):INDEX($C$1:$C$13701,MAX(1,ROW()-1))),MIN(INDEX($C$1:$C$13701,MIN(13701,ROW()+1)):INDEX($C$1:$C$13701,MIN(13701,ROW()+設定!$B$26))))*10^(設定!$B$27/20)),1,0))</f>
        <v>0</v>
      </c>
      <c r="G8422" s="33" t="n">
        <f aca="false">$G8421+IF($F8422=1,1,0)</f>
        <v>4</v>
      </c>
      <c r="H8422" s="0" t="str">
        <f aca="false">IF($F8422=1,$G8422,"")</f>
        <v/>
      </c>
    </row>
    <row r="8423" customFormat="false" ht="15" hidden="false" customHeight="false" outlineLevel="0" collapsed="false">
      <c r="A8423" s="30" t="n">
        <v>1315.78125</v>
      </c>
      <c r="B8423" s="31" t="n">
        <v>-2.9912</v>
      </c>
      <c r="C8423" s="32" t="n">
        <f aca="false">IF($A8423="","",IF(設定!$B$21="dB",10^($B8423/20),ABS($B8423)))</f>
        <v>0.708663394221752</v>
      </c>
      <c r="D8423" s="32" t="n">
        <f aca="false">IF($A8423="","",$A8423^2)</f>
        <v>1731280.29785156</v>
      </c>
      <c r="E8423" s="32" t="n">
        <f aca="false">IF($A8423="","",IF($C8423&lt;=0,"",1/$C8423^2))</f>
        <v>1.99122345835613</v>
      </c>
      <c r="F8423" s="33" t="n">
        <f aca="false">IF(OR(ROW()-設定!$B$30&lt;2,ROW()+設定!$B$30&gt;13701,N($A8423)&lt;=0,N(INDEX($A$2:$A$13701,MIN(13700,MAX(1,ROW()-1+設定!$B$30))))&lt;=0,$A8423&lt;設定!$B$28,$A8423&gt;設定!$B$29),0,IF(AND($C8423&gt;=MAX(INDEX($C$1:$C$13701,MAX(1,ROW()-設定!$B$24)):INDEX($C$1:$C$13701,MAX(1,ROW()-1))),$C8423&gt;MAX(INDEX($C$1:$C$13701,MIN(13701,ROW()+1)):INDEX($C$1:$C$13701,MIN(13701,ROW()+設定!$B$24))),$C8423&gt;=設定!$B$32,$C8423&gt;=MAX(MIN(INDEX($C$1:$C$13701,MAX(1,ROW()-設定!$B$26)):INDEX($C$1:$C$13701,MAX(1,ROW()-1))),MIN(INDEX($C$1:$C$13701,MIN(13701,ROW()+1)):INDEX($C$1:$C$13701,MIN(13701,ROW()+設定!$B$26))))*10^(設定!$B$27/20)),1,0))</f>
        <v>0</v>
      </c>
      <c r="G8423" s="33" t="n">
        <f aca="false">$G8422+IF($F8423=1,1,0)</f>
        <v>4</v>
      </c>
      <c r="H8423" s="0" t="str">
        <f aca="false">IF($F8423=1,$G8423,"")</f>
        <v/>
      </c>
    </row>
    <row r="8424" customFormat="false" ht="15" hidden="false" customHeight="false" outlineLevel="0" collapsed="false">
      <c r="A8424" s="30" t="n">
        <v>1315.9375</v>
      </c>
      <c r="B8424" s="31" t="n">
        <v>-2.7341</v>
      </c>
      <c r="C8424" s="32" t="n">
        <f aca="false">IF($A8424="","",IF(設定!$B$21="dB",10^($B8424/20),ABS($B8424)))</f>
        <v>0.729953171784461</v>
      </c>
      <c r="D8424" s="32" t="n">
        <f aca="false">IF($A8424="","",$A8424^2)</f>
        <v>1731691.50390625</v>
      </c>
      <c r="E8424" s="32" t="n">
        <f aca="false">IF($A8424="","",IF($C8424&lt;=0,"",1/$C8424^2))</f>
        <v>1.8767654509795</v>
      </c>
      <c r="F8424" s="33" t="n">
        <f aca="false">IF(OR(ROW()-設定!$B$30&lt;2,ROW()+設定!$B$30&gt;13701,N($A8424)&lt;=0,N(INDEX($A$2:$A$13701,MIN(13700,MAX(1,ROW()-1+設定!$B$30))))&lt;=0,$A8424&lt;設定!$B$28,$A8424&gt;設定!$B$29),0,IF(AND($C8424&gt;=MAX(INDEX($C$1:$C$13701,MAX(1,ROW()-設定!$B$24)):INDEX($C$1:$C$13701,MAX(1,ROW()-1))),$C8424&gt;MAX(INDEX($C$1:$C$13701,MIN(13701,ROW()+1)):INDEX($C$1:$C$13701,MIN(13701,ROW()+設定!$B$24))),$C8424&gt;=設定!$B$32,$C8424&gt;=MAX(MIN(INDEX($C$1:$C$13701,MAX(1,ROW()-設定!$B$26)):INDEX($C$1:$C$13701,MAX(1,ROW()-1))),MIN(INDEX($C$1:$C$13701,MIN(13701,ROW()+1)):INDEX($C$1:$C$13701,MIN(13701,ROW()+設定!$B$26))))*10^(設定!$B$27/20)),1,0))</f>
        <v>0</v>
      </c>
      <c r="G8424" s="33" t="n">
        <f aca="false">$G8423+IF($F8424=1,1,0)</f>
        <v>4</v>
      </c>
      <c r="H8424" s="0" t="str">
        <f aca="false">IF($F8424=1,$G8424,"")</f>
        <v/>
      </c>
    </row>
    <row r="8425" customFormat="false" ht="15" hidden="false" customHeight="false" outlineLevel="0" collapsed="false">
      <c r="A8425" s="30" t="n">
        <v>1316.09375</v>
      </c>
      <c r="B8425" s="31" t="n">
        <v>-2.9246</v>
      </c>
      <c r="C8425" s="32" t="n">
        <f aca="false">IF($A8425="","",IF(設定!$B$21="dB",10^($B8425/20),ABS($B8425)))</f>
        <v>0.7141180328798</v>
      </c>
      <c r="D8425" s="32" t="n">
        <f aca="false">IF($A8425="","",$A8425^2)</f>
        <v>1732102.75878906</v>
      </c>
      <c r="E8425" s="32" t="n">
        <f aca="false">IF($A8425="","",IF($C8425&lt;=0,"",1/$C8425^2))</f>
        <v>1.96092055970054</v>
      </c>
      <c r="F8425" s="33" t="n">
        <f aca="false">IF(OR(ROW()-設定!$B$30&lt;2,ROW()+設定!$B$30&gt;13701,N($A8425)&lt;=0,N(INDEX($A$2:$A$13701,MIN(13700,MAX(1,ROW()-1+設定!$B$30))))&lt;=0,$A8425&lt;設定!$B$28,$A8425&gt;設定!$B$29),0,IF(AND($C8425&gt;=MAX(INDEX($C$1:$C$13701,MAX(1,ROW()-設定!$B$24)):INDEX($C$1:$C$13701,MAX(1,ROW()-1))),$C8425&gt;MAX(INDEX($C$1:$C$13701,MIN(13701,ROW()+1)):INDEX($C$1:$C$13701,MIN(13701,ROW()+設定!$B$24))),$C8425&gt;=設定!$B$32,$C8425&gt;=MAX(MIN(INDEX($C$1:$C$13701,MAX(1,ROW()-設定!$B$26)):INDEX($C$1:$C$13701,MAX(1,ROW()-1))),MIN(INDEX($C$1:$C$13701,MIN(13701,ROW()+1)):INDEX($C$1:$C$13701,MIN(13701,ROW()+設定!$B$26))))*10^(設定!$B$27/20)),1,0))</f>
        <v>0</v>
      </c>
      <c r="G8425" s="33" t="n">
        <f aca="false">$G8424+IF($F8425=1,1,0)</f>
        <v>4</v>
      </c>
      <c r="H8425" s="0" t="str">
        <f aca="false">IF($F8425=1,$G8425,"")</f>
        <v/>
      </c>
    </row>
    <row r="8426" customFormat="false" ht="15" hidden="false" customHeight="false" outlineLevel="0" collapsed="false">
      <c r="A8426" s="30" t="n">
        <v>1316.25</v>
      </c>
      <c r="B8426" s="31" t="n">
        <v>-2.7805</v>
      </c>
      <c r="C8426" s="32" t="n">
        <f aca="false">IF($A8426="","",IF(設定!$B$21="dB",10^($B8426/20),ABS($B8426)))</f>
        <v>0.726064160619337</v>
      </c>
      <c r="D8426" s="32" t="n">
        <f aca="false">IF($A8426="","",$A8426^2)</f>
        <v>1732514.0625</v>
      </c>
      <c r="E8426" s="32" t="n">
        <f aca="false">IF($A8426="","",IF($C8426&lt;=0,"",1/$C8426^2))</f>
        <v>1.8969243001208</v>
      </c>
      <c r="F8426" s="33" t="n">
        <f aca="false">IF(OR(ROW()-設定!$B$30&lt;2,ROW()+設定!$B$30&gt;13701,N($A8426)&lt;=0,N(INDEX($A$2:$A$13701,MIN(13700,MAX(1,ROW()-1+設定!$B$30))))&lt;=0,$A8426&lt;設定!$B$28,$A8426&gt;設定!$B$29),0,IF(AND($C8426&gt;=MAX(INDEX($C$1:$C$13701,MAX(1,ROW()-設定!$B$24)):INDEX($C$1:$C$13701,MAX(1,ROW()-1))),$C8426&gt;MAX(INDEX($C$1:$C$13701,MIN(13701,ROW()+1)):INDEX($C$1:$C$13701,MIN(13701,ROW()+設定!$B$24))),$C8426&gt;=設定!$B$32,$C8426&gt;=MAX(MIN(INDEX($C$1:$C$13701,MAX(1,ROW()-設定!$B$26)):INDEX($C$1:$C$13701,MAX(1,ROW()-1))),MIN(INDEX($C$1:$C$13701,MIN(13701,ROW()+1)):INDEX($C$1:$C$13701,MIN(13701,ROW()+設定!$B$26))))*10^(設定!$B$27/20)),1,0))</f>
        <v>0</v>
      </c>
      <c r="G8426" s="33" t="n">
        <f aca="false">$G8425+IF($F8426=1,1,0)</f>
        <v>4</v>
      </c>
      <c r="H8426" s="0" t="str">
        <f aca="false">IF($F8426=1,$G8426,"")</f>
        <v/>
      </c>
    </row>
    <row r="8427" customFormat="false" ht="15" hidden="false" customHeight="false" outlineLevel="0" collapsed="false">
      <c r="A8427" s="30" t="n">
        <v>1316.40625</v>
      </c>
      <c r="B8427" s="31" t="n">
        <v>-2.7634</v>
      </c>
      <c r="C8427" s="32" t="n">
        <f aca="false">IF($A8427="","",IF(設定!$B$21="dB",10^($B8427/20),ABS($B8427)))</f>
        <v>0.727494978548613</v>
      </c>
      <c r="D8427" s="32" t="n">
        <f aca="false">IF($A8427="","",$A8427^2)</f>
        <v>1732925.41503906</v>
      </c>
      <c r="E8427" s="32" t="n">
        <f aca="false">IF($A8427="","",IF($C8427&lt;=0,"",1/$C8427^2))</f>
        <v>1.889469996472</v>
      </c>
      <c r="F8427" s="33" t="n">
        <f aca="false">IF(OR(ROW()-設定!$B$30&lt;2,ROW()+設定!$B$30&gt;13701,N($A8427)&lt;=0,N(INDEX($A$2:$A$13701,MIN(13700,MAX(1,ROW()-1+設定!$B$30))))&lt;=0,$A8427&lt;設定!$B$28,$A8427&gt;設定!$B$29),0,IF(AND($C8427&gt;=MAX(INDEX($C$1:$C$13701,MAX(1,ROW()-設定!$B$24)):INDEX($C$1:$C$13701,MAX(1,ROW()-1))),$C8427&gt;MAX(INDEX($C$1:$C$13701,MIN(13701,ROW()+1)):INDEX($C$1:$C$13701,MIN(13701,ROW()+設定!$B$24))),$C8427&gt;=設定!$B$32,$C8427&gt;=MAX(MIN(INDEX($C$1:$C$13701,MAX(1,ROW()-設定!$B$26)):INDEX($C$1:$C$13701,MAX(1,ROW()-1))),MIN(INDEX($C$1:$C$13701,MIN(13701,ROW()+1)):INDEX($C$1:$C$13701,MIN(13701,ROW()+設定!$B$26))))*10^(設定!$B$27/20)),1,0))</f>
        <v>0</v>
      </c>
      <c r="G8427" s="33" t="n">
        <f aca="false">$G8426+IF($F8427=1,1,0)</f>
        <v>4</v>
      </c>
      <c r="H8427" s="0" t="str">
        <f aca="false">IF($F8427=1,$G8427,"")</f>
        <v/>
      </c>
    </row>
    <row r="8428" customFormat="false" ht="15" hidden="false" customHeight="false" outlineLevel="0" collapsed="false">
      <c r="A8428" s="30" t="n">
        <v>1316.5625</v>
      </c>
      <c r="B8428" s="31" t="n">
        <v>-2.4202</v>
      </c>
      <c r="C8428" s="32" t="n">
        <f aca="false">IF($A8428="","",IF(設定!$B$21="dB",10^($B8428/20),ABS($B8428)))</f>
        <v>0.756815468500186</v>
      </c>
      <c r="D8428" s="32" t="n">
        <f aca="false">IF($A8428="","",$A8428^2)</f>
        <v>1733336.81640625</v>
      </c>
      <c r="E8428" s="32" t="n">
        <f aca="false">IF($A8428="","",IF($C8428&lt;=0,"",1/$C8428^2))</f>
        <v>1.74590255285305</v>
      </c>
      <c r="F8428" s="33" t="n">
        <f aca="false">IF(OR(ROW()-設定!$B$30&lt;2,ROW()+設定!$B$30&gt;13701,N($A8428)&lt;=0,N(INDEX($A$2:$A$13701,MIN(13700,MAX(1,ROW()-1+設定!$B$30))))&lt;=0,$A8428&lt;設定!$B$28,$A8428&gt;設定!$B$29),0,IF(AND($C8428&gt;=MAX(INDEX($C$1:$C$13701,MAX(1,ROW()-設定!$B$24)):INDEX($C$1:$C$13701,MAX(1,ROW()-1))),$C8428&gt;MAX(INDEX($C$1:$C$13701,MIN(13701,ROW()+1)):INDEX($C$1:$C$13701,MIN(13701,ROW()+設定!$B$24))),$C8428&gt;=設定!$B$32,$C8428&gt;=MAX(MIN(INDEX($C$1:$C$13701,MAX(1,ROW()-設定!$B$26)):INDEX($C$1:$C$13701,MAX(1,ROW()-1))),MIN(INDEX($C$1:$C$13701,MIN(13701,ROW()+1)):INDEX($C$1:$C$13701,MIN(13701,ROW()+設定!$B$26))))*10^(設定!$B$27/20)),1,0))</f>
        <v>0</v>
      </c>
      <c r="G8428" s="33" t="n">
        <f aca="false">$G8427+IF($F8428=1,1,0)</f>
        <v>4</v>
      </c>
      <c r="H8428" s="0" t="str">
        <f aca="false">IF($F8428=1,$G8428,"")</f>
        <v/>
      </c>
    </row>
    <row r="8429" customFormat="false" ht="15" hidden="false" customHeight="false" outlineLevel="0" collapsed="false">
      <c r="A8429" s="30" t="n">
        <v>1316.71875</v>
      </c>
      <c r="B8429" s="31" t="n">
        <v>-2.6583</v>
      </c>
      <c r="C8429" s="32" t="n">
        <f aca="false">IF($A8429="","",IF(設定!$B$21="dB",10^($B8429/20),ABS($B8429)))</f>
        <v>0.736351201852793</v>
      </c>
      <c r="D8429" s="32" t="n">
        <f aca="false">IF($A8429="","",$A8429^2)</f>
        <v>1733748.26660156</v>
      </c>
      <c r="E8429" s="32" t="n">
        <f aca="false">IF($A8429="","",IF($C8429&lt;=0,"",1/$C8429^2))</f>
        <v>1.84429334866205</v>
      </c>
      <c r="F8429" s="33" t="n">
        <f aca="false">IF(OR(ROW()-設定!$B$30&lt;2,ROW()+設定!$B$30&gt;13701,N($A8429)&lt;=0,N(INDEX($A$2:$A$13701,MIN(13700,MAX(1,ROW()-1+設定!$B$30))))&lt;=0,$A8429&lt;設定!$B$28,$A8429&gt;設定!$B$29),0,IF(AND($C8429&gt;=MAX(INDEX($C$1:$C$13701,MAX(1,ROW()-設定!$B$24)):INDEX($C$1:$C$13701,MAX(1,ROW()-1))),$C8429&gt;MAX(INDEX($C$1:$C$13701,MIN(13701,ROW()+1)):INDEX($C$1:$C$13701,MIN(13701,ROW()+設定!$B$24))),$C8429&gt;=設定!$B$32,$C8429&gt;=MAX(MIN(INDEX($C$1:$C$13701,MAX(1,ROW()-設定!$B$26)):INDEX($C$1:$C$13701,MAX(1,ROW()-1))),MIN(INDEX($C$1:$C$13701,MIN(13701,ROW()+1)):INDEX($C$1:$C$13701,MIN(13701,ROW()+設定!$B$26))))*10^(設定!$B$27/20)),1,0))</f>
        <v>0</v>
      </c>
      <c r="G8429" s="33" t="n">
        <f aca="false">$G8428+IF($F8429=1,1,0)</f>
        <v>4</v>
      </c>
      <c r="H8429" s="0" t="str">
        <f aca="false">IF($F8429=1,$G8429,"")</f>
        <v/>
      </c>
    </row>
    <row r="8430" customFormat="false" ht="15" hidden="false" customHeight="false" outlineLevel="0" collapsed="false">
      <c r="A8430" s="30" t="n">
        <v>1316.875</v>
      </c>
      <c r="B8430" s="31" t="n">
        <v>-2.5276</v>
      </c>
      <c r="C8430" s="32" t="n">
        <f aca="false">IF($A8430="","",IF(設定!$B$21="dB",10^($B8430/20),ABS($B8430)))</f>
        <v>0.747515151727929</v>
      </c>
      <c r="D8430" s="32" t="n">
        <f aca="false">IF($A8430="","",$A8430^2)</f>
        <v>1734159.765625</v>
      </c>
      <c r="E8430" s="32" t="n">
        <f aca="false">IF($A8430="","",IF($C8430&lt;=0,"",1/$C8430^2))</f>
        <v>1.78961660203764</v>
      </c>
      <c r="F8430" s="33" t="n">
        <f aca="false">IF(OR(ROW()-設定!$B$30&lt;2,ROW()+設定!$B$30&gt;13701,N($A8430)&lt;=0,N(INDEX($A$2:$A$13701,MIN(13700,MAX(1,ROW()-1+設定!$B$30))))&lt;=0,$A8430&lt;設定!$B$28,$A8430&gt;設定!$B$29),0,IF(AND($C8430&gt;=MAX(INDEX($C$1:$C$13701,MAX(1,ROW()-設定!$B$24)):INDEX($C$1:$C$13701,MAX(1,ROW()-1))),$C8430&gt;MAX(INDEX($C$1:$C$13701,MIN(13701,ROW()+1)):INDEX($C$1:$C$13701,MIN(13701,ROW()+設定!$B$24))),$C8430&gt;=設定!$B$32,$C8430&gt;=MAX(MIN(INDEX($C$1:$C$13701,MAX(1,ROW()-設定!$B$26)):INDEX($C$1:$C$13701,MAX(1,ROW()-1))),MIN(INDEX($C$1:$C$13701,MIN(13701,ROW()+1)):INDEX($C$1:$C$13701,MIN(13701,ROW()+設定!$B$26))))*10^(設定!$B$27/20)),1,0))</f>
        <v>0</v>
      </c>
      <c r="G8430" s="33" t="n">
        <f aca="false">$G8429+IF($F8430=1,1,0)</f>
        <v>4</v>
      </c>
      <c r="H8430" s="0" t="str">
        <f aca="false">IF($F8430=1,$G8430,"")</f>
        <v/>
      </c>
    </row>
    <row r="8431" customFormat="false" ht="15" hidden="false" customHeight="false" outlineLevel="0" collapsed="false">
      <c r="A8431" s="30" t="n">
        <v>1317.03125</v>
      </c>
      <c r="B8431" s="31" t="n">
        <v>-2.2815</v>
      </c>
      <c r="C8431" s="32" t="n">
        <f aca="false">IF($A8431="","",IF(設定!$B$21="dB",10^($B8431/20),ABS($B8431)))</f>
        <v>0.768997627633428</v>
      </c>
      <c r="D8431" s="32" t="n">
        <f aca="false">IF($A8431="","",$A8431^2)</f>
        <v>1734571.31347656</v>
      </c>
      <c r="E8431" s="32" t="n">
        <f aca="false">IF($A8431="","",IF($C8431&lt;=0,"",1/$C8431^2))</f>
        <v>1.69102489009698</v>
      </c>
      <c r="F8431" s="33" t="n">
        <f aca="false">IF(OR(ROW()-設定!$B$30&lt;2,ROW()+設定!$B$30&gt;13701,N($A8431)&lt;=0,N(INDEX($A$2:$A$13701,MIN(13700,MAX(1,ROW()-1+設定!$B$30))))&lt;=0,$A8431&lt;設定!$B$28,$A8431&gt;設定!$B$29),0,IF(AND($C8431&gt;=MAX(INDEX($C$1:$C$13701,MAX(1,ROW()-設定!$B$24)):INDEX($C$1:$C$13701,MAX(1,ROW()-1))),$C8431&gt;MAX(INDEX($C$1:$C$13701,MIN(13701,ROW()+1)):INDEX($C$1:$C$13701,MIN(13701,ROW()+設定!$B$24))),$C8431&gt;=設定!$B$32,$C8431&gt;=MAX(MIN(INDEX($C$1:$C$13701,MAX(1,ROW()-設定!$B$26)):INDEX($C$1:$C$13701,MAX(1,ROW()-1))),MIN(INDEX($C$1:$C$13701,MIN(13701,ROW()+1)):INDEX($C$1:$C$13701,MIN(13701,ROW()+設定!$B$26))))*10^(設定!$B$27/20)),1,0))</f>
        <v>0</v>
      </c>
      <c r="G8431" s="33" t="n">
        <f aca="false">$G8430+IF($F8431=1,1,0)</f>
        <v>4</v>
      </c>
      <c r="H8431" s="0" t="str">
        <f aca="false">IF($F8431=1,$G8431,"")</f>
        <v/>
      </c>
    </row>
    <row r="8432" customFormat="false" ht="15" hidden="false" customHeight="false" outlineLevel="0" collapsed="false">
      <c r="A8432" s="30" t="n">
        <v>1317.1875</v>
      </c>
      <c r="B8432" s="31" t="n">
        <v>-2.2591</v>
      </c>
      <c r="C8432" s="32" t="n">
        <f aca="false">IF($A8432="","",IF(設定!$B$21="dB",10^($B8432/20),ABS($B8432)))</f>
        <v>0.770983351390536</v>
      </c>
      <c r="D8432" s="32" t="n">
        <f aca="false">IF($A8432="","",$A8432^2)</f>
        <v>1734982.91015625</v>
      </c>
      <c r="E8432" s="32" t="n">
        <f aca="false">IF($A8432="","",IF($C8432&lt;=0,"",1/$C8432^2))</f>
        <v>1.68232539218066</v>
      </c>
      <c r="F8432" s="33" t="n">
        <f aca="false">IF(OR(ROW()-設定!$B$30&lt;2,ROW()+設定!$B$30&gt;13701,N($A8432)&lt;=0,N(INDEX($A$2:$A$13701,MIN(13700,MAX(1,ROW()-1+設定!$B$30))))&lt;=0,$A8432&lt;設定!$B$28,$A8432&gt;設定!$B$29),0,IF(AND($C8432&gt;=MAX(INDEX($C$1:$C$13701,MAX(1,ROW()-設定!$B$24)):INDEX($C$1:$C$13701,MAX(1,ROW()-1))),$C8432&gt;MAX(INDEX($C$1:$C$13701,MIN(13701,ROW()+1)):INDEX($C$1:$C$13701,MIN(13701,ROW()+設定!$B$24))),$C8432&gt;=設定!$B$32,$C8432&gt;=MAX(MIN(INDEX($C$1:$C$13701,MAX(1,ROW()-設定!$B$26)):INDEX($C$1:$C$13701,MAX(1,ROW()-1))),MIN(INDEX($C$1:$C$13701,MIN(13701,ROW()+1)):INDEX($C$1:$C$13701,MIN(13701,ROW()+設定!$B$26))))*10^(設定!$B$27/20)),1,0))</f>
        <v>0</v>
      </c>
      <c r="G8432" s="33" t="n">
        <f aca="false">$G8431+IF($F8432=1,1,0)</f>
        <v>4</v>
      </c>
      <c r="H8432" s="0" t="str">
        <f aca="false">IF($F8432=1,$G8432,"")</f>
        <v/>
      </c>
    </row>
    <row r="8433" customFormat="false" ht="15" hidden="false" customHeight="false" outlineLevel="0" collapsed="false">
      <c r="A8433" s="30" t="n">
        <v>1317.34375</v>
      </c>
      <c r="B8433" s="31" t="n">
        <v>-2.0012</v>
      </c>
      <c r="C8433" s="32" t="n">
        <f aca="false">IF($A8433="","",IF(設定!$B$21="dB",10^($B8433/20),ABS($B8433)))</f>
        <v>0.794218501803405</v>
      </c>
      <c r="D8433" s="32" t="n">
        <f aca="false">IF($A8433="","",$A8433^2)</f>
        <v>1735394.55566406</v>
      </c>
      <c r="E8433" s="32" t="n">
        <f aca="false">IF($A8433="","",IF($C8433&lt;=0,"",1/$C8433^2))</f>
        <v>1.58533117514054</v>
      </c>
      <c r="F8433" s="33" t="n">
        <f aca="false">IF(OR(ROW()-設定!$B$30&lt;2,ROW()+設定!$B$30&gt;13701,N($A8433)&lt;=0,N(INDEX($A$2:$A$13701,MIN(13700,MAX(1,ROW()-1+設定!$B$30))))&lt;=0,$A8433&lt;設定!$B$28,$A8433&gt;設定!$B$29),0,IF(AND($C8433&gt;=MAX(INDEX($C$1:$C$13701,MAX(1,ROW()-設定!$B$24)):INDEX($C$1:$C$13701,MAX(1,ROW()-1))),$C8433&gt;MAX(INDEX($C$1:$C$13701,MIN(13701,ROW()+1)):INDEX($C$1:$C$13701,MIN(13701,ROW()+設定!$B$24))),$C8433&gt;=設定!$B$32,$C8433&gt;=MAX(MIN(INDEX($C$1:$C$13701,MAX(1,ROW()-設定!$B$26)):INDEX($C$1:$C$13701,MAX(1,ROW()-1))),MIN(INDEX($C$1:$C$13701,MIN(13701,ROW()+1)):INDEX($C$1:$C$13701,MIN(13701,ROW()+設定!$B$26))))*10^(設定!$B$27/20)),1,0))</f>
        <v>0</v>
      </c>
      <c r="G8433" s="33" t="n">
        <f aca="false">$G8432+IF($F8433=1,1,0)</f>
        <v>4</v>
      </c>
      <c r="H8433" s="0" t="str">
        <f aca="false">IF($F8433=1,$G8433,"")</f>
        <v/>
      </c>
    </row>
    <row r="8434" customFormat="false" ht="15" hidden="false" customHeight="false" outlineLevel="0" collapsed="false">
      <c r="A8434" s="30" t="n">
        <v>1317.5</v>
      </c>
      <c r="B8434" s="31" t="n">
        <v>-1.9703</v>
      </c>
      <c r="C8434" s="32" t="n">
        <f aca="false">IF($A8434="","",IF(設定!$B$21="dB",10^($B8434/20),ABS($B8434)))</f>
        <v>0.79704896101904</v>
      </c>
      <c r="D8434" s="32" t="n">
        <f aca="false">IF($A8434="","",$A8434^2)</f>
        <v>1735806.25</v>
      </c>
      <c r="E8434" s="32" t="n">
        <f aca="false">IF($A8434="","",IF($C8434&lt;=0,"",1/$C8434^2))</f>
        <v>1.57409159510601</v>
      </c>
      <c r="F8434" s="33" t="n">
        <f aca="false">IF(OR(ROW()-設定!$B$30&lt;2,ROW()+設定!$B$30&gt;13701,N($A8434)&lt;=0,N(INDEX($A$2:$A$13701,MIN(13700,MAX(1,ROW()-1+設定!$B$30))))&lt;=0,$A8434&lt;設定!$B$28,$A8434&gt;設定!$B$29),0,IF(AND($C8434&gt;=MAX(INDEX($C$1:$C$13701,MAX(1,ROW()-設定!$B$24)):INDEX($C$1:$C$13701,MAX(1,ROW()-1))),$C8434&gt;MAX(INDEX($C$1:$C$13701,MIN(13701,ROW()+1)):INDEX($C$1:$C$13701,MIN(13701,ROW()+設定!$B$24))),$C8434&gt;=設定!$B$32,$C8434&gt;=MAX(MIN(INDEX($C$1:$C$13701,MAX(1,ROW()-設定!$B$26)):INDEX($C$1:$C$13701,MAX(1,ROW()-1))),MIN(INDEX($C$1:$C$13701,MIN(13701,ROW()+1)):INDEX($C$1:$C$13701,MIN(13701,ROW()+設定!$B$26))))*10^(設定!$B$27/20)),1,0))</f>
        <v>0</v>
      </c>
      <c r="G8434" s="33" t="n">
        <f aca="false">$G8433+IF($F8434=1,1,0)</f>
        <v>4</v>
      </c>
      <c r="H8434" s="0" t="str">
        <f aca="false">IF($F8434=1,$G8434,"")</f>
        <v/>
      </c>
    </row>
    <row r="8435" customFormat="false" ht="15" hidden="false" customHeight="false" outlineLevel="0" collapsed="false">
      <c r="A8435" s="30" t="n">
        <v>1317.65625</v>
      </c>
      <c r="B8435" s="31" t="n">
        <v>-2.0243</v>
      </c>
      <c r="C8435" s="32" t="n">
        <f aca="false">IF($A8435="","",IF(設定!$B$21="dB",10^($B8435/20),ABS($B8435)))</f>
        <v>0.792109095201462</v>
      </c>
      <c r="D8435" s="32" t="n">
        <f aca="false">IF($A8435="","",$A8435^2)</f>
        <v>1736217.99316406</v>
      </c>
      <c r="E8435" s="32" t="n">
        <f aca="false">IF($A8435="","",IF($C8435&lt;=0,"",1/$C8435^2))</f>
        <v>1.59378597206093</v>
      </c>
      <c r="F8435" s="33" t="n">
        <f aca="false">IF(OR(ROW()-設定!$B$30&lt;2,ROW()+設定!$B$30&gt;13701,N($A8435)&lt;=0,N(INDEX($A$2:$A$13701,MIN(13700,MAX(1,ROW()-1+設定!$B$30))))&lt;=0,$A8435&lt;設定!$B$28,$A8435&gt;設定!$B$29),0,IF(AND($C8435&gt;=MAX(INDEX($C$1:$C$13701,MAX(1,ROW()-設定!$B$24)):INDEX($C$1:$C$13701,MAX(1,ROW()-1))),$C8435&gt;MAX(INDEX($C$1:$C$13701,MIN(13701,ROW()+1)):INDEX($C$1:$C$13701,MIN(13701,ROW()+設定!$B$24))),$C8435&gt;=設定!$B$32,$C8435&gt;=MAX(MIN(INDEX($C$1:$C$13701,MAX(1,ROW()-設定!$B$26)):INDEX($C$1:$C$13701,MAX(1,ROW()-1))),MIN(INDEX($C$1:$C$13701,MIN(13701,ROW()+1)):INDEX($C$1:$C$13701,MIN(13701,ROW()+設定!$B$26))))*10^(設定!$B$27/20)),1,0))</f>
        <v>0</v>
      </c>
      <c r="G8435" s="33" t="n">
        <f aca="false">$G8434+IF($F8435=1,1,0)</f>
        <v>4</v>
      </c>
      <c r="H8435" s="0" t="str">
        <f aca="false">IF($F8435=1,$G8435,"")</f>
        <v/>
      </c>
    </row>
    <row r="8436" customFormat="false" ht="15" hidden="false" customHeight="false" outlineLevel="0" collapsed="false">
      <c r="A8436" s="30" t="n">
        <v>1317.8125</v>
      </c>
      <c r="B8436" s="31" t="n">
        <v>-1.9502</v>
      </c>
      <c r="C8436" s="32" t="n">
        <f aca="false">IF($A8436="","",IF(設定!$B$21="dB",10^($B8436/20),ABS($B8436)))</f>
        <v>0.798895546205864</v>
      </c>
      <c r="D8436" s="32" t="n">
        <f aca="false">IF($A8436="","",$A8436^2)</f>
        <v>1736629.78515625</v>
      </c>
      <c r="E8436" s="32" t="n">
        <f aca="false">IF($A8436="","",IF($C8436&lt;=0,"",1/$C8436^2))</f>
        <v>1.56682322332269</v>
      </c>
      <c r="F8436" s="33" t="n">
        <f aca="false">IF(OR(ROW()-設定!$B$30&lt;2,ROW()+設定!$B$30&gt;13701,N($A8436)&lt;=0,N(INDEX($A$2:$A$13701,MIN(13700,MAX(1,ROW()-1+設定!$B$30))))&lt;=0,$A8436&lt;設定!$B$28,$A8436&gt;設定!$B$29),0,IF(AND($C8436&gt;=MAX(INDEX($C$1:$C$13701,MAX(1,ROW()-設定!$B$24)):INDEX($C$1:$C$13701,MAX(1,ROW()-1))),$C8436&gt;MAX(INDEX($C$1:$C$13701,MIN(13701,ROW()+1)):INDEX($C$1:$C$13701,MIN(13701,ROW()+設定!$B$24))),$C8436&gt;=設定!$B$32,$C8436&gt;=MAX(MIN(INDEX($C$1:$C$13701,MAX(1,ROW()-設定!$B$26)):INDEX($C$1:$C$13701,MAX(1,ROW()-1))),MIN(INDEX($C$1:$C$13701,MIN(13701,ROW()+1)):INDEX($C$1:$C$13701,MIN(13701,ROW()+設定!$B$26))))*10^(設定!$B$27/20)),1,0))</f>
        <v>0</v>
      </c>
      <c r="G8436" s="33" t="n">
        <f aca="false">$G8435+IF($F8436=1,1,0)</f>
        <v>4</v>
      </c>
      <c r="H8436" s="0" t="str">
        <f aca="false">IF($F8436=1,$G8436,"")</f>
        <v/>
      </c>
    </row>
    <row r="8437" customFormat="false" ht="15" hidden="false" customHeight="false" outlineLevel="0" collapsed="false">
      <c r="A8437" s="30" t="n">
        <v>1317.96875</v>
      </c>
      <c r="B8437" s="31" t="n">
        <v>-2.1395</v>
      </c>
      <c r="C8437" s="32" t="n">
        <f aca="false">IF($A8437="","",IF(設定!$B$21="dB",10^($B8437/20),ABS($B8437)))</f>
        <v>0.781672799996667</v>
      </c>
      <c r="D8437" s="32" t="n">
        <f aca="false">IF($A8437="","",$A8437^2)</f>
        <v>1737041.62597656</v>
      </c>
      <c r="E8437" s="32" t="n">
        <f aca="false">IF($A8437="","",IF($C8437&lt;=0,"",1/$C8437^2))</f>
        <v>1.63662808680908</v>
      </c>
      <c r="F8437" s="33" t="n">
        <f aca="false">IF(OR(ROW()-設定!$B$30&lt;2,ROW()+設定!$B$30&gt;13701,N($A8437)&lt;=0,N(INDEX($A$2:$A$13701,MIN(13700,MAX(1,ROW()-1+設定!$B$30))))&lt;=0,$A8437&lt;設定!$B$28,$A8437&gt;設定!$B$29),0,IF(AND($C8437&gt;=MAX(INDEX($C$1:$C$13701,MAX(1,ROW()-設定!$B$24)):INDEX($C$1:$C$13701,MAX(1,ROW()-1))),$C8437&gt;MAX(INDEX($C$1:$C$13701,MIN(13701,ROW()+1)):INDEX($C$1:$C$13701,MIN(13701,ROW()+設定!$B$24))),$C8437&gt;=設定!$B$32,$C8437&gt;=MAX(MIN(INDEX($C$1:$C$13701,MAX(1,ROW()-設定!$B$26)):INDEX($C$1:$C$13701,MAX(1,ROW()-1))),MIN(INDEX($C$1:$C$13701,MIN(13701,ROW()+1)):INDEX($C$1:$C$13701,MIN(13701,ROW()+設定!$B$26))))*10^(設定!$B$27/20)),1,0))</f>
        <v>0</v>
      </c>
      <c r="G8437" s="33" t="n">
        <f aca="false">$G8436+IF($F8437=1,1,0)</f>
        <v>4</v>
      </c>
      <c r="H8437" s="0" t="str">
        <f aca="false">IF($F8437=1,$G8437,"")</f>
        <v/>
      </c>
    </row>
    <row r="8438" customFormat="false" ht="15" hidden="false" customHeight="false" outlineLevel="0" collapsed="false">
      <c r="A8438" s="30" t="n">
        <v>1318.125</v>
      </c>
      <c r="B8438" s="31" t="n">
        <v>-1.9832</v>
      </c>
      <c r="C8438" s="32" t="n">
        <f aca="false">IF($A8438="","",IF(設定!$B$21="dB",10^($B8438/20),ABS($B8438)))</f>
        <v>0.795866088497171</v>
      </c>
      <c r="D8438" s="32" t="n">
        <f aca="false">IF($A8438="","",$A8438^2)</f>
        <v>1737453.515625</v>
      </c>
      <c r="E8438" s="32" t="n">
        <f aca="false">IF($A8438="","",IF($C8438&lt;=0,"",1/$C8438^2))</f>
        <v>1.57877412499995</v>
      </c>
      <c r="F8438" s="33" t="n">
        <f aca="false">IF(OR(ROW()-設定!$B$30&lt;2,ROW()+設定!$B$30&gt;13701,N($A8438)&lt;=0,N(INDEX($A$2:$A$13701,MIN(13700,MAX(1,ROW()-1+設定!$B$30))))&lt;=0,$A8438&lt;設定!$B$28,$A8438&gt;設定!$B$29),0,IF(AND($C8438&gt;=MAX(INDEX($C$1:$C$13701,MAX(1,ROW()-設定!$B$24)):INDEX($C$1:$C$13701,MAX(1,ROW()-1))),$C8438&gt;MAX(INDEX($C$1:$C$13701,MIN(13701,ROW()+1)):INDEX($C$1:$C$13701,MIN(13701,ROW()+設定!$B$24))),$C8438&gt;=設定!$B$32,$C8438&gt;=MAX(MIN(INDEX($C$1:$C$13701,MAX(1,ROW()-設定!$B$26)):INDEX($C$1:$C$13701,MAX(1,ROW()-1))),MIN(INDEX($C$1:$C$13701,MIN(13701,ROW()+1)):INDEX($C$1:$C$13701,MIN(13701,ROW()+設定!$B$26))))*10^(設定!$B$27/20)),1,0))</f>
        <v>0</v>
      </c>
      <c r="G8438" s="33" t="n">
        <f aca="false">$G8437+IF($F8438=1,1,0)</f>
        <v>4</v>
      </c>
      <c r="H8438" s="0" t="str">
        <f aca="false">IF($F8438=1,$G8438,"")</f>
        <v/>
      </c>
    </row>
    <row r="8439" customFormat="false" ht="15" hidden="false" customHeight="false" outlineLevel="0" collapsed="false">
      <c r="A8439" s="30" t="n">
        <v>1318.28125</v>
      </c>
      <c r="B8439" s="31" t="n">
        <v>-1.8644</v>
      </c>
      <c r="C8439" s="32" t="n">
        <f aca="false">IF($A8439="","",IF(設定!$B$21="dB",10^($B8439/20),ABS($B8439)))</f>
        <v>0.806826213788014</v>
      </c>
      <c r="D8439" s="32" t="n">
        <f aca="false">IF($A8439="","",$A8439^2)</f>
        <v>1737865.45410156</v>
      </c>
      <c r="E8439" s="32" t="n">
        <f aca="false">IF($A8439="","",IF($C8439&lt;=0,"",1/$C8439^2))</f>
        <v>1.53617254858995</v>
      </c>
      <c r="F8439" s="33" t="n">
        <f aca="false">IF(OR(ROW()-設定!$B$30&lt;2,ROW()+設定!$B$30&gt;13701,N($A8439)&lt;=0,N(INDEX($A$2:$A$13701,MIN(13700,MAX(1,ROW()-1+設定!$B$30))))&lt;=0,$A8439&lt;設定!$B$28,$A8439&gt;設定!$B$29),0,IF(AND($C8439&gt;=MAX(INDEX($C$1:$C$13701,MAX(1,ROW()-設定!$B$24)):INDEX($C$1:$C$13701,MAX(1,ROW()-1))),$C8439&gt;MAX(INDEX($C$1:$C$13701,MIN(13701,ROW()+1)):INDEX($C$1:$C$13701,MIN(13701,ROW()+設定!$B$24))),$C8439&gt;=設定!$B$32,$C8439&gt;=MAX(MIN(INDEX($C$1:$C$13701,MAX(1,ROW()-設定!$B$26)):INDEX($C$1:$C$13701,MAX(1,ROW()-1))),MIN(INDEX($C$1:$C$13701,MIN(13701,ROW()+1)):INDEX($C$1:$C$13701,MIN(13701,ROW()+設定!$B$26))))*10^(設定!$B$27/20)),1,0))</f>
        <v>0</v>
      </c>
      <c r="G8439" s="33" t="n">
        <f aca="false">$G8438+IF($F8439=1,1,0)</f>
        <v>4</v>
      </c>
      <c r="H8439" s="0" t="str">
        <f aca="false">IF($F8439=1,$G8439,"")</f>
        <v/>
      </c>
    </row>
    <row r="8440" customFormat="false" ht="15" hidden="false" customHeight="false" outlineLevel="0" collapsed="false">
      <c r="A8440" s="30" t="n">
        <v>1318.4375</v>
      </c>
      <c r="B8440" s="31" t="n">
        <v>-1.7857</v>
      </c>
      <c r="C8440" s="32" t="n">
        <f aca="false">IF($A8440="","",IF(設定!$B$21="dB",10^($B8440/20),ABS($B8440)))</f>
        <v>0.814169820514536</v>
      </c>
      <c r="D8440" s="32" t="n">
        <f aca="false">IF($A8440="","",$A8440^2)</f>
        <v>1738277.44140625</v>
      </c>
      <c r="E8440" s="32" t="n">
        <f aca="false">IF($A8440="","",IF($C8440&lt;=0,"",1/$C8440^2))</f>
        <v>1.50858574623909</v>
      </c>
      <c r="F8440" s="33" t="n">
        <f aca="false">IF(OR(ROW()-設定!$B$30&lt;2,ROW()+設定!$B$30&gt;13701,N($A8440)&lt;=0,N(INDEX($A$2:$A$13701,MIN(13700,MAX(1,ROW()-1+設定!$B$30))))&lt;=0,$A8440&lt;設定!$B$28,$A8440&gt;設定!$B$29),0,IF(AND($C8440&gt;=MAX(INDEX($C$1:$C$13701,MAX(1,ROW()-設定!$B$24)):INDEX($C$1:$C$13701,MAX(1,ROW()-1))),$C8440&gt;MAX(INDEX($C$1:$C$13701,MIN(13701,ROW()+1)):INDEX($C$1:$C$13701,MIN(13701,ROW()+設定!$B$24))),$C8440&gt;=設定!$B$32,$C8440&gt;=MAX(MIN(INDEX($C$1:$C$13701,MAX(1,ROW()-設定!$B$26)):INDEX($C$1:$C$13701,MAX(1,ROW()-1))),MIN(INDEX($C$1:$C$13701,MIN(13701,ROW()+1)):INDEX($C$1:$C$13701,MIN(13701,ROW()+設定!$B$26))))*10^(設定!$B$27/20)),1,0))</f>
        <v>0</v>
      </c>
      <c r="G8440" s="33" t="n">
        <f aca="false">$G8439+IF($F8440=1,1,0)</f>
        <v>4</v>
      </c>
      <c r="H8440" s="0" t="str">
        <f aca="false">IF($F8440=1,$G8440,"")</f>
        <v/>
      </c>
    </row>
    <row r="8441" customFormat="false" ht="15" hidden="false" customHeight="false" outlineLevel="0" collapsed="false">
      <c r="A8441" s="30" t="n">
        <v>1318.59375</v>
      </c>
      <c r="B8441" s="31" t="n">
        <v>-1.843</v>
      </c>
      <c r="C8441" s="32" t="n">
        <f aca="false">IF($A8441="","",IF(設定!$B$21="dB",10^($B8441/20),ABS($B8441)))</f>
        <v>0.808816495609009</v>
      </c>
      <c r="D8441" s="32" t="n">
        <f aca="false">IF($A8441="","",$A8441^2)</f>
        <v>1738689.47753906</v>
      </c>
      <c r="E8441" s="32" t="n">
        <f aca="false">IF($A8441="","",IF($C8441&lt;=0,"",1/$C8441^2))</f>
        <v>1.52862162802727</v>
      </c>
      <c r="F8441" s="33" t="n">
        <f aca="false">IF(OR(ROW()-設定!$B$30&lt;2,ROW()+設定!$B$30&gt;13701,N($A8441)&lt;=0,N(INDEX($A$2:$A$13701,MIN(13700,MAX(1,ROW()-1+設定!$B$30))))&lt;=0,$A8441&lt;設定!$B$28,$A8441&gt;設定!$B$29),0,IF(AND($C8441&gt;=MAX(INDEX($C$1:$C$13701,MAX(1,ROW()-設定!$B$24)):INDEX($C$1:$C$13701,MAX(1,ROW()-1))),$C8441&gt;MAX(INDEX($C$1:$C$13701,MIN(13701,ROW()+1)):INDEX($C$1:$C$13701,MIN(13701,ROW()+設定!$B$24))),$C8441&gt;=設定!$B$32,$C8441&gt;=MAX(MIN(INDEX($C$1:$C$13701,MAX(1,ROW()-設定!$B$26)):INDEX($C$1:$C$13701,MAX(1,ROW()-1))),MIN(INDEX($C$1:$C$13701,MIN(13701,ROW()+1)):INDEX($C$1:$C$13701,MIN(13701,ROW()+設定!$B$26))))*10^(設定!$B$27/20)),1,0))</f>
        <v>0</v>
      </c>
      <c r="G8441" s="33" t="n">
        <f aca="false">$G8440+IF($F8441=1,1,0)</f>
        <v>4</v>
      </c>
      <c r="H8441" s="0" t="str">
        <f aca="false">IF($F8441=1,$G8441,"")</f>
        <v/>
      </c>
    </row>
    <row r="8442" customFormat="false" ht="15" hidden="false" customHeight="false" outlineLevel="0" collapsed="false">
      <c r="A8442" s="30" t="n">
        <v>1318.75</v>
      </c>
      <c r="B8442" s="31" t="n">
        <v>-1.7361</v>
      </c>
      <c r="C8442" s="32" t="n">
        <f aca="false">IF($A8442="","",IF(設定!$B$21="dB",10^($B8442/20),ABS($B8442)))</f>
        <v>0.818832364690262</v>
      </c>
      <c r="D8442" s="32" t="n">
        <f aca="false">IF($A8442="","",$A8442^2)</f>
        <v>1739101.5625</v>
      </c>
      <c r="E8442" s="32" t="n">
        <f aca="false">IF($A8442="","",IF($C8442&lt;=0,"",1/$C8442^2))</f>
        <v>1.49145446970731</v>
      </c>
      <c r="F8442" s="33" t="n">
        <f aca="false">IF(OR(ROW()-設定!$B$30&lt;2,ROW()+設定!$B$30&gt;13701,N($A8442)&lt;=0,N(INDEX($A$2:$A$13701,MIN(13700,MAX(1,ROW()-1+設定!$B$30))))&lt;=0,$A8442&lt;設定!$B$28,$A8442&gt;設定!$B$29),0,IF(AND($C8442&gt;=MAX(INDEX($C$1:$C$13701,MAX(1,ROW()-設定!$B$24)):INDEX($C$1:$C$13701,MAX(1,ROW()-1))),$C8442&gt;MAX(INDEX($C$1:$C$13701,MIN(13701,ROW()+1)):INDEX($C$1:$C$13701,MIN(13701,ROW()+設定!$B$24))),$C8442&gt;=設定!$B$32,$C8442&gt;=MAX(MIN(INDEX($C$1:$C$13701,MAX(1,ROW()-設定!$B$26)):INDEX($C$1:$C$13701,MAX(1,ROW()-1))),MIN(INDEX($C$1:$C$13701,MIN(13701,ROW()+1)):INDEX($C$1:$C$13701,MIN(13701,ROW()+設定!$B$26))))*10^(設定!$B$27/20)),1,0))</f>
        <v>0</v>
      </c>
      <c r="G8442" s="33" t="n">
        <f aca="false">$G8441+IF($F8442=1,1,0)</f>
        <v>4</v>
      </c>
      <c r="H8442" s="0" t="str">
        <f aca="false">IF($F8442=1,$G8442,"")</f>
        <v/>
      </c>
    </row>
    <row r="8443" customFormat="false" ht="15" hidden="false" customHeight="false" outlineLevel="0" collapsed="false">
      <c r="A8443" s="30" t="n">
        <v>1318.90625</v>
      </c>
      <c r="B8443" s="31" t="n">
        <v>-1.6659</v>
      </c>
      <c r="C8443" s="32" t="n">
        <f aca="false">IF($A8443="","",IF(設定!$B$21="dB",10^($B8443/20),ABS($B8443)))</f>
        <v>0.825477043412698</v>
      </c>
      <c r="D8443" s="32" t="n">
        <f aca="false">IF($A8443="","",$A8443^2)</f>
        <v>1739513.69628906</v>
      </c>
      <c r="E8443" s="32" t="n">
        <f aca="false">IF($A8443="","",IF($C8443&lt;=0,"",1/$C8443^2))</f>
        <v>1.46754017765018</v>
      </c>
      <c r="F8443" s="33" t="n">
        <f aca="false">IF(OR(ROW()-設定!$B$30&lt;2,ROW()+設定!$B$30&gt;13701,N($A8443)&lt;=0,N(INDEX($A$2:$A$13701,MIN(13700,MAX(1,ROW()-1+設定!$B$30))))&lt;=0,$A8443&lt;設定!$B$28,$A8443&gt;設定!$B$29),0,IF(AND($C8443&gt;=MAX(INDEX($C$1:$C$13701,MAX(1,ROW()-設定!$B$24)):INDEX($C$1:$C$13701,MAX(1,ROW()-1))),$C8443&gt;MAX(INDEX($C$1:$C$13701,MIN(13701,ROW()+1)):INDEX($C$1:$C$13701,MIN(13701,ROW()+設定!$B$24))),$C8443&gt;=設定!$B$32,$C8443&gt;=MAX(MIN(INDEX($C$1:$C$13701,MAX(1,ROW()-設定!$B$26)):INDEX($C$1:$C$13701,MAX(1,ROW()-1))),MIN(INDEX($C$1:$C$13701,MIN(13701,ROW()+1)):INDEX($C$1:$C$13701,MIN(13701,ROW()+設定!$B$26))))*10^(設定!$B$27/20)),1,0))</f>
        <v>0</v>
      </c>
      <c r="G8443" s="33" t="n">
        <f aca="false">$G8442+IF($F8443=1,1,0)</f>
        <v>4</v>
      </c>
      <c r="H8443" s="0" t="str">
        <f aca="false">IF($F8443=1,$G8443,"")</f>
        <v/>
      </c>
    </row>
    <row r="8444" customFormat="false" ht="15" hidden="false" customHeight="false" outlineLevel="0" collapsed="false">
      <c r="A8444" s="30" t="n">
        <v>1319.0625</v>
      </c>
      <c r="B8444" s="31" t="n">
        <v>-1.4146</v>
      </c>
      <c r="C8444" s="32" t="n">
        <f aca="false">IF($A8444="","",IF(設定!$B$21="dB",10^($B8444/20),ABS($B8444)))</f>
        <v>0.849708572959841</v>
      </c>
      <c r="D8444" s="32" t="n">
        <f aca="false">IF($A8444="","",$A8444^2)</f>
        <v>1739925.87890625</v>
      </c>
      <c r="E8444" s="32" t="n">
        <f aca="false">IF($A8444="","",IF($C8444&lt;=0,"",1/$C8444^2))</f>
        <v>1.38503261383164</v>
      </c>
      <c r="F8444" s="33" t="n">
        <f aca="false">IF(OR(ROW()-設定!$B$30&lt;2,ROW()+設定!$B$30&gt;13701,N($A8444)&lt;=0,N(INDEX($A$2:$A$13701,MIN(13700,MAX(1,ROW()-1+設定!$B$30))))&lt;=0,$A8444&lt;設定!$B$28,$A8444&gt;設定!$B$29),0,IF(AND($C8444&gt;=MAX(INDEX($C$1:$C$13701,MAX(1,ROW()-設定!$B$24)):INDEX($C$1:$C$13701,MAX(1,ROW()-1))),$C8444&gt;MAX(INDEX($C$1:$C$13701,MIN(13701,ROW()+1)):INDEX($C$1:$C$13701,MIN(13701,ROW()+設定!$B$24))),$C8444&gt;=設定!$B$32,$C8444&gt;=MAX(MIN(INDEX($C$1:$C$13701,MAX(1,ROW()-設定!$B$26)):INDEX($C$1:$C$13701,MAX(1,ROW()-1))),MIN(INDEX($C$1:$C$13701,MIN(13701,ROW()+1)):INDEX($C$1:$C$13701,MIN(13701,ROW()+設定!$B$26))))*10^(設定!$B$27/20)),1,0))</f>
        <v>0</v>
      </c>
      <c r="G8444" s="33" t="n">
        <f aca="false">$G8443+IF($F8444=1,1,0)</f>
        <v>4</v>
      </c>
      <c r="H8444" s="0" t="str">
        <f aca="false">IF($F8444=1,$G8444,"")</f>
        <v/>
      </c>
    </row>
    <row r="8445" customFormat="false" ht="15" hidden="false" customHeight="false" outlineLevel="0" collapsed="false">
      <c r="A8445" s="30" t="n">
        <v>1319.21875</v>
      </c>
      <c r="B8445" s="31" t="n">
        <v>-1.4173</v>
      </c>
      <c r="C8445" s="32" t="n">
        <f aca="false">IF($A8445="","",IF(設定!$B$21="dB",10^($B8445/20),ABS($B8445)))</f>
        <v>0.849444482958402</v>
      </c>
      <c r="D8445" s="32" t="n">
        <f aca="false">IF($A8445="","",$A8445^2)</f>
        <v>1740338.11035156</v>
      </c>
      <c r="E8445" s="32" t="n">
        <f aca="false">IF($A8445="","",IF($C8445&lt;=0,"",1/$C8445^2))</f>
        <v>1.38589395352195</v>
      </c>
      <c r="F8445" s="33" t="n">
        <f aca="false">IF(OR(ROW()-設定!$B$30&lt;2,ROW()+設定!$B$30&gt;13701,N($A8445)&lt;=0,N(INDEX($A$2:$A$13701,MIN(13700,MAX(1,ROW()-1+設定!$B$30))))&lt;=0,$A8445&lt;設定!$B$28,$A8445&gt;設定!$B$29),0,IF(AND($C8445&gt;=MAX(INDEX($C$1:$C$13701,MAX(1,ROW()-設定!$B$24)):INDEX($C$1:$C$13701,MAX(1,ROW()-1))),$C8445&gt;MAX(INDEX($C$1:$C$13701,MIN(13701,ROW()+1)):INDEX($C$1:$C$13701,MIN(13701,ROW()+設定!$B$24))),$C8445&gt;=設定!$B$32,$C8445&gt;=MAX(MIN(INDEX($C$1:$C$13701,MAX(1,ROW()-設定!$B$26)):INDEX($C$1:$C$13701,MAX(1,ROW()-1))),MIN(INDEX($C$1:$C$13701,MIN(13701,ROW()+1)):INDEX($C$1:$C$13701,MIN(13701,ROW()+設定!$B$26))))*10^(設定!$B$27/20)),1,0))</f>
        <v>0</v>
      </c>
      <c r="G8445" s="33" t="n">
        <f aca="false">$G8444+IF($F8445=1,1,0)</f>
        <v>4</v>
      </c>
      <c r="H8445" s="0" t="str">
        <f aca="false">IF($F8445=1,$G8445,"")</f>
        <v/>
      </c>
    </row>
    <row r="8446" customFormat="false" ht="15" hidden="false" customHeight="false" outlineLevel="0" collapsed="false">
      <c r="A8446" s="30" t="n">
        <v>1319.375</v>
      </c>
      <c r="B8446" s="31" t="n">
        <v>-1.4275</v>
      </c>
      <c r="C8446" s="32" t="n">
        <f aca="false">IF($A8446="","",IF(設定!$B$21="dB",10^($B8446/20),ABS($B8446)))</f>
        <v>0.848447550147307</v>
      </c>
      <c r="D8446" s="32" t="n">
        <f aca="false">IF($A8446="","",$A8446^2)</f>
        <v>1740750.390625</v>
      </c>
      <c r="E8446" s="32" t="n">
        <f aca="false">IF($A8446="","",IF($C8446&lt;=0,"",1/$C8446^2))</f>
        <v>1.38915274041037</v>
      </c>
      <c r="F8446" s="33" t="n">
        <f aca="false">IF(OR(ROW()-設定!$B$30&lt;2,ROW()+設定!$B$30&gt;13701,N($A8446)&lt;=0,N(INDEX($A$2:$A$13701,MIN(13700,MAX(1,ROW()-1+設定!$B$30))))&lt;=0,$A8446&lt;設定!$B$28,$A8446&gt;設定!$B$29),0,IF(AND($C8446&gt;=MAX(INDEX($C$1:$C$13701,MAX(1,ROW()-設定!$B$24)):INDEX($C$1:$C$13701,MAX(1,ROW()-1))),$C8446&gt;MAX(INDEX($C$1:$C$13701,MIN(13701,ROW()+1)):INDEX($C$1:$C$13701,MIN(13701,ROW()+設定!$B$24))),$C8446&gt;=設定!$B$32,$C8446&gt;=MAX(MIN(INDEX($C$1:$C$13701,MAX(1,ROW()-設定!$B$26)):INDEX($C$1:$C$13701,MAX(1,ROW()-1))),MIN(INDEX($C$1:$C$13701,MIN(13701,ROW()+1)):INDEX($C$1:$C$13701,MIN(13701,ROW()+設定!$B$26))))*10^(設定!$B$27/20)),1,0))</f>
        <v>0</v>
      </c>
      <c r="G8446" s="33" t="n">
        <f aca="false">$G8445+IF($F8446=1,1,0)</f>
        <v>4</v>
      </c>
      <c r="H8446" s="0" t="str">
        <f aca="false">IF($F8446=1,$G8446,"")</f>
        <v/>
      </c>
    </row>
    <row r="8447" customFormat="false" ht="15" hidden="false" customHeight="false" outlineLevel="0" collapsed="false">
      <c r="A8447" s="30" t="n">
        <v>1319.53125</v>
      </c>
      <c r="B8447" s="31" t="n">
        <v>-1.3662</v>
      </c>
      <c r="C8447" s="32" t="n">
        <f aca="false">IF($A8447="","",IF(設定!$B$21="dB",10^($B8447/20),ABS($B8447)))</f>
        <v>0.854456582867766</v>
      </c>
      <c r="D8447" s="32" t="n">
        <f aca="false">IF($A8447="","",$A8447^2)</f>
        <v>1741162.71972656</v>
      </c>
      <c r="E8447" s="32" t="n">
        <f aca="false">IF($A8447="","",IF($C8447&lt;=0,"",1/$C8447^2))</f>
        <v>1.36968279345209</v>
      </c>
      <c r="F8447" s="33" t="n">
        <f aca="false">IF(OR(ROW()-設定!$B$30&lt;2,ROW()+設定!$B$30&gt;13701,N($A8447)&lt;=0,N(INDEX($A$2:$A$13701,MIN(13700,MAX(1,ROW()-1+設定!$B$30))))&lt;=0,$A8447&lt;設定!$B$28,$A8447&gt;設定!$B$29),0,IF(AND($C8447&gt;=MAX(INDEX($C$1:$C$13701,MAX(1,ROW()-設定!$B$24)):INDEX($C$1:$C$13701,MAX(1,ROW()-1))),$C8447&gt;MAX(INDEX($C$1:$C$13701,MIN(13701,ROW()+1)):INDEX($C$1:$C$13701,MIN(13701,ROW()+設定!$B$24))),$C8447&gt;=設定!$B$32,$C8447&gt;=MAX(MIN(INDEX($C$1:$C$13701,MAX(1,ROW()-設定!$B$26)):INDEX($C$1:$C$13701,MAX(1,ROW()-1))),MIN(INDEX($C$1:$C$13701,MIN(13701,ROW()+1)):INDEX($C$1:$C$13701,MIN(13701,ROW()+設定!$B$26))))*10^(設定!$B$27/20)),1,0))</f>
        <v>0</v>
      </c>
      <c r="G8447" s="33" t="n">
        <f aca="false">$G8446+IF($F8447=1,1,0)</f>
        <v>4</v>
      </c>
      <c r="H8447" s="0" t="str">
        <f aca="false">IF($F8447=1,$G8447,"")</f>
        <v/>
      </c>
    </row>
    <row r="8448" customFormat="false" ht="15" hidden="false" customHeight="false" outlineLevel="0" collapsed="false">
      <c r="A8448" s="30" t="n">
        <v>1319.6875</v>
      </c>
      <c r="B8448" s="31" t="n">
        <v>-1.2474</v>
      </c>
      <c r="C8448" s="32" t="n">
        <f aca="false">IF($A8448="","",IF(設定!$B$21="dB",10^($B8448/20),ABS($B8448)))</f>
        <v>0.866223576510503</v>
      </c>
      <c r="D8448" s="32" t="n">
        <f aca="false">IF($A8448="","",$A8448^2)</f>
        <v>1741575.09765625</v>
      </c>
      <c r="E8448" s="32" t="n">
        <f aca="false">IF($A8448="","",IF($C8448&lt;=0,"",1/$C8448^2))</f>
        <v>1.33272332897979</v>
      </c>
      <c r="F8448" s="33" t="n">
        <f aca="false">IF(OR(ROW()-設定!$B$30&lt;2,ROW()+設定!$B$30&gt;13701,N($A8448)&lt;=0,N(INDEX($A$2:$A$13701,MIN(13700,MAX(1,ROW()-1+設定!$B$30))))&lt;=0,$A8448&lt;設定!$B$28,$A8448&gt;設定!$B$29),0,IF(AND($C8448&gt;=MAX(INDEX($C$1:$C$13701,MAX(1,ROW()-設定!$B$24)):INDEX($C$1:$C$13701,MAX(1,ROW()-1))),$C8448&gt;MAX(INDEX($C$1:$C$13701,MIN(13701,ROW()+1)):INDEX($C$1:$C$13701,MIN(13701,ROW()+設定!$B$24))),$C8448&gt;=設定!$B$32,$C8448&gt;=MAX(MIN(INDEX($C$1:$C$13701,MAX(1,ROW()-設定!$B$26)):INDEX($C$1:$C$13701,MAX(1,ROW()-1))),MIN(INDEX($C$1:$C$13701,MIN(13701,ROW()+1)):INDEX($C$1:$C$13701,MIN(13701,ROW()+設定!$B$26))))*10^(設定!$B$27/20)),1,0))</f>
        <v>0</v>
      </c>
      <c r="G8448" s="33" t="n">
        <f aca="false">$G8447+IF($F8448=1,1,0)</f>
        <v>4</v>
      </c>
      <c r="H8448" s="0" t="str">
        <f aca="false">IF($F8448=1,$G8448,"")</f>
        <v/>
      </c>
    </row>
    <row r="8449" customFormat="false" ht="15" hidden="false" customHeight="false" outlineLevel="0" collapsed="false">
      <c r="A8449" s="30" t="n">
        <v>1319.84375</v>
      </c>
      <c r="B8449" s="31" t="n">
        <v>-1.2861</v>
      </c>
      <c r="C8449" s="32" t="n">
        <f aca="false">IF($A8449="","",IF(設定!$B$21="dB",10^($B8449/20),ABS($B8449)))</f>
        <v>0.862372700661987</v>
      </c>
      <c r="D8449" s="32" t="n">
        <f aca="false">IF($A8449="","",$A8449^2)</f>
        <v>1741987.52441406</v>
      </c>
      <c r="E8449" s="32" t="n">
        <f aca="false">IF($A8449="","",IF($C8449&lt;=0,"",1/$C8449^2))</f>
        <v>1.34465230294151</v>
      </c>
      <c r="F8449" s="33" t="n">
        <f aca="false">IF(OR(ROW()-設定!$B$30&lt;2,ROW()+設定!$B$30&gt;13701,N($A8449)&lt;=0,N(INDEX($A$2:$A$13701,MIN(13700,MAX(1,ROW()-1+設定!$B$30))))&lt;=0,$A8449&lt;設定!$B$28,$A8449&gt;設定!$B$29),0,IF(AND($C8449&gt;=MAX(INDEX($C$1:$C$13701,MAX(1,ROW()-設定!$B$24)):INDEX($C$1:$C$13701,MAX(1,ROW()-1))),$C8449&gt;MAX(INDEX($C$1:$C$13701,MIN(13701,ROW()+1)):INDEX($C$1:$C$13701,MIN(13701,ROW()+設定!$B$24))),$C8449&gt;=設定!$B$32,$C8449&gt;=MAX(MIN(INDEX($C$1:$C$13701,MAX(1,ROW()-設定!$B$26)):INDEX($C$1:$C$13701,MAX(1,ROW()-1))),MIN(INDEX($C$1:$C$13701,MIN(13701,ROW()+1)):INDEX($C$1:$C$13701,MIN(13701,ROW()+設定!$B$26))))*10^(設定!$B$27/20)),1,0))</f>
        <v>0</v>
      </c>
      <c r="G8449" s="33" t="n">
        <f aca="false">$G8448+IF($F8449=1,1,0)</f>
        <v>4</v>
      </c>
      <c r="H8449" s="0" t="str">
        <f aca="false">IF($F8449=1,$G8449,"")</f>
        <v/>
      </c>
    </row>
    <row r="8450" customFormat="false" ht="15" hidden="false" customHeight="false" outlineLevel="0" collapsed="false">
      <c r="A8450" s="30" t="n">
        <v>1320</v>
      </c>
      <c r="B8450" s="31" t="n">
        <v>-1.1821</v>
      </c>
      <c r="C8450" s="32" t="n">
        <f aca="false">IF($A8450="","",IF(設定!$B$21="dB",10^($B8450/20),ABS($B8450)))</f>
        <v>0.872760334359896</v>
      </c>
      <c r="D8450" s="32" t="n">
        <f aca="false">IF($A8450="","",$A8450^2)</f>
        <v>1742400</v>
      </c>
      <c r="E8450" s="32" t="n">
        <f aca="false">IF($A8450="","",IF($C8450&lt;=0,"",1/$C8450^2))</f>
        <v>1.31283455735366</v>
      </c>
      <c r="F8450" s="33" t="n">
        <f aca="false">IF(OR(ROW()-設定!$B$30&lt;2,ROW()+設定!$B$30&gt;13701,N($A8450)&lt;=0,N(INDEX($A$2:$A$13701,MIN(13700,MAX(1,ROW()-1+設定!$B$30))))&lt;=0,$A8450&lt;設定!$B$28,$A8450&gt;設定!$B$29),0,IF(AND($C8450&gt;=MAX(INDEX($C$1:$C$13701,MAX(1,ROW()-設定!$B$24)):INDEX($C$1:$C$13701,MAX(1,ROW()-1))),$C8450&gt;MAX(INDEX($C$1:$C$13701,MIN(13701,ROW()+1)):INDEX($C$1:$C$13701,MIN(13701,ROW()+設定!$B$24))),$C8450&gt;=設定!$B$32,$C8450&gt;=MAX(MIN(INDEX($C$1:$C$13701,MAX(1,ROW()-設定!$B$26)):INDEX($C$1:$C$13701,MAX(1,ROW()-1))),MIN(INDEX($C$1:$C$13701,MIN(13701,ROW()+1)):INDEX($C$1:$C$13701,MIN(13701,ROW()+設定!$B$26))))*10^(設定!$B$27/20)),1,0))</f>
        <v>0</v>
      </c>
      <c r="G8450" s="33" t="n">
        <f aca="false">$G8449+IF($F8450=1,1,0)</f>
        <v>4</v>
      </c>
      <c r="H8450" s="0" t="str">
        <f aca="false">IF($F8450=1,$G8450,"")</f>
        <v/>
      </c>
    </row>
    <row r="8451" customFormat="false" ht="15" hidden="false" customHeight="false" outlineLevel="0" collapsed="false">
      <c r="A8451" s="30" t="n">
        <v>1320.15625</v>
      </c>
      <c r="B8451" s="31" t="n">
        <v>-1.2739</v>
      </c>
      <c r="C8451" s="32" t="n">
        <f aca="false">IF($A8451="","",IF(設定!$B$21="dB",10^($B8451/20),ABS($B8451)))</f>
        <v>0.863584820500819</v>
      </c>
      <c r="D8451" s="32" t="n">
        <f aca="false">IF($A8451="","",$A8451^2)</f>
        <v>1742812.52441406</v>
      </c>
      <c r="E8451" s="32" t="n">
        <f aca="false">IF($A8451="","",IF($C8451&lt;=0,"",1/$C8451^2))</f>
        <v>1.34088026839009</v>
      </c>
      <c r="F8451" s="33" t="n">
        <f aca="false">IF(OR(ROW()-設定!$B$30&lt;2,ROW()+設定!$B$30&gt;13701,N($A8451)&lt;=0,N(INDEX($A$2:$A$13701,MIN(13700,MAX(1,ROW()-1+設定!$B$30))))&lt;=0,$A8451&lt;設定!$B$28,$A8451&gt;設定!$B$29),0,IF(AND($C8451&gt;=MAX(INDEX($C$1:$C$13701,MAX(1,ROW()-設定!$B$24)):INDEX($C$1:$C$13701,MAX(1,ROW()-1))),$C8451&gt;MAX(INDEX($C$1:$C$13701,MIN(13701,ROW()+1)):INDEX($C$1:$C$13701,MIN(13701,ROW()+設定!$B$24))),$C8451&gt;=設定!$B$32,$C8451&gt;=MAX(MIN(INDEX($C$1:$C$13701,MAX(1,ROW()-設定!$B$26)):INDEX($C$1:$C$13701,MAX(1,ROW()-1))),MIN(INDEX($C$1:$C$13701,MIN(13701,ROW()+1)):INDEX($C$1:$C$13701,MIN(13701,ROW()+設定!$B$26))))*10^(設定!$B$27/20)),1,0))</f>
        <v>0</v>
      </c>
      <c r="G8451" s="33" t="n">
        <f aca="false">$G8450+IF($F8451=1,1,0)</f>
        <v>4</v>
      </c>
      <c r="H8451" s="0" t="str">
        <f aca="false">IF($F8451=1,$G8451,"")</f>
        <v/>
      </c>
    </row>
    <row r="8452" customFormat="false" ht="15" hidden="false" customHeight="false" outlineLevel="0" collapsed="false">
      <c r="A8452" s="30" t="n">
        <v>1320.3125</v>
      </c>
      <c r="B8452" s="31" t="n">
        <v>-0.9761</v>
      </c>
      <c r="C8452" s="32" t="n">
        <f aca="false">IF($A8452="","",IF(設定!$B$21="dB",10^($B8452/20),ABS($B8452)))</f>
        <v>0.89370667161267</v>
      </c>
      <c r="D8452" s="32" t="n">
        <f aca="false">IF($A8452="","",$A8452^2)</f>
        <v>1743225.09765625</v>
      </c>
      <c r="E8452" s="32" t="n">
        <f aca="false">IF($A8452="","",IF($C8452&lt;=0,"",1/$C8452^2))</f>
        <v>1.2520163490348</v>
      </c>
      <c r="F8452" s="33" t="n">
        <f aca="false">IF(OR(ROW()-設定!$B$30&lt;2,ROW()+設定!$B$30&gt;13701,N($A8452)&lt;=0,N(INDEX($A$2:$A$13701,MIN(13700,MAX(1,ROW()-1+設定!$B$30))))&lt;=0,$A8452&lt;設定!$B$28,$A8452&gt;設定!$B$29),0,IF(AND($C8452&gt;=MAX(INDEX($C$1:$C$13701,MAX(1,ROW()-設定!$B$24)):INDEX($C$1:$C$13701,MAX(1,ROW()-1))),$C8452&gt;MAX(INDEX($C$1:$C$13701,MIN(13701,ROW()+1)):INDEX($C$1:$C$13701,MIN(13701,ROW()+設定!$B$24))),$C8452&gt;=設定!$B$32,$C8452&gt;=MAX(MIN(INDEX($C$1:$C$13701,MAX(1,ROW()-設定!$B$26)):INDEX($C$1:$C$13701,MAX(1,ROW()-1))),MIN(INDEX($C$1:$C$13701,MIN(13701,ROW()+1)):INDEX($C$1:$C$13701,MIN(13701,ROW()+設定!$B$26))))*10^(設定!$B$27/20)),1,0))</f>
        <v>0</v>
      </c>
      <c r="G8452" s="33" t="n">
        <f aca="false">$G8451+IF($F8452=1,1,0)</f>
        <v>4</v>
      </c>
      <c r="H8452" s="0" t="str">
        <f aca="false">IF($F8452=1,$G8452,"")</f>
        <v/>
      </c>
    </row>
    <row r="8453" customFormat="false" ht="15" hidden="false" customHeight="false" outlineLevel="0" collapsed="false">
      <c r="A8453" s="30" t="n">
        <v>1320.46875</v>
      </c>
      <c r="B8453" s="31" t="n">
        <v>-0.8889</v>
      </c>
      <c r="C8453" s="32" t="n">
        <f aca="false">IF($A8453="","",IF(設定!$B$21="dB",10^($B8453/20),ABS($B8453)))</f>
        <v>0.902724023170564</v>
      </c>
      <c r="D8453" s="32" t="n">
        <f aca="false">IF($A8453="","",$A8453^2)</f>
        <v>1743637.71972656</v>
      </c>
      <c r="E8453" s="32" t="n">
        <f aca="false">IF($A8453="","",IF($C8453&lt;=0,"",1/$C8453^2))</f>
        <v>1.22712837936663</v>
      </c>
      <c r="F8453" s="33" t="n">
        <f aca="false">IF(OR(ROW()-設定!$B$30&lt;2,ROW()+設定!$B$30&gt;13701,N($A8453)&lt;=0,N(INDEX($A$2:$A$13701,MIN(13700,MAX(1,ROW()-1+設定!$B$30))))&lt;=0,$A8453&lt;設定!$B$28,$A8453&gt;設定!$B$29),0,IF(AND($C8453&gt;=MAX(INDEX($C$1:$C$13701,MAX(1,ROW()-設定!$B$24)):INDEX($C$1:$C$13701,MAX(1,ROW()-1))),$C8453&gt;MAX(INDEX($C$1:$C$13701,MIN(13701,ROW()+1)):INDEX($C$1:$C$13701,MIN(13701,ROW()+設定!$B$24))),$C8453&gt;=設定!$B$32,$C8453&gt;=MAX(MIN(INDEX($C$1:$C$13701,MAX(1,ROW()-設定!$B$26)):INDEX($C$1:$C$13701,MAX(1,ROW()-1))),MIN(INDEX($C$1:$C$13701,MIN(13701,ROW()+1)):INDEX($C$1:$C$13701,MIN(13701,ROW()+設定!$B$26))))*10^(設定!$B$27/20)),1,0))</f>
        <v>0</v>
      </c>
      <c r="G8453" s="33" t="n">
        <f aca="false">$G8452+IF($F8453=1,1,0)</f>
        <v>4</v>
      </c>
      <c r="H8453" s="0" t="str">
        <f aca="false">IF($F8453=1,$G8453,"")</f>
        <v/>
      </c>
    </row>
    <row r="8454" customFormat="false" ht="15" hidden="false" customHeight="false" outlineLevel="0" collapsed="false">
      <c r="A8454" s="30" t="n">
        <v>1320.625</v>
      </c>
      <c r="B8454" s="31" t="n">
        <v>-0.8893</v>
      </c>
      <c r="C8454" s="32" t="n">
        <f aca="false">IF($A8454="","",IF(設定!$B$21="dB",10^($B8454/20),ABS($B8454)))</f>
        <v>0.902682452150203</v>
      </c>
      <c r="D8454" s="32" t="n">
        <f aca="false">IF($A8454="","",$A8454^2)</f>
        <v>1744050.390625</v>
      </c>
      <c r="E8454" s="32" t="n">
        <f aca="false">IF($A8454="","",IF($C8454&lt;=0,"",1/$C8454^2))</f>
        <v>1.22724140727222</v>
      </c>
      <c r="F8454" s="33" t="n">
        <f aca="false">IF(OR(ROW()-設定!$B$30&lt;2,ROW()+設定!$B$30&gt;13701,N($A8454)&lt;=0,N(INDEX($A$2:$A$13701,MIN(13700,MAX(1,ROW()-1+設定!$B$30))))&lt;=0,$A8454&lt;設定!$B$28,$A8454&gt;設定!$B$29),0,IF(AND($C8454&gt;=MAX(INDEX($C$1:$C$13701,MAX(1,ROW()-設定!$B$24)):INDEX($C$1:$C$13701,MAX(1,ROW()-1))),$C8454&gt;MAX(INDEX($C$1:$C$13701,MIN(13701,ROW()+1)):INDEX($C$1:$C$13701,MIN(13701,ROW()+設定!$B$24))),$C8454&gt;=設定!$B$32,$C8454&gt;=MAX(MIN(INDEX($C$1:$C$13701,MAX(1,ROW()-設定!$B$26)):INDEX($C$1:$C$13701,MAX(1,ROW()-1))),MIN(INDEX($C$1:$C$13701,MIN(13701,ROW()+1)):INDEX($C$1:$C$13701,MIN(13701,ROW()+設定!$B$26))))*10^(設定!$B$27/20)),1,0))</f>
        <v>0</v>
      </c>
      <c r="G8454" s="33" t="n">
        <f aca="false">$G8453+IF($F8454=1,1,0)</f>
        <v>4</v>
      </c>
      <c r="H8454" s="0" t="str">
        <f aca="false">IF($F8454=1,$G8454,"")</f>
        <v/>
      </c>
    </row>
    <row r="8455" customFormat="false" ht="15" hidden="false" customHeight="false" outlineLevel="0" collapsed="false">
      <c r="A8455" s="30" t="n">
        <v>1320.78125</v>
      </c>
      <c r="B8455" s="31" t="n">
        <v>-0.8187</v>
      </c>
      <c r="C8455" s="32" t="n">
        <f aca="false">IF($A8455="","",IF(設定!$B$21="dB",10^($B8455/20),ABS($B8455)))</f>
        <v>0.910049467751961</v>
      </c>
      <c r="D8455" s="32" t="n">
        <f aca="false">IF($A8455="","",$A8455^2)</f>
        <v>1744463.11035156</v>
      </c>
      <c r="E8455" s="32" t="n">
        <f aca="false">IF($A8455="","",IF($C8455&lt;=0,"",1/$C8455^2))</f>
        <v>1.20745234697556</v>
      </c>
      <c r="F8455" s="33" t="n">
        <f aca="false">IF(OR(ROW()-設定!$B$30&lt;2,ROW()+設定!$B$30&gt;13701,N($A8455)&lt;=0,N(INDEX($A$2:$A$13701,MIN(13700,MAX(1,ROW()-1+設定!$B$30))))&lt;=0,$A8455&lt;設定!$B$28,$A8455&gt;設定!$B$29),0,IF(AND($C8455&gt;=MAX(INDEX($C$1:$C$13701,MAX(1,ROW()-設定!$B$24)):INDEX($C$1:$C$13701,MAX(1,ROW()-1))),$C8455&gt;MAX(INDEX($C$1:$C$13701,MIN(13701,ROW()+1)):INDEX($C$1:$C$13701,MIN(13701,ROW()+設定!$B$24))),$C8455&gt;=設定!$B$32,$C8455&gt;=MAX(MIN(INDEX($C$1:$C$13701,MAX(1,ROW()-設定!$B$26)):INDEX($C$1:$C$13701,MAX(1,ROW()-1))),MIN(INDEX($C$1:$C$13701,MIN(13701,ROW()+1)):INDEX($C$1:$C$13701,MIN(13701,ROW()+設定!$B$26))))*10^(設定!$B$27/20)),1,0))</f>
        <v>0</v>
      </c>
      <c r="G8455" s="33" t="n">
        <f aca="false">$G8454+IF($F8455=1,1,0)</f>
        <v>4</v>
      </c>
      <c r="H8455" s="0" t="str">
        <f aca="false">IF($F8455=1,$G8455,"")</f>
        <v/>
      </c>
    </row>
    <row r="8456" customFormat="false" ht="15" hidden="false" customHeight="false" outlineLevel="0" collapsed="false">
      <c r="A8456" s="30" t="n">
        <v>1320.9375</v>
      </c>
      <c r="B8456" s="31" t="n">
        <v>-0.7724</v>
      </c>
      <c r="C8456" s="32" t="n">
        <f aca="false">IF($A8456="","",IF(設定!$B$21="dB",10^($B8456/20),ABS($B8456)))</f>
        <v>0.914913424430962</v>
      </c>
      <c r="D8456" s="32" t="n">
        <f aca="false">IF($A8456="","",$A8456^2)</f>
        <v>1744875.87890625</v>
      </c>
      <c r="E8456" s="32" t="n">
        <f aca="false">IF($A8456="","",IF($C8456&lt;=0,"",1/$C8456^2))</f>
        <v>1.19464810902401</v>
      </c>
      <c r="F8456" s="33" t="n">
        <f aca="false">IF(OR(ROW()-設定!$B$30&lt;2,ROW()+設定!$B$30&gt;13701,N($A8456)&lt;=0,N(INDEX($A$2:$A$13701,MIN(13700,MAX(1,ROW()-1+設定!$B$30))))&lt;=0,$A8456&lt;設定!$B$28,$A8456&gt;設定!$B$29),0,IF(AND($C8456&gt;=MAX(INDEX($C$1:$C$13701,MAX(1,ROW()-設定!$B$24)):INDEX($C$1:$C$13701,MAX(1,ROW()-1))),$C8456&gt;MAX(INDEX($C$1:$C$13701,MIN(13701,ROW()+1)):INDEX($C$1:$C$13701,MIN(13701,ROW()+設定!$B$24))),$C8456&gt;=設定!$B$32,$C8456&gt;=MAX(MIN(INDEX($C$1:$C$13701,MAX(1,ROW()-設定!$B$26)):INDEX($C$1:$C$13701,MAX(1,ROW()-1))),MIN(INDEX($C$1:$C$13701,MIN(13701,ROW()+1)):INDEX($C$1:$C$13701,MIN(13701,ROW()+設定!$B$26))))*10^(設定!$B$27/20)),1,0))</f>
        <v>0</v>
      </c>
      <c r="G8456" s="33" t="n">
        <f aca="false">$G8455+IF($F8456=1,1,0)</f>
        <v>4</v>
      </c>
      <c r="H8456" s="0" t="str">
        <f aca="false">IF($F8456=1,$G8456,"")</f>
        <v/>
      </c>
    </row>
    <row r="8457" customFormat="false" ht="15" hidden="false" customHeight="false" outlineLevel="0" collapsed="false">
      <c r="A8457" s="30" t="n">
        <v>1321.09375</v>
      </c>
      <c r="B8457" s="31" t="n">
        <v>-0.5531</v>
      </c>
      <c r="C8457" s="32" t="n">
        <f aca="false">IF($A8457="","",IF(設定!$B$21="dB",10^($B8457/20),ABS($B8457)))</f>
        <v>0.938307094456243</v>
      </c>
      <c r="D8457" s="32" t="n">
        <f aca="false">IF($A8457="","",$A8457^2)</f>
        <v>1745288.69628906</v>
      </c>
      <c r="E8457" s="32" t="n">
        <f aca="false">IF($A8457="","",IF($C8457&lt;=0,"",1/$C8457^2))</f>
        <v>1.13582127717739</v>
      </c>
      <c r="F8457" s="33" t="n">
        <f aca="false">IF(OR(ROW()-設定!$B$30&lt;2,ROW()+設定!$B$30&gt;13701,N($A8457)&lt;=0,N(INDEX($A$2:$A$13701,MIN(13700,MAX(1,ROW()-1+設定!$B$30))))&lt;=0,$A8457&lt;設定!$B$28,$A8457&gt;設定!$B$29),0,IF(AND($C8457&gt;=MAX(INDEX($C$1:$C$13701,MAX(1,ROW()-設定!$B$24)):INDEX($C$1:$C$13701,MAX(1,ROW()-1))),$C8457&gt;MAX(INDEX($C$1:$C$13701,MIN(13701,ROW()+1)):INDEX($C$1:$C$13701,MIN(13701,ROW()+設定!$B$24))),$C8457&gt;=設定!$B$32,$C8457&gt;=MAX(MIN(INDEX($C$1:$C$13701,MAX(1,ROW()-設定!$B$26)):INDEX($C$1:$C$13701,MAX(1,ROW()-1))),MIN(INDEX($C$1:$C$13701,MIN(13701,ROW()+1)):INDEX($C$1:$C$13701,MIN(13701,ROW()+設定!$B$26))))*10^(設定!$B$27/20)),1,0))</f>
        <v>0</v>
      </c>
      <c r="G8457" s="33" t="n">
        <f aca="false">$G8456+IF($F8457=1,1,0)</f>
        <v>4</v>
      </c>
      <c r="H8457" s="0" t="str">
        <f aca="false">IF($F8457=1,$G8457,"")</f>
        <v/>
      </c>
    </row>
    <row r="8458" customFormat="false" ht="15" hidden="false" customHeight="false" outlineLevel="0" collapsed="false">
      <c r="A8458" s="30" t="n">
        <v>1321.25</v>
      </c>
      <c r="B8458" s="31" t="n">
        <v>-0.6774</v>
      </c>
      <c r="C8458" s="32" t="n">
        <f aca="false">IF($A8458="","",IF(設定!$B$21="dB",10^($B8458/20),ABS($B8458)))</f>
        <v>0.924975010879803</v>
      </c>
      <c r="D8458" s="32" t="n">
        <f aca="false">IF($A8458="","",$A8458^2)</f>
        <v>1745701.5625</v>
      </c>
      <c r="E8458" s="32" t="n">
        <f aca="false">IF($A8458="","",IF($C8458&lt;=0,"",1/$C8458^2))</f>
        <v>1.16879945387256</v>
      </c>
      <c r="F8458" s="33" t="n">
        <f aca="false">IF(OR(ROW()-設定!$B$30&lt;2,ROW()+設定!$B$30&gt;13701,N($A8458)&lt;=0,N(INDEX($A$2:$A$13701,MIN(13700,MAX(1,ROW()-1+設定!$B$30))))&lt;=0,$A8458&lt;設定!$B$28,$A8458&gt;設定!$B$29),0,IF(AND($C8458&gt;=MAX(INDEX($C$1:$C$13701,MAX(1,ROW()-設定!$B$24)):INDEX($C$1:$C$13701,MAX(1,ROW()-1))),$C8458&gt;MAX(INDEX($C$1:$C$13701,MIN(13701,ROW()+1)):INDEX($C$1:$C$13701,MIN(13701,ROW()+設定!$B$24))),$C8458&gt;=設定!$B$32,$C8458&gt;=MAX(MIN(INDEX($C$1:$C$13701,MAX(1,ROW()-設定!$B$26)):INDEX($C$1:$C$13701,MAX(1,ROW()-1))),MIN(INDEX($C$1:$C$13701,MIN(13701,ROW()+1)):INDEX($C$1:$C$13701,MIN(13701,ROW()+設定!$B$26))))*10^(設定!$B$27/20)),1,0))</f>
        <v>0</v>
      </c>
      <c r="G8458" s="33" t="n">
        <f aca="false">$G8457+IF($F8458=1,1,0)</f>
        <v>4</v>
      </c>
      <c r="H8458" s="0" t="str">
        <f aca="false">IF($F8458=1,$G8458,"")</f>
        <v/>
      </c>
    </row>
    <row r="8459" customFormat="false" ht="15" hidden="false" customHeight="false" outlineLevel="0" collapsed="false">
      <c r="A8459" s="30" t="n">
        <v>1321.40625</v>
      </c>
      <c r="B8459" s="31" t="n">
        <v>-0.7728</v>
      </c>
      <c r="C8459" s="32" t="n">
        <f aca="false">IF($A8459="","",IF(設定!$B$21="dB",10^($B8459/20),ABS($B8459)))</f>
        <v>0.914871292080853</v>
      </c>
      <c r="D8459" s="32" t="n">
        <f aca="false">IF($A8459="","",$A8459^2)</f>
        <v>1746114.47753906</v>
      </c>
      <c r="E8459" s="32" t="n">
        <f aca="false">IF($A8459="","",IF($C8459&lt;=0,"",1/$C8459^2))</f>
        <v>1.19475814524837</v>
      </c>
      <c r="F8459" s="33" t="n">
        <f aca="false">IF(OR(ROW()-設定!$B$30&lt;2,ROW()+設定!$B$30&gt;13701,N($A8459)&lt;=0,N(INDEX($A$2:$A$13701,MIN(13700,MAX(1,ROW()-1+設定!$B$30))))&lt;=0,$A8459&lt;設定!$B$28,$A8459&gt;設定!$B$29),0,IF(AND($C8459&gt;=MAX(INDEX($C$1:$C$13701,MAX(1,ROW()-設定!$B$24)):INDEX($C$1:$C$13701,MAX(1,ROW()-1))),$C8459&gt;MAX(INDEX($C$1:$C$13701,MIN(13701,ROW()+1)):INDEX($C$1:$C$13701,MIN(13701,ROW()+設定!$B$24))),$C8459&gt;=設定!$B$32,$C8459&gt;=MAX(MIN(INDEX($C$1:$C$13701,MAX(1,ROW()-設定!$B$26)):INDEX($C$1:$C$13701,MAX(1,ROW()-1))),MIN(INDEX($C$1:$C$13701,MIN(13701,ROW()+1)):INDEX($C$1:$C$13701,MIN(13701,ROW()+設定!$B$26))))*10^(設定!$B$27/20)),1,0))</f>
        <v>0</v>
      </c>
      <c r="G8459" s="33" t="n">
        <f aca="false">$G8458+IF($F8459=1,1,0)</f>
        <v>4</v>
      </c>
      <c r="H8459" s="0" t="str">
        <f aca="false">IF($F8459=1,$G8459,"")</f>
        <v/>
      </c>
    </row>
    <row r="8460" customFormat="false" ht="15" hidden="false" customHeight="false" outlineLevel="0" collapsed="false">
      <c r="A8460" s="30" t="n">
        <v>1321.5625</v>
      </c>
      <c r="B8460" s="31" t="n">
        <v>-0.6899</v>
      </c>
      <c r="C8460" s="32" t="n">
        <f aca="false">IF($A8460="","",IF(設定!$B$21="dB",10^($B8460/20),ABS($B8460)))</f>
        <v>0.923644822212412</v>
      </c>
      <c r="D8460" s="32" t="n">
        <f aca="false">IF($A8460="","",$A8460^2)</f>
        <v>1746527.44140625</v>
      </c>
      <c r="E8460" s="32" t="n">
        <f aca="false">IF($A8460="","",IF($C8460&lt;=0,"",1/$C8460^2))</f>
        <v>1.17216837506312</v>
      </c>
      <c r="F8460" s="33" t="n">
        <f aca="false">IF(OR(ROW()-設定!$B$30&lt;2,ROW()+設定!$B$30&gt;13701,N($A8460)&lt;=0,N(INDEX($A$2:$A$13701,MIN(13700,MAX(1,ROW()-1+設定!$B$30))))&lt;=0,$A8460&lt;設定!$B$28,$A8460&gt;設定!$B$29),0,IF(AND($C8460&gt;=MAX(INDEX($C$1:$C$13701,MAX(1,ROW()-設定!$B$24)):INDEX($C$1:$C$13701,MAX(1,ROW()-1))),$C8460&gt;MAX(INDEX($C$1:$C$13701,MIN(13701,ROW()+1)):INDEX($C$1:$C$13701,MIN(13701,ROW()+設定!$B$24))),$C8460&gt;=設定!$B$32,$C8460&gt;=MAX(MIN(INDEX($C$1:$C$13701,MAX(1,ROW()-設定!$B$26)):INDEX($C$1:$C$13701,MAX(1,ROW()-1))),MIN(INDEX($C$1:$C$13701,MIN(13701,ROW()+1)):INDEX($C$1:$C$13701,MIN(13701,ROW()+設定!$B$26))))*10^(設定!$B$27/20)),1,0))</f>
        <v>0</v>
      </c>
      <c r="G8460" s="33" t="n">
        <f aca="false">$G8459+IF($F8460=1,1,0)</f>
        <v>4</v>
      </c>
      <c r="H8460" s="0" t="str">
        <f aca="false">IF($F8460=1,$G8460,"")</f>
        <v/>
      </c>
    </row>
    <row r="8461" customFormat="false" ht="15" hidden="false" customHeight="false" outlineLevel="0" collapsed="false">
      <c r="A8461" s="30" t="n">
        <v>1321.71875</v>
      </c>
      <c r="B8461" s="31" t="n">
        <v>-0.4598</v>
      </c>
      <c r="C8461" s="32" t="n">
        <f aca="false">IF($A8461="","",IF(設定!$B$21="dB",10^($B8461/20),ABS($B8461)))</f>
        <v>0.948440301694475</v>
      </c>
      <c r="D8461" s="32" t="n">
        <f aca="false">IF($A8461="","",$A8461^2)</f>
        <v>1746940.45410156</v>
      </c>
      <c r="E8461" s="32" t="n">
        <f aca="false">IF($A8461="","",IF($C8461&lt;=0,"",1/$C8461^2))</f>
        <v>1.11168053132238</v>
      </c>
      <c r="F8461" s="33" t="n">
        <f aca="false">IF(OR(ROW()-設定!$B$30&lt;2,ROW()+設定!$B$30&gt;13701,N($A8461)&lt;=0,N(INDEX($A$2:$A$13701,MIN(13700,MAX(1,ROW()-1+設定!$B$30))))&lt;=0,$A8461&lt;設定!$B$28,$A8461&gt;設定!$B$29),0,IF(AND($C8461&gt;=MAX(INDEX($C$1:$C$13701,MAX(1,ROW()-設定!$B$24)):INDEX($C$1:$C$13701,MAX(1,ROW()-1))),$C8461&gt;MAX(INDEX($C$1:$C$13701,MIN(13701,ROW()+1)):INDEX($C$1:$C$13701,MIN(13701,ROW()+設定!$B$24))),$C8461&gt;=設定!$B$32,$C8461&gt;=MAX(MIN(INDEX($C$1:$C$13701,MAX(1,ROW()-設定!$B$26)):INDEX($C$1:$C$13701,MAX(1,ROW()-1))),MIN(INDEX($C$1:$C$13701,MIN(13701,ROW()+1)):INDEX($C$1:$C$13701,MIN(13701,ROW()+設定!$B$26))))*10^(設定!$B$27/20)),1,0))</f>
        <v>0</v>
      </c>
      <c r="G8461" s="33" t="n">
        <f aca="false">$G8460+IF($F8461=1,1,0)</f>
        <v>4</v>
      </c>
      <c r="H8461" s="0" t="str">
        <f aca="false">IF($F8461=1,$G8461,"")</f>
        <v/>
      </c>
    </row>
    <row r="8462" customFormat="false" ht="15" hidden="false" customHeight="false" outlineLevel="0" collapsed="false">
      <c r="A8462" s="30" t="n">
        <v>1321.875</v>
      </c>
      <c r="B8462" s="31" t="n">
        <v>-0.3671</v>
      </c>
      <c r="C8462" s="32" t="n">
        <f aca="false">IF($A8462="","",IF(設定!$B$21="dB",10^($B8462/20),ABS($B8462)))</f>
        <v>0.958616720885518</v>
      </c>
      <c r="D8462" s="32" t="n">
        <f aca="false">IF($A8462="","",$A8462^2)</f>
        <v>1747353.515625</v>
      </c>
      <c r="E8462" s="32" t="n">
        <f aca="false">IF($A8462="","",IF($C8462&lt;=0,"",1/$C8462^2))</f>
        <v>1.08820320333266</v>
      </c>
      <c r="F8462" s="33" t="n">
        <f aca="false">IF(OR(ROW()-設定!$B$30&lt;2,ROW()+設定!$B$30&gt;13701,N($A8462)&lt;=0,N(INDEX($A$2:$A$13701,MIN(13700,MAX(1,ROW()-1+設定!$B$30))))&lt;=0,$A8462&lt;設定!$B$28,$A8462&gt;設定!$B$29),0,IF(AND($C8462&gt;=MAX(INDEX($C$1:$C$13701,MAX(1,ROW()-設定!$B$24)):INDEX($C$1:$C$13701,MAX(1,ROW()-1))),$C8462&gt;MAX(INDEX($C$1:$C$13701,MIN(13701,ROW()+1)):INDEX($C$1:$C$13701,MIN(13701,ROW()+設定!$B$24))),$C8462&gt;=設定!$B$32,$C8462&gt;=MAX(MIN(INDEX($C$1:$C$13701,MAX(1,ROW()-設定!$B$26)):INDEX($C$1:$C$13701,MAX(1,ROW()-1))),MIN(INDEX($C$1:$C$13701,MIN(13701,ROW()+1)):INDEX($C$1:$C$13701,MIN(13701,ROW()+設定!$B$26))))*10^(設定!$B$27/20)),1,0))</f>
        <v>0</v>
      </c>
      <c r="G8462" s="33" t="n">
        <f aca="false">$G8461+IF($F8462=1,1,0)</f>
        <v>4</v>
      </c>
      <c r="H8462" s="0" t="str">
        <f aca="false">IF($F8462=1,$G8462,"")</f>
        <v/>
      </c>
    </row>
    <row r="8463" customFormat="false" ht="15" hidden="false" customHeight="false" outlineLevel="0" collapsed="false">
      <c r="A8463" s="30" t="n">
        <v>1322.03125</v>
      </c>
      <c r="B8463" s="31" t="n">
        <v>-0.3423</v>
      </c>
      <c r="C8463" s="32" t="n">
        <f aca="false">IF($A8463="","",IF(設定!$B$21="dB",10^($B8463/20),ABS($B8463)))</f>
        <v>0.961357679772457</v>
      </c>
      <c r="D8463" s="32" t="n">
        <f aca="false">IF($A8463="","",$A8463^2)</f>
        <v>1747766.62597656</v>
      </c>
      <c r="E8463" s="32" t="n">
        <f aca="false">IF($A8463="","",IF($C8463&lt;=0,"",1/$C8463^2))</f>
        <v>1.08200682452975</v>
      </c>
      <c r="F8463" s="33" t="n">
        <f aca="false">IF(OR(ROW()-設定!$B$30&lt;2,ROW()+設定!$B$30&gt;13701,N($A8463)&lt;=0,N(INDEX($A$2:$A$13701,MIN(13700,MAX(1,ROW()-1+設定!$B$30))))&lt;=0,$A8463&lt;設定!$B$28,$A8463&gt;設定!$B$29),0,IF(AND($C8463&gt;=MAX(INDEX($C$1:$C$13701,MAX(1,ROW()-設定!$B$24)):INDEX($C$1:$C$13701,MAX(1,ROW()-1))),$C8463&gt;MAX(INDEX($C$1:$C$13701,MIN(13701,ROW()+1)):INDEX($C$1:$C$13701,MIN(13701,ROW()+設定!$B$24))),$C8463&gt;=設定!$B$32,$C8463&gt;=MAX(MIN(INDEX($C$1:$C$13701,MAX(1,ROW()-設定!$B$26)):INDEX($C$1:$C$13701,MAX(1,ROW()-1))),MIN(INDEX($C$1:$C$13701,MIN(13701,ROW()+1)):INDEX($C$1:$C$13701,MIN(13701,ROW()+設定!$B$26))))*10^(設定!$B$27/20)),1,0))</f>
        <v>0</v>
      </c>
      <c r="G8463" s="33" t="n">
        <f aca="false">$G8462+IF($F8463=1,1,0)</f>
        <v>4</v>
      </c>
      <c r="H8463" s="0" t="str">
        <f aca="false">IF($F8463=1,$G8463,"")</f>
        <v/>
      </c>
    </row>
    <row r="8464" customFormat="false" ht="15" hidden="false" customHeight="false" outlineLevel="0" collapsed="false">
      <c r="A8464" s="30" t="n">
        <v>1322.1875</v>
      </c>
      <c r="B8464" s="31" t="n">
        <v>-0.2803</v>
      </c>
      <c r="C8464" s="32" t="n">
        <f aca="false">IF($A8464="","",IF(設定!$B$21="dB",10^($B8464/20),ABS($B8464)))</f>
        <v>0.968244413706419</v>
      </c>
      <c r="D8464" s="32" t="n">
        <f aca="false">IF($A8464="","",$A8464^2)</f>
        <v>1748179.78515625</v>
      </c>
      <c r="E8464" s="32" t="n">
        <f aca="false">IF($A8464="","",IF($C8464&lt;=0,"",1/$C8464^2))</f>
        <v>1.06666980162493</v>
      </c>
      <c r="F8464" s="33" t="n">
        <f aca="false">IF(OR(ROW()-設定!$B$30&lt;2,ROW()+設定!$B$30&gt;13701,N($A8464)&lt;=0,N(INDEX($A$2:$A$13701,MIN(13700,MAX(1,ROW()-1+設定!$B$30))))&lt;=0,$A8464&lt;設定!$B$28,$A8464&gt;設定!$B$29),0,IF(AND($C8464&gt;=MAX(INDEX($C$1:$C$13701,MAX(1,ROW()-設定!$B$24)):INDEX($C$1:$C$13701,MAX(1,ROW()-1))),$C8464&gt;MAX(INDEX($C$1:$C$13701,MIN(13701,ROW()+1)):INDEX($C$1:$C$13701,MIN(13701,ROW()+設定!$B$24))),$C8464&gt;=設定!$B$32,$C8464&gt;=MAX(MIN(INDEX($C$1:$C$13701,MAX(1,ROW()-設定!$B$26)):INDEX($C$1:$C$13701,MAX(1,ROW()-1))),MIN(INDEX($C$1:$C$13701,MIN(13701,ROW()+1)):INDEX($C$1:$C$13701,MIN(13701,ROW()+設定!$B$26))))*10^(設定!$B$27/20)),1,0))</f>
        <v>0</v>
      </c>
      <c r="G8464" s="33" t="n">
        <f aca="false">$G8463+IF($F8464=1,1,0)</f>
        <v>4</v>
      </c>
      <c r="H8464" s="0" t="str">
        <f aca="false">IF($F8464=1,$G8464,"")</f>
        <v/>
      </c>
    </row>
    <row r="8465" customFormat="false" ht="15" hidden="false" customHeight="false" outlineLevel="0" collapsed="false">
      <c r="A8465" s="30" t="n">
        <v>1322.34375</v>
      </c>
      <c r="B8465" s="31" t="n">
        <v>-0.2912</v>
      </c>
      <c r="C8465" s="32" t="n">
        <f aca="false">IF($A8465="","",IF(設定!$B$21="dB",10^($B8465/20),ABS($B8465)))</f>
        <v>0.967030117272872</v>
      </c>
      <c r="D8465" s="32" t="n">
        <f aca="false">IF($A8465="","",$A8465^2)</f>
        <v>1748592.99316406</v>
      </c>
      <c r="E8465" s="32" t="n">
        <f aca="false">IF($A8465="","",IF($C8465&lt;=0,"",1/$C8465^2))</f>
        <v>1.06935031081558</v>
      </c>
      <c r="F8465" s="33" t="n">
        <f aca="false">IF(OR(ROW()-設定!$B$30&lt;2,ROW()+設定!$B$30&gt;13701,N($A8465)&lt;=0,N(INDEX($A$2:$A$13701,MIN(13700,MAX(1,ROW()-1+設定!$B$30))))&lt;=0,$A8465&lt;設定!$B$28,$A8465&gt;設定!$B$29),0,IF(AND($C8465&gt;=MAX(INDEX($C$1:$C$13701,MAX(1,ROW()-設定!$B$24)):INDEX($C$1:$C$13701,MAX(1,ROW()-1))),$C8465&gt;MAX(INDEX($C$1:$C$13701,MIN(13701,ROW()+1)):INDEX($C$1:$C$13701,MIN(13701,ROW()+設定!$B$24))),$C8465&gt;=設定!$B$32,$C8465&gt;=MAX(MIN(INDEX($C$1:$C$13701,MAX(1,ROW()-設定!$B$26)):INDEX($C$1:$C$13701,MAX(1,ROW()-1))),MIN(INDEX($C$1:$C$13701,MIN(13701,ROW()+1)):INDEX($C$1:$C$13701,MIN(13701,ROW()+設定!$B$26))))*10^(設定!$B$27/20)),1,0))</f>
        <v>0</v>
      </c>
      <c r="G8465" s="33" t="n">
        <f aca="false">$G8464+IF($F8465=1,1,0)</f>
        <v>4</v>
      </c>
      <c r="H8465" s="0" t="str">
        <f aca="false">IF($F8465=1,$G8465,"")</f>
        <v/>
      </c>
    </row>
    <row r="8466" customFormat="false" ht="15" hidden="false" customHeight="false" outlineLevel="0" collapsed="false">
      <c r="A8466" s="30" t="n">
        <v>1322.5</v>
      </c>
      <c r="B8466" s="31" t="n">
        <v>-0.4062</v>
      </c>
      <c r="C8466" s="32" t="n">
        <f aca="false">IF($A8466="","",IF(設定!$B$21="dB",10^($B8466/20),ABS($B8466)))</f>
        <v>0.954311154229173</v>
      </c>
      <c r="D8466" s="32" t="n">
        <f aca="false">IF($A8466="","",$A8466^2)</f>
        <v>1749006.25</v>
      </c>
      <c r="E8466" s="32" t="n">
        <f aca="false">IF($A8466="","",IF($C8466&lt;=0,"",1/$C8466^2))</f>
        <v>1.0980446493101</v>
      </c>
      <c r="F8466" s="33" t="n">
        <f aca="false">IF(OR(ROW()-設定!$B$30&lt;2,ROW()+設定!$B$30&gt;13701,N($A8466)&lt;=0,N(INDEX($A$2:$A$13701,MIN(13700,MAX(1,ROW()-1+設定!$B$30))))&lt;=0,$A8466&lt;設定!$B$28,$A8466&gt;設定!$B$29),0,IF(AND($C8466&gt;=MAX(INDEX($C$1:$C$13701,MAX(1,ROW()-設定!$B$24)):INDEX($C$1:$C$13701,MAX(1,ROW()-1))),$C8466&gt;MAX(INDEX($C$1:$C$13701,MIN(13701,ROW()+1)):INDEX($C$1:$C$13701,MIN(13701,ROW()+設定!$B$24))),$C8466&gt;=設定!$B$32,$C8466&gt;=MAX(MIN(INDEX($C$1:$C$13701,MAX(1,ROW()-設定!$B$26)):INDEX($C$1:$C$13701,MAX(1,ROW()-1))),MIN(INDEX($C$1:$C$13701,MIN(13701,ROW()+1)):INDEX($C$1:$C$13701,MIN(13701,ROW()+設定!$B$26))))*10^(設定!$B$27/20)),1,0))</f>
        <v>0</v>
      </c>
      <c r="G8466" s="33" t="n">
        <f aca="false">$G8465+IF($F8466=1,1,0)</f>
        <v>4</v>
      </c>
      <c r="H8466" s="0" t="str">
        <f aca="false">IF($F8466=1,$G8466,"")</f>
        <v/>
      </c>
    </row>
    <row r="8467" customFormat="false" ht="15" hidden="false" customHeight="false" outlineLevel="0" collapsed="false">
      <c r="A8467" s="30" t="n">
        <v>1322.65625</v>
      </c>
      <c r="B8467" s="31" t="n">
        <v>-0.2727</v>
      </c>
      <c r="C8467" s="32" t="n">
        <f aca="false">IF($A8467="","",IF(設定!$B$21="dB",10^($B8467/20),ABS($B8467)))</f>
        <v>0.969091981213926</v>
      </c>
      <c r="D8467" s="32" t="n">
        <f aca="false">IF($A8467="","",$A8467^2)</f>
        <v>1749419.55566406</v>
      </c>
      <c r="E8467" s="32" t="n">
        <f aca="false">IF($A8467="","",IF($C8467&lt;=0,"",1/$C8467^2))</f>
        <v>1.06480479947669</v>
      </c>
      <c r="F8467" s="33" t="n">
        <f aca="false">IF(OR(ROW()-設定!$B$30&lt;2,ROW()+設定!$B$30&gt;13701,N($A8467)&lt;=0,N(INDEX($A$2:$A$13701,MIN(13700,MAX(1,ROW()-1+設定!$B$30))))&lt;=0,$A8467&lt;設定!$B$28,$A8467&gt;設定!$B$29),0,IF(AND($C8467&gt;=MAX(INDEX($C$1:$C$13701,MAX(1,ROW()-設定!$B$24)):INDEX($C$1:$C$13701,MAX(1,ROW()-1))),$C8467&gt;MAX(INDEX($C$1:$C$13701,MIN(13701,ROW()+1)):INDEX($C$1:$C$13701,MIN(13701,ROW()+設定!$B$24))),$C8467&gt;=設定!$B$32,$C8467&gt;=MAX(MIN(INDEX($C$1:$C$13701,MAX(1,ROW()-設定!$B$26)):INDEX($C$1:$C$13701,MAX(1,ROW()-1))),MIN(INDEX($C$1:$C$13701,MIN(13701,ROW()+1)):INDEX($C$1:$C$13701,MIN(13701,ROW()+設定!$B$26))))*10^(設定!$B$27/20)),1,0))</f>
        <v>0</v>
      </c>
      <c r="G8467" s="33" t="n">
        <f aca="false">$G8466+IF($F8467=1,1,0)</f>
        <v>4</v>
      </c>
      <c r="H8467" s="0" t="str">
        <f aca="false">IF($F8467=1,$G8467,"")</f>
        <v/>
      </c>
    </row>
    <row r="8468" customFormat="false" ht="15" hidden="false" customHeight="false" outlineLevel="0" collapsed="false">
      <c r="A8468" s="30" t="n">
        <v>1322.8125</v>
      </c>
      <c r="B8468" s="31" t="n">
        <v>-0.3305</v>
      </c>
      <c r="C8468" s="32" t="n">
        <f aca="false">IF($A8468="","",IF(設定!$B$21="dB",10^($B8468/20),ABS($B8468)))</f>
        <v>0.9626645959496</v>
      </c>
      <c r="D8468" s="32" t="n">
        <f aca="false">IF($A8468="","",$A8468^2)</f>
        <v>1749832.91015625</v>
      </c>
      <c r="E8468" s="32" t="n">
        <f aca="false">IF($A8468="","",IF($C8468&lt;=0,"",1/$C8468^2))</f>
        <v>1.07907094771262</v>
      </c>
      <c r="F8468" s="33" t="n">
        <f aca="false">IF(OR(ROW()-設定!$B$30&lt;2,ROW()+設定!$B$30&gt;13701,N($A8468)&lt;=0,N(INDEX($A$2:$A$13701,MIN(13700,MAX(1,ROW()-1+設定!$B$30))))&lt;=0,$A8468&lt;設定!$B$28,$A8468&gt;設定!$B$29),0,IF(AND($C8468&gt;=MAX(INDEX($C$1:$C$13701,MAX(1,ROW()-設定!$B$24)):INDEX($C$1:$C$13701,MAX(1,ROW()-1))),$C8468&gt;MAX(INDEX($C$1:$C$13701,MIN(13701,ROW()+1)):INDEX($C$1:$C$13701,MIN(13701,ROW()+設定!$B$24))),$C8468&gt;=設定!$B$32,$C8468&gt;=MAX(MIN(INDEX($C$1:$C$13701,MAX(1,ROW()-設定!$B$26)):INDEX($C$1:$C$13701,MAX(1,ROW()-1))),MIN(INDEX($C$1:$C$13701,MIN(13701,ROW()+1)):INDEX($C$1:$C$13701,MIN(13701,ROW()+設定!$B$26))))*10^(設定!$B$27/20)),1,0))</f>
        <v>0</v>
      </c>
      <c r="G8468" s="33" t="n">
        <f aca="false">$G8467+IF($F8468=1,1,0)</f>
        <v>4</v>
      </c>
      <c r="H8468" s="0" t="str">
        <f aca="false">IF($F8468=1,$G8468,"")</f>
        <v/>
      </c>
    </row>
    <row r="8469" customFormat="false" ht="15" hidden="false" customHeight="false" outlineLevel="0" collapsed="false">
      <c r="A8469" s="30" t="n">
        <v>1322.96875</v>
      </c>
      <c r="B8469" s="31" t="n">
        <v>-0.1341</v>
      </c>
      <c r="C8469" s="32" t="n">
        <f aca="false">IF($A8469="","",IF(設定!$B$21="dB",10^($B8469/20),ABS($B8469)))</f>
        <v>0.984679734767287</v>
      </c>
      <c r="D8469" s="32" t="n">
        <f aca="false">IF($A8469="","",$A8469^2)</f>
        <v>1750246.31347656</v>
      </c>
      <c r="E8469" s="32" t="n">
        <f aca="false">IF($A8469="","",IF($C8469&lt;=0,"",1/$C8469^2))</f>
        <v>1.03135932595707</v>
      </c>
      <c r="F8469" s="33" t="n">
        <f aca="false">IF(OR(ROW()-設定!$B$30&lt;2,ROW()+設定!$B$30&gt;13701,N($A8469)&lt;=0,N(INDEX($A$2:$A$13701,MIN(13700,MAX(1,ROW()-1+設定!$B$30))))&lt;=0,$A8469&lt;設定!$B$28,$A8469&gt;設定!$B$29),0,IF(AND($C8469&gt;=MAX(INDEX($C$1:$C$13701,MAX(1,ROW()-設定!$B$24)):INDEX($C$1:$C$13701,MAX(1,ROW()-1))),$C8469&gt;MAX(INDEX($C$1:$C$13701,MIN(13701,ROW()+1)):INDEX($C$1:$C$13701,MIN(13701,ROW()+設定!$B$24))),$C8469&gt;=設定!$B$32,$C8469&gt;=MAX(MIN(INDEX($C$1:$C$13701,MAX(1,ROW()-設定!$B$26)):INDEX($C$1:$C$13701,MAX(1,ROW()-1))),MIN(INDEX($C$1:$C$13701,MIN(13701,ROW()+1)):INDEX($C$1:$C$13701,MIN(13701,ROW()+設定!$B$26))))*10^(設定!$B$27/20)),1,0))</f>
        <v>0</v>
      </c>
      <c r="G8469" s="33" t="n">
        <f aca="false">$G8468+IF($F8469=1,1,0)</f>
        <v>4</v>
      </c>
      <c r="H8469" s="0" t="str">
        <f aca="false">IF($F8469=1,$G8469,"")</f>
        <v/>
      </c>
    </row>
    <row r="8470" customFormat="false" ht="15" hidden="false" customHeight="false" outlineLevel="0" collapsed="false">
      <c r="A8470" s="30" t="n">
        <v>1323.125</v>
      </c>
      <c r="B8470" s="31" t="n">
        <v>-0.1792</v>
      </c>
      <c r="C8470" s="32" t="n">
        <f aca="false">IF($A8470="","",IF(設定!$B$21="dB",10^($B8470/20),ABS($B8470)))</f>
        <v>0.979580203924917</v>
      </c>
      <c r="D8470" s="32" t="n">
        <f aca="false">IF($A8470="","",$A8470^2)</f>
        <v>1750659.765625</v>
      </c>
      <c r="E8470" s="32" t="n">
        <f aca="false">IF($A8470="","",IF($C8470&lt;=0,"",1/$C8470^2))</f>
        <v>1.04212544511025</v>
      </c>
      <c r="F8470" s="33" t="n">
        <f aca="false">IF(OR(ROW()-設定!$B$30&lt;2,ROW()+設定!$B$30&gt;13701,N($A8470)&lt;=0,N(INDEX($A$2:$A$13701,MIN(13700,MAX(1,ROW()-1+設定!$B$30))))&lt;=0,$A8470&lt;設定!$B$28,$A8470&gt;設定!$B$29),0,IF(AND($C8470&gt;=MAX(INDEX($C$1:$C$13701,MAX(1,ROW()-設定!$B$24)):INDEX($C$1:$C$13701,MAX(1,ROW()-1))),$C8470&gt;MAX(INDEX($C$1:$C$13701,MIN(13701,ROW()+1)):INDEX($C$1:$C$13701,MIN(13701,ROW()+設定!$B$24))),$C8470&gt;=設定!$B$32,$C8470&gt;=MAX(MIN(INDEX($C$1:$C$13701,MAX(1,ROW()-設定!$B$26)):INDEX($C$1:$C$13701,MAX(1,ROW()-1))),MIN(INDEX($C$1:$C$13701,MIN(13701,ROW()+1)):INDEX($C$1:$C$13701,MIN(13701,ROW()+設定!$B$26))))*10^(設定!$B$27/20)),1,0))</f>
        <v>0</v>
      </c>
      <c r="G8470" s="33" t="n">
        <f aca="false">$G8469+IF($F8470=1,1,0)</f>
        <v>4</v>
      </c>
      <c r="H8470" s="0" t="str">
        <f aca="false">IF($F8470=1,$G8470,"")</f>
        <v/>
      </c>
    </row>
    <row r="8471" customFormat="false" ht="15" hidden="false" customHeight="false" outlineLevel="0" collapsed="false">
      <c r="A8471" s="30" t="n">
        <v>1323.28125</v>
      </c>
      <c r="B8471" s="31" t="n">
        <v>0.02</v>
      </c>
      <c r="C8471" s="32" t="n">
        <f aca="false">IF($A8471="","",IF(設定!$B$21="dB",10^($B8471/20),ABS($B8471)))</f>
        <v>1.0023052380779</v>
      </c>
      <c r="D8471" s="32" t="n">
        <f aca="false">IF($A8471="","",$A8471^2)</f>
        <v>1751073.26660156</v>
      </c>
      <c r="E8471" s="32" t="n">
        <f aca="false">IF($A8471="","",IF($C8471&lt;=0,"",1/$C8471^2))</f>
        <v>0.995405417351527</v>
      </c>
      <c r="F8471" s="33" t="n">
        <f aca="false">IF(OR(ROW()-設定!$B$30&lt;2,ROW()+設定!$B$30&gt;13701,N($A8471)&lt;=0,N(INDEX($A$2:$A$13701,MIN(13700,MAX(1,ROW()-1+設定!$B$30))))&lt;=0,$A8471&lt;設定!$B$28,$A8471&gt;設定!$B$29),0,IF(AND($C8471&gt;=MAX(INDEX($C$1:$C$13701,MAX(1,ROW()-設定!$B$24)):INDEX($C$1:$C$13701,MAX(1,ROW()-1))),$C8471&gt;MAX(INDEX($C$1:$C$13701,MIN(13701,ROW()+1)):INDEX($C$1:$C$13701,MIN(13701,ROW()+設定!$B$24))),$C8471&gt;=設定!$B$32,$C8471&gt;=MAX(MIN(INDEX($C$1:$C$13701,MAX(1,ROW()-設定!$B$26)):INDEX($C$1:$C$13701,MAX(1,ROW()-1))),MIN(INDEX($C$1:$C$13701,MIN(13701,ROW()+1)):INDEX($C$1:$C$13701,MIN(13701,ROW()+設定!$B$26))))*10^(設定!$B$27/20)),1,0))</f>
        <v>0</v>
      </c>
      <c r="G8471" s="33" t="n">
        <f aca="false">$G8470+IF($F8471=1,1,0)</f>
        <v>4</v>
      </c>
      <c r="H8471" s="0" t="str">
        <f aca="false">IF($F8471=1,$G8471,"")</f>
        <v/>
      </c>
    </row>
    <row r="8472" customFormat="false" ht="15" hidden="false" customHeight="false" outlineLevel="0" collapsed="false">
      <c r="A8472" s="30" t="n">
        <v>1323.4375</v>
      </c>
      <c r="B8472" s="31" t="n">
        <v>0.0472</v>
      </c>
      <c r="C8472" s="32" t="n">
        <f aca="false">IF($A8472="","",IF(設定!$B$21="dB",10^($B8472/20),ABS($B8472)))</f>
        <v>1.00544889232603</v>
      </c>
      <c r="D8472" s="32" t="n">
        <f aca="false">IF($A8472="","",$A8472^2)</f>
        <v>1751486.81640625</v>
      </c>
      <c r="E8472" s="32" t="n">
        <f aca="false">IF($A8472="","",IF($C8472&lt;=0,"",1/$C8472^2))</f>
        <v>0.989190643889874</v>
      </c>
      <c r="F8472" s="33" t="n">
        <f aca="false">IF(OR(ROW()-設定!$B$30&lt;2,ROW()+設定!$B$30&gt;13701,N($A8472)&lt;=0,N(INDEX($A$2:$A$13701,MIN(13700,MAX(1,ROW()-1+設定!$B$30))))&lt;=0,$A8472&lt;設定!$B$28,$A8472&gt;設定!$B$29),0,IF(AND($C8472&gt;=MAX(INDEX($C$1:$C$13701,MAX(1,ROW()-設定!$B$24)):INDEX($C$1:$C$13701,MAX(1,ROW()-1))),$C8472&gt;MAX(INDEX($C$1:$C$13701,MIN(13701,ROW()+1)):INDEX($C$1:$C$13701,MIN(13701,ROW()+設定!$B$24))),$C8472&gt;=設定!$B$32,$C8472&gt;=MAX(MIN(INDEX($C$1:$C$13701,MAX(1,ROW()-設定!$B$26)):INDEX($C$1:$C$13701,MAX(1,ROW()-1))),MIN(INDEX($C$1:$C$13701,MIN(13701,ROW()+1)):INDEX($C$1:$C$13701,MIN(13701,ROW()+設定!$B$26))))*10^(設定!$B$27/20)),1,0))</f>
        <v>0</v>
      </c>
      <c r="G8472" s="33" t="n">
        <f aca="false">$G8471+IF($F8472=1,1,0)</f>
        <v>4</v>
      </c>
      <c r="H8472" s="0" t="str">
        <f aca="false">IF($F8472=1,$G8472,"")</f>
        <v/>
      </c>
    </row>
    <row r="8473" customFormat="false" ht="15" hidden="false" customHeight="false" outlineLevel="0" collapsed="false">
      <c r="A8473" s="30" t="n">
        <v>1323.59375</v>
      </c>
      <c r="B8473" s="31" t="n">
        <v>-0.0816</v>
      </c>
      <c r="C8473" s="32" t="n">
        <f aca="false">IF($A8473="","",IF(設定!$B$21="dB",10^($B8473/20),ABS($B8473)))</f>
        <v>0.990649443712986</v>
      </c>
      <c r="D8473" s="32" t="n">
        <f aca="false">IF($A8473="","",$A8473^2)</f>
        <v>1751900.41503906</v>
      </c>
      <c r="E8473" s="32" t="n">
        <f aca="false">IF($A8473="","",IF($C8473&lt;=0,"",1/$C8473^2))</f>
        <v>1.01896672012395</v>
      </c>
      <c r="F8473" s="33" t="n">
        <f aca="false">IF(OR(ROW()-設定!$B$30&lt;2,ROW()+設定!$B$30&gt;13701,N($A8473)&lt;=0,N(INDEX($A$2:$A$13701,MIN(13700,MAX(1,ROW()-1+設定!$B$30))))&lt;=0,$A8473&lt;設定!$B$28,$A8473&gt;設定!$B$29),0,IF(AND($C8473&gt;=MAX(INDEX($C$1:$C$13701,MAX(1,ROW()-設定!$B$24)):INDEX($C$1:$C$13701,MAX(1,ROW()-1))),$C8473&gt;MAX(INDEX($C$1:$C$13701,MIN(13701,ROW()+1)):INDEX($C$1:$C$13701,MIN(13701,ROW()+設定!$B$24))),$C8473&gt;=設定!$B$32,$C8473&gt;=MAX(MIN(INDEX($C$1:$C$13701,MAX(1,ROW()-設定!$B$26)):INDEX($C$1:$C$13701,MAX(1,ROW()-1))),MIN(INDEX($C$1:$C$13701,MIN(13701,ROW()+1)):INDEX($C$1:$C$13701,MIN(13701,ROW()+設定!$B$26))))*10^(設定!$B$27/20)),1,0))</f>
        <v>0</v>
      </c>
      <c r="G8473" s="33" t="n">
        <f aca="false">$G8472+IF($F8473=1,1,0)</f>
        <v>4</v>
      </c>
      <c r="H8473" s="0" t="str">
        <f aca="false">IF($F8473=1,$G8473,"")</f>
        <v/>
      </c>
    </row>
    <row r="8474" customFormat="false" ht="15" hidden="false" customHeight="false" outlineLevel="0" collapsed="false">
      <c r="A8474" s="30" t="n">
        <v>1323.75</v>
      </c>
      <c r="B8474" s="31" t="n">
        <v>0.2412</v>
      </c>
      <c r="C8474" s="32" t="n">
        <f aca="false">IF($A8474="","",IF(設定!$B$21="dB",10^($B8474/20),ABS($B8474)))</f>
        <v>1.02815833363792</v>
      </c>
      <c r="D8474" s="32" t="n">
        <f aca="false">IF($A8474="","",$A8474^2)</f>
        <v>1752314.0625</v>
      </c>
      <c r="E8474" s="32" t="n">
        <f aca="false">IF($A8474="","",IF($C8474&lt;=0,"",1/$C8474^2))</f>
        <v>0.945975742493945</v>
      </c>
      <c r="F8474" s="33" t="n">
        <f aca="false">IF(OR(ROW()-設定!$B$30&lt;2,ROW()+設定!$B$30&gt;13701,N($A8474)&lt;=0,N(INDEX($A$2:$A$13701,MIN(13700,MAX(1,ROW()-1+設定!$B$30))))&lt;=0,$A8474&lt;設定!$B$28,$A8474&gt;設定!$B$29),0,IF(AND($C8474&gt;=MAX(INDEX($C$1:$C$13701,MAX(1,ROW()-設定!$B$24)):INDEX($C$1:$C$13701,MAX(1,ROW()-1))),$C8474&gt;MAX(INDEX($C$1:$C$13701,MIN(13701,ROW()+1)):INDEX($C$1:$C$13701,MIN(13701,ROW()+設定!$B$24))),$C8474&gt;=設定!$B$32,$C8474&gt;=MAX(MIN(INDEX($C$1:$C$13701,MAX(1,ROW()-設定!$B$26)):INDEX($C$1:$C$13701,MAX(1,ROW()-1))),MIN(INDEX($C$1:$C$13701,MIN(13701,ROW()+1)):INDEX($C$1:$C$13701,MIN(13701,ROW()+設定!$B$26))))*10^(設定!$B$27/20)),1,0))</f>
        <v>0</v>
      </c>
      <c r="G8474" s="33" t="n">
        <f aca="false">$G8473+IF($F8474=1,1,0)</f>
        <v>4</v>
      </c>
      <c r="H8474" s="0" t="str">
        <f aca="false">IF($F8474=1,$G8474,"")</f>
        <v/>
      </c>
    </row>
    <row r="8475" customFormat="false" ht="15" hidden="false" customHeight="false" outlineLevel="0" collapsed="false">
      <c r="A8475" s="30" t="n">
        <v>1323.90625</v>
      </c>
      <c r="B8475" s="31" t="n">
        <v>0.2963</v>
      </c>
      <c r="C8475" s="32" t="n">
        <f aca="false">IF($A8475="","",IF(設定!$B$21="dB",10^($B8475/20),ABS($B8475)))</f>
        <v>1.03470131254255</v>
      </c>
      <c r="D8475" s="32" t="n">
        <f aca="false">IF($A8475="","",$A8475^2)</f>
        <v>1752727.75878906</v>
      </c>
      <c r="E8475" s="32" t="n">
        <f aca="false">IF($A8475="","",IF($C8475&lt;=0,"",1/$C8475^2))</f>
        <v>0.934049731638276</v>
      </c>
      <c r="F8475" s="33" t="n">
        <f aca="false">IF(OR(ROW()-設定!$B$30&lt;2,ROW()+設定!$B$30&gt;13701,N($A8475)&lt;=0,N(INDEX($A$2:$A$13701,MIN(13700,MAX(1,ROW()-1+設定!$B$30))))&lt;=0,$A8475&lt;設定!$B$28,$A8475&gt;設定!$B$29),0,IF(AND($C8475&gt;=MAX(INDEX($C$1:$C$13701,MAX(1,ROW()-設定!$B$24)):INDEX($C$1:$C$13701,MAX(1,ROW()-1))),$C8475&gt;MAX(INDEX($C$1:$C$13701,MIN(13701,ROW()+1)):INDEX($C$1:$C$13701,MIN(13701,ROW()+設定!$B$24))),$C8475&gt;=設定!$B$32,$C8475&gt;=MAX(MIN(INDEX($C$1:$C$13701,MAX(1,ROW()-設定!$B$26)):INDEX($C$1:$C$13701,MAX(1,ROW()-1))),MIN(INDEX($C$1:$C$13701,MIN(13701,ROW()+1)):INDEX($C$1:$C$13701,MIN(13701,ROW()+設定!$B$26))))*10^(設定!$B$27/20)),1,0))</f>
        <v>0</v>
      </c>
      <c r="G8475" s="33" t="n">
        <f aca="false">$G8474+IF($F8475=1,1,0)</f>
        <v>4</v>
      </c>
      <c r="H8475" s="0" t="str">
        <f aca="false">IF($F8475=1,$G8475,"")</f>
        <v/>
      </c>
    </row>
    <row r="8476" customFormat="false" ht="15" hidden="false" customHeight="false" outlineLevel="0" collapsed="false">
      <c r="A8476" s="30" t="n">
        <v>1324.0625</v>
      </c>
      <c r="B8476" s="31" t="n">
        <v>0.1321</v>
      </c>
      <c r="C8476" s="32" t="n">
        <f aca="false">IF($A8476="","",IF(設定!$B$21="dB",10^($B8476/20),ABS($B8476)))</f>
        <v>1.01532481343737</v>
      </c>
      <c r="D8476" s="32" t="n">
        <f aca="false">IF($A8476="","",$A8476^2)</f>
        <v>1753141.50390625</v>
      </c>
      <c r="E8476" s="32" t="n">
        <f aca="false">IF($A8476="","",IF($C8476&lt;=0,"",1/$C8476^2))</f>
        <v>0.970040797512003</v>
      </c>
      <c r="F8476" s="33" t="n">
        <f aca="false">IF(OR(ROW()-設定!$B$30&lt;2,ROW()+設定!$B$30&gt;13701,N($A8476)&lt;=0,N(INDEX($A$2:$A$13701,MIN(13700,MAX(1,ROW()-1+設定!$B$30))))&lt;=0,$A8476&lt;設定!$B$28,$A8476&gt;設定!$B$29),0,IF(AND($C8476&gt;=MAX(INDEX($C$1:$C$13701,MAX(1,ROW()-設定!$B$24)):INDEX($C$1:$C$13701,MAX(1,ROW()-1))),$C8476&gt;MAX(INDEX($C$1:$C$13701,MIN(13701,ROW()+1)):INDEX($C$1:$C$13701,MIN(13701,ROW()+設定!$B$24))),$C8476&gt;=設定!$B$32,$C8476&gt;=MAX(MIN(INDEX($C$1:$C$13701,MAX(1,ROW()-設定!$B$26)):INDEX($C$1:$C$13701,MAX(1,ROW()-1))),MIN(INDEX($C$1:$C$13701,MIN(13701,ROW()+1)):INDEX($C$1:$C$13701,MIN(13701,ROW()+設定!$B$26))))*10^(設定!$B$27/20)),1,0))</f>
        <v>0</v>
      </c>
      <c r="G8476" s="33" t="n">
        <f aca="false">$G8475+IF($F8476=1,1,0)</f>
        <v>4</v>
      </c>
      <c r="H8476" s="0" t="str">
        <f aca="false">IF($F8476=1,$G8476,"")</f>
        <v/>
      </c>
    </row>
    <row r="8477" customFormat="false" ht="15" hidden="false" customHeight="false" outlineLevel="0" collapsed="false">
      <c r="A8477" s="30" t="n">
        <v>1324.21875</v>
      </c>
      <c r="B8477" s="31" t="n">
        <v>0.3362</v>
      </c>
      <c r="C8477" s="32" t="n">
        <f aca="false">IF($A8477="","",IF(設定!$B$21="dB",10^($B8477/20),ABS($B8477)))</f>
        <v>1.03946530944651</v>
      </c>
      <c r="D8477" s="32" t="n">
        <f aca="false">IF($A8477="","",$A8477^2)</f>
        <v>1753555.29785156</v>
      </c>
      <c r="E8477" s="32" t="n">
        <f aca="false">IF($A8477="","",IF($C8477&lt;=0,"",1/$C8477^2))</f>
        <v>0.925507622580927</v>
      </c>
      <c r="F8477" s="33" t="n">
        <f aca="false">IF(OR(ROW()-設定!$B$30&lt;2,ROW()+設定!$B$30&gt;13701,N($A8477)&lt;=0,N(INDEX($A$2:$A$13701,MIN(13700,MAX(1,ROW()-1+設定!$B$30))))&lt;=0,$A8477&lt;設定!$B$28,$A8477&gt;設定!$B$29),0,IF(AND($C8477&gt;=MAX(INDEX($C$1:$C$13701,MAX(1,ROW()-設定!$B$24)):INDEX($C$1:$C$13701,MAX(1,ROW()-1))),$C8477&gt;MAX(INDEX($C$1:$C$13701,MIN(13701,ROW()+1)):INDEX($C$1:$C$13701,MIN(13701,ROW()+設定!$B$24))),$C8477&gt;=設定!$B$32,$C8477&gt;=MAX(MIN(INDEX($C$1:$C$13701,MAX(1,ROW()-設定!$B$26)):INDEX($C$1:$C$13701,MAX(1,ROW()-1))),MIN(INDEX($C$1:$C$13701,MIN(13701,ROW()+1)):INDEX($C$1:$C$13701,MIN(13701,ROW()+設定!$B$26))))*10^(設定!$B$27/20)),1,0))</f>
        <v>0</v>
      </c>
      <c r="G8477" s="33" t="n">
        <f aca="false">$G8476+IF($F8477=1,1,0)</f>
        <v>4</v>
      </c>
      <c r="H8477" s="0" t="str">
        <f aca="false">IF($F8477=1,$G8477,"")</f>
        <v/>
      </c>
    </row>
    <row r="8478" customFormat="false" ht="15" hidden="false" customHeight="false" outlineLevel="0" collapsed="false">
      <c r="A8478" s="30" t="n">
        <v>1324.375</v>
      </c>
      <c r="B8478" s="31" t="n">
        <v>0.4448</v>
      </c>
      <c r="C8478" s="32" t="n">
        <f aca="false">IF($A8478="","",IF(設定!$B$21="dB",10^($B8478/20),ABS($B8478)))</f>
        <v>1.05254337009676</v>
      </c>
      <c r="D8478" s="32" t="n">
        <f aca="false">IF($A8478="","",$A8478^2)</f>
        <v>1753969.140625</v>
      </c>
      <c r="E8478" s="32" t="n">
        <f aca="false">IF($A8478="","",IF($C8478&lt;=0,"",1/$C8478^2))</f>
        <v>0.902651275141243</v>
      </c>
      <c r="F8478" s="33" t="n">
        <f aca="false">IF(OR(ROW()-設定!$B$30&lt;2,ROW()+設定!$B$30&gt;13701,N($A8478)&lt;=0,N(INDEX($A$2:$A$13701,MIN(13700,MAX(1,ROW()-1+設定!$B$30))))&lt;=0,$A8478&lt;設定!$B$28,$A8478&gt;設定!$B$29),0,IF(AND($C8478&gt;=MAX(INDEX($C$1:$C$13701,MAX(1,ROW()-設定!$B$24)):INDEX($C$1:$C$13701,MAX(1,ROW()-1))),$C8478&gt;MAX(INDEX($C$1:$C$13701,MIN(13701,ROW()+1)):INDEX($C$1:$C$13701,MIN(13701,ROW()+設定!$B$24))),$C8478&gt;=設定!$B$32,$C8478&gt;=MAX(MIN(INDEX($C$1:$C$13701,MAX(1,ROW()-設定!$B$26)):INDEX($C$1:$C$13701,MAX(1,ROW()-1))),MIN(INDEX($C$1:$C$13701,MIN(13701,ROW()+1)):INDEX($C$1:$C$13701,MIN(13701,ROW()+設定!$B$26))))*10^(設定!$B$27/20)),1,0))</f>
        <v>0</v>
      </c>
      <c r="G8478" s="33" t="n">
        <f aca="false">$G8477+IF($F8478=1,1,0)</f>
        <v>4</v>
      </c>
      <c r="H8478" s="0" t="str">
        <f aca="false">IF($F8478=1,$G8478,"")</f>
        <v/>
      </c>
    </row>
    <row r="8479" customFormat="false" ht="15" hidden="false" customHeight="false" outlineLevel="0" collapsed="false">
      <c r="A8479" s="30" t="n">
        <v>1324.53125</v>
      </c>
      <c r="B8479" s="31" t="n">
        <v>0.3951</v>
      </c>
      <c r="C8479" s="32" t="n">
        <f aca="false">IF($A8479="","",IF(設定!$B$21="dB",10^($B8479/20),ABS($B8479)))</f>
        <v>1.04653799450866</v>
      </c>
      <c r="D8479" s="32" t="n">
        <f aca="false">IF($A8479="","",$A8479^2)</f>
        <v>1754383.03222656</v>
      </c>
      <c r="E8479" s="32" t="n">
        <f aca="false">IF($A8479="","",IF($C8479&lt;=0,"",1/$C8479^2))</f>
        <v>0.913040411518723</v>
      </c>
      <c r="F8479" s="33" t="n">
        <f aca="false">IF(OR(ROW()-設定!$B$30&lt;2,ROW()+設定!$B$30&gt;13701,N($A8479)&lt;=0,N(INDEX($A$2:$A$13701,MIN(13700,MAX(1,ROW()-1+設定!$B$30))))&lt;=0,$A8479&lt;設定!$B$28,$A8479&gt;設定!$B$29),0,IF(AND($C8479&gt;=MAX(INDEX($C$1:$C$13701,MAX(1,ROW()-設定!$B$24)):INDEX($C$1:$C$13701,MAX(1,ROW()-1))),$C8479&gt;MAX(INDEX($C$1:$C$13701,MIN(13701,ROW()+1)):INDEX($C$1:$C$13701,MIN(13701,ROW()+設定!$B$24))),$C8479&gt;=設定!$B$32,$C8479&gt;=MAX(MIN(INDEX($C$1:$C$13701,MAX(1,ROW()-設定!$B$26)):INDEX($C$1:$C$13701,MAX(1,ROW()-1))),MIN(INDEX($C$1:$C$13701,MIN(13701,ROW()+1)):INDEX($C$1:$C$13701,MIN(13701,ROW()+設定!$B$26))))*10^(設定!$B$27/20)),1,0))</f>
        <v>0</v>
      </c>
      <c r="G8479" s="33" t="n">
        <f aca="false">$G8478+IF($F8479=1,1,0)</f>
        <v>4</v>
      </c>
      <c r="H8479" s="0" t="str">
        <f aca="false">IF($F8479=1,$G8479,"")</f>
        <v/>
      </c>
    </row>
    <row r="8480" customFormat="false" ht="15" hidden="false" customHeight="false" outlineLevel="0" collapsed="false">
      <c r="A8480" s="30" t="n">
        <v>1324.6875</v>
      </c>
      <c r="B8480" s="31" t="n">
        <v>0.5599</v>
      </c>
      <c r="C8480" s="32" t="n">
        <f aca="false">IF($A8480="","",IF(設定!$B$21="dB",10^($B8480/20),ABS($B8480)))</f>
        <v>1.0665838416593</v>
      </c>
      <c r="D8480" s="32" t="n">
        <f aca="false">IF($A8480="","",$A8480^2)</f>
        <v>1754796.97265625</v>
      </c>
      <c r="E8480" s="32" t="n">
        <f aca="false">IF($A8480="","",IF($C8480&lt;=0,"",1/$C8480^2))</f>
        <v>0.879042757305347</v>
      </c>
      <c r="F8480" s="33" t="n">
        <f aca="false">IF(OR(ROW()-設定!$B$30&lt;2,ROW()+設定!$B$30&gt;13701,N($A8480)&lt;=0,N(INDEX($A$2:$A$13701,MIN(13700,MAX(1,ROW()-1+設定!$B$30))))&lt;=0,$A8480&lt;設定!$B$28,$A8480&gt;設定!$B$29),0,IF(AND($C8480&gt;=MAX(INDEX($C$1:$C$13701,MAX(1,ROW()-設定!$B$24)):INDEX($C$1:$C$13701,MAX(1,ROW()-1))),$C8480&gt;MAX(INDEX($C$1:$C$13701,MIN(13701,ROW()+1)):INDEX($C$1:$C$13701,MIN(13701,ROW()+設定!$B$24))),$C8480&gt;=設定!$B$32,$C8480&gt;=MAX(MIN(INDEX($C$1:$C$13701,MAX(1,ROW()-設定!$B$26)):INDEX($C$1:$C$13701,MAX(1,ROW()-1))),MIN(INDEX($C$1:$C$13701,MIN(13701,ROW()+1)):INDEX($C$1:$C$13701,MIN(13701,ROW()+設定!$B$26))))*10^(設定!$B$27/20)),1,0))</f>
        <v>0</v>
      </c>
      <c r="G8480" s="33" t="n">
        <f aca="false">$G8479+IF($F8480=1,1,0)</f>
        <v>4</v>
      </c>
      <c r="H8480" s="0" t="str">
        <f aca="false">IF($F8480=1,$G8480,"")</f>
        <v/>
      </c>
    </row>
    <row r="8481" customFormat="false" ht="15" hidden="false" customHeight="false" outlineLevel="0" collapsed="false">
      <c r="A8481" s="30" t="n">
        <v>1324.84375</v>
      </c>
      <c r="B8481" s="31" t="n">
        <v>0.5436</v>
      </c>
      <c r="C8481" s="32" t="n">
        <f aca="false">IF($A8481="","",IF(設定!$B$21="dB",10^($B8481/20),ABS($B8481)))</f>
        <v>1.06458416001009</v>
      </c>
      <c r="D8481" s="32" t="n">
        <f aca="false">IF($A8481="","",$A8481^2)</f>
        <v>1755210.96191406</v>
      </c>
      <c r="E8481" s="32" t="n">
        <f aca="false">IF($A8481="","",IF($C8481&lt;=0,"",1/$C8481^2))</f>
        <v>0.882348191747062</v>
      </c>
      <c r="F8481" s="33" t="n">
        <f aca="false">IF(OR(ROW()-設定!$B$30&lt;2,ROW()+設定!$B$30&gt;13701,N($A8481)&lt;=0,N(INDEX($A$2:$A$13701,MIN(13700,MAX(1,ROW()-1+設定!$B$30))))&lt;=0,$A8481&lt;設定!$B$28,$A8481&gt;設定!$B$29),0,IF(AND($C8481&gt;=MAX(INDEX($C$1:$C$13701,MAX(1,ROW()-設定!$B$24)):INDEX($C$1:$C$13701,MAX(1,ROW()-1))),$C8481&gt;MAX(INDEX($C$1:$C$13701,MIN(13701,ROW()+1)):INDEX($C$1:$C$13701,MIN(13701,ROW()+設定!$B$24))),$C8481&gt;=設定!$B$32,$C8481&gt;=MAX(MIN(INDEX($C$1:$C$13701,MAX(1,ROW()-設定!$B$26)):INDEX($C$1:$C$13701,MAX(1,ROW()-1))),MIN(INDEX($C$1:$C$13701,MIN(13701,ROW()+1)):INDEX($C$1:$C$13701,MIN(13701,ROW()+設定!$B$26))))*10^(設定!$B$27/20)),1,0))</f>
        <v>0</v>
      </c>
      <c r="G8481" s="33" t="n">
        <f aca="false">$G8480+IF($F8481=1,1,0)</f>
        <v>4</v>
      </c>
      <c r="H8481" s="0" t="str">
        <f aca="false">IF($F8481=1,$G8481,"")</f>
        <v/>
      </c>
    </row>
    <row r="8482" customFormat="false" ht="15" hidden="false" customHeight="false" outlineLevel="0" collapsed="false">
      <c r="A8482" s="30" t="n">
        <v>1325</v>
      </c>
      <c r="B8482" s="31" t="n">
        <v>0.6822</v>
      </c>
      <c r="C8482" s="32" t="n">
        <f aca="false">IF($A8482="","",IF(設定!$B$21="dB",10^($B8482/20),ABS($B8482)))</f>
        <v>1.08170789629595</v>
      </c>
      <c r="D8482" s="32" t="n">
        <f aca="false">IF($A8482="","",$A8482^2)</f>
        <v>1755625</v>
      </c>
      <c r="E8482" s="32" t="n">
        <f aca="false">IF($A8482="","",IF($C8482&lt;=0,"",1/$C8482^2))</f>
        <v>0.854633672525641</v>
      </c>
      <c r="F8482" s="33" t="n">
        <f aca="false">IF(OR(ROW()-設定!$B$30&lt;2,ROW()+設定!$B$30&gt;13701,N($A8482)&lt;=0,N(INDEX($A$2:$A$13701,MIN(13700,MAX(1,ROW()-1+設定!$B$30))))&lt;=0,$A8482&lt;設定!$B$28,$A8482&gt;設定!$B$29),0,IF(AND($C8482&gt;=MAX(INDEX($C$1:$C$13701,MAX(1,ROW()-設定!$B$24)):INDEX($C$1:$C$13701,MAX(1,ROW()-1))),$C8482&gt;MAX(INDEX($C$1:$C$13701,MIN(13701,ROW()+1)):INDEX($C$1:$C$13701,MIN(13701,ROW()+設定!$B$24))),$C8482&gt;=設定!$B$32,$C8482&gt;=MAX(MIN(INDEX($C$1:$C$13701,MAX(1,ROW()-設定!$B$26)):INDEX($C$1:$C$13701,MAX(1,ROW()-1))),MIN(INDEX($C$1:$C$13701,MIN(13701,ROW()+1)):INDEX($C$1:$C$13701,MIN(13701,ROW()+設定!$B$26))))*10^(設定!$B$27/20)),1,0))</f>
        <v>0</v>
      </c>
      <c r="G8482" s="33" t="n">
        <f aca="false">$G8481+IF($F8482=1,1,0)</f>
        <v>4</v>
      </c>
      <c r="H8482" s="0" t="str">
        <f aca="false">IF($F8482=1,$G8482,"")</f>
        <v/>
      </c>
    </row>
    <row r="8483" customFormat="false" ht="15" hidden="false" customHeight="false" outlineLevel="0" collapsed="false">
      <c r="A8483" s="30" t="n">
        <v>1325.15625</v>
      </c>
      <c r="B8483" s="31" t="n">
        <v>0.6433</v>
      </c>
      <c r="C8483" s="32" t="n">
        <f aca="false">IF($A8483="","",IF(設定!$B$21="dB",10^($B8483/20),ABS($B8483)))</f>
        <v>1.07687426903483</v>
      </c>
      <c r="D8483" s="32" t="n">
        <f aca="false">IF($A8483="","",$A8483^2)</f>
        <v>1756039.08691406</v>
      </c>
      <c r="E8483" s="32" t="n">
        <f aca="false">IF($A8483="","",IF($C8483&lt;=0,"",1/$C8483^2))</f>
        <v>0.862323059927648</v>
      </c>
      <c r="F8483" s="33" t="n">
        <f aca="false">IF(OR(ROW()-設定!$B$30&lt;2,ROW()+設定!$B$30&gt;13701,N($A8483)&lt;=0,N(INDEX($A$2:$A$13701,MIN(13700,MAX(1,ROW()-1+設定!$B$30))))&lt;=0,$A8483&lt;設定!$B$28,$A8483&gt;設定!$B$29),0,IF(AND($C8483&gt;=MAX(INDEX($C$1:$C$13701,MAX(1,ROW()-設定!$B$24)):INDEX($C$1:$C$13701,MAX(1,ROW()-1))),$C8483&gt;MAX(INDEX($C$1:$C$13701,MIN(13701,ROW()+1)):INDEX($C$1:$C$13701,MIN(13701,ROW()+設定!$B$24))),$C8483&gt;=設定!$B$32,$C8483&gt;=MAX(MIN(INDEX($C$1:$C$13701,MAX(1,ROW()-設定!$B$26)):INDEX($C$1:$C$13701,MAX(1,ROW()-1))),MIN(INDEX($C$1:$C$13701,MIN(13701,ROW()+1)):INDEX($C$1:$C$13701,MIN(13701,ROW()+設定!$B$26))))*10^(設定!$B$27/20)),1,0))</f>
        <v>0</v>
      </c>
      <c r="G8483" s="33" t="n">
        <f aca="false">$G8482+IF($F8483=1,1,0)</f>
        <v>4</v>
      </c>
      <c r="H8483" s="0" t="str">
        <f aca="false">IF($F8483=1,$G8483,"")</f>
        <v/>
      </c>
    </row>
    <row r="8484" customFormat="false" ht="15" hidden="false" customHeight="false" outlineLevel="0" collapsed="false">
      <c r="A8484" s="30" t="n">
        <v>1325.3125</v>
      </c>
      <c r="B8484" s="31" t="n">
        <v>0.6577</v>
      </c>
      <c r="C8484" s="32" t="n">
        <f aca="false">IF($A8484="","",IF(設定!$B$21="dB",10^($B8484/20),ABS($B8484)))</f>
        <v>1.07866105788961</v>
      </c>
      <c r="D8484" s="32" t="n">
        <f aca="false">IF($A8484="","",$A8484^2)</f>
        <v>1756453.22265625</v>
      </c>
      <c r="E8484" s="32" t="n">
        <f aca="false">IF($A8484="","",IF($C8484&lt;=0,"",1/$C8484^2))</f>
        <v>0.85946857088834</v>
      </c>
      <c r="F8484" s="33" t="n">
        <f aca="false">IF(OR(ROW()-設定!$B$30&lt;2,ROW()+設定!$B$30&gt;13701,N($A8484)&lt;=0,N(INDEX($A$2:$A$13701,MIN(13700,MAX(1,ROW()-1+設定!$B$30))))&lt;=0,$A8484&lt;設定!$B$28,$A8484&gt;設定!$B$29),0,IF(AND($C8484&gt;=MAX(INDEX($C$1:$C$13701,MAX(1,ROW()-設定!$B$24)):INDEX($C$1:$C$13701,MAX(1,ROW()-1))),$C8484&gt;MAX(INDEX($C$1:$C$13701,MIN(13701,ROW()+1)):INDEX($C$1:$C$13701,MIN(13701,ROW()+設定!$B$24))),$C8484&gt;=設定!$B$32,$C8484&gt;=MAX(MIN(INDEX($C$1:$C$13701,MAX(1,ROW()-設定!$B$26)):INDEX($C$1:$C$13701,MAX(1,ROW()-1))),MIN(INDEX($C$1:$C$13701,MIN(13701,ROW()+1)):INDEX($C$1:$C$13701,MIN(13701,ROW()+設定!$B$26))))*10^(設定!$B$27/20)),1,0))</f>
        <v>0</v>
      </c>
      <c r="G8484" s="33" t="n">
        <f aca="false">$G8483+IF($F8484=1,1,0)</f>
        <v>4</v>
      </c>
      <c r="H8484" s="0" t="str">
        <f aca="false">IF($F8484=1,$G8484,"")</f>
        <v/>
      </c>
    </row>
    <row r="8485" customFormat="false" ht="15" hidden="false" customHeight="false" outlineLevel="0" collapsed="false">
      <c r="A8485" s="30" t="n">
        <v>1325.46875</v>
      </c>
      <c r="B8485" s="31" t="n">
        <v>0.7757</v>
      </c>
      <c r="C8485" s="32" t="n">
        <f aca="false">IF($A8485="","",IF(設定!$B$21="dB",10^($B8485/20),ABS($B8485)))</f>
        <v>1.09341493086493</v>
      </c>
      <c r="D8485" s="32" t="n">
        <f aca="false">IF($A8485="","",$A8485^2)</f>
        <v>1756867.40722656</v>
      </c>
      <c r="E8485" s="32" t="n">
        <f aca="false">IF($A8485="","",IF($C8485&lt;=0,"",1/$C8485^2))</f>
        <v>0.836430768179014</v>
      </c>
      <c r="F8485" s="33" t="n">
        <f aca="false">IF(OR(ROW()-設定!$B$30&lt;2,ROW()+設定!$B$30&gt;13701,N($A8485)&lt;=0,N(INDEX($A$2:$A$13701,MIN(13700,MAX(1,ROW()-1+設定!$B$30))))&lt;=0,$A8485&lt;設定!$B$28,$A8485&gt;設定!$B$29),0,IF(AND($C8485&gt;=MAX(INDEX($C$1:$C$13701,MAX(1,ROW()-設定!$B$24)):INDEX($C$1:$C$13701,MAX(1,ROW()-1))),$C8485&gt;MAX(INDEX($C$1:$C$13701,MIN(13701,ROW()+1)):INDEX($C$1:$C$13701,MIN(13701,ROW()+設定!$B$24))),$C8485&gt;=設定!$B$32,$C8485&gt;=MAX(MIN(INDEX($C$1:$C$13701,MAX(1,ROW()-設定!$B$26)):INDEX($C$1:$C$13701,MAX(1,ROW()-1))),MIN(INDEX($C$1:$C$13701,MIN(13701,ROW()+1)):INDEX($C$1:$C$13701,MIN(13701,ROW()+設定!$B$26))))*10^(設定!$B$27/20)),1,0))</f>
        <v>0</v>
      </c>
      <c r="G8485" s="33" t="n">
        <f aca="false">$G8484+IF($F8485=1,1,0)</f>
        <v>4</v>
      </c>
      <c r="H8485" s="0" t="str">
        <f aca="false">IF($F8485=1,$G8485,"")</f>
        <v/>
      </c>
    </row>
    <row r="8486" customFormat="false" ht="15" hidden="false" customHeight="false" outlineLevel="0" collapsed="false">
      <c r="A8486" s="30" t="n">
        <v>1325.625</v>
      </c>
      <c r="B8486" s="31" t="n">
        <v>0.8522</v>
      </c>
      <c r="C8486" s="32" t="n">
        <f aca="false">IF($A8486="","",IF(設定!$B$21="dB",10^($B8486/20),ABS($B8486)))</f>
        <v>1.10308759330472</v>
      </c>
      <c r="D8486" s="32" t="n">
        <f aca="false">IF($A8486="","",$A8486^2)</f>
        <v>1757281.640625</v>
      </c>
      <c r="E8486" s="32" t="n">
        <f aca="false">IF($A8486="","",IF($C8486&lt;=0,"",1/$C8486^2))</f>
        <v>0.821826233020781</v>
      </c>
      <c r="F8486" s="33" t="n">
        <f aca="false">IF(OR(ROW()-設定!$B$30&lt;2,ROW()+設定!$B$30&gt;13701,N($A8486)&lt;=0,N(INDEX($A$2:$A$13701,MIN(13700,MAX(1,ROW()-1+設定!$B$30))))&lt;=0,$A8486&lt;設定!$B$28,$A8486&gt;設定!$B$29),0,IF(AND($C8486&gt;=MAX(INDEX($C$1:$C$13701,MAX(1,ROW()-設定!$B$24)):INDEX($C$1:$C$13701,MAX(1,ROW()-1))),$C8486&gt;MAX(INDEX($C$1:$C$13701,MIN(13701,ROW()+1)):INDEX($C$1:$C$13701,MIN(13701,ROW()+設定!$B$24))),$C8486&gt;=設定!$B$32,$C8486&gt;=MAX(MIN(INDEX($C$1:$C$13701,MAX(1,ROW()-設定!$B$26)):INDEX($C$1:$C$13701,MAX(1,ROW()-1))),MIN(INDEX($C$1:$C$13701,MIN(13701,ROW()+1)):INDEX($C$1:$C$13701,MIN(13701,ROW()+設定!$B$26))))*10^(設定!$B$27/20)),1,0))</f>
        <v>0</v>
      </c>
      <c r="G8486" s="33" t="n">
        <f aca="false">$G8485+IF($F8486=1,1,0)</f>
        <v>4</v>
      </c>
      <c r="H8486" s="0" t="str">
        <f aca="false">IF($F8486=1,$G8486,"")</f>
        <v/>
      </c>
    </row>
    <row r="8487" customFormat="false" ht="15" hidden="false" customHeight="false" outlineLevel="0" collapsed="false">
      <c r="A8487" s="30" t="n">
        <v>1325.78125</v>
      </c>
      <c r="B8487" s="31" t="n">
        <v>0.8485</v>
      </c>
      <c r="C8487" s="32" t="n">
        <f aca="false">IF($A8487="","",IF(設定!$B$21="dB",10^($B8487/20),ABS($B8487)))</f>
        <v>1.10261780205825</v>
      </c>
      <c r="D8487" s="32" t="n">
        <f aca="false">IF($A8487="","",$A8487^2)</f>
        <v>1757695.92285156</v>
      </c>
      <c r="E8487" s="32" t="n">
        <f aca="false">IF($A8487="","",IF($C8487&lt;=0,"",1/$C8487^2))</f>
        <v>0.822526691546783</v>
      </c>
      <c r="F8487" s="33" t="n">
        <f aca="false">IF(OR(ROW()-設定!$B$30&lt;2,ROW()+設定!$B$30&gt;13701,N($A8487)&lt;=0,N(INDEX($A$2:$A$13701,MIN(13700,MAX(1,ROW()-1+設定!$B$30))))&lt;=0,$A8487&lt;設定!$B$28,$A8487&gt;設定!$B$29),0,IF(AND($C8487&gt;=MAX(INDEX($C$1:$C$13701,MAX(1,ROW()-設定!$B$24)):INDEX($C$1:$C$13701,MAX(1,ROW()-1))),$C8487&gt;MAX(INDEX($C$1:$C$13701,MIN(13701,ROW()+1)):INDEX($C$1:$C$13701,MIN(13701,ROW()+設定!$B$24))),$C8487&gt;=設定!$B$32,$C8487&gt;=MAX(MIN(INDEX($C$1:$C$13701,MAX(1,ROW()-設定!$B$26)):INDEX($C$1:$C$13701,MAX(1,ROW()-1))),MIN(INDEX($C$1:$C$13701,MIN(13701,ROW()+1)):INDEX($C$1:$C$13701,MIN(13701,ROW()+設定!$B$26))))*10^(設定!$B$27/20)),1,0))</f>
        <v>0</v>
      </c>
      <c r="G8487" s="33" t="n">
        <f aca="false">$G8486+IF($F8487=1,1,0)</f>
        <v>4</v>
      </c>
      <c r="H8487" s="0" t="str">
        <f aca="false">IF($F8487=1,$G8487,"")</f>
        <v/>
      </c>
    </row>
    <row r="8488" customFormat="false" ht="15" hidden="false" customHeight="false" outlineLevel="0" collapsed="false">
      <c r="A8488" s="30" t="n">
        <v>1325.9375</v>
      </c>
      <c r="B8488" s="31" t="n">
        <v>0.8255</v>
      </c>
      <c r="C8488" s="32" t="n">
        <f aca="false">IF($A8488="","",IF(設定!$B$21="dB",10^($B8488/20),ABS($B8488)))</f>
        <v>1.09970196228287</v>
      </c>
      <c r="D8488" s="32" t="n">
        <f aca="false">IF($A8488="","",$A8488^2)</f>
        <v>1758110.25390625</v>
      </c>
      <c r="E8488" s="32" t="n">
        <f aca="false">IF($A8488="","",IF($C8488&lt;=0,"",1/$C8488^2))</f>
        <v>0.826894303362765</v>
      </c>
      <c r="F8488" s="33" t="n">
        <f aca="false">IF(OR(ROW()-設定!$B$30&lt;2,ROW()+設定!$B$30&gt;13701,N($A8488)&lt;=0,N(INDEX($A$2:$A$13701,MIN(13700,MAX(1,ROW()-1+設定!$B$30))))&lt;=0,$A8488&lt;設定!$B$28,$A8488&gt;設定!$B$29),0,IF(AND($C8488&gt;=MAX(INDEX($C$1:$C$13701,MAX(1,ROW()-設定!$B$24)):INDEX($C$1:$C$13701,MAX(1,ROW()-1))),$C8488&gt;MAX(INDEX($C$1:$C$13701,MIN(13701,ROW()+1)):INDEX($C$1:$C$13701,MIN(13701,ROW()+設定!$B$24))),$C8488&gt;=設定!$B$32,$C8488&gt;=MAX(MIN(INDEX($C$1:$C$13701,MAX(1,ROW()-設定!$B$26)):INDEX($C$1:$C$13701,MAX(1,ROW()-1))),MIN(INDEX($C$1:$C$13701,MIN(13701,ROW()+1)):INDEX($C$1:$C$13701,MIN(13701,ROW()+設定!$B$26))))*10^(設定!$B$27/20)),1,0))</f>
        <v>0</v>
      </c>
      <c r="G8488" s="33" t="n">
        <f aca="false">$G8487+IF($F8488=1,1,0)</f>
        <v>4</v>
      </c>
      <c r="H8488" s="0" t="str">
        <f aca="false">IF($F8488=1,$G8488,"")</f>
        <v/>
      </c>
    </row>
    <row r="8489" customFormat="false" ht="15" hidden="false" customHeight="false" outlineLevel="0" collapsed="false">
      <c r="A8489" s="30" t="n">
        <v>1326.09375</v>
      </c>
      <c r="B8489" s="31" t="n">
        <v>0.8412</v>
      </c>
      <c r="C8489" s="32" t="n">
        <f aca="false">IF($A8489="","",IF(設定!$B$21="dB",10^($B8489/20),ABS($B8489)))</f>
        <v>1.10169150333396</v>
      </c>
      <c r="D8489" s="32" t="n">
        <f aca="false">IF($A8489="","",$A8489^2)</f>
        <v>1758524.63378906</v>
      </c>
      <c r="E8489" s="32" t="n">
        <f aca="false">IF($A8489="","",IF($C8489&lt;=0,"",1/$C8489^2))</f>
        <v>0.823910428693895</v>
      </c>
      <c r="F8489" s="33" t="n">
        <f aca="false">IF(OR(ROW()-設定!$B$30&lt;2,ROW()+設定!$B$30&gt;13701,N($A8489)&lt;=0,N(INDEX($A$2:$A$13701,MIN(13700,MAX(1,ROW()-1+設定!$B$30))))&lt;=0,$A8489&lt;設定!$B$28,$A8489&gt;設定!$B$29),0,IF(AND($C8489&gt;=MAX(INDEX($C$1:$C$13701,MAX(1,ROW()-設定!$B$24)):INDEX($C$1:$C$13701,MAX(1,ROW()-1))),$C8489&gt;MAX(INDEX($C$1:$C$13701,MIN(13701,ROW()+1)):INDEX($C$1:$C$13701,MIN(13701,ROW()+設定!$B$24))),$C8489&gt;=設定!$B$32,$C8489&gt;=MAX(MIN(INDEX($C$1:$C$13701,MAX(1,ROW()-設定!$B$26)):INDEX($C$1:$C$13701,MAX(1,ROW()-1))),MIN(INDEX($C$1:$C$13701,MIN(13701,ROW()+1)):INDEX($C$1:$C$13701,MIN(13701,ROW()+設定!$B$26))))*10^(設定!$B$27/20)),1,0))</f>
        <v>0</v>
      </c>
      <c r="G8489" s="33" t="n">
        <f aca="false">$G8488+IF($F8489=1,1,0)</f>
        <v>4</v>
      </c>
      <c r="H8489" s="0" t="str">
        <f aca="false">IF($F8489=1,$G8489,"")</f>
        <v/>
      </c>
    </row>
    <row r="8490" customFormat="false" ht="15" hidden="false" customHeight="false" outlineLevel="0" collapsed="false">
      <c r="A8490" s="30" t="n">
        <v>1326.25</v>
      </c>
      <c r="B8490" s="31" t="n">
        <v>0.9306</v>
      </c>
      <c r="C8490" s="32" t="n">
        <f aca="false">IF($A8490="","",IF(設定!$B$21="dB",10^($B8490/20),ABS($B8490)))</f>
        <v>1.11308927962966</v>
      </c>
      <c r="D8490" s="32" t="n">
        <f aca="false">IF($A8490="","",$A8490^2)</f>
        <v>1758939.0625</v>
      </c>
      <c r="E8490" s="32" t="n">
        <f aca="false">IF($A8490="","",IF($C8490&lt;=0,"",1/$C8490^2))</f>
        <v>0.807123514311432</v>
      </c>
      <c r="F8490" s="33" t="n">
        <f aca="false">IF(OR(ROW()-設定!$B$30&lt;2,ROW()+設定!$B$30&gt;13701,N($A8490)&lt;=0,N(INDEX($A$2:$A$13701,MIN(13700,MAX(1,ROW()-1+設定!$B$30))))&lt;=0,$A8490&lt;設定!$B$28,$A8490&gt;設定!$B$29),0,IF(AND($C8490&gt;=MAX(INDEX($C$1:$C$13701,MAX(1,ROW()-設定!$B$24)):INDEX($C$1:$C$13701,MAX(1,ROW()-1))),$C8490&gt;MAX(INDEX($C$1:$C$13701,MIN(13701,ROW()+1)):INDEX($C$1:$C$13701,MIN(13701,ROW()+設定!$B$24))),$C8490&gt;=設定!$B$32,$C8490&gt;=MAX(MIN(INDEX($C$1:$C$13701,MAX(1,ROW()-設定!$B$26)):INDEX($C$1:$C$13701,MAX(1,ROW()-1))),MIN(INDEX($C$1:$C$13701,MIN(13701,ROW()+1)):INDEX($C$1:$C$13701,MIN(13701,ROW()+設定!$B$26))))*10^(設定!$B$27/20)),1,0))</f>
        <v>0</v>
      </c>
      <c r="G8490" s="33" t="n">
        <f aca="false">$G8489+IF($F8490=1,1,0)</f>
        <v>4</v>
      </c>
      <c r="H8490" s="0" t="str">
        <f aca="false">IF($F8490=1,$G8490,"")</f>
        <v/>
      </c>
    </row>
    <row r="8491" customFormat="false" ht="15" hidden="false" customHeight="false" outlineLevel="0" collapsed="false">
      <c r="A8491" s="30" t="n">
        <v>1326.40625</v>
      </c>
      <c r="B8491" s="31" t="n">
        <v>0.9576</v>
      </c>
      <c r="C8491" s="32" t="n">
        <f aca="false">IF($A8491="","",IF(設定!$B$21="dB",10^($B8491/20),ABS($B8491)))</f>
        <v>1.11655468969157</v>
      </c>
      <c r="D8491" s="32" t="n">
        <f aca="false">IF($A8491="","",$A8491^2)</f>
        <v>1759353.54003906</v>
      </c>
      <c r="E8491" s="32" t="n">
        <f aca="false">IF($A8491="","",IF($C8491&lt;=0,"",1/$C8491^2))</f>
        <v>0.802121209492148</v>
      </c>
      <c r="F8491" s="33" t="n">
        <f aca="false">IF(OR(ROW()-設定!$B$30&lt;2,ROW()+設定!$B$30&gt;13701,N($A8491)&lt;=0,N(INDEX($A$2:$A$13701,MIN(13700,MAX(1,ROW()-1+設定!$B$30))))&lt;=0,$A8491&lt;設定!$B$28,$A8491&gt;設定!$B$29),0,IF(AND($C8491&gt;=MAX(INDEX($C$1:$C$13701,MAX(1,ROW()-設定!$B$24)):INDEX($C$1:$C$13701,MAX(1,ROW()-1))),$C8491&gt;MAX(INDEX($C$1:$C$13701,MIN(13701,ROW()+1)):INDEX($C$1:$C$13701,MIN(13701,ROW()+設定!$B$24))),$C8491&gt;=設定!$B$32,$C8491&gt;=MAX(MIN(INDEX($C$1:$C$13701,MAX(1,ROW()-設定!$B$26)):INDEX($C$1:$C$13701,MAX(1,ROW()-1))),MIN(INDEX($C$1:$C$13701,MIN(13701,ROW()+1)):INDEX($C$1:$C$13701,MIN(13701,ROW()+設定!$B$26))))*10^(設定!$B$27/20)),1,0))</f>
        <v>0</v>
      </c>
      <c r="G8491" s="33" t="n">
        <f aca="false">$G8490+IF($F8491=1,1,0)</f>
        <v>4</v>
      </c>
      <c r="H8491" s="0" t="str">
        <f aca="false">IF($F8491=1,$G8491,"")</f>
        <v/>
      </c>
    </row>
    <row r="8492" customFormat="false" ht="15" hidden="false" customHeight="false" outlineLevel="0" collapsed="false">
      <c r="A8492" s="30" t="n">
        <v>1326.5625</v>
      </c>
      <c r="B8492" s="31" t="n">
        <v>1.0839</v>
      </c>
      <c r="C8492" s="32" t="n">
        <f aca="false">IF($A8492="","",IF(設定!$B$21="dB",10^($B8492/20),ABS($B8492)))</f>
        <v>1.13290892979941</v>
      </c>
      <c r="D8492" s="32" t="n">
        <f aca="false">IF($A8492="","",$A8492^2)</f>
        <v>1759768.06640625</v>
      </c>
      <c r="E8492" s="32" t="n">
        <f aca="false">IF($A8492="","",IF($C8492&lt;=0,"",1/$C8492^2))</f>
        <v>0.779130131040803</v>
      </c>
      <c r="F8492" s="33" t="n">
        <f aca="false">IF(OR(ROW()-設定!$B$30&lt;2,ROW()+設定!$B$30&gt;13701,N($A8492)&lt;=0,N(INDEX($A$2:$A$13701,MIN(13700,MAX(1,ROW()-1+設定!$B$30))))&lt;=0,$A8492&lt;設定!$B$28,$A8492&gt;設定!$B$29),0,IF(AND($C8492&gt;=MAX(INDEX($C$1:$C$13701,MAX(1,ROW()-設定!$B$24)):INDEX($C$1:$C$13701,MAX(1,ROW()-1))),$C8492&gt;MAX(INDEX($C$1:$C$13701,MIN(13701,ROW()+1)):INDEX($C$1:$C$13701,MIN(13701,ROW()+設定!$B$24))),$C8492&gt;=設定!$B$32,$C8492&gt;=MAX(MIN(INDEX($C$1:$C$13701,MAX(1,ROW()-設定!$B$26)):INDEX($C$1:$C$13701,MAX(1,ROW()-1))),MIN(INDEX($C$1:$C$13701,MIN(13701,ROW()+1)):INDEX($C$1:$C$13701,MIN(13701,ROW()+設定!$B$26))))*10^(設定!$B$27/20)),1,0))</f>
        <v>0</v>
      </c>
      <c r="G8492" s="33" t="n">
        <f aca="false">$G8491+IF($F8492=1,1,0)</f>
        <v>4</v>
      </c>
      <c r="H8492" s="0" t="str">
        <f aca="false">IF($F8492=1,$G8492,"")</f>
        <v/>
      </c>
    </row>
    <row r="8493" customFormat="false" ht="15" hidden="false" customHeight="false" outlineLevel="0" collapsed="false">
      <c r="A8493" s="30" t="n">
        <v>1326.71875</v>
      </c>
      <c r="B8493" s="31" t="n">
        <v>1.1302</v>
      </c>
      <c r="C8493" s="32" t="n">
        <f aca="false">IF($A8493="","",IF(設定!$B$21="dB",10^($B8493/20),ABS($B8493)))</f>
        <v>1.13896400718922</v>
      </c>
      <c r="D8493" s="32" t="n">
        <f aca="false">IF($A8493="","",$A8493^2)</f>
        <v>1760182.64160156</v>
      </c>
      <c r="E8493" s="32" t="n">
        <f aca="false">IF($A8493="","",IF($C8493&lt;=0,"",1/$C8493^2))</f>
        <v>0.770867968465148</v>
      </c>
      <c r="F8493" s="33" t="n">
        <f aca="false">IF(OR(ROW()-設定!$B$30&lt;2,ROW()+設定!$B$30&gt;13701,N($A8493)&lt;=0,N(INDEX($A$2:$A$13701,MIN(13700,MAX(1,ROW()-1+設定!$B$30))))&lt;=0,$A8493&lt;設定!$B$28,$A8493&gt;設定!$B$29),0,IF(AND($C8493&gt;=MAX(INDEX($C$1:$C$13701,MAX(1,ROW()-設定!$B$24)):INDEX($C$1:$C$13701,MAX(1,ROW()-1))),$C8493&gt;MAX(INDEX($C$1:$C$13701,MIN(13701,ROW()+1)):INDEX($C$1:$C$13701,MIN(13701,ROW()+設定!$B$24))),$C8493&gt;=設定!$B$32,$C8493&gt;=MAX(MIN(INDEX($C$1:$C$13701,MAX(1,ROW()-設定!$B$26)):INDEX($C$1:$C$13701,MAX(1,ROW()-1))),MIN(INDEX($C$1:$C$13701,MIN(13701,ROW()+1)):INDEX($C$1:$C$13701,MIN(13701,ROW()+設定!$B$26))))*10^(設定!$B$27/20)),1,0))</f>
        <v>0</v>
      </c>
      <c r="G8493" s="33" t="n">
        <f aca="false">$G8492+IF($F8493=1,1,0)</f>
        <v>4</v>
      </c>
      <c r="H8493" s="0" t="str">
        <f aca="false">IF($F8493=1,$G8493,"")</f>
        <v/>
      </c>
    </row>
    <row r="8494" customFormat="false" ht="15" hidden="false" customHeight="false" outlineLevel="0" collapsed="false">
      <c r="A8494" s="30" t="n">
        <v>1326.875</v>
      </c>
      <c r="B8494" s="31" t="n">
        <v>1.1506</v>
      </c>
      <c r="C8494" s="32" t="n">
        <f aca="false">IF($A8494="","",IF(設定!$B$21="dB",10^($B8494/20),ABS($B8494)))</f>
        <v>1.14164216374195</v>
      </c>
      <c r="D8494" s="32" t="n">
        <f aca="false">IF($A8494="","",$A8494^2)</f>
        <v>1760597.265625</v>
      </c>
      <c r="E8494" s="32" t="n">
        <f aca="false">IF($A8494="","",IF($C8494&lt;=0,"",1/$C8494^2))</f>
        <v>0.767255481777152</v>
      </c>
      <c r="F8494" s="33" t="n">
        <f aca="false">IF(OR(ROW()-設定!$B$30&lt;2,ROW()+設定!$B$30&gt;13701,N($A8494)&lt;=0,N(INDEX($A$2:$A$13701,MIN(13700,MAX(1,ROW()-1+設定!$B$30))))&lt;=0,$A8494&lt;設定!$B$28,$A8494&gt;設定!$B$29),0,IF(AND($C8494&gt;=MAX(INDEX($C$1:$C$13701,MAX(1,ROW()-設定!$B$24)):INDEX($C$1:$C$13701,MAX(1,ROW()-1))),$C8494&gt;MAX(INDEX($C$1:$C$13701,MIN(13701,ROW()+1)):INDEX($C$1:$C$13701,MIN(13701,ROW()+設定!$B$24))),$C8494&gt;=設定!$B$32,$C8494&gt;=MAX(MIN(INDEX($C$1:$C$13701,MAX(1,ROW()-設定!$B$26)):INDEX($C$1:$C$13701,MAX(1,ROW()-1))),MIN(INDEX($C$1:$C$13701,MIN(13701,ROW()+1)):INDEX($C$1:$C$13701,MIN(13701,ROW()+設定!$B$26))))*10^(設定!$B$27/20)),1,0))</f>
        <v>0</v>
      </c>
      <c r="G8494" s="33" t="n">
        <f aca="false">$G8493+IF($F8494=1,1,0)</f>
        <v>4</v>
      </c>
      <c r="H8494" s="0" t="str">
        <f aca="false">IF($F8494=1,$G8494,"")</f>
        <v/>
      </c>
    </row>
    <row r="8495" customFormat="false" ht="15" hidden="false" customHeight="false" outlineLevel="0" collapsed="false">
      <c r="A8495" s="30" t="n">
        <v>1327.03125</v>
      </c>
      <c r="B8495" s="31" t="n">
        <v>1.2058</v>
      </c>
      <c r="C8495" s="32" t="n">
        <f aca="false">IF($A8495="","",IF(設定!$B$21="dB",10^($B8495/20),ABS($B8495)))</f>
        <v>1.14892055673863</v>
      </c>
      <c r="D8495" s="32" t="n">
        <f aca="false">IF($A8495="","",$A8495^2)</f>
        <v>1761011.93847656</v>
      </c>
      <c r="E8495" s="32" t="n">
        <f aca="false">IF($A8495="","",IF($C8495&lt;=0,"",1/$C8495^2))</f>
        <v>0.757565171350524</v>
      </c>
      <c r="F8495" s="33" t="n">
        <f aca="false">IF(OR(ROW()-設定!$B$30&lt;2,ROW()+設定!$B$30&gt;13701,N($A8495)&lt;=0,N(INDEX($A$2:$A$13701,MIN(13700,MAX(1,ROW()-1+設定!$B$30))))&lt;=0,$A8495&lt;設定!$B$28,$A8495&gt;設定!$B$29),0,IF(AND($C8495&gt;=MAX(INDEX($C$1:$C$13701,MAX(1,ROW()-設定!$B$24)):INDEX($C$1:$C$13701,MAX(1,ROW()-1))),$C8495&gt;MAX(INDEX($C$1:$C$13701,MIN(13701,ROW()+1)):INDEX($C$1:$C$13701,MIN(13701,ROW()+設定!$B$24))),$C8495&gt;=設定!$B$32,$C8495&gt;=MAX(MIN(INDEX($C$1:$C$13701,MAX(1,ROW()-設定!$B$26)):INDEX($C$1:$C$13701,MAX(1,ROW()-1))),MIN(INDEX($C$1:$C$13701,MIN(13701,ROW()+1)):INDEX($C$1:$C$13701,MIN(13701,ROW()+設定!$B$26))))*10^(設定!$B$27/20)),1,0))</f>
        <v>0</v>
      </c>
      <c r="G8495" s="33" t="n">
        <f aca="false">$G8494+IF($F8495=1,1,0)</f>
        <v>4</v>
      </c>
      <c r="H8495" s="0" t="str">
        <f aca="false">IF($F8495=1,$G8495,"")</f>
        <v/>
      </c>
    </row>
    <row r="8496" customFormat="false" ht="15" hidden="false" customHeight="false" outlineLevel="0" collapsed="false">
      <c r="A8496" s="30" t="n">
        <v>1327.1875</v>
      </c>
      <c r="B8496" s="31" t="n">
        <v>1.271</v>
      </c>
      <c r="C8496" s="32" t="n">
        <f aca="false">IF($A8496="","",IF(設定!$B$21="dB",10^($B8496/20),ABS($B8496)))</f>
        <v>1.15757729543206</v>
      </c>
      <c r="D8496" s="32" t="n">
        <f aca="false">IF($A8496="","",$A8496^2)</f>
        <v>1761426.66015625</v>
      </c>
      <c r="E8496" s="32" t="n">
        <f aca="false">IF($A8496="","",IF($C8496&lt;=0,"",1/$C8496^2))</f>
        <v>0.746276902018144</v>
      </c>
      <c r="F8496" s="33" t="n">
        <f aca="false">IF(OR(ROW()-設定!$B$30&lt;2,ROW()+設定!$B$30&gt;13701,N($A8496)&lt;=0,N(INDEX($A$2:$A$13701,MIN(13700,MAX(1,ROW()-1+設定!$B$30))))&lt;=0,$A8496&lt;設定!$B$28,$A8496&gt;設定!$B$29),0,IF(AND($C8496&gt;=MAX(INDEX($C$1:$C$13701,MAX(1,ROW()-設定!$B$24)):INDEX($C$1:$C$13701,MAX(1,ROW()-1))),$C8496&gt;MAX(INDEX($C$1:$C$13701,MIN(13701,ROW()+1)):INDEX($C$1:$C$13701,MIN(13701,ROW()+設定!$B$24))),$C8496&gt;=設定!$B$32,$C8496&gt;=MAX(MIN(INDEX($C$1:$C$13701,MAX(1,ROW()-設定!$B$26)):INDEX($C$1:$C$13701,MAX(1,ROW()-1))),MIN(INDEX($C$1:$C$13701,MIN(13701,ROW()+1)):INDEX($C$1:$C$13701,MIN(13701,ROW()+設定!$B$26))))*10^(設定!$B$27/20)),1,0))</f>
        <v>0</v>
      </c>
      <c r="G8496" s="33" t="n">
        <f aca="false">$G8495+IF($F8496=1,1,0)</f>
        <v>4</v>
      </c>
      <c r="H8496" s="0" t="str">
        <f aca="false">IF($F8496=1,$G8496,"")</f>
        <v/>
      </c>
    </row>
    <row r="8497" customFormat="false" ht="15" hidden="false" customHeight="false" outlineLevel="0" collapsed="false">
      <c r="A8497" s="30" t="n">
        <v>1327.34375</v>
      </c>
      <c r="B8497" s="31" t="n">
        <v>1.4553</v>
      </c>
      <c r="C8497" s="32" t="n">
        <f aca="false">IF($A8497="","",IF(設定!$B$21="dB",10^($B8497/20),ABS($B8497)))</f>
        <v>1.18240157623474</v>
      </c>
      <c r="D8497" s="32" t="n">
        <f aca="false">IF($A8497="","",$A8497^2)</f>
        <v>1761841.43066406</v>
      </c>
      <c r="E8497" s="32" t="n">
        <f aca="false">IF($A8497="","",IF($C8497&lt;=0,"",1/$C8497^2))</f>
        <v>0.71526998326874</v>
      </c>
      <c r="F8497" s="33" t="n">
        <f aca="false">IF(OR(ROW()-設定!$B$30&lt;2,ROW()+設定!$B$30&gt;13701,N($A8497)&lt;=0,N(INDEX($A$2:$A$13701,MIN(13700,MAX(1,ROW()-1+設定!$B$30))))&lt;=0,$A8497&lt;設定!$B$28,$A8497&gt;設定!$B$29),0,IF(AND($C8497&gt;=MAX(INDEX($C$1:$C$13701,MAX(1,ROW()-設定!$B$24)):INDEX($C$1:$C$13701,MAX(1,ROW()-1))),$C8497&gt;MAX(INDEX($C$1:$C$13701,MIN(13701,ROW()+1)):INDEX($C$1:$C$13701,MIN(13701,ROW()+設定!$B$24))),$C8497&gt;=設定!$B$32,$C8497&gt;=MAX(MIN(INDEX($C$1:$C$13701,MAX(1,ROW()-設定!$B$26)):INDEX($C$1:$C$13701,MAX(1,ROW()-1))),MIN(INDEX($C$1:$C$13701,MIN(13701,ROW()+1)):INDEX($C$1:$C$13701,MIN(13701,ROW()+設定!$B$26))))*10^(設定!$B$27/20)),1,0))</f>
        <v>0</v>
      </c>
      <c r="G8497" s="33" t="n">
        <f aca="false">$G8496+IF($F8497=1,1,0)</f>
        <v>4</v>
      </c>
      <c r="H8497" s="0" t="str">
        <f aca="false">IF($F8497=1,$G8497,"")</f>
        <v/>
      </c>
    </row>
    <row r="8498" customFormat="false" ht="15" hidden="false" customHeight="false" outlineLevel="0" collapsed="false">
      <c r="A8498" s="30" t="n">
        <v>1327.5</v>
      </c>
      <c r="B8498" s="31" t="n">
        <v>1.4675</v>
      </c>
      <c r="C8498" s="32" t="n">
        <f aca="false">IF($A8498="","",IF(設定!$B$21="dB",10^($B8498/20),ABS($B8498)))</f>
        <v>1.18406351707183</v>
      </c>
      <c r="D8498" s="32" t="n">
        <f aca="false">IF($A8498="","",$A8498^2)</f>
        <v>1762256.25</v>
      </c>
      <c r="E8498" s="32" t="n">
        <f aca="false">IF($A8498="","",IF($C8498&lt;=0,"",1/$C8498^2))</f>
        <v>0.713263499447919</v>
      </c>
      <c r="F8498" s="33" t="n">
        <f aca="false">IF(OR(ROW()-設定!$B$30&lt;2,ROW()+設定!$B$30&gt;13701,N($A8498)&lt;=0,N(INDEX($A$2:$A$13701,MIN(13700,MAX(1,ROW()-1+設定!$B$30))))&lt;=0,$A8498&lt;設定!$B$28,$A8498&gt;設定!$B$29),0,IF(AND($C8498&gt;=MAX(INDEX($C$1:$C$13701,MAX(1,ROW()-設定!$B$24)):INDEX($C$1:$C$13701,MAX(1,ROW()-1))),$C8498&gt;MAX(INDEX($C$1:$C$13701,MIN(13701,ROW()+1)):INDEX($C$1:$C$13701,MIN(13701,ROW()+設定!$B$24))),$C8498&gt;=設定!$B$32,$C8498&gt;=MAX(MIN(INDEX($C$1:$C$13701,MAX(1,ROW()-設定!$B$26)):INDEX($C$1:$C$13701,MAX(1,ROW()-1))),MIN(INDEX($C$1:$C$13701,MIN(13701,ROW()+1)):INDEX($C$1:$C$13701,MIN(13701,ROW()+設定!$B$26))))*10^(設定!$B$27/20)),1,0))</f>
        <v>0</v>
      </c>
      <c r="G8498" s="33" t="n">
        <f aca="false">$G8497+IF($F8498=1,1,0)</f>
        <v>4</v>
      </c>
      <c r="H8498" s="0" t="str">
        <f aca="false">IF($F8498=1,$G8498,"")</f>
        <v/>
      </c>
    </row>
    <row r="8499" customFormat="false" ht="15" hidden="false" customHeight="false" outlineLevel="0" collapsed="false">
      <c r="A8499" s="30" t="n">
        <v>1327.65625</v>
      </c>
      <c r="B8499" s="31" t="n">
        <v>1.335</v>
      </c>
      <c r="C8499" s="32" t="n">
        <f aca="false">IF($A8499="","",IF(設定!$B$21="dB",10^($B8499/20),ABS($B8499)))</f>
        <v>1.16613814073827</v>
      </c>
      <c r="D8499" s="32" t="n">
        <f aca="false">IF($A8499="","",$A8499^2)</f>
        <v>1762671.11816406</v>
      </c>
      <c r="E8499" s="32" t="n">
        <f aca="false">IF($A8499="","",IF($C8499&lt;=0,"",1/$C8499^2))</f>
        <v>0.7353599954754</v>
      </c>
      <c r="F8499" s="33" t="n">
        <f aca="false">IF(OR(ROW()-設定!$B$30&lt;2,ROW()+設定!$B$30&gt;13701,N($A8499)&lt;=0,N(INDEX($A$2:$A$13701,MIN(13700,MAX(1,ROW()-1+設定!$B$30))))&lt;=0,$A8499&lt;設定!$B$28,$A8499&gt;設定!$B$29),0,IF(AND($C8499&gt;=MAX(INDEX($C$1:$C$13701,MAX(1,ROW()-設定!$B$24)):INDEX($C$1:$C$13701,MAX(1,ROW()-1))),$C8499&gt;MAX(INDEX($C$1:$C$13701,MIN(13701,ROW()+1)):INDEX($C$1:$C$13701,MIN(13701,ROW()+設定!$B$24))),$C8499&gt;=設定!$B$32,$C8499&gt;=MAX(MIN(INDEX($C$1:$C$13701,MAX(1,ROW()-設定!$B$26)):INDEX($C$1:$C$13701,MAX(1,ROW()-1))),MIN(INDEX($C$1:$C$13701,MIN(13701,ROW()+1)):INDEX($C$1:$C$13701,MIN(13701,ROW()+設定!$B$26))))*10^(設定!$B$27/20)),1,0))</f>
        <v>0</v>
      </c>
      <c r="G8499" s="33" t="n">
        <f aca="false">$G8498+IF($F8499=1,1,0)</f>
        <v>4</v>
      </c>
      <c r="H8499" s="0" t="str">
        <f aca="false">IF($F8499=1,$G8499,"")</f>
        <v/>
      </c>
    </row>
    <row r="8500" customFormat="false" ht="15" hidden="false" customHeight="false" outlineLevel="0" collapsed="false">
      <c r="A8500" s="30" t="n">
        <v>1327.8125</v>
      </c>
      <c r="B8500" s="31" t="n">
        <v>1.4831</v>
      </c>
      <c r="C8500" s="32" t="n">
        <f aca="false">IF($A8500="","",IF(設定!$B$21="dB",10^($B8500/20),ABS($B8500)))</f>
        <v>1.18619202538034</v>
      </c>
      <c r="D8500" s="32" t="n">
        <f aca="false">IF($A8500="","",$A8500^2)</f>
        <v>1763086.03515625</v>
      </c>
      <c r="E8500" s="32" t="n">
        <f aca="false">IF($A8500="","",IF($C8500&lt;=0,"",1/$C8500^2))</f>
        <v>0.710706029609595</v>
      </c>
      <c r="F8500" s="33" t="n">
        <f aca="false">IF(OR(ROW()-設定!$B$30&lt;2,ROW()+設定!$B$30&gt;13701,N($A8500)&lt;=0,N(INDEX($A$2:$A$13701,MIN(13700,MAX(1,ROW()-1+設定!$B$30))))&lt;=0,$A8500&lt;設定!$B$28,$A8500&gt;設定!$B$29),0,IF(AND($C8500&gt;=MAX(INDEX($C$1:$C$13701,MAX(1,ROW()-設定!$B$24)):INDEX($C$1:$C$13701,MAX(1,ROW()-1))),$C8500&gt;MAX(INDEX($C$1:$C$13701,MIN(13701,ROW()+1)):INDEX($C$1:$C$13701,MIN(13701,ROW()+設定!$B$24))),$C8500&gt;=設定!$B$32,$C8500&gt;=MAX(MIN(INDEX($C$1:$C$13701,MAX(1,ROW()-設定!$B$26)):INDEX($C$1:$C$13701,MAX(1,ROW()-1))),MIN(INDEX($C$1:$C$13701,MIN(13701,ROW()+1)):INDEX($C$1:$C$13701,MIN(13701,ROW()+設定!$B$26))))*10^(設定!$B$27/20)),1,0))</f>
        <v>0</v>
      </c>
      <c r="G8500" s="33" t="n">
        <f aca="false">$G8499+IF($F8500=1,1,0)</f>
        <v>4</v>
      </c>
      <c r="H8500" s="0" t="str">
        <f aca="false">IF($F8500=1,$G8500,"")</f>
        <v/>
      </c>
    </row>
    <row r="8501" customFormat="false" ht="15" hidden="false" customHeight="false" outlineLevel="0" collapsed="false">
      <c r="A8501" s="30" t="n">
        <v>1327.96875</v>
      </c>
      <c r="B8501" s="31" t="n">
        <v>1.453</v>
      </c>
      <c r="C8501" s="32" t="n">
        <f aca="false">IF($A8501="","",IF(設定!$B$21="dB",10^($B8501/20),ABS($B8501)))</f>
        <v>1.18208852095667</v>
      </c>
      <c r="D8501" s="32" t="n">
        <f aca="false">IF($A8501="","",$A8501^2)</f>
        <v>1763501.00097656</v>
      </c>
      <c r="E8501" s="32" t="n">
        <f aca="false">IF($A8501="","",IF($C8501&lt;=0,"",1/$C8501^2))</f>
        <v>0.715648886692699</v>
      </c>
      <c r="F8501" s="33" t="n">
        <f aca="false">IF(OR(ROW()-設定!$B$30&lt;2,ROW()+設定!$B$30&gt;13701,N($A8501)&lt;=0,N(INDEX($A$2:$A$13701,MIN(13700,MAX(1,ROW()-1+設定!$B$30))))&lt;=0,$A8501&lt;設定!$B$28,$A8501&gt;設定!$B$29),0,IF(AND($C8501&gt;=MAX(INDEX($C$1:$C$13701,MAX(1,ROW()-設定!$B$24)):INDEX($C$1:$C$13701,MAX(1,ROW()-1))),$C8501&gt;MAX(INDEX($C$1:$C$13701,MIN(13701,ROW()+1)):INDEX($C$1:$C$13701,MIN(13701,ROW()+設定!$B$24))),$C8501&gt;=設定!$B$32,$C8501&gt;=MAX(MIN(INDEX($C$1:$C$13701,MAX(1,ROW()-設定!$B$26)):INDEX($C$1:$C$13701,MAX(1,ROW()-1))),MIN(INDEX($C$1:$C$13701,MIN(13701,ROW()+1)):INDEX($C$1:$C$13701,MIN(13701,ROW()+設定!$B$26))))*10^(設定!$B$27/20)),1,0))</f>
        <v>0</v>
      </c>
      <c r="G8501" s="33" t="n">
        <f aca="false">$G8500+IF($F8501=1,1,0)</f>
        <v>4</v>
      </c>
      <c r="H8501" s="0" t="str">
        <f aca="false">IF($F8501=1,$G8501,"")</f>
        <v/>
      </c>
    </row>
    <row r="8502" customFormat="false" ht="15" hidden="false" customHeight="false" outlineLevel="0" collapsed="false">
      <c r="A8502" s="30" t="n">
        <v>1328.125</v>
      </c>
      <c r="B8502" s="31" t="n">
        <v>1.522</v>
      </c>
      <c r="C8502" s="32" t="n">
        <f aca="false">IF($A8502="","",IF(設定!$B$21="dB",10^($B8502/20),ABS($B8502)))</f>
        <v>1.191516333218</v>
      </c>
      <c r="D8502" s="32" t="n">
        <f aca="false">IF($A8502="","",$A8502^2)</f>
        <v>1763916.015625</v>
      </c>
      <c r="E8502" s="32" t="n">
        <f aca="false">IF($A8502="","",IF($C8502&lt;=0,"",1/$C8502^2))</f>
        <v>0.704368620528747</v>
      </c>
      <c r="F8502" s="33" t="n">
        <f aca="false">IF(OR(ROW()-設定!$B$30&lt;2,ROW()+設定!$B$30&gt;13701,N($A8502)&lt;=0,N(INDEX($A$2:$A$13701,MIN(13700,MAX(1,ROW()-1+設定!$B$30))))&lt;=0,$A8502&lt;設定!$B$28,$A8502&gt;設定!$B$29),0,IF(AND($C8502&gt;=MAX(INDEX($C$1:$C$13701,MAX(1,ROW()-設定!$B$24)):INDEX($C$1:$C$13701,MAX(1,ROW()-1))),$C8502&gt;MAX(INDEX($C$1:$C$13701,MIN(13701,ROW()+1)):INDEX($C$1:$C$13701,MIN(13701,ROW()+設定!$B$24))),$C8502&gt;=設定!$B$32,$C8502&gt;=MAX(MIN(INDEX($C$1:$C$13701,MAX(1,ROW()-設定!$B$26)):INDEX($C$1:$C$13701,MAX(1,ROW()-1))),MIN(INDEX($C$1:$C$13701,MIN(13701,ROW()+1)):INDEX($C$1:$C$13701,MIN(13701,ROW()+設定!$B$26))))*10^(設定!$B$27/20)),1,0))</f>
        <v>0</v>
      </c>
      <c r="G8502" s="33" t="n">
        <f aca="false">$G8501+IF($F8502=1,1,0)</f>
        <v>4</v>
      </c>
      <c r="H8502" s="0" t="str">
        <f aca="false">IF($F8502=1,$G8502,"")</f>
        <v/>
      </c>
    </row>
    <row r="8503" customFormat="false" ht="15" hidden="false" customHeight="false" outlineLevel="0" collapsed="false">
      <c r="A8503" s="30" t="n">
        <v>1328.28125</v>
      </c>
      <c r="B8503" s="31" t="n">
        <v>1.5529</v>
      </c>
      <c r="C8503" s="32" t="n">
        <f aca="false">IF($A8503="","",IF(設定!$B$21="dB",10^($B8503/20),ABS($B8503)))</f>
        <v>1.19576269411022</v>
      </c>
      <c r="D8503" s="32" t="n">
        <f aca="false">IF($A8503="","",$A8503^2)</f>
        <v>1764331.07910156</v>
      </c>
      <c r="E8503" s="32" t="n">
        <f aca="false">IF($A8503="","",IF($C8503&lt;=0,"",1/$C8503^2))</f>
        <v>0.699374832726936</v>
      </c>
      <c r="F8503" s="33" t="n">
        <f aca="false">IF(OR(ROW()-設定!$B$30&lt;2,ROW()+設定!$B$30&gt;13701,N($A8503)&lt;=0,N(INDEX($A$2:$A$13701,MIN(13700,MAX(1,ROW()-1+設定!$B$30))))&lt;=0,$A8503&lt;設定!$B$28,$A8503&gt;設定!$B$29),0,IF(AND($C8503&gt;=MAX(INDEX($C$1:$C$13701,MAX(1,ROW()-設定!$B$24)):INDEX($C$1:$C$13701,MAX(1,ROW()-1))),$C8503&gt;MAX(INDEX($C$1:$C$13701,MIN(13701,ROW()+1)):INDEX($C$1:$C$13701,MIN(13701,ROW()+設定!$B$24))),$C8503&gt;=設定!$B$32,$C8503&gt;=MAX(MIN(INDEX($C$1:$C$13701,MAX(1,ROW()-設定!$B$26)):INDEX($C$1:$C$13701,MAX(1,ROW()-1))),MIN(INDEX($C$1:$C$13701,MIN(13701,ROW()+1)):INDEX($C$1:$C$13701,MIN(13701,ROW()+設定!$B$26))))*10^(設定!$B$27/20)),1,0))</f>
        <v>0</v>
      </c>
      <c r="G8503" s="33" t="n">
        <f aca="false">$G8502+IF($F8503=1,1,0)</f>
        <v>4</v>
      </c>
      <c r="H8503" s="0" t="str">
        <f aca="false">IF($F8503=1,$G8503,"")</f>
        <v/>
      </c>
    </row>
    <row r="8504" customFormat="false" ht="15" hidden="false" customHeight="false" outlineLevel="0" collapsed="false">
      <c r="A8504" s="30" t="n">
        <v>1328.4375</v>
      </c>
      <c r="B8504" s="31" t="n">
        <v>1.5605</v>
      </c>
      <c r="C8504" s="32" t="n">
        <f aca="false">IF($A8504="","",IF(設定!$B$21="dB",10^($B8504/20),ABS($B8504)))</f>
        <v>1.19680942321278</v>
      </c>
      <c r="D8504" s="32" t="n">
        <f aca="false">IF($A8504="","",$A8504^2)</f>
        <v>1764746.19140625</v>
      </c>
      <c r="E8504" s="32" t="n">
        <f aca="false">IF($A8504="","",IF($C8504&lt;=0,"",1/$C8504^2))</f>
        <v>0.698152021728187</v>
      </c>
      <c r="F8504" s="33" t="n">
        <f aca="false">IF(OR(ROW()-設定!$B$30&lt;2,ROW()+設定!$B$30&gt;13701,N($A8504)&lt;=0,N(INDEX($A$2:$A$13701,MIN(13700,MAX(1,ROW()-1+設定!$B$30))))&lt;=0,$A8504&lt;設定!$B$28,$A8504&gt;設定!$B$29),0,IF(AND($C8504&gt;=MAX(INDEX($C$1:$C$13701,MAX(1,ROW()-設定!$B$24)):INDEX($C$1:$C$13701,MAX(1,ROW()-1))),$C8504&gt;MAX(INDEX($C$1:$C$13701,MIN(13701,ROW()+1)):INDEX($C$1:$C$13701,MIN(13701,ROW()+設定!$B$24))),$C8504&gt;=設定!$B$32,$C8504&gt;=MAX(MIN(INDEX($C$1:$C$13701,MAX(1,ROW()-設定!$B$26)):INDEX($C$1:$C$13701,MAX(1,ROW()-1))),MIN(INDEX($C$1:$C$13701,MIN(13701,ROW()+1)):INDEX($C$1:$C$13701,MIN(13701,ROW()+設定!$B$26))))*10^(設定!$B$27/20)),1,0))</f>
        <v>0</v>
      </c>
      <c r="G8504" s="33" t="n">
        <f aca="false">$G8503+IF($F8504=1,1,0)</f>
        <v>4</v>
      </c>
      <c r="H8504" s="0" t="str">
        <f aca="false">IF($F8504=1,$G8504,"")</f>
        <v/>
      </c>
    </row>
    <row r="8505" customFormat="false" ht="15" hidden="false" customHeight="false" outlineLevel="0" collapsed="false">
      <c r="A8505" s="30" t="n">
        <v>1328.59375</v>
      </c>
      <c r="B8505" s="31" t="n">
        <v>1.5322</v>
      </c>
      <c r="C8505" s="32" t="n">
        <f aca="false">IF($A8505="","",IF(設定!$B$21="dB",10^($B8505/20),ABS($B8505)))</f>
        <v>1.19291637465525</v>
      </c>
      <c r="D8505" s="32" t="n">
        <f aca="false">IF($A8505="","",$A8505^2)</f>
        <v>1765161.35253906</v>
      </c>
      <c r="E8505" s="32" t="n">
        <f aca="false">IF($A8505="","",IF($C8505&lt;=0,"",1/$C8505^2))</f>
        <v>0.702716255631481</v>
      </c>
      <c r="F8505" s="33" t="n">
        <f aca="false">IF(OR(ROW()-設定!$B$30&lt;2,ROW()+設定!$B$30&gt;13701,N($A8505)&lt;=0,N(INDEX($A$2:$A$13701,MIN(13700,MAX(1,ROW()-1+設定!$B$30))))&lt;=0,$A8505&lt;設定!$B$28,$A8505&gt;設定!$B$29),0,IF(AND($C8505&gt;=MAX(INDEX($C$1:$C$13701,MAX(1,ROW()-設定!$B$24)):INDEX($C$1:$C$13701,MAX(1,ROW()-1))),$C8505&gt;MAX(INDEX($C$1:$C$13701,MIN(13701,ROW()+1)):INDEX($C$1:$C$13701,MIN(13701,ROW()+設定!$B$24))),$C8505&gt;=設定!$B$32,$C8505&gt;=MAX(MIN(INDEX($C$1:$C$13701,MAX(1,ROW()-設定!$B$26)):INDEX($C$1:$C$13701,MAX(1,ROW()-1))),MIN(INDEX($C$1:$C$13701,MIN(13701,ROW()+1)):INDEX($C$1:$C$13701,MIN(13701,ROW()+設定!$B$26))))*10^(設定!$B$27/20)),1,0))</f>
        <v>0</v>
      </c>
      <c r="G8505" s="33" t="n">
        <f aca="false">$G8504+IF($F8505=1,1,0)</f>
        <v>4</v>
      </c>
      <c r="H8505" s="0" t="str">
        <f aca="false">IF($F8505=1,$G8505,"")</f>
        <v/>
      </c>
    </row>
    <row r="8506" customFormat="false" ht="15" hidden="false" customHeight="false" outlineLevel="0" collapsed="false">
      <c r="A8506" s="30" t="n">
        <v>1328.75</v>
      </c>
      <c r="B8506" s="31" t="n">
        <v>1.4655</v>
      </c>
      <c r="C8506" s="32" t="n">
        <f aca="false">IF($A8506="","",IF(設定!$B$21="dB",10^($B8506/20),ABS($B8506)))</f>
        <v>1.18379090775798</v>
      </c>
      <c r="D8506" s="32" t="n">
        <f aca="false">IF($A8506="","",$A8506^2)</f>
        <v>1765576.5625</v>
      </c>
      <c r="E8506" s="32" t="n">
        <f aca="false">IF($A8506="","",IF($C8506&lt;=0,"",1/$C8506^2))</f>
        <v>0.713592045072779</v>
      </c>
      <c r="F8506" s="33" t="n">
        <f aca="false">IF(OR(ROW()-設定!$B$30&lt;2,ROW()+設定!$B$30&gt;13701,N($A8506)&lt;=0,N(INDEX($A$2:$A$13701,MIN(13700,MAX(1,ROW()-1+設定!$B$30))))&lt;=0,$A8506&lt;設定!$B$28,$A8506&gt;設定!$B$29),0,IF(AND($C8506&gt;=MAX(INDEX($C$1:$C$13701,MAX(1,ROW()-設定!$B$24)):INDEX($C$1:$C$13701,MAX(1,ROW()-1))),$C8506&gt;MAX(INDEX($C$1:$C$13701,MIN(13701,ROW()+1)):INDEX($C$1:$C$13701,MIN(13701,ROW()+設定!$B$24))),$C8506&gt;=設定!$B$32,$C8506&gt;=MAX(MIN(INDEX($C$1:$C$13701,MAX(1,ROW()-設定!$B$26)):INDEX($C$1:$C$13701,MAX(1,ROW()-1))),MIN(INDEX($C$1:$C$13701,MIN(13701,ROW()+1)):INDEX($C$1:$C$13701,MIN(13701,ROW()+設定!$B$26))))*10^(設定!$B$27/20)),1,0))</f>
        <v>0</v>
      </c>
      <c r="G8506" s="33" t="n">
        <f aca="false">$G8505+IF($F8506=1,1,0)</f>
        <v>4</v>
      </c>
      <c r="H8506" s="0" t="str">
        <f aca="false">IF($F8506=1,$G8506,"")</f>
        <v/>
      </c>
    </row>
    <row r="8507" customFormat="false" ht="15" hidden="false" customHeight="false" outlineLevel="0" collapsed="false">
      <c r="A8507" s="30" t="n">
        <v>1328.90625</v>
      </c>
      <c r="B8507" s="31" t="n">
        <v>1.7786</v>
      </c>
      <c r="C8507" s="32" t="n">
        <f aca="false">IF($A8507="","",IF(設定!$B$21="dB",10^($B8507/20),ABS($B8507)))</f>
        <v>1.22724140727222</v>
      </c>
      <c r="D8507" s="32" t="n">
        <f aca="false">IF($A8507="","",$A8507^2)</f>
        <v>1765991.82128906</v>
      </c>
      <c r="E8507" s="32" t="n">
        <f aca="false">IF($A8507="","",IF($C8507&lt;=0,"",1/$C8507^2))</f>
        <v>0.663957070378705</v>
      </c>
      <c r="F8507" s="33" t="n">
        <f aca="false">IF(OR(ROW()-設定!$B$30&lt;2,ROW()+設定!$B$30&gt;13701,N($A8507)&lt;=0,N(INDEX($A$2:$A$13701,MIN(13700,MAX(1,ROW()-1+設定!$B$30))))&lt;=0,$A8507&lt;設定!$B$28,$A8507&gt;設定!$B$29),0,IF(AND($C8507&gt;=MAX(INDEX($C$1:$C$13701,MAX(1,ROW()-設定!$B$24)):INDEX($C$1:$C$13701,MAX(1,ROW()-1))),$C8507&gt;MAX(INDEX($C$1:$C$13701,MIN(13701,ROW()+1)):INDEX($C$1:$C$13701,MIN(13701,ROW()+設定!$B$24))),$C8507&gt;=設定!$B$32,$C8507&gt;=MAX(MIN(INDEX($C$1:$C$13701,MAX(1,ROW()-設定!$B$26)):INDEX($C$1:$C$13701,MAX(1,ROW()-1))),MIN(INDEX($C$1:$C$13701,MIN(13701,ROW()+1)):INDEX($C$1:$C$13701,MIN(13701,ROW()+設定!$B$26))))*10^(設定!$B$27/20)),1,0))</f>
        <v>0</v>
      </c>
      <c r="G8507" s="33" t="n">
        <f aca="false">$G8506+IF($F8507=1,1,0)</f>
        <v>4</v>
      </c>
      <c r="H8507" s="0" t="str">
        <f aca="false">IF($F8507=1,$G8507,"")</f>
        <v/>
      </c>
    </row>
    <row r="8508" customFormat="false" ht="15" hidden="false" customHeight="false" outlineLevel="0" collapsed="false">
      <c r="A8508" s="30" t="n">
        <v>1329.0625</v>
      </c>
      <c r="B8508" s="31" t="n">
        <v>1.9222</v>
      </c>
      <c r="C8508" s="32" t="n">
        <f aca="false">IF($A8508="","",IF(設定!$B$21="dB",10^($B8508/20),ABS($B8508)))</f>
        <v>1.24769949699336</v>
      </c>
      <c r="D8508" s="32" t="n">
        <f aca="false">IF($A8508="","",$A8508^2)</f>
        <v>1766407.12890625</v>
      </c>
      <c r="E8508" s="32" t="n">
        <f aca="false">IF($A8508="","",IF($C8508&lt;=0,"",1/$C8508^2))</f>
        <v>0.64236223426913</v>
      </c>
      <c r="F8508" s="33" t="n">
        <f aca="false">IF(OR(ROW()-設定!$B$30&lt;2,ROW()+設定!$B$30&gt;13701,N($A8508)&lt;=0,N(INDEX($A$2:$A$13701,MIN(13700,MAX(1,ROW()-1+設定!$B$30))))&lt;=0,$A8508&lt;設定!$B$28,$A8508&gt;設定!$B$29),0,IF(AND($C8508&gt;=MAX(INDEX($C$1:$C$13701,MAX(1,ROW()-設定!$B$24)):INDEX($C$1:$C$13701,MAX(1,ROW()-1))),$C8508&gt;MAX(INDEX($C$1:$C$13701,MIN(13701,ROW()+1)):INDEX($C$1:$C$13701,MIN(13701,ROW()+設定!$B$24))),$C8508&gt;=設定!$B$32,$C8508&gt;=MAX(MIN(INDEX($C$1:$C$13701,MAX(1,ROW()-設定!$B$26)):INDEX($C$1:$C$13701,MAX(1,ROW()-1))),MIN(INDEX($C$1:$C$13701,MIN(13701,ROW()+1)):INDEX($C$1:$C$13701,MIN(13701,ROW()+設定!$B$26))))*10^(設定!$B$27/20)),1,0))</f>
        <v>0</v>
      </c>
      <c r="G8508" s="33" t="n">
        <f aca="false">$G8507+IF($F8508=1,1,0)</f>
        <v>4</v>
      </c>
      <c r="H8508" s="0" t="str">
        <f aca="false">IF($F8508=1,$G8508,"")</f>
        <v/>
      </c>
    </row>
    <row r="8509" customFormat="false" ht="15" hidden="false" customHeight="false" outlineLevel="0" collapsed="false">
      <c r="A8509" s="30" t="n">
        <v>1329.21875</v>
      </c>
      <c r="B8509" s="31" t="n">
        <v>1.7574</v>
      </c>
      <c r="C8509" s="32" t="n">
        <f aca="false">IF($A8509="","",IF(設定!$B$21="dB",10^($B8509/20),ABS($B8509)))</f>
        <v>1.22424968233299</v>
      </c>
      <c r="D8509" s="32" t="n">
        <f aca="false">IF($A8509="","",$A8509^2)</f>
        <v>1766822.48535156</v>
      </c>
      <c r="E8509" s="32" t="n">
        <f aca="false">IF($A8509="","",IF($C8509&lt;=0,"",1/$C8509^2))</f>
        <v>0.667206087356958</v>
      </c>
      <c r="F8509" s="33" t="n">
        <f aca="false">IF(OR(ROW()-設定!$B$30&lt;2,ROW()+設定!$B$30&gt;13701,N($A8509)&lt;=0,N(INDEX($A$2:$A$13701,MIN(13700,MAX(1,ROW()-1+設定!$B$30))))&lt;=0,$A8509&lt;設定!$B$28,$A8509&gt;設定!$B$29),0,IF(AND($C8509&gt;=MAX(INDEX($C$1:$C$13701,MAX(1,ROW()-設定!$B$24)):INDEX($C$1:$C$13701,MAX(1,ROW()-1))),$C8509&gt;MAX(INDEX($C$1:$C$13701,MIN(13701,ROW()+1)):INDEX($C$1:$C$13701,MIN(13701,ROW()+設定!$B$24))),$C8509&gt;=設定!$B$32,$C8509&gt;=MAX(MIN(INDEX($C$1:$C$13701,MAX(1,ROW()-設定!$B$26)):INDEX($C$1:$C$13701,MAX(1,ROW()-1))),MIN(INDEX($C$1:$C$13701,MIN(13701,ROW()+1)):INDEX($C$1:$C$13701,MIN(13701,ROW()+設定!$B$26))))*10^(設定!$B$27/20)),1,0))</f>
        <v>0</v>
      </c>
      <c r="G8509" s="33" t="n">
        <f aca="false">$G8508+IF($F8509=1,1,0)</f>
        <v>4</v>
      </c>
      <c r="H8509" s="0" t="str">
        <f aca="false">IF($F8509=1,$G8509,"")</f>
        <v/>
      </c>
    </row>
    <row r="8510" customFormat="false" ht="15" hidden="false" customHeight="false" outlineLevel="0" collapsed="false">
      <c r="A8510" s="30" t="n">
        <v>1329.375</v>
      </c>
      <c r="B8510" s="31" t="n">
        <v>1.9434</v>
      </c>
      <c r="C8510" s="32" t="n">
        <f aca="false">IF($A8510="","",IF(設定!$B$21="dB",10^($B8510/20),ABS($B8510)))</f>
        <v>1.25074852674251</v>
      </c>
      <c r="D8510" s="32" t="n">
        <f aca="false">IF($A8510="","",$A8510^2)</f>
        <v>1767237.890625</v>
      </c>
      <c r="E8510" s="32" t="n">
        <f aca="false">IF($A8510="","",IF($C8510&lt;=0,"",1/$C8510^2))</f>
        <v>0.639234196553532</v>
      </c>
      <c r="F8510" s="33" t="n">
        <f aca="false">IF(OR(ROW()-設定!$B$30&lt;2,ROW()+設定!$B$30&gt;13701,N($A8510)&lt;=0,N(INDEX($A$2:$A$13701,MIN(13700,MAX(1,ROW()-1+設定!$B$30))))&lt;=0,$A8510&lt;設定!$B$28,$A8510&gt;設定!$B$29),0,IF(AND($C8510&gt;=MAX(INDEX($C$1:$C$13701,MAX(1,ROW()-設定!$B$24)):INDEX($C$1:$C$13701,MAX(1,ROW()-1))),$C8510&gt;MAX(INDEX($C$1:$C$13701,MIN(13701,ROW()+1)):INDEX($C$1:$C$13701,MIN(13701,ROW()+設定!$B$24))),$C8510&gt;=設定!$B$32,$C8510&gt;=MAX(MIN(INDEX($C$1:$C$13701,MAX(1,ROW()-設定!$B$26)):INDEX($C$1:$C$13701,MAX(1,ROW()-1))),MIN(INDEX($C$1:$C$13701,MIN(13701,ROW()+1)):INDEX($C$1:$C$13701,MIN(13701,ROW()+設定!$B$26))))*10^(設定!$B$27/20)),1,0))</f>
        <v>0</v>
      </c>
      <c r="G8510" s="33" t="n">
        <f aca="false">$G8509+IF($F8510=1,1,0)</f>
        <v>4</v>
      </c>
      <c r="H8510" s="0" t="str">
        <f aca="false">IF($F8510=1,$G8510,"")</f>
        <v/>
      </c>
    </row>
    <row r="8511" customFormat="false" ht="15" hidden="false" customHeight="false" outlineLevel="0" collapsed="false">
      <c r="A8511" s="30" t="n">
        <v>1329.53125</v>
      </c>
      <c r="B8511" s="31" t="n">
        <v>1.8982</v>
      </c>
      <c r="C8511" s="32" t="n">
        <f aca="false">IF($A8511="","",IF(設定!$B$21="dB",10^($B8511/20),ABS($B8511)))</f>
        <v>1.24425673442124</v>
      </c>
      <c r="D8511" s="32" t="n">
        <f aca="false">IF($A8511="","",$A8511^2)</f>
        <v>1767653.34472656</v>
      </c>
      <c r="E8511" s="32" t="n">
        <f aca="false">IF($A8511="","",IF($C8511&lt;=0,"",1/$C8511^2))</f>
        <v>0.645921885782584</v>
      </c>
      <c r="F8511" s="33" t="n">
        <f aca="false">IF(OR(ROW()-設定!$B$30&lt;2,ROW()+設定!$B$30&gt;13701,N($A8511)&lt;=0,N(INDEX($A$2:$A$13701,MIN(13700,MAX(1,ROW()-1+設定!$B$30))))&lt;=0,$A8511&lt;設定!$B$28,$A8511&gt;設定!$B$29),0,IF(AND($C8511&gt;=MAX(INDEX($C$1:$C$13701,MAX(1,ROW()-設定!$B$24)):INDEX($C$1:$C$13701,MAX(1,ROW()-1))),$C8511&gt;MAX(INDEX($C$1:$C$13701,MIN(13701,ROW()+1)):INDEX($C$1:$C$13701,MIN(13701,ROW()+設定!$B$24))),$C8511&gt;=設定!$B$32,$C8511&gt;=MAX(MIN(INDEX($C$1:$C$13701,MAX(1,ROW()-設定!$B$26)):INDEX($C$1:$C$13701,MAX(1,ROW()-1))),MIN(INDEX($C$1:$C$13701,MIN(13701,ROW()+1)):INDEX($C$1:$C$13701,MIN(13701,ROW()+設定!$B$26))))*10^(設定!$B$27/20)),1,0))</f>
        <v>0</v>
      </c>
      <c r="G8511" s="33" t="n">
        <f aca="false">$G8510+IF($F8511=1,1,0)</f>
        <v>4</v>
      </c>
      <c r="H8511" s="0" t="str">
        <f aca="false">IF($F8511=1,$G8511,"")</f>
        <v/>
      </c>
    </row>
    <row r="8512" customFormat="false" ht="15" hidden="false" customHeight="false" outlineLevel="0" collapsed="false">
      <c r="A8512" s="30" t="n">
        <v>1329.6875</v>
      </c>
      <c r="B8512" s="31" t="n">
        <v>2.01</v>
      </c>
      <c r="C8512" s="32" t="n">
        <f aca="false">IF($A8512="","",IF(設定!$B$21="dB",10^($B8512/20),ABS($B8512)))</f>
        <v>1.26037563789443</v>
      </c>
      <c r="D8512" s="32" t="n">
        <f aca="false">IF($A8512="","",$A8512^2)</f>
        <v>1768068.84765625</v>
      </c>
      <c r="E8512" s="32" t="n">
        <f aca="false">IF($A8512="","",IF($C8512&lt;=0,"",1/$C8512^2))</f>
        <v>0.629506182857198</v>
      </c>
      <c r="F8512" s="33" t="n">
        <f aca="false">IF(OR(ROW()-設定!$B$30&lt;2,ROW()+設定!$B$30&gt;13701,N($A8512)&lt;=0,N(INDEX($A$2:$A$13701,MIN(13700,MAX(1,ROW()-1+設定!$B$30))))&lt;=0,$A8512&lt;設定!$B$28,$A8512&gt;設定!$B$29),0,IF(AND($C8512&gt;=MAX(INDEX($C$1:$C$13701,MAX(1,ROW()-設定!$B$24)):INDEX($C$1:$C$13701,MAX(1,ROW()-1))),$C8512&gt;MAX(INDEX($C$1:$C$13701,MIN(13701,ROW()+1)):INDEX($C$1:$C$13701,MIN(13701,ROW()+設定!$B$24))),$C8512&gt;=設定!$B$32,$C8512&gt;=MAX(MIN(INDEX($C$1:$C$13701,MAX(1,ROW()-設定!$B$26)):INDEX($C$1:$C$13701,MAX(1,ROW()-1))),MIN(INDEX($C$1:$C$13701,MIN(13701,ROW()+1)):INDEX($C$1:$C$13701,MIN(13701,ROW()+設定!$B$26))))*10^(設定!$B$27/20)),1,0))</f>
        <v>0</v>
      </c>
      <c r="G8512" s="33" t="n">
        <f aca="false">$G8511+IF($F8512=1,1,0)</f>
        <v>4</v>
      </c>
      <c r="H8512" s="0" t="str">
        <f aca="false">IF($F8512=1,$G8512,"")</f>
        <v/>
      </c>
    </row>
    <row r="8513" customFormat="false" ht="15" hidden="false" customHeight="false" outlineLevel="0" collapsed="false">
      <c r="A8513" s="30" t="n">
        <v>1329.84375</v>
      </c>
      <c r="B8513" s="31" t="n">
        <v>1.9455</v>
      </c>
      <c r="C8513" s="32" t="n">
        <f aca="false">IF($A8513="","",IF(設定!$B$21="dB",10^($B8513/20),ABS($B8513)))</f>
        <v>1.25105095856657</v>
      </c>
      <c r="D8513" s="32" t="n">
        <f aca="false">IF($A8513="","",$A8513^2)</f>
        <v>1768484.39941406</v>
      </c>
      <c r="E8513" s="32" t="n">
        <f aca="false">IF($A8513="","",IF($C8513&lt;=0,"",1/$C8513^2))</f>
        <v>0.638925174134644</v>
      </c>
      <c r="F8513" s="33" t="n">
        <f aca="false">IF(OR(ROW()-設定!$B$30&lt;2,ROW()+設定!$B$30&gt;13701,N($A8513)&lt;=0,N(INDEX($A$2:$A$13701,MIN(13700,MAX(1,ROW()-1+設定!$B$30))))&lt;=0,$A8513&lt;設定!$B$28,$A8513&gt;設定!$B$29),0,IF(AND($C8513&gt;=MAX(INDEX($C$1:$C$13701,MAX(1,ROW()-設定!$B$24)):INDEX($C$1:$C$13701,MAX(1,ROW()-1))),$C8513&gt;MAX(INDEX($C$1:$C$13701,MIN(13701,ROW()+1)):INDEX($C$1:$C$13701,MIN(13701,ROW()+設定!$B$24))),$C8513&gt;=設定!$B$32,$C8513&gt;=MAX(MIN(INDEX($C$1:$C$13701,MAX(1,ROW()-設定!$B$26)):INDEX($C$1:$C$13701,MAX(1,ROW()-1))),MIN(INDEX($C$1:$C$13701,MIN(13701,ROW()+1)):INDEX($C$1:$C$13701,MIN(13701,ROW()+設定!$B$26))))*10^(設定!$B$27/20)),1,0))</f>
        <v>0</v>
      </c>
      <c r="G8513" s="33" t="n">
        <f aca="false">$G8512+IF($F8513=1,1,0)</f>
        <v>4</v>
      </c>
      <c r="H8513" s="0" t="str">
        <f aca="false">IF($F8513=1,$G8513,"")</f>
        <v/>
      </c>
    </row>
    <row r="8514" customFormat="false" ht="15" hidden="false" customHeight="false" outlineLevel="0" collapsed="false">
      <c r="A8514" s="30" t="n">
        <v>1330</v>
      </c>
      <c r="B8514" s="31" t="n">
        <v>2.0467</v>
      </c>
      <c r="C8514" s="32" t="n">
        <f aca="false">IF($A8514="","",IF(設定!$B$21="dB",10^($B8514/20),ABS($B8514)))</f>
        <v>1.26571229845565</v>
      </c>
      <c r="D8514" s="32" t="n">
        <f aca="false">IF($A8514="","",$A8514^2)</f>
        <v>1768900</v>
      </c>
      <c r="E8514" s="32" t="n">
        <f aca="false">IF($A8514="","",IF($C8514&lt;=0,"",1/$C8514^2))</f>
        <v>0.624208962429291</v>
      </c>
      <c r="F8514" s="33" t="n">
        <f aca="false">IF(OR(ROW()-設定!$B$30&lt;2,ROW()+設定!$B$30&gt;13701,N($A8514)&lt;=0,N(INDEX($A$2:$A$13701,MIN(13700,MAX(1,ROW()-1+設定!$B$30))))&lt;=0,$A8514&lt;設定!$B$28,$A8514&gt;設定!$B$29),0,IF(AND($C8514&gt;=MAX(INDEX($C$1:$C$13701,MAX(1,ROW()-設定!$B$24)):INDEX($C$1:$C$13701,MAX(1,ROW()-1))),$C8514&gt;MAX(INDEX($C$1:$C$13701,MIN(13701,ROW()+1)):INDEX($C$1:$C$13701,MIN(13701,ROW()+設定!$B$24))),$C8514&gt;=設定!$B$32,$C8514&gt;=MAX(MIN(INDEX($C$1:$C$13701,MAX(1,ROW()-設定!$B$26)):INDEX($C$1:$C$13701,MAX(1,ROW()-1))),MIN(INDEX($C$1:$C$13701,MIN(13701,ROW()+1)):INDEX($C$1:$C$13701,MIN(13701,ROW()+設定!$B$26))))*10^(設定!$B$27/20)),1,0))</f>
        <v>0</v>
      </c>
      <c r="G8514" s="33" t="n">
        <f aca="false">$G8513+IF($F8514=1,1,0)</f>
        <v>4</v>
      </c>
      <c r="H8514" s="0" t="str">
        <f aca="false">IF($F8514=1,$G8514,"")</f>
        <v/>
      </c>
    </row>
    <row r="8515" customFormat="false" ht="15" hidden="false" customHeight="false" outlineLevel="0" collapsed="false">
      <c r="A8515" s="30" t="n">
        <v>1330.15625</v>
      </c>
      <c r="B8515" s="31" t="n">
        <v>2.103</v>
      </c>
      <c r="C8515" s="32" t="n">
        <f aca="false">IF($A8515="","",IF(設定!$B$21="dB",10^($B8515/20),ABS($B8515)))</f>
        <v>1.27394300936676</v>
      </c>
      <c r="D8515" s="32" t="n">
        <f aca="false">IF($A8515="","",$A8515^2)</f>
        <v>1769315.64941406</v>
      </c>
      <c r="E8515" s="32" t="n">
        <f aca="false">IF($A8515="","",IF($C8515&lt;=0,"",1/$C8515^2))</f>
        <v>0.616169220200279</v>
      </c>
      <c r="F8515" s="33" t="n">
        <f aca="false">IF(OR(ROW()-設定!$B$30&lt;2,ROW()+設定!$B$30&gt;13701,N($A8515)&lt;=0,N(INDEX($A$2:$A$13701,MIN(13700,MAX(1,ROW()-1+設定!$B$30))))&lt;=0,$A8515&lt;設定!$B$28,$A8515&gt;設定!$B$29),0,IF(AND($C8515&gt;=MAX(INDEX($C$1:$C$13701,MAX(1,ROW()-設定!$B$24)):INDEX($C$1:$C$13701,MAX(1,ROW()-1))),$C8515&gt;MAX(INDEX($C$1:$C$13701,MIN(13701,ROW()+1)):INDEX($C$1:$C$13701,MIN(13701,ROW()+設定!$B$24))),$C8515&gt;=設定!$B$32,$C8515&gt;=MAX(MIN(INDEX($C$1:$C$13701,MAX(1,ROW()-設定!$B$26)):INDEX($C$1:$C$13701,MAX(1,ROW()-1))),MIN(INDEX($C$1:$C$13701,MIN(13701,ROW()+1)):INDEX($C$1:$C$13701,MIN(13701,ROW()+設定!$B$26))))*10^(設定!$B$27/20)),1,0))</f>
        <v>0</v>
      </c>
      <c r="G8515" s="33" t="n">
        <f aca="false">$G8514+IF($F8515=1,1,0)</f>
        <v>4</v>
      </c>
      <c r="H8515" s="0" t="str">
        <f aca="false">IF($F8515=1,$G8515,"")</f>
        <v/>
      </c>
    </row>
    <row r="8516" customFormat="false" ht="15" hidden="false" customHeight="false" outlineLevel="0" collapsed="false">
      <c r="A8516" s="30" t="n">
        <v>1330.3125</v>
      </c>
      <c r="B8516" s="31" t="n">
        <v>1.9156</v>
      </c>
      <c r="C8516" s="32" t="n">
        <f aca="false">IF($A8516="","",IF(設定!$B$21="dB",10^($B8516/20),ABS($B8516)))</f>
        <v>1.2467517887919</v>
      </c>
      <c r="D8516" s="32" t="n">
        <f aca="false">IF($A8516="","",$A8516^2)</f>
        <v>1769731.34765625</v>
      </c>
      <c r="E8516" s="32" t="n">
        <f aca="false">IF($A8516="","",IF($C8516&lt;=0,"",1/$C8516^2))</f>
        <v>0.643339178260263</v>
      </c>
      <c r="F8516" s="33" t="n">
        <f aca="false">IF(OR(ROW()-設定!$B$30&lt;2,ROW()+設定!$B$30&gt;13701,N($A8516)&lt;=0,N(INDEX($A$2:$A$13701,MIN(13700,MAX(1,ROW()-1+設定!$B$30))))&lt;=0,$A8516&lt;設定!$B$28,$A8516&gt;設定!$B$29),0,IF(AND($C8516&gt;=MAX(INDEX($C$1:$C$13701,MAX(1,ROW()-設定!$B$24)):INDEX($C$1:$C$13701,MAX(1,ROW()-1))),$C8516&gt;MAX(INDEX($C$1:$C$13701,MIN(13701,ROW()+1)):INDEX($C$1:$C$13701,MIN(13701,ROW()+設定!$B$24))),$C8516&gt;=設定!$B$32,$C8516&gt;=MAX(MIN(INDEX($C$1:$C$13701,MAX(1,ROW()-設定!$B$26)):INDEX($C$1:$C$13701,MAX(1,ROW()-1))),MIN(INDEX($C$1:$C$13701,MIN(13701,ROW()+1)):INDEX($C$1:$C$13701,MIN(13701,ROW()+設定!$B$26))))*10^(設定!$B$27/20)),1,0))</f>
        <v>0</v>
      </c>
      <c r="G8516" s="33" t="n">
        <f aca="false">$G8515+IF($F8516=1,1,0)</f>
        <v>4</v>
      </c>
      <c r="H8516" s="0" t="str">
        <f aca="false">IF($F8516=1,$G8516,"")</f>
        <v/>
      </c>
    </row>
    <row r="8517" customFormat="false" ht="15" hidden="false" customHeight="false" outlineLevel="0" collapsed="false">
      <c r="A8517" s="30" t="n">
        <v>1330.46875</v>
      </c>
      <c r="B8517" s="31" t="n">
        <v>2.2218</v>
      </c>
      <c r="C8517" s="32" t="n">
        <f aca="false">IF($A8517="","",IF(設定!$B$21="dB",10^($B8517/20),ABS($B8517)))</f>
        <v>1.29148688414401</v>
      </c>
      <c r="D8517" s="32" t="n">
        <f aca="false">IF($A8517="","",$A8517^2)</f>
        <v>1770147.09472656</v>
      </c>
      <c r="E8517" s="32" t="n">
        <f aca="false">IF($A8517="","",IF($C8517&lt;=0,"",1/$C8517^2))</f>
        <v>0.599542535166501</v>
      </c>
      <c r="F8517" s="33" t="n">
        <f aca="false">IF(OR(ROW()-設定!$B$30&lt;2,ROW()+設定!$B$30&gt;13701,N($A8517)&lt;=0,N(INDEX($A$2:$A$13701,MIN(13700,MAX(1,ROW()-1+設定!$B$30))))&lt;=0,$A8517&lt;設定!$B$28,$A8517&gt;設定!$B$29),0,IF(AND($C8517&gt;=MAX(INDEX($C$1:$C$13701,MAX(1,ROW()-設定!$B$24)):INDEX($C$1:$C$13701,MAX(1,ROW()-1))),$C8517&gt;MAX(INDEX($C$1:$C$13701,MIN(13701,ROW()+1)):INDEX($C$1:$C$13701,MIN(13701,ROW()+設定!$B$24))),$C8517&gt;=設定!$B$32,$C8517&gt;=MAX(MIN(INDEX($C$1:$C$13701,MAX(1,ROW()-設定!$B$26)):INDEX($C$1:$C$13701,MAX(1,ROW()-1))),MIN(INDEX($C$1:$C$13701,MIN(13701,ROW()+1)):INDEX($C$1:$C$13701,MIN(13701,ROW()+設定!$B$26))))*10^(設定!$B$27/20)),1,0))</f>
        <v>0</v>
      </c>
      <c r="G8517" s="33" t="n">
        <f aca="false">$G8516+IF($F8517=1,1,0)</f>
        <v>4</v>
      </c>
      <c r="H8517" s="0" t="str">
        <f aca="false">IF($F8517=1,$G8517,"")</f>
        <v/>
      </c>
    </row>
    <row r="8518" customFormat="false" ht="15" hidden="false" customHeight="false" outlineLevel="0" collapsed="false">
      <c r="A8518" s="30" t="n">
        <v>1330.625</v>
      </c>
      <c r="B8518" s="31" t="n">
        <v>2.2311</v>
      </c>
      <c r="C8518" s="32" t="n">
        <f aca="false">IF($A8518="","",IF(設定!$B$21="dB",10^($B8518/20),ABS($B8518)))</f>
        <v>1.29287042236841</v>
      </c>
      <c r="D8518" s="32" t="n">
        <f aca="false">IF($A8518="","",$A8518^2)</f>
        <v>1770562.890625</v>
      </c>
      <c r="E8518" s="32" t="n">
        <f aca="false">IF($A8518="","",IF($C8518&lt;=0,"",1/$C8518^2))</f>
        <v>0.59826004595563</v>
      </c>
      <c r="F8518" s="33" t="n">
        <f aca="false">IF(OR(ROW()-設定!$B$30&lt;2,ROW()+設定!$B$30&gt;13701,N($A8518)&lt;=0,N(INDEX($A$2:$A$13701,MIN(13700,MAX(1,ROW()-1+設定!$B$30))))&lt;=0,$A8518&lt;設定!$B$28,$A8518&gt;設定!$B$29),0,IF(AND($C8518&gt;=MAX(INDEX($C$1:$C$13701,MAX(1,ROW()-設定!$B$24)):INDEX($C$1:$C$13701,MAX(1,ROW()-1))),$C8518&gt;MAX(INDEX($C$1:$C$13701,MIN(13701,ROW()+1)):INDEX($C$1:$C$13701,MIN(13701,ROW()+設定!$B$24))),$C8518&gt;=設定!$B$32,$C8518&gt;=MAX(MIN(INDEX($C$1:$C$13701,MAX(1,ROW()-設定!$B$26)):INDEX($C$1:$C$13701,MAX(1,ROW()-1))),MIN(INDEX($C$1:$C$13701,MIN(13701,ROW()+1)):INDEX($C$1:$C$13701,MIN(13701,ROW()+設定!$B$26))))*10^(設定!$B$27/20)),1,0))</f>
        <v>0</v>
      </c>
      <c r="G8518" s="33" t="n">
        <f aca="false">$G8517+IF($F8518=1,1,0)</f>
        <v>4</v>
      </c>
      <c r="H8518" s="0" t="str">
        <f aca="false">IF($F8518=1,$G8518,"")</f>
        <v/>
      </c>
    </row>
    <row r="8519" customFormat="false" ht="15" hidden="false" customHeight="false" outlineLevel="0" collapsed="false">
      <c r="A8519" s="30" t="n">
        <v>1330.78125</v>
      </c>
      <c r="B8519" s="31" t="n">
        <v>2.0338</v>
      </c>
      <c r="C8519" s="32" t="n">
        <f aca="false">IF($A8519="","",IF(設定!$B$21="dB",10^($B8519/20),ABS($B8519)))</f>
        <v>1.26383389904526</v>
      </c>
      <c r="D8519" s="32" t="n">
        <f aca="false">IF($A8519="","",$A8519^2)</f>
        <v>1770978.73535156</v>
      </c>
      <c r="E8519" s="32" t="n">
        <f aca="false">IF($A8519="","",IF($C8519&lt;=0,"",1/$C8519^2))</f>
        <v>0.62606582840566</v>
      </c>
      <c r="F8519" s="33" t="n">
        <f aca="false">IF(OR(ROW()-設定!$B$30&lt;2,ROW()+設定!$B$30&gt;13701,N($A8519)&lt;=0,N(INDEX($A$2:$A$13701,MIN(13700,MAX(1,ROW()-1+設定!$B$30))))&lt;=0,$A8519&lt;設定!$B$28,$A8519&gt;設定!$B$29),0,IF(AND($C8519&gt;=MAX(INDEX($C$1:$C$13701,MAX(1,ROW()-設定!$B$24)):INDEX($C$1:$C$13701,MAX(1,ROW()-1))),$C8519&gt;MAX(INDEX($C$1:$C$13701,MIN(13701,ROW()+1)):INDEX($C$1:$C$13701,MIN(13701,ROW()+設定!$B$24))),$C8519&gt;=設定!$B$32,$C8519&gt;=MAX(MIN(INDEX($C$1:$C$13701,MAX(1,ROW()-設定!$B$26)):INDEX($C$1:$C$13701,MAX(1,ROW()-1))),MIN(INDEX($C$1:$C$13701,MIN(13701,ROW()+1)):INDEX($C$1:$C$13701,MIN(13701,ROW()+設定!$B$26))))*10^(設定!$B$27/20)),1,0))</f>
        <v>0</v>
      </c>
      <c r="G8519" s="33" t="n">
        <f aca="false">$G8518+IF($F8519=1,1,0)</f>
        <v>4</v>
      </c>
      <c r="H8519" s="0" t="str">
        <f aca="false">IF($F8519=1,$G8519,"")</f>
        <v/>
      </c>
    </row>
    <row r="8520" customFormat="false" ht="15" hidden="false" customHeight="false" outlineLevel="0" collapsed="false">
      <c r="A8520" s="30" t="n">
        <v>1330.9375</v>
      </c>
      <c r="B8520" s="31" t="n">
        <v>2.3947</v>
      </c>
      <c r="C8520" s="32" t="n">
        <f aca="false">IF($A8520="","",IF(設定!$B$21="dB",10^($B8520/20),ABS($B8520)))</f>
        <v>1.31745260336353</v>
      </c>
      <c r="D8520" s="32" t="n">
        <f aca="false">IF($A8520="","",$A8520^2)</f>
        <v>1771394.62890625</v>
      </c>
      <c r="E8520" s="32" t="n">
        <f aca="false">IF($A8520="","",IF($C8520&lt;=0,"",1/$C8520^2))</f>
        <v>0.576142615707247</v>
      </c>
      <c r="F8520" s="33" t="n">
        <f aca="false">IF(OR(ROW()-設定!$B$30&lt;2,ROW()+設定!$B$30&gt;13701,N($A8520)&lt;=0,N(INDEX($A$2:$A$13701,MIN(13700,MAX(1,ROW()-1+設定!$B$30))))&lt;=0,$A8520&lt;設定!$B$28,$A8520&gt;設定!$B$29),0,IF(AND($C8520&gt;=MAX(INDEX($C$1:$C$13701,MAX(1,ROW()-設定!$B$24)):INDEX($C$1:$C$13701,MAX(1,ROW()-1))),$C8520&gt;MAX(INDEX($C$1:$C$13701,MIN(13701,ROW()+1)):INDEX($C$1:$C$13701,MIN(13701,ROW()+設定!$B$24))),$C8520&gt;=設定!$B$32,$C8520&gt;=MAX(MIN(INDEX($C$1:$C$13701,MAX(1,ROW()-設定!$B$26)):INDEX($C$1:$C$13701,MAX(1,ROW()-1))),MIN(INDEX($C$1:$C$13701,MIN(13701,ROW()+1)):INDEX($C$1:$C$13701,MIN(13701,ROW()+設定!$B$26))))*10^(設定!$B$27/20)),1,0))</f>
        <v>0</v>
      </c>
      <c r="G8520" s="33" t="n">
        <f aca="false">$G8519+IF($F8520=1,1,0)</f>
        <v>4</v>
      </c>
      <c r="H8520" s="0" t="str">
        <f aca="false">IF($F8520=1,$G8520,"")</f>
        <v/>
      </c>
    </row>
    <row r="8521" customFormat="false" ht="15" hidden="false" customHeight="false" outlineLevel="0" collapsed="false">
      <c r="A8521" s="30" t="n">
        <v>1331.09375</v>
      </c>
      <c r="B8521" s="31" t="n">
        <v>2.3695</v>
      </c>
      <c r="C8521" s="32" t="n">
        <f aca="false">IF($A8521="","",IF(設定!$B$21="dB",10^($B8521/20),ABS($B8521)))</f>
        <v>1.31363587382402</v>
      </c>
      <c r="D8521" s="32" t="n">
        <f aca="false">IF($A8521="","",$A8521^2)</f>
        <v>1771810.57128906</v>
      </c>
      <c r="E8521" s="32" t="n">
        <f aca="false">IF($A8521="","",IF($C8521&lt;=0,"",1/$C8521^2))</f>
        <v>0.579495409461061</v>
      </c>
      <c r="F8521" s="33" t="n">
        <f aca="false">IF(OR(ROW()-設定!$B$30&lt;2,ROW()+設定!$B$30&gt;13701,N($A8521)&lt;=0,N(INDEX($A$2:$A$13701,MIN(13700,MAX(1,ROW()-1+設定!$B$30))))&lt;=0,$A8521&lt;設定!$B$28,$A8521&gt;設定!$B$29),0,IF(AND($C8521&gt;=MAX(INDEX($C$1:$C$13701,MAX(1,ROW()-設定!$B$24)):INDEX($C$1:$C$13701,MAX(1,ROW()-1))),$C8521&gt;MAX(INDEX($C$1:$C$13701,MIN(13701,ROW()+1)):INDEX($C$1:$C$13701,MIN(13701,ROW()+設定!$B$24))),$C8521&gt;=設定!$B$32,$C8521&gt;=MAX(MIN(INDEX($C$1:$C$13701,MAX(1,ROW()-設定!$B$26)):INDEX($C$1:$C$13701,MAX(1,ROW()-1))),MIN(INDEX($C$1:$C$13701,MIN(13701,ROW()+1)):INDEX($C$1:$C$13701,MIN(13701,ROW()+設定!$B$26))))*10^(設定!$B$27/20)),1,0))</f>
        <v>0</v>
      </c>
      <c r="G8521" s="33" t="n">
        <f aca="false">$G8520+IF($F8521=1,1,0)</f>
        <v>4</v>
      </c>
      <c r="H8521" s="0" t="str">
        <f aca="false">IF($F8521=1,$G8521,"")</f>
        <v/>
      </c>
    </row>
    <row r="8522" customFormat="false" ht="15" hidden="false" customHeight="false" outlineLevel="0" collapsed="false">
      <c r="A8522" s="30" t="n">
        <v>1331.25</v>
      </c>
      <c r="B8522" s="31" t="n">
        <v>2.4357</v>
      </c>
      <c r="C8522" s="32" t="n">
        <f aca="false">IF($A8522="","",IF(設定!$B$21="dB",10^($B8522/20),ABS($B8522)))</f>
        <v>1.32368607450131</v>
      </c>
      <c r="D8522" s="32" t="n">
        <f aca="false">IF($A8522="","",$A8522^2)</f>
        <v>1772226.5625</v>
      </c>
      <c r="E8522" s="32" t="n">
        <f aca="false">IF($A8522="","",IF($C8522&lt;=0,"",1/$C8522^2))</f>
        <v>0.570729078099182</v>
      </c>
      <c r="F8522" s="33" t="n">
        <f aca="false">IF(OR(ROW()-設定!$B$30&lt;2,ROW()+設定!$B$30&gt;13701,N($A8522)&lt;=0,N(INDEX($A$2:$A$13701,MIN(13700,MAX(1,ROW()-1+設定!$B$30))))&lt;=0,$A8522&lt;設定!$B$28,$A8522&gt;設定!$B$29),0,IF(AND($C8522&gt;=MAX(INDEX($C$1:$C$13701,MAX(1,ROW()-設定!$B$24)):INDEX($C$1:$C$13701,MAX(1,ROW()-1))),$C8522&gt;MAX(INDEX($C$1:$C$13701,MIN(13701,ROW()+1)):INDEX($C$1:$C$13701,MIN(13701,ROW()+設定!$B$24))),$C8522&gt;=設定!$B$32,$C8522&gt;=MAX(MIN(INDEX($C$1:$C$13701,MAX(1,ROW()-設定!$B$26)):INDEX($C$1:$C$13701,MAX(1,ROW()-1))),MIN(INDEX($C$1:$C$13701,MIN(13701,ROW()+1)):INDEX($C$1:$C$13701,MIN(13701,ROW()+設定!$B$26))))*10^(設定!$B$27/20)),1,0))</f>
        <v>0</v>
      </c>
      <c r="G8522" s="33" t="n">
        <f aca="false">$G8521+IF($F8522=1,1,0)</f>
        <v>4</v>
      </c>
      <c r="H8522" s="0" t="str">
        <f aca="false">IF($F8522=1,$G8522,"")</f>
        <v/>
      </c>
    </row>
    <row r="8523" customFormat="false" ht="15" hidden="false" customHeight="false" outlineLevel="0" collapsed="false">
      <c r="A8523" s="30" t="n">
        <v>1331.40625</v>
      </c>
      <c r="B8523" s="31" t="n">
        <v>2.4936</v>
      </c>
      <c r="C8523" s="32" t="n">
        <f aca="false">IF($A8523="","",IF(設定!$B$21="dB",10^($B8523/20),ABS($B8523)))</f>
        <v>1.33253921916572</v>
      </c>
      <c r="D8523" s="32" t="n">
        <f aca="false">IF($A8523="","",$A8523^2)</f>
        <v>1772642.60253906</v>
      </c>
      <c r="E8523" s="32" t="n">
        <f aca="false">IF($A8523="","",IF($C8523&lt;=0,"",1/$C8523^2))</f>
        <v>0.563170632898406</v>
      </c>
      <c r="F8523" s="33" t="n">
        <f aca="false">IF(OR(ROW()-設定!$B$30&lt;2,ROW()+設定!$B$30&gt;13701,N($A8523)&lt;=0,N(INDEX($A$2:$A$13701,MIN(13700,MAX(1,ROW()-1+設定!$B$30))))&lt;=0,$A8523&lt;設定!$B$28,$A8523&gt;設定!$B$29),0,IF(AND($C8523&gt;=MAX(INDEX($C$1:$C$13701,MAX(1,ROW()-設定!$B$24)):INDEX($C$1:$C$13701,MAX(1,ROW()-1))),$C8523&gt;MAX(INDEX($C$1:$C$13701,MIN(13701,ROW()+1)):INDEX($C$1:$C$13701,MIN(13701,ROW()+設定!$B$24))),$C8523&gt;=設定!$B$32,$C8523&gt;=MAX(MIN(INDEX($C$1:$C$13701,MAX(1,ROW()-設定!$B$26)):INDEX($C$1:$C$13701,MAX(1,ROW()-1))),MIN(INDEX($C$1:$C$13701,MIN(13701,ROW()+1)):INDEX($C$1:$C$13701,MIN(13701,ROW()+設定!$B$26))))*10^(設定!$B$27/20)),1,0))</f>
        <v>0</v>
      </c>
      <c r="G8523" s="33" t="n">
        <f aca="false">$G8522+IF($F8523=1,1,0)</f>
        <v>4</v>
      </c>
      <c r="H8523" s="0" t="str">
        <f aca="false">IF($F8523=1,$G8523,"")</f>
        <v/>
      </c>
    </row>
    <row r="8524" customFormat="false" ht="15" hidden="false" customHeight="false" outlineLevel="0" collapsed="false">
      <c r="A8524" s="30" t="n">
        <v>1331.5625</v>
      </c>
      <c r="B8524" s="31" t="n">
        <v>2.4587</v>
      </c>
      <c r="C8524" s="32" t="n">
        <f aca="false">IF($A8524="","",IF(設定!$B$21="dB",10^($B8524/20),ABS($B8524)))</f>
        <v>1.32719580408125</v>
      </c>
      <c r="D8524" s="32" t="n">
        <f aca="false">IF($A8524="","",$A8524^2)</f>
        <v>1773058.69140625</v>
      </c>
      <c r="E8524" s="32" t="n">
        <f aca="false">IF($A8524="","",IF($C8524&lt;=0,"",1/$C8524^2))</f>
        <v>0.567714517404915</v>
      </c>
      <c r="F8524" s="33" t="n">
        <f aca="false">IF(OR(ROW()-設定!$B$30&lt;2,ROW()+設定!$B$30&gt;13701,N($A8524)&lt;=0,N(INDEX($A$2:$A$13701,MIN(13700,MAX(1,ROW()-1+設定!$B$30))))&lt;=0,$A8524&lt;設定!$B$28,$A8524&gt;設定!$B$29),0,IF(AND($C8524&gt;=MAX(INDEX($C$1:$C$13701,MAX(1,ROW()-設定!$B$24)):INDEX($C$1:$C$13701,MAX(1,ROW()-1))),$C8524&gt;MAX(INDEX($C$1:$C$13701,MIN(13701,ROW()+1)):INDEX($C$1:$C$13701,MIN(13701,ROW()+設定!$B$24))),$C8524&gt;=設定!$B$32,$C8524&gt;=MAX(MIN(INDEX($C$1:$C$13701,MAX(1,ROW()-設定!$B$26)):INDEX($C$1:$C$13701,MAX(1,ROW()-1))),MIN(INDEX($C$1:$C$13701,MIN(13701,ROW()+1)):INDEX($C$1:$C$13701,MIN(13701,ROW()+設定!$B$26))))*10^(設定!$B$27/20)),1,0))</f>
        <v>0</v>
      </c>
      <c r="G8524" s="33" t="n">
        <f aca="false">$G8523+IF($F8524=1,1,0)</f>
        <v>4</v>
      </c>
      <c r="H8524" s="0" t="str">
        <f aca="false">IF($F8524=1,$G8524,"")</f>
        <v/>
      </c>
    </row>
    <row r="8525" customFormat="false" ht="15" hidden="false" customHeight="false" outlineLevel="0" collapsed="false">
      <c r="A8525" s="30" t="n">
        <v>1331.71875</v>
      </c>
      <c r="B8525" s="31" t="n">
        <v>2.4327</v>
      </c>
      <c r="C8525" s="32" t="n">
        <f aca="false">IF($A8525="","",IF(設定!$B$21="dB",10^($B8525/20),ABS($B8525)))</f>
        <v>1.32322896847183</v>
      </c>
      <c r="D8525" s="32" t="n">
        <f aca="false">IF($A8525="","",$A8525^2)</f>
        <v>1773474.82910156</v>
      </c>
      <c r="E8525" s="32" t="n">
        <f aca="false">IF($A8525="","",IF($C8525&lt;=0,"",1/$C8525^2))</f>
        <v>0.571123459978386</v>
      </c>
      <c r="F8525" s="33" t="n">
        <f aca="false">IF(OR(ROW()-設定!$B$30&lt;2,ROW()+設定!$B$30&gt;13701,N($A8525)&lt;=0,N(INDEX($A$2:$A$13701,MIN(13700,MAX(1,ROW()-1+設定!$B$30))))&lt;=0,$A8525&lt;設定!$B$28,$A8525&gt;設定!$B$29),0,IF(AND($C8525&gt;=MAX(INDEX($C$1:$C$13701,MAX(1,ROW()-設定!$B$24)):INDEX($C$1:$C$13701,MAX(1,ROW()-1))),$C8525&gt;MAX(INDEX($C$1:$C$13701,MIN(13701,ROW()+1)):INDEX($C$1:$C$13701,MIN(13701,ROW()+設定!$B$24))),$C8525&gt;=設定!$B$32,$C8525&gt;=MAX(MIN(INDEX($C$1:$C$13701,MAX(1,ROW()-設定!$B$26)):INDEX($C$1:$C$13701,MAX(1,ROW()-1))),MIN(INDEX($C$1:$C$13701,MIN(13701,ROW()+1)):INDEX($C$1:$C$13701,MIN(13701,ROW()+設定!$B$26))))*10^(設定!$B$27/20)),1,0))</f>
        <v>0</v>
      </c>
      <c r="G8525" s="33" t="n">
        <f aca="false">$G8524+IF($F8525=1,1,0)</f>
        <v>4</v>
      </c>
      <c r="H8525" s="0" t="str">
        <f aca="false">IF($F8525=1,$G8525,"")</f>
        <v/>
      </c>
    </row>
    <row r="8526" customFormat="false" ht="15" hidden="false" customHeight="false" outlineLevel="0" collapsed="false">
      <c r="A8526" s="30" t="n">
        <v>1331.875</v>
      </c>
      <c r="B8526" s="31" t="n">
        <v>2.5386</v>
      </c>
      <c r="C8526" s="32" t="n">
        <f aca="false">IF($A8526="","",IF(設定!$B$21="dB",10^($B8526/20),ABS($B8526)))</f>
        <v>1.33946077445704</v>
      </c>
      <c r="D8526" s="32" t="n">
        <f aca="false">IF($A8526="","",$A8526^2)</f>
        <v>1773891.015625</v>
      </c>
      <c r="E8526" s="32" t="n">
        <f aca="false">IF($A8526="","",IF($C8526&lt;=0,"",1/$C8526^2))</f>
        <v>0.557365393349566</v>
      </c>
      <c r="F8526" s="33" t="n">
        <f aca="false">IF(OR(ROW()-設定!$B$30&lt;2,ROW()+設定!$B$30&gt;13701,N($A8526)&lt;=0,N(INDEX($A$2:$A$13701,MIN(13700,MAX(1,ROW()-1+設定!$B$30))))&lt;=0,$A8526&lt;設定!$B$28,$A8526&gt;設定!$B$29),0,IF(AND($C8526&gt;=MAX(INDEX($C$1:$C$13701,MAX(1,ROW()-設定!$B$24)):INDEX($C$1:$C$13701,MAX(1,ROW()-1))),$C8526&gt;MAX(INDEX($C$1:$C$13701,MIN(13701,ROW()+1)):INDEX($C$1:$C$13701,MIN(13701,ROW()+設定!$B$24))),$C8526&gt;=設定!$B$32,$C8526&gt;=MAX(MIN(INDEX($C$1:$C$13701,MAX(1,ROW()-設定!$B$26)):INDEX($C$1:$C$13701,MAX(1,ROW()-1))),MIN(INDEX($C$1:$C$13701,MIN(13701,ROW()+1)):INDEX($C$1:$C$13701,MIN(13701,ROW()+設定!$B$26))))*10^(設定!$B$27/20)),1,0))</f>
        <v>0</v>
      </c>
      <c r="G8526" s="33" t="n">
        <f aca="false">$G8525+IF($F8526=1,1,0)</f>
        <v>4</v>
      </c>
      <c r="H8526" s="0" t="str">
        <f aca="false">IF($F8526=1,$G8526,"")</f>
        <v/>
      </c>
    </row>
    <row r="8527" customFormat="false" ht="15" hidden="false" customHeight="false" outlineLevel="0" collapsed="false">
      <c r="A8527" s="30" t="n">
        <v>1332.03125</v>
      </c>
      <c r="B8527" s="31" t="n">
        <v>2.5846</v>
      </c>
      <c r="C8527" s="32" t="n">
        <f aca="false">IF($A8527="","",IF(設定!$B$21="dB",10^($B8527/20),ABS($B8527)))</f>
        <v>1.34657330316363</v>
      </c>
      <c r="D8527" s="32" t="n">
        <f aca="false">IF($A8527="","",$A8527^2)</f>
        <v>1774307.25097656</v>
      </c>
      <c r="E8527" s="32" t="n">
        <f aca="false">IF($A8527="","",IF($C8527&lt;=0,"",1/$C8527^2))</f>
        <v>0.551492994424562</v>
      </c>
      <c r="F8527" s="33" t="n">
        <f aca="false">IF(OR(ROW()-設定!$B$30&lt;2,ROW()+設定!$B$30&gt;13701,N($A8527)&lt;=0,N(INDEX($A$2:$A$13701,MIN(13700,MAX(1,ROW()-1+設定!$B$30))))&lt;=0,$A8527&lt;設定!$B$28,$A8527&gt;設定!$B$29),0,IF(AND($C8527&gt;=MAX(INDEX($C$1:$C$13701,MAX(1,ROW()-設定!$B$24)):INDEX($C$1:$C$13701,MAX(1,ROW()-1))),$C8527&gt;MAX(INDEX($C$1:$C$13701,MIN(13701,ROW()+1)):INDEX($C$1:$C$13701,MIN(13701,ROW()+設定!$B$24))),$C8527&gt;=設定!$B$32,$C8527&gt;=MAX(MIN(INDEX($C$1:$C$13701,MAX(1,ROW()-設定!$B$26)):INDEX($C$1:$C$13701,MAX(1,ROW()-1))),MIN(INDEX($C$1:$C$13701,MIN(13701,ROW()+1)):INDEX($C$1:$C$13701,MIN(13701,ROW()+設定!$B$26))))*10^(設定!$B$27/20)),1,0))</f>
        <v>0</v>
      </c>
      <c r="G8527" s="33" t="n">
        <f aca="false">$G8526+IF($F8527=1,1,0)</f>
        <v>4</v>
      </c>
      <c r="H8527" s="0" t="str">
        <f aca="false">IF($F8527=1,$G8527,"")</f>
        <v/>
      </c>
    </row>
    <row r="8528" customFormat="false" ht="15" hidden="false" customHeight="false" outlineLevel="0" collapsed="false">
      <c r="A8528" s="30" t="n">
        <v>1332.1875</v>
      </c>
      <c r="B8528" s="31" t="n">
        <v>2.8882</v>
      </c>
      <c r="C8528" s="32" t="n">
        <f aca="false">IF($A8528="","",IF(設定!$B$21="dB",10^($B8528/20),ABS($B8528)))</f>
        <v>1.3944726474211</v>
      </c>
      <c r="D8528" s="32" t="n">
        <f aca="false">IF($A8528="","",$A8528^2)</f>
        <v>1774723.53515625</v>
      </c>
      <c r="E8528" s="32" t="n">
        <f aca="false">IF($A8528="","",IF($C8528&lt;=0,"",1/$C8528^2))</f>
        <v>0.514256749004992</v>
      </c>
      <c r="F8528" s="33" t="n">
        <f aca="false">IF(OR(ROW()-設定!$B$30&lt;2,ROW()+設定!$B$30&gt;13701,N($A8528)&lt;=0,N(INDEX($A$2:$A$13701,MIN(13700,MAX(1,ROW()-1+設定!$B$30))))&lt;=0,$A8528&lt;設定!$B$28,$A8528&gt;設定!$B$29),0,IF(AND($C8528&gt;=MAX(INDEX($C$1:$C$13701,MAX(1,ROW()-設定!$B$24)):INDEX($C$1:$C$13701,MAX(1,ROW()-1))),$C8528&gt;MAX(INDEX($C$1:$C$13701,MIN(13701,ROW()+1)):INDEX($C$1:$C$13701,MIN(13701,ROW()+設定!$B$24))),$C8528&gt;=設定!$B$32,$C8528&gt;=MAX(MIN(INDEX($C$1:$C$13701,MAX(1,ROW()-設定!$B$26)):INDEX($C$1:$C$13701,MAX(1,ROW()-1))),MIN(INDEX($C$1:$C$13701,MIN(13701,ROW()+1)):INDEX($C$1:$C$13701,MIN(13701,ROW()+設定!$B$26))))*10^(設定!$B$27/20)),1,0))</f>
        <v>0</v>
      </c>
      <c r="G8528" s="33" t="n">
        <f aca="false">$G8527+IF($F8528=1,1,0)</f>
        <v>4</v>
      </c>
      <c r="H8528" s="0" t="str">
        <f aca="false">IF($F8528=1,$G8528,"")</f>
        <v/>
      </c>
    </row>
    <row r="8529" customFormat="false" ht="15" hidden="false" customHeight="false" outlineLevel="0" collapsed="false">
      <c r="A8529" s="30" t="n">
        <v>1332.34375</v>
      </c>
      <c r="B8529" s="31" t="n">
        <v>2.8934</v>
      </c>
      <c r="C8529" s="32" t="n">
        <f aca="false">IF($A8529="","",IF(設定!$B$21="dB",10^($B8529/20),ABS($B8529)))</f>
        <v>1.39530772926821</v>
      </c>
      <c r="D8529" s="32" t="n">
        <f aca="false">IF($A8529="","",$A8529^2)</f>
        <v>1775139.86816406</v>
      </c>
      <c r="E8529" s="32" t="n">
        <f aca="false">IF($A8529="","",IF($C8529&lt;=0,"",1/$C8529^2))</f>
        <v>0.513641375125098</v>
      </c>
      <c r="F8529" s="33" t="n">
        <f aca="false">IF(OR(ROW()-設定!$B$30&lt;2,ROW()+設定!$B$30&gt;13701,N($A8529)&lt;=0,N(INDEX($A$2:$A$13701,MIN(13700,MAX(1,ROW()-1+設定!$B$30))))&lt;=0,$A8529&lt;設定!$B$28,$A8529&gt;設定!$B$29),0,IF(AND($C8529&gt;=MAX(INDEX($C$1:$C$13701,MAX(1,ROW()-設定!$B$24)):INDEX($C$1:$C$13701,MAX(1,ROW()-1))),$C8529&gt;MAX(INDEX($C$1:$C$13701,MIN(13701,ROW()+1)):INDEX($C$1:$C$13701,MIN(13701,ROW()+設定!$B$24))),$C8529&gt;=設定!$B$32,$C8529&gt;=MAX(MIN(INDEX($C$1:$C$13701,MAX(1,ROW()-設定!$B$26)):INDEX($C$1:$C$13701,MAX(1,ROW()-1))),MIN(INDEX($C$1:$C$13701,MIN(13701,ROW()+1)):INDEX($C$1:$C$13701,MIN(13701,ROW()+設定!$B$26))))*10^(設定!$B$27/20)),1,0))</f>
        <v>0</v>
      </c>
      <c r="G8529" s="33" t="n">
        <f aca="false">$G8528+IF($F8529=1,1,0)</f>
        <v>4</v>
      </c>
      <c r="H8529" s="0" t="str">
        <f aca="false">IF($F8529=1,$G8529,"")</f>
        <v/>
      </c>
    </row>
    <row r="8530" customFormat="false" ht="15" hidden="false" customHeight="false" outlineLevel="0" collapsed="false">
      <c r="A8530" s="30" t="n">
        <v>1332.5</v>
      </c>
      <c r="B8530" s="31" t="n">
        <v>2.7012</v>
      </c>
      <c r="C8530" s="32" t="n">
        <f aca="false">IF($A8530="","",IF(設定!$B$21="dB",10^($B8530/20),ABS($B8530)))</f>
        <v>1.36477167373962</v>
      </c>
      <c r="D8530" s="32" t="n">
        <f aca="false">IF($A8530="","",$A8530^2)</f>
        <v>1775556.25</v>
      </c>
      <c r="E8530" s="32" t="n">
        <f aca="false">IF($A8530="","",IF($C8530&lt;=0,"",1/$C8530^2))</f>
        <v>0.536883429499783</v>
      </c>
      <c r="F8530" s="33" t="n">
        <f aca="false">IF(OR(ROW()-設定!$B$30&lt;2,ROW()+設定!$B$30&gt;13701,N($A8530)&lt;=0,N(INDEX($A$2:$A$13701,MIN(13700,MAX(1,ROW()-1+設定!$B$30))))&lt;=0,$A8530&lt;設定!$B$28,$A8530&gt;設定!$B$29),0,IF(AND($C8530&gt;=MAX(INDEX($C$1:$C$13701,MAX(1,ROW()-設定!$B$24)):INDEX($C$1:$C$13701,MAX(1,ROW()-1))),$C8530&gt;MAX(INDEX($C$1:$C$13701,MIN(13701,ROW()+1)):INDEX($C$1:$C$13701,MIN(13701,ROW()+設定!$B$24))),$C8530&gt;=設定!$B$32,$C8530&gt;=MAX(MIN(INDEX($C$1:$C$13701,MAX(1,ROW()-設定!$B$26)):INDEX($C$1:$C$13701,MAX(1,ROW()-1))),MIN(INDEX($C$1:$C$13701,MIN(13701,ROW()+1)):INDEX($C$1:$C$13701,MIN(13701,ROW()+設定!$B$26))))*10^(設定!$B$27/20)),1,0))</f>
        <v>0</v>
      </c>
      <c r="G8530" s="33" t="n">
        <f aca="false">$G8529+IF($F8530=1,1,0)</f>
        <v>4</v>
      </c>
      <c r="H8530" s="0" t="str">
        <f aca="false">IF($F8530=1,$G8530,"")</f>
        <v/>
      </c>
    </row>
    <row r="8531" customFormat="false" ht="15" hidden="false" customHeight="false" outlineLevel="0" collapsed="false">
      <c r="A8531" s="30" t="n">
        <v>1332.65625</v>
      </c>
      <c r="B8531" s="31" t="n">
        <v>2.75</v>
      </c>
      <c r="C8531" s="32" t="n">
        <f aca="false">IF($A8531="","",IF(設定!$B$21="dB",10^($B8531/20),ABS($B8531)))</f>
        <v>1.37246096100756</v>
      </c>
      <c r="D8531" s="32" t="n">
        <f aca="false">IF($A8531="","",$A8531^2)</f>
        <v>1775972.68066406</v>
      </c>
      <c r="E8531" s="32" t="n">
        <f aca="false">IF($A8531="","",IF($C8531&lt;=0,"",1/$C8531^2))</f>
        <v>0.530884444230988</v>
      </c>
      <c r="F8531" s="33" t="n">
        <f aca="false">IF(OR(ROW()-設定!$B$30&lt;2,ROW()+設定!$B$30&gt;13701,N($A8531)&lt;=0,N(INDEX($A$2:$A$13701,MIN(13700,MAX(1,ROW()-1+設定!$B$30))))&lt;=0,$A8531&lt;設定!$B$28,$A8531&gt;設定!$B$29),0,IF(AND($C8531&gt;=MAX(INDEX($C$1:$C$13701,MAX(1,ROW()-設定!$B$24)):INDEX($C$1:$C$13701,MAX(1,ROW()-1))),$C8531&gt;MAX(INDEX($C$1:$C$13701,MIN(13701,ROW()+1)):INDEX($C$1:$C$13701,MIN(13701,ROW()+設定!$B$24))),$C8531&gt;=設定!$B$32,$C8531&gt;=MAX(MIN(INDEX($C$1:$C$13701,MAX(1,ROW()-設定!$B$26)):INDEX($C$1:$C$13701,MAX(1,ROW()-1))),MIN(INDEX($C$1:$C$13701,MIN(13701,ROW()+1)):INDEX($C$1:$C$13701,MIN(13701,ROW()+設定!$B$26))))*10^(設定!$B$27/20)),1,0))</f>
        <v>0</v>
      </c>
      <c r="G8531" s="33" t="n">
        <f aca="false">$G8530+IF($F8531=1,1,0)</f>
        <v>4</v>
      </c>
      <c r="H8531" s="0" t="str">
        <f aca="false">IF($F8531=1,$G8531,"")</f>
        <v/>
      </c>
    </row>
    <row r="8532" customFormat="false" ht="15" hidden="false" customHeight="false" outlineLevel="0" collapsed="false">
      <c r="A8532" s="30" t="n">
        <v>1332.8125</v>
      </c>
      <c r="B8532" s="31" t="n">
        <v>2.8659</v>
      </c>
      <c r="C8532" s="32" t="n">
        <f aca="false">IF($A8532="","",IF(設定!$B$21="dB",10^($B8532/20),ABS($B8532)))</f>
        <v>1.39089709478797</v>
      </c>
      <c r="D8532" s="32" t="n">
        <f aca="false">IF($A8532="","",$A8532^2)</f>
        <v>1776389.16015625</v>
      </c>
      <c r="E8532" s="32" t="n">
        <f aca="false">IF($A8532="","",IF($C8532&lt;=0,"",1/$C8532^2))</f>
        <v>0.516904127452113</v>
      </c>
      <c r="F8532" s="33" t="n">
        <f aca="false">IF(OR(ROW()-設定!$B$30&lt;2,ROW()+設定!$B$30&gt;13701,N($A8532)&lt;=0,N(INDEX($A$2:$A$13701,MIN(13700,MAX(1,ROW()-1+設定!$B$30))))&lt;=0,$A8532&lt;設定!$B$28,$A8532&gt;設定!$B$29),0,IF(AND($C8532&gt;=MAX(INDEX($C$1:$C$13701,MAX(1,ROW()-設定!$B$24)):INDEX($C$1:$C$13701,MAX(1,ROW()-1))),$C8532&gt;MAX(INDEX($C$1:$C$13701,MIN(13701,ROW()+1)):INDEX($C$1:$C$13701,MIN(13701,ROW()+設定!$B$24))),$C8532&gt;=設定!$B$32,$C8532&gt;=MAX(MIN(INDEX($C$1:$C$13701,MAX(1,ROW()-設定!$B$26)):INDEX($C$1:$C$13701,MAX(1,ROW()-1))),MIN(INDEX($C$1:$C$13701,MIN(13701,ROW()+1)):INDEX($C$1:$C$13701,MIN(13701,ROW()+設定!$B$26))))*10^(設定!$B$27/20)),1,0))</f>
        <v>0</v>
      </c>
      <c r="G8532" s="33" t="n">
        <f aca="false">$G8531+IF($F8532=1,1,0)</f>
        <v>4</v>
      </c>
      <c r="H8532" s="0" t="str">
        <f aca="false">IF($F8532=1,$G8532,"")</f>
        <v/>
      </c>
    </row>
    <row r="8533" customFormat="false" ht="15" hidden="false" customHeight="false" outlineLevel="0" collapsed="false">
      <c r="A8533" s="30" t="n">
        <v>1332.96875</v>
      </c>
      <c r="B8533" s="31" t="n">
        <v>2.9317</v>
      </c>
      <c r="C8533" s="32" t="n">
        <f aca="false">IF($A8533="","",IF(設定!$B$21="dB",10^($B8533/20),ABS($B8533)))</f>
        <v>1.40147385418759</v>
      </c>
      <c r="D8533" s="32" t="n">
        <f aca="false">IF($A8533="","",$A8533^2)</f>
        <v>1776805.68847656</v>
      </c>
      <c r="E8533" s="32" t="n">
        <f aca="false">IF($A8533="","",IF($C8533&lt;=0,"",1/$C8533^2))</f>
        <v>0.509131537869092</v>
      </c>
      <c r="F8533" s="33" t="n">
        <f aca="false">IF(OR(ROW()-設定!$B$30&lt;2,ROW()+設定!$B$30&gt;13701,N($A8533)&lt;=0,N(INDEX($A$2:$A$13701,MIN(13700,MAX(1,ROW()-1+設定!$B$30))))&lt;=0,$A8533&lt;設定!$B$28,$A8533&gt;設定!$B$29),0,IF(AND($C8533&gt;=MAX(INDEX($C$1:$C$13701,MAX(1,ROW()-設定!$B$24)):INDEX($C$1:$C$13701,MAX(1,ROW()-1))),$C8533&gt;MAX(INDEX($C$1:$C$13701,MIN(13701,ROW()+1)):INDEX($C$1:$C$13701,MIN(13701,ROW()+設定!$B$24))),$C8533&gt;=設定!$B$32,$C8533&gt;=MAX(MIN(INDEX($C$1:$C$13701,MAX(1,ROW()-設定!$B$26)):INDEX($C$1:$C$13701,MAX(1,ROW()-1))),MIN(INDEX($C$1:$C$13701,MIN(13701,ROW()+1)):INDEX($C$1:$C$13701,MIN(13701,ROW()+設定!$B$26))))*10^(設定!$B$27/20)),1,0))</f>
        <v>0</v>
      </c>
      <c r="G8533" s="33" t="n">
        <f aca="false">$G8532+IF($F8533=1,1,0)</f>
        <v>4</v>
      </c>
      <c r="H8533" s="0" t="str">
        <f aca="false">IF($F8533=1,$G8533,"")</f>
        <v/>
      </c>
    </row>
    <row r="8534" customFormat="false" ht="15" hidden="false" customHeight="false" outlineLevel="0" collapsed="false">
      <c r="A8534" s="30" t="n">
        <v>1333.125</v>
      </c>
      <c r="B8534" s="31" t="n">
        <v>2.8458</v>
      </c>
      <c r="C8534" s="32" t="n">
        <f aca="false">IF($A8534="","",IF(設定!$B$21="dB",10^($B8534/20),ABS($B8534)))</f>
        <v>1.3876821438675</v>
      </c>
      <c r="D8534" s="32" t="n">
        <f aca="false">IF($A8534="","",$A8534^2)</f>
        <v>1777222.265625</v>
      </c>
      <c r="E8534" s="32" t="n">
        <f aca="false">IF($A8534="","",IF($C8534&lt;=0,"",1/$C8534^2))</f>
        <v>0.519302005731378</v>
      </c>
      <c r="F8534" s="33" t="n">
        <f aca="false">IF(OR(ROW()-設定!$B$30&lt;2,ROW()+設定!$B$30&gt;13701,N($A8534)&lt;=0,N(INDEX($A$2:$A$13701,MIN(13700,MAX(1,ROW()-1+設定!$B$30))))&lt;=0,$A8534&lt;設定!$B$28,$A8534&gt;設定!$B$29),0,IF(AND($C8534&gt;=MAX(INDEX($C$1:$C$13701,MAX(1,ROW()-設定!$B$24)):INDEX($C$1:$C$13701,MAX(1,ROW()-1))),$C8534&gt;MAX(INDEX($C$1:$C$13701,MIN(13701,ROW()+1)):INDEX($C$1:$C$13701,MIN(13701,ROW()+設定!$B$24))),$C8534&gt;=設定!$B$32,$C8534&gt;=MAX(MIN(INDEX($C$1:$C$13701,MAX(1,ROW()-設定!$B$26)):INDEX($C$1:$C$13701,MAX(1,ROW()-1))),MIN(INDEX($C$1:$C$13701,MIN(13701,ROW()+1)):INDEX($C$1:$C$13701,MIN(13701,ROW()+設定!$B$26))))*10^(設定!$B$27/20)),1,0))</f>
        <v>0</v>
      </c>
      <c r="G8534" s="33" t="n">
        <f aca="false">$G8533+IF($F8534=1,1,0)</f>
        <v>4</v>
      </c>
      <c r="H8534" s="0" t="str">
        <f aca="false">IF($F8534=1,$G8534,"")</f>
        <v/>
      </c>
    </row>
    <row r="8535" customFormat="false" ht="15" hidden="false" customHeight="false" outlineLevel="0" collapsed="false">
      <c r="A8535" s="30" t="n">
        <v>1333.28125</v>
      </c>
      <c r="B8535" s="31" t="n">
        <v>2.8542</v>
      </c>
      <c r="C8535" s="32" t="n">
        <f aca="false">IF($A8535="","",IF(設定!$B$21="dB",10^($B8535/20),ABS($B8535)))</f>
        <v>1.38902480060663</v>
      </c>
      <c r="D8535" s="32" t="n">
        <f aca="false">IF($A8535="","",$A8535^2)</f>
        <v>1777638.89160156</v>
      </c>
      <c r="E8535" s="32" t="n">
        <f aca="false">IF($A8535="","",IF($C8535&lt;=0,"",1/$C8535^2))</f>
        <v>0.518298557336823</v>
      </c>
      <c r="F8535" s="33" t="n">
        <f aca="false">IF(OR(ROW()-設定!$B$30&lt;2,ROW()+設定!$B$30&gt;13701,N($A8535)&lt;=0,N(INDEX($A$2:$A$13701,MIN(13700,MAX(1,ROW()-1+設定!$B$30))))&lt;=0,$A8535&lt;設定!$B$28,$A8535&gt;設定!$B$29),0,IF(AND($C8535&gt;=MAX(INDEX($C$1:$C$13701,MAX(1,ROW()-設定!$B$24)):INDEX($C$1:$C$13701,MAX(1,ROW()-1))),$C8535&gt;MAX(INDEX($C$1:$C$13701,MIN(13701,ROW()+1)):INDEX($C$1:$C$13701,MIN(13701,ROW()+設定!$B$24))),$C8535&gt;=設定!$B$32,$C8535&gt;=MAX(MIN(INDEX($C$1:$C$13701,MAX(1,ROW()-設定!$B$26)):INDEX($C$1:$C$13701,MAX(1,ROW()-1))),MIN(INDEX($C$1:$C$13701,MIN(13701,ROW()+1)):INDEX($C$1:$C$13701,MIN(13701,ROW()+設定!$B$26))))*10^(設定!$B$27/20)),1,0))</f>
        <v>0</v>
      </c>
      <c r="G8535" s="33" t="n">
        <f aca="false">$G8534+IF($F8535=1,1,0)</f>
        <v>4</v>
      </c>
      <c r="H8535" s="0" t="str">
        <f aca="false">IF($F8535=1,$G8535,"")</f>
        <v/>
      </c>
    </row>
    <row r="8536" customFormat="false" ht="15" hidden="false" customHeight="false" outlineLevel="0" collapsed="false">
      <c r="A8536" s="30" t="n">
        <v>1333.4375</v>
      </c>
      <c r="B8536" s="31" t="n">
        <v>3.1896</v>
      </c>
      <c r="C8536" s="32" t="n">
        <f aca="false">IF($A8536="","",IF(設定!$B$21="dB",10^($B8536/20),ABS($B8536)))</f>
        <v>1.44371011745193</v>
      </c>
      <c r="D8536" s="32" t="n">
        <f aca="false">IF($A8536="","",$A8536^2)</f>
        <v>1778055.56640625</v>
      </c>
      <c r="E8536" s="32" t="n">
        <f aca="false">IF($A8536="","",IF($C8536&lt;=0,"",1/$C8536^2))</f>
        <v>0.479777635755047</v>
      </c>
      <c r="F8536" s="33" t="n">
        <f aca="false">IF(OR(ROW()-設定!$B$30&lt;2,ROW()+設定!$B$30&gt;13701,N($A8536)&lt;=0,N(INDEX($A$2:$A$13701,MIN(13700,MAX(1,ROW()-1+設定!$B$30))))&lt;=0,$A8536&lt;設定!$B$28,$A8536&gt;設定!$B$29),0,IF(AND($C8536&gt;=MAX(INDEX($C$1:$C$13701,MAX(1,ROW()-設定!$B$24)):INDEX($C$1:$C$13701,MAX(1,ROW()-1))),$C8536&gt;MAX(INDEX($C$1:$C$13701,MIN(13701,ROW()+1)):INDEX($C$1:$C$13701,MIN(13701,ROW()+設定!$B$24))),$C8536&gt;=設定!$B$32,$C8536&gt;=MAX(MIN(INDEX($C$1:$C$13701,MAX(1,ROW()-設定!$B$26)):INDEX($C$1:$C$13701,MAX(1,ROW()-1))),MIN(INDEX($C$1:$C$13701,MIN(13701,ROW()+1)):INDEX($C$1:$C$13701,MIN(13701,ROW()+設定!$B$26))))*10^(設定!$B$27/20)),1,0))</f>
        <v>0</v>
      </c>
      <c r="G8536" s="33" t="n">
        <f aca="false">$G8535+IF($F8536=1,1,0)</f>
        <v>4</v>
      </c>
      <c r="H8536" s="0" t="str">
        <f aca="false">IF($F8536=1,$G8536,"")</f>
        <v/>
      </c>
    </row>
    <row r="8537" customFormat="false" ht="15" hidden="false" customHeight="false" outlineLevel="0" collapsed="false">
      <c r="A8537" s="30" t="n">
        <v>1333.59375</v>
      </c>
      <c r="B8537" s="31" t="n">
        <v>3.143</v>
      </c>
      <c r="C8537" s="32" t="n">
        <f aca="false">IF($A8537="","",IF(設定!$B$21="dB",10^($B8537/20),ABS($B8537)))</f>
        <v>1.43598531947078</v>
      </c>
      <c r="D8537" s="32" t="n">
        <f aca="false">IF($A8537="","",$A8537^2)</f>
        <v>1778472.29003906</v>
      </c>
      <c r="E8537" s="32" t="n">
        <f aca="false">IF($A8537="","",IF($C8537&lt;=0,"",1/$C8537^2))</f>
        <v>0.484953390498341</v>
      </c>
      <c r="F8537" s="33" t="n">
        <f aca="false">IF(OR(ROW()-設定!$B$30&lt;2,ROW()+設定!$B$30&gt;13701,N($A8537)&lt;=0,N(INDEX($A$2:$A$13701,MIN(13700,MAX(1,ROW()-1+設定!$B$30))))&lt;=0,$A8537&lt;設定!$B$28,$A8537&gt;設定!$B$29),0,IF(AND($C8537&gt;=MAX(INDEX($C$1:$C$13701,MAX(1,ROW()-設定!$B$24)):INDEX($C$1:$C$13701,MAX(1,ROW()-1))),$C8537&gt;MAX(INDEX($C$1:$C$13701,MIN(13701,ROW()+1)):INDEX($C$1:$C$13701,MIN(13701,ROW()+設定!$B$24))),$C8537&gt;=設定!$B$32,$C8537&gt;=MAX(MIN(INDEX($C$1:$C$13701,MAX(1,ROW()-設定!$B$26)):INDEX($C$1:$C$13701,MAX(1,ROW()-1))),MIN(INDEX($C$1:$C$13701,MIN(13701,ROW()+1)):INDEX($C$1:$C$13701,MIN(13701,ROW()+設定!$B$26))))*10^(設定!$B$27/20)),1,0))</f>
        <v>0</v>
      </c>
      <c r="G8537" s="33" t="n">
        <f aca="false">$G8536+IF($F8537=1,1,0)</f>
        <v>4</v>
      </c>
      <c r="H8537" s="0" t="str">
        <f aca="false">IF($F8537=1,$G8537,"")</f>
        <v/>
      </c>
    </row>
    <row r="8538" customFormat="false" ht="15" hidden="false" customHeight="false" outlineLevel="0" collapsed="false">
      <c r="A8538" s="30" t="n">
        <v>1333.75</v>
      </c>
      <c r="B8538" s="31" t="n">
        <v>2.9202</v>
      </c>
      <c r="C8538" s="32" t="n">
        <f aca="false">IF($A8538="","",IF(設定!$B$21="dB",10^($B8538/20),ABS($B8538)))</f>
        <v>1.3996195496327</v>
      </c>
      <c r="D8538" s="32" t="n">
        <f aca="false">IF($A8538="","",$A8538^2)</f>
        <v>1778889.0625</v>
      </c>
      <c r="E8538" s="32" t="n">
        <f aca="false">IF($A8538="","",IF($C8538&lt;=0,"",1/$C8538^2))</f>
        <v>0.51048149089267</v>
      </c>
      <c r="F8538" s="33" t="n">
        <f aca="false">IF(OR(ROW()-設定!$B$30&lt;2,ROW()+設定!$B$30&gt;13701,N($A8538)&lt;=0,N(INDEX($A$2:$A$13701,MIN(13700,MAX(1,ROW()-1+設定!$B$30))))&lt;=0,$A8538&lt;設定!$B$28,$A8538&gt;設定!$B$29),0,IF(AND($C8538&gt;=MAX(INDEX($C$1:$C$13701,MAX(1,ROW()-設定!$B$24)):INDEX($C$1:$C$13701,MAX(1,ROW()-1))),$C8538&gt;MAX(INDEX($C$1:$C$13701,MIN(13701,ROW()+1)):INDEX($C$1:$C$13701,MIN(13701,ROW()+設定!$B$24))),$C8538&gt;=設定!$B$32,$C8538&gt;=MAX(MIN(INDEX($C$1:$C$13701,MAX(1,ROW()-設定!$B$26)):INDEX($C$1:$C$13701,MAX(1,ROW()-1))),MIN(INDEX($C$1:$C$13701,MIN(13701,ROW()+1)):INDEX($C$1:$C$13701,MIN(13701,ROW()+設定!$B$26))))*10^(設定!$B$27/20)),1,0))</f>
        <v>0</v>
      </c>
      <c r="G8538" s="33" t="n">
        <f aca="false">$G8537+IF($F8538=1,1,0)</f>
        <v>4</v>
      </c>
      <c r="H8538" s="0" t="str">
        <f aca="false">IF($F8538=1,$G8538,"")</f>
        <v/>
      </c>
    </row>
    <row r="8539" customFormat="false" ht="15" hidden="false" customHeight="false" outlineLevel="0" collapsed="false">
      <c r="A8539" s="30" t="n">
        <v>1333.90625</v>
      </c>
      <c r="B8539" s="31" t="n">
        <v>2.94</v>
      </c>
      <c r="C8539" s="32" t="n">
        <f aca="false">IF($A8539="","",IF(設定!$B$21="dB",10^($B8539/20),ABS($B8539)))</f>
        <v>1.40281370456196</v>
      </c>
      <c r="D8539" s="32" t="n">
        <f aca="false">IF($A8539="","",$A8539^2)</f>
        <v>1779305.88378906</v>
      </c>
      <c r="E8539" s="32" t="n">
        <f aca="false">IF($A8539="","",IF($C8539&lt;=0,"",1/$C8539^2))</f>
        <v>0.50815944256056</v>
      </c>
      <c r="F8539" s="33" t="n">
        <f aca="false">IF(OR(ROW()-設定!$B$30&lt;2,ROW()+設定!$B$30&gt;13701,N($A8539)&lt;=0,N(INDEX($A$2:$A$13701,MIN(13700,MAX(1,ROW()-1+設定!$B$30))))&lt;=0,$A8539&lt;設定!$B$28,$A8539&gt;設定!$B$29),0,IF(AND($C8539&gt;=MAX(INDEX($C$1:$C$13701,MAX(1,ROW()-設定!$B$24)):INDEX($C$1:$C$13701,MAX(1,ROW()-1))),$C8539&gt;MAX(INDEX($C$1:$C$13701,MIN(13701,ROW()+1)):INDEX($C$1:$C$13701,MIN(13701,ROW()+設定!$B$24))),$C8539&gt;=設定!$B$32,$C8539&gt;=MAX(MIN(INDEX($C$1:$C$13701,MAX(1,ROW()-設定!$B$26)):INDEX($C$1:$C$13701,MAX(1,ROW()-1))),MIN(INDEX($C$1:$C$13701,MIN(13701,ROW()+1)):INDEX($C$1:$C$13701,MIN(13701,ROW()+設定!$B$26))))*10^(設定!$B$27/20)),1,0))</f>
        <v>0</v>
      </c>
      <c r="G8539" s="33" t="n">
        <f aca="false">$G8538+IF($F8539=1,1,0)</f>
        <v>4</v>
      </c>
      <c r="H8539" s="0" t="str">
        <f aca="false">IF($F8539=1,$G8539,"")</f>
        <v/>
      </c>
    </row>
    <row r="8540" customFormat="false" ht="15" hidden="false" customHeight="false" outlineLevel="0" collapsed="false">
      <c r="A8540" s="30" t="n">
        <v>1334.0625</v>
      </c>
      <c r="B8540" s="31" t="n">
        <v>3.0744</v>
      </c>
      <c r="C8540" s="32" t="n">
        <f aca="false">IF($A8540="","",IF(設定!$B$21="dB",10^($B8540/20),ABS($B8540)))</f>
        <v>1.42468876664665</v>
      </c>
      <c r="D8540" s="32" t="n">
        <f aca="false">IF($A8540="","",$A8540^2)</f>
        <v>1779722.75390625</v>
      </c>
      <c r="E8540" s="32" t="n">
        <f aca="false">IF($A8540="","",IF($C8540&lt;=0,"",1/$C8540^2))</f>
        <v>0.492674404132316</v>
      </c>
      <c r="F8540" s="33" t="n">
        <f aca="false">IF(OR(ROW()-設定!$B$30&lt;2,ROW()+設定!$B$30&gt;13701,N($A8540)&lt;=0,N(INDEX($A$2:$A$13701,MIN(13700,MAX(1,ROW()-1+設定!$B$30))))&lt;=0,$A8540&lt;設定!$B$28,$A8540&gt;設定!$B$29),0,IF(AND($C8540&gt;=MAX(INDEX($C$1:$C$13701,MAX(1,ROW()-設定!$B$24)):INDEX($C$1:$C$13701,MAX(1,ROW()-1))),$C8540&gt;MAX(INDEX($C$1:$C$13701,MIN(13701,ROW()+1)):INDEX($C$1:$C$13701,MIN(13701,ROW()+設定!$B$24))),$C8540&gt;=設定!$B$32,$C8540&gt;=MAX(MIN(INDEX($C$1:$C$13701,MAX(1,ROW()-設定!$B$26)):INDEX($C$1:$C$13701,MAX(1,ROW()-1))),MIN(INDEX($C$1:$C$13701,MIN(13701,ROW()+1)):INDEX($C$1:$C$13701,MIN(13701,ROW()+設定!$B$26))))*10^(設定!$B$27/20)),1,0))</f>
        <v>0</v>
      </c>
      <c r="G8540" s="33" t="n">
        <f aca="false">$G8539+IF($F8540=1,1,0)</f>
        <v>4</v>
      </c>
      <c r="H8540" s="0" t="str">
        <f aca="false">IF($F8540=1,$G8540,"")</f>
        <v/>
      </c>
    </row>
    <row r="8541" customFormat="false" ht="15" hidden="false" customHeight="false" outlineLevel="0" collapsed="false">
      <c r="A8541" s="30" t="n">
        <v>1334.21875</v>
      </c>
      <c r="B8541" s="31" t="n">
        <v>3.2209</v>
      </c>
      <c r="C8541" s="32" t="n">
        <f aca="false">IF($A8541="","",IF(設定!$B$21="dB",10^($B8541/20),ABS($B8541)))</f>
        <v>1.44892197774358</v>
      </c>
      <c r="D8541" s="32" t="n">
        <f aca="false">IF($A8541="","",$A8541^2)</f>
        <v>1780139.67285156</v>
      </c>
      <c r="E8541" s="32" t="n">
        <f aca="false">IF($A8541="","",IF($C8541&lt;=0,"",1/$C8541^2))</f>
        <v>0.476332264975037</v>
      </c>
      <c r="F8541" s="33" t="n">
        <f aca="false">IF(OR(ROW()-設定!$B$30&lt;2,ROW()+設定!$B$30&gt;13701,N($A8541)&lt;=0,N(INDEX($A$2:$A$13701,MIN(13700,MAX(1,ROW()-1+設定!$B$30))))&lt;=0,$A8541&lt;設定!$B$28,$A8541&gt;設定!$B$29),0,IF(AND($C8541&gt;=MAX(INDEX($C$1:$C$13701,MAX(1,ROW()-設定!$B$24)):INDEX($C$1:$C$13701,MAX(1,ROW()-1))),$C8541&gt;MAX(INDEX($C$1:$C$13701,MIN(13701,ROW()+1)):INDEX($C$1:$C$13701,MIN(13701,ROW()+設定!$B$24))),$C8541&gt;=設定!$B$32,$C8541&gt;=MAX(MIN(INDEX($C$1:$C$13701,MAX(1,ROW()-設定!$B$26)):INDEX($C$1:$C$13701,MAX(1,ROW()-1))),MIN(INDEX($C$1:$C$13701,MIN(13701,ROW()+1)):INDEX($C$1:$C$13701,MIN(13701,ROW()+設定!$B$26))))*10^(設定!$B$27/20)),1,0))</f>
        <v>0</v>
      </c>
      <c r="G8541" s="33" t="n">
        <f aca="false">$G8540+IF($F8541=1,1,0)</f>
        <v>4</v>
      </c>
      <c r="H8541" s="0" t="str">
        <f aca="false">IF($F8541=1,$G8541,"")</f>
        <v/>
      </c>
    </row>
    <row r="8542" customFormat="false" ht="15" hidden="false" customHeight="false" outlineLevel="0" collapsed="false">
      <c r="A8542" s="30" t="n">
        <v>1334.375</v>
      </c>
      <c r="B8542" s="31" t="n">
        <v>3.2948</v>
      </c>
      <c r="C8542" s="32" t="n">
        <f aca="false">IF($A8542="","",IF(設定!$B$21="dB",10^($B8542/20),ABS($B8542)))</f>
        <v>1.46130207171771</v>
      </c>
      <c r="D8542" s="32" t="n">
        <f aca="false">IF($A8542="","",$A8542^2)</f>
        <v>1780556.640625</v>
      </c>
      <c r="E8542" s="32" t="n">
        <f aca="false">IF($A8542="","",IF($C8542&lt;=0,"",1/$C8542^2))</f>
        <v>0.468295516682554</v>
      </c>
      <c r="F8542" s="33" t="n">
        <f aca="false">IF(OR(ROW()-設定!$B$30&lt;2,ROW()+設定!$B$30&gt;13701,N($A8542)&lt;=0,N(INDEX($A$2:$A$13701,MIN(13700,MAX(1,ROW()-1+設定!$B$30))))&lt;=0,$A8542&lt;設定!$B$28,$A8542&gt;設定!$B$29),0,IF(AND($C8542&gt;=MAX(INDEX($C$1:$C$13701,MAX(1,ROW()-設定!$B$24)):INDEX($C$1:$C$13701,MAX(1,ROW()-1))),$C8542&gt;MAX(INDEX($C$1:$C$13701,MIN(13701,ROW()+1)):INDEX($C$1:$C$13701,MIN(13701,ROW()+設定!$B$24))),$C8542&gt;=設定!$B$32,$C8542&gt;=MAX(MIN(INDEX($C$1:$C$13701,MAX(1,ROW()-設定!$B$26)):INDEX($C$1:$C$13701,MAX(1,ROW()-1))),MIN(INDEX($C$1:$C$13701,MIN(13701,ROW()+1)):INDEX($C$1:$C$13701,MIN(13701,ROW()+設定!$B$26))))*10^(設定!$B$27/20)),1,0))</f>
        <v>0</v>
      </c>
      <c r="G8542" s="33" t="n">
        <f aca="false">$G8541+IF($F8542=1,1,0)</f>
        <v>4</v>
      </c>
      <c r="H8542" s="0" t="str">
        <f aca="false">IF($F8542=1,$G8542,"")</f>
        <v/>
      </c>
    </row>
    <row r="8543" customFormat="false" ht="15" hidden="false" customHeight="false" outlineLevel="0" collapsed="false">
      <c r="A8543" s="30" t="n">
        <v>1334.53125</v>
      </c>
      <c r="B8543" s="31" t="n">
        <v>3.2436</v>
      </c>
      <c r="C8543" s="32" t="n">
        <f aca="false">IF($A8543="","",IF(設定!$B$21="dB",10^($B8543/20),ABS($B8543)))</f>
        <v>1.45271359222945</v>
      </c>
      <c r="D8543" s="32" t="n">
        <f aca="false">IF($A8543="","",$A8543^2)</f>
        <v>1780973.65722656</v>
      </c>
      <c r="E8543" s="32" t="n">
        <f aca="false">IF($A8543="","",IF($C8543&lt;=0,"",1/$C8543^2))</f>
        <v>0.473849034437969</v>
      </c>
      <c r="F8543" s="33" t="n">
        <f aca="false">IF(OR(ROW()-設定!$B$30&lt;2,ROW()+設定!$B$30&gt;13701,N($A8543)&lt;=0,N(INDEX($A$2:$A$13701,MIN(13700,MAX(1,ROW()-1+設定!$B$30))))&lt;=0,$A8543&lt;設定!$B$28,$A8543&gt;設定!$B$29),0,IF(AND($C8543&gt;=MAX(INDEX($C$1:$C$13701,MAX(1,ROW()-設定!$B$24)):INDEX($C$1:$C$13701,MAX(1,ROW()-1))),$C8543&gt;MAX(INDEX($C$1:$C$13701,MIN(13701,ROW()+1)):INDEX($C$1:$C$13701,MIN(13701,ROW()+設定!$B$24))),$C8543&gt;=設定!$B$32,$C8543&gt;=MAX(MIN(INDEX($C$1:$C$13701,MAX(1,ROW()-設定!$B$26)):INDEX($C$1:$C$13701,MAX(1,ROW()-1))),MIN(INDEX($C$1:$C$13701,MIN(13701,ROW()+1)):INDEX($C$1:$C$13701,MIN(13701,ROW()+設定!$B$26))))*10^(設定!$B$27/20)),1,0))</f>
        <v>0</v>
      </c>
      <c r="G8543" s="33" t="n">
        <f aca="false">$G8542+IF($F8543=1,1,0)</f>
        <v>4</v>
      </c>
      <c r="H8543" s="0" t="str">
        <f aca="false">IF($F8543=1,$G8543,"")</f>
        <v/>
      </c>
    </row>
    <row r="8544" customFormat="false" ht="15" hidden="false" customHeight="false" outlineLevel="0" collapsed="false">
      <c r="A8544" s="30" t="n">
        <v>1334.6875</v>
      </c>
      <c r="B8544" s="31" t="n">
        <v>3.1535</v>
      </c>
      <c r="C8544" s="32" t="n">
        <f aca="false">IF($A8544="","",IF(設定!$B$21="dB",10^($B8544/20),ABS($B8544)))</f>
        <v>1.43772227027693</v>
      </c>
      <c r="D8544" s="32" t="n">
        <f aca="false">IF($A8544="","",$A8544^2)</f>
        <v>1781390.72265625</v>
      </c>
      <c r="E8544" s="32" t="n">
        <f aca="false">IF($A8544="","",IF($C8544&lt;=0,"",1/$C8544^2))</f>
        <v>0.483782327946001</v>
      </c>
      <c r="F8544" s="33" t="n">
        <f aca="false">IF(OR(ROW()-設定!$B$30&lt;2,ROW()+設定!$B$30&gt;13701,N($A8544)&lt;=0,N(INDEX($A$2:$A$13701,MIN(13700,MAX(1,ROW()-1+設定!$B$30))))&lt;=0,$A8544&lt;設定!$B$28,$A8544&gt;設定!$B$29),0,IF(AND($C8544&gt;=MAX(INDEX($C$1:$C$13701,MAX(1,ROW()-設定!$B$24)):INDEX($C$1:$C$13701,MAX(1,ROW()-1))),$C8544&gt;MAX(INDEX($C$1:$C$13701,MIN(13701,ROW()+1)):INDEX($C$1:$C$13701,MIN(13701,ROW()+設定!$B$24))),$C8544&gt;=設定!$B$32,$C8544&gt;=MAX(MIN(INDEX($C$1:$C$13701,MAX(1,ROW()-設定!$B$26)):INDEX($C$1:$C$13701,MAX(1,ROW()-1))),MIN(INDEX($C$1:$C$13701,MIN(13701,ROW()+1)):INDEX($C$1:$C$13701,MIN(13701,ROW()+設定!$B$26))))*10^(設定!$B$27/20)),1,0))</f>
        <v>0</v>
      </c>
      <c r="G8544" s="33" t="n">
        <f aca="false">$G8543+IF($F8544=1,1,0)</f>
        <v>4</v>
      </c>
      <c r="H8544" s="0" t="str">
        <f aca="false">IF($F8544=1,$G8544,"")</f>
        <v/>
      </c>
    </row>
    <row r="8545" customFormat="false" ht="15" hidden="false" customHeight="false" outlineLevel="0" collapsed="false">
      <c r="A8545" s="30" t="n">
        <v>1334.84375</v>
      </c>
      <c r="B8545" s="31" t="n">
        <v>3.3795</v>
      </c>
      <c r="C8545" s="32" t="n">
        <f aca="false">IF($A8545="","",IF(設定!$B$21="dB",10^($B8545/20),ABS($B8545)))</f>
        <v>1.47562158722423</v>
      </c>
      <c r="D8545" s="32" t="n">
        <f aca="false">IF($A8545="","",$A8545^2)</f>
        <v>1781807.83691406</v>
      </c>
      <c r="E8545" s="32" t="n">
        <f aca="false">IF($A8545="","",IF($C8545&lt;=0,"",1/$C8545^2))</f>
        <v>0.459250883005216</v>
      </c>
      <c r="F8545" s="33" t="n">
        <f aca="false">IF(OR(ROW()-設定!$B$30&lt;2,ROW()+設定!$B$30&gt;13701,N($A8545)&lt;=0,N(INDEX($A$2:$A$13701,MIN(13700,MAX(1,ROW()-1+設定!$B$30))))&lt;=0,$A8545&lt;設定!$B$28,$A8545&gt;設定!$B$29),0,IF(AND($C8545&gt;=MAX(INDEX($C$1:$C$13701,MAX(1,ROW()-設定!$B$24)):INDEX($C$1:$C$13701,MAX(1,ROW()-1))),$C8545&gt;MAX(INDEX($C$1:$C$13701,MIN(13701,ROW()+1)):INDEX($C$1:$C$13701,MIN(13701,ROW()+設定!$B$24))),$C8545&gt;=設定!$B$32,$C8545&gt;=MAX(MIN(INDEX($C$1:$C$13701,MAX(1,ROW()-設定!$B$26)):INDEX($C$1:$C$13701,MAX(1,ROW()-1))),MIN(INDEX($C$1:$C$13701,MIN(13701,ROW()+1)):INDEX($C$1:$C$13701,MIN(13701,ROW()+設定!$B$26))))*10^(設定!$B$27/20)),1,0))</f>
        <v>0</v>
      </c>
      <c r="G8545" s="33" t="n">
        <f aca="false">$G8544+IF($F8545=1,1,0)</f>
        <v>4</v>
      </c>
      <c r="H8545" s="0" t="str">
        <f aca="false">IF($F8545=1,$G8545,"")</f>
        <v/>
      </c>
    </row>
    <row r="8546" customFormat="false" ht="15" hidden="false" customHeight="false" outlineLevel="0" collapsed="false">
      <c r="A8546" s="30" t="n">
        <v>1335</v>
      </c>
      <c r="B8546" s="31" t="n">
        <v>3.457</v>
      </c>
      <c r="C8546" s="32" t="n">
        <f aca="false">IF($A8546="","",IF(設定!$B$21="dB",10^($B8546/20),ABS($B8546)))</f>
        <v>1.4888467594433</v>
      </c>
      <c r="D8546" s="32" t="n">
        <f aca="false">IF($A8546="","",$A8546^2)</f>
        <v>1782225</v>
      </c>
      <c r="E8546" s="32" t="n">
        <f aca="false">IF($A8546="","",IF($C8546&lt;=0,"",1/$C8546^2))</f>
        <v>0.451128225271586</v>
      </c>
      <c r="F8546" s="33" t="n">
        <f aca="false">IF(OR(ROW()-設定!$B$30&lt;2,ROW()+設定!$B$30&gt;13701,N($A8546)&lt;=0,N(INDEX($A$2:$A$13701,MIN(13700,MAX(1,ROW()-1+設定!$B$30))))&lt;=0,$A8546&lt;設定!$B$28,$A8546&gt;設定!$B$29),0,IF(AND($C8546&gt;=MAX(INDEX($C$1:$C$13701,MAX(1,ROW()-設定!$B$24)):INDEX($C$1:$C$13701,MAX(1,ROW()-1))),$C8546&gt;MAX(INDEX($C$1:$C$13701,MIN(13701,ROW()+1)):INDEX($C$1:$C$13701,MIN(13701,ROW()+設定!$B$24))),$C8546&gt;=設定!$B$32,$C8546&gt;=MAX(MIN(INDEX($C$1:$C$13701,MAX(1,ROW()-設定!$B$26)):INDEX($C$1:$C$13701,MAX(1,ROW()-1))),MIN(INDEX($C$1:$C$13701,MIN(13701,ROW()+1)):INDEX($C$1:$C$13701,MIN(13701,ROW()+設定!$B$26))))*10^(設定!$B$27/20)),1,0))</f>
        <v>0</v>
      </c>
      <c r="G8546" s="33" t="n">
        <f aca="false">$G8545+IF($F8546=1,1,0)</f>
        <v>4</v>
      </c>
      <c r="H8546" s="0" t="str">
        <f aca="false">IF($F8546=1,$G8546,"")</f>
        <v/>
      </c>
    </row>
    <row r="8547" customFormat="false" ht="15" hidden="false" customHeight="false" outlineLevel="0" collapsed="false">
      <c r="A8547" s="30" t="n">
        <v>1335.15625</v>
      </c>
      <c r="B8547" s="31" t="n">
        <v>3.4362</v>
      </c>
      <c r="C8547" s="32" t="n">
        <f aca="false">IF($A8547="","",IF(設定!$B$21="dB",10^($B8547/20),ABS($B8547)))</f>
        <v>1.48528570074999</v>
      </c>
      <c r="D8547" s="32" t="n">
        <f aca="false">IF($A8547="","",$A8547^2)</f>
        <v>1782642.21191406</v>
      </c>
      <c r="E8547" s="32" t="n">
        <f aca="false">IF($A8547="","",IF($C8547&lt;=0,"",1/$C8547^2))</f>
        <v>0.453294030704184</v>
      </c>
      <c r="F8547" s="33" t="n">
        <f aca="false">IF(OR(ROW()-設定!$B$30&lt;2,ROW()+設定!$B$30&gt;13701,N($A8547)&lt;=0,N(INDEX($A$2:$A$13701,MIN(13700,MAX(1,ROW()-1+設定!$B$30))))&lt;=0,$A8547&lt;設定!$B$28,$A8547&gt;設定!$B$29),0,IF(AND($C8547&gt;=MAX(INDEX($C$1:$C$13701,MAX(1,ROW()-設定!$B$24)):INDEX($C$1:$C$13701,MAX(1,ROW()-1))),$C8547&gt;MAX(INDEX($C$1:$C$13701,MIN(13701,ROW()+1)):INDEX($C$1:$C$13701,MIN(13701,ROW()+設定!$B$24))),$C8547&gt;=設定!$B$32,$C8547&gt;=MAX(MIN(INDEX($C$1:$C$13701,MAX(1,ROW()-設定!$B$26)):INDEX($C$1:$C$13701,MAX(1,ROW()-1))),MIN(INDEX($C$1:$C$13701,MIN(13701,ROW()+1)):INDEX($C$1:$C$13701,MIN(13701,ROW()+設定!$B$26))))*10^(設定!$B$27/20)),1,0))</f>
        <v>0</v>
      </c>
      <c r="G8547" s="33" t="n">
        <f aca="false">$G8546+IF($F8547=1,1,0)</f>
        <v>4</v>
      </c>
      <c r="H8547" s="0" t="str">
        <f aca="false">IF($F8547=1,$G8547,"")</f>
        <v/>
      </c>
    </row>
    <row r="8548" customFormat="false" ht="15" hidden="false" customHeight="false" outlineLevel="0" collapsed="false">
      <c r="A8548" s="30" t="n">
        <v>1335.3125</v>
      </c>
      <c r="B8548" s="31" t="n">
        <v>3.4262</v>
      </c>
      <c r="C8548" s="32" t="n">
        <f aca="false">IF($A8548="","",IF(設定!$B$21="dB",10^($B8548/20),ABS($B8548)))</f>
        <v>1.48357668636983</v>
      </c>
      <c r="D8548" s="32" t="n">
        <f aca="false">IF($A8548="","",$A8548^2)</f>
        <v>1783059.47265625</v>
      </c>
      <c r="E8548" s="32" t="n">
        <f aca="false">IF($A8548="","",IF($C8548&lt;=0,"",1/$C8548^2))</f>
        <v>0.454338981364248</v>
      </c>
      <c r="F8548" s="33" t="n">
        <f aca="false">IF(OR(ROW()-設定!$B$30&lt;2,ROW()+設定!$B$30&gt;13701,N($A8548)&lt;=0,N(INDEX($A$2:$A$13701,MIN(13700,MAX(1,ROW()-1+設定!$B$30))))&lt;=0,$A8548&lt;設定!$B$28,$A8548&gt;設定!$B$29),0,IF(AND($C8548&gt;=MAX(INDEX($C$1:$C$13701,MAX(1,ROW()-設定!$B$24)):INDEX($C$1:$C$13701,MAX(1,ROW()-1))),$C8548&gt;MAX(INDEX($C$1:$C$13701,MIN(13701,ROW()+1)):INDEX($C$1:$C$13701,MIN(13701,ROW()+設定!$B$24))),$C8548&gt;=設定!$B$32,$C8548&gt;=MAX(MIN(INDEX($C$1:$C$13701,MAX(1,ROW()-設定!$B$26)):INDEX($C$1:$C$13701,MAX(1,ROW()-1))),MIN(INDEX($C$1:$C$13701,MIN(13701,ROW()+1)):INDEX($C$1:$C$13701,MIN(13701,ROW()+設定!$B$26))))*10^(設定!$B$27/20)),1,0))</f>
        <v>0</v>
      </c>
      <c r="G8548" s="33" t="n">
        <f aca="false">$G8547+IF($F8548=1,1,0)</f>
        <v>4</v>
      </c>
      <c r="H8548" s="0" t="str">
        <f aca="false">IF($F8548=1,$G8548,"")</f>
        <v/>
      </c>
    </row>
    <row r="8549" customFormat="false" ht="15" hidden="false" customHeight="false" outlineLevel="0" collapsed="false">
      <c r="A8549" s="30" t="n">
        <v>1335.46875</v>
      </c>
      <c r="B8549" s="31" t="n">
        <v>3.5739</v>
      </c>
      <c r="C8549" s="32" t="n">
        <f aca="false">IF($A8549="","",IF(設定!$B$21="dB",10^($B8549/20),ABS($B8549)))</f>
        <v>1.50902001461368</v>
      </c>
      <c r="D8549" s="32" t="n">
        <f aca="false">IF($A8549="","",$A8549^2)</f>
        <v>1783476.78222656</v>
      </c>
      <c r="E8549" s="32" t="n">
        <f aca="false">IF($A8549="","",IF($C8549&lt;=0,"",1/$C8549^2))</f>
        <v>0.439147080643207</v>
      </c>
      <c r="F8549" s="33" t="n">
        <f aca="false">IF(OR(ROW()-設定!$B$30&lt;2,ROW()+設定!$B$30&gt;13701,N($A8549)&lt;=0,N(INDEX($A$2:$A$13701,MIN(13700,MAX(1,ROW()-1+設定!$B$30))))&lt;=0,$A8549&lt;設定!$B$28,$A8549&gt;設定!$B$29),0,IF(AND($C8549&gt;=MAX(INDEX($C$1:$C$13701,MAX(1,ROW()-設定!$B$24)):INDEX($C$1:$C$13701,MAX(1,ROW()-1))),$C8549&gt;MAX(INDEX($C$1:$C$13701,MIN(13701,ROW()+1)):INDEX($C$1:$C$13701,MIN(13701,ROW()+設定!$B$24))),$C8549&gt;=設定!$B$32,$C8549&gt;=MAX(MIN(INDEX($C$1:$C$13701,MAX(1,ROW()-設定!$B$26)):INDEX($C$1:$C$13701,MAX(1,ROW()-1))),MIN(INDEX($C$1:$C$13701,MIN(13701,ROW()+1)):INDEX($C$1:$C$13701,MIN(13701,ROW()+設定!$B$26))))*10^(設定!$B$27/20)),1,0))</f>
        <v>0</v>
      </c>
      <c r="G8549" s="33" t="n">
        <f aca="false">$G8548+IF($F8549=1,1,0)</f>
        <v>4</v>
      </c>
      <c r="H8549" s="0" t="str">
        <f aca="false">IF($F8549=1,$G8549,"")</f>
        <v/>
      </c>
    </row>
    <row r="8550" customFormat="false" ht="15" hidden="false" customHeight="false" outlineLevel="0" collapsed="false">
      <c r="A8550" s="30" t="n">
        <v>1335.625</v>
      </c>
      <c r="B8550" s="31" t="n">
        <v>3.548</v>
      </c>
      <c r="C8550" s="32" t="n">
        <f aca="false">IF($A8550="","",IF(設定!$B$21="dB",10^($B8550/20),ABS($B8550)))</f>
        <v>1.50452704875976</v>
      </c>
      <c r="D8550" s="32" t="n">
        <f aca="false">IF($A8550="","",$A8550^2)</f>
        <v>1783894.140625</v>
      </c>
      <c r="E8550" s="32" t="n">
        <f aca="false">IF($A8550="","",IF($C8550&lt;=0,"",1/$C8550^2))</f>
        <v>0.441773844889648</v>
      </c>
      <c r="F8550" s="33" t="n">
        <f aca="false">IF(OR(ROW()-設定!$B$30&lt;2,ROW()+設定!$B$30&gt;13701,N($A8550)&lt;=0,N(INDEX($A$2:$A$13701,MIN(13700,MAX(1,ROW()-1+設定!$B$30))))&lt;=0,$A8550&lt;設定!$B$28,$A8550&gt;設定!$B$29),0,IF(AND($C8550&gt;=MAX(INDEX($C$1:$C$13701,MAX(1,ROW()-設定!$B$24)):INDEX($C$1:$C$13701,MAX(1,ROW()-1))),$C8550&gt;MAX(INDEX($C$1:$C$13701,MIN(13701,ROW()+1)):INDEX($C$1:$C$13701,MIN(13701,ROW()+設定!$B$24))),$C8550&gt;=設定!$B$32,$C8550&gt;=MAX(MIN(INDEX($C$1:$C$13701,MAX(1,ROW()-設定!$B$26)):INDEX($C$1:$C$13701,MAX(1,ROW()-1))),MIN(INDEX($C$1:$C$13701,MIN(13701,ROW()+1)):INDEX($C$1:$C$13701,MIN(13701,ROW()+設定!$B$26))))*10^(設定!$B$27/20)),1,0))</f>
        <v>0</v>
      </c>
      <c r="G8550" s="33" t="n">
        <f aca="false">$G8549+IF($F8550=1,1,0)</f>
        <v>4</v>
      </c>
      <c r="H8550" s="0" t="str">
        <f aca="false">IF($F8550=1,$G8550,"")</f>
        <v/>
      </c>
    </row>
    <row r="8551" customFormat="false" ht="15" hidden="false" customHeight="false" outlineLevel="0" collapsed="false">
      <c r="A8551" s="30" t="n">
        <v>1335.78125</v>
      </c>
      <c r="B8551" s="31" t="n">
        <v>3.4781</v>
      </c>
      <c r="C8551" s="32" t="n">
        <f aca="false">IF($A8551="","",IF(設定!$B$21="dB",10^($B8551/20),ABS($B8551)))</f>
        <v>1.49246790310655</v>
      </c>
      <c r="D8551" s="32" t="n">
        <f aca="false">IF($A8551="","",$A8551^2)</f>
        <v>1784311.54785156</v>
      </c>
      <c r="E8551" s="32" t="n">
        <f aca="false">IF($A8551="","",IF($C8551&lt;=0,"",1/$C8551^2))</f>
        <v>0.448941755028626</v>
      </c>
      <c r="F8551" s="33" t="n">
        <f aca="false">IF(OR(ROW()-設定!$B$30&lt;2,ROW()+設定!$B$30&gt;13701,N($A8551)&lt;=0,N(INDEX($A$2:$A$13701,MIN(13700,MAX(1,ROW()-1+設定!$B$30))))&lt;=0,$A8551&lt;設定!$B$28,$A8551&gt;設定!$B$29),0,IF(AND($C8551&gt;=MAX(INDEX($C$1:$C$13701,MAX(1,ROW()-設定!$B$24)):INDEX($C$1:$C$13701,MAX(1,ROW()-1))),$C8551&gt;MAX(INDEX($C$1:$C$13701,MIN(13701,ROW()+1)):INDEX($C$1:$C$13701,MIN(13701,ROW()+設定!$B$24))),$C8551&gt;=設定!$B$32,$C8551&gt;=MAX(MIN(INDEX($C$1:$C$13701,MAX(1,ROW()-設定!$B$26)):INDEX($C$1:$C$13701,MAX(1,ROW()-1))),MIN(INDEX($C$1:$C$13701,MIN(13701,ROW()+1)):INDEX($C$1:$C$13701,MIN(13701,ROW()+設定!$B$26))))*10^(設定!$B$27/20)),1,0))</f>
        <v>0</v>
      </c>
      <c r="G8551" s="33" t="n">
        <f aca="false">$G8550+IF($F8551=1,1,0)</f>
        <v>4</v>
      </c>
      <c r="H8551" s="0" t="str">
        <f aca="false">IF($F8551=1,$G8551,"")</f>
        <v/>
      </c>
    </row>
    <row r="8552" customFormat="false" ht="15" hidden="false" customHeight="false" outlineLevel="0" collapsed="false">
      <c r="A8552" s="30" t="n">
        <v>1335.9375</v>
      </c>
      <c r="B8552" s="31" t="n">
        <v>3.6402</v>
      </c>
      <c r="C8552" s="32" t="n">
        <f aca="false">IF($A8552="","",IF(設定!$B$21="dB",10^($B8552/20),ABS($B8552)))</f>
        <v>1.52058254203634</v>
      </c>
      <c r="D8552" s="32" t="n">
        <f aca="false">IF($A8552="","",$A8552^2)</f>
        <v>1784729.00390625</v>
      </c>
      <c r="E8552" s="32" t="n">
        <f aca="false">IF($A8552="","",IF($C8552&lt;=0,"",1/$C8552^2))</f>
        <v>0.432493913495633</v>
      </c>
      <c r="F8552" s="33" t="n">
        <f aca="false">IF(OR(ROW()-設定!$B$30&lt;2,ROW()+設定!$B$30&gt;13701,N($A8552)&lt;=0,N(INDEX($A$2:$A$13701,MIN(13700,MAX(1,ROW()-1+設定!$B$30))))&lt;=0,$A8552&lt;設定!$B$28,$A8552&gt;設定!$B$29),0,IF(AND($C8552&gt;=MAX(INDEX($C$1:$C$13701,MAX(1,ROW()-設定!$B$24)):INDEX($C$1:$C$13701,MAX(1,ROW()-1))),$C8552&gt;MAX(INDEX($C$1:$C$13701,MIN(13701,ROW()+1)):INDEX($C$1:$C$13701,MIN(13701,ROW()+設定!$B$24))),$C8552&gt;=設定!$B$32,$C8552&gt;=MAX(MIN(INDEX($C$1:$C$13701,MAX(1,ROW()-設定!$B$26)):INDEX($C$1:$C$13701,MAX(1,ROW()-1))),MIN(INDEX($C$1:$C$13701,MIN(13701,ROW()+1)):INDEX($C$1:$C$13701,MIN(13701,ROW()+設定!$B$26))))*10^(設定!$B$27/20)),1,0))</f>
        <v>0</v>
      </c>
      <c r="G8552" s="33" t="n">
        <f aca="false">$G8551+IF($F8552=1,1,0)</f>
        <v>4</v>
      </c>
      <c r="H8552" s="0" t="str">
        <f aca="false">IF($F8552=1,$G8552,"")</f>
        <v/>
      </c>
    </row>
    <row r="8553" customFormat="false" ht="15" hidden="false" customHeight="false" outlineLevel="0" collapsed="false">
      <c r="A8553" s="30" t="n">
        <v>1336.09375</v>
      </c>
      <c r="B8553" s="31" t="n">
        <v>3.5373</v>
      </c>
      <c r="C8553" s="32" t="n">
        <f aca="false">IF($A8553="","",IF(設定!$B$21="dB",10^($B8553/20),ABS($B8553)))</f>
        <v>1.50267478854631</v>
      </c>
      <c r="D8553" s="32" t="n">
        <f aca="false">IF($A8553="","",$A8553^2)</f>
        <v>1785146.50878906</v>
      </c>
      <c r="E8553" s="32" t="n">
        <f aca="false">IF($A8553="","",IF($C8553&lt;=0,"",1/$C8553^2))</f>
        <v>0.442863614207314</v>
      </c>
      <c r="F8553" s="33" t="n">
        <f aca="false">IF(OR(ROW()-設定!$B$30&lt;2,ROW()+設定!$B$30&gt;13701,N($A8553)&lt;=0,N(INDEX($A$2:$A$13701,MIN(13700,MAX(1,ROW()-1+設定!$B$30))))&lt;=0,$A8553&lt;設定!$B$28,$A8553&gt;設定!$B$29),0,IF(AND($C8553&gt;=MAX(INDEX($C$1:$C$13701,MAX(1,ROW()-設定!$B$24)):INDEX($C$1:$C$13701,MAX(1,ROW()-1))),$C8553&gt;MAX(INDEX($C$1:$C$13701,MIN(13701,ROW()+1)):INDEX($C$1:$C$13701,MIN(13701,ROW()+設定!$B$24))),$C8553&gt;=設定!$B$32,$C8553&gt;=MAX(MIN(INDEX($C$1:$C$13701,MAX(1,ROW()-設定!$B$26)):INDEX($C$1:$C$13701,MAX(1,ROW()-1))),MIN(INDEX($C$1:$C$13701,MIN(13701,ROW()+1)):INDEX($C$1:$C$13701,MIN(13701,ROW()+設定!$B$26))))*10^(設定!$B$27/20)),1,0))</f>
        <v>0</v>
      </c>
      <c r="G8553" s="33" t="n">
        <f aca="false">$G8552+IF($F8553=1,1,0)</f>
        <v>4</v>
      </c>
      <c r="H8553" s="0" t="str">
        <f aca="false">IF($F8553=1,$G8553,"")</f>
        <v/>
      </c>
    </row>
    <row r="8554" customFormat="false" ht="15" hidden="false" customHeight="false" outlineLevel="0" collapsed="false">
      <c r="A8554" s="30" t="n">
        <v>1336.25</v>
      </c>
      <c r="B8554" s="31" t="n">
        <v>3.8051</v>
      </c>
      <c r="C8554" s="32" t="n">
        <f aca="false">IF($A8554="","",IF(設定!$B$21="dB",10^($B8554/20),ABS($B8554)))</f>
        <v>1.54972628787151</v>
      </c>
      <c r="D8554" s="32" t="n">
        <f aca="false">IF($A8554="","",$A8554^2)</f>
        <v>1785564.0625</v>
      </c>
      <c r="E8554" s="32" t="n">
        <f aca="false">IF($A8554="","",IF($C8554&lt;=0,"",1/$C8554^2))</f>
        <v>0.416380133407901</v>
      </c>
      <c r="F8554" s="33" t="n">
        <f aca="false">IF(OR(ROW()-設定!$B$30&lt;2,ROW()+設定!$B$30&gt;13701,N($A8554)&lt;=0,N(INDEX($A$2:$A$13701,MIN(13700,MAX(1,ROW()-1+設定!$B$30))))&lt;=0,$A8554&lt;設定!$B$28,$A8554&gt;設定!$B$29),0,IF(AND($C8554&gt;=MAX(INDEX($C$1:$C$13701,MAX(1,ROW()-設定!$B$24)):INDEX($C$1:$C$13701,MAX(1,ROW()-1))),$C8554&gt;MAX(INDEX($C$1:$C$13701,MIN(13701,ROW()+1)):INDEX($C$1:$C$13701,MIN(13701,ROW()+設定!$B$24))),$C8554&gt;=設定!$B$32,$C8554&gt;=MAX(MIN(INDEX($C$1:$C$13701,MAX(1,ROW()-設定!$B$26)):INDEX($C$1:$C$13701,MAX(1,ROW()-1))),MIN(INDEX($C$1:$C$13701,MIN(13701,ROW()+1)):INDEX($C$1:$C$13701,MIN(13701,ROW()+設定!$B$26))))*10^(設定!$B$27/20)),1,0))</f>
        <v>0</v>
      </c>
      <c r="G8554" s="33" t="n">
        <f aca="false">$G8553+IF($F8554=1,1,0)</f>
        <v>4</v>
      </c>
      <c r="H8554" s="0" t="str">
        <f aca="false">IF($F8554=1,$G8554,"")</f>
        <v/>
      </c>
    </row>
    <row r="8555" customFormat="false" ht="15" hidden="false" customHeight="false" outlineLevel="0" collapsed="false">
      <c r="A8555" s="30" t="n">
        <v>1336.40625</v>
      </c>
      <c r="B8555" s="31" t="n">
        <v>3.7958</v>
      </c>
      <c r="C8555" s="32" t="n">
        <f aca="false">IF($A8555="","",IF(設定!$B$21="dB",10^($B8555/20),ABS($B8555)))</f>
        <v>1.54806788071829</v>
      </c>
      <c r="D8555" s="32" t="n">
        <f aca="false">IF($A8555="","",$A8555^2)</f>
        <v>1785981.66503906</v>
      </c>
      <c r="E8555" s="32" t="n">
        <f aca="false">IF($A8555="","",IF($C8555&lt;=0,"",1/$C8555^2))</f>
        <v>0.417272726908547</v>
      </c>
      <c r="F8555" s="33" t="n">
        <f aca="false">IF(OR(ROW()-設定!$B$30&lt;2,ROW()+設定!$B$30&gt;13701,N($A8555)&lt;=0,N(INDEX($A$2:$A$13701,MIN(13700,MAX(1,ROW()-1+設定!$B$30))))&lt;=0,$A8555&lt;設定!$B$28,$A8555&gt;設定!$B$29),0,IF(AND($C8555&gt;=MAX(INDEX($C$1:$C$13701,MAX(1,ROW()-設定!$B$24)):INDEX($C$1:$C$13701,MAX(1,ROW()-1))),$C8555&gt;MAX(INDEX($C$1:$C$13701,MIN(13701,ROW()+1)):INDEX($C$1:$C$13701,MIN(13701,ROW()+設定!$B$24))),$C8555&gt;=設定!$B$32,$C8555&gt;=MAX(MIN(INDEX($C$1:$C$13701,MAX(1,ROW()-設定!$B$26)):INDEX($C$1:$C$13701,MAX(1,ROW()-1))),MIN(INDEX($C$1:$C$13701,MIN(13701,ROW()+1)):INDEX($C$1:$C$13701,MIN(13701,ROW()+設定!$B$26))))*10^(設定!$B$27/20)),1,0))</f>
        <v>0</v>
      </c>
      <c r="G8555" s="33" t="n">
        <f aca="false">$G8554+IF($F8555=1,1,0)</f>
        <v>4</v>
      </c>
      <c r="H8555" s="0" t="str">
        <f aca="false">IF($F8555=1,$G8555,"")</f>
        <v/>
      </c>
    </row>
    <row r="8556" customFormat="false" ht="15" hidden="false" customHeight="false" outlineLevel="0" collapsed="false">
      <c r="A8556" s="30" t="n">
        <v>1336.5625</v>
      </c>
      <c r="B8556" s="31" t="n">
        <v>3.6832</v>
      </c>
      <c r="C8556" s="32" t="n">
        <f aca="false">IF($A8556="","",IF(設定!$B$21="dB",10^($B8556/20),ABS($B8556)))</f>
        <v>1.52812893805148</v>
      </c>
      <c r="D8556" s="32" t="n">
        <f aca="false">IF($A8556="","",$A8556^2)</f>
        <v>1786399.31640625</v>
      </c>
      <c r="E8556" s="32" t="n">
        <f aca="false">IF($A8556="","",IF($C8556&lt;=0,"",1/$C8556^2))</f>
        <v>0.428232870482345</v>
      </c>
      <c r="F8556" s="33" t="n">
        <f aca="false">IF(OR(ROW()-設定!$B$30&lt;2,ROW()+設定!$B$30&gt;13701,N($A8556)&lt;=0,N(INDEX($A$2:$A$13701,MIN(13700,MAX(1,ROW()-1+設定!$B$30))))&lt;=0,$A8556&lt;設定!$B$28,$A8556&gt;設定!$B$29),0,IF(AND($C8556&gt;=MAX(INDEX($C$1:$C$13701,MAX(1,ROW()-設定!$B$24)):INDEX($C$1:$C$13701,MAX(1,ROW()-1))),$C8556&gt;MAX(INDEX($C$1:$C$13701,MIN(13701,ROW()+1)):INDEX($C$1:$C$13701,MIN(13701,ROW()+設定!$B$24))),$C8556&gt;=設定!$B$32,$C8556&gt;=MAX(MIN(INDEX($C$1:$C$13701,MAX(1,ROW()-設定!$B$26)):INDEX($C$1:$C$13701,MAX(1,ROW()-1))),MIN(INDEX($C$1:$C$13701,MIN(13701,ROW()+1)):INDEX($C$1:$C$13701,MIN(13701,ROW()+設定!$B$26))))*10^(設定!$B$27/20)),1,0))</f>
        <v>0</v>
      </c>
      <c r="G8556" s="33" t="n">
        <f aca="false">$G8555+IF($F8556=1,1,0)</f>
        <v>4</v>
      </c>
      <c r="H8556" s="0" t="str">
        <f aca="false">IF($F8556=1,$G8556,"")</f>
        <v/>
      </c>
    </row>
    <row r="8557" customFormat="false" ht="15" hidden="false" customHeight="false" outlineLevel="0" collapsed="false">
      <c r="A8557" s="30" t="n">
        <v>1336.71875</v>
      </c>
      <c r="B8557" s="31" t="n">
        <v>3.8459</v>
      </c>
      <c r="C8557" s="32" t="n">
        <f aca="false">IF($A8557="","",IF(設定!$B$21="dB",10^($B8557/20),ABS($B8557)))</f>
        <v>1.55702289991005</v>
      </c>
      <c r="D8557" s="32" t="n">
        <f aca="false">IF($A8557="","",$A8557^2)</f>
        <v>1786817.01660156</v>
      </c>
      <c r="E8557" s="32" t="n">
        <f aca="false">IF($A8557="","",IF($C8557&lt;=0,"",1/$C8557^2))</f>
        <v>0.412486747533676</v>
      </c>
      <c r="F8557" s="33" t="n">
        <f aca="false">IF(OR(ROW()-設定!$B$30&lt;2,ROW()+設定!$B$30&gt;13701,N($A8557)&lt;=0,N(INDEX($A$2:$A$13701,MIN(13700,MAX(1,ROW()-1+設定!$B$30))))&lt;=0,$A8557&lt;設定!$B$28,$A8557&gt;設定!$B$29),0,IF(AND($C8557&gt;=MAX(INDEX($C$1:$C$13701,MAX(1,ROW()-設定!$B$24)):INDEX($C$1:$C$13701,MAX(1,ROW()-1))),$C8557&gt;MAX(INDEX($C$1:$C$13701,MIN(13701,ROW()+1)):INDEX($C$1:$C$13701,MIN(13701,ROW()+設定!$B$24))),$C8557&gt;=設定!$B$32,$C8557&gt;=MAX(MIN(INDEX($C$1:$C$13701,MAX(1,ROW()-設定!$B$26)):INDEX($C$1:$C$13701,MAX(1,ROW()-1))),MIN(INDEX($C$1:$C$13701,MIN(13701,ROW()+1)):INDEX($C$1:$C$13701,MIN(13701,ROW()+設定!$B$26))))*10^(設定!$B$27/20)),1,0))</f>
        <v>0</v>
      </c>
      <c r="G8557" s="33" t="n">
        <f aca="false">$G8556+IF($F8557=1,1,0)</f>
        <v>4</v>
      </c>
      <c r="H8557" s="0" t="str">
        <f aca="false">IF($F8557=1,$G8557,"")</f>
        <v/>
      </c>
    </row>
    <row r="8558" customFormat="false" ht="15" hidden="false" customHeight="false" outlineLevel="0" collapsed="false">
      <c r="A8558" s="30" t="n">
        <v>1336.875</v>
      </c>
      <c r="B8558" s="31" t="n">
        <v>3.9877</v>
      </c>
      <c r="C8558" s="32" t="n">
        <f aca="false">IF($A8558="","",IF(設定!$B$21="dB",10^($B8558/20),ABS($B8558)))</f>
        <v>1.58265042967773</v>
      </c>
      <c r="D8558" s="32" t="n">
        <f aca="false">IF($A8558="","",$A8558^2)</f>
        <v>1787234.765625</v>
      </c>
      <c r="E8558" s="32" t="n">
        <f aca="false">IF($A8558="","",IF($C8558&lt;=0,"",1/$C8558^2))</f>
        <v>0.399236279751501</v>
      </c>
      <c r="F8558" s="33" t="n">
        <f aca="false">IF(OR(ROW()-設定!$B$30&lt;2,ROW()+設定!$B$30&gt;13701,N($A8558)&lt;=0,N(INDEX($A$2:$A$13701,MIN(13700,MAX(1,ROW()-1+設定!$B$30))))&lt;=0,$A8558&lt;設定!$B$28,$A8558&gt;設定!$B$29),0,IF(AND($C8558&gt;=MAX(INDEX($C$1:$C$13701,MAX(1,ROW()-設定!$B$24)):INDEX($C$1:$C$13701,MAX(1,ROW()-1))),$C8558&gt;MAX(INDEX($C$1:$C$13701,MIN(13701,ROW()+1)):INDEX($C$1:$C$13701,MIN(13701,ROW()+設定!$B$24))),$C8558&gt;=設定!$B$32,$C8558&gt;=MAX(MIN(INDEX($C$1:$C$13701,MAX(1,ROW()-設定!$B$26)):INDEX($C$1:$C$13701,MAX(1,ROW()-1))),MIN(INDEX($C$1:$C$13701,MIN(13701,ROW()+1)):INDEX($C$1:$C$13701,MIN(13701,ROW()+設定!$B$26))))*10^(設定!$B$27/20)),1,0))</f>
        <v>0</v>
      </c>
      <c r="G8558" s="33" t="n">
        <f aca="false">$G8557+IF($F8558=1,1,0)</f>
        <v>4</v>
      </c>
      <c r="H8558" s="0" t="str">
        <f aca="false">IF($F8558=1,$G8558,"")</f>
        <v/>
      </c>
    </row>
    <row r="8559" customFormat="false" ht="15" hidden="false" customHeight="false" outlineLevel="0" collapsed="false">
      <c r="A8559" s="30" t="n">
        <v>1337.03125</v>
      </c>
      <c r="B8559" s="31" t="n">
        <v>3.6798</v>
      </c>
      <c r="C8559" s="32" t="n">
        <f aca="false">IF($A8559="","",IF(設定!$B$21="dB",10^($B8559/20),ABS($B8559)))</f>
        <v>1.52753088513468</v>
      </c>
      <c r="D8559" s="32" t="n">
        <f aca="false">IF($A8559="","",$A8559^2)</f>
        <v>1787652.56347656</v>
      </c>
      <c r="E8559" s="32" t="n">
        <f aca="false">IF($A8559="","",IF($C8559&lt;=0,"",1/$C8559^2))</f>
        <v>0.428568256240564</v>
      </c>
      <c r="F8559" s="33" t="n">
        <f aca="false">IF(OR(ROW()-設定!$B$30&lt;2,ROW()+設定!$B$30&gt;13701,N($A8559)&lt;=0,N(INDEX($A$2:$A$13701,MIN(13700,MAX(1,ROW()-1+設定!$B$30))))&lt;=0,$A8559&lt;設定!$B$28,$A8559&gt;設定!$B$29),0,IF(AND($C8559&gt;=MAX(INDEX($C$1:$C$13701,MAX(1,ROW()-設定!$B$24)):INDEX($C$1:$C$13701,MAX(1,ROW()-1))),$C8559&gt;MAX(INDEX($C$1:$C$13701,MIN(13701,ROW()+1)):INDEX($C$1:$C$13701,MIN(13701,ROW()+設定!$B$24))),$C8559&gt;=設定!$B$32,$C8559&gt;=MAX(MIN(INDEX($C$1:$C$13701,MAX(1,ROW()-設定!$B$26)):INDEX($C$1:$C$13701,MAX(1,ROW()-1))),MIN(INDEX($C$1:$C$13701,MIN(13701,ROW()+1)):INDEX($C$1:$C$13701,MIN(13701,ROW()+設定!$B$26))))*10^(設定!$B$27/20)),1,0))</f>
        <v>0</v>
      </c>
      <c r="G8559" s="33" t="n">
        <f aca="false">$G8558+IF($F8559=1,1,0)</f>
        <v>4</v>
      </c>
      <c r="H8559" s="0" t="str">
        <f aca="false">IF($F8559=1,$G8559,"")</f>
        <v/>
      </c>
    </row>
    <row r="8560" customFormat="false" ht="15" hidden="false" customHeight="false" outlineLevel="0" collapsed="false">
      <c r="A8560" s="30" t="n">
        <v>1337.1875</v>
      </c>
      <c r="B8560" s="31" t="n">
        <v>3.9234</v>
      </c>
      <c r="C8560" s="32" t="n">
        <f aca="false">IF($A8560="","",IF(設定!$B$21="dB",10^($B8560/20),ABS($B8560)))</f>
        <v>1.57097762663581</v>
      </c>
      <c r="D8560" s="32" t="n">
        <f aca="false">IF($A8560="","",$A8560^2)</f>
        <v>1788070.41015625</v>
      </c>
      <c r="E8560" s="32" t="n">
        <f aca="false">IF($A8560="","",IF($C8560&lt;=0,"",1/$C8560^2))</f>
        <v>0.405191195594941</v>
      </c>
      <c r="F8560" s="33" t="n">
        <f aca="false">IF(OR(ROW()-設定!$B$30&lt;2,ROW()+設定!$B$30&gt;13701,N($A8560)&lt;=0,N(INDEX($A$2:$A$13701,MIN(13700,MAX(1,ROW()-1+設定!$B$30))))&lt;=0,$A8560&lt;設定!$B$28,$A8560&gt;設定!$B$29),0,IF(AND($C8560&gt;=MAX(INDEX($C$1:$C$13701,MAX(1,ROW()-設定!$B$24)):INDEX($C$1:$C$13701,MAX(1,ROW()-1))),$C8560&gt;MAX(INDEX($C$1:$C$13701,MIN(13701,ROW()+1)):INDEX($C$1:$C$13701,MIN(13701,ROW()+設定!$B$24))),$C8560&gt;=設定!$B$32,$C8560&gt;=MAX(MIN(INDEX($C$1:$C$13701,MAX(1,ROW()-設定!$B$26)):INDEX($C$1:$C$13701,MAX(1,ROW()-1))),MIN(INDEX($C$1:$C$13701,MIN(13701,ROW()+1)):INDEX($C$1:$C$13701,MIN(13701,ROW()+設定!$B$26))))*10^(設定!$B$27/20)),1,0))</f>
        <v>0</v>
      </c>
      <c r="G8560" s="33" t="n">
        <f aca="false">$G8559+IF($F8560=1,1,0)</f>
        <v>4</v>
      </c>
      <c r="H8560" s="0" t="str">
        <f aca="false">IF($F8560=1,$G8560,"")</f>
        <v/>
      </c>
    </row>
    <row r="8561" customFormat="false" ht="15" hidden="false" customHeight="false" outlineLevel="0" collapsed="false">
      <c r="A8561" s="30" t="n">
        <v>1337.34375</v>
      </c>
      <c r="B8561" s="31" t="n">
        <v>4.1421</v>
      </c>
      <c r="C8561" s="32" t="n">
        <f aca="false">IF($A8561="","",IF(設定!$B$21="dB",10^($B8561/20),ABS($B8561)))</f>
        <v>1.61103509036206</v>
      </c>
      <c r="D8561" s="32" t="n">
        <f aca="false">IF($A8561="","",$A8561^2)</f>
        <v>1788488.30566406</v>
      </c>
      <c r="E8561" s="32" t="n">
        <f aca="false">IF($A8561="","",IF($C8561&lt;=0,"",1/$C8561^2))</f>
        <v>0.385292007412364</v>
      </c>
      <c r="F8561" s="33" t="n">
        <f aca="false">IF(OR(ROW()-設定!$B$30&lt;2,ROW()+設定!$B$30&gt;13701,N($A8561)&lt;=0,N(INDEX($A$2:$A$13701,MIN(13700,MAX(1,ROW()-1+設定!$B$30))))&lt;=0,$A8561&lt;設定!$B$28,$A8561&gt;設定!$B$29),0,IF(AND($C8561&gt;=MAX(INDEX($C$1:$C$13701,MAX(1,ROW()-設定!$B$24)):INDEX($C$1:$C$13701,MAX(1,ROW()-1))),$C8561&gt;MAX(INDEX($C$1:$C$13701,MIN(13701,ROW()+1)):INDEX($C$1:$C$13701,MIN(13701,ROW()+設定!$B$24))),$C8561&gt;=設定!$B$32,$C8561&gt;=MAX(MIN(INDEX($C$1:$C$13701,MAX(1,ROW()-設定!$B$26)):INDEX($C$1:$C$13701,MAX(1,ROW()-1))),MIN(INDEX($C$1:$C$13701,MIN(13701,ROW()+1)):INDEX($C$1:$C$13701,MIN(13701,ROW()+設定!$B$26))))*10^(設定!$B$27/20)),1,0))</f>
        <v>0</v>
      </c>
      <c r="G8561" s="33" t="n">
        <f aca="false">$G8560+IF($F8561=1,1,0)</f>
        <v>4</v>
      </c>
      <c r="H8561" s="0" t="str">
        <f aca="false">IF($F8561=1,$G8561,"")</f>
        <v/>
      </c>
    </row>
    <row r="8562" customFormat="false" ht="15" hidden="false" customHeight="false" outlineLevel="0" collapsed="false">
      <c r="A8562" s="30" t="n">
        <v>1337.5</v>
      </c>
      <c r="B8562" s="31" t="n">
        <v>3.8556</v>
      </c>
      <c r="C8562" s="32" t="n">
        <f aca="false">IF($A8562="","",IF(設定!$B$21="dB",10^($B8562/20),ABS($B8562)))</f>
        <v>1.55876268237717</v>
      </c>
      <c r="D8562" s="32" t="n">
        <f aca="false">IF($A8562="","",$A8562^2)</f>
        <v>1788906.25</v>
      </c>
      <c r="E8562" s="32" t="n">
        <f aca="false">IF($A8562="","",IF($C8562&lt;=0,"",1/$C8562^2))</f>
        <v>0.411566483363872</v>
      </c>
      <c r="F8562" s="33" t="n">
        <f aca="false">IF(OR(ROW()-設定!$B$30&lt;2,ROW()+設定!$B$30&gt;13701,N($A8562)&lt;=0,N(INDEX($A$2:$A$13701,MIN(13700,MAX(1,ROW()-1+設定!$B$30))))&lt;=0,$A8562&lt;設定!$B$28,$A8562&gt;設定!$B$29),0,IF(AND($C8562&gt;=MAX(INDEX($C$1:$C$13701,MAX(1,ROW()-設定!$B$24)):INDEX($C$1:$C$13701,MAX(1,ROW()-1))),$C8562&gt;MAX(INDEX($C$1:$C$13701,MIN(13701,ROW()+1)):INDEX($C$1:$C$13701,MIN(13701,ROW()+設定!$B$24))),$C8562&gt;=設定!$B$32,$C8562&gt;=MAX(MIN(INDEX($C$1:$C$13701,MAX(1,ROW()-設定!$B$26)):INDEX($C$1:$C$13701,MAX(1,ROW()-1))),MIN(INDEX($C$1:$C$13701,MIN(13701,ROW()+1)):INDEX($C$1:$C$13701,MIN(13701,ROW()+設定!$B$26))))*10^(設定!$B$27/20)),1,0))</f>
        <v>0</v>
      </c>
      <c r="G8562" s="33" t="n">
        <f aca="false">$G8561+IF($F8562=1,1,0)</f>
        <v>4</v>
      </c>
      <c r="H8562" s="0" t="str">
        <f aca="false">IF($F8562=1,$G8562,"")</f>
        <v/>
      </c>
    </row>
    <row r="8563" customFormat="false" ht="15" hidden="false" customHeight="false" outlineLevel="0" collapsed="false">
      <c r="A8563" s="30" t="n">
        <v>1337.65625</v>
      </c>
      <c r="B8563" s="31" t="n">
        <v>4.0335</v>
      </c>
      <c r="C8563" s="32" t="n">
        <f aca="false">IF($A8563="","",IF(設定!$B$21="dB",10^($B8563/20),ABS($B8563)))</f>
        <v>1.59101765904281</v>
      </c>
      <c r="D8563" s="32" t="n">
        <f aca="false">IF($A8563="","",$A8563^2)</f>
        <v>1789324.24316406</v>
      </c>
      <c r="E8563" s="32" t="n">
        <f aca="false">IF($A8563="","",IF($C8563&lt;=0,"",1/$C8563^2))</f>
        <v>0.395048120575526</v>
      </c>
      <c r="F8563" s="33" t="n">
        <f aca="false">IF(OR(ROW()-設定!$B$30&lt;2,ROW()+設定!$B$30&gt;13701,N($A8563)&lt;=0,N(INDEX($A$2:$A$13701,MIN(13700,MAX(1,ROW()-1+設定!$B$30))))&lt;=0,$A8563&lt;設定!$B$28,$A8563&gt;設定!$B$29),0,IF(AND($C8563&gt;=MAX(INDEX($C$1:$C$13701,MAX(1,ROW()-設定!$B$24)):INDEX($C$1:$C$13701,MAX(1,ROW()-1))),$C8563&gt;MAX(INDEX($C$1:$C$13701,MIN(13701,ROW()+1)):INDEX($C$1:$C$13701,MIN(13701,ROW()+設定!$B$24))),$C8563&gt;=設定!$B$32,$C8563&gt;=MAX(MIN(INDEX($C$1:$C$13701,MAX(1,ROW()-設定!$B$26)):INDEX($C$1:$C$13701,MAX(1,ROW()-1))),MIN(INDEX($C$1:$C$13701,MIN(13701,ROW()+1)):INDEX($C$1:$C$13701,MIN(13701,ROW()+設定!$B$26))))*10^(設定!$B$27/20)),1,0))</f>
        <v>0</v>
      </c>
      <c r="G8563" s="33" t="n">
        <f aca="false">$G8562+IF($F8563=1,1,0)</f>
        <v>4</v>
      </c>
      <c r="H8563" s="0" t="str">
        <f aca="false">IF($F8563=1,$G8563,"")</f>
        <v/>
      </c>
    </row>
    <row r="8564" customFormat="false" ht="15" hidden="false" customHeight="false" outlineLevel="0" collapsed="false">
      <c r="A8564" s="30" t="n">
        <v>1337.8125</v>
      </c>
      <c r="B8564" s="31" t="n">
        <v>3.9428</v>
      </c>
      <c r="C8564" s="32" t="n">
        <f aca="false">IF($A8564="","",IF(設定!$B$21="dB",10^($B8564/20),ABS($B8564)))</f>
        <v>1.57449033838421</v>
      </c>
      <c r="D8564" s="32" t="n">
        <f aca="false">IF($A8564="","",$A8564^2)</f>
        <v>1789742.28515625</v>
      </c>
      <c r="E8564" s="32" t="n">
        <f aca="false">IF($A8564="","",IF($C8564&lt;=0,"",1/$C8564^2))</f>
        <v>0.403385237038863</v>
      </c>
      <c r="F8564" s="33" t="n">
        <f aca="false">IF(OR(ROW()-設定!$B$30&lt;2,ROW()+設定!$B$30&gt;13701,N($A8564)&lt;=0,N(INDEX($A$2:$A$13701,MIN(13700,MAX(1,ROW()-1+設定!$B$30))))&lt;=0,$A8564&lt;設定!$B$28,$A8564&gt;設定!$B$29),0,IF(AND($C8564&gt;=MAX(INDEX($C$1:$C$13701,MAX(1,ROW()-設定!$B$24)):INDEX($C$1:$C$13701,MAX(1,ROW()-1))),$C8564&gt;MAX(INDEX($C$1:$C$13701,MIN(13701,ROW()+1)):INDEX($C$1:$C$13701,MIN(13701,ROW()+設定!$B$24))),$C8564&gt;=設定!$B$32,$C8564&gt;=MAX(MIN(INDEX($C$1:$C$13701,MAX(1,ROW()-設定!$B$26)):INDEX($C$1:$C$13701,MAX(1,ROW()-1))),MIN(INDEX($C$1:$C$13701,MIN(13701,ROW()+1)):INDEX($C$1:$C$13701,MIN(13701,ROW()+設定!$B$26))))*10^(設定!$B$27/20)),1,0))</f>
        <v>0</v>
      </c>
      <c r="G8564" s="33" t="n">
        <f aca="false">$G8563+IF($F8564=1,1,0)</f>
        <v>4</v>
      </c>
      <c r="H8564" s="0" t="str">
        <f aca="false">IF($F8564=1,$G8564,"")</f>
        <v/>
      </c>
    </row>
    <row r="8565" customFormat="false" ht="15" hidden="false" customHeight="false" outlineLevel="0" collapsed="false">
      <c r="A8565" s="30" t="n">
        <v>1337.96875</v>
      </c>
      <c r="B8565" s="31" t="n">
        <v>4.1202</v>
      </c>
      <c r="C8565" s="32" t="n">
        <f aca="false">IF($A8565="","",IF(設定!$B$21="dB",10^($B8565/20),ABS($B8565)))</f>
        <v>1.60697825462862</v>
      </c>
      <c r="D8565" s="32" t="n">
        <f aca="false">IF($A8565="","",$A8565^2)</f>
        <v>1790160.37597656</v>
      </c>
      <c r="E8565" s="32" t="n">
        <f aca="false">IF($A8565="","",IF($C8565&lt;=0,"",1/$C8565^2))</f>
        <v>0.387239811458644</v>
      </c>
      <c r="F8565" s="33" t="n">
        <f aca="false">IF(OR(ROW()-設定!$B$30&lt;2,ROW()+設定!$B$30&gt;13701,N($A8565)&lt;=0,N(INDEX($A$2:$A$13701,MIN(13700,MAX(1,ROW()-1+設定!$B$30))))&lt;=0,$A8565&lt;設定!$B$28,$A8565&gt;設定!$B$29),0,IF(AND($C8565&gt;=MAX(INDEX($C$1:$C$13701,MAX(1,ROW()-設定!$B$24)):INDEX($C$1:$C$13701,MAX(1,ROW()-1))),$C8565&gt;MAX(INDEX($C$1:$C$13701,MIN(13701,ROW()+1)):INDEX($C$1:$C$13701,MIN(13701,ROW()+設定!$B$24))),$C8565&gt;=設定!$B$32,$C8565&gt;=MAX(MIN(INDEX($C$1:$C$13701,MAX(1,ROW()-設定!$B$26)):INDEX($C$1:$C$13701,MAX(1,ROW()-1))),MIN(INDEX($C$1:$C$13701,MIN(13701,ROW()+1)):INDEX($C$1:$C$13701,MIN(13701,ROW()+設定!$B$26))))*10^(設定!$B$27/20)),1,0))</f>
        <v>0</v>
      </c>
      <c r="G8565" s="33" t="n">
        <f aca="false">$G8564+IF($F8565=1,1,0)</f>
        <v>4</v>
      </c>
      <c r="H8565" s="0" t="str">
        <f aca="false">IF($F8565=1,$G8565,"")</f>
        <v/>
      </c>
    </row>
    <row r="8566" customFormat="false" ht="15" hidden="false" customHeight="false" outlineLevel="0" collapsed="false">
      <c r="A8566" s="30" t="n">
        <v>1338.125</v>
      </c>
      <c r="B8566" s="31" t="n">
        <v>3.9158</v>
      </c>
      <c r="C8566" s="32" t="n">
        <f aca="false">IF($A8566="","",IF(設定!$B$21="dB",10^($B8566/20),ABS($B8566)))</f>
        <v>1.56960365015353</v>
      </c>
      <c r="D8566" s="32" t="n">
        <f aca="false">IF($A8566="","",$A8566^2)</f>
        <v>1790578.515625</v>
      </c>
      <c r="E8566" s="32" t="n">
        <f aca="false">IF($A8566="","",IF($C8566&lt;=0,"",1/$C8566^2))</f>
        <v>0.405900886658133</v>
      </c>
      <c r="F8566" s="33" t="n">
        <f aca="false">IF(OR(ROW()-設定!$B$30&lt;2,ROW()+設定!$B$30&gt;13701,N($A8566)&lt;=0,N(INDEX($A$2:$A$13701,MIN(13700,MAX(1,ROW()-1+設定!$B$30))))&lt;=0,$A8566&lt;設定!$B$28,$A8566&gt;設定!$B$29),0,IF(AND($C8566&gt;=MAX(INDEX($C$1:$C$13701,MAX(1,ROW()-設定!$B$24)):INDEX($C$1:$C$13701,MAX(1,ROW()-1))),$C8566&gt;MAX(INDEX($C$1:$C$13701,MIN(13701,ROW()+1)):INDEX($C$1:$C$13701,MIN(13701,ROW()+設定!$B$24))),$C8566&gt;=設定!$B$32,$C8566&gt;=MAX(MIN(INDEX($C$1:$C$13701,MAX(1,ROW()-設定!$B$26)):INDEX($C$1:$C$13701,MAX(1,ROW()-1))),MIN(INDEX($C$1:$C$13701,MIN(13701,ROW()+1)):INDEX($C$1:$C$13701,MIN(13701,ROW()+設定!$B$26))))*10^(設定!$B$27/20)),1,0))</f>
        <v>0</v>
      </c>
      <c r="G8566" s="33" t="n">
        <f aca="false">$G8565+IF($F8566=1,1,0)</f>
        <v>4</v>
      </c>
      <c r="H8566" s="0" t="str">
        <f aca="false">IF($F8566=1,$G8566,"")</f>
        <v/>
      </c>
    </row>
    <row r="8567" customFormat="false" ht="15" hidden="false" customHeight="false" outlineLevel="0" collapsed="false">
      <c r="A8567" s="30" t="n">
        <v>1338.28125</v>
      </c>
      <c r="B8567" s="31" t="n">
        <v>4.0352</v>
      </c>
      <c r="C8567" s="32" t="n">
        <f aca="false">IF($A8567="","",IF(設定!$B$21="dB",10^($B8567/20),ABS($B8567)))</f>
        <v>1.59132908306901</v>
      </c>
      <c r="D8567" s="32" t="n">
        <f aca="false">IF($A8567="","",$A8567^2)</f>
        <v>1790996.70410156</v>
      </c>
      <c r="E8567" s="32" t="n">
        <f aca="false">IF($A8567="","",IF($C8567&lt;=0,"",1/$C8567^2))</f>
        <v>0.394893513411886</v>
      </c>
      <c r="F8567" s="33" t="n">
        <f aca="false">IF(OR(ROW()-設定!$B$30&lt;2,ROW()+設定!$B$30&gt;13701,N($A8567)&lt;=0,N(INDEX($A$2:$A$13701,MIN(13700,MAX(1,ROW()-1+設定!$B$30))))&lt;=0,$A8567&lt;設定!$B$28,$A8567&gt;設定!$B$29),0,IF(AND($C8567&gt;=MAX(INDEX($C$1:$C$13701,MAX(1,ROW()-設定!$B$24)):INDEX($C$1:$C$13701,MAX(1,ROW()-1))),$C8567&gt;MAX(INDEX($C$1:$C$13701,MIN(13701,ROW()+1)):INDEX($C$1:$C$13701,MIN(13701,ROW()+設定!$B$24))),$C8567&gt;=設定!$B$32,$C8567&gt;=MAX(MIN(INDEX($C$1:$C$13701,MAX(1,ROW()-設定!$B$26)):INDEX($C$1:$C$13701,MAX(1,ROW()-1))),MIN(INDEX($C$1:$C$13701,MIN(13701,ROW()+1)):INDEX($C$1:$C$13701,MIN(13701,ROW()+設定!$B$26))))*10^(設定!$B$27/20)),1,0))</f>
        <v>0</v>
      </c>
      <c r="G8567" s="33" t="n">
        <f aca="false">$G8566+IF($F8567=1,1,0)</f>
        <v>4</v>
      </c>
      <c r="H8567" s="0" t="str">
        <f aca="false">IF($F8567=1,$G8567,"")</f>
        <v/>
      </c>
    </row>
    <row r="8568" customFormat="false" ht="15" hidden="false" customHeight="false" outlineLevel="0" collapsed="false">
      <c r="A8568" s="30" t="n">
        <v>1338.4375</v>
      </c>
      <c r="B8568" s="31" t="n">
        <v>4.1847</v>
      </c>
      <c r="C8568" s="32" t="n">
        <f aca="false">IF($A8568="","",IF(設定!$B$21="dB",10^($B8568/20),ABS($B8568)))</f>
        <v>1.61895582980943</v>
      </c>
      <c r="D8568" s="32" t="n">
        <f aca="false">IF($A8568="","",$A8568^2)</f>
        <v>1791414.94140625</v>
      </c>
      <c r="E8568" s="32" t="n">
        <f aca="false">IF($A8568="","",IF($C8568&lt;=0,"",1/$C8568^2))</f>
        <v>0.381531148607241</v>
      </c>
      <c r="F8568" s="33" t="n">
        <f aca="false">IF(OR(ROW()-設定!$B$30&lt;2,ROW()+設定!$B$30&gt;13701,N($A8568)&lt;=0,N(INDEX($A$2:$A$13701,MIN(13700,MAX(1,ROW()-1+設定!$B$30))))&lt;=0,$A8568&lt;設定!$B$28,$A8568&gt;設定!$B$29),0,IF(AND($C8568&gt;=MAX(INDEX($C$1:$C$13701,MAX(1,ROW()-設定!$B$24)):INDEX($C$1:$C$13701,MAX(1,ROW()-1))),$C8568&gt;MAX(INDEX($C$1:$C$13701,MIN(13701,ROW()+1)):INDEX($C$1:$C$13701,MIN(13701,ROW()+設定!$B$24))),$C8568&gt;=設定!$B$32,$C8568&gt;=MAX(MIN(INDEX($C$1:$C$13701,MAX(1,ROW()-設定!$B$26)):INDEX($C$1:$C$13701,MAX(1,ROW()-1))),MIN(INDEX($C$1:$C$13701,MIN(13701,ROW()+1)):INDEX($C$1:$C$13701,MIN(13701,ROW()+設定!$B$26))))*10^(設定!$B$27/20)),1,0))</f>
        <v>0</v>
      </c>
      <c r="G8568" s="33" t="n">
        <f aca="false">$G8567+IF($F8568=1,1,0)</f>
        <v>4</v>
      </c>
      <c r="H8568" s="0" t="str">
        <f aca="false">IF($F8568=1,$G8568,"")</f>
        <v/>
      </c>
    </row>
    <row r="8569" customFormat="false" ht="15" hidden="false" customHeight="false" outlineLevel="0" collapsed="false">
      <c r="A8569" s="30" t="n">
        <v>1338.59375</v>
      </c>
      <c r="B8569" s="31" t="n">
        <v>4.2894</v>
      </c>
      <c r="C8569" s="32" t="n">
        <f aca="false">IF($A8569="","",IF(設定!$B$21="dB",10^($B8569/20),ABS($B8569)))</f>
        <v>1.6385888676661</v>
      </c>
      <c r="D8569" s="32" t="n">
        <f aca="false">IF($A8569="","",$A8569^2)</f>
        <v>1791833.22753906</v>
      </c>
      <c r="E8569" s="32" t="n">
        <f aca="false">IF($A8569="","",IF($C8569&lt;=0,"",1/$C8569^2))</f>
        <v>0.372443157624116</v>
      </c>
      <c r="F8569" s="33" t="n">
        <f aca="false">IF(OR(ROW()-設定!$B$30&lt;2,ROW()+設定!$B$30&gt;13701,N($A8569)&lt;=0,N(INDEX($A$2:$A$13701,MIN(13700,MAX(1,ROW()-1+設定!$B$30))))&lt;=0,$A8569&lt;設定!$B$28,$A8569&gt;設定!$B$29),0,IF(AND($C8569&gt;=MAX(INDEX($C$1:$C$13701,MAX(1,ROW()-設定!$B$24)):INDEX($C$1:$C$13701,MAX(1,ROW()-1))),$C8569&gt;MAX(INDEX($C$1:$C$13701,MIN(13701,ROW()+1)):INDEX($C$1:$C$13701,MIN(13701,ROW()+設定!$B$24))),$C8569&gt;=設定!$B$32,$C8569&gt;=MAX(MIN(INDEX($C$1:$C$13701,MAX(1,ROW()-設定!$B$26)):INDEX($C$1:$C$13701,MAX(1,ROW()-1))),MIN(INDEX($C$1:$C$13701,MIN(13701,ROW()+1)):INDEX($C$1:$C$13701,MIN(13701,ROW()+設定!$B$26))))*10^(設定!$B$27/20)),1,0))</f>
        <v>0</v>
      </c>
      <c r="G8569" s="33" t="n">
        <f aca="false">$G8568+IF($F8569=1,1,0)</f>
        <v>4</v>
      </c>
      <c r="H8569" s="0" t="str">
        <f aca="false">IF($F8569=1,$G8569,"")</f>
        <v/>
      </c>
    </row>
    <row r="8570" customFormat="false" ht="15" hidden="false" customHeight="false" outlineLevel="0" collapsed="false">
      <c r="A8570" s="30" t="n">
        <v>1338.75</v>
      </c>
      <c r="B8570" s="31" t="n">
        <v>4.3497</v>
      </c>
      <c r="C8570" s="32" t="n">
        <f aca="false">IF($A8570="","",IF(設定!$B$21="dB",10^($B8570/20),ABS($B8570)))</f>
        <v>1.65000401121646</v>
      </c>
      <c r="D8570" s="32" t="n">
        <f aca="false">IF($A8570="","",$A8570^2)</f>
        <v>1792251.5625</v>
      </c>
      <c r="E8570" s="32" t="n">
        <f aca="false">IF($A8570="","",IF($C8570&lt;=0,"",1/$C8570^2))</f>
        <v>0.367307672336888</v>
      </c>
      <c r="F8570" s="33" t="n">
        <f aca="false">IF(OR(ROW()-設定!$B$30&lt;2,ROW()+設定!$B$30&gt;13701,N($A8570)&lt;=0,N(INDEX($A$2:$A$13701,MIN(13700,MAX(1,ROW()-1+設定!$B$30))))&lt;=0,$A8570&lt;設定!$B$28,$A8570&gt;設定!$B$29),0,IF(AND($C8570&gt;=MAX(INDEX($C$1:$C$13701,MAX(1,ROW()-設定!$B$24)):INDEX($C$1:$C$13701,MAX(1,ROW()-1))),$C8570&gt;MAX(INDEX($C$1:$C$13701,MIN(13701,ROW()+1)):INDEX($C$1:$C$13701,MIN(13701,ROW()+設定!$B$24))),$C8570&gt;=設定!$B$32,$C8570&gt;=MAX(MIN(INDEX($C$1:$C$13701,MAX(1,ROW()-設定!$B$26)):INDEX($C$1:$C$13701,MAX(1,ROW()-1))),MIN(INDEX($C$1:$C$13701,MIN(13701,ROW()+1)):INDEX($C$1:$C$13701,MIN(13701,ROW()+設定!$B$26))))*10^(設定!$B$27/20)),1,0))</f>
        <v>0</v>
      </c>
      <c r="G8570" s="33" t="n">
        <f aca="false">$G8569+IF($F8570=1,1,0)</f>
        <v>4</v>
      </c>
      <c r="H8570" s="0" t="str">
        <f aca="false">IF($F8570=1,$G8570,"")</f>
        <v/>
      </c>
    </row>
    <row r="8571" customFormat="false" ht="15" hidden="false" customHeight="false" outlineLevel="0" collapsed="false">
      <c r="A8571" s="30" t="n">
        <v>1338.90625</v>
      </c>
      <c r="B8571" s="31" t="n">
        <v>4.3916</v>
      </c>
      <c r="C8571" s="32" t="n">
        <f aca="false">IF($A8571="","",IF(設定!$B$21="dB",10^($B8571/20),ABS($B8571)))</f>
        <v>1.65798272042487</v>
      </c>
      <c r="D8571" s="32" t="n">
        <f aca="false">IF($A8571="","",$A8571^2)</f>
        <v>1792669.94628906</v>
      </c>
      <c r="E8571" s="32" t="n">
        <f aca="false">IF($A8571="","",IF($C8571&lt;=0,"",1/$C8571^2))</f>
        <v>0.363780989567044</v>
      </c>
      <c r="F8571" s="33" t="n">
        <f aca="false">IF(OR(ROW()-設定!$B$30&lt;2,ROW()+設定!$B$30&gt;13701,N($A8571)&lt;=0,N(INDEX($A$2:$A$13701,MIN(13700,MAX(1,ROW()-1+設定!$B$30))))&lt;=0,$A8571&lt;設定!$B$28,$A8571&gt;設定!$B$29),0,IF(AND($C8571&gt;=MAX(INDEX($C$1:$C$13701,MAX(1,ROW()-設定!$B$24)):INDEX($C$1:$C$13701,MAX(1,ROW()-1))),$C8571&gt;MAX(INDEX($C$1:$C$13701,MIN(13701,ROW()+1)):INDEX($C$1:$C$13701,MIN(13701,ROW()+設定!$B$24))),$C8571&gt;=設定!$B$32,$C8571&gt;=MAX(MIN(INDEX($C$1:$C$13701,MAX(1,ROW()-設定!$B$26)):INDEX($C$1:$C$13701,MAX(1,ROW()-1))),MIN(INDEX($C$1:$C$13701,MIN(13701,ROW()+1)):INDEX($C$1:$C$13701,MIN(13701,ROW()+設定!$B$26))))*10^(設定!$B$27/20)),1,0))</f>
        <v>0</v>
      </c>
      <c r="G8571" s="33" t="n">
        <f aca="false">$G8570+IF($F8571=1,1,0)</f>
        <v>4</v>
      </c>
      <c r="H8571" s="0" t="str">
        <f aca="false">IF($F8571=1,$G8571,"")</f>
        <v/>
      </c>
    </row>
    <row r="8572" customFormat="false" ht="15" hidden="false" customHeight="false" outlineLevel="0" collapsed="false">
      <c r="A8572" s="30" t="n">
        <v>1339.0625</v>
      </c>
      <c r="B8572" s="31" t="n">
        <v>4.5019</v>
      </c>
      <c r="C8572" s="32" t="n">
        <f aca="false">IF($A8572="","",IF(設定!$B$21="dB",10^($B8572/20),ABS($B8572)))</f>
        <v>1.67917128925565</v>
      </c>
      <c r="D8572" s="32" t="n">
        <f aca="false">IF($A8572="","",$A8572^2)</f>
        <v>1793088.37890625</v>
      </c>
      <c r="E8572" s="32" t="n">
        <f aca="false">IF($A8572="","",IF($C8572&lt;=0,"",1/$C8572^2))</f>
        <v>0.354658195460043</v>
      </c>
      <c r="F8572" s="33" t="n">
        <f aca="false">IF(OR(ROW()-設定!$B$30&lt;2,ROW()+設定!$B$30&gt;13701,N($A8572)&lt;=0,N(INDEX($A$2:$A$13701,MIN(13700,MAX(1,ROW()-1+設定!$B$30))))&lt;=0,$A8572&lt;設定!$B$28,$A8572&gt;設定!$B$29),0,IF(AND($C8572&gt;=MAX(INDEX($C$1:$C$13701,MAX(1,ROW()-設定!$B$24)):INDEX($C$1:$C$13701,MAX(1,ROW()-1))),$C8572&gt;MAX(INDEX($C$1:$C$13701,MIN(13701,ROW()+1)):INDEX($C$1:$C$13701,MIN(13701,ROW()+設定!$B$24))),$C8572&gt;=設定!$B$32,$C8572&gt;=MAX(MIN(INDEX($C$1:$C$13701,MAX(1,ROW()-設定!$B$26)):INDEX($C$1:$C$13701,MAX(1,ROW()-1))),MIN(INDEX($C$1:$C$13701,MIN(13701,ROW()+1)):INDEX($C$1:$C$13701,MIN(13701,ROW()+設定!$B$26))))*10^(設定!$B$27/20)),1,0))</f>
        <v>0</v>
      </c>
      <c r="G8572" s="33" t="n">
        <f aca="false">$G8571+IF($F8572=1,1,0)</f>
        <v>4</v>
      </c>
      <c r="H8572" s="0" t="str">
        <f aca="false">IF($F8572=1,$G8572,"")</f>
        <v/>
      </c>
    </row>
    <row r="8573" customFormat="false" ht="15" hidden="false" customHeight="false" outlineLevel="0" collapsed="false">
      <c r="A8573" s="30" t="n">
        <v>1339.21875</v>
      </c>
      <c r="B8573" s="31" t="n">
        <v>4.4922</v>
      </c>
      <c r="C8573" s="32" t="n">
        <f aca="false">IF($A8573="","",IF(設定!$B$21="dB",10^($B8573/20),ABS($B8573)))</f>
        <v>1.67729711507805</v>
      </c>
      <c r="D8573" s="32" t="n">
        <f aca="false">IF($A8573="","",$A8573^2)</f>
        <v>1793506.86035156</v>
      </c>
      <c r="E8573" s="32" t="n">
        <f aca="false">IF($A8573="","",IF($C8573&lt;=0,"",1/$C8573^2))</f>
        <v>0.355451212488888</v>
      </c>
      <c r="F8573" s="33" t="n">
        <f aca="false">IF(OR(ROW()-設定!$B$30&lt;2,ROW()+設定!$B$30&gt;13701,N($A8573)&lt;=0,N(INDEX($A$2:$A$13701,MIN(13700,MAX(1,ROW()-1+設定!$B$30))))&lt;=0,$A8573&lt;設定!$B$28,$A8573&gt;設定!$B$29),0,IF(AND($C8573&gt;=MAX(INDEX($C$1:$C$13701,MAX(1,ROW()-設定!$B$24)):INDEX($C$1:$C$13701,MAX(1,ROW()-1))),$C8573&gt;MAX(INDEX($C$1:$C$13701,MIN(13701,ROW()+1)):INDEX($C$1:$C$13701,MIN(13701,ROW()+設定!$B$24))),$C8573&gt;=設定!$B$32,$C8573&gt;=MAX(MIN(INDEX($C$1:$C$13701,MAX(1,ROW()-設定!$B$26)):INDEX($C$1:$C$13701,MAX(1,ROW()-1))),MIN(INDEX($C$1:$C$13701,MIN(13701,ROW()+1)):INDEX($C$1:$C$13701,MIN(13701,ROW()+設定!$B$26))))*10^(設定!$B$27/20)),1,0))</f>
        <v>0</v>
      </c>
      <c r="G8573" s="33" t="n">
        <f aca="false">$G8572+IF($F8573=1,1,0)</f>
        <v>4</v>
      </c>
      <c r="H8573" s="0" t="str">
        <f aca="false">IF($F8573=1,$G8573,"")</f>
        <v/>
      </c>
    </row>
    <row r="8574" customFormat="false" ht="15" hidden="false" customHeight="false" outlineLevel="0" collapsed="false">
      <c r="A8574" s="30" t="n">
        <v>1339.375</v>
      </c>
      <c r="B8574" s="31" t="n">
        <v>4.5335</v>
      </c>
      <c r="C8574" s="32" t="n">
        <f aca="false">IF($A8574="","",IF(設定!$B$21="dB",10^($B8574/20),ABS($B8574)))</f>
        <v>1.68529138216395</v>
      </c>
      <c r="D8574" s="32" t="n">
        <f aca="false">IF($A8574="","",$A8574^2)</f>
        <v>1793925.390625</v>
      </c>
      <c r="E8574" s="32" t="n">
        <f aca="false">IF($A8574="","",IF($C8574&lt;=0,"",1/$C8574^2))</f>
        <v>0.35208700807091</v>
      </c>
      <c r="F8574" s="33" t="n">
        <f aca="false">IF(OR(ROW()-設定!$B$30&lt;2,ROW()+設定!$B$30&gt;13701,N($A8574)&lt;=0,N(INDEX($A$2:$A$13701,MIN(13700,MAX(1,ROW()-1+設定!$B$30))))&lt;=0,$A8574&lt;設定!$B$28,$A8574&gt;設定!$B$29),0,IF(AND($C8574&gt;=MAX(INDEX($C$1:$C$13701,MAX(1,ROW()-設定!$B$24)):INDEX($C$1:$C$13701,MAX(1,ROW()-1))),$C8574&gt;MAX(INDEX($C$1:$C$13701,MIN(13701,ROW()+1)):INDEX($C$1:$C$13701,MIN(13701,ROW()+設定!$B$24))),$C8574&gt;=設定!$B$32,$C8574&gt;=MAX(MIN(INDEX($C$1:$C$13701,MAX(1,ROW()-設定!$B$26)):INDEX($C$1:$C$13701,MAX(1,ROW()-1))),MIN(INDEX($C$1:$C$13701,MIN(13701,ROW()+1)):INDEX($C$1:$C$13701,MIN(13701,ROW()+設定!$B$26))))*10^(設定!$B$27/20)),1,0))</f>
        <v>0</v>
      </c>
      <c r="G8574" s="33" t="n">
        <f aca="false">$G8573+IF($F8574=1,1,0)</f>
        <v>4</v>
      </c>
      <c r="H8574" s="0" t="str">
        <f aca="false">IF($F8574=1,$G8574,"")</f>
        <v/>
      </c>
    </row>
    <row r="8575" customFormat="false" ht="15" hidden="false" customHeight="false" outlineLevel="0" collapsed="false">
      <c r="A8575" s="30" t="n">
        <v>1339.53125</v>
      </c>
      <c r="B8575" s="31" t="n">
        <v>4.3963</v>
      </c>
      <c r="C8575" s="32" t="n">
        <f aca="false">IF($A8575="","",IF(設定!$B$21="dB",10^($B8575/20),ABS($B8575)))</f>
        <v>1.65888011007478</v>
      </c>
      <c r="D8575" s="32" t="n">
        <f aca="false">IF($A8575="","",$A8575^2)</f>
        <v>1794343.96972656</v>
      </c>
      <c r="E8575" s="32" t="n">
        <f aca="false">IF($A8575="","",IF($C8575&lt;=0,"",1/$C8575^2))</f>
        <v>0.363387513277082</v>
      </c>
      <c r="F8575" s="33" t="n">
        <f aca="false">IF(OR(ROW()-設定!$B$30&lt;2,ROW()+設定!$B$30&gt;13701,N($A8575)&lt;=0,N(INDEX($A$2:$A$13701,MIN(13700,MAX(1,ROW()-1+設定!$B$30))))&lt;=0,$A8575&lt;設定!$B$28,$A8575&gt;設定!$B$29),0,IF(AND($C8575&gt;=MAX(INDEX($C$1:$C$13701,MAX(1,ROW()-設定!$B$24)):INDEX($C$1:$C$13701,MAX(1,ROW()-1))),$C8575&gt;MAX(INDEX($C$1:$C$13701,MIN(13701,ROW()+1)):INDEX($C$1:$C$13701,MIN(13701,ROW()+設定!$B$24))),$C8575&gt;=設定!$B$32,$C8575&gt;=MAX(MIN(INDEX($C$1:$C$13701,MAX(1,ROW()-設定!$B$26)):INDEX($C$1:$C$13701,MAX(1,ROW()-1))),MIN(INDEX($C$1:$C$13701,MIN(13701,ROW()+1)):INDEX($C$1:$C$13701,MIN(13701,ROW()+設定!$B$26))))*10^(設定!$B$27/20)),1,0))</f>
        <v>0</v>
      </c>
      <c r="G8575" s="33" t="n">
        <f aca="false">$G8574+IF($F8575=1,1,0)</f>
        <v>4</v>
      </c>
      <c r="H8575" s="0" t="str">
        <f aca="false">IF($F8575=1,$G8575,"")</f>
        <v/>
      </c>
    </row>
    <row r="8576" customFormat="false" ht="15" hidden="false" customHeight="false" outlineLevel="0" collapsed="false">
      <c r="A8576" s="30" t="n">
        <v>1339.6875</v>
      </c>
      <c r="B8576" s="31" t="n">
        <v>4.5169</v>
      </c>
      <c r="C8576" s="32" t="n">
        <f aca="false">IF($A8576="","",IF(設定!$B$21="dB",10^($B8576/20),ABS($B8576)))</f>
        <v>1.68207362069318</v>
      </c>
      <c r="D8576" s="32" t="n">
        <f aca="false">IF($A8576="","",$A8576^2)</f>
        <v>1794762.59765625</v>
      </c>
      <c r="E8576" s="32" t="n">
        <f aca="false">IF($A8576="","",IF($C8576&lt;=0,"",1/$C8576^2))</f>
        <v>0.353435362422549</v>
      </c>
      <c r="F8576" s="33" t="n">
        <f aca="false">IF(OR(ROW()-設定!$B$30&lt;2,ROW()+設定!$B$30&gt;13701,N($A8576)&lt;=0,N(INDEX($A$2:$A$13701,MIN(13700,MAX(1,ROW()-1+設定!$B$30))))&lt;=0,$A8576&lt;設定!$B$28,$A8576&gt;設定!$B$29),0,IF(AND($C8576&gt;=MAX(INDEX($C$1:$C$13701,MAX(1,ROW()-設定!$B$24)):INDEX($C$1:$C$13701,MAX(1,ROW()-1))),$C8576&gt;MAX(INDEX($C$1:$C$13701,MIN(13701,ROW()+1)):INDEX($C$1:$C$13701,MIN(13701,ROW()+設定!$B$24))),$C8576&gt;=設定!$B$32,$C8576&gt;=MAX(MIN(INDEX($C$1:$C$13701,MAX(1,ROW()-設定!$B$26)):INDEX($C$1:$C$13701,MAX(1,ROW()-1))),MIN(INDEX($C$1:$C$13701,MIN(13701,ROW()+1)):INDEX($C$1:$C$13701,MIN(13701,ROW()+設定!$B$26))))*10^(設定!$B$27/20)),1,0))</f>
        <v>0</v>
      </c>
      <c r="G8576" s="33" t="n">
        <f aca="false">$G8575+IF($F8576=1,1,0)</f>
        <v>4</v>
      </c>
      <c r="H8576" s="0" t="str">
        <f aca="false">IF($F8576=1,$G8576,"")</f>
        <v/>
      </c>
    </row>
    <row r="8577" customFormat="false" ht="15" hidden="false" customHeight="false" outlineLevel="0" collapsed="false">
      <c r="A8577" s="30" t="n">
        <v>1339.84375</v>
      </c>
      <c r="B8577" s="31" t="n">
        <v>4.8882</v>
      </c>
      <c r="C8577" s="32" t="n">
        <f aca="false">IF($A8577="","",IF(設定!$B$21="dB",10^($B8577/20),ABS($B8577)))</f>
        <v>1.75553705189031</v>
      </c>
      <c r="D8577" s="32" t="n">
        <f aca="false">IF($A8577="","",$A8577^2)</f>
        <v>1795181.27441406</v>
      </c>
      <c r="E8577" s="32" t="n">
        <f aca="false">IF($A8577="","",IF($C8577&lt;=0,"",1/$C8577^2))</f>
        <v>0.324474072733207</v>
      </c>
      <c r="F8577" s="33" t="n">
        <f aca="false">IF(OR(ROW()-設定!$B$30&lt;2,ROW()+設定!$B$30&gt;13701,N($A8577)&lt;=0,N(INDEX($A$2:$A$13701,MIN(13700,MAX(1,ROW()-1+設定!$B$30))))&lt;=0,$A8577&lt;設定!$B$28,$A8577&gt;設定!$B$29),0,IF(AND($C8577&gt;=MAX(INDEX($C$1:$C$13701,MAX(1,ROW()-設定!$B$24)):INDEX($C$1:$C$13701,MAX(1,ROW()-1))),$C8577&gt;MAX(INDEX($C$1:$C$13701,MIN(13701,ROW()+1)):INDEX($C$1:$C$13701,MIN(13701,ROW()+設定!$B$24))),$C8577&gt;=設定!$B$32,$C8577&gt;=MAX(MIN(INDEX($C$1:$C$13701,MAX(1,ROW()-設定!$B$26)):INDEX($C$1:$C$13701,MAX(1,ROW()-1))),MIN(INDEX($C$1:$C$13701,MIN(13701,ROW()+1)):INDEX($C$1:$C$13701,MIN(13701,ROW()+設定!$B$26))))*10^(設定!$B$27/20)),1,0))</f>
        <v>0</v>
      </c>
      <c r="G8577" s="33" t="n">
        <f aca="false">$G8576+IF($F8577=1,1,0)</f>
        <v>4</v>
      </c>
      <c r="H8577" s="0" t="str">
        <f aca="false">IF($F8577=1,$G8577,"")</f>
        <v/>
      </c>
    </row>
    <row r="8578" customFormat="false" ht="15" hidden="false" customHeight="false" outlineLevel="0" collapsed="false">
      <c r="A8578" s="30" t="n">
        <v>1340</v>
      </c>
      <c r="B8578" s="31" t="n">
        <v>4.8316</v>
      </c>
      <c r="C8578" s="32" t="n">
        <f aca="false">IF($A8578="","",IF(設定!$B$21="dB",10^($B8578/20),ABS($B8578)))</f>
        <v>1.74413460934467</v>
      </c>
      <c r="D8578" s="32" t="n">
        <f aca="false">IF($A8578="","",$A8578^2)</f>
        <v>1795600</v>
      </c>
      <c r="E8578" s="32" t="n">
        <f aca="false">IF($A8578="","",IF($C8578&lt;=0,"",1/$C8578^2))</f>
        <v>0.328730499772437</v>
      </c>
      <c r="F8578" s="33" t="n">
        <f aca="false">IF(OR(ROW()-設定!$B$30&lt;2,ROW()+設定!$B$30&gt;13701,N($A8578)&lt;=0,N(INDEX($A$2:$A$13701,MIN(13700,MAX(1,ROW()-1+設定!$B$30))))&lt;=0,$A8578&lt;設定!$B$28,$A8578&gt;設定!$B$29),0,IF(AND($C8578&gt;=MAX(INDEX($C$1:$C$13701,MAX(1,ROW()-設定!$B$24)):INDEX($C$1:$C$13701,MAX(1,ROW()-1))),$C8578&gt;MAX(INDEX($C$1:$C$13701,MIN(13701,ROW()+1)):INDEX($C$1:$C$13701,MIN(13701,ROW()+設定!$B$24))),$C8578&gt;=設定!$B$32,$C8578&gt;=MAX(MIN(INDEX($C$1:$C$13701,MAX(1,ROW()-設定!$B$26)):INDEX($C$1:$C$13701,MAX(1,ROW()-1))),MIN(INDEX($C$1:$C$13701,MIN(13701,ROW()+1)):INDEX($C$1:$C$13701,MIN(13701,ROW()+設定!$B$26))))*10^(設定!$B$27/20)),1,0))</f>
        <v>0</v>
      </c>
      <c r="G8578" s="33" t="n">
        <f aca="false">$G8577+IF($F8578=1,1,0)</f>
        <v>4</v>
      </c>
      <c r="H8578" s="0" t="str">
        <f aca="false">IF($F8578=1,$G8578,"")</f>
        <v/>
      </c>
    </row>
    <row r="8579" customFormat="false" ht="15" hidden="false" customHeight="false" outlineLevel="0" collapsed="false">
      <c r="A8579" s="30" t="n">
        <v>1340.15625</v>
      </c>
      <c r="B8579" s="31" t="n">
        <v>4.7254</v>
      </c>
      <c r="C8579" s="32" t="n">
        <f aca="false">IF($A8579="","",IF(設定!$B$21="dB",10^($B8579/20),ABS($B8579)))</f>
        <v>1.72293939001976</v>
      </c>
      <c r="D8579" s="32" t="n">
        <f aca="false">IF($A8579="","",$A8579^2)</f>
        <v>1796018.77441406</v>
      </c>
      <c r="E8579" s="32" t="n">
        <f aca="false">IF($A8579="","",IF($C8579&lt;=0,"",1/$C8579^2))</f>
        <v>0.336868187605931</v>
      </c>
      <c r="F8579" s="33" t="n">
        <f aca="false">IF(OR(ROW()-設定!$B$30&lt;2,ROW()+設定!$B$30&gt;13701,N($A8579)&lt;=0,N(INDEX($A$2:$A$13701,MIN(13700,MAX(1,ROW()-1+設定!$B$30))))&lt;=0,$A8579&lt;設定!$B$28,$A8579&gt;設定!$B$29),0,IF(AND($C8579&gt;=MAX(INDEX($C$1:$C$13701,MAX(1,ROW()-設定!$B$24)):INDEX($C$1:$C$13701,MAX(1,ROW()-1))),$C8579&gt;MAX(INDEX($C$1:$C$13701,MIN(13701,ROW()+1)):INDEX($C$1:$C$13701,MIN(13701,ROW()+設定!$B$24))),$C8579&gt;=設定!$B$32,$C8579&gt;=MAX(MIN(INDEX($C$1:$C$13701,MAX(1,ROW()-設定!$B$26)):INDEX($C$1:$C$13701,MAX(1,ROW()-1))),MIN(INDEX($C$1:$C$13701,MIN(13701,ROW()+1)):INDEX($C$1:$C$13701,MIN(13701,ROW()+設定!$B$26))))*10^(設定!$B$27/20)),1,0))</f>
        <v>0</v>
      </c>
      <c r="G8579" s="33" t="n">
        <f aca="false">$G8578+IF($F8579=1,1,0)</f>
        <v>4</v>
      </c>
      <c r="H8579" s="0" t="str">
        <f aca="false">IF($F8579=1,$G8579,"")</f>
        <v/>
      </c>
    </row>
    <row r="8580" customFormat="false" ht="15" hidden="false" customHeight="false" outlineLevel="0" collapsed="false">
      <c r="A8580" s="30" t="n">
        <v>1340.3125</v>
      </c>
      <c r="B8580" s="31" t="n">
        <v>4.7516</v>
      </c>
      <c r="C8580" s="32" t="n">
        <f aca="false">IF($A8580="","",IF(設定!$B$21="dB",10^($B8580/20),ABS($B8580)))</f>
        <v>1.72814428713177</v>
      </c>
      <c r="D8580" s="32" t="n">
        <f aca="false">IF($A8580="","",$A8580^2)</f>
        <v>1796437.59765625</v>
      </c>
      <c r="E8580" s="32" t="n">
        <f aca="false">IF($A8580="","",IF($C8580&lt;=0,"",1/$C8580^2))</f>
        <v>0.33484205605893</v>
      </c>
      <c r="F8580" s="33" t="n">
        <f aca="false">IF(OR(ROW()-設定!$B$30&lt;2,ROW()+設定!$B$30&gt;13701,N($A8580)&lt;=0,N(INDEX($A$2:$A$13701,MIN(13700,MAX(1,ROW()-1+設定!$B$30))))&lt;=0,$A8580&lt;設定!$B$28,$A8580&gt;設定!$B$29),0,IF(AND($C8580&gt;=MAX(INDEX($C$1:$C$13701,MAX(1,ROW()-設定!$B$24)):INDEX($C$1:$C$13701,MAX(1,ROW()-1))),$C8580&gt;MAX(INDEX($C$1:$C$13701,MIN(13701,ROW()+1)):INDEX($C$1:$C$13701,MIN(13701,ROW()+設定!$B$24))),$C8580&gt;=設定!$B$32,$C8580&gt;=MAX(MIN(INDEX($C$1:$C$13701,MAX(1,ROW()-設定!$B$26)):INDEX($C$1:$C$13701,MAX(1,ROW()-1))),MIN(INDEX($C$1:$C$13701,MIN(13701,ROW()+1)):INDEX($C$1:$C$13701,MIN(13701,ROW()+設定!$B$26))))*10^(設定!$B$27/20)),1,0))</f>
        <v>0</v>
      </c>
      <c r="G8580" s="33" t="n">
        <f aca="false">$G8579+IF($F8580=1,1,0)</f>
        <v>4</v>
      </c>
      <c r="H8580" s="0" t="str">
        <f aca="false">IF($F8580=1,$G8580,"")</f>
        <v/>
      </c>
    </row>
    <row r="8581" customFormat="false" ht="15" hidden="false" customHeight="false" outlineLevel="0" collapsed="false">
      <c r="A8581" s="30" t="n">
        <v>1340.46875</v>
      </c>
      <c r="B8581" s="31" t="n">
        <v>4.8127</v>
      </c>
      <c r="C8581" s="32" t="n">
        <f aca="false">IF($A8581="","",IF(設定!$B$21="dB",10^($B8581/20),ABS($B8581)))</f>
        <v>1.74034359801027</v>
      </c>
      <c r="D8581" s="32" t="n">
        <f aca="false">IF($A8581="","",$A8581^2)</f>
        <v>1796856.46972656</v>
      </c>
      <c r="E8581" s="32" t="n">
        <f aca="false">IF($A8581="","",IF($C8581&lt;=0,"",1/$C8581^2))</f>
        <v>0.330164214794183</v>
      </c>
      <c r="F8581" s="33" t="n">
        <f aca="false">IF(OR(ROW()-設定!$B$30&lt;2,ROW()+設定!$B$30&gt;13701,N($A8581)&lt;=0,N(INDEX($A$2:$A$13701,MIN(13700,MAX(1,ROW()-1+設定!$B$30))))&lt;=0,$A8581&lt;設定!$B$28,$A8581&gt;設定!$B$29),0,IF(AND($C8581&gt;=MAX(INDEX($C$1:$C$13701,MAX(1,ROW()-設定!$B$24)):INDEX($C$1:$C$13701,MAX(1,ROW()-1))),$C8581&gt;MAX(INDEX($C$1:$C$13701,MIN(13701,ROW()+1)):INDEX($C$1:$C$13701,MIN(13701,ROW()+設定!$B$24))),$C8581&gt;=設定!$B$32,$C8581&gt;=MAX(MIN(INDEX($C$1:$C$13701,MAX(1,ROW()-設定!$B$26)):INDEX($C$1:$C$13701,MAX(1,ROW()-1))),MIN(INDEX($C$1:$C$13701,MIN(13701,ROW()+1)):INDEX($C$1:$C$13701,MIN(13701,ROW()+設定!$B$26))))*10^(設定!$B$27/20)),1,0))</f>
        <v>0</v>
      </c>
      <c r="G8581" s="33" t="n">
        <f aca="false">$G8580+IF($F8581=1,1,0)</f>
        <v>4</v>
      </c>
      <c r="H8581" s="0" t="str">
        <f aca="false">IF($F8581=1,$G8581,"")</f>
        <v/>
      </c>
    </row>
    <row r="8582" customFormat="false" ht="15" hidden="false" customHeight="false" outlineLevel="0" collapsed="false">
      <c r="A8582" s="30" t="n">
        <v>1340.625</v>
      </c>
      <c r="B8582" s="31" t="n">
        <v>4.7068</v>
      </c>
      <c r="C8582" s="32" t="n">
        <f aca="false">IF($A8582="","",IF(設定!$B$21="dB",10^($B8582/20),ABS($B8582)))</f>
        <v>1.71925382803028</v>
      </c>
      <c r="D8582" s="32" t="n">
        <f aca="false">IF($A8582="","",$A8582^2)</f>
        <v>1797275.390625</v>
      </c>
      <c r="E8582" s="32" t="n">
        <f aca="false">IF($A8582="","",IF($C8582&lt;=0,"",1/$C8582^2))</f>
        <v>0.338314023375394</v>
      </c>
      <c r="F8582" s="33" t="n">
        <f aca="false">IF(OR(ROW()-設定!$B$30&lt;2,ROW()+設定!$B$30&gt;13701,N($A8582)&lt;=0,N(INDEX($A$2:$A$13701,MIN(13700,MAX(1,ROW()-1+設定!$B$30))))&lt;=0,$A8582&lt;設定!$B$28,$A8582&gt;設定!$B$29),0,IF(AND($C8582&gt;=MAX(INDEX($C$1:$C$13701,MAX(1,ROW()-設定!$B$24)):INDEX($C$1:$C$13701,MAX(1,ROW()-1))),$C8582&gt;MAX(INDEX($C$1:$C$13701,MIN(13701,ROW()+1)):INDEX($C$1:$C$13701,MIN(13701,ROW()+設定!$B$24))),$C8582&gt;=設定!$B$32,$C8582&gt;=MAX(MIN(INDEX($C$1:$C$13701,MAX(1,ROW()-設定!$B$26)):INDEX($C$1:$C$13701,MAX(1,ROW()-1))),MIN(INDEX($C$1:$C$13701,MIN(13701,ROW()+1)):INDEX($C$1:$C$13701,MIN(13701,ROW()+設定!$B$26))))*10^(設定!$B$27/20)),1,0))</f>
        <v>0</v>
      </c>
      <c r="G8582" s="33" t="n">
        <f aca="false">$G8581+IF($F8582=1,1,0)</f>
        <v>4</v>
      </c>
      <c r="H8582" s="0" t="str">
        <f aca="false">IF($F8582=1,$G8582,"")</f>
        <v/>
      </c>
    </row>
    <row r="8583" customFormat="false" ht="15" hidden="false" customHeight="false" outlineLevel="0" collapsed="false">
      <c r="A8583" s="30" t="n">
        <v>1340.78125</v>
      </c>
      <c r="B8583" s="31" t="n">
        <v>4.9819</v>
      </c>
      <c r="C8583" s="32" t="n">
        <f aca="false">IF($A8583="","",IF(設定!$B$21="dB",10^($B8583/20),ABS($B8583)))</f>
        <v>1.77457761945425</v>
      </c>
      <c r="D8583" s="32" t="n">
        <f aca="false">IF($A8583="","",$A8583^2)</f>
        <v>1797694.36035156</v>
      </c>
      <c r="E8583" s="32" t="n">
        <f aca="false">IF($A8583="","",IF($C8583&lt;=0,"",1/$C8583^2))</f>
        <v>0.317548452028323</v>
      </c>
      <c r="F8583" s="33" t="n">
        <f aca="false">IF(OR(ROW()-設定!$B$30&lt;2,ROW()+設定!$B$30&gt;13701,N($A8583)&lt;=0,N(INDEX($A$2:$A$13701,MIN(13700,MAX(1,ROW()-1+設定!$B$30))))&lt;=0,$A8583&lt;設定!$B$28,$A8583&gt;設定!$B$29),0,IF(AND($C8583&gt;=MAX(INDEX($C$1:$C$13701,MAX(1,ROW()-設定!$B$24)):INDEX($C$1:$C$13701,MAX(1,ROW()-1))),$C8583&gt;MAX(INDEX($C$1:$C$13701,MIN(13701,ROW()+1)):INDEX($C$1:$C$13701,MIN(13701,ROW()+設定!$B$24))),$C8583&gt;=設定!$B$32,$C8583&gt;=MAX(MIN(INDEX($C$1:$C$13701,MAX(1,ROW()-設定!$B$26)):INDEX($C$1:$C$13701,MAX(1,ROW()-1))),MIN(INDEX($C$1:$C$13701,MIN(13701,ROW()+1)):INDEX($C$1:$C$13701,MIN(13701,ROW()+設定!$B$26))))*10^(設定!$B$27/20)),1,0))</f>
        <v>0</v>
      </c>
      <c r="G8583" s="33" t="n">
        <f aca="false">$G8582+IF($F8583=1,1,0)</f>
        <v>4</v>
      </c>
      <c r="H8583" s="0" t="str">
        <f aca="false">IF($F8583=1,$G8583,"")</f>
        <v/>
      </c>
    </row>
    <row r="8584" customFormat="false" ht="15" hidden="false" customHeight="false" outlineLevel="0" collapsed="false">
      <c r="A8584" s="30" t="n">
        <v>1340.9375</v>
      </c>
      <c r="B8584" s="31" t="n">
        <v>4.7812</v>
      </c>
      <c r="C8584" s="32" t="n">
        <f aca="false">IF($A8584="","",IF(設定!$B$21="dB",10^($B8584/20),ABS($B8584)))</f>
        <v>1.73404354817568</v>
      </c>
      <c r="D8584" s="32" t="n">
        <f aca="false">IF($A8584="","",$A8584^2)</f>
        <v>1798113.37890625</v>
      </c>
      <c r="E8584" s="32" t="n">
        <f aca="false">IF($A8584="","",IF($C8584&lt;=0,"",1/$C8584^2))</f>
        <v>0.332567648760255</v>
      </c>
      <c r="F8584" s="33" t="n">
        <f aca="false">IF(OR(ROW()-設定!$B$30&lt;2,ROW()+設定!$B$30&gt;13701,N($A8584)&lt;=0,N(INDEX($A$2:$A$13701,MIN(13700,MAX(1,ROW()-1+設定!$B$30))))&lt;=0,$A8584&lt;設定!$B$28,$A8584&gt;設定!$B$29),0,IF(AND($C8584&gt;=MAX(INDEX($C$1:$C$13701,MAX(1,ROW()-設定!$B$24)):INDEX($C$1:$C$13701,MAX(1,ROW()-1))),$C8584&gt;MAX(INDEX($C$1:$C$13701,MIN(13701,ROW()+1)):INDEX($C$1:$C$13701,MIN(13701,ROW()+設定!$B$24))),$C8584&gt;=設定!$B$32,$C8584&gt;=MAX(MIN(INDEX($C$1:$C$13701,MAX(1,ROW()-設定!$B$26)):INDEX($C$1:$C$13701,MAX(1,ROW()-1))),MIN(INDEX($C$1:$C$13701,MIN(13701,ROW()+1)):INDEX($C$1:$C$13701,MIN(13701,ROW()+設定!$B$26))))*10^(設定!$B$27/20)),1,0))</f>
        <v>0</v>
      </c>
      <c r="G8584" s="33" t="n">
        <f aca="false">$G8583+IF($F8584=1,1,0)</f>
        <v>4</v>
      </c>
      <c r="H8584" s="0" t="str">
        <f aca="false">IF($F8584=1,$G8584,"")</f>
        <v/>
      </c>
    </row>
    <row r="8585" customFormat="false" ht="15" hidden="false" customHeight="false" outlineLevel="0" collapsed="false">
      <c r="A8585" s="30" t="n">
        <v>1341.09375</v>
      </c>
      <c r="B8585" s="31" t="n">
        <v>4.8468</v>
      </c>
      <c r="C8585" s="32" t="n">
        <f aca="false">IF($A8585="","",IF(設定!$B$21="dB",10^($B8585/20),ABS($B8585)))</f>
        <v>1.74718945544871</v>
      </c>
      <c r="D8585" s="32" t="n">
        <f aca="false">IF($A8585="","",$A8585^2)</f>
        <v>1798532.44628906</v>
      </c>
      <c r="E8585" s="32" t="n">
        <f aca="false">IF($A8585="","",IF($C8585&lt;=0,"",1/$C8585^2))</f>
        <v>0.327581977297044</v>
      </c>
      <c r="F8585" s="33" t="n">
        <f aca="false">IF(OR(ROW()-設定!$B$30&lt;2,ROW()+設定!$B$30&gt;13701,N($A8585)&lt;=0,N(INDEX($A$2:$A$13701,MIN(13700,MAX(1,ROW()-1+設定!$B$30))))&lt;=0,$A8585&lt;設定!$B$28,$A8585&gt;設定!$B$29),0,IF(AND($C8585&gt;=MAX(INDEX($C$1:$C$13701,MAX(1,ROW()-設定!$B$24)):INDEX($C$1:$C$13701,MAX(1,ROW()-1))),$C8585&gt;MAX(INDEX($C$1:$C$13701,MIN(13701,ROW()+1)):INDEX($C$1:$C$13701,MIN(13701,ROW()+設定!$B$24))),$C8585&gt;=設定!$B$32,$C8585&gt;=MAX(MIN(INDEX($C$1:$C$13701,MAX(1,ROW()-設定!$B$26)):INDEX($C$1:$C$13701,MAX(1,ROW()-1))),MIN(INDEX($C$1:$C$13701,MIN(13701,ROW()+1)):INDEX($C$1:$C$13701,MIN(13701,ROW()+設定!$B$26))))*10^(設定!$B$27/20)),1,0))</f>
        <v>0</v>
      </c>
      <c r="G8585" s="33" t="n">
        <f aca="false">$G8584+IF($F8585=1,1,0)</f>
        <v>4</v>
      </c>
      <c r="H8585" s="0" t="str">
        <f aca="false">IF($F8585=1,$G8585,"")</f>
        <v/>
      </c>
    </row>
    <row r="8586" customFormat="false" ht="15" hidden="false" customHeight="false" outlineLevel="0" collapsed="false">
      <c r="A8586" s="30" t="n">
        <v>1341.25</v>
      </c>
      <c r="B8586" s="31" t="n">
        <v>5.1114</v>
      </c>
      <c r="C8586" s="32" t="n">
        <f aca="false">IF($A8586="","",IF(設定!$B$21="dB",10^($B8586/20),ABS($B8586)))</f>
        <v>1.80123343557383</v>
      </c>
      <c r="D8586" s="32" t="n">
        <f aca="false">IF($A8586="","",$A8586^2)</f>
        <v>1798951.5625</v>
      </c>
      <c r="E8586" s="32" t="n">
        <f aca="false">IF($A8586="","",IF($C8586&lt;=0,"",1/$C8586^2))</f>
        <v>0.308219420806444</v>
      </c>
      <c r="F8586" s="33" t="n">
        <f aca="false">IF(OR(ROW()-設定!$B$30&lt;2,ROW()+設定!$B$30&gt;13701,N($A8586)&lt;=0,N(INDEX($A$2:$A$13701,MIN(13700,MAX(1,ROW()-1+設定!$B$30))))&lt;=0,$A8586&lt;設定!$B$28,$A8586&gt;設定!$B$29),0,IF(AND($C8586&gt;=MAX(INDEX($C$1:$C$13701,MAX(1,ROW()-設定!$B$24)):INDEX($C$1:$C$13701,MAX(1,ROW()-1))),$C8586&gt;MAX(INDEX($C$1:$C$13701,MIN(13701,ROW()+1)):INDEX($C$1:$C$13701,MIN(13701,ROW()+設定!$B$24))),$C8586&gt;=設定!$B$32,$C8586&gt;=MAX(MIN(INDEX($C$1:$C$13701,MAX(1,ROW()-設定!$B$26)):INDEX($C$1:$C$13701,MAX(1,ROW()-1))),MIN(INDEX($C$1:$C$13701,MIN(13701,ROW()+1)):INDEX($C$1:$C$13701,MIN(13701,ROW()+設定!$B$26))))*10^(設定!$B$27/20)),1,0))</f>
        <v>0</v>
      </c>
      <c r="G8586" s="33" t="n">
        <f aca="false">$G8585+IF($F8586=1,1,0)</f>
        <v>4</v>
      </c>
      <c r="H8586" s="0" t="str">
        <f aca="false">IF($F8586=1,$G8586,"")</f>
        <v/>
      </c>
    </row>
    <row r="8587" customFormat="false" ht="15" hidden="false" customHeight="false" outlineLevel="0" collapsed="false">
      <c r="A8587" s="30" t="n">
        <v>1341.40625</v>
      </c>
      <c r="B8587" s="31" t="n">
        <v>4.7124</v>
      </c>
      <c r="C8587" s="32" t="n">
        <f aca="false">IF($A8587="","",IF(設定!$B$21="dB",10^($B8587/20),ABS($B8587)))</f>
        <v>1.72036262933312</v>
      </c>
      <c r="D8587" s="32" t="n">
        <f aca="false">IF($A8587="","",$A8587^2)</f>
        <v>1799370.72753906</v>
      </c>
      <c r="E8587" s="32" t="n">
        <f aca="false">IF($A8587="","",IF($C8587&lt;=0,"",1/$C8587^2))</f>
        <v>0.337878066284616</v>
      </c>
      <c r="F8587" s="33" t="n">
        <f aca="false">IF(OR(ROW()-設定!$B$30&lt;2,ROW()+設定!$B$30&gt;13701,N($A8587)&lt;=0,N(INDEX($A$2:$A$13701,MIN(13700,MAX(1,ROW()-1+設定!$B$30))))&lt;=0,$A8587&lt;設定!$B$28,$A8587&gt;設定!$B$29),0,IF(AND($C8587&gt;=MAX(INDEX($C$1:$C$13701,MAX(1,ROW()-設定!$B$24)):INDEX($C$1:$C$13701,MAX(1,ROW()-1))),$C8587&gt;MAX(INDEX($C$1:$C$13701,MIN(13701,ROW()+1)):INDEX($C$1:$C$13701,MIN(13701,ROW()+設定!$B$24))),$C8587&gt;=設定!$B$32,$C8587&gt;=MAX(MIN(INDEX($C$1:$C$13701,MAX(1,ROW()-設定!$B$26)):INDEX($C$1:$C$13701,MAX(1,ROW()-1))),MIN(INDEX($C$1:$C$13701,MIN(13701,ROW()+1)):INDEX($C$1:$C$13701,MIN(13701,ROW()+設定!$B$26))))*10^(設定!$B$27/20)),1,0))</f>
        <v>0</v>
      </c>
      <c r="G8587" s="33" t="n">
        <f aca="false">$G8586+IF($F8587=1,1,0)</f>
        <v>4</v>
      </c>
      <c r="H8587" s="0" t="str">
        <f aca="false">IF($F8587=1,$G8587,"")</f>
        <v/>
      </c>
    </row>
    <row r="8588" customFormat="false" ht="15" hidden="false" customHeight="false" outlineLevel="0" collapsed="false">
      <c r="A8588" s="30" t="n">
        <v>1341.5625</v>
      </c>
      <c r="B8588" s="31" t="n">
        <v>4.9997</v>
      </c>
      <c r="C8588" s="32" t="n">
        <f aca="false">IF($A8588="","",IF(設定!$B$21="dB",10^($B8588/20),ABS($B8588)))</f>
        <v>1.77821799150468</v>
      </c>
      <c r="D8588" s="32" t="n">
        <f aca="false">IF($A8588="","",$A8588^2)</f>
        <v>1799789.94140625</v>
      </c>
      <c r="E8588" s="32" t="n">
        <f aca="false">IF($A8588="","",IF($C8588&lt;=0,"",1/$C8588^2))</f>
        <v>0.316249611011529</v>
      </c>
      <c r="F8588" s="33" t="n">
        <f aca="false">IF(OR(ROW()-設定!$B$30&lt;2,ROW()+設定!$B$30&gt;13701,N($A8588)&lt;=0,N(INDEX($A$2:$A$13701,MIN(13700,MAX(1,ROW()-1+設定!$B$30))))&lt;=0,$A8588&lt;設定!$B$28,$A8588&gt;設定!$B$29),0,IF(AND($C8588&gt;=MAX(INDEX($C$1:$C$13701,MAX(1,ROW()-設定!$B$24)):INDEX($C$1:$C$13701,MAX(1,ROW()-1))),$C8588&gt;MAX(INDEX($C$1:$C$13701,MIN(13701,ROW()+1)):INDEX($C$1:$C$13701,MIN(13701,ROW()+設定!$B$24))),$C8588&gt;=設定!$B$32,$C8588&gt;=MAX(MIN(INDEX($C$1:$C$13701,MAX(1,ROW()-設定!$B$26)):INDEX($C$1:$C$13701,MAX(1,ROW()-1))),MIN(INDEX($C$1:$C$13701,MIN(13701,ROW()+1)):INDEX($C$1:$C$13701,MIN(13701,ROW()+設定!$B$26))))*10^(設定!$B$27/20)),1,0))</f>
        <v>0</v>
      </c>
      <c r="G8588" s="33" t="n">
        <f aca="false">$G8587+IF($F8588=1,1,0)</f>
        <v>4</v>
      </c>
      <c r="H8588" s="0" t="str">
        <f aca="false">IF($F8588=1,$G8588,"")</f>
        <v/>
      </c>
    </row>
    <row r="8589" customFormat="false" ht="15" hidden="false" customHeight="false" outlineLevel="0" collapsed="false">
      <c r="A8589" s="30" t="n">
        <v>1341.71875</v>
      </c>
      <c r="B8589" s="31" t="n">
        <v>4.8203</v>
      </c>
      <c r="C8589" s="32" t="n">
        <f aca="false">IF($A8589="","",IF(設定!$B$21="dB",10^($B8589/20),ABS($B8589)))</f>
        <v>1.74186703430867</v>
      </c>
      <c r="D8589" s="32" t="n">
        <f aca="false">IF($A8589="","",$A8589^2)</f>
        <v>1800209.20410156</v>
      </c>
      <c r="E8589" s="32" t="n">
        <f aca="false">IF($A8589="","",IF($C8589&lt;=0,"",1/$C8589^2))</f>
        <v>0.329586944331547</v>
      </c>
      <c r="F8589" s="33" t="n">
        <f aca="false">IF(OR(ROW()-設定!$B$30&lt;2,ROW()+設定!$B$30&gt;13701,N($A8589)&lt;=0,N(INDEX($A$2:$A$13701,MIN(13700,MAX(1,ROW()-1+設定!$B$30))))&lt;=0,$A8589&lt;設定!$B$28,$A8589&gt;設定!$B$29),0,IF(AND($C8589&gt;=MAX(INDEX($C$1:$C$13701,MAX(1,ROW()-設定!$B$24)):INDEX($C$1:$C$13701,MAX(1,ROW()-1))),$C8589&gt;MAX(INDEX($C$1:$C$13701,MIN(13701,ROW()+1)):INDEX($C$1:$C$13701,MIN(13701,ROW()+設定!$B$24))),$C8589&gt;=設定!$B$32,$C8589&gt;=MAX(MIN(INDEX($C$1:$C$13701,MAX(1,ROW()-設定!$B$26)):INDEX($C$1:$C$13701,MAX(1,ROW()-1))),MIN(INDEX($C$1:$C$13701,MIN(13701,ROW()+1)):INDEX($C$1:$C$13701,MIN(13701,ROW()+設定!$B$26))))*10^(設定!$B$27/20)),1,0))</f>
        <v>0</v>
      </c>
      <c r="G8589" s="33" t="n">
        <f aca="false">$G8588+IF($F8589=1,1,0)</f>
        <v>4</v>
      </c>
      <c r="H8589" s="0" t="str">
        <f aca="false">IF($F8589=1,$G8589,"")</f>
        <v/>
      </c>
    </row>
    <row r="8590" customFormat="false" ht="15" hidden="false" customHeight="false" outlineLevel="0" collapsed="false">
      <c r="A8590" s="30" t="n">
        <v>1341.875</v>
      </c>
      <c r="B8590" s="31" t="n">
        <v>4.9663</v>
      </c>
      <c r="C8590" s="32" t="n">
        <f aca="false">IF($A8590="","",IF(設定!$B$21="dB",10^($B8590/20),ABS($B8590)))</f>
        <v>1.77139330938784</v>
      </c>
      <c r="D8590" s="32" t="n">
        <f aca="false">IF($A8590="","",$A8590^2)</f>
        <v>1800628.515625</v>
      </c>
      <c r="E8590" s="32" t="n">
        <f aca="false">IF($A8590="","",IF($C8590&lt;=0,"",1/$C8590^2))</f>
        <v>0.318691147537344</v>
      </c>
      <c r="F8590" s="33" t="n">
        <f aca="false">IF(OR(ROW()-設定!$B$30&lt;2,ROW()+設定!$B$30&gt;13701,N($A8590)&lt;=0,N(INDEX($A$2:$A$13701,MIN(13700,MAX(1,ROW()-1+設定!$B$30))))&lt;=0,$A8590&lt;設定!$B$28,$A8590&gt;設定!$B$29),0,IF(AND($C8590&gt;=MAX(INDEX($C$1:$C$13701,MAX(1,ROW()-設定!$B$24)):INDEX($C$1:$C$13701,MAX(1,ROW()-1))),$C8590&gt;MAX(INDEX($C$1:$C$13701,MIN(13701,ROW()+1)):INDEX($C$1:$C$13701,MIN(13701,ROW()+設定!$B$24))),$C8590&gt;=設定!$B$32,$C8590&gt;=MAX(MIN(INDEX($C$1:$C$13701,MAX(1,ROW()-設定!$B$26)):INDEX($C$1:$C$13701,MAX(1,ROW()-1))),MIN(INDEX($C$1:$C$13701,MIN(13701,ROW()+1)):INDEX($C$1:$C$13701,MIN(13701,ROW()+設定!$B$26))))*10^(設定!$B$27/20)),1,0))</f>
        <v>0</v>
      </c>
      <c r="G8590" s="33" t="n">
        <f aca="false">$G8589+IF($F8590=1,1,0)</f>
        <v>4</v>
      </c>
      <c r="H8590" s="0" t="str">
        <f aca="false">IF($F8590=1,$G8590,"")</f>
        <v/>
      </c>
    </row>
    <row r="8591" customFormat="false" ht="15" hidden="false" customHeight="false" outlineLevel="0" collapsed="false">
      <c r="A8591" s="30" t="n">
        <v>1342.03125</v>
      </c>
      <c r="B8591" s="31" t="n">
        <v>5.0604</v>
      </c>
      <c r="C8591" s="32" t="n">
        <f aca="false">IF($A8591="","",IF(設定!$B$21="dB",10^($B8591/20),ABS($B8591)))</f>
        <v>1.79068831638098</v>
      </c>
      <c r="D8591" s="32" t="n">
        <f aca="false">IF($A8591="","",$A8591^2)</f>
        <v>1801047.87597656</v>
      </c>
      <c r="E8591" s="32" t="n">
        <f aca="false">IF($A8591="","",IF($C8591&lt;=0,"",1/$C8591^2))</f>
        <v>0.311860233697584</v>
      </c>
      <c r="F8591" s="33" t="n">
        <f aca="false">IF(OR(ROW()-設定!$B$30&lt;2,ROW()+設定!$B$30&gt;13701,N($A8591)&lt;=0,N(INDEX($A$2:$A$13701,MIN(13700,MAX(1,ROW()-1+設定!$B$30))))&lt;=0,$A8591&lt;設定!$B$28,$A8591&gt;設定!$B$29),0,IF(AND($C8591&gt;=MAX(INDEX($C$1:$C$13701,MAX(1,ROW()-設定!$B$24)):INDEX($C$1:$C$13701,MAX(1,ROW()-1))),$C8591&gt;MAX(INDEX($C$1:$C$13701,MIN(13701,ROW()+1)):INDEX($C$1:$C$13701,MIN(13701,ROW()+設定!$B$24))),$C8591&gt;=設定!$B$32,$C8591&gt;=MAX(MIN(INDEX($C$1:$C$13701,MAX(1,ROW()-設定!$B$26)):INDEX($C$1:$C$13701,MAX(1,ROW()-1))),MIN(INDEX($C$1:$C$13701,MIN(13701,ROW()+1)):INDEX($C$1:$C$13701,MIN(13701,ROW()+設定!$B$26))))*10^(設定!$B$27/20)),1,0))</f>
        <v>0</v>
      </c>
      <c r="G8591" s="33" t="n">
        <f aca="false">$G8590+IF($F8591=1,1,0)</f>
        <v>4</v>
      </c>
      <c r="H8591" s="0" t="str">
        <f aca="false">IF($F8591=1,$G8591,"")</f>
        <v/>
      </c>
    </row>
    <row r="8592" customFormat="false" ht="15" hidden="false" customHeight="false" outlineLevel="0" collapsed="false">
      <c r="A8592" s="30" t="n">
        <v>1342.1875</v>
      </c>
      <c r="B8592" s="31" t="n">
        <v>5.0673</v>
      </c>
      <c r="C8592" s="32" t="n">
        <f aca="false">IF($A8592="","",IF(設定!$B$21="dB",10^($B8592/20),ABS($B8592)))</f>
        <v>1.79211138976221</v>
      </c>
      <c r="D8592" s="32" t="n">
        <f aca="false">IF($A8592="","",$A8592^2)</f>
        <v>1801467.28515625</v>
      </c>
      <c r="E8592" s="32" t="n">
        <f aca="false">IF($A8592="","",IF($C8592&lt;=0,"",1/$C8592^2))</f>
        <v>0.311365148632876</v>
      </c>
      <c r="F8592" s="33" t="n">
        <f aca="false">IF(OR(ROW()-設定!$B$30&lt;2,ROW()+設定!$B$30&gt;13701,N($A8592)&lt;=0,N(INDEX($A$2:$A$13701,MIN(13700,MAX(1,ROW()-1+設定!$B$30))))&lt;=0,$A8592&lt;設定!$B$28,$A8592&gt;設定!$B$29),0,IF(AND($C8592&gt;=MAX(INDEX($C$1:$C$13701,MAX(1,ROW()-設定!$B$24)):INDEX($C$1:$C$13701,MAX(1,ROW()-1))),$C8592&gt;MAX(INDEX($C$1:$C$13701,MIN(13701,ROW()+1)):INDEX($C$1:$C$13701,MIN(13701,ROW()+設定!$B$24))),$C8592&gt;=設定!$B$32,$C8592&gt;=MAX(MIN(INDEX($C$1:$C$13701,MAX(1,ROW()-設定!$B$26)):INDEX($C$1:$C$13701,MAX(1,ROW()-1))),MIN(INDEX($C$1:$C$13701,MIN(13701,ROW()+1)):INDEX($C$1:$C$13701,MIN(13701,ROW()+設定!$B$26))))*10^(設定!$B$27/20)),1,0))</f>
        <v>0</v>
      </c>
      <c r="G8592" s="33" t="n">
        <f aca="false">$G8591+IF($F8592=1,1,0)</f>
        <v>4</v>
      </c>
      <c r="H8592" s="0" t="str">
        <f aca="false">IF($F8592=1,$G8592,"")</f>
        <v/>
      </c>
    </row>
    <row r="8593" customFormat="false" ht="15" hidden="false" customHeight="false" outlineLevel="0" collapsed="false">
      <c r="A8593" s="30" t="n">
        <v>1342.34375</v>
      </c>
      <c r="B8593" s="31" t="n">
        <v>5.1567</v>
      </c>
      <c r="C8593" s="32" t="n">
        <f aca="false">IF($A8593="","",IF(設定!$B$21="dB",10^($B8593/20),ABS($B8593)))</f>
        <v>1.81065204715647</v>
      </c>
      <c r="D8593" s="32" t="n">
        <f aca="false">IF($A8593="","",$A8593^2)</f>
        <v>1801886.74316406</v>
      </c>
      <c r="E8593" s="32" t="n">
        <f aca="false">IF($A8593="","",IF($C8593&lt;=0,"",1/$C8593^2))</f>
        <v>0.305021182214015</v>
      </c>
      <c r="F8593" s="33" t="n">
        <f aca="false">IF(OR(ROW()-設定!$B$30&lt;2,ROW()+設定!$B$30&gt;13701,N($A8593)&lt;=0,N(INDEX($A$2:$A$13701,MIN(13700,MAX(1,ROW()-1+設定!$B$30))))&lt;=0,$A8593&lt;設定!$B$28,$A8593&gt;設定!$B$29),0,IF(AND($C8593&gt;=MAX(INDEX($C$1:$C$13701,MAX(1,ROW()-設定!$B$24)):INDEX($C$1:$C$13701,MAX(1,ROW()-1))),$C8593&gt;MAX(INDEX($C$1:$C$13701,MIN(13701,ROW()+1)):INDEX($C$1:$C$13701,MIN(13701,ROW()+設定!$B$24))),$C8593&gt;=設定!$B$32,$C8593&gt;=MAX(MIN(INDEX($C$1:$C$13701,MAX(1,ROW()-設定!$B$26)):INDEX($C$1:$C$13701,MAX(1,ROW()-1))),MIN(INDEX($C$1:$C$13701,MIN(13701,ROW()+1)):INDEX($C$1:$C$13701,MIN(13701,ROW()+設定!$B$26))))*10^(設定!$B$27/20)),1,0))</f>
        <v>0</v>
      </c>
      <c r="G8593" s="33" t="n">
        <f aca="false">$G8592+IF($F8593=1,1,0)</f>
        <v>4</v>
      </c>
      <c r="H8593" s="0" t="str">
        <f aca="false">IF($F8593=1,$G8593,"")</f>
        <v/>
      </c>
    </row>
    <row r="8594" customFormat="false" ht="15" hidden="false" customHeight="false" outlineLevel="0" collapsed="false">
      <c r="A8594" s="30" t="n">
        <v>1342.5</v>
      </c>
      <c r="B8594" s="31" t="n">
        <v>5.0947</v>
      </c>
      <c r="C8594" s="32" t="n">
        <f aca="false">IF($A8594="","",IF(設定!$B$21="dB",10^($B8594/20),ABS($B8594)))</f>
        <v>1.79777360580506</v>
      </c>
      <c r="D8594" s="32" t="n">
        <f aca="false">IF($A8594="","",$A8594^2)</f>
        <v>1802306.25</v>
      </c>
      <c r="E8594" s="32" t="n">
        <f aca="false">IF($A8594="","",IF($C8594&lt;=0,"",1/$C8594^2))</f>
        <v>0.309406903878719</v>
      </c>
      <c r="F8594" s="33" t="n">
        <f aca="false">IF(OR(ROW()-設定!$B$30&lt;2,ROW()+設定!$B$30&gt;13701,N($A8594)&lt;=0,N(INDEX($A$2:$A$13701,MIN(13700,MAX(1,ROW()-1+設定!$B$30))))&lt;=0,$A8594&lt;設定!$B$28,$A8594&gt;設定!$B$29),0,IF(AND($C8594&gt;=MAX(INDEX($C$1:$C$13701,MAX(1,ROW()-設定!$B$24)):INDEX($C$1:$C$13701,MAX(1,ROW()-1))),$C8594&gt;MAX(INDEX($C$1:$C$13701,MIN(13701,ROW()+1)):INDEX($C$1:$C$13701,MIN(13701,ROW()+設定!$B$24))),$C8594&gt;=設定!$B$32,$C8594&gt;=MAX(MIN(INDEX($C$1:$C$13701,MAX(1,ROW()-設定!$B$26)):INDEX($C$1:$C$13701,MAX(1,ROW()-1))),MIN(INDEX($C$1:$C$13701,MIN(13701,ROW()+1)):INDEX($C$1:$C$13701,MIN(13701,ROW()+設定!$B$26))))*10^(設定!$B$27/20)),1,0))</f>
        <v>0</v>
      </c>
      <c r="G8594" s="33" t="n">
        <f aca="false">$G8593+IF($F8594=1,1,0)</f>
        <v>4</v>
      </c>
      <c r="H8594" s="0" t="str">
        <f aca="false">IF($F8594=1,$G8594,"")</f>
        <v/>
      </c>
    </row>
    <row r="8595" customFormat="false" ht="15" hidden="false" customHeight="false" outlineLevel="0" collapsed="false">
      <c r="A8595" s="30" t="n">
        <v>1342.65625</v>
      </c>
      <c r="B8595" s="31" t="n">
        <v>5.1977</v>
      </c>
      <c r="C8595" s="32" t="n">
        <f aca="false">IF($A8595="","",IF(設定!$B$21="dB",10^($B8595/20),ABS($B8595)))</f>
        <v>1.81921907055275</v>
      </c>
      <c r="D8595" s="32" t="n">
        <f aca="false">IF($A8595="","",$A8595^2)</f>
        <v>1802725.80566406</v>
      </c>
      <c r="E8595" s="32" t="n">
        <f aca="false">IF($A8595="","",IF($C8595&lt;=0,"",1/$C8595^2))</f>
        <v>0.302155149401732</v>
      </c>
      <c r="F8595" s="33" t="n">
        <f aca="false">IF(OR(ROW()-設定!$B$30&lt;2,ROW()+設定!$B$30&gt;13701,N($A8595)&lt;=0,N(INDEX($A$2:$A$13701,MIN(13700,MAX(1,ROW()-1+設定!$B$30))))&lt;=0,$A8595&lt;設定!$B$28,$A8595&gt;設定!$B$29),0,IF(AND($C8595&gt;=MAX(INDEX($C$1:$C$13701,MAX(1,ROW()-設定!$B$24)):INDEX($C$1:$C$13701,MAX(1,ROW()-1))),$C8595&gt;MAX(INDEX($C$1:$C$13701,MIN(13701,ROW()+1)):INDEX($C$1:$C$13701,MIN(13701,ROW()+設定!$B$24))),$C8595&gt;=設定!$B$32,$C8595&gt;=MAX(MIN(INDEX($C$1:$C$13701,MAX(1,ROW()-設定!$B$26)):INDEX($C$1:$C$13701,MAX(1,ROW()-1))),MIN(INDEX($C$1:$C$13701,MIN(13701,ROW()+1)):INDEX($C$1:$C$13701,MIN(13701,ROW()+設定!$B$26))))*10^(設定!$B$27/20)),1,0))</f>
        <v>0</v>
      </c>
      <c r="G8595" s="33" t="n">
        <f aca="false">$G8594+IF($F8595=1,1,0)</f>
        <v>4</v>
      </c>
      <c r="H8595" s="0" t="str">
        <f aca="false">IF($F8595=1,$G8595,"")</f>
        <v/>
      </c>
    </row>
    <row r="8596" customFormat="false" ht="15" hidden="false" customHeight="false" outlineLevel="0" collapsed="false">
      <c r="A8596" s="30" t="n">
        <v>1342.8125</v>
      </c>
      <c r="B8596" s="31" t="n">
        <v>5.1207</v>
      </c>
      <c r="C8596" s="32" t="n">
        <f aca="false">IF($A8596="","",IF(設定!$B$21="dB",10^($B8596/20),ABS($B8596)))</f>
        <v>1.80316305277691</v>
      </c>
      <c r="D8596" s="32" t="n">
        <f aca="false">IF($A8596="","",$A8596^2)</f>
        <v>1803145.41015625</v>
      </c>
      <c r="E8596" s="32" t="n">
        <f aca="false">IF($A8596="","",IF($C8596&lt;=0,"",1/$C8596^2))</f>
        <v>0.307560104646907</v>
      </c>
      <c r="F8596" s="33" t="n">
        <f aca="false">IF(OR(ROW()-設定!$B$30&lt;2,ROW()+設定!$B$30&gt;13701,N($A8596)&lt;=0,N(INDEX($A$2:$A$13701,MIN(13700,MAX(1,ROW()-1+設定!$B$30))))&lt;=0,$A8596&lt;設定!$B$28,$A8596&gt;設定!$B$29),0,IF(AND($C8596&gt;=MAX(INDEX($C$1:$C$13701,MAX(1,ROW()-設定!$B$24)):INDEX($C$1:$C$13701,MAX(1,ROW()-1))),$C8596&gt;MAX(INDEX($C$1:$C$13701,MIN(13701,ROW()+1)):INDEX($C$1:$C$13701,MIN(13701,ROW()+設定!$B$24))),$C8596&gt;=設定!$B$32,$C8596&gt;=MAX(MIN(INDEX($C$1:$C$13701,MAX(1,ROW()-設定!$B$26)):INDEX($C$1:$C$13701,MAX(1,ROW()-1))),MIN(INDEX($C$1:$C$13701,MIN(13701,ROW()+1)):INDEX($C$1:$C$13701,MIN(13701,ROW()+設定!$B$26))))*10^(設定!$B$27/20)),1,0))</f>
        <v>0</v>
      </c>
      <c r="G8596" s="33" t="n">
        <f aca="false">$G8595+IF($F8596=1,1,0)</f>
        <v>4</v>
      </c>
      <c r="H8596" s="0" t="str">
        <f aca="false">IF($F8596=1,$G8596,"")</f>
        <v/>
      </c>
    </row>
    <row r="8597" customFormat="false" ht="15" hidden="false" customHeight="false" outlineLevel="0" collapsed="false">
      <c r="A8597" s="30" t="n">
        <v>1342.96875</v>
      </c>
      <c r="B8597" s="31" t="n">
        <v>5.2376</v>
      </c>
      <c r="C8597" s="32" t="n">
        <f aca="false">IF($A8597="","",IF(設定!$B$21="dB",10^($B8597/20),ABS($B8597)))</f>
        <v>1.82759516316486</v>
      </c>
      <c r="D8597" s="32" t="n">
        <f aca="false">IF($A8597="","",$A8597^2)</f>
        <v>1803565.06347656</v>
      </c>
      <c r="E8597" s="32" t="n">
        <f aca="false">IF($A8597="","",IF($C8597&lt;=0,"",1/$C8597^2))</f>
        <v>0.299391868014238</v>
      </c>
      <c r="F8597" s="33" t="n">
        <f aca="false">IF(OR(ROW()-設定!$B$30&lt;2,ROW()+設定!$B$30&gt;13701,N($A8597)&lt;=0,N(INDEX($A$2:$A$13701,MIN(13700,MAX(1,ROW()-1+設定!$B$30))))&lt;=0,$A8597&lt;設定!$B$28,$A8597&gt;設定!$B$29),0,IF(AND($C8597&gt;=MAX(INDEX($C$1:$C$13701,MAX(1,ROW()-設定!$B$24)):INDEX($C$1:$C$13701,MAX(1,ROW()-1))),$C8597&gt;MAX(INDEX($C$1:$C$13701,MIN(13701,ROW()+1)):INDEX($C$1:$C$13701,MIN(13701,ROW()+設定!$B$24))),$C8597&gt;=設定!$B$32,$C8597&gt;=MAX(MIN(INDEX($C$1:$C$13701,MAX(1,ROW()-設定!$B$26)):INDEX($C$1:$C$13701,MAX(1,ROW()-1))),MIN(INDEX($C$1:$C$13701,MIN(13701,ROW()+1)):INDEX($C$1:$C$13701,MIN(13701,ROW()+設定!$B$26))))*10^(設定!$B$27/20)),1,0))</f>
        <v>0</v>
      </c>
      <c r="G8597" s="33" t="n">
        <f aca="false">$G8596+IF($F8597=1,1,0)</f>
        <v>4</v>
      </c>
      <c r="H8597" s="0" t="str">
        <f aca="false">IF($F8597=1,$G8597,"")</f>
        <v/>
      </c>
    </row>
    <row r="8598" customFormat="false" ht="15" hidden="false" customHeight="false" outlineLevel="0" collapsed="false">
      <c r="A8598" s="30" t="n">
        <v>1343.125</v>
      </c>
      <c r="B8598" s="31" t="n">
        <v>5.1707</v>
      </c>
      <c r="C8598" s="32" t="n">
        <f aca="false">IF($A8598="","",IF(設定!$B$21="dB",10^($B8598/20),ABS($B8598)))</f>
        <v>1.81357282668299</v>
      </c>
      <c r="D8598" s="32" t="n">
        <f aca="false">IF($A8598="","",$A8598^2)</f>
        <v>1803984.765625</v>
      </c>
      <c r="E8598" s="32" t="n">
        <f aca="false">IF($A8598="","",IF($C8598&lt;=0,"",1/$C8598^2))</f>
        <v>0.304039493241712</v>
      </c>
      <c r="F8598" s="33" t="n">
        <f aca="false">IF(OR(ROW()-設定!$B$30&lt;2,ROW()+設定!$B$30&gt;13701,N($A8598)&lt;=0,N(INDEX($A$2:$A$13701,MIN(13700,MAX(1,ROW()-1+設定!$B$30))))&lt;=0,$A8598&lt;設定!$B$28,$A8598&gt;設定!$B$29),0,IF(AND($C8598&gt;=MAX(INDEX($C$1:$C$13701,MAX(1,ROW()-設定!$B$24)):INDEX($C$1:$C$13701,MAX(1,ROW()-1))),$C8598&gt;MAX(INDEX($C$1:$C$13701,MIN(13701,ROW()+1)):INDEX($C$1:$C$13701,MIN(13701,ROW()+設定!$B$24))),$C8598&gt;=設定!$B$32,$C8598&gt;=MAX(MIN(INDEX($C$1:$C$13701,MAX(1,ROW()-設定!$B$26)):INDEX($C$1:$C$13701,MAX(1,ROW()-1))),MIN(INDEX($C$1:$C$13701,MIN(13701,ROW()+1)):INDEX($C$1:$C$13701,MIN(13701,ROW()+設定!$B$26))))*10^(設定!$B$27/20)),1,0))</f>
        <v>0</v>
      </c>
      <c r="G8598" s="33" t="n">
        <f aca="false">$G8597+IF($F8598=1,1,0)</f>
        <v>4</v>
      </c>
      <c r="H8598" s="0" t="str">
        <f aca="false">IF($F8598=1,$G8598,"")</f>
        <v/>
      </c>
    </row>
    <row r="8599" customFormat="false" ht="15" hidden="false" customHeight="false" outlineLevel="0" collapsed="false">
      <c r="A8599" s="30" t="n">
        <v>1343.28125</v>
      </c>
      <c r="B8599" s="31" t="n">
        <v>5.4141</v>
      </c>
      <c r="C8599" s="32" t="n">
        <f aca="false">IF($A8599="","",IF(設定!$B$21="dB",10^($B8599/20),ABS($B8599)))</f>
        <v>1.8651123593829</v>
      </c>
      <c r="D8599" s="32" t="n">
        <f aca="false">IF($A8599="","",$A8599^2)</f>
        <v>1804404.51660156</v>
      </c>
      <c r="E8599" s="32" t="n">
        <f aca="false">IF($A8599="","",IF($C8599&lt;=0,"",1/$C8599^2))</f>
        <v>0.287468326014608</v>
      </c>
      <c r="F8599" s="33" t="n">
        <f aca="false">IF(OR(ROW()-設定!$B$30&lt;2,ROW()+設定!$B$30&gt;13701,N($A8599)&lt;=0,N(INDEX($A$2:$A$13701,MIN(13700,MAX(1,ROW()-1+設定!$B$30))))&lt;=0,$A8599&lt;設定!$B$28,$A8599&gt;設定!$B$29),0,IF(AND($C8599&gt;=MAX(INDEX($C$1:$C$13701,MAX(1,ROW()-設定!$B$24)):INDEX($C$1:$C$13701,MAX(1,ROW()-1))),$C8599&gt;MAX(INDEX($C$1:$C$13701,MIN(13701,ROW()+1)):INDEX($C$1:$C$13701,MIN(13701,ROW()+設定!$B$24))),$C8599&gt;=設定!$B$32,$C8599&gt;=MAX(MIN(INDEX($C$1:$C$13701,MAX(1,ROW()-設定!$B$26)):INDEX($C$1:$C$13701,MAX(1,ROW()-1))),MIN(INDEX($C$1:$C$13701,MIN(13701,ROW()+1)):INDEX($C$1:$C$13701,MIN(13701,ROW()+設定!$B$26))))*10^(設定!$B$27/20)),1,0))</f>
        <v>0</v>
      </c>
      <c r="G8599" s="33" t="n">
        <f aca="false">$G8598+IF($F8599=1,1,0)</f>
        <v>4</v>
      </c>
      <c r="H8599" s="0" t="str">
        <f aca="false">IF($F8599=1,$G8599,"")</f>
        <v/>
      </c>
    </row>
    <row r="8600" customFormat="false" ht="15" hidden="false" customHeight="false" outlineLevel="0" collapsed="false">
      <c r="A8600" s="30" t="n">
        <v>1343.4375</v>
      </c>
      <c r="B8600" s="31" t="n">
        <v>5.2473</v>
      </c>
      <c r="C8600" s="32" t="n">
        <f aca="false">IF($A8600="","",IF(設定!$B$21="dB",10^($B8600/20),ABS($B8600)))</f>
        <v>1.82963727701048</v>
      </c>
      <c r="D8600" s="32" t="n">
        <f aca="false">IF($A8600="","",$A8600^2)</f>
        <v>1804824.31640625</v>
      </c>
      <c r="E8600" s="32" t="n">
        <f aca="false">IF($A8600="","",IF($C8600&lt;=0,"",1/$C8600^2))</f>
        <v>0.298723920230433</v>
      </c>
      <c r="F8600" s="33" t="n">
        <f aca="false">IF(OR(ROW()-設定!$B$30&lt;2,ROW()+設定!$B$30&gt;13701,N($A8600)&lt;=0,N(INDEX($A$2:$A$13701,MIN(13700,MAX(1,ROW()-1+設定!$B$30))))&lt;=0,$A8600&lt;設定!$B$28,$A8600&gt;設定!$B$29),0,IF(AND($C8600&gt;=MAX(INDEX($C$1:$C$13701,MAX(1,ROW()-設定!$B$24)):INDEX($C$1:$C$13701,MAX(1,ROW()-1))),$C8600&gt;MAX(INDEX($C$1:$C$13701,MIN(13701,ROW()+1)):INDEX($C$1:$C$13701,MIN(13701,ROW()+設定!$B$24))),$C8600&gt;=設定!$B$32,$C8600&gt;=MAX(MIN(INDEX($C$1:$C$13701,MAX(1,ROW()-設定!$B$26)):INDEX($C$1:$C$13701,MAX(1,ROW()-1))),MIN(INDEX($C$1:$C$13701,MIN(13701,ROW()+1)):INDEX($C$1:$C$13701,MIN(13701,ROW()+設定!$B$26))))*10^(設定!$B$27/20)),1,0))</f>
        <v>0</v>
      </c>
      <c r="G8600" s="33" t="n">
        <f aca="false">$G8599+IF($F8600=1,1,0)</f>
        <v>4</v>
      </c>
      <c r="H8600" s="0" t="str">
        <f aca="false">IF($F8600=1,$G8600,"")</f>
        <v/>
      </c>
    </row>
    <row r="8601" customFormat="false" ht="15" hidden="false" customHeight="false" outlineLevel="0" collapsed="false">
      <c r="A8601" s="30" t="n">
        <v>1343.59375</v>
      </c>
      <c r="B8601" s="31" t="n">
        <v>5.4865</v>
      </c>
      <c r="C8601" s="32" t="n">
        <f aca="false">IF($A8601="","",IF(設定!$B$21="dB",10^($B8601/20),ABS($B8601)))</f>
        <v>1.88072371139387</v>
      </c>
      <c r="D8601" s="32" t="n">
        <f aca="false">IF($A8601="","",$A8601^2)</f>
        <v>1805244.16503906</v>
      </c>
      <c r="E8601" s="32" t="n">
        <f aca="false">IF($A8601="","",IF($C8601&lt;=0,"",1/$C8601^2))</f>
        <v>0.282715747679918</v>
      </c>
      <c r="F8601" s="33" t="n">
        <f aca="false">IF(OR(ROW()-設定!$B$30&lt;2,ROW()+設定!$B$30&gt;13701,N($A8601)&lt;=0,N(INDEX($A$2:$A$13701,MIN(13700,MAX(1,ROW()-1+設定!$B$30))))&lt;=0,$A8601&lt;設定!$B$28,$A8601&gt;設定!$B$29),0,IF(AND($C8601&gt;=MAX(INDEX($C$1:$C$13701,MAX(1,ROW()-設定!$B$24)):INDEX($C$1:$C$13701,MAX(1,ROW()-1))),$C8601&gt;MAX(INDEX($C$1:$C$13701,MIN(13701,ROW()+1)):INDEX($C$1:$C$13701,MIN(13701,ROW()+設定!$B$24))),$C8601&gt;=設定!$B$32,$C8601&gt;=MAX(MIN(INDEX($C$1:$C$13701,MAX(1,ROW()-設定!$B$26)):INDEX($C$1:$C$13701,MAX(1,ROW()-1))),MIN(INDEX($C$1:$C$13701,MIN(13701,ROW()+1)):INDEX($C$1:$C$13701,MIN(13701,ROW()+設定!$B$26))))*10^(設定!$B$27/20)),1,0))</f>
        <v>0</v>
      </c>
      <c r="G8601" s="33" t="n">
        <f aca="false">$G8600+IF($F8601=1,1,0)</f>
        <v>4</v>
      </c>
      <c r="H8601" s="0" t="str">
        <f aca="false">IF($F8601=1,$G8601,"")</f>
        <v/>
      </c>
    </row>
    <row r="8602" customFormat="false" ht="15" hidden="false" customHeight="false" outlineLevel="0" collapsed="false">
      <c r="A8602" s="30" t="n">
        <v>1343.75</v>
      </c>
      <c r="B8602" s="31" t="n">
        <v>5.4088</v>
      </c>
      <c r="C8602" s="32" t="n">
        <f aca="false">IF($A8602="","",IF(設定!$B$21="dB",10^($B8602/20),ABS($B8602)))</f>
        <v>1.86397464284941</v>
      </c>
      <c r="D8602" s="32" t="n">
        <f aca="false">IF($A8602="","",$A8602^2)</f>
        <v>1805664.0625</v>
      </c>
      <c r="E8602" s="32" t="n">
        <f aca="false">IF($A8602="","",IF($C8602&lt;=0,"",1/$C8602^2))</f>
        <v>0.28781935791502</v>
      </c>
      <c r="F8602" s="33" t="n">
        <f aca="false">IF(OR(ROW()-設定!$B$30&lt;2,ROW()+設定!$B$30&gt;13701,N($A8602)&lt;=0,N(INDEX($A$2:$A$13701,MIN(13700,MAX(1,ROW()-1+設定!$B$30))))&lt;=0,$A8602&lt;設定!$B$28,$A8602&gt;設定!$B$29),0,IF(AND($C8602&gt;=MAX(INDEX($C$1:$C$13701,MAX(1,ROW()-設定!$B$24)):INDEX($C$1:$C$13701,MAX(1,ROW()-1))),$C8602&gt;MAX(INDEX($C$1:$C$13701,MIN(13701,ROW()+1)):INDEX($C$1:$C$13701,MIN(13701,ROW()+設定!$B$24))),$C8602&gt;=設定!$B$32,$C8602&gt;=MAX(MIN(INDEX($C$1:$C$13701,MAX(1,ROW()-設定!$B$26)):INDEX($C$1:$C$13701,MAX(1,ROW()-1))),MIN(INDEX($C$1:$C$13701,MIN(13701,ROW()+1)):INDEX($C$1:$C$13701,MIN(13701,ROW()+設定!$B$26))))*10^(設定!$B$27/20)),1,0))</f>
        <v>0</v>
      </c>
      <c r="G8602" s="33" t="n">
        <f aca="false">$G8601+IF($F8602=1,1,0)</f>
        <v>4</v>
      </c>
      <c r="H8602" s="0" t="str">
        <f aca="false">IF($F8602=1,$G8602,"")</f>
        <v/>
      </c>
    </row>
    <row r="8603" customFormat="false" ht="15" hidden="false" customHeight="false" outlineLevel="0" collapsed="false">
      <c r="A8603" s="30" t="n">
        <v>1343.90625</v>
      </c>
      <c r="B8603" s="31" t="n">
        <v>5.4537</v>
      </c>
      <c r="C8603" s="32" t="n">
        <f aca="false">IF($A8603="","",IF(設定!$B$21="dB",10^($B8603/20),ABS($B8603)))</f>
        <v>1.87363504081037</v>
      </c>
      <c r="D8603" s="32" t="n">
        <f aca="false">IF($A8603="","",$A8603^2)</f>
        <v>1806084.00878906</v>
      </c>
      <c r="E8603" s="32" t="n">
        <f aca="false">IF($A8603="","",IF($C8603&lt;=0,"",1/$C8603^2))</f>
        <v>0.284859035838706</v>
      </c>
      <c r="F8603" s="33" t="n">
        <f aca="false">IF(OR(ROW()-設定!$B$30&lt;2,ROW()+設定!$B$30&gt;13701,N($A8603)&lt;=0,N(INDEX($A$2:$A$13701,MIN(13700,MAX(1,ROW()-1+設定!$B$30))))&lt;=0,$A8603&lt;設定!$B$28,$A8603&gt;設定!$B$29),0,IF(AND($C8603&gt;=MAX(INDEX($C$1:$C$13701,MAX(1,ROW()-設定!$B$24)):INDEX($C$1:$C$13701,MAX(1,ROW()-1))),$C8603&gt;MAX(INDEX($C$1:$C$13701,MIN(13701,ROW()+1)):INDEX($C$1:$C$13701,MIN(13701,ROW()+設定!$B$24))),$C8603&gt;=設定!$B$32,$C8603&gt;=MAX(MIN(INDEX($C$1:$C$13701,MAX(1,ROW()-設定!$B$26)):INDEX($C$1:$C$13701,MAX(1,ROW()-1))),MIN(INDEX($C$1:$C$13701,MIN(13701,ROW()+1)):INDEX($C$1:$C$13701,MIN(13701,ROW()+設定!$B$26))))*10^(設定!$B$27/20)),1,0))</f>
        <v>0</v>
      </c>
      <c r="G8603" s="33" t="n">
        <f aca="false">$G8602+IF($F8603=1,1,0)</f>
        <v>4</v>
      </c>
      <c r="H8603" s="0" t="str">
        <f aca="false">IF($F8603=1,$G8603,"")</f>
        <v/>
      </c>
    </row>
    <row r="8604" customFormat="false" ht="15" hidden="false" customHeight="false" outlineLevel="0" collapsed="false">
      <c r="A8604" s="30" t="n">
        <v>1344.0625</v>
      </c>
      <c r="B8604" s="31" t="n">
        <v>5.6416</v>
      </c>
      <c r="C8604" s="32" t="n">
        <f aca="false">IF($A8604="","",IF(設定!$B$21="dB",10^($B8604/20),ABS($B8604)))</f>
        <v>1.91460857647306</v>
      </c>
      <c r="D8604" s="32" t="n">
        <f aca="false">IF($A8604="","",$A8604^2)</f>
        <v>1806504.00390625</v>
      </c>
      <c r="E8604" s="32" t="n">
        <f aca="false">IF($A8604="","",IF($C8604&lt;=0,"",1/$C8604^2))</f>
        <v>0.272797257541557</v>
      </c>
      <c r="F8604" s="33" t="n">
        <f aca="false">IF(OR(ROW()-設定!$B$30&lt;2,ROW()+設定!$B$30&gt;13701,N($A8604)&lt;=0,N(INDEX($A$2:$A$13701,MIN(13700,MAX(1,ROW()-1+設定!$B$30))))&lt;=0,$A8604&lt;設定!$B$28,$A8604&gt;設定!$B$29),0,IF(AND($C8604&gt;=MAX(INDEX($C$1:$C$13701,MAX(1,ROW()-設定!$B$24)):INDEX($C$1:$C$13701,MAX(1,ROW()-1))),$C8604&gt;MAX(INDEX($C$1:$C$13701,MIN(13701,ROW()+1)):INDEX($C$1:$C$13701,MIN(13701,ROW()+設定!$B$24))),$C8604&gt;=設定!$B$32,$C8604&gt;=MAX(MIN(INDEX($C$1:$C$13701,MAX(1,ROW()-設定!$B$26)):INDEX($C$1:$C$13701,MAX(1,ROW()-1))),MIN(INDEX($C$1:$C$13701,MIN(13701,ROW()+1)):INDEX($C$1:$C$13701,MIN(13701,ROW()+設定!$B$26))))*10^(設定!$B$27/20)),1,0))</f>
        <v>0</v>
      </c>
      <c r="G8604" s="33" t="n">
        <f aca="false">$G8603+IF($F8604=1,1,0)</f>
        <v>4</v>
      </c>
      <c r="H8604" s="0" t="str">
        <f aca="false">IF($F8604=1,$G8604,"")</f>
        <v/>
      </c>
    </row>
    <row r="8605" customFormat="false" ht="15" hidden="false" customHeight="false" outlineLevel="0" collapsed="false">
      <c r="A8605" s="30" t="n">
        <v>1344.21875</v>
      </c>
      <c r="B8605" s="31" t="n">
        <v>5.5655</v>
      </c>
      <c r="C8605" s="32" t="n">
        <f aca="false">IF($A8605="","",IF(設定!$B$21="dB",10^($B8605/20),ABS($B8605)))</f>
        <v>1.89790731640376</v>
      </c>
      <c r="D8605" s="32" t="n">
        <f aca="false">IF($A8605="","",$A8605^2)</f>
        <v>1806924.04785156</v>
      </c>
      <c r="E8605" s="32" t="n">
        <f aca="false">IF($A8605="","",IF($C8605&lt;=0,"",1/$C8605^2))</f>
        <v>0.277619520642105</v>
      </c>
      <c r="F8605" s="33" t="n">
        <f aca="false">IF(OR(ROW()-設定!$B$30&lt;2,ROW()+設定!$B$30&gt;13701,N($A8605)&lt;=0,N(INDEX($A$2:$A$13701,MIN(13700,MAX(1,ROW()-1+設定!$B$30))))&lt;=0,$A8605&lt;設定!$B$28,$A8605&gt;設定!$B$29),0,IF(AND($C8605&gt;=MAX(INDEX($C$1:$C$13701,MAX(1,ROW()-設定!$B$24)):INDEX($C$1:$C$13701,MAX(1,ROW()-1))),$C8605&gt;MAX(INDEX($C$1:$C$13701,MIN(13701,ROW()+1)):INDEX($C$1:$C$13701,MIN(13701,ROW()+設定!$B$24))),$C8605&gt;=設定!$B$32,$C8605&gt;=MAX(MIN(INDEX($C$1:$C$13701,MAX(1,ROW()-設定!$B$26)):INDEX($C$1:$C$13701,MAX(1,ROW()-1))),MIN(INDEX($C$1:$C$13701,MIN(13701,ROW()+1)):INDEX($C$1:$C$13701,MIN(13701,ROW()+設定!$B$26))))*10^(設定!$B$27/20)),1,0))</f>
        <v>0</v>
      </c>
      <c r="G8605" s="33" t="n">
        <f aca="false">$G8604+IF($F8605=1,1,0)</f>
        <v>4</v>
      </c>
      <c r="H8605" s="0" t="str">
        <f aca="false">IF($F8605=1,$G8605,"")</f>
        <v/>
      </c>
    </row>
    <row r="8606" customFormat="false" ht="15" hidden="false" customHeight="false" outlineLevel="0" collapsed="false">
      <c r="A8606" s="30" t="n">
        <v>1344.375</v>
      </c>
      <c r="B8606" s="31" t="n">
        <v>5.391</v>
      </c>
      <c r="C8606" s="32" t="n">
        <f aca="false">IF($A8606="","",IF(設定!$B$21="dB",10^($B8606/20),ABS($B8606)))</f>
        <v>1.86015870958085</v>
      </c>
      <c r="D8606" s="32" t="n">
        <f aca="false">IF($A8606="","",$A8606^2)</f>
        <v>1807344.140625</v>
      </c>
      <c r="E8606" s="32" t="n">
        <f aca="false">IF($A8606="","",IF($C8606&lt;=0,"",1/$C8606^2))</f>
        <v>0.289001435534947</v>
      </c>
      <c r="F8606" s="33" t="n">
        <f aca="false">IF(OR(ROW()-設定!$B$30&lt;2,ROW()+設定!$B$30&gt;13701,N($A8606)&lt;=0,N(INDEX($A$2:$A$13701,MIN(13700,MAX(1,ROW()-1+設定!$B$30))))&lt;=0,$A8606&lt;設定!$B$28,$A8606&gt;設定!$B$29),0,IF(AND($C8606&gt;=MAX(INDEX($C$1:$C$13701,MAX(1,ROW()-設定!$B$24)):INDEX($C$1:$C$13701,MAX(1,ROW()-1))),$C8606&gt;MAX(INDEX($C$1:$C$13701,MIN(13701,ROW()+1)):INDEX($C$1:$C$13701,MIN(13701,ROW()+設定!$B$24))),$C8606&gt;=設定!$B$32,$C8606&gt;=MAX(MIN(INDEX($C$1:$C$13701,MAX(1,ROW()-設定!$B$26)):INDEX($C$1:$C$13701,MAX(1,ROW()-1))),MIN(INDEX($C$1:$C$13701,MIN(13701,ROW()+1)):INDEX($C$1:$C$13701,MIN(13701,ROW()+設定!$B$26))))*10^(設定!$B$27/20)),1,0))</f>
        <v>0</v>
      </c>
      <c r="G8606" s="33" t="n">
        <f aca="false">$G8605+IF($F8606=1,1,0)</f>
        <v>4</v>
      </c>
      <c r="H8606" s="0" t="str">
        <f aca="false">IF($F8606=1,$G8606,"")</f>
        <v/>
      </c>
    </row>
    <row r="8607" customFormat="false" ht="15" hidden="false" customHeight="false" outlineLevel="0" collapsed="false">
      <c r="A8607" s="30" t="n">
        <v>1344.53125</v>
      </c>
      <c r="B8607" s="31" t="n">
        <v>5.6726</v>
      </c>
      <c r="C8607" s="32" t="n">
        <f aca="false">IF($A8607="","",IF(設定!$B$21="dB",10^($B8607/20),ABS($B8607)))</f>
        <v>1.92145403616214</v>
      </c>
      <c r="D8607" s="32" t="n">
        <f aca="false">IF($A8607="","",$A8607^2)</f>
        <v>1807764.28222656</v>
      </c>
      <c r="E8607" s="32" t="n">
        <f aca="false">IF($A8607="","",IF($C8607&lt;=0,"",1/$C8607^2))</f>
        <v>0.270856960129035</v>
      </c>
      <c r="F8607" s="33" t="n">
        <f aca="false">IF(OR(ROW()-設定!$B$30&lt;2,ROW()+設定!$B$30&gt;13701,N($A8607)&lt;=0,N(INDEX($A$2:$A$13701,MIN(13700,MAX(1,ROW()-1+設定!$B$30))))&lt;=0,$A8607&lt;設定!$B$28,$A8607&gt;設定!$B$29),0,IF(AND($C8607&gt;=MAX(INDEX($C$1:$C$13701,MAX(1,ROW()-設定!$B$24)):INDEX($C$1:$C$13701,MAX(1,ROW()-1))),$C8607&gt;MAX(INDEX($C$1:$C$13701,MIN(13701,ROW()+1)):INDEX($C$1:$C$13701,MIN(13701,ROW()+設定!$B$24))),$C8607&gt;=設定!$B$32,$C8607&gt;=MAX(MIN(INDEX($C$1:$C$13701,MAX(1,ROW()-設定!$B$26)):INDEX($C$1:$C$13701,MAX(1,ROW()-1))),MIN(INDEX($C$1:$C$13701,MIN(13701,ROW()+1)):INDEX($C$1:$C$13701,MIN(13701,ROW()+設定!$B$26))))*10^(設定!$B$27/20)),1,0))</f>
        <v>0</v>
      </c>
      <c r="G8607" s="33" t="n">
        <f aca="false">$G8606+IF($F8607=1,1,0)</f>
        <v>4</v>
      </c>
      <c r="H8607" s="0" t="str">
        <f aca="false">IF($F8607=1,$G8607,"")</f>
        <v/>
      </c>
    </row>
    <row r="8608" customFormat="false" ht="15" hidden="false" customHeight="false" outlineLevel="0" collapsed="false">
      <c r="A8608" s="30" t="n">
        <v>1344.6875</v>
      </c>
      <c r="B8608" s="31" t="n">
        <v>5.3518</v>
      </c>
      <c r="C8608" s="32" t="n">
        <f aca="false">IF($A8608="","",IF(設定!$B$21="dB",10^($B8608/20),ABS($B8608)))</f>
        <v>1.85178260427708</v>
      </c>
      <c r="D8608" s="32" t="n">
        <f aca="false">IF($A8608="","",$A8608^2)</f>
        <v>1808184.47265625</v>
      </c>
      <c r="E8608" s="32" t="n">
        <f aca="false">IF($A8608="","",IF($C8608&lt;=0,"",1/$C8608^2))</f>
        <v>0.291621809223512</v>
      </c>
      <c r="F8608" s="33" t="n">
        <f aca="false">IF(OR(ROW()-設定!$B$30&lt;2,ROW()+設定!$B$30&gt;13701,N($A8608)&lt;=0,N(INDEX($A$2:$A$13701,MIN(13700,MAX(1,ROW()-1+設定!$B$30))))&lt;=0,$A8608&lt;設定!$B$28,$A8608&gt;設定!$B$29),0,IF(AND($C8608&gt;=MAX(INDEX($C$1:$C$13701,MAX(1,ROW()-設定!$B$24)):INDEX($C$1:$C$13701,MAX(1,ROW()-1))),$C8608&gt;MAX(INDEX($C$1:$C$13701,MIN(13701,ROW()+1)):INDEX($C$1:$C$13701,MIN(13701,ROW()+設定!$B$24))),$C8608&gt;=設定!$B$32,$C8608&gt;=MAX(MIN(INDEX($C$1:$C$13701,MAX(1,ROW()-設定!$B$26)):INDEX($C$1:$C$13701,MAX(1,ROW()-1))),MIN(INDEX($C$1:$C$13701,MIN(13701,ROW()+1)):INDEX($C$1:$C$13701,MIN(13701,ROW()+設定!$B$26))))*10^(設定!$B$27/20)),1,0))</f>
        <v>0</v>
      </c>
      <c r="G8608" s="33" t="n">
        <f aca="false">$G8607+IF($F8608=1,1,0)</f>
        <v>4</v>
      </c>
      <c r="H8608" s="0" t="str">
        <f aca="false">IF($F8608=1,$G8608,"")</f>
        <v/>
      </c>
    </row>
    <row r="8609" customFormat="false" ht="15" hidden="false" customHeight="false" outlineLevel="0" collapsed="false">
      <c r="A8609" s="30" t="n">
        <v>1344.84375</v>
      </c>
      <c r="B8609" s="31" t="n">
        <v>5.7171</v>
      </c>
      <c r="C8609" s="32" t="n">
        <f aca="false">IF($A8609="","",IF(設定!$B$21="dB",10^($B8609/20),ABS($B8609)))</f>
        <v>1.93132338907572</v>
      </c>
      <c r="D8609" s="32" t="n">
        <f aca="false">IF($A8609="","",$A8609^2)</f>
        <v>1808604.71191406</v>
      </c>
      <c r="E8609" s="32" t="n">
        <f aca="false">IF($A8609="","",IF($C8609&lt;=0,"",1/$C8609^2))</f>
        <v>0.268095793604213</v>
      </c>
      <c r="F8609" s="33" t="n">
        <f aca="false">IF(OR(ROW()-設定!$B$30&lt;2,ROW()+設定!$B$30&gt;13701,N($A8609)&lt;=0,N(INDEX($A$2:$A$13701,MIN(13700,MAX(1,ROW()-1+設定!$B$30))))&lt;=0,$A8609&lt;設定!$B$28,$A8609&gt;設定!$B$29),0,IF(AND($C8609&gt;=MAX(INDEX($C$1:$C$13701,MAX(1,ROW()-設定!$B$24)):INDEX($C$1:$C$13701,MAX(1,ROW()-1))),$C8609&gt;MAX(INDEX($C$1:$C$13701,MIN(13701,ROW()+1)):INDEX($C$1:$C$13701,MIN(13701,ROW()+設定!$B$24))),$C8609&gt;=設定!$B$32,$C8609&gt;=MAX(MIN(INDEX($C$1:$C$13701,MAX(1,ROW()-設定!$B$26)):INDEX($C$1:$C$13701,MAX(1,ROW()-1))),MIN(INDEX($C$1:$C$13701,MIN(13701,ROW()+1)):INDEX($C$1:$C$13701,MIN(13701,ROW()+設定!$B$26))))*10^(設定!$B$27/20)),1,0))</f>
        <v>0</v>
      </c>
      <c r="G8609" s="33" t="n">
        <f aca="false">$G8608+IF($F8609=1,1,0)</f>
        <v>4</v>
      </c>
      <c r="H8609" s="0" t="str">
        <f aca="false">IF($F8609=1,$G8609,"")</f>
        <v/>
      </c>
    </row>
    <row r="8610" customFormat="false" ht="15" hidden="false" customHeight="false" outlineLevel="0" collapsed="false">
      <c r="A8610" s="30" t="n">
        <v>1345</v>
      </c>
      <c r="B8610" s="31" t="n">
        <v>5.6833</v>
      </c>
      <c r="C8610" s="32" t="n">
        <f aca="false">IF($A8610="","",IF(設定!$B$21="dB",10^($B8610/20),ABS($B8610)))</f>
        <v>1.92382250130861</v>
      </c>
      <c r="D8610" s="32" t="n">
        <f aca="false">IF($A8610="","",$A8610^2)</f>
        <v>1809025</v>
      </c>
      <c r="E8610" s="32" t="n">
        <f aca="false">IF($A8610="","",IF($C8610&lt;=0,"",1/$C8610^2))</f>
        <v>0.270190453341943</v>
      </c>
      <c r="F8610" s="33" t="n">
        <f aca="false">IF(OR(ROW()-設定!$B$30&lt;2,ROW()+設定!$B$30&gt;13701,N($A8610)&lt;=0,N(INDEX($A$2:$A$13701,MIN(13700,MAX(1,ROW()-1+設定!$B$30))))&lt;=0,$A8610&lt;設定!$B$28,$A8610&gt;設定!$B$29),0,IF(AND($C8610&gt;=MAX(INDEX($C$1:$C$13701,MAX(1,ROW()-設定!$B$24)):INDEX($C$1:$C$13701,MAX(1,ROW()-1))),$C8610&gt;MAX(INDEX($C$1:$C$13701,MIN(13701,ROW()+1)):INDEX($C$1:$C$13701,MIN(13701,ROW()+設定!$B$24))),$C8610&gt;=設定!$B$32,$C8610&gt;=MAX(MIN(INDEX($C$1:$C$13701,MAX(1,ROW()-設定!$B$26)):INDEX($C$1:$C$13701,MAX(1,ROW()-1))),MIN(INDEX($C$1:$C$13701,MIN(13701,ROW()+1)):INDEX($C$1:$C$13701,MIN(13701,ROW()+設定!$B$26))))*10^(設定!$B$27/20)),1,0))</f>
        <v>0</v>
      </c>
      <c r="G8610" s="33" t="n">
        <f aca="false">$G8609+IF($F8610=1,1,0)</f>
        <v>4</v>
      </c>
      <c r="H8610" s="0" t="str">
        <f aca="false">IF($F8610=1,$G8610,"")</f>
        <v/>
      </c>
    </row>
    <row r="8611" customFormat="false" ht="15" hidden="false" customHeight="false" outlineLevel="0" collapsed="false">
      <c r="A8611" s="30" t="n">
        <v>1345.15625</v>
      </c>
      <c r="B8611" s="31" t="n">
        <v>5.6138</v>
      </c>
      <c r="C8611" s="32" t="n">
        <f aca="false">IF($A8611="","",IF(設定!$B$21="dB",10^($B8611/20),ABS($B8611)))</f>
        <v>1.90849048910814</v>
      </c>
      <c r="D8611" s="32" t="n">
        <f aca="false">IF($A8611="","",$A8611^2)</f>
        <v>1809445.33691406</v>
      </c>
      <c r="E8611" s="32" t="n">
        <f aca="false">IF($A8611="","",IF($C8611&lt;=0,"",1/$C8611^2))</f>
        <v>0.274549084583809</v>
      </c>
      <c r="F8611" s="33" t="n">
        <f aca="false">IF(OR(ROW()-設定!$B$30&lt;2,ROW()+設定!$B$30&gt;13701,N($A8611)&lt;=0,N(INDEX($A$2:$A$13701,MIN(13700,MAX(1,ROW()-1+設定!$B$30))))&lt;=0,$A8611&lt;設定!$B$28,$A8611&gt;設定!$B$29),0,IF(AND($C8611&gt;=MAX(INDEX($C$1:$C$13701,MAX(1,ROW()-設定!$B$24)):INDEX($C$1:$C$13701,MAX(1,ROW()-1))),$C8611&gt;MAX(INDEX($C$1:$C$13701,MIN(13701,ROW()+1)):INDEX($C$1:$C$13701,MIN(13701,ROW()+設定!$B$24))),$C8611&gt;=設定!$B$32,$C8611&gt;=MAX(MIN(INDEX($C$1:$C$13701,MAX(1,ROW()-設定!$B$26)):INDEX($C$1:$C$13701,MAX(1,ROW()-1))),MIN(INDEX($C$1:$C$13701,MIN(13701,ROW()+1)):INDEX($C$1:$C$13701,MIN(13701,ROW()+設定!$B$26))))*10^(設定!$B$27/20)),1,0))</f>
        <v>0</v>
      </c>
      <c r="G8611" s="33" t="n">
        <f aca="false">$G8610+IF($F8611=1,1,0)</f>
        <v>4</v>
      </c>
      <c r="H8611" s="0" t="str">
        <f aca="false">IF($F8611=1,$G8611,"")</f>
        <v/>
      </c>
    </row>
    <row r="8612" customFormat="false" ht="15" hidden="false" customHeight="false" outlineLevel="0" collapsed="false">
      <c r="A8612" s="30" t="n">
        <v>1345.3125</v>
      </c>
      <c r="B8612" s="31" t="n">
        <v>5.7995</v>
      </c>
      <c r="C8612" s="32" t="n">
        <f aca="false">IF($A8612="","",IF(設定!$B$21="dB",10^($B8612/20),ABS($B8612)))</f>
        <v>1.94973236091084</v>
      </c>
      <c r="D8612" s="32" t="n">
        <f aca="false">IF($A8612="","",$A8612^2)</f>
        <v>1809865.72265625</v>
      </c>
      <c r="E8612" s="32" t="n">
        <f aca="false">IF($A8612="","",IF($C8612&lt;=0,"",1/$C8612^2))</f>
        <v>0.263057083012125</v>
      </c>
      <c r="F8612" s="33" t="n">
        <f aca="false">IF(OR(ROW()-設定!$B$30&lt;2,ROW()+設定!$B$30&gt;13701,N($A8612)&lt;=0,N(INDEX($A$2:$A$13701,MIN(13700,MAX(1,ROW()-1+設定!$B$30))))&lt;=0,$A8612&lt;設定!$B$28,$A8612&gt;設定!$B$29),0,IF(AND($C8612&gt;=MAX(INDEX($C$1:$C$13701,MAX(1,ROW()-設定!$B$24)):INDEX($C$1:$C$13701,MAX(1,ROW()-1))),$C8612&gt;MAX(INDEX($C$1:$C$13701,MIN(13701,ROW()+1)):INDEX($C$1:$C$13701,MIN(13701,ROW()+設定!$B$24))),$C8612&gt;=設定!$B$32,$C8612&gt;=MAX(MIN(INDEX($C$1:$C$13701,MAX(1,ROW()-設定!$B$26)):INDEX($C$1:$C$13701,MAX(1,ROW()-1))),MIN(INDEX($C$1:$C$13701,MIN(13701,ROW()+1)):INDEX($C$1:$C$13701,MIN(13701,ROW()+設定!$B$26))))*10^(設定!$B$27/20)),1,0))</f>
        <v>0</v>
      </c>
      <c r="G8612" s="33" t="n">
        <f aca="false">$G8611+IF($F8612=1,1,0)</f>
        <v>4</v>
      </c>
      <c r="H8612" s="0" t="str">
        <f aca="false">IF($F8612=1,$G8612,"")</f>
        <v/>
      </c>
    </row>
    <row r="8613" customFormat="false" ht="15" hidden="false" customHeight="false" outlineLevel="0" collapsed="false">
      <c r="A8613" s="30" t="n">
        <v>1345.46875</v>
      </c>
      <c r="B8613" s="31" t="n">
        <v>5.7935</v>
      </c>
      <c r="C8613" s="32" t="n">
        <f aca="false">IF($A8613="","",IF(設定!$B$21="dB",10^($B8613/20),ABS($B8613)))</f>
        <v>1.94838599858059</v>
      </c>
      <c r="D8613" s="32" t="n">
        <f aca="false">IF($A8613="","",$A8613^2)</f>
        <v>1810286.15722656</v>
      </c>
      <c r="E8613" s="32" t="n">
        <f aca="false">IF($A8613="","",IF($C8613&lt;=0,"",1/$C8613^2))</f>
        <v>0.26342076096488</v>
      </c>
      <c r="F8613" s="33" t="n">
        <f aca="false">IF(OR(ROW()-設定!$B$30&lt;2,ROW()+設定!$B$30&gt;13701,N($A8613)&lt;=0,N(INDEX($A$2:$A$13701,MIN(13700,MAX(1,ROW()-1+設定!$B$30))))&lt;=0,$A8613&lt;設定!$B$28,$A8613&gt;設定!$B$29),0,IF(AND($C8613&gt;=MAX(INDEX($C$1:$C$13701,MAX(1,ROW()-設定!$B$24)):INDEX($C$1:$C$13701,MAX(1,ROW()-1))),$C8613&gt;MAX(INDEX($C$1:$C$13701,MIN(13701,ROW()+1)):INDEX($C$1:$C$13701,MIN(13701,ROW()+設定!$B$24))),$C8613&gt;=設定!$B$32,$C8613&gt;=MAX(MIN(INDEX($C$1:$C$13701,MAX(1,ROW()-設定!$B$26)):INDEX($C$1:$C$13701,MAX(1,ROW()-1))),MIN(INDEX($C$1:$C$13701,MIN(13701,ROW()+1)):INDEX($C$1:$C$13701,MIN(13701,ROW()+設定!$B$26))))*10^(設定!$B$27/20)),1,0))</f>
        <v>0</v>
      </c>
      <c r="G8613" s="33" t="n">
        <f aca="false">$G8612+IF($F8613=1,1,0)</f>
        <v>4</v>
      </c>
      <c r="H8613" s="0" t="str">
        <f aca="false">IF($F8613=1,$G8613,"")</f>
        <v/>
      </c>
    </row>
    <row r="8614" customFormat="false" ht="15" hidden="false" customHeight="false" outlineLevel="0" collapsed="false">
      <c r="A8614" s="30" t="n">
        <v>1345.625</v>
      </c>
      <c r="B8614" s="31" t="n">
        <v>6.0642</v>
      </c>
      <c r="C8614" s="32" t="n">
        <f aca="false">IF($A8614="","",IF(設定!$B$21="dB",10^($B8614/20),ABS($B8614)))</f>
        <v>2.01006453002707</v>
      </c>
      <c r="D8614" s="32" t="n">
        <f aca="false">IF($A8614="","",$A8614^2)</f>
        <v>1810706.640625</v>
      </c>
      <c r="E8614" s="32" t="n">
        <f aca="false">IF($A8614="","",IF($C8614&lt;=0,"",1/$C8614^2))</f>
        <v>0.247502733622882</v>
      </c>
      <c r="F8614" s="33" t="n">
        <f aca="false">IF(OR(ROW()-設定!$B$30&lt;2,ROW()+設定!$B$30&gt;13701,N($A8614)&lt;=0,N(INDEX($A$2:$A$13701,MIN(13700,MAX(1,ROW()-1+設定!$B$30))))&lt;=0,$A8614&lt;設定!$B$28,$A8614&gt;設定!$B$29),0,IF(AND($C8614&gt;=MAX(INDEX($C$1:$C$13701,MAX(1,ROW()-設定!$B$24)):INDEX($C$1:$C$13701,MAX(1,ROW()-1))),$C8614&gt;MAX(INDEX($C$1:$C$13701,MIN(13701,ROW()+1)):INDEX($C$1:$C$13701,MIN(13701,ROW()+設定!$B$24))),$C8614&gt;=設定!$B$32,$C8614&gt;=MAX(MIN(INDEX($C$1:$C$13701,MAX(1,ROW()-設定!$B$26)):INDEX($C$1:$C$13701,MAX(1,ROW()-1))),MIN(INDEX($C$1:$C$13701,MIN(13701,ROW()+1)):INDEX($C$1:$C$13701,MIN(13701,ROW()+設定!$B$26))))*10^(設定!$B$27/20)),1,0))</f>
        <v>0</v>
      </c>
      <c r="G8614" s="33" t="n">
        <f aca="false">$G8613+IF($F8614=1,1,0)</f>
        <v>4</v>
      </c>
      <c r="H8614" s="0" t="str">
        <f aca="false">IF($F8614=1,$G8614,"")</f>
        <v/>
      </c>
    </row>
    <row r="8615" customFormat="false" ht="15" hidden="false" customHeight="false" outlineLevel="0" collapsed="false">
      <c r="A8615" s="30" t="n">
        <v>1345.78125</v>
      </c>
      <c r="B8615" s="31" t="n">
        <v>5.8472</v>
      </c>
      <c r="C8615" s="32" t="n">
        <f aca="false">IF($A8615="","",IF(設定!$B$21="dB",10^($B8615/20),ABS($B8615)))</f>
        <v>1.96046909303462</v>
      </c>
      <c r="D8615" s="32" t="n">
        <f aca="false">IF($A8615="","",$A8615^2)</f>
        <v>1811127.17285156</v>
      </c>
      <c r="E8615" s="32" t="n">
        <f aca="false">IF($A8615="","",IF($C8615&lt;=0,"",1/$C8615^2))</f>
        <v>0.260183648850592</v>
      </c>
      <c r="F8615" s="33" t="n">
        <f aca="false">IF(OR(ROW()-設定!$B$30&lt;2,ROW()+設定!$B$30&gt;13701,N($A8615)&lt;=0,N(INDEX($A$2:$A$13701,MIN(13700,MAX(1,ROW()-1+設定!$B$30))))&lt;=0,$A8615&lt;設定!$B$28,$A8615&gt;設定!$B$29),0,IF(AND($C8615&gt;=MAX(INDEX($C$1:$C$13701,MAX(1,ROW()-設定!$B$24)):INDEX($C$1:$C$13701,MAX(1,ROW()-1))),$C8615&gt;MAX(INDEX($C$1:$C$13701,MIN(13701,ROW()+1)):INDEX($C$1:$C$13701,MIN(13701,ROW()+設定!$B$24))),$C8615&gt;=設定!$B$32,$C8615&gt;=MAX(MIN(INDEX($C$1:$C$13701,MAX(1,ROW()-設定!$B$26)):INDEX($C$1:$C$13701,MAX(1,ROW()-1))),MIN(INDEX($C$1:$C$13701,MIN(13701,ROW()+1)):INDEX($C$1:$C$13701,MIN(13701,ROW()+設定!$B$26))))*10^(設定!$B$27/20)),1,0))</f>
        <v>0</v>
      </c>
      <c r="G8615" s="33" t="n">
        <f aca="false">$G8614+IF($F8615=1,1,0)</f>
        <v>4</v>
      </c>
      <c r="H8615" s="0" t="str">
        <f aca="false">IF($F8615=1,$G8615,"")</f>
        <v/>
      </c>
    </row>
    <row r="8616" customFormat="false" ht="15" hidden="false" customHeight="false" outlineLevel="0" collapsed="false">
      <c r="A8616" s="30" t="n">
        <v>1345.9375</v>
      </c>
      <c r="B8616" s="31" t="n">
        <v>6.1234</v>
      </c>
      <c r="C8616" s="32" t="n">
        <f aca="false">IF($A8616="","",IF(設定!$B$21="dB",10^($B8616/20),ABS($B8616)))</f>
        <v>2.02381122323353</v>
      </c>
      <c r="D8616" s="32" t="n">
        <f aca="false">IF($A8616="","",$A8616^2)</f>
        <v>1811547.75390625</v>
      </c>
      <c r="E8616" s="32" t="n">
        <f aca="false">IF($A8616="","",IF($C8616&lt;=0,"",1/$C8616^2))</f>
        <v>0.244151839098662</v>
      </c>
      <c r="F8616" s="33" t="n">
        <f aca="false">IF(OR(ROW()-設定!$B$30&lt;2,ROW()+設定!$B$30&gt;13701,N($A8616)&lt;=0,N(INDEX($A$2:$A$13701,MIN(13700,MAX(1,ROW()-1+設定!$B$30))))&lt;=0,$A8616&lt;設定!$B$28,$A8616&gt;設定!$B$29),0,IF(AND($C8616&gt;=MAX(INDEX($C$1:$C$13701,MAX(1,ROW()-設定!$B$24)):INDEX($C$1:$C$13701,MAX(1,ROW()-1))),$C8616&gt;MAX(INDEX($C$1:$C$13701,MIN(13701,ROW()+1)):INDEX($C$1:$C$13701,MIN(13701,ROW()+設定!$B$24))),$C8616&gt;=設定!$B$32,$C8616&gt;=MAX(MIN(INDEX($C$1:$C$13701,MAX(1,ROW()-設定!$B$26)):INDEX($C$1:$C$13701,MAX(1,ROW()-1))),MIN(INDEX($C$1:$C$13701,MIN(13701,ROW()+1)):INDEX($C$1:$C$13701,MIN(13701,ROW()+設定!$B$26))))*10^(設定!$B$27/20)),1,0))</f>
        <v>0</v>
      </c>
      <c r="G8616" s="33" t="n">
        <f aca="false">$G8615+IF($F8616=1,1,0)</f>
        <v>4</v>
      </c>
      <c r="H8616" s="0" t="str">
        <f aca="false">IF($F8616=1,$G8616,"")</f>
        <v/>
      </c>
    </row>
    <row r="8617" customFormat="false" ht="15" hidden="false" customHeight="false" outlineLevel="0" collapsed="false">
      <c r="A8617" s="30" t="n">
        <v>1346.09375</v>
      </c>
      <c r="B8617" s="31" t="n">
        <v>6.1011</v>
      </c>
      <c r="C8617" s="32" t="n">
        <f aca="false">IF($A8617="","",IF(設定!$B$21="dB",10^($B8617/20),ABS($B8617)))</f>
        <v>2.01862199018433</v>
      </c>
      <c r="D8617" s="32" t="n">
        <f aca="false">IF($A8617="","",$A8617^2)</f>
        <v>1811968.38378906</v>
      </c>
      <c r="E8617" s="32" t="n">
        <f aca="false">IF($A8617="","",IF($C8617&lt;=0,"",1/$C8617^2))</f>
        <v>0.245408725503956</v>
      </c>
      <c r="F8617" s="33" t="n">
        <f aca="false">IF(OR(ROW()-設定!$B$30&lt;2,ROW()+設定!$B$30&gt;13701,N($A8617)&lt;=0,N(INDEX($A$2:$A$13701,MIN(13700,MAX(1,ROW()-1+設定!$B$30))))&lt;=0,$A8617&lt;設定!$B$28,$A8617&gt;設定!$B$29),0,IF(AND($C8617&gt;=MAX(INDEX($C$1:$C$13701,MAX(1,ROW()-設定!$B$24)):INDEX($C$1:$C$13701,MAX(1,ROW()-1))),$C8617&gt;MAX(INDEX($C$1:$C$13701,MIN(13701,ROW()+1)):INDEX($C$1:$C$13701,MIN(13701,ROW()+設定!$B$24))),$C8617&gt;=設定!$B$32,$C8617&gt;=MAX(MIN(INDEX($C$1:$C$13701,MAX(1,ROW()-設定!$B$26)):INDEX($C$1:$C$13701,MAX(1,ROW()-1))),MIN(INDEX($C$1:$C$13701,MIN(13701,ROW()+1)):INDEX($C$1:$C$13701,MIN(13701,ROW()+設定!$B$26))))*10^(設定!$B$27/20)),1,0))</f>
        <v>0</v>
      </c>
      <c r="G8617" s="33" t="n">
        <f aca="false">$G8616+IF($F8617=1,1,0)</f>
        <v>4</v>
      </c>
      <c r="H8617" s="0" t="str">
        <f aca="false">IF($F8617=1,$G8617,"")</f>
        <v/>
      </c>
    </row>
    <row r="8618" customFormat="false" ht="15" hidden="false" customHeight="false" outlineLevel="0" collapsed="false">
      <c r="A8618" s="30" t="n">
        <v>1346.25</v>
      </c>
      <c r="B8618" s="31" t="n">
        <v>5.9299</v>
      </c>
      <c r="C8618" s="32" t="n">
        <f aca="false">IF($A8618="","",IF(設定!$B$21="dB",10^($B8618/20),ABS($B8618)))</f>
        <v>1.97922423444532</v>
      </c>
      <c r="D8618" s="32" t="n">
        <f aca="false">IF($A8618="","",$A8618^2)</f>
        <v>1812389.0625</v>
      </c>
      <c r="E8618" s="32" t="n">
        <f aca="false">IF($A8618="","",IF($C8618&lt;=0,"",1/$C8618^2))</f>
        <v>0.255276008145762</v>
      </c>
      <c r="F8618" s="33" t="n">
        <f aca="false">IF(OR(ROW()-設定!$B$30&lt;2,ROW()+設定!$B$30&gt;13701,N($A8618)&lt;=0,N(INDEX($A$2:$A$13701,MIN(13700,MAX(1,ROW()-1+設定!$B$30))))&lt;=0,$A8618&lt;設定!$B$28,$A8618&gt;設定!$B$29),0,IF(AND($C8618&gt;=MAX(INDEX($C$1:$C$13701,MAX(1,ROW()-設定!$B$24)):INDEX($C$1:$C$13701,MAX(1,ROW()-1))),$C8618&gt;MAX(INDEX($C$1:$C$13701,MIN(13701,ROW()+1)):INDEX($C$1:$C$13701,MIN(13701,ROW()+設定!$B$24))),$C8618&gt;=設定!$B$32,$C8618&gt;=MAX(MIN(INDEX($C$1:$C$13701,MAX(1,ROW()-設定!$B$26)):INDEX($C$1:$C$13701,MAX(1,ROW()-1))),MIN(INDEX($C$1:$C$13701,MIN(13701,ROW()+1)):INDEX($C$1:$C$13701,MIN(13701,ROW()+設定!$B$26))))*10^(設定!$B$27/20)),1,0))</f>
        <v>0</v>
      </c>
      <c r="G8618" s="33" t="n">
        <f aca="false">$G8617+IF($F8618=1,1,0)</f>
        <v>4</v>
      </c>
      <c r="H8618" s="0" t="str">
        <f aca="false">IF($F8618=1,$G8618,"")</f>
        <v/>
      </c>
    </row>
    <row r="8619" customFormat="false" ht="15" hidden="false" customHeight="false" outlineLevel="0" collapsed="false">
      <c r="A8619" s="30" t="n">
        <v>1346.40625</v>
      </c>
      <c r="B8619" s="31" t="n">
        <v>5.9417</v>
      </c>
      <c r="C8619" s="32" t="n">
        <f aca="false">IF($A8619="","",IF(設定!$B$21="dB",10^($B8619/20),ABS($B8619)))</f>
        <v>1.98191488770021</v>
      </c>
      <c r="D8619" s="32" t="n">
        <f aca="false">IF($A8619="","",$A8619^2)</f>
        <v>1812809.79003906</v>
      </c>
      <c r="E8619" s="32" t="n">
        <f aca="false">IF($A8619="","",IF($C8619&lt;=0,"",1/$C8619^2))</f>
        <v>0.254583351780486</v>
      </c>
      <c r="F8619" s="33" t="n">
        <f aca="false">IF(OR(ROW()-設定!$B$30&lt;2,ROW()+設定!$B$30&gt;13701,N($A8619)&lt;=0,N(INDEX($A$2:$A$13701,MIN(13700,MAX(1,ROW()-1+設定!$B$30))))&lt;=0,$A8619&lt;設定!$B$28,$A8619&gt;設定!$B$29),0,IF(AND($C8619&gt;=MAX(INDEX($C$1:$C$13701,MAX(1,ROW()-設定!$B$24)):INDEX($C$1:$C$13701,MAX(1,ROW()-1))),$C8619&gt;MAX(INDEX($C$1:$C$13701,MIN(13701,ROW()+1)):INDEX($C$1:$C$13701,MIN(13701,ROW()+設定!$B$24))),$C8619&gt;=設定!$B$32,$C8619&gt;=MAX(MIN(INDEX($C$1:$C$13701,MAX(1,ROW()-設定!$B$26)):INDEX($C$1:$C$13701,MAX(1,ROW()-1))),MIN(INDEX($C$1:$C$13701,MIN(13701,ROW()+1)):INDEX($C$1:$C$13701,MIN(13701,ROW()+設定!$B$26))))*10^(設定!$B$27/20)),1,0))</f>
        <v>0</v>
      </c>
      <c r="G8619" s="33" t="n">
        <f aca="false">$G8618+IF($F8619=1,1,0)</f>
        <v>4</v>
      </c>
      <c r="H8619" s="0" t="str">
        <f aca="false">IF($F8619=1,$G8619,"")</f>
        <v/>
      </c>
    </row>
    <row r="8620" customFormat="false" ht="15" hidden="false" customHeight="false" outlineLevel="0" collapsed="false">
      <c r="A8620" s="30" t="n">
        <v>1346.5625</v>
      </c>
      <c r="B8620" s="31" t="n">
        <v>6.1948</v>
      </c>
      <c r="C8620" s="32" t="n">
        <f aca="false">IF($A8620="","",IF(設定!$B$21="dB",10^($B8620/20),ABS($B8620)))</f>
        <v>2.0405159788921</v>
      </c>
      <c r="D8620" s="32" t="n">
        <f aca="false">IF($A8620="","",$A8620^2)</f>
        <v>1813230.56640625</v>
      </c>
      <c r="E8620" s="32" t="n">
        <f aca="false">IF($A8620="","",IF($C8620&lt;=0,"",1/$C8620^2))</f>
        <v>0.240170686802766</v>
      </c>
      <c r="F8620" s="33" t="n">
        <f aca="false">IF(OR(ROW()-設定!$B$30&lt;2,ROW()+設定!$B$30&gt;13701,N($A8620)&lt;=0,N(INDEX($A$2:$A$13701,MIN(13700,MAX(1,ROW()-1+設定!$B$30))))&lt;=0,$A8620&lt;設定!$B$28,$A8620&gt;設定!$B$29),0,IF(AND($C8620&gt;=MAX(INDEX($C$1:$C$13701,MAX(1,ROW()-設定!$B$24)):INDEX($C$1:$C$13701,MAX(1,ROW()-1))),$C8620&gt;MAX(INDEX($C$1:$C$13701,MIN(13701,ROW()+1)):INDEX($C$1:$C$13701,MIN(13701,ROW()+設定!$B$24))),$C8620&gt;=設定!$B$32,$C8620&gt;=MAX(MIN(INDEX($C$1:$C$13701,MAX(1,ROW()-設定!$B$26)):INDEX($C$1:$C$13701,MAX(1,ROW()-1))),MIN(INDEX($C$1:$C$13701,MIN(13701,ROW()+1)):INDEX($C$1:$C$13701,MIN(13701,ROW()+設定!$B$26))))*10^(設定!$B$27/20)),1,0))</f>
        <v>0</v>
      </c>
      <c r="G8620" s="33" t="n">
        <f aca="false">$G8619+IF($F8620=1,1,0)</f>
        <v>4</v>
      </c>
      <c r="H8620" s="0" t="str">
        <f aca="false">IF($F8620=1,$G8620,"")</f>
        <v/>
      </c>
    </row>
    <row r="8621" customFormat="false" ht="15" hidden="false" customHeight="false" outlineLevel="0" collapsed="false">
      <c r="A8621" s="30" t="n">
        <v>1346.71875</v>
      </c>
      <c r="B8621" s="31" t="n">
        <v>6.0782</v>
      </c>
      <c r="C8621" s="32" t="n">
        <f aca="false">IF($A8621="","",IF(設定!$B$21="dB",10^($B8621/20),ABS($B8621)))</f>
        <v>2.01330698366995</v>
      </c>
      <c r="D8621" s="32" t="n">
        <f aca="false">IF($A8621="","",$A8621^2)</f>
        <v>1813651.39160156</v>
      </c>
      <c r="E8621" s="32" t="n">
        <f aca="false">IF($A8621="","",IF($C8621&lt;=0,"",1/$C8621^2))</f>
        <v>0.246706163684857</v>
      </c>
      <c r="F8621" s="33" t="n">
        <f aca="false">IF(OR(ROW()-設定!$B$30&lt;2,ROW()+設定!$B$30&gt;13701,N($A8621)&lt;=0,N(INDEX($A$2:$A$13701,MIN(13700,MAX(1,ROW()-1+設定!$B$30))))&lt;=0,$A8621&lt;設定!$B$28,$A8621&gt;設定!$B$29),0,IF(AND($C8621&gt;=MAX(INDEX($C$1:$C$13701,MAX(1,ROW()-設定!$B$24)):INDEX($C$1:$C$13701,MAX(1,ROW()-1))),$C8621&gt;MAX(INDEX($C$1:$C$13701,MIN(13701,ROW()+1)):INDEX($C$1:$C$13701,MIN(13701,ROW()+設定!$B$24))),$C8621&gt;=設定!$B$32,$C8621&gt;=MAX(MIN(INDEX($C$1:$C$13701,MAX(1,ROW()-設定!$B$26)):INDEX($C$1:$C$13701,MAX(1,ROW()-1))),MIN(INDEX($C$1:$C$13701,MIN(13701,ROW()+1)):INDEX($C$1:$C$13701,MIN(13701,ROW()+設定!$B$26))))*10^(設定!$B$27/20)),1,0))</f>
        <v>0</v>
      </c>
      <c r="G8621" s="33" t="n">
        <f aca="false">$G8620+IF($F8621=1,1,0)</f>
        <v>4</v>
      </c>
      <c r="H8621" s="0" t="str">
        <f aca="false">IF($F8621=1,$G8621,"")</f>
        <v/>
      </c>
    </row>
    <row r="8622" customFormat="false" ht="15" hidden="false" customHeight="false" outlineLevel="0" collapsed="false">
      <c r="A8622" s="30" t="n">
        <v>1346.875</v>
      </c>
      <c r="B8622" s="31" t="n">
        <v>6.1418</v>
      </c>
      <c r="C8622" s="32" t="n">
        <f aca="false">IF($A8622="","",IF(設定!$B$21="dB",10^($B8622/20),ABS($B8622)))</f>
        <v>2.02810296514438</v>
      </c>
      <c r="D8622" s="32" t="n">
        <f aca="false">IF($A8622="","",$A8622^2)</f>
        <v>1814072.265625</v>
      </c>
      <c r="E8622" s="32" t="n">
        <f aca="false">IF($A8622="","",IF($C8622&lt;=0,"",1/$C8622^2))</f>
        <v>0.243119615374379</v>
      </c>
      <c r="F8622" s="33" t="n">
        <f aca="false">IF(OR(ROW()-設定!$B$30&lt;2,ROW()+設定!$B$30&gt;13701,N($A8622)&lt;=0,N(INDEX($A$2:$A$13701,MIN(13700,MAX(1,ROW()-1+設定!$B$30))))&lt;=0,$A8622&lt;設定!$B$28,$A8622&gt;設定!$B$29),0,IF(AND($C8622&gt;=MAX(INDEX($C$1:$C$13701,MAX(1,ROW()-設定!$B$24)):INDEX($C$1:$C$13701,MAX(1,ROW()-1))),$C8622&gt;MAX(INDEX($C$1:$C$13701,MIN(13701,ROW()+1)):INDEX($C$1:$C$13701,MIN(13701,ROW()+設定!$B$24))),$C8622&gt;=設定!$B$32,$C8622&gt;=MAX(MIN(INDEX($C$1:$C$13701,MAX(1,ROW()-設定!$B$26)):INDEX($C$1:$C$13701,MAX(1,ROW()-1))),MIN(INDEX($C$1:$C$13701,MIN(13701,ROW()+1)):INDEX($C$1:$C$13701,MIN(13701,ROW()+設定!$B$26))))*10^(設定!$B$27/20)),1,0))</f>
        <v>0</v>
      </c>
      <c r="G8622" s="33" t="n">
        <f aca="false">$G8621+IF($F8622=1,1,0)</f>
        <v>4</v>
      </c>
      <c r="H8622" s="0" t="str">
        <f aca="false">IF($F8622=1,$G8622,"")</f>
        <v/>
      </c>
    </row>
    <row r="8623" customFormat="false" ht="15" hidden="false" customHeight="false" outlineLevel="0" collapsed="false">
      <c r="A8623" s="30" t="n">
        <v>1347.03125</v>
      </c>
      <c r="B8623" s="31" t="n">
        <v>6.1323</v>
      </c>
      <c r="C8623" s="32" t="n">
        <f aca="false">IF($A8623="","",IF(設定!$B$21="dB",10^($B8623/20),ABS($B8623)))</f>
        <v>2.02588598491604</v>
      </c>
      <c r="D8623" s="32" t="n">
        <f aca="false">IF($A8623="","",$A8623^2)</f>
        <v>1814493.18847656</v>
      </c>
      <c r="E8623" s="32" t="n">
        <f aca="false">IF($A8623="","",IF($C8623&lt;=0,"",1/$C8623^2))</f>
        <v>0.243652010879983</v>
      </c>
      <c r="F8623" s="33" t="n">
        <f aca="false">IF(OR(ROW()-設定!$B$30&lt;2,ROW()+設定!$B$30&gt;13701,N($A8623)&lt;=0,N(INDEX($A$2:$A$13701,MIN(13700,MAX(1,ROW()-1+設定!$B$30))))&lt;=0,$A8623&lt;設定!$B$28,$A8623&gt;設定!$B$29),0,IF(AND($C8623&gt;=MAX(INDEX($C$1:$C$13701,MAX(1,ROW()-設定!$B$24)):INDEX($C$1:$C$13701,MAX(1,ROW()-1))),$C8623&gt;MAX(INDEX($C$1:$C$13701,MIN(13701,ROW()+1)):INDEX($C$1:$C$13701,MIN(13701,ROW()+設定!$B$24))),$C8623&gt;=設定!$B$32,$C8623&gt;=MAX(MIN(INDEX($C$1:$C$13701,MAX(1,ROW()-設定!$B$26)):INDEX($C$1:$C$13701,MAX(1,ROW()-1))),MIN(INDEX($C$1:$C$13701,MIN(13701,ROW()+1)):INDEX($C$1:$C$13701,MIN(13701,ROW()+設定!$B$26))))*10^(設定!$B$27/20)),1,0))</f>
        <v>0</v>
      </c>
      <c r="G8623" s="33" t="n">
        <f aca="false">$G8622+IF($F8623=1,1,0)</f>
        <v>4</v>
      </c>
      <c r="H8623" s="0" t="str">
        <f aca="false">IF($F8623=1,$G8623,"")</f>
        <v/>
      </c>
    </row>
    <row r="8624" customFormat="false" ht="15" hidden="false" customHeight="false" outlineLevel="0" collapsed="false">
      <c r="A8624" s="30" t="n">
        <v>1347.1875</v>
      </c>
      <c r="B8624" s="31" t="n">
        <v>6.0676</v>
      </c>
      <c r="C8624" s="32" t="n">
        <f aca="false">IF($A8624="","",IF(設定!$B$21="dB",10^($B8624/20),ABS($B8624)))</f>
        <v>2.01085150262896</v>
      </c>
      <c r="D8624" s="32" t="n">
        <f aca="false">IF($A8624="","",$A8624^2)</f>
        <v>1814914.16015625</v>
      </c>
      <c r="E8624" s="32" t="n">
        <f aca="false">IF($A8624="","",IF($C8624&lt;=0,"",1/$C8624^2))</f>
        <v>0.247309044774563</v>
      </c>
      <c r="F8624" s="33" t="n">
        <f aca="false">IF(OR(ROW()-設定!$B$30&lt;2,ROW()+設定!$B$30&gt;13701,N($A8624)&lt;=0,N(INDEX($A$2:$A$13701,MIN(13700,MAX(1,ROW()-1+設定!$B$30))))&lt;=0,$A8624&lt;設定!$B$28,$A8624&gt;設定!$B$29),0,IF(AND($C8624&gt;=MAX(INDEX($C$1:$C$13701,MAX(1,ROW()-設定!$B$24)):INDEX($C$1:$C$13701,MAX(1,ROW()-1))),$C8624&gt;MAX(INDEX($C$1:$C$13701,MIN(13701,ROW()+1)):INDEX($C$1:$C$13701,MIN(13701,ROW()+設定!$B$24))),$C8624&gt;=設定!$B$32,$C8624&gt;=MAX(MIN(INDEX($C$1:$C$13701,MAX(1,ROW()-設定!$B$26)):INDEX($C$1:$C$13701,MAX(1,ROW()-1))),MIN(INDEX($C$1:$C$13701,MIN(13701,ROW()+1)):INDEX($C$1:$C$13701,MIN(13701,ROW()+設定!$B$26))))*10^(設定!$B$27/20)),1,0))</f>
        <v>0</v>
      </c>
      <c r="G8624" s="33" t="n">
        <f aca="false">$G8623+IF($F8624=1,1,0)</f>
        <v>4</v>
      </c>
      <c r="H8624" s="0" t="str">
        <f aca="false">IF($F8624=1,$G8624,"")</f>
        <v/>
      </c>
    </row>
    <row r="8625" customFormat="false" ht="15" hidden="false" customHeight="false" outlineLevel="0" collapsed="false">
      <c r="A8625" s="30" t="n">
        <v>1347.34375</v>
      </c>
      <c r="B8625" s="31" t="n">
        <v>6.1871</v>
      </c>
      <c r="C8625" s="32" t="n">
        <f aca="false">IF($A8625="","",IF(設定!$B$21="dB",10^($B8625/20),ABS($B8625)))</f>
        <v>2.03870787270441</v>
      </c>
      <c r="D8625" s="32" t="n">
        <f aca="false">IF($A8625="","",$A8625^2)</f>
        <v>1815335.18066406</v>
      </c>
      <c r="E8625" s="32" t="n">
        <f aca="false">IF($A8625="","",IF($C8625&lt;=0,"",1/$C8625^2))</f>
        <v>0.240596884864951</v>
      </c>
      <c r="F8625" s="33" t="n">
        <f aca="false">IF(OR(ROW()-設定!$B$30&lt;2,ROW()+設定!$B$30&gt;13701,N($A8625)&lt;=0,N(INDEX($A$2:$A$13701,MIN(13700,MAX(1,ROW()-1+設定!$B$30))))&lt;=0,$A8625&lt;設定!$B$28,$A8625&gt;設定!$B$29),0,IF(AND($C8625&gt;=MAX(INDEX($C$1:$C$13701,MAX(1,ROW()-設定!$B$24)):INDEX($C$1:$C$13701,MAX(1,ROW()-1))),$C8625&gt;MAX(INDEX($C$1:$C$13701,MIN(13701,ROW()+1)):INDEX($C$1:$C$13701,MIN(13701,ROW()+設定!$B$24))),$C8625&gt;=設定!$B$32,$C8625&gt;=MAX(MIN(INDEX($C$1:$C$13701,MAX(1,ROW()-設定!$B$26)):INDEX($C$1:$C$13701,MAX(1,ROW()-1))),MIN(INDEX($C$1:$C$13701,MIN(13701,ROW()+1)):INDEX($C$1:$C$13701,MIN(13701,ROW()+設定!$B$26))))*10^(設定!$B$27/20)),1,0))</f>
        <v>0</v>
      </c>
      <c r="G8625" s="33" t="n">
        <f aca="false">$G8624+IF($F8625=1,1,0)</f>
        <v>4</v>
      </c>
      <c r="H8625" s="0" t="str">
        <f aca="false">IF($F8625=1,$G8625,"")</f>
        <v/>
      </c>
    </row>
    <row r="8626" customFormat="false" ht="15" hidden="false" customHeight="false" outlineLevel="0" collapsed="false">
      <c r="A8626" s="30" t="n">
        <v>1347.5</v>
      </c>
      <c r="B8626" s="31" t="n">
        <v>6.1599</v>
      </c>
      <c r="C8626" s="32" t="n">
        <f aca="false">IF($A8626="","",IF(設定!$B$21="dB",10^($B8626/20),ABS($B8626)))</f>
        <v>2.03233361269613</v>
      </c>
      <c r="D8626" s="32" t="n">
        <f aca="false">IF($A8626="","",$A8626^2)</f>
        <v>1815756.25</v>
      </c>
      <c r="E8626" s="32" t="n">
        <f aca="false">IF($A8626="","",IF($C8626&lt;=0,"",1/$C8626^2))</f>
        <v>0.242108479363191</v>
      </c>
      <c r="F8626" s="33" t="n">
        <f aca="false">IF(OR(ROW()-設定!$B$30&lt;2,ROW()+設定!$B$30&gt;13701,N($A8626)&lt;=0,N(INDEX($A$2:$A$13701,MIN(13700,MAX(1,ROW()-1+設定!$B$30))))&lt;=0,$A8626&lt;設定!$B$28,$A8626&gt;設定!$B$29),0,IF(AND($C8626&gt;=MAX(INDEX($C$1:$C$13701,MAX(1,ROW()-設定!$B$24)):INDEX($C$1:$C$13701,MAX(1,ROW()-1))),$C8626&gt;MAX(INDEX($C$1:$C$13701,MIN(13701,ROW()+1)):INDEX($C$1:$C$13701,MIN(13701,ROW()+設定!$B$24))),$C8626&gt;=設定!$B$32,$C8626&gt;=MAX(MIN(INDEX($C$1:$C$13701,MAX(1,ROW()-設定!$B$26)):INDEX($C$1:$C$13701,MAX(1,ROW()-1))),MIN(INDEX($C$1:$C$13701,MIN(13701,ROW()+1)):INDEX($C$1:$C$13701,MIN(13701,ROW()+設定!$B$26))))*10^(設定!$B$27/20)),1,0))</f>
        <v>0</v>
      </c>
      <c r="G8626" s="33" t="n">
        <f aca="false">$G8625+IF($F8626=1,1,0)</f>
        <v>4</v>
      </c>
      <c r="H8626" s="0" t="str">
        <f aca="false">IF($F8626=1,$G8626,"")</f>
        <v/>
      </c>
    </row>
    <row r="8627" customFormat="false" ht="15" hidden="false" customHeight="false" outlineLevel="0" collapsed="false">
      <c r="A8627" s="30" t="n">
        <v>1347.65625</v>
      </c>
      <c r="B8627" s="31" t="n">
        <v>6.1316</v>
      </c>
      <c r="C8627" s="32" t="n">
        <f aca="false">IF($A8627="","",IF(設定!$B$21="dB",10^($B8627/20),ABS($B8627)))</f>
        <v>2.02572272437434</v>
      </c>
      <c r="D8627" s="32" t="n">
        <f aca="false">IF($A8627="","",$A8627^2)</f>
        <v>1816177.36816406</v>
      </c>
      <c r="E8627" s="32" t="n">
        <f aca="false">IF($A8627="","",IF($C8627&lt;=0,"",1/$C8627^2))</f>
        <v>0.243691286109277</v>
      </c>
      <c r="F8627" s="33" t="n">
        <f aca="false">IF(OR(ROW()-設定!$B$30&lt;2,ROW()+設定!$B$30&gt;13701,N($A8627)&lt;=0,N(INDEX($A$2:$A$13701,MIN(13700,MAX(1,ROW()-1+設定!$B$30))))&lt;=0,$A8627&lt;設定!$B$28,$A8627&gt;設定!$B$29),0,IF(AND($C8627&gt;=MAX(INDEX($C$1:$C$13701,MAX(1,ROW()-設定!$B$24)):INDEX($C$1:$C$13701,MAX(1,ROW()-1))),$C8627&gt;MAX(INDEX($C$1:$C$13701,MIN(13701,ROW()+1)):INDEX($C$1:$C$13701,MIN(13701,ROW()+設定!$B$24))),$C8627&gt;=設定!$B$32,$C8627&gt;=MAX(MIN(INDEX($C$1:$C$13701,MAX(1,ROW()-設定!$B$26)):INDEX($C$1:$C$13701,MAX(1,ROW()-1))),MIN(INDEX($C$1:$C$13701,MIN(13701,ROW()+1)):INDEX($C$1:$C$13701,MIN(13701,ROW()+設定!$B$26))))*10^(設定!$B$27/20)),1,0))</f>
        <v>0</v>
      </c>
      <c r="G8627" s="33" t="n">
        <f aca="false">$G8626+IF($F8627=1,1,0)</f>
        <v>4</v>
      </c>
      <c r="H8627" s="0" t="str">
        <f aca="false">IF($F8627=1,$G8627,"")</f>
        <v/>
      </c>
    </row>
    <row r="8628" customFormat="false" ht="15" hidden="false" customHeight="false" outlineLevel="0" collapsed="false">
      <c r="A8628" s="30" t="n">
        <v>1347.8125</v>
      </c>
      <c r="B8628" s="31" t="n">
        <v>6.2931</v>
      </c>
      <c r="C8628" s="32" t="n">
        <f aca="false">IF($A8628="","",IF(設定!$B$21="dB",10^($B8628/20),ABS($B8628)))</f>
        <v>2.06374008614821</v>
      </c>
      <c r="D8628" s="32" t="n">
        <f aca="false">IF($A8628="","",$A8628^2)</f>
        <v>1816598.53515625</v>
      </c>
      <c r="E8628" s="32" t="n">
        <f aca="false">IF($A8628="","",IF($C8628&lt;=0,"",1/$C8628^2))</f>
        <v>0.234795624814219</v>
      </c>
      <c r="F8628" s="33" t="n">
        <f aca="false">IF(OR(ROW()-設定!$B$30&lt;2,ROW()+設定!$B$30&gt;13701,N($A8628)&lt;=0,N(INDEX($A$2:$A$13701,MIN(13700,MAX(1,ROW()-1+設定!$B$30))))&lt;=0,$A8628&lt;設定!$B$28,$A8628&gt;設定!$B$29),0,IF(AND($C8628&gt;=MAX(INDEX($C$1:$C$13701,MAX(1,ROW()-設定!$B$24)):INDEX($C$1:$C$13701,MAX(1,ROW()-1))),$C8628&gt;MAX(INDEX($C$1:$C$13701,MIN(13701,ROW()+1)):INDEX($C$1:$C$13701,MIN(13701,ROW()+設定!$B$24))),$C8628&gt;=設定!$B$32,$C8628&gt;=MAX(MIN(INDEX($C$1:$C$13701,MAX(1,ROW()-設定!$B$26)):INDEX($C$1:$C$13701,MAX(1,ROW()-1))),MIN(INDEX($C$1:$C$13701,MIN(13701,ROW()+1)):INDEX($C$1:$C$13701,MIN(13701,ROW()+設定!$B$26))))*10^(設定!$B$27/20)),1,0))</f>
        <v>0</v>
      </c>
      <c r="G8628" s="33" t="n">
        <f aca="false">$G8627+IF($F8628=1,1,0)</f>
        <v>4</v>
      </c>
      <c r="H8628" s="0" t="str">
        <f aca="false">IF($F8628=1,$G8628,"")</f>
        <v/>
      </c>
    </row>
    <row r="8629" customFormat="false" ht="15" hidden="false" customHeight="false" outlineLevel="0" collapsed="false">
      <c r="A8629" s="30" t="n">
        <v>1347.96875</v>
      </c>
      <c r="B8629" s="31" t="n">
        <v>6.5388</v>
      </c>
      <c r="C8629" s="32" t="n">
        <f aca="false">IF($A8629="","",IF(設定!$B$21="dB",10^($B8629/20),ABS($B8629)))</f>
        <v>2.12295114519947</v>
      </c>
      <c r="D8629" s="32" t="n">
        <f aca="false">IF($A8629="","",$A8629^2)</f>
        <v>1817019.75097656</v>
      </c>
      <c r="E8629" s="32" t="n">
        <f aca="false">IF($A8629="","",IF($C8629&lt;=0,"",1/$C8629^2))</f>
        <v>0.221880941480586</v>
      </c>
      <c r="F8629" s="33" t="n">
        <f aca="false">IF(OR(ROW()-設定!$B$30&lt;2,ROW()+設定!$B$30&gt;13701,N($A8629)&lt;=0,N(INDEX($A$2:$A$13701,MIN(13700,MAX(1,ROW()-1+設定!$B$30))))&lt;=0,$A8629&lt;設定!$B$28,$A8629&gt;設定!$B$29),0,IF(AND($C8629&gt;=MAX(INDEX($C$1:$C$13701,MAX(1,ROW()-設定!$B$24)):INDEX($C$1:$C$13701,MAX(1,ROW()-1))),$C8629&gt;MAX(INDEX($C$1:$C$13701,MIN(13701,ROW()+1)):INDEX($C$1:$C$13701,MIN(13701,ROW()+設定!$B$24))),$C8629&gt;=設定!$B$32,$C8629&gt;=MAX(MIN(INDEX($C$1:$C$13701,MAX(1,ROW()-設定!$B$26)):INDEX($C$1:$C$13701,MAX(1,ROW()-1))),MIN(INDEX($C$1:$C$13701,MIN(13701,ROW()+1)):INDEX($C$1:$C$13701,MIN(13701,ROW()+設定!$B$26))))*10^(設定!$B$27/20)),1,0))</f>
        <v>0</v>
      </c>
      <c r="G8629" s="33" t="n">
        <f aca="false">$G8628+IF($F8629=1,1,0)</f>
        <v>4</v>
      </c>
      <c r="H8629" s="0" t="str">
        <f aca="false">IF($F8629=1,$G8629,"")</f>
        <v/>
      </c>
    </row>
    <row r="8630" customFormat="false" ht="15" hidden="false" customHeight="false" outlineLevel="0" collapsed="false">
      <c r="A8630" s="30" t="n">
        <v>1348.125</v>
      </c>
      <c r="B8630" s="31" t="n">
        <v>6.5553</v>
      </c>
      <c r="C8630" s="32" t="n">
        <f aca="false">IF($A8630="","",IF(設定!$B$21="dB",10^($B8630/20),ABS($B8630)))</f>
        <v>2.1269878054911</v>
      </c>
      <c r="D8630" s="32" t="n">
        <f aca="false">IF($A8630="","",$A8630^2)</f>
        <v>1817441.015625</v>
      </c>
      <c r="E8630" s="32" t="n">
        <f aca="false">IF($A8630="","",IF($C8630&lt;=0,"",1/$C8630^2))</f>
        <v>0.221039556230946</v>
      </c>
      <c r="F8630" s="33" t="n">
        <f aca="false">IF(OR(ROW()-設定!$B$30&lt;2,ROW()+設定!$B$30&gt;13701,N($A8630)&lt;=0,N(INDEX($A$2:$A$13701,MIN(13700,MAX(1,ROW()-1+設定!$B$30))))&lt;=0,$A8630&lt;設定!$B$28,$A8630&gt;設定!$B$29),0,IF(AND($C8630&gt;=MAX(INDEX($C$1:$C$13701,MAX(1,ROW()-設定!$B$24)):INDEX($C$1:$C$13701,MAX(1,ROW()-1))),$C8630&gt;MAX(INDEX($C$1:$C$13701,MIN(13701,ROW()+1)):INDEX($C$1:$C$13701,MIN(13701,ROW()+設定!$B$24))),$C8630&gt;=設定!$B$32,$C8630&gt;=MAX(MIN(INDEX($C$1:$C$13701,MAX(1,ROW()-設定!$B$26)):INDEX($C$1:$C$13701,MAX(1,ROW()-1))),MIN(INDEX($C$1:$C$13701,MIN(13701,ROW()+1)):INDEX($C$1:$C$13701,MIN(13701,ROW()+設定!$B$26))))*10^(設定!$B$27/20)),1,0))</f>
        <v>0</v>
      </c>
      <c r="G8630" s="33" t="n">
        <f aca="false">$G8629+IF($F8630=1,1,0)</f>
        <v>4</v>
      </c>
      <c r="H8630" s="0" t="str">
        <f aca="false">IF($F8630=1,$G8630,"")</f>
        <v/>
      </c>
    </row>
    <row r="8631" customFormat="false" ht="15" hidden="false" customHeight="false" outlineLevel="0" collapsed="false">
      <c r="A8631" s="30" t="n">
        <v>1348.28125</v>
      </c>
      <c r="B8631" s="31" t="n">
        <v>6.4157</v>
      </c>
      <c r="C8631" s="32" t="n">
        <f aca="false">IF($A8631="","",IF(設定!$B$21="dB",10^($B8631/20),ABS($B8631)))</f>
        <v>2.09307600991471</v>
      </c>
      <c r="D8631" s="32" t="n">
        <f aca="false">IF($A8631="","",$A8631^2)</f>
        <v>1817862.32910156</v>
      </c>
      <c r="E8631" s="32" t="n">
        <f aca="false">IF($A8631="","",IF($C8631&lt;=0,"",1/$C8631^2))</f>
        <v>0.228260098321759</v>
      </c>
      <c r="F8631" s="33" t="n">
        <f aca="false">IF(OR(ROW()-設定!$B$30&lt;2,ROW()+設定!$B$30&gt;13701,N($A8631)&lt;=0,N(INDEX($A$2:$A$13701,MIN(13700,MAX(1,ROW()-1+設定!$B$30))))&lt;=0,$A8631&lt;設定!$B$28,$A8631&gt;設定!$B$29),0,IF(AND($C8631&gt;=MAX(INDEX($C$1:$C$13701,MAX(1,ROW()-設定!$B$24)):INDEX($C$1:$C$13701,MAX(1,ROW()-1))),$C8631&gt;MAX(INDEX($C$1:$C$13701,MIN(13701,ROW()+1)):INDEX($C$1:$C$13701,MIN(13701,ROW()+設定!$B$24))),$C8631&gt;=設定!$B$32,$C8631&gt;=MAX(MIN(INDEX($C$1:$C$13701,MAX(1,ROW()-設定!$B$26)):INDEX($C$1:$C$13701,MAX(1,ROW()-1))),MIN(INDEX($C$1:$C$13701,MIN(13701,ROW()+1)):INDEX($C$1:$C$13701,MIN(13701,ROW()+設定!$B$26))))*10^(設定!$B$27/20)),1,0))</f>
        <v>0</v>
      </c>
      <c r="G8631" s="33" t="n">
        <f aca="false">$G8630+IF($F8631=1,1,0)</f>
        <v>4</v>
      </c>
      <c r="H8631" s="0" t="str">
        <f aca="false">IF($F8631=1,$G8631,"")</f>
        <v/>
      </c>
    </row>
    <row r="8632" customFormat="false" ht="15" hidden="false" customHeight="false" outlineLevel="0" collapsed="false">
      <c r="A8632" s="30" t="n">
        <v>1348.4375</v>
      </c>
      <c r="B8632" s="31" t="n">
        <v>6.4685</v>
      </c>
      <c r="C8632" s="32" t="n">
        <f aca="false">IF($A8632="","",IF(設定!$B$21="dB",10^($B8632/20),ABS($B8632)))</f>
        <v>2.10583820221409</v>
      </c>
      <c r="D8632" s="32" t="n">
        <f aca="false">IF($A8632="","",$A8632^2)</f>
        <v>1818283.69140625</v>
      </c>
      <c r="E8632" s="32" t="n">
        <f aca="false">IF($A8632="","",IF($C8632&lt;=0,"",1/$C8632^2))</f>
        <v>0.225501793326595</v>
      </c>
      <c r="F8632" s="33" t="n">
        <f aca="false">IF(OR(ROW()-設定!$B$30&lt;2,ROW()+設定!$B$30&gt;13701,N($A8632)&lt;=0,N(INDEX($A$2:$A$13701,MIN(13700,MAX(1,ROW()-1+設定!$B$30))))&lt;=0,$A8632&lt;設定!$B$28,$A8632&gt;設定!$B$29),0,IF(AND($C8632&gt;=MAX(INDEX($C$1:$C$13701,MAX(1,ROW()-設定!$B$24)):INDEX($C$1:$C$13701,MAX(1,ROW()-1))),$C8632&gt;MAX(INDEX($C$1:$C$13701,MIN(13701,ROW()+1)):INDEX($C$1:$C$13701,MIN(13701,ROW()+設定!$B$24))),$C8632&gt;=設定!$B$32,$C8632&gt;=MAX(MIN(INDEX($C$1:$C$13701,MAX(1,ROW()-設定!$B$26)):INDEX($C$1:$C$13701,MAX(1,ROW()-1))),MIN(INDEX($C$1:$C$13701,MIN(13701,ROW()+1)):INDEX($C$1:$C$13701,MIN(13701,ROW()+設定!$B$26))))*10^(設定!$B$27/20)),1,0))</f>
        <v>0</v>
      </c>
      <c r="G8632" s="33" t="n">
        <f aca="false">$G8631+IF($F8632=1,1,0)</f>
        <v>4</v>
      </c>
      <c r="H8632" s="0" t="str">
        <f aca="false">IF($F8632=1,$G8632,"")</f>
        <v/>
      </c>
    </row>
    <row r="8633" customFormat="false" ht="15" hidden="false" customHeight="false" outlineLevel="0" collapsed="false">
      <c r="A8633" s="30" t="n">
        <v>1348.59375</v>
      </c>
      <c r="B8633" s="31" t="n">
        <v>6.54</v>
      </c>
      <c r="C8633" s="32" t="n">
        <f aca="false">IF($A8633="","",IF(設定!$B$21="dB",10^($B8633/20),ABS($B8633)))</f>
        <v>2.12324446200022</v>
      </c>
      <c r="D8633" s="32" t="n">
        <f aca="false">IF($A8633="","",$A8633^2)</f>
        <v>1818705.10253906</v>
      </c>
      <c r="E8633" s="32" t="n">
        <f aca="false">IF($A8633="","",IF($C8633&lt;=0,"",1/$C8633^2))</f>
        <v>0.221819641980022</v>
      </c>
      <c r="F8633" s="33" t="n">
        <f aca="false">IF(OR(ROW()-設定!$B$30&lt;2,ROW()+設定!$B$30&gt;13701,N($A8633)&lt;=0,N(INDEX($A$2:$A$13701,MIN(13700,MAX(1,ROW()-1+設定!$B$30))))&lt;=0,$A8633&lt;設定!$B$28,$A8633&gt;設定!$B$29),0,IF(AND($C8633&gt;=MAX(INDEX($C$1:$C$13701,MAX(1,ROW()-設定!$B$24)):INDEX($C$1:$C$13701,MAX(1,ROW()-1))),$C8633&gt;MAX(INDEX($C$1:$C$13701,MIN(13701,ROW()+1)):INDEX($C$1:$C$13701,MIN(13701,ROW()+設定!$B$24))),$C8633&gt;=設定!$B$32,$C8633&gt;=MAX(MIN(INDEX($C$1:$C$13701,MAX(1,ROW()-設定!$B$26)):INDEX($C$1:$C$13701,MAX(1,ROW()-1))),MIN(INDEX($C$1:$C$13701,MIN(13701,ROW()+1)):INDEX($C$1:$C$13701,MIN(13701,ROW()+設定!$B$26))))*10^(設定!$B$27/20)),1,0))</f>
        <v>0</v>
      </c>
      <c r="G8633" s="33" t="n">
        <f aca="false">$G8632+IF($F8633=1,1,0)</f>
        <v>4</v>
      </c>
      <c r="H8633" s="0" t="str">
        <f aca="false">IF($F8633=1,$G8633,"")</f>
        <v/>
      </c>
    </row>
    <row r="8634" customFormat="false" ht="15" hidden="false" customHeight="false" outlineLevel="0" collapsed="false">
      <c r="A8634" s="30" t="n">
        <v>1348.75</v>
      </c>
      <c r="B8634" s="31" t="n">
        <v>6.6599</v>
      </c>
      <c r="C8634" s="32" t="n">
        <f aca="false">IF($A8634="","",IF(設定!$B$21="dB",10^($B8634/20),ABS($B8634)))</f>
        <v>2.15275695005139</v>
      </c>
      <c r="D8634" s="32" t="n">
        <f aca="false">IF($A8634="","",$A8634^2)</f>
        <v>1819126.5625</v>
      </c>
      <c r="E8634" s="32" t="n">
        <f aca="false">IF($A8634="","",IF($C8634&lt;=0,"",1/$C8634^2))</f>
        <v>0.215779409362579</v>
      </c>
      <c r="F8634" s="33" t="n">
        <f aca="false">IF(OR(ROW()-設定!$B$30&lt;2,ROW()+設定!$B$30&gt;13701,N($A8634)&lt;=0,N(INDEX($A$2:$A$13701,MIN(13700,MAX(1,ROW()-1+設定!$B$30))))&lt;=0,$A8634&lt;設定!$B$28,$A8634&gt;設定!$B$29),0,IF(AND($C8634&gt;=MAX(INDEX($C$1:$C$13701,MAX(1,ROW()-設定!$B$24)):INDEX($C$1:$C$13701,MAX(1,ROW()-1))),$C8634&gt;MAX(INDEX($C$1:$C$13701,MIN(13701,ROW()+1)):INDEX($C$1:$C$13701,MIN(13701,ROW()+設定!$B$24))),$C8634&gt;=設定!$B$32,$C8634&gt;=MAX(MIN(INDEX($C$1:$C$13701,MAX(1,ROW()-設定!$B$26)):INDEX($C$1:$C$13701,MAX(1,ROW()-1))),MIN(INDEX($C$1:$C$13701,MIN(13701,ROW()+1)):INDEX($C$1:$C$13701,MIN(13701,ROW()+設定!$B$26))))*10^(設定!$B$27/20)),1,0))</f>
        <v>0</v>
      </c>
      <c r="G8634" s="33" t="n">
        <f aca="false">$G8633+IF($F8634=1,1,0)</f>
        <v>4</v>
      </c>
      <c r="H8634" s="0" t="str">
        <f aca="false">IF($F8634=1,$G8634,"")</f>
        <v/>
      </c>
    </row>
    <row r="8635" customFormat="false" ht="15" hidden="false" customHeight="false" outlineLevel="0" collapsed="false">
      <c r="A8635" s="30" t="n">
        <v>1348.90625</v>
      </c>
      <c r="B8635" s="31" t="n">
        <v>6.586</v>
      </c>
      <c r="C8635" s="32" t="n">
        <f aca="false">IF($A8635="","",IF(設定!$B$21="dB",10^($B8635/20),ABS($B8635)))</f>
        <v>2.13451887740309</v>
      </c>
      <c r="D8635" s="32" t="n">
        <f aca="false">IF($A8635="","",$A8635^2)</f>
        <v>1819548.07128906</v>
      </c>
      <c r="E8635" s="32" t="n">
        <f aca="false">IF($A8635="","",IF($C8635&lt;=0,"",1/$C8635^2))</f>
        <v>0.219482551370072</v>
      </c>
      <c r="F8635" s="33" t="n">
        <f aca="false">IF(OR(ROW()-設定!$B$30&lt;2,ROW()+設定!$B$30&gt;13701,N($A8635)&lt;=0,N(INDEX($A$2:$A$13701,MIN(13700,MAX(1,ROW()-1+設定!$B$30))))&lt;=0,$A8635&lt;設定!$B$28,$A8635&gt;設定!$B$29),0,IF(AND($C8635&gt;=MAX(INDEX($C$1:$C$13701,MAX(1,ROW()-設定!$B$24)):INDEX($C$1:$C$13701,MAX(1,ROW()-1))),$C8635&gt;MAX(INDEX($C$1:$C$13701,MIN(13701,ROW()+1)):INDEX($C$1:$C$13701,MIN(13701,ROW()+設定!$B$24))),$C8635&gt;=設定!$B$32,$C8635&gt;=MAX(MIN(INDEX($C$1:$C$13701,MAX(1,ROW()-設定!$B$26)):INDEX($C$1:$C$13701,MAX(1,ROW()-1))),MIN(INDEX($C$1:$C$13701,MIN(13701,ROW()+1)):INDEX($C$1:$C$13701,MIN(13701,ROW()+設定!$B$26))))*10^(設定!$B$27/20)),1,0))</f>
        <v>0</v>
      </c>
      <c r="G8635" s="33" t="n">
        <f aca="false">$G8634+IF($F8635=1,1,0)</f>
        <v>4</v>
      </c>
      <c r="H8635" s="0" t="str">
        <f aca="false">IF($F8635=1,$G8635,"")</f>
        <v/>
      </c>
    </row>
    <row r="8636" customFormat="false" ht="15" hidden="false" customHeight="false" outlineLevel="0" collapsed="false">
      <c r="A8636" s="30" t="n">
        <v>1349.0625</v>
      </c>
      <c r="B8636" s="31" t="n">
        <v>6.5353</v>
      </c>
      <c r="C8636" s="32" t="n">
        <f aca="false">IF($A8636="","",IF(設定!$B$21="dB",10^($B8636/20),ABS($B8636)))</f>
        <v>2.12209586928827</v>
      </c>
      <c r="D8636" s="32" t="n">
        <f aca="false">IF($A8636="","",$A8636^2)</f>
        <v>1819969.62890625</v>
      </c>
      <c r="E8636" s="32" t="n">
        <f aca="false">IF($A8636="","",IF($C8636&lt;=0,"",1/$C8636^2))</f>
        <v>0.222059828465738</v>
      </c>
      <c r="F8636" s="33" t="n">
        <f aca="false">IF(OR(ROW()-設定!$B$30&lt;2,ROW()+設定!$B$30&gt;13701,N($A8636)&lt;=0,N(INDEX($A$2:$A$13701,MIN(13700,MAX(1,ROW()-1+設定!$B$30))))&lt;=0,$A8636&lt;設定!$B$28,$A8636&gt;設定!$B$29),0,IF(AND($C8636&gt;=MAX(INDEX($C$1:$C$13701,MAX(1,ROW()-設定!$B$24)):INDEX($C$1:$C$13701,MAX(1,ROW()-1))),$C8636&gt;MAX(INDEX($C$1:$C$13701,MIN(13701,ROW()+1)):INDEX($C$1:$C$13701,MIN(13701,ROW()+設定!$B$24))),$C8636&gt;=設定!$B$32,$C8636&gt;=MAX(MIN(INDEX($C$1:$C$13701,MAX(1,ROW()-設定!$B$26)):INDEX($C$1:$C$13701,MAX(1,ROW()-1))),MIN(INDEX($C$1:$C$13701,MIN(13701,ROW()+1)):INDEX($C$1:$C$13701,MIN(13701,ROW()+設定!$B$26))))*10^(設定!$B$27/20)),1,0))</f>
        <v>0</v>
      </c>
      <c r="G8636" s="33" t="n">
        <f aca="false">$G8635+IF($F8636=1,1,0)</f>
        <v>4</v>
      </c>
      <c r="H8636" s="0" t="str">
        <f aca="false">IF($F8636=1,$G8636,"")</f>
        <v/>
      </c>
    </row>
    <row r="8637" customFormat="false" ht="15" hidden="false" customHeight="false" outlineLevel="0" collapsed="false">
      <c r="A8637" s="30" t="n">
        <v>1349.21875</v>
      </c>
      <c r="B8637" s="31" t="n">
        <v>6.5772</v>
      </c>
      <c r="C8637" s="32" t="n">
        <f aca="false">IF($A8637="","",IF(設定!$B$21="dB",10^($B8637/20),ABS($B8637)))</f>
        <v>2.13235741152594</v>
      </c>
      <c r="D8637" s="32" t="n">
        <f aca="false">IF($A8637="","",$A8637^2)</f>
        <v>1820391.23535156</v>
      </c>
      <c r="E8637" s="32" t="n">
        <f aca="false">IF($A8637="","",IF($C8637&lt;=0,"",1/$C8637^2))</f>
        <v>0.219927734230019</v>
      </c>
      <c r="F8637" s="33" t="n">
        <f aca="false">IF(OR(ROW()-設定!$B$30&lt;2,ROW()+設定!$B$30&gt;13701,N($A8637)&lt;=0,N(INDEX($A$2:$A$13701,MIN(13700,MAX(1,ROW()-1+設定!$B$30))))&lt;=0,$A8637&lt;設定!$B$28,$A8637&gt;設定!$B$29),0,IF(AND($C8637&gt;=MAX(INDEX($C$1:$C$13701,MAX(1,ROW()-設定!$B$24)):INDEX($C$1:$C$13701,MAX(1,ROW()-1))),$C8637&gt;MAX(INDEX($C$1:$C$13701,MIN(13701,ROW()+1)):INDEX($C$1:$C$13701,MIN(13701,ROW()+設定!$B$24))),$C8637&gt;=設定!$B$32,$C8637&gt;=MAX(MIN(INDEX($C$1:$C$13701,MAX(1,ROW()-設定!$B$26)):INDEX($C$1:$C$13701,MAX(1,ROW()-1))),MIN(INDEX($C$1:$C$13701,MIN(13701,ROW()+1)):INDEX($C$1:$C$13701,MIN(13701,ROW()+設定!$B$26))))*10^(設定!$B$27/20)),1,0))</f>
        <v>0</v>
      </c>
      <c r="G8637" s="33" t="n">
        <f aca="false">$G8636+IF($F8637=1,1,0)</f>
        <v>4</v>
      </c>
      <c r="H8637" s="0" t="str">
        <f aca="false">IF($F8637=1,$G8637,"")</f>
        <v/>
      </c>
    </row>
    <row r="8638" customFormat="false" ht="15" hidden="false" customHeight="false" outlineLevel="0" collapsed="false">
      <c r="A8638" s="30" t="n">
        <v>1349.375</v>
      </c>
      <c r="B8638" s="31" t="n">
        <v>6.7662</v>
      </c>
      <c r="C8638" s="32" t="n">
        <f aca="false">IF($A8638="","",IF(設定!$B$21="dB",10^($B8638/20),ABS($B8638)))</f>
        <v>2.17926477950845</v>
      </c>
      <c r="D8638" s="32" t="n">
        <f aca="false">IF($A8638="","",$A8638^2)</f>
        <v>1820812.890625</v>
      </c>
      <c r="E8638" s="32" t="n">
        <f aca="false">IF($A8638="","",IF($C8638&lt;=0,"",1/$C8638^2))</f>
        <v>0.210562001429383</v>
      </c>
      <c r="F8638" s="33" t="n">
        <f aca="false">IF(OR(ROW()-設定!$B$30&lt;2,ROW()+設定!$B$30&gt;13701,N($A8638)&lt;=0,N(INDEX($A$2:$A$13701,MIN(13700,MAX(1,ROW()-1+設定!$B$30))))&lt;=0,$A8638&lt;設定!$B$28,$A8638&gt;設定!$B$29),0,IF(AND($C8638&gt;=MAX(INDEX($C$1:$C$13701,MAX(1,ROW()-設定!$B$24)):INDEX($C$1:$C$13701,MAX(1,ROW()-1))),$C8638&gt;MAX(INDEX($C$1:$C$13701,MIN(13701,ROW()+1)):INDEX($C$1:$C$13701,MIN(13701,ROW()+設定!$B$24))),$C8638&gt;=設定!$B$32,$C8638&gt;=MAX(MIN(INDEX($C$1:$C$13701,MAX(1,ROW()-設定!$B$26)):INDEX($C$1:$C$13701,MAX(1,ROW()-1))),MIN(INDEX($C$1:$C$13701,MIN(13701,ROW()+1)):INDEX($C$1:$C$13701,MIN(13701,ROW()+設定!$B$26))))*10^(設定!$B$27/20)),1,0))</f>
        <v>0</v>
      </c>
      <c r="G8638" s="33" t="n">
        <f aca="false">$G8637+IF($F8638=1,1,0)</f>
        <v>4</v>
      </c>
      <c r="H8638" s="0" t="str">
        <f aca="false">IF($F8638=1,$G8638,"")</f>
        <v/>
      </c>
    </row>
    <row r="8639" customFormat="false" ht="15" hidden="false" customHeight="false" outlineLevel="0" collapsed="false">
      <c r="A8639" s="30" t="n">
        <v>1349.53125</v>
      </c>
      <c r="B8639" s="31" t="n">
        <v>6.9473</v>
      </c>
      <c r="C8639" s="32" t="n">
        <f aca="false">IF($A8639="","",IF(設定!$B$21="dB",10^($B8639/20),ABS($B8639)))</f>
        <v>2.22517924256089</v>
      </c>
      <c r="D8639" s="32" t="n">
        <f aca="false">IF($A8639="","",$A8639^2)</f>
        <v>1821234.59472656</v>
      </c>
      <c r="E8639" s="32" t="n">
        <f aca="false">IF($A8639="","",IF($C8639&lt;=0,"",1/$C8639^2))</f>
        <v>0.201962156810148</v>
      </c>
      <c r="F8639" s="33" t="n">
        <f aca="false">IF(OR(ROW()-設定!$B$30&lt;2,ROW()+設定!$B$30&gt;13701,N($A8639)&lt;=0,N(INDEX($A$2:$A$13701,MIN(13700,MAX(1,ROW()-1+設定!$B$30))))&lt;=0,$A8639&lt;設定!$B$28,$A8639&gt;設定!$B$29),0,IF(AND($C8639&gt;=MAX(INDEX($C$1:$C$13701,MAX(1,ROW()-設定!$B$24)):INDEX($C$1:$C$13701,MAX(1,ROW()-1))),$C8639&gt;MAX(INDEX($C$1:$C$13701,MIN(13701,ROW()+1)):INDEX($C$1:$C$13701,MIN(13701,ROW()+設定!$B$24))),$C8639&gt;=設定!$B$32,$C8639&gt;=MAX(MIN(INDEX($C$1:$C$13701,MAX(1,ROW()-設定!$B$26)):INDEX($C$1:$C$13701,MAX(1,ROW()-1))),MIN(INDEX($C$1:$C$13701,MIN(13701,ROW()+1)):INDEX($C$1:$C$13701,MIN(13701,ROW()+設定!$B$26))))*10^(設定!$B$27/20)),1,0))</f>
        <v>0</v>
      </c>
      <c r="G8639" s="33" t="n">
        <f aca="false">$G8638+IF($F8639=1,1,0)</f>
        <v>4</v>
      </c>
      <c r="H8639" s="0" t="str">
        <f aca="false">IF($F8639=1,$G8639,"")</f>
        <v/>
      </c>
    </row>
    <row r="8640" customFormat="false" ht="15" hidden="false" customHeight="false" outlineLevel="0" collapsed="false">
      <c r="A8640" s="30" t="n">
        <v>1349.6875</v>
      </c>
      <c r="B8640" s="31" t="n">
        <v>6.6496</v>
      </c>
      <c r="C8640" s="32" t="n">
        <f aca="false">IF($A8640="","",IF(設定!$B$21="dB",10^($B8640/20),ABS($B8640)))</f>
        <v>2.15020565643036</v>
      </c>
      <c r="D8640" s="32" t="n">
        <f aca="false">IF($A8640="","",$A8640^2)</f>
        <v>1821656.34765625</v>
      </c>
      <c r="E8640" s="32" t="n">
        <f aca="false">IF($A8640="","",IF($C8640&lt;=0,"",1/$C8640^2))</f>
        <v>0.216291772663784</v>
      </c>
      <c r="F8640" s="33" t="n">
        <f aca="false">IF(OR(ROW()-設定!$B$30&lt;2,ROW()+設定!$B$30&gt;13701,N($A8640)&lt;=0,N(INDEX($A$2:$A$13701,MIN(13700,MAX(1,ROW()-1+設定!$B$30))))&lt;=0,$A8640&lt;設定!$B$28,$A8640&gt;設定!$B$29),0,IF(AND($C8640&gt;=MAX(INDEX($C$1:$C$13701,MAX(1,ROW()-設定!$B$24)):INDEX($C$1:$C$13701,MAX(1,ROW()-1))),$C8640&gt;MAX(INDEX($C$1:$C$13701,MIN(13701,ROW()+1)):INDEX($C$1:$C$13701,MIN(13701,ROW()+設定!$B$24))),$C8640&gt;=設定!$B$32,$C8640&gt;=MAX(MIN(INDEX($C$1:$C$13701,MAX(1,ROW()-設定!$B$26)):INDEX($C$1:$C$13701,MAX(1,ROW()-1))),MIN(INDEX($C$1:$C$13701,MIN(13701,ROW()+1)):INDEX($C$1:$C$13701,MIN(13701,ROW()+設定!$B$26))))*10^(設定!$B$27/20)),1,0))</f>
        <v>0</v>
      </c>
      <c r="G8640" s="33" t="n">
        <f aca="false">$G8639+IF($F8640=1,1,0)</f>
        <v>4</v>
      </c>
      <c r="H8640" s="0" t="str">
        <f aca="false">IF($F8640=1,$G8640,"")</f>
        <v/>
      </c>
    </row>
    <row r="8641" customFormat="false" ht="15" hidden="false" customHeight="false" outlineLevel="0" collapsed="false">
      <c r="A8641" s="30" t="n">
        <v>1349.84375</v>
      </c>
      <c r="B8641" s="31" t="n">
        <v>6.532</v>
      </c>
      <c r="C8641" s="32" t="n">
        <f aca="false">IF($A8641="","",IF(設定!$B$21="dB",10^($B8641/20),ABS($B8641)))</f>
        <v>2.12128978188307</v>
      </c>
      <c r="D8641" s="32" t="n">
        <f aca="false">IF($A8641="","",$A8641^2)</f>
        <v>1822078.14941406</v>
      </c>
      <c r="E8641" s="32" t="n">
        <f aca="false">IF($A8641="","",IF($C8641&lt;=0,"",1/$C8641^2))</f>
        <v>0.22222862543282</v>
      </c>
      <c r="F8641" s="33" t="n">
        <f aca="false">IF(OR(ROW()-設定!$B$30&lt;2,ROW()+設定!$B$30&gt;13701,N($A8641)&lt;=0,N(INDEX($A$2:$A$13701,MIN(13700,MAX(1,ROW()-1+設定!$B$30))))&lt;=0,$A8641&lt;設定!$B$28,$A8641&gt;設定!$B$29),0,IF(AND($C8641&gt;=MAX(INDEX($C$1:$C$13701,MAX(1,ROW()-設定!$B$24)):INDEX($C$1:$C$13701,MAX(1,ROW()-1))),$C8641&gt;MAX(INDEX($C$1:$C$13701,MIN(13701,ROW()+1)):INDEX($C$1:$C$13701,MIN(13701,ROW()+設定!$B$24))),$C8641&gt;=設定!$B$32,$C8641&gt;=MAX(MIN(INDEX($C$1:$C$13701,MAX(1,ROW()-設定!$B$26)):INDEX($C$1:$C$13701,MAX(1,ROW()-1))),MIN(INDEX($C$1:$C$13701,MIN(13701,ROW()+1)):INDEX($C$1:$C$13701,MIN(13701,ROW()+設定!$B$26))))*10^(設定!$B$27/20)),1,0))</f>
        <v>0</v>
      </c>
      <c r="G8641" s="33" t="n">
        <f aca="false">$G8640+IF($F8641=1,1,0)</f>
        <v>4</v>
      </c>
      <c r="H8641" s="0" t="str">
        <f aca="false">IF($F8641=1,$G8641,"")</f>
        <v/>
      </c>
    </row>
    <row r="8642" customFormat="false" ht="15" hidden="false" customHeight="false" outlineLevel="0" collapsed="false">
      <c r="A8642" s="30" t="n">
        <v>1350</v>
      </c>
      <c r="B8642" s="31" t="n">
        <v>6.8622</v>
      </c>
      <c r="C8642" s="32" t="n">
        <f aca="false">IF($A8642="","",IF(設定!$B$21="dB",10^($B8642/20),ABS($B8642)))</f>
        <v>2.20348450054138</v>
      </c>
      <c r="D8642" s="32" t="n">
        <f aca="false">IF($A8642="","",$A8642^2)</f>
        <v>1822500</v>
      </c>
      <c r="E8642" s="32" t="n">
        <f aca="false">IF($A8642="","",IF($C8642&lt;=0,"",1/$C8642^2))</f>
        <v>0.20595863269579</v>
      </c>
      <c r="F8642" s="33" t="n">
        <f aca="false">IF(OR(ROW()-設定!$B$30&lt;2,ROW()+設定!$B$30&gt;13701,N($A8642)&lt;=0,N(INDEX($A$2:$A$13701,MIN(13700,MAX(1,ROW()-1+設定!$B$30))))&lt;=0,$A8642&lt;設定!$B$28,$A8642&gt;設定!$B$29),0,IF(AND($C8642&gt;=MAX(INDEX($C$1:$C$13701,MAX(1,ROW()-設定!$B$24)):INDEX($C$1:$C$13701,MAX(1,ROW()-1))),$C8642&gt;MAX(INDEX($C$1:$C$13701,MIN(13701,ROW()+1)):INDEX($C$1:$C$13701,MIN(13701,ROW()+設定!$B$24))),$C8642&gt;=設定!$B$32,$C8642&gt;=MAX(MIN(INDEX($C$1:$C$13701,MAX(1,ROW()-設定!$B$26)):INDEX($C$1:$C$13701,MAX(1,ROW()-1))),MIN(INDEX($C$1:$C$13701,MIN(13701,ROW()+1)):INDEX($C$1:$C$13701,MIN(13701,ROW()+設定!$B$26))))*10^(設定!$B$27/20)),1,0))</f>
        <v>0</v>
      </c>
      <c r="G8642" s="33" t="n">
        <f aca="false">$G8641+IF($F8642=1,1,0)</f>
        <v>4</v>
      </c>
      <c r="H8642" s="0" t="str">
        <f aca="false">IF($F8642=1,$G8642,"")</f>
        <v/>
      </c>
    </row>
    <row r="8643" customFormat="false" ht="15" hidden="false" customHeight="false" outlineLevel="0" collapsed="false">
      <c r="A8643" s="30" t="n">
        <v>1350.15625</v>
      </c>
      <c r="B8643" s="31" t="n">
        <v>6.8047</v>
      </c>
      <c r="C8643" s="32" t="n">
        <f aca="false">IF($A8643="","",IF(設定!$B$21="dB",10^($B8643/20),ABS($B8643)))</f>
        <v>2.18894575850875</v>
      </c>
      <c r="D8643" s="32" t="n">
        <f aca="false">IF($A8643="","",$A8643^2)</f>
        <v>1822921.89941406</v>
      </c>
      <c r="E8643" s="32" t="n">
        <f aca="false">IF($A8643="","",IF($C8643&lt;=0,"",1/$C8643^2))</f>
        <v>0.208703628629433</v>
      </c>
      <c r="F8643" s="33" t="n">
        <f aca="false">IF(OR(ROW()-設定!$B$30&lt;2,ROW()+設定!$B$30&gt;13701,N($A8643)&lt;=0,N(INDEX($A$2:$A$13701,MIN(13700,MAX(1,ROW()-1+設定!$B$30))))&lt;=0,$A8643&lt;設定!$B$28,$A8643&gt;設定!$B$29),0,IF(AND($C8643&gt;=MAX(INDEX($C$1:$C$13701,MAX(1,ROW()-設定!$B$24)):INDEX($C$1:$C$13701,MAX(1,ROW()-1))),$C8643&gt;MAX(INDEX($C$1:$C$13701,MIN(13701,ROW()+1)):INDEX($C$1:$C$13701,MIN(13701,ROW()+設定!$B$24))),$C8643&gt;=設定!$B$32,$C8643&gt;=MAX(MIN(INDEX($C$1:$C$13701,MAX(1,ROW()-設定!$B$26)):INDEX($C$1:$C$13701,MAX(1,ROW()-1))),MIN(INDEX($C$1:$C$13701,MIN(13701,ROW()+1)):INDEX($C$1:$C$13701,MIN(13701,ROW()+設定!$B$26))))*10^(設定!$B$27/20)),1,0))</f>
        <v>0</v>
      </c>
      <c r="G8643" s="33" t="n">
        <f aca="false">$G8642+IF($F8643=1,1,0)</f>
        <v>4</v>
      </c>
      <c r="H8643" s="0" t="str">
        <f aca="false">IF($F8643=1,$G8643,"")</f>
        <v/>
      </c>
    </row>
    <row r="8644" customFormat="false" ht="15" hidden="false" customHeight="false" outlineLevel="0" collapsed="false">
      <c r="A8644" s="30" t="n">
        <v>1350.3125</v>
      </c>
      <c r="B8644" s="31" t="n">
        <v>6.8573</v>
      </c>
      <c r="C8644" s="32" t="n">
        <f aca="false">IF($A8644="","",IF(設定!$B$21="dB",10^($B8644/20),ABS($B8644)))</f>
        <v>2.20224179201292</v>
      </c>
      <c r="D8644" s="32" t="n">
        <f aca="false">IF($A8644="","",$A8644^2)</f>
        <v>1823343.84765625</v>
      </c>
      <c r="E8644" s="32" t="n">
        <f aca="false">IF($A8644="","",IF($C8644&lt;=0,"",1/$C8644^2))</f>
        <v>0.206191140102242</v>
      </c>
      <c r="F8644" s="33" t="n">
        <f aca="false">IF(OR(ROW()-設定!$B$30&lt;2,ROW()+設定!$B$30&gt;13701,N($A8644)&lt;=0,N(INDEX($A$2:$A$13701,MIN(13700,MAX(1,ROW()-1+設定!$B$30))))&lt;=0,$A8644&lt;設定!$B$28,$A8644&gt;設定!$B$29),0,IF(AND($C8644&gt;=MAX(INDEX($C$1:$C$13701,MAX(1,ROW()-設定!$B$24)):INDEX($C$1:$C$13701,MAX(1,ROW()-1))),$C8644&gt;MAX(INDEX($C$1:$C$13701,MIN(13701,ROW()+1)):INDEX($C$1:$C$13701,MIN(13701,ROW()+設定!$B$24))),$C8644&gt;=設定!$B$32,$C8644&gt;=MAX(MIN(INDEX($C$1:$C$13701,MAX(1,ROW()-設定!$B$26)):INDEX($C$1:$C$13701,MAX(1,ROW()-1))),MIN(INDEX($C$1:$C$13701,MIN(13701,ROW()+1)):INDEX($C$1:$C$13701,MIN(13701,ROW()+設定!$B$26))))*10^(設定!$B$27/20)),1,0))</f>
        <v>0</v>
      </c>
      <c r="G8644" s="33" t="n">
        <f aca="false">$G8643+IF($F8644=1,1,0)</f>
        <v>4</v>
      </c>
      <c r="H8644" s="0" t="str">
        <f aca="false">IF($F8644=1,$G8644,"")</f>
        <v/>
      </c>
    </row>
    <row r="8645" customFormat="false" ht="15" hidden="false" customHeight="false" outlineLevel="0" collapsed="false">
      <c r="A8645" s="30" t="n">
        <v>1350.46875</v>
      </c>
      <c r="B8645" s="31" t="n">
        <v>7.0022</v>
      </c>
      <c r="C8645" s="32" t="n">
        <f aca="false">IF($A8645="","",IF(設定!$B$21="dB",10^($B8645/20),ABS($B8645)))</f>
        <v>2.23928824343602</v>
      </c>
      <c r="D8645" s="32" t="n">
        <f aca="false">IF($A8645="","",$A8645^2)</f>
        <v>1823765.84472656</v>
      </c>
      <c r="E8645" s="32" t="n">
        <f aca="false">IF($A8645="","",IF($C8645&lt;=0,"",1/$C8645^2))</f>
        <v>0.199425183345178</v>
      </c>
      <c r="F8645" s="33" t="n">
        <f aca="false">IF(OR(ROW()-設定!$B$30&lt;2,ROW()+設定!$B$30&gt;13701,N($A8645)&lt;=0,N(INDEX($A$2:$A$13701,MIN(13700,MAX(1,ROW()-1+設定!$B$30))))&lt;=0,$A8645&lt;設定!$B$28,$A8645&gt;設定!$B$29),0,IF(AND($C8645&gt;=MAX(INDEX($C$1:$C$13701,MAX(1,ROW()-設定!$B$24)):INDEX($C$1:$C$13701,MAX(1,ROW()-1))),$C8645&gt;MAX(INDEX($C$1:$C$13701,MIN(13701,ROW()+1)):INDEX($C$1:$C$13701,MIN(13701,ROW()+設定!$B$24))),$C8645&gt;=設定!$B$32,$C8645&gt;=MAX(MIN(INDEX($C$1:$C$13701,MAX(1,ROW()-設定!$B$26)):INDEX($C$1:$C$13701,MAX(1,ROW()-1))),MIN(INDEX($C$1:$C$13701,MIN(13701,ROW()+1)):INDEX($C$1:$C$13701,MIN(13701,ROW()+設定!$B$26))))*10^(設定!$B$27/20)),1,0))</f>
        <v>0</v>
      </c>
      <c r="G8645" s="33" t="n">
        <f aca="false">$G8644+IF($F8645=1,1,0)</f>
        <v>4</v>
      </c>
      <c r="H8645" s="0" t="str">
        <f aca="false">IF($F8645=1,$G8645,"")</f>
        <v/>
      </c>
    </row>
    <row r="8646" customFormat="false" ht="15" hidden="false" customHeight="false" outlineLevel="0" collapsed="false">
      <c r="A8646" s="30" t="n">
        <v>1350.625</v>
      </c>
      <c r="B8646" s="31" t="n">
        <v>6.915</v>
      </c>
      <c r="C8646" s="32" t="n">
        <f aca="false">IF($A8646="","",IF(設定!$B$21="dB",10^($B8646/20),ABS($B8646)))</f>
        <v>2.21691989074767</v>
      </c>
      <c r="D8646" s="32" t="n">
        <f aca="false">IF($A8646="","",$A8646^2)</f>
        <v>1824187.890625</v>
      </c>
      <c r="E8646" s="32" t="n">
        <f aca="false">IF($A8646="","",IF($C8646&lt;=0,"",1/$C8646^2))</f>
        <v>0.203469819585051</v>
      </c>
      <c r="F8646" s="33" t="n">
        <f aca="false">IF(OR(ROW()-設定!$B$30&lt;2,ROW()+設定!$B$30&gt;13701,N($A8646)&lt;=0,N(INDEX($A$2:$A$13701,MIN(13700,MAX(1,ROW()-1+設定!$B$30))))&lt;=0,$A8646&lt;設定!$B$28,$A8646&gt;設定!$B$29),0,IF(AND($C8646&gt;=MAX(INDEX($C$1:$C$13701,MAX(1,ROW()-設定!$B$24)):INDEX($C$1:$C$13701,MAX(1,ROW()-1))),$C8646&gt;MAX(INDEX($C$1:$C$13701,MIN(13701,ROW()+1)):INDEX($C$1:$C$13701,MIN(13701,ROW()+設定!$B$24))),$C8646&gt;=設定!$B$32,$C8646&gt;=MAX(MIN(INDEX($C$1:$C$13701,MAX(1,ROW()-設定!$B$26)):INDEX($C$1:$C$13701,MAX(1,ROW()-1))),MIN(INDEX($C$1:$C$13701,MIN(13701,ROW()+1)):INDEX($C$1:$C$13701,MIN(13701,ROW()+設定!$B$26))))*10^(設定!$B$27/20)),1,0))</f>
        <v>0</v>
      </c>
      <c r="G8646" s="33" t="n">
        <f aca="false">$G8645+IF($F8646=1,1,0)</f>
        <v>4</v>
      </c>
      <c r="H8646" s="0" t="str">
        <f aca="false">IF($F8646=1,$G8646,"")</f>
        <v/>
      </c>
    </row>
    <row r="8647" customFormat="false" ht="15" hidden="false" customHeight="false" outlineLevel="0" collapsed="false">
      <c r="A8647" s="30" t="n">
        <v>1350.78125</v>
      </c>
      <c r="B8647" s="31" t="n">
        <v>6.8012</v>
      </c>
      <c r="C8647" s="32" t="n">
        <f aca="false">IF($A8647="","",IF(設定!$B$21="dB",10^($B8647/20),ABS($B8647)))</f>
        <v>2.18806389526737</v>
      </c>
      <c r="D8647" s="32" t="n">
        <f aca="false">IF($A8647="","",$A8647^2)</f>
        <v>1824609.98535156</v>
      </c>
      <c r="E8647" s="32" t="n">
        <f aca="false">IF($A8647="","",IF($C8647&lt;=0,"",1/$C8647^2))</f>
        <v>0.20887189167477</v>
      </c>
      <c r="F8647" s="33" t="n">
        <f aca="false">IF(OR(ROW()-設定!$B$30&lt;2,ROW()+設定!$B$30&gt;13701,N($A8647)&lt;=0,N(INDEX($A$2:$A$13701,MIN(13700,MAX(1,ROW()-1+設定!$B$30))))&lt;=0,$A8647&lt;設定!$B$28,$A8647&gt;設定!$B$29),0,IF(AND($C8647&gt;=MAX(INDEX($C$1:$C$13701,MAX(1,ROW()-設定!$B$24)):INDEX($C$1:$C$13701,MAX(1,ROW()-1))),$C8647&gt;MAX(INDEX($C$1:$C$13701,MIN(13701,ROW()+1)):INDEX($C$1:$C$13701,MIN(13701,ROW()+設定!$B$24))),$C8647&gt;=設定!$B$32,$C8647&gt;=MAX(MIN(INDEX($C$1:$C$13701,MAX(1,ROW()-設定!$B$26)):INDEX($C$1:$C$13701,MAX(1,ROW()-1))),MIN(INDEX($C$1:$C$13701,MIN(13701,ROW()+1)):INDEX($C$1:$C$13701,MIN(13701,ROW()+設定!$B$26))))*10^(設定!$B$27/20)),1,0))</f>
        <v>0</v>
      </c>
      <c r="G8647" s="33" t="n">
        <f aca="false">$G8646+IF($F8647=1,1,0)</f>
        <v>4</v>
      </c>
      <c r="H8647" s="0" t="str">
        <f aca="false">IF($F8647=1,$G8647,"")</f>
        <v/>
      </c>
    </row>
    <row r="8648" customFormat="false" ht="15" hidden="false" customHeight="false" outlineLevel="0" collapsed="false">
      <c r="A8648" s="30" t="n">
        <v>1350.9375</v>
      </c>
      <c r="B8648" s="31" t="n">
        <v>6.7658</v>
      </c>
      <c r="C8648" s="32" t="n">
        <f aca="false">IF($A8648="","",IF(設定!$B$21="dB",10^($B8648/20),ABS($B8648)))</f>
        <v>2.17916442296737</v>
      </c>
      <c r="D8648" s="32" t="n">
        <f aca="false">IF($A8648="","",$A8648^2)</f>
        <v>1825032.12890625</v>
      </c>
      <c r="E8648" s="32" t="n">
        <f aca="false">IF($A8648="","",IF($C8648&lt;=0,"",1/$C8648^2))</f>
        <v>0.210581395799539</v>
      </c>
      <c r="F8648" s="33" t="n">
        <f aca="false">IF(OR(ROW()-設定!$B$30&lt;2,ROW()+設定!$B$30&gt;13701,N($A8648)&lt;=0,N(INDEX($A$2:$A$13701,MIN(13700,MAX(1,ROW()-1+設定!$B$30))))&lt;=0,$A8648&lt;設定!$B$28,$A8648&gt;設定!$B$29),0,IF(AND($C8648&gt;=MAX(INDEX($C$1:$C$13701,MAX(1,ROW()-設定!$B$24)):INDEX($C$1:$C$13701,MAX(1,ROW()-1))),$C8648&gt;MAX(INDEX($C$1:$C$13701,MIN(13701,ROW()+1)):INDEX($C$1:$C$13701,MIN(13701,ROW()+設定!$B$24))),$C8648&gt;=設定!$B$32,$C8648&gt;=MAX(MIN(INDEX($C$1:$C$13701,MAX(1,ROW()-設定!$B$26)):INDEX($C$1:$C$13701,MAX(1,ROW()-1))),MIN(INDEX($C$1:$C$13701,MIN(13701,ROW()+1)):INDEX($C$1:$C$13701,MIN(13701,ROW()+設定!$B$26))))*10^(設定!$B$27/20)),1,0))</f>
        <v>0</v>
      </c>
      <c r="G8648" s="33" t="n">
        <f aca="false">$G8647+IF($F8648=1,1,0)</f>
        <v>4</v>
      </c>
      <c r="H8648" s="0" t="str">
        <f aca="false">IF($F8648=1,$G8648,"")</f>
        <v/>
      </c>
    </row>
    <row r="8649" customFormat="false" ht="15" hidden="false" customHeight="false" outlineLevel="0" collapsed="false">
      <c r="A8649" s="30" t="n">
        <v>1351.09375</v>
      </c>
      <c r="B8649" s="31" t="n">
        <v>6.9984</v>
      </c>
      <c r="C8649" s="32" t="n">
        <f aca="false">IF($A8649="","",IF(設定!$B$21="dB",10^($B8649/20),ABS($B8649)))</f>
        <v>2.23830878887463</v>
      </c>
      <c r="D8649" s="32" t="n">
        <f aca="false">IF($A8649="","",$A8649^2)</f>
        <v>1825454.32128906</v>
      </c>
      <c r="E8649" s="32" t="n">
        <f aca="false">IF($A8649="","",IF($C8649&lt;=0,"",1/$C8649^2))</f>
        <v>0.199599753219467</v>
      </c>
      <c r="F8649" s="33" t="n">
        <f aca="false">IF(OR(ROW()-設定!$B$30&lt;2,ROW()+設定!$B$30&gt;13701,N($A8649)&lt;=0,N(INDEX($A$2:$A$13701,MIN(13700,MAX(1,ROW()-1+設定!$B$30))))&lt;=0,$A8649&lt;設定!$B$28,$A8649&gt;設定!$B$29),0,IF(AND($C8649&gt;=MAX(INDEX($C$1:$C$13701,MAX(1,ROW()-設定!$B$24)):INDEX($C$1:$C$13701,MAX(1,ROW()-1))),$C8649&gt;MAX(INDEX($C$1:$C$13701,MIN(13701,ROW()+1)):INDEX($C$1:$C$13701,MIN(13701,ROW()+設定!$B$24))),$C8649&gt;=設定!$B$32,$C8649&gt;=MAX(MIN(INDEX($C$1:$C$13701,MAX(1,ROW()-設定!$B$26)):INDEX($C$1:$C$13701,MAX(1,ROW()-1))),MIN(INDEX($C$1:$C$13701,MIN(13701,ROW()+1)):INDEX($C$1:$C$13701,MIN(13701,ROW()+設定!$B$26))))*10^(設定!$B$27/20)),1,0))</f>
        <v>0</v>
      </c>
      <c r="G8649" s="33" t="n">
        <f aca="false">$G8648+IF($F8649=1,1,0)</f>
        <v>4</v>
      </c>
      <c r="H8649" s="0" t="str">
        <f aca="false">IF($F8649=1,$G8649,"")</f>
        <v/>
      </c>
    </row>
    <row r="8650" customFormat="false" ht="15" hidden="false" customHeight="false" outlineLevel="0" collapsed="false">
      <c r="A8650" s="30" t="n">
        <v>1351.25</v>
      </c>
      <c r="B8650" s="31" t="n">
        <v>6.9135</v>
      </c>
      <c r="C8650" s="32" t="n">
        <f aca="false">IF($A8650="","",IF(設定!$B$21="dB",10^($B8650/20),ABS($B8650)))</f>
        <v>2.21653707530161</v>
      </c>
      <c r="D8650" s="32" t="n">
        <f aca="false">IF($A8650="","",$A8650^2)</f>
        <v>1825876.5625</v>
      </c>
      <c r="E8650" s="32" t="n">
        <f aca="false">IF($A8650="","",IF($C8650&lt;=0,"",1/$C8650^2))</f>
        <v>0.203540107708698</v>
      </c>
      <c r="F8650" s="33" t="n">
        <f aca="false">IF(OR(ROW()-設定!$B$30&lt;2,ROW()+設定!$B$30&gt;13701,N($A8650)&lt;=0,N(INDEX($A$2:$A$13701,MIN(13700,MAX(1,ROW()-1+設定!$B$30))))&lt;=0,$A8650&lt;設定!$B$28,$A8650&gt;設定!$B$29),0,IF(AND($C8650&gt;=MAX(INDEX($C$1:$C$13701,MAX(1,ROW()-設定!$B$24)):INDEX($C$1:$C$13701,MAX(1,ROW()-1))),$C8650&gt;MAX(INDEX($C$1:$C$13701,MIN(13701,ROW()+1)):INDEX($C$1:$C$13701,MIN(13701,ROW()+設定!$B$24))),$C8650&gt;=設定!$B$32,$C8650&gt;=MAX(MIN(INDEX($C$1:$C$13701,MAX(1,ROW()-設定!$B$26)):INDEX($C$1:$C$13701,MAX(1,ROW()-1))),MIN(INDEX($C$1:$C$13701,MIN(13701,ROW()+1)):INDEX($C$1:$C$13701,MIN(13701,ROW()+設定!$B$26))))*10^(設定!$B$27/20)),1,0))</f>
        <v>0</v>
      </c>
      <c r="G8650" s="33" t="n">
        <f aca="false">$G8649+IF($F8650=1,1,0)</f>
        <v>4</v>
      </c>
      <c r="H8650" s="0" t="str">
        <f aca="false">IF($F8650=1,$G8650,"")</f>
        <v/>
      </c>
    </row>
    <row r="8651" customFormat="false" ht="15" hidden="false" customHeight="false" outlineLevel="0" collapsed="false">
      <c r="A8651" s="30" t="n">
        <v>1351.40625</v>
      </c>
      <c r="B8651" s="31" t="n">
        <v>7.0963</v>
      </c>
      <c r="C8651" s="32" t="n">
        <f aca="false">IF($A8651="","",IF(設定!$B$21="dB",10^($B8651/20),ABS($B8651)))</f>
        <v>2.26367982383083</v>
      </c>
      <c r="D8651" s="32" t="n">
        <f aca="false">IF($A8651="","",$A8651^2)</f>
        <v>1826298.85253906</v>
      </c>
      <c r="E8651" s="32" t="n">
        <f aca="false">IF($A8651="","",IF($C8651&lt;=0,"",1/$C8651^2))</f>
        <v>0.19515064903371</v>
      </c>
      <c r="F8651" s="33" t="n">
        <f aca="false">IF(OR(ROW()-設定!$B$30&lt;2,ROW()+設定!$B$30&gt;13701,N($A8651)&lt;=0,N(INDEX($A$2:$A$13701,MIN(13700,MAX(1,ROW()-1+設定!$B$30))))&lt;=0,$A8651&lt;設定!$B$28,$A8651&gt;設定!$B$29),0,IF(AND($C8651&gt;=MAX(INDEX($C$1:$C$13701,MAX(1,ROW()-設定!$B$24)):INDEX($C$1:$C$13701,MAX(1,ROW()-1))),$C8651&gt;MAX(INDEX($C$1:$C$13701,MIN(13701,ROW()+1)):INDEX($C$1:$C$13701,MIN(13701,ROW()+設定!$B$24))),$C8651&gt;=設定!$B$32,$C8651&gt;=MAX(MIN(INDEX($C$1:$C$13701,MAX(1,ROW()-設定!$B$26)):INDEX($C$1:$C$13701,MAX(1,ROW()-1))),MIN(INDEX($C$1:$C$13701,MIN(13701,ROW()+1)):INDEX($C$1:$C$13701,MIN(13701,ROW()+設定!$B$26))))*10^(設定!$B$27/20)),1,0))</f>
        <v>0</v>
      </c>
      <c r="G8651" s="33" t="n">
        <f aca="false">$G8650+IF($F8651=1,1,0)</f>
        <v>4</v>
      </c>
      <c r="H8651" s="0" t="str">
        <f aca="false">IF($F8651=1,$G8651,"")</f>
        <v/>
      </c>
    </row>
    <row r="8652" customFormat="false" ht="15" hidden="false" customHeight="false" outlineLevel="0" collapsed="false">
      <c r="A8652" s="30" t="n">
        <v>1351.5625</v>
      </c>
      <c r="B8652" s="31" t="n">
        <v>6.9651</v>
      </c>
      <c r="C8652" s="32" t="n">
        <f aca="false">IF($A8652="","",IF(設定!$B$21="dB",10^($B8652/20),ABS($B8652)))</f>
        <v>2.22974397967524</v>
      </c>
      <c r="D8652" s="32" t="n">
        <f aca="false">IF($A8652="","",$A8652^2)</f>
        <v>1826721.19140625</v>
      </c>
      <c r="E8652" s="32" t="n">
        <f aca="false">IF($A8652="","",IF($C8652&lt;=0,"",1/$C8652^2))</f>
        <v>0.201136088437181</v>
      </c>
      <c r="F8652" s="33" t="n">
        <f aca="false">IF(OR(ROW()-設定!$B$30&lt;2,ROW()+設定!$B$30&gt;13701,N($A8652)&lt;=0,N(INDEX($A$2:$A$13701,MIN(13700,MAX(1,ROW()-1+設定!$B$30))))&lt;=0,$A8652&lt;設定!$B$28,$A8652&gt;設定!$B$29),0,IF(AND($C8652&gt;=MAX(INDEX($C$1:$C$13701,MAX(1,ROW()-設定!$B$24)):INDEX($C$1:$C$13701,MAX(1,ROW()-1))),$C8652&gt;MAX(INDEX($C$1:$C$13701,MIN(13701,ROW()+1)):INDEX($C$1:$C$13701,MIN(13701,ROW()+設定!$B$24))),$C8652&gt;=設定!$B$32,$C8652&gt;=MAX(MIN(INDEX($C$1:$C$13701,MAX(1,ROW()-設定!$B$26)):INDEX($C$1:$C$13701,MAX(1,ROW()-1))),MIN(INDEX($C$1:$C$13701,MIN(13701,ROW()+1)):INDEX($C$1:$C$13701,MIN(13701,ROW()+設定!$B$26))))*10^(設定!$B$27/20)),1,0))</f>
        <v>0</v>
      </c>
      <c r="G8652" s="33" t="n">
        <f aca="false">$G8651+IF($F8652=1,1,0)</f>
        <v>4</v>
      </c>
      <c r="H8652" s="0" t="str">
        <f aca="false">IF($F8652=1,$G8652,"")</f>
        <v/>
      </c>
    </row>
    <row r="8653" customFormat="false" ht="15" hidden="false" customHeight="false" outlineLevel="0" collapsed="false">
      <c r="A8653" s="30" t="n">
        <v>1351.71875</v>
      </c>
      <c r="B8653" s="31" t="n">
        <v>7.0934</v>
      </c>
      <c r="C8653" s="32" t="n">
        <f aca="false">IF($A8653="","",IF(設定!$B$21="dB",10^($B8653/20),ABS($B8653)))</f>
        <v>2.26292416425015</v>
      </c>
      <c r="D8653" s="32" t="n">
        <f aca="false">IF($A8653="","",$A8653^2)</f>
        <v>1827143.57910156</v>
      </c>
      <c r="E8653" s="32" t="n">
        <f aca="false">IF($A8653="","",IF($C8653&lt;=0,"",1/$C8653^2))</f>
        <v>0.195281004334074</v>
      </c>
      <c r="F8653" s="33" t="n">
        <f aca="false">IF(OR(ROW()-設定!$B$30&lt;2,ROW()+設定!$B$30&gt;13701,N($A8653)&lt;=0,N(INDEX($A$2:$A$13701,MIN(13700,MAX(1,ROW()-1+設定!$B$30))))&lt;=0,$A8653&lt;設定!$B$28,$A8653&gt;設定!$B$29),0,IF(AND($C8653&gt;=MAX(INDEX($C$1:$C$13701,MAX(1,ROW()-設定!$B$24)):INDEX($C$1:$C$13701,MAX(1,ROW()-1))),$C8653&gt;MAX(INDEX($C$1:$C$13701,MIN(13701,ROW()+1)):INDEX($C$1:$C$13701,MIN(13701,ROW()+設定!$B$24))),$C8653&gt;=設定!$B$32,$C8653&gt;=MAX(MIN(INDEX($C$1:$C$13701,MAX(1,ROW()-設定!$B$26)):INDEX($C$1:$C$13701,MAX(1,ROW()-1))),MIN(INDEX($C$1:$C$13701,MIN(13701,ROW()+1)):INDEX($C$1:$C$13701,MIN(13701,ROW()+設定!$B$26))))*10^(設定!$B$27/20)),1,0))</f>
        <v>0</v>
      </c>
      <c r="G8653" s="33" t="n">
        <f aca="false">$G8652+IF($F8653=1,1,0)</f>
        <v>4</v>
      </c>
      <c r="H8653" s="0" t="str">
        <f aca="false">IF($F8653=1,$G8653,"")</f>
        <v/>
      </c>
    </row>
    <row r="8654" customFormat="false" ht="15" hidden="false" customHeight="false" outlineLevel="0" collapsed="false">
      <c r="A8654" s="30" t="n">
        <v>1351.875</v>
      </c>
      <c r="B8654" s="31" t="n">
        <v>7.0077</v>
      </c>
      <c r="C8654" s="32" t="n">
        <f aca="false">IF($A8654="","",IF(設定!$B$21="dB",10^($B8654/20),ABS($B8654)))</f>
        <v>2.24070663418414</v>
      </c>
      <c r="D8654" s="32" t="n">
        <f aca="false">IF($A8654="","",$A8654^2)</f>
        <v>1827566.015625</v>
      </c>
      <c r="E8654" s="32" t="n">
        <f aca="false">IF($A8654="","",IF($C8654&lt;=0,"",1/$C8654^2))</f>
        <v>0.199172786799269</v>
      </c>
      <c r="F8654" s="33" t="n">
        <f aca="false">IF(OR(ROW()-設定!$B$30&lt;2,ROW()+設定!$B$30&gt;13701,N($A8654)&lt;=0,N(INDEX($A$2:$A$13701,MIN(13700,MAX(1,ROW()-1+設定!$B$30))))&lt;=0,$A8654&lt;設定!$B$28,$A8654&gt;設定!$B$29),0,IF(AND($C8654&gt;=MAX(INDEX($C$1:$C$13701,MAX(1,ROW()-設定!$B$24)):INDEX($C$1:$C$13701,MAX(1,ROW()-1))),$C8654&gt;MAX(INDEX($C$1:$C$13701,MIN(13701,ROW()+1)):INDEX($C$1:$C$13701,MIN(13701,ROW()+設定!$B$24))),$C8654&gt;=設定!$B$32,$C8654&gt;=MAX(MIN(INDEX($C$1:$C$13701,MAX(1,ROW()-設定!$B$26)):INDEX($C$1:$C$13701,MAX(1,ROW()-1))),MIN(INDEX($C$1:$C$13701,MIN(13701,ROW()+1)):INDEX($C$1:$C$13701,MIN(13701,ROW()+設定!$B$26))))*10^(設定!$B$27/20)),1,0))</f>
        <v>0</v>
      </c>
      <c r="G8654" s="33" t="n">
        <f aca="false">$G8653+IF($F8654=1,1,0)</f>
        <v>4</v>
      </c>
      <c r="H8654" s="0" t="str">
        <f aca="false">IF($F8654=1,$G8654,"")</f>
        <v/>
      </c>
    </row>
    <row r="8655" customFormat="false" ht="15" hidden="false" customHeight="false" outlineLevel="0" collapsed="false">
      <c r="A8655" s="30" t="n">
        <v>1352.03125</v>
      </c>
      <c r="B8655" s="31" t="n">
        <v>7.1566</v>
      </c>
      <c r="C8655" s="32" t="n">
        <f aca="false">IF($A8655="","",IF(設定!$B$21="dB",10^($B8655/20),ABS($B8655)))</f>
        <v>2.27944963079764</v>
      </c>
      <c r="D8655" s="32" t="n">
        <f aca="false">IF($A8655="","",$A8655^2)</f>
        <v>1827988.50097656</v>
      </c>
      <c r="E8655" s="32" t="n">
        <f aca="false">IF($A8655="","",IF($C8655&lt;=0,"",1/$C8655^2))</f>
        <v>0.192459786639302</v>
      </c>
      <c r="F8655" s="33" t="n">
        <f aca="false">IF(OR(ROW()-設定!$B$30&lt;2,ROW()+設定!$B$30&gt;13701,N($A8655)&lt;=0,N(INDEX($A$2:$A$13701,MIN(13700,MAX(1,ROW()-1+設定!$B$30))))&lt;=0,$A8655&lt;設定!$B$28,$A8655&gt;設定!$B$29),0,IF(AND($C8655&gt;=MAX(INDEX($C$1:$C$13701,MAX(1,ROW()-設定!$B$24)):INDEX($C$1:$C$13701,MAX(1,ROW()-1))),$C8655&gt;MAX(INDEX($C$1:$C$13701,MIN(13701,ROW()+1)):INDEX($C$1:$C$13701,MIN(13701,ROW()+設定!$B$24))),$C8655&gt;=設定!$B$32,$C8655&gt;=MAX(MIN(INDEX($C$1:$C$13701,MAX(1,ROW()-設定!$B$26)):INDEX($C$1:$C$13701,MAX(1,ROW()-1))),MIN(INDEX($C$1:$C$13701,MIN(13701,ROW()+1)):INDEX($C$1:$C$13701,MIN(13701,ROW()+設定!$B$26))))*10^(設定!$B$27/20)),1,0))</f>
        <v>0</v>
      </c>
      <c r="G8655" s="33" t="n">
        <f aca="false">$G8654+IF($F8655=1,1,0)</f>
        <v>4</v>
      </c>
      <c r="H8655" s="0" t="str">
        <f aca="false">IF($F8655=1,$G8655,"")</f>
        <v/>
      </c>
    </row>
    <row r="8656" customFormat="false" ht="15" hidden="false" customHeight="false" outlineLevel="0" collapsed="false">
      <c r="A8656" s="30" t="n">
        <v>1352.1875</v>
      </c>
      <c r="B8656" s="31" t="n">
        <v>7.1783</v>
      </c>
      <c r="C8656" s="32" t="n">
        <f aca="false">IF($A8656="","",IF(設定!$B$21="dB",10^($B8656/20),ABS($B8656)))</f>
        <v>2.28515151036157</v>
      </c>
      <c r="D8656" s="32" t="n">
        <f aca="false">IF($A8656="","",$A8656^2)</f>
        <v>1828411.03515625</v>
      </c>
      <c r="E8656" s="32" t="n">
        <f aca="false">IF($A8656="","",IF($C8656&lt;=0,"",1/$C8656^2))</f>
        <v>0.191500538701273</v>
      </c>
      <c r="F8656" s="33" t="n">
        <f aca="false">IF(OR(ROW()-設定!$B$30&lt;2,ROW()+設定!$B$30&gt;13701,N($A8656)&lt;=0,N(INDEX($A$2:$A$13701,MIN(13700,MAX(1,ROW()-1+設定!$B$30))))&lt;=0,$A8656&lt;設定!$B$28,$A8656&gt;設定!$B$29),0,IF(AND($C8656&gt;=MAX(INDEX($C$1:$C$13701,MAX(1,ROW()-設定!$B$24)):INDEX($C$1:$C$13701,MAX(1,ROW()-1))),$C8656&gt;MAX(INDEX($C$1:$C$13701,MIN(13701,ROW()+1)):INDEX($C$1:$C$13701,MIN(13701,ROW()+設定!$B$24))),$C8656&gt;=設定!$B$32,$C8656&gt;=MAX(MIN(INDEX($C$1:$C$13701,MAX(1,ROW()-設定!$B$26)):INDEX($C$1:$C$13701,MAX(1,ROW()-1))),MIN(INDEX($C$1:$C$13701,MIN(13701,ROW()+1)):INDEX($C$1:$C$13701,MIN(13701,ROW()+設定!$B$26))))*10^(設定!$B$27/20)),1,0))</f>
        <v>0</v>
      </c>
      <c r="G8656" s="33" t="n">
        <f aca="false">$G8655+IF($F8656=1,1,0)</f>
        <v>4</v>
      </c>
      <c r="H8656" s="0" t="str">
        <f aca="false">IF($F8656=1,$G8656,"")</f>
        <v/>
      </c>
    </row>
    <row r="8657" customFormat="false" ht="15" hidden="false" customHeight="false" outlineLevel="0" collapsed="false">
      <c r="A8657" s="30" t="n">
        <v>1352.34375</v>
      </c>
      <c r="B8657" s="31" t="n">
        <v>7.3179</v>
      </c>
      <c r="C8657" s="32" t="n">
        <f aca="false">IF($A8657="","",IF(設定!$B$21="dB",10^($B8657/20),ABS($B8657)))</f>
        <v>2.32217529282976</v>
      </c>
      <c r="D8657" s="32" t="n">
        <f aca="false">IF($A8657="","",$A8657^2)</f>
        <v>1828833.61816406</v>
      </c>
      <c r="E8657" s="32" t="n">
        <f aca="false">IF($A8657="","",IF($C8657&lt;=0,"",1/$C8657^2))</f>
        <v>0.185442810214024</v>
      </c>
      <c r="F8657" s="33" t="n">
        <f aca="false">IF(OR(ROW()-設定!$B$30&lt;2,ROW()+設定!$B$30&gt;13701,N($A8657)&lt;=0,N(INDEX($A$2:$A$13701,MIN(13700,MAX(1,ROW()-1+設定!$B$30))))&lt;=0,$A8657&lt;設定!$B$28,$A8657&gt;設定!$B$29),0,IF(AND($C8657&gt;=MAX(INDEX($C$1:$C$13701,MAX(1,ROW()-設定!$B$24)):INDEX($C$1:$C$13701,MAX(1,ROW()-1))),$C8657&gt;MAX(INDEX($C$1:$C$13701,MIN(13701,ROW()+1)):INDEX($C$1:$C$13701,MIN(13701,ROW()+設定!$B$24))),$C8657&gt;=設定!$B$32,$C8657&gt;=MAX(MIN(INDEX($C$1:$C$13701,MAX(1,ROW()-設定!$B$26)):INDEX($C$1:$C$13701,MAX(1,ROW()-1))),MIN(INDEX($C$1:$C$13701,MIN(13701,ROW()+1)):INDEX($C$1:$C$13701,MIN(13701,ROW()+設定!$B$26))))*10^(設定!$B$27/20)),1,0))</f>
        <v>0</v>
      </c>
      <c r="G8657" s="33" t="n">
        <f aca="false">$G8656+IF($F8657=1,1,0)</f>
        <v>4</v>
      </c>
      <c r="H8657" s="0" t="str">
        <f aca="false">IF($F8657=1,$G8657,"")</f>
        <v/>
      </c>
    </row>
    <row r="8658" customFormat="false" ht="15" hidden="false" customHeight="false" outlineLevel="0" collapsed="false">
      <c r="A8658" s="30" t="n">
        <v>1352.5</v>
      </c>
      <c r="B8658" s="31" t="n">
        <v>7.4263</v>
      </c>
      <c r="C8658" s="32" t="n">
        <f aca="false">IF($A8658="","",IF(設定!$B$21="dB",10^($B8658/20),ABS($B8658)))</f>
        <v>2.35133766134096</v>
      </c>
      <c r="D8658" s="32" t="n">
        <f aca="false">IF($A8658="","",$A8658^2)</f>
        <v>1829256.25</v>
      </c>
      <c r="E8658" s="32" t="n">
        <f aca="false">IF($A8658="","",IF($C8658&lt;=0,"",1/$C8658^2))</f>
        <v>0.180871441576279</v>
      </c>
      <c r="F8658" s="33" t="n">
        <f aca="false">IF(OR(ROW()-設定!$B$30&lt;2,ROW()+設定!$B$30&gt;13701,N($A8658)&lt;=0,N(INDEX($A$2:$A$13701,MIN(13700,MAX(1,ROW()-1+設定!$B$30))))&lt;=0,$A8658&lt;設定!$B$28,$A8658&gt;設定!$B$29),0,IF(AND($C8658&gt;=MAX(INDEX($C$1:$C$13701,MAX(1,ROW()-設定!$B$24)):INDEX($C$1:$C$13701,MAX(1,ROW()-1))),$C8658&gt;MAX(INDEX($C$1:$C$13701,MIN(13701,ROW()+1)):INDEX($C$1:$C$13701,MIN(13701,ROW()+設定!$B$24))),$C8658&gt;=設定!$B$32,$C8658&gt;=MAX(MIN(INDEX($C$1:$C$13701,MAX(1,ROW()-設定!$B$26)):INDEX($C$1:$C$13701,MAX(1,ROW()-1))),MIN(INDEX($C$1:$C$13701,MIN(13701,ROW()+1)):INDEX($C$1:$C$13701,MIN(13701,ROW()+設定!$B$26))))*10^(設定!$B$27/20)),1,0))</f>
        <v>0</v>
      </c>
      <c r="G8658" s="33" t="n">
        <f aca="false">$G8657+IF($F8658=1,1,0)</f>
        <v>4</v>
      </c>
      <c r="H8658" s="0" t="str">
        <f aca="false">IF($F8658=1,$G8658,"")</f>
        <v/>
      </c>
    </row>
    <row r="8659" customFormat="false" ht="15" hidden="false" customHeight="false" outlineLevel="0" collapsed="false">
      <c r="A8659" s="30" t="n">
        <v>1352.65625</v>
      </c>
      <c r="B8659" s="31" t="n">
        <v>7.3008</v>
      </c>
      <c r="C8659" s="32" t="n">
        <f aca="false">IF($A8659="","",IF(設定!$B$21="dB",10^($B8659/20),ABS($B8659)))</f>
        <v>2.31760809973308</v>
      </c>
      <c r="D8659" s="32" t="n">
        <f aca="false">IF($A8659="","",$A8659^2)</f>
        <v>1829678.93066406</v>
      </c>
      <c r="E8659" s="32" t="n">
        <f aca="false">IF($A8659="","",IF($C8659&lt;=0,"",1/$C8659^2))</f>
        <v>0.186174415912662</v>
      </c>
      <c r="F8659" s="33" t="n">
        <f aca="false">IF(OR(ROW()-設定!$B$30&lt;2,ROW()+設定!$B$30&gt;13701,N($A8659)&lt;=0,N(INDEX($A$2:$A$13701,MIN(13700,MAX(1,ROW()-1+設定!$B$30))))&lt;=0,$A8659&lt;設定!$B$28,$A8659&gt;設定!$B$29),0,IF(AND($C8659&gt;=MAX(INDEX($C$1:$C$13701,MAX(1,ROW()-設定!$B$24)):INDEX($C$1:$C$13701,MAX(1,ROW()-1))),$C8659&gt;MAX(INDEX($C$1:$C$13701,MIN(13701,ROW()+1)):INDEX($C$1:$C$13701,MIN(13701,ROW()+設定!$B$24))),$C8659&gt;=設定!$B$32,$C8659&gt;=MAX(MIN(INDEX($C$1:$C$13701,MAX(1,ROW()-設定!$B$26)):INDEX($C$1:$C$13701,MAX(1,ROW()-1))),MIN(INDEX($C$1:$C$13701,MIN(13701,ROW()+1)):INDEX($C$1:$C$13701,MIN(13701,ROW()+設定!$B$26))))*10^(設定!$B$27/20)),1,0))</f>
        <v>0</v>
      </c>
      <c r="G8659" s="33" t="n">
        <f aca="false">$G8658+IF($F8659=1,1,0)</f>
        <v>4</v>
      </c>
      <c r="H8659" s="0" t="str">
        <f aca="false">IF($F8659=1,$G8659,"")</f>
        <v/>
      </c>
    </row>
    <row r="8660" customFormat="false" ht="15" hidden="false" customHeight="false" outlineLevel="0" collapsed="false">
      <c r="A8660" s="30" t="n">
        <v>1352.8125</v>
      </c>
      <c r="B8660" s="31" t="n">
        <v>7.2613</v>
      </c>
      <c r="C8660" s="32" t="n">
        <f aca="false">IF($A8660="","",IF(設定!$B$21="dB",10^($B8660/20),ABS($B8660)))</f>
        <v>2.30709246086738</v>
      </c>
      <c r="D8660" s="32" t="n">
        <f aca="false">IF($A8660="","",$A8660^2)</f>
        <v>1830101.66015625</v>
      </c>
      <c r="E8660" s="32" t="n">
        <f aca="false">IF($A8660="","",IF($C8660&lt;=0,"",1/$C8660^2))</f>
        <v>0.187875435369485</v>
      </c>
      <c r="F8660" s="33" t="n">
        <f aca="false">IF(OR(ROW()-設定!$B$30&lt;2,ROW()+設定!$B$30&gt;13701,N($A8660)&lt;=0,N(INDEX($A$2:$A$13701,MIN(13700,MAX(1,ROW()-1+設定!$B$30))))&lt;=0,$A8660&lt;設定!$B$28,$A8660&gt;設定!$B$29),0,IF(AND($C8660&gt;=MAX(INDEX($C$1:$C$13701,MAX(1,ROW()-設定!$B$24)):INDEX($C$1:$C$13701,MAX(1,ROW()-1))),$C8660&gt;MAX(INDEX($C$1:$C$13701,MIN(13701,ROW()+1)):INDEX($C$1:$C$13701,MIN(13701,ROW()+設定!$B$24))),$C8660&gt;=設定!$B$32,$C8660&gt;=MAX(MIN(INDEX($C$1:$C$13701,MAX(1,ROW()-設定!$B$26)):INDEX($C$1:$C$13701,MAX(1,ROW()-1))),MIN(INDEX($C$1:$C$13701,MIN(13701,ROW()+1)):INDEX($C$1:$C$13701,MIN(13701,ROW()+設定!$B$26))))*10^(設定!$B$27/20)),1,0))</f>
        <v>0</v>
      </c>
      <c r="G8660" s="33" t="n">
        <f aca="false">$G8659+IF($F8660=1,1,0)</f>
        <v>4</v>
      </c>
      <c r="H8660" s="0" t="str">
        <f aca="false">IF($F8660=1,$G8660,"")</f>
        <v/>
      </c>
    </row>
    <row r="8661" customFormat="false" ht="15" hidden="false" customHeight="false" outlineLevel="0" collapsed="false">
      <c r="A8661" s="30" t="n">
        <v>1352.96875</v>
      </c>
      <c r="B8661" s="31" t="n">
        <v>7.5836</v>
      </c>
      <c r="C8661" s="32" t="n">
        <f aca="false">IF($A8661="","",IF(設定!$B$21="dB",10^($B8661/20),ABS($B8661)))</f>
        <v>2.39430790837051</v>
      </c>
      <c r="D8661" s="32" t="n">
        <f aca="false">IF($A8661="","",$A8661^2)</f>
        <v>1830524.43847656</v>
      </c>
      <c r="E8661" s="32" t="n">
        <f aca="false">IF($A8661="","",IF($C8661&lt;=0,"",1/$C8661^2))</f>
        <v>0.174437558709154</v>
      </c>
      <c r="F8661" s="33" t="n">
        <f aca="false">IF(OR(ROW()-設定!$B$30&lt;2,ROW()+設定!$B$30&gt;13701,N($A8661)&lt;=0,N(INDEX($A$2:$A$13701,MIN(13700,MAX(1,ROW()-1+設定!$B$30))))&lt;=0,$A8661&lt;設定!$B$28,$A8661&gt;設定!$B$29),0,IF(AND($C8661&gt;=MAX(INDEX($C$1:$C$13701,MAX(1,ROW()-設定!$B$24)):INDEX($C$1:$C$13701,MAX(1,ROW()-1))),$C8661&gt;MAX(INDEX($C$1:$C$13701,MIN(13701,ROW()+1)):INDEX($C$1:$C$13701,MIN(13701,ROW()+設定!$B$24))),$C8661&gt;=設定!$B$32,$C8661&gt;=MAX(MIN(INDEX($C$1:$C$13701,MAX(1,ROW()-設定!$B$26)):INDEX($C$1:$C$13701,MAX(1,ROW()-1))),MIN(INDEX($C$1:$C$13701,MIN(13701,ROW()+1)):INDEX($C$1:$C$13701,MIN(13701,ROW()+設定!$B$26))))*10^(設定!$B$27/20)),1,0))</f>
        <v>0</v>
      </c>
      <c r="G8661" s="33" t="n">
        <f aca="false">$G8660+IF($F8661=1,1,0)</f>
        <v>4</v>
      </c>
      <c r="H8661" s="0" t="str">
        <f aca="false">IF($F8661=1,$G8661,"")</f>
        <v/>
      </c>
    </row>
    <row r="8662" customFormat="false" ht="15" hidden="false" customHeight="false" outlineLevel="0" collapsed="false">
      <c r="A8662" s="30" t="n">
        <v>1353.125</v>
      </c>
      <c r="B8662" s="31" t="n">
        <v>7.4521</v>
      </c>
      <c r="C8662" s="32" t="n">
        <f aca="false">IF($A8662="","",IF(設定!$B$21="dB",10^($B8662/20),ABS($B8662)))</f>
        <v>2.3583323044254</v>
      </c>
      <c r="D8662" s="32" t="n">
        <f aca="false">IF($A8662="","",$A8662^2)</f>
        <v>1830947.265625</v>
      </c>
      <c r="E8662" s="32" t="n">
        <f aca="false">IF($A8662="","",IF($C8662&lt;=0,"",1/$C8662^2))</f>
        <v>0.179800129419102</v>
      </c>
      <c r="F8662" s="33" t="n">
        <f aca="false">IF(OR(ROW()-設定!$B$30&lt;2,ROW()+設定!$B$30&gt;13701,N($A8662)&lt;=0,N(INDEX($A$2:$A$13701,MIN(13700,MAX(1,ROW()-1+設定!$B$30))))&lt;=0,$A8662&lt;設定!$B$28,$A8662&gt;設定!$B$29),0,IF(AND($C8662&gt;=MAX(INDEX($C$1:$C$13701,MAX(1,ROW()-設定!$B$24)):INDEX($C$1:$C$13701,MAX(1,ROW()-1))),$C8662&gt;MAX(INDEX($C$1:$C$13701,MIN(13701,ROW()+1)):INDEX($C$1:$C$13701,MIN(13701,ROW()+設定!$B$24))),$C8662&gt;=設定!$B$32,$C8662&gt;=MAX(MIN(INDEX($C$1:$C$13701,MAX(1,ROW()-設定!$B$26)):INDEX($C$1:$C$13701,MAX(1,ROW()-1))),MIN(INDEX($C$1:$C$13701,MIN(13701,ROW()+1)):INDEX($C$1:$C$13701,MIN(13701,ROW()+設定!$B$26))))*10^(設定!$B$27/20)),1,0))</f>
        <v>0</v>
      </c>
      <c r="G8662" s="33" t="n">
        <f aca="false">$G8661+IF($F8662=1,1,0)</f>
        <v>4</v>
      </c>
      <c r="H8662" s="0" t="str">
        <f aca="false">IF($F8662=1,$G8662,"")</f>
        <v/>
      </c>
    </row>
    <row r="8663" customFormat="false" ht="15" hidden="false" customHeight="false" outlineLevel="0" collapsed="false">
      <c r="A8663" s="30" t="n">
        <v>1353.28125</v>
      </c>
      <c r="B8663" s="31" t="n">
        <v>7.5089</v>
      </c>
      <c r="C8663" s="32" t="n">
        <f aca="false">IF($A8663="","",IF(設定!$B$21="dB",10^($B8663/20),ABS($B8663)))</f>
        <v>2.37380477988584</v>
      </c>
      <c r="D8663" s="32" t="n">
        <f aca="false">IF($A8663="","",$A8663^2)</f>
        <v>1831370.14160156</v>
      </c>
      <c r="E8663" s="32" t="n">
        <f aca="false">IF($A8663="","",IF($C8663&lt;=0,"",1/$C8663^2))</f>
        <v>0.177463891225232</v>
      </c>
      <c r="F8663" s="33" t="n">
        <f aca="false">IF(OR(ROW()-設定!$B$30&lt;2,ROW()+設定!$B$30&gt;13701,N($A8663)&lt;=0,N(INDEX($A$2:$A$13701,MIN(13700,MAX(1,ROW()-1+設定!$B$30))))&lt;=0,$A8663&lt;設定!$B$28,$A8663&gt;設定!$B$29),0,IF(AND($C8663&gt;=MAX(INDEX($C$1:$C$13701,MAX(1,ROW()-設定!$B$24)):INDEX($C$1:$C$13701,MAX(1,ROW()-1))),$C8663&gt;MAX(INDEX($C$1:$C$13701,MIN(13701,ROW()+1)):INDEX($C$1:$C$13701,MIN(13701,ROW()+設定!$B$24))),$C8663&gt;=設定!$B$32,$C8663&gt;=MAX(MIN(INDEX($C$1:$C$13701,MAX(1,ROW()-設定!$B$26)):INDEX($C$1:$C$13701,MAX(1,ROW()-1))),MIN(INDEX($C$1:$C$13701,MIN(13701,ROW()+1)):INDEX($C$1:$C$13701,MIN(13701,ROW()+設定!$B$26))))*10^(設定!$B$27/20)),1,0))</f>
        <v>0</v>
      </c>
      <c r="G8663" s="33" t="n">
        <f aca="false">$G8662+IF($F8663=1,1,0)</f>
        <v>4</v>
      </c>
      <c r="H8663" s="0" t="str">
        <f aca="false">IF($F8663=1,$G8663,"")</f>
        <v/>
      </c>
    </row>
    <row r="8664" customFormat="false" ht="15" hidden="false" customHeight="false" outlineLevel="0" collapsed="false">
      <c r="A8664" s="30" t="n">
        <v>1353.4375</v>
      </c>
      <c r="B8664" s="31" t="n">
        <v>7.5409</v>
      </c>
      <c r="C8664" s="32" t="n">
        <f aca="false">IF($A8664="","",IF(設定!$B$21="dB",10^($B8664/20),ABS($B8664)))</f>
        <v>2.38256632934619</v>
      </c>
      <c r="D8664" s="32" t="n">
        <f aca="false">IF($A8664="","",$A8664^2)</f>
        <v>1831793.06640625</v>
      </c>
      <c r="E8664" s="32" t="n">
        <f aca="false">IF($A8664="","",IF($C8664&lt;=0,"",1/$C8664^2))</f>
        <v>0.17616109452633</v>
      </c>
      <c r="F8664" s="33" t="n">
        <f aca="false">IF(OR(ROW()-設定!$B$30&lt;2,ROW()+設定!$B$30&gt;13701,N($A8664)&lt;=0,N(INDEX($A$2:$A$13701,MIN(13700,MAX(1,ROW()-1+設定!$B$30))))&lt;=0,$A8664&lt;設定!$B$28,$A8664&gt;設定!$B$29),0,IF(AND($C8664&gt;=MAX(INDEX($C$1:$C$13701,MAX(1,ROW()-設定!$B$24)):INDEX($C$1:$C$13701,MAX(1,ROW()-1))),$C8664&gt;MAX(INDEX($C$1:$C$13701,MIN(13701,ROW()+1)):INDEX($C$1:$C$13701,MIN(13701,ROW()+設定!$B$24))),$C8664&gt;=設定!$B$32,$C8664&gt;=MAX(MIN(INDEX($C$1:$C$13701,MAX(1,ROW()-設定!$B$26)):INDEX($C$1:$C$13701,MAX(1,ROW()-1))),MIN(INDEX($C$1:$C$13701,MIN(13701,ROW()+1)):INDEX($C$1:$C$13701,MIN(13701,ROW()+設定!$B$26))))*10^(設定!$B$27/20)),1,0))</f>
        <v>0</v>
      </c>
      <c r="G8664" s="33" t="n">
        <f aca="false">$G8663+IF($F8664=1,1,0)</f>
        <v>4</v>
      </c>
      <c r="H8664" s="0" t="str">
        <f aca="false">IF($F8664=1,$G8664,"")</f>
        <v/>
      </c>
    </row>
    <row r="8665" customFormat="false" ht="15" hidden="false" customHeight="false" outlineLevel="0" collapsed="false">
      <c r="A8665" s="30" t="n">
        <v>1353.59375</v>
      </c>
      <c r="B8665" s="31" t="n">
        <v>7.658</v>
      </c>
      <c r="C8665" s="32" t="n">
        <f aca="false">IF($A8665="","",IF(設定!$B$21="dB",10^($B8665/20),ABS($B8665)))</f>
        <v>2.41490471806165</v>
      </c>
      <c r="D8665" s="32" t="n">
        <f aca="false">IF($A8665="","",$A8665^2)</f>
        <v>1832216.04003906</v>
      </c>
      <c r="E8665" s="32" t="n">
        <f aca="false">IF($A8665="","",IF($C8665&lt;=0,"",1/$C8665^2))</f>
        <v>0.171474679579013</v>
      </c>
      <c r="F8665" s="33" t="n">
        <f aca="false">IF(OR(ROW()-設定!$B$30&lt;2,ROW()+設定!$B$30&gt;13701,N($A8665)&lt;=0,N(INDEX($A$2:$A$13701,MIN(13700,MAX(1,ROW()-1+設定!$B$30))))&lt;=0,$A8665&lt;設定!$B$28,$A8665&gt;設定!$B$29),0,IF(AND($C8665&gt;=MAX(INDEX($C$1:$C$13701,MAX(1,ROW()-設定!$B$24)):INDEX($C$1:$C$13701,MAX(1,ROW()-1))),$C8665&gt;MAX(INDEX($C$1:$C$13701,MIN(13701,ROW()+1)):INDEX($C$1:$C$13701,MIN(13701,ROW()+設定!$B$24))),$C8665&gt;=設定!$B$32,$C8665&gt;=MAX(MIN(INDEX($C$1:$C$13701,MAX(1,ROW()-設定!$B$26)):INDEX($C$1:$C$13701,MAX(1,ROW()-1))),MIN(INDEX($C$1:$C$13701,MIN(13701,ROW()+1)):INDEX($C$1:$C$13701,MIN(13701,ROW()+設定!$B$26))))*10^(設定!$B$27/20)),1,0))</f>
        <v>0</v>
      </c>
      <c r="G8665" s="33" t="n">
        <f aca="false">$G8664+IF($F8665=1,1,0)</f>
        <v>4</v>
      </c>
      <c r="H8665" s="0" t="str">
        <f aca="false">IF($F8665=1,$G8665,"")</f>
        <v/>
      </c>
    </row>
    <row r="8666" customFormat="false" ht="15" hidden="false" customHeight="false" outlineLevel="0" collapsed="false">
      <c r="A8666" s="30" t="n">
        <v>1353.75</v>
      </c>
      <c r="B8666" s="31" t="n">
        <v>7.6437</v>
      </c>
      <c r="C8666" s="32" t="n">
        <f aca="false">IF($A8666="","",IF(設定!$B$21="dB",10^($B8666/20),ABS($B8666)))</f>
        <v>2.4109322146437</v>
      </c>
      <c r="D8666" s="32" t="n">
        <f aca="false">IF($A8666="","",$A8666^2)</f>
        <v>1832639.0625</v>
      </c>
      <c r="E8666" s="32" t="n">
        <f aca="false">IF($A8666="","",IF($C8666&lt;=0,"",1/$C8666^2))</f>
        <v>0.172040224260263</v>
      </c>
      <c r="F8666" s="33" t="n">
        <f aca="false">IF(OR(ROW()-設定!$B$30&lt;2,ROW()+設定!$B$30&gt;13701,N($A8666)&lt;=0,N(INDEX($A$2:$A$13701,MIN(13700,MAX(1,ROW()-1+設定!$B$30))))&lt;=0,$A8666&lt;設定!$B$28,$A8666&gt;設定!$B$29),0,IF(AND($C8666&gt;=MAX(INDEX($C$1:$C$13701,MAX(1,ROW()-設定!$B$24)):INDEX($C$1:$C$13701,MAX(1,ROW()-1))),$C8666&gt;MAX(INDEX($C$1:$C$13701,MIN(13701,ROW()+1)):INDEX($C$1:$C$13701,MIN(13701,ROW()+設定!$B$24))),$C8666&gt;=設定!$B$32,$C8666&gt;=MAX(MIN(INDEX($C$1:$C$13701,MAX(1,ROW()-設定!$B$26)):INDEX($C$1:$C$13701,MAX(1,ROW()-1))),MIN(INDEX($C$1:$C$13701,MIN(13701,ROW()+1)):INDEX($C$1:$C$13701,MIN(13701,ROW()+設定!$B$26))))*10^(設定!$B$27/20)),1,0))</f>
        <v>0</v>
      </c>
      <c r="G8666" s="33" t="n">
        <f aca="false">$G8665+IF($F8666=1,1,0)</f>
        <v>4</v>
      </c>
      <c r="H8666" s="0" t="str">
        <f aca="false">IF($F8666=1,$G8666,"")</f>
        <v/>
      </c>
    </row>
    <row r="8667" customFormat="false" ht="15" hidden="false" customHeight="false" outlineLevel="0" collapsed="false">
      <c r="A8667" s="30" t="n">
        <v>1353.90625</v>
      </c>
      <c r="B8667" s="31" t="n">
        <v>7.6406</v>
      </c>
      <c r="C8667" s="32" t="n">
        <f aca="false">IF($A8667="","",IF(設定!$B$21="dB",10^($B8667/20),ABS($B8667)))</f>
        <v>2.41007190480588</v>
      </c>
      <c r="D8667" s="32" t="n">
        <f aca="false">IF($A8667="","",$A8667^2)</f>
        <v>1833062.13378906</v>
      </c>
      <c r="E8667" s="32" t="n">
        <f aca="false">IF($A8667="","",IF($C8667&lt;=0,"",1/$C8667^2))</f>
        <v>0.172163070648299</v>
      </c>
      <c r="F8667" s="33" t="n">
        <f aca="false">IF(OR(ROW()-設定!$B$30&lt;2,ROW()+設定!$B$30&gt;13701,N($A8667)&lt;=0,N(INDEX($A$2:$A$13701,MIN(13700,MAX(1,ROW()-1+設定!$B$30))))&lt;=0,$A8667&lt;設定!$B$28,$A8667&gt;設定!$B$29),0,IF(AND($C8667&gt;=MAX(INDEX($C$1:$C$13701,MAX(1,ROW()-設定!$B$24)):INDEX($C$1:$C$13701,MAX(1,ROW()-1))),$C8667&gt;MAX(INDEX($C$1:$C$13701,MIN(13701,ROW()+1)):INDEX($C$1:$C$13701,MIN(13701,ROW()+設定!$B$24))),$C8667&gt;=設定!$B$32,$C8667&gt;=MAX(MIN(INDEX($C$1:$C$13701,MAX(1,ROW()-設定!$B$26)):INDEX($C$1:$C$13701,MAX(1,ROW()-1))),MIN(INDEX($C$1:$C$13701,MIN(13701,ROW()+1)):INDEX($C$1:$C$13701,MIN(13701,ROW()+設定!$B$26))))*10^(設定!$B$27/20)),1,0))</f>
        <v>0</v>
      </c>
      <c r="G8667" s="33" t="n">
        <f aca="false">$G8666+IF($F8667=1,1,0)</f>
        <v>4</v>
      </c>
      <c r="H8667" s="0" t="str">
        <f aca="false">IF($F8667=1,$G8667,"")</f>
        <v/>
      </c>
    </row>
    <row r="8668" customFormat="false" ht="15" hidden="false" customHeight="false" outlineLevel="0" collapsed="false">
      <c r="A8668" s="30" t="n">
        <v>1354.0625</v>
      </c>
      <c r="B8668" s="31" t="n">
        <v>7.682</v>
      </c>
      <c r="C8668" s="32" t="n">
        <f aca="false">IF($A8668="","",IF(設定!$B$21="dB",10^($B8668/20),ABS($B8668)))</f>
        <v>2.42158657346062</v>
      </c>
      <c r="D8668" s="32" t="n">
        <f aca="false">IF($A8668="","",$A8668^2)</f>
        <v>1833485.25390625</v>
      </c>
      <c r="E8668" s="32" t="n">
        <f aca="false">IF($A8668="","",IF($C8668&lt;=0,"",1/$C8668^2))</f>
        <v>0.170529688990959</v>
      </c>
      <c r="F8668" s="33" t="n">
        <f aca="false">IF(OR(ROW()-設定!$B$30&lt;2,ROW()+設定!$B$30&gt;13701,N($A8668)&lt;=0,N(INDEX($A$2:$A$13701,MIN(13700,MAX(1,ROW()-1+設定!$B$30))))&lt;=0,$A8668&lt;設定!$B$28,$A8668&gt;設定!$B$29),0,IF(AND($C8668&gt;=MAX(INDEX($C$1:$C$13701,MAX(1,ROW()-設定!$B$24)):INDEX($C$1:$C$13701,MAX(1,ROW()-1))),$C8668&gt;MAX(INDEX($C$1:$C$13701,MIN(13701,ROW()+1)):INDEX($C$1:$C$13701,MIN(13701,ROW()+設定!$B$24))),$C8668&gt;=設定!$B$32,$C8668&gt;=MAX(MIN(INDEX($C$1:$C$13701,MAX(1,ROW()-設定!$B$26)):INDEX($C$1:$C$13701,MAX(1,ROW()-1))),MIN(INDEX($C$1:$C$13701,MIN(13701,ROW()+1)):INDEX($C$1:$C$13701,MIN(13701,ROW()+設定!$B$26))))*10^(設定!$B$27/20)),1,0))</f>
        <v>0</v>
      </c>
      <c r="G8668" s="33" t="n">
        <f aca="false">$G8667+IF($F8668=1,1,0)</f>
        <v>4</v>
      </c>
      <c r="H8668" s="0" t="str">
        <f aca="false">IF($F8668=1,$G8668,"")</f>
        <v/>
      </c>
    </row>
    <row r="8669" customFormat="false" ht="15" hidden="false" customHeight="false" outlineLevel="0" collapsed="false">
      <c r="A8669" s="30" t="n">
        <v>1354.21875</v>
      </c>
      <c r="B8669" s="31" t="n">
        <v>7.5437</v>
      </c>
      <c r="C8669" s="32" t="n">
        <f aca="false">IF($A8669="","",IF(設定!$B$21="dB",10^($B8669/20),ABS($B8669)))</f>
        <v>2.38333450179413</v>
      </c>
      <c r="D8669" s="32" t="n">
        <f aca="false">IF($A8669="","",$A8669^2)</f>
        <v>1833908.42285156</v>
      </c>
      <c r="E8669" s="32" t="n">
        <f aca="false">IF($A8669="","",IF($C8669&lt;=0,"",1/$C8669^2))</f>
        <v>0.176047555875937</v>
      </c>
      <c r="F8669" s="33" t="n">
        <f aca="false">IF(OR(ROW()-設定!$B$30&lt;2,ROW()+設定!$B$30&gt;13701,N($A8669)&lt;=0,N(INDEX($A$2:$A$13701,MIN(13700,MAX(1,ROW()-1+設定!$B$30))))&lt;=0,$A8669&lt;設定!$B$28,$A8669&gt;設定!$B$29),0,IF(AND($C8669&gt;=MAX(INDEX($C$1:$C$13701,MAX(1,ROW()-設定!$B$24)):INDEX($C$1:$C$13701,MAX(1,ROW()-1))),$C8669&gt;MAX(INDEX($C$1:$C$13701,MIN(13701,ROW()+1)):INDEX($C$1:$C$13701,MIN(13701,ROW()+設定!$B$24))),$C8669&gt;=設定!$B$32,$C8669&gt;=MAX(MIN(INDEX($C$1:$C$13701,MAX(1,ROW()-設定!$B$26)):INDEX($C$1:$C$13701,MAX(1,ROW()-1))),MIN(INDEX($C$1:$C$13701,MIN(13701,ROW()+1)):INDEX($C$1:$C$13701,MIN(13701,ROW()+設定!$B$26))))*10^(設定!$B$27/20)),1,0))</f>
        <v>0</v>
      </c>
      <c r="G8669" s="33" t="n">
        <f aca="false">$G8668+IF($F8669=1,1,0)</f>
        <v>4</v>
      </c>
      <c r="H8669" s="0" t="str">
        <f aca="false">IF($F8669=1,$G8669,"")</f>
        <v/>
      </c>
    </row>
    <row r="8670" customFormat="false" ht="15" hidden="false" customHeight="false" outlineLevel="0" collapsed="false">
      <c r="A8670" s="30" t="n">
        <v>1354.375</v>
      </c>
      <c r="B8670" s="31" t="n">
        <v>7.6005</v>
      </c>
      <c r="C8670" s="32" t="n">
        <f aca="false">IF($A8670="","",IF(設定!$B$21="dB",10^($B8670/20),ABS($B8670)))</f>
        <v>2.39897101091706</v>
      </c>
      <c r="D8670" s="32" t="n">
        <f aca="false">IF($A8670="","",$A8670^2)</f>
        <v>1834331.640625</v>
      </c>
      <c r="E8670" s="32" t="n">
        <f aca="false">IF($A8670="","",IF($C8670&lt;=0,"",1/$C8670^2))</f>
        <v>0.173760076855184</v>
      </c>
      <c r="F8670" s="33" t="n">
        <f aca="false">IF(OR(ROW()-設定!$B$30&lt;2,ROW()+設定!$B$30&gt;13701,N($A8670)&lt;=0,N(INDEX($A$2:$A$13701,MIN(13700,MAX(1,ROW()-1+設定!$B$30))))&lt;=0,$A8670&lt;設定!$B$28,$A8670&gt;設定!$B$29),0,IF(AND($C8670&gt;=MAX(INDEX($C$1:$C$13701,MAX(1,ROW()-設定!$B$24)):INDEX($C$1:$C$13701,MAX(1,ROW()-1))),$C8670&gt;MAX(INDEX($C$1:$C$13701,MIN(13701,ROW()+1)):INDEX($C$1:$C$13701,MIN(13701,ROW()+設定!$B$24))),$C8670&gt;=設定!$B$32,$C8670&gt;=MAX(MIN(INDEX($C$1:$C$13701,MAX(1,ROW()-設定!$B$26)):INDEX($C$1:$C$13701,MAX(1,ROW()-1))),MIN(INDEX($C$1:$C$13701,MIN(13701,ROW()+1)):INDEX($C$1:$C$13701,MIN(13701,ROW()+設定!$B$26))))*10^(設定!$B$27/20)),1,0))</f>
        <v>0</v>
      </c>
      <c r="G8670" s="33" t="n">
        <f aca="false">$G8669+IF($F8670=1,1,0)</f>
        <v>4</v>
      </c>
      <c r="H8670" s="0" t="str">
        <f aca="false">IF($F8670=1,$G8670,"")</f>
        <v/>
      </c>
    </row>
    <row r="8671" customFormat="false" ht="15" hidden="false" customHeight="false" outlineLevel="0" collapsed="false">
      <c r="A8671" s="30" t="n">
        <v>1354.53125</v>
      </c>
      <c r="B8671" s="31" t="n">
        <v>7.6844</v>
      </c>
      <c r="C8671" s="32" t="n">
        <f aca="false">IF($A8671="","",IF(設定!$B$21="dB",10^($B8671/20),ABS($B8671)))</f>
        <v>2.42225577500743</v>
      </c>
      <c r="D8671" s="32" t="n">
        <f aca="false">IF($A8671="","",$A8671^2)</f>
        <v>1834754.90722656</v>
      </c>
      <c r="E8671" s="32" t="n">
        <f aca="false">IF($A8671="","",IF($C8671&lt;=0,"",1/$C8671^2))</f>
        <v>0.170435476836389</v>
      </c>
      <c r="F8671" s="33" t="n">
        <f aca="false">IF(OR(ROW()-設定!$B$30&lt;2,ROW()+設定!$B$30&gt;13701,N($A8671)&lt;=0,N(INDEX($A$2:$A$13701,MIN(13700,MAX(1,ROW()-1+設定!$B$30))))&lt;=0,$A8671&lt;設定!$B$28,$A8671&gt;設定!$B$29),0,IF(AND($C8671&gt;=MAX(INDEX($C$1:$C$13701,MAX(1,ROW()-設定!$B$24)):INDEX($C$1:$C$13701,MAX(1,ROW()-1))),$C8671&gt;MAX(INDEX($C$1:$C$13701,MIN(13701,ROW()+1)):INDEX($C$1:$C$13701,MIN(13701,ROW()+設定!$B$24))),$C8671&gt;=設定!$B$32,$C8671&gt;=MAX(MIN(INDEX($C$1:$C$13701,MAX(1,ROW()-設定!$B$26)):INDEX($C$1:$C$13701,MAX(1,ROW()-1))),MIN(INDEX($C$1:$C$13701,MIN(13701,ROW()+1)):INDEX($C$1:$C$13701,MIN(13701,ROW()+設定!$B$26))))*10^(設定!$B$27/20)),1,0))</f>
        <v>0</v>
      </c>
      <c r="G8671" s="33" t="n">
        <f aca="false">$G8670+IF($F8671=1,1,0)</f>
        <v>4</v>
      </c>
      <c r="H8671" s="0" t="str">
        <f aca="false">IF($F8671=1,$G8671,"")</f>
        <v/>
      </c>
    </row>
    <row r="8672" customFormat="false" ht="15" hidden="false" customHeight="false" outlineLevel="0" collapsed="false">
      <c r="A8672" s="30" t="n">
        <v>1354.6875</v>
      </c>
      <c r="B8672" s="31" t="n">
        <v>7.7359</v>
      </c>
      <c r="C8672" s="32" t="n">
        <f aca="false">IF($A8672="","",IF(設定!$B$21="dB",10^($B8672/20),ABS($B8672)))</f>
        <v>2.43666037020887</v>
      </c>
      <c r="D8672" s="32" t="n">
        <f aca="false">IF($A8672="","",$A8672^2)</f>
        <v>1835178.22265625</v>
      </c>
      <c r="E8672" s="32" t="n">
        <f aca="false">IF($A8672="","",IF($C8672&lt;=0,"",1/$C8672^2))</f>
        <v>0.168426335623319</v>
      </c>
      <c r="F8672" s="33" t="n">
        <f aca="false">IF(OR(ROW()-設定!$B$30&lt;2,ROW()+設定!$B$30&gt;13701,N($A8672)&lt;=0,N(INDEX($A$2:$A$13701,MIN(13700,MAX(1,ROW()-1+設定!$B$30))))&lt;=0,$A8672&lt;設定!$B$28,$A8672&gt;設定!$B$29),0,IF(AND($C8672&gt;=MAX(INDEX($C$1:$C$13701,MAX(1,ROW()-設定!$B$24)):INDEX($C$1:$C$13701,MAX(1,ROW()-1))),$C8672&gt;MAX(INDEX($C$1:$C$13701,MIN(13701,ROW()+1)):INDEX($C$1:$C$13701,MIN(13701,ROW()+設定!$B$24))),$C8672&gt;=設定!$B$32,$C8672&gt;=MAX(MIN(INDEX($C$1:$C$13701,MAX(1,ROW()-設定!$B$26)):INDEX($C$1:$C$13701,MAX(1,ROW()-1))),MIN(INDEX($C$1:$C$13701,MIN(13701,ROW()+1)):INDEX($C$1:$C$13701,MIN(13701,ROW()+設定!$B$26))))*10^(設定!$B$27/20)),1,0))</f>
        <v>0</v>
      </c>
      <c r="G8672" s="33" t="n">
        <f aca="false">$G8671+IF($F8672=1,1,0)</f>
        <v>4</v>
      </c>
      <c r="H8672" s="0" t="str">
        <f aca="false">IF($F8672=1,$G8672,"")</f>
        <v/>
      </c>
    </row>
    <row r="8673" customFormat="false" ht="15" hidden="false" customHeight="false" outlineLevel="0" collapsed="false">
      <c r="A8673" s="30" t="n">
        <v>1354.84375</v>
      </c>
      <c r="B8673" s="31" t="n">
        <v>7.7593</v>
      </c>
      <c r="C8673" s="32" t="n">
        <f aca="false">IF($A8673="","",IF(設定!$B$21="dB",10^($B8673/20),ABS($B8673)))</f>
        <v>2.44323364339176</v>
      </c>
      <c r="D8673" s="32" t="n">
        <f aca="false">IF($A8673="","",$A8673^2)</f>
        <v>1835601.58691406</v>
      </c>
      <c r="E8673" s="32" t="n">
        <f aca="false">IF($A8673="","",IF($C8673&lt;=0,"",1/$C8673^2))</f>
        <v>0.167521286667939</v>
      </c>
      <c r="F8673" s="33" t="n">
        <f aca="false">IF(OR(ROW()-設定!$B$30&lt;2,ROW()+設定!$B$30&gt;13701,N($A8673)&lt;=0,N(INDEX($A$2:$A$13701,MIN(13700,MAX(1,ROW()-1+設定!$B$30))))&lt;=0,$A8673&lt;設定!$B$28,$A8673&gt;設定!$B$29),0,IF(AND($C8673&gt;=MAX(INDEX($C$1:$C$13701,MAX(1,ROW()-設定!$B$24)):INDEX($C$1:$C$13701,MAX(1,ROW()-1))),$C8673&gt;MAX(INDEX($C$1:$C$13701,MIN(13701,ROW()+1)):INDEX($C$1:$C$13701,MIN(13701,ROW()+設定!$B$24))),$C8673&gt;=設定!$B$32,$C8673&gt;=MAX(MIN(INDEX($C$1:$C$13701,MAX(1,ROW()-設定!$B$26)):INDEX($C$1:$C$13701,MAX(1,ROW()-1))),MIN(INDEX($C$1:$C$13701,MIN(13701,ROW()+1)):INDEX($C$1:$C$13701,MIN(13701,ROW()+設定!$B$26))))*10^(設定!$B$27/20)),1,0))</f>
        <v>0</v>
      </c>
      <c r="G8673" s="33" t="n">
        <f aca="false">$G8672+IF($F8673=1,1,0)</f>
        <v>4</v>
      </c>
      <c r="H8673" s="0" t="str">
        <f aca="false">IF($F8673=1,$G8673,"")</f>
        <v/>
      </c>
    </row>
    <row r="8674" customFormat="false" ht="15" hidden="false" customHeight="false" outlineLevel="0" collapsed="false">
      <c r="A8674" s="30" t="n">
        <v>1355</v>
      </c>
      <c r="B8674" s="31" t="n">
        <v>7.8209</v>
      </c>
      <c r="C8674" s="32" t="n">
        <f aca="false">IF($A8674="","",IF(設定!$B$21="dB",10^($B8674/20),ABS($B8674)))</f>
        <v>2.46062255161535</v>
      </c>
      <c r="D8674" s="32" t="n">
        <f aca="false">IF($A8674="","",$A8674^2)</f>
        <v>1836025</v>
      </c>
      <c r="E8674" s="32" t="n">
        <f aca="false">IF($A8674="","",IF($C8674&lt;=0,"",1/$C8674^2))</f>
        <v>0.165161949326365</v>
      </c>
      <c r="F8674" s="33" t="n">
        <f aca="false">IF(OR(ROW()-設定!$B$30&lt;2,ROW()+設定!$B$30&gt;13701,N($A8674)&lt;=0,N(INDEX($A$2:$A$13701,MIN(13700,MAX(1,ROW()-1+設定!$B$30))))&lt;=0,$A8674&lt;設定!$B$28,$A8674&gt;設定!$B$29),0,IF(AND($C8674&gt;=MAX(INDEX($C$1:$C$13701,MAX(1,ROW()-設定!$B$24)):INDEX($C$1:$C$13701,MAX(1,ROW()-1))),$C8674&gt;MAX(INDEX($C$1:$C$13701,MIN(13701,ROW()+1)):INDEX($C$1:$C$13701,MIN(13701,ROW()+設定!$B$24))),$C8674&gt;=設定!$B$32,$C8674&gt;=MAX(MIN(INDEX($C$1:$C$13701,MAX(1,ROW()-設定!$B$26)):INDEX($C$1:$C$13701,MAX(1,ROW()-1))),MIN(INDEX($C$1:$C$13701,MIN(13701,ROW()+1)):INDEX($C$1:$C$13701,MIN(13701,ROW()+設定!$B$26))))*10^(設定!$B$27/20)),1,0))</f>
        <v>0</v>
      </c>
      <c r="G8674" s="33" t="n">
        <f aca="false">$G8673+IF($F8674=1,1,0)</f>
        <v>4</v>
      </c>
      <c r="H8674" s="0" t="str">
        <f aca="false">IF($F8674=1,$G8674,"")</f>
        <v/>
      </c>
    </row>
    <row r="8675" customFormat="false" ht="15" hidden="false" customHeight="false" outlineLevel="0" collapsed="false">
      <c r="A8675" s="30" t="n">
        <v>1355.15625</v>
      </c>
      <c r="B8675" s="31" t="n">
        <v>7.822</v>
      </c>
      <c r="C8675" s="32" t="n">
        <f aca="false">IF($A8675="","",IF(設定!$B$21="dB",10^($B8675/20),ABS($B8675)))</f>
        <v>2.46093418995259</v>
      </c>
      <c r="D8675" s="32" t="n">
        <f aca="false">IF($A8675="","",$A8675^2)</f>
        <v>1836448.46191406</v>
      </c>
      <c r="E8675" s="32" t="n">
        <f aca="false">IF($A8675="","",IF($C8675&lt;=0,"",1/$C8675^2))</f>
        <v>0.165120121685063</v>
      </c>
      <c r="F8675" s="33" t="n">
        <f aca="false">IF(OR(ROW()-設定!$B$30&lt;2,ROW()+設定!$B$30&gt;13701,N($A8675)&lt;=0,N(INDEX($A$2:$A$13701,MIN(13700,MAX(1,ROW()-1+設定!$B$30))))&lt;=0,$A8675&lt;設定!$B$28,$A8675&gt;設定!$B$29),0,IF(AND($C8675&gt;=MAX(INDEX($C$1:$C$13701,MAX(1,ROW()-設定!$B$24)):INDEX($C$1:$C$13701,MAX(1,ROW()-1))),$C8675&gt;MAX(INDEX($C$1:$C$13701,MIN(13701,ROW()+1)):INDEX($C$1:$C$13701,MIN(13701,ROW()+設定!$B$24))),$C8675&gt;=設定!$B$32,$C8675&gt;=MAX(MIN(INDEX($C$1:$C$13701,MAX(1,ROW()-設定!$B$26)):INDEX($C$1:$C$13701,MAX(1,ROW()-1))),MIN(INDEX($C$1:$C$13701,MIN(13701,ROW()+1)):INDEX($C$1:$C$13701,MIN(13701,ROW()+設定!$B$26))))*10^(設定!$B$27/20)),1,0))</f>
        <v>0</v>
      </c>
      <c r="G8675" s="33" t="n">
        <f aca="false">$G8674+IF($F8675=1,1,0)</f>
        <v>4</v>
      </c>
      <c r="H8675" s="0" t="str">
        <f aca="false">IF($F8675=1,$G8675,"")</f>
        <v/>
      </c>
    </row>
    <row r="8676" customFormat="false" ht="15" hidden="false" customHeight="false" outlineLevel="0" collapsed="false">
      <c r="A8676" s="30" t="n">
        <v>1355.3125</v>
      </c>
      <c r="B8676" s="31" t="n">
        <v>7.8076</v>
      </c>
      <c r="C8676" s="32" t="n">
        <f aca="false">IF($A8676="","",IF(設定!$B$21="dB",10^($B8676/20),ABS($B8676)))</f>
        <v>2.45685768255409</v>
      </c>
      <c r="D8676" s="32" t="n">
        <f aca="false">IF($A8676="","",$A8676^2)</f>
        <v>1836871.97265625</v>
      </c>
      <c r="E8676" s="32" t="n">
        <f aca="false">IF($A8676="","",IF($C8676&lt;=0,"",1/$C8676^2))</f>
        <v>0.165668522863982</v>
      </c>
      <c r="F8676" s="33" t="n">
        <f aca="false">IF(OR(ROW()-設定!$B$30&lt;2,ROW()+設定!$B$30&gt;13701,N($A8676)&lt;=0,N(INDEX($A$2:$A$13701,MIN(13700,MAX(1,ROW()-1+設定!$B$30))))&lt;=0,$A8676&lt;設定!$B$28,$A8676&gt;設定!$B$29),0,IF(AND($C8676&gt;=MAX(INDEX($C$1:$C$13701,MAX(1,ROW()-設定!$B$24)):INDEX($C$1:$C$13701,MAX(1,ROW()-1))),$C8676&gt;MAX(INDEX($C$1:$C$13701,MIN(13701,ROW()+1)):INDEX($C$1:$C$13701,MIN(13701,ROW()+設定!$B$24))),$C8676&gt;=設定!$B$32,$C8676&gt;=MAX(MIN(INDEX($C$1:$C$13701,MAX(1,ROW()-設定!$B$26)):INDEX($C$1:$C$13701,MAX(1,ROW()-1))),MIN(INDEX($C$1:$C$13701,MIN(13701,ROW()+1)):INDEX($C$1:$C$13701,MIN(13701,ROW()+設定!$B$26))))*10^(設定!$B$27/20)),1,0))</f>
        <v>0</v>
      </c>
      <c r="G8676" s="33" t="n">
        <f aca="false">$G8675+IF($F8676=1,1,0)</f>
        <v>4</v>
      </c>
      <c r="H8676" s="0" t="str">
        <f aca="false">IF($F8676=1,$G8676,"")</f>
        <v/>
      </c>
    </row>
    <row r="8677" customFormat="false" ht="15" hidden="false" customHeight="false" outlineLevel="0" collapsed="false">
      <c r="A8677" s="30" t="n">
        <v>1355.46875</v>
      </c>
      <c r="B8677" s="31" t="n">
        <v>7.7111</v>
      </c>
      <c r="C8677" s="32" t="n">
        <f aca="false">IF($A8677="","",IF(設定!$B$21="dB",10^($B8677/20),ABS($B8677)))</f>
        <v>2.4297131267045</v>
      </c>
      <c r="D8677" s="32" t="n">
        <f aca="false">IF($A8677="","",$A8677^2)</f>
        <v>1837295.53222656</v>
      </c>
      <c r="E8677" s="32" t="n">
        <f aca="false">IF($A8677="","",IF($C8677&lt;=0,"",1/$C8677^2))</f>
        <v>0.169390870552534</v>
      </c>
      <c r="F8677" s="33" t="n">
        <f aca="false">IF(OR(ROW()-設定!$B$30&lt;2,ROW()+設定!$B$30&gt;13701,N($A8677)&lt;=0,N(INDEX($A$2:$A$13701,MIN(13700,MAX(1,ROW()-1+設定!$B$30))))&lt;=0,$A8677&lt;設定!$B$28,$A8677&gt;設定!$B$29),0,IF(AND($C8677&gt;=MAX(INDEX($C$1:$C$13701,MAX(1,ROW()-設定!$B$24)):INDEX($C$1:$C$13701,MAX(1,ROW()-1))),$C8677&gt;MAX(INDEX($C$1:$C$13701,MIN(13701,ROW()+1)):INDEX($C$1:$C$13701,MIN(13701,ROW()+設定!$B$24))),$C8677&gt;=設定!$B$32,$C8677&gt;=MAX(MIN(INDEX($C$1:$C$13701,MAX(1,ROW()-設定!$B$26)):INDEX($C$1:$C$13701,MAX(1,ROW()-1))),MIN(INDEX($C$1:$C$13701,MIN(13701,ROW()+1)):INDEX($C$1:$C$13701,MIN(13701,ROW()+設定!$B$26))))*10^(設定!$B$27/20)),1,0))</f>
        <v>0</v>
      </c>
      <c r="G8677" s="33" t="n">
        <f aca="false">$G8676+IF($F8677=1,1,0)</f>
        <v>4</v>
      </c>
      <c r="H8677" s="0" t="str">
        <f aca="false">IF($F8677=1,$G8677,"")</f>
        <v/>
      </c>
    </row>
    <row r="8678" customFormat="false" ht="15" hidden="false" customHeight="false" outlineLevel="0" collapsed="false">
      <c r="A8678" s="30" t="n">
        <v>1355.625</v>
      </c>
      <c r="B8678" s="31" t="n">
        <v>7.9992</v>
      </c>
      <c r="C8678" s="32" t="n">
        <f aca="false">IF($A8678="","",IF(設定!$B$21="dB",10^($B8678/20),ABS($B8678)))</f>
        <v>2.51165508887337</v>
      </c>
      <c r="D8678" s="32" t="n">
        <f aca="false">IF($A8678="","",$A8678^2)</f>
        <v>1837719.140625</v>
      </c>
      <c r="E8678" s="32" t="n">
        <f aca="false">IF($A8678="","",IF($C8678&lt;=0,"",1/$C8678^2))</f>
        <v>0.15851851674673</v>
      </c>
      <c r="F8678" s="33" t="n">
        <f aca="false">IF(OR(ROW()-設定!$B$30&lt;2,ROW()+設定!$B$30&gt;13701,N($A8678)&lt;=0,N(INDEX($A$2:$A$13701,MIN(13700,MAX(1,ROW()-1+設定!$B$30))))&lt;=0,$A8678&lt;設定!$B$28,$A8678&gt;設定!$B$29),0,IF(AND($C8678&gt;=MAX(INDEX($C$1:$C$13701,MAX(1,ROW()-設定!$B$24)):INDEX($C$1:$C$13701,MAX(1,ROW()-1))),$C8678&gt;MAX(INDEX($C$1:$C$13701,MIN(13701,ROW()+1)):INDEX($C$1:$C$13701,MIN(13701,ROW()+設定!$B$24))),$C8678&gt;=設定!$B$32,$C8678&gt;=MAX(MIN(INDEX($C$1:$C$13701,MAX(1,ROW()-設定!$B$26)):INDEX($C$1:$C$13701,MAX(1,ROW()-1))),MIN(INDEX($C$1:$C$13701,MIN(13701,ROW()+1)):INDEX($C$1:$C$13701,MIN(13701,ROW()+設定!$B$26))))*10^(設定!$B$27/20)),1,0))</f>
        <v>0</v>
      </c>
      <c r="G8678" s="33" t="n">
        <f aca="false">$G8677+IF($F8678=1,1,0)</f>
        <v>4</v>
      </c>
      <c r="H8678" s="0" t="str">
        <f aca="false">IF($F8678=1,$G8678,"")</f>
        <v/>
      </c>
    </row>
    <row r="8679" customFormat="false" ht="15" hidden="false" customHeight="false" outlineLevel="0" collapsed="false">
      <c r="A8679" s="30" t="n">
        <v>1355.78125</v>
      </c>
      <c r="B8679" s="31" t="n">
        <v>8.0038</v>
      </c>
      <c r="C8679" s="32" t="n">
        <f aca="false">IF($A8679="","",IF(設定!$B$21="dB",10^($B8679/20),ABS($B8679)))</f>
        <v>2.51298560005829</v>
      </c>
      <c r="D8679" s="32" t="n">
        <f aca="false">IF($A8679="","",$A8679^2)</f>
        <v>1838142.79785156</v>
      </c>
      <c r="E8679" s="32" t="n">
        <f aca="false">IF($A8679="","",IF($C8679&lt;=0,"",1/$C8679^2))</f>
        <v>0.158350704542983</v>
      </c>
      <c r="F8679" s="33" t="n">
        <f aca="false">IF(OR(ROW()-設定!$B$30&lt;2,ROW()+設定!$B$30&gt;13701,N($A8679)&lt;=0,N(INDEX($A$2:$A$13701,MIN(13700,MAX(1,ROW()-1+設定!$B$30))))&lt;=0,$A8679&lt;設定!$B$28,$A8679&gt;設定!$B$29),0,IF(AND($C8679&gt;=MAX(INDEX($C$1:$C$13701,MAX(1,ROW()-設定!$B$24)):INDEX($C$1:$C$13701,MAX(1,ROW()-1))),$C8679&gt;MAX(INDEX($C$1:$C$13701,MIN(13701,ROW()+1)):INDEX($C$1:$C$13701,MIN(13701,ROW()+設定!$B$24))),$C8679&gt;=設定!$B$32,$C8679&gt;=MAX(MIN(INDEX($C$1:$C$13701,MAX(1,ROW()-設定!$B$26)):INDEX($C$1:$C$13701,MAX(1,ROW()-1))),MIN(INDEX($C$1:$C$13701,MIN(13701,ROW()+1)):INDEX($C$1:$C$13701,MIN(13701,ROW()+設定!$B$26))))*10^(設定!$B$27/20)),1,0))</f>
        <v>0</v>
      </c>
      <c r="G8679" s="33" t="n">
        <f aca="false">$G8678+IF($F8679=1,1,0)</f>
        <v>4</v>
      </c>
      <c r="H8679" s="0" t="str">
        <f aca="false">IF($F8679=1,$G8679,"")</f>
        <v/>
      </c>
    </row>
    <row r="8680" customFormat="false" ht="15" hidden="false" customHeight="false" outlineLevel="0" collapsed="false">
      <c r="A8680" s="30" t="n">
        <v>1355.9375</v>
      </c>
      <c r="B8680" s="31" t="n">
        <v>7.8826</v>
      </c>
      <c r="C8680" s="32" t="n">
        <f aca="false">IF($A8680="","",IF(設定!$B$21="dB",10^($B8680/20),ABS($B8680)))</f>
        <v>2.47816375039831</v>
      </c>
      <c r="D8680" s="32" t="n">
        <f aca="false">IF($A8680="","",$A8680^2)</f>
        <v>1838566.50390625</v>
      </c>
      <c r="E8680" s="32" t="n">
        <f aca="false">IF($A8680="","",IF($C8680&lt;=0,"",1/$C8680^2))</f>
        <v>0.162832091044131</v>
      </c>
      <c r="F8680" s="33" t="n">
        <f aca="false">IF(OR(ROW()-設定!$B$30&lt;2,ROW()+設定!$B$30&gt;13701,N($A8680)&lt;=0,N(INDEX($A$2:$A$13701,MIN(13700,MAX(1,ROW()-1+設定!$B$30))))&lt;=0,$A8680&lt;設定!$B$28,$A8680&gt;設定!$B$29),0,IF(AND($C8680&gt;=MAX(INDEX($C$1:$C$13701,MAX(1,ROW()-設定!$B$24)):INDEX($C$1:$C$13701,MAX(1,ROW()-1))),$C8680&gt;MAX(INDEX($C$1:$C$13701,MIN(13701,ROW()+1)):INDEX($C$1:$C$13701,MIN(13701,ROW()+設定!$B$24))),$C8680&gt;=設定!$B$32,$C8680&gt;=MAX(MIN(INDEX($C$1:$C$13701,MAX(1,ROW()-設定!$B$26)):INDEX($C$1:$C$13701,MAX(1,ROW()-1))),MIN(INDEX($C$1:$C$13701,MIN(13701,ROW()+1)):INDEX($C$1:$C$13701,MIN(13701,ROW()+設定!$B$26))))*10^(設定!$B$27/20)),1,0))</f>
        <v>0</v>
      </c>
      <c r="G8680" s="33" t="n">
        <f aca="false">$G8679+IF($F8680=1,1,0)</f>
        <v>4</v>
      </c>
      <c r="H8680" s="0" t="str">
        <f aca="false">IF($F8680=1,$G8680,"")</f>
        <v/>
      </c>
    </row>
    <row r="8681" customFormat="false" ht="15" hidden="false" customHeight="false" outlineLevel="0" collapsed="false">
      <c r="A8681" s="30" t="n">
        <v>1356.09375</v>
      </c>
      <c r="B8681" s="31" t="n">
        <v>8.0571</v>
      </c>
      <c r="C8681" s="32" t="n">
        <f aca="false">IF($A8681="","",IF(設定!$B$21="dB",10^($B8681/20),ABS($B8681)))</f>
        <v>2.52845366844388</v>
      </c>
      <c r="D8681" s="32" t="n">
        <f aca="false">IF($A8681="","",$A8681^2)</f>
        <v>1838990.25878906</v>
      </c>
      <c r="E8681" s="32" t="n">
        <f aca="false">IF($A8681="","",IF($C8681&lt;=0,"",1/$C8681^2))</f>
        <v>0.156419178254763</v>
      </c>
      <c r="F8681" s="33" t="n">
        <f aca="false">IF(OR(ROW()-設定!$B$30&lt;2,ROW()+設定!$B$30&gt;13701,N($A8681)&lt;=0,N(INDEX($A$2:$A$13701,MIN(13700,MAX(1,ROW()-1+設定!$B$30))))&lt;=0,$A8681&lt;設定!$B$28,$A8681&gt;設定!$B$29),0,IF(AND($C8681&gt;=MAX(INDEX($C$1:$C$13701,MAX(1,ROW()-設定!$B$24)):INDEX($C$1:$C$13701,MAX(1,ROW()-1))),$C8681&gt;MAX(INDEX($C$1:$C$13701,MIN(13701,ROW()+1)):INDEX($C$1:$C$13701,MIN(13701,ROW()+設定!$B$24))),$C8681&gt;=設定!$B$32,$C8681&gt;=MAX(MIN(INDEX($C$1:$C$13701,MAX(1,ROW()-設定!$B$26)):INDEX($C$1:$C$13701,MAX(1,ROW()-1))),MIN(INDEX($C$1:$C$13701,MIN(13701,ROW()+1)):INDEX($C$1:$C$13701,MIN(13701,ROW()+設定!$B$26))))*10^(設定!$B$27/20)),1,0))</f>
        <v>0</v>
      </c>
      <c r="G8681" s="33" t="n">
        <f aca="false">$G8680+IF($F8681=1,1,0)</f>
        <v>4</v>
      </c>
      <c r="H8681" s="0" t="str">
        <f aca="false">IF($F8681=1,$G8681,"")</f>
        <v/>
      </c>
    </row>
    <row r="8682" customFormat="false" ht="15" hidden="false" customHeight="false" outlineLevel="0" collapsed="false">
      <c r="A8682" s="30" t="n">
        <v>1356.25</v>
      </c>
      <c r="B8682" s="31" t="n">
        <v>8.0768</v>
      </c>
      <c r="C8682" s="32" t="n">
        <f aca="false">IF($A8682="","",IF(設定!$B$21="dB",10^($B8682/20),ABS($B8682)))</f>
        <v>2.53419482661856</v>
      </c>
      <c r="D8682" s="32" t="n">
        <f aca="false">IF($A8682="","",$A8682^2)</f>
        <v>1839414.0625</v>
      </c>
      <c r="E8682" s="32" t="n">
        <f aca="false">IF($A8682="","",IF($C8682&lt;=0,"",1/$C8682^2))</f>
        <v>0.155711253193282</v>
      </c>
      <c r="F8682" s="33" t="n">
        <f aca="false">IF(OR(ROW()-設定!$B$30&lt;2,ROW()+設定!$B$30&gt;13701,N($A8682)&lt;=0,N(INDEX($A$2:$A$13701,MIN(13700,MAX(1,ROW()-1+設定!$B$30))))&lt;=0,$A8682&lt;設定!$B$28,$A8682&gt;設定!$B$29),0,IF(AND($C8682&gt;=MAX(INDEX($C$1:$C$13701,MAX(1,ROW()-設定!$B$24)):INDEX($C$1:$C$13701,MAX(1,ROW()-1))),$C8682&gt;MAX(INDEX($C$1:$C$13701,MIN(13701,ROW()+1)):INDEX($C$1:$C$13701,MIN(13701,ROW()+設定!$B$24))),$C8682&gt;=設定!$B$32,$C8682&gt;=MAX(MIN(INDEX($C$1:$C$13701,MAX(1,ROW()-設定!$B$26)):INDEX($C$1:$C$13701,MAX(1,ROW()-1))),MIN(INDEX($C$1:$C$13701,MIN(13701,ROW()+1)):INDEX($C$1:$C$13701,MIN(13701,ROW()+設定!$B$26))))*10^(設定!$B$27/20)),1,0))</f>
        <v>0</v>
      </c>
      <c r="G8682" s="33" t="n">
        <f aca="false">$G8681+IF($F8682=1,1,0)</f>
        <v>4</v>
      </c>
      <c r="H8682" s="0" t="str">
        <f aca="false">IF($F8682=1,$G8682,"")</f>
        <v/>
      </c>
    </row>
    <row r="8683" customFormat="false" ht="15" hidden="false" customHeight="false" outlineLevel="0" collapsed="false">
      <c r="A8683" s="30" t="n">
        <v>1356.40625</v>
      </c>
      <c r="B8683" s="31" t="n">
        <v>8.0746</v>
      </c>
      <c r="C8683" s="32" t="n">
        <f aca="false">IF($A8683="","",IF(設定!$B$21="dB",10^($B8683/20),ABS($B8683)))</f>
        <v>2.5335530359844</v>
      </c>
      <c r="D8683" s="32" t="n">
        <f aca="false">IF($A8683="","",$A8683^2)</f>
        <v>1839837.91503906</v>
      </c>
      <c r="E8683" s="32" t="n">
        <f aca="false">IF($A8683="","",IF($C8683&lt;=0,"",1/$C8683^2))</f>
        <v>0.155790151625624</v>
      </c>
      <c r="F8683" s="33" t="n">
        <f aca="false">IF(OR(ROW()-設定!$B$30&lt;2,ROW()+設定!$B$30&gt;13701,N($A8683)&lt;=0,N(INDEX($A$2:$A$13701,MIN(13700,MAX(1,ROW()-1+設定!$B$30))))&lt;=0,$A8683&lt;設定!$B$28,$A8683&gt;設定!$B$29),0,IF(AND($C8683&gt;=MAX(INDEX($C$1:$C$13701,MAX(1,ROW()-設定!$B$24)):INDEX($C$1:$C$13701,MAX(1,ROW()-1))),$C8683&gt;MAX(INDEX($C$1:$C$13701,MIN(13701,ROW()+1)):INDEX($C$1:$C$13701,MIN(13701,ROW()+設定!$B$24))),$C8683&gt;=設定!$B$32,$C8683&gt;=MAX(MIN(INDEX($C$1:$C$13701,MAX(1,ROW()-設定!$B$26)):INDEX($C$1:$C$13701,MAX(1,ROW()-1))),MIN(INDEX($C$1:$C$13701,MIN(13701,ROW()+1)):INDEX($C$1:$C$13701,MIN(13701,ROW()+設定!$B$26))))*10^(設定!$B$27/20)),1,0))</f>
        <v>0</v>
      </c>
      <c r="G8683" s="33" t="n">
        <f aca="false">$G8682+IF($F8683=1,1,0)</f>
        <v>4</v>
      </c>
      <c r="H8683" s="0" t="str">
        <f aca="false">IF($F8683=1,$G8683,"")</f>
        <v/>
      </c>
    </row>
    <row r="8684" customFormat="false" ht="15" hidden="false" customHeight="false" outlineLevel="0" collapsed="false">
      <c r="A8684" s="30" t="n">
        <v>1356.5625</v>
      </c>
      <c r="B8684" s="31" t="n">
        <v>7.9036</v>
      </c>
      <c r="C8684" s="32" t="n">
        <f aca="false">IF($A8684="","",IF(設定!$B$21="dB",10^($B8684/20),ABS($B8684)))</f>
        <v>2.48416249115219</v>
      </c>
      <c r="D8684" s="32" t="n">
        <f aca="false">IF($A8684="","",$A8684^2)</f>
        <v>1840261.81640625</v>
      </c>
      <c r="E8684" s="32" t="n">
        <f aca="false">IF($A8684="","",IF($C8684&lt;=0,"",1/$C8684^2))</f>
        <v>0.162046628632756</v>
      </c>
      <c r="F8684" s="33" t="n">
        <f aca="false">IF(OR(ROW()-設定!$B$30&lt;2,ROW()+設定!$B$30&gt;13701,N($A8684)&lt;=0,N(INDEX($A$2:$A$13701,MIN(13700,MAX(1,ROW()-1+設定!$B$30))))&lt;=0,$A8684&lt;設定!$B$28,$A8684&gt;設定!$B$29),0,IF(AND($C8684&gt;=MAX(INDEX($C$1:$C$13701,MAX(1,ROW()-設定!$B$24)):INDEX($C$1:$C$13701,MAX(1,ROW()-1))),$C8684&gt;MAX(INDEX($C$1:$C$13701,MIN(13701,ROW()+1)):INDEX($C$1:$C$13701,MIN(13701,ROW()+設定!$B$24))),$C8684&gt;=設定!$B$32,$C8684&gt;=MAX(MIN(INDEX($C$1:$C$13701,MAX(1,ROW()-設定!$B$26)):INDEX($C$1:$C$13701,MAX(1,ROW()-1))),MIN(INDEX($C$1:$C$13701,MIN(13701,ROW()+1)):INDEX($C$1:$C$13701,MIN(13701,ROW()+設定!$B$26))))*10^(設定!$B$27/20)),1,0))</f>
        <v>0</v>
      </c>
      <c r="G8684" s="33" t="n">
        <f aca="false">$G8683+IF($F8684=1,1,0)</f>
        <v>4</v>
      </c>
      <c r="H8684" s="0" t="str">
        <f aca="false">IF($F8684=1,$G8684,"")</f>
        <v/>
      </c>
    </row>
    <row r="8685" customFormat="false" ht="15" hidden="false" customHeight="false" outlineLevel="0" collapsed="false">
      <c r="A8685" s="30" t="n">
        <v>1356.71875</v>
      </c>
      <c r="B8685" s="31" t="n">
        <v>8.0018</v>
      </c>
      <c r="C8685" s="32" t="n">
        <f aca="false">IF($A8685="","",IF(設定!$B$21="dB",10^($B8685/20),ABS($B8685)))</f>
        <v>2.51240703035298</v>
      </c>
      <c r="D8685" s="32" t="n">
        <f aca="false">IF($A8685="","",$A8685^2)</f>
        <v>1840685.76660156</v>
      </c>
      <c r="E8685" s="32" t="n">
        <f aca="false">IF($A8685="","",IF($C8685&lt;=0,"",1/$C8685^2))</f>
        <v>0.158423644531096</v>
      </c>
      <c r="F8685" s="33" t="n">
        <f aca="false">IF(OR(ROW()-設定!$B$30&lt;2,ROW()+設定!$B$30&gt;13701,N($A8685)&lt;=0,N(INDEX($A$2:$A$13701,MIN(13700,MAX(1,ROW()-1+設定!$B$30))))&lt;=0,$A8685&lt;設定!$B$28,$A8685&gt;設定!$B$29),0,IF(AND($C8685&gt;=MAX(INDEX($C$1:$C$13701,MAX(1,ROW()-設定!$B$24)):INDEX($C$1:$C$13701,MAX(1,ROW()-1))),$C8685&gt;MAX(INDEX($C$1:$C$13701,MIN(13701,ROW()+1)):INDEX($C$1:$C$13701,MIN(13701,ROW()+設定!$B$24))),$C8685&gt;=設定!$B$32,$C8685&gt;=MAX(MIN(INDEX($C$1:$C$13701,MAX(1,ROW()-設定!$B$26)):INDEX($C$1:$C$13701,MAX(1,ROW()-1))),MIN(INDEX($C$1:$C$13701,MIN(13701,ROW()+1)):INDEX($C$1:$C$13701,MIN(13701,ROW()+設定!$B$26))))*10^(設定!$B$27/20)),1,0))</f>
        <v>0</v>
      </c>
      <c r="G8685" s="33" t="n">
        <f aca="false">$G8684+IF($F8685=1,1,0)</f>
        <v>4</v>
      </c>
      <c r="H8685" s="0" t="str">
        <f aca="false">IF($F8685=1,$G8685,"")</f>
        <v/>
      </c>
    </row>
    <row r="8686" customFormat="false" ht="15" hidden="false" customHeight="false" outlineLevel="0" collapsed="false">
      <c r="A8686" s="30" t="n">
        <v>1356.875</v>
      </c>
      <c r="B8686" s="31" t="n">
        <v>8.0957</v>
      </c>
      <c r="C8686" s="32" t="n">
        <f aca="false">IF($A8686="","",IF(設定!$B$21="dB",10^($B8686/20),ABS($B8686)))</f>
        <v>2.53971509360623</v>
      </c>
      <c r="D8686" s="32" t="n">
        <f aca="false">IF($A8686="","",$A8686^2)</f>
        <v>1841109.765625</v>
      </c>
      <c r="E8686" s="32" t="n">
        <f aca="false">IF($A8686="","",IF($C8686&lt;=0,"",1/$C8686^2))</f>
        <v>0.155035087961695</v>
      </c>
      <c r="F8686" s="33" t="n">
        <f aca="false">IF(OR(ROW()-設定!$B$30&lt;2,ROW()+設定!$B$30&gt;13701,N($A8686)&lt;=0,N(INDEX($A$2:$A$13701,MIN(13700,MAX(1,ROW()-1+設定!$B$30))))&lt;=0,$A8686&lt;設定!$B$28,$A8686&gt;設定!$B$29),0,IF(AND($C8686&gt;=MAX(INDEX($C$1:$C$13701,MAX(1,ROW()-設定!$B$24)):INDEX($C$1:$C$13701,MAX(1,ROW()-1))),$C8686&gt;MAX(INDEX($C$1:$C$13701,MIN(13701,ROW()+1)):INDEX($C$1:$C$13701,MIN(13701,ROW()+設定!$B$24))),$C8686&gt;=設定!$B$32,$C8686&gt;=MAX(MIN(INDEX($C$1:$C$13701,MAX(1,ROW()-設定!$B$26)):INDEX($C$1:$C$13701,MAX(1,ROW()-1))),MIN(INDEX($C$1:$C$13701,MIN(13701,ROW()+1)):INDEX($C$1:$C$13701,MIN(13701,ROW()+設定!$B$26))))*10^(設定!$B$27/20)),1,0))</f>
        <v>0</v>
      </c>
      <c r="G8686" s="33" t="n">
        <f aca="false">$G8685+IF($F8686=1,1,0)</f>
        <v>4</v>
      </c>
      <c r="H8686" s="0" t="str">
        <f aca="false">IF($F8686=1,$G8686,"")</f>
        <v/>
      </c>
    </row>
    <row r="8687" customFormat="false" ht="15" hidden="false" customHeight="false" outlineLevel="0" collapsed="false">
      <c r="A8687" s="30" t="n">
        <v>1357.03125</v>
      </c>
      <c r="B8687" s="31" t="n">
        <v>8.3558</v>
      </c>
      <c r="C8687" s="32" t="n">
        <f aca="false">IF($A8687="","",IF(設定!$B$21="dB",10^($B8687/20),ABS($B8687)))</f>
        <v>2.61691731052845</v>
      </c>
      <c r="D8687" s="32" t="n">
        <f aca="false">IF($A8687="","",$A8687^2)</f>
        <v>1841533.81347656</v>
      </c>
      <c r="E8687" s="32" t="n">
        <f aca="false">IF($A8687="","",IF($C8687&lt;=0,"",1/$C8687^2))</f>
        <v>0.14602257411439</v>
      </c>
      <c r="F8687" s="33" t="n">
        <f aca="false">IF(OR(ROW()-設定!$B$30&lt;2,ROW()+設定!$B$30&gt;13701,N($A8687)&lt;=0,N(INDEX($A$2:$A$13701,MIN(13700,MAX(1,ROW()-1+設定!$B$30))))&lt;=0,$A8687&lt;設定!$B$28,$A8687&gt;設定!$B$29),0,IF(AND($C8687&gt;=MAX(INDEX($C$1:$C$13701,MAX(1,ROW()-設定!$B$24)):INDEX($C$1:$C$13701,MAX(1,ROW()-1))),$C8687&gt;MAX(INDEX($C$1:$C$13701,MIN(13701,ROW()+1)):INDEX($C$1:$C$13701,MIN(13701,ROW()+設定!$B$24))),$C8687&gt;=設定!$B$32,$C8687&gt;=MAX(MIN(INDEX($C$1:$C$13701,MAX(1,ROW()-設定!$B$26)):INDEX($C$1:$C$13701,MAX(1,ROW()-1))),MIN(INDEX($C$1:$C$13701,MIN(13701,ROW()+1)):INDEX($C$1:$C$13701,MIN(13701,ROW()+設定!$B$26))))*10^(設定!$B$27/20)),1,0))</f>
        <v>0</v>
      </c>
      <c r="G8687" s="33" t="n">
        <f aca="false">$G8686+IF($F8687=1,1,0)</f>
        <v>4</v>
      </c>
      <c r="H8687" s="0" t="str">
        <f aca="false">IF($F8687=1,$G8687,"")</f>
        <v/>
      </c>
    </row>
    <row r="8688" customFormat="false" ht="15" hidden="false" customHeight="false" outlineLevel="0" collapsed="false">
      <c r="A8688" s="30" t="n">
        <v>1357.1875</v>
      </c>
      <c r="B8688" s="31" t="n">
        <v>8.1299</v>
      </c>
      <c r="C8688" s="32" t="n">
        <f aca="false">IF($A8688="","",IF(設定!$B$21="dB",10^($B8688/20),ABS($B8688)))</f>
        <v>2.54973473272437</v>
      </c>
      <c r="D8688" s="32" t="n">
        <f aca="false">IF($A8688="","",$A8688^2)</f>
        <v>1841957.91015625</v>
      </c>
      <c r="E8688" s="32" t="n">
        <f aca="false">IF($A8688="","",IF($C8688&lt;=0,"",1/$C8688^2))</f>
        <v>0.153819005803025</v>
      </c>
      <c r="F8688" s="33" t="n">
        <f aca="false">IF(OR(ROW()-設定!$B$30&lt;2,ROW()+設定!$B$30&gt;13701,N($A8688)&lt;=0,N(INDEX($A$2:$A$13701,MIN(13700,MAX(1,ROW()-1+設定!$B$30))))&lt;=0,$A8688&lt;設定!$B$28,$A8688&gt;設定!$B$29),0,IF(AND($C8688&gt;=MAX(INDEX($C$1:$C$13701,MAX(1,ROW()-設定!$B$24)):INDEX($C$1:$C$13701,MAX(1,ROW()-1))),$C8688&gt;MAX(INDEX($C$1:$C$13701,MIN(13701,ROW()+1)):INDEX($C$1:$C$13701,MIN(13701,ROW()+設定!$B$24))),$C8688&gt;=設定!$B$32,$C8688&gt;=MAX(MIN(INDEX($C$1:$C$13701,MAX(1,ROW()-設定!$B$26)):INDEX($C$1:$C$13701,MAX(1,ROW()-1))),MIN(INDEX($C$1:$C$13701,MIN(13701,ROW()+1)):INDEX($C$1:$C$13701,MIN(13701,ROW()+設定!$B$26))))*10^(設定!$B$27/20)),1,0))</f>
        <v>0</v>
      </c>
      <c r="G8688" s="33" t="n">
        <f aca="false">$G8687+IF($F8688=1,1,0)</f>
        <v>4</v>
      </c>
      <c r="H8688" s="0" t="str">
        <f aca="false">IF($F8688=1,$G8688,"")</f>
        <v/>
      </c>
    </row>
    <row r="8689" customFormat="false" ht="15" hidden="false" customHeight="false" outlineLevel="0" collapsed="false">
      <c r="A8689" s="30" t="n">
        <v>1357.34375</v>
      </c>
      <c r="B8689" s="31" t="n">
        <v>8.2144</v>
      </c>
      <c r="C8689" s="32" t="n">
        <f aca="false">IF($A8689="","",IF(設定!$B$21="dB",10^($B8689/20),ABS($B8689)))</f>
        <v>2.57466067670225</v>
      </c>
      <c r="D8689" s="32" t="n">
        <f aca="false">IF($A8689="","",$A8689^2)</f>
        <v>1842382.05566406</v>
      </c>
      <c r="E8689" s="32" t="n">
        <f aca="false">IF($A8689="","",IF($C8689&lt;=0,"",1/$C8689^2))</f>
        <v>0.150855101016849</v>
      </c>
      <c r="F8689" s="33" t="n">
        <f aca="false">IF(OR(ROW()-設定!$B$30&lt;2,ROW()+設定!$B$30&gt;13701,N($A8689)&lt;=0,N(INDEX($A$2:$A$13701,MIN(13700,MAX(1,ROW()-1+設定!$B$30))))&lt;=0,$A8689&lt;設定!$B$28,$A8689&gt;設定!$B$29),0,IF(AND($C8689&gt;=MAX(INDEX($C$1:$C$13701,MAX(1,ROW()-設定!$B$24)):INDEX($C$1:$C$13701,MAX(1,ROW()-1))),$C8689&gt;MAX(INDEX($C$1:$C$13701,MIN(13701,ROW()+1)):INDEX($C$1:$C$13701,MIN(13701,ROW()+設定!$B$24))),$C8689&gt;=設定!$B$32,$C8689&gt;=MAX(MIN(INDEX($C$1:$C$13701,MAX(1,ROW()-設定!$B$26)):INDEX($C$1:$C$13701,MAX(1,ROW()-1))),MIN(INDEX($C$1:$C$13701,MIN(13701,ROW()+1)):INDEX($C$1:$C$13701,MIN(13701,ROW()+設定!$B$26))))*10^(設定!$B$27/20)),1,0))</f>
        <v>0</v>
      </c>
      <c r="G8689" s="33" t="n">
        <f aca="false">$G8688+IF($F8689=1,1,0)</f>
        <v>4</v>
      </c>
      <c r="H8689" s="0" t="str">
        <f aca="false">IF($F8689=1,$G8689,"")</f>
        <v/>
      </c>
    </row>
    <row r="8690" customFormat="false" ht="15" hidden="false" customHeight="false" outlineLevel="0" collapsed="false">
      <c r="A8690" s="30" t="n">
        <v>1357.5</v>
      </c>
      <c r="B8690" s="31" t="n">
        <v>8.1647</v>
      </c>
      <c r="C8690" s="32" t="n">
        <f aca="false">IF($A8690="","",IF(設定!$B$21="dB",10^($B8690/20),ABS($B8690)))</f>
        <v>2.55997073155151</v>
      </c>
      <c r="D8690" s="32" t="n">
        <f aca="false">IF($A8690="","",$A8690^2)</f>
        <v>1842806.25</v>
      </c>
      <c r="E8690" s="32" t="n">
        <f aca="false">IF($A8690="","",IF($C8690&lt;=0,"",1/$C8690^2))</f>
        <v>0.152591379755787</v>
      </c>
      <c r="F8690" s="33" t="n">
        <f aca="false">IF(OR(ROW()-設定!$B$30&lt;2,ROW()+設定!$B$30&gt;13701,N($A8690)&lt;=0,N(INDEX($A$2:$A$13701,MIN(13700,MAX(1,ROW()-1+設定!$B$30))))&lt;=0,$A8690&lt;設定!$B$28,$A8690&gt;設定!$B$29),0,IF(AND($C8690&gt;=MAX(INDEX($C$1:$C$13701,MAX(1,ROW()-設定!$B$24)):INDEX($C$1:$C$13701,MAX(1,ROW()-1))),$C8690&gt;MAX(INDEX($C$1:$C$13701,MIN(13701,ROW()+1)):INDEX($C$1:$C$13701,MIN(13701,ROW()+設定!$B$24))),$C8690&gt;=設定!$B$32,$C8690&gt;=MAX(MIN(INDEX($C$1:$C$13701,MAX(1,ROW()-設定!$B$26)):INDEX($C$1:$C$13701,MAX(1,ROW()-1))),MIN(INDEX($C$1:$C$13701,MIN(13701,ROW()+1)):INDEX($C$1:$C$13701,MIN(13701,ROW()+設定!$B$26))))*10^(設定!$B$27/20)),1,0))</f>
        <v>0</v>
      </c>
      <c r="G8690" s="33" t="n">
        <f aca="false">$G8689+IF($F8690=1,1,0)</f>
        <v>4</v>
      </c>
      <c r="H8690" s="0" t="str">
        <f aca="false">IF($F8690=1,$G8690,"")</f>
        <v/>
      </c>
    </row>
    <row r="8691" customFormat="false" ht="15" hidden="false" customHeight="false" outlineLevel="0" collapsed="false">
      <c r="A8691" s="30" t="n">
        <v>1357.65625</v>
      </c>
      <c r="B8691" s="31" t="n">
        <v>8.2603</v>
      </c>
      <c r="C8691" s="32" t="n">
        <f aca="false">IF($A8691="","",IF(設定!$B$21="dB",10^($B8691/20),ABS($B8691)))</f>
        <v>2.58830231040402</v>
      </c>
      <c r="D8691" s="32" t="n">
        <f aca="false">IF($A8691="","",$A8691^2)</f>
        <v>1843230.49316406</v>
      </c>
      <c r="E8691" s="32" t="n">
        <f aca="false">IF($A8691="","",IF($C8691&lt;=0,"",1/$C8691^2))</f>
        <v>0.149269129455587</v>
      </c>
      <c r="F8691" s="33" t="n">
        <f aca="false">IF(OR(ROW()-設定!$B$30&lt;2,ROW()+設定!$B$30&gt;13701,N($A8691)&lt;=0,N(INDEX($A$2:$A$13701,MIN(13700,MAX(1,ROW()-1+設定!$B$30))))&lt;=0,$A8691&lt;設定!$B$28,$A8691&gt;設定!$B$29),0,IF(AND($C8691&gt;=MAX(INDEX($C$1:$C$13701,MAX(1,ROW()-設定!$B$24)):INDEX($C$1:$C$13701,MAX(1,ROW()-1))),$C8691&gt;MAX(INDEX($C$1:$C$13701,MIN(13701,ROW()+1)):INDEX($C$1:$C$13701,MIN(13701,ROW()+設定!$B$24))),$C8691&gt;=設定!$B$32,$C8691&gt;=MAX(MIN(INDEX($C$1:$C$13701,MAX(1,ROW()-設定!$B$26)):INDEX($C$1:$C$13701,MAX(1,ROW()-1))),MIN(INDEX($C$1:$C$13701,MIN(13701,ROW()+1)):INDEX($C$1:$C$13701,MIN(13701,ROW()+設定!$B$26))))*10^(設定!$B$27/20)),1,0))</f>
        <v>0</v>
      </c>
      <c r="G8691" s="33" t="n">
        <f aca="false">$G8690+IF($F8691=1,1,0)</f>
        <v>4</v>
      </c>
      <c r="H8691" s="0" t="str">
        <f aca="false">IF($F8691=1,$G8691,"")</f>
        <v/>
      </c>
    </row>
    <row r="8692" customFormat="false" ht="15" hidden="false" customHeight="false" outlineLevel="0" collapsed="false">
      <c r="A8692" s="30" t="n">
        <v>1357.8125</v>
      </c>
      <c r="B8692" s="31" t="n">
        <v>8.3775</v>
      </c>
      <c r="C8692" s="32" t="n">
        <f aca="false">IF($A8692="","",IF(設定!$B$21="dB",10^($B8692/20),ABS($B8692)))</f>
        <v>2.62346334125963</v>
      </c>
      <c r="D8692" s="32" t="n">
        <f aca="false">IF($A8692="","",$A8692^2)</f>
        <v>1843654.78515625</v>
      </c>
      <c r="E8692" s="32" t="n">
        <f aca="false">IF($A8692="","",IF($C8692&lt;=0,"",1/$C8692^2))</f>
        <v>0.145294776086704</v>
      </c>
      <c r="F8692" s="33" t="n">
        <f aca="false">IF(OR(ROW()-設定!$B$30&lt;2,ROW()+設定!$B$30&gt;13701,N($A8692)&lt;=0,N(INDEX($A$2:$A$13701,MIN(13700,MAX(1,ROW()-1+設定!$B$30))))&lt;=0,$A8692&lt;設定!$B$28,$A8692&gt;設定!$B$29),0,IF(AND($C8692&gt;=MAX(INDEX($C$1:$C$13701,MAX(1,ROW()-設定!$B$24)):INDEX($C$1:$C$13701,MAX(1,ROW()-1))),$C8692&gt;MAX(INDEX($C$1:$C$13701,MIN(13701,ROW()+1)):INDEX($C$1:$C$13701,MIN(13701,ROW()+設定!$B$24))),$C8692&gt;=設定!$B$32,$C8692&gt;=MAX(MIN(INDEX($C$1:$C$13701,MAX(1,ROW()-設定!$B$26)):INDEX($C$1:$C$13701,MAX(1,ROW()-1))),MIN(INDEX($C$1:$C$13701,MIN(13701,ROW()+1)):INDEX($C$1:$C$13701,MIN(13701,ROW()+設定!$B$26))))*10^(設定!$B$27/20)),1,0))</f>
        <v>0</v>
      </c>
      <c r="G8692" s="33" t="n">
        <f aca="false">$G8691+IF($F8692=1,1,0)</f>
        <v>4</v>
      </c>
      <c r="H8692" s="0" t="str">
        <f aca="false">IF($F8692=1,$G8692,"")</f>
        <v/>
      </c>
    </row>
    <row r="8693" customFormat="false" ht="15" hidden="false" customHeight="false" outlineLevel="0" collapsed="false">
      <c r="A8693" s="30" t="n">
        <v>1357.96875</v>
      </c>
      <c r="B8693" s="31" t="n">
        <v>8.1542</v>
      </c>
      <c r="C8693" s="32" t="n">
        <f aca="false">IF($A8693="","",IF(設定!$B$21="dB",10^($B8693/20),ABS($B8693)))</f>
        <v>2.55687796230268</v>
      </c>
      <c r="D8693" s="32" t="n">
        <f aca="false">IF($A8693="","",$A8693^2)</f>
        <v>1844079.12597656</v>
      </c>
      <c r="E8693" s="32" t="n">
        <f aca="false">IF($A8693="","",IF($C8693&lt;=0,"",1/$C8693^2))</f>
        <v>0.152960748458031</v>
      </c>
      <c r="F8693" s="33" t="n">
        <f aca="false">IF(OR(ROW()-設定!$B$30&lt;2,ROW()+設定!$B$30&gt;13701,N($A8693)&lt;=0,N(INDEX($A$2:$A$13701,MIN(13700,MAX(1,ROW()-1+設定!$B$30))))&lt;=0,$A8693&lt;設定!$B$28,$A8693&gt;設定!$B$29),0,IF(AND($C8693&gt;=MAX(INDEX($C$1:$C$13701,MAX(1,ROW()-設定!$B$24)):INDEX($C$1:$C$13701,MAX(1,ROW()-1))),$C8693&gt;MAX(INDEX($C$1:$C$13701,MIN(13701,ROW()+1)):INDEX($C$1:$C$13701,MIN(13701,ROW()+設定!$B$24))),$C8693&gt;=設定!$B$32,$C8693&gt;=MAX(MIN(INDEX($C$1:$C$13701,MAX(1,ROW()-設定!$B$26)):INDEX($C$1:$C$13701,MAX(1,ROW()-1))),MIN(INDEX($C$1:$C$13701,MIN(13701,ROW()+1)):INDEX($C$1:$C$13701,MIN(13701,ROW()+設定!$B$26))))*10^(設定!$B$27/20)),1,0))</f>
        <v>0</v>
      </c>
      <c r="G8693" s="33" t="n">
        <f aca="false">$G8692+IF($F8693=1,1,0)</f>
        <v>4</v>
      </c>
      <c r="H8693" s="0" t="str">
        <f aca="false">IF($F8693=1,$G8693,"")</f>
        <v/>
      </c>
    </row>
    <row r="8694" customFormat="false" ht="15" hidden="false" customHeight="false" outlineLevel="0" collapsed="false">
      <c r="A8694" s="30" t="n">
        <v>1358.125</v>
      </c>
      <c r="B8694" s="31" t="n">
        <v>8.1026</v>
      </c>
      <c r="C8694" s="32" t="n">
        <f aca="false">IF($A8694="","",IF(設定!$B$21="dB",10^($B8694/20),ABS($B8694)))</f>
        <v>2.54173342416244</v>
      </c>
      <c r="D8694" s="32" t="n">
        <f aca="false">IF($A8694="","",$A8694^2)</f>
        <v>1844503.515625</v>
      </c>
      <c r="E8694" s="32" t="n">
        <f aca="false">IF($A8694="","",IF($C8694&lt;=0,"",1/$C8694^2))</f>
        <v>0.154788966307627</v>
      </c>
      <c r="F8694" s="33" t="n">
        <f aca="false">IF(OR(ROW()-設定!$B$30&lt;2,ROW()+設定!$B$30&gt;13701,N($A8694)&lt;=0,N(INDEX($A$2:$A$13701,MIN(13700,MAX(1,ROW()-1+設定!$B$30))))&lt;=0,$A8694&lt;設定!$B$28,$A8694&gt;設定!$B$29),0,IF(AND($C8694&gt;=MAX(INDEX($C$1:$C$13701,MAX(1,ROW()-設定!$B$24)):INDEX($C$1:$C$13701,MAX(1,ROW()-1))),$C8694&gt;MAX(INDEX($C$1:$C$13701,MIN(13701,ROW()+1)):INDEX($C$1:$C$13701,MIN(13701,ROW()+設定!$B$24))),$C8694&gt;=設定!$B$32,$C8694&gt;=MAX(MIN(INDEX($C$1:$C$13701,MAX(1,ROW()-設定!$B$26)):INDEX($C$1:$C$13701,MAX(1,ROW()-1))),MIN(INDEX($C$1:$C$13701,MIN(13701,ROW()+1)):INDEX($C$1:$C$13701,MIN(13701,ROW()+設定!$B$26))))*10^(設定!$B$27/20)),1,0))</f>
        <v>0</v>
      </c>
      <c r="G8694" s="33" t="n">
        <f aca="false">$G8693+IF($F8694=1,1,0)</f>
        <v>4</v>
      </c>
      <c r="H8694" s="0" t="str">
        <f aca="false">IF($F8694=1,$G8694,"")</f>
        <v/>
      </c>
    </row>
    <row r="8695" customFormat="false" ht="15" hidden="false" customHeight="false" outlineLevel="0" collapsed="false">
      <c r="A8695" s="30" t="n">
        <v>1358.28125</v>
      </c>
      <c r="B8695" s="31" t="n">
        <v>8.5024</v>
      </c>
      <c r="C8695" s="32" t="n">
        <f aca="false">IF($A8695="","",IF(設定!$B$21="dB",10^($B8695/20),ABS($B8695)))</f>
        <v>2.66146034688091</v>
      </c>
      <c r="D8695" s="32" t="n">
        <f aca="false">IF($A8695="","",$A8695^2)</f>
        <v>1844927.95410156</v>
      </c>
      <c r="E8695" s="32" t="n">
        <f aca="false">IF($A8695="","",IF($C8695&lt;=0,"",1/$C8695^2))</f>
        <v>0.141175716317553</v>
      </c>
      <c r="F8695" s="33" t="n">
        <f aca="false">IF(OR(ROW()-設定!$B$30&lt;2,ROW()+設定!$B$30&gt;13701,N($A8695)&lt;=0,N(INDEX($A$2:$A$13701,MIN(13700,MAX(1,ROW()-1+設定!$B$30))))&lt;=0,$A8695&lt;設定!$B$28,$A8695&gt;設定!$B$29),0,IF(AND($C8695&gt;=MAX(INDEX($C$1:$C$13701,MAX(1,ROW()-設定!$B$24)):INDEX($C$1:$C$13701,MAX(1,ROW()-1))),$C8695&gt;MAX(INDEX($C$1:$C$13701,MIN(13701,ROW()+1)):INDEX($C$1:$C$13701,MIN(13701,ROW()+設定!$B$24))),$C8695&gt;=設定!$B$32,$C8695&gt;=MAX(MIN(INDEX($C$1:$C$13701,MAX(1,ROW()-設定!$B$26)):INDEX($C$1:$C$13701,MAX(1,ROW()-1))),MIN(INDEX($C$1:$C$13701,MIN(13701,ROW()+1)):INDEX($C$1:$C$13701,MIN(13701,ROW()+設定!$B$26))))*10^(設定!$B$27/20)),1,0))</f>
        <v>0</v>
      </c>
      <c r="G8695" s="33" t="n">
        <f aca="false">$G8694+IF($F8695=1,1,0)</f>
        <v>4</v>
      </c>
      <c r="H8695" s="0" t="str">
        <f aca="false">IF($F8695=1,$G8695,"")</f>
        <v/>
      </c>
    </row>
    <row r="8696" customFormat="false" ht="15" hidden="false" customHeight="false" outlineLevel="0" collapsed="false">
      <c r="A8696" s="30" t="n">
        <v>1358.4375</v>
      </c>
      <c r="B8696" s="31" t="n">
        <v>8.4679</v>
      </c>
      <c r="C8696" s="32" t="n">
        <f aca="false">IF($A8696="","",IF(設定!$B$21="dB",10^($B8696/20),ABS($B8696)))</f>
        <v>2.65091010118698</v>
      </c>
      <c r="D8696" s="32" t="n">
        <f aca="false">IF($A8696="","",$A8696^2)</f>
        <v>1845352.44140625</v>
      </c>
      <c r="E8696" s="32" t="n">
        <f aca="false">IF($A8696="","",IF($C8696&lt;=0,"",1/$C8696^2))</f>
        <v>0.142301671037275</v>
      </c>
      <c r="F8696" s="33" t="n">
        <f aca="false">IF(OR(ROW()-設定!$B$30&lt;2,ROW()+設定!$B$30&gt;13701,N($A8696)&lt;=0,N(INDEX($A$2:$A$13701,MIN(13700,MAX(1,ROW()-1+設定!$B$30))))&lt;=0,$A8696&lt;設定!$B$28,$A8696&gt;設定!$B$29),0,IF(AND($C8696&gt;=MAX(INDEX($C$1:$C$13701,MAX(1,ROW()-設定!$B$24)):INDEX($C$1:$C$13701,MAX(1,ROW()-1))),$C8696&gt;MAX(INDEX($C$1:$C$13701,MIN(13701,ROW()+1)):INDEX($C$1:$C$13701,MIN(13701,ROW()+設定!$B$24))),$C8696&gt;=設定!$B$32,$C8696&gt;=MAX(MIN(INDEX($C$1:$C$13701,MAX(1,ROW()-設定!$B$26)):INDEX($C$1:$C$13701,MAX(1,ROW()-1))),MIN(INDEX($C$1:$C$13701,MIN(13701,ROW()+1)):INDEX($C$1:$C$13701,MIN(13701,ROW()+設定!$B$26))))*10^(設定!$B$27/20)),1,0))</f>
        <v>0</v>
      </c>
      <c r="G8696" s="33" t="n">
        <f aca="false">$G8695+IF($F8696=1,1,0)</f>
        <v>4</v>
      </c>
      <c r="H8696" s="0" t="str">
        <f aca="false">IF($F8696=1,$G8696,"")</f>
        <v/>
      </c>
    </row>
    <row r="8697" customFormat="false" ht="15" hidden="false" customHeight="false" outlineLevel="0" collapsed="false">
      <c r="A8697" s="30" t="n">
        <v>1358.59375</v>
      </c>
      <c r="B8697" s="31" t="n">
        <v>8.4314</v>
      </c>
      <c r="C8697" s="32" t="n">
        <f aca="false">IF($A8697="","",IF(設定!$B$21="dB",10^($B8697/20),ABS($B8697)))</f>
        <v>2.63979377256282</v>
      </c>
      <c r="D8697" s="32" t="n">
        <f aca="false">IF($A8697="","",$A8697^2)</f>
        <v>1845776.97753906</v>
      </c>
      <c r="E8697" s="32" t="n">
        <f aca="false">IF($A8697="","",IF($C8697&lt;=0,"",1/$C8697^2))</f>
        <v>0.143502676081181</v>
      </c>
      <c r="F8697" s="33" t="n">
        <f aca="false">IF(OR(ROW()-設定!$B$30&lt;2,ROW()+設定!$B$30&gt;13701,N($A8697)&lt;=0,N(INDEX($A$2:$A$13701,MIN(13700,MAX(1,ROW()-1+設定!$B$30))))&lt;=0,$A8697&lt;設定!$B$28,$A8697&gt;設定!$B$29),0,IF(AND($C8697&gt;=MAX(INDEX($C$1:$C$13701,MAX(1,ROW()-設定!$B$24)):INDEX($C$1:$C$13701,MAX(1,ROW()-1))),$C8697&gt;MAX(INDEX($C$1:$C$13701,MIN(13701,ROW()+1)):INDEX($C$1:$C$13701,MIN(13701,ROW()+設定!$B$24))),$C8697&gt;=設定!$B$32,$C8697&gt;=MAX(MIN(INDEX($C$1:$C$13701,MAX(1,ROW()-設定!$B$26)):INDEX($C$1:$C$13701,MAX(1,ROW()-1))),MIN(INDEX($C$1:$C$13701,MIN(13701,ROW()+1)):INDEX($C$1:$C$13701,MIN(13701,ROW()+設定!$B$26))))*10^(設定!$B$27/20)),1,0))</f>
        <v>0</v>
      </c>
      <c r="G8697" s="33" t="n">
        <f aca="false">$G8696+IF($F8697=1,1,0)</f>
        <v>4</v>
      </c>
      <c r="H8697" s="0" t="str">
        <f aca="false">IF($F8697=1,$G8697,"")</f>
        <v/>
      </c>
    </row>
    <row r="8698" customFormat="false" ht="15" hidden="false" customHeight="false" outlineLevel="0" collapsed="false">
      <c r="A8698" s="30" t="n">
        <v>1358.75</v>
      </c>
      <c r="B8698" s="31" t="n">
        <v>8.6255</v>
      </c>
      <c r="C8698" s="32" t="n">
        <f aca="false">IF($A8698="","",IF(設定!$B$21="dB",10^($B8698/20),ABS($B8698)))</f>
        <v>2.69944821141209</v>
      </c>
      <c r="D8698" s="32" t="n">
        <f aca="false">IF($A8698="","",$A8698^2)</f>
        <v>1846201.5625</v>
      </c>
      <c r="E8698" s="32" t="n">
        <f aca="false">IF($A8698="","",IF($C8698&lt;=0,"",1/$C8698^2))</f>
        <v>0.137230295969555</v>
      </c>
      <c r="F8698" s="33" t="n">
        <f aca="false">IF(OR(ROW()-設定!$B$30&lt;2,ROW()+設定!$B$30&gt;13701,N($A8698)&lt;=0,N(INDEX($A$2:$A$13701,MIN(13700,MAX(1,ROW()-1+設定!$B$30))))&lt;=0,$A8698&lt;設定!$B$28,$A8698&gt;設定!$B$29),0,IF(AND($C8698&gt;=MAX(INDEX($C$1:$C$13701,MAX(1,ROW()-設定!$B$24)):INDEX($C$1:$C$13701,MAX(1,ROW()-1))),$C8698&gt;MAX(INDEX($C$1:$C$13701,MIN(13701,ROW()+1)):INDEX($C$1:$C$13701,MIN(13701,ROW()+設定!$B$24))),$C8698&gt;=設定!$B$32,$C8698&gt;=MAX(MIN(INDEX($C$1:$C$13701,MAX(1,ROW()-設定!$B$26)):INDEX($C$1:$C$13701,MAX(1,ROW()-1))),MIN(INDEX($C$1:$C$13701,MIN(13701,ROW()+1)):INDEX($C$1:$C$13701,MIN(13701,ROW()+設定!$B$26))))*10^(設定!$B$27/20)),1,0))</f>
        <v>0</v>
      </c>
      <c r="G8698" s="33" t="n">
        <f aca="false">$G8697+IF($F8698=1,1,0)</f>
        <v>4</v>
      </c>
      <c r="H8698" s="0" t="str">
        <f aca="false">IF($F8698=1,$G8698,"")</f>
        <v/>
      </c>
    </row>
    <row r="8699" customFormat="false" ht="15" hidden="false" customHeight="false" outlineLevel="0" collapsed="false">
      <c r="A8699" s="30" t="n">
        <v>1358.90625</v>
      </c>
      <c r="B8699" s="31" t="n">
        <v>8.6556</v>
      </c>
      <c r="C8699" s="32" t="n">
        <f aca="false">IF($A8699="","",IF(設定!$B$21="dB",10^($B8699/20),ABS($B8699)))</f>
        <v>2.70881908125864</v>
      </c>
      <c r="D8699" s="32" t="n">
        <f aca="false">IF($A8699="","",$A8699^2)</f>
        <v>1846626.19628906</v>
      </c>
      <c r="E8699" s="32" t="n">
        <f aca="false">IF($A8699="","",IF($C8699&lt;=0,"",1/$C8699^2))</f>
        <v>0.136282471200925</v>
      </c>
      <c r="F8699" s="33" t="n">
        <f aca="false">IF(OR(ROW()-設定!$B$30&lt;2,ROW()+設定!$B$30&gt;13701,N($A8699)&lt;=0,N(INDEX($A$2:$A$13701,MIN(13700,MAX(1,ROW()-1+設定!$B$30))))&lt;=0,$A8699&lt;設定!$B$28,$A8699&gt;設定!$B$29),0,IF(AND($C8699&gt;=MAX(INDEX($C$1:$C$13701,MAX(1,ROW()-設定!$B$24)):INDEX($C$1:$C$13701,MAX(1,ROW()-1))),$C8699&gt;MAX(INDEX($C$1:$C$13701,MIN(13701,ROW()+1)):INDEX($C$1:$C$13701,MIN(13701,ROW()+設定!$B$24))),$C8699&gt;=設定!$B$32,$C8699&gt;=MAX(MIN(INDEX($C$1:$C$13701,MAX(1,ROW()-設定!$B$26)):INDEX($C$1:$C$13701,MAX(1,ROW()-1))),MIN(INDEX($C$1:$C$13701,MIN(13701,ROW()+1)):INDEX($C$1:$C$13701,MIN(13701,ROW()+設定!$B$26))))*10^(設定!$B$27/20)),1,0))</f>
        <v>0</v>
      </c>
      <c r="G8699" s="33" t="n">
        <f aca="false">$G8698+IF($F8699=1,1,0)</f>
        <v>4</v>
      </c>
      <c r="H8699" s="0" t="str">
        <f aca="false">IF($F8699=1,$G8699,"")</f>
        <v/>
      </c>
    </row>
    <row r="8700" customFormat="false" ht="15" hidden="false" customHeight="false" outlineLevel="0" collapsed="false">
      <c r="A8700" s="30" t="n">
        <v>1359.0625</v>
      </c>
      <c r="B8700" s="31" t="n">
        <v>8.3653</v>
      </c>
      <c r="C8700" s="32" t="n">
        <f aca="false">IF($A8700="","",IF(設定!$B$21="dB",10^($B8700/20),ABS($B8700)))</f>
        <v>2.61978107185552</v>
      </c>
      <c r="D8700" s="32" t="n">
        <f aca="false">IF($A8700="","",$A8700^2)</f>
        <v>1847050.87890625</v>
      </c>
      <c r="E8700" s="32" t="n">
        <f aca="false">IF($A8700="","",IF($C8700&lt;=0,"",1/$C8700^2))</f>
        <v>0.145703505283829</v>
      </c>
      <c r="F8700" s="33" t="n">
        <f aca="false">IF(OR(ROW()-設定!$B$30&lt;2,ROW()+設定!$B$30&gt;13701,N($A8700)&lt;=0,N(INDEX($A$2:$A$13701,MIN(13700,MAX(1,ROW()-1+設定!$B$30))))&lt;=0,$A8700&lt;設定!$B$28,$A8700&gt;設定!$B$29),0,IF(AND($C8700&gt;=MAX(INDEX($C$1:$C$13701,MAX(1,ROW()-設定!$B$24)):INDEX($C$1:$C$13701,MAX(1,ROW()-1))),$C8700&gt;MAX(INDEX($C$1:$C$13701,MIN(13701,ROW()+1)):INDEX($C$1:$C$13701,MIN(13701,ROW()+設定!$B$24))),$C8700&gt;=設定!$B$32,$C8700&gt;=MAX(MIN(INDEX($C$1:$C$13701,MAX(1,ROW()-設定!$B$26)):INDEX($C$1:$C$13701,MAX(1,ROW()-1))),MIN(INDEX($C$1:$C$13701,MIN(13701,ROW()+1)):INDEX($C$1:$C$13701,MIN(13701,ROW()+設定!$B$26))))*10^(設定!$B$27/20)),1,0))</f>
        <v>0</v>
      </c>
      <c r="G8700" s="33" t="n">
        <f aca="false">$G8699+IF($F8700=1,1,0)</f>
        <v>4</v>
      </c>
      <c r="H8700" s="0" t="str">
        <f aca="false">IF($F8700=1,$G8700,"")</f>
        <v/>
      </c>
    </row>
    <row r="8701" customFormat="false" ht="15" hidden="false" customHeight="false" outlineLevel="0" collapsed="false">
      <c r="A8701" s="30" t="n">
        <v>1359.21875</v>
      </c>
      <c r="B8701" s="31" t="n">
        <v>8.5987</v>
      </c>
      <c r="C8701" s="32" t="n">
        <f aca="false">IF($A8701="","",IF(設定!$B$21="dB",10^($B8701/20),ABS($B8701)))</f>
        <v>2.69113199735671</v>
      </c>
      <c r="D8701" s="32" t="n">
        <f aca="false">IF($A8701="","",$A8701^2)</f>
        <v>1847475.61035156</v>
      </c>
      <c r="E8701" s="32" t="n">
        <f aca="false">IF($A8701="","",IF($C8701&lt;=0,"",1/$C8701^2))</f>
        <v>0.138079752524164</v>
      </c>
      <c r="F8701" s="33" t="n">
        <f aca="false">IF(OR(ROW()-設定!$B$30&lt;2,ROW()+設定!$B$30&gt;13701,N($A8701)&lt;=0,N(INDEX($A$2:$A$13701,MIN(13700,MAX(1,ROW()-1+設定!$B$30))))&lt;=0,$A8701&lt;設定!$B$28,$A8701&gt;設定!$B$29),0,IF(AND($C8701&gt;=MAX(INDEX($C$1:$C$13701,MAX(1,ROW()-設定!$B$24)):INDEX($C$1:$C$13701,MAX(1,ROW()-1))),$C8701&gt;MAX(INDEX($C$1:$C$13701,MIN(13701,ROW()+1)):INDEX($C$1:$C$13701,MIN(13701,ROW()+設定!$B$24))),$C8701&gt;=設定!$B$32,$C8701&gt;=MAX(MIN(INDEX($C$1:$C$13701,MAX(1,ROW()-設定!$B$26)):INDEX($C$1:$C$13701,MAX(1,ROW()-1))),MIN(INDEX($C$1:$C$13701,MIN(13701,ROW()+1)):INDEX($C$1:$C$13701,MIN(13701,ROW()+設定!$B$26))))*10^(設定!$B$27/20)),1,0))</f>
        <v>0</v>
      </c>
      <c r="G8701" s="33" t="n">
        <f aca="false">$G8700+IF($F8701=1,1,0)</f>
        <v>4</v>
      </c>
      <c r="H8701" s="0" t="str">
        <f aca="false">IF($F8701=1,$G8701,"")</f>
        <v/>
      </c>
    </row>
    <row r="8702" customFormat="false" ht="15" hidden="false" customHeight="false" outlineLevel="0" collapsed="false">
      <c r="A8702" s="30" t="n">
        <v>1359.375</v>
      </c>
      <c r="B8702" s="31" t="n">
        <v>8.7614</v>
      </c>
      <c r="C8702" s="32" t="n">
        <f aca="false">IF($A8702="","",IF(設定!$B$21="dB",10^($B8702/20),ABS($B8702)))</f>
        <v>2.74201609708926</v>
      </c>
      <c r="D8702" s="32" t="n">
        <f aca="false">IF($A8702="","",$A8702^2)</f>
        <v>1847900.390625</v>
      </c>
      <c r="E8702" s="32" t="n">
        <f aca="false">IF($A8702="","",IF($C8702&lt;=0,"",1/$C8702^2))</f>
        <v>0.133002559926785</v>
      </c>
      <c r="F8702" s="33" t="n">
        <f aca="false">IF(OR(ROW()-設定!$B$30&lt;2,ROW()+設定!$B$30&gt;13701,N($A8702)&lt;=0,N(INDEX($A$2:$A$13701,MIN(13700,MAX(1,ROW()-1+設定!$B$30))))&lt;=0,$A8702&lt;設定!$B$28,$A8702&gt;設定!$B$29),0,IF(AND($C8702&gt;=MAX(INDEX($C$1:$C$13701,MAX(1,ROW()-設定!$B$24)):INDEX($C$1:$C$13701,MAX(1,ROW()-1))),$C8702&gt;MAX(INDEX($C$1:$C$13701,MIN(13701,ROW()+1)):INDEX($C$1:$C$13701,MIN(13701,ROW()+設定!$B$24))),$C8702&gt;=設定!$B$32,$C8702&gt;=MAX(MIN(INDEX($C$1:$C$13701,MAX(1,ROW()-設定!$B$26)):INDEX($C$1:$C$13701,MAX(1,ROW()-1))),MIN(INDEX($C$1:$C$13701,MIN(13701,ROW()+1)):INDEX($C$1:$C$13701,MIN(13701,ROW()+設定!$B$26))))*10^(設定!$B$27/20)),1,0))</f>
        <v>0</v>
      </c>
      <c r="G8702" s="33" t="n">
        <f aca="false">$G8701+IF($F8702=1,1,0)</f>
        <v>4</v>
      </c>
      <c r="H8702" s="0" t="str">
        <f aca="false">IF($F8702=1,$G8702,"")</f>
        <v/>
      </c>
    </row>
    <row r="8703" customFormat="false" ht="15" hidden="false" customHeight="false" outlineLevel="0" collapsed="false">
      <c r="A8703" s="30" t="n">
        <v>1359.53125</v>
      </c>
      <c r="B8703" s="31" t="n">
        <v>8.6068</v>
      </c>
      <c r="C8703" s="32" t="n">
        <f aca="false">IF($A8703="","",IF(設定!$B$21="dB",10^($B8703/20),ABS($B8703)))</f>
        <v>2.69364277485398</v>
      </c>
      <c r="D8703" s="32" t="n">
        <f aca="false">IF($A8703="","",$A8703^2)</f>
        <v>1848325.21972656</v>
      </c>
      <c r="E8703" s="32" t="n">
        <f aca="false">IF($A8703="","",IF($C8703&lt;=0,"",1/$C8703^2))</f>
        <v>0.137822460827695</v>
      </c>
      <c r="F8703" s="33" t="n">
        <f aca="false">IF(OR(ROW()-設定!$B$30&lt;2,ROW()+設定!$B$30&gt;13701,N($A8703)&lt;=0,N(INDEX($A$2:$A$13701,MIN(13700,MAX(1,ROW()-1+設定!$B$30))))&lt;=0,$A8703&lt;設定!$B$28,$A8703&gt;設定!$B$29),0,IF(AND($C8703&gt;=MAX(INDEX($C$1:$C$13701,MAX(1,ROW()-設定!$B$24)):INDEX($C$1:$C$13701,MAX(1,ROW()-1))),$C8703&gt;MAX(INDEX($C$1:$C$13701,MIN(13701,ROW()+1)):INDEX($C$1:$C$13701,MIN(13701,ROW()+設定!$B$24))),$C8703&gt;=設定!$B$32,$C8703&gt;=MAX(MIN(INDEX($C$1:$C$13701,MAX(1,ROW()-設定!$B$26)):INDEX($C$1:$C$13701,MAX(1,ROW()-1))),MIN(INDEX($C$1:$C$13701,MIN(13701,ROW()+1)):INDEX($C$1:$C$13701,MIN(13701,ROW()+設定!$B$26))))*10^(設定!$B$27/20)),1,0))</f>
        <v>0</v>
      </c>
      <c r="G8703" s="33" t="n">
        <f aca="false">$G8702+IF($F8703=1,1,0)</f>
        <v>4</v>
      </c>
      <c r="H8703" s="0" t="str">
        <f aca="false">IF($F8703=1,$G8703,"")</f>
        <v/>
      </c>
    </row>
    <row r="8704" customFormat="false" ht="15" hidden="false" customHeight="false" outlineLevel="0" collapsed="false">
      <c r="A8704" s="30" t="n">
        <v>1359.6875</v>
      </c>
      <c r="B8704" s="31" t="n">
        <v>8.6751</v>
      </c>
      <c r="C8704" s="32" t="n">
        <f aca="false">IF($A8704="","",IF(設定!$B$21="dB",10^($B8704/20),ABS($B8704)))</f>
        <v>2.71490726702759</v>
      </c>
      <c r="D8704" s="32" t="n">
        <f aca="false">IF($A8704="","",$A8704^2)</f>
        <v>1848750.09765625</v>
      </c>
      <c r="E8704" s="32" t="n">
        <f aca="false">IF($A8704="","",IF($C8704&lt;=0,"",1/$C8704^2))</f>
        <v>0.135671929032407</v>
      </c>
      <c r="F8704" s="33" t="n">
        <f aca="false">IF(OR(ROW()-設定!$B$30&lt;2,ROW()+設定!$B$30&gt;13701,N($A8704)&lt;=0,N(INDEX($A$2:$A$13701,MIN(13700,MAX(1,ROW()-1+設定!$B$30))))&lt;=0,$A8704&lt;設定!$B$28,$A8704&gt;設定!$B$29),0,IF(AND($C8704&gt;=MAX(INDEX($C$1:$C$13701,MAX(1,ROW()-設定!$B$24)):INDEX($C$1:$C$13701,MAX(1,ROW()-1))),$C8704&gt;MAX(INDEX($C$1:$C$13701,MIN(13701,ROW()+1)):INDEX($C$1:$C$13701,MIN(13701,ROW()+設定!$B$24))),$C8704&gt;=設定!$B$32,$C8704&gt;=MAX(MIN(INDEX($C$1:$C$13701,MAX(1,ROW()-設定!$B$26)):INDEX($C$1:$C$13701,MAX(1,ROW()-1))),MIN(INDEX($C$1:$C$13701,MIN(13701,ROW()+1)):INDEX($C$1:$C$13701,MIN(13701,ROW()+設定!$B$26))))*10^(設定!$B$27/20)),1,0))</f>
        <v>0</v>
      </c>
      <c r="G8704" s="33" t="n">
        <f aca="false">$G8703+IF($F8704=1,1,0)</f>
        <v>4</v>
      </c>
      <c r="H8704" s="0" t="str">
        <f aca="false">IF($F8704=1,$G8704,"")</f>
        <v/>
      </c>
    </row>
    <row r="8705" customFormat="false" ht="15" hidden="false" customHeight="false" outlineLevel="0" collapsed="false">
      <c r="A8705" s="30" t="n">
        <v>1359.84375</v>
      </c>
      <c r="B8705" s="31" t="n">
        <v>8.8362</v>
      </c>
      <c r="C8705" s="32" t="n">
        <f aca="false">IF($A8705="","",IF(設定!$B$21="dB",10^($B8705/20),ABS($B8705)))</f>
        <v>2.76573139763585</v>
      </c>
      <c r="D8705" s="32" t="n">
        <f aca="false">IF($A8705="","",$A8705^2)</f>
        <v>1849175.02441406</v>
      </c>
      <c r="E8705" s="32" t="n">
        <f aca="false">IF($A8705="","",IF($C8705&lt;=0,"",1/$C8705^2))</f>
        <v>0.130731426473011</v>
      </c>
      <c r="F8705" s="33" t="n">
        <f aca="false">IF(OR(ROW()-設定!$B$30&lt;2,ROW()+設定!$B$30&gt;13701,N($A8705)&lt;=0,N(INDEX($A$2:$A$13701,MIN(13700,MAX(1,ROW()-1+設定!$B$30))))&lt;=0,$A8705&lt;設定!$B$28,$A8705&gt;設定!$B$29),0,IF(AND($C8705&gt;=MAX(INDEX($C$1:$C$13701,MAX(1,ROW()-設定!$B$24)):INDEX($C$1:$C$13701,MAX(1,ROW()-1))),$C8705&gt;MAX(INDEX($C$1:$C$13701,MIN(13701,ROW()+1)):INDEX($C$1:$C$13701,MIN(13701,ROW()+設定!$B$24))),$C8705&gt;=設定!$B$32,$C8705&gt;=MAX(MIN(INDEX($C$1:$C$13701,MAX(1,ROW()-設定!$B$26)):INDEX($C$1:$C$13701,MAX(1,ROW()-1))),MIN(INDEX($C$1:$C$13701,MIN(13701,ROW()+1)):INDEX($C$1:$C$13701,MIN(13701,ROW()+設定!$B$26))))*10^(設定!$B$27/20)),1,0))</f>
        <v>0</v>
      </c>
      <c r="G8705" s="33" t="n">
        <f aca="false">$G8704+IF($F8705=1,1,0)</f>
        <v>4</v>
      </c>
      <c r="H8705" s="0" t="str">
        <f aca="false">IF($F8705=1,$G8705,"")</f>
        <v/>
      </c>
    </row>
    <row r="8706" customFormat="false" ht="15" hidden="false" customHeight="false" outlineLevel="0" collapsed="false">
      <c r="A8706" s="30" t="n">
        <v>1360</v>
      </c>
      <c r="B8706" s="31" t="n">
        <v>8.7395</v>
      </c>
      <c r="C8706" s="32" t="n">
        <f aca="false">IF($A8706="","",IF(設定!$B$21="dB",10^($B8706/20),ABS($B8706)))</f>
        <v>2.73511127611367</v>
      </c>
      <c r="D8706" s="32" t="n">
        <f aca="false">IF($A8706="","",$A8706^2)</f>
        <v>1849600</v>
      </c>
      <c r="E8706" s="32" t="n">
        <f aca="false">IF($A8706="","",IF($C8706&lt;=0,"",1/$C8706^2))</f>
        <v>0.133674940665049</v>
      </c>
      <c r="F8706" s="33" t="n">
        <f aca="false">IF(OR(ROW()-設定!$B$30&lt;2,ROW()+設定!$B$30&gt;13701,N($A8706)&lt;=0,N(INDEX($A$2:$A$13701,MIN(13700,MAX(1,ROW()-1+設定!$B$30))))&lt;=0,$A8706&lt;設定!$B$28,$A8706&gt;設定!$B$29),0,IF(AND($C8706&gt;=MAX(INDEX($C$1:$C$13701,MAX(1,ROW()-設定!$B$24)):INDEX($C$1:$C$13701,MAX(1,ROW()-1))),$C8706&gt;MAX(INDEX($C$1:$C$13701,MIN(13701,ROW()+1)):INDEX($C$1:$C$13701,MIN(13701,ROW()+設定!$B$24))),$C8706&gt;=設定!$B$32,$C8706&gt;=MAX(MIN(INDEX($C$1:$C$13701,MAX(1,ROW()-設定!$B$26)):INDEX($C$1:$C$13701,MAX(1,ROW()-1))),MIN(INDEX($C$1:$C$13701,MIN(13701,ROW()+1)):INDEX($C$1:$C$13701,MIN(13701,ROW()+設定!$B$26))))*10^(設定!$B$27/20)),1,0))</f>
        <v>0</v>
      </c>
      <c r="G8706" s="33" t="n">
        <f aca="false">$G8705+IF($F8706=1,1,0)</f>
        <v>4</v>
      </c>
      <c r="H8706" s="0" t="str">
        <f aca="false">IF($F8706=1,$G8706,"")</f>
        <v/>
      </c>
    </row>
    <row r="8707" customFormat="false" ht="15" hidden="false" customHeight="false" outlineLevel="0" collapsed="false">
      <c r="A8707" s="30" t="n">
        <v>1360.15625</v>
      </c>
      <c r="B8707" s="31" t="n">
        <v>8.6724</v>
      </c>
      <c r="C8707" s="32" t="n">
        <f aca="false">IF($A8707="","",IF(設定!$B$21="dB",10^($B8707/20),ABS($B8707)))</f>
        <v>2.71406347200554</v>
      </c>
      <c r="D8707" s="32" t="n">
        <f aca="false">IF($A8707="","",$A8707^2)</f>
        <v>1850025.02441406</v>
      </c>
      <c r="E8707" s="32" t="n">
        <f aca="false">IF($A8707="","",IF($C8707&lt;=0,"",1/$C8707^2))</f>
        <v>0.135756302220568</v>
      </c>
      <c r="F8707" s="33" t="n">
        <f aca="false">IF(OR(ROW()-設定!$B$30&lt;2,ROW()+設定!$B$30&gt;13701,N($A8707)&lt;=0,N(INDEX($A$2:$A$13701,MIN(13700,MAX(1,ROW()-1+設定!$B$30))))&lt;=0,$A8707&lt;設定!$B$28,$A8707&gt;設定!$B$29),0,IF(AND($C8707&gt;=MAX(INDEX($C$1:$C$13701,MAX(1,ROW()-設定!$B$24)):INDEX($C$1:$C$13701,MAX(1,ROW()-1))),$C8707&gt;MAX(INDEX($C$1:$C$13701,MIN(13701,ROW()+1)):INDEX($C$1:$C$13701,MIN(13701,ROW()+設定!$B$24))),$C8707&gt;=設定!$B$32,$C8707&gt;=MAX(MIN(INDEX($C$1:$C$13701,MAX(1,ROW()-設定!$B$26)):INDEX($C$1:$C$13701,MAX(1,ROW()-1))),MIN(INDEX($C$1:$C$13701,MIN(13701,ROW()+1)):INDEX($C$1:$C$13701,MIN(13701,ROW()+設定!$B$26))))*10^(設定!$B$27/20)),1,0))</f>
        <v>0</v>
      </c>
      <c r="G8707" s="33" t="n">
        <f aca="false">$G8706+IF($F8707=1,1,0)</f>
        <v>4</v>
      </c>
      <c r="H8707" s="0" t="str">
        <f aca="false">IF($F8707=1,$G8707,"")</f>
        <v/>
      </c>
    </row>
    <row r="8708" customFormat="false" ht="15" hidden="false" customHeight="false" outlineLevel="0" collapsed="false">
      <c r="A8708" s="30" t="n">
        <v>1360.3125</v>
      </c>
      <c r="B8708" s="31" t="n">
        <v>8.7562</v>
      </c>
      <c r="C8708" s="32" t="n">
        <f aca="false">IF($A8708="","",IF(設定!$B$21="dB",10^($B8708/20),ABS($B8708)))</f>
        <v>2.74037501977052</v>
      </c>
      <c r="D8708" s="32" t="n">
        <f aca="false">IF($A8708="","",$A8708^2)</f>
        <v>1850450.09765625</v>
      </c>
      <c r="E8708" s="32" t="n">
        <f aca="false">IF($A8708="","",IF($C8708&lt;=0,"",1/$C8708^2))</f>
        <v>0.133161905153439</v>
      </c>
      <c r="F8708" s="33" t="n">
        <f aca="false">IF(OR(ROW()-設定!$B$30&lt;2,ROW()+設定!$B$30&gt;13701,N($A8708)&lt;=0,N(INDEX($A$2:$A$13701,MIN(13700,MAX(1,ROW()-1+設定!$B$30))))&lt;=0,$A8708&lt;設定!$B$28,$A8708&gt;設定!$B$29),0,IF(AND($C8708&gt;=MAX(INDEX($C$1:$C$13701,MAX(1,ROW()-設定!$B$24)):INDEX($C$1:$C$13701,MAX(1,ROW()-1))),$C8708&gt;MAX(INDEX($C$1:$C$13701,MIN(13701,ROW()+1)):INDEX($C$1:$C$13701,MIN(13701,ROW()+設定!$B$24))),$C8708&gt;=設定!$B$32,$C8708&gt;=MAX(MIN(INDEX($C$1:$C$13701,MAX(1,ROW()-設定!$B$26)):INDEX($C$1:$C$13701,MAX(1,ROW()-1))),MIN(INDEX($C$1:$C$13701,MIN(13701,ROW()+1)):INDEX($C$1:$C$13701,MIN(13701,ROW()+設定!$B$26))))*10^(設定!$B$27/20)),1,0))</f>
        <v>0</v>
      </c>
      <c r="G8708" s="33" t="n">
        <f aca="false">$G8707+IF($F8708=1,1,0)</f>
        <v>4</v>
      </c>
      <c r="H8708" s="0" t="str">
        <f aca="false">IF($F8708=1,$G8708,"")</f>
        <v/>
      </c>
    </row>
    <row r="8709" customFormat="false" ht="15" hidden="false" customHeight="false" outlineLevel="0" collapsed="false">
      <c r="A8709" s="30" t="n">
        <v>1360.46875</v>
      </c>
      <c r="B8709" s="31" t="n">
        <v>8.72</v>
      </c>
      <c r="C8709" s="32" t="n">
        <f aca="false">IF($A8709="","",IF(設定!$B$21="dB",10^($B8709/20),ABS($B8709)))</f>
        <v>2.72897778280804</v>
      </c>
      <c r="D8709" s="32" t="n">
        <f aca="false">IF($A8709="","",$A8709^2)</f>
        <v>1850875.21972656</v>
      </c>
      <c r="E8709" s="32" t="n">
        <f aca="false">IF($A8709="","",IF($C8709&lt;=0,"",1/$C8709^2))</f>
        <v>0.134276496113786</v>
      </c>
      <c r="F8709" s="33" t="n">
        <f aca="false">IF(OR(ROW()-設定!$B$30&lt;2,ROW()+設定!$B$30&gt;13701,N($A8709)&lt;=0,N(INDEX($A$2:$A$13701,MIN(13700,MAX(1,ROW()-1+設定!$B$30))))&lt;=0,$A8709&lt;設定!$B$28,$A8709&gt;設定!$B$29),0,IF(AND($C8709&gt;=MAX(INDEX($C$1:$C$13701,MAX(1,ROW()-設定!$B$24)):INDEX($C$1:$C$13701,MAX(1,ROW()-1))),$C8709&gt;MAX(INDEX($C$1:$C$13701,MIN(13701,ROW()+1)):INDEX($C$1:$C$13701,MIN(13701,ROW()+設定!$B$24))),$C8709&gt;=設定!$B$32,$C8709&gt;=MAX(MIN(INDEX($C$1:$C$13701,MAX(1,ROW()-設定!$B$26)):INDEX($C$1:$C$13701,MAX(1,ROW()-1))),MIN(INDEX($C$1:$C$13701,MIN(13701,ROW()+1)):INDEX($C$1:$C$13701,MIN(13701,ROW()+設定!$B$26))))*10^(設定!$B$27/20)),1,0))</f>
        <v>0</v>
      </c>
      <c r="G8709" s="33" t="n">
        <f aca="false">$G8708+IF($F8709=1,1,0)</f>
        <v>4</v>
      </c>
      <c r="H8709" s="0" t="str">
        <f aca="false">IF($F8709=1,$G8709,"")</f>
        <v/>
      </c>
    </row>
    <row r="8710" customFormat="false" ht="15" hidden="false" customHeight="false" outlineLevel="0" collapsed="false">
      <c r="A8710" s="30" t="n">
        <v>1360.625</v>
      </c>
      <c r="B8710" s="31" t="n">
        <v>8.9467</v>
      </c>
      <c r="C8710" s="32" t="n">
        <f aca="false">IF($A8710="","",IF(設定!$B$21="dB",10^($B8710/20),ABS($B8710)))</f>
        <v>2.801141191595</v>
      </c>
      <c r="D8710" s="32" t="n">
        <f aca="false">IF($A8710="","",$A8710^2)</f>
        <v>1851300.390625</v>
      </c>
      <c r="E8710" s="32" t="n">
        <f aca="false">IF($A8710="","",IF($C8710&lt;=0,"",1/$C8710^2))</f>
        <v>0.127447112399468</v>
      </c>
      <c r="F8710" s="33" t="n">
        <f aca="false">IF(OR(ROW()-設定!$B$30&lt;2,ROW()+設定!$B$30&gt;13701,N($A8710)&lt;=0,N(INDEX($A$2:$A$13701,MIN(13700,MAX(1,ROW()-1+設定!$B$30))))&lt;=0,$A8710&lt;設定!$B$28,$A8710&gt;設定!$B$29),0,IF(AND($C8710&gt;=MAX(INDEX($C$1:$C$13701,MAX(1,ROW()-設定!$B$24)):INDEX($C$1:$C$13701,MAX(1,ROW()-1))),$C8710&gt;MAX(INDEX($C$1:$C$13701,MIN(13701,ROW()+1)):INDEX($C$1:$C$13701,MIN(13701,ROW()+設定!$B$24))),$C8710&gt;=設定!$B$32,$C8710&gt;=MAX(MIN(INDEX($C$1:$C$13701,MAX(1,ROW()-設定!$B$26)):INDEX($C$1:$C$13701,MAX(1,ROW()-1))),MIN(INDEX($C$1:$C$13701,MIN(13701,ROW()+1)):INDEX($C$1:$C$13701,MIN(13701,ROW()+設定!$B$26))))*10^(設定!$B$27/20)),1,0))</f>
        <v>0</v>
      </c>
      <c r="G8710" s="33" t="n">
        <f aca="false">$G8709+IF($F8710=1,1,0)</f>
        <v>4</v>
      </c>
      <c r="H8710" s="0" t="str">
        <f aca="false">IF($F8710=1,$G8710,"")</f>
        <v/>
      </c>
    </row>
    <row r="8711" customFormat="false" ht="15" hidden="false" customHeight="false" outlineLevel="0" collapsed="false">
      <c r="A8711" s="30" t="n">
        <v>1360.78125</v>
      </c>
      <c r="B8711" s="31" t="n">
        <v>8.7383</v>
      </c>
      <c r="C8711" s="32" t="n">
        <f aca="false">IF($A8711="","",IF(設定!$B$21="dB",10^($B8711/20),ABS($B8711)))</f>
        <v>2.73473343262765</v>
      </c>
      <c r="D8711" s="32" t="n">
        <f aca="false">IF($A8711="","",$A8711^2)</f>
        <v>1851725.61035156</v>
      </c>
      <c r="E8711" s="32" t="n">
        <f aca="false">IF($A8711="","",IF($C8711&lt;=0,"",1/$C8711^2))</f>
        <v>0.133711881519463</v>
      </c>
      <c r="F8711" s="33" t="n">
        <f aca="false">IF(OR(ROW()-設定!$B$30&lt;2,ROW()+設定!$B$30&gt;13701,N($A8711)&lt;=0,N(INDEX($A$2:$A$13701,MIN(13700,MAX(1,ROW()-1+設定!$B$30))))&lt;=0,$A8711&lt;設定!$B$28,$A8711&gt;設定!$B$29),0,IF(AND($C8711&gt;=MAX(INDEX($C$1:$C$13701,MAX(1,ROW()-設定!$B$24)):INDEX($C$1:$C$13701,MAX(1,ROW()-1))),$C8711&gt;MAX(INDEX($C$1:$C$13701,MIN(13701,ROW()+1)):INDEX($C$1:$C$13701,MIN(13701,ROW()+設定!$B$24))),$C8711&gt;=設定!$B$32,$C8711&gt;=MAX(MIN(INDEX($C$1:$C$13701,MAX(1,ROW()-設定!$B$26)):INDEX($C$1:$C$13701,MAX(1,ROW()-1))),MIN(INDEX($C$1:$C$13701,MIN(13701,ROW()+1)):INDEX($C$1:$C$13701,MIN(13701,ROW()+設定!$B$26))))*10^(設定!$B$27/20)),1,0))</f>
        <v>0</v>
      </c>
      <c r="G8711" s="33" t="n">
        <f aca="false">$G8710+IF($F8711=1,1,0)</f>
        <v>4</v>
      </c>
      <c r="H8711" s="0" t="str">
        <f aca="false">IF($F8711=1,$G8711,"")</f>
        <v/>
      </c>
    </row>
    <row r="8712" customFormat="false" ht="15" hidden="false" customHeight="false" outlineLevel="0" collapsed="false">
      <c r="A8712" s="30" t="n">
        <v>1360.9375</v>
      </c>
      <c r="B8712" s="31" t="n">
        <v>9.0526</v>
      </c>
      <c r="C8712" s="32" t="n">
        <f aca="false">IF($A8712="","",IF(設定!$B$21="dB",10^($B8712/20),ABS($B8712)))</f>
        <v>2.8355022745538</v>
      </c>
      <c r="D8712" s="32" t="n">
        <f aca="false">IF($A8712="","",$A8712^2)</f>
        <v>1852150.87890625</v>
      </c>
      <c r="E8712" s="32" t="n">
        <f aca="false">IF($A8712="","",IF($C8712&lt;=0,"",1/$C8712^2))</f>
        <v>0.124376977854288</v>
      </c>
      <c r="F8712" s="33" t="n">
        <f aca="false">IF(OR(ROW()-設定!$B$30&lt;2,ROW()+設定!$B$30&gt;13701,N($A8712)&lt;=0,N(INDEX($A$2:$A$13701,MIN(13700,MAX(1,ROW()-1+設定!$B$30))))&lt;=0,$A8712&lt;設定!$B$28,$A8712&gt;設定!$B$29),0,IF(AND($C8712&gt;=MAX(INDEX($C$1:$C$13701,MAX(1,ROW()-設定!$B$24)):INDEX($C$1:$C$13701,MAX(1,ROW()-1))),$C8712&gt;MAX(INDEX($C$1:$C$13701,MIN(13701,ROW()+1)):INDEX($C$1:$C$13701,MIN(13701,ROW()+設定!$B$24))),$C8712&gt;=設定!$B$32,$C8712&gt;=MAX(MIN(INDEX($C$1:$C$13701,MAX(1,ROW()-設定!$B$26)):INDEX($C$1:$C$13701,MAX(1,ROW()-1))),MIN(INDEX($C$1:$C$13701,MIN(13701,ROW()+1)):INDEX($C$1:$C$13701,MIN(13701,ROW()+設定!$B$26))))*10^(設定!$B$27/20)),1,0))</f>
        <v>0</v>
      </c>
      <c r="G8712" s="33" t="n">
        <f aca="false">$G8711+IF($F8712=1,1,0)</f>
        <v>4</v>
      </c>
      <c r="H8712" s="0" t="str">
        <f aca="false">IF($F8712=1,$G8712,"")</f>
        <v/>
      </c>
    </row>
    <row r="8713" customFormat="false" ht="15" hidden="false" customHeight="false" outlineLevel="0" collapsed="false">
      <c r="A8713" s="30" t="n">
        <v>1361.09375</v>
      </c>
      <c r="B8713" s="31" t="n">
        <v>8.8063</v>
      </c>
      <c r="C8713" s="32" t="n">
        <f aca="false">IF($A8713="","",IF(設定!$B$21="dB",10^($B8713/20),ABS($B8713)))</f>
        <v>2.75622710946266</v>
      </c>
      <c r="D8713" s="32" t="n">
        <f aca="false">IF($A8713="","",$A8713^2)</f>
        <v>1852576.19628906</v>
      </c>
      <c r="E8713" s="32" t="n">
        <f aca="false">IF($A8713="","",IF($C8713&lt;=0,"",1/$C8713^2))</f>
        <v>0.131634582396678</v>
      </c>
      <c r="F8713" s="33" t="n">
        <f aca="false">IF(OR(ROW()-設定!$B$30&lt;2,ROW()+設定!$B$30&gt;13701,N($A8713)&lt;=0,N(INDEX($A$2:$A$13701,MIN(13700,MAX(1,ROW()-1+設定!$B$30))))&lt;=0,$A8713&lt;設定!$B$28,$A8713&gt;設定!$B$29),0,IF(AND($C8713&gt;=MAX(INDEX($C$1:$C$13701,MAX(1,ROW()-設定!$B$24)):INDEX($C$1:$C$13701,MAX(1,ROW()-1))),$C8713&gt;MAX(INDEX($C$1:$C$13701,MIN(13701,ROW()+1)):INDEX($C$1:$C$13701,MIN(13701,ROW()+設定!$B$24))),$C8713&gt;=設定!$B$32,$C8713&gt;=MAX(MIN(INDEX($C$1:$C$13701,MAX(1,ROW()-設定!$B$26)):INDEX($C$1:$C$13701,MAX(1,ROW()-1))),MIN(INDEX($C$1:$C$13701,MIN(13701,ROW()+1)):INDEX($C$1:$C$13701,MIN(13701,ROW()+設定!$B$26))))*10^(設定!$B$27/20)),1,0))</f>
        <v>0</v>
      </c>
      <c r="G8713" s="33" t="n">
        <f aca="false">$G8712+IF($F8713=1,1,0)</f>
        <v>4</v>
      </c>
      <c r="H8713" s="0" t="str">
        <f aca="false">IF($F8713=1,$G8713,"")</f>
        <v/>
      </c>
    </row>
    <row r="8714" customFormat="false" ht="15" hidden="false" customHeight="false" outlineLevel="0" collapsed="false">
      <c r="A8714" s="30" t="n">
        <v>1361.25</v>
      </c>
      <c r="B8714" s="31" t="n">
        <v>9.0138</v>
      </c>
      <c r="C8714" s="32" t="n">
        <f aca="false">IF($A8714="","",IF(設定!$B$21="dB",10^($B8714/20),ABS($B8714)))</f>
        <v>2.82286429117909</v>
      </c>
      <c r="D8714" s="32" t="n">
        <f aca="false">IF($A8714="","",$A8714^2)</f>
        <v>1853001.5625</v>
      </c>
      <c r="E8714" s="32" t="n">
        <f aca="false">IF($A8714="","",IF($C8714&lt;=0,"",1/$C8714^2))</f>
        <v>0.125493144032834</v>
      </c>
      <c r="F8714" s="33" t="n">
        <f aca="false">IF(OR(ROW()-設定!$B$30&lt;2,ROW()+設定!$B$30&gt;13701,N($A8714)&lt;=0,N(INDEX($A$2:$A$13701,MIN(13700,MAX(1,ROW()-1+設定!$B$30))))&lt;=0,$A8714&lt;設定!$B$28,$A8714&gt;設定!$B$29),0,IF(AND($C8714&gt;=MAX(INDEX($C$1:$C$13701,MAX(1,ROW()-設定!$B$24)):INDEX($C$1:$C$13701,MAX(1,ROW()-1))),$C8714&gt;MAX(INDEX($C$1:$C$13701,MIN(13701,ROW()+1)):INDEX($C$1:$C$13701,MIN(13701,ROW()+設定!$B$24))),$C8714&gt;=設定!$B$32,$C8714&gt;=MAX(MIN(INDEX($C$1:$C$13701,MAX(1,ROW()-設定!$B$26)):INDEX($C$1:$C$13701,MAX(1,ROW()-1))),MIN(INDEX($C$1:$C$13701,MIN(13701,ROW()+1)):INDEX($C$1:$C$13701,MIN(13701,ROW()+設定!$B$26))))*10^(設定!$B$27/20)),1,0))</f>
        <v>0</v>
      </c>
      <c r="G8714" s="33" t="n">
        <f aca="false">$G8713+IF($F8714=1,1,0)</f>
        <v>4</v>
      </c>
      <c r="H8714" s="0" t="str">
        <f aca="false">IF($F8714=1,$G8714,"")</f>
        <v/>
      </c>
    </row>
    <row r="8715" customFormat="false" ht="15" hidden="false" customHeight="false" outlineLevel="0" collapsed="false">
      <c r="A8715" s="30" t="n">
        <v>1361.40625</v>
      </c>
      <c r="B8715" s="31" t="n">
        <v>8.8855</v>
      </c>
      <c r="C8715" s="32" t="n">
        <f aca="false">IF($A8715="","",IF(設定!$B$21="dB",10^($B8715/20),ABS($B8715)))</f>
        <v>2.78147396988996</v>
      </c>
      <c r="D8715" s="32" t="n">
        <f aca="false">IF($A8715="","",$A8715^2)</f>
        <v>1853426.97753906</v>
      </c>
      <c r="E8715" s="32" t="n">
        <f aca="false">IF($A8715="","",IF($C8715&lt;=0,"",1/$C8715^2))</f>
        <v>0.129255788101474</v>
      </c>
      <c r="F8715" s="33" t="n">
        <f aca="false">IF(OR(ROW()-設定!$B$30&lt;2,ROW()+設定!$B$30&gt;13701,N($A8715)&lt;=0,N(INDEX($A$2:$A$13701,MIN(13700,MAX(1,ROW()-1+設定!$B$30))))&lt;=0,$A8715&lt;設定!$B$28,$A8715&gt;設定!$B$29),0,IF(AND($C8715&gt;=MAX(INDEX($C$1:$C$13701,MAX(1,ROW()-設定!$B$24)):INDEX($C$1:$C$13701,MAX(1,ROW()-1))),$C8715&gt;MAX(INDEX($C$1:$C$13701,MIN(13701,ROW()+1)):INDEX($C$1:$C$13701,MIN(13701,ROW()+設定!$B$24))),$C8715&gt;=設定!$B$32,$C8715&gt;=MAX(MIN(INDEX($C$1:$C$13701,MAX(1,ROW()-設定!$B$26)):INDEX($C$1:$C$13701,MAX(1,ROW()-1))),MIN(INDEX($C$1:$C$13701,MIN(13701,ROW()+1)):INDEX($C$1:$C$13701,MIN(13701,ROW()+設定!$B$26))))*10^(設定!$B$27/20)),1,0))</f>
        <v>0</v>
      </c>
      <c r="G8715" s="33" t="n">
        <f aca="false">$G8714+IF($F8715=1,1,0)</f>
        <v>4</v>
      </c>
      <c r="H8715" s="0" t="str">
        <f aca="false">IF($F8715=1,$G8715,"")</f>
        <v/>
      </c>
    </row>
    <row r="8716" customFormat="false" ht="15" hidden="false" customHeight="false" outlineLevel="0" collapsed="false">
      <c r="A8716" s="30" t="n">
        <v>1361.5625</v>
      </c>
      <c r="B8716" s="31" t="n">
        <v>9.038</v>
      </c>
      <c r="C8716" s="32" t="n">
        <f aca="false">IF($A8716="","",IF(設定!$B$21="dB",10^($B8716/20),ABS($B8716)))</f>
        <v>2.83074011875218</v>
      </c>
      <c r="D8716" s="32" t="n">
        <f aca="false">IF($A8716="","",$A8716^2)</f>
        <v>1853852.44140625</v>
      </c>
      <c r="E8716" s="32" t="n">
        <f aca="false">IF($A8716="","",IF($C8716&lt;=0,"",1/$C8716^2))</f>
        <v>0.124795808787028</v>
      </c>
      <c r="F8716" s="33" t="n">
        <f aca="false">IF(OR(ROW()-設定!$B$30&lt;2,ROW()+設定!$B$30&gt;13701,N($A8716)&lt;=0,N(INDEX($A$2:$A$13701,MIN(13700,MAX(1,ROW()-1+設定!$B$30))))&lt;=0,$A8716&lt;設定!$B$28,$A8716&gt;設定!$B$29),0,IF(AND($C8716&gt;=MAX(INDEX($C$1:$C$13701,MAX(1,ROW()-設定!$B$24)):INDEX($C$1:$C$13701,MAX(1,ROW()-1))),$C8716&gt;MAX(INDEX($C$1:$C$13701,MIN(13701,ROW()+1)):INDEX($C$1:$C$13701,MIN(13701,ROW()+設定!$B$24))),$C8716&gt;=設定!$B$32,$C8716&gt;=MAX(MIN(INDEX($C$1:$C$13701,MAX(1,ROW()-設定!$B$26)):INDEX($C$1:$C$13701,MAX(1,ROW()-1))),MIN(INDEX($C$1:$C$13701,MIN(13701,ROW()+1)):INDEX($C$1:$C$13701,MIN(13701,ROW()+設定!$B$26))))*10^(設定!$B$27/20)),1,0))</f>
        <v>0</v>
      </c>
      <c r="G8716" s="33" t="n">
        <f aca="false">$G8715+IF($F8716=1,1,0)</f>
        <v>4</v>
      </c>
      <c r="H8716" s="0" t="str">
        <f aca="false">IF($F8716=1,$G8716,"")</f>
        <v/>
      </c>
    </row>
    <row r="8717" customFormat="false" ht="15" hidden="false" customHeight="false" outlineLevel="0" collapsed="false">
      <c r="A8717" s="30" t="n">
        <v>1361.71875</v>
      </c>
      <c r="B8717" s="31" t="n">
        <v>9.2061</v>
      </c>
      <c r="C8717" s="32" t="n">
        <f aca="false">IF($A8717="","",IF(設定!$B$21="dB",10^($B8717/20),ABS($B8717)))</f>
        <v>2.88605763653216</v>
      </c>
      <c r="D8717" s="32" t="n">
        <f aca="false">IF($A8717="","",$A8717^2)</f>
        <v>1854277.95410156</v>
      </c>
      <c r="E8717" s="32" t="n">
        <f aca="false">IF($A8717="","",IF($C8717&lt;=0,"",1/$C8717^2))</f>
        <v>0.120057694713717</v>
      </c>
      <c r="F8717" s="33" t="n">
        <f aca="false">IF(OR(ROW()-設定!$B$30&lt;2,ROW()+設定!$B$30&gt;13701,N($A8717)&lt;=0,N(INDEX($A$2:$A$13701,MIN(13700,MAX(1,ROW()-1+設定!$B$30))))&lt;=0,$A8717&lt;設定!$B$28,$A8717&gt;設定!$B$29),0,IF(AND($C8717&gt;=MAX(INDEX($C$1:$C$13701,MAX(1,ROW()-設定!$B$24)):INDEX($C$1:$C$13701,MAX(1,ROW()-1))),$C8717&gt;MAX(INDEX($C$1:$C$13701,MIN(13701,ROW()+1)):INDEX($C$1:$C$13701,MIN(13701,ROW()+設定!$B$24))),$C8717&gt;=設定!$B$32,$C8717&gt;=MAX(MIN(INDEX($C$1:$C$13701,MAX(1,ROW()-設定!$B$26)):INDEX($C$1:$C$13701,MAX(1,ROW()-1))),MIN(INDEX($C$1:$C$13701,MIN(13701,ROW()+1)):INDEX($C$1:$C$13701,MIN(13701,ROW()+設定!$B$26))))*10^(設定!$B$27/20)),1,0))</f>
        <v>0</v>
      </c>
      <c r="G8717" s="33" t="n">
        <f aca="false">$G8716+IF($F8717=1,1,0)</f>
        <v>4</v>
      </c>
      <c r="H8717" s="0" t="str">
        <f aca="false">IF($F8717=1,$G8717,"")</f>
        <v/>
      </c>
    </row>
    <row r="8718" customFormat="false" ht="15" hidden="false" customHeight="false" outlineLevel="0" collapsed="false">
      <c r="A8718" s="30" t="n">
        <v>1361.875</v>
      </c>
      <c r="B8718" s="31" t="n">
        <v>9.2463</v>
      </c>
      <c r="C8718" s="32" t="n">
        <f aca="false">IF($A8718="","",IF(設定!$B$21="dB",10^($B8718/20),ABS($B8718)))</f>
        <v>2.8994458347527</v>
      </c>
      <c r="D8718" s="32" t="n">
        <f aca="false">IF($A8718="","",$A8718^2)</f>
        <v>1854703.515625</v>
      </c>
      <c r="E8718" s="32" t="n">
        <f aca="false">IF($A8718="","",IF($C8718&lt;=0,"",1/$C8718^2))</f>
        <v>0.118951521106413</v>
      </c>
      <c r="F8718" s="33" t="n">
        <f aca="false">IF(OR(ROW()-設定!$B$30&lt;2,ROW()+設定!$B$30&gt;13701,N($A8718)&lt;=0,N(INDEX($A$2:$A$13701,MIN(13700,MAX(1,ROW()-1+設定!$B$30))))&lt;=0,$A8718&lt;設定!$B$28,$A8718&gt;設定!$B$29),0,IF(AND($C8718&gt;=MAX(INDEX($C$1:$C$13701,MAX(1,ROW()-設定!$B$24)):INDEX($C$1:$C$13701,MAX(1,ROW()-1))),$C8718&gt;MAX(INDEX($C$1:$C$13701,MIN(13701,ROW()+1)):INDEX($C$1:$C$13701,MIN(13701,ROW()+設定!$B$24))),$C8718&gt;=設定!$B$32,$C8718&gt;=MAX(MIN(INDEX($C$1:$C$13701,MAX(1,ROW()-設定!$B$26)):INDEX($C$1:$C$13701,MAX(1,ROW()-1))),MIN(INDEX($C$1:$C$13701,MIN(13701,ROW()+1)):INDEX($C$1:$C$13701,MIN(13701,ROW()+設定!$B$26))))*10^(設定!$B$27/20)),1,0))</f>
        <v>0</v>
      </c>
      <c r="G8718" s="33" t="n">
        <f aca="false">$G8717+IF($F8718=1,1,0)</f>
        <v>4</v>
      </c>
      <c r="H8718" s="0" t="str">
        <f aca="false">IF($F8718=1,$G8718,"")</f>
        <v/>
      </c>
    </row>
    <row r="8719" customFormat="false" ht="15" hidden="false" customHeight="false" outlineLevel="0" collapsed="false">
      <c r="A8719" s="30" t="n">
        <v>1362.03125</v>
      </c>
      <c r="B8719" s="31" t="n">
        <v>9.2946</v>
      </c>
      <c r="C8719" s="32" t="n">
        <f aca="false">IF($A8719="","",IF(設定!$B$21="dB",10^($B8719/20),ABS($B8719)))</f>
        <v>2.9156138192222</v>
      </c>
      <c r="D8719" s="32" t="n">
        <f aca="false">IF($A8719="","",$A8719^2)</f>
        <v>1855129.12597656</v>
      </c>
      <c r="E8719" s="32" t="n">
        <f aca="false">IF($A8719="","",IF($C8719&lt;=0,"",1/$C8719^2))</f>
        <v>0.117635932639328</v>
      </c>
      <c r="F8719" s="33" t="n">
        <f aca="false">IF(OR(ROW()-設定!$B$30&lt;2,ROW()+設定!$B$30&gt;13701,N($A8719)&lt;=0,N(INDEX($A$2:$A$13701,MIN(13700,MAX(1,ROW()-1+設定!$B$30))))&lt;=0,$A8719&lt;設定!$B$28,$A8719&gt;設定!$B$29),0,IF(AND($C8719&gt;=MAX(INDEX($C$1:$C$13701,MAX(1,ROW()-設定!$B$24)):INDEX($C$1:$C$13701,MAX(1,ROW()-1))),$C8719&gt;MAX(INDEX($C$1:$C$13701,MIN(13701,ROW()+1)):INDEX($C$1:$C$13701,MIN(13701,ROW()+設定!$B$24))),$C8719&gt;=設定!$B$32,$C8719&gt;=MAX(MIN(INDEX($C$1:$C$13701,MAX(1,ROW()-設定!$B$26)):INDEX($C$1:$C$13701,MAX(1,ROW()-1))),MIN(INDEX($C$1:$C$13701,MIN(13701,ROW()+1)):INDEX($C$1:$C$13701,MIN(13701,ROW()+設定!$B$26))))*10^(設定!$B$27/20)),1,0))</f>
        <v>0</v>
      </c>
      <c r="G8719" s="33" t="n">
        <f aca="false">$G8718+IF($F8719=1,1,0)</f>
        <v>4</v>
      </c>
      <c r="H8719" s="0" t="str">
        <f aca="false">IF($F8719=1,$G8719,"")</f>
        <v/>
      </c>
    </row>
    <row r="8720" customFormat="false" ht="15" hidden="false" customHeight="false" outlineLevel="0" collapsed="false">
      <c r="A8720" s="30" t="n">
        <v>1362.1875</v>
      </c>
      <c r="B8720" s="31" t="n">
        <v>9.1813</v>
      </c>
      <c r="C8720" s="32" t="n">
        <f aca="false">IF($A8720="","",IF(設定!$B$21="dB",10^($B8720/20),ABS($B8720)))</f>
        <v>2.87782910152015</v>
      </c>
      <c r="D8720" s="32" t="n">
        <f aca="false">IF($A8720="","",$A8720^2)</f>
        <v>1855554.78515625</v>
      </c>
      <c r="E8720" s="32" t="n">
        <f aca="false">IF($A8720="","",IF($C8720&lt;=0,"",1/$C8720^2))</f>
        <v>0.120745234697556</v>
      </c>
      <c r="F8720" s="33" t="n">
        <f aca="false">IF(OR(ROW()-設定!$B$30&lt;2,ROW()+設定!$B$30&gt;13701,N($A8720)&lt;=0,N(INDEX($A$2:$A$13701,MIN(13700,MAX(1,ROW()-1+設定!$B$30))))&lt;=0,$A8720&lt;設定!$B$28,$A8720&gt;設定!$B$29),0,IF(AND($C8720&gt;=MAX(INDEX($C$1:$C$13701,MAX(1,ROW()-設定!$B$24)):INDEX($C$1:$C$13701,MAX(1,ROW()-1))),$C8720&gt;MAX(INDEX($C$1:$C$13701,MIN(13701,ROW()+1)):INDEX($C$1:$C$13701,MIN(13701,ROW()+設定!$B$24))),$C8720&gt;=設定!$B$32,$C8720&gt;=MAX(MIN(INDEX($C$1:$C$13701,MAX(1,ROW()-設定!$B$26)):INDEX($C$1:$C$13701,MAX(1,ROW()-1))),MIN(INDEX($C$1:$C$13701,MIN(13701,ROW()+1)):INDEX($C$1:$C$13701,MIN(13701,ROW()+設定!$B$26))))*10^(設定!$B$27/20)),1,0))</f>
        <v>0</v>
      </c>
      <c r="G8720" s="33" t="n">
        <f aca="false">$G8719+IF($F8720=1,1,0)</f>
        <v>4</v>
      </c>
      <c r="H8720" s="0" t="str">
        <f aca="false">IF($F8720=1,$G8720,"")</f>
        <v/>
      </c>
    </row>
    <row r="8721" customFormat="false" ht="15" hidden="false" customHeight="false" outlineLevel="0" collapsed="false">
      <c r="A8721" s="30" t="n">
        <v>1362.34375</v>
      </c>
      <c r="B8721" s="31" t="n">
        <v>9.2314</v>
      </c>
      <c r="C8721" s="32" t="n">
        <f aca="false">IF($A8721="","",IF(設定!$B$21="dB",10^($B8721/20),ABS($B8721)))</f>
        <v>2.8944763139297</v>
      </c>
      <c r="D8721" s="32" t="n">
        <f aca="false">IF($A8721="","",$A8721^2)</f>
        <v>1855980.49316406</v>
      </c>
      <c r="E8721" s="32" t="n">
        <f aca="false">IF($A8721="","",IF($C8721&lt;=0,"",1/$C8721^2))</f>
        <v>0.119360327020608</v>
      </c>
      <c r="F8721" s="33" t="n">
        <f aca="false">IF(OR(ROW()-設定!$B$30&lt;2,ROW()+設定!$B$30&gt;13701,N($A8721)&lt;=0,N(INDEX($A$2:$A$13701,MIN(13700,MAX(1,ROW()-1+設定!$B$30))))&lt;=0,$A8721&lt;設定!$B$28,$A8721&gt;設定!$B$29),0,IF(AND($C8721&gt;=MAX(INDEX($C$1:$C$13701,MAX(1,ROW()-設定!$B$24)):INDEX($C$1:$C$13701,MAX(1,ROW()-1))),$C8721&gt;MAX(INDEX($C$1:$C$13701,MIN(13701,ROW()+1)):INDEX($C$1:$C$13701,MIN(13701,ROW()+設定!$B$24))),$C8721&gt;=設定!$B$32,$C8721&gt;=MAX(MIN(INDEX($C$1:$C$13701,MAX(1,ROW()-設定!$B$26)):INDEX($C$1:$C$13701,MAX(1,ROW()-1))),MIN(INDEX($C$1:$C$13701,MIN(13701,ROW()+1)):INDEX($C$1:$C$13701,MIN(13701,ROW()+設定!$B$26))))*10^(設定!$B$27/20)),1,0))</f>
        <v>0</v>
      </c>
      <c r="G8721" s="33" t="n">
        <f aca="false">$G8720+IF($F8721=1,1,0)</f>
        <v>4</v>
      </c>
      <c r="H8721" s="0" t="str">
        <f aca="false">IF($F8721=1,$G8721,"")</f>
        <v/>
      </c>
    </row>
    <row r="8722" customFormat="false" ht="15" hidden="false" customHeight="false" outlineLevel="0" collapsed="false">
      <c r="A8722" s="30" t="n">
        <v>1362.5</v>
      </c>
      <c r="B8722" s="31" t="n">
        <v>9.2748</v>
      </c>
      <c r="C8722" s="32" t="n">
        <f aca="false">IF($A8722="","",IF(設定!$B$21="dB",10^($B8722/20),ABS($B8722)))</f>
        <v>2.90897507437518</v>
      </c>
      <c r="D8722" s="32" t="n">
        <f aca="false">IF($A8722="","",$A8722^2)</f>
        <v>1856406.25</v>
      </c>
      <c r="E8722" s="32" t="n">
        <f aca="false">IF($A8722="","",IF($C8722&lt;=0,"",1/$C8722^2))</f>
        <v>0.118173473218728</v>
      </c>
      <c r="F8722" s="33" t="n">
        <f aca="false">IF(OR(ROW()-設定!$B$30&lt;2,ROW()+設定!$B$30&gt;13701,N($A8722)&lt;=0,N(INDEX($A$2:$A$13701,MIN(13700,MAX(1,ROW()-1+設定!$B$30))))&lt;=0,$A8722&lt;設定!$B$28,$A8722&gt;設定!$B$29),0,IF(AND($C8722&gt;=MAX(INDEX($C$1:$C$13701,MAX(1,ROW()-設定!$B$24)):INDEX($C$1:$C$13701,MAX(1,ROW()-1))),$C8722&gt;MAX(INDEX($C$1:$C$13701,MIN(13701,ROW()+1)):INDEX($C$1:$C$13701,MIN(13701,ROW()+設定!$B$24))),$C8722&gt;=設定!$B$32,$C8722&gt;=MAX(MIN(INDEX($C$1:$C$13701,MAX(1,ROW()-設定!$B$26)):INDEX($C$1:$C$13701,MAX(1,ROW()-1))),MIN(INDEX($C$1:$C$13701,MIN(13701,ROW()+1)):INDEX($C$1:$C$13701,MIN(13701,ROW()+設定!$B$26))))*10^(設定!$B$27/20)),1,0))</f>
        <v>0</v>
      </c>
      <c r="G8722" s="33" t="n">
        <f aca="false">$G8721+IF($F8722=1,1,0)</f>
        <v>4</v>
      </c>
      <c r="H8722" s="0" t="str">
        <f aca="false">IF($F8722=1,$G8722,"")</f>
        <v/>
      </c>
    </row>
    <row r="8723" customFormat="false" ht="15" hidden="false" customHeight="false" outlineLevel="0" collapsed="false">
      <c r="A8723" s="30" t="n">
        <v>1362.65625</v>
      </c>
      <c r="B8723" s="31" t="n">
        <v>9.3439</v>
      </c>
      <c r="C8723" s="32" t="n">
        <f aca="false">IF($A8723="","",IF(設定!$B$21="dB",10^($B8723/20),ABS($B8723)))</f>
        <v>2.93220952379909</v>
      </c>
      <c r="D8723" s="32" t="n">
        <f aca="false">IF($A8723="","",$A8723^2)</f>
        <v>1856832.05566406</v>
      </c>
      <c r="E8723" s="32" t="n">
        <f aca="false">IF($A8723="","",IF($C8723&lt;=0,"",1/$C8723^2))</f>
        <v>0.116308110395226</v>
      </c>
      <c r="F8723" s="33" t="n">
        <f aca="false">IF(OR(ROW()-設定!$B$30&lt;2,ROW()+設定!$B$30&gt;13701,N($A8723)&lt;=0,N(INDEX($A$2:$A$13701,MIN(13700,MAX(1,ROW()-1+設定!$B$30))))&lt;=0,$A8723&lt;設定!$B$28,$A8723&gt;設定!$B$29),0,IF(AND($C8723&gt;=MAX(INDEX($C$1:$C$13701,MAX(1,ROW()-設定!$B$24)):INDEX($C$1:$C$13701,MAX(1,ROW()-1))),$C8723&gt;MAX(INDEX($C$1:$C$13701,MIN(13701,ROW()+1)):INDEX($C$1:$C$13701,MIN(13701,ROW()+設定!$B$24))),$C8723&gt;=設定!$B$32,$C8723&gt;=MAX(MIN(INDEX($C$1:$C$13701,MAX(1,ROW()-設定!$B$26)):INDEX($C$1:$C$13701,MAX(1,ROW()-1))),MIN(INDEX($C$1:$C$13701,MIN(13701,ROW()+1)):INDEX($C$1:$C$13701,MIN(13701,ROW()+設定!$B$26))))*10^(設定!$B$27/20)),1,0))</f>
        <v>0</v>
      </c>
      <c r="G8723" s="33" t="n">
        <f aca="false">$G8722+IF($F8723=1,1,0)</f>
        <v>4</v>
      </c>
      <c r="H8723" s="0" t="str">
        <f aca="false">IF($F8723=1,$G8723,"")</f>
        <v/>
      </c>
    </row>
    <row r="8724" customFormat="false" ht="15" hidden="false" customHeight="false" outlineLevel="0" collapsed="false">
      <c r="A8724" s="30" t="n">
        <v>1362.8125</v>
      </c>
      <c r="B8724" s="31" t="n">
        <v>9.2682</v>
      </c>
      <c r="C8724" s="32" t="n">
        <f aca="false">IF($A8724="","",IF(設定!$B$21="dB",10^($B8724/20),ABS($B8724)))</f>
        <v>2.90676552027783</v>
      </c>
      <c r="D8724" s="32" t="n">
        <f aca="false">IF($A8724="","",$A8724^2)</f>
        <v>1857257.91015625</v>
      </c>
      <c r="E8724" s="32" t="n">
        <f aca="false">IF($A8724="","",IF($C8724&lt;=0,"",1/$C8724^2))</f>
        <v>0.118353198704464</v>
      </c>
      <c r="F8724" s="33" t="n">
        <f aca="false">IF(OR(ROW()-設定!$B$30&lt;2,ROW()+設定!$B$30&gt;13701,N($A8724)&lt;=0,N(INDEX($A$2:$A$13701,MIN(13700,MAX(1,ROW()-1+設定!$B$30))))&lt;=0,$A8724&lt;設定!$B$28,$A8724&gt;設定!$B$29),0,IF(AND($C8724&gt;=MAX(INDEX($C$1:$C$13701,MAX(1,ROW()-設定!$B$24)):INDEX($C$1:$C$13701,MAX(1,ROW()-1))),$C8724&gt;MAX(INDEX($C$1:$C$13701,MIN(13701,ROW()+1)):INDEX($C$1:$C$13701,MIN(13701,ROW()+設定!$B$24))),$C8724&gt;=設定!$B$32,$C8724&gt;=MAX(MIN(INDEX($C$1:$C$13701,MAX(1,ROW()-設定!$B$26)):INDEX($C$1:$C$13701,MAX(1,ROW()-1))),MIN(INDEX($C$1:$C$13701,MIN(13701,ROW()+1)):INDEX($C$1:$C$13701,MIN(13701,ROW()+設定!$B$26))))*10^(設定!$B$27/20)),1,0))</f>
        <v>0</v>
      </c>
      <c r="G8724" s="33" t="n">
        <f aca="false">$G8723+IF($F8724=1,1,0)</f>
        <v>4</v>
      </c>
      <c r="H8724" s="0" t="str">
        <f aca="false">IF($F8724=1,$G8724,"")</f>
        <v/>
      </c>
    </row>
    <row r="8725" customFormat="false" ht="15" hidden="false" customHeight="false" outlineLevel="0" collapsed="false">
      <c r="A8725" s="30" t="n">
        <v>1362.96875</v>
      </c>
      <c r="B8725" s="31" t="n">
        <v>9.4545</v>
      </c>
      <c r="C8725" s="32" t="n">
        <f aca="false">IF($A8725="","",IF(設定!$B$21="dB",10^($B8725/20),ABS($B8725)))</f>
        <v>2.96978493604187</v>
      </c>
      <c r="D8725" s="32" t="n">
        <f aca="false">IF($A8725="","",$A8725^2)</f>
        <v>1857683.81347656</v>
      </c>
      <c r="E8725" s="32" t="n">
        <f aca="false">IF($A8725="","",IF($C8725&lt;=0,"",1/$C8725^2))</f>
        <v>0.113383536821219</v>
      </c>
      <c r="F8725" s="33" t="n">
        <f aca="false">IF(OR(ROW()-設定!$B$30&lt;2,ROW()+設定!$B$30&gt;13701,N($A8725)&lt;=0,N(INDEX($A$2:$A$13701,MIN(13700,MAX(1,ROW()-1+設定!$B$30))))&lt;=0,$A8725&lt;設定!$B$28,$A8725&gt;設定!$B$29),0,IF(AND($C8725&gt;=MAX(INDEX($C$1:$C$13701,MAX(1,ROW()-設定!$B$24)):INDEX($C$1:$C$13701,MAX(1,ROW()-1))),$C8725&gt;MAX(INDEX($C$1:$C$13701,MIN(13701,ROW()+1)):INDEX($C$1:$C$13701,MIN(13701,ROW()+設定!$B$24))),$C8725&gt;=設定!$B$32,$C8725&gt;=MAX(MIN(INDEX($C$1:$C$13701,MAX(1,ROW()-設定!$B$26)):INDEX($C$1:$C$13701,MAX(1,ROW()-1))),MIN(INDEX($C$1:$C$13701,MIN(13701,ROW()+1)):INDEX($C$1:$C$13701,MIN(13701,ROW()+設定!$B$26))))*10^(設定!$B$27/20)),1,0))</f>
        <v>0</v>
      </c>
      <c r="G8725" s="33" t="n">
        <f aca="false">$G8724+IF($F8725=1,1,0)</f>
        <v>4</v>
      </c>
      <c r="H8725" s="0" t="str">
        <f aca="false">IF($F8725=1,$G8725,"")</f>
        <v/>
      </c>
    </row>
    <row r="8726" customFormat="false" ht="15" hidden="false" customHeight="false" outlineLevel="0" collapsed="false">
      <c r="A8726" s="30" t="n">
        <v>1363.125</v>
      </c>
      <c r="B8726" s="31" t="n">
        <v>9.4048</v>
      </c>
      <c r="C8726" s="32" t="n">
        <f aca="false">IF($A8726="","",IF(設定!$B$21="dB",10^($B8726/20),ABS($B8726)))</f>
        <v>2.9528405758725</v>
      </c>
      <c r="D8726" s="32" t="n">
        <f aca="false">IF($A8726="","",$A8726^2)</f>
        <v>1858109.765625</v>
      </c>
      <c r="E8726" s="32" t="n">
        <f aca="false">IF($A8726="","",IF($C8726&lt;=0,"",1/$C8726^2))</f>
        <v>0.114688533622793</v>
      </c>
      <c r="F8726" s="33" t="n">
        <f aca="false">IF(OR(ROW()-設定!$B$30&lt;2,ROW()+設定!$B$30&gt;13701,N($A8726)&lt;=0,N(INDEX($A$2:$A$13701,MIN(13700,MAX(1,ROW()-1+設定!$B$30))))&lt;=0,$A8726&lt;設定!$B$28,$A8726&gt;設定!$B$29),0,IF(AND($C8726&gt;=MAX(INDEX($C$1:$C$13701,MAX(1,ROW()-設定!$B$24)):INDEX($C$1:$C$13701,MAX(1,ROW()-1))),$C8726&gt;MAX(INDEX($C$1:$C$13701,MIN(13701,ROW()+1)):INDEX($C$1:$C$13701,MIN(13701,ROW()+設定!$B$24))),$C8726&gt;=設定!$B$32,$C8726&gt;=MAX(MIN(INDEX($C$1:$C$13701,MAX(1,ROW()-設定!$B$26)):INDEX($C$1:$C$13701,MAX(1,ROW()-1))),MIN(INDEX($C$1:$C$13701,MIN(13701,ROW()+1)):INDEX($C$1:$C$13701,MIN(13701,ROW()+設定!$B$26))))*10^(設定!$B$27/20)),1,0))</f>
        <v>0</v>
      </c>
      <c r="G8726" s="33" t="n">
        <f aca="false">$G8725+IF($F8726=1,1,0)</f>
        <v>4</v>
      </c>
      <c r="H8726" s="0" t="str">
        <f aca="false">IF($F8726=1,$G8726,"")</f>
        <v/>
      </c>
    </row>
    <row r="8727" customFormat="false" ht="15" hidden="false" customHeight="false" outlineLevel="0" collapsed="false">
      <c r="A8727" s="30" t="n">
        <v>1363.28125</v>
      </c>
      <c r="B8727" s="31" t="n">
        <v>9.5184</v>
      </c>
      <c r="C8727" s="32" t="n">
        <f aca="false">IF($A8727="","",IF(設定!$B$21="dB",10^($B8727/20),ABS($B8727)))</f>
        <v>2.99171349185633</v>
      </c>
      <c r="D8727" s="32" t="n">
        <f aca="false">IF($A8727="","",$A8727^2)</f>
        <v>1858535.76660156</v>
      </c>
      <c r="E8727" s="32" t="n">
        <f aca="false">IF($A8727="","",IF($C8727&lt;=0,"",1/$C8727^2))</f>
        <v>0.111727479121145</v>
      </c>
      <c r="F8727" s="33" t="n">
        <f aca="false">IF(OR(ROW()-設定!$B$30&lt;2,ROW()+設定!$B$30&gt;13701,N($A8727)&lt;=0,N(INDEX($A$2:$A$13701,MIN(13700,MAX(1,ROW()-1+設定!$B$30))))&lt;=0,$A8727&lt;設定!$B$28,$A8727&gt;設定!$B$29),0,IF(AND($C8727&gt;=MAX(INDEX($C$1:$C$13701,MAX(1,ROW()-設定!$B$24)):INDEX($C$1:$C$13701,MAX(1,ROW()-1))),$C8727&gt;MAX(INDEX($C$1:$C$13701,MIN(13701,ROW()+1)):INDEX($C$1:$C$13701,MIN(13701,ROW()+設定!$B$24))),$C8727&gt;=設定!$B$32,$C8727&gt;=MAX(MIN(INDEX($C$1:$C$13701,MAX(1,ROW()-設定!$B$26)):INDEX($C$1:$C$13701,MAX(1,ROW()-1))),MIN(INDEX($C$1:$C$13701,MIN(13701,ROW()+1)):INDEX($C$1:$C$13701,MIN(13701,ROW()+設定!$B$26))))*10^(設定!$B$27/20)),1,0))</f>
        <v>0</v>
      </c>
      <c r="G8727" s="33" t="n">
        <f aca="false">$G8726+IF($F8727=1,1,0)</f>
        <v>4</v>
      </c>
      <c r="H8727" s="0" t="str">
        <f aca="false">IF($F8727=1,$G8727,"")</f>
        <v/>
      </c>
    </row>
    <row r="8728" customFormat="false" ht="15" hidden="false" customHeight="false" outlineLevel="0" collapsed="false">
      <c r="A8728" s="30" t="n">
        <v>1363.4375</v>
      </c>
      <c r="B8728" s="31" t="n">
        <v>9.4796</v>
      </c>
      <c r="C8728" s="32" t="n">
        <f aca="false">IF($A8728="","",IF(設定!$B$21="dB",10^($B8728/20),ABS($B8728)))</f>
        <v>2.97837926683691</v>
      </c>
      <c r="D8728" s="32" t="n">
        <f aca="false">IF($A8728="","",$A8728^2)</f>
        <v>1858961.81640625</v>
      </c>
      <c r="E8728" s="32" t="n">
        <f aca="false">IF($A8728="","",IF($C8728&lt;=0,"",1/$C8728^2))</f>
        <v>0.112730127967906</v>
      </c>
      <c r="F8728" s="33" t="n">
        <f aca="false">IF(OR(ROW()-設定!$B$30&lt;2,ROW()+設定!$B$30&gt;13701,N($A8728)&lt;=0,N(INDEX($A$2:$A$13701,MIN(13700,MAX(1,ROW()-1+設定!$B$30))))&lt;=0,$A8728&lt;設定!$B$28,$A8728&gt;設定!$B$29),0,IF(AND($C8728&gt;=MAX(INDEX($C$1:$C$13701,MAX(1,ROW()-設定!$B$24)):INDEX($C$1:$C$13701,MAX(1,ROW()-1))),$C8728&gt;MAX(INDEX($C$1:$C$13701,MIN(13701,ROW()+1)):INDEX($C$1:$C$13701,MIN(13701,ROW()+設定!$B$24))),$C8728&gt;=設定!$B$32,$C8728&gt;=MAX(MIN(INDEX($C$1:$C$13701,MAX(1,ROW()-設定!$B$26)):INDEX($C$1:$C$13701,MAX(1,ROW()-1))),MIN(INDEX($C$1:$C$13701,MIN(13701,ROW()+1)):INDEX($C$1:$C$13701,MIN(13701,ROW()+設定!$B$26))))*10^(設定!$B$27/20)),1,0))</f>
        <v>0</v>
      </c>
      <c r="G8728" s="33" t="n">
        <f aca="false">$G8727+IF($F8728=1,1,0)</f>
        <v>4</v>
      </c>
      <c r="H8728" s="0" t="str">
        <f aca="false">IF($F8728=1,$G8728,"")</f>
        <v/>
      </c>
    </row>
    <row r="8729" customFormat="false" ht="15" hidden="false" customHeight="false" outlineLevel="0" collapsed="false">
      <c r="A8729" s="30" t="n">
        <v>1363.59375</v>
      </c>
      <c r="B8729" s="31" t="n">
        <v>9.5305</v>
      </c>
      <c r="C8729" s="32" t="n">
        <f aca="false">IF($A8729="","",IF(設定!$B$21="dB",10^($B8729/20),ABS($B8729)))</f>
        <v>2.99588404441291</v>
      </c>
      <c r="D8729" s="32" t="n">
        <f aca="false">IF($A8729="","",$A8729^2)</f>
        <v>1859387.91503906</v>
      </c>
      <c r="E8729" s="32" t="n">
        <f aca="false">IF($A8729="","",IF($C8729&lt;=0,"",1/$C8729^2))</f>
        <v>0.111416625307718</v>
      </c>
      <c r="F8729" s="33" t="n">
        <f aca="false">IF(OR(ROW()-設定!$B$30&lt;2,ROW()+設定!$B$30&gt;13701,N($A8729)&lt;=0,N(INDEX($A$2:$A$13701,MIN(13700,MAX(1,ROW()-1+設定!$B$30))))&lt;=0,$A8729&lt;設定!$B$28,$A8729&gt;設定!$B$29),0,IF(AND($C8729&gt;=MAX(INDEX($C$1:$C$13701,MAX(1,ROW()-設定!$B$24)):INDEX($C$1:$C$13701,MAX(1,ROW()-1))),$C8729&gt;MAX(INDEX($C$1:$C$13701,MIN(13701,ROW()+1)):INDEX($C$1:$C$13701,MIN(13701,ROW()+設定!$B$24))),$C8729&gt;=設定!$B$32,$C8729&gt;=MAX(MIN(INDEX($C$1:$C$13701,MAX(1,ROW()-設定!$B$26)):INDEX($C$1:$C$13701,MAX(1,ROW()-1))),MIN(INDEX($C$1:$C$13701,MIN(13701,ROW()+1)):INDEX($C$1:$C$13701,MIN(13701,ROW()+設定!$B$26))))*10^(設定!$B$27/20)),1,0))</f>
        <v>0</v>
      </c>
      <c r="G8729" s="33" t="n">
        <f aca="false">$G8728+IF($F8729=1,1,0)</f>
        <v>4</v>
      </c>
      <c r="H8729" s="0" t="str">
        <f aca="false">IF($F8729=1,$G8729,"")</f>
        <v/>
      </c>
    </row>
    <row r="8730" customFormat="false" ht="15" hidden="false" customHeight="false" outlineLevel="0" collapsed="false">
      <c r="A8730" s="30" t="n">
        <v>1363.75</v>
      </c>
      <c r="B8730" s="31" t="n">
        <v>9.4141</v>
      </c>
      <c r="C8730" s="32" t="n">
        <f aca="false">IF($A8730="","",IF(設定!$B$21="dB",10^($B8730/20),ABS($B8730)))</f>
        <v>2.95600388156105</v>
      </c>
      <c r="D8730" s="32" t="n">
        <f aca="false">IF($A8730="","",$A8730^2)</f>
        <v>1859814.0625</v>
      </c>
      <c r="E8730" s="32" t="n">
        <f aca="false">IF($A8730="","",IF($C8730&lt;=0,"",1/$C8730^2))</f>
        <v>0.114443201893426</v>
      </c>
      <c r="F8730" s="33" t="n">
        <f aca="false">IF(OR(ROW()-設定!$B$30&lt;2,ROW()+設定!$B$30&gt;13701,N($A8730)&lt;=0,N(INDEX($A$2:$A$13701,MIN(13700,MAX(1,ROW()-1+設定!$B$30))))&lt;=0,$A8730&lt;設定!$B$28,$A8730&gt;設定!$B$29),0,IF(AND($C8730&gt;=MAX(INDEX($C$1:$C$13701,MAX(1,ROW()-設定!$B$24)):INDEX($C$1:$C$13701,MAX(1,ROW()-1))),$C8730&gt;MAX(INDEX($C$1:$C$13701,MIN(13701,ROW()+1)):INDEX($C$1:$C$13701,MIN(13701,ROW()+設定!$B$24))),$C8730&gt;=設定!$B$32,$C8730&gt;=MAX(MIN(INDEX($C$1:$C$13701,MAX(1,ROW()-設定!$B$26)):INDEX($C$1:$C$13701,MAX(1,ROW()-1))),MIN(INDEX($C$1:$C$13701,MIN(13701,ROW()+1)):INDEX($C$1:$C$13701,MIN(13701,ROW()+設定!$B$26))))*10^(設定!$B$27/20)),1,0))</f>
        <v>0</v>
      </c>
      <c r="G8730" s="33" t="n">
        <f aca="false">$G8729+IF($F8730=1,1,0)</f>
        <v>4</v>
      </c>
      <c r="H8730" s="0" t="str">
        <f aca="false">IF($F8730=1,$G8730,"")</f>
        <v/>
      </c>
    </row>
    <row r="8731" customFormat="false" ht="15" hidden="false" customHeight="false" outlineLevel="0" collapsed="false">
      <c r="A8731" s="30" t="n">
        <v>1363.90625</v>
      </c>
      <c r="B8731" s="31" t="n">
        <v>9.4767</v>
      </c>
      <c r="C8731" s="32" t="n">
        <f aca="false">IF($A8731="","",IF(設定!$B$21="dB",10^($B8731/20),ABS($B8731)))</f>
        <v>2.97738502692533</v>
      </c>
      <c r="D8731" s="32" t="n">
        <f aca="false">IF($A8731="","",$A8731^2)</f>
        <v>1860240.25878906</v>
      </c>
      <c r="E8731" s="32" t="n">
        <f aca="false">IF($A8731="","",IF($C8731&lt;=0,"",1/$C8731^2))</f>
        <v>0.112805428612634</v>
      </c>
      <c r="F8731" s="33" t="n">
        <f aca="false">IF(OR(ROW()-設定!$B$30&lt;2,ROW()+設定!$B$30&gt;13701,N($A8731)&lt;=0,N(INDEX($A$2:$A$13701,MIN(13700,MAX(1,ROW()-1+設定!$B$30))))&lt;=0,$A8731&lt;設定!$B$28,$A8731&gt;設定!$B$29),0,IF(AND($C8731&gt;=MAX(INDEX($C$1:$C$13701,MAX(1,ROW()-設定!$B$24)):INDEX($C$1:$C$13701,MAX(1,ROW()-1))),$C8731&gt;MAX(INDEX($C$1:$C$13701,MIN(13701,ROW()+1)):INDEX($C$1:$C$13701,MIN(13701,ROW()+設定!$B$24))),$C8731&gt;=設定!$B$32,$C8731&gt;=MAX(MIN(INDEX($C$1:$C$13701,MAX(1,ROW()-設定!$B$26)):INDEX($C$1:$C$13701,MAX(1,ROW()-1))),MIN(INDEX($C$1:$C$13701,MIN(13701,ROW()+1)):INDEX($C$1:$C$13701,MIN(13701,ROW()+設定!$B$26))))*10^(設定!$B$27/20)),1,0))</f>
        <v>0</v>
      </c>
      <c r="G8731" s="33" t="n">
        <f aca="false">$G8730+IF($F8731=1,1,0)</f>
        <v>4</v>
      </c>
      <c r="H8731" s="0" t="str">
        <f aca="false">IF($F8731=1,$G8731,"")</f>
        <v/>
      </c>
    </row>
    <row r="8732" customFormat="false" ht="15" hidden="false" customHeight="false" outlineLevel="0" collapsed="false">
      <c r="A8732" s="30" t="n">
        <v>1364.0625</v>
      </c>
      <c r="B8732" s="31" t="n">
        <v>9.4143</v>
      </c>
      <c r="C8732" s="32" t="n">
        <f aca="false">IF($A8732="","",IF(設定!$B$21="dB",10^($B8732/20),ABS($B8732)))</f>
        <v>2.9560719468494</v>
      </c>
      <c r="D8732" s="32" t="n">
        <f aca="false">IF($A8732="","",$A8732^2)</f>
        <v>1860666.50390625</v>
      </c>
      <c r="E8732" s="32" t="n">
        <f aca="false">IF($A8732="","",IF($C8732&lt;=0,"",1/$C8732^2))</f>
        <v>0.114437931710564</v>
      </c>
      <c r="F8732" s="33" t="n">
        <f aca="false">IF(OR(ROW()-設定!$B$30&lt;2,ROW()+設定!$B$30&gt;13701,N($A8732)&lt;=0,N(INDEX($A$2:$A$13701,MIN(13700,MAX(1,ROW()-1+設定!$B$30))))&lt;=0,$A8732&lt;設定!$B$28,$A8732&gt;設定!$B$29),0,IF(AND($C8732&gt;=MAX(INDEX($C$1:$C$13701,MAX(1,ROW()-設定!$B$24)):INDEX($C$1:$C$13701,MAX(1,ROW()-1))),$C8732&gt;MAX(INDEX($C$1:$C$13701,MIN(13701,ROW()+1)):INDEX($C$1:$C$13701,MIN(13701,ROW()+設定!$B$24))),$C8732&gt;=設定!$B$32,$C8732&gt;=MAX(MIN(INDEX($C$1:$C$13701,MAX(1,ROW()-設定!$B$26)):INDEX($C$1:$C$13701,MAX(1,ROW()-1))),MIN(INDEX($C$1:$C$13701,MIN(13701,ROW()+1)):INDEX($C$1:$C$13701,MIN(13701,ROW()+設定!$B$26))))*10^(設定!$B$27/20)),1,0))</f>
        <v>0</v>
      </c>
      <c r="G8732" s="33" t="n">
        <f aca="false">$G8731+IF($F8732=1,1,0)</f>
        <v>4</v>
      </c>
      <c r="H8732" s="0" t="str">
        <f aca="false">IF($F8732=1,$G8732,"")</f>
        <v/>
      </c>
    </row>
    <row r="8733" customFormat="false" ht="15" hidden="false" customHeight="false" outlineLevel="0" collapsed="false">
      <c r="A8733" s="30" t="n">
        <v>1364.21875</v>
      </c>
      <c r="B8733" s="31" t="n">
        <v>9.5494</v>
      </c>
      <c r="C8733" s="32" t="n">
        <f aca="false">IF($A8733="","",IF(設定!$B$21="dB",10^($B8733/20),ABS($B8733)))</f>
        <v>3.00241001456151</v>
      </c>
      <c r="D8733" s="32" t="n">
        <f aca="false">IF($A8733="","",$A8733^2)</f>
        <v>1861092.79785156</v>
      </c>
      <c r="E8733" s="32" t="n">
        <f aca="false">IF($A8733="","",IF($C8733&lt;=0,"",1/$C8733^2))</f>
        <v>0.110932806401191</v>
      </c>
      <c r="F8733" s="33" t="n">
        <f aca="false">IF(OR(ROW()-設定!$B$30&lt;2,ROW()+設定!$B$30&gt;13701,N($A8733)&lt;=0,N(INDEX($A$2:$A$13701,MIN(13700,MAX(1,ROW()-1+設定!$B$30))))&lt;=0,$A8733&lt;設定!$B$28,$A8733&gt;設定!$B$29),0,IF(AND($C8733&gt;=MAX(INDEX($C$1:$C$13701,MAX(1,ROW()-設定!$B$24)):INDEX($C$1:$C$13701,MAX(1,ROW()-1))),$C8733&gt;MAX(INDEX($C$1:$C$13701,MIN(13701,ROW()+1)):INDEX($C$1:$C$13701,MIN(13701,ROW()+設定!$B$24))),$C8733&gt;=設定!$B$32,$C8733&gt;=MAX(MIN(INDEX($C$1:$C$13701,MAX(1,ROW()-設定!$B$26)):INDEX($C$1:$C$13701,MAX(1,ROW()-1))),MIN(INDEX($C$1:$C$13701,MIN(13701,ROW()+1)):INDEX($C$1:$C$13701,MIN(13701,ROW()+設定!$B$26))))*10^(設定!$B$27/20)),1,0))</f>
        <v>0</v>
      </c>
      <c r="G8733" s="33" t="n">
        <f aca="false">$G8732+IF($F8733=1,1,0)</f>
        <v>4</v>
      </c>
      <c r="H8733" s="0" t="str">
        <f aca="false">IF($F8733=1,$G8733,"")</f>
        <v/>
      </c>
    </row>
    <row r="8734" customFormat="false" ht="15" hidden="false" customHeight="false" outlineLevel="0" collapsed="false">
      <c r="A8734" s="30" t="n">
        <v>1364.375</v>
      </c>
      <c r="B8734" s="31" t="n">
        <v>9.5918</v>
      </c>
      <c r="C8734" s="32" t="n">
        <f aca="false">IF($A8734="","",IF(設定!$B$21="dB",10^($B8734/20),ABS($B8734)))</f>
        <v>3.01710205045989</v>
      </c>
      <c r="D8734" s="32" t="n">
        <f aca="false">IF($A8734="","",$A8734^2)</f>
        <v>1861519.140625</v>
      </c>
      <c r="E8734" s="32" t="n">
        <f aca="false">IF($A8734="","",IF($C8734&lt;=0,"",1/$C8734^2))</f>
        <v>0.109855043401058</v>
      </c>
      <c r="F8734" s="33" t="n">
        <f aca="false">IF(OR(ROW()-設定!$B$30&lt;2,ROW()+設定!$B$30&gt;13701,N($A8734)&lt;=0,N(INDEX($A$2:$A$13701,MIN(13700,MAX(1,ROW()-1+設定!$B$30))))&lt;=0,$A8734&lt;設定!$B$28,$A8734&gt;設定!$B$29),0,IF(AND($C8734&gt;=MAX(INDEX($C$1:$C$13701,MAX(1,ROW()-設定!$B$24)):INDEX($C$1:$C$13701,MAX(1,ROW()-1))),$C8734&gt;MAX(INDEX($C$1:$C$13701,MIN(13701,ROW()+1)):INDEX($C$1:$C$13701,MIN(13701,ROW()+設定!$B$24))),$C8734&gt;=設定!$B$32,$C8734&gt;=MAX(MIN(INDEX($C$1:$C$13701,MAX(1,ROW()-設定!$B$26)):INDEX($C$1:$C$13701,MAX(1,ROW()-1))),MIN(INDEX($C$1:$C$13701,MIN(13701,ROW()+1)):INDEX($C$1:$C$13701,MIN(13701,ROW()+設定!$B$26))))*10^(設定!$B$27/20)),1,0))</f>
        <v>0</v>
      </c>
      <c r="G8734" s="33" t="n">
        <f aca="false">$G8733+IF($F8734=1,1,0)</f>
        <v>4</v>
      </c>
      <c r="H8734" s="0" t="str">
        <f aca="false">IF($F8734=1,$G8734,"")</f>
        <v/>
      </c>
    </row>
    <row r="8735" customFormat="false" ht="15" hidden="false" customHeight="false" outlineLevel="0" collapsed="false">
      <c r="A8735" s="30" t="n">
        <v>1364.53125</v>
      </c>
      <c r="B8735" s="31" t="n">
        <v>9.7268</v>
      </c>
      <c r="C8735" s="32" t="n">
        <f aca="false">IF($A8735="","",IF(設定!$B$21="dB",10^($B8735/20),ABS($B8735)))</f>
        <v>3.06436151893502</v>
      </c>
      <c r="D8735" s="32" t="n">
        <f aca="false">IF($A8735="","",$A8735^2)</f>
        <v>1861945.53222656</v>
      </c>
      <c r="E8735" s="32" t="n">
        <f aca="false">IF($A8735="","",IF($C8735&lt;=0,"",1/$C8735^2))</f>
        <v>0.106492739671673</v>
      </c>
      <c r="F8735" s="33" t="n">
        <f aca="false">IF(OR(ROW()-設定!$B$30&lt;2,ROW()+設定!$B$30&gt;13701,N($A8735)&lt;=0,N(INDEX($A$2:$A$13701,MIN(13700,MAX(1,ROW()-1+設定!$B$30))))&lt;=0,$A8735&lt;設定!$B$28,$A8735&gt;設定!$B$29),0,IF(AND($C8735&gt;=MAX(INDEX($C$1:$C$13701,MAX(1,ROW()-設定!$B$24)):INDEX($C$1:$C$13701,MAX(1,ROW()-1))),$C8735&gt;MAX(INDEX($C$1:$C$13701,MIN(13701,ROW()+1)):INDEX($C$1:$C$13701,MIN(13701,ROW()+設定!$B$24))),$C8735&gt;=設定!$B$32,$C8735&gt;=MAX(MIN(INDEX($C$1:$C$13701,MAX(1,ROW()-設定!$B$26)):INDEX($C$1:$C$13701,MAX(1,ROW()-1))),MIN(INDEX($C$1:$C$13701,MIN(13701,ROW()+1)):INDEX($C$1:$C$13701,MIN(13701,ROW()+設定!$B$26))))*10^(設定!$B$27/20)),1,0))</f>
        <v>0</v>
      </c>
      <c r="G8735" s="33" t="n">
        <f aca="false">$G8734+IF($F8735=1,1,0)</f>
        <v>4</v>
      </c>
      <c r="H8735" s="0" t="str">
        <f aca="false">IF($F8735=1,$G8735,"")</f>
        <v/>
      </c>
    </row>
    <row r="8736" customFormat="false" ht="15" hidden="false" customHeight="false" outlineLevel="0" collapsed="false">
      <c r="A8736" s="30" t="n">
        <v>1364.6875</v>
      </c>
      <c r="B8736" s="31" t="n">
        <v>9.5386</v>
      </c>
      <c r="C8736" s="32" t="n">
        <f aca="false">IF($A8736="","",IF(設定!$B$21="dB",10^($B8736/20),ABS($B8736)))</f>
        <v>2.99867915006009</v>
      </c>
      <c r="D8736" s="32" t="n">
        <f aca="false">IF($A8736="","",$A8736^2)</f>
        <v>1862371.97265625</v>
      </c>
      <c r="E8736" s="32" t="n">
        <f aca="false">IF($A8736="","",IF($C8736&lt;=0,"",1/$C8736^2))</f>
        <v>0.11120901650182</v>
      </c>
      <c r="F8736" s="33" t="n">
        <f aca="false">IF(OR(ROW()-設定!$B$30&lt;2,ROW()+設定!$B$30&gt;13701,N($A8736)&lt;=0,N(INDEX($A$2:$A$13701,MIN(13700,MAX(1,ROW()-1+設定!$B$30))))&lt;=0,$A8736&lt;設定!$B$28,$A8736&gt;設定!$B$29),0,IF(AND($C8736&gt;=MAX(INDEX($C$1:$C$13701,MAX(1,ROW()-設定!$B$24)):INDEX($C$1:$C$13701,MAX(1,ROW()-1))),$C8736&gt;MAX(INDEX($C$1:$C$13701,MIN(13701,ROW()+1)):INDEX($C$1:$C$13701,MIN(13701,ROW()+設定!$B$24))),$C8736&gt;=設定!$B$32,$C8736&gt;=MAX(MIN(INDEX($C$1:$C$13701,MAX(1,ROW()-設定!$B$26)):INDEX($C$1:$C$13701,MAX(1,ROW()-1))),MIN(INDEX($C$1:$C$13701,MIN(13701,ROW()+1)):INDEX($C$1:$C$13701,MIN(13701,ROW()+設定!$B$26))))*10^(設定!$B$27/20)),1,0))</f>
        <v>0</v>
      </c>
      <c r="G8736" s="33" t="n">
        <f aca="false">$G8735+IF($F8736=1,1,0)</f>
        <v>4</v>
      </c>
      <c r="H8736" s="0" t="str">
        <f aca="false">IF($F8736=1,$G8736,"")</f>
        <v/>
      </c>
    </row>
    <row r="8737" customFormat="false" ht="15" hidden="false" customHeight="false" outlineLevel="0" collapsed="false">
      <c r="A8737" s="30" t="n">
        <v>1364.84375</v>
      </c>
      <c r="B8737" s="31" t="n">
        <v>10.0306</v>
      </c>
      <c r="C8737" s="32" t="n">
        <f aca="false">IF($A8737="","",IF(設定!$B$21="dB",10^($B8737/20),ABS($B8737)))</f>
        <v>3.17343786958692</v>
      </c>
      <c r="D8737" s="32" t="n">
        <f aca="false">IF($A8737="","",$A8737^2)</f>
        <v>1862798.46191406</v>
      </c>
      <c r="E8737" s="32" t="n">
        <f aca="false">IF($A8737="","",IF($C8737&lt;=0,"",1/$C8737^2))</f>
        <v>0.0992978853845695</v>
      </c>
      <c r="F8737" s="33" t="n">
        <f aca="false">IF(OR(ROW()-設定!$B$30&lt;2,ROW()+設定!$B$30&gt;13701,N($A8737)&lt;=0,N(INDEX($A$2:$A$13701,MIN(13700,MAX(1,ROW()-1+設定!$B$30))))&lt;=0,$A8737&lt;設定!$B$28,$A8737&gt;設定!$B$29),0,IF(AND($C8737&gt;=MAX(INDEX($C$1:$C$13701,MAX(1,ROW()-設定!$B$24)):INDEX($C$1:$C$13701,MAX(1,ROW()-1))),$C8737&gt;MAX(INDEX($C$1:$C$13701,MIN(13701,ROW()+1)):INDEX($C$1:$C$13701,MIN(13701,ROW()+設定!$B$24))),$C8737&gt;=設定!$B$32,$C8737&gt;=MAX(MIN(INDEX($C$1:$C$13701,MAX(1,ROW()-設定!$B$26)):INDEX($C$1:$C$13701,MAX(1,ROW()-1))),MIN(INDEX($C$1:$C$13701,MIN(13701,ROW()+1)):INDEX($C$1:$C$13701,MIN(13701,ROW()+設定!$B$26))))*10^(設定!$B$27/20)),1,0))</f>
        <v>0</v>
      </c>
      <c r="G8737" s="33" t="n">
        <f aca="false">$G8736+IF($F8737=1,1,0)</f>
        <v>4</v>
      </c>
      <c r="H8737" s="0" t="str">
        <f aca="false">IF($F8737=1,$G8737,"")</f>
        <v/>
      </c>
    </row>
    <row r="8738" customFormat="false" ht="15" hidden="false" customHeight="false" outlineLevel="0" collapsed="false">
      <c r="A8738" s="30" t="n">
        <v>1365</v>
      </c>
      <c r="B8738" s="31" t="n">
        <v>9.7172</v>
      </c>
      <c r="C8738" s="32" t="n">
        <f aca="false">IF($A8738="","",IF(設定!$B$21="dB",10^($B8738/20),ABS($B8738)))</f>
        <v>3.06097653237884</v>
      </c>
      <c r="D8738" s="32" t="n">
        <f aca="false">IF($A8738="","",$A8738^2)</f>
        <v>1863225</v>
      </c>
      <c r="E8738" s="32" t="n">
        <f aca="false">IF($A8738="","",IF($C8738&lt;=0,"",1/$C8738^2))</f>
        <v>0.106728400288539</v>
      </c>
      <c r="F8738" s="33" t="n">
        <f aca="false">IF(OR(ROW()-設定!$B$30&lt;2,ROW()+設定!$B$30&gt;13701,N($A8738)&lt;=0,N(INDEX($A$2:$A$13701,MIN(13700,MAX(1,ROW()-1+設定!$B$30))))&lt;=0,$A8738&lt;設定!$B$28,$A8738&gt;設定!$B$29),0,IF(AND($C8738&gt;=MAX(INDEX($C$1:$C$13701,MAX(1,ROW()-設定!$B$24)):INDEX($C$1:$C$13701,MAX(1,ROW()-1))),$C8738&gt;MAX(INDEX($C$1:$C$13701,MIN(13701,ROW()+1)):INDEX($C$1:$C$13701,MIN(13701,ROW()+設定!$B$24))),$C8738&gt;=設定!$B$32,$C8738&gt;=MAX(MIN(INDEX($C$1:$C$13701,MAX(1,ROW()-設定!$B$26)):INDEX($C$1:$C$13701,MAX(1,ROW()-1))),MIN(INDEX($C$1:$C$13701,MIN(13701,ROW()+1)):INDEX($C$1:$C$13701,MIN(13701,ROW()+設定!$B$26))))*10^(設定!$B$27/20)),1,0))</f>
        <v>0</v>
      </c>
      <c r="G8738" s="33" t="n">
        <f aca="false">$G8737+IF($F8738=1,1,0)</f>
        <v>4</v>
      </c>
      <c r="H8738" s="0" t="str">
        <f aca="false">IF($F8738=1,$G8738,"")</f>
        <v/>
      </c>
    </row>
    <row r="8739" customFormat="false" ht="15" hidden="false" customHeight="false" outlineLevel="0" collapsed="false">
      <c r="A8739" s="30" t="n">
        <v>1365.15625</v>
      </c>
      <c r="B8739" s="31" t="n">
        <v>9.8901</v>
      </c>
      <c r="C8739" s="32" t="n">
        <f aca="false">IF($A8739="","",IF(設定!$B$21="dB",10^($B8739/20),ABS($B8739)))</f>
        <v>3.12251835533742</v>
      </c>
      <c r="D8739" s="32" t="n">
        <f aca="false">IF($A8739="","",$A8739^2)</f>
        <v>1863651.58691406</v>
      </c>
      <c r="E8739" s="32" t="n">
        <f aca="false">IF($A8739="","",IF($C8739&lt;=0,"",1/$C8739^2))</f>
        <v>0.102562831001494</v>
      </c>
      <c r="F8739" s="33" t="n">
        <f aca="false">IF(OR(ROW()-設定!$B$30&lt;2,ROW()+設定!$B$30&gt;13701,N($A8739)&lt;=0,N(INDEX($A$2:$A$13701,MIN(13700,MAX(1,ROW()-1+設定!$B$30))))&lt;=0,$A8739&lt;設定!$B$28,$A8739&gt;設定!$B$29),0,IF(AND($C8739&gt;=MAX(INDEX($C$1:$C$13701,MAX(1,ROW()-設定!$B$24)):INDEX($C$1:$C$13701,MAX(1,ROW()-1))),$C8739&gt;MAX(INDEX($C$1:$C$13701,MIN(13701,ROW()+1)):INDEX($C$1:$C$13701,MIN(13701,ROW()+設定!$B$24))),$C8739&gt;=設定!$B$32,$C8739&gt;=MAX(MIN(INDEX($C$1:$C$13701,MAX(1,ROW()-設定!$B$26)):INDEX($C$1:$C$13701,MAX(1,ROW()-1))),MIN(INDEX($C$1:$C$13701,MIN(13701,ROW()+1)):INDEX($C$1:$C$13701,MIN(13701,ROW()+設定!$B$26))))*10^(設定!$B$27/20)),1,0))</f>
        <v>0</v>
      </c>
      <c r="G8739" s="33" t="n">
        <f aca="false">$G8738+IF($F8739=1,1,0)</f>
        <v>4</v>
      </c>
      <c r="H8739" s="0" t="str">
        <f aca="false">IF($F8739=1,$G8739,"")</f>
        <v/>
      </c>
    </row>
    <row r="8740" customFormat="false" ht="15" hidden="false" customHeight="false" outlineLevel="0" collapsed="false">
      <c r="A8740" s="30" t="n">
        <v>1365.3125</v>
      </c>
      <c r="B8740" s="31" t="n">
        <v>9.8972</v>
      </c>
      <c r="C8740" s="32" t="n">
        <f aca="false">IF($A8740="","",IF(設定!$B$21="dB",10^($B8740/20),ABS($B8740)))</f>
        <v>3.12507180060818</v>
      </c>
      <c r="D8740" s="32" t="n">
        <f aca="false">IF($A8740="","",$A8740^2)</f>
        <v>1864078.22265625</v>
      </c>
      <c r="E8740" s="32" t="n">
        <f aca="false">IF($A8740="","",IF($C8740&lt;=0,"",1/$C8740^2))</f>
        <v>0.10239529463751</v>
      </c>
      <c r="F8740" s="33" t="n">
        <f aca="false">IF(OR(ROW()-設定!$B$30&lt;2,ROW()+設定!$B$30&gt;13701,N($A8740)&lt;=0,N(INDEX($A$2:$A$13701,MIN(13700,MAX(1,ROW()-1+設定!$B$30))))&lt;=0,$A8740&lt;設定!$B$28,$A8740&gt;設定!$B$29),0,IF(AND($C8740&gt;=MAX(INDEX($C$1:$C$13701,MAX(1,ROW()-設定!$B$24)):INDEX($C$1:$C$13701,MAX(1,ROW()-1))),$C8740&gt;MAX(INDEX($C$1:$C$13701,MIN(13701,ROW()+1)):INDEX($C$1:$C$13701,MIN(13701,ROW()+設定!$B$24))),$C8740&gt;=設定!$B$32,$C8740&gt;=MAX(MIN(INDEX($C$1:$C$13701,MAX(1,ROW()-設定!$B$26)):INDEX($C$1:$C$13701,MAX(1,ROW()-1))),MIN(INDEX($C$1:$C$13701,MIN(13701,ROW()+1)):INDEX($C$1:$C$13701,MIN(13701,ROW()+設定!$B$26))))*10^(設定!$B$27/20)),1,0))</f>
        <v>0</v>
      </c>
      <c r="G8740" s="33" t="n">
        <f aca="false">$G8739+IF($F8740=1,1,0)</f>
        <v>4</v>
      </c>
      <c r="H8740" s="0" t="str">
        <f aca="false">IF($F8740=1,$G8740,"")</f>
        <v/>
      </c>
    </row>
    <row r="8741" customFormat="false" ht="15" hidden="false" customHeight="false" outlineLevel="0" collapsed="false">
      <c r="A8741" s="30" t="n">
        <v>1365.46875</v>
      </c>
      <c r="B8741" s="31" t="n">
        <v>9.5525</v>
      </c>
      <c r="C8741" s="32" t="n">
        <f aca="false">IF($A8741="","",IF(設定!$B$21="dB",10^($B8741/20),ABS($B8741)))</f>
        <v>3.00348176800901</v>
      </c>
      <c r="D8741" s="32" t="n">
        <f aca="false">IF($A8741="","",$A8741^2)</f>
        <v>1864504.90722656</v>
      </c>
      <c r="E8741" s="32" t="n">
        <f aca="false">IF($A8741="","",IF($C8741&lt;=0,"",1/$C8741^2))</f>
        <v>0.110853650665123</v>
      </c>
      <c r="F8741" s="33" t="n">
        <f aca="false">IF(OR(ROW()-設定!$B$30&lt;2,ROW()+設定!$B$30&gt;13701,N($A8741)&lt;=0,N(INDEX($A$2:$A$13701,MIN(13700,MAX(1,ROW()-1+設定!$B$30))))&lt;=0,$A8741&lt;設定!$B$28,$A8741&gt;設定!$B$29),0,IF(AND($C8741&gt;=MAX(INDEX($C$1:$C$13701,MAX(1,ROW()-設定!$B$24)):INDEX($C$1:$C$13701,MAX(1,ROW()-1))),$C8741&gt;MAX(INDEX($C$1:$C$13701,MIN(13701,ROW()+1)):INDEX($C$1:$C$13701,MIN(13701,ROW()+設定!$B$24))),$C8741&gt;=設定!$B$32,$C8741&gt;=MAX(MIN(INDEX($C$1:$C$13701,MAX(1,ROW()-設定!$B$26)):INDEX($C$1:$C$13701,MAX(1,ROW()-1))),MIN(INDEX($C$1:$C$13701,MIN(13701,ROW()+1)):INDEX($C$1:$C$13701,MIN(13701,ROW()+設定!$B$26))))*10^(設定!$B$27/20)),1,0))</f>
        <v>0</v>
      </c>
      <c r="G8741" s="33" t="n">
        <f aca="false">$G8740+IF($F8741=1,1,0)</f>
        <v>4</v>
      </c>
      <c r="H8741" s="0" t="str">
        <f aca="false">IF($F8741=1,$G8741,"")</f>
        <v/>
      </c>
    </row>
    <row r="8742" customFormat="false" ht="15" hidden="false" customHeight="false" outlineLevel="0" collapsed="false">
      <c r="A8742" s="30" t="n">
        <v>1365.625</v>
      </c>
      <c r="B8742" s="31" t="n">
        <v>9.822</v>
      </c>
      <c r="C8742" s="32" t="n">
        <f aca="false">IF($A8742="","",IF(設定!$B$21="dB",10^($B8742/20),ABS($B8742)))</f>
        <v>3.0981325884844</v>
      </c>
      <c r="D8742" s="32" t="n">
        <f aca="false">IF($A8742="","",$A8742^2)</f>
        <v>1864931.640625</v>
      </c>
      <c r="E8742" s="32" t="n">
        <f aca="false">IF($A8742="","",IF($C8742&lt;=0,"",1/$C8742^2))</f>
        <v>0.104183753498654</v>
      </c>
      <c r="F8742" s="33" t="n">
        <f aca="false">IF(OR(ROW()-設定!$B$30&lt;2,ROW()+設定!$B$30&gt;13701,N($A8742)&lt;=0,N(INDEX($A$2:$A$13701,MIN(13700,MAX(1,ROW()-1+設定!$B$30))))&lt;=0,$A8742&lt;設定!$B$28,$A8742&gt;設定!$B$29),0,IF(AND($C8742&gt;=MAX(INDEX($C$1:$C$13701,MAX(1,ROW()-設定!$B$24)):INDEX($C$1:$C$13701,MAX(1,ROW()-1))),$C8742&gt;MAX(INDEX($C$1:$C$13701,MIN(13701,ROW()+1)):INDEX($C$1:$C$13701,MIN(13701,ROW()+設定!$B$24))),$C8742&gt;=設定!$B$32,$C8742&gt;=MAX(MIN(INDEX($C$1:$C$13701,MAX(1,ROW()-設定!$B$26)):INDEX($C$1:$C$13701,MAX(1,ROW()-1))),MIN(INDEX($C$1:$C$13701,MIN(13701,ROW()+1)):INDEX($C$1:$C$13701,MIN(13701,ROW()+設定!$B$26))))*10^(設定!$B$27/20)),1,0))</f>
        <v>0</v>
      </c>
      <c r="G8742" s="33" t="n">
        <f aca="false">$G8741+IF($F8742=1,1,0)</f>
        <v>4</v>
      </c>
      <c r="H8742" s="0" t="str">
        <f aca="false">IF($F8742=1,$G8742,"")</f>
        <v/>
      </c>
    </row>
    <row r="8743" customFormat="false" ht="15" hidden="false" customHeight="false" outlineLevel="0" collapsed="false">
      <c r="A8743" s="30" t="n">
        <v>1365.78125</v>
      </c>
      <c r="B8743" s="31" t="n">
        <v>10.032</v>
      </c>
      <c r="C8743" s="32" t="n">
        <f aca="false">IF($A8743="","",IF(設定!$B$21="dB",10^($B8743/20),ABS($B8743)))</f>
        <v>3.17394940856223</v>
      </c>
      <c r="D8743" s="32" t="n">
        <f aca="false">IF($A8743="","",$A8743^2)</f>
        <v>1865358.42285156</v>
      </c>
      <c r="E8743" s="32" t="n">
        <f aca="false">IF($A8743="","",IF($C8743&lt;=0,"",1/$C8743^2))</f>
        <v>0.0992658806871031</v>
      </c>
      <c r="F8743" s="33" t="n">
        <f aca="false">IF(OR(ROW()-設定!$B$30&lt;2,ROW()+設定!$B$30&gt;13701,N($A8743)&lt;=0,N(INDEX($A$2:$A$13701,MIN(13700,MAX(1,ROW()-1+設定!$B$30))))&lt;=0,$A8743&lt;設定!$B$28,$A8743&gt;設定!$B$29),0,IF(AND($C8743&gt;=MAX(INDEX($C$1:$C$13701,MAX(1,ROW()-設定!$B$24)):INDEX($C$1:$C$13701,MAX(1,ROW()-1))),$C8743&gt;MAX(INDEX($C$1:$C$13701,MIN(13701,ROW()+1)):INDEX($C$1:$C$13701,MIN(13701,ROW()+設定!$B$24))),$C8743&gt;=設定!$B$32,$C8743&gt;=MAX(MIN(INDEX($C$1:$C$13701,MAX(1,ROW()-設定!$B$26)):INDEX($C$1:$C$13701,MAX(1,ROW()-1))),MIN(INDEX($C$1:$C$13701,MIN(13701,ROW()+1)):INDEX($C$1:$C$13701,MIN(13701,ROW()+設定!$B$26))))*10^(設定!$B$27/20)),1,0))</f>
        <v>0</v>
      </c>
      <c r="G8743" s="33" t="n">
        <f aca="false">$G8742+IF($F8743=1,1,0)</f>
        <v>4</v>
      </c>
      <c r="H8743" s="0" t="str">
        <f aca="false">IF($F8743=1,$G8743,"")</f>
        <v/>
      </c>
    </row>
    <row r="8744" customFormat="false" ht="15" hidden="false" customHeight="false" outlineLevel="0" collapsed="false">
      <c r="A8744" s="30" t="n">
        <v>1365.9375</v>
      </c>
      <c r="B8744" s="31" t="n">
        <v>9.6526</v>
      </c>
      <c r="C8744" s="32" t="n">
        <f aca="false">IF($A8744="","",IF(設定!$B$21="dB",10^($B8744/20),ABS($B8744)))</f>
        <v>3.03829542722954</v>
      </c>
      <c r="D8744" s="32" t="n">
        <f aca="false">IF($A8744="","",$A8744^2)</f>
        <v>1865785.25390625</v>
      </c>
      <c r="E8744" s="32" t="n">
        <f aca="false">IF($A8744="","",IF($C8744&lt;=0,"",1/$C8744^2))</f>
        <v>0.108327819139858</v>
      </c>
      <c r="F8744" s="33" t="n">
        <f aca="false">IF(OR(ROW()-設定!$B$30&lt;2,ROW()+設定!$B$30&gt;13701,N($A8744)&lt;=0,N(INDEX($A$2:$A$13701,MIN(13700,MAX(1,ROW()-1+設定!$B$30))))&lt;=0,$A8744&lt;設定!$B$28,$A8744&gt;設定!$B$29),0,IF(AND($C8744&gt;=MAX(INDEX($C$1:$C$13701,MAX(1,ROW()-設定!$B$24)):INDEX($C$1:$C$13701,MAX(1,ROW()-1))),$C8744&gt;MAX(INDEX($C$1:$C$13701,MIN(13701,ROW()+1)):INDEX($C$1:$C$13701,MIN(13701,ROW()+設定!$B$24))),$C8744&gt;=設定!$B$32,$C8744&gt;=MAX(MIN(INDEX($C$1:$C$13701,MAX(1,ROW()-設定!$B$26)):INDEX($C$1:$C$13701,MAX(1,ROW()-1))),MIN(INDEX($C$1:$C$13701,MIN(13701,ROW()+1)):INDEX($C$1:$C$13701,MIN(13701,ROW()+設定!$B$26))))*10^(設定!$B$27/20)),1,0))</f>
        <v>0</v>
      </c>
      <c r="G8744" s="33" t="n">
        <f aca="false">$G8743+IF($F8744=1,1,0)</f>
        <v>4</v>
      </c>
      <c r="H8744" s="0" t="str">
        <f aca="false">IF($F8744=1,$G8744,"")</f>
        <v/>
      </c>
    </row>
    <row r="8745" customFormat="false" ht="15" hidden="false" customHeight="false" outlineLevel="0" collapsed="false">
      <c r="A8745" s="30" t="n">
        <v>1366.09375</v>
      </c>
      <c r="B8745" s="31" t="n">
        <v>10.0188</v>
      </c>
      <c r="C8745" s="32" t="n">
        <f aca="false">IF($A8745="","",IF(設定!$B$21="dB",10^($B8745/20),ABS($B8745)))</f>
        <v>3.1691296013631</v>
      </c>
      <c r="D8745" s="32" t="n">
        <f aca="false">IF($A8745="","",$A8745^2)</f>
        <v>1866212.13378906</v>
      </c>
      <c r="E8745" s="32" t="n">
        <f aca="false">IF($A8745="","",IF($C8745&lt;=0,"",1/$C8745^2))</f>
        <v>0.0995680496034359</v>
      </c>
      <c r="F8745" s="33" t="n">
        <f aca="false">IF(OR(ROW()-設定!$B$30&lt;2,ROW()+設定!$B$30&gt;13701,N($A8745)&lt;=0,N(INDEX($A$2:$A$13701,MIN(13700,MAX(1,ROW()-1+設定!$B$30))))&lt;=0,$A8745&lt;設定!$B$28,$A8745&gt;設定!$B$29),0,IF(AND($C8745&gt;=MAX(INDEX($C$1:$C$13701,MAX(1,ROW()-設定!$B$24)):INDEX($C$1:$C$13701,MAX(1,ROW()-1))),$C8745&gt;MAX(INDEX($C$1:$C$13701,MIN(13701,ROW()+1)):INDEX($C$1:$C$13701,MIN(13701,ROW()+設定!$B$24))),$C8745&gt;=設定!$B$32,$C8745&gt;=MAX(MIN(INDEX($C$1:$C$13701,MAX(1,ROW()-設定!$B$26)):INDEX($C$1:$C$13701,MAX(1,ROW()-1))),MIN(INDEX($C$1:$C$13701,MIN(13701,ROW()+1)):INDEX($C$1:$C$13701,MIN(13701,ROW()+設定!$B$26))))*10^(設定!$B$27/20)),1,0))</f>
        <v>0</v>
      </c>
      <c r="G8745" s="33" t="n">
        <f aca="false">$G8744+IF($F8745=1,1,0)</f>
        <v>4</v>
      </c>
      <c r="H8745" s="0" t="str">
        <f aca="false">IF($F8745=1,$G8745,"")</f>
        <v/>
      </c>
    </row>
    <row r="8746" customFormat="false" ht="15" hidden="false" customHeight="false" outlineLevel="0" collapsed="false">
      <c r="A8746" s="30" t="n">
        <v>1366.25</v>
      </c>
      <c r="B8746" s="31" t="n">
        <v>9.8729</v>
      </c>
      <c r="C8746" s="32" t="n">
        <f aca="false">IF($A8746="","",IF(設定!$B$21="dB",10^($B8746/20),ABS($B8746)))</f>
        <v>3.1163411902116</v>
      </c>
      <c r="D8746" s="32" t="n">
        <f aca="false">IF($A8746="","",$A8746^2)</f>
        <v>1866639.0625</v>
      </c>
      <c r="E8746" s="32" t="n">
        <f aca="false">IF($A8746="","",IF($C8746&lt;=0,"",1/$C8746^2))</f>
        <v>0.102969831011066</v>
      </c>
      <c r="F8746" s="33" t="n">
        <f aca="false">IF(OR(ROW()-設定!$B$30&lt;2,ROW()+設定!$B$30&gt;13701,N($A8746)&lt;=0,N(INDEX($A$2:$A$13701,MIN(13700,MAX(1,ROW()-1+設定!$B$30))))&lt;=0,$A8746&lt;設定!$B$28,$A8746&gt;設定!$B$29),0,IF(AND($C8746&gt;=MAX(INDEX($C$1:$C$13701,MAX(1,ROW()-設定!$B$24)):INDEX($C$1:$C$13701,MAX(1,ROW()-1))),$C8746&gt;MAX(INDEX($C$1:$C$13701,MIN(13701,ROW()+1)):INDEX($C$1:$C$13701,MIN(13701,ROW()+設定!$B$24))),$C8746&gt;=設定!$B$32,$C8746&gt;=MAX(MIN(INDEX($C$1:$C$13701,MAX(1,ROW()-設定!$B$26)):INDEX($C$1:$C$13701,MAX(1,ROW()-1))),MIN(INDEX($C$1:$C$13701,MIN(13701,ROW()+1)):INDEX($C$1:$C$13701,MIN(13701,ROW()+設定!$B$26))))*10^(設定!$B$27/20)),1,0))</f>
        <v>0</v>
      </c>
      <c r="G8746" s="33" t="n">
        <f aca="false">$G8745+IF($F8746=1,1,0)</f>
        <v>4</v>
      </c>
      <c r="H8746" s="0" t="str">
        <f aca="false">IF($F8746=1,$G8746,"")</f>
        <v/>
      </c>
    </row>
    <row r="8747" customFormat="false" ht="15" hidden="false" customHeight="false" outlineLevel="0" collapsed="false">
      <c r="A8747" s="30" t="n">
        <v>1366.40625</v>
      </c>
      <c r="B8747" s="31" t="n">
        <v>9.9501</v>
      </c>
      <c r="C8747" s="32" t="n">
        <f aca="false">IF($A8747="","",IF(設定!$B$21="dB",10^($B8747/20),ABS($B8747)))</f>
        <v>3.1441626185603</v>
      </c>
      <c r="D8747" s="32" t="n">
        <f aca="false">IF($A8747="","",$A8747^2)</f>
        <v>1867066.04003906</v>
      </c>
      <c r="E8747" s="32" t="n">
        <f aca="false">IF($A8747="","",IF($C8747&lt;=0,"",1/$C8747^2))</f>
        <v>0.101155616205034</v>
      </c>
      <c r="F8747" s="33" t="n">
        <f aca="false">IF(OR(ROW()-設定!$B$30&lt;2,ROW()+設定!$B$30&gt;13701,N($A8747)&lt;=0,N(INDEX($A$2:$A$13701,MIN(13700,MAX(1,ROW()-1+設定!$B$30))))&lt;=0,$A8747&lt;設定!$B$28,$A8747&gt;設定!$B$29),0,IF(AND($C8747&gt;=MAX(INDEX($C$1:$C$13701,MAX(1,ROW()-設定!$B$24)):INDEX($C$1:$C$13701,MAX(1,ROW()-1))),$C8747&gt;MAX(INDEX($C$1:$C$13701,MIN(13701,ROW()+1)):INDEX($C$1:$C$13701,MIN(13701,ROW()+設定!$B$24))),$C8747&gt;=設定!$B$32,$C8747&gt;=MAX(MIN(INDEX($C$1:$C$13701,MAX(1,ROW()-設定!$B$26)):INDEX($C$1:$C$13701,MAX(1,ROW()-1))),MIN(INDEX($C$1:$C$13701,MIN(13701,ROW()+1)):INDEX($C$1:$C$13701,MIN(13701,ROW()+設定!$B$26))))*10^(設定!$B$27/20)),1,0))</f>
        <v>0</v>
      </c>
      <c r="G8747" s="33" t="n">
        <f aca="false">$G8746+IF($F8747=1,1,0)</f>
        <v>4</v>
      </c>
      <c r="H8747" s="0" t="str">
        <f aca="false">IF($F8747=1,$G8747,"")</f>
        <v/>
      </c>
    </row>
    <row r="8748" customFormat="false" ht="15" hidden="false" customHeight="false" outlineLevel="0" collapsed="false">
      <c r="A8748" s="30" t="n">
        <v>1366.5625</v>
      </c>
      <c r="B8748" s="31" t="n">
        <v>10.0523</v>
      </c>
      <c r="C8748" s="32" t="n">
        <f aca="false">IF($A8748="","",IF(設定!$B$21="dB",10^($B8748/20),ABS($B8748)))</f>
        <v>3.18137599653279</v>
      </c>
      <c r="D8748" s="32" t="n">
        <f aca="false">IF($A8748="","",$A8748^2)</f>
        <v>1867493.06640625</v>
      </c>
      <c r="E8748" s="32" t="n">
        <f aca="false">IF($A8748="","",IF($C8748&lt;=0,"",1/$C8748^2))</f>
        <v>0.0988029700909956</v>
      </c>
      <c r="F8748" s="33" t="n">
        <f aca="false">IF(OR(ROW()-設定!$B$30&lt;2,ROW()+設定!$B$30&gt;13701,N($A8748)&lt;=0,N(INDEX($A$2:$A$13701,MIN(13700,MAX(1,ROW()-1+設定!$B$30))))&lt;=0,$A8748&lt;設定!$B$28,$A8748&gt;設定!$B$29),0,IF(AND($C8748&gt;=MAX(INDEX($C$1:$C$13701,MAX(1,ROW()-設定!$B$24)):INDEX($C$1:$C$13701,MAX(1,ROW()-1))),$C8748&gt;MAX(INDEX($C$1:$C$13701,MIN(13701,ROW()+1)):INDEX($C$1:$C$13701,MIN(13701,ROW()+設定!$B$24))),$C8748&gt;=設定!$B$32,$C8748&gt;=MAX(MIN(INDEX($C$1:$C$13701,MAX(1,ROW()-設定!$B$26)):INDEX($C$1:$C$13701,MAX(1,ROW()-1))),MIN(INDEX($C$1:$C$13701,MIN(13701,ROW()+1)):INDEX($C$1:$C$13701,MIN(13701,ROW()+設定!$B$26))))*10^(設定!$B$27/20)),1,0))</f>
        <v>0</v>
      </c>
      <c r="G8748" s="33" t="n">
        <f aca="false">$G8747+IF($F8748=1,1,0)</f>
        <v>4</v>
      </c>
      <c r="H8748" s="0" t="str">
        <f aca="false">IF($F8748=1,$G8748,"")</f>
        <v/>
      </c>
    </row>
    <row r="8749" customFormat="false" ht="15" hidden="false" customHeight="false" outlineLevel="0" collapsed="false">
      <c r="A8749" s="30" t="n">
        <v>1366.71875</v>
      </c>
      <c r="B8749" s="31" t="n">
        <v>9.8618</v>
      </c>
      <c r="C8749" s="32" t="n">
        <f aca="false">IF($A8749="","",IF(設定!$B$21="dB",10^($B8749/20),ABS($B8749)))</f>
        <v>3.11236125317618</v>
      </c>
      <c r="D8749" s="32" t="n">
        <f aca="false">IF($A8749="","",$A8749^2)</f>
        <v>1867920.14160156</v>
      </c>
      <c r="E8749" s="32" t="n">
        <f aca="false">IF($A8749="","",IF($C8749&lt;=0,"",1/$C8749^2))</f>
        <v>0.103233345067064</v>
      </c>
      <c r="F8749" s="33" t="n">
        <f aca="false">IF(OR(ROW()-設定!$B$30&lt;2,ROW()+設定!$B$30&gt;13701,N($A8749)&lt;=0,N(INDEX($A$2:$A$13701,MIN(13700,MAX(1,ROW()-1+設定!$B$30))))&lt;=0,$A8749&lt;設定!$B$28,$A8749&gt;設定!$B$29),0,IF(AND($C8749&gt;=MAX(INDEX($C$1:$C$13701,MAX(1,ROW()-設定!$B$24)):INDEX($C$1:$C$13701,MAX(1,ROW()-1))),$C8749&gt;MAX(INDEX($C$1:$C$13701,MIN(13701,ROW()+1)):INDEX($C$1:$C$13701,MIN(13701,ROW()+設定!$B$24))),$C8749&gt;=設定!$B$32,$C8749&gt;=MAX(MIN(INDEX($C$1:$C$13701,MAX(1,ROW()-設定!$B$26)):INDEX($C$1:$C$13701,MAX(1,ROW()-1))),MIN(INDEX($C$1:$C$13701,MIN(13701,ROW()+1)):INDEX($C$1:$C$13701,MIN(13701,ROW()+設定!$B$26))))*10^(設定!$B$27/20)),1,0))</f>
        <v>0</v>
      </c>
      <c r="G8749" s="33" t="n">
        <f aca="false">$G8748+IF($F8749=1,1,0)</f>
        <v>4</v>
      </c>
      <c r="H8749" s="0" t="str">
        <f aca="false">IF($F8749=1,$G8749,"")</f>
        <v/>
      </c>
    </row>
    <row r="8750" customFormat="false" ht="15" hidden="false" customHeight="false" outlineLevel="0" collapsed="false">
      <c r="A8750" s="30" t="n">
        <v>1366.875</v>
      </c>
      <c r="B8750" s="31" t="n">
        <v>10.109</v>
      </c>
      <c r="C8750" s="32" t="n">
        <f aca="false">IF($A8750="","",IF(設定!$B$21="dB",10^($B8750/20),ABS($B8750)))</f>
        <v>3.20221140519365</v>
      </c>
      <c r="D8750" s="32" t="n">
        <f aca="false">IF($A8750="","",$A8750^2)</f>
        <v>1868347.265625</v>
      </c>
      <c r="E8750" s="32" t="n">
        <f aca="false">IF($A8750="","",IF($C8750&lt;=0,"",1/$C8750^2))</f>
        <v>0.0975214163226413</v>
      </c>
      <c r="F8750" s="33" t="n">
        <f aca="false">IF(OR(ROW()-設定!$B$30&lt;2,ROW()+設定!$B$30&gt;13701,N($A8750)&lt;=0,N(INDEX($A$2:$A$13701,MIN(13700,MAX(1,ROW()-1+設定!$B$30))))&lt;=0,$A8750&lt;設定!$B$28,$A8750&gt;設定!$B$29),0,IF(AND($C8750&gt;=MAX(INDEX($C$1:$C$13701,MAX(1,ROW()-設定!$B$24)):INDEX($C$1:$C$13701,MAX(1,ROW()-1))),$C8750&gt;MAX(INDEX($C$1:$C$13701,MIN(13701,ROW()+1)):INDEX($C$1:$C$13701,MIN(13701,ROW()+設定!$B$24))),$C8750&gt;=設定!$B$32,$C8750&gt;=MAX(MIN(INDEX($C$1:$C$13701,MAX(1,ROW()-設定!$B$26)):INDEX($C$1:$C$13701,MAX(1,ROW()-1))),MIN(INDEX($C$1:$C$13701,MIN(13701,ROW()+1)):INDEX($C$1:$C$13701,MIN(13701,ROW()+設定!$B$26))))*10^(設定!$B$27/20)),1,0))</f>
        <v>0</v>
      </c>
      <c r="G8750" s="33" t="n">
        <f aca="false">$G8749+IF($F8750=1,1,0)</f>
        <v>4</v>
      </c>
      <c r="H8750" s="0" t="str">
        <f aca="false">IF($F8750=1,$G8750,"")</f>
        <v/>
      </c>
    </row>
    <row r="8751" customFormat="false" ht="15" hidden="false" customHeight="false" outlineLevel="0" collapsed="false">
      <c r="A8751" s="30" t="n">
        <v>1367.03125</v>
      </c>
      <c r="B8751" s="31" t="n">
        <v>10.0508</v>
      </c>
      <c r="C8751" s="32" t="n">
        <f aca="false">IF($A8751="","",IF(設定!$B$21="dB",10^($B8751/20),ABS($B8751)))</f>
        <v>3.18082663979857</v>
      </c>
      <c r="D8751" s="32" t="n">
        <f aca="false">IF($A8751="","",$A8751^2)</f>
        <v>1868774.43847656</v>
      </c>
      <c r="E8751" s="32" t="n">
        <f aca="false">IF($A8751="","",IF($C8751&lt;=0,"",1/$C8751^2))</f>
        <v>0.0988371013218223</v>
      </c>
      <c r="F8751" s="33" t="n">
        <f aca="false">IF(OR(ROW()-設定!$B$30&lt;2,ROW()+設定!$B$30&gt;13701,N($A8751)&lt;=0,N(INDEX($A$2:$A$13701,MIN(13700,MAX(1,ROW()-1+設定!$B$30))))&lt;=0,$A8751&lt;設定!$B$28,$A8751&gt;設定!$B$29),0,IF(AND($C8751&gt;=MAX(INDEX($C$1:$C$13701,MAX(1,ROW()-設定!$B$24)):INDEX($C$1:$C$13701,MAX(1,ROW()-1))),$C8751&gt;MAX(INDEX($C$1:$C$13701,MIN(13701,ROW()+1)):INDEX($C$1:$C$13701,MIN(13701,ROW()+設定!$B$24))),$C8751&gt;=設定!$B$32,$C8751&gt;=MAX(MIN(INDEX($C$1:$C$13701,MAX(1,ROW()-設定!$B$26)):INDEX($C$1:$C$13701,MAX(1,ROW()-1))),MIN(INDEX($C$1:$C$13701,MIN(13701,ROW()+1)):INDEX($C$1:$C$13701,MIN(13701,ROW()+設定!$B$26))))*10^(設定!$B$27/20)),1,0))</f>
        <v>0</v>
      </c>
      <c r="G8751" s="33" t="n">
        <f aca="false">$G8750+IF($F8751=1,1,0)</f>
        <v>4</v>
      </c>
      <c r="H8751" s="0" t="str">
        <f aca="false">IF($F8751=1,$G8751,"")</f>
        <v/>
      </c>
    </row>
    <row r="8752" customFormat="false" ht="15" hidden="false" customHeight="false" outlineLevel="0" collapsed="false">
      <c r="A8752" s="30" t="n">
        <v>1367.1875</v>
      </c>
      <c r="B8752" s="31" t="n">
        <v>10.07</v>
      </c>
      <c r="C8752" s="32" t="n">
        <f aca="false">IF($A8752="","",IF(設定!$B$21="dB",10^($B8752/20),ABS($B8752)))</f>
        <v>3.1878655756959</v>
      </c>
      <c r="D8752" s="32" t="n">
        <f aca="false">IF($A8752="","",$A8752^2)</f>
        <v>1869201.66015625</v>
      </c>
      <c r="E8752" s="32" t="n">
        <f aca="false">IF($A8752="","",IF($C8752&lt;=0,"",1/$C8752^2))</f>
        <v>0.0984011105761133</v>
      </c>
      <c r="F8752" s="33" t="n">
        <f aca="false">IF(OR(ROW()-設定!$B$30&lt;2,ROW()+設定!$B$30&gt;13701,N($A8752)&lt;=0,N(INDEX($A$2:$A$13701,MIN(13700,MAX(1,ROW()-1+設定!$B$30))))&lt;=0,$A8752&lt;設定!$B$28,$A8752&gt;設定!$B$29),0,IF(AND($C8752&gt;=MAX(INDEX($C$1:$C$13701,MAX(1,ROW()-設定!$B$24)):INDEX($C$1:$C$13701,MAX(1,ROW()-1))),$C8752&gt;MAX(INDEX($C$1:$C$13701,MIN(13701,ROW()+1)):INDEX($C$1:$C$13701,MIN(13701,ROW()+設定!$B$24))),$C8752&gt;=設定!$B$32,$C8752&gt;=MAX(MIN(INDEX($C$1:$C$13701,MAX(1,ROW()-設定!$B$26)):INDEX($C$1:$C$13701,MAX(1,ROW()-1))),MIN(INDEX($C$1:$C$13701,MIN(13701,ROW()+1)):INDEX($C$1:$C$13701,MIN(13701,ROW()+設定!$B$26))))*10^(設定!$B$27/20)),1,0))</f>
        <v>0</v>
      </c>
      <c r="G8752" s="33" t="n">
        <f aca="false">$G8751+IF($F8752=1,1,0)</f>
        <v>4</v>
      </c>
      <c r="H8752" s="0" t="str">
        <f aca="false">IF($F8752=1,$G8752,"")</f>
        <v/>
      </c>
    </row>
    <row r="8753" customFormat="false" ht="15" hidden="false" customHeight="false" outlineLevel="0" collapsed="false">
      <c r="A8753" s="30" t="n">
        <v>1367.34375</v>
      </c>
      <c r="B8753" s="31" t="n">
        <v>10.2513</v>
      </c>
      <c r="C8753" s="32" t="n">
        <f aca="false">IF($A8753="","",IF(設定!$B$21="dB",10^($B8753/20),ABS($B8753)))</f>
        <v>3.25510498367801</v>
      </c>
      <c r="D8753" s="32" t="n">
        <f aca="false">IF($A8753="","",$A8753^2)</f>
        <v>1869628.93066406</v>
      </c>
      <c r="E8753" s="32" t="n">
        <f aca="false">IF($A8753="","",IF($C8753&lt;=0,"",1/$C8753^2))</f>
        <v>0.0943778327111532</v>
      </c>
      <c r="F8753" s="33" t="n">
        <f aca="false">IF(OR(ROW()-設定!$B$30&lt;2,ROW()+設定!$B$30&gt;13701,N($A8753)&lt;=0,N(INDEX($A$2:$A$13701,MIN(13700,MAX(1,ROW()-1+設定!$B$30))))&lt;=0,$A8753&lt;設定!$B$28,$A8753&gt;設定!$B$29),0,IF(AND($C8753&gt;=MAX(INDEX($C$1:$C$13701,MAX(1,ROW()-設定!$B$24)):INDEX($C$1:$C$13701,MAX(1,ROW()-1))),$C8753&gt;MAX(INDEX($C$1:$C$13701,MIN(13701,ROW()+1)):INDEX($C$1:$C$13701,MIN(13701,ROW()+設定!$B$24))),$C8753&gt;=設定!$B$32,$C8753&gt;=MAX(MIN(INDEX($C$1:$C$13701,MAX(1,ROW()-設定!$B$26)):INDEX($C$1:$C$13701,MAX(1,ROW()-1))),MIN(INDEX($C$1:$C$13701,MIN(13701,ROW()+1)):INDEX($C$1:$C$13701,MIN(13701,ROW()+設定!$B$26))))*10^(設定!$B$27/20)),1,0))</f>
        <v>0</v>
      </c>
      <c r="G8753" s="33" t="n">
        <f aca="false">$G8752+IF($F8753=1,1,0)</f>
        <v>4</v>
      </c>
      <c r="H8753" s="0" t="str">
        <f aca="false">IF($F8753=1,$G8753,"")</f>
        <v/>
      </c>
    </row>
    <row r="8754" customFormat="false" ht="15" hidden="false" customHeight="false" outlineLevel="0" collapsed="false">
      <c r="A8754" s="30" t="n">
        <v>1367.5</v>
      </c>
      <c r="B8754" s="31" t="n">
        <v>10.5663</v>
      </c>
      <c r="C8754" s="32" t="n">
        <f aca="false">IF($A8754="","",IF(設定!$B$21="dB",10^($B8754/20),ABS($B8754)))</f>
        <v>3.37532036710145</v>
      </c>
      <c r="D8754" s="32" t="n">
        <f aca="false">IF($A8754="","",$A8754^2)</f>
        <v>1870056.25</v>
      </c>
      <c r="E8754" s="32" t="n">
        <f aca="false">IF($A8754="","",IF($C8754&lt;=0,"",1/$C8754^2))</f>
        <v>0.0877748306047132</v>
      </c>
      <c r="F8754" s="33" t="n">
        <f aca="false">IF(OR(ROW()-設定!$B$30&lt;2,ROW()+設定!$B$30&gt;13701,N($A8754)&lt;=0,N(INDEX($A$2:$A$13701,MIN(13700,MAX(1,ROW()-1+設定!$B$30))))&lt;=0,$A8754&lt;設定!$B$28,$A8754&gt;設定!$B$29),0,IF(AND($C8754&gt;=MAX(INDEX($C$1:$C$13701,MAX(1,ROW()-設定!$B$24)):INDEX($C$1:$C$13701,MAX(1,ROW()-1))),$C8754&gt;MAX(INDEX($C$1:$C$13701,MIN(13701,ROW()+1)):INDEX($C$1:$C$13701,MIN(13701,ROW()+設定!$B$24))),$C8754&gt;=設定!$B$32,$C8754&gt;=MAX(MIN(INDEX($C$1:$C$13701,MAX(1,ROW()-設定!$B$26)):INDEX($C$1:$C$13701,MAX(1,ROW()-1))),MIN(INDEX($C$1:$C$13701,MIN(13701,ROW()+1)):INDEX($C$1:$C$13701,MIN(13701,ROW()+設定!$B$26))))*10^(設定!$B$27/20)),1,0))</f>
        <v>0</v>
      </c>
      <c r="G8754" s="33" t="n">
        <f aca="false">$G8753+IF($F8754=1,1,0)</f>
        <v>4</v>
      </c>
      <c r="H8754" s="0" t="str">
        <f aca="false">IF($F8754=1,$G8754,"")</f>
        <v/>
      </c>
    </row>
    <row r="8755" customFormat="false" ht="15" hidden="false" customHeight="false" outlineLevel="0" collapsed="false">
      <c r="A8755" s="30" t="n">
        <v>1367.65625</v>
      </c>
      <c r="B8755" s="31" t="n">
        <v>10.2738</v>
      </c>
      <c r="C8755" s="32" t="n">
        <f aca="false">IF($A8755="","",IF(設定!$B$21="dB",10^($B8755/20),ABS($B8755)))</f>
        <v>3.26354796507907</v>
      </c>
      <c r="D8755" s="32" t="n">
        <f aca="false">IF($A8755="","",$A8755^2)</f>
        <v>1870483.61816406</v>
      </c>
      <c r="E8755" s="32" t="n">
        <f aca="false">IF($A8755="","",IF($C8755&lt;=0,"",1/$C8755^2))</f>
        <v>0.09389014288862</v>
      </c>
      <c r="F8755" s="33" t="n">
        <f aca="false">IF(OR(ROW()-設定!$B$30&lt;2,ROW()+設定!$B$30&gt;13701,N($A8755)&lt;=0,N(INDEX($A$2:$A$13701,MIN(13700,MAX(1,ROW()-1+設定!$B$30))))&lt;=0,$A8755&lt;設定!$B$28,$A8755&gt;設定!$B$29),0,IF(AND($C8755&gt;=MAX(INDEX($C$1:$C$13701,MAX(1,ROW()-設定!$B$24)):INDEX($C$1:$C$13701,MAX(1,ROW()-1))),$C8755&gt;MAX(INDEX($C$1:$C$13701,MIN(13701,ROW()+1)):INDEX($C$1:$C$13701,MIN(13701,ROW()+設定!$B$24))),$C8755&gt;=設定!$B$32,$C8755&gt;=MAX(MIN(INDEX($C$1:$C$13701,MAX(1,ROW()-設定!$B$26)):INDEX($C$1:$C$13701,MAX(1,ROW()-1))),MIN(INDEX($C$1:$C$13701,MIN(13701,ROW()+1)):INDEX($C$1:$C$13701,MIN(13701,ROW()+設定!$B$26))))*10^(設定!$B$27/20)),1,0))</f>
        <v>0</v>
      </c>
      <c r="G8755" s="33" t="n">
        <f aca="false">$G8754+IF($F8755=1,1,0)</f>
        <v>4</v>
      </c>
      <c r="H8755" s="0" t="str">
        <f aca="false">IF($F8755=1,$G8755,"")</f>
        <v/>
      </c>
    </row>
    <row r="8756" customFormat="false" ht="15" hidden="false" customHeight="false" outlineLevel="0" collapsed="false">
      <c r="A8756" s="30" t="n">
        <v>1367.8125</v>
      </c>
      <c r="B8756" s="31" t="n">
        <v>10.3256</v>
      </c>
      <c r="C8756" s="32" t="n">
        <f aca="false">IF($A8756="","",IF(設定!$B$21="dB",10^($B8756/20),ABS($B8756)))</f>
        <v>3.28306892169947</v>
      </c>
      <c r="D8756" s="32" t="n">
        <f aca="false">IF($A8756="","",$A8756^2)</f>
        <v>1870911.03515625</v>
      </c>
      <c r="E8756" s="32" t="n">
        <f aca="false">IF($A8756="","",IF($C8756&lt;=0,"",1/$C8756^2))</f>
        <v>0.092776930520652</v>
      </c>
      <c r="F8756" s="33" t="n">
        <f aca="false">IF(OR(ROW()-設定!$B$30&lt;2,ROW()+設定!$B$30&gt;13701,N($A8756)&lt;=0,N(INDEX($A$2:$A$13701,MIN(13700,MAX(1,ROW()-1+設定!$B$30))))&lt;=0,$A8756&lt;設定!$B$28,$A8756&gt;設定!$B$29),0,IF(AND($C8756&gt;=MAX(INDEX($C$1:$C$13701,MAX(1,ROW()-設定!$B$24)):INDEX($C$1:$C$13701,MAX(1,ROW()-1))),$C8756&gt;MAX(INDEX($C$1:$C$13701,MIN(13701,ROW()+1)):INDEX($C$1:$C$13701,MIN(13701,ROW()+設定!$B$24))),$C8756&gt;=設定!$B$32,$C8756&gt;=MAX(MIN(INDEX($C$1:$C$13701,MAX(1,ROW()-設定!$B$26)):INDEX($C$1:$C$13701,MAX(1,ROW()-1))),MIN(INDEX($C$1:$C$13701,MIN(13701,ROW()+1)):INDEX($C$1:$C$13701,MIN(13701,ROW()+設定!$B$26))))*10^(設定!$B$27/20)),1,0))</f>
        <v>0</v>
      </c>
      <c r="G8756" s="33" t="n">
        <f aca="false">$G8755+IF($F8756=1,1,0)</f>
        <v>4</v>
      </c>
      <c r="H8756" s="0" t="str">
        <f aca="false">IF($F8756=1,$G8756,"")</f>
        <v/>
      </c>
    </row>
    <row r="8757" customFormat="false" ht="15" hidden="false" customHeight="false" outlineLevel="0" collapsed="false">
      <c r="A8757" s="30" t="n">
        <v>1367.96875</v>
      </c>
      <c r="B8757" s="31" t="n">
        <v>10.2929</v>
      </c>
      <c r="C8757" s="32" t="n">
        <f aca="false">IF($A8757="","",IF(設定!$B$21="dB",10^($B8757/20),ABS($B8757)))</f>
        <v>3.27073230128395</v>
      </c>
      <c r="D8757" s="32" t="n">
        <f aca="false">IF($A8757="","",$A8757^2)</f>
        <v>1871338.50097656</v>
      </c>
      <c r="E8757" s="32" t="n">
        <f aca="false">IF($A8757="","",IF($C8757&lt;=0,"",1/$C8757^2))</f>
        <v>0.093478126580824</v>
      </c>
      <c r="F8757" s="33" t="n">
        <f aca="false">IF(OR(ROW()-設定!$B$30&lt;2,ROW()+設定!$B$30&gt;13701,N($A8757)&lt;=0,N(INDEX($A$2:$A$13701,MIN(13700,MAX(1,ROW()-1+設定!$B$30))))&lt;=0,$A8757&lt;設定!$B$28,$A8757&gt;設定!$B$29),0,IF(AND($C8757&gt;=MAX(INDEX($C$1:$C$13701,MAX(1,ROW()-設定!$B$24)):INDEX($C$1:$C$13701,MAX(1,ROW()-1))),$C8757&gt;MAX(INDEX($C$1:$C$13701,MIN(13701,ROW()+1)):INDEX($C$1:$C$13701,MIN(13701,ROW()+設定!$B$24))),$C8757&gt;=設定!$B$32,$C8757&gt;=MAX(MIN(INDEX($C$1:$C$13701,MAX(1,ROW()-設定!$B$26)):INDEX($C$1:$C$13701,MAX(1,ROW()-1))),MIN(INDEX($C$1:$C$13701,MIN(13701,ROW()+1)):INDEX($C$1:$C$13701,MIN(13701,ROW()+設定!$B$26))))*10^(設定!$B$27/20)),1,0))</f>
        <v>0</v>
      </c>
      <c r="G8757" s="33" t="n">
        <f aca="false">$G8756+IF($F8757=1,1,0)</f>
        <v>4</v>
      </c>
      <c r="H8757" s="0" t="str">
        <f aca="false">IF($F8757=1,$G8757,"")</f>
        <v/>
      </c>
    </row>
    <row r="8758" customFormat="false" ht="15" hidden="false" customHeight="false" outlineLevel="0" collapsed="false">
      <c r="A8758" s="30" t="n">
        <v>1368.125</v>
      </c>
      <c r="B8758" s="31" t="n">
        <v>10.2517</v>
      </c>
      <c r="C8758" s="32" t="n">
        <f aca="false">IF($A8758="","",IF(設定!$B$21="dB",10^($B8758/20),ABS($B8758)))</f>
        <v>3.25525489025394</v>
      </c>
      <c r="D8758" s="32" t="n">
        <f aca="false">IF($A8758="","",$A8758^2)</f>
        <v>1871766.015625</v>
      </c>
      <c r="E8758" s="32" t="n">
        <f aca="false">IF($A8758="","",IF($C8758&lt;=0,"",1/$C8758^2))</f>
        <v>0.0943691405918178</v>
      </c>
      <c r="F8758" s="33" t="n">
        <f aca="false">IF(OR(ROW()-設定!$B$30&lt;2,ROW()+設定!$B$30&gt;13701,N($A8758)&lt;=0,N(INDEX($A$2:$A$13701,MIN(13700,MAX(1,ROW()-1+設定!$B$30))))&lt;=0,$A8758&lt;設定!$B$28,$A8758&gt;設定!$B$29),0,IF(AND($C8758&gt;=MAX(INDEX($C$1:$C$13701,MAX(1,ROW()-設定!$B$24)):INDEX($C$1:$C$13701,MAX(1,ROW()-1))),$C8758&gt;MAX(INDEX($C$1:$C$13701,MIN(13701,ROW()+1)):INDEX($C$1:$C$13701,MIN(13701,ROW()+設定!$B$24))),$C8758&gt;=設定!$B$32,$C8758&gt;=MAX(MIN(INDEX($C$1:$C$13701,MAX(1,ROW()-設定!$B$26)):INDEX($C$1:$C$13701,MAX(1,ROW()-1))),MIN(INDEX($C$1:$C$13701,MIN(13701,ROW()+1)):INDEX($C$1:$C$13701,MIN(13701,ROW()+設定!$B$26))))*10^(設定!$B$27/20)),1,0))</f>
        <v>0</v>
      </c>
      <c r="G8758" s="33" t="n">
        <f aca="false">$G8757+IF($F8758=1,1,0)</f>
        <v>4</v>
      </c>
      <c r="H8758" s="0" t="str">
        <f aca="false">IF($F8758=1,$G8758,"")</f>
        <v/>
      </c>
    </row>
    <row r="8759" customFormat="false" ht="15" hidden="false" customHeight="false" outlineLevel="0" collapsed="false">
      <c r="A8759" s="30" t="n">
        <v>1368.28125</v>
      </c>
      <c r="B8759" s="31" t="n">
        <v>10.3848</v>
      </c>
      <c r="C8759" s="32" t="n">
        <f aca="false">IF($A8759="","",IF(設定!$B$21="dB",10^($B8759/20),ABS($B8759)))</f>
        <v>3.30552160447064</v>
      </c>
      <c r="D8759" s="32" t="n">
        <f aca="false">IF($A8759="","",$A8759^2)</f>
        <v>1872193.57910156</v>
      </c>
      <c r="E8759" s="32" t="n">
        <f aca="false">IF($A8759="","",IF($C8759&lt;=0,"",1/$C8759^2))</f>
        <v>0.0915208405215438</v>
      </c>
      <c r="F8759" s="33" t="n">
        <f aca="false">IF(OR(ROW()-設定!$B$30&lt;2,ROW()+設定!$B$30&gt;13701,N($A8759)&lt;=0,N(INDEX($A$2:$A$13701,MIN(13700,MAX(1,ROW()-1+設定!$B$30))))&lt;=0,$A8759&lt;設定!$B$28,$A8759&gt;設定!$B$29),0,IF(AND($C8759&gt;=MAX(INDEX($C$1:$C$13701,MAX(1,ROW()-設定!$B$24)):INDEX($C$1:$C$13701,MAX(1,ROW()-1))),$C8759&gt;MAX(INDEX($C$1:$C$13701,MIN(13701,ROW()+1)):INDEX($C$1:$C$13701,MIN(13701,ROW()+設定!$B$24))),$C8759&gt;=設定!$B$32,$C8759&gt;=MAX(MIN(INDEX($C$1:$C$13701,MAX(1,ROW()-設定!$B$26)):INDEX($C$1:$C$13701,MAX(1,ROW()-1))),MIN(INDEX($C$1:$C$13701,MIN(13701,ROW()+1)):INDEX($C$1:$C$13701,MIN(13701,ROW()+設定!$B$26))))*10^(設定!$B$27/20)),1,0))</f>
        <v>0</v>
      </c>
      <c r="G8759" s="33" t="n">
        <f aca="false">$G8758+IF($F8759=1,1,0)</f>
        <v>4</v>
      </c>
      <c r="H8759" s="0" t="str">
        <f aca="false">IF($F8759=1,$G8759,"")</f>
        <v/>
      </c>
    </row>
    <row r="8760" customFormat="false" ht="15" hidden="false" customHeight="false" outlineLevel="0" collapsed="false">
      <c r="A8760" s="30" t="n">
        <v>1368.4375</v>
      </c>
      <c r="B8760" s="31" t="n">
        <v>10.5445</v>
      </c>
      <c r="C8760" s="32" t="n">
        <f aca="false">IF($A8760="","",IF(設定!$B$21="dB",10^($B8760/20),ABS($B8760)))</f>
        <v>3.36685955012323</v>
      </c>
      <c r="D8760" s="32" t="n">
        <f aca="false">IF($A8760="","",$A8760^2)</f>
        <v>1872621.19140625</v>
      </c>
      <c r="E8760" s="32" t="n">
        <f aca="false">IF($A8760="","",IF($C8760&lt;=0,"",1/$C8760^2))</f>
        <v>0.0882165359330757</v>
      </c>
      <c r="F8760" s="33" t="n">
        <f aca="false">IF(OR(ROW()-設定!$B$30&lt;2,ROW()+設定!$B$30&gt;13701,N($A8760)&lt;=0,N(INDEX($A$2:$A$13701,MIN(13700,MAX(1,ROW()-1+設定!$B$30))))&lt;=0,$A8760&lt;設定!$B$28,$A8760&gt;設定!$B$29),0,IF(AND($C8760&gt;=MAX(INDEX($C$1:$C$13701,MAX(1,ROW()-設定!$B$24)):INDEX($C$1:$C$13701,MAX(1,ROW()-1))),$C8760&gt;MAX(INDEX($C$1:$C$13701,MIN(13701,ROW()+1)):INDEX($C$1:$C$13701,MIN(13701,ROW()+設定!$B$24))),$C8760&gt;=設定!$B$32,$C8760&gt;=MAX(MIN(INDEX($C$1:$C$13701,MAX(1,ROW()-設定!$B$26)):INDEX($C$1:$C$13701,MAX(1,ROW()-1))),MIN(INDEX($C$1:$C$13701,MIN(13701,ROW()+1)):INDEX($C$1:$C$13701,MIN(13701,ROW()+設定!$B$26))))*10^(設定!$B$27/20)),1,0))</f>
        <v>0</v>
      </c>
      <c r="G8760" s="33" t="n">
        <f aca="false">$G8759+IF($F8760=1,1,0)</f>
        <v>4</v>
      </c>
      <c r="H8760" s="0" t="str">
        <f aca="false">IF($F8760=1,$G8760,"")</f>
        <v/>
      </c>
    </row>
    <row r="8761" customFormat="false" ht="15" hidden="false" customHeight="false" outlineLevel="0" collapsed="false">
      <c r="A8761" s="30" t="n">
        <v>1368.59375</v>
      </c>
      <c r="B8761" s="31" t="n">
        <v>10.437</v>
      </c>
      <c r="C8761" s="32" t="n">
        <f aca="false">IF($A8761="","",IF(設定!$B$21="dB",10^($B8761/20),ABS($B8761)))</f>
        <v>3.32544676594381</v>
      </c>
      <c r="D8761" s="32" t="n">
        <f aca="false">IF($A8761="","",$A8761^2)</f>
        <v>1873048.85253906</v>
      </c>
      <c r="E8761" s="32" t="n">
        <f aca="false">IF($A8761="","",IF($C8761&lt;=0,"",1/$C8761^2))</f>
        <v>0.0904273908311784</v>
      </c>
      <c r="F8761" s="33" t="n">
        <f aca="false">IF(OR(ROW()-設定!$B$30&lt;2,ROW()+設定!$B$30&gt;13701,N($A8761)&lt;=0,N(INDEX($A$2:$A$13701,MIN(13700,MAX(1,ROW()-1+設定!$B$30))))&lt;=0,$A8761&lt;設定!$B$28,$A8761&gt;設定!$B$29),0,IF(AND($C8761&gt;=MAX(INDEX($C$1:$C$13701,MAX(1,ROW()-設定!$B$24)):INDEX($C$1:$C$13701,MAX(1,ROW()-1))),$C8761&gt;MAX(INDEX($C$1:$C$13701,MIN(13701,ROW()+1)):INDEX($C$1:$C$13701,MIN(13701,ROW()+設定!$B$24))),$C8761&gt;=設定!$B$32,$C8761&gt;=MAX(MIN(INDEX($C$1:$C$13701,MAX(1,ROW()-設定!$B$26)):INDEX($C$1:$C$13701,MAX(1,ROW()-1))),MIN(INDEX($C$1:$C$13701,MIN(13701,ROW()+1)):INDEX($C$1:$C$13701,MIN(13701,ROW()+設定!$B$26))))*10^(設定!$B$27/20)),1,0))</f>
        <v>0</v>
      </c>
      <c r="G8761" s="33" t="n">
        <f aca="false">$G8760+IF($F8761=1,1,0)</f>
        <v>4</v>
      </c>
      <c r="H8761" s="0" t="str">
        <f aca="false">IF($F8761=1,$G8761,"")</f>
        <v/>
      </c>
    </row>
    <row r="8762" customFormat="false" ht="15" hidden="false" customHeight="false" outlineLevel="0" collapsed="false">
      <c r="A8762" s="30" t="n">
        <v>1368.75</v>
      </c>
      <c r="B8762" s="31" t="n">
        <v>10.54</v>
      </c>
      <c r="C8762" s="32" t="n">
        <f aca="false">IF($A8762="","",IF(設定!$B$21="dB",10^($B8762/20),ABS($B8762)))</f>
        <v>3.36511569375491</v>
      </c>
      <c r="D8762" s="32" t="n">
        <f aca="false">IF($A8762="","",$A8762^2)</f>
        <v>1873476.5625</v>
      </c>
      <c r="E8762" s="32" t="n">
        <f aca="false">IF($A8762="","",IF($C8762&lt;=0,"",1/$C8762^2))</f>
        <v>0.0883079900418563</v>
      </c>
      <c r="F8762" s="33" t="n">
        <f aca="false">IF(OR(ROW()-設定!$B$30&lt;2,ROW()+設定!$B$30&gt;13701,N($A8762)&lt;=0,N(INDEX($A$2:$A$13701,MIN(13700,MAX(1,ROW()-1+設定!$B$30))))&lt;=0,$A8762&lt;設定!$B$28,$A8762&gt;設定!$B$29),0,IF(AND($C8762&gt;=MAX(INDEX($C$1:$C$13701,MAX(1,ROW()-設定!$B$24)):INDEX($C$1:$C$13701,MAX(1,ROW()-1))),$C8762&gt;MAX(INDEX($C$1:$C$13701,MIN(13701,ROW()+1)):INDEX($C$1:$C$13701,MIN(13701,ROW()+設定!$B$24))),$C8762&gt;=設定!$B$32,$C8762&gt;=MAX(MIN(INDEX($C$1:$C$13701,MAX(1,ROW()-設定!$B$26)):INDEX($C$1:$C$13701,MAX(1,ROW()-1))),MIN(INDEX($C$1:$C$13701,MIN(13701,ROW()+1)):INDEX($C$1:$C$13701,MIN(13701,ROW()+設定!$B$26))))*10^(設定!$B$27/20)),1,0))</f>
        <v>0</v>
      </c>
      <c r="G8762" s="33" t="n">
        <f aca="false">$G8761+IF($F8762=1,1,0)</f>
        <v>4</v>
      </c>
      <c r="H8762" s="0" t="str">
        <f aca="false">IF($F8762=1,$G8762,"")</f>
        <v/>
      </c>
    </row>
    <row r="8763" customFormat="false" ht="15" hidden="false" customHeight="false" outlineLevel="0" collapsed="false">
      <c r="A8763" s="30" t="n">
        <v>1368.90625</v>
      </c>
      <c r="B8763" s="31" t="n">
        <v>10.4535</v>
      </c>
      <c r="C8763" s="32" t="n">
        <f aca="false">IF($A8763="","",IF(設定!$B$21="dB",10^($B8763/20),ABS($B8763)))</f>
        <v>3.33176989728029</v>
      </c>
      <c r="D8763" s="32" t="n">
        <f aca="false">IF($A8763="","",$A8763^2)</f>
        <v>1873904.32128906</v>
      </c>
      <c r="E8763" s="32" t="n">
        <f aca="false">IF($A8763="","",IF($C8763&lt;=0,"",1/$C8763^2))</f>
        <v>0.0900844849813065</v>
      </c>
      <c r="F8763" s="33" t="n">
        <f aca="false">IF(OR(ROW()-設定!$B$30&lt;2,ROW()+設定!$B$30&gt;13701,N($A8763)&lt;=0,N(INDEX($A$2:$A$13701,MIN(13700,MAX(1,ROW()-1+設定!$B$30))))&lt;=0,$A8763&lt;設定!$B$28,$A8763&gt;設定!$B$29),0,IF(AND($C8763&gt;=MAX(INDEX($C$1:$C$13701,MAX(1,ROW()-設定!$B$24)):INDEX($C$1:$C$13701,MAX(1,ROW()-1))),$C8763&gt;MAX(INDEX($C$1:$C$13701,MIN(13701,ROW()+1)):INDEX($C$1:$C$13701,MIN(13701,ROW()+設定!$B$24))),$C8763&gt;=設定!$B$32,$C8763&gt;=MAX(MIN(INDEX($C$1:$C$13701,MAX(1,ROW()-設定!$B$26)):INDEX($C$1:$C$13701,MAX(1,ROW()-1))),MIN(INDEX($C$1:$C$13701,MIN(13701,ROW()+1)):INDEX($C$1:$C$13701,MIN(13701,ROW()+設定!$B$26))))*10^(設定!$B$27/20)),1,0))</f>
        <v>0</v>
      </c>
      <c r="G8763" s="33" t="n">
        <f aca="false">$G8762+IF($F8763=1,1,0)</f>
        <v>4</v>
      </c>
      <c r="H8763" s="0" t="str">
        <f aca="false">IF($F8763=1,$G8763,"")</f>
        <v/>
      </c>
    </row>
    <row r="8764" customFormat="false" ht="15" hidden="false" customHeight="false" outlineLevel="0" collapsed="false">
      <c r="A8764" s="30" t="n">
        <v>1369.0625</v>
      </c>
      <c r="B8764" s="31" t="n">
        <v>10.7662</v>
      </c>
      <c r="C8764" s="32" t="n">
        <f aca="false">IF($A8764="","",IF(設定!$B$21="dB",10^($B8764/20),ABS($B8764)))</f>
        <v>3.45390191361322</v>
      </c>
      <c r="D8764" s="32" t="n">
        <f aca="false">IF($A8764="","",$A8764^2)</f>
        <v>1874332.12890625</v>
      </c>
      <c r="E8764" s="32" t="n">
        <f aca="false">IF($A8764="","",IF($C8764&lt;=0,"",1/$C8764^2))</f>
        <v>0.0838262426151333</v>
      </c>
      <c r="F8764" s="33" t="n">
        <f aca="false">IF(OR(ROW()-設定!$B$30&lt;2,ROW()+設定!$B$30&gt;13701,N($A8764)&lt;=0,N(INDEX($A$2:$A$13701,MIN(13700,MAX(1,ROW()-1+設定!$B$30))))&lt;=0,$A8764&lt;設定!$B$28,$A8764&gt;設定!$B$29),0,IF(AND($C8764&gt;=MAX(INDEX($C$1:$C$13701,MAX(1,ROW()-設定!$B$24)):INDEX($C$1:$C$13701,MAX(1,ROW()-1))),$C8764&gt;MAX(INDEX($C$1:$C$13701,MIN(13701,ROW()+1)):INDEX($C$1:$C$13701,MIN(13701,ROW()+設定!$B$24))),$C8764&gt;=設定!$B$32,$C8764&gt;=MAX(MIN(INDEX($C$1:$C$13701,MAX(1,ROW()-設定!$B$26)):INDEX($C$1:$C$13701,MAX(1,ROW()-1))),MIN(INDEX($C$1:$C$13701,MIN(13701,ROW()+1)):INDEX($C$1:$C$13701,MIN(13701,ROW()+設定!$B$26))))*10^(設定!$B$27/20)),1,0))</f>
        <v>0</v>
      </c>
      <c r="G8764" s="33" t="n">
        <f aca="false">$G8763+IF($F8764=1,1,0)</f>
        <v>4</v>
      </c>
      <c r="H8764" s="0" t="str">
        <f aca="false">IF($F8764=1,$G8764,"")</f>
        <v/>
      </c>
    </row>
    <row r="8765" customFormat="false" ht="15" hidden="false" customHeight="false" outlineLevel="0" collapsed="false">
      <c r="A8765" s="30" t="n">
        <v>1369.21875</v>
      </c>
      <c r="B8765" s="31" t="n">
        <v>10.3631</v>
      </c>
      <c r="C8765" s="32" t="n">
        <f aca="false">IF($A8765="","",IF(設定!$B$21="dB",10^($B8765/20),ABS($B8765)))</f>
        <v>3.29727371105999</v>
      </c>
      <c r="D8765" s="32" t="n">
        <f aca="false">IF($A8765="","",$A8765^2)</f>
        <v>1874759.98535156</v>
      </c>
      <c r="E8765" s="32" t="n">
        <f aca="false">IF($A8765="","",IF($C8765&lt;=0,"",1/$C8765^2))</f>
        <v>0.0919792788014168</v>
      </c>
      <c r="F8765" s="33" t="n">
        <f aca="false">IF(OR(ROW()-設定!$B$30&lt;2,ROW()+設定!$B$30&gt;13701,N($A8765)&lt;=0,N(INDEX($A$2:$A$13701,MIN(13700,MAX(1,ROW()-1+設定!$B$30))))&lt;=0,$A8765&lt;設定!$B$28,$A8765&gt;設定!$B$29),0,IF(AND($C8765&gt;=MAX(INDEX($C$1:$C$13701,MAX(1,ROW()-設定!$B$24)):INDEX($C$1:$C$13701,MAX(1,ROW()-1))),$C8765&gt;MAX(INDEX($C$1:$C$13701,MIN(13701,ROW()+1)):INDEX($C$1:$C$13701,MIN(13701,ROW()+設定!$B$24))),$C8765&gt;=設定!$B$32,$C8765&gt;=MAX(MIN(INDEX($C$1:$C$13701,MAX(1,ROW()-設定!$B$26)):INDEX($C$1:$C$13701,MAX(1,ROW()-1))),MIN(INDEX($C$1:$C$13701,MIN(13701,ROW()+1)):INDEX($C$1:$C$13701,MIN(13701,ROW()+設定!$B$26))))*10^(設定!$B$27/20)),1,0))</f>
        <v>0</v>
      </c>
      <c r="G8765" s="33" t="n">
        <f aca="false">$G8764+IF($F8765=1,1,0)</f>
        <v>4</v>
      </c>
      <c r="H8765" s="0" t="str">
        <f aca="false">IF($F8765=1,$G8765,"")</f>
        <v/>
      </c>
    </row>
    <row r="8766" customFormat="false" ht="15" hidden="false" customHeight="false" outlineLevel="0" collapsed="false">
      <c r="A8766" s="30" t="n">
        <v>1369.375</v>
      </c>
      <c r="B8766" s="31" t="n">
        <v>10.6277</v>
      </c>
      <c r="C8766" s="32" t="n">
        <f aca="false">IF($A8766="","",IF(設定!$B$21="dB",10^($B8766/20),ABS($B8766)))</f>
        <v>3.39926482275762</v>
      </c>
      <c r="D8766" s="32" t="n">
        <f aca="false">IF($A8766="","",$A8766^2)</f>
        <v>1875187.890625</v>
      </c>
      <c r="E8766" s="32" t="n">
        <f aca="false">IF($A8766="","",IF($C8766&lt;=0,"",1/$C8766^2))</f>
        <v>0.0865426122410272</v>
      </c>
      <c r="F8766" s="33" t="n">
        <f aca="false">IF(OR(ROW()-設定!$B$30&lt;2,ROW()+設定!$B$30&gt;13701,N($A8766)&lt;=0,N(INDEX($A$2:$A$13701,MIN(13700,MAX(1,ROW()-1+設定!$B$30))))&lt;=0,$A8766&lt;設定!$B$28,$A8766&gt;設定!$B$29),0,IF(AND($C8766&gt;=MAX(INDEX($C$1:$C$13701,MAX(1,ROW()-設定!$B$24)):INDEX($C$1:$C$13701,MAX(1,ROW()-1))),$C8766&gt;MAX(INDEX($C$1:$C$13701,MIN(13701,ROW()+1)):INDEX($C$1:$C$13701,MIN(13701,ROW()+設定!$B$24))),$C8766&gt;=設定!$B$32,$C8766&gt;=MAX(MIN(INDEX($C$1:$C$13701,MAX(1,ROW()-設定!$B$26)):INDEX($C$1:$C$13701,MAX(1,ROW()-1))),MIN(INDEX($C$1:$C$13701,MIN(13701,ROW()+1)):INDEX($C$1:$C$13701,MIN(13701,ROW()+設定!$B$26))))*10^(設定!$B$27/20)),1,0))</f>
        <v>0</v>
      </c>
      <c r="G8766" s="33" t="n">
        <f aca="false">$G8765+IF($F8766=1,1,0)</f>
        <v>4</v>
      </c>
      <c r="H8766" s="0" t="str">
        <f aca="false">IF($F8766=1,$G8766,"")</f>
        <v/>
      </c>
    </row>
    <row r="8767" customFormat="false" ht="15" hidden="false" customHeight="false" outlineLevel="0" collapsed="false">
      <c r="A8767" s="30" t="n">
        <v>1369.53125</v>
      </c>
      <c r="B8767" s="31" t="n">
        <v>10.6531</v>
      </c>
      <c r="C8767" s="32" t="n">
        <f aca="false">IF($A8767="","",IF(設定!$B$21="dB",10^($B8767/20),ABS($B8767)))</f>
        <v>3.40921978379071</v>
      </c>
      <c r="D8767" s="32" t="n">
        <f aca="false">IF($A8767="","",$A8767^2)</f>
        <v>1875615.84472656</v>
      </c>
      <c r="E8767" s="32" t="n">
        <f aca="false">IF($A8767="","",IF($C8767&lt;=0,"",1/$C8767^2))</f>
        <v>0.0860379392948449</v>
      </c>
      <c r="F8767" s="33" t="n">
        <f aca="false">IF(OR(ROW()-設定!$B$30&lt;2,ROW()+設定!$B$30&gt;13701,N($A8767)&lt;=0,N(INDEX($A$2:$A$13701,MIN(13700,MAX(1,ROW()-1+設定!$B$30))))&lt;=0,$A8767&lt;設定!$B$28,$A8767&gt;設定!$B$29),0,IF(AND($C8767&gt;=MAX(INDEX($C$1:$C$13701,MAX(1,ROW()-設定!$B$24)):INDEX($C$1:$C$13701,MAX(1,ROW()-1))),$C8767&gt;MAX(INDEX($C$1:$C$13701,MIN(13701,ROW()+1)):INDEX($C$1:$C$13701,MIN(13701,ROW()+設定!$B$24))),$C8767&gt;=設定!$B$32,$C8767&gt;=MAX(MIN(INDEX($C$1:$C$13701,MAX(1,ROW()-設定!$B$26)):INDEX($C$1:$C$13701,MAX(1,ROW()-1))),MIN(INDEX($C$1:$C$13701,MIN(13701,ROW()+1)):INDEX($C$1:$C$13701,MIN(13701,ROW()+設定!$B$26))))*10^(設定!$B$27/20)),1,0))</f>
        <v>0</v>
      </c>
      <c r="G8767" s="33" t="n">
        <f aca="false">$G8766+IF($F8767=1,1,0)</f>
        <v>4</v>
      </c>
      <c r="H8767" s="0" t="str">
        <f aca="false">IF($F8767=1,$G8767,"")</f>
        <v/>
      </c>
    </row>
    <row r="8768" customFormat="false" ht="15" hidden="false" customHeight="false" outlineLevel="0" collapsed="false">
      <c r="A8768" s="30" t="n">
        <v>1369.6875</v>
      </c>
      <c r="B8768" s="31" t="n">
        <v>10.6546</v>
      </c>
      <c r="C8768" s="32" t="n">
        <f aca="false">IF($A8768="","",IF(設定!$B$21="dB",10^($B8768/20),ABS($B8768)))</f>
        <v>3.40980858602948</v>
      </c>
      <c r="D8768" s="32" t="n">
        <f aca="false">IF($A8768="","",$A8768^2)</f>
        <v>1876043.84765625</v>
      </c>
      <c r="E8768" s="32" t="n">
        <f aca="false">IF($A8768="","",IF($C8768&lt;=0,"",1/$C8768^2))</f>
        <v>0.0860082279746357</v>
      </c>
      <c r="F8768" s="33" t="n">
        <f aca="false">IF(OR(ROW()-設定!$B$30&lt;2,ROW()+設定!$B$30&gt;13701,N($A8768)&lt;=0,N(INDEX($A$2:$A$13701,MIN(13700,MAX(1,ROW()-1+設定!$B$30))))&lt;=0,$A8768&lt;設定!$B$28,$A8768&gt;設定!$B$29),0,IF(AND($C8768&gt;=MAX(INDEX($C$1:$C$13701,MAX(1,ROW()-設定!$B$24)):INDEX($C$1:$C$13701,MAX(1,ROW()-1))),$C8768&gt;MAX(INDEX($C$1:$C$13701,MIN(13701,ROW()+1)):INDEX($C$1:$C$13701,MIN(13701,ROW()+設定!$B$24))),$C8768&gt;=設定!$B$32,$C8768&gt;=MAX(MIN(INDEX($C$1:$C$13701,MAX(1,ROW()-設定!$B$26)):INDEX($C$1:$C$13701,MAX(1,ROW()-1))),MIN(INDEX($C$1:$C$13701,MIN(13701,ROW()+1)):INDEX($C$1:$C$13701,MIN(13701,ROW()+設定!$B$26))))*10^(設定!$B$27/20)),1,0))</f>
        <v>0</v>
      </c>
      <c r="G8768" s="33" t="n">
        <f aca="false">$G8767+IF($F8768=1,1,0)</f>
        <v>4</v>
      </c>
      <c r="H8768" s="0" t="str">
        <f aca="false">IF($F8768=1,$G8768,"")</f>
        <v/>
      </c>
    </row>
    <row r="8769" customFormat="false" ht="15" hidden="false" customHeight="false" outlineLevel="0" collapsed="false">
      <c r="A8769" s="30" t="n">
        <v>1369.84375</v>
      </c>
      <c r="B8769" s="31" t="n">
        <v>10.5393</v>
      </c>
      <c r="C8769" s="32" t="n">
        <f aca="false">IF($A8769="","",IF(設定!$B$21="dB",10^($B8769/20),ABS($B8769)))</f>
        <v>3.36484450839939</v>
      </c>
      <c r="D8769" s="32" t="n">
        <f aca="false">IF($A8769="","",$A8769^2)</f>
        <v>1876471.89941406</v>
      </c>
      <c r="E8769" s="32" t="n">
        <f aca="false">IF($A8769="","",IF($C8769&lt;=0,"",1/$C8769^2))</f>
        <v>0.0883222247553102</v>
      </c>
      <c r="F8769" s="33" t="n">
        <f aca="false">IF(OR(ROW()-設定!$B$30&lt;2,ROW()+設定!$B$30&gt;13701,N($A8769)&lt;=0,N(INDEX($A$2:$A$13701,MIN(13700,MAX(1,ROW()-1+設定!$B$30))))&lt;=0,$A8769&lt;設定!$B$28,$A8769&gt;設定!$B$29),0,IF(AND($C8769&gt;=MAX(INDEX($C$1:$C$13701,MAX(1,ROW()-設定!$B$24)):INDEX($C$1:$C$13701,MAX(1,ROW()-1))),$C8769&gt;MAX(INDEX($C$1:$C$13701,MIN(13701,ROW()+1)):INDEX($C$1:$C$13701,MIN(13701,ROW()+設定!$B$24))),$C8769&gt;=設定!$B$32,$C8769&gt;=MAX(MIN(INDEX($C$1:$C$13701,MAX(1,ROW()-設定!$B$26)):INDEX($C$1:$C$13701,MAX(1,ROW()-1))),MIN(INDEX($C$1:$C$13701,MIN(13701,ROW()+1)):INDEX($C$1:$C$13701,MIN(13701,ROW()+設定!$B$26))))*10^(設定!$B$27/20)),1,0))</f>
        <v>0</v>
      </c>
      <c r="G8769" s="33" t="n">
        <f aca="false">$G8768+IF($F8769=1,1,0)</f>
        <v>4</v>
      </c>
      <c r="H8769" s="0" t="str">
        <f aca="false">IF($F8769=1,$G8769,"")</f>
        <v/>
      </c>
    </row>
    <row r="8770" customFormat="false" ht="15" hidden="false" customHeight="false" outlineLevel="0" collapsed="false">
      <c r="A8770" s="30" t="n">
        <v>1370</v>
      </c>
      <c r="B8770" s="31" t="n">
        <v>10.5668</v>
      </c>
      <c r="C8770" s="32" t="n">
        <f aca="false">IF($A8770="","",IF(設定!$B$21="dB",10^($B8770/20),ABS($B8770)))</f>
        <v>3.37551467175297</v>
      </c>
      <c r="D8770" s="32" t="n">
        <f aca="false">IF($A8770="","",$A8770^2)</f>
        <v>1876900</v>
      </c>
      <c r="E8770" s="32" t="n">
        <f aca="false">IF($A8770="","",IF($C8770&lt;=0,"",1/$C8770^2))</f>
        <v>0.0877647257355829</v>
      </c>
      <c r="F8770" s="33" t="n">
        <f aca="false">IF(OR(ROW()-設定!$B$30&lt;2,ROW()+設定!$B$30&gt;13701,N($A8770)&lt;=0,N(INDEX($A$2:$A$13701,MIN(13700,MAX(1,ROW()-1+設定!$B$30))))&lt;=0,$A8770&lt;設定!$B$28,$A8770&gt;設定!$B$29),0,IF(AND($C8770&gt;=MAX(INDEX($C$1:$C$13701,MAX(1,ROW()-設定!$B$24)):INDEX($C$1:$C$13701,MAX(1,ROW()-1))),$C8770&gt;MAX(INDEX($C$1:$C$13701,MIN(13701,ROW()+1)):INDEX($C$1:$C$13701,MIN(13701,ROW()+設定!$B$24))),$C8770&gt;=設定!$B$32,$C8770&gt;=MAX(MIN(INDEX($C$1:$C$13701,MAX(1,ROW()-設定!$B$26)):INDEX($C$1:$C$13701,MAX(1,ROW()-1))),MIN(INDEX($C$1:$C$13701,MIN(13701,ROW()+1)):INDEX($C$1:$C$13701,MIN(13701,ROW()+設定!$B$26))))*10^(設定!$B$27/20)),1,0))</f>
        <v>0</v>
      </c>
      <c r="G8770" s="33" t="n">
        <f aca="false">$G8769+IF($F8770=1,1,0)</f>
        <v>4</v>
      </c>
      <c r="H8770" s="0" t="str">
        <f aca="false">IF($F8770=1,$G8770,"")</f>
        <v/>
      </c>
    </row>
    <row r="8771" customFormat="false" ht="15" hidden="false" customHeight="false" outlineLevel="0" collapsed="false">
      <c r="A8771" s="30" t="n">
        <v>1370.15625</v>
      </c>
      <c r="B8771" s="31" t="n">
        <v>10.6917</v>
      </c>
      <c r="C8771" s="32" t="n">
        <f aca="false">IF($A8771="","",IF(設定!$B$21="dB",10^($B8771/20),ABS($B8771)))</f>
        <v>3.42440403412374</v>
      </c>
      <c r="D8771" s="32" t="n">
        <f aca="false">IF($A8771="","",$A8771^2)</f>
        <v>1877328.14941406</v>
      </c>
      <c r="E8771" s="32" t="n">
        <f aca="false">IF($A8771="","",IF($C8771&lt;=0,"",1/$C8771^2))</f>
        <v>0.085276624231422</v>
      </c>
      <c r="F8771" s="33" t="n">
        <f aca="false">IF(OR(ROW()-設定!$B$30&lt;2,ROW()+設定!$B$30&gt;13701,N($A8771)&lt;=0,N(INDEX($A$2:$A$13701,MIN(13700,MAX(1,ROW()-1+設定!$B$30))))&lt;=0,$A8771&lt;設定!$B$28,$A8771&gt;設定!$B$29),0,IF(AND($C8771&gt;=MAX(INDEX($C$1:$C$13701,MAX(1,ROW()-設定!$B$24)):INDEX($C$1:$C$13701,MAX(1,ROW()-1))),$C8771&gt;MAX(INDEX($C$1:$C$13701,MIN(13701,ROW()+1)):INDEX($C$1:$C$13701,MIN(13701,ROW()+設定!$B$24))),$C8771&gt;=設定!$B$32,$C8771&gt;=MAX(MIN(INDEX($C$1:$C$13701,MAX(1,ROW()-設定!$B$26)):INDEX($C$1:$C$13701,MAX(1,ROW()-1))),MIN(INDEX($C$1:$C$13701,MIN(13701,ROW()+1)):INDEX($C$1:$C$13701,MIN(13701,ROW()+設定!$B$26))))*10^(設定!$B$27/20)),1,0))</f>
        <v>0</v>
      </c>
      <c r="G8771" s="33" t="n">
        <f aca="false">$G8770+IF($F8771=1,1,0)</f>
        <v>4</v>
      </c>
      <c r="H8771" s="0" t="str">
        <f aca="false">IF($F8771=1,$G8771,"")</f>
        <v/>
      </c>
    </row>
    <row r="8772" customFormat="false" ht="15" hidden="false" customHeight="false" outlineLevel="0" collapsed="false">
      <c r="A8772" s="30" t="n">
        <v>1370.3125</v>
      </c>
      <c r="B8772" s="31" t="n">
        <v>10.7576</v>
      </c>
      <c r="C8772" s="32" t="n">
        <f aca="false">IF($A8772="","",IF(設定!$B$21="dB",10^($B8772/20),ABS($B8772)))</f>
        <v>3.45048385770549</v>
      </c>
      <c r="D8772" s="32" t="n">
        <f aca="false">IF($A8772="","",$A8772^2)</f>
        <v>1877756.34765625</v>
      </c>
      <c r="E8772" s="32" t="n">
        <f aca="false">IF($A8772="","",IF($C8772&lt;=0,"",1/$C8772^2))</f>
        <v>0.0839924017456344</v>
      </c>
      <c r="F8772" s="33" t="n">
        <f aca="false">IF(OR(ROW()-設定!$B$30&lt;2,ROW()+設定!$B$30&gt;13701,N($A8772)&lt;=0,N(INDEX($A$2:$A$13701,MIN(13700,MAX(1,ROW()-1+設定!$B$30))))&lt;=0,$A8772&lt;設定!$B$28,$A8772&gt;設定!$B$29),0,IF(AND($C8772&gt;=MAX(INDEX($C$1:$C$13701,MAX(1,ROW()-設定!$B$24)):INDEX($C$1:$C$13701,MAX(1,ROW()-1))),$C8772&gt;MAX(INDEX($C$1:$C$13701,MIN(13701,ROW()+1)):INDEX($C$1:$C$13701,MIN(13701,ROW()+設定!$B$24))),$C8772&gt;=設定!$B$32,$C8772&gt;=MAX(MIN(INDEX($C$1:$C$13701,MAX(1,ROW()-設定!$B$26)):INDEX($C$1:$C$13701,MAX(1,ROW()-1))),MIN(INDEX($C$1:$C$13701,MIN(13701,ROW()+1)):INDEX($C$1:$C$13701,MIN(13701,ROW()+設定!$B$26))))*10^(設定!$B$27/20)),1,0))</f>
        <v>0</v>
      </c>
      <c r="G8772" s="33" t="n">
        <f aca="false">$G8771+IF($F8772=1,1,0)</f>
        <v>4</v>
      </c>
      <c r="H8772" s="0" t="str">
        <f aca="false">IF($F8772=1,$G8772,"")</f>
        <v/>
      </c>
    </row>
    <row r="8773" customFormat="false" ht="15" hidden="false" customHeight="false" outlineLevel="0" collapsed="false">
      <c r="A8773" s="30" t="n">
        <v>1370.46875</v>
      </c>
      <c r="B8773" s="31" t="n">
        <v>10.6487</v>
      </c>
      <c r="C8773" s="32" t="n">
        <f aca="false">IF($A8773="","",IF(設定!$B$21="dB",10^($B8773/20),ABS($B8773)))</f>
        <v>3.40749321703635</v>
      </c>
      <c r="D8773" s="32" t="n">
        <f aca="false">IF($A8773="","",$A8773^2)</f>
        <v>1878184.59472656</v>
      </c>
      <c r="E8773" s="32" t="n">
        <f aca="false">IF($A8773="","",IF($C8773&lt;=0,"",1/$C8773^2))</f>
        <v>0.0861251517241127</v>
      </c>
      <c r="F8773" s="33" t="n">
        <f aca="false">IF(OR(ROW()-設定!$B$30&lt;2,ROW()+設定!$B$30&gt;13701,N($A8773)&lt;=0,N(INDEX($A$2:$A$13701,MIN(13700,MAX(1,ROW()-1+設定!$B$30))))&lt;=0,$A8773&lt;設定!$B$28,$A8773&gt;設定!$B$29),0,IF(AND($C8773&gt;=MAX(INDEX($C$1:$C$13701,MAX(1,ROW()-設定!$B$24)):INDEX($C$1:$C$13701,MAX(1,ROW()-1))),$C8773&gt;MAX(INDEX($C$1:$C$13701,MIN(13701,ROW()+1)):INDEX($C$1:$C$13701,MIN(13701,ROW()+設定!$B$24))),$C8773&gt;=設定!$B$32,$C8773&gt;=MAX(MIN(INDEX($C$1:$C$13701,MAX(1,ROW()-設定!$B$26)):INDEX($C$1:$C$13701,MAX(1,ROW()-1))),MIN(INDEX($C$1:$C$13701,MIN(13701,ROW()+1)):INDEX($C$1:$C$13701,MIN(13701,ROW()+設定!$B$26))))*10^(設定!$B$27/20)),1,0))</f>
        <v>0</v>
      </c>
      <c r="G8773" s="33" t="n">
        <f aca="false">$G8772+IF($F8773=1,1,0)</f>
        <v>4</v>
      </c>
      <c r="H8773" s="0" t="str">
        <f aca="false">IF($F8773=1,$G8773,"")</f>
        <v/>
      </c>
    </row>
    <row r="8774" customFormat="false" ht="15" hidden="false" customHeight="false" outlineLevel="0" collapsed="false">
      <c r="A8774" s="30" t="n">
        <v>1370.625</v>
      </c>
      <c r="B8774" s="31" t="n">
        <v>10.6941</v>
      </c>
      <c r="C8774" s="32" t="n">
        <f aca="false">IF($A8774="","",IF(設定!$B$21="dB",10^($B8774/20),ABS($B8774)))</f>
        <v>3.4253503626596</v>
      </c>
      <c r="D8774" s="32" t="n">
        <f aca="false">IF($A8774="","",$A8774^2)</f>
        <v>1878612.890625</v>
      </c>
      <c r="E8774" s="32" t="n">
        <f aca="false">IF($A8774="","",IF($C8774&lt;=0,"",1/$C8774^2))</f>
        <v>0.0852295116462127</v>
      </c>
      <c r="F8774" s="33" t="n">
        <f aca="false">IF(OR(ROW()-設定!$B$30&lt;2,ROW()+設定!$B$30&gt;13701,N($A8774)&lt;=0,N(INDEX($A$2:$A$13701,MIN(13700,MAX(1,ROW()-1+設定!$B$30))))&lt;=0,$A8774&lt;設定!$B$28,$A8774&gt;設定!$B$29),0,IF(AND($C8774&gt;=MAX(INDEX($C$1:$C$13701,MAX(1,ROW()-設定!$B$24)):INDEX($C$1:$C$13701,MAX(1,ROW()-1))),$C8774&gt;MAX(INDEX($C$1:$C$13701,MIN(13701,ROW()+1)):INDEX($C$1:$C$13701,MIN(13701,ROW()+設定!$B$24))),$C8774&gt;=設定!$B$32,$C8774&gt;=MAX(MIN(INDEX($C$1:$C$13701,MAX(1,ROW()-設定!$B$26)):INDEX($C$1:$C$13701,MAX(1,ROW()-1))),MIN(INDEX($C$1:$C$13701,MIN(13701,ROW()+1)):INDEX($C$1:$C$13701,MIN(13701,ROW()+設定!$B$26))))*10^(設定!$B$27/20)),1,0))</f>
        <v>0</v>
      </c>
      <c r="G8774" s="33" t="n">
        <f aca="false">$G8773+IF($F8774=1,1,0)</f>
        <v>4</v>
      </c>
      <c r="H8774" s="0" t="str">
        <f aca="false">IF($F8774=1,$G8774,"")</f>
        <v/>
      </c>
    </row>
    <row r="8775" customFormat="false" ht="15" hidden="false" customHeight="false" outlineLevel="0" collapsed="false">
      <c r="A8775" s="30" t="n">
        <v>1370.78125</v>
      </c>
      <c r="B8775" s="31" t="n">
        <v>10.8942</v>
      </c>
      <c r="C8775" s="32" t="n">
        <f aca="false">IF($A8775="","",IF(設定!$B$21="dB",10^($B8775/20),ABS($B8775)))</f>
        <v>3.50517737682949</v>
      </c>
      <c r="D8775" s="32" t="n">
        <f aca="false">IF($A8775="","",$A8775^2)</f>
        <v>1879041.23535156</v>
      </c>
      <c r="E8775" s="32" t="n">
        <f aca="false">IF($A8775="","",IF($C8775&lt;=0,"",1/$C8775^2))</f>
        <v>0.0813916775981488</v>
      </c>
      <c r="F8775" s="33" t="n">
        <f aca="false">IF(OR(ROW()-設定!$B$30&lt;2,ROW()+設定!$B$30&gt;13701,N($A8775)&lt;=0,N(INDEX($A$2:$A$13701,MIN(13700,MAX(1,ROW()-1+設定!$B$30))))&lt;=0,$A8775&lt;設定!$B$28,$A8775&gt;設定!$B$29),0,IF(AND($C8775&gt;=MAX(INDEX($C$1:$C$13701,MAX(1,ROW()-設定!$B$24)):INDEX($C$1:$C$13701,MAX(1,ROW()-1))),$C8775&gt;MAX(INDEX($C$1:$C$13701,MIN(13701,ROW()+1)):INDEX($C$1:$C$13701,MIN(13701,ROW()+設定!$B$24))),$C8775&gt;=設定!$B$32,$C8775&gt;=MAX(MIN(INDEX($C$1:$C$13701,MAX(1,ROW()-設定!$B$26)):INDEX($C$1:$C$13701,MAX(1,ROW()-1))),MIN(INDEX($C$1:$C$13701,MIN(13701,ROW()+1)):INDEX($C$1:$C$13701,MIN(13701,ROW()+設定!$B$26))))*10^(設定!$B$27/20)),1,0))</f>
        <v>0</v>
      </c>
      <c r="G8775" s="33" t="n">
        <f aca="false">$G8774+IF($F8775=1,1,0)</f>
        <v>4</v>
      </c>
      <c r="H8775" s="0" t="str">
        <f aca="false">IF($F8775=1,$G8775,"")</f>
        <v/>
      </c>
    </row>
    <row r="8776" customFormat="false" ht="15" hidden="false" customHeight="false" outlineLevel="0" collapsed="false">
      <c r="A8776" s="30" t="n">
        <v>1370.9375</v>
      </c>
      <c r="B8776" s="31" t="n">
        <v>10.973</v>
      </c>
      <c r="C8776" s="32" t="n">
        <f aca="false">IF($A8776="","",IF(設定!$B$21="dB",10^($B8776/20),ABS($B8776)))</f>
        <v>3.53712167859913</v>
      </c>
      <c r="D8776" s="32" t="n">
        <f aca="false">IF($A8776="","",$A8776^2)</f>
        <v>1879469.62890625</v>
      </c>
      <c r="E8776" s="32" t="n">
        <f aca="false">IF($A8776="","",IF($C8776&lt;=0,"",1/$C8776^2))</f>
        <v>0.079928193986215</v>
      </c>
      <c r="F8776" s="33" t="n">
        <f aca="false">IF(OR(ROW()-設定!$B$30&lt;2,ROW()+設定!$B$30&gt;13701,N($A8776)&lt;=0,N(INDEX($A$2:$A$13701,MIN(13700,MAX(1,ROW()-1+設定!$B$30))))&lt;=0,$A8776&lt;設定!$B$28,$A8776&gt;設定!$B$29),0,IF(AND($C8776&gt;=MAX(INDEX($C$1:$C$13701,MAX(1,ROW()-設定!$B$24)):INDEX($C$1:$C$13701,MAX(1,ROW()-1))),$C8776&gt;MAX(INDEX($C$1:$C$13701,MIN(13701,ROW()+1)):INDEX($C$1:$C$13701,MIN(13701,ROW()+設定!$B$24))),$C8776&gt;=設定!$B$32,$C8776&gt;=MAX(MIN(INDEX($C$1:$C$13701,MAX(1,ROW()-設定!$B$26)):INDEX($C$1:$C$13701,MAX(1,ROW()-1))),MIN(INDEX($C$1:$C$13701,MIN(13701,ROW()+1)):INDEX($C$1:$C$13701,MIN(13701,ROW()+設定!$B$26))))*10^(設定!$B$27/20)),1,0))</f>
        <v>0</v>
      </c>
      <c r="G8776" s="33" t="n">
        <f aca="false">$G8775+IF($F8776=1,1,0)</f>
        <v>4</v>
      </c>
      <c r="H8776" s="0" t="str">
        <f aca="false">IF($F8776=1,$G8776,"")</f>
        <v/>
      </c>
    </row>
    <row r="8777" customFormat="false" ht="15" hidden="false" customHeight="false" outlineLevel="0" collapsed="false">
      <c r="A8777" s="30" t="n">
        <v>1371.09375</v>
      </c>
      <c r="B8777" s="31" t="n">
        <v>10.8373</v>
      </c>
      <c r="C8777" s="32" t="n">
        <f aca="false">IF($A8777="","",IF(設定!$B$21="dB",10^($B8777/20),ABS($B8777)))</f>
        <v>3.48229051561973</v>
      </c>
      <c r="D8777" s="32" t="n">
        <f aca="false">IF($A8777="","",$A8777^2)</f>
        <v>1879898.07128906</v>
      </c>
      <c r="E8777" s="32" t="n">
        <f aca="false">IF($A8777="","",IF($C8777&lt;=0,"",1/$C8777^2))</f>
        <v>0.0824650639311467</v>
      </c>
      <c r="F8777" s="33" t="n">
        <f aca="false">IF(OR(ROW()-設定!$B$30&lt;2,ROW()+設定!$B$30&gt;13701,N($A8777)&lt;=0,N(INDEX($A$2:$A$13701,MIN(13700,MAX(1,ROW()-1+設定!$B$30))))&lt;=0,$A8777&lt;設定!$B$28,$A8777&gt;設定!$B$29),0,IF(AND($C8777&gt;=MAX(INDEX($C$1:$C$13701,MAX(1,ROW()-設定!$B$24)):INDEX($C$1:$C$13701,MAX(1,ROW()-1))),$C8777&gt;MAX(INDEX($C$1:$C$13701,MIN(13701,ROW()+1)):INDEX($C$1:$C$13701,MIN(13701,ROW()+設定!$B$24))),$C8777&gt;=設定!$B$32,$C8777&gt;=MAX(MIN(INDEX($C$1:$C$13701,MAX(1,ROW()-設定!$B$26)):INDEX($C$1:$C$13701,MAX(1,ROW()-1))),MIN(INDEX($C$1:$C$13701,MIN(13701,ROW()+1)):INDEX($C$1:$C$13701,MIN(13701,ROW()+設定!$B$26))))*10^(設定!$B$27/20)),1,0))</f>
        <v>0</v>
      </c>
      <c r="G8777" s="33" t="n">
        <f aca="false">$G8776+IF($F8777=1,1,0)</f>
        <v>4</v>
      </c>
      <c r="H8777" s="0" t="str">
        <f aca="false">IF($F8777=1,$G8777,"")</f>
        <v/>
      </c>
    </row>
    <row r="8778" customFormat="false" ht="15" hidden="false" customHeight="false" outlineLevel="0" collapsed="false">
      <c r="A8778" s="30" t="n">
        <v>1371.25</v>
      </c>
      <c r="B8778" s="31" t="n">
        <v>10.8527</v>
      </c>
      <c r="C8778" s="32" t="n">
        <f aca="false">IF($A8778="","",IF(設定!$B$21="dB",10^($B8778/20),ABS($B8778)))</f>
        <v>3.48847006021562</v>
      </c>
      <c r="D8778" s="32" t="n">
        <f aca="false">IF($A8778="","",$A8778^2)</f>
        <v>1880326.5625</v>
      </c>
      <c r="E8778" s="32" t="n">
        <f aca="false">IF($A8778="","",IF($C8778&lt;=0,"",1/$C8778^2))</f>
        <v>0.0821731622225461</v>
      </c>
      <c r="F8778" s="33" t="n">
        <f aca="false">IF(OR(ROW()-設定!$B$30&lt;2,ROW()+設定!$B$30&gt;13701,N($A8778)&lt;=0,N(INDEX($A$2:$A$13701,MIN(13700,MAX(1,ROW()-1+設定!$B$30))))&lt;=0,$A8778&lt;設定!$B$28,$A8778&gt;設定!$B$29),0,IF(AND($C8778&gt;=MAX(INDEX($C$1:$C$13701,MAX(1,ROW()-設定!$B$24)):INDEX($C$1:$C$13701,MAX(1,ROW()-1))),$C8778&gt;MAX(INDEX($C$1:$C$13701,MIN(13701,ROW()+1)):INDEX($C$1:$C$13701,MIN(13701,ROW()+設定!$B$24))),$C8778&gt;=設定!$B$32,$C8778&gt;=MAX(MIN(INDEX($C$1:$C$13701,MAX(1,ROW()-設定!$B$26)):INDEX($C$1:$C$13701,MAX(1,ROW()-1))),MIN(INDEX($C$1:$C$13701,MIN(13701,ROW()+1)):INDEX($C$1:$C$13701,MIN(13701,ROW()+設定!$B$26))))*10^(設定!$B$27/20)),1,0))</f>
        <v>0</v>
      </c>
      <c r="G8778" s="33" t="n">
        <f aca="false">$G8777+IF($F8778=1,1,0)</f>
        <v>4</v>
      </c>
      <c r="H8778" s="0" t="str">
        <f aca="false">IF($F8778=1,$G8778,"")</f>
        <v/>
      </c>
    </row>
    <row r="8779" customFormat="false" ht="15" hidden="false" customHeight="false" outlineLevel="0" collapsed="false">
      <c r="A8779" s="30" t="n">
        <v>1371.40625</v>
      </c>
      <c r="B8779" s="31" t="n">
        <v>10.8798</v>
      </c>
      <c r="C8779" s="32" t="n">
        <f aca="false">IF($A8779="","",IF(設定!$B$21="dB",10^($B8779/20),ABS($B8779)))</f>
        <v>3.49937109335876</v>
      </c>
      <c r="D8779" s="32" t="n">
        <f aca="false">IF($A8779="","",$A8779^2)</f>
        <v>1880755.10253906</v>
      </c>
      <c r="E8779" s="32" t="n">
        <f aca="false">IF($A8779="","",IF($C8779&lt;=0,"",1/$C8779^2))</f>
        <v>0.0816619977232403</v>
      </c>
      <c r="F8779" s="33" t="n">
        <f aca="false">IF(OR(ROW()-設定!$B$30&lt;2,ROW()+設定!$B$30&gt;13701,N($A8779)&lt;=0,N(INDEX($A$2:$A$13701,MIN(13700,MAX(1,ROW()-1+設定!$B$30))))&lt;=0,$A8779&lt;設定!$B$28,$A8779&gt;設定!$B$29),0,IF(AND($C8779&gt;=MAX(INDEX($C$1:$C$13701,MAX(1,ROW()-設定!$B$24)):INDEX($C$1:$C$13701,MAX(1,ROW()-1))),$C8779&gt;MAX(INDEX($C$1:$C$13701,MIN(13701,ROW()+1)):INDEX($C$1:$C$13701,MIN(13701,ROW()+設定!$B$24))),$C8779&gt;=設定!$B$32,$C8779&gt;=MAX(MIN(INDEX($C$1:$C$13701,MAX(1,ROW()-設定!$B$26)):INDEX($C$1:$C$13701,MAX(1,ROW()-1))),MIN(INDEX($C$1:$C$13701,MIN(13701,ROW()+1)):INDEX($C$1:$C$13701,MIN(13701,ROW()+設定!$B$26))))*10^(設定!$B$27/20)),1,0))</f>
        <v>0</v>
      </c>
      <c r="G8779" s="33" t="n">
        <f aca="false">$G8778+IF($F8779=1,1,0)</f>
        <v>4</v>
      </c>
      <c r="H8779" s="0" t="str">
        <f aca="false">IF($F8779=1,$G8779,"")</f>
        <v/>
      </c>
    </row>
    <row r="8780" customFormat="false" ht="15" hidden="false" customHeight="false" outlineLevel="0" collapsed="false">
      <c r="A8780" s="30" t="n">
        <v>1371.5625</v>
      </c>
      <c r="B8780" s="31" t="n">
        <v>11.2408</v>
      </c>
      <c r="C8780" s="32" t="n">
        <f aca="false">IF($A8780="","",IF(設定!$B$21="dB",10^($B8780/20),ABS($B8780)))</f>
        <v>3.64787543552798</v>
      </c>
      <c r="D8780" s="32" t="n">
        <f aca="false">IF($A8780="","",$A8780^2)</f>
        <v>1881183.69140625</v>
      </c>
      <c r="E8780" s="32" t="n">
        <f aca="false">IF($A8780="","",IF($C8780&lt;=0,"",1/$C8780^2))</f>
        <v>0.0751484452715807</v>
      </c>
      <c r="F8780" s="33" t="n">
        <f aca="false">IF(OR(ROW()-設定!$B$30&lt;2,ROW()+設定!$B$30&gt;13701,N($A8780)&lt;=0,N(INDEX($A$2:$A$13701,MIN(13700,MAX(1,ROW()-1+設定!$B$30))))&lt;=0,$A8780&lt;設定!$B$28,$A8780&gt;設定!$B$29),0,IF(AND($C8780&gt;=MAX(INDEX($C$1:$C$13701,MAX(1,ROW()-設定!$B$24)):INDEX($C$1:$C$13701,MAX(1,ROW()-1))),$C8780&gt;MAX(INDEX($C$1:$C$13701,MIN(13701,ROW()+1)):INDEX($C$1:$C$13701,MIN(13701,ROW()+設定!$B$24))),$C8780&gt;=設定!$B$32,$C8780&gt;=MAX(MIN(INDEX($C$1:$C$13701,MAX(1,ROW()-設定!$B$26)):INDEX($C$1:$C$13701,MAX(1,ROW()-1))),MIN(INDEX($C$1:$C$13701,MIN(13701,ROW()+1)):INDEX($C$1:$C$13701,MIN(13701,ROW()+設定!$B$26))))*10^(設定!$B$27/20)),1,0))</f>
        <v>0</v>
      </c>
      <c r="G8780" s="33" t="n">
        <f aca="false">$G8779+IF($F8780=1,1,0)</f>
        <v>4</v>
      </c>
      <c r="H8780" s="0" t="str">
        <f aca="false">IF($F8780=1,$G8780,"")</f>
        <v/>
      </c>
    </row>
    <row r="8781" customFormat="false" ht="15" hidden="false" customHeight="false" outlineLevel="0" collapsed="false">
      <c r="A8781" s="30" t="n">
        <v>1371.71875</v>
      </c>
      <c r="B8781" s="31" t="n">
        <v>11.067</v>
      </c>
      <c r="C8781" s="32" t="n">
        <f aca="false">IF($A8781="","",IF(設定!$B$21="dB",10^($B8781/20),ABS($B8781)))</f>
        <v>3.57560882093275</v>
      </c>
      <c r="D8781" s="32" t="n">
        <f aca="false">IF($A8781="","",$A8781^2)</f>
        <v>1881612.32910156</v>
      </c>
      <c r="E8781" s="32" t="n">
        <f aca="false">IF($A8781="","",IF($C8781&lt;=0,"",1/$C8781^2))</f>
        <v>0.0782167920475605</v>
      </c>
      <c r="F8781" s="33" t="n">
        <f aca="false">IF(OR(ROW()-設定!$B$30&lt;2,ROW()+設定!$B$30&gt;13701,N($A8781)&lt;=0,N(INDEX($A$2:$A$13701,MIN(13700,MAX(1,ROW()-1+設定!$B$30))))&lt;=0,$A8781&lt;設定!$B$28,$A8781&gt;設定!$B$29),0,IF(AND($C8781&gt;=MAX(INDEX($C$1:$C$13701,MAX(1,ROW()-設定!$B$24)):INDEX($C$1:$C$13701,MAX(1,ROW()-1))),$C8781&gt;MAX(INDEX($C$1:$C$13701,MIN(13701,ROW()+1)):INDEX($C$1:$C$13701,MIN(13701,ROW()+設定!$B$24))),$C8781&gt;=設定!$B$32,$C8781&gt;=MAX(MIN(INDEX($C$1:$C$13701,MAX(1,ROW()-設定!$B$26)):INDEX($C$1:$C$13701,MAX(1,ROW()-1))),MIN(INDEX($C$1:$C$13701,MIN(13701,ROW()+1)):INDEX($C$1:$C$13701,MIN(13701,ROW()+設定!$B$26))))*10^(設定!$B$27/20)),1,0))</f>
        <v>0</v>
      </c>
      <c r="G8781" s="33" t="n">
        <f aca="false">$G8780+IF($F8781=1,1,0)</f>
        <v>4</v>
      </c>
      <c r="H8781" s="0" t="str">
        <f aca="false">IF($F8781=1,$G8781,"")</f>
        <v/>
      </c>
    </row>
    <row r="8782" customFormat="false" ht="15" hidden="false" customHeight="false" outlineLevel="0" collapsed="false">
      <c r="A8782" s="30" t="n">
        <v>1371.875</v>
      </c>
      <c r="B8782" s="31" t="n">
        <v>11.0394</v>
      </c>
      <c r="C8782" s="32" t="n">
        <f aca="false">IF($A8782="","",IF(設定!$B$21="dB",10^($B8782/20),ABS($B8782)))</f>
        <v>3.56426511504679</v>
      </c>
      <c r="D8782" s="32" t="n">
        <f aca="false">IF($A8782="","",$A8782^2)</f>
        <v>1882041.015625</v>
      </c>
      <c r="E8782" s="32" t="n">
        <f aca="false">IF($A8782="","",IF($C8782&lt;=0,"",1/$C8782^2))</f>
        <v>0.0787154531600722</v>
      </c>
      <c r="F8782" s="33" t="n">
        <f aca="false">IF(OR(ROW()-設定!$B$30&lt;2,ROW()+設定!$B$30&gt;13701,N($A8782)&lt;=0,N(INDEX($A$2:$A$13701,MIN(13700,MAX(1,ROW()-1+設定!$B$30))))&lt;=0,$A8782&lt;設定!$B$28,$A8782&gt;設定!$B$29),0,IF(AND($C8782&gt;=MAX(INDEX($C$1:$C$13701,MAX(1,ROW()-設定!$B$24)):INDEX($C$1:$C$13701,MAX(1,ROW()-1))),$C8782&gt;MAX(INDEX($C$1:$C$13701,MIN(13701,ROW()+1)):INDEX($C$1:$C$13701,MIN(13701,ROW()+設定!$B$24))),$C8782&gt;=設定!$B$32,$C8782&gt;=MAX(MIN(INDEX($C$1:$C$13701,MAX(1,ROW()-設定!$B$26)):INDEX($C$1:$C$13701,MAX(1,ROW()-1))),MIN(INDEX($C$1:$C$13701,MIN(13701,ROW()+1)):INDEX($C$1:$C$13701,MIN(13701,ROW()+設定!$B$26))))*10^(設定!$B$27/20)),1,0))</f>
        <v>0</v>
      </c>
      <c r="G8782" s="33" t="n">
        <f aca="false">$G8781+IF($F8782=1,1,0)</f>
        <v>4</v>
      </c>
      <c r="H8782" s="0" t="str">
        <f aca="false">IF($F8782=1,$G8782,"")</f>
        <v/>
      </c>
    </row>
    <row r="8783" customFormat="false" ht="15" hidden="false" customHeight="false" outlineLevel="0" collapsed="false">
      <c r="A8783" s="30" t="n">
        <v>1372.03125</v>
      </c>
      <c r="B8783" s="31" t="n">
        <v>11.1802</v>
      </c>
      <c r="C8783" s="32" t="n">
        <f aca="false">IF($A8783="","",IF(設定!$B$21="dB",10^($B8783/20),ABS($B8783)))</f>
        <v>3.6225133946601</v>
      </c>
      <c r="D8783" s="32" t="n">
        <f aca="false">IF($A8783="","",$A8783^2)</f>
        <v>1882469.75097656</v>
      </c>
      <c r="E8783" s="32" t="n">
        <f aca="false">IF($A8783="","",IF($C8783&lt;=0,"",1/$C8783^2))</f>
        <v>0.0762043915798129</v>
      </c>
      <c r="F8783" s="33" t="n">
        <f aca="false">IF(OR(ROW()-設定!$B$30&lt;2,ROW()+設定!$B$30&gt;13701,N($A8783)&lt;=0,N(INDEX($A$2:$A$13701,MIN(13700,MAX(1,ROW()-1+設定!$B$30))))&lt;=0,$A8783&lt;設定!$B$28,$A8783&gt;設定!$B$29),0,IF(AND($C8783&gt;=MAX(INDEX($C$1:$C$13701,MAX(1,ROW()-設定!$B$24)):INDEX($C$1:$C$13701,MAX(1,ROW()-1))),$C8783&gt;MAX(INDEX($C$1:$C$13701,MIN(13701,ROW()+1)):INDEX($C$1:$C$13701,MIN(13701,ROW()+設定!$B$24))),$C8783&gt;=設定!$B$32,$C8783&gt;=MAX(MIN(INDEX($C$1:$C$13701,MAX(1,ROW()-設定!$B$26)):INDEX($C$1:$C$13701,MAX(1,ROW()-1))),MIN(INDEX($C$1:$C$13701,MIN(13701,ROW()+1)):INDEX($C$1:$C$13701,MIN(13701,ROW()+設定!$B$26))))*10^(設定!$B$27/20)),1,0))</f>
        <v>0</v>
      </c>
      <c r="G8783" s="33" t="n">
        <f aca="false">$G8782+IF($F8783=1,1,0)</f>
        <v>4</v>
      </c>
      <c r="H8783" s="0" t="str">
        <f aca="false">IF($F8783=1,$G8783,"")</f>
        <v/>
      </c>
    </row>
    <row r="8784" customFormat="false" ht="15" hidden="false" customHeight="false" outlineLevel="0" collapsed="false">
      <c r="A8784" s="30" t="n">
        <v>1372.1875</v>
      </c>
      <c r="B8784" s="31" t="n">
        <v>11.3423</v>
      </c>
      <c r="C8784" s="32" t="n">
        <f aca="false">IF($A8784="","",IF(設定!$B$21="dB",10^($B8784/20),ABS($B8784)))</f>
        <v>3.69075315773788</v>
      </c>
      <c r="D8784" s="32" t="n">
        <f aca="false">IF($A8784="","",$A8784^2)</f>
        <v>1882898.53515625</v>
      </c>
      <c r="E8784" s="32" t="n">
        <f aca="false">IF($A8784="","",IF($C8784&lt;=0,"",1/$C8784^2))</f>
        <v>0.0734124976586451</v>
      </c>
      <c r="F8784" s="33" t="n">
        <f aca="false">IF(OR(ROW()-設定!$B$30&lt;2,ROW()+設定!$B$30&gt;13701,N($A8784)&lt;=0,N(INDEX($A$2:$A$13701,MIN(13700,MAX(1,ROW()-1+設定!$B$30))))&lt;=0,$A8784&lt;設定!$B$28,$A8784&gt;設定!$B$29),0,IF(AND($C8784&gt;=MAX(INDEX($C$1:$C$13701,MAX(1,ROW()-設定!$B$24)):INDEX($C$1:$C$13701,MAX(1,ROW()-1))),$C8784&gt;MAX(INDEX($C$1:$C$13701,MIN(13701,ROW()+1)):INDEX($C$1:$C$13701,MIN(13701,ROW()+設定!$B$24))),$C8784&gt;=設定!$B$32,$C8784&gt;=MAX(MIN(INDEX($C$1:$C$13701,MAX(1,ROW()-設定!$B$26)):INDEX($C$1:$C$13701,MAX(1,ROW()-1))),MIN(INDEX($C$1:$C$13701,MIN(13701,ROW()+1)):INDEX($C$1:$C$13701,MIN(13701,ROW()+設定!$B$26))))*10^(設定!$B$27/20)),1,0))</f>
        <v>0</v>
      </c>
      <c r="G8784" s="33" t="n">
        <f aca="false">$G8783+IF($F8784=1,1,0)</f>
        <v>4</v>
      </c>
      <c r="H8784" s="0" t="str">
        <f aca="false">IF($F8784=1,$G8784,"")</f>
        <v/>
      </c>
    </row>
    <row r="8785" customFormat="false" ht="15" hidden="false" customHeight="false" outlineLevel="0" collapsed="false">
      <c r="A8785" s="30" t="n">
        <v>1372.34375</v>
      </c>
      <c r="B8785" s="31" t="n">
        <v>11.2574</v>
      </c>
      <c r="C8785" s="32" t="n">
        <f aca="false">IF($A8785="","",IF(設定!$B$21="dB",10^($B8785/20),ABS($B8785)))</f>
        <v>3.65485372285275</v>
      </c>
      <c r="D8785" s="32" t="n">
        <f aca="false">IF($A8785="","",$A8785^2)</f>
        <v>1883327.36816406</v>
      </c>
      <c r="E8785" s="32" t="n">
        <f aca="false">IF($A8785="","",IF($C8785&lt;=0,"",1/$C8785^2))</f>
        <v>0.0748617542837115</v>
      </c>
      <c r="F8785" s="33" t="n">
        <f aca="false">IF(OR(ROW()-設定!$B$30&lt;2,ROW()+設定!$B$30&gt;13701,N($A8785)&lt;=0,N(INDEX($A$2:$A$13701,MIN(13700,MAX(1,ROW()-1+設定!$B$30))))&lt;=0,$A8785&lt;設定!$B$28,$A8785&gt;設定!$B$29),0,IF(AND($C8785&gt;=MAX(INDEX($C$1:$C$13701,MAX(1,ROW()-設定!$B$24)):INDEX($C$1:$C$13701,MAX(1,ROW()-1))),$C8785&gt;MAX(INDEX($C$1:$C$13701,MIN(13701,ROW()+1)):INDEX($C$1:$C$13701,MIN(13701,ROW()+設定!$B$24))),$C8785&gt;=設定!$B$32,$C8785&gt;=MAX(MIN(INDEX($C$1:$C$13701,MAX(1,ROW()-設定!$B$26)):INDEX($C$1:$C$13701,MAX(1,ROW()-1))),MIN(INDEX($C$1:$C$13701,MIN(13701,ROW()+1)):INDEX($C$1:$C$13701,MIN(13701,ROW()+設定!$B$26))))*10^(設定!$B$27/20)),1,0))</f>
        <v>0</v>
      </c>
      <c r="G8785" s="33" t="n">
        <f aca="false">$G8784+IF($F8785=1,1,0)</f>
        <v>4</v>
      </c>
      <c r="H8785" s="0" t="str">
        <f aca="false">IF($F8785=1,$G8785,"")</f>
        <v/>
      </c>
    </row>
    <row r="8786" customFormat="false" ht="15" hidden="false" customHeight="false" outlineLevel="0" collapsed="false">
      <c r="A8786" s="30" t="n">
        <v>1372.5</v>
      </c>
      <c r="B8786" s="31" t="n">
        <v>11.016</v>
      </c>
      <c r="C8786" s="32" t="n">
        <f aca="false">IF($A8786="","",IF(設定!$B$21="dB",10^($B8786/20),ABS($B8786)))</f>
        <v>3.5546758199907</v>
      </c>
      <c r="D8786" s="32" t="n">
        <f aca="false">IF($A8786="","",$A8786^2)</f>
        <v>1883756.25</v>
      </c>
      <c r="E8786" s="32" t="n">
        <f aca="false">IF($A8786="","",IF($C8786&lt;=0,"",1/$C8786^2))</f>
        <v>0.0791407205399485</v>
      </c>
      <c r="F8786" s="33" t="n">
        <f aca="false">IF(OR(ROW()-設定!$B$30&lt;2,ROW()+設定!$B$30&gt;13701,N($A8786)&lt;=0,N(INDEX($A$2:$A$13701,MIN(13700,MAX(1,ROW()-1+設定!$B$30))))&lt;=0,$A8786&lt;設定!$B$28,$A8786&gt;設定!$B$29),0,IF(AND($C8786&gt;=MAX(INDEX($C$1:$C$13701,MAX(1,ROW()-設定!$B$24)):INDEX($C$1:$C$13701,MAX(1,ROW()-1))),$C8786&gt;MAX(INDEX($C$1:$C$13701,MIN(13701,ROW()+1)):INDEX($C$1:$C$13701,MIN(13701,ROW()+設定!$B$24))),$C8786&gt;=設定!$B$32,$C8786&gt;=MAX(MIN(INDEX($C$1:$C$13701,MAX(1,ROW()-設定!$B$26)):INDEX($C$1:$C$13701,MAX(1,ROW()-1))),MIN(INDEX($C$1:$C$13701,MIN(13701,ROW()+1)):INDEX($C$1:$C$13701,MIN(13701,ROW()+設定!$B$26))))*10^(設定!$B$27/20)),1,0))</f>
        <v>0</v>
      </c>
      <c r="G8786" s="33" t="n">
        <f aca="false">$G8785+IF($F8786=1,1,0)</f>
        <v>4</v>
      </c>
      <c r="H8786" s="0" t="str">
        <f aca="false">IF($F8786=1,$G8786,"")</f>
        <v/>
      </c>
    </row>
    <row r="8787" customFormat="false" ht="15" hidden="false" customHeight="false" outlineLevel="0" collapsed="false">
      <c r="A8787" s="30" t="n">
        <v>1372.65625</v>
      </c>
      <c r="B8787" s="31" t="n">
        <v>11.1873</v>
      </c>
      <c r="C8787" s="32" t="n">
        <f aca="false">IF($A8787="","",IF(設定!$B$21="dB",10^($B8787/20),ABS($B8787)))</f>
        <v>3.62547571181672</v>
      </c>
      <c r="D8787" s="32" t="n">
        <f aca="false">IF($A8787="","",$A8787^2)</f>
        <v>1884185.18066406</v>
      </c>
      <c r="E8787" s="32" t="n">
        <f aca="false">IF($A8787="","",IF($C8787&lt;=0,"",1/$C8787^2))</f>
        <v>0.0760799117213668</v>
      </c>
      <c r="F8787" s="33" t="n">
        <f aca="false">IF(OR(ROW()-設定!$B$30&lt;2,ROW()+設定!$B$30&gt;13701,N($A8787)&lt;=0,N(INDEX($A$2:$A$13701,MIN(13700,MAX(1,ROW()-1+設定!$B$30))))&lt;=0,$A8787&lt;設定!$B$28,$A8787&gt;設定!$B$29),0,IF(AND($C8787&gt;=MAX(INDEX($C$1:$C$13701,MAX(1,ROW()-設定!$B$24)):INDEX($C$1:$C$13701,MAX(1,ROW()-1))),$C8787&gt;MAX(INDEX($C$1:$C$13701,MIN(13701,ROW()+1)):INDEX($C$1:$C$13701,MIN(13701,ROW()+設定!$B$24))),$C8787&gt;=設定!$B$32,$C8787&gt;=MAX(MIN(INDEX($C$1:$C$13701,MAX(1,ROW()-設定!$B$26)):INDEX($C$1:$C$13701,MAX(1,ROW()-1))),MIN(INDEX($C$1:$C$13701,MIN(13701,ROW()+1)):INDEX($C$1:$C$13701,MIN(13701,ROW()+設定!$B$26))))*10^(設定!$B$27/20)),1,0))</f>
        <v>0</v>
      </c>
      <c r="G8787" s="33" t="n">
        <f aca="false">$G8786+IF($F8787=1,1,0)</f>
        <v>4</v>
      </c>
      <c r="H8787" s="0" t="str">
        <f aca="false">IF($F8787=1,$G8787,"")</f>
        <v/>
      </c>
    </row>
    <row r="8788" customFormat="false" ht="15" hidden="false" customHeight="false" outlineLevel="0" collapsed="false">
      <c r="A8788" s="30" t="n">
        <v>1372.8125</v>
      </c>
      <c r="B8788" s="31" t="n">
        <v>11.1843</v>
      </c>
      <c r="C8788" s="32" t="n">
        <f aca="false">IF($A8788="","",IF(設定!$B$21="dB",10^($B8788/20),ABS($B8788)))</f>
        <v>3.62422373308887</v>
      </c>
      <c r="D8788" s="32" t="n">
        <f aca="false">IF($A8788="","",$A8788^2)</f>
        <v>1884614.16015625</v>
      </c>
      <c r="E8788" s="32" t="n">
        <f aca="false">IF($A8788="","",IF($C8788&lt;=0,"",1/$C8788^2))</f>
        <v>0.0761324840182861</v>
      </c>
      <c r="F8788" s="33" t="n">
        <f aca="false">IF(OR(ROW()-設定!$B$30&lt;2,ROW()+設定!$B$30&gt;13701,N($A8788)&lt;=0,N(INDEX($A$2:$A$13701,MIN(13700,MAX(1,ROW()-1+設定!$B$30))))&lt;=0,$A8788&lt;設定!$B$28,$A8788&gt;設定!$B$29),0,IF(AND($C8788&gt;=MAX(INDEX($C$1:$C$13701,MAX(1,ROW()-設定!$B$24)):INDEX($C$1:$C$13701,MAX(1,ROW()-1))),$C8788&gt;MAX(INDEX($C$1:$C$13701,MIN(13701,ROW()+1)):INDEX($C$1:$C$13701,MIN(13701,ROW()+設定!$B$24))),$C8788&gt;=設定!$B$32,$C8788&gt;=MAX(MIN(INDEX($C$1:$C$13701,MAX(1,ROW()-設定!$B$26)):INDEX($C$1:$C$13701,MAX(1,ROW()-1))),MIN(INDEX($C$1:$C$13701,MIN(13701,ROW()+1)):INDEX($C$1:$C$13701,MIN(13701,ROW()+設定!$B$26))))*10^(設定!$B$27/20)),1,0))</f>
        <v>0</v>
      </c>
      <c r="G8788" s="33" t="n">
        <f aca="false">$G8787+IF($F8788=1,1,0)</f>
        <v>4</v>
      </c>
      <c r="H8788" s="0" t="str">
        <f aca="false">IF($F8788=1,$G8788,"")</f>
        <v/>
      </c>
    </row>
    <row r="8789" customFormat="false" ht="15" hidden="false" customHeight="false" outlineLevel="0" collapsed="false">
      <c r="A8789" s="30" t="n">
        <v>1372.96875</v>
      </c>
      <c r="B8789" s="31" t="n">
        <v>11.2206</v>
      </c>
      <c r="C8789" s="32" t="n">
        <f aca="false">IF($A8789="","",IF(設定!$B$21="dB",10^($B8789/20),ABS($B8789)))</f>
        <v>3.63940175355594</v>
      </c>
      <c r="D8789" s="32" t="n">
        <f aca="false">IF($A8789="","",$A8789^2)</f>
        <v>1885043.18847656</v>
      </c>
      <c r="E8789" s="32" t="n">
        <f aca="false">IF($A8789="","",IF($C8789&lt;=0,"",1/$C8789^2))</f>
        <v>0.0754987915024827</v>
      </c>
      <c r="F8789" s="33" t="n">
        <f aca="false">IF(OR(ROW()-設定!$B$30&lt;2,ROW()+設定!$B$30&gt;13701,N($A8789)&lt;=0,N(INDEX($A$2:$A$13701,MIN(13700,MAX(1,ROW()-1+設定!$B$30))))&lt;=0,$A8789&lt;設定!$B$28,$A8789&gt;設定!$B$29),0,IF(AND($C8789&gt;=MAX(INDEX($C$1:$C$13701,MAX(1,ROW()-設定!$B$24)):INDEX($C$1:$C$13701,MAX(1,ROW()-1))),$C8789&gt;MAX(INDEX($C$1:$C$13701,MIN(13701,ROW()+1)):INDEX($C$1:$C$13701,MIN(13701,ROW()+設定!$B$24))),$C8789&gt;=設定!$B$32,$C8789&gt;=MAX(MIN(INDEX($C$1:$C$13701,MAX(1,ROW()-設定!$B$26)):INDEX($C$1:$C$13701,MAX(1,ROW()-1))),MIN(INDEX($C$1:$C$13701,MIN(13701,ROW()+1)):INDEX($C$1:$C$13701,MIN(13701,ROW()+設定!$B$26))))*10^(設定!$B$27/20)),1,0))</f>
        <v>0</v>
      </c>
      <c r="G8789" s="33" t="n">
        <f aca="false">$G8788+IF($F8789=1,1,0)</f>
        <v>4</v>
      </c>
      <c r="H8789" s="0" t="str">
        <f aca="false">IF($F8789=1,$G8789,"")</f>
        <v/>
      </c>
    </row>
    <row r="8790" customFormat="false" ht="15" hidden="false" customHeight="false" outlineLevel="0" collapsed="false">
      <c r="A8790" s="30" t="n">
        <v>1373.125</v>
      </c>
      <c r="B8790" s="31" t="n">
        <v>11.1588</v>
      </c>
      <c r="C8790" s="32" t="n">
        <f aca="false">IF($A8790="","",IF(設定!$B$21="dB",10^($B8790/20),ABS($B8790)))</f>
        <v>3.61359935470809</v>
      </c>
      <c r="D8790" s="32" t="n">
        <f aca="false">IF($A8790="","",$A8790^2)</f>
        <v>1885472.265625</v>
      </c>
      <c r="E8790" s="32" t="n">
        <f aca="false">IF($A8790="","",IF($C8790&lt;=0,"",1/$C8790^2))</f>
        <v>0.0765808178299696</v>
      </c>
      <c r="F8790" s="33" t="n">
        <f aca="false">IF(OR(ROW()-設定!$B$30&lt;2,ROW()+設定!$B$30&gt;13701,N($A8790)&lt;=0,N(INDEX($A$2:$A$13701,MIN(13700,MAX(1,ROW()-1+設定!$B$30))))&lt;=0,$A8790&lt;設定!$B$28,$A8790&gt;設定!$B$29),0,IF(AND($C8790&gt;=MAX(INDEX($C$1:$C$13701,MAX(1,ROW()-設定!$B$24)):INDEX($C$1:$C$13701,MAX(1,ROW()-1))),$C8790&gt;MAX(INDEX($C$1:$C$13701,MIN(13701,ROW()+1)):INDEX($C$1:$C$13701,MIN(13701,ROW()+設定!$B$24))),$C8790&gt;=設定!$B$32,$C8790&gt;=MAX(MIN(INDEX($C$1:$C$13701,MAX(1,ROW()-設定!$B$26)):INDEX($C$1:$C$13701,MAX(1,ROW()-1))),MIN(INDEX($C$1:$C$13701,MIN(13701,ROW()+1)):INDEX($C$1:$C$13701,MIN(13701,ROW()+設定!$B$26))))*10^(設定!$B$27/20)),1,0))</f>
        <v>0</v>
      </c>
      <c r="G8790" s="33" t="n">
        <f aca="false">$G8789+IF($F8790=1,1,0)</f>
        <v>4</v>
      </c>
      <c r="H8790" s="0" t="str">
        <f aca="false">IF($F8790=1,$G8790,"")</f>
        <v/>
      </c>
    </row>
    <row r="8791" customFormat="false" ht="15" hidden="false" customHeight="false" outlineLevel="0" collapsed="false">
      <c r="A8791" s="30" t="n">
        <v>1373.28125</v>
      </c>
      <c r="B8791" s="31" t="n">
        <v>11.2757</v>
      </c>
      <c r="C8791" s="32" t="n">
        <f aca="false">IF($A8791="","",IF(設定!$B$21="dB",10^($B8791/20),ABS($B8791)))</f>
        <v>3.66256212498896</v>
      </c>
      <c r="D8791" s="32" t="n">
        <f aca="false">IF($A8791="","",$A8791^2)</f>
        <v>1885901.39160156</v>
      </c>
      <c r="E8791" s="32" t="n">
        <f aca="false">IF($A8791="","",IF($C8791&lt;=0,"",1/$C8791^2))</f>
        <v>0.0745469706823476</v>
      </c>
      <c r="F8791" s="33" t="n">
        <f aca="false">IF(OR(ROW()-設定!$B$30&lt;2,ROW()+設定!$B$30&gt;13701,N($A8791)&lt;=0,N(INDEX($A$2:$A$13701,MIN(13700,MAX(1,ROW()-1+設定!$B$30))))&lt;=0,$A8791&lt;設定!$B$28,$A8791&gt;設定!$B$29),0,IF(AND($C8791&gt;=MAX(INDEX($C$1:$C$13701,MAX(1,ROW()-設定!$B$24)):INDEX($C$1:$C$13701,MAX(1,ROW()-1))),$C8791&gt;MAX(INDEX($C$1:$C$13701,MIN(13701,ROW()+1)):INDEX($C$1:$C$13701,MIN(13701,ROW()+設定!$B$24))),$C8791&gt;=設定!$B$32,$C8791&gt;=MAX(MIN(INDEX($C$1:$C$13701,MAX(1,ROW()-設定!$B$26)):INDEX($C$1:$C$13701,MAX(1,ROW()-1))),MIN(INDEX($C$1:$C$13701,MIN(13701,ROW()+1)):INDEX($C$1:$C$13701,MIN(13701,ROW()+設定!$B$26))))*10^(設定!$B$27/20)),1,0))</f>
        <v>0</v>
      </c>
      <c r="G8791" s="33" t="n">
        <f aca="false">$G8790+IF($F8791=1,1,0)</f>
        <v>4</v>
      </c>
      <c r="H8791" s="0" t="str">
        <f aca="false">IF($F8791=1,$G8791,"")</f>
        <v/>
      </c>
    </row>
    <row r="8792" customFormat="false" ht="15" hidden="false" customHeight="false" outlineLevel="0" collapsed="false">
      <c r="A8792" s="30" t="n">
        <v>1373.4375</v>
      </c>
      <c r="B8792" s="31" t="n">
        <v>11.2335</v>
      </c>
      <c r="C8792" s="32" t="n">
        <f aca="false">IF($A8792="","",IF(設定!$B$21="dB",10^($B8792/20),ABS($B8792)))</f>
        <v>3.64481089008349</v>
      </c>
      <c r="D8792" s="32" t="n">
        <f aca="false">IF($A8792="","",$A8792^2)</f>
        <v>1886330.56640625</v>
      </c>
      <c r="E8792" s="32" t="n">
        <f aca="false">IF($A8792="","",IF($C8792&lt;=0,"",1/$C8792^2))</f>
        <v>0.0752748675461873</v>
      </c>
      <c r="F8792" s="33" t="n">
        <f aca="false">IF(OR(ROW()-設定!$B$30&lt;2,ROW()+設定!$B$30&gt;13701,N($A8792)&lt;=0,N(INDEX($A$2:$A$13701,MIN(13700,MAX(1,ROW()-1+設定!$B$30))))&lt;=0,$A8792&lt;設定!$B$28,$A8792&gt;設定!$B$29),0,IF(AND($C8792&gt;=MAX(INDEX($C$1:$C$13701,MAX(1,ROW()-設定!$B$24)):INDEX($C$1:$C$13701,MAX(1,ROW()-1))),$C8792&gt;MAX(INDEX($C$1:$C$13701,MIN(13701,ROW()+1)):INDEX($C$1:$C$13701,MIN(13701,ROW()+設定!$B$24))),$C8792&gt;=設定!$B$32,$C8792&gt;=MAX(MIN(INDEX($C$1:$C$13701,MAX(1,ROW()-設定!$B$26)):INDEX($C$1:$C$13701,MAX(1,ROW()-1))),MIN(INDEX($C$1:$C$13701,MIN(13701,ROW()+1)):INDEX($C$1:$C$13701,MIN(13701,ROW()+設定!$B$26))))*10^(設定!$B$27/20)),1,0))</f>
        <v>0</v>
      </c>
      <c r="G8792" s="33" t="n">
        <f aca="false">$G8791+IF($F8792=1,1,0)</f>
        <v>4</v>
      </c>
      <c r="H8792" s="0" t="str">
        <f aca="false">IF($F8792=1,$G8792,"")</f>
        <v/>
      </c>
    </row>
    <row r="8793" customFormat="false" ht="15" hidden="false" customHeight="false" outlineLevel="0" collapsed="false">
      <c r="A8793" s="30" t="n">
        <v>1373.59375</v>
      </c>
      <c r="B8793" s="31" t="n">
        <v>11.4127</v>
      </c>
      <c r="C8793" s="32" t="n">
        <f aca="false">IF($A8793="","",IF(設定!$B$21="dB",10^($B8793/20),ABS($B8793)))</f>
        <v>3.72078863525386</v>
      </c>
      <c r="D8793" s="32" t="n">
        <f aca="false">IF($A8793="","",$A8793^2)</f>
        <v>1886759.79003906</v>
      </c>
      <c r="E8793" s="32" t="n">
        <f aca="false">IF($A8793="","",IF($C8793&lt;=0,"",1/$C8793^2))</f>
        <v>0.072232059872815</v>
      </c>
      <c r="F8793" s="33" t="n">
        <f aca="false">IF(OR(ROW()-設定!$B$30&lt;2,ROW()+設定!$B$30&gt;13701,N($A8793)&lt;=0,N(INDEX($A$2:$A$13701,MIN(13700,MAX(1,ROW()-1+設定!$B$30))))&lt;=0,$A8793&lt;設定!$B$28,$A8793&gt;設定!$B$29),0,IF(AND($C8793&gt;=MAX(INDEX($C$1:$C$13701,MAX(1,ROW()-設定!$B$24)):INDEX($C$1:$C$13701,MAX(1,ROW()-1))),$C8793&gt;MAX(INDEX($C$1:$C$13701,MIN(13701,ROW()+1)):INDEX($C$1:$C$13701,MIN(13701,ROW()+設定!$B$24))),$C8793&gt;=設定!$B$32,$C8793&gt;=MAX(MIN(INDEX($C$1:$C$13701,MAX(1,ROW()-設定!$B$26)):INDEX($C$1:$C$13701,MAX(1,ROW()-1))),MIN(INDEX($C$1:$C$13701,MIN(13701,ROW()+1)):INDEX($C$1:$C$13701,MIN(13701,ROW()+設定!$B$26))))*10^(設定!$B$27/20)),1,0))</f>
        <v>0</v>
      </c>
      <c r="G8793" s="33" t="n">
        <f aca="false">$G8792+IF($F8793=1,1,0)</f>
        <v>4</v>
      </c>
      <c r="H8793" s="0" t="str">
        <f aca="false">IF($F8793=1,$G8793,"")</f>
        <v/>
      </c>
    </row>
    <row r="8794" customFormat="false" ht="15" hidden="false" customHeight="false" outlineLevel="0" collapsed="false">
      <c r="A8794" s="30" t="n">
        <v>1373.75</v>
      </c>
      <c r="B8794" s="31" t="n">
        <v>11.4121</v>
      </c>
      <c r="C8794" s="32" t="n">
        <f aca="false">IF($A8794="","",IF(設定!$B$21="dB",10^($B8794/20),ABS($B8794)))</f>
        <v>3.72053162115754</v>
      </c>
      <c r="D8794" s="32" t="n">
        <f aca="false">IF($A8794="","",$A8794^2)</f>
        <v>1887189.0625</v>
      </c>
      <c r="E8794" s="32" t="n">
        <f aca="false">IF($A8794="","",IF($C8794&lt;=0,"",1/$C8794^2))</f>
        <v>0.0722420397900453</v>
      </c>
      <c r="F8794" s="33" t="n">
        <f aca="false">IF(OR(ROW()-設定!$B$30&lt;2,ROW()+設定!$B$30&gt;13701,N($A8794)&lt;=0,N(INDEX($A$2:$A$13701,MIN(13700,MAX(1,ROW()-1+設定!$B$30))))&lt;=0,$A8794&lt;設定!$B$28,$A8794&gt;設定!$B$29),0,IF(AND($C8794&gt;=MAX(INDEX($C$1:$C$13701,MAX(1,ROW()-設定!$B$24)):INDEX($C$1:$C$13701,MAX(1,ROW()-1))),$C8794&gt;MAX(INDEX($C$1:$C$13701,MIN(13701,ROW()+1)):INDEX($C$1:$C$13701,MIN(13701,ROW()+設定!$B$24))),$C8794&gt;=設定!$B$32,$C8794&gt;=MAX(MIN(INDEX($C$1:$C$13701,MAX(1,ROW()-設定!$B$26)):INDEX($C$1:$C$13701,MAX(1,ROW()-1))),MIN(INDEX($C$1:$C$13701,MIN(13701,ROW()+1)):INDEX($C$1:$C$13701,MIN(13701,ROW()+設定!$B$26))))*10^(設定!$B$27/20)),1,0))</f>
        <v>0</v>
      </c>
      <c r="G8794" s="33" t="n">
        <f aca="false">$G8793+IF($F8794=1,1,0)</f>
        <v>4</v>
      </c>
      <c r="H8794" s="0" t="str">
        <f aca="false">IF($F8794=1,$G8794,"")</f>
        <v/>
      </c>
    </row>
    <row r="8795" customFormat="false" ht="15" hidden="false" customHeight="false" outlineLevel="0" collapsed="false">
      <c r="A8795" s="30" t="n">
        <v>1373.90625</v>
      </c>
      <c r="B8795" s="31" t="n">
        <v>11.2885</v>
      </c>
      <c r="C8795" s="32" t="n">
        <f aca="false">IF($A8795="","",IF(設定!$B$21="dB",10^($B8795/20),ABS($B8795)))</f>
        <v>3.66796345486715</v>
      </c>
      <c r="D8795" s="32" t="n">
        <f aca="false">IF($A8795="","",$A8795^2)</f>
        <v>1887618.38378906</v>
      </c>
      <c r="E8795" s="32" t="n">
        <f aca="false">IF($A8795="","",IF($C8795&lt;=0,"",1/$C8795^2))</f>
        <v>0.0743275811938796</v>
      </c>
      <c r="F8795" s="33" t="n">
        <f aca="false">IF(OR(ROW()-設定!$B$30&lt;2,ROW()+設定!$B$30&gt;13701,N($A8795)&lt;=0,N(INDEX($A$2:$A$13701,MIN(13700,MAX(1,ROW()-1+設定!$B$30))))&lt;=0,$A8795&lt;設定!$B$28,$A8795&gt;設定!$B$29),0,IF(AND($C8795&gt;=MAX(INDEX($C$1:$C$13701,MAX(1,ROW()-設定!$B$24)):INDEX($C$1:$C$13701,MAX(1,ROW()-1))),$C8795&gt;MAX(INDEX($C$1:$C$13701,MIN(13701,ROW()+1)):INDEX($C$1:$C$13701,MIN(13701,ROW()+設定!$B$24))),$C8795&gt;=設定!$B$32,$C8795&gt;=MAX(MIN(INDEX($C$1:$C$13701,MAX(1,ROW()-設定!$B$26)):INDEX($C$1:$C$13701,MAX(1,ROW()-1))),MIN(INDEX($C$1:$C$13701,MIN(13701,ROW()+1)):INDEX($C$1:$C$13701,MIN(13701,ROW()+設定!$B$26))))*10^(設定!$B$27/20)),1,0))</f>
        <v>0</v>
      </c>
      <c r="G8795" s="33" t="n">
        <f aca="false">$G8794+IF($F8795=1,1,0)</f>
        <v>4</v>
      </c>
      <c r="H8795" s="0" t="str">
        <f aca="false">IF($F8795=1,$G8795,"")</f>
        <v/>
      </c>
    </row>
    <row r="8796" customFormat="false" ht="15" hidden="false" customHeight="false" outlineLevel="0" collapsed="false">
      <c r="A8796" s="30" t="n">
        <v>1374.0625</v>
      </c>
      <c r="B8796" s="31" t="n">
        <v>11.2891</v>
      </c>
      <c r="C8796" s="32" t="n">
        <f aca="false">IF($A8796="","",IF(設定!$B$21="dB",10^($B8796/20),ABS($B8796)))</f>
        <v>3.66821683755776</v>
      </c>
      <c r="D8796" s="32" t="n">
        <f aca="false">IF($A8796="","",$A8796^2)</f>
        <v>1888047.75390625</v>
      </c>
      <c r="E8796" s="32" t="n">
        <f aca="false">IF($A8796="","",IF($C8796&lt;=0,"",1/$C8796^2))</f>
        <v>0.0743173131683587</v>
      </c>
      <c r="F8796" s="33" t="n">
        <f aca="false">IF(OR(ROW()-設定!$B$30&lt;2,ROW()+設定!$B$30&gt;13701,N($A8796)&lt;=0,N(INDEX($A$2:$A$13701,MIN(13700,MAX(1,ROW()-1+設定!$B$30))))&lt;=0,$A8796&lt;設定!$B$28,$A8796&gt;設定!$B$29),0,IF(AND($C8796&gt;=MAX(INDEX($C$1:$C$13701,MAX(1,ROW()-設定!$B$24)):INDEX($C$1:$C$13701,MAX(1,ROW()-1))),$C8796&gt;MAX(INDEX($C$1:$C$13701,MIN(13701,ROW()+1)):INDEX($C$1:$C$13701,MIN(13701,ROW()+設定!$B$24))),$C8796&gt;=設定!$B$32,$C8796&gt;=MAX(MIN(INDEX($C$1:$C$13701,MAX(1,ROW()-設定!$B$26)):INDEX($C$1:$C$13701,MAX(1,ROW()-1))),MIN(INDEX($C$1:$C$13701,MIN(13701,ROW()+1)):INDEX($C$1:$C$13701,MIN(13701,ROW()+設定!$B$26))))*10^(設定!$B$27/20)),1,0))</f>
        <v>0</v>
      </c>
      <c r="G8796" s="33" t="n">
        <f aca="false">$G8795+IF($F8796=1,1,0)</f>
        <v>4</v>
      </c>
      <c r="H8796" s="0" t="str">
        <f aca="false">IF($F8796=1,$G8796,"")</f>
        <v/>
      </c>
    </row>
    <row r="8797" customFormat="false" ht="15" hidden="false" customHeight="false" outlineLevel="0" collapsed="false">
      <c r="A8797" s="30" t="n">
        <v>1374.21875</v>
      </c>
      <c r="B8797" s="31" t="n">
        <v>11.4479</v>
      </c>
      <c r="C8797" s="32" t="n">
        <f aca="false">IF($A8797="","",IF(設定!$B$21="dB",10^($B8797/20),ABS($B8797)))</f>
        <v>3.73589791122621</v>
      </c>
      <c r="D8797" s="32" t="n">
        <f aca="false">IF($A8797="","",$A8797^2)</f>
        <v>1888477.17285156</v>
      </c>
      <c r="E8797" s="32" t="n">
        <f aca="false">IF($A8797="","",IF($C8797&lt;=0,"",1/$C8797^2))</f>
        <v>0.0716489779988039</v>
      </c>
      <c r="F8797" s="33" t="n">
        <f aca="false">IF(OR(ROW()-設定!$B$30&lt;2,ROW()+設定!$B$30&gt;13701,N($A8797)&lt;=0,N(INDEX($A$2:$A$13701,MIN(13700,MAX(1,ROW()-1+設定!$B$30))))&lt;=0,$A8797&lt;設定!$B$28,$A8797&gt;設定!$B$29),0,IF(AND($C8797&gt;=MAX(INDEX($C$1:$C$13701,MAX(1,ROW()-設定!$B$24)):INDEX($C$1:$C$13701,MAX(1,ROW()-1))),$C8797&gt;MAX(INDEX($C$1:$C$13701,MIN(13701,ROW()+1)):INDEX($C$1:$C$13701,MIN(13701,ROW()+設定!$B$24))),$C8797&gt;=設定!$B$32,$C8797&gt;=MAX(MIN(INDEX($C$1:$C$13701,MAX(1,ROW()-設定!$B$26)):INDEX($C$1:$C$13701,MAX(1,ROW()-1))),MIN(INDEX($C$1:$C$13701,MIN(13701,ROW()+1)):INDEX($C$1:$C$13701,MIN(13701,ROW()+設定!$B$26))))*10^(設定!$B$27/20)),1,0))</f>
        <v>0</v>
      </c>
      <c r="G8797" s="33" t="n">
        <f aca="false">$G8796+IF($F8797=1,1,0)</f>
        <v>4</v>
      </c>
      <c r="H8797" s="0" t="str">
        <f aca="false">IF($F8797=1,$G8797,"")</f>
        <v/>
      </c>
    </row>
    <row r="8798" customFormat="false" ht="15" hidden="false" customHeight="false" outlineLevel="0" collapsed="false">
      <c r="A8798" s="30" t="n">
        <v>1374.375</v>
      </c>
      <c r="B8798" s="31" t="n">
        <v>11.5958</v>
      </c>
      <c r="C8798" s="32" t="n">
        <f aca="false">IF($A8798="","",IF(設定!$B$21="dB",10^($B8798/20),ABS($B8798)))</f>
        <v>3.80005602888483</v>
      </c>
      <c r="D8798" s="32" t="n">
        <f aca="false">IF($A8798="","",$A8798^2)</f>
        <v>1888906.640625</v>
      </c>
      <c r="E8798" s="32" t="n">
        <f aca="false">IF($A8798="","",IF($C8798&lt;=0,"",1/$C8798^2))</f>
        <v>0.0692500354408193</v>
      </c>
      <c r="F8798" s="33" t="n">
        <f aca="false">IF(OR(ROW()-設定!$B$30&lt;2,ROW()+設定!$B$30&gt;13701,N($A8798)&lt;=0,N(INDEX($A$2:$A$13701,MIN(13700,MAX(1,ROW()-1+設定!$B$30))))&lt;=0,$A8798&lt;設定!$B$28,$A8798&gt;設定!$B$29),0,IF(AND($C8798&gt;=MAX(INDEX($C$1:$C$13701,MAX(1,ROW()-設定!$B$24)):INDEX($C$1:$C$13701,MAX(1,ROW()-1))),$C8798&gt;MAX(INDEX($C$1:$C$13701,MIN(13701,ROW()+1)):INDEX($C$1:$C$13701,MIN(13701,ROW()+設定!$B$24))),$C8798&gt;=設定!$B$32,$C8798&gt;=MAX(MIN(INDEX($C$1:$C$13701,MAX(1,ROW()-設定!$B$26)):INDEX($C$1:$C$13701,MAX(1,ROW()-1))),MIN(INDEX($C$1:$C$13701,MIN(13701,ROW()+1)):INDEX($C$1:$C$13701,MIN(13701,ROW()+設定!$B$26))))*10^(設定!$B$27/20)),1,0))</f>
        <v>0</v>
      </c>
      <c r="G8798" s="33" t="n">
        <f aca="false">$G8797+IF($F8798=1,1,0)</f>
        <v>4</v>
      </c>
      <c r="H8798" s="0" t="str">
        <f aca="false">IF($F8798=1,$G8798,"")</f>
        <v/>
      </c>
    </row>
    <row r="8799" customFormat="false" ht="15" hidden="false" customHeight="false" outlineLevel="0" collapsed="false">
      <c r="A8799" s="30" t="n">
        <v>1374.53125</v>
      </c>
      <c r="B8799" s="31" t="n">
        <v>11.6099</v>
      </c>
      <c r="C8799" s="32" t="n">
        <f aca="false">IF($A8799="","",IF(設定!$B$21="dB",10^($B8799/20),ABS($B8799)))</f>
        <v>3.80622975492033</v>
      </c>
      <c r="D8799" s="32" t="n">
        <f aca="false">IF($A8799="","",$A8799^2)</f>
        <v>1889336.15722656</v>
      </c>
      <c r="E8799" s="32" t="n">
        <f aca="false">IF($A8799="","",IF($C8799&lt;=0,"",1/$C8799^2))</f>
        <v>0.0690255697382052</v>
      </c>
      <c r="F8799" s="33" t="n">
        <f aca="false">IF(OR(ROW()-設定!$B$30&lt;2,ROW()+設定!$B$30&gt;13701,N($A8799)&lt;=0,N(INDEX($A$2:$A$13701,MIN(13700,MAX(1,ROW()-1+設定!$B$30))))&lt;=0,$A8799&lt;設定!$B$28,$A8799&gt;設定!$B$29),0,IF(AND($C8799&gt;=MAX(INDEX($C$1:$C$13701,MAX(1,ROW()-設定!$B$24)):INDEX($C$1:$C$13701,MAX(1,ROW()-1))),$C8799&gt;MAX(INDEX($C$1:$C$13701,MIN(13701,ROW()+1)):INDEX($C$1:$C$13701,MIN(13701,ROW()+設定!$B$24))),$C8799&gt;=設定!$B$32,$C8799&gt;=MAX(MIN(INDEX($C$1:$C$13701,MAX(1,ROW()-設定!$B$26)):INDEX($C$1:$C$13701,MAX(1,ROW()-1))),MIN(INDEX($C$1:$C$13701,MIN(13701,ROW()+1)):INDEX($C$1:$C$13701,MIN(13701,ROW()+設定!$B$26))))*10^(設定!$B$27/20)),1,0))</f>
        <v>0</v>
      </c>
      <c r="G8799" s="33" t="n">
        <f aca="false">$G8798+IF($F8799=1,1,0)</f>
        <v>4</v>
      </c>
      <c r="H8799" s="0" t="str">
        <f aca="false">IF($F8799=1,$G8799,"")</f>
        <v/>
      </c>
    </row>
    <row r="8800" customFormat="false" ht="15" hidden="false" customHeight="false" outlineLevel="0" collapsed="false">
      <c r="A8800" s="30" t="n">
        <v>1374.6875</v>
      </c>
      <c r="B8800" s="31" t="n">
        <v>11.5824</v>
      </c>
      <c r="C8800" s="32" t="n">
        <f aca="false">IF($A8800="","",IF(設定!$B$21="dB",10^($B8800/20),ABS($B8800)))</f>
        <v>3.79419808058453</v>
      </c>
      <c r="D8800" s="32" t="n">
        <f aca="false">IF($A8800="","",$A8800^2)</f>
        <v>1889765.72265625</v>
      </c>
      <c r="E8800" s="32" t="n">
        <f aca="false">IF($A8800="","",IF($C8800&lt;=0,"",1/$C8800^2))</f>
        <v>0.0694640339063849</v>
      </c>
      <c r="F8800" s="33" t="n">
        <f aca="false">IF(OR(ROW()-設定!$B$30&lt;2,ROW()+設定!$B$30&gt;13701,N($A8800)&lt;=0,N(INDEX($A$2:$A$13701,MIN(13700,MAX(1,ROW()-1+設定!$B$30))))&lt;=0,$A8800&lt;設定!$B$28,$A8800&gt;設定!$B$29),0,IF(AND($C8800&gt;=MAX(INDEX($C$1:$C$13701,MAX(1,ROW()-設定!$B$24)):INDEX($C$1:$C$13701,MAX(1,ROW()-1))),$C8800&gt;MAX(INDEX($C$1:$C$13701,MIN(13701,ROW()+1)):INDEX($C$1:$C$13701,MIN(13701,ROW()+設定!$B$24))),$C8800&gt;=設定!$B$32,$C8800&gt;=MAX(MIN(INDEX($C$1:$C$13701,MAX(1,ROW()-設定!$B$26)):INDEX($C$1:$C$13701,MAX(1,ROW()-1))),MIN(INDEX($C$1:$C$13701,MIN(13701,ROW()+1)):INDEX($C$1:$C$13701,MIN(13701,ROW()+設定!$B$26))))*10^(設定!$B$27/20)),1,0))</f>
        <v>0</v>
      </c>
      <c r="G8800" s="33" t="n">
        <f aca="false">$G8799+IF($F8800=1,1,0)</f>
        <v>4</v>
      </c>
      <c r="H8800" s="0" t="str">
        <f aca="false">IF($F8800=1,$G8800,"")</f>
        <v/>
      </c>
    </row>
    <row r="8801" customFormat="false" ht="15" hidden="false" customHeight="false" outlineLevel="0" collapsed="false">
      <c r="A8801" s="30" t="n">
        <v>1374.84375</v>
      </c>
      <c r="B8801" s="31" t="n">
        <v>11.2669</v>
      </c>
      <c r="C8801" s="32" t="n">
        <f aca="false">IF($A8801="","",IF(設定!$B$21="dB",10^($B8801/20),ABS($B8801)))</f>
        <v>3.65885332524963</v>
      </c>
      <c r="D8801" s="32" t="n">
        <f aca="false">IF($A8801="","",$A8801^2)</f>
        <v>1890195.33691406</v>
      </c>
      <c r="E8801" s="32" t="n">
        <f aca="false">IF($A8801="","",IF($C8801&lt;=0,"",1/$C8801^2))</f>
        <v>0.0746981764770751</v>
      </c>
      <c r="F8801" s="33" t="n">
        <f aca="false">IF(OR(ROW()-設定!$B$30&lt;2,ROW()+設定!$B$30&gt;13701,N($A8801)&lt;=0,N(INDEX($A$2:$A$13701,MIN(13700,MAX(1,ROW()-1+設定!$B$30))))&lt;=0,$A8801&lt;設定!$B$28,$A8801&gt;設定!$B$29),0,IF(AND($C8801&gt;=MAX(INDEX($C$1:$C$13701,MAX(1,ROW()-設定!$B$24)):INDEX($C$1:$C$13701,MAX(1,ROW()-1))),$C8801&gt;MAX(INDEX($C$1:$C$13701,MIN(13701,ROW()+1)):INDEX($C$1:$C$13701,MIN(13701,ROW()+設定!$B$24))),$C8801&gt;=設定!$B$32,$C8801&gt;=MAX(MIN(INDEX($C$1:$C$13701,MAX(1,ROW()-設定!$B$26)):INDEX($C$1:$C$13701,MAX(1,ROW()-1))),MIN(INDEX($C$1:$C$13701,MIN(13701,ROW()+1)):INDEX($C$1:$C$13701,MIN(13701,ROW()+設定!$B$26))))*10^(設定!$B$27/20)),1,0))</f>
        <v>0</v>
      </c>
      <c r="G8801" s="33" t="n">
        <f aca="false">$G8800+IF($F8801=1,1,0)</f>
        <v>4</v>
      </c>
      <c r="H8801" s="0" t="str">
        <f aca="false">IF($F8801=1,$G8801,"")</f>
        <v/>
      </c>
    </row>
    <row r="8802" customFormat="false" ht="15" hidden="false" customHeight="false" outlineLevel="0" collapsed="false">
      <c r="A8802" s="30" t="n">
        <v>1375</v>
      </c>
      <c r="B8802" s="31" t="n">
        <v>11.5983</v>
      </c>
      <c r="C8802" s="32" t="n">
        <f aca="false">IF($A8802="","",IF(設定!$B$21="dB",10^($B8802/20),ABS($B8802)))</f>
        <v>3.80114993034793</v>
      </c>
      <c r="D8802" s="32" t="n">
        <f aca="false">IF($A8802="","",$A8802^2)</f>
        <v>1890625</v>
      </c>
      <c r="E8802" s="32" t="n">
        <f aca="false">IF($A8802="","",IF($C8802&lt;=0,"",1/$C8802^2))</f>
        <v>0.069210183387439</v>
      </c>
      <c r="F8802" s="33" t="n">
        <f aca="false">IF(OR(ROW()-設定!$B$30&lt;2,ROW()+設定!$B$30&gt;13701,N($A8802)&lt;=0,N(INDEX($A$2:$A$13701,MIN(13700,MAX(1,ROW()-1+設定!$B$30))))&lt;=0,$A8802&lt;設定!$B$28,$A8802&gt;設定!$B$29),0,IF(AND($C8802&gt;=MAX(INDEX($C$1:$C$13701,MAX(1,ROW()-設定!$B$24)):INDEX($C$1:$C$13701,MAX(1,ROW()-1))),$C8802&gt;MAX(INDEX($C$1:$C$13701,MIN(13701,ROW()+1)):INDEX($C$1:$C$13701,MIN(13701,ROW()+設定!$B$24))),$C8802&gt;=設定!$B$32,$C8802&gt;=MAX(MIN(INDEX($C$1:$C$13701,MAX(1,ROW()-設定!$B$26)):INDEX($C$1:$C$13701,MAX(1,ROW()-1))),MIN(INDEX($C$1:$C$13701,MIN(13701,ROW()+1)):INDEX($C$1:$C$13701,MIN(13701,ROW()+設定!$B$26))))*10^(設定!$B$27/20)),1,0))</f>
        <v>0</v>
      </c>
      <c r="G8802" s="33" t="n">
        <f aca="false">$G8801+IF($F8802=1,1,0)</f>
        <v>4</v>
      </c>
      <c r="H8802" s="0" t="str">
        <f aca="false">IF($F8802=1,$G8802,"")</f>
        <v/>
      </c>
    </row>
    <row r="8803" customFormat="false" ht="15" hidden="false" customHeight="false" outlineLevel="0" collapsed="false">
      <c r="A8803" s="30" t="n">
        <v>1375.15625</v>
      </c>
      <c r="B8803" s="31" t="n">
        <v>11.6021</v>
      </c>
      <c r="C8803" s="32" t="n">
        <f aca="false">IF($A8803="","",IF(設定!$B$21="dB",10^($B8803/20),ABS($B8803)))</f>
        <v>3.80281326368974</v>
      </c>
      <c r="D8803" s="32" t="n">
        <f aca="false">IF($A8803="","",$A8803^2)</f>
        <v>1891054.71191406</v>
      </c>
      <c r="E8803" s="32" t="n">
        <f aca="false">IF($A8803="","",IF($C8803&lt;=0,"",1/$C8803^2))</f>
        <v>0.0691496521852777</v>
      </c>
      <c r="F8803" s="33" t="n">
        <f aca="false">IF(OR(ROW()-設定!$B$30&lt;2,ROW()+設定!$B$30&gt;13701,N($A8803)&lt;=0,N(INDEX($A$2:$A$13701,MIN(13700,MAX(1,ROW()-1+設定!$B$30))))&lt;=0,$A8803&lt;設定!$B$28,$A8803&gt;設定!$B$29),0,IF(AND($C8803&gt;=MAX(INDEX($C$1:$C$13701,MAX(1,ROW()-設定!$B$24)):INDEX($C$1:$C$13701,MAX(1,ROW()-1))),$C8803&gt;MAX(INDEX($C$1:$C$13701,MIN(13701,ROW()+1)):INDEX($C$1:$C$13701,MIN(13701,ROW()+設定!$B$24))),$C8803&gt;=設定!$B$32,$C8803&gt;=MAX(MIN(INDEX($C$1:$C$13701,MAX(1,ROW()-設定!$B$26)):INDEX($C$1:$C$13701,MAX(1,ROW()-1))),MIN(INDEX($C$1:$C$13701,MIN(13701,ROW()+1)):INDEX($C$1:$C$13701,MIN(13701,ROW()+設定!$B$26))))*10^(設定!$B$27/20)),1,0))</f>
        <v>0</v>
      </c>
      <c r="G8803" s="33" t="n">
        <f aca="false">$G8802+IF($F8803=1,1,0)</f>
        <v>4</v>
      </c>
      <c r="H8803" s="0" t="str">
        <f aca="false">IF($F8803=1,$G8803,"")</f>
        <v/>
      </c>
    </row>
    <row r="8804" customFormat="false" ht="15" hidden="false" customHeight="false" outlineLevel="0" collapsed="false">
      <c r="A8804" s="30" t="n">
        <v>1375.3125</v>
      </c>
      <c r="B8804" s="31" t="n">
        <v>11.675</v>
      </c>
      <c r="C8804" s="32" t="n">
        <f aca="false">IF($A8804="","",IF(設定!$B$21="dB",10^($B8804/20),ABS($B8804)))</f>
        <v>3.83486429408468</v>
      </c>
      <c r="D8804" s="32" t="n">
        <f aca="false">IF($A8804="","",$A8804^2)</f>
        <v>1891484.47265625</v>
      </c>
      <c r="E8804" s="32" t="n">
        <f aca="false">IF($A8804="","",IF($C8804&lt;=0,"",1/$C8804^2))</f>
        <v>0.0679986045003322</v>
      </c>
      <c r="F8804" s="33" t="n">
        <f aca="false">IF(OR(ROW()-設定!$B$30&lt;2,ROW()+設定!$B$30&gt;13701,N($A8804)&lt;=0,N(INDEX($A$2:$A$13701,MIN(13700,MAX(1,ROW()-1+設定!$B$30))))&lt;=0,$A8804&lt;設定!$B$28,$A8804&gt;設定!$B$29),0,IF(AND($C8804&gt;=MAX(INDEX($C$1:$C$13701,MAX(1,ROW()-設定!$B$24)):INDEX($C$1:$C$13701,MAX(1,ROW()-1))),$C8804&gt;MAX(INDEX($C$1:$C$13701,MIN(13701,ROW()+1)):INDEX($C$1:$C$13701,MIN(13701,ROW()+設定!$B$24))),$C8804&gt;=設定!$B$32,$C8804&gt;=MAX(MIN(INDEX($C$1:$C$13701,MAX(1,ROW()-設定!$B$26)):INDEX($C$1:$C$13701,MAX(1,ROW()-1))),MIN(INDEX($C$1:$C$13701,MIN(13701,ROW()+1)):INDEX($C$1:$C$13701,MIN(13701,ROW()+設定!$B$26))))*10^(設定!$B$27/20)),1,0))</f>
        <v>0</v>
      </c>
      <c r="G8804" s="33" t="n">
        <f aca="false">$G8803+IF($F8804=1,1,0)</f>
        <v>4</v>
      </c>
      <c r="H8804" s="0" t="str">
        <f aca="false">IF($F8804=1,$G8804,"")</f>
        <v/>
      </c>
    </row>
    <row r="8805" customFormat="false" ht="15" hidden="false" customHeight="false" outlineLevel="0" collapsed="false">
      <c r="A8805" s="30" t="n">
        <v>1375.46875</v>
      </c>
      <c r="B8805" s="31" t="n">
        <v>11.612</v>
      </c>
      <c r="C8805" s="32" t="n">
        <f aca="false">IF($A8805="","",IF(設定!$B$21="dB",10^($B8805/20),ABS($B8805)))</f>
        <v>3.80715010380177</v>
      </c>
      <c r="D8805" s="32" t="n">
        <f aca="false">IF($A8805="","",$A8805^2)</f>
        <v>1891914.28222656</v>
      </c>
      <c r="E8805" s="32" t="n">
        <f aca="false">IF($A8805="","",IF($C8805&lt;=0,"",1/$C8805^2))</f>
        <v>0.0689922009844047</v>
      </c>
      <c r="F8805" s="33" t="n">
        <f aca="false">IF(OR(ROW()-設定!$B$30&lt;2,ROW()+設定!$B$30&gt;13701,N($A8805)&lt;=0,N(INDEX($A$2:$A$13701,MIN(13700,MAX(1,ROW()-1+設定!$B$30))))&lt;=0,$A8805&lt;設定!$B$28,$A8805&gt;設定!$B$29),0,IF(AND($C8805&gt;=MAX(INDEX($C$1:$C$13701,MAX(1,ROW()-設定!$B$24)):INDEX($C$1:$C$13701,MAX(1,ROW()-1))),$C8805&gt;MAX(INDEX($C$1:$C$13701,MIN(13701,ROW()+1)):INDEX($C$1:$C$13701,MIN(13701,ROW()+設定!$B$24))),$C8805&gt;=設定!$B$32,$C8805&gt;=MAX(MIN(INDEX($C$1:$C$13701,MAX(1,ROW()-設定!$B$26)):INDEX($C$1:$C$13701,MAX(1,ROW()-1))),MIN(INDEX($C$1:$C$13701,MIN(13701,ROW()+1)):INDEX($C$1:$C$13701,MIN(13701,ROW()+設定!$B$26))))*10^(設定!$B$27/20)),1,0))</f>
        <v>0</v>
      </c>
      <c r="G8805" s="33" t="n">
        <f aca="false">$G8804+IF($F8805=1,1,0)</f>
        <v>4</v>
      </c>
      <c r="H8805" s="0" t="str">
        <f aca="false">IF($F8805=1,$G8805,"")</f>
        <v/>
      </c>
    </row>
    <row r="8806" customFormat="false" ht="15" hidden="false" customHeight="false" outlineLevel="0" collapsed="false">
      <c r="A8806" s="30" t="n">
        <v>1375.625</v>
      </c>
      <c r="B8806" s="31" t="n">
        <v>11.7255</v>
      </c>
      <c r="C8806" s="32" t="n">
        <f aca="false">IF($A8806="","",IF(設定!$B$21="dB",10^($B8806/20),ABS($B8806)))</f>
        <v>3.85722524060034</v>
      </c>
      <c r="D8806" s="32" t="n">
        <f aca="false">IF($A8806="","",$A8806^2)</f>
        <v>1892344.140625</v>
      </c>
      <c r="E8806" s="32" t="n">
        <f aca="false">IF($A8806="","",IF($C8806&lt;=0,"",1/$C8806^2))</f>
        <v>0.0672124923415509</v>
      </c>
      <c r="F8806" s="33" t="n">
        <f aca="false">IF(OR(ROW()-設定!$B$30&lt;2,ROW()+設定!$B$30&gt;13701,N($A8806)&lt;=0,N(INDEX($A$2:$A$13701,MIN(13700,MAX(1,ROW()-1+設定!$B$30))))&lt;=0,$A8806&lt;設定!$B$28,$A8806&gt;設定!$B$29),0,IF(AND($C8806&gt;=MAX(INDEX($C$1:$C$13701,MAX(1,ROW()-設定!$B$24)):INDEX($C$1:$C$13701,MAX(1,ROW()-1))),$C8806&gt;MAX(INDEX($C$1:$C$13701,MIN(13701,ROW()+1)):INDEX($C$1:$C$13701,MIN(13701,ROW()+設定!$B$24))),$C8806&gt;=設定!$B$32,$C8806&gt;=MAX(MIN(INDEX($C$1:$C$13701,MAX(1,ROW()-設定!$B$26)):INDEX($C$1:$C$13701,MAX(1,ROW()-1))),MIN(INDEX($C$1:$C$13701,MIN(13701,ROW()+1)):INDEX($C$1:$C$13701,MIN(13701,ROW()+設定!$B$26))))*10^(設定!$B$27/20)),1,0))</f>
        <v>0</v>
      </c>
      <c r="G8806" s="33" t="n">
        <f aca="false">$G8805+IF($F8806=1,1,0)</f>
        <v>4</v>
      </c>
      <c r="H8806" s="0" t="str">
        <f aca="false">IF($F8806=1,$G8806,"")</f>
        <v/>
      </c>
    </row>
    <row r="8807" customFormat="false" ht="15" hidden="false" customHeight="false" outlineLevel="0" collapsed="false">
      <c r="A8807" s="30" t="n">
        <v>1375.78125</v>
      </c>
      <c r="B8807" s="31" t="n">
        <v>11.7319</v>
      </c>
      <c r="C8807" s="32" t="n">
        <f aca="false">IF($A8807="","",IF(設定!$B$21="dB",10^($B8807/20),ABS($B8807)))</f>
        <v>3.86006839651764</v>
      </c>
      <c r="D8807" s="32" t="n">
        <f aca="false">IF($A8807="","",$A8807^2)</f>
        <v>1892774.04785156</v>
      </c>
      <c r="E8807" s="32" t="n">
        <f aca="false">IF($A8807="","",IF($C8807&lt;=0,"",1/$C8807^2))</f>
        <v>0.0671135172978955</v>
      </c>
      <c r="F8807" s="33" t="n">
        <f aca="false">IF(OR(ROW()-設定!$B$30&lt;2,ROW()+設定!$B$30&gt;13701,N($A8807)&lt;=0,N(INDEX($A$2:$A$13701,MIN(13700,MAX(1,ROW()-1+設定!$B$30))))&lt;=0,$A8807&lt;設定!$B$28,$A8807&gt;設定!$B$29),0,IF(AND($C8807&gt;=MAX(INDEX($C$1:$C$13701,MAX(1,ROW()-設定!$B$24)):INDEX($C$1:$C$13701,MAX(1,ROW()-1))),$C8807&gt;MAX(INDEX($C$1:$C$13701,MIN(13701,ROW()+1)):INDEX($C$1:$C$13701,MIN(13701,ROW()+設定!$B$24))),$C8807&gt;=設定!$B$32,$C8807&gt;=MAX(MIN(INDEX($C$1:$C$13701,MAX(1,ROW()-設定!$B$26)):INDEX($C$1:$C$13701,MAX(1,ROW()-1))),MIN(INDEX($C$1:$C$13701,MIN(13701,ROW()+1)):INDEX($C$1:$C$13701,MIN(13701,ROW()+設定!$B$26))))*10^(設定!$B$27/20)),1,0))</f>
        <v>0</v>
      </c>
      <c r="G8807" s="33" t="n">
        <f aca="false">$G8806+IF($F8807=1,1,0)</f>
        <v>4</v>
      </c>
      <c r="H8807" s="0" t="str">
        <f aca="false">IF($F8807=1,$G8807,"")</f>
        <v/>
      </c>
    </row>
    <row r="8808" customFormat="false" ht="15" hidden="false" customHeight="false" outlineLevel="0" collapsed="false">
      <c r="A8808" s="30" t="n">
        <v>1375.9375</v>
      </c>
      <c r="B8808" s="31" t="n">
        <v>12.111</v>
      </c>
      <c r="C8808" s="32" t="n">
        <f aca="false">IF($A8808="","",IF(設定!$B$21="dB",10^($B8808/20),ABS($B8808)))</f>
        <v>4.03227367037451</v>
      </c>
      <c r="D8808" s="32" t="n">
        <f aca="false">IF($A8808="","",$A8808^2)</f>
        <v>1893204.00390625</v>
      </c>
      <c r="E8808" s="32" t="n">
        <f aca="false">IF($A8808="","",IF($C8808&lt;=0,"",1/$C8808^2))</f>
        <v>0.0615035239306976</v>
      </c>
      <c r="F8808" s="33" t="n">
        <f aca="false">IF(OR(ROW()-設定!$B$30&lt;2,ROW()+設定!$B$30&gt;13701,N($A8808)&lt;=0,N(INDEX($A$2:$A$13701,MIN(13700,MAX(1,ROW()-1+設定!$B$30))))&lt;=0,$A8808&lt;設定!$B$28,$A8808&gt;設定!$B$29),0,IF(AND($C8808&gt;=MAX(INDEX($C$1:$C$13701,MAX(1,ROW()-設定!$B$24)):INDEX($C$1:$C$13701,MAX(1,ROW()-1))),$C8808&gt;MAX(INDEX($C$1:$C$13701,MIN(13701,ROW()+1)):INDEX($C$1:$C$13701,MIN(13701,ROW()+設定!$B$24))),$C8808&gt;=設定!$B$32,$C8808&gt;=MAX(MIN(INDEX($C$1:$C$13701,MAX(1,ROW()-設定!$B$26)):INDEX($C$1:$C$13701,MAX(1,ROW()-1))),MIN(INDEX($C$1:$C$13701,MIN(13701,ROW()+1)):INDEX($C$1:$C$13701,MIN(13701,ROW()+設定!$B$26))))*10^(設定!$B$27/20)),1,0))</f>
        <v>0</v>
      </c>
      <c r="G8808" s="33" t="n">
        <f aca="false">$G8807+IF($F8808=1,1,0)</f>
        <v>4</v>
      </c>
      <c r="H8808" s="0" t="str">
        <f aca="false">IF($F8808=1,$G8808,"")</f>
        <v/>
      </c>
    </row>
    <row r="8809" customFormat="false" ht="15" hidden="false" customHeight="false" outlineLevel="0" collapsed="false">
      <c r="A8809" s="30" t="n">
        <v>1376.09375</v>
      </c>
      <c r="B8809" s="31" t="n">
        <v>11.9357</v>
      </c>
      <c r="C8809" s="32" t="n">
        <f aca="false">IF($A8809="","",IF(設定!$B$21="dB",10^($B8809/20),ABS($B8809)))</f>
        <v>3.95170939971995</v>
      </c>
      <c r="D8809" s="32" t="n">
        <f aca="false">IF($A8809="","",$A8809^2)</f>
        <v>1893634.00878906</v>
      </c>
      <c r="E8809" s="32" t="n">
        <f aca="false">IF($A8809="","",IF($C8809&lt;=0,"",1/$C8809^2))</f>
        <v>0.0640368558034029</v>
      </c>
      <c r="F8809" s="33" t="n">
        <f aca="false">IF(OR(ROW()-設定!$B$30&lt;2,ROW()+設定!$B$30&gt;13701,N($A8809)&lt;=0,N(INDEX($A$2:$A$13701,MIN(13700,MAX(1,ROW()-1+設定!$B$30))))&lt;=0,$A8809&lt;設定!$B$28,$A8809&gt;設定!$B$29),0,IF(AND($C8809&gt;=MAX(INDEX($C$1:$C$13701,MAX(1,ROW()-設定!$B$24)):INDEX($C$1:$C$13701,MAX(1,ROW()-1))),$C8809&gt;MAX(INDEX($C$1:$C$13701,MIN(13701,ROW()+1)):INDEX($C$1:$C$13701,MIN(13701,ROW()+設定!$B$24))),$C8809&gt;=設定!$B$32,$C8809&gt;=MAX(MIN(INDEX($C$1:$C$13701,MAX(1,ROW()-設定!$B$26)):INDEX($C$1:$C$13701,MAX(1,ROW()-1))),MIN(INDEX($C$1:$C$13701,MIN(13701,ROW()+1)):INDEX($C$1:$C$13701,MIN(13701,ROW()+設定!$B$26))))*10^(設定!$B$27/20)),1,0))</f>
        <v>0</v>
      </c>
      <c r="G8809" s="33" t="n">
        <f aca="false">$G8808+IF($F8809=1,1,0)</f>
        <v>4</v>
      </c>
      <c r="H8809" s="0" t="str">
        <f aca="false">IF($F8809=1,$G8809,"")</f>
        <v/>
      </c>
    </row>
    <row r="8810" customFormat="false" ht="15" hidden="false" customHeight="false" outlineLevel="0" collapsed="false">
      <c r="A8810" s="30" t="n">
        <v>1376.25</v>
      </c>
      <c r="B8810" s="31" t="n">
        <v>11.8731</v>
      </c>
      <c r="C8810" s="32" t="n">
        <f aca="false">IF($A8810="","",IF(設定!$B$21="dB",10^($B8810/20),ABS($B8810)))</f>
        <v>3.92333145318341</v>
      </c>
      <c r="D8810" s="32" t="n">
        <f aca="false">IF($A8810="","",$A8810^2)</f>
        <v>1894064.0625</v>
      </c>
      <c r="E8810" s="32" t="n">
        <f aca="false">IF($A8810="","",IF($C8810&lt;=0,"",1/$C8810^2))</f>
        <v>0.0649665792458878</v>
      </c>
      <c r="F8810" s="33" t="n">
        <f aca="false">IF(OR(ROW()-設定!$B$30&lt;2,ROW()+設定!$B$30&gt;13701,N($A8810)&lt;=0,N(INDEX($A$2:$A$13701,MIN(13700,MAX(1,ROW()-1+設定!$B$30))))&lt;=0,$A8810&lt;設定!$B$28,$A8810&gt;設定!$B$29),0,IF(AND($C8810&gt;=MAX(INDEX($C$1:$C$13701,MAX(1,ROW()-設定!$B$24)):INDEX($C$1:$C$13701,MAX(1,ROW()-1))),$C8810&gt;MAX(INDEX($C$1:$C$13701,MIN(13701,ROW()+1)):INDEX($C$1:$C$13701,MIN(13701,ROW()+設定!$B$24))),$C8810&gt;=設定!$B$32,$C8810&gt;=MAX(MIN(INDEX($C$1:$C$13701,MAX(1,ROW()-設定!$B$26)):INDEX($C$1:$C$13701,MAX(1,ROW()-1))),MIN(INDEX($C$1:$C$13701,MIN(13701,ROW()+1)):INDEX($C$1:$C$13701,MIN(13701,ROW()+設定!$B$26))))*10^(設定!$B$27/20)),1,0))</f>
        <v>0</v>
      </c>
      <c r="G8810" s="33" t="n">
        <f aca="false">$G8809+IF($F8810=1,1,0)</f>
        <v>4</v>
      </c>
      <c r="H8810" s="0" t="str">
        <f aca="false">IF($F8810=1,$G8810,"")</f>
        <v/>
      </c>
    </row>
    <row r="8811" customFormat="false" ht="15" hidden="false" customHeight="false" outlineLevel="0" collapsed="false">
      <c r="A8811" s="30" t="n">
        <v>1376.40625</v>
      </c>
      <c r="B8811" s="31" t="n">
        <v>11.9183</v>
      </c>
      <c r="C8811" s="32" t="n">
        <f aca="false">IF($A8811="","",IF(設定!$B$21="dB",10^($B8811/20),ABS($B8811)))</f>
        <v>3.94380106552064</v>
      </c>
      <c r="D8811" s="32" t="n">
        <f aca="false">IF($A8811="","",$A8811^2)</f>
        <v>1894494.16503906</v>
      </c>
      <c r="E8811" s="32" t="n">
        <f aca="false">IF($A8811="","",IF($C8811&lt;=0,"",1/$C8811^2))</f>
        <v>0.064293933989806</v>
      </c>
      <c r="F8811" s="33" t="n">
        <f aca="false">IF(OR(ROW()-設定!$B$30&lt;2,ROW()+設定!$B$30&gt;13701,N($A8811)&lt;=0,N(INDEX($A$2:$A$13701,MIN(13700,MAX(1,ROW()-1+設定!$B$30))))&lt;=0,$A8811&lt;設定!$B$28,$A8811&gt;設定!$B$29),0,IF(AND($C8811&gt;=MAX(INDEX($C$1:$C$13701,MAX(1,ROW()-設定!$B$24)):INDEX($C$1:$C$13701,MAX(1,ROW()-1))),$C8811&gt;MAX(INDEX($C$1:$C$13701,MIN(13701,ROW()+1)):INDEX($C$1:$C$13701,MIN(13701,ROW()+設定!$B$24))),$C8811&gt;=設定!$B$32,$C8811&gt;=MAX(MIN(INDEX($C$1:$C$13701,MAX(1,ROW()-設定!$B$26)):INDEX($C$1:$C$13701,MAX(1,ROW()-1))),MIN(INDEX($C$1:$C$13701,MIN(13701,ROW()+1)):INDEX($C$1:$C$13701,MIN(13701,ROW()+設定!$B$26))))*10^(設定!$B$27/20)),1,0))</f>
        <v>0</v>
      </c>
      <c r="G8811" s="33" t="n">
        <f aca="false">$G8810+IF($F8811=1,1,0)</f>
        <v>4</v>
      </c>
      <c r="H8811" s="0" t="str">
        <f aca="false">IF($F8811=1,$G8811,"")</f>
        <v/>
      </c>
    </row>
    <row r="8812" customFormat="false" ht="15" hidden="false" customHeight="false" outlineLevel="0" collapsed="false">
      <c r="A8812" s="30" t="n">
        <v>1376.5625</v>
      </c>
      <c r="B8812" s="31" t="n">
        <v>11.9425</v>
      </c>
      <c r="C8812" s="32" t="n">
        <f aca="false">IF($A8812="","",IF(設定!$B$21="dB",10^($B8812/20),ABS($B8812)))</f>
        <v>3.95480432106916</v>
      </c>
      <c r="D8812" s="32" t="n">
        <f aca="false">IF($A8812="","",$A8812^2)</f>
        <v>1894924.31640625</v>
      </c>
      <c r="E8812" s="32" t="n">
        <f aca="false">IF($A8812="","",IF($C8812&lt;=0,"",1/$C8812^2))</f>
        <v>0.0639366680482428</v>
      </c>
      <c r="F8812" s="33" t="n">
        <f aca="false">IF(OR(ROW()-設定!$B$30&lt;2,ROW()+設定!$B$30&gt;13701,N($A8812)&lt;=0,N(INDEX($A$2:$A$13701,MIN(13700,MAX(1,ROW()-1+設定!$B$30))))&lt;=0,$A8812&lt;設定!$B$28,$A8812&gt;設定!$B$29),0,IF(AND($C8812&gt;=MAX(INDEX($C$1:$C$13701,MAX(1,ROW()-設定!$B$24)):INDEX($C$1:$C$13701,MAX(1,ROW()-1))),$C8812&gt;MAX(INDEX($C$1:$C$13701,MIN(13701,ROW()+1)):INDEX($C$1:$C$13701,MIN(13701,ROW()+設定!$B$24))),$C8812&gt;=設定!$B$32,$C8812&gt;=MAX(MIN(INDEX($C$1:$C$13701,MAX(1,ROW()-設定!$B$26)):INDEX($C$1:$C$13701,MAX(1,ROW()-1))),MIN(INDEX($C$1:$C$13701,MIN(13701,ROW()+1)):INDEX($C$1:$C$13701,MIN(13701,ROW()+設定!$B$26))))*10^(設定!$B$27/20)),1,0))</f>
        <v>0</v>
      </c>
      <c r="G8812" s="33" t="n">
        <f aca="false">$G8811+IF($F8812=1,1,0)</f>
        <v>4</v>
      </c>
      <c r="H8812" s="0" t="str">
        <f aca="false">IF($F8812=1,$G8812,"")</f>
        <v/>
      </c>
    </row>
    <row r="8813" customFormat="false" ht="15" hidden="false" customHeight="false" outlineLevel="0" collapsed="false">
      <c r="A8813" s="30" t="n">
        <v>1376.71875</v>
      </c>
      <c r="B8813" s="31" t="n">
        <v>12.0047</v>
      </c>
      <c r="C8813" s="32" t="n">
        <f aca="false">IF($A8813="","",IF(設定!$B$21="dB",10^($B8813/20),ABS($B8813)))</f>
        <v>3.98322647620906</v>
      </c>
      <c r="D8813" s="32" t="n">
        <f aca="false">IF($A8813="","",$A8813^2)</f>
        <v>1895354.51660156</v>
      </c>
      <c r="E8813" s="32" t="n">
        <f aca="false">IF($A8813="","",IF($C8813&lt;=0,"",1/$C8813^2))</f>
        <v>0.0630274882333599</v>
      </c>
      <c r="F8813" s="33" t="n">
        <f aca="false">IF(OR(ROW()-設定!$B$30&lt;2,ROW()+設定!$B$30&gt;13701,N($A8813)&lt;=0,N(INDEX($A$2:$A$13701,MIN(13700,MAX(1,ROW()-1+設定!$B$30))))&lt;=0,$A8813&lt;設定!$B$28,$A8813&gt;設定!$B$29),0,IF(AND($C8813&gt;=MAX(INDEX($C$1:$C$13701,MAX(1,ROW()-設定!$B$24)):INDEX($C$1:$C$13701,MAX(1,ROW()-1))),$C8813&gt;MAX(INDEX($C$1:$C$13701,MIN(13701,ROW()+1)):INDEX($C$1:$C$13701,MIN(13701,ROW()+設定!$B$24))),$C8813&gt;=設定!$B$32,$C8813&gt;=MAX(MIN(INDEX($C$1:$C$13701,MAX(1,ROW()-設定!$B$26)):INDEX($C$1:$C$13701,MAX(1,ROW()-1))),MIN(INDEX($C$1:$C$13701,MIN(13701,ROW()+1)):INDEX($C$1:$C$13701,MIN(13701,ROW()+設定!$B$26))))*10^(設定!$B$27/20)),1,0))</f>
        <v>0</v>
      </c>
      <c r="G8813" s="33" t="n">
        <f aca="false">$G8812+IF($F8813=1,1,0)</f>
        <v>4</v>
      </c>
      <c r="H8813" s="0" t="str">
        <f aca="false">IF($F8813=1,$G8813,"")</f>
        <v/>
      </c>
    </row>
    <row r="8814" customFormat="false" ht="15" hidden="false" customHeight="false" outlineLevel="0" collapsed="false">
      <c r="A8814" s="30" t="n">
        <v>1376.875</v>
      </c>
      <c r="B8814" s="31" t="n">
        <v>11.9728</v>
      </c>
      <c r="C8814" s="32" t="n">
        <f aca="false">IF($A8814="","",IF(設定!$B$21="dB",10^($B8814/20),ABS($B8814)))</f>
        <v>3.96862441649348</v>
      </c>
      <c r="D8814" s="32" t="n">
        <f aca="false">IF($A8814="","",$A8814^2)</f>
        <v>1895784.765625</v>
      </c>
      <c r="E8814" s="32" t="n">
        <f aca="false">IF($A8814="","",IF($C8814&lt;=0,"",1/$C8814^2))</f>
        <v>0.0634921450877814</v>
      </c>
      <c r="F8814" s="33" t="n">
        <f aca="false">IF(OR(ROW()-設定!$B$30&lt;2,ROW()+設定!$B$30&gt;13701,N($A8814)&lt;=0,N(INDEX($A$2:$A$13701,MIN(13700,MAX(1,ROW()-1+設定!$B$30))))&lt;=0,$A8814&lt;設定!$B$28,$A8814&gt;設定!$B$29),0,IF(AND($C8814&gt;=MAX(INDEX($C$1:$C$13701,MAX(1,ROW()-設定!$B$24)):INDEX($C$1:$C$13701,MAX(1,ROW()-1))),$C8814&gt;MAX(INDEX($C$1:$C$13701,MIN(13701,ROW()+1)):INDEX($C$1:$C$13701,MIN(13701,ROW()+設定!$B$24))),$C8814&gt;=設定!$B$32,$C8814&gt;=MAX(MIN(INDEX($C$1:$C$13701,MAX(1,ROW()-設定!$B$26)):INDEX($C$1:$C$13701,MAX(1,ROW()-1))),MIN(INDEX($C$1:$C$13701,MIN(13701,ROW()+1)):INDEX($C$1:$C$13701,MIN(13701,ROW()+設定!$B$26))))*10^(設定!$B$27/20)),1,0))</f>
        <v>0</v>
      </c>
      <c r="G8814" s="33" t="n">
        <f aca="false">$G8813+IF($F8814=1,1,0)</f>
        <v>4</v>
      </c>
      <c r="H8814" s="0" t="str">
        <f aca="false">IF($F8814=1,$G8814,"")</f>
        <v/>
      </c>
    </row>
    <row r="8815" customFormat="false" ht="15" hidden="false" customHeight="false" outlineLevel="0" collapsed="false">
      <c r="A8815" s="30" t="n">
        <v>1377.03125</v>
      </c>
      <c r="B8815" s="31" t="n">
        <v>12.0442</v>
      </c>
      <c r="C8815" s="32" t="n">
        <f aca="false">IF($A8815="","",IF(設定!$B$21="dB",10^($B8815/20),ABS($B8815)))</f>
        <v>4.00138186956869</v>
      </c>
      <c r="D8815" s="32" t="n">
        <f aca="false">IF($A8815="","",$A8815^2)</f>
        <v>1896215.06347656</v>
      </c>
      <c r="E8815" s="32" t="n">
        <f aca="false">IF($A8815="","",IF($C8815&lt;=0,"",1/$C8815^2))</f>
        <v>0.0624568389433724</v>
      </c>
      <c r="F8815" s="33" t="n">
        <f aca="false">IF(OR(ROW()-設定!$B$30&lt;2,ROW()+設定!$B$30&gt;13701,N($A8815)&lt;=0,N(INDEX($A$2:$A$13701,MIN(13700,MAX(1,ROW()-1+設定!$B$30))))&lt;=0,$A8815&lt;設定!$B$28,$A8815&gt;設定!$B$29),0,IF(AND($C8815&gt;=MAX(INDEX($C$1:$C$13701,MAX(1,ROW()-設定!$B$24)):INDEX($C$1:$C$13701,MAX(1,ROW()-1))),$C8815&gt;MAX(INDEX($C$1:$C$13701,MIN(13701,ROW()+1)):INDEX($C$1:$C$13701,MIN(13701,ROW()+設定!$B$24))),$C8815&gt;=設定!$B$32,$C8815&gt;=MAX(MIN(INDEX($C$1:$C$13701,MAX(1,ROW()-設定!$B$26)):INDEX($C$1:$C$13701,MAX(1,ROW()-1))),MIN(INDEX($C$1:$C$13701,MIN(13701,ROW()+1)):INDEX($C$1:$C$13701,MIN(13701,ROW()+設定!$B$26))))*10^(設定!$B$27/20)),1,0))</f>
        <v>0</v>
      </c>
      <c r="G8815" s="33" t="n">
        <f aca="false">$G8814+IF($F8815=1,1,0)</f>
        <v>4</v>
      </c>
      <c r="H8815" s="0" t="str">
        <f aca="false">IF($F8815=1,$G8815,"")</f>
        <v/>
      </c>
    </row>
    <row r="8816" customFormat="false" ht="15" hidden="false" customHeight="false" outlineLevel="0" collapsed="false">
      <c r="A8816" s="30" t="n">
        <v>1377.1875</v>
      </c>
      <c r="B8816" s="31" t="n">
        <v>12.1836</v>
      </c>
      <c r="C8816" s="32" t="n">
        <f aca="false">IF($A8816="","",IF(設定!$B$21="dB",10^($B8816/20),ABS($B8816)))</f>
        <v>4.06611820742917</v>
      </c>
      <c r="D8816" s="32" t="n">
        <f aca="false">IF($A8816="","",$A8816^2)</f>
        <v>1896645.41015625</v>
      </c>
      <c r="E8816" s="32" t="n">
        <f aca="false">IF($A8816="","",IF($C8816&lt;=0,"",1/$C8816^2))</f>
        <v>0.0604839297074406</v>
      </c>
      <c r="F8816" s="33" t="n">
        <f aca="false">IF(OR(ROW()-設定!$B$30&lt;2,ROW()+設定!$B$30&gt;13701,N($A8816)&lt;=0,N(INDEX($A$2:$A$13701,MIN(13700,MAX(1,ROW()-1+設定!$B$30))))&lt;=0,$A8816&lt;設定!$B$28,$A8816&gt;設定!$B$29),0,IF(AND($C8816&gt;=MAX(INDEX($C$1:$C$13701,MAX(1,ROW()-設定!$B$24)):INDEX($C$1:$C$13701,MAX(1,ROW()-1))),$C8816&gt;MAX(INDEX($C$1:$C$13701,MIN(13701,ROW()+1)):INDEX($C$1:$C$13701,MIN(13701,ROW()+設定!$B$24))),$C8816&gt;=設定!$B$32,$C8816&gt;=MAX(MIN(INDEX($C$1:$C$13701,MAX(1,ROW()-設定!$B$26)):INDEX($C$1:$C$13701,MAX(1,ROW()-1))),MIN(INDEX($C$1:$C$13701,MIN(13701,ROW()+1)):INDEX($C$1:$C$13701,MIN(13701,ROW()+設定!$B$26))))*10^(設定!$B$27/20)),1,0))</f>
        <v>0</v>
      </c>
      <c r="G8816" s="33" t="n">
        <f aca="false">$G8815+IF($F8816=1,1,0)</f>
        <v>4</v>
      </c>
      <c r="H8816" s="0" t="str">
        <f aca="false">IF($F8816=1,$G8816,"")</f>
        <v/>
      </c>
    </row>
    <row r="8817" customFormat="false" ht="15" hidden="false" customHeight="false" outlineLevel="0" collapsed="false">
      <c r="A8817" s="30" t="n">
        <v>1377.34375</v>
      </c>
      <c r="B8817" s="31" t="n">
        <v>12.1939</v>
      </c>
      <c r="C8817" s="32" t="n">
        <f aca="false">IF($A8817="","",IF(設定!$B$21="dB",10^($B8817/20),ABS($B8817)))</f>
        <v>4.07094279777194</v>
      </c>
      <c r="D8817" s="32" t="n">
        <f aca="false">IF($A8817="","",$A8817^2)</f>
        <v>1897075.80566406</v>
      </c>
      <c r="E8817" s="32" t="n">
        <f aca="false">IF($A8817="","",IF($C8817&lt;=0,"",1/$C8817^2))</f>
        <v>0.0603406522007973</v>
      </c>
      <c r="F8817" s="33" t="n">
        <f aca="false">IF(OR(ROW()-設定!$B$30&lt;2,ROW()+設定!$B$30&gt;13701,N($A8817)&lt;=0,N(INDEX($A$2:$A$13701,MIN(13700,MAX(1,ROW()-1+設定!$B$30))))&lt;=0,$A8817&lt;設定!$B$28,$A8817&gt;設定!$B$29),0,IF(AND($C8817&gt;=MAX(INDEX($C$1:$C$13701,MAX(1,ROW()-設定!$B$24)):INDEX($C$1:$C$13701,MAX(1,ROW()-1))),$C8817&gt;MAX(INDEX($C$1:$C$13701,MIN(13701,ROW()+1)):INDEX($C$1:$C$13701,MIN(13701,ROW()+設定!$B$24))),$C8817&gt;=設定!$B$32,$C8817&gt;=MAX(MIN(INDEX($C$1:$C$13701,MAX(1,ROW()-設定!$B$26)):INDEX($C$1:$C$13701,MAX(1,ROW()-1))),MIN(INDEX($C$1:$C$13701,MIN(13701,ROW()+1)):INDEX($C$1:$C$13701,MIN(13701,ROW()+設定!$B$26))))*10^(設定!$B$27/20)),1,0))</f>
        <v>0</v>
      </c>
      <c r="G8817" s="33" t="n">
        <f aca="false">$G8816+IF($F8817=1,1,0)</f>
        <v>4</v>
      </c>
      <c r="H8817" s="0" t="str">
        <f aca="false">IF($F8817=1,$G8817,"")</f>
        <v/>
      </c>
    </row>
    <row r="8818" customFormat="false" ht="15" hidden="false" customHeight="false" outlineLevel="0" collapsed="false">
      <c r="A8818" s="30" t="n">
        <v>1377.5</v>
      </c>
      <c r="B8818" s="31" t="n">
        <v>12.1698</v>
      </c>
      <c r="C8818" s="32" t="n">
        <f aca="false">IF($A8818="","",IF(設定!$B$21="dB",10^($B8818/20),ABS($B8818)))</f>
        <v>4.05966315424086</v>
      </c>
      <c r="D8818" s="32" t="n">
        <f aca="false">IF($A8818="","",$A8818^2)</f>
        <v>1897506.25</v>
      </c>
      <c r="E8818" s="32" t="n">
        <f aca="false">IF($A8818="","",IF($C8818&lt;=0,"",1/$C8818^2))</f>
        <v>0.0606764271472444</v>
      </c>
      <c r="F8818" s="33" t="n">
        <f aca="false">IF(OR(ROW()-設定!$B$30&lt;2,ROW()+設定!$B$30&gt;13701,N($A8818)&lt;=0,N(INDEX($A$2:$A$13701,MIN(13700,MAX(1,ROW()-1+設定!$B$30))))&lt;=0,$A8818&lt;設定!$B$28,$A8818&gt;設定!$B$29),0,IF(AND($C8818&gt;=MAX(INDEX($C$1:$C$13701,MAX(1,ROW()-設定!$B$24)):INDEX($C$1:$C$13701,MAX(1,ROW()-1))),$C8818&gt;MAX(INDEX($C$1:$C$13701,MIN(13701,ROW()+1)):INDEX($C$1:$C$13701,MIN(13701,ROW()+設定!$B$24))),$C8818&gt;=設定!$B$32,$C8818&gt;=MAX(MIN(INDEX($C$1:$C$13701,MAX(1,ROW()-設定!$B$26)):INDEX($C$1:$C$13701,MAX(1,ROW()-1))),MIN(INDEX($C$1:$C$13701,MIN(13701,ROW()+1)):INDEX($C$1:$C$13701,MIN(13701,ROW()+設定!$B$26))))*10^(設定!$B$27/20)),1,0))</f>
        <v>0</v>
      </c>
      <c r="G8818" s="33" t="n">
        <f aca="false">$G8817+IF($F8818=1,1,0)</f>
        <v>4</v>
      </c>
      <c r="H8818" s="0" t="str">
        <f aca="false">IF($F8818=1,$G8818,"")</f>
        <v/>
      </c>
    </row>
    <row r="8819" customFormat="false" ht="15" hidden="false" customHeight="false" outlineLevel="0" collapsed="false">
      <c r="A8819" s="30" t="n">
        <v>1377.65625</v>
      </c>
      <c r="B8819" s="31" t="n">
        <v>12.3066</v>
      </c>
      <c r="C8819" s="32" t="n">
        <f aca="false">IF($A8819="","",IF(設定!$B$21="dB",10^($B8819/20),ABS($B8819)))</f>
        <v>4.12410771664652</v>
      </c>
      <c r="D8819" s="32" t="n">
        <f aca="false">IF($A8819="","",$A8819^2)</f>
        <v>1897936.74316406</v>
      </c>
      <c r="E8819" s="32" t="n">
        <f aca="false">IF($A8819="","",IF($C8819&lt;=0,"",1/$C8819^2))</f>
        <v>0.0587949465649356</v>
      </c>
      <c r="F8819" s="33" t="n">
        <f aca="false">IF(OR(ROW()-設定!$B$30&lt;2,ROW()+設定!$B$30&gt;13701,N($A8819)&lt;=0,N(INDEX($A$2:$A$13701,MIN(13700,MAX(1,ROW()-1+設定!$B$30))))&lt;=0,$A8819&lt;設定!$B$28,$A8819&gt;設定!$B$29),0,IF(AND($C8819&gt;=MAX(INDEX($C$1:$C$13701,MAX(1,ROW()-設定!$B$24)):INDEX($C$1:$C$13701,MAX(1,ROW()-1))),$C8819&gt;MAX(INDEX($C$1:$C$13701,MIN(13701,ROW()+1)):INDEX($C$1:$C$13701,MIN(13701,ROW()+設定!$B$24))),$C8819&gt;=設定!$B$32,$C8819&gt;=MAX(MIN(INDEX($C$1:$C$13701,MAX(1,ROW()-設定!$B$26)):INDEX($C$1:$C$13701,MAX(1,ROW()-1))),MIN(INDEX($C$1:$C$13701,MIN(13701,ROW()+1)):INDEX($C$1:$C$13701,MIN(13701,ROW()+設定!$B$26))))*10^(設定!$B$27/20)),1,0))</f>
        <v>0</v>
      </c>
      <c r="G8819" s="33" t="n">
        <f aca="false">$G8818+IF($F8819=1,1,0)</f>
        <v>4</v>
      </c>
      <c r="H8819" s="0" t="str">
        <f aca="false">IF($F8819=1,$G8819,"")</f>
        <v/>
      </c>
    </row>
    <row r="8820" customFormat="false" ht="15" hidden="false" customHeight="false" outlineLevel="0" collapsed="false">
      <c r="A8820" s="30" t="n">
        <v>1377.8125</v>
      </c>
      <c r="B8820" s="31" t="n">
        <v>12.2229</v>
      </c>
      <c r="C8820" s="32" t="n">
        <f aca="false">IF($A8820="","",IF(設定!$B$21="dB",10^($B8820/20),ABS($B8820)))</f>
        <v>4.08455736662559</v>
      </c>
      <c r="D8820" s="32" t="n">
        <f aca="false">IF($A8820="","",$A8820^2)</f>
        <v>1898367.28515625</v>
      </c>
      <c r="E8820" s="32" t="n">
        <f aca="false">IF($A8820="","",IF($C8820&lt;=0,"",1/$C8820^2))</f>
        <v>0.0599390699648643</v>
      </c>
      <c r="F8820" s="33" t="n">
        <f aca="false">IF(OR(ROW()-設定!$B$30&lt;2,ROW()+設定!$B$30&gt;13701,N($A8820)&lt;=0,N(INDEX($A$2:$A$13701,MIN(13700,MAX(1,ROW()-1+設定!$B$30))))&lt;=0,$A8820&lt;設定!$B$28,$A8820&gt;設定!$B$29),0,IF(AND($C8820&gt;=MAX(INDEX($C$1:$C$13701,MAX(1,ROW()-設定!$B$24)):INDEX($C$1:$C$13701,MAX(1,ROW()-1))),$C8820&gt;MAX(INDEX($C$1:$C$13701,MIN(13701,ROW()+1)):INDEX($C$1:$C$13701,MIN(13701,ROW()+設定!$B$24))),$C8820&gt;=設定!$B$32,$C8820&gt;=MAX(MIN(INDEX($C$1:$C$13701,MAX(1,ROW()-設定!$B$26)):INDEX($C$1:$C$13701,MAX(1,ROW()-1))),MIN(INDEX($C$1:$C$13701,MIN(13701,ROW()+1)):INDEX($C$1:$C$13701,MIN(13701,ROW()+設定!$B$26))))*10^(設定!$B$27/20)),1,0))</f>
        <v>0</v>
      </c>
      <c r="G8820" s="33" t="n">
        <f aca="false">$G8819+IF($F8820=1,1,0)</f>
        <v>4</v>
      </c>
      <c r="H8820" s="0" t="str">
        <f aca="false">IF($F8820=1,$G8820,"")</f>
        <v/>
      </c>
    </row>
    <row r="8821" customFormat="false" ht="15" hidden="false" customHeight="false" outlineLevel="0" collapsed="false">
      <c r="A8821" s="30" t="n">
        <v>1377.96875</v>
      </c>
      <c r="B8821" s="31" t="n">
        <v>12.1267</v>
      </c>
      <c r="C8821" s="32" t="n">
        <f aca="false">IF($A8821="","",IF(設定!$B$21="dB",10^($B8821/20),ABS($B8821)))</f>
        <v>4.03956871418781</v>
      </c>
      <c r="D8821" s="32" t="n">
        <f aca="false">IF($A8821="","",$A8821^2)</f>
        <v>1898797.87597656</v>
      </c>
      <c r="E8821" s="32" t="n">
        <f aca="false">IF($A8821="","",IF($C8821&lt;=0,"",1/$C8821^2))</f>
        <v>0.0612815864879595</v>
      </c>
      <c r="F8821" s="33" t="n">
        <f aca="false">IF(OR(ROW()-設定!$B$30&lt;2,ROW()+設定!$B$30&gt;13701,N($A8821)&lt;=0,N(INDEX($A$2:$A$13701,MIN(13700,MAX(1,ROW()-1+設定!$B$30))))&lt;=0,$A8821&lt;設定!$B$28,$A8821&gt;設定!$B$29),0,IF(AND($C8821&gt;=MAX(INDEX($C$1:$C$13701,MAX(1,ROW()-設定!$B$24)):INDEX($C$1:$C$13701,MAX(1,ROW()-1))),$C8821&gt;MAX(INDEX($C$1:$C$13701,MIN(13701,ROW()+1)):INDEX($C$1:$C$13701,MIN(13701,ROW()+設定!$B$24))),$C8821&gt;=設定!$B$32,$C8821&gt;=MAX(MIN(INDEX($C$1:$C$13701,MAX(1,ROW()-設定!$B$26)):INDEX($C$1:$C$13701,MAX(1,ROW()-1))),MIN(INDEX($C$1:$C$13701,MIN(13701,ROW()+1)):INDEX($C$1:$C$13701,MIN(13701,ROW()+設定!$B$26))))*10^(設定!$B$27/20)),1,0))</f>
        <v>0</v>
      </c>
      <c r="G8821" s="33" t="n">
        <f aca="false">$G8820+IF($F8821=1,1,0)</f>
        <v>4</v>
      </c>
      <c r="H8821" s="0" t="str">
        <f aca="false">IF($F8821=1,$G8821,"")</f>
        <v/>
      </c>
    </row>
    <row r="8822" customFormat="false" ht="15" hidden="false" customHeight="false" outlineLevel="0" collapsed="false">
      <c r="A8822" s="30" t="n">
        <v>1378.125</v>
      </c>
      <c r="B8822" s="31" t="n">
        <v>12.0759</v>
      </c>
      <c r="C8822" s="32" t="n">
        <f aca="false">IF($A8822="","",IF(設定!$B$21="dB",10^($B8822/20),ABS($B8822)))</f>
        <v>4.01601198309888</v>
      </c>
      <c r="D8822" s="32" t="n">
        <f aca="false">IF($A8822="","",$A8822^2)</f>
        <v>1899228.515625</v>
      </c>
      <c r="E8822" s="32" t="n">
        <f aca="false">IF($A8822="","",IF($C8822&lt;=0,"",1/$C8822^2))</f>
        <v>0.0620026140673848</v>
      </c>
      <c r="F8822" s="33" t="n">
        <f aca="false">IF(OR(ROW()-設定!$B$30&lt;2,ROW()+設定!$B$30&gt;13701,N($A8822)&lt;=0,N(INDEX($A$2:$A$13701,MIN(13700,MAX(1,ROW()-1+設定!$B$30))))&lt;=0,$A8822&lt;設定!$B$28,$A8822&gt;設定!$B$29),0,IF(AND($C8822&gt;=MAX(INDEX($C$1:$C$13701,MAX(1,ROW()-設定!$B$24)):INDEX($C$1:$C$13701,MAX(1,ROW()-1))),$C8822&gt;MAX(INDEX($C$1:$C$13701,MIN(13701,ROW()+1)):INDEX($C$1:$C$13701,MIN(13701,ROW()+設定!$B$24))),$C8822&gt;=設定!$B$32,$C8822&gt;=MAX(MIN(INDEX($C$1:$C$13701,MAX(1,ROW()-設定!$B$26)):INDEX($C$1:$C$13701,MAX(1,ROW()-1))),MIN(INDEX($C$1:$C$13701,MIN(13701,ROW()+1)):INDEX($C$1:$C$13701,MIN(13701,ROW()+設定!$B$26))))*10^(設定!$B$27/20)),1,0))</f>
        <v>0</v>
      </c>
      <c r="G8822" s="33" t="n">
        <f aca="false">$G8821+IF($F8822=1,1,0)</f>
        <v>4</v>
      </c>
      <c r="H8822" s="0" t="str">
        <f aca="false">IF($F8822=1,$G8822,"")</f>
        <v/>
      </c>
    </row>
    <row r="8823" customFormat="false" ht="15" hidden="false" customHeight="false" outlineLevel="0" collapsed="false">
      <c r="A8823" s="30" t="n">
        <v>1378.28125</v>
      </c>
      <c r="B8823" s="31" t="n">
        <v>12.2186</v>
      </c>
      <c r="C8823" s="32" t="n">
        <f aca="false">IF($A8823="","",IF(設定!$B$21="dB",10^($B8823/20),ABS($B8823)))</f>
        <v>4.08253578327083</v>
      </c>
      <c r="D8823" s="32" t="n">
        <f aca="false">IF($A8823="","",$A8823^2)</f>
        <v>1899659.20410156</v>
      </c>
      <c r="E8823" s="32" t="n">
        <f aca="false">IF($A8823="","",IF($C8823&lt;=0,"",1/$C8823^2))</f>
        <v>0.0599984457221918</v>
      </c>
      <c r="F8823" s="33" t="n">
        <f aca="false">IF(OR(ROW()-設定!$B$30&lt;2,ROW()+設定!$B$30&gt;13701,N($A8823)&lt;=0,N(INDEX($A$2:$A$13701,MIN(13700,MAX(1,ROW()-1+設定!$B$30))))&lt;=0,$A8823&lt;設定!$B$28,$A8823&gt;設定!$B$29),0,IF(AND($C8823&gt;=MAX(INDEX($C$1:$C$13701,MAX(1,ROW()-設定!$B$24)):INDEX($C$1:$C$13701,MAX(1,ROW()-1))),$C8823&gt;MAX(INDEX($C$1:$C$13701,MIN(13701,ROW()+1)):INDEX($C$1:$C$13701,MIN(13701,ROW()+設定!$B$24))),$C8823&gt;=設定!$B$32,$C8823&gt;=MAX(MIN(INDEX($C$1:$C$13701,MAX(1,ROW()-設定!$B$26)):INDEX($C$1:$C$13701,MAX(1,ROW()-1))),MIN(INDEX($C$1:$C$13701,MIN(13701,ROW()+1)):INDEX($C$1:$C$13701,MIN(13701,ROW()+設定!$B$26))))*10^(設定!$B$27/20)),1,0))</f>
        <v>0</v>
      </c>
      <c r="G8823" s="33" t="n">
        <f aca="false">$G8822+IF($F8823=1,1,0)</f>
        <v>4</v>
      </c>
      <c r="H8823" s="0" t="str">
        <f aca="false">IF($F8823=1,$G8823,"")</f>
        <v/>
      </c>
    </row>
    <row r="8824" customFormat="false" ht="15" hidden="false" customHeight="false" outlineLevel="0" collapsed="false">
      <c r="A8824" s="30" t="n">
        <v>1378.4375</v>
      </c>
      <c r="B8824" s="31" t="n">
        <v>12.3159</v>
      </c>
      <c r="C8824" s="32" t="n">
        <f aca="false">IF($A8824="","",IF(設定!$B$21="dB",10^($B8824/20),ABS($B8824)))</f>
        <v>4.12852577209687</v>
      </c>
      <c r="D8824" s="32" t="n">
        <f aca="false">IF($A8824="","",$A8824^2)</f>
        <v>1900089.94140625</v>
      </c>
      <c r="E8824" s="32" t="n">
        <f aca="false">IF($A8824="","",IF($C8824&lt;=0,"",1/$C8824^2))</f>
        <v>0.058669177532381</v>
      </c>
      <c r="F8824" s="33" t="n">
        <f aca="false">IF(OR(ROW()-設定!$B$30&lt;2,ROW()+設定!$B$30&gt;13701,N($A8824)&lt;=0,N(INDEX($A$2:$A$13701,MIN(13700,MAX(1,ROW()-1+設定!$B$30))))&lt;=0,$A8824&lt;設定!$B$28,$A8824&gt;設定!$B$29),0,IF(AND($C8824&gt;=MAX(INDEX($C$1:$C$13701,MAX(1,ROW()-設定!$B$24)):INDEX($C$1:$C$13701,MAX(1,ROW()-1))),$C8824&gt;MAX(INDEX($C$1:$C$13701,MIN(13701,ROW()+1)):INDEX($C$1:$C$13701,MIN(13701,ROW()+設定!$B$24))),$C8824&gt;=設定!$B$32,$C8824&gt;=MAX(MIN(INDEX($C$1:$C$13701,MAX(1,ROW()-設定!$B$26)):INDEX($C$1:$C$13701,MAX(1,ROW()-1))),MIN(INDEX($C$1:$C$13701,MIN(13701,ROW()+1)):INDEX($C$1:$C$13701,MIN(13701,ROW()+設定!$B$26))))*10^(設定!$B$27/20)),1,0))</f>
        <v>0</v>
      </c>
      <c r="G8824" s="33" t="n">
        <f aca="false">$G8823+IF($F8824=1,1,0)</f>
        <v>4</v>
      </c>
      <c r="H8824" s="0" t="str">
        <f aca="false">IF($F8824=1,$G8824,"")</f>
        <v/>
      </c>
    </row>
    <row r="8825" customFormat="false" ht="15" hidden="false" customHeight="false" outlineLevel="0" collapsed="false">
      <c r="A8825" s="30" t="n">
        <v>1378.59375</v>
      </c>
      <c r="B8825" s="31" t="n">
        <v>12.3951</v>
      </c>
      <c r="C8825" s="32" t="n">
        <f aca="false">IF($A8825="","",IF(設定!$B$21="dB",10^($B8825/20),ABS($B8825)))</f>
        <v>4.16634279870575</v>
      </c>
      <c r="D8825" s="32" t="n">
        <f aca="false">IF($A8825="","",$A8825^2)</f>
        <v>1900520.72753906</v>
      </c>
      <c r="E8825" s="32" t="n">
        <f aca="false">IF($A8825="","",IF($C8825&lt;=0,"",1/$C8825^2))</f>
        <v>0.0576089553454956</v>
      </c>
      <c r="F8825" s="33" t="n">
        <f aca="false">IF(OR(ROW()-設定!$B$30&lt;2,ROW()+設定!$B$30&gt;13701,N($A8825)&lt;=0,N(INDEX($A$2:$A$13701,MIN(13700,MAX(1,ROW()-1+設定!$B$30))))&lt;=0,$A8825&lt;設定!$B$28,$A8825&gt;設定!$B$29),0,IF(AND($C8825&gt;=MAX(INDEX($C$1:$C$13701,MAX(1,ROW()-設定!$B$24)):INDEX($C$1:$C$13701,MAX(1,ROW()-1))),$C8825&gt;MAX(INDEX($C$1:$C$13701,MIN(13701,ROW()+1)):INDEX($C$1:$C$13701,MIN(13701,ROW()+設定!$B$24))),$C8825&gt;=設定!$B$32,$C8825&gt;=MAX(MIN(INDEX($C$1:$C$13701,MAX(1,ROW()-設定!$B$26)):INDEX($C$1:$C$13701,MAX(1,ROW()-1))),MIN(INDEX($C$1:$C$13701,MIN(13701,ROW()+1)):INDEX($C$1:$C$13701,MIN(13701,ROW()+設定!$B$26))))*10^(設定!$B$27/20)),1,0))</f>
        <v>0</v>
      </c>
      <c r="G8825" s="33" t="n">
        <f aca="false">$G8824+IF($F8825=1,1,0)</f>
        <v>4</v>
      </c>
      <c r="H8825" s="0" t="str">
        <f aca="false">IF($F8825=1,$G8825,"")</f>
        <v/>
      </c>
    </row>
    <row r="8826" customFormat="false" ht="15" hidden="false" customHeight="false" outlineLevel="0" collapsed="false">
      <c r="A8826" s="30" t="n">
        <v>1378.75</v>
      </c>
      <c r="B8826" s="31" t="n">
        <v>12.4961</v>
      </c>
      <c r="C8826" s="32" t="n">
        <f aca="false">IF($A8826="","",IF(設定!$B$21="dB",10^($B8826/20),ABS($B8826)))</f>
        <v>4.21507202474115</v>
      </c>
      <c r="D8826" s="32" t="n">
        <f aca="false">IF($A8826="","",$A8826^2)</f>
        <v>1900951.5625</v>
      </c>
      <c r="E8826" s="32" t="n">
        <f aca="false">IF($A8826="","",IF($C8826&lt;=0,"",1/$C8826^2))</f>
        <v>0.0562846539113014</v>
      </c>
      <c r="F8826" s="33" t="n">
        <f aca="false">IF(OR(ROW()-設定!$B$30&lt;2,ROW()+設定!$B$30&gt;13701,N($A8826)&lt;=0,N(INDEX($A$2:$A$13701,MIN(13700,MAX(1,ROW()-1+設定!$B$30))))&lt;=0,$A8826&lt;設定!$B$28,$A8826&gt;設定!$B$29),0,IF(AND($C8826&gt;=MAX(INDEX($C$1:$C$13701,MAX(1,ROW()-設定!$B$24)):INDEX($C$1:$C$13701,MAX(1,ROW()-1))),$C8826&gt;MAX(INDEX($C$1:$C$13701,MIN(13701,ROW()+1)):INDEX($C$1:$C$13701,MIN(13701,ROW()+設定!$B$24))),$C8826&gt;=設定!$B$32,$C8826&gt;=MAX(MIN(INDEX($C$1:$C$13701,MAX(1,ROW()-設定!$B$26)):INDEX($C$1:$C$13701,MAX(1,ROW()-1))),MIN(INDEX($C$1:$C$13701,MIN(13701,ROW()+1)):INDEX($C$1:$C$13701,MIN(13701,ROW()+設定!$B$26))))*10^(設定!$B$27/20)),1,0))</f>
        <v>0</v>
      </c>
      <c r="G8826" s="33" t="n">
        <f aca="false">$G8825+IF($F8826=1,1,0)</f>
        <v>4</v>
      </c>
      <c r="H8826" s="0" t="str">
        <f aca="false">IF($F8826=1,$G8826,"")</f>
        <v/>
      </c>
    </row>
    <row r="8827" customFormat="false" ht="15" hidden="false" customHeight="false" outlineLevel="0" collapsed="false">
      <c r="A8827" s="30" t="n">
        <v>1378.90625</v>
      </c>
      <c r="B8827" s="31" t="n">
        <v>12.3551</v>
      </c>
      <c r="C8827" s="32" t="n">
        <f aca="false">IF($A8827="","",IF(設定!$B$21="dB",10^($B8827/20),ABS($B8827)))</f>
        <v>4.14720019237523</v>
      </c>
      <c r="D8827" s="32" t="n">
        <f aca="false">IF($A8827="","",$A8827^2)</f>
        <v>1901382.44628906</v>
      </c>
      <c r="E8827" s="32" t="n">
        <f aca="false">IF($A8827="","",IF($C8827&lt;=0,"",1/$C8827^2))</f>
        <v>0.0581420044463043</v>
      </c>
      <c r="F8827" s="33" t="n">
        <f aca="false">IF(OR(ROW()-設定!$B$30&lt;2,ROW()+設定!$B$30&gt;13701,N($A8827)&lt;=0,N(INDEX($A$2:$A$13701,MIN(13700,MAX(1,ROW()-1+設定!$B$30))))&lt;=0,$A8827&lt;設定!$B$28,$A8827&gt;設定!$B$29),0,IF(AND($C8827&gt;=MAX(INDEX($C$1:$C$13701,MAX(1,ROW()-設定!$B$24)):INDEX($C$1:$C$13701,MAX(1,ROW()-1))),$C8827&gt;MAX(INDEX($C$1:$C$13701,MIN(13701,ROW()+1)):INDEX($C$1:$C$13701,MIN(13701,ROW()+設定!$B$24))),$C8827&gt;=設定!$B$32,$C8827&gt;=MAX(MIN(INDEX($C$1:$C$13701,MAX(1,ROW()-設定!$B$26)):INDEX($C$1:$C$13701,MAX(1,ROW()-1))),MIN(INDEX($C$1:$C$13701,MIN(13701,ROW()+1)):INDEX($C$1:$C$13701,MIN(13701,ROW()+設定!$B$26))))*10^(設定!$B$27/20)),1,0))</f>
        <v>0</v>
      </c>
      <c r="G8827" s="33" t="n">
        <f aca="false">$G8826+IF($F8827=1,1,0)</f>
        <v>4</v>
      </c>
      <c r="H8827" s="0" t="str">
        <f aca="false">IF($F8827=1,$G8827,"")</f>
        <v/>
      </c>
    </row>
    <row r="8828" customFormat="false" ht="15" hidden="false" customHeight="false" outlineLevel="0" collapsed="false">
      <c r="A8828" s="30" t="n">
        <v>1379.0625</v>
      </c>
      <c r="B8828" s="31" t="n">
        <v>12.3613</v>
      </c>
      <c r="C8828" s="32" t="n">
        <f aca="false">IF($A8828="","",IF(設定!$B$21="dB",10^($B8828/20),ABS($B8828)))</f>
        <v>4.15016152636723</v>
      </c>
      <c r="D8828" s="32" t="n">
        <f aca="false">IF($A8828="","",$A8828^2)</f>
        <v>1901813.37890625</v>
      </c>
      <c r="E8828" s="32" t="n">
        <f aca="false">IF($A8828="","",IF($C8828&lt;=0,"",1/$C8828^2))</f>
        <v>0.0580590599803823</v>
      </c>
      <c r="F8828" s="33" t="n">
        <f aca="false">IF(OR(ROW()-設定!$B$30&lt;2,ROW()+設定!$B$30&gt;13701,N($A8828)&lt;=0,N(INDEX($A$2:$A$13701,MIN(13700,MAX(1,ROW()-1+設定!$B$30))))&lt;=0,$A8828&lt;設定!$B$28,$A8828&gt;設定!$B$29),0,IF(AND($C8828&gt;=MAX(INDEX($C$1:$C$13701,MAX(1,ROW()-設定!$B$24)):INDEX($C$1:$C$13701,MAX(1,ROW()-1))),$C8828&gt;MAX(INDEX($C$1:$C$13701,MIN(13701,ROW()+1)):INDEX($C$1:$C$13701,MIN(13701,ROW()+設定!$B$24))),$C8828&gt;=設定!$B$32,$C8828&gt;=MAX(MIN(INDEX($C$1:$C$13701,MAX(1,ROW()-設定!$B$26)):INDEX($C$1:$C$13701,MAX(1,ROW()-1))),MIN(INDEX($C$1:$C$13701,MIN(13701,ROW()+1)):INDEX($C$1:$C$13701,MIN(13701,ROW()+設定!$B$26))))*10^(設定!$B$27/20)),1,0))</f>
        <v>0</v>
      </c>
      <c r="G8828" s="33" t="n">
        <f aca="false">$G8827+IF($F8828=1,1,0)</f>
        <v>4</v>
      </c>
      <c r="H8828" s="0" t="str">
        <f aca="false">IF($F8828=1,$G8828,"")</f>
        <v/>
      </c>
    </row>
    <row r="8829" customFormat="false" ht="15" hidden="false" customHeight="false" outlineLevel="0" collapsed="false">
      <c r="A8829" s="30" t="n">
        <v>1379.21875</v>
      </c>
      <c r="B8829" s="31" t="n">
        <v>12.5573</v>
      </c>
      <c r="C8829" s="32" t="n">
        <f aca="false">IF($A8829="","",IF(設定!$B$21="dB",10^($B8829/20),ABS($B8829)))</f>
        <v>4.24487591897516</v>
      </c>
      <c r="D8829" s="32" t="n">
        <f aca="false">IF($A8829="","",$A8829^2)</f>
        <v>1902244.36035156</v>
      </c>
      <c r="E8829" s="32" t="n">
        <f aca="false">IF($A8829="","",IF($C8829&lt;=0,"",1/$C8829^2))</f>
        <v>0.0554970629846556</v>
      </c>
      <c r="F8829" s="33" t="n">
        <f aca="false">IF(OR(ROW()-設定!$B$30&lt;2,ROW()+設定!$B$30&gt;13701,N($A8829)&lt;=0,N(INDEX($A$2:$A$13701,MIN(13700,MAX(1,ROW()-1+設定!$B$30))))&lt;=0,$A8829&lt;設定!$B$28,$A8829&gt;設定!$B$29),0,IF(AND($C8829&gt;=MAX(INDEX($C$1:$C$13701,MAX(1,ROW()-設定!$B$24)):INDEX($C$1:$C$13701,MAX(1,ROW()-1))),$C8829&gt;MAX(INDEX($C$1:$C$13701,MIN(13701,ROW()+1)):INDEX($C$1:$C$13701,MIN(13701,ROW()+設定!$B$24))),$C8829&gt;=設定!$B$32,$C8829&gt;=MAX(MIN(INDEX($C$1:$C$13701,MAX(1,ROW()-設定!$B$26)):INDEX($C$1:$C$13701,MAX(1,ROW()-1))),MIN(INDEX($C$1:$C$13701,MIN(13701,ROW()+1)):INDEX($C$1:$C$13701,MIN(13701,ROW()+設定!$B$26))))*10^(設定!$B$27/20)),1,0))</f>
        <v>0</v>
      </c>
      <c r="G8829" s="33" t="n">
        <f aca="false">$G8828+IF($F8829=1,1,0)</f>
        <v>4</v>
      </c>
      <c r="H8829" s="0" t="str">
        <f aca="false">IF($F8829=1,$G8829,"")</f>
        <v/>
      </c>
    </row>
    <row r="8830" customFormat="false" ht="15" hidden="false" customHeight="false" outlineLevel="0" collapsed="false">
      <c r="A8830" s="30" t="n">
        <v>1379.375</v>
      </c>
      <c r="B8830" s="31" t="n">
        <v>12.6306</v>
      </c>
      <c r="C8830" s="32" t="n">
        <f aca="false">IF($A8830="","",IF(設定!$B$21="dB",10^($B8830/20),ABS($B8830)))</f>
        <v>4.28084989628349</v>
      </c>
      <c r="D8830" s="32" t="n">
        <f aca="false">IF($A8830="","",$A8830^2)</f>
        <v>1902675.390625</v>
      </c>
      <c r="E8830" s="32" t="n">
        <f aca="false">IF($A8830="","",IF($C8830&lt;=0,"",1/$C8830^2))</f>
        <v>0.0545682467064506</v>
      </c>
      <c r="F8830" s="33" t="n">
        <f aca="false">IF(OR(ROW()-設定!$B$30&lt;2,ROW()+設定!$B$30&gt;13701,N($A8830)&lt;=0,N(INDEX($A$2:$A$13701,MIN(13700,MAX(1,ROW()-1+設定!$B$30))))&lt;=0,$A8830&lt;設定!$B$28,$A8830&gt;設定!$B$29),0,IF(AND($C8830&gt;=MAX(INDEX($C$1:$C$13701,MAX(1,ROW()-設定!$B$24)):INDEX($C$1:$C$13701,MAX(1,ROW()-1))),$C8830&gt;MAX(INDEX($C$1:$C$13701,MIN(13701,ROW()+1)):INDEX($C$1:$C$13701,MIN(13701,ROW()+設定!$B$24))),$C8830&gt;=設定!$B$32,$C8830&gt;=MAX(MIN(INDEX($C$1:$C$13701,MAX(1,ROW()-設定!$B$26)):INDEX($C$1:$C$13701,MAX(1,ROW()-1))),MIN(INDEX($C$1:$C$13701,MIN(13701,ROW()+1)):INDEX($C$1:$C$13701,MIN(13701,ROW()+設定!$B$26))))*10^(設定!$B$27/20)),1,0))</f>
        <v>0</v>
      </c>
      <c r="G8830" s="33" t="n">
        <f aca="false">$G8829+IF($F8830=1,1,0)</f>
        <v>4</v>
      </c>
      <c r="H8830" s="0" t="str">
        <f aca="false">IF($F8830=1,$G8830,"")</f>
        <v/>
      </c>
    </row>
    <row r="8831" customFormat="false" ht="15" hidden="false" customHeight="false" outlineLevel="0" collapsed="false">
      <c r="A8831" s="30" t="n">
        <v>1379.53125</v>
      </c>
      <c r="B8831" s="31" t="n">
        <v>12.4895</v>
      </c>
      <c r="C8831" s="32" t="n">
        <f aca="false">IF($A8831="","",IF(設定!$B$21="dB",10^($B8831/20),ABS($B8831)))</f>
        <v>4.21187040581187</v>
      </c>
      <c r="D8831" s="32" t="n">
        <f aca="false">IF($A8831="","",$A8831^2)</f>
        <v>1903106.46972656</v>
      </c>
      <c r="E8831" s="32" t="n">
        <f aca="false">IF($A8831="","",IF($C8831&lt;=0,"",1/$C8831^2))</f>
        <v>0.0563702550744742</v>
      </c>
      <c r="F8831" s="33" t="n">
        <f aca="false">IF(OR(ROW()-設定!$B$30&lt;2,ROW()+設定!$B$30&gt;13701,N($A8831)&lt;=0,N(INDEX($A$2:$A$13701,MIN(13700,MAX(1,ROW()-1+設定!$B$30))))&lt;=0,$A8831&lt;設定!$B$28,$A8831&gt;設定!$B$29),0,IF(AND($C8831&gt;=MAX(INDEX($C$1:$C$13701,MAX(1,ROW()-設定!$B$24)):INDEX($C$1:$C$13701,MAX(1,ROW()-1))),$C8831&gt;MAX(INDEX($C$1:$C$13701,MIN(13701,ROW()+1)):INDEX($C$1:$C$13701,MIN(13701,ROW()+設定!$B$24))),$C8831&gt;=設定!$B$32,$C8831&gt;=MAX(MIN(INDEX($C$1:$C$13701,MAX(1,ROW()-設定!$B$26)):INDEX($C$1:$C$13701,MAX(1,ROW()-1))),MIN(INDEX($C$1:$C$13701,MIN(13701,ROW()+1)):INDEX($C$1:$C$13701,MIN(13701,ROW()+設定!$B$26))))*10^(設定!$B$27/20)),1,0))</f>
        <v>0</v>
      </c>
      <c r="G8831" s="33" t="n">
        <f aca="false">$G8830+IF($F8831=1,1,0)</f>
        <v>4</v>
      </c>
      <c r="H8831" s="0" t="str">
        <f aca="false">IF($F8831=1,$G8831,"")</f>
        <v/>
      </c>
    </row>
    <row r="8832" customFormat="false" ht="15" hidden="false" customHeight="false" outlineLevel="0" collapsed="false">
      <c r="A8832" s="30" t="n">
        <v>1379.6875</v>
      </c>
      <c r="B8832" s="31" t="n">
        <v>12.6059</v>
      </c>
      <c r="C8832" s="32" t="n">
        <f aca="false">IF($A8832="","",IF(設定!$B$21="dB",10^($B8832/20),ABS($B8832)))</f>
        <v>4.26869376749366</v>
      </c>
      <c r="D8832" s="32" t="n">
        <f aca="false">IF($A8832="","",$A8832^2)</f>
        <v>1903537.59765625</v>
      </c>
      <c r="E8832" s="32" t="n">
        <f aca="false">IF($A8832="","",IF($C8832&lt;=0,"",1/$C8832^2))</f>
        <v>0.0548794815613592</v>
      </c>
      <c r="F8832" s="33" t="n">
        <f aca="false">IF(OR(ROW()-設定!$B$30&lt;2,ROW()+設定!$B$30&gt;13701,N($A8832)&lt;=0,N(INDEX($A$2:$A$13701,MIN(13700,MAX(1,ROW()-1+設定!$B$30))))&lt;=0,$A8832&lt;設定!$B$28,$A8832&gt;設定!$B$29),0,IF(AND($C8832&gt;=MAX(INDEX($C$1:$C$13701,MAX(1,ROW()-設定!$B$24)):INDEX($C$1:$C$13701,MAX(1,ROW()-1))),$C8832&gt;MAX(INDEX($C$1:$C$13701,MIN(13701,ROW()+1)):INDEX($C$1:$C$13701,MIN(13701,ROW()+設定!$B$24))),$C8832&gt;=設定!$B$32,$C8832&gt;=MAX(MIN(INDEX($C$1:$C$13701,MAX(1,ROW()-設定!$B$26)):INDEX($C$1:$C$13701,MAX(1,ROW()-1))),MIN(INDEX($C$1:$C$13701,MIN(13701,ROW()+1)):INDEX($C$1:$C$13701,MIN(13701,ROW()+設定!$B$26))))*10^(設定!$B$27/20)),1,0))</f>
        <v>0</v>
      </c>
      <c r="G8832" s="33" t="n">
        <f aca="false">$G8831+IF($F8832=1,1,0)</f>
        <v>4</v>
      </c>
      <c r="H8832" s="0" t="str">
        <f aca="false">IF($F8832=1,$G8832,"")</f>
        <v/>
      </c>
    </row>
    <row r="8833" customFormat="false" ht="15" hidden="false" customHeight="false" outlineLevel="0" collapsed="false">
      <c r="A8833" s="30" t="n">
        <v>1379.84375</v>
      </c>
      <c r="B8833" s="31" t="n">
        <v>12.744</v>
      </c>
      <c r="C8833" s="32" t="n">
        <f aca="false">IF($A8833="","",IF(設定!$B$21="dB",10^($B8833/20),ABS($B8833)))</f>
        <v>4.33710563500442</v>
      </c>
      <c r="D8833" s="32" t="n">
        <f aca="false">IF($A8833="","",$A8833^2)</f>
        <v>1903968.77441406</v>
      </c>
      <c r="E8833" s="32" t="n">
        <f aca="false">IF($A8833="","",IF($C8833&lt;=0,"",1/$C8833^2))</f>
        <v>0.0531618395073963</v>
      </c>
      <c r="F8833" s="33" t="n">
        <f aca="false">IF(OR(ROW()-設定!$B$30&lt;2,ROW()+設定!$B$30&gt;13701,N($A8833)&lt;=0,N(INDEX($A$2:$A$13701,MIN(13700,MAX(1,ROW()-1+設定!$B$30))))&lt;=0,$A8833&lt;設定!$B$28,$A8833&gt;設定!$B$29),0,IF(AND($C8833&gt;=MAX(INDEX($C$1:$C$13701,MAX(1,ROW()-設定!$B$24)):INDEX($C$1:$C$13701,MAX(1,ROW()-1))),$C8833&gt;MAX(INDEX($C$1:$C$13701,MIN(13701,ROW()+1)):INDEX($C$1:$C$13701,MIN(13701,ROW()+設定!$B$24))),$C8833&gt;=設定!$B$32,$C8833&gt;=MAX(MIN(INDEX($C$1:$C$13701,MAX(1,ROW()-設定!$B$26)):INDEX($C$1:$C$13701,MAX(1,ROW()-1))),MIN(INDEX($C$1:$C$13701,MIN(13701,ROW()+1)):INDEX($C$1:$C$13701,MIN(13701,ROW()+設定!$B$26))))*10^(設定!$B$27/20)),1,0))</f>
        <v>0</v>
      </c>
      <c r="G8833" s="33" t="n">
        <f aca="false">$G8832+IF($F8833=1,1,0)</f>
        <v>4</v>
      </c>
      <c r="H8833" s="0" t="str">
        <f aca="false">IF($F8833=1,$G8833,"")</f>
        <v/>
      </c>
    </row>
    <row r="8834" customFormat="false" ht="15" hidden="false" customHeight="false" outlineLevel="0" collapsed="false">
      <c r="A8834" s="30" t="n">
        <v>1380</v>
      </c>
      <c r="B8834" s="31" t="n">
        <v>12.6666</v>
      </c>
      <c r="C8834" s="32" t="n">
        <f aca="false">IF($A8834="","",IF(設定!$B$21="dB",10^($B8834/20),ABS($B8834)))</f>
        <v>4.29862935375609</v>
      </c>
      <c r="D8834" s="32" t="n">
        <f aca="false">IF($A8834="","",$A8834^2)</f>
        <v>1904400</v>
      </c>
      <c r="E8834" s="32" t="n">
        <f aca="false">IF($A8834="","",IF($C8834&lt;=0,"",1/$C8834^2))</f>
        <v>0.0541177833869455</v>
      </c>
      <c r="F8834" s="33" t="n">
        <f aca="false">IF(OR(ROW()-設定!$B$30&lt;2,ROW()+設定!$B$30&gt;13701,N($A8834)&lt;=0,N(INDEX($A$2:$A$13701,MIN(13700,MAX(1,ROW()-1+設定!$B$30))))&lt;=0,$A8834&lt;設定!$B$28,$A8834&gt;設定!$B$29),0,IF(AND($C8834&gt;=MAX(INDEX($C$1:$C$13701,MAX(1,ROW()-設定!$B$24)):INDEX($C$1:$C$13701,MAX(1,ROW()-1))),$C8834&gt;MAX(INDEX($C$1:$C$13701,MIN(13701,ROW()+1)):INDEX($C$1:$C$13701,MIN(13701,ROW()+設定!$B$24))),$C8834&gt;=設定!$B$32,$C8834&gt;=MAX(MIN(INDEX($C$1:$C$13701,MAX(1,ROW()-設定!$B$26)):INDEX($C$1:$C$13701,MAX(1,ROW()-1))),MIN(INDEX($C$1:$C$13701,MIN(13701,ROW()+1)):INDEX($C$1:$C$13701,MIN(13701,ROW()+設定!$B$26))))*10^(設定!$B$27/20)),1,0))</f>
        <v>0</v>
      </c>
      <c r="G8834" s="33" t="n">
        <f aca="false">$G8833+IF($F8834=1,1,0)</f>
        <v>4</v>
      </c>
      <c r="H8834" s="0" t="str">
        <f aca="false">IF($F8834=1,$G8834,"")</f>
        <v/>
      </c>
    </row>
    <row r="8835" customFormat="false" ht="15" hidden="false" customHeight="false" outlineLevel="0" collapsed="false">
      <c r="A8835" s="30" t="n">
        <v>1380.15625</v>
      </c>
      <c r="B8835" s="31" t="n">
        <v>12.6583</v>
      </c>
      <c r="C8835" s="32" t="n">
        <f aca="false">IF($A8835="","",IF(設定!$B$21="dB",10^($B8835/20),ABS($B8835)))</f>
        <v>4.29452366236589</v>
      </c>
      <c r="D8835" s="32" t="n">
        <f aca="false">IF($A8835="","",$A8835^2)</f>
        <v>1904831.27441406</v>
      </c>
      <c r="E8835" s="32" t="n">
        <f aca="false">IF($A8835="","",IF($C8835&lt;=0,"",1/$C8835^2))</f>
        <v>0.0542213092470053</v>
      </c>
      <c r="F8835" s="33" t="n">
        <f aca="false">IF(OR(ROW()-設定!$B$30&lt;2,ROW()+設定!$B$30&gt;13701,N($A8835)&lt;=0,N(INDEX($A$2:$A$13701,MIN(13700,MAX(1,ROW()-1+設定!$B$30))))&lt;=0,$A8835&lt;設定!$B$28,$A8835&gt;設定!$B$29),0,IF(AND($C8835&gt;=MAX(INDEX($C$1:$C$13701,MAX(1,ROW()-設定!$B$24)):INDEX($C$1:$C$13701,MAX(1,ROW()-1))),$C8835&gt;MAX(INDEX($C$1:$C$13701,MIN(13701,ROW()+1)):INDEX($C$1:$C$13701,MIN(13701,ROW()+設定!$B$24))),$C8835&gt;=設定!$B$32,$C8835&gt;=MAX(MIN(INDEX($C$1:$C$13701,MAX(1,ROW()-設定!$B$26)):INDEX($C$1:$C$13701,MAX(1,ROW()-1))),MIN(INDEX($C$1:$C$13701,MIN(13701,ROW()+1)):INDEX($C$1:$C$13701,MIN(13701,ROW()+設定!$B$26))))*10^(設定!$B$27/20)),1,0))</f>
        <v>0</v>
      </c>
      <c r="G8835" s="33" t="n">
        <f aca="false">$G8834+IF($F8835=1,1,0)</f>
        <v>4</v>
      </c>
      <c r="H8835" s="0" t="str">
        <f aca="false">IF($F8835=1,$G8835,"")</f>
        <v/>
      </c>
    </row>
    <row r="8836" customFormat="false" ht="15" hidden="false" customHeight="false" outlineLevel="0" collapsed="false">
      <c r="A8836" s="30" t="n">
        <v>1380.3125</v>
      </c>
      <c r="B8836" s="31" t="n">
        <v>12.4747</v>
      </c>
      <c r="C8836" s="32" t="n">
        <f aca="false">IF($A8836="","",IF(設定!$B$21="dB",10^($B8836/20),ABS($B8836)))</f>
        <v>4.20469985593577</v>
      </c>
      <c r="D8836" s="32" t="n">
        <f aca="false">IF($A8836="","",$A8836^2)</f>
        <v>1905262.59765625</v>
      </c>
      <c r="E8836" s="32" t="n">
        <f aca="false">IF($A8836="","",IF($C8836&lt;=0,"",1/$C8836^2))</f>
        <v>0.0565626827856742</v>
      </c>
      <c r="F8836" s="33" t="n">
        <f aca="false">IF(OR(ROW()-設定!$B$30&lt;2,ROW()+設定!$B$30&gt;13701,N($A8836)&lt;=0,N(INDEX($A$2:$A$13701,MIN(13700,MAX(1,ROW()-1+設定!$B$30))))&lt;=0,$A8836&lt;設定!$B$28,$A8836&gt;設定!$B$29),0,IF(AND($C8836&gt;=MAX(INDEX($C$1:$C$13701,MAX(1,ROW()-設定!$B$24)):INDEX($C$1:$C$13701,MAX(1,ROW()-1))),$C8836&gt;MAX(INDEX($C$1:$C$13701,MIN(13701,ROW()+1)):INDEX($C$1:$C$13701,MIN(13701,ROW()+設定!$B$24))),$C8836&gt;=設定!$B$32,$C8836&gt;=MAX(MIN(INDEX($C$1:$C$13701,MAX(1,ROW()-設定!$B$26)):INDEX($C$1:$C$13701,MAX(1,ROW()-1))),MIN(INDEX($C$1:$C$13701,MIN(13701,ROW()+1)):INDEX($C$1:$C$13701,MIN(13701,ROW()+設定!$B$26))))*10^(設定!$B$27/20)),1,0))</f>
        <v>0</v>
      </c>
      <c r="G8836" s="33" t="n">
        <f aca="false">$G8835+IF($F8836=1,1,0)</f>
        <v>4</v>
      </c>
      <c r="H8836" s="0" t="str">
        <f aca="false">IF($F8836=1,$G8836,"")</f>
        <v/>
      </c>
    </row>
    <row r="8837" customFormat="false" ht="15" hidden="false" customHeight="false" outlineLevel="0" collapsed="false">
      <c r="A8837" s="30" t="n">
        <v>1380.46875</v>
      </c>
      <c r="B8837" s="31" t="n">
        <v>12.864</v>
      </c>
      <c r="C8837" s="32" t="n">
        <f aca="false">IF($A8837="","",IF(設定!$B$21="dB",10^($B8837/20),ABS($B8837)))</f>
        <v>4.39744078447369</v>
      </c>
      <c r="D8837" s="32" t="n">
        <f aca="false">IF($A8837="","",$A8837^2)</f>
        <v>1905693.96972656</v>
      </c>
      <c r="E8837" s="32" t="n">
        <f aca="false">IF($A8837="","",IF($C8837&lt;=0,"",1/$C8837^2))</f>
        <v>0.0517130317916963</v>
      </c>
      <c r="F8837" s="33" t="n">
        <f aca="false">IF(OR(ROW()-設定!$B$30&lt;2,ROW()+設定!$B$30&gt;13701,N($A8837)&lt;=0,N(INDEX($A$2:$A$13701,MIN(13700,MAX(1,ROW()-1+設定!$B$30))))&lt;=0,$A8837&lt;設定!$B$28,$A8837&gt;設定!$B$29),0,IF(AND($C8837&gt;=MAX(INDEX($C$1:$C$13701,MAX(1,ROW()-設定!$B$24)):INDEX($C$1:$C$13701,MAX(1,ROW()-1))),$C8837&gt;MAX(INDEX($C$1:$C$13701,MIN(13701,ROW()+1)):INDEX($C$1:$C$13701,MIN(13701,ROW()+設定!$B$24))),$C8837&gt;=設定!$B$32,$C8837&gt;=MAX(MIN(INDEX($C$1:$C$13701,MAX(1,ROW()-設定!$B$26)):INDEX($C$1:$C$13701,MAX(1,ROW()-1))),MIN(INDEX($C$1:$C$13701,MIN(13701,ROW()+1)):INDEX($C$1:$C$13701,MIN(13701,ROW()+設定!$B$26))))*10^(設定!$B$27/20)),1,0))</f>
        <v>0</v>
      </c>
      <c r="G8837" s="33" t="n">
        <f aca="false">$G8836+IF($F8837=1,1,0)</f>
        <v>4</v>
      </c>
      <c r="H8837" s="0" t="str">
        <f aca="false">IF($F8837=1,$G8837,"")</f>
        <v/>
      </c>
    </row>
    <row r="8838" customFormat="false" ht="15" hidden="false" customHeight="false" outlineLevel="0" collapsed="false">
      <c r="A8838" s="30" t="n">
        <v>1380.625</v>
      </c>
      <c r="B8838" s="31" t="n">
        <v>12.8244</v>
      </c>
      <c r="C8838" s="32" t="n">
        <f aca="false">IF($A8838="","",IF(設定!$B$21="dB",10^($B8838/20),ABS($B8838)))</f>
        <v>4.37743796317397</v>
      </c>
      <c r="D8838" s="32" t="n">
        <f aca="false">IF($A8838="","",$A8838^2)</f>
        <v>1906125.390625</v>
      </c>
      <c r="E8838" s="32" t="n">
        <f aca="false">IF($A8838="","",IF($C8838&lt;=0,"",1/$C8838^2))</f>
        <v>0.0521867197876657</v>
      </c>
      <c r="F8838" s="33" t="n">
        <f aca="false">IF(OR(ROW()-設定!$B$30&lt;2,ROW()+設定!$B$30&gt;13701,N($A8838)&lt;=0,N(INDEX($A$2:$A$13701,MIN(13700,MAX(1,ROW()-1+設定!$B$30))))&lt;=0,$A8838&lt;設定!$B$28,$A8838&gt;設定!$B$29),0,IF(AND($C8838&gt;=MAX(INDEX($C$1:$C$13701,MAX(1,ROW()-設定!$B$24)):INDEX($C$1:$C$13701,MAX(1,ROW()-1))),$C8838&gt;MAX(INDEX($C$1:$C$13701,MIN(13701,ROW()+1)):INDEX($C$1:$C$13701,MIN(13701,ROW()+設定!$B$24))),$C8838&gt;=設定!$B$32,$C8838&gt;=MAX(MIN(INDEX($C$1:$C$13701,MAX(1,ROW()-設定!$B$26)):INDEX($C$1:$C$13701,MAX(1,ROW()-1))),MIN(INDEX($C$1:$C$13701,MIN(13701,ROW()+1)):INDEX($C$1:$C$13701,MIN(13701,ROW()+設定!$B$26))))*10^(設定!$B$27/20)),1,0))</f>
        <v>0</v>
      </c>
      <c r="G8838" s="33" t="n">
        <f aca="false">$G8837+IF($F8838=1,1,0)</f>
        <v>4</v>
      </c>
      <c r="H8838" s="0" t="str">
        <f aca="false">IF($F8838=1,$G8838,"")</f>
        <v/>
      </c>
    </row>
    <row r="8839" customFormat="false" ht="15" hidden="false" customHeight="false" outlineLevel="0" collapsed="false">
      <c r="A8839" s="30" t="n">
        <v>1380.78125</v>
      </c>
      <c r="B8839" s="31" t="n">
        <v>12.8021</v>
      </c>
      <c r="C8839" s="32" t="n">
        <f aca="false">IF($A8839="","",IF(設定!$B$21="dB",10^($B8839/20),ABS($B8839)))</f>
        <v>4.36621382058175</v>
      </c>
      <c r="D8839" s="32" t="n">
        <f aca="false">IF($A8839="","",$A8839^2)</f>
        <v>1906556.86035156</v>
      </c>
      <c r="E8839" s="32" t="n">
        <f aca="false">IF($A8839="","",IF($C8839&lt;=0,"",1/$C8839^2))</f>
        <v>0.0524553754688195</v>
      </c>
      <c r="F8839" s="33" t="n">
        <f aca="false">IF(OR(ROW()-設定!$B$30&lt;2,ROW()+設定!$B$30&gt;13701,N($A8839)&lt;=0,N(INDEX($A$2:$A$13701,MIN(13700,MAX(1,ROW()-1+設定!$B$30))))&lt;=0,$A8839&lt;設定!$B$28,$A8839&gt;設定!$B$29),0,IF(AND($C8839&gt;=MAX(INDEX($C$1:$C$13701,MAX(1,ROW()-設定!$B$24)):INDEX($C$1:$C$13701,MAX(1,ROW()-1))),$C8839&gt;MAX(INDEX($C$1:$C$13701,MIN(13701,ROW()+1)):INDEX($C$1:$C$13701,MIN(13701,ROW()+設定!$B$24))),$C8839&gt;=設定!$B$32,$C8839&gt;=MAX(MIN(INDEX($C$1:$C$13701,MAX(1,ROW()-設定!$B$26)):INDEX($C$1:$C$13701,MAX(1,ROW()-1))),MIN(INDEX($C$1:$C$13701,MIN(13701,ROW()+1)):INDEX($C$1:$C$13701,MIN(13701,ROW()+設定!$B$26))))*10^(設定!$B$27/20)),1,0))</f>
        <v>0</v>
      </c>
      <c r="G8839" s="33" t="n">
        <f aca="false">$G8838+IF($F8839=1,1,0)</f>
        <v>4</v>
      </c>
      <c r="H8839" s="0" t="str">
        <f aca="false">IF($F8839=1,$G8839,"")</f>
        <v/>
      </c>
    </row>
    <row r="8840" customFormat="false" ht="15" hidden="false" customHeight="false" outlineLevel="0" collapsed="false">
      <c r="A8840" s="30" t="n">
        <v>1380.9375</v>
      </c>
      <c r="B8840" s="31" t="n">
        <v>12.7711</v>
      </c>
      <c r="C8840" s="32" t="n">
        <f aca="false">IF($A8840="","",IF(設定!$B$21="dB",10^($B8840/20),ABS($B8840)))</f>
        <v>4.35065854830348</v>
      </c>
      <c r="D8840" s="32" t="n">
        <f aca="false">IF($A8840="","",$A8840^2)</f>
        <v>1906988.37890625</v>
      </c>
      <c r="E8840" s="32" t="n">
        <f aca="false">IF($A8840="","",IF($C8840&lt;=0,"",1/$C8840^2))</f>
        <v>0.0528311421806903</v>
      </c>
      <c r="F8840" s="33" t="n">
        <f aca="false">IF(OR(ROW()-設定!$B$30&lt;2,ROW()+設定!$B$30&gt;13701,N($A8840)&lt;=0,N(INDEX($A$2:$A$13701,MIN(13700,MAX(1,ROW()-1+設定!$B$30))))&lt;=0,$A8840&lt;設定!$B$28,$A8840&gt;設定!$B$29),0,IF(AND($C8840&gt;=MAX(INDEX($C$1:$C$13701,MAX(1,ROW()-設定!$B$24)):INDEX($C$1:$C$13701,MAX(1,ROW()-1))),$C8840&gt;MAX(INDEX($C$1:$C$13701,MIN(13701,ROW()+1)):INDEX($C$1:$C$13701,MIN(13701,ROW()+設定!$B$24))),$C8840&gt;=設定!$B$32,$C8840&gt;=MAX(MIN(INDEX($C$1:$C$13701,MAX(1,ROW()-設定!$B$26)):INDEX($C$1:$C$13701,MAX(1,ROW()-1))),MIN(INDEX($C$1:$C$13701,MIN(13701,ROW()+1)):INDEX($C$1:$C$13701,MIN(13701,ROW()+設定!$B$26))))*10^(設定!$B$27/20)),1,0))</f>
        <v>0</v>
      </c>
      <c r="G8840" s="33" t="n">
        <f aca="false">$G8839+IF($F8840=1,1,0)</f>
        <v>4</v>
      </c>
      <c r="H8840" s="0" t="str">
        <f aca="false">IF($F8840=1,$G8840,"")</f>
        <v/>
      </c>
    </row>
    <row r="8841" customFormat="false" ht="15" hidden="false" customHeight="false" outlineLevel="0" collapsed="false">
      <c r="A8841" s="30" t="n">
        <v>1381.09375</v>
      </c>
      <c r="B8841" s="31" t="n">
        <v>12.72</v>
      </c>
      <c r="C8841" s="32" t="n">
        <f aca="false">IF($A8841="","",IF(設定!$B$21="dB",10^($B8841/20),ABS($B8841)))</f>
        <v>4.32513831035009</v>
      </c>
      <c r="D8841" s="32" t="n">
        <f aca="false">IF($A8841="","",$A8841^2)</f>
        <v>1907419.94628906</v>
      </c>
      <c r="E8841" s="32" t="n">
        <f aca="false">IF($A8841="","",IF($C8841&lt;=0,"",1/$C8841^2))</f>
        <v>0.0534564359396972</v>
      </c>
      <c r="F8841" s="33" t="n">
        <f aca="false">IF(OR(ROW()-設定!$B$30&lt;2,ROW()+設定!$B$30&gt;13701,N($A8841)&lt;=0,N(INDEX($A$2:$A$13701,MIN(13700,MAX(1,ROW()-1+設定!$B$30))))&lt;=0,$A8841&lt;設定!$B$28,$A8841&gt;設定!$B$29),0,IF(AND($C8841&gt;=MAX(INDEX($C$1:$C$13701,MAX(1,ROW()-設定!$B$24)):INDEX($C$1:$C$13701,MAX(1,ROW()-1))),$C8841&gt;MAX(INDEX($C$1:$C$13701,MIN(13701,ROW()+1)):INDEX($C$1:$C$13701,MIN(13701,ROW()+設定!$B$24))),$C8841&gt;=設定!$B$32,$C8841&gt;=MAX(MIN(INDEX($C$1:$C$13701,MAX(1,ROW()-設定!$B$26)):INDEX($C$1:$C$13701,MAX(1,ROW()-1))),MIN(INDEX($C$1:$C$13701,MIN(13701,ROW()+1)):INDEX($C$1:$C$13701,MIN(13701,ROW()+設定!$B$26))))*10^(設定!$B$27/20)),1,0))</f>
        <v>0</v>
      </c>
      <c r="G8841" s="33" t="n">
        <f aca="false">$G8840+IF($F8841=1,1,0)</f>
        <v>4</v>
      </c>
      <c r="H8841" s="0" t="str">
        <f aca="false">IF($F8841=1,$G8841,"")</f>
        <v/>
      </c>
    </row>
    <row r="8842" customFormat="false" ht="15" hidden="false" customHeight="false" outlineLevel="0" collapsed="false">
      <c r="A8842" s="30" t="n">
        <v>1381.25</v>
      </c>
      <c r="B8842" s="31" t="n">
        <v>12.8727</v>
      </c>
      <c r="C8842" s="32" t="n">
        <f aca="false">IF($A8842="","",IF(設定!$B$21="dB",10^($B8842/20),ABS($B8842)))</f>
        <v>4.40184757557524</v>
      </c>
      <c r="D8842" s="32" t="n">
        <f aca="false">IF($A8842="","",$A8842^2)</f>
        <v>1907851.5625</v>
      </c>
      <c r="E8842" s="32" t="n">
        <f aca="false">IF($A8842="","",IF($C8842&lt;=0,"",1/$C8842^2))</f>
        <v>0.0516095414039928</v>
      </c>
      <c r="F8842" s="33" t="n">
        <f aca="false">IF(OR(ROW()-設定!$B$30&lt;2,ROW()+設定!$B$30&gt;13701,N($A8842)&lt;=0,N(INDEX($A$2:$A$13701,MIN(13700,MAX(1,ROW()-1+設定!$B$30))))&lt;=0,$A8842&lt;設定!$B$28,$A8842&gt;設定!$B$29),0,IF(AND($C8842&gt;=MAX(INDEX($C$1:$C$13701,MAX(1,ROW()-設定!$B$24)):INDEX($C$1:$C$13701,MAX(1,ROW()-1))),$C8842&gt;MAX(INDEX($C$1:$C$13701,MIN(13701,ROW()+1)):INDEX($C$1:$C$13701,MIN(13701,ROW()+設定!$B$24))),$C8842&gt;=設定!$B$32,$C8842&gt;=MAX(MIN(INDEX($C$1:$C$13701,MAX(1,ROW()-設定!$B$26)):INDEX($C$1:$C$13701,MAX(1,ROW()-1))),MIN(INDEX($C$1:$C$13701,MIN(13701,ROW()+1)):INDEX($C$1:$C$13701,MIN(13701,ROW()+設定!$B$26))))*10^(設定!$B$27/20)),1,0))</f>
        <v>0</v>
      </c>
      <c r="G8842" s="33" t="n">
        <f aca="false">$G8841+IF($F8842=1,1,0)</f>
        <v>4</v>
      </c>
      <c r="H8842" s="0" t="str">
        <f aca="false">IF($F8842=1,$G8842,"")</f>
        <v/>
      </c>
    </row>
    <row r="8843" customFormat="false" ht="15" hidden="false" customHeight="false" outlineLevel="0" collapsed="false">
      <c r="A8843" s="30" t="n">
        <v>1381.40625</v>
      </c>
      <c r="B8843" s="31" t="n">
        <v>12.9032</v>
      </c>
      <c r="C8843" s="32" t="n">
        <f aca="false">IF($A8843="","",IF(設定!$B$21="dB",10^($B8843/20),ABS($B8843)))</f>
        <v>4.41733157888594</v>
      </c>
      <c r="D8843" s="32" t="n">
        <f aca="false">IF($A8843="","",$A8843^2)</f>
        <v>1908283.22753906</v>
      </c>
      <c r="E8843" s="32" t="n">
        <f aca="false">IF($A8843="","",IF($C8843&lt;=0,"",1/$C8843^2))</f>
        <v>0.0512483632944268</v>
      </c>
      <c r="F8843" s="33" t="n">
        <f aca="false">IF(OR(ROW()-設定!$B$30&lt;2,ROW()+設定!$B$30&gt;13701,N($A8843)&lt;=0,N(INDEX($A$2:$A$13701,MIN(13700,MAX(1,ROW()-1+設定!$B$30))))&lt;=0,$A8843&lt;設定!$B$28,$A8843&gt;設定!$B$29),0,IF(AND($C8843&gt;=MAX(INDEX($C$1:$C$13701,MAX(1,ROW()-設定!$B$24)):INDEX($C$1:$C$13701,MAX(1,ROW()-1))),$C8843&gt;MAX(INDEX($C$1:$C$13701,MIN(13701,ROW()+1)):INDEX($C$1:$C$13701,MIN(13701,ROW()+設定!$B$24))),$C8843&gt;=設定!$B$32,$C8843&gt;=MAX(MIN(INDEX($C$1:$C$13701,MAX(1,ROW()-設定!$B$26)):INDEX($C$1:$C$13701,MAX(1,ROW()-1))),MIN(INDEX($C$1:$C$13701,MIN(13701,ROW()+1)):INDEX($C$1:$C$13701,MIN(13701,ROW()+設定!$B$26))))*10^(設定!$B$27/20)),1,0))</f>
        <v>0</v>
      </c>
      <c r="G8843" s="33" t="n">
        <f aca="false">$G8842+IF($F8843=1,1,0)</f>
        <v>4</v>
      </c>
      <c r="H8843" s="0" t="str">
        <f aca="false">IF($F8843=1,$G8843,"")</f>
        <v/>
      </c>
    </row>
    <row r="8844" customFormat="false" ht="15" hidden="false" customHeight="false" outlineLevel="0" collapsed="false">
      <c r="A8844" s="30" t="n">
        <v>1381.5625</v>
      </c>
      <c r="B8844" s="31" t="n">
        <v>13.0599</v>
      </c>
      <c r="C8844" s="32" t="n">
        <f aca="false">IF($A8844="","",IF(設定!$B$21="dB",10^($B8844/20),ABS($B8844)))</f>
        <v>4.49774676641151</v>
      </c>
      <c r="D8844" s="32" t="n">
        <f aca="false">IF($A8844="","",$A8844^2)</f>
        <v>1908714.94140625</v>
      </c>
      <c r="E8844" s="32" t="n">
        <f aca="false">IF($A8844="","",IF($C8844&lt;=0,"",1/$C8844^2))</f>
        <v>0.0494322069042067</v>
      </c>
      <c r="F8844" s="33" t="n">
        <f aca="false">IF(OR(ROW()-設定!$B$30&lt;2,ROW()+設定!$B$30&gt;13701,N($A8844)&lt;=0,N(INDEX($A$2:$A$13701,MIN(13700,MAX(1,ROW()-1+設定!$B$30))))&lt;=0,$A8844&lt;設定!$B$28,$A8844&gt;設定!$B$29),0,IF(AND($C8844&gt;=MAX(INDEX($C$1:$C$13701,MAX(1,ROW()-設定!$B$24)):INDEX($C$1:$C$13701,MAX(1,ROW()-1))),$C8844&gt;MAX(INDEX($C$1:$C$13701,MIN(13701,ROW()+1)):INDEX($C$1:$C$13701,MIN(13701,ROW()+設定!$B$24))),$C8844&gt;=設定!$B$32,$C8844&gt;=MAX(MIN(INDEX($C$1:$C$13701,MAX(1,ROW()-設定!$B$26)):INDEX($C$1:$C$13701,MAX(1,ROW()-1))),MIN(INDEX($C$1:$C$13701,MIN(13701,ROW()+1)):INDEX($C$1:$C$13701,MIN(13701,ROW()+設定!$B$26))))*10^(設定!$B$27/20)),1,0))</f>
        <v>0</v>
      </c>
      <c r="G8844" s="33" t="n">
        <f aca="false">$G8843+IF($F8844=1,1,0)</f>
        <v>4</v>
      </c>
      <c r="H8844" s="0" t="str">
        <f aca="false">IF($F8844=1,$G8844,"")</f>
        <v/>
      </c>
    </row>
    <row r="8845" customFormat="false" ht="15" hidden="false" customHeight="false" outlineLevel="0" collapsed="false">
      <c r="A8845" s="30" t="n">
        <v>1381.71875</v>
      </c>
      <c r="B8845" s="31" t="n">
        <v>12.8496</v>
      </c>
      <c r="C8845" s="32" t="n">
        <f aca="false">IF($A8845="","",IF(設定!$B$21="dB",10^($B8845/20),ABS($B8845)))</f>
        <v>4.39015647757692</v>
      </c>
      <c r="D8845" s="32" t="n">
        <f aca="false">IF($A8845="","",$A8845^2)</f>
        <v>1909146.70410156</v>
      </c>
      <c r="E8845" s="32" t="n">
        <f aca="false">IF($A8845="","",IF($C8845&lt;=0,"",1/$C8845^2))</f>
        <v>0.0518847824378964</v>
      </c>
      <c r="F8845" s="33" t="n">
        <f aca="false">IF(OR(ROW()-設定!$B$30&lt;2,ROW()+設定!$B$30&gt;13701,N($A8845)&lt;=0,N(INDEX($A$2:$A$13701,MIN(13700,MAX(1,ROW()-1+設定!$B$30))))&lt;=0,$A8845&lt;設定!$B$28,$A8845&gt;設定!$B$29),0,IF(AND($C8845&gt;=MAX(INDEX($C$1:$C$13701,MAX(1,ROW()-設定!$B$24)):INDEX($C$1:$C$13701,MAX(1,ROW()-1))),$C8845&gt;MAX(INDEX($C$1:$C$13701,MIN(13701,ROW()+1)):INDEX($C$1:$C$13701,MIN(13701,ROW()+設定!$B$24))),$C8845&gt;=設定!$B$32,$C8845&gt;=MAX(MIN(INDEX($C$1:$C$13701,MAX(1,ROW()-設定!$B$26)):INDEX($C$1:$C$13701,MAX(1,ROW()-1))),MIN(INDEX($C$1:$C$13701,MIN(13701,ROW()+1)):INDEX($C$1:$C$13701,MIN(13701,ROW()+設定!$B$26))))*10^(設定!$B$27/20)),1,0))</f>
        <v>0</v>
      </c>
      <c r="G8845" s="33" t="n">
        <f aca="false">$G8844+IF($F8845=1,1,0)</f>
        <v>4</v>
      </c>
      <c r="H8845" s="0" t="str">
        <f aca="false">IF($F8845=1,$G8845,"")</f>
        <v/>
      </c>
    </row>
    <row r="8846" customFormat="false" ht="15" hidden="false" customHeight="false" outlineLevel="0" collapsed="false">
      <c r="A8846" s="30" t="n">
        <v>1381.875</v>
      </c>
      <c r="B8846" s="31" t="n">
        <v>13.1585</v>
      </c>
      <c r="C8846" s="32" t="n">
        <f aca="false">IF($A8846="","",IF(設定!$B$21="dB",10^($B8846/20),ABS($B8846)))</f>
        <v>4.54909493279893</v>
      </c>
      <c r="D8846" s="32" t="n">
        <f aca="false">IF($A8846="","",$A8846^2)</f>
        <v>1909578.515625</v>
      </c>
      <c r="E8846" s="32" t="n">
        <f aca="false">IF($A8846="","",IF($C8846&lt;=0,"",1/$C8846^2))</f>
        <v>0.0483225673455279</v>
      </c>
      <c r="F8846" s="33" t="n">
        <f aca="false">IF(OR(ROW()-設定!$B$30&lt;2,ROW()+設定!$B$30&gt;13701,N($A8846)&lt;=0,N(INDEX($A$2:$A$13701,MIN(13700,MAX(1,ROW()-1+設定!$B$30))))&lt;=0,$A8846&lt;設定!$B$28,$A8846&gt;設定!$B$29),0,IF(AND($C8846&gt;=MAX(INDEX($C$1:$C$13701,MAX(1,ROW()-設定!$B$24)):INDEX($C$1:$C$13701,MAX(1,ROW()-1))),$C8846&gt;MAX(INDEX($C$1:$C$13701,MIN(13701,ROW()+1)):INDEX($C$1:$C$13701,MIN(13701,ROW()+設定!$B$24))),$C8846&gt;=設定!$B$32,$C8846&gt;=MAX(MIN(INDEX($C$1:$C$13701,MAX(1,ROW()-設定!$B$26)):INDEX($C$1:$C$13701,MAX(1,ROW()-1))),MIN(INDEX($C$1:$C$13701,MIN(13701,ROW()+1)):INDEX($C$1:$C$13701,MIN(13701,ROW()+設定!$B$26))))*10^(設定!$B$27/20)),1,0))</f>
        <v>0</v>
      </c>
      <c r="G8846" s="33" t="n">
        <f aca="false">$G8845+IF($F8846=1,1,0)</f>
        <v>4</v>
      </c>
      <c r="H8846" s="0" t="str">
        <f aca="false">IF($F8846=1,$G8846,"")</f>
        <v/>
      </c>
    </row>
    <row r="8847" customFormat="false" ht="15" hidden="false" customHeight="false" outlineLevel="0" collapsed="false">
      <c r="A8847" s="30" t="n">
        <v>1382.03125</v>
      </c>
      <c r="B8847" s="31" t="n">
        <v>13.0439</v>
      </c>
      <c r="C8847" s="32" t="n">
        <f aca="false">IF($A8847="","",IF(設定!$B$21="dB",10^($B8847/20),ABS($B8847)))</f>
        <v>4.48946923691343</v>
      </c>
      <c r="D8847" s="32" t="n">
        <f aca="false">IF($A8847="","",$A8847^2)</f>
        <v>1910010.37597656</v>
      </c>
      <c r="E8847" s="32" t="n">
        <f aca="false">IF($A8847="","",IF($C8847&lt;=0,"",1/$C8847^2))</f>
        <v>0.0496146577651181</v>
      </c>
      <c r="F8847" s="33" t="n">
        <f aca="false">IF(OR(ROW()-設定!$B$30&lt;2,ROW()+設定!$B$30&gt;13701,N($A8847)&lt;=0,N(INDEX($A$2:$A$13701,MIN(13700,MAX(1,ROW()-1+設定!$B$30))))&lt;=0,$A8847&lt;設定!$B$28,$A8847&gt;設定!$B$29),0,IF(AND($C8847&gt;=MAX(INDEX($C$1:$C$13701,MAX(1,ROW()-設定!$B$24)):INDEX($C$1:$C$13701,MAX(1,ROW()-1))),$C8847&gt;MAX(INDEX($C$1:$C$13701,MIN(13701,ROW()+1)):INDEX($C$1:$C$13701,MIN(13701,ROW()+設定!$B$24))),$C8847&gt;=設定!$B$32,$C8847&gt;=MAX(MIN(INDEX($C$1:$C$13701,MAX(1,ROW()-設定!$B$26)):INDEX($C$1:$C$13701,MAX(1,ROW()-1))),MIN(INDEX($C$1:$C$13701,MIN(13701,ROW()+1)):INDEX($C$1:$C$13701,MIN(13701,ROW()+設定!$B$26))))*10^(設定!$B$27/20)),1,0))</f>
        <v>0</v>
      </c>
      <c r="G8847" s="33" t="n">
        <f aca="false">$G8846+IF($F8847=1,1,0)</f>
        <v>4</v>
      </c>
      <c r="H8847" s="0" t="str">
        <f aca="false">IF($F8847=1,$G8847,"")</f>
        <v/>
      </c>
    </row>
    <row r="8848" customFormat="false" ht="15" hidden="false" customHeight="false" outlineLevel="0" collapsed="false">
      <c r="A8848" s="30" t="n">
        <v>1382.1875</v>
      </c>
      <c r="B8848" s="31" t="n">
        <v>13.1951</v>
      </c>
      <c r="C8848" s="32" t="n">
        <f aca="false">IF($A8848="","",IF(設定!$B$21="dB",10^($B8848/20),ABS($B8848)))</f>
        <v>4.56830403643903</v>
      </c>
      <c r="D8848" s="32" t="n">
        <f aca="false">IF($A8848="","",$A8848^2)</f>
        <v>1910442.28515625</v>
      </c>
      <c r="E8848" s="32" t="n">
        <f aca="false">IF($A8848="","",IF($C8848&lt;=0,"",1/$C8848^2))</f>
        <v>0.0479170419474548</v>
      </c>
      <c r="F8848" s="33" t="n">
        <f aca="false">IF(OR(ROW()-設定!$B$30&lt;2,ROW()+設定!$B$30&gt;13701,N($A8848)&lt;=0,N(INDEX($A$2:$A$13701,MIN(13700,MAX(1,ROW()-1+設定!$B$30))))&lt;=0,$A8848&lt;設定!$B$28,$A8848&gt;設定!$B$29),0,IF(AND($C8848&gt;=MAX(INDEX($C$1:$C$13701,MAX(1,ROW()-設定!$B$24)):INDEX($C$1:$C$13701,MAX(1,ROW()-1))),$C8848&gt;MAX(INDEX($C$1:$C$13701,MIN(13701,ROW()+1)):INDEX($C$1:$C$13701,MIN(13701,ROW()+設定!$B$24))),$C8848&gt;=設定!$B$32,$C8848&gt;=MAX(MIN(INDEX($C$1:$C$13701,MAX(1,ROW()-設定!$B$26)):INDEX($C$1:$C$13701,MAX(1,ROW()-1))),MIN(INDEX($C$1:$C$13701,MIN(13701,ROW()+1)):INDEX($C$1:$C$13701,MIN(13701,ROW()+設定!$B$26))))*10^(設定!$B$27/20)),1,0))</f>
        <v>0</v>
      </c>
      <c r="G8848" s="33" t="n">
        <f aca="false">$G8847+IF($F8848=1,1,0)</f>
        <v>4</v>
      </c>
      <c r="H8848" s="0" t="str">
        <f aca="false">IF($F8848=1,$G8848,"")</f>
        <v/>
      </c>
    </row>
    <row r="8849" customFormat="false" ht="15" hidden="false" customHeight="false" outlineLevel="0" collapsed="false">
      <c r="A8849" s="30" t="n">
        <v>1382.34375</v>
      </c>
      <c r="B8849" s="31" t="n">
        <v>13.0016</v>
      </c>
      <c r="C8849" s="32" t="n">
        <f aca="false">IF($A8849="","",IF(設定!$B$21="dB",10^($B8849/20),ABS($B8849)))</f>
        <v>4.46765881888341</v>
      </c>
      <c r="D8849" s="32" t="n">
        <f aca="false">IF($A8849="","",$A8849^2)</f>
        <v>1910874.24316406</v>
      </c>
      <c r="E8849" s="32" t="n">
        <f aca="false">IF($A8849="","",IF($C8849&lt;=0,"",1/$C8849^2))</f>
        <v>0.0501002623435343</v>
      </c>
      <c r="F8849" s="33" t="n">
        <f aca="false">IF(OR(ROW()-設定!$B$30&lt;2,ROW()+設定!$B$30&gt;13701,N($A8849)&lt;=0,N(INDEX($A$2:$A$13701,MIN(13700,MAX(1,ROW()-1+設定!$B$30))))&lt;=0,$A8849&lt;設定!$B$28,$A8849&gt;設定!$B$29),0,IF(AND($C8849&gt;=MAX(INDEX($C$1:$C$13701,MAX(1,ROW()-設定!$B$24)):INDEX($C$1:$C$13701,MAX(1,ROW()-1))),$C8849&gt;MAX(INDEX($C$1:$C$13701,MIN(13701,ROW()+1)):INDEX($C$1:$C$13701,MIN(13701,ROW()+設定!$B$24))),$C8849&gt;=設定!$B$32,$C8849&gt;=MAX(MIN(INDEX($C$1:$C$13701,MAX(1,ROW()-設定!$B$26)):INDEX($C$1:$C$13701,MAX(1,ROW()-1))),MIN(INDEX($C$1:$C$13701,MIN(13701,ROW()+1)):INDEX($C$1:$C$13701,MIN(13701,ROW()+設定!$B$26))))*10^(設定!$B$27/20)),1,0))</f>
        <v>0</v>
      </c>
      <c r="G8849" s="33" t="n">
        <f aca="false">$G8848+IF($F8849=1,1,0)</f>
        <v>4</v>
      </c>
      <c r="H8849" s="0" t="str">
        <f aca="false">IF($F8849=1,$G8849,"")</f>
        <v/>
      </c>
    </row>
    <row r="8850" customFormat="false" ht="15" hidden="false" customHeight="false" outlineLevel="0" collapsed="false">
      <c r="A8850" s="30" t="n">
        <v>1382.5</v>
      </c>
      <c r="B8850" s="31" t="n">
        <v>13.1715</v>
      </c>
      <c r="C8850" s="32" t="n">
        <f aca="false">IF($A8850="","",IF(設定!$B$21="dB",10^($B8850/20),ABS($B8850)))</f>
        <v>4.55590857126256</v>
      </c>
      <c r="D8850" s="32" t="n">
        <f aca="false">IF($A8850="","",$A8850^2)</f>
        <v>1911306.25</v>
      </c>
      <c r="E8850" s="32" t="n">
        <f aca="false">IF($A8850="","",IF($C8850&lt;=0,"",1/$C8850^2))</f>
        <v>0.0481781367496085</v>
      </c>
      <c r="F8850" s="33" t="n">
        <f aca="false">IF(OR(ROW()-設定!$B$30&lt;2,ROW()+設定!$B$30&gt;13701,N($A8850)&lt;=0,N(INDEX($A$2:$A$13701,MIN(13700,MAX(1,ROW()-1+設定!$B$30))))&lt;=0,$A8850&lt;設定!$B$28,$A8850&gt;設定!$B$29),0,IF(AND($C8850&gt;=MAX(INDEX($C$1:$C$13701,MAX(1,ROW()-設定!$B$24)):INDEX($C$1:$C$13701,MAX(1,ROW()-1))),$C8850&gt;MAX(INDEX($C$1:$C$13701,MIN(13701,ROW()+1)):INDEX($C$1:$C$13701,MIN(13701,ROW()+設定!$B$24))),$C8850&gt;=設定!$B$32,$C8850&gt;=MAX(MIN(INDEX($C$1:$C$13701,MAX(1,ROW()-設定!$B$26)):INDEX($C$1:$C$13701,MAX(1,ROW()-1))),MIN(INDEX($C$1:$C$13701,MIN(13701,ROW()+1)):INDEX($C$1:$C$13701,MIN(13701,ROW()+設定!$B$26))))*10^(設定!$B$27/20)),1,0))</f>
        <v>0</v>
      </c>
      <c r="G8850" s="33" t="n">
        <f aca="false">$G8849+IF($F8850=1,1,0)</f>
        <v>4</v>
      </c>
      <c r="H8850" s="0" t="str">
        <f aca="false">IF($F8850=1,$G8850,"")</f>
        <v/>
      </c>
    </row>
    <row r="8851" customFormat="false" ht="15" hidden="false" customHeight="false" outlineLevel="0" collapsed="false">
      <c r="A8851" s="30" t="n">
        <v>1382.65625</v>
      </c>
      <c r="B8851" s="31" t="n">
        <v>13.2941</v>
      </c>
      <c r="C8851" s="32" t="n">
        <f aca="false">IF($A8851="","",IF(設定!$B$21="dB",10^($B8851/20),ABS($B8851)))</f>
        <v>4.62067049909967</v>
      </c>
      <c r="D8851" s="32" t="n">
        <f aca="false">IF($A8851="","",$A8851^2)</f>
        <v>1911738.30566406</v>
      </c>
      <c r="E8851" s="32" t="n">
        <f aca="false">IF($A8851="","",IF($C8851&lt;=0,"",1/$C8851^2))</f>
        <v>0.0468371003085183</v>
      </c>
      <c r="F8851" s="33" t="n">
        <f aca="false">IF(OR(ROW()-設定!$B$30&lt;2,ROW()+設定!$B$30&gt;13701,N($A8851)&lt;=0,N(INDEX($A$2:$A$13701,MIN(13700,MAX(1,ROW()-1+設定!$B$30))))&lt;=0,$A8851&lt;設定!$B$28,$A8851&gt;設定!$B$29),0,IF(AND($C8851&gt;=MAX(INDEX($C$1:$C$13701,MAX(1,ROW()-設定!$B$24)):INDEX($C$1:$C$13701,MAX(1,ROW()-1))),$C8851&gt;MAX(INDEX($C$1:$C$13701,MIN(13701,ROW()+1)):INDEX($C$1:$C$13701,MIN(13701,ROW()+設定!$B$24))),$C8851&gt;=設定!$B$32,$C8851&gt;=MAX(MIN(INDEX($C$1:$C$13701,MAX(1,ROW()-設定!$B$26)):INDEX($C$1:$C$13701,MAX(1,ROW()-1))),MIN(INDEX($C$1:$C$13701,MIN(13701,ROW()+1)):INDEX($C$1:$C$13701,MIN(13701,ROW()+設定!$B$26))))*10^(設定!$B$27/20)),1,0))</f>
        <v>0</v>
      </c>
      <c r="G8851" s="33" t="n">
        <f aca="false">$G8850+IF($F8851=1,1,0)</f>
        <v>4</v>
      </c>
      <c r="H8851" s="0" t="str">
        <f aca="false">IF($F8851=1,$G8851,"")</f>
        <v/>
      </c>
    </row>
    <row r="8852" customFormat="false" ht="15" hidden="false" customHeight="false" outlineLevel="0" collapsed="false">
      <c r="A8852" s="30" t="n">
        <v>1382.8125</v>
      </c>
      <c r="B8852" s="31" t="n">
        <v>13.211</v>
      </c>
      <c r="C8852" s="32" t="n">
        <f aca="false">IF($A8852="","",IF(設定!$B$21="dB",10^($B8852/20),ABS($B8852)))</f>
        <v>4.57667422762577</v>
      </c>
      <c r="D8852" s="32" t="n">
        <f aca="false">IF($A8852="","",$A8852^2)</f>
        <v>1912170.41015625</v>
      </c>
      <c r="E8852" s="32" t="n">
        <f aca="false">IF($A8852="","",IF($C8852&lt;=0,"",1/$C8852^2))</f>
        <v>0.0477419331137078</v>
      </c>
      <c r="F8852" s="33" t="n">
        <f aca="false">IF(OR(ROW()-設定!$B$30&lt;2,ROW()+設定!$B$30&gt;13701,N($A8852)&lt;=0,N(INDEX($A$2:$A$13701,MIN(13700,MAX(1,ROW()-1+設定!$B$30))))&lt;=0,$A8852&lt;設定!$B$28,$A8852&gt;設定!$B$29),0,IF(AND($C8852&gt;=MAX(INDEX($C$1:$C$13701,MAX(1,ROW()-設定!$B$24)):INDEX($C$1:$C$13701,MAX(1,ROW()-1))),$C8852&gt;MAX(INDEX($C$1:$C$13701,MIN(13701,ROW()+1)):INDEX($C$1:$C$13701,MIN(13701,ROW()+設定!$B$24))),$C8852&gt;=設定!$B$32,$C8852&gt;=MAX(MIN(INDEX($C$1:$C$13701,MAX(1,ROW()-設定!$B$26)):INDEX($C$1:$C$13701,MAX(1,ROW()-1))),MIN(INDEX($C$1:$C$13701,MIN(13701,ROW()+1)):INDEX($C$1:$C$13701,MIN(13701,ROW()+設定!$B$26))))*10^(設定!$B$27/20)),1,0))</f>
        <v>0</v>
      </c>
      <c r="G8852" s="33" t="n">
        <f aca="false">$G8851+IF($F8852=1,1,0)</f>
        <v>4</v>
      </c>
      <c r="H8852" s="0" t="str">
        <f aca="false">IF($F8852=1,$G8852,"")</f>
        <v/>
      </c>
    </row>
    <row r="8853" customFormat="false" ht="15" hidden="false" customHeight="false" outlineLevel="0" collapsed="false">
      <c r="A8853" s="30" t="n">
        <v>1382.96875</v>
      </c>
      <c r="B8853" s="31" t="n">
        <v>13.0761</v>
      </c>
      <c r="C8853" s="32" t="n">
        <f aca="false">IF($A8853="","",IF(設定!$B$21="dB",10^($B8853/20),ABS($B8853)))</f>
        <v>4.50614331432445</v>
      </c>
      <c r="D8853" s="32" t="n">
        <f aca="false">IF($A8853="","",$A8853^2)</f>
        <v>1912602.56347656</v>
      </c>
      <c r="E8853" s="32" t="n">
        <f aca="false">IF($A8853="","",IF($C8853&lt;=0,"",1/$C8853^2))</f>
        <v>0.0492481589666802</v>
      </c>
      <c r="F8853" s="33" t="n">
        <f aca="false">IF(OR(ROW()-設定!$B$30&lt;2,ROW()+設定!$B$30&gt;13701,N($A8853)&lt;=0,N(INDEX($A$2:$A$13701,MIN(13700,MAX(1,ROW()-1+設定!$B$30))))&lt;=0,$A8853&lt;設定!$B$28,$A8853&gt;設定!$B$29),0,IF(AND($C8853&gt;=MAX(INDEX($C$1:$C$13701,MAX(1,ROW()-設定!$B$24)):INDEX($C$1:$C$13701,MAX(1,ROW()-1))),$C8853&gt;MAX(INDEX($C$1:$C$13701,MIN(13701,ROW()+1)):INDEX($C$1:$C$13701,MIN(13701,ROW()+設定!$B$24))),$C8853&gt;=設定!$B$32,$C8853&gt;=MAX(MIN(INDEX($C$1:$C$13701,MAX(1,ROW()-設定!$B$26)):INDEX($C$1:$C$13701,MAX(1,ROW()-1))),MIN(INDEX($C$1:$C$13701,MIN(13701,ROW()+1)):INDEX($C$1:$C$13701,MIN(13701,ROW()+設定!$B$26))))*10^(設定!$B$27/20)),1,0))</f>
        <v>0</v>
      </c>
      <c r="G8853" s="33" t="n">
        <f aca="false">$G8852+IF($F8853=1,1,0)</f>
        <v>4</v>
      </c>
      <c r="H8853" s="0" t="str">
        <f aca="false">IF($F8853=1,$G8853,"")</f>
        <v/>
      </c>
    </row>
    <row r="8854" customFormat="false" ht="15" hidden="false" customHeight="false" outlineLevel="0" collapsed="false">
      <c r="A8854" s="30" t="n">
        <v>1383.125</v>
      </c>
      <c r="B8854" s="31" t="n">
        <v>13.228</v>
      </c>
      <c r="C8854" s="32" t="n">
        <f aca="false">IF($A8854="","",IF(設定!$B$21="dB",10^($B8854/20),ABS($B8854)))</f>
        <v>4.58564045367464</v>
      </c>
      <c r="D8854" s="32" t="n">
        <f aca="false">IF($A8854="","",$A8854^2)</f>
        <v>1913034.765625</v>
      </c>
      <c r="E8854" s="32" t="n">
        <f aca="false">IF($A8854="","",IF($C8854&lt;=0,"",1/$C8854^2))</f>
        <v>0.0475554176315208</v>
      </c>
      <c r="F8854" s="33" t="n">
        <f aca="false">IF(OR(ROW()-設定!$B$30&lt;2,ROW()+設定!$B$30&gt;13701,N($A8854)&lt;=0,N(INDEX($A$2:$A$13701,MIN(13700,MAX(1,ROW()-1+設定!$B$30))))&lt;=0,$A8854&lt;設定!$B$28,$A8854&gt;設定!$B$29),0,IF(AND($C8854&gt;=MAX(INDEX($C$1:$C$13701,MAX(1,ROW()-設定!$B$24)):INDEX($C$1:$C$13701,MAX(1,ROW()-1))),$C8854&gt;MAX(INDEX($C$1:$C$13701,MIN(13701,ROW()+1)):INDEX($C$1:$C$13701,MIN(13701,ROW()+設定!$B$24))),$C8854&gt;=設定!$B$32,$C8854&gt;=MAX(MIN(INDEX($C$1:$C$13701,MAX(1,ROW()-設定!$B$26)):INDEX($C$1:$C$13701,MAX(1,ROW()-1))),MIN(INDEX($C$1:$C$13701,MIN(13701,ROW()+1)):INDEX($C$1:$C$13701,MIN(13701,ROW()+設定!$B$26))))*10^(設定!$B$27/20)),1,0))</f>
        <v>0</v>
      </c>
      <c r="G8854" s="33" t="n">
        <f aca="false">$G8853+IF($F8854=1,1,0)</f>
        <v>4</v>
      </c>
      <c r="H8854" s="0" t="str">
        <f aca="false">IF($F8854=1,$G8854,"")</f>
        <v/>
      </c>
    </row>
    <row r="8855" customFormat="false" ht="15" hidden="false" customHeight="false" outlineLevel="0" collapsed="false">
      <c r="A8855" s="30" t="n">
        <v>1383.28125</v>
      </c>
      <c r="B8855" s="31" t="n">
        <v>13.3501</v>
      </c>
      <c r="C8855" s="32" t="n">
        <f aca="false">IF($A8855="","",IF(設定!$B$21="dB",10^($B8855/20),ABS($B8855)))</f>
        <v>4.65055730287745</v>
      </c>
      <c r="D8855" s="32" t="n">
        <f aca="false">IF($A8855="","",$A8855^2)</f>
        <v>1913467.01660156</v>
      </c>
      <c r="E8855" s="32" t="n">
        <f aca="false">IF($A8855="","",IF($C8855&lt;=0,"",1/$C8855^2))</f>
        <v>0.0462370374805363</v>
      </c>
      <c r="F8855" s="33" t="n">
        <f aca="false">IF(OR(ROW()-設定!$B$30&lt;2,ROW()+設定!$B$30&gt;13701,N($A8855)&lt;=0,N(INDEX($A$2:$A$13701,MIN(13700,MAX(1,ROW()-1+設定!$B$30))))&lt;=0,$A8855&lt;設定!$B$28,$A8855&gt;設定!$B$29),0,IF(AND($C8855&gt;=MAX(INDEX($C$1:$C$13701,MAX(1,ROW()-設定!$B$24)):INDEX($C$1:$C$13701,MAX(1,ROW()-1))),$C8855&gt;MAX(INDEX($C$1:$C$13701,MIN(13701,ROW()+1)):INDEX($C$1:$C$13701,MIN(13701,ROW()+設定!$B$24))),$C8855&gt;=設定!$B$32,$C8855&gt;=MAX(MIN(INDEX($C$1:$C$13701,MAX(1,ROW()-設定!$B$26)):INDEX($C$1:$C$13701,MAX(1,ROW()-1))),MIN(INDEX($C$1:$C$13701,MIN(13701,ROW()+1)):INDEX($C$1:$C$13701,MIN(13701,ROW()+設定!$B$26))))*10^(設定!$B$27/20)),1,0))</f>
        <v>0</v>
      </c>
      <c r="G8855" s="33" t="n">
        <f aca="false">$G8854+IF($F8855=1,1,0)</f>
        <v>4</v>
      </c>
      <c r="H8855" s="0" t="str">
        <f aca="false">IF($F8855=1,$G8855,"")</f>
        <v/>
      </c>
    </row>
    <row r="8856" customFormat="false" ht="15" hidden="false" customHeight="false" outlineLevel="0" collapsed="false">
      <c r="A8856" s="30" t="n">
        <v>1383.4375</v>
      </c>
      <c r="B8856" s="31" t="n">
        <v>13.1788</v>
      </c>
      <c r="C8856" s="32" t="n">
        <f aca="false">IF($A8856="","",IF(設定!$B$21="dB",10^($B8856/20),ABS($B8856)))</f>
        <v>4.55973916474975</v>
      </c>
      <c r="D8856" s="32" t="n">
        <f aca="false">IF($A8856="","",$A8856^2)</f>
        <v>1913899.31640625</v>
      </c>
      <c r="E8856" s="32" t="n">
        <f aca="false">IF($A8856="","",IF($C8856&lt;=0,"",1/$C8856^2))</f>
        <v>0.0480972227628724</v>
      </c>
      <c r="F8856" s="33" t="n">
        <f aca="false">IF(OR(ROW()-設定!$B$30&lt;2,ROW()+設定!$B$30&gt;13701,N($A8856)&lt;=0,N(INDEX($A$2:$A$13701,MIN(13700,MAX(1,ROW()-1+設定!$B$30))))&lt;=0,$A8856&lt;設定!$B$28,$A8856&gt;設定!$B$29),0,IF(AND($C8856&gt;=MAX(INDEX($C$1:$C$13701,MAX(1,ROW()-設定!$B$24)):INDEX($C$1:$C$13701,MAX(1,ROW()-1))),$C8856&gt;MAX(INDEX($C$1:$C$13701,MIN(13701,ROW()+1)):INDEX($C$1:$C$13701,MIN(13701,ROW()+設定!$B$24))),$C8856&gt;=設定!$B$32,$C8856&gt;=MAX(MIN(INDEX($C$1:$C$13701,MAX(1,ROW()-設定!$B$26)):INDEX($C$1:$C$13701,MAX(1,ROW()-1))),MIN(INDEX($C$1:$C$13701,MIN(13701,ROW()+1)):INDEX($C$1:$C$13701,MIN(13701,ROW()+設定!$B$26))))*10^(設定!$B$27/20)),1,0))</f>
        <v>0</v>
      </c>
      <c r="G8856" s="33" t="n">
        <f aca="false">$G8855+IF($F8856=1,1,0)</f>
        <v>4</v>
      </c>
      <c r="H8856" s="0" t="str">
        <f aca="false">IF($F8856=1,$G8856,"")</f>
        <v/>
      </c>
    </row>
    <row r="8857" customFormat="false" ht="15" hidden="false" customHeight="false" outlineLevel="0" collapsed="false">
      <c r="A8857" s="30" t="n">
        <v>1383.59375</v>
      </c>
      <c r="B8857" s="31" t="n">
        <v>13.2063</v>
      </c>
      <c r="C8857" s="32" t="n">
        <f aca="false">IF($A8857="","",IF(設定!$B$21="dB",10^($B8857/20),ABS($B8857)))</f>
        <v>4.5741984247887</v>
      </c>
      <c r="D8857" s="32" t="n">
        <f aca="false">IF($A8857="","",$A8857^2)</f>
        <v>1914331.66503906</v>
      </c>
      <c r="E8857" s="32" t="n">
        <f aca="false">IF($A8857="","",IF($C8857&lt;=0,"",1/$C8857^2))</f>
        <v>0.0477936281170605</v>
      </c>
      <c r="F8857" s="33" t="n">
        <f aca="false">IF(OR(ROW()-設定!$B$30&lt;2,ROW()+設定!$B$30&gt;13701,N($A8857)&lt;=0,N(INDEX($A$2:$A$13701,MIN(13700,MAX(1,ROW()-1+設定!$B$30))))&lt;=0,$A8857&lt;設定!$B$28,$A8857&gt;設定!$B$29),0,IF(AND($C8857&gt;=MAX(INDEX($C$1:$C$13701,MAX(1,ROW()-設定!$B$24)):INDEX($C$1:$C$13701,MAX(1,ROW()-1))),$C8857&gt;MAX(INDEX($C$1:$C$13701,MIN(13701,ROW()+1)):INDEX($C$1:$C$13701,MIN(13701,ROW()+設定!$B$24))),$C8857&gt;=設定!$B$32,$C8857&gt;=MAX(MIN(INDEX($C$1:$C$13701,MAX(1,ROW()-設定!$B$26)):INDEX($C$1:$C$13701,MAX(1,ROW()-1))),MIN(INDEX($C$1:$C$13701,MIN(13701,ROW()+1)):INDEX($C$1:$C$13701,MIN(13701,ROW()+設定!$B$26))))*10^(設定!$B$27/20)),1,0))</f>
        <v>0</v>
      </c>
      <c r="G8857" s="33" t="n">
        <f aca="false">$G8856+IF($F8857=1,1,0)</f>
        <v>4</v>
      </c>
      <c r="H8857" s="0" t="str">
        <f aca="false">IF($F8857=1,$G8857,"")</f>
        <v/>
      </c>
    </row>
    <row r="8858" customFormat="false" ht="15" hidden="false" customHeight="false" outlineLevel="0" collapsed="false">
      <c r="A8858" s="30" t="n">
        <v>1383.75</v>
      </c>
      <c r="B8858" s="31" t="n">
        <v>13.4152</v>
      </c>
      <c r="C8858" s="32" t="n">
        <f aca="false">IF($A8858="","",IF(設定!$B$21="dB",10^($B8858/20),ABS($B8858)))</f>
        <v>4.68554377868153</v>
      </c>
      <c r="D8858" s="32" t="n">
        <f aca="false">IF($A8858="","",$A8858^2)</f>
        <v>1914764.0625</v>
      </c>
      <c r="E8858" s="32" t="n">
        <f aca="false">IF($A8858="","",IF($C8858&lt;=0,"",1/$C8858^2))</f>
        <v>0.0455491209537357</v>
      </c>
      <c r="F8858" s="33" t="n">
        <f aca="false">IF(OR(ROW()-設定!$B$30&lt;2,ROW()+設定!$B$30&gt;13701,N($A8858)&lt;=0,N(INDEX($A$2:$A$13701,MIN(13700,MAX(1,ROW()-1+設定!$B$30))))&lt;=0,$A8858&lt;設定!$B$28,$A8858&gt;設定!$B$29),0,IF(AND($C8858&gt;=MAX(INDEX($C$1:$C$13701,MAX(1,ROW()-設定!$B$24)):INDEX($C$1:$C$13701,MAX(1,ROW()-1))),$C8858&gt;MAX(INDEX($C$1:$C$13701,MIN(13701,ROW()+1)):INDEX($C$1:$C$13701,MIN(13701,ROW()+設定!$B$24))),$C8858&gt;=設定!$B$32,$C8858&gt;=MAX(MIN(INDEX($C$1:$C$13701,MAX(1,ROW()-設定!$B$26)):INDEX($C$1:$C$13701,MAX(1,ROW()-1))),MIN(INDEX($C$1:$C$13701,MIN(13701,ROW()+1)):INDEX($C$1:$C$13701,MIN(13701,ROW()+設定!$B$26))))*10^(設定!$B$27/20)),1,0))</f>
        <v>0</v>
      </c>
      <c r="G8858" s="33" t="n">
        <f aca="false">$G8857+IF($F8858=1,1,0)</f>
        <v>4</v>
      </c>
      <c r="H8858" s="0" t="str">
        <f aca="false">IF($F8858=1,$G8858,"")</f>
        <v/>
      </c>
    </row>
    <row r="8859" customFormat="false" ht="15" hidden="false" customHeight="false" outlineLevel="0" collapsed="false">
      <c r="A8859" s="30" t="n">
        <v>1383.90625</v>
      </c>
      <c r="B8859" s="31" t="n">
        <v>13.3225</v>
      </c>
      <c r="C8859" s="32" t="n">
        <f aca="false">IF($A8859="","",IF(設定!$B$21="dB",10^($B8859/20),ABS($B8859)))</f>
        <v>4.63580329680699</v>
      </c>
      <c r="D8859" s="32" t="n">
        <f aca="false">IF($A8859="","",$A8859^2)</f>
        <v>1915196.50878906</v>
      </c>
      <c r="E8859" s="32" t="n">
        <f aca="false">IF($A8859="","",IF($C8859&lt;=0,"",1/$C8859^2))</f>
        <v>0.046531815774886</v>
      </c>
      <c r="F8859" s="33" t="n">
        <f aca="false">IF(OR(ROW()-設定!$B$30&lt;2,ROW()+設定!$B$30&gt;13701,N($A8859)&lt;=0,N(INDEX($A$2:$A$13701,MIN(13700,MAX(1,ROW()-1+設定!$B$30))))&lt;=0,$A8859&lt;設定!$B$28,$A8859&gt;設定!$B$29),0,IF(AND($C8859&gt;=MAX(INDEX($C$1:$C$13701,MAX(1,ROW()-設定!$B$24)):INDEX($C$1:$C$13701,MAX(1,ROW()-1))),$C8859&gt;MAX(INDEX($C$1:$C$13701,MIN(13701,ROW()+1)):INDEX($C$1:$C$13701,MIN(13701,ROW()+設定!$B$24))),$C8859&gt;=設定!$B$32,$C8859&gt;=MAX(MIN(INDEX($C$1:$C$13701,MAX(1,ROW()-設定!$B$26)):INDEX($C$1:$C$13701,MAX(1,ROW()-1))),MIN(INDEX($C$1:$C$13701,MIN(13701,ROW()+1)):INDEX($C$1:$C$13701,MIN(13701,ROW()+設定!$B$26))))*10^(設定!$B$27/20)),1,0))</f>
        <v>0</v>
      </c>
      <c r="G8859" s="33" t="n">
        <f aca="false">$G8858+IF($F8859=1,1,0)</f>
        <v>4</v>
      </c>
      <c r="H8859" s="0" t="str">
        <f aca="false">IF($F8859=1,$G8859,"")</f>
        <v/>
      </c>
    </row>
    <row r="8860" customFormat="false" ht="15" hidden="false" customHeight="false" outlineLevel="0" collapsed="false">
      <c r="A8860" s="30" t="n">
        <v>1384.0625</v>
      </c>
      <c r="B8860" s="31" t="n">
        <v>13.5256</v>
      </c>
      <c r="C8860" s="32" t="n">
        <f aca="false">IF($A8860="","",IF(設定!$B$21="dB",10^($B8860/20),ABS($B8860)))</f>
        <v>4.74547838952437</v>
      </c>
      <c r="D8860" s="32" t="n">
        <f aca="false">IF($A8860="","",$A8860^2)</f>
        <v>1915629.00390625</v>
      </c>
      <c r="E8860" s="32" t="n">
        <f aca="false">IF($A8860="","",IF($C8860&lt;=0,"",1/$C8860^2))</f>
        <v>0.0444058308205107</v>
      </c>
      <c r="F8860" s="33" t="n">
        <f aca="false">IF(OR(ROW()-設定!$B$30&lt;2,ROW()+設定!$B$30&gt;13701,N($A8860)&lt;=0,N(INDEX($A$2:$A$13701,MIN(13700,MAX(1,ROW()-1+設定!$B$30))))&lt;=0,$A8860&lt;設定!$B$28,$A8860&gt;設定!$B$29),0,IF(AND($C8860&gt;=MAX(INDEX($C$1:$C$13701,MAX(1,ROW()-設定!$B$24)):INDEX($C$1:$C$13701,MAX(1,ROW()-1))),$C8860&gt;MAX(INDEX($C$1:$C$13701,MIN(13701,ROW()+1)):INDEX($C$1:$C$13701,MIN(13701,ROW()+設定!$B$24))),$C8860&gt;=設定!$B$32,$C8860&gt;=MAX(MIN(INDEX($C$1:$C$13701,MAX(1,ROW()-設定!$B$26)):INDEX($C$1:$C$13701,MAX(1,ROW()-1))),MIN(INDEX($C$1:$C$13701,MIN(13701,ROW()+1)):INDEX($C$1:$C$13701,MIN(13701,ROW()+設定!$B$26))))*10^(設定!$B$27/20)),1,0))</f>
        <v>0</v>
      </c>
      <c r="G8860" s="33" t="n">
        <f aca="false">$G8859+IF($F8860=1,1,0)</f>
        <v>4</v>
      </c>
      <c r="H8860" s="0" t="str">
        <f aca="false">IF($F8860=1,$G8860,"")</f>
        <v/>
      </c>
    </row>
    <row r="8861" customFormat="false" ht="15" hidden="false" customHeight="false" outlineLevel="0" collapsed="false">
      <c r="A8861" s="30" t="n">
        <v>1384.21875</v>
      </c>
      <c r="B8861" s="31" t="n">
        <v>13.3631</v>
      </c>
      <c r="C8861" s="32" t="n">
        <f aca="false">IF($A8861="","",IF(設定!$B$21="dB",10^($B8861/20),ABS($B8861)))</f>
        <v>4.65752291176983</v>
      </c>
      <c r="D8861" s="32" t="n">
        <f aca="false">IF($A8861="","",$A8861^2)</f>
        <v>1916061.54785156</v>
      </c>
      <c r="E8861" s="32" t="n">
        <f aca="false">IF($A8861="","",IF($C8861&lt;=0,"",1/$C8861^2))</f>
        <v>0.0460988402935137</v>
      </c>
      <c r="F8861" s="33" t="n">
        <f aca="false">IF(OR(ROW()-設定!$B$30&lt;2,ROW()+設定!$B$30&gt;13701,N($A8861)&lt;=0,N(INDEX($A$2:$A$13701,MIN(13700,MAX(1,ROW()-1+設定!$B$30))))&lt;=0,$A8861&lt;設定!$B$28,$A8861&gt;設定!$B$29),0,IF(AND($C8861&gt;=MAX(INDEX($C$1:$C$13701,MAX(1,ROW()-設定!$B$24)):INDEX($C$1:$C$13701,MAX(1,ROW()-1))),$C8861&gt;MAX(INDEX($C$1:$C$13701,MIN(13701,ROW()+1)):INDEX($C$1:$C$13701,MIN(13701,ROW()+設定!$B$24))),$C8861&gt;=設定!$B$32,$C8861&gt;=MAX(MIN(INDEX($C$1:$C$13701,MAX(1,ROW()-設定!$B$26)):INDEX($C$1:$C$13701,MAX(1,ROW()-1))),MIN(INDEX($C$1:$C$13701,MIN(13701,ROW()+1)):INDEX($C$1:$C$13701,MIN(13701,ROW()+設定!$B$26))))*10^(設定!$B$27/20)),1,0))</f>
        <v>0</v>
      </c>
      <c r="G8861" s="33" t="n">
        <f aca="false">$G8860+IF($F8861=1,1,0)</f>
        <v>4</v>
      </c>
      <c r="H8861" s="0" t="str">
        <f aca="false">IF($F8861=1,$G8861,"")</f>
        <v/>
      </c>
    </row>
    <row r="8862" customFormat="false" ht="15" hidden="false" customHeight="false" outlineLevel="0" collapsed="false">
      <c r="A8862" s="30" t="n">
        <v>1384.375</v>
      </c>
      <c r="B8862" s="31" t="n">
        <v>13.325</v>
      </c>
      <c r="C8862" s="32" t="n">
        <f aca="false">IF($A8862="","",IF(設定!$B$21="dB",10^($B8862/20),ABS($B8862)))</f>
        <v>4.63713778029105</v>
      </c>
      <c r="D8862" s="32" t="n">
        <f aca="false">IF($A8862="","",$A8862^2)</f>
        <v>1916494.140625</v>
      </c>
      <c r="E8862" s="32" t="n">
        <f aca="false">IF($A8862="","",IF($C8862&lt;=0,"",1/$C8862^2))</f>
        <v>0.0465050376166606</v>
      </c>
      <c r="F8862" s="33" t="n">
        <f aca="false">IF(OR(ROW()-設定!$B$30&lt;2,ROW()+設定!$B$30&gt;13701,N($A8862)&lt;=0,N(INDEX($A$2:$A$13701,MIN(13700,MAX(1,ROW()-1+設定!$B$30))))&lt;=0,$A8862&lt;設定!$B$28,$A8862&gt;設定!$B$29),0,IF(AND($C8862&gt;=MAX(INDEX($C$1:$C$13701,MAX(1,ROW()-設定!$B$24)):INDEX($C$1:$C$13701,MAX(1,ROW()-1))),$C8862&gt;MAX(INDEX($C$1:$C$13701,MIN(13701,ROW()+1)):INDEX($C$1:$C$13701,MIN(13701,ROW()+設定!$B$24))),$C8862&gt;=設定!$B$32,$C8862&gt;=MAX(MIN(INDEX($C$1:$C$13701,MAX(1,ROW()-設定!$B$26)):INDEX($C$1:$C$13701,MAX(1,ROW()-1))),MIN(INDEX($C$1:$C$13701,MIN(13701,ROW()+1)):INDEX($C$1:$C$13701,MIN(13701,ROW()+設定!$B$26))))*10^(設定!$B$27/20)),1,0))</f>
        <v>0</v>
      </c>
      <c r="G8862" s="33" t="n">
        <f aca="false">$G8861+IF($F8862=1,1,0)</f>
        <v>4</v>
      </c>
      <c r="H8862" s="0" t="str">
        <f aca="false">IF($F8862=1,$G8862,"")</f>
        <v/>
      </c>
    </row>
    <row r="8863" customFormat="false" ht="15" hidden="false" customHeight="false" outlineLevel="0" collapsed="false">
      <c r="A8863" s="30" t="n">
        <v>1384.53125</v>
      </c>
      <c r="B8863" s="31" t="n">
        <v>13.4696</v>
      </c>
      <c r="C8863" s="32" t="n">
        <f aca="false">IF($A8863="","",IF(設定!$B$21="dB",10^($B8863/20),ABS($B8863)))</f>
        <v>4.71498157543894</v>
      </c>
      <c r="D8863" s="32" t="n">
        <f aca="false">IF($A8863="","",$A8863^2)</f>
        <v>1916926.78222656</v>
      </c>
      <c r="E8863" s="32" t="n">
        <f aca="false">IF($A8863="","",IF($C8863&lt;=0,"",1/$C8863^2))</f>
        <v>0.0449821283056657</v>
      </c>
      <c r="F8863" s="33" t="n">
        <f aca="false">IF(OR(ROW()-設定!$B$30&lt;2,ROW()+設定!$B$30&gt;13701,N($A8863)&lt;=0,N(INDEX($A$2:$A$13701,MIN(13700,MAX(1,ROW()-1+設定!$B$30))))&lt;=0,$A8863&lt;設定!$B$28,$A8863&gt;設定!$B$29),0,IF(AND($C8863&gt;=MAX(INDEX($C$1:$C$13701,MAX(1,ROW()-設定!$B$24)):INDEX($C$1:$C$13701,MAX(1,ROW()-1))),$C8863&gt;MAX(INDEX($C$1:$C$13701,MIN(13701,ROW()+1)):INDEX($C$1:$C$13701,MIN(13701,ROW()+設定!$B$24))),$C8863&gt;=設定!$B$32,$C8863&gt;=MAX(MIN(INDEX($C$1:$C$13701,MAX(1,ROW()-設定!$B$26)):INDEX($C$1:$C$13701,MAX(1,ROW()-1))),MIN(INDEX($C$1:$C$13701,MIN(13701,ROW()+1)):INDEX($C$1:$C$13701,MIN(13701,ROW()+設定!$B$26))))*10^(設定!$B$27/20)),1,0))</f>
        <v>0</v>
      </c>
      <c r="G8863" s="33" t="n">
        <f aca="false">$G8862+IF($F8863=1,1,0)</f>
        <v>4</v>
      </c>
      <c r="H8863" s="0" t="str">
        <f aca="false">IF($F8863=1,$G8863,"")</f>
        <v/>
      </c>
    </row>
    <row r="8864" customFormat="false" ht="15" hidden="false" customHeight="false" outlineLevel="0" collapsed="false">
      <c r="A8864" s="30" t="n">
        <v>1384.6875</v>
      </c>
      <c r="B8864" s="31" t="n">
        <v>13.7383</v>
      </c>
      <c r="C8864" s="32" t="n">
        <f aca="false">IF($A8864="","",IF(設定!$B$21="dB",10^($B8864/20),ABS($B8864)))</f>
        <v>4.86312015518682</v>
      </c>
      <c r="D8864" s="32" t="n">
        <f aca="false">IF($A8864="","",$A8864^2)</f>
        <v>1917359.47265625</v>
      </c>
      <c r="E8864" s="32" t="n">
        <f aca="false">IF($A8864="","",IF($C8864&lt;=0,"",1/$C8864^2))</f>
        <v>0.0422834095828079</v>
      </c>
      <c r="F8864" s="33" t="n">
        <f aca="false">IF(OR(ROW()-設定!$B$30&lt;2,ROW()+設定!$B$30&gt;13701,N($A8864)&lt;=0,N(INDEX($A$2:$A$13701,MIN(13700,MAX(1,ROW()-1+設定!$B$30))))&lt;=0,$A8864&lt;設定!$B$28,$A8864&gt;設定!$B$29),0,IF(AND($C8864&gt;=MAX(INDEX($C$1:$C$13701,MAX(1,ROW()-設定!$B$24)):INDEX($C$1:$C$13701,MAX(1,ROW()-1))),$C8864&gt;MAX(INDEX($C$1:$C$13701,MIN(13701,ROW()+1)):INDEX($C$1:$C$13701,MIN(13701,ROW()+設定!$B$24))),$C8864&gt;=設定!$B$32,$C8864&gt;=MAX(MIN(INDEX($C$1:$C$13701,MAX(1,ROW()-設定!$B$26)):INDEX($C$1:$C$13701,MAX(1,ROW()-1))),MIN(INDEX($C$1:$C$13701,MIN(13701,ROW()+1)):INDEX($C$1:$C$13701,MIN(13701,ROW()+設定!$B$26))))*10^(設定!$B$27/20)),1,0))</f>
        <v>0</v>
      </c>
      <c r="G8864" s="33" t="n">
        <f aca="false">$G8863+IF($F8864=1,1,0)</f>
        <v>4</v>
      </c>
      <c r="H8864" s="0" t="str">
        <f aca="false">IF($F8864=1,$G8864,"")</f>
        <v/>
      </c>
    </row>
    <row r="8865" customFormat="false" ht="15" hidden="false" customHeight="false" outlineLevel="0" collapsed="false">
      <c r="A8865" s="30" t="n">
        <v>1384.84375</v>
      </c>
      <c r="B8865" s="31" t="n">
        <v>13.5255</v>
      </c>
      <c r="C8865" s="32" t="n">
        <f aca="false">IF($A8865="","",IF(設定!$B$21="dB",10^($B8865/20),ABS($B8865)))</f>
        <v>4.74542375549987</v>
      </c>
      <c r="D8865" s="32" t="n">
        <f aca="false">IF($A8865="","",$A8865^2)</f>
        <v>1917792.21191406</v>
      </c>
      <c r="E8865" s="32" t="n">
        <f aca="false">IF($A8865="","",IF($C8865&lt;=0,"",1/$C8865^2))</f>
        <v>0.0444068533143234</v>
      </c>
      <c r="F8865" s="33" t="n">
        <f aca="false">IF(OR(ROW()-設定!$B$30&lt;2,ROW()+設定!$B$30&gt;13701,N($A8865)&lt;=0,N(INDEX($A$2:$A$13701,MIN(13700,MAX(1,ROW()-1+設定!$B$30))))&lt;=0,$A8865&lt;設定!$B$28,$A8865&gt;設定!$B$29),0,IF(AND($C8865&gt;=MAX(INDEX($C$1:$C$13701,MAX(1,ROW()-設定!$B$24)):INDEX($C$1:$C$13701,MAX(1,ROW()-1))),$C8865&gt;MAX(INDEX($C$1:$C$13701,MIN(13701,ROW()+1)):INDEX($C$1:$C$13701,MIN(13701,ROW()+設定!$B$24))),$C8865&gt;=設定!$B$32,$C8865&gt;=MAX(MIN(INDEX($C$1:$C$13701,MAX(1,ROW()-設定!$B$26)):INDEX($C$1:$C$13701,MAX(1,ROW()-1))),MIN(INDEX($C$1:$C$13701,MIN(13701,ROW()+1)):INDEX($C$1:$C$13701,MIN(13701,ROW()+設定!$B$26))))*10^(設定!$B$27/20)),1,0))</f>
        <v>0</v>
      </c>
      <c r="G8865" s="33" t="n">
        <f aca="false">$G8864+IF($F8865=1,1,0)</f>
        <v>4</v>
      </c>
      <c r="H8865" s="0" t="str">
        <f aca="false">IF($F8865=1,$G8865,"")</f>
        <v/>
      </c>
    </row>
    <row r="8866" customFormat="false" ht="15" hidden="false" customHeight="false" outlineLevel="0" collapsed="false">
      <c r="A8866" s="30" t="n">
        <v>1385</v>
      </c>
      <c r="B8866" s="31" t="n">
        <v>13.6477</v>
      </c>
      <c r="C8866" s="32" t="n">
        <f aca="false">IF($A8866="","",IF(設定!$B$21="dB",10^($B8866/20),ABS($B8866)))</f>
        <v>4.81265799248715</v>
      </c>
      <c r="D8866" s="32" t="n">
        <f aca="false">IF($A8866="","",$A8866^2)</f>
        <v>1918225</v>
      </c>
      <c r="E8866" s="32" t="n">
        <f aca="false">IF($A8866="","",IF($C8866&lt;=0,"",1/$C8866^2))</f>
        <v>0.0431747667513154</v>
      </c>
      <c r="F8866" s="33" t="n">
        <f aca="false">IF(OR(ROW()-設定!$B$30&lt;2,ROW()+設定!$B$30&gt;13701,N($A8866)&lt;=0,N(INDEX($A$2:$A$13701,MIN(13700,MAX(1,ROW()-1+設定!$B$30))))&lt;=0,$A8866&lt;設定!$B$28,$A8866&gt;設定!$B$29),0,IF(AND($C8866&gt;=MAX(INDEX($C$1:$C$13701,MAX(1,ROW()-設定!$B$24)):INDEX($C$1:$C$13701,MAX(1,ROW()-1))),$C8866&gt;MAX(INDEX($C$1:$C$13701,MIN(13701,ROW()+1)):INDEX($C$1:$C$13701,MIN(13701,ROW()+設定!$B$24))),$C8866&gt;=設定!$B$32,$C8866&gt;=MAX(MIN(INDEX($C$1:$C$13701,MAX(1,ROW()-設定!$B$26)):INDEX($C$1:$C$13701,MAX(1,ROW()-1))),MIN(INDEX($C$1:$C$13701,MIN(13701,ROW()+1)):INDEX($C$1:$C$13701,MIN(13701,ROW()+設定!$B$26))))*10^(設定!$B$27/20)),1,0))</f>
        <v>0</v>
      </c>
      <c r="G8866" s="33" t="n">
        <f aca="false">$G8865+IF($F8866=1,1,0)</f>
        <v>4</v>
      </c>
      <c r="H8866" s="0" t="str">
        <f aca="false">IF($F8866=1,$G8866,"")</f>
        <v/>
      </c>
    </row>
    <row r="8867" customFormat="false" ht="15" hidden="false" customHeight="false" outlineLevel="0" collapsed="false">
      <c r="A8867" s="30" t="n">
        <v>1385.15625</v>
      </c>
      <c r="B8867" s="31" t="n">
        <v>13.7065</v>
      </c>
      <c r="C8867" s="32" t="n">
        <f aca="false">IF($A8867="","",IF(設定!$B$21="dB",10^($B8867/20),ABS($B8867)))</f>
        <v>4.84534828814043</v>
      </c>
      <c r="D8867" s="32" t="n">
        <f aca="false">IF($A8867="","",$A8867^2)</f>
        <v>1918657.83691406</v>
      </c>
      <c r="E8867" s="32" t="n">
        <f aca="false">IF($A8867="","",IF($C8867&lt;=0,"",1/$C8867^2))</f>
        <v>0.0425941543176832</v>
      </c>
      <c r="F8867" s="33" t="n">
        <f aca="false">IF(OR(ROW()-設定!$B$30&lt;2,ROW()+設定!$B$30&gt;13701,N($A8867)&lt;=0,N(INDEX($A$2:$A$13701,MIN(13700,MAX(1,ROW()-1+設定!$B$30))))&lt;=0,$A8867&lt;設定!$B$28,$A8867&gt;設定!$B$29),0,IF(AND($C8867&gt;=MAX(INDEX($C$1:$C$13701,MAX(1,ROW()-設定!$B$24)):INDEX($C$1:$C$13701,MAX(1,ROW()-1))),$C8867&gt;MAX(INDEX($C$1:$C$13701,MIN(13701,ROW()+1)):INDEX($C$1:$C$13701,MIN(13701,ROW()+設定!$B$24))),$C8867&gt;=設定!$B$32,$C8867&gt;=MAX(MIN(INDEX($C$1:$C$13701,MAX(1,ROW()-設定!$B$26)):INDEX($C$1:$C$13701,MAX(1,ROW()-1))),MIN(INDEX($C$1:$C$13701,MIN(13701,ROW()+1)):INDEX($C$1:$C$13701,MIN(13701,ROW()+設定!$B$26))))*10^(設定!$B$27/20)),1,0))</f>
        <v>0</v>
      </c>
      <c r="G8867" s="33" t="n">
        <f aca="false">$G8866+IF($F8867=1,1,0)</f>
        <v>4</v>
      </c>
      <c r="H8867" s="0" t="str">
        <f aca="false">IF($F8867=1,$G8867,"")</f>
        <v/>
      </c>
    </row>
    <row r="8868" customFormat="false" ht="15" hidden="false" customHeight="false" outlineLevel="0" collapsed="false">
      <c r="A8868" s="30" t="n">
        <v>1385.3125</v>
      </c>
      <c r="B8868" s="31" t="n">
        <v>13.6133</v>
      </c>
      <c r="C8868" s="32" t="n">
        <f aca="false">IF($A8868="","",IF(設定!$B$21="dB",10^($B8868/20),ABS($B8868)))</f>
        <v>4.7936354124773</v>
      </c>
      <c r="D8868" s="32" t="n">
        <f aca="false">IF($A8868="","",$A8868^2)</f>
        <v>1919090.72265625</v>
      </c>
      <c r="E8868" s="32" t="n">
        <f aca="false">IF($A8868="","",IF($C8868&lt;=0,"",1/$C8868^2))</f>
        <v>0.0435181074342039</v>
      </c>
      <c r="F8868" s="33" t="n">
        <f aca="false">IF(OR(ROW()-設定!$B$30&lt;2,ROW()+設定!$B$30&gt;13701,N($A8868)&lt;=0,N(INDEX($A$2:$A$13701,MIN(13700,MAX(1,ROW()-1+設定!$B$30))))&lt;=0,$A8868&lt;設定!$B$28,$A8868&gt;設定!$B$29),0,IF(AND($C8868&gt;=MAX(INDEX($C$1:$C$13701,MAX(1,ROW()-設定!$B$24)):INDEX($C$1:$C$13701,MAX(1,ROW()-1))),$C8868&gt;MAX(INDEX($C$1:$C$13701,MIN(13701,ROW()+1)):INDEX($C$1:$C$13701,MIN(13701,ROW()+設定!$B$24))),$C8868&gt;=設定!$B$32,$C8868&gt;=MAX(MIN(INDEX($C$1:$C$13701,MAX(1,ROW()-設定!$B$26)):INDEX($C$1:$C$13701,MAX(1,ROW()-1))),MIN(INDEX($C$1:$C$13701,MIN(13701,ROW()+1)):INDEX($C$1:$C$13701,MIN(13701,ROW()+設定!$B$26))))*10^(設定!$B$27/20)),1,0))</f>
        <v>0</v>
      </c>
      <c r="G8868" s="33" t="n">
        <f aca="false">$G8867+IF($F8868=1,1,0)</f>
        <v>4</v>
      </c>
      <c r="H8868" s="0" t="str">
        <f aca="false">IF($F8868=1,$G8868,"")</f>
        <v/>
      </c>
    </row>
    <row r="8869" customFormat="false" ht="15" hidden="false" customHeight="false" outlineLevel="0" collapsed="false">
      <c r="A8869" s="30" t="n">
        <v>1385.46875</v>
      </c>
      <c r="B8869" s="31" t="n">
        <v>13.8591</v>
      </c>
      <c r="C8869" s="32" t="n">
        <f aca="false">IF($A8869="","",IF(設定!$B$21="dB",10^($B8869/20),ABS($B8869)))</f>
        <v>4.9312270574307</v>
      </c>
      <c r="D8869" s="32" t="n">
        <f aca="false">IF($A8869="","",$A8869^2)</f>
        <v>1919523.65722656</v>
      </c>
      <c r="E8869" s="32" t="n">
        <f aca="false">IF($A8869="","",IF($C8869&lt;=0,"",1/$C8869^2))</f>
        <v>0.0411234933583314</v>
      </c>
      <c r="F8869" s="33" t="n">
        <f aca="false">IF(OR(ROW()-設定!$B$30&lt;2,ROW()+設定!$B$30&gt;13701,N($A8869)&lt;=0,N(INDEX($A$2:$A$13701,MIN(13700,MAX(1,ROW()-1+設定!$B$30))))&lt;=0,$A8869&lt;設定!$B$28,$A8869&gt;設定!$B$29),0,IF(AND($C8869&gt;=MAX(INDEX($C$1:$C$13701,MAX(1,ROW()-設定!$B$24)):INDEX($C$1:$C$13701,MAX(1,ROW()-1))),$C8869&gt;MAX(INDEX($C$1:$C$13701,MIN(13701,ROW()+1)):INDEX($C$1:$C$13701,MIN(13701,ROW()+設定!$B$24))),$C8869&gt;=設定!$B$32,$C8869&gt;=MAX(MIN(INDEX($C$1:$C$13701,MAX(1,ROW()-設定!$B$26)):INDEX($C$1:$C$13701,MAX(1,ROW()-1))),MIN(INDEX($C$1:$C$13701,MIN(13701,ROW()+1)):INDEX($C$1:$C$13701,MIN(13701,ROW()+設定!$B$26))))*10^(設定!$B$27/20)),1,0))</f>
        <v>0</v>
      </c>
      <c r="G8869" s="33" t="n">
        <f aca="false">$G8868+IF($F8869=1,1,0)</f>
        <v>4</v>
      </c>
      <c r="H8869" s="0" t="str">
        <f aca="false">IF($F8869=1,$G8869,"")</f>
        <v/>
      </c>
    </row>
    <row r="8870" customFormat="false" ht="15" hidden="false" customHeight="false" outlineLevel="0" collapsed="false">
      <c r="A8870" s="30" t="n">
        <v>1385.625</v>
      </c>
      <c r="B8870" s="31" t="n">
        <v>13.797</v>
      </c>
      <c r="C8870" s="32" t="n">
        <f aca="false">IF($A8870="","",IF(設定!$B$21="dB",10^($B8870/20),ABS($B8870)))</f>
        <v>4.89609684967353</v>
      </c>
      <c r="D8870" s="32" t="n">
        <f aca="false">IF($A8870="","",$A8870^2)</f>
        <v>1919956.640625</v>
      </c>
      <c r="E8870" s="32" t="n">
        <f aca="false">IF($A8870="","",IF($C8870&lt;=0,"",1/$C8870^2))</f>
        <v>0.0417157446120627</v>
      </c>
      <c r="F8870" s="33" t="n">
        <f aca="false">IF(OR(ROW()-設定!$B$30&lt;2,ROW()+設定!$B$30&gt;13701,N($A8870)&lt;=0,N(INDEX($A$2:$A$13701,MIN(13700,MAX(1,ROW()-1+設定!$B$30))))&lt;=0,$A8870&lt;設定!$B$28,$A8870&gt;設定!$B$29),0,IF(AND($C8870&gt;=MAX(INDEX($C$1:$C$13701,MAX(1,ROW()-設定!$B$24)):INDEX($C$1:$C$13701,MAX(1,ROW()-1))),$C8870&gt;MAX(INDEX($C$1:$C$13701,MIN(13701,ROW()+1)):INDEX($C$1:$C$13701,MIN(13701,ROW()+設定!$B$24))),$C8870&gt;=設定!$B$32,$C8870&gt;=MAX(MIN(INDEX($C$1:$C$13701,MAX(1,ROW()-設定!$B$26)):INDEX($C$1:$C$13701,MAX(1,ROW()-1))),MIN(INDEX($C$1:$C$13701,MIN(13701,ROW()+1)):INDEX($C$1:$C$13701,MIN(13701,ROW()+設定!$B$26))))*10^(設定!$B$27/20)),1,0))</f>
        <v>0</v>
      </c>
      <c r="G8870" s="33" t="n">
        <f aca="false">$G8869+IF($F8870=1,1,0)</f>
        <v>4</v>
      </c>
      <c r="H8870" s="0" t="str">
        <f aca="false">IF($F8870=1,$G8870,"")</f>
        <v/>
      </c>
    </row>
    <row r="8871" customFormat="false" ht="15" hidden="false" customHeight="false" outlineLevel="0" collapsed="false">
      <c r="A8871" s="30" t="n">
        <v>1385.78125</v>
      </c>
      <c r="B8871" s="31" t="n">
        <v>13.8575</v>
      </c>
      <c r="C8871" s="32" t="n">
        <f aca="false">IF($A8871="","",IF(設定!$B$21="dB",10^($B8871/20),ABS($B8871)))</f>
        <v>4.93031877549612</v>
      </c>
      <c r="D8871" s="32" t="n">
        <f aca="false">IF($A8871="","",$A8871^2)</f>
        <v>1920389.67285156</v>
      </c>
      <c r="E8871" s="32" t="n">
        <f aca="false">IF($A8871="","",IF($C8871&lt;=0,"",1/$C8871^2))</f>
        <v>0.0411386466043357</v>
      </c>
      <c r="F8871" s="33" t="n">
        <f aca="false">IF(OR(ROW()-設定!$B$30&lt;2,ROW()+設定!$B$30&gt;13701,N($A8871)&lt;=0,N(INDEX($A$2:$A$13701,MIN(13700,MAX(1,ROW()-1+設定!$B$30))))&lt;=0,$A8871&lt;設定!$B$28,$A8871&gt;設定!$B$29),0,IF(AND($C8871&gt;=MAX(INDEX($C$1:$C$13701,MAX(1,ROW()-設定!$B$24)):INDEX($C$1:$C$13701,MAX(1,ROW()-1))),$C8871&gt;MAX(INDEX($C$1:$C$13701,MIN(13701,ROW()+1)):INDEX($C$1:$C$13701,MIN(13701,ROW()+設定!$B$24))),$C8871&gt;=設定!$B$32,$C8871&gt;=MAX(MIN(INDEX($C$1:$C$13701,MAX(1,ROW()-設定!$B$26)):INDEX($C$1:$C$13701,MAX(1,ROW()-1))),MIN(INDEX($C$1:$C$13701,MIN(13701,ROW()+1)):INDEX($C$1:$C$13701,MIN(13701,ROW()+設定!$B$26))))*10^(設定!$B$27/20)),1,0))</f>
        <v>0</v>
      </c>
      <c r="G8871" s="33" t="n">
        <f aca="false">$G8870+IF($F8871=1,1,0)</f>
        <v>4</v>
      </c>
      <c r="H8871" s="0" t="str">
        <f aca="false">IF($F8871=1,$G8871,"")</f>
        <v/>
      </c>
    </row>
    <row r="8872" customFormat="false" ht="15" hidden="false" customHeight="false" outlineLevel="0" collapsed="false">
      <c r="A8872" s="30" t="n">
        <v>1385.9375</v>
      </c>
      <c r="B8872" s="31" t="n">
        <v>13.666</v>
      </c>
      <c r="C8872" s="32" t="n">
        <f aca="false">IF($A8872="","",IF(設定!$B$21="dB",10^($B8872/20),ABS($B8872)))</f>
        <v>4.82280830381648</v>
      </c>
      <c r="D8872" s="32" t="n">
        <f aca="false">IF($A8872="","",$A8872^2)</f>
        <v>1920822.75390625</v>
      </c>
      <c r="E8872" s="32" t="n">
        <f aca="false">IF($A8872="","",IF($C8872&lt;=0,"",1/$C8872^2))</f>
        <v>0.042993222667877</v>
      </c>
      <c r="F8872" s="33" t="n">
        <f aca="false">IF(OR(ROW()-設定!$B$30&lt;2,ROW()+設定!$B$30&gt;13701,N($A8872)&lt;=0,N(INDEX($A$2:$A$13701,MIN(13700,MAX(1,ROW()-1+設定!$B$30))))&lt;=0,$A8872&lt;設定!$B$28,$A8872&gt;設定!$B$29),0,IF(AND($C8872&gt;=MAX(INDEX($C$1:$C$13701,MAX(1,ROW()-設定!$B$24)):INDEX($C$1:$C$13701,MAX(1,ROW()-1))),$C8872&gt;MAX(INDEX($C$1:$C$13701,MIN(13701,ROW()+1)):INDEX($C$1:$C$13701,MIN(13701,ROW()+設定!$B$24))),$C8872&gt;=設定!$B$32,$C8872&gt;=MAX(MIN(INDEX($C$1:$C$13701,MAX(1,ROW()-設定!$B$26)):INDEX($C$1:$C$13701,MAX(1,ROW()-1))),MIN(INDEX($C$1:$C$13701,MIN(13701,ROW()+1)):INDEX($C$1:$C$13701,MIN(13701,ROW()+設定!$B$26))))*10^(設定!$B$27/20)),1,0))</f>
        <v>0</v>
      </c>
      <c r="G8872" s="33" t="n">
        <f aca="false">$G8871+IF($F8872=1,1,0)</f>
        <v>4</v>
      </c>
      <c r="H8872" s="0" t="str">
        <f aca="false">IF($F8872=1,$G8872,"")</f>
        <v/>
      </c>
    </row>
    <row r="8873" customFormat="false" ht="15" hidden="false" customHeight="false" outlineLevel="0" collapsed="false">
      <c r="A8873" s="30" t="n">
        <v>1386.09375</v>
      </c>
      <c r="B8873" s="31" t="n">
        <v>13.6917</v>
      </c>
      <c r="C8873" s="32" t="n">
        <f aca="false">IF($A8873="","",IF(設定!$B$21="dB",10^($B8873/20),ABS($B8873)))</f>
        <v>4.83709926615741</v>
      </c>
      <c r="D8873" s="32" t="n">
        <f aca="false">IF($A8873="","",$A8873^2)</f>
        <v>1921255.88378906</v>
      </c>
      <c r="E8873" s="32" t="n">
        <f aca="false">IF($A8873="","",IF($C8873&lt;=0,"",1/$C8873^2))</f>
        <v>0.0427395553916188</v>
      </c>
      <c r="F8873" s="33" t="n">
        <f aca="false">IF(OR(ROW()-設定!$B$30&lt;2,ROW()+設定!$B$30&gt;13701,N($A8873)&lt;=0,N(INDEX($A$2:$A$13701,MIN(13700,MAX(1,ROW()-1+設定!$B$30))))&lt;=0,$A8873&lt;設定!$B$28,$A8873&gt;設定!$B$29),0,IF(AND($C8873&gt;=MAX(INDEX($C$1:$C$13701,MAX(1,ROW()-設定!$B$24)):INDEX($C$1:$C$13701,MAX(1,ROW()-1))),$C8873&gt;MAX(INDEX($C$1:$C$13701,MIN(13701,ROW()+1)):INDEX($C$1:$C$13701,MIN(13701,ROW()+設定!$B$24))),$C8873&gt;=設定!$B$32,$C8873&gt;=MAX(MIN(INDEX($C$1:$C$13701,MAX(1,ROW()-設定!$B$26)):INDEX($C$1:$C$13701,MAX(1,ROW()-1))),MIN(INDEX($C$1:$C$13701,MIN(13701,ROW()+1)):INDEX($C$1:$C$13701,MIN(13701,ROW()+設定!$B$26))))*10^(設定!$B$27/20)),1,0))</f>
        <v>0</v>
      </c>
      <c r="G8873" s="33" t="n">
        <f aca="false">$G8872+IF($F8873=1,1,0)</f>
        <v>4</v>
      </c>
      <c r="H8873" s="0" t="str">
        <f aca="false">IF($F8873=1,$G8873,"")</f>
        <v/>
      </c>
    </row>
    <row r="8874" customFormat="false" ht="15" hidden="false" customHeight="false" outlineLevel="0" collapsed="false">
      <c r="A8874" s="30" t="n">
        <v>1386.25</v>
      </c>
      <c r="B8874" s="31" t="n">
        <v>13.6166</v>
      </c>
      <c r="C8874" s="32" t="n">
        <f aca="false">IF($A8874="","",IF(設定!$B$21="dB",10^($B8874/20),ABS($B8874)))</f>
        <v>4.79545698780573</v>
      </c>
      <c r="D8874" s="32" t="n">
        <f aca="false">IF($A8874="","",$A8874^2)</f>
        <v>1921689.0625</v>
      </c>
      <c r="E8874" s="32" t="n">
        <f aca="false">IF($A8874="","",IF($C8874&lt;=0,"",1/$C8874^2))</f>
        <v>0.0434850526261936</v>
      </c>
      <c r="F8874" s="33" t="n">
        <f aca="false">IF(OR(ROW()-設定!$B$30&lt;2,ROW()+設定!$B$30&gt;13701,N($A8874)&lt;=0,N(INDEX($A$2:$A$13701,MIN(13700,MAX(1,ROW()-1+設定!$B$30))))&lt;=0,$A8874&lt;設定!$B$28,$A8874&gt;設定!$B$29),0,IF(AND($C8874&gt;=MAX(INDEX($C$1:$C$13701,MAX(1,ROW()-設定!$B$24)):INDEX($C$1:$C$13701,MAX(1,ROW()-1))),$C8874&gt;MAX(INDEX($C$1:$C$13701,MIN(13701,ROW()+1)):INDEX($C$1:$C$13701,MIN(13701,ROW()+設定!$B$24))),$C8874&gt;=設定!$B$32,$C8874&gt;=MAX(MIN(INDEX($C$1:$C$13701,MAX(1,ROW()-設定!$B$26)):INDEX($C$1:$C$13701,MAX(1,ROW()-1))),MIN(INDEX($C$1:$C$13701,MIN(13701,ROW()+1)):INDEX($C$1:$C$13701,MIN(13701,ROW()+設定!$B$26))))*10^(設定!$B$27/20)),1,0))</f>
        <v>0</v>
      </c>
      <c r="G8874" s="33" t="n">
        <f aca="false">$G8873+IF($F8874=1,1,0)</f>
        <v>4</v>
      </c>
      <c r="H8874" s="0" t="str">
        <f aca="false">IF($F8874=1,$G8874,"")</f>
        <v/>
      </c>
    </row>
    <row r="8875" customFormat="false" ht="15" hidden="false" customHeight="false" outlineLevel="0" collapsed="false">
      <c r="A8875" s="30" t="n">
        <v>1386.40625</v>
      </c>
      <c r="B8875" s="31" t="n">
        <v>13.9222</v>
      </c>
      <c r="C8875" s="32" t="n">
        <f aca="false">IF($A8875="","",IF(設定!$B$21="dB",10^($B8875/20),ABS($B8875)))</f>
        <v>4.9671811644905</v>
      </c>
      <c r="D8875" s="32" t="n">
        <f aca="false">IF($A8875="","",$A8875^2)</f>
        <v>1922122.29003906</v>
      </c>
      <c r="E8875" s="32" t="n">
        <f aca="false">IF($A8875="","",IF($C8875&lt;=0,"",1/$C8875^2))</f>
        <v>0.0405303169528814</v>
      </c>
      <c r="F8875" s="33" t="n">
        <f aca="false">IF(OR(ROW()-設定!$B$30&lt;2,ROW()+設定!$B$30&gt;13701,N($A8875)&lt;=0,N(INDEX($A$2:$A$13701,MIN(13700,MAX(1,ROW()-1+設定!$B$30))))&lt;=0,$A8875&lt;設定!$B$28,$A8875&gt;設定!$B$29),0,IF(AND($C8875&gt;=MAX(INDEX($C$1:$C$13701,MAX(1,ROW()-設定!$B$24)):INDEX($C$1:$C$13701,MAX(1,ROW()-1))),$C8875&gt;MAX(INDEX($C$1:$C$13701,MIN(13701,ROW()+1)):INDEX($C$1:$C$13701,MIN(13701,ROW()+設定!$B$24))),$C8875&gt;=設定!$B$32,$C8875&gt;=MAX(MIN(INDEX($C$1:$C$13701,MAX(1,ROW()-設定!$B$26)):INDEX($C$1:$C$13701,MAX(1,ROW()-1))),MIN(INDEX($C$1:$C$13701,MIN(13701,ROW()+1)):INDEX($C$1:$C$13701,MIN(13701,ROW()+設定!$B$26))))*10^(設定!$B$27/20)),1,0))</f>
        <v>0</v>
      </c>
      <c r="G8875" s="33" t="n">
        <f aca="false">$G8874+IF($F8875=1,1,0)</f>
        <v>4</v>
      </c>
      <c r="H8875" s="0" t="str">
        <f aca="false">IF($F8875=1,$G8875,"")</f>
        <v/>
      </c>
    </row>
    <row r="8876" customFormat="false" ht="15" hidden="false" customHeight="false" outlineLevel="0" collapsed="false">
      <c r="A8876" s="30" t="n">
        <v>1386.5625</v>
      </c>
      <c r="B8876" s="31" t="n">
        <v>13.951</v>
      </c>
      <c r="C8876" s="32" t="n">
        <f aca="false">IF($A8876="","",IF(設定!$B$21="dB",10^($B8876/20),ABS($B8876)))</f>
        <v>4.98367829384525</v>
      </c>
      <c r="D8876" s="32" t="n">
        <f aca="false">IF($A8876="","",$A8876^2)</f>
        <v>1922555.56640625</v>
      </c>
      <c r="E8876" s="32" t="n">
        <f aca="false">IF($A8876="","",IF($C8876&lt;=0,"",1/$C8876^2))</f>
        <v>0.040262431597647</v>
      </c>
      <c r="F8876" s="33" t="n">
        <f aca="false">IF(OR(ROW()-設定!$B$30&lt;2,ROW()+設定!$B$30&gt;13701,N($A8876)&lt;=0,N(INDEX($A$2:$A$13701,MIN(13700,MAX(1,ROW()-1+設定!$B$30))))&lt;=0,$A8876&lt;設定!$B$28,$A8876&gt;設定!$B$29),0,IF(AND($C8876&gt;=MAX(INDEX($C$1:$C$13701,MAX(1,ROW()-設定!$B$24)):INDEX($C$1:$C$13701,MAX(1,ROW()-1))),$C8876&gt;MAX(INDEX($C$1:$C$13701,MIN(13701,ROW()+1)):INDEX($C$1:$C$13701,MIN(13701,ROW()+設定!$B$24))),$C8876&gt;=設定!$B$32,$C8876&gt;=MAX(MIN(INDEX($C$1:$C$13701,MAX(1,ROW()-設定!$B$26)):INDEX($C$1:$C$13701,MAX(1,ROW()-1))),MIN(INDEX($C$1:$C$13701,MIN(13701,ROW()+1)):INDEX($C$1:$C$13701,MIN(13701,ROW()+設定!$B$26))))*10^(設定!$B$27/20)),1,0))</f>
        <v>0</v>
      </c>
      <c r="G8876" s="33" t="n">
        <f aca="false">$G8875+IF($F8876=1,1,0)</f>
        <v>4</v>
      </c>
      <c r="H8876" s="0" t="str">
        <f aca="false">IF($F8876=1,$G8876,"")</f>
        <v/>
      </c>
    </row>
    <row r="8877" customFormat="false" ht="15" hidden="false" customHeight="false" outlineLevel="0" collapsed="false">
      <c r="A8877" s="30" t="n">
        <v>1386.71875</v>
      </c>
      <c r="B8877" s="31" t="n">
        <v>14.0832</v>
      </c>
      <c r="C8877" s="32" t="n">
        <f aca="false">IF($A8877="","",IF(設定!$B$21="dB",10^($B8877/20),ABS($B8877)))</f>
        <v>5.06011049026988</v>
      </c>
      <c r="D8877" s="32" t="n">
        <f aca="false">IF($A8877="","",$A8877^2)</f>
        <v>1922988.89160156</v>
      </c>
      <c r="E8877" s="32" t="n">
        <f aca="false">IF($A8877="","",IF($C8877&lt;=0,"",1/$C8877^2))</f>
        <v>0.0390553019648394</v>
      </c>
      <c r="F8877" s="33" t="n">
        <f aca="false">IF(OR(ROW()-設定!$B$30&lt;2,ROW()+設定!$B$30&gt;13701,N($A8877)&lt;=0,N(INDEX($A$2:$A$13701,MIN(13700,MAX(1,ROW()-1+設定!$B$30))))&lt;=0,$A8877&lt;設定!$B$28,$A8877&gt;設定!$B$29),0,IF(AND($C8877&gt;=MAX(INDEX($C$1:$C$13701,MAX(1,ROW()-設定!$B$24)):INDEX($C$1:$C$13701,MAX(1,ROW()-1))),$C8877&gt;MAX(INDEX($C$1:$C$13701,MIN(13701,ROW()+1)):INDEX($C$1:$C$13701,MIN(13701,ROW()+設定!$B$24))),$C8877&gt;=設定!$B$32,$C8877&gt;=MAX(MIN(INDEX($C$1:$C$13701,MAX(1,ROW()-設定!$B$26)):INDEX($C$1:$C$13701,MAX(1,ROW()-1))),MIN(INDEX($C$1:$C$13701,MIN(13701,ROW()+1)):INDEX($C$1:$C$13701,MIN(13701,ROW()+設定!$B$26))))*10^(設定!$B$27/20)),1,0))</f>
        <v>0</v>
      </c>
      <c r="G8877" s="33" t="n">
        <f aca="false">$G8876+IF($F8877=1,1,0)</f>
        <v>4</v>
      </c>
      <c r="H8877" s="0" t="str">
        <f aca="false">IF($F8877=1,$G8877,"")</f>
        <v/>
      </c>
    </row>
    <row r="8878" customFormat="false" ht="15" hidden="false" customHeight="false" outlineLevel="0" collapsed="false">
      <c r="A8878" s="30" t="n">
        <v>1386.875</v>
      </c>
      <c r="B8878" s="31" t="n">
        <v>14.1952</v>
      </c>
      <c r="C8878" s="32" t="n">
        <f aca="false">IF($A8878="","",IF(設定!$B$21="dB",10^($B8878/20),ABS($B8878)))</f>
        <v>5.12578044613527</v>
      </c>
      <c r="D8878" s="32" t="n">
        <f aca="false">IF($A8878="","",$A8878^2)</f>
        <v>1923422.265625</v>
      </c>
      <c r="E8878" s="32" t="n">
        <f aca="false">IF($A8878="","",IF($C8878&lt;=0,"",1/$C8878^2))</f>
        <v>0.0380609829467217</v>
      </c>
      <c r="F8878" s="33" t="n">
        <f aca="false">IF(OR(ROW()-設定!$B$30&lt;2,ROW()+設定!$B$30&gt;13701,N($A8878)&lt;=0,N(INDEX($A$2:$A$13701,MIN(13700,MAX(1,ROW()-1+設定!$B$30))))&lt;=0,$A8878&lt;設定!$B$28,$A8878&gt;設定!$B$29),0,IF(AND($C8878&gt;=MAX(INDEX($C$1:$C$13701,MAX(1,ROW()-設定!$B$24)):INDEX($C$1:$C$13701,MAX(1,ROW()-1))),$C8878&gt;MAX(INDEX($C$1:$C$13701,MIN(13701,ROW()+1)):INDEX($C$1:$C$13701,MIN(13701,ROW()+設定!$B$24))),$C8878&gt;=設定!$B$32,$C8878&gt;=MAX(MIN(INDEX($C$1:$C$13701,MAX(1,ROW()-設定!$B$26)):INDEX($C$1:$C$13701,MAX(1,ROW()-1))),MIN(INDEX($C$1:$C$13701,MIN(13701,ROW()+1)):INDEX($C$1:$C$13701,MIN(13701,ROW()+設定!$B$26))))*10^(設定!$B$27/20)),1,0))</f>
        <v>0</v>
      </c>
      <c r="G8878" s="33" t="n">
        <f aca="false">$G8877+IF($F8878=1,1,0)</f>
        <v>4</v>
      </c>
      <c r="H8878" s="0" t="str">
        <f aca="false">IF($F8878=1,$G8878,"")</f>
        <v/>
      </c>
    </row>
    <row r="8879" customFormat="false" ht="15" hidden="false" customHeight="false" outlineLevel="0" collapsed="false">
      <c r="A8879" s="30" t="n">
        <v>1387.03125</v>
      </c>
      <c r="B8879" s="31" t="n">
        <v>14.048</v>
      </c>
      <c r="C8879" s="32" t="n">
        <f aca="false">IF($A8879="","",IF(設定!$B$21="dB",10^($B8879/20),ABS($B8879)))</f>
        <v>5.03964563612643</v>
      </c>
      <c r="D8879" s="32" t="n">
        <f aca="false">IF($A8879="","",$A8879^2)</f>
        <v>1923855.68847656</v>
      </c>
      <c r="E8879" s="32" t="n">
        <f aca="false">IF($A8879="","",IF($C8879&lt;=0,"",1/$C8879^2))</f>
        <v>0.039373135370085</v>
      </c>
      <c r="F8879" s="33" t="n">
        <f aca="false">IF(OR(ROW()-設定!$B$30&lt;2,ROW()+設定!$B$30&gt;13701,N($A8879)&lt;=0,N(INDEX($A$2:$A$13701,MIN(13700,MAX(1,ROW()-1+設定!$B$30))))&lt;=0,$A8879&lt;設定!$B$28,$A8879&gt;設定!$B$29),0,IF(AND($C8879&gt;=MAX(INDEX($C$1:$C$13701,MAX(1,ROW()-設定!$B$24)):INDEX($C$1:$C$13701,MAX(1,ROW()-1))),$C8879&gt;MAX(INDEX($C$1:$C$13701,MIN(13701,ROW()+1)):INDEX($C$1:$C$13701,MIN(13701,ROW()+設定!$B$24))),$C8879&gt;=設定!$B$32,$C8879&gt;=MAX(MIN(INDEX($C$1:$C$13701,MAX(1,ROW()-設定!$B$26)):INDEX($C$1:$C$13701,MAX(1,ROW()-1))),MIN(INDEX($C$1:$C$13701,MIN(13701,ROW()+1)):INDEX($C$1:$C$13701,MIN(13701,ROW()+設定!$B$26))))*10^(設定!$B$27/20)),1,0))</f>
        <v>0</v>
      </c>
      <c r="G8879" s="33" t="n">
        <f aca="false">$G8878+IF($F8879=1,1,0)</f>
        <v>4</v>
      </c>
      <c r="H8879" s="0" t="str">
        <f aca="false">IF($F8879=1,$G8879,"")</f>
        <v/>
      </c>
    </row>
    <row r="8880" customFormat="false" ht="15" hidden="false" customHeight="false" outlineLevel="0" collapsed="false">
      <c r="A8880" s="30" t="n">
        <v>1387.1875</v>
      </c>
      <c r="B8880" s="31" t="n">
        <v>14.079</v>
      </c>
      <c r="C8880" s="32" t="n">
        <f aca="false">IF($A8880="","",IF(設定!$B$21="dB",10^($B8880/20),ABS($B8880)))</f>
        <v>5.05766430138954</v>
      </c>
      <c r="D8880" s="32" t="n">
        <f aca="false">IF($A8880="","",$A8880^2)</f>
        <v>1924289.16015625</v>
      </c>
      <c r="E8880" s="32" t="n">
        <f aca="false">IF($A8880="","",IF($C8880&lt;=0,"",1/$C8880^2))</f>
        <v>0.0390930900596229</v>
      </c>
      <c r="F8880" s="33" t="n">
        <f aca="false">IF(OR(ROW()-設定!$B$30&lt;2,ROW()+設定!$B$30&gt;13701,N($A8880)&lt;=0,N(INDEX($A$2:$A$13701,MIN(13700,MAX(1,ROW()-1+設定!$B$30))))&lt;=0,$A8880&lt;設定!$B$28,$A8880&gt;設定!$B$29),0,IF(AND($C8880&gt;=MAX(INDEX($C$1:$C$13701,MAX(1,ROW()-設定!$B$24)):INDEX($C$1:$C$13701,MAX(1,ROW()-1))),$C8880&gt;MAX(INDEX($C$1:$C$13701,MIN(13701,ROW()+1)):INDEX($C$1:$C$13701,MIN(13701,ROW()+設定!$B$24))),$C8880&gt;=設定!$B$32,$C8880&gt;=MAX(MIN(INDEX($C$1:$C$13701,MAX(1,ROW()-設定!$B$26)):INDEX($C$1:$C$13701,MAX(1,ROW()-1))),MIN(INDEX($C$1:$C$13701,MIN(13701,ROW()+1)):INDEX($C$1:$C$13701,MIN(13701,ROW()+設定!$B$26))))*10^(設定!$B$27/20)),1,0))</f>
        <v>0</v>
      </c>
      <c r="G8880" s="33" t="n">
        <f aca="false">$G8879+IF($F8880=1,1,0)</f>
        <v>4</v>
      </c>
      <c r="H8880" s="0" t="str">
        <f aca="false">IF($F8880=1,$G8880,"")</f>
        <v/>
      </c>
    </row>
    <row r="8881" customFormat="false" ht="15" hidden="false" customHeight="false" outlineLevel="0" collapsed="false">
      <c r="A8881" s="30" t="n">
        <v>1387.34375</v>
      </c>
      <c r="B8881" s="31" t="n">
        <v>14.1872</v>
      </c>
      <c r="C8881" s="32" t="n">
        <f aca="false">IF($A8881="","",IF(設定!$B$21="dB",10^($B8881/20),ABS($B8881)))</f>
        <v>5.12106160131911</v>
      </c>
      <c r="D8881" s="32" t="n">
        <f aca="false">IF($A8881="","",$A8881^2)</f>
        <v>1924722.68066406</v>
      </c>
      <c r="E8881" s="32" t="n">
        <f aca="false">IF($A8881="","",IF($C8881&lt;=0,"",1/$C8881^2))</f>
        <v>0.0381311584825016</v>
      </c>
      <c r="F8881" s="33" t="n">
        <f aca="false">IF(OR(ROW()-設定!$B$30&lt;2,ROW()+設定!$B$30&gt;13701,N($A8881)&lt;=0,N(INDEX($A$2:$A$13701,MIN(13700,MAX(1,ROW()-1+設定!$B$30))))&lt;=0,$A8881&lt;設定!$B$28,$A8881&gt;設定!$B$29),0,IF(AND($C8881&gt;=MAX(INDEX($C$1:$C$13701,MAX(1,ROW()-設定!$B$24)):INDEX($C$1:$C$13701,MAX(1,ROW()-1))),$C8881&gt;MAX(INDEX($C$1:$C$13701,MIN(13701,ROW()+1)):INDEX($C$1:$C$13701,MIN(13701,ROW()+設定!$B$24))),$C8881&gt;=設定!$B$32,$C8881&gt;=MAX(MIN(INDEX($C$1:$C$13701,MAX(1,ROW()-設定!$B$26)):INDEX($C$1:$C$13701,MAX(1,ROW()-1))),MIN(INDEX($C$1:$C$13701,MIN(13701,ROW()+1)):INDEX($C$1:$C$13701,MIN(13701,ROW()+設定!$B$26))))*10^(設定!$B$27/20)),1,0))</f>
        <v>0</v>
      </c>
      <c r="G8881" s="33" t="n">
        <f aca="false">$G8880+IF($F8881=1,1,0)</f>
        <v>4</v>
      </c>
      <c r="H8881" s="0" t="str">
        <f aca="false">IF($F8881=1,$G8881,"")</f>
        <v/>
      </c>
    </row>
    <row r="8882" customFormat="false" ht="15" hidden="false" customHeight="false" outlineLevel="0" collapsed="false">
      <c r="A8882" s="30" t="n">
        <v>1387.5</v>
      </c>
      <c r="B8882" s="31" t="n">
        <v>14.3318</v>
      </c>
      <c r="C8882" s="32" t="n">
        <f aca="false">IF($A8882="","",IF(設定!$B$21="dB",10^($B8882/20),ABS($B8882)))</f>
        <v>5.20702904268502</v>
      </c>
      <c r="D8882" s="32" t="n">
        <f aca="false">IF($A8882="","",$A8882^2)</f>
        <v>1925156.25</v>
      </c>
      <c r="E8882" s="32" t="n">
        <f aca="false">IF($A8882="","",IF($C8882&lt;=0,"",1/$C8882^2))</f>
        <v>0.0368824701840274</v>
      </c>
      <c r="F8882" s="33" t="n">
        <f aca="false">IF(OR(ROW()-設定!$B$30&lt;2,ROW()+設定!$B$30&gt;13701,N($A8882)&lt;=0,N(INDEX($A$2:$A$13701,MIN(13700,MAX(1,ROW()-1+設定!$B$30))))&lt;=0,$A8882&lt;設定!$B$28,$A8882&gt;設定!$B$29),0,IF(AND($C8882&gt;=MAX(INDEX($C$1:$C$13701,MAX(1,ROW()-設定!$B$24)):INDEX($C$1:$C$13701,MAX(1,ROW()-1))),$C8882&gt;MAX(INDEX($C$1:$C$13701,MIN(13701,ROW()+1)):INDEX($C$1:$C$13701,MIN(13701,ROW()+設定!$B$24))),$C8882&gt;=設定!$B$32,$C8882&gt;=MAX(MIN(INDEX($C$1:$C$13701,MAX(1,ROW()-設定!$B$26)):INDEX($C$1:$C$13701,MAX(1,ROW()-1))),MIN(INDEX($C$1:$C$13701,MIN(13701,ROW()+1)):INDEX($C$1:$C$13701,MIN(13701,ROW()+設定!$B$26))))*10^(設定!$B$27/20)),1,0))</f>
        <v>0</v>
      </c>
      <c r="G8882" s="33" t="n">
        <f aca="false">$G8881+IF($F8882=1,1,0)</f>
        <v>4</v>
      </c>
      <c r="H8882" s="0" t="str">
        <f aca="false">IF($F8882=1,$G8882,"")</f>
        <v/>
      </c>
    </row>
    <row r="8883" customFormat="false" ht="15" hidden="false" customHeight="false" outlineLevel="0" collapsed="false">
      <c r="A8883" s="30" t="n">
        <v>1387.65625</v>
      </c>
      <c r="B8883" s="31" t="n">
        <v>14.1204</v>
      </c>
      <c r="C8883" s="32" t="n">
        <f aca="false">IF($A8883="","",IF(設定!$B$21="dB",10^($B8883/20),ABS($B8883)))</f>
        <v>5.08182844706557</v>
      </c>
      <c r="D8883" s="32" t="n">
        <f aca="false">IF($A8883="","",$A8883^2)</f>
        <v>1925589.86816406</v>
      </c>
      <c r="E8883" s="32" t="n">
        <f aca="false">IF($A8883="","",IF($C8883&lt;=0,"",1/$C8883^2))</f>
        <v>0.0387221978816914</v>
      </c>
      <c r="F8883" s="33" t="n">
        <f aca="false">IF(OR(ROW()-設定!$B$30&lt;2,ROW()+設定!$B$30&gt;13701,N($A8883)&lt;=0,N(INDEX($A$2:$A$13701,MIN(13700,MAX(1,ROW()-1+設定!$B$30))))&lt;=0,$A8883&lt;設定!$B$28,$A8883&gt;設定!$B$29),0,IF(AND($C8883&gt;=MAX(INDEX($C$1:$C$13701,MAX(1,ROW()-設定!$B$24)):INDEX($C$1:$C$13701,MAX(1,ROW()-1))),$C8883&gt;MAX(INDEX($C$1:$C$13701,MIN(13701,ROW()+1)):INDEX($C$1:$C$13701,MIN(13701,ROW()+設定!$B$24))),$C8883&gt;=設定!$B$32,$C8883&gt;=MAX(MIN(INDEX($C$1:$C$13701,MAX(1,ROW()-設定!$B$26)):INDEX($C$1:$C$13701,MAX(1,ROW()-1))),MIN(INDEX($C$1:$C$13701,MIN(13701,ROW()+1)):INDEX($C$1:$C$13701,MIN(13701,ROW()+設定!$B$26))))*10^(設定!$B$27/20)),1,0))</f>
        <v>0</v>
      </c>
      <c r="G8883" s="33" t="n">
        <f aca="false">$G8882+IF($F8883=1,1,0)</f>
        <v>4</v>
      </c>
      <c r="H8883" s="0" t="str">
        <f aca="false">IF($F8883=1,$G8883,"")</f>
        <v/>
      </c>
    </row>
    <row r="8884" customFormat="false" ht="15" hidden="false" customHeight="false" outlineLevel="0" collapsed="false">
      <c r="A8884" s="30" t="n">
        <v>1387.8125</v>
      </c>
      <c r="B8884" s="31" t="n">
        <v>14.3051</v>
      </c>
      <c r="C8884" s="32" t="n">
        <f aca="false">IF($A8884="","",IF(設定!$B$21="dB",10^($B8884/20),ABS($B8884)))</f>
        <v>5.1910474659131</v>
      </c>
      <c r="D8884" s="32" t="n">
        <f aca="false">IF($A8884="","",$A8884^2)</f>
        <v>1926023.53515625</v>
      </c>
      <c r="E8884" s="32" t="n">
        <f aca="false">IF($A8884="","",IF($C8884&lt;=0,"",1/$C8884^2))</f>
        <v>0.0371099184520046</v>
      </c>
      <c r="F8884" s="33" t="n">
        <f aca="false">IF(OR(ROW()-設定!$B$30&lt;2,ROW()+設定!$B$30&gt;13701,N($A8884)&lt;=0,N(INDEX($A$2:$A$13701,MIN(13700,MAX(1,ROW()-1+設定!$B$30))))&lt;=0,$A8884&lt;設定!$B$28,$A8884&gt;設定!$B$29),0,IF(AND($C8884&gt;=MAX(INDEX($C$1:$C$13701,MAX(1,ROW()-設定!$B$24)):INDEX($C$1:$C$13701,MAX(1,ROW()-1))),$C8884&gt;MAX(INDEX($C$1:$C$13701,MIN(13701,ROW()+1)):INDEX($C$1:$C$13701,MIN(13701,ROW()+設定!$B$24))),$C8884&gt;=設定!$B$32,$C8884&gt;=MAX(MIN(INDEX($C$1:$C$13701,MAX(1,ROW()-設定!$B$26)):INDEX($C$1:$C$13701,MAX(1,ROW()-1))),MIN(INDEX($C$1:$C$13701,MIN(13701,ROW()+1)):INDEX($C$1:$C$13701,MIN(13701,ROW()+設定!$B$26))))*10^(設定!$B$27/20)),1,0))</f>
        <v>0</v>
      </c>
      <c r="G8884" s="33" t="n">
        <f aca="false">$G8883+IF($F8884=1,1,0)</f>
        <v>4</v>
      </c>
      <c r="H8884" s="0" t="str">
        <f aca="false">IF($F8884=1,$G8884,"")</f>
        <v/>
      </c>
    </row>
    <row r="8885" customFormat="false" ht="15" hidden="false" customHeight="false" outlineLevel="0" collapsed="false">
      <c r="A8885" s="30" t="n">
        <v>1387.96875</v>
      </c>
      <c r="B8885" s="31" t="n">
        <v>14.2478</v>
      </c>
      <c r="C8885" s="32" t="n">
        <f aca="false">IF($A8885="","",IF(設定!$B$21="dB",10^($B8885/20),ABS($B8885)))</f>
        <v>5.15691531929598</v>
      </c>
      <c r="D8885" s="32" t="n">
        <f aca="false">IF($A8885="","",$A8885^2)</f>
        <v>1926457.25097656</v>
      </c>
      <c r="E8885" s="32" t="n">
        <f aca="false">IF($A8885="","",IF($C8885&lt;=0,"",1/$C8885^2))</f>
        <v>0.0376027839991748</v>
      </c>
      <c r="F8885" s="33" t="n">
        <f aca="false">IF(OR(ROW()-設定!$B$30&lt;2,ROW()+設定!$B$30&gt;13701,N($A8885)&lt;=0,N(INDEX($A$2:$A$13701,MIN(13700,MAX(1,ROW()-1+設定!$B$30))))&lt;=0,$A8885&lt;設定!$B$28,$A8885&gt;設定!$B$29),0,IF(AND($C8885&gt;=MAX(INDEX($C$1:$C$13701,MAX(1,ROW()-設定!$B$24)):INDEX($C$1:$C$13701,MAX(1,ROW()-1))),$C8885&gt;MAX(INDEX($C$1:$C$13701,MIN(13701,ROW()+1)):INDEX($C$1:$C$13701,MIN(13701,ROW()+設定!$B$24))),$C8885&gt;=設定!$B$32,$C8885&gt;=MAX(MIN(INDEX($C$1:$C$13701,MAX(1,ROW()-設定!$B$26)):INDEX($C$1:$C$13701,MAX(1,ROW()-1))),MIN(INDEX($C$1:$C$13701,MIN(13701,ROW()+1)):INDEX($C$1:$C$13701,MIN(13701,ROW()+設定!$B$26))))*10^(設定!$B$27/20)),1,0))</f>
        <v>0</v>
      </c>
      <c r="G8885" s="33" t="n">
        <f aca="false">$G8884+IF($F8885=1,1,0)</f>
        <v>4</v>
      </c>
      <c r="H8885" s="0" t="str">
        <f aca="false">IF($F8885=1,$G8885,"")</f>
        <v/>
      </c>
    </row>
    <row r="8886" customFormat="false" ht="15" hidden="false" customHeight="false" outlineLevel="0" collapsed="false">
      <c r="A8886" s="30" t="n">
        <v>1388.125</v>
      </c>
      <c r="B8886" s="31" t="n">
        <v>14.2718</v>
      </c>
      <c r="C8886" s="32" t="n">
        <f aca="false">IF($A8886="","",IF(設定!$B$21="dB",10^($B8886/20),ABS($B8886)))</f>
        <v>5.17118410688439</v>
      </c>
      <c r="D8886" s="32" t="n">
        <f aca="false">IF($A8886="","",$A8886^2)</f>
        <v>1926891.015625</v>
      </c>
      <c r="E8886" s="32" t="n">
        <f aca="false">IF($A8886="","",IF($C8886&lt;=0,"",1/$C8886^2))</f>
        <v>0.037395556453679</v>
      </c>
      <c r="F8886" s="33" t="n">
        <f aca="false">IF(OR(ROW()-設定!$B$30&lt;2,ROW()+設定!$B$30&gt;13701,N($A8886)&lt;=0,N(INDEX($A$2:$A$13701,MIN(13700,MAX(1,ROW()-1+設定!$B$30))))&lt;=0,$A8886&lt;設定!$B$28,$A8886&gt;設定!$B$29),0,IF(AND($C8886&gt;=MAX(INDEX($C$1:$C$13701,MAX(1,ROW()-設定!$B$24)):INDEX($C$1:$C$13701,MAX(1,ROW()-1))),$C8886&gt;MAX(INDEX($C$1:$C$13701,MIN(13701,ROW()+1)):INDEX($C$1:$C$13701,MIN(13701,ROW()+設定!$B$24))),$C8886&gt;=設定!$B$32,$C8886&gt;=MAX(MIN(INDEX($C$1:$C$13701,MAX(1,ROW()-設定!$B$26)):INDEX($C$1:$C$13701,MAX(1,ROW()-1))),MIN(INDEX($C$1:$C$13701,MIN(13701,ROW()+1)):INDEX($C$1:$C$13701,MIN(13701,ROW()+設定!$B$26))))*10^(設定!$B$27/20)),1,0))</f>
        <v>0</v>
      </c>
      <c r="G8886" s="33" t="n">
        <f aca="false">$G8885+IF($F8886=1,1,0)</f>
        <v>4</v>
      </c>
      <c r="H8886" s="0" t="str">
        <f aca="false">IF($F8886=1,$G8886,"")</f>
        <v/>
      </c>
    </row>
    <row r="8887" customFormat="false" ht="15" hidden="false" customHeight="false" outlineLevel="0" collapsed="false">
      <c r="A8887" s="30" t="n">
        <v>1388.28125</v>
      </c>
      <c r="B8887" s="31" t="n">
        <v>14.425</v>
      </c>
      <c r="C8887" s="32" t="n">
        <f aca="false">IF($A8887="","",IF(設定!$B$21="dB",10^($B8887/20),ABS($B8887)))</f>
        <v>5.26320153439305</v>
      </c>
      <c r="D8887" s="32" t="n">
        <f aca="false">IF($A8887="","",$A8887^2)</f>
        <v>1927324.82910156</v>
      </c>
      <c r="E8887" s="32" t="n">
        <f aca="false">IF($A8887="","",IF($C8887&lt;=0,"",1/$C8887^2))</f>
        <v>0.0360994013586417</v>
      </c>
      <c r="F8887" s="33" t="n">
        <f aca="false">IF(OR(ROW()-設定!$B$30&lt;2,ROW()+設定!$B$30&gt;13701,N($A8887)&lt;=0,N(INDEX($A$2:$A$13701,MIN(13700,MAX(1,ROW()-1+設定!$B$30))))&lt;=0,$A8887&lt;設定!$B$28,$A8887&gt;設定!$B$29),0,IF(AND($C8887&gt;=MAX(INDEX($C$1:$C$13701,MAX(1,ROW()-設定!$B$24)):INDEX($C$1:$C$13701,MAX(1,ROW()-1))),$C8887&gt;MAX(INDEX($C$1:$C$13701,MIN(13701,ROW()+1)):INDEX($C$1:$C$13701,MIN(13701,ROW()+設定!$B$24))),$C8887&gt;=設定!$B$32,$C8887&gt;=MAX(MIN(INDEX($C$1:$C$13701,MAX(1,ROW()-設定!$B$26)):INDEX($C$1:$C$13701,MAX(1,ROW()-1))),MIN(INDEX($C$1:$C$13701,MIN(13701,ROW()+1)):INDEX($C$1:$C$13701,MIN(13701,ROW()+設定!$B$26))))*10^(設定!$B$27/20)),1,0))</f>
        <v>0</v>
      </c>
      <c r="G8887" s="33" t="n">
        <f aca="false">$G8886+IF($F8887=1,1,0)</f>
        <v>4</v>
      </c>
      <c r="H8887" s="0" t="str">
        <f aca="false">IF($F8887=1,$G8887,"")</f>
        <v/>
      </c>
    </row>
    <row r="8888" customFormat="false" ht="15" hidden="false" customHeight="false" outlineLevel="0" collapsed="false">
      <c r="A8888" s="30" t="n">
        <v>1388.4375</v>
      </c>
      <c r="B8888" s="31" t="n">
        <v>14.2911</v>
      </c>
      <c r="C8888" s="32" t="n">
        <f aca="false">IF($A8888="","",IF(設定!$B$21="dB",10^($B8888/20),ABS($B8888)))</f>
        <v>5.1826872253225</v>
      </c>
      <c r="D8888" s="32" t="n">
        <f aca="false">IF($A8888="","",$A8888^2)</f>
        <v>1927758.69140625</v>
      </c>
      <c r="E8888" s="32" t="n">
        <f aca="false">IF($A8888="","",IF($C8888&lt;=0,"",1/$C8888^2))</f>
        <v>0.0372297397203503</v>
      </c>
      <c r="F8888" s="33" t="n">
        <f aca="false">IF(OR(ROW()-設定!$B$30&lt;2,ROW()+設定!$B$30&gt;13701,N($A8888)&lt;=0,N(INDEX($A$2:$A$13701,MIN(13700,MAX(1,ROW()-1+設定!$B$30))))&lt;=0,$A8888&lt;設定!$B$28,$A8888&gt;設定!$B$29),0,IF(AND($C8888&gt;=MAX(INDEX($C$1:$C$13701,MAX(1,ROW()-設定!$B$24)):INDEX($C$1:$C$13701,MAX(1,ROW()-1))),$C8888&gt;MAX(INDEX($C$1:$C$13701,MIN(13701,ROW()+1)):INDEX($C$1:$C$13701,MIN(13701,ROW()+設定!$B$24))),$C8888&gt;=設定!$B$32,$C8888&gt;=MAX(MIN(INDEX($C$1:$C$13701,MAX(1,ROW()-設定!$B$26)):INDEX($C$1:$C$13701,MAX(1,ROW()-1))),MIN(INDEX($C$1:$C$13701,MIN(13701,ROW()+1)):INDEX($C$1:$C$13701,MIN(13701,ROW()+設定!$B$26))))*10^(設定!$B$27/20)),1,0))</f>
        <v>0</v>
      </c>
      <c r="G8888" s="33" t="n">
        <f aca="false">$G8887+IF($F8888=1,1,0)</f>
        <v>4</v>
      </c>
      <c r="H8888" s="0" t="str">
        <f aca="false">IF($F8888=1,$G8888,"")</f>
        <v/>
      </c>
    </row>
    <row r="8889" customFormat="false" ht="15" hidden="false" customHeight="false" outlineLevel="0" collapsed="false">
      <c r="A8889" s="30" t="n">
        <v>1388.59375</v>
      </c>
      <c r="B8889" s="31" t="n">
        <v>14.2953</v>
      </c>
      <c r="C8889" s="32" t="n">
        <f aca="false">IF($A8889="","",IF(設定!$B$21="dB",10^($B8889/20),ABS($B8889)))</f>
        <v>5.18519388276463</v>
      </c>
      <c r="D8889" s="32" t="n">
        <f aca="false">IF($A8889="","",$A8889^2)</f>
        <v>1928192.60253906</v>
      </c>
      <c r="E8889" s="32" t="n">
        <f aca="false">IF($A8889="","",IF($C8889&lt;=0,"",1/$C8889^2))</f>
        <v>0.037193752774034</v>
      </c>
      <c r="F8889" s="33" t="n">
        <f aca="false">IF(OR(ROW()-設定!$B$30&lt;2,ROW()+設定!$B$30&gt;13701,N($A8889)&lt;=0,N(INDEX($A$2:$A$13701,MIN(13700,MAX(1,ROW()-1+設定!$B$30))))&lt;=0,$A8889&lt;設定!$B$28,$A8889&gt;設定!$B$29),0,IF(AND($C8889&gt;=MAX(INDEX($C$1:$C$13701,MAX(1,ROW()-設定!$B$24)):INDEX($C$1:$C$13701,MAX(1,ROW()-1))),$C8889&gt;MAX(INDEX($C$1:$C$13701,MIN(13701,ROW()+1)):INDEX($C$1:$C$13701,MIN(13701,ROW()+設定!$B$24))),$C8889&gt;=設定!$B$32,$C8889&gt;=MAX(MIN(INDEX($C$1:$C$13701,MAX(1,ROW()-設定!$B$26)):INDEX($C$1:$C$13701,MAX(1,ROW()-1))),MIN(INDEX($C$1:$C$13701,MIN(13701,ROW()+1)):INDEX($C$1:$C$13701,MIN(13701,ROW()+設定!$B$26))))*10^(設定!$B$27/20)),1,0))</f>
        <v>0</v>
      </c>
      <c r="G8889" s="33" t="n">
        <f aca="false">$G8888+IF($F8889=1,1,0)</f>
        <v>4</v>
      </c>
      <c r="H8889" s="0" t="str">
        <f aca="false">IF($F8889=1,$G8889,"")</f>
        <v/>
      </c>
    </row>
    <row r="8890" customFormat="false" ht="15" hidden="false" customHeight="false" outlineLevel="0" collapsed="false">
      <c r="A8890" s="30" t="n">
        <v>1388.75</v>
      </c>
      <c r="B8890" s="31" t="n">
        <v>14.5103</v>
      </c>
      <c r="C8890" s="32" t="n">
        <f aca="false">IF($A8890="","",IF(設定!$B$21="dB",10^($B8890/20),ABS($B8890)))</f>
        <v>5.31514357045151</v>
      </c>
      <c r="D8890" s="32" t="n">
        <f aca="false">IF($A8890="","",$A8890^2)</f>
        <v>1928626.5625</v>
      </c>
      <c r="E8890" s="32" t="n">
        <f aca="false">IF($A8890="","",IF($C8890&lt;=0,"",1/$C8890^2))</f>
        <v>0.0353972888657985</v>
      </c>
      <c r="F8890" s="33" t="n">
        <f aca="false">IF(OR(ROW()-設定!$B$30&lt;2,ROW()+設定!$B$30&gt;13701,N($A8890)&lt;=0,N(INDEX($A$2:$A$13701,MIN(13700,MAX(1,ROW()-1+設定!$B$30))))&lt;=0,$A8890&lt;設定!$B$28,$A8890&gt;設定!$B$29),0,IF(AND($C8890&gt;=MAX(INDEX($C$1:$C$13701,MAX(1,ROW()-設定!$B$24)):INDEX($C$1:$C$13701,MAX(1,ROW()-1))),$C8890&gt;MAX(INDEX($C$1:$C$13701,MIN(13701,ROW()+1)):INDEX($C$1:$C$13701,MIN(13701,ROW()+設定!$B$24))),$C8890&gt;=設定!$B$32,$C8890&gt;=MAX(MIN(INDEX($C$1:$C$13701,MAX(1,ROW()-設定!$B$26)):INDEX($C$1:$C$13701,MAX(1,ROW()-1))),MIN(INDEX($C$1:$C$13701,MIN(13701,ROW()+1)):INDEX($C$1:$C$13701,MIN(13701,ROW()+設定!$B$26))))*10^(設定!$B$27/20)),1,0))</f>
        <v>0</v>
      </c>
      <c r="G8890" s="33" t="n">
        <f aca="false">$G8889+IF($F8890=1,1,0)</f>
        <v>4</v>
      </c>
      <c r="H8890" s="0" t="str">
        <f aca="false">IF($F8890=1,$G8890,"")</f>
        <v/>
      </c>
    </row>
    <row r="8891" customFormat="false" ht="15" hidden="false" customHeight="false" outlineLevel="0" collapsed="false">
      <c r="A8891" s="30" t="n">
        <v>1388.90625</v>
      </c>
      <c r="B8891" s="31" t="n">
        <v>14.4722</v>
      </c>
      <c r="C8891" s="32" t="n">
        <f aca="false">IF($A8891="","",IF(設定!$B$21="dB",10^($B8891/20),ABS($B8891)))</f>
        <v>5.29188015284417</v>
      </c>
      <c r="D8891" s="32" t="n">
        <f aca="false">IF($A8891="","",$A8891^2)</f>
        <v>1929060.57128906</v>
      </c>
      <c r="E8891" s="32" t="n">
        <f aca="false">IF($A8891="","",IF($C8891&lt;=0,"",1/$C8891^2))</f>
        <v>0.0357091900739937</v>
      </c>
      <c r="F8891" s="33" t="n">
        <f aca="false">IF(OR(ROW()-設定!$B$30&lt;2,ROW()+設定!$B$30&gt;13701,N($A8891)&lt;=0,N(INDEX($A$2:$A$13701,MIN(13700,MAX(1,ROW()-1+設定!$B$30))))&lt;=0,$A8891&lt;設定!$B$28,$A8891&gt;設定!$B$29),0,IF(AND($C8891&gt;=MAX(INDEX($C$1:$C$13701,MAX(1,ROW()-設定!$B$24)):INDEX($C$1:$C$13701,MAX(1,ROW()-1))),$C8891&gt;MAX(INDEX($C$1:$C$13701,MIN(13701,ROW()+1)):INDEX($C$1:$C$13701,MIN(13701,ROW()+設定!$B$24))),$C8891&gt;=設定!$B$32,$C8891&gt;=MAX(MIN(INDEX($C$1:$C$13701,MAX(1,ROW()-設定!$B$26)):INDEX($C$1:$C$13701,MAX(1,ROW()-1))),MIN(INDEX($C$1:$C$13701,MIN(13701,ROW()+1)):INDEX($C$1:$C$13701,MIN(13701,ROW()+設定!$B$26))))*10^(設定!$B$27/20)),1,0))</f>
        <v>0</v>
      </c>
      <c r="G8891" s="33" t="n">
        <f aca="false">$G8890+IF($F8891=1,1,0)</f>
        <v>4</v>
      </c>
      <c r="H8891" s="0" t="str">
        <f aca="false">IF($F8891=1,$G8891,"")</f>
        <v/>
      </c>
    </row>
    <row r="8892" customFormat="false" ht="15" hidden="false" customHeight="false" outlineLevel="0" collapsed="false">
      <c r="A8892" s="30" t="n">
        <v>1389.0625</v>
      </c>
      <c r="B8892" s="31" t="n">
        <v>14.4812</v>
      </c>
      <c r="C8892" s="32" t="n">
        <f aca="false">IF($A8892="","",IF(設定!$B$21="dB",10^($B8892/20),ABS($B8892)))</f>
        <v>5.29736624655702</v>
      </c>
      <c r="D8892" s="32" t="n">
        <f aca="false">IF($A8892="","",$A8892^2)</f>
        <v>1929494.62890625</v>
      </c>
      <c r="E8892" s="32" t="n">
        <f aca="false">IF($A8892="","",IF($C8892&lt;=0,"",1/$C8892^2))</f>
        <v>0.0356352655944093</v>
      </c>
      <c r="F8892" s="33" t="n">
        <f aca="false">IF(OR(ROW()-設定!$B$30&lt;2,ROW()+設定!$B$30&gt;13701,N($A8892)&lt;=0,N(INDEX($A$2:$A$13701,MIN(13700,MAX(1,ROW()-1+設定!$B$30))))&lt;=0,$A8892&lt;設定!$B$28,$A8892&gt;設定!$B$29),0,IF(AND($C8892&gt;=MAX(INDEX($C$1:$C$13701,MAX(1,ROW()-設定!$B$24)):INDEX($C$1:$C$13701,MAX(1,ROW()-1))),$C8892&gt;MAX(INDEX($C$1:$C$13701,MIN(13701,ROW()+1)):INDEX($C$1:$C$13701,MIN(13701,ROW()+設定!$B$24))),$C8892&gt;=設定!$B$32,$C8892&gt;=MAX(MIN(INDEX($C$1:$C$13701,MAX(1,ROW()-設定!$B$26)):INDEX($C$1:$C$13701,MAX(1,ROW()-1))),MIN(INDEX($C$1:$C$13701,MIN(13701,ROW()+1)):INDEX($C$1:$C$13701,MIN(13701,ROW()+設定!$B$26))))*10^(設定!$B$27/20)),1,0))</f>
        <v>0</v>
      </c>
      <c r="G8892" s="33" t="n">
        <f aca="false">$G8891+IF($F8892=1,1,0)</f>
        <v>4</v>
      </c>
      <c r="H8892" s="0" t="str">
        <f aca="false">IF($F8892=1,$G8892,"")</f>
        <v/>
      </c>
    </row>
    <row r="8893" customFormat="false" ht="15" hidden="false" customHeight="false" outlineLevel="0" collapsed="false">
      <c r="A8893" s="30" t="n">
        <v>1389.21875</v>
      </c>
      <c r="B8893" s="31" t="n">
        <v>14.5286</v>
      </c>
      <c r="C8893" s="32" t="n">
        <f aca="false">IF($A8893="","",IF(設定!$B$21="dB",10^($B8893/20),ABS($B8893)))</f>
        <v>5.32635366725963</v>
      </c>
      <c r="D8893" s="32" t="n">
        <f aca="false">IF($A8893="","",$A8893^2)</f>
        <v>1929928.73535156</v>
      </c>
      <c r="E8893" s="32" t="n">
        <f aca="false">IF($A8893="","",IF($C8893&lt;=0,"",1/$C8893^2))</f>
        <v>0.0352484480301234</v>
      </c>
      <c r="F8893" s="33" t="n">
        <f aca="false">IF(OR(ROW()-設定!$B$30&lt;2,ROW()+設定!$B$30&gt;13701,N($A8893)&lt;=0,N(INDEX($A$2:$A$13701,MIN(13700,MAX(1,ROW()-1+設定!$B$30))))&lt;=0,$A8893&lt;設定!$B$28,$A8893&gt;設定!$B$29),0,IF(AND($C8893&gt;=MAX(INDEX($C$1:$C$13701,MAX(1,ROW()-設定!$B$24)):INDEX($C$1:$C$13701,MAX(1,ROW()-1))),$C8893&gt;MAX(INDEX($C$1:$C$13701,MIN(13701,ROW()+1)):INDEX($C$1:$C$13701,MIN(13701,ROW()+設定!$B$24))),$C8893&gt;=設定!$B$32,$C8893&gt;=MAX(MIN(INDEX($C$1:$C$13701,MAX(1,ROW()-設定!$B$26)):INDEX($C$1:$C$13701,MAX(1,ROW()-1))),MIN(INDEX($C$1:$C$13701,MIN(13701,ROW()+1)):INDEX($C$1:$C$13701,MIN(13701,ROW()+設定!$B$26))))*10^(設定!$B$27/20)),1,0))</f>
        <v>0</v>
      </c>
      <c r="G8893" s="33" t="n">
        <f aca="false">$G8892+IF($F8893=1,1,0)</f>
        <v>4</v>
      </c>
      <c r="H8893" s="0" t="str">
        <f aca="false">IF($F8893=1,$G8893,"")</f>
        <v/>
      </c>
    </row>
    <row r="8894" customFormat="false" ht="15" hidden="false" customHeight="false" outlineLevel="0" collapsed="false">
      <c r="A8894" s="30" t="n">
        <v>1389.375</v>
      </c>
      <c r="B8894" s="31" t="n">
        <v>14.6281</v>
      </c>
      <c r="C8894" s="32" t="n">
        <f aca="false">IF($A8894="","",IF(設定!$B$21="dB",10^($B8894/20),ABS($B8894)))</f>
        <v>5.38771978491338</v>
      </c>
      <c r="D8894" s="32" t="n">
        <f aca="false">IF($A8894="","",$A8894^2)</f>
        <v>1930362.890625</v>
      </c>
      <c r="E8894" s="32" t="n">
        <f aca="false">IF($A8894="","",IF($C8894&lt;=0,"",1/$C8894^2))</f>
        <v>0.0344500613775475</v>
      </c>
      <c r="F8894" s="33" t="n">
        <f aca="false">IF(OR(ROW()-設定!$B$30&lt;2,ROW()+設定!$B$30&gt;13701,N($A8894)&lt;=0,N(INDEX($A$2:$A$13701,MIN(13700,MAX(1,ROW()-1+設定!$B$30))))&lt;=0,$A8894&lt;設定!$B$28,$A8894&gt;設定!$B$29),0,IF(AND($C8894&gt;=MAX(INDEX($C$1:$C$13701,MAX(1,ROW()-設定!$B$24)):INDEX($C$1:$C$13701,MAX(1,ROW()-1))),$C8894&gt;MAX(INDEX($C$1:$C$13701,MIN(13701,ROW()+1)):INDEX($C$1:$C$13701,MIN(13701,ROW()+設定!$B$24))),$C8894&gt;=設定!$B$32,$C8894&gt;=MAX(MIN(INDEX($C$1:$C$13701,MAX(1,ROW()-設定!$B$26)):INDEX($C$1:$C$13701,MAX(1,ROW()-1))),MIN(INDEX($C$1:$C$13701,MIN(13701,ROW()+1)):INDEX($C$1:$C$13701,MIN(13701,ROW()+設定!$B$26))))*10^(設定!$B$27/20)),1,0))</f>
        <v>0</v>
      </c>
      <c r="G8894" s="33" t="n">
        <f aca="false">$G8893+IF($F8894=1,1,0)</f>
        <v>4</v>
      </c>
      <c r="H8894" s="0" t="str">
        <f aca="false">IF($F8894=1,$G8894,"")</f>
        <v/>
      </c>
    </row>
    <row r="8895" customFormat="false" ht="15" hidden="false" customHeight="false" outlineLevel="0" collapsed="false">
      <c r="A8895" s="30" t="n">
        <v>1389.53125</v>
      </c>
      <c r="B8895" s="31" t="n">
        <v>14.5719</v>
      </c>
      <c r="C8895" s="32" t="n">
        <f aca="false">IF($A8895="","",IF(設定!$B$21="dB",10^($B8895/20),ABS($B8895)))</f>
        <v>5.352972348715</v>
      </c>
      <c r="D8895" s="32" t="n">
        <f aca="false">IF($A8895="","",$A8895^2)</f>
        <v>1930797.09472656</v>
      </c>
      <c r="E8895" s="32" t="n">
        <f aca="false">IF($A8895="","",IF($C8895&lt;=0,"",1/$C8895^2))</f>
        <v>0.0348987603081885</v>
      </c>
      <c r="F8895" s="33" t="n">
        <f aca="false">IF(OR(ROW()-設定!$B$30&lt;2,ROW()+設定!$B$30&gt;13701,N($A8895)&lt;=0,N(INDEX($A$2:$A$13701,MIN(13700,MAX(1,ROW()-1+設定!$B$30))))&lt;=0,$A8895&lt;設定!$B$28,$A8895&gt;設定!$B$29),0,IF(AND($C8895&gt;=MAX(INDEX($C$1:$C$13701,MAX(1,ROW()-設定!$B$24)):INDEX($C$1:$C$13701,MAX(1,ROW()-1))),$C8895&gt;MAX(INDEX($C$1:$C$13701,MIN(13701,ROW()+1)):INDEX($C$1:$C$13701,MIN(13701,ROW()+設定!$B$24))),$C8895&gt;=設定!$B$32,$C8895&gt;=MAX(MIN(INDEX($C$1:$C$13701,MAX(1,ROW()-設定!$B$26)):INDEX($C$1:$C$13701,MAX(1,ROW()-1))),MIN(INDEX($C$1:$C$13701,MIN(13701,ROW()+1)):INDEX($C$1:$C$13701,MIN(13701,ROW()+設定!$B$26))))*10^(設定!$B$27/20)),1,0))</f>
        <v>0</v>
      </c>
      <c r="G8895" s="33" t="n">
        <f aca="false">$G8894+IF($F8895=1,1,0)</f>
        <v>4</v>
      </c>
      <c r="H8895" s="0" t="str">
        <f aca="false">IF($F8895=1,$G8895,"")</f>
        <v/>
      </c>
    </row>
    <row r="8896" customFormat="false" ht="15" hidden="false" customHeight="false" outlineLevel="0" collapsed="false">
      <c r="A8896" s="30" t="n">
        <v>1389.6875</v>
      </c>
      <c r="B8896" s="31" t="n">
        <v>14.7244</v>
      </c>
      <c r="C8896" s="32" t="n">
        <f aca="false">IF($A8896="","",IF(設定!$B$21="dB",10^($B8896/20),ABS($B8896)))</f>
        <v>5.44778550729278</v>
      </c>
      <c r="D8896" s="32" t="n">
        <f aca="false">IF($A8896="","",$A8896^2)</f>
        <v>1931231.34765625</v>
      </c>
      <c r="E8896" s="32" t="n">
        <f aca="false">IF($A8896="","",IF($C8896&lt;=0,"",1/$C8896^2))</f>
        <v>0.0336945763303529</v>
      </c>
      <c r="F8896" s="33" t="n">
        <f aca="false">IF(OR(ROW()-設定!$B$30&lt;2,ROW()+設定!$B$30&gt;13701,N($A8896)&lt;=0,N(INDEX($A$2:$A$13701,MIN(13700,MAX(1,ROW()-1+設定!$B$30))))&lt;=0,$A8896&lt;設定!$B$28,$A8896&gt;設定!$B$29),0,IF(AND($C8896&gt;=MAX(INDEX($C$1:$C$13701,MAX(1,ROW()-設定!$B$24)):INDEX($C$1:$C$13701,MAX(1,ROW()-1))),$C8896&gt;MAX(INDEX($C$1:$C$13701,MIN(13701,ROW()+1)):INDEX($C$1:$C$13701,MIN(13701,ROW()+設定!$B$24))),$C8896&gt;=設定!$B$32,$C8896&gt;=MAX(MIN(INDEX($C$1:$C$13701,MAX(1,ROW()-設定!$B$26)):INDEX($C$1:$C$13701,MAX(1,ROW()-1))),MIN(INDEX($C$1:$C$13701,MIN(13701,ROW()+1)):INDEX($C$1:$C$13701,MIN(13701,ROW()+設定!$B$26))))*10^(設定!$B$27/20)),1,0))</f>
        <v>0</v>
      </c>
      <c r="G8896" s="33" t="n">
        <f aca="false">$G8895+IF($F8896=1,1,0)</f>
        <v>4</v>
      </c>
      <c r="H8896" s="0" t="str">
        <f aca="false">IF($F8896=1,$G8896,"")</f>
        <v/>
      </c>
    </row>
    <row r="8897" customFormat="false" ht="15" hidden="false" customHeight="false" outlineLevel="0" collapsed="false">
      <c r="A8897" s="30" t="n">
        <v>1389.84375</v>
      </c>
      <c r="B8897" s="31" t="n">
        <v>14.7217</v>
      </c>
      <c r="C8897" s="32" t="n">
        <f aca="false">IF($A8897="","",IF(設定!$B$21="dB",10^($B8897/20),ABS($B8897)))</f>
        <v>5.44609233185799</v>
      </c>
      <c r="D8897" s="32" t="n">
        <f aca="false">IF($A8897="","",$A8897^2)</f>
        <v>1931665.64941406</v>
      </c>
      <c r="E8897" s="32" t="n">
        <f aca="false">IF($A8897="","",IF($C8897&lt;=0,"",1/$C8897^2))</f>
        <v>0.0337155306931972</v>
      </c>
      <c r="F8897" s="33" t="n">
        <f aca="false">IF(OR(ROW()-設定!$B$30&lt;2,ROW()+設定!$B$30&gt;13701,N($A8897)&lt;=0,N(INDEX($A$2:$A$13701,MIN(13700,MAX(1,ROW()-1+設定!$B$30))))&lt;=0,$A8897&lt;設定!$B$28,$A8897&gt;設定!$B$29),0,IF(AND($C8897&gt;=MAX(INDEX($C$1:$C$13701,MAX(1,ROW()-設定!$B$24)):INDEX($C$1:$C$13701,MAX(1,ROW()-1))),$C8897&gt;MAX(INDEX($C$1:$C$13701,MIN(13701,ROW()+1)):INDEX($C$1:$C$13701,MIN(13701,ROW()+設定!$B$24))),$C8897&gt;=設定!$B$32,$C8897&gt;=MAX(MIN(INDEX($C$1:$C$13701,MAX(1,ROW()-設定!$B$26)):INDEX($C$1:$C$13701,MAX(1,ROW()-1))),MIN(INDEX($C$1:$C$13701,MIN(13701,ROW()+1)):INDEX($C$1:$C$13701,MIN(13701,ROW()+設定!$B$26))))*10^(設定!$B$27/20)),1,0))</f>
        <v>0</v>
      </c>
      <c r="G8897" s="33" t="n">
        <f aca="false">$G8896+IF($F8897=1,1,0)</f>
        <v>4</v>
      </c>
      <c r="H8897" s="0" t="str">
        <f aca="false">IF($F8897=1,$G8897,"")</f>
        <v/>
      </c>
    </row>
    <row r="8898" customFormat="false" ht="15" hidden="false" customHeight="false" outlineLevel="0" collapsed="false">
      <c r="A8898" s="30" t="n">
        <v>1390</v>
      </c>
      <c r="B8898" s="31" t="n">
        <v>14.8664</v>
      </c>
      <c r="C8898" s="32" t="n">
        <f aca="false">IF($A8898="","",IF(設定!$B$21="dB",10^($B8898/20),ABS($B8898)))</f>
        <v>5.53757982891558</v>
      </c>
      <c r="D8898" s="32" t="n">
        <f aca="false">IF($A8898="","",$A8898^2)</f>
        <v>1932100</v>
      </c>
      <c r="E8898" s="32" t="n">
        <f aca="false">IF($A8898="","",IF($C8898&lt;=0,"",1/$C8898^2))</f>
        <v>0.0326106909001353</v>
      </c>
      <c r="F8898" s="33" t="n">
        <f aca="false">IF(OR(ROW()-設定!$B$30&lt;2,ROW()+設定!$B$30&gt;13701,N($A8898)&lt;=0,N(INDEX($A$2:$A$13701,MIN(13700,MAX(1,ROW()-1+設定!$B$30))))&lt;=0,$A8898&lt;設定!$B$28,$A8898&gt;設定!$B$29),0,IF(AND($C8898&gt;=MAX(INDEX($C$1:$C$13701,MAX(1,ROW()-設定!$B$24)):INDEX($C$1:$C$13701,MAX(1,ROW()-1))),$C8898&gt;MAX(INDEX($C$1:$C$13701,MIN(13701,ROW()+1)):INDEX($C$1:$C$13701,MIN(13701,ROW()+設定!$B$24))),$C8898&gt;=設定!$B$32,$C8898&gt;=MAX(MIN(INDEX($C$1:$C$13701,MAX(1,ROW()-設定!$B$26)):INDEX($C$1:$C$13701,MAX(1,ROW()-1))),MIN(INDEX($C$1:$C$13701,MIN(13701,ROW()+1)):INDEX($C$1:$C$13701,MIN(13701,ROW()+設定!$B$26))))*10^(設定!$B$27/20)),1,0))</f>
        <v>0</v>
      </c>
      <c r="G8898" s="33" t="n">
        <f aca="false">$G8897+IF($F8898=1,1,0)</f>
        <v>4</v>
      </c>
      <c r="H8898" s="0" t="str">
        <f aca="false">IF($F8898=1,$G8898,"")</f>
        <v/>
      </c>
    </row>
    <row r="8899" customFormat="false" ht="15" hidden="false" customHeight="false" outlineLevel="0" collapsed="false">
      <c r="A8899" s="30" t="n">
        <v>1390.15625</v>
      </c>
      <c r="B8899" s="31" t="n">
        <v>14.8787</v>
      </c>
      <c r="C8899" s="32" t="n">
        <f aca="false">IF($A8899="","",IF(設定!$B$21="dB",10^($B8899/20),ABS($B8899)))</f>
        <v>5.54542709431128</v>
      </c>
      <c r="D8899" s="32" t="n">
        <f aca="false">IF($A8899="","",$A8899^2)</f>
        <v>1932534.39941406</v>
      </c>
      <c r="E8899" s="32" t="n">
        <f aca="false">IF($A8899="","",IF($C8899&lt;=0,"",1/$C8899^2))</f>
        <v>0.0325184622302571</v>
      </c>
      <c r="F8899" s="33" t="n">
        <f aca="false">IF(OR(ROW()-設定!$B$30&lt;2,ROW()+設定!$B$30&gt;13701,N($A8899)&lt;=0,N(INDEX($A$2:$A$13701,MIN(13700,MAX(1,ROW()-1+設定!$B$30))))&lt;=0,$A8899&lt;設定!$B$28,$A8899&gt;設定!$B$29),0,IF(AND($C8899&gt;=MAX(INDEX($C$1:$C$13701,MAX(1,ROW()-設定!$B$24)):INDEX($C$1:$C$13701,MAX(1,ROW()-1))),$C8899&gt;MAX(INDEX($C$1:$C$13701,MIN(13701,ROW()+1)):INDEX($C$1:$C$13701,MIN(13701,ROW()+設定!$B$24))),$C8899&gt;=設定!$B$32,$C8899&gt;=MAX(MIN(INDEX($C$1:$C$13701,MAX(1,ROW()-設定!$B$26)):INDEX($C$1:$C$13701,MAX(1,ROW()-1))),MIN(INDEX($C$1:$C$13701,MIN(13701,ROW()+1)):INDEX($C$1:$C$13701,MIN(13701,ROW()+設定!$B$26))))*10^(設定!$B$27/20)),1,0))</f>
        <v>0</v>
      </c>
      <c r="G8899" s="33" t="n">
        <f aca="false">$G8898+IF($F8899=1,1,0)</f>
        <v>4</v>
      </c>
      <c r="H8899" s="0" t="str">
        <f aca="false">IF($F8899=1,$G8899,"")</f>
        <v/>
      </c>
    </row>
    <row r="8900" customFormat="false" ht="15" hidden="false" customHeight="false" outlineLevel="0" collapsed="false">
      <c r="A8900" s="30" t="n">
        <v>1390.3125</v>
      </c>
      <c r="B8900" s="31" t="n">
        <v>14.8708</v>
      </c>
      <c r="C8900" s="32" t="n">
        <f aca="false">IF($A8900="","",IF(設定!$B$21="dB",10^($B8900/20),ABS($B8900)))</f>
        <v>5.5403857042683</v>
      </c>
      <c r="D8900" s="32" t="n">
        <f aca="false">IF($A8900="","",$A8900^2)</f>
        <v>1932968.84765625</v>
      </c>
      <c r="E8900" s="32" t="n">
        <f aca="false">IF($A8900="","",IF($C8900&lt;=0,"",1/$C8900^2))</f>
        <v>0.0325776685191401</v>
      </c>
      <c r="F8900" s="33" t="n">
        <f aca="false">IF(OR(ROW()-設定!$B$30&lt;2,ROW()+設定!$B$30&gt;13701,N($A8900)&lt;=0,N(INDEX($A$2:$A$13701,MIN(13700,MAX(1,ROW()-1+設定!$B$30))))&lt;=0,$A8900&lt;設定!$B$28,$A8900&gt;設定!$B$29),0,IF(AND($C8900&gt;=MAX(INDEX($C$1:$C$13701,MAX(1,ROW()-設定!$B$24)):INDEX($C$1:$C$13701,MAX(1,ROW()-1))),$C8900&gt;MAX(INDEX($C$1:$C$13701,MIN(13701,ROW()+1)):INDEX($C$1:$C$13701,MIN(13701,ROW()+設定!$B$24))),$C8900&gt;=設定!$B$32,$C8900&gt;=MAX(MIN(INDEX($C$1:$C$13701,MAX(1,ROW()-設定!$B$26)):INDEX($C$1:$C$13701,MAX(1,ROW()-1))),MIN(INDEX($C$1:$C$13701,MIN(13701,ROW()+1)):INDEX($C$1:$C$13701,MIN(13701,ROW()+設定!$B$26))))*10^(設定!$B$27/20)),1,0))</f>
        <v>0</v>
      </c>
      <c r="G8900" s="33" t="n">
        <f aca="false">$G8899+IF($F8900=1,1,0)</f>
        <v>4</v>
      </c>
      <c r="H8900" s="0" t="str">
        <f aca="false">IF($F8900=1,$G8900,"")</f>
        <v/>
      </c>
    </row>
    <row r="8901" customFormat="false" ht="15" hidden="false" customHeight="false" outlineLevel="0" collapsed="false">
      <c r="A8901" s="30" t="n">
        <v>1390.46875</v>
      </c>
      <c r="B8901" s="31" t="n">
        <v>14.7945</v>
      </c>
      <c r="C8901" s="32" t="n">
        <f aca="false">IF($A8901="","",IF(設定!$B$21="dB",10^($B8901/20),ABS($B8901)))</f>
        <v>5.49193008733605</v>
      </c>
      <c r="D8901" s="32" t="n">
        <f aca="false">IF($A8901="","",$A8901^2)</f>
        <v>1933403.34472656</v>
      </c>
      <c r="E8901" s="32" t="n">
        <f aca="false">IF($A8901="","",IF($C8901&lt;=0,"",1/$C8901^2))</f>
        <v>0.0331550738804054</v>
      </c>
      <c r="F8901" s="33" t="n">
        <f aca="false">IF(OR(ROW()-設定!$B$30&lt;2,ROW()+設定!$B$30&gt;13701,N($A8901)&lt;=0,N(INDEX($A$2:$A$13701,MIN(13700,MAX(1,ROW()-1+設定!$B$30))))&lt;=0,$A8901&lt;設定!$B$28,$A8901&gt;設定!$B$29),0,IF(AND($C8901&gt;=MAX(INDEX($C$1:$C$13701,MAX(1,ROW()-設定!$B$24)):INDEX($C$1:$C$13701,MAX(1,ROW()-1))),$C8901&gt;MAX(INDEX($C$1:$C$13701,MIN(13701,ROW()+1)):INDEX($C$1:$C$13701,MIN(13701,ROW()+設定!$B$24))),$C8901&gt;=設定!$B$32,$C8901&gt;=MAX(MIN(INDEX($C$1:$C$13701,MAX(1,ROW()-設定!$B$26)):INDEX($C$1:$C$13701,MAX(1,ROW()-1))),MIN(INDEX($C$1:$C$13701,MIN(13701,ROW()+1)):INDEX($C$1:$C$13701,MIN(13701,ROW()+設定!$B$26))))*10^(設定!$B$27/20)),1,0))</f>
        <v>0</v>
      </c>
      <c r="G8901" s="33" t="n">
        <f aca="false">$G8900+IF($F8901=1,1,0)</f>
        <v>4</v>
      </c>
      <c r="H8901" s="0" t="str">
        <f aca="false">IF($F8901=1,$G8901,"")</f>
        <v/>
      </c>
    </row>
    <row r="8902" customFormat="false" ht="15" hidden="false" customHeight="false" outlineLevel="0" collapsed="false">
      <c r="A8902" s="30" t="n">
        <v>1390.625</v>
      </c>
      <c r="B8902" s="31" t="n">
        <v>14.8625</v>
      </c>
      <c r="C8902" s="32" t="n">
        <f aca="false">IF($A8902="","",IF(設定!$B$21="dB",10^($B8902/20),ABS($B8902)))</f>
        <v>5.5350939910238</v>
      </c>
      <c r="D8902" s="32" t="n">
        <f aca="false">IF($A8902="","",$A8902^2)</f>
        <v>1933837.890625</v>
      </c>
      <c r="E8902" s="32" t="n">
        <f aca="false">IF($A8902="","",IF($C8902&lt;=0,"",1/$C8902^2))</f>
        <v>0.0326399887203958</v>
      </c>
      <c r="F8902" s="33" t="n">
        <f aca="false">IF(OR(ROW()-設定!$B$30&lt;2,ROW()+設定!$B$30&gt;13701,N($A8902)&lt;=0,N(INDEX($A$2:$A$13701,MIN(13700,MAX(1,ROW()-1+設定!$B$30))))&lt;=0,$A8902&lt;設定!$B$28,$A8902&gt;設定!$B$29),0,IF(AND($C8902&gt;=MAX(INDEX($C$1:$C$13701,MAX(1,ROW()-設定!$B$24)):INDEX($C$1:$C$13701,MAX(1,ROW()-1))),$C8902&gt;MAX(INDEX($C$1:$C$13701,MIN(13701,ROW()+1)):INDEX($C$1:$C$13701,MIN(13701,ROW()+設定!$B$24))),$C8902&gt;=設定!$B$32,$C8902&gt;=MAX(MIN(INDEX($C$1:$C$13701,MAX(1,ROW()-設定!$B$26)):INDEX($C$1:$C$13701,MAX(1,ROW()-1))),MIN(INDEX($C$1:$C$13701,MIN(13701,ROW()+1)):INDEX($C$1:$C$13701,MIN(13701,ROW()+設定!$B$26))))*10^(設定!$B$27/20)),1,0))</f>
        <v>0</v>
      </c>
      <c r="G8902" s="33" t="n">
        <f aca="false">$G8901+IF($F8902=1,1,0)</f>
        <v>4</v>
      </c>
      <c r="H8902" s="0" t="str">
        <f aca="false">IF($F8902=1,$G8902,"")</f>
        <v/>
      </c>
    </row>
    <row r="8903" customFormat="false" ht="15" hidden="false" customHeight="false" outlineLevel="0" collapsed="false">
      <c r="A8903" s="30" t="n">
        <v>1390.78125</v>
      </c>
      <c r="B8903" s="31" t="n">
        <v>14.8225</v>
      </c>
      <c r="C8903" s="32" t="n">
        <f aca="false">IF($A8903="","",IF(設定!$B$21="dB",10^($B8903/20),ABS($B8903)))</f>
        <v>5.50966254421498</v>
      </c>
      <c r="D8903" s="32" t="n">
        <f aca="false">IF($A8903="","",$A8903^2)</f>
        <v>1934272.48535156</v>
      </c>
      <c r="E8903" s="32" t="n">
        <f aca="false">IF($A8903="","",IF($C8903&lt;=0,"",1/$C8903^2))</f>
        <v>0.0329420028175699</v>
      </c>
      <c r="F8903" s="33" t="n">
        <f aca="false">IF(OR(ROW()-設定!$B$30&lt;2,ROW()+設定!$B$30&gt;13701,N($A8903)&lt;=0,N(INDEX($A$2:$A$13701,MIN(13700,MAX(1,ROW()-1+設定!$B$30))))&lt;=0,$A8903&lt;設定!$B$28,$A8903&gt;設定!$B$29),0,IF(AND($C8903&gt;=MAX(INDEX($C$1:$C$13701,MAX(1,ROW()-設定!$B$24)):INDEX($C$1:$C$13701,MAX(1,ROW()-1))),$C8903&gt;MAX(INDEX($C$1:$C$13701,MIN(13701,ROW()+1)):INDEX($C$1:$C$13701,MIN(13701,ROW()+設定!$B$24))),$C8903&gt;=設定!$B$32,$C8903&gt;=MAX(MIN(INDEX($C$1:$C$13701,MAX(1,ROW()-設定!$B$26)):INDEX($C$1:$C$13701,MAX(1,ROW()-1))),MIN(INDEX($C$1:$C$13701,MIN(13701,ROW()+1)):INDEX($C$1:$C$13701,MIN(13701,ROW()+設定!$B$26))))*10^(設定!$B$27/20)),1,0))</f>
        <v>0</v>
      </c>
      <c r="G8903" s="33" t="n">
        <f aca="false">$G8902+IF($F8903=1,1,0)</f>
        <v>4</v>
      </c>
      <c r="H8903" s="0" t="str">
        <f aca="false">IF($F8903=1,$G8903,"")</f>
        <v/>
      </c>
    </row>
    <row r="8904" customFormat="false" ht="15" hidden="false" customHeight="false" outlineLevel="0" collapsed="false">
      <c r="A8904" s="30" t="n">
        <v>1390.9375</v>
      </c>
      <c r="B8904" s="31" t="n">
        <v>15.2119</v>
      </c>
      <c r="C8904" s="32" t="n">
        <f aca="false">IF($A8904="","",IF(設定!$B$21="dB",10^($B8904/20),ABS($B8904)))</f>
        <v>5.76228852291409</v>
      </c>
      <c r="D8904" s="32" t="n">
        <f aca="false">IF($A8904="","",$A8904^2)</f>
        <v>1934707.12890625</v>
      </c>
      <c r="E8904" s="32" t="n">
        <f aca="false">IF($A8904="","",IF($C8904&lt;=0,"",1/$C8904^2))</f>
        <v>0.0301168814896281</v>
      </c>
      <c r="F8904" s="33" t="n">
        <f aca="false">IF(OR(ROW()-設定!$B$30&lt;2,ROW()+設定!$B$30&gt;13701,N($A8904)&lt;=0,N(INDEX($A$2:$A$13701,MIN(13700,MAX(1,ROW()-1+設定!$B$30))))&lt;=0,$A8904&lt;設定!$B$28,$A8904&gt;設定!$B$29),0,IF(AND($C8904&gt;=MAX(INDEX($C$1:$C$13701,MAX(1,ROW()-設定!$B$24)):INDEX($C$1:$C$13701,MAX(1,ROW()-1))),$C8904&gt;MAX(INDEX($C$1:$C$13701,MIN(13701,ROW()+1)):INDEX($C$1:$C$13701,MIN(13701,ROW()+設定!$B$24))),$C8904&gt;=設定!$B$32,$C8904&gt;=MAX(MIN(INDEX($C$1:$C$13701,MAX(1,ROW()-設定!$B$26)):INDEX($C$1:$C$13701,MAX(1,ROW()-1))),MIN(INDEX($C$1:$C$13701,MIN(13701,ROW()+1)):INDEX($C$1:$C$13701,MIN(13701,ROW()+設定!$B$26))))*10^(設定!$B$27/20)),1,0))</f>
        <v>0</v>
      </c>
      <c r="G8904" s="33" t="n">
        <f aca="false">$G8903+IF($F8904=1,1,0)</f>
        <v>4</v>
      </c>
      <c r="H8904" s="0" t="str">
        <f aca="false">IF($F8904=1,$G8904,"")</f>
        <v/>
      </c>
    </row>
    <row r="8905" customFormat="false" ht="15" hidden="false" customHeight="false" outlineLevel="0" collapsed="false">
      <c r="A8905" s="30" t="n">
        <v>1391.09375</v>
      </c>
      <c r="B8905" s="31" t="n">
        <v>14.9309</v>
      </c>
      <c r="C8905" s="32" t="n">
        <f aca="false">IF($A8905="","",IF(設定!$B$21="dB",10^($B8905/20),ABS($B8905)))</f>
        <v>5.5788540518427</v>
      </c>
      <c r="D8905" s="32" t="n">
        <f aca="false">IF($A8905="","",$A8905^2)</f>
        <v>1935141.82128906</v>
      </c>
      <c r="E8905" s="32" t="n">
        <f aca="false">IF($A8905="","",IF($C8905&lt;=0,"",1/$C8905^2))</f>
        <v>0.0321299463222496</v>
      </c>
      <c r="F8905" s="33" t="n">
        <f aca="false">IF(OR(ROW()-設定!$B$30&lt;2,ROW()+設定!$B$30&gt;13701,N($A8905)&lt;=0,N(INDEX($A$2:$A$13701,MIN(13700,MAX(1,ROW()-1+設定!$B$30))))&lt;=0,$A8905&lt;設定!$B$28,$A8905&gt;設定!$B$29),0,IF(AND($C8905&gt;=MAX(INDEX($C$1:$C$13701,MAX(1,ROW()-設定!$B$24)):INDEX($C$1:$C$13701,MAX(1,ROW()-1))),$C8905&gt;MAX(INDEX($C$1:$C$13701,MIN(13701,ROW()+1)):INDEX($C$1:$C$13701,MIN(13701,ROW()+設定!$B$24))),$C8905&gt;=設定!$B$32,$C8905&gt;=MAX(MIN(INDEX($C$1:$C$13701,MAX(1,ROW()-設定!$B$26)):INDEX($C$1:$C$13701,MAX(1,ROW()-1))),MIN(INDEX($C$1:$C$13701,MIN(13701,ROW()+1)):INDEX($C$1:$C$13701,MIN(13701,ROW()+設定!$B$26))))*10^(設定!$B$27/20)),1,0))</f>
        <v>0</v>
      </c>
      <c r="G8905" s="33" t="n">
        <f aca="false">$G8904+IF($F8905=1,1,0)</f>
        <v>4</v>
      </c>
      <c r="H8905" s="0" t="str">
        <f aca="false">IF($F8905=1,$G8905,"")</f>
        <v/>
      </c>
    </row>
    <row r="8906" customFormat="false" ht="15" hidden="false" customHeight="false" outlineLevel="0" collapsed="false">
      <c r="A8906" s="30" t="n">
        <v>1391.25</v>
      </c>
      <c r="B8906" s="31" t="n">
        <v>15.0469</v>
      </c>
      <c r="C8906" s="32" t="n">
        <f aca="false">IF($A8906="","",IF(設定!$B$21="dB",10^($B8906/20),ABS($B8906)))</f>
        <v>5.65385934446187</v>
      </c>
      <c r="D8906" s="32" t="n">
        <f aca="false">IF($A8906="","",$A8906^2)</f>
        <v>1935576.5625</v>
      </c>
      <c r="E8906" s="32" t="n">
        <f aca="false">IF($A8906="","",IF($C8906&lt;=0,"",1/$C8906^2))</f>
        <v>0.0312831156346417</v>
      </c>
      <c r="F8906" s="33" t="n">
        <f aca="false">IF(OR(ROW()-設定!$B$30&lt;2,ROW()+設定!$B$30&gt;13701,N($A8906)&lt;=0,N(INDEX($A$2:$A$13701,MIN(13700,MAX(1,ROW()-1+設定!$B$30))))&lt;=0,$A8906&lt;設定!$B$28,$A8906&gt;設定!$B$29),0,IF(AND($C8906&gt;=MAX(INDEX($C$1:$C$13701,MAX(1,ROW()-設定!$B$24)):INDEX($C$1:$C$13701,MAX(1,ROW()-1))),$C8906&gt;MAX(INDEX($C$1:$C$13701,MIN(13701,ROW()+1)):INDEX($C$1:$C$13701,MIN(13701,ROW()+設定!$B$24))),$C8906&gt;=設定!$B$32,$C8906&gt;=MAX(MIN(INDEX($C$1:$C$13701,MAX(1,ROW()-設定!$B$26)):INDEX($C$1:$C$13701,MAX(1,ROW()-1))),MIN(INDEX($C$1:$C$13701,MIN(13701,ROW()+1)):INDEX($C$1:$C$13701,MIN(13701,ROW()+設定!$B$26))))*10^(設定!$B$27/20)),1,0))</f>
        <v>0</v>
      </c>
      <c r="G8906" s="33" t="n">
        <f aca="false">$G8905+IF($F8906=1,1,0)</f>
        <v>4</v>
      </c>
      <c r="H8906" s="0" t="str">
        <f aca="false">IF($F8906=1,$G8906,"")</f>
        <v/>
      </c>
    </row>
    <row r="8907" customFormat="false" ht="15" hidden="false" customHeight="false" outlineLevel="0" collapsed="false">
      <c r="A8907" s="30" t="n">
        <v>1391.40625</v>
      </c>
      <c r="B8907" s="31" t="n">
        <v>15.1642</v>
      </c>
      <c r="C8907" s="32" t="n">
        <f aca="false">IF($A8907="","",IF(設定!$B$21="dB",10^($B8907/20),ABS($B8907)))</f>
        <v>5.73073069396883</v>
      </c>
      <c r="D8907" s="32" t="n">
        <f aca="false">IF($A8907="","",$A8907^2)</f>
        <v>1936011.35253906</v>
      </c>
      <c r="E8907" s="32" t="n">
        <f aca="false">IF($A8907="","",IF($C8907&lt;=0,"",1/$C8907^2))</f>
        <v>0.0304494883866928</v>
      </c>
      <c r="F8907" s="33" t="n">
        <f aca="false">IF(OR(ROW()-設定!$B$30&lt;2,ROW()+設定!$B$30&gt;13701,N($A8907)&lt;=0,N(INDEX($A$2:$A$13701,MIN(13700,MAX(1,ROW()-1+設定!$B$30))))&lt;=0,$A8907&lt;設定!$B$28,$A8907&gt;設定!$B$29),0,IF(AND($C8907&gt;=MAX(INDEX($C$1:$C$13701,MAX(1,ROW()-設定!$B$24)):INDEX($C$1:$C$13701,MAX(1,ROW()-1))),$C8907&gt;MAX(INDEX($C$1:$C$13701,MIN(13701,ROW()+1)):INDEX($C$1:$C$13701,MIN(13701,ROW()+設定!$B$24))),$C8907&gt;=設定!$B$32,$C8907&gt;=MAX(MIN(INDEX($C$1:$C$13701,MAX(1,ROW()-設定!$B$26)):INDEX($C$1:$C$13701,MAX(1,ROW()-1))),MIN(INDEX($C$1:$C$13701,MIN(13701,ROW()+1)):INDEX($C$1:$C$13701,MIN(13701,ROW()+設定!$B$26))))*10^(設定!$B$27/20)),1,0))</f>
        <v>0</v>
      </c>
      <c r="G8907" s="33" t="n">
        <f aca="false">$G8906+IF($F8907=1,1,0)</f>
        <v>4</v>
      </c>
      <c r="H8907" s="0" t="str">
        <f aca="false">IF($F8907=1,$G8907,"")</f>
        <v/>
      </c>
    </row>
    <row r="8908" customFormat="false" ht="15" hidden="false" customHeight="false" outlineLevel="0" collapsed="false">
      <c r="A8908" s="30" t="n">
        <v>1391.5625</v>
      </c>
      <c r="B8908" s="31" t="n">
        <v>14.9149</v>
      </c>
      <c r="C8908" s="32" t="n">
        <f aca="false">IF($A8908="","",IF(設定!$B$21="dB",10^($B8908/20),ABS($B8908)))</f>
        <v>5.56858688221801</v>
      </c>
      <c r="D8908" s="32" t="n">
        <f aca="false">IF($A8908="","",$A8908^2)</f>
        <v>1936446.19140625</v>
      </c>
      <c r="E8908" s="32" t="n">
        <f aca="false">IF($A8908="","",IF($C8908&lt;=0,"",1/$C8908^2))</f>
        <v>0.0322485357345914</v>
      </c>
      <c r="F8908" s="33" t="n">
        <f aca="false">IF(OR(ROW()-設定!$B$30&lt;2,ROW()+設定!$B$30&gt;13701,N($A8908)&lt;=0,N(INDEX($A$2:$A$13701,MIN(13700,MAX(1,ROW()-1+設定!$B$30))))&lt;=0,$A8908&lt;設定!$B$28,$A8908&gt;設定!$B$29),0,IF(AND($C8908&gt;=MAX(INDEX($C$1:$C$13701,MAX(1,ROW()-設定!$B$24)):INDEX($C$1:$C$13701,MAX(1,ROW()-1))),$C8908&gt;MAX(INDEX($C$1:$C$13701,MIN(13701,ROW()+1)):INDEX($C$1:$C$13701,MIN(13701,ROW()+設定!$B$24))),$C8908&gt;=設定!$B$32,$C8908&gt;=MAX(MIN(INDEX($C$1:$C$13701,MAX(1,ROW()-設定!$B$26)):INDEX($C$1:$C$13701,MAX(1,ROW()-1))),MIN(INDEX($C$1:$C$13701,MIN(13701,ROW()+1)):INDEX($C$1:$C$13701,MIN(13701,ROW()+設定!$B$26))))*10^(設定!$B$27/20)),1,0))</f>
        <v>0</v>
      </c>
      <c r="G8908" s="33" t="n">
        <f aca="false">$G8907+IF($F8908=1,1,0)</f>
        <v>4</v>
      </c>
      <c r="H8908" s="0" t="str">
        <f aca="false">IF($F8908=1,$G8908,"")</f>
        <v/>
      </c>
    </row>
    <row r="8909" customFormat="false" ht="15" hidden="false" customHeight="false" outlineLevel="0" collapsed="false">
      <c r="A8909" s="30" t="n">
        <v>1391.71875</v>
      </c>
      <c r="B8909" s="31" t="n">
        <v>15.0071</v>
      </c>
      <c r="C8909" s="32" t="n">
        <f aca="false">IF($A8909="","",IF(設定!$B$21="dB",10^($B8909/20),ABS($B8909)))</f>
        <v>5.62801180868989</v>
      </c>
      <c r="D8909" s="32" t="n">
        <f aca="false">IF($A8909="","",$A8909^2)</f>
        <v>1936881.07910156</v>
      </c>
      <c r="E8909" s="32" t="n">
        <f aca="false">IF($A8909="","",IF($C8909&lt;=0,"",1/$C8909^2))</f>
        <v>0.0315711208024123</v>
      </c>
      <c r="F8909" s="33" t="n">
        <f aca="false">IF(OR(ROW()-設定!$B$30&lt;2,ROW()+設定!$B$30&gt;13701,N($A8909)&lt;=0,N(INDEX($A$2:$A$13701,MIN(13700,MAX(1,ROW()-1+設定!$B$30))))&lt;=0,$A8909&lt;設定!$B$28,$A8909&gt;設定!$B$29),0,IF(AND($C8909&gt;=MAX(INDEX($C$1:$C$13701,MAX(1,ROW()-設定!$B$24)):INDEX($C$1:$C$13701,MAX(1,ROW()-1))),$C8909&gt;MAX(INDEX($C$1:$C$13701,MIN(13701,ROW()+1)):INDEX($C$1:$C$13701,MIN(13701,ROW()+設定!$B$24))),$C8909&gt;=設定!$B$32,$C8909&gt;=MAX(MIN(INDEX($C$1:$C$13701,MAX(1,ROW()-設定!$B$26)):INDEX($C$1:$C$13701,MAX(1,ROW()-1))),MIN(INDEX($C$1:$C$13701,MIN(13701,ROW()+1)):INDEX($C$1:$C$13701,MIN(13701,ROW()+設定!$B$26))))*10^(設定!$B$27/20)),1,0))</f>
        <v>0</v>
      </c>
      <c r="G8909" s="33" t="n">
        <f aca="false">$G8908+IF($F8909=1,1,0)</f>
        <v>4</v>
      </c>
      <c r="H8909" s="0" t="str">
        <f aca="false">IF($F8909=1,$G8909,"")</f>
        <v/>
      </c>
    </row>
    <row r="8910" customFormat="false" ht="15" hidden="false" customHeight="false" outlineLevel="0" collapsed="false">
      <c r="A8910" s="30" t="n">
        <v>1391.875</v>
      </c>
      <c r="B8910" s="31" t="n">
        <v>15.0875</v>
      </c>
      <c r="C8910" s="32" t="n">
        <f aca="false">IF($A8910="","",IF(設定!$B$21="dB",10^($B8910/20),ABS($B8910)))</f>
        <v>5.68034874449754</v>
      </c>
      <c r="D8910" s="32" t="n">
        <f aca="false">IF($A8910="","",$A8910^2)</f>
        <v>1937316.015625</v>
      </c>
      <c r="E8910" s="32" t="n">
        <f aca="false">IF($A8910="","",IF($C8910&lt;=0,"",1/$C8910^2))</f>
        <v>0.0309920283038515</v>
      </c>
      <c r="F8910" s="33" t="n">
        <f aca="false">IF(OR(ROW()-設定!$B$30&lt;2,ROW()+設定!$B$30&gt;13701,N($A8910)&lt;=0,N(INDEX($A$2:$A$13701,MIN(13700,MAX(1,ROW()-1+設定!$B$30))))&lt;=0,$A8910&lt;設定!$B$28,$A8910&gt;設定!$B$29),0,IF(AND($C8910&gt;=MAX(INDEX($C$1:$C$13701,MAX(1,ROW()-設定!$B$24)):INDEX($C$1:$C$13701,MAX(1,ROW()-1))),$C8910&gt;MAX(INDEX($C$1:$C$13701,MIN(13701,ROW()+1)):INDEX($C$1:$C$13701,MIN(13701,ROW()+設定!$B$24))),$C8910&gt;=設定!$B$32,$C8910&gt;=MAX(MIN(INDEX($C$1:$C$13701,MAX(1,ROW()-設定!$B$26)):INDEX($C$1:$C$13701,MAX(1,ROW()-1))),MIN(INDEX($C$1:$C$13701,MIN(13701,ROW()+1)):INDEX($C$1:$C$13701,MIN(13701,ROW()+設定!$B$26))))*10^(設定!$B$27/20)),1,0))</f>
        <v>0</v>
      </c>
      <c r="G8910" s="33" t="n">
        <f aca="false">$G8909+IF($F8910=1,1,0)</f>
        <v>4</v>
      </c>
      <c r="H8910" s="0" t="str">
        <f aca="false">IF($F8910=1,$G8910,"")</f>
        <v/>
      </c>
    </row>
    <row r="8911" customFormat="false" ht="15" hidden="false" customHeight="false" outlineLevel="0" collapsed="false">
      <c r="A8911" s="30" t="n">
        <v>1392.03125</v>
      </c>
      <c r="B8911" s="31" t="n">
        <v>15.0594</v>
      </c>
      <c r="C8911" s="32" t="n">
        <f aca="false">IF($A8911="","",IF(設定!$B$21="dB",10^($B8911/20),ABS($B8911)))</f>
        <v>5.66200175964806</v>
      </c>
      <c r="D8911" s="32" t="n">
        <f aca="false">IF($A8911="","",$A8911^2)</f>
        <v>1937751.00097656</v>
      </c>
      <c r="E8911" s="32" t="n">
        <f aca="false">IF($A8911="","",IF($C8911&lt;=0,"",1/$C8911^2))</f>
        <v>0.0311932050437995</v>
      </c>
      <c r="F8911" s="33" t="n">
        <f aca="false">IF(OR(ROW()-設定!$B$30&lt;2,ROW()+設定!$B$30&gt;13701,N($A8911)&lt;=0,N(INDEX($A$2:$A$13701,MIN(13700,MAX(1,ROW()-1+設定!$B$30))))&lt;=0,$A8911&lt;設定!$B$28,$A8911&gt;設定!$B$29),0,IF(AND($C8911&gt;=MAX(INDEX($C$1:$C$13701,MAX(1,ROW()-設定!$B$24)):INDEX($C$1:$C$13701,MAX(1,ROW()-1))),$C8911&gt;MAX(INDEX($C$1:$C$13701,MIN(13701,ROW()+1)):INDEX($C$1:$C$13701,MIN(13701,ROW()+設定!$B$24))),$C8911&gt;=設定!$B$32,$C8911&gt;=MAX(MIN(INDEX($C$1:$C$13701,MAX(1,ROW()-設定!$B$26)):INDEX($C$1:$C$13701,MAX(1,ROW()-1))),MIN(INDEX($C$1:$C$13701,MIN(13701,ROW()+1)):INDEX($C$1:$C$13701,MIN(13701,ROW()+設定!$B$26))))*10^(設定!$B$27/20)),1,0))</f>
        <v>0</v>
      </c>
      <c r="G8911" s="33" t="n">
        <f aca="false">$G8910+IF($F8911=1,1,0)</f>
        <v>4</v>
      </c>
      <c r="H8911" s="0" t="str">
        <f aca="false">IF($F8911=1,$G8911,"")</f>
        <v/>
      </c>
    </row>
    <row r="8912" customFormat="false" ht="15" hidden="false" customHeight="false" outlineLevel="0" collapsed="false">
      <c r="A8912" s="30" t="n">
        <v>1392.1875</v>
      </c>
      <c r="B8912" s="31" t="n">
        <v>15.0654</v>
      </c>
      <c r="C8912" s="32" t="n">
        <f aca="false">IF($A8912="","",IF(設定!$B$21="dB",10^($B8912/20),ABS($B8912)))</f>
        <v>5.66591428308469</v>
      </c>
      <c r="D8912" s="32" t="n">
        <f aca="false">IF($A8912="","",$A8912^2)</f>
        <v>1938186.03515625</v>
      </c>
      <c r="E8912" s="32" t="n">
        <f aca="false">IF($A8912="","",IF($C8912&lt;=0,"",1/$C8912^2))</f>
        <v>0.0311501397937083</v>
      </c>
      <c r="F8912" s="33" t="n">
        <f aca="false">IF(OR(ROW()-設定!$B$30&lt;2,ROW()+設定!$B$30&gt;13701,N($A8912)&lt;=0,N(INDEX($A$2:$A$13701,MIN(13700,MAX(1,ROW()-1+設定!$B$30))))&lt;=0,$A8912&lt;設定!$B$28,$A8912&gt;設定!$B$29),0,IF(AND($C8912&gt;=MAX(INDEX($C$1:$C$13701,MAX(1,ROW()-設定!$B$24)):INDEX($C$1:$C$13701,MAX(1,ROW()-1))),$C8912&gt;MAX(INDEX($C$1:$C$13701,MIN(13701,ROW()+1)):INDEX($C$1:$C$13701,MIN(13701,ROW()+設定!$B$24))),$C8912&gt;=設定!$B$32,$C8912&gt;=MAX(MIN(INDEX($C$1:$C$13701,MAX(1,ROW()-設定!$B$26)):INDEX($C$1:$C$13701,MAX(1,ROW()-1))),MIN(INDEX($C$1:$C$13701,MIN(13701,ROW()+1)):INDEX($C$1:$C$13701,MIN(13701,ROW()+設定!$B$26))))*10^(設定!$B$27/20)),1,0))</f>
        <v>0</v>
      </c>
      <c r="G8912" s="33" t="n">
        <f aca="false">$G8911+IF($F8912=1,1,0)</f>
        <v>4</v>
      </c>
      <c r="H8912" s="0" t="str">
        <f aca="false">IF($F8912=1,$G8912,"")</f>
        <v/>
      </c>
    </row>
    <row r="8913" customFormat="false" ht="15" hidden="false" customHeight="false" outlineLevel="0" collapsed="false">
      <c r="A8913" s="30" t="n">
        <v>1392.34375</v>
      </c>
      <c r="B8913" s="31" t="n">
        <v>15.1799</v>
      </c>
      <c r="C8913" s="32" t="n">
        <f aca="false">IF($A8913="","",IF(設定!$B$21="dB",10^($B8913/20),ABS($B8913)))</f>
        <v>5.74109852485339</v>
      </c>
      <c r="D8913" s="32" t="n">
        <f aca="false">IF($A8913="","",$A8913^2)</f>
        <v>1938621.11816406</v>
      </c>
      <c r="E8913" s="32" t="n">
        <f aca="false">IF($A8913="","",IF($C8913&lt;=0,"",1/$C8913^2))</f>
        <v>0.0303396104292469</v>
      </c>
      <c r="F8913" s="33" t="n">
        <f aca="false">IF(OR(ROW()-設定!$B$30&lt;2,ROW()+設定!$B$30&gt;13701,N($A8913)&lt;=0,N(INDEX($A$2:$A$13701,MIN(13700,MAX(1,ROW()-1+設定!$B$30))))&lt;=0,$A8913&lt;設定!$B$28,$A8913&gt;設定!$B$29),0,IF(AND($C8913&gt;=MAX(INDEX($C$1:$C$13701,MAX(1,ROW()-設定!$B$24)):INDEX($C$1:$C$13701,MAX(1,ROW()-1))),$C8913&gt;MAX(INDEX($C$1:$C$13701,MIN(13701,ROW()+1)):INDEX($C$1:$C$13701,MIN(13701,ROW()+設定!$B$24))),$C8913&gt;=設定!$B$32,$C8913&gt;=MAX(MIN(INDEX($C$1:$C$13701,MAX(1,ROW()-設定!$B$26)):INDEX($C$1:$C$13701,MAX(1,ROW()-1))),MIN(INDEX($C$1:$C$13701,MIN(13701,ROW()+1)):INDEX($C$1:$C$13701,MIN(13701,ROW()+設定!$B$26))))*10^(設定!$B$27/20)),1,0))</f>
        <v>0</v>
      </c>
      <c r="G8913" s="33" t="n">
        <f aca="false">$G8912+IF($F8913=1,1,0)</f>
        <v>4</v>
      </c>
      <c r="H8913" s="0" t="str">
        <f aca="false">IF($F8913=1,$G8913,"")</f>
        <v/>
      </c>
    </row>
    <row r="8914" customFormat="false" ht="15" hidden="false" customHeight="false" outlineLevel="0" collapsed="false">
      <c r="A8914" s="30" t="n">
        <v>1392.5</v>
      </c>
      <c r="B8914" s="31" t="n">
        <v>15.4033</v>
      </c>
      <c r="C8914" s="32" t="n">
        <f aca="false">IF($A8914="","",IF(設定!$B$21="dB",10^($B8914/20),ABS($B8914)))</f>
        <v>5.8906741519183</v>
      </c>
      <c r="D8914" s="32" t="n">
        <f aca="false">IF($A8914="","",$A8914^2)</f>
        <v>1939056.25</v>
      </c>
      <c r="E8914" s="32" t="n">
        <f aca="false">IF($A8914="","",IF($C8914&lt;=0,"",1/$C8914^2))</f>
        <v>0.0288184089527961</v>
      </c>
      <c r="F8914" s="33" t="n">
        <f aca="false">IF(OR(ROW()-設定!$B$30&lt;2,ROW()+設定!$B$30&gt;13701,N($A8914)&lt;=0,N(INDEX($A$2:$A$13701,MIN(13700,MAX(1,ROW()-1+設定!$B$30))))&lt;=0,$A8914&lt;設定!$B$28,$A8914&gt;設定!$B$29),0,IF(AND($C8914&gt;=MAX(INDEX($C$1:$C$13701,MAX(1,ROW()-設定!$B$24)):INDEX($C$1:$C$13701,MAX(1,ROW()-1))),$C8914&gt;MAX(INDEX($C$1:$C$13701,MIN(13701,ROW()+1)):INDEX($C$1:$C$13701,MIN(13701,ROW()+設定!$B$24))),$C8914&gt;=設定!$B$32,$C8914&gt;=MAX(MIN(INDEX($C$1:$C$13701,MAX(1,ROW()-設定!$B$26)):INDEX($C$1:$C$13701,MAX(1,ROW()-1))),MIN(INDEX($C$1:$C$13701,MIN(13701,ROW()+1)):INDEX($C$1:$C$13701,MIN(13701,ROW()+設定!$B$26))))*10^(設定!$B$27/20)),1,0))</f>
        <v>0</v>
      </c>
      <c r="G8914" s="33" t="n">
        <f aca="false">$G8913+IF($F8914=1,1,0)</f>
        <v>4</v>
      </c>
      <c r="H8914" s="0" t="str">
        <f aca="false">IF($F8914=1,$G8914,"")</f>
        <v/>
      </c>
    </row>
    <row r="8915" customFormat="false" ht="15" hidden="false" customHeight="false" outlineLevel="0" collapsed="false">
      <c r="A8915" s="30" t="n">
        <v>1392.65625</v>
      </c>
      <c r="B8915" s="31" t="n">
        <v>15.3798</v>
      </c>
      <c r="C8915" s="32" t="n">
        <f aca="false">IF($A8915="","",IF(設定!$B$21="dB",10^($B8915/20),ABS($B8915)))</f>
        <v>5.87475825243262</v>
      </c>
      <c r="D8915" s="32" t="n">
        <f aca="false">IF($A8915="","",$A8915^2)</f>
        <v>1939491.43066406</v>
      </c>
      <c r="E8915" s="32" t="n">
        <f aca="false">IF($A8915="","",IF($C8915&lt;=0,"",1/$C8915^2))</f>
        <v>0.0289747701837674</v>
      </c>
      <c r="F8915" s="33" t="n">
        <f aca="false">IF(OR(ROW()-設定!$B$30&lt;2,ROW()+設定!$B$30&gt;13701,N($A8915)&lt;=0,N(INDEX($A$2:$A$13701,MIN(13700,MAX(1,ROW()-1+設定!$B$30))))&lt;=0,$A8915&lt;設定!$B$28,$A8915&gt;設定!$B$29),0,IF(AND($C8915&gt;=MAX(INDEX($C$1:$C$13701,MAX(1,ROW()-設定!$B$24)):INDEX($C$1:$C$13701,MAX(1,ROW()-1))),$C8915&gt;MAX(INDEX($C$1:$C$13701,MIN(13701,ROW()+1)):INDEX($C$1:$C$13701,MIN(13701,ROW()+設定!$B$24))),$C8915&gt;=設定!$B$32,$C8915&gt;=MAX(MIN(INDEX($C$1:$C$13701,MAX(1,ROW()-設定!$B$26)):INDEX($C$1:$C$13701,MAX(1,ROW()-1))),MIN(INDEX($C$1:$C$13701,MIN(13701,ROW()+1)):INDEX($C$1:$C$13701,MIN(13701,ROW()+設定!$B$26))))*10^(設定!$B$27/20)),1,0))</f>
        <v>0</v>
      </c>
      <c r="G8915" s="33" t="n">
        <f aca="false">$G8914+IF($F8915=1,1,0)</f>
        <v>4</v>
      </c>
      <c r="H8915" s="0" t="str">
        <f aca="false">IF($F8915=1,$G8915,"")</f>
        <v/>
      </c>
    </row>
    <row r="8916" customFormat="false" ht="15" hidden="false" customHeight="false" outlineLevel="0" collapsed="false">
      <c r="A8916" s="30" t="n">
        <v>1392.8125</v>
      </c>
      <c r="B8916" s="31" t="n">
        <v>15.3437</v>
      </c>
      <c r="C8916" s="32" t="n">
        <f aca="false">IF($A8916="","",IF(設定!$B$21="dB",10^($B8916/20),ABS($B8916)))</f>
        <v>5.8503924506138</v>
      </c>
      <c r="D8916" s="32" t="n">
        <f aca="false">IF($A8916="","",$A8916^2)</f>
        <v>1939926.66015625</v>
      </c>
      <c r="E8916" s="32" t="n">
        <f aca="false">IF($A8916="","",IF($C8916&lt;=0,"",1/$C8916^2))</f>
        <v>0.0292166218818087</v>
      </c>
      <c r="F8916" s="33" t="n">
        <f aca="false">IF(OR(ROW()-設定!$B$30&lt;2,ROW()+設定!$B$30&gt;13701,N($A8916)&lt;=0,N(INDEX($A$2:$A$13701,MIN(13700,MAX(1,ROW()-1+設定!$B$30))))&lt;=0,$A8916&lt;設定!$B$28,$A8916&gt;設定!$B$29),0,IF(AND($C8916&gt;=MAX(INDEX($C$1:$C$13701,MAX(1,ROW()-設定!$B$24)):INDEX($C$1:$C$13701,MAX(1,ROW()-1))),$C8916&gt;MAX(INDEX($C$1:$C$13701,MIN(13701,ROW()+1)):INDEX($C$1:$C$13701,MIN(13701,ROW()+設定!$B$24))),$C8916&gt;=設定!$B$32,$C8916&gt;=MAX(MIN(INDEX($C$1:$C$13701,MAX(1,ROW()-設定!$B$26)):INDEX($C$1:$C$13701,MAX(1,ROW()-1))),MIN(INDEX($C$1:$C$13701,MIN(13701,ROW()+1)):INDEX($C$1:$C$13701,MIN(13701,ROW()+設定!$B$26))))*10^(設定!$B$27/20)),1,0))</f>
        <v>0</v>
      </c>
      <c r="G8916" s="33" t="n">
        <f aca="false">$G8915+IF($F8916=1,1,0)</f>
        <v>4</v>
      </c>
      <c r="H8916" s="0" t="str">
        <f aca="false">IF($F8916=1,$G8916,"")</f>
        <v/>
      </c>
    </row>
    <row r="8917" customFormat="false" ht="15" hidden="false" customHeight="false" outlineLevel="0" collapsed="false">
      <c r="A8917" s="30" t="n">
        <v>1392.96875</v>
      </c>
      <c r="B8917" s="31" t="n">
        <v>15.379</v>
      </c>
      <c r="C8917" s="32" t="n">
        <f aca="false">IF($A8917="","",IF(設定!$B$21="dB",10^($B8917/20),ABS($B8917)))</f>
        <v>5.87421719211867</v>
      </c>
      <c r="D8917" s="32" t="n">
        <f aca="false">IF($A8917="","",$A8917^2)</f>
        <v>1940361.93847656</v>
      </c>
      <c r="E8917" s="32" t="n">
        <f aca="false">IF($A8917="","",IF($C8917&lt;=0,"",1/$C8917^2))</f>
        <v>0.0289801080252975</v>
      </c>
      <c r="F8917" s="33" t="n">
        <f aca="false">IF(OR(ROW()-設定!$B$30&lt;2,ROW()+設定!$B$30&gt;13701,N($A8917)&lt;=0,N(INDEX($A$2:$A$13701,MIN(13700,MAX(1,ROW()-1+設定!$B$30))))&lt;=0,$A8917&lt;設定!$B$28,$A8917&gt;設定!$B$29),0,IF(AND($C8917&gt;=MAX(INDEX($C$1:$C$13701,MAX(1,ROW()-設定!$B$24)):INDEX($C$1:$C$13701,MAX(1,ROW()-1))),$C8917&gt;MAX(INDEX($C$1:$C$13701,MIN(13701,ROW()+1)):INDEX($C$1:$C$13701,MIN(13701,ROW()+設定!$B$24))),$C8917&gt;=設定!$B$32,$C8917&gt;=MAX(MIN(INDEX($C$1:$C$13701,MAX(1,ROW()-設定!$B$26)):INDEX($C$1:$C$13701,MAX(1,ROW()-1))),MIN(INDEX($C$1:$C$13701,MIN(13701,ROW()+1)):INDEX($C$1:$C$13701,MIN(13701,ROW()+設定!$B$26))))*10^(設定!$B$27/20)),1,0))</f>
        <v>0</v>
      </c>
      <c r="G8917" s="33" t="n">
        <f aca="false">$G8916+IF($F8917=1,1,0)</f>
        <v>4</v>
      </c>
      <c r="H8917" s="0" t="str">
        <f aca="false">IF($F8917=1,$G8917,"")</f>
        <v/>
      </c>
    </row>
    <row r="8918" customFormat="false" ht="15" hidden="false" customHeight="false" outlineLevel="0" collapsed="false">
      <c r="A8918" s="30" t="n">
        <v>1393.125</v>
      </c>
      <c r="B8918" s="31" t="n">
        <v>15.2368</v>
      </c>
      <c r="C8918" s="32" t="n">
        <f aca="false">IF($A8918="","",IF(設定!$B$21="dB",10^($B8918/20),ABS($B8918)))</f>
        <v>5.7788310817841</v>
      </c>
      <c r="D8918" s="32" t="n">
        <f aca="false">IF($A8918="","",$A8918^2)</f>
        <v>1940797.265625</v>
      </c>
      <c r="E8918" s="32" t="n">
        <f aca="false">IF($A8918="","",IF($C8918&lt;=0,"",1/$C8918^2))</f>
        <v>0.0299447023114235</v>
      </c>
      <c r="F8918" s="33" t="n">
        <f aca="false">IF(OR(ROW()-設定!$B$30&lt;2,ROW()+設定!$B$30&gt;13701,N($A8918)&lt;=0,N(INDEX($A$2:$A$13701,MIN(13700,MAX(1,ROW()-1+設定!$B$30))))&lt;=0,$A8918&lt;設定!$B$28,$A8918&gt;設定!$B$29),0,IF(AND($C8918&gt;=MAX(INDEX($C$1:$C$13701,MAX(1,ROW()-設定!$B$24)):INDEX($C$1:$C$13701,MAX(1,ROW()-1))),$C8918&gt;MAX(INDEX($C$1:$C$13701,MIN(13701,ROW()+1)):INDEX($C$1:$C$13701,MIN(13701,ROW()+設定!$B$24))),$C8918&gt;=設定!$B$32,$C8918&gt;=MAX(MIN(INDEX($C$1:$C$13701,MAX(1,ROW()-設定!$B$26)):INDEX($C$1:$C$13701,MAX(1,ROW()-1))),MIN(INDEX($C$1:$C$13701,MIN(13701,ROW()+1)):INDEX($C$1:$C$13701,MIN(13701,ROW()+設定!$B$26))))*10^(設定!$B$27/20)),1,0))</f>
        <v>0</v>
      </c>
      <c r="G8918" s="33" t="n">
        <f aca="false">$G8917+IF($F8918=1,1,0)</f>
        <v>4</v>
      </c>
      <c r="H8918" s="0" t="str">
        <f aca="false">IF($F8918=1,$G8918,"")</f>
        <v/>
      </c>
    </row>
    <row r="8919" customFormat="false" ht="15" hidden="false" customHeight="false" outlineLevel="0" collapsed="false">
      <c r="A8919" s="30" t="n">
        <v>1393.28125</v>
      </c>
      <c r="B8919" s="31" t="n">
        <v>15.5195</v>
      </c>
      <c r="C8919" s="32" t="n">
        <f aca="false">IF($A8919="","",IF(設定!$B$21="dB",10^($B8919/20),ABS($B8919)))</f>
        <v>5.9700091945924</v>
      </c>
      <c r="D8919" s="32" t="n">
        <f aca="false">IF($A8919="","",$A8919^2)</f>
        <v>1941232.64160156</v>
      </c>
      <c r="E8919" s="32" t="n">
        <f aca="false">IF($A8919="","",IF($C8919&lt;=0,"",1/$C8919^2))</f>
        <v>0.0280575664402879</v>
      </c>
      <c r="F8919" s="33" t="n">
        <f aca="false">IF(OR(ROW()-設定!$B$30&lt;2,ROW()+設定!$B$30&gt;13701,N($A8919)&lt;=0,N(INDEX($A$2:$A$13701,MIN(13700,MAX(1,ROW()-1+設定!$B$30))))&lt;=0,$A8919&lt;設定!$B$28,$A8919&gt;設定!$B$29),0,IF(AND($C8919&gt;=MAX(INDEX($C$1:$C$13701,MAX(1,ROW()-設定!$B$24)):INDEX($C$1:$C$13701,MAX(1,ROW()-1))),$C8919&gt;MAX(INDEX($C$1:$C$13701,MIN(13701,ROW()+1)):INDEX($C$1:$C$13701,MIN(13701,ROW()+設定!$B$24))),$C8919&gt;=設定!$B$32,$C8919&gt;=MAX(MIN(INDEX($C$1:$C$13701,MAX(1,ROW()-設定!$B$26)):INDEX($C$1:$C$13701,MAX(1,ROW()-1))),MIN(INDEX($C$1:$C$13701,MIN(13701,ROW()+1)):INDEX($C$1:$C$13701,MIN(13701,ROW()+設定!$B$26))))*10^(設定!$B$27/20)),1,0))</f>
        <v>0</v>
      </c>
      <c r="G8919" s="33" t="n">
        <f aca="false">$G8918+IF($F8919=1,1,0)</f>
        <v>4</v>
      </c>
      <c r="H8919" s="0" t="str">
        <f aca="false">IF($F8919=1,$G8919,"")</f>
        <v/>
      </c>
    </row>
    <row r="8920" customFormat="false" ht="15" hidden="false" customHeight="false" outlineLevel="0" collapsed="false">
      <c r="A8920" s="30" t="n">
        <v>1393.4375</v>
      </c>
      <c r="B8920" s="31" t="n">
        <v>15.5272</v>
      </c>
      <c r="C8920" s="32" t="n">
        <f aca="false">IF($A8920="","",IF(設定!$B$21="dB",10^($B8920/20),ABS($B8920)))</f>
        <v>5.97530392598075</v>
      </c>
      <c r="D8920" s="32" t="n">
        <f aca="false">IF($A8920="","",$A8920^2)</f>
        <v>1941668.06640625</v>
      </c>
      <c r="E8920" s="32" t="n">
        <f aca="false">IF($A8920="","",IF($C8920&lt;=0,"",1/$C8920^2))</f>
        <v>0.0280078647142942</v>
      </c>
      <c r="F8920" s="33" t="n">
        <f aca="false">IF(OR(ROW()-設定!$B$30&lt;2,ROW()+設定!$B$30&gt;13701,N($A8920)&lt;=0,N(INDEX($A$2:$A$13701,MIN(13700,MAX(1,ROW()-1+設定!$B$30))))&lt;=0,$A8920&lt;設定!$B$28,$A8920&gt;設定!$B$29),0,IF(AND($C8920&gt;=MAX(INDEX($C$1:$C$13701,MAX(1,ROW()-設定!$B$24)):INDEX($C$1:$C$13701,MAX(1,ROW()-1))),$C8920&gt;MAX(INDEX($C$1:$C$13701,MIN(13701,ROW()+1)):INDEX($C$1:$C$13701,MIN(13701,ROW()+設定!$B$24))),$C8920&gt;=設定!$B$32,$C8920&gt;=MAX(MIN(INDEX($C$1:$C$13701,MAX(1,ROW()-設定!$B$26)):INDEX($C$1:$C$13701,MAX(1,ROW()-1))),MIN(INDEX($C$1:$C$13701,MIN(13701,ROW()+1)):INDEX($C$1:$C$13701,MIN(13701,ROW()+設定!$B$26))))*10^(設定!$B$27/20)),1,0))</f>
        <v>0</v>
      </c>
      <c r="G8920" s="33" t="n">
        <f aca="false">$G8919+IF($F8920=1,1,0)</f>
        <v>4</v>
      </c>
      <c r="H8920" s="0" t="str">
        <f aca="false">IF($F8920=1,$G8920,"")</f>
        <v/>
      </c>
    </row>
    <row r="8921" customFormat="false" ht="15" hidden="false" customHeight="false" outlineLevel="0" collapsed="false">
      <c r="A8921" s="30" t="n">
        <v>1393.59375</v>
      </c>
      <c r="B8921" s="31" t="n">
        <v>15.4051</v>
      </c>
      <c r="C8921" s="32" t="n">
        <f aca="false">IF($A8921="","",IF(設定!$B$21="dB",10^($B8921/20),ABS($B8921)))</f>
        <v>5.89189501847974</v>
      </c>
      <c r="D8921" s="32" t="n">
        <f aca="false">IF($A8921="","",$A8921^2)</f>
        <v>1942103.54003906</v>
      </c>
      <c r="E8921" s="32" t="n">
        <f aca="false">IF($A8921="","",IF($C8921&lt;=0,"",1/$C8921^2))</f>
        <v>0.0288064671966944</v>
      </c>
      <c r="F8921" s="33" t="n">
        <f aca="false">IF(OR(ROW()-設定!$B$30&lt;2,ROW()+設定!$B$30&gt;13701,N($A8921)&lt;=0,N(INDEX($A$2:$A$13701,MIN(13700,MAX(1,ROW()-1+設定!$B$30))))&lt;=0,$A8921&lt;設定!$B$28,$A8921&gt;設定!$B$29),0,IF(AND($C8921&gt;=MAX(INDEX($C$1:$C$13701,MAX(1,ROW()-設定!$B$24)):INDEX($C$1:$C$13701,MAX(1,ROW()-1))),$C8921&gt;MAX(INDEX($C$1:$C$13701,MIN(13701,ROW()+1)):INDEX($C$1:$C$13701,MIN(13701,ROW()+設定!$B$24))),$C8921&gt;=設定!$B$32,$C8921&gt;=MAX(MIN(INDEX($C$1:$C$13701,MAX(1,ROW()-設定!$B$26)):INDEX($C$1:$C$13701,MAX(1,ROW()-1))),MIN(INDEX($C$1:$C$13701,MIN(13701,ROW()+1)):INDEX($C$1:$C$13701,MIN(13701,ROW()+設定!$B$26))))*10^(設定!$B$27/20)),1,0))</f>
        <v>0</v>
      </c>
      <c r="G8921" s="33" t="n">
        <f aca="false">$G8920+IF($F8921=1,1,0)</f>
        <v>4</v>
      </c>
      <c r="H8921" s="0" t="str">
        <f aca="false">IF($F8921=1,$G8921,"")</f>
        <v/>
      </c>
    </row>
    <row r="8922" customFormat="false" ht="15" hidden="false" customHeight="false" outlineLevel="0" collapsed="false">
      <c r="A8922" s="30" t="n">
        <v>1393.75</v>
      </c>
      <c r="B8922" s="31" t="n">
        <v>15.5764</v>
      </c>
      <c r="C8922" s="32" t="n">
        <f aca="false">IF($A8922="","",IF(設定!$B$21="dB",10^($B8922/20),ABS($B8922)))</f>
        <v>6.00924623447887</v>
      </c>
      <c r="D8922" s="32" t="n">
        <f aca="false">IF($A8922="","",$A8922^2)</f>
        <v>1942539.0625</v>
      </c>
      <c r="E8922" s="32" t="n">
        <f aca="false">IF($A8922="","",IF($C8922&lt;=0,"",1/$C8922^2))</f>
        <v>0.0276923619898393</v>
      </c>
      <c r="F8922" s="33" t="n">
        <f aca="false">IF(OR(ROW()-設定!$B$30&lt;2,ROW()+設定!$B$30&gt;13701,N($A8922)&lt;=0,N(INDEX($A$2:$A$13701,MIN(13700,MAX(1,ROW()-1+設定!$B$30))))&lt;=0,$A8922&lt;設定!$B$28,$A8922&gt;設定!$B$29),0,IF(AND($C8922&gt;=MAX(INDEX($C$1:$C$13701,MAX(1,ROW()-設定!$B$24)):INDEX($C$1:$C$13701,MAX(1,ROW()-1))),$C8922&gt;MAX(INDEX($C$1:$C$13701,MIN(13701,ROW()+1)):INDEX($C$1:$C$13701,MIN(13701,ROW()+設定!$B$24))),$C8922&gt;=設定!$B$32,$C8922&gt;=MAX(MIN(INDEX($C$1:$C$13701,MAX(1,ROW()-設定!$B$26)):INDEX($C$1:$C$13701,MAX(1,ROW()-1))),MIN(INDEX($C$1:$C$13701,MIN(13701,ROW()+1)):INDEX($C$1:$C$13701,MIN(13701,ROW()+設定!$B$26))))*10^(設定!$B$27/20)),1,0))</f>
        <v>0</v>
      </c>
      <c r="G8922" s="33" t="n">
        <f aca="false">$G8921+IF($F8922=1,1,0)</f>
        <v>4</v>
      </c>
      <c r="H8922" s="0" t="str">
        <f aca="false">IF($F8922=1,$G8922,"")</f>
        <v/>
      </c>
    </row>
    <row r="8923" customFormat="false" ht="15" hidden="false" customHeight="false" outlineLevel="0" collapsed="false">
      <c r="A8923" s="30" t="n">
        <v>1393.90625</v>
      </c>
      <c r="B8923" s="31" t="n">
        <v>15.5707</v>
      </c>
      <c r="C8923" s="32" t="n">
        <f aca="false">IF($A8923="","",IF(設定!$B$21="dB",10^($B8923/20),ABS($B8923)))</f>
        <v>6.00530403989893</v>
      </c>
      <c r="D8923" s="32" t="n">
        <f aca="false">IF($A8923="","",$A8923^2)</f>
        <v>1942974.63378906</v>
      </c>
      <c r="E8923" s="32" t="n">
        <f aca="false">IF($A8923="","",IF($C8923&lt;=0,"",1/$C8923^2))</f>
        <v>0.0277287313428719</v>
      </c>
      <c r="F8923" s="33" t="n">
        <f aca="false">IF(OR(ROW()-設定!$B$30&lt;2,ROW()+設定!$B$30&gt;13701,N($A8923)&lt;=0,N(INDEX($A$2:$A$13701,MIN(13700,MAX(1,ROW()-1+設定!$B$30))))&lt;=0,$A8923&lt;設定!$B$28,$A8923&gt;設定!$B$29),0,IF(AND($C8923&gt;=MAX(INDEX($C$1:$C$13701,MAX(1,ROW()-設定!$B$24)):INDEX($C$1:$C$13701,MAX(1,ROW()-1))),$C8923&gt;MAX(INDEX($C$1:$C$13701,MIN(13701,ROW()+1)):INDEX($C$1:$C$13701,MIN(13701,ROW()+設定!$B$24))),$C8923&gt;=設定!$B$32,$C8923&gt;=MAX(MIN(INDEX($C$1:$C$13701,MAX(1,ROW()-設定!$B$26)):INDEX($C$1:$C$13701,MAX(1,ROW()-1))),MIN(INDEX($C$1:$C$13701,MIN(13701,ROW()+1)):INDEX($C$1:$C$13701,MIN(13701,ROW()+設定!$B$26))))*10^(設定!$B$27/20)),1,0))</f>
        <v>0</v>
      </c>
      <c r="G8923" s="33" t="n">
        <f aca="false">$G8922+IF($F8923=1,1,0)</f>
        <v>4</v>
      </c>
      <c r="H8923" s="0" t="str">
        <f aca="false">IF($F8923=1,$G8923,"")</f>
        <v/>
      </c>
    </row>
    <row r="8924" customFormat="false" ht="15" hidden="false" customHeight="false" outlineLevel="0" collapsed="false">
      <c r="A8924" s="30" t="n">
        <v>1394.0625</v>
      </c>
      <c r="B8924" s="31" t="n">
        <v>15.5729</v>
      </c>
      <c r="C8924" s="32" t="n">
        <f aca="false">IF($A8924="","",IF(設定!$B$21="dB",10^($B8924/20),ABS($B8924)))</f>
        <v>6.00682528213596</v>
      </c>
      <c r="D8924" s="32" t="n">
        <f aca="false">IF($A8924="","",$A8924^2)</f>
        <v>1943410.25390625</v>
      </c>
      <c r="E8924" s="32" t="n">
        <f aca="false">IF($A8924="","",IF($C8924&lt;=0,"",1/$C8924^2))</f>
        <v>0.0277146883920757</v>
      </c>
      <c r="F8924" s="33" t="n">
        <f aca="false">IF(OR(ROW()-設定!$B$30&lt;2,ROW()+設定!$B$30&gt;13701,N($A8924)&lt;=0,N(INDEX($A$2:$A$13701,MIN(13700,MAX(1,ROW()-1+設定!$B$30))))&lt;=0,$A8924&lt;設定!$B$28,$A8924&gt;設定!$B$29),0,IF(AND($C8924&gt;=MAX(INDEX($C$1:$C$13701,MAX(1,ROW()-設定!$B$24)):INDEX($C$1:$C$13701,MAX(1,ROW()-1))),$C8924&gt;MAX(INDEX($C$1:$C$13701,MIN(13701,ROW()+1)):INDEX($C$1:$C$13701,MIN(13701,ROW()+設定!$B$24))),$C8924&gt;=設定!$B$32,$C8924&gt;=MAX(MIN(INDEX($C$1:$C$13701,MAX(1,ROW()-設定!$B$26)):INDEX($C$1:$C$13701,MAX(1,ROW()-1))),MIN(INDEX($C$1:$C$13701,MIN(13701,ROW()+1)):INDEX($C$1:$C$13701,MIN(13701,ROW()+設定!$B$26))))*10^(設定!$B$27/20)),1,0))</f>
        <v>0</v>
      </c>
      <c r="G8924" s="33" t="n">
        <f aca="false">$G8923+IF($F8924=1,1,0)</f>
        <v>4</v>
      </c>
      <c r="H8924" s="0" t="str">
        <f aca="false">IF($F8924=1,$G8924,"")</f>
        <v/>
      </c>
    </row>
    <row r="8925" customFormat="false" ht="15" hidden="false" customHeight="false" outlineLevel="0" collapsed="false">
      <c r="A8925" s="30" t="n">
        <v>1394.21875</v>
      </c>
      <c r="B8925" s="31" t="n">
        <v>15.5592</v>
      </c>
      <c r="C8925" s="32" t="n">
        <f aca="false">IF($A8925="","",IF(設定!$B$21="dB",10^($B8925/20),ABS($B8925)))</f>
        <v>5.99735835999812</v>
      </c>
      <c r="D8925" s="32" t="n">
        <f aca="false">IF($A8925="","",$A8925^2)</f>
        <v>1943845.92285156</v>
      </c>
      <c r="E8925" s="32" t="n">
        <f aca="false">IF($A8925="","",IF($C8925&lt;=0,"",1/$C8925^2))</f>
        <v>0.0278022535702966</v>
      </c>
      <c r="F8925" s="33" t="n">
        <f aca="false">IF(OR(ROW()-設定!$B$30&lt;2,ROW()+設定!$B$30&gt;13701,N($A8925)&lt;=0,N(INDEX($A$2:$A$13701,MIN(13700,MAX(1,ROW()-1+設定!$B$30))))&lt;=0,$A8925&lt;設定!$B$28,$A8925&gt;設定!$B$29),0,IF(AND($C8925&gt;=MAX(INDEX($C$1:$C$13701,MAX(1,ROW()-設定!$B$24)):INDEX($C$1:$C$13701,MAX(1,ROW()-1))),$C8925&gt;MAX(INDEX($C$1:$C$13701,MIN(13701,ROW()+1)):INDEX($C$1:$C$13701,MIN(13701,ROW()+設定!$B$24))),$C8925&gt;=設定!$B$32,$C8925&gt;=MAX(MIN(INDEX($C$1:$C$13701,MAX(1,ROW()-設定!$B$26)):INDEX($C$1:$C$13701,MAX(1,ROW()-1))),MIN(INDEX($C$1:$C$13701,MIN(13701,ROW()+1)):INDEX($C$1:$C$13701,MIN(13701,ROW()+設定!$B$26))))*10^(設定!$B$27/20)),1,0))</f>
        <v>0</v>
      </c>
      <c r="G8925" s="33" t="n">
        <f aca="false">$G8924+IF($F8925=1,1,0)</f>
        <v>4</v>
      </c>
      <c r="H8925" s="0" t="str">
        <f aca="false">IF($F8925=1,$G8925,"")</f>
        <v/>
      </c>
    </row>
    <row r="8926" customFormat="false" ht="15" hidden="false" customHeight="false" outlineLevel="0" collapsed="false">
      <c r="A8926" s="30" t="n">
        <v>1394.375</v>
      </c>
      <c r="B8926" s="31" t="n">
        <v>15.6285</v>
      </c>
      <c r="C8926" s="32" t="n">
        <f aca="false">IF($A8926="","",IF(設定!$B$21="dB",10^($B8926/20),ABS($B8926)))</f>
        <v>6.04539941980201</v>
      </c>
      <c r="D8926" s="32" t="n">
        <f aca="false">IF($A8926="","",$A8926^2)</f>
        <v>1944281.640625</v>
      </c>
      <c r="E8926" s="32" t="n">
        <f aca="false">IF($A8926="","",IF($C8926&lt;=0,"",1/$C8926^2))</f>
        <v>0.0273621361782348</v>
      </c>
      <c r="F8926" s="33" t="n">
        <f aca="false">IF(OR(ROW()-設定!$B$30&lt;2,ROW()+設定!$B$30&gt;13701,N($A8926)&lt;=0,N(INDEX($A$2:$A$13701,MIN(13700,MAX(1,ROW()-1+設定!$B$30))))&lt;=0,$A8926&lt;設定!$B$28,$A8926&gt;設定!$B$29),0,IF(AND($C8926&gt;=MAX(INDEX($C$1:$C$13701,MAX(1,ROW()-設定!$B$24)):INDEX($C$1:$C$13701,MAX(1,ROW()-1))),$C8926&gt;MAX(INDEX($C$1:$C$13701,MIN(13701,ROW()+1)):INDEX($C$1:$C$13701,MIN(13701,ROW()+設定!$B$24))),$C8926&gt;=設定!$B$32,$C8926&gt;=MAX(MIN(INDEX($C$1:$C$13701,MAX(1,ROW()-設定!$B$26)):INDEX($C$1:$C$13701,MAX(1,ROW()-1))),MIN(INDEX($C$1:$C$13701,MIN(13701,ROW()+1)):INDEX($C$1:$C$13701,MIN(13701,ROW()+設定!$B$26))))*10^(設定!$B$27/20)),1,0))</f>
        <v>0</v>
      </c>
      <c r="G8926" s="33" t="n">
        <f aca="false">$G8925+IF($F8926=1,1,0)</f>
        <v>4</v>
      </c>
      <c r="H8926" s="0" t="str">
        <f aca="false">IF($F8926=1,$G8926,"")</f>
        <v/>
      </c>
    </row>
    <row r="8927" customFormat="false" ht="15" hidden="false" customHeight="false" outlineLevel="0" collapsed="false">
      <c r="A8927" s="30" t="n">
        <v>1394.53125</v>
      </c>
      <c r="B8927" s="31" t="n">
        <v>15.6369</v>
      </c>
      <c r="C8927" s="32" t="n">
        <f aca="false">IF($A8927="","",IF(設定!$B$21="dB",10^($B8927/20),ABS($B8927)))</f>
        <v>6.05124866727383</v>
      </c>
      <c r="D8927" s="32" t="n">
        <f aca="false">IF($A8927="","",$A8927^2)</f>
        <v>1944717.40722656</v>
      </c>
      <c r="E8927" s="32" t="n">
        <f aca="false">IF($A8927="","",IF($C8927&lt;=0,"",1/$C8927^2))</f>
        <v>0.0273092642630167</v>
      </c>
      <c r="F8927" s="33" t="n">
        <f aca="false">IF(OR(ROW()-設定!$B$30&lt;2,ROW()+設定!$B$30&gt;13701,N($A8927)&lt;=0,N(INDEX($A$2:$A$13701,MIN(13700,MAX(1,ROW()-1+設定!$B$30))))&lt;=0,$A8927&lt;設定!$B$28,$A8927&gt;設定!$B$29),0,IF(AND($C8927&gt;=MAX(INDEX($C$1:$C$13701,MAX(1,ROW()-設定!$B$24)):INDEX($C$1:$C$13701,MAX(1,ROW()-1))),$C8927&gt;MAX(INDEX($C$1:$C$13701,MIN(13701,ROW()+1)):INDEX($C$1:$C$13701,MIN(13701,ROW()+設定!$B$24))),$C8927&gt;=設定!$B$32,$C8927&gt;=MAX(MIN(INDEX($C$1:$C$13701,MAX(1,ROW()-設定!$B$26)):INDEX($C$1:$C$13701,MAX(1,ROW()-1))),MIN(INDEX($C$1:$C$13701,MIN(13701,ROW()+1)):INDEX($C$1:$C$13701,MIN(13701,ROW()+設定!$B$26))))*10^(設定!$B$27/20)),1,0))</f>
        <v>0</v>
      </c>
      <c r="G8927" s="33" t="n">
        <f aca="false">$G8926+IF($F8927=1,1,0)</f>
        <v>4</v>
      </c>
      <c r="H8927" s="0" t="str">
        <f aca="false">IF($F8927=1,$G8927,"")</f>
        <v/>
      </c>
    </row>
    <row r="8928" customFormat="false" ht="15" hidden="false" customHeight="false" outlineLevel="0" collapsed="false">
      <c r="A8928" s="30" t="n">
        <v>1394.6875</v>
      </c>
      <c r="B8928" s="31" t="n">
        <v>15.8203</v>
      </c>
      <c r="C8928" s="32" t="n">
        <f aca="false">IF($A8928="","",IF(設定!$B$21="dB",10^($B8928/20),ABS($B8928)))</f>
        <v>6.18037746037297</v>
      </c>
      <c r="D8928" s="32" t="n">
        <f aca="false">IF($A8928="","",$A8928^2)</f>
        <v>1945153.22265625</v>
      </c>
      <c r="E8928" s="32" t="n">
        <f aca="false">IF($A8928="","",IF($C8928&lt;=0,"",1/$C8928^2))</f>
        <v>0.0261800215679048</v>
      </c>
      <c r="F8928" s="33" t="n">
        <f aca="false">IF(OR(ROW()-設定!$B$30&lt;2,ROW()+設定!$B$30&gt;13701,N($A8928)&lt;=0,N(INDEX($A$2:$A$13701,MIN(13700,MAX(1,ROW()-1+設定!$B$30))))&lt;=0,$A8928&lt;設定!$B$28,$A8928&gt;設定!$B$29),0,IF(AND($C8928&gt;=MAX(INDEX($C$1:$C$13701,MAX(1,ROW()-設定!$B$24)):INDEX($C$1:$C$13701,MAX(1,ROW()-1))),$C8928&gt;MAX(INDEX($C$1:$C$13701,MIN(13701,ROW()+1)):INDEX($C$1:$C$13701,MIN(13701,ROW()+設定!$B$24))),$C8928&gt;=設定!$B$32,$C8928&gt;=MAX(MIN(INDEX($C$1:$C$13701,MAX(1,ROW()-設定!$B$26)):INDEX($C$1:$C$13701,MAX(1,ROW()-1))),MIN(INDEX($C$1:$C$13701,MIN(13701,ROW()+1)):INDEX($C$1:$C$13701,MIN(13701,ROW()+設定!$B$26))))*10^(設定!$B$27/20)),1,0))</f>
        <v>0</v>
      </c>
      <c r="G8928" s="33" t="n">
        <f aca="false">$G8927+IF($F8928=1,1,0)</f>
        <v>4</v>
      </c>
      <c r="H8928" s="0" t="str">
        <f aca="false">IF($F8928=1,$G8928,"")</f>
        <v/>
      </c>
    </row>
    <row r="8929" customFormat="false" ht="15" hidden="false" customHeight="false" outlineLevel="0" collapsed="false">
      <c r="A8929" s="30" t="n">
        <v>1394.84375</v>
      </c>
      <c r="B8929" s="31" t="n">
        <v>15.8469</v>
      </c>
      <c r="C8929" s="32" t="n">
        <f aca="false">IF($A8929="","",IF(設定!$B$21="dB",10^($B8929/20),ABS($B8929)))</f>
        <v>6.19933349526284</v>
      </c>
      <c r="D8929" s="32" t="n">
        <f aca="false">IF($A8929="","",$A8929^2)</f>
        <v>1945589.08691406</v>
      </c>
      <c r="E8929" s="32" t="n">
        <f aca="false">IF($A8929="","",IF($C8929&lt;=0,"",1/$C8929^2))</f>
        <v>0.0260201622321105</v>
      </c>
      <c r="F8929" s="33" t="n">
        <f aca="false">IF(OR(ROW()-設定!$B$30&lt;2,ROW()+設定!$B$30&gt;13701,N($A8929)&lt;=0,N(INDEX($A$2:$A$13701,MIN(13700,MAX(1,ROW()-1+設定!$B$30))))&lt;=0,$A8929&lt;設定!$B$28,$A8929&gt;設定!$B$29),0,IF(AND($C8929&gt;=MAX(INDEX($C$1:$C$13701,MAX(1,ROW()-設定!$B$24)):INDEX($C$1:$C$13701,MAX(1,ROW()-1))),$C8929&gt;MAX(INDEX($C$1:$C$13701,MIN(13701,ROW()+1)):INDEX($C$1:$C$13701,MIN(13701,ROW()+設定!$B$24))),$C8929&gt;=設定!$B$32,$C8929&gt;=MAX(MIN(INDEX($C$1:$C$13701,MAX(1,ROW()-設定!$B$26)):INDEX($C$1:$C$13701,MAX(1,ROW()-1))),MIN(INDEX($C$1:$C$13701,MIN(13701,ROW()+1)):INDEX($C$1:$C$13701,MIN(13701,ROW()+設定!$B$26))))*10^(設定!$B$27/20)),1,0))</f>
        <v>0</v>
      </c>
      <c r="G8929" s="33" t="n">
        <f aca="false">$G8928+IF($F8929=1,1,0)</f>
        <v>4</v>
      </c>
      <c r="H8929" s="0" t="str">
        <f aca="false">IF($F8929=1,$G8929,"")</f>
        <v/>
      </c>
    </row>
    <row r="8930" customFormat="false" ht="15" hidden="false" customHeight="false" outlineLevel="0" collapsed="false">
      <c r="A8930" s="30" t="n">
        <v>1395</v>
      </c>
      <c r="B8930" s="31" t="n">
        <v>15.8791</v>
      </c>
      <c r="C8930" s="32" t="n">
        <f aca="false">IF($A8930="","",IF(設定!$B$21="dB",10^($B8930/20),ABS($B8930)))</f>
        <v>6.22235808038459</v>
      </c>
      <c r="D8930" s="32" t="n">
        <f aca="false">IF($A8930="","",$A8930^2)</f>
        <v>1946025</v>
      </c>
      <c r="E8930" s="32" t="n">
        <f aca="false">IF($A8930="","",IF($C8930&lt;=0,"",1/$C8930^2))</f>
        <v>0.025827953747304</v>
      </c>
      <c r="F8930" s="33" t="n">
        <f aca="false">IF(OR(ROW()-設定!$B$30&lt;2,ROW()+設定!$B$30&gt;13701,N($A8930)&lt;=0,N(INDEX($A$2:$A$13701,MIN(13700,MAX(1,ROW()-1+設定!$B$30))))&lt;=0,$A8930&lt;設定!$B$28,$A8930&gt;設定!$B$29),0,IF(AND($C8930&gt;=MAX(INDEX($C$1:$C$13701,MAX(1,ROW()-設定!$B$24)):INDEX($C$1:$C$13701,MAX(1,ROW()-1))),$C8930&gt;MAX(INDEX($C$1:$C$13701,MIN(13701,ROW()+1)):INDEX($C$1:$C$13701,MIN(13701,ROW()+設定!$B$24))),$C8930&gt;=設定!$B$32,$C8930&gt;=MAX(MIN(INDEX($C$1:$C$13701,MAX(1,ROW()-設定!$B$26)):INDEX($C$1:$C$13701,MAX(1,ROW()-1))),MIN(INDEX($C$1:$C$13701,MIN(13701,ROW()+1)):INDEX($C$1:$C$13701,MIN(13701,ROW()+設定!$B$26))))*10^(設定!$B$27/20)),1,0))</f>
        <v>0</v>
      </c>
      <c r="G8930" s="33" t="n">
        <f aca="false">$G8929+IF($F8930=1,1,0)</f>
        <v>4</v>
      </c>
      <c r="H8930" s="0" t="str">
        <f aca="false">IF($F8930=1,$G8930,"")</f>
        <v/>
      </c>
    </row>
    <row r="8931" customFormat="false" ht="15" hidden="false" customHeight="false" outlineLevel="0" collapsed="false">
      <c r="A8931" s="30" t="n">
        <v>1395.15625</v>
      </c>
      <c r="B8931" s="31" t="n">
        <v>15.8632</v>
      </c>
      <c r="C8931" s="32" t="n">
        <f aca="false">IF($A8931="","",IF(設定!$B$21="dB",10^($B8931/20),ABS($B8931)))</f>
        <v>6.21097812975345</v>
      </c>
      <c r="D8931" s="32" t="n">
        <f aca="false">IF($A8931="","",$A8931^2)</f>
        <v>1946460.96191406</v>
      </c>
      <c r="E8931" s="32" t="n">
        <f aca="false">IF($A8931="","",IF($C8931&lt;=0,"",1/$C8931^2))</f>
        <v>0.0259226860416162</v>
      </c>
      <c r="F8931" s="33" t="n">
        <f aca="false">IF(OR(ROW()-設定!$B$30&lt;2,ROW()+設定!$B$30&gt;13701,N($A8931)&lt;=0,N(INDEX($A$2:$A$13701,MIN(13700,MAX(1,ROW()-1+設定!$B$30))))&lt;=0,$A8931&lt;設定!$B$28,$A8931&gt;設定!$B$29),0,IF(AND($C8931&gt;=MAX(INDEX($C$1:$C$13701,MAX(1,ROW()-設定!$B$24)):INDEX($C$1:$C$13701,MAX(1,ROW()-1))),$C8931&gt;MAX(INDEX($C$1:$C$13701,MIN(13701,ROW()+1)):INDEX($C$1:$C$13701,MIN(13701,ROW()+設定!$B$24))),$C8931&gt;=設定!$B$32,$C8931&gt;=MAX(MIN(INDEX($C$1:$C$13701,MAX(1,ROW()-設定!$B$26)):INDEX($C$1:$C$13701,MAX(1,ROW()-1))),MIN(INDEX($C$1:$C$13701,MIN(13701,ROW()+1)):INDEX($C$1:$C$13701,MIN(13701,ROW()+設定!$B$26))))*10^(設定!$B$27/20)),1,0))</f>
        <v>0</v>
      </c>
      <c r="G8931" s="33" t="n">
        <f aca="false">$G8930+IF($F8931=1,1,0)</f>
        <v>4</v>
      </c>
      <c r="H8931" s="0" t="str">
        <f aca="false">IF($F8931=1,$G8931,"")</f>
        <v/>
      </c>
    </row>
    <row r="8932" customFormat="false" ht="15" hidden="false" customHeight="false" outlineLevel="0" collapsed="false">
      <c r="A8932" s="30" t="n">
        <v>1395.3125</v>
      </c>
      <c r="B8932" s="31" t="n">
        <v>15.8764</v>
      </c>
      <c r="C8932" s="32" t="n">
        <f aca="false">IF($A8932="","",IF(設定!$B$21="dB",10^($B8932/20),ABS($B8932)))</f>
        <v>6.22042416726814</v>
      </c>
      <c r="D8932" s="32" t="n">
        <f aca="false">IF($A8932="","",$A8932^2)</f>
        <v>1946896.97265625</v>
      </c>
      <c r="E8932" s="32" t="n">
        <f aca="false">IF($A8932="","",IF($C8932&lt;=0,"",1/$C8932^2))</f>
        <v>0.0258440159262446</v>
      </c>
      <c r="F8932" s="33" t="n">
        <f aca="false">IF(OR(ROW()-設定!$B$30&lt;2,ROW()+設定!$B$30&gt;13701,N($A8932)&lt;=0,N(INDEX($A$2:$A$13701,MIN(13700,MAX(1,ROW()-1+設定!$B$30))))&lt;=0,$A8932&lt;設定!$B$28,$A8932&gt;設定!$B$29),0,IF(AND($C8932&gt;=MAX(INDEX($C$1:$C$13701,MAX(1,ROW()-設定!$B$24)):INDEX($C$1:$C$13701,MAX(1,ROW()-1))),$C8932&gt;MAX(INDEX($C$1:$C$13701,MIN(13701,ROW()+1)):INDEX($C$1:$C$13701,MIN(13701,ROW()+設定!$B$24))),$C8932&gt;=設定!$B$32,$C8932&gt;=MAX(MIN(INDEX($C$1:$C$13701,MAX(1,ROW()-設定!$B$26)):INDEX($C$1:$C$13701,MAX(1,ROW()-1))),MIN(INDEX($C$1:$C$13701,MIN(13701,ROW()+1)):INDEX($C$1:$C$13701,MIN(13701,ROW()+設定!$B$26))))*10^(設定!$B$27/20)),1,0))</f>
        <v>0</v>
      </c>
      <c r="G8932" s="33" t="n">
        <f aca="false">$G8931+IF($F8932=1,1,0)</f>
        <v>4</v>
      </c>
      <c r="H8932" s="0" t="str">
        <f aca="false">IF($F8932=1,$G8932,"")</f>
        <v/>
      </c>
    </row>
    <row r="8933" customFormat="false" ht="15" hidden="false" customHeight="false" outlineLevel="0" collapsed="false">
      <c r="A8933" s="30" t="n">
        <v>1395.46875</v>
      </c>
      <c r="B8933" s="31" t="n">
        <v>16.1669</v>
      </c>
      <c r="C8933" s="32" t="n">
        <f aca="false">IF($A8933="","",IF(設定!$B$21="dB",10^($B8933/20),ABS($B8933)))</f>
        <v>6.4319846604676</v>
      </c>
      <c r="D8933" s="32" t="n">
        <f aca="false">IF($A8933="","",$A8933^2)</f>
        <v>1947333.03222656</v>
      </c>
      <c r="E8933" s="32" t="n">
        <f aca="false">IF($A8933="","",IF($C8933&lt;=0,"",1/$C8933^2))</f>
        <v>0.0241718560921915</v>
      </c>
      <c r="F8933" s="33" t="n">
        <f aca="false">IF(OR(ROW()-設定!$B$30&lt;2,ROW()+設定!$B$30&gt;13701,N($A8933)&lt;=0,N(INDEX($A$2:$A$13701,MIN(13700,MAX(1,ROW()-1+設定!$B$30))))&lt;=0,$A8933&lt;設定!$B$28,$A8933&gt;設定!$B$29),0,IF(AND($C8933&gt;=MAX(INDEX($C$1:$C$13701,MAX(1,ROW()-設定!$B$24)):INDEX($C$1:$C$13701,MAX(1,ROW()-1))),$C8933&gt;MAX(INDEX($C$1:$C$13701,MIN(13701,ROW()+1)):INDEX($C$1:$C$13701,MIN(13701,ROW()+設定!$B$24))),$C8933&gt;=設定!$B$32,$C8933&gt;=MAX(MIN(INDEX($C$1:$C$13701,MAX(1,ROW()-設定!$B$26)):INDEX($C$1:$C$13701,MAX(1,ROW()-1))),MIN(INDEX($C$1:$C$13701,MIN(13701,ROW()+1)):INDEX($C$1:$C$13701,MIN(13701,ROW()+設定!$B$26))))*10^(設定!$B$27/20)),1,0))</f>
        <v>0</v>
      </c>
      <c r="G8933" s="33" t="n">
        <f aca="false">$G8932+IF($F8933=1,1,0)</f>
        <v>4</v>
      </c>
      <c r="H8933" s="0" t="str">
        <f aca="false">IF($F8933=1,$G8933,"")</f>
        <v/>
      </c>
    </row>
    <row r="8934" customFormat="false" ht="15" hidden="false" customHeight="false" outlineLevel="0" collapsed="false">
      <c r="A8934" s="30" t="n">
        <v>1395.625</v>
      </c>
      <c r="B8934" s="31" t="n">
        <v>15.7967</v>
      </c>
      <c r="C8934" s="32" t="n">
        <f aca="false">IF($A8934="","",IF(設定!$B$21="dB",10^($B8934/20),ABS($B8934)))</f>
        <v>6.16360785550945</v>
      </c>
      <c r="D8934" s="32" t="n">
        <f aca="false">IF($A8934="","",$A8934^2)</f>
        <v>1947769.140625</v>
      </c>
      <c r="E8934" s="32" t="n">
        <f aca="false">IF($A8934="","",IF($C8934&lt;=0,"",1/$C8934^2))</f>
        <v>0.0263226736865215</v>
      </c>
      <c r="F8934" s="33" t="n">
        <f aca="false">IF(OR(ROW()-設定!$B$30&lt;2,ROW()+設定!$B$30&gt;13701,N($A8934)&lt;=0,N(INDEX($A$2:$A$13701,MIN(13700,MAX(1,ROW()-1+設定!$B$30))))&lt;=0,$A8934&lt;設定!$B$28,$A8934&gt;設定!$B$29),0,IF(AND($C8934&gt;=MAX(INDEX($C$1:$C$13701,MAX(1,ROW()-設定!$B$24)):INDEX($C$1:$C$13701,MAX(1,ROW()-1))),$C8934&gt;MAX(INDEX($C$1:$C$13701,MIN(13701,ROW()+1)):INDEX($C$1:$C$13701,MIN(13701,ROW()+設定!$B$24))),$C8934&gt;=設定!$B$32,$C8934&gt;=MAX(MIN(INDEX($C$1:$C$13701,MAX(1,ROW()-設定!$B$26)):INDEX($C$1:$C$13701,MAX(1,ROW()-1))),MIN(INDEX($C$1:$C$13701,MIN(13701,ROW()+1)):INDEX($C$1:$C$13701,MIN(13701,ROW()+設定!$B$26))))*10^(設定!$B$27/20)),1,0))</f>
        <v>0</v>
      </c>
      <c r="G8934" s="33" t="n">
        <f aca="false">$G8933+IF($F8934=1,1,0)</f>
        <v>4</v>
      </c>
      <c r="H8934" s="0" t="str">
        <f aca="false">IF($F8934=1,$G8934,"")</f>
        <v/>
      </c>
    </row>
    <row r="8935" customFormat="false" ht="15" hidden="false" customHeight="false" outlineLevel="0" collapsed="false">
      <c r="A8935" s="30" t="n">
        <v>1395.78125</v>
      </c>
      <c r="B8935" s="31" t="n">
        <v>16.1538</v>
      </c>
      <c r="C8935" s="32" t="n">
        <f aca="false">IF($A8935="","",IF(設定!$B$21="dB",10^($B8935/20),ABS($B8935)))</f>
        <v>6.42229129627977</v>
      </c>
      <c r="D8935" s="32" t="n">
        <f aca="false">IF($A8935="","",$A8935^2)</f>
        <v>1948205.29785156</v>
      </c>
      <c r="E8935" s="32" t="n">
        <f aca="false">IF($A8935="","",IF($C8935&lt;=0,"",1/$C8935^2))</f>
        <v>0.0242448778274277</v>
      </c>
      <c r="F8935" s="33" t="n">
        <f aca="false">IF(OR(ROW()-設定!$B$30&lt;2,ROW()+設定!$B$30&gt;13701,N($A8935)&lt;=0,N(INDEX($A$2:$A$13701,MIN(13700,MAX(1,ROW()-1+設定!$B$30))))&lt;=0,$A8935&lt;設定!$B$28,$A8935&gt;設定!$B$29),0,IF(AND($C8935&gt;=MAX(INDEX($C$1:$C$13701,MAX(1,ROW()-設定!$B$24)):INDEX($C$1:$C$13701,MAX(1,ROW()-1))),$C8935&gt;MAX(INDEX($C$1:$C$13701,MIN(13701,ROW()+1)):INDEX($C$1:$C$13701,MIN(13701,ROW()+設定!$B$24))),$C8935&gt;=設定!$B$32,$C8935&gt;=MAX(MIN(INDEX($C$1:$C$13701,MAX(1,ROW()-設定!$B$26)):INDEX($C$1:$C$13701,MAX(1,ROW()-1))),MIN(INDEX($C$1:$C$13701,MIN(13701,ROW()+1)):INDEX($C$1:$C$13701,MIN(13701,ROW()+設定!$B$26))))*10^(設定!$B$27/20)),1,0))</f>
        <v>0</v>
      </c>
      <c r="G8935" s="33" t="n">
        <f aca="false">$G8934+IF($F8935=1,1,0)</f>
        <v>4</v>
      </c>
      <c r="H8935" s="0" t="str">
        <f aca="false">IF($F8935=1,$G8935,"")</f>
        <v/>
      </c>
    </row>
    <row r="8936" customFormat="false" ht="15" hidden="false" customHeight="false" outlineLevel="0" collapsed="false">
      <c r="A8936" s="30" t="n">
        <v>1395.9375</v>
      </c>
      <c r="B8936" s="31" t="n">
        <v>16.1041</v>
      </c>
      <c r="C8936" s="32" t="n">
        <f aca="false">IF($A8936="","",IF(設定!$B$21="dB",10^($B8936/20),ABS($B8936)))</f>
        <v>6.3856483678589</v>
      </c>
      <c r="D8936" s="32" t="n">
        <f aca="false">IF($A8936="","",$A8936^2)</f>
        <v>1948641.50390625</v>
      </c>
      <c r="E8936" s="32" t="n">
        <f aca="false">IF($A8936="","",IF($C8936&lt;=0,"",1/$C8936^2))</f>
        <v>0.0245239261699508</v>
      </c>
      <c r="F8936" s="33" t="n">
        <f aca="false">IF(OR(ROW()-設定!$B$30&lt;2,ROW()+設定!$B$30&gt;13701,N($A8936)&lt;=0,N(INDEX($A$2:$A$13701,MIN(13700,MAX(1,ROW()-1+設定!$B$30))))&lt;=0,$A8936&lt;設定!$B$28,$A8936&gt;設定!$B$29),0,IF(AND($C8936&gt;=MAX(INDEX($C$1:$C$13701,MAX(1,ROW()-設定!$B$24)):INDEX($C$1:$C$13701,MAX(1,ROW()-1))),$C8936&gt;MAX(INDEX($C$1:$C$13701,MIN(13701,ROW()+1)):INDEX($C$1:$C$13701,MIN(13701,ROW()+設定!$B$24))),$C8936&gt;=設定!$B$32,$C8936&gt;=MAX(MIN(INDEX($C$1:$C$13701,MAX(1,ROW()-設定!$B$26)):INDEX($C$1:$C$13701,MAX(1,ROW()-1))),MIN(INDEX($C$1:$C$13701,MIN(13701,ROW()+1)):INDEX($C$1:$C$13701,MIN(13701,ROW()+設定!$B$26))))*10^(設定!$B$27/20)),1,0))</f>
        <v>0</v>
      </c>
      <c r="G8936" s="33" t="n">
        <f aca="false">$G8935+IF($F8936=1,1,0)</f>
        <v>4</v>
      </c>
      <c r="H8936" s="0" t="str">
        <f aca="false">IF($F8936=1,$G8936,"")</f>
        <v/>
      </c>
    </row>
    <row r="8937" customFormat="false" ht="15" hidden="false" customHeight="false" outlineLevel="0" collapsed="false">
      <c r="A8937" s="30" t="n">
        <v>1396.09375</v>
      </c>
      <c r="B8937" s="31" t="n">
        <v>16.1118</v>
      </c>
      <c r="C8937" s="32" t="n">
        <f aca="false">IF($A8937="","",IF(設定!$B$21="dB",10^($B8937/20),ABS($B8937)))</f>
        <v>6.3913117247728</v>
      </c>
      <c r="D8937" s="32" t="n">
        <f aca="false">IF($A8937="","",$A8937^2)</f>
        <v>1949077.75878906</v>
      </c>
      <c r="E8937" s="32" t="n">
        <f aca="false">IF($A8937="","",IF($C8937&lt;=0,"",1/$C8937^2))</f>
        <v>0.0244804840039532</v>
      </c>
      <c r="F8937" s="33" t="n">
        <f aca="false">IF(OR(ROW()-設定!$B$30&lt;2,ROW()+設定!$B$30&gt;13701,N($A8937)&lt;=0,N(INDEX($A$2:$A$13701,MIN(13700,MAX(1,ROW()-1+設定!$B$30))))&lt;=0,$A8937&lt;設定!$B$28,$A8937&gt;設定!$B$29),0,IF(AND($C8937&gt;=MAX(INDEX($C$1:$C$13701,MAX(1,ROW()-設定!$B$24)):INDEX($C$1:$C$13701,MAX(1,ROW()-1))),$C8937&gt;MAX(INDEX($C$1:$C$13701,MIN(13701,ROW()+1)):INDEX($C$1:$C$13701,MIN(13701,ROW()+設定!$B$24))),$C8937&gt;=設定!$B$32,$C8937&gt;=MAX(MIN(INDEX($C$1:$C$13701,MAX(1,ROW()-設定!$B$26)):INDEX($C$1:$C$13701,MAX(1,ROW()-1))),MIN(INDEX($C$1:$C$13701,MIN(13701,ROW()+1)):INDEX($C$1:$C$13701,MIN(13701,ROW()+設定!$B$26))))*10^(設定!$B$27/20)),1,0))</f>
        <v>0</v>
      </c>
      <c r="G8937" s="33" t="n">
        <f aca="false">$G8936+IF($F8937=1,1,0)</f>
        <v>4</v>
      </c>
      <c r="H8937" s="0" t="str">
        <f aca="false">IF($F8937=1,$G8937,"")</f>
        <v/>
      </c>
    </row>
    <row r="8938" customFormat="false" ht="15" hidden="false" customHeight="false" outlineLevel="0" collapsed="false">
      <c r="A8938" s="30" t="n">
        <v>1396.25</v>
      </c>
      <c r="B8938" s="31" t="n">
        <v>16.0888</v>
      </c>
      <c r="C8938" s="32" t="n">
        <f aca="false">IF($A8938="","",IF(設定!$B$21="dB",10^($B8938/20),ABS($B8938)))</f>
        <v>6.37441009221332</v>
      </c>
      <c r="D8938" s="32" t="n">
        <f aca="false">IF($A8938="","",$A8938^2)</f>
        <v>1949514.0625</v>
      </c>
      <c r="E8938" s="32" t="n">
        <f aca="false">IF($A8938="","",IF($C8938&lt;=0,"",1/$C8938^2))</f>
        <v>0.0246104752276976</v>
      </c>
      <c r="F8938" s="33" t="n">
        <f aca="false">IF(OR(ROW()-設定!$B$30&lt;2,ROW()+設定!$B$30&gt;13701,N($A8938)&lt;=0,N(INDEX($A$2:$A$13701,MIN(13700,MAX(1,ROW()-1+設定!$B$30))))&lt;=0,$A8938&lt;設定!$B$28,$A8938&gt;設定!$B$29),0,IF(AND($C8938&gt;=MAX(INDEX($C$1:$C$13701,MAX(1,ROW()-設定!$B$24)):INDEX($C$1:$C$13701,MAX(1,ROW()-1))),$C8938&gt;MAX(INDEX($C$1:$C$13701,MIN(13701,ROW()+1)):INDEX($C$1:$C$13701,MIN(13701,ROW()+設定!$B$24))),$C8938&gt;=設定!$B$32,$C8938&gt;=MAX(MIN(INDEX($C$1:$C$13701,MAX(1,ROW()-設定!$B$26)):INDEX($C$1:$C$13701,MAX(1,ROW()-1))),MIN(INDEX($C$1:$C$13701,MIN(13701,ROW()+1)):INDEX($C$1:$C$13701,MIN(13701,ROW()+設定!$B$26))))*10^(設定!$B$27/20)),1,0))</f>
        <v>0</v>
      </c>
      <c r="G8938" s="33" t="n">
        <f aca="false">$G8937+IF($F8938=1,1,0)</f>
        <v>4</v>
      </c>
      <c r="H8938" s="0" t="str">
        <f aca="false">IF($F8938=1,$G8938,"")</f>
        <v/>
      </c>
    </row>
    <row r="8939" customFormat="false" ht="15" hidden="false" customHeight="false" outlineLevel="0" collapsed="false">
      <c r="A8939" s="30" t="n">
        <v>1396.40625</v>
      </c>
      <c r="B8939" s="31" t="n">
        <v>16.1565</v>
      </c>
      <c r="C8939" s="32" t="n">
        <f aca="false">IF($A8939="","",IF(設定!$B$21="dB",10^($B8939/20),ABS($B8939)))</f>
        <v>6.42428796934281</v>
      </c>
      <c r="D8939" s="32" t="n">
        <f aca="false">IF($A8939="","",$A8939^2)</f>
        <v>1949950.41503906</v>
      </c>
      <c r="E8939" s="32" t="n">
        <f aca="false">IF($A8939="","",IF($C8939&lt;=0,"",1/$C8939^2))</f>
        <v>0.024229809520429</v>
      </c>
      <c r="F8939" s="33" t="n">
        <f aca="false">IF(OR(ROW()-設定!$B$30&lt;2,ROW()+設定!$B$30&gt;13701,N($A8939)&lt;=0,N(INDEX($A$2:$A$13701,MIN(13700,MAX(1,ROW()-1+設定!$B$30))))&lt;=0,$A8939&lt;設定!$B$28,$A8939&gt;設定!$B$29),0,IF(AND($C8939&gt;=MAX(INDEX($C$1:$C$13701,MAX(1,ROW()-設定!$B$24)):INDEX($C$1:$C$13701,MAX(1,ROW()-1))),$C8939&gt;MAX(INDEX($C$1:$C$13701,MIN(13701,ROW()+1)):INDEX($C$1:$C$13701,MIN(13701,ROW()+設定!$B$24))),$C8939&gt;=設定!$B$32,$C8939&gt;=MAX(MIN(INDEX($C$1:$C$13701,MAX(1,ROW()-設定!$B$26)):INDEX($C$1:$C$13701,MAX(1,ROW()-1))),MIN(INDEX($C$1:$C$13701,MIN(13701,ROW()+1)):INDEX($C$1:$C$13701,MIN(13701,ROW()+設定!$B$26))))*10^(設定!$B$27/20)),1,0))</f>
        <v>0</v>
      </c>
      <c r="G8939" s="33" t="n">
        <f aca="false">$G8938+IF($F8939=1,1,0)</f>
        <v>4</v>
      </c>
      <c r="H8939" s="0" t="str">
        <f aca="false">IF($F8939=1,$G8939,"")</f>
        <v/>
      </c>
    </row>
    <row r="8940" customFormat="false" ht="15" hidden="false" customHeight="false" outlineLevel="0" collapsed="false">
      <c r="A8940" s="30" t="n">
        <v>1396.5625</v>
      </c>
      <c r="B8940" s="31" t="n">
        <v>16.0925</v>
      </c>
      <c r="C8940" s="32" t="n">
        <f aca="false">IF($A8940="","",IF(設定!$B$21="dB",10^($B8940/20),ABS($B8940)))</f>
        <v>6.37712603064376</v>
      </c>
      <c r="D8940" s="32" t="n">
        <f aca="false">IF($A8940="","",$A8940^2)</f>
        <v>1950386.81640625</v>
      </c>
      <c r="E8940" s="32" t="n">
        <f aca="false">IF($A8940="","",IF($C8940&lt;=0,"",1/$C8940^2))</f>
        <v>0.0245895171027159</v>
      </c>
      <c r="F8940" s="33" t="n">
        <f aca="false">IF(OR(ROW()-設定!$B$30&lt;2,ROW()+設定!$B$30&gt;13701,N($A8940)&lt;=0,N(INDEX($A$2:$A$13701,MIN(13700,MAX(1,ROW()-1+設定!$B$30))))&lt;=0,$A8940&lt;設定!$B$28,$A8940&gt;設定!$B$29),0,IF(AND($C8940&gt;=MAX(INDEX($C$1:$C$13701,MAX(1,ROW()-設定!$B$24)):INDEX($C$1:$C$13701,MAX(1,ROW()-1))),$C8940&gt;MAX(INDEX($C$1:$C$13701,MIN(13701,ROW()+1)):INDEX($C$1:$C$13701,MIN(13701,ROW()+設定!$B$24))),$C8940&gt;=設定!$B$32,$C8940&gt;=MAX(MIN(INDEX($C$1:$C$13701,MAX(1,ROW()-設定!$B$26)):INDEX($C$1:$C$13701,MAX(1,ROW()-1))),MIN(INDEX($C$1:$C$13701,MIN(13701,ROW()+1)):INDEX($C$1:$C$13701,MIN(13701,ROW()+設定!$B$26))))*10^(設定!$B$27/20)),1,0))</f>
        <v>0</v>
      </c>
      <c r="G8940" s="33" t="n">
        <f aca="false">$G8939+IF($F8940=1,1,0)</f>
        <v>4</v>
      </c>
      <c r="H8940" s="0" t="str">
        <f aca="false">IF($F8940=1,$G8940,"")</f>
        <v/>
      </c>
    </row>
    <row r="8941" customFormat="false" ht="15" hidden="false" customHeight="false" outlineLevel="0" collapsed="false">
      <c r="A8941" s="30" t="n">
        <v>1396.71875</v>
      </c>
      <c r="B8941" s="31" t="n">
        <v>16.1087</v>
      </c>
      <c r="C8941" s="32" t="n">
        <f aca="false">IF($A8941="","",IF(設定!$B$21="dB",10^($B8941/20),ABS($B8941)))</f>
        <v>6.38903106822013</v>
      </c>
      <c r="D8941" s="32" t="n">
        <f aca="false">IF($A8941="","",$A8941^2)</f>
        <v>1950823.26660156</v>
      </c>
      <c r="E8941" s="32" t="n">
        <f aca="false">IF($A8941="","",IF($C8941&lt;=0,"",1/$C8941^2))</f>
        <v>0.0244979644452289</v>
      </c>
      <c r="F8941" s="33" t="n">
        <f aca="false">IF(OR(ROW()-設定!$B$30&lt;2,ROW()+設定!$B$30&gt;13701,N($A8941)&lt;=0,N(INDEX($A$2:$A$13701,MIN(13700,MAX(1,ROW()-1+設定!$B$30))))&lt;=0,$A8941&lt;設定!$B$28,$A8941&gt;設定!$B$29),0,IF(AND($C8941&gt;=MAX(INDEX($C$1:$C$13701,MAX(1,ROW()-設定!$B$24)):INDEX($C$1:$C$13701,MAX(1,ROW()-1))),$C8941&gt;MAX(INDEX($C$1:$C$13701,MIN(13701,ROW()+1)):INDEX($C$1:$C$13701,MIN(13701,ROW()+設定!$B$24))),$C8941&gt;=設定!$B$32,$C8941&gt;=MAX(MIN(INDEX($C$1:$C$13701,MAX(1,ROW()-設定!$B$26)):INDEX($C$1:$C$13701,MAX(1,ROW()-1))),MIN(INDEX($C$1:$C$13701,MIN(13701,ROW()+1)):INDEX($C$1:$C$13701,MIN(13701,ROW()+設定!$B$26))))*10^(設定!$B$27/20)),1,0))</f>
        <v>0</v>
      </c>
      <c r="G8941" s="33" t="n">
        <f aca="false">$G8940+IF($F8941=1,1,0)</f>
        <v>4</v>
      </c>
      <c r="H8941" s="0" t="str">
        <f aca="false">IF($F8941=1,$G8941,"")</f>
        <v/>
      </c>
    </row>
    <row r="8942" customFormat="false" ht="15" hidden="false" customHeight="false" outlineLevel="0" collapsed="false">
      <c r="A8942" s="30" t="n">
        <v>1396.875</v>
      </c>
      <c r="B8942" s="31" t="n">
        <v>16.2808</v>
      </c>
      <c r="C8942" s="32" t="n">
        <f aca="false">IF($A8942="","",IF(設定!$B$21="dB",10^($B8942/20),ABS($B8942)))</f>
        <v>6.51688414017875</v>
      </c>
      <c r="D8942" s="32" t="n">
        <f aca="false">IF($A8942="","",$A8942^2)</f>
        <v>1951259.765625</v>
      </c>
      <c r="E8942" s="32" t="n">
        <f aca="false">IF($A8942="","",IF($C8942&lt;=0,"",1/$C8942^2))</f>
        <v>0.0235461550773955</v>
      </c>
      <c r="F8942" s="33" t="n">
        <f aca="false">IF(OR(ROW()-設定!$B$30&lt;2,ROW()+設定!$B$30&gt;13701,N($A8942)&lt;=0,N(INDEX($A$2:$A$13701,MIN(13700,MAX(1,ROW()-1+設定!$B$30))))&lt;=0,$A8942&lt;設定!$B$28,$A8942&gt;設定!$B$29),0,IF(AND($C8942&gt;=MAX(INDEX($C$1:$C$13701,MAX(1,ROW()-設定!$B$24)):INDEX($C$1:$C$13701,MAX(1,ROW()-1))),$C8942&gt;MAX(INDEX($C$1:$C$13701,MIN(13701,ROW()+1)):INDEX($C$1:$C$13701,MIN(13701,ROW()+設定!$B$24))),$C8942&gt;=設定!$B$32,$C8942&gt;=MAX(MIN(INDEX($C$1:$C$13701,MAX(1,ROW()-設定!$B$26)):INDEX($C$1:$C$13701,MAX(1,ROW()-1))),MIN(INDEX($C$1:$C$13701,MIN(13701,ROW()+1)):INDEX($C$1:$C$13701,MIN(13701,ROW()+設定!$B$26))))*10^(設定!$B$27/20)),1,0))</f>
        <v>0</v>
      </c>
      <c r="G8942" s="33" t="n">
        <f aca="false">$G8941+IF($F8942=1,1,0)</f>
        <v>4</v>
      </c>
      <c r="H8942" s="0" t="str">
        <f aca="false">IF($F8942=1,$G8942,"")</f>
        <v/>
      </c>
    </row>
    <row r="8943" customFormat="false" ht="15" hidden="false" customHeight="false" outlineLevel="0" collapsed="false">
      <c r="A8943" s="30" t="n">
        <v>1397.03125</v>
      </c>
      <c r="B8943" s="31" t="n">
        <v>16.156</v>
      </c>
      <c r="C8943" s="32" t="n">
        <f aca="false">IF($A8943="","",IF(設定!$B$21="dB",10^($B8943/20),ABS($B8943)))</f>
        <v>6.42391816824387</v>
      </c>
      <c r="D8943" s="32" t="n">
        <f aca="false">IF($A8943="","",$A8943^2)</f>
        <v>1951696.31347656</v>
      </c>
      <c r="E8943" s="32" t="n">
        <f aca="false">IF($A8943="","",IF($C8943&lt;=0,"",1/$C8943^2))</f>
        <v>0.0242325992409255</v>
      </c>
      <c r="F8943" s="33" t="n">
        <f aca="false">IF(OR(ROW()-設定!$B$30&lt;2,ROW()+設定!$B$30&gt;13701,N($A8943)&lt;=0,N(INDEX($A$2:$A$13701,MIN(13700,MAX(1,ROW()-1+設定!$B$30))))&lt;=0,$A8943&lt;設定!$B$28,$A8943&gt;設定!$B$29),0,IF(AND($C8943&gt;=MAX(INDEX($C$1:$C$13701,MAX(1,ROW()-設定!$B$24)):INDEX($C$1:$C$13701,MAX(1,ROW()-1))),$C8943&gt;MAX(INDEX($C$1:$C$13701,MIN(13701,ROW()+1)):INDEX($C$1:$C$13701,MIN(13701,ROW()+設定!$B$24))),$C8943&gt;=設定!$B$32,$C8943&gt;=MAX(MIN(INDEX($C$1:$C$13701,MAX(1,ROW()-設定!$B$26)):INDEX($C$1:$C$13701,MAX(1,ROW()-1))),MIN(INDEX($C$1:$C$13701,MIN(13701,ROW()+1)):INDEX($C$1:$C$13701,MIN(13701,ROW()+設定!$B$26))))*10^(設定!$B$27/20)),1,0))</f>
        <v>0</v>
      </c>
      <c r="G8943" s="33" t="n">
        <f aca="false">$G8942+IF($F8943=1,1,0)</f>
        <v>4</v>
      </c>
      <c r="H8943" s="0" t="str">
        <f aca="false">IF($F8943=1,$G8943,"")</f>
        <v/>
      </c>
    </row>
    <row r="8944" customFormat="false" ht="15" hidden="false" customHeight="false" outlineLevel="0" collapsed="false">
      <c r="A8944" s="30" t="n">
        <v>1397.1875</v>
      </c>
      <c r="B8944" s="31" t="n">
        <v>16.4554</v>
      </c>
      <c r="C8944" s="32" t="n">
        <f aca="false">IF($A8944="","",IF(設定!$B$21="dB",10^($B8944/20),ABS($B8944)))</f>
        <v>6.64920924427977</v>
      </c>
      <c r="D8944" s="32" t="n">
        <f aca="false">IF($A8944="","",$A8944^2)</f>
        <v>1952132.91015625</v>
      </c>
      <c r="E8944" s="32" t="n">
        <f aca="false">IF($A8944="","",IF($C8944&lt;=0,"",1/$C8944^2))</f>
        <v>0.0226183020791495</v>
      </c>
      <c r="F8944" s="33" t="n">
        <f aca="false">IF(OR(ROW()-設定!$B$30&lt;2,ROW()+設定!$B$30&gt;13701,N($A8944)&lt;=0,N(INDEX($A$2:$A$13701,MIN(13700,MAX(1,ROW()-1+設定!$B$30))))&lt;=0,$A8944&lt;設定!$B$28,$A8944&gt;設定!$B$29),0,IF(AND($C8944&gt;=MAX(INDEX($C$1:$C$13701,MAX(1,ROW()-設定!$B$24)):INDEX($C$1:$C$13701,MAX(1,ROW()-1))),$C8944&gt;MAX(INDEX($C$1:$C$13701,MIN(13701,ROW()+1)):INDEX($C$1:$C$13701,MIN(13701,ROW()+設定!$B$24))),$C8944&gt;=設定!$B$32,$C8944&gt;=MAX(MIN(INDEX($C$1:$C$13701,MAX(1,ROW()-設定!$B$26)):INDEX($C$1:$C$13701,MAX(1,ROW()-1))),MIN(INDEX($C$1:$C$13701,MIN(13701,ROW()+1)):INDEX($C$1:$C$13701,MIN(13701,ROW()+設定!$B$26))))*10^(設定!$B$27/20)),1,0))</f>
        <v>0</v>
      </c>
      <c r="G8944" s="33" t="n">
        <f aca="false">$G8943+IF($F8944=1,1,0)</f>
        <v>4</v>
      </c>
      <c r="H8944" s="0" t="str">
        <f aca="false">IF($F8944=1,$G8944,"")</f>
        <v/>
      </c>
    </row>
    <row r="8945" customFormat="false" ht="15" hidden="false" customHeight="false" outlineLevel="0" collapsed="false">
      <c r="A8945" s="30" t="n">
        <v>1397.34375</v>
      </c>
      <c r="B8945" s="31" t="n">
        <v>16.5222</v>
      </c>
      <c r="C8945" s="32" t="n">
        <f aca="false">IF($A8945="","",IF(設定!$B$21="dB",10^($B8945/20),ABS($B8945)))</f>
        <v>6.70054302200607</v>
      </c>
      <c r="D8945" s="32" t="n">
        <f aca="false">IF($A8945="","",$A8945^2)</f>
        <v>1952569.55566406</v>
      </c>
      <c r="E8945" s="32" t="n">
        <f aca="false">IF($A8945="","",IF($C8945&lt;=0,"",1/$C8945^2))</f>
        <v>0.0222730657960129</v>
      </c>
      <c r="F8945" s="33" t="n">
        <f aca="false">IF(OR(ROW()-設定!$B$30&lt;2,ROW()+設定!$B$30&gt;13701,N($A8945)&lt;=0,N(INDEX($A$2:$A$13701,MIN(13700,MAX(1,ROW()-1+設定!$B$30))))&lt;=0,$A8945&lt;設定!$B$28,$A8945&gt;設定!$B$29),0,IF(AND($C8945&gt;=MAX(INDEX($C$1:$C$13701,MAX(1,ROW()-設定!$B$24)):INDEX($C$1:$C$13701,MAX(1,ROW()-1))),$C8945&gt;MAX(INDEX($C$1:$C$13701,MIN(13701,ROW()+1)):INDEX($C$1:$C$13701,MIN(13701,ROW()+設定!$B$24))),$C8945&gt;=設定!$B$32,$C8945&gt;=MAX(MIN(INDEX($C$1:$C$13701,MAX(1,ROW()-設定!$B$26)):INDEX($C$1:$C$13701,MAX(1,ROW()-1))),MIN(INDEX($C$1:$C$13701,MIN(13701,ROW()+1)):INDEX($C$1:$C$13701,MIN(13701,ROW()+設定!$B$26))))*10^(設定!$B$27/20)),1,0))</f>
        <v>0</v>
      </c>
      <c r="G8945" s="33" t="n">
        <f aca="false">$G8944+IF($F8945=1,1,0)</f>
        <v>4</v>
      </c>
      <c r="H8945" s="0" t="str">
        <f aca="false">IF($F8945=1,$G8945,"")</f>
        <v/>
      </c>
    </row>
    <row r="8946" customFormat="false" ht="15" hidden="false" customHeight="false" outlineLevel="0" collapsed="false">
      <c r="A8946" s="30" t="n">
        <v>1397.5</v>
      </c>
      <c r="B8946" s="31" t="n">
        <v>16.0784</v>
      </c>
      <c r="C8946" s="32" t="n">
        <f aca="false">IF($A8946="","",IF(設定!$B$21="dB",10^($B8946/20),ABS($B8946)))</f>
        <v>6.36678229641274</v>
      </c>
      <c r="D8946" s="32" t="n">
        <f aca="false">IF($A8946="","",$A8946^2)</f>
        <v>1953006.25</v>
      </c>
      <c r="E8946" s="32" t="n">
        <f aca="false">IF($A8946="","",IF($C8946&lt;=0,"",1/$C8946^2))</f>
        <v>0.0246694802707758</v>
      </c>
      <c r="F8946" s="33" t="n">
        <f aca="false">IF(OR(ROW()-設定!$B$30&lt;2,ROW()+設定!$B$30&gt;13701,N($A8946)&lt;=0,N(INDEX($A$2:$A$13701,MIN(13700,MAX(1,ROW()-1+設定!$B$30))))&lt;=0,$A8946&lt;設定!$B$28,$A8946&gt;設定!$B$29),0,IF(AND($C8946&gt;=MAX(INDEX($C$1:$C$13701,MAX(1,ROW()-設定!$B$24)):INDEX($C$1:$C$13701,MAX(1,ROW()-1))),$C8946&gt;MAX(INDEX($C$1:$C$13701,MIN(13701,ROW()+1)):INDEX($C$1:$C$13701,MIN(13701,ROW()+設定!$B$24))),$C8946&gt;=設定!$B$32,$C8946&gt;=MAX(MIN(INDEX($C$1:$C$13701,MAX(1,ROW()-設定!$B$26)):INDEX($C$1:$C$13701,MAX(1,ROW()-1))),MIN(INDEX($C$1:$C$13701,MIN(13701,ROW()+1)):INDEX($C$1:$C$13701,MIN(13701,ROW()+設定!$B$26))))*10^(設定!$B$27/20)),1,0))</f>
        <v>0</v>
      </c>
      <c r="G8946" s="33" t="n">
        <f aca="false">$G8945+IF($F8946=1,1,0)</f>
        <v>4</v>
      </c>
      <c r="H8946" s="0" t="str">
        <f aca="false">IF($F8946=1,$G8946,"")</f>
        <v/>
      </c>
    </row>
    <row r="8947" customFormat="false" ht="15" hidden="false" customHeight="false" outlineLevel="0" collapsed="false">
      <c r="A8947" s="30" t="n">
        <v>1397.65625</v>
      </c>
      <c r="B8947" s="31" t="n">
        <v>16.3195</v>
      </c>
      <c r="C8947" s="32" t="n">
        <f aca="false">IF($A8947="","",IF(設定!$B$21="dB",10^($B8947/20),ABS($B8947)))</f>
        <v>6.5459849126449</v>
      </c>
      <c r="D8947" s="32" t="n">
        <f aca="false">IF($A8947="","",$A8947^2)</f>
        <v>1953442.99316406</v>
      </c>
      <c r="E8947" s="32" t="n">
        <f aca="false">IF($A8947="","",IF($C8947&lt;=0,"",1/$C8947^2))</f>
        <v>0.0233372672703376</v>
      </c>
      <c r="F8947" s="33" t="n">
        <f aca="false">IF(OR(ROW()-設定!$B$30&lt;2,ROW()+設定!$B$30&gt;13701,N($A8947)&lt;=0,N(INDEX($A$2:$A$13701,MIN(13700,MAX(1,ROW()-1+設定!$B$30))))&lt;=0,$A8947&lt;設定!$B$28,$A8947&gt;設定!$B$29),0,IF(AND($C8947&gt;=MAX(INDEX($C$1:$C$13701,MAX(1,ROW()-設定!$B$24)):INDEX($C$1:$C$13701,MAX(1,ROW()-1))),$C8947&gt;MAX(INDEX($C$1:$C$13701,MIN(13701,ROW()+1)):INDEX($C$1:$C$13701,MIN(13701,ROW()+設定!$B$24))),$C8947&gt;=設定!$B$32,$C8947&gt;=MAX(MIN(INDEX($C$1:$C$13701,MAX(1,ROW()-設定!$B$26)):INDEX($C$1:$C$13701,MAX(1,ROW()-1))),MIN(INDEX($C$1:$C$13701,MIN(13701,ROW()+1)):INDEX($C$1:$C$13701,MIN(13701,ROW()+設定!$B$26))))*10^(設定!$B$27/20)),1,0))</f>
        <v>0</v>
      </c>
      <c r="G8947" s="33" t="n">
        <f aca="false">$G8946+IF($F8947=1,1,0)</f>
        <v>4</v>
      </c>
      <c r="H8947" s="0" t="str">
        <f aca="false">IF($F8947=1,$G8947,"")</f>
        <v/>
      </c>
    </row>
    <row r="8948" customFormat="false" ht="15" hidden="false" customHeight="false" outlineLevel="0" collapsed="false">
      <c r="A8948" s="30" t="n">
        <v>1397.8125</v>
      </c>
      <c r="B8948" s="31" t="n">
        <v>16.5498</v>
      </c>
      <c r="C8948" s="32" t="n">
        <f aca="false">IF($A8948="","",IF(設定!$B$21="dB",10^($B8948/20),ABS($B8948)))</f>
        <v>6.72186831259599</v>
      </c>
      <c r="D8948" s="32" t="n">
        <f aca="false">IF($A8948="","",$A8948^2)</f>
        <v>1953879.78515625</v>
      </c>
      <c r="E8948" s="32" t="n">
        <f aca="false">IF($A8948="","",IF($C8948&lt;=0,"",1/$C8948^2))</f>
        <v>0.0221319662873015</v>
      </c>
      <c r="F8948" s="33" t="n">
        <f aca="false">IF(OR(ROW()-設定!$B$30&lt;2,ROW()+設定!$B$30&gt;13701,N($A8948)&lt;=0,N(INDEX($A$2:$A$13701,MIN(13700,MAX(1,ROW()-1+設定!$B$30))))&lt;=0,$A8948&lt;設定!$B$28,$A8948&gt;設定!$B$29),0,IF(AND($C8948&gt;=MAX(INDEX($C$1:$C$13701,MAX(1,ROW()-設定!$B$24)):INDEX($C$1:$C$13701,MAX(1,ROW()-1))),$C8948&gt;MAX(INDEX($C$1:$C$13701,MIN(13701,ROW()+1)):INDEX($C$1:$C$13701,MIN(13701,ROW()+設定!$B$24))),$C8948&gt;=設定!$B$32,$C8948&gt;=MAX(MIN(INDEX($C$1:$C$13701,MAX(1,ROW()-設定!$B$26)):INDEX($C$1:$C$13701,MAX(1,ROW()-1))),MIN(INDEX($C$1:$C$13701,MIN(13701,ROW()+1)):INDEX($C$1:$C$13701,MIN(13701,ROW()+設定!$B$26))))*10^(設定!$B$27/20)),1,0))</f>
        <v>0</v>
      </c>
      <c r="G8948" s="33" t="n">
        <f aca="false">$G8947+IF($F8948=1,1,0)</f>
        <v>4</v>
      </c>
      <c r="H8948" s="0" t="str">
        <f aca="false">IF($F8948=1,$G8948,"")</f>
        <v/>
      </c>
    </row>
    <row r="8949" customFormat="false" ht="15" hidden="false" customHeight="false" outlineLevel="0" collapsed="false">
      <c r="A8949" s="30" t="n">
        <v>1397.96875</v>
      </c>
      <c r="B8949" s="31" t="n">
        <v>16.5818</v>
      </c>
      <c r="C8949" s="32" t="n">
        <f aca="false">IF($A8949="","",IF(設定!$B$21="dB",10^($B8949/20),ABS($B8949)))</f>
        <v>6.74667826419177</v>
      </c>
      <c r="D8949" s="32" t="n">
        <f aca="false">IF($A8949="","",$A8949^2)</f>
        <v>1954316.62597656</v>
      </c>
      <c r="E8949" s="32" t="n">
        <f aca="false">IF($A8949="","",IF($C8949&lt;=0,"",1/$C8949^2))</f>
        <v>0.0219694912484626</v>
      </c>
      <c r="F8949" s="33" t="n">
        <f aca="false">IF(OR(ROW()-設定!$B$30&lt;2,ROW()+設定!$B$30&gt;13701,N($A8949)&lt;=0,N(INDEX($A$2:$A$13701,MIN(13700,MAX(1,ROW()-1+設定!$B$30))))&lt;=0,$A8949&lt;設定!$B$28,$A8949&gt;設定!$B$29),0,IF(AND($C8949&gt;=MAX(INDEX($C$1:$C$13701,MAX(1,ROW()-設定!$B$24)):INDEX($C$1:$C$13701,MAX(1,ROW()-1))),$C8949&gt;MAX(INDEX($C$1:$C$13701,MIN(13701,ROW()+1)):INDEX($C$1:$C$13701,MIN(13701,ROW()+設定!$B$24))),$C8949&gt;=設定!$B$32,$C8949&gt;=MAX(MIN(INDEX($C$1:$C$13701,MAX(1,ROW()-設定!$B$26)):INDEX($C$1:$C$13701,MAX(1,ROW()-1))),MIN(INDEX($C$1:$C$13701,MIN(13701,ROW()+1)):INDEX($C$1:$C$13701,MIN(13701,ROW()+設定!$B$26))))*10^(設定!$B$27/20)),1,0))</f>
        <v>0</v>
      </c>
      <c r="G8949" s="33" t="n">
        <f aca="false">$G8948+IF($F8949=1,1,0)</f>
        <v>4</v>
      </c>
      <c r="H8949" s="0" t="str">
        <f aca="false">IF($F8949=1,$G8949,"")</f>
        <v/>
      </c>
    </row>
    <row r="8950" customFormat="false" ht="15" hidden="false" customHeight="false" outlineLevel="0" collapsed="false">
      <c r="A8950" s="30" t="n">
        <v>1398.125</v>
      </c>
      <c r="B8950" s="31" t="n">
        <v>16.6103</v>
      </c>
      <c r="C8950" s="32" t="n">
        <f aca="false">IF($A8950="","",IF(設定!$B$21="dB",10^($B8950/20),ABS($B8950)))</f>
        <v>6.7688517130159</v>
      </c>
      <c r="D8950" s="32" t="n">
        <f aca="false">IF($A8950="","",$A8950^2)</f>
        <v>1954753.515625</v>
      </c>
      <c r="E8950" s="32" t="n">
        <f aca="false">IF($A8950="","",IF($C8950&lt;=0,"",1/$C8950^2))</f>
        <v>0.0218257913940985</v>
      </c>
      <c r="F8950" s="33" t="n">
        <f aca="false">IF(OR(ROW()-設定!$B$30&lt;2,ROW()+設定!$B$30&gt;13701,N($A8950)&lt;=0,N(INDEX($A$2:$A$13701,MIN(13700,MAX(1,ROW()-1+設定!$B$30))))&lt;=0,$A8950&lt;設定!$B$28,$A8950&gt;設定!$B$29),0,IF(AND($C8950&gt;=MAX(INDEX($C$1:$C$13701,MAX(1,ROW()-設定!$B$24)):INDEX($C$1:$C$13701,MAX(1,ROW()-1))),$C8950&gt;MAX(INDEX($C$1:$C$13701,MIN(13701,ROW()+1)):INDEX($C$1:$C$13701,MIN(13701,ROW()+設定!$B$24))),$C8950&gt;=設定!$B$32,$C8950&gt;=MAX(MIN(INDEX($C$1:$C$13701,MAX(1,ROW()-設定!$B$26)):INDEX($C$1:$C$13701,MAX(1,ROW()-1))),MIN(INDEX($C$1:$C$13701,MIN(13701,ROW()+1)):INDEX($C$1:$C$13701,MIN(13701,ROW()+設定!$B$26))))*10^(設定!$B$27/20)),1,0))</f>
        <v>0</v>
      </c>
      <c r="G8950" s="33" t="n">
        <f aca="false">$G8949+IF($F8950=1,1,0)</f>
        <v>4</v>
      </c>
      <c r="H8950" s="0" t="str">
        <f aca="false">IF($F8950=1,$G8950,"")</f>
        <v/>
      </c>
    </row>
    <row r="8951" customFormat="false" ht="15" hidden="false" customHeight="false" outlineLevel="0" collapsed="false">
      <c r="A8951" s="30" t="n">
        <v>1398.28125</v>
      </c>
      <c r="B8951" s="31" t="n">
        <v>16.6812</v>
      </c>
      <c r="C8951" s="32" t="n">
        <f aca="false">IF($A8951="","",IF(設定!$B$21="dB",10^($B8951/20),ABS($B8951)))</f>
        <v>6.82432969228142</v>
      </c>
      <c r="D8951" s="32" t="n">
        <f aca="false">IF($A8951="","",$A8951^2)</f>
        <v>1955190.45410156</v>
      </c>
      <c r="E8951" s="32" t="n">
        <f aca="false">IF($A8951="","",IF($C8951&lt;=0,"",1/$C8951^2))</f>
        <v>0.0214723708862171</v>
      </c>
      <c r="F8951" s="33" t="n">
        <f aca="false">IF(OR(ROW()-設定!$B$30&lt;2,ROW()+設定!$B$30&gt;13701,N($A8951)&lt;=0,N(INDEX($A$2:$A$13701,MIN(13700,MAX(1,ROW()-1+設定!$B$30))))&lt;=0,$A8951&lt;設定!$B$28,$A8951&gt;設定!$B$29),0,IF(AND($C8951&gt;=MAX(INDEX($C$1:$C$13701,MAX(1,ROW()-設定!$B$24)):INDEX($C$1:$C$13701,MAX(1,ROW()-1))),$C8951&gt;MAX(INDEX($C$1:$C$13701,MIN(13701,ROW()+1)):INDEX($C$1:$C$13701,MIN(13701,ROW()+設定!$B$24))),$C8951&gt;=設定!$B$32,$C8951&gt;=MAX(MIN(INDEX($C$1:$C$13701,MAX(1,ROW()-設定!$B$26)):INDEX($C$1:$C$13701,MAX(1,ROW()-1))),MIN(INDEX($C$1:$C$13701,MIN(13701,ROW()+1)):INDEX($C$1:$C$13701,MIN(13701,ROW()+設定!$B$26))))*10^(設定!$B$27/20)),1,0))</f>
        <v>0</v>
      </c>
      <c r="G8951" s="33" t="n">
        <f aca="false">$G8950+IF($F8951=1,1,0)</f>
        <v>4</v>
      </c>
      <c r="H8951" s="0" t="str">
        <f aca="false">IF($F8951=1,$G8951,"")</f>
        <v/>
      </c>
    </row>
    <row r="8952" customFormat="false" ht="15" hidden="false" customHeight="false" outlineLevel="0" collapsed="false">
      <c r="A8952" s="30" t="n">
        <v>1398.4375</v>
      </c>
      <c r="B8952" s="31" t="n">
        <v>16.7537</v>
      </c>
      <c r="C8952" s="32" t="n">
        <f aca="false">IF($A8952="","",IF(設定!$B$21="dB",10^($B8952/20),ABS($B8952)))</f>
        <v>6.88152988082655</v>
      </c>
      <c r="D8952" s="32" t="n">
        <f aca="false">IF($A8952="","",$A8952^2)</f>
        <v>1955627.44140625</v>
      </c>
      <c r="E8952" s="32" t="n">
        <f aca="false">IF($A8952="","",IF($C8952&lt;=0,"",1/$C8952^2))</f>
        <v>0.0211168920594338</v>
      </c>
      <c r="F8952" s="33" t="n">
        <f aca="false">IF(OR(ROW()-設定!$B$30&lt;2,ROW()+設定!$B$30&gt;13701,N($A8952)&lt;=0,N(INDEX($A$2:$A$13701,MIN(13700,MAX(1,ROW()-1+設定!$B$30))))&lt;=0,$A8952&lt;設定!$B$28,$A8952&gt;設定!$B$29),0,IF(AND($C8952&gt;=MAX(INDEX($C$1:$C$13701,MAX(1,ROW()-設定!$B$24)):INDEX($C$1:$C$13701,MAX(1,ROW()-1))),$C8952&gt;MAX(INDEX($C$1:$C$13701,MIN(13701,ROW()+1)):INDEX($C$1:$C$13701,MIN(13701,ROW()+設定!$B$24))),$C8952&gt;=設定!$B$32,$C8952&gt;=MAX(MIN(INDEX($C$1:$C$13701,MAX(1,ROW()-設定!$B$26)):INDEX($C$1:$C$13701,MAX(1,ROW()-1))),MIN(INDEX($C$1:$C$13701,MIN(13701,ROW()+1)):INDEX($C$1:$C$13701,MIN(13701,ROW()+設定!$B$26))))*10^(設定!$B$27/20)),1,0))</f>
        <v>0</v>
      </c>
      <c r="G8952" s="33" t="n">
        <f aca="false">$G8951+IF($F8952=1,1,0)</f>
        <v>4</v>
      </c>
      <c r="H8952" s="0" t="str">
        <f aca="false">IF($F8952=1,$G8952,"")</f>
        <v/>
      </c>
    </row>
    <row r="8953" customFormat="false" ht="15" hidden="false" customHeight="false" outlineLevel="0" collapsed="false">
      <c r="A8953" s="30" t="n">
        <v>1398.59375</v>
      </c>
      <c r="B8953" s="31" t="n">
        <v>16.8048</v>
      </c>
      <c r="C8953" s="32" t="n">
        <f aca="false">IF($A8953="","",IF(設定!$B$21="dB",10^($B8953/20),ABS($B8953)))</f>
        <v>6.9221339650062</v>
      </c>
      <c r="D8953" s="32" t="n">
        <f aca="false">IF($A8953="","",$A8953^2)</f>
        <v>1956064.47753906</v>
      </c>
      <c r="E8953" s="32" t="n">
        <f aca="false">IF($A8953="","",IF($C8953&lt;=0,"",1/$C8953^2))</f>
        <v>0.0208698823106117</v>
      </c>
      <c r="F8953" s="33" t="n">
        <f aca="false">IF(OR(ROW()-設定!$B$30&lt;2,ROW()+設定!$B$30&gt;13701,N($A8953)&lt;=0,N(INDEX($A$2:$A$13701,MIN(13700,MAX(1,ROW()-1+設定!$B$30))))&lt;=0,$A8953&lt;設定!$B$28,$A8953&gt;設定!$B$29),0,IF(AND($C8953&gt;=MAX(INDEX($C$1:$C$13701,MAX(1,ROW()-設定!$B$24)):INDEX($C$1:$C$13701,MAX(1,ROW()-1))),$C8953&gt;MAX(INDEX($C$1:$C$13701,MIN(13701,ROW()+1)):INDEX($C$1:$C$13701,MIN(13701,ROW()+設定!$B$24))),$C8953&gt;=設定!$B$32,$C8953&gt;=MAX(MIN(INDEX($C$1:$C$13701,MAX(1,ROW()-設定!$B$26)):INDEX($C$1:$C$13701,MAX(1,ROW()-1))),MIN(INDEX($C$1:$C$13701,MIN(13701,ROW()+1)):INDEX($C$1:$C$13701,MIN(13701,ROW()+設定!$B$26))))*10^(設定!$B$27/20)),1,0))</f>
        <v>0</v>
      </c>
      <c r="G8953" s="33" t="n">
        <f aca="false">$G8952+IF($F8953=1,1,0)</f>
        <v>4</v>
      </c>
      <c r="H8953" s="0" t="str">
        <f aca="false">IF($F8953=1,$G8953,"")</f>
        <v/>
      </c>
    </row>
    <row r="8954" customFormat="false" ht="15" hidden="false" customHeight="false" outlineLevel="0" collapsed="false">
      <c r="A8954" s="30" t="n">
        <v>1398.75</v>
      </c>
      <c r="B8954" s="31" t="n">
        <v>16.9389</v>
      </c>
      <c r="C8954" s="32" t="n">
        <f aca="false">IF($A8954="","",IF(設定!$B$21="dB",10^($B8954/20),ABS($B8954)))</f>
        <v>7.02983286910249</v>
      </c>
      <c r="D8954" s="32" t="n">
        <f aca="false">IF($A8954="","",$A8954^2)</f>
        <v>1956501.5625</v>
      </c>
      <c r="E8954" s="32" t="n">
        <f aca="false">IF($A8954="","",IF($C8954&lt;=0,"",1/$C8954^2))</f>
        <v>0.0202353164269349</v>
      </c>
      <c r="F8954" s="33" t="n">
        <f aca="false">IF(OR(ROW()-設定!$B$30&lt;2,ROW()+設定!$B$30&gt;13701,N($A8954)&lt;=0,N(INDEX($A$2:$A$13701,MIN(13700,MAX(1,ROW()-1+設定!$B$30))))&lt;=0,$A8954&lt;設定!$B$28,$A8954&gt;設定!$B$29),0,IF(AND($C8954&gt;=MAX(INDEX($C$1:$C$13701,MAX(1,ROW()-設定!$B$24)):INDEX($C$1:$C$13701,MAX(1,ROW()-1))),$C8954&gt;MAX(INDEX($C$1:$C$13701,MIN(13701,ROW()+1)):INDEX($C$1:$C$13701,MIN(13701,ROW()+設定!$B$24))),$C8954&gt;=設定!$B$32,$C8954&gt;=MAX(MIN(INDEX($C$1:$C$13701,MAX(1,ROW()-設定!$B$26)):INDEX($C$1:$C$13701,MAX(1,ROW()-1))),MIN(INDEX($C$1:$C$13701,MIN(13701,ROW()+1)):INDEX($C$1:$C$13701,MIN(13701,ROW()+設定!$B$26))))*10^(設定!$B$27/20)),1,0))</f>
        <v>0</v>
      </c>
      <c r="G8954" s="33" t="n">
        <f aca="false">$G8953+IF($F8954=1,1,0)</f>
        <v>4</v>
      </c>
      <c r="H8954" s="0" t="str">
        <f aca="false">IF($F8954=1,$G8954,"")</f>
        <v/>
      </c>
    </row>
    <row r="8955" customFormat="false" ht="15" hidden="false" customHeight="false" outlineLevel="0" collapsed="false">
      <c r="A8955" s="30" t="n">
        <v>1398.90625</v>
      </c>
      <c r="B8955" s="31" t="n">
        <v>16.7965</v>
      </c>
      <c r="C8955" s="32" t="n">
        <f aca="false">IF($A8955="","",IF(設定!$B$21="dB",10^($B8955/20),ABS($B8955)))</f>
        <v>6.91552252133819</v>
      </c>
      <c r="D8955" s="32" t="n">
        <f aca="false">IF($A8955="","",$A8955^2)</f>
        <v>1956938.69628906</v>
      </c>
      <c r="E8955" s="32" t="n">
        <f aca="false">IF($A8955="","",IF($C8955&lt;=0,"",1/$C8955^2))</f>
        <v>0.0209098058326101</v>
      </c>
      <c r="F8955" s="33" t="n">
        <f aca="false">IF(OR(ROW()-設定!$B$30&lt;2,ROW()+設定!$B$30&gt;13701,N($A8955)&lt;=0,N(INDEX($A$2:$A$13701,MIN(13700,MAX(1,ROW()-1+設定!$B$30))))&lt;=0,$A8955&lt;設定!$B$28,$A8955&gt;設定!$B$29),0,IF(AND($C8955&gt;=MAX(INDEX($C$1:$C$13701,MAX(1,ROW()-設定!$B$24)):INDEX($C$1:$C$13701,MAX(1,ROW()-1))),$C8955&gt;MAX(INDEX($C$1:$C$13701,MIN(13701,ROW()+1)):INDEX($C$1:$C$13701,MIN(13701,ROW()+設定!$B$24))),$C8955&gt;=設定!$B$32,$C8955&gt;=MAX(MIN(INDEX($C$1:$C$13701,MAX(1,ROW()-設定!$B$26)):INDEX($C$1:$C$13701,MAX(1,ROW()-1))),MIN(INDEX($C$1:$C$13701,MIN(13701,ROW()+1)):INDEX($C$1:$C$13701,MIN(13701,ROW()+設定!$B$26))))*10^(設定!$B$27/20)),1,0))</f>
        <v>0</v>
      </c>
      <c r="G8955" s="33" t="n">
        <f aca="false">$G8954+IF($F8955=1,1,0)</f>
        <v>4</v>
      </c>
      <c r="H8955" s="0" t="str">
        <f aca="false">IF($F8955=1,$G8955,"")</f>
        <v/>
      </c>
    </row>
    <row r="8956" customFormat="false" ht="15" hidden="false" customHeight="false" outlineLevel="0" collapsed="false">
      <c r="A8956" s="30" t="n">
        <v>1399.0625</v>
      </c>
      <c r="B8956" s="31" t="n">
        <v>16.9225</v>
      </c>
      <c r="C8956" s="32" t="n">
        <f aca="false">IF($A8956="","",IF(設定!$B$21="dB",10^($B8956/20),ABS($B8956)))</f>
        <v>7.01657222541987</v>
      </c>
      <c r="D8956" s="32" t="n">
        <f aca="false">IF($A8956="","",$A8956^2)</f>
        <v>1957375.87890625</v>
      </c>
      <c r="E8956" s="32" t="n">
        <f aca="false">IF($A8956="","",IF($C8956&lt;=0,"",1/$C8956^2))</f>
        <v>0.0203118742886204</v>
      </c>
      <c r="F8956" s="33" t="n">
        <f aca="false">IF(OR(ROW()-設定!$B$30&lt;2,ROW()+設定!$B$30&gt;13701,N($A8956)&lt;=0,N(INDEX($A$2:$A$13701,MIN(13700,MAX(1,ROW()-1+設定!$B$30))))&lt;=0,$A8956&lt;設定!$B$28,$A8956&gt;設定!$B$29),0,IF(AND($C8956&gt;=MAX(INDEX($C$1:$C$13701,MAX(1,ROW()-設定!$B$24)):INDEX($C$1:$C$13701,MAX(1,ROW()-1))),$C8956&gt;MAX(INDEX($C$1:$C$13701,MIN(13701,ROW()+1)):INDEX($C$1:$C$13701,MIN(13701,ROW()+設定!$B$24))),$C8956&gt;=設定!$B$32,$C8956&gt;=MAX(MIN(INDEX($C$1:$C$13701,MAX(1,ROW()-設定!$B$26)):INDEX($C$1:$C$13701,MAX(1,ROW()-1))),MIN(INDEX($C$1:$C$13701,MIN(13701,ROW()+1)):INDEX($C$1:$C$13701,MIN(13701,ROW()+設定!$B$26))))*10^(設定!$B$27/20)),1,0))</f>
        <v>0</v>
      </c>
      <c r="G8956" s="33" t="n">
        <f aca="false">$G8955+IF($F8956=1,1,0)</f>
        <v>4</v>
      </c>
      <c r="H8956" s="0" t="str">
        <f aca="false">IF($F8956=1,$G8956,"")</f>
        <v/>
      </c>
    </row>
    <row r="8957" customFormat="false" ht="15" hidden="false" customHeight="false" outlineLevel="0" collapsed="false">
      <c r="A8957" s="30" t="n">
        <v>1399.21875</v>
      </c>
      <c r="B8957" s="31" t="n">
        <v>16.7013</v>
      </c>
      <c r="C8957" s="32" t="n">
        <f aca="false">IF($A8957="","",IF(設定!$B$21="dB",10^($B8957/20),ABS($B8957)))</f>
        <v>6.84014014651457</v>
      </c>
      <c r="D8957" s="32" t="n">
        <f aca="false">IF($A8957="","",$A8957^2)</f>
        <v>1957813.11035156</v>
      </c>
      <c r="E8957" s="32" t="n">
        <f aca="false">IF($A8957="","",IF($C8957&lt;=0,"",1/$C8957^2))</f>
        <v>0.0213732221612283</v>
      </c>
      <c r="F8957" s="33" t="n">
        <f aca="false">IF(OR(ROW()-設定!$B$30&lt;2,ROW()+設定!$B$30&gt;13701,N($A8957)&lt;=0,N(INDEX($A$2:$A$13701,MIN(13700,MAX(1,ROW()-1+設定!$B$30))))&lt;=0,$A8957&lt;設定!$B$28,$A8957&gt;設定!$B$29),0,IF(AND($C8957&gt;=MAX(INDEX($C$1:$C$13701,MAX(1,ROW()-設定!$B$24)):INDEX($C$1:$C$13701,MAX(1,ROW()-1))),$C8957&gt;MAX(INDEX($C$1:$C$13701,MIN(13701,ROW()+1)):INDEX($C$1:$C$13701,MIN(13701,ROW()+設定!$B$24))),$C8957&gt;=設定!$B$32,$C8957&gt;=MAX(MIN(INDEX($C$1:$C$13701,MAX(1,ROW()-設定!$B$26)):INDEX($C$1:$C$13701,MAX(1,ROW()-1))),MIN(INDEX($C$1:$C$13701,MIN(13701,ROW()+1)):INDEX($C$1:$C$13701,MIN(13701,ROW()+設定!$B$26))))*10^(設定!$B$27/20)),1,0))</f>
        <v>0</v>
      </c>
      <c r="G8957" s="33" t="n">
        <f aca="false">$G8956+IF($F8957=1,1,0)</f>
        <v>4</v>
      </c>
      <c r="H8957" s="0" t="str">
        <f aca="false">IF($F8957=1,$G8957,"")</f>
        <v/>
      </c>
    </row>
    <row r="8958" customFormat="false" ht="15" hidden="false" customHeight="false" outlineLevel="0" collapsed="false">
      <c r="A8958" s="30" t="n">
        <v>1399.375</v>
      </c>
      <c r="B8958" s="31" t="n">
        <v>16.8981</v>
      </c>
      <c r="C8958" s="32" t="n">
        <f aca="false">IF($A8958="","",IF(設定!$B$21="dB",10^($B8958/20),ABS($B8958)))</f>
        <v>6.99688925398636</v>
      </c>
      <c r="D8958" s="32" t="n">
        <f aca="false">IF($A8958="","",$A8958^2)</f>
        <v>1958250.390625</v>
      </c>
      <c r="E8958" s="32" t="n">
        <f aca="false">IF($A8958="","",IF($C8958&lt;=0,"",1/$C8958^2))</f>
        <v>0.0204263138240833</v>
      </c>
      <c r="F8958" s="33" t="n">
        <f aca="false">IF(OR(ROW()-設定!$B$30&lt;2,ROW()+設定!$B$30&gt;13701,N($A8958)&lt;=0,N(INDEX($A$2:$A$13701,MIN(13700,MAX(1,ROW()-1+設定!$B$30))))&lt;=0,$A8958&lt;設定!$B$28,$A8958&gt;設定!$B$29),0,IF(AND($C8958&gt;=MAX(INDEX($C$1:$C$13701,MAX(1,ROW()-設定!$B$24)):INDEX($C$1:$C$13701,MAX(1,ROW()-1))),$C8958&gt;MAX(INDEX($C$1:$C$13701,MIN(13701,ROW()+1)):INDEX($C$1:$C$13701,MIN(13701,ROW()+設定!$B$24))),$C8958&gt;=設定!$B$32,$C8958&gt;=MAX(MIN(INDEX($C$1:$C$13701,MAX(1,ROW()-設定!$B$26)):INDEX($C$1:$C$13701,MAX(1,ROW()-1))),MIN(INDEX($C$1:$C$13701,MIN(13701,ROW()+1)):INDEX($C$1:$C$13701,MIN(13701,ROW()+設定!$B$26))))*10^(設定!$B$27/20)),1,0))</f>
        <v>0</v>
      </c>
      <c r="G8958" s="33" t="n">
        <f aca="false">$G8957+IF($F8958=1,1,0)</f>
        <v>4</v>
      </c>
      <c r="H8958" s="0" t="str">
        <f aca="false">IF($F8958=1,$G8958,"")</f>
        <v/>
      </c>
    </row>
    <row r="8959" customFormat="false" ht="15" hidden="false" customHeight="false" outlineLevel="0" collapsed="false">
      <c r="A8959" s="30" t="n">
        <v>1399.53125</v>
      </c>
      <c r="B8959" s="31" t="n">
        <v>16.8231</v>
      </c>
      <c r="C8959" s="32" t="n">
        <f aca="false">IF($A8959="","",IF(設定!$B$21="dB",10^($B8959/20),ABS($B8959)))</f>
        <v>6.9367333433368</v>
      </c>
      <c r="D8959" s="32" t="n">
        <f aca="false">IF($A8959="","",$A8959^2)</f>
        <v>1958687.71972656</v>
      </c>
      <c r="E8959" s="32" t="n">
        <f aca="false">IF($A8959="","",IF($C8959&lt;=0,"",1/$C8959^2))</f>
        <v>0.0207821272643049</v>
      </c>
      <c r="F8959" s="33" t="n">
        <f aca="false">IF(OR(ROW()-設定!$B$30&lt;2,ROW()+設定!$B$30&gt;13701,N($A8959)&lt;=0,N(INDEX($A$2:$A$13701,MIN(13700,MAX(1,ROW()-1+設定!$B$30))))&lt;=0,$A8959&lt;設定!$B$28,$A8959&gt;設定!$B$29),0,IF(AND($C8959&gt;=MAX(INDEX($C$1:$C$13701,MAX(1,ROW()-設定!$B$24)):INDEX($C$1:$C$13701,MAX(1,ROW()-1))),$C8959&gt;MAX(INDEX($C$1:$C$13701,MIN(13701,ROW()+1)):INDEX($C$1:$C$13701,MIN(13701,ROW()+設定!$B$24))),$C8959&gt;=設定!$B$32,$C8959&gt;=MAX(MIN(INDEX($C$1:$C$13701,MAX(1,ROW()-設定!$B$26)):INDEX($C$1:$C$13701,MAX(1,ROW()-1))),MIN(INDEX($C$1:$C$13701,MIN(13701,ROW()+1)):INDEX($C$1:$C$13701,MIN(13701,ROW()+設定!$B$26))))*10^(設定!$B$27/20)),1,0))</f>
        <v>0</v>
      </c>
      <c r="G8959" s="33" t="n">
        <f aca="false">$G8958+IF($F8959=1,1,0)</f>
        <v>4</v>
      </c>
      <c r="H8959" s="0" t="str">
        <f aca="false">IF($F8959=1,$G8959,"")</f>
        <v/>
      </c>
    </row>
    <row r="8960" customFormat="false" ht="15" hidden="false" customHeight="false" outlineLevel="0" collapsed="false">
      <c r="A8960" s="30" t="n">
        <v>1399.6875</v>
      </c>
      <c r="B8960" s="31" t="n">
        <v>17.1352</v>
      </c>
      <c r="C8960" s="32" t="n">
        <f aca="false">IF($A8960="","",IF(設定!$B$21="dB",10^($B8960/20),ABS($B8960)))</f>
        <v>7.19051505641426</v>
      </c>
      <c r="D8960" s="32" t="n">
        <f aca="false">IF($A8960="","",$A8960^2)</f>
        <v>1959125.09765625</v>
      </c>
      <c r="E8960" s="32" t="n">
        <f aca="false">IF($A8960="","",IF($C8960&lt;=0,"",1/$C8960^2))</f>
        <v>0.0193410478775131</v>
      </c>
      <c r="F8960" s="33" t="n">
        <f aca="false">IF(OR(ROW()-設定!$B$30&lt;2,ROW()+設定!$B$30&gt;13701,N($A8960)&lt;=0,N(INDEX($A$2:$A$13701,MIN(13700,MAX(1,ROW()-1+設定!$B$30))))&lt;=0,$A8960&lt;設定!$B$28,$A8960&gt;設定!$B$29),0,IF(AND($C8960&gt;=MAX(INDEX($C$1:$C$13701,MAX(1,ROW()-設定!$B$24)):INDEX($C$1:$C$13701,MAX(1,ROW()-1))),$C8960&gt;MAX(INDEX($C$1:$C$13701,MIN(13701,ROW()+1)):INDEX($C$1:$C$13701,MIN(13701,ROW()+設定!$B$24))),$C8960&gt;=設定!$B$32,$C8960&gt;=MAX(MIN(INDEX($C$1:$C$13701,MAX(1,ROW()-設定!$B$26)):INDEX($C$1:$C$13701,MAX(1,ROW()-1))),MIN(INDEX($C$1:$C$13701,MIN(13701,ROW()+1)):INDEX($C$1:$C$13701,MIN(13701,ROW()+設定!$B$26))))*10^(設定!$B$27/20)),1,0))</f>
        <v>0</v>
      </c>
      <c r="G8960" s="33" t="n">
        <f aca="false">$G8959+IF($F8960=1,1,0)</f>
        <v>4</v>
      </c>
      <c r="H8960" s="0" t="str">
        <f aca="false">IF($F8960=1,$G8960,"")</f>
        <v/>
      </c>
    </row>
    <row r="8961" customFormat="false" ht="15" hidden="false" customHeight="false" outlineLevel="0" collapsed="false">
      <c r="A8961" s="30" t="n">
        <v>1399.84375</v>
      </c>
      <c r="B8961" s="31" t="n">
        <v>17.2713</v>
      </c>
      <c r="C8961" s="32" t="n">
        <f aca="false">IF($A8961="","",IF(設定!$B$21="dB",10^($B8961/20),ABS($B8961)))</f>
        <v>7.30407123289028</v>
      </c>
      <c r="D8961" s="32" t="n">
        <f aca="false">IF($A8961="","",$A8961^2)</f>
        <v>1959562.52441406</v>
      </c>
      <c r="E8961" s="32" t="n">
        <f aca="false">IF($A8961="","",IF($C8961&lt;=0,"",1/$C8961^2))</f>
        <v>0.0187443333858826</v>
      </c>
      <c r="F8961" s="33" t="n">
        <f aca="false">IF(OR(ROW()-設定!$B$30&lt;2,ROW()+設定!$B$30&gt;13701,N($A8961)&lt;=0,N(INDEX($A$2:$A$13701,MIN(13700,MAX(1,ROW()-1+設定!$B$30))))&lt;=0,$A8961&lt;設定!$B$28,$A8961&gt;設定!$B$29),0,IF(AND($C8961&gt;=MAX(INDEX($C$1:$C$13701,MAX(1,ROW()-設定!$B$24)):INDEX($C$1:$C$13701,MAX(1,ROW()-1))),$C8961&gt;MAX(INDEX($C$1:$C$13701,MIN(13701,ROW()+1)):INDEX($C$1:$C$13701,MIN(13701,ROW()+設定!$B$24))),$C8961&gt;=設定!$B$32,$C8961&gt;=MAX(MIN(INDEX($C$1:$C$13701,MAX(1,ROW()-設定!$B$26)):INDEX($C$1:$C$13701,MAX(1,ROW()-1))),MIN(INDEX($C$1:$C$13701,MIN(13701,ROW()+1)):INDEX($C$1:$C$13701,MIN(13701,ROW()+設定!$B$26))))*10^(設定!$B$27/20)),1,0))</f>
        <v>0</v>
      </c>
      <c r="G8961" s="33" t="n">
        <f aca="false">$G8960+IF($F8961=1,1,0)</f>
        <v>4</v>
      </c>
      <c r="H8961" s="0" t="str">
        <f aca="false">IF($F8961=1,$G8961,"")</f>
        <v/>
      </c>
    </row>
    <row r="8962" customFormat="false" ht="15" hidden="false" customHeight="false" outlineLevel="0" collapsed="false">
      <c r="A8962" s="30" t="n">
        <v>1400</v>
      </c>
      <c r="B8962" s="31" t="n">
        <v>17.1272</v>
      </c>
      <c r="C8962" s="32" t="n">
        <f aca="false">IF($A8962="","",IF(設定!$B$21="dB",10^($B8962/20),ABS($B8962)))</f>
        <v>7.18389539623645</v>
      </c>
      <c r="D8962" s="32" t="n">
        <f aca="false">IF($A8962="","",$A8962^2)</f>
        <v>1960000</v>
      </c>
      <c r="E8962" s="32" t="n">
        <f aca="false">IF($A8962="","",IF($C8962&lt;=0,"",1/$C8962^2))</f>
        <v>0.0193767082386564</v>
      </c>
      <c r="F8962" s="33" t="n">
        <f aca="false">IF(OR(ROW()-設定!$B$30&lt;2,ROW()+設定!$B$30&gt;13701,N($A8962)&lt;=0,N(INDEX($A$2:$A$13701,MIN(13700,MAX(1,ROW()-1+設定!$B$30))))&lt;=0,$A8962&lt;設定!$B$28,$A8962&gt;設定!$B$29),0,IF(AND($C8962&gt;=MAX(INDEX($C$1:$C$13701,MAX(1,ROW()-設定!$B$24)):INDEX($C$1:$C$13701,MAX(1,ROW()-1))),$C8962&gt;MAX(INDEX($C$1:$C$13701,MIN(13701,ROW()+1)):INDEX($C$1:$C$13701,MIN(13701,ROW()+設定!$B$24))),$C8962&gt;=設定!$B$32,$C8962&gt;=MAX(MIN(INDEX($C$1:$C$13701,MAX(1,ROW()-設定!$B$26)):INDEX($C$1:$C$13701,MAX(1,ROW()-1))),MIN(INDEX($C$1:$C$13701,MIN(13701,ROW()+1)):INDEX($C$1:$C$13701,MIN(13701,ROW()+設定!$B$26))))*10^(設定!$B$27/20)),1,0))</f>
        <v>0</v>
      </c>
      <c r="G8962" s="33" t="n">
        <f aca="false">$G8961+IF($F8962=1,1,0)</f>
        <v>4</v>
      </c>
      <c r="H8962" s="0" t="str">
        <f aca="false">IF($F8962=1,$G8962,"")</f>
        <v/>
      </c>
    </row>
    <row r="8963" customFormat="false" ht="15" hidden="false" customHeight="false" outlineLevel="0" collapsed="false">
      <c r="A8963" s="30" t="n">
        <v>1400.15625</v>
      </c>
      <c r="B8963" s="31" t="n">
        <v>16.9747</v>
      </c>
      <c r="C8963" s="32" t="n">
        <f aca="false">IF($A8963="","",IF(設定!$B$21="dB",10^($B8963/20),ABS($B8963)))</f>
        <v>7.05886701314432</v>
      </c>
      <c r="D8963" s="32" t="n">
        <f aca="false">IF($A8963="","",$A8963^2)</f>
        <v>1960437.52441406</v>
      </c>
      <c r="E8963" s="32" t="n">
        <f aca="false">IF($A8963="","",IF($C8963&lt;=0,"",1/$C8963^2))</f>
        <v>0.0200691971833287</v>
      </c>
      <c r="F8963" s="33" t="n">
        <f aca="false">IF(OR(ROW()-設定!$B$30&lt;2,ROW()+設定!$B$30&gt;13701,N($A8963)&lt;=0,N(INDEX($A$2:$A$13701,MIN(13700,MAX(1,ROW()-1+設定!$B$30))))&lt;=0,$A8963&lt;設定!$B$28,$A8963&gt;設定!$B$29),0,IF(AND($C8963&gt;=MAX(INDEX($C$1:$C$13701,MAX(1,ROW()-設定!$B$24)):INDEX($C$1:$C$13701,MAX(1,ROW()-1))),$C8963&gt;MAX(INDEX($C$1:$C$13701,MIN(13701,ROW()+1)):INDEX($C$1:$C$13701,MIN(13701,ROW()+設定!$B$24))),$C8963&gt;=設定!$B$32,$C8963&gt;=MAX(MIN(INDEX($C$1:$C$13701,MAX(1,ROW()-設定!$B$26)):INDEX($C$1:$C$13701,MAX(1,ROW()-1))),MIN(INDEX($C$1:$C$13701,MIN(13701,ROW()+1)):INDEX($C$1:$C$13701,MIN(13701,ROW()+設定!$B$26))))*10^(設定!$B$27/20)),1,0))</f>
        <v>0</v>
      </c>
      <c r="G8963" s="33" t="n">
        <f aca="false">$G8962+IF($F8963=1,1,0)</f>
        <v>4</v>
      </c>
      <c r="H8963" s="0" t="str">
        <f aca="false">IF($F8963=1,$G8963,"")</f>
        <v/>
      </c>
    </row>
    <row r="8964" customFormat="false" ht="15" hidden="false" customHeight="false" outlineLevel="0" collapsed="false">
      <c r="A8964" s="30" t="n">
        <v>1400.3125</v>
      </c>
      <c r="B8964" s="31" t="n">
        <v>17.1397</v>
      </c>
      <c r="C8964" s="32" t="n">
        <f aca="false">IF($A8964="","",IF(設定!$B$21="dB",10^($B8964/20),ABS($B8964)))</f>
        <v>7.19424129545441</v>
      </c>
      <c r="D8964" s="32" t="n">
        <f aca="false">IF($A8964="","",$A8964^2)</f>
        <v>1960875.09765625</v>
      </c>
      <c r="E8964" s="32" t="n">
        <f aca="false">IF($A8964="","",IF($C8964&lt;=0,"",1/$C8964^2))</f>
        <v>0.0193210177726983</v>
      </c>
      <c r="F8964" s="33" t="n">
        <f aca="false">IF(OR(ROW()-設定!$B$30&lt;2,ROW()+設定!$B$30&gt;13701,N($A8964)&lt;=0,N(INDEX($A$2:$A$13701,MIN(13700,MAX(1,ROW()-1+設定!$B$30))))&lt;=0,$A8964&lt;設定!$B$28,$A8964&gt;設定!$B$29),0,IF(AND($C8964&gt;=MAX(INDEX($C$1:$C$13701,MAX(1,ROW()-設定!$B$24)):INDEX($C$1:$C$13701,MAX(1,ROW()-1))),$C8964&gt;MAX(INDEX($C$1:$C$13701,MIN(13701,ROW()+1)):INDEX($C$1:$C$13701,MIN(13701,ROW()+設定!$B$24))),$C8964&gt;=設定!$B$32,$C8964&gt;=MAX(MIN(INDEX($C$1:$C$13701,MAX(1,ROW()-設定!$B$26)):INDEX($C$1:$C$13701,MAX(1,ROW()-1))),MIN(INDEX($C$1:$C$13701,MIN(13701,ROW()+1)):INDEX($C$1:$C$13701,MIN(13701,ROW()+設定!$B$26))))*10^(設定!$B$27/20)),1,0))</f>
        <v>0</v>
      </c>
      <c r="G8964" s="33" t="n">
        <f aca="false">$G8963+IF($F8964=1,1,0)</f>
        <v>4</v>
      </c>
      <c r="H8964" s="0" t="str">
        <f aca="false">IF($F8964=1,$G8964,"")</f>
        <v/>
      </c>
    </row>
    <row r="8965" customFormat="false" ht="15" hidden="false" customHeight="false" outlineLevel="0" collapsed="false">
      <c r="A8965" s="30" t="n">
        <v>1400.46875</v>
      </c>
      <c r="B8965" s="31" t="n">
        <v>17.1949</v>
      </c>
      <c r="C8965" s="32" t="n">
        <f aca="false">IF($A8965="","",IF(設定!$B$21="dB",10^($B8965/20),ABS($B8965)))</f>
        <v>7.24010725689511</v>
      </c>
      <c r="D8965" s="32" t="n">
        <f aca="false">IF($A8965="","",$A8965^2)</f>
        <v>1961312.71972656</v>
      </c>
      <c r="E8965" s="32" t="n">
        <f aca="false">IF($A8965="","",IF($C8965&lt;=0,"",1/$C8965^2))</f>
        <v>0.0190769964989211</v>
      </c>
      <c r="F8965" s="33" t="n">
        <f aca="false">IF(OR(ROW()-設定!$B$30&lt;2,ROW()+設定!$B$30&gt;13701,N($A8965)&lt;=0,N(INDEX($A$2:$A$13701,MIN(13700,MAX(1,ROW()-1+設定!$B$30))))&lt;=0,$A8965&lt;設定!$B$28,$A8965&gt;設定!$B$29),0,IF(AND($C8965&gt;=MAX(INDEX($C$1:$C$13701,MAX(1,ROW()-設定!$B$24)):INDEX($C$1:$C$13701,MAX(1,ROW()-1))),$C8965&gt;MAX(INDEX($C$1:$C$13701,MIN(13701,ROW()+1)):INDEX($C$1:$C$13701,MIN(13701,ROW()+設定!$B$24))),$C8965&gt;=設定!$B$32,$C8965&gt;=MAX(MIN(INDEX($C$1:$C$13701,MAX(1,ROW()-設定!$B$26)):INDEX($C$1:$C$13701,MAX(1,ROW()-1))),MIN(INDEX($C$1:$C$13701,MIN(13701,ROW()+1)):INDEX($C$1:$C$13701,MIN(13701,ROW()+設定!$B$26))))*10^(設定!$B$27/20)),1,0))</f>
        <v>0</v>
      </c>
      <c r="G8965" s="33" t="n">
        <f aca="false">$G8964+IF($F8965=1,1,0)</f>
        <v>4</v>
      </c>
      <c r="H8965" s="0" t="str">
        <f aca="false">IF($F8965=1,$G8965,"")</f>
        <v/>
      </c>
    </row>
    <row r="8966" customFormat="false" ht="15" hidden="false" customHeight="false" outlineLevel="0" collapsed="false">
      <c r="A8966" s="30" t="n">
        <v>1400.625</v>
      </c>
      <c r="B8966" s="31" t="n">
        <v>17.2533</v>
      </c>
      <c r="C8966" s="32" t="n">
        <f aca="false">IF($A8966="","",IF(設定!$B$21="dB",10^($B8966/20),ABS($B8966)))</f>
        <v>7.28895048488058</v>
      </c>
      <c r="D8966" s="32" t="n">
        <f aca="false">IF($A8966="","",$A8966^2)</f>
        <v>1961750.390625</v>
      </c>
      <c r="E8966" s="32" t="n">
        <f aca="false">IF($A8966="","",IF($C8966&lt;=0,"",1/$C8966^2))</f>
        <v>0.0188221833657606</v>
      </c>
      <c r="F8966" s="33" t="n">
        <f aca="false">IF(OR(ROW()-設定!$B$30&lt;2,ROW()+設定!$B$30&gt;13701,N($A8966)&lt;=0,N(INDEX($A$2:$A$13701,MIN(13700,MAX(1,ROW()-1+設定!$B$30))))&lt;=0,$A8966&lt;設定!$B$28,$A8966&gt;設定!$B$29),0,IF(AND($C8966&gt;=MAX(INDEX($C$1:$C$13701,MAX(1,ROW()-設定!$B$24)):INDEX($C$1:$C$13701,MAX(1,ROW()-1))),$C8966&gt;MAX(INDEX($C$1:$C$13701,MIN(13701,ROW()+1)):INDEX($C$1:$C$13701,MIN(13701,ROW()+設定!$B$24))),$C8966&gt;=設定!$B$32,$C8966&gt;=MAX(MIN(INDEX($C$1:$C$13701,MAX(1,ROW()-設定!$B$26)):INDEX($C$1:$C$13701,MAX(1,ROW()-1))),MIN(INDEX($C$1:$C$13701,MIN(13701,ROW()+1)):INDEX($C$1:$C$13701,MIN(13701,ROW()+設定!$B$26))))*10^(設定!$B$27/20)),1,0))</f>
        <v>0</v>
      </c>
      <c r="G8966" s="33" t="n">
        <f aca="false">$G8965+IF($F8966=1,1,0)</f>
        <v>4</v>
      </c>
      <c r="H8966" s="0" t="str">
        <f aca="false">IF($F8966=1,$G8966,"")</f>
        <v/>
      </c>
    </row>
    <row r="8967" customFormat="false" ht="15" hidden="false" customHeight="false" outlineLevel="0" collapsed="false">
      <c r="A8967" s="30" t="n">
        <v>1400.78125</v>
      </c>
      <c r="B8967" s="31" t="n">
        <v>17.3858</v>
      </c>
      <c r="C8967" s="32" t="n">
        <f aca="false">IF($A8967="","",IF(設定!$B$21="dB",10^($B8967/20),ABS($B8967)))</f>
        <v>7.40099311169612</v>
      </c>
      <c r="D8967" s="32" t="n">
        <f aca="false">IF($A8967="","",$A8967^2)</f>
        <v>1962188.11035156</v>
      </c>
      <c r="E8967" s="32" t="n">
        <f aca="false">IF($A8967="","",IF($C8967&lt;=0,"",1/$C8967^2))</f>
        <v>0.0182566041902152</v>
      </c>
      <c r="F8967" s="33" t="n">
        <f aca="false">IF(OR(ROW()-設定!$B$30&lt;2,ROW()+設定!$B$30&gt;13701,N($A8967)&lt;=0,N(INDEX($A$2:$A$13701,MIN(13700,MAX(1,ROW()-1+設定!$B$30))))&lt;=0,$A8967&lt;設定!$B$28,$A8967&gt;設定!$B$29),0,IF(AND($C8967&gt;=MAX(INDEX($C$1:$C$13701,MAX(1,ROW()-設定!$B$24)):INDEX($C$1:$C$13701,MAX(1,ROW()-1))),$C8967&gt;MAX(INDEX($C$1:$C$13701,MIN(13701,ROW()+1)):INDEX($C$1:$C$13701,MIN(13701,ROW()+設定!$B$24))),$C8967&gt;=設定!$B$32,$C8967&gt;=MAX(MIN(INDEX($C$1:$C$13701,MAX(1,ROW()-設定!$B$26)):INDEX($C$1:$C$13701,MAX(1,ROW()-1))),MIN(INDEX($C$1:$C$13701,MIN(13701,ROW()+1)):INDEX($C$1:$C$13701,MIN(13701,ROW()+設定!$B$26))))*10^(設定!$B$27/20)),1,0))</f>
        <v>0</v>
      </c>
      <c r="G8967" s="33" t="n">
        <f aca="false">$G8966+IF($F8967=1,1,0)</f>
        <v>4</v>
      </c>
      <c r="H8967" s="0" t="str">
        <f aca="false">IF($F8967=1,$G8967,"")</f>
        <v/>
      </c>
    </row>
    <row r="8968" customFormat="false" ht="15" hidden="false" customHeight="false" outlineLevel="0" collapsed="false">
      <c r="A8968" s="30" t="n">
        <v>1400.9375</v>
      </c>
      <c r="B8968" s="31" t="n">
        <v>17.4127</v>
      </c>
      <c r="C8968" s="32" t="n">
        <f aca="false">IF($A8968="","",IF(設定!$B$21="dB",10^($B8968/20),ABS($B8968)))</f>
        <v>7.42394934588652</v>
      </c>
      <c r="D8968" s="32" t="n">
        <f aca="false">IF($A8968="","",$A8968^2)</f>
        <v>1962625.87890625</v>
      </c>
      <c r="E8968" s="32" t="n">
        <f aca="false">IF($A8968="","",IF($C8968&lt;=0,"",1/$C8968^2))</f>
        <v>0.0181438731114512</v>
      </c>
      <c r="F8968" s="33" t="n">
        <f aca="false">IF(OR(ROW()-設定!$B$30&lt;2,ROW()+設定!$B$30&gt;13701,N($A8968)&lt;=0,N(INDEX($A$2:$A$13701,MIN(13700,MAX(1,ROW()-1+設定!$B$30))))&lt;=0,$A8968&lt;設定!$B$28,$A8968&gt;設定!$B$29),0,IF(AND($C8968&gt;=MAX(INDEX($C$1:$C$13701,MAX(1,ROW()-設定!$B$24)):INDEX($C$1:$C$13701,MAX(1,ROW()-1))),$C8968&gt;MAX(INDEX($C$1:$C$13701,MIN(13701,ROW()+1)):INDEX($C$1:$C$13701,MIN(13701,ROW()+設定!$B$24))),$C8968&gt;=設定!$B$32,$C8968&gt;=MAX(MIN(INDEX($C$1:$C$13701,MAX(1,ROW()-設定!$B$26)):INDEX($C$1:$C$13701,MAX(1,ROW()-1))),MIN(INDEX($C$1:$C$13701,MIN(13701,ROW()+1)):INDEX($C$1:$C$13701,MIN(13701,ROW()+設定!$B$26))))*10^(設定!$B$27/20)),1,0))</f>
        <v>0</v>
      </c>
      <c r="G8968" s="33" t="n">
        <f aca="false">$G8967+IF($F8968=1,1,0)</f>
        <v>4</v>
      </c>
      <c r="H8968" s="0" t="str">
        <f aca="false">IF($F8968=1,$G8968,"")</f>
        <v/>
      </c>
    </row>
    <row r="8969" customFormat="false" ht="15" hidden="false" customHeight="false" outlineLevel="0" collapsed="false">
      <c r="A8969" s="30" t="n">
        <v>1401.09375</v>
      </c>
      <c r="B8969" s="31" t="n">
        <v>17.0742</v>
      </c>
      <c r="C8969" s="32" t="n">
        <f aca="false">IF($A8969="","",IF(設定!$B$21="dB",10^($B8969/20),ABS($B8969)))</f>
        <v>7.14019380642383</v>
      </c>
      <c r="D8969" s="32" t="n">
        <f aca="false">IF($A8969="","",$A8969^2)</f>
        <v>1963063.69628906</v>
      </c>
      <c r="E8969" s="32" t="n">
        <f aca="false">IF($A8969="","",IF($C8969&lt;=0,"",1/$C8969^2))</f>
        <v>0.0196146245693688</v>
      </c>
      <c r="F8969" s="33" t="n">
        <f aca="false">IF(OR(ROW()-設定!$B$30&lt;2,ROW()+設定!$B$30&gt;13701,N($A8969)&lt;=0,N(INDEX($A$2:$A$13701,MIN(13700,MAX(1,ROW()-1+設定!$B$30))))&lt;=0,$A8969&lt;設定!$B$28,$A8969&gt;設定!$B$29),0,IF(AND($C8969&gt;=MAX(INDEX($C$1:$C$13701,MAX(1,ROW()-設定!$B$24)):INDEX($C$1:$C$13701,MAX(1,ROW()-1))),$C8969&gt;MAX(INDEX($C$1:$C$13701,MIN(13701,ROW()+1)):INDEX($C$1:$C$13701,MIN(13701,ROW()+設定!$B$24))),$C8969&gt;=設定!$B$32,$C8969&gt;=MAX(MIN(INDEX($C$1:$C$13701,MAX(1,ROW()-設定!$B$26)):INDEX($C$1:$C$13701,MAX(1,ROW()-1))),MIN(INDEX($C$1:$C$13701,MIN(13701,ROW()+1)):INDEX($C$1:$C$13701,MIN(13701,ROW()+設定!$B$26))))*10^(設定!$B$27/20)),1,0))</f>
        <v>0</v>
      </c>
      <c r="G8969" s="33" t="n">
        <f aca="false">$G8968+IF($F8969=1,1,0)</f>
        <v>4</v>
      </c>
      <c r="H8969" s="0" t="str">
        <f aca="false">IF($F8969=1,$G8969,"")</f>
        <v/>
      </c>
    </row>
    <row r="8970" customFormat="false" ht="15" hidden="false" customHeight="false" outlineLevel="0" collapsed="false">
      <c r="A8970" s="30" t="n">
        <v>1401.25</v>
      </c>
      <c r="B8970" s="31" t="n">
        <v>17.5371</v>
      </c>
      <c r="C8970" s="32" t="n">
        <f aca="false">IF($A8970="","",IF(設定!$B$21="dB",10^($B8970/20),ABS($B8970)))</f>
        <v>7.53104079251061</v>
      </c>
      <c r="D8970" s="32" t="n">
        <f aca="false">IF($A8970="","",$A8970^2)</f>
        <v>1963501.5625</v>
      </c>
      <c r="E8970" s="32" t="n">
        <f aca="false">IF($A8970="","",IF($C8970&lt;=0,"",1/$C8970^2))</f>
        <v>0.0176315299825832</v>
      </c>
      <c r="F8970" s="33" t="n">
        <f aca="false">IF(OR(ROW()-設定!$B$30&lt;2,ROW()+設定!$B$30&gt;13701,N($A8970)&lt;=0,N(INDEX($A$2:$A$13701,MIN(13700,MAX(1,ROW()-1+設定!$B$30))))&lt;=0,$A8970&lt;設定!$B$28,$A8970&gt;設定!$B$29),0,IF(AND($C8970&gt;=MAX(INDEX($C$1:$C$13701,MAX(1,ROW()-設定!$B$24)):INDEX($C$1:$C$13701,MAX(1,ROW()-1))),$C8970&gt;MAX(INDEX($C$1:$C$13701,MIN(13701,ROW()+1)):INDEX($C$1:$C$13701,MIN(13701,ROW()+設定!$B$24))),$C8970&gt;=設定!$B$32,$C8970&gt;=MAX(MIN(INDEX($C$1:$C$13701,MAX(1,ROW()-設定!$B$26)):INDEX($C$1:$C$13701,MAX(1,ROW()-1))),MIN(INDEX($C$1:$C$13701,MIN(13701,ROW()+1)):INDEX($C$1:$C$13701,MIN(13701,ROW()+設定!$B$26))))*10^(設定!$B$27/20)),1,0))</f>
        <v>0</v>
      </c>
      <c r="G8970" s="33" t="n">
        <f aca="false">$G8969+IF($F8970=1,1,0)</f>
        <v>4</v>
      </c>
      <c r="H8970" s="0" t="str">
        <f aca="false">IF($F8970=1,$G8970,"")</f>
        <v/>
      </c>
    </row>
    <row r="8971" customFormat="false" ht="15" hidden="false" customHeight="false" outlineLevel="0" collapsed="false">
      <c r="A8971" s="30" t="n">
        <v>1401.40625</v>
      </c>
      <c r="B8971" s="31" t="n">
        <v>17.3852</v>
      </c>
      <c r="C8971" s="32" t="n">
        <f aca="false">IF($A8971="","",IF(設定!$B$21="dB",10^($B8971/20),ABS($B8971)))</f>
        <v>7.40048188686103</v>
      </c>
      <c r="D8971" s="32" t="n">
        <f aca="false">IF($A8971="","",$A8971^2)</f>
        <v>1963939.47753906</v>
      </c>
      <c r="E8971" s="32" t="n">
        <f aca="false">IF($A8971="","",IF($C8971&lt;=0,"",1/$C8971^2))</f>
        <v>0.018259126607533</v>
      </c>
      <c r="F8971" s="33" t="n">
        <f aca="false">IF(OR(ROW()-設定!$B$30&lt;2,ROW()+設定!$B$30&gt;13701,N($A8971)&lt;=0,N(INDEX($A$2:$A$13701,MIN(13700,MAX(1,ROW()-1+設定!$B$30))))&lt;=0,$A8971&lt;設定!$B$28,$A8971&gt;設定!$B$29),0,IF(AND($C8971&gt;=MAX(INDEX($C$1:$C$13701,MAX(1,ROW()-設定!$B$24)):INDEX($C$1:$C$13701,MAX(1,ROW()-1))),$C8971&gt;MAX(INDEX($C$1:$C$13701,MIN(13701,ROW()+1)):INDEX($C$1:$C$13701,MIN(13701,ROW()+設定!$B$24))),$C8971&gt;=設定!$B$32,$C8971&gt;=MAX(MIN(INDEX($C$1:$C$13701,MAX(1,ROW()-設定!$B$26)):INDEX($C$1:$C$13701,MAX(1,ROW()-1))),MIN(INDEX($C$1:$C$13701,MIN(13701,ROW()+1)):INDEX($C$1:$C$13701,MIN(13701,ROW()+設定!$B$26))))*10^(設定!$B$27/20)),1,0))</f>
        <v>0</v>
      </c>
      <c r="G8971" s="33" t="n">
        <f aca="false">$G8970+IF($F8971=1,1,0)</f>
        <v>4</v>
      </c>
      <c r="H8971" s="0" t="str">
        <f aca="false">IF($F8971=1,$G8971,"")</f>
        <v/>
      </c>
    </row>
    <row r="8972" customFormat="false" ht="15" hidden="false" customHeight="false" outlineLevel="0" collapsed="false">
      <c r="A8972" s="30" t="n">
        <v>1401.5625</v>
      </c>
      <c r="B8972" s="31" t="n">
        <v>17.42</v>
      </c>
      <c r="C8972" s="32" t="n">
        <f aca="false">IF($A8972="","",IF(設定!$B$21="dB",10^($B8972/20),ABS($B8972)))</f>
        <v>7.43019137896702</v>
      </c>
      <c r="D8972" s="32" t="n">
        <f aca="false">IF($A8972="","",$A8972^2)</f>
        <v>1964377.44140625</v>
      </c>
      <c r="E8972" s="32" t="n">
        <f aca="false">IF($A8972="","",IF($C8972&lt;=0,"",1/$C8972^2))</f>
        <v>0.018113400926196</v>
      </c>
      <c r="F8972" s="33" t="n">
        <f aca="false">IF(OR(ROW()-設定!$B$30&lt;2,ROW()+設定!$B$30&gt;13701,N($A8972)&lt;=0,N(INDEX($A$2:$A$13701,MIN(13700,MAX(1,ROW()-1+設定!$B$30))))&lt;=0,$A8972&lt;設定!$B$28,$A8972&gt;設定!$B$29),0,IF(AND($C8972&gt;=MAX(INDEX($C$1:$C$13701,MAX(1,ROW()-設定!$B$24)):INDEX($C$1:$C$13701,MAX(1,ROW()-1))),$C8972&gt;MAX(INDEX($C$1:$C$13701,MIN(13701,ROW()+1)):INDEX($C$1:$C$13701,MIN(13701,ROW()+設定!$B$24))),$C8972&gt;=設定!$B$32,$C8972&gt;=MAX(MIN(INDEX($C$1:$C$13701,MAX(1,ROW()-設定!$B$26)):INDEX($C$1:$C$13701,MAX(1,ROW()-1))),MIN(INDEX($C$1:$C$13701,MIN(13701,ROW()+1)):INDEX($C$1:$C$13701,MIN(13701,ROW()+設定!$B$26))))*10^(設定!$B$27/20)),1,0))</f>
        <v>0</v>
      </c>
      <c r="G8972" s="33" t="n">
        <f aca="false">$G8971+IF($F8972=1,1,0)</f>
        <v>4</v>
      </c>
      <c r="H8972" s="0" t="str">
        <f aca="false">IF($F8972=1,$G8972,"")</f>
        <v/>
      </c>
    </row>
    <row r="8973" customFormat="false" ht="15" hidden="false" customHeight="false" outlineLevel="0" collapsed="false">
      <c r="A8973" s="30" t="n">
        <v>1401.71875</v>
      </c>
      <c r="B8973" s="31" t="n">
        <v>17.6663</v>
      </c>
      <c r="C8973" s="32" t="n">
        <f aca="false">IF($A8973="","",IF(設定!$B$21="dB",10^($B8973/20),ABS($B8973)))</f>
        <v>7.64390005565921</v>
      </c>
      <c r="D8973" s="32" t="n">
        <f aca="false">IF($A8973="","",$A8973^2)</f>
        <v>1964815.45410156</v>
      </c>
      <c r="E8973" s="32" t="n">
        <f aca="false">IF($A8973="","",IF($C8973&lt;=0,"",1/$C8973^2))</f>
        <v>0.0171147279449277</v>
      </c>
      <c r="F8973" s="33" t="n">
        <f aca="false">IF(OR(ROW()-設定!$B$30&lt;2,ROW()+設定!$B$30&gt;13701,N($A8973)&lt;=0,N(INDEX($A$2:$A$13701,MIN(13700,MAX(1,ROW()-1+設定!$B$30))))&lt;=0,$A8973&lt;設定!$B$28,$A8973&gt;設定!$B$29),0,IF(AND($C8973&gt;=MAX(INDEX($C$1:$C$13701,MAX(1,ROW()-設定!$B$24)):INDEX($C$1:$C$13701,MAX(1,ROW()-1))),$C8973&gt;MAX(INDEX($C$1:$C$13701,MIN(13701,ROW()+1)):INDEX($C$1:$C$13701,MIN(13701,ROW()+設定!$B$24))),$C8973&gt;=設定!$B$32,$C8973&gt;=MAX(MIN(INDEX($C$1:$C$13701,MAX(1,ROW()-設定!$B$26)):INDEX($C$1:$C$13701,MAX(1,ROW()-1))),MIN(INDEX($C$1:$C$13701,MIN(13701,ROW()+1)):INDEX($C$1:$C$13701,MIN(13701,ROW()+設定!$B$26))))*10^(設定!$B$27/20)),1,0))</f>
        <v>0</v>
      </c>
      <c r="G8973" s="33" t="n">
        <f aca="false">$G8972+IF($F8973=1,1,0)</f>
        <v>4</v>
      </c>
      <c r="H8973" s="0" t="str">
        <f aca="false">IF($F8973=1,$G8973,"")</f>
        <v/>
      </c>
    </row>
    <row r="8974" customFormat="false" ht="15" hidden="false" customHeight="false" outlineLevel="0" collapsed="false">
      <c r="A8974" s="30" t="n">
        <v>1401.875</v>
      </c>
      <c r="B8974" s="31" t="n">
        <v>17.5335</v>
      </c>
      <c r="C8974" s="32" t="n">
        <f aca="false">IF($A8974="","",IF(設定!$B$21="dB",10^($B8974/20),ABS($B8974)))</f>
        <v>7.52792008406055</v>
      </c>
      <c r="D8974" s="32" t="n">
        <f aca="false">IF($A8974="","",$A8974^2)</f>
        <v>1965253.515625</v>
      </c>
      <c r="E8974" s="32" t="n">
        <f aca="false">IF($A8974="","",IF($C8974&lt;=0,"",1/$C8974^2))</f>
        <v>0.0176461513571163</v>
      </c>
      <c r="F8974" s="33" t="n">
        <f aca="false">IF(OR(ROW()-設定!$B$30&lt;2,ROW()+設定!$B$30&gt;13701,N($A8974)&lt;=0,N(INDEX($A$2:$A$13701,MIN(13700,MAX(1,ROW()-1+設定!$B$30))))&lt;=0,$A8974&lt;設定!$B$28,$A8974&gt;設定!$B$29),0,IF(AND($C8974&gt;=MAX(INDEX($C$1:$C$13701,MAX(1,ROW()-設定!$B$24)):INDEX($C$1:$C$13701,MAX(1,ROW()-1))),$C8974&gt;MAX(INDEX($C$1:$C$13701,MIN(13701,ROW()+1)):INDEX($C$1:$C$13701,MIN(13701,ROW()+設定!$B$24))),$C8974&gt;=設定!$B$32,$C8974&gt;=MAX(MIN(INDEX($C$1:$C$13701,MAX(1,ROW()-設定!$B$26)):INDEX($C$1:$C$13701,MAX(1,ROW()-1))),MIN(INDEX($C$1:$C$13701,MIN(13701,ROW()+1)):INDEX($C$1:$C$13701,MIN(13701,ROW()+設定!$B$26))))*10^(設定!$B$27/20)),1,0))</f>
        <v>0</v>
      </c>
      <c r="G8974" s="33" t="n">
        <f aca="false">$G8973+IF($F8974=1,1,0)</f>
        <v>4</v>
      </c>
      <c r="H8974" s="0" t="str">
        <f aca="false">IF($F8974=1,$G8974,"")</f>
        <v/>
      </c>
    </row>
    <row r="8975" customFormat="false" ht="15" hidden="false" customHeight="false" outlineLevel="0" collapsed="false">
      <c r="A8975" s="30" t="n">
        <v>1402.03125</v>
      </c>
      <c r="B8975" s="31" t="n">
        <v>17.4591</v>
      </c>
      <c r="C8975" s="32" t="n">
        <f aca="false">IF($A8975="","",IF(設定!$B$21="dB",10^($B8975/20),ABS($B8975)))</f>
        <v>7.46371418136722</v>
      </c>
      <c r="D8975" s="32" t="n">
        <f aca="false">IF($A8975="","",$A8975^2)</f>
        <v>1965691.62597656</v>
      </c>
      <c r="E8975" s="32" t="n">
        <f aca="false">IF($A8975="","",IF($C8975&lt;=0,"",1/$C8975^2))</f>
        <v>0.017951055927935</v>
      </c>
      <c r="F8975" s="33" t="n">
        <f aca="false">IF(OR(ROW()-設定!$B$30&lt;2,ROW()+設定!$B$30&gt;13701,N($A8975)&lt;=0,N(INDEX($A$2:$A$13701,MIN(13700,MAX(1,ROW()-1+設定!$B$30))))&lt;=0,$A8975&lt;設定!$B$28,$A8975&gt;設定!$B$29),0,IF(AND($C8975&gt;=MAX(INDEX($C$1:$C$13701,MAX(1,ROW()-設定!$B$24)):INDEX($C$1:$C$13701,MAX(1,ROW()-1))),$C8975&gt;MAX(INDEX($C$1:$C$13701,MIN(13701,ROW()+1)):INDEX($C$1:$C$13701,MIN(13701,ROW()+設定!$B$24))),$C8975&gt;=設定!$B$32,$C8975&gt;=MAX(MIN(INDEX($C$1:$C$13701,MAX(1,ROW()-設定!$B$26)):INDEX($C$1:$C$13701,MAX(1,ROW()-1))),MIN(INDEX($C$1:$C$13701,MIN(13701,ROW()+1)):INDEX($C$1:$C$13701,MIN(13701,ROW()+設定!$B$26))))*10^(設定!$B$27/20)),1,0))</f>
        <v>0</v>
      </c>
      <c r="G8975" s="33" t="n">
        <f aca="false">$G8974+IF($F8975=1,1,0)</f>
        <v>4</v>
      </c>
      <c r="H8975" s="0" t="str">
        <f aca="false">IF($F8975=1,$G8975,"")</f>
        <v/>
      </c>
    </row>
    <row r="8976" customFormat="false" ht="15" hidden="false" customHeight="false" outlineLevel="0" collapsed="false">
      <c r="A8976" s="30" t="n">
        <v>1402.1875</v>
      </c>
      <c r="B8976" s="31" t="n">
        <v>17.5056</v>
      </c>
      <c r="C8976" s="32" t="n">
        <f aca="false">IF($A8976="","",IF(設定!$B$21="dB",10^($B8976/20),ABS($B8976)))</f>
        <v>7.50377839883538</v>
      </c>
      <c r="D8976" s="32" t="n">
        <f aca="false">IF($A8976="","",$A8976^2)</f>
        <v>1966129.78515625</v>
      </c>
      <c r="E8976" s="32" t="n">
        <f aca="false">IF($A8976="","",IF($C8976&lt;=0,"",1/$C8976^2))</f>
        <v>0.0177598788954428</v>
      </c>
      <c r="F8976" s="33" t="n">
        <f aca="false">IF(OR(ROW()-設定!$B$30&lt;2,ROW()+設定!$B$30&gt;13701,N($A8976)&lt;=0,N(INDEX($A$2:$A$13701,MIN(13700,MAX(1,ROW()-1+設定!$B$30))))&lt;=0,$A8976&lt;設定!$B$28,$A8976&gt;設定!$B$29),0,IF(AND($C8976&gt;=MAX(INDEX($C$1:$C$13701,MAX(1,ROW()-設定!$B$24)):INDEX($C$1:$C$13701,MAX(1,ROW()-1))),$C8976&gt;MAX(INDEX($C$1:$C$13701,MIN(13701,ROW()+1)):INDEX($C$1:$C$13701,MIN(13701,ROW()+設定!$B$24))),$C8976&gt;=設定!$B$32,$C8976&gt;=MAX(MIN(INDEX($C$1:$C$13701,MAX(1,ROW()-設定!$B$26)):INDEX($C$1:$C$13701,MAX(1,ROW()-1))),MIN(INDEX($C$1:$C$13701,MIN(13701,ROW()+1)):INDEX($C$1:$C$13701,MIN(13701,ROW()+設定!$B$26))))*10^(設定!$B$27/20)),1,0))</f>
        <v>0</v>
      </c>
      <c r="G8976" s="33" t="n">
        <f aca="false">$G8975+IF($F8976=1,1,0)</f>
        <v>4</v>
      </c>
      <c r="H8976" s="0" t="str">
        <f aca="false">IF($F8976=1,$G8976,"")</f>
        <v/>
      </c>
    </row>
    <row r="8977" customFormat="false" ht="15" hidden="false" customHeight="false" outlineLevel="0" collapsed="false">
      <c r="A8977" s="30" t="n">
        <v>1402.34375</v>
      </c>
      <c r="B8977" s="31" t="n">
        <v>17.693</v>
      </c>
      <c r="C8977" s="32" t="n">
        <f aca="false">IF($A8977="","",IF(設定!$B$21="dB",10^($B8977/20),ABS($B8977)))</f>
        <v>7.66743318194607</v>
      </c>
      <c r="D8977" s="32" t="n">
        <f aca="false">IF($A8977="","",$A8977^2)</f>
        <v>1966567.99316406</v>
      </c>
      <c r="E8977" s="32" t="n">
        <f aca="false">IF($A8977="","",IF($C8977&lt;=0,"",1/$C8977^2))</f>
        <v>0.0170098310496945</v>
      </c>
      <c r="F8977" s="33" t="n">
        <f aca="false">IF(OR(ROW()-設定!$B$30&lt;2,ROW()+設定!$B$30&gt;13701,N($A8977)&lt;=0,N(INDEX($A$2:$A$13701,MIN(13700,MAX(1,ROW()-1+設定!$B$30))))&lt;=0,$A8977&lt;設定!$B$28,$A8977&gt;設定!$B$29),0,IF(AND($C8977&gt;=MAX(INDEX($C$1:$C$13701,MAX(1,ROW()-設定!$B$24)):INDEX($C$1:$C$13701,MAX(1,ROW()-1))),$C8977&gt;MAX(INDEX($C$1:$C$13701,MIN(13701,ROW()+1)):INDEX($C$1:$C$13701,MIN(13701,ROW()+設定!$B$24))),$C8977&gt;=設定!$B$32,$C8977&gt;=MAX(MIN(INDEX($C$1:$C$13701,MAX(1,ROW()-設定!$B$26)):INDEX($C$1:$C$13701,MAX(1,ROW()-1))),MIN(INDEX($C$1:$C$13701,MIN(13701,ROW()+1)):INDEX($C$1:$C$13701,MIN(13701,ROW()+設定!$B$26))))*10^(設定!$B$27/20)),1,0))</f>
        <v>0</v>
      </c>
      <c r="G8977" s="33" t="n">
        <f aca="false">$G8976+IF($F8977=1,1,0)</f>
        <v>4</v>
      </c>
      <c r="H8977" s="0" t="str">
        <f aca="false">IF($F8977=1,$G8977,"")</f>
        <v/>
      </c>
    </row>
    <row r="8978" customFormat="false" ht="15" hidden="false" customHeight="false" outlineLevel="0" collapsed="false">
      <c r="A8978" s="30" t="n">
        <v>1402.5</v>
      </c>
      <c r="B8978" s="31" t="n">
        <v>17.8236</v>
      </c>
      <c r="C8978" s="32" t="n">
        <f aca="false">IF($A8978="","",IF(設定!$B$21="dB",10^($B8978/20),ABS($B8978)))</f>
        <v>7.78359087040741</v>
      </c>
      <c r="D8978" s="32" t="n">
        <f aca="false">IF($A8978="","",$A8978^2)</f>
        <v>1967006.25</v>
      </c>
      <c r="E8978" s="32" t="n">
        <f aca="false">IF($A8978="","",IF($C8978&lt;=0,"",1/$C8978^2))</f>
        <v>0.0165059300388529</v>
      </c>
      <c r="F8978" s="33" t="n">
        <f aca="false">IF(OR(ROW()-設定!$B$30&lt;2,ROW()+設定!$B$30&gt;13701,N($A8978)&lt;=0,N(INDEX($A$2:$A$13701,MIN(13700,MAX(1,ROW()-1+設定!$B$30))))&lt;=0,$A8978&lt;設定!$B$28,$A8978&gt;設定!$B$29),0,IF(AND($C8978&gt;=MAX(INDEX($C$1:$C$13701,MAX(1,ROW()-設定!$B$24)):INDEX($C$1:$C$13701,MAX(1,ROW()-1))),$C8978&gt;MAX(INDEX($C$1:$C$13701,MIN(13701,ROW()+1)):INDEX($C$1:$C$13701,MIN(13701,ROW()+設定!$B$24))),$C8978&gt;=設定!$B$32,$C8978&gt;=MAX(MIN(INDEX($C$1:$C$13701,MAX(1,ROW()-設定!$B$26)):INDEX($C$1:$C$13701,MAX(1,ROW()-1))),MIN(INDEX($C$1:$C$13701,MIN(13701,ROW()+1)):INDEX($C$1:$C$13701,MIN(13701,ROW()+設定!$B$26))))*10^(設定!$B$27/20)),1,0))</f>
        <v>0</v>
      </c>
      <c r="G8978" s="33" t="n">
        <f aca="false">$G8977+IF($F8978=1,1,0)</f>
        <v>4</v>
      </c>
      <c r="H8978" s="0" t="str">
        <f aca="false">IF($F8978=1,$G8978,"")</f>
        <v/>
      </c>
    </row>
    <row r="8979" customFormat="false" ht="15" hidden="false" customHeight="false" outlineLevel="0" collapsed="false">
      <c r="A8979" s="30" t="n">
        <v>1402.65625</v>
      </c>
      <c r="B8979" s="31" t="n">
        <v>17.927</v>
      </c>
      <c r="C8979" s="32" t="n">
        <f aca="false">IF($A8979="","",IF(設定!$B$21="dB",10^($B8979/20),ABS($B8979)))</f>
        <v>7.87680329316012</v>
      </c>
      <c r="D8979" s="32" t="n">
        <f aca="false">IF($A8979="","",$A8979^2)</f>
        <v>1967444.55566406</v>
      </c>
      <c r="E8979" s="32" t="n">
        <f aca="false">IF($A8979="","",IF($C8979&lt;=0,"",1/$C8979^2))</f>
        <v>0.0161175861413222</v>
      </c>
      <c r="F8979" s="33" t="n">
        <f aca="false">IF(OR(ROW()-設定!$B$30&lt;2,ROW()+設定!$B$30&gt;13701,N($A8979)&lt;=0,N(INDEX($A$2:$A$13701,MIN(13700,MAX(1,ROW()-1+設定!$B$30))))&lt;=0,$A8979&lt;設定!$B$28,$A8979&gt;設定!$B$29),0,IF(AND($C8979&gt;=MAX(INDEX($C$1:$C$13701,MAX(1,ROW()-設定!$B$24)):INDEX($C$1:$C$13701,MAX(1,ROW()-1))),$C8979&gt;MAX(INDEX($C$1:$C$13701,MIN(13701,ROW()+1)):INDEX($C$1:$C$13701,MIN(13701,ROW()+設定!$B$24))),$C8979&gt;=設定!$B$32,$C8979&gt;=MAX(MIN(INDEX($C$1:$C$13701,MAX(1,ROW()-設定!$B$26)):INDEX($C$1:$C$13701,MAX(1,ROW()-1))),MIN(INDEX($C$1:$C$13701,MIN(13701,ROW()+1)):INDEX($C$1:$C$13701,MIN(13701,ROW()+設定!$B$26))))*10^(設定!$B$27/20)),1,0))</f>
        <v>0</v>
      </c>
      <c r="G8979" s="33" t="n">
        <f aca="false">$G8978+IF($F8979=1,1,0)</f>
        <v>4</v>
      </c>
      <c r="H8979" s="0" t="str">
        <f aca="false">IF($F8979=1,$G8979,"")</f>
        <v/>
      </c>
    </row>
    <row r="8980" customFormat="false" ht="15" hidden="false" customHeight="false" outlineLevel="0" collapsed="false">
      <c r="A8980" s="30" t="n">
        <v>1402.8125</v>
      </c>
      <c r="B8980" s="31" t="n">
        <v>17.7961</v>
      </c>
      <c r="C8980" s="32" t="n">
        <f aca="false">IF($A8980="","",IF(設定!$B$21="dB",10^($B8980/20),ABS($B8980)))</f>
        <v>7.75898656731856</v>
      </c>
      <c r="D8980" s="32" t="n">
        <f aca="false">IF($A8980="","",$A8980^2)</f>
        <v>1967882.91015625</v>
      </c>
      <c r="E8980" s="32" t="n">
        <f aca="false">IF($A8980="","",IF($C8980&lt;=0,"",1/$C8980^2))</f>
        <v>0.0166107789942757</v>
      </c>
      <c r="F8980" s="33" t="n">
        <f aca="false">IF(OR(ROW()-設定!$B$30&lt;2,ROW()+設定!$B$30&gt;13701,N($A8980)&lt;=0,N(INDEX($A$2:$A$13701,MIN(13700,MAX(1,ROW()-1+設定!$B$30))))&lt;=0,$A8980&lt;設定!$B$28,$A8980&gt;設定!$B$29),0,IF(AND($C8980&gt;=MAX(INDEX($C$1:$C$13701,MAX(1,ROW()-設定!$B$24)):INDEX($C$1:$C$13701,MAX(1,ROW()-1))),$C8980&gt;MAX(INDEX($C$1:$C$13701,MIN(13701,ROW()+1)):INDEX($C$1:$C$13701,MIN(13701,ROW()+設定!$B$24))),$C8980&gt;=設定!$B$32,$C8980&gt;=MAX(MIN(INDEX($C$1:$C$13701,MAX(1,ROW()-設定!$B$26)):INDEX($C$1:$C$13701,MAX(1,ROW()-1))),MIN(INDEX($C$1:$C$13701,MIN(13701,ROW()+1)):INDEX($C$1:$C$13701,MIN(13701,ROW()+設定!$B$26))))*10^(設定!$B$27/20)),1,0))</f>
        <v>0</v>
      </c>
      <c r="G8980" s="33" t="n">
        <f aca="false">$G8979+IF($F8980=1,1,0)</f>
        <v>4</v>
      </c>
      <c r="H8980" s="0" t="str">
        <f aca="false">IF($F8980=1,$G8980,"")</f>
        <v/>
      </c>
    </row>
    <row r="8981" customFormat="false" ht="15" hidden="false" customHeight="false" outlineLevel="0" collapsed="false">
      <c r="A8981" s="30" t="n">
        <v>1402.96875</v>
      </c>
      <c r="B8981" s="31" t="n">
        <v>17.8076</v>
      </c>
      <c r="C8981" s="32" t="n">
        <f aca="false">IF($A8981="","",IF(設定!$B$21="dB",10^($B8981/20),ABS($B8981)))</f>
        <v>7.76926616375385</v>
      </c>
      <c r="D8981" s="32" t="n">
        <f aca="false">IF($A8981="","",$A8981^2)</f>
        <v>1968321.31347656</v>
      </c>
      <c r="E8981" s="32" t="n">
        <f aca="false">IF($A8981="","",IF($C8981&lt;=0,"",1/$C8981^2))</f>
        <v>0.0165668522863982</v>
      </c>
      <c r="F8981" s="33" t="n">
        <f aca="false">IF(OR(ROW()-設定!$B$30&lt;2,ROW()+設定!$B$30&gt;13701,N($A8981)&lt;=0,N(INDEX($A$2:$A$13701,MIN(13700,MAX(1,ROW()-1+設定!$B$30))))&lt;=0,$A8981&lt;設定!$B$28,$A8981&gt;設定!$B$29),0,IF(AND($C8981&gt;=MAX(INDEX($C$1:$C$13701,MAX(1,ROW()-設定!$B$24)):INDEX($C$1:$C$13701,MAX(1,ROW()-1))),$C8981&gt;MAX(INDEX($C$1:$C$13701,MIN(13701,ROW()+1)):INDEX($C$1:$C$13701,MIN(13701,ROW()+設定!$B$24))),$C8981&gt;=設定!$B$32,$C8981&gt;=MAX(MIN(INDEX($C$1:$C$13701,MAX(1,ROW()-設定!$B$26)):INDEX($C$1:$C$13701,MAX(1,ROW()-1))),MIN(INDEX($C$1:$C$13701,MIN(13701,ROW()+1)):INDEX($C$1:$C$13701,MIN(13701,ROW()+設定!$B$26))))*10^(設定!$B$27/20)),1,0))</f>
        <v>0</v>
      </c>
      <c r="G8981" s="33" t="n">
        <f aca="false">$G8980+IF($F8981=1,1,0)</f>
        <v>4</v>
      </c>
      <c r="H8981" s="0" t="str">
        <f aca="false">IF($F8981=1,$G8981,"")</f>
        <v/>
      </c>
    </row>
    <row r="8982" customFormat="false" ht="15" hidden="false" customHeight="false" outlineLevel="0" collapsed="false">
      <c r="A8982" s="30" t="n">
        <v>1403.125</v>
      </c>
      <c r="B8982" s="31" t="n">
        <v>18.0667</v>
      </c>
      <c r="C8982" s="32" t="n">
        <f aca="false">IF($A8982="","",IF(設定!$B$21="dB",10^($B8982/20),ABS($B8982)))</f>
        <v>8.00451457975989</v>
      </c>
      <c r="D8982" s="32" t="n">
        <f aca="false">IF($A8982="","",$A8982^2)</f>
        <v>1968759.765625</v>
      </c>
      <c r="E8982" s="32" t="n">
        <f aca="false">IF($A8982="","",IF($C8982&lt;=0,"",1/$C8982^2))</f>
        <v>0.0156073798393942</v>
      </c>
      <c r="F8982" s="33" t="n">
        <f aca="false">IF(OR(ROW()-設定!$B$30&lt;2,ROW()+設定!$B$30&gt;13701,N($A8982)&lt;=0,N(INDEX($A$2:$A$13701,MIN(13700,MAX(1,ROW()-1+設定!$B$30))))&lt;=0,$A8982&lt;設定!$B$28,$A8982&gt;設定!$B$29),0,IF(AND($C8982&gt;=MAX(INDEX($C$1:$C$13701,MAX(1,ROW()-設定!$B$24)):INDEX($C$1:$C$13701,MAX(1,ROW()-1))),$C8982&gt;MAX(INDEX($C$1:$C$13701,MIN(13701,ROW()+1)):INDEX($C$1:$C$13701,MIN(13701,ROW()+設定!$B$24))),$C8982&gt;=設定!$B$32,$C8982&gt;=MAX(MIN(INDEX($C$1:$C$13701,MAX(1,ROW()-設定!$B$26)):INDEX($C$1:$C$13701,MAX(1,ROW()-1))),MIN(INDEX($C$1:$C$13701,MIN(13701,ROW()+1)):INDEX($C$1:$C$13701,MIN(13701,ROW()+設定!$B$26))))*10^(設定!$B$27/20)),1,0))</f>
        <v>0</v>
      </c>
      <c r="G8982" s="33" t="n">
        <f aca="false">$G8981+IF($F8982=1,1,0)</f>
        <v>4</v>
      </c>
      <c r="H8982" s="0" t="str">
        <f aca="false">IF($F8982=1,$G8982,"")</f>
        <v/>
      </c>
    </row>
    <row r="8983" customFormat="false" ht="15" hidden="false" customHeight="false" outlineLevel="0" collapsed="false">
      <c r="A8983" s="30" t="n">
        <v>1403.28125</v>
      </c>
      <c r="B8983" s="31" t="n">
        <v>17.8945</v>
      </c>
      <c r="C8983" s="32" t="n">
        <f aca="false">IF($A8983="","",IF(設定!$B$21="dB",10^($B8983/20),ABS($B8983)))</f>
        <v>7.84738572235983</v>
      </c>
      <c r="D8983" s="32" t="n">
        <f aca="false">IF($A8983="","",$A8983^2)</f>
        <v>1969198.26660156</v>
      </c>
      <c r="E8983" s="32" t="n">
        <f aca="false">IF($A8983="","",IF($C8983&lt;=0,"",1/$C8983^2))</f>
        <v>0.0162386529412186</v>
      </c>
      <c r="F8983" s="33" t="n">
        <f aca="false">IF(OR(ROW()-設定!$B$30&lt;2,ROW()+設定!$B$30&gt;13701,N($A8983)&lt;=0,N(INDEX($A$2:$A$13701,MIN(13700,MAX(1,ROW()-1+設定!$B$30))))&lt;=0,$A8983&lt;設定!$B$28,$A8983&gt;設定!$B$29),0,IF(AND($C8983&gt;=MAX(INDEX($C$1:$C$13701,MAX(1,ROW()-設定!$B$24)):INDEX($C$1:$C$13701,MAX(1,ROW()-1))),$C8983&gt;MAX(INDEX($C$1:$C$13701,MIN(13701,ROW()+1)):INDEX($C$1:$C$13701,MIN(13701,ROW()+設定!$B$24))),$C8983&gt;=設定!$B$32,$C8983&gt;=MAX(MIN(INDEX($C$1:$C$13701,MAX(1,ROW()-設定!$B$26)):INDEX($C$1:$C$13701,MAX(1,ROW()-1))),MIN(INDEX($C$1:$C$13701,MIN(13701,ROW()+1)):INDEX($C$1:$C$13701,MIN(13701,ROW()+設定!$B$26))))*10^(設定!$B$27/20)),1,0))</f>
        <v>0</v>
      </c>
      <c r="G8983" s="33" t="n">
        <f aca="false">$G8982+IF($F8983=1,1,0)</f>
        <v>4</v>
      </c>
      <c r="H8983" s="0" t="str">
        <f aca="false">IF($F8983=1,$G8983,"")</f>
        <v/>
      </c>
    </row>
    <row r="8984" customFormat="false" ht="15" hidden="false" customHeight="false" outlineLevel="0" collapsed="false">
      <c r="A8984" s="30" t="n">
        <v>1403.4375</v>
      </c>
      <c r="B8984" s="31" t="n">
        <v>18.1358</v>
      </c>
      <c r="C8984" s="32" t="n">
        <f aca="false">IF($A8984="","",IF(設定!$B$21="dB",10^($B8984/20),ABS($B8984)))</f>
        <v>8.06844791862026</v>
      </c>
      <c r="D8984" s="32" t="n">
        <f aca="false">IF($A8984="","",$A8984^2)</f>
        <v>1969636.81640625</v>
      </c>
      <c r="E8984" s="32" t="n">
        <f aca="false">IF($A8984="","",IF($C8984&lt;=0,"",1/$C8984^2))</f>
        <v>0.0153610180685864</v>
      </c>
      <c r="F8984" s="33" t="n">
        <f aca="false">IF(OR(ROW()-設定!$B$30&lt;2,ROW()+設定!$B$30&gt;13701,N($A8984)&lt;=0,N(INDEX($A$2:$A$13701,MIN(13700,MAX(1,ROW()-1+設定!$B$30))))&lt;=0,$A8984&lt;設定!$B$28,$A8984&gt;設定!$B$29),0,IF(AND($C8984&gt;=MAX(INDEX($C$1:$C$13701,MAX(1,ROW()-設定!$B$24)):INDEX($C$1:$C$13701,MAX(1,ROW()-1))),$C8984&gt;MAX(INDEX($C$1:$C$13701,MIN(13701,ROW()+1)):INDEX($C$1:$C$13701,MIN(13701,ROW()+設定!$B$24))),$C8984&gt;=設定!$B$32,$C8984&gt;=MAX(MIN(INDEX($C$1:$C$13701,MAX(1,ROW()-設定!$B$26)):INDEX($C$1:$C$13701,MAX(1,ROW()-1))),MIN(INDEX($C$1:$C$13701,MIN(13701,ROW()+1)):INDEX($C$1:$C$13701,MIN(13701,ROW()+設定!$B$26))))*10^(設定!$B$27/20)),1,0))</f>
        <v>0</v>
      </c>
      <c r="G8984" s="33" t="n">
        <f aca="false">$G8983+IF($F8984=1,1,0)</f>
        <v>4</v>
      </c>
      <c r="H8984" s="0" t="str">
        <f aca="false">IF($F8984=1,$G8984,"")</f>
        <v/>
      </c>
    </row>
    <row r="8985" customFormat="false" ht="15" hidden="false" customHeight="false" outlineLevel="0" collapsed="false">
      <c r="A8985" s="30" t="n">
        <v>1403.59375</v>
      </c>
      <c r="B8985" s="31" t="n">
        <v>18.0527</v>
      </c>
      <c r="C8985" s="32" t="n">
        <f aca="false">IF($A8985="","",IF(設定!$B$21="dB",10^($B8985/20),ABS($B8985)))</f>
        <v>7.9916232185968</v>
      </c>
      <c r="D8985" s="32" t="n">
        <f aca="false">IF($A8985="","",$A8985^2)</f>
        <v>1970075.41503906</v>
      </c>
      <c r="E8985" s="32" t="n">
        <f aca="false">IF($A8985="","",IF($C8985&lt;=0,"",1/$C8985^2))</f>
        <v>0.0156577732685883</v>
      </c>
      <c r="F8985" s="33" t="n">
        <f aca="false">IF(OR(ROW()-設定!$B$30&lt;2,ROW()+設定!$B$30&gt;13701,N($A8985)&lt;=0,N(INDEX($A$2:$A$13701,MIN(13700,MAX(1,ROW()-1+設定!$B$30))))&lt;=0,$A8985&lt;設定!$B$28,$A8985&gt;設定!$B$29),0,IF(AND($C8985&gt;=MAX(INDEX($C$1:$C$13701,MAX(1,ROW()-設定!$B$24)):INDEX($C$1:$C$13701,MAX(1,ROW()-1))),$C8985&gt;MAX(INDEX($C$1:$C$13701,MIN(13701,ROW()+1)):INDEX($C$1:$C$13701,MIN(13701,ROW()+設定!$B$24))),$C8985&gt;=設定!$B$32,$C8985&gt;=MAX(MIN(INDEX($C$1:$C$13701,MAX(1,ROW()-設定!$B$26)):INDEX($C$1:$C$13701,MAX(1,ROW()-1))),MIN(INDEX($C$1:$C$13701,MIN(13701,ROW()+1)):INDEX($C$1:$C$13701,MIN(13701,ROW()+設定!$B$26))))*10^(設定!$B$27/20)),1,0))</f>
        <v>0</v>
      </c>
      <c r="G8985" s="33" t="n">
        <f aca="false">$G8984+IF($F8985=1,1,0)</f>
        <v>4</v>
      </c>
      <c r="H8985" s="0" t="str">
        <f aca="false">IF($F8985=1,$G8985,"")</f>
        <v/>
      </c>
    </row>
    <row r="8986" customFormat="false" ht="15" hidden="false" customHeight="false" outlineLevel="0" collapsed="false">
      <c r="A8986" s="30" t="n">
        <v>1403.75</v>
      </c>
      <c r="B8986" s="31" t="n">
        <v>18.0963</v>
      </c>
      <c r="C8986" s="32" t="n">
        <f aca="false">IF($A8986="","",IF(設定!$B$21="dB",10^($B8986/20),ABS($B8986)))</f>
        <v>8.03183910433079</v>
      </c>
      <c r="D8986" s="32" t="n">
        <f aca="false">IF($A8986="","",$A8986^2)</f>
        <v>1970514.0625</v>
      </c>
      <c r="E8986" s="32" t="n">
        <f aca="false">IF($A8986="","",IF($C8986&lt;=0,"",1/$C8986^2))</f>
        <v>0.0155013670552245</v>
      </c>
      <c r="F8986" s="33" t="n">
        <f aca="false">IF(OR(ROW()-設定!$B$30&lt;2,ROW()+設定!$B$30&gt;13701,N($A8986)&lt;=0,N(INDEX($A$2:$A$13701,MIN(13700,MAX(1,ROW()-1+設定!$B$30))))&lt;=0,$A8986&lt;設定!$B$28,$A8986&gt;設定!$B$29),0,IF(AND($C8986&gt;=MAX(INDEX($C$1:$C$13701,MAX(1,ROW()-設定!$B$24)):INDEX($C$1:$C$13701,MAX(1,ROW()-1))),$C8986&gt;MAX(INDEX($C$1:$C$13701,MIN(13701,ROW()+1)):INDEX($C$1:$C$13701,MIN(13701,ROW()+設定!$B$24))),$C8986&gt;=設定!$B$32,$C8986&gt;=MAX(MIN(INDEX($C$1:$C$13701,MAX(1,ROW()-設定!$B$26)):INDEX($C$1:$C$13701,MAX(1,ROW()-1))),MIN(INDEX($C$1:$C$13701,MIN(13701,ROW()+1)):INDEX($C$1:$C$13701,MIN(13701,ROW()+設定!$B$26))))*10^(設定!$B$27/20)),1,0))</f>
        <v>0</v>
      </c>
      <c r="G8986" s="33" t="n">
        <f aca="false">$G8985+IF($F8986=1,1,0)</f>
        <v>4</v>
      </c>
      <c r="H8986" s="0" t="str">
        <f aca="false">IF($F8986=1,$G8986,"")</f>
        <v/>
      </c>
    </row>
    <row r="8987" customFormat="false" ht="15" hidden="false" customHeight="false" outlineLevel="0" collapsed="false">
      <c r="A8987" s="30" t="n">
        <v>1403.90625</v>
      </c>
      <c r="B8987" s="31" t="n">
        <v>18.0906</v>
      </c>
      <c r="C8987" s="32" t="n">
        <f aca="false">IF($A8987="","",IF(設定!$B$21="dB",10^($B8987/20),ABS($B8987)))</f>
        <v>8.02657004539252</v>
      </c>
      <c r="D8987" s="32" t="n">
        <f aca="false">IF($A8987="","",$A8987^2)</f>
        <v>1970952.75878906</v>
      </c>
      <c r="E8987" s="32" t="n">
        <f aca="false">IF($A8987="","",IF($C8987&lt;=0,"",1/$C8987^2))</f>
        <v>0.0155217255458122</v>
      </c>
      <c r="F8987" s="33" t="n">
        <f aca="false">IF(OR(ROW()-設定!$B$30&lt;2,ROW()+設定!$B$30&gt;13701,N($A8987)&lt;=0,N(INDEX($A$2:$A$13701,MIN(13700,MAX(1,ROW()-1+設定!$B$30))))&lt;=0,$A8987&lt;設定!$B$28,$A8987&gt;設定!$B$29),0,IF(AND($C8987&gt;=MAX(INDEX($C$1:$C$13701,MAX(1,ROW()-設定!$B$24)):INDEX($C$1:$C$13701,MAX(1,ROW()-1))),$C8987&gt;MAX(INDEX($C$1:$C$13701,MIN(13701,ROW()+1)):INDEX($C$1:$C$13701,MIN(13701,ROW()+設定!$B$24))),$C8987&gt;=設定!$B$32,$C8987&gt;=MAX(MIN(INDEX($C$1:$C$13701,MAX(1,ROW()-設定!$B$26)):INDEX($C$1:$C$13701,MAX(1,ROW()-1))),MIN(INDEX($C$1:$C$13701,MIN(13701,ROW()+1)):INDEX($C$1:$C$13701,MIN(13701,ROW()+設定!$B$26))))*10^(設定!$B$27/20)),1,0))</f>
        <v>0</v>
      </c>
      <c r="G8987" s="33" t="n">
        <f aca="false">$G8986+IF($F8987=1,1,0)</f>
        <v>4</v>
      </c>
      <c r="H8987" s="0" t="str">
        <f aca="false">IF($F8987=1,$G8987,"")</f>
        <v/>
      </c>
    </row>
    <row r="8988" customFormat="false" ht="15" hidden="false" customHeight="false" outlineLevel="0" collapsed="false">
      <c r="A8988" s="30" t="n">
        <v>1404.0625</v>
      </c>
      <c r="B8988" s="31" t="n">
        <v>18.1897</v>
      </c>
      <c r="C8988" s="32" t="n">
        <f aca="false">IF($A8988="","",IF(設定!$B$21="dB",10^($B8988/20),ABS($B8988)))</f>
        <v>8.11867207551476</v>
      </c>
      <c r="D8988" s="32" t="n">
        <f aca="false">IF($A8988="","",$A8988^2)</f>
        <v>1971391.50390625</v>
      </c>
      <c r="E8988" s="32" t="n">
        <f aca="false">IF($A8988="","",IF($C8988&lt;=0,"",1/$C8988^2))</f>
        <v>0.0151715516520572</v>
      </c>
      <c r="F8988" s="33" t="n">
        <f aca="false">IF(OR(ROW()-設定!$B$30&lt;2,ROW()+設定!$B$30&gt;13701,N($A8988)&lt;=0,N(INDEX($A$2:$A$13701,MIN(13700,MAX(1,ROW()-1+設定!$B$30))))&lt;=0,$A8988&lt;設定!$B$28,$A8988&gt;設定!$B$29),0,IF(AND($C8988&gt;=MAX(INDEX($C$1:$C$13701,MAX(1,ROW()-設定!$B$24)):INDEX($C$1:$C$13701,MAX(1,ROW()-1))),$C8988&gt;MAX(INDEX($C$1:$C$13701,MIN(13701,ROW()+1)):INDEX($C$1:$C$13701,MIN(13701,ROW()+設定!$B$24))),$C8988&gt;=設定!$B$32,$C8988&gt;=MAX(MIN(INDEX($C$1:$C$13701,MAX(1,ROW()-設定!$B$26)):INDEX($C$1:$C$13701,MAX(1,ROW()-1))),MIN(INDEX($C$1:$C$13701,MIN(13701,ROW()+1)):INDEX($C$1:$C$13701,MIN(13701,ROW()+設定!$B$26))))*10^(設定!$B$27/20)),1,0))</f>
        <v>0</v>
      </c>
      <c r="G8988" s="33" t="n">
        <f aca="false">$G8987+IF($F8988=1,1,0)</f>
        <v>4</v>
      </c>
      <c r="H8988" s="0" t="str">
        <f aca="false">IF($F8988=1,$G8988,"")</f>
        <v/>
      </c>
    </row>
    <row r="8989" customFormat="false" ht="15" hidden="false" customHeight="false" outlineLevel="0" collapsed="false">
      <c r="A8989" s="30" t="n">
        <v>1404.21875</v>
      </c>
      <c r="B8989" s="31" t="n">
        <v>18.1546</v>
      </c>
      <c r="C8989" s="32" t="n">
        <f aca="false">IF($A8989="","",IF(設定!$B$21="dB",10^($B8989/20),ABS($B8989)))</f>
        <v>8.08593042224966</v>
      </c>
      <c r="D8989" s="32" t="n">
        <f aca="false">IF($A8989="","",$A8989^2)</f>
        <v>1971830.29785156</v>
      </c>
      <c r="E8989" s="32" t="n">
        <f aca="false">IF($A8989="","",IF($C8989&lt;=0,"",1/$C8989^2))</f>
        <v>0.0152946660901228</v>
      </c>
      <c r="F8989" s="33" t="n">
        <f aca="false">IF(OR(ROW()-設定!$B$30&lt;2,ROW()+設定!$B$30&gt;13701,N($A8989)&lt;=0,N(INDEX($A$2:$A$13701,MIN(13700,MAX(1,ROW()-1+設定!$B$30))))&lt;=0,$A8989&lt;設定!$B$28,$A8989&gt;設定!$B$29),0,IF(AND($C8989&gt;=MAX(INDEX($C$1:$C$13701,MAX(1,ROW()-設定!$B$24)):INDEX($C$1:$C$13701,MAX(1,ROW()-1))),$C8989&gt;MAX(INDEX($C$1:$C$13701,MIN(13701,ROW()+1)):INDEX($C$1:$C$13701,MIN(13701,ROW()+設定!$B$24))),$C8989&gt;=設定!$B$32,$C8989&gt;=MAX(MIN(INDEX($C$1:$C$13701,MAX(1,ROW()-設定!$B$26)):INDEX($C$1:$C$13701,MAX(1,ROW()-1))),MIN(INDEX($C$1:$C$13701,MIN(13701,ROW()+1)):INDEX($C$1:$C$13701,MIN(13701,ROW()+設定!$B$26))))*10^(設定!$B$27/20)),1,0))</f>
        <v>0</v>
      </c>
      <c r="G8989" s="33" t="n">
        <f aca="false">$G8988+IF($F8989=1,1,0)</f>
        <v>4</v>
      </c>
      <c r="H8989" s="0" t="str">
        <f aca="false">IF($F8989=1,$G8989,"")</f>
        <v/>
      </c>
    </row>
    <row r="8990" customFormat="false" ht="15" hidden="false" customHeight="false" outlineLevel="0" collapsed="false">
      <c r="A8990" s="30" t="n">
        <v>1404.375</v>
      </c>
      <c r="B8990" s="31" t="n">
        <v>18.1757</v>
      </c>
      <c r="C8990" s="32" t="n">
        <f aca="false">IF($A8990="","",IF(設定!$B$21="dB",10^($B8990/20),ABS($B8990)))</f>
        <v>8.10559686241505</v>
      </c>
      <c r="D8990" s="32" t="n">
        <f aca="false">IF($A8990="","",$A8990^2)</f>
        <v>1972269.140625</v>
      </c>
      <c r="E8990" s="32" t="n">
        <f aca="false">IF($A8990="","",IF($C8990&lt;=0,"",1/$C8990^2))</f>
        <v>0.0152205378702316</v>
      </c>
      <c r="F8990" s="33" t="n">
        <f aca="false">IF(OR(ROW()-設定!$B$30&lt;2,ROW()+設定!$B$30&gt;13701,N($A8990)&lt;=0,N(INDEX($A$2:$A$13701,MIN(13700,MAX(1,ROW()-1+設定!$B$30))))&lt;=0,$A8990&lt;設定!$B$28,$A8990&gt;設定!$B$29),0,IF(AND($C8990&gt;=MAX(INDEX($C$1:$C$13701,MAX(1,ROW()-設定!$B$24)):INDEX($C$1:$C$13701,MAX(1,ROW()-1))),$C8990&gt;MAX(INDEX($C$1:$C$13701,MIN(13701,ROW()+1)):INDEX($C$1:$C$13701,MIN(13701,ROW()+設定!$B$24))),$C8990&gt;=設定!$B$32,$C8990&gt;=MAX(MIN(INDEX($C$1:$C$13701,MAX(1,ROW()-設定!$B$26)):INDEX($C$1:$C$13701,MAX(1,ROW()-1))),MIN(INDEX($C$1:$C$13701,MIN(13701,ROW()+1)):INDEX($C$1:$C$13701,MIN(13701,ROW()+設定!$B$26))))*10^(設定!$B$27/20)),1,0))</f>
        <v>0</v>
      </c>
      <c r="G8990" s="33" t="n">
        <f aca="false">$G8989+IF($F8990=1,1,0)</f>
        <v>4</v>
      </c>
      <c r="H8990" s="0" t="str">
        <f aca="false">IF($F8990=1,$G8990,"")</f>
        <v/>
      </c>
    </row>
    <row r="8991" customFormat="false" ht="15" hidden="false" customHeight="false" outlineLevel="0" collapsed="false">
      <c r="A8991" s="30" t="n">
        <v>1404.53125</v>
      </c>
      <c r="B8991" s="31" t="n">
        <v>18.2767</v>
      </c>
      <c r="C8991" s="32" t="n">
        <f aca="false">IF($A8991="","",IF(設定!$B$21="dB",10^($B8991/20),ABS($B8991)))</f>
        <v>8.20039930204702</v>
      </c>
      <c r="D8991" s="32" t="n">
        <f aca="false">IF($A8991="","",$A8991^2)</f>
        <v>1972708.03222656</v>
      </c>
      <c r="E8991" s="32" t="n">
        <f aca="false">IF($A8991="","",IF($C8991&lt;=0,"",1/$C8991^2))</f>
        <v>0.0148706516414349</v>
      </c>
      <c r="F8991" s="33" t="n">
        <f aca="false">IF(OR(ROW()-設定!$B$30&lt;2,ROW()+設定!$B$30&gt;13701,N($A8991)&lt;=0,N(INDEX($A$2:$A$13701,MIN(13700,MAX(1,ROW()-1+設定!$B$30))))&lt;=0,$A8991&lt;設定!$B$28,$A8991&gt;設定!$B$29),0,IF(AND($C8991&gt;=MAX(INDEX($C$1:$C$13701,MAX(1,ROW()-設定!$B$24)):INDEX($C$1:$C$13701,MAX(1,ROW()-1))),$C8991&gt;MAX(INDEX($C$1:$C$13701,MIN(13701,ROW()+1)):INDEX($C$1:$C$13701,MIN(13701,ROW()+設定!$B$24))),$C8991&gt;=設定!$B$32,$C8991&gt;=MAX(MIN(INDEX($C$1:$C$13701,MAX(1,ROW()-設定!$B$26)):INDEX($C$1:$C$13701,MAX(1,ROW()-1))),MIN(INDEX($C$1:$C$13701,MIN(13701,ROW()+1)):INDEX($C$1:$C$13701,MIN(13701,ROW()+設定!$B$26))))*10^(設定!$B$27/20)),1,0))</f>
        <v>0</v>
      </c>
      <c r="G8991" s="33" t="n">
        <f aca="false">$G8990+IF($F8991=1,1,0)</f>
        <v>4</v>
      </c>
      <c r="H8991" s="0" t="str">
        <f aca="false">IF($F8991=1,$G8991,"")</f>
        <v/>
      </c>
    </row>
    <row r="8992" customFormat="false" ht="15" hidden="false" customHeight="false" outlineLevel="0" collapsed="false">
      <c r="A8992" s="30" t="n">
        <v>1404.6875</v>
      </c>
      <c r="B8992" s="31" t="n">
        <v>18.267</v>
      </c>
      <c r="C8992" s="32" t="n">
        <f aca="false">IF($A8992="","",IF(設定!$B$21="dB",10^($B8992/20),ABS($B8992)))</f>
        <v>8.19124658682595</v>
      </c>
      <c r="D8992" s="32" t="n">
        <f aca="false">IF($A8992="","",$A8992^2)</f>
        <v>1973146.97265625</v>
      </c>
      <c r="E8992" s="32" t="n">
        <f aca="false">IF($A8992="","",IF($C8992&lt;=0,"",1/$C8992^2))</f>
        <v>0.0149039024731727</v>
      </c>
      <c r="F8992" s="33" t="n">
        <f aca="false">IF(OR(ROW()-設定!$B$30&lt;2,ROW()+設定!$B$30&gt;13701,N($A8992)&lt;=0,N(INDEX($A$2:$A$13701,MIN(13700,MAX(1,ROW()-1+設定!$B$30))))&lt;=0,$A8992&lt;設定!$B$28,$A8992&gt;設定!$B$29),0,IF(AND($C8992&gt;=MAX(INDEX($C$1:$C$13701,MAX(1,ROW()-設定!$B$24)):INDEX($C$1:$C$13701,MAX(1,ROW()-1))),$C8992&gt;MAX(INDEX($C$1:$C$13701,MIN(13701,ROW()+1)):INDEX($C$1:$C$13701,MIN(13701,ROW()+設定!$B$24))),$C8992&gt;=設定!$B$32,$C8992&gt;=MAX(MIN(INDEX($C$1:$C$13701,MAX(1,ROW()-設定!$B$26)):INDEX($C$1:$C$13701,MAX(1,ROW()-1))),MIN(INDEX($C$1:$C$13701,MIN(13701,ROW()+1)):INDEX($C$1:$C$13701,MIN(13701,ROW()+設定!$B$26))))*10^(設定!$B$27/20)),1,0))</f>
        <v>0</v>
      </c>
      <c r="G8992" s="33" t="n">
        <f aca="false">$G8991+IF($F8992=1,1,0)</f>
        <v>4</v>
      </c>
      <c r="H8992" s="0" t="str">
        <f aca="false">IF($F8992=1,$G8992,"")</f>
        <v/>
      </c>
    </row>
    <row r="8993" customFormat="false" ht="15" hidden="false" customHeight="false" outlineLevel="0" collapsed="false">
      <c r="A8993" s="30" t="n">
        <v>1404.84375</v>
      </c>
      <c r="B8993" s="31" t="n">
        <v>18.4117</v>
      </c>
      <c r="C8993" s="32" t="n">
        <f aca="false">IF($A8993="","",IF(設定!$B$21="dB",10^($B8993/20),ABS($B8993)))</f>
        <v>8.32884922048431</v>
      </c>
      <c r="D8993" s="32" t="n">
        <f aca="false">IF($A8993="","",$A8993^2)</f>
        <v>1973585.96191406</v>
      </c>
      <c r="E8993" s="32" t="n">
        <f aca="false">IF($A8993="","",IF($C8993&lt;=0,"",1/$C8993^2))</f>
        <v>0.0144155096113158</v>
      </c>
      <c r="F8993" s="33" t="n">
        <f aca="false">IF(OR(ROW()-設定!$B$30&lt;2,ROW()+設定!$B$30&gt;13701,N($A8993)&lt;=0,N(INDEX($A$2:$A$13701,MIN(13700,MAX(1,ROW()-1+設定!$B$30))))&lt;=0,$A8993&lt;設定!$B$28,$A8993&gt;設定!$B$29),0,IF(AND($C8993&gt;=MAX(INDEX($C$1:$C$13701,MAX(1,ROW()-設定!$B$24)):INDEX($C$1:$C$13701,MAX(1,ROW()-1))),$C8993&gt;MAX(INDEX($C$1:$C$13701,MIN(13701,ROW()+1)):INDEX($C$1:$C$13701,MIN(13701,ROW()+設定!$B$24))),$C8993&gt;=設定!$B$32,$C8993&gt;=MAX(MIN(INDEX($C$1:$C$13701,MAX(1,ROW()-設定!$B$26)):INDEX($C$1:$C$13701,MAX(1,ROW()-1))),MIN(INDEX($C$1:$C$13701,MIN(13701,ROW()+1)):INDEX($C$1:$C$13701,MIN(13701,ROW()+設定!$B$26))))*10^(設定!$B$27/20)),1,0))</f>
        <v>0</v>
      </c>
      <c r="G8993" s="33" t="n">
        <f aca="false">$G8992+IF($F8993=1,1,0)</f>
        <v>4</v>
      </c>
      <c r="H8993" s="0" t="str">
        <f aca="false">IF($F8993=1,$G8993,"")</f>
        <v/>
      </c>
    </row>
    <row r="8994" customFormat="false" ht="15" hidden="false" customHeight="false" outlineLevel="0" collapsed="false">
      <c r="A8994" s="30" t="n">
        <v>1405</v>
      </c>
      <c r="B8994" s="31" t="n">
        <v>18.4333</v>
      </c>
      <c r="C8994" s="32" t="n">
        <f aca="false">IF($A8994="","",IF(設定!$B$21="dB",10^($B8994/20),ABS($B8994)))</f>
        <v>8.34958710998641</v>
      </c>
      <c r="D8994" s="32" t="n">
        <f aca="false">IF($A8994="","",$A8994^2)</f>
        <v>1974025</v>
      </c>
      <c r="E8994" s="32" t="n">
        <f aca="false">IF($A8994="","",IF($C8994&lt;=0,"",1/$C8994^2))</f>
        <v>0.0143439908658956</v>
      </c>
      <c r="F8994" s="33" t="n">
        <f aca="false">IF(OR(ROW()-設定!$B$30&lt;2,ROW()+設定!$B$30&gt;13701,N($A8994)&lt;=0,N(INDEX($A$2:$A$13701,MIN(13700,MAX(1,ROW()-1+設定!$B$30))))&lt;=0,$A8994&lt;設定!$B$28,$A8994&gt;設定!$B$29),0,IF(AND($C8994&gt;=MAX(INDEX($C$1:$C$13701,MAX(1,ROW()-設定!$B$24)):INDEX($C$1:$C$13701,MAX(1,ROW()-1))),$C8994&gt;MAX(INDEX($C$1:$C$13701,MIN(13701,ROW()+1)):INDEX($C$1:$C$13701,MIN(13701,ROW()+設定!$B$24))),$C8994&gt;=設定!$B$32,$C8994&gt;=MAX(MIN(INDEX($C$1:$C$13701,MAX(1,ROW()-設定!$B$26)):INDEX($C$1:$C$13701,MAX(1,ROW()-1))),MIN(INDEX($C$1:$C$13701,MIN(13701,ROW()+1)):INDEX($C$1:$C$13701,MIN(13701,ROW()+設定!$B$26))))*10^(設定!$B$27/20)),1,0))</f>
        <v>0</v>
      </c>
      <c r="G8994" s="33" t="n">
        <f aca="false">$G8993+IF($F8994=1,1,0)</f>
        <v>4</v>
      </c>
      <c r="H8994" s="0" t="str">
        <f aca="false">IF($F8994=1,$G8994,"")</f>
        <v/>
      </c>
    </row>
    <row r="8995" customFormat="false" ht="15" hidden="false" customHeight="false" outlineLevel="0" collapsed="false">
      <c r="A8995" s="30" t="n">
        <v>1405.15625</v>
      </c>
      <c r="B8995" s="31" t="n">
        <v>18.4417</v>
      </c>
      <c r="C8995" s="32" t="n">
        <f aca="false">IF($A8995="","",IF(設定!$B$21="dB",10^($B8995/20),ABS($B8995)))</f>
        <v>8.35766578236229</v>
      </c>
      <c r="D8995" s="32" t="n">
        <f aca="false">IF($A8995="","",$A8995^2)</f>
        <v>1974464.08691406</v>
      </c>
      <c r="E8995" s="32" t="n">
        <f aca="false">IF($A8995="","",IF($C8995&lt;=0,"",1/$C8995^2))</f>
        <v>0.0143162739411639</v>
      </c>
      <c r="F8995" s="33" t="n">
        <f aca="false">IF(OR(ROW()-設定!$B$30&lt;2,ROW()+設定!$B$30&gt;13701,N($A8995)&lt;=0,N(INDEX($A$2:$A$13701,MIN(13700,MAX(1,ROW()-1+設定!$B$30))))&lt;=0,$A8995&lt;設定!$B$28,$A8995&gt;設定!$B$29),0,IF(AND($C8995&gt;=MAX(INDEX($C$1:$C$13701,MAX(1,ROW()-設定!$B$24)):INDEX($C$1:$C$13701,MAX(1,ROW()-1))),$C8995&gt;MAX(INDEX($C$1:$C$13701,MIN(13701,ROW()+1)):INDEX($C$1:$C$13701,MIN(13701,ROW()+設定!$B$24))),$C8995&gt;=設定!$B$32,$C8995&gt;=MAX(MIN(INDEX($C$1:$C$13701,MAX(1,ROW()-設定!$B$26)):INDEX($C$1:$C$13701,MAX(1,ROW()-1))),MIN(INDEX($C$1:$C$13701,MIN(13701,ROW()+1)):INDEX($C$1:$C$13701,MIN(13701,ROW()+設定!$B$26))))*10^(設定!$B$27/20)),1,0))</f>
        <v>0</v>
      </c>
      <c r="G8995" s="33" t="n">
        <f aca="false">$G8994+IF($F8995=1,1,0)</f>
        <v>4</v>
      </c>
      <c r="H8995" s="0" t="str">
        <f aca="false">IF($F8995=1,$G8995,"")</f>
        <v/>
      </c>
    </row>
    <row r="8996" customFormat="false" ht="15" hidden="false" customHeight="false" outlineLevel="0" collapsed="false">
      <c r="A8996" s="30" t="n">
        <v>1405.3125</v>
      </c>
      <c r="B8996" s="31" t="n">
        <v>18.4936</v>
      </c>
      <c r="C8996" s="32" t="n">
        <f aca="false">IF($A8996="","",IF(設定!$B$21="dB",10^($B8996/20),ABS($B8996)))</f>
        <v>8.40775407140513</v>
      </c>
      <c r="D8996" s="32" t="n">
        <f aca="false">IF($A8996="","",$A8996^2)</f>
        <v>1974903.22265625</v>
      </c>
      <c r="E8996" s="32" t="n">
        <f aca="false">IF($A8996="","",IF($C8996&lt;=0,"",1/$C8996^2))</f>
        <v>0.0141462067140217</v>
      </c>
      <c r="F8996" s="33" t="n">
        <f aca="false">IF(OR(ROW()-設定!$B$30&lt;2,ROW()+設定!$B$30&gt;13701,N($A8996)&lt;=0,N(INDEX($A$2:$A$13701,MIN(13700,MAX(1,ROW()-1+設定!$B$30))))&lt;=0,$A8996&lt;設定!$B$28,$A8996&gt;設定!$B$29),0,IF(AND($C8996&gt;=MAX(INDEX($C$1:$C$13701,MAX(1,ROW()-設定!$B$24)):INDEX($C$1:$C$13701,MAX(1,ROW()-1))),$C8996&gt;MAX(INDEX($C$1:$C$13701,MIN(13701,ROW()+1)):INDEX($C$1:$C$13701,MIN(13701,ROW()+設定!$B$24))),$C8996&gt;=設定!$B$32,$C8996&gt;=MAX(MIN(INDEX($C$1:$C$13701,MAX(1,ROW()-設定!$B$26)):INDEX($C$1:$C$13701,MAX(1,ROW()-1))),MIN(INDEX($C$1:$C$13701,MIN(13701,ROW()+1)):INDEX($C$1:$C$13701,MIN(13701,ROW()+設定!$B$26))))*10^(設定!$B$27/20)),1,0))</f>
        <v>0</v>
      </c>
      <c r="G8996" s="33" t="n">
        <f aca="false">$G8995+IF($F8996=1,1,0)</f>
        <v>4</v>
      </c>
      <c r="H8996" s="0" t="str">
        <f aca="false">IF($F8996=1,$G8996,"")</f>
        <v/>
      </c>
    </row>
    <row r="8997" customFormat="false" ht="15" hidden="false" customHeight="false" outlineLevel="0" collapsed="false">
      <c r="A8997" s="30" t="n">
        <v>1405.46875</v>
      </c>
      <c r="B8997" s="31" t="n">
        <v>18.5355</v>
      </c>
      <c r="C8997" s="32" t="n">
        <f aca="false">IF($A8997="","",IF(設定!$B$21="dB",10^($B8997/20),ABS($B8997)))</f>
        <v>8.44841035125389</v>
      </c>
      <c r="D8997" s="32" t="n">
        <f aca="false">IF($A8997="","",$A8997^2)</f>
        <v>1975342.40722656</v>
      </c>
      <c r="E8997" s="32" t="n">
        <f aca="false">IF($A8997="","",IF($C8997&lt;=0,"",1/$C8997^2))</f>
        <v>0.0140103827516209</v>
      </c>
      <c r="F8997" s="33" t="n">
        <f aca="false">IF(OR(ROW()-設定!$B$30&lt;2,ROW()+設定!$B$30&gt;13701,N($A8997)&lt;=0,N(INDEX($A$2:$A$13701,MIN(13700,MAX(1,ROW()-1+設定!$B$30))))&lt;=0,$A8997&lt;設定!$B$28,$A8997&gt;設定!$B$29),0,IF(AND($C8997&gt;=MAX(INDEX($C$1:$C$13701,MAX(1,ROW()-設定!$B$24)):INDEX($C$1:$C$13701,MAX(1,ROW()-1))),$C8997&gt;MAX(INDEX($C$1:$C$13701,MIN(13701,ROW()+1)):INDEX($C$1:$C$13701,MIN(13701,ROW()+設定!$B$24))),$C8997&gt;=設定!$B$32,$C8997&gt;=MAX(MIN(INDEX($C$1:$C$13701,MAX(1,ROW()-設定!$B$26)):INDEX($C$1:$C$13701,MAX(1,ROW()-1))),MIN(INDEX($C$1:$C$13701,MIN(13701,ROW()+1)):INDEX($C$1:$C$13701,MIN(13701,ROW()+設定!$B$26))))*10^(設定!$B$27/20)),1,0))</f>
        <v>0</v>
      </c>
      <c r="G8997" s="33" t="n">
        <f aca="false">$G8996+IF($F8997=1,1,0)</f>
        <v>4</v>
      </c>
      <c r="H8997" s="0" t="str">
        <f aca="false">IF($F8997=1,$G8997,"")</f>
        <v/>
      </c>
    </row>
    <row r="8998" customFormat="false" ht="15" hidden="false" customHeight="false" outlineLevel="0" collapsed="false">
      <c r="A8998" s="30" t="n">
        <v>1405.625</v>
      </c>
      <c r="B8998" s="31" t="n">
        <v>18.7841</v>
      </c>
      <c r="C8998" s="32" t="n">
        <f aca="false">IF($A8998="","",IF(設定!$B$21="dB",10^($B8998/20),ABS($B8998)))</f>
        <v>8.69370701451887</v>
      </c>
      <c r="D8998" s="32" t="n">
        <f aca="false">IF($A8998="","",$A8998^2)</f>
        <v>1975781.640625</v>
      </c>
      <c r="E8998" s="32" t="n">
        <f aca="false">IF($A8998="","",IF($C8998&lt;=0,"",1/$C8998^2))</f>
        <v>0.0132309186744652</v>
      </c>
      <c r="F8998" s="33" t="n">
        <f aca="false">IF(OR(ROW()-設定!$B$30&lt;2,ROW()+設定!$B$30&gt;13701,N($A8998)&lt;=0,N(INDEX($A$2:$A$13701,MIN(13700,MAX(1,ROW()-1+設定!$B$30))))&lt;=0,$A8998&lt;設定!$B$28,$A8998&gt;設定!$B$29),0,IF(AND($C8998&gt;=MAX(INDEX($C$1:$C$13701,MAX(1,ROW()-設定!$B$24)):INDEX($C$1:$C$13701,MAX(1,ROW()-1))),$C8998&gt;MAX(INDEX($C$1:$C$13701,MIN(13701,ROW()+1)):INDEX($C$1:$C$13701,MIN(13701,ROW()+設定!$B$24))),$C8998&gt;=設定!$B$32,$C8998&gt;=MAX(MIN(INDEX($C$1:$C$13701,MAX(1,ROW()-設定!$B$26)):INDEX($C$1:$C$13701,MAX(1,ROW()-1))),MIN(INDEX($C$1:$C$13701,MIN(13701,ROW()+1)):INDEX($C$1:$C$13701,MIN(13701,ROW()+設定!$B$26))))*10^(設定!$B$27/20)),1,0))</f>
        <v>0</v>
      </c>
      <c r="G8998" s="33" t="n">
        <f aca="false">$G8997+IF($F8998=1,1,0)</f>
        <v>4</v>
      </c>
      <c r="H8998" s="0" t="str">
        <f aca="false">IF($F8998=1,$G8998,"")</f>
        <v/>
      </c>
    </row>
    <row r="8999" customFormat="false" ht="15" hidden="false" customHeight="false" outlineLevel="0" collapsed="false">
      <c r="A8999" s="30" t="n">
        <v>1405.78125</v>
      </c>
      <c r="B8999" s="31" t="n">
        <v>18.6494</v>
      </c>
      <c r="C8999" s="32" t="n">
        <f aca="false">IF($A8999="","",IF(設定!$B$21="dB",10^($B8999/20),ABS($B8999)))</f>
        <v>8.55992579805155</v>
      </c>
      <c r="D8999" s="32" t="n">
        <f aca="false">IF($A8999="","",$A8999^2)</f>
        <v>1976220.92285156</v>
      </c>
      <c r="E8999" s="32" t="n">
        <f aca="false">IF($A8999="","",IF($C8999&lt;=0,"",1/$C8999^2))</f>
        <v>0.0136477167373962</v>
      </c>
      <c r="F8999" s="33" t="n">
        <f aca="false">IF(OR(ROW()-設定!$B$30&lt;2,ROW()+設定!$B$30&gt;13701,N($A8999)&lt;=0,N(INDEX($A$2:$A$13701,MIN(13700,MAX(1,ROW()-1+設定!$B$30))))&lt;=0,$A8999&lt;設定!$B$28,$A8999&gt;設定!$B$29),0,IF(AND($C8999&gt;=MAX(INDEX($C$1:$C$13701,MAX(1,ROW()-設定!$B$24)):INDEX($C$1:$C$13701,MAX(1,ROW()-1))),$C8999&gt;MAX(INDEX($C$1:$C$13701,MIN(13701,ROW()+1)):INDEX($C$1:$C$13701,MIN(13701,ROW()+設定!$B$24))),$C8999&gt;=設定!$B$32,$C8999&gt;=MAX(MIN(INDEX($C$1:$C$13701,MAX(1,ROW()-設定!$B$26)):INDEX($C$1:$C$13701,MAX(1,ROW()-1))),MIN(INDEX($C$1:$C$13701,MIN(13701,ROW()+1)):INDEX($C$1:$C$13701,MIN(13701,ROW()+設定!$B$26))))*10^(設定!$B$27/20)),1,0))</f>
        <v>0</v>
      </c>
      <c r="G8999" s="33" t="n">
        <f aca="false">$G8998+IF($F8999=1,1,0)</f>
        <v>4</v>
      </c>
      <c r="H8999" s="0" t="str">
        <f aca="false">IF($F8999=1,$G8999,"")</f>
        <v/>
      </c>
    </row>
    <row r="9000" customFormat="false" ht="15" hidden="false" customHeight="false" outlineLevel="0" collapsed="false">
      <c r="A9000" s="30" t="n">
        <v>1405.9375</v>
      </c>
      <c r="B9000" s="31" t="n">
        <v>18.634</v>
      </c>
      <c r="C9000" s="32" t="n">
        <f aca="false">IF($A9000="","",IF(設定!$B$21="dB",10^($B9000/20),ABS($B9000)))</f>
        <v>8.54476257684183</v>
      </c>
      <c r="D9000" s="32" t="n">
        <f aca="false">IF($A9000="","",$A9000^2)</f>
        <v>1976660.25390625</v>
      </c>
      <c r="E9000" s="32" t="n">
        <f aca="false">IF($A9000="","",IF($C9000&lt;=0,"",1/$C9000^2))</f>
        <v>0.013696197186808</v>
      </c>
      <c r="F9000" s="33" t="n">
        <f aca="false">IF(OR(ROW()-設定!$B$30&lt;2,ROW()+設定!$B$30&gt;13701,N($A9000)&lt;=0,N(INDEX($A$2:$A$13701,MIN(13700,MAX(1,ROW()-1+設定!$B$30))))&lt;=0,$A9000&lt;設定!$B$28,$A9000&gt;設定!$B$29),0,IF(AND($C9000&gt;=MAX(INDEX($C$1:$C$13701,MAX(1,ROW()-設定!$B$24)):INDEX($C$1:$C$13701,MAX(1,ROW()-1))),$C9000&gt;MAX(INDEX($C$1:$C$13701,MIN(13701,ROW()+1)):INDEX($C$1:$C$13701,MIN(13701,ROW()+設定!$B$24))),$C9000&gt;=設定!$B$32,$C9000&gt;=MAX(MIN(INDEX($C$1:$C$13701,MAX(1,ROW()-設定!$B$26)):INDEX($C$1:$C$13701,MAX(1,ROW()-1))),MIN(INDEX($C$1:$C$13701,MIN(13701,ROW()+1)):INDEX($C$1:$C$13701,MIN(13701,ROW()+設定!$B$26))))*10^(設定!$B$27/20)),1,0))</f>
        <v>0</v>
      </c>
      <c r="G9000" s="33" t="n">
        <f aca="false">$G8999+IF($F9000=1,1,0)</f>
        <v>4</v>
      </c>
      <c r="H9000" s="0" t="str">
        <f aca="false">IF($F9000=1,$G9000,"")</f>
        <v/>
      </c>
    </row>
    <row r="9001" customFormat="false" ht="15" hidden="false" customHeight="false" outlineLevel="0" collapsed="false">
      <c r="A9001" s="30" t="n">
        <v>1406.09375</v>
      </c>
      <c r="B9001" s="31" t="n">
        <v>18.711</v>
      </c>
      <c r="C9001" s="32" t="n">
        <f aca="false">IF($A9001="","",IF(設定!$B$21="dB",10^($B9001/20),ABS($B9001)))</f>
        <v>8.62084824175872</v>
      </c>
      <c r="D9001" s="32" t="n">
        <f aca="false">IF($A9001="","",$A9001^2)</f>
        <v>1977099.63378906</v>
      </c>
      <c r="E9001" s="32" t="n">
        <f aca="false">IF($A9001="","",IF($C9001&lt;=0,"",1/$C9001^2))</f>
        <v>0.0134555049393243</v>
      </c>
      <c r="F9001" s="33" t="n">
        <f aca="false">IF(OR(ROW()-設定!$B$30&lt;2,ROW()+設定!$B$30&gt;13701,N($A9001)&lt;=0,N(INDEX($A$2:$A$13701,MIN(13700,MAX(1,ROW()-1+設定!$B$30))))&lt;=0,$A9001&lt;設定!$B$28,$A9001&gt;設定!$B$29),0,IF(AND($C9001&gt;=MAX(INDEX($C$1:$C$13701,MAX(1,ROW()-設定!$B$24)):INDEX($C$1:$C$13701,MAX(1,ROW()-1))),$C9001&gt;MAX(INDEX($C$1:$C$13701,MIN(13701,ROW()+1)):INDEX($C$1:$C$13701,MIN(13701,ROW()+設定!$B$24))),$C9001&gt;=設定!$B$32,$C9001&gt;=MAX(MIN(INDEX($C$1:$C$13701,MAX(1,ROW()-設定!$B$26)):INDEX($C$1:$C$13701,MAX(1,ROW()-1))),MIN(INDEX($C$1:$C$13701,MIN(13701,ROW()+1)):INDEX($C$1:$C$13701,MIN(13701,ROW()+設定!$B$26))))*10^(設定!$B$27/20)),1,0))</f>
        <v>0</v>
      </c>
      <c r="G9001" s="33" t="n">
        <f aca="false">$G9000+IF($F9001=1,1,0)</f>
        <v>4</v>
      </c>
      <c r="H9001" s="0" t="str">
        <f aca="false">IF($F9001=1,$G9001,"")</f>
        <v/>
      </c>
    </row>
    <row r="9002" customFormat="false" ht="15" hidden="false" customHeight="false" outlineLevel="0" collapsed="false">
      <c r="A9002" s="30" t="n">
        <v>1406.25</v>
      </c>
      <c r="B9002" s="31" t="n">
        <v>18.8569</v>
      </c>
      <c r="C9002" s="32" t="n">
        <f aca="false">IF($A9002="","",IF(設定!$B$21="dB",10^($B9002/20),ABS($B9002)))</f>
        <v>8.76687874794657</v>
      </c>
      <c r="D9002" s="32" t="n">
        <f aca="false">IF($A9002="","",$A9002^2)</f>
        <v>1977539.0625</v>
      </c>
      <c r="E9002" s="32" t="n">
        <f aca="false">IF($A9002="","",IF($C9002&lt;=0,"",1/$C9002^2))</f>
        <v>0.0130109797217589</v>
      </c>
      <c r="F9002" s="33" t="n">
        <f aca="false">IF(OR(ROW()-設定!$B$30&lt;2,ROW()+設定!$B$30&gt;13701,N($A9002)&lt;=0,N(INDEX($A$2:$A$13701,MIN(13700,MAX(1,ROW()-1+設定!$B$30))))&lt;=0,$A9002&lt;設定!$B$28,$A9002&gt;設定!$B$29),0,IF(AND($C9002&gt;=MAX(INDEX($C$1:$C$13701,MAX(1,ROW()-設定!$B$24)):INDEX($C$1:$C$13701,MAX(1,ROW()-1))),$C9002&gt;MAX(INDEX($C$1:$C$13701,MIN(13701,ROW()+1)):INDEX($C$1:$C$13701,MIN(13701,ROW()+設定!$B$24))),$C9002&gt;=設定!$B$32,$C9002&gt;=MAX(MIN(INDEX($C$1:$C$13701,MAX(1,ROW()-設定!$B$26)):INDEX($C$1:$C$13701,MAX(1,ROW()-1))),MIN(INDEX($C$1:$C$13701,MIN(13701,ROW()+1)):INDEX($C$1:$C$13701,MIN(13701,ROW()+設定!$B$26))))*10^(設定!$B$27/20)),1,0))</f>
        <v>0</v>
      </c>
      <c r="G9002" s="33" t="n">
        <f aca="false">$G9001+IF($F9002=1,1,0)</f>
        <v>4</v>
      </c>
      <c r="H9002" s="0" t="str">
        <f aca="false">IF($F9002=1,$G9002,"")</f>
        <v/>
      </c>
    </row>
    <row r="9003" customFormat="false" ht="15" hidden="false" customHeight="false" outlineLevel="0" collapsed="false">
      <c r="A9003" s="30" t="n">
        <v>1406.40625</v>
      </c>
      <c r="B9003" s="31" t="n">
        <v>18.8134</v>
      </c>
      <c r="C9003" s="32" t="n">
        <f aca="false">IF($A9003="","",IF(設定!$B$21="dB",10^($B9003/20),ABS($B9003)))</f>
        <v>8.72308290357336</v>
      </c>
      <c r="D9003" s="32" t="n">
        <f aca="false">IF($A9003="","",$A9003^2)</f>
        <v>1977978.54003906</v>
      </c>
      <c r="E9003" s="32" t="n">
        <f aca="false">IF($A9003="","",IF($C9003&lt;=0,"",1/$C9003^2))</f>
        <v>0.0131419557332588</v>
      </c>
      <c r="F9003" s="33" t="n">
        <f aca="false">IF(OR(ROW()-設定!$B$30&lt;2,ROW()+設定!$B$30&gt;13701,N($A9003)&lt;=0,N(INDEX($A$2:$A$13701,MIN(13700,MAX(1,ROW()-1+設定!$B$30))))&lt;=0,$A9003&lt;設定!$B$28,$A9003&gt;設定!$B$29),0,IF(AND($C9003&gt;=MAX(INDEX($C$1:$C$13701,MAX(1,ROW()-設定!$B$24)):INDEX($C$1:$C$13701,MAX(1,ROW()-1))),$C9003&gt;MAX(INDEX($C$1:$C$13701,MIN(13701,ROW()+1)):INDEX($C$1:$C$13701,MIN(13701,ROW()+設定!$B$24))),$C9003&gt;=設定!$B$32,$C9003&gt;=MAX(MIN(INDEX($C$1:$C$13701,MAX(1,ROW()-設定!$B$26)):INDEX($C$1:$C$13701,MAX(1,ROW()-1))),MIN(INDEX($C$1:$C$13701,MIN(13701,ROW()+1)):INDEX($C$1:$C$13701,MIN(13701,ROW()+設定!$B$26))))*10^(設定!$B$27/20)),1,0))</f>
        <v>0</v>
      </c>
      <c r="G9003" s="33" t="n">
        <f aca="false">$G9002+IF($F9003=1,1,0)</f>
        <v>4</v>
      </c>
      <c r="H9003" s="0" t="str">
        <f aca="false">IF($F9003=1,$G9003,"")</f>
        <v/>
      </c>
    </row>
    <row r="9004" customFormat="false" ht="15" hidden="false" customHeight="false" outlineLevel="0" collapsed="false">
      <c r="A9004" s="30" t="n">
        <v>1406.5625</v>
      </c>
      <c r="B9004" s="31" t="n">
        <v>18.8649</v>
      </c>
      <c r="C9004" s="32" t="n">
        <f aca="false">IF($A9004="","",IF(設定!$B$21="dB",10^($B9004/20),ABS($B9004)))</f>
        <v>8.77495706130313</v>
      </c>
      <c r="D9004" s="32" t="n">
        <f aca="false">IF($A9004="","",$A9004^2)</f>
        <v>1978418.06640625</v>
      </c>
      <c r="E9004" s="32" t="n">
        <f aca="false">IF($A9004="","",IF($C9004&lt;=0,"",1/$C9004^2))</f>
        <v>0.0129870346723733</v>
      </c>
      <c r="F9004" s="33" t="n">
        <f aca="false">IF(OR(ROW()-設定!$B$30&lt;2,ROW()+設定!$B$30&gt;13701,N($A9004)&lt;=0,N(INDEX($A$2:$A$13701,MIN(13700,MAX(1,ROW()-1+設定!$B$30))))&lt;=0,$A9004&lt;設定!$B$28,$A9004&gt;設定!$B$29),0,IF(AND($C9004&gt;=MAX(INDEX($C$1:$C$13701,MAX(1,ROW()-設定!$B$24)):INDEX($C$1:$C$13701,MAX(1,ROW()-1))),$C9004&gt;MAX(INDEX($C$1:$C$13701,MIN(13701,ROW()+1)):INDEX($C$1:$C$13701,MIN(13701,ROW()+設定!$B$24))),$C9004&gt;=設定!$B$32,$C9004&gt;=MAX(MIN(INDEX($C$1:$C$13701,MAX(1,ROW()-設定!$B$26)):INDEX($C$1:$C$13701,MAX(1,ROW()-1))),MIN(INDEX($C$1:$C$13701,MIN(13701,ROW()+1)):INDEX($C$1:$C$13701,MIN(13701,ROW()+設定!$B$26))))*10^(設定!$B$27/20)),1,0))</f>
        <v>0</v>
      </c>
      <c r="G9004" s="33" t="n">
        <f aca="false">$G9003+IF($F9004=1,1,0)</f>
        <v>4</v>
      </c>
      <c r="H9004" s="0" t="str">
        <f aca="false">IF($F9004=1,$G9004,"")</f>
        <v/>
      </c>
    </row>
    <row r="9005" customFormat="false" ht="15" hidden="false" customHeight="false" outlineLevel="0" collapsed="false">
      <c r="A9005" s="30" t="n">
        <v>1406.71875</v>
      </c>
      <c r="B9005" s="31" t="n">
        <v>18.9005</v>
      </c>
      <c r="C9005" s="32" t="n">
        <f aca="false">IF($A9005="","",IF(設定!$B$21="dB",10^($B9005/20),ABS($B9005)))</f>
        <v>8.81099591717832</v>
      </c>
      <c r="D9005" s="32" t="n">
        <f aca="false">IF($A9005="","",$A9005^2)</f>
        <v>1978857.64160156</v>
      </c>
      <c r="E9005" s="32" t="n">
        <f aca="false">IF($A9005="","",IF($C9005&lt;=0,"",1/$C9005^2))</f>
        <v>0.0128810124501983</v>
      </c>
      <c r="F9005" s="33" t="n">
        <f aca="false">IF(OR(ROW()-設定!$B$30&lt;2,ROW()+設定!$B$30&gt;13701,N($A9005)&lt;=0,N(INDEX($A$2:$A$13701,MIN(13700,MAX(1,ROW()-1+設定!$B$30))))&lt;=0,$A9005&lt;設定!$B$28,$A9005&gt;設定!$B$29),0,IF(AND($C9005&gt;=MAX(INDEX($C$1:$C$13701,MAX(1,ROW()-設定!$B$24)):INDEX($C$1:$C$13701,MAX(1,ROW()-1))),$C9005&gt;MAX(INDEX($C$1:$C$13701,MIN(13701,ROW()+1)):INDEX($C$1:$C$13701,MIN(13701,ROW()+設定!$B$24))),$C9005&gt;=設定!$B$32,$C9005&gt;=MAX(MIN(INDEX($C$1:$C$13701,MAX(1,ROW()-設定!$B$26)):INDEX($C$1:$C$13701,MAX(1,ROW()-1))),MIN(INDEX($C$1:$C$13701,MIN(13701,ROW()+1)):INDEX($C$1:$C$13701,MIN(13701,ROW()+設定!$B$26))))*10^(設定!$B$27/20)),1,0))</f>
        <v>0</v>
      </c>
      <c r="G9005" s="33" t="n">
        <f aca="false">$G9004+IF($F9005=1,1,0)</f>
        <v>4</v>
      </c>
      <c r="H9005" s="0" t="str">
        <f aca="false">IF($F9005=1,$G9005,"")</f>
        <v/>
      </c>
    </row>
    <row r="9006" customFormat="false" ht="15" hidden="false" customHeight="false" outlineLevel="0" collapsed="false">
      <c r="A9006" s="30" t="n">
        <v>1406.875</v>
      </c>
      <c r="B9006" s="31" t="n">
        <v>18.9915</v>
      </c>
      <c r="C9006" s="32" t="n">
        <f aca="false">IF($A9006="","",IF(設定!$B$21="dB",10^($B9006/20),ABS($B9006)))</f>
        <v>8.90379187772373</v>
      </c>
      <c r="D9006" s="32" t="n">
        <f aca="false">IF($A9006="","",$A9006^2)</f>
        <v>1979297.265625</v>
      </c>
      <c r="E9006" s="32" t="n">
        <f aca="false">IF($A9006="","",IF($C9006&lt;=0,"",1/$C9006^2))</f>
        <v>0.0126139179005476</v>
      </c>
      <c r="F9006" s="33" t="n">
        <f aca="false">IF(OR(ROW()-設定!$B$30&lt;2,ROW()+設定!$B$30&gt;13701,N($A9006)&lt;=0,N(INDEX($A$2:$A$13701,MIN(13700,MAX(1,ROW()-1+設定!$B$30))))&lt;=0,$A9006&lt;設定!$B$28,$A9006&gt;設定!$B$29),0,IF(AND($C9006&gt;=MAX(INDEX($C$1:$C$13701,MAX(1,ROW()-設定!$B$24)):INDEX($C$1:$C$13701,MAX(1,ROW()-1))),$C9006&gt;MAX(INDEX($C$1:$C$13701,MIN(13701,ROW()+1)):INDEX($C$1:$C$13701,MIN(13701,ROW()+設定!$B$24))),$C9006&gt;=設定!$B$32,$C9006&gt;=MAX(MIN(INDEX($C$1:$C$13701,MAX(1,ROW()-設定!$B$26)):INDEX($C$1:$C$13701,MAX(1,ROW()-1))),MIN(INDEX($C$1:$C$13701,MIN(13701,ROW()+1)):INDEX($C$1:$C$13701,MIN(13701,ROW()+設定!$B$26))))*10^(設定!$B$27/20)),1,0))</f>
        <v>0</v>
      </c>
      <c r="G9006" s="33" t="n">
        <f aca="false">$G9005+IF($F9006=1,1,0)</f>
        <v>4</v>
      </c>
      <c r="H9006" s="0" t="str">
        <f aca="false">IF($F9006=1,$G9006,"")</f>
        <v/>
      </c>
    </row>
    <row r="9007" customFormat="false" ht="15" hidden="false" customHeight="false" outlineLevel="0" collapsed="false">
      <c r="A9007" s="30" t="n">
        <v>1407.03125</v>
      </c>
      <c r="B9007" s="31" t="n">
        <v>19.062</v>
      </c>
      <c r="C9007" s="32" t="n">
        <f aca="false">IF($A9007="","",IF(設定!$B$21="dB",10^($B9007/20),ABS($B9007)))</f>
        <v>8.97635458909379</v>
      </c>
      <c r="D9007" s="32" t="n">
        <f aca="false">IF($A9007="","",$A9007^2)</f>
        <v>1979736.93847656</v>
      </c>
      <c r="E9007" s="32" t="n">
        <f aca="false">IF($A9007="","",IF($C9007&lt;=0,"",1/$C9007^2))</f>
        <v>0.0124108063721565</v>
      </c>
      <c r="F9007" s="33" t="n">
        <f aca="false">IF(OR(ROW()-設定!$B$30&lt;2,ROW()+設定!$B$30&gt;13701,N($A9007)&lt;=0,N(INDEX($A$2:$A$13701,MIN(13700,MAX(1,ROW()-1+設定!$B$30))))&lt;=0,$A9007&lt;設定!$B$28,$A9007&gt;設定!$B$29),0,IF(AND($C9007&gt;=MAX(INDEX($C$1:$C$13701,MAX(1,ROW()-設定!$B$24)):INDEX($C$1:$C$13701,MAX(1,ROW()-1))),$C9007&gt;MAX(INDEX($C$1:$C$13701,MIN(13701,ROW()+1)):INDEX($C$1:$C$13701,MIN(13701,ROW()+設定!$B$24))),$C9007&gt;=設定!$B$32,$C9007&gt;=MAX(MIN(INDEX($C$1:$C$13701,MAX(1,ROW()-設定!$B$26)):INDEX($C$1:$C$13701,MAX(1,ROW()-1))),MIN(INDEX($C$1:$C$13701,MIN(13701,ROW()+1)):INDEX($C$1:$C$13701,MIN(13701,ROW()+設定!$B$26))))*10^(設定!$B$27/20)),1,0))</f>
        <v>0</v>
      </c>
      <c r="G9007" s="33" t="n">
        <f aca="false">$G9006+IF($F9007=1,1,0)</f>
        <v>4</v>
      </c>
      <c r="H9007" s="0" t="str">
        <f aca="false">IF($F9007=1,$G9007,"")</f>
        <v/>
      </c>
    </row>
    <row r="9008" customFormat="false" ht="15" hidden="false" customHeight="false" outlineLevel="0" collapsed="false">
      <c r="A9008" s="30" t="n">
        <v>1407.1875</v>
      </c>
      <c r="B9008" s="31" t="n">
        <v>19.1147</v>
      </c>
      <c r="C9008" s="32" t="n">
        <f aca="false">IF($A9008="","",IF(設定!$B$21="dB",10^($B9008/20),ABS($B9008)))</f>
        <v>9.03098248515111</v>
      </c>
      <c r="D9008" s="32" t="n">
        <f aca="false">IF($A9008="","",$A9008^2)</f>
        <v>1980176.66015625</v>
      </c>
      <c r="E9008" s="32" t="n">
        <f aca="false">IF($A9008="","",IF($C9008&lt;=0,"",1/$C9008^2))</f>
        <v>0.012261115965412</v>
      </c>
      <c r="F9008" s="33" t="n">
        <f aca="false">IF(OR(ROW()-設定!$B$30&lt;2,ROW()+設定!$B$30&gt;13701,N($A9008)&lt;=0,N(INDEX($A$2:$A$13701,MIN(13700,MAX(1,ROW()-1+設定!$B$30))))&lt;=0,$A9008&lt;設定!$B$28,$A9008&gt;設定!$B$29),0,IF(AND($C9008&gt;=MAX(INDEX($C$1:$C$13701,MAX(1,ROW()-設定!$B$24)):INDEX($C$1:$C$13701,MAX(1,ROW()-1))),$C9008&gt;MAX(INDEX($C$1:$C$13701,MIN(13701,ROW()+1)):INDEX($C$1:$C$13701,MIN(13701,ROW()+設定!$B$24))),$C9008&gt;=設定!$B$32,$C9008&gt;=MAX(MIN(INDEX($C$1:$C$13701,MAX(1,ROW()-設定!$B$26)):INDEX($C$1:$C$13701,MAX(1,ROW()-1))),MIN(INDEX($C$1:$C$13701,MIN(13701,ROW()+1)):INDEX($C$1:$C$13701,MIN(13701,ROW()+設定!$B$26))))*10^(設定!$B$27/20)),1,0))</f>
        <v>0</v>
      </c>
      <c r="G9008" s="33" t="n">
        <f aca="false">$G9007+IF($F9008=1,1,0)</f>
        <v>4</v>
      </c>
      <c r="H9008" s="0" t="str">
        <f aca="false">IF($F9008=1,$G9008,"")</f>
        <v/>
      </c>
    </row>
    <row r="9009" customFormat="false" ht="15" hidden="false" customHeight="false" outlineLevel="0" collapsed="false">
      <c r="A9009" s="30" t="n">
        <v>1407.34375</v>
      </c>
      <c r="B9009" s="31" t="n">
        <v>18.9437</v>
      </c>
      <c r="C9009" s="32" t="n">
        <f aca="false">IF($A9009="","",IF(設定!$B$21="dB",10^($B9009/20),ABS($B9009)))</f>
        <v>8.85492730139279</v>
      </c>
      <c r="D9009" s="32" t="n">
        <f aca="false">IF($A9009="","",$A9009^2)</f>
        <v>1980616.43066406</v>
      </c>
      <c r="E9009" s="32" t="n">
        <f aca="false">IF($A9009="","",IF($C9009&lt;=0,"",1/$C9009^2))</f>
        <v>0.012753518015984</v>
      </c>
      <c r="F9009" s="33" t="n">
        <f aca="false">IF(OR(ROW()-設定!$B$30&lt;2,ROW()+設定!$B$30&gt;13701,N($A9009)&lt;=0,N(INDEX($A$2:$A$13701,MIN(13700,MAX(1,ROW()-1+設定!$B$30))))&lt;=0,$A9009&lt;設定!$B$28,$A9009&gt;設定!$B$29),0,IF(AND($C9009&gt;=MAX(INDEX($C$1:$C$13701,MAX(1,ROW()-設定!$B$24)):INDEX($C$1:$C$13701,MAX(1,ROW()-1))),$C9009&gt;MAX(INDEX($C$1:$C$13701,MIN(13701,ROW()+1)):INDEX($C$1:$C$13701,MIN(13701,ROW()+設定!$B$24))),$C9009&gt;=設定!$B$32,$C9009&gt;=MAX(MIN(INDEX($C$1:$C$13701,MAX(1,ROW()-設定!$B$26)):INDEX($C$1:$C$13701,MAX(1,ROW()-1))),MIN(INDEX($C$1:$C$13701,MIN(13701,ROW()+1)):INDEX($C$1:$C$13701,MIN(13701,ROW()+設定!$B$26))))*10^(設定!$B$27/20)),1,0))</f>
        <v>0</v>
      </c>
      <c r="G9009" s="33" t="n">
        <f aca="false">$G9008+IF($F9009=1,1,0)</f>
        <v>4</v>
      </c>
      <c r="H9009" s="0" t="str">
        <f aca="false">IF($F9009=1,$G9009,"")</f>
        <v/>
      </c>
    </row>
    <row r="9010" customFormat="false" ht="15" hidden="false" customHeight="false" outlineLevel="0" collapsed="false">
      <c r="A9010" s="30" t="n">
        <v>1407.5</v>
      </c>
      <c r="B9010" s="31" t="n">
        <v>19.0515</v>
      </c>
      <c r="C9010" s="32" t="n">
        <f aca="false">IF($A9010="","",IF(設定!$B$21="dB",10^($B9010/20),ABS($B9010)))</f>
        <v>8.96551001454549</v>
      </c>
      <c r="D9010" s="32" t="n">
        <f aca="false">IF($A9010="","",$A9010^2)</f>
        <v>1981056.25</v>
      </c>
      <c r="E9010" s="32" t="n">
        <f aca="false">IF($A9010="","",IF($C9010&lt;=0,"",1/$C9010^2))</f>
        <v>0.0124408484587464</v>
      </c>
      <c r="F9010" s="33" t="n">
        <f aca="false">IF(OR(ROW()-設定!$B$30&lt;2,ROW()+設定!$B$30&gt;13701,N($A9010)&lt;=0,N(INDEX($A$2:$A$13701,MIN(13700,MAX(1,ROW()-1+設定!$B$30))))&lt;=0,$A9010&lt;設定!$B$28,$A9010&gt;設定!$B$29),0,IF(AND($C9010&gt;=MAX(INDEX($C$1:$C$13701,MAX(1,ROW()-設定!$B$24)):INDEX($C$1:$C$13701,MAX(1,ROW()-1))),$C9010&gt;MAX(INDEX($C$1:$C$13701,MIN(13701,ROW()+1)):INDEX($C$1:$C$13701,MIN(13701,ROW()+設定!$B$24))),$C9010&gt;=設定!$B$32,$C9010&gt;=MAX(MIN(INDEX($C$1:$C$13701,MAX(1,ROW()-設定!$B$26)):INDEX($C$1:$C$13701,MAX(1,ROW()-1))),MIN(INDEX($C$1:$C$13701,MIN(13701,ROW()+1)):INDEX($C$1:$C$13701,MIN(13701,ROW()+設定!$B$26))))*10^(設定!$B$27/20)),1,0))</f>
        <v>0</v>
      </c>
      <c r="G9010" s="33" t="n">
        <f aca="false">$G9009+IF($F9010=1,1,0)</f>
        <v>4</v>
      </c>
      <c r="H9010" s="0" t="str">
        <f aca="false">IF($F9010=1,$G9010,"")</f>
        <v/>
      </c>
    </row>
    <row r="9011" customFormat="false" ht="15" hidden="false" customHeight="false" outlineLevel="0" collapsed="false">
      <c r="A9011" s="30" t="n">
        <v>1407.65625</v>
      </c>
      <c r="B9011" s="31" t="n">
        <v>18.9332</v>
      </c>
      <c r="C9011" s="32" t="n">
        <f aca="false">IF($A9011="","",IF(設定!$B$21="dB",10^($B9011/20),ABS($B9011)))</f>
        <v>8.84422942640506</v>
      </c>
      <c r="D9011" s="32" t="n">
        <f aca="false">IF($A9011="","",$A9011^2)</f>
        <v>1981496.11816406</v>
      </c>
      <c r="E9011" s="32" t="n">
        <f aca="false">IF($A9011="","",IF($C9011&lt;=0,"",1/$C9011^2))</f>
        <v>0.0127843896838734</v>
      </c>
      <c r="F9011" s="33" t="n">
        <f aca="false">IF(OR(ROW()-設定!$B$30&lt;2,ROW()+設定!$B$30&gt;13701,N($A9011)&lt;=0,N(INDEX($A$2:$A$13701,MIN(13700,MAX(1,ROW()-1+設定!$B$30))))&lt;=0,$A9011&lt;設定!$B$28,$A9011&gt;設定!$B$29),0,IF(AND($C9011&gt;=MAX(INDEX($C$1:$C$13701,MAX(1,ROW()-設定!$B$24)):INDEX($C$1:$C$13701,MAX(1,ROW()-1))),$C9011&gt;MAX(INDEX($C$1:$C$13701,MIN(13701,ROW()+1)):INDEX($C$1:$C$13701,MIN(13701,ROW()+設定!$B$24))),$C9011&gt;=設定!$B$32,$C9011&gt;=MAX(MIN(INDEX($C$1:$C$13701,MAX(1,ROW()-設定!$B$26)):INDEX($C$1:$C$13701,MAX(1,ROW()-1))),MIN(INDEX($C$1:$C$13701,MIN(13701,ROW()+1)):INDEX($C$1:$C$13701,MIN(13701,ROW()+設定!$B$26))))*10^(設定!$B$27/20)),1,0))</f>
        <v>0</v>
      </c>
      <c r="G9011" s="33" t="n">
        <f aca="false">$G9010+IF($F9011=1,1,0)</f>
        <v>4</v>
      </c>
      <c r="H9011" s="0" t="str">
        <f aca="false">IF($F9011=1,$G9011,"")</f>
        <v/>
      </c>
    </row>
    <row r="9012" customFormat="false" ht="15" hidden="false" customHeight="false" outlineLevel="0" collapsed="false">
      <c r="A9012" s="30" t="n">
        <v>1407.8125</v>
      </c>
      <c r="B9012" s="31" t="n">
        <v>19.3427</v>
      </c>
      <c r="C9012" s="32" t="n">
        <f aca="false">IF($A9012="","",IF(設定!$B$21="dB",10^($B9012/20),ABS($B9012)))</f>
        <v>9.27117972274658</v>
      </c>
      <c r="D9012" s="32" t="n">
        <f aca="false">IF($A9012="","",$A9012^2)</f>
        <v>1981936.03515625</v>
      </c>
      <c r="E9012" s="32" t="n">
        <f aca="false">IF($A9012="","",IF($C9012&lt;=0,"",1/$C9012^2))</f>
        <v>0.0116340251954085</v>
      </c>
      <c r="F9012" s="33" t="n">
        <f aca="false">IF(OR(ROW()-設定!$B$30&lt;2,ROW()+設定!$B$30&gt;13701,N($A9012)&lt;=0,N(INDEX($A$2:$A$13701,MIN(13700,MAX(1,ROW()-1+設定!$B$30))))&lt;=0,$A9012&lt;設定!$B$28,$A9012&gt;設定!$B$29),0,IF(AND($C9012&gt;=MAX(INDEX($C$1:$C$13701,MAX(1,ROW()-設定!$B$24)):INDEX($C$1:$C$13701,MAX(1,ROW()-1))),$C9012&gt;MAX(INDEX($C$1:$C$13701,MIN(13701,ROW()+1)):INDEX($C$1:$C$13701,MIN(13701,ROW()+設定!$B$24))),$C9012&gt;=設定!$B$32,$C9012&gt;=MAX(MIN(INDEX($C$1:$C$13701,MAX(1,ROW()-設定!$B$26)):INDEX($C$1:$C$13701,MAX(1,ROW()-1))),MIN(INDEX($C$1:$C$13701,MIN(13701,ROW()+1)):INDEX($C$1:$C$13701,MIN(13701,ROW()+設定!$B$26))))*10^(設定!$B$27/20)),1,0))</f>
        <v>0</v>
      </c>
      <c r="G9012" s="33" t="n">
        <f aca="false">$G9011+IF($F9012=1,1,0)</f>
        <v>4</v>
      </c>
      <c r="H9012" s="0" t="str">
        <f aca="false">IF($F9012=1,$G9012,"")</f>
        <v/>
      </c>
    </row>
    <row r="9013" customFormat="false" ht="15" hidden="false" customHeight="false" outlineLevel="0" collapsed="false">
      <c r="A9013" s="30" t="n">
        <v>1407.96875</v>
      </c>
      <c r="B9013" s="31" t="n">
        <v>19.4224</v>
      </c>
      <c r="C9013" s="32" t="n">
        <f aca="false">IF($A9013="","",IF(設定!$B$21="dB",10^($B9013/20),ABS($B9013)))</f>
        <v>9.35664171998048</v>
      </c>
      <c r="D9013" s="32" t="n">
        <f aca="false">IF($A9013="","",$A9013^2)</f>
        <v>1982376.00097656</v>
      </c>
      <c r="E9013" s="32" t="n">
        <f aca="false">IF($A9013="","",IF($C9013&lt;=0,"",1/$C9013^2))</f>
        <v>0.0114224693136102</v>
      </c>
      <c r="F9013" s="33" t="n">
        <f aca="false">IF(OR(ROW()-設定!$B$30&lt;2,ROW()+設定!$B$30&gt;13701,N($A9013)&lt;=0,N(INDEX($A$2:$A$13701,MIN(13700,MAX(1,ROW()-1+設定!$B$30))))&lt;=0,$A9013&lt;設定!$B$28,$A9013&gt;設定!$B$29),0,IF(AND($C9013&gt;=MAX(INDEX($C$1:$C$13701,MAX(1,ROW()-設定!$B$24)):INDEX($C$1:$C$13701,MAX(1,ROW()-1))),$C9013&gt;MAX(INDEX($C$1:$C$13701,MIN(13701,ROW()+1)):INDEX($C$1:$C$13701,MIN(13701,ROW()+設定!$B$24))),$C9013&gt;=設定!$B$32,$C9013&gt;=MAX(MIN(INDEX($C$1:$C$13701,MAX(1,ROW()-設定!$B$26)):INDEX($C$1:$C$13701,MAX(1,ROW()-1))),MIN(INDEX($C$1:$C$13701,MIN(13701,ROW()+1)):INDEX($C$1:$C$13701,MIN(13701,ROW()+設定!$B$26))))*10^(設定!$B$27/20)),1,0))</f>
        <v>0</v>
      </c>
      <c r="G9013" s="33" t="n">
        <f aca="false">$G9012+IF($F9013=1,1,0)</f>
        <v>4</v>
      </c>
      <c r="H9013" s="0" t="str">
        <f aca="false">IF($F9013=1,$G9013,"")</f>
        <v/>
      </c>
    </row>
    <row r="9014" customFormat="false" ht="15" hidden="false" customHeight="false" outlineLevel="0" collapsed="false">
      <c r="A9014" s="30" t="n">
        <v>1408.125</v>
      </c>
      <c r="B9014" s="31" t="n">
        <v>19.4906</v>
      </c>
      <c r="C9014" s="32" t="n">
        <f aca="false">IF($A9014="","",IF(設定!$B$21="dB",10^($B9014/20),ABS($B9014)))</f>
        <v>9.43039752088254</v>
      </c>
      <c r="D9014" s="32" t="n">
        <f aca="false">IF($A9014="","",$A9014^2)</f>
        <v>1982816.015625</v>
      </c>
      <c r="E9014" s="32" t="n">
        <f aca="false">IF($A9014="","",IF($C9014&lt;=0,"",1/$C9014^2))</f>
        <v>0.0112444961478009</v>
      </c>
      <c r="F9014" s="33" t="n">
        <f aca="false">IF(OR(ROW()-設定!$B$30&lt;2,ROW()+設定!$B$30&gt;13701,N($A9014)&lt;=0,N(INDEX($A$2:$A$13701,MIN(13700,MAX(1,ROW()-1+設定!$B$30))))&lt;=0,$A9014&lt;設定!$B$28,$A9014&gt;設定!$B$29),0,IF(AND($C9014&gt;=MAX(INDEX($C$1:$C$13701,MAX(1,ROW()-設定!$B$24)):INDEX($C$1:$C$13701,MAX(1,ROW()-1))),$C9014&gt;MAX(INDEX($C$1:$C$13701,MIN(13701,ROW()+1)):INDEX($C$1:$C$13701,MIN(13701,ROW()+設定!$B$24))),$C9014&gt;=設定!$B$32,$C9014&gt;=MAX(MIN(INDEX($C$1:$C$13701,MAX(1,ROW()-設定!$B$26)):INDEX($C$1:$C$13701,MAX(1,ROW()-1))),MIN(INDEX($C$1:$C$13701,MIN(13701,ROW()+1)):INDEX($C$1:$C$13701,MIN(13701,ROW()+設定!$B$26))))*10^(設定!$B$27/20)),1,0))</f>
        <v>0</v>
      </c>
      <c r="G9014" s="33" t="n">
        <f aca="false">$G9013+IF($F9014=1,1,0)</f>
        <v>4</v>
      </c>
      <c r="H9014" s="0" t="str">
        <f aca="false">IF($F9014=1,$G9014,"")</f>
        <v/>
      </c>
    </row>
    <row r="9015" customFormat="false" ht="15" hidden="false" customHeight="false" outlineLevel="0" collapsed="false">
      <c r="A9015" s="30" t="n">
        <v>1408.28125</v>
      </c>
      <c r="B9015" s="31" t="n">
        <v>19.4201</v>
      </c>
      <c r="C9015" s="32" t="n">
        <f aca="false">IF($A9015="","",IF(設定!$B$21="dB",10^($B9015/20),ABS($B9015)))</f>
        <v>9.35416443465351</v>
      </c>
      <c r="D9015" s="32" t="n">
        <f aca="false">IF($A9015="","",$A9015^2)</f>
        <v>1983256.07910156</v>
      </c>
      <c r="E9015" s="32" t="n">
        <f aca="false">IF($A9015="","",IF($C9015&lt;=0,"",1/$C9015^2))</f>
        <v>0.0114285201934657</v>
      </c>
      <c r="F9015" s="33" t="n">
        <f aca="false">IF(OR(ROW()-設定!$B$30&lt;2,ROW()+設定!$B$30&gt;13701,N($A9015)&lt;=0,N(INDEX($A$2:$A$13701,MIN(13700,MAX(1,ROW()-1+設定!$B$30))))&lt;=0,$A9015&lt;設定!$B$28,$A9015&gt;設定!$B$29),0,IF(AND($C9015&gt;=MAX(INDEX($C$1:$C$13701,MAX(1,ROW()-設定!$B$24)):INDEX($C$1:$C$13701,MAX(1,ROW()-1))),$C9015&gt;MAX(INDEX($C$1:$C$13701,MIN(13701,ROW()+1)):INDEX($C$1:$C$13701,MIN(13701,ROW()+設定!$B$24))),$C9015&gt;=設定!$B$32,$C9015&gt;=MAX(MIN(INDEX($C$1:$C$13701,MAX(1,ROW()-設定!$B$26)):INDEX($C$1:$C$13701,MAX(1,ROW()-1))),MIN(INDEX($C$1:$C$13701,MIN(13701,ROW()+1)):INDEX($C$1:$C$13701,MIN(13701,ROW()+設定!$B$26))))*10^(設定!$B$27/20)),1,0))</f>
        <v>0</v>
      </c>
      <c r="G9015" s="33" t="n">
        <f aca="false">$G9014+IF($F9015=1,1,0)</f>
        <v>4</v>
      </c>
      <c r="H9015" s="0" t="str">
        <f aca="false">IF($F9015=1,$G9015,"")</f>
        <v/>
      </c>
    </row>
    <row r="9016" customFormat="false" ht="15" hidden="false" customHeight="false" outlineLevel="0" collapsed="false">
      <c r="A9016" s="30" t="n">
        <v>1408.4375</v>
      </c>
      <c r="B9016" s="31" t="n">
        <v>19.5726</v>
      </c>
      <c r="C9016" s="32" t="n">
        <f aca="false">IF($A9016="","",IF(設定!$B$21="dB",10^($B9016/20),ABS($B9016)))</f>
        <v>9.51984768839166</v>
      </c>
      <c r="D9016" s="32" t="n">
        <f aca="false">IF($A9016="","",$A9016^2)</f>
        <v>1983696.19140625</v>
      </c>
      <c r="E9016" s="32" t="n">
        <f aca="false">IF($A9016="","",IF($C9016&lt;=0,"",1/$C9016^2))</f>
        <v>0.0110341783662544</v>
      </c>
      <c r="F9016" s="33" t="n">
        <f aca="false">IF(OR(ROW()-設定!$B$30&lt;2,ROW()+設定!$B$30&gt;13701,N($A9016)&lt;=0,N(INDEX($A$2:$A$13701,MIN(13700,MAX(1,ROW()-1+設定!$B$30))))&lt;=0,$A9016&lt;設定!$B$28,$A9016&gt;設定!$B$29),0,IF(AND($C9016&gt;=MAX(INDEX($C$1:$C$13701,MAX(1,ROW()-設定!$B$24)):INDEX($C$1:$C$13701,MAX(1,ROW()-1))),$C9016&gt;MAX(INDEX($C$1:$C$13701,MIN(13701,ROW()+1)):INDEX($C$1:$C$13701,MIN(13701,ROW()+設定!$B$24))),$C9016&gt;=設定!$B$32,$C9016&gt;=MAX(MIN(INDEX($C$1:$C$13701,MAX(1,ROW()-設定!$B$26)):INDEX($C$1:$C$13701,MAX(1,ROW()-1))),MIN(INDEX($C$1:$C$13701,MIN(13701,ROW()+1)):INDEX($C$1:$C$13701,MIN(13701,ROW()+設定!$B$26))))*10^(設定!$B$27/20)),1,0))</f>
        <v>0</v>
      </c>
      <c r="G9016" s="33" t="n">
        <f aca="false">$G9015+IF($F9016=1,1,0)</f>
        <v>4</v>
      </c>
      <c r="H9016" s="0" t="str">
        <f aca="false">IF($F9016=1,$G9016,"")</f>
        <v/>
      </c>
    </row>
    <row r="9017" customFormat="false" ht="15" hidden="false" customHeight="false" outlineLevel="0" collapsed="false">
      <c r="A9017" s="30" t="n">
        <v>1408.59375</v>
      </c>
      <c r="B9017" s="31" t="n">
        <v>19.4991</v>
      </c>
      <c r="C9017" s="32" t="n">
        <f aca="false">IF($A9017="","",IF(設定!$B$21="dB",10^($B9017/20),ABS($B9017)))</f>
        <v>9.43963061231102</v>
      </c>
      <c r="D9017" s="32" t="n">
        <f aca="false">IF($A9017="","",$A9017^2)</f>
        <v>1984136.35253906</v>
      </c>
      <c r="E9017" s="32" t="n">
        <f aca="false">IF($A9017="","",IF($C9017&lt;=0,"",1/$C9017^2))</f>
        <v>0.011222509972634</v>
      </c>
      <c r="F9017" s="33" t="n">
        <f aca="false">IF(OR(ROW()-設定!$B$30&lt;2,ROW()+設定!$B$30&gt;13701,N($A9017)&lt;=0,N(INDEX($A$2:$A$13701,MIN(13700,MAX(1,ROW()-1+設定!$B$30))))&lt;=0,$A9017&lt;設定!$B$28,$A9017&gt;設定!$B$29),0,IF(AND($C9017&gt;=MAX(INDEX($C$1:$C$13701,MAX(1,ROW()-設定!$B$24)):INDEX($C$1:$C$13701,MAX(1,ROW()-1))),$C9017&gt;MAX(INDEX($C$1:$C$13701,MIN(13701,ROW()+1)):INDEX($C$1:$C$13701,MIN(13701,ROW()+設定!$B$24))),$C9017&gt;=設定!$B$32,$C9017&gt;=MAX(MIN(INDEX($C$1:$C$13701,MAX(1,ROW()-設定!$B$26)):INDEX($C$1:$C$13701,MAX(1,ROW()-1))),MIN(INDEX($C$1:$C$13701,MIN(13701,ROW()+1)):INDEX($C$1:$C$13701,MIN(13701,ROW()+設定!$B$26))))*10^(設定!$B$27/20)),1,0))</f>
        <v>0</v>
      </c>
      <c r="G9017" s="33" t="n">
        <f aca="false">$G9016+IF($F9017=1,1,0)</f>
        <v>4</v>
      </c>
      <c r="H9017" s="0" t="str">
        <f aca="false">IF($F9017=1,$G9017,"")</f>
        <v/>
      </c>
    </row>
    <row r="9018" customFormat="false" ht="15" hidden="false" customHeight="false" outlineLevel="0" collapsed="false">
      <c r="A9018" s="30" t="n">
        <v>1408.75</v>
      </c>
      <c r="B9018" s="31" t="n">
        <v>19.5396</v>
      </c>
      <c r="C9018" s="32" t="n">
        <f aca="false">IF($A9018="","",IF(設定!$B$21="dB",10^($B9018/20),ABS($B9018)))</f>
        <v>9.48374788022255</v>
      </c>
      <c r="D9018" s="32" t="n">
        <f aca="false">IF($A9018="","",$A9018^2)</f>
        <v>1984576.5625</v>
      </c>
      <c r="E9018" s="32" t="n">
        <f aca="false">IF($A9018="","",IF($C9018&lt;=0,"",1/$C9018^2))</f>
        <v>0.0111183412627327</v>
      </c>
      <c r="F9018" s="33" t="n">
        <f aca="false">IF(OR(ROW()-設定!$B$30&lt;2,ROW()+設定!$B$30&gt;13701,N($A9018)&lt;=0,N(INDEX($A$2:$A$13701,MIN(13700,MAX(1,ROW()-1+設定!$B$30))))&lt;=0,$A9018&lt;設定!$B$28,$A9018&gt;設定!$B$29),0,IF(AND($C9018&gt;=MAX(INDEX($C$1:$C$13701,MAX(1,ROW()-設定!$B$24)):INDEX($C$1:$C$13701,MAX(1,ROW()-1))),$C9018&gt;MAX(INDEX($C$1:$C$13701,MIN(13701,ROW()+1)):INDEX($C$1:$C$13701,MIN(13701,ROW()+設定!$B$24))),$C9018&gt;=設定!$B$32,$C9018&gt;=MAX(MIN(INDEX($C$1:$C$13701,MAX(1,ROW()-設定!$B$26)):INDEX($C$1:$C$13701,MAX(1,ROW()-1))),MIN(INDEX($C$1:$C$13701,MIN(13701,ROW()+1)):INDEX($C$1:$C$13701,MIN(13701,ROW()+設定!$B$26))))*10^(設定!$B$27/20)),1,0))</f>
        <v>0</v>
      </c>
      <c r="G9018" s="33" t="n">
        <f aca="false">$G9017+IF($F9018=1,1,0)</f>
        <v>4</v>
      </c>
      <c r="H9018" s="0" t="str">
        <f aca="false">IF($F9018=1,$G9018,"")</f>
        <v/>
      </c>
    </row>
    <row r="9019" customFormat="false" ht="15" hidden="false" customHeight="false" outlineLevel="0" collapsed="false">
      <c r="A9019" s="30" t="n">
        <v>1408.90625</v>
      </c>
      <c r="B9019" s="31" t="n">
        <v>19.4397</v>
      </c>
      <c r="C9019" s="32" t="n">
        <f aca="false">IF($A9019="","",IF(設定!$B$21="dB",10^($B9019/20),ABS($B9019)))</f>
        <v>9.37529625240582</v>
      </c>
      <c r="D9019" s="32" t="n">
        <f aca="false">IF($A9019="","",$A9019^2)</f>
        <v>1985016.82128906</v>
      </c>
      <c r="E9019" s="32" t="n">
        <f aca="false">IF($A9019="","",IF($C9019&lt;=0,"",1/$C9019^2))</f>
        <v>0.011377058730466</v>
      </c>
      <c r="F9019" s="33" t="n">
        <f aca="false">IF(OR(ROW()-設定!$B$30&lt;2,ROW()+設定!$B$30&gt;13701,N($A9019)&lt;=0,N(INDEX($A$2:$A$13701,MIN(13700,MAX(1,ROW()-1+設定!$B$30))))&lt;=0,$A9019&lt;設定!$B$28,$A9019&gt;設定!$B$29),0,IF(AND($C9019&gt;=MAX(INDEX($C$1:$C$13701,MAX(1,ROW()-設定!$B$24)):INDEX($C$1:$C$13701,MAX(1,ROW()-1))),$C9019&gt;MAX(INDEX($C$1:$C$13701,MIN(13701,ROW()+1)):INDEX($C$1:$C$13701,MIN(13701,ROW()+設定!$B$24))),$C9019&gt;=設定!$B$32,$C9019&gt;=MAX(MIN(INDEX($C$1:$C$13701,MAX(1,ROW()-設定!$B$26)):INDEX($C$1:$C$13701,MAX(1,ROW()-1))),MIN(INDEX($C$1:$C$13701,MIN(13701,ROW()+1)):INDEX($C$1:$C$13701,MIN(13701,ROW()+設定!$B$26))))*10^(設定!$B$27/20)),1,0))</f>
        <v>0</v>
      </c>
      <c r="G9019" s="33" t="n">
        <f aca="false">$G9018+IF($F9019=1,1,0)</f>
        <v>4</v>
      </c>
      <c r="H9019" s="0" t="str">
        <f aca="false">IF($F9019=1,$G9019,"")</f>
        <v/>
      </c>
    </row>
    <row r="9020" customFormat="false" ht="15" hidden="false" customHeight="false" outlineLevel="0" collapsed="false">
      <c r="A9020" s="30" t="n">
        <v>1409.0625</v>
      </c>
      <c r="B9020" s="31" t="n">
        <v>19.5697</v>
      </c>
      <c r="C9020" s="32" t="n">
        <f aca="false">IF($A9020="","",IF(設定!$B$21="dB",10^($B9020/20),ABS($B9020)))</f>
        <v>9.51666978132342</v>
      </c>
      <c r="D9020" s="32" t="n">
        <f aca="false">IF($A9020="","",$A9020^2)</f>
        <v>1985457.12890625</v>
      </c>
      <c r="E9020" s="32" t="n">
        <f aca="false">IF($A9020="","",IF($C9020&lt;=0,"",1/$C9020^2))</f>
        <v>0.0110415488958545</v>
      </c>
      <c r="F9020" s="33" t="n">
        <f aca="false">IF(OR(ROW()-設定!$B$30&lt;2,ROW()+設定!$B$30&gt;13701,N($A9020)&lt;=0,N(INDEX($A$2:$A$13701,MIN(13700,MAX(1,ROW()-1+設定!$B$30))))&lt;=0,$A9020&lt;設定!$B$28,$A9020&gt;設定!$B$29),0,IF(AND($C9020&gt;=MAX(INDEX($C$1:$C$13701,MAX(1,ROW()-設定!$B$24)):INDEX($C$1:$C$13701,MAX(1,ROW()-1))),$C9020&gt;MAX(INDEX($C$1:$C$13701,MIN(13701,ROW()+1)):INDEX($C$1:$C$13701,MIN(13701,ROW()+設定!$B$24))),$C9020&gt;=設定!$B$32,$C9020&gt;=MAX(MIN(INDEX($C$1:$C$13701,MAX(1,ROW()-設定!$B$26)):INDEX($C$1:$C$13701,MAX(1,ROW()-1))),MIN(INDEX($C$1:$C$13701,MIN(13701,ROW()+1)):INDEX($C$1:$C$13701,MIN(13701,ROW()+設定!$B$26))))*10^(設定!$B$27/20)),1,0))</f>
        <v>0</v>
      </c>
      <c r="G9020" s="33" t="n">
        <f aca="false">$G9019+IF($F9020=1,1,0)</f>
        <v>4</v>
      </c>
      <c r="H9020" s="0" t="str">
        <f aca="false">IF($F9020=1,$G9020,"")</f>
        <v/>
      </c>
    </row>
    <row r="9021" customFormat="false" ht="15" hidden="false" customHeight="false" outlineLevel="0" collapsed="false">
      <c r="A9021" s="30" t="n">
        <v>1409.21875</v>
      </c>
      <c r="B9021" s="31" t="n">
        <v>19.6398</v>
      </c>
      <c r="C9021" s="32" t="n">
        <f aca="false">IF($A9021="","",IF(設定!$B$21="dB",10^($B9021/20),ABS($B9021)))</f>
        <v>9.5937854075434</v>
      </c>
      <c r="D9021" s="32" t="n">
        <f aca="false">IF($A9021="","",$A9021^2)</f>
        <v>1985897.48535156</v>
      </c>
      <c r="E9021" s="32" t="n">
        <f aca="false">IF($A9021="","",IF($C9021&lt;=0,"",1/$C9021^2))</f>
        <v>0.0108647565651802</v>
      </c>
      <c r="F9021" s="33" t="n">
        <f aca="false">IF(OR(ROW()-設定!$B$30&lt;2,ROW()+設定!$B$30&gt;13701,N($A9021)&lt;=0,N(INDEX($A$2:$A$13701,MIN(13700,MAX(1,ROW()-1+設定!$B$30))))&lt;=0,$A9021&lt;設定!$B$28,$A9021&gt;設定!$B$29),0,IF(AND($C9021&gt;=MAX(INDEX($C$1:$C$13701,MAX(1,ROW()-設定!$B$24)):INDEX($C$1:$C$13701,MAX(1,ROW()-1))),$C9021&gt;MAX(INDEX($C$1:$C$13701,MIN(13701,ROW()+1)):INDEX($C$1:$C$13701,MIN(13701,ROW()+設定!$B$24))),$C9021&gt;=設定!$B$32,$C9021&gt;=MAX(MIN(INDEX($C$1:$C$13701,MAX(1,ROW()-設定!$B$26)):INDEX($C$1:$C$13701,MAX(1,ROW()-1))),MIN(INDEX($C$1:$C$13701,MIN(13701,ROW()+1)):INDEX($C$1:$C$13701,MIN(13701,ROW()+設定!$B$26))))*10^(設定!$B$27/20)),1,0))</f>
        <v>0</v>
      </c>
      <c r="G9021" s="33" t="n">
        <f aca="false">$G9020+IF($F9021=1,1,0)</f>
        <v>4</v>
      </c>
      <c r="H9021" s="0" t="str">
        <f aca="false">IF($F9021=1,$G9021,"")</f>
        <v/>
      </c>
    </row>
    <row r="9022" customFormat="false" ht="15" hidden="false" customHeight="false" outlineLevel="0" collapsed="false">
      <c r="A9022" s="30" t="n">
        <v>1409.375</v>
      </c>
      <c r="B9022" s="31" t="n">
        <v>19.8471</v>
      </c>
      <c r="C9022" s="32" t="n">
        <f aca="false">IF($A9022="","",IF(設定!$B$21="dB",10^($B9022/20),ABS($B9022)))</f>
        <v>9.82550769250901</v>
      </c>
      <c r="D9022" s="32" t="n">
        <f aca="false">IF($A9022="","",$A9022^2)</f>
        <v>1986337.890625</v>
      </c>
      <c r="E9022" s="32" t="n">
        <f aca="false">IF($A9022="","",IF($C9022&lt;=0,"",1/$C9022^2))</f>
        <v>0.0103583361335772</v>
      </c>
      <c r="F9022" s="33" t="n">
        <f aca="false">IF(OR(ROW()-設定!$B$30&lt;2,ROW()+設定!$B$30&gt;13701,N($A9022)&lt;=0,N(INDEX($A$2:$A$13701,MIN(13700,MAX(1,ROW()-1+設定!$B$30))))&lt;=0,$A9022&lt;設定!$B$28,$A9022&gt;設定!$B$29),0,IF(AND($C9022&gt;=MAX(INDEX($C$1:$C$13701,MAX(1,ROW()-設定!$B$24)):INDEX($C$1:$C$13701,MAX(1,ROW()-1))),$C9022&gt;MAX(INDEX($C$1:$C$13701,MIN(13701,ROW()+1)):INDEX($C$1:$C$13701,MIN(13701,ROW()+設定!$B$24))),$C9022&gt;=設定!$B$32,$C9022&gt;=MAX(MIN(INDEX($C$1:$C$13701,MAX(1,ROW()-設定!$B$26)):INDEX($C$1:$C$13701,MAX(1,ROW()-1))),MIN(INDEX($C$1:$C$13701,MIN(13701,ROW()+1)):INDEX($C$1:$C$13701,MIN(13701,ROW()+設定!$B$26))))*10^(設定!$B$27/20)),1,0))</f>
        <v>0</v>
      </c>
      <c r="G9022" s="33" t="n">
        <f aca="false">$G9021+IF($F9022=1,1,0)</f>
        <v>4</v>
      </c>
      <c r="H9022" s="0" t="str">
        <f aca="false">IF($F9022=1,$G9022,"")</f>
        <v/>
      </c>
    </row>
    <row r="9023" customFormat="false" ht="15" hidden="false" customHeight="false" outlineLevel="0" collapsed="false">
      <c r="A9023" s="30" t="n">
        <v>1409.53125</v>
      </c>
      <c r="B9023" s="31" t="n">
        <v>19.9736</v>
      </c>
      <c r="C9023" s="32" t="n">
        <f aca="false">IF($A9023="","",IF(設定!$B$21="dB",10^($B9023/20),ABS($B9023)))</f>
        <v>9.9696520201474</v>
      </c>
      <c r="D9023" s="32" t="n">
        <f aca="false">IF($A9023="","",$A9023^2)</f>
        <v>1986778.34472656</v>
      </c>
      <c r="E9023" s="32" t="n">
        <f aca="false">IF($A9023="","",IF($C9023&lt;=0,"",1/$C9023^2))</f>
        <v>0.0100609733819457</v>
      </c>
      <c r="F9023" s="33" t="n">
        <f aca="false">IF(OR(ROW()-設定!$B$30&lt;2,ROW()+設定!$B$30&gt;13701,N($A9023)&lt;=0,N(INDEX($A$2:$A$13701,MIN(13700,MAX(1,ROW()-1+設定!$B$30))))&lt;=0,$A9023&lt;設定!$B$28,$A9023&gt;設定!$B$29),0,IF(AND($C9023&gt;=MAX(INDEX($C$1:$C$13701,MAX(1,ROW()-設定!$B$24)):INDEX($C$1:$C$13701,MAX(1,ROW()-1))),$C9023&gt;MAX(INDEX($C$1:$C$13701,MIN(13701,ROW()+1)):INDEX($C$1:$C$13701,MIN(13701,ROW()+設定!$B$24))),$C9023&gt;=設定!$B$32,$C9023&gt;=MAX(MIN(INDEX($C$1:$C$13701,MAX(1,ROW()-設定!$B$26)):INDEX($C$1:$C$13701,MAX(1,ROW()-1))),MIN(INDEX($C$1:$C$13701,MIN(13701,ROW()+1)):INDEX($C$1:$C$13701,MIN(13701,ROW()+設定!$B$26))))*10^(設定!$B$27/20)),1,0))</f>
        <v>0</v>
      </c>
      <c r="G9023" s="33" t="n">
        <f aca="false">$G9022+IF($F9023=1,1,0)</f>
        <v>4</v>
      </c>
      <c r="H9023" s="0" t="str">
        <f aca="false">IF($F9023=1,$G9023,"")</f>
        <v/>
      </c>
    </row>
    <row r="9024" customFormat="false" ht="15" hidden="false" customHeight="false" outlineLevel="0" collapsed="false">
      <c r="A9024" s="30" t="n">
        <v>1409.6875</v>
      </c>
      <c r="B9024" s="31" t="n">
        <v>19.8041</v>
      </c>
      <c r="C9024" s="32" t="n">
        <f aca="false">IF($A9024="","",IF(設定!$B$21="dB",10^($B9024/20),ABS($B9024)))</f>
        <v>9.77698615073908</v>
      </c>
      <c r="D9024" s="32" t="n">
        <f aca="false">IF($A9024="","",$A9024^2)</f>
        <v>1987218.84765625</v>
      </c>
      <c r="E9024" s="32" t="n">
        <f aca="false">IF($A9024="","",IF($C9024&lt;=0,"",1/$C9024^2))</f>
        <v>0.0104614046247034</v>
      </c>
      <c r="F9024" s="33" t="n">
        <f aca="false">IF(OR(ROW()-設定!$B$30&lt;2,ROW()+設定!$B$30&gt;13701,N($A9024)&lt;=0,N(INDEX($A$2:$A$13701,MIN(13700,MAX(1,ROW()-1+設定!$B$30))))&lt;=0,$A9024&lt;設定!$B$28,$A9024&gt;設定!$B$29),0,IF(AND($C9024&gt;=MAX(INDEX($C$1:$C$13701,MAX(1,ROW()-設定!$B$24)):INDEX($C$1:$C$13701,MAX(1,ROW()-1))),$C9024&gt;MAX(INDEX($C$1:$C$13701,MIN(13701,ROW()+1)):INDEX($C$1:$C$13701,MIN(13701,ROW()+設定!$B$24))),$C9024&gt;=設定!$B$32,$C9024&gt;=MAX(MIN(INDEX($C$1:$C$13701,MAX(1,ROW()-設定!$B$26)):INDEX($C$1:$C$13701,MAX(1,ROW()-1))),MIN(INDEX($C$1:$C$13701,MIN(13701,ROW()+1)):INDEX($C$1:$C$13701,MIN(13701,ROW()+設定!$B$26))))*10^(設定!$B$27/20)),1,0))</f>
        <v>0</v>
      </c>
      <c r="G9024" s="33" t="n">
        <f aca="false">$G9023+IF($F9024=1,1,0)</f>
        <v>4</v>
      </c>
      <c r="H9024" s="0" t="str">
        <f aca="false">IF($F9024=1,$G9024,"")</f>
        <v/>
      </c>
    </row>
    <row r="9025" customFormat="false" ht="15" hidden="false" customHeight="false" outlineLevel="0" collapsed="false">
      <c r="A9025" s="30" t="n">
        <v>1409.84375</v>
      </c>
      <c r="B9025" s="31" t="n">
        <v>19.9429</v>
      </c>
      <c r="C9025" s="32" t="n">
        <f aca="false">IF($A9025="","",IF(設定!$B$21="dB",10^($B9025/20),ABS($B9025)))</f>
        <v>9.93447680239876</v>
      </c>
      <c r="D9025" s="32" t="n">
        <f aca="false">IF($A9025="","",$A9025^2)</f>
        <v>1987659.39941406</v>
      </c>
      <c r="E9025" s="32" t="n">
        <f aca="false">IF($A9025="","",IF($C9025&lt;=0,"",1/$C9025^2))</f>
        <v>0.0101323457273236</v>
      </c>
      <c r="F9025" s="33" t="n">
        <f aca="false">IF(OR(ROW()-設定!$B$30&lt;2,ROW()+設定!$B$30&gt;13701,N($A9025)&lt;=0,N(INDEX($A$2:$A$13701,MIN(13700,MAX(1,ROW()-1+設定!$B$30))))&lt;=0,$A9025&lt;設定!$B$28,$A9025&gt;設定!$B$29),0,IF(AND($C9025&gt;=MAX(INDEX($C$1:$C$13701,MAX(1,ROW()-設定!$B$24)):INDEX($C$1:$C$13701,MAX(1,ROW()-1))),$C9025&gt;MAX(INDEX($C$1:$C$13701,MIN(13701,ROW()+1)):INDEX($C$1:$C$13701,MIN(13701,ROW()+設定!$B$24))),$C9025&gt;=設定!$B$32,$C9025&gt;=MAX(MIN(INDEX($C$1:$C$13701,MAX(1,ROW()-設定!$B$26)):INDEX($C$1:$C$13701,MAX(1,ROW()-1))),MIN(INDEX($C$1:$C$13701,MIN(13701,ROW()+1)):INDEX($C$1:$C$13701,MIN(13701,ROW()+設定!$B$26))))*10^(設定!$B$27/20)),1,0))</f>
        <v>0</v>
      </c>
      <c r="G9025" s="33" t="n">
        <f aca="false">$G9024+IF($F9025=1,1,0)</f>
        <v>4</v>
      </c>
      <c r="H9025" s="0" t="str">
        <f aca="false">IF($F9025=1,$G9025,"")</f>
        <v/>
      </c>
    </row>
    <row r="9026" customFormat="false" ht="15" hidden="false" customHeight="false" outlineLevel="0" collapsed="false">
      <c r="A9026" s="30" t="n">
        <v>1410</v>
      </c>
      <c r="B9026" s="31" t="n">
        <v>19.9844</v>
      </c>
      <c r="C9026" s="32" t="n">
        <f aca="false">IF($A9026="","",IF(設定!$B$21="dB",10^($B9026/20),ABS($B9026)))</f>
        <v>9.98205595499742</v>
      </c>
      <c r="D9026" s="32" t="n">
        <f aca="false">IF($A9026="","",$A9026^2)</f>
        <v>1988100</v>
      </c>
      <c r="E9026" s="32" t="n">
        <f aca="false">IF($A9026="","",IF($C9026&lt;=0,"",1/$C9026^2))</f>
        <v>0.0100359849182612</v>
      </c>
      <c r="F9026" s="33" t="n">
        <f aca="false">IF(OR(ROW()-設定!$B$30&lt;2,ROW()+設定!$B$30&gt;13701,N($A9026)&lt;=0,N(INDEX($A$2:$A$13701,MIN(13700,MAX(1,ROW()-1+設定!$B$30))))&lt;=0,$A9026&lt;設定!$B$28,$A9026&gt;設定!$B$29),0,IF(AND($C9026&gt;=MAX(INDEX($C$1:$C$13701,MAX(1,ROW()-設定!$B$24)):INDEX($C$1:$C$13701,MAX(1,ROW()-1))),$C9026&gt;MAX(INDEX($C$1:$C$13701,MIN(13701,ROW()+1)):INDEX($C$1:$C$13701,MIN(13701,ROW()+設定!$B$24))),$C9026&gt;=設定!$B$32,$C9026&gt;=MAX(MIN(INDEX($C$1:$C$13701,MAX(1,ROW()-設定!$B$26)):INDEX($C$1:$C$13701,MAX(1,ROW()-1))),MIN(INDEX($C$1:$C$13701,MIN(13701,ROW()+1)):INDEX($C$1:$C$13701,MIN(13701,ROW()+設定!$B$26))))*10^(設定!$B$27/20)),1,0))</f>
        <v>0</v>
      </c>
      <c r="G9026" s="33" t="n">
        <f aca="false">$G9025+IF($F9026=1,1,0)</f>
        <v>4</v>
      </c>
      <c r="H9026" s="0" t="str">
        <f aca="false">IF($F9026=1,$G9026,"")</f>
        <v/>
      </c>
    </row>
    <row r="9027" customFormat="false" ht="15" hidden="false" customHeight="false" outlineLevel="0" collapsed="false">
      <c r="A9027" s="30" t="n">
        <v>1410.15625</v>
      </c>
      <c r="B9027" s="31" t="n">
        <v>19.9261</v>
      </c>
      <c r="C9027" s="32" t="n">
        <f aca="false">IF($A9027="","",IF(設定!$B$21="dB",10^($B9027/20),ABS($B9027)))</f>
        <v>9.91528039127751</v>
      </c>
      <c r="D9027" s="32" t="n">
        <f aca="false">IF($A9027="","",$A9027^2)</f>
        <v>1988540.64941406</v>
      </c>
      <c r="E9027" s="32" t="n">
        <f aca="false">IF($A9027="","",IF($C9027&lt;=0,"",1/$C9027^2))</f>
        <v>0.0101716170239984</v>
      </c>
      <c r="F9027" s="33" t="n">
        <f aca="false">IF(OR(ROW()-設定!$B$30&lt;2,ROW()+設定!$B$30&gt;13701,N($A9027)&lt;=0,N(INDEX($A$2:$A$13701,MIN(13700,MAX(1,ROW()-1+設定!$B$30))))&lt;=0,$A9027&lt;設定!$B$28,$A9027&gt;設定!$B$29),0,IF(AND($C9027&gt;=MAX(INDEX($C$1:$C$13701,MAX(1,ROW()-設定!$B$24)):INDEX($C$1:$C$13701,MAX(1,ROW()-1))),$C9027&gt;MAX(INDEX($C$1:$C$13701,MIN(13701,ROW()+1)):INDEX($C$1:$C$13701,MIN(13701,ROW()+設定!$B$24))),$C9027&gt;=設定!$B$32,$C9027&gt;=MAX(MIN(INDEX($C$1:$C$13701,MAX(1,ROW()-設定!$B$26)):INDEX($C$1:$C$13701,MAX(1,ROW()-1))),MIN(INDEX($C$1:$C$13701,MIN(13701,ROW()+1)):INDEX($C$1:$C$13701,MIN(13701,ROW()+設定!$B$26))))*10^(設定!$B$27/20)),1,0))</f>
        <v>0</v>
      </c>
      <c r="G9027" s="33" t="n">
        <f aca="false">$G9026+IF($F9027=1,1,0)</f>
        <v>4</v>
      </c>
      <c r="H9027" s="0" t="str">
        <f aca="false">IF($F9027=1,$G9027,"")</f>
        <v/>
      </c>
    </row>
    <row r="9028" customFormat="false" ht="15" hidden="false" customHeight="false" outlineLevel="0" collapsed="false">
      <c r="A9028" s="30" t="n">
        <v>1410.3125</v>
      </c>
      <c r="B9028" s="31" t="n">
        <v>19.8773</v>
      </c>
      <c r="C9028" s="32" t="n">
        <f aca="false">IF($A9028="","",IF(設定!$B$21="dB",10^($B9028/20),ABS($B9028)))</f>
        <v>9.8597294929738</v>
      </c>
      <c r="D9028" s="32" t="n">
        <f aca="false">IF($A9028="","",$A9028^2)</f>
        <v>1988981.34765625</v>
      </c>
      <c r="E9028" s="32" t="n">
        <f aca="false">IF($A9028="","",IF($C9028&lt;=0,"",1/$C9028^2))</f>
        <v>0.0102865561248703</v>
      </c>
      <c r="F9028" s="33" t="n">
        <f aca="false">IF(OR(ROW()-設定!$B$30&lt;2,ROW()+設定!$B$30&gt;13701,N($A9028)&lt;=0,N(INDEX($A$2:$A$13701,MIN(13700,MAX(1,ROW()-1+設定!$B$30))))&lt;=0,$A9028&lt;設定!$B$28,$A9028&gt;設定!$B$29),0,IF(AND($C9028&gt;=MAX(INDEX($C$1:$C$13701,MAX(1,ROW()-設定!$B$24)):INDEX($C$1:$C$13701,MAX(1,ROW()-1))),$C9028&gt;MAX(INDEX($C$1:$C$13701,MIN(13701,ROW()+1)):INDEX($C$1:$C$13701,MIN(13701,ROW()+設定!$B$24))),$C9028&gt;=設定!$B$32,$C9028&gt;=MAX(MIN(INDEX($C$1:$C$13701,MAX(1,ROW()-設定!$B$26)):INDEX($C$1:$C$13701,MAX(1,ROW()-1))),MIN(INDEX($C$1:$C$13701,MIN(13701,ROW()+1)):INDEX($C$1:$C$13701,MIN(13701,ROW()+設定!$B$26))))*10^(設定!$B$27/20)),1,0))</f>
        <v>0</v>
      </c>
      <c r="G9028" s="33" t="n">
        <f aca="false">$G9027+IF($F9028=1,1,0)</f>
        <v>4</v>
      </c>
      <c r="H9028" s="0" t="str">
        <f aca="false">IF($F9028=1,$G9028,"")</f>
        <v/>
      </c>
    </row>
    <row r="9029" customFormat="false" ht="15" hidden="false" customHeight="false" outlineLevel="0" collapsed="false">
      <c r="A9029" s="30" t="n">
        <v>1410.46875</v>
      </c>
      <c r="B9029" s="31" t="n">
        <v>20.0318</v>
      </c>
      <c r="C9029" s="32" t="n">
        <f aca="false">IF($A9029="","",IF(設定!$B$21="dB",10^($B9029/20),ABS($B9029)))</f>
        <v>10.0366782034841</v>
      </c>
      <c r="D9029" s="32" t="n">
        <f aca="false">IF($A9029="","",$A9029^2)</f>
        <v>1989422.09472656</v>
      </c>
      <c r="E9029" s="32" t="n">
        <f aca="false">IF($A9029="","",IF($C9029&lt;=0,"",1/$C9029^2))</f>
        <v>0.00992704521551065</v>
      </c>
      <c r="F9029" s="33" t="n">
        <f aca="false">IF(OR(ROW()-設定!$B$30&lt;2,ROW()+設定!$B$30&gt;13701,N($A9029)&lt;=0,N(INDEX($A$2:$A$13701,MIN(13700,MAX(1,ROW()-1+設定!$B$30))))&lt;=0,$A9029&lt;設定!$B$28,$A9029&gt;設定!$B$29),0,IF(AND($C9029&gt;=MAX(INDEX($C$1:$C$13701,MAX(1,ROW()-設定!$B$24)):INDEX($C$1:$C$13701,MAX(1,ROW()-1))),$C9029&gt;MAX(INDEX($C$1:$C$13701,MIN(13701,ROW()+1)):INDEX($C$1:$C$13701,MIN(13701,ROW()+設定!$B$24))),$C9029&gt;=設定!$B$32,$C9029&gt;=MAX(MIN(INDEX($C$1:$C$13701,MAX(1,ROW()-設定!$B$26)):INDEX($C$1:$C$13701,MAX(1,ROW()-1))),MIN(INDEX($C$1:$C$13701,MIN(13701,ROW()+1)):INDEX($C$1:$C$13701,MIN(13701,ROW()+設定!$B$26))))*10^(設定!$B$27/20)),1,0))</f>
        <v>0</v>
      </c>
      <c r="G9029" s="33" t="n">
        <f aca="false">$G9028+IF($F9029=1,1,0)</f>
        <v>4</v>
      </c>
      <c r="H9029" s="0" t="str">
        <f aca="false">IF($F9029=1,$G9029,"")</f>
        <v/>
      </c>
    </row>
    <row r="9030" customFormat="false" ht="15" hidden="false" customHeight="false" outlineLevel="0" collapsed="false">
      <c r="A9030" s="30" t="n">
        <v>1410.625</v>
      </c>
      <c r="B9030" s="31" t="n">
        <v>20.0117</v>
      </c>
      <c r="C9030" s="32" t="n">
        <f aca="false">IF($A9030="","",IF(設定!$B$21="dB",10^($B9030/20),ABS($B9030)))</f>
        <v>10.0134791990793</v>
      </c>
      <c r="D9030" s="32" t="n">
        <f aca="false">IF($A9030="","",$A9030^2)</f>
        <v>1989862.890625</v>
      </c>
      <c r="E9030" s="32" t="n">
        <f aca="false">IF($A9030="","",IF($C9030&lt;=0,"",1/$C9030^2))</f>
        <v>0.00997309601068784</v>
      </c>
      <c r="F9030" s="33" t="n">
        <f aca="false">IF(OR(ROW()-設定!$B$30&lt;2,ROW()+設定!$B$30&gt;13701,N($A9030)&lt;=0,N(INDEX($A$2:$A$13701,MIN(13700,MAX(1,ROW()-1+設定!$B$30))))&lt;=0,$A9030&lt;設定!$B$28,$A9030&gt;設定!$B$29),0,IF(AND($C9030&gt;=MAX(INDEX($C$1:$C$13701,MAX(1,ROW()-設定!$B$24)):INDEX($C$1:$C$13701,MAX(1,ROW()-1))),$C9030&gt;MAX(INDEX($C$1:$C$13701,MIN(13701,ROW()+1)):INDEX($C$1:$C$13701,MIN(13701,ROW()+設定!$B$24))),$C9030&gt;=設定!$B$32,$C9030&gt;=MAX(MIN(INDEX($C$1:$C$13701,MAX(1,ROW()-設定!$B$26)):INDEX($C$1:$C$13701,MAX(1,ROW()-1))),MIN(INDEX($C$1:$C$13701,MIN(13701,ROW()+1)):INDEX($C$1:$C$13701,MIN(13701,ROW()+設定!$B$26))))*10^(設定!$B$27/20)),1,0))</f>
        <v>0</v>
      </c>
      <c r="G9030" s="33" t="n">
        <f aca="false">$G9029+IF($F9030=1,1,0)</f>
        <v>4</v>
      </c>
      <c r="H9030" s="0" t="str">
        <f aca="false">IF($F9030=1,$G9030,"")</f>
        <v/>
      </c>
    </row>
    <row r="9031" customFormat="false" ht="15" hidden="false" customHeight="false" outlineLevel="0" collapsed="false">
      <c r="A9031" s="30" t="n">
        <v>1410.78125</v>
      </c>
      <c r="B9031" s="31" t="n">
        <v>20.1823</v>
      </c>
      <c r="C9031" s="32" t="n">
        <f aca="false">IF($A9031="","",IF(設定!$B$21="dB",10^($B9031/20),ABS($B9031)))</f>
        <v>10.212098615079</v>
      </c>
      <c r="D9031" s="32" t="n">
        <f aca="false">IF($A9031="","",$A9031^2)</f>
        <v>1990303.73535156</v>
      </c>
      <c r="E9031" s="32" t="n">
        <f aca="false">IF($A9031="","",IF($C9031&lt;=0,"",1/$C9031^2))</f>
        <v>0.00958892672667692</v>
      </c>
      <c r="F9031" s="33" t="n">
        <f aca="false">IF(OR(ROW()-設定!$B$30&lt;2,ROW()+設定!$B$30&gt;13701,N($A9031)&lt;=0,N(INDEX($A$2:$A$13701,MIN(13700,MAX(1,ROW()-1+設定!$B$30))))&lt;=0,$A9031&lt;設定!$B$28,$A9031&gt;設定!$B$29),0,IF(AND($C9031&gt;=MAX(INDEX($C$1:$C$13701,MAX(1,ROW()-設定!$B$24)):INDEX($C$1:$C$13701,MAX(1,ROW()-1))),$C9031&gt;MAX(INDEX($C$1:$C$13701,MIN(13701,ROW()+1)):INDEX($C$1:$C$13701,MIN(13701,ROW()+設定!$B$24))),$C9031&gt;=設定!$B$32,$C9031&gt;=MAX(MIN(INDEX($C$1:$C$13701,MAX(1,ROW()-設定!$B$26)):INDEX($C$1:$C$13701,MAX(1,ROW()-1))),MIN(INDEX($C$1:$C$13701,MIN(13701,ROW()+1)):INDEX($C$1:$C$13701,MIN(13701,ROW()+設定!$B$26))))*10^(設定!$B$27/20)),1,0))</f>
        <v>0</v>
      </c>
      <c r="G9031" s="33" t="n">
        <f aca="false">$G9030+IF($F9031=1,1,0)</f>
        <v>4</v>
      </c>
      <c r="H9031" s="0" t="str">
        <f aca="false">IF($F9031=1,$G9031,"")</f>
        <v/>
      </c>
    </row>
    <row r="9032" customFormat="false" ht="15" hidden="false" customHeight="false" outlineLevel="0" collapsed="false">
      <c r="A9032" s="30" t="n">
        <v>1410.9375</v>
      </c>
      <c r="B9032" s="31" t="n">
        <v>20.2532</v>
      </c>
      <c r="C9032" s="32" t="n">
        <f aca="false">IF($A9032="","",IF(設定!$B$21="dB",10^($B9032/20),ABS($B9032)))</f>
        <v>10.2957976853563</v>
      </c>
      <c r="D9032" s="32" t="n">
        <f aca="false">IF($A9032="","",$A9032^2)</f>
        <v>1990744.62890625</v>
      </c>
      <c r="E9032" s="32" t="n">
        <f aca="false">IF($A9032="","",IF($C9032&lt;=0,"",1/$C9032^2))</f>
        <v>0.00943365522734902</v>
      </c>
      <c r="F9032" s="33" t="n">
        <f aca="false">IF(OR(ROW()-設定!$B$30&lt;2,ROW()+設定!$B$30&gt;13701,N($A9032)&lt;=0,N(INDEX($A$2:$A$13701,MIN(13700,MAX(1,ROW()-1+設定!$B$30))))&lt;=0,$A9032&lt;設定!$B$28,$A9032&gt;設定!$B$29),0,IF(AND($C9032&gt;=MAX(INDEX($C$1:$C$13701,MAX(1,ROW()-設定!$B$24)):INDEX($C$1:$C$13701,MAX(1,ROW()-1))),$C9032&gt;MAX(INDEX($C$1:$C$13701,MIN(13701,ROW()+1)):INDEX($C$1:$C$13701,MIN(13701,ROW()+設定!$B$24))),$C9032&gt;=設定!$B$32,$C9032&gt;=MAX(MIN(INDEX($C$1:$C$13701,MAX(1,ROW()-設定!$B$26)):INDEX($C$1:$C$13701,MAX(1,ROW()-1))),MIN(INDEX($C$1:$C$13701,MIN(13701,ROW()+1)):INDEX($C$1:$C$13701,MIN(13701,ROW()+設定!$B$26))))*10^(設定!$B$27/20)),1,0))</f>
        <v>0</v>
      </c>
      <c r="G9032" s="33" t="n">
        <f aca="false">$G9031+IF($F9032=1,1,0)</f>
        <v>4</v>
      </c>
      <c r="H9032" s="0" t="str">
        <f aca="false">IF($F9032=1,$G9032,"")</f>
        <v/>
      </c>
    </row>
    <row r="9033" customFormat="false" ht="15" hidden="false" customHeight="false" outlineLevel="0" collapsed="false">
      <c r="A9033" s="30" t="n">
        <v>1411.09375</v>
      </c>
      <c r="B9033" s="31" t="n">
        <v>20.3021</v>
      </c>
      <c r="C9033" s="32" t="n">
        <f aca="false">IF($A9033="","",IF(設定!$B$21="dB",10^($B9033/20),ABS($B9033)))</f>
        <v>10.3539246474241</v>
      </c>
      <c r="D9033" s="32" t="n">
        <f aca="false">IF($A9033="","",$A9033^2)</f>
        <v>1991185.57128906</v>
      </c>
      <c r="E9033" s="32" t="n">
        <f aca="false">IF($A9033="","",IF($C9033&lt;=0,"",1/$C9033^2))</f>
        <v>0.00932803141420624</v>
      </c>
      <c r="F9033" s="33" t="n">
        <f aca="false">IF(OR(ROW()-設定!$B$30&lt;2,ROW()+設定!$B$30&gt;13701,N($A9033)&lt;=0,N(INDEX($A$2:$A$13701,MIN(13700,MAX(1,ROW()-1+設定!$B$30))))&lt;=0,$A9033&lt;設定!$B$28,$A9033&gt;設定!$B$29),0,IF(AND($C9033&gt;=MAX(INDEX($C$1:$C$13701,MAX(1,ROW()-設定!$B$24)):INDEX($C$1:$C$13701,MAX(1,ROW()-1))),$C9033&gt;MAX(INDEX($C$1:$C$13701,MIN(13701,ROW()+1)):INDEX($C$1:$C$13701,MIN(13701,ROW()+設定!$B$24))),$C9033&gt;=設定!$B$32,$C9033&gt;=MAX(MIN(INDEX($C$1:$C$13701,MAX(1,ROW()-設定!$B$26)):INDEX($C$1:$C$13701,MAX(1,ROW()-1))),MIN(INDEX($C$1:$C$13701,MIN(13701,ROW()+1)):INDEX($C$1:$C$13701,MIN(13701,ROW()+設定!$B$26))))*10^(設定!$B$27/20)),1,0))</f>
        <v>0</v>
      </c>
      <c r="G9033" s="33" t="n">
        <f aca="false">$G9032+IF($F9033=1,1,0)</f>
        <v>4</v>
      </c>
      <c r="H9033" s="0" t="str">
        <f aca="false">IF($F9033=1,$G9033,"")</f>
        <v/>
      </c>
    </row>
    <row r="9034" customFormat="false" ht="15" hidden="false" customHeight="false" outlineLevel="0" collapsed="false">
      <c r="A9034" s="30" t="n">
        <v>1411.25</v>
      </c>
      <c r="B9034" s="31" t="n">
        <v>20.3567</v>
      </c>
      <c r="C9034" s="32" t="n">
        <f aca="false">IF($A9034="","",IF(設定!$B$21="dB",10^($B9034/20),ABS($B9034)))</f>
        <v>10.4192150055511</v>
      </c>
      <c r="D9034" s="32" t="n">
        <f aca="false">IF($A9034="","",$A9034^2)</f>
        <v>1991626.5625</v>
      </c>
      <c r="E9034" s="32" t="n">
        <f aca="false">IF($A9034="","",IF($C9034&lt;=0,"",1/$C9034^2))</f>
        <v>0.00921149243986272</v>
      </c>
      <c r="F9034" s="33" t="n">
        <f aca="false">IF(OR(ROW()-設定!$B$30&lt;2,ROW()+設定!$B$30&gt;13701,N($A9034)&lt;=0,N(INDEX($A$2:$A$13701,MIN(13700,MAX(1,ROW()-1+設定!$B$30))))&lt;=0,$A9034&lt;設定!$B$28,$A9034&gt;設定!$B$29),0,IF(AND($C9034&gt;=MAX(INDEX($C$1:$C$13701,MAX(1,ROW()-設定!$B$24)):INDEX($C$1:$C$13701,MAX(1,ROW()-1))),$C9034&gt;MAX(INDEX($C$1:$C$13701,MIN(13701,ROW()+1)):INDEX($C$1:$C$13701,MIN(13701,ROW()+設定!$B$24))),$C9034&gt;=設定!$B$32,$C9034&gt;=MAX(MIN(INDEX($C$1:$C$13701,MAX(1,ROW()-設定!$B$26)):INDEX($C$1:$C$13701,MAX(1,ROW()-1))),MIN(INDEX($C$1:$C$13701,MIN(13701,ROW()+1)):INDEX($C$1:$C$13701,MIN(13701,ROW()+設定!$B$26))))*10^(設定!$B$27/20)),1,0))</f>
        <v>0</v>
      </c>
      <c r="G9034" s="33" t="n">
        <f aca="false">$G9033+IF($F9034=1,1,0)</f>
        <v>4</v>
      </c>
      <c r="H9034" s="0" t="str">
        <f aca="false">IF($F9034=1,$G9034,"")</f>
        <v/>
      </c>
    </row>
    <row r="9035" customFormat="false" ht="15" hidden="false" customHeight="false" outlineLevel="0" collapsed="false">
      <c r="A9035" s="30" t="n">
        <v>1411.40625</v>
      </c>
      <c r="B9035" s="31" t="n">
        <v>20.478</v>
      </c>
      <c r="C9035" s="32" t="n">
        <f aca="false">IF($A9035="","",IF(設定!$B$21="dB",10^($B9035/20),ABS($B9035)))</f>
        <v>10.5657419600293</v>
      </c>
      <c r="D9035" s="32" t="n">
        <f aca="false">IF($A9035="","",$A9035^2)</f>
        <v>1992067.60253906</v>
      </c>
      <c r="E9035" s="32" t="n">
        <f aca="false">IF($A9035="","",IF($C9035&lt;=0,"",1/$C9035^2))</f>
        <v>0.00895777191219214</v>
      </c>
      <c r="F9035" s="33" t="n">
        <f aca="false">IF(OR(ROW()-設定!$B$30&lt;2,ROW()+設定!$B$30&gt;13701,N($A9035)&lt;=0,N(INDEX($A$2:$A$13701,MIN(13700,MAX(1,ROW()-1+設定!$B$30))))&lt;=0,$A9035&lt;設定!$B$28,$A9035&gt;設定!$B$29),0,IF(AND($C9035&gt;=MAX(INDEX($C$1:$C$13701,MAX(1,ROW()-設定!$B$24)):INDEX($C$1:$C$13701,MAX(1,ROW()-1))),$C9035&gt;MAX(INDEX($C$1:$C$13701,MIN(13701,ROW()+1)):INDEX($C$1:$C$13701,MIN(13701,ROW()+設定!$B$24))),$C9035&gt;=設定!$B$32,$C9035&gt;=MAX(MIN(INDEX($C$1:$C$13701,MAX(1,ROW()-設定!$B$26)):INDEX($C$1:$C$13701,MAX(1,ROW()-1))),MIN(INDEX($C$1:$C$13701,MIN(13701,ROW()+1)):INDEX($C$1:$C$13701,MIN(13701,ROW()+設定!$B$26))))*10^(設定!$B$27/20)),1,0))</f>
        <v>0</v>
      </c>
      <c r="G9035" s="33" t="n">
        <f aca="false">$G9034+IF($F9035=1,1,0)</f>
        <v>4</v>
      </c>
      <c r="H9035" s="0" t="str">
        <f aca="false">IF($F9035=1,$G9035,"")</f>
        <v/>
      </c>
    </row>
    <row r="9036" customFormat="false" ht="15" hidden="false" customHeight="false" outlineLevel="0" collapsed="false">
      <c r="A9036" s="30" t="n">
        <v>1411.5625</v>
      </c>
      <c r="B9036" s="31" t="n">
        <v>20.384</v>
      </c>
      <c r="C9036" s="32" t="n">
        <f aca="false">IF($A9036="","",IF(設定!$B$21="dB",10^($B9036/20),ABS($B9036)))</f>
        <v>10.4520144145844</v>
      </c>
      <c r="D9036" s="32" t="n">
        <f aca="false">IF($A9036="","",$A9036^2)</f>
        <v>1992508.69140625</v>
      </c>
      <c r="E9036" s="32" t="n">
        <f aca="false">IF($A9036="","",IF($C9036&lt;=0,"",1/$C9036^2))</f>
        <v>0.00915377008362352</v>
      </c>
      <c r="F9036" s="33" t="n">
        <f aca="false">IF(OR(ROW()-設定!$B$30&lt;2,ROW()+設定!$B$30&gt;13701,N($A9036)&lt;=0,N(INDEX($A$2:$A$13701,MIN(13700,MAX(1,ROW()-1+設定!$B$30))))&lt;=0,$A9036&lt;設定!$B$28,$A9036&gt;設定!$B$29),0,IF(AND($C9036&gt;=MAX(INDEX($C$1:$C$13701,MAX(1,ROW()-設定!$B$24)):INDEX($C$1:$C$13701,MAX(1,ROW()-1))),$C9036&gt;MAX(INDEX($C$1:$C$13701,MIN(13701,ROW()+1)):INDEX($C$1:$C$13701,MIN(13701,ROW()+設定!$B$24))),$C9036&gt;=設定!$B$32,$C9036&gt;=MAX(MIN(INDEX($C$1:$C$13701,MAX(1,ROW()-設定!$B$26)):INDEX($C$1:$C$13701,MAX(1,ROW()-1))),MIN(INDEX($C$1:$C$13701,MIN(13701,ROW()+1)):INDEX($C$1:$C$13701,MIN(13701,ROW()+設定!$B$26))))*10^(設定!$B$27/20)),1,0))</f>
        <v>0</v>
      </c>
      <c r="G9036" s="33" t="n">
        <f aca="false">$G9035+IF($F9036=1,1,0)</f>
        <v>4</v>
      </c>
      <c r="H9036" s="0" t="str">
        <f aca="false">IF($F9036=1,$G9036,"")</f>
        <v/>
      </c>
    </row>
    <row r="9037" customFormat="false" ht="15" hidden="false" customHeight="false" outlineLevel="0" collapsed="false">
      <c r="A9037" s="30" t="n">
        <v>1411.71875</v>
      </c>
      <c r="B9037" s="31" t="n">
        <v>20.6278</v>
      </c>
      <c r="C9037" s="32" t="n">
        <f aca="false">IF($A9037="","",IF(設定!$B$21="dB",10^($B9037/20),ABS($B9037)))</f>
        <v>10.7495429679772</v>
      </c>
      <c r="D9037" s="32" t="n">
        <f aca="false">IF($A9037="","",$A9037^2)</f>
        <v>1992949.82910156</v>
      </c>
      <c r="E9037" s="32" t="n">
        <f aca="false">IF($A9037="","",IF($C9037&lt;=0,"",1/$C9037^2))</f>
        <v>0.00865406195466804</v>
      </c>
      <c r="F9037" s="33" t="n">
        <f aca="false">IF(OR(ROW()-設定!$B$30&lt;2,ROW()+設定!$B$30&gt;13701,N($A9037)&lt;=0,N(INDEX($A$2:$A$13701,MIN(13700,MAX(1,ROW()-1+設定!$B$30))))&lt;=0,$A9037&lt;設定!$B$28,$A9037&gt;設定!$B$29),0,IF(AND($C9037&gt;=MAX(INDEX($C$1:$C$13701,MAX(1,ROW()-設定!$B$24)):INDEX($C$1:$C$13701,MAX(1,ROW()-1))),$C9037&gt;MAX(INDEX($C$1:$C$13701,MIN(13701,ROW()+1)):INDEX($C$1:$C$13701,MIN(13701,ROW()+設定!$B$24))),$C9037&gt;=設定!$B$32,$C9037&gt;=MAX(MIN(INDEX($C$1:$C$13701,MAX(1,ROW()-設定!$B$26)):INDEX($C$1:$C$13701,MAX(1,ROW()-1))),MIN(INDEX($C$1:$C$13701,MIN(13701,ROW()+1)):INDEX($C$1:$C$13701,MIN(13701,ROW()+設定!$B$26))))*10^(設定!$B$27/20)),1,0))</f>
        <v>0</v>
      </c>
      <c r="G9037" s="33" t="n">
        <f aca="false">$G9036+IF($F9037=1,1,0)</f>
        <v>4</v>
      </c>
      <c r="H9037" s="0" t="str">
        <f aca="false">IF($F9037=1,$G9037,"")</f>
        <v/>
      </c>
    </row>
    <row r="9038" customFormat="false" ht="15" hidden="false" customHeight="false" outlineLevel="0" collapsed="false">
      <c r="A9038" s="30" t="n">
        <v>1411.875</v>
      </c>
      <c r="B9038" s="31" t="n">
        <v>20.4142</v>
      </c>
      <c r="C9038" s="32" t="n">
        <f aca="false">IF($A9038="","",IF(設定!$B$21="dB",10^($B9038/20),ABS($B9038)))</f>
        <v>10.4884183097259</v>
      </c>
      <c r="D9038" s="32" t="n">
        <f aca="false">IF($A9038="","",$A9038^2)</f>
        <v>1993391.015625</v>
      </c>
      <c r="E9038" s="32" t="n">
        <f aca="false">IF($A9038="","",IF($C9038&lt;=0,"",1/$C9038^2))</f>
        <v>0.00909033733845768</v>
      </c>
      <c r="F9038" s="33" t="n">
        <f aca="false">IF(OR(ROW()-設定!$B$30&lt;2,ROW()+設定!$B$30&gt;13701,N($A9038)&lt;=0,N(INDEX($A$2:$A$13701,MIN(13700,MAX(1,ROW()-1+設定!$B$30))))&lt;=0,$A9038&lt;設定!$B$28,$A9038&gt;設定!$B$29),0,IF(AND($C9038&gt;=MAX(INDEX($C$1:$C$13701,MAX(1,ROW()-設定!$B$24)):INDEX($C$1:$C$13701,MAX(1,ROW()-1))),$C9038&gt;MAX(INDEX($C$1:$C$13701,MIN(13701,ROW()+1)):INDEX($C$1:$C$13701,MIN(13701,ROW()+設定!$B$24))),$C9038&gt;=設定!$B$32,$C9038&gt;=MAX(MIN(INDEX($C$1:$C$13701,MAX(1,ROW()-設定!$B$26)):INDEX($C$1:$C$13701,MAX(1,ROW()-1))),MIN(INDEX($C$1:$C$13701,MIN(13701,ROW()+1)):INDEX($C$1:$C$13701,MIN(13701,ROW()+設定!$B$26))))*10^(設定!$B$27/20)),1,0))</f>
        <v>0</v>
      </c>
      <c r="G9038" s="33" t="n">
        <f aca="false">$G9037+IF($F9038=1,1,0)</f>
        <v>4</v>
      </c>
      <c r="H9038" s="0" t="str">
        <f aca="false">IF($F9038=1,$G9038,"")</f>
        <v/>
      </c>
    </row>
    <row r="9039" customFormat="false" ht="15" hidden="false" customHeight="false" outlineLevel="0" collapsed="false">
      <c r="A9039" s="30" t="n">
        <v>1412.03125</v>
      </c>
      <c r="B9039" s="31" t="n">
        <v>20.6514</v>
      </c>
      <c r="C9039" s="32" t="n">
        <f aca="false">IF($A9039="","",IF(設定!$B$21="dB",10^($B9039/20),ABS($B9039)))</f>
        <v>10.7787897325771</v>
      </c>
      <c r="D9039" s="32" t="n">
        <f aca="false">IF($A9039="","",$A9039^2)</f>
        <v>1993832.25097656</v>
      </c>
      <c r="E9039" s="32" t="n">
        <f aca="false">IF($A9039="","",IF($C9039&lt;=0,"",1/$C9039^2))</f>
        <v>0.00860716245322774</v>
      </c>
      <c r="F9039" s="33" t="n">
        <f aca="false">IF(OR(ROW()-設定!$B$30&lt;2,ROW()+設定!$B$30&gt;13701,N($A9039)&lt;=0,N(INDEX($A$2:$A$13701,MIN(13700,MAX(1,ROW()-1+設定!$B$30))))&lt;=0,$A9039&lt;設定!$B$28,$A9039&gt;設定!$B$29),0,IF(AND($C9039&gt;=MAX(INDEX($C$1:$C$13701,MAX(1,ROW()-設定!$B$24)):INDEX($C$1:$C$13701,MAX(1,ROW()-1))),$C9039&gt;MAX(INDEX($C$1:$C$13701,MIN(13701,ROW()+1)):INDEX($C$1:$C$13701,MIN(13701,ROW()+設定!$B$24))),$C9039&gt;=設定!$B$32,$C9039&gt;=MAX(MIN(INDEX($C$1:$C$13701,MAX(1,ROW()-設定!$B$26)):INDEX($C$1:$C$13701,MAX(1,ROW()-1))),MIN(INDEX($C$1:$C$13701,MIN(13701,ROW()+1)):INDEX($C$1:$C$13701,MIN(13701,ROW()+設定!$B$26))))*10^(設定!$B$27/20)),1,0))</f>
        <v>0</v>
      </c>
      <c r="G9039" s="33" t="n">
        <f aca="false">$G9038+IF($F9039=1,1,0)</f>
        <v>4</v>
      </c>
      <c r="H9039" s="0" t="str">
        <f aca="false">IF($F9039=1,$G9039,"")</f>
        <v/>
      </c>
    </row>
    <row r="9040" customFormat="false" ht="15" hidden="false" customHeight="false" outlineLevel="0" collapsed="false">
      <c r="A9040" s="30" t="n">
        <v>1412.1875</v>
      </c>
      <c r="B9040" s="31" t="n">
        <v>20.7402</v>
      </c>
      <c r="C9040" s="32" t="n">
        <f aca="false">IF($A9040="","",IF(設定!$B$21="dB",10^($B9040/20),ABS($B9040)))</f>
        <v>10.8895516716411</v>
      </c>
      <c r="D9040" s="32" t="n">
        <f aca="false">IF($A9040="","",$A9040^2)</f>
        <v>1994273.53515625</v>
      </c>
      <c r="E9040" s="32" t="n">
        <f aca="false">IF($A9040="","",IF($C9040&lt;=0,"",1/$C9040^2))</f>
        <v>0.00843295921657684</v>
      </c>
      <c r="F9040" s="33" t="n">
        <f aca="false">IF(OR(ROW()-設定!$B$30&lt;2,ROW()+設定!$B$30&gt;13701,N($A9040)&lt;=0,N(INDEX($A$2:$A$13701,MIN(13700,MAX(1,ROW()-1+設定!$B$30))))&lt;=0,$A9040&lt;設定!$B$28,$A9040&gt;設定!$B$29),0,IF(AND($C9040&gt;=MAX(INDEX($C$1:$C$13701,MAX(1,ROW()-設定!$B$24)):INDEX($C$1:$C$13701,MAX(1,ROW()-1))),$C9040&gt;MAX(INDEX($C$1:$C$13701,MIN(13701,ROW()+1)):INDEX($C$1:$C$13701,MIN(13701,ROW()+設定!$B$24))),$C9040&gt;=設定!$B$32,$C9040&gt;=MAX(MIN(INDEX($C$1:$C$13701,MAX(1,ROW()-設定!$B$26)):INDEX($C$1:$C$13701,MAX(1,ROW()-1))),MIN(INDEX($C$1:$C$13701,MIN(13701,ROW()+1)):INDEX($C$1:$C$13701,MIN(13701,ROW()+設定!$B$26))))*10^(設定!$B$27/20)),1,0))</f>
        <v>0</v>
      </c>
      <c r="G9040" s="33" t="n">
        <f aca="false">$G9039+IF($F9040=1,1,0)</f>
        <v>4</v>
      </c>
      <c r="H9040" s="0" t="str">
        <f aca="false">IF($F9040=1,$G9040,"")</f>
        <v/>
      </c>
    </row>
    <row r="9041" customFormat="false" ht="15" hidden="false" customHeight="false" outlineLevel="0" collapsed="false">
      <c r="A9041" s="30" t="n">
        <v>1412.34375</v>
      </c>
      <c r="B9041" s="31" t="n">
        <v>20.6723</v>
      </c>
      <c r="C9041" s="32" t="n">
        <f aca="false">IF($A9041="","",IF(設定!$B$21="dB",10^($B9041/20),ABS($B9041)))</f>
        <v>10.8047569003503</v>
      </c>
      <c r="D9041" s="32" t="n">
        <f aca="false">IF($A9041="","",$A9041^2)</f>
        <v>1994714.86816406</v>
      </c>
      <c r="E9041" s="32" t="n">
        <f aca="false">IF($A9041="","",IF($C9041&lt;=0,"",1/$C9041^2))</f>
        <v>0.00856584082805725</v>
      </c>
      <c r="F9041" s="33" t="n">
        <f aca="false">IF(OR(ROW()-設定!$B$30&lt;2,ROW()+設定!$B$30&gt;13701,N($A9041)&lt;=0,N(INDEX($A$2:$A$13701,MIN(13700,MAX(1,ROW()-1+設定!$B$30))))&lt;=0,$A9041&lt;設定!$B$28,$A9041&gt;設定!$B$29),0,IF(AND($C9041&gt;=MAX(INDEX($C$1:$C$13701,MAX(1,ROW()-設定!$B$24)):INDEX($C$1:$C$13701,MAX(1,ROW()-1))),$C9041&gt;MAX(INDEX($C$1:$C$13701,MIN(13701,ROW()+1)):INDEX($C$1:$C$13701,MIN(13701,ROW()+設定!$B$24))),$C9041&gt;=設定!$B$32,$C9041&gt;=MAX(MIN(INDEX($C$1:$C$13701,MAX(1,ROW()-設定!$B$26)):INDEX($C$1:$C$13701,MAX(1,ROW()-1))),MIN(INDEX($C$1:$C$13701,MIN(13701,ROW()+1)):INDEX($C$1:$C$13701,MIN(13701,ROW()+設定!$B$26))))*10^(設定!$B$27/20)),1,0))</f>
        <v>0</v>
      </c>
      <c r="G9041" s="33" t="n">
        <f aca="false">$G9040+IF($F9041=1,1,0)</f>
        <v>4</v>
      </c>
      <c r="H9041" s="0" t="str">
        <f aca="false">IF($F9041=1,$G9041,"")</f>
        <v/>
      </c>
    </row>
    <row r="9042" customFormat="false" ht="15" hidden="false" customHeight="false" outlineLevel="0" collapsed="false">
      <c r="A9042" s="30" t="n">
        <v>1412.5</v>
      </c>
      <c r="B9042" s="31" t="n">
        <v>20.643</v>
      </c>
      <c r="C9042" s="32" t="n">
        <f aca="false">IF($A9042="","",IF(設定!$B$21="dB",10^($B9042/20),ABS($B9042)))</f>
        <v>10.7683707575756</v>
      </c>
      <c r="D9042" s="32" t="n">
        <f aca="false">IF($A9042="","",$A9042^2)</f>
        <v>1995156.25</v>
      </c>
      <c r="E9042" s="32" t="n">
        <f aca="false">IF($A9042="","",IF($C9042&lt;=0,"",1/$C9042^2))</f>
        <v>0.00862382629151766</v>
      </c>
      <c r="F9042" s="33" t="n">
        <f aca="false">IF(OR(ROW()-設定!$B$30&lt;2,ROW()+設定!$B$30&gt;13701,N($A9042)&lt;=0,N(INDEX($A$2:$A$13701,MIN(13700,MAX(1,ROW()-1+設定!$B$30))))&lt;=0,$A9042&lt;設定!$B$28,$A9042&gt;設定!$B$29),0,IF(AND($C9042&gt;=MAX(INDEX($C$1:$C$13701,MAX(1,ROW()-設定!$B$24)):INDEX($C$1:$C$13701,MAX(1,ROW()-1))),$C9042&gt;MAX(INDEX($C$1:$C$13701,MIN(13701,ROW()+1)):INDEX($C$1:$C$13701,MIN(13701,ROW()+設定!$B$24))),$C9042&gt;=設定!$B$32,$C9042&gt;=MAX(MIN(INDEX($C$1:$C$13701,MAX(1,ROW()-設定!$B$26)):INDEX($C$1:$C$13701,MAX(1,ROW()-1))),MIN(INDEX($C$1:$C$13701,MIN(13701,ROW()+1)):INDEX($C$1:$C$13701,MIN(13701,ROW()+設定!$B$26))))*10^(設定!$B$27/20)),1,0))</f>
        <v>0</v>
      </c>
      <c r="G9042" s="33" t="n">
        <f aca="false">$G9041+IF($F9042=1,1,0)</f>
        <v>4</v>
      </c>
      <c r="H9042" s="0" t="str">
        <f aca="false">IF($F9042=1,$G9042,"")</f>
        <v/>
      </c>
    </row>
    <row r="9043" customFormat="false" ht="15" hidden="false" customHeight="false" outlineLevel="0" collapsed="false">
      <c r="A9043" s="30" t="n">
        <v>1412.65625</v>
      </c>
      <c r="B9043" s="31" t="n">
        <v>20.9326</v>
      </c>
      <c r="C9043" s="32" t="n">
        <f aca="false">IF($A9043="","",IF(設定!$B$21="dB",10^($B9043/20),ABS($B9043)))</f>
        <v>11.133456074176</v>
      </c>
      <c r="D9043" s="32" t="n">
        <f aca="false">IF($A9043="","",$A9043^2)</f>
        <v>1995597.68066406</v>
      </c>
      <c r="E9043" s="32" t="n">
        <f aca="false">IF($A9043="","",IF($C9043&lt;=0,"",1/$C9043^2))</f>
        <v>0.00806751905769577</v>
      </c>
      <c r="F9043" s="33" t="n">
        <f aca="false">IF(OR(ROW()-設定!$B$30&lt;2,ROW()+設定!$B$30&gt;13701,N($A9043)&lt;=0,N(INDEX($A$2:$A$13701,MIN(13700,MAX(1,ROW()-1+設定!$B$30))))&lt;=0,$A9043&lt;設定!$B$28,$A9043&gt;設定!$B$29),0,IF(AND($C9043&gt;=MAX(INDEX($C$1:$C$13701,MAX(1,ROW()-設定!$B$24)):INDEX($C$1:$C$13701,MAX(1,ROW()-1))),$C9043&gt;MAX(INDEX($C$1:$C$13701,MIN(13701,ROW()+1)):INDEX($C$1:$C$13701,MIN(13701,ROW()+設定!$B$24))),$C9043&gt;=設定!$B$32,$C9043&gt;=MAX(MIN(INDEX($C$1:$C$13701,MAX(1,ROW()-設定!$B$26)):INDEX($C$1:$C$13701,MAX(1,ROW()-1))),MIN(INDEX($C$1:$C$13701,MIN(13701,ROW()+1)):INDEX($C$1:$C$13701,MIN(13701,ROW()+設定!$B$26))))*10^(設定!$B$27/20)),1,0))</f>
        <v>0</v>
      </c>
      <c r="G9043" s="33" t="n">
        <f aca="false">$G9042+IF($F9043=1,1,0)</f>
        <v>4</v>
      </c>
      <c r="H9043" s="0" t="str">
        <f aca="false">IF($F9043=1,$G9043,"")</f>
        <v/>
      </c>
    </row>
    <row r="9044" customFormat="false" ht="15" hidden="false" customHeight="false" outlineLevel="0" collapsed="false">
      <c r="A9044" s="30" t="n">
        <v>1412.8125</v>
      </c>
      <c r="B9044" s="31" t="n">
        <v>20.8522</v>
      </c>
      <c r="C9044" s="32" t="n">
        <f aca="false">IF($A9044="","",IF(設定!$B$21="dB",10^($B9044/20),ABS($B9044)))</f>
        <v>11.0308759330472</v>
      </c>
      <c r="D9044" s="32" t="n">
        <f aca="false">IF($A9044="","",$A9044^2)</f>
        <v>1996039.16015625</v>
      </c>
      <c r="E9044" s="32" t="n">
        <f aca="false">IF($A9044="","",IF($C9044&lt;=0,"",1/$C9044^2))</f>
        <v>0.0082182623302078</v>
      </c>
      <c r="F9044" s="33" t="n">
        <f aca="false">IF(OR(ROW()-設定!$B$30&lt;2,ROW()+設定!$B$30&gt;13701,N($A9044)&lt;=0,N(INDEX($A$2:$A$13701,MIN(13700,MAX(1,ROW()-1+設定!$B$30))))&lt;=0,$A9044&lt;設定!$B$28,$A9044&gt;設定!$B$29),0,IF(AND($C9044&gt;=MAX(INDEX($C$1:$C$13701,MAX(1,ROW()-設定!$B$24)):INDEX($C$1:$C$13701,MAX(1,ROW()-1))),$C9044&gt;MAX(INDEX($C$1:$C$13701,MIN(13701,ROW()+1)):INDEX($C$1:$C$13701,MIN(13701,ROW()+設定!$B$24))),$C9044&gt;=設定!$B$32,$C9044&gt;=MAX(MIN(INDEX($C$1:$C$13701,MAX(1,ROW()-設定!$B$26)):INDEX($C$1:$C$13701,MAX(1,ROW()-1))),MIN(INDEX($C$1:$C$13701,MIN(13701,ROW()+1)):INDEX($C$1:$C$13701,MIN(13701,ROW()+設定!$B$26))))*10^(設定!$B$27/20)),1,0))</f>
        <v>0</v>
      </c>
      <c r="G9044" s="33" t="n">
        <f aca="false">$G9043+IF($F9044=1,1,0)</f>
        <v>4</v>
      </c>
      <c r="H9044" s="0" t="str">
        <f aca="false">IF($F9044=1,$G9044,"")</f>
        <v/>
      </c>
    </row>
    <row r="9045" customFormat="false" ht="15" hidden="false" customHeight="false" outlineLevel="0" collapsed="false">
      <c r="A9045" s="30" t="n">
        <v>1412.96875</v>
      </c>
      <c r="B9045" s="31" t="n">
        <v>21.0601</v>
      </c>
      <c r="C9045" s="32" t="n">
        <f aca="false">IF($A9045="","",IF(設定!$B$21="dB",10^($B9045/20),ABS($B9045)))</f>
        <v>11.2980892200383</v>
      </c>
      <c r="D9045" s="32" t="n">
        <f aca="false">IF($A9045="","",$A9045^2)</f>
        <v>1996480.68847656</v>
      </c>
      <c r="E9045" s="32" t="n">
        <f aca="false">IF($A9045="","",IF($C9045&lt;=0,"",1/$C9045^2))</f>
        <v>0.00783411603839725</v>
      </c>
      <c r="F9045" s="33" t="n">
        <f aca="false">IF(OR(ROW()-設定!$B$30&lt;2,ROW()+設定!$B$30&gt;13701,N($A9045)&lt;=0,N(INDEX($A$2:$A$13701,MIN(13700,MAX(1,ROW()-1+設定!$B$30))))&lt;=0,$A9045&lt;設定!$B$28,$A9045&gt;設定!$B$29),0,IF(AND($C9045&gt;=MAX(INDEX($C$1:$C$13701,MAX(1,ROW()-設定!$B$24)):INDEX($C$1:$C$13701,MAX(1,ROW()-1))),$C9045&gt;MAX(INDEX($C$1:$C$13701,MIN(13701,ROW()+1)):INDEX($C$1:$C$13701,MIN(13701,ROW()+設定!$B$24))),$C9045&gt;=設定!$B$32,$C9045&gt;=MAX(MIN(INDEX($C$1:$C$13701,MAX(1,ROW()-設定!$B$26)):INDEX($C$1:$C$13701,MAX(1,ROW()-1))),MIN(INDEX($C$1:$C$13701,MIN(13701,ROW()+1)):INDEX($C$1:$C$13701,MIN(13701,ROW()+設定!$B$26))))*10^(設定!$B$27/20)),1,0))</f>
        <v>0</v>
      </c>
      <c r="G9045" s="33" t="n">
        <f aca="false">$G9044+IF($F9045=1,1,0)</f>
        <v>4</v>
      </c>
      <c r="H9045" s="0" t="str">
        <f aca="false">IF($F9045=1,$G9045,"")</f>
        <v/>
      </c>
    </row>
    <row r="9046" customFormat="false" ht="15" hidden="false" customHeight="false" outlineLevel="0" collapsed="false">
      <c r="A9046" s="30" t="n">
        <v>1413.125</v>
      </c>
      <c r="B9046" s="31" t="n">
        <v>21.1155</v>
      </c>
      <c r="C9046" s="32" t="n">
        <f aca="false">IF($A9046="","",IF(設定!$B$21="dB",10^($B9046/20),ABS($B9046)))</f>
        <v>11.3703805465485</v>
      </c>
      <c r="D9046" s="32" t="n">
        <f aca="false">IF($A9046="","",$A9046^2)</f>
        <v>1996922.265625</v>
      </c>
      <c r="E9046" s="32" t="n">
        <f aca="false">IF($A9046="","",IF($C9046&lt;=0,"",1/$C9046^2))</f>
        <v>0.00773481623285817</v>
      </c>
      <c r="F9046" s="33" t="n">
        <f aca="false">IF(OR(ROW()-設定!$B$30&lt;2,ROW()+設定!$B$30&gt;13701,N($A9046)&lt;=0,N(INDEX($A$2:$A$13701,MIN(13700,MAX(1,ROW()-1+設定!$B$30))))&lt;=0,$A9046&lt;設定!$B$28,$A9046&gt;設定!$B$29),0,IF(AND($C9046&gt;=MAX(INDEX($C$1:$C$13701,MAX(1,ROW()-設定!$B$24)):INDEX($C$1:$C$13701,MAX(1,ROW()-1))),$C9046&gt;MAX(INDEX($C$1:$C$13701,MIN(13701,ROW()+1)):INDEX($C$1:$C$13701,MIN(13701,ROW()+設定!$B$24))),$C9046&gt;=設定!$B$32,$C9046&gt;=MAX(MIN(INDEX($C$1:$C$13701,MAX(1,ROW()-設定!$B$26)):INDEX($C$1:$C$13701,MAX(1,ROW()-1))),MIN(INDEX($C$1:$C$13701,MIN(13701,ROW()+1)):INDEX($C$1:$C$13701,MIN(13701,ROW()+設定!$B$26))))*10^(設定!$B$27/20)),1,0))</f>
        <v>0</v>
      </c>
      <c r="G9046" s="33" t="n">
        <f aca="false">$G9045+IF($F9046=1,1,0)</f>
        <v>4</v>
      </c>
      <c r="H9046" s="0" t="str">
        <f aca="false">IF($F9046=1,$G9046,"")</f>
        <v/>
      </c>
    </row>
    <row r="9047" customFormat="false" ht="15" hidden="false" customHeight="false" outlineLevel="0" collapsed="false">
      <c r="A9047" s="30" t="n">
        <v>1413.28125</v>
      </c>
      <c r="B9047" s="31" t="n">
        <v>21.0923</v>
      </c>
      <c r="C9047" s="32" t="n">
        <f aca="false">IF($A9047="","",IF(設定!$B$21="dB",10^($B9047/20),ABS($B9047)))</f>
        <v>11.3400507981916</v>
      </c>
      <c r="D9047" s="32" t="n">
        <f aca="false">IF($A9047="","",$A9047^2)</f>
        <v>1997363.89160156</v>
      </c>
      <c r="E9047" s="32" t="n">
        <f aca="false">IF($A9047="","",IF($C9047&lt;=0,"",1/$C9047^2))</f>
        <v>0.00777624616194888</v>
      </c>
      <c r="F9047" s="33" t="n">
        <f aca="false">IF(OR(ROW()-設定!$B$30&lt;2,ROW()+設定!$B$30&gt;13701,N($A9047)&lt;=0,N(INDEX($A$2:$A$13701,MIN(13700,MAX(1,ROW()-1+設定!$B$30))))&lt;=0,$A9047&lt;設定!$B$28,$A9047&gt;設定!$B$29),0,IF(AND($C9047&gt;=MAX(INDEX($C$1:$C$13701,MAX(1,ROW()-設定!$B$24)):INDEX($C$1:$C$13701,MAX(1,ROW()-1))),$C9047&gt;MAX(INDEX($C$1:$C$13701,MIN(13701,ROW()+1)):INDEX($C$1:$C$13701,MIN(13701,ROW()+設定!$B$24))),$C9047&gt;=設定!$B$32,$C9047&gt;=MAX(MIN(INDEX($C$1:$C$13701,MAX(1,ROW()-設定!$B$26)):INDEX($C$1:$C$13701,MAX(1,ROW()-1))),MIN(INDEX($C$1:$C$13701,MIN(13701,ROW()+1)):INDEX($C$1:$C$13701,MIN(13701,ROW()+設定!$B$26))))*10^(設定!$B$27/20)),1,0))</f>
        <v>0</v>
      </c>
      <c r="G9047" s="33" t="n">
        <f aca="false">$G9046+IF($F9047=1,1,0)</f>
        <v>4</v>
      </c>
      <c r="H9047" s="0" t="str">
        <f aca="false">IF($F9047=1,$G9047,"")</f>
        <v/>
      </c>
    </row>
    <row r="9048" customFormat="false" ht="15" hidden="false" customHeight="false" outlineLevel="0" collapsed="false">
      <c r="A9048" s="30" t="n">
        <v>1413.4375</v>
      </c>
      <c r="B9048" s="31" t="n">
        <v>21.1502</v>
      </c>
      <c r="C9048" s="32" t="n">
        <f aca="false">IF($A9048="","",IF(設定!$B$21="dB",10^($B9048/20),ABS($B9048)))</f>
        <v>11.4158959038795</v>
      </c>
      <c r="D9048" s="32" t="n">
        <f aca="false">IF($A9048="","",$A9048^2)</f>
        <v>1997805.56640625</v>
      </c>
      <c r="E9048" s="32" t="n">
        <f aca="false">IF($A9048="","",IF($C9048&lt;=0,"",1/$C9048^2))</f>
        <v>0.00767326151872973</v>
      </c>
      <c r="F9048" s="33" t="n">
        <f aca="false">IF(OR(ROW()-設定!$B$30&lt;2,ROW()+設定!$B$30&gt;13701,N($A9048)&lt;=0,N(INDEX($A$2:$A$13701,MIN(13700,MAX(1,ROW()-1+設定!$B$30))))&lt;=0,$A9048&lt;設定!$B$28,$A9048&gt;設定!$B$29),0,IF(AND($C9048&gt;=MAX(INDEX($C$1:$C$13701,MAX(1,ROW()-設定!$B$24)):INDEX($C$1:$C$13701,MAX(1,ROW()-1))),$C9048&gt;MAX(INDEX($C$1:$C$13701,MIN(13701,ROW()+1)):INDEX($C$1:$C$13701,MIN(13701,ROW()+設定!$B$24))),$C9048&gt;=設定!$B$32,$C9048&gt;=MAX(MIN(INDEX($C$1:$C$13701,MAX(1,ROW()-設定!$B$26)):INDEX($C$1:$C$13701,MAX(1,ROW()-1))),MIN(INDEX($C$1:$C$13701,MIN(13701,ROW()+1)):INDEX($C$1:$C$13701,MIN(13701,ROW()+設定!$B$26))))*10^(設定!$B$27/20)),1,0))</f>
        <v>0</v>
      </c>
      <c r="G9048" s="33" t="n">
        <f aca="false">$G9047+IF($F9048=1,1,0)</f>
        <v>4</v>
      </c>
      <c r="H9048" s="0" t="str">
        <f aca="false">IF($F9048=1,$G9048,"")</f>
        <v/>
      </c>
    </row>
    <row r="9049" customFormat="false" ht="15" hidden="false" customHeight="false" outlineLevel="0" collapsed="false">
      <c r="A9049" s="30" t="n">
        <v>1413.59375</v>
      </c>
      <c r="B9049" s="31" t="n">
        <v>21.3103</v>
      </c>
      <c r="C9049" s="32" t="n">
        <f aca="false">IF($A9049="","",IF(設定!$B$21="dB",10^($B9049/20),ABS($B9049)))</f>
        <v>11.628267129216</v>
      </c>
      <c r="D9049" s="32" t="n">
        <f aca="false">IF($A9049="","",$A9049^2)</f>
        <v>1998247.29003906</v>
      </c>
      <c r="E9049" s="32" t="n">
        <f aca="false">IF($A9049="","",IF($C9049&lt;=0,"",1/$C9049^2))</f>
        <v>0.00739554186700356</v>
      </c>
      <c r="F9049" s="33" t="n">
        <f aca="false">IF(OR(ROW()-設定!$B$30&lt;2,ROW()+設定!$B$30&gt;13701,N($A9049)&lt;=0,N(INDEX($A$2:$A$13701,MIN(13700,MAX(1,ROW()-1+設定!$B$30))))&lt;=0,$A9049&lt;設定!$B$28,$A9049&gt;設定!$B$29),0,IF(AND($C9049&gt;=MAX(INDEX($C$1:$C$13701,MAX(1,ROW()-設定!$B$24)):INDEX($C$1:$C$13701,MAX(1,ROW()-1))),$C9049&gt;MAX(INDEX($C$1:$C$13701,MIN(13701,ROW()+1)):INDEX($C$1:$C$13701,MIN(13701,ROW()+設定!$B$24))),$C9049&gt;=設定!$B$32,$C9049&gt;=MAX(MIN(INDEX($C$1:$C$13701,MAX(1,ROW()-設定!$B$26)):INDEX($C$1:$C$13701,MAX(1,ROW()-1))),MIN(INDEX($C$1:$C$13701,MIN(13701,ROW()+1)):INDEX($C$1:$C$13701,MIN(13701,ROW()+設定!$B$26))))*10^(設定!$B$27/20)),1,0))</f>
        <v>0</v>
      </c>
      <c r="G9049" s="33" t="n">
        <f aca="false">$G9048+IF($F9049=1,1,0)</f>
        <v>4</v>
      </c>
      <c r="H9049" s="0" t="str">
        <f aca="false">IF($F9049=1,$G9049,"")</f>
        <v/>
      </c>
    </row>
    <row r="9050" customFormat="false" ht="15" hidden="false" customHeight="false" outlineLevel="0" collapsed="false">
      <c r="A9050" s="30" t="n">
        <v>1413.75</v>
      </c>
      <c r="B9050" s="31" t="n">
        <v>21.3053</v>
      </c>
      <c r="C9050" s="32" t="n">
        <f aca="false">IF($A9050="","",IF(設定!$B$21="dB",10^($B9050/20),ABS($B9050)))</f>
        <v>11.6215752868306</v>
      </c>
      <c r="D9050" s="32" t="n">
        <f aca="false">IF($A9050="","",$A9050^2)</f>
        <v>1998689.0625</v>
      </c>
      <c r="E9050" s="32" t="n">
        <f aca="false">IF($A9050="","",IF($C9050&lt;=0,"",1/$C9050^2))</f>
        <v>0.00740406120241502</v>
      </c>
      <c r="F9050" s="33" t="n">
        <f aca="false">IF(OR(ROW()-設定!$B$30&lt;2,ROW()+設定!$B$30&gt;13701,N($A9050)&lt;=0,N(INDEX($A$2:$A$13701,MIN(13700,MAX(1,ROW()-1+設定!$B$30))))&lt;=0,$A9050&lt;設定!$B$28,$A9050&gt;設定!$B$29),0,IF(AND($C9050&gt;=MAX(INDEX($C$1:$C$13701,MAX(1,ROW()-設定!$B$24)):INDEX($C$1:$C$13701,MAX(1,ROW()-1))),$C9050&gt;MAX(INDEX($C$1:$C$13701,MIN(13701,ROW()+1)):INDEX($C$1:$C$13701,MIN(13701,ROW()+設定!$B$24))),$C9050&gt;=設定!$B$32,$C9050&gt;=MAX(MIN(INDEX($C$1:$C$13701,MAX(1,ROW()-設定!$B$26)):INDEX($C$1:$C$13701,MAX(1,ROW()-1))),MIN(INDEX($C$1:$C$13701,MIN(13701,ROW()+1)):INDEX($C$1:$C$13701,MIN(13701,ROW()+設定!$B$26))))*10^(設定!$B$27/20)),1,0))</f>
        <v>0</v>
      </c>
      <c r="G9050" s="33" t="n">
        <f aca="false">$G9049+IF($F9050=1,1,0)</f>
        <v>4</v>
      </c>
      <c r="H9050" s="0" t="str">
        <f aca="false">IF($F9050=1,$G9050,"")</f>
        <v/>
      </c>
    </row>
    <row r="9051" customFormat="false" ht="15" hidden="false" customHeight="false" outlineLevel="0" collapsed="false">
      <c r="A9051" s="30" t="n">
        <v>1413.90625</v>
      </c>
      <c r="B9051" s="31" t="n">
        <v>21.2272</v>
      </c>
      <c r="C9051" s="32" t="n">
        <f aca="false">IF($A9051="","",IF(設定!$B$21="dB",10^($B9051/20),ABS($B9051)))</f>
        <v>11.5175471812155</v>
      </c>
      <c r="D9051" s="32" t="n">
        <f aca="false">IF($A9051="","",$A9051^2)</f>
        <v>1999130.88378906</v>
      </c>
      <c r="E9051" s="32" t="n">
        <f aca="false">IF($A9051="","",IF($C9051&lt;=0,"",1/$C9051^2))</f>
        <v>0.00753841426621995</v>
      </c>
      <c r="F9051" s="33" t="n">
        <f aca="false">IF(OR(ROW()-設定!$B$30&lt;2,ROW()+設定!$B$30&gt;13701,N($A9051)&lt;=0,N(INDEX($A$2:$A$13701,MIN(13700,MAX(1,ROW()-1+設定!$B$30))))&lt;=0,$A9051&lt;設定!$B$28,$A9051&gt;設定!$B$29),0,IF(AND($C9051&gt;=MAX(INDEX($C$1:$C$13701,MAX(1,ROW()-設定!$B$24)):INDEX($C$1:$C$13701,MAX(1,ROW()-1))),$C9051&gt;MAX(INDEX($C$1:$C$13701,MIN(13701,ROW()+1)):INDEX($C$1:$C$13701,MIN(13701,ROW()+設定!$B$24))),$C9051&gt;=設定!$B$32,$C9051&gt;=MAX(MIN(INDEX($C$1:$C$13701,MAX(1,ROW()-設定!$B$26)):INDEX($C$1:$C$13701,MAX(1,ROW()-1))),MIN(INDEX($C$1:$C$13701,MIN(13701,ROW()+1)):INDEX($C$1:$C$13701,MIN(13701,ROW()+設定!$B$26))))*10^(設定!$B$27/20)),1,0))</f>
        <v>0</v>
      </c>
      <c r="G9051" s="33" t="n">
        <f aca="false">$G9050+IF($F9051=1,1,0)</f>
        <v>4</v>
      </c>
      <c r="H9051" s="0" t="str">
        <f aca="false">IF($F9051=1,$G9051,"")</f>
        <v/>
      </c>
    </row>
    <row r="9052" customFormat="false" ht="15" hidden="false" customHeight="false" outlineLevel="0" collapsed="false">
      <c r="A9052" s="30" t="n">
        <v>1414.0625</v>
      </c>
      <c r="B9052" s="31" t="n">
        <v>21.401</v>
      </c>
      <c r="C9052" s="32" t="n">
        <f aca="false">IF($A9052="","",IF(設定!$B$21="dB",10^($B9052/20),ABS($B9052)))</f>
        <v>11.750328278061</v>
      </c>
      <c r="D9052" s="32" t="n">
        <f aca="false">IF($A9052="","",$A9052^2)</f>
        <v>1999572.75390625</v>
      </c>
      <c r="E9052" s="32" t="n">
        <f aca="false">IF($A9052="","",IF($C9052&lt;=0,"",1/$C9052^2))</f>
        <v>0.00724269171733695</v>
      </c>
      <c r="F9052" s="33" t="n">
        <f aca="false">IF(OR(ROW()-設定!$B$30&lt;2,ROW()+設定!$B$30&gt;13701,N($A9052)&lt;=0,N(INDEX($A$2:$A$13701,MIN(13700,MAX(1,ROW()-1+設定!$B$30))))&lt;=0,$A9052&lt;設定!$B$28,$A9052&gt;設定!$B$29),0,IF(AND($C9052&gt;=MAX(INDEX($C$1:$C$13701,MAX(1,ROW()-設定!$B$24)):INDEX($C$1:$C$13701,MAX(1,ROW()-1))),$C9052&gt;MAX(INDEX($C$1:$C$13701,MIN(13701,ROW()+1)):INDEX($C$1:$C$13701,MIN(13701,ROW()+設定!$B$24))),$C9052&gt;=設定!$B$32,$C9052&gt;=MAX(MIN(INDEX($C$1:$C$13701,MAX(1,ROW()-設定!$B$26)):INDEX($C$1:$C$13701,MAX(1,ROW()-1))),MIN(INDEX($C$1:$C$13701,MIN(13701,ROW()+1)):INDEX($C$1:$C$13701,MIN(13701,ROW()+設定!$B$26))))*10^(設定!$B$27/20)),1,0))</f>
        <v>0</v>
      </c>
      <c r="G9052" s="33" t="n">
        <f aca="false">$G9051+IF($F9052=1,1,0)</f>
        <v>4</v>
      </c>
      <c r="H9052" s="0" t="str">
        <f aca="false">IF($F9052=1,$G9052,"")</f>
        <v/>
      </c>
    </row>
    <row r="9053" customFormat="false" ht="15" hidden="false" customHeight="false" outlineLevel="0" collapsed="false">
      <c r="A9053" s="30" t="n">
        <v>1414.21875</v>
      </c>
      <c r="B9053" s="31" t="n">
        <v>21.5</v>
      </c>
      <c r="C9053" s="32" t="n">
        <f aca="false">IF($A9053="","",IF(設定!$B$21="dB",10^($B9053/20),ABS($B9053)))</f>
        <v>11.8850222743702</v>
      </c>
      <c r="D9053" s="32" t="n">
        <f aca="false">IF($A9053="","",$A9053^2)</f>
        <v>2000014.67285156</v>
      </c>
      <c r="E9053" s="32" t="n">
        <f aca="false">IF($A9053="","",IF($C9053&lt;=0,"",1/$C9053^2))</f>
        <v>0.00707945784384138</v>
      </c>
      <c r="F9053" s="33" t="n">
        <f aca="false">IF(OR(ROW()-設定!$B$30&lt;2,ROW()+設定!$B$30&gt;13701,N($A9053)&lt;=0,N(INDEX($A$2:$A$13701,MIN(13700,MAX(1,ROW()-1+設定!$B$30))))&lt;=0,$A9053&lt;設定!$B$28,$A9053&gt;設定!$B$29),0,IF(AND($C9053&gt;=MAX(INDEX($C$1:$C$13701,MAX(1,ROW()-設定!$B$24)):INDEX($C$1:$C$13701,MAX(1,ROW()-1))),$C9053&gt;MAX(INDEX($C$1:$C$13701,MIN(13701,ROW()+1)):INDEX($C$1:$C$13701,MIN(13701,ROW()+設定!$B$24))),$C9053&gt;=設定!$B$32,$C9053&gt;=MAX(MIN(INDEX($C$1:$C$13701,MAX(1,ROW()-設定!$B$26)):INDEX($C$1:$C$13701,MAX(1,ROW()-1))),MIN(INDEX($C$1:$C$13701,MIN(13701,ROW()+1)):INDEX($C$1:$C$13701,MIN(13701,ROW()+設定!$B$26))))*10^(設定!$B$27/20)),1,0))</f>
        <v>0</v>
      </c>
      <c r="G9053" s="33" t="n">
        <f aca="false">$G9052+IF($F9053=1,1,0)</f>
        <v>4</v>
      </c>
      <c r="H9053" s="0" t="str">
        <f aca="false">IF($F9053=1,$G9053,"")</f>
        <v/>
      </c>
    </row>
    <row r="9054" customFormat="false" ht="15" hidden="false" customHeight="false" outlineLevel="0" collapsed="false">
      <c r="A9054" s="30" t="n">
        <v>1414.375</v>
      </c>
      <c r="B9054" s="31" t="n">
        <v>21.5232</v>
      </c>
      <c r="C9054" s="32" t="n">
        <f aca="false">IF($A9054="","",IF(設定!$B$21="dB",10^($B9054/20),ABS($B9054)))</f>
        <v>11.9168095865448</v>
      </c>
      <c r="D9054" s="32" t="n">
        <f aca="false">IF($A9054="","",$A9054^2)</f>
        <v>2000456.640625</v>
      </c>
      <c r="E9054" s="32" t="n">
        <f aca="false">IF($A9054="","",IF($C9054&lt;=0,"",1/$C9054^2))</f>
        <v>0.00704174023172331</v>
      </c>
      <c r="F9054" s="33" t="n">
        <f aca="false">IF(OR(ROW()-設定!$B$30&lt;2,ROW()+設定!$B$30&gt;13701,N($A9054)&lt;=0,N(INDEX($A$2:$A$13701,MIN(13700,MAX(1,ROW()-1+設定!$B$30))))&lt;=0,$A9054&lt;設定!$B$28,$A9054&gt;設定!$B$29),0,IF(AND($C9054&gt;=MAX(INDEX($C$1:$C$13701,MAX(1,ROW()-設定!$B$24)):INDEX($C$1:$C$13701,MAX(1,ROW()-1))),$C9054&gt;MAX(INDEX($C$1:$C$13701,MIN(13701,ROW()+1)):INDEX($C$1:$C$13701,MIN(13701,ROW()+設定!$B$24))),$C9054&gt;=設定!$B$32,$C9054&gt;=MAX(MIN(INDEX($C$1:$C$13701,MAX(1,ROW()-設定!$B$26)):INDEX($C$1:$C$13701,MAX(1,ROW()-1))),MIN(INDEX($C$1:$C$13701,MIN(13701,ROW()+1)):INDEX($C$1:$C$13701,MIN(13701,ROW()+設定!$B$26))))*10^(設定!$B$27/20)),1,0))</f>
        <v>0</v>
      </c>
      <c r="G9054" s="33" t="n">
        <f aca="false">$G9053+IF($F9054=1,1,0)</f>
        <v>4</v>
      </c>
      <c r="H9054" s="0" t="str">
        <f aca="false">IF($F9054=1,$G9054,"")</f>
        <v/>
      </c>
    </row>
    <row r="9055" customFormat="false" ht="15" hidden="false" customHeight="false" outlineLevel="0" collapsed="false">
      <c r="A9055" s="30" t="n">
        <v>1414.53125</v>
      </c>
      <c r="B9055" s="31" t="n">
        <v>21.5815</v>
      </c>
      <c r="C9055" s="32" t="n">
        <f aca="false">IF($A9055="","",IF(設定!$B$21="dB",10^($B9055/20),ABS($B9055)))</f>
        <v>11.9970646722794</v>
      </c>
      <c r="D9055" s="32" t="n">
        <f aca="false">IF($A9055="","",$A9055^2)</f>
        <v>2000898.65722656</v>
      </c>
      <c r="E9055" s="32" t="n">
        <f aca="false">IF($A9055="","",IF($C9055&lt;=0,"",1/$C9055^2))</f>
        <v>0.00694784306144749</v>
      </c>
      <c r="F9055" s="33" t="n">
        <f aca="false">IF(OR(ROW()-設定!$B$30&lt;2,ROW()+設定!$B$30&gt;13701,N($A9055)&lt;=0,N(INDEX($A$2:$A$13701,MIN(13700,MAX(1,ROW()-1+設定!$B$30))))&lt;=0,$A9055&lt;設定!$B$28,$A9055&gt;設定!$B$29),0,IF(AND($C9055&gt;=MAX(INDEX($C$1:$C$13701,MAX(1,ROW()-設定!$B$24)):INDEX($C$1:$C$13701,MAX(1,ROW()-1))),$C9055&gt;MAX(INDEX($C$1:$C$13701,MIN(13701,ROW()+1)):INDEX($C$1:$C$13701,MIN(13701,ROW()+設定!$B$24))),$C9055&gt;=設定!$B$32,$C9055&gt;=MAX(MIN(INDEX($C$1:$C$13701,MAX(1,ROW()-設定!$B$26)):INDEX($C$1:$C$13701,MAX(1,ROW()-1))),MIN(INDEX($C$1:$C$13701,MIN(13701,ROW()+1)):INDEX($C$1:$C$13701,MIN(13701,ROW()+設定!$B$26))))*10^(設定!$B$27/20)),1,0))</f>
        <v>0</v>
      </c>
      <c r="G9055" s="33" t="n">
        <f aca="false">$G9054+IF($F9055=1,1,0)</f>
        <v>4</v>
      </c>
      <c r="H9055" s="0" t="str">
        <f aca="false">IF($F9055=1,$G9055,"")</f>
        <v/>
      </c>
    </row>
    <row r="9056" customFormat="false" ht="15" hidden="false" customHeight="false" outlineLevel="0" collapsed="false">
      <c r="A9056" s="30" t="n">
        <v>1414.6875</v>
      </c>
      <c r="B9056" s="31" t="n">
        <v>21.6066</v>
      </c>
      <c r="C9056" s="32" t="n">
        <f aca="false">IF($A9056="","",IF(設定!$B$21="dB",10^($B9056/20),ABS($B9056)))</f>
        <v>12.0317832611952</v>
      </c>
      <c r="D9056" s="32" t="n">
        <f aca="false">IF($A9056="","",$A9056^2)</f>
        <v>2001340.72265625</v>
      </c>
      <c r="E9056" s="32" t="n">
        <f aca="false">IF($A9056="","",IF($C9056&lt;=0,"",1/$C9056^2))</f>
        <v>0.00690780389619431</v>
      </c>
      <c r="F9056" s="33" t="n">
        <f aca="false">IF(OR(ROW()-設定!$B$30&lt;2,ROW()+設定!$B$30&gt;13701,N($A9056)&lt;=0,N(INDEX($A$2:$A$13701,MIN(13700,MAX(1,ROW()-1+設定!$B$30))))&lt;=0,$A9056&lt;設定!$B$28,$A9056&gt;設定!$B$29),0,IF(AND($C9056&gt;=MAX(INDEX($C$1:$C$13701,MAX(1,ROW()-設定!$B$24)):INDEX($C$1:$C$13701,MAX(1,ROW()-1))),$C9056&gt;MAX(INDEX($C$1:$C$13701,MIN(13701,ROW()+1)):INDEX($C$1:$C$13701,MIN(13701,ROW()+設定!$B$24))),$C9056&gt;=設定!$B$32,$C9056&gt;=MAX(MIN(INDEX($C$1:$C$13701,MAX(1,ROW()-設定!$B$26)):INDEX($C$1:$C$13701,MAX(1,ROW()-1))),MIN(INDEX($C$1:$C$13701,MIN(13701,ROW()+1)):INDEX($C$1:$C$13701,MIN(13701,ROW()+設定!$B$26))))*10^(設定!$B$27/20)),1,0))</f>
        <v>0</v>
      </c>
      <c r="G9056" s="33" t="n">
        <f aca="false">$G9055+IF($F9056=1,1,0)</f>
        <v>4</v>
      </c>
      <c r="H9056" s="0" t="str">
        <f aca="false">IF($F9056=1,$G9056,"")</f>
        <v/>
      </c>
    </row>
    <row r="9057" customFormat="false" ht="15" hidden="false" customHeight="false" outlineLevel="0" collapsed="false">
      <c r="A9057" s="30" t="n">
        <v>1414.84375</v>
      </c>
      <c r="B9057" s="31" t="n">
        <v>21.6701</v>
      </c>
      <c r="C9057" s="32" t="n">
        <f aca="false">IF($A9057="","",IF(設定!$B$21="dB",10^($B9057/20),ABS($B9057)))</f>
        <v>12.1200664243674</v>
      </c>
      <c r="D9057" s="32" t="n">
        <f aca="false">IF($A9057="","",$A9057^2)</f>
        <v>2001782.83691406</v>
      </c>
      <c r="E9057" s="32" t="n">
        <f aca="false">IF($A9057="","",IF($C9057&lt;=0,"",1/$C9057^2))</f>
        <v>0.00680753683580437</v>
      </c>
      <c r="F9057" s="33" t="n">
        <f aca="false">IF(OR(ROW()-設定!$B$30&lt;2,ROW()+設定!$B$30&gt;13701,N($A9057)&lt;=0,N(INDEX($A$2:$A$13701,MIN(13700,MAX(1,ROW()-1+設定!$B$30))))&lt;=0,$A9057&lt;設定!$B$28,$A9057&gt;設定!$B$29),0,IF(AND($C9057&gt;=MAX(INDEX($C$1:$C$13701,MAX(1,ROW()-設定!$B$24)):INDEX($C$1:$C$13701,MAX(1,ROW()-1))),$C9057&gt;MAX(INDEX($C$1:$C$13701,MIN(13701,ROW()+1)):INDEX($C$1:$C$13701,MIN(13701,ROW()+設定!$B$24))),$C9057&gt;=設定!$B$32,$C9057&gt;=MAX(MIN(INDEX($C$1:$C$13701,MAX(1,ROW()-設定!$B$26)):INDEX($C$1:$C$13701,MAX(1,ROW()-1))),MIN(INDEX($C$1:$C$13701,MIN(13701,ROW()+1)):INDEX($C$1:$C$13701,MIN(13701,ROW()+設定!$B$26))))*10^(設定!$B$27/20)),1,0))</f>
        <v>0</v>
      </c>
      <c r="G9057" s="33" t="n">
        <f aca="false">$G9056+IF($F9057=1,1,0)</f>
        <v>4</v>
      </c>
      <c r="H9057" s="0" t="str">
        <f aca="false">IF($F9057=1,$G9057,"")</f>
        <v/>
      </c>
    </row>
    <row r="9058" customFormat="false" ht="15" hidden="false" customHeight="false" outlineLevel="0" collapsed="false">
      <c r="A9058" s="30" t="n">
        <v>1415</v>
      </c>
      <c r="B9058" s="31" t="n">
        <v>21.6458</v>
      </c>
      <c r="C9058" s="32" t="n">
        <f aca="false">IF($A9058="","",IF(設定!$B$21="dB",10^($B9058/20),ABS($B9058)))</f>
        <v>12.0862062174079</v>
      </c>
      <c r="D9058" s="32" t="n">
        <f aca="false">IF($A9058="","",$A9058^2)</f>
        <v>2002225</v>
      </c>
      <c r="E9058" s="32" t="n">
        <f aca="false">IF($A9058="","",IF($C9058&lt;=0,"",1/$C9058^2))</f>
        <v>0.00684573368401247</v>
      </c>
      <c r="F9058" s="33" t="n">
        <f aca="false">IF(OR(ROW()-設定!$B$30&lt;2,ROW()+設定!$B$30&gt;13701,N($A9058)&lt;=0,N(INDEX($A$2:$A$13701,MIN(13700,MAX(1,ROW()-1+設定!$B$30))))&lt;=0,$A9058&lt;設定!$B$28,$A9058&gt;設定!$B$29),0,IF(AND($C9058&gt;=MAX(INDEX($C$1:$C$13701,MAX(1,ROW()-設定!$B$24)):INDEX($C$1:$C$13701,MAX(1,ROW()-1))),$C9058&gt;MAX(INDEX($C$1:$C$13701,MIN(13701,ROW()+1)):INDEX($C$1:$C$13701,MIN(13701,ROW()+設定!$B$24))),$C9058&gt;=設定!$B$32,$C9058&gt;=MAX(MIN(INDEX($C$1:$C$13701,MAX(1,ROW()-設定!$B$26)):INDEX($C$1:$C$13701,MAX(1,ROW()-1))),MIN(INDEX($C$1:$C$13701,MIN(13701,ROW()+1)):INDEX($C$1:$C$13701,MIN(13701,ROW()+設定!$B$26))))*10^(設定!$B$27/20)),1,0))</f>
        <v>0</v>
      </c>
      <c r="G9058" s="33" t="n">
        <f aca="false">$G9057+IF($F9058=1,1,0)</f>
        <v>4</v>
      </c>
      <c r="H9058" s="0" t="str">
        <f aca="false">IF($F9058=1,$G9058,"")</f>
        <v/>
      </c>
    </row>
    <row r="9059" customFormat="false" ht="15" hidden="false" customHeight="false" outlineLevel="0" collapsed="false">
      <c r="A9059" s="30" t="n">
        <v>1415.15625</v>
      </c>
      <c r="B9059" s="31" t="n">
        <v>21.6548</v>
      </c>
      <c r="C9059" s="32" t="n">
        <f aca="false">IF($A9059="","",IF(設定!$B$21="dB",10^($B9059/20),ABS($B9059)))</f>
        <v>12.0987359909527</v>
      </c>
      <c r="D9059" s="32" t="n">
        <f aca="false">IF($A9059="","",$A9059^2)</f>
        <v>2002667.21191406</v>
      </c>
      <c r="E9059" s="32" t="n">
        <f aca="false">IF($A9059="","",IF($C9059&lt;=0,"",1/$C9059^2))</f>
        <v>0.00683156177759521</v>
      </c>
      <c r="F9059" s="33" t="n">
        <f aca="false">IF(OR(ROW()-設定!$B$30&lt;2,ROW()+設定!$B$30&gt;13701,N($A9059)&lt;=0,N(INDEX($A$2:$A$13701,MIN(13700,MAX(1,ROW()-1+設定!$B$30))))&lt;=0,$A9059&lt;設定!$B$28,$A9059&gt;設定!$B$29),0,IF(AND($C9059&gt;=MAX(INDEX($C$1:$C$13701,MAX(1,ROW()-設定!$B$24)):INDEX($C$1:$C$13701,MAX(1,ROW()-1))),$C9059&gt;MAX(INDEX($C$1:$C$13701,MIN(13701,ROW()+1)):INDEX($C$1:$C$13701,MIN(13701,ROW()+設定!$B$24))),$C9059&gt;=設定!$B$32,$C9059&gt;=MAX(MIN(INDEX($C$1:$C$13701,MAX(1,ROW()-設定!$B$26)):INDEX($C$1:$C$13701,MAX(1,ROW()-1))),MIN(INDEX($C$1:$C$13701,MIN(13701,ROW()+1)):INDEX($C$1:$C$13701,MIN(13701,ROW()+設定!$B$26))))*10^(設定!$B$27/20)),1,0))</f>
        <v>0</v>
      </c>
      <c r="G9059" s="33" t="n">
        <f aca="false">$G9058+IF($F9059=1,1,0)</f>
        <v>4</v>
      </c>
      <c r="H9059" s="0" t="str">
        <f aca="false">IF($F9059=1,$G9059,"")</f>
        <v/>
      </c>
    </row>
    <row r="9060" customFormat="false" ht="15" hidden="false" customHeight="false" outlineLevel="0" collapsed="false">
      <c r="A9060" s="30" t="n">
        <v>1415.3125</v>
      </c>
      <c r="B9060" s="31" t="n">
        <v>21.9826</v>
      </c>
      <c r="C9060" s="32" t="n">
        <f aca="false">IF($A9060="","",IF(設定!$B$21="dB",10^($B9060/20),ABS($B9060)))</f>
        <v>12.5640599503514</v>
      </c>
      <c r="D9060" s="32" t="n">
        <f aca="false">IF($A9060="","",$A9060^2)</f>
        <v>2003109.47265625</v>
      </c>
      <c r="E9060" s="32" t="n">
        <f aca="false">IF($A9060="","",IF($C9060&lt;=0,"",1/$C9060^2))</f>
        <v>0.00633490344699858</v>
      </c>
      <c r="F9060" s="33" t="n">
        <f aca="false">IF(OR(ROW()-設定!$B$30&lt;2,ROW()+設定!$B$30&gt;13701,N($A9060)&lt;=0,N(INDEX($A$2:$A$13701,MIN(13700,MAX(1,ROW()-1+設定!$B$30))))&lt;=0,$A9060&lt;設定!$B$28,$A9060&gt;設定!$B$29),0,IF(AND($C9060&gt;=MAX(INDEX($C$1:$C$13701,MAX(1,ROW()-設定!$B$24)):INDEX($C$1:$C$13701,MAX(1,ROW()-1))),$C9060&gt;MAX(INDEX($C$1:$C$13701,MIN(13701,ROW()+1)):INDEX($C$1:$C$13701,MIN(13701,ROW()+設定!$B$24))),$C9060&gt;=設定!$B$32,$C9060&gt;=MAX(MIN(INDEX($C$1:$C$13701,MAX(1,ROW()-設定!$B$26)):INDEX($C$1:$C$13701,MAX(1,ROW()-1))),MIN(INDEX($C$1:$C$13701,MIN(13701,ROW()+1)):INDEX($C$1:$C$13701,MIN(13701,ROW()+設定!$B$26))))*10^(設定!$B$27/20)),1,0))</f>
        <v>0</v>
      </c>
      <c r="G9060" s="33" t="n">
        <f aca="false">$G9059+IF($F9060=1,1,0)</f>
        <v>4</v>
      </c>
      <c r="H9060" s="0" t="str">
        <f aca="false">IF($F9060=1,$G9060,"")</f>
        <v/>
      </c>
    </row>
    <row r="9061" customFormat="false" ht="15" hidden="false" customHeight="false" outlineLevel="0" collapsed="false">
      <c r="A9061" s="30" t="n">
        <v>1415.46875</v>
      </c>
      <c r="B9061" s="31" t="n">
        <v>21.8622</v>
      </c>
      <c r="C9061" s="32" t="n">
        <f aca="false">IF($A9061="","",IF(設定!$B$21="dB",10^($B9061/20),ABS($B9061)))</f>
        <v>12.3911039407084</v>
      </c>
      <c r="D9061" s="32" t="n">
        <f aca="false">IF($A9061="","",$A9061^2)</f>
        <v>2003551.78222656</v>
      </c>
      <c r="E9061" s="32" t="n">
        <f aca="false">IF($A9061="","",IF($C9061&lt;=0,"",1/$C9061^2))</f>
        <v>0.00651298383092723</v>
      </c>
      <c r="F9061" s="33" t="n">
        <f aca="false">IF(OR(ROW()-設定!$B$30&lt;2,ROW()+設定!$B$30&gt;13701,N($A9061)&lt;=0,N(INDEX($A$2:$A$13701,MIN(13700,MAX(1,ROW()-1+設定!$B$30))))&lt;=0,$A9061&lt;設定!$B$28,$A9061&gt;設定!$B$29),0,IF(AND($C9061&gt;=MAX(INDEX($C$1:$C$13701,MAX(1,ROW()-設定!$B$24)):INDEX($C$1:$C$13701,MAX(1,ROW()-1))),$C9061&gt;MAX(INDEX($C$1:$C$13701,MIN(13701,ROW()+1)):INDEX($C$1:$C$13701,MIN(13701,ROW()+設定!$B$24))),$C9061&gt;=設定!$B$32,$C9061&gt;=MAX(MIN(INDEX($C$1:$C$13701,MAX(1,ROW()-設定!$B$26)):INDEX($C$1:$C$13701,MAX(1,ROW()-1))),MIN(INDEX($C$1:$C$13701,MIN(13701,ROW()+1)):INDEX($C$1:$C$13701,MIN(13701,ROW()+設定!$B$26))))*10^(設定!$B$27/20)),1,0))</f>
        <v>0</v>
      </c>
      <c r="G9061" s="33" t="n">
        <f aca="false">$G9060+IF($F9061=1,1,0)</f>
        <v>4</v>
      </c>
      <c r="H9061" s="0" t="str">
        <f aca="false">IF($F9061=1,$G9061,"")</f>
        <v/>
      </c>
    </row>
    <row r="9062" customFormat="false" ht="15" hidden="false" customHeight="false" outlineLevel="0" collapsed="false">
      <c r="A9062" s="30" t="n">
        <v>1415.625</v>
      </c>
      <c r="B9062" s="31" t="n">
        <v>22.014</v>
      </c>
      <c r="C9062" s="32" t="n">
        <f aca="false">IF($A9062="","",IF(設定!$B$21="dB",10^($B9062/20),ABS($B9062)))</f>
        <v>12.6095619599369</v>
      </c>
      <c r="D9062" s="32" t="n">
        <f aca="false">IF($A9062="","",$A9062^2)</f>
        <v>2003994.140625</v>
      </c>
      <c r="E9062" s="32" t="n">
        <f aca="false">IF($A9062="","",IF($C9062&lt;=0,"",1/$C9062^2))</f>
        <v>0.00628926653160416</v>
      </c>
      <c r="F9062" s="33" t="n">
        <f aca="false">IF(OR(ROW()-設定!$B$30&lt;2,ROW()+設定!$B$30&gt;13701,N($A9062)&lt;=0,N(INDEX($A$2:$A$13701,MIN(13700,MAX(1,ROW()-1+設定!$B$30))))&lt;=0,$A9062&lt;設定!$B$28,$A9062&gt;設定!$B$29),0,IF(AND($C9062&gt;=MAX(INDEX($C$1:$C$13701,MAX(1,ROW()-設定!$B$24)):INDEX($C$1:$C$13701,MAX(1,ROW()-1))),$C9062&gt;MAX(INDEX($C$1:$C$13701,MIN(13701,ROW()+1)):INDEX($C$1:$C$13701,MIN(13701,ROW()+設定!$B$24))),$C9062&gt;=設定!$B$32,$C9062&gt;=MAX(MIN(INDEX($C$1:$C$13701,MAX(1,ROW()-設定!$B$26)):INDEX($C$1:$C$13701,MAX(1,ROW()-1))),MIN(INDEX($C$1:$C$13701,MIN(13701,ROW()+1)):INDEX($C$1:$C$13701,MIN(13701,ROW()+設定!$B$26))))*10^(設定!$B$27/20)),1,0))</f>
        <v>0</v>
      </c>
      <c r="G9062" s="33" t="n">
        <f aca="false">$G9061+IF($F9062=1,1,0)</f>
        <v>4</v>
      </c>
      <c r="H9062" s="0" t="str">
        <f aca="false">IF($F9062=1,$G9062,"")</f>
        <v/>
      </c>
    </row>
    <row r="9063" customFormat="false" ht="15" hidden="false" customHeight="false" outlineLevel="0" collapsed="false">
      <c r="A9063" s="30" t="n">
        <v>1415.78125</v>
      </c>
      <c r="B9063" s="31" t="n">
        <v>21.8964</v>
      </c>
      <c r="C9063" s="32" t="n">
        <f aca="false">IF($A9063="","",IF(設定!$B$21="dB",10^($B9063/20),ABS($B9063)))</f>
        <v>12.4399891050616</v>
      </c>
      <c r="D9063" s="32" t="n">
        <f aca="false">IF($A9063="","",$A9063^2)</f>
        <v>2004436.54785156</v>
      </c>
      <c r="E9063" s="32" t="n">
        <f aca="false">IF($A9063="","",IF($C9063&lt;=0,"",1/$C9063^2))</f>
        <v>0.00646189653487944</v>
      </c>
      <c r="F9063" s="33" t="n">
        <f aca="false">IF(OR(ROW()-設定!$B$30&lt;2,ROW()+設定!$B$30&gt;13701,N($A9063)&lt;=0,N(INDEX($A$2:$A$13701,MIN(13700,MAX(1,ROW()-1+設定!$B$30))))&lt;=0,$A9063&lt;設定!$B$28,$A9063&gt;設定!$B$29),0,IF(AND($C9063&gt;=MAX(INDEX($C$1:$C$13701,MAX(1,ROW()-設定!$B$24)):INDEX($C$1:$C$13701,MAX(1,ROW()-1))),$C9063&gt;MAX(INDEX($C$1:$C$13701,MIN(13701,ROW()+1)):INDEX($C$1:$C$13701,MIN(13701,ROW()+設定!$B$24))),$C9063&gt;=設定!$B$32,$C9063&gt;=MAX(MIN(INDEX($C$1:$C$13701,MAX(1,ROW()-設定!$B$26)):INDEX($C$1:$C$13701,MAX(1,ROW()-1))),MIN(INDEX($C$1:$C$13701,MIN(13701,ROW()+1)):INDEX($C$1:$C$13701,MIN(13701,ROW()+設定!$B$26))))*10^(設定!$B$27/20)),1,0))</f>
        <v>0</v>
      </c>
      <c r="G9063" s="33" t="n">
        <f aca="false">$G9062+IF($F9063=1,1,0)</f>
        <v>4</v>
      </c>
      <c r="H9063" s="0" t="str">
        <f aca="false">IF($F9063=1,$G9063,"")</f>
        <v/>
      </c>
    </row>
    <row r="9064" customFormat="false" ht="15" hidden="false" customHeight="false" outlineLevel="0" collapsed="false">
      <c r="A9064" s="30" t="n">
        <v>1415.9375</v>
      </c>
      <c r="B9064" s="31" t="n">
        <v>22.1334</v>
      </c>
      <c r="C9064" s="32" t="n">
        <f aca="false">IF($A9064="","",IF(設定!$B$21="dB",10^($B9064/20),ABS($B9064)))</f>
        <v>12.7840953158114</v>
      </c>
      <c r="D9064" s="32" t="n">
        <f aca="false">IF($A9064="","",$A9064^2)</f>
        <v>2004879.00390625</v>
      </c>
      <c r="E9064" s="32" t="n">
        <f aca="false">IF($A9064="","",IF($C9064&lt;=0,"",1/$C9064^2))</f>
        <v>0.00611871183109964</v>
      </c>
      <c r="F9064" s="33" t="n">
        <f aca="false">IF(OR(ROW()-設定!$B$30&lt;2,ROW()+設定!$B$30&gt;13701,N($A9064)&lt;=0,N(INDEX($A$2:$A$13701,MIN(13700,MAX(1,ROW()-1+設定!$B$30))))&lt;=0,$A9064&lt;設定!$B$28,$A9064&gt;設定!$B$29),0,IF(AND($C9064&gt;=MAX(INDEX($C$1:$C$13701,MAX(1,ROW()-設定!$B$24)):INDEX($C$1:$C$13701,MAX(1,ROW()-1))),$C9064&gt;MAX(INDEX($C$1:$C$13701,MIN(13701,ROW()+1)):INDEX($C$1:$C$13701,MIN(13701,ROW()+設定!$B$24))),$C9064&gt;=設定!$B$32,$C9064&gt;=MAX(MIN(INDEX($C$1:$C$13701,MAX(1,ROW()-設定!$B$26)):INDEX($C$1:$C$13701,MAX(1,ROW()-1))),MIN(INDEX($C$1:$C$13701,MIN(13701,ROW()+1)):INDEX($C$1:$C$13701,MIN(13701,ROW()+設定!$B$26))))*10^(設定!$B$27/20)),1,0))</f>
        <v>0</v>
      </c>
      <c r="G9064" s="33" t="n">
        <f aca="false">$G9063+IF($F9064=1,1,0)</f>
        <v>4</v>
      </c>
      <c r="H9064" s="0" t="str">
        <f aca="false">IF($F9064=1,$G9064,"")</f>
        <v/>
      </c>
    </row>
    <row r="9065" customFormat="false" ht="15" hidden="false" customHeight="false" outlineLevel="0" collapsed="false">
      <c r="A9065" s="30" t="n">
        <v>1416.09375</v>
      </c>
      <c r="B9065" s="31" t="n">
        <v>22.0942</v>
      </c>
      <c r="C9065" s="32" t="n">
        <f aca="false">IF($A9065="","",IF(設定!$B$21="dB",10^($B9065/20),ABS($B9065)))</f>
        <v>12.7265298360342</v>
      </c>
      <c r="D9065" s="32" t="n">
        <f aca="false">IF($A9065="","",$A9065^2)</f>
        <v>2005321.50878906</v>
      </c>
      <c r="E9065" s="32" t="n">
        <f aca="false">IF($A9065="","",IF($C9065&lt;=0,"",1/$C9065^2))</f>
        <v>0.00617419014199608</v>
      </c>
      <c r="F9065" s="33" t="n">
        <f aca="false">IF(OR(ROW()-設定!$B$30&lt;2,ROW()+設定!$B$30&gt;13701,N($A9065)&lt;=0,N(INDEX($A$2:$A$13701,MIN(13700,MAX(1,ROW()-1+設定!$B$30))))&lt;=0,$A9065&lt;設定!$B$28,$A9065&gt;設定!$B$29),0,IF(AND($C9065&gt;=MAX(INDEX($C$1:$C$13701,MAX(1,ROW()-設定!$B$24)):INDEX($C$1:$C$13701,MAX(1,ROW()-1))),$C9065&gt;MAX(INDEX($C$1:$C$13701,MIN(13701,ROW()+1)):INDEX($C$1:$C$13701,MIN(13701,ROW()+設定!$B$24))),$C9065&gt;=設定!$B$32,$C9065&gt;=MAX(MIN(INDEX($C$1:$C$13701,MAX(1,ROW()-設定!$B$26)):INDEX($C$1:$C$13701,MAX(1,ROW()-1))),MIN(INDEX($C$1:$C$13701,MIN(13701,ROW()+1)):INDEX($C$1:$C$13701,MIN(13701,ROW()+設定!$B$26))))*10^(設定!$B$27/20)),1,0))</f>
        <v>0</v>
      </c>
      <c r="G9065" s="33" t="n">
        <f aca="false">$G9064+IF($F9065=1,1,0)</f>
        <v>4</v>
      </c>
      <c r="H9065" s="0" t="str">
        <f aca="false">IF($F9065=1,$G9065,"")</f>
        <v/>
      </c>
    </row>
    <row r="9066" customFormat="false" ht="15" hidden="false" customHeight="false" outlineLevel="0" collapsed="false">
      <c r="A9066" s="30" t="n">
        <v>1416.25</v>
      </c>
      <c r="B9066" s="31" t="n">
        <v>22.5476</v>
      </c>
      <c r="C9066" s="32" t="n">
        <f aca="false">IF($A9066="","",IF(設定!$B$21="dB",10^($B9066/20),ABS($B9066)))</f>
        <v>13.4084939383638</v>
      </c>
      <c r="D9066" s="32" t="n">
        <f aca="false">IF($A9066="","",$A9066^2)</f>
        <v>2005764.0625</v>
      </c>
      <c r="E9066" s="32" t="n">
        <f aca="false">IF($A9066="","",IF($C9066&lt;=0,"",1/$C9066^2))</f>
        <v>0.00556211546215078</v>
      </c>
      <c r="F9066" s="33" t="n">
        <f aca="false">IF(OR(ROW()-設定!$B$30&lt;2,ROW()+設定!$B$30&gt;13701,N($A9066)&lt;=0,N(INDEX($A$2:$A$13701,MIN(13700,MAX(1,ROW()-1+設定!$B$30))))&lt;=0,$A9066&lt;設定!$B$28,$A9066&gt;設定!$B$29),0,IF(AND($C9066&gt;=MAX(INDEX($C$1:$C$13701,MAX(1,ROW()-設定!$B$24)):INDEX($C$1:$C$13701,MAX(1,ROW()-1))),$C9066&gt;MAX(INDEX($C$1:$C$13701,MIN(13701,ROW()+1)):INDEX($C$1:$C$13701,MIN(13701,ROW()+設定!$B$24))),$C9066&gt;=設定!$B$32,$C9066&gt;=MAX(MIN(INDEX($C$1:$C$13701,MAX(1,ROW()-設定!$B$26)):INDEX($C$1:$C$13701,MAX(1,ROW()-1))),MIN(INDEX($C$1:$C$13701,MIN(13701,ROW()+1)):INDEX($C$1:$C$13701,MIN(13701,ROW()+設定!$B$26))))*10^(設定!$B$27/20)),1,0))</f>
        <v>0</v>
      </c>
      <c r="G9066" s="33" t="n">
        <f aca="false">$G9065+IF($F9066=1,1,0)</f>
        <v>4</v>
      </c>
      <c r="H9066" s="0" t="str">
        <f aca="false">IF($F9066=1,$G9066,"")</f>
        <v/>
      </c>
    </row>
    <row r="9067" customFormat="false" ht="15" hidden="false" customHeight="false" outlineLevel="0" collapsed="false">
      <c r="A9067" s="30" t="n">
        <v>1416.40625</v>
      </c>
      <c r="B9067" s="31" t="n">
        <v>22.2027</v>
      </c>
      <c r="C9067" s="32" t="n">
        <f aca="false">IF($A9067="","",IF(設定!$B$21="dB",10^($B9067/20),ABS($B9067)))</f>
        <v>12.8865006500835</v>
      </c>
      <c r="D9067" s="32" t="n">
        <f aca="false">IF($A9067="","",$A9067^2)</f>
        <v>2006206.66503906</v>
      </c>
      <c r="E9067" s="32" t="n">
        <f aca="false">IF($A9067="","",IF($C9067&lt;=0,"",1/$C9067^2))</f>
        <v>0.00602185092422847</v>
      </c>
      <c r="F9067" s="33" t="n">
        <f aca="false">IF(OR(ROW()-設定!$B$30&lt;2,ROW()+設定!$B$30&gt;13701,N($A9067)&lt;=0,N(INDEX($A$2:$A$13701,MIN(13700,MAX(1,ROW()-1+設定!$B$30))))&lt;=0,$A9067&lt;設定!$B$28,$A9067&gt;設定!$B$29),0,IF(AND($C9067&gt;=MAX(INDEX($C$1:$C$13701,MAX(1,ROW()-設定!$B$24)):INDEX($C$1:$C$13701,MAX(1,ROW()-1))),$C9067&gt;MAX(INDEX($C$1:$C$13701,MIN(13701,ROW()+1)):INDEX($C$1:$C$13701,MIN(13701,ROW()+設定!$B$24))),$C9067&gt;=設定!$B$32,$C9067&gt;=MAX(MIN(INDEX($C$1:$C$13701,MAX(1,ROW()-設定!$B$26)):INDEX($C$1:$C$13701,MAX(1,ROW()-1))),MIN(INDEX($C$1:$C$13701,MIN(13701,ROW()+1)):INDEX($C$1:$C$13701,MIN(13701,ROW()+設定!$B$26))))*10^(設定!$B$27/20)),1,0))</f>
        <v>0</v>
      </c>
      <c r="G9067" s="33" t="n">
        <f aca="false">$G9066+IF($F9067=1,1,0)</f>
        <v>4</v>
      </c>
      <c r="H9067" s="0" t="str">
        <f aca="false">IF($F9067=1,$G9067,"")</f>
        <v/>
      </c>
    </row>
    <row r="9068" customFormat="false" ht="15" hidden="false" customHeight="false" outlineLevel="0" collapsed="false">
      <c r="A9068" s="30" t="n">
        <v>1416.5625</v>
      </c>
      <c r="B9068" s="31" t="n">
        <v>22.2731</v>
      </c>
      <c r="C9068" s="32" t="n">
        <f aca="false">IF($A9068="","",IF(設定!$B$21="dB",10^($B9068/20),ABS($B9068)))</f>
        <v>12.9913714404055</v>
      </c>
      <c r="D9068" s="32" t="n">
        <f aca="false">IF($A9068="","",$A9068^2)</f>
        <v>2006649.31640625</v>
      </c>
      <c r="E9068" s="32" t="n">
        <f aca="false">IF($A9068="","",IF($C9068&lt;=0,"",1/$C9068^2))</f>
        <v>0.00592502244681244</v>
      </c>
      <c r="F9068" s="33" t="n">
        <f aca="false">IF(OR(ROW()-設定!$B$30&lt;2,ROW()+設定!$B$30&gt;13701,N($A9068)&lt;=0,N(INDEX($A$2:$A$13701,MIN(13700,MAX(1,ROW()-1+設定!$B$30))))&lt;=0,$A9068&lt;設定!$B$28,$A9068&gt;設定!$B$29),0,IF(AND($C9068&gt;=MAX(INDEX($C$1:$C$13701,MAX(1,ROW()-設定!$B$24)):INDEX($C$1:$C$13701,MAX(1,ROW()-1))),$C9068&gt;MAX(INDEX($C$1:$C$13701,MIN(13701,ROW()+1)):INDEX($C$1:$C$13701,MIN(13701,ROW()+設定!$B$24))),$C9068&gt;=設定!$B$32,$C9068&gt;=MAX(MIN(INDEX($C$1:$C$13701,MAX(1,ROW()-設定!$B$26)):INDEX($C$1:$C$13701,MAX(1,ROW()-1))),MIN(INDEX($C$1:$C$13701,MIN(13701,ROW()+1)):INDEX($C$1:$C$13701,MIN(13701,ROW()+設定!$B$26))))*10^(設定!$B$27/20)),1,0))</f>
        <v>0</v>
      </c>
      <c r="G9068" s="33" t="n">
        <f aca="false">$G9067+IF($F9068=1,1,0)</f>
        <v>4</v>
      </c>
      <c r="H9068" s="0" t="str">
        <f aca="false">IF($F9068=1,$G9068,"")</f>
        <v/>
      </c>
    </row>
    <row r="9069" customFormat="false" ht="15" hidden="false" customHeight="false" outlineLevel="0" collapsed="false">
      <c r="A9069" s="30" t="n">
        <v>1416.71875</v>
      </c>
      <c r="B9069" s="31" t="n">
        <v>22.5366</v>
      </c>
      <c r="C9069" s="32" t="n">
        <f aca="false">IF($A9069="","",IF(設定!$B$21="dB",10^($B9069/20),ABS($B9069)))</f>
        <v>13.3915238772155</v>
      </c>
      <c r="D9069" s="32" t="n">
        <f aca="false">IF($A9069="","",$A9069^2)</f>
        <v>2007092.01660156</v>
      </c>
      <c r="E9069" s="32" t="n">
        <f aca="false">IF($A9069="","",IF($C9069&lt;=0,"",1/$C9069^2))</f>
        <v>0.00557622128709746</v>
      </c>
      <c r="F9069" s="33" t="n">
        <f aca="false">IF(OR(ROW()-設定!$B$30&lt;2,ROW()+設定!$B$30&gt;13701,N($A9069)&lt;=0,N(INDEX($A$2:$A$13701,MIN(13700,MAX(1,ROW()-1+設定!$B$30))))&lt;=0,$A9069&lt;設定!$B$28,$A9069&gt;設定!$B$29),0,IF(AND($C9069&gt;=MAX(INDEX($C$1:$C$13701,MAX(1,ROW()-設定!$B$24)):INDEX($C$1:$C$13701,MAX(1,ROW()-1))),$C9069&gt;MAX(INDEX($C$1:$C$13701,MIN(13701,ROW()+1)):INDEX($C$1:$C$13701,MIN(13701,ROW()+設定!$B$24))),$C9069&gt;=設定!$B$32,$C9069&gt;=MAX(MIN(INDEX($C$1:$C$13701,MAX(1,ROW()-設定!$B$26)):INDEX($C$1:$C$13701,MAX(1,ROW()-1))),MIN(INDEX($C$1:$C$13701,MIN(13701,ROW()+1)):INDEX($C$1:$C$13701,MIN(13701,ROW()+設定!$B$26))))*10^(設定!$B$27/20)),1,0))</f>
        <v>0</v>
      </c>
      <c r="G9069" s="33" t="n">
        <f aca="false">$G9068+IF($F9069=1,1,0)</f>
        <v>4</v>
      </c>
      <c r="H9069" s="0" t="str">
        <f aca="false">IF($F9069=1,$G9069,"")</f>
        <v/>
      </c>
    </row>
    <row r="9070" customFormat="false" ht="15" hidden="false" customHeight="false" outlineLevel="0" collapsed="false">
      <c r="A9070" s="30" t="n">
        <v>1416.875</v>
      </c>
      <c r="B9070" s="31" t="n">
        <v>22.6224</v>
      </c>
      <c r="C9070" s="32" t="n">
        <f aca="false">IF($A9070="","",IF(設定!$B$21="dB",10^($B9070/20),ABS($B9070)))</f>
        <v>13.5244620626804</v>
      </c>
      <c r="D9070" s="32" t="n">
        <f aca="false">IF($A9070="","",$A9070^2)</f>
        <v>2007534.765625</v>
      </c>
      <c r="E9070" s="32" t="n">
        <f aca="false">IF($A9070="","",IF($C9070&lt;=0,"",1/$C9070^2))</f>
        <v>0.00546713754212578</v>
      </c>
      <c r="F9070" s="33" t="n">
        <f aca="false">IF(OR(ROW()-設定!$B$30&lt;2,ROW()+設定!$B$30&gt;13701,N($A9070)&lt;=0,N(INDEX($A$2:$A$13701,MIN(13700,MAX(1,ROW()-1+設定!$B$30))))&lt;=0,$A9070&lt;設定!$B$28,$A9070&gt;設定!$B$29),0,IF(AND($C9070&gt;=MAX(INDEX($C$1:$C$13701,MAX(1,ROW()-設定!$B$24)):INDEX($C$1:$C$13701,MAX(1,ROW()-1))),$C9070&gt;MAX(INDEX($C$1:$C$13701,MIN(13701,ROW()+1)):INDEX($C$1:$C$13701,MIN(13701,ROW()+設定!$B$24))),$C9070&gt;=設定!$B$32,$C9070&gt;=MAX(MIN(INDEX($C$1:$C$13701,MAX(1,ROW()-設定!$B$26)):INDEX($C$1:$C$13701,MAX(1,ROW()-1))),MIN(INDEX($C$1:$C$13701,MIN(13701,ROW()+1)):INDEX($C$1:$C$13701,MIN(13701,ROW()+設定!$B$26))))*10^(設定!$B$27/20)),1,0))</f>
        <v>0</v>
      </c>
      <c r="G9070" s="33" t="n">
        <f aca="false">$G9069+IF($F9070=1,1,0)</f>
        <v>4</v>
      </c>
      <c r="H9070" s="0" t="str">
        <f aca="false">IF($F9070=1,$G9070,"")</f>
        <v/>
      </c>
    </row>
    <row r="9071" customFormat="false" ht="15" hidden="false" customHeight="false" outlineLevel="0" collapsed="false">
      <c r="A9071" s="30" t="n">
        <v>1417.03125</v>
      </c>
      <c r="B9071" s="31" t="n">
        <v>22.3498</v>
      </c>
      <c r="C9071" s="32" t="n">
        <f aca="false">IF($A9071="","",IF(設定!$B$21="dB",10^($B9071/20),ABS($B9071)))</f>
        <v>13.1065986296</v>
      </c>
      <c r="D9071" s="32" t="n">
        <f aca="false">IF($A9071="","",$A9071^2)</f>
        <v>2007977.56347656</v>
      </c>
      <c r="E9071" s="32" t="n">
        <f aca="false">IF($A9071="","",IF($C9071&lt;=0,"",1/$C9071^2))</f>
        <v>0.00582130025231968</v>
      </c>
      <c r="F9071" s="33" t="n">
        <f aca="false">IF(OR(ROW()-設定!$B$30&lt;2,ROW()+設定!$B$30&gt;13701,N($A9071)&lt;=0,N(INDEX($A$2:$A$13701,MIN(13700,MAX(1,ROW()-1+設定!$B$30))))&lt;=0,$A9071&lt;設定!$B$28,$A9071&gt;設定!$B$29),0,IF(AND($C9071&gt;=MAX(INDEX($C$1:$C$13701,MAX(1,ROW()-設定!$B$24)):INDEX($C$1:$C$13701,MAX(1,ROW()-1))),$C9071&gt;MAX(INDEX($C$1:$C$13701,MIN(13701,ROW()+1)):INDEX($C$1:$C$13701,MIN(13701,ROW()+設定!$B$24))),$C9071&gt;=設定!$B$32,$C9071&gt;=MAX(MIN(INDEX($C$1:$C$13701,MAX(1,ROW()-設定!$B$26)):INDEX($C$1:$C$13701,MAX(1,ROW()-1))),MIN(INDEX($C$1:$C$13701,MIN(13701,ROW()+1)):INDEX($C$1:$C$13701,MIN(13701,ROW()+設定!$B$26))))*10^(設定!$B$27/20)),1,0))</f>
        <v>0</v>
      </c>
      <c r="G9071" s="33" t="n">
        <f aca="false">$G9070+IF($F9071=1,1,0)</f>
        <v>4</v>
      </c>
      <c r="H9071" s="0" t="str">
        <f aca="false">IF($F9071=1,$G9071,"")</f>
        <v/>
      </c>
    </row>
    <row r="9072" customFormat="false" ht="15" hidden="false" customHeight="false" outlineLevel="0" collapsed="false">
      <c r="A9072" s="30" t="n">
        <v>1417.1875</v>
      </c>
      <c r="B9072" s="31" t="n">
        <v>22.6643</v>
      </c>
      <c r="C9072" s="32" t="n">
        <f aca="false">IF($A9072="","",IF(設定!$B$21="dB",10^($B9072/20),ABS($B9072)))</f>
        <v>13.5898605400567</v>
      </c>
      <c r="D9072" s="32" t="n">
        <f aca="false">IF($A9072="","",$A9072^2)</f>
        <v>2008420.41015625</v>
      </c>
      <c r="E9072" s="32" t="n">
        <f aca="false">IF($A9072="","",IF($C9072&lt;=0,"",1/$C9072^2))</f>
        <v>0.00541464514618012</v>
      </c>
      <c r="F9072" s="33" t="n">
        <f aca="false">IF(OR(ROW()-設定!$B$30&lt;2,ROW()+設定!$B$30&gt;13701,N($A9072)&lt;=0,N(INDEX($A$2:$A$13701,MIN(13700,MAX(1,ROW()-1+設定!$B$30))))&lt;=0,$A9072&lt;設定!$B$28,$A9072&gt;設定!$B$29),0,IF(AND($C9072&gt;=MAX(INDEX($C$1:$C$13701,MAX(1,ROW()-設定!$B$24)):INDEX($C$1:$C$13701,MAX(1,ROW()-1))),$C9072&gt;MAX(INDEX($C$1:$C$13701,MIN(13701,ROW()+1)):INDEX($C$1:$C$13701,MIN(13701,ROW()+設定!$B$24))),$C9072&gt;=設定!$B$32,$C9072&gt;=MAX(MIN(INDEX($C$1:$C$13701,MAX(1,ROW()-設定!$B$26)):INDEX($C$1:$C$13701,MAX(1,ROW()-1))),MIN(INDEX($C$1:$C$13701,MIN(13701,ROW()+1)):INDEX($C$1:$C$13701,MIN(13701,ROW()+設定!$B$26))))*10^(設定!$B$27/20)),1,0))</f>
        <v>0</v>
      </c>
      <c r="G9072" s="33" t="n">
        <f aca="false">$G9071+IF($F9072=1,1,0)</f>
        <v>4</v>
      </c>
      <c r="H9072" s="0" t="str">
        <f aca="false">IF($F9072=1,$G9072,"")</f>
        <v/>
      </c>
    </row>
    <row r="9073" customFormat="false" ht="15" hidden="false" customHeight="false" outlineLevel="0" collapsed="false">
      <c r="A9073" s="30" t="n">
        <v>1417.34375</v>
      </c>
      <c r="B9073" s="31" t="n">
        <v>22.7958</v>
      </c>
      <c r="C9073" s="32" t="n">
        <f aca="false">IF($A9073="","",IF(設定!$B$21="dB",10^($B9073/20),ABS($B9073)))</f>
        <v>13.797169509849</v>
      </c>
      <c r="D9073" s="32" t="n">
        <f aca="false">IF($A9073="","",$A9073^2)</f>
        <v>2008863.30566406</v>
      </c>
      <c r="E9073" s="32" t="n">
        <f aca="false">IF($A9073="","",IF($C9073&lt;=0,"",1/$C9073^2))</f>
        <v>0.00525315239553817</v>
      </c>
      <c r="F9073" s="33" t="n">
        <f aca="false">IF(OR(ROW()-設定!$B$30&lt;2,ROW()+設定!$B$30&gt;13701,N($A9073)&lt;=0,N(INDEX($A$2:$A$13701,MIN(13700,MAX(1,ROW()-1+設定!$B$30))))&lt;=0,$A9073&lt;設定!$B$28,$A9073&gt;設定!$B$29),0,IF(AND($C9073&gt;=MAX(INDEX($C$1:$C$13701,MAX(1,ROW()-設定!$B$24)):INDEX($C$1:$C$13701,MAX(1,ROW()-1))),$C9073&gt;MAX(INDEX($C$1:$C$13701,MIN(13701,ROW()+1)):INDEX($C$1:$C$13701,MIN(13701,ROW()+設定!$B$24))),$C9073&gt;=設定!$B$32,$C9073&gt;=MAX(MIN(INDEX($C$1:$C$13701,MAX(1,ROW()-設定!$B$26)):INDEX($C$1:$C$13701,MAX(1,ROW()-1))),MIN(INDEX($C$1:$C$13701,MIN(13701,ROW()+1)):INDEX($C$1:$C$13701,MIN(13701,ROW()+設定!$B$26))))*10^(設定!$B$27/20)),1,0))</f>
        <v>0</v>
      </c>
      <c r="G9073" s="33" t="n">
        <f aca="false">$G9072+IF($F9073=1,1,0)</f>
        <v>4</v>
      </c>
      <c r="H9073" s="0" t="str">
        <f aca="false">IF($F9073=1,$G9073,"")</f>
        <v/>
      </c>
    </row>
    <row r="9074" customFormat="false" ht="15" hidden="false" customHeight="false" outlineLevel="0" collapsed="false">
      <c r="A9074" s="30" t="n">
        <v>1417.5</v>
      </c>
      <c r="B9074" s="31" t="n">
        <v>22.6447</v>
      </c>
      <c r="C9074" s="32" t="n">
        <f aca="false">IF($A9074="","",IF(設定!$B$21="dB",10^($B9074/20),ABS($B9074)))</f>
        <v>13.5592291393542</v>
      </c>
      <c r="D9074" s="32" t="n">
        <f aca="false">IF($A9074="","",$A9074^2)</f>
        <v>2009306.25</v>
      </c>
      <c r="E9074" s="32" t="n">
        <f aca="false">IF($A9074="","",IF($C9074&lt;=0,"",1/$C9074^2))</f>
        <v>0.00543913702650247</v>
      </c>
      <c r="F9074" s="33" t="n">
        <f aca="false">IF(OR(ROW()-設定!$B$30&lt;2,ROW()+設定!$B$30&gt;13701,N($A9074)&lt;=0,N(INDEX($A$2:$A$13701,MIN(13700,MAX(1,ROW()-1+設定!$B$30))))&lt;=0,$A9074&lt;設定!$B$28,$A9074&gt;設定!$B$29),0,IF(AND($C9074&gt;=MAX(INDEX($C$1:$C$13701,MAX(1,ROW()-設定!$B$24)):INDEX($C$1:$C$13701,MAX(1,ROW()-1))),$C9074&gt;MAX(INDEX($C$1:$C$13701,MIN(13701,ROW()+1)):INDEX($C$1:$C$13701,MIN(13701,ROW()+設定!$B$24))),$C9074&gt;=設定!$B$32,$C9074&gt;=MAX(MIN(INDEX($C$1:$C$13701,MAX(1,ROW()-設定!$B$26)):INDEX($C$1:$C$13701,MAX(1,ROW()-1))),MIN(INDEX($C$1:$C$13701,MIN(13701,ROW()+1)):INDEX($C$1:$C$13701,MIN(13701,ROW()+設定!$B$26))))*10^(設定!$B$27/20)),1,0))</f>
        <v>0</v>
      </c>
      <c r="G9074" s="33" t="n">
        <f aca="false">$G9073+IF($F9074=1,1,0)</f>
        <v>4</v>
      </c>
      <c r="H9074" s="0" t="str">
        <f aca="false">IF($F9074=1,$G9074,"")</f>
        <v/>
      </c>
    </row>
    <row r="9075" customFormat="false" ht="15" hidden="false" customHeight="false" outlineLevel="0" collapsed="false">
      <c r="A9075" s="30" t="n">
        <v>1417.65625</v>
      </c>
      <c r="B9075" s="31" t="n">
        <v>22.9114</v>
      </c>
      <c r="C9075" s="32" t="n">
        <f aca="false">IF($A9075="","",IF(設定!$B$21="dB",10^($B9075/20),ABS($B9075)))</f>
        <v>13.9820226073938</v>
      </c>
      <c r="D9075" s="32" t="n">
        <f aca="false">IF($A9075="","",$A9075^2)</f>
        <v>2009749.24316406</v>
      </c>
      <c r="E9075" s="32" t="n">
        <f aca="false">IF($A9075="","",IF($C9075&lt;=0,"",1/$C9075^2))</f>
        <v>0.00511516915388362</v>
      </c>
      <c r="F9075" s="33" t="n">
        <f aca="false">IF(OR(ROW()-設定!$B$30&lt;2,ROW()+設定!$B$30&gt;13701,N($A9075)&lt;=0,N(INDEX($A$2:$A$13701,MIN(13700,MAX(1,ROW()-1+設定!$B$30))))&lt;=0,$A9075&lt;設定!$B$28,$A9075&gt;設定!$B$29),0,IF(AND($C9075&gt;=MAX(INDEX($C$1:$C$13701,MAX(1,ROW()-設定!$B$24)):INDEX($C$1:$C$13701,MAX(1,ROW()-1))),$C9075&gt;MAX(INDEX($C$1:$C$13701,MIN(13701,ROW()+1)):INDEX($C$1:$C$13701,MIN(13701,ROW()+設定!$B$24))),$C9075&gt;=設定!$B$32,$C9075&gt;=MAX(MIN(INDEX($C$1:$C$13701,MAX(1,ROW()-設定!$B$26)):INDEX($C$1:$C$13701,MAX(1,ROW()-1))),MIN(INDEX($C$1:$C$13701,MIN(13701,ROW()+1)):INDEX($C$1:$C$13701,MIN(13701,ROW()+設定!$B$26))))*10^(設定!$B$27/20)),1,0))</f>
        <v>0</v>
      </c>
      <c r="G9075" s="33" t="n">
        <f aca="false">$G9074+IF($F9075=1,1,0)</f>
        <v>4</v>
      </c>
      <c r="H9075" s="0" t="str">
        <f aca="false">IF($F9075=1,$G9075,"")</f>
        <v/>
      </c>
    </row>
    <row r="9076" customFormat="false" ht="15" hidden="false" customHeight="false" outlineLevel="0" collapsed="false">
      <c r="A9076" s="30" t="n">
        <v>1417.8125</v>
      </c>
      <c r="B9076" s="31" t="n">
        <v>22.8545</v>
      </c>
      <c r="C9076" s="32" t="n">
        <f aca="false">IF($A9076="","",IF(設定!$B$21="dB",10^($B9076/20),ABS($B9076)))</f>
        <v>13.8907277665214</v>
      </c>
      <c r="D9076" s="32" t="n">
        <f aca="false">IF($A9076="","",$A9076^2)</f>
        <v>2010192.28515625</v>
      </c>
      <c r="E9076" s="32" t="n">
        <f aca="false">IF($A9076="","",IF($C9076&lt;=0,"",1/$C9076^2))</f>
        <v>0.00518262755777424</v>
      </c>
      <c r="F9076" s="33" t="n">
        <f aca="false">IF(OR(ROW()-設定!$B$30&lt;2,ROW()+設定!$B$30&gt;13701,N($A9076)&lt;=0,N(INDEX($A$2:$A$13701,MIN(13700,MAX(1,ROW()-1+設定!$B$30))))&lt;=0,$A9076&lt;設定!$B$28,$A9076&gt;設定!$B$29),0,IF(AND($C9076&gt;=MAX(INDEX($C$1:$C$13701,MAX(1,ROW()-設定!$B$24)):INDEX($C$1:$C$13701,MAX(1,ROW()-1))),$C9076&gt;MAX(INDEX($C$1:$C$13701,MIN(13701,ROW()+1)):INDEX($C$1:$C$13701,MIN(13701,ROW()+設定!$B$24))),$C9076&gt;=設定!$B$32,$C9076&gt;=MAX(MIN(INDEX($C$1:$C$13701,MAX(1,ROW()-設定!$B$26)):INDEX($C$1:$C$13701,MAX(1,ROW()-1))),MIN(INDEX($C$1:$C$13701,MIN(13701,ROW()+1)):INDEX($C$1:$C$13701,MIN(13701,ROW()+設定!$B$26))))*10^(設定!$B$27/20)),1,0))</f>
        <v>0</v>
      </c>
      <c r="G9076" s="33" t="n">
        <f aca="false">$G9075+IF($F9076=1,1,0)</f>
        <v>4</v>
      </c>
      <c r="H9076" s="0" t="str">
        <f aca="false">IF($F9076=1,$G9076,"")</f>
        <v/>
      </c>
    </row>
    <row r="9077" customFormat="false" ht="15" hidden="false" customHeight="false" outlineLevel="0" collapsed="false">
      <c r="A9077" s="30" t="n">
        <v>1417.96875</v>
      </c>
      <c r="B9077" s="31" t="n">
        <v>22.8741</v>
      </c>
      <c r="C9077" s="32" t="n">
        <f aca="false">IF($A9077="","",IF(設定!$B$21="dB",10^($B9077/20),ABS($B9077)))</f>
        <v>13.9221080495664</v>
      </c>
      <c r="D9077" s="32" t="n">
        <f aca="false">IF($A9077="","",$A9077^2)</f>
        <v>2010635.37597656</v>
      </c>
      <c r="E9077" s="32" t="n">
        <f aca="false">IF($A9077="","",IF($C9077&lt;=0,"",1/$C9077^2))</f>
        <v>0.00515929071347673</v>
      </c>
      <c r="F9077" s="33" t="n">
        <f aca="false">IF(OR(ROW()-設定!$B$30&lt;2,ROW()+設定!$B$30&gt;13701,N($A9077)&lt;=0,N(INDEX($A$2:$A$13701,MIN(13700,MAX(1,ROW()-1+設定!$B$30))))&lt;=0,$A9077&lt;設定!$B$28,$A9077&gt;設定!$B$29),0,IF(AND($C9077&gt;=MAX(INDEX($C$1:$C$13701,MAX(1,ROW()-設定!$B$24)):INDEX($C$1:$C$13701,MAX(1,ROW()-1))),$C9077&gt;MAX(INDEX($C$1:$C$13701,MIN(13701,ROW()+1)):INDEX($C$1:$C$13701,MIN(13701,ROW()+設定!$B$24))),$C9077&gt;=設定!$B$32,$C9077&gt;=MAX(MIN(INDEX($C$1:$C$13701,MAX(1,ROW()-設定!$B$26)):INDEX($C$1:$C$13701,MAX(1,ROW()-1))),MIN(INDEX($C$1:$C$13701,MIN(13701,ROW()+1)):INDEX($C$1:$C$13701,MIN(13701,ROW()+設定!$B$26))))*10^(設定!$B$27/20)),1,0))</f>
        <v>0</v>
      </c>
      <c r="G9077" s="33" t="n">
        <f aca="false">$G9076+IF($F9077=1,1,0)</f>
        <v>4</v>
      </c>
      <c r="H9077" s="0" t="str">
        <f aca="false">IF($F9077=1,$G9077,"")</f>
        <v/>
      </c>
    </row>
    <row r="9078" customFormat="false" ht="15" hidden="false" customHeight="false" outlineLevel="0" collapsed="false">
      <c r="A9078" s="30" t="n">
        <v>1418.125</v>
      </c>
      <c r="B9078" s="31" t="n">
        <v>23.0113</v>
      </c>
      <c r="C9078" s="32" t="n">
        <f aca="false">IF($A9078="","",IF(設定!$B$21="dB",10^($B9078/20),ABS($B9078)))</f>
        <v>14.1437639615993</v>
      </c>
      <c r="D9078" s="32" t="n">
        <f aca="false">IF($A9078="","",$A9078^2)</f>
        <v>2011078.515625</v>
      </c>
      <c r="E9078" s="32" t="n">
        <f aca="false">IF($A9078="","",IF($C9078&lt;=0,"",1/$C9078^2))</f>
        <v>0.00499884879008202</v>
      </c>
      <c r="F9078" s="33" t="n">
        <f aca="false">IF(OR(ROW()-設定!$B$30&lt;2,ROW()+設定!$B$30&gt;13701,N($A9078)&lt;=0,N(INDEX($A$2:$A$13701,MIN(13700,MAX(1,ROW()-1+設定!$B$30))))&lt;=0,$A9078&lt;設定!$B$28,$A9078&gt;設定!$B$29),0,IF(AND($C9078&gt;=MAX(INDEX($C$1:$C$13701,MAX(1,ROW()-設定!$B$24)):INDEX($C$1:$C$13701,MAX(1,ROW()-1))),$C9078&gt;MAX(INDEX($C$1:$C$13701,MIN(13701,ROW()+1)):INDEX($C$1:$C$13701,MIN(13701,ROW()+設定!$B$24))),$C9078&gt;=設定!$B$32,$C9078&gt;=MAX(MIN(INDEX($C$1:$C$13701,MAX(1,ROW()-設定!$B$26)):INDEX($C$1:$C$13701,MAX(1,ROW()-1))),MIN(INDEX($C$1:$C$13701,MIN(13701,ROW()+1)):INDEX($C$1:$C$13701,MIN(13701,ROW()+設定!$B$26))))*10^(設定!$B$27/20)),1,0))</f>
        <v>0</v>
      </c>
      <c r="G9078" s="33" t="n">
        <f aca="false">$G9077+IF($F9078=1,1,0)</f>
        <v>4</v>
      </c>
      <c r="H9078" s="0" t="str">
        <f aca="false">IF($F9078=1,$G9078,"")</f>
        <v/>
      </c>
    </row>
    <row r="9079" customFormat="false" ht="15" hidden="false" customHeight="false" outlineLevel="0" collapsed="false">
      <c r="A9079" s="30" t="n">
        <v>1418.28125</v>
      </c>
      <c r="B9079" s="31" t="n">
        <v>23.0699</v>
      </c>
      <c r="C9079" s="32" t="n">
        <f aca="false">IF($A9079="","",IF(設定!$B$21="dB",10^($B9079/20),ABS($B9079)))</f>
        <v>14.2395085271184</v>
      </c>
      <c r="D9079" s="32" t="n">
        <f aca="false">IF($A9079="","",$A9079^2)</f>
        <v>2011521.70410156</v>
      </c>
      <c r="E9079" s="32" t="n">
        <f aca="false">IF($A9079="","",IF($C9079&lt;=0,"",1/$C9079^2))</f>
        <v>0.00493185159832167</v>
      </c>
      <c r="F9079" s="33" t="n">
        <f aca="false">IF(OR(ROW()-設定!$B$30&lt;2,ROW()+設定!$B$30&gt;13701,N($A9079)&lt;=0,N(INDEX($A$2:$A$13701,MIN(13700,MAX(1,ROW()-1+設定!$B$30))))&lt;=0,$A9079&lt;設定!$B$28,$A9079&gt;設定!$B$29),0,IF(AND($C9079&gt;=MAX(INDEX($C$1:$C$13701,MAX(1,ROW()-設定!$B$24)):INDEX($C$1:$C$13701,MAX(1,ROW()-1))),$C9079&gt;MAX(INDEX($C$1:$C$13701,MIN(13701,ROW()+1)):INDEX($C$1:$C$13701,MIN(13701,ROW()+設定!$B$24))),$C9079&gt;=設定!$B$32,$C9079&gt;=MAX(MIN(INDEX($C$1:$C$13701,MAX(1,ROW()-設定!$B$26)):INDEX($C$1:$C$13701,MAX(1,ROW()-1))),MIN(INDEX($C$1:$C$13701,MIN(13701,ROW()+1)):INDEX($C$1:$C$13701,MIN(13701,ROW()+設定!$B$26))))*10^(設定!$B$27/20)),1,0))</f>
        <v>0</v>
      </c>
      <c r="G9079" s="33" t="n">
        <f aca="false">$G9078+IF($F9079=1,1,0)</f>
        <v>4</v>
      </c>
      <c r="H9079" s="0" t="str">
        <f aca="false">IF($F9079=1,$G9079,"")</f>
        <v/>
      </c>
    </row>
    <row r="9080" customFormat="false" ht="15" hidden="false" customHeight="false" outlineLevel="0" collapsed="false">
      <c r="A9080" s="30" t="n">
        <v>1418.4375</v>
      </c>
      <c r="B9080" s="31" t="n">
        <v>23.0432</v>
      </c>
      <c r="C9080" s="32" t="n">
        <f aca="false">IF($A9080="","",IF(設定!$B$21="dB",10^($B9080/20),ABS($B9080)))</f>
        <v>14.1958041811555</v>
      </c>
      <c r="D9080" s="32" t="n">
        <f aca="false">IF($A9080="","",$A9080^2)</f>
        <v>2011964.94140625</v>
      </c>
      <c r="E9080" s="32" t="n">
        <f aca="false">IF($A9080="","",IF($C9080&lt;=0,"",1/$C9080^2))</f>
        <v>0.00496226553476253</v>
      </c>
      <c r="F9080" s="33" t="n">
        <f aca="false">IF(OR(ROW()-設定!$B$30&lt;2,ROW()+設定!$B$30&gt;13701,N($A9080)&lt;=0,N(INDEX($A$2:$A$13701,MIN(13700,MAX(1,ROW()-1+設定!$B$30))))&lt;=0,$A9080&lt;設定!$B$28,$A9080&gt;設定!$B$29),0,IF(AND($C9080&gt;=MAX(INDEX($C$1:$C$13701,MAX(1,ROW()-設定!$B$24)):INDEX($C$1:$C$13701,MAX(1,ROW()-1))),$C9080&gt;MAX(INDEX($C$1:$C$13701,MIN(13701,ROW()+1)):INDEX($C$1:$C$13701,MIN(13701,ROW()+設定!$B$24))),$C9080&gt;=設定!$B$32,$C9080&gt;=MAX(MIN(INDEX($C$1:$C$13701,MAX(1,ROW()-設定!$B$26)):INDEX($C$1:$C$13701,MAX(1,ROW()-1))),MIN(INDEX($C$1:$C$13701,MIN(13701,ROW()+1)):INDEX($C$1:$C$13701,MIN(13701,ROW()+設定!$B$26))))*10^(設定!$B$27/20)),1,0))</f>
        <v>0</v>
      </c>
      <c r="G9080" s="33" t="n">
        <f aca="false">$G9079+IF($F9080=1,1,0)</f>
        <v>4</v>
      </c>
      <c r="H9080" s="0" t="str">
        <f aca="false">IF($F9080=1,$G9080,"")</f>
        <v/>
      </c>
    </row>
    <row r="9081" customFormat="false" ht="15" hidden="false" customHeight="false" outlineLevel="0" collapsed="false">
      <c r="A9081" s="30" t="n">
        <v>1418.59375</v>
      </c>
      <c r="B9081" s="31" t="n">
        <v>23.4884</v>
      </c>
      <c r="C9081" s="32" t="n">
        <f aca="false">IF($A9081="","",IF(設定!$B$21="dB",10^($B9081/20),ABS($B9081)))</f>
        <v>14.9423876806052</v>
      </c>
      <c r="D9081" s="32" t="n">
        <f aca="false">IF($A9081="","",$A9081^2)</f>
        <v>2012408.22753906</v>
      </c>
      <c r="E9081" s="32" t="n">
        <f aca="false">IF($A9081="","",IF($C9081&lt;=0,"",1/$C9081^2))</f>
        <v>0.00447878278240663</v>
      </c>
      <c r="F9081" s="33" t="n">
        <f aca="false">IF(OR(ROW()-設定!$B$30&lt;2,ROW()+設定!$B$30&gt;13701,N($A9081)&lt;=0,N(INDEX($A$2:$A$13701,MIN(13700,MAX(1,ROW()-1+設定!$B$30))))&lt;=0,$A9081&lt;設定!$B$28,$A9081&gt;設定!$B$29),0,IF(AND($C9081&gt;=MAX(INDEX($C$1:$C$13701,MAX(1,ROW()-設定!$B$24)):INDEX($C$1:$C$13701,MAX(1,ROW()-1))),$C9081&gt;MAX(INDEX($C$1:$C$13701,MIN(13701,ROW()+1)):INDEX($C$1:$C$13701,MIN(13701,ROW()+設定!$B$24))),$C9081&gt;=設定!$B$32,$C9081&gt;=MAX(MIN(INDEX($C$1:$C$13701,MAX(1,ROW()-設定!$B$26)):INDEX($C$1:$C$13701,MAX(1,ROW()-1))),MIN(INDEX($C$1:$C$13701,MIN(13701,ROW()+1)):INDEX($C$1:$C$13701,MIN(13701,ROW()+設定!$B$26))))*10^(設定!$B$27/20)),1,0))</f>
        <v>0</v>
      </c>
      <c r="G9081" s="33" t="n">
        <f aca="false">$G9080+IF($F9081=1,1,0)</f>
        <v>4</v>
      </c>
      <c r="H9081" s="0" t="str">
        <f aca="false">IF($F9081=1,$G9081,"")</f>
        <v/>
      </c>
    </row>
    <row r="9082" customFormat="false" ht="15" hidden="false" customHeight="false" outlineLevel="0" collapsed="false">
      <c r="A9082" s="30" t="n">
        <v>1418.75</v>
      </c>
      <c r="B9082" s="31" t="n">
        <v>23.2837</v>
      </c>
      <c r="C9082" s="32" t="n">
        <f aca="false">IF($A9082="","",IF(設定!$B$21="dB",10^($B9082/20),ABS($B9082)))</f>
        <v>14.5943581578481</v>
      </c>
      <c r="D9082" s="32" t="n">
        <f aca="false">IF($A9082="","",$A9082^2)</f>
        <v>2012851.5625</v>
      </c>
      <c r="E9082" s="32" t="n">
        <f aca="false">IF($A9082="","",IF($C9082&lt;=0,"",1/$C9082^2))</f>
        <v>0.00469493949755571</v>
      </c>
      <c r="F9082" s="33" t="n">
        <f aca="false">IF(OR(ROW()-設定!$B$30&lt;2,ROW()+設定!$B$30&gt;13701,N($A9082)&lt;=0,N(INDEX($A$2:$A$13701,MIN(13700,MAX(1,ROW()-1+設定!$B$30))))&lt;=0,$A9082&lt;設定!$B$28,$A9082&gt;設定!$B$29),0,IF(AND($C9082&gt;=MAX(INDEX($C$1:$C$13701,MAX(1,ROW()-設定!$B$24)):INDEX($C$1:$C$13701,MAX(1,ROW()-1))),$C9082&gt;MAX(INDEX($C$1:$C$13701,MIN(13701,ROW()+1)):INDEX($C$1:$C$13701,MIN(13701,ROW()+設定!$B$24))),$C9082&gt;=設定!$B$32,$C9082&gt;=MAX(MIN(INDEX($C$1:$C$13701,MAX(1,ROW()-設定!$B$26)):INDEX($C$1:$C$13701,MAX(1,ROW()-1))),MIN(INDEX($C$1:$C$13701,MIN(13701,ROW()+1)):INDEX($C$1:$C$13701,MIN(13701,ROW()+設定!$B$26))))*10^(設定!$B$27/20)),1,0))</f>
        <v>0</v>
      </c>
      <c r="G9082" s="33" t="n">
        <f aca="false">$G9081+IF($F9082=1,1,0)</f>
        <v>4</v>
      </c>
      <c r="H9082" s="0" t="str">
        <f aca="false">IF($F9082=1,$G9082,"")</f>
        <v/>
      </c>
    </row>
    <row r="9083" customFormat="false" ht="15" hidden="false" customHeight="false" outlineLevel="0" collapsed="false">
      <c r="A9083" s="30" t="n">
        <v>1418.90625</v>
      </c>
      <c r="B9083" s="31" t="n">
        <v>23.3255</v>
      </c>
      <c r="C9083" s="32" t="n">
        <f aca="false">IF($A9083="","",IF(設定!$B$21="dB",10^($B9083/20),ABS($B9083)))</f>
        <v>14.6647613569627</v>
      </c>
      <c r="D9083" s="32" t="n">
        <f aca="false">IF($A9083="","",$A9083^2)</f>
        <v>2013294.94628906</v>
      </c>
      <c r="E9083" s="32" t="n">
        <f aca="false">IF($A9083="","",IF($C9083&lt;=0,"",1/$C9083^2))</f>
        <v>0.00464996838345367</v>
      </c>
      <c r="F9083" s="33" t="n">
        <f aca="false">IF(OR(ROW()-設定!$B$30&lt;2,ROW()+設定!$B$30&gt;13701,N($A9083)&lt;=0,N(INDEX($A$2:$A$13701,MIN(13700,MAX(1,ROW()-1+設定!$B$30))))&lt;=0,$A9083&lt;設定!$B$28,$A9083&gt;設定!$B$29),0,IF(AND($C9083&gt;=MAX(INDEX($C$1:$C$13701,MAX(1,ROW()-設定!$B$24)):INDEX($C$1:$C$13701,MAX(1,ROW()-1))),$C9083&gt;MAX(INDEX($C$1:$C$13701,MIN(13701,ROW()+1)):INDEX($C$1:$C$13701,MIN(13701,ROW()+設定!$B$24))),$C9083&gt;=設定!$B$32,$C9083&gt;=MAX(MIN(INDEX($C$1:$C$13701,MAX(1,ROW()-設定!$B$26)):INDEX($C$1:$C$13701,MAX(1,ROW()-1))),MIN(INDEX($C$1:$C$13701,MIN(13701,ROW()+1)):INDEX($C$1:$C$13701,MIN(13701,ROW()+設定!$B$26))))*10^(設定!$B$27/20)),1,0))</f>
        <v>0</v>
      </c>
      <c r="G9083" s="33" t="n">
        <f aca="false">$G9082+IF($F9083=1,1,0)</f>
        <v>4</v>
      </c>
      <c r="H9083" s="0" t="str">
        <f aca="false">IF($F9083=1,$G9083,"")</f>
        <v/>
      </c>
    </row>
    <row r="9084" customFormat="false" ht="15" hidden="false" customHeight="false" outlineLevel="0" collapsed="false">
      <c r="A9084" s="30" t="n">
        <v>1419.0625</v>
      </c>
      <c r="B9084" s="31" t="n">
        <v>23.5638</v>
      </c>
      <c r="C9084" s="32" t="n">
        <f aca="false">IF($A9084="","",IF(設定!$B$21="dB",10^($B9084/20),ABS($B9084)))</f>
        <v>15.0726633767356</v>
      </c>
      <c r="D9084" s="32" t="n">
        <f aca="false">IF($A9084="","",$A9084^2)</f>
        <v>2013738.37890625</v>
      </c>
      <c r="E9084" s="32" t="n">
        <f aca="false">IF($A9084="","",IF($C9084&lt;=0,"",1/$C9084^2))</f>
        <v>0.00440169554377161</v>
      </c>
      <c r="F9084" s="33" t="n">
        <f aca="false">IF(OR(ROW()-設定!$B$30&lt;2,ROW()+設定!$B$30&gt;13701,N($A9084)&lt;=0,N(INDEX($A$2:$A$13701,MIN(13700,MAX(1,ROW()-1+設定!$B$30))))&lt;=0,$A9084&lt;設定!$B$28,$A9084&gt;設定!$B$29),0,IF(AND($C9084&gt;=MAX(INDEX($C$1:$C$13701,MAX(1,ROW()-設定!$B$24)):INDEX($C$1:$C$13701,MAX(1,ROW()-1))),$C9084&gt;MAX(INDEX($C$1:$C$13701,MIN(13701,ROW()+1)):INDEX($C$1:$C$13701,MIN(13701,ROW()+設定!$B$24))),$C9084&gt;=設定!$B$32,$C9084&gt;=MAX(MIN(INDEX($C$1:$C$13701,MAX(1,ROW()-設定!$B$26)):INDEX($C$1:$C$13701,MAX(1,ROW()-1))),MIN(INDEX($C$1:$C$13701,MIN(13701,ROW()+1)):INDEX($C$1:$C$13701,MIN(13701,ROW()+設定!$B$26))))*10^(設定!$B$27/20)),1,0))</f>
        <v>0</v>
      </c>
      <c r="G9084" s="33" t="n">
        <f aca="false">$G9083+IF($F9084=1,1,0)</f>
        <v>4</v>
      </c>
      <c r="H9084" s="0" t="str">
        <f aca="false">IF($F9084=1,$G9084,"")</f>
        <v/>
      </c>
    </row>
    <row r="9085" customFormat="false" ht="15" hidden="false" customHeight="false" outlineLevel="0" collapsed="false">
      <c r="A9085" s="30" t="n">
        <v>1419.21875</v>
      </c>
      <c r="B9085" s="31" t="n">
        <v>23.5415</v>
      </c>
      <c r="C9085" s="32" t="n">
        <f aca="false">IF($A9085="","",IF(設定!$B$21="dB",10^($B9085/20),ABS($B9085)))</f>
        <v>15.0340157192683</v>
      </c>
      <c r="D9085" s="32" t="n">
        <f aca="false">IF($A9085="","",$A9085^2)</f>
        <v>2014181.86035156</v>
      </c>
      <c r="E9085" s="32" t="n">
        <f aca="false">IF($A9085="","",IF($C9085&lt;=0,"",1/$C9085^2))</f>
        <v>0.0044243553415009</v>
      </c>
      <c r="F9085" s="33" t="n">
        <f aca="false">IF(OR(ROW()-設定!$B$30&lt;2,ROW()+設定!$B$30&gt;13701,N($A9085)&lt;=0,N(INDEX($A$2:$A$13701,MIN(13700,MAX(1,ROW()-1+設定!$B$30))))&lt;=0,$A9085&lt;設定!$B$28,$A9085&gt;設定!$B$29),0,IF(AND($C9085&gt;=MAX(INDEX($C$1:$C$13701,MAX(1,ROW()-設定!$B$24)):INDEX($C$1:$C$13701,MAX(1,ROW()-1))),$C9085&gt;MAX(INDEX($C$1:$C$13701,MIN(13701,ROW()+1)):INDEX($C$1:$C$13701,MIN(13701,ROW()+設定!$B$24))),$C9085&gt;=設定!$B$32,$C9085&gt;=MAX(MIN(INDEX($C$1:$C$13701,MAX(1,ROW()-設定!$B$26)):INDEX($C$1:$C$13701,MAX(1,ROW()-1))),MIN(INDEX($C$1:$C$13701,MIN(13701,ROW()+1)):INDEX($C$1:$C$13701,MIN(13701,ROW()+設定!$B$26))))*10^(設定!$B$27/20)),1,0))</f>
        <v>0</v>
      </c>
      <c r="G9085" s="33" t="n">
        <f aca="false">$G9084+IF($F9085=1,1,0)</f>
        <v>4</v>
      </c>
      <c r="H9085" s="0" t="str">
        <f aca="false">IF($F9085=1,$G9085,"")</f>
        <v/>
      </c>
    </row>
    <row r="9086" customFormat="false" ht="15" hidden="false" customHeight="false" outlineLevel="0" collapsed="false">
      <c r="A9086" s="30" t="n">
        <v>1419.375</v>
      </c>
      <c r="B9086" s="31" t="n">
        <v>23.7599</v>
      </c>
      <c r="C9086" s="32" t="n">
        <f aca="false">IF($A9086="","",IF(設定!$B$21="dB",10^($B9086/20),ABS($B9086)))</f>
        <v>15.4168270356933</v>
      </c>
      <c r="D9086" s="32" t="n">
        <f aca="false">IF($A9086="","",$A9086^2)</f>
        <v>2014625.390625</v>
      </c>
      <c r="E9086" s="32" t="n">
        <f aca="false">IF($A9086="","",IF($C9086&lt;=0,"",1/$C9086^2))</f>
        <v>0.00420736316084605</v>
      </c>
      <c r="F9086" s="33" t="n">
        <f aca="false">IF(OR(ROW()-設定!$B$30&lt;2,ROW()+設定!$B$30&gt;13701,N($A9086)&lt;=0,N(INDEX($A$2:$A$13701,MIN(13700,MAX(1,ROW()-1+設定!$B$30))))&lt;=0,$A9086&lt;設定!$B$28,$A9086&gt;設定!$B$29),0,IF(AND($C9086&gt;=MAX(INDEX($C$1:$C$13701,MAX(1,ROW()-設定!$B$24)):INDEX($C$1:$C$13701,MAX(1,ROW()-1))),$C9086&gt;MAX(INDEX($C$1:$C$13701,MIN(13701,ROW()+1)):INDEX($C$1:$C$13701,MIN(13701,ROW()+設定!$B$24))),$C9086&gt;=設定!$B$32,$C9086&gt;=MAX(MIN(INDEX($C$1:$C$13701,MAX(1,ROW()-設定!$B$26)):INDEX($C$1:$C$13701,MAX(1,ROW()-1))),MIN(INDEX($C$1:$C$13701,MIN(13701,ROW()+1)):INDEX($C$1:$C$13701,MIN(13701,ROW()+設定!$B$26))))*10^(設定!$B$27/20)),1,0))</f>
        <v>0</v>
      </c>
      <c r="G9086" s="33" t="n">
        <f aca="false">$G9085+IF($F9086=1,1,0)</f>
        <v>4</v>
      </c>
      <c r="H9086" s="0" t="str">
        <f aca="false">IF($F9086=1,$G9086,"")</f>
        <v/>
      </c>
    </row>
    <row r="9087" customFormat="false" ht="15" hidden="false" customHeight="false" outlineLevel="0" collapsed="false">
      <c r="A9087" s="30" t="n">
        <v>1419.53125</v>
      </c>
      <c r="B9087" s="31" t="n">
        <v>23.6694</v>
      </c>
      <c r="C9087" s="32" t="n">
        <f aca="false">IF($A9087="","",IF(設定!$B$21="dB",10^($B9087/20),ABS($B9087)))</f>
        <v>15.2570299933782</v>
      </c>
      <c r="D9087" s="32" t="n">
        <f aca="false">IF($A9087="","",$A9087^2)</f>
        <v>2015068.96972656</v>
      </c>
      <c r="E9087" s="32" t="n">
        <f aca="false">IF($A9087="","",IF($C9087&lt;=0,"",1/$C9087^2))</f>
        <v>0.00429595773514711</v>
      </c>
      <c r="F9087" s="33" t="n">
        <f aca="false">IF(OR(ROW()-設定!$B$30&lt;2,ROW()+設定!$B$30&gt;13701,N($A9087)&lt;=0,N(INDEX($A$2:$A$13701,MIN(13700,MAX(1,ROW()-1+設定!$B$30))))&lt;=0,$A9087&lt;設定!$B$28,$A9087&gt;設定!$B$29),0,IF(AND($C9087&gt;=MAX(INDEX($C$1:$C$13701,MAX(1,ROW()-設定!$B$24)):INDEX($C$1:$C$13701,MAX(1,ROW()-1))),$C9087&gt;MAX(INDEX($C$1:$C$13701,MIN(13701,ROW()+1)):INDEX($C$1:$C$13701,MIN(13701,ROW()+設定!$B$24))),$C9087&gt;=設定!$B$32,$C9087&gt;=MAX(MIN(INDEX($C$1:$C$13701,MAX(1,ROW()-設定!$B$26)):INDEX($C$1:$C$13701,MAX(1,ROW()-1))),MIN(INDEX($C$1:$C$13701,MIN(13701,ROW()+1)):INDEX($C$1:$C$13701,MIN(13701,ROW()+設定!$B$26))))*10^(設定!$B$27/20)),1,0))</f>
        <v>0</v>
      </c>
      <c r="G9087" s="33" t="n">
        <f aca="false">$G9086+IF($F9087=1,1,0)</f>
        <v>4</v>
      </c>
      <c r="H9087" s="0" t="str">
        <f aca="false">IF($F9087=1,$G9087,"")</f>
        <v/>
      </c>
    </row>
    <row r="9088" customFormat="false" ht="15" hidden="false" customHeight="false" outlineLevel="0" collapsed="false">
      <c r="A9088" s="30" t="n">
        <v>1419.6875</v>
      </c>
      <c r="B9088" s="31" t="n">
        <v>23.8085</v>
      </c>
      <c r="C9088" s="32" t="n">
        <f aca="false">IF($A9088="","",IF(設定!$B$21="dB",10^($B9088/20),ABS($B9088)))</f>
        <v>15.5033303064557</v>
      </c>
      <c r="D9088" s="32" t="n">
        <f aca="false">IF($A9088="","",$A9088^2)</f>
        <v>2015512.59765625</v>
      </c>
      <c r="E9088" s="32" t="n">
        <f aca="false">IF($A9088="","",IF($C9088&lt;=0,"",1/$C9088^2))</f>
        <v>0.00416054285740191</v>
      </c>
      <c r="F9088" s="33" t="n">
        <f aca="false">IF(OR(ROW()-設定!$B$30&lt;2,ROW()+設定!$B$30&gt;13701,N($A9088)&lt;=0,N(INDEX($A$2:$A$13701,MIN(13700,MAX(1,ROW()-1+設定!$B$30))))&lt;=0,$A9088&lt;設定!$B$28,$A9088&gt;設定!$B$29),0,IF(AND($C9088&gt;=MAX(INDEX($C$1:$C$13701,MAX(1,ROW()-設定!$B$24)):INDEX($C$1:$C$13701,MAX(1,ROW()-1))),$C9088&gt;MAX(INDEX($C$1:$C$13701,MIN(13701,ROW()+1)):INDEX($C$1:$C$13701,MIN(13701,ROW()+設定!$B$24))),$C9088&gt;=設定!$B$32,$C9088&gt;=MAX(MIN(INDEX($C$1:$C$13701,MAX(1,ROW()-設定!$B$26)):INDEX($C$1:$C$13701,MAX(1,ROW()-1))),MIN(INDEX($C$1:$C$13701,MIN(13701,ROW()+1)):INDEX($C$1:$C$13701,MIN(13701,ROW()+設定!$B$26))))*10^(設定!$B$27/20)),1,0))</f>
        <v>0</v>
      </c>
      <c r="G9088" s="33" t="n">
        <f aca="false">$G9087+IF($F9088=1,1,0)</f>
        <v>4</v>
      </c>
      <c r="H9088" s="0" t="str">
        <f aca="false">IF($F9088=1,$G9088,"")</f>
        <v/>
      </c>
    </row>
    <row r="9089" customFormat="false" ht="15" hidden="false" customHeight="false" outlineLevel="0" collapsed="false">
      <c r="A9089" s="30" t="n">
        <v>1419.84375</v>
      </c>
      <c r="B9089" s="31" t="n">
        <v>23.8574</v>
      </c>
      <c r="C9089" s="32" t="n">
        <f aca="false">IF($A9089="","",IF(設定!$B$21="dB",10^($B9089/20),ABS($B9089)))</f>
        <v>15.5908574238474</v>
      </c>
      <c r="D9089" s="32" t="n">
        <f aca="false">IF($A9089="","",$A9089^2)</f>
        <v>2015956.27441406</v>
      </c>
      <c r="E9089" s="32" t="n">
        <f aca="false">IF($A9089="","",IF($C9089&lt;=0,"",1/$C9089^2))</f>
        <v>0.00411395938675856</v>
      </c>
      <c r="F9089" s="33" t="n">
        <f aca="false">IF(OR(ROW()-設定!$B$30&lt;2,ROW()+設定!$B$30&gt;13701,N($A9089)&lt;=0,N(INDEX($A$2:$A$13701,MIN(13700,MAX(1,ROW()-1+設定!$B$30))))&lt;=0,$A9089&lt;設定!$B$28,$A9089&gt;設定!$B$29),0,IF(AND($C9089&gt;=MAX(INDEX($C$1:$C$13701,MAX(1,ROW()-設定!$B$24)):INDEX($C$1:$C$13701,MAX(1,ROW()-1))),$C9089&gt;MAX(INDEX($C$1:$C$13701,MIN(13701,ROW()+1)):INDEX($C$1:$C$13701,MIN(13701,ROW()+設定!$B$24))),$C9089&gt;=設定!$B$32,$C9089&gt;=MAX(MIN(INDEX($C$1:$C$13701,MAX(1,ROW()-設定!$B$26)):INDEX($C$1:$C$13701,MAX(1,ROW()-1))),MIN(INDEX($C$1:$C$13701,MIN(13701,ROW()+1)):INDEX($C$1:$C$13701,MIN(13701,ROW()+設定!$B$26))))*10^(設定!$B$27/20)),1,0))</f>
        <v>0</v>
      </c>
      <c r="G9089" s="33" t="n">
        <f aca="false">$G9088+IF($F9089=1,1,0)</f>
        <v>4</v>
      </c>
      <c r="H9089" s="0" t="str">
        <f aca="false">IF($F9089=1,$G9089,"")</f>
        <v/>
      </c>
    </row>
    <row r="9090" customFormat="false" ht="15" hidden="false" customHeight="false" outlineLevel="0" collapsed="false">
      <c r="A9090" s="30" t="n">
        <v>1420</v>
      </c>
      <c r="B9090" s="31" t="n">
        <v>23.9412</v>
      </c>
      <c r="C9090" s="32" t="n">
        <f aca="false">IF($A9090="","",IF(設定!$B$21="dB",10^($B9090/20),ABS($B9090)))</f>
        <v>15.7420033325691</v>
      </c>
      <c r="D9090" s="32" t="n">
        <f aca="false">IF($A9090="","",$A9090^2)</f>
        <v>2016400</v>
      </c>
      <c r="E9090" s="32" t="n">
        <f aca="false">IF($A9090="","",IF($C9090&lt;=0,"",1/$C9090^2))</f>
        <v>0.00403533877031046</v>
      </c>
      <c r="F9090" s="33" t="n">
        <f aca="false">IF(OR(ROW()-設定!$B$30&lt;2,ROW()+設定!$B$30&gt;13701,N($A9090)&lt;=0,N(INDEX($A$2:$A$13701,MIN(13700,MAX(1,ROW()-1+設定!$B$30))))&lt;=0,$A9090&lt;設定!$B$28,$A9090&gt;設定!$B$29),0,IF(AND($C9090&gt;=MAX(INDEX($C$1:$C$13701,MAX(1,ROW()-設定!$B$24)):INDEX($C$1:$C$13701,MAX(1,ROW()-1))),$C9090&gt;MAX(INDEX($C$1:$C$13701,MIN(13701,ROW()+1)):INDEX($C$1:$C$13701,MIN(13701,ROW()+設定!$B$24))),$C9090&gt;=設定!$B$32,$C9090&gt;=MAX(MIN(INDEX($C$1:$C$13701,MAX(1,ROW()-設定!$B$26)):INDEX($C$1:$C$13701,MAX(1,ROW()-1))),MIN(INDEX($C$1:$C$13701,MIN(13701,ROW()+1)):INDEX($C$1:$C$13701,MIN(13701,ROW()+設定!$B$26))))*10^(設定!$B$27/20)),1,0))</f>
        <v>0</v>
      </c>
      <c r="G9090" s="33" t="n">
        <f aca="false">$G9089+IF($F9090=1,1,0)</f>
        <v>4</v>
      </c>
      <c r="H9090" s="0" t="str">
        <f aca="false">IF($F9090=1,$G9090,"")</f>
        <v/>
      </c>
    </row>
    <row r="9091" customFormat="false" ht="15" hidden="false" customHeight="false" outlineLevel="0" collapsed="false">
      <c r="A9091" s="30" t="n">
        <v>1420.15625</v>
      </c>
      <c r="B9091" s="31" t="n">
        <v>23.979</v>
      </c>
      <c r="C9091" s="32" t="n">
        <f aca="false">IF($A9091="","",IF(設定!$B$21="dB",10^($B9091/20),ABS($B9091)))</f>
        <v>15.8106600184132</v>
      </c>
      <c r="D9091" s="32" t="n">
        <f aca="false">IF($A9091="","",$A9091^2)</f>
        <v>2016843.77441406</v>
      </c>
      <c r="E9091" s="32" t="n">
        <f aca="false">IF($A9091="","",IF($C9091&lt;=0,"",1/$C9091^2))</f>
        <v>0.00400036851046125</v>
      </c>
      <c r="F9091" s="33" t="n">
        <f aca="false">IF(OR(ROW()-設定!$B$30&lt;2,ROW()+設定!$B$30&gt;13701,N($A9091)&lt;=0,N(INDEX($A$2:$A$13701,MIN(13700,MAX(1,ROW()-1+設定!$B$30))))&lt;=0,$A9091&lt;設定!$B$28,$A9091&gt;設定!$B$29),0,IF(AND($C9091&gt;=MAX(INDEX($C$1:$C$13701,MAX(1,ROW()-設定!$B$24)):INDEX($C$1:$C$13701,MAX(1,ROW()-1))),$C9091&gt;MAX(INDEX($C$1:$C$13701,MIN(13701,ROW()+1)):INDEX($C$1:$C$13701,MIN(13701,ROW()+設定!$B$24))),$C9091&gt;=設定!$B$32,$C9091&gt;=MAX(MIN(INDEX($C$1:$C$13701,MAX(1,ROW()-設定!$B$26)):INDEX($C$1:$C$13701,MAX(1,ROW()-1))),MIN(INDEX($C$1:$C$13701,MIN(13701,ROW()+1)):INDEX($C$1:$C$13701,MIN(13701,ROW()+設定!$B$26))))*10^(設定!$B$27/20)),1,0))</f>
        <v>0</v>
      </c>
      <c r="G9091" s="33" t="n">
        <f aca="false">$G9090+IF($F9091=1,1,0)</f>
        <v>4</v>
      </c>
      <c r="H9091" s="0" t="str">
        <f aca="false">IF($F9091=1,$G9091,"")</f>
        <v/>
      </c>
    </row>
    <row r="9092" customFormat="false" ht="15" hidden="false" customHeight="false" outlineLevel="0" collapsed="false">
      <c r="A9092" s="30" t="n">
        <v>1420.3125</v>
      </c>
      <c r="B9092" s="31" t="n">
        <v>24.0672</v>
      </c>
      <c r="C9092" s="32" t="n">
        <f aca="false">IF($A9092="","",IF(設定!$B$21="dB",10^($B9092/20),ABS($B9092)))</f>
        <v>15.9720256878576</v>
      </c>
      <c r="D9092" s="32" t="n">
        <f aca="false">IF($A9092="","",$A9092^2)</f>
        <v>2017287.59765625</v>
      </c>
      <c r="E9092" s="32" t="n">
        <f aca="false">IF($A9092="","",IF($C9092&lt;=0,"",1/$C9092^2))</f>
        <v>0.00391994523864552</v>
      </c>
      <c r="F9092" s="33" t="n">
        <f aca="false">IF(OR(ROW()-設定!$B$30&lt;2,ROW()+設定!$B$30&gt;13701,N($A9092)&lt;=0,N(INDEX($A$2:$A$13701,MIN(13700,MAX(1,ROW()-1+設定!$B$30))))&lt;=0,$A9092&lt;設定!$B$28,$A9092&gt;設定!$B$29),0,IF(AND($C9092&gt;=MAX(INDEX($C$1:$C$13701,MAX(1,ROW()-設定!$B$24)):INDEX($C$1:$C$13701,MAX(1,ROW()-1))),$C9092&gt;MAX(INDEX($C$1:$C$13701,MIN(13701,ROW()+1)):INDEX($C$1:$C$13701,MIN(13701,ROW()+設定!$B$24))),$C9092&gt;=設定!$B$32,$C9092&gt;=MAX(MIN(INDEX($C$1:$C$13701,MAX(1,ROW()-設定!$B$26)):INDEX($C$1:$C$13701,MAX(1,ROW()-1))),MIN(INDEX($C$1:$C$13701,MIN(13701,ROW()+1)):INDEX($C$1:$C$13701,MIN(13701,ROW()+設定!$B$26))))*10^(設定!$B$27/20)),1,0))</f>
        <v>0</v>
      </c>
      <c r="G9092" s="33" t="n">
        <f aca="false">$G9091+IF($F9092=1,1,0)</f>
        <v>4</v>
      </c>
      <c r="H9092" s="0" t="str">
        <f aca="false">IF($F9092=1,$G9092,"")</f>
        <v/>
      </c>
    </row>
    <row r="9093" customFormat="false" ht="15" hidden="false" customHeight="false" outlineLevel="0" collapsed="false">
      <c r="A9093" s="30" t="n">
        <v>1420.46875</v>
      </c>
      <c r="B9093" s="31" t="n">
        <v>24.3281</v>
      </c>
      <c r="C9093" s="32" t="n">
        <f aca="false">IF($A9093="","",IF(設定!$B$21="dB",10^($B9093/20),ABS($B9093)))</f>
        <v>16.4590589230208</v>
      </c>
      <c r="D9093" s="32" t="n">
        <f aca="false">IF($A9093="","",$A9093^2)</f>
        <v>2017731.46972656</v>
      </c>
      <c r="E9093" s="32" t="n">
        <f aca="false">IF($A9093="","",IF($C9093&lt;=0,"",1/$C9093^2))</f>
        <v>0.00369139058326626</v>
      </c>
      <c r="F9093" s="33" t="n">
        <f aca="false">IF(OR(ROW()-設定!$B$30&lt;2,ROW()+設定!$B$30&gt;13701,N($A9093)&lt;=0,N(INDEX($A$2:$A$13701,MIN(13700,MAX(1,ROW()-1+設定!$B$30))))&lt;=0,$A9093&lt;設定!$B$28,$A9093&gt;設定!$B$29),0,IF(AND($C9093&gt;=MAX(INDEX($C$1:$C$13701,MAX(1,ROW()-設定!$B$24)):INDEX($C$1:$C$13701,MAX(1,ROW()-1))),$C9093&gt;MAX(INDEX($C$1:$C$13701,MIN(13701,ROW()+1)):INDEX($C$1:$C$13701,MIN(13701,ROW()+設定!$B$24))),$C9093&gt;=設定!$B$32,$C9093&gt;=MAX(MIN(INDEX($C$1:$C$13701,MAX(1,ROW()-設定!$B$26)):INDEX($C$1:$C$13701,MAX(1,ROW()-1))),MIN(INDEX($C$1:$C$13701,MIN(13701,ROW()+1)):INDEX($C$1:$C$13701,MIN(13701,ROW()+設定!$B$26))))*10^(設定!$B$27/20)),1,0))</f>
        <v>0</v>
      </c>
      <c r="G9093" s="33" t="n">
        <f aca="false">$G9092+IF($F9093=1,1,0)</f>
        <v>4</v>
      </c>
      <c r="H9093" s="0" t="str">
        <f aca="false">IF($F9093=1,$G9093,"")</f>
        <v/>
      </c>
    </row>
    <row r="9094" customFormat="false" ht="15" hidden="false" customHeight="false" outlineLevel="0" collapsed="false">
      <c r="A9094" s="30" t="n">
        <v>1420.625</v>
      </c>
      <c r="B9094" s="31" t="n">
        <v>24.164</v>
      </c>
      <c r="C9094" s="32" t="n">
        <f aca="false">IF($A9094="","",IF(設定!$B$21="dB",10^($B9094/20),ABS($B9094)))</f>
        <v>16.151021676256</v>
      </c>
      <c r="D9094" s="32" t="n">
        <f aca="false">IF($A9094="","",$A9094^2)</f>
        <v>2018175.390625</v>
      </c>
      <c r="E9094" s="32" t="n">
        <f aca="false">IF($A9094="","",IF($C9094&lt;=0,"",1/$C9094^2))</f>
        <v>0.00383354000759044</v>
      </c>
      <c r="F9094" s="33" t="n">
        <f aca="false">IF(OR(ROW()-設定!$B$30&lt;2,ROW()+設定!$B$30&gt;13701,N($A9094)&lt;=0,N(INDEX($A$2:$A$13701,MIN(13700,MAX(1,ROW()-1+設定!$B$30))))&lt;=0,$A9094&lt;設定!$B$28,$A9094&gt;設定!$B$29),0,IF(AND($C9094&gt;=MAX(INDEX($C$1:$C$13701,MAX(1,ROW()-設定!$B$24)):INDEX($C$1:$C$13701,MAX(1,ROW()-1))),$C9094&gt;MAX(INDEX($C$1:$C$13701,MIN(13701,ROW()+1)):INDEX($C$1:$C$13701,MIN(13701,ROW()+設定!$B$24))),$C9094&gt;=設定!$B$32,$C9094&gt;=MAX(MIN(INDEX($C$1:$C$13701,MAX(1,ROW()-設定!$B$26)):INDEX($C$1:$C$13701,MAX(1,ROW()-1))),MIN(INDEX($C$1:$C$13701,MIN(13701,ROW()+1)):INDEX($C$1:$C$13701,MIN(13701,ROW()+設定!$B$26))))*10^(設定!$B$27/20)),1,0))</f>
        <v>0</v>
      </c>
      <c r="G9094" s="33" t="n">
        <f aca="false">$G9093+IF($F9094=1,1,0)</f>
        <v>4</v>
      </c>
      <c r="H9094" s="0" t="str">
        <f aca="false">IF($F9094=1,$G9094,"")</f>
        <v/>
      </c>
    </row>
    <row r="9095" customFormat="false" ht="15" hidden="false" customHeight="false" outlineLevel="0" collapsed="false">
      <c r="A9095" s="30" t="n">
        <v>1420.78125</v>
      </c>
      <c r="B9095" s="31" t="n">
        <v>24.2574</v>
      </c>
      <c r="C9095" s="32" t="n">
        <f aca="false">IF($A9095="","",IF(設定!$B$21="dB",10^($B9095/20),ABS($B9095)))</f>
        <v>16.3256318971019</v>
      </c>
      <c r="D9095" s="32" t="n">
        <f aca="false">IF($A9095="","",$A9095^2)</f>
        <v>2018619.36035156</v>
      </c>
      <c r="E9095" s="32" t="n">
        <f aca="false">IF($A9095="","",IF($C9095&lt;=0,"",1/$C9095^2))</f>
        <v>0.00375197555339379</v>
      </c>
      <c r="F9095" s="33" t="n">
        <f aca="false">IF(OR(ROW()-設定!$B$30&lt;2,ROW()+設定!$B$30&gt;13701,N($A9095)&lt;=0,N(INDEX($A$2:$A$13701,MIN(13700,MAX(1,ROW()-1+設定!$B$30))))&lt;=0,$A9095&lt;設定!$B$28,$A9095&gt;設定!$B$29),0,IF(AND($C9095&gt;=MAX(INDEX($C$1:$C$13701,MAX(1,ROW()-設定!$B$24)):INDEX($C$1:$C$13701,MAX(1,ROW()-1))),$C9095&gt;MAX(INDEX($C$1:$C$13701,MIN(13701,ROW()+1)):INDEX($C$1:$C$13701,MIN(13701,ROW()+設定!$B$24))),$C9095&gt;=設定!$B$32,$C9095&gt;=MAX(MIN(INDEX($C$1:$C$13701,MAX(1,ROW()-設定!$B$26)):INDEX($C$1:$C$13701,MAX(1,ROW()-1))),MIN(INDEX($C$1:$C$13701,MIN(13701,ROW()+1)):INDEX($C$1:$C$13701,MIN(13701,ROW()+設定!$B$26))))*10^(設定!$B$27/20)),1,0))</f>
        <v>0</v>
      </c>
      <c r="G9095" s="33" t="n">
        <f aca="false">$G9094+IF($F9095=1,1,0)</f>
        <v>4</v>
      </c>
      <c r="H9095" s="0" t="str">
        <f aca="false">IF($F9095=1,$G9095,"")</f>
        <v/>
      </c>
    </row>
    <row r="9096" customFormat="false" ht="15" hidden="false" customHeight="false" outlineLevel="0" collapsed="false">
      <c r="A9096" s="30" t="n">
        <v>1420.9375</v>
      </c>
      <c r="B9096" s="31" t="n">
        <v>24.3585</v>
      </c>
      <c r="C9096" s="32" t="n">
        <f aca="false">IF($A9096="","",IF(設定!$B$21="dB",10^($B9096/20),ABS($B9096)))</f>
        <v>16.5167653916516</v>
      </c>
      <c r="D9096" s="32" t="n">
        <f aca="false">IF($A9096="","",$A9096^2)</f>
        <v>2019063.37890625</v>
      </c>
      <c r="E9096" s="32" t="n">
        <f aca="false">IF($A9096="","",IF($C9096&lt;=0,"",1/$C9096^2))</f>
        <v>0.0036656415956155</v>
      </c>
      <c r="F9096" s="33" t="n">
        <f aca="false">IF(OR(ROW()-設定!$B$30&lt;2,ROW()+設定!$B$30&gt;13701,N($A9096)&lt;=0,N(INDEX($A$2:$A$13701,MIN(13700,MAX(1,ROW()-1+設定!$B$30))))&lt;=0,$A9096&lt;設定!$B$28,$A9096&gt;設定!$B$29),0,IF(AND($C9096&gt;=MAX(INDEX($C$1:$C$13701,MAX(1,ROW()-設定!$B$24)):INDEX($C$1:$C$13701,MAX(1,ROW()-1))),$C9096&gt;MAX(INDEX($C$1:$C$13701,MIN(13701,ROW()+1)):INDEX($C$1:$C$13701,MIN(13701,ROW()+設定!$B$24))),$C9096&gt;=設定!$B$32,$C9096&gt;=MAX(MIN(INDEX($C$1:$C$13701,MAX(1,ROW()-設定!$B$26)):INDEX($C$1:$C$13701,MAX(1,ROW()-1))),MIN(INDEX($C$1:$C$13701,MIN(13701,ROW()+1)):INDEX($C$1:$C$13701,MIN(13701,ROW()+設定!$B$26))))*10^(設定!$B$27/20)),1,0))</f>
        <v>0</v>
      </c>
      <c r="G9096" s="33" t="n">
        <f aca="false">$G9095+IF($F9096=1,1,0)</f>
        <v>4</v>
      </c>
      <c r="H9096" s="0" t="str">
        <f aca="false">IF($F9096=1,$G9096,"")</f>
        <v/>
      </c>
    </row>
    <row r="9097" customFormat="false" ht="15" hidden="false" customHeight="false" outlineLevel="0" collapsed="false">
      <c r="A9097" s="30" t="n">
        <v>1421.09375</v>
      </c>
      <c r="B9097" s="31" t="n">
        <v>24.5336</v>
      </c>
      <c r="C9097" s="32" t="n">
        <f aca="false">IF($A9097="","",IF(設定!$B$21="dB",10^($B9097/20),ABS($B9097)))</f>
        <v>16.8531078490971</v>
      </c>
      <c r="D9097" s="32" t="n">
        <f aca="false">IF($A9097="","",$A9097^2)</f>
        <v>2019507.44628906</v>
      </c>
      <c r="E9097" s="32" t="n">
        <f aca="false">IF($A9097="","",IF($C9097&lt;=0,"",1/$C9097^2))</f>
        <v>0.00352078901061284</v>
      </c>
      <c r="F9097" s="33" t="n">
        <f aca="false">IF(OR(ROW()-設定!$B$30&lt;2,ROW()+設定!$B$30&gt;13701,N($A9097)&lt;=0,N(INDEX($A$2:$A$13701,MIN(13700,MAX(1,ROW()-1+設定!$B$30))))&lt;=0,$A9097&lt;設定!$B$28,$A9097&gt;設定!$B$29),0,IF(AND($C9097&gt;=MAX(INDEX($C$1:$C$13701,MAX(1,ROW()-設定!$B$24)):INDEX($C$1:$C$13701,MAX(1,ROW()-1))),$C9097&gt;MAX(INDEX($C$1:$C$13701,MIN(13701,ROW()+1)):INDEX($C$1:$C$13701,MIN(13701,ROW()+設定!$B$24))),$C9097&gt;=設定!$B$32,$C9097&gt;=MAX(MIN(INDEX($C$1:$C$13701,MAX(1,ROW()-設定!$B$26)):INDEX($C$1:$C$13701,MAX(1,ROW()-1))),MIN(INDEX($C$1:$C$13701,MIN(13701,ROW()+1)):INDEX($C$1:$C$13701,MIN(13701,ROW()+設定!$B$26))))*10^(設定!$B$27/20)),1,0))</f>
        <v>0</v>
      </c>
      <c r="G9097" s="33" t="n">
        <f aca="false">$G9096+IF($F9097=1,1,0)</f>
        <v>4</v>
      </c>
      <c r="H9097" s="0" t="str">
        <f aca="false">IF($F9097=1,$G9097,"")</f>
        <v/>
      </c>
    </row>
    <row r="9098" customFormat="false" ht="15" hidden="false" customHeight="false" outlineLevel="0" collapsed="false">
      <c r="A9098" s="30" t="n">
        <v>1421.25</v>
      </c>
      <c r="B9098" s="31" t="n">
        <v>24.5977</v>
      </c>
      <c r="C9098" s="32" t="n">
        <f aca="false">IF($A9098="","",IF(設定!$B$21="dB",10^($B9098/20),ABS($B9098)))</f>
        <v>16.9779402168526</v>
      </c>
      <c r="D9098" s="32" t="n">
        <f aca="false">IF($A9098="","",$A9098^2)</f>
        <v>2019951.5625</v>
      </c>
      <c r="E9098" s="32" t="n">
        <f aca="false">IF($A9098="","",IF($C9098&lt;=0,"",1/$C9098^2))</f>
        <v>0.0034692052903953</v>
      </c>
      <c r="F9098" s="33" t="n">
        <f aca="false">IF(OR(ROW()-設定!$B$30&lt;2,ROW()+設定!$B$30&gt;13701,N($A9098)&lt;=0,N(INDEX($A$2:$A$13701,MIN(13700,MAX(1,ROW()-1+設定!$B$30))))&lt;=0,$A9098&lt;設定!$B$28,$A9098&gt;設定!$B$29),0,IF(AND($C9098&gt;=MAX(INDEX($C$1:$C$13701,MAX(1,ROW()-設定!$B$24)):INDEX($C$1:$C$13701,MAX(1,ROW()-1))),$C9098&gt;MAX(INDEX($C$1:$C$13701,MIN(13701,ROW()+1)):INDEX($C$1:$C$13701,MIN(13701,ROW()+設定!$B$24))),$C9098&gt;=設定!$B$32,$C9098&gt;=MAX(MIN(INDEX($C$1:$C$13701,MAX(1,ROW()-設定!$B$26)):INDEX($C$1:$C$13701,MAX(1,ROW()-1))),MIN(INDEX($C$1:$C$13701,MIN(13701,ROW()+1)):INDEX($C$1:$C$13701,MIN(13701,ROW()+設定!$B$26))))*10^(設定!$B$27/20)),1,0))</f>
        <v>0</v>
      </c>
      <c r="G9098" s="33" t="n">
        <f aca="false">$G9097+IF($F9098=1,1,0)</f>
        <v>4</v>
      </c>
      <c r="H9098" s="0" t="str">
        <f aca="false">IF($F9098=1,$G9098,"")</f>
        <v/>
      </c>
    </row>
    <row r="9099" customFormat="false" ht="15" hidden="false" customHeight="false" outlineLevel="0" collapsed="false">
      <c r="A9099" s="30" t="n">
        <v>1421.40625</v>
      </c>
      <c r="B9099" s="31" t="n">
        <v>24.7346</v>
      </c>
      <c r="C9099" s="32" t="n">
        <f aca="false">IF($A9099="","",IF(設定!$B$21="dB",10^($B9099/20),ABS($B9099)))</f>
        <v>17.2476527552368</v>
      </c>
      <c r="D9099" s="32" t="n">
        <f aca="false">IF($A9099="","",$A9099^2)</f>
        <v>2020395.72753906</v>
      </c>
      <c r="E9099" s="32" t="n">
        <f aca="false">IF($A9099="","",IF($C9099&lt;=0,"",1/$C9099^2))</f>
        <v>0.00336155328671237</v>
      </c>
      <c r="F9099" s="33" t="n">
        <f aca="false">IF(OR(ROW()-設定!$B$30&lt;2,ROW()+設定!$B$30&gt;13701,N($A9099)&lt;=0,N(INDEX($A$2:$A$13701,MIN(13700,MAX(1,ROW()-1+設定!$B$30))))&lt;=0,$A9099&lt;設定!$B$28,$A9099&gt;設定!$B$29),0,IF(AND($C9099&gt;=MAX(INDEX($C$1:$C$13701,MAX(1,ROW()-設定!$B$24)):INDEX($C$1:$C$13701,MAX(1,ROW()-1))),$C9099&gt;MAX(INDEX($C$1:$C$13701,MIN(13701,ROW()+1)):INDEX($C$1:$C$13701,MIN(13701,ROW()+設定!$B$24))),$C9099&gt;=設定!$B$32,$C9099&gt;=MAX(MIN(INDEX($C$1:$C$13701,MAX(1,ROW()-設定!$B$26)):INDEX($C$1:$C$13701,MAX(1,ROW()-1))),MIN(INDEX($C$1:$C$13701,MIN(13701,ROW()+1)):INDEX($C$1:$C$13701,MIN(13701,ROW()+設定!$B$26))))*10^(設定!$B$27/20)),1,0))</f>
        <v>0</v>
      </c>
      <c r="G9099" s="33" t="n">
        <f aca="false">$G9098+IF($F9099=1,1,0)</f>
        <v>4</v>
      </c>
      <c r="H9099" s="0" t="str">
        <f aca="false">IF($F9099=1,$G9099,"")</f>
        <v/>
      </c>
    </row>
    <row r="9100" customFormat="false" ht="15" hidden="false" customHeight="false" outlineLevel="0" collapsed="false">
      <c r="A9100" s="30" t="n">
        <v>1421.5625</v>
      </c>
      <c r="B9100" s="31" t="n">
        <v>24.5813</v>
      </c>
      <c r="C9100" s="32" t="n">
        <f aca="false">IF($A9100="","",IF(設定!$B$21="dB",10^($B9100/20),ABS($B9100)))</f>
        <v>16.9459140762782</v>
      </c>
      <c r="D9100" s="32" t="n">
        <f aca="false">IF($A9100="","",$A9100^2)</f>
        <v>2020839.94140625</v>
      </c>
      <c r="E9100" s="32" t="n">
        <f aca="false">IF($A9100="","",IF($C9100&lt;=0,"",1/$C9100^2))</f>
        <v>0.00348233060720167</v>
      </c>
      <c r="F9100" s="33" t="n">
        <f aca="false">IF(OR(ROW()-設定!$B$30&lt;2,ROW()+設定!$B$30&gt;13701,N($A9100)&lt;=0,N(INDEX($A$2:$A$13701,MIN(13700,MAX(1,ROW()-1+設定!$B$30))))&lt;=0,$A9100&lt;設定!$B$28,$A9100&gt;設定!$B$29),0,IF(AND($C9100&gt;=MAX(INDEX($C$1:$C$13701,MAX(1,ROW()-設定!$B$24)):INDEX($C$1:$C$13701,MAX(1,ROW()-1))),$C9100&gt;MAX(INDEX($C$1:$C$13701,MIN(13701,ROW()+1)):INDEX($C$1:$C$13701,MIN(13701,ROW()+設定!$B$24))),$C9100&gt;=設定!$B$32,$C9100&gt;=MAX(MIN(INDEX($C$1:$C$13701,MAX(1,ROW()-設定!$B$26)):INDEX($C$1:$C$13701,MAX(1,ROW()-1))),MIN(INDEX($C$1:$C$13701,MIN(13701,ROW()+1)):INDEX($C$1:$C$13701,MIN(13701,ROW()+設定!$B$26))))*10^(設定!$B$27/20)),1,0))</f>
        <v>0</v>
      </c>
      <c r="G9100" s="33" t="n">
        <f aca="false">$G9099+IF($F9100=1,1,0)</f>
        <v>4</v>
      </c>
      <c r="H9100" s="0" t="str">
        <f aca="false">IF($F9100=1,$G9100,"")</f>
        <v/>
      </c>
    </row>
    <row r="9101" customFormat="false" ht="15" hidden="false" customHeight="false" outlineLevel="0" collapsed="false">
      <c r="A9101" s="30" t="n">
        <v>1421.71875</v>
      </c>
      <c r="B9101" s="31" t="n">
        <v>24.8315</v>
      </c>
      <c r="C9101" s="32" t="n">
        <f aca="false">IF($A9101="","",IF(設定!$B$21="dB",10^($B9101/20),ABS($B9101)))</f>
        <v>17.441145293685</v>
      </c>
      <c r="D9101" s="32" t="n">
        <f aca="false">IF($A9101="","",$A9101^2)</f>
        <v>2021284.20410156</v>
      </c>
      <c r="E9101" s="32" t="n">
        <f aca="false">IF($A9101="","",IF($C9101&lt;=0,"",1/$C9101^2))</f>
        <v>0.00328738069159067</v>
      </c>
      <c r="F9101" s="33" t="n">
        <f aca="false">IF(OR(ROW()-設定!$B$30&lt;2,ROW()+設定!$B$30&gt;13701,N($A9101)&lt;=0,N(INDEX($A$2:$A$13701,MIN(13700,MAX(1,ROW()-1+設定!$B$30))))&lt;=0,$A9101&lt;設定!$B$28,$A9101&gt;設定!$B$29),0,IF(AND($C9101&gt;=MAX(INDEX($C$1:$C$13701,MAX(1,ROW()-設定!$B$24)):INDEX($C$1:$C$13701,MAX(1,ROW()-1))),$C9101&gt;MAX(INDEX($C$1:$C$13701,MIN(13701,ROW()+1)):INDEX($C$1:$C$13701,MIN(13701,ROW()+設定!$B$24))),$C9101&gt;=設定!$B$32,$C9101&gt;=MAX(MIN(INDEX($C$1:$C$13701,MAX(1,ROW()-設定!$B$26)):INDEX($C$1:$C$13701,MAX(1,ROW()-1))),MIN(INDEX($C$1:$C$13701,MIN(13701,ROW()+1)):INDEX($C$1:$C$13701,MIN(13701,ROW()+設定!$B$26))))*10^(設定!$B$27/20)),1,0))</f>
        <v>0</v>
      </c>
      <c r="G9101" s="33" t="n">
        <f aca="false">$G9100+IF($F9101=1,1,0)</f>
        <v>4</v>
      </c>
      <c r="H9101" s="0" t="str">
        <f aca="false">IF($F9101=1,$G9101,"")</f>
        <v/>
      </c>
    </row>
    <row r="9102" customFormat="false" ht="15" hidden="false" customHeight="false" outlineLevel="0" collapsed="false">
      <c r="A9102" s="30" t="n">
        <v>1421.875</v>
      </c>
      <c r="B9102" s="31" t="n">
        <v>24.8709</v>
      </c>
      <c r="C9102" s="32" t="n">
        <f aca="false">IF($A9102="","",IF(設定!$B$21="dB",10^($B9102/20),ABS($B9102)))</f>
        <v>17.5204396516786</v>
      </c>
      <c r="D9102" s="32" t="n">
        <f aca="false">IF($A9102="","",$A9102^2)</f>
        <v>2021728.515625</v>
      </c>
      <c r="E9102" s="32" t="n">
        <f aca="false">IF($A9102="","",IF($C9102&lt;=0,"",1/$C9102^2))</f>
        <v>0.00325769183992372</v>
      </c>
      <c r="F9102" s="33" t="n">
        <f aca="false">IF(OR(ROW()-設定!$B$30&lt;2,ROW()+設定!$B$30&gt;13701,N($A9102)&lt;=0,N(INDEX($A$2:$A$13701,MIN(13700,MAX(1,ROW()-1+設定!$B$30))))&lt;=0,$A9102&lt;設定!$B$28,$A9102&gt;設定!$B$29),0,IF(AND($C9102&gt;=MAX(INDEX($C$1:$C$13701,MAX(1,ROW()-設定!$B$24)):INDEX($C$1:$C$13701,MAX(1,ROW()-1))),$C9102&gt;MAX(INDEX($C$1:$C$13701,MIN(13701,ROW()+1)):INDEX($C$1:$C$13701,MIN(13701,ROW()+設定!$B$24))),$C9102&gt;=設定!$B$32,$C9102&gt;=MAX(MIN(INDEX($C$1:$C$13701,MAX(1,ROW()-設定!$B$26)):INDEX($C$1:$C$13701,MAX(1,ROW()-1))),MIN(INDEX($C$1:$C$13701,MIN(13701,ROW()+1)):INDEX($C$1:$C$13701,MIN(13701,ROW()+設定!$B$26))))*10^(設定!$B$27/20)),1,0))</f>
        <v>0</v>
      </c>
      <c r="G9102" s="33" t="n">
        <f aca="false">$G9101+IF($F9102=1,1,0)</f>
        <v>4</v>
      </c>
      <c r="H9102" s="0" t="str">
        <f aca="false">IF($F9102=1,$G9102,"")</f>
        <v/>
      </c>
    </row>
    <row r="9103" customFormat="false" ht="15" hidden="false" customHeight="false" outlineLevel="0" collapsed="false">
      <c r="A9103" s="30" t="n">
        <v>1422.03125</v>
      </c>
      <c r="B9103" s="31" t="n">
        <v>24.9445</v>
      </c>
      <c r="C9103" s="32" t="n">
        <f aca="false">IF($A9103="","",IF(設定!$B$21="dB",10^($B9103/20),ABS($B9103)))</f>
        <v>17.6695300951787</v>
      </c>
      <c r="D9103" s="32" t="n">
        <f aca="false">IF($A9103="","",$A9103^2)</f>
        <v>2022172.87597656</v>
      </c>
      <c r="E9103" s="32" t="n">
        <f aca="false">IF($A9103="","",IF($C9103&lt;=0,"",1/$C9103^2))</f>
        <v>0.00320294882651378</v>
      </c>
      <c r="F9103" s="33" t="n">
        <f aca="false">IF(OR(ROW()-設定!$B$30&lt;2,ROW()+設定!$B$30&gt;13701,N($A9103)&lt;=0,N(INDEX($A$2:$A$13701,MIN(13700,MAX(1,ROW()-1+設定!$B$30))))&lt;=0,$A9103&lt;設定!$B$28,$A9103&gt;設定!$B$29),0,IF(AND($C9103&gt;=MAX(INDEX($C$1:$C$13701,MAX(1,ROW()-設定!$B$24)):INDEX($C$1:$C$13701,MAX(1,ROW()-1))),$C9103&gt;MAX(INDEX($C$1:$C$13701,MIN(13701,ROW()+1)):INDEX($C$1:$C$13701,MIN(13701,ROW()+設定!$B$24))),$C9103&gt;=設定!$B$32,$C9103&gt;=MAX(MIN(INDEX($C$1:$C$13701,MAX(1,ROW()-設定!$B$26)):INDEX($C$1:$C$13701,MAX(1,ROW()-1))),MIN(INDEX($C$1:$C$13701,MIN(13701,ROW()+1)):INDEX($C$1:$C$13701,MIN(13701,ROW()+設定!$B$26))))*10^(設定!$B$27/20)),1,0))</f>
        <v>0</v>
      </c>
      <c r="G9103" s="33" t="n">
        <f aca="false">$G9102+IF($F9103=1,1,0)</f>
        <v>4</v>
      </c>
      <c r="H9103" s="0" t="str">
        <f aca="false">IF($F9103=1,$G9103,"")</f>
        <v/>
      </c>
    </row>
    <row r="9104" customFormat="false" ht="15" hidden="false" customHeight="false" outlineLevel="0" collapsed="false">
      <c r="A9104" s="30" t="n">
        <v>1422.1875</v>
      </c>
      <c r="B9104" s="31" t="n">
        <v>25.077</v>
      </c>
      <c r="C9104" s="32" t="n">
        <f aca="false">IF($A9104="","",IF(設定!$B$21="dB",10^($B9104/20),ABS($B9104)))</f>
        <v>17.9411385483526</v>
      </c>
      <c r="D9104" s="32" t="n">
        <f aca="false">IF($A9104="","",$A9104^2)</f>
        <v>2022617.28515625</v>
      </c>
      <c r="E9104" s="32" t="n">
        <f aca="false">IF($A9104="","",IF($C9104&lt;=0,"",1/$C9104^2))</f>
        <v>0.00310670488278996</v>
      </c>
      <c r="F9104" s="33" t="n">
        <f aca="false">IF(OR(ROW()-設定!$B$30&lt;2,ROW()+設定!$B$30&gt;13701,N($A9104)&lt;=0,N(INDEX($A$2:$A$13701,MIN(13700,MAX(1,ROW()-1+設定!$B$30))))&lt;=0,$A9104&lt;設定!$B$28,$A9104&gt;設定!$B$29),0,IF(AND($C9104&gt;=MAX(INDEX($C$1:$C$13701,MAX(1,ROW()-設定!$B$24)):INDEX($C$1:$C$13701,MAX(1,ROW()-1))),$C9104&gt;MAX(INDEX($C$1:$C$13701,MIN(13701,ROW()+1)):INDEX($C$1:$C$13701,MIN(13701,ROW()+設定!$B$24))),$C9104&gt;=設定!$B$32,$C9104&gt;=MAX(MIN(INDEX($C$1:$C$13701,MAX(1,ROW()-設定!$B$26)):INDEX($C$1:$C$13701,MAX(1,ROW()-1))),MIN(INDEX($C$1:$C$13701,MIN(13701,ROW()+1)):INDEX($C$1:$C$13701,MIN(13701,ROW()+設定!$B$26))))*10^(設定!$B$27/20)),1,0))</f>
        <v>0</v>
      </c>
      <c r="G9104" s="33" t="n">
        <f aca="false">$G9103+IF($F9104=1,1,0)</f>
        <v>4</v>
      </c>
      <c r="H9104" s="0" t="str">
        <f aca="false">IF($F9104=1,$G9104,"")</f>
        <v/>
      </c>
    </row>
    <row r="9105" customFormat="false" ht="15" hidden="false" customHeight="false" outlineLevel="0" collapsed="false">
      <c r="A9105" s="30" t="n">
        <v>1422.34375</v>
      </c>
      <c r="B9105" s="31" t="n">
        <v>24.9406</v>
      </c>
      <c r="C9105" s="32" t="n">
        <f aca="false">IF($A9105="","",IF(設定!$B$21="dB",10^($B9105/20),ABS($B9105)))</f>
        <v>17.6615981847056</v>
      </c>
      <c r="D9105" s="32" t="n">
        <f aca="false">IF($A9105="","",$A9105^2)</f>
        <v>2023061.74316406</v>
      </c>
      <c r="E9105" s="32" t="n">
        <f aca="false">IF($A9105="","",IF($C9105&lt;=0,"",1/$C9105^2))</f>
        <v>0.00320582639262578</v>
      </c>
      <c r="F9105" s="33" t="n">
        <f aca="false">IF(OR(ROW()-設定!$B$30&lt;2,ROW()+設定!$B$30&gt;13701,N($A9105)&lt;=0,N(INDEX($A$2:$A$13701,MIN(13700,MAX(1,ROW()-1+設定!$B$30))))&lt;=0,$A9105&lt;設定!$B$28,$A9105&gt;設定!$B$29),0,IF(AND($C9105&gt;=MAX(INDEX($C$1:$C$13701,MAX(1,ROW()-設定!$B$24)):INDEX($C$1:$C$13701,MAX(1,ROW()-1))),$C9105&gt;MAX(INDEX($C$1:$C$13701,MIN(13701,ROW()+1)):INDEX($C$1:$C$13701,MIN(13701,ROW()+設定!$B$24))),$C9105&gt;=設定!$B$32,$C9105&gt;=MAX(MIN(INDEX($C$1:$C$13701,MAX(1,ROW()-設定!$B$26)):INDEX($C$1:$C$13701,MAX(1,ROW()-1))),MIN(INDEX($C$1:$C$13701,MIN(13701,ROW()+1)):INDEX($C$1:$C$13701,MIN(13701,ROW()+設定!$B$26))))*10^(設定!$B$27/20)),1,0))</f>
        <v>0</v>
      </c>
      <c r="G9105" s="33" t="n">
        <f aca="false">$G9104+IF($F9105=1,1,0)</f>
        <v>4</v>
      </c>
      <c r="H9105" s="0" t="str">
        <f aca="false">IF($F9105=1,$G9105,"")</f>
        <v/>
      </c>
    </row>
    <row r="9106" customFormat="false" ht="15" hidden="false" customHeight="false" outlineLevel="0" collapsed="false">
      <c r="A9106" s="30" t="n">
        <v>1422.5</v>
      </c>
      <c r="B9106" s="31" t="n">
        <v>25.2623</v>
      </c>
      <c r="C9106" s="32" t="n">
        <f aca="false">IF($A9106="","",IF(設定!$B$21="dB",10^($B9106/20),ABS($B9106)))</f>
        <v>18.3279967850121</v>
      </c>
      <c r="D9106" s="32" t="n">
        <f aca="false">IF($A9106="","",$A9106^2)</f>
        <v>2023506.25</v>
      </c>
      <c r="E9106" s="32" t="n">
        <f aca="false">IF($A9106="","",IF($C9106&lt;=0,"",1/$C9106^2))</f>
        <v>0.00297693944091651</v>
      </c>
      <c r="F9106" s="33" t="n">
        <f aca="false">IF(OR(ROW()-設定!$B$30&lt;2,ROW()+設定!$B$30&gt;13701,N($A9106)&lt;=0,N(INDEX($A$2:$A$13701,MIN(13700,MAX(1,ROW()-1+設定!$B$30))))&lt;=0,$A9106&lt;設定!$B$28,$A9106&gt;設定!$B$29),0,IF(AND($C9106&gt;=MAX(INDEX($C$1:$C$13701,MAX(1,ROW()-設定!$B$24)):INDEX($C$1:$C$13701,MAX(1,ROW()-1))),$C9106&gt;MAX(INDEX($C$1:$C$13701,MIN(13701,ROW()+1)):INDEX($C$1:$C$13701,MIN(13701,ROW()+設定!$B$24))),$C9106&gt;=設定!$B$32,$C9106&gt;=MAX(MIN(INDEX($C$1:$C$13701,MAX(1,ROW()-設定!$B$26)):INDEX($C$1:$C$13701,MAX(1,ROW()-1))),MIN(INDEX($C$1:$C$13701,MIN(13701,ROW()+1)):INDEX($C$1:$C$13701,MIN(13701,ROW()+設定!$B$26))))*10^(設定!$B$27/20)),1,0))</f>
        <v>0</v>
      </c>
      <c r="G9106" s="33" t="n">
        <f aca="false">$G9105+IF($F9106=1,1,0)</f>
        <v>4</v>
      </c>
      <c r="H9106" s="0" t="str">
        <f aca="false">IF($F9106=1,$G9106,"")</f>
        <v/>
      </c>
    </row>
    <row r="9107" customFormat="false" ht="15" hidden="false" customHeight="false" outlineLevel="0" collapsed="false">
      <c r="A9107" s="30" t="n">
        <v>1422.65625</v>
      </c>
      <c r="B9107" s="31" t="n">
        <v>25.3374</v>
      </c>
      <c r="C9107" s="32" t="n">
        <f aca="false">IF($A9107="","",IF(設定!$B$21="dB",10^($B9107/20),ABS($B9107)))</f>
        <v>18.4871514903282</v>
      </c>
      <c r="D9107" s="32" t="n">
        <f aca="false">IF($A9107="","",$A9107^2)</f>
        <v>2023950.80566406</v>
      </c>
      <c r="E9107" s="32" t="n">
        <f aca="false">IF($A9107="","",IF($C9107&lt;=0,"",1/$C9107^2))</f>
        <v>0.00292590351048365</v>
      </c>
      <c r="F9107" s="33" t="n">
        <f aca="false">IF(OR(ROW()-設定!$B$30&lt;2,ROW()+設定!$B$30&gt;13701,N($A9107)&lt;=0,N(INDEX($A$2:$A$13701,MIN(13700,MAX(1,ROW()-1+設定!$B$30))))&lt;=0,$A9107&lt;設定!$B$28,$A9107&gt;設定!$B$29),0,IF(AND($C9107&gt;=MAX(INDEX($C$1:$C$13701,MAX(1,ROW()-設定!$B$24)):INDEX($C$1:$C$13701,MAX(1,ROW()-1))),$C9107&gt;MAX(INDEX($C$1:$C$13701,MIN(13701,ROW()+1)):INDEX($C$1:$C$13701,MIN(13701,ROW()+設定!$B$24))),$C9107&gt;=設定!$B$32,$C9107&gt;=MAX(MIN(INDEX($C$1:$C$13701,MAX(1,ROW()-設定!$B$26)):INDEX($C$1:$C$13701,MAX(1,ROW()-1))),MIN(INDEX($C$1:$C$13701,MIN(13701,ROW()+1)):INDEX($C$1:$C$13701,MIN(13701,ROW()+設定!$B$26))))*10^(設定!$B$27/20)),1,0))</f>
        <v>0</v>
      </c>
      <c r="G9107" s="33" t="n">
        <f aca="false">$G9106+IF($F9107=1,1,0)</f>
        <v>4</v>
      </c>
      <c r="H9107" s="0" t="str">
        <f aca="false">IF($F9107=1,$G9107,"")</f>
        <v/>
      </c>
    </row>
    <row r="9108" customFormat="false" ht="15" hidden="false" customHeight="false" outlineLevel="0" collapsed="false">
      <c r="A9108" s="30" t="n">
        <v>1422.8125</v>
      </c>
      <c r="B9108" s="31" t="n">
        <v>25.2625</v>
      </c>
      <c r="C9108" s="32" t="n">
        <f aca="false">IF($A9108="","",IF(設定!$B$21="dB",10^($B9108/20),ABS($B9108)))</f>
        <v>18.3284188075926</v>
      </c>
      <c r="D9108" s="32" t="n">
        <f aca="false">IF($A9108="","",$A9108^2)</f>
        <v>2024395.41015625</v>
      </c>
      <c r="E9108" s="32" t="n">
        <f aca="false">IF($A9108="","",IF($C9108&lt;=0,"",1/$C9108^2))</f>
        <v>0.00297680235094556</v>
      </c>
      <c r="F9108" s="33" t="n">
        <f aca="false">IF(OR(ROW()-設定!$B$30&lt;2,ROW()+設定!$B$30&gt;13701,N($A9108)&lt;=0,N(INDEX($A$2:$A$13701,MIN(13700,MAX(1,ROW()-1+設定!$B$30))))&lt;=0,$A9108&lt;設定!$B$28,$A9108&gt;設定!$B$29),0,IF(AND($C9108&gt;=MAX(INDEX($C$1:$C$13701,MAX(1,ROW()-設定!$B$24)):INDEX($C$1:$C$13701,MAX(1,ROW()-1))),$C9108&gt;MAX(INDEX($C$1:$C$13701,MIN(13701,ROW()+1)):INDEX($C$1:$C$13701,MIN(13701,ROW()+設定!$B$24))),$C9108&gt;=設定!$B$32,$C9108&gt;=MAX(MIN(INDEX($C$1:$C$13701,MAX(1,ROW()-設定!$B$26)):INDEX($C$1:$C$13701,MAX(1,ROW()-1))),MIN(INDEX($C$1:$C$13701,MIN(13701,ROW()+1)):INDEX($C$1:$C$13701,MIN(13701,ROW()+設定!$B$26))))*10^(設定!$B$27/20)),1,0))</f>
        <v>0</v>
      </c>
      <c r="G9108" s="33" t="n">
        <f aca="false">$G9107+IF($F9108=1,1,0)</f>
        <v>4</v>
      </c>
      <c r="H9108" s="0" t="str">
        <f aca="false">IF($F9108=1,$G9108,"")</f>
        <v/>
      </c>
    </row>
    <row r="9109" customFormat="false" ht="15" hidden="false" customHeight="false" outlineLevel="0" collapsed="false">
      <c r="A9109" s="30" t="n">
        <v>1422.96875</v>
      </c>
      <c r="B9109" s="31" t="n">
        <v>25.4917</v>
      </c>
      <c r="C9109" s="32" t="n">
        <f aca="false">IF($A9109="","",IF(設定!$B$21="dB",10^($B9109/20),ABS($B9109)))</f>
        <v>18.8184998535394</v>
      </c>
      <c r="D9109" s="32" t="n">
        <f aca="false">IF($A9109="","",$A9109^2)</f>
        <v>2024840.06347656</v>
      </c>
      <c r="E9109" s="32" t="n">
        <f aca="false">IF($A9109="","",IF($C9109&lt;=0,"",1/$C9109^2))</f>
        <v>0.00282377442180003</v>
      </c>
      <c r="F9109" s="33" t="n">
        <f aca="false">IF(OR(ROW()-設定!$B$30&lt;2,ROW()+設定!$B$30&gt;13701,N($A9109)&lt;=0,N(INDEX($A$2:$A$13701,MIN(13700,MAX(1,ROW()-1+設定!$B$30))))&lt;=0,$A9109&lt;設定!$B$28,$A9109&gt;設定!$B$29),0,IF(AND($C9109&gt;=MAX(INDEX($C$1:$C$13701,MAX(1,ROW()-設定!$B$24)):INDEX($C$1:$C$13701,MAX(1,ROW()-1))),$C9109&gt;MAX(INDEX($C$1:$C$13701,MIN(13701,ROW()+1)):INDEX($C$1:$C$13701,MIN(13701,ROW()+設定!$B$24))),$C9109&gt;=設定!$B$32,$C9109&gt;=MAX(MIN(INDEX($C$1:$C$13701,MAX(1,ROW()-設定!$B$26)):INDEX($C$1:$C$13701,MAX(1,ROW()-1))),MIN(INDEX($C$1:$C$13701,MIN(13701,ROW()+1)):INDEX($C$1:$C$13701,MIN(13701,ROW()+設定!$B$26))))*10^(設定!$B$27/20)),1,0))</f>
        <v>0</v>
      </c>
      <c r="G9109" s="33" t="n">
        <f aca="false">$G9108+IF($F9109=1,1,0)</f>
        <v>4</v>
      </c>
      <c r="H9109" s="0" t="str">
        <f aca="false">IF($F9109=1,$G9109,"")</f>
        <v/>
      </c>
    </row>
    <row r="9110" customFormat="false" ht="15" hidden="false" customHeight="false" outlineLevel="0" collapsed="false">
      <c r="A9110" s="30" t="n">
        <v>1423.125</v>
      </c>
      <c r="B9110" s="31" t="n">
        <v>25.7512</v>
      </c>
      <c r="C9110" s="32" t="n">
        <f aca="false">IF($A9110="","",IF(設定!$B$21="dB",10^($B9110/20),ABS($B9110)))</f>
        <v>19.3892048921403</v>
      </c>
      <c r="D9110" s="32" t="n">
        <f aca="false">IF($A9110="","",$A9110^2)</f>
        <v>2025284.765625</v>
      </c>
      <c r="E9110" s="32" t="n">
        <f aca="false">IF($A9110="","",IF($C9110&lt;=0,"",1/$C9110^2))</f>
        <v>0.00265998997585598</v>
      </c>
      <c r="F9110" s="33" t="n">
        <f aca="false">IF(OR(ROW()-設定!$B$30&lt;2,ROW()+設定!$B$30&gt;13701,N($A9110)&lt;=0,N(INDEX($A$2:$A$13701,MIN(13700,MAX(1,ROW()-1+設定!$B$30))))&lt;=0,$A9110&lt;設定!$B$28,$A9110&gt;設定!$B$29),0,IF(AND($C9110&gt;=MAX(INDEX($C$1:$C$13701,MAX(1,ROW()-設定!$B$24)):INDEX($C$1:$C$13701,MAX(1,ROW()-1))),$C9110&gt;MAX(INDEX($C$1:$C$13701,MIN(13701,ROW()+1)):INDEX($C$1:$C$13701,MIN(13701,ROW()+設定!$B$24))),$C9110&gt;=設定!$B$32,$C9110&gt;=MAX(MIN(INDEX($C$1:$C$13701,MAX(1,ROW()-設定!$B$26)):INDEX($C$1:$C$13701,MAX(1,ROW()-1))),MIN(INDEX($C$1:$C$13701,MIN(13701,ROW()+1)):INDEX($C$1:$C$13701,MIN(13701,ROW()+設定!$B$26))))*10^(設定!$B$27/20)),1,0))</f>
        <v>0</v>
      </c>
      <c r="G9110" s="33" t="n">
        <f aca="false">$G9109+IF($F9110=1,1,0)</f>
        <v>4</v>
      </c>
      <c r="H9110" s="0" t="str">
        <f aca="false">IF($F9110=1,$G9110,"")</f>
        <v/>
      </c>
    </row>
    <row r="9111" customFormat="false" ht="15" hidden="false" customHeight="false" outlineLevel="0" collapsed="false">
      <c r="A9111" s="30" t="n">
        <v>1423.28125</v>
      </c>
      <c r="B9111" s="31" t="n">
        <v>25.6441</v>
      </c>
      <c r="C9111" s="32" t="n">
        <f aca="false">IF($A9111="","",IF(設定!$B$21="dB",10^($B9111/20),ABS($B9111)))</f>
        <v>19.1515972443171</v>
      </c>
      <c r="D9111" s="32" t="n">
        <f aca="false">IF($A9111="","",$A9111^2)</f>
        <v>2025729.51660156</v>
      </c>
      <c r="E9111" s="32" t="n">
        <f aca="false">IF($A9111="","",IF($C9111&lt;=0,"",1/$C9111^2))</f>
        <v>0.00272640268006456</v>
      </c>
      <c r="F9111" s="33" t="n">
        <f aca="false">IF(OR(ROW()-設定!$B$30&lt;2,ROW()+設定!$B$30&gt;13701,N($A9111)&lt;=0,N(INDEX($A$2:$A$13701,MIN(13700,MAX(1,ROW()-1+設定!$B$30))))&lt;=0,$A9111&lt;設定!$B$28,$A9111&gt;設定!$B$29),0,IF(AND($C9111&gt;=MAX(INDEX($C$1:$C$13701,MAX(1,ROW()-設定!$B$24)):INDEX($C$1:$C$13701,MAX(1,ROW()-1))),$C9111&gt;MAX(INDEX($C$1:$C$13701,MIN(13701,ROW()+1)):INDEX($C$1:$C$13701,MIN(13701,ROW()+設定!$B$24))),$C9111&gt;=設定!$B$32,$C9111&gt;=MAX(MIN(INDEX($C$1:$C$13701,MAX(1,ROW()-設定!$B$26)):INDEX($C$1:$C$13701,MAX(1,ROW()-1))),MIN(INDEX($C$1:$C$13701,MIN(13701,ROW()+1)):INDEX($C$1:$C$13701,MIN(13701,ROW()+設定!$B$26))))*10^(設定!$B$27/20)),1,0))</f>
        <v>0</v>
      </c>
      <c r="G9111" s="33" t="n">
        <f aca="false">$G9110+IF($F9111=1,1,0)</f>
        <v>4</v>
      </c>
      <c r="H9111" s="0" t="str">
        <f aca="false">IF($F9111=1,$G9111,"")</f>
        <v/>
      </c>
    </row>
    <row r="9112" customFormat="false" ht="15" hidden="false" customHeight="false" outlineLevel="0" collapsed="false">
      <c r="A9112" s="30" t="n">
        <v>1423.4375</v>
      </c>
      <c r="B9112" s="31" t="n">
        <v>25.838</v>
      </c>
      <c r="C9112" s="32" t="n">
        <f aca="false">IF($A9112="","",IF(設定!$B$21="dB",10^($B9112/20),ABS($B9112)))</f>
        <v>19.5839368477551</v>
      </c>
      <c r="D9112" s="32" t="n">
        <f aca="false">IF($A9112="","",$A9112^2)</f>
        <v>2026174.31640625</v>
      </c>
      <c r="E9112" s="32" t="n">
        <f aca="false">IF($A9112="","",IF($C9112&lt;=0,"",1/$C9112^2))</f>
        <v>0.00260735400445539</v>
      </c>
      <c r="F9112" s="33" t="n">
        <f aca="false">IF(OR(ROW()-設定!$B$30&lt;2,ROW()+設定!$B$30&gt;13701,N($A9112)&lt;=0,N(INDEX($A$2:$A$13701,MIN(13700,MAX(1,ROW()-1+設定!$B$30))))&lt;=0,$A9112&lt;設定!$B$28,$A9112&gt;設定!$B$29),0,IF(AND($C9112&gt;=MAX(INDEX($C$1:$C$13701,MAX(1,ROW()-設定!$B$24)):INDEX($C$1:$C$13701,MAX(1,ROW()-1))),$C9112&gt;MAX(INDEX($C$1:$C$13701,MIN(13701,ROW()+1)):INDEX($C$1:$C$13701,MIN(13701,ROW()+設定!$B$24))),$C9112&gt;=設定!$B$32,$C9112&gt;=MAX(MIN(INDEX($C$1:$C$13701,MAX(1,ROW()-設定!$B$26)):INDEX($C$1:$C$13701,MAX(1,ROW()-1))),MIN(INDEX($C$1:$C$13701,MIN(13701,ROW()+1)):INDEX($C$1:$C$13701,MIN(13701,ROW()+設定!$B$26))))*10^(設定!$B$27/20)),1,0))</f>
        <v>0</v>
      </c>
      <c r="G9112" s="33" t="n">
        <f aca="false">$G9111+IF($F9112=1,1,0)</f>
        <v>4</v>
      </c>
      <c r="H9112" s="0" t="str">
        <f aca="false">IF($F9112=1,$G9112,"")</f>
        <v/>
      </c>
    </row>
    <row r="9113" customFormat="false" ht="15" hidden="false" customHeight="false" outlineLevel="0" collapsed="false">
      <c r="A9113" s="30" t="n">
        <v>1423.59375</v>
      </c>
      <c r="B9113" s="31" t="n">
        <v>25.8471</v>
      </c>
      <c r="C9113" s="32" t="n">
        <f aca="false">IF($A9113="","",IF(設定!$B$21="dB",10^($B9113/20),ABS($B9113)))</f>
        <v>19.6044652243001</v>
      </c>
      <c r="D9113" s="32" t="n">
        <f aca="false">IF($A9113="","",$A9113^2)</f>
        <v>2026619.16503906</v>
      </c>
      <c r="E9113" s="32" t="n">
        <f aca="false">IF($A9113="","",IF($C9113&lt;=0,"",1/$C9113^2))</f>
        <v>0.00260189639869479</v>
      </c>
      <c r="F9113" s="33" t="n">
        <f aca="false">IF(OR(ROW()-設定!$B$30&lt;2,ROW()+設定!$B$30&gt;13701,N($A9113)&lt;=0,N(INDEX($A$2:$A$13701,MIN(13700,MAX(1,ROW()-1+設定!$B$30))))&lt;=0,$A9113&lt;設定!$B$28,$A9113&gt;設定!$B$29),0,IF(AND($C9113&gt;=MAX(INDEX($C$1:$C$13701,MAX(1,ROW()-設定!$B$24)):INDEX($C$1:$C$13701,MAX(1,ROW()-1))),$C9113&gt;MAX(INDEX($C$1:$C$13701,MIN(13701,ROW()+1)):INDEX($C$1:$C$13701,MIN(13701,ROW()+設定!$B$24))),$C9113&gt;=設定!$B$32,$C9113&gt;=MAX(MIN(INDEX($C$1:$C$13701,MAX(1,ROW()-設定!$B$26)):INDEX($C$1:$C$13701,MAX(1,ROW()-1))),MIN(INDEX($C$1:$C$13701,MIN(13701,ROW()+1)):INDEX($C$1:$C$13701,MIN(13701,ROW()+設定!$B$26))))*10^(設定!$B$27/20)),1,0))</f>
        <v>0</v>
      </c>
      <c r="G9113" s="33" t="n">
        <f aca="false">$G9112+IF($F9113=1,1,0)</f>
        <v>4</v>
      </c>
      <c r="H9113" s="0" t="str">
        <f aca="false">IF($F9113=1,$G9113,"")</f>
        <v/>
      </c>
    </row>
    <row r="9114" customFormat="false" ht="15" hidden="false" customHeight="false" outlineLevel="0" collapsed="false">
      <c r="A9114" s="30" t="n">
        <v>1423.75</v>
      </c>
      <c r="B9114" s="31" t="n">
        <v>25.8808</v>
      </c>
      <c r="C9114" s="32" t="n">
        <f aca="false">IF($A9114="","",IF(設定!$B$21="dB",10^($B9114/20),ABS($B9114)))</f>
        <v>19.6806754707934</v>
      </c>
      <c r="D9114" s="32" t="n">
        <f aca="false">IF($A9114="","",$A9114^2)</f>
        <v>2027064.0625</v>
      </c>
      <c r="E9114" s="32" t="n">
        <f aca="false">IF($A9114="","",IF($C9114&lt;=0,"",1/$C9114^2))</f>
        <v>0.00258178456453703</v>
      </c>
      <c r="F9114" s="33" t="n">
        <f aca="false">IF(OR(ROW()-設定!$B$30&lt;2,ROW()+設定!$B$30&gt;13701,N($A9114)&lt;=0,N(INDEX($A$2:$A$13701,MIN(13700,MAX(1,ROW()-1+設定!$B$30))))&lt;=0,$A9114&lt;設定!$B$28,$A9114&gt;設定!$B$29),0,IF(AND($C9114&gt;=MAX(INDEX($C$1:$C$13701,MAX(1,ROW()-設定!$B$24)):INDEX($C$1:$C$13701,MAX(1,ROW()-1))),$C9114&gt;MAX(INDEX($C$1:$C$13701,MIN(13701,ROW()+1)):INDEX($C$1:$C$13701,MIN(13701,ROW()+設定!$B$24))),$C9114&gt;=設定!$B$32,$C9114&gt;=MAX(MIN(INDEX($C$1:$C$13701,MAX(1,ROW()-設定!$B$26)):INDEX($C$1:$C$13701,MAX(1,ROW()-1))),MIN(INDEX($C$1:$C$13701,MIN(13701,ROW()+1)):INDEX($C$1:$C$13701,MIN(13701,ROW()+設定!$B$26))))*10^(設定!$B$27/20)),1,0))</f>
        <v>0</v>
      </c>
      <c r="G9114" s="33" t="n">
        <f aca="false">$G9113+IF($F9114=1,1,0)</f>
        <v>4</v>
      </c>
      <c r="H9114" s="0" t="str">
        <f aca="false">IF($F9114=1,$G9114,"")</f>
        <v/>
      </c>
    </row>
    <row r="9115" customFormat="false" ht="15" hidden="false" customHeight="false" outlineLevel="0" collapsed="false">
      <c r="A9115" s="30" t="n">
        <v>1423.90625</v>
      </c>
      <c r="B9115" s="31" t="n">
        <v>25.9651</v>
      </c>
      <c r="C9115" s="32" t="n">
        <f aca="false">IF($A9115="","",IF(設定!$B$21="dB",10^($B9115/20),ABS($B9115)))</f>
        <v>19.8726141368363</v>
      </c>
      <c r="D9115" s="32" t="n">
        <f aca="false">IF($A9115="","",$A9115^2)</f>
        <v>2027509.00878906</v>
      </c>
      <c r="E9115" s="32" t="n">
        <f aca="false">IF($A9115="","",IF($C9115&lt;=0,"",1/$C9115^2))</f>
        <v>0.00253215332962447</v>
      </c>
      <c r="F9115" s="33" t="n">
        <f aca="false">IF(OR(ROW()-設定!$B$30&lt;2,ROW()+設定!$B$30&gt;13701,N($A9115)&lt;=0,N(INDEX($A$2:$A$13701,MIN(13700,MAX(1,ROW()-1+設定!$B$30))))&lt;=0,$A9115&lt;設定!$B$28,$A9115&gt;設定!$B$29),0,IF(AND($C9115&gt;=MAX(INDEX($C$1:$C$13701,MAX(1,ROW()-設定!$B$24)):INDEX($C$1:$C$13701,MAX(1,ROW()-1))),$C9115&gt;MAX(INDEX($C$1:$C$13701,MIN(13701,ROW()+1)):INDEX($C$1:$C$13701,MIN(13701,ROW()+設定!$B$24))),$C9115&gt;=設定!$B$32,$C9115&gt;=MAX(MIN(INDEX($C$1:$C$13701,MAX(1,ROW()-設定!$B$26)):INDEX($C$1:$C$13701,MAX(1,ROW()-1))),MIN(INDEX($C$1:$C$13701,MIN(13701,ROW()+1)):INDEX($C$1:$C$13701,MIN(13701,ROW()+設定!$B$26))))*10^(設定!$B$27/20)),1,0))</f>
        <v>0</v>
      </c>
      <c r="G9115" s="33" t="n">
        <f aca="false">$G9114+IF($F9115=1,1,0)</f>
        <v>4</v>
      </c>
      <c r="H9115" s="0" t="str">
        <f aca="false">IF($F9115=1,$G9115,"")</f>
        <v/>
      </c>
    </row>
    <row r="9116" customFormat="false" ht="15" hidden="false" customHeight="false" outlineLevel="0" collapsed="false">
      <c r="A9116" s="30" t="n">
        <v>1424.0625</v>
      </c>
      <c r="B9116" s="31" t="n">
        <v>26.1161</v>
      </c>
      <c r="C9116" s="32" t="n">
        <f aca="false">IF($A9116="","",IF(設定!$B$21="dB",10^($B9116/20),ABS($B9116)))</f>
        <v>20.221110386811</v>
      </c>
      <c r="D9116" s="32" t="n">
        <f aca="false">IF($A9116="","",$A9116^2)</f>
        <v>2027954.00390625</v>
      </c>
      <c r="E9116" s="32" t="n">
        <f aca="false">IF($A9116="","",IF($C9116&lt;=0,"",1/$C9116^2))</f>
        <v>0.00244562575884189</v>
      </c>
      <c r="F9116" s="33" t="n">
        <f aca="false">IF(OR(ROW()-設定!$B$30&lt;2,ROW()+設定!$B$30&gt;13701,N($A9116)&lt;=0,N(INDEX($A$2:$A$13701,MIN(13700,MAX(1,ROW()-1+設定!$B$30))))&lt;=0,$A9116&lt;設定!$B$28,$A9116&gt;設定!$B$29),0,IF(AND($C9116&gt;=MAX(INDEX($C$1:$C$13701,MAX(1,ROW()-設定!$B$24)):INDEX($C$1:$C$13701,MAX(1,ROW()-1))),$C9116&gt;MAX(INDEX($C$1:$C$13701,MIN(13701,ROW()+1)):INDEX($C$1:$C$13701,MIN(13701,ROW()+設定!$B$24))),$C9116&gt;=設定!$B$32,$C9116&gt;=MAX(MIN(INDEX($C$1:$C$13701,MAX(1,ROW()-設定!$B$26)):INDEX($C$1:$C$13701,MAX(1,ROW()-1))),MIN(INDEX($C$1:$C$13701,MIN(13701,ROW()+1)):INDEX($C$1:$C$13701,MIN(13701,ROW()+設定!$B$26))))*10^(設定!$B$27/20)),1,0))</f>
        <v>0</v>
      </c>
      <c r="G9116" s="33" t="n">
        <f aca="false">$G9115+IF($F9116=1,1,0)</f>
        <v>4</v>
      </c>
      <c r="H9116" s="0" t="str">
        <f aca="false">IF($F9116=1,$G9116,"")</f>
        <v/>
      </c>
    </row>
    <row r="9117" customFormat="false" ht="15" hidden="false" customHeight="false" outlineLevel="0" collapsed="false">
      <c r="A9117" s="30" t="n">
        <v>1424.21875</v>
      </c>
      <c r="B9117" s="31" t="n">
        <v>26.3881</v>
      </c>
      <c r="C9117" s="32" t="n">
        <f aca="false">IF($A9117="","",IF(設定!$B$21="dB",10^($B9117/20),ABS($B9117)))</f>
        <v>20.8643567540316</v>
      </c>
      <c r="D9117" s="32" t="n">
        <f aca="false">IF($A9117="","",$A9117^2)</f>
        <v>2028399.04785156</v>
      </c>
      <c r="E9117" s="32" t="n">
        <f aca="false">IF($A9117="","",IF($C9117&lt;=0,"",1/$C9117^2))</f>
        <v>0.00229715341263734</v>
      </c>
      <c r="F9117" s="33" t="n">
        <f aca="false">IF(OR(ROW()-設定!$B$30&lt;2,ROW()+設定!$B$30&gt;13701,N($A9117)&lt;=0,N(INDEX($A$2:$A$13701,MIN(13700,MAX(1,ROW()-1+設定!$B$30))))&lt;=0,$A9117&lt;設定!$B$28,$A9117&gt;設定!$B$29),0,IF(AND($C9117&gt;=MAX(INDEX($C$1:$C$13701,MAX(1,ROW()-設定!$B$24)):INDEX($C$1:$C$13701,MAX(1,ROW()-1))),$C9117&gt;MAX(INDEX($C$1:$C$13701,MIN(13701,ROW()+1)):INDEX($C$1:$C$13701,MIN(13701,ROW()+設定!$B$24))),$C9117&gt;=設定!$B$32,$C9117&gt;=MAX(MIN(INDEX($C$1:$C$13701,MAX(1,ROW()-設定!$B$26)):INDEX($C$1:$C$13701,MAX(1,ROW()-1))),MIN(INDEX($C$1:$C$13701,MIN(13701,ROW()+1)):INDEX($C$1:$C$13701,MIN(13701,ROW()+設定!$B$26))))*10^(設定!$B$27/20)),1,0))</f>
        <v>0</v>
      </c>
      <c r="G9117" s="33" t="n">
        <f aca="false">$G9116+IF($F9117=1,1,0)</f>
        <v>4</v>
      </c>
      <c r="H9117" s="0" t="str">
        <f aca="false">IF($F9117=1,$G9117,"")</f>
        <v/>
      </c>
    </row>
    <row r="9118" customFormat="false" ht="15" hidden="false" customHeight="false" outlineLevel="0" collapsed="false">
      <c r="A9118" s="30" t="n">
        <v>1424.375</v>
      </c>
      <c r="B9118" s="31" t="n">
        <v>26.4373</v>
      </c>
      <c r="C9118" s="32" t="n">
        <f aca="false">IF($A9118="","",IF(設定!$B$21="dB",10^($B9118/20),ABS($B9118)))</f>
        <v>20.9828753168249</v>
      </c>
      <c r="D9118" s="32" t="n">
        <f aca="false">IF($A9118="","",$A9118^2)</f>
        <v>2028844.140625</v>
      </c>
      <c r="E9118" s="32" t="n">
        <f aca="false">IF($A9118="","",IF($C9118&lt;=0,"",1/$C9118^2))</f>
        <v>0.00227127646101781</v>
      </c>
      <c r="F9118" s="33" t="n">
        <f aca="false">IF(OR(ROW()-設定!$B$30&lt;2,ROW()+設定!$B$30&gt;13701,N($A9118)&lt;=0,N(INDEX($A$2:$A$13701,MIN(13700,MAX(1,ROW()-1+設定!$B$30))))&lt;=0,$A9118&lt;設定!$B$28,$A9118&gt;設定!$B$29),0,IF(AND($C9118&gt;=MAX(INDEX($C$1:$C$13701,MAX(1,ROW()-設定!$B$24)):INDEX($C$1:$C$13701,MAX(1,ROW()-1))),$C9118&gt;MAX(INDEX($C$1:$C$13701,MIN(13701,ROW()+1)):INDEX($C$1:$C$13701,MIN(13701,ROW()+設定!$B$24))),$C9118&gt;=設定!$B$32,$C9118&gt;=MAX(MIN(INDEX($C$1:$C$13701,MAX(1,ROW()-設定!$B$26)):INDEX($C$1:$C$13701,MAX(1,ROW()-1))),MIN(INDEX($C$1:$C$13701,MIN(13701,ROW()+1)):INDEX($C$1:$C$13701,MIN(13701,ROW()+設定!$B$26))))*10^(設定!$B$27/20)),1,0))</f>
        <v>0</v>
      </c>
      <c r="G9118" s="33" t="n">
        <f aca="false">$G9117+IF($F9118=1,1,0)</f>
        <v>4</v>
      </c>
      <c r="H9118" s="0" t="str">
        <f aca="false">IF($F9118=1,$G9118,"")</f>
        <v/>
      </c>
    </row>
    <row r="9119" customFormat="false" ht="15" hidden="false" customHeight="false" outlineLevel="0" collapsed="false">
      <c r="A9119" s="30" t="n">
        <v>1424.53125</v>
      </c>
      <c r="B9119" s="31" t="n">
        <v>26.3797</v>
      </c>
      <c r="C9119" s="32" t="n">
        <f aca="false">IF($A9119="","",IF(設定!$B$21="dB",10^($B9119/20),ABS($B9119)))</f>
        <v>20.8441888857609</v>
      </c>
      <c r="D9119" s="32" t="n">
        <f aca="false">IF($A9119="","",$A9119^2)</f>
        <v>2029289.28222656</v>
      </c>
      <c r="E9119" s="32" t="n">
        <f aca="false">IF($A9119="","",IF($C9119&lt;=0,"",1/$C9119^2))</f>
        <v>0.00230160080086817</v>
      </c>
      <c r="F9119" s="33" t="n">
        <f aca="false">IF(OR(ROW()-設定!$B$30&lt;2,ROW()+設定!$B$30&gt;13701,N($A9119)&lt;=0,N(INDEX($A$2:$A$13701,MIN(13700,MAX(1,ROW()-1+設定!$B$30))))&lt;=0,$A9119&lt;設定!$B$28,$A9119&gt;設定!$B$29),0,IF(AND($C9119&gt;=MAX(INDEX($C$1:$C$13701,MAX(1,ROW()-設定!$B$24)):INDEX($C$1:$C$13701,MAX(1,ROW()-1))),$C9119&gt;MAX(INDEX($C$1:$C$13701,MIN(13701,ROW()+1)):INDEX($C$1:$C$13701,MIN(13701,ROW()+設定!$B$24))),$C9119&gt;=設定!$B$32,$C9119&gt;=MAX(MIN(INDEX($C$1:$C$13701,MAX(1,ROW()-設定!$B$26)):INDEX($C$1:$C$13701,MAX(1,ROW()-1))),MIN(INDEX($C$1:$C$13701,MIN(13701,ROW()+1)):INDEX($C$1:$C$13701,MIN(13701,ROW()+設定!$B$26))))*10^(設定!$B$27/20)),1,0))</f>
        <v>0</v>
      </c>
      <c r="G9119" s="33" t="n">
        <f aca="false">$G9118+IF($F9119=1,1,0)</f>
        <v>4</v>
      </c>
      <c r="H9119" s="0" t="str">
        <f aca="false">IF($F9119=1,$G9119,"")</f>
        <v/>
      </c>
    </row>
    <row r="9120" customFormat="false" ht="15" hidden="false" customHeight="false" outlineLevel="0" collapsed="false">
      <c r="A9120" s="30" t="n">
        <v>1424.6875</v>
      </c>
      <c r="B9120" s="31" t="n">
        <v>26.6563</v>
      </c>
      <c r="C9120" s="32" t="n">
        <f aca="false">IF($A9120="","",IF(設定!$B$21="dB",10^($B9120/20),ABS($B9120)))</f>
        <v>21.5186489183659</v>
      </c>
      <c r="D9120" s="32" t="n">
        <f aca="false">IF($A9120="","",$A9120^2)</f>
        <v>2029734.47265625</v>
      </c>
      <c r="E9120" s="32" t="n">
        <f aca="false">IF($A9120="","",IF($C9120&lt;=0,"",1/$C9120^2))</f>
        <v>0.00215958349679382</v>
      </c>
      <c r="F9120" s="33" t="n">
        <f aca="false">IF(OR(ROW()-設定!$B$30&lt;2,ROW()+設定!$B$30&gt;13701,N($A9120)&lt;=0,N(INDEX($A$2:$A$13701,MIN(13700,MAX(1,ROW()-1+設定!$B$30))))&lt;=0,$A9120&lt;設定!$B$28,$A9120&gt;設定!$B$29),0,IF(AND($C9120&gt;=MAX(INDEX($C$1:$C$13701,MAX(1,ROW()-設定!$B$24)):INDEX($C$1:$C$13701,MAX(1,ROW()-1))),$C9120&gt;MAX(INDEX($C$1:$C$13701,MIN(13701,ROW()+1)):INDEX($C$1:$C$13701,MIN(13701,ROW()+設定!$B$24))),$C9120&gt;=設定!$B$32,$C9120&gt;=MAX(MIN(INDEX($C$1:$C$13701,MAX(1,ROW()-設定!$B$26)):INDEX($C$1:$C$13701,MAX(1,ROW()-1))),MIN(INDEX($C$1:$C$13701,MIN(13701,ROW()+1)):INDEX($C$1:$C$13701,MIN(13701,ROW()+設定!$B$26))))*10^(設定!$B$27/20)),1,0))</f>
        <v>0</v>
      </c>
      <c r="G9120" s="33" t="n">
        <f aca="false">$G9119+IF($F9120=1,1,0)</f>
        <v>4</v>
      </c>
      <c r="H9120" s="0" t="str">
        <f aca="false">IF($F9120=1,$G9120,"")</f>
        <v/>
      </c>
    </row>
    <row r="9121" customFormat="false" ht="15" hidden="false" customHeight="false" outlineLevel="0" collapsed="false">
      <c r="A9121" s="30" t="n">
        <v>1424.84375</v>
      </c>
      <c r="B9121" s="31" t="n">
        <v>26.6424</v>
      </c>
      <c r="C9121" s="32" t="n">
        <f aca="false">IF($A9121="","",IF(設定!$B$21="dB",10^($B9121/20),ABS($B9121)))</f>
        <v>21.4842402362049</v>
      </c>
      <c r="D9121" s="32" t="n">
        <f aca="false">IF($A9121="","",$A9121^2)</f>
        <v>2030179.71191406</v>
      </c>
      <c r="E9121" s="32" t="n">
        <f aca="false">IF($A9121="","",IF($C9121&lt;=0,"",1/$C9121^2))</f>
        <v>0.00216650651819772</v>
      </c>
      <c r="F9121" s="33" t="n">
        <f aca="false">IF(OR(ROW()-設定!$B$30&lt;2,ROW()+設定!$B$30&gt;13701,N($A9121)&lt;=0,N(INDEX($A$2:$A$13701,MIN(13700,MAX(1,ROW()-1+設定!$B$30))))&lt;=0,$A9121&lt;設定!$B$28,$A9121&gt;設定!$B$29),0,IF(AND($C9121&gt;=MAX(INDEX($C$1:$C$13701,MAX(1,ROW()-設定!$B$24)):INDEX($C$1:$C$13701,MAX(1,ROW()-1))),$C9121&gt;MAX(INDEX($C$1:$C$13701,MIN(13701,ROW()+1)):INDEX($C$1:$C$13701,MIN(13701,ROW()+設定!$B$24))),$C9121&gt;=設定!$B$32,$C9121&gt;=MAX(MIN(INDEX($C$1:$C$13701,MAX(1,ROW()-設定!$B$26)):INDEX($C$1:$C$13701,MAX(1,ROW()-1))),MIN(INDEX($C$1:$C$13701,MIN(13701,ROW()+1)):INDEX($C$1:$C$13701,MIN(13701,ROW()+設定!$B$26))))*10^(設定!$B$27/20)),1,0))</f>
        <v>0</v>
      </c>
      <c r="G9121" s="33" t="n">
        <f aca="false">$G9120+IF($F9121=1,1,0)</f>
        <v>4</v>
      </c>
      <c r="H9121" s="0" t="str">
        <f aca="false">IF($F9121=1,$G9121,"")</f>
        <v/>
      </c>
    </row>
    <row r="9122" customFormat="false" ht="15" hidden="false" customHeight="false" outlineLevel="0" collapsed="false">
      <c r="A9122" s="30" t="n">
        <v>1425</v>
      </c>
      <c r="B9122" s="31" t="n">
        <v>26.6869</v>
      </c>
      <c r="C9122" s="32" t="n">
        <f aca="false">IF($A9122="","",IF(設定!$B$21="dB",10^($B9122/20),ABS($B9122)))</f>
        <v>21.5945918475267</v>
      </c>
      <c r="D9122" s="32" t="n">
        <f aca="false">IF($A9122="","",$A9122^2)</f>
        <v>2030625</v>
      </c>
      <c r="E9122" s="32" t="n">
        <f aca="false">IF($A9122="","",IF($C9122&lt;=0,"",1/$C9122^2))</f>
        <v>0.00214442074543041</v>
      </c>
      <c r="F9122" s="33" t="n">
        <f aca="false">IF(OR(ROW()-設定!$B$30&lt;2,ROW()+設定!$B$30&gt;13701,N($A9122)&lt;=0,N(INDEX($A$2:$A$13701,MIN(13700,MAX(1,ROW()-1+設定!$B$30))))&lt;=0,$A9122&lt;設定!$B$28,$A9122&gt;設定!$B$29),0,IF(AND($C9122&gt;=MAX(INDEX($C$1:$C$13701,MAX(1,ROW()-設定!$B$24)):INDEX($C$1:$C$13701,MAX(1,ROW()-1))),$C9122&gt;MAX(INDEX($C$1:$C$13701,MIN(13701,ROW()+1)):INDEX($C$1:$C$13701,MIN(13701,ROW()+設定!$B$24))),$C9122&gt;=設定!$B$32,$C9122&gt;=MAX(MIN(INDEX($C$1:$C$13701,MAX(1,ROW()-設定!$B$26)):INDEX($C$1:$C$13701,MAX(1,ROW()-1))),MIN(INDEX($C$1:$C$13701,MIN(13701,ROW()+1)):INDEX($C$1:$C$13701,MIN(13701,ROW()+設定!$B$26))))*10^(設定!$B$27/20)),1,0))</f>
        <v>0</v>
      </c>
      <c r="G9122" s="33" t="n">
        <f aca="false">$G9121+IF($F9122=1,1,0)</f>
        <v>4</v>
      </c>
      <c r="H9122" s="0" t="str">
        <f aca="false">IF($F9122=1,$G9122,"")</f>
        <v/>
      </c>
    </row>
    <row r="9123" customFormat="false" ht="15" hidden="false" customHeight="false" outlineLevel="0" collapsed="false">
      <c r="A9123" s="30" t="n">
        <v>1425.15625</v>
      </c>
      <c r="B9123" s="31" t="n">
        <v>26.9071</v>
      </c>
      <c r="C9123" s="32" t="n">
        <f aca="false">IF($A9123="","",IF(設定!$B$21="dB",10^($B9123/20),ABS($B9123)))</f>
        <v>22.1490447197591</v>
      </c>
      <c r="D9123" s="32" t="n">
        <f aca="false">IF($A9123="","",$A9123^2)</f>
        <v>2031070.33691406</v>
      </c>
      <c r="E9123" s="32" t="n">
        <f aca="false">IF($A9123="","",IF($C9123&lt;=0,"",1/$C9123^2))</f>
        <v>0.00203840276614415</v>
      </c>
      <c r="F9123" s="33" t="n">
        <f aca="false">IF(OR(ROW()-設定!$B$30&lt;2,ROW()+設定!$B$30&gt;13701,N($A9123)&lt;=0,N(INDEX($A$2:$A$13701,MIN(13700,MAX(1,ROW()-1+設定!$B$30))))&lt;=0,$A9123&lt;設定!$B$28,$A9123&gt;設定!$B$29),0,IF(AND($C9123&gt;=MAX(INDEX($C$1:$C$13701,MAX(1,ROW()-設定!$B$24)):INDEX($C$1:$C$13701,MAX(1,ROW()-1))),$C9123&gt;MAX(INDEX($C$1:$C$13701,MIN(13701,ROW()+1)):INDEX($C$1:$C$13701,MIN(13701,ROW()+設定!$B$24))),$C9123&gt;=設定!$B$32,$C9123&gt;=MAX(MIN(INDEX($C$1:$C$13701,MAX(1,ROW()-設定!$B$26)):INDEX($C$1:$C$13701,MAX(1,ROW()-1))),MIN(INDEX($C$1:$C$13701,MIN(13701,ROW()+1)):INDEX($C$1:$C$13701,MIN(13701,ROW()+設定!$B$26))))*10^(設定!$B$27/20)),1,0))</f>
        <v>0</v>
      </c>
      <c r="G9123" s="33" t="n">
        <f aca="false">$G9122+IF($F9123=1,1,0)</f>
        <v>4</v>
      </c>
      <c r="H9123" s="0" t="str">
        <f aca="false">IF($F9123=1,$G9123,"")</f>
        <v/>
      </c>
    </row>
    <row r="9124" customFormat="false" ht="15" hidden="false" customHeight="false" outlineLevel="0" collapsed="false">
      <c r="A9124" s="30" t="n">
        <v>1425.3125</v>
      </c>
      <c r="B9124" s="31" t="n">
        <v>26.8735</v>
      </c>
      <c r="C9124" s="32" t="n">
        <f aca="false">IF($A9124="","",IF(設定!$B$21="dB",10^($B9124/20),ABS($B9124)))</f>
        <v>22.0635301251573</v>
      </c>
      <c r="D9124" s="32" t="n">
        <f aca="false">IF($A9124="","",$A9124^2)</f>
        <v>2031515.72265625</v>
      </c>
      <c r="E9124" s="32" t="n">
        <f aca="false">IF($A9124="","",IF($C9124&lt;=0,"",1/$C9124^2))</f>
        <v>0.00205423441137363</v>
      </c>
      <c r="F9124" s="33" t="n">
        <f aca="false">IF(OR(ROW()-設定!$B$30&lt;2,ROW()+設定!$B$30&gt;13701,N($A9124)&lt;=0,N(INDEX($A$2:$A$13701,MIN(13700,MAX(1,ROW()-1+設定!$B$30))))&lt;=0,$A9124&lt;設定!$B$28,$A9124&gt;設定!$B$29),0,IF(AND($C9124&gt;=MAX(INDEX($C$1:$C$13701,MAX(1,ROW()-設定!$B$24)):INDEX($C$1:$C$13701,MAX(1,ROW()-1))),$C9124&gt;MAX(INDEX($C$1:$C$13701,MIN(13701,ROW()+1)):INDEX($C$1:$C$13701,MIN(13701,ROW()+設定!$B$24))),$C9124&gt;=設定!$B$32,$C9124&gt;=MAX(MIN(INDEX($C$1:$C$13701,MAX(1,ROW()-設定!$B$26)):INDEX($C$1:$C$13701,MAX(1,ROW()-1))),MIN(INDEX($C$1:$C$13701,MIN(13701,ROW()+1)):INDEX($C$1:$C$13701,MIN(13701,ROW()+設定!$B$26))))*10^(設定!$B$27/20)),1,0))</f>
        <v>0</v>
      </c>
      <c r="G9124" s="33" t="n">
        <f aca="false">$G9123+IF($F9124=1,1,0)</f>
        <v>4</v>
      </c>
      <c r="H9124" s="0" t="str">
        <f aca="false">IF($F9124=1,$G9124,"")</f>
        <v/>
      </c>
    </row>
    <row r="9125" customFormat="false" ht="15" hidden="false" customHeight="false" outlineLevel="0" collapsed="false">
      <c r="A9125" s="30" t="n">
        <v>1425.46875</v>
      </c>
      <c r="B9125" s="31" t="n">
        <v>26.911</v>
      </c>
      <c r="C9125" s="32" t="n">
        <f aca="false">IF($A9125="","",IF(設定!$B$21="dB",10^($B9125/20),ABS($B9125)))</f>
        <v>22.158991964507</v>
      </c>
      <c r="D9125" s="32" t="n">
        <f aca="false">IF($A9125="","",$A9125^2)</f>
        <v>2031961.15722656</v>
      </c>
      <c r="E9125" s="32" t="n">
        <f aca="false">IF($A9125="","",IF($C9125&lt;=0,"",1/$C9125^2))</f>
        <v>0.00203657308543033</v>
      </c>
      <c r="F9125" s="33" t="n">
        <f aca="false">IF(OR(ROW()-設定!$B$30&lt;2,ROW()+設定!$B$30&gt;13701,N($A9125)&lt;=0,N(INDEX($A$2:$A$13701,MIN(13700,MAX(1,ROW()-1+設定!$B$30))))&lt;=0,$A9125&lt;設定!$B$28,$A9125&gt;設定!$B$29),0,IF(AND($C9125&gt;=MAX(INDEX($C$1:$C$13701,MAX(1,ROW()-設定!$B$24)):INDEX($C$1:$C$13701,MAX(1,ROW()-1))),$C9125&gt;MAX(INDEX($C$1:$C$13701,MIN(13701,ROW()+1)):INDEX($C$1:$C$13701,MIN(13701,ROW()+設定!$B$24))),$C9125&gt;=設定!$B$32,$C9125&gt;=MAX(MIN(INDEX($C$1:$C$13701,MAX(1,ROW()-設定!$B$26)):INDEX($C$1:$C$13701,MAX(1,ROW()-1))),MIN(INDEX($C$1:$C$13701,MIN(13701,ROW()+1)):INDEX($C$1:$C$13701,MIN(13701,ROW()+設定!$B$26))))*10^(設定!$B$27/20)),1,0))</f>
        <v>0</v>
      </c>
      <c r="G9125" s="33" t="n">
        <f aca="false">$G9124+IF($F9125=1,1,0)</f>
        <v>4</v>
      </c>
      <c r="H9125" s="0" t="str">
        <f aca="false">IF($F9125=1,$G9125,"")</f>
        <v/>
      </c>
    </row>
    <row r="9126" customFormat="false" ht="15" hidden="false" customHeight="false" outlineLevel="0" collapsed="false">
      <c r="A9126" s="30" t="n">
        <v>1425.625</v>
      </c>
      <c r="B9126" s="31" t="n">
        <v>27.3151</v>
      </c>
      <c r="C9126" s="32" t="n">
        <f aca="false">IF($A9126="","",IF(設定!$B$21="dB",10^($B9126/20),ABS($B9126)))</f>
        <v>23.2142683260402</v>
      </c>
      <c r="D9126" s="32" t="n">
        <f aca="false">IF($A9126="","",$A9126^2)</f>
        <v>2032406.640625</v>
      </c>
      <c r="E9126" s="32" t="n">
        <f aca="false">IF($A9126="","",IF($C9126&lt;=0,"",1/$C9126^2))</f>
        <v>0.00185562408161817</v>
      </c>
      <c r="F9126" s="33" t="n">
        <f aca="false">IF(OR(ROW()-設定!$B$30&lt;2,ROW()+設定!$B$30&gt;13701,N($A9126)&lt;=0,N(INDEX($A$2:$A$13701,MIN(13700,MAX(1,ROW()-1+設定!$B$30))))&lt;=0,$A9126&lt;設定!$B$28,$A9126&gt;設定!$B$29),0,IF(AND($C9126&gt;=MAX(INDEX($C$1:$C$13701,MAX(1,ROW()-設定!$B$24)):INDEX($C$1:$C$13701,MAX(1,ROW()-1))),$C9126&gt;MAX(INDEX($C$1:$C$13701,MIN(13701,ROW()+1)):INDEX($C$1:$C$13701,MIN(13701,ROW()+設定!$B$24))),$C9126&gt;=設定!$B$32,$C9126&gt;=MAX(MIN(INDEX($C$1:$C$13701,MAX(1,ROW()-設定!$B$26)):INDEX($C$1:$C$13701,MAX(1,ROW()-1))),MIN(INDEX($C$1:$C$13701,MIN(13701,ROW()+1)):INDEX($C$1:$C$13701,MIN(13701,ROW()+設定!$B$26))))*10^(設定!$B$27/20)),1,0))</f>
        <v>0</v>
      </c>
      <c r="G9126" s="33" t="n">
        <f aca="false">$G9125+IF($F9126=1,1,0)</f>
        <v>4</v>
      </c>
      <c r="H9126" s="0" t="str">
        <f aca="false">IF($F9126=1,$G9126,"")</f>
        <v/>
      </c>
    </row>
    <row r="9127" customFormat="false" ht="15" hidden="false" customHeight="false" outlineLevel="0" collapsed="false">
      <c r="A9127" s="30" t="n">
        <v>1425.78125</v>
      </c>
      <c r="B9127" s="31" t="n">
        <v>27.1009</v>
      </c>
      <c r="C9127" s="32" t="n">
        <f aca="false">IF($A9127="","",IF(設定!$B$21="dB",10^($B9127/20),ABS($B9127)))</f>
        <v>22.6487897388054</v>
      </c>
      <c r="D9127" s="32" t="n">
        <f aca="false">IF($A9127="","",$A9127^2)</f>
        <v>2032852.17285156</v>
      </c>
      <c r="E9127" s="32" t="n">
        <f aca="false">IF($A9127="","",IF($C9127&lt;=0,"",1/$C9127^2))</f>
        <v>0.00194944057014374</v>
      </c>
      <c r="F9127" s="33" t="n">
        <f aca="false">IF(OR(ROW()-設定!$B$30&lt;2,ROW()+設定!$B$30&gt;13701,N($A9127)&lt;=0,N(INDEX($A$2:$A$13701,MIN(13700,MAX(1,ROW()-1+設定!$B$30))))&lt;=0,$A9127&lt;設定!$B$28,$A9127&gt;設定!$B$29),0,IF(AND($C9127&gt;=MAX(INDEX($C$1:$C$13701,MAX(1,ROW()-設定!$B$24)):INDEX($C$1:$C$13701,MAX(1,ROW()-1))),$C9127&gt;MAX(INDEX($C$1:$C$13701,MIN(13701,ROW()+1)):INDEX($C$1:$C$13701,MIN(13701,ROW()+設定!$B$24))),$C9127&gt;=設定!$B$32,$C9127&gt;=MAX(MIN(INDEX($C$1:$C$13701,MAX(1,ROW()-設定!$B$26)):INDEX($C$1:$C$13701,MAX(1,ROW()-1))),MIN(INDEX($C$1:$C$13701,MIN(13701,ROW()+1)):INDEX($C$1:$C$13701,MIN(13701,ROW()+設定!$B$26))))*10^(設定!$B$27/20)),1,0))</f>
        <v>0</v>
      </c>
      <c r="G9127" s="33" t="n">
        <f aca="false">$G9126+IF($F9127=1,1,0)</f>
        <v>4</v>
      </c>
      <c r="H9127" s="0" t="str">
        <f aca="false">IF($F9127=1,$G9127,"")</f>
        <v/>
      </c>
    </row>
    <row r="9128" customFormat="false" ht="15" hidden="false" customHeight="false" outlineLevel="0" collapsed="false">
      <c r="A9128" s="30" t="n">
        <v>1425.9375</v>
      </c>
      <c r="B9128" s="31" t="n">
        <v>27.4577</v>
      </c>
      <c r="C9128" s="32" t="n">
        <f aca="false">IF($A9128="","",IF(設定!$B$21="dB",10^($B9128/20),ABS($B9128)))</f>
        <v>23.5985326769972</v>
      </c>
      <c r="D9128" s="32" t="n">
        <f aca="false">IF($A9128="","",$A9128^2)</f>
        <v>2033297.75390625</v>
      </c>
      <c r="E9128" s="32" t="n">
        <f aca="false">IF($A9128="","",IF($C9128&lt;=0,"",1/$C9128^2))</f>
        <v>0.00179568435974766</v>
      </c>
      <c r="F9128" s="33" t="n">
        <f aca="false">IF(OR(ROW()-設定!$B$30&lt;2,ROW()+設定!$B$30&gt;13701,N($A9128)&lt;=0,N(INDEX($A$2:$A$13701,MIN(13700,MAX(1,ROW()-1+設定!$B$30))))&lt;=0,$A9128&lt;設定!$B$28,$A9128&gt;設定!$B$29),0,IF(AND($C9128&gt;=MAX(INDEX($C$1:$C$13701,MAX(1,ROW()-設定!$B$24)):INDEX($C$1:$C$13701,MAX(1,ROW()-1))),$C9128&gt;MAX(INDEX($C$1:$C$13701,MIN(13701,ROW()+1)):INDEX($C$1:$C$13701,MIN(13701,ROW()+設定!$B$24))),$C9128&gt;=設定!$B$32,$C9128&gt;=MAX(MIN(INDEX($C$1:$C$13701,MAX(1,ROW()-設定!$B$26)):INDEX($C$1:$C$13701,MAX(1,ROW()-1))),MIN(INDEX($C$1:$C$13701,MIN(13701,ROW()+1)):INDEX($C$1:$C$13701,MIN(13701,ROW()+設定!$B$26))))*10^(設定!$B$27/20)),1,0))</f>
        <v>0</v>
      </c>
      <c r="G9128" s="33" t="n">
        <f aca="false">$G9127+IF($F9128=1,1,0)</f>
        <v>4</v>
      </c>
      <c r="H9128" s="0" t="str">
        <f aca="false">IF($F9128=1,$G9128,"")</f>
        <v/>
      </c>
    </row>
    <row r="9129" customFormat="false" ht="15" hidden="false" customHeight="false" outlineLevel="0" collapsed="false">
      <c r="A9129" s="30" t="n">
        <v>1426.09375</v>
      </c>
      <c r="B9129" s="31" t="n">
        <v>27.3549</v>
      </c>
      <c r="C9129" s="32" t="n">
        <f aca="false">IF($A9129="","",IF(設定!$B$21="dB",10^($B9129/20),ABS($B9129)))</f>
        <v>23.3208835307295</v>
      </c>
      <c r="D9129" s="32" t="n">
        <f aca="false">IF($A9129="","",$A9129^2)</f>
        <v>2033743.38378906</v>
      </c>
      <c r="E9129" s="32" t="n">
        <f aca="false">IF($A9129="","",IF($C9129&lt;=0,"",1/$C9129^2))</f>
        <v>0.0018386962909233</v>
      </c>
      <c r="F9129" s="33" t="n">
        <f aca="false">IF(OR(ROW()-設定!$B$30&lt;2,ROW()+設定!$B$30&gt;13701,N($A9129)&lt;=0,N(INDEX($A$2:$A$13701,MIN(13700,MAX(1,ROW()-1+設定!$B$30))))&lt;=0,$A9129&lt;設定!$B$28,$A9129&gt;設定!$B$29),0,IF(AND($C9129&gt;=MAX(INDEX($C$1:$C$13701,MAX(1,ROW()-設定!$B$24)):INDEX($C$1:$C$13701,MAX(1,ROW()-1))),$C9129&gt;MAX(INDEX($C$1:$C$13701,MIN(13701,ROW()+1)):INDEX($C$1:$C$13701,MIN(13701,ROW()+設定!$B$24))),$C9129&gt;=設定!$B$32,$C9129&gt;=MAX(MIN(INDEX($C$1:$C$13701,MAX(1,ROW()-設定!$B$26)):INDEX($C$1:$C$13701,MAX(1,ROW()-1))),MIN(INDEX($C$1:$C$13701,MIN(13701,ROW()+1)):INDEX($C$1:$C$13701,MIN(13701,ROW()+設定!$B$26))))*10^(設定!$B$27/20)),1,0))</f>
        <v>0</v>
      </c>
      <c r="G9129" s="33" t="n">
        <f aca="false">$G9128+IF($F9129=1,1,0)</f>
        <v>4</v>
      </c>
      <c r="H9129" s="0" t="str">
        <f aca="false">IF($F9129=1,$G9129,"")</f>
        <v/>
      </c>
    </row>
    <row r="9130" customFormat="false" ht="15" hidden="false" customHeight="false" outlineLevel="0" collapsed="false">
      <c r="A9130" s="30" t="n">
        <v>1426.25</v>
      </c>
      <c r="B9130" s="31" t="n">
        <v>27.6238</v>
      </c>
      <c r="C9130" s="32" t="n">
        <f aca="false">IF($A9130="","",IF(設定!$B$21="dB",10^($B9130/20),ABS($B9130)))</f>
        <v>24.0541491762511</v>
      </c>
      <c r="D9130" s="32" t="n">
        <f aca="false">IF($A9130="","",$A9130^2)</f>
        <v>2034189.0625</v>
      </c>
      <c r="E9130" s="32" t="n">
        <f aca="false">IF($A9130="","",IF($C9130&lt;=0,"",1/$C9130^2))</f>
        <v>0.00172830346243291</v>
      </c>
      <c r="F9130" s="33" t="n">
        <f aca="false">IF(OR(ROW()-設定!$B$30&lt;2,ROW()+設定!$B$30&gt;13701,N($A9130)&lt;=0,N(INDEX($A$2:$A$13701,MIN(13700,MAX(1,ROW()-1+設定!$B$30))))&lt;=0,$A9130&lt;設定!$B$28,$A9130&gt;設定!$B$29),0,IF(AND($C9130&gt;=MAX(INDEX($C$1:$C$13701,MAX(1,ROW()-設定!$B$24)):INDEX($C$1:$C$13701,MAX(1,ROW()-1))),$C9130&gt;MAX(INDEX($C$1:$C$13701,MIN(13701,ROW()+1)):INDEX($C$1:$C$13701,MIN(13701,ROW()+設定!$B$24))),$C9130&gt;=設定!$B$32,$C9130&gt;=MAX(MIN(INDEX($C$1:$C$13701,MAX(1,ROW()-設定!$B$26)):INDEX($C$1:$C$13701,MAX(1,ROW()-1))),MIN(INDEX($C$1:$C$13701,MIN(13701,ROW()+1)):INDEX($C$1:$C$13701,MIN(13701,ROW()+設定!$B$26))))*10^(設定!$B$27/20)),1,0))</f>
        <v>0</v>
      </c>
      <c r="G9130" s="33" t="n">
        <f aca="false">$G9129+IF($F9130=1,1,0)</f>
        <v>4</v>
      </c>
      <c r="H9130" s="0" t="str">
        <f aca="false">IF($F9130=1,$G9130,"")</f>
        <v/>
      </c>
    </row>
    <row r="9131" customFormat="false" ht="15" hidden="false" customHeight="false" outlineLevel="0" collapsed="false">
      <c r="A9131" s="30" t="n">
        <v>1426.40625</v>
      </c>
      <c r="B9131" s="31" t="n">
        <v>27.7208</v>
      </c>
      <c r="C9131" s="32" t="n">
        <f aca="false">IF($A9131="","",IF(設定!$B$21="dB",10^($B9131/20),ABS($B9131)))</f>
        <v>24.3242803365815</v>
      </c>
      <c r="D9131" s="32" t="n">
        <f aca="false">IF($A9131="","",$A9131^2)</f>
        <v>2034634.79003906</v>
      </c>
      <c r="E9131" s="32" t="n">
        <f aca="false">IF($A9131="","",IF($C9131&lt;=0,"",1/$C9131^2))</f>
        <v>0.00169012956959447</v>
      </c>
      <c r="F9131" s="33" t="n">
        <f aca="false">IF(OR(ROW()-設定!$B$30&lt;2,ROW()+設定!$B$30&gt;13701,N($A9131)&lt;=0,N(INDEX($A$2:$A$13701,MIN(13700,MAX(1,ROW()-1+設定!$B$30))))&lt;=0,$A9131&lt;設定!$B$28,$A9131&gt;設定!$B$29),0,IF(AND($C9131&gt;=MAX(INDEX($C$1:$C$13701,MAX(1,ROW()-設定!$B$24)):INDEX($C$1:$C$13701,MAX(1,ROW()-1))),$C9131&gt;MAX(INDEX($C$1:$C$13701,MIN(13701,ROW()+1)):INDEX($C$1:$C$13701,MIN(13701,ROW()+設定!$B$24))),$C9131&gt;=設定!$B$32,$C9131&gt;=MAX(MIN(INDEX($C$1:$C$13701,MAX(1,ROW()-設定!$B$26)):INDEX($C$1:$C$13701,MAX(1,ROW()-1))),MIN(INDEX($C$1:$C$13701,MIN(13701,ROW()+1)):INDEX($C$1:$C$13701,MIN(13701,ROW()+設定!$B$26))))*10^(設定!$B$27/20)),1,0))</f>
        <v>0</v>
      </c>
      <c r="G9131" s="33" t="n">
        <f aca="false">$G9130+IF($F9131=1,1,0)</f>
        <v>4</v>
      </c>
      <c r="H9131" s="0" t="str">
        <f aca="false">IF($F9131=1,$G9131,"")</f>
        <v/>
      </c>
    </row>
    <row r="9132" customFormat="false" ht="15" hidden="false" customHeight="false" outlineLevel="0" collapsed="false">
      <c r="A9132" s="30" t="n">
        <v>1426.5625</v>
      </c>
      <c r="B9132" s="31" t="n">
        <v>27.8118</v>
      </c>
      <c r="C9132" s="32" t="n">
        <f aca="false">IF($A9132="","",IF(設定!$B$21="dB",10^($B9132/20),ABS($B9132)))</f>
        <v>24.5804596583773</v>
      </c>
      <c r="D9132" s="32" t="n">
        <f aca="false">IF($A9132="","",$A9132^2)</f>
        <v>2035080.56640625</v>
      </c>
      <c r="E9132" s="32" t="n">
        <f aca="false">IF($A9132="","",IF($C9132&lt;=0,"",1/$C9132^2))</f>
        <v>0.00165508384644285</v>
      </c>
      <c r="F9132" s="33" t="n">
        <f aca="false">IF(OR(ROW()-設定!$B$30&lt;2,ROW()+設定!$B$30&gt;13701,N($A9132)&lt;=0,N(INDEX($A$2:$A$13701,MIN(13700,MAX(1,ROW()-1+設定!$B$30))))&lt;=0,$A9132&lt;設定!$B$28,$A9132&gt;設定!$B$29),0,IF(AND($C9132&gt;=MAX(INDEX($C$1:$C$13701,MAX(1,ROW()-設定!$B$24)):INDEX($C$1:$C$13701,MAX(1,ROW()-1))),$C9132&gt;MAX(INDEX($C$1:$C$13701,MIN(13701,ROW()+1)):INDEX($C$1:$C$13701,MIN(13701,ROW()+設定!$B$24))),$C9132&gt;=設定!$B$32,$C9132&gt;=MAX(MIN(INDEX($C$1:$C$13701,MAX(1,ROW()-設定!$B$26)):INDEX($C$1:$C$13701,MAX(1,ROW()-1))),MIN(INDEX($C$1:$C$13701,MIN(13701,ROW()+1)):INDEX($C$1:$C$13701,MIN(13701,ROW()+設定!$B$26))))*10^(設定!$B$27/20)),1,0))</f>
        <v>0</v>
      </c>
      <c r="G9132" s="33" t="n">
        <f aca="false">$G9131+IF($F9132=1,1,0)</f>
        <v>4</v>
      </c>
      <c r="H9132" s="0" t="str">
        <f aca="false">IF($F9132=1,$G9132,"")</f>
        <v/>
      </c>
    </row>
    <row r="9133" customFormat="false" ht="15" hidden="false" customHeight="false" outlineLevel="0" collapsed="false">
      <c r="A9133" s="30" t="n">
        <v>1426.71875</v>
      </c>
      <c r="B9133" s="31" t="n">
        <v>27.7461</v>
      </c>
      <c r="C9133" s="32" t="n">
        <f aca="false">IF($A9133="","",IF(設定!$B$21="dB",10^($B9133/20),ABS($B9133)))</f>
        <v>24.3952346607394</v>
      </c>
      <c r="D9133" s="32" t="n">
        <f aca="false">IF($A9133="","",$A9133^2)</f>
        <v>2035526.39160156</v>
      </c>
      <c r="E9133" s="32" t="n">
        <f aca="false">IF($A9133="","",IF($C9133&lt;=0,"",1/$C9133^2))</f>
        <v>0.00168031227498612</v>
      </c>
      <c r="F9133" s="33" t="n">
        <f aca="false">IF(OR(ROW()-設定!$B$30&lt;2,ROW()+設定!$B$30&gt;13701,N($A9133)&lt;=0,N(INDEX($A$2:$A$13701,MIN(13700,MAX(1,ROW()-1+設定!$B$30))))&lt;=0,$A9133&lt;設定!$B$28,$A9133&gt;設定!$B$29),0,IF(AND($C9133&gt;=MAX(INDEX($C$1:$C$13701,MAX(1,ROW()-設定!$B$24)):INDEX($C$1:$C$13701,MAX(1,ROW()-1))),$C9133&gt;MAX(INDEX($C$1:$C$13701,MIN(13701,ROW()+1)):INDEX($C$1:$C$13701,MIN(13701,ROW()+設定!$B$24))),$C9133&gt;=設定!$B$32,$C9133&gt;=MAX(MIN(INDEX($C$1:$C$13701,MAX(1,ROW()-設定!$B$26)):INDEX($C$1:$C$13701,MAX(1,ROW()-1))),MIN(INDEX($C$1:$C$13701,MIN(13701,ROW()+1)):INDEX($C$1:$C$13701,MIN(13701,ROW()+設定!$B$26))))*10^(設定!$B$27/20)),1,0))</f>
        <v>0</v>
      </c>
      <c r="G9133" s="33" t="n">
        <f aca="false">$G9132+IF($F9133=1,1,0)</f>
        <v>4</v>
      </c>
      <c r="H9133" s="0" t="str">
        <f aca="false">IF($F9133=1,$G9133,"")</f>
        <v/>
      </c>
    </row>
    <row r="9134" customFormat="false" ht="15" hidden="false" customHeight="false" outlineLevel="0" collapsed="false">
      <c r="A9134" s="30" t="n">
        <v>1426.875</v>
      </c>
      <c r="B9134" s="31" t="n">
        <v>28.0824</v>
      </c>
      <c r="C9134" s="32" t="n">
        <f aca="false">IF($A9134="","",IF(設定!$B$21="dB",10^($B9134/20),ABS($B9134)))</f>
        <v>25.3582920920919</v>
      </c>
      <c r="D9134" s="32" t="n">
        <f aca="false">IF($A9134="","",$A9134^2)</f>
        <v>2035972.265625</v>
      </c>
      <c r="E9134" s="32" t="n">
        <f aca="false">IF($A9134="","",IF($C9134&lt;=0,"",1/$C9134^2))</f>
        <v>0.00155510601076452</v>
      </c>
      <c r="F9134" s="33" t="n">
        <f aca="false">IF(OR(ROW()-設定!$B$30&lt;2,ROW()+設定!$B$30&gt;13701,N($A9134)&lt;=0,N(INDEX($A$2:$A$13701,MIN(13700,MAX(1,ROW()-1+設定!$B$30))))&lt;=0,$A9134&lt;設定!$B$28,$A9134&gt;設定!$B$29),0,IF(AND($C9134&gt;=MAX(INDEX($C$1:$C$13701,MAX(1,ROW()-設定!$B$24)):INDEX($C$1:$C$13701,MAX(1,ROW()-1))),$C9134&gt;MAX(INDEX($C$1:$C$13701,MIN(13701,ROW()+1)):INDEX($C$1:$C$13701,MIN(13701,ROW()+設定!$B$24))),$C9134&gt;=設定!$B$32,$C9134&gt;=MAX(MIN(INDEX($C$1:$C$13701,MAX(1,ROW()-設定!$B$26)):INDEX($C$1:$C$13701,MAX(1,ROW()-1))),MIN(INDEX($C$1:$C$13701,MIN(13701,ROW()+1)):INDEX($C$1:$C$13701,MIN(13701,ROW()+設定!$B$26))))*10^(設定!$B$27/20)),1,0))</f>
        <v>0</v>
      </c>
      <c r="G9134" s="33" t="n">
        <f aca="false">$G9133+IF($F9134=1,1,0)</f>
        <v>4</v>
      </c>
      <c r="H9134" s="0" t="str">
        <f aca="false">IF($F9134=1,$G9134,"")</f>
        <v/>
      </c>
    </row>
    <row r="9135" customFormat="false" ht="15" hidden="false" customHeight="false" outlineLevel="0" collapsed="false">
      <c r="A9135" s="30" t="n">
        <v>1427.03125</v>
      </c>
      <c r="B9135" s="31" t="n">
        <v>28.2103</v>
      </c>
      <c r="C9135" s="32" t="n">
        <f aca="false">IF($A9135="","",IF(設定!$B$21="dB",10^($B9135/20),ABS($B9135)))</f>
        <v>25.7344564655491</v>
      </c>
      <c r="D9135" s="32" t="n">
        <f aca="false">IF($A9135="","",$A9135^2)</f>
        <v>2036418.18847656</v>
      </c>
      <c r="E9135" s="32" t="n">
        <f aca="false">IF($A9135="","",IF($C9135&lt;=0,"",1/$C9135^2))</f>
        <v>0.00150997584512533</v>
      </c>
      <c r="F9135" s="33" t="n">
        <f aca="false">IF(OR(ROW()-設定!$B$30&lt;2,ROW()+設定!$B$30&gt;13701,N($A9135)&lt;=0,N(INDEX($A$2:$A$13701,MIN(13700,MAX(1,ROW()-1+設定!$B$30))))&lt;=0,$A9135&lt;設定!$B$28,$A9135&gt;設定!$B$29),0,IF(AND($C9135&gt;=MAX(INDEX($C$1:$C$13701,MAX(1,ROW()-設定!$B$24)):INDEX($C$1:$C$13701,MAX(1,ROW()-1))),$C9135&gt;MAX(INDEX($C$1:$C$13701,MIN(13701,ROW()+1)):INDEX($C$1:$C$13701,MIN(13701,ROW()+設定!$B$24))),$C9135&gt;=設定!$B$32,$C9135&gt;=MAX(MIN(INDEX($C$1:$C$13701,MAX(1,ROW()-設定!$B$26)):INDEX($C$1:$C$13701,MAX(1,ROW()-1))),MIN(INDEX($C$1:$C$13701,MIN(13701,ROW()+1)):INDEX($C$1:$C$13701,MIN(13701,ROW()+設定!$B$26))))*10^(設定!$B$27/20)),1,0))</f>
        <v>0</v>
      </c>
      <c r="G9135" s="33" t="n">
        <f aca="false">$G9134+IF($F9135=1,1,0)</f>
        <v>4</v>
      </c>
      <c r="H9135" s="0" t="str">
        <f aca="false">IF($F9135=1,$G9135,"")</f>
        <v/>
      </c>
    </row>
    <row r="9136" customFormat="false" ht="15" hidden="false" customHeight="false" outlineLevel="0" collapsed="false">
      <c r="A9136" s="30" t="n">
        <v>1427.1875</v>
      </c>
      <c r="B9136" s="31" t="n">
        <v>28.2432</v>
      </c>
      <c r="C9136" s="32" t="n">
        <f aca="false">IF($A9136="","",IF(設定!$B$21="dB",10^($B9136/20),ABS($B9136)))</f>
        <v>25.8321170571078</v>
      </c>
      <c r="D9136" s="32" t="n">
        <f aca="false">IF($A9136="","",$A9136^2)</f>
        <v>2036864.16015625</v>
      </c>
      <c r="E9136" s="32" t="n">
        <f aca="false">IF($A9136="","",IF($C9136&lt;=0,"",1/$C9136^2))</f>
        <v>0.00149858023387977</v>
      </c>
      <c r="F9136" s="33" t="n">
        <f aca="false">IF(OR(ROW()-設定!$B$30&lt;2,ROW()+設定!$B$30&gt;13701,N($A9136)&lt;=0,N(INDEX($A$2:$A$13701,MIN(13700,MAX(1,ROW()-1+設定!$B$30))))&lt;=0,$A9136&lt;設定!$B$28,$A9136&gt;設定!$B$29),0,IF(AND($C9136&gt;=MAX(INDEX($C$1:$C$13701,MAX(1,ROW()-設定!$B$24)):INDEX($C$1:$C$13701,MAX(1,ROW()-1))),$C9136&gt;MAX(INDEX($C$1:$C$13701,MIN(13701,ROW()+1)):INDEX($C$1:$C$13701,MIN(13701,ROW()+設定!$B$24))),$C9136&gt;=設定!$B$32,$C9136&gt;=MAX(MIN(INDEX($C$1:$C$13701,MAX(1,ROW()-設定!$B$26)):INDEX($C$1:$C$13701,MAX(1,ROW()-1))),MIN(INDEX($C$1:$C$13701,MIN(13701,ROW()+1)):INDEX($C$1:$C$13701,MIN(13701,ROW()+設定!$B$26))))*10^(設定!$B$27/20)),1,0))</f>
        <v>0</v>
      </c>
      <c r="G9136" s="33" t="n">
        <f aca="false">$G9135+IF($F9136=1,1,0)</f>
        <v>4</v>
      </c>
      <c r="H9136" s="0" t="str">
        <f aca="false">IF($F9136=1,$G9136,"")</f>
        <v/>
      </c>
    </row>
    <row r="9137" customFormat="false" ht="15" hidden="false" customHeight="false" outlineLevel="0" collapsed="false">
      <c r="A9137" s="30" t="n">
        <v>1427.34375</v>
      </c>
      <c r="B9137" s="31" t="n">
        <v>28.4529</v>
      </c>
      <c r="C9137" s="32" t="n">
        <f aca="false">IF($A9137="","",IF(設定!$B$21="dB",10^($B9137/20),ABS($B9137)))</f>
        <v>26.4633609227912</v>
      </c>
      <c r="D9137" s="32" t="n">
        <f aca="false">IF($A9137="","",$A9137^2)</f>
        <v>2037310.18066406</v>
      </c>
      <c r="E9137" s="32" t="n">
        <f aca="false">IF($A9137="","",IF($C9137&lt;=0,"",1/$C9137^2))</f>
        <v>0.00142794013352549</v>
      </c>
      <c r="F9137" s="33" t="n">
        <f aca="false">IF(OR(ROW()-設定!$B$30&lt;2,ROW()+設定!$B$30&gt;13701,N($A9137)&lt;=0,N(INDEX($A$2:$A$13701,MIN(13700,MAX(1,ROW()-1+設定!$B$30))))&lt;=0,$A9137&lt;設定!$B$28,$A9137&gt;設定!$B$29),0,IF(AND($C9137&gt;=MAX(INDEX($C$1:$C$13701,MAX(1,ROW()-設定!$B$24)):INDEX($C$1:$C$13701,MAX(1,ROW()-1))),$C9137&gt;MAX(INDEX($C$1:$C$13701,MIN(13701,ROW()+1)):INDEX($C$1:$C$13701,MIN(13701,ROW()+設定!$B$24))),$C9137&gt;=設定!$B$32,$C9137&gt;=MAX(MIN(INDEX($C$1:$C$13701,MAX(1,ROW()-設定!$B$26)):INDEX($C$1:$C$13701,MAX(1,ROW()-1))),MIN(INDEX($C$1:$C$13701,MIN(13701,ROW()+1)):INDEX($C$1:$C$13701,MIN(13701,ROW()+設定!$B$26))))*10^(設定!$B$27/20)),1,0))</f>
        <v>0</v>
      </c>
      <c r="G9137" s="33" t="n">
        <f aca="false">$G9136+IF($F9137=1,1,0)</f>
        <v>4</v>
      </c>
      <c r="H9137" s="0" t="str">
        <f aca="false">IF($F9137=1,$G9137,"")</f>
        <v/>
      </c>
    </row>
    <row r="9138" customFormat="false" ht="15" hidden="false" customHeight="false" outlineLevel="0" collapsed="false">
      <c r="A9138" s="30" t="n">
        <v>1427.5</v>
      </c>
      <c r="B9138" s="31" t="n">
        <v>28.6871</v>
      </c>
      <c r="C9138" s="32" t="n">
        <f aca="false">IF($A9138="","",IF(設定!$B$21="dB",10^($B9138/20),ABS($B9138)))</f>
        <v>27.1866064217143</v>
      </c>
      <c r="D9138" s="32" t="n">
        <f aca="false">IF($A9138="","",$A9138^2)</f>
        <v>2037756.25</v>
      </c>
      <c r="E9138" s="32" t="n">
        <f aca="false">IF($A9138="","",IF($C9138&lt;=0,"",1/$C9138^2))</f>
        <v>0.00135297571071626</v>
      </c>
      <c r="F9138" s="33" t="n">
        <f aca="false">IF(OR(ROW()-設定!$B$30&lt;2,ROW()+設定!$B$30&gt;13701,N($A9138)&lt;=0,N(INDEX($A$2:$A$13701,MIN(13700,MAX(1,ROW()-1+設定!$B$30))))&lt;=0,$A9138&lt;設定!$B$28,$A9138&gt;設定!$B$29),0,IF(AND($C9138&gt;=MAX(INDEX($C$1:$C$13701,MAX(1,ROW()-設定!$B$24)):INDEX($C$1:$C$13701,MAX(1,ROW()-1))),$C9138&gt;MAX(INDEX($C$1:$C$13701,MIN(13701,ROW()+1)):INDEX($C$1:$C$13701,MIN(13701,ROW()+設定!$B$24))),$C9138&gt;=設定!$B$32,$C9138&gt;=MAX(MIN(INDEX($C$1:$C$13701,MAX(1,ROW()-設定!$B$26)):INDEX($C$1:$C$13701,MAX(1,ROW()-1))),MIN(INDEX($C$1:$C$13701,MIN(13701,ROW()+1)):INDEX($C$1:$C$13701,MIN(13701,ROW()+設定!$B$26))))*10^(設定!$B$27/20)),1,0))</f>
        <v>0</v>
      </c>
      <c r="G9138" s="33" t="n">
        <f aca="false">$G9137+IF($F9138=1,1,0)</f>
        <v>4</v>
      </c>
      <c r="H9138" s="0" t="str">
        <f aca="false">IF($F9138=1,$G9138,"")</f>
        <v/>
      </c>
    </row>
    <row r="9139" customFormat="false" ht="15" hidden="false" customHeight="false" outlineLevel="0" collapsed="false">
      <c r="A9139" s="30" t="n">
        <v>1427.65625</v>
      </c>
      <c r="B9139" s="31" t="n">
        <v>28.6381</v>
      </c>
      <c r="C9139" s="32" t="n">
        <f aca="false">IF($A9139="","",IF(設定!$B$21="dB",10^($B9139/20),ABS($B9139)))</f>
        <v>27.0336694984481</v>
      </c>
      <c r="D9139" s="32" t="n">
        <f aca="false">IF($A9139="","",$A9139^2)</f>
        <v>2038202.36816406</v>
      </c>
      <c r="E9139" s="32" t="n">
        <f aca="false">IF($A9139="","",IF($C9139&lt;=0,"",1/$C9139^2))</f>
        <v>0.00136832732578654</v>
      </c>
      <c r="F9139" s="33" t="n">
        <f aca="false">IF(OR(ROW()-設定!$B$30&lt;2,ROW()+設定!$B$30&gt;13701,N($A9139)&lt;=0,N(INDEX($A$2:$A$13701,MIN(13700,MAX(1,ROW()-1+設定!$B$30))))&lt;=0,$A9139&lt;設定!$B$28,$A9139&gt;設定!$B$29),0,IF(AND($C9139&gt;=MAX(INDEX($C$1:$C$13701,MAX(1,ROW()-設定!$B$24)):INDEX($C$1:$C$13701,MAX(1,ROW()-1))),$C9139&gt;MAX(INDEX($C$1:$C$13701,MIN(13701,ROW()+1)):INDEX($C$1:$C$13701,MIN(13701,ROW()+設定!$B$24))),$C9139&gt;=設定!$B$32,$C9139&gt;=MAX(MIN(INDEX($C$1:$C$13701,MAX(1,ROW()-設定!$B$26)):INDEX($C$1:$C$13701,MAX(1,ROW()-1))),MIN(INDEX($C$1:$C$13701,MIN(13701,ROW()+1)):INDEX($C$1:$C$13701,MIN(13701,ROW()+設定!$B$26))))*10^(設定!$B$27/20)),1,0))</f>
        <v>0</v>
      </c>
      <c r="G9139" s="33" t="n">
        <f aca="false">$G9138+IF($F9139=1,1,0)</f>
        <v>4</v>
      </c>
      <c r="H9139" s="0" t="str">
        <f aca="false">IF($F9139=1,$G9139,"")</f>
        <v/>
      </c>
    </row>
    <row r="9140" customFormat="false" ht="15" hidden="false" customHeight="false" outlineLevel="0" collapsed="false">
      <c r="A9140" s="30" t="n">
        <v>1427.8125</v>
      </c>
      <c r="B9140" s="31" t="n">
        <v>28.8679</v>
      </c>
      <c r="C9140" s="32" t="n">
        <f aca="false">IF($A9140="","",IF(設定!$B$21="dB",10^($B9140/20),ABS($B9140)))</f>
        <v>27.7584364526939</v>
      </c>
      <c r="D9140" s="32" t="n">
        <f aca="false">IF($A9140="","",$A9140^2)</f>
        <v>2038648.53515625</v>
      </c>
      <c r="E9140" s="32" t="n">
        <f aca="false">IF($A9140="","",IF($C9140&lt;=0,"",1/$C9140^2))</f>
        <v>0.00129780666444453</v>
      </c>
      <c r="F9140" s="33" t="n">
        <f aca="false">IF(OR(ROW()-設定!$B$30&lt;2,ROW()+設定!$B$30&gt;13701,N($A9140)&lt;=0,N(INDEX($A$2:$A$13701,MIN(13700,MAX(1,ROW()-1+設定!$B$30))))&lt;=0,$A9140&lt;設定!$B$28,$A9140&gt;設定!$B$29),0,IF(AND($C9140&gt;=MAX(INDEX($C$1:$C$13701,MAX(1,ROW()-設定!$B$24)):INDEX($C$1:$C$13701,MAX(1,ROW()-1))),$C9140&gt;MAX(INDEX($C$1:$C$13701,MIN(13701,ROW()+1)):INDEX($C$1:$C$13701,MIN(13701,ROW()+設定!$B$24))),$C9140&gt;=設定!$B$32,$C9140&gt;=MAX(MIN(INDEX($C$1:$C$13701,MAX(1,ROW()-設定!$B$26)):INDEX($C$1:$C$13701,MAX(1,ROW()-1))),MIN(INDEX($C$1:$C$13701,MIN(13701,ROW()+1)):INDEX($C$1:$C$13701,MIN(13701,ROW()+設定!$B$26))))*10^(設定!$B$27/20)),1,0))</f>
        <v>0</v>
      </c>
      <c r="G9140" s="33" t="n">
        <f aca="false">$G9139+IF($F9140=1,1,0)</f>
        <v>4</v>
      </c>
      <c r="H9140" s="0" t="str">
        <f aca="false">IF($F9140=1,$G9140,"")</f>
        <v/>
      </c>
    </row>
    <row r="9141" customFormat="false" ht="15" hidden="false" customHeight="false" outlineLevel="0" collapsed="false">
      <c r="A9141" s="30" t="n">
        <v>1427.96875</v>
      </c>
      <c r="B9141" s="31" t="n">
        <v>28.8529</v>
      </c>
      <c r="C9141" s="32" t="n">
        <f aca="false">IF($A9141="","",IF(設定!$B$21="dB",10^($B9141/20),ABS($B9141)))</f>
        <v>27.7105406996293</v>
      </c>
      <c r="D9141" s="32" t="n">
        <f aca="false">IF($A9141="","",$A9141^2)</f>
        <v>2039094.75097656</v>
      </c>
      <c r="E9141" s="32" t="n">
        <f aca="false">IF($A9141="","",IF($C9141&lt;=0,"",1/$C9141^2))</f>
        <v>0.00130229687972657</v>
      </c>
      <c r="F9141" s="33" t="n">
        <f aca="false">IF(OR(ROW()-設定!$B$30&lt;2,ROW()+設定!$B$30&gt;13701,N($A9141)&lt;=0,N(INDEX($A$2:$A$13701,MIN(13700,MAX(1,ROW()-1+設定!$B$30))))&lt;=0,$A9141&lt;設定!$B$28,$A9141&gt;設定!$B$29),0,IF(AND($C9141&gt;=MAX(INDEX($C$1:$C$13701,MAX(1,ROW()-設定!$B$24)):INDEX($C$1:$C$13701,MAX(1,ROW()-1))),$C9141&gt;MAX(INDEX($C$1:$C$13701,MIN(13701,ROW()+1)):INDEX($C$1:$C$13701,MIN(13701,ROW()+設定!$B$24))),$C9141&gt;=設定!$B$32,$C9141&gt;=MAX(MIN(INDEX($C$1:$C$13701,MAX(1,ROW()-設定!$B$26)):INDEX($C$1:$C$13701,MAX(1,ROW()-1))),MIN(INDEX($C$1:$C$13701,MIN(13701,ROW()+1)):INDEX($C$1:$C$13701,MIN(13701,ROW()+設定!$B$26))))*10^(設定!$B$27/20)),1,0))</f>
        <v>0</v>
      </c>
      <c r="G9141" s="33" t="n">
        <f aca="false">$G9140+IF($F9141=1,1,0)</f>
        <v>4</v>
      </c>
      <c r="H9141" s="0" t="str">
        <f aca="false">IF($F9141=1,$G9141,"")</f>
        <v/>
      </c>
    </row>
    <row r="9142" customFormat="false" ht="15" hidden="false" customHeight="false" outlineLevel="0" collapsed="false">
      <c r="A9142" s="30" t="n">
        <v>1428.125</v>
      </c>
      <c r="B9142" s="31" t="n">
        <v>29.1442</v>
      </c>
      <c r="C9142" s="32" t="n">
        <f aca="false">IF($A9142="","",IF(設定!$B$21="dB",10^($B9142/20),ABS($B9142)))</f>
        <v>28.65563257637</v>
      </c>
      <c r="D9142" s="32" t="n">
        <f aca="false">IF($A9142="","",$A9142^2)</f>
        <v>2039541.015625</v>
      </c>
      <c r="E9142" s="32" t="n">
        <f aca="false">IF($A9142="","",IF($C9142&lt;=0,"",1/$C9142^2))</f>
        <v>0.00121781130131693</v>
      </c>
      <c r="F9142" s="33" t="n">
        <f aca="false">IF(OR(ROW()-設定!$B$30&lt;2,ROW()+設定!$B$30&gt;13701,N($A9142)&lt;=0,N(INDEX($A$2:$A$13701,MIN(13700,MAX(1,ROW()-1+設定!$B$30))))&lt;=0,$A9142&lt;設定!$B$28,$A9142&gt;設定!$B$29),0,IF(AND($C9142&gt;=MAX(INDEX($C$1:$C$13701,MAX(1,ROW()-設定!$B$24)):INDEX($C$1:$C$13701,MAX(1,ROW()-1))),$C9142&gt;MAX(INDEX($C$1:$C$13701,MIN(13701,ROW()+1)):INDEX($C$1:$C$13701,MIN(13701,ROW()+設定!$B$24))),$C9142&gt;=設定!$B$32,$C9142&gt;=MAX(MIN(INDEX($C$1:$C$13701,MAX(1,ROW()-設定!$B$26)):INDEX($C$1:$C$13701,MAX(1,ROW()-1))),MIN(INDEX($C$1:$C$13701,MIN(13701,ROW()+1)):INDEX($C$1:$C$13701,MIN(13701,ROW()+設定!$B$26))))*10^(設定!$B$27/20)),1,0))</f>
        <v>0</v>
      </c>
      <c r="G9142" s="33" t="n">
        <f aca="false">$G9141+IF($F9142=1,1,0)</f>
        <v>4</v>
      </c>
      <c r="H9142" s="0" t="str">
        <f aca="false">IF($F9142=1,$G9142,"")</f>
        <v/>
      </c>
    </row>
    <row r="9143" customFormat="false" ht="15" hidden="false" customHeight="false" outlineLevel="0" collapsed="false">
      <c r="A9143" s="30" t="n">
        <v>1428.28125</v>
      </c>
      <c r="B9143" s="31" t="n">
        <v>29.3052</v>
      </c>
      <c r="C9143" s="32" t="n">
        <f aca="false">IF($A9143="","",IF(設定!$B$21="dB",10^($B9143/20),ABS($B9143)))</f>
        <v>29.1917411914817</v>
      </c>
      <c r="D9143" s="32" t="n">
        <f aca="false">IF($A9143="","",$A9143^2)</f>
        <v>2039987.32910156</v>
      </c>
      <c r="E9143" s="32" t="n">
        <f aca="false">IF($A9143="","",IF($C9143&lt;=0,"",1/$C9143^2))</f>
        <v>0.00117349163995979</v>
      </c>
      <c r="F9143" s="33" t="n">
        <f aca="false">IF(OR(ROW()-設定!$B$30&lt;2,ROW()+設定!$B$30&gt;13701,N($A9143)&lt;=0,N(INDEX($A$2:$A$13701,MIN(13700,MAX(1,ROW()-1+設定!$B$30))))&lt;=0,$A9143&lt;設定!$B$28,$A9143&gt;設定!$B$29),0,IF(AND($C9143&gt;=MAX(INDEX($C$1:$C$13701,MAX(1,ROW()-設定!$B$24)):INDEX($C$1:$C$13701,MAX(1,ROW()-1))),$C9143&gt;MAX(INDEX($C$1:$C$13701,MIN(13701,ROW()+1)):INDEX($C$1:$C$13701,MIN(13701,ROW()+設定!$B$24))),$C9143&gt;=設定!$B$32,$C9143&gt;=MAX(MIN(INDEX($C$1:$C$13701,MAX(1,ROW()-設定!$B$26)):INDEX($C$1:$C$13701,MAX(1,ROW()-1))),MIN(INDEX($C$1:$C$13701,MIN(13701,ROW()+1)):INDEX($C$1:$C$13701,MIN(13701,ROW()+設定!$B$26))))*10^(設定!$B$27/20)),1,0))</f>
        <v>0</v>
      </c>
      <c r="G9143" s="33" t="n">
        <f aca="false">$G9142+IF($F9143=1,1,0)</f>
        <v>4</v>
      </c>
      <c r="H9143" s="0" t="str">
        <f aca="false">IF($F9143=1,$G9143,"")</f>
        <v/>
      </c>
    </row>
    <row r="9144" customFormat="false" ht="15" hidden="false" customHeight="false" outlineLevel="0" collapsed="false">
      <c r="A9144" s="30" t="n">
        <v>1428.4375</v>
      </c>
      <c r="B9144" s="31" t="n">
        <v>29.628</v>
      </c>
      <c r="C9144" s="32" t="n">
        <f aca="false">IF($A9144="","",IF(設定!$B$21="dB",10^($B9144/20),ABS($B9144)))</f>
        <v>30.2970260266142</v>
      </c>
      <c r="D9144" s="32" t="n">
        <f aca="false">IF($A9144="","",$A9144^2)</f>
        <v>2040433.69140625</v>
      </c>
      <c r="E9144" s="32" t="n">
        <f aca="false">IF($A9144="","",IF($C9144&lt;=0,"",1/$C9144^2))</f>
        <v>0.00108943167965913</v>
      </c>
      <c r="F9144" s="33" t="n">
        <f aca="false">IF(OR(ROW()-設定!$B$30&lt;2,ROW()+設定!$B$30&gt;13701,N($A9144)&lt;=0,N(INDEX($A$2:$A$13701,MIN(13700,MAX(1,ROW()-1+設定!$B$30))))&lt;=0,$A9144&lt;設定!$B$28,$A9144&gt;設定!$B$29),0,IF(AND($C9144&gt;=MAX(INDEX($C$1:$C$13701,MAX(1,ROW()-設定!$B$24)):INDEX($C$1:$C$13701,MAX(1,ROW()-1))),$C9144&gt;MAX(INDEX($C$1:$C$13701,MIN(13701,ROW()+1)):INDEX($C$1:$C$13701,MIN(13701,ROW()+設定!$B$24))),$C9144&gt;=設定!$B$32,$C9144&gt;=MAX(MIN(INDEX($C$1:$C$13701,MAX(1,ROW()-設定!$B$26)):INDEX($C$1:$C$13701,MAX(1,ROW()-1))),MIN(INDEX($C$1:$C$13701,MIN(13701,ROW()+1)):INDEX($C$1:$C$13701,MIN(13701,ROW()+設定!$B$26))))*10^(設定!$B$27/20)),1,0))</f>
        <v>0</v>
      </c>
      <c r="G9144" s="33" t="n">
        <f aca="false">$G9143+IF($F9144=1,1,0)</f>
        <v>4</v>
      </c>
      <c r="H9144" s="0" t="str">
        <f aca="false">IF($F9144=1,$G9144,"")</f>
        <v/>
      </c>
    </row>
    <row r="9145" customFormat="false" ht="15" hidden="false" customHeight="false" outlineLevel="0" collapsed="false">
      <c r="A9145" s="30" t="n">
        <v>1428.59375</v>
      </c>
      <c r="B9145" s="31" t="n">
        <v>29.6074</v>
      </c>
      <c r="C9145" s="32" t="n">
        <f aca="false">IF($A9145="","",IF(設定!$B$21="dB",10^($B9145/20),ABS($B9145)))</f>
        <v>30.2252568414968</v>
      </c>
      <c r="D9145" s="32" t="n">
        <f aca="false">IF($A9145="","",$A9145^2)</f>
        <v>2040880.10253906</v>
      </c>
      <c r="E9145" s="32" t="n">
        <f aca="false">IF($A9145="","",IF($C9145&lt;=0,"",1/$C9145^2))</f>
        <v>0.0010946114835343</v>
      </c>
      <c r="F9145" s="33" t="n">
        <f aca="false">IF(OR(ROW()-設定!$B$30&lt;2,ROW()+設定!$B$30&gt;13701,N($A9145)&lt;=0,N(INDEX($A$2:$A$13701,MIN(13700,MAX(1,ROW()-1+設定!$B$30))))&lt;=0,$A9145&lt;設定!$B$28,$A9145&gt;設定!$B$29),0,IF(AND($C9145&gt;=MAX(INDEX($C$1:$C$13701,MAX(1,ROW()-設定!$B$24)):INDEX($C$1:$C$13701,MAX(1,ROW()-1))),$C9145&gt;MAX(INDEX($C$1:$C$13701,MIN(13701,ROW()+1)):INDEX($C$1:$C$13701,MIN(13701,ROW()+設定!$B$24))),$C9145&gt;=設定!$B$32,$C9145&gt;=MAX(MIN(INDEX($C$1:$C$13701,MAX(1,ROW()-設定!$B$26)):INDEX($C$1:$C$13701,MAX(1,ROW()-1))),MIN(INDEX($C$1:$C$13701,MIN(13701,ROW()+1)):INDEX($C$1:$C$13701,MIN(13701,ROW()+設定!$B$26))))*10^(設定!$B$27/20)),1,0))</f>
        <v>0</v>
      </c>
      <c r="G9145" s="33" t="n">
        <f aca="false">$G9144+IF($F9145=1,1,0)</f>
        <v>4</v>
      </c>
      <c r="H9145" s="0" t="str">
        <f aca="false">IF($F9145=1,$G9145,"")</f>
        <v/>
      </c>
    </row>
    <row r="9146" customFormat="false" ht="15" hidden="false" customHeight="false" outlineLevel="0" collapsed="false">
      <c r="A9146" s="30" t="n">
        <v>1428.75</v>
      </c>
      <c r="B9146" s="31" t="n">
        <v>29.6999</v>
      </c>
      <c r="C9146" s="32" t="n">
        <f aca="false">IF($A9146="","",IF(設定!$B$21="dB",10^($B9146/20),ABS($B9146)))</f>
        <v>30.548859423389</v>
      </c>
      <c r="D9146" s="32" t="n">
        <f aca="false">IF($A9146="","",$A9146^2)</f>
        <v>2041326.5625</v>
      </c>
      <c r="E9146" s="32" t="n">
        <f aca="false">IF($A9146="","",IF($C9146&lt;=0,"",1/$C9146^2))</f>
        <v>0.00107154397816545</v>
      </c>
      <c r="F9146" s="33" t="n">
        <f aca="false">IF(OR(ROW()-設定!$B$30&lt;2,ROW()+設定!$B$30&gt;13701,N($A9146)&lt;=0,N(INDEX($A$2:$A$13701,MIN(13700,MAX(1,ROW()-1+設定!$B$30))))&lt;=0,$A9146&lt;設定!$B$28,$A9146&gt;設定!$B$29),0,IF(AND($C9146&gt;=MAX(INDEX($C$1:$C$13701,MAX(1,ROW()-設定!$B$24)):INDEX($C$1:$C$13701,MAX(1,ROW()-1))),$C9146&gt;MAX(INDEX($C$1:$C$13701,MIN(13701,ROW()+1)):INDEX($C$1:$C$13701,MIN(13701,ROW()+設定!$B$24))),$C9146&gt;=設定!$B$32,$C9146&gt;=MAX(MIN(INDEX($C$1:$C$13701,MAX(1,ROW()-設定!$B$26)):INDEX($C$1:$C$13701,MAX(1,ROW()-1))),MIN(INDEX($C$1:$C$13701,MIN(13701,ROW()+1)):INDEX($C$1:$C$13701,MIN(13701,ROW()+設定!$B$26))))*10^(設定!$B$27/20)),1,0))</f>
        <v>0</v>
      </c>
      <c r="G9146" s="33" t="n">
        <f aca="false">$G9145+IF($F9146=1,1,0)</f>
        <v>4</v>
      </c>
      <c r="H9146" s="0" t="str">
        <f aca="false">IF($F9146=1,$G9146,"")</f>
        <v/>
      </c>
    </row>
    <row r="9147" customFormat="false" ht="15" hidden="false" customHeight="false" outlineLevel="0" collapsed="false">
      <c r="A9147" s="30" t="n">
        <v>1428.90625</v>
      </c>
      <c r="B9147" s="31" t="n">
        <v>29.9422</v>
      </c>
      <c r="C9147" s="32" t="n">
        <f aca="false">IF($A9147="","",IF(設定!$B$21="dB",10^($B9147/20),ABS($B9147)))</f>
        <v>31.4130423635652</v>
      </c>
      <c r="D9147" s="32" t="n">
        <f aca="false">IF($A9147="","",$A9147^2)</f>
        <v>2041773.07128906</v>
      </c>
      <c r="E9147" s="32" t="n">
        <f aca="false">IF($A9147="","",IF($C9147&lt;=0,"",1/$C9147^2))</f>
        <v>0.00101339790001223</v>
      </c>
      <c r="F9147" s="33" t="n">
        <f aca="false">IF(OR(ROW()-設定!$B$30&lt;2,ROW()+設定!$B$30&gt;13701,N($A9147)&lt;=0,N(INDEX($A$2:$A$13701,MIN(13700,MAX(1,ROW()-1+設定!$B$30))))&lt;=0,$A9147&lt;設定!$B$28,$A9147&gt;設定!$B$29),0,IF(AND($C9147&gt;=MAX(INDEX($C$1:$C$13701,MAX(1,ROW()-設定!$B$24)):INDEX($C$1:$C$13701,MAX(1,ROW()-1))),$C9147&gt;MAX(INDEX($C$1:$C$13701,MIN(13701,ROW()+1)):INDEX($C$1:$C$13701,MIN(13701,ROW()+設定!$B$24))),$C9147&gt;=設定!$B$32,$C9147&gt;=MAX(MIN(INDEX($C$1:$C$13701,MAX(1,ROW()-設定!$B$26)):INDEX($C$1:$C$13701,MAX(1,ROW()-1))),MIN(INDEX($C$1:$C$13701,MIN(13701,ROW()+1)):INDEX($C$1:$C$13701,MIN(13701,ROW()+設定!$B$26))))*10^(設定!$B$27/20)),1,0))</f>
        <v>0</v>
      </c>
      <c r="G9147" s="33" t="n">
        <f aca="false">$G9146+IF($F9147=1,1,0)</f>
        <v>4</v>
      </c>
      <c r="H9147" s="0" t="str">
        <f aca="false">IF($F9147=1,$G9147,"")</f>
        <v/>
      </c>
    </row>
    <row r="9148" customFormat="false" ht="15" hidden="false" customHeight="false" outlineLevel="0" collapsed="false">
      <c r="A9148" s="30" t="n">
        <v>1429.0625</v>
      </c>
      <c r="B9148" s="31" t="n">
        <v>29.8405</v>
      </c>
      <c r="C9148" s="32" t="n">
        <f aca="false">IF($A9148="","",IF(設定!$B$21="dB",10^($B9148/20),ABS($B9148)))</f>
        <v>31.0473830608792</v>
      </c>
      <c r="D9148" s="32" t="n">
        <f aca="false">IF($A9148="","",$A9148^2)</f>
        <v>2042219.62890625</v>
      </c>
      <c r="E9148" s="32" t="n">
        <f aca="false">IF($A9148="","",IF($C9148&lt;=0,"",1/$C9148^2))</f>
        <v>0.00103740897282065</v>
      </c>
      <c r="F9148" s="33" t="n">
        <f aca="false">IF(OR(ROW()-設定!$B$30&lt;2,ROW()+設定!$B$30&gt;13701,N($A9148)&lt;=0,N(INDEX($A$2:$A$13701,MIN(13700,MAX(1,ROW()-1+設定!$B$30))))&lt;=0,$A9148&lt;設定!$B$28,$A9148&gt;設定!$B$29),0,IF(AND($C9148&gt;=MAX(INDEX($C$1:$C$13701,MAX(1,ROW()-設定!$B$24)):INDEX($C$1:$C$13701,MAX(1,ROW()-1))),$C9148&gt;MAX(INDEX($C$1:$C$13701,MIN(13701,ROW()+1)):INDEX($C$1:$C$13701,MIN(13701,ROW()+設定!$B$24))),$C9148&gt;=設定!$B$32,$C9148&gt;=MAX(MIN(INDEX($C$1:$C$13701,MAX(1,ROW()-設定!$B$26)):INDEX($C$1:$C$13701,MAX(1,ROW()-1))),MIN(INDEX($C$1:$C$13701,MIN(13701,ROW()+1)):INDEX($C$1:$C$13701,MIN(13701,ROW()+設定!$B$26))))*10^(設定!$B$27/20)),1,0))</f>
        <v>0</v>
      </c>
      <c r="G9148" s="33" t="n">
        <f aca="false">$G9147+IF($F9148=1,1,0)</f>
        <v>4</v>
      </c>
      <c r="H9148" s="0" t="str">
        <f aca="false">IF($F9148=1,$G9148,"")</f>
        <v/>
      </c>
    </row>
    <row r="9149" customFormat="false" ht="15" hidden="false" customHeight="false" outlineLevel="0" collapsed="false">
      <c r="A9149" s="30" t="n">
        <v>1429.21875</v>
      </c>
      <c r="B9149" s="31" t="n">
        <v>30.2007</v>
      </c>
      <c r="C9149" s="32" t="n">
        <f aca="false">IF($A9149="","",IF(設定!$B$21="dB",10^($B9149/20),ABS($B9149)))</f>
        <v>32.3619736548071</v>
      </c>
      <c r="D9149" s="32" t="n">
        <f aca="false">IF($A9149="","",$A9149^2)</f>
        <v>2042666.23535156</v>
      </c>
      <c r="E9149" s="32" t="n">
        <f aca="false">IF($A9149="","",IF($C9149&lt;=0,"",1/$C9149^2))</f>
        <v>0.000954838671807315</v>
      </c>
      <c r="F9149" s="33" t="n">
        <f aca="false">IF(OR(ROW()-設定!$B$30&lt;2,ROW()+設定!$B$30&gt;13701,N($A9149)&lt;=0,N(INDEX($A$2:$A$13701,MIN(13700,MAX(1,ROW()-1+設定!$B$30))))&lt;=0,$A9149&lt;設定!$B$28,$A9149&gt;設定!$B$29),0,IF(AND($C9149&gt;=MAX(INDEX($C$1:$C$13701,MAX(1,ROW()-設定!$B$24)):INDEX($C$1:$C$13701,MAX(1,ROW()-1))),$C9149&gt;MAX(INDEX($C$1:$C$13701,MIN(13701,ROW()+1)):INDEX($C$1:$C$13701,MIN(13701,ROW()+設定!$B$24))),$C9149&gt;=設定!$B$32,$C9149&gt;=MAX(MIN(INDEX($C$1:$C$13701,MAX(1,ROW()-設定!$B$26)):INDEX($C$1:$C$13701,MAX(1,ROW()-1))),MIN(INDEX($C$1:$C$13701,MIN(13701,ROW()+1)):INDEX($C$1:$C$13701,MIN(13701,ROW()+設定!$B$26))))*10^(設定!$B$27/20)),1,0))</f>
        <v>0</v>
      </c>
      <c r="G9149" s="33" t="n">
        <f aca="false">$G9148+IF($F9149=1,1,0)</f>
        <v>4</v>
      </c>
      <c r="H9149" s="0" t="str">
        <f aca="false">IF($F9149=1,$G9149,"")</f>
        <v/>
      </c>
    </row>
    <row r="9150" customFormat="false" ht="15" hidden="false" customHeight="false" outlineLevel="0" collapsed="false">
      <c r="A9150" s="30" t="n">
        <v>1429.375</v>
      </c>
      <c r="B9150" s="31" t="n">
        <v>30.1845</v>
      </c>
      <c r="C9150" s="32" t="n">
        <f aca="false">IF($A9150="","",IF(設定!$B$21="dB",10^($B9150/20),ABS($B9150)))</f>
        <v>32.3016717861368</v>
      </c>
      <c r="D9150" s="32" t="n">
        <f aca="false">IF($A9150="","",$A9150^2)</f>
        <v>2043112.890625</v>
      </c>
      <c r="E9150" s="32" t="n">
        <f aca="false">IF($A9150="","",IF($C9150&lt;=0,"",1/$C9150^2))</f>
        <v>0.000958407050644289</v>
      </c>
      <c r="F9150" s="33" t="n">
        <f aca="false">IF(OR(ROW()-設定!$B$30&lt;2,ROW()+設定!$B$30&gt;13701,N($A9150)&lt;=0,N(INDEX($A$2:$A$13701,MIN(13700,MAX(1,ROW()-1+設定!$B$30))))&lt;=0,$A9150&lt;設定!$B$28,$A9150&gt;設定!$B$29),0,IF(AND($C9150&gt;=MAX(INDEX($C$1:$C$13701,MAX(1,ROW()-設定!$B$24)):INDEX($C$1:$C$13701,MAX(1,ROW()-1))),$C9150&gt;MAX(INDEX($C$1:$C$13701,MIN(13701,ROW()+1)):INDEX($C$1:$C$13701,MIN(13701,ROW()+設定!$B$24))),$C9150&gt;=設定!$B$32,$C9150&gt;=MAX(MIN(INDEX($C$1:$C$13701,MAX(1,ROW()-設定!$B$26)):INDEX($C$1:$C$13701,MAX(1,ROW()-1))),MIN(INDEX($C$1:$C$13701,MIN(13701,ROW()+1)):INDEX($C$1:$C$13701,MIN(13701,ROW()+設定!$B$26))))*10^(設定!$B$27/20)),1,0))</f>
        <v>0</v>
      </c>
      <c r="G9150" s="33" t="n">
        <f aca="false">$G9149+IF($F9150=1,1,0)</f>
        <v>4</v>
      </c>
      <c r="H9150" s="0" t="str">
        <f aca="false">IF($F9150=1,$G9150,"")</f>
        <v/>
      </c>
    </row>
    <row r="9151" customFormat="false" ht="15" hidden="false" customHeight="false" outlineLevel="0" collapsed="false">
      <c r="A9151" s="30" t="n">
        <v>1429.53125</v>
      </c>
      <c r="B9151" s="31" t="n">
        <v>30.3292</v>
      </c>
      <c r="C9151" s="32" t="n">
        <f aca="false">IF($A9151="","",IF(設定!$B$21="dB",10^($B9151/20),ABS($B9151)))</f>
        <v>32.8442992192419</v>
      </c>
      <c r="D9151" s="32" t="n">
        <f aca="false">IF($A9151="","",$A9151^2)</f>
        <v>2043559.59472656</v>
      </c>
      <c r="E9151" s="32" t="n">
        <f aca="false">IF($A9151="","",IF($C9151&lt;=0,"",1/$C9151^2))</f>
        <v>0.000927000567467783</v>
      </c>
      <c r="F9151" s="33" t="n">
        <f aca="false">IF(OR(ROW()-設定!$B$30&lt;2,ROW()+設定!$B$30&gt;13701,N($A9151)&lt;=0,N(INDEX($A$2:$A$13701,MIN(13700,MAX(1,ROW()-1+設定!$B$30))))&lt;=0,$A9151&lt;設定!$B$28,$A9151&gt;設定!$B$29),0,IF(AND($C9151&gt;=MAX(INDEX($C$1:$C$13701,MAX(1,ROW()-設定!$B$24)):INDEX($C$1:$C$13701,MAX(1,ROW()-1))),$C9151&gt;MAX(INDEX($C$1:$C$13701,MIN(13701,ROW()+1)):INDEX($C$1:$C$13701,MIN(13701,ROW()+設定!$B$24))),$C9151&gt;=設定!$B$32,$C9151&gt;=MAX(MIN(INDEX($C$1:$C$13701,MAX(1,ROW()-設定!$B$26)):INDEX($C$1:$C$13701,MAX(1,ROW()-1))),MIN(INDEX($C$1:$C$13701,MIN(13701,ROW()+1)):INDEX($C$1:$C$13701,MIN(13701,ROW()+設定!$B$26))))*10^(設定!$B$27/20)),1,0))</f>
        <v>0</v>
      </c>
      <c r="G9151" s="33" t="n">
        <f aca="false">$G9150+IF($F9151=1,1,0)</f>
        <v>4</v>
      </c>
      <c r="H9151" s="0" t="str">
        <f aca="false">IF($F9151=1,$G9151,"")</f>
        <v/>
      </c>
    </row>
    <row r="9152" customFormat="false" ht="15" hidden="false" customHeight="false" outlineLevel="0" collapsed="false">
      <c r="A9152" s="30" t="n">
        <v>1429.6875</v>
      </c>
      <c r="B9152" s="31" t="n">
        <v>30.6601</v>
      </c>
      <c r="C9152" s="32" t="n">
        <f aca="false">IF($A9152="","",IF(設定!$B$21="dB",10^($B9152/20),ABS($B9152)))</f>
        <v>34.1196839773101</v>
      </c>
      <c r="D9152" s="32" t="n">
        <f aca="false">IF($A9152="","",$A9152^2)</f>
        <v>2044006.34765625</v>
      </c>
      <c r="E9152" s="32" t="n">
        <f aca="false">IF($A9152="","",IF($C9152&lt;=0,"",1/$C9152^2))</f>
        <v>0.000858993742215821</v>
      </c>
      <c r="F9152" s="33" t="n">
        <f aca="false">IF(OR(ROW()-設定!$B$30&lt;2,ROW()+設定!$B$30&gt;13701,N($A9152)&lt;=0,N(INDEX($A$2:$A$13701,MIN(13700,MAX(1,ROW()-1+設定!$B$30))))&lt;=0,$A9152&lt;設定!$B$28,$A9152&gt;設定!$B$29),0,IF(AND($C9152&gt;=MAX(INDEX($C$1:$C$13701,MAX(1,ROW()-設定!$B$24)):INDEX($C$1:$C$13701,MAX(1,ROW()-1))),$C9152&gt;MAX(INDEX($C$1:$C$13701,MIN(13701,ROW()+1)):INDEX($C$1:$C$13701,MIN(13701,ROW()+設定!$B$24))),$C9152&gt;=設定!$B$32,$C9152&gt;=MAX(MIN(INDEX($C$1:$C$13701,MAX(1,ROW()-設定!$B$26)):INDEX($C$1:$C$13701,MAX(1,ROW()-1))),MIN(INDEX($C$1:$C$13701,MIN(13701,ROW()+1)):INDEX($C$1:$C$13701,MIN(13701,ROW()+設定!$B$26))))*10^(設定!$B$27/20)),1,0))</f>
        <v>0</v>
      </c>
      <c r="G9152" s="33" t="n">
        <f aca="false">$G9151+IF($F9152=1,1,0)</f>
        <v>4</v>
      </c>
      <c r="H9152" s="0" t="str">
        <f aca="false">IF($F9152=1,$G9152,"")</f>
        <v/>
      </c>
    </row>
    <row r="9153" customFormat="false" ht="15" hidden="false" customHeight="false" outlineLevel="0" collapsed="false">
      <c r="A9153" s="30" t="n">
        <v>1429.84375</v>
      </c>
      <c r="B9153" s="31" t="n">
        <v>30.7295</v>
      </c>
      <c r="C9153" s="32" t="n">
        <f aca="false">IF($A9153="","",IF(設定!$B$21="dB",10^($B9153/20),ABS($B9153)))</f>
        <v>34.3933912383294</v>
      </c>
      <c r="D9153" s="32" t="n">
        <f aca="false">IF($A9153="","",$A9153^2)</f>
        <v>2044453.14941406</v>
      </c>
      <c r="E9153" s="32" t="n">
        <f aca="false">IF($A9153="","",IF($C9153&lt;=0,"",1/$C9153^2))</f>
        <v>0.000845376167085897</v>
      </c>
      <c r="F9153" s="33" t="n">
        <f aca="false">IF(OR(ROW()-設定!$B$30&lt;2,ROW()+設定!$B$30&gt;13701,N($A9153)&lt;=0,N(INDEX($A$2:$A$13701,MIN(13700,MAX(1,ROW()-1+設定!$B$30))))&lt;=0,$A9153&lt;設定!$B$28,$A9153&gt;設定!$B$29),0,IF(AND($C9153&gt;=MAX(INDEX($C$1:$C$13701,MAX(1,ROW()-設定!$B$24)):INDEX($C$1:$C$13701,MAX(1,ROW()-1))),$C9153&gt;MAX(INDEX($C$1:$C$13701,MIN(13701,ROW()+1)):INDEX($C$1:$C$13701,MIN(13701,ROW()+設定!$B$24))),$C9153&gt;=設定!$B$32,$C9153&gt;=MAX(MIN(INDEX($C$1:$C$13701,MAX(1,ROW()-設定!$B$26)):INDEX($C$1:$C$13701,MAX(1,ROW()-1))),MIN(INDEX($C$1:$C$13701,MIN(13701,ROW()+1)):INDEX($C$1:$C$13701,MIN(13701,ROW()+設定!$B$26))))*10^(設定!$B$27/20)),1,0))</f>
        <v>0</v>
      </c>
      <c r="G9153" s="33" t="n">
        <f aca="false">$G9152+IF($F9153=1,1,0)</f>
        <v>4</v>
      </c>
      <c r="H9153" s="0" t="str">
        <f aca="false">IF($F9153=1,$G9153,"")</f>
        <v/>
      </c>
    </row>
    <row r="9154" customFormat="false" ht="15" hidden="false" customHeight="false" outlineLevel="0" collapsed="false">
      <c r="A9154" s="30" t="n">
        <v>1430</v>
      </c>
      <c r="B9154" s="31" t="n">
        <v>31.001</v>
      </c>
      <c r="C9154" s="32" t="n">
        <f aca="false">IF($A9154="","",IF(設定!$B$21="dB",10^($B9154/20),ABS($B9154)))</f>
        <v>35.4854240986189</v>
      </c>
      <c r="D9154" s="32" t="n">
        <f aca="false">IF($A9154="","",$A9154^2)</f>
        <v>2044900</v>
      </c>
      <c r="E9154" s="32" t="n">
        <f aca="false">IF($A9154="","",IF($C9154&lt;=0,"",1/$C9154^2))</f>
        <v>0.00079414535494468</v>
      </c>
      <c r="F9154" s="33" t="n">
        <f aca="false">IF(OR(ROW()-設定!$B$30&lt;2,ROW()+設定!$B$30&gt;13701,N($A9154)&lt;=0,N(INDEX($A$2:$A$13701,MIN(13700,MAX(1,ROW()-1+設定!$B$30))))&lt;=0,$A9154&lt;設定!$B$28,$A9154&gt;設定!$B$29),0,IF(AND($C9154&gt;=MAX(INDEX($C$1:$C$13701,MAX(1,ROW()-設定!$B$24)):INDEX($C$1:$C$13701,MAX(1,ROW()-1))),$C9154&gt;MAX(INDEX($C$1:$C$13701,MIN(13701,ROW()+1)):INDEX($C$1:$C$13701,MIN(13701,ROW()+設定!$B$24))),$C9154&gt;=設定!$B$32,$C9154&gt;=MAX(MIN(INDEX($C$1:$C$13701,MAX(1,ROW()-設定!$B$26)):INDEX($C$1:$C$13701,MAX(1,ROW()-1))),MIN(INDEX($C$1:$C$13701,MIN(13701,ROW()+1)):INDEX($C$1:$C$13701,MIN(13701,ROW()+設定!$B$26))))*10^(設定!$B$27/20)),1,0))</f>
        <v>0</v>
      </c>
      <c r="G9154" s="33" t="n">
        <f aca="false">$G9153+IF($F9154=1,1,0)</f>
        <v>4</v>
      </c>
      <c r="H9154" s="0" t="str">
        <f aca="false">IF($F9154=1,$G9154,"")</f>
        <v/>
      </c>
    </row>
    <row r="9155" customFormat="false" ht="15" hidden="false" customHeight="false" outlineLevel="0" collapsed="false">
      <c r="A9155" s="30" t="n">
        <v>1430.15625</v>
      </c>
      <c r="B9155" s="31" t="n">
        <v>30.8784</v>
      </c>
      <c r="C9155" s="32" t="n">
        <f aca="false">IF($A9155="","",IF(設定!$B$21="dB",10^($B9155/20),ABS($B9155)))</f>
        <v>34.9880710683191</v>
      </c>
      <c r="D9155" s="32" t="n">
        <f aca="false">IF($A9155="","",$A9155^2)</f>
        <v>2045346.89941406</v>
      </c>
      <c r="E9155" s="32" t="n">
        <f aca="false">IF($A9155="","",IF($C9155&lt;=0,"",1/$C9155^2))</f>
        <v>0.000816883266845465</v>
      </c>
      <c r="F9155" s="33" t="n">
        <f aca="false">IF(OR(ROW()-設定!$B$30&lt;2,ROW()+設定!$B$30&gt;13701,N($A9155)&lt;=0,N(INDEX($A$2:$A$13701,MIN(13700,MAX(1,ROW()-1+設定!$B$30))))&lt;=0,$A9155&lt;設定!$B$28,$A9155&gt;設定!$B$29),0,IF(AND($C9155&gt;=MAX(INDEX($C$1:$C$13701,MAX(1,ROW()-設定!$B$24)):INDEX($C$1:$C$13701,MAX(1,ROW()-1))),$C9155&gt;MAX(INDEX($C$1:$C$13701,MIN(13701,ROW()+1)):INDEX($C$1:$C$13701,MIN(13701,ROW()+設定!$B$24))),$C9155&gt;=設定!$B$32,$C9155&gt;=MAX(MIN(INDEX($C$1:$C$13701,MAX(1,ROW()-設定!$B$26)):INDEX($C$1:$C$13701,MAX(1,ROW()-1))),MIN(INDEX($C$1:$C$13701,MIN(13701,ROW()+1)):INDEX($C$1:$C$13701,MIN(13701,ROW()+設定!$B$26))))*10^(設定!$B$27/20)),1,0))</f>
        <v>0</v>
      </c>
      <c r="G9155" s="33" t="n">
        <f aca="false">$G9154+IF($F9155=1,1,0)</f>
        <v>4</v>
      </c>
      <c r="H9155" s="0" t="str">
        <f aca="false">IF($F9155=1,$G9155,"")</f>
        <v/>
      </c>
    </row>
    <row r="9156" customFormat="false" ht="15" hidden="false" customHeight="false" outlineLevel="0" collapsed="false">
      <c r="A9156" s="30" t="n">
        <v>1430.3125</v>
      </c>
      <c r="B9156" s="31" t="n">
        <v>31.2226</v>
      </c>
      <c r="C9156" s="32" t="n">
        <f aca="false">IF($A9156="","",IF(設定!$B$21="dB",10^($B9156/20),ABS($B9156)))</f>
        <v>36.4023985326455</v>
      </c>
      <c r="D9156" s="32" t="n">
        <f aca="false">IF($A9156="","",$A9156^2)</f>
        <v>2045793.84765625</v>
      </c>
      <c r="E9156" s="32" t="n">
        <f aca="false">IF($A9156="","",IF($C9156&lt;=0,"",1/$C9156^2))</f>
        <v>0.000754640310286213</v>
      </c>
      <c r="F9156" s="33" t="n">
        <f aca="false">IF(OR(ROW()-設定!$B$30&lt;2,ROW()+設定!$B$30&gt;13701,N($A9156)&lt;=0,N(INDEX($A$2:$A$13701,MIN(13700,MAX(1,ROW()-1+設定!$B$30))))&lt;=0,$A9156&lt;設定!$B$28,$A9156&gt;設定!$B$29),0,IF(AND($C9156&gt;=MAX(INDEX($C$1:$C$13701,MAX(1,ROW()-設定!$B$24)):INDEX($C$1:$C$13701,MAX(1,ROW()-1))),$C9156&gt;MAX(INDEX($C$1:$C$13701,MIN(13701,ROW()+1)):INDEX($C$1:$C$13701,MIN(13701,ROW()+設定!$B$24))),$C9156&gt;=設定!$B$32,$C9156&gt;=MAX(MIN(INDEX($C$1:$C$13701,MAX(1,ROW()-設定!$B$26)):INDEX($C$1:$C$13701,MAX(1,ROW()-1))),MIN(INDEX($C$1:$C$13701,MIN(13701,ROW()+1)):INDEX($C$1:$C$13701,MIN(13701,ROW()+設定!$B$26))))*10^(設定!$B$27/20)),1,0))</f>
        <v>0</v>
      </c>
      <c r="G9156" s="33" t="n">
        <f aca="false">$G9155+IF($F9156=1,1,0)</f>
        <v>4</v>
      </c>
      <c r="H9156" s="0" t="str">
        <f aca="false">IF($F9156=1,$G9156,"")</f>
        <v/>
      </c>
    </row>
    <row r="9157" customFormat="false" ht="15" hidden="false" customHeight="false" outlineLevel="0" collapsed="false">
      <c r="A9157" s="30" t="n">
        <v>1430.46875</v>
      </c>
      <c r="B9157" s="31" t="n">
        <v>31.3092</v>
      </c>
      <c r="C9157" s="32" t="n">
        <f aca="false">IF($A9157="","",IF(設定!$B$21="dB",10^($B9157/20),ABS($B9157)))</f>
        <v>36.76715280195</v>
      </c>
      <c r="D9157" s="32" t="n">
        <f aca="false">IF($A9157="","",$A9157^2)</f>
        <v>2046240.84472656</v>
      </c>
      <c r="E9157" s="32" t="n">
        <f aca="false">IF($A9157="","",IF($C9157&lt;=0,"",1/$C9157^2))</f>
        <v>0.00073974152793369</v>
      </c>
      <c r="F9157" s="33" t="n">
        <f aca="false">IF(OR(ROW()-設定!$B$30&lt;2,ROW()+設定!$B$30&gt;13701,N($A9157)&lt;=0,N(INDEX($A$2:$A$13701,MIN(13700,MAX(1,ROW()-1+設定!$B$30))))&lt;=0,$A9157&lt;設定!$B$28,$A9157&gt;設定!$B$29),0,IF(AND($C9157&gt;=MAX(INDEX($C$1:$C$13701,MAX(1,ROW()-設定!$B$24)):INDEX($C$1:$C$13701,MAX(1,ROW()-1))),$C9157&gt;MAX(INDEX($C$1:$C$13701,MIN(13701,ROW()+1)):INDEX($C$1:$C$13701,MIN(13701,ROW()+設定!$B$24))),$C9157&gt;=設定!$B$32,$C9157&gt;=MAX(MIN(INDEX($C$1:$C$13701,MAX(1,ROW()-設定!$B$26)):INDEX($C$1:$C$13701,MAX(1,ROW()-1))),MIN(INDEX($C$1:$C$13701,MIN(13701,ROW()+1)):INDEX($C$1:$C$13701,MIN(13701,ROW()+設定!$B$26))))*10^(設定!$B$27/20)),1,0))</f>
        <v>0</v>
      </c>
      <c r="G9157" s="33" t="n">
        <f aca="false">$G9156+IF($F9157=1,1,0)</f>
        <v>4</v>
      </c>
      <c r="H9157" s="0" t="str">
        <f aca="false">IF($F9157=1,$G9157,"")</f>
        <v/>
      </c>
    </row>
    <row r="9158" customFormat="false" ht="15" hidden="false" customHeight="false" outlineLevel="0" collapsed="false">
      <c r="A9158" s="30" t="n">
        <v>1430.625</v>
      </c>
      <c r="B9158" s="31" t="n">
        <v>31.5075</v>
      </c>
      <c r="C9158" s="32" t="n">
        <f aca="false">IF($A9158="","",IF(設定!$B$21="dB",10^($B9158/20),ABS($B9158)))</f>
        <v>37.6162068538786</v>
      </c>
      <c r="D9158" s="32" t="n">
        <f aca="false">IF($A9158="","",$A9158^2)</f>
        <v>2046687.890625</v>
      </c>
      <c r="E9158" s="32" t="n">
        <f aca="false">IF($A9158="","",IF($C9158&lt;=0,"",1/$C9158^2))</f>
        <v>0.000706724260379003</v>
      </c>
      <c r="F9158" s="33" t="n">
        <f aca="false">IF(OR(ROW()-設定!$B$30&lt;2,ROW()+設定!$B$30&gt;13701,N($A9158)&lt;=0,N(INDEX($A$2:$A$13701,MIN(13700,MAX(1,ROW()-1+設定!$B$30))))&lt;=0,$A9158&lt;設定!$B$28,$A9158&gt;設定!$B$29),0,IF(AND($C9158&gt;=MAX(INDEX($C$1:$C$13701,MAX(1,ROW()-設定!$B$24)):INDEX($C$1:$C$13701,MAX(1,ROW()-1))),$C9158&gt;MAX(INDEX($C$1:$C$13701,MIN(13701,ROW()+1)):INDEX($C$1:$C$13701,MIN(13701,ROW()+設定!$B$24))),$C9158&gt;=設定!$B$32,$C9158&gt;=MAX(MIN(INDEX($C$1:$C$13701,MAX(1,ROW()-設定!$B$26)):INDEX($C$1:$C$13701,MAX(1,ROW()-1))),MIN(INDEX($C$1:$C$13701,MIN(13701,ROW()+1)):INDEX($C$1:$C$13701,MIN(13701,ROW()+設定!$B$26))))*10^(設定!$B$27/20)),1,0))</f>
        <v>0</v>
      </c>
      <c r="G9158" s="33" t="n">
        <f aca="false">$G9157+IF($F9158=1,1,0)</f>
        <v>4</v>
      </c>
      <c r="H9158" s="0" t="str">
        <f aca="false">IF($F9158=1,$G9158,"")</f>
        <v/>
      </c>
    </row>
    <row r="9159" customFormat="false" ht="15" hidden="false" customHeight="false" outlineLevel="0" collapsed="false">
      <c r="A9159" s="30" t="n">
        <v>1430.78125</v>
      </c>
      <c r="B9159" s="31" t="n">
        <v>31.5122</v>
      </c>
      <c r="C9159" s="32" t="n">
        <f aca="false">IF($A9159="","",IF(設定!$B$21="dB",10^($B9159/20),ABS($B9159)))</f>
        <v>37.6365667733662</v>
      </c>
      <c r="D9159" s="32" t="n">
        <f aca="false">IF($A9159="","",$A9159^2)</f>
        <v>2047134.98535156</v>
      </c>
      <c r="E9159" s="32" t="n">
        <f aca="false">IF($A9159="","",IF($C9159&lt;=0,"",1/$C9159^2))</f>
        <v>0.000705959846492695</v>
      </c>
      <c r="F9159" s="33" t="n">
        <f aca="false">IF(OR(ROW()-設定!$B$30&lt;2,ROW()+設定!$B$30&gt;13701,N($A9159)&lt;=0,N(INDEX($A$2:$A$13701,MIN(13700,MAX(1,ROW()-1+設定!$B$30))))&lt;=0,$A9159&lt;設定!$B$28,$A9159&gt;設定!$B$29),0,IF(AND($C9159&gt;=MAX(INDEX($C$1:$C$13701,MAX(1,ROW()-設定!$B$24)):INDEX($C$1:$C$13701,MAX(1,ROW()-1))),$C9159&gt;MAX(INDEX($C$1:$C$13701,MIN(13701,ROW()+1)):INDEX($C$1:$C$13701,MIN(13701,ROW()+設定!$B$24))),$C9159&gt;=設定!$B$32,$C9159&gt;=MAX(MIN(INDEX($C$1:$C$13701,MAX(1,ROW()-設定!$B$26)):INDEX($C$1:$C$13701,MAX(1,ROW()-1))),MIN(INDEX($C$1:$C$13701,MIN(13701,ROW()+1)):INDEX($C$1:$C$13701,MIN(13701,ROW()+設定!$B$26))))*10^(設定!$B$27/20)),1,0))</f>
        <v>0</v>
      </c>
      <c r="G9159" s="33" t="n">
        <f aca="false">$G9158+IF($F9159=1,1,0)</f>
        <v>4</v>
      </c>
      <c r="H9159" s="0" t="str">
        <f aca="false">IF($F9159=1,$G9159,"")</f>
        <v/>
      </c>
    </row>
    <row r="9160" customFormat="false" ht="15" hidden="false" customHeight="false" outlineLevel="0" collapsed="false">
      <c r="A9160" s="30" t="n">
        <v>1430.9375</v>
      </c>
      <c r="B9160" s="31" t="n">
        <v>31.9849</v>
      </c>
      <c r="C9160" s="32" t="n">
        <f aca="false">IF($A9160="","",IF(設定!$B$21="dB",10^($B9160/20),ABS($B9160)))</f>
        <v>39.7415681682238</v>
      </c>
      <c r="D9160" s="32" t="n">
        <f aca="false">IF($A9160="","",$A9160^2)</f>
        <v>2047582.12890625</v>
      </c>
      <c r="E9160" s="32" t="n">
        <f aca="false">IF($A9160="","",IF($C9160&lt;=0,"",1/$C9160^2))</f>
        <v>0.000633154940474246</v>
      </c>
      <c r="F9160" s="33" t="n">
        <f aca="false">IF(OR(ROW()-設定!$B$30&lt;2,ROW()+設定!$B$30&gt;13701,N($A9160)&lt;=0,N(INDEX($A$2:$A$13701,MIN(13700,MAX(1,ROW()-1+設定!$B$30))))&lt;=0,$A9160&lt;設定!$B$28,$A9160&gt;設定!$B$29),0,IF(AND($C9160&gt;=MAX(INDEX($C$1:$C$13701,MAX(1,ROW()-設定!$B$24)):INDEX($C$1:$C$13701,MAX(1,ROW()-1))),$C9160&gt;MAX(INDEX($C$1:$C$13701,MIN(13701,ROW()+1)):INDEX($C$1:$C$13701,MIN(13701,ROW()+設定!$B$24))),$C9160&gt;=設定!$B$32,$C9160&gt;=MAX(MIN(INDEX($C$1:$C$13701,MAX(1,ROW()-設定!$B$26)):INDEX($C$1:$C$13701,MAX(1,ROW()-1))),MIN(INDEX($C$1:$C$13701,MIN(13701,ROW()+1)):INDEX($C$1:$C$13701,MIN(13701,ROW()+設定!$B$26))))*10^(設定!$B$27/20)),1,0))</f>
        <v>0</v>
      </c>
      <c r="G9160" s="33" t="n">
        <f aca="false">$G9159+IF($F9160=1,1,0)</f>
        <v>4</v>
      </c>
      <c r="H9160" s="0" t="str">
        <f aca="false">IF($F9160=1,$G9160,"")</f>
        <v/>
      </c>
    </row>
    <row r="9161" customFormat="false" ht="15" hidden="false" customHeight="false" outlineLevel="0" collapsed="false">
      <c r="A9161" s="30" t="n">
        <v>1431.09375</v>
      </c>
      <c r="B9161" s="31" t="n">
        <v>32.0925</v>
      </c>
      <c r="C9161" s="32" t="n">
        <f aca="false">IF($A9161="","",IF(設定!$B$21="dB",10^($B9161/20),ABS($B9161)))</f>
        <v>40.236945057105</v>
      </c>
      <c r="D9161" s="32" t="n">
        <f aca="false">IF($A9161="","",$A9161^2)</f>
        <v>2048029.32128906</v>
      </c>
      <c r="E9161" s="32" t="n">
        <f aca="false">IF($A9161="","",IF($C9161&lt;=0,"",1/$C9161^2))</f>
        <v>0.000617660743676849</v>
      </c>
      <c r="F9161" s="33" t="n">
        <f aca="false">IF(OR(ROW()-設定!$B$30&lt;2,ROW()+設定!$B$30&gt;13701,N($A9161)&lt;=0,N(INDEX($A$2:$A$13701,MIN(13700,MAX(1,ROW()-1+設定!$B$30))))&lt;=0,$A9161&lt;設定!$B$28,$A9161&gt;設定!$B$29),0,IF(AND($C9161&gt;=MAX(INDEX($C$1:$C$13701,MAX(1,ROW()-設定!$B$24)):INDEX($C$1:$C$13701,MAX(1,ROW()-1))),$C9161&gt;MAX(INDEX($C$1:$C$13701,MIN(13701,ROW()+1)):INDEX($C$1:$C$13701,MIN(13701,ROW()+設定!$B$24))),$C9161&gt;=設定!$B$32,$C9161&gt;=MAX(MIN(INDEX($C$1:$C$13701,MAX(1,ROW()-設定!$B$26)):INDEX($C$1:$C$13701,MAX(1,ROW()-1))),MIN(INDEX($C$1:$C$13701,MIN(13701,ROW()+1)):INDEX($C$1:$C$13701,MIN(13701,ROW()+設定!$B$26))))*10^(設定!$B$27/20)),1,0))</f>
        <v>0</v>
      </c>
      <c r="G9161" s="33" t="n">
        <f aca="false">$G9160+IF($F9161=1,1,0)</f>
        <v>4</v>
      </c>
      <c r="H9161" s="0" t="str">
        <f aca="false">IF($F9161=1,$G9161,"")</f>
        <v/>
      </c>
    </row>
    <row r="9162" customFormat="false" ht="15" hidden="false" customHeight="false" outlineLevel="0" collapsed="false">
      <c r="A9162" s="30" t="n">
        <v>1431.25</v>
      </c>
      <c r="B9162" s="31" t="n">
        <v>32.1545</v>
      </c>
      <c r="C9162" s="32" t="n">
        <f aca="false">IF($A9162="","",IF(設定!$B$21="dB",10^($B9162/20),ABS($B9162)))</f>
        <v>40.5251844301855</v>
      </c>
      <c r="D9162" s="32" t="n">
        <f aca="false">IF($A9162="","",$A9162^2)</f>
        <v>2048476.5625</v>
      </c>
      <c r="E9162" s="32" t="n">
        <f aca="false">IF($A9162="","",IF($C9162&lt;=0,"",1/$C9162^2))</f>
        <v>0.000608905644579118</v>
      </c>
      <c r="F9162" s="33" t="n">
        <f aca="false">IF(OR(ROW()-設定!$B$30&lt;2,ROW()+設定!$B$30&gt;13701,N($A9162)&lt;=0,N(INDEX($A$2:$A$13701,MIN(13700,MAX(1,ROW()-1+設定!$B$30))))&lt;=0,$A9162&lt;設定!$B$28,$A9162&gt;設定!$B$29),0,IF(AND($C9162&gt;=MAX(INDEX($C$1:$C$13701,MAX(1,ROW()-設定!$B$24)):INDEX($C$1:$C$13701,MAX(1,ROW()-1))),$C9162&gt;MAX(INDEX($C$1:$C$13701,MIN(13701,ROW()+1)):INDEX($C$1:$C$13701,MIN(13701,ROW()+設定!$B$24))),$C9162&gt;=設定!$B$32,$C9162&gt;=MAX(MIN(INDEX($C$1:$C$13701,MAX(1,ROW()-設定!$B$26)):INDEX($C$1:$C$13701,MAX(1,ROW()-1))),MIN(INDEX($C$1:$C$13701,MIN(13701,ROW()+1)):INDEX($C$1:$C$13701,MIN(13701,ROW()+設定!$B$26))))*10^(設定!$B$27/20)),1,0))</f>
        <v>0</v>
      </c>
      <c r="G9162" s="33" t="n">
        <f aca="false">$G9161+IF($F9162=1,1,0)</f>
        <v>4</v>
      </c>
      <c r="H9162" s="0" t="str">
        <f aca="false">IF($F9162=1,$G9162,"")</f>
        <v/>
      </c>
    </row>
    <row r="9163" customFormat="false" ht="15" hidden="false" customHeight="false" outlineLevel="0" collapsed="false">
      <c r="A9163" s="30" t="n">
        <v>1431.40625</v>
      </c>
      <c r="B9163" s="31" t="n">
        <v>32.3061</v>
      </c>
      <c r="C9163" s="32" t="n">
        <f aca="false">IF($A9163="","",IF(設定!$B$21="dB",10^($B9163/20),ABS($B9163)))</f>
        <v>41.2387032075564</v>
      </c>
      <c r="D9163" s="32" t="n">
        <f aca="false">IF($A9163="","",$A9163^2)</f>
        <v>2048923.85253906</v>
      </c>
      <c r="E9163" s="32" t="n">
        <f aca="false">IF($A9163="","",IF($C9163&lt;=0,"",1/$C9163^2))</f>
        <v>0.000588017159729817</v>
      </c>
      <c r="F9163" s="33" t="n">
        <f aca="false">IF(OR(ROW()-設定!$B$30&lt;2,ROW()+設定!$B$30&gt;13701,N($A9163)&lt;=0,N(INDEX($A$2:$A$13701,MIN(13700,MAX(1,ROW()-1+設定!$B$30))))&lt;=0,$A9163&lt;設定!$B$28,$A9163&gt;設定!$B$29),0,IF(AND($C9163&gt;=MAX(INDEX($C$1:$C$13701,MAX(1,ROW()-設定!$B$24)):INDEX($C$1:$C$13701,MAX(1,ROW()-1))),$C9163&gt;MAX(INDEX($C$1:$C$13701,MIN(13701,ROW()+1)):INDEX($C$1:$C$13701,MIN(13701,ROW()+設定!$B$24))),$C9163&gt;=設定!$B$32,$C9163&gt;=MAX(MIN(INDEX($C$1:$C$13701,MAX(1,ROW()-設定!$B$26)):INDEX($C$1:$C$13701,MAX(1,ROW()-1))),MIN(INDEX($C$1:$C$13701,MIN(13701,ROW()+1)):INDEX($C$1:$C$13701,MIN(13701,ROW()+設定!$B$26))))*10^(設定!$B$27/20)),1,0))</f>
        <v>0</v>
      </c>
      <c r="G9163" s="33" t="n">
        <f aca="false">$G9162+IF($F9163=1,1,0)</f>
        <v>4</v>
      </c>
      <c r="H9163" s="0" t="str">
        <f aca="false">IF($F9163=1,$G9163,"")</f>
        <v/>
      </c>
    </row>
    <row r="9164" customFormat="false" ht="15" hidden="false" customHeight="false" outlineLevel="0" collapsed="false">
      <c r="A9164" s="30" t="n">
        <v>1431.5625</v>
      </c>
      <c r="B9164" s="31" t="n">
        <v>32.5488</v>
      </c>
      <c r="C9164" s="32" t="n">
        <f aca="false">IF($A9164="","",IF(設定!$B$21="dB",10^($B9164/20),ABS($B9164)))</f>
        <v>42.4072392097099</v>
      </c>
      <c r="D9164" s="32" t="n">
        <f aca="false">IF($A9164="","",$A9164^2)</f>
        <v>2049371.19140625</v>
      </c>
      <c r="E9164" s="32" t="n">
        <f aca="false">IF($A9164="","",IF($C9164&lt;=0,"",1/$C9164^2))</f>
        <v>0.000556057880515973</v>
      </c>
      <c r="F9164" s="33" t="n">
        <f aca="false">IF(OR(ROW()-設定!$B$30&lt;2,ROW()+設定!$B$30&gt;13701,N($A9164)&lt;=0,N(INDEX($A$2:$A$13701,MIN(13700,MAX(1,ROW()-1+設定!$B$30))))&lt;=0,$A9164&lt;設定!$B$28,$A9164&gt;設定!$B$29),0,IF(AND($C9164&gt;=MAX(INDEX($C$1:$C$13701,MAX(1,ROW()-設定!$B$24)):INDEX($C$1:$C$13701,MAX(1,ROW()-1))),$C9164&gt;MAX(INDEX($C$1:$C$13701,MIN(13701,ROW()+1)):INDEX($C$1:$C$13701,MIN(13701,ROW()+設定!$B$24))),$C9164&gt;=設定!$B$32,$C9164&gt;=MAX(MIN(INDEX($C$1:$C$13701,MAX(1,ROW()-設定!$B$26)):INDEX($C$1:$C$13701,MAX(1,ROW()-1))),MIN(INDEX($C$1:$C$13701,MIN(13701,ROW()+1)):INDEX($C$1:$C$13701,MIN(13701,ROW()+設定!$B$26))))*10^(設定!$B$27/20)),1,0))</f>
        <v>0</v>
      </c>
      <c r="G9164" s="33" t="n">
        <f aca="false">$G9163+IF($F9164=1,1,0)</f>
        <v>4</v>
      </c>
      <c r="H9164" s="0" t="str">
        <f aca="false">IF($F9164=1,$G9164,"")</f>
        <v/>
      </c>
    </row>
    <row r="9165" customFormat="false" ht="15" hidden="false" customHeight="false" outlineLevel="0" collapsed="false">
      <c r="A9165" s="30" t="n">
        <v>1431.71875</v>
      </c>
      <c r="B9165" s="31" t="n">
        <v>32.9779</v>
      </c>
      <c r="C9165" s="32" t="n">
        <f aca="false">IF($A9165="","",IF(設定!$B$21="dB",10^($B9165/20),ABS($B9165)))</f>
        <v>44.5548514470934</v>
      </c>
      <c r="D9165" s="32" t="n">
        <f aca="false">IF($A9165="","",$A9165^2)</f>
        <v>2049818.57910156</v>
      </c>
      <c r="E9165" s="32" t="n">
        <f aca="false">IF($A9165="","",IF($C9165&lt;=0,"",1/$C9165^2))</f>
        <v>0.000503744131789248</v>
      </c>
      <c r="F9165" s="33" t="n">
        <f aca="false">IF(OR(ROW()-設定!$B$30&lt;2,ROW()+設定!$B$30&gt;13701,N($A9165)&lt;=0,N(INDEX($A$2:$A$13701,MIN(13700,MAX(1,ROW()-1+設定!$B$30))))&lt;=0,$A9165&lt;設定!$B$28,$A9165&gt;設定!$B$29),0,IF(AND($C9165&gt;=MAX(INDEX($C$1:$C$13701,MAX(1,ROW()-設定!$B$24)):INDEX($C$1:$C$13701,MAX(1,ROW()-1))),$C9165&gt;MAX(INDEX($C$1:$C$13701,MIN(13701,ROW()+1)):INDEX($C$1:$C$13701,MIN(13701,ROW()+設定!$B$24))),$C9165&gt;=設定!$B$32,$C9165&gt;=MAX(MIN(INDEX($C$1:$C$13701,MAX(1,ROW()-設定!$B$26)):INDEX($C$1:$C$13701,MAX(1,ROW()-1))),MIN(INDEX($C$1:$C$13701,MIN(13701,ROW()+1)):INDEX($C$1:$C$13701,MIN(13701,ROW()+設定!$B$26))))*10^(設定!$B$27/20)),1,0))</f>
        <v>0</v>
      </c>
      <c r="G9165" s="33" t="n">
        <f aca="false">$G9164+IF($F9165=1,1,0)</f>
        <v>4</v>
      </c>
      <c r="H9165" s="0" t="str">
        <f aca="false">IF($F9165=1,$G9165,"")</f>
        <v/>
      </c>
    </row>
    <row r="9166" customFormat="false" ht="15" hidden="false" customHeight="false" outlineLevel="0" collapsed="false">
      <c r="A9166" s="30" t="n">
        <v>1431.875</v>
      </c>
      <c r="B9166" s="31" t="n">
        <v>33.0263</v>
      </c>
      <c r="C9166" s="32" t="n">
        <f aca="false">IF($A9166="","",IF(設定!$B$21="dB",10^($B9166/20),ABS($B9166)))</f>
        <v>44.8038154835277</v>
      </c>
      <c r="D9166" s="32" t="n">
        <f aca="false">IF($A9166="","",$A9166^2)</f>
        <v>2050266.015625</v>
      </c>
      <c r="E9166" s="32" t="n">
        <f aca="false">IF($A9166="","",IF($C9166&lt;=0,"",1/$C9166^2))</f>
        <v>0.000498161316003541</v>
      </c>
      <c r="F9166" s="33" t="n">
        <f aca="false">IF(OR(ROW()-設定!$B$30&lt;2,ROW()+設定!$B$30&gt;13701,N($A9166)&lt;=0,N(INDEX($A$2:$A$13701,MIN(13700,MAX(1,ROW()-1+設定!$B$30))))&lt;=0,$A9166&lt;設定!$B$28,$A9166&gt;設定!$B$29),0,IF(AND($C9166&gt;=MAX(INDEX($C$1:$C$13701,MAX(1,ROW()-設定!$B$24)):INDEX($C$1:$C$13701,MAX(1,ROW()-1))),$C9166&gt;MAX(INDEX($C$1:$C$13701,MIN(13701,ROW()+1)):INDEX($C$1:$C$13701,MIN(13701,ROW()+設定!$B$24))),$C9166&gt;=設定!$B$32,$C9166&gt;=MAX(MIN(INDEX($C$1:$C$13701,MAX(1,ROW()-設定!$B$26)):INDEX($C$1:$C$13701,MAX(1,ROW()-1))),MIN(INDEX($C$1:$C$13701,MIN(13701,ROW()+1)):INDEX($C$1:$C$13701,MIN(13701,ROW()+設定!$B$26))))*10^(設定!$B$27/20)),1,0))</f>
        <v>0</v>
      </c>
      <c r="G9166" s="33" t="n">
        <f aca="false">$G9165+IF($F9166=1,1,0)</f>
        <v>4</v>
      </c>
      <c r="H9166" s="0" t="str">
        <f aca="false">IF($F9166=1,$G9166,"")</f>
        <v/>
      </c>
    </row>
    <row r="9167" customFormat="false" ht="15" hidden="false" customHeight="false" outlineLevel="0" collapsed="false">
      <c r="A9167" s="30" t="n">
        <v>1432.03125</v>
      </c>
      <c r="B9167" s="31" t="n">
        <v>33.2076</v>
      </c>
      <c r="C9167" s="32" t="n">
        <f aca="false">IF($A9167="","",IF(設定!$B$21="dB",10^($B9167/20),ABS($B9167)))</f>
        <v>45.7488308729531</v>
      </c>
      <c r="D9167" s="32" t="n">
        <f aca="false">IF($A9167="","",$A9167^2)</f>
        <v>2050713.50097656</v>
      </c>
      <c r="E9167" s="32" t="n">
        <f aca="false">IF($A9167="","",IF($C9167&lt;=0,"",1/$C9167^2))</f>
        <v>0.000477793239016175</v>
      </c>
      <c r="F9167" s="33" t="n">
        <f aca="false">IF(OR(ROW()-設定!$B$30&lt;2,ROW()+設定!$B$30&gt;13701,N($A9167)&lt;=0,N(INDEX($A$2:$A$13701,MIN(13700,MAX(1,ROW()-1+設定!$B$30))))&lt;=0,$A9167&lt;設定!$B$28,$A9167&gt;設定!$B$29),0,IF(AND($C9167&gt;=MAX(INDEX($C$1:$C$13701,MAX(1,ROW()-設定!$B$24)):INDEX($C$1:$C$13701,MAX(1,ROW()-1))),$C9167&gt;MAX(INDEX($C$1:$C$13701,MIN(13701,ROW()+1)):INDEX($C$1:$C$13701,MIN(13701,ROW()+設定!$B$24))),$C9167&gt;=設定!$B$32,$C9167&gt;=MAX(MIN(INDEX($C$1:$C$13701,MAX(1,ROW()-設定!$B$26)):INDEX($C$1:$C$13701,MAX(1,ROW()-1))),MIN(INDEX($C$1:$C$13701,MIN(13701,ROW()+1)):INDEX($C$1:$C$13701,MIN(13701,ROW()+設定!$B$26))))*10^(設定!$B$27/20)),1,0))</f>
        <v>0</v>
      </c>
      <c r="G9167" s="33" t="n">
        <f aca="false">$G9166+IF($F9167=1,1,0)</f>
        <v>4</v>
      </c>
      <c r="H9167" s="0" t="str">
        <f aca="false">IF($F9167=1,$G9167,"")</f>
        <v/>
      </c>
    </row>
    <row r="9168" customFormat="false" ht="15" hidden="false" customHeight="false" outlineLevel="0" collapsed="false">
      <c r="A9168" s="30" t="n">
        <v>1432.1875</v>
      </c>
      <c r="B9168" s="31" t="n">
        <v>33.5022</v>
      </c>
      <c r="C9168" s="32" t="n">
        <f aca="false">IF($A9168="","",IF(設定!$B$21="dB",10^($B9168/20),ABS($B9168)))</f>
        <v>47.3271115953708</v>
      </c>
      <c r="D9168" s="32" t="n">
        <f aca="false">IF($A9168="","",$A9168^2)</f>
        <v>2051161.03515625</v>
      </c>
      <c r="E9168" s="32" t="n">
        <f aca="false">IF($A9168="","",IF($C9168&lt;=0,"",1/$C9168^2))</f>
        <v>0.000446457373517716</v>
      </c>
      <c r="F9168" s="33" t="n">
        <f aca="false">IF(OR(ROW()-設定!$B$30&lt;2,ROW()+設定!$B$30&gt;13701,N($A9168)&lt;=0,N(INDEX($A$2:$A$13701,MIN(13700,MAX(1,ROW()-1+設定!$B$30))))&lt;=0,$A9168&lt;設定!$B$28,$A9168&gt;設定!$B$29),0,IF(AND($C9168&gt;=MAX(INDEX($C$1:$C$13701,MAX(1,ROW()-設定!$B$24)):INDEX($C$1:$C$13701,MAX(1,ROW()-1))),$C9168&gt;MAX(INDEX($C$1:$C$13701,MIN(13701,ROW()+1)):INDEX($C$1:$C$13701,MIN(13701,ROW()+設定!$B$24))),$C9168&gt;=設定!$B$32,$C9168&gt;=MAX(MIN(INDEX($C$1:$C$13701,MAX(1,ROW()-設定!$B$26)):INDEX($C$1:$C$13701,MAX(1,ROW()-1))),MIN(INDEX($C$1:$C$13701,MIN(13701,ROW()+1)):INDEX($C$1:$C$13701,MIN(13701,ROW()+設定!$B$26))))*10^(設定!$B$27/20)),1,0))</f>
        <v>0</v>
      </c>
      <c r="G9168" s="33" t="n">
        <f aca="false">$G9167+IF($F9168=1,1,0)</f>
        <v>4</v>
      </c>
      <c r="H9168" s="0" t="str">
        <f aca="false">IF($F9168=1,$G9168,"")</f>
        <v/>
      </c>
    </row>
    <row r="9169" customFormat="false" ht="15" hidden="false" customHeight="false" outlineLevel="0" collapsed="false">
      <c r="A9169" s="30" t="n">
        <v>1432.34375</v>
      </c>
      <c r="B9169" s="31" t="n">
        <v>33.6673</v>
      </c>
      <c r="C9169" s="32" t="n">
        <f aca="false">IF($A9169="","",IF(設定!$B$21="dB",10^($B9169/20),ABS($B9169)))</f>
        <v>48.2353017805881</v>
      </c>
      <c r="D9169" s="32" t="n">
        <f aca="false">IF($A9169="","",$A9169^2)</f>
        <v>2051608.61816406</v>
      </c>
      <c r="E9169" s="32" t="n">
        <f aca="false">IF($A9169="","",IF($C9169&lt;=0,"",1/$C9169^2))</f>
        <v>0.00042980355171856</v>
      </c>
      <c r="F9169" s="33" t="n">
        <f aca="false">IF(OR(ROW()-設定!$B$30&lt;2,ROW()+設定!$B$30&gt;13701,N($A9169)&lt;=0,N(INDEX($A$2:$A$13701,MIN(13700,MAX(1,ROW()-1+設定!$B$30))))&lt;=0,$A9169&lt;設定!$B$28,$A9169&gt;設定!$B$29),0,IF(AND($C9169&gt;=MAX(INDEX($C$1:$C$13701,MAX(1,ROW()-設定!$B$24)):INDEX($C$1:$C$13701,MAX(1,ROW()-1))),$C9169&gt;MAX(INDEX($C$1:$C$13701,MIN(13701,ROW()+1)):INDEX($C$1:$C$13701,MIN(13701,ROW()+設定!$B$24))),$C9169&gt;=設定!$B$32,$C9169&gt;=MAX(MIN(INDEX($C$1:$C$13701,MAX(1,ROW()-設定!$B$26)):INDEX($C$1:$C$13701,MAX(1,ROW()-1))),MIN(INDEX($C$1:$C$13701,MIN(13701,ROW()+1)):INDEX($C$1:$C$13701,MIN(13701,ROW()+設定!$B$26))))*10^(設定!$B$27/20)),1,0))</f>
        <v>0</v>
      </c>
      <c r="G9169" s="33" t="n">
        <f aca="false">$G9168+IF($F9169=1,1,0)</f>
        <v>4</v>
      </c>
      <c r="H9169" s="0" t="str">
        <f aca="false">IF($F9169=1,$G9169,"")</f>
        <v/>
      </c>
    </row>
    <row r="9170" customFormat="false" ht="15" hidden="false" customHeight="false" outlineLevel="0" collapsed="false">
      <c r="A9170" s="30" t="n">
        <v>1432.5</v>
      </c>
      <c r="B9170" s="31" t="n">
        <v>33.909</v>
      </c>
      <c r="C9170" s="32" t="n">
        <f aca="false">IF($A9170="","",IF(設定!$B$21="dB",10^($B9170/20),ABS($B9170)))</f>
        <v>49.5963824163502</v>
      </c>
      <c r="D9170" s="32" t="n">
        <f aca="false">IF($A9170="","",$A9170^2)</f>
        <v>2052056.25</v>
      </c>
      <c r="E9170" s="32" t="n">
        <f aca="false">IF($A9170="","",IF($C9170&lt;=0,"",1/$C9170^2))</f>
        <v>0.000406536926975734</v>
      </c>
      <c r="F9170" s="33" t="n">
        <f aca="false">IF(OR(ROW()-設定!$B$30&lt;2,ROW()+設定!$B$30&gt;13701,N($A9170)&lt;=0,N(INDEX($A$2:$A$13701,MIN(13700,MAX(1,ROW()-1+設定!$B$30))))&lt;=0,$A9170&lt;設定!$B$28,$A9170&gt;設定!$B$29),0,IF(AND($C9170&gt;=MAX(INDEX($C$1:$C$13701,MAX(1,ROW()-設定!$B$24)):INDEX($C$1:$C$13701,MAX(1,ROW()-1))),$C9170&gt;MAX(INDEX($C$1:$C$13701,MIN(13701,ROW()+1)):INDEX($C$1:$C$13701,MIN(13701,ROW()+設定!$B$24))),$C9170&gt;=設定!$B$32,$C9170&gt;=MAX(MIN(INDEX($C$1:$C$13701,MAX(1,ROW()-設定!$B$26)):INDEX($C$1:$C$13701,MAX(1,ROW()-1))),MIN(INDEX($C$1:$C$13701,MIN(13701,ROW()+1)):INDEX($C$1:$C$13701,MIN(13701,ROW()+設定!$B$26))))*10^(設定!$B$27/20)),1,0))</f>
        <v>0</v>
      </c>
      <c r="G9170" s="33" t="n">
        <f aca="false">$G9169+IF($F9170=1,1,0)</f>
        <v>4</v>
      </c>
      <c r="H9170" s="0" t="str">
        <f aca="false">IF($F9170=1,$G9170,"")</f>
        <v/>
      </c>
    </row>
    <row r="9171" customFormat="false" ht="15" hidden="false" customHeight="false" outlineLevel="0" collapsed="false">
      <c r="A9171" s="30" t="n">
        <v>1432.65625</v>
      </c>
      <c r="B9171" s="31" t="n">
        <v>34.1853</v>
      </c>
      <c r="C9171" s="32" t="n">
        <f aca="false">IF($A9171="","",IF(設定!$B$21="dB",10^($B9171/20),ABS($B9171)))</f>
        <v>51.1994151422079</v>
      </c>
      <c r="D9171" s="32" t="n">
        <f aca="false">IF($A9171="","",$A9171^2)</f>
        <v>2052503.93066406</v>
      </c>
      <c r="E9171" s="32" t="n">
        <f aca="false">IF($A9171="","",IF($C9171&lt;=0,"",1/$C9171^2))</f>
        <v>0.000381478441772066</v>
      </c>
      <c r="F9171" s="33" t="n">
        <f aca="false">IF(OR(ROW()-設定!$B$30&lt;2,ROW()+設定!$B$30&gt;13701,N($A9171)&lt;=0,N(INDEX($A$2:$A$13701,MIN(13700,MAX(1,ROW()-1+設定!$B$30))))&lt;=0,$A9171&lt;設定!$B$28,$A9171&gt;設定!$B$29),0,IF(AND($C9171&gt;=MAX(INDEX($C$1:$C$13701,MAX(1,ROW()-設定!$B$24)):INDEX($C$1:$C$13701,MAX(1,ROW()-1))),$C9171&gt;MAX(INDEX($C$1:$C$13701,MIN(13701,ROW()+1)):INDEX($C$1:$C$13701,MIN(13701,ROW()+設定!$B$24))),$C9171&gt;=設定!$B$32,$C9171&gt;=MAX(MIN(INDEX($C$1:$C$13701,MAX(1,ROW()-設定!$B$26)):INDEX($C$1:$C$13701,MAX(1,ROW()-1))),MIN(INDEX($C$1:$C$13701,MIN(13701,ROW()+1)):INDEX($C$1:$C$13701,MIN(13701,ROW()+設定!$B$26))))*10^(設定!$B$27/20)),1,0))</f>
        <v>0</v>
      </c>
      <c r="G9171" s="33" t="n">
        <f aca="false">$G9170+IF($F9171=1,1,0)</f>
        <v>4</v>
      </c>
      <c r="H9171" s="0" t="str">
        <f aca="false">IF($F9171=1,$G9171,"")</f>
        <v/>
      </c>
    </row>
    <row r="9172" customFormat="false" ht="15" hidden="false" customHeight="false" outlineLevel="0" collapsed="false">
      <c r="A9172" s="30" t="n">
        <v>1432.8125</v>
      </c>
      <c r="B9172" s="31" t="n">
        <v>34.3725</v>
      </c>
      <c r="C9172" s="32" t="n">
        <f aca="false">IF($A9172="","",IF(設定!$B$21="dB",10^($B9172/20),ABS($B9172)))</f>
        <v>52.3148518762449</v>
      </c>
      <c r="D9172" s="32" t="n">
        <f aca="false">IF($A9172="","",$A9172^2)</f>
        <v>2052951.66015625</v>
      </c>
      <c r="E9172" s="32" t="n">
        <f aca="false">IF($A9172="","",IF($C9172&lt;=0,"",1/$C9172^2))</f>
        <v>0.000365384398895515</v>
      </c>
      <c r="F9172" s="33" t="n">
        <f aca="false">IF(OR(ROW()-設定!$B$30&lt;2,ROW()+設定!$B$30&gt;13701,N($A9172)&lt;=0,N(INDEX($A$2:$A$13701,MIN(13700,MAX(1,ROW()-1+設定!$B$30))))&lt;=0,$A9172&lt;設定!$B$28,$A9172&gt;設定!$B$29),0,IF(AND($C9172&gt;=MAX(INDEX($C$1:$C$13701,MAX(1,ROW()-設定!$B$24)):INDEX($C$1:$C$13701,MAX(1,ROW()-1))),$C9172&gt;MAX(INDEX($C$1:$C$13701,MIN(13701,ROW()+1)):INDEX($C$1:$C$13701,MIN(13701,ROW()+設定!$B$24))),$C9172&gt;=設定!$B$32,$C9172&gt;=MAX(MIN(INDEX($C$1:$C$13701,MAX(1,ROW()-設定!$B$26)):INDEX($C$1:$C$13701,MAX(1,ROW()-1))),MIN(INDEX($C$1:$C$13701,MIN(13701,ROW()+1)):INDEX($C$1:$C$13701,MIN(13701,ROW()+設定!$B$26))))*10^(設定!$B$27/20)),1,0))</f>
        <v>0</v>
      </c>
      <c r="G9172" s="33" t="n">
        <f aca="false">$G9171+IF($F9172=1,1,0)</f>
        <v>4</v>
      </c>
      <c r="H9172" s="0" t="str">
        <f aca="false">IF($F9172=1,$G9172,"")</f>
        <v/>
      </c>
    </row>
    <row r="9173" customFormat="false" ht="15" hidden="false" customHeight="false" outlineLevel="0" collapsed="false">
      <c r="A9173" s="30" t="n">
        <v>1432.96875</v>
      </c>
      <c r="B9173" s="31" t="n">
        <v>34.6628</v>
      </c>
      <c r="C9173" s="32" t="n">
        <f aca="false">IF($A9173="","",IF(設定!$B$21="dB",10^($B9173/20),ABS($B9173)))</f>
        <v>54.0928669643457</v>
      </c>
      <c r="D9173" s="32" t="n">
        <f aca="false">IF($A9173="","",$A9173^2)</f>
        <v>2053399.43847656</v>
      </c>
      <c r="E9173" s="32" t="n">
        <f aca="false">IF($A9173="","",IF($C9173&lt;=0,"",1/$C9173^2))</f>
        <v>0.000341759031278927</v>
      </c>
      <c r="F9173" s="33" t="n">
        <f aca="false">IF(OR(ROW()-設定!$B$30&lt;2,ROW()+設定!$B$30&gt;13701,N($A9173)&lt;=0,N(INDEX($A$2:$A$13701,MIN(13700,MAX(1,ROW()-1+設定!$B$30))))&lt;=0,$A9173&lt;設定!$B$28,$A9173&gt;設定!$B$29),0,IF(AND($C9173&gt;=MAX(INDEX($C$1:$C$13701,MAX(1,ROW()-設定!$B$24)):INDEX($C$1:$C$13701,MAX(1,ROW()-1))),$C9173&gt;MAX(INDEX($C$1:$C$13701,MIN(13701,ROW()+1)):INDEX($C$1:$C$13701,MIN(13701,ROW()+設定!$B$24))),$C9173&gt;=設定!$B$32,$C9173&gt;=MAX(MIN(INDEX($C$1:$C$13701,MAX(1,ROW()-設定!$B$26)):INDEX($C$1:$C$13701,MAX(1,ROW()-1))),MIN(INDEX($C$1:$C$13701,MIN(13701,ROW()+1)):INDEX($C$1:$C$13701,MIN(13701,ROW()+設定!$B$26))))*10^(設定!$B$27/20)),1,0))</f>
        <v>0</v>
      </c>
      <c r="G9173" s="33" t="n">
        <f aca="false">$G9172+IF($F9173=1,1,0)</f>
        <v>4</v>
      </c>
      <c r="H9173" s="0" t="str">
        <f aca="false">IF($F9173=1,$G9173,"")</f>
        <v/>
      </c>
    </row>
    <row r="9174" customFormat="false" ht="15" hidden="false" customHeight="false" outlineLevel="0" collapsed="false">
      <c r="A9174" s="30" t="n">
        <v>1433.125</v>
      </c>
      <c r="B9174" s="31" t="n">
        <v>34.6902</v>
      </c>
      <c r="C9174" s="32" t="n">
        <f aca="false">IF($A9174="","",IF(設定!$B$21="dB",10^($B9174/20),ABS($B9174)))</f>
        <v>54.263774588101</v>
      </c>
      <c r="D9174" s="32" t="n">
        <f aca="false">IF($A9174="","",$A9174^2)</f>
        <v>2053847.265625</v>
      </c>
      <c r="E9174" s="32" t="n">
        <f aca="false">IF($A9174="","",IF($C9174&lt;=0,"",1/$C9174^2))</f>
        <v>0.000339609632628738</v>
      </c>
      <c r="F9174" s="33" t="n">
        <f aca="false">IF(OR(ROW()-設定!$B$30&lt;2,ROW()+設定!$B$30&gt;13701,N($A9174)&lt;=0,N(INDEX($A$2:$A$13701,MIN(13700,MAX(1,ROW()-1+設定!$B$30))))&lt;=0,$A9174&lt;設定!$B$28,$A9174&gt;設定!$B$29),0,IF(AND($C9174&gt;=MAX(INDEX($C$1:$C$13701,MAX(1,ROW()-設定!$B$24)):INDEX($C$1:$C$13701,MAX(1,ROW()-1))),$C9174&gt;MAX(INDEX($C$1:$C$13701,MIN(13701,ROW()+1)):INDEX($C$1:$C$13701,MIN(13701,ROW()+設定!$B$24))),$C9174&gt;=設定!$B$32,$C9174&gt;=MAX(MIN(INDEX($C$1:$C$13701,MAX(1,ROW()-設定!$B$26)):INDEX($C$1:$C$13701,MAX(1,ROW()-1))),MIN(INDEX($C$1:$C$13701,MIN(13701,ROW()+1)):INDEX($C$1:$C$13701,MIN(13701,ROW()+設定!$B$26))))*10^(設定!$B$27/20)),1,0))</f>
        <v>0</v>
      </c>
      <c r="G9174" s="33" t="n">
        <f aca="false">$G9173+IF($F9174=1,1,0)</f>
        <v>4</v>
      </c>
      <c r="H9174" s="0" t="str">
        <f aca="false">IF($F9174=1,$G9174,"")</f>
        <v/>
      </c>
    </row>
    <row r="9175" customFormat="false" ht="15" hidden="false" customHeight="false" outlineLevel="0" collapsed="false">
      <c r="A9175" s="30" t="n">
        <v>1433.28125</v>
      </c>
      <c r="B9175" s="31" t="n">
        <v>35.0657</v>
      </c>
      <c r="C9175" s="32" t="n">
        <f aca="false">IF($A9175="","",IF(設定!$B$21="dB",10^($B9175/20),ABS($B9175)))</f>
        <v>56.6610998021073</v>
      </c>
      <c r="D9175" s="32" t="n">
        <f aca="false">IF($A9175="","",$A9175^2)</f>
        <v>2054295.14160156</v>
      </c>
      <c r="E9175" s="32" t="n">
        <f aca="false">IF($A9175="","",IF($C9175&lt;=0,"",1/$C9175^2))</f>
        <v>0.000311479880926003</v>
      </c>
      <c r="F9175" s="33" t="n">
        <f aca="false">IF(OR(ROW()-設定!$B$30&lt;2,ROW()+設定!$B$30&gt;13701,N($A9175)&lt;=0,N(INDEX($A$2:$A$13701,MIN(13700,MAX(1,ROW()-1+設定!$B$30))))&lt;=0,$A9175&lt;設定!$B$28,$A9175&gt;設定!$B$29),0,IF(AND($C9175&gt;=MAX(INDEX($C$1:$C$13701,MAX(1,ROW()-設定!$B$24)):INDEX($C$1:$C$13701,MAX(1,ROW()-1))),$C9175&gt;MAX(INDEX($C$1:$C$13701,MIN(13701,ROW()+1)):INDEX($C$1:$C$13701,MIN(13701,ROW()+設定!$B$24))),$C9175&gt;=設定!$B$32,$C9175&gt;=MAX(MIN(INDEX($C$1:$C$13701,MAX(1,ROW()-設定!$B$26)):INDEX($C$1:$C$13701,MAX(1,ROW()-1))),MIN(INDEX($C$1:$C$13701,MIN(13701,ROW()+1)):INDEX($C$1:$C$13701,MIN(13701,ROW()+設定!$B$26))))*10^(設定!$B$27/20)),1,0))</f>
        <v>0</v>
      </c>
      <c r="G9175" s="33" t="n">
        <f aca="false">$G9174+IF($F9175=1,1,0)</f>
        <v>4</v>
      </c>
      <c r="H9175" s="0" t="str">
        <f aca="false">IF($F9175=1,$G9175,"")</f>
        <v/>
      </c>
    </row>
    <row r="9176" customFormat="false" ht="15" hidden="false" customHeight="false" outlineLevel="0" collapsed="false">
      <c r="A9176" s="30" t="n">
        <v>1433.4375</v>
      </c>
      <c r="B9176" s="31" t="n">
        <v>35.2747</v>
      </c>
      <c r="C9176" s="32" t="n">
        <f aca="false">IF($A9176="","",IF(設定!$B$21="dB",10^($B9176/20),ABS($B9176)))</f>
        <v>58.0410151851175</v>
      </c>
      <c r="D9176" s="32" t="n">
        <f aca="false">IF($A9176="","",$A9176^2)</f>
        <v>2054743.06640625</v>
      </c>
      <c r="E9176" s="32" t="n">
        <f aca="false">IF($A9176="","",IF($C9176&lt;=0,"",1/$C9176^2))</f>
        <v>0.000296845178976632</v>
      </c>
      <c r="F9176" s="33" t="n">
        <f aca="false">IF(OR(ROW()-設定!$B$30&lt;2,ROW()+設定!$B$30&gt;13701,N($A9176)&lt;=0,N(INDEX($A$2:$A$13701,MIN(13700,MAX(1,ROW()-1+設定!$B$30))))&lt;=0,$A9176&lt;設定!$B$28,$A9176&gt;設定!$B$29),0,IF(AND($C9176&gt;=MAX(INDEX($C$1:$C$13701,MAX(1,ROW()-設定!$B$24)):INDEX($C$1:$C$13701,MAX(1,ROW()-1))),$C9176&gt;MAX(INDEX($C$1:$C$13701,MIN(13701,ROW()+1)):INDEX($C$1:$C$13701,MIN(13701,ROW()+設定!$B$24))),$C9176&gt;=設定!$B$32,$C9176&gt;=MAX(MIN(INDEX($C$1:$C$13701,MAX(1,ROW()-設定!$B$26)):INDEX($C$1:$C$13701,MAX(1,ROW()-1))),MIN(INDEX($C$1:$C$13701,MIN(13701,ROW()+1)):INDEX($C$1:$C$13701,MIN(13701,ROW()+設定!$B$26))))*10^(設定!$B$27/20)),1,0))</f>
        <v>0</v>
      </c>
      <c r="G9176" s="33" t="n">
        <f aca="false">$G9175+IF($F9176=1,1,0)</f>
        <v>4</v>
      </c>
      <c r="H9176" s="0" t="str">
        <f aca="false">IF($F9176=1,$G9176,"")</f>
        <v/>
      </c>
    </row>
    <row r="9177" customFormat="false" ht="15" hidden="false" customHeight="false" outlineLevel="0" collapsed="false">
      <c r="A9177" s="30" t="n">
        <v>1433.59375</v>
      </c>
      <c r="B9177" s="31" t="n">
        <v>35.5802</v>
      </c>
      <c r="C9177" s="32" t="n">
        <f aca="false">IF($A9177="","",IF(設定!$B$21="dB",10^($B9177/20),ABS($B9177)))</f>
        <v>60.118758017951</v>
      </c>
      <c r="D9177" s="32" t="n">
        <f aca="false">IF($A9177="","",$A9177^2)</f>
        <v>2055191.04003906</v>
      </c>
      <c r="E9177" s="32" t="n">
        <f aca="false">IF($A9177="","",IF($C9177&lt;=0,"",1/$C9177^2))</f>
        <v>0.000276681422597376</v>
      </c>
      <c r="F9177" s="33" t="n">
        <f aca="false">IF(OR(ROW()-設定!$B$30&lt;2,ROW()+設定!$B$30&gt;13701,N($A9177)&lt;=0,N(INDEX($A$2:$A$13701,MIN(13700,MAX(1,ROW()-1+設定!$B$30))))&lt;=0,$A9177&lt;設定!$B$28,$A9177&gt;設定!$B$29),0,IF(AND($C9177&gt;=MAX(INDEX($C$1:$C$13701,MAX(1,ROW()-設定!$B$24)):INDEX($C$1:$C$13701,MAX(1,ROW()-1))),$C9177&gt;MAX(INDEX($C$1:$C$13701,MIN(13701,ROW()+1)):INDEX($C$1:$C$13701,MIN(13701,ROW()+設定!$B$24))),$C9177&gt;=設定!$B$32,$C9177&gt;=MAX(MIN(INDEX($C$1:$C$13701,MAX(1,ROW()-設定!$B$26)):INDEX($C$1:$C$13701,MAX(1,ROW()-1))),MIN(INDEX($C$1:$C$13701,MIN(13701,ROW()+1)):INDEX($C$1:$C$13701,MIN(13701,ROW()+設定!$B$26))))*10^(設定!$B$27/20)),1,0))</f>
        <v>0</v>
      </c>
      <c r="G9177" s="33" t="n">
        <f aca="false">$G9176+IF($F9177=1,1,0)</f>
        <v>4</v>
      </c>
      <c r="H9177" s="0" t="str">
        <f aca="false">IF($F9177=1,$G9177,"")</f>
        <v/>
      </c>
    </row>
    <row r="9178" customFormat="false" ht="15" hidden="false" customHeight="false" outlineLevel="0" collapsed="false">
      <c r="A9178" s="30" t="n">
        <v>1433.75</v>
      </c>
      <c r="B9178" s="31" t="n">
        <v>35.8296</v>
      </c>
      <c r="C9178" s="32" t="n">
        <f aca="false">IF($A9178="","",IF(設定!$B$21="dB",10^($B9178/20),ABS($B9178)))</f>
        <v>61.8699834716839</v>
      </c>
      <c r="D9178" s="32" t="n">
        <f aca="false">IF($A9178="","",$A9178^2)</f>
        <v>2055639.0625</v>
      </c>
      <c r="E9178" s="32" t="n">
        <f aca="false">IF($A9178="","",IF($C9178&lt;=0,"",1/$C9178^2))</f>
        <v>0.000261240195443088</v>
      </c>
      <c r="F9178" s="33" t="n">
        <f aca="false">IF(OR(ROW()-設定!$B$30&lt;2,ROW()+設定!$B$30&gt;13701,N($A9178)&lt;=0,N(INDEX($A$2:$A$13701,MIN(13700,MAX(1,ROW()-1+設定!$B$30))))&lt;=0,$A9178&lt;設定!$B$28,$A9178&gt;設定!$B$29),0,IF(AND($C9178&gt;=MAX(INDEX($C$1:$C$13701,MAX(1,ROW()-設定!$B$24)):INDEX($C$1:$C$13701,MAX(1,ROW()-1))),$C9178&gt;MAX(INDEX($C$1:$C$13701,MIN(13701,ROW()+1)):INDEX($C$1:$C$13701,MIN(13701,ROW()+設定!$B$24))),$C9178&gt;=設定!$B$32,$C9178&gt;=MAX(MIN(INDEX($C$1:$C$13701,MAX(1,ROW()-設定!$B$26)):INDEX($C$1:$C$13701,MAX(1,ROW()-1))),MIN(INDEX($C$1:$C$13701,MIN(13701,ROW()+1)):INDEX($C$1:$C$13701,MIN(13701,ROW()+設定!$B$26))))*10^(設定!$B$27/20)),1,0))</f>
        <v>0</v>
      </c>
      <c r="G9178" s="33" t="n">
        <f aca="false">$G9177+IF($F9178=1,1,0)</f>
        <v>4</v>
      </c>
      <c r="H9178" s="0" t="str">
        <f aca="false">IF($F9178=1,$G9178,"")</f>
        <v/>
      </c>
    </row>
    <row r="9179" customFormat="false" ht="15" hidden="false" customHeight="false" outlineLevel="0" collapsed="false">
      <c r="A9179" s="30" t="n">
        <v>1433.90625</v>
      </c>
      <c r="B9179" s="31" t="n">
        <v>36.0395</v>
      </c>
      <c r="C9179" s="32" t="n">
        <f aca="false">IF($A9179="","",IF(設定!$B$21="dB",10^($B9179/20),ABS($B9179)))</f>
        <v>63.3833223833428</v>
      </c>
      <c r="D9179" s="32" t="n">
        <f aca="false">IF($A9179="","",$A9179^2)</f>
        <v>2056087.13378906</v>
      </c>
      <c r="E9179" s="32" t="n">
        <f aca="false">IF($A9179="","",IF($C9179&lt;=0,"",1/$C9179^2))</f>
        <v>0.000248914387506559</v>
      </c>
      <c r="F9179" s="33" t="n">
        <f aca="false">IF(OR(ROW()-設定!$B$30&lt;2,ROW()+設定!$B$30&gt;13701,N($A9179)&lt;=0,N(INDEX($A$2:$A$13701,MIN(13700,MAX(1,ROW()-1+設定!$B$30))))&lt;=0,$A9179&lt;設定!$B$28,$A9179&gt;設定!$B$29),0,IF(AND($C9179&gt;=MAX(INDEX($C$1:$C$13701,MAX(1,ROW()-設定!$B$24)):INDEX($C$1:$C$13701,MAX(1,ROW()-1))),$C9179&gt;MAX(INDEX($C$1:$C$13701,MIN(13701,ROW()+1)):INDEX($C$1:$C$13701,MIN(13701,ROW()+設定!$B$24))),$C9179&gt;=設定!$B$32,$C9179&gt;=MAX(MIN(INDEX($C$1:$C$13701,MAX(1,ROW()-設定!$B$26)):INDEX($C$1:$C$13701,MAX(1,ROW()-1))),MIN(INDEX($C$1:$C$13701,MIN(13701,ROW()+1)):INDEX($C$1:$C$13701,MIN(13701,ROW()+設定!$B$26))))*10^(設定!$B$27/20)),1,0))</f>
        <v>0</v>
      </c>
      <c r="G9179" s="33" t="n">
        <f aca="false">$G9178+IF($F9179=1,1,0)</f>
        <v>4</v>
      </c>
      <c r="H9179" s="0" t="str">
        <f aca="false">IF($F9179=1,$G9179,"")</f>
        <v/>
      </c>
    </row>
    <row r="9180" customFormat="false" ht="15" hidden="false" customHeight="false" outlineLevel="0" collapsed="false">
      <c r="A9180" s="30" t="n">
        <v>1434.0625</v>
      </c>
      <c r="B9180" s="31" t="n">
        <v>36.3469</v>
      </c>
      <c r="C9180" s="32" t="n">
        <f aca="false">IF($A9180="","",IF(設定!$B$21="dB",10^($B9180/20),ABS($B9180)))</f>
        <v>65.6666709847351</v>
      </c>
      <c r="D9180" s="32" t="n">
        <f aca="false">IF($A9180="","",$A9180^2)</f>
        <v>2056535.25390625</v>
      </c>
      <c r="E9180" s="32" t="n">
        <f aca="false">IF($A9180="","",IF($C9180&lt;=0,"",1/$C9180^2))</f>
        <v>0.000231904939997607</v>
      </c>
      <c r="F9180" s="33" t="n">
        <f aca="false">IF(OR(ROW()-設定!$B$30&lt;2,ROW()+設定!$B$30&gt;13701,N($A9180)&lt;=0,N(INDEX($A$2:$A$13701,MIN(13700,MAX(1,ROW()-1+設定!$B$30))))&lt;=0,$A9180&lt;設定!$B$28,$A9180&gt;設定!$B$29),0,IF(AND($C9180&gt;=MAX(INDEX($C$1:$C$13701,MAX(1,ROW()-設定!$B$24)):INDEX($C$1:$C$13701,MAX(1,ROW()-1))),$C9180&gt;MAX(INDEX($C$1:$C$13701,MIN(13701,ROW()+1)):INDEX($C$1:$C$13701,MIN(13701,ROW()+設定!$B$24))),$C9180&gt;=設定!$B$32,$C9180&gt;=MAX(MIN(INDEX($C$1:$C$13701,MAX(1,ROW()-設定!$B$26)):INDEX($C$1:$C$13701,MAX(1,ROW()-1))),MIN(INDEX($C$1:$C$13701,MIN(13701,ROW()+1)):INDEX($C$1:$C$13701,MIN(13701,ROW()+設定!$B$26))))*10^(設定!$B$27/20)),1,0))</f>
        <v>0</v>
      </c>
      <c r="G9180" s="33" t="n">
        <f aca="false">$G9179+IF($F9180=1,1,0)</f>
        <v>4</v>
      </c>
      <c r="H9180" s="0" t="str">
        <f aca="false">IF($F9180=1,$G9180,"")</f>
        <v/>
      </c>
    </row>
    <row r="9181" customFormat="false" ht="15" hidden="false" customHeight="false" outlineLevel="0" collapsed="false">
      <c r="A9181" s="30" t="n">
        <v>1434.21875</v>
      </c>
      <c r="B9181" s="31" t="n">
        <v>36.7642</v>
      </c>
      <c r="C9181" s="32" t="n">
        <f aca="false">IF($A9181="","",IF(設定!$B$21="dB",10^($B9181/20),ABS($B9181)))</f>
        <v>68.8985369772909</v>
      </c>
      <c r="D9181" s="32" t="n">
        <f aca="false">IF($A9181="","",$A9181^2)</f>
        <v>2056983.42285156</v>
      </c>
      <c r="E9181" s="32" t="n">
        <f aca="false">IF($A9181="","",IF($C9181&lt;=0,"",1/$C9181^2))</f>
        <v>0.000210658991145505</v>
      </c>
      <c r="F9181" s="33" t="n">
        <f aca="false">IF(OR(ROW()-設定!$B$30&lt;2,ROW()+設定!$B$30&gt;13701,N($A9181)&lt;=0,N(INDEX($A$2:$A$13701,MIN(13700,MAX(1,ROW()-1+設定!$B$30))))&lt;=0,$A9181&lt;設定!$B$28,$A9181&gt;設定!$B$29),0,IF(AND($C9181&gt;=MAX(INDEX($C$1:$C$13701,MAX(1,ROW()-設定!$B$24)):INDEX($C$1:$C$13701,MAX(1,ROW()-1))),$C9181&gt;MAX(INDEX($C$1:$C$13701,MIN(13701,ROW()+1)):INDEX($C$1:$C$13701,MIN(13701,ROW()+設定!$B$24))),$C9181&gt;=設定!$B$32,$C9181&gt;=MAX(MIN(INDEX($C$1:$C$13701,MAX(1,ROW()-設定!$B$26)):INDEX($C$1:$C$13701,MAX(1,ROW()-1))),MIN(INDEX($C$1:$C$13701,MIN(13701,ROW()+1)):INDEX($C$1:$C$13701,MIN(13701,ROW()+設定!$B$26))))*10^(設定!$B$27/20)),1,0))</f>
        <v>0</v>
      </c>
      <c r="G9181" s="33" t="n">
        <f aca="false">$G9180+IF($F9181=1,1,0)</f>
        <v>4</v>
      </c>
      <c r="H9181" s="0" t="str">
        <f aca="false">IF($F9181=1,$G9181,"")</f>
        <v/>
      </c>
    </row>
    <row r="9182" customFormat="false" ht="15" hidden="false" customHeight="false" outlineLevel="0" collapsed="false">
      <c r="A9182" s="30" t="n">
        <v>1434.375</v>
      </c>
      <c r="B9182" s="31" t="n">
        <v>36.9032</v>
      </c>
      <c r="C9182" s="32" t="n">
        <f aca="false">IF($A9182="","",IF(設定!$B$21="dB",10^($B9182/20),ABS($B9182)))</f>
        <v>70.0099874821982</v>
      </c>
      <c r="D9182" s="32" t="n">
        <f aca="false">IF($A9182="","",$A9182^2)</f>
        <v>2057431.640625</v>
      </c>
      <c r="E9182" s="32" t="n">
        <f aca="false">IF($A9182="","",IF($C9182&lt;=0,"",1/$C9182^2))</f>
        <v>0.00020402340906642</v>
      </c>
      <c r="F9182" s="33" t="n">
        <f aca="false">IF(OR(ROW()-設定!$B$30&lt;2,ROW()+設定!$B$30&gt;13701,N($A9182)&lt;=0,N(INDEX($A$2:$A$13701,MIN(13700,MAX(1,ROW()-1+設定!$B$30))))&lt;=0,$A9182&lt;設定!$B$28,$A9182&gt;設定!$B$29),0,IF(AND($C9182&gt;=MAX(INDEX($C$1:$C$13701,MAX(1,ROW()-設定!$B$24)):INDEX($C$1:$C$13701,MAX(1,ROW()-1))),$C9182&gt;MAX(INDEX($C$1:$C$13701,MIN(13701,ROW()+1)):INDEX($C$1:$C$13701,MIN(13701,ROW()+設定!$B$24))),$C9182&gt;=設定!$B$32,$C9182&gt;=MAX(MIN(INDEX($C$1:$C$13701,MAX(1,ROW()-設定!$B$26)):INDEX($C$1:$C$13701,MAX(1,ROW()-1))),MIN(INDEX($C$1:$C$13701,MIN(13701,ROW()+1)):INDEX($C$1:$C$13701,MIN(13701,ROW()+設定!$B$26))))*10^(設定!$B$27/20)),1,0))</f>
        <v>0</v>
      </c>
      <c r="G9182" s="33" t="n">
        <f aca="false">$G9181+IF($F9182=1,1,0)</f>
        <v>4</v>
      </c>
      <c r="H9182" s="0" t="str">
        <f aca="false">IF($F9182=1,$G9182,"")</f>
        <v/>
      </c>
    </row>
    <row r="9183" customFormat="false" ht="15" hidden="false" customHeight="false" outlineLevel="0" collapsed="false">
      <c r="A9183" s="30" t="n">
        <v>1434.53125</v>
      </c>
      <c r="B9183" s="31" t="n">
        <v>37.131</v>
      </c>
      <c r="C9183" s="32" t="n">
        <f aca="false">IF($A9183="","",IF(設定!$B$21="dB",10^($B9183/20),ABS($B9183)))</f>
        <v>71.870389746155</v>
      </c>
      <c r="D9183" s="32" t="n">
        <f aca="false">IF($A9183="","",$A9183^2)</f>
        <v>2057879.90722656</v>
      </c>
      <c r="E9183" s="32" t="n">
        <f aca="false">IF($A9183="","",IF($C9183&lt;=0,"",1/$C9183^2))</f>
        <v>0.000193597613764144</v>
      </c>
      <c r="F9183" s="33" t="n">
        <f aca="false">IF(OR(ROW()-設定!$B$30&lt;2,ROW()+設定!$B$30&gt;13701,N($A9183)&lt;=0,N(INDEX($A$2:$A$13701,MIN(13700,MAX(1,ROW()-1+設定!$B$30))))&lt;=0,$A9183&lt;設定!$B$28,$A9183&gt;設定!$B$29),0,IF(AND($C9183&gt;=MAX(INDEX($C$1:$C$13701,MAX(1,ROW()-設定!$B$24)):INDEX($C$1:$C$13701,MAX(1,ROW()-1))),$C9183&gt;MAX(INDEX($C$1:$C$13701,MIN(13701,ROW()+1)):INDEX($C$1:$C$13701,MIN(13701,ROW()+設定!$B$24))),$C9183&gt;=設定!$B$32,$C9183&gt;=MAX(MIN(INDEX($C$1:$C$13701,MAX(1,ROW()-設定!$B$26)):INDEX($C$1:$C$13701,MAX(1,ROW()-1))),MIN(INDEX($C$1:$C$13701,MIN(13701,ROW()+1)):INDEX($C$1:$C$13701,MIN(13701,ROW()+設定!$B$26))))*10^(設定!$B$27/20)),1,0))</f>
        <v>0</v>
      </c>
      <c r="G9183" s="33" t="n">
        <f aca="false">$G9182+IF($F9183=1,1,0)</f>
        <v>4</v>
      </c>
      <c r="H9183" s="0" t="str">
        <f aca="false">IF($F9183=1,$G9183,"")</f>
        <v/>
      </c>
    </row>
    <row r="9184" customFormat="false" ht="15" hidden="false" customHeight="false" outlineLevel="0" collapsed="false">
      <c r="A9184" s="30" t="n">
        <v>1434.6875</v>
      </c>
      <c r="B9184" s="31" t="n">
        <v>37.627</v>
      </c>
      <c r="C9184" s="32" t="n">
        <f aca="false">IF($A9184="","",IF(設定!$B$21="dB",10^($B9184/20),ABS($B9184)))</f>
        <v>76.0939274498719</v>
      </c>
      <c r="D9184" s="32" t="n">
        <f aca="false">IF($A9184="","",$A9184^2)</f>
        <v>2058328.22265625</v>
      </c>
      <c r="E9184" s="32" t="n">
        <f aca="false">IF($A9184="","",IF($C9184&lt;=0,"",1/$C9184^2))</f>
        <v>0.000172703047042569</v>
      </c>
      <c r="F9184" s="33" t="n">
        <f aca="false">IF(OR(ROW()-設定!$B$30&lt;2,ROW()+設定!$B$30&gt;13701,N($A9184)&lt;=0,N(INDEX($A$2:$A$13701,MIN(13700,MAX(1,ROW()-1+設定!$B$30))))&lt;=0,$A9184&lt;設定!$B$28,$A9184&gt;設定!$B$29),0,IF(AND($C9184&gt;=MAX(INDEX($C$1:$C$13701,MAX(1,ROW()-設定!$B$24)):INDEX($C$1:$C$13701,MAX(1,ROW()-1))),$C9184&gt;MAX(INDEX($C$1:$C$13701,MIN(13701,ROW()+1)):INDEX($C$1:$C$13701,MIN(13701,ROW()+設定!$B$24))),$C9184&gt;=設定!$B$32,$C9184&gt;=MAX(MIN(INDEX($C$1:$C$13701,MAX(1,ROW()-設定!$B$26)):INDEX($C$1:$C$13701,MAX(1,ROW()-1))),MIN(INDEX($C$1:$C$13701,MIN(13701,ROW()+1)):INDEX($C$1:$C$13701,MIN(13701,ROW()+設定!$B$26))))*10^(設定!$B$27/20)),1,0))</f>
        <v>0</v>
      </c>
      <c r="G9184" s="33" t="n">
        <f aca="false">$G9183+IF($F9184=1,1,0)</f>
        <v>4</v>
      </c>
      <c r="H9184" s="0" t="str">
        <f aca="false">IF($F9184=1,$G9184,"")</f>
        <v/>
      </c>
    </row>
    <row r="9185" customFormat="false" ht="15" hidden="false" customHeight="false" outlineLevel="0" collapsed="false">
      <c r="A9185" s="30" t="n">
        <v>1434.84375</v>
      </c>
      <c r="B9185" s="31" t="n">
        <v>37.9798</v>
      </c>
      <c r="C9185" s="32" t="n">
        <f aca="false">IF($A9185="","",IF(設定!$B$21="dB",10^($B9185/20),ABS($B9185)))</f>
        <v>79.2483082673061</v>
      </c>
      <c r="D9185" s="32" t="n">
        <f aca="false">IF($A9185="","",$A9185^2)</f>
        <v>2058776.58691406</v>
      </c>
      <c r="E9185" s="32" t="n">
        <f aca="false">IF($A9185="","",IF($C9185&lt;=0,"",1/$C9185^2))</f>
        <v>0.000159228205266114</v>
      </c>
      <c r="F9185" s="33" t="n">
        <f aca="false">IF(OR(ROW()-設定!$B$30&lt;2,ROW()+設定!$B$30&gt;13701,N($A9185)&lt;=0,N(INDEX($A$2:$A$13701,MIN(13700,MAX(1,ROW()-1+設定!$B$30))))&lt;=0,$A9185&lt;設定!$B$28,$A9185&gt;設定!$B$29),0,IF(AND($C9185&gt;=MAX(INDEX($C$1:$C$13701,MAX(1,ROW()-設定!$B$24)):INDEX($C$1:$C$13701,MAX(1,ROW()-1))),$C9185&gt;MAX(INDEX($C$1:$C$13701,MIN(13701,ROW()+1)):INDEX($C$1:$C$13701,MIN(13701,ROW()+設定!$B$24))),$C9185&gt;=設定!$B$32,$C9185&gt;=MAX(MIN(INDEX($C$1:$C$13701,MAX(1,ROW()-設定!$B$26)):INDEX($C$1:$C$13701,MAX(1,ROW()-1))),MIN(INDEX($C$1:$C$13701,MIN(13701,ROW()+1)):INDEX($C$1:$C$13701,MIN(13701,ROW()+設定!$B$26))))*10^(設定!$B$27/20)),1,0))</f>
        <v>0</v>
      </c>
      <c r="G9185" s="33" t="n">
        <f aca="false">$G9184+IF($F9185=1,1,0)</f>
        <v>4</v>
      </c>
      <c r="H9185" s="0" t="str">
        <f aca="false">IF($F9185=1,$G9185,"")</f>
        <v/>
      </c>
    </row>
    <row r="9186" customFormat="false" ht="15" hidden="false" customHeight="false" outlineLevel="0" collapsed="false">
      <c r="A9186" s="30" t="n">
        <v>1435</v>
      </c>
      <c r="B9186" s="31" t="n">
        <v>38.1752</v>
      </c>
      <c r="C9186" s="32" t="n">
        <f aca="false">IF($A9186="","",IF(設定!$B$21="dB",10^($B9186/20),ABS($B9186)))</f>
        <v>81.0513028018186</v>
      </c>
      <c r="D9186" s="32" t="n">
        <f aca="false">IF($A9186="","",$A9186^2)</f>
        <v>2059225</v>
      </c>
      <c r="E9186" s="32" t="n">
        <f aca="false">IF($A9186="","",IF($C9186&lt;=0,"",1/$C9186^2))</f>
        <v>0.00015222290300288</v>
      </c>
      <c r="F9186" s="33" t="n">
        <f aca="false">IF(OR(ROW()-設定!$B$30&lt;2,ROW()+設定!$B$30&gt;13701,N($A9186)&lt;=0,N(INDEX($A$2:$A$13701,MIN(13700,MAX(1,ROW()-1+設定!$B$30))))&lt;=0,$A9186&lt;設定!$B$28,$A9186&gt;設定!$B$29),0,IF(AND($C9186&gt;=MAX(INDEX($C$1:$C$13701,MAX(1,ROW()-設定!$B$24)):INDEX($C$1:$C$13701,MAX(1,ROW()-1))),$C9186&gt;MAX(INDEX($C$1:$C$13701,MIN(13701,ROW()+1)):INDEX($C$1:$C$13701,MIN(13701,ROW()+設定!$B$24))),$C9186&gt;=設定!$B$32,$C9186&gt;=MAX(MIN(INDEX($C$1:$C$13701,MAX(1,ROW()-設定!$B$26)):INDEX($C$1:$C$13701,MAX(1,ROW()-1))),MIN(INDEX($C$1:$C$13701,MIN(13701,ROW()+1)):INDEX($C$1:$C$13701,MIN(13701,ROW()+設定!$B$26))))*10^(設定!$B$27/20)),1,0))</f>
        <v>0</v>
      </c>
      <c r="G9186" s="33" t="n">
        <f aca="false">$G9185+IF($F9186=1,1,0)</f>
        <v>4</v>
      </c>
      <c r="H9186" s="0" t="str">
        <f aca="false">IF($F9186=1,$G9186,"")</f>
        <v/>
      </c>
    </row>
    <row r="9187" customFormat="false" ht="15" hidden="false" customHeight="false" outlineLevel="0" collapsed="false">
      <c r="A9187" s="30" t="n">
        <v>1435.15625</v>
      </c>
      <c r="B9187" s="31" t="n">
        <v>38.5454</v>
      </c>
      <c r="C9187" s="32" t="n">
        <f aca="false">IF($A9187="","",IF(設定!$B$21="dB",10^($B9187/20),ABS($B9187)))</f>
        <v>84.5804516694261</v>
      </c>
      <c r="D9187" s="32" t="n">
        <f aca="false">IF($A9187="","",$A9187^2)</f>
        <v>2059673.46191406</v>
      </c>
      <c r="E9187" s="32" t="n">
        <f aca="false">IF($A9187="","",IF($C9187&lt;=0,"",1/$C9187^2))</f>
        <v>0.000139784816281992</v>
      </c>
      <c r="F9187" s="33" t="n">
        <f aca="false">IF(OR(ROW()-設定!$B$30&lt;2,ROW()+設定!$B$30&gt;13701,N($A9187)&lt;=0,N(INDEX($A$2:$A$13701,MIN(13700,MAX(1,ROW()-1+設定!$B$30))))&lt;=0,$A9187&lt;設定!$B$28,$A9187&gt;設定!$B$29),0,IF(AND($C9187&gt;=MAX(INDEX($C$1:$C$13701,MAX(1,ROW()-設定!$B$24)):INDEX($C$1:$C$13701,MAX(1,ROW()-1))),$C9187&gt;MAX(INDEX($C$1:$C$13701,MIN(13701,ROW()+1)):INDEX($C$1:$C$13701,MIN(13701,ROW()+設定!$B$24))),$C9187&gt;=設定!$B$32,$C9187&gt;=MAX(MIN(INDEX($C$1:$C$13701,MAX(1,ROW()-設定!$B$26)):INDEX($C$1:$C$13701,MAX(1,ROW()-1))),MIN(INDEX($C$1:$C$13701,MIN(13701,ROW()+1)):INDEX($C$1:$C$13701,MIN(13701,ROW()+設定!$B$26))))*10^(設定!$B$27/20)),1,0))</f>
        <v>0</v>
      </c>
      <c r="G9187" s="33" t="n">
        <f aca="false">$G9186+IF($F9187=1,1,0)</f>
        <v>4</v>
      </c>
      <c r="H9187" s="0" t="str">
        <f aca="false">IF($F9187=1,$G9187,"")</f>
        <v/>
      </c>
    </row>
    <row r="9188" customFormat="false" ht="15" hidden="false" customHeight="false" outlineLevel="0" collapsed="false">
      <c r="A9188" s="30" t="n">
        <v>1435.3125</v>
      </c>
      <c r="B9188" s="31" t="n">
        <v>38.7829</v>
      </c>
      <c r="C9188" s="32" t="n">
        <f aca="false">IF($A9188="","",IF(設定!$B$21="dB",10^($B9188/20),ABS($B9188)))</f>
        <v>86.9250601747225</v>
      </c>
      <c r="D9188" s="32" t="n">
        <f aca="false">IF($A9188="","",$A9188^2)</f>
        <v>2060121.97265625</v>
      </c>
      <c r="E9188" s="32" t="n">
        <f aca="false">IF($A9188="","",IF($C9188&lt;=0,"",1/$C9188^2))</f>
        <v>0.000132345750175172</v>
      </c>
      <c r="F9188" s="33" t="n">
        <f aca="false">IF(OR(ROW()-設定!$B$30&lt;2,ROW()+設定!$B$30&gt;13701,N($A9188)&lt;=0,N(INDEX($A$2:$A$13701,MIN(13700,MAX(1,ROW()-1+設定!$B$30))))&lt;=0,$A9188&lt;設定!$B$28,$A9188&gt;設定!$B$29),0,IF(AND($C9188&gt;=MAX(INDEX($C$1:$C$13701,MAX(1,ROW()-設定!$B$24)):INDEX($C$1:$C$13701,MAX(1,ROW()-1))),$C9188&gt;MAX(INDEX($C$1:$C$13701,MIN(13701,ROW()+1)):INDEX($C$1:$C$13701,MIN(13701,ROW()+設定!$B$24))),$C9188&gt;=設定!$B$32,$C9188&gt;=MAX(MIN(INDEX($C$1:$C$13701,MAX(1,ROW()-設定!$B$26)):INDEX($C$1:$C$13701,MAX(1,ROW()-1))),MIN(INDEX($C$1:$C$13701,MIN(13701,ROW()+1)):INDEX($C$1:$C$13701,MIN(13701,ROW()+設定!$B$26))))*10^(設定!$B$27/20)),1,0))</f>
        <v>0</v>
      </c>
      <c r="G9188" s="33" t="n">
        <f aca="false">$G9187+IF($F9188=1,1,0)</f>
        <v>4</v>
      </c>
      <c r="H9188" s="0" t="str">
        <f aca="false">IF($F9188=1,$G9188,"")</f>
        <v/>
      </c>
    </row>
    <row r="9189" customFormat="false" ht="15" hidden="false" customHeight="false" outlineLevel="0" collapsed="false">
      <c r="A9189" s="30" t="n">
        <v>1435.46875</v>
      </c>
      <c r="B9189" s="31" t="n">
        <v>39.1917</v>
      </c>
      <c r="C9189" s="32" t="n">
        <f aca="false">IF($A9189="","",IF(設定!$B$21="dB",10^($B9189/20),ABS($B9189)))</f>
        <v>91.1139762846918</v>
      </c>
      <c r="D9189" s="32" t="n">
        <f aca="false">IF($A9189="","",$A9189^2)</f>
        <v>2060570.53222656</v>
      </c>
      <c r="E9189" s="32" t="n">
        <f aca="false">IF($A9189="","",IF($C9189&lt;=0,"",1/$C9189^2))</f>
        <v>0.00012045643340557</v>
      </c>
      <c r="F9189" s="33" t="n">
        <f aca="false">IF(OR(ROW()-設定!$B$30&lt;2,ROW()+設定!$B$30&gt;13701,N($A9189)&lt;=0,N(INDEX($A$2:$A$13701,MIN(13700,MAX(1,ROW()-1+設定!$B$30))))&lt;=0,$A9189&lt;設定!$B$28,$A9189&gt;設定!$B$29),0,IF(AND($C9189&gt;=MAX(INDEX($C$1:$C$13701,MAX(1,ROW()-設定!$B$24)):INDEX($C$1:$C$13701,MAX(1,ROW()-1))),$C9189&gt;MAX(INDEX($C$1:$C$13701,MIN(13701,ROW()+1)):INDEX($C$1:$C$13701,MIN(13701,ROW()+設定!$B$24))),$C9189&gt;=設定!$B$32,$C9189&gt;=MAX(MIN(INDEX($C$1:$C$13701,MAX(1,ROW()-設定!$B$26)):INDEX($C$1:$C$13701,MAX(1,ROW()-1))),MIN(INDEX($C$1:$C$13701,MIN(13701,ROW()+1)):INDEX($C$1:$C$13701,MIN(13701,ROW()+設定!$B$26))))*10^(設定!$B$27/20)),1,0))</f>
        <v>0</v>
      </c>
      <c r="G9189" s="33" t="n">
        <f aca="false">$G9188+IF($F9189=1,1,0)</f>
        <v>4</v>
      </c>
      <c r="H9189" s="0" t="str">
        <f aca="false">IF($F9189=1,$G9189,"")</f>
        <v/>
      </c>
    </row>
    <row r="9190" customFormat="false" ht="15" hidden="false" customHeight="false" outlineLevel="0" collapsed="false">
      <c r="A9190" s="30" t="n">
        <v>1435.625</v>
      </c>
      <c r="B9190" s="31" t="n">
        <v>39.6747</v>
      </c>
      <c r="C9190" s="32" t="n">
        <f aca="false">IF($A9190="","",IF(設定!$B$21="dB",10^($B9190/20),ABS($B9190)))</f>
        <v>96.3241088956057</v>
      </c>
      <c r="D9190" s="32" t="n">
        <f aca="false">IF($A9190="","",$A9190^2)</f>
        <v>2061019.140625</v>
      </c>
      <c r="E9190" s="32" t="n">
        <f aca="false">IF($A9190="","",IF($C9190&lt;=0,"",1/$C9190^2))</f>
        <v>0.000107777970150718</v>
      </c>
      <c r="F9190" s="33" t="n">
        <f aca="false">IF(OR(ROW()-設定!$B$30&lt;2,ROW()+設定!$B$30&gt;13701,N($A9190)&lt;=0,N(INDEX($A$2:$A$13701,MIN(13700,MAX(1,ROW()-1+設定!$B$30))))&lt;=0,$A9190&lt;設定!$B$28,$A9190&gt;設定!$B$29),0,IF(AND($C9190&gt;=MAX(INDEX($C$1:$C$13701,MAX(1,ROW()-設定!$B$24)):INDEX($C$1:$C$13701,MAX(1,ROW()-1))),$C9190&gt;MAX(INDEX($C$1:$C$13701,MIN(13701,ROW()+1)):INDEX($C$1:$C$13701,MIN(13701,ROW()+設定!$B$24))),$C9190&gt;=設定!$B$32,$C9190&gt;=MAX(MIN(INDEX($C$1:$C$13701,MAX(1,ROW()-設定!$B$26)):INDEX($C$1:$C$13701,MAX(1,ROW()-1))),MIN(INDEX($C$1:$C$13701,MIN(13701,ROW()+1)):INDEX($C$1:$C$13701,MIN(13701,ROW()+設定!$B$26))))*10^(設定!$B$27/20)),1,0))</f>
        <v>0</v>
      </c>
      <c r="G9190" s="33" t="n">
        <f aca="false">$G9189+IF($F9190=1,1,0)</f>
        <v>4</v>
      </c>
      <c r="H9190" s="0" t="str">
        <f aca="false">IF($F9190=1,$G9190,"")</f>
        <v/>
      </c>
    </row>
    <row r="9191" customFormat="false" ht="15" hidden="false" customHeight="false" outlineLevel="0" collapsed="false">
      <c r="A9191" s="30" t="n">
        <v>1435.78125</v>
      </c>
      <c r="B9191" s="31" t="n">
        <v>39.9989</v>
      </c>
      <c r="C9191" s="32" t="n">
        <f aca="false">IF($A9191="","",IF(設定!$B$21="dB",10^($B9191/20),ABS($B9191)))</f>
        <v>99.9873365838667</v>
      </c>
      <c r="D9191" s="32" t="n">
        <f aca="false">IF($A9191="","",$A9191^2)</f>
        <v>2061467.79785156</v>
      </c>
      <c r="E9191" s="32" t="n">
        <f aca="false">IF($A9191="","",IF($C9191&lt;=0,"",1/$C9191^2))</f>
        <v>0.000100025331643942</v>
      </c>
      <c r="F9191" s="33" t="n">
        <f aca="false">IF(OR(ROW()-設定!$B$30&lt;2,ROW()+設定!$B$30&gt;13701,N($A9191)&lt;=0,N(INDEX($A$2:$A$13701,MIN(13700,MAX(1,ROW()-1+設定!$B$30))))&lt;=0,$A9191&lt;設定!$B$28,$A9191&gt;設定!$B$29),0,IF(AND($C9191&gt;=MAX(INDEX($C$1:$C$13701,MAX(1,ROW()-設定!$B$24)):INDEX($C$1:$C$13701,MAX(1,ROW()-1))),$C9191&gt;MAX(INDEX($C$1:$C$13701,MIN(13701,ROW()+1)):INDEX($C$1:$C$13701,MIN(13701,ROW()+設定!$B$24))),$C9191&gt;=設定!$B$32,$C9191&gt;=MAX(MIN(INDEX($C$1:$C$13701,MAX(1,ROW()-設定!$B$26)):INDEX($C$1:$C$13701,MAX(1,ROW()-1))),MIN(INDEX($C$1:$C$13701,MIN(13701,ROW()+1)):INDEX($C$1:$C$13701,MIN(13701,ROW()+設定!$B$26))))*10^(設定!$B$27/20)),1,0))</f>
        <v>0</v>
      </c>
      <c r="G9191" s="33" t="n">
        <f aca="false">$G9190+IF($F9191=1,1,0)</f>
        <v>4</v>
      </c>
      <c r="H9191" s="0" t="str">
        <f aca="false">IF($F9191=1,$G9191,"")</f>
        <v/>
      </c>
    </row>
    <row r="9192" customFormat="false" ht="15" hidden="false" customHeight="false" outlineLevel="0" collapsed="false">
      <c r="A9192" s="30" t="n">
        <v>1435.9375</v>
      </c>
      <c r="B9192" s="31" t="n">
        <v>40.2917</v>
      </c>
      <c r="C9192" s="32" t="n">
        <f aca="false">IF($A9192="","",IF(設定!$B$21="dB",10^($B9192/20),ABS($B9192)))</f>
        <v>103.415348542036</v>
      </c>
      <c r="D9192" s="32" t="n">
        <f aca="false">IF($A9192="","",$A9192^2)</f>
        <v>2061916.50390625</v>
      </c>
      <c r="E9192" s="32" t="n">
        <f aca="false">IF($A9192="","",IF($C9192&lt;=0,"",1/$C9192^2))</f>
        <v>9.35039591104499E-005</v>
      </c>
      <c r="F9192" s="33" t="n">
        <f aca="false">IF(OR(ROW()-設定!$B$30&lt;2,ROW()+設定!$B$30&gt;13701,N($A9192)&lt;=0,N(INDEX($A$2:$A$13701,MIN(13700,MAX(1,ROW()-1+設定!$B$30))))&lt;=0,$A9192&lt;設定!$B$28,$A9192&gt;設定!$B$29),0,IF(AND($C9192&gt;=MAX(INDEX($C$1:$C$13701,MAX(1,ROW()-設定!$B$24)):INDEX($C$1:$C$13701,MAX(1,ROW()-1))),$C9192&gt;MAX(INDEX($C$1:$C$13701,MIN(13701,ROW()+1)):INDEX($C$1:$C$13701,MIN(13701,ROW()+設定!$B$24))),$C9192&gt;=設定!$B$32,$C9192&gt;=MAX(MIN(INDEX($C$1:$C$13701,MAX(1,ROW()-設定!$B$26)):INDEX($C$1:$C$13701,MAX(1,ROW()-1))),MIN(INDEX($C$1:$C$13701,MIN(13701,ROW()+1)):INDEX($C$1:$C$13701,MIN(13701,ROW()+設定!$B$26))))*10^(設定!$B$27/20)),1,0))</f>
        <v>0</v>
      </c>
      <c r="G9192" s="33" t="n">
        <f aca="false">$G9191+IF($F9192=1,1,0)</f>
        <v>4</v>
      </c>
      <c r="H9192" s="0" t="str">
        <f aca="false">IF($F9192=1,$G9192,"")</f>
        <v/>
      </c>
    </row>
    <row r="9193" customFormat="false" ht="15" hidden="false" customHeight="false" outlineLevel="0" collapsed="false">
      <c r="A9193" s="30" t="n">
        <v>1436.09375</v>
      </c>
      <c r="B9193" s="31" t="n">
        <v>40.6103</v>
      </c>
      <c r="C9193" s="32" t="n">
        <f aca="false">IF($A9193="","",IF(設定!$B$21="dB",10^($B9193/20),ABS($B9193)))</f>
        <v>107.279070007377</v>
      </c>
      <c r="D9193" s="32" t="n">
        <f aca="false">IF($A9193="","",$A9193^2)</f>
        <v>2062365.25878906</v>
      </c>
      <c r="E9193" s="32" t="n">
        <f aca="false">IF($A9193="","",IF($C9193&lt;=0,"",1/$C9193^2))</f>
        <v>8.68900405699539E-005</v>
      </c>
      <c r="F9193" s="33" t="n">
        <f aca="false">IF(OR(ROW()-設定!$B$30&lt;2,ROW()+設定!$B$30&gt;13701,N($A9193)&lt;=0,N(INDEX($A$2:$A$13701,MIN(13700,MAX(1,ROW()-1+設定!$B$30))))&lt;=0,$A9193&lt;設定!$B$28,$A9193&gt;設定!$B$29),0,IF(AND($C9193&gt;=MAX(INDEX($C$1:$C$13701,MAX(1,ROW()-設定!$B$24)):INDEX($C$1:$C$13701,MAX(1,ROW()-1))),$C9193&gt;MAX(INDEX($C$1:$C$13701,MIN(13701,ROW()+1)):INDEX($C$1:$C$13701,MIN(13701,ROW()+設定!$B$24))),$C9193&gt;=設定!$B$32,$C9193&gt;=MAX(MIN(INDEX($C$1:$C$13701,MAX(1,ROW()-設定!$B$26)):INDEX($C$1:$C$13701,MAX(1,ROW()-1))),MIN(INDEX($C$1:$C$13701,MIN(13701,ROW()+1)):INDEX($C$1:$C$13701,MIN(13701,ROW()+設定!$B$26))))*10^(設定!$B$27/20)),1,0))</f>
        <v>0</v>
      </c>
      <c r="G9193" s="33" t="n">
        <f aca="false">$G9192+IF($F9193=1,1,0)</f>
        <v>4</v>
      </c>
      <c r="H9193" s="0" t="str">
        <f aca="false">IF($F9193=1,$G9193,"")</f>
        <v/>
      </c>
    </row>
    <row r="9194" customFormat="false" ht="15" hidden="false" customHeight="false" outlineLevel="0" collapsed="false">
      <c r="A9194" s="30" t="n">
        <v>1436.25</v>
      </c>
      <c r="B9194" s="31" t="n">
        <v>40.8327</v>
      </c>
      <c r="C9194" s="32" t="n">
        <f aca="false">IF($A9194="","",IF(設定!$B$21="dB",10^($B9194/20),ABS($B9194)))</f>
        <v>110.061391684842</v>
      </c>
      <c r="D9194" s="32" t="n">
        <f aca="false">IF($A9194="","",$A9194^2)</f>
        <v>2062814.0625</v>
      </c>
      <c r="E9194" s="32" t="n">
        <f aca="false">IF($A9194="","",IF($C9194&lt;=0,"",1/$C9194^2))</f>
        <v>8.25524563058778E-005</v>
      </c>
      <c r="F9194" s="33" t="n">
        <f aca="false">IF(OR(ROW()-設定!$B$30&lt;2,ROW()+設定!$B$30&gt;13701,N($A9194)&lt;=0,N(INDEX($A$2:$A$13701,MIN(13700,MAX(1,ROW()-1+設定!$B$30))))&lt;=0,$A9194&lt;設定!$B$28,$A9194&gt;設定!$B$29),0,IF(AND($C9194&gt;=MAX(INDEX($C$1:$C$13701,MAX(1,ROW()-設定!$B$24)):INDEX($C$1:$C$13701,MAX(1,ROW()-1))),$C9194&gt;MAX(INDEX($C$1:$C$13701,MIN(13701,ROW()+1)):INDEX($C$1:$C$13701,MIN(13701,ROW()+設定!$B$24))),$C9194&gt;=設定!$B$32,$C9194&gt;=MAX(MIN(INDEX($C$1:$C$13701,MAX(1,ROW()-設定!$B$26)):INDEX($C$1:$C$13701,MAX(1,ROW()-1))),MIN(INDEX($C$1:$C$13701,MIN(13701,ROW()+1)):INDEX($C$1:$C$13701,MIN(13701,ROW()+設定!$B$26))))*10^(設定!$B$27/20)),1,0))</f>
        <v>0</v>
      </c>
      <c r="G9194" s="33" t="n">
        <f aca="false">$G9193+IF($F9194=1,1,0)</f>
        <v>4</v>
      </c>
      <c r="H9194" s="0" t="str">
        <f aca="false">IF($F9194=1,$G9194,"")</f>
        <v/>
      </c>
    </row>
    <row r="9195" customFormat="false" ht="15" hidden="false" customHeight="false" outlineLevel="0" collapsed="false">
      <c r="A9195" s="30" t="n">
        <v>1436.40625</v>
      </c>
      <c r="B9195" s="31" t="n">
        <v>41.3931</v>
      </c>
      <c r="C9195" s="32" t="n">
        <f aca="false">IF($A9195="","",IF(設定!$B$21="dB",10^($B9195/20),ABS($B9195)))</f>
        <v>117.396459650533</v>
      </c>
      <c r="D9195" s="32" t="n">
        <f aca="false">IF($A9195="","",$A9195^2)</f>
        <v>2063262.91503906</v>
      </c>
      <c r="E9195" s="32" t="n">
        <f aca="false">IF($A9195="","",IF($C9195&lt;=0,"",1/$C9195^2))</f>
        <v>7.25587846937555E-005</v>
      </c>
      <c r="F9195" s="33" t="n">
        <f aca="false">IF(OR(ROW()-設定!$B$30&lt;2,ROW()+設定!$B$30&gt;13701,N($A9195)&lt;=0,N(INDEX($A$2:$A$13701,MIN(13700,MAX(1,ROW()-1+設定!$B$30))))&lt;=0,$A9195&lt;設定!$B$28,$A9195&gt;設定!$B$29),0,IF(AND($C9195&gt;=MAX(INDEX($C$1:$C$13701,MAX(1,ROW()-設定!$B$24)):INDEX($C$1:$C$13701,MAX(1,ROW()-1))),$C9195&gt;MAX(INDEX($C$1:$C$13701,MIN(13701,ROW()+1)):INDEX($C$1:$C$13701,MIN(13701,ROW()+設定!$B$24))),$C9195&gt;=設定!$B$32,$C9195&gt;=MAX(MIN(INDEX($C$1:$C$13701,MAX(1,ROW()-設定!$B$26)):INDEX($C$1:$C$13701,MAX(1,ROW()-1))),MIN(INDEX($C$1:$C$13701,MIN(13701,ROW()+1)):INDEX($C$1:$C$13701,MIN(13701,ROW()+設定!$B$26))))*10^(設定!$B$27/20)),1,0))</f>
        <v>0</v>
      </c>
      <c r="G9195" s="33" t="n">
        <f aca="false">$G9194+IF($F9195=1,1,0)</f>
        <v>4</v>
      </c>
      <c r="H9195" s="0" t="str">
        <f aca="false">IF($F9195=1,$G9195,"")</f>
        <v/>
      </c>
    </row>
    <row r="9196" customFormat="false" ht="15" hidden="false" customHeight="false" outlineLevel="0" collapsed="false">
      <c r="A9196" s="30" t="n">
        <v>1436.5625</v>
      </c>
      <c r="B9196" s="31" t="n">
        <v>41.7621</v>
      </c>
      <c r="C9196" s="32" t="n">
        <f aca="false">IF($A9196="","",IF(設定!$B$21="dB",10^($B9196/20),ABS($B9196)))</f>
        <v>122.491231227497</v>
      </c>
      <c r="D9196" s="32" t="n">
        <f aca="false">IF($A9196="","",$A9196^2)</f>
        <v>2063711.81640625</v>
      </c>
      <c r="E9196" s="32" t="n">
        <f aca="false">IF($A9196="","",IF($C9196&lt;=0,"",1/$C9196^2))</f>
        <v>6.66484417496734E-005</v>
      </c>
      <c r="F9196" s="33" t="n">
        <f aca="false">IF(OR(ROW()-設定!$B$30&lt;2,ROW()+設定!$B$30&gt;13701,N($A9196)&lt;=0,N(INDEX($A$2:$A$13701,MIN(13700,MAX(1,ROW()-1+設定!$B$30))))&lt;=0,$A9196&lt;設定!$B$28,$A9196&gt;設定!$B$29),0,IF(AND($C9196&gt;=MAX(INDEX($C$1:$C$13701,MAX(1,ROW()-設定!$B$24)):INDEX($C$1:$C$13701,MAX(1,ROW()-1))),$C9196&gt;MAX(INDEX($C$1:$C$13701,MIN(13701,ROW()+1)):INDEX($C$1:$C$13701,MIN(13701,ROW()+設定!$B$24))),$C9196&gt;=設定!$B$32,$C9196&gt;=MAX(MIN(INDEX($C$1:$C$13701,MAX(1,ROW()-設定!$B$26)):INDEX($C$1:$C$13701,MAX(1,ROW()-1))),MIN(INDEX($C$1:$C$13701,MIN(13701,ROW()+1)):INDEX($C$1:$C$13701,MIN(13701,ROW()+設定!$B$26))))*10^(設定!$B$27/20)),1,0))</f>
        <v>0</v>
      </c>
      <c r="G9196" s="33" t="n">
        <f aca="false">$G9195+IF($F9196=1,1,0)</f>
        <v>4</v>
      </c>
      <c r="H9196" s="0" t="str">
        <f aca="false">IF($F9196=1,$G9196,"")</f>
        <v/>
      </c>
    </row>
    <row r="9197" customFormat="false" ht="15" hidden="false" customHeight="false" outlineLevel="0" collapsed="false">
      <c r="A9197" s="30" t="n">
        <v>1436.71875</v>
      </c>
      <c r="B9197" s="31" t="n">
        <v>42.1671</v>
      </c>
      <c r="C9197" s="32" t="n">
        <f aca="false">IF($A9197="","",IF(設定!$B$21="dB",10^($B9197/20),ABS($B9197)))</f>
        <v>128.337921090707</v>
      </c>
      <c r="D9197" s="32" t="n">
        <f aca="false">IF($A9197="","",$A9197^2)</f>
        <v>2064160.76660156</v>
      </c>
      <c r="E9197" s="32" t="n">
        <f aca="false">IF($A9197="","",IF($C9197&lt;=0,"",1/$C9197^2))</f>
        <v>6.07141612875426E-005</v>
      </c>
      <c r="F9197" s="33" t="n">
        <f aca="false">IF(OR(ROW()-設定!$B$30&lt;2,ROW()+設定!$B$30&gt;13701,N($A9197)&lt;=0,N(INDEX($A$2:$A$13701,MIN(13700,MAX(1,ROW()-1+設定!$B$30))))&lt;=0,$A9197&lt;設定!$B$28,$A9197&gt;設定!$B$29),0,IF(AND($C9197&gt;=MAX(INDEX($C$1:$C$13701,MAX(1,ROW()-設定!$B$24)):INDEX($C$1:$C$13701,MAX(1,ROW()-1))),$C9197&gt;MAX(INDEX($C$1:$C$13701,MIN(13701,ROW()+1)):INDEX($C$1:$C$13701,MIN(13701,ROW()+設定!$B$24))),$C9197&gt;=設定!$B$32,$C9197&gt;=MAX(MIN(INDEX($C$1:$C$13701,MAX(1,ROW()-設定!$B$26)):INDEX($C$1:$C$13701,MAX(1,ROW()-1))),MIN(INDEX($C$1:$C$13701,MIN(13701,ROW()+1)):INDEX($C$1:$C$13701,MIN(13701,ROW()+設定!$B$26))))*10^(設定!$B$27/20)),1,0))</f>
        <v>0</v>
      </c>
      <c r="G9197" s="33" t="n">
        <f aca="false">$G9196+IF($F9197=1,1,0)</f>
        <v>4</v>
      </c>
      <c r="H9197" s="0" t="str">
        <f aca="false">IF($F9197=1,$G9197,"")</f>
        <v/>
      </c>
    </row>
    <row r="9198" customFormat="false" ht="15" hidden="false" customHeight="false" outlineLevel="0" collapsed="false">
      <c r="A9198" s="30" t="n">
        <v>1436.875</v>
      </c>
      <c r="B9198" s="31" t="n">
        <v>42.5932</v>
      </c>
      <c r="C9198" s="32" t="n">
        <f aca="false">IF($A9198="","",IF(設定!$B$21="dB",10^($B9198/20),ABS($B9198)))</f>
        <v>134.790722125277</v>
      </c>
      <c r="D9198" s="32" t="n">
        <f aca="false">IF($A9198="","",$A9198^2)</f>
        <v>2064609.765625</v>
      </c>
      <c r="E9198" s="32" t="n">
        <f aca="false">IF($A9198="","",IF($C9198&lt;=0,"",1/$C9198^2))</f>
        <v>5.5040199578032E-005</v>
      </c>
      <c r="F9198" s="33" t="n">
        <f aca="false">IF(OR(ROW()-設定!$B$30&lt;2,ROW()+設定!$B$30&gt;13701,N($A9198)&lt;=0,N(INDEX($A$2:$A$13701,MIN(13700,MAX(1,ROW()-1+設定!$B$30))))&lt;=0,$A9198&lt;設定!$B$28,$A9198&gt;設定!$B$29),0,IF(AND($C9198&gt;=MAX(INDEX($C$1:$C$13701,MAX(1,ROW()-設定!$B$24)):INDEX($C$1:$C$13701,MAX(1,ROW()-1))),$C9198&gt;MAX(INDEX($C$1:$C$13701,MIN(13701,ROW()+1)):INDEX($C$1:$C$13701,MIN(13701,ROW()+設定!$B$24))),$C9198&gt;=設定!$B$32,$C9198&gt;=MAX(MIN(INDEX($C$1:$C$13701,MAX(1,ROW()-設定!$B$26)):INDEX($C$1:$C$13701,MAX(1,ROW()-1))),MIN(INDEX($C$1:$C$13701,MIN(13701,ROW()+1)):INDEX($C$1:$C$13701,MIN(13701,ROW()+設定!$B$26))))*10^(設定!$B$27/20)),1,0))</f>
        <v>0</v>
      </c>
      <c r="G9198" s="33" t="n">
        <f aca="false">$G9197+IF($F9198=1,1,0)</f>
        <v>4</v>
      </c>
      <c r="H9198" s="0" t="str">
        <f aca="false">IF($F9198=1,$G9198,"")</f>
        <v/>
      </c>
    </row>
    <row r="9199" customFormat="false" ht="15" hidden="false" customHeight="false" outlineLevel="0" collapsed="false">
      <c r="A9199" s="30" t="n">
        <v>1437.03125</v>
      </c>
      <c r="B9199" s="31" t="n">
        <v>42.7368</v>
      </c>
      <c r="C9199" s="32" t="n">
        <f aca="false">IF($A9199="","",IF(設定!$B$21="dB",10^($B9199/20),ABS($B9199)))</f>
        <v>137.037680768031</v>
      </c>
      <c r="D9199" s="32" t="n">
        <f aca="false">IF($A9199="","",$A9199^2)</f>
        <v>2065058.81347656</v>
      </c>
      <c r="E9199" s="32" t="n">
        <f aca="false">IF($A9199="","",IF($C9199&lt;=0,"",1/$C9199^2))</f>
        <v>5.32500475601493E-005</v>
      </c>
      <c r="F9199" s="33" t="n">
        <f aca="false">IF(OR(ROW()-設定!$B$30&lt;2,ROW()+設定!$B$30&gt;13701,N($A9199)&lt;=0,N(INDEX($A$2:$A$13701,MIN(13700,MAX(1,ROW()-1+設定!$B$30))))&lt;=0,$A9199&lt;設定!$B$28,$A9199&gt;設定!$B$29),0,IF(AND($C9199&gt;=MAX(INDEX($C$1:$C$13701,MAX(1,ROW()-設定!$B$24)):INDEX($C$1:$C$13701,MAX(1,ROW()-1))),$C9199&gt;MAX(INDEX($C$1:$C$13701,MIN(13701,ROW()+1)):INDEX($C$1:$C$13701,MIN(13701,ROW()+設定!$B$24))),$C9199&gt;=設定!$B$32,$C9199&gt;=MAX(MIN(INDEX($C$1:$C$13701,MAX(1,ROW()-設定!$B$26)):INDEX($C$1:$C$13701,MAX(1,ROW()-1))),MIN(INDEX($C$1:$C$13701,MIN(13701,ROW()+1)):INDEX($C$1:$C$13701,MIN(13701,ROW()+設定!$B$26))))*10^(設定!$B$27/20)),1,0))</f>
        <v>0</v>
      </c>
      <c r="G9199" s="33" t="n">
        <f aca="false">$G9198+IF($F9199=1,1,0)</f>
        <v>4</v>
      </c>
      <c r="H9199" s="0" t="str">
        <f aca="false">IF($F9199=1,$G9199,"")</f>
        <v/>
      </c>
    </row>
    <row r="9200" customFormat="false" ht="15" hidden="false" customHeight="false" outlineLevel="0" collapsed="false">
      <c r="A9200" s="30" t="n">
        <v>1437.1875</v>
      </c>
      <c r="B9200" s="31" t="n">
        <v>43.0768</v>
      </c>
      <c r="C9200" s="32" t="n">
        <f aca="false">IF($A9200="","",IF(設定!$B$21="dB",10^($B9200/20),ABS($B9200)))</f>
        <v>142.508247709121</v>
      </c>
      <c r="D9200" s="32" t="n">
        <f aca="false">IF($A9200="","",$A9200^2)</f>
        <v>2065507.91015625</v>
      </c>
      <c r="E9200" s="32" t="n">
        <f aca="false">IF($A9200="","",IF($C9200&lt;=0,"",1/$C9200^2))</f>
        <v>4.92402217409937E-005</v>
      </c>
      <c r="F9200" s="33" t="n">
        <f aca="false">IF(OR(ROW()-設定!$B$30&lt;2,ROW()+設定!$B$30&gt;13701,N($A9200)&lt;=0,N(INDEX($A$2:$A$13701,MIN(13700,MAX(1,ROW()-1+設定!$B$30))))&lt;=0,$A9200&lt;設定!$B$28,$A9200&gt;設定!$B$29),0,IF(AND($C9200&gt;=MAX(INDEX($C$1:$C$13701,MAX(1,ROW()-設定!$B$24)):INDEX($C$1:$C$13701,MAX(1,ROW()-1))),$C9200&gt;MAX(INDEX($C$1:$C$13701,MIN(13701,ROW()+1)):INDEX($C$1:$C$13701,MIN(13701,ROW()+設定!$B$24))),$C9200&gt;=設定!$B$32,$C9200&gt;=MAX(MIN(INDEX($C$1:$C$13701,MAX(1,ROW()-設定!$B$26)):INDEX($C$1:$C$13701,MAX(1,ROW()-1))),MIN(INDEX($C$1:$C$13701,MIN(13701,ROW()+1)):INDEX($C$1:$C$13701,MIN(13701,ROW()+設定!$B$26))))*10^(設定!$B$27/20)),1,0))</f>
        <v>0</v>
      </c>
      <c r="G9200" s="33" t="n">
        <f aca="false">$G9199+IF($F9200=1,1,0)</f>
        <v>4</v>
      </c>
      <c r="H9200" s="0" t="str">
        <f aca="false">IF($F9200=1,$G9200,"")</f>
        <v/>
      </c>
    </row>
    <row r="9201" customFormat="false" ht="15" hidden="false" customHeight="false" outlineLevel="0" collapsed="false">
      <c r="A9201" s="30" t="n">
        <v>1437.34375</v>
      </c>
      <c r="B9201" s="31" t="n">
        <v>43.1113</v>
      </c>
      <c r="C9201" s="32" t="n">
        <f aca="false">IF($A9201="","",IF(設定!$B$21="dB",10^($B9201/20),ABS($B9201)))</f>
        <v>143.075410294555</v>
      </c>
      <c r="D9201" s="32" t="n">
        <f aca="false">IF($A9201="","",$A9201^2)</f>
        <v>2065957.05566406</v>
      </c>
      <c r="E9201" s="32" t="n">
        <f aca="false">IF($A9201="","",IF($C9201&lt;=0,"",1/$C9201^2))</f>
        <v>4.88506109959806E-005</v>
      </c>
      <c r="F9201" s="33" t="n">
        <f aca="false">IF(OR(ROW()-設定!$B$30&lt;2,ROW()+設定!$B$30&gt;13701,N($A9201)&lt;=0,N(INDEX($A$2:$A$13701,MIN(13700,MAX(1,ROW()-1+設定!$B$30))))&lt;=0,$A9201&lt;設定!$B$28,$A9201&gt;設定!$B$29),0,IF(AND($C9201&gt;=MAX(INDEX($C$1:$C$13701,MAX(1,ROW()-設定!$B$24)):INDEX($C$1:$C$13701,MAX(1,ROW()-1))),$C9201&gt;MAX(INDEX($C$1:$C$13701,MIN(13701,ROW()+1)):INDEX($C$1:$C$13701,MIN(13701,ROW()+設定!$B$24))),$C9201&gt;=設定!$B$32,$C9201&gt;=MAX(MIN(INDEX($C$1:$C$13701,MAX(1,ROW()-設定!$B$26)):INDEX($C$1:$C$13701,MAX(1,ROW()-1))),MIN(INDEX($C$1:$C$13701,MIN(13701,ROW()+1)):INDEX($C$1:$C$13701,MIN(13701,ROW()+設定!$B$26))))*10^(設定!$B$27/20)),1,0))</f>
        <v>0</v>
      </c>
      <c r="G9201" s="33" t="n">
        <f aca="false">$G9200+IF($F9201=1,1,0)</f>
        <v>4</v>
      </c>
      <c r="H9201" s="0" t="str">
        <f aca="false">IF($F9201=1,$G9201,"")</f>
        <v/>
      </c>
    </row>
    <row r="9202" customFormat="false" ht="15" hidden="false" customHeight="false" outlineLevel="0" collapsed="false">
      <c r="A9202" s="30" t="n">
        <v>1437.5</v>
      </c>
      <c r="B9202" s="31" t="n">
        <v>43.5526</v>
      </c>
      <c r="C9202" s="32" t="n">
        <f aca="false">IF($A9202="","",IF(設定!$B$21="dB",10^($B9202/20),ABS($B9202)))</f>
        <v>150.53240491422</v>
      </c>
      <c r="D9202" s="32" t="n">
        <f aca="false">IF($A9202="","",$A9202^2)</f>
        <v>2066406.25</v>
      </c>
      <c r="E9202" s="32" t="n">
        <f aca="false">IF($A9202="","",IF($C9202&lt;=0,"",1/$C9202^2))</f>
        <v>4.41306170551092E-005</v>
      </c>
      <c r="F9202" s="33" t="n">
        <f aca="false">IF(OR(ROW()-設定!$B$30&lt;2,ROW()+設定!$B$30&gt;13701,N($A9202)&lt;=0,N(INDEX($A$2:$A$13701,MIN(13700,MAX(1,ROW()-1+設定!$B$30))))&lt;=0,$A9202&lt;設定!$B$28,$A9202&gt;設定!$B$29),0,IF(AND($C9202&gt;=MAX(INDEX($C$1:$C$13701,MAX(1,ROW()-設定!$B$24)):INDEX($C$1:$C$13701,MAX(1,ROW()-1))),$C9202&gt;MAX(INDEX($C$1:$C$13701,MIN(13701,ROW()+1)):INDEX($C$1:$C$13701,MIN(13701,ROW()+設定!$B$24))),$C9202&gt;=設定!$B$32,$C9202&gt;=MAX(MIN(INDEX($C$1:$C$13701,MAX(1,ROW()-設定!$B$26)):INDEX($C$1:$C$13701,MAX(1,ROW()-1))),MIN(INDEX($C$1:$C$13701,MIN(13701,ROW()+1)):INDEX($C$1:$C$13701,MIN(13701,ROW()+設定!$B$26))))*10^(設定!$B$27/20)),1,0))</f>
        <v>0</v>
      </c>
      <c r="G9202" s="33" t="n">
        <f aca="false">$G9201+IF($F9202=1,1,0)</f>
        <v>4</v>
      </c>
      <c r="H9202" s="0" t="str">
        <f aca="false">IF($F9202=1,$G9202,"")</f>
        <v/>
      </c>
    </row>
    <row r="9203" customFormat="false" ht="15" hidden="false" customHeight="false" outlineLevel="0" collapsed="false">
      <c r="A9203" s="30" t="n">
        <v>1437.65625</v>
      </c>
      <c r="B9203" s="31" t="n">
        <v>43.6742</v>
      </c>
      <c r="C9203" s="32" t="n">
        <f aca="false">IF($A9203="","",IF(設定!$B$21="dB",10^($B9203/20),ABS($B9203)))</f>
        <v>152.654636698328</v>
      </c>
      <c r="D9203" s="32" t="n">
        <f aca="false">IF($A9203="","",$A9203^2)</f>
        <v>2066855.49316406</v>
      </c>
      <c r="E9203" s="32" t="n">
        <f aca="false">IF($A9203="","",IF($C9203&lt;=0,"",1/$C9203^2))</f>
        <v>4.2912122901043E-005</v>
      </c>
      <c r="F9203" s="33" t="n">
        <f aca="false">IF(OR(ROW()-設定!$B$30&lt;2,ROW()+設定!$B$30&gt;13701,N($A9203)&lt;=0,N(INDEX($A$2:$A$13701,MIN(13700,MAX(1,ROW()-1+設定!$B$30))))&lt;=0,$A9203&lt;設定!$B$28,$A9203&gt;設定!$B$29),0,IF(AND($C9203&gt;=MAX(INDEX($C$1:$C$13701,MAX(1,ROW()-設定!$B$24)):INDEX($C$1:$C$13701,MAX(1,ROW()-1))),$C9203&gt;MAX(INDEX($C$1:$C$13701,MIN(13701,ROW()+1)):INDEX($C$1:$C$13701,MIN(13701,ROW()+設定!$B$24))),$C9203&gt;=設定!$B$32,$C9203&gt;=MAX(MIN(INDEX($C$1:$C$13701,MAX(1,ROW()-設定!$B$26)):INDEX($C$1:$C$13701,MAX(1,ROW()-1))),MIN(INDEX($C$1:$C$13701,MIN(13701,ROW()+1)):INDEX($C$1:$C$13701,MIN(13701,ROW()+設定!$B$26))))*10^(設定!$B$27/20)),1,0))</f>
        <v>0</v>
      </c>
      <c r="G9203" s="33" t="n">
        <f aca="false">$G9202+IF($F9203=1,1,0)</f>
        <v>4</v>
      </c>
      <c r="H9203" s="0" t="str">
        <f aca="false">IF($F9203=1,$G9203,"")</f>
        <v/>
      </c>
    </row>
    <row r="9204" customFormat="false" ht="15" hidden="false" customHeight="false" outlineLevel="0" collapsed="false">
      <c r="A9204" s="30" t="n">
        <v>1437.8125</v>
      </c>
      <c r="B9204" s="31" t="n">
        <v>43.8251</v>
      </c>
      <c r="C9204" s="32" t="n">
        <f aca="false">IF($A9204="","",IF(設定!$B$21="dB",10^($B9204/20),ABS($B9204)))</f>
        <v>155.329877592063</v>
      </c>
      <c r="D9204" s="32" t="n">
        <f aca="false">IF($A9204="","",$A9204^2)</f>
        <v>2067304.78515625</v>
      </c>
      <c r="E9204" s="32" t="n">
        <f aca="false">IF($A9204="","",IF($C9204&lt;=0,"",1/$C9204^2))</f>
        <v>4.14467040471776E-005</v>
      </c>
      <c r="F9204" s="33" t="n">
        <f aca="false">IF(OR(ROW()-設定!$B$30&lt;2,ROW()+設定!$B$30&gt;13701,N($A9204)&lt;=0,N(INDEX($A$2:$A$13701,MIN(13700,MAX(1,ROW()-1+設定!$B$30))))&lt;=0,$A9204&lt;設定!$B$28,$A9204&gt;設定!$B$29),0,IF(AND($C9204&gt;=MAX(INDEX($C$1:$C$13701,MAX(1,ROW()-設定!$B$24)):INDEX($C$1:$C$13701,MAX(1,ROW()-1))),$C9204&gt;MAX(INDEX($C$1:$C$13701,MIN(13701,ROW()+1)):INDEX($C$1:$C$13701,MIN(13701,ROW()+設定!$B$24))),$C9204&gt;=設定!$B$32,$C9204&gt;=MAX(MIN(INDEX($C$1:$C$13701,MAX(1,ROW()-設定!$B$26)):INDEX($C$1:$C$13701,MAX(1,ROW()-1))),MIN(INDEX($C$1:$C$13701,MIN(13701,ROW()+1)):INDEX($C$1:$C$13701,MIN(13701,ROW()+設定!$B$26))))*10^(設定!$B$27/20)),1,0))</f>
        <v>1</v>
      </c>
      <c r="G9204" s="33" t="n">
        <f aca="false">$G9203+IF($F9204=1,1,0)</f>
        <v>5</v>
      </c>
      <c r="H9204" s="33" t="n">
        <f aca="false">IF($F9204=1,$G9204,"")</f>
        <v>5</v>
      </c>
    </row>
    <row r="9205" customFormat="false" ht="15" hidden="false" customHeight="false" outlineLevel="0" collapsed="false">
      <c r="A9205" s="30" t="n">
        <v>1437.96875</v>
      </c>
      <c r="B9205" s="31" t="n">
        <v>43.7981</v>
      </c>
      <c r="C9205" s="32" t="n">
        <f aca="false">IF($A9205="","",IF(設定!$B$21="dB",10^($B9205/20),ABS($B9205)))</f>
        <v>154.847785916937</v>
      </c>
      <c r="D9205" s="32" t="n">
        <f aca="false">IF($A9205="","",$A9205^2)</f>
        <v>2067754.12597656</v>
      </c>
      <c r="E9205" s="32" t="n">
        <f aca="false">IF($A9205="","",IF($C9205&lt;=0,"",1/$C9205^2))</f>
        <v>4.17051800043586E-005</v>
      </c>
      <c r="F9205" s="33" t="n">
        <f aca="false">IF(OR(ROW()-設定!$B$30&lt;2,ROW()+設定!$B$30&gt;13701,N($A9205)&lt;=0,N(INDEX($A$2:$A$13701,MIN(13700,MAX(1,ROW()-1+設定!$B$30))))&lt;=0,$A9205&lt;設定!$B$28,$A9205&gt;設定!$B$29),0,IF(AND($C9205&gt;=MAX(INDEX($C$1:$C$13701,MAX(1,ROW()-設定!$B$24)):INDEX($C$1:$C$13701,MAX(1,ROW()-1))),$C9205&gt;MAX(INDEX($C$1:$C$13701,MIN(13701,ROW()+1)):INDEX($C$1:$C$13701,MIN(13701,ROW()+設定!$B$24))),$C9205&gt;=設定!$B$32,$C9205&gt;=MAX(MIN(INDEX($C$1:$C$13701,MAX(1,ROW()-設定!$B$26)):INDEX($C$1:$C$13701,MAX(1,ROW()-1))),MIN(INDEX($C$1:$C$13701,MIN(13701,ROW()+1)):INDEX($C$1:$C$13701,MIN(13701,ROW()+設定!$B$26))))*10^(設定!$B$27/20)),1,0))</f>
        <v>0</v>
      </c>
      <c r="G9205" s="33" t="n">
        <f aca="false">$G9204+IF($F9205=1,1,0)</f>
        <v>5</v>
      </c>
      <c r="H9205" s="0" t="str">
        <f aca="false">IF($F9205=1,$G9205,"")</f>
        <v/>
      </c>
    </row>
    <row r="9206" customFormat="false" ht="15" hidden="false" customHeight="false" outlineLevel="0" collapsed="false">
      <c r="A9206" s="30" t="n">
        <v>1438.125</v>
      </c>
      <c r="B9206" s="31" t="n">
        <v>43.7578</v>
      </c>
      <c r="C9206" s="32" t="n">
        <f aca="false">IF($A9206="","",IF(設定!$B$21="dB",10^($B9206/20),ABS($B9206)))</f>
        <v>154.131001378482</v>
      </c>
      <c r="D9206" s="32" t="n">
        <f aca="false">IF($A9206="","",$A9206^2)</f>
        <v>2068203.515625</v>
      </c>
      <c r="E9206" s="32" t="n">
        <f aca="false">IF($A9206="","",IF($C9206&lt;=0,"",1/$C9206^2))</f>
        <v>4.20939809325086E-005</v>
      </c>
      <c r="F9206" s="33" t="n">
        <f aca="false">IF(OR(ROW()-設定!$B$30&lt;2,ROW()+設定!$B$30&gt;13701,N($A9206)&lt;=0,N(INDEX($A$2:$A$13701,MIN(13700,MAX(1,ROW()-1+設定!$B$30))))&lt;=0,$A9206&lt;設定!$B$28,$A9206&gt;設定!$B$29),0,IF(AND($C9206&gt;=MAX(INDEX($C$1:$C$13701,MAX(1,ROW()-設定!$B$24)):INDEX($C$1:$C$13701,MAX(1,ROW()-1))),$C9206&gt;MAX(INDEX($C$1:$C$13701,MIN(13701,ROW()+1)):INDEX($C$1:$C$13701,MIN(13701,ROW()+設定!$B$24))),$C9206&gt;=設定!$B$32,$C9206&gt;=MAX(MIN(INDEX($C$1:$C$13701,MAX(1,ROW()-設定!$B$26)):INDEX($C$1:$C$13701,MAX(1,ROW()-1))),MIN(INDEX($C$1:$C$13701,MIN(13701,ROW()+1)):INDEX($C$1:$C$13701,MIN(13701,ROW()+設定!$B$26))))*10^(設定!$B$27/20)),1,0))</f>
        <v>0</v>
      </c>
      <c r="G9206" s="33" t="n">
        <f aca="false">$G9205+IF($F9206=1,1,0)</f>
        <v>5</v>
      </c>
      <c r="H9206" s="0" t="str">
        <f aca="false">IF($F9206=1,$G9206,"")</f>
        <v/>
      </c>
    </row>
    <row r="9207" customFormat="false" ht="15" hidden="false" customHeight="false" outlineLevel="0" collapsed="false">
      <c r="A9207" s="30" t="n">
        <v>1438.28125</v>
      </c>
      <c r="B9207" s="31" t="n">
        <v>43.7839</v>
      </c>
      <c r="C9207" s="32" t="n">
        <f aca="false">IF($A9207="","",IF(設定!$B$21="dB",10^($B9207/20),ABS($B9207)))</f>
        <v>154.594842089528</v>
      </c>
      <c r="D9207" s="32" t="n">
        <f aca="false">IF($A9207="","",$A9207^2)</f>
        <v>2068652.95410156</v>
      </c>
      <c r="E9207" s="32" t="n">
        <f aca="false">IF($A9207="","",IF($C9207&lt;=0,"",1/$C9207^2))</f>
        <v>4.18417653879033E-005</v>
      </c>
      <c r="F9207" s="33" t="n">
        <f aca="false">IF(OR(ROW()-設定!$B$30&lt;2,ROW()+設定!$B$30&gt;13701,N($A9207)&lt;=0,N(INDEX($A$2:$A$13701,MIN(13700,MAX(1,ROW()-1+設定!$B$30))))&lt;=0,$A9207&lt;設定!$B$28,$A9207&gt;設定!$B$29),0,IF(AND($C9207&gt;=MAX(INDEX($C$1:$C$13701,MAX(1,ROW()-設定!$B$24)):INDEX($C$1:$C$13701,MAX(1,ROW()-1))),$C9207&gt;MAX(INDEX($C$1:$C$13701,MIN(13701,ROW()+1)):INDEX($C$1:$C$13701,MIN(13701,ROW()+設定!$B$24))),$C9207&gt;=設定!$B$32,$C9207&gt;=MAX(MIN(INDEX($C$1:$C$13701,MAX(1,ROW()-設定!$B$26)):INDEX($C$1:$C$13701,MAX(1,ROW()-1))),MIN(INDEX($C$1:$C$13701,MIN(13701,ROW()+1)):INDEX($C$1:$C$13701,MIN(13701,ROW()+設定!$B$26))))*10^(設定!$B$27/20)),1,0))</f>
        <v>0</v>
      </c>
      <c r="G9207" s="33" t="n">
        <f aca="false">$G9206+IF($F9207=1,1,0)</f>
        <v>5</v>
      </c>
      <c r="H9207" s="0" t="str">
        <f aca="false">IF($F9207=1,$G9207,"")</f>
        <v/>
      </c>
    </row>
    <row r="9208" customFormat="false" ht="15" hidden="false" customHeight="false" outlineLevel="0" collapsed="false">
      <c r="A9208" s="30" t="n">
        <v>1438.4375</v>
      </c>
      <c r="B9208" s="31" t="n">
        <v>43.4327</v>
      </c>
      <c r="C9208" s="32" t="n">
        <f aca="false">IF($A9208="","",IF(設定!$B$21="dB",10^($B9208/20),ABS($B9208)))</f>
        <v>148.468732189234</v>
      </c>
      <c r="D9208" s="32" t="n">
        <f aca="false">IF($A9208="","",$A9208^2)</f>
        <v>2069102.44140625</v>
      </c>
      <c r="E9208" s="32" t="n">
        <f aca="false">IF($A9208="","",IF($C9208&lt;=0,"",1/$C9208^2))</f>
        <v>4.53659489774256E-005</v>
      </c>
      <c r="F9208" s="33" t="n">
        <f aca="false">IF(OR(ROW()-設定!$B$30&lt;2,ROW()+設定!$B$30&gt;13701,N($A9208)&lt;=0,N(INDEX($A$2:$A$13701,MIN(13700,MAX(1,ROW()-1+設定!$B$30))))&lt;=0,$A9208&lt;設定!$B$28,$A9208&gt;設定!$B$29),0,IF(AND($C9208&gt;=MAX(INDEX($C$1:$C$13701,MAX(1,ROW()-設定!$B$24)):INDEX($C$1:$C$13701,MAX(1,ROW()-1))),$C9208&gt;MAX(INDEX($C$1:$C$13701,MIN(13701,ROW()+1)):INDEX($C$1:$C$13701,MIN(13701,ROW()+設定!$B$24))),$C9208&gt;=設定!$B$32,$C9208&gt;=MAX(MIN(INDEX($C$1:$C$13701,MAX(1,ROW()-設定!$B$26)):INDEX($C$1:$C$13701,MAX(1,ROW()-1))),MIN(INDEX($C$1:$C$13701,MIN(13701,ROW()+1)):INDEX($C$1:$C$13701,MIN(13701,ROW()+設定!$B$26))))*10^(設定!$B$27/20)),1,0))</f>
        <v>0</v>
      </c>
      <c r="G9208" s="33" t="n">
        <f aca="false">$G9207+IF($F9208=1,1,0)</f>
        <v>5</v>
      </c>
      <c r="H9208" s="0" t="str">
        <f aca="false">IF($F9208=1,$G9208,"")</f>
        <v/>
      </c>
    </row>
    <row r="9209" customFormat="false" ht="15" hidden="false" customHeight="false" outlineLevel="0" collapsed="false">
      <c r="A9209" s="30" t="n">
        <v>1438.59375</v>
      </c>
      <c r="B9209" s="31" t="n">
        <v>43.381</v>
      </c>
      <c r="C9209" s="32" t="n">
        <f aca="false">IF($A9209="","",IF(設定!$B$21="dB",10^($B9209/20),ABS($B9209)))</f>
        <v>147.587644004958</v>
      </c>
      <c r="D9209" s="32" t="n">
        <f aca="false">IF($A9209="","",$A9209^2)</f>
        <v>2069551.97753906</v>
      </c>
      <c r="E9209" s="32" t="n">
        <f aca="false">IF($A9209="","",IF($C9209&lt;=0,"",1/$C9209^2))</f>
        <v>4.59092290759131E-005</v>
      </c>
      <c r="F9209" s="33" t="n">
        <f aca="false">IF(OR(ROW()-設定!$B$30&lt;2,ROW()+設定!$B$30&gt;13701,N($A9209)&lt;=0,N(INDEX($A$2:$A$13701,MIN(13700,MAX(1,ROW()-1+設定!$B$30))))&lt;=0,$A9209&lt;設定!$B$28,$A9209&gt;設定!$B$29),0,IF(AND($C9209&gt;=MAX(INDEX($C$1:$C$13701,MAX(1,ROW()-設定!$B$24)):INDEX($C$1:$C$13701,MAX(1,ROW()-1))),$C9209&gt;MAX(INDEX($C$1:$C$13701,MIN(13701,ROW()+1)):INDEX($C$1:$C$13701,MIN(13701,ROW()+設定!$B$24))),$C9209&gt;=設定!$B$32,$C9209&gt;=MAX(MIN(INDEX($C$1:$C$13701,MAX(1,ROW()-設定!$B$26)):INDEX($C$1:$C$13701,MAX(1,ROW()-1))),MIN(INDEX($C$1:$C$13701,MIN(13701,ROW()+1)):INDEX($C$1:$C$13701,MIN(13701,ROW()+設定!$B$26))))*10^(設定!$B$27/20)),1,0))</f>
        <v>0</v>
      </c>
      <c r="G9209" s="33" t="n">
        <f aca="false">$G9208+IF($F9209=1,1,0)</f>
        <v>5</v>
      </c>
      <c r="H9209" s="0" t="str">
        <f aca="false">IF($F9209=1,$G9209,"")</f>
        <v/>
      </c>
    </row>
    <row r="9210" customFormat="false" ht="15" hidden="false" customHeight="false" outlineLevel="0" collapsed="false">
      <c r="A9210" s="30" t="n">
        <v>1438.75</v>
      </c>
      <c r="B9210" s="31" t="n">
        <v>43.1952</v>
      </c>
      <c r="C9210" s="32" t="n">
        <f aca="false">IF($A9210="","",IF(設定!$B$21="dB",10^($B9210/20),ABS($B9210)))</f>
        <v>144.464121187967</v>
      </c>
      <c r="D9210" s="32" t="n">
        <f aca="false">IF($A9210="","",$A9210^2)</f>
        <v>2070001.5625</v>
      </c>
      <c r="E9210" s="32" t="n">
        <f aca="false">IF($A9210="","",IF($C9210&lt;=0,"",1/$C9210^2))</f>
        <v>4.79159386294924E-005</v>
      </c>
      <c r="F9210" s="33" t="n">
        <f aca="false">IF(OR(ROW()-設定!$B$30&lt;2,ROW()+設定!$B$30&gt;13701,N($A9210)&lt;=0,N(INDEX($A$2:$A$13701,MIN(13700,MAX(1,ROW()-1+設定!$B$30))))&lt;=0,$A9210&lt;設定!$B$28,$A9210&gt;設定!$B$29),0,IF(AND($C9210&gt;=MAX(INDEX($C$1:$C$13701,MAX(1,ROW()-設定!$B$24)):INDEX($C$1:$C$13701,MAX(1,ROW()-1))),$C9210&gt;MAX(INDEX($C$1:$C$13701,MIN(13701,ROW()+1)):INDEX($C$1:$C$13701,MIN(13701,ROW()+設定!$B$24))),$C9210&gt;=設定!$B$32,$C9210&gt;=MAX(MIN(INDEX($C$1:$C$13701,MAX(1,ROW()-設定!$B$26)):INDEX($C$1:$C$13701,MAX(1,ROW()-1))),MIN(INDEX($C$1:$C$13701,MIN(13701,ROW()+1)):INDEX($C$1:$C$13701,MIN(13701,ROW()+設定!$B$26))))*10^(設定!$B$27/20)),1,0))</f>
        <v>0</v>
      </c>
      <c r="G9210" s="33" t="n">
        <f aca="false">$G9209+IF($F9210=1,1,0)</f>
        <v>5</v>
      </c>
      <c r="H9210" s="0" t="str">
        <f aca="false">IF($F9210=1,$G9210,"")</f>
        <v/>
      </c>
    </row>
    <row r="9211" customFormat="false" ht="15" hidden="false" customHeight="false" outlineLevel="0" collapsed="false">
      <c r="A9211" s="30" t="n">
        <v>1438.90625</v>
      </c>
      <c r="B9211" s="31" t="n">
        <v>42.7372</v>
      </c>
      <c r="C9211" s="32" t="n">
        <f aca="false">IF($A9211="","",IF(設定!$B$21="dB",10^($B9211/20),ABS($B9211)))</f>
        <v>137.043991731764</v>
      </c>
      <c r="D9211" s="32" t="n">
        <f aca="false">IF($A9211="","",$A9211^2)</f>
        <v>2070451.19628906</v>
      </c>
      <c r="E9211" s="32" t="n">
        <f aca="false">IF($A9211="","",IF($C9211&lt;=0,"",1/$C9211^2))</f>
        <v>5.3245143275375E-005</v>
      </c>
      <c r="F9211" s="33" t="n">
        <f aca="false">IF(OR(ROW()-設定!$B$30&lt;2,ROW()+設定!$B$30&gt;13701,N($A9211)&lt;=0,N(INDEX($A$2:$A$13701,MIN(13700,MAX(1,ROW()-1+設定!$B$30))))&lt;=0,$A9211&lt;設定!$B$28,$A9211&gt;設定!$B$29),0,IF(AND($C9211&gt;=MAX(INDEX($C$1:$C$13701,MAX(1,ROW()-設定!$B$24)):INDEX($C$1:$C$13701,MAX(1,ROW()-1))),$C9211&gt;MAX(INDEX($C$1:$C$13701,MIN(13701,ROW()+1)):INDEX($C$1:$C$13701,MIN(13701,ROW()+設定!$B$24))),$C9211&gt;=設定!$B$32,$C9211&gt;=MAX(MIN(INDEX($C$1:$C$13701,MAX(1,ROW()-設定!$B$26)):INDEX($C$1:$C$13701,MAX(1,ROW()-1))),MIN(INDEX($C$1:$C$13701,MIN(13701,ROW()+1)):INDEX($C$1:$C$13701,MIN(13701,ROW()+設定!$B$26))))*10^(設定!$B$27/20)),1,0))</f>
        <v>0</v>
      </c>
      <c r="G9211" s="33" t="n">
        <f aca="false">$G9210+IF($F9211=1,1,0)</f>
        <v>5</v>
      </c>
      <c r="H9211" s="0" t="str">
        <f aca="false">IF($F9211=1,$G9211,"")</f>
        <v/>
      </c>
    </row>
    <row r="9212" customFormat="false" ht="15" hidden="false" customHeight="false" outlineLevel="0" collapsed="false">
      <c r="A9212" s="30" t="n">
        <v>1439.0625</v>
      </c>
      <c r="B9212" s="31" t="n">
        <v>42.401</v>
      </c>
      <c r="C9212" s="32" t="n">
        <f aca="false">IF($A9212="","",IF(設定!$B$21="dB",10^($B9212/20),ABS($B9212)))</f>
        <v>131.840851720907</v>
      </c>
      <c r="D9212" s="32" t="n">
        <f aca="false">IF($A9212="","",$A9212^2)</f>
        <v>2070900.87890625</v>
      </c>
      <c r="E9212" s="32" t="n">
        <f aca="false">IF($A9212="","",IF($C9212&lt;=0,"",1/$C9212^2))</f>
        <v>5.75307452648443E-005</v>
      </c>
      <c r="F9212" s="33" t="n">
        <f aca="false">IF(OR(ROW()-設定!$B$30&lt;2,ROW()+設定!$B$30&gt;13701,N($A9212)&lt;=0,N(INDEX($A$2:$A$13701,MIN(13700,MAX(1,ROW()-1+設定!$B$30))))&lt;=0,$A9212&lt;設定!$B$28,$A9212&gt;設定!$B$29),0,IF(AND($C9212&gt;=MAX(INDEX($C$1:$C$13701,MAX(1,ROW()-設定!$B$24)):INDEX($C$1:$C$13701,MAX(1,ROW()-1))),$C9212&gt;MAX(INDEX($C$1:$C$13701,MIN(13701,ROW()+1)):INDEX($C$1:$C$13701,MIN(13701,ROW()+設定!$B$24))),$C9212&gt;=設定!$B$32,$C9212&gt;=MAX(MIN(INDEX($C$1:$C$13701,MAX(1,ROW()-設定!$B$26)):INDEX($C$1:$C$13701,MAX(1,ROW()-1))),MIN(INDEX($C$1:$C$13701,MIN(13701,ROW()+1)):INDEX($C$1:$C$13701,MIN(13701,ROW()+設定!$B$26))))*10^(設定!$B$27/20)),1,0))</f>
        <v>0</v>
      </c>
      <c r="G9212" s="33" t="n">
        <f aca="false">$G9211+IF($F9212=1,1,0)</f>
        <v>5</v>
      </c>
      <c r="H9212" s="0" t="str">
        <f aca="false">IF($F9212=1,$G9212,"")</f>
        <v/>
      </c>
    </row>
    <row r="9213" customFormat="false" ht="15" hidden="false" customHeight="false" outlineLevel="0" collapsed="false">
      <c r="A9213" s="30" t="n">
        <v>1439.21875</v>
      </c>
      <c r="B9213" s="31" t="n">
        <v>42.2413</v>
      </c>
      <c r="C9213" s="32" t="n">
        <f aca="false">IF($A9213="","",IF(設定!$B$21="dB",10^($B9213/20),ABS($B9213)))</f>
        <v>129.438955568942</v>
      </c>
      <c r="D9213" s="32" t="n">
        <f aca="false">IF($A9213="","",$A9213^2)</f>
        <v>2071350.61035156</v>
      </c>
      <c r="E9213" s="32" t="n">
        <f aca="false">IF($A9213="","",IF($C9213&lt;=0,"",1/$C9213^2))</f>
        <v>5.96856599137354E-005</v>
      </c>
      <c r="F9213" s="33" t="n">
        <f aca="false">IF(OR(ROW()-設定!$B$30&lt;2,ROW()+設定!$B$30&gt;13701,N($A9213)&lt;=0,N(INDEX($A$2:$A$13701,MIN(13700,MAX(1,ROW()-1+設定!$B$30))))&lt;=0,$A9213&lt;設定!$B$28,$A9213&gt;設定!$B$29),0,IF(AND($C9213&gt;=MAX(INDEX($C$1:$C$13701,MAX(1,ROW()-設定!$B$24)):INDEX($C$1:$C$13701,MAX(1,ROW()-1))),$C9213&gt;MAX(INDEX($C$1:$C$13701,MIN(13701,ROW()+1)):INDEX($C$1:$C$13701,MIN(13701,ROW()+設定!$B$24))),$C9213&gt;=設定!$B$32,$C9213&gt;=MAX(MIN(INDEX($C$1:$C$13701,MAX(1,ROW()-設定!$B$26)):INDEX($C$1:$C$13701,MAX(1,ROW()-1))),MIN(INDEX($C$1:$C$13701,MIN(13701,ROW()+1)):INDEX($C$1:$C$13701,MIN(13701,ROW()+設定!$B$26))))*10^(設定!$B$27/20)),1,0))</f>
        <v>0</v>
      </c>
      <c r="G9213" s="33" t="n">
        <f aca="false">$G9212+IF($F9213=1,1,0)</f>
        <v>5</v>
      </c>
      <c r="H9213" s="0" t="str">
        <f aca="false">IF($F9213=1,$G9213,"")</f>
        <v/>
      </c>
    </row>
    <row r="9214" customFormat="false" ht="15" hidden="false" customHeight="false" outlineLevel="0" collapsed="false">
      <c r="A9214" s="30" t="n">
        <v>1439.375</v>
      </c>
      <c r="B9214" s="31" t="n">
        <v>41.8706</v>
      </c>
      <c r="C9214" s="32" t="n">
        <f aca="false">IF($A9214="","",IF(設定!$B$21="dB",10^($B9214/20),ABS($B9214)))</f>
        <v>124.030929969088</v>
      </c>
      <c r="D9214" s="32" t="n">
        <f aca="false">IF($A9214="","",$A9214^2)</f>
        <v>2071800.390625</v>
      </c>
      <c r="E9214" s="32" t="n">
        <f aca="false">IF($A9214="","",IF($C9214&lt;=0,"",1/$C9214^2))</f>
        <v>6.50039877811253E-005</v>
      </c>
      <c r="F9214" s="33" t="n">
        <f aca="false">IF(OR(ROW()-設定!$B$30&lt;2,ROW()+設定!$B$30&gt;13701,N($A9214)&lt;=0,N(INDEX($A$2:$A$13701,MIN(13700,MAX(1,ROW()-1+設定!$B$30))))&lt;=0,$A9214&lt;設定!$B$28,$A9214&gt;設定!$B$29),0,IF(AND($C9214&gt;=MAX(INDEX($C$1:$C$13701,MAX(1,ROW()-設定!$B$24)):INDEX($C$1:$C$13701,MAX(1,ROW()-1))),$C9214&gt;MAX(INDEX($C$1:$C$13701,MIN(13701,ROW()+1)):INDEX($C$1:$C$13701,MIN(13701,ROW()+設定!$B$24))),$C9214&gt;=設定!$B$32,$C9214&gt;=MAX(MIN(INDEX($C$1:$C$13701,MAX(1,ROW()-設定!$B$26)):INDEX($C$1:$C$13701,MAX(1,ROW()-1))),MIN(INDEX($C$1:$C$13701,MIN(13701,ROW()+1)):INDEX($C$1:$C$13701,MIN(13701,ROW()+設定!$B$26))))*10^(設定!$B$27/20)),1,0))</f>
        <v>0</v>
      </c>
      <c r="G9214" s="33" t="n">
        <f aca="false">$G9213+IF($F9214=1,1,0)</f>
        <v>5</v>
      </c>
      <c r="H9214" s="0" t="str">
        <f aca="false">IF($F9214=1,$G9214,"")</f>
        <v/>
      </c>
    </row>
    <row r="9215" customFormat="false" ht="15" hidden="false" customHeight="false" outlineLevel="0" collapsed="false">
      <c r="A9215" s="30" t="n">
        <v>1439.53125</v>
      </c>
      <c r="B9215" s="31" t="n">
        <v>41.5685</v>
      </c>
      <c r="C9215" s="32" t="n">
        <f aca="false">IF($A9215="","",IF(設定!$B$21="dB",10^($B9215/20),ABS($B9215)))</f>
        <v>119.791223321241</v>
      </c>
      <c r="D9215" s="32" t="n">
        <f aca="false">IF($A9215="","",$A9215^2)</f>
        <v>2072250.21972656</v>
      </c>
      <c r="E9215" s="32" t="n">
        <f aca="false">IF($A9215="","",IF($C9215&lt;=0,"",1/$C9215^2))</f>
        <v>6.968671619408E-005</v>
      </c>
      <c r="F9215" s="33" t="n">
        <f aca="false">IF(OR(ROW()-設定!$B$30&lt;2,ROW()+設定!$B$30&gt;13701,N($A9215)&lt;=0,N(INDEX($A$2:$A$13701,MIN(13700,MAX(1,ROW()-1+設定!$B$30))))&lt;=0,$A9215&lt;設定!$B$28,$A9215&gt;設定!$B$29),0,IF(AND($C9215&gt;=MAX(INDEX($C$1:$C$13701,MAX(1,ROW()-設定!$B$24)):INDEX($C$1:$C$13701,MAX(1,ROW()-1))),$C9215&gt;MAX(INDEX($C$1:$C$13701,MIN(13701,ROW()+1)):INDEX($C$1:$C$13701,MIN(13701,ROW()+設定!$B$24))),$C9215&gt;=設定!$B$32,$C9215&gt;=MAX(MIN(INDEX($C$1:$C$13701,MAX(1,ROW()-設定!$B$26)):INDEX($C$1:$C$13701,MAX(1,ROW()-1))),MIN(INDEX($C$1:$C$13701,MIN(13701,ROW()+1)):INDEX($C$1:$C$13701,MIN(13701,ROW()+設定!$B$26))))*10^(設定!$B$27/20)),1,0))</f>
        <v>0</v>
      </c>
      <c r="G9215" s="33" t="n">
        <f aca="false">$G9214+IF($F9215=1,1,0)</f>
        <v>5</v>
      </c>
      <c r="H9215" s="0" t="str">
        <f aca="false">IF($F9215=1,$G9215,"")</f>
        <v/>
      </c>
    </row>
    <row r="9216" customFormat="false" ht="15" hidden="false" customHeight="false" outlineLevel="0" collapsed="false">
      <c r="A9216" s="30" t="n">
        <v>1439.6875</v>
      </c>
      <c r="B9216" s="31" t="n">
        <v>41.2137</v>
      </c>
      <c r="C9216" s="32" t="n">
        <f aca="false">IF($A9216="","",IF(設定!$B$21="dB",10^($B9216/20),ABS($B9216)))</f>
        <v>114.996599959479</v>
      </c>
      <c r="D9216" s="32" t="n">
        <f aca="false">IF($A9216="","",$A9216^2)</f>
        <v>2072700.09765625</v>
      </c>
      <c r="E9216" s="32" t="n">
        <f aca="false">IF($A9216="","",IF($C9216&lt;=0,"",1/$C9216^2))</f>
        <v>7.56188380916416E-005</v>
      </c>
      <c r="F9216" s="33" t="n">
        <f aca="false">IF(OR(ROW()-設定!$B$30&lt;2,ROW()+設定!$B$30&gt;13701,N($A9216)&lt;=0,N(INDEX($A$2:$A$13701,MIN(13700,MAX(1,ROW()-1+設定!$B$30))))&lt;=0,$A9216&lt;設定!$B$28,$A9216&gt;設定!$B$29),0,IF(AND($C9216&gt;=MAX(INDEX($C$1:$C$13701,MAX(1,ROW()-設定!$B$24)):INDEX($C$1:$C$13701,MAX(1,ROW()-1))),$C9216&gt;MAX(INDEX($C$1:$C$13701,MIN(13701,ROW()+1)):INDEX($C$1:$C$13701,MIN(13701,ROW()+設定!$B$24))),$C9216&gt;=設定!$B$32,$C9216&gt;=MAX(MIN(INDEX($C$1:$C$13701,MAX(1,ROW()-設定!$B$26)):INDEX($C$1:$C$13701,MAX(1,ROW()-1))),MIN(INDEX($C$1:$C$13701,MIN(13701,ROW()+1)):INDEX($C$1:$C$13701,MIN(13701,ROW()+設定!$B$26))))*10^(設定!$B$27/20)),1,0))</f>
        <v>0</v>
      </c>
      <c r="G9216" s="33" t="n">
        <f aca="false">$G9215+IF($F9216=1,1,0)</f>
        <v>5</v>
      </c>
      <c r="H9216" s="0" t="str">
        <f aca="false">IF($F9216=1,$G9216,"")</f>
        <v/>
      </c>
    </row>
    <row r="9217" customFormat="false" ht="15" hidden="false" customHeight="false" outlineLevel="0" collapsed="false">
      <c r="A9217" s="30" t="n">
        <v>1439.84375</v>
      </c>
      <c r="B9217" s="31" t="n">
        <v>40.7079</v>
      </c>
      <c r="C9217" s="32" t="n">
        <f aca="false">IF($A9217="","",IF(設定!$B$21="dB",10^($B9217/20),ABS($B9217)))</f>
        <v>108.491321689673</v>
      </c>
      <c r="D9217" s="32" t="n">
        <f aca="false">IF($A9217="","",$A9217^2)</f>
        <v>2073150.02441406</v>
      </c>
      <c r="E9217" s="32" t="n">
        <f aca="false">IF($A9217="","",IF($C9217&lt;=0,"",1/$C9217^2))</f>
        <v>8.4959118949098E-005</v>
      </c>
      <c r="F9217" s="33" t="n">
        <f aca="false">IF(OR(ROW()-設定!$B$30&lt;2,ROW()+設定!$B$30&gt;13701,N($A9217)&lt;=0,N(INDEX($A$2:$A$13701,MIN(13700,MAX(1,ROW()-1+設定!$B$30))))&lt;=0,$A9217&lt;設定!$B$28,$A9217&gt;設定!$B$29),0,IF(AND($C9217&gt;=MAX(INDEX($C$1:$C$13701,MAX(1,ROW()-設定!$B$24)):INDEX($C$1:$C$13701,MAX(1,ROW()-1))),$C9217&gt;MAX(INDEX($C$1:$C$13701,MIN(13701,ROW()+1)):INDEX($C$1:$C$13701,MIN(13701,ROW()+設定!$B$24))),$C9217&gt;=設定!$B$32,$C9217&gt;=MAX(MIN(INDEX($C$1:$C$13701,MAX(1,ROW()-設定!$B$26)):INDEX($C$1:$C$13701,MAX(1,ROW()-1))),MIN(INDEX($C$1:$C$13701,MIN(13701,ROW()+1)):INDEX($C$1:$C$13701,MIN(13701,ROW()+設定!$B$26))))*10^(設定!$B$27/20)),1,0))</f>
        <v>0</v>
      </c>
      <c r="G9217" s="33" t="n">
        <f aca="false">$G9216+IF($F9217=1,1,0)</f>
        <v>5</v>
      </c>
      <c r="H9217" s="0" t="str">
        <f aca="false">IF($F9217=1,$G9217,"")</f>
        <v/>
      </c>
    </row>
    <row r="9218" customFormat="false" ht="15" hidden="false" customHeight="false" outlineLevel="0" collapsed="false">
      <c r="A9218" s="30" t="n">
        <v>1440</v>
      </c>
      <c r="B9218" s="31" t="n">
        <v>40.458</v>
      </c>
      <c r="C9218" s="32" t="n">
        <f aca="false">IF($A9218="","",IF(設定!$B$21="dB",10^($B9218/20),ABS($B9218)))</f>
        <v>105.414414278539</v>
      </c>
      <c r="D9218" s="32" t="n">
        <f aca="false">IF($A9218="","",$A9218^2)</f>
        <v>2073600</v>
      </c>
      <c r="E9218" s="32" t="n">
        <f aca="false">IF($A9218="","",IF($C9218&lt;=0,"",1/$C9218^2))</f>
        <v>8.99911910870052E-005</v>
      </c>
      <c r="F9218" s="33" t="n">
        <f aca="false">IF(OR(ROW()-設定!$B$30&lt;2,ROW()+設定!$B$30&gt;13701,N($A9218)&lt;=0,N(INDEX($A$2:$A$13701,MIN(13700,MAX(1,ROW()-1+設定!$B$30))))&lt;=0,$A9218&lt;設定!$B$28,$A9218&gt;設定!$B$29),0,IF(AND($C9218&gt;=MAX(INDEX($C$1:$C$13701,MAX(1,ROW()-設定!$B$24)):INDEX($C$1:$C$13701,MAX(1,ROW()-1))),$C9218&gt;MAX(INDEX($C$1:$C$13701,MIN(13701,ROW()+1)):INDEX($C$1:$C$13701,MIN(13701,ROW()+設定!$B$24))),$C9218&gt;=設定!$B$32,$C9218&gt;=MAX(MIN(INDEX($C$1:$C$13701,MAX(1,ROW()-設定!$B$26)):INDEX($C$1:$C$13701,MAX(1,ROW()-1))),MIN(INDEX($C$1:$C$13701,MIN(13701,ROW()+1)):INDEX($C$1:$C$13701,MIN(13701,ROW()+設定!$B$26))))*10^(設定!$B$27/20)),1,0))</f>
        <v>0</v>
      </c>
      <c r="G9218" s="33" t="n">
        <f aca="false">$G9217+IF($F9218=1,1,0)</f>
        <v>5</v>
      </c>
      <c r="H9218" s="0" t="str">
        <f aca="false">IF($F9218=1,$G9218,"")</f>
        <v/>
      </c>
    </row>
    <row r="9219" customFormat="false" ht="15" hidden="false" customHeight="false" outlineLevel="0" collapsed="false">
      <c r="A9219" s="30" t="n">
        <v>1440.15625</v>
      </c>
      <c r="B9219" s="31" t="n">
        <v>40.1769</v>
      </c>
      <c r="C9219" s="32" t="n">
        <f aca="false">IF($A9219="","",IF(設定!$B$21="dB",10^($B9219/20),ABS($B9219)))</f>
        <v>102.057517471703</v>
      </c>
      <c r="D9219" s="32" t="n">
        <f aca="false">IF($A9219="","",$A9219^2)</f>
        <v>2074050.02441406</v>
      </c>
      <c r="E9219" s="32" t="n">
        <f aca="false">IF($A9219="","",IF($C9219&lt;=0,"",1/$C9219^2))</f>
        <v>9.60085697480986E-005</v>
      </c>
      <c r="F9219" s="33" t="n">
        <f aca="false">IF(OR(ROW()-設定!$B$30&lt;2,ROW()+設定!$B$30&gt;13701,N($A9219)&lt;=0,N(INDEX($A$2:$A$13701,MIN(13700,MAX(1,ROW()-1+設定!$B$30))))&lt;=0,$A9219&lt;設定!$B$28,$A9219&gt;設定!$B$29),0,IF(AND($C9219&gt;=MAX(INDEX($C$1:$C$13701,MAX(1,ROW()-設定!$B$24)):INDEX($C$1:$C$13701,MAX(1,ROW()-1))),$C9219&gt;MAX(INDEX($C$1:$C$13701,MIN(13701,ROW()+1)):INDEX($C$1:$C$13701,MIN(13701,ROW()+設定!$B$24))),$C9219&gt;=設定!$B$32,$C9219&gt;=MAX(MIN(INDEX($C$1:$C$13701,MAX(1,ROW()-設定!$B$26)):INDEX($C$1:$C$13701,MAX(1,ROW()-1))),MIN(INDEX($C$1:$C$13701,MIN(13701,ROW()+1)):INDEX($C$1:$C$13701,MIN(13701,ROW()+設定!$B$26))))*10^(設定!$B$27/20)),1,0))</f>
        <v>0</v>
      </c>
      <c r="G9219" s="33" t="n">
        <f aca="false">$G9218+IF($F9219=1,1,0)</f>
        <v>5</v>
      </c>
      <c r="H9219" s="0" t="str">
        <f aca="false">IF($F9219=1,$G9219,"")</f>
        <v/>
      </c>
    </row>
    <row r="9220" customFormat="false" ht="15" hidden="false" customHeight="false" outlineLevel="0" collapsed="false">
      <c r="A9220" s="30" t="n">
        <v>1440.3125</v>
      </c>
      <c r="B9220" s="31" t="n">
        <v>39.6695</v>
      </c>
      <c r="C9220" s="32" t="n">
        <f aca="false">IF($A9220="","",IF(設定!$B$21="dB",10^($B9220/20),ABS($B9220)))</f>
        <v>96.26645959496</v>
      </c>
      <c r="D9220" s="32" t="n">
        <f aca="false">IF($A9220="","",$A9220^2)</f>
        <v>2074500.09765625</v>
      </c>
      <c r="E9220" s="32" t="n">
        <f aca="false">IF($A9220="","",IF($C9220&lt;=0,"",1/$C9220^2))</f>
        <v>0.000107907094771262</v>
      </c>
      <c r="F9220" s="33" t="n">
        <f aca="false">IF(OR(ROW()-設定!$B$30&lt;2,ROW()+設定!$B$30&gt;13701,N($A9220)&lt;=0,N(INDEX($A$2:$A$13701,MIN(13700,MAX(1,ROW()-1+設定!$B$30))))&lt;=0,$A9220&lt;設定!$B$28,$A9220&gt;設定!$B$29),0,IF(AND($C9220&gt;=MAX(INDEX($C$1:$C$13701,MAX(1,ROW()-設定!$B$24)):INDEX($C$1:$C$13701,MAX(1,ROW()-1))),$C9220&gt;MAX(INDEX($C$1:$C$13701,MIN(13701,ROW()+1)):INDEX($C$1:$C$13701,MIN(13701,ROW()+設定!$B$24))),$C9220&gt;=設定!$B$32,$C9220&gt;=MAX(MIN(INDEX($C$1:$C$13701,MAX(1,ROW()-設定!$B$26)):INDEX($C$1:$C$13701,MAX(1,ROW()-1))),MIN(INDEX($C$1:$C$13701,MIN(13701,ROW()+1)):INDEX($C$1:$C$13701,MIN(13701,ROW()+設定!$B$26))))*10^(設定!$B$27/20)),1,0))</f>
        <v>0</v>
      </c>
      <c r="G9220" s="33" t="n">
        <f aca="false">$G9219+IF($F9220=1,1,0)</f>
        <v>5</v>
      </c>
      <c r="H9220" s="0" t="str">
        <f aca="false">IF($F9220=1,$G9220,"")</f>
        <v/>
      </c>
    </row>
    <row r="9221" customFormat="false" ht="15" hidden="false" customHeight="false" outlineLevel="0" collapsed="false">
      <c r="A9221" s="30" t="n">
        <v>1440.46875</v>
      </c>
      <c r="B9221" s="31" t="n">
        <v>39.3243</v>
      </c>
      <c r="C9221" s="32" t="n">
        <f aca="false">IF($A9221="","",IF(設定!$B$21="dB",10^($B9221/20),ABS($B9221)))</f>
        <v>92.5156064459177</v>
      </c>
      <c r="D9221" s="32" t="n">
        <f aca="false">IF($A9221="","",$A9221^2)</f>
        <v>2074950.21972656</v>
      </c>
      <c r="E9221" s="32" t="n">
        <f aca="false">IF($A9221="","",IF($C9221&lt;=0,"",1/$C9221^2))</f>
        <v>0.000116834202917158</v>
      </c>
      <c r="F9221" s="33" t="n">
        <f aca="false">IF(OR(ROW()-設定!$B$30&lt;2,ROW()+設定!$B$30&gt;13701,N($A9221)&lt;=0,N(INDEX($A$2:$A$13701,MIN(13700,MAX(1,ROW()-1+設定!$B$30))))&lt;=0,$A9221&lt;設定!$B$28,$A9221&gt;設定!$B$29),0,IF(AND($C9221&gt;=MAX(INDEX($C$1:$C$13701,MAX(1,ROW()-設定!$B$24)):INDEX($C$1:$C$13701,MAX(1,ROW()-1))),$C9221&gt;MAX(INDEX($C$1:$C$13701,MIN(13701,ROW()+1)):INDEX($C$1:$C$13701,MIN(13701,ROW()+設定!$B$24))),$C9221&gt;=設定!$B$32,$C9221&gt;=MAX(MIN(INDEX($C$1:$C$13701,MAX(1,ROW()-設定!$B$26)):INDEX($C$1:$C$13701,MAX(1,ROW()-1))),MIN(INDEX($C$1:$C$13701,MIN(13701,ROW()+1)):INDEX($C$1:$C$13701,MIN(13701,ROW()+設定!$B$26))))*10^(設定!$B$27/20)),1,0))</f>
        <v>0</v>
      </c>
      <c r="G9221" s="33" t="n">
        <f aca="false">$G9220+IF($F9221=1,1,0)</f>
        <v>5</v>
      </c>
      <c r="H9221" s="0" t="str">
        <f aca="false">IF($F9221=1,$G9221,"")</f>
        <v/>
      </c>
    </row>
    <row r="9222" customFormat="false" ht="15" hidden="false" customHeight="false" outlineLevel="0" collapsed="false">
      <c r="A9222" s="30" t="n">
        <v>1440.625</v>
      </c>
      <c r="B9222" s="31" t="n">
        <v>38.8915</v>
      </c>
      <c r="C9222" s="32" t="n">
        <f aca="false">IF($A9222="","",IF(設定!$B$21="dB",10^($B9222/20),ABS($B9222)))</f>
        <v>88.0187101490511</v>
      </c>
      <c r="D9222" s="32" t="n">
        <f aca="false">IF($A9222="","",$A9222^2)</f>
        <v>2075400.390625</v>
      </c>
      <c r="E9222" s="32" t="n">
        <f aca="false">IF($A9222="","",IF($C9222&lt;=0,"",1/$C9222^2))</f>
        <v>0.000129077337928351</v>
      </c>
      <c r="F9222" s="33" t="n">
        <f aca="false">IF(OR(ROW()-設定!$B$30&lt;2,ROW()+設定!$B$30&gt;13701,N($A9222)&lt;=0,N(INDEX($A$2:$A$13701,MIN(13700,MAX(1,ROW()-1+設定!$B$30))))&lt;=0,$A9222&lt;設定!$B$28,$A9222&gt;設定!$B$29),0,IF(AND($C9222&gt;=MAX(INDEX($C$1:$C$13701,MAX(1,ROW()-設定!$B$24)):INDEX($C$1:$C$13701,MAX(1,ROW()-1))),$C9222&gt;MAX(INDEX($C$1:$C$13701,MIN(13701,ROW()+1)):INDEX($C$1:$C$13701,MIN(13701,ROW()+設定!$B$24))),$C9222&gt;=設定!$B$32,$C9222&gt;=MAX(MIN(INDEX($C$1:$C$13701,MAX(1,ROW()-設定!$B$26)):INDEX($C$1:$C$13701,MAX(1,ROW()-1))),MIN(INDEX($C$1:$C$13701,MIN(13701,ROW()+1)):INDEX($C$1:$C$13701,MIN(13701,ROW()+設定!$B$26))))*10^(設定!$B$27/20)),1,0))</f>
        <v>0</v>
      </c>
      <c r="G9222" s="33" t="n">
        <f aca="false">$G9221+IF($F9222=1,1,0)</f>
        <v>5</v>
      </c>
      <c r="H9222" s="0" t="str">
        <f aca="false">IF($F9222=1,$G9222,"")</f>
        <v/>
      </c>
    </row>
    <row r="9223" customFormat="false" ht="15" hidden="false" customHeight="false" outlineLevel="0" collapsed="false">
      <c r="A9223" s="30" t="n">
        <v>1440.78125</v>
      </c>
      <c r="B9223" s="31" t="n">
        <v>38.7498</v>
      </c>
      <c r="C9223" s="32" t="n">
        <f aca="false">IF($A9223="","",IF(設定!$B$21="dB",10^($B9223/20),ABS($B9223)))</f>
        <v>86.5944384024206</v>
      </c>
      <c r="D9223" s="32" t="n">
        <f aca="false">IF($A9223="","",$A9223^2)</f>
        <v>2075850.61035156</v>
      </c>
      <c r="E9223" s="32" t="n">
        <f aca="false">IF($A9223="","",IF($C9223&lt;=0,"",1/$C9223^2))</f>
        <v>0.00013335828445088</v>
      </c>
      <c r="F9223" s="33" t="n">
        <f aca="false">IF(OR(ROW()-設定!$B$30&lt;2,ROW()+設定!$B$30&gt;13701,N($A9223)&lt;=0,N(INDEX($A$2:$A$13701,MIN(13700,MAX(1,ROW()-1+設定!$B$30))))&lt;=0,$A9223&lt;設定!$B$28,$A9223&gt;設定!$B$29),0,IF(AND($C9223&gt;=MAX(INDEX($C$1:$C$13701,MAX(1,ROW()-設定!$B$24)):INDEX($C$1:$C$13701,MAX(1,ROW()-1))),$C9223&gt;MAX(INDEX($C$1:$C$13701,MIN(13701,ROW()+1)):INDEX($C$1:$C$13701,MIN(13701,ROW()+設定!$B$24))),$C9223&gt;=設定!$B$32,$C9223&gt;=MAX(MIN(INDEX($C$1:$C$13701,MAX(1,ROW()-設定!$B$26)):INDEX($C$1:$C$13701,MAX(1,ROW()-1))),MIN(INDEX($C$1:$C$13701,MIN(13701,ROW()+1)):INDEX($C$1:$C$13701,MIN(13701,ROW()+設定!$B$26))))*10^(設定!$B$27/20)),1,0))</f>
        <v>0</v>
      </c>
      <c r="G9223" s="33" t="n">
        <f aca="false">$G9222+IF($F9223=1,1,0)</f>
        <v>5</v>
      </c>
      <c r="H9223" s="0" t="str">
        <f aca="false">IF($F9223=1,$G9223,"")</f>
        <v/>
      </c>
    </row>
    <row r="9224" customFormat="false" ht="15" hidden="false" customHeight="false" outlineLevel="0" collapsed="false">
      <c r="A9224" s="30" t="n">
        <v>1440.9375</v>
      </c>
      <c r="B9224" s="31" t="n">
        <v>38.5306</v>
      </c>
      <c r="C9224" s="32" t="n">
        <f aca="false">IF($A9224="","",IF(設定!$B$21="dB",10^($B9224/20),ABS($B9224)))</f>
        <v>84.4364566532447</v>
      </c>
      <c r="D9224" s="32" t="n">
        <f aca="false">IF($A9224="","",$A9224^2)</f>
        <v>2076300.87890625</v>
      </c>
      <c r="E9224" s="32" t="n">
        <f aca="false">IF($A9224="","",IF($C9224&lt;=0,"",1/$C9224^2))</f>
        <v>0.000140261991207351</v>
      </c>
      <c r="F9224" s="33" t="n">
        <f aca="false">IF(OR(ROW()-設定!$B$30&lt;2,ROW()+設定!$B$30&gt;13701,N($A9224)&lt;=0,N(INDEX($A$2:$A$13701,MIN(13700,MAX(1,ROW()-1+設定!$B$30))))&lt;=0,$A9224&lt;設定!$B$28,$A9224&gt;設定!$B$29),0,IF(AND($C9224&gt;=MAX(INDEX($C$1:$C$13701,MAX(1,ROW()-設定!$B$24)):INDEX($C$1:$C$13701,MAX(1,ROW()-1))),$C9224&gt;MAX(INDEX($C$1:$C$13701,MIN(13701,ROW()+1)):INDEX($C$1:$C$13701,MIN(13701,ROW()+設定!$B$24))),$C9224&gt;=設定!$B$32,$C9224&gt;=MAX(MIN(INDEX($C$1:$C$13701,MAX(1,ROW()-設定!$B$26)):INDEX($C$1:$C$13701,MAX(1,ROW()-1))),MIN(INDEX($C$1:$C$13701,MIN(13701,ROW()+1)):INDEX($C$1:$C$13701,MIN(13701,ROW()+設定!$B$26))))*10^(設定!$B$27/20)),1,0))</f>
        <v>0</v>
      </c>
      <c r="G9224" s="33" t="n">
        <f aca="false">$G9223+IF($F9224=1,1,0)</f>
        <v>5</v>
      </c>
      <c r="H9224" s="0" t="str">
        <f aca="false">IF($F9224=1,$G9224,"")</f>
        <v/>
      </c>
    </row>
    <row r="9225" customFormat="false" ht="15" hidden="false" customHeight="false" outlineLevel="0" collapsed="false">
      <c r="A9225" s="30" t="n">
        <v>1441.09375</v>
      </c>
      <c r="B9225" s="31" t="n">
        <v>37.8687</v>
      </c>
      <c r="C9225" s="32" t="n">
        <f aca="false">IF($A9225="","",IF(設定!$B$21="dB",10^($B9225/20),ABS($B9225)))</f>
        <v>78.2411094375004</v>
      </c>
      <c r="D9225" s="32" t="n">
        <f aca="false">IF($A9225="","",$A9225^2)</f>
        <v>2076751.19628906</v>
      </c>
      <c r="E9225" s="32" t="n">
        <f aca="false">IF($A9225="","",IF($C9225&lt;=0,"",1/$C9225^2))</f>
        <v>0.000163354085240333</v>
      </c>
      <c r="F9225" s="33" t="n">
        <f aca="false">IF(OR(ROW()-設定!$B$30&lt;2,ROW()+設定!$B$30&gt;13701,N($A9225)&lt;=0,N(INDEX($A$2:$A$13701,MIN(13700,MAX(1,ROW()-1+設定!$B$30))))&lt;=0,$A9225&lt;設定!$B$28,$A9225&gt;設定!$B$29),0,IF(AND($C9225&gt;=MAX(INDEX($C$1:$C$13701,MAX(1,ROW()-設定!$B$24)):INDEX($C$1:$C$13701,MAX(1,ROW()-1))),$C9225&gt;MAX(INDEX($C$1:$C$13701,MIN(13701,ROW()+1)):INDEX($C$1:$C$13701,MIN(13701,ROW()+設定!$B$24))),$C9225&gt;=設定!$B$32,$C9225&gt;=MAX(MIN(INDEX($C$1:$C$13701,MAX(1,ROW()-設定!$B$26)):INDEX($C$1:$C$13701,MAX(1,ROW()-1))),MIN(INDEX($C$1:$C$13701,MIN(13701,ROW()+1)):INDEX($C$1:$C$13701,MIN(13701,ROW()+設定!$B$26))))*10^(設定!$B$27/20)),1,0))</f>
        <v>0</v>
      </c>
      <c r="G9225" s="33" t="n">
        <f aca="false">$G9224+IF($F9225=1,1,0)</f>
        <v>5</v>
      </c>
      <c r="H9225" s="0" t="str">
        <f aca="false">IF($F9225=1,$G9225,"")</f>
        <v/>
      </c>
    </row>
    <row r="9226" customFormat="false" ht="15" hidden="false" customHeight="false" outlineLevel="0" collapsed="false">
      <c r="A9226" s="30" t="n">
        <v>1441.25</v>
      </c>
      <c r="B9226" s="31" t="n">
        <v>37.7683</v>
      </c>
      <c r="C9226" s="32" t="n">
        <f aca="false">IF($A9226="","",IF(設定!$B$21="dB",10^($B9226/20),ABS($B9226)))</f>
        <v>77.3419290543622</v>
      </c>
      <c r="D9226" s="32" t="n">
        <f aca="false">IF($A9226="","",$A9226^2)</f>
        <v>2077201.5625</v>
      </c>
      <c r="E9226" s="32" t="n">
        <f aca="false">IF($A9226="","",IF($C9226&lt;=0,"",1/$C9226^2))</f>
        <v>0.000167174487317111</v>
      </c>
      <c r="F9226" s="33" t="n">
        <f aca="false">IF(OR(ROW()-設定!$B$30&lt;2,ROW()+設定!$B$30&gt;13701,N($A9226)&lt;=0,N(INDEX($A$2:$A$13701,MIN(13700,MAX(1,ROW()-1+設定!$B$30))))&lt;=0,$A9226&lt;設定!$B$28,$A9226&gt;設定!$B$29),0,IF(AND($C9226&gt;=MAX(INDEX($C$1:$C$13701,MAX(1,ROW()-設定!$B$24)):INDEX($C$1:$C$13701,MAX(1,ROW()-1))),$C9226&gt;MAX(INDEX($C$1:$C$13701,MIN(13701,ROW()+1)):INDEX($C$1:$C$13701,MIN(13701,ROW()+設定!$B$24))),$C9226&gt;=設定!$B$32,$C9226&gt;=MAX(MIN(INDEX($C$1:$C$13701,MAX(1,ROW()-設定!$B$26)):INDEX($C$1:$C$13701,MAX(1,ROW()-1))),MIN(INDEX($C$1:$C$13701,MIN(13701,ROW()+1)):INDEX($C$1:$C$13701,MIN(13701,ROW()+設定!$B$26))))*10^(設定!$B$27/20)),1,0))</f>
        <v>0</v>
      </c>
      <c r="G9226" s="33" t="n">
        <f aca="false">$G9225+IF($F9226=1,1,0)</f>
        <v>5</v>
      </c>
      <c r="H9226" s="0" t="str">
        <f aca="false">IF($F9226=1,$G9226,"")</f>
        <v/>
      </c>
    </row>
    <row r="9227" customFormat="false" ht="15" hidden="false" customHeight="false" outlineLevel="0" collapsed="false">
      <c r="A9227" s="30" t="n">
        <v>1441.40625</v>
      </c>
      <c r="B9227" s="31" t="n">
        <v>37.4721</v>
      </c>
      <c r="C9227" s="32" t="n">
        <f aca="false">IF($A9227="","",IF(設定!$B$21="dB",10^($B9227/20),ABS($B9227)))</f>
        <v>74.7489333915112</v>
      </c>
      <c r="D9227" s="32" t="n">
        <f aca="false">IF($A9227="","",$A9227^2)</f>
        <v>2077651.97753906</v>
      </c>
      <c r="E9227" s="32" t="n">
        <f aca="false">IF($A9227="","",IF($C9227&lt;=0,"",1/$C9227^2))</f>
        <v>0.00017897402286428</v>
      </c>
      <c r="F9227" s="33" t="n">
        <f aca="false">IF(OR(ROW()-設定!$B$30&lt;2,ROW()+設定!$B$30&gt;13701,N($A9227)&lt;=0,N(INDEX($A$2:$A$13701,MIN(13700,MAX(1,ROW()-1+設定!$B$30))))&lt;=0,$A9227&lt;設定!$B$28,$A9227&gt;設定!$B$29),0,IF(AND($C9227&gt;=MAX(INDEX($C$1:$C$13701,MAX(1,ROW()-設定!$B$24)):INDEX($C$1:$C$13701,MAX(1,ROW()-1))),$C9227&gt;MAX(INDEX($C$1:$C$13701,MIN(13701,ROW()+1)):INDEX($C$1:$C$13701,MIN(13701,ROW()+設定!$B$24))),$C9227&gt;=設定!$B$32,$C9227&gt;=MAX(MIN(INDEX($C$1:$C$13701,MAX(1,ROW()-設定!$B$26)):INDEX($C$1:$C$13701,MAX(1,ROW()-1))),MIN(INDEX($C$1:$C$13701,MIN(13701,ROW()+1)):INDEX($C$1:$C$13701,MIN(13701,ROW()+設定!$B$26))))*10^(設定!$B$27/20)),1,0))</f>
        <v>0</v>
      </c>
      <c r="G9227" s="33" t="n">
        <f aca="false">$G9226+IF($F9227=1,1,0)</f>
        <v>5</v>
      </c>
      <c r="H9227" s="0" t="str">
        <f aca="false">IF($F9227=1,$G9227,"")</f>
        <v/>
      </c>
    </row>
    <row r="9228" customFormat="false" ht="15" hidden="false" customHeight="false" outlineLevel="0" collapsed="false">
      <c r="A9228" s="30" t="n">
        <v>1441.5625</v>
      </c>
      <c r="B9228" s="31" t="n">
        <v>37.0209</v>
      </c>
      <c r="C9228" s="32" t="n">
        <f aca="false">IF($A9228="","",IF(設定!$B$21="dB",10^($B9228/20),ABS($B9228)))</f>
        <v>70.9651295616243</v>
      </c>
      <c r="D9228" s="32" t="n">
        <f aca="false">IF($A9228="","",$A9228^2)</f>
        <v>2078102.44140625</v>
      </c>
      <c r="E9228" s="32" t="n">
        <f aca="false">IF($A9228="","",IF($C9228&lt;=0,"",1/$C9228^2))</f>
        <v>0.000198568337627172</v>
      </c>
      <c r="F9228" s="33" t="n">
        <f aca="false">IF(OR(ROW()-設定!$B$30&lt;2,ROW()+設定!$B$30&gt;13701,N($A9228)&lt;=0,N(INDEX($A$2:$A$13701,MIN(13700,MAX(1,ROW()-1+設定!$B$30))))&lt;=0,$A9228&lt;設定!$B$28,$A9228&gt;設定!$B$29),0,IF(AND($C9228&gt;=MAX(INDEX($C$1:$C$13701,MAX(1,ROW()-設定!$B$24)):INDEX($C$1:$C$13701,MAX(1,ROW()-1))),$C9228&gt;MAX(INDEX($C$1:$C$13701,MIN(13701,ROW()+1)):INDEX($C$1:$C$13701,MIN(13701,ROW()+設定!$B$24))),$C9228&gt;=設定!$B$32,$C9228&gt;=MAX(MIN(INDEX($C$1:$C$13701,MAX(1,ROW()-設定!$B$26)):INDEX($C$1:$C$13701,MAX(1,ROW()-1))),MIN(INDEX($C$1:$C$13701,MIN(13701,ROW()+1)):INDEX($C$1:$C$13701,MIN(13701,ROW()+設定!$B$26))))*10^(設定!$B$27/20)),1,0))</f>
        <v>0</v>
      </c>
      <c r="G9228" s="33" t="n">
        <f aca="false">$G9227+IF($F9228=1,1,0)</f>
        <v>5</v>
      </c>
      <c r="H9228" s="0" t="str">
        <f aca="false">IF($F9228=1,$G9228,"")</f>
        <v/>
      </c>
    </row>
    <row r="9229" customFormat="false" ht="15" hidden="false" customHeight="false" outlineLevel="0" collapsed="false">
      <c r="A9229" s="30" t="n">
        <v>1441.71875</v>
      </c>
      <c r="B9229" s="31" t="n">
        <v>36.7446</v>
      </c>
      <c r="C9229" s="32" t="n">
        <f aca="false">IF($A9229="","",IF(設定!$B$21="dB",10^($B9229/20),ABS($B9229)))</f>
        <v>68.7432404098431</v>
      </c>
      <c r="D9229" s="32" t="n">
        <f aca="false">IF($A9229="","",$A9229^2)</f>
        <v>2078552.95410156</v>
      </c>
      <c r="E9229" s="32" t="n">
        <f aca="false">IF($A9229="","",IF($C9229&lt;=0,"",1/$C9229^2))</f>
        <v>0.000211611857798937</v>
      </c>
      <c r="F9229" s="33" t="n">
        <f aca="false">IF(OR(ROW()-設定!$B$30&lt;2,ROW()+設定!$B$30&gt;13701,N($A9229)&lt;=0,N(INDEX($A$2:$A$13701,MIN(13700,MAX(1,ROW()-1+設定!$B$30))))&lt;=0,$A9229&lt;設定!$B$28,$A9229&gt;設定!$B$29),0,IF(AND($C9229&gt;=MAX(INDEX($C$1:$C$13701,MAX(1,ROW()-設定!$B$24)):INDEX($C$1:$C$13701,MAX(1,ROW()-1))),$C9229&gt;MAX(INDEX($C$1:$C$13701,MIN(13701,ROW()+1)):INDEX($C$1:$C$13701,MIN(13701,ROW()+設定!$B$24))),$C9229&gt;=設定!$B$32,$C9229&gt;=MAX(MIN(INDEX($C$1:$C$13701,MAX(1,ROW()-設定!$B$26)):INDEX($C$1:$C$13701,MAX(1,ROW()-1))),MIN(INDEX($C$1:$C$13701,MIN(13701,ROW()+1)):INDEX($C$1:$C$13701,MIN(13701,ROW()+設定!$B$26))))*10^(設定!$B$27/20)),1,0))</f>
        <v>0</v>
      </c>
      <c r="G9229" s="33" t="n">
        <f aca="false">$G9228+IF($F9229=1,1,0)</f>
        <v>5</v>
      </c>
      <c r="H9229" s="0" t="str">
        <f aca="false">IF($F9229=1,$G9229,"")</f>
        <v/>
      </c>
    </row>
    <row r="9230" customFormat="false" ht="15" hidden="false" customHeight="false" outlineLevel="0" collapsed="false">
      <c r="A9230" s="30" t="n">
        <v>1441.875</v>
      </c>
      <c r="B9230" s="31" t="n">
        <v>36.3875</v>
      </c>
      <c r="C9230" s="32" t="n">
        <f aca="false">IF($A9230="","",IF(設定!$B$21="dB",10^($B9230/20),ABS($B9230)))</f>
        <v>65.9743317542641</v>
      </c>
      <c r="D9230" s="32" t="n">
        <f aca="false">IF($A9230="","",$A9230^2)</f>
        <v>2079003.515625</v>
      </c>
      <c r="E9230" s="32" t="n">
        <f aca="false">IF($A9230="","",IF($C9230&lt;=0,"",1/$C9230^2))</f>
        <v>0.00022974707980333</v>
      </c>
      <c r="F9230" s="33" t="n">
        <f aca="false">IF(OR(ROW()-設定!$B$30&lt;2,ROW()+設定!$B$30&gt;13701,N($A9230)&lt;=0,N(INDEX($A$2:$A$13701,MIN(13700,MAX(1,ROW()-1+設定!$B$30))))&lt;=0,$A9230&lt;設定!$B$28,$A9230&gt;設定!$B$29),0,IF(AND($C9230&gt;=MAX(INDEX($C$1:$C$13701,MAX(1,ROW()-設定!$B$24)):INDEX($C$1:$C$13701,MAX(1,ROW()-1))),$C9230&gt;MAX(INDEX($C$1:$C$13701,MIN(13701,ROW()+1)):INDEX($C$1:$C$13701,MIN(13701,ROW()+設定!$B$24))),$C9230&gt;=設定!$B$32,$C9230&gt;=MAX(MIN(INDEX($C$1:$C$13701,MAX(1,ROW()-設定!$B$26)):INDEX($C$1:$C$13701,MAX(1,ROW()-1))),MIN(INDEX($C$1:$C$13701,MIN(13701,ROW()+1)):INDEX($C$1:$C$13701,MIN(13701,ROW()+設定!$B$26))))*10^(設定!$B$27/20)),1,0))</f>
        <v>0</v>
      </c>
      <c r="G9230" s="33" t="n">
        <f aca="false">$G9229+IF($F9230=1,1,0)</f>
        <v>5</v>
      </c>
      <c r="H9230" s="0" t="str">
        <f aca="false">IF($F9230=1,$G9230,"")</f>
        <v/>
      </c>
    </row>
    <row r="9231" customFormat="false" ht="15" hidden="false" customHeight="false" outlineLevel="0" collapsed="false">
      <c r="A9231" s="30" t="n">
        <v>1442.03125</v>
      </c>
      <c r="B9231" s="31" t="n">
        <v>36.1334</v>
      </c>
      <c r="C9231" s="32" t="n">
        <f aca="false">IF($A9231="","",IF(設定!$B$21="dB",10^($B9231/20),ABS($B9231)))</f>
        <v>64.0722536575886</v>
      </c>
      <c r="D9231" s="32" t="n">
        <f aca="false">IF($A9231="","",$A9231^2)</f>
        <v>2079454.12597656</v>
      </c>
      <c r="E9231" s="32" t="n">
        <f aca="false">IF($A9231="","",IF($C9231&lt;=0,"",1/$C9231^2))</f>
        <v>0.000243590305451129</v>
      </c>
      <c r="F9231" s="33" t="n">
        <f aca="false">IF(OR(ROW()-設定!$B$30&lt;2,ROW()+設定!$B$30&gt;13701,N($A9231)&lt;=0,N(INDEX($A$2:$A$13701,MIN(13700,MAX(1,ROW()-1+設定!$B$30))))&lt;=0,$A9231&lt;設定!$B$28,$A9231&gt;設定!$B$29),0,IF(AND($C9231&gt;=MAX(INDEX($C$1:$C$13701,MAX(1,ROW()-設定!$B$24)):INDEX($C$1:$C$13701,MAX(1,ROW()-1))),$C9231&gt;MAX(INDEX($C$1:$C$13701,MIN(13701,ROW()+1)):INDEX($C$1:$C$13701,MIN(13701,ROW()+設定!$B$24))),$C9231&gt;=設定!$B$32,$C9231&gt;=MAX(MIN(INDEX($C$1:$C$13701,MAX(1,ROW()-設定!$B$26)):INDEX($C$1:$C$13701,MAX(1,ROW()-1))),MIN(INDEX($C$1:$C$13701,MIN(13701,ROW()+1)):INDEX($C$1:$C$13701,MIN(13701,ROW()+設定!$B$26))))*10^(設定!$B$27/20)),1,0))</f>
        <v>0</v>
      </c>
      <c r="G9231" s="33" t="n">
        <f aca="false">$G9230+IF($F9231=1,1,0)</f>
        <v>5</v>
      </c>
      <c r="H9231" s="0" t="str">
        <f aca="false">IF($F9231=1,$G9231,"")</f>
        <v/>
      </c>
    </row>
    <row r="9232" customFormat="false" ht="15" hidden="false" customHeight="false" outlineLevel="0" collapsed="false">
      <c r="A9232" s="30" t="n">
        <v>1442.1875</v>
      </c>
      <c r="B9232" s="31" t="n">
        <v>35.956</v>
      </c>
      <c r="C9232" s="32" t="n">
        <f aca="false">IF($A9232="","",IF(設定!$B$21="dB",10^($B9232/20),ABS($B9232)))</f>
        <v>62.7769193838218</v>
      </c>
      <c r="D9232" s="32" t="n">
        <f aca="false">IF($A9232="","",$A9232^2)</f>
        <v>2079904.78515625</v>
      </c>
      <c r="E9232" s="32" t="n">
        <f aca="false">IF($A9232="","",IF($C9232&lt;=0,"",1/$C9232^2))</f>
        <v>0.000253746464586496</v>
      </c>
      <c r="F9232" s="33" t="n">
        <f aca="false">IF(OR(ROW()-設定!$B$30&lt;2,ROW()+設定!$B$30&gt;13701,N($A9232)&lt;=0,N(INDEX($A$2:$A$13701,MIN(13700,MAX(1,ROW()-1+設定!$B$30))))&lt;=0,$A9232&lt;設定!$B$28,$A9232&gt;設定!$B$29),0,IF(AND($C9232&gt;=MAX(INDEX($C$1:$C$13701,MAX(1,ROW()-設定!$B$24)):INDEX($C$1:$C$13701,MAX(1,ROW()-1))),$C9232&gt;MAX(INDEX($C$1:$C$13701,MIN(13701,ROW()+1)):INDEX($C$1:$C$13701,MIN(13701,ROW()+設定!$B$24))),$C9232&gt;=設定!$B$32,$C9232&gt;=MAX(MIN(INDEX($C$1:$C$13701,MAX(1,ROW()-設定!$B$26)):INDEX($C$1:$C$13701,MAX(1,ROW()-1))),MIN(INDEX($C$1:$C$13701,MIN(13701,ROW()+1)):INDEX($C$1:$C$13701,MIN(13701,ROW()+設定!$B$26))))*10^(設定!$B$27/20)),1,0))</f>
        <v>0</v>
      </c>
      <c r="G9232" s="33" t="n">
        <f aca="false">$G9231+IF($F9232=1,1,0)</f>
        <v>5</v>
      </c>
      <c r="H9232" s="0" t="str">
        <f aca="false">IF($F9232=1,$G9232,"")</f>
        <v/>
      </c>
    </row>
    <row r="9233" customFormat="false" ht="15" hidden="false" customHeight="false" outlineLevel="0" collapsed="false">
      <c r="A9233" s="30" t="n">
        <v>1442.34375</v>
      </c>
      <c r="B9233" s="31" t="n">
        <v>35.7377</v>
      </c>
      <c r="C9233" s="32" t="n">
        <f aca="false">IF($A9233="","",IF(設定!$B$21="dB",10^($B9233/20),ABS($B9233)))</f>
        <v>61.2188264469527</v>
      </c>
      <c r="D9233" s="32" t="n">
        <f aca="false">IF($A9233="","",$A9233^2)</f>
        <v>2080355.49316406</v>
      </c>
      <c r="E9233" s="32" t="n">
        <f aca="false">IF($A9233="","",IF($C9233&lt;=0,"",1/$C9233^2))</f>
        <v>0.000266827139244637</v>
      </c>
      <c r="F9233" s="33" t="n">
        <f aca="false">IF(OR(ROW()-設定!$B$30&lt;2,ROW()+設定!$B$30&gt;13701,N($A9233)&lt;=0,N(INDEX($A$2:$A$13701,MIN(13700,MAX(1,ROW()-1+設定!$B$30))))&lt;=0,$A9233&lt;設定!$B$28,$A9233&gt;設定!$B$29),0,IF(AND($C9233&gt;=MAX(INDEX($C$1:$C$13701,MAX(1,ROW()-設定!$B$24)):INDEX($C$1:$C$13701,MAX(1,ROW()-1))),$C9233&gt;MAX(INDEX($C$1:$C$13701,MIN(13701,ROW()+1)):INDEX($C$1:$C$13701,MIN(13701,ROW()+設定!$B$24))),$C9233&gt;=設定!$B$32,$C9233&gt;=MAX(MIN(INDEX($C$1:$C$13701,MAX(1,ROW()-設定!$B$26)):INDEX($C$1:$C$13701,MAX(1,ROW()-1))),MIN(INDEX($C$1:$C$13701,MIN(13701,ROW()+1)):INDEX($C$1:$C$13701,MIN(13701,ROW()+設定!$B$26))))*10^(設定!$B$27/20)),1,0))</f>
        <v>0</v>
      </c>
      <c r="G9233" s="33" t="n">
        <f aca="false">$G9232+IF($F9233=1,1,0)</f>
        <v>5</v>
      </c>
      <c r="H9233" s="0" t="str">
        <f aca="false">IF($F9233=1,$G9233,"")</f>
        <v/>
      </c>
    </row>
    <row r="9234" customFormat="false" ht="15" hidden="false" customHeight="false" outlineLevel="0" collapsed="false">
      <c r="A9234" s="30" t="n">
        <v>1442.5</v>
      </c>
      <c r="B9234" s="31" t="n">
        <v>35.4226</v>
      </c>
      <c r="C9234" s="32" t="n">
        <f aca="false">IF($A9234="","",IF(設定!$B$21="dB",10^($B9234/20),ABS($B9234)))</f>
        <v>59.0377775083284</v>
      </c>
      <c r="D9234" s="32" t="n">
        <f aca="false">IF($A9234="","",$A9234^2)</f>
        <v>2080806.25</v>
      </c>
      <c r="E9234" s="32" t="n">
        <f aca="false">IF($A9234="","",IF($C9234&lt;=0,"",1/$C9234^2))</f>
        <v>0.000286906244006876</v>
      </c>
      <c r="F9234" s="33" t="n">
        <f aca="false">IF(OR(ROW()-設定!$B$30&lt;2,ROW()+設定!$B$30&gt;13701,N($A9234)&lt;=0,N(INDEX($A$2:$A$13701,MIN(13700,MAX(1,ROW()-1+設定!$B$30))))&lt;=0,$A9234&lt;設定!$B$28,$A9234&gt;設定!$B$29),0,IF(AND($C9234&gt;=MAX(INDEX($C$1:$C$13701,MAX(1,ROW()-設定!$B$24)):INDEX($C$1:$C$13701,MAX(1,ROW()-1))),$C9234&gt;MAX(INDEX($C$1:$C$13701,MIN(13701,ROW()+1)):INDEX($C$1:$C$13701,MIN(13701,ROW()+設定!$B$24))),$C9234&gt;=設定!$B$32,$C9234&gt;=MAX(MIN(INDEX($C$1:$C$13701,MAX(1,ROW()-設定!$B$26)):INDEX($C$1:$C$13701,MAX(1,ROW()-1))),MIN(INDEX($C$1:$C$13701,MIN(13701,ROW()+1)):INDEX($C$1:$C$13701,MIN(13701,ROW()+設定!$B$26))))*10^(設定!$B$27/20)),1,0))</f>
        <v>0</v>
      </c>
      <c r="G9234" s="33" t="n">
        <f aca="false">$G9233+IF($F9234=1,1,0)</f>
        <v>5</v>
      </c>
      <c r="H9234" s="0" t="str">
        <f aca="false">IF($F9234=1,$G9234,"")</f>
        <v/>
      </c>
    </row>
    <row r="9235" customFormat="false" ht="15" hidden="false" customHeight="false" outlineLevel="0" collapsed="false">
      <c r="A9235" s="30" t="n">
        <v>1442.65625</v>
      </c>
      <c r="B9235" s="31" t="n">
        <v>35.2425</v>
      </c>
      <c r="C9235" s="32" t="n">
        <f aca="false">IF($A9235="","",IF(設定!$B$21="dB",10^($B9235/20),ABS($B9235)))</f>
        <v>57.8262460771012</v>
      </c>
      <c r="D9235" s="32" t="n">
        <f aca="false">IF($A9235="","",$A9235^2)</f>
        <v>2081257.05566406</v>
      </c>
      <c r="E9235" s="32" t="n">
        <f aca="false">IF($A9235="","",IF($C9235&lt;=0,"",1/$C9235^2))</f>
        <v>0.000299054264629776</v>
      </c>
      <c r="F9235" s="33" t="n">
        <f aca="false">IF(OR(ROW()-設定!$B$30&lt;2,ROW()+設定!$B$30&gt;13701,N($A9235)&lt;=0,N(INDEX($A$2:$A$13701,MIN(13700,MAX(1,ROW()-1+設定!$B$30))))&lt;=0,$A9235&lt;設定!$B$28,$A9235&gt;設定!$B$29),0,IF(AND($C9235&gt;=MAX(INDEX($C$1:$C$13701,MAX(1,ROW()-設定!$B$24)):INDEX($C$1:$C$13701,MAX(1,ROW()-1))),$C9235&gt;MAX(INDEX($C$1:$C$13701,MIN(13701,ROW()+1)):INDEX($C$1:$C$13701,MIN(13701,ROW()+設定!$B$24))),$C9235&gt;=設定!$B$32,$C9235&gt;=MAX(MIN(INDEX($C$1:$C$13701,MAX(1,ROW()-設定!$B$26)):INDEX($C$1:$C$13701,MAX(1,ROW()-1))),MIN(INDEX($C$1:$C$13701,MIN(13701,ROW()+1)):INDEX($C$1:$C$13701,MIN(13701,ROW()+設定!$B$26))))*10^(設定!$B$27/20)),1,0))</f>
        <v>0</v>
      </c>
      <c r="G9235" s="33" t="n">
        <f aca="false">$G9234+IF($F9235=1,1,0)</f>
        <v>5</v>
      </c>
      <c r="H9235" s="0" t="str">
        <f aca="false">IF($F9235=1,$G9235,"")</f>
        <v/>
      </c>
    </row>
    <row r="9236" customFormat="false" ht="15" hidden="false" customHeight="false" outlineLevel="0" collapsed="false">
      <c r="A9236" s="30" t="n">
        <v>1442.8125</v>
      </c>
      <c r="B9236" s="31" t="n">
        <v>34.9282</v>
      </c>
      <c r="C9236" s="32" t="n">
        <f aca="false">IF($A9236="","",IF(設定!$B$21="dB",10^($B9236/20),ABS($B9236)))</f>
        <v>55.7712014021527</v>
      </c>
      <c r="D9236" s="32" t="n">
        <f aca="false">IF($A9236="","",$A9236^2)</f>
        <v>2081707.91015625</v>
      </c>
      <c r="E9236" s="32" t="n">
        <f aca="false">IF($A9236="","",IF($C9236&lt;=0,"",1/$C9236^2))</f>
        <v>0.000321499276553521</v>
      </c>
      <c r="F9236" s="33" t="n">
        <f aca="false">IF(OR(ROW()-設定!$B$30&lt;2,ROW()+設定!$B$30&gt;13701,N($A9236)&lt;=0,N(INDEX($A$2:$A$13701,MIN(13700,MAX(1,ROW()-1+設定!$B$30))))&lt;=0,$A9236&lt;設定!$B$28,$A9236&gt;設定!$B$29),0,IF(AND($C9236&gt;=MAX(INDEX($C$1:$C$13701,MAX(1,ROW()-設定!$B$24)):INDEX($C$1:$C$13701,MAX(1,ROW()-1))),$C9236&gt;MAX(INDEX($C$1:$C$13701,MIN(13701,ROW()+1)):INDEX($C$1:$C$13701,MIN(13701,ROW()+設定!$B$24))),$C9236&gt;=設定!$B$32,$C9236&gt;=MAX(MIN(INDEX($C$1:$C$13701,MAX(1,ROW()-設定!$B$26)):INDEX($C$1:$C$13701,MAX(1,ROW()-1))),MIN(INDEX($C$1:$C$13701,MIN(13701,ROW()+1)):INDEX($C$1:$C$13701,MIN(13701,ROW()+設定!$B$26))))*10^(設定!$B$27/20)),1,0))</f>
        <v>0</v>
      </c>
      <c r="G9236" s="33" t="n">
        <f aca="false">$G9235+IF($F9236=1,1,0)</f>
        <v>5</v>
      </c>
      <c r="H9236" s="0" t="str">
        <f aca="false">IF($F9236=1,$G9236,"")</f>
        <v/>
      </c>
    </row>
    <row r="9237" customFormat="false" ht="15" hidden="false" customHeight="false" outlineLevel="0" collapsed="false">
      <c r="A9237" s="30" t="n">
        <v>1442.96875</v>
      </c>
      <c r="B9237" s="31" t="n">
        <v>34.5451</v>
      </c>
      <c r="C9237" s="32" t="n">
        <f aca="false">IF($A9237="","",IF(設定!$B$21="dB",10^($B9237/20),ABS($B9237)))</f>
        <v>53.364813993068</v>
      </c>
      <c r="D9237" s="32" t="n">
        <f aca="false">IF($A9237="","",$A9237^2)</f>
        <v>2082158.81347656</v>
      </c>
      <c r="E9237" s="32" t="n">
        <f aca="false">IF($A9237="","",IF($C9237&lt;=0,"",1/$C9237^2))</f>
        <v>0.000351147838945409</v>
      </c>
      <c r="F9237" s="33" t="n">
        <f aca="false">IF(OR(ROW()-設定!$B$30&lt;2,ROW()+設定!$B$30&gt;13701,N($A9237)&lt;=0,N(INDEX($A$2:$A$13701,MIN(13700,MAX(1,ROW()-1+設定!$B$30))))&lt;=0,$A9237&lt;設定!$B$28,$A9237&gt;設定!$B$29),0,IF(AND($C9237&gt;=MAX(INDEX($C$1:$C$13701,MAX(1,ROW()-設定!$B$24)):INDEX($C$1:$C$13701,MAX(1,ROW()-1))),$C9237&gt;MAX(INDEX($C$1:$C$13701,MIN(13701,ROW()+1)):INDEX($C$1:$C$13701,MIN(13701,ROW()+設定!$B$24))),$C9237&gt;=設定!$B$32,$C9237&gt;=MAX(MIN(INDEX($C$1:$C$13701,MAX(1,ROW()-設定!$B$26)):INDEX($C$1:$C$13701,MAX(1,ROW()-1))),MIN(INDEX($C$1:$C$13701,MIN(13701,ROW()+1)):INDEX($C$1:$C$13701,MIN(13701,ROW()+設定!$B$26))))*10^(設定!$B$27/20)),1,0))</f>
        <v>0</v>
      </c>
      <c r="G9237" s="33" t="n">
        <f aca="false">$G9236+IF($F9237=1,1,0)</f>
        <v>5</v>
      </c>
      <c r="H9237" s="0" t="str">
        <f aca="false">IF($F9237=1,$G9237,"")</f>
        <v/>
      </c>
    </row>
    <row r="9238" customFormat="false" ht="15" hidden="false" customHeight="false" outlineLevel="0" collapsed="false">
      <c r="A9238" s="30" t="n">
        <v>1443.125</v>
      </c>
      <c r="B9238" s="31" t="n">
        <v>34.5737</v>
      </c>
      <c r="C9238" s="32" t="n">
        <f aca="false">IF($A9238="","",IF(設定!$B$21="dB",10^($B9238/20),ABS($B9238)))</f>
        <v>53.5408177435564</v>
      </c>
      <c r="D9238" s="32" t="n">
        <f aca="false">IF($A9238="","",$A9238^2)</f>
        <v>2082609.765625</v>
      </c>
      <c r="E9238" s="32" t="n">
        <f aca="false">IF($A9238="","",IF($C9238&lt;=0,"",1/$C9238^2))</f>
        <v>0.000348842989795102</v>
      </c>
      <c r="F9238" s="33" t="n">
        <f aca="false">IF(OR(ROW()-設定!$B$30&lt;2,ROW()+設定!$B$30&gt;13701,N($A9238)&lt;=0,N(INDEX($A$2:$A$13701,MIN(13700,MAX(1,ROW()-1+設定!$B$30))))&lt;=0,$A9238&lt;設定!$B$28,$A9238&gt;設定!$B$29),0,IF(AND($C9238&gt;=MAX(INDEX($C$1:$C$13701,MAX(1,ROW()-設定!$B$24)):INDEX($C$1:$C$13701,MAX(1,ROW()-1))),$C9238&gt;MAX(INDEX($C$1:$C$13701,MIN(13701,ROW()+1)):INDEX($C$1:$C$13701,MIN(13701,ROW()+設定!$B$24))),$C9238&gt;=設定!$B$32,$C9238&gt;=MAX(MIN(INDEX($C$1:$C$13701,MAX(1,ROW()-設定!$B$26)):INDEX($C$1:$C$13701,MAX(1,ROW()-1))),MIN(INDEX($C$1:$C$13701,MIN(13701,ROW()+1)):INDEX($C$1:$C$13701,MIN(13701,ROW()+設定!$B$26))))*10^(設定!$B$27/20)),1,0))</f>
        <v>0</v>
      </c>
      <c r="G9238" s="33" t="n">
        <f aca="false">$G9237+IF($F9238=1,1,0)</f>
        <v>5</v>
      </c>
      <c r="H9238" s="0" t="str">
        <f aca="false">IF($F9238=1,$G9238,"")</f>
        <v/>
      </c>
    </row>
    <row r="9239" customFormat="false" ht="15" hidden="false" customHeight="false" outlineLevel="0" collapsed="false">
      <c r="A9239" s="30" t="n">
        <v>1443.28125</v>
      </c>
      <c r="B9239" s="31" t="n">
        <v>34.3153</v>
      </c>
      <c r="C9239" s="32" t="n">
        <f aca="false">IF($A9239="","",IF(設定!$B$21="dB",10^($B9239/20),ABS($B9239)))</f>
        <v>51.9714698914447</v>
      </c>
      <c r="D9239" s="32" t="n">
        <f aca="false">IF($A9239="","",$A9239^2)</f>
        <v>2083060.76660156</v>
      </c>
      <c r="E9239" s="32" t="n">
        <f aca="false">IF($A9239="","",IF($C9239&lt;=0,"",1/$C9239^2))</f>
        <v>0.000370228630029068</v>
      </c>
      <c r="F9239" s="33" t="n">
        <f aca="false">IF(OR(ROW()-設定!$B$30&lt;2,ROW()+設定!$B$30&gt;13701,N($A9239)&lt;=0,N(INDEX($A$2:$A$13701,MIN(13700,MAX(1,ROW()-1+設定!$B$30))))&lt;=0,$A9239&lt;設定!$B$28,$A9239&gt;設定!$B$29),0,IF(AND($C9239&gt;=MAX(INDEX($C$1:$C$13701,MAX(1,ROW()-設定!$B$24)):INDEX($C$1:$C$13701,MAX(1,ROW()-1))),$C9239&gt;MAX(INDEX($C$1:$C$13701,MIN(13701,ROW()+1)):INDEX($C$1:$C$13701,MIN(13701,ROW()+設定!$B$24))),$C9239&gt;=設定!$B$32,$C9239&gt;=MAX(MIN(INDEX($C$1:$C$13701,MAX(1,ROW()-設定!$B$26)):INDEX($C$1:$C$13701,MAX(1,ROW()-1))),MIN(INDEX($C$1:$C$13701,MIN(13701,ROW()+1)):INDEX($C$1:$C$13701,MIN(13701,ROW()+設定!$B$26))))*10^(設定!$B$27/20)),1,0))</f>
        <v>0</v>
      </c>
      <c r="G9239" s="33" t="n">
        <f aca="false">$G9238+IF($F9239=1,1,0)</f>
        <v>5</v>
      </c>
      <c r="H9239" s="0" t="str">
        <f aca="false">IF($F9239=1,$G9239,"")</f>
        <v/>
      </c>
    </row>
    <row r="9240" customFormat="false" ht="15" hidden="false" customHeight="false" outlineLevel="0" collapsed="false">
      <c r="A9240" s="30" t="n">
        <v>1443.4375</v>
      </c>
      <c r="B9240" s="31" t="n">
        <v>33.8969</v>
      </c>
      <c r="C9240" s="32" t="n">
        <f aca="false">IF($A9240="","",IF(設定!$B$21="dB",10^($B9240/20),ABS($B9240)))</f>
        <v>49.5273395841121</v>
      </c>
      <c r="D9240" s="32" t="n">
        <f aca="false">IF($A9240="","",$A9240^2)</f>
        <v>2083511.81640625</v>
      </c>
      <c r="E9240" s="32" t="n">
        <f aca="false">IF($A9240="","",IF($C9240&lt;=0,"",1/$C9240^2))</f>
        <v>0.000407671170215467</v>
      </c>
      <c r="F9240" s="33" t="n">
        <f aca="false">IF(OR(ROW()-設定!$B$30&lt;2,ROW()+設定!$B$30&gt;13701,N($A9240)&lt;=0,N(INDEX($A$2:$A$13701,MIN(13700,MAX(1,ROW()-1+設定!$B$30))))&lt;=0,$A9240&lt;設定!$B$28,$A9240&gt;設定!$B$29),0,IF(AND($C9240&gt;=MAX(INDEX($C$1:$C$13701,MAX(1,ROW()-設定!$B$24)):INDEX($C$1:$C$13701,MAX(1,ROW()-1))),$C9240&gt;MAX(INDEX($C$1:$C$13701,MIN(13701,ROW()+1)):INDEX($C$1:$C$13701,MIN(13701,ROW()+設定!$B$24))),$C9240&gt;=設定!$B$32,$C9240&gt;=MAX(MIN(INDEX($C$1:$C$13701,MAX(1,ROW()-設定!$B$26)):INDEX($C$1:$C$13701,MAX(1,ROW()-1))),MIN(INDEX($C$1:$C$13701,MIN(13701,ROW()+1)):INDEX($C$1:$C$13701,MIN(13701,ROW()+設定!$B$26))))*10^(設定!$B$27/20)),1,0))</f>
        <v>0</v>
      </c>
      <c r="G9240" s="33" t="n">
        <f aca="false">$G9239+IF($F9240=1,1,0)</f>
        <v>5</v>
      </c>
      <c r="H9240" s="0" t="str">
        <f aca="false">IF($F9240=1,$G9240,"")</f>
        <v/>
      </c>
    </row>
    <row r="9241" customFormat="false" ht="15" hidden="false" customHeight="false" outlineLevel="0" collapsed="false">
      <c r="A9241" s="30" t="n">
        <v>1443.59375</v>
      </c>
      <c r="B9241" s="31" t="n">
        <v>33.9261</v>
      </c>
      <c r="C9241" s="32" t="n">
        <f aca="false">IF($A9241="","",IF(設定!$B$21="dB",10^($B9241/20),ABS($B9241)))</f>
        <v>49.6941194994311</v>
      </c>
      <c r="D9241" s="32" t="n">
        <f aca="false">IF($A9241="","",$A9241^2)</f>
        <v>2083962.91503906</v>
      </c>
      <c r="E9241" s="32" t="n">
        <f aca="false">IF($A9241="","",IF($C9241&lt;=0,"",1/$C9241^2))</f>
        <v>0.000404939367337778</v>
      </c>
      <c r="F9241" s="33" t="n">
        <f aca="false">IF(OR(ROW()-設定!$B$30&lt;2,ROW()+設定!$B$30&gt;13701,N($A9241)&lt;=0,N(INDEX($A$2:$A$13701,MIN(13700,MAX(1,ROW()-1+設定!$B$30))))&lt;=0,$A9241&lt;設定!$B$28,$A9241&gt;設定!$B$29),0,IF(AND($C9241&gt;=MAX(INDEX($C$1:$C$13701,MAX(1,ROW()-設定!$B$24)):INDEX($C$1:$C$13701,MAX(1,ROW()-1))),$C9241&gt;MAX(INDEX($C$1:$C$13701,MIN(13701,ROW()+1)):INDEX($C$1:$C$13701,MIN(13701,ROW()+設定!$B$24))),$C9241&gt;=設定!$B$32,$C9241&gt;=MAX(MIN(INDEX($C$1:$C$13701,MAX(1,ROW()-設定!$B$26)):INDEX($C$1:$C$13701,MAX(1,ROW()-1))),MIN(INDEX($C$1:$C$13701,MIN(13701,ROW()+1)):INDEX($C$1:$C$13701,MIN(13701,ROW()+設定!$B$26))))*10^(設定!$B$27/20)),1,0))</f>
        <v>0</v>
      </c>
      <c r="G9241" s="33" t="n">
        <f aca="false">$G9240+IF($F9241=1,1,0)</f>
        <v>5</v>
      </c>
      <c r="H9241" s="0" t="str">
        <f aca="false">IF($F9241=1,$G9241,"")</f>
        <v/>
      </c>
    </row>
    <row r="9242" customFormat="false" ht="15" hidden="false" customHeight="false" outlineLevel="0" collapsed="false">
      <c r="A9242" s="30" t="n">
        <v>1443.75</v>
      </c>
      <c r="B9242" s="31" t="n">
        <v>33.5789</v>
      </c>
      <c r="C9242" s="32" t="n">
        <f aca="false">IF($A9242="","",IF(設定!$B$21="dB",10^($B9242/20),ABS($B9242)))</f>
        <v>47.746880213861</v>
      </c>
      <c r="D9242" s="32" t="n">
        <f aca="false">IF($A9242="","",$A9242^2)</f>
        <v>2084414.0625</v>
      </c>
      <c r="E9242" s="32" t="n">
        <f aca="false">IF($A9242="","",IF($C9242&lt;=0,"",1/$C9242^2))</f>
        <v>0.000438641784809923</v>
      </c>
      <c r="F9242" s="33" t="n">
        <f aca="false">IF(OR(ROW()-設定!$B$30&lt;2,ROW()+設定!$B$30&gt;13701,N($A9242)&lt;=0,N(INDEX($A$2:$A$13701,MIN(13700,MAX(1,ROW()-1+設定!$B$30))))&lt;=0,$A9242&lt;設定!$B$28,$A9242&gt;設定!$B$29),0,IF(AND($C9242&gt;=MAX(INDEX($C$1:$C$13701,MAX(1,ROW()-設定!$B$24)):INDEX($C$1:$C$13701,MAX(1,ROW()-1))),$C9242&gt;MAX(INDEX($C$1:$C$13701,MIN(13701,ROW()+1)):INDEX($C$1:$C$13701,MIN(13701,ROW()+設定!$B$24))),$C9242&gt;=設定!$B$32,$C9242&gt;=MAX(MIN(INDEX($C$1:$C$13701,MAX(1,ROW()-設定!$B$26)):INDEX($C$1:$C$13701,MAX(1,ROW()-1))),MIN(INDEX($C$1:$C$13701,MIN(13701,ROW()+1)):INDEX($C$1:$C$13701,MIN(13701,ROW()+設定!$B$26))))*10^(設定!$B$27/20)),1,0))</f>
        <v>0</v>
      </c>
      <c r="G9242" s="33" t="n">
        <f aca="false">$G9241+IF($F9242=1,1,0)</f>
        <v>5</v>
      </c>
      <c r="H9242" s="0" t="str">
        <f aca="false">IF($F9242=1,$G9242,"")</f>
        <v/>
      </c>
    </row>
    <row r="9243" customFormat="false" ht="15" hidden="false" customHeight="false" outlineLevel="0" collapsed="false">
      <c r="A9243" s="30" t="n">
        <v>1443.90625</v>
      </c>
      <c r="B9243" s="31" t="n">
        <v>33.3328</v>
      </c>
      <c r="C9243" s="32" t="n">
        <f aca="false">IF($A9243="","",IF(設定!$B$21="dB",10^($B9243/20),ABS($B9243)))</f>
        <v>46.4130383827572</v>
      </c>
      <c r="D9243" s="32" t="n">
        <f aca="false">IF($A9243="","",$A9243^2)</f>
        <v>2084865.25878906</v>
      </c>
      <c r="E9243" s="32" t="n">
        <f aca="false">IF($A9243="","",IF($C9243&lt;=0,"",1/$C9243^2))</f>
        <v>0.000464215887678767</v>
      </c>
      <c r="F9243" s="33" t="n">
        <f aca="false">IF(OR(ROW()-設定!$B$30&lt;2,ROW()+設定!$B$30&gt;13701,N($A9243)&lt;=0,N(INDEX($A$2:$A$13701,MIN(13700,MAX(1,ROW()-1+設定!$B$30))))&lt;=0,$A9243&lt;設定!$B$28,$A9243&gt;設定!$B$29),0,IF(AND($C9243&gt;=MAX(INDEX($C$1:$C$13701,MAX(1,ROW()-設定!$B$24)):INDEX($C$1:$C$13701,MAX(1,ROW()-1))),$C9243&gt;MAX(INDEX($C$1:$C$13701,MIN(13701,ROW()+1)):INDEX($C$1:$C$13701,MIN(13701,ROW()+設定!$B$24))),$C9243&gt;=設定!$B$32,$C9243&gt;=MAX(MIN(INDEX($C$1:$C$13701,MAX(1,ROW()-設定!$B$26)):INDEX($C$1:$C$13701,MAX(1,ROW()-1))),MIN(INDEX($C$1:$C$13701,MIN(13701,ROW()+1)):INDEX($C$1:$C$13701,MIN(13701,ROW()+設定!$B$26))))*10^(設定!$B$27/20)),1,0))</f>
        <v>0</v>
      </c>
      <c r="G9243" s="33" t="n">
        <f aca="false">$G9242+IF($F9243=1,1,0)</f>
        <v>5</v>
      </c>
      <c r="H9243" s="0" t="str">
        <f aca="false">IF($F9243=1,$G9243,"")</f>
        <v/>
      </c>
    </row>
    <row r="9244" customFormat="false" ht="15" hidden="false" customHeight="false" outlineLevel="0" collapsed="false">
      <c r="A9244" s="30" t="n">
        <v>1444.0625</v>
      </c>
      <c r="B9244" s="31" t="n">
        <v>33.3046</v>
      </c>
      <c r="C9244" s="32" t="n">
        <f aca="false">IF($A9244="","",IF(設定!$B$21="dB",10^($B9244/20),ABS($B9244)))</f>
        <v>46.2625960731652</v>
      </c>
      <c r="D9244" s="32" t="n">
        <f aca="false">IF($A9244="","",$A9244^2)</f>
        <v>2085316.50390625</v>
      </c>
      <c r="E9244" s="32" t="n">
        <f aca="false">IF($A9244="","",IF($C9244&lt;=0,"",1/$C9244^2))</f>
        <v>0.000467239983582976</v>
      </c>
      <c r="F9244" s="33" t="n">
        <f aca="false">IF(OR(ROW()-設定!$B$30&lt;2,ROW()+設定!$B$30&gt;13701,N($A9244)&lt;=0,N(INDEX($A$2:$A$13701,MIN(13700,MAX(1,ROW()-1+設定!$B$30))))&lt;=0,$A9244&lt;設定!$B$28,$A9244&gt;設定!$B$29),0,IF(AND($C9244&gt;=MAX(INDEX($C$1:$C$13701,MAX(1,ROW()-設定!$B$24)):INDEX($C$1:$C$13701,MAX(1,ROW()-1))),$C9244&gt;MAX(INDEX($C$1:$C$13701,MIN(13701,ROW()+1)):INDEX($C$1:$C$13701,MIN(13701,ROW()+設定!$B$24))),$C9244&gt;=設定!$B$32,$C9244&gt;=MAX(MIN(INDEX($C$1:$C$13701,MAX(1,ROW()-設定!$B$26)):INDEX($C$1:$C$13701,MAX(1,ROW()-1))),MIN(INDEX($C$1:$C$13701,MIN(13701,ROW()+1)):INDEX($C$1:$C$13701,MIN(13701,ROW()+設定!$B$26))))*10^(設定!$B$27/20)),1,0))</f>
        <v>0</v>
      </c>
      <c r="G9244" s="33" t="n">
        <f aca="false">$G9243+IF($F9244=1,1,0)</f>
        <v>5</v>
      </c>
      <c r="H9244" s="0" t="str">
        <f aca="false">IF($F9244=1,$G9244,"")</f>
        <v/>
      </c>
    </row>
    <row r="9245" customFormat="false" ht="15" hidden="false" customHeight="false" outlineLevel="0" collapsed="false">
      <c r="A9245" s="30" t="n">
        <v>1444.21875</v>
      </c>
      <c r="B9245" s="31" t="n">
        <v>32.6514</v>
      </c>
      <c r="C9245" s="32" t="n">
        <f aca="false">IF($A9245="","",IF(設定!$B$21="dB",10^($B9245/20),ABS($B9245)))</f>
        <v>42.9111348242737</v>
      </c>
      <c r="D9245" s="32" t="n">
        <f aca="false">IF($A9245="","",$A9245^2)</f>
        <v>2085767.79785156</v>
      </c>
      <c r="E9245" s="32" t="n">
        <f aca="false">IF($A9245="","",IF($C9245&lt;=0,"",1/$C9245^2))</f>
        <v>0.00054307523649982</v>
      </c>
      <c r="F9245" s="33" t="n">
        <f aca="false">IF(OR(ROW()-設定!$B$30&lt;2,ROW()+設定!$B$30&gt;13701,N($A9245)&lt;=0,N(INDEX($A$2:$A$13701,MIN(13700,MAX(1,ROW()-1+設定!$B$30))))&lt;=0,$A9245&lt;設定!$B$28,$A9245&gt;設定!$B$29),0,IF(AND($C9245&gt;=MAX(INDEX($C$1:$C$13701,MAX(1,ROW()-設定!$B$24)):INDEX($C$1:$C$13701,MAX(1,ROW()-1))),$C9245&gt;MAX(INDEX($C$1:$C$13701,MIN(13701,ROW()+1)):INDEX($C$1:$C$13701,MIN(13701,ROW()+設定!$B$24))),$C9245&gt;=設定!$B$32,$C9245&gt;=MAX(MIN(INDEX($C$1:$C$13701,MAX(1,ROW()-設定!$B$26)):INDEX($C$1:$C$13701,MAX(1,ROW()-1))),MIN(INDEX($C$1:$C$13701,MIN(13701,ROW()+1)):INDEX($C$1:$C$13701,MIN(13701,ROW()+設定!$B$26))))*10^(設定!$B$27/20)),1,0))</f>
        <v>0</v>
      </c>
      <c r="G9245" s="33" t="n">
        <f aca="false">$G9244+IF($F9245=1,1,0)</f>
        <v>5</v>
      </c>
      <c r="H9245" s="0" t="str">
        <f aca="false">IF($F9245=1,$G9245,"")</f>
        <v/>
      </c>
    </row>
    <row r="9246" customFormat="false" ht="15" hidden="false" customHeight="false" outlineLevel="0" collapsed="false">
      <c r="A9246" s="30" t="n">
        <v>1444.375</v>
      </c>
      <c r="B9246" s="31" t="n">
        <v>32.5454</v>
      </c>
      <c r="C9246" s="32" t="n">
        <f aca="false">IF($A9246="","",IF(設定!$B$21="dB",10^($B9246/20),ABS($B9246)))</f>
        <v>42.3906425911449</v>
      </c>
      <c r="D9246" s="32" t="n">
        <f aca="false">IF($A9246="","",$A9246^2)</f>
        <v>2086219.140625</v>
      </c>
      <c r="E9246" s="32" t="n">
        <f aca="false">IF($A9246="","",IF($C9246&lt;=0,"",1/$C9246^2))</f>
        <v>0.000556493376963643</v>
      </c>
      <c r="F9246" s="33" t="n">
        <f aca="false">IF(OR(ROW()-設定!$B$30&lt;2,ROW()+設定!$B$30&gt;13701,N($A9246)&lt;=0,N(INDEX($A$2:$A$13701,MIN(13700,MAX(1,ROW()-1+設定!$B$30))))&lt;=0,$A9246&lt;設定!$B$28,$A9246&gt;設定!$B$29),0,IF(AND($C9246&gt;=MAX(INDEX($C$1:$C$13701,MAX(1,ROW()-設定!$B$24)):INDEX($C$1:$C$13701,MAX(1,ROW()-1))),$C9246&gt;MAX(INDEX($C$1:$C$13701,MIN(13701,ROW()+1)):INDEX($C$1:$C$13701,MIN(13701,ROW()+設定!$B$24))),$C9246&gt;=設定!$B$32,$C9246&gt;=MAX(MIN(INDEX($C$1:$C$13701,MAX(1,ROW()-設定!$B$26)):INDEX($C$1:$C$13701,MAX(1,ROW()-1))),MIN(INDEX($C$1:$C$13701,MIN(13701,ROW()+1)):INDEX($C$1:$C$13701,MIN(13701,ROW()+設定!$B$26))))*10^(設定!$B$27/20)),1,0))</f>
        <v>0</v>
      </c>
      <c r="G9246" s="33" t="n">
        <f aca="false">$G9245+IF($F9246=1,1,0)</f>
        <v>5</v>
      </c>
      <c r="H9246" s="0" t="str">
        <f aca="false">IF($F9246=1,$G9246,"")</f>
        <v/>
      </c>
    </row>
    <row r="9247" customFormat="false" ht="15" hidden="false" customHeight="false" outlineLevel="0" collapsed="false">
      <c r="A9247" s="30" t="n">
        <v>1444.53125</v>
      </c>
      <c r="B9247" s="31" t="n">
        <v>32.587</v>
      </c>
      <c r="C9247" s="32" t="n">
        <f aca="false">IF($A9247="","",IF(設定!$B$21="dB",10^($B9247/20),ABS($B9247)))</f>
        <v>42.5941543176832</v>
      </c>
      <c r="D9247" s="32" t="n">
        <f aca="false">IF($A9247="","",$A9247^2)</f>
        <v>2086670.53222656</v>
      </c>
      <c r="E9247" s="32" t="n">
        <f aca="false">IF($A9247="","",IF($C9247&lt;=0,"",1/$C9247^2))</f>
        <v>0.000551188312327605</v>
      </c>
      <c r="F9247" s="33" t="n">
        <f aca="false">IF(OR(ROW()-設定!$B$30&lt;2,ROW()+設定!$B$30&gt;13701,N($A9247)&lt;=0,N(INDEX($A$2:$A$13701,MIN(13700,MAX(1,ROW()-1+設定!$B$30))))&lt;=0,$A9247&lt;設定!$B$28,$A9247&gt;設定!$B$29),0,IF(AND($C9247&gt;=MAX(INDEX($C$1:$C$13701,MAX(1,ROW()-設定!$B$24)):INDEX($C$1:$C$13701,MAX(1,ROW()-1))),$C9247&gt;MAX(INDEX($C$1:$C$13701,MIN(13701,ROW()+1)):INDEX($C$1:$C$13701,MIN(13701,ROW()+設定!$B$24))),$C9247&gt;=設定!$B$32,$C9247&gt;=MAX(MIN(INDEX($C$1:$C$13701,MAX(1,ROW()-設定!$B$26)):INDEX($C$1:$C$13701,MAX(1,ROW()-1))),MIN(INDEX($C$1:$C$13701,MIN(13701,ROW()+1)):INDEX($C$1:$C$13701,MIN(13701,ROW()+設定!$B$26))))*10^(設定!$B$27/20)),1,0))</f>
        <v>0</v>
      </c>
      <c r="G9247" s="33" t="n">
        <f aca="false">$G9246+IF($F9247=1,1,0)</f>
        <v>5</v>
      </c>
      <c r="H9247" s="0" t="str">
        <f aca="false">IF($F9247=1,$G9247,"")</f>
        <v/>
      </c>
    </row>
    <row r="9248" customFormat="false" ht="15" hidden="false" customHeight="false" outlineLevel="0" collapsed="false">
      <c r="A9248" s="30" t="n">
        <v>1444.6875</v>
      </c>
      <c r="B9248" s="31" t="n">
        <v>32.2992</v>
      </c>
      <c r="C9248" s="32" t="n">
        <f aca="false">IF($A9248="","",IF(設定!$B$21="dB",10^($B9248/20),ABS($B9248)))</f>
        <v>41.2059565261022</v>
      </c>
      <c r="D9248" s="32" t="n">
        <f aca="false">IF($A9248="","",$A9248^2)</f>
        <v>2087121.97265625</v>
      </c>
      <c r="E9248" s="32" t="n">
        <f aca="false">IF($A9248="","",IF($C9248&lt;=0,"",1/$C9248^2))</f>
        <v>0.000588952134356402</v>
      </c>
      <c r="F9248" s="33" t="n">
        <f aca="false">IF(OR(ROW()-設定!$B$30&lt;2,ROW()+設定!$B$30&gt;13701,N($A9248)&lt;=0,N(INDEX($A$2:$A$13701,MIN(13700,MAX(1,ROW()-1+設定!$B$30))))&lt;=0,$A9248&lt;設定!$B$28,$A9248&gt;設定!$B$29),0,IF(AND($C9248&gt;=MAX(INDEX($C$1:$C$13701,MAX(1,ROW()-設定!$B$24)):INDEX($C$1:$C$13701,MAX(1,ROW()-1))),$C9248&gt;MAX(INDEX($C$1:$C$13701,MIN(13701,ROW()+1)):INDEX($C$1:$C$13701,MIN(13701,ROW()+設定!$B$24))),$C9248&gt;=設定!$B$32,$C9248&gt;=MAX(MIN(INDEX($C$1:$C$13701,MAX(1,ROW()-設定!$B$26)):INDEX($C$1:$C$13701,MAX(1,ROW()-1))),MIN(INDEX($C$1:$C$13701,MIN(13701,ROW()+1)):INDEX($C$1:$C$13701,MIN(13701,ROW()+設定!$B$26))))*10^(設定!$B$27/20)),1,0))</f>
        <v>0</v>
      </c>
      <c r="G9248" s="33" t="n">
        <f aca="false">$G9247+IF($F9248=1,1,0)</f>
        <v>5</v>
      </c>
      <c r="H9248" s="0" t="str">
        <f aca="false">IF($F9248=1,$G9248,"")</f>
        <v/>
      </c>
    </row>
    <row r="9249" customFormat="false" ht="15" hidden="false" customHeight="false" outlineLevel="0" collapsed="false">
      <c r="A9249" s="30" t="n">
        <v>1444.84375</v>
      </c>
      <c r="B9249" s="31" t="n">
        <v>32.0402</v>
      </c>
      <c r="C9249" s="32" t="n">
        <f aca="false">IF($A9249="","",IF(設定!$B$21="dB",10^($B9249/20),ABS($B9249)))</f>
        <v>39.995395893531</v>
      </c>
      <c r="D9249" s="32" t="n">
        <f aca="false">IF($A9249="","",$A9249^2)</f>
        <v>2087573.46191406</v>
      </c>
      <c r="E9249" s="32" t="n">
        <f aca="false">IF($A9249="","",IF($C9249&lt;=0,"",1/$C9249^2))</f>
        <v>0.000625143903172138</v>
      </c>
      <c r="F9249" s="33" t="n">
        <f aca="false">IF(OR(ROW()-設定!$B$30&lt;2,ROW()+設定!$B$30&gt;13701,N($A9249)&lt;=0,N(INDEX($A$2:$A$13701,MIN(13700,MAX(1,ROW()-1+設定!$B$30))))&lt;=0,$A9249&lt;設定!$B$28,$A9249&gt;設定!$B$29),0,IF(AND($C9249&gt;=MAX(INDEX($C$1:$C$13701,MAX(1,ROW()-設定!$B$24)):INDEX($C$1:$C$13701,MAX(1,ROW()-1))),$C9249&gt;MAX(INDEX($C$1:$C$13701,MIN(13701,ROW()+1)):INDEX($C$1:$C$13701,MIN(13701,ROW()+設定!$B$24))),$C9249&gt;=設定!$B$32,$C9249&gt;=MAX(MIN(INDEX($C$1:$C$13701,MAX(1,ROW()-設定!$B$26)):INDEX($C$1:$C$13701,MAX(1,ROW()-1))),MIN(INDEX($C$1:$C$13701,MIN(13701,ROW()+1)):INDEX($C$1:$C$13701,MIN(13701,ROW()+設定!$B$26))))*10^(設定!$B$27/20)),1,0))</f>
        <v>0</v>
      </c>
      <c r="G9249" s="33" t="n">
        <f aca="false">$G9248+IF($F9249=1,1,0)</f>
        <v>5</v>
      </c>
      <c r="H9249" s="0" t="str">
        <f aca="false">IF($F9249=1,$G9249,"")</f>
        <v/>
      </c>
    </row>
    <row r="9250" customFormat="false" ht="15" hidden="false" customHeight="false" outlineLevel="0" collapsed="false">
      <c r="A9250" s="30" t="n">
        <v>1445</v>
      </c>
      <c r="B9250" s="31" t="n">
        <v>32.1051</v>
      </c>
      <c r="C9250" s="32" t="n">
        <f aca="false">IF($A9250="","",IF(設定!$B$21="dB",10^($B9250/20),ABS($B9250)))</f>
        <v>40.2953562769773</v>
      </c>
      <c r="D9250" s="32" t="n">
        <f aca="false">IF($A9250="","",$A9250^2)</f>
        <v>2088025</v>
      </c>
      <c r="E9250" s="32" t="n">
        <f aca="false">IF($A9250="","",IF($C9250&lt;=0,"",1/$C9250^2))</f>
        <v>0.000615871347990223</v>
      </c>
      <c r="F9250" s="33" t="n">
        <f aca="false">IF(OR(ROW()-設定!$B$30&lt;2,ROW()+設定!$B$30&gt;13701,N($A9250)&lt;=0,N(INDEX($A$2:$A$13701,MIN(13700,MAX(1,ROW()-1+設定!$B$30))))&lt;=0,$A9250&lt;設定!$B$28,$A9250&gt;設定!$B$29),0,IF(AND($C9250&gt;=MAX(INDEX($C$1:$C$13701,MAX(1,ROW()-設定!$B$24)):INDEX($C$1:$C$13701,MAX(1,ROW()-1))),$C9250&gt;MAX(INDEX($C$1:$C$13701,MIN(13701,ROW()+1)):INDEX($C$1:$C$13701,MIN(13701,ROW()+設定!$B$24))),$C9250&gt;=設定!$B$32,$C9250&gt;=MAX(MIN(INDEX($C$1:$C$13701,MAX(1,ROW()-設定!$B$26)):INDEX($C$1:$C$13701,MAX(1,ROW()-1))),MIN(INDEX($C$1:$C$13701,MIN(13701,ROW()+1)):INDEX($C$1:$C$13701,MIN(13701,ROW()+設定!$B$26))))*10^(設定!$B$27/20)),1,0))</f>
        <v>0</v>
      </c>
      <c r="G9250" s="33" t="n">
        <f aca="false">$G9249+IF($F9250=1,1,0)</f>
        <v>5</v>
      </c>
      <c r="H9250" s="0" t="str">
        <f aca="false">IF($F9250=1,$G9250,"")</f>
        <v/>
      </c>
    </row>
    <row r="9251" customFormat="false" ht="15" hidden="false" customHeight="false" outlineLevel="0" collapsed="false">
      <c r="A9251" s="30" t="n">
        <v>1445.15625</v>
      </c>
      <c r="B9251" s="31" t="n">
        <v>31.8224</v>
      </c>
      <c r="C9251" s="32" t="n">
        <f aca="false">IF($A9251="","",IF(設定!$B$21="dB",10^($B9251/20),ABS($B9251)))</f>
        <v>39.0049746516108</v>
      </c>
      <c r="D9251" s="32" t="n">
        <f aca="false">IF($A9251="","",$A9251^2)</f>
        <v>2088476.58691406</v>
      </c>
      <c r="E9251" s="32" t="n">
        <f aca="false">IF($A9251="","",IF($C9251&lt;=0,"",1/$C9251^2))</f>
        <v>0.000657294502605948</v>
      </c>
      <c r="F9251" s="33" t="n">
        <f aca="false">IF(OR(ROW()-設定!$B$30&lt;2,ROW()+設定!$B$30&gt;13701,N($A9251)&lt;=0,N(INDEX($A$2:$A$13701,MIN(13700,MAX(1,ROW()-1+設定!$B$30))))&lt;=0,$A9251&lt;設定!$B$28,$A9251&gt;設定!$B$29),0,IF(AND($C9251&gt;=MAX(INDEX($C$1:$C$13701,MAX(1,ROW()-設定!$B$24)):INDEX($C$1:$C$13701,MAX(1,ROW()-1))),$C9251&gt;MAX(INDEX($C$1:$C$13701,MIN(13701,ROW()+1)):INDEX($C$1:$C$13701,MIN(13701,ROW()+設定!$B$24))),$C9251&gt;=設定!$B$32,$C9251&gt;=MAX(MIN(INDEX($C$1:$C$13701,MAX(1,ROW()-設定!$B$26)):INDEX($C$1:$C$13701,MAX(1,ROW()-1))),MIN(INDEX($C$1:$C$13701,MIN(13701,ROW()+1)):INDEX($C$1:$C$13701,MIN(13701,ROW()+設定!$B$26))))*10^(設定!$B$27/20)),1,0))</f>
        <v>0</v>
      </c>
      <c r="G9251" s="33" t="n">
        <f aca="false">$G9250+IF($F9251=1,1,0)</f>
        <v>5</v>
      </c>
      <c r="H9251" s="0" t="str">
        <f aca="false">IF($F9251=1,$G9251,"")</f>
        <v/>
      </c>
    </row>
    <row r="9252" customFormat="false" ht="15" hidden="false" customHeight="false" outlineLevel="0" collapsed="false">
      <c r="A9252" s="30" t="n">
        <v>1445.3125</v>
      </c>
      <c r="B9252" s="31" t="n">
        <v>31.4657</v>
      </c>
      <c r="C9252" s="32" t="n">
        <f aca="false">IF($A9252="","",IF(設定!$B$21="dB",10^($B9252/20),ABS($B9252)))</f>
        <v>37.4356173961568</v>
      </c>
      <c r="D9252" s="32" t="n">
        <f aca="false">IF($A9252="","",$A9252^2)</f>
        <v>2088928.22265625</v>
      </c>
      <c r="E9252" s="32" t="n">
        <f aca="false">IF($A9252="","",IF($C9252&lt;=0,"",1/$C9252^2))</f>
        <v>0.000713559183701337</v>
      </c>
      <c r="F9252" s="33" t="n">
        <f aca="false">IF(OR(ROW()-設定!$B$30&lt;2,ROW()+設定!$B$30&gt;13701,N($A9252)&lt;=0,N(INDEX($A$2:$A$13701,MIN(13700,MAX(1,ROW()-1+設定!$B$30))))&lt;=0,$A9252&lt;設定!$B$28,$A9252&gt;設定!$B$29),0,IF(AND($C9252&gt;=MAX(INDEX($C$1:$C$13701,MAX(1,ROW()-設定!$B$24)):INDEX($C$1:$C$13701,MAX(1,ROW()-1))),$C9252&gt;MAX(INDEX($C$1:$C$13701,MIN(13701,ROW()+1)):INDEX($C$1:$C$13701,MIN(13701,ROW()+設定!$B$24))),$C9252&gt;=設定!$B$32,$C9252&gt;=MAX(MIN(INDEX($C$1:$C$13701,MAX(1,ROW()-設定!$B$26)):INDEX($C$1:$C$13701,MAX(1,ROW()-1))),MIN(INDEX($C$1:$C$13701,MIN(13701,ROW()+1)):INDEX($C$1:$C$13701,MIN(13701,ROW()+設定!$B$26))))*10^(設定!$B$27/20)),1,0))</f>
        <v>0</v>
      </c>
      <c r="G9252" s="33" t="n">
        <f aca="false">$G9251+IF($F9252=1,1,0)</f>
        <v>5</v>
      </c>
      <c r="H9252" s="0" t="str">
        <f aca="false">IF($F9252=1,$G9252,"")</f>
        <v/>
      </c>
    </row>
    <row r="9253" customFormat="false" ht="15" hidden="false" customHeight="false" outlineLevel="0" collapsed="false">
      <c r="A9253" s="30" t="n">
        <v>1445.46875</v>
      </c>
      <c r="B9253" s="31" t="n">
        <v>31.3554</v>
      </c>
      <c r="C9253" s="32" t="n">
        <f aca="false">IF($A9253="","",IF(設定!$B$21="dB",10^($B9253/20),ABS($B9253)))</f>
        <v>36.9632372637684</v>
      </c>
      <c r="D9253" s="32" t="n">
        <f aca="false">IF($A9253="","",$A9253^2)</f>
        <v>2089379.90722656</v>
      </c>
      <c r="E9253" s="32" t="n">
        <f aca="false">IF($A9253="","",IF($C9253&lt;=0,"",1/$C9253^2))</f>
        <v>0.000731913908333099</v>
      </c>
      <c r="F9253" s="33" t="n">
        <f aca="false">IF(OR(ROW()-設定!$B$30&lt;2,ROW()+設定!$B$30&gt;13701,N($A9253)&lt;=0,N(INDEX($A$2:$A$13701,MIN(13700,MAX(1,ROW()-1+設定!$B$30))))&lt;=0,$A9253&lt;設定!$B$28,$A9253&gt;設定!$B$29),0,IF(AND($C9253&gt;=MAX(INDEX($C$1:$C$13701,MAX(1,ROW()-設定!$B$24)):INDEX($C$1:$C$13701,MAX(1,ROW()-1))),$C9253&gt;MAX(INDEX($C$1:$C$13701,MIN(13701,ROW()+1)):INDEX($C$1:$C$13701,MIN(13701,ROW()+設定!$B$24))),$C9253&gt;=設定!$B$32,$C9253&gt;=MAX(MIN(INDEX($C$1:$C$13701,MAX(1,ROW()-設定!$B$26)):INDEX($C$1:$C$13701,MAX(1,ROW()-1))),MIN(INDEX($C$1:$C$13701,MIN(13701,ROW()+1)):INDEX($C$1:$C$13701,MIN(13701,ROW()+設定!$B$26))))*10^(設定!$B$27/20)),1,0))</f>
        <v>0</v>
      </c>
      <c r="G9253" s="33" t="n">
        <f aca="false">$G9252+IF($F9253=1,1,0)</f>
        <v>5</v>
      </c>
      <c r="H9253" s="0" t="str">
        <f aca="false">IF($F9253=1,$G9253,"")</f>
        <v/>
      </c>
    </row>
    <row r="9254" customFormat="false" ht="15" hidden="false" customHeight="false" outlineLevel="0" collapsed="false">
      <c r="A9254" s="30" t="n">
        <v>1445.625</v>
      </c>
      <c r="B9254" s="31" t="n">
        <v>31.3378</v>
      </c>
      <c r="C9254" s="32" t="n">
        <f aca="false">IF($A9254="","",IF(設定!$B$21="dB",10^($B9254/20),ABS($B9254)))</f>
        <v>36.8884154149662</v>
      </c>
      <c r="D9254" s="32" t="n">
        <f aca="false">IF($A9254="","",$A9254^2)</f>
        <v>2089831.640625</v>
      </c>
      <c r="E9254" s="32" t="n">
        <f aca="false">IF($A9254="","",IF($C9254&lt;=0,"",1/$C9254^2))</f>
        <v>0.00073488604416587</v>
      </c>
      <c r="F9254" s="33" t="n">
        <f aca="false">IF(OR(ROW()-設定!$B$30&lt;2,ROW()+設定!$B$30&gt;13701,N($A9254)&lt;=0,N(INDEX($A$2:$A$13701,MIN(13700,MAX(1,ROW()-1+設定!$B$30))))&lt;=0,$A9254&lt;設定!$B$28,$A9254&gt;設定!$B$29),0,IF(AND($C9254&gt;=MAX(INDEX($C$1:$C$13701,MAX(1,ROW()-設定!$B$24)):INDEX($C$1:$C$13701,MAX(1,ROW()-1))),$C9254&gt;MAX(INDEX($C$1:$C$13701,MIN(13701,ROW()+1)):INDEX($C$1:$C$13701,MIN(13701,ROW()+設定!$B$24))),$C9254&gt;=設定!$B$32,$C9254&gt;=MAX(MIN(INDEX($C$1:$C$13701,MAX(1,ROW()-設定!$B$26)):INDEX($C$1:$C$13701,MAX(1,ROW()-1))),MIN(INDEX($C$1:$C$13701,MIN(13701,ROW()+1)):INDEX($C$1:$C$13701,MIN(13701,ROW()+設定!$B$26))))*10^(設定!$B$27/20)),1,0))</f>
        <v>0</v>
      </c>
      <c r="G9254" s="33" t="n">
        <f aca="false">$G9253+IF($F9254=1,1,0)</f>
        <v>5</v>
      </c>
      <c r="H9254" s="0" t="str">
        <f aca="false">IF($F9254=1,$G9254,"")</f>
        <v/>
      </c>
    </row>
    <row r="9255" customFormat="false" ht="15" hidden="false" customHeight="false" outlineLevel="0" collapsed="false">
      <c r="A9255" s="30" t="n">
        <v>1445.78125</v>
      </c>
      <c r="B9255" s="31" t="n">
        <v>31.2645</v>
      </c>
      <c r="C9255" s="32" t="n">
        <f aca="false">IF($A9255="","",IF(設定!$B$21="dB",10^($B9255/20),ABS($B9255)))</f>
        <v>36.5784248637371</v>
      </c>
      <c r="D9255" s="32" t="n">
        <f aca="false">IF($A9255="","",$A9255^2)</f>
        <v>2090283.42285156</v>
      </c>
      <c r="E9255" s="32" t="n">
        <f aca="false">IF($A9255="","",IF($C9255&lt;=0,"",1/$C9255^2))</f>
        <v>0.000747394676230207</v>
      </c>
      <c r="F9255" s="33" t="n">
        <f aca="false">IF(OR(ROW()-設定!$B$30&lt;2,ROW()+設定!$B$30&gt;13701,N($A9255)&lt;=0,N(INDEX($A$2:$A$13701,MIN(13700,MAX(1,ROW()-1+設定!$B$30))))&lt;=0,$A9255&lt;設定!$B$28,$A9255&gt;設定!$B$29),0,IF(AND($C9255&gt;=MAX(INDEX($C$1:$C$13701,MAX(1,ROW()-設定!$B$24)):INDEX($C$1:$C$13701,MAX(1,ROW()-1))),$C9255&gt;MAX(INDEX($C$1:$C$13701,MIN(13701,ROW()+1)):INDEX($C$1:$C$13701,MIN(13701,ROW()+設定!$B$24))),$C9255&gt;=設定!$B$32,$C9255&gt;=MAX(MIN(INDEX($C$1:$C$13701,MAX(1,ROW()-設定!$B$26)):INDEX($C$1:$C$13701,MAX(1,ROW()-1))),MIN(INDEX($C$1:$C$13701,MIN(13701,ROW()+1)):INDEX($C$1:$C$13701,MIN(13701,ROW()+設定!$B$26))))*10^(設定!$B$27/20)),1,0))</f>
        <v>0</v>
      </c>
      <c r="G9255" s="33" t="n">
        <f aca="false">$G9254+IF($F9255=1,1,0)</f>
        <v>5</v>
      </c>
      <c r="H9255" s="0" t="str">
        <f aca="false">IF($F9255=1,$G9255,"")</f>
        <v/>
      </c>
    </row>
    <row r="9256" customFormat="false" ht="15" hidden="false" customHeight="false" outlineLevel="0" collapsed="false">
      <c r="A9256" s="30" t="n">
        <v>1445.9375</v>
      </c>
      <c r="B9256" s="31" t="n">
        <v>30.7146</v>
      </c>
      <c r="C9256" s="32" t="n">
        <f aca="false">IF($A9256="","",IF(設定!$B$21="dB",10^($B9256/20),ABS($B9256)))</f>
        <v>34.3344424999588</v>
      </c>
      <c r="D9256" s="32" t="n">
        <f aca="false">IF($A9256="","",$A9256^2)</f>
        <v>2090735.25390625</v>
      </c>
      <c r="E9256" s="32" t="n">
        <f aca="false">IF($A9256="","",IF($C9256&lt;=0,"",1/$C9256^2))</f>
        <v>0.000848281508468755</v>
      </c>
      <c r="F9256" s="33" t="n">
        <f aca="false">IF(OR(ROW()-設定!$B$30&lt;2,ROW()+設定!$B$30&gt;13701,N($A9256)&lt;=0,N(INDEX($A$2:$A$13701,MIN(13700,MAX(1,ROW()-1+設定!$B$30))))&lt;=0,$A9256&lt;設定!$B$28,$A9256&gt;設定!$B$29),0,IF(AND($C9256&gt;=MAX(INDEX($C$1:$C$13701,MAX(1,ROW()-設定!$B$24)):INDEX($C$1:$C$13701,MAX(1,ROW()-1))),$C9256&gt;MAX(INDEX($C$1:$C$13701,MIN(13701,ROW()+1)):INDEX($C$1:$C$13701,MIN(13701,ROW()+設定!$B$24))),$C9256&gt;=設定!$B$32,$C9256&gt;=MAX(MIN(INDEX($C$1:$C$13701,MAX(1,ROW()-設定!$B$26)):INDEX($C$1:$C$13701,MAX(1,ROW()-1))),MIN(INDEX($C$1:$C$13701,MIN(13701,ROW()+1)):INDEX($C$1:$C$13701,MIN(13701,ROW()+設定!$B$26))))*10^(設定!$B$27/20)),1,0))</f>
        <v>0</v>
      </c>
      <c r="G9256" s="33" t="n">
        <f aca="false">$G9255+IF($F9256=1,1,0)</f>
        <v>5</v>
      </c>
      <c r="H9256" s="0" t="str">
        <f aca="false">IF($F9256=1,$G9256,"")</f>
        <v/>
      </c>
    </row>
    <row r="9257" customFormat="false" ht="15" hidden="false" customHeight="false" outlineLevel="0" collapsed="false">
      <c r="A9257" s="30" t="n">
        <v>1446.09375</v>
      </c>
      <c r="B9257" s="31" t="n">
        <v>30.7843</v>
      </c>
      <c r="C9257" s="32" t="n">
        <f aca="false">IF($A9257="","",IF(設定!$B$21="dB",10^($B9257/20),ABS($B9257)))</f>
        <v>34.611067951828</v>
      </c>
      <c r="D9257" s="32" t="n">
        <f aca="false">IF($A9257="","",$A9257^2)</f>
        <v>2091187.13378906</v>
      </c>
      <c r="E9257" s="32" t="n">
        <f aca="false">IF($A9257="","",IF($C9257&lt;=0,"",1/$C9257^2))</f>
        <v>0.000834776087442703</v>
      </c>
      <c r="F9257" s="33" t="n">
        <f aca="false">IF(OR(ROW()-設定!$B$30&lt;2,ROW()+設定!$B$30&gt;13701,N($A9257)&lt;=0,N(INDEX($A$2:$A$13701,MIN(13700,MAX(1,ROW()-1+設定!$B$30))))&lt;=0,$A9257&lt;設定!$B$28,$A9257&gt;設定!$B$29),0,IF(AND($C9257&gt;=MAX(INDEX($C$1:$C$13701,MAX(1,ROW()-設定!$B$24)):INDEX($C$1:$C$13701,MAX(1,ROW()-1))),$C9257&gt;MAX(INDEX($C$1:$C$13701,MIN(13701,ROW()+1)):INDEX($C$1:$C$13701,MIN(13701,ROW()+設定!$B$24))),$C9257&gt;=設定!$B$32,$C9257&gt;=MAX(MIN(INDEX($C$1:$C$13701,MAX(1,ROW()-設定!$B$26)):INDEX($C$1:$C$13701,MAX(1,ROW()-1))),MIN(INDEX($C$1:$C$13701,MIN(13701,ROW()+1)):INDEX($C$1:$C$13701,MIN(13701,ROW()+設定!$B$26))))*10^(設定!$B$27/20)),1,0))</f>
        <v>0</v>
      </c>
      <c r="G9257" s="33" t="n">
        <f aca="false">$G9256+IF($F9257=1,1,0)</f>
        <v>5</v>
      </c>
      <c r="H9257" s="0" t="str">
        <f aca="false">IF($F9257=1,$G9257,"")</f>
        <v/>
      </c>
    </row>
    <row r="9258" customFormat="false" ht="15" hidden="false" customHeight="false" outlineLevel="0" collapsed="false">
      <c r="A9258" s="30" t="n">
        <v>1446.25</v>
      </c>
      <c r="B9258" s="31" t="n">
        <v>30.5612</v>
      </c>
      <c r="C9258" s="32" t="n">
        <f aca="false">IF($A9258="","",IF(設定!$B$21="dB",10^($B9258/20),ABS($B9258)))</f>
        <v>33.7333909841629</v>
      </c>
      <c r="D9258" s="32" t="n">
        <f aca="false">IF($A9258="","",$A9258^2)</f>
        <v>2091639.0625</v>
      </c>
      <c r="E9258" s="32" t="n">
        <f aca="false">IF($A9258="","",IF($C9258&lt;=0,"",1/$C9258^2))</f>
        <v>0.000878779667486067</v>
      </c>
      <c r="F9258" s="33" t="n">
        <f aca="false">IF(OR(ROW()-設定!$B$30&lt;2,ROW()+設定!$B$30&gt;13701,N($A9258)&lt;=0,N(INDEX($A$2:$A$13701,MIN(13700,MAX(1,ROW()-1+設定!$B$30))))&lt;=0,$A9258&lt;設定!$B$28,$A9258&gt;設定!$B$29),0,IF(AND($C9258&gt;=MAX(INDEX($C$1:$C$13701,MAX(1,ROW()-設定!$B$24)):INDEX($C$1:$C$13701,MAX(1,ROW()-1))),$C9258&gt;MAX(INDEX($C$1:$C$13701,MIN(13701,ROW()+1)):INDEX($C$1:$C$13701,MIN(13701,ROW()+設定!$B$24))),$C9258&gt;=設定!$B$32,$C9258&gt;=MAX(MIN(INDEX($C$1:$C$13701,MAX(1,ROW()-設定!$B$26)):INDEX($C$1:$C$13701,MAX(1,ROW()-1))),MIN(INDEX($C$1:$C$13701,MIN(13701,ROW()+1)):INDEX($C$1:$C$13701,MIN(13701,ROW()+設定!$B$26))))*10^(設定!$B$27/20)),1,0))</f>
        <v>0</v>
      </c>
      <c r="G9258" s="33" t="n">
        <f aca="false">$G9257+IF($F9258=1,1,0)</f>
        <v>5</v>
      </c>
      <c r="H9258" s="0" t="str">
        <f aca="false">IF($F9258=1,$G9258,"")</f>
        <v/>
      </c>
    </row>
    <row r="9259" customFormat="false" ht="15" hidden="false" customHeight="false" outlineLevel="0" collapsed="false">
      <c r="A9259" s="30" t="n">
        <v>1446.40625</v>
      </c>
      <c r="B9259" s="31" t="n">
        <v>30.2644</v>
      </c>
      <c r="C9259" s="32" t="n">
        <f aca="false">IF($A9259="","",IF(設定!$B$21="dB",10^($B9259/20),ABS($B9259)))</f>
        <v>32.6001801496556</v>
      </c>
      <c r="D9259" s="32" t="n">
        <f aca="false">IF($A9259="","",$A9259^2)</f>
        <v>2092091.04003906</v>
      </c>
      <c r="E9259" s="32" t="n">
        <f aca="false">IF($A9259="","",IF($C9259&lt;=0,"",1/$C9259^2))</f>
        <v>0.000940935816144283</v>
      </c>
      <c r="F9259" s="33" t="n">
        <f aca="false">IF(OR(ROW()-設定!$B$30&lt;2,ROW()+設定!$B$30&gt;13701,N($A9259)&lt;=0,N(INDEX($A$2:$A$13701,MIN(13700,MAX(1,ROW()-1+設定!$B$30))))&lt;=0,$A9259&lt;設定!$B$28,$A9259&gt;設定!$B$29),0,IF(AND($C9259&gt;=MAX(INDEX($C$1:$C$13701,MAX(1,ROW()-設定!$B$24)):INDEX($C$1:$C$13701,MAX(1,ROW()-1))),$C9259&gt;MAX(INDEX($C$1:$C$13701,MIN(13701,ROW()+1)):INDEX($C$1:$C$13701,MIN(13701,ROW()+設定!$B$24))),$C9259&gt;=設定!$B$32,$C9259&gt;=MAX(MIN(INDEX($C$1:$C$13701,MAX(1,ROW()-設定!$B$26)):INDEX($C$1:$C$13701,MAX(1,ROW()-1))),MIN(INDEX($C$1:$C$13701,MIN(13701,ROW()+1)):INDEX($C$1:$C$13701,MIN(13701,ROW()+設定!$B$26))))*10^(設定!$B$27/20)),1,0))</f>
        <v>0</v>
      </c>
      <c r="G9259" s="33" t="n">
        <f aca="false">$G9258+IF($F9259=1,1,0)</f>
        <v>5</v>
      </c>
      <c r="H9259" s="0" t="str">
        <f aca="false">IF($F9259=1,$G9259,"")</f>
        <v/>
      </c>
    </row>
    <row r="9260" customFormat="false" ht="15" hidden="false" customHeight="false" outlineLevel="0" collapsed="false">
      <c r="A9260" s="30" t="n">
        <v>1446.5625</v>
      </c>
      <c r="B9260" s="31" t="n">
        <v>30.2732</v>
      </c>
      <c r="C9260" s="32" t="n">
        <f aca="false">IF($A9260="","",IF(設定!$B$21="dB",10^($B9260/20),ABS($B9260)))</f>
        <v>32.633225349584</v>
      </c>
      <c r="D9260" s="32" t="n">
        <f aca="false">IF($A9260="","",$A9260^2)</f>
        <v>2092543.06640625</v>
      </c>
      <c r="E9260" s="32" t="n">
        <f aca="false">IF($A9260="","",IF($C9260&lt;=0,"",1/$C9260^2))</f>
        <v>0.000939031151872976</v>
      </c>
      <c r="F9260" s="33" t="n">
        <f aca="false">IF(OR(ROW()-設定!$B$30&lt;2,ROW()+設定!$B$30&gt;13701,N($A9260)&lt;=0,N(INDEX($A$2:$A$13701,MIN(13700,MAX(1,ROW()-1+設定!$B$30))))&lt;=0,$A9260&lt;設定!$B$28,$A9260&gt;設定!$B$29),0,IF(AND($C9260&gt;=MAX(INDEX($C$1:$C$13701,MAX(1,ROW()-設定!$B$24)):INDEX($C$1:$C$13701,MAX(1,ROW()-1))),$C9260&gt;MAX(INDEX($C$1:$C$13701,MIN(13701,ROW()+1)):INDEX($C$1:$C$13701,MIN(13701,ROW()+設定!$B$24))),$C9260&gt;=設定!$B$32,$C9260&gt;=MAX(MIN(INDEX($C$1:$C$13701,MAX(1,ROW()-設定!$B$26)):INDEX($C$1:$C$13701,MAX(1,ROW()-1))),MIN(INDEX($C$1:$C$13701,MIN(13701,ROW()+1)):INDEX($C$1:$C$13701,MIN(13701,ROW()+設定!$B$26))))*10^(設定!$B$27/20)),1,0))</f>
        <v>0</v>
      </c>
      <c r="G9260" s="33" t="n">
        <f aca="false">$G9259+IF($F9260=1,1,0)</f>
        <v>5</v>
      </c>
      <c r="H9260" s="0" t="str">
        <f aca="false">IF($F9260=1,$G9260,"")</f>
        <v/>
      </c>
    </row>
    <row r="9261" customFormat="false" ht="15" hidden="false" customHeight="false" outlineLevel="0" collapsed="false">
      <c r="A9261" s="30" t="n">
        <v>1446.71875</v>
      </c>
      <c r="B9261" s="31" t="n">
        <v>29.9746</v>
      </c>
      <c r="C9261" s="32" t="n">
        <f aca="false">IF($A9261="","",IF(設定!$B$21="dB",10^($B9261/20),ABS($B9261)))</f>
        <v>31.5304377298033</v>
      </c>
      <c r="D9261" s="32" t="n">
        <f aca="false">IF($A9261="","",$A9261^2)</f>
        <v>2092995.14160156</v>
      </c>
      <c r="E9261" s="32" t="n">
        <f aca="false">IF($A9261="","",IF($C9261&lt;=0,"",1/$C9261^2))</f>
        <v>0.00100586570239035</v>
      </c>
      <c r="F9261" s="33" t="n">
        <f aca="false">IF(OR(ROW()-設定!$B$30&lt;2,ROW()+設定!$B$30&gt;13701,N($A9261)&lt;=0,N(INDEX($A$2:$A$13701,MIN(13700,MAX(1,ROW()-1+設定!$B$30))))&lt;=0,$A9261&lt;設定!$B$28,$A9261&gt;設定!$B$29),0,IF(AND($C9261&gt;=MAX(INDEX($C$1:$C$13701,MAX(1,ROW()-設定!$B$24)):INDEX($C$1:$C$13701,MAX(1,ROW()-1))),$C9261&gt;MAX(INDEX($C$1:$C$13701,MIN(13701,ROW()+1)):INDEX($C$1:$C$13701,MIN(13701,ROW()+設定!$B$24))),$C9261&gt;=設定!$B$32,$C9261&gt;=MAX(MIN(INDEX($C$1:$C$13701,MAX(1,ROW()-設定!$B$26)):INDEX($C$1:$C$13701,MAX(1,ROW()-1))),MIN(INDEX($C$1:$C$13701,MIN(13701,ROW()+1)):INDEX($C$1:$C$13701,MIN(13701,ROW()+設定!$B$26))))*10^(設定!$B$27/20)),1,0))</f>
        <v>0</v>
      </c>
      <c r="G9261" s="33" t="n">
        <f aca="false">$G9260+IF($F9261=1,1,0)</f>
        <v>5</v>
      </c>
      <c r="H9261" s="0" t="str">
        <f aca="false">IF($F9261=1,$G9261,"")</f>
        <v/>
      </c>
    </row>
    <row r="9262" customFormat="false" ht="15" hidden="false" customHeight="false" outlineLevel="0" collapsed="false">
      <c r="A9262" s="30" t="n">
        <v>1446.875</v>
      </c>
      <c r="B9262" s="31" t="n">
        <v>29.9355</v>
      </c>
      <c r="C9262" s="32" t="n">
        <f aca="false">IF($A9262="","",IF(設定!$B$21="dB",10^($B9262/20),ABS($B9262)))</f>
        <v>31.3888207536004</v>
      </c>
      <c r="D9262" s="32" t="n">
        <f aca="false">IF($A9262="","",$A9262^2)</f>
        <v>2093447.265625</v>
      </c>
      <c r="E9262" s="32" t="n">
        <f aca="false">IF($A9262="","",IF($C9262&lt;=0,"",1/$C9262^2))</f>
        <v>0.00101496250796886</v>
      </c>
      <c r="F9262" s="33" t="n">
        <f aca="false">IF(OR(ROW()-設定!$B$30&lt;2,ROW()+設定!$B$30&gt;13701,N($A9262)&lt;=0,N(INDEX($A$2:$A$13701,MIN(13700,MAX(1,ROW()-1+設定!$B$30))))&lt;=0,$A9262&lt;設定!$B$28,$A9262&gt;設定!$B$29),0,IF(AND($C9262&gt;=MAX(INDEX($C$1:$C$13701,MAX(1,ROW()-設定!$B$24)):INDEX($C$1:$C$13701,MAX(1,ROW()-1))),$C9262&gt;MAX(INDEX($C$1:$C$13701,MIN(13701,ROW()+1)):INDEX($C$1:$C$13701,MIN(13701,ROW()+設定!$B$24))),$C9262&gt;=設定!$B$32,$C9262&gt;=MAX(MIN(INDEX($C$1:$C$13701,MAX(1,ROW()-設定!$B$26)):INDEX($C$1:$C$13701,MAX(1,ROW()-1))),MIN(INDEX($C$1:$C$13701,MIN(13701,ROW()+1)):INDEX($C$1:$C$13701,MIN(13701,ROW()+設定!$B$26))))*10^(設定!$B$27/20)),1,0))</f>
        <v>0</v>
      </c>
      <c r="G9262" s="33" t="n">
        <f aca="false">$G9261+IF($F9262=1,1,0)</f>
        <v>5</v>
      </c>
      <c r="H9262" s="0" t="str">
        <f aca="false">IF($F9262=1,$G9262,"")</f>
        <v/>
      </c>
    </row>
    <row r="9263" customFormat="false" ht="15" hidden="false" customHeight="false" outlineLevel="0" collapsed="false">
      <c r="A9263" s="30" t="n">
        <v>1447.03125</v>
      </c>
      <c r="B9263" s="31" t="n">
        <v>30.0067</v>
      </c>
      <c r="C9263" s="32" t="n">
        <f aca="false">IF($A9263="","",IF(設定!$B$21="dB",10^($B9263/20),ABS($B9263)))</f>
        <v>31.6471787468572</v>
      </c>
      <c r="D9263" s="32" t="n">
        <f aca="false">IF($A9263="","",$A9263^2)</f>
        <v>2093899.43847656</v>
      </c>
      <c r="E9263" s="32" t="n">
        <f aca="false">IF($A9263="","",IF($C9263&lt;=0,"",1/$C9263^2))</f>
        <v>0.000998458457387005</v>
      </c>
      <c r="F9263" s="33" t="n">
        <f aca="false">IF(OR(ROW()-設定!$B$30&lt;2,ROW()+設定!$B$30&gt;13701,N($A9263)&lt;=0,N(INDEX($A$2:$A$13701,MIN(13700,MAX(1,ROW()-1+設定!$B$30))))&lt;=0,$A9263&lt;設定!$B$28,$A9263&gt;設定!$B$29),0,IF(AND($C9263&gt;=MAX(INDEX($C$1:$C$13701,MAX(1,ROW()-設定!$B$24)):INDEX($C$1:$C$13701,MAX(1,ROW()-1))),$C9263&gt;MAX(INDEX($C$1:$C$13701,MIN(13701,ROW()+1)):INDEX($C$1:$C$13701,MIN(13701,ROW()+設定!$B$24))),$C9263&gt;=設定!$B$32,$C9263&gt;=MAX(MIN(INDEX($C$1:$C$13701,MAX(1,ROW()-設定!$B$26)):INDEX($C$1:$C$13701,MAX(1,ROW()-1))),MIN(INDEX($C$1:$C$13701,MIN(13701,ROW()+1)):INDEX($C$1:$C$13701,MIN(13701,ROW()+設定!$B$26))))*10^(設定!$B$27/20)),1,0))</f>
        <v>0</v>
      </c>
      <c r="G9263" s="33" t="n">
        <f aca="false">$G9262+IF($F9263=1,1,0)</f>
        <v>5</v>
      </c>
      <c r="H9263" s="0" t="str">
        <f aca="false">IF($F9263=1,$G9263,"")</f>
        <v/>
      </c>
    </row>
    <row r="9264" customFormat="false" ht="15" hidden="false" customHeight="false" outlineLevel="0" collapsed="false">
      <c r="A9264" s="30" t="n">
        <v>1447.1875</v>
      </c>
      <c r="B9264" s="31" t="n">
        <v>29.7518</v>
      </c>
      <c r="C9264" s="32" t="n">
        <f aca="false">IF($A9264="","",IF(設定!$B$21="dB",10^($B9264/20),ABS($B9264)))</f>
        <v>30.7319416547887</v>
      </c>
      <c r="D9264" s="32" t="n">
        <f aca="false">IF($A9264="","",$A9264^2)</f>
        <v>2094351.66015625</v>
      </c>
      <c r="E9264" s="32" t="n">
        <f aca="false">IF($A9264="","",IF($C9264&lt;=0,"",1/$C9264^2))</f>
        <v>0.0010588147922141</v>
      </c>
      <c r="F9264" s="33" t="n">
        <f aca="false">IF(OR(ROW()-設定!$B$30&lt;2,ROW()+設定!$B$30&gt;13701,N($A9264)&lt;=0,N(INDEX($A$2:$A$13701,MIN(13700,MAX(1,ROW()-1+設定!$B$30))))&lt;=0,$A9264&lt;設定!$B$28,$A9264&gt;設定!$B$29),0,IF(AND($C9264&gt;=MAX(INDEX($C$1:$C$13701,MAX(1,ROW()-設定!$B$24)):INDEX($C$1:$C$13701,MAX(1,ROW()-1))),$C9264&gt;MAX(INDEX($C$1:$C$13701,MIN(13701,ROW()+1)):INDEX($C$1:$C$13701,MIN(13701,ROW()+設定!$B$24))),$C9264&gt;=設定!$B$32,$C9264&gt;=MAX(MIN(INDEX($C$1:$C$13701,MAX(1,ROW()-設定!$B$26)):INDEX($C$1:$C$13701,MAX(1,ROW()-1))),MIN(INDEX($C$1:$C$13701,MIN(13701,ROW()+1)):INDEX($C$1:$C$13701,MIN(13701,ROW()+設定!$B$26))))*10^(設定!$B$27/20)),1,0))</f>
        <v>0</v>
      </c>
      <c r="G9264" s="33" t="n">
        <f aca="false">$G9263+IF($F9264=1,1,0)</f>
        <v>5</v>
      </c>
      <c r="H9264" s="0" t="str">
        <f aca="false">IF($F9264=1,$G9264,"")</f>
        <v/>
      </c>
    </row>
    <row r="9265" customFormat="false" ht="15" hidden="false" customHeight="false" outlineLevel="0" collapsed="false">
      <c r="A9265" s="30" t="n">
        <v>1447.34375</v>
      </c>
      <c r="B9265" s="31" t="n">
        <v>29.6368</v>
      </c>
      <c r="C9265" s="32" t="n">
        <f aca="false">IF($A9265="","",IF(設定!$B$21="dB",10^($B9265/20),ABS($B9265)))</f>
        <v>30.3277366324356</v>
      </c>
      <c r="D9265" s="32" t="n">
        <f aca="false">IF($A9265="","",$A9265^2)</f>
        <v>2094803.93066406</v>
      </c>
      <c r="E9265" s="32" t="n">
        <f aca="false">IF($A9265="","",IF($C9265&lt;=0,"",1/$C9265^2))</f>
        <v>0.00108722642659014</v>
      </c>
      <c r="F9265" s="33" t="n">
        <f aca="false">IF(OR(ROW()-設定!$B$30&lt;2,ROW()+設定!$B$30&gt;13701,N($A9265)&lt;=0,N(INDEX($A$2:$A$13701,MIN(13700,MAX(1,ROW()-1+設定!$B$30))))&lt;=0,$A9265&lt;設定!$B$28,$A9265&gt;設定!$B$29),0,IF(AND($C9265&gt;=MAX(INDEX($C$1:$C$13701,MAX(1,ROW()-設定!$B$24)):INDEX($C$1:$C$13701,MAX(1,ROW()-1))),$C9265&gt;MAX(INDEX($C$1:$C$13701,MIN(13701,ROW()+1)):INDEX($C$1:$C$13701,MIN(13701,ROW()+設定!$B$24))),$C9265&gt;=設定!$B$32,$C9265&gt;=MAX(MIN(INDEX($C$1:$C$13701,MAX(1,ROW()-設定!$B$26)):INDEX($C$1:$C$13701,MAX(1,ROW()-1))),MIN(INDEX($C$1:$C$13701,MIN(13701,ROW()+1)):INDEX($C$1:$C$13701,MIN(13701,ROW()+設定!$B$26))))*10^(設定!$B$27/20)),1,0))</f>
        <v>0</v>
      </c>
      <c r="G9265" s="33" t="n">
        <f aca="false">$G9264+IF($F9265=1,1,0)</f>
        <v>5</v>
      </c>
      <c r="H9265" s="0" t="str">
        <f aca="false">IF($F9265=1,$G9265,"")</f>
        <v/>
      </c>
    </row>
    <row r="9266" customFormat="false" ht="15" hidden="false" customHeight="false" outlineLevel="0" collapsed="false">
      <c r="A9266" s="30" t="n">
        <v>1447.5</v>
      </c>
      <c r="B9266" s="31" t="n">
        <v>29.4787</v>
      </c>
      <c r="C9266" s="32" t="n">
        <f aca="false">IF($A9266="","",IF(設定!$B$21="dB",10^($B9266/20),ABS($B9266)))</f>
        <v>29.7807067409826</v>
      </c>
      <c r="D9266" s="32" t="n">
        <f aca="false">IF($A9266="","",$A9266^2)</f>
        <v>2095256.25</v>
      </c>
      <c r="E9266" s="32" t="n">
        <f aca="false">IF($A9266="","",IF($C9266&lt;=0,"",1/$C9266^2))</f>
        <v>0.0011275349175279</v>
      </c>
      <c r="F9266" s="33" t="n">
        <f aca="false">IF(OR(ROW()-設定!$B$30&lt;2,ROW()+設定!$B$30&gt;13701,N($A9266)&lt;=0,N(INDEX($A$2:$A$13701,MIN(13700,MAX(1,ROW()-1+設定!$B$30))))&lt;=0,$A9266&lt;設定!$B$28,$A9266&gt;設定!$B$29),0,IF(AND($C9266&gt;=MAX(INDEX($C$1:$C$13701,MAX(1,ROW()-設定!$B$24)):INDEX($C$1:$C$13701,MAX(1,ROW()-1))),$C9266&gt;MAX(INDEX($C$1:$C$13701,MIN(13701,ROW()+1)):INDEX($C$1:$C$13701,MIN(13701,ROW()+設定!$B$24))),$C9266&gt;=設定!$B$32,$C9266&gt;=MAX(MIN(INDEX($C$1:$C$13701,MAX(1,ROW()-設定!$B$26)):INDEX($C$1:$C$13701,MAX(1,ROW()-1))),MIN(INDEX($C$1:$C$13701,MIN(13701,ROW()+1)):INDEX($C$1:$C$13701,MIN(13701,ROW()+設定!$B$26))))*10^(設定!$B$27/20)),1,0))</f>
        <v>0</v>
      </c>
      <c r="G9266" s="33" t="n">
        <f aca="false">$G9265+IF($F9266=1,1,0)</f>
        <v>5</v>
      </c>
      <c r="H9266" s="0" t="str">
        <f aca="false">IF($F9266=1,$G9266,"")</f>
        <v/>
      </c>
    </row>
    <row r="9267" customFormat="false" ht="15" hidden="false" customHeight="false" outlineLevel="0" collapsed="false">
      <c r="A9267" s="30" t="n">
        <v>1447.65625</v>
      </c>
      <c r="B9267" s="31" t="n">
        <v>29.3163</v>
      </c>
      <c r="C9267" s="32" t="n">
        <f aca="false">IF($A9267="","",IF(設定!$B$21="dB",10^($B9267/20),ABS($B9267)))</f>
        <v>29.2290701782045</v>
      </c>
      <c r="D9267" s="32" t="n">
        <f aca="false">IF($A9267="","",$A9267^2)</f>
        <v>2095708.61816406</v>
      </c>
      <c r="E9267" s="32" t="n">
        <f aca="false">IF($A9267="","",IF($C9267&lt;=0,"",1/$C9267^2))</f>
        <v>0.0011704961781589</v>
      </c>
      <c r="F9267" s="33" t="n">
        <f aca="false">IF(OR(ROW()-設定!$B$30&lt;2,ROW()+設定!$B$30&gt;13701,N($A9267)&lt;=0,N(INDEX($A$2:$A$13701,MIN(13700,MAX(1,ROW()-1+設定!$B$30))))&lt;=0,$A9267&lt;設定!$B$28,$A9267&gt;設定!$B$29),0,IF(AND($C9267&gt;=MAX(INDEX($C$1:$C$13701,MAX(1,ROW()-設定!$B$24)):INDEX($C$1:$C$13701,MAX(1,ROW()-1))),$C9267&gt;MAX(INDEX($C$1:$C$13701,MIN(13701,ROW()+1)):INDEX($C$1:$C$13701,MIN(13701,ROW()+設定!$B$24))),$C9267&gt;=設定!$B$32,$C9267&gt;=MAX(MIN(INDEX($C$1:$C$13701,MAX(1,ROW()-設定!$B$26)):INDEX($C$1:$C$13701,MAX(1,ROW()-1))),MIN(INDEX($C$1:$C$13701,MIN(13701,ROW()+1)):INDEX($C$1:$C$13701,MIN(13701,ROW()+設定!$B$26))))*10^(設定!$B$27/20)),1,0))</f>
        <v>0</v>
      </c>
      <c r="G9267" s="33" t="n">
        <f aca="false">$G9266+IF($F9267=1,1,0)</f>
        <v>5</v>
      </c>
      <c r="H9267" s="0" t="str">
        <f aca="false">IF($F9267=1,$G9267,"")</f>
        <v/>
      </c>
    </row>
    <row r="9268" customFormat="false" ht="15" hidden="false" customHeight="false" outlineLevel="0" collapsed="false">
      <c r="A9268" s="30" t="n">
        <v>1447.8125</v>
      </c>
      <c r="B9268" s="31" t="n">
        <v>29.2428</v>
      </c>
      <c r="C9268" s="32" t="n">
        <f aca="false">IF($A9268="","",IF(設定!$B$21="dB",10^($B9268/20),ABS($B9268)))</f>
        <v>28.9827773148103</v>
      </c>
      <c r="D9268" s="32" t="n">
        <f aca="false">IF($A9268="","",$A9268^2)</f>
        <v>2096161.03515625</v>
      </c>
      <c r="E9268" s="32" t="n">
        <f aca="false">IF($A9268="","",IF($C9268&lt;=0,"",1/$C9268^2))</f>
        <v>0.0011904742334501</v>
      </c>
      <c r="F9268" s="33" t="n">
        <f aca="false">IF(OR(ROW()-設定!$B$30&lt;2,ROW()+設定!$B$30&gt;13701,N($A9268)&lt;=0,N(INDEX($A$2:$A$13701,MIN(13700,MAX(1,ROW()-1+設定!$B$30))))&lt;=0,$A9268&lt;設定!$B$28,$A9268&gt;設定!$B$29),0,IF(AND($C9268&gt;=MAX(INDEX($C$1:$C$13701,MAX(1,ROW()-設定!$B$24)):INDEX($C$1:$C$13701,MAX(1,ROW()-1))),$C9268&gt;MAX(INDEX($C$1:$C$13701,MIN(13701,ROW()+1)):INDEX($C$1:$C$13701,MIN(13701,ROW()+設定!$B$24))),$C9268&gt;=設定!$B$32,$C9268&gt;=MAX(MIN(INDEX($C$1:$C$13701,MAX(1,ROW()-設定!$B$26)):INDEX($C$1:$C$13701,MAX(1,ROW()-1))),MIN(INDEX($C$1:$C$13701,MIN(13701,ROW()+1)):INDEX($C$1:$C$13701,MIN(13701,ROW()+設定!$B$26))))*10^(設定!$B$27/20)),1,0))</f>
        <v>0</v>
      </c>
      <c r="G9268" s="33" t="n">
        <f aca="false">$G9267+IF($F9268=1,1,0)</f>
        <v>5</v>
      </c>
      <c r="H9268" s="0" t="str">
        <f aca="false">IF($F9268=1,$G9268,"")</f>
        <v/>
      </c>
    </row>
    <row r="9269" customFormat="false" ht="15" hidden="false" customHeight="false" outlineLevel="0" collapsed="false">
      <c r="A9269" s="30" t="n">
        <v>1447.96875</v>
      </c>
      <c r="B9269" s="31" t="n">
        <v>28.8916</v>
      </c>
      <c r="C9269" s="32" t="n">
        <f aca="false">IF($A9269="","",IF(設定!$B$21="dB",10^($B9269/20),ABS($B9269)))</f>
        <v>27.8342805302704</v>
      </c>
      <c r="D9269" s="32" t="n">
        <f aca="false">IF($A9269="","",$A9269^2)</f>
        <v>2096613.50097656</v>
      </c>
      <c r="E9269" s="32" t="n">
        <f aca="false">IF($A9269="","",IF($C9269&lt;=0,"",1/$C9269^2))</f>
        <v>0.00129074365847027</v>
      </c>
      <c r="F9269" s="33" t="n">
        <f aca="false">IF(OR(ROW()-設定!$B$30&lt;2,ROW()+設定!$B$30&gt;13701,N($A9269)&lt;=0,N(INDEX($A$2:$A$13701,MIN(13700,MAX(1,ROW()-1+設定!$B$30))))&lt;=0,$A9269&lt;設定!$B$28,$A9269&gt;設定!$B$29),0,IF(AND($C9269&gt;=MAX(INDEX($C$1:$C$13701,MAX(1,ROW()-設定!$B$24)):INDEX($C$1:$C$13701,MAX(1,ROW()-1))),$C9269&gt;MAX(INDEX($C$1:$C$13701,MIN(13701,ROW()+1)):INDEX($C$1:$C$13701,MIN(13701,ROW()+設定!$B$24))),$C9269&gt;=設定!$B$32,$C9269&gt;=MAX(MIN(INDEX($C$1:$C$13701,MAX(1,ROW()-設定!$B$26)):INDEX($C$1:$C$13701,MAX(1,ROW()-1))),MIN(INDEX($C$1:$C$13701,MIN(13701,ROW()+1)):INDEX($C$1:$C$13701,MIN(13701,ROW()+設定!$B$26))))*10^(設定!$B$27/20)),1,0))</f>
        <v>0</v>
      </c>
      <c r="G9269" s="33" t="n">
        <f aca="false">$G9268+IF($F9269=1,1,0)</f>
        <v>5</v>
      </c>
      <c r="H9269" s="0" t="str">
        <f aca="false">IF($F9269=1,$G9269,"")</f>
        <v/>
      </c>
    </row>
    <row r="9270" customFormat="false" ht="15" hidden="false" customHeight="false" outlineLevel="0" collapsed="false">
      <c r="A9270" s="30" t="n">
        <v>1448.125</v>
      </c>
      <c r="B9270" s="31" t="n">
        <v>28.8424</v>
      </c>
      <c r="C9270" s="32" t="n">
        <f aca="false">IF($A9270="","",IF(設定!$B$21="dB",10^($B9270/20),ABS($B9270)))</f>
        <v>27.6770628527586</v>
      </c>
      <c r="D9270" s="32" t="n">
        <f aca="false">IF($A9270="","",$A9270^2)</f>
        <v>2097066.015625</v>
      </c>
      <c r="E9270" s="32" t="n">
        <f aca="false">IF($A9270="","",IF($C9270&lt;=0,"",1/$C9270^2))</f>
        <v>0.00130544927083261</v>
      </c>
      <c r="F9270" s="33" t="n">
        <f aca="false">IF(OR(ROW()-設定!$B$30&lt;2,ROW()+設定!$B$30&gt;13701,N($A9270)&lt;=0,N(INDEX($A$2:$A$13701,MIN(13700,MAX(1,ROW()-1+設定!$B$30))))&lt;=0,$A9270&lt;設定!$B$28,$A9270&gt;設定!$B$29),0,IF(AND($C9270&gt;=MAX(INDEX($C$1:$C$13701,MAX(1,ROW()-設定!$B$24)):INDEX($C$1:$C$13701,MAX(1,ROW()-1))),$C9270&gt;MAX(INDEX($C$1:$C$13701,MIN(13701,ROW()+1)):INDEX($C$1:$C$13701,MIN(13701,ROW()+設定!$B$24))),$C9270&gt;=設定!$B$32,$C9270&gt;=MAX(MIN(INDEX($C$1:$C$13701,MAX(1,ROW()-設定!$B$26)):INDEX($C$1:$C$13701,MAX(1,ROW()-1))),MIN(INDEX($C$1:$C$13701,MIN(13701,ROW()+1)):INDEX($C$1:$C$13701,MIN(13701,ROW()+設定!$B$26))))*10^(設定!$B$27/20)),1,0))</f>
        <v>0</v>
      </c>
      <c r="G9270" s="33" t="n">
        <f aca="false">$G9269+IF($F9270=1,1,0)</f>
        <v>5</v>
      </c>
      <c r="H9270" s="0" t="str">
        <f aca="false">IF($F9270=1,$G9270,"")</f>
        <v/>
      </c>
    </row>
    <row r="9271" customFormat="false" ht="15" hidden="false" customHeight="false" outlineLevel="0" collapsed="false">
      <c r="A9271" s="30" t="n">
        <v>1448.28125</v>
      </c>
      <c r="B9271" s="31" t="n">
        <v>28.8353</v>
      </c>
      <c r="C9271" s="32" t="n">
        <f aca="false">IF($A9271="","",IF(設定!$B$21="dB",10^($B9271/20),ABS($B9271)))</f>
        <v>27.6544483754732</v>
      </c>
      <c r="D9271" s="32" t="n">
        <f aca="false">IF($A9271="","",$A9271^2)</f>
        <v>2097518.57910156</v>
      </c>
      <c r="E9271" s="32" t="n">
        <f aca="false">IF($A9271="","",IF($C9271&lt;=0,"",1/$C9271^2))</f>
        <v>0.001307585211014</v>
      </c>
      <c r="F9271" s="33" t="n">
        <f aca="false">IF(OR(ROW()-設定!$B$30&lt;2,ROW()+設定!$B$30&gt;13701,N($A9271)&lt;=0,N(INDEX($A$2:$A$13701,MIN(13700,MAX(1,ROW()-1+設定!$B$30))))&lt;=0,$A9271&lt;設定!$B$28,$A9271&gt;設定!$B$29),0,IF(AND($C9271&gt;=MAX(INDEX($C$1:$C$13701,MAX(1,ROW()-設定!$B$24)):INDEX($C$1:$C$13701,MAX(1,ROW()-1))),$C9271&gt;MAX(INDEX($C$1:$C$13701,MIN(13701,ROW()+1)):INDEX($C$1:$C$13701,MIN(13701,ROW()+設定!$B$24))),$C9271&gt;=設定!$B$32,$C9271&gt;=MAX(MIN(INDEX($C$1:$C$13701,MAX(1,ROW()-設定!$B$26)):INDEX($C$1:$C$13701,MAX(1,ROW()-1))),MIN(INDEX($C$1:$C$13701,MIN(13701,ROW()+1)):INDEX($C$1:$C$13701,MIN(13701,ROW()+設定!$B$26))))*10^(設定!$B$27/20)),1,0))</f>
        <v>0</v>
      </c>
      <c r="G9271" s="33" t="n">
        <f aca="false">$G9270+IF($F9271=1,1,0)</f>
        <v>5</v>
      </c>
      <c r="H9271" s="0" t="str">
        <f aca="false">IF($F9271=1,$G9271,"")</f>
        <v/>
      </c>
    </row>
    <row r="9272" customFormat="false" ht="15" hidden="false" customHeight="false" outlineLevel="0" collapsed="false">
      <c r="A9272" s="30" t="n">
        <v>1448.4375</v>
      </c>
      <c r="B9272" s="31" t="n">
        <v>28.5465</v>
      </c>
      <c r="C9272" s="32" t="n">
        <f aca="false">IF($A9272="","",IF(設定!$B$21="dB",10^($B9272/20),ABS($B9272)))</f>
        <v>26.7500747533997</v>
      </c>
      <c r="D9272" s="32" t="n">
        <f aca="false">IF($A9272="","",$A9272^2)</f>
        <v>2097971.19140625</v>
      </c>
      <c r="E9272" s="32" t="n">
        <f aca="false">IF($A9272="","",IF($C9272&lt;=0,"",1/$C9272^2))</f>
        <v>0.00139749415457657</v>
      </c>
      <c r="F9272" s="33" t="n">
        <f aca="false">IF(OR(ROW()-設定!$B$30&lt;2,ROW()+設定!$B$30&gt;13701,N($A9272)&lt;=0,N(INDEX($A$2:$A$13701,MIN(13700,MAX(1,ROW()-1+設定!$B$30))))&lt;=0,$A9272&lt;設定!$B$28,$A9272&gt;設定!$B$29),0,IF(AND($C9272&gt;=MAX(INDEX($C$1:$C$13701,MAX(1,ROW()-設定!$B$24)):INDEX($C$1:$C$13701,MAX(1,ROW()-1))),$C9272&gt;MAX(INDEX($C$1:$C$13701,MIN(13701,ROW()+1)):INDEX($C$1:$C$13701,MIN(13701,ROW()+設定!$B$24))),$C9272&gt;=設定!$B$32,$C9272&gt;=MAX(MIN(INDEX($C$1:$C$13701,MAX(1,ROW()-設定!$B$26)):INDEX($C$1:$C$13701,MAX(1,ROW()-1))),MIN(INDEX($C$1:$C$13701,MIN(13701,ROW()+1)):INDEX($C$1:$C$13701,MIN(13701,ROW()+設定!$B$26))))*10^(設定!$B$27/20)),1,0))</f>
        <v>0</v>
      </c>
      <c r="G9272" s="33" t="n">
        <f aca="false">$G9271+IF($F9272=1,1,0)</f>
        <v>5</v>
      </c>
      <c r="H9272" s="0" t="str">
        <f aca="false">IF($F9272=1,$G9272,"")</f>
        <v/>
      </c>
    </row>
    <row r="9273" customFormat="false" ht="15" hidden="false" customHeight="false" outlineLevel="0" collapsed="false">
      <c r="A9273" s="30" t="n">
        <v>1448.59375</v>
      </c>
      <c r="B9273" s="31" t="n">
        <v>28.4499</v>
      </c>
      <c r="C9273" s="32" t="n">
        <f aca="false">IF($A9273="","",IF(設定!$B$21="dB",10^($B9273/20),ABS($B9273)))</f>
        <v>26.4542223799968</v>
      </c>
      <c r="D9273" s="32" t="n">
        <f aca="false">IF($A9273="","",$A9273^2)</f>
        <v>2098423.85253906</v>
      </c>
      <c r="E9273" s="32" t="n">
        <f aca="false">IF($A9273="","",IF($C9273&lt;=0,"",1/$C9273^2))</f>
        <v>0.00142892686038918</v>
      </c>
      <c r="F9273" s="33" t="n">
        <f aca="false">IF(OR(ROW()-設定!$B$30&lt;2,ROW()+設定!$B$30&gt;13701,N($A9273)&lt;=0,N(INDEX($A$2:$A$13701,MIN(13700,MAX(1,ROW()-1+設定!$B$30))))&lt;=0,$A9273&lt;設定!$B$28,$A9273&gt;設定!$B$29),0,IF(AND($C9273&gt;=MAX(INDEX($C$1:$C$13701,MAX(1,ROW()-設定!$B$24)):INDEX($C$1:$C$13701,MAX(1,ROW()-1))),$C9273&gt;MAX(INDEX($C$1:$C$13701,MIN(13701,ROW()+1)):INDEX($C$1:$C$13701,MIN(13701,ROW()+設定!$B$24))),$C9273&gt;=設定!$B$32,$C9273&gt;=MAX(MIN(INDEX($C$1:$C$13701,MAX(1,ROW()-設定!$B$26)):INDEX($C$1:$C$13701,MAX(1,ROW()-1))),MIN(INDEX($C$1:$C$13701,MIN(13701,ROW()+1)):INDEX($C$1:$C$13701,MIN(13701,ROW()+設定!$B$26))))*10^(設定!$B$27/20)),1,0))</f>
        <v>0</v>
      </c>
      <c r="G9273" s="33" t="n">
        <f aca="false">$G9272+IF($F9273=1,1,0)</f>
        <v>5</v>
      </c>
      <c r="H9273" s="0" t="str">
        <f aca="false">IF($F9273=1,$G9273,"")</f>
        <v/>
      </c>
    </row>
    <row r="9274" customFormat="false" ht="15" hidden="false" customHeight="false" outlineLevel="0" collapsed="false">
      <c r="A9274" s="30" t="n">
        <v>1448.75</v>
      </c>
      <c r="B9274" s="31" t="n">
        <v>28.4916</v>
      </c>
      <c r="C9274" s="32" t="n">
        <f aca="false">IF($A9274="","",IF(設定!$B$21="dB",10^($B9274/20),ABS($B9274)))</f>
        <v>26.5815315436491</v>
      </c>
      <c r="D9274" s="32" t="n">
        <f aca="false">IF($A9274="","",$A9274^2)</f>
        <v>2098876.5625</v>
      </c>
      <c r="E9274" s="32" t="n">
        <f aca="false">IF($A9274="","",IF($C9274&lt;=0,"",1/$C9274^2))</f>
        <v>0.00141527227832273</v>
      </c>
      <c r="F9274" s="33" t="n">
        <f aca="false">IF(OR(ROW()-設定!$B$30&lt;2,ROW()+設定!$B$30&gt;13701,N($A9274)&lt;=0,N(INDEX($A$2:$A$13701,MIN(13700,MAX(1,ROW()-1+設定!$B$30))))&lt;=0,$A9274&lt;設定!$B$28,$A9274&gt;設定!$B$29),0,IF(AND($C9274&gt;=MAX(INDEX($C$1:$C$13701,MAX(1,ROW()-設定!$B$24)):INDEX($C$1:$C$13701,MAX(1,ROW()-1))),$C9274&gt;MAX(INDEX($C$1:$C$13701,MIN(13701,ROW()+1)):INDEX($C$1:$C$13701,MIN(13701,ROW()+設定!$B$24))),$C9274&gt;=設定!$B$32,$C9274&gt;=MAX(MIN(INDEX($C$1:$C$13701,MAX(1,ROW()-設定!$B$26)):INDEX($C$1:$C$13701,MAX(1,ROW()-1))),MIN(INDEX($C$1:$C$13701,MIN(13701,ROW()+1)):INDEX($C$1:$C$13701,MIN(13701,ROW()+設定!$B$26))))*10^(設定!$B$27/20)),1,0))</f>
        <v>0</v>
      </c>
      <c r="G9274" s="33" t="n">
        <f aca="false">$G9273+IF($F9274=1,1,0)</f>
        <v>5</v>
      </c>
      <c r="H9274" s="0" t="str">
        <f aca="false">IF($F9274=1,$G9274,"")</f>
        <v/>
      </c>
    </row>
    <row r="9275" customFormat="false" ht="15" hidden="false" customHeight="false" outlineLevel="0" collapsed="false">
      <c r="A9275" s="30" t="n">
        <v>1448.90625</v>
      </c>
      <c r="B9275" s="31" t="n">
        <v>28.4012</v>
      </c>
      <c r="C9275" s="32" t="n">
        <f aca="false">IF($A9275="","",IF(設定!$B$21="dB",10^($B9275/20),ABS($B9275)))</f>
        <v>26.306314019504</v>
      </c>
      <c r="D9275" s="32" t="n">
        <f aca="false">IF($A9275="","",$A9275^2)</f>
        <v>2099329.32128906</v>
      </c>
      <c r="E9275" s="32" t="n">
        <f aca="false">IF($A9275="","",IF($C9275&lt;=0,"",1/$C9275^2))</f>
        <v>0.00144504043615031</v>
      </c>
      <c r="F9275" s="33" t="n">
        <f aca="false">IF(OR(ROW()-設定!$B$30&lt;2,ROW()+設定!$B$30&gt;13701,N($A9275)&lt;=0,N(INDEX($A$2:$A$13701,MIN(13700,MAX(1,ROW()-1+設定!$B$30))))&lt;=0,$A9275&lt;設定!$B$28,$A9275&gt;設定!$B$29),0,IF(AND($C9275&gt;=MAX(INDEX($C$1:$C$13701,MAX(1,ROW()-設定!$B$24)):INDEX($C$1:$C$13701,MAX(1,ROW()-1))),$C9275&gt;MAX(INDEX($C$1:$C$13701,MIN(13701,ROW()+1)):INDEX($C$1:$C$13701,MIN(13701,ROW()+設定!$B$24))),$C9275&gt;=設定!$B$32,$C9275&gt;=MAX(MIN(INDEX($C$1:$C$13701,MAX(1,ROW()-設定!$B$26)):INDEX($C$1:$C$13701,MAX(1,ROW()-1))),MIN(INDEX($C$1:$C$13701,MIN(13701,ROW()+1)):INDEX($C$1:$C$13701,MIN(13701,ROW()+設定!$B$26))))*10^(設定!$B$27/20)),1,0))</f>
        <v>0</v>
      </c>
      <c r="G9275" s="33" t="n">
        <f aca="false">$G9274+IF($F9275=1,1,0)</f>
        <v>5</v>
      </c>
      <c r="H9275" s="0" t="str">
        <f aca="false">IF($F9275=1,$G9275,"")</f>
        <v/>
      </c>
    </row>
    <row r="9276" customFormat="false" ht="15" hidden="false" customHeight="false" outlineLevel="0" collapsed="false">
      <c r="A9276" s="30" t="n">
        <v>1449.0625</v>
      </c>
      <c r="B9276" s="31" t="n">
        <v>28.0634</v>
      </c>
      <c r="C9276" s="32" t="n">
        <f aca="false">IF($A9276="","",IF(設定!$B$21="dB",10^($B9276/20),ABS($B9276)))</f>
        <v>25.3028825730369</v>
      </c>
      <c r="D9276" s="32" t="n">
        <f aca="false">IF($A9276="","",$A9276^2)</f>
        <v>2099782.12890625</v>
      </c>
      <c r="E9276" s="32" t="n">
        <f aca="false">IF($A9276="","",IF($C9276&lt;=0,"",1/$C9276^2))</f>
        <v>0.00156192436618568</v>
      </c>
      <c r="F9276" s="33" t="n">
        <f aca="false">IF(OR(ROW()-設定!$B$30&lt;2,ROW()+設定!$B$30&gt;13701,N($A9276)&lt;=0,N(INDEX($A$2:$A$13701,MIN(13700,MAX(1,ROW()-1+設定!$B$30))))&lt;=0,$A9276&lt;設定!$B$28,$A9276&gt;設定!$B$29),0,IF(AND($C9276&gt;=MAX(INDEX($C$1:$C$13701,MAX(1,ROW()-設定!$B$24)):INDEX($C$1:$C$13701,MAX(1,ROW()-1))),$C9276&gt;MAX(INDEX($C$1:$C$13701,MIN(13701,ROW()+1)):INDEX($C$1:$C$13701,MIN(13701,ROW()+設定!$B$24))),$C9276&gt;=設定!$B$32,$C9276&gt;=MAX(MIN(INDEX($C$1:$C$13701,MAX(1,ROW()-設定!$B$26)):INDEX($C$1:$C$13701,MAX(1,ROW()-1))),MIN(INDEX($C$1:$C$13701,MIN(13701,ROW()+1)):INDEX($C$1:$C$13701,MIN(13701,ROW()+設定!$B$26))))*10^(設定!$B$27/20)),1,0))</f>
        <v>0</v>
      </c>
      <c r="G9276" s="33" t="n">
        <f aca="false">$G9275+IF($F9276=1,1,0)</f>
        <v>5</v>
      </c>
      <c r="H9276" s="0" t="str">
        <f aca="false">IF($F9276=1,$G9276,"")</f>
        <v/>
      </c>
    </row>
    <row r="9277" customFormat="false" ht="15" hidden="false" customHeight="false" outlineLevel="0" collapsed="false">
      <c r="A9277" s="30" t="n">
        <v>1449.21875</v>
      </c>
      <c r="B9277" s="31" t="n">
        <v>27.9221</v>
      </c>
      <c r="C9277" s="32" t="n">
        <f aca="false">IF($A9277="","",IF(設定!$B$21="dB",10^($B9277/20),ABS($B9277)))</f>
        <v>24.8945912563414</v>
      </c>
      <c r="D9277" s="32" t="n">
        <f aca="false">IF($A9277="","",$A9277^2)</f>
        <v>2100234.98535156</v>
      </c>
      <c r="E9277" s="32" t="n">
        <f aca="false">IF($A9277="","",IF($C9277&lt;=0,"",1/$C9277^2))</f>
        <v>0.00161357813395663</v>
      </c>
      <c r="F9277" s="33" t="n">
        <f aca="false">IF(OR(ROW()-設定!$B$30&lt;2,ROW()+設定!$B$30&gt;13701,N($A9277)&lt;=0,N(INDEX($A$2:$A$13701,MIN(13700,MAX(1,ROW()-1+設定!$B$30))))&lt;=0,$A9277&lt;設定!$B$28,$A9277&gt;設定!$B$29),0,IF(AND($C9277&gt;=MAX(INDEX($C$1:$C$13701,MAX(1,ROW()-設定!$B$24)):INDEX($C$1:$C$13701,MAX(1,ROW()-1))),$C9277&gt;MAX(INDEX($C$1:$C$13701,MIN(13701,ROW()+1)):INDEX($C$1:$C$13701,MIN(13701,ROW()+設定!$B$24))),$C9277&gt;=設定!$B$32,$C9277&gt;=MAX(MIN(INDEX($C$1:$C$13701,MAX(1,ROW()-設定!$B$26)):INDEX($C$1:$C$13701,MAX(1,ROW()-1))),MIN(INDEX($C$1:$C$13701,MIN(13701,ROW()+1)):INDEX($C$1:$C$13701,MIN(13701,ROW()+設定!$B$26))))*10^(設定!$B$27/20)),1,0))</f>
        <v>0</v>
      </c>
      <c r="G9277" s="33" t="n">
        <f aca="false">$G9276+IF($F9277=1,1,0)</f>
        <v>5</v>
      </c>
      <c r="H9277" s="0" t="str">
        <f aca="false">IF($F9277=1,$G9277,"")</f>
        <v/>
      </c>
    </row>
    <row r="9278" customFormat="false" ht="15" hidden="false" customHeight="false" outlineLevel="0" collapsed="false">
      <c r="A9278" s="30" t="n">
        <v>1449.375</v>
      </c>
      <c r="B9278" s="31" t="n">
        <v>27.9462</v>
      </c>
      <c r="C9278" s="32" t="n">
        <f aca="false">IF($A9278="","",IF(設定!$B$21="dB",10^($B9278/20),ABS($B9278)))</f>
        <v>24.9637600776339</v>
      </c>
      <c r="D9278" s="32" t="n">
        <f aca="false">IF($A9278="","",$A9278^2)</f>
        <v>2100687.890625</v>
      </c>
      <c r="E9278" s="32" t="n">
        <f aca="false">IF($A9278="","",IF($C9278&lt;=0,"",1/$C9278^2))</f>
        <v>0.00160464881598274</v>
      </c>
      <c r="F9278" s="33" t="n">
        <f aca="false">IF(OR(ROW()-設定!$B$30&lt;2,ROW()+設定!$B$30&gt;13701,N($A9278)&lt;=0,N(INDEX($A$2:$A$13701,MIN(13700,MAX(1,ROW()-1+設定!$B$30))))&lt;=0,$A9278&lt;設定!$B$28,$A9278&gt;設定!$B$29),0,IF(AND($C9278&gt;=MAX(INDEX($C$1:$C$13701,MAX(1,ROW()-設定!$B$24)):INDEX($C$1:$C$13701,MAX(1,ROW()-1))),$C9278&gt;MAX(INDEX($C$1:$C$13701,MIN(13701,ROW()+1)):INDEX($C$1:$C$13701,MIN(13701,ROW()+設定!$B$24))),$C9278&gt;=設定!$B$32,$C9278&gt;=MAX(MIN(INDEX($C$1:$C$13701,MAX(1,ROW()-設定!$B$26)):INDEX($C$1:$C$13701,MAX(1,ROW()-1))),MIN(INDEX($C$1:$C$13701,MIN(13701,ROW()+1)):INDEX($C$1:$C$13701,MIN(13701,ROW()+設定!$B$26))))*10^(設定!$B$27/20)),1,0))</f>
        <v>0</v>
      </c>
      <c r="G9278" s="33" t="n">
        <f aca="false">$G9277+IF($F9278=1,1,0)</f>
        <v>5</v>
      </c>
      <c r="H9278" s="0" t="str">
        <f aca="false">IF($F9278=1,$G9278,"")</f>
        <v/>
      </c>
    </row>
    <row r="9279" customFormat="false" ht="15" hidden="false" customHeight="false" outlineLevel="0" collapsed="false">
      <c r="A9279" s="30" t="n">
        <v>1449.53125</v>
      </c>
      <c r="B9279" s="31" t="n">
        <v>27.7976</v>
      </c>
      <c r="C9279" s="32" t="n">
        <f aca="false">IF($A9279="","",IF(設定!$B$21="dB",10^($B9279/20),ABS($B9279)))</f>
        <v>24.5403074824281</v>
      </c>
      <c r="D9279" s="32" t="n">
        <f aca="false">IF($A9279="","",$A9279^2)</f>
        <v>2101140.84472656</v>
      </c>
      <c r="E9279" s="32" t="n">
        <f aca="false">IF($A9279="","",IF($C9279&lt;=0,"",1/$C9279^2))</f>
        <v>0.00166050428251198</v>
      </c>
      <c r="F9279" s="33" t="n">
        <f aca="false">IF(OR(ROW()-設定!$B$30&lt;2,ROW()+設定!$B$30&gt;13701,N($A9279)&lt;=0,N(INDEX($A$2:$A$13701,MIN(13700,MAX(1,ROW()-1+設定!$B$30))))&lt;=0,$A9279&lt;設定!$B$28,$A9279&gt;設定!$B$29),0,IF(AND($C9279&gt;=MAX(INDEX($C$1:$C$13701,MAX(1,ROW()-設定!$B$24)):INDEX($C$1:$C$13701,MAX(1,ROW()-1))),$C9279&gt;MAX(INDEX($C$1:$C$13701,MIN(13701,ROW()+1)):INDEX($C$1:$C$13701,MIN(13701,ROW()+設定!$B$24))),$C9279&gt;=設定!$B$32,$C9279&gt;=MAX(MIN(INDEX($C$1:$C$13701,MAX(1,ROW()-設定!$B$26)):INDEX($C$1:$C$13701,MAX(1,ROW()-1))),MIN(INDEX($C$1:$C$13701,MIN(13701,ROW()+1)):INDEX($C$1:$C$13701,MIN(13701,ROW()+設定!$B$26))))*10^(設定!$B$27/20)),1,0))</f>
        <v>0</v>
      </c>
      <c r="G9279" s="33" t="n">
        <f aca="false">$G9278+IF($F9279=1,1,0)</f>
        <v>5</v>
      </c>
      <c r="H9279" s="0" t="str">
        <f aca="false">IF($F9279=1,$G9279,"")</f>
        <v/>
      </c>
    </row>
    <row r="9280" customFormat="false" ht="15" hidden="false" customHeight="false" outlineLevel="0" collapsed="false">
      <c r="A9280" s="30" t="n">
        <v>1449.6875</v>
      </c>
      <c r="B9280" s="31" t="n">
        <v>27.5861</v>
      </c>
      <c r="C9280" s="32" t="n">
        <f aca="false">IF($A9280="","",IF(設定!$B$21="dB",10^($B9280/20),ABS($B9280)))</f>
        <v>23.9499714476707</v>
      </c>
      <c r="D9280" s="32" t="n">
        <f aca="false">IF($A9280="","",$A9280^2)</f>
        <v>2101593.84765625</v>
      </c>
      <c r="E9280" s="32" t="n">
        <f aca="false">IF($A9280="","",IF($C9280&lt;=0,"",1/$C9280^2))</f>
        <v>0.00174337173274591</v>
      </c>
      <c r="F9280" s="33" t="n">
        <f aca="false">IF(OR(ROW()-設定!$B$30&lt;2,ROW()+設定!$B$30&gt;13701,N($A9280)&lt;=0,N(INDEX($A$2:$A$13701,MIN(13700,MAX(1,ROW()-1+設定!$B$30))))&lt;=0,$A9280&lt;設定!$B$28,$A9280&gt;設定!$B$29),0,IF(AND($C9280&gt;=MAX(INDEX($C$1:$C$13701,MAX(1,ROW()-設定!$B$24)):INDEX($C$1:$C$13701,MAX(1,ROW()-1))),$C9280&gt;MAX(INDEX($C$1:$C$13701,MIN(13701,ROW()+1)):INDEX($C$1:$C$13701,MIN(13701,ROW()+設定!$B$24))),$C9280&gt;=設定!$B$32,$C9280&gt;=MAX(MIN(INDEX($C$1:$C$13701,MAX(1,ROW()-設定!$B$26)):INDEX($C$1:$C$13701,MAX(1,ROW()-1))),MIN(INDEX($C$1:$C$13701,MIN(13701,ROW()+1)):INDEX($C$1:$C$13701,MIN(13701,ROW()+設定!$B$26))))*10^(設定!$B$27/20)),1,0))</f>
        <v>0</v>
      </c>
      <c r="G9280" s="33" t="n">
        <f aca="false">$G9279+IF($F9280=1,1,0)</f>
        <v>5</v>
      </c>
      <c r="H9280" s="0" t="str">
        <f aca="false">IF($F9280=1,$G9280,"")</f>
        <v/>
      </c>
    </row>
    <row r="9281" customFormat="false" ht="15" hidden="false" customHeight="false" outlineLevel="0" collapsed="false">
      <c r="A9281" s="30" t="n">
        <v>1449.84375</v>
      </c>
      <c r="B9281" s="31" t="n">
        <v>27.6012</v>
      </c>
      <c r="C9281" s="32" t="n">
        <f aca="false">IF($A9281="","",IF(設定!$B$21="dB",10^($B9281/20),ABS($B9281)))</f>
        <v>23.991643529288</v>
      </c>
      <c r="D9281" s="32" t="n">
        <f aca="false">IF($A9281="","",$A9281^2)</f>
        <v>2102046.89941406</v>
      </c>
      <c r="E9281" s="32" t="n">
        <f aca="false">IF($A9281="","",IF($C9281&lt;=0,"",1/$C9281^2))</f>
        <v>0.00173732072296755</v>
      </c>
      <c r="F9281" s="33" t="n">
        <f aca="false">IF(OR(ROW()-設定!$B$30&lt;2,ROW()+設定!$B$30&gt;13701,N($A9281)&lt;=0,N(INDEX($A$2:$A$13701,MIN(13700,MAX(1,ROW()-1+設定!$B$30))))&lt;=0,$A9281&lt;設定!$B$28,$A9281&gt;設定!$B$29),0,IF(AND($C9281&gt;=MAX(INDEX($C$1:$C$13701,MAX(1,ROW()-設定!$B$24)):INDEX($C$1:$C$13701,MAX(1,ROW()-1))),$C9281&gt;MAX(INDEX($C$1:$C$13701,MIN(13701,ROW()+1)):INDEX($C$1:$C$13701,MIN(13701,ROW()+設定!$B$24))),$C9281&gt;=設定!$B$32,$C9281&gt;=MAX(MIN(INDEX($C$1:$C$13701,MAX(1,ROW()-設定!$B$26)):INDEX($C$1:$C$13701,MAX(1,ROW()-1))),MIN(INDEX($C$1:$C$13701,MIN(13701,ROW()+1)):INDEX($C$1:$C$13701,MIN(13701,ROW()+設定!$B$26))))*10^(設定!$B$27/20)),1,0))</f>
        <v>0</v>
      </c>
      <c r="G9281" s="33" t="n">
        <f aca="false">$G9280+IF($F9281=1,1,0)</f>
        <v>5</v>
      </c>
      <c r="H9281" s="0" t="str">
        <f aca="false">IF($F9281=1,$G9281,"")</f>
        <v/>
      </c>
    </row>
    <row r="9282" customFormat="false" ht="15" hidden="false" customHeight="false" outlineLevel="0" collapsed="false">
      <c r="A9282" s="30" t="n">
        <v>1450</v>
      </c>
      <c r="B9282" s="31" t="n">
        <v>27.4843</v>
      </c>
      <c r="C9282" s="32" t="n">
        <f aca="false">IF($A9282="","",IF(設定!$B$21="dB",10^($B9282/20),ABS($B9282)))</f>
        <v>23.6709124971042</v>
      </c>
      <c r="D9282" s="32" t="n">
        <f aca="false">IF($A9282="","",$A9282^2)</f>
        <v>2102500</v>
      </c>
      <c r="E9282" s="32" t="n">
        <f aca="false">IF($A9282="","",IF($C9282&lt;=0,"",1/$C9282^2))</f>
        <v>0.0017847196281755</v>
      </c>
      <c r="F9282" s="33" t="n">
        <f aca="false">IF(OR(ROW()-設定!$B$30&lt;2,ROW()+設定!$B$30&gt;13701,N($A9282)&lt;=0,N(INDEX($A$2:$A$13701,MIN(13700,MAX(1,ROW()-1+設定!$B$30))))&lt;=0,$A9282&lt;設定!$B$28,$A9282&gt;設定!$B$29),0,IF(AND($C9282&gt;=MAX(INDEX($C$1:$C$13701,MAX(1,ROW()-設定!$B$24)):INDEX($C$1:$C$13701,MAX(1,ROW()-1))),$C9282&gt;MAX(INDEX($C$1:$C$13701,MIN(13701,ROW()+1)):INDEX($C$1:$C$13701,MIN(13701,ROW()+設定!$B$24))),$C9282&gt;=設定!$B$32,$C9282&gt;=MAX(MIN(INDEX($C$1:$C$13701,MAX(1,ROW()-設定!$B$26)):INDEX($C$1:$C$13701,MAX(1,ROW()-1))),MIN(INDEX($C$1:$C$13701,MIN(13701,ROW()+1)):INDEX($C$1:$C$13701,MIN(13701,ROW()+設定!$B$26))))*10^(設定!$B$27/20)),1,0))</f>
        <v>0</v>
      </c>
      <c r="G9282" s="33" t="n">
        <f aca="false">$G9281+IF($F9282=1,1,0)</f>
        <v>5</v>
      </c>
      <c r="H9282" s="0" t="str">
        <f aca="false">IF($F9282=1,$G9282,"")</f>
        <v/>
      </c>
    </row>
    <row r="9283" customFormat="false" ht="15" hidden="false" customHeight="false" outlineLevel="0" collapsed="false">
      <c r="A9283" s="30" t="n">
        <v>1450.15625</v>
      </c>
      <c r="B9283" s="31" t="n">
        <v>27.3252</v>
      </c>
      <c r="C9283" s="32" t="n">
        <f aca="false">IF($A9283="","",IF(設定!$B$21="dB",10^($B9283/20),ABS($B9283)))</f>
        <v>23.2412777045605</v>
      </c>
      <c r="D9283" s="32" t="n">
        <f aca="false">IF($A9283="","",$A9283^2)</f>
        <v>2102953.14941406</v>
      </c>
      <c r="E9283" s="32" t="n">
        <f aca="false">IF($A9283="","",IF($C9283&lt;=0,"",1/$C9283^2))</f>
        <v>0.00185131363609853</v>
      </c>
      <c r="F9283" s="33" t="n">
        <f aca="false">IF(OR(ROW()-設定!$B$30&lt;2,ROW()+設定!$B$30&gt;13701,N($A9283)&lt;=0,N(INDEX($A$2:$A$13701,MIN(13700,MAX(1,ROW()-1+設定!$B$30))))&lt;=0,$A9283&lt;設定!$B$28,$A9283&gt;設定!$B$29),0,IF(AND($C9283&gt;=MAX(INDEX($C$1:$C$13701,MAX(1,ROW()-設定!$B$24)):INDEX($C$1:$C$13701,MAX(1,ROW()-1))),$C9283&gt;MAX(INDEX($C$1:$C$13701,MIN(13701,ROW()+1)):INDEX($C$1:$C$13701,MIN(13701,ROW()+設定!$B$24))),$C9283&gt;=設定!$B$32,$C9283&gt;=MAX(MIN(INDEX($C$1:$C$13701,MAX(1,ROW()-設定!$B$26)):INDEX($C$1:$C$13701,MAX(1,ROW()-1))),MIN(INDEX($C$1:$C$13701,MIN(13701,ROW()+1)):INDEX($C$1:$C$13701,MIN(13701,ROW()+設定!$B$26))))*10^(設定!$B$27/20)),1,0))</f>
        <v>0</v>
      </c>
      <c r="G9283" s="33" t="n">
        <f aca="false">$G9282+IF($F9283=1,1,0)</f>
        <v>5</v>
      </c>
      <c r="H9283" s="0" t="str">
        <f aca="false">IF($F9283=1,$G9283,"")</f>
        <v/>
      </c>
    </row>
    <row r="9284" customFormat="false" ht="15" hidden="false" customHeight="false" outlineLevel="0" collapsed="false">
      <c r="A9284" s="30" t="n">
        <v>1450.3125</v>
      </c>
      <c r="B9284" s="31" t="n">
        <v>27.5009</v>
      </c>
      <c r="C9284" s="32" t="n">
        <f aca="false">IF($A9284="","",IF(設定!$B$21="dB",10^($B9284/20),ABS($B9284)))</f>
        <v>23.7161943143054</v>
      </c>
      <c r="D9284" s="32" t="n">
        <f aca="false">IF($A9284="","",$A9284^2)</f>
        <v>2103406.34765625</v>
      </c>
      <c r="E9284" s="32" t="n">
        <f aca="false">IF($A9284="","",IF($C9284&lt;=0,"",1/$C9284^2))</f>
        <v>0.00177791093065126</v>
      </c>
      <c r="F9284" s="33" t="n">
        <f aca="false">IF(OR(ROW()-設定!$B$30&lt;2,ROW()+設定!$B$30&gt;13701,N($A9284)&lt;=0,N(INDEX($A$2:$A$13701,MIN(13700,MAX(1,ROW()-1+設定!$B$30))))&lt;=0,$A9284&lt;設定!$B$28,$A9284&gt;設定!$B$29),0,IF(AND($C9284&gt;=MAX(INDEX($C$1:$C$13701,MAX(1,ROW()-設定!$B$24)):INDEX($C$1:$C$13701,MAX(1,ROW()-1))),$C9284&gt;MAX(INDEX($C$1:$C$13701,MIN(13701,ROW()+1)):INDEX($C$1:$C$13701,MIN(13701,ROW()+設定!$B$24))),$C9284&gt;=設定!$B$32,$C9284&gt;=MAX(MIN(INDEX($C$1:$C$13701,MAX(1,ROW()-設定!$B$26)):INDEX($C$1:$C$13701,MAX(1,ROW()-1))),MIN(INDEX($C$1:$C$13701,MIN(13701,ROW()+1)):INDEX($C$1:$C$13701,MIN(13701,ROW()+設定!$B$26))))*10^(設定!$B$27/20)),1,0))</f>
        <v>0</v>
      </c>
      <c r="G9284" s="33" t="n">
        <f aca="false">$G9283+IF($F9284=1,1,0)</f>
        <v>5</v>
      </c>
      <c r="H9284" s="0" t="str">
        <f aca="false">IF($F9284=1,$G9284,"")</f>
        <v/>
      </c>
    </row>
    <row r="9285" customFormat="false" ht="15" hidden="false" customHeight="false" outlineLevel="0" collapsed="false">
      <c r="A9285" s="30" t="n">
        <v>1450.46875</v>
      </c>
      <c r="B9285" s="31" t="n">
        <v>27.2355</v>
      </c>
      <c r="C9285" s="32" t="n">
        <f aca="false">IF($A9285="","",IF(設定!$B$21="dB",10^($B9285/20),ABS($B9285)))</f>
        <v>23.0024979145379</v>
      </c>
      <c r="D9285" s="32" t="n">
        <f aca="false">IF($A9285="","",$A9285^2)</f>
        <v>2103859.59472656</v>
      </c>
      <c r="E9285" s="32" t="n">
        <f aca="false">IF($A9285="","",IF($C9285&lt;=0,"",1/$C9285^2))</f>
        <v>0.0018899486302839</v>
      </c>
      <c r="F9285" s="33" t="n">
        <f aca="false">IF(OR(ROW()-設定!$B$30&lt;2,ROW()+設定!$B$30&gt;13701,N($A9285)&lt;=0,N(INDEX($A$2:$A$13701,MIN(13700,MAX(1,ROW()-1+設定!$B$30))))&lt;=0,$A9285&lt;設定!$B$28,$A9285&gt;設定!$B$29),0,IF(AND($C9285&gt;=MAX(INDEX($C$1:$C$13701,MAX(1,ROW()-設定!$B$24)):INDEX($C$1:$C$13701,MAX(1,ROW()-1))),$C9285&gt;MAX(INDEX($C$1:$C$13701,MIN(13701,ROW()+1)):INDEX($C$1:$C$13701,MIN(13701,ROW()+設定!$B$24))),$C9285&gt;=設定!$B$32,$C9285&gt;=MAX(MIN(INDEX($C$1:$C$13701,MAX(1,ROW()-設定!$B$26)):INDEX($C$1:$C$13701,MAX(1,ROW()-1))),MIN(INDEX($C$1:$C$13701,MIN(13701,ROW()+1)):INDEX($C$1:$C$13701,MIN(13701,ROW()+設定!$B$26))))*10^(設定!$B$27/20)),1,0))</f>
        <v>0</v>
      </c>
      <c r="G9285" s="33" t="n">
        <f aca="false">$G9284+IF($F9285=1,1,0)</f>
        <v>5</v>
      </c>
      <c r="H9285" s="0" t="str">
        <f aca="false">IF($F9285=1,$G9285,"")</f>
        <v/>
      </c>
    </row>
    <row r="9286" customFormat="false" ht="15" hidden="false" customHeight="false" outlineLevel="0" collapsed="false">
      <c r="A9286" s="30" t="n">
        <v>1450.625</v>
      </c>
      <c r="B9286" s="31" t="n">
        <v>27.0735</v>
      </c>
      <c r="C9286" s="32" t="n">
        <f aca="false">IF($A9286="","",IF(設定!$B$21="dB",10^($B9286/20),ABS($B9286)))</f>
        <v>22.5774557620488</v>
      </c>
      <c r="D9286" s="32" t="n">
        <f aca="false">IF($A9286="","",$A9286^2)</f>
        <v>2104312.890625</v>
      </c>
      <c r="E9286" s="32" t="n">
        <f aca="false">IF($A9286="","",IF($C9286&lt;=0,"",1/$C9286^2))</f>
        <v>0.00196177863281193</v>
      </c>
      <c r="F9286" s="33" t="n">
        <f aca="false">IF(OR(ROW()-設定!$B$30&lt;2,ROW()+設定!$B$30&gt;13701,N($A9286)&lt;=0,N(INDEX($A$2:$A$13701,MIN(13700,MAX(1,ROW()-1+設定!$B$30))))&lt;=0,$A9286&lt;設定!$B$28,$A9286&gt;設定!$B$29),0,IF(AND($C9286&gt;=MAX(INDEX($C$1:$C$13701,MAX(1,ROW()-設定!$B$24)):INDEX($C$1:$C$13701,MAX(1,ROW()-1))),$C9286&gt;MAX(INDEX($C$1:$C$13701,MIN(13701,ROW()+1)):INDEX($C$1:$C$13701,MIN(13701,ROW()+設定!$B$24))),$C9286&gt;=設定!$B$32,$C9286&gt;=MAX(MIN(INDEX($C$1:$C$13701,MAX(1,ROW()-設定!$B$26)):INDEX($C$1:$C$13701,MAX(1,ROW()-1))),MIN(INDEX($C$1:$C$13701,MIN(13701,ROW()+1)):INDEX($C$1:$C$13701,MIN(13701,ROW()+設定!$B$26))))*10^(設定!$B$27/20)),1,0))</f>
        <v>0</v>
      </c>
      <c r="G9286" s="33" t="n">
        <f aca="false">$G9285+IF($F9286=1,1,0)</f>
        <v>5</v>
      </c>
      <c r="H9286" s="0" t="str">
        <f aca="false">IF($F9286=1,$G9286,"")</f>
        <v/>
      </c>
    </row>
    <row r="9287" customFormat="false" ht="15" hidden="false" customHeight="false" outlineLevel="0" collapsed="false">
      <c r="A9287" s="30" t="n">
        <v>1450.78125</v>
      </c>
      <c r="B9287" s="31" t="n">
        <v>26.9882</v>
      </c>
      <c r="C9287" s="32" t="n">
        <f aca="false">IF($A9287="","",IF(設定!$B$21="dB",10^($B9287/20),ABS($B9287)))</f>
        <v>22.3568184442122</v>
      </c>
      <c r="D9287" s="32" t="n">
        <f aca="false">IF($A9287="","",$A9287^2)</f>
        <v>2104766.23535156</v>
      </c>
      <c r="E9287" s="32" t="n">
        <f aca="false">IF($A9287="","",IF($C9287&lt;=0,"",1/$C9287^2))</f>
        <v>0.00200069091480934</v>
      </c>
      <c r="F9287" s="33" t="n">
        <f aca="false">IF(OR(ROW()-設定!$B$30&lt;2,ROW()+設定!$B$30&gt;13701,N($A9287)&lt;=0,N(INDEX($A$2:$A$13701,MIN(13700,MAX(1,ROW()-1+設定!$B$30))))&lt;=0,$A9287&lt;設定!$B$28,$A9287&gt;設定!$B$29),0,IF(AND($C9287&gt;=MAX(INDEX($C$1:$C$13701,MAX(1,ROW()-設定!$B$24)):INDEX($C$1:$C$13701,MAX(1,ROW()-1))),$C9287&gt;MAX(INDEX($C$1:$C$13701,MIN(13701,ROW()+1)):INDEX($C$1:$C$13701,MIN(13701,ROW()+設定!$B$24))),$C9287&gt;=設定!$B$32,$C9287&gt;=MAX(MIN(INDEX($C$1:$C$13701,MAX(1,ROW()-設定!$B$26)):INDEX($C$1:$C$13701,MAX(1,ROW()-1))),MIN(INDEX($C$1:$C$13701,MIN(13701,ROW()+1)):INDEX($C$1:$C$13701,MIN(13701,ROW()+設定!$B$26))))*10^(設定!$B$27/20)),1,0))</f>
        <v>0</v>
      </c>
      <c r="G9287" s="33" t="n">
        <f aca="false">$G9286+IF($F9287=1,1,0)</f>
        <v>5</v>
      </c>
      <c r="H9287" s="0" t="str">
        <f aca="false">IF($F9287=1,$G9287,"")</f>
        <v/>
      </c>
    </row>
    <row r="9288" customFormat="false" ht="15" hidden="false" customHeight="false" outlineLevel="0" collapsed="false">
      <c r="A9288" s="30" t="n">
        <v>1450.9375</v>
      </c>
      <c r="B9288" s="31" t="n">
        <v>27.0759</v>
      </c>
      <c r="C9288" s="32" t="n">
        <f aca="false">IF($A9288="","",IF(設定!$B$21="dB",10^($B9288/20),ABS($B9288)))</f>
        <v>22.5836950055615</v>
      </c>
      <c r="D9288" s="32" t="n">
        <f aca="false">IF($A9288="","",$A9288^2)</f>
        <v>2105219.62890625</v>
      </c>
      <c r="E9288" s="32" t="n">
        <f aca="false">IF($A9288="","",IF($C9288&lt;=0,"",1/$C9288^2))</f>
        <v>0.00196069481337332</v>
      </c>
      <c r="F9288" s="33" t="n">
        <f aca="false">IF(OR(ROW()-設定!$B$30&lt;2,ROW()+設定!$B$30&gt;13701,N($A9288)&lt;=0,N(INDEX($A$2:$A$13701,MIN(13700,MAX(1,ROW()-1+設定!$B$30))))&lt;=0,$A9288&lt;設定!$B$28,$A9288&gt;設定!$B$29),0,IF(AND($C9288&gt;=MAX(INDEX($C$1:$C$13701,MAX(1,ROW()-設定!$B$24)):INDEX($C$1:$C$13701,MAX(1,ROW()-1))),$C9288&gt;MAX(INDEX($C$1:$C$13701,MIN(13701,ROW()+1)):INDEX($C$1:$C$13701,MIN(13701,ROW()+設定!$B$24))),$C9288&gt;=設定!$B$32,$C9288&gt;=MAX(MIN(INDEX($C$1:$C$13701,MAX(1,ROW()-設定!$B$26)):INDEX($C$1:$C$13701,MAX(1,ROW()-1))),MIN(INDEX($C$1:$C$13701,MIN(13701,ROW()+1)):INDEX($C$1:$C$13701,MIN(13701,ROW()+設定!$B$26))))*10^(設定!$B$27/20)),1,0))</f>
        <v>0</v>
      </c>
      <c r="G9288" s="33" t="n">
        <f aca="false">$G9287+IF($F9288=1,1,0)</f>
        <v>5</v>
      </c>
      <c r="H9288" s="0" t="str">
        <f aca="false">IF($F9288=1,$G9288,"")</f>
        <v/>
      </c>
    </row>
    <row r="9289" customFormat="false" ht="15" hidden="false" customHeight="false" outlineLevel="0" collapsed="false">
      <c r="A9289" s="30" t="n">
        <v>1451.09375</v>
      </c>
      <c r="B9289" s="31" t="n">
        <v>26.787</v>
      </c>
      <c r="C9289" s="32" t="n">
        <f aca="false">IF($A9289="","",IF(設定!$B$21="dB",10^($B9289/20),ABS($B9289)))</f>
        <v>21.8448969333088</v>
      </c>
      <c r="D9289" s="32" t="n">
        <f aca="false">IF($A9289="","",$A9289^2)</f>
        <v>2105673.07128906</v>
      </c>
      <c r="E9289" s="32" t="n">
        <f aca="false">IF($A9289="","",IF($C9289&lt;=0,"",1/$C9289^2))</f>
        <v>0.00209555951722781</v>
      </c>
      <c r="F9289" s="33" t="n">
        <f aca="false">IF(OR(ROW()-設定!$B$30&lt;2,ROW()+設定!$B$30&gt;13701,N($A9289)&lt;=0,N(INDEX($A$2:$A$13701,MIN(13700,MAX(1,ROW()-1+設定!$B$30))))&lt;=0,$A9289&lt;設定!$B$28,$A9289&gt;設定!$B$29),0,IF(AND($C9289&gt;=MAX(INDEX($C$1:$C$13701,MAX(1,ROW()-設定!$B$24)):INDEX($C$1:$C$13701,MAX(1,ROW()-1))),$C9289&gt;MAX(INDEX($C$1:$C$13701,MIN(13701,ROW()+1)):INDEX($C$1:$C$13701,MIN(13701,ROW()+設定!$B$24))),$C9289&gt;=設定!$B$32,$C9289&gt;=MAX(MIN(INDEX($C$1:$C$13701,MAX(1,ROW()-設定!$B$26)):INDEX($C$1:$C$13701,MAX(1,ROW()-1))),MIN(INDEX($C$1:$C$13701,MIN(13701,ROW()+1)):INDEX($C$1:$C$13701,MIN(13701,ROW()+設定!$B$26))))*10^(設定!$B$27/20)),1,0))</f>
        <v>0</v>
      </c>
      <c r="G9289" s="33" t="n">
        <f aca="false">$G9288+IF($F9289=1,1,0)</f>
        <v>5</v>
      </c>
      <c r="H9289" s="0" t="str">
        <f aca="false">IF($F9289=1,$G9289,"")</f>
        <v/>
      </c>
    </row>
    <row r="9290" customFormat="false" ht="15" hidden="false" customHeight="false" outlineLevel="0" collapsed="false">
      <c r="A9290" s="30" t="n">
        <v>1451.25</v>
      </c>
      <c r="B9290" s="31" t="n">
        <v>26.5</v>
      </c>
      <c r="C9290" s="32" t="n">
        <f aca="false">IF($A9290="","",IF(設定!$B$21="dB",10^($B9290/20),ABS($B9290)))</f>
        <v>21.1348903983665</v>
      </c>
      <c r="D9290" s="32" t="n">
        <f aca="false">IF($A9290="","",$A9290^2)</f>
        <v>2106126.5625</v>
      </c>
      <c r="E9290" s="32" t="n">
        <f aca="false">IF($A9290="","",IF($C9290&lt;=0,"",1/$C9290^2))</f>
        <v>0.00223872113856834</v>
      </c>
      <c r="F9290" s="33" t="n">
        <f aca="false">IF(OR(ROW()-設定!$B$30&lt;2,ROW()+設定!$B$30&gt;13701,N($A9290)&lt;=0,N(INDEX($A$2:$A$13701,MIN(13700,MAX(1,ROW()-1+設定!$B$30))))&lt;=0,$A9290&lt;設定!$B$28,$A9290&gt;設定!$B$29),0,IF(AND($C9290&gt;=MAX(INDEX($C$1:$C$13701,MAX(1,ROW()-設定!$B$24)):INDEX($C$1:$C$13701,MAX(1,ROW()-1))),$C9290&gt;MAX(INDEX($C$1:$C$13701,MIN(13701,ROW()+1)):INDEX($C$1:$C$13701,MIN(13701,ROW()+設定!$B$24))),$C9290&gt;=設定!$B$32,$C9290&gt;=MAX(MIN(INDEX($C$1:$C$13701,MAX(1,ROW()-設定!$B$26)):INDEX($C$1:$C$13701,MAX(1,ROW()-1))),MIN(INDEX($C$1:$C$13701,MIN(13701,ROW()+1)):INDEX($C$1:$C$13701,MIN(13701,ROW()+設定!$B$26))))*10^(設定!$B$27/20)),1,0))</f>
        <v>0</v>
      </c>
      <c r="G9290" s="33" t="n">
        <f aca="false">$G9289+IF($F9290=1,1,0)</f>
        <v>5</v>
      </c>
      <c r="H9290" s="0" t="str">
        <f aca="false">IF($F9290=1,$G9290,"")</f>
        <v/>
      </c>
    </row>
    <row r="9291" customFormat="false" ht="15" hidden="false" customHeight="false" outlineLevel="0" collapsed="false">
      <c r="A9291" s="30" t="n">
        <v>1451.40625</v>
      </c>
      <c r="B9291" s="31" t="n">
        <v>26.5045</v>
      </c>
      <c r="C9291" s="32" t="n">
        <f aca="false">IF($A9291="","",IF(設定!$B$21="dB",10^($B9291/20),ABS($B9291)))</f>
        <v>21.1458428340535</v>
      </c>
      <c r="D9291" s="32" t="n">
        <f aca="false">IF($A9291="","",$A9291^2)</f>
        <v>2106580.10253906</v>
      </c>
      <c r="E9291" s="32" t="n">
        <f aca="false">IF($A9291="","",IF($C9291&lt;=0,"",1/$C9291^2))</f>
        <v>0.00223640265927287</v>
      </c>
      <c r="F9291" s="33" t="n">
        <f aca="false">IF(OR(ROW()-設定!$B$30&lt;2,ROW()+設定!$B$30&gt;13701,N($A9291)&lt;=0,N(INDEX($A$2:$A$13701,MIN(13700,MAX(1,ROW()-1+設定!$B$30))))&lt;=0,$A9291&lt;設定!$B$28,$A9291&gt;設定!$B$29),0,IF(AND($C9291&gt;=MAX(INDEX($C$1:$C$13701,MAX(1,ROW()-設定!$B$24)):INDEX($C$1:$C$13701,MAX(1,ROW()-1))),$C9291&gt;MAX(INDEX($C$1:$C$13701,MIN(13701,ROW()+1)):INDEX($C$1:$C$13701,MIN(13701,ROW()+設定!$B$24))),$C9291&gt;=設定!$B$32,$C9291&gt;=MAX(MIN(INDEX($C$1:$C$13701,MAX(1,ROW()-設定!$B$26)):INDEX($C$1:$C$13701,MAX(1,ROW()-1))),MIN(INDEX($C$1:$C$13701,MIN(13701,ROW()+1)):INDEX($C$1:$C$13701,MIN(13701,ROW()+設定!$B$26))))*10^(設定!$B$27/20)),1,0))</f>
        <v>0</v>
      </c>
      <c r="G9291" s="33" t="n">
        <f aca="false">$G9290+IF($F9291=1,1,0)</f>
        <v>5</v>
      </c>
      <c r="H9291" s="0" t="str">
        <f aca="false">IF($F9291=1,$G9291,"")</f>
        <v/>
      </c>
    </row>
    <row r="9292" customFormat="false" ht="15" hidden="false" customHeight="false" outlineLevel="0" collapsed="false">
      <c r="A9292" s="30" t="n">
        <v>1451.5625</v>
      </c>
      <c r="B9292" s="31" t="n">
        <v>26.379</v>
      </c>
      <c r="C9292" s="32" t="n">
        <f aca="false">IF($A9292="","",IF(設定!$B$21="dB",10^($B9292/20),ABS($B9292)))</f>
        <v>20.8425091102976</v>
      </c>
      <c r="D9292" s="32" t="n">
        <f aca="false">IF($A9292="","",$A9292^2)</f>
        <v>2107033.69140625</v>
      </c>
      <c r="E9292" s="32" t="n">
        <f aca="false">IF($A9292="","",IF($C9292&lt;=0,"",1/$C9292^2))</f>
        <v>0.00230197180498536</v>
      </c>
      <c r="F9292" s="33" t="n">
        <f aca="false">IF(OR(ROW()-設定!$B$30&lt;2,ROW()+設定!$B$30&gt;13701,N($A9292)&lt;=0,N(INDEX($A$2:$A$13701,MIN(13700,MAX(1,ROW()-1+設定!$B$30))))&lt;=0,$A9292&lt;設定!$B$28,$A9292&gt;設定!$B$29),0,IF(AND($C9292&gt;=MAX(INDEX($C$1:$C$13701,MAX(1,ROW()-設定!$B$24)):INDEX($C$1:$C$13701,MAX(1,ROW()-1))),$C9292&gt;MAX(INDEX($C$1:$C$13701,MIN(13701,ROW()+1)):INDEX($C$1:$C$13701,MIN(13701,ROW()+設定!$B$24))),$C9292&gt;=設定!$B$32,$C9292&gt;=MAX(MIN(INDEX($C$1:$C$13701,MAX(1,ROW()-設定!$B$26)):INDEX($C$1:$C$13701,MAX(1,ROW()-1))),MIN(INDEX($C$1:$C$13701,MIN(13701,ROW()+1)):INDEX($C$1:$C$13701,MIN(13701,ROW()+設定!$B$26))))*10^(設定!$B$27/20)),1,0))</f>
        <v>0</v>
      </c>
      <c r="G9292" s="33" t="n">
        <f aca="false">$G9291+IF($F9292=1,1,0)</f>
        <v>5</v>
      </c>
      <c r="H9292" s="0" t="str">
        <f aca="false">IF($F9292=1,$G9292,"")</f>
        <v/>
      </c>
    </row>
    <row r="9293" customFormat="false" ht="15" hidden="false" customHeight="false" outlineLevel="0" collapsed="false">
      <c r="A9293" s="30" t="n">
        <v>1451.71875</v>
      </c>
      <c r="B9293" s="31" t="n">
        <v>26.2142</v>
      </c>
      <c r="C9293" s="32" t="n">
        <f aca="false">IF($A9293="","",IF(設定!$B$21="dB",10^($B9293/20),ABS($B9293)))</f>
        <v>20.4507858012225</v>
      </c>
      <c r="D9293" s="32" t="n">
        <f aca="false">IF($A9293="","",$A9293^2)</f>
        <v>2107487.32910156</v>
      </c>
      <c r="E9293" s="32" t="n">
        <f aca="false">IF($A9293="","",IF($C9293&lt;=0,"",1/$C9293^2))</f>
        <v>0.00239100233368767</v>
      </c>
      <c r="F9293" s="33" t="n">
        <f aca="false">IF(OR(ROW()-設定!$B$30&lt;2,ROW()+設定!$B$30&gt;13701,N($A9293)&lt;=0,N(INDEX($A$2:$A$13701,MIN(13700,MAX(1,ROW()-1+設定!$B$30))))&lt;=0,$A9293&lt;設定!$B$28,$A9293&gt;設定!$B$29),0,IF(AND($C9293&gt;=MAX(INDEX($C$1:$C$13701,MAX(1,ROW()-設定!$B$24)):INDEX($C$1:$C$13701,MAX(1,ROW()-1))),$C9293&gt;MAX(INDEX($C$1:$C$13701,MIN(13701,ROW()+1)):INDEX($C$1:$C$13701,MIN(13701,ROW()+設定!$B$24))),$C9293&gt;=設定!$B$32,$C9293&gt;=MAX(MIN(INDEX($C$1:$C$13701,MAX(1,ROW()-設定!$B$26)):INDEX($C$1:$C$13701,MAX(1,ROW()-1))),MIN(INDEX($C$1:$C$13701,MIN(13701,ROW()+1)):INDEX($C$1:$C$13701,MIN(13701,ROW()+設定!$B$26))))*10^(設定!$B$27/20)),1,0))</f>
        <v>0</v>
      </c>
      <c r="G9293" s="33" t="n">
        <f aca="false">$G9292+IF($F9293=1,1,0)</f>
        <v>5</v>
      </c>
      <c r="H9293" s="0" t="str">
        <f aca="false">IF($F9293=1,$G9293,"")</f>
        <v/>
      </c>
    </row>
    <row r="9294" customFormat="false" ht="15" hidden="false" customHeight="false" outlineLevel="0" collapsed="false">
      <c r="A9294" s="30" t="n">
        <v>1451.875</v>
      </c>
      <c r="B9294" s="31" t="n">
        <v>26.2001</v>
      </c>
      <c r="C9294" s="32" t="n">
        <f aca="false">IF($A9294="","",IF(設定!$B$21="dB",10^($B9294/20),ABS($B9294)))</f>
        <v>20.4176145118162</v>
      </c>
      <c r="D9294" s="32" t="n">
        <f aca="false">IF($A9294="","",$A9294^2)</f>
        <v>2107941.015625</v>
      </c>
      <c r="E9294" s="32" t="n">
        <f aca="false">IF($A9294="","",IF($C9294&lt;=0,"",1/$C9294^2))</f>
        <v>0.00239877768448621</v>
      </c>
      <c r="F9294" s="33" t="n">
        <f aca="false">IF(OR(ROW()-設定!$B$30&lt;2,ROW()+設定!$B$30&gt;13701,N($A9294)&lt;=0,N(INDEX($A$2:$A$13701,MIN(13700,MAX(1,ROW()-1+設定!$B$30))))&lt;=0,$A9294&lt;設定!$B$28,$A9294&gt;設定!$B$29),0,IF(AND($C9294&gt;=MAX(INDEX($C$1:$C$13701,MAX(1,ROW()-設定!$B$24)):INDEX($C$1:$C$13701,MAX(1,ROW()-1))),$C9294&gt;MAX(INDEX($C$1:$C$13701,MIN(13701,ROW()+1)):INDEX($C$1:$C$13701,MIN(13701,ROW()+設定!$B$24))),$C9294&gt;=設定!$B$32,$C9294&gt;=MAX(MIN(INDEX($C$1:$C$13701,MAX(1,ROW()-設定!$B$26)):INDEX($C$1:$C$13701,MAX(1,ROW()-1))),MIN(INDEX($C$1:$C$13701,MIN(13701,ROW()+1)):INDEX($C$1:$C$13701,MIN(13701,ROW()+設定!$B$26))))*10^(設定!$B$27/20)),1,0))</f>
        <v>0</v>
      </c>
      <c r="G9294" s="33" t="n">
        <f aca="false">$G9293+IF($F9294=1,1,0)</f>
        <v>5</v>
      </c>
      <c r="H9294" s="0" t="str">
        <f aca="false">IF($F9294=1,$G9294,"")</f>
        <v/>
      </c>
    </row>
    <row r="9295" customFormat="false" ht="15" hidden="false" customHeight="false" outlineLevel="0" collapsed="false">
      <c r="A9295" s="30" t="n">
        <v>1452.03125</v>
      </c>
      <c r="B9295" s="31" t="n">
        <v>26.102</v>
      </c>
      <c r="C9295" s="32" t="n">
        <f aca="false">IF($A9295="","",IF(設定!$B$21="dB",10^($B9295/20),ABS($B9295)))</f>
        <v>20.1883116322165</v>
      </c>
      <c r="D9295" s="32" t="n">
        <f aca="false">IF($A9295="","",$A9295^2)</f>
        <v>2108394.75097656</v>
      </c>
      <c r="E9295" s="32" t="n">
        <f aca="false">IF($A9295="","",IF($C9295&lt;=0,"",1/$C9295^2))</f>
        <v>0.00245357874070603</v>
      </c>
      <c r="F9295" s="33" t="n">
        <f aca="false">IF(OR(ROW()-設定!$B$30&lt;2,ROW()+設定!$B$30&gt;13701,N($A9295)&lt;=0,N(INDEX($A$2:$A$13701,MIN(13700,MAX(1,ROW()-1+設定!$B$30))))&lt;=0,$A9295&lt;設定!$B$28,$A9295&gt;設定!$B$29),0,IF(AND($C9295&gt;=MAX(INDEX($C$1:$C$13701,MAX(1,ROW()-設定!$B$24)):INDEX($C$1:$C$13701,MAX(1,ROW()-1))),$C9295&gt;MAX(INDEX($C$1:$C$13701,MIN(13701,ROW()+1)):INDEX($C$1:$C$13701,MIN(13701,ROW()+設定!$B$24))),$C9295&gt;=設定!$B$32,$C9295&gt;=MAX(MIN(INDEX($C$1:$C$13701,MAX(1,ROW()-設定!$B$26)):INDEX($C$1:$C$13701,MAX(1,ROW()-1))),MIN(INDEX($C$1:$C$13701,MIN(13701,ROW()+1)):INDEX($C$1:$C$13701,MIN(13701,ROW()+設定!$B$26))))*10^(設定!$B$27/20)),1,0))</f>
        <v>0</v>
      </c>
      <c r="G9295" s="33" t="n">
        <f aca="false">$G9294+IF($F9295=1,1,0)</f>
        <v>5</v>
      </c>
      <c r="H9295" s="0" t="str">
        <f aca="false">IF($F9295=1,$G9295,"")</f>
        <v/>
      </c>
    </row>
    <row r="9296" customFormat="false" ht="15" hidden="false" customHeight="false" outlineLevel="0" collapsed="false">
      <c r="A9296" s="30" t="n">
        <v>1452.1875</v>
      </c>
      <c r="B9296" s="31" t="n">
        <v>25.9744</v>
      </c>
      <c r="C9296" s="32" t="n">
        <f aca="false">IF($A9296="","",IF(設定!$B$21="dB",10^($B9296/20),ABS($B9296)))</f>
        <v>19.8939031809719</v>
      </c>
      <c r="D9296" s="32" t="n">
        <f aca="false">IF($A9296="","",$A9296^2)</f>
        <v>2108848.53515625</v>
      </c>
      <c r="E9296" s="32" t="n">
        <f aca="false">IF($A9296="","",IF($C9296&lt;=0,"",1/$C9296^2))</f>
        <v>0.00252673676760421</v>
      </c>
      <c r="F9296" s="33" t="n">
        <f aca="false">IF(OR(ROW()-設定!$B$30&lt;2,ROW()+設定!$B$30&gt;13701,N($A9296)&lt;=0,N(INDEX($A$2:$A$13701,MIN(13700,MAX(1,ROW()-1+設定!$B$30))))&lt;=0,$A9296&lt;設定!$B$28,$A9296&gt;設定!$B$29),0,IF(AND($C9296&gt;=MAX(INDEX($C$1:$C$13701,MAX(1,ROW()-設定!$B$24)):INDEX($C$1:$C$13701,MAX(1,ROW()-1))),$C9296&gt;MAX(INDEX($C$1:$C$13701,MIN(13701,ROW()+1)):INDEX($C$1:$C$13701,MIN(13701,ROW()+設定!$B$24))),$C9296&gt;=設定!$B$32,$C9296&gt;=MAX(MIN(INDEX($C$1:$C$13701,MAX(1,ROW()-設定!$B$26)):INDEX($C$1:$C$13701,MAX(1,ROW()-1))),MIN(INDEX($C$1:$C$13701,MIN(13701,ROW()+1)):INDEX($C$1:$C$13701,MIN(13701,ROW()+設定!$B$26))))*10^(設定!$B$27/20)),1,0))</f>
        <v>0</v>
      </c>
      <c r="G9296" s="33" t="n">
        <f aca="false">$G9295+IF($F9296=1,1,0)</f>
        <v>5</v>
      </c>
      <c r="H9296" s="0" t="str">
        <f aca="false">IF($F9296=1,$G9296,"")</f>
        <v/>
      </c>
    </row>
    <row r="9297" customFormat="false" ht="15" hidden="false" customHeight="false" outlineLevel="0" collapsed="false">
      <c r="A9297" s="30" t="n">
        <v>1452.34375</v>
      </c>
      <c r="B9297" s="31" t="n">
        <v>25.8352</v>
      </c>
      <c r="C9297" s="32" t="n">
        <f aca="false">IF($A9297="","",IF(設定!$B$21="dB",10^($B9297/20),ABS($B9297)))</f>
        <v>19.577624749853</v>
      </c>
      <c r="D9297" s="32" t="n">
        <f aca="false">IF($A9297="","",$A9297^2)</f>
        <v>2109302.36816406</v>
      </c>
      <c r="E9297" s="32" t="n">
        <f aca="false">IF($A9297="","",IF($C9297&lt;=0,"",1/$C9297^2))</f>
        <v>0.00260903556971933</v>
      </c>
      <c r="F9297" s="33" t="n">
        <f aca="false">IF(OR(ROW()-設定!$B$30&lt;2,ROW()+設定!$B$30&gt;13701,N($A9297)&lt;=0,N(INDEX($A$2:$A$13701,MIN(13700,MAX(1,ROW()-1+設定!$B$30))))&lt;=0,$A9297&lt;設定!$B$28,$A9297&gt;設定!$B$29),0,IF(AND($C9297&gt;=MAX(INDEX($C$1:$C$13701,MAX(1,ROW()-設定!$B$24)):INDEX($C$1:$C$13701,MAX(1,ROW()-1))),$C9297&gt;MAX(INDEX($C$1:$C$13701,MIN(13701,ROW()+1)):INDEX($C$1:$C$13701,MIN(13701,ROW()+設定!$B$24))),$C9297&gt;=設定!$B$32,$C9297&gt;=MAX(MIN(INDEX($C$1:$C$13701,MAX(1,ROW()-設定!$B$26)):INDEX($C$1:$C$13701,MAX(1,ROW()-1))),MIN(INDEX($C$1:$C$13701,MIN(13701,ROW()+1)):INDEX($C$1:$C$13701,MIN(13701,ROW()+設定!$B$26))))*10^(設定!$B$27/20)),1,0))</f>
        <v>0</v>
      </c>
      <c r="G9297" s="33" t="n">
        <f aca="false">$G9296+IF($F9297=1,1,0)</f>
        <v>5</v>
      </c>
      <c r="H9297" s="0" t="str">
        <f aca="false">IF($F9297=1,$G9297,"")</f>
        <v/>
      </c>
    </row>
    <row r="9298" customFormat="false" ht="15" hidden="false" customHeight="false" outlineLevel="0" collapsed="false">
      <c r="A9298" s="30" t="n">
        <v>1452.5</v>
      </c>
      <c r="B9298" s="31" t="n">
        <v>25.8743</v>
      </c>
      <c r="C9298" s="32" t="n">
        <f aca="false">IF($A9298="","",IF(設定!$B$21="dB",10^($B9298/20),ABS($B9298)))</f>
        <v>19.6659531403993</v>
      </c>
      <c r="D9298" s="32" t="n">
        <f aca="false">IF($A9298="","",$A9298^2)</f>
        <v>2109756.25</v>
      </c>
      <c r="E9298" s="32" t="n">
        <f aca="false">IF($A9298="","",IF($C9298&lt;=0,"",1/$C9298^2))</f>
        <v>0.00258565156376953</v>
      </c>
      <c r="F9298" s="33" t="n">
        <f aca="false">IF(OR(ROW()-設定!$B$30&lt;2,ROW()+設定!$B$30&gt;13701,N($A9298)&lt;=0,N(INDEX($A$2:$A$13701,MIN(13700,MAX(1,ROW()-1+設定!$B$30))))&lt;=0,$A9298&lt;設定!$B$28,$A9298&gt;設定!$B$29),0,IF(AND($C9298&gt;=MAX(INDEX($C$1:$C$13701,MAX(1,ROW()-設定!$B$24)):INDEX($C$1:$C$13701,MAX(1,ROW()-1))),$C9298&gt;MAX(INDEX($C$1:$C$13701,MIN(13701,ROW()+1)):INDEX($C$1:$C$13701,MIN(13701,ROW()+設定!$B$24))),$C9298&gt;=設定!$B$32,$C9298&gt;=MAX(MIN(INDEX($C$1:$C$13701,MAX(1,ROW()-設定!$B$26)):INDEX($C$1:$C$13701,MAX(1,ROW()-1))),MIN(INDEX($C$1:$C$13701,MIN(13701,ROW()+1)):INDEX($C$1:$C$13701,MIN(13701,ROW()+設定!$B$26))))*10^(設定!$B$27/20)),1,0))</f>
        <v>0</v>
      </c>
      <c r="G9298" s="33" t="n">
        <f aca="false">$G9297+IF($F9298=1,1,0)</f>
        <v>5</v>
      </c>
      <c r="H9298" s="0" t="str">
        <f aca="false">IF($F9298=1,$G9298,"")</f>
        <v/>
      </c>
    </row>
    <row r="9299" customFormat="false" ht="15" hidden="false" customHeight="false" outlineLevel="0" collapsed="false">
      <c r="A9299" s="30" t="n">
        <v>1452.65625</v>
      </c>
      <c r="B9299" s="31" t="n">
        <v>25.5331</v>
      </c>
      <c r="C9299" s="32" t="n">
        <f aca="false">IF($A9299="","",IF(設定!$B$21="dB",10^($B9299/20),ABS($B9299)))</f>
        <v>18.9084095321513</v>
      </c>
      <c r="D9299" s="32" t="n">
        <f aca="false">IF($A9299="","",$A9299^2)</f>
        <v>2110210.18066406</v>
      </c>
      <c r="E9299" s="32" t="n">
        <f aca="false">IF($A9299="","",IF($C9299&lt;=0,"",1/$C9299^2))</f>
        <v>0.00279698411579732</v>
      </c>
      <c r="F9299" s="33" t="n">
        <f aca="false">IF(OR(ROW()-設定!$B$30&lt;2,ROW()+設定!$B$30&gt;13701,N($A9299)&lt;=0,N(INDEX($A$2:$A$13701,MIN(13700,MAX(1,ROW()-1+設定!$B$30))))&lt;=0,$A9299&lt;設定!$B$28,$A9299&gt;設定!$B$29),0,IF(AND($C9299&gt;=MAX(INDEX($C$1:$C$13701,MAX(1,ROW()-設定!$B$24)):INDEX($C$1:$C$13701,MAX(1,ROW()-1))),$C9299&gt;MAX(INDEX($C$1:$C$13701,MIN(13701,ROW()+1)):INDEX($C$1:$C$13701,MIN(13701,ROW()+設定!$B$24))),$C9299&gt;=設定!$B$32,$C9299&gt;=MAX(MIN(INDEX($C$1:$C$13701,MAX(1,ROW()-設定!$B$26)):INDEX($C$1:$C$13701,MAX(1,ROW()-1))),MIN(INDEX($C$1:$C$13701,MIN(13701,ROW()+1)):INDEX($C$1:$C$13701,MIN(13701,ROW()+設定!$B$26))))*10^(設定!$B$27/20)),1,0))</f>
        <v>0</v>
      </c>
      <c r="G9299" s="33" t="n">
        <f aca="false">$G9298+IF($F9299=1,1,0)</f>
        <v>5</v>
      </c>
      <c r="H9299" s="0" t="str">
        <f aca="false">IF($F9299=1,$G9299,"")</f>
        <v/>
      </c>
    </row>
    <row r="9300" customFormat="false" ht="15" hidden="false" customHeight="false" outlineLevel="0" collapsed="false">
      <c r="A9300" s="30" t="n">
        <v>1452.8125</v>
      </c>
      <c r="B9300" s="31" t="n">
        <v>25.688</v>
      </c>
      <c r="C9300" s="32" t="n">
        <f aca="false">IF($A9300="","",IF(設定!$B$21="dB",10^($B9300/20),ABS($B9300)))</f>
        <v>19.2486377778253</v>
      </c>
      <c r="D9300" s="32" t="n">
        <f aca="false">IF($A9300="","",$A9300^2)</f>
        <v>2110664.16015625</v>
      </c>
      <c r="E9300" s="32" t="n">
        <f aca="false">IF($A9300="","",IF($C9300&lt;=0,"",1/$C9300^2))</f>
        <v>0.00269898207347202</v>
      </c>
      <c r="F9300" s="33" t="n">
        <f aca="false">IF(OR(ROW()-設定!$B$30&lt;2,ROW()+設定!$B$30&gt;13701,N($A9300)&lt;=0,N(INDEX($A$2:$A$13701,MIN(13700,MAX(1,ROW()-1+設定!$B$30))))&lt;=0,$A9300&lt;設定!$B$28,$A9300&gt;設定!$B$29),0,IF(AND($C9300&gt;=MAX(INDEX($C$1:$C$13701,MAX(1,ROW()-設定!$B$24)):INDEX($C$1:$C$13701,MAX(1,ROW()-1))),$C9300&gt;MAX(INDEX($C$1:$C$13701,MIN(13701,ROW()+1)):INDEX($C$1:$C$13701,MIN(13701,ROW()+設定!$B$24))),$C9300&gt;=設定!$B$32,$C9300&gt;=MAX(MIN(INDEX($C$1:$C$13701,MAX(1,ROW()-設定!$B$26)):INDEX($C$1:$C$13701,MAX(1,ROW()-1))),MIN(INDEX($C$1:$C$13701,MIN(13701,ROW()+1)):INDEX($C$1:$C$13701,MIN(13701,ROW()+設定!$B$26))))*10^(設定!$B$27/20)),1,0))</f>
        <v>0</v>
      </c>
      <c r="G9300" s="33" t="n">
        <f aca="false">$G9299+IF($F9300=1,1,0)</f>
        <v>5</v>
      </c>
      <c r="H9300" s="0" t="str">
        <f aca="false">IF($F9300=1,$G9300,"")</f>
        <v/>
      </c>
    </row>
    <row r="9301" customFormat="false" ht="15" hidden="false" customHeight="false" outlineLevel="0" collapsed="false">
      <c r="A9301" s="30" t="n">
        <v>1452.96875</v>
      </c>
      <c r="B9301" s="31" t="n">
        <v>25.5139</v>
      </c>
      <c r="C9301" s="32" t="n">
        <f aca="false">IF($A9301="","",IF(設定!$B$21="dB",10^($B9301/20),ABS($B9301)))</f>
        <v>18.8666590005003</v>
      </c>
      <c r="D9301" s="32" t="n">
        <f aca="false">IF($A9301="","",$A9301^2)</f>
        <v>2111118.18847656</v>
      </c>
      <c r="E9301" s="32" t="n">
        <f aca="false">IF($A9301="","",IF($C9301&lt;=0,"",1/$C9301^2))</f>
        <v>0.00280937685387967</v>
      </c>
      <c r="F9301" s="33" t="n">
        <f aca="false">IF(OR(ROW()-設定!$B$30&lt;2,ROW()+設定!$B$30&gt;13701,N($A9301)&lt;=0,N(INDEX($A$2:$A$13701,MIN(13700,MAX(1,ROW()-1+設定!$B$30))))&lt;=0,$A9301&lt;設定!$B$28,$A9301&gt;設定!$B$29),0,IF(AND($C9301&gt;=MAX(INDEX($C$1:$C$13701,MAX(1,ROW()-設定!$B$24)):INDEX($C$1:$C$13701,MAX(1,ROW()-1))),$C9301&gt;MAX(INDEX($C$1:$C$13701,MIN(13701,ROW()+1)):INDEX($C$1:$C$13701,MIN(13701,ROW()+設定!$B$24))),$C9301&gt;=設定!$B$32,$C9301&gt;=MAX(MIN(INDEX($C$1:$C$13701,MAX(1,ROW()-設定!$B$26)):INDEX($C$1:$C$13701,MAX(1,ROW()-1))),MIN(INDEX($C$1:$C$13701,MIN(13701,ROW()+1)):INDEX($C$1:$C$13701,MIN(13701,ROW()+設定!$B$26))))*10^(設定!$B$27/20)),1,0))</f>
        <v>0</v>
      </c>
      <c r="G9301" s="33" t="n">
        <f aca="false">$G9300+IF($F9301=1,1,0)</f>
        <v>5</v>
      </c>
      <c r="H9301" s="0" t="str">
        <f aca="false">IF($F9301=1,$G9301,"")</f>
        <v/>
      </c>
    </row>
    <row r="9302" customFormat="false" ht="15" hidden="false" customHeight="false" outlineLevel="0" collapsed="false">
      <c r="A9302" s="30" t="n">
        <v>1453.125</v>
      </c>
      <c r="B9302" s="31" t="n">
        <v>25.4502</v>
      </c>
      <c r="C9302" s="32" t="n">
        <f aca="false">IF($A9302="","",IF(設定!$B$21="dB",10^($B9302/20),ABS($B9302)))</f>
        <v>18.7288020718152</v>
      </c>
      <c r="D9302" s="32" t="n">
        <f aca="false">IF($A9302="","",$A9302^2)</f>
        <v>2111572.265625</v>
      </c>
      <c r="E9302" s="32" t="n">
        <f aca="false">IF($A9302="","",IF($C9302&lt;=0,"",1/$C9302^2))</f>
        <v>0.00285088697628377</v>
      </c>
      <c r="F9302" s="33" t="n">
        <f aca="false">IF(OR(ROW()-設定!$B$30&lt;2,ROW()+設定!$B$30&gt;13701,N($A9302)&lt;=0,N(INDEX($A$2:$A$13701,MIN(13700,MAX(1,ROW()-1+設定!$B$30))))&lt;=0,$A9302&lt;設定!$B$28,$A9302&gt;設定!$B$29),0,IF(AND($C9302&gt;=MAX(INDEX($C$1:$C$13701,MAX(1,ROW()-設定!$B$24)):INDEX($C$1:$C$13701,MAX(1,ROW()-1))),$C9302&gt;MAX(INDEX($C$1:$C$13701,MIN(13701,ROW()+1)):INDEX($C$1:$C$13701,MIN(13701,ROW()+設定!$B$24))),$C9302&gt;=設定!$B$32,$C9302&gt;=MAX(MIN(INDEX($C$1:$C$13701,MAX(1,ROW()-設定!$B$26)):INDEX($C$1:$C$13701,MAX(1,ROW()-1))),MIN(INDEX($C$1:$C$13701,MIN(13701,ROW()+1)):INDEX($C$1:$C$13701,MIN(13701,ROW()+設定!$B$26))))*10^(設定!$B$27/20)),1,0))</f>
        <v>0</v>
      </c>
      <c r="G9302" s="33" t="n">
        <f aca="false">$G9301+IF($F9302=1,1,0)</f>
        <v>5</v>
      </c>
      <c r="H9302" s="0" t="str">
        <f aca="false">IF($F9302=1,$G9302,"")</f>
        <v/>
      </c>
    </row>
    <row r="9303" customFormat="false" ht="15" hidden="false" customHeight="false" outlineLevel="0" collapsed="false">
      <c r="A9303" s="30" t="n">
        <v>1453.28125</v>
      </c>
      <c r="B9303" s="31" t="n">
        <v>25.0872</v>
      </c>
      <c r="C9303" s="32" t="n">
        <f aca="false">IF($A9303="","",IF(設定!$B$21="dB",10^($B9303/20),ABS($B9303)))</f>
        <v>17.9622195328921</v>
      </c>
      <c r="D9303" s="32" t="n">
        <f aca="false">IF($A9303="","",$A9303^2)</f>
        <v>2112026.39160156</v>
      </c>
      <c r="E9303" s="32" t="n">
        <f aca="false">IF($A9303="","",IF($C9303&lt;=0,"",1/$C9303^2))</f>
        <v>0.00309941692312669</v>
      </c>
      <c r="F9303" s="33" t="n">
        <f aca="false">IF(OR(ROW()-設定!$B$30&lt;2,ROW()+設定!$B$30&gt;13701,N($A9303)&lt;=0,N(INDEX($A$2:$A$13701,MIN(13700,MAX(1,ROW()-1+設定!$B$30))))&lt;=0,$A9303&lt;設定!$B$28,$A9303&gt;設定!$B$29),0,IF(AND($C9303&gt;=MAX(INDEX($C$1:$C$13701,MAX(1,ROW()-設定!$B$24)):INDEX($C$1:$C$13701,MAX(1,ROW()-1))),$C9303&gt;MAX(INDEX($C$1:$C$13701,MIN(13701,ROW()+1)):INDEX($C$1:$C$13701,MIN(13701,ROW()+設定!$B$24))),$C9303&gt;=設定!$B$32,$C9303&gt;=MAX(MIN(INDEX($C$1:$C$13701,MAX(1,ROW()-設定!$B$26)):INDEX($C$1:$C$13701,MAX(1,ROW()-1))),MIN(INDEX($C$1:$C$13701,MIN(13701,ROW()+1)):INDEX($C$1:$C$13701,MIN(13701,ROW()+設定!$B$26))))*10^(設定!$B$27/20)),1,0))</f>
        <v>0</v>
      </c>
      <c r="G9303" s="33" t="n">
        <f aca="false">$G9302+IF($F9303=1,1,0)</f>
        <v>5</v>
      </c>
      <c r="H9303" s="0" t="str">
        <f aca="false">IF($F9303=1,$G9303,"")</f>
        <v/>
      </c>
    </row>
    <row r="9304" customFormat="false" ht="15" hidden="false" customHeight="false" outlineLevel="0" collapsed="false">
      <c r="A9304" s="30" t="n">
        <v>1453.4375</v>
      </c>
      <c r="B9304" s="31" t="n">
        <v>25.4127</v>
      </c>
      <c r="C9304" s="32" t="n">
        <f aca="false">IF($A9304="","",IF(設定!$B$21="dB",10^($B9304/20),ABS($B9304)))</f>
        <v>18.6481176301468</v>
      </c>
      <c r="D9304" s="32" t="n">
        <f aca="false">IF($A9304="","",$A9304^2)</f>
        <v>2112480.56640625</v>
      </c>
      <c r="E9304" s="32" t="n">
        <f aca="false">IF($A9304="","",IF($C9304&lt;=0,"",1/$C9304^2))</f>
        <v>0.00287561009792172</v>
      </c>
      <c r="F9304" s="33" t="n">
        <f aca="false">IF(OR(ROW()-設定!$B$30&lt;2,ROW()+設定!$B$30&gt;13701,N($A9304)&lt;=0,N(INDEX($A$2:$A$13701,MIN(13700,MAX(1,ROW()-1+設定!$B$30))))&lt;=0,$A9304&lt;設定!$B$28,$A9304&gt;設定!$B$29),0,IF(AND($C9304&gt;=MAX(INDEX($C$1:$C$13701,MAX(1,ROW()-設定!$B$24)):INDEX($C$1:$C$13701,MAX(1,ROW()-1))),$C9304&gt;MAX(INDEX($C$1:$C$13701,MIN(13701,ROW()+1)):INDEX($C$1:$C$13701,MIN(13701,ROW()+設定!$B$24))),$C9304&gt;=設定!$B$32,$C9304&gt;=MAX(MIN(INDEX($C$1:$C$13701,MAX(1,ROW()-設定!$B$26)):INDEX($C$1:$C$13701,MAX(1,ROW()-1))),MIN(INDEX($C$1:$C$13701,MIN(13701,ROW()+1)):INDEX($C$1:$C$13701,MIN(13701,ROW()+設定!$B$26))))*10^(設定!$B$27/20)),1,0))</f>
        <v>0</v>
      </c>
      <c r="G9304" s="33" t="n">
        <f aca="false">$G9303+IF($F9304=1,1,0)</f>
        <v>5</v>
      </c>
      <c r="H9304" s="0" t="str">
        <f aca="false">IF($F9304=1,$G9304,"")</f>
        <v/>
      </c>
    </row>
    <row r="9305" customFormat="false" ht="15" hidden="false" customHeight="false" outlineLevel="0" collapsed="false">
      <c r="A9305" s="30" t="n">
        <v>1453.59375</v>
      </c>
      <c r="B9305" s="31" t="n">
        <v>24.9772</v>
      </c>
      <c r="C9305" s="32" t="n">
        <f aca="false">IF($A9305="","",IF(設定!$B$21="dB",10^($B9305/20),ABS($B9305)))</f>
        <v>17.7361764194955</v>
      </c>
      <c r="D9305" s="32" t="n">
        <f aca="false">IF($A9305="","",$A9305^2)</f>
        <v>2112934.79003906</v>
      </c>
      <c r="E9305" s="32" t="n">
        <f aca="false">IF($A9305="","",IF($C9305&lt;=0,"",1/$C9305^2))</f>
        <v>0.0031789229374611</v>
      </c>
      <c r="F9305" s="33" t="n">
        <f aca="false">IF(OR(ROW()-設定!$B$30&lt;2,ROW()+設定!$B$30&gt;13701,N($A9305)&lt;=0,N(INDEX($A$2:$A$13701,MIN(13700,MAX(1,ROW()-1+設定!$B$30))))&lt;=0,$A9305&lt;設定!$B$28,$A9305&gt;設定!$B$29),0,IF(AND($C9305&gt;=MAX(INDEX($C$1:$C$13701,MAX(1,ROW()-設定!$B$24)):INDEX($C$1:$C$13701,MAX(1,ROW()-1))),$C9305&gt;MAX(INDEX($C$1:$C$13701,MIN(13701,ROW()+1)):INDEX($C$1:$C$13701,MIN(13701,ROW()+設定!$B$24))),$C9305&gt;=設定!$B$32,$C9305&gt;=MAX(MIN(INDEX($C$1:$C$13701,MAX(1,ROW()-設定!$B$26)):INDEX($C$1:$C$13701,MAX(1,ROW()-1))),MIN(INDEX($C$1:$C$13701,MIN(13701,ROW()+1)):INDEX($C$1:$C$13701,MIN(13701,ROW()+設定!$B$26))))*10^(設定!$B$27/20)),1,0))</f>
        <v>0</v>
      </c>
      <c r="G9305" s="33" t="n">
        <f aca="false">$G9304+IF($F9305=1,1,0)</f>
        <v>5</v>
      </c>
      <c r="H9305" s="0" t="str">
        <f aca="false">IF($F9305=1,$G9305,"")</f>
        <v/>
      </c>
    </row>
    <row r="9306" customFormat="false" ht="15" hidden="false" customHeight="false" outlineLevel="0" collapsed="false">
      <c r="A9306" s="30" t="n">
        <v>1453.75</v>
      </c>
      <c r="B9306" s="31" t="n">
        <v>24.9794</v>
      </c>
      <c r="C9306" s="32" t="n">
        <f aca="false">IF($A9306="","",IF(設定!$B$21="dB",10^($B9306/20),ABS($B9306)))</f>
        <v>17.740669284555</v>
      </c>
      <c r="D9306" s="32" t="n">
        <f aca="false">IF($A9306="","",$A9306^2)</f>
        <v>2113389.0625</v>
      </c>
      <c r="E9306" s="32" t="n">
        <f aca="false">IF($A9306="","",IF($C9306&lt;=0,"",1/$C9306^2))</f>
        <v>0.00317731300234204</v>
      </c>
      <c r="F9306" s="33" t="n">
        <f aca="false">IF(OR(ROW()-設定!$B$30&lt;2,ROW()+設定!$B$30&gt;13701,N($A9306)&lt;=0,N(INDEX($A$2:$A$13701,MIN(13700,MAX(1,ROW()-1+設定!$B$30))))&lt;=0,$A9306&lt;設定!$B$28,$A9306&gt;設定!$B$29),0,IF(AND($C9306&gt;=MAX(INDEX($C$1:$C$13701,MAX(1,ROW()-設定!$B$24)):INDEX($C$1:$C$13701,MAX(1,ROW()-1))),$C9306&gt;MAX(INDEX($C$1:$C$13701,MIN(13701,ROW()+1)):INDEX($C$1:$C$13701,MIN(13701,ROW()+設定!$B$24))),$C9306&gt;=設定!$B$32,$C9306&gt;=MAX(MIN(INDEX($C$1:$C$13701,MAX(1,ROW()-設定!$B$26)):INDEX($C$1:$C$13701,MAX(1,ROW()-1))),MIN(INDEX($C$1:$C$13701,MIN(13701,ROW()+1)):INDEX($C$1:$C$13701,MIN(13701,ROW()+設定!$B$26))))*10^(設定!$B$27/20)),1,0))</f>
        <v>0</v>
      </c>
      <c r="G9306" s="33" t="n">
        <f aca="false">$G9305+IF($F9306=1,1,0)</f>
        <v>5</v>
      </c>
      <c r="H9306" s="0" t="str">
        <f aca="false">IF($F9306=1,$G9306,"")</f>
        <v/>
      </c>
    </row>
    <row r="9307" customFormat="false" ht="15" hidden="false" customHeight="false" outlineLevel="0" collapsed="false">
      <c r="A9307" s="30" t="n">
        <v>1453.90625</v>
      </c>
      <c r="B9307" s="31" t="n">
        <v>25.0466</v>
      </c>
      <c r="C9307" s="32" t="n">
        <f aca="false">IF($A9307="","",IF(設定!$B$21="dB",10^($B9307/20),ABS($B9307)))</f>
        <v>17.8784555880822</v>
      </c>
      <c r="D9307" s="32" t="n">
        <f aca="false">IF($A9307="","",$A9307^2)</f>
        <v>2113843.38378906</v>
      </c>
      <c r="E9307" s="32" t="n">
        <f aca="false">IF($A9307="","",IF($C9307&lt;=0,"",1/$C9307^2))</f>
        <v>0.0031285276670352</v>
      </c>
      <c r="F9307" s="33" t="n">
        <f aca="false">IF(OR(ROW()-設定!$B$30&lt;2,ROW()+設定!$B$30&gt;13701,N($A9307)&lt;=0,N(INDEX($A$2:$A$13701,MIN(13700,MAX(1,ROW()-1+設定!$B$30))))&lt;=0,$A9307&lt;設定!$B$28,$A9307&gt;設定!$B$29),0,IF(AND($C9307&gt;=MAX(INDEX($C$1:$C$13701,MAX(1,ROW()-設定!$B$24)):INDEX($C$1:$C$13701,MAX(1,ROW()-1))),$C9307&gt;MAX(INDEX($C$1:$C$13701,MIN(13701,ROW()+1)):INDEX($C$1:$C$13701,MIN(13701,ROW()+設定!$B$24))),$C9307&gt;=設定!$B$32,$C9307&gt;=MAX(MIN(INDEX($C$1:$C$13701,MAX(1,ROW()-設定!$B$26)):INDEX($C$1:$C$13701,MAX(1,ROW()-1))),MIN(INDEX($C$1:$C$13701,MIN(13701,ROW()+1)):INDEX($C$1:$C$13701,MIN(13701,ROW()+設定!$B$26))))*10^(設定!$B$27/20)),1,0))</f>
        <v>0</v>
      </c>
      <c r="G9307" s="33" t="n">
        <f aca="false">$G9306+IF($F9307=1,1,0)</f>
        <v>5</v>
      </c>
      <c r="H9307" s="0" t="str">
        <f aca="false">IF($F9307=1,$G9307,"")</f>
        <v/>
      </c>
    </row>
    <row r="9308" customFormat="false" ht="15" hidden="false" customHeight="false" outlineLevel="0" collapsed="false">
      <c r="A9308" s="30" t="n">
        <v>1454.0625</v>
      </c>
      <c r="B9308" s="31" t="n">
        <v>24.8336</v>
      </c>
      <c r="C9308" s="32" t="n">
        <f aca="false">IF($A9308="","",IF(設定!$B$21="dB",10^($B9308/20),ABS($B9308)))</f>
        <v>17.4453625741951</v>
      </c>
      <c r="D9308" s="32" t="n">
        <f aca="false">IF($A9308="","",$A9308^2)</f>
        <v>2114297.75390625</v>
      </c>
      <c r="E9308" s="32" t="n">
        <f aca="false">IF($A9308="","",IF($C9308&lt;=0,"",1/$C9308^2))</f>
        <v>0.00328579148635321</v>
      </c>
      <c r="F9308" s="33" t="n">
        <f aca="false">IF(OR(ROW()-設定!$B$30&lt;2,ROW()+設定!$B$30&gt;13701,N($A9308)&lt;=0,N(INDEX($A$2:$A$13701,MIN(13700,MAX(1,ROW()-1+設定!$B$30))))&lt;=0,$A9308&lt;設定!$B$28,$A9308&gt;設定!$B$29),0,IF(AND($C9308&gt;=MAX(INDEX($C$1:$C$13701,MAX(1,ROW()-設定!$B$24)):INDEX($C$1:$C$13701,MAX(1,ROW()-1))),$C9308&gt;MAX(INDEX($C$1:$C$13701,MIN(13701,ROW()+1)):INDEX($C$1:$C$13701,MIN(13701,ROW()+設定!$B$24))),$C9308&gt;=設定!$B$32,$C9308&gt;=MAX(MIN(INDEX($C$1:$C$13701,MAX(1,ROW()-設定!$B$26)):INDEX($C$1:$C$13701,MAX(1,ROW()-1))),MIN(INDEX($C$1:$C$13701,MIN(13701,ROW()+1)):INDEX($C$1:$C$13701,MIN(13701,ROW()+設定!$B$26))))*10^(設定!$B$27/20)),1,0))</f>
        <v>0</v>
      </c>
      <c r="G9308" s="33" t="n">
        <f aca="false">$G9307+IF($F9308=1,1,0)</f>
        <v>5</v>
      </c>
      <c r="H9308" s="0" t="str">
        <f aca="false">IF($F9308=1,$G9308,"")</f>
        <v/>
      </c>
    </row>
    <row r="9309" customFormat="false" ht="15" hidden="false" customHeight="false" outlineLevel="0" collapsed="false">
      <c r="A9309" s="30" t="n">
        <v>1454.21875</v>
      </c>
      <c r="B9309" s="31" t="n">
        <v>24.769</v>
      </c>
      <c r="C9309" s="32" t="n">
        <f aca="false">IF($A9309="","",IF(設定!$B$21="dB",10^($B9309/20),ABS($B9309)))</f>
        <v>17.3160966034411</v>
      </c>
      <c r="D9309" s="32" t="n">
        <f aca="false">IF($A9309="","",$A9309^2)</f>
        <v>2114752.17285156</v>
      </c>
      <c r="E9309" s="32" t="n">
        <f aca="false">IF($A9309="","",IF($C9309&lt;=0,"",1/$C9309^2))</f>
        <v>0.00333503195871642</v>
      </c>
      <c r="F9309" s="33" t="n">
        <f aca="false">IF(OR(ROW()-設定!$B$30&lt;2,ROW()+設定!$B$30&gt;13701,N($A9309)&lt;=0,N(INDEX($A$2:$A$13701,MIN(13700,MAX(1,ROW()-1+設定!$B$30))))&lt;=0,$A9309&lt;設定!$B$28,$A9309&gt;設定!$B$29),0,IF(AND($C9309&gt;=MAX(INDEX($C$1:$C$13701,MAX(1,ROW()-設定!$B$24)):INDEX($C$1:$C$13701,MAX(1,ROW()-1))),$C9309&gt;MAX(INDEX($C$1:$C$13701,MIN(13701,ROW()+1)):INDEX($C$1:$C$13701,MIN(13701,ROW()+設定!$B$24))),$C9309&gt;=設定!$B$32,$C9309&gt;=MAX(MIN(INDEX($C$1:$C$13701,MAX(1,ROW()-設定!$B$26)):INDEX($C$1:$C$13701,MAX(1,ROW()-1))),MIN(INDEX($C$1:$C$13701,MIN(13701,ROW()+1)):INDEX($C$1:$C$13701,MIN(13701,ROW()+設定!$B$26))))*10^(設定!$B$27/20)),1,0))</f>
        <v>0</v>
      </c>
      <c r="G9309" s="33" t="n">
        <f aca="false">$G9308+IF($F9309=1,1,0)</f>
        <v>5</v>
      </c>
      <c r="H9309" s="0" t="str">
        <f aca="false">IF($F9309=1,$G9309,"")</f>
        <v/>
      </c>
    </row>
    <row r="9310" customFormat="false" ht="15" hidden="false" customHeight="false" outlineLevel="0" collapsed="false">
      <c r="A9310" s="30" t="n">
        <v>1454.375</v>
      </c>
      <c r="B9310" s="31" t="n">
        <v>24.4958</v>
      </c>
      <c r="C9310" s="32" t="n">
        <f aca="false">IF($A9310="","",IF(設定!$B$21="dB",10^($B9310/20),ABS($B9310)))</f>
        <v>16.7799244064233</v>
      </c>
      <c r="D9310" s="32" t="n">
        <f aca="false">IF($A9310="","",$A9310^2)</f>
        <v>2115206.640625</v>
      </c>
      <c r="E9310" s="32" t="n">
        <f aca="false">IF($A9310="","",IF($C9310&lt;=0,"",1/$C9310^2))</f>
        <v>0.00355156690176297</v>
      </c>
      <c r="F9310" s="33" t="n">
        <f aca="false">IF(OR(ROW()-設定!$B$30&lt;2,ROW()+設定!$B$30&gt;13701,N($A9310)&lt;=0,N(INDEX($A$2:$A$13701,MIN(13700,MAX(1,ROW()-1+設定!$B$30))))&lt;=0,$A9310&lt;設定!$B$28,$A9310&gt;設定!$B$29),0,IF(AND($C9310&gt;=MAX(INDEX($C$1:$C$13701,MAX(1,ROW()-設定!$B$24)):INDEX($C$1:$C$13701,MAX(1,ROW()-1))),$C9310&gt;MAX(INDEX($C$1:$C$13701,MIN(13701,ROW()+1)):INDEX($C$1:$C$13701,MIN(13701,ROW()+設定!$B$24))),$C9310&gt;=設定!$B$32,$C9310&gt;=MAX(MIN(INDEX($C$1:$C$13701,MAX(1,ROW()-設定!$B$26)):INDEX($C$1:$C$13701,MAX(1,ROW()-1))),MIN(INDEX($C$1:$C$13701,MIN(13701,ROW()+1)):INDEX($C$1:$C$13701,MIN(13701,ROW()+設定!$B$26))))*10^(設定!$B$27/20)),1,0))</f>
        <v>0</v>
      </c>
      <c r="G9310" s="33" t="n">
        <f aca="false">$G9309+IF($F9310=1,1,0)</f>
        <v>5</v>
      </c>
      <c r="H9310" s="0" t="str">
        <f aca="false">IF($F9310=1,$G9310,"")</f>
        <v/>
      </c>
    </row>
    <row r="9311" customFormat="false" ht="15" hidden="false" customHeight="false" outlineLevel="0" collapsed="false">
      <c r="A9311" s="30" t="n">
        <v>1454.53125</v>
      </c>
      <c r="B9311" s="31" t="n">
        <v>24.5983</v>
      </c>
      <c r="C9311" s="32" t="n">
        <f aca="false">IF($A9311="","",IF(設定!$B$21="dB",10^($B9311/20),ABS($B9311)))</f>
        <v>16.979113051922</v>
      </c>
      <c r="D9311" s="32" t="n">
        <f aca="false">IF($A9311="","",$A9311^2)</f>
        <v>2115661.15722656</v>
      </c>
      <c r="E9311" s="32" t="n">
        <f aca="false">IF($A9311="","",IF($C9311&lt;=0,"",1/$C9311^2))</f>
        <v>0.00346872603507868</v>
      </c>
      <c r="F9311" s="33" t="n">
        <f aca="false">IF(OR(ROW()-設定!$B$30&lt;2,ROW()+設定!$B$30&gt;13701,N($A9311)&lt;=0,N(INDEX($A$2:$A$13701,MIN(13700,MAX(1,ROW()-1+設定!$B$30))))&lt;=0,$A9311&lt;設定!$B$28,$A9311&gt;設定!$B$29),0,IF(AND($C9311&gt;=MAX(INDEX($C$1:$C$13701,MAX(1,ROW()-設定!$B$24)):INDEX($C$1:$C$13701,MAX(1,ROW()-1))),$C9311&gt;MAX(INDEX($C$1:$C$13701,MIN(13701,ROW()+1)):INDEX($C$1:$C$13701,MIN(13701,ROW()+設定!$B$24))),$C9311&gt;=設定!$B$32,$C9311&gt;=MAX(MIN(INDEX($C$1:$C$13701,MAX(1,ROW()-設定!$B$26)):INDEX($C$1:$C$13701,MAX(1,ROW()-1))),MIN(INDEX($C$1:$C$13701,MIN(13701,ROW()+1)):INDEX($C$1:$C$13701,MIN(13701,ROW()+設定!$B$26))))*10^(設定!$B$27/20)),1,0))</f>
        <v>0</v>
      </c>
      <c r="G9311" s="33" t="n">
        <f aca="false">$G9310+IF($F9311=1,1,0)</f>
        <v>5</v>
      </c>
      <c r="H9311" s="0" t="str">
        <f aca="false">IF($F9311=1,$G9311,"")</f>
        <v/>
      </c>
    </row>
    <row r="9312" customFormat="false" ht="15" hidden="false" customHeight="false" outlineLevel="0" collapsed="false">
      <c r="A9312" s="30" t="n">
        <v>1454.6875</v>
      </c>
      <c r="B9312" s="31" t="n">
        <v>24.5816</v>
      </c>
      <c r="C9312" s="32" t="n">
        <f aca="false">IF($A9312="","",IF(設定!$B$21="dB",10^($B9312/20),ABS($B9312)))</f>
        <v>16.946499377523</v>
      </c>
      <c r="D9312" s="32" t="n">
        <f aca="false">IF($A9312="","",$A9312^2)</f>
        <v>2116115.72265625</v>
      </c>
      <c r="E9312" s="32" t="n">
        <f aca="false">IF($A9312="","",IF($C9312&lt;=0,"",1/$C9312^2))</f>
        <v>0.00348209006463346</v>
      </c>
      <c r="F9312" s="33" t="n">
        <f aca="false">IF(OR(ROW()-設定!$B$30&lt;2,ROW()+設定!$B$30&gt;13701,N($A9312)&lt;=0,N(INDEX($A$2:$A$13701,MIN(13700,MAX(1,ROW()-1+設定!$B$30))))&lt;=0,$A9312&lt;設定!$B$28,$A9312&gt;設定!$B$29),0,IF(AND($C9312&gt;=MAX(INDEX($C$1:$C$13701,MAX(1,ROW()-設定!$B$24)):INDEX($C$1:$C$13701,MAX(1,ROW()-1))),$C9312&gt;MAX(INDEX($C$1:$C$13701,MIN(13701,ROW()+1)):INDEX($C$1:$C$13701,MIN(13701,ROW()+設定!$B$24))),$C9312&gt;=設定!$B$32,$C9312&gt;=MAX(MIN(INDEX($C$1:$C$13701,MAX(1,ROW()-設定!$B$26)):INDEX($C$1:$C$13701,MAX(1,ROW()-1))),MIN(INDEX($C$1:$C$13701,MIN(13701,ROW()+1)):INDEX($C$1:$C$13701,MIN(13701,ROW()+設定!$B$26))))*10^(設定!$B$27/20)),1,0))</f>
        <v>0</v>
      </c>
      <c r="G9312" s="33" t="n">
        <f aca="false">$G9311+IF($F9312=1,1,0)</f>
        <v>5</v>
      </c>
      <c r="H9312" s="0" t="str">
        <f aca="false">IF($F9312=1,$G9312,"")</f>
        <v/>
      </c>
    </row>
    <row r="9313" customFormat="false" ht="15" hidden="false" customHeight="false" outlineLevel="0" collapsed="false">
      <c r="A9313" s="30" t="n">
        <v>1454.84375</v>
      </c>
      <c r="B9313" s="31" t="n">
        <v>24.5469</v>
      </c>
      <c r="C9313" s="32" t="n">
        <f aca="false">IF($A9313="","",IF(設定!$B$21="dB",10^($B9313/20),ABS($B9313)))</f>
        <v>16.8789334167634</v>
      </c>
      <c r="D9313" s="32" t="n">
        <f aca="false">IF($A9313="","",$A9313^2)</f>
        <v>2116570.33691406</v>
      </c>
      <c r="E9313" s="32" t="n">
        <f aca="false">IF($A9313="","",IF($C9313&lt;=0,"",1/$C9313^2))</f>
        <v>0.00351002330501302</v>
      </c>
      <c r="F9313" s="33" t="n">
        <f aca="false">IF(OR(ROW()-設定!$B$30&lt;2,ROW()+設定!$B$30&gt;13701,N($A9313)&lt;=0,N(INDEX($A$2:$A$13701,MIN(13700,MAX(1,ROW()-1+設定!$B$30))))&lt;=0,$A9313&lt;設定!$B$28,$A9313&gt;設定!$B$29),0,IF(AND($C9313&gt;=MAX(INDEX($C$1:$C$13701,MAX(1,ROW()-設定!$B$24)):INDEX($C$1:$C$13701,MAX(1,ROW()-1))),$C9313&gt;MAX(INDEX($C$1:$C$13701,MIN(13701,ROW()+1)):INDEX($C$1:$C$13701,MIN(13701,ROW()+設定!$B$24))),$C9313&gt;=設定!$B$32,$C9313&gt;=MAX(MIN(INDEX($C$1:$C$13701,MAX(1,ROW()-設定!$B$26)):INDEX($C$1:$C$13701,MAX(1,ROW()-1))),MIN(INDEX($C$1:$C$13701,MIN(13701,ROW()+1)):INDEX($C$1:$C$13701,MIN(13701,ROW()+設定!$B$26))))*10^(設定!$B$27/20)),1,0))</f>
        <v>0</v>
      </c>
      <c r="G9313" s="33" t="n">
        <f aca="false">$G9312+IF($F9313=1,1,0)</f>
        <v>5</v>
      </c>
      <c r="H9313" s="0" t="str">
        <f aca="false">IF($F9313=1,$G9313,"")</f>
        <v/>
      </c>
    </row>
    <row r="9314" customFormat="false" ht="15" hidden="false" customHeight="false" outlineLevel="0" collapsed="false">
      <c r="A9314" s="30" t="n">
        <v>1455</v>
      </c>
      <c r="B9314" s="31" t="n">
        <v>24.3674</v>
      </c>
      <c r="C9314" s="32" t="n">
        <f aca="false">IF($A9314="","",IF(設定!$B$21="dB",10^($B9314/20),ABS($B9314)))</f>
        <v>16.533697974869</v>
      </c>
      <c r="D9314" s="32" t="n">
        <f aca="false">IF($A9314="","",$A9314^2)</f>
        <v>2117025</v>
      </c>
      <c r="E9314" s="32" t="n">
        <f aca="false">IF($A9314="","",IF($C9314&lt;=0,"",1/$C9314^2))</f>
        <v>0.00365813728552791</v>
      </c>
      <c r="F9314" s="33" t="n">
        <f aca="false">IF(OR(ROW()-設定!$B$30&lt;2,ROW()+設定!$B$30&gt;13701,N($A9314)&lt;=0,N(INDEX($A$2:$A$13701,MIN(13700,MAX(1,ROW()-1+設定!$B$30))))&lt;=0,$A9314&lt;設定!$B$28,$A9314&gt;設定!$B$29),0,IF(AND($C9314&gt;=MAX(INDEX($C$1:$C$13701,MAX(1,ROW()-設定!$B$24)):INDEX($C$1:$C$13701,MAX(1,ROW()-1))),$C9314&gt;MAX(INDEX($C$1:$C$13701,MIN(13701,ROW()+1)):INDEX($C$1:$C$13701,MIN(13701,ROW()+設定!$B$24))),$C9314&gt;=設定!$B$32,$C9314&gt;=MAX(MIN(INDEX($C$1:$C$13701,MAX(1,ROW()-設定!$B$26)):INDEX($C$1:$C$13701,MAX(1,ROW()-1))),MIN(INDEX($C$1:$C$13701,MIN(13701,ROW()+1)):INDEX($C$1:$C$13701,MIN(13701,ROW()+設定!$B$26))))*10^(設定!$B$27/20)),1,0))</f>
        <v>0</v>
      </c>
      <c r="G9314" s="33" t="n">
        <f aca="false">$G9313+IF($F9314=1,1,0)</f>
        <v>5</v>
      </c>
      <c r="H9314" s="0" t="str">
        <f aca="false">IF($F9314=1,$G9314,"")</f>
        <v/>
      </c>
    </row>
    <row r="9315" customFormat="false" ht="15" hidden="false" customHeight="false" outlineLevel="0" collapsed="false">
      <c r="A9315" s="30" t="n">
        <v>1455.15625</v>
      </c>
      <c r="B9315" s="31" t="n">
        <v>24.3383</v>
      </c>
      <c r="C9315" s="32" t="n">
        <f aca="false">IF($A9315="","",IF(設定!$B$21="dB",10^($B9315/20),ABS($B9315)))</f>
        <v>16.4783984518783</v>
      </c>
      <c r="D9315" s="32" t="n">
        <f aca="false">IF($A9315="","",$A9315^2)</f>
        <v>2117479.71191406</v>
      </c>
      <c r="E9315" s="32" t="n">
        <f aca="false">IF($A9315="","",IF($C9315&lt;=0,"",1/$C9315^2))</f>
        <v>0.00368273102058258</v>
      </c>
      <c r="F9315" s="33" t="n">
        <f aca="false">IF(OR(ROW()-設定!$B$30&lt;2,ROW()+設定!$B$30&gt;13701,N($A9315)&lt;=0,N(INDEX($A$2:$A$13701,MIN(13700,MAX(1,ROW()-1+設定!$B$30))))&lt;=0,$A9315&lt;設定!$B$28,$A9315&gt;設定!$B$29),0,IF(AND($C9315&gt;=MAX(INDEX($C$1:$C$13701,MAX(1,ROW()-設定!$B$24)):INDEX($C$1:$C$13701,MAX(1,ROW()-1))),$C9315&gt;MAX(INDEX($C$1:$C$13701,MIN(13701,ROW()+1)):INDEX($C$1:$C$13701,MIN(13701,ROW()+設定!$B$24))),$C9315&gt;=設定!$B$32,$C9315&gt;=MAX(MIN(INDEX($C$1:$C$13701,MAX(1,ROW()-設定!$B$26)):INDEX($C$1:$C$13701,MAX(1,ROW()-1))),MIN(INDEX($C$1:$C$13701,MIN(13701,ROW()+1)):INDEX($C$1:$C$13701,MIN(13701,ROW()+設定!$B$26))))*10^(設定!$B$27/20)),1,0))</f>
        <v>0</v>
      </c>
      <c r="G9315" s="33" t="n">
        <f aca="false">$G9314+IF($F9315=1,1,0)</f>
        <v>5</v>
      </c>
      <c r="H9315" s="0" t="str">
        <f aca="false">IF($F9315=1,$G9315,"")</f>
        <v/>
      </c>
    </row>
    <row r="9316" customFormat="false" ht="15" hidden="false" customHeight="false" outlineLevel="0" collapsed="false">
      <c r="A9316" s="30" t="n">
        <v>1455.3125</v>
      </c>
      <c r="B9316" s="31" t="n">
        <v>24.2806</v>
      </c>
      <c r="C9316" s="32" t="n">
        <f aca="false">IF($A9316="","",IF(設定!$B$21="dB",10^($B9316/20),ABS($B9316)))</f>
        <v>16.3692959261277</v>
      </c>
      <c r="D9316" s="32" t="n">
        <f aca="false">IF($A9316="","",$A9316^2)</f>
        <v>2117934.47265625</v>
      </c>
      <c r="E9316" s="32" t="n">
        <f aca="false">IF($A9316="","",IF($C9316&lt;=0,"",1/$C9316^2))</f>
        <v>0.00373198594942681</v>
      </c>
      <c r="F9316" s="33" t="n">
        <f aca="false">IF(OR(ROW()-設定!$B$30&lt;2,ROW()+設定!$B$30&gt;13701,N($A9316)&lt;=0,N(INDEX($A$2:$A$13701,MIN(13700,MAX(1,ROW()-1+設定!$B$30))))&lt;=0,$A9316&lt;設定!$B$28,$A9316&gt;設定!$B$29),0,IF(AND($C9316&gt;=MAX(INDEX($C$1:$C$13701,MAX(1,ROW()-設定!$B$24)):INDEX($C$1:$C$13701,MAX(1,ROW()-1))),$C9316&gt;MAX(INDEX($C$1:$C$13701,MIN(13701,ROW()+1)):INDEX($C$1:$C$13701,MIN(13701,ROW()+設定!$B$24))),$C9316&gt;=設定!$B$32,$C9316&gt;=MAX(MIN(INDEX($C$1:$C$13701,MAX(1,ROW()-設定!$B$26)):INDEX($C$1:$C$13701,MAX(1,ROW()-1))),MIN(INDEX($C$1:$C$13701,MIN(13701,ROW()+1)):INDEX($C$1:$C$13701,MIN(13701,ROW()+設定!$B$26))))*10^(設定!$B$27/20)),1,0))</f>
        <v>0</v>
      </c>
      <c r="G9316" s="33" t="n">
        <f aca="false">$G9315+IF($F9316=1,1,0)</f>
        <v>5</v>
      </c>
      <c r="H9316" s="0" t="str">
        <f aca="false">IF($F9316=1,$G9316,"")</f>
        <v/>
      </c>
    </row>
    <row r="9317" customFormat="false" ht="15" hidden="false" customHeight="false" outlineLevel="0" collapsed="false">
      <c r="A9317" s="30" t="n">
        <v>1455.46875</v>
      </c>
      <c r="B9317" s="31" t="n">
        <v>24.0879</v>
      </c>
      <c r="C9317" s="32" t="n">
        <f aca="false">IF($A9317="","",IF(設定!$B$21="dB",10^($B9317/20),ABS($B9317)))</f>
        <v>16.0101352221188</v>
      </c>
      <c r="D9317" s="32" t="n">
        <f aca="false">IF($A9317="","",$A9317^2)</f>
        <v>2118389.28222656</v>
      </c>
      <c r="E9317" s="32" t="n">
        <f aca="false">IF($A9317="","",IF($C9317&lt;=0,"",1/$C9317^2))</f>
        <v>0.0039013058593797</v>
      </c>
      <c r="F9317" s="33" t="n">
        <f aca="false">IF(OR(ROW()-設定!$B$30&lt;2,ROW()+設定!$B$30&gt;13701,N($A9317)&lt;=0,N(INDEX($A$2:$A$13701,MIN(13700,MAX(1,ROW()-1+設定!$B$30))))&lt;=0,$A9317&lt;設定!$B$28,$A9317&gt;設定!$B$29),0,IF(AND($C9317&gt;=MAX(INDEX($C$1:$C$13701,MAX(1,ROW()-設定!$B$24)):INDEX($C$1:$C$13701,MAX(1,ROW()-1))),$C9317&gt;MAX(INDEX($C$1:$C$13701,MIN(13701,ROW()+1)):INDEX($C$1:$C$13701,MIN(13701,ROW()+設定!$B$24))),$C9317&gt;=設定!$B$32,$C9317&gt;=MAX(MIN(INDEX($C$1:$C$13701,MAX(1,ROW()-設定!$B$26)):INDEX($C$1:$C$13701,MAX(1,ROW()-1))),MIN(INDEX($C$1:$C$13701,MIN(13701,ROW()+1)):INDEX($C$1:$C$13701,MIN(13701,ROW()+設定!$B$26))))*10^(設定!$B$27/20)),1,0))</f>
        <v>0</v>
      </c>
      <c r="G9317" s="33" t="n">
        <f aca="false">$G9316+IF($F9317=1,1,0)</f>
        <v>5</v>
      </c>
      <c r="H9317" s="0" t="str">
        <f aca="false">IF($F9317=1,$G9317,"")</f>
        <v/>
      </c>
    </row>
    <row r="9318" customFormat="false" ht="15" hidden="false" customHeight="false" outlineLevel="0" collapsed="false">
      <c r="A9318" s="30" t="n">
        <v>1455.625</v>
      </c>
      <c r="B9318" s="31" t="n">
        <v>24.0012</v>
      </c>
      <c r="C9318" s="32" t="n">
        <f aca="false">IF($A9318="","",IF(設定!$B$21="dB",10^($B9318/20),ABS($B9318)))</f>
        <v>15.8511216867344</v>
      </c>
      <c r="D9318" s="32" t="n">
        <f aca="false">IF($A9318="","",$A9318^2)</f>
        <v>2118844.140625</v>
      </c>
      <c r="E9318" s="32" t="n">
        <f aca="false">IF($A9318="","",IF($C9318&lt;=0,"",1/$C9318^2))</f>
        <v>0.00397997184672948</v>
      </c>
      <c r="F9318" s="33" t="n">
        <f aca="false">IF(OR(ROW()-設定!$B$30&lt;2,ROW()+設定!$B$30&gt;13701,N($A9318)&lt;=0,N(INDEX($A$2:$A$13701,MIN(13700,MAX(1,ROW()-1+設定!$B$30))))&lt;=0,$A9318&lt;設定!$B$28,$A9318&gt;設定!$B$29),0,IF(AND($C9318&gt;=MAX(INDEX($C$1:$C$13701,MAX(1,ROW()-設定!$B$24)):INDEX($C$1:$C$13701,MAX(1,ROW()-1))),$C9318&gt;MAX(INDEX($C$1:$C$13701,MIN(13701,ROW()+1)):INDEX($C$1:$C$13701,MIN(13701,ROW()+設定!$B$24))),$C9318&gt;=設定!$B$32,$C9318&gt;=MAX(MIN(INDEX($C$1:$C$13701,MAX(1,ROW()-設定!$B$26)):INDEX($C$1:$C$13701,MAX(1,ROW()-1))),MIN(INDEX($C$1:$C$13701,MIN(13701,ROW()+1)):INDEX($C$1:$C$13701,MIN(13701,ROW()+設定!$B$26))))*10^(設定!$B$27/20)),1,0))</f>
        <v>0</v>
      </c>
      <c r="G9318" s="33" t="n">
        <f aca="false">$G9317+IF($F9318=1,1,0)</f>
        <v>5</v>
      </c>
      <c r="H9318" s="0" t="str">
        <f aca="false">IF($F9318=1,$G9318,"")</f>
        <v/>
      </c>
    </row>
    <row r="9319" customFormat="false" ht="15" hidden="false" customHeight="false" outlineLevel="0" collapsed="false">
      <c r="A9319" s="30" t="n">
        <v>1455.78125</v>
      </c>
      <c r="B9319" s="31" t="n">
        <v>24.1978</v>
      </c>
      <c r="C9319" s="32" t="n">
        <f aca="false">IF($A9319="","",IF(設定!$B$21="dB",10^($B9319/20),ABS($B9319)))</f>
        <v>16.2139937024358</v>
      </c>
      <c r="D9319" s="32" t="n">
        <f aca="false">IF($A9319="","",$A9319^2)</f>
        <v>2119299.04785156</v>
      </c>
      <c r="E9319" s="32" t="n">
        <f aca="false">IF($A9319="","",IF($C9319&lt;=0,"",1/$C9319^2))</f>
        <v>0.00380382037165381</v>
      </c>
      <c r="F9319" s="33" t="n">
        <f aca="false">IF(OR(ROW()-設定!$B$30&lt;2,ROW()+設定!$B$30&gt;13701,N($A9319)&lt;=0,N(INDEX($A$2:$A$13701,MIN(13700,MAX(1,ROW()-1+設定!$B$30))))&lt;=0,$A9319&lt;設定!$B$28,$A9319&gt;設定!$B$29),0,IF(AND($C9319&gt;=MAX(INDEX($C$1:$C$13701,MAX(1,ROW()-設定!$B$24)):INDEX($C$1:$C$13701,MAX(1,ROW()-1))),$C9319&gt;MAX(INDEX($C$1:$C$13701,MIN(13701,ROW()+1)):INDEX($C$1:$C$13701,MIN(13701,ROW()+設定!$B$24))),$C9319&gt;=設定!$B$32,$C9319&gt;=MAX(MIN(INDEX($C$1:$C$13701,MAX(1,ROW()-設定!$B$26)):INDEX($C$1:$C$13701,MAX(1,ROW()-1))),MIN(INDEX($C$1:$C$13701,MIN(13701,ROW()+1)):INDEX($C$1:$C$13701,MIN(13701,ROW()+設定!$B$26))))*10^(設定!$B$27/20)),1,0))</f>
        <v>0</v>
      </c>
      <c r="G9319" s="33" t="n">
        <f aca="false">$G9318+IF($F9319=1,1,0)</f>
        <v>5</v>
      </c>
      <c r="H9319" s="0" t="str">
        <f aca="false">IF($F9319=1,$G9319,"")</f>
        <v/>
      </c>
    </row>
    <row r="9320" customFormat="false" ht="15" hidden="false" customHeight="false" outlineLevel="0" collapsed="false">
      <c r="A9320" s="30" t="n">
        <v>1455.9375</v>
      </c>
      <c r="B9320" s="31" t="n">
        <v>23.8354</v>
      </c>
      <c r="C9320" s="32" t="n">
        <f aca="false">IF($A9320="","",IF(設定!$B$21="dB",10^($B9320/20),ABS($B9320)))</f>
        <v>15.5514181881595</v>
      </c>
      <c r="D9320" s="32" t="n">
        <f aca="false">IF($A9320="","",$A9320^2)</f>
        <v>2119754.00390625</v>
      </c>
      <c r="E9320" s="32" t="n">
        <f aca="false">IF($A9320="","",IF($C9320&lt;=0,"",1/$C9320^2))</f>
        <v>0.0041348522919675</v>
      </c>
      <c r="F9320" s="33" t="n">
        <f aca="false">IF(OR(ROW()-設定!$B$30&lt;2,ROW()+設定!$B$30&gt;13701,N($A9320)&lt;=0,N(INDEX($A$2:$A$13701,MIN(13700,MAX(1,ROW()-1+設定!$B$30))))&lt;=0,$A9320&lt;設定!$B$28,$A9320&gt;設定!$B$29),0,IF(AND($C9320&gt;=MAX(INDEX($C$1:$C$13701,MAX(1,ROW()-設定!$B$24)):INDEX($C$1:$C$13701,MAX(1,ROW()-1))),$C9320&gt;MAX(INDEX($C$1:$C$13701,MIN(13701,ROW()+1)):INDEX($C$1:$C$13701,MIN(13701,ROW()+設定!$B$24))),$C9320&gt;=設定!$B$32,$C9320&gt;=MAX(MIN(INDEX($C$1:$C$13701,MAX(1,ROW()-設定!$B$26)):INDEX($C$1:$C$13701,MAX(1,ROW()-1))),MIN(INDEX($C$1:$C$13701,MIN(13701,ROW()+1)):INDEX($C$1:$C$13701,MIN(13701,ROW()+設定!$B$26))))*10^(設定!$B$27/20)),1,0))</f>
        <v>0</v>
      </c>
      <c r="G9320" s="33" t="n">
        <f aca="false">$G9319+IF($F9320=1,1,0)</f>
        <v>5</v>
      </c>
      <c r="H9320" s="0" t="str">
        <f aca="false">IF($F9320=1,$G9320,"")</f>
        <v/>
      </c>
    </row>
    <row r="9321" customFormat="false" ht="15" hidden="false" customHeight="false" outlineLevel="0" collapsed="false">
      <c r="A9321" s="30" t="n">
        <v>1456.09375</v>
      </c>
      <c r="B9321" s="31" t="n">
        <v>23.9706</v>
      </c>
      <c r="C9321" s="32" t="n">
        <f aca="false">IF($A9321="","",IF(設定!$B$21="dB",10^($B9321/20),ABS($B9321)))</f>
        <v>15.7953771456996</v>
      </c>
      <c r="D9321" s="32" t="n">
        <f aca="false">IF($A9321="","",$A9321^2)</f>
        <v>2120209.00878906</v>
      </c>
      <c r="E9321" s="32" t="n">
        <f aca="false">IF($A9321="","",IF($C9321&lt;=0,"",1/$C9321^2))</f>
        <v>0.00400811339669067</v>
      </c>
      <c r="F9321" s="33" t="n">
        <f aca="false">IF(OR(ROW()-設定!$B$30&lt;2,ROW()+設定!$B$30&gt;13701,N($A9321)&lt;=0,N(INDEX($A$2:$A$13701,MIN(13700,MAX(1,ROW()-1+設定!$B$30))))&lt;=0,$A9321&lt;設定!$B$28,$A9321&gt;設定!$B$29),0,IF(AND($C9321&gt;=MAX(INDEX($C$1:$C$13701,MAX(1,ROW()-設定!$B$24)):INDEX($C$1:$C$13701,MAX(1,ROW()-1))),$C9321&gt;MAX(INDEX($C$1:$C$13701,MIN(13701,ROW()+1)):INDEX($C$1:$C$13701,MIN(13701,ROW()+設定!$B$24))),$C9321&gt;=設定!$B$32,$C9321&gt;=MAX(MIN(INDEX($C$1:$C$13701,MAX(1,ROW()-設定!$B$26)):INDEX($C$1:$C$13701,MAX(1,ROW()-1))),MIN(INDEX($C$1:$C$13701,MIN(13701,ROW()+1)):INDEX($C$1:$C$13701,MIN(13701,ROW()+設定!$B$26))))*10^(設定!$B$27/20)),1,0))</f>
        <v>0</v>
      </c>
      <c r="G9321" s="33" t="n">
        <f aca="false">$G9320+IF($F9321=1,1,0)</f>
        <v>5</v>
      </c>
      <c r="H9321" s="0" t="str">
        <f aca="false">IF($F9321=1,$G9321,"")</f>
        <v/>
      </c>
    </row>
    <row r="9322" customFormat="false" ht="15" hidden="false" customHeight="false" outlineLevel="0" collapsed="false">
      <c r="A9322" s="30" t="n">
        <v>1456.25</v>
      </c>
      <c r="B9322" s="31" t="n">
        <v>23.7769</v>
      </c>
      <c r="C9322" s="32" t="n">
        <f aca="false">IF($A9322="","",IF(設定!$B$21="dB",10^($B9322/20),ABS($B9322)))</f>
        <v>15.447030355677</v>
      </c>
      <c r="D9322" s="32" t="n">
        <f aca="false">IF($A9322="","",$A9322^2)</f>
        <v>2120664.0625</v>
      </c>
      <c r="E9322" s="32" t="n">
        <f aca="false">IF($A9322="","",IF($C9322&lt;=0,"",1/$C9322^2))</f>
        <v>0.00419092607257792</v>
      </c>
      <c r="F9322" s="33" t="n">
        <f aca="false">IF(OR(ROW()-設定!$B$30&lt;2,ROW()+設定!$B$30&gt;13701,N($A9322)&lt;=0,N(INDEX($A$2:$A$13701,MIN(13700,MAX(1,ROW()-1+設定!$B$30))))&lt;=0,$A9322&lt;設定!$B$28,$A9322&gt;設定!$B$29),0,IF(AND($C9322&gt;=MAX(INDEX($C$1:$C$13701,MAX(1,ROW()-設定!$B$24)):INDEX($C$1:$C$13701,MAX(1,ROW()-1))),$C9322&gt;MAX(INDEX($C$1:$C$13701,MIN(13701,ROW()+1)):INDEX($C$1:$C$13701,MIN(13701,ROW()+設定!$B$24))),$C9322&gt;=設定!$B$32,$C9322&gt;=MAX(MIN(INDEX($C$1:$C$13701,MAX(1,ROW()-設定!$B$26)):INDEX($C$1:$C$13701,MAX(1,ROW()-1))),MIN(INDEX($C$1:$C$13701,MIN(13701,ROW()+1)):INDEX($C$1:$C$13701,MIN(13701,ROW()+設定!$B$26))))*10^(設定!$B$27/20)),1,0))</f>
        <v>0</v>
      </c>
      <c r="G9322" s="33" t="n">
        <f aca="false">$G9321+IF($F9322=1,1,0)</f>
        <v>5</v>
      </c>
      <c r="H9322" s="0" t="str">
        <f aca="false">IF($F9322=1,$G9322,"")</f>
        <v/>
      </c>
    </row>
    <row r="9323" customFormat="false" ht="15" hidden="false" customHeight="false" outlineLevel="0" collapsed="false">
      <c r="A9323" s="30" t="n">
        <v>1456.40625</v>
      </c>
      <c r="B9323" s="31" t="n">
        <v>23.8431</v>
      </c>
      <c r="C9323" s="32" t="n">
        <f aca="false">IF($A9323="","",IF(設定!$B$21="dB",10^($B9323/20),ABS($B9323)))</f>
        <v>15.5652105592146</v>
      </c>
      <c r="D9323" s="32" t="n">
        <f aca="false">IF($A9323="","",$A9323^2)</f>
        <v>2121119.16503906</v>
      </c>
      <c r="E9323" s="32" t="n">
        <f aca="false">IF($A9323="","",IF($C9323&lt;=0,"",1/$C9323^2))</f>
        <v>0.004127527733151</v>
      </c>
      <c r="F9323" s="33" t="n">
        <f aca="false">IF(OR(ROW()-設定!$B$30&lt;2,ROW()+設定!$B$30&gt;13701,N($A9323)&lt;=0,N(INDEX($A$2:$A$13701,MIN(13700,MAX(1,ROW()-1+設定!$B$30))))&lt;=0,$A9323&lt;設定!$B$28,$A9323&gt;設定!$B$29),0,IF(AND($C9323&gt;=MAX(INDEX($C$1:$C$13701,MAX(1,ROW()-設定!$B$24)):INDEX($C$1:$C$13701,MAX(1,ROW()-1))),$C9323&gt;MAX(INDEX($C$1:$C$13701,MIN(13701,ROW()+1)):INDEX($C$1:$C$13701,MIN(13701,ROW()+設定!$B$24))),$C9323&gt;=設定!$B$32,$C9323&gt;=MAX(MIN(INDEX($C$1:$C$13701,MAX(1,ROW()-設定!$B$26)):INDEX($C$1:$C$13701,MAX(1,ROW()-1))),MIN(INDEX($C$1:$C$13701,MIN(13701,ROW()+1)):INDEX($C$1:$C$13701,MIN(13701,ROW()+設定!$B$26))))*10^(設定!$B$27/20)),1,0))</f>
        <v>0</v>
      </c>
      <c r="G9323" s="33" t="n">
        <f aca="false">$G9322+IF($F9323=1,1,0)</f>
        <v>5</v>
      </c>
      <c r="H9323" s="0" t="str">
        <f aca="false">IF($F9323=1,$G9323,"")</f>
        <v/>
      </c>
    </row>
    <row r="9324" customFormat="false" ht="15" hidden="false" customHeight="false" outlineLevel="0" collapsed="false">
      <c r="A9324" s="30" t="n">
        <v>1456.5625</v>
      </c>
      <c r="B9324" s="31" t="n">
        <v>23.5538</v>
      </c>
      <c r="C9324" s="32" t="n">
        <f aca="false">IF($A9324="","",IF(設定!$B$21="dB",10^($B9324/20),ABS($B9324)))</f>
        <v>15.0553203171174</v>
      </c>
      <c r="D9324" s="32" t="n">
        <f aca="false">IF($A9324="","",$A9324^2)</f>
        <v>2121574.31640625</v>
      </c>
      <c r="E9324" s="32" t="n">
        <f aca="false">IF($A9324="","",IF($C9324&lt;=0,"",1/$C9324^2))</f>
        <v>0.00441184249994644</v>
      </c>
      <c r="F9324" s="33" t="n">
        <f aca="false">IF(OR(ROW()-設定!$B$30&lt;2,ROW()+設定!$B$30&gt;13701,N($A9324)&lt;=0,N(INDEX($A$2:$A$13701,MIN(13700,MAX(1,ROW()-1+設定!$B$30))))&lt;=0,$A9324&lt;設定!$B$28,$A9324&gt;設定!$B$29),0,IF(AND($C9324&gt;=MAX(INDEX($C$1:$C$13701,MAX(1,ROW()-設定!$B$24)):INDEX($C$1:$C$13701,MAX(1,ROW()-1))),$C9324&gt;MAX(INDEX($C$1:$C$13701,MIN(13701,ROW()+1)):INDEX($C$1:$C$13701,MIN(13701,ROW()+設定!$B$24))),$C9324&gt;=設定!$B$32,$C9324&gt;=MAX(MIN(INDEX($C$1:$C$13701,MAX(1,ROW()-設定!$B$26)):INDEX($C$1:$C$13701,MAX(1,ROW()-1))),MIN(INDEX($C$1:$C$13701,MIN(13701,ROW()+1)):INDEX($C$1:$C$13701,MIN(13701,ROW()+設定!$B$26))))*10^(設定!$B$27/20)),1,0))</f>
        <v>0</v>
      </c>
      <c r="G9324" s="33" t="n">
        <f aca="false">$G9323+IF($F9324=1,1,0)</f>
        <v>5</v>
      </c>
      <c r="H9324" s="0" t="str">
        <f aca="false">IF($F9324=1,$G9324,"")</f>
        <v/>
      </c>
    </row>
    <row r="9325" customFormat="false" ht="15" hidden="false" customHeight="false" outlineLevel="0" collapsed="false">
      <c r="A9325" s="30" t="n">
        <v>1456.71875</v>
      </c>
      <c r="B9325" s="31" t="n">
        <v>23.5974</v>
      </c>
      <c r="C9325" s="32" t="n">
        <f aca="false">IF($A9325="","",IF(設定!$B$21="dB",10^($B9325/20),ABS($B9325)))</f>
        <v>15.1310825277472</v>
      </c>
      <c r="D9325" s="32" t="n">
        <f aca="false">IF($A9325="","",$A9325^2)</f>
        <v>2122029.51660156</v>
      </c>
      <c r="E9325" s="32" t="n">
        <f aca="false">IF($A9325="","",IF($C9325&lt;=0,"",1/$C9325^2))</f>
        <v>0.00436777240341755</v>
      </c>
      <c r="F9325" s="33" t="n">
        <f aca="false">IF(OR(ROW()-設定!$B$30&lt;2,ROW()+設定!$B$30&gt;13701,N($A9325)&lt;=0,N(INDEX($A$2:$A$13701,MIN(13700,MAX(1,ROW()-1+設定!$B$30))))&lt;=0,$A9325&lt;設定!$B$28,$A9325&gt;設定!$B$29),0,IF(AND($C9325&gt;=MAX(INDEX($C$1:$C$13701,MAX(1,ROW()-設定!$B$24)):INDEX($C$1:$C$13701,MAX(1,ROW()-1))),$C9325&gt;MAX(INDEX($C$1:$C$13701,MIN(13701,ROW()+1)):INDEX($C$1:$C$13701,MIN(13701,ROW()+設定!$B$24))),$C9325&gt;=設定!$B$32,$C9325&gt;=MAX(MIN(INDEX($C$1:$C$13701,MAX(1,ROW()-設定!$B$26)):INDEX($C$1:$C$13701,MAX(1,ROW()-1))),MIN(INDEX($C$1:$C$13701,MIN(13701,ROW()+1)):INDEX($C$1:$C$13701,MIN(13701,ROW()+設定!$B$26))))*10^(設定!$B$27/20)),1,0))</f>
        <v>0</v>
      </c>
      <c r="G9325" s="33" t="n">
        <f aca="false">$G9324+IF($F9325=1,1,0)</f>
        <v>5</v>
      </c>
      <c r="H9325" s="0" t="str">
        <f aca="false">IF($F9325=1,$G9325,"")</f>
        <v/>
      </c>
    </row>
    <row r="9326" customFormat="false" ht="15" hidden="false" customHeight="false" outlineLevel="0" collapsed="false">
      <c r="A9326" s="30" t="n">
        <v>1456.875</v>
      </c>
      <c r="B9326" s="31" t="n">
        <v>23.5048</v>
      </c>
      <c r="C9326" s="32" t="n">
        <f aca="false">IF($A9326="","",IF(設定!$B$21="dB",10^($B9326/20),ABS($B9326)))</f>
        <v>14.9706273498389</v>
      </c>
      <c r="D9326" s="32" t="n">
        <f aca="false">IF($A9326="","",$A9326^2)</f>
        <v>2122484.765625</v>
      </c>
      <c r="E9326" s="32" t="n">
        <f aca="false">IF($A9326="","",IF($C9326&lt;=0,"",1/$C9326^2))</f>
        <v>0.00446190171924611</v>
      </c>
      <c r="F9326" s="33" t="n">
        <f aca="false">IF(OR(ROW()-設定!$B$30&lt;2,ROW()+設定!$B$30&gt;13701,N($A9326)&lt;=0,N(INDEX($A$2:$A$13701,MIN(13700,MAX(1,ROW()-1+設定!$B$30))))&lt;=0,$A9326&lt;設定!$B$28,$A9326&gt;設定!$B$29),0,IF(AND($C9326&gt;=MAX(INDEX($C$1:$C$13701,MAX(1,ROW()-設定!$B$24)):INDEX($C$1:$C$13701,MAX(1,ROW()-1))),$C9326&gt;MAX(INDEX($C$1:$C$13701,MIN(13701,ROW()+1)):INDEX($C$1:$C$13701,MIN(13701,ROW()+設定!$B$24))),$C9326&gt;=設定!$B$32,$C9326&gt;=MAX(MIN(INDEX($C$1:$C$13701,MAX(1,ROW()-設定!$B$26)):INDEX($C$1:$C$13701,MAX(1,ROW()-1))),MIN(INDEX($C$1:$C$13701,MIN(13701,ROW()+1)):INDEX($C$1:$C$13701,MIN(13701,ROW()+設定!$B$26))))*10^(設定!$B$27/20)),1,0))</f>
        <v>0</v>
      </c>
      <c r="G9326" s="33" t="n">
        <f aca="false">$G9325+IF($F9326=1,1,0)</f>
        <v>5</v>
      </c>
      <c r="H9326" s="0" t="str">
        <f aca="false">IF($F9326=1,$G9326,"")</f>
        <v/>
      </c>
    </row>
    <row r="9327" customFormat="false" ht="15" hidden="false" customHeight="false" outlineLevel="0" collapsed="false">
      <c r="A9327" s="30" t="n">
        <v>1457.03125</v>
      </c>
      <c r="B9327" s="31" t="n">
        <v>23.3746</v>
      </c>
      <c r="C9327" s="32" t="n">
        <f aca="false">IF($A9327="","",IF(設定!$B$21="dB",10^($B9327/20),ABS($B9327)))</f>
        <v>14.7478937463968</v>
      </c>
      <c r="D9327" s="32" t="n">
        <f aca="false">IF($A9327="","",$A9327^2)</f>
        <v>2122940.06347656</v>
      </c>
      <c r="E9327" s="32" t="n">
        <f aca="false">IF($A9327="","",IF($C9327&lt;=0,"",1/$C9327^2))</f>
        <v>0.00459769332901298</v>
      </c>
      <c r="F9327" s="33" t="n">
        <f aca="false">IF(OR(ROW()-設定!$B$30&lt;2,ROW()+設定!$B$30&gt;13701,N($A9327)&lt;=0,N(INDEX($A$2:$A$13701,MIN(13700,MAX(1,ROW()-1+設定!$B$30))))&lt;=0,$A9327&lt;設定!$B$28,$A9327&gt;設定!$B$29),0,IF(AND($C9327&gt;=MAX(INDEX($C$1:$C$13701,MAX(1,ROW()-設定!$B$24)):INDEX($C$1:$C$13701,MAX(1,ROW()-1))),$C9327&gt;MAX(INDEX($C$1:$C$13701,MIN(13701,ROW()+1)):INDEX($C$1:$C$13701,MIN(13701,ROW()+設定!$B$24))),$C9327&gt;=設定!$B$32,$C9327&gt;=MAX(MIN(INDEX($C$1:$C$13701,MAX(1,ROW()-設定!$B$26)):INDEX($C$1:$C$13701,MAX(1,ROW()-1))),MIN(INDEX($C$1:$C$13701,MIN(13701,ROW()+1)):INDEX($C$1:$C$13701,MIN(13701,ROW()+設定!$B$26))))*10^(設定!$B$27/20)),1,0))</f>
        <v>0</v>
      </c>
      <c r="G9327" s="33" t="n">
        <f aca="false">$G9326+IF($F9327=1,1,0)</f>
        <v>5</v>
      </c>
      <c r="H9327" s="0" t="str">
        <f aca="false">IF($F9327=1,$G9327,"")</f>
        <v/>
      </c>
    </row>
    <row r="9328" customFormat="false" ht="15" hidden="false" customHeight="false" outlineLevel="0" collapsed="false">
      <c r="A9328" s="30" t="n">
        <v>1457.1875</v>
      </c>
      <c r="B9328" s="31" t="n">
        <v>23.3566</v>
      </c>
      <c r="C9328" s="32" t="n">
        <f aca="false">IF($A9328="","",IF(設定!$B$21="dB",10^($B9328/20),ABS($B9328)))</f>
        <v>14.7173629399598</v>
      </c>
      <c r="D9328" s="32" t="n">
        <f aca="false">IF($A9328="","",$A9328^2)</f>
        <v>2123395.41015625</v>
      </c>
      <c r="E9328" s="32" t="n">
        <f aca="false">IF($A9328="","",IF($C9328&lt;=0,"",1/$C9328^2))</f>
        <v>0.00461678871777825</v>
      </c>
      <c r="F9328" s="33" t="n">
        <f aca="false">IF(OR(ROW()-設定!$B$30&lt;2,ROW()+設定!$B$30&gt;13701,N($A9328)&lt;=0,N(INDEX($A$2:$A$13701,MIN(13700,MAX(1,ROW()-1+設定!$B$30))))&lt;=0,$A9328&lt;設定!$B$28,$A9328&gt;設定!$B$29),0,IF(AND($C9328&gt;=MAX(INDEX($C$1:$C$13701,MAX(1,ROW()-設定!$B$24)):INDEX($C$1:$C$13701,MAX(1,ROW()-1))),$C9328&gt;MAX(INDEX($C$1:$C$13701,MIN(13701,ROW()+1)):INDEX($C$1:$C$13701,MIN(13701,ROW()+設定!$B$24))),$C9328&gt;=設定!$B$32,$C9328&gt;=MAX(MIN(INDEX($C$1:$C$13701,MAX(1,ROW()-設定!$B$26)):INDEX($C$1:$C$13701,MAX(1,ROW()-1))),MIN(INDEX($C$1:$C$13701,MIN(13701,ROW()+1)):INDEX($C$1:$C$13701,MIN(13701,ROW()+設定!$B$26))))*10^(設定!$B$27/20)),1,0))</f>
        <v>0</v>
      </c>
      <c r="G9328" s="33" t="n">
        <f aca="false">$G9327+IF($F9328=1,1,0)</f>
        <v>5</v>
      </c>
      <c r="H9328" s="0" t="str">
        <f aca="false">IF($F9328=1,$G9328,"")</f>
        <v/>
      </c>
    </row>
    <row r="9329" customFormat="false" ht="15" hidden="false" customHeight="false" outlineLevel="0" collapsed="false">
      <c r="A9329" s="30" t="n">
        <v>1457.34375</v>
      </c>
      <c r="B9329" s="31" t="n">
        <v>23.1741</v>
      </c>
      <c r="C9329" s="32" t="n">
        <f aca="false">IF($A9329="","",IF(設定!$B$21="dB",10^($B9329/20),ABS($B9329)))</f>
        <v>14.4113610911721</v>
      </c>
      <c r="D9329" s="32" t="n">
        <f aca="false">IF($A9329="","",$A9329^2)</f>
        <v>2123850.80566406</v>
      </c>
      <c r="E9329" s="32" t="n">
        <f aca="false">IF($A9329="","",IF($C9329&lt;=0,"",1/$C9329^2))</f>
        <v>0.00481493024741414</v>
      </c>
      <c r="F9329" s="33" t="n">
        <f aca="false">IF(OR(ROW()-設定!$B$30&lt;2,ROW()+設定!$B$30&gt;13701,N($A9329)&lt;=0,N(INDEX($A$2:$A$13701,MIN(13700,MAX(1,ROW()-1+設定!$B$30))))&lt;=0,$A9329&lt;設定!$B$28,$A9329&gt;設定!$B$29),0,IF(AND($C9329&gt;=MAX(INDEX($C$1:$C$13701,MAX(1,ROW()-設定!$B$24)):INDEX($C$1:$C$13701,MAX(1,ROW()-1))),$C9329&gt;MAX(INDEX($C$1:$C$13701,MIN(13701,ROW()+1)):INDEX($C$1:$C$13701,MIN(13701,ROW()+設定!$B$24))),$C9329&gt;=設定!$B$32,$C9329&gt;=MAX(MIN(INDEX($C$1:$C$13701,MAX(1,ROW()-設定!$B$26)):INDEX($C$1:$C$13701,MAX(1,ROW()-1))),MIN(INDEX($C$1:$C$13701,MIN(13701,ROW()+1)):INDEX($C$1:$C$13701,MIN(13701,ROW()+設定!$B$26))))*10^(設定!$B$27/20)),1,0))</f>
        <v>0</v>
      </c>
      <c r="G9329" s="33" t="n">
        <f aca="false">$G9328+IF($F9329=1,1,0)</f>
        <v>5</v>
      </c>
      <c r="H9329" s="0" t="str">
        <f aca="false">IF($F9329=1,$G9329,"")</f>
        <v/>
      </c>
    </row>
    <row r="9330" customFormat="false" ht="15" hidden="false" customHeight="false" outlineLevel="0" collapsed="false">
      <c r="A9330" s="30" t="n">
        <v>1457.5</v>
      </c>
      <c r="B9330" s="31" t="n">
        <v>23.1728</v>
      </c>
      <c r="C9330" s="32" t="n">
        <f aca="false">IF($A9330="","",IF(設定!$B$21="dB",10^($B9330/20),ABS($B9330)))</f>
        <v>14.4092043325358</v>
      </c>
      <c r="D9330" s="32" t="n">
        <f aca="false">IF($A9330="","",$A9330^2)</f>
        <v>2124306.25</v>
      </c>
      <c r="E9330" s="32" t="n">
        <f aca="false">IF($A9330="","",IF($C9330&lt;=0,"",1/$C9330^2))</f>
        <v>0.00481637174540903</v>
      </c>
      <c r="F9330" s="33" t="n">
        <f aca="false">IF(OR(ROW()-設定!$B$30&lt;2,ROW()+設定!$B$30&gt;13701,N($A9330)&lt;=0,N(INDEX($A$2:$A$13701,MIN(13700,MAX(1,ROW()-1+設定!$B$30))))&lt;=0,$A9330&lt;設定!$B$28,$A9330&gt;設定!$B$29),0,IF(AND($C9330&gt;=MAX(INDEX($C$1:$C$13701,MAX(1,ROW()-設定!$B$24)):INDEX($C$1:$C$13701,MAX(1,ROW()-1))),$C9330&gt;MAX(INDEX($C$1:$C$13701,MIN(13701,ROW()+1)):INDEX($C$1:$C$13701,MIN(13701,ROW()+設定!$B$24))),$C9330&gt;=設定!$B$32,$C9330&gt;=MAX(MIN(INDEX($C$1:$C$13701,MAX(1,ROW()-設定!$B$26)):INDEX($C$1:$C$13701,MAX(1,ROW()-1))),MIN(INDEX($C$1:$C$13701,MIN(13701,ROW()+1)):INDEX($C$1:$C$13701,MIN(13701,ROW()+設定!$B$26))))*10^(設定!$B$27/20)),1,0))</f>
        <v>0</v>
      </c>
      <c r="G9330" s="33" t="n">
        <f aca="false">$G9329+IF($F9330=1,1,0)</f>
        <v>5</v>
      </c>
      <c r="H9330" s="0" t="str">
        <f aca="false">IF($F9330=1,$G9330,"")</f>
        <v/>
      </c>
    </row>
    <row r="9331" customFormat="false" ht="15" hidden="false" customHeight="false" outlineLevel="0" collapsed="false">
      <c r="A9331" s="30" t="n">
        <v>1457.65625</v>
      </c>
      <c r="B9331" s="31" t="n">
        <v>23.0692</v>
      </c>
      <c r="C9331" s="32" t="n">
        <f aca="false">IF($A9331="","",IF(設定!$B$21="dB",10^($B9331/20),ABS($B9331)))</f>
        <v>14.2383610045564</v>
      </c>
      <c r="D9331" s="32" t="n">
        <f aca="false">IF($A9331="","",$A9331^2)</f>
        <v>2124761.74316406</v>
      </c>
      <c r="E9331" s="32" t="n">
        <f aca="false">IF($A9331="","",IF($C9331&lt;=0,"",1/$C9331^2))</f>
        <v>0.00493264658294612</v>
      </c>
      <c r="F9331" s="33" t="n">
        <f aca="false">IF(OR(ROW()-設定!$B$30&lt;2,ROW()+設定!$B$30&gt;13701,N($A9331)&lt;=0,N(INDEX($A$2:$A$13701,MIN(13700,MAX(1,ROW()-1+設定!$B$30))))&lt;=0,$A9331&lt;設定!$B$28,$A9331&gt;設定!$B$29),0,IF(AND($C9331&gt;=MAX(INDEX($C$1:$C$13701,MAX(1,ROW()-設定!$B$24)):INDEX($C$1:$C$13701,MAX(1,ROW()-1))),$C9331&gt;MAX(INDEX($C$1:$C$13701,MIN(13701,ROW()+1)):INDEX($C$1:$C$13701,MIN(13701,ROW()+設定!$B$24))),$C9331&gt;=設定!$B$32,$C9331&gt;=MAX(MIN(INDEX($C$1:$C$13701,MAX(1,ROW()-設定!$B$26)):INDEX($C$1:$C$13701,MAX(1,ROW()-1))),MIN(INDEX($C$1:$C$13701,MIN(13701,ROW()+1)):INDEX($C$1:$C$13701,MIN(13701,ROW()+設定!$B$26))))*10^(設定!$B$27/20)),1,0))</f>
        <v>0</v>
      </c>
      <c r="G9331" s="33" t="n">
        <f aca="false">$G9330+IF($F9331=1,1,0)</f>
        <v>5</v>
      </c>
      <c r="H9331" s="0" t="str">
        <f aca="false">IF($F9331=1,$G9331,"")</f>
        <v/>
      </c>
    </row>
    <row r="9332" customFormat="false" ht="15" hidden="false" customHeight="false" outlineLevel="0" collapsed="false">
      <c r="A9332" s="30" t="n">
        <v>1457.8125</v>
      </c>
      <c r="B9332" s="31" t="n">
        <v>23.1166</v>
      </c>
      <c r="C9332" s="32" t="n">
        <f aca="false">IF($A9332="","",IF(設定!$B$21="dB",10^($B9332/20),ABS($B9332)))</f>
        <v>14.3162739411639</v>
      </c>
      <c r="D9332" s="32" t="n">
        <f aca="false">IF($A9332="","",$A9332^2)</f>
        <v>2125217.28515625</v>
      </c>
      <c r="E9332" s="32" t="n">
        <f aca="false">IF($A9332="","",IF($C9332&lt;=0,"",1/$C9332^2))</f>
        <v>0.00487910315328813</v>
      </c>
      <c r="F9332" s="33" t="n">
        <f aca="false">IF(OR(ROW()-設定!$B$30&lt;2,ROW()+設定!$B$30&gt;13701,N($A9332)&lt;=0,N(INDEX($A$2:$A$13701,MIN(13700,MAX(1,ROW()-1+設定!$B$30))))&lt;=0,$A9332&lt;設定!$B$28,$A9332&gt;設定!$B$29),0,IF(AND($C9332&gt;=MAX(INDEX($C$1:$C$13701,MAX(1,ROW()-設定!$B$24)):INDEX($C$1:$C$13701,MAX(1,ROW()-1))),$C9332&gt;MAX(INDEX($C$1:$C$13701,MIN(13701,ROW()+1)):INDEX($C$1:$C$13701,MIN(13701,ROW()+設定!$B$24))),$C9332&gt;=設定!$B$32,$C9332&gt;=MAX(MIN(INDEX($C$1:$C$13701,MAX(1,ROW()-設定!$B$26)):INDEX($C$1:$C$13701,MAX(1,ROW()-1))),MIN(INDEX($C$1:$C$13701,MIN(13701,ROW()+1)):INDEX($C$1:$C$13701,MIN(13701,ROW()+設定!$B$26))))*10^(設定!$B$27/20)),1,0))</f>
        <v>0</v>
      </c>
      <c r="G9332" s="33" t="n">
        <f aca="false">$G9331+IF($F9332=1,1,0)</f>
        <v>5</v>
      </c>
      <c r="H9332" s="0" t="str">
        <f aca="false">IF($F9332=1,$G9332,"")</f>
        <v/>
      </c>
    </row>
    <row r="9333" customFormat="false" ht="15" hidden="false" customHeight="false" outlineLevel="0" collapsed="false">
      <c r="A9333" s="30" t="n">
        <v>1457.96875</v>
      </c>
      <c r="B9333" s="31" t="n">
        <v>22.96</v>
      </c>
      <c r="C9333" s="32" t="n">
        <f aca="false">IF($A9333="","",IF(設定!$B$21="dB",10^($B9333/20),ABS($B9333)))</f>
        <v>14.0604752412991</v>
      </c>
      <c r="D9333" s="32" t="n">
        <f aca="false">IF($A9333="","",$A9333^2)</f>
        <v>2125672.87597656</v>
      </c>
      <c r="E9333" s="32" t="n">
        <f aca="false">IF($A9333="","",IF($C9333&lt;=0,"",1/$C9333^2))</f>
        <v>0.00505824662003114</v>
      </c>
      <c r="F9333" s="33" t="n">
        <f aca="false">IF(OR(ROW()-設定!$B$30&lt;2,ROW()+設定!$B$30&gt;13701,N($A9333)&lt;=0,N(INDEX($A$2:$A$13701,MIN(13700,MAX(1,ROW()-1+設定!$B$30))))&lt;=0,$A9333&lt;設定!$B$28,$A9333&gt;設定!$B$29),0,IF(AND($C9333&gt;=MAX(INDEX($C$1:$C$13701,MAX(1,ROW()-設定!$B$24)):INDEX($C$1:$C$13701,MAX(1,ROW()-1))),$C9333&gt;MAX(INDEX($C$1:$C$13701,MIN(13701,ROW()+1)):INDEX($C$1:$C$13701,MIN(13701,ROW()+設定!$B$24))),$C9333&gt;=設定!$B$32,$C9333&gt;=MAX(MIN(INDEX($C$1:$C$13701,MAX(1,ROW()-設定!$B$26)):INDEX($C$1:$C$13701,MAX(1,ROW()-1))),MIN(INDEX($C$1:$C$13701,MIN(13701,ROW()+1)):INDEX($C$1:$C$13701,MIN(13701,ROW()+設定!$B$26))))*10^(設定!$B$27/20)),1,0))</f>
        <v>0</v>
      </c>
      <c r="G9333" s="33" t="n">
        <f aca="false">$G9332+IF($F9333=1,1,0)</f>
        <v>5</v>
      </c>
      <c r="H9333" s="0" t="str">
        <f aca="false">IF($F9333=1,$G9333,"")</f>
        <v/>
      </c>
    </row>
    <row r="9334" customFormat="false" ht="15" hidden="false" customHeight="false" outlineLevel="0" collapsed="false">
      <c r="A9334" s="30" t="n">
        <v>1458.125</v>
      </c>
      <c r="B9334" s="31" t="n">
        <v>22.7563</v>
      </c>
      <c r="C9334" s="32" t="n">
        <f aca="false">IF($A9334="","",IF(設定!$B$21="dB",10^($B9334/20),ABS($B9334)))</f>
        <v>13.7345678767467</v>
      </c>
      <c r="D9334" s="32" t="n">
        <f aca="false">IF($A9334="","",$A9334^2)</f>
        <v>2126128.515625</v>
      </c>
      <c r="E9334" s="32" t="n">
        <f aca="false">IF($A9334="","",IF($C9334&lt;=0,"",1/$C9334^2))</f>
        <v>0.00530114886374605</v>
      </c>
      <c r="F9334" s="33" t="n">
        <f aca="false">IF(OR(ROW()-設定!$B$30&lt;2,ROW()+設定!$B$30&gt;13701,N($A9334)&lt;=0,N(INDEX($A$2:$A$13701,MIN(13700,MAX(1,ROW()-1+設定!$B$30))))&lt;=0,$A9334&lt;設定!$B$28,$A9334&gt;設定!$B$29),0,IF(AND($C9334&gt;=MAX(INDEX($C$1:$C$13701,MAX(1,ROW()-設定!$B$24)):INDEX($C$1:$C$13701,MAX(1,ROW()-1))),$C9334&gt;MAX(INDEX($C$1:$C$13701,MIN(13701,ROW()+1)):INDEX($C$1:$C$13701,MIN(13701,ROW()+設定!$B$24))),$C9334&gt;=設定!$B$32,$C9334&gt;=MAX(MIN(INDEX($C$1:$C$13701,MAX(1,ROW()-設定!$B$26)):INDEX($C$1:$C$13701,MAX(1,ROW()-1))),MIN(INDEX($C$1:$C$13701,MIN(13701,ROW()+1)):INDEX($C$1:$C$13701,MIN(13701,ROW()+設定!$B$26))))*10^(設定!$B$27/20)),1,0))</f>
        <v>0</v>
      </c>
      <c r="G9334" s="33" t="n">
        <f aca="false">$G9333+IF($F9334=1,1,0)</f>
        <v>5</v>
      </c>
      <c r="H9334" s="0" t="str">
        <f aca="false">IF($F9334=1,$G9334,"")</f>
        <v/>
      </c>
    </row>
    <row r="9335" customFormat="false" ht="15" hidden="false" customHeight="false" outlineLevel="0" collapsed="false">
      <c r="A9335" s="30" t="n">
        <v>1458.28125</v>
      </c>
      <c r="B9335" s="31" t="n">
        <v>22.7925</v>
      </c>
      <c r="C9335" s="32" t="n">
        <f aca="false">IF($A9335="","",IF(設定!$B$21="dB",10^($B9335/20),ABS($B9335)))</f>
        <v>13.791928594615</v>
      </c>
      <c r="D9335" s="32" t="n">
        <f aca="false">IF($A9335="","",$A9335^2)</f>
        <v>2126584.20410156</v>
      </c>
      <c r="E9335" s="32" t="n">
        <f aca="false">IF($A9335="","",IF($C9335&lt;=0,"",1/$C9335^2))</f>
        <v>0.00525714553647734</v>
      </c>
      <c r="F9335" s="33" t="n">
        <f aca="false">IF(OR(ROW()-設定!$B$30&lt;2,ROW()+設定!$B$30&gt;13701,N($A9335)&lt;=0,N(INDEX($A$2:$A$13701,MIN(13700,MAX(1,ROW()-1+設定!$B$30))))&lt;=0,$A9335&lt;設定!$B$28,$A9335&gt;設定!$B$29),0,IF(AND($C9335&gt;=MAX(INDEX($C$1:$C$13701,MAX(1,ROW()-設定!$B$24)):INDEX($C$1:$C$13701,MAX(1,ROW()-1))),$C9335&gt;MAX(INDEX($C$1:$C$13701,MIN(13701,ROW()+1)):INDEX($C$1:$C$13701,MIN(13701,ROW()+設定!$B$24))),$C9335&gt;=設定!$B$32,$C9335&gt;=MAX(MIN(INDEX($C$1:$C$13701,MAX(1,ROW()-設定!$B$26)):INDEX($C$1:$C$13701,MAX(1,ROW()-1))),MIN(INDEX($C$1:$C$13701,MIN(13701,ROW()+1)):INDEX($C$1:$C$13701,MIN(13701,ROW()+設定!$B$26))))*10^(設定!$B$27/20)),1,0))</f>
        <v>0</v>
      </c>
      <c r="G9335" s="33" t="n">
        <f aca="false">$G9334+IF($F9335=1,1,0)</f>
        <v>5</v>
      </c>
      <c r="H9335" s="0" t="str">
        <f aca="false">IF($F9335=1,$G9335,"")</f>
        <v/>
      </c>
    </row>
    <row r="9336" customFormat="false" ht="15" hidden="false" customHeight="false" outlineLevel="0" collapsed="false">
      <c r="A9336" s="30" t="n">
        <v>1458.4375</v>
      </c>
      <c r="B9336" s="31" t="n">
        <v>22.752</v>
      </c>
      <c r="C9336" s="32" t="n">
        <f aca="false">IF($A9336="","",IF(設定!$B$21="dB",10^($B9336/20),ABS($B9336)))</f>
        <v>13.7277701820855</v>
      </c>
      <c r="D9336" s="32" t="n">
        <f aca="false">IF($A9336="","",$A9336^2)</f>
        <v>2127039.94140625</v>
      </c>
      <c r="E9336" s="32" t="n">
        <f aca="false">IF($A9336="","",IF($C9336&lt;=0,"",1/$C9336^2))</f>
        <v>0.00530640019194775</v>
      </c>
      <c r="F9336" s="33" t="n">
        <f aca="false">IF(OR(ROW()-設定!$B$30&lt;2,ROW()+設定!$B$30&gt;13701,N($A9336)&lt;=0,N(INDEX($A$2:$A$13701,MIN(13700,MAX(1,ROW()-1+設定!$B$30))))&lt;=0,$A9336&lt;設定!$B$28,$A9336&gt;設定!$B$29),0,IF(AND($C9336&gt;=MAX(INDEX($C$1:$C$13701,MAX(1,ROW()-設定!$B$24)):INDEX($C$1:$C$13701,MAX(1,ROW()-1))),$C9336&gt;MAX(INDEX($C$1:$C$13701,MIN(13701,ROW()+1)):INDEX($C$1:$C$13701,MIN(13701,ROW()+設定!$B$24))),$C9336&gt;=設定!$B$32,$C9336&gt;=MAX(MIN(INDEX($C$1:$C$13701,MAX(1,ROW()-設定!$B$26)):INDEX($C$1:$C$13701,MAX(1,ROW()-1))),MIN(INDEX($C$1:$C$13701,MIN(13701,ROW()+1)):INDEX($C$1:$C$13701,MIN(13701,ROW()+設定!$B$26))))*10^(設定!$B$27/20)),1,0))</f>
        <v>0</v>
      </c>
      <c r="G9336" s="33" t="n">
        <f aca="false">$G9335+IF($F9336=1,1,0)</f>
        <v>5</v>
      </c>
      <c r="H9336" s="0" t="str">
        <f aca="false">IF($F9336=1,$G9336,"")</f>
        <v/>
      </c>
    </row>
    <row r="9337" customFormat="false" ht="15" hidden="false" customHeight="false" outlineLevel="0" collapsed="false">
      <c r="A9337" s="30" t="n">
        <v>1458.59375</v>
      </c>
      <c r="B9337" s="31" t="n">
        <v>22.6013</v>
      </c>
      <c r="C9337" s="32" t="n">
        <f aca="false">IF($A9337="","",IF(設定!$B$21="dB",10^($B9337/20),ABS($B9337)))</f>
        <v>13.4916479431973</v>
      </c>
      <c r="D9337" s="32" t="n">
        <f aca="false">IF($A9337="","",$A9337^2)</f>
        <v>2127495.72753906</v>
      </c>
      <c r="E9337" s="32" t="n">
        <f aca="false">IF($A9337="","",IF($C9337&lt;=0,"",1/$C9337^2))</f>
        <v>0.00549376401074033</v>
      </c>
      <c r="F9337" s="33" t="n">
        <f aca="false">IF(OR(ROW()-設定!$B$30&lt;2,ROW()+設定!$B$30&gt;13701,N($A9337)&lt;=0,N(INDEX($A$2:$A$13701,MIN(13700,MAX(1,ROW()-1+設定!$B$30))))&lt;=0,$A9337&lt;設定!$B$28,$A9337&gt;設定!$B$29),0,IF(AND($C9337&gt;=MAX(INDEX($C$1:$C$13701,MAX(1,ROW()-設定!$B$24)):INDEX($C$1:$C$13701,MAX(1,ROW()-1))),$C9337&gt;MAX(INDEX($C$1:$C$13701,MIN(13701,ROW()+1)):INDEX($C$1:$C$13701,MIN(13701,ROW()+設定!$B$24))),$C9337&gt;=設定!$B$32,$C9337&gt;=MAX(MIN(INDEX($C$1:$C$13701,MAX(1,ROW()-設定!$B$26)):INDEX($C$1:$C$13701,MAX(1,ROW()-1))),MIN(INDEX($C$1:$C$13701,MIN(13701,ROW()+1)):INDEX($C$1:$C$13701,MIN(13701,ROW()+設定!$B$26))))*10^(設定!$B$27/20)),1,0))</f>
        <v>0</v>
      </c>
      <c r="G9337" s="33" t="n">
        <f aca="false">$G9336+IF($F9337=1,1,0)</f>
        <v>5</v>
      </c>
      <c r="H9337" s="0" t="str">
        <f aca="false">IF($F9337=1,$G9337,"")</f>
        <v/>
      </c>
    </row>
    <row r="9338" customFormat="false" ht="15" hidden="false" customHeight="false" outlineLevel="0" collapsed="false">
      <c r="A9338" s="30" t="n">
        <v>1458.75</v>
      </c>
      <c r="B9338" s="31" t="n">
        <v>22.7607</v>
      </c>
      <c r="C9338" s="32" t="n">
        <f aca="false">IF($A9338="","",IF(設定!$B$21="dB",10^($B9338/20),ABS($B9338)))</f>
        <v>13.7415271417462</v>
      </c>
      <c r="D9338" s="32" t="n">
        <f aca="false">IF($A9338="","",$A9338^2)</f>
        <v>2127951.5625</v>
      </c>
      <c r="E9338" s="32" t="n">
        <f aca="false">IF($A9338="","",IF($C9338&lt;=0,"",1/$C9338^2))</f>
        <v>0.00529578079110917</v>
      </c>
      <c r="F9338" s="33" t="n">
        <f aca="false">IF(OR(ROW()-設定!$B$30&lt;2,ROW()+設定!$B$30&gt;13701,N($A9338)&lt;=0,N(INDEX($A$2:$A$13701,MIN(13700,MAX(1,ROW()-1+設定!$B$30))))&lt;=0,$A9338&lt;設定!$B$28,$A9338&gt;設定!$B$29),0,IF(AND($C9338&gt;=MAX(INDEX($C$1:$C$13701,MAX(1,ROW()-設定!$B$24)):INDEX($C$1:$C$13701,MAX(1,ROW()-1))),$C9338&gt;MAX(INDEX($C$1:$C$13701,MIN(13701,ROW()+1)):INDEX($C$1:$C$13701,MIN(13701,ROW()+設定!$B$24))),$C9338&gt;=設定!$B$32,$C9338&gt;=MAX(MIN(INDEX($C$1:$C$13701,MAX(1,ROW()-設定!$B$26)):INDEX($C$1:$C$13701,MAX(1,ROW()-1))),MIN(INDEX($C$1:$C$13701,MIN(13701,ROW()+1)):INDEX($C$1:$C$13701,MIN(13701,ROW()+設定!$B$26))))*10^(設定!$B$27/20)),1,0))</f>
        <v>0</v>
      </c>
      <c r="G9338" s="33" t="n">
        <f aca="false">$G9337+IF($F9338=1,1,0)</f>
        <v>5</v>
      </c>
      <c r="H9338" s="0" t="str">
        <f aca="false">IF($F9338=1,$G9338,"")</f>
        <v/>
      </c>
    </row>
    <row r="9339" customFormat="false" ht="15" hidden="false" customHeight="false" outlineLevel="0" collapsed="false">
      <c r="A9339" s="30" t="n">
        <v>1458.90625</v>
      </c>
      <c r="B9339" s="31" t="n">
        <v>22.6</v>
      </c>
      <c r="C9339" s="32" t="n">
        <f aca="false">IF($A9339="","",IF(設定!$B$21="dB",10^($B9339/20),ABS($B9339)))</f>
        <v>13.4896288259165</v>
      </c>
      <c r="D9339" s="32" t="n">
        <f aca="false">IF($A9339="","",$A9339^2)</f>
        <v>2128407.44628906</v>
      </c>
      <c r="E9339" s="32" t="n">
        <f aca="false">IF($A9339="","",IF($C9339&lt;=0,"",1/$C9339^2))</f>
        <v>0.00549540873857624</v>
      </c>
      <c r="F9339" s="33" t="n">
        <f aca="false">IF(OR(ROW()-設定!$B$30&lt;2,ROW()+設定!$B$30&gt;13701,N($A9339)&lt;=0,N(INDEX($A$2:$A$13701,MIN(13700,MAX(1,ROW()-1+設定!$B$30))))&lt;=0,$A9339&lt;設定!$B$28,$A9339&gt;設定!$B$29),0,IF(AND($C9339&gt;=MAX(INDEX($C$1:$C$13701,MAX(1,ROW()-設定!$B$24)):INDEX($C$1:$C$13701,MAX(1,ROW()-1))),$C9339&gt;MAX(INDEX($C$1:$C$13701,MIN(13701,ROW()+1)):INDEX($C$1:$C$13701,MIN(13701,ROW()+設定!$B$24))),$C9339&gt;=設定!$B$32,$C9339&gt;=MAX(MIN(INDEX($C$1:$C$13701,MAX(1,ROW()-設定!$B$26)):INDEX($C$1:$C$13701,MAX(1,ROW()-1))),MIN(INDEX($C$1:$C$13701,MIN(13701,ROW()+1)):INDEX($C$1:$C$13701,MIN(13701,ROW()+設定!$B$26))))*10^(設定!$B$27/20)),1,0))</f>
        <v>0</v>
      </c>
      <c r="G9339" s="33" t="n">
        <f aca="false">$G9338+IF($F9339=1,1,0)</f>
        <v>5</v>
      </c>
      <c r="H9339" s="0" t="str">
        <f aca="false">IF($F9339=1,$G9339,"")</f>
        <v/>
      </c>
    </row>
    <row r="9340" customFormat="false" ht="15" hidden="false" customHeight="false" outlineLevel="0" collapsed="false">
      <c r="A9340" s="30" t="n">
        <v>1459.0625</v>
      </c>
      <c r="B9340" s="31" t="n">
        <v>22.5776</v>
      </c>
      <c r="C9340" s="32" t="n">
        <f aca="false">IF($A9340="","",IF(設定!$B$21="dB",10^($B9340/20),ABS($B9340)))</f>
        <v>13.4548853046902</v>
      </c>
      <c r="D9340" s="32" t="n">
        <f aca="false">IF($A9340="","",$A9340^2)</f>
        <v>2128863.37890625</v>
      </c>
      <c r="E9340" s="32" t="n">
        <f aca="false">IF($A9340="","",IF($C9340&lt;=0,"",1/$C9340^2))</f>
        <v>0.00552382612863216</v>
      </c>
      <c r="F9340" s="33" t="n">
        <f aca="false">IF(OR(ROW()-設定!$B$30&lt;2,ROW()+設定!$B$30&gt;13701,N($A9340)&lt;=0,N(INDEX($A$2:$A$13701,MIN(13700,MAX(1,ROW()-1+設定!$B$30))))&lt;=0,$A9340&lt;設定!$B$28,$A9340&gt;設定!$B$29),0,IF(AND($C9340&gt;=MAX(INDEX($C$1:$C$13701,MAX(1,ROW()-設定!$B$24)):INDEX($C$1:$C$13701,MAX(1,ROW()-1))),$C9340&gt;MAX(INDEX($C$1:$C$13701,MIN(13701,ROW()+1)):INDEX($C$1:$C$13701,MIN(13701,ROW()+設定!$B$24))),$C9340&gt;=設定!$B$32,$C9340&gt;=MAX(MIN(INDEX($C$1:$C$13701,MAX(1,ROW()-設定!$B$26)):INDEX($C$1:$C$13701,MAX(1,ROW()-1))),MIN(INDEX($C$1:$C$13701,MIN(13701,ROW()+1)):INDEX($C$1:$C$13701,MIN(13701,ROW()+設定!$B$26))))*10^(設定!$B$27/20)),1,0))</f>
        <v>0</v>
      </c>
      <c r="G9340" s="33" t="n">
        <f aca="false">$G9339+IF($F9340=1,1,0)</f>
        <v>5</v>
      </c>
      <c r="H9340" s="0" t="str">
        <f aca="false">IF($F9340=1,$G9340,"")</f>
        <v/>
      </c>
    </row>
    <row r="9341" customFormat="false" ht="15" hidden="false" customHeight="false" outlineLevel="0" collapsed="false">
      <c r="A9341" s="30" t="n">
        <v>1459.21875</v>
      </c>
      <c r="B9341" s="31" t="n">
        <v>22.3472</v>
      </c>
      <c r="C9341" s="32" t="n">
        <f aca="false">IF($A9341="","",IF(設定!$B$21="dB",10^($B9341/20),ABS($B9341)))</f>
        <v>13.1026759391095</v>
      </c>
      <c r="D9341" s="32" t="n">
        <f aca="false">IF($A9341="","",$A9341^2)</f>
        <v>2129319.36035156</v>
      </c>
      <c r="E9341" s="32" t="n">
        <f aca="false">IF($A9341="","",IF($C9341&lt;=0,"",1/$C9341^2))</f>
        <v>0.00582478634591662</v>
      </c>
      <c r="F9341" s="33" t="n">
        <f aca="false">IF(OR(ROW()-設定!$B$30&lt;2,ROW()+設定!$B$30&gt;13701,N($A9341)&lt;=0,N(INDEX($A$2:$A$13701,MIN(13700,MAX(1,ROW()-1+設定!$B$30))))&lt;=0,$A9341&lt;設定!$B$28,$A9341&gt;設定!$B$29),0,IF(AND($C9341&gt;=MAX(INDEX($C$1:$C$13701,MAX(1,ROW()-設定!$B$24)):INDEX($C$1:$C$13701,MAX(1,ROW()-1))),$C9341&gt;MAX(INDEX($C$1:$C$13701,MIN(13701,ROW()+1)):INDEX($C$1:$C$13701,MIN(13701,ROW()+設定!$B$24))),$C9341&gt;=設定!$B$32,$C9341&gt;=MAX(MIN(INDEX($C$1:$C$13701,MAX(1,ROW()-設定!$B$26)):INDEX($C$1:$C$13701,MAX(1,ROW()-1))),MIN(INDEX($C$1:$C$13701,MIN(13701,ROW()+1)):INDEX($C$1:$C$13701,MIN(13701,ROW()+設定!$B$26))))*10^(設定!$B$27/20)),1,0))</f>
        <v>0</v>
      </c>
      <c r="G9341" s="33" t="n">
        <f aca="false">$G9340+IF($F9341=1,1,0)</f>
        <v>5</v>
      </c>
      <c r="H9341" s="0" t="str">
        <f aca="false">IF($F9341=1,$G9341,"")</f>
        <v/>
      </c>
    </row>
    <row r="9342" customFormat="false" ht="15" hidden="false" customHeight="false" outlineLevel="0" collapsed="false">
      <c r="A9342" s="30" t="n">
        <v>1459.375</v>
      </c>
      <c r="B9342" s="31" t="n">
        <v>22.3189</v>
      </c>
      <c r="C9342" s="32" t="n">
        <f aca="false">IF($A9342="","",IF(設定!$B$21="dB",10^($B9342/20),ABS($B9342)))</f>
        <v>13.0600548227687</v>
      </c>
      <c r="D9342" s="32" t="n">
        <f aca="false">IF($A9342="","",$A9342^2)</f>
        <v>2129775.390625</v>
      </c>
      <c r="E9342" s="32" t="n">
        <f aca="false">IF($A9342="","",IF($C9342&lt;=0,"",1/$C9342^2))</f>
        <v>0.00586286642946873</v>
      </c>
      <c r="F9342" s="33" t="n">
        <f aca="false">IF(OR(ROW()-設定!$B$30&lt;2,ROW()+設定!$B$30&gt;13701,N($A9342)&lt;=0,N(INDEX($A$2:$A$13701,MIN(13700,MAX(1,ROW()-1+設定!$B$30))))&lt;=0,$A9342&lt;設定!$B$28,$A9342&gt;設定!$B$29),0,IF(AND($C9342&gt;=MAX(INDEX($C$1:$C$13701,MAX(1,ROW()-設定!$B$24)):INDEX($C$1:$C$13701,MAX(1,ROW()-1))),$C9342&gt;MAX(INDEX($C$1:$C$13701,MIN(13701,ROW()+1)):INDEX($C$1:$C$13701,MIN(13701,ROW()+設定!$B$24))),$C9342&gt;=設定!$B$32,$C9342&gt;=MAX(MIN(INDEX($C$1:$C$13701,MAX(1,ROW()-設定!$B$26)):INDEX($C$1:$C$13701,MAX(1,ROW()-1))),MIN(INDEX($C$1:$C$13701,MIN(13701,ROW()+1)):INDEX($C$1:$C$13701,MIN(13701,ROW()+設定!$B$26))))*10^(設定!$B$27/20)),1,0))</f>
        <v>0</v>
      </c>
      <c r="G9342" s="33" t="n">
        <f aca="false">$G9341+IF($F9342=1,1,0)</f>
        <v>5</v>
      </c>
      <c r="H9342" s="0" t="str">
        <f aca="false">IF($F9342=1,$G9342,"")</f>
        <v/>
      </c>
    </row>
    <row r="9343" customFormat="false" ht="15" hidden="false" customHeight="false" outlineLevel="0" collapsed="false">
      <c r="A9343" s="30" t="n">
        <v>1459.53125</v>
      </c>
      <c r="B9343" s="31" t="n">
        <v>22.3966</v>
      </c>
      <c r="C9343" s="32" t="n">
        <f aca="false">IF($A9343="","",IF(設定!$B$21="dB",10^($B9343/20),ABS($B9343)))</f>
        <v>13.1774082182454</v>
      </c>
      <c r="D9343" s="32" t="n">
        <f aca="false">IF($A9343="","",$A9343^2)</f>
        <v>2130231.46972656</v>
      </c>
      <c r="E9343" s="32" t="n">
        <f aca="false">IF($A9343="","",IF($C9343&lt;=0,"",1/$C9343^2))</f>
        <v>0.0057589061352994</v>
      </c>
      <c r="F9343" s="33" t="n">
        <f aca="false">IF(OR(ROW()-設定!$B$30&lt;2,ROW()+設定!$B$30&gt;13701,N($A9343)&lt;=0,N(INDEX($A$2:$A$13701,MIN(13700,MAX(1,ROW()-1+設定!$B$30))))&lt;=0,$A9343&lt;設定!$B$28,$A9343&gt;設定!$B$29),0,IF(AND($C9343&gt;=MAX(INDEX($C$1:$C$13701,MAX(1,ROW()-設定!$B$24)):INDEX($C$1:$C$13701,MAX(1,ROW()-1))),$C9343&gt;MAX(INDEX($C$1:$C$13701,MIN(13701,ROW()+1)):INDEX($C$1:$C$13701,MIN(13701,ROW()+設定!$B$24))),$C9343&gt;=設定!$B$32,$C9343&gt;=MAX(MIN(INDEX($C$1:$C$13701,MAX(1,ROW()-設定!$B$26)):INDEX($C$1:$C$13701,MAX(1,ROW()-1))),MIN(INDEX($C$1:$C$13701,MIN(13701,ROW()+1)):INDEX($C$1:$C$13701,MIN(13701,ROW()+設定!$B$26))))*10^(設定!$B$27/20)),1,0))</f>
        <v>0</v>
      </c>
      <c r="G9343" s="33" t="n">
        <f aca="false">$G9342+IF($F9343=1,1,0)</f>
        <v>5</v>
      </c>
      <c r="H9343" s="0" t="str">
        <f aca="false">IF($F9343=1,$G9343,"")</f>
        <v/>
      </c>
    </row>
    <row r="9344" customFormat="false" ht="15" hidden="false" customHeight="false" outlineLevel="0" collapsed="false">
      <c r="A9344" s="30" t="n">
        <v>1459.6875</v>
      </c>
      <c r="B9344" s="31" t="n">
        <v>22.0818</v>
      </c>
      <c r="C9344" s="32" t="n">
        <f aca="false">IF($A9344="","",IF(設定!$B$21="dB",10^($B9344/20),ABS($B9344)))</f>
        <v>12.7083743694254</v>
      </c>
      <c r="D9344" s="32" t="n">
        <f aca="false">IF($A9344="","",$A9344^2)</f>
        <v>2130687.59765625</v>
      </c>
      <c r="E9344" s="32" t="n">
        <f aca="false">IF($A9344="","",IF($C9344&lt;=0,"",1/$C9344^2))</f>
        <v>0.00619184391432307</v>
      </c>
      <c r="F9344" s="33" t="n">
        <f aca="false">IF(OR(ROW()-設定!$B$30&lt;2,ROW()+設定!$B$30&gt;13701,N($A9344)&lt;=0,N(INDEX($A$2:$A$13701,MIN(13700,MAX(1,ROW()-1+設定!$B$30))))&lt;=0,$A9344&lt;設定!$B$28,$A9344&gt;設定!$B$29),0,IF(AND($C9344&gt;=MAX(INDEX($C$1:$C$13701,MAX(1,ROW()-設定!$B$24)):INDEX($C$1:$C$13701,MAX(1,ROW()-1))),$C9344&gt;MAX(INDEX($C$1:$C$13701,MIN(13701,ROW()+1)):INDEX($C$1:$C$13701,MIN(13701,ROW()+設定!$B$24))),$C9344&gt;=設定!$B$32,$C9344&gt;=MAX(MIN(INDEX($C$1:$C$13701,MAX(1,ROW()-設定!$B$26)):INDEX($C$1:$C$13701,MAX(1,ROW()-1))),MIN(INDEX($C$1:$C$13701,MIN(13701,ROW()+1)):INDEX($C$1:$C$13701,MIN(13701,ROW()+設定!$B$26))))*10^(設定!$B$27/20)),1,0))</f>
        <v>0</v>
      </c>
      <c r="G9344" s="33" t="n">
        <f aca="false">$G9343+IF($F9344=1,1,0)</f>
        <v>5</v>
      </c>
      <c r="H9344" s="0" t="str">
        <f aca="false">IF($F9344=1,$G9344,"")</f>
        <v/>
      </c>
    </row>
    <row r="9345" customFormat="false" ht="15" hidden="false" customHeight="false" outlineLevel="0" collapsed="false">
      <c r="A9345" s="30" t="n">
        <v>1459.84375</v>
      </c>
      <c r="B9345" s="31" t="n">
        <v>22.2022</v>
      </c>
      <c r="C9345" s="32" t="n">
        <f aca="false">IF($A9345="","",IF(設定!$B$21="dB",10^($B9345/20),ABS($B9345)))</f>
        <v>12.8857588648266</v>
      </c>
      <c r="D9345" s="32" t="n">
        <f aca="false">IF($A9345="","",$A9345^2)</f>
        <v>2131143.77441406</v>
      </c>
      <c r="E9345" s="32" t="n">
        <f aca="false">IF($A9345="","",IF($C9345&lt;=0,"",1/$C9345^2))</f>
        <v>0.00602254425534757</v>
      </c>
      <c r="F9345" s="33" t="n">
        <f aca="false">IF(OR(ROW()-設定!$B$30&lt;2,ROW()+設定!$B$30&gt;13701,N($A9345)&lt;=0,N(INDEX($A$2:$A$13701,MIN(13700,MAX(1,ROW()-1+設定!$B$30))))&lt;=0,$A9345&lt;設定!$B$28,$A9345&gt;設定!$B$29),0,IF(AND($C9345&gt;=MAX(INDEX($C$1:$C$13701,MAX(1,ROW()-設定!$B$24)):INDEX($C$1:$C$13701,MAX(1,ROW()-1))),$C9345&gt;MAX(INDEX($C$1:$C$13701,MIN(13701,ROW()+1)):INDEX($C$1:$C$13701,MIN(13701,ROW()+設定!$B$24))),$C9345&gt;=設定!$B$32,$C9345&gt;=MAX(MIN(INDEX($C$1:$C$13701,MAX(1,ROW()-設定!$B$26)):INDEX($C$1:$C$13701,MAX(1,ROW()-1))),MIN(INDEX($C$1:$C$13701,MIN(13701,ROW()+1)):INDEX($C$1:$C$13701,MIN(13701,ROW()+設定!$B$26))))*10^(設定!$B$27/20)),1,0))</f>
        <v>0</v>
      </c>
      <c r="G9345" s="33" t="n">
        <f aca="false">$G9344+IF($F9345=1,1,0)</f>
        <v>5</v>
      </c>
      <c r="H9345" s="0" t="str">
        <f aca="false">IF($F9345=1,$G9345,"")</f>
        <v/>
      </c>
    </row>
    <row r="9346" customFormat="false" ht="15" hidden="false" customHeight="false" outlineLevel="0" collapsed="false">
      <c r="A9346" s="30" t="n">
        <v>1460</v>
      </c>
      <c r="B9346" s="31" t="n">
        <v>22.1096</v>
      </c>
      <c r="C9346" s="32" t="n">
        <f aca="false">IF($A9346="","",IF(設定!$B$21="dB",10^($B9346/20),ABS($B9346)))</f>
        <v>12.7491138675272</v>
      </c>
      <c r="D9346" s="32" t="n">
        <f aca="false">IF($A9346="","",$A9346^2)</f>
        <v>2131600</v>
      </c>
      <c r="E9346" s="32" t="n">
        <f aca="false">IF($A9346="","",IF($C9346&lt;=0,"",1/$C9346^2))</f>
        <v>0.00615233535203099</v>
      </c>
      <c r="F9346" s="33" t="n">
        <f aca="false">IF(OR(ROW()-設定!$B$30&lt;2,ROW()+設定!$B$30&gt;13701,N($A9346)&lt;=0,N(INDEX($A$2:$A$13701,MIN(13700,MAX(1,ROW()-1+設定!$B$30))))&lt;=0,$A9346&lt;設定!$B$28,$A9346&gt;設定!$B$29),0,IF(AND($C9346&gt;=MAX(INDEX($C$1:$C$13701,MAX(1,ROW()-設定!$B$24)):INDEX($C$1:$C$13701,MAX(1,ROW()-1))),$C9346&gt;MAX(INDEX($C$1:$C$13701,MIN(13701,ROW()+1)):INDEX($C$1:$C$13701,MIN(13701,ROW()+設定!$B$24))),$C9346&gt;=設定!$B$32,$C9346&gt;=MAX(MIN(INDEX($C$1:$C$13701,MAX(1,ROW()-設定!$B$26)):INDEX($C$1:$C$13701,MAX(1,ROW()-1))),MIN(INDEX($C$1:$C$13701,MIN(13701,ROW()+1)):INDEX($C$1:$C$13701,MIN(13701,ROW()+設定!$B$26))))*10^(設定!$B$27/20)),1,0))</f>
        <v>0</v>
      </c>
      <c r="G9346" s="33" t="n">
        <f aca="false">$G9345+IF($F9346=1,1,0)</f>
        <v>5</v>
      </c>
      <c r="H9346" s="0" t="str">
        <f aca="false">IF($F9346=1,$G9346,"")</f>
        <v/>
      </c>
    </row>
    <row r="9347" customFormat="false" ht="15" hidden="false" customHeight="false" outlineLevel="0" collapsed="false">
      <c r="A9347" s="30" t="n">
        <v>1460.15625</v>
      </c>
      <c r="B9347" s="31" t="n">
        <v>21.9855</v>
      </c>
      <c r="C9347" s="32" t="n">
        <f aca="false">IF($A9347="","",IF(設定!$B$21="dB",10^($B9347/20),ABS($B9347)))</f>
        <v>12.5682554741889</v>
      </c>
      <c r="D9347" s="32" t="n">
        <f aca="false">IF($A9347="","",$A9347^2)</f>
        <v>2132056.27441406</v>
      </c>
      <c r="E9347" s="32" t="n">
        <f aca="false">IF($A9347="","",IF($C9347&lt;=0,"",1/$C9347^2))</f>
        <v>0.0063306747292878</v>
      </c>
      <c r="F9347" s="33" t="n">
        <f aca="false">IF(OR(ROW()-設定!$B$30&lt;2,ROW()+設定!$B$30&gt;13701,N($A9347)&lt;=0,N(INDEX($A$2:$A$13701,MIN(13700,MAX(1,ROW()-1+設定!$B$30))))&lt;=0,$A9347&lt;設定!$B$28,$A9347&gt;設定!$B$29),0,IF(AND($C9347&gt;=MAX(INDEX($C$1:$C$13701,MAX(1,ROW()-設定!$B$24)):INDEX($C$1:$C$13701,MAX(1,ROW()-1))),$C9347&gt;MAX(INDEX($C$1:$C$13701,MIN(13701,ROW()+1)):INDEX($C$1:$C$13701,MIN(13701,ROW()+設定!$B$24))),$C9347&gt;=設定!$B$32,$C9347&gt;=MAX(MIN(INDEX($C$1:$C$13701,MAX(1,ROW()-設定!$B$26)):INDEX($C$1:$C$13701,MAX(1,ROW()-1))),MIN(INDEX($C$1:$C$13701,MIN(13701,ROW()+1)):INDEX($C$1:$C$13701,MIN(13701,ROW()+設定!$B$26))))*10^(設定!$B$27/20)),1,0))</f>
        <v>0</v>
      </c>
      <c r="G9347" s="33" t="n">
        <f aca="false">$G9346+IF($F9347=1,1,0)</f>
        <v>5</v>
      </c>
      <c r="H9347" s="0" t="str">
        <f aca="false">IF($F9347=1,$G9347,"")</f>
        <v/>
      </c>
    </row>
    <row r="9348" customFormat="false" ht="15" hidden="false" customHeight="false" outlineLevel="0" collapsed="false">
      <c r="A9348" s="30" t="n">
        <v>1460.3125</v>
      </c>
      <c r="B9348" s="31" t="n">
        <v>21.9826</v>
      </c>
      <c r="C9348" s="32" t="n">
        <f aca="false">IF($A9348="","",IF(設定!$B$21="dB",10^($B9348/20),ABS($B9348)))</f>
        <v>12.5640599503514</v>
      </c>
      <c r="D9348" s="32" t="n">
        <f aca="false">IF($A9348="","",$A9348^2)</f>
        <v>2132512.59765625</v>
      </c>
      <c r="E9348" s="32" t="n">
        <f aca="false">IF($A9348="","",IF($C9348&lt;=0,"",1/$C9348^2))</f>
        <v>0.00633490344699858</v>
      </c>
      <c r="F9348" s="33" t="n">
        <f aca="false">IF(OR(ROW()-設定!$B$30&lt;2,ROW()+設定!$B$30&gt;13701,N($A9348)&lt;=0,N(INDEX($A$2:$A$13701,MIN(13700,MAX(1,ROW()-1+設定!$B$30))))&lt;=0,$A9348&lt;設定!$B$28,$A9348&gt;設定!$B$29),0,IF(AND($C9348&gt;=MAX(INDEX($C$1:$C$13701,MAX(1,ROW()-設定!$B$24)):INDEX($C$1:$C$13701,MAX(1,ROW()-1))),$C9348&gt;MAX(INDEX($C$1:$C$13701,MIN(13701,ROW()+1)):INDEX($C$1:$C$13701,MIN(13701,ROW()+設定!$B$24))),$C9348&gt;=設定!$B$32,$C9348&gt;=MAX(MIN(INDEX($C$1:$C$13701,MAX(1,ROW()-設定!$B$26)):INDEX($C$1:$C$13701,MAX(1,ROW()-1))),MIN(INDEX($C$1:$C$13701,MIN(13701,ROW()+1)):INDEX($C$1:$C$13701,MIN(13701,ROW()+設定!$B$26))))*10^(設定!$B$27/20)),1,0))</f>
        <v>0</v>
      </c>
      <c r="G9348" s="33" t="n">
        <f aca="false">$G9347+IF($F9348=1,1,0)</f>
        <v>5</v>
      </c>
      <c r="H9348" s="0" t="str">
        <f aca="false">IF($F9348=1,$G9348,"")</f>
        <v/>
      </c>
    </row>
    <row r="9349" customFormat="false" ht="15" hidden="false" customHeight="false" outlineLevel="0" collapsed="false">
      <c r="A9349" s="30" t="n">
        <v>1460.46875</v>
      </c>
      <c r="B9349" s="31" t="n">
        <v>21.7998</v>
      </c>
      <c r="C9349" s="32" t="n">
        <f aca="false">IF($A9349="","",IF(設定!$B$21="dB",10^($B9349/20),ABS($B9349)))</f>
        <v>12.302404431532</v>
      </c>
      <c r="D9349" s="32" t="n">
        <f aca="false">IF($A9349="","",$A9349^2)</f>
        <v>2132968.96972656</v>
      </c>
      <c r="E9349" s="32" t="n">
        <f aca="false">IF($A9349="","",IF($C9349&lt;=0,"",1/$C9349^2))</f>
        <v>0.00660723874765881</v>
      </c>
      <c r="F9349" s="33" t="n">
        <f aca="false">IF(OR(ROW()-設定!$B$30&lt;2,ROW()+設定!$B$30&gt;13701,N($A9349)&lt;=0,N(INDEX($A$2:$A$13701,MIN(13700,MAX(1,ROW()-1+設定!$B$30))))&lt;=0,$A9349&lt;設定!$B$28,$A9349&gt;設定!$B$29),0,IF(AND($C9349&gt;=MAX(INDEX($C$1:$C$13701,MAX(1,ROW()-設定!$B$24)):INDEX($C$1:$C$13701,MAX(1,ROW()-1))),$C9349&gt;MAX(INDEX($C$1:$C$13701,MIN(13701,ROW()+1)):INDEX($C$1:$C$13701,MIN(13701,ROW()+設定!$B$24))),$C9349&gt;=設定!$B$32,$C9349&gt;=MAX(MIN(INDEX($C$1:$C$13701,MAX(1,ROW()-設定!$B$26)):INDEX($C$1:$C$13701,MAX(1,ROW()-1))),MIN(INDEX($C$1:$C$13701,MIN(13701,ROW()+1)):INDEX($C$1:$C$13701,MIN(13701,ROW()+設定!$B$26))))*10^(設定!$B$27/20)),1,0))</f>
        <v>0</v>
      </c>
      <c r="G9349" s="33" t="n">
        <f aca="false">$G9348+IF($F9349=1,1,0)</f>
        <v>5</v>
      </c>
      <c r="H9349" s="0" t="str">
        <f aca="false">IF($F9349=1,$G9349,"")</f>
        <v/>
      </c>
    </row>
    <row r="9350" customFormat="false" ht="15" hidden="false" customHeight="false" outlineLevel="0" collapsed="false">
      <c r="A9350" s="30" t="n">
        <v>1460.625</v>
      </c>
      <c r="B9350" s="31" t="n">
        <v>21.8706</v>
      </c>
      <c r="C9350" s="32" t="n">
        <f aca="false">IF($A9350="","",IF(設定!$B$21="dB",10^($B9350/20),ABS($B9350)))</f>
        <v>12.4030929969088</v>
      </c>
      <c r="D9350" s="32" t="n">
        <f aca="false">IF($A9350="","",$A9350^2)</f>
        <v>2133425.390625</v>
      </c>
      <c r="E9350" s="32" t="n">
        <f aca="false">IF($A9350="","",IF($C9350&lt;=0,"",1/$C9350^2))</f>
        <v>0.00650039877811254</v>
      </c>
      <c r="F9350" s="33" t="n">
        <f aca="false">IF(OR(ROW()-設定!$B$30&lt;2,ROW()+設定!$B$30&gt;13701,N($A9350)&lt;=0,N(INDEX($A$2:$A$13701,MIN(13700,MAX(1,ROW()-1+設定!$B$30))))&lt;=0,$A9350&lt;設定!$B$28,$A9350&gt;設定!$B$29),0,IF(AND($C9350&gt;=MAX(INDEX($C$1:$C$13701,MAX(1,ROW()-設定!$B$24)):INDEX($C$1:$C$13701,MAX(1,ROW()-1))),$C9350&gt;MAX(INDEX($C$1:$C$13701,MIN(13701,ROW()+1)):INDEX($C$1:$C$13701,MIN(13701,ROW()+設定!$B$24))),$C9350&gt;=設定!$B$32,$C9350&gt;=MAX(MIN(INDEX($C$1:$C$13701,MAX(1,ROW()-設定!$B$26)):INDEX($C$1:$C$13701,MAX(1,ROW()-1))),MIN(INDEX($C$1:$C$13701,MIN(13701,ROW()+1)):INDEX($C$1:$C$13701,MIN(13701,ROW()+設定!$B$26))))*10^(設定!$B$27/20)),1,0))</f>
        <v>0</v>
      </c>
      <c r="G9350" s="33" t="n">
        <f aca="false">$G9349+IF($F9350=1,1,0)</f>
        <v>5</v>
      </c>
      <c r="H9350" s="0" t="str">
        <f aca="false">IF($F9350=1,$G9350,"")</f>
        <v/>
      </c>
    </row>
    <row r="9351" customFormat="false" ht="15" hidden="false" customHeight="false" outlineLevel="0" collapsed="false">
      <c r="A9351" s="30" t="n">
        <v>1460.78125</v>
      </c>
      <c r="B9351" s="31" t="n">
        <v>21.6602</v>
      </c>
      <c r="C9351" s="32" t="n">
        <f aca="false">IF($A9351="","",IF(設定!$B$21="dB",10^($B9351/20),ABS($B9351)))</f>
        <v>12.1062600892357</v>
      </c>
      <c r="D9351" s="32" t="n">
        <f aca="false">IF($A9351="","",$A9351^2)</f>
        <v>2133881.86035156</v>
      </c>
      <c r="E9351" s="32" t="n">
        <f aca="false">IF($A9351="","",IF($C9351&lt;=0,"",1/$C9351^2))</f>
        <v>0.00682307272007086</v>
      </c>
      <c r="F9351" s="33" t="n">
        <f aca="false">IF(OR(ROW()-設定!$B$30&lt;2,ROW()+設定!$B$30&gt;13701,N($A9351)&lt;=0,N(INDEX($A$2:$A$13701,MIN(13700,MAX(1,ROW()-1+設定!$B$30))))&lt;=0,$A9351&lt;設定!$B$28,$A9351&gt;設定!$B$29),0,IF(AND($C9351&gt;=MAX(INDEX($C$1:$C$13701,MAX(1,ROW()-設定!$B$24)):INDEX($C$1:$C$13701,MAX(1,ROW()-1))),$C9351&gt;MAX(INDEX($C$1:$C$13701,MIN(13701,ROW()+1)):INDEX($C$1:$C$13701,MIN(13701,ROW()+設定!$B$24))),$C9351&gt;=設定!$B$32,$C9351&gt;=MAX(MIN(INDEX($C$1:$C$13701,MAX(1,ROW()-設定!$B$26)):INDEX($C$1:$C$13701,MAX(1,ROW()-1))),MIN(INDEX($C$1:$C$13701,MIN(13701,ROW()+1)):INDEX($C$1:$C$13701,MIN(13701,ROW()+設定!$B$26))))*10^(設定!$B$27/20)),1,0))</f>
        <v>0</v>
      </c>
      <c r="G9351" s="33" t="n">
        <f aca="false">$G9350+IF($F9351=1,1,0)</f>
        <v>5</v>
      </c>
      <c r="H9351" s="0" t="str">
        <f aca="false">IF($F9351=1,$G9351,"")</f>
        <v/>
      </c>
    </row>
    <row r="9352" customFormat="false" ht="15" hidden="false" customHeight="false" outlineLevel="0" collapsed="false">
      <c r="A9352" s="30" t="n">
        <v>1460.9375</v>
      </c>
      <c r="B9352" s="31" t="n">
        <v>21.5923</v>
      </c>
      <c r="C9352" s="32" t="n">
        <f aca="false">IF($A9352="","",IF(設定!$B$21="dB",10^($B9352/20),ABS($B9352)))</f>
        <v>12.0119910516841</v>
      </c>
      <c r="D9352" s="32" t="n">
        <f aca="false">IF($A9352="","",$A9352^2)</f>
        <v>2134338.37890625</v>
      </c>
      <c r="E9352" s="32" t="n">
        <f aca="false">IF($A9352="","",IF($C9352&lt;=0,"",1/$C9352^2))</f>
        <v>0.00693058668699588</v>
      </c>
      <c r="F9352" s="33" t="n">
        <f aca="false">IF(OR(ROW()-設定!$B$30&lt;2,ROW()+設定!$B$30&gt;13701,N($A9352)&lt;=0,N(INDEX($A$2:$A$13701,MIN(13700,MAX(1,ROW()-1+設定!$B$30))))&lt;=0,$A9352&lt;設定!$B$28,$A9352&gt;設定!$B$29),0,IF(AND($C9352&gt;=MAX(INDEX($C$1:$C$13701,MAX(1,ROW()-設定!$B$24)):INDEX($C$1:$C$13701,MAX(1,ROW()-1))),$C9352&gt;MAX(INDEX($C$1:$C$13701,MIN(13701,ROW()+1)):INDEX($C$1:$C$13701,MIN(13701,ROW()+設定!$B$24))),$C9352&gt;=設定!$B$32,$C9352&gt;=MAX(MIN(INDEX($C$1:$C$13701,MAX(1,ROW()-設定!$B$26)):INDEX($C$1:$C$13701,MAX(1,ROW()-1))),MIN(INDEX($C$1:$C$13701,MIN(13701,ROW()+1)):INDEX($C$1:$C$13701,MIN(13701,ROW()+設定!$B$26))))*10^(設定!$B$27/20)),1,0))</f>
        <v>0</v>
      </c>
      <c r="G9352" s="33" t="n">
        <f aca="false">$G9351+IF($F9352=1,1,0)</f>
        <v>5</v>
      </c>
      <c r="H9352" s="0" t="str">
        <f aca="false">IF($F9352=1,$G9352,"")</f>
        <v/>
      </c>
    </row>
    <row r="9353" customFormat="false" ht="15" hidden="false" customHeight="false" outlineLevel="0" collapsed="false">
      <c r="A9353" s="30" t="n">
        <v>1461.09375</v>
      </c>
      <c r="B9353" s="31" t="n">
        <v>21.8039</v>
      </c>
      <c r="C9353" s="32" t="n">
        <f aca="false">IF($A9353="","",IF(設定!$B$21="dB",10^($B9353/20),ABS($B9353)))</f>
        <v>12.3082129055866</v>
      </c>
      <c r="D9353" s="32" t="n">
        <f aca="false">IF($A9353="","",$A9353^2)</f>
        <v>2134794.94628906</v>
      </c>
      <c r="E9353" s="32" t="n">
        <f aca="false">IF($A9353="","",IF($C9353&lt;=0,"",1/$C9353^2))</f>
        <v>0.00660100406200724</v>
      </c>
      <c r="F9353" s="33" t="n">
        <f aca="false">IF(OR(ROW()-設定!$B$30&lt;2,ROW()+設定!$B$30&gt;13701,N($A9353)&lt;=0,N(INDEX($A$2:$A$13701,MIN(13700,MAX(1,ROW()-1+設定!$B$30))))&lt;=0,$A9353&lt;設定!$B$28,$A9353&gt;設定!$B$29),0,IF(AND($C9353&gt;=MAX(INDEX($C$1:$C$13701,MAX(1,ROW()-設定!$B$24)):INDEX($C$1:$C$13701,MAX(1,ROW()-1))),$C9353&gt;MAX(INDEX($C$1:$C$13701,MIN(13701,ROW()+1)):INDEX($C$1:$C$13701,MIN(13701,ROW()+設定!$B$24))),$C9353&gt;=設定!$B$32,$C9353&gt;=MAX(MIN(INDEX($C$1:$C$13701,MAX(1,ROW()-設定!$B$26)):INDEX($C$1:$C$13701,MAX(1,ROW()-1))),MIN(INDEX($C$1:$C$13701,MIN(13701,ROW()+1)):INDEX($C$1:$C$13701,MIN(13701,ROW()+設定!$B$26))))*10^(設定!$B$27/20)),1,0))</f>
        <v>0</v>
      </c>
      <c r="G9353" s="33" t="n">
        <f aca="false">$G9352+IF($F9353=1,1,0)</f>
        <v>5</v>
      </c>
      <c r="H9353" s="0" t="str">
        <f aca="false">IF($F9353=1,$G9353,"")</f>
        <v/>
      </c>
    </row>
    <row r="9354" customFormat="false" ht="15" hidden="false" customHeight="false" outlineLevel="0" collapsed="false">
      <c r="A9354" s="30" t="n">
        <v>1461.25</v>
      </c>
      <c r="B9354" s="31" t="n">
        <v>21.5291</v>
      </c>
      <c r="C9354" s="32" t="n">
        <f aca="false">IF($A9354="","",IF(設定!$B$21="dB",10^($B9354/20),ABS($B9354)))</f>
        <v>11.924906979454</v>
      </c>
      <c r="D9354" s="32" t="n">
        <f aca="false">IF($A9354="","",$A9354^2)</f>
        <v>2135251.5625</v>
      </c>
      <c r="E9354" s="32" t="n">
        <f aca="false">IF($A9354="","",IF($C9354&lt;=0,"",1/$C9354^2))</f>
        <v>0.00703218034527604</v>
      </c>
      <c r="F9354" s="33" t="n">
        <f aca="false">IF(OR(ROW()-設定!$B$30&lt;2,ROW()+設定!$B$30&gt;13701,N($A9354)&lt;=0,N(INDEX($A$2:$A$13701,MIN(13700,MAX(1,ROW()-1+設定!$B$30))))&lt;=0,$A9354&lt;設定!$B$28,$A9354&gt;設定!$B$29),0,IF(AND($C9354&gt;=MAX(INDEX($C$1:$C$13701,MAX(1,ROW()-設定!$B$24)):INDEX($C$1:$C$13701,MAX(1,ROW()-1))),$C9354&gt;MAX(INDEX($C$1:$C$13701,MIN(13701,ROW()+1)):INDEX($C$1:$C$13701,MIN(13701,ROW()+設定!$B$24))),$C9354&gt;=設定!$B$32,$C9354&gt;=MAX(MIN(INDEX($C$1:$C$13701,MAX(1,ROW()-設定!$B$26)):INDEX($C$1:$C$13701,MAX(1,ROW()-1))),MIN(INDEX($C$1:$C$13701,MIN(13701,ROW()+1)):INDEX($C$1:$C$13701,MIN(13701,ROW()+設定!$B$26))))*10^(設定!$B$27/20)),1,0))</f>
        <v>0</v>
      </c>
      <c r="G9354" s="33" t="n">
        <f aca="false">$G9353+IF($F9354=1,1,0)</f>
        <v>5</v>
      </c>
      <c r="H9354" s="0" t="str">
        <f aca="false">IF($F9354=1,$G9354,"")</f>
        <v/>
      </c>
    </row>
    <row r="9355" customFormat="false" ht="15" hidden="false" customHeight="false" outlineLevel="0" collapsed="false">
      <c r="A9355" s="30" t="n">
        <v>1461.40625</v>
      </c>
      <c r="B9355" s="31" t="n">
        <v>21.3216</v>
      </c>
      <c r="C9355" s="32" t="n">
        <f aca="false">IF($A9355="","",IF(設定!$B$21="dB",10^($B9355/20),ABS($B9355)))</f>
        <v>11.6434048910169</v>
      </c>
      <c r="D9355" s="32" t="n">
        <f aca="false">IF($A9355="","",$A9355^2)</f>
        <v>2135708.22753906</v>
      </c>
      <c r="E9355" s="32" t="n">
        <f aca="false">IF($A9355="","",IF($C9355&lt;=0,"",1/$C9355^2))</f>
        <v>0.00737632426235447</v>
      </c>
      <c r="F9355" s="33" t="n">
        <f aca="false">IF(OR(ROW()-設定!$B$30&lt;2,ROW()+設定!$B$30&gt;13701,N($A9355)&lt;=0,N(INDEX($A$2:$A$13701,MIN(13700,MAX(1,ROW()-1+設定!$B$30))))&lt;=0,$A9355&lt;設定!$B$28,$A9355&gt;設定!$B$29),0,IF(AND($C9355&gt;=MAX(INDEX($C$1:$C$13701,MAX(1,ROW()-設定!$B$24)):INDEX($C$1:$C$13701,MAX(1,ROW()-1))),$C9355&gt;MAX(INDEX($C$1:$C$13701,MIN(13701,ROW()+1)):INDEX($C$1:$C$13701,MIN(13701,ROW()+設定!$B$24))),$C9355&gt;=設定!$B$32,$C9355&gt;=MAX(MIN(INDEX($C$1:$C$13701,MAX(1,ROW()-設定!$B$26)):INDEX($C$1:$C$13701,MAX(1,ROW()-1))),MIN(INDEX($C$1:$C$13701,MIN(13701,ROW()+1)):INDEX($C$1:$C$13701,MIN(13701,ROW()+設定!$B$26))))*10^(設定!$B$27/20)),1,0))</f>
        <v>0</v>
      </c>
      <c r="G9355" s="33" t="n">
        <f aca="false">$G9354+IF($F9355=1,1,0)</f>
        <v>5</v>
      </c>
      <c r="H9355" s="0" t="str">
        <f aca="false">IF($F9355=1,$G9355,"")</f>
        <v/>
      </c>
    </row>
    <row r="9356" customFormat="false" ht="15" hidden="false" customHeight="false" outlineLevel="0" collapsed="false">
      <c r="A9356" s="30" t="n">
        <v>1461.5625</v>
      </c>
      <c r="B9356" s="31" t="n">
        <v>21.5791</v>
      </c>
      <c r="C9356" s="32" t="n">
        <f aca="false">IF($A9356="","",IF(設定!$B$21="dB",10^($B9356/20),ABS($B9356)))</f>
        <v>11.9937502187362</v>
      </c>
      <c r="D9356" s="32" t="n">
        <f aca="false">IF($A9356="","",$A9356^2)</f>
        <v>2136164.94140625</v>
      </c>
      <c r="E9356" s="32" t="n">
        <f aca="false">IF($A9356="","",IF($C9356&lt;=0,"",1/$C9356^2))</f>
        <v>0.00695168364250833</v>
      </c>
      <c r="F9356" s="33" t="n">
        <f aca="false">IF(OR(ROW()-設定!$B$30&lt;2,ROW()+設定!$B$30&gt;13701,N($A9356)&lt;=0,N(INDEX($A$2:$A$13701,MIN(13700,MAX(1,ROW()-1+設定!$B$30))))&lt;=0,$A9356&lt;設定!$B$28,$A9356&gt;設定!$B$29),0,IF(AND($C9356&gt;=MAX(INDEX($C$1:$C$13701,MAX(1,ROW()-設定!$B$24)):INDEX($C$1:$C$13701,MAX(1,ROW()-1))),$C9356&gt;MAX(INDEX($C$1:$C$13701,MIN(13701,ROW()+1)):INDEX($C$1:$C$13701,MIN(13701,ROW()+設定!$B$24))),$C9356&gt;=設定!$B$32,$C9356&gt;=MAX(MIN(INDEX($C$1:$C$13701,MAX(1,ROW()-設定!$B$26)):INDEX($C$1:$C$13701,MAX(1,ROW()-1))),MIN(INDEX($C$1:$C$13701,MIN(13701,ROW()+1)):INDEX($C$1:$C$13701,MIN(13701,ROW()+設定!$B$26))))*10^(設定!$B$27/20)),1,0))</f>
        <v>0</v>
      </c>
      <c r="G9356" s="33" t="n">
        <f aca="false">$G9355+IF($F9356=1,1,0)</f>
        <v>5</v>
      </c>
      <c r="H9356" s="0" t="str">
        <f aca="false">IF($F9356=1,$G9356,"")</f>
        <v/>
      </c>
    </row>
    <row r="9357" customFormat="false" ht="15" hidden="false" customHeight="false" outlineLevel="0" collapsed="false">
      <c r="A9357" s="30" t="n">
        <v>1461.71875</v>
      </c>
      <c r="B9357" s="31" t="n">
        <v>21.3408</v>
      </c>
      <c r="C9357" s="32" t="n">
        <f aca="false">IF($A9357="","",IF(設定!$B$21="dB",10^($B9357/20),ABS($B9357)))</f>
        <v>11.6691708914738</v>
      </c>
      <c r="D9357" s="32" t="n">
        <f aca="false">IF($A9357="","",$A9357^2)</f>
        <v>2136621.70410156</v>
      </c>
      <c r="E9357" s="32" t="n">
        <f aca="false">IF($A9357="","",IF($C9357&lt;=0,"",1/$C9357^2))</f>
        <v>0.00734378578163493</v>
      </c>
      <c r="F9357" s="33" t="n">
        <f aca="false">IF(OR(ROW()-設定!$B$30&lt;2,ROW()+設定!$B$30&gt;13701,N($A9357)&lt;=0,N(INDEX($A$2:$A$13701,MIN(13700,MAX(1,ROW()-1+設定!$B$30))))&lt;=0,$A9357&lt;設定!$B$28,$A9357&gt;設定!$B$29),0,IF(AND($C9357&gt;=MAX(INDEX($C$1:$C$13701,MAX(1,ROW()-設定!$B$24)):INDEX($C$1:$C$13701,MAX(1,ROW()-1))),$C9357&gt;MAX(INDEX($C$1:$C$13701,MIN(13701,ROW()+1)):INDEX($C$1:$C$13701,MIN(13701,ROW()+設定!$B$24))),$C9357&gt;=設定!$B$32,$C9357&gt;=MAX(MIN(INDEX($C$1:$C$13701,MAX(1,ROW()-設定!$B$26)):INDEX($C$1:$C$13701,MAX(1,ROW()-1))),MIN(INDEX($C$1:$C$13701,MIN(13701,ROW()+1)):INDEX($C$1:$C$13701,MIN(13701,ROW()+設定!$B$26))))*10^(設定!$B$27/20)),1,0))</f>
        <v>0</v>
      </c>
      <c r="G9357" s="33" t="n">
        <f aca="false">$G9356+IF($F9357=1,1,0)</f>
        <v>5</v>
      </c>
      <c r="H9357" s="0" t="str">
        <f aca="false">IF($F9357=1,$G9357,"")</f>
        <v/>
      </c>
    </row>
    <row r="9358" customFormat="false" ht="15" hidden="false" customHeight="false" outlineLevel="0" collapsed="false">
      <c r="A9358" s="30" t="n">
        <v>1461.875</v>
      </c>
      <c r="B9358" s="31" t="n">
        <v>20.9926</v>
      </c>
      <c r="C9358" s="32" t="n">
        <f aca="false">IF($A9358="","",IF(設定!$B$21="dB",10^($B9358/20),ABS($B9358)))</f>
        <v>11.2106295048583</v>
      </c>
      <c r="D9358" s="32" t="n">
        <f aca="false">IF($A9358="","",$A9358^2)</f>
        <v>2137078.515625</v>
      </c>
      <c r="E9358" s="32" t="n">
        <f aca="false">IF($A9358="","",IF($C9358&lt;=0,"",1/$C9358^2))</f>
        <v>0.00795682854654417</v>
      </c>
      <c r="F9358" s="33" t="n">
        <f aca="false">IF(OR(ROW()-設定!$B$30&lt;2,ROW()+設定!$B$30&gt;13701,N($A9358)&lt;=0,N(INDEX($A$2:$A$13701,MIN(13700,MAX(1,ROW()-1+設定!$B$30))))&lt;=0,$A9358&lt;設定!$B$28,$A9358&gt;設定!$B$29),0,IF(AND($C9358&gt;=MAX(INDEX($C$1:$C$13701,MAX(1,ROW()-設定!$B$24)):INDEX($C$1:$C$13701,MAX(1,ROW()-1))),$C9358&gt;MAX(INDEX($C$1:$C$13701,MIN(13701,ROW()+1)):INDEX($C$1:$C$13701,MIN(13701,ROW()+設定!$B$24))),$C9358&gt;=設定!$B$32,$C9358&gt;=MAX(MIN(INDEX($C$1:$C$13701,MAX(1,ROW()-設定!$B$26)):INDEX($C$1:$C$13701,MAX(1,ROW()-1))),MIN(INDEX($C$1:$C$13701,MIN(13701,ROW()+1)):INDEX($C$1:$C$13701,MIN(13701,ROW()+設定!$B$26))))*10^(設定!$B$27/20)),1,0))</f>
        <v>0</v>
      </c>
      <c r="G9358" s="33" t="n">
        <f aca="false">$G9357+IF($F9358=1,1,0)</f>
        <v>5</v>
      </c>
      <c r="H9358" s="0" t="str">
        <f aca="false">IF($F9358=1,$G9358,"")</f>
        <v/>
      </c>
    </row>
    <row r="9359" customFormat="false" ht="15" hidden="false" customHeight="false" outlineLevel="0" collapsed="false">
      <c r="A9359" s="30" t="n">
        <v>1462.03125</v>
      </c>
      <c r="B9359" s="31" t="n">
        <v>21.2953</v>
      </c>
      <c r="C9359" s="32" t="n">
        <f aca="false">IF($A9359="","",IF(設定!$B$21="dB",10^($B9359/20),ABS($B9359)))</f>
        <v>11.6082031529204</v>
      </c>
      <c r="D9359" s="32" t="n">
        <f aca="false">IF($A9359="","",$A9359^2)</f>
        <v>2137535.37597656</v>
      </c>
      <c r="E9359" s="32" t="n">
        <f aca="false">IF($A9359="","",IF($C9359&lt;=0,"",1/$C9359^2))</f>
        <v>0.00742112932622992</v>
      </c>
      <c r="F9359" s="33" t="n">
        <f aca="false">IF(OR(ROW()-設定!$B$30&lt;2,ROW()+設定!$B$30&gt;13701,N($A9359)&lt;=0,N(INDEX($A$2:$A$13701,MIN(13700,MAX(1,ROW()-1+設定!$B$30))))&lt;=0,$A9359&lt;設定!$B$28,$A9359&gt;設定!$B$29),0,IF(AND($C9359&gt;=MAX(INDEX($C$1:$C$13701,MAX(1,ROW()-設定!$B$24)):INDEX($C$1:$C$13701,MAX(1,ROW()-1))),$C9359&gt;MAX(INDEX($C$1:$C$13701,MIN(13701,ROW()+1)):INDEX($C$1:$C$13701,MIN(13701,ROW()+設定!$B$24))),$C9359&gt;=設定!$B$32,$C9359&gt;=MAX(MIN(INDEX($C$1:$C$13701,MAX(1,ROW()-設定!$B$26)):INDEX($C$1:$C$13701,MAX(1,ROW()-1))),MIN(INDEX($C$1:$C$13701,MIN(13701,ROW()+1)):INDEX($C$1:$C$13701,MIN(13701,ROW()+設定!$B$26))))*10^(設定!$B$27/20)),1,0))</f>
        <v>0</v>
      </c>
      <c r="G9359" s="33" t="n">
        <f aca="false">$G9358+IF($F9359=1,1,0)</f>
        <v>5</v>
      </c>
      <c r="H9359" s="0" t="str">
        <f aca="false">IF($F9359=1,$G9359,"")</f>
        <v/>
      </c>
    </row>
    <row r="9360" customFormat="false" ht="15" hidden="false" customHeight="false" outlineLevel="0" collapsed="false">
      <c r="A9360" s="30" t="n">
        <v>1462.1875</v>
      </c>
      <c r="B9360" s="31" t="n">
        <v>21.3366</v>
      </c>
      <c r="C9360" s="32" t="n">
        <f aca="false">IF($A9360="","",IF(設定!$B$21="dB",10^($B9360/20),ABS($B9360)))</f>
        <v>11.6635297110821</v>
      </c>
      <c r="D9360" s="32" t="n">
        <f aca="false">IF($A9360="","",$A9360^2)</f>
        <v>2137992.28515625</v>
      </c>
      <c r="E9360" s="32" t="n">
        <f aca="false">IF($A9360="","",IF($C9360&lt;=0,"",1/$C9360^2))</f>
        <v>0.0073508912873979</v>
      </c>
      <c r="F9360" s="33" t="n">
        <f aca="false">IF(OR(ROW()-設定!$B$30&lt;2,ROW()+設定!$B$30&gt;13701,N($A9360)&lt;=0,N(INDEX($A$2:$A$13701,MIN(13700,MAX(1,ROW()-1+設定!$B$30))))&lt;=0,$A9360&lt;設定!$B$28,$A9360&gt;設定!$B$29),0,IF(AND($C9360&gt;=MAX(INDEX($C$1:$C$13701,MAX(1,ROW()-設定!$B$24)):INDEX($C$1:$C$13701,MAX(1,ROW()-1))),$C9360&gt;MAX(INDEX($C$1:$C$13701,MIN(13701,ROW()+1)):INDEX($C$1:$C$13701,MIN(13701,ROW()+設定!$B$24))),$C9360&gt;=設定!$B$32,$C9360&gt;=MAX(MIN(INDEX($C$1:$C$13701,MAX(1,ROW()-設定!$B$26)):INDEX($C$1:$C$13701,MAX(1,ROW()-1))),MIN(INDEX($C$1:$C$13701,MIN(13701,ROW()+1)):INDEX($C$1:$C$13701,MIN(13701,ROW()+設定!$B$26))))*10^(設定!$B$27/20)),1,0))</f>
        <v>0</v>
      </c>
      <c r="G9360" s="33" t="n">
        <f aca="false">$G9359+IF($F9360=1,1,0)</f>
        <v>5</v>
      </c>
      <c r="H9360" s="0" t="str">
        <f aca="false">IF($F9360=1,$G9360,"")</f>
        <v/>
      </c>
    </row>
    <row r="9361" customFormat="false" ht="15" hidden="false" customHeight="false" outlineLevel="0" collapsed="false">
      <c r="A9361" s="30" t="n">
        <v>1462.34375</v>
      </c>
      <c r="B9361" s="31" t="n">
        <v>21.2194</v>
      </c>
      <c r="C9361" s="32" t="n">
        <f aca="false">IF($A9361="","",IF(設定!$B$21="dB",10^($B9361/20),ABS($B9361)))</f>
        <v>11.507208972154</v>
      </c>
      <c r="D9361" s="32" t="n">
        <f aca="false">IF($A9361="","",$A9361^2)</f>
        <v>2138449.24316406</v>
      </c>
      <c r="E9361" s="32" t="n">
        <f aca="false">IF($A9361="","",IF($C9361&lt;=0,"",1/$C9361^2))</f>
        <v>0.00755196554718361</v>
      </c>
      <c r="F9361" s="33" t="n">
        <f aca="false">IF(OR(ROW()-設定!$B$30&lt;2,ROW()+設定!$B$30&gt;13701,N($A9361)&lt;=0,N(INDEX($A$2:$A$13701,MIN(13700,MAX(1,ROW()-1+設定!$B$30))))&lt;=0,$A9361&lt;設定!$B$28,$A9361&gt;設定!$B$29),0,IF(AND($C9361&gt;=MAX(INDEX($C$1:$C$13701,MAX(1,ROW()-設定!$B$24)):INDEX($C$1:$C$13701,MAX(1,ROW()-1))),$C9361&gt;MAX(INDEX($C$1:$C$13701,MIN(13701,ROW()+1)):INDEX($C$1:$C$13701,MIN(13701,ROW()+設定!$B$24))),$C9361&gt;=設定!$B$32,$C9361&gt;=MAX(MIN(INDEX($C$1:$C$13701,MAX(1,ROW()-設定!$B$26)):INDEX($C$1:$C$13701,MAX(1,ROW()-1))),MIN(INDEX($C$1:$C$13701,MIN(13701,ROW()+1)):INDEX($C$1:$C$13701,MIN(13701,ROW()+設定!$B$26))))*10^(設定!$B$27/20)),1,0))</f>
        <v>0</v>
      </c>
      <c r="G9361" s="33" t="n">
        <f aca="false">$G9360+IF($F9361=1,1,0)</f>
        <v>5</v>
      </c>
      <c r="H9361" s="0" t="str">
        <f aca="false">IF($F9361=1,$G9361,"")</f>
        <v/>
      </c>
    </row>
    <row r="9362" customFormat="false" ht="15" hidden="false" customHeight="false" outlineLevel="0" collapsed="false">
      <c r="A9362" s="30" t="n">
        <v>1462.5</v>
      </c>
      <c r="B9362" s="31" t="n">
        <v>21.2995</v>
      </c>
      <c r="C9362" s="32" t="n">
        <f aca="false">IF($A9362="","",IF(設定!$B$21="dB",10^($B9362/20),ABS($B9362)))</f>
        <v>11.6138175740803</v>
      </c>
      <c r="D9362" s="32" t="n">
        <f aca="false">IF($A9362="","",$A9362^2)</f>
        <v>2138906.25</v>
      </c>
      <c r="E9362" s="32" t="n">
        <f aca="false">IF($A9362="","",IF($C9362&lt;=0,"",1/$C9362^2))</f>
        <v>0.0074139559270959</v>
      </c>
      <c r="F9362" s="33" t="n">
        <f aca="false">IF(OR(ROW()-設定!$B$30&lt;2,ROW()+設定!$B$30&gt;13701,N($A9362)&lt;=0,N(INDEX($A$2:$A$13701,MIN(13700,MAX(1,ROW()-1+設定!$B$30))))&lt;=0,$A9362&lt;設定!$B$28,$A9362&gt;設定!$B$29),0,IF(AND($C9362&gt;=MAX(INDEX($C$1:$C$13701,MAX(1,ROW()-設定!$B$24)):INDEX($C$1:$C$13701,MAX(1,ROW()-1))),$C9362&gt;MAX(INDEX($C$1:$C$13701,MIN(13701,ROW()+1)):INDEX($C$1:$C$13701,MIN(13701,ROW()+設定!$B$24))),$C9362&gt;=設定!$B$32,$C9362&gt;=MAX(MIN(INDEX($C$1:$C$13701,MAX(1,ROW()-設定!$B$26)):INDEX($C$1:$C$13701,MAX(1,ROW()-1))),MIN(INDEX($C$1:$C$13701,MIN(13701,ROW()+1)):INDEX($C$1:$C$13701,MIN(13701,ROW()+設定!$B$26))))*10^(設定!$B$27/20)),1,0))</f>
        <v>0</v>
      </c>
      <c r="G9362" s="33" t="n">
        <f aca="false">$G9361+IF($F9362=1,1,0)</f>
        <v>5</v>
      </c>
      <c r="H9362" s="0" t="str">
        <f aca="false">IF($F9362=1,$G9362,"")</f>
        <v/>
      </c>
    </row>
    <row r="9363" customFormat="false" ht="15" hidden="false" customHeight="false" outlineLevel="0" collapsed="false">
      <c r="A9363" s="30" t="n">
        <v>1462.65625</v>
      </c>
      <c r="B9363" s="31" t="n">
        <v>21.0545</v>
      </c>
      <c r="C9363" s="32" t="n">
        <f aca="false">IF($A9363="","",IF(設定!$B$21="dB",10^($B9363/20),ABS($B9363)))</f>
        <v>11.2908074203566</v>
      </c>
      <c r="D9363" s="32" t="n">
        <f aca="false">IF($A9363="","",$A9363^2)</f>
        <v>2139363.30566406</v>
      </c>
      <c r="E9363" s="32" t="n">
        <f aca="false">IF($A9363="","",IF($C9363&lt;=0,"",1/$C9363^2))</f>
        <v>0.00784422423652467</v>
      </c>
      <c r="F9363" s="33" t="n">
        <f aca="false">IF(OR(ROW()-設定!$B$30&lt;2,ROW()+設定!$B$30&gt;13701,N($A9363)&lt;=0,N(INDEX($A$2:$A$13701,MIN(13700,MAX(1,ROW()-1+設定!$B$30))))&lt;=0,$A9363&lt;設定!$B$28,$A9363&gt;設定!$B$29),0,IF(AND($C9363&gt;=MAX(INDEX($C$1:$C$13701,MAX(1,ROW()-設定!$B$24)):INDEX($C$1:$C$13701,MAX(1,ROW()-1))),$C9363&gt;MAX(INDEX($C$1:$C$13701,MIN(13701,ROW()+1)):INDEX($C$1:$C$13701,MIN(13701,ROW()+設定!$B$24))),$C9363&gt;=設定!$B$32,$C9363&gt;=MAX(MIN(INDEX($C$1:$C$13701,MAX(1,ROW()-設定!$B$26)):INDEX($C$1:$C$13701,MAX(1,ROW()-1))),MIN(INDEX($C$1:$C$13701,MIN(13701,ROW()+1)):INDEX($C$1:$C$13701,MIN(13701,ROW()+設定!$B$26))))*10^(設定!$B$27/20)),1,0))</f>
        <v>0</v>
      </c>
      <c r="G9363" s="33" t="n">
        <f aca="false">$G9362+IF($F9363=1,1,0)</f>
        <v>5</v>
      </c>
      <c r="H9363" s="0" t="str">
        <f aca="false">IF($F9363=1,$G9363,"")</f>
        <v/>
      </c>
    </row>
    <row r="9364" customFormat="false" ht="15" hidden="false" customHeight="false" outlineLevel="0" collapsed="false">
      <c r="A9364" s="30" t="n">
        <v>1462.8125</v>
      </c>
      <c r="B9364" s="31" t="n">
        <v>21.0708</v>
      </c>
      <c r="C9364" s="32" t="n">
        <f aca="false">IF($A9364="","",IF(設定!$B$21="dB",10^($B9364/20),ABS($B9364)))</f>
        <v>11.3120157205092</v>
      </c>
      <c r="D9364" s="32" t="n">
        <f aca="false">IF($A9364="","",$A9364^2)</f>
        <v>2139820.41015625</v>
      </c>
      <c r="E9364" s="32" t="n">
        <f aca="false">IF($A9364="","",IF($C9364&lt;=0,"",1/$C9364^2))</f>
        <v>0.00781483836686182</v>
      </c>
      <c r="F9364" s="33" t="n">
        <f aca="false">IF(OR(ROW()-設定!$B$30&lt;2,ROW()+設定!$B$30&gt;13701,N($A9364)&lt;=0,N(INDEX($A$2:$A$13701,MIN(13700,MAX(1,ROW()-1+設定!$B$30))))&lt;=0,$A9364&lt;設定!$B$28,$A9364&gt;設定!$B$29),0,IF(AND($C9364&gt;=MAX(INDEX($C$1:$C$13701,MAX(1,ROW()-設定!$B$24)):INDEX($C$1:$C$13701,MAX(1,ROW()-1))),$C9364&gt;MAX(INDEX($C$1:$C$13701,MIN(13701,ROW()+1)):INDEX($C$1:$C$13701,MIN(13701,ROW()+設定!$B$24))),$C9364&gt;=設定!$B$32,$C9364&gt;=MAX(MIN(INDEX($C$1:$C$13701,MAX(1,ROW()-設定!$B$26)):INDEX($C$1:$C$13701,MAX(1,ROW()-1))),MIN(INDEX($C$1:$C$13701,MIN(13701,ROW()+1)):INDEX($C$1:$C$13701,MIN(13701,ROW()+設定!$B$26))))*10^(設定!$B$27/20)),1,0))</f>
        <v>0</v>
      </c>
      <c r="G9364" s="33" t="n">
        <f aca="false">$G9363+IF($F9364=1,1,0)</f>
        <v>5</v>
      </c>
      <c r="H9364" s="0" t="str">
        <f aca="false">IF($F9364=1,$G9364,"")</f>
        <v/>
      </c>
    </row>
    <row r="9365" customFormat="false" ht="15" hidden="false" customHeight="false" outlineLevel="0" collapsed="false">
      <c r="A9365" s="30" t="n">
        <v>1462.96875</v>
      </c>
      <c r="B9365" s="31" t="n">
        <v>20.8486</v>
      </c>
      <c r="C9365" s="32" t="n">
        <f aca="false">IF($A9365="","",IF(設定!$B$21="dB",10^($B9365/20),ABS($B9365)))</f>
        <v>11.026304964879</v>
      </c>
      <c r="D9365" s="32" t="n">
        <f aca="false">IF($A9365="","",$A9365^2)</f>
        <v>2140277.56347656</v>
      </c>
      <c r="E9365" s="32" t="n">
        <f aca="false">IF($A9365="","",IF($C9365&lt;=0,"",1/$C9365^2))</f>
        <v>0.00822507752387843</v>
      </c>
      <c r="F9365" s="33" t="n">
        <f aca="false">IF(OR(ROW()-設定!$B$30&lt;2,ROW()+設定!$B$30&gt;13701,N($A9365)&lt;=0,N(INDEX($A$2:$A$13701,MIN(13700,MAX(1,ROW()-1+設定!$B$30))))&lt;=0,$A9365&lt;設定!$B$28,$A9365&gt;設定!$B$29),0,IF(AND($C9365&gt;=MAX(INDEX($C$1:$C$13701,MAX(1,ROW()-設定!$B$24)):INDEX($C$1:$C$13701,MAX(1,ROW()-1))),$C9365&gt;MAX(INDEX($C$1:$C$13701,MIN(13701,ROW()+1)):INDEX($C$1:$C$13701,MIN(13701,ROW()+設定!$B$24))),$C9365&gt;=設定!$B$32,$C9365&gt;=MAX(MIN(INDEX($C$1:$C$13701,MAX(1,ROW()-設定!$B$26)):INDEX($C$1:$C$13701,MAX(1,ROW()-1))),MIN(INDEX($C$1:$C$13701,MIN(13701,ROW()+1)):INDEX($C$1:$C$13701,MIN(13701,ROW()+設定!$B$26))))*10^(設定!$B$27/20)),1,0))</f>
        <v>0</v>
      </c>
      <c r="G9365" s="33" t="n">
        <f aca="false">$G9364+IF($F9365=1,1,0)</f>
        <v>5</v>
      </c>
      <c r="H9365" s="0" t="str">
        <f aca="false">IF($F9365=1,$G9365,"")</f>
        <v/>
      </c>
    </row>
    <row r="9366" customFormat="false" ht="15" hidden="false" customHeight="false" outlineLevel="0" collapsed="false">
      <c r="A9366" s="30" t="n">
        <v>1463.125</v>
      </c>
      <c r="B9366" s="31" t="n">
        <v>20.9122</v>
      </c>
      <c r="C9366" s="32" t="n">
        <f aca="false">IF($A9366="","",IF(設定!$B$21="dB",10^($B9366/20),ABS($B9366)))</f>
        <v>11.1073383121604</v>
      </c>
      <c r="D9366" s="32" t="n">
        <f aca="false">IF($A9366="","",$A9366^2)</f>
        <v>2140734.765625</v>
      </c>
      <c r="E9366" s="32" t="n">
        <f aca="false">IF($A9366="","",IF($C9366&lt;=0,"",1/$C9366^2))</f>
        <v>0.00810550354381971</v>
      </c>
      <c r="F9366" s="33" t="n">
        <f aca="false">IF(OR(ROW()-設定!$B$30&lt;2,ROW()+設定!$B$30&gt;13701,N($A9366)&lt;=0,N(INDEX($A$2:$A$13701,MIN(13700,MAX(1,ROW()-1+設定!$B$30))))&lt;=0,$A9366&lt;設定!$B$28,$A9366&gt;設定!$B$29),0,IF(AND($C9366&gt;=MAX(INDEX($C$1:$C$13701,MAX(1,ROW()-設定!$B$24)):INDEX($C$1:$C$13701,MAX(1,ROW()-1))),$C9366&gt;MAX(INDEX($C$1:$C$13701,MIN(13701,ROW()+1)):INDEX($C$1:$C$13701,MIN(13701,ROW()+設定!$B$24))),$C9366&gt;=設定!$B$32,$C9366&gt;=MAX(MIN(INDEX($C$1:$C$13701,MAX(1,ROW()-設定!$B$26)):INDEX($C$1:$C$13701,MAX(1,ROW()-1))),MIN(INDEX($C$1:$C$13701,MIN(13701,ROW()+1)):INDEX($C$1:$C$13701,MIN(13701,ROW()+設定!$B$26))))*10^(設定!$B$27/20)),1,0))</f>
        <v>0</v>
      </c>
      <c r="G9366" s="33" t="n">
        <f aca="false">$G9365+IF($F9366=1,1,0)</f>
        <v>5</v>
      </c>
      <c r="H9366" s="0" t="str">
        <f aca="false">IF($F9366=1,$G9366,"")</f>
        <v/>
      </c>
    </row>
    <row r="9367" customFormat="false" ht="15" hidden="false" customHeight="false" outlineLevel="0" collapsed="false">
      <c r="A9367" s="30" t="n">
        <v>1463.28125</v>
      </c>
      <c r="B9367" s="31" t="n">
        <v>20.994</v>
      </c>
      <c r="C9367" s="32" t="n">
        <f aca="false">IF($A9367="","",IF(設定!$B$21="dB",10^($B9367/20),ABS($B9367)))</f>
        <v>11.2124365904749</v>
      </c>
      <c r="D9367" s="32" t="n">
        <f aca="false">IF($A9367="","",$A9367^2)</f>
        <v>2141192.01660156</v>
      </c>
      <c r="E9367" s="32" t="n">
        <f aca="false">IF($A9367="","",IF($C9367&lt;=0,"",1/$C9367^2))</f>
        <v>0.0079542639814536</v>
      </c>
      <c r="F9367" s="33" t="n">
        <f aca="false">IF(OR(ROW()-設定!$B$30&lt;2,ROW()+設定!$B$30&gt;13701,N($A9367)&lt;=0,N(INDEX($A$2:$A$13701,MIN(13700,MAX(1,ROW()-1+設定!$B$30))))&lt;=0,$A9367&lt;設定!$B$28,$A9367&gt;設定!$B$29),0,IF(AND($C9367&gt;=MAX(INDEX($C$1:$C$13701,MAX(1,ROW()-設定!$B$24)):INDEX($C$1:$C$13701,MAX(1,ROW()-1))),$C9367&gt;MAX(INDEX($C$1:$C$13701,MIN(13701,ROW()+1)):INDEX($C$1:$C$13701,MIN(13701,ROW()+設定!$B$24))),$C9367&gt;=設定!$B$32,$C9367&gt;=MAX(MIN(INDEX($C$1:$C$13701,MAX(1,ROW()-設定!$B$26)):INDEX($C$1:$C$13701,MAX(1,ROW()-1))),MIN(INDEX($C$1:$C$13701,MIN(13701,ROW()+1)):INDEX($C$1:$C$13701,MIN(13701,ROW()+設定!$B$26))))*10^(設定!$B$27/20)),1,0))</f>
        <v>0</v>
      </c>
      <c r="G9367" s="33" t="n">
        <f aca="false">$G9366+IF($F9367=1,1,0)</f>
        <v>5</v>
      </c>
      <c r="H9367" s="0" t="str">
        <f aca="false">IF($F9367=1,$G9367,"")</f>
        <v/>
      </c>
    </row>
    <row r="9368" customFormat="false" ht="15" hidden="false" customHeight="false" outlineLevel="0" collapsed="false">
      <c r="A9368" s="30" t="n">
        <v>1463.4375</v>
      </c>
      <c r="B9368" s="31" t="n">
        <v>20.8336</v>
      </c>
      <c r="C9368" s="32" t="n">
        <f aca="false">IF($A9368="","",IF(設定!$B$21="dB",10^($B9368/20),ABS($B9368)))</f>
        <v>11.0072796433083</v>
      </c>
      <c r="D9368" s="32" t="n">
        <f aca="false">IF($A9368="","",$A9368^2)</f>
        <v>2141649.31640625</v>
      </c>
      <c r="E9368" s="32" t="n">
        <f aca="false">IF($A9368="","",IF($C9368&lt;=0,"",1/$C9368^2))</f>
        <v>0.00825353505134034</v>
      </c>
      <c r="F9368" s="33" t="n">
        <f aca="false">IF(OR(ROW()-設定!$B$30&lt;2,ROW()+設定!$B$30&gt;13701,N($A9368)&lt;=0,N(INDEX($A$2:$A$13701,MIN(13700,MAX(1,ROW()-1+設定!$B$30))))&lt;=0,$A9368&lt;設定!$B$28,$A9368&gt;設定!$B$29),0,IF(AND($C9368&gt;=MAX(INDEX($C$1:$C$13701,MAX(1,ROW()-設定!$B$24)):INDEX($C$1:$C$13701,MAX(1,ROW()-1))),$C9368&gt;MAX(INDEX($C$1:$C$13701,MIN(13701,ROW()+1)):INDEX($C$1:$C$13701,MIN(13701,ROW()+設定!$B$24))),$C9368&gt;=設定!$B$32,$C9368&gt;=MAX(MIN(INDEX($C$1:$C$13701,MAX(1,ROW()-設定!$B$26)):INDEX($C$1:$C$13701,MAX(1,ROW()-1))),MIN(INDEX($C$1:$C$13701,MIN(13701,ROW()+1)):INDEX($C$1:$C$13701,MIN(13701,ROW()+設定!$B$26))))*10^(設定!$B$27/20)),1,0))</f>
        <v>0</v>
      </c>
      <c r="G9368" s="33" t="n">
        <f aca="false">$G9367+IF($F9368=1,1,0)</f>
        <v>5</v>
      </c>
      <c r="H9368" s="0" t="str">
        <f aca="false">IF($F9368=1,$G9368,"")</f>
        <v/>
      </c>
    </row>
    <row r="9369" customFormat="false" ht="15" hidden="false" customHeight="false" outlineLevel="0" collapsed="false">
      <c r="A9369" s="30" t="n">
        <v>1463.59375</v>
      </c>
      <c r="B9369" s="31" t="n">
        <v>20.7429</v>
      </c>
      <c r="C9369" s="32" t="n">
        <f aca="false">IF($A9369="","",IF(設定!$B$21="dB",10^($B9369/20),ABS($B9369)))</f>
        <v>10.8929372039205</v>
      </c>
      <c r="D9369" s="32" t="n">
        <f aca="false">IF($A9369="","",$A9369^2)</f>
        <v>2142106.66503906</v>
      </c>
      <c r="E9369" s="32" t="n">
        <f aca="false">IF($A9369="","",IF($C9369&lt;=0,"",1/$C9369^2))</f>
        <v>0.00842771809227472</v>
      </c>
      <c r="F9369" s="33" t="n">
        <f aca="false">IF(OR(ROW()-設定!$B$30&lt;2,ROW()+設定!$B$30&gt;13701,N($A9369)&lt;=0,N(INDEX($A$2:$A$13701,MIN(13700,MAX(1,ROW()-1+設定!$B$30))))&lt;=0,$A9369&lt;設定!$B$28,$A9369&gt;設定!$B$29),0,IF(AND($C9369&gt;=MAX(INDEX($C$1:$C$13701,MAX(1,ROW()-設定!$B$24)):INDEX($C$1:$C$13701,MAX(1,ROW()-1))),$C9369&gt;MAX(INDEX($C$1:$C$13701,MIN(13701,ROW()+1)):INDEX($C$1:$C$13701,MIN(13701,ROW()+設定!$B$24))),$C9369&gt;=設定!$B$32,$C9369&gt;=MAX(MIN(INDEX($C$1:$C$13701,MAX(1,ROW()-設定!$B$26)):INDEX($C$1:$C$13701,MAX(1,ROW()-1))),MIN(INDEX($C$1:$C$13701,MIN(13701,ROW()+1)):INDEX($C$1:$C$13701,MIN(13701,ROW()+設定!$B$26))))*10^(設定!$B$27/20)),1,0))</f>
        <v>0</v>
      </c>
      <c r="G9369" s="33" t="n">
        <f aca="false">$G9368+IF($F9369=1,1,0)</f>
        <v>5</v>
      </c>
      <c r="H9369" s="0" t="str">
        <f aca="false">IF($F9369=1,$G9369,"")</f>
        <v/>
      </c>
    </row>
    <row r="9370" customFormat="false" ht="15" hidden="false" customHeight="false" outlineLevel="0" collapsed="false">
      <c r="A9370" s="30" t="n">
        <v>1463.75</v>
      </c>
      <c r="B9370" s="31" t="n">
        <v>20.4657</v>
      </c>
      <c r="C9370" s="32" t="n">
        <f aca="false">IF($A9370="","",IF(設定!$B$21="dB",10^($B9370/20),ABS($B9370)))</f>
        <v>10.5507905090675</v>
      </c>
      <c r="D9370" s="32" t="n">
        <f aca="false">IF($A9370="","",$A9370^2)</f>
        <v>2142564.0625</v>
      </c>
      <c r="E9370" s="32" t="n">
        <f aca="false">IF($A9370="","",IF($C9370&lt;=0,"",1/$C9370^2))</f>
        <v>0.00898317789180715</v>
      </c>
      <c r="F9370" s="33" t="n">
        <f aca="false">IF(OR(ROW()-設定!$B$30&lt;2,ROW()+設定!$B$30&gt;13701,N($A9370)&lt;=0,N(INDEX($A$2:$A$13701,MIN(13700,MAX(1,ROW()-1+設定!$B$30))))&lt;=0,$A9370&lt;設定!$B$28,$A9370&gt;設定!$B$29),0,IF(AND($C9370&gt;=MAX(INDEX($C$1:$C$13701,MAX(1,ROW()-設定!$B$24)):INDEX($C$1:$C$13701,MAX(1,ROW()-1))),$C9370&gt;MAX(INDEX($C$1:$C$13701,MIN(13701,ROW()+1)):INDEX($C$1:$C$13701,MIN(13701,ROW()+設定!$B$24))),$C9370&gt;=設定!$B$32,$C9370&gt;=MAX(MIN(INDEX($C$1:$C$13701,MAX(1,ROW()-設定!$B$26)):INDEX($C$1:$C$13701,MAX(1,ROW()-1))),MIN(INDEX($C$1:$C$13701,MIN(13701,ROW()+1)):INDEX($C$1:$C$13701,MIN(13701,ROW()+設定!$B$26))))*10^(設定!$B$27/20)),1,0))</f>
        <v>0</v>
      </c>
      <c r="G9370" s="33" t="n">
        <f aca="false">$G9369+IF($F9370=1,1,0)</f>
        <v>5</v>
      </c>
      <c r="H9370" s="0" t="str">
        <f aca="false">IF($F9370=1,$G9370,"")</f>
        <v/>
      </c>
    </row>
    <row r="9371" customFormat="false" ht="15" hidden="false" customHeight="false" outlineLevel="0" collapsed="false">
      <c r="A9371" s="30" t="n">
        <v>1463.90625</v>
      </c>
      <c r="B9371" s="31" t="n">
        <v>20.5762</v>
      </c>
      <c r="C9371" s="32" t="n">
        <f aca="false">IF($A9371="","",IF(設定!$B$21="dB",10^($B9371/20),ABS($B9371)))</f>
        <v>10.6858727944809</v>
      </c>
      <c r="D9371" s="32" t="n">
        <f aca="false">IF($A9371="","",$A9371^2)</f>
        <v>2143021.50878906</v>
      </c>
      <c r="E9371" s="32" t="n">
        <f aca="false">IF($A9371="","",IF($C9371&lt;=0,"",1/$C9371^2))</f>
        <v>0.0087574970561338</v>
      </c>
      <c r="F9371" s="33" t="n">
        <f aca="false">IF(OR(ROW()-設定!$B$30&lt;2,ROW()+設定!$B$30&gt;13701,N($A9371)&lt;=0,N(INDEX($A$2:$A$13701,MIN(13700,MAX(1,ROW()-1+設定!$B$30))))&lt;=0,$A9371&lt;設定!$B$28,$A9371&gt;設定!$B$29),0,IF(AND($C9371&gt;=MAX(INDEX($C$1:$C$13701,MAX(1,ROW()-設定!$B$24)):INDEX($C$1:$C$13701,MAX(1,ROW()-1))),$C9371&gt;MAX(INDEX($C$1:$C$13701,MIN(13701,ROW()+1)):INDEX($C$1:$C$13701,MIN(13701,ROW()+設定!$B$24))),$C9371&gt;=設定!$B$32,$C9371&gt;=MAX(MIN(INDEX($C$1:$C$13701,MAX(1,ROW()-設定!$B$26)):INDEX($C$1:$C$13701,MAX(1,ROW()-1))),MIN(INDEX($C$1:$C$13701,MIN(13701,ROW()+1)):INDEX($C$1:$C$13701,MIN(13701,ROW()+設定!$B$26))))*10^(設定!$B$27/20)),1,0))</f>
        <v>0</v>
      </c>
      <c r="G9371" s="33" t="n">
        <f aca="false">$G9370+IF($F9371=1,1,0)</f>
        <v>5</v>
      </c>
      <c r="H9371" s="0" t="str">
        <f aca="false">IF($F9371=1,$G9371,"")</f>
        <v/>
      </c>
    </row>
    <row r="9372" customFormat="false" ht="15" hidden="false" customHeight="false" outlineLevel="0" collapsed="false">
      <c r="A9372" s="30" t="n">
        <v>1464.0625</v>
      </c>
      <c r="B9372" s="31" t="n">
        <v>20.4267</v>
      </c>
      <c r="C9372" s="32" t="n">
        <f aca="false">IF($A9372="","",IF(設定!$B$21="dB",10^($B9372/20),ABS($B9372)))</f>
        <v>10.5035232232587</v>
      </c>
      <c r="D9372" s="32" t="n">
        <f aca="false">IF($A9372="","",$A9372^2)</f>
        <v>2143479.00390625</v>
      </c>
      <c r="E9372" s="32" t="n">
        <f aca="false">IF($A9372="","",IF($C9372&lt;=0,"",1/$C9372^2))</f>
        <v>0.00906421086145964</v>
      </c>
      <c r="F9372" s="33" t="n">
        <f aca="false">IF(OR(ROW()-設定!$B$30&lt;2,ROW()+設定!$B$30&gt;13701,N($A9372)&lt;=0,N(INDEX($A$2:$A$13701,MIN(13700,MAX(1,ROW()-1+設定!$B$30))))&lt;=0,$A9372&lt;設定!$B$28,$A9372&gt;設定!$B$29),0,IF(AND($C9372&gt;=MAX(INDEX($C$1:$C$13701,MAX(1,ROW()-設定!$B$24)):INDEX($C$1:$C$13701,MAX(1,ROW()-1))),$C9372&gt;MAX(INDEX($C$1:$C$13701,MIN(13701,ROW()+1)):INDEX($C$1:$C$13701,MIN(13701,ROW()+設定!$B$24))),$C9372&gt;=設定!$B$32,$C9372&gt;=MAX(MIN(INDEX($C$1:$C$13701,MAX(1,ROW()-設定!$B$26)):INDEX($C$1:$C$13701,MAX(1,ROW()-1))),MIN(INDEX($C$1:$C$13701,MIN(13701,ROW()+1)):INDEX($C$1:$C$13701,MIN(13701,ROW()+設定!$B$26))))*10^(設定!$B$27/20)),1,0))</f>
        <v>0</v>
      </c>
      <c r="G9372" s="33" t="n">
        <f aca="false">$G9371+IF($F9372=1,1,0)</f>
        <v>5</v>
      </c>
      <c r="H9372" s="0" t="str">
        <f aca="false">IF($F9372=1,$G9372,"")</f>
        <v/>
      </c>
    </row>
    <row r="9373" customFormat="false" ht="15" hidden="false" customHeight="false" outlineLevel="0" collapsed="false">
      <c r="A9373" s="30" t="n">
        <v>1464.21875</v>
      </c>
      <c r="B9373" s="31" t="n">
        <v>20.584</v>
      </c>
      <c r="C9373" s="32" t="n">
        <f aca="false">IF($A9373="","",IF(設定!$B$21="dB",10^($B9373/20),ABS($B9373)))</f>
        <v>10.6954731056616</v>
      </c>
      <c r="D9373" s="32" t="n">
        <f aca="false">IF($A9373="","",$A9373^2)</f>
        <v>2143936.54785156</v>
      </c>
      <c r="E9373" s="32" t="n">
        <f aca="false">IF($A9373="","",IF($C9373&lt;=0,"",1/$C9373^2))</f>
        <v>0.00874178256400529</v>
      </c>
      <c r="F9373" s="33" t="n">
        <f aca="false">IF(OR(ROW()-設定!$B$30&lt;2,ROW()+設定!$B$30&gt;13701,N($A9373)&lt;=0,N(INDEX($A$2:$A$13701,MIN(13700,MAX(1,ROW()-1+設定!$B$30))))&lt;=0,$A9373&lt;設定!$B$28,$A9373&gt;設定!$B$29),0,IF(AND($C9373&gt;=MAX(INDEX($C$1:$C$13701,MAX(1,ROW()-設定!$B$24)):INDEX($C$1:$C$13701,MAX(1,ROW()-1))),$C9373&gt;MAX(INDEX($C$1:$C$13701,MIN(13701,ROW()+1)):INDEX($C$1:$C$13701,MIN(13701,ROW()+設定!$B$24))),$C9373&gt;=設定!$B$32,$C9373&gt;=MAX(MIN(INDEX($C$1:$C$13701,MAX(1,ROW()-設定!$B$26)):INDEX($C$1:$C$13701,MAX(1,ROW()-1))),MIN(INDEX($C$1:$C$13701,MIN(13701,ROW()+1)):INDEX($C$1:$C$13701,MIN(13701,ROW()+設定!$B$26))))*10^(設定!$B$27/20)),1,0))</f>
        <v>0</v>
      </c>
      <c r="G9373" s="33" t="n">
        <f aca="false">$G9372+IF($F9373=1,1,0)</f>
        <v>5</v>
      </c>
      <c r="H9373" s="0" t="str">
        <f aca="false">IF($F9373=1,$G9373,"")</f>
        <v/>
      </c>
    </row>
    <row r="9374" customFormat="false" ht="15" hidden="false" customHeight="false" outlineLevel="0" collapsed="false">
      <c r="A9374" s="30" t="n">
        <v>1464.375</v>
      </c>
      <c r="B9374" s="31" t="n">
        <v>20.374</v>
      </c>
      <c r="C9374" s="32" t="n">
        <f aca="false">IF($A9374="","",IF(設定!$B$21="dB",10^($B9374/20),ABS($B9374)))</f>
        <v>10.4399880125749</v>
      </c>
      <c r="D9374" s="32" t="n">
        <f aca="false">IF($A9374="","",$A9374^2)</f>
        <v>2144394.140625</v>
      </c>
      <c r="E9374" s="32" t="n">
        <f aca="false">IF($A9374="","",IF($C9374&lt;=0,"",1/$C9374^2))</f>
        <v>0.00917487170297663</v>
      </c>
      <c r="F9374" s="33" t="n">
        <f aca="false">IF(OR(ROW()-設定!$B$30&lt;2,ROW()+設定!$B$30&gt;13701,N($A9374)&lt;=0,N(INDEX($A$2:$A$13701,MIN(13700,MAX(1,ROW()-1+設定!$B$30))))&lt;=0,$A9374&lt;設定!$B$28,$A9374&gt;設定!$B$29),0,IF(AND($C9374&gt;=MAX(INDEX($C$1:$C$13701,MAX(1,ROW()-設定!$B$24)):INDEX($C$1:$C$13701,MAX(1,ROW()-1))),$C9374&gt;MAX(INDEX($C$1:$C$13701,MIN(13701,ROW()+1)):INDEX($C$1:$C$13701,MIN(13701,ROW()+設定!$B$24))),$C9374&gt;=設定!$B$32,$C9374&gt;=MAX(MIN(INDEX($C$1:$C$13701,MAX(1,ROW()-設定!$B$26)):INDEX($C$1:$C$13701,MAX(1,ROW()-1))),MIN(INDEX($C$1:$C$13701,MIN(13701,ROW()+1)):INDEX($C$1:$C$13701,MIN(13701,ROW()+設定!$B$26))))*10^(設定!$B$27/20)),1,0))</f>
        <v>0</v>
      </c>
      <c r="G9374" s="33" t="n">
        <f aca="false">$G9373+IF($F9374=1,1,0)</f>
        <v>5</v>
      </c>
      <c r="H9374" s="0" t="str">
        <f aca="false">IF($F9374=1,$G9374,"")</f>
        <v/>
      </c>
    </row>
    <row r="9375" customFormat="false" ht="15" hidden="false" customHeight="false" outlineLevel="0" collapsed="false">
      <c r="A9375" s="30" t="n">
        <v>1464.53125</v>
      </c>
      <c r="B9375" s="31" t="n">
        <v>20.4328</v>
      </c>
      <c r="C9375" s="32" t="n">
        <f aca="false">IF($A9375="","",IF(設定!$B$21="dB",10^($B9375/20),ABS($B9375)))</f>
        <v>10.5109023171609</v>
      </c>
      <c r="D9375" s="32" t="n">
        <f aca="false">IF($A9375="","",$A9375^2)</f>
        <v>2144851.78222656</v>
      </c>
      <c r="E9375" s="32" t="n">
        <f aca="false">IF($A9375="","",IF($C9375&lt;=0,"",1/$C9375^2))</f>
        <v>0.0090514884171233</v>
      </c>
      <c r="F9375" s="33" t="n">
        <f aca="false">IF(OR(ROW()-設定!$B$30&lt;2,ROW()+設定!$B$30&gt;13701,N($A9375)&lt;=0,N(INDEX($A$2:$A$13701,MIN(13700,MAX(1,ROW()-1+設定!$B$30))))&lt;=0,$A9375&lt;設定!$B$28,$A9375&gt;設定!$B$29),0,IF(AND($C9375&gt;=MAX(INDEX($C$1:$C$13701,MAX(1,ROW()-設定!$B$24)):INDEX($C$1:$C$13701,MAX(1,ROW()-1))),$C9375&gt;MAX(INDEX($C$1:$C$13701,MIN(13701,ROW()+1)):INDEX($C$1:$C$13701,MIN(13701,ROW()+設定!$B$24))),$C9375&gt;=設定!$B$32,$C9375&gt;=MAX(MIN(INDEX($C$1:$C$13701,MAX(1,ROW()-設定!$B$26)):INDEX($C$1:$C$13701,MAX(1,ROW()-1))),MIN(INDEX($C$1:$C$13701,MIN(13701,ROW()+1)):INDEX($C$1:$C$13701,MIN(13701,ROW()+設定!$B$26))))*10^(設定!$B$27/20)),1,0))</f>
        <v>0</v>
      </c>
      <c r="G9375" s="33" t="n">
        <f aca="false">$G9374+IF($F9375=1,1,0)</f>
        <v>5</v>
      </c>
      <c r="H9375" s="0" t="str">
        <f aca="false">IF($F9375=1,$G9375,"")</f>
        <v/>
      </c>
    </row>
    <row r="9376" customFormat="false" ht="15" hidden="false" customHeight="false" outlineLevel="0" collapsed="false">
      <c r="A9376" s="30" t="n">
        <v>1464.6875</v>
      </c>
      <c r="B9376" s="31" t="n">
        <v>20.2387</v>
      </c>
      <c r="C9376" s="32" t="n">
        <f aca="false">IF($A9376="","",IF(設定!$B$21="dB",10^($B9376/20),ABS($B9376)))</f>
        <v>10.2786244846473</v>
      </c>
      <c r="D9376" s="32" t="n">
        <f aca="false">IF($A9376="","",$A9376^2)</f>
        <v>2145309.47265625</v>
      </c>
      <c r="E9376" s="32" t="n">
        <f aca="false">IF($A9376="","",IF($C9376&lt;=0,"",1/$C9376^2))</f>
        <v>0.00946520446668117</v>
      </c>
      <c r="F9376" s="33" t="n">
        <f aca="false">IF(OR(ROW()-設定!$B$30&lt;2,ROW()+設定!$B$30&gt;13701,N($A9376)&lt;=0,N(INDEX($A$2:$A$13701,MIN(13700,MAX(1,ROW()-1+設定!$B$30))))&lt;=0,$A9376&lt;設定!$B$28,$A9376&gt;設定!$B$29),0,IF(AND($C9376&gt;=MAX(INDEX($C$1:$C$13701,MAX(1,ROW()-設定!$B$24)):INDEX($C$1:$C$13701,MAX(1,ROW()-1))),$C9376&gt;MAX(INDEX($C$1:$C$13701,MIN(13701,ROW()+1)):INDEX($C$1:$C$13701,MIN(13701,ROW()+設定!$B$24))),$C9376&gt;=設定!$B$32,$C9376&gt;=MAX(MIN(INDEX($C$1:$C$13701,MAX(1,ROW()-設定!$B$26)):INDEX($C$1:$C$13701,MAX(1,ROW()-1))),MIN(INDEX($C$1:$C$13701,MIN(13701,ROW()+1)):INDEX($C$1:$C$13701,MIN(13701,ROW()+設定!$B$26))))*10^(設定!$B$27/20)),1,0))</f>
        <v>0</v>
      </c>
      <c r="G9376" s="33" t="n">
        <f aca="false">$G9375+IF($F9376=1,1,0)</f>
        <v>5</v>
      </c>
      <c r="H9376" s="0" t="str">
        <f aca="false">IF($F9376=1,$G9376,"")</f>
        <v/>
      </c>
    </row>
    <row r="9377" customFormat="false" ht="15" hidden="false" customHeight="false" outlineLevel="0" collapsed="false">
      <c r="A9377" s="30" t="n">
        <v>1464.84375</v>
      </c>
      <c r="B9377" s="31" t="n">
        <v>20.4791</v>
      </c>
      <c r="C9377" s="32" t="n">
        <f aca="false">IF($A9377="","",IF(設定!$B$21="dB",10^($B9377/20),ABS($B9377)))</f>
        <v>10.5670801133572</v>
      </c>
      <c r="D9377" s="32" t="n">
        <f aca="false">IF($A9377="","",$A9377^2)</f>
        <v>2145767.21191406</v>
      </c>
      <c r="E9377" s="32" t="n">
        <f aca="false">IF($A9377="","",IF($C9377&lt;=0,"",1/$C9377^2))</f>
        <v>0.00895550333597385</v>
      </c>
      <c r="F9377" s="33" t="n">
        <f aca="false">IF(OR(ROW()-設定!$B$30&lt;2,ROW()+設定!$B$30&gt;13701,N($A9377)&lt;=0,N(INDEX($A$2:$A$13701,MIN(13700,MAX(1,ROW()-1+設定!$B$30))))&lt;=0,$A9377&lt;設定!$B$28,$A9377&gt;設定!$B$29),0,IF(AND($C9377&gt;=MAX(INDEX($C$1:$C$13701,MAX(1,ROW()-設定!$B$24)):INDEX($C$1:$C$13701,MAX(1,ROW()-1))),$C9377&gt;MAX(INDEX($C$1:$C$13701,MIN(13701,ROW()+1)):INDEX($C$1:$C$13701,MIN(13701,ROW()+設定!$B$24))),$C9377&gt;=設定!$B$32,$C9377&gt;=MAX(MIN(INDEX($C$1:$C$13701,MAX(1,ROW()-設定!$B$26)):INDEX($C$1:$C$13701,MAX(1,ROW()-1))),MIN(INDEX($C$1:$C$13701,MIN(13701,ROW()+1)):INDEX($C$1:$C$13701,MIN(13701,ROW()+設定!$B$26))))*10^(設定!$B$27/20)),1,0))</f>
        <v>0</v>
      </c>
      <c r="G9377" s="33" t="n">
        <f aca="false">$G9376+IF($F9377=1,1,0)</f>
        <v>5</v>
      </c>
      <c r="H9377" s="0" t="str">
        <f aca="false">IF($F9377=1,$G9377,"")</f>
        <v/>
      </c>
    </row>
    <row r="9378" customFormat="false" ht="15" hidden="false" customHeight="false" outlineLevel="0" collapsed="false">
      <c r="A9378" s="30" t="n">
        <v>1465</v>
      </c>
      <c r="B9378" s="31" t="n">
        <v>20.1135</v>
      </c>
      <c r="C9378" s="32" t="n">
        <f aca="false">IF($A9378="","",IF(設定!$B$21="dB",10^($B9378/20),ABS($B9378)))</f>
        <v>10.1315291896386</v>
      </c>
      <c r="D9378" s="32" t="n">
        <f aca="false">IF($A9378="","",$A9378^2)</f>
        <v>2146225</v>
      </c>
      <c r="E9378" s="32" t="n">
        <f aca="false">IF($A9378="","",IF($C9378&lt;=0,"",1/$C9378^2))</f>
        <v>0.00974204205439741</v>
      </c>
      <c r="F9378" s="33" t="n">
        <f aca="false">IF(OR(ROW()-設定!$B$30&lt;2,ROW()+設定!$B$30&gt;13701,N($A9378)&lt;=0,N(INDEX($A$2:$A$13701,MIN(13700,MAX(1,ROW()-1+設定!$B$30))))&lt;=0,$A9378&lt;設定!$B$28,$A9378&gt;設定!$B$29),0,IF(AND($C9378&gt;=MAX(INDEX($C$1:$C$13701,MAX(1,ROW()-設定!$B$24)):INDEX($C$1:$C$13701,MAX(1,ROW()-1))),$C9378&gt;MAX(INDEX($C$1:$C$13701,MIN(13701,ROW()+1)):INDEX($C$1:$C$13701,MIN(13701,ROW()+設定!$B$24))),$C9378&gt;=設定!$B$32,$C9378&gt;=MAX(MIN(INDEX($C$1:$C$13701,MAX(1,ROW()-設定!$B$26)):INDEX($C$1:$C$13701,MAX(1,ROW()-1))),MIN(INDEX($C$1:$C$13701,MIN(13701,ROW()+1)):INDEX($C$1:$C$13701,MIN(13701,ROW()+設定!$B$26))))*10^(設定!$B$27/20)),1,0))</f>
        <v>0</v>
      </c>
      <c r="G9378" s="33" t="n">
        <f aca="false">$G9377+IF($F9378=1,1,0)</f>
        <v>5</v>
      </c>
      <c r="H9378" s="0" t="str">
        <f aca="false">IF($F9378=1,$G9378,"")</f>
        <v/>
      </c>
    </row>
    <row r="9379" customFormat="false" ht="15" hidden="false" customHeight="false" outlineLevel="0" collapsed="false">
      <c r="A9379" s="30" t="n">
        <v>1465.15625</v>
      </c>
      <c r="B9379" s="31" t="n">
        <v>20.1953</v>
      </c>
      <c r="C9379" s="32" t="n">
        <f aca="false">IF($A9379="","",IF(設定!$B$21="dB",10^($B9379/20),ABS($B9379)))</f>
        <v>10.2273943055286</v>
      </c>
      <c r="D9379" s="32" t="n">
        <f aca="false">IF($A9379="","",$A9379^2)</f>
        <v>2146682.83691406</v>
      </c>
      <c r="E9379" s="32" t="n">
        <f aca="false">IF($A9379="","",IF($C9379&lt;=0,"",1/$C9379^2))</f>
        <v>0.00956026652757246</v>
      </c>
      <c r="F9379" s="33" t="n">
        <f aca="false">IF(OR(ROW()-設定!$B$30&lt;2,ROW()+設定!$B$30&gt;13701,N($A9379)&lt;=0,N(INDEX($A$2:$A$13701,MIN(13700,MAX(1,ROW()-1+設定!$B$30))))&lt;=0,$A9379&lt;設定!$B$28,$A9379&gt;設定!$B$29),0,IF(AND($C9379&gt;=MAX(INDEX($C$1:$C$13701,MAX(1,ROW()-設定!$B$24)):INDEX($C$1:$C$13701,MAX(1,ROW()-1))),$C9379&gt;MAX(INDEX($C$1:$C$13701,MIN(13701,ROW()+1)):INDEX($C$1:$C$13701,MIN(13701,ROW()+設定!$B$24))),$C9379&gt;=設定!$B$32,$C9379&gt;=MAX(MIN(INDEX($C$1:$C$13701,MAX(1,ROW()-設定!$B$26)):INDEX($C$1:$C$13701,MAX(1,ROW()-1))),MIN(INDEX($C$1:$C$13701,MIN(13701,ROW()+1)):INDEX($C$1:$C$13701,MIN(13701,ROW()+設定!$B$26))))*10^(設定!$B$27/20)),1,0))</f>
        <v>0</v>
      </c>
      <c r="G9379" s="33" t="n">
        <f aca="false">$G9378+IF($F9379=1,1,0)</f>
        <v>5</v>
      </c>
      <c r="H9379" s="0" t="str">
        <f aca="false">IF($F9379=1,$G9379,"")</f>
        <v/>
      </c>
    </row>
    <row r="9380" customFormat="false" ht="15" hidden="false" customHeight="false" outlineLevel="0" collapsed="false">
      <c r="A9380" s="30" t="n">
        <v>1465.3125</v>
      </c>
      <c r="B9380" s="31" t="n">
        <v>20.3936</v>
      </c>
      <c r="C9380" s="32" t="n">
        <f aca="false">IF($A9380="","",IF(設定!$B$21="dB",10^($B9380/20),ABS($B9380)))</f>
        <v>10.463572794044</v>
      </c>
      <c r="D9380" s="32" t="n">
        <f aca="false">IF($A9380="","",$A9380^2)</f>
        <v>2147140.72265625</v>
      </c>
      <c r="E9380" s="32" t="n">
        <f aca="false">IF($A9380="","",IF($C9380&lt;=0,"",1/$C9380^2))</f>
        <v>0.00913355818970655</v>
      </c>
      <c r="F9380" s="33" t="n">
        <f aca="false">IF(OR(ROW()-設定!$B$30&lt;2,ROW()+設定!$B$30&gt;13701,N($A9380)&lt;=0,N(INDEX($A$2:$A$13701,MIN(13700,MAX(1,ROW()-1+設定!$B$30))))&lt;=0,$A9380&lt;設定!$B$28,$A9380&gt;設定!$B$29),0,IF(AND($C9380&gt;=MAX(INDEX($C$1:$C$13701,MAX(1,ROW()-設定!$B$24)):INDEX($C$1:$C$13701,MAX(1,ROW()-1))),$C9380&gt;MAX(INDEX($C$1:$C$13701,MIN(13701,ROW()+1)):INDEX($C$1:$C$13701,MIN(13701,ROW()+設定!$B$24))),$C9380&gt;=設定!$B$32,$C9380&gt;=MAX(MIN(INDEX($C$1:$C$13701,MAX(1,ROW()-設定!$B$26)):INDEX($C$1:$C$13701,MAX(1,ROW()-1))),MIN(INDEX($C$1:$C$13701,MIN(13701,ROW()+1)):INDEX($C$1:$C$13701,MIN(13701,ROW()+設定!$B$26))))*10^(設定!$B$27/20)),1,0))</f>
        <v>0</v>
      </c>
      <c r="G9380" s="33" t="n">
        <f aca="false">$G9379+IF($F9380=1,1,0)</f>
        <v>5</v>
      </c>
      <c r="H9380" s="0" t="str">
        <f aca="false">IF($F9380=1,$G9380,"")</f>
        <v/>
      </c>
    </row>
    <row r="9381" customFormat="false" ht="15" hidden="false" customHeight="false" outlineLevel="0" collapsed="false">
      <c r="A9381" s="30" t="n">
        <v>1465.46875</v>
      </c>
      <c r="B9381" s="31" t="n">
        <v>20.0972</v>
      </c>
      <c r="C9381" s="32" t="n">
        <f aca="false">IF($A9381="","",IF(設定!$B$21="dB",10^($B9381/20),ABS($B9381)))</f>
        <v>10.1125341212646</v>
      </c>
      <c r="D9381" s="32" t="n">
        <f aca="false">IF($A9381="","",$A9381^2)</f>
        <v>2147598.65722656</v>
      </c>
      <c r="E9381" s="32" t="n">
        <f aca="false">IF($A9381="","",IF($C9381&lt;=0,"",1/$C9381^2))</f>
        <v>0.00977867472223025</v>
      </c>
      <c r="F9381" s="33" t="n">
        <f aca="false">IF(OR(ROW()-設定!$B$30&lt;2,ROW()+設定!$B$30&gt;13701,N($A9381)&lt;=0,N(INDEX($A$2:$A$13701,MIN(13700,MAX(1,ROW()-1+設定!$B$30))))&lt;=0,$A9381&lt;設定!$B$28,$A9381&gt;設定!$B$29),0,IF(AND($C9381&gt;=MAX(INDEX($C$1:$C$13701,MAX(1,ROW()-設定!$B$24)):INDEX($C$1:$C$13701,MAX(1,ROW()-1))),$C9381&gt;MAX(INDEX($C$1:$C$13701,MIN(13701,ROW()+1)):INDEX($C$1:$C$13701,MIN(13701,ROW()+設定!$B$24))),$C9381&gt;=設定!$B$32,$C9381&gt;=MAX(MIN(INDEX($C$1:$C$13701,MAX(1,ROW()-設定!$B$26)):INDEX($C$1:$C$13701,MAX(1,ROW()-1))),MIN(INDEX($C$1:$C$13701,MIN(13701,ROW()+1)):INDEX($C$1:$C$13701,MIN(13701,ROW()+設定!$B$26))))*10^(設定!$B$27/20)),1,0))</f>
        <v>0</v>
      </c>
      <c r="G9381" s="33" t="n">
        <f aca="false">$G9380+IF($F9381=1,1,0)</f>
        <v>5</v>
      </c>
      <c r="H9381" s="0" t="str">
        <f aca="false">IF($F9381=1,$G9381,"")</f>
        <v/>
      </c>
    </row>
    <row r="9382" customFormat="false" ht="15" hidden="false" customHeight="false" outlineLevel="0" collapsed="false">
      <c r="A9382" s="30" t="n">
        <v>1465.625</v>
      </c>
      <c r="B9382" s="31" t="n">
        <v>19.933</v>
      </c>
      <c r="C9382" s="32" t="n">
        <f aca="false">IF($A9382="","",IF(設定!$B$21="dB",10^($B9382/20),ABS($B9382)))</f>
        <v>9.92316013867024</v>
      </c>
      <c r="D9382" s="32" t="n">
        <f aca="false">IF($A9382="","",$A9382^2)</f>
        <v>2148056.640625</v>
      </c>
      <c r="E9382" s="32" t="n">
        <f aca="false">IF($A9382="","",IF($C9382&lt;=0,"",1/$C9382^2))</f>
        <v>0.010155469355497</v>
      </c>
      <c r="F9382" s="33" t="n">
        <f aca="false">IF(OR(ROW()-設定!$B$30&lt;2,ROW()+設定!$B$30&gt;13701,N($A9382)&lt;=0,N(INDEX($A$2:$A$13701,MIN(13700,MAX(1,ROW()-1+設定!$B$30))))&lt;=0,$A9382&lt;設定!$B$28,$A9382&gt;設定!$B$29),0,IF(AND($C9382&gt;=MAX(INDEX($C$1:$C$13701,MAX(1,ROW()-設定!$B$24)):INDEX($C$1:$C$13701,MAX(1,ROW()-1))),$C9382&gt;MAX(INDEX($C$1:$C$13701,MIN(13701,ROW()+1)):INDEX($C$1:$C$13701,MIN(13701,ROW()+設定!$B$24))),$C9382&gt;=設定!$B$32,$C9382&gt;=MAX(MIN(INDEX($C$1:$C$13701,MAX(1,ROW()-設定!$B$26)):INDEX($C$1:$C$13701,MAX(1,ROW()-1))),MIN(INDEX($C$1:$C$13701,MIN(13701,ROW()+1)):INDEX($C$1:$C$13701,MIN(13701,ROW()+設定!$B$26))))*10^(設定!$B$27/20)),1,0))</f>
        <v>0</v>
      </c>
      <c r="G9382" s="33" t="n">
        <f aca="false">$G9381+IF($F9382=1,1,0)</f>
        <v>5</v>
      </c>
      <c r="H9382" s="0" t="str">
        <f aca="false">IF($F9382=1,$G9382,"")</f>
        <v/>
      </c>
    </row>
    <row r="9383" customFormat="false" ht="15" hidden="false" customHeight="false" outlineLevel="0" collapsed="false">
      <c r="A9383" s="30" t="n">
        <v>1465.78125</v>
      </c>
      <c r="B9383" s="31" t="n">
        <v>20.0334</v>
      </c>
      <c r="C9383" s="32" t="n">
        <f aca="false">IF($A9383="","",IF(設定!$B$21="dB",10^($B9383/20),ABS($B9383)))</f>
        <v>10.0385271982268</v>
      </c>
      <c r="D9383" s="32" t="n">
        <f aca="false">IF($A9383="","",$A9383^2)</f>
        <v>2148514.67285156</v>
      </c>
      <c r="E9383" s="32" t="n">
        <f aca="false">IF($A9383="","",IF($C9383&lt;=0,"",1/$C9383^2))</f>
        <v>0.00992338863050694</v>
      </c>
      <c r="F9383" s="33" t="n">
        <f aca="false">IF(OR(ROW()-設定!$B$30&lt;2,ROW()+設定!$B$30&gt;13701,N($A9383)&lt;=0,N(INDEX($A$2:$A$13701,MIN(13700,MAX(1,ROW()-1+設定!$B$30))))&lt;=0,$A9383&lt;設定!$B$28,$A9383&gt;設定!$B$29),0,IF(AND($C9383&gt;=MAX(INDEX($C$1:$C$13701,MAX(1,ROW()-設定!$B$24)):INDEX($C$1:$C$13701,MAX(1,ROW()-1))),$C9383&gt;MAX(INDEX($C$1:$C$13701,MIN(13701,ROW()+1)):INDEX($C$1:$C$13701,MIN(13701,ROW()+設定!$B$24))),$C9383&gt;=設定!$B$32,$C9383&gt;=MAX(MIN(INDEX($C$1:$C$13701,MAX(1,ROW()-設定!$B$26)):INDEX($C$1:$C$13701,MAX(1,ROW()-1))),MIN(INDEX($C$1:$C$13701,MIN(13701,ROW()+1)):INDEX($C$1:$C$13701,MIN(13701,ROW()+設定!$B$26))))*10^(設定!$B$27/20)),1,0))</f>
        <v>0</v>
      </c>
      <c r="G9383" s="33" t="n">
        <f aca="false">$G9382+IF($F9383=1,1,0)</f>
        <v>5</v>
      </c>
      <c r="H9383" s="0" t="str">
        <f aca="false">IF($F9383=1,$G9383,"")</f>
        <v/>
      </c>
    </row>
    <row r="9384" customFormat="false" ht="15" hidden="false" customHeight="false" outlineLevel="0" collapsed="false">
      <c r="A9384" s="30" t="n">
        <v>1465.9375</v>
      </c>
      <c r="B9384" s="31" t="n">
        <v>20.0197</v>
      </c>
      <c r="C9384" s="32" t="n">
        <f aca="false">IF($A9384="","",IF(設定!$B$21="dB",10^($B9384/20),ABS($B9384)))</f>
        <v>10.0227062027923</v>
      </c>
      <c r="D9384" s="32" t="n">
        <f aca="false">IF($A9384="","",$A9384^2)</f>
        <v>2148972.75390625</v>
      </c>
      <c r="E9384" s="32" t="n">
        <f aca="false">IF($A9384="","",IF($C9384&lt;=0,"",1/$C9384^2))</f>
        <v>0.00995474179896738</v>
      </c>
      <c r="F9384" s="33" t="n">
        <f aca="false">IF(OR(ROW()-設定!$B$30&lt;2,ROW()+設定!$B$30&gt;13701,N($A9384)&lt;=0,N(INDEX($A$2:$A$13701,MIN(13700,MAX(1,ROW()-1+設定!$B$30))))&lt;=0,$A9384&lt;設定!$B$28,$A9384&gt;設定!$B$29),0,IF(AND($C9384&gt;=MAX(INDEX($C$1:$C$13701,MAX(1,ROW()-設定!$B$24)):INDEX($C$1:$C$13701,MAX(1,ROW()-1))),$C9384&gt;MAX(INDEX($C$1:$C$13701,MIN(13701,ROW()+1)):INDEX($C$1:$C$13701,MIN(13701,ROW()+設定!$B$24))),$C9384&gt;=設定!$B$32,$C9384&gt;=MAX(MIN(INDEX($C$1:$C$13701,MAX(1,ROW()-設定!$B$26)):INDEX($C$1:$C$13701,MAX(1,ROW()-1))),MIN(INDEX($C$1:$C$13701,MIN(13701,ROW()+1)):INDEX($C$1:$C$13701,MIN(13701,ROW()+設定!$B$26))))*10^(設定!$B$27/20)),1,0))</f>
        <v>0</v>
      </c>
      <c r="G9384" s="33" t="n">
        <f aca="false">$G9383+IF($F9384=1,1,0)</f>
        <v>5</v>
      </c>
      <c r="H9384" s="0" t="str">
        <f aca="false">IF($F9384=1,$G9384,"")</f>
        <v/>
      </c>
    </row>
    <row r="9385" customFormat="false" ht="15" hidden="false" customHeight="false" outlineLevel="0" collapsed="false">
      <c r="A9385" s="30" t="n">
        <v>1466.09375</v>
      </c>
      <c r="B9385" s="31" t="n">
        <v>19.9557</v>
      </c>
      <c r="C9385" s="32" t="n">
        <f aca="false">IF($A9385="","",IF(設定!$B$21="dB",10^($B9385/20),ABS($B9385)))</f>
        <v>9.94912758088272</v>
      </c>
      <c r="D9385" s="32" t="n">
        <f aca="false">IF($A9385="","",$A9385^2)</f>
        <v>2149430.88378906</v>
      </c>
      <c r="E9385" s="32" t="n">
        <f aca="false">IF($A9385="","",IF($C9385&lt;=0,"",1/$C9385^2))</f>
        <v>0.010102526539156</v>
      </c>
      <c r="F9385" s="33" t="n">
        <f aca="false">IF(OR(ROW()-設定!$B$30&lt;2,ROW()+設定!$B$30&gt;13701,N($A9385)&lt;=0,N(INDEX($A$2:$A$13701,MIN(13700,MAX(1,ROW()-1+設定!$B$30))))&lt;=0,$A9385&lt;設定!$B$28,$A9385&gt;設定!$B$29),0,IF(AND($C9385&gt;=MAX(INDEX($C$1:$C$13701,MAX(1,ROW()-設定!$B$24)):INDEX($C$1:$C$13701,MAX(1,ROW()-1))),$C9385&gt;MAX(INDEX($C$1:$C$13701,MIN(13701,ROW()+1)):INDEX($C$1:$C$13701,MIN(13701,ROW()+設定!$B$24))),$C9385&gt;=設定!$B$32,$C9385&gt;=MAX(MIN(INDEX($C$1:$C$13701,MAX(1,ROW()-設定!$B$26)):INDEX($C$1:$C$13701,MAX(1,ROW()-1))),MIN(INDEX($C$1:$C$13701,MIN(13701,ROW()+1)):INDEX($C$1:$C$13701,MIN(13701,ROW()+設定!$B$26))))*10^(設定!$B$27/20)),1,0))</f>
        <v>0</v>
      </c>
      <c r="G9385" s="33" t="n">
        <f aca="false">$G9384+IF($F9385=1,1,0)</f>
        <v>5</v>
      </c>
      <c r="H9385" s="0" t="str">
        <f aca="false">IF($F9385=1,$G9385,"")</f>
        <v/>
      </c>
    </row>
    <row r="9386" customFormat="false" ht="15" hidden="false" customHeight="false" outlineLevel="0" collapsed="false">
      <c r="A9386" s="30" t="n">
        <v>1466.25</v>
      </c>
      <c r="B9386" s="31" t="n">
        <v>19.6111</v>
      </c>
      <c r="C9386" s="32" t="n">
        <f aca="false">IF($A9386="","",IF(設定!$B$21="dB",10^($B9386/20),ABS($B9386)))</f>
        <v>9.56213784350449</v>
      </c>
      <c r="D9386" s="32" t="n">
        <f aca="false">IF($A9386="","",$A9386^2)</f>
        <v>2149889.0625</v>
      </c>
      <c r="E9386" s="32" t="n">
        <f aca="false">IF($A9386="","",IF($C9386&lt;=0,"",1/$C9386^2))</f>
        <v>0.0109367931932105</v>
      </c>
      <c r="F9386" s="33" t="n">
        <f aca="false">IF(OR(ROW()-設定!$B$30&lt;2,ROW()+設定!$B$30&gt;13701,N($A9386)&lt;=0,N(INDEX($A$2:$A$13701,MIN(13700,MAX(1,ROW()-1+設定!$B$30))))&lt;=0,$A9386&lt;設定!$B$28,$A9386&gt;設定!$B$29),0,IF(AND($C9386&gt;=MAX(INDEX($C$1:$C$13701,MAX(1,ROW()-設定!$B$24)):INDEX($C$1:$C$13701,MAX(1,ROW()-1))),$C9386&gt;MAX(INDEX($C$1:$C$13701,MIN(13701,ROW()+1)):INDEX($C$1:$C$13701,MIN(13701,ROW()+設定!$B$24))),$C9386&gt;=設定!$B$32,$C9386&gt;=MAX(MIN(INDEX($C$1:$C$13701,MAX(1,ROW()-設定!$B$26)):INDEX($C$1:$C$13701,MAX(1,ROW()-1))),MIN(INDEX($C$1:$C$13701,MIN(13701,ROW()+1)):INDEX($C$1:$C$13701,MIN(13701,ROW()+設定!$B$26))))*10^(設定!$B$27/20)),1,0))</f>
        <v>0</v>
      </c>
      <c r="G9386" s="33" t="n">
        <f aca="false">$G9385+IF($F9386=1,1,0)</f>
        <v>5</v>
      </c>
      <c r="H9386" s="0" t="str">
        <f aca="false">IF($F9386=1,$G9386,"")</f>
        <v/>
      </c>
    </row>
    <row r="9387" customFormat="false" ht="15" hidden="false" customHeight="false" outlineLevel="0" collapsed="false">
      <c r="A9387" s="30" t="n">
        <v>1466.40625</v>
      </c>
      <c r="B9387" s="31" t="n">
        <v>19.7863</v>
      </c>
      <c r="C9387" s="32" t="n">
        <f aca="false">IF($A9387="","",IF(設定!$B$21="dB",10^($B9387/20),ABS($B9387)))</f>
        <v>9.75697068171861</v>
      </c>
      <c r="D9387" s="32" t="n">
        <f aca="false">IF($A9387="","",$A9387^2)</f>
        <v>2150347.29003906</v>
      </c>
      <c r="E9387" s="32" t="n">
        <f aca="false">IF($A9387="","",IF($C9387&lt;=0,"",1/$C9387^2))</f>
        <v>0.0105043697413288</v>
      </c>
      <c r="F9387" s="33" t="n">
        <f aca="false">IF(OR(ROW()-設定!$B$30&lt;2,ROW()+設定!$B$30&gt;13701,N($A9387)&lt;=0,N(INDEX($A$2:$A$13701,MIN(13700,MAX(1,ROW()-1+設定!$B$30))))&lt;=0,$A9387&lt;設定!$B$28,$A9387&gt;設定!$B$29),0,IF(AND($C9387&gt;=MAX(INDEX($C$1:$C$13701,MAX(1,ROW()-設定!$B$24)):INDEX($C$1:$C$13701,MAX(1,ROW()-1))),$C9387&gt;MAX(INDEX($C$1:$C$13701,MIN(13701,ROW()+1)):INDEX($C$1:$C$13701,MIN(13701,ROW()+設定!$B$24))),$C9387&gt;=設定!$B$32,$C9387&gt;=MAX(MIN(INDEX($C$1:$C$13701,MAX(1,ROW()-設定!$B$26)):INDEX($C$1:$C$13701,MAX(1,ROW()-1))),MIN(INDEX($C$1:$C$13701,MIN(13701,ROW()+1)):INDEX($C$1:$C$13701,MIN(13701,ROW()+設定!$B$26))))*10^(設定!$B$27/20)),1,0))</f>
        <v>0</v>
      </c>
      <c r="G9387" s="33" t="n">
        <f aca="false">$G9386+IF($F9387=1,1,0)</f>
        <v>5</v>
      </c>
      <c r="H9387" s="0" t="str">
        <f aca="false">IF($F9387=1,$G9387,"")</f>
        <v/>
      </c>
    </row>
    <row r="9388" customFormat="false" ht="15" hidden="false" customHeight="false" outlineLevel="0" collapsed="false">
      <c r="A9388" s="30" t="n">
        <v>1466.5625</v>
      </c>
      <c r="B9388" s="31" t="n">
        <v>19.4921</v>
      </c>
      <c r="C9388" s="32" t="n">
        <f aca="false">IF($A9388="","",IF(設定!$B$21="dB",10^($B9388/20),ABS($B9388)))</f>
        <v>9.43202623346929</v>
      </c>
      <c r="D9388" s="32" t="n">
        <f aca="false">IF($A9388="","",$A9388^2)</f>
        <v>2150805.56640625</v>
      </c>
      <c r="E9388" s="32" t="n">
        <f aca="false">IF($A9388="","",IF($C9388&lt;=0,"",1/$C9388^2))</f>
        <v>0.0112406131070357</v>
      </c>
      <c r="F9388" s="33" t="n">
        <f aca="false">IF(OR(ROW()-設定!$B$30&lt;2,ROW()+設定!$B$30&gt;13701,N($A9388)&lt;=0,N(INDEX($A$2:$A$13701,MIN(13700,MAX(1,ROW()-1+設定!$B$30))))&lt;=0,$A9388&lt;設定!$B$28,$A9388&gt;設定!$B$29),0,IF(AND($C9388&gt;=MAX(INDEX($C$1:$C$13701,MAX(1,ROW()-設定!$B$24)):INDEX($C$1:$C$13701,MAX(1,ROW()-1))),$C9388&gt;MAX(INDEX($C$1:$C$13701,MIN(13701,ROW()+1)):INDEX($C$1:$C$13701,MIN(13701,ROW()+設定!$B$24))),$C9388&gt;=設定!$B$32,$C9388&gt;=MAX(MIN(INDEX($C$1:$C$13701,MAX(1,ROW()-設定!$B$26)):INDEX($C$1:$C$13701,MAX(1,ROW()-1))),MIN(INDEX($C$1:$C$13701,MIN(13701,ROW()+1)):INDEX($C$1:$C$13701,MIN(13701,ROW()+設定!$B$26))))*10^(設定!$B$27/20)),1,0))</f>
        <v>0</v>
      </c>
      <c r="G9388" s="33" t="n">
        <f aca="false">$G9387+IF($F9388=1,1,0)</f>
        <v>5</v>
      </c>
      <c r="H9388" s="0" t="str">
        <f aca="false">IF($F9388=1,$G9388,"")</f>
        <v/>
      </c>
    </row>
    <row r="9389" customFormat="false" ht="15" hidden="false" customHeight="false" outlineLevel="0" collapsed="false">
      <c r="A9389" s="30" t="n">
        <v>1466.71875</v>
      </c>
      <c r="B9389" s="31" t="n">
        <v>19.8549</v>
      </c>
      <c r="C9389" s="32" t="n">
        <f aca="false">IF($A9389="","",IF(設定!$B$21="dB",10^($B9389/20),ABS($B9389)))</f>
        <v>9.83433504177386</v>
      </c>
      <c r="D9389" s="32" t="n">
        <f aca="false">IF($A9389="","",$A9389^2)</f>
        <v>2151263.89160156</v>
      </c>
      <c r="E9389" s="32" t="n">
        <f aca="false">IF($A9389="","",IF($C9389&lt;=0,"",1/$C9389^2))</f>
        <v>0.0103397490886039</v>
      </c>
      <c r="F9389" s="33" t="n">
        <f aca="false">IF(OR(ROW()-設定!$B$30&lt;2,ROW()+設定!$B$30&gt;13701,N($A9389)&lt;=0,N(INDEX($A$2:$A$13701,MIN(13700,MAX(1,ROW()-1+設定!$B$30))))&lt;=0,$A9389&lt;設定!$B$28,$A9389&gt;設定!$B$29),0,IF(AND($C9389&gt;=MAX(INDEX($C$1:$C$13701,MAX(1,ROW()-設定!$B$24)):INDEX($C$1:$C$13701,MAX(1,ROW()-1))),$C9389&gt;MAX(INDEX($C$1:$C$13701,MIN(13701,ROW()+1)):INDEX($C$1:$C$13701,MIN(13701,ROW()+設定!$B$24))),$C9389&gt;=設定!$B$32,$C9389&gt;=MAX(MIN(INDEX($C$1:$C$13701,MAX(1,ROW()-設定!$B$26)):INDEX($C$1:$C$13701,MAX(1,ROW()-1))),MIN(INDEX($C$1:$C$13701,MIN(13701,ROW()+1)):INDEX($C$1:$C$13701,MIN(13701,ROW()+設定!$B$26))))*10^(設定!$B$27/20)),1,0))</f>
        <v>0</v>
      </c>
      <c r="G9389" s="33" t="n">
        <f aca="false">$G9388+IF($F9389=1,1,0)</f>
        <v>5</v>
      </c>
      <c r="H9389" s="0" t="str">
        <f aca="false">IF($F9389=1,$G9389,"")</f>
        <v/>
      </c>
    </row>
    <row r="9390" customFormat="false" ht="15" hidden="false" customHeight="false" outlineLevel="0" collapsed="false">
      <c r="A9390" s="30" t="n">
        <v>1466.875</v>
      </c>
      <c r="B9390" s="31" t="n">
        <v>19.6192</v>
      </c>
      <c r="C9390" s="32" t="n">
        <f aca="false">IF($A9390="","",IF(設定!$B$21="dB",10^($B9390/20),ABS($B9390)))</f>
        <v>9.57105914522689</v>
      </c>
      <c r="D9390" s="32" t="n">
        <f aca="false">IF($A9390="","",$A9390^2)</f>
        <v>2151722.265625</v>
      </c>
      <c r="E9390" s="32" t="n">
        <f aca="false">IF($A9390="","",IF($C9390&lt;=0,"",1/$C9390^2))</f>
        <v>0.0109164140570724</v>
      </c>
      <c r="F9390" s="33" t="n">
        <f aca="false">IF(OR(ROW()-設定!$B$30&lt;2,ROW()+設定!$B$30&gt;13701,N($A9390)&lt;=0,N(INDEX($A$2:$A$13701,MIN(13700,MAX(1,ROW()-1+設定!$B$30))))&lt;=0,$A9390&lt;設定!$B$28,$A9390&gt;設定!$B$29),0,IF(AND($C9390&gt;=MAX(INDEX($C$1:$C$13701,MAX(1,ROW()-設定!$B$24)):INDEX($C$1:$C$13701,MAX(1,ROW()-1))),$C9390&gt;MAX(INDEX($C$1:$C$13701,MIN(13701,ROW()+1)):INDEX($C$1:$C$13701,MIN(13701,ROW()+設定!$B$24))),$C9390&gt;=設定!$B$32,$C9390&gt;=MAX(MIN(INDEX($C$1:$C$13701,MAX(1,ROW()-設定!$B$26)):INDEX($C$1:$C$13701,MAX(1,ROW()-1))),MIN(INDEX($C$1:$C$13701,MIN(13701,ROW()+1)):INDEX($C$1:$C$13701,MIN(13701,ROW()+設定!$B$26))))*10^(設定!$B$27/20)),1,0))</f>
        <v>0</v>
      </c>
      <c r="G9390" s="33" t="n">
        <f aca="false">$G9389+IF($F9390=1,1,0)</f>
        <v>5</v>
      </c>
      <c r="H9390" s="0" t="str">
        <f aca="false">IF($F9390=1,$G9390,"")</f>
        <v/>
      </c>
    </row>
    <row r="9391" customFormat="false" ht="15" hidden="false" customHeight="false" outlineLevel="0" collapsed="false">
      <c r="A9391" s="30" t="n">
        <v>1467.03125</v>
      </c>
      <c r="B9391" s="31" t="n">
        <v>19.5141</v>
      </c>
      <c r="C9391" s="32" t="n">
        <f aca="false">IF($A9391="","",IF(設定!$B$21="dB",10^($B9391/20),ABS($B9391)))</f>
        <v>9.45594636095443</v>
      </c>
      <c r="D9391" s="32" t="n">
        <f aca="false">IF($A9391="","",$A9391^2)</f>
        <v>2152180.68847656</v>
      </c>
      <c r="E9391" s="32" t="n">
        <f aca="false">IF($A9391="","",IF($C9391&lt;=0,"",1/$C9391^2))</f>
        <v>0.0111838156575616</v>
      </c>
      <c r="F9391" s="33" t="n">
        <f aca="false">IF(OR(ROW()-設定!$B$30&lt;2,ROW()+設定!$B$30&gt;13701,N($A9391)&lt;=0,N(INDEX($A$2:$A$13701,MIN(13700,MAX(1,ROW()-1+設定!$B$30))))&lt;=0,$A9391&lt;設定!$B$28,$A9391&gt;設定!$B$29),0,IF(AND($C9391&gt;=MAX(INDEX($C$1:$C$13701,MAX(1,ROW()-設定!$B$24)):INDEX($C$1:$C$13701,MAX(1,ROW()-1))),$C9391&gt;MAX(INDEX($C$1:$C$13701,MIN(13701,ROW()+1)):INDEX($C$1:$C$13701,MIN(13701,ROW()+設定!$B$24))),$C9391&gt;=設定!$B$32,$C9391&gt;=MAX(MIN(INDEX($C$1:$C$13701,MAX(1,ROW()-設定!$B$26)):INDEX($C$1:$C$13701,MAX(1,ROW()-1))),MIN(INDEX($C$1:$C$13701,MIN(13701,ROW()+1)):INDEX($C$1:$C$13701,MIN(13701,ROW()+設定!$B$26))))*10^(設定!$B$27/20)),1,0))</f>
        <v>0</v>
      </c>
      <c r="G9391" s="33" t="n">
        <f aca="false">$G9390+IF($F9391=1,1,0)</f>
        <v>5</v>
      </c>
      <c r="H9391" s="0" t="str">
        <f aca="false">IF($F9391=1,$G9391,"")</f>
        <v/>
      </c>
    </row>
    <row r="9392" customFormat="false" ht="15" hidden="false" customHeight="false" outlineLevel="0" collapsed="false">
      <c r="A9392" s="30" t="n">
        <v>1467.1875</v>
      </c>
      <c r="B9392" s="31" t="n">
        <v>19.5802</v>
      </c>
      <c r="C9392" s="32" t="n">
        <f aca="false">IF($A9392="","",IF(設定!$B$21="dB",10^($B9392/20),ABS($B9392)))</f>
        <v>9.52818103218675</v>
      </c>
      <c r="D9392" s="32" t="n">
        <f aca="false">IF($A9392="","",$A9392^2)</f>
        <v>2152639.16015625</v>
      </c>
      <c r="E9392" s="32" t="n">
        <f aca="false">IF($A9392="","",IF($C9392&lt;=0,"",1/$C9392^2))</f>
        <v>0.0110148858294958</v>
      </c>
      <c r="F9392" s="33" t="n">
        <f aca="false">IF(OR(ROW()-設定!$B$30&lt;2,ROW()+設定!$B$30&gt;13701,N($A9392)&lt;=0,N(INDEX($A$2:$A$13701,MIN(13700,MAX(1,ROW()-1+設定!$B$30))))&lt;=0,$A9392&lt;設定!$B$28,$A9392&gt;設定!$B$29),0,IF(AND($C9392&gt;=MAX(INDEX($C$1:$C$13701,MAX(1,ROW()-設定!$B$24)):INDEX($C$1:$C$13701,MAX(1,ROW()-1))),$C9392&gt;MAX(INDEX($C$1:$C$13701,MIN(13701,ROW()+1)):INDEX($C$1:$C$13701,MIN(13701,ROW()+設定!$B$24))),$C9392&gt;=設定!$B$32,$C9392&gt;=MAX(MIN(INDEX($C$1:$C$13701,MAX(1,ROW()-設定!$B$26)):INDEX($C$1:$C$13701,MAX(1,ROW()-1))),MIN(INDEX($C$1:$C$13701,MIN(13701,ROW()+1)):INDEX($C$1:$C$13701,MIN(13701,ROW()+設定!$B$26))))*10^(設定!$B$27/20)),1,0))</f>
        <v>0</v>
      </c>
      <c r="G9392" s="33" t="n">
        <f aca="false">$G9391+IF($F9392=1,1,0)</f>
        <v>5</v>
      </c>
      <c r="H9392" s="0" t="str">
        <f aca="false">IF($F9392=1,$G9392,"")</f>
        <v/>
      </c>
    </row>
    <row r="9393" customFormat="false" ht="15" hidden="false" customHeight="false" outlineLevel="0" collapsed="false">
      <c r="A9393" s="30" t="n">
        <v>1467.34375</v>
      </c>
      <c r="B9393" s="31" t="n">
        <v>19.5114</v>
      </c>
      <c r="C9393" s="32" t="n">
        <f aca="false">IF($A9393="","",IF(設定!$B$21="dB",10^($B9393/20),ABS($B9393)))</f>
        <v>9.45300744640473</v>
      </c>
      <c r="D9393" s="32" t="n">
        <f aca="false">IF($A9393="","",$A9393^2)</f>
        <v>2153097.68066406</v>
      </c>
      <c r="E9393" s="32" t="n">
        <f aca="false">IF($A9393="","",IF($C9393&lt;=0,"",1/$C9393^2))</f>
        <v>0.0111907707748771</v>
      </c>
      <c r="F9393" s="33" t="n">
        <f aca="false">IF(OR(ROW()-設定!$B$30&lt;2,ROW()+設定!$B$30&gt;13701,N($A9393)&lt;=0,N(INDEX($A$2:$A$13701,MIN(13700,MAX(1,ROW()-1+設定!$B$30))))&lt;=0,$A9393&lt;設定!$B$28,$A9393&gt;設定!$B$29),0,IF(AND($C9393&gt;=MAX(INDEX($C$1:$C$13701,MAX(1,ROW()-設定!$B$24)):INDEX($C$1:$C$13701,MAX(1,ROW()-1))),$C9393&gt;MAX(INDEX($C$1:$C$13701,MIN(13701,ROW()+1)):INDEX($C$1:$C$13701,MIN(13701,ROW()+設定!$B$24))),$C9393&gt;=設定!$B$32,$C9393&gt;=MAX(MIN(INDEX($C$1:$C$13701,MAX(1,ROW()-設定!$B$26)):INDEX($C$1:$C$13701,MAX(1,ROW()-1))),MIN(INDEX($C$1:$C$13701,MIN(13701,ROW()+1)):INDEX($C$1:$C$13701,MIN(13701,ROW()+設定!$B$26))))*10^(設定!$B$27/20)),1,0))</f>
        <v>0</v>
      </c>
      <c r="G9393" s="33" t="n">
        <f aca="false">$G9392+IF($F9393=1,1,0)</f>
        <v>5</v>
      </c>
      <c r="H9393" s="0" t="str">
        <f aca="false">IF($F9393=1,$G9393,"")</f>
        <v/>
      </c>
    </row>
    <row r="9394" customFormat="false" ht="15" hidden="false" customHeight="false" outlineLevel="0" collapsed="false">
      <c r="A9394" s="30" t="n">
        <v>1467.5</v>
      </c>
      <c r="B9394" s="31" t="n">
        <v>19.2893</v>
      </c>
      <c r="C9394" s="32" t="n">
        <f aca="false">IF($A9394="","",IF(設定!$B$21="dB",10^($B9394/20),ABS($B9394)))</f>
        <v>9.2143562680475</v>
      </c>
      <c r="D9394" s="32" t="n">
        <f aca="false">IF($A9394="","",$A9394^2)</f>
        <v>2153556.25</v>
      </c>
      <c r="E9394" s="32" t="n">
        <f aca="false">IF($A9394="","",IF($C9394&lt;=0,"",1/$C9394^2))</f>
        <v>0.0117779579647552</v>
      </c>
      <c r="F9394" s="33" t="n">
        <f aca="false">IF(OR(ROW()-設定!$B$30&lt;2,ROW()+設定!$B$30&gt;13701,N($A9394)&lt;=0,N(INDEX($A$2:$A$13701,MIN(13700,MAX(1,ROW()-1+設定!$B$30))))&lt;=0,$A9394&lt;設定!$B$28,$A9394&gt;設定!$B$29),0,IF(AND($C9394&gt;=MAX(INDEX($C$1:$C$13701,MAX(1,ROW()-設定!$B$24)):INDEX($C$1:$C$13701,MAX(1,ROW()-1))),$C9394&gt;MAX(INDEX($C$1:$C$13701,MIN(13701,ROW()+1)):INDEX($C$1:$C$13701,MIN(13701,ROW()+設定!$B$24))),$C9394&gt;=設定!$B$32,$C9394&gt;=MAX(MIN(INDEX($C$1:$C$13701,MAX(1,ROW()-設定!$B$26)):INDEX($C$1:$C$13701,MAX(1,ROW()-1))),MIN(INDEX($C$1:$C$13701,MIN(13701,ROW()+1)):INDEX($C$1:$C$13701,MIN(13701,ROW()+設定!$B$26))))*10^(設定!$B$27/20)),1,0))</f>
        <v>0</v>
      </c>
      <c r="G9394" s="33" t="n">
        <f aca="false">$G9393+IF($F9394=1,1,0)</f>
        <v>5</v>
      </c>
      <c r="H9394" s="0" t="str">
        <f aca="false">IF($F9394=1,$G9394,"")</f>
        <v/>
      </c>
    </row>
    <row r="9395" customFormat="false" ht="15" hidden="false" customHeight="false" outlineLevel="0" collapsed="false">
      <c r="A9395" s="30" t="n">
        <v>1467.65625</v>
      </c>
      <c r="B9395" s="31" t="n">
        <v>19.528</v>
      </c>
      <c r="C9395" s="32" t="n">
        <f aca="false">IF($A9395="","",IF(設定!$B$21="dB",10^($B9395/20),ABS($B9395)))</f>
        <v>9.4710907947016</v>
      </c>
      <c r="D9395" s="32" t="n">
        <f aca="false">IF($A9395="","",$A9395^2)</f>
        <v>2154014.86816406</v>
      </c>
      <c r="E9395" s="32" t="n">
        <f aca="false">IF($A9395="","",IF($C9395&lt;=0,"",1/$C9395^2))</f>
        <v>0.0111480780336384</v>
      </c>
      <c r="F9395" s="33" t="n">
        <f aca="false">IF(OR(ROW()-設定!$B$30&lt;2,ROW()+設定!$B$30&gt;13701,N($A9395)&lt;=0,N(INDEX($A$2:$A$13701,MIN(13700,MAX(1,ROW()-1+設定!$B$30))))&lt;=0,$A9395&lt;設定!$B$28,$A9395&gt;設定!$B$29),0,IF(AND($C9395&gt;=MAX(INDEX($C$1:$C$13701,MAX(1,ROW()-設定!$B$24)):INDEX($C$1:$C$13701,MAX(1,ROW()-1))),$C9395&gt;MAX(INDEX($C$1:$C$13701,MIN(13701,ROW()+1)):INDEX($C$1:$C$13701,MIN(13701,ROW()+設定!$B$24))),$C9395&gt;=設定!$B$32,$C9395&gt;=MAX(MIN(INDEX($C$1:$C$13701,MAX(1,ROW()-設定!$B$26)):INDEX($C$1:$C$13701,MAX(1,ROW()-1))),MIN(INDEX($C$1:$C$13701,MIN(13701,ROW()+1)):INDEX($C$1:$C$13701,MIN(13701,ROW()+設定!$B$26))))*10^(設定!$B$27/20)),1,0))</f>
        <v>0</v>
      </c>
      <c r="G9395" s="33" t="n">
        <f aca="false">$G9394+IF($F9395=1,1,0)</f>
        <v>5</v>
      </c>
      <c r="H9395" s="0" t="str">
        <f aca="false">IF($F9395=1,$G9395,"")</f>
        <v/>
      </c>
    </row>
    <row r="9396" customFormat="false" ht="15" hidden="false" customHeight="false" outlineLevel="0" collapsed="false">
      <c r="A9396" s="30" t="n">
        <v>1467.8125</v>
      </c>
      <c r="B9396" s="31" t="n">
        <v>19.2883</v>
      </c>
      <c r="C9396" s="32" t="n">
        <f aca="false">IF($A9396="","",IF(設定!$B$21="dB",10^($B9396/20),ABS($B9396)))</f>
        <v>9.21329548714292</v>
      </c>
      <c r="D9396" s="32" t="n">
        <f aca="false">IF($A9396="","",$A9396^2)</f>
        <v>2154473.53515625</v>
      </c>
      <c r="E9396" s="32" t="n">
        <f aca="false">IF($A9396="","",IF($C9396&lt;=0,"",1/$C9396^2))</f>
        <v>0.0117806702520504</v>
      </c>
      <c r="F9396" s="33" t="n">
        <f aca="false">IF(OR(ROW()-設定!$B$30&lt;2,ROW()+設定!$B$30&gt;13701,N($A9396)&lt;=0,N(INDEX($A$2:$A$13701,MIN(13700,MAX(1,ROW()-1+設定!$B$30))))&lt;=0,$A9396&lt;設定!$B$28,$A9396&gt;設定!$B$29),0,IF(AND($C9396&gt;=MAX(INDEX($C$1:$C$13701,MAX(1,ROW()-設定!$B$24)):INDEX($C$1:$C$13701,MAX(1,ROW()-1))),$C9396&gt;MAX(INDEX($C$1:$C$13701,MIN(13701,ROW()+1)):INDEX($C$1:$C$13701,MIN(13701,ROW()+設定!$B$24))),$C9396&gt;=設定!$B$32,$C9396&gt;=MAX(MIN(INDEX($C$1:$C$13701,MAX(1,ROW()-設定!$B$26)):INDEX($C$1:$C$13701,MAX(1,ROW()-1))),MIN(INDEX($C$1:$C$13701,MIN(13701,ROW()+1)):INDEX($C$1:$C$13701,MIN(13701,ROW()+設定!$B$26))))*10^(設定!$B$27/20)),1,0))</f>
        <v>0</v>
      </c>
      <c r="G9396" s="33" t="n">
        <f aca="false">$G9395+IF($F9396=1,1,0)</f>
        <v>5</v>
      </c>
      <c r="H9396" s="0" t="str">
        <f aca="false">IF($F9396=1,$G9396,"")</f>
        <v/>
      </c>
    </row>
    <row r="9397" customFormat="false" ht="15" hidden="false" customHeight="false" outlineLevel="0" collapsed="false">
      <c r="A9397" s="30" t="n">
        <v>1467.96875</v>
      </c>
      <c r="B9397" s="31" t="n">
        <v>19.0817</v>
      </c>
      <c r="C9397" s="32" t="n">
        <f aca="false">IF($A9397="","",IF(設定!$B$21="dB",10^($B9397/20),ABS($B9397)))</f>
        <v>8.99673648185738</v>
      </c>
      <c r="D9397" s="32" t="n">
        <f aca="false">IF($A9397="","",$A9397^2)</f>
        <v>2154932.25097656</v>
      </c>
      <c r="E9397" s="32" t="n">
        <f aca="false">IF($A9397="","",IF($C9397&lt;=0,"",1/$C9397^2))</f>
        <v>0.0123546372951797</v>
      </c>
      <c r="F9397" s="33" t="n">
        <f aca="false">IF(OR(ROW()-設定!$B$30&lt;2,ROW()+設定!$B$30&gt;13701,N($A9397)&lt;=0,N(INDEX($A$2:$A$13701,MIN(13700,MAX(1,ROW()-1+設定!$B$30))))&lt;=0,$A9397&lt;設定!$B$28,$A9397&gt;設定!$B$29),0,IF(AND($C9397&gt;=MAX(INDEX($C$1:$C$13701,MAX(1,ROW()-設定!$B$24)):INDEX($C$1:$C$13701,MAX(1,ROW()-1))),$C9397&gt;MAX(INDEX($C$1:$C$13701,MIN(13701,ROW()+1)):INDEX($C$1:$C$13701,MIN(13701,ROW()+設定!$B$24))),$C9397&gt;=設定!$B$32,$C9397&gt;=MAX(MIN(INDEX($C$1:$C$13701,MAX(1,ROW()-設定!$B$26)):INDEX($C$1:$C$13701,MAX(1,ROW()-1))),MIN(INDEX($C$1:$C$13701,MIN(13701,ROW()+1)):INDEX($C$1:$C$13701,MIN(13701,ROW()+設定!$B$26))))*10^(設定!$B$27/20)),1,0))</f>
        <v>0</v>
      </c>
      <c r="G9397" s="33" t="n">
        <f aca="false">$G9396+IF($F9397=1,1,0)</f>
        <v>5</v>
      </c>
      <c r="H9397" s="0" t="str">
        <f aca="false">IF($F9397=1,$G9397,"")</f>
        <v/>
      </c>
    </row>
    <row r="9398" customFormat="false" ht="15" hidden="false" customHeight="false" outlineLevel="0" collapsed="false">
      <c r="A9398" s="30" t="n">
        <v>1468.125</v>
      </c>
      <c r="B9398" s="31" t="n">
        <v>19.3584</v>
      </c>
      <c r="C9398" s="32" t="n">
        <f aca="false">IF($A9398="","",IF(設定!$B$21="dB",10^($B9398/20),ABS($B9398)))</f>
        <v>9.28795280607554</v>
      </c>
      <c r="D9398" s="32" t="n">
        <f aca="false">IF($A9398="","",$A9398^2)</f>
        <v>2155391.015625</v>
      </c>
      <c r="E9398" s="32" t="n">
        <f aca="false">IF($A9398="","",IF($C9398&lt;=0,"",1/$C9398^2))</f>
        <v>0.0115920434415901</v>
      </c>
      <c r="F9398" s="33" t="n">
        <f aca="false">IF(OR(ROW()-設定!$B$30&lt;2,ROW()+設定!$B$30&gt;13701,N($A9398)&lt;=0,N(INDEX($A$2:$A$13701,MIN(13700,MAX(1,ROW()-1+設定!$B$30))))&lt;=0,$A9398&lt;設定!$B$28,$A9398&gt;設定!$B$29),0,IF(AND($C9398&gt;=MAX(INDEX($C$1:$C$13701,MAX(1,ROW()-設定!$B$24)):INDEX($C$1:$C$13701,MAX(1,ROW()-1))),$C9398&gt;MAX(INDEX($C$1:$C$13701,MIN(13701,ROW()+1)):INDEX($C$1:$C$13701,MIN(13701,ROW()+設定!$B$24))),$C9398&gt;=設定!$B$32,$C9398&gt;=MAX(MIN(INDEX($C$1:$C$13701,MAX(1,ROW()-設定!$B$26)):INDEX($C$1:$C$13701,MAX(1,ROW()-1))),MIN(INDEX($C$1:$C$13701,MIN(13701,ROW()+1)):INDEX($C$1:$C$13701,MIN(13701,ROW()+設定!$B$26))))*10^(設定!$B$27/20)),1,0))</f>
        <v>0</v>
      </c>
      <c r="G9398" s="33" t="n">
        <f aca="false">$G9397+IF($F9398=1,1,0)</f>
        <v>5</v>
      </c>
      <c r="H9398" s="0" t="str">
        <f aca="false">IF($F9398=1,$G9398,"")</f>
        <v/>
      </c>
    </row>
    <row r="9399" customFormat="false" ht="15" hidden="false" customHeight="false" outlineLevel="0" collapsed="false">
      <c r="A9399" s="30" t="n">
        <v>1468.28125</v>
      </c>
      <c r="B9399" s="31" t="n">
        <v>19.3231</v>
      </c>
      <c r="C9399" s="32" t="n">
        <f aca="false">IF($A9399="","",IF(設定!$B$21="dB",10^($B9399/20),ABS($B9399)))</f>
        <v>9.25028258254157</v>
      </c>
      <c r="D9399" s="32" t="n">
        <f aca="false">IF($A9399="","",$A9399^2)</f>
        <v>2155849.82910156</v>
      </c>
      <c r="E9399" s="32" t="n">
        <f aca="false">IF($A9399="","",IF($C9399&lt;=0,"",1/$C9399^2))</f>
        <v>0.0116866489860837</v>
      </c>
      <c r="F9399" s="33" t="n">
        <f aca="false">IF(OR(ROW()-設定!$B$30&lt;2,ROW()+設定!$B$30&gt;13701,N($A9399)&lt;=0,N(INDEX($A$2:$A$13701,MIN(13700,MAX(1,ROW()-1+設定!$B$30))))&lt;=0,$A9399&lt;設定!$B$28,$A9399&gt;設定!$B$29),0,IF(AND($C9399&gt;=MAX(INDEX($C$1:$C$13701,MAX(1,ROW()-設定!$B$24)):INDEX($C$1:$C$13701,MAX(1,ROW()-1))),$C9399&gt;MAX(INDEX($C$1:$C$13701,MIN(13701,ROW()+1)):INDEX($C$1:$C$13701,MIN(13701,ROW()+設定!$B$24))),$C9399&gt;=設定!$B$32,$C9399&gt;=MAX(MIN(INDEX($C$1:$C$13701,MAX(1,ROW()-設定!$B$26)):INDEX($C$1:$C$13701,MAX(1,ROW()-1))),MIN(INDEX($C$1:$C$13701,MIN(13701,ROW()+1)):INDEX($C$1:$C$13701,MIN(13701,ROW()+設定!$B$26))))*10^(設定!$B$27/20)),1,0))</f>
        <v>0</v>
      </c>
      <c r="G9399" s="33" t="n">
        <f aca="false">$G9398+IF($F9399=1,1,0)</f>
        <v>5</v>
      </c>
      <c r="H9399" s="0" t="str">
        <f aca="false">IF($F9399=1,$G9399,"")</f>
        <v/>
      </c>
    </row>
    <row r="9400" customFormat="false" ht="15" hidden="false" customHeight="false" outlineLevel="0" collapsed="false">
      <c r="A9400" s="30" t="n">
        <v>1468.4375</v>
      </c>
      <c r="B9400" s="31" t="n">
        <v>19.2466</v>
      </c>
      <c r="C9400" s="32" t="n">
        <f aca="false">IF($A9400="","",IF(設定!$B$21="dB",10^($B9400/20),ABS($B9400)))</f>
        <v>9.16916947653199</v>
      </c>
      <c r="D9400" s="32" t="n">
        <f aca="false">IF($A9400="","",$A9400^2)</f>
        <v>2156308.69140625</v>
      </c>
      <c r="E9400" s="32" t="n">
        <f aca="false">IF($A9400="","",IF($C9400&lt;=0,"",1/$C9400^2))</f>
        <v>0.0118943304510229</v>
      </c>
      <c r="F9400" s="33" t="n">
        <f aca="false">IF(OR(ROW()-設定!$B$30&lt;2,ROW()+設定!$B$30&gt;13701,N($A9400)&lt;=0,N(INDEX($A$2:$A$13701,MIN(13700,MAX(1,ROW()-1+設定!$B$30))))&lt;=0,$A9400&lt;設定!$B$28,$A9400&gt;設定!$B$29),0,IF(AND($C9400&gt;=MAX(INDEX($C$1:$C$13701,MAX(1,ROW()-設定!$B$24)):INDEX($C$1:$C$13701,MAX(1,ROW()-1))),$C9400&gt;MAX(INDEX($C$1:$C$13701,MIN(13701,ROW()+1)):INDEX($C$1:$C$13701,MIN(13701,ROW()+設定!$B$24))),$C9400&gt;=設定!$B$32,$C9400&gt;=MAX(MIN(INDEX($C$1:$C$13701,MAX(1,ROW()-設定!$B$26)):INDEX($C$1:$C$13701,MAX(1,ROW()-1))),MIN(INDEX($C$1:$C$13701,MIN(13701,ROW()+1)):INDEX($C$1:$C$13701,MIN(13701,ROW()+設定!$B$26))))*10^(設定!$B$27/20)),1,0))</f>
        <v>0</v>
      </c>
      <c r="G9400" s="33" t="n">
        <f aca="false">$G9399+IF($F9400=1,1,0)</f>
        <v>5</v>
      </c>
      <c r="H9400" s="0" t="str">
        <f aca="false">IF($F9400=1,$G9400,"")</f>
        <v/>
      </c>
    </row>
    <row r="9401" customFormat="false" ht="15" hidden="false" customHeight="false" outlineLevel="0" collapsed="false">
      <c r="A9401" s="30" t="n">
        <v>1468.59375</v>
      </c>
      <c r="B9401" s="31" t="n">
        <v>19.1267</v>
      </c>
      <c r="C9401" s="32" t="n">
        <f aca="false">IF($A9401="","",IF(設定!$B$21="dB",10^($B9401/20),ABS($B9401)))</f>
        <v>9.04346787115157</v>
      </c>
      <c r="D9401" s="32" t="n">
        <f aca="false">IF($A9401="","",$A9401^2)</f>
        <v>2156767.60253906</v>
      </c>
      <c r="E9401" s="32" t="n">
        <f aca="false">IF($A9401="","",IF($C9401&lt;=0,"",1/$C9401^2))</f>
        <v>0.0122272840120932</v>
      </c>
      <c r="F9401" s="33" t="n">
        <f aca="false">IF(OR(ROW()-設定!$B$30&lt;2,ROW()+設定!$B$30&gt;13701,N($A9401)&lt;=0,N(INDEX($A$2:$A$13701,MIN(13700,MAX(1,ROW()-1+設定!$B$30))))&lt;=0,$A9401&lt;設定!$B$28,$A9401&gt;設定!$B$29),0,IF(AND($C9401&gt;=MAX(INDEX($C$1:$C$13701,MAX(1,ROW()-設定!$B$24)):INDEX($C$1:$C$13701,MAX(1,ROW()-1))),$C9401&gt;MAX(INDEX($C$1:$C$13701,MIN(13701,ROW()+1)):INDEX($C$1:$C$13701,MIN(13701,ROW()+設定!$B$24))),$C9401&gt;=設定!$B$32,$C9401&gt;=MAX(MIN(INDEX($C$1:$C$13701,MAX(1,ROW()-設定!$B$26)):INDEX($C$1:$C$13701,MAX(1,ROW()-1))),MIN(INDEX($C$1:$C$13701,MIN(13701,ROW()+1)):INDEX($C$1:$C$13701,MIN(13701,ROW()+設定!$B$26))))*10^(設定!$B$27/20)),1,0))</f>
        <v>0</v>
      </c>
      <c r="G9401" s="33" t="n">
        <f aca="false">$G9400+IF($F9401=1,1,0)</f>
        <v>5</v>
      </c>
      <c r="H9401" s="0" t="str">
        <f aca="false">IF($F9401=1,$G9401,"")</f>
        <v/>
      </c>
    </row>
    <row r="9402" customFormat="false" ht="15" hidden="false" customHeight="false" outlineLevel="0" collapsed="false">
      <c r="A9402" s="30" t="n">
        <v>1468.75</v>
      </c>
      <c r="B9402" s="31" t="n">
        <v>18.9304</v>
      </c>
      <c r="C9402" s="32" t="n">
        <f aca="false">IF($A9402="","",IF(設定!$B$21="dB",10^($B9402/20),ABS($B9402)))</f>
        <v>8.8413788431724</v>
      </c>
      <c r="D9402" s="32" t="n">
        <f aca="false">IF($A9402="","",$A9402^2)</f>
        <v>2157226.5625</v>
      </c>
      <c r="E9402" s="32" t="n">
        <f aca="false">IF($A9402="","",IF($C9402&lt;=0,"",1/$C9402^2))</f>
        <v>0.0127926347421111</v>
      </c>
      <c r="F9402" s="33" t="n">
        <f aca="false">IF(OR(ROW()-設定!$B$30&lt;2,ROW()+設定!$B$30&gt;13701,N($A9402)&lt;=0,N(INDEX($A$2:$A$13701,MIN(13700,MAX(1,ROW()-1+設定!$B$30))))&lt;=0,$A9402&lt;設定!$B$28,$A9402&gt;設定!$B$29),0,IF(AND($C9402&gt;=MAX(INDEX($C$1:$C$13701,MAX(1,ROW()-設定!$B$24)):INDEX($C$1:$C$13701,MAX(1,ROW()-1))),$C9402&gt;MAX(INDEX($C$1:$C$13701,MIN(13701,ROW()+1)):INDEX($C$1:$C$13701,MIN(13701,ROW()+設定!$B$24))),$C9402&gt;=設定!$B$32,$C9402&gt;=MAX(MIN(INDEX($C$1:$C$13701,MAX(1,ROW()-設定!$B$26)):INDEX($C$1:$C$13701,MAX(1,ROW()-1))),MIN(INDEX($C$1:$C$13701,MIN(13701,ROW()+1)):INDEX($C$1:$C$13701,MIN(13701,ROW()+設定!$B$26))))*10^(設定!$B$27/20)),1,0))</f>
        <v>0</v>
      </c>
      <c r="G9402" s="33" t="n">
        <f aca="false">$G9401+IF($F9402=1,1,0)</f>
        <v>5</v>
      </c>
      <c r="H9402" s="0" t="str">
        <f aca="false">IF($F9402=1,$G9402,"")</f>
        <v/>
      </c>
    </row>
    <row r="9403" customFormat="false" ht="15" hidden="false" customHeight="false" outlineLevel="0" collapsed="false">
      <c r="A9403" s="30" t="n">
        <v>1468.90625</v>
      </c>
      <c r="B9403" s="31" t="n">
        <v>19.0708</v>
      </c>
      <c r="C9403" s="32" t="n">
        <f aca="false">IF($A9403="","",IF(設定!$B$21="dB",10^($B9403/20),ABS($B9403)))</f>
        <v>8.98545347844539</v>
      </c>
      <c r="D9403" s="32" t="n">
        <f aca="false">IF($A9403="","",$A9403^2)</f>
        <v>2157685.57128906</v>
      </c>
      <c r="E9403" s="32" t="n">
        <f aca="false">IF($A9403="","",IF($C9403&lt;=0,"",1/$C9403^2))</f>
        <v>0.0123856841278232</v>
      </c>
      <c r="F9403" s="33" t="n">
        <f aca="false">IF(OR(ROW()-設定!$B$30&lt;2,ROW()+設定!$B$30&gt;13701,N($A9403)&lt;=0,N(INDEX($A$2:$A$13701,MIN(13700,MAX(1,ROW()-1+設定!$B$30))))&lt;=0,$A9403&lt;設定!$B$28,$A9403&gt;設定!$B$29),0,IF(AND($C9403&gt;=MAX(INDEX($C$1:$C$13701,MAX(1,ROW()-設定!$B$24)):INDEX($C$1:$C$13701,MAX(1,ROW()-1))),$C9403&gt;MAX(INDEX($C$1:$C$13701,MIN(13701,ROW()+1)):INDEX($C$1:$C$13701,MIN(13701,ROW()+設定!$B$24))),$C9403&gt;=設定!$B$32,$C9403&gt;=MAX(MIN(INDEX($C$1:$C$13701,MAX(1,ROW()-設定!$B$26)):INDEX($C$1:$C$13701,MAX(1,ROW()-1))),MIN(INDEX($C$1:$C$13701,MIN(13701,ROW()+1)):INDEX($C$1:$C$13701,MIN(13701,ROW()+設定!$B$26))))*10^(設定!$B$27/20)),1,0))</f>
        <v>0</v>
      </c>
      <c r="G9403" s="33" t="n">
        <f aca="false">$G9402+IF($F9403=1,1,0)</f>
        <v>5</v>
      </c>
      <c r="H9403" s="0" t="str">
        <f aca="false">IF($F9403=1,$G9403,"")</f>
        <v/>
      </c>
    </row>
    <row r="9404" customFormat="false" ht="15" hidden="false" customHeight="false" outlineLevel="0" collapsed="false">
      <c r="A9404" s="30" t="n">
        <v>1469.0625</v>
      </c>
      <c r="B9404" s="31" t="n">
        <v>19.1164</v>
      </c>
      <c r="C9404" s="32" t="n">
        <f aca="false">IF($A9404="","",IF(設定!$B$21="dB",10^($B9404/20),ABS($B9404)))</f>
        <v>9.03275019961363</v>
      </c>
      <c r="D9404" s="32" t="n">
        <f aca="false">IF($A9404="","",$A9404^2)</f>
        <v>2158144.62890625</v>
      </c>
      <c r="E9404" s="32" t="n">
        <f aca="false">IF($A9404="","",IF($C9404&lt;=0,"",1/$C9404^2))</f>
        <v>0.0122563174199596</v>
      </c>
      <c r="F9404" s="33" t="n">
        <f aca="false">IF(OR(ROW()-設定!$B$30&lt;2,ROW()+設定!$B$30&gt;13701,N($A9404)&lt;=0,N(INDEX($A$2:$A$13701,MIN(13700,MAX(1,ROW()-1+設定!$B$30))))&lt;=0,$A9404&lt;設定!$B$28,$A9404&gt;設定!$B$29),0,IF(AND($C9404&gt;=MAX(INDEX($C$1:$C$13701,MAX(1,ROW()-設定!$B$24)):INDEX($C$1:$C$13701,MAX(1,ROW()-1))),$C9404&gt;MAX(INDEX($C$1:$C$13701,MIN(13701,ROW()+1)):INDEX($C$1:$C$13701,MIN(13701,ROW()+設定!$B$24))),$C9404&gt;=設定!$B$32,$C9404&gt;=MAX(MIN(INDEX($C$1:$C$13701,MAX(1,ROW()-設定!$B$26)):INDEX($C$1:$C$13701,MAX(1,ROW()-1))),MIN(INDEX($C$1:$C$13701,MIN(13701,ROW()+1)):INDEX($C$1:$C$13701,MIN(13701,ROW()+設定!$B$26))))*10^(設定!$B$27/20)),1,0))</f>
        <v>0</v>
      </c>
      <c r="G9404" s="33" t="n">
        <f aca="false">$G9403+IF($F9404=1,1,0)</f>
        <v>5</v>
      </c>
      <c r="H9404" s="0" t="str">
        <f aca="false">IF($F9404=1,$G9404,"")</f>
        <v/>
      </c>
    </row>
    <row r="9405" customFormat="false" ht="15" hidden="false" customHeight="false" outlineLevel="0" collapsed="false">
      <c r="A9405" s="30" t="n">
        <v>1469.21875</v>
      </c>
      <c r="B9405" s="31" t="n">
        <v>18.9633</v>
      </c>
      <c r="C9405" s="32" t="n">
        <f aca="false">IF($A9405="","",IF(設定!$B$21="dB",10^($B9405/20),ABS($B9405)))</f>
        <v>8.87493130188371</v>
      </c>
      <c r="D9405" s="32" t="n">
        <f aca="false">IF($A9405="","",$A9405^2)</f>
        <v>2158603.73535156</v>
      </c>
      <c r="E9405" s="32" t="n">
        <f aca="false">IF($A9405="","",IF($C9405&lt;=0,"",1/$C9405^2))</f>
        <v>0.0126960902226751</v>
      </c>
      <c r="F9405" s="33" t="n">
        <f aca="false">IF(OR(ROW()-設定!$B$30&lt;2,ROW()+設定!$B$30&gt;13701,N($A9405)&lt;=0,N(INDEX($A$2:$A$13701,MIN(13700,MAX(1,ROW()-1+設定!$B$30))))&lt;=0,$A9405&lt;設定!$B$28,$A9405&gt;設定!$B$29),0,IF(AND($C9405&gt;=MAX(INDEX($C$1:$C$13701,MAX(1,ROW()-設定!$B$24)):INDEX($C$1:$C$13701,MAX(1,ROW()-1))),$C9405&gt;MAX(INDEX($C$1:$C$13701,MIN(13701,ROW()+1)):INDEX($C$1:$C$13701,MIN(13701,ROW()+設定!$B$24))),$C9405&gt;=設定!$B$32,$C9405&gt;=MAX(MIN(INDEX($C$1:$C$13701,MAX(1,ROW()-設定!$B$26)):INDEX($C$1:$C$13701,MAX(1,ROW()-1))),MIN(INDEX($C$1:$C$13701,MIN(13701,ROW()+1)):INDEX($C$1:$C$13701,MIN(13701,ROW()+設定!$B$26))))*10^(設定!$B$27/20)),1,0))</f>
        <v>0</v>
      </c>
      <c r="G9405" s="33" t="n">
        <f aca="false">$G9404+IF($F9405=1,1,0)</f>
        <v>5</v>
      </c>
      <c r="H9405" s="0" t="str">
        <f aca="false">IF($F9405=1,$G9405,"")</f>
        <v/>
      </c>
    </row>
    <row r="9406" customFormat="false" ht="15" hidden="false" customHeight="false" outlineLevel="0" collapsed="false">
      <c r="A9406" s="30" t="n">
        <v>1469.375</v>
      </c>
      <c r="B9406" s="31" t="n">
        <v>18.9961</v>
      </c>
      <c r="C9406" s="32" t="n">
        <f aca="false">IF($A9406="","",IF(設定!$B$21="dB",10^($B9406/20),ABS($B9406)))</f>
        <v>8.90850852641247</v>
      </c>
      <c r="D9406" s="32" t="n">
        <f aca="false">IF($A9406="","",$A9406^2)</f>
        <v>2159062.890625</v>
      </c>
      <c r="E9406" s="32" t="n">
        <f aca="false">IF($A9406="","",IF($C9406&lt;=0,"",1/$C9406^2))</f>
        <v>0.0126005644488234</v>
      </c>
      <c r="F9406" s="33" t="n">
        <f aca="false">IF(OR(ROW()-設定!$B$30&lt;2,ROW()+設定!$B$30&gt;13701,N($A9406)&lt;=0,N(INDEX($A$2:$A$13701,MIN(13700,MAX(1,ROW()-1+設定!$B$30))))&lt;=0,$A9406&lt;設定!$B$28,$A9406&gt;設定!$B$29),0,IF(AND($C9406&gt;=MAX(INDEX($C$1:$C$13701,MAX(1,ROW()-設定!$B$24)):INDEX($C$1:$C$13701,MAX(1,ROW()-1))),$C9406&gt;MAX(INDEX($C$1:$C$13701,MIN(13701,ROW()+1)):INDEX($C$1:$C$13701,MIN(13701,ROW()+設定!$B$24))),$C9406&gt;=設定!$B$32,$C9406&gt;=MAX(MIN(INDEX($C$1:$C$13701,MAX(1,ROW()-設定!$B$26)):INDEX($C$1:$C$13701,MAX(1,ROW()-1))),MIN(INDEX($C$1:$C$13701,MIN(13701,ROW()+1)):INDEX($C$1:$C$13701,MIN(13701,ROW()+設定!$B$26))))*10^(設定!$B$27/20)),1,0))</f>
        <v>0</v>
      </c>
      <c r="G9406" s="33" t="n">
        <f aca="false">$G9405+IF($F9406=1,1,0)</f>
        <v>5</v>
      </c>
      <c r="H9406" s="0" t="str">
        <f aca="false">IF($F9406=1,$G9406,"")</f>
        <v/>
      </c>
    </row>
    <row r="9407" customFormat="false" ht="15" hidden="false" customHeight="false" outlineLevel="0" collapsed="false">
      <c r="A9407" s="30" t="n">
        <v>1469.53125</v>
      </c>
      <c r="B9407" s="31" t="n">
        <v>18.7057</v>
      </c>
      <c r="C9407" s="32" t="n">
        <f aca="false">IF($A9407="","",IF(設定!$B$21="dB",10^($B9407/20),ABS($B9407)))</f>
        <v>8.61558953360207</v>
      </c>
      <c r="D9407" s="32" t="n">
        <f aca="false">IF($A9407="","",$A9407^2)</f>
        <v>2159522.09472656</v>
      </c>
      <c r="E9407" s="32" t="n">
        <f aca="false">IF($A9407="","",IF($C9407&lt;=0,"",1/$C9407^2))</f>
        <v>0.0134719356589634</v>
      </c>
      <c r="F9407" s="33" t="n">
        <f aca="false">IF(OR(ROW()-設定!$B$30&lt;2,ROW()+設定!$B$30&gt;13701,N($A9407)&lt;=0,N(INDEX($A$2:$A$13701,MIN(13700,MAX(1,ROW()-1+設定!$B$30))))&lt;=0,$A9407&lt;設定!$B$28,$A9407&gt;設定!$B$29),0,IF(AND($C9407&gt;=MAX(INDEX($C$1:$C$13701,MAX(1,ROW()-設定!$B$24)):INDEX($C$1:$C$13701,MAX(1,ROW()-1))),$C9407&gt;MAX(INDEX($C$1:$C$13701,MIN(13701,ROW()+1)):INDEX($C$1:$C$13701,MIN(13701,ROW()+設定!$B$24))),$C9407&gt;=設定!$B$32,$C9407&gt;=MAX(MIN(INDEX($C$1:$C$13701,MAX(1,ROW()-設定!$B$26)):INDEX($C$1:$C$13701,MAX(1,ROW()-1))),MIN(INDEX($C$1:$C$13701,MIN(13701,ROW()+1)):INDEX($C$1:$C$13701,MIN(13701,ROW()+設定!$B$26))))*10^(設定!$B$27/20)),1,0))</f>
        <v>0</v>
      </c>
      <c r="G9407" s="33" t="n">
        <f aca="false">$G9406+IF($F9407=1,1,0)</f>
        <v>5</v>
      </c>
      <c r="H9407" s="0" t="str">
        <f aca="false">IF($F9407=1,$G9407,"")</f>
        <v/>
      </c>
    </row>
    <row r="9408" customFormat="false" ht="15" hidden="false" customHeight="false" outlineLevel="0" collapsed="false">
      <c r="A9408" s="30" t="n">
        <v>1469.6875</v>
      </c>
      <c r="B9408" s="31" t="n">
        <v>18.8434</v>
      </c>
      <c r="C9408" s="32" t="n">
        <f aca="false">IF($A9408="","",IF(設定!$B$21="dB",10^($B9408/20),ABS($B9408)))</f>
        <v>8.75326345452381</v>
      </c>
      <c r="D9408" s="32" t="n">
        <f aca="false">IF($A9408="","",$A9408^2)</f>
        <v>2159981.34765625</v>
      </c>
      <c r="E9408" s="32" t="n">
        <f aca="false">IF($A9408="","",IF($C9408&lt;=0,"",1/$C9408^2))</f>
        <v>0.0130514871463369</v>
      </c>
      <c r="F9408" s="33" t="n">
        <f aca="false">IF(OR(ROW()-設定!$B$30&lt;2,ROW()+設定!$B$30&gt;13701,N($A9408)&lt;=0,N(INDEX($A$2:$A$13701,MIN(13700,MAX(1,ROW()-1+設定!$B$30))))&lt;=0,$A9408&lt;設定!$B$28,$A9408&gt;設定!$B$29),0,IF(AND($C9408&gt;=MAX(INDEX($C$1:$C$13701,MAX(1,ROW()-設定!$B$24)):INDEX($C$1:$C$13701,MAX(1,ROW()-1))),$C9408&gt;MAX(INDEX($C$1:$C$13701,MIN(13701,ROW()+1)):INDEX($C$1:$C$13701,MIN(13701,ROW()+設定!$B$24))),$C9408&gt;=設定!$B$32,$C9408&gt;=MAX(MIN(INDEX($C$1:$C$13701,MAX(1,ROW()-設定!$B$26)):INDEX($C$1:$C$13701,MAX(1,ROW()-1))),MIN(INDEX($C$1:$C$13701,MIN(13701,ROW()+1)):INDEX($C$1:$C$13701,MIN(13701,ROW()+設定!$B$26))))*10^(設定!$B$27/20)),1,0))</f>
        <v>0</v>
      </c>
      <c r="G9408" s="33" t="n">
        <f aca="false">$G9407+IF($F9408=1,1,0)</f>
        <v>5</v>
      </c>
      <c r="H9408" s="0" t="str">
        <f aca="false">IF($F9408=1,$G9408,"")</f>
        <v/>
      </c>
    </row>
    <row r="9409" customFormat="false" ht="15" hidden="false" customHeight="false" outlineLevel="0" collapsed="false">
      <c r="A9409" s="30" t="n">
        <v>1469.84375</v>
      </c>
      <c r="B9409" s="31" t="n">
        <v>18.7884</v>
      </c>
      <c r="C9409" s="32" t="n">
        <f aca="false">IF($A9409="","",IF(設定!$B$21="dB",10^($B9409/20),ABS($B9409)))</f>
        <v>8.69801195006011</v>
      </c>
      <c r="D9409" s="32" t="n">
        <f aca="false">IF($A9409="","",$A9409^2)</f>
        <v>2160440.64941406</v>
      </c>
      <c r="E9409" s="32" t="n">
        <f aca="false">IF($A9409="","",IF($C9409&lt;=0,"",1/$C9409^2))</f>
        <v>0.013217825071673</v>
      </c>
      <c r="F9409" s="33" t="n">
        <f aca="false">IF(OR(ROW()-設定!$B$30&lt;2,ROW()+設定!$B$30&gt;13701,N($A9409)&lt;=0,N(INDEX($A$2:$A$13701,MIN(13700,MAX(1,ROW()-1+設定!$B$30))))&lt;=0,$A9409&lt;設定!$B$28,$A9409&gt;設定!$B$29),0,IF(AND($C9409&gt;=MAX(INDEX($C$1:$C$13701,MAX(1,ROW()-設定!$B$24)):INDEX($C$1:$C$13701,MAX(1,ROW()-1))),$C9409&gt;MAX(INDEX($C$1:$C$13701,MIN(13701,ROW()+1)):INDEX($C$1:$C$13701,MIN(13701,ROW()+設定!$B$24))),$C9409&gt;=設定!$B$32,$C9409&gt;=MAX(MIN(INDEX($C$1:$C$13701,MAX(1,ROW()-設定!$B$26)):INDEX($C$1:$C$13701,MAX(1,ROW()-1))),MIN(INDEX($C$1:$C$13701,MIN(13701,ROW()+1)):INDEX($C$1:$C$13701,MIN(13701,ROW()+設定!$B$26))))*10^(設定!$B$27/20)),1,0))</f>
        <v>0</v>
      </c>
      <c r="G9409" s="33" t="n">
        <f aca="false">$G9408+IF($F9409=1,1,0)</f>
        <v>5</v>
      </c>
      <c r="H9409" s="0" t="str">
        <f aca="false">IF($F9409=1,$G9409,"")</f>
        <v/>
      </c>
    </row>
    <row r="9410" customFormat="false" ht="15" hidden="false" customHeight="false" outlineLevel="0" collapsed="false">
      <c r="A9410" s="30" t="n">
        <v>1470</v>
      </c>
      <c r="B9410" s="31" t="n">
        <v>18.4914</v>
      </c>
      <c r="C9410" s="32" t="n">
        <f aca="false">IF($A9410="","",IF(設定!$B$21="dB",10^($B9410/20),ABS($B9410)))</f>
        <v>8.4056247884626</v>
      </c>
      <c r="D9410" s="32" t="n">
        <f aca="false">IF($A9410="","",$A9410^2)</f>
        <v>2160900</v>
      </c>
      <c r="E9410" s="32" t="n">
        <f aca="false">IF($A9410="","",IF($C9410&lt;=0,"",1/$C9410^2))</f>
        <v>0.014153374555205</v>
      </c>
      <c r="F9410" s="33" t="n">
        <f aca="false">IF(OR(ROW()-設定!$B$30&lt;2,ROW()+設定!$B$30&gt;13701,N($A9410)&lt;=0,N(INDEX($A$2:$A$13701,MIN(13700,MAX(1,ROW()-1+設定!$B$30))))&lt;=0,$A9410&lt;設定!$B$28,$A9410&gt;設定!$B$29),0,IF(AND($C9410&gt;=MAX(INDEX($C$1:$C$13701,MAX(1,ROW()-設定!$B$24)):INDEX($C$1:$C$13701,MAX(1,ROW()-1))),$C9410&gt;MAX(INDEX($C$1:$C$13701,MIN(13701,ROW()+1)):INDEX($C$1:$C$13701,MIN(13701,ROW()+設定!$B$24))),$C9410&gt;=設定!$B$32,$C9410&gt;=MAX(MIN(INDEX($C$1:$C$13701,MAX(1,ROW()-設定!$B$26)):INDEX($C$1:$C$13701,MAX(1,ROW()-1))),MIN(INDEX($C$1:$C$13701,MIN(13701,ROW()+1)):INDEX($C$1:$C$13701,MIN(13701,ROW()+設定!$B$26))))*10^(設定!$B$27/20)),1,0))</f>
        <v>0</v>
      </c>
      <c r="G9410" s="33" t="n">
        <f aca="false">$G9409+IF($F9410=1,1,0)</f>
        <v>5</v>
      </c>
      <c r="H9410" s="0" t="str">
        <f aca="false">IF($F9410=1,$G9410,"")</f>
        <v/>
      </c>
    </row>
    <row r="9411" customFormat="false" ht="15" hidden="false" customHeight="false" outlineLevel="0" collapsed="false">
      <c r="A9411" s="30" t="n">
        <v>1470.15625</v>
      </c>
      <c r="B9411" s="31" t="n">
        <v>18.4309</v>
      </c>
      <c r="C9411" s="32" t="n">
        <f aca="false">IF($A9411="","",IF(設定!$B$21="dB",10^($B9411/20),ABS($B9411)))</f>
        <v>8.34728035251396</v>
      </c>
      <c r="D9411" s="32" t="n">
        <f aca="false">IF($A9411="","",$A9411^2)</f>
        <v>2161359.39941406</v>
      </c>
      <c r="E9411" s="32" t="n">
        <f aca="false">IF($A9411="","",IF($C9411&lt;=0,"",1/$C9411^2))</f>
        <v>0.0143519198388401</v>
      </c>
      <c r="F9411" s="33" t="n">
        <f aca="false">IF(OR(ROW()-設定!$B$30&lt;2,ROW()+設定!$B$30&gt;13701,N($A9411)&lt;=0,N(INDEX($A$2:$A$13701,MIN(13700,MAX(1,ROW()-1+設定!$B$30))))&lt;=0,$A9411&lt;設定!$B$28,$A9411&gt;設定!$B$29),0,IF(AND($C9411&gt;=MAX(INDEX($C$1:$C$13701,MAX(1,ROW()-設定!$B$24)):INDEX($C$1:$C$13701,MAX(1,ROW()-1))),$C9411&gt;MAX(INDEX($C$1:$C$13701,MIN(13701,ROW()+1)):INDEX($C$1:$C$13701,MIN(13701,ROW()+設定!$B$24))),$C9411&gt;=設定!$B$32,$C9411&gt;=MAX(MIN(INDEX($C$1:$C$13701,MAX(1,ROW()-設定!$B$26)):INDEX($C$1:$C$13701,MAX(1,ROW()-1))),MIN(INDEX($C$1:$C$13701,MIN(13701,ROW()+1)):INDEX($C$1:$C$13701,MIN(13701,ROW()+設定!$B$26))))*10^(設定!$B$27/20)),1,0))</f>
        <v>0</v>
      </c>
      <c r="G9411" s="33" t="n">
        <f aca="false">$G9410+IF($F9411=1,1,0)</f>
        <v>5</v>
      </c>
      <c r="H9411" s="0" t="str">
        <f aca="false">IF($F9411=1,$G9411,"")</f>
        <v/>
      </c>
    </row>
    <row r="9412" customFormat="false" ht="15" hidden="false" customHeight="false" outlineLevel="0" collapsed="false">
      <c r="A9412" s="30" t="n">
        <v>1470.3125</v>
      </c>
      <c r="B9412" s="31" t="n">
        <v>18.4796</v>
      </c>
      <c r="C9412" s="32" t="n">
        <f aca="false">IF($A9412="","",IF(設定!$B$21="dB",10^($B9412/20),ABS($B9412)))</f>
        <v>8.39421328848508</v>
      </c>
      <c r="D9412" s="32" t="n">
        <f aca="false">IF($A9412="","",$A9412^2)</f>
        <v>2161818.84765625</v>
      </c>
      <c r="E9412" s="32" t="n">
        <f aca="false">IF($A9412="","",IF($C9412&lt;=0,"",1/$C9412^2))</f>
        <v>0.0141918822773606</v>
      </c>
      <c r="F9412" s="33" t="n">
        <f aca="false">IF(OR(ROW()-設定!$B$30&lt;2,ROW()+設定!$B$30&gt;13701,N($A9412)&lt;=0,N(INDEX($A$2:$A$13701,MIN(13700,MAX(1,ROW()-1+設定!$B$30))))&lt;=0,$A9412&lt;設定!$B$28,$A9412&gt;設定!$B$29),0,IF(AND($C9412&gt;=MAX(INDEX($C$1:$C$13701,MAX(1,ROW()-設定!$B$24)):INDEX($C$1:$C$13701,MAX(1,ROW()-1))),$C9412&gt;MAX(INDEX($C$1:$C$13701,MIN(13701,ROW()+1)):INDEX($C$1:$C$13701,MIN(13701,ROW()+設定!$B$24))),$C9412&gt;=設定!$B$32,$C9412&gt;=MAX(MIN(INDEX($C$1:$C$13701,MAX(1,ROW()-設定!$B$26)):INDEX($C$1:$C$13701,MAX(1,ROW()-1))),MIN(INDEX($C$1:$C$13701,MIN(13701,ROW()+1)):INDEX($C$1:$C$13701,MIN(13701,ROW()+設定!$B$26))))*10^(設定!$B$27/20)),1,0))</f>
        <v>0</v>
      </c>
      <c r="G9412" s="33" t="n">
        <f aca="false">$G9411+IF($F9412=1,1,0)</f>
        <v>5</v>
      </c>
      <c r="H9412" s="0" t="str">
        <f aca="false">IF($F9412=1,$G9412,"")</f>
        <v/>
      </c>
    </row>
    <row r="9413" customFormat="false" ht="15" hidden="false" customHeight="false" outlineLevel="0" collapsed="false">
      <c r="A9413" s="30" t="n">
        <v>1470.46875</v>
      </c>
      <c r="B9413" s="31" t="n">
        <v>18.5163</v>
      </c>
      <c r="C9413" s="32" t="n">
        <f aca="false">IF($A9413="","",IF(設定!$B$21="dB",10^($B9413/20),ABS($B9413)))</f>
        <v>8.42975592010403</v>
      </c>
      <c r="D9413" s="32" t="n">
        <f aca="false">IF($A9413="","",$A9413^2)</f>
        <v>2162278.34472656</v>
      </c>
      <c r="E9413" s="32" t="n">
        <f aca="false">IF($A9413="","",IF($C9413&lt;=0,"",1/$C9413^2))</f>
        <v>0.0140724592585606</v>
      </c>
      <c r="F9413" s="33" t="n">
        <f aca="false">IF(OR(ROW()-設定!$B$30&lt;2,ROW()+設定!$B$30&gt;13701,N($A9413)&lt;=0,N(INDEX($A$2:$A$13701,MIN(13700,MAX(1,ROW()-1+設定!$B$30))))&lt;=0,$A9413&lt;設定!$B$28,$A9413&gt;設定!$B$29),0,IF(AND($C9413&gt;=MAX(INDEX($C$1:$C$13701,MAX(1,ROW()-設定!$B$24)):INDEX($C$1:$C$13701,MAX(1,ROW()-1))),$C9413&gt;MAX(INDEX($C$1:$C$13701,MIN(13701,ROW()+1)):INDEX($C$1:$C$13701,MIN(13701,ROW()+設定!$B$24))),$C9413&gt;=設定!$B$32,$C9413&gt;=MAX(MIN(INDEX($C$1:$C$13701,MAX(1,ROW()-設定!$B$26)):INDEX($C$1:$C$13701,MAX(1,ROW()-1))),MIN(INDEX($C$1:$C$13701,MIN(13701,ROW()+1)):INDEX($C$1:$C$13701,MIN(13701,ROW()+設定!$B$26))))*10^(設定!$B$27/20)),1,0))</f>
        <v>0</v>
      </c>
      <c r="G9413" s="33" t="n">
        <f aca="false">$G9412+IF($F9413=1,1,0)</f>
        <v>5</v>
      </c>
      <c r="H9413" s="0" t="str">
        <f aca="false">IF($F9413=1,$G9413,"")</f>
        <v/>
      </c>
    </row>
    <row r="9414" customFormat="false" ht="15" hidden="false" customHeight="false" outlineLevel="0" collapsed="false">
      <c r="A9414" s="30" t="n">
        <v>1470.625</v>
      </c>
      <c r="B9414" s="31" t="n">
        <v>18.509</v>
      </c>
      <c r="C9414" s="32" t="n">
        <f aca="false">IF($A9414="","",IF(設定!$B$21="dB",10^($B9414/20),ABS($B9414)))</f>
        <v>8.4226741623632</v>
      </c>
      <c r="D9414" s="32" t="n">
        <f aca="false">IF($A9414="","",$A9414^2)</f>
        <v>2162737.890625</v>
      </c>
      <c r="E9414" s="32" t="n">
        <f aca="false">IF($A9414="","",IF($C9414&lt;=0,"",1/$C9414^2))</f>
        <v>0.0140961333652217</v>
      </c>
      <c r="F9414" s="33" t="n">
        <f aca="false">IF(OR(ROW()-設定!$B$30&lt;2,ROW()+設定!$B$30&gt;13701,N($A9414)&lt;=0,N(INDEX($A$2:$A$13701,MIN(13700,MAX(1,ROW()-1+設定!$B$30))))&lt;=0,$A9414&lt;設定!$B$28,$A9414&gt;設定!$B$29),0,IF(AND($C9414&gt;=MAX(INDEX($C$1:$C$13701,MAX(1,ROW()-設定!$B$24)):INDEX($C$1:$C$13701,MAX(1,ROW()-1))),$C9414&gt;MAX(INDEX($C$1:$C$13701,MIN(13701,ROW()+1)):INDEX($C$1:$C$13701,MIN(13701,ROW()+設定!$B$24))),$C9414&gt;=設定!$B$32,$C9414&gt;=MAX(MIN(INDEX($C$1:$C$13701,MAX(1,ROW()-設定!$B$26)):INDEX($C$1:$C$13701,MAX(1,ROW()-1))),MIN(INDEX($C$1:$C$13701,MIN(13701,ROW()+1)):INDEX($C$1:$C$13701,MIN(13701,ROW()+設定!$B$26))))*10^(設定!$B$27/20)),1,0))</f>
        <v>0</v>
      </c>
      <c r="G9414" s="33" t="n">
        <f aca="false">$G9413+IF($F9414=1,1,0)</f>
        <v>5</v>
      </c>
      <c r="H9414" s="0" t="str">
        <f aca="false">IF($F9414=1,$G9414,"")</f>
        <v/>
      </c>
    </row>
    <row r="9415" customFormat="false" ht="15" hidden="false" customHeight="false" outlineLevel="0" collapsed="false">
      <c r="A9415" s="30" t="n">
        <v>1470.78125</v>
      </c>
      <c r="B9415" s="31" t="n">
        <v>18.3936</v>
      </c>
      <c r="C9415" s="32" t="n">
        <f aca="false">IF($A9415="","",IF(設定!$B$21="dB",10^($B9415/20),ABS($B9415)))</f>
        <v>8.31151130640201</v>
      </c>
      <c r="D9415" s="32" t="n">
        <f aca="false">IF($A9415="","",$A9415^2)</f>
        <v>2163197.48535156</v>
      </c>
      <c r="E9415" s="32" t="n">
        <f aca="false">IF($A9415="","",IF($C9415&lt;=0,"",1/$C9415^2))</f>
        <v>0.0144757141978134</v>
      </c>
      <c r="F9415" s="33" t="n">
        <f aca="false">IF(OR(ROW()-設定!$B$30&lt;2,ROW()+設定!$B$30&gt;13701,N($A9415)&lt;=0,N(INDEX($A$2:$A$13701,MIN(13700,MAX(1,ROW()-1+設定!$B$30))))&lt;=0,$A9415&lt;設定!$B$28,$A9415&gt;設定!$B$29),0,IF(AND($C9415&gt;=MAX(INDEX($C$1:$C$13701,MAX(1,ROW()-設定!$B$24)):INDEX($C$1:$C$13701,MAX(1,ROW()-1))),$C9415&gt;MAX(INDEX($C$1:$C$13701,MIN(13701,ROW()+1)):INDEX($C$1:$C$13701,MIN(13701,ROW()+設定!$B$24))),$C9415&gt;=設定!$B$32,$C9415&gt;=MAX(MIN(INDEX($C$1:$C$13701,MAX(1,ROW()-設定!$B$26)):INDEX($C$1:$C$13701,MAX(1,ROW()-1))),MIN(INDEX($C$1:$C$13701,MIN(13701,ROW()+1)):INDEX($C$1:$C$13701,MIN(13701,ROW()+設定!$B$26))))*10^(設定!$B$27/20)),1,0))</f>
        <v>0</v>
      </c>
      <c r="G9415" s="33" t="n">
        <f aca="false">$G9414+IF($F9415=1,1,0)</f>
        <v>5</v>
      </c>
      <c r="H9415" s="0" t="str">
        <f aca="false">IF($F9415=1,$G9415,"")</f>
        <v/>
      </c>
    </row>
    <row r="9416" customFormat="false" ht="15" hidden="false" customHeight="false" outlineLevel="0" collapsed="false">
      <c r="A9416" s="30" t="n">
        <v>1470.9375</v>
      </c>
      <c r="B9416" s="31" t="n">
        <v>18.365</v>
      </c>
      <c r="C9416" s="32" t="n">
        <f aca="false">IF($A9416="","",IF(設定!$B$21="dB",10^($B9416/20),ABS($B9416)))</f>
        <v>8.28418902736697</v>
      </c>
      <c r="D9416" s="32" t="n">
        <f aca="false">IF($A9416="","",$A9416^2)</f>
        <v>2163657.12890625</v>
      </c>
      <c r="E9416" s="32" t="n">
        <f aca="false">IF($A9416="","",IF($C9416&lt;=0,"",1/$C9416^2))</f>
        <v>0.0145713570473042</v>
      </c>
      <c r="F9416" s="33" t="n">
        <f aca="false">IF(OR(ROW()-設定!$B$30&lt;2,ROW()+設定!$B$30&gt;13701,N($A9416)&lt;=0,N(INDEX($A$2:$A$13701,MIN(13700,MAX(1,ROW()-1+設定!$B$30))))&lt;=0,$A9416&lt;設定!$B$28,$A9416&gt;設定!$B$29),0,IF(AND($C9416&gt;=MAX(INDEX($C$1:$C$13701,MAX(1,ROW()-設定!$B$24)):INDEX($C$1:$C$13701,MAX(1,ROW()-1))),$C9416&gt;MAX(INDEX($C$1:$C$13701,MIN(13701,ROW()+1)):INDEX($C$1:$C$13701,MIN(13701,ROW()+設定!$B$24))),$C9416&gt;=設定!$B$32,$C9416&gt;=MAX(MIN(INDEX($C$1:$C$13701,MAX(1,ROW()-設定!$B$26)):INDEX($C$1:$C$13701,MAX(1,ROW()-1))),MIN(INDEX($C$1:$C$13701,MIN(13701,ROW()+1)):INDEX($C$1:$C$13701,MIN(13701,ROW()+設定!$B$26))))*10^(設定!$B$27/20)),1,0))</f>
        <v>0</v>
      </c>
      <c r="G9416" s="33" t="n">
        <f aca="false">$G9415+IF($F9416=1,1,0)</f>
        <v>5</v>
      </c>
      <c r="H9416" s="0" t="str">
        <f aca="false">IF($F9416=1,$G9416,"")</f>
        <v/>
      </c>
    </row>
    <row r="9417" customFormat="false" ht="15" hidden="false" customHeight="false" outlineLevel="0" collapsed="false">
      <c r="A9417" s="30" t="n">
        <v>1471.09375</v>
      </c>
      <c r="B9417" s="31" t="n">
        <v>18.3147</v>
      </c>
      <c r="C9417" s="32" t="n">
        <f aca="false">IF($A9417="","",IF(設定!$B$21="dB",10^($B9417/20),ABS($B9417)))</f>
        <v>8.23635391649119</v>
      </c>
      <c r="D9417" s="32" t="n">
        <f aca="false">IF($A9417="","",$A9417^2)</f>
        <v>2164116.82128906</v>
      </c>
      <c r="E9417" s="32" t="n">
        <f aca="false">IF($A9417="","",IF($C9417&lt;=0,"",1/$C9417^2))</f>
        <v>0.0147411036539346</v>
      </c>
      <c r="F9417" s="33" t="n">
        <f aca="false">IF(OR(ROW()-設定!$B$30&lt;2,ROW()+設定!$B$30&gt;13701,N($A9417)&lt;=0,N(INDEX($A$2:$A$13701,MIN(13700,MAX(1,ROW()-1+設定!$B$30))))&lt;=0,$A9417&lt;設定!$B$28,$A9417&gt;設定!$B$29),0,IF(AND($C9417&gt;=MAX(INDEX($C$1:$C$13701,MAX(1,ROW()-設定!$B$24)):INDEX($C$1:$C$13701,MAX(1,ROW()-1))),$C9417&gt;MAX(INDEX($C$1:$C$13701,MIN(13701,ROW()+1)):INDEX($C$1:$C$13701,MIN(13701,ROW()+設定!$B$24))),$C9417&gt;=設定!$B$32,$C9417&gt;=MAX(MIN(INDEX($C$1:$C$13701,MAX(1,ROW()-設定!$B$26)):INDEX($C$1:$C$13701,MAX(1,ROW()-1))),MIN(INDEX($C$1:$C$13701,MIN(13701,ROW()+1)):INDEX($C$1:$C$13701,MIN(13701,ROW()+設定!$B$26))))*10^(設定!$B$27/20)),1,0))</f>
        <v>0</v>
      </c>
      <c r="G9417" s="33" t="n">
        <f aca="false">$G9416+IF($F9417=1,1,0)</f>
        <v>5</v>
      </c>
      <c r="H9417" s="0" t="str">
        <f aca="false">IF($F9417=1,$G9417,"")</f>
        <v/>
      </c>
    </row>
    <row r="9418" customFormat="false" ht="15" hidden="false" customHeight="false" outlineLevel="0" collapsed="false">
      <c r="A9418" s="30" t="n">
        <v>1471.25</v>
      </c>
      <c r="B9418" s="31" t="n">
        <v>18.2904</v>
      </c>
      <c r="C9418" s="32" t="n">
        <f aca="false">IF($A9418="","",IF(設定!$B$21="dB",10^($B9418/20),ABS($B9418)))</f>
        <v>8.21334375809444</v>
      </c>
      <c r="D9418" s="32" t="n">
        <f aca="false">IF($A9418="","",$A9418^2)</f>
        <v>2164576.5625</v>
      </c>
      <c r="E9418" s="32" t="n">
        <f aca="false">IF($A9418="","",IF($C9418&lt;=0,"",1/$C9418^2))</f>
        <v>0.0148238154647217</v>
      </c>
      <c r="F9418" s="33" t="n">
        <f aca="false">IF(OR(ROW()-設定!$B$30&lt;2,ROW()+設定!$B$30&gt;13701,N($A9418)&lt;=0,N(INDEX($A$2:$A$13701,MIN(13700,MAX(1,ROW()-1+設定!$B$30))))&lt;=0,$A9418&lt;設定!$B$28,$A9418&gt;設定!$B$29),0,IF(AND($C9418&gt;=MAX(INDEX($C$1:$C$13701,MAX(1,ROW()-設定!$B$24)):INDEX($C$1:$C$13701,MAX(1,ROW()-1))),$C9418&gt;MAX(INDEX($C$1:$C$13701,MIN(13701,ROW()+1)):INDEX($C$1:$C$13701,MIN(13701,ROW()+設定!$B$24))),$C9418&gt;=設定!$B$32,$C9418&gt;=MAX(MIN(INDEX($C$1:$C$13701,MAX(1,ROW()-設定!$B$26)):INDEX($C$1:$C$13701,MAX(1,ROW()-1))),MIN(INDEX($C$1:$C$13701,MIN(13701,ROW()+1)):INDEX($C$1:$C$13701,MIN(13701,ROW()+設定!$B$26))))*10^(設定!$B$27/20)),1,0))</f>
        <v>0</v>
      </c>
      <c r="G9418" s="33" t="n">
        <f aca="false">$G9417+IF($F9418=1,1,0)</f>
        <v>5</v>
      </c>
      <c r="H9418" s="0" t="str">
        <f aca="false">IF($F9418=1,$G9418,"")</f>
        <v/>
      </c>
    </row>
    <row r="9419" customFormat="false" ht="15" hidden="false" customHeight="false" outlineLevel="0" collapsed="false">
      <c r="A9419" s="30" t="n">
        <v>1471.40625</v>
      </c>
      <c r="B9419" s="31" t="n">
        <v>18.2967</v>
      </c>
      <c r="C9419" s="32" t="n">
        <f aca="false">IF($A9419="","",IF(設定!$B$21="dB",10^($B9419/20),ABS($B9419)))</f>
        <v>8.21930317477208</v>
      </c>
      <c r="D9419" s="32" t="n">
        <f aca="false">IF($A9419="","",$A9419^2)</f>
        <v>2165036.35253906</v>
      </c>
      <c r="E9419" s="32" t="n">
        <f aca="false">IF($A9419="","",IF($C9419&lt;=0,"",1/$C9419^2))</f>
        <v>0.0148023272034316</v>
      </c>
      <c r="F9419" s="33" t="n">
        <f aca="false">IF(OR(ROW()-設定!$B$30&lt;2,ROW()+設定!$B$30&gt;13701,N($A9419)&lt;=0,N(INDEX($A$2:$A$13701,MIN(13700,MAX(1,ROW()-1+設定!$B$30))))&lt;=0,$A9419&lt;設定!$B$28,$A9419&gt;設定!$B$29),0,IF(AND($C9419&gt;=MAX(INDEX($C$1:$C$13701,MAX(1,ROW()-設定!$B$24)):INDEX($C$1:$C$13701,MAX(1,ROW()-1))),$C9419&gt;MAX(INDEX($C$1:$C$13701,MIN(13701,ROW()+1)):INDEX($C$1:$C$13701,MIN(13701,ROW()+設定!$B$24))),$C9419&gt;=設定!$B$32,$C9419&gt;=MAX(MIN(INDEX($C$1:$C$13701,MAX(1,ROW()-設定!$B$26)):INDEX($C$1:$C$13701,MAX(1,ROW()-1))),MIN(INDEX($C$1:$C$13701,MIN(13701,ROW()+1)):INDEX($C$1:$C$13701,MIN(13701,ROW()+設定!$B$26))))*10^(設定!$B$27/20)),1,0))</f>
        <v>0</v>
      </c>
      <c r="G9419" s="33" t="n">
        <f aca="false">$G9418+IF($F9419=1,1,0)</f>
        <v>5</v>
      </c>
      <c r="H9419" s="0" t="str">
        <f aca="false">IF($F9419=1,$G9419,"")</f>
        <v/>
      </c>
    </row>
    <row r="9420" customFormat="false" ht="15" hidden="false" customHeight="false" outlineLevel="0" collapsed="false">
      <c r="A9420" s="30" t="n">
        <v>1471.5625</v>
      </c>
      <c r="B9420" s="31" t="n">
        <v>18.2428</v>
      </c>
      <c r="C9420" s="32" t="n">
        <f aca="false">IF($A9420="","",IF(設定!$B$21="dB",10^($B9420/20),ABS($B9420)))</f>
        <v>8.16845648846999</v>
      </c>
      <c r="D9420" s="32" t="n">
        <f aca="false">IF($A9420="","",$A9420^2)</f>
        <v>2165496.19140625</v>
      </c>
      <c r="E9420" s="32" t="n">
        <f aca="false">IF($A9420="","",IF($C9420&lt;=0,"",1/$C9420^2))</f>
        <v>0.0149871826457651</v>
      </c>
      <c r="F9420" s="33" t="n">
        <f aca="false">IF(OR(ROW()-設定!$B$30&lt;2,ROW()+設定!$B$30&gt;13701,N($A9420)&lt;=0,N(INDEX($A$2:$A$13701,MIN(13700,MAX(1,ROW()-1+設定!$B$30))))&lt;=0,$A9420&lt;設定!$B$28,$A9420&gt;設定!$B$29),0,IF(AND($C9420&gt;=MAX(INDEX($C$1:$C$13701,MAX(1,ROW()-設定!$B$24)):INDEX($C$1:$C$13701,MAX(1,ROW()-1))),$C9420&gt;MAX(INDEX($C$1:$C$13701,MIN(13701,ROW()+1)):INDEX($C$1:$C$13701,MIN(13701,ROW()+設定!$B$24))),$C9420&gt;=設定!$B$32,$C9420&gt;=MAX(MIN(INDEX($C$1:$C$13701,MAX(1,ROW()-設定!$B$26)):INDEX($C$1:$C$13701,MAX(1,ROW()-1))),MIN(INDEX($C$1:$C$13701,MIN(13701,ROW()+1)):INDEX($C$1:$C$13701,MIN(13701,ROW()+設定!$B$26))))*10^(設定!$B$27/20)),1,0))</f>
        <v>0</v>
      </c>
      <c r="G9420" s="33" t="n">
        <f aca="false">$G9419+IF($F9420=1,1,0)</f>
        <v>5</v>
      </c>
      <c r="H9420" s="0" t="str">
        <f aca="false">IF($F9420=1,$G9420,"")</f>
        <v/>
      </c>
    </row>
    <row r="9421" customFormat="false" ht="15" hidden="false" customHeight="false" outlineLevel="0" collapsed="false">
      <c r="A9421" s="30" t="n">
        <v>1471.71875</v>
      </c>
      <c r="B9421" s="31" t="n">
        <v>18.1417</v>
      </c>
      <c r="C9421" s="32" t="n">
        <f aca="false">IF($A9421="","",IF(設定!$B$21="dB",10^($B9421/20),ABS($B9421)))</f>
        <v>8.07393037535417</v>
      </c>
      <c r="D9421" s="32" t="n">
        <f aca="false">IF($A9421="","",$A9421^2)</f>
        <v>2165956.07910156</v>
      </c>
      <c r="E9421" s="32" t="n">
        <f aca="false">IF($A9421="","",IF($C9421&lt;=0,"",1/$C9421^2))</f>
        <v>0.0153401639070272</v>
      </c>
      <c r="F9421" s="33" t="n">
        <f aca="false">IF(OR(ROW()-設定!$B$30&lt;2,ROW()+設定!$B$30&gt;13701,N($A9421)&lt;=0,N(INDEX($A$2:$A$13701,MIN(13700,MAX(1,ROW()-1+設定!$B$30))))&lt;=0,$A9421&lt;設定!$B$28,$A9421&gt;設定!$B$29),0,IF(AND($C9421&gt;=MAX(INDEX($C$1:$C$13701,MAX(1,ROW()-設定!$B$24)):INDEX($C$1:$C$13701,MAX(1,ROW()-1))),$C9421&gt;MAX(INDEX($C$1:$C$13701,MIN(13701,ROW()+1)):INDEX($C$1:$C$13701,MIN(13701,ROW()+設定!$B$24))),$C9421&gt;=設定!$B$32,$C9421&gt;=MAX(MIN(INDEX($C$1:$C$13701,MAX(1,ROW()-設定!$B$26)):INDEX($C$1:$C$13701,MAX(1,ROW()-1))),MIN(INDEX($C$1:$C$13701,MIN(13701,ROW()+1)):INDEX($C$1:$C$13701,MIN(13701,ROW()+設定!$B$26))))*10^(設定!$B$27/20)),1,0))</f>
        <v>0</v>
      </c>
      <c r="G9421" s="33" t="n">
        <f aca="false">$G9420+IF($F9421=1,1,0)</f>
        <v>5</v>
      </c>
      <c r="H9421" s="0" t="str">
        <f aca="false">IF($F9421=1,$G9421,"")</f>
        <v/>
      </c>
    </row>
    <row r="9422" customFormat="false" ht="15" hidden="false" customHeight="false" outlineLevel="0" collapsed="false">
      <c r="A9422" s="30" t="n">
        <v>1471.875</v>
      </c>
      <c r="B9422" s="31" t="n">
        <v>18.13</v>
      </c>
      <c r="C9422" s="32" t="n">
        <f aca="false">IF($A9422="","",IF(設定!$B$21="dB",10^($B9422/20),ABS($B9422)))</f>
        <v>8.06306201354728</v>
      </c>
      <c r="D9422" s="32" t="n">
        <f aca="false">IF($A9422="","",$A9422^2)</f>
        <v>2166416.015625</v>
      </c>
      <c r="E9422" s="32" t="n">
        <f aca="false">IF($A9422="","",IF($C9422&lt;=0,"",1/$C9422^2))</f>
        <v>0.0153815464030304</v>
      </c>
      <c r="F9422" s="33" t="n">
        <f aca="false">IF(OR(ROW()-設定!$B$30&lt;2,ROW()+設定!$B$30&gt;13701,N($A9422)&lt;=0,N(INDEX($A$2:$A$13701,MIN(13700,MAX(1,ROW()-1+設定!$B$30))))&lt;=0,$A9422&lt;設定!$B$28,$A9422&gt;設定!$B$29),0,IF(AND($C9422&gt;=MAX(INDEX($C$1:$C$13701,MAX(1,ROW()-設定!$B$24)):INDEX($C$1:$C$13701,MAX(1,ROW()-1))),$C9422&gt;MAX(INDEX($C$1:$C$13701,MIN(13701,ROW()+1)):INDEX($C$1:$C$13701,MIN(13701,ROW()+設定!$B$24))),$C9422&gt;=設定!$B$32,$C9422&gt;=MAX(MIN(INDEX($C$1:$C$13701,MAX(1,ROW()-設定!$B$26)):INDEX($C$1:$C$13701,MAX(1,ROW()-1))),MIN(INDEX($C$1:$C$13701,MIN(13701,ROW()+1)):INDEX($C$1:$C$13701,MIN(13701,ROW()+設定!$B$26))))*10^(設定!$B$27/20)),1,0))</f>
        <v>0</v>
      </c>
      <c r="G9422" s="33" t="n">
        <f aca="false">$G9421+IF($F9422=1,1,0)</f>
        <v>5</v>
      </c>
      <c r="H9422" s="0" t="str">
        <f aca="false">IF($F9422=1,$G9422,"")</f>
        <v/>
      </c>
    </row>
    <row r="9423" customFormat="false" ht="15" hidden="false" customHeight="false" outlineLevel="0" collapsed="false">
      <c r="A9423" s="30" t="n">
        <v>1472.03125</v>
      </c>
      <c r="B9423" s="31" t="n">
        <v>18.0123</v>
      </c>
      <c r="C9423" s="32" t="n">
        <f aca="false">IF($A9423="","",IF(設定!$B$21="dB",10^($B9423/20),ABS($B9423)))</f>
        <v>7.95453871674313</v>
      </c>
      <c r="D9423" s="32" t="n">
        <f aca="false">IF($A9423="","",$A9423^2)</f>
        <v>2166876.00097656</v>
      </c>
      <c r="E9423" s="32" t="n">
        <f aca="false">IF($A9423="","",IF($C9423&lt;=0,"",1/$C9423^2))</f>
        <v>0.0158041084060027</v>
      </c>
      <c r="F9423" s="33" t="n">
        <f aca="false">IF(OR(ROW()-設定!$B$30&lt;2,ROW()+設定!$B$30&gt;13701,N($A9423)&lt;=0,N(INDEX($A$2:$A$13701,MIN(13700,MAX(1,ROW()-1+設定!$B$30))))&lt;=0,$A9423&lt;設定!$B$28,$A9423&gt;設定!$B$29),0,IF(AND($C9423&gt;=MAX(INDEX($C$1:$C$13701,MAX(1,ROW()-設定!$B$24)):INDEX($C$1:$C$13701,MAX(1,ROW()-1))),$C9423&gt;MAX(INDEX($C$1:$C$13701,MIN(13701,ROW()+1)):INDEX($C$1:$C$13701,MIN(13701,ROW()+設定!$B$24))),$C9423&gt;=設定!$B$32,$C9423&gt;=MAX(MIN(INDEX($C$1:$C$13701,MAX(1,ROW()-設定!$B$26)):INDEX($C$1:$C$13701,MAX(1,ROW()-1))),MIN(INDEX($C$1:$C$13701,MIN(13701,ROW()+1)):INDEX($C$1:$C$13701,MIN(13701,ROW()+設定!$B$26))))*10^(設定!$B$27/20)),1,0))</f>
        <v>0</v>
      </c>
      <c r="G9423" s="33" t="n">
        <f aca="false">$G9422+IF($F9423=1,1,0)</f>
        <v>5</v>
      </c>
      <c r="H9423" s="0" t="str">
        <f aca="false">IF($F9423=1,$G9423,"")</f>
        <v/>
      </c>
    </row>
    <row r="9424" customFormat="false" ht="15" hidden="false" customHeight="false" outlineLevel="0" collapsed="false">
      <c r="A9424" s="30" t="n">
        <v>1472.1875</v>
      </c>
      <c r="B9424" s="31" t="n">
        <v>18.0968</v>
      </c>
      <c r="C9424" s="32" t="n">
        <f aca="false">IF($A9424="","",IF(設定!$B$21="dB",10^($B9424/20),ABS($B9424)))</f>
        <v>8.03230146746332</v>
      </c>
      <c r="D9424" s="32" t="n">
        <f aca="false">IF($A9424="","",$A9424^2)</f>
        <v>2167336.03515625</v>
      </c>
      <c r="E9424" s="32" t="n">
        <f aca="false">IF($A9424="","",IF($C9424&lt;=0,"",1/$C9424^2))</f>
        <v>0.0154995824971188</v>
      </c>
      <c r="F9424" s="33" t="n">
        <f aca="false">IF(OR(ROW()-設定!$B$30&lt;2,ROW()+設定!$B$30&gt;13701,N($A9424)&lt;=0,N(INDEX($A$2:$A$13701,MIN(13700,MAX(1,ROW()-1+設定!$B$30))))&lt;=0,$A9424&lt;設定!$B$28,$A9424&gt;設定!$B$29),0,IF(AND($C9424&gt;=MAX(INDEX($C$1:$C$13701,MAX(1,ROW()-設定!$B$24)):INDEX($C$1:$C$13701,MAX(1,ROW()-1))),$C9424&gt;MAX(INDEX($C$1:$C$13701,MIN(13701,ROW()+1)):INDEX($C$1:$C$13701,MIN(13701,ROW()+設定!$B$24))),$C9424&gt;=設定!$B$32,$C9424&gt;=MAX(MIN(INDEX($C$1:$C$13701,MAX(1,ROW()-設定!$B$26)):INDEX($C$1:$C$13701,MAX(1,ROW()-1))),MIN(INDEX($C$1:$C$13701,MIN(13701,ROW()+1)):INDEX($C$1:$C$13701,MIN(13701,ROW()+設定!$B$26))))*10^(設定!$B$27/20)),1,0))</f>
        <v>0</v>
      </c>
      <c r="G9424" s="33" t="n">
        <f aca="false">$G9423+IF($F9424=1,1,0)</f>
        <v>5</v>
      </c>
      <c r="H9424" s="0" t="str">
        <f aca="false">IF($F9424=1,$G9424,"")</f>
        <v/>
      </c>
    </row>
    <row r="9425" customFormat="false" ht="15" hidden="false" customHeight="false" outlineLevel="0" collapsed="false">
      <c r="A9425" s="30" t="n">
        <v>1472.34375</v>
      </c>
      <c r="B9425" s="31" t="n">
        <v>17.919</v>
      </c>
      <c r="C9425" s="32" t="n">
        <f aca="false">IF($A9425="","",IF(設定!$B$21="dB",10^($B9425/20),ABS($B9425)))</f>
        <v>7.86955182915802</v>
      </c>
      <c r="D9425" s="32" t="n">
        <f aca="false">IF($A9425="","",$A9425^2)</f>
        <v>2167796.11816406</v>
      </c>
      <c r="E9425" s="32" t="n">
        <f aca="false">IF($A9425="","",IF($C9425&lt;=0,"",1/$C9425^2))</f>
        <v>0.0161473031942036</v>
      </c>
      <c r="F9425" s="33" t="n">
        <f aca="false">IF(OR(ROW()-設定!$B$30&lt;2,ROW()+設定!$B$30&gt;13701,N($A9425)&lt;=0,N(INDEX($A$2:$A$13701,MIN(13700,MAX(1,ROW()-1+設定!$B$30))))&lt;=0,$A9425&lt;設定!$B$28,$A9425&gt;設定!$B$29),0,IF(AND($C9425&gt;=MAX(INDEX($C$1:$C$13701,MAX(1,ROW()-設定!$B$24)):INDEX($C$1:$C$13701,MAX(1,ROW()-1))),$C9425&gt;MAX(INDEX($C$1:$C$13701,MIN(13701,ROW()+1)):INDEX($C$1:$C$13701,MIN(13701,ROW()+設定!$B$24))),$C9425&gt;=設定!$B$32,$C9425&gt;=MAX(MIN(INDEX($C$1:$C$13701,MAX(1,ROW()-設定!$B$26)):INDEX($C$1:$C$13701,MAX(1,ROW()-1))),MIN(INDEX($C$1:$C$13701,MIN(13701,ROW()+1)):INDEX($C$1:$C$13701,MIN(13701,ROW()+設定!$B$26))))*10^(設定!$B$27/20)),1,0))</f>
        <v>0</v>
      </c>
      <c r="G9425" s="33" t="n">
        <f aca="false">$G9424+IF($F9425=1,1,0)</f>
        <v>5</v>
      </c>
      <c r="H9425" s="0" t="str">
        <f aca="false">IF($F9425=1,$G9425,"")</f>
        <v/>
      </c>
    </row>
    <row r="9426" customFormat="false" ht="15" hidden="false" customHeight="false" outlineLevel="0" collapsed="false">
      <c r="A9426" s="30" t="n">
        <v>1472.5</v>
      </c>
      <c r="B9426" s="31" t="n">
        <v>18.0951</v>
      </c>
      <c r="C9426" s="32" t="n">
        <f aca="false">IF($A9426="","",IF(設定!$B$21="dB",10^($B9426/20),ABS($B9426)))</f>
        <v>8.03072954139899</v>
      </c>
      <c r="D9426" s="32" t="n">
        <f aca="false">IF($A9426="","",$A9426^2)</f>
        <v>2168256.25</v>
      </c>
      <c r="E9426" s="32" t="n">
        <f aca="false">IF($A9426="","",IF($C9426&lt;=0,"",1/$C9426^2))</f>
        <v>0.0155056508330273</v>
      </c>
      <c r="F9426" s="33" t="n">
        <f aca="false">IF(OR(ROW()-設定!$B$30&lt;2,ROW()+設定!$B$30&gt;13701,N($A9426)&lt;=0,N(INDEX($A$2:$A$13701,MIN(13700,MAX(1,ROW()-1+設定!$B$30))))&lt;=0,$A9426&lt;設定!$B$28,$A9426&gt;設定!$B$29),0,IF(AND($C9426&gt;=MAX(INDEX($C$1:$C$13701,MAX(1,ROW()-設定!$B$24)):INDEX($C$1:$C$13701,MAX(1,ROW()-1))),$C9426&gt;MAX(INDEX($C$1:$C$13701,MIN(13701,ROW()+1)):INDEX($C$1:$C$13701,MIN(13701,ROW()+設定!$B$24))),$C9426&gt;=設定!$B$32,$C9426&gt;=MAX(MIN(INDEX($C$1:$C$13701,MAX(1,ROW()-設定!$B$26)):INDEX($C$1:$C$13701,MAX(1,ROW()-1))),MIN(INDEX($C$1:$C$13701,MIN(13701,ROW()+1)):INDEX($C$1:$C$13701,MIN(13701,ROW()+設定!$B$26))))*10^(設定!$B$27/20)),1,0))</f>
        <v>0</v>
      </c>
      <c r="G9426" s="33" t="n">
        <f aca="false">$G9425+IF($F9426=1,1,0)</f>
        <v>5</v>
      </c>
      <c r="H9426" s="0" t="str">
        <f aca="false">IF($F9426=1,$G9426,"")</f>
        <v/>
      </c>
    </row>
    <row r="9427" customFormat="false" ht="15" hidden="false" customHeight="false" outlineLevel="0" collapsed="false">
      <c r="A9427" s="30" t="n">
        <v>1472.65625</v>
      </c>
      <c r="B9427" s="31" t="n">
        <v>17.8813</v>
      </c>
      <c r="C9427" s="32" t="n">
        <f aca="false">IF($A9427="","",IF(設定!$B$21="dB",10^($B9427/20),ABS($B9427)))</f>
        <v>7.8354690591336</v>
      </c>
      <c r="D9427" s="32" t="n">
        <f aca="false">IF($A9427="","",$A9427^2)</f>
        <v>2168716.43066406</v>
      </c>
      <c r="E9427" s="32" t="n">
        <f aca="false">IF($A9427="","",IF($C9427&lt;=0,"",1/$C9427^2))</f>
        <v>0.0162880839856821</v>
      </c>
      <c r="F9427" s="33" t="n">
        <f aca="false">IF(OR(ROW()-設定!$B$30&lt;2,ROW()+設定!$B$30&gt;13701,N($A9427)&lt;=0,N(INDEX($A$2:$A$13701,MIN(13700,MAX(1,ROW()-1+設定!$B$30))))&lt;=0,$A9427&lt;設定!$B$28,$A9427&gt;設定!$B$29),0,IF(AND($C9427&gt;=MAX(INDEX($C$1:$C$13701,MAX(1,ROW()-設定!$B$24)):INDEX($C$1:$C$13701,MAX(1,ROW()-1))),$C9427&gt;MAX(INDEX($C$1:$C$13701,MIN(13701,ROW()+1)):INDEX($C$1:$C$13701,MIN(13701,ROW()+設定!$B$24))),$C9427&gt;=設定!$B$32,$C9427&gt;=MAX(MIN(INDEX($C$1:$C$13701,MAX(1,ROW()-設定!$B$26)):INDEX($C$1:$C$13701,MAX(1,ROW()-1))),MIN(INDEX($C$1:$C$13701,MIN(13701,ROW()+1)):INDEX($C$1:$C$13701,MIN(13701,ROW()+設定!$B$26))))*10^(設定!$B$27/20)),1,0))</f>
        <v>0</v>
      </c>
      <c r="G9427" s="33" t="n">
        <f aca="false">$G9426+IF($F9427=1,1,0)</f>
        <v>5</v>
      </c>
      <c r="H9427" s="0" t="str">
        <f aca="false">IF($F9427=1,$G9427,"")</f>
        <v/>
      </c>
    </row>
    <row r="9428" customFormat="false" ht="15" hidden="false" customHeight="false" outlineLevel="0" collapsed="false">
      <c r="A9428" s="30" t="n">
        <v>1472.8125</v>
      </c>
      <c r="B9428" s="31" t="n">
        <v>17.8686</v>
      </c>
      <c r="C9428" s="32" t="n">
        <f aca="false">IF($A9428="","",IF(設定!$B$21="dB",10^($B9428/20),ABS($B9428)))</f>
        <v>7.82402086586245</v>
      </c>
      <c r="D9428" s="32" t="n">
        <f aca="false">IF($A9428="","",$A9428^2)</f>
        <v>2169176.66015625</v>
      </c>
      <c r="E9428" s="32" t="n">
        <f aca="false">IF($A9428="","",IF($C9428&lt;=0,"",1/$C9428^2))</f>
        <v>0.0163357846650453</v>
      </c>
      <c r="F9428" s="33" t="n">
        <f aca="false">IF(OR(ROW()-設定!$B$30&lt;2,ROW()+設定!$B$30&gt;13701,N($A9428)&lt;=0,N(INDEX($A$2:$A$13701,MIN(13700,MAX(1,ROW()-1+設定!$B$30))))&lt;=0,$A9428&lt;設定!$B$28,$A9428&gt;設定!$B$29),0,IF(AND($C9428&gt;=MAX(INDEX($C$1:$C$13701,MAX(1,ROW()-設定!$B$24)):INDEX($C$1:$C$13701,MAX(1,ROW()-1))),$C9428&gt;MAX(INDEX($C$1:$C$13701,MIN(13701,ROW()+1)):INDEX($C$1:$C$13701,MIN(13701,ROW()+設定!$B$24))),$C9428&gt;=設定!$B$32,$C9428&gt;=MAX(MIN(INDEX($C$1:$C$13701,MAX(1,ROW()-設定!$B$26)):INDEX($C$1:$C$13701,MAX(1,ROW()-1))),MIN(INDEX($C$1:$C$13701,MIN(13701,ROW()+1)):INDEX($C$1:$C$13701,MIN(13701,ROW()+設定!$B$26))))*10^(設定!$B$27/20)),1,0))</f>
        <v>0</v>
      </c>
      <c r="G9428" s="33" t="n">
        <f aca="false">$G9427+IF($F9428=1,1,0)</f>
        <v>5</v>
      </c>
      <c r="H9428" s="0" t="str">
        <f aca="false">IF($F9428=1,$G9428,"")</f>
        <v/>
      </c>
    </row>
    <row r="9429" customFormat="false" ht="15" hidden="false" customHeight="false" outlineLevel="0" collapsed="false">
      <c r="A9429" s="30" t="n">
        <v>1472.96875</v>
      </c>
      <c r="B9429" s="31" t="n">
        <v>17.7184</v>
      </c>
      <c r="C9429" s="32" t="n">
        <f aca="false">IF($A9429="","",IF(設定!$B$21="dB",10^($B9429/20),ABS($B9429)))</f>
        <v>7.68988774272023</v>
      </c>
      <c r="D9429" s="32" t="n">
        <f aca="false">IF($A9429="","",$A9429^2)</f>
        <v>2169636.93847656</v>
      </c>
      <c r="E9429" s="32" t="n">
        <f aca="false">IF($A9429="","",IF($C9429&lt;=0,"",1/$C9429^2))</f>
        <v>0.016910638278323</v>
      </c>
      <c r="F9429" s="33" t="n">
        <f aca="false">IF(OR(ROW()-設定!$B$30&lt;2,ROW()+設定!$B$30&gt;13701,N($A9429)&lt;=0,N(INDEX($A$2:$A$13701,MIN(13700,MAX(1,ROW()-1+設定!$B$30))))&lt;=0,$A9429&lt;設定!$B$28,$A9429&gt;設定!$B$29),0,IF(AND($C9429&gt;=MAX(INDEX($C$1:$C$13701,MAX(1,ROW()-設定!$B$24)):INDEX($C$1:$C$13701,MAX(1,ROW()-1))),$C9429&gt;MAX(INDEX($C$1:$C$13701,MIN(13701,ROW()+1)):INDEX($C$1:$C$13701,MIN(13701,ROW()+設定!$B$24))),$C9429&gt;=設定!$B$32,$C9429&gt;=MAX(MIN(INDEX($C$1:$C$13701,MAX(1,ROW()-設定!$B$26)):INDEX($C$1:$C$13701,MAX(1,ROW()-1))),MIN(INDEX($C$1:$C$13701,MIN(13701,ROW()+1)):INDEX($C$1:$C$13701,MIN(13701,ROW()+設定!$B$26))))*10^(設定!$B$27/20)),1,0))</f>
        <v>0</v>
      </c>
      <c r="G9429" s="33" t="n">
        <f aca="false">$G9428+IF($F9429=1,1,0)</f>
        <v>5</v>
      </c>
      <c r="H9429" s="0" t="str">
        <f aca="false">IF($F9429=1,$G9429,"")</f>
        <v/>
      </c>
    </row>
    <row r="9430" customFormat="false" ht="15" hidden="false" customHeight="false" outlineLevel="0" collapsed="false">
      <c r="A9430" s="30" t="n">
        <v>1473.125</v>
      </c>
      <c r="B9430" s="31" t="n">
        <v>17.7184</v>
      </c>
      <c r="C9430" s="32" t="n">
        <f aca="false">IF($A9430="","",IF(設定!$B$21="dB",10^($B9430/20),ABS($B9430)))</f>
        <v>7.68988774272023</v>
      </c>
      <c r="D9430" s="32" t="n">
        <f aca="false">IF($A9430="","",$A9430^2)</f>
        <v>2170097.265625</v>
      </c>
      <c r="E9430" s="32" t="n">
        <f aca="false">IF($A9430="","",IF($C9430&lt;=0,"",1/$C9430^2))</f>
        <v>0.016910638278323</v>
      </c>
      <c r="F9430" s="33" t="n">
        <f aca="false">IF(OR(ROW()-設定!$B$30&lt;2,ROW()+設定!$B$30&gt;13701,N($A9430)&lt;=0,N(INDEX($A$2:$A$13701,MIN(13700,MAX(1,ROW()-1+設定!$B$30))))&lt;=0,$A9430&lt;設定!$B$28,$A9430&gt;設定!$B$29),0,IF(AND($C9430&gt;=MAX(INDEX($C$1:$C$13701,MAX(1,ROW()-設定!$B$24)):INDEX($C$1:$C$13701,MAX(1,ROW()-1))),$C9430&gt;MAX(INDEX($C$1:$C$13701,MIN(13701,ROW()+1)):INDEX($C$1:$C$13701,MIN(13701,ROW()+設定!$B$24))),$C9430&gt;=設定!$B$32,$C9430&gt;=MAX(MIN(INDEX($C$1:$C$13701,MAX(1,ROW()-設定!$B$26)):INDEX($C$1:$C$13701,MAX(1,ROW()-1))),MIN(INDEX($C$1:$C$13701,MIN(13701,ROW()+1)):INDEX($C$1:$C$13701,MIN(13701,ROW()+設定!$B$26))))*10^(設定!$B$27/20)),1,0))</f>
        <v>0</v>
      </c>
      <c r="G9430" s="33" t="n">
        <f aca="false">$G9429+IF($F9430=1,1,0)</f>
        <v>5</v>
      </c>
      <c r="H9430" s="0" t="str">
        <f aca="false">IF($F9430=1,$G9430,"")</f>
        <v/>
      </c>
    </row>
    <row r="9431" customFormat="false" ht="15" hidden="false" customHeight="false" outlineLevel="0" collapsed="false">
      <c r="A9431" s="30" t="n">
        <v>1473.28125</v>
      </c>
      <c r="B9431" s="31" t="n">
        <v>17.7283</v>
      </c>
      <c r="C9431" s="32" t="n">
        <f aca="false">IF($A9431="","",IF(設定!$B$21="dB",10^($B9431/20),ABS($B9431)))</f>
        <v>7.69865751691296</v>
      </c>
      <c r="D9431" s="32" t="n">
        <f aca="false">IF($A9431="","",$A9431^2)</f>
        <v>2170557.64160156</v>
      </c>
      <c r="E9431" s="32" t="n">
        <f aca="false">IF($A9431="","",IF($C9431&lt;=0,"",1/$C9431^2))</f>
        <v>0.0168721333803184</v>
      </c>
      <c r="F9431" s="33" t="n">
        <f aca="false">IF(OR(ROW()-設定!$B$30&lt;2,ROW()+設定!$B$30&gt;13701,N($A9431)&lt;=0,N(INDEX($A$2:$A$13701,MIN(13700,MAX(1,ROW()-1+設定!$B$30))))&lt;=0,$A9431&lt;設定!$B$28,$A9431&gt;設定!$B$29),0,IF(AND($C9431&gt;=MAX(INDEX($C$1:$C$13701,MAX(1,ROW()-設定!$B$24)):INDEX($C$1:$C$13701,MAX(1,ROW()-1))),$C9431&gt;MAX(INDEX($C$1:$C$13701,MIN(13701,ROW()+1)):INDEX($C$1:$C$13701,MIN(13701,ROW()+設定!$B$24))),$C9431&gt;=設定!$B$32,$C9431&gt;=MAX(MIN(INDEX($C$1:$C$13701,MAX(1,ROW()-設定!$B$26)):INDEX($C$1:$C$13701,MAX(1,ROW()-1))),MIN(INDEX($C$1:$C$13701,MIN(13701,ROW()+1)):INDEX($C$1:$C$13701,MIN(13701,ROW()+設定!$B$26))))*10^(設定!$B$27/20)),1,0))</f>
        <v>0</v>
      </c>
      <c r="G9431" s="33" t="n">
        <f aca="false">$G9430+IF($F9431=1,1,0)</f>
        <v>5</v>
      </c>
      <c r="H9431" s="0" t="str">
        <f aca="false">IF($F9431=1,$G9431,"")</f>
        <v/>
      </c>
    </row>
    <row r="9432" customFormat="false" ht="15" hidden="false" customHeight="false" outlineLevel="0" collapsed="false">
      <c r="A9432" s="30" t="n">
        <v>1473.4375</v>
      </c>
      <c r="B9432" s="31" t="n">
        <v>17.6703</v>
      </c>
      <c r="C9432" s="32" t="n">
        <f aca="false">IF($A9432="","",IF(設定!$B$21="dB",10^($B9432/20),ABS($B9432)))</f>
        <v>7.64742101239134</v>
      </c>
      <c r="D9432" s="32" t="n">
        <f aca="false">IF($A9432="","",$A9432^2)</f>
        <v>2171018.06640625</v>
      </c>
      <c r="E9432" s="32" t="n">
        <f aca="false">IF($A9432="","",IF($C9432&lt;=0,"",1/$C9432^2))</f>
        <v>0.0170989719549684</v>
      </c>
      <c r="F9432" s="33" t="n">
        <f aca="false">IF(OR(ROW()-設定!$B$30&lt;2,ROW()+設定!$B$30&gt;13701,N($A9432)&lt;=0,N(INDEX($A$2:$A$13701,MIN(13700,MAX(1,ROW()-1+設定!$B$30))))&lt;=0,$A9432&lt;設定!$B$28,$A9432&gt;設定!$B$29),0,IF(AND($C9432&gt;=MAX(INDEX($C$1:$C$13701,MAX(1,ROW()-設定!$B$24)):INDEX($C$1:$C$13701,MAX(1,ROW()-1))),$C9432&gt;MAX(INDEX($C$1:$C$13701,MIN(13701,ROW()+1)):INDEX($C$1:$C$13701,MIN(13701,ROW()+設定!$B$24))),$C9432&gt;=設定!$B$32,$C9432&gt;=MAX(MIN(INDEX($C$1:$C$13701,MAX(1,ROW()-設定!$B$26)):INDEX($C$1:$C$13701,MAX(1,ROW()-1))),MIN(INDEX($C$1:$C$13701,MIN(13701,ROW()+1)):INDEX($C$1:$C$13701,MIN(13701,ROW()+設定!$B$26))))*10^(設定!$B$27/20)),1,0))</f>
        <v>0</v>
      </c>
      <c r="G9432" s="33" t="n">
        <f aca="false">$G9431+IF($F9432=1,1,0)</f>
        <v>5</v>
      </c>
      <c r="H9432" s="0" t="str">
        <f aca="false">IF($F9432=1,$G9432,"")</f>
        <v/>
      </c>
    </row>
    <row r="9433" customFormat="false" ht="15" hidden="false" customHeight="false" outlineLevel="0" collapsed="false">
      <c r="A9433" s="30" t="n">
        <v>1473.59375</v>
      </c>
      <c r="B9433" s="31" t="n">
        <v>17.5614</v>
      </c>
      <c r="C9433" s="32" t="n">
        <f aca="false">IF($A9433="","",IF(設定!$B$21="dB",10^($B9433/20),ABS($B9433)))</f>
        <v>7.55213943961853</v>
      </c>
      <c r="D9433" s="32" t="n">
        <f aca="false">IF($A9433="","",$A9433^2)</f>
        <v>2171478.54003906</v>
      </c>
      <c r="E9433" s="32" t="n">
        <f aca="false">IF($A9433="","",IF($C9433&lt;=0,"",1/$C9433^2))</f>
        <v>0.0175331520868737</v>
      </c>
      <c r="F9433" s="33" t="n">
        <f aca="false">IF(OR(ROW()-設定!$B$30&lt;2,ROW()+設定!$B$30&gt;13701,N($A9433)&lt;=0,N(INDEX($A$2:$A$13701,MIN(13700,MAX(1,ROW()-1+設定!$B$30))))&lt;=0,$A9433&lt;設定!$B$28,$A9433&gt;設定!$B$29),0,IF(AND($C9433&gt;=MAX(INDEX($C$1:$C$13701,MAX(1,ROW()-設定!$B$24)):INDEX($C$1:$C$13701,MAX(1,ROW()-1))),$C9433&gt;MAX(INDEX($C$1:$C$13701,MIN(13701,ROW()+1)):INDEX($C$1:$C$13701,MIN(13701,ROW()+設定!$B$24))),$C9433&gt;=設定!$B$32,$C9433&gt;=MAX(MIN(INDEX($C$1:$C$13701,MAX(1,ROW()-設定!$B$26)):INDEX($C$1:$C$13701,MAX(1,ROW()-1))),MIN(INDEX($C$1:$C$13701,MIN(13701,ROW()+1)):INDEX($C$1:$C$13701,MIN(13701,ROW()+設定!$B$26))))*10^(設定!$B$27/20)),1,0))</f>
        <v>0</v>
      </c>
      <c r="G9433" s="33" t="n">
        <f aca="false">$G9432+IF($F9433=1,1,0)</f>
        <v>5</v>
      </c>
      <c r="H9433" s="0" t="str">
        <f aca="false">IF($F9433=1,$G9433,"")</f>
        <v/>
      </c>
    </row>
    <row r="9434" customFormat="false" ht="15" hidden="false" customHeight="false" outlineLevel="0" collapsed="false">
      <c r="A9434" s="30" t="n">
        <v>1473.75</v>
      </c>
      <c r="B9434" s="31" t="n">
        <v>17.4624</v>
      </c>
      <c r="C9434" s="32" t="n">
        <f aca="false">IF($A9434="","",IF(設定!$B$21="dB",10^($B9434/20),ABS($B9434)))</f>
        <v>7.46655038321433</v>
      </c>
      <c r="D9434" s="32" t="n">
        <f aca="false">IF($A9434="","",$A9434^2)</f>
        <v>2171939.0625</v>
      </c>
      <c r="E9434" s="32" t="n">
        <f aca="false">IF($A9434="","",IF($C9434&lt;=0,"",1/$C9434^2))</f>
        <v>0.0179374209437349</v>
      </c>
      <c r="F9434" s="33" t="n">
        <f aca="false">IF(OR(ROW()-設定!$B$30&lt;2,ROW()+設定!$B$30&gt;13701,N($A9434)&lt;=0,N(INDEX($A$2:$A$13701,MIN(13700,MAX(1,ROW()-1+設定!$B$30))))&lt;=0,$A9434&lt;設定!$B$28,$A9434&gt;設定!$B$29),0,IF(AND($C9434&gt;=MAX(INDEX($C$1:$C$13701,MAX(1,ROW()-設定!$B$24)):INDEX($C$1:$C$13701,MAX(1,ROW()-1))),$C9434&gt;MAX(INDEX($C$1:$C$13701,MIN(13701,ROW()+1)):INDEX($C$1:$C$13701,MIN(13701,ROW()+設定!$B$24))),$C9434&gt;=設定!$B$32,$C9434&gt;=MAX(MIN(INDEX($C$1:$C$13701,MAX(1,ROW()-設定!$B$26)):INDEX($C$1:$C$13701,MAX(1,ROW()-1))),MIN(INDEX($C$1:$C$13701,MIN(13701,ROW()+1)):INDEX($C$1:$C$13701,MIN(13701,ROW()+設定!$B$26))))*10^(設定!$B$27/20)),1,0))</f>
        <v>0</v>
      </c>
      <c r="G9434" s="33" t="n">
        <f aca="false">$G9433+IF($F9434=1,1,0)</f>
        <v>5</v>
      </c>
      <c r="H9434" s="0" t="str">
        <f aca="false">IF($F9434=1,$G9434,"")</f>
        <v/>
      </c>
    </row>
    <row r="9435" customFormat="false" ht="15" hidden="false" customHeight="false" outlineLevel="0" collapsed="false">
      <c r="A9435" s="30" t="n">
        <v>1473.90625</v>
      </c>
      <c r="B9435" s="31" t="n">
        <v>17.5449</v>
      </c>
      <c r="C9435" s="32" t="n">
        <f aca="false">IF($A9435="","",IF(設定!$B$21="dB",10^($B9435/20),ABS($B9435)))</f>
        <v>7.53780676628864</v>
      </c>
      <c r="D9435" s="32" t="n">
        <f aca="false">IF($A9435="","",$A9435^2)</f>
        <v>2172399.63378906</v>
      </c>
      <c r="E9435" s="32" t="n">
        <f aca="false">IF($A9435="","",IF($C9435&lt;=0,"",1/$C9435^2))</f>
        <v>0.017599891885836</v>
      </c>
      <c r="F9435" s="33" t="n">
        <f aca="false">IF(OR(ROW()-設定!$B$30&lt;2,ROW()+設定!$B$30&gt;13701,N($A9435)&lt;=0,N(INDEX($A$2:$A$13701,MIN(13700,MAX(1,ROW()-1+設定!$B$30))))&lt;=0,$A9435&lt;設定!$B$28,$A9435&gt;設定!$B$29),0,IF(AND($C9435&gt;=MAX(INDEX($C$1:$C$13701,MAX(1,ROW()-設定!$B$24)):INDEX($C$1:$C$13701,MAX(1,ROW()-1))),$C9435&gt;MAX(INDEX($C$1:$C$13701,MIN(13701,ROW()+1)):INDEX($C$1:$C$13701,MIN(13701,ROW()+設定!$B$24))),$C9435&gt;=設定!$B$32,$C9435&gt;=MAX(MIN(INDEX($C$1:$C$13701,MAX(1,ROW()-設定!$B$26)):INDEX($C$1:$C$13701,MAX(1,ROW()-1))),MIN(INDEX($C$1:$C$13701,MIN(13701,ROW()+1)):INDEX($C$1:$C$13701,MIN(13701,ROW()+設定!$B$26))))*10^(設定!$B$27/20)),1,0))</f>
        <v>0</v>
      </c>
      <c r="G9435" s="33" t="n">
        <f aca="false">$G9434+IF($F9435=1,1,0)</f>
        <v>5</v>
      </c>
      <c r="H9435" s="0" t="str">
        <f aca="false">IF($F9435=1,$G9435,"")</f>
        <v/>
      </c>
    </row>
    <row r="9436" customFormat="false" ht="15" hidden="false" customHeight="false" outlineLevel="0" collapsed="false">
      <c r="A9436" s="30" t="n">
        <v>1474.0625</v>
      </c>
      <c r="B9436" s="31" t="n">
        <v>17.5144</v>
      </c>
      <c r="C9436" s="32" t="n">
        <f aca="false">IF($A9436="","",IF(設定!$B$21="dB",10^($B9436/20),ABS($B9436)))</f>
        <v>7.51138461009768</v>
      </c>
      <c r="D9436" s="32" t="n">
        <f aca="false">IF($A9436="","",$A9436^2)</f>
        <v>2172860.25390625</v>
      </c>
      <c r="E9436" s="32" t="n">
        <f aca="false">IF($A9436="","",IF($C9436&lt;=0,"",1/$C9436^2))</f>
        <v>0.0177239289334852</v>
      </c>
      <c r="F9436" s="33" t="n">
        <f aca="false">IF(OR(ROW()-設定!$B$30&lt;2,ROW()+設定!$B$30&gt;13701,N($A9436)&lt;=0,N(INDEX($A$2:$A$13701,MIN(13700,MAX(1,ROW()-1+設定!$B$30))))&lt;=0,$A9436&lt;設定!$B$28,$A9436&gt;設定!$B$29),0,IF(AND($C9436&gt;=MAX(INDEX($C$1:$C$13701,MAX(1,ROW()-設定!$B$24)):INDEX($C$1:$C$13701,MAX(1,ROW()-1))),$C9436&gt;MAX(INDEX($C$1:$C$13701,MIN(13701,ROW()+1)):INDEX($C$1:$C$13701,MIN(13701,ROW()+設定!$B$24))),$C9436&gt;=設定!$B$32,$C9436&gt;=MAX(MIN(INDEX($C$1:$C$13701,MAX(1,ROW()-設定!$B$26)):INDEX($C$1:$C$13701,MAX(1,ROW()-1))),MIN(INDEX($C$1:$C$13701,MIN(13701,ROW()+1)):INDEX($C$1:$C$13701,MIN(13701,ROW()+設定!$B$26))))*10^(設定!$B$27/20)),1,0))</f>
        <v>0</v>
      </c>
      <c r="G9436" s="33" t="n">
        <f aca="false">$G9435+IF($F9436=1,1,0)</f>
        <v>5</v>
      </c>
      <c r="H9436" s="0" t="str">
        <f aca="false">IF($F9436=1,$G9436,"")</f>
        <v/>
      </c>
    </row>
    <row r="9437" customFormat="false" ht="15" hidden="false" customHeight="false" outlineLevel="0" collapsed="false">
      <c r="A9437" s="30" t="n">
        <v>1474.21875</v>
      </c>
      <c r="B9437" s="31" t="n">
        <v>17.5133</v>
      </c>
      <c r="C9437" s="32" t="n">
        <f aca="false">IF($A9437="","",IF(設定!$B$21="dB",10^($B9437/20),ABS($B9437)))</f>
        <v>7.51043341220713</v>
      </c>
      <c r="D9437" s="32" t="n">
        <f aca="false">IF($A9437="","",$A9437^2)</f>
        <v>2173320.92285156</v>
      </c>
      <c r="E9437" s="32" t="n">
        <f aca="false">IF($A9437="","",IF($C9437&lt;=0,"",1/$C9437^2))</f>
        <v>0.0177284186960552</v>
      </c>
      <c r="F9437" s="33" t="n">
        <f aca="false">IF(OR(ROW()-設定!$B$30&lt;2,ROW()+設定!$B$30&gt;13701,N($A9437)&lt;=0,N(INDEX($A$2:$A$13701,MIN(13700,MAX(1,ROW()-1+設定!$B$30))))&lt;=0,$A9437&lt;設定!$B$28,$A9437&gt;設定!$B$29),0,IF(AND($C9437&gt;=MAX(INDEX($C$1:$C$13701,MAX(1,ROW()-設定!$B$24)):INDEX($C$1:$C$13701,MAX(1,ROW()-1))),$C9437&gt;MAX(INDEX($C$1:$C$13701,MIN(13701,ROW()+1)):INDEX($C$1:$C$13701,MIN(13701,ROW()+設定!$B$24))),$C9437&gt;=設定!$B$32,$C9437&gt;=MAX(MIN(INDEX($C$1:$C$13701,MAX(1,ROW()-設定!$B$26)):INDEX($C$1:$C$13701,MAX(1,ROW()-1))),MIN(INDEX($C$1:$C$13701,MIN(13701,ROW()+1)):INDEX($C$1:$C$13701,MIN(13701,ROW()+設定!$B$26))))*10^(設定!$B$27/20)),1,0))</f>
        <v>0</v>
      </c>
      <c r="G9437" s="33" t="n">
        <f aca="false">$G9436+IF($F9437=1,1,0)</f>
        <v>5</v>
      </c>
      <c r="H9437" s="0" t="str">
        <f aca="false">IF($F9437=1,$G9437,"")</f>
        <v/>
      </c>
    </row>
    <row r="9438" customFormat="false" ht="15" hidden="false" customHeight="false" outlineLevel="0" collapsed="false">
      <c r="A9438" s="30" t="n">
        <v>1474.375</v>
      </c>
      <c r="B9438" s="31" t="n">
        <v>17.5426</v>
      </c>
      <c r="C9438" s="32" t="n">
        <f aca="false">IF($A9438="","",IF(設定!$B$21="dB",10^($B9438/20),ABS($B9438)))</f>
        <v>7.53581103975998</v>
      </c>
      <c r="D9438" s="32" t="n">
        <f aca="false">IF($A9438="","",$A9438^2)</f>
        <v>2173781.640625</v>
      </c>
      <c r="E9438" s="32" t="n">
        <f aca="false">IF($A9438="","",IF($C9438&lt;=0,"",1/$C9438^2))</f>
        <v>0.017609215161596</v>
      </c>
      <c r="F9438" s="33" t="n">
        <f aca="false">IF(OR(ROW()-設定!$B$30&lt;2,ROW()+設定!$B$30&gt;13701,N($A9438)&lt;=0,N(INDEX($A$2:$A$13701,MIN(13700,MAX(1,ROW()-1+設定!$B$30))))&lt;=0,$A9438&lt;設定!$B$28,$A9438&gt;設定!$B$29),0,IF(AND($C9438&gt;=MAX(INDEX($C$1:$C$13701,MAX(1,ROW()-設定!$B$24)):INDEX($C$1:$C$13701,MAX(1,ROW()-1))),$C9438&gt;MAX(INDEX($C$1:$C$13701,MIN(13701,ROW()+1)):INDEX($C$1:$C$13701,MIN(13701,ROW()+設定!$B$24))),$C9438&gt;=設定!$B$32,$C9438&gt;=MAX(MIN(INDEX($C$1:$C$13701,MAX(1,ROW()-設定!$B$26)):INDEX($C$1:$C$13701,MAX(1,ROW()-1))),MIN(INDEX($C$1:$C$13701,MIN(13701,ROW()+1)):INDEX($C$1:$C$13701,MIN(13701,ROW()+設定!$B$26))))*10^(設定!$B$27/20)),1,0))</f>
        <v>0</v>
      </c>
      <c r="G9438" s="33" t="n">
        <f aca="false">$G9437+IF($F9438=1,1,0)</f>
        <v>5</v>
      </c>
      <c r="H9438" s="0" t="str">
        <f aca="false">IF($F9438=1,$G9438,"")</f>
        <v/>
      </c>
    </row>
    <row r="9439" customFormat="false" ht="15" hidden="false" customHeight="false" outlineLevel="0" collapsed="false">
      <c r="A9439" s="30" t="n">
        <v>1474.53125</v>
      </c>
      <c r="B9439" s="31" t="n">
        <v>17.3404</v>
      </c>
      <c r="C9439" s="32" t="n">
        <f aca="false">IF($A9439="","",IF(設定!$B$21="dB",10^($B9439/20),ABS($B9439)))</f>
        <v>7.36241001865168</v>
      </c>
      <c r="D9439" s="32" t="n">
        <f aca="false">IF($A9439="","",$A9439^2)</f>
        <v>2174242.40722656</v>
      </c>
      <c r="E9439" s="32" t="n">
        <f aca="false">IF($A9439="","",IF($C9439&lt;=0,"",1/$C9439^2))</f>
        <v>0.0184484549480488</v>
      </c>
      <c r="F9439" s="33" t="n">
        <f aca="false">IF(OR(ROW()-設定!$B$30&lt;2,ROW()+設定!$B$30&gt;13701,N($A9439)&lt;=0,N(INDEX($A$2:$A$13701,MIN(13700,MAX(1,ROW()-1+設定!$B$30))))&lt;=0,$A9439&lt;設定!$B$28,$A9439&gt;設定!$B$29),0,IF(AND($C9439&gt;=MAX(INDEX($C$1:$C$13701,MAX(1,ROW()-設定!$B$24)):INDEX($C$1:$C$13701,MAX(1,ROW()-1))),$C9439&gt;MAX(INDEX($C$1:$C$13701,MIN(13701,ROW()+1)):INDEX($C$1:$C$13701,MIN(13701,ROW()+設定!$B$24))),$C9439&gt;=設定!$B$32,$C9439&gt;=MAX(MIN(INDEX($C$1:$C$13701,MAX(1,ROW()-設定!$B$26)):INDEX($C$1:$C$13701,MAX(1,ROW()-1))),MIN(INDEX($C$1:$C$13701,MIN(13701,ROW()+1)):INDEX($C$1:$C$13701,MIN(13701,ROW()+設定!$B$26))))*10^(設定!$B$27/20)),1,0))</f>
        <v>0</v>
      </c>
      <c r="G9439" s="33" t="n">
        <f aca="false">$G9438+IF($F9439=1,1,0)</f>
        <v>5</v>
      </c>
      <c r="H9439" s="0" t="str">
        <f aca="false">IF($F9439=1,$G9439,"")</f>
        <v/>
      </c>
    </row>
    <row r="9440" customFormat="false" ht="15" hidden="false" customHeight="false" outlineLevel="0" collapsed="false">
      <c r="A9440" s="30" t="n">
        <v>1474.6875</v>
      </c>
      <c r="B9440" s="31" t="n">
        <v>17.1226</v>
      </c>
      <c r="C9440" s="32" t="n">
        <f aca="false">IF($A9440="","",IF(設定!$B$21="dB",10^($B9440/20),ABS($B9440)))</f>
        <v>7.1800918514904</v>
      </c>
      <c r="D9440" s="32" t="n">
        <f aca="false">IF($A9440="","",$A9440^2)</f>
        <v>2174703.22265625</v>
      </c>
      <c r="E9440" s="32" t="n">
        <f aca="false">IF($A9440="","",IF($C9440&lt;=0,"",1/$C9440^2))</f>
        <v>0.0193972427106707</v>
      </c>
      <c r="F9440" s="33" t="n">
        <f aca="false">IF(OR(ROW()-設定!$B$30&lt;2,ROW()+設定!$B$30&gt;13701,N($A9440)&lt;=0,N(INDEX($A$2:$A$13701,MIN(13700,MAX(1,ROW()-1+設定!$B$30))))&lt;=0,$A9440&lt;設定!$B$28,$A9440&gt;設定!$B$29),0,IF(AND($C9440&gt;=MAX(INDEX($C$1:$C$13701,MAX(1,ROW()-設定!$B$24)):INDEX($C$1:$C$13701,MAX(1,ROW()-1))),$C9440&gt;MAX(INDEX($C$1:$C$13701,MIN(13701,ROW()+1)):INDEX($C$1:$C$13701,MIN(13701,ROW()+設定!$B$24))),$C9440&gt;=設定!$B$32,$C9440&gt;=MAX(MIN(INDEX($C$1:$C$13701,MAX(1,ROW()-設定!$B$26)):INDEX($C$1:$C$13701,MAX(1,ROW()-1))),MIN(INDEX($C$1:$C$13701,MIN(13701,ROW()+1)):INDEX($C$1:$C$13701,MIN(13701,ROW()+設定!$B$26))))*10^(設定!$B$27/20)),1,0))</f>
        <v>0</v>
      </c>
      <c r="G9440" s="33" t="n">
        <f aca="false">$G9439+IF($F9440=1,1,0)</f>
        <v>5</v>
      </c>
      <c r="H9440" s="0" t="str">
        <f aca="false">IF($F9440=1,$G9440,"")</f>
        <v/>
      </c>
    </row>
    <row r="9441" customFormat="false" ht="15" hidden="false" customHeight="false" outlineLevel="0" collapsed="false">
      <c r="A9441" s="30" t="n">
        <v>1474.84375</v>
      </c>
      <c r="B9441" s="31" t="n">
        <v>17.2748</v>
      </c>
      <c r="C9441" s="32" t="n">
        <f aca="false">IF($A9441="","",IF(設定!$B$21="dB",10^($B9441/20),ABS($B9441)))</f>
        <v>7.30701501892258</v>
      </c>
      <c r="D9441" s="32" t="n">
        <f aca="false">IF($A9441="","",$A9441^2)</f>
        <v>2175164.08691406</v>
      </c>
      <c r="E9441" s="32" t="n">
        <f aca="false">IF($A9441="","",IF($C9441&lt;=0,"",1/$C9441^2))</f>
        <v>0.0187292333233848</v>
      </c>
      <c r="F9441" s="33" t="n">
        <f aca="false">IF(OR(ROW()-設定!$B$30&lt;2,ROW()+設定!$B$30&gt;13701,N($A9441)&lt;=0,N(INDEX($A$2:$A$13701,MIN(13700,MAX(1,ROW()-1+設定!$B$30))))&lt;=0,$A9441&lt;設定!$B$28,$A9441&gt;設定!$B$29),0,IF(AND($C9441&gt;=MAX(INDEX($C$1:$C$13701,MAX(1,ROW()-設定!$B$24)):INDEX($C$1:$C$13701,MAX(1,ROW()-1))),$C9441&gt;MAX(INDEX($C$1:$C$13701,MIN(13701,ROW()+1)):INDEX($C$1:$C$13701,MIN(13701,ROW()+設定!$B$24))),$C9441&gt;=設定!$B$32,$C9441&gt;=MAX(MIN(INDEX($C$1:$C$13701,MAX(1,ROW()-設定!$B$26)):INDEX($C$1:$C$13701,MAX(1,ROW()-1))),MIN(INDEX($C$1:$C$13701,MIN(13701,ROW()+1)):INDEX($C$1:$C$13701,MIN(13701,ROW()+設定!$B$26))))*10^(設定!$B$27/20)),1,0))</f>
        <v>0</v>
      </c>
      <c r="G9441" s="33" t="n">
        <f aca="false">$G9440+IF($F9441=1,1,0)</f>
        <v>5</v>
      </c>
      <c r="H9441" s="0" t="str">
        <f aca="false">IF($F9441=1,$G9441,"")</f>
        <v/>
      </c>
    </row>
    <row r="9442" customFormat="false" ht="15" hidden="false" customHeight="false" outlineLevel="0" collapsed="false">
      <c r="A9442" s="30" t="n">
        <v>1475</v>
      </c>
      <c r="B9442" s="31" t="n">
        <v>17.055</v>
      </c>
      <c r="C9442" s="32" t="n">
        <f aca="false">IF($A9442="","",IF(設定!$B$21="dB",10^($B9442/20),ABS($B9442)))</f>
        <v>7.1244279702226</v>
      </c>
      <c r="D9442" s="32" t="n">
        <f aca="false">IF($A9442="","",$A9442^2)</f>
        <v>2175625</v>
      </c>
      <c r="E9442" s="32" t="n">
        <f aca="false">IF($A9442="","",IF($C9442&lt;=0,"",1/$C9442^2))</f>
        <v>0.0197015320721676</v>
      </c>
      <c r="F9442" s="33" t="n">
        <f aca="false">IF(OR(ROW()-設定!$B$30&lt;2,ROW()+設定!$B$30&gt;13701,N($A9442)&lt;=0,N(INDEX($A$2:$A$13701,MIN(13700,MAX(1,ROW()-1+設定!$B$30))))&lt;=0,$A9442&lt;設定!$B$28,$A9442&gt;設定!$B$29),0,IF(AND($C9442&gt;=MAX(INDEX($C$1:$C$13701,MAX(1,ROW()-設定!$B$24)):INDEX($C$1:$C$13701,MAX(1,ROW()-1))),$C9442&gt;MAX(INDEX($C$1:$C$13701,MIN(13701,ROW()+1)):INDEX($C$1:$C$13701,MIN(13701,ROW()+設定!$B$24))),$C9442&gt;=設定!$B$32,$C9442&gt;=MAX(MIN(INDEX($C$1:$C$13701,MAX(1,ROW()-設定!$B$26)):INDEX($C$1:$C$13701,MAX(1,ROW()-1))),MIN(INDEX($C$1:$C$13701,MIN(13701,ROW()+1)):INDEX($C$1:$C$13701,MIN(13701,ROW()+設定!$B$26))))*10^(設定!$B$27/20)),1,0))</f>
        <v>0</v>
      </c>
      <c r="G9442" s="33" t="n">
        <f aca="false">$G9441+IF($F9442=1,1,0)</f>
        <v>5</v>
      </c>
      <c r="H9442" s="0" t="str">
        <f aca="false">IF($F9442=1,$G9442,"")</f>
        <v/>
      </c>
    </row>
    <row r="9443" customFormat="false" ht="15" hidden="false" customHeight="false" outlineLevel="0" collapsed="false">
      <c r="A9443" s="30" t="n">
        <v>1475.15625</v>
      </c>
      <c r="B9443" s="31" t="n">
        <v>17.0727</v>
      </c>
      <c r="C9443" s="32" t="n">
        <f aca="false">IF($A9443="","",IF(設定!$B$21="dB",10^($B9443/20),ABS($B9443)))</f>
        <v>7.13896084510285</v>
      </c>
      <c r="D9443" s="32" t="n">
        <f aca="false">IF($A9443="","",$A9443^2)</f>
        <v>2176085.96191406</v>
      </c>
      <c r="E9443" s="32" t="n">
        <f aca="false">IF($A9443="","",IF($C9443&lt;=0,"",1/$C9443^2))</f>
        <v>0.019621400390765</v>
      </c>
      <c r="F9443" s="33" t="n">
        <f aca="false">IF(OR(ROW()-設定!$B$30&lt;2,ROW()+設定!$B$30&gt;13701,N($A9443)&lt;=0,N(INDEX($A$2:$A$13701,MIN(13700,MAX(1,ROW()-1+設定!$B$30))))&lt;=0,$A9443&lt;設定!$B$28,$A9443&gt;設定!$B$29),0,IF(AND($C9443&gt;=MAX(INDEX($C$1:$C$13701,MAX(1,ROW()-設定!$B$24)):INDEX($C$1:$C$13701,MAX(1,ROW()-1))),$C9443&gt;MAX(INDEX($C$1:$C$13701,MIN(13701,ROW()+1)):INDEX($C$1:$C$13701,MIN(13701,ROW()+設定!$B$24))),$C9443&gt;=設定!$B$32,$C9443&gt;=MAX(MIN(INDEX($C$1:$C$13701,MAX(1,ROW()-設定!$B$26)):INDEX($C$1:$C$13701,MAX(1,ROW()-1))),MIN(INDEX($C$1:$C$13701,MIN(13701,ROW()+1)):INDEX($C$1:$C$13701,MIN(13701,ROW()+設定!$B$26))))*10^(設定!$B$27/20)),1,0))</f>
        <v>0</v>
      </c>
      <c r="G9443" s="33" t="n">
        <f aca="false">$G9442+IF($F9443=1,1,0)</f>
        <v>5</v>
      </c>
      <c r="H9443" s="0" t="str">
        <f aca="false">IF($F9443=1,$G9443,"")</f>
        <v/>
      </c>
    </row>
    <row r="9444" customFormat="false" ht="15" hidden="false" customHeight="false" outlineLevel="0" collapsed="false">
      <c r="A9444" s="30" t="n">
        <v>1475.3125</v>
      </c>
      <c r="B9444" s="31" t="n">
        <v>17.2717</v>
      </c>
      <c r="C9444" s="32" t="n">
        <f aca="false">IF($A9444="","",IF(設定!$B$21="dB",10^($B9444/20),ABS($B9444)))</f>
        <v>7.30440760554626</v>
      </c>
      <c r="D9444" s="32" t="n">
        <f aca="false">IF($A9444="","",$A9444^2)</f>
        <v>2176546.97265625</v>
      </c>
      <c r="E9444" s="32" t="n">
        <f aca="false">IF($A9444="","",IF($C9444&lt;=0,"",1/$C9444^2))</f>
        <v>0.0187426070484793</v>
      </c>
      <c r="F9444" s="33" t="n">
        <f aca="false">IF(OR(ROW()-設定!$B$30&lt;2,ROW()+設定!$B$30&gt;13701,N($A9444)&lt;=0,N(INDEX($A$2:$A$13701,MIN(13700,MAX(1,ROW()-1+設定!$B$30))))&lt;=0,$A9444&lt;設定!$B$28,$A9444&gt;設定!$B$29),0,IF(AND($C9444&gt;=MAX(INDEX($C$1:$C$13701,MAX(1,ROW()-設定!$B$24)):INDEX($C$1:$C$13701,MAX(1,ROW()-1))),$C9444&gt;MAX(INDEX($C$1:$C$13701,MIN(13701,ROW()+1)):INDEX($C$1:$C$13701,MIN(13701,ROW()+設定!$B$24))),$C9444&gt;=設定!$B$32,$C9444&gt;=MAX(MIN(INDEX($C$1:$C$13701,MAX(1,ROW()-設定!$B$26)):INDEX($C$1:$C$13701,MAX(1,ROW()-1))),MIN(INDEX($C$1:$C$13701,MIN(13701,ROW()+1)):INDEX($C$1:$C$13701,MIN(13701,ROW()+設定!$B$26))))*10^(設定!$B$27/20)),1,0))</f>
        <v>0</v>
      </c>
      <c r="G9444" s="33" t="n">
        <f aca="false">$G9443+IF($F9444=1,1,0)</f>
        <v>5</v>
      </c>
      <c r="H9444" s="0" t="str">
        <f aca="false">IF($F9444=1,$G9444,"")</f>
        <v/>
      </c>
    </row>
    <row r="9445" customFormat="false" ht="15" hidden="false" customHeight="false" outlineLevel="0" collapsed="false">
      <c r="A9445" s="30" t="n">
        <v>1475.46875</v>
      </c>
      <c r="B9445" s="31" t="n">
        <v>17.183</v>
      </c>
      <c r="C9445" s="32" t="n">
        <f aca="false">IF($A9445="","",IF(設定!$B$21="dB",10^($B9445/20),ABS($B9445)))</f>
        <v>7.23019482564033</v>
      </c>
      <c r="D9445" s="32" t="n">
        <f aca="false">IF($A9445="","",$A9445^2)</f>
        <v>2177008.03222656</v>
      </c>
      <c r="E9445" s="32" t="n">
        <f aca="false">IF($A9445="","",IF($C9445&lt;=0,"",1/$C9445^2))</f>
        <v>0.0191293406048235</v>
      </c>
      <c r="F9445" s="33" t="n">
        <f aca="false">IF(OR(ROW()-設定!$B$30&lt;2,ROW()+設定!$B$30&gt;13701,N($A9445)&lt;=0,N(INDEX($A$2:$A$13701,MIN(13700,MAX(1,ROW()-1+設定!$B$30))))&lt;=0,$A9445&lt;設定!$B$28,$A9445&gt;設定!$B$29),0,IF(AND($C9445&gt;=MAX(INDEX($C$1:$C$13701,MAX(1,ROW()-設定!$B$24)):INDEX($C$1:$C$13701,MAX(1,ROW()-1))),$C9445&gt;MAX(INDEX($C$1:$C$13701,MIN(13701,ROW()+1)):INDEX($C$1:$C$13701,MIN(13701,ROW()+設定!$B$24))),$C9445&gt;=設定!$B$32,$C9445&gt;=MAX(MIN(INDEX($C$1:$C$13701,MAX(1,ROW()-設定!$B$26)):INDEX($C$1:$C$13701,MAX(1,ROW()-1))),MIN(INDEX($C$1:$C$13701,MIN(13701,ROW()+1)):INDEX($C$1:$C$13701,MIN(13701,ROW()+設定!$B$26))))*10^(設定!$B$27/20)),1,0))</f>
        <v>0</v>
      </c>
      <c r="G9445" s="33" t="n">
        <f aca="false">$G9444+IF($F9445=1,1,0)</f>
        <v>5</v>
      </c>
      <c r="H9445" s="0" t="str">
        <f aca="false">IF($F9445=1,$G9445,"")</f>
        <v/>
      </c>
    </row>
    <row r="9446" customFormat="false" ht="15" hidden="false" customHeight="false" outlineLevel="0" collapsed="false">
      <c r="A9446" s="30" t="n">
        <v>1475.625</v>
      </c>
      <c r="B9446" s="31" t="n">
        <v>17.0168</v>
      </c>
      <c r="C9446" s="32" t="n">
        <f aca="false">IF($A9446="","",IF(設定!$B$21="dB",10^($B9446/20),ABS($B9446)))</f>
        <v>7.09316398001938</v>
      </c>
      <c r="D9446" s="32" t="n">
        <f aca="false">IF($A9446="","",$A9446^2)</f>
        <v>2177469.140625</v>
      </c>
      <c r="E9446" s="32" t="n">
        <f aca="false">IF($A9446="","",IF($C9446&lt;=0,"",1/$C9446^2))</f>
        <v>0.0198755886544554</v>
      </c>
      <c r="F9446" s="33" t="n">
        <f aca="false">IF(OR(ROW()-設定!$B$30&lt;2,ROW()+設定!$B$30&gt;13701,N($A9446)&lt;=0,N(INDEX($A$2:$A$13701,MIN(13700,MAX(1,ROW()-1+設定!$B$30))))&lt;=0,$A9446&lt;設定!$B$28,$A9446&gt;設定!$B$29),0,IF(AND($C9446&gt;=MAX(INDEX($C$1:$C$13701,MAX(1,ROW()-設定!$B$24)):INDEX($C$1:$C$13701,MAX(1,ROW()-1))),$C9446&gt;MAX(INDEX($C$1:$C$13701,MIN(13701,ROW()+1)):INDEX($C$1:$C$13701,MIN(13701,ROW()+設定!$B$24))),$C9446&gt;=設定!$B$32,$C9446&gt;=MAX(MIN(INDEX($C$1:$C$13701,MAX(1,ROW()-設定!$B$26)):INDEX($C$1:$C$13701,MAX(1,ROW()-1))),MIN(INDEX($C$1:$C$13701,MIN(13701,ROW()+1)):INDEX($C$1:$C$13701,MIN(13701,ROW()+設定!$B$26))))*10^(設定!$B$27/20)),1,0))</f>
        <v>0</v>
      </c>
      <c r="G9446" s="33" t="n">
        <f aca="false">$G9445+IF($F9446=1,1,0)</f>
        <v>5</v>
      </c>
      <c r="H9446" s="0" t="str">
        <f aca="false">IF($F9446=1,$G9446,"")</f>
        <v/>
      </c>
    </row>
    <row r="9447" customFormat="false" ht="15" hidden="false" customHeight="false" outlineLevel="0" collapsed="false">
      <c r="A9447" s="30" t="n">
        <v>1475.78125</v>
      </c>
      <c r="B9447" s="31" t="n">
        <v>16.9772</v>
      </c>
      <c r="C9447" s="32" t="n">
        <f aca="false">IF($A9447="","",IF(設定!$B$21="dB",10^($B9447/20),ABS($B9447)))</f>
        <v>7.060899010803</v>
      </c>
      <c r="D9447" s="32" t="n">
        <f aca="false">IF($A9447="","",$A9447^2)</f>
        <v>2177930.29785156</v>
      </c>
      <c r="E9447" s="32" t="n">
        <f aca="false">IF($A9447="","",IF($C9447&lt;=0,"",1/$C9447^2))</f>
        <v>0.0200576477492763</v>
      </c>
      <c r="F9447" s="33" t="n">
        <f aca="false">IF(OR(ROW()-設定!$B$30&lt;2,ROW()+設定!$B$30&gt;13701,N($A9447)&lt;=0,N(INDEX($A$2:$A$13701,MIN(13700,MAX(1,ROW()-1+設定!$B$30))))&lt;=0,$A9447&lt;設定!$B$28,$A9447&gt;設定!$B$29),0,IF(AND($C9447&gt;=MAX(INDEX($C$1:$C$13701,MAX(1,ROW()-設定!$B$24)):INDEX($C$1:$C$13701,MAX(1,ROW()-1))),$C9447&gt;MAX(INDEX($C$1:$C$13701,MIN(13701,ROW()+1)):INDEX($C$1:$C$13701,MIN(13701,ROW()+設定!$B$24))),$C9447&gt;=設定!$B$32,$C9447&gt;=MAX(MIN(INDEX($C$1:$C$13701,MAX(1,ROW()-設定!$B$26)):INDEX($C$1:$C$13701,MAX(1,ROW()-1))),MIN(INDEX($C$1:$C$13701,MIN(13701,ROW()+1)):INDEX($C$1:$C$13701,MIN(13701,ROW()+設定!$B$26))))*10^(設定!$B$27/20)),1,0))</f>
        <v>0</v>
      </c>
      <c r="G9447" s="33" t="n">
        <f aca="false">$G9446+IF($F9447=1,1,0)</f>
        <v>5</v>
      </c>
      <c r="H9447" s="0" t="str">
        <f aca="false">IF($F9447=1,$G9447,"")</f>
        <v/>
      </c>
    </row>
    <row r="9448" customFormat="false" ht="15" hidden="false" customHeight="false" outlineLevel="0" collapsed="false">
      <c r="A9448" s="30" t="n">
        <v>1475.9375</v>
      </c>
      <c r="B9448" s="31" t="n">
        <v>16.9932</v>
      </c>
      <c r="C9448" s="32" t="n">
        <f aca="false">IF($A9448="","",IF(設定!$B$21="dB",10^($B9448/20),ABS($B9448)))</f>
        <v>7.07391765437993</v>
      </c>
      <c r="D9448" s="32" t="n">
        <f aca="false">IF($A9448="","",$A9448^2)</f>
        <v>2178391.50390625</v>
      </c>
      <c r="E9448" s="32" t="n">
        <f aca="false">IF($A9448="","",IF($C9448&lt;=0,"",1/$C9448^2))</f>
        <v>0.01998388859695</v>
      </c>
      <c r="F9448" s="33" t="n">
        <f aca="false">IF(OR(ROW()-設定!$B$30&lt;2,ROW()+設定!$B$30&gt;13701,N($A9448)&lt;=0,N(INDEX($A$2:$A$13701,MIN(13700,MAX(1,ROW()-1+設定!$B$30))))&lt;=0,$A9448&lt;設定!$B$28,$A9448&gt;設定!$B$29),0,IF(AND($C9448&gt;=MAX(INDEX($C$1:$C$13701,MAX(1,ROW()-設定!$B$24)):INDEX($C$1:$C$13701,MAX(1,ROW()-1))),$C9448&gt;MAX(INDEX($C$1:$C$13701,MIN(13701,ROW()+1)):INDEX($C$1:$C$13701,MIN(13701,ROW()+設定!$B$24))),$C9448&gt;=設定!$B$32,$C9448&gt;=MAX(MIN(INDEX($C$1:$C$13701,MAX(1,ROW()-設定!$B$26)):INDEX($C$1:$C$13701,MAX(1,ROW()-1))),MIN(INDEX($C$1:$C$13701,MIN(13701,ROW()+1)):INDEX($C$1:$C$13701,MIN(13701,ROW()+設定!$B$26))))*10^(設定!$B$27/20)),1,0))</f>
        <v>0</v>
      </c>
      <c r="G9448" s="33" t="n">
        <f aca="false">$G9447+IF($F9448=1,1,0)</f>
        <v>5</v>
      </c>
      <c r="H9448" s="0" t="str">
        <f aca="false">IF($F9448=1,$G9448,"")</f>
        <v/>
      </c>
    </row>
    <row r="9449" customFormat="false" ht="15" hidden="false" customHeight="false" outlineLevel="0" collapsed="false">
      <c r="A9449" s="30" t="n">
        <v>1476.09375</v>
      </c>
      <c r="B9449" s="31" t="n">
        <v>16.7785</v>
      </c>
      <c r="C9449" s="32" t="n">
        <f aca="false">IF($A9449="","",IF(設定!$B$21="dB",10^($B9449/20),ABS($B9449)))</f>
        <v>6.90120613941003</v>
      </c>
      <c r="D9449" s="32" t="n">
        <f aca="false">IF($A9449="","",$A9449^2)</f>
        <v>2178852.75878906</v>
      </c>
      <c r="E9449" s="32" t="n">
        <f aca="false">IF($A9449="","",IF($C9449&lt;=0,"",1/$C9449^2))</f>
        <v>0.0209966495698512</v>
      </c>
      <c r="F9449" s="33" t="n">
        <f aca="false">IF(OR(ROW()-設定!$B$30&lt;2,ROW()+設定!$B$30&gt;13701,N($A9449)&lt;=0,N(INDEX($A$2:$A$13701,MIN(13700,MAX(1,ROW()-1+設定!$B$30))))&lt;=0,$A9449&lt;設定!$B$28,$A9449&gt;設定!$B$29),0,IF(AND($C9449&gt;=MAX(INDEX($C$1:$C$13701,MAX(1,ROW()-設定!$B$24)):INDEX($C$1:$C$13701,MAX(1,ROW()-1))),$C9449&gt;MAX(INDEX($C$1:$C$13701,MIN(13701,ROW()+1)):INDEX($C$1:$C$13701,MIN(13701,ROW()+設定!$B$24))),$C9449&gt;=設定!$B$32,$C9449&gt;=MAX(MIN(INDEX($C$1:$C$13701,MAX(1,ROW()-設定!$B$26)):INDEX($C$1:$C$13701,MAX(1,ROW()-1))),MIN(INDEX($C$1:$C$13701,MIN(13701,ROW()+1)):INDEX($C$1:$C$13701,MIN(13701,ROW()+設定!$B$26))))*10^(設定!$B$27/20)),1,0))</f>
        <v>0</v>
      </c>
      <c r="G9449" s="33" t="n">
        <f aca="false">$G9448+IF($F9449=1,1,0)</f>
        <v>5</v>
      </c>
      <c r="H9449" s="0" t="str">
        <f aca="false">IF($F9449=1,$G9449,"")</f>
        <v/>
      </c>
    </row>
    <row r="9450" customFormat="false" ht="15" hidden="false" customHeight="false" outlineLevel="0" collapsed="false">
      <c r="A9450" s="30" t="n">
        <v>1476.25</v>
      </c>
      <c r="B9450" s="31" t="n">
        <v>16.9709</v>
      </c>
      <c r="C9450" s="32" t="n">
        <f aca="false">IF($A9450="","",IF(設定!$B$21="dB",10^($B9450/20),ABS($B9450)))</f>
        <v>7.05577949660218</v>
      </c>
      <c r="D9450" s="32" t="n">
        <f aca="false">IF($A9450="","",$A9450^2)</f>
        <v>2179314.0625</v>
      </c>
      <c r="E9450" s="32" t="n">
        <f aca="false">IF($A9450="","",IF($C9450&lt;=0,"",1/$C9450^2))</f>
        <v>0.020086765061019</v>
      </c>
      <c r="F9450" s="33" t="n">
        <f aca="false">IF(OR(ROW()-設定!$B$30&lt;2,ROW()+設定!$B$30&gt;13701,N($A9450)&lt;=0,N(INDEX($A$2:$A$13701,MIN(13700,MAX(1,ROW()-1+設定!$B$30))))&lt;=0,$A9450&lt;設定!$B$28,$A9450&gt;設定!$B$29),0,IF(AND($C9450&gt;=MAX(INDEX($C$1:$C$13701,MAX(1,ROW()-設定!$B$24)):INDEX($C$1:$C$13701,MAX(1,ROW()-1))),$C9450&gt;MAX(INDEX($C$1:$C$13701,MIN(13701,ROW()+1)):INDEX($C$1:$C$13701,MIN(13701,ROW()+設定!$B$24))),$C9450&gt;=設定!$B$32,$C9450&gt;=MAX(MIN(INDEX($C$1:$C$13701,MAX(1,ROW()-設定!$B$26)):INDEX($C$1:$C$13701,MAX(1,ROW()-1))),MIN(INDEX($C$1:$C$13701,MIN(13701,ROW()+1)):INDEX($C$1:$C$13701,MIN(13701,ROW()+設定!$B$26))))*10^(設定!$B$27/20)),1,0))</f>
        <v>0</v>
      </c>
      <c r="G9450" s="33" t="n">
        <f aca="false">$G9449+IF($F9450=1,1,0)</f>
        <v>5</v>
      </c>
      <c r="H9450" s="0" t="str">
        <f aca="false">IF($F9450=1,$G9450,"")</f>
        <v/>
      </c>
    </row>
    <row r="9451" customFormat="false" ht="15" hidden="false" customHeight="false" outlineLevel="0" collapsed="false">
      <c r="A9451" s="30" t="n">
        <v>1476.40625</v>
      </c>
      <c r="B9451" s="31" t="n">
        <v>16.845</v>
      </c>
      <c r="C9451" s="32" t="n">
        <f aca="false">IF($A9451="","",IF(設定!$B$21="dB",10^($B9451/20),ABS($B9451)))</f>
        <v>6.95424520923762</v>
      </c>
      <c r="D9451" s="32" t="n">
        <f aca="false">IF($A9451="","",$A9451^2)</f>
        <v>2179775.41503906</v>
      </c>
      <c r="E9451" s="32" t="n">
        <f aca="false">IF($A9451="","",IF($C9451&lt;=0,"",1/$C9451^2))</f>
        <v>0.0206775938191944</v>
      </c>
      <c r="F9451" s="33" t="n">
        <f aca="false">IF(OR(ROW()-設定!$B$30&lt;2,ROW()+設定!$B$30&gt;13701,N($A9451)&lt;=0,N(INDEX($A$2:$A$13701,MIN(13700,MAX(1,ROW()-1+設定!$B$30))))&lt;=0,$A9451&lt;設定!$B$28,$A9451&gt;設定!$B$29),0,IF(AND($C9451&gt;=MAX(INDEX($C$1:$C$13701,MAX(1,ROW()-設定!$B$24)):INDEX($C$1:$C$13701,MAX(1,ROW()-1))),$C9451&gt;MAX(INDEX($C$1:$C$13701,MIN(13701,ROW()+1)):INDEX($C$1:$C$13701,MIN(13701,ROW()+設定!$B$24))),$C9451&gt;=設定!$B$32,$C9451&gt;=MAX(MIN(INDEX($C$1:$C$13701,MAX(1,ROW()-設定!$B$26)):INDEX($C$1:$C$13701,MAX(1,ROW()-1))),MIN(INDEX($C$1:$C$13701,MIN(13701,ROW()+1)):INDEX($C$1:$C$13701,MIN(13701,ROW()+設定!$B$26))))*10^(設定!$B$27/20)),1,0))</f>
        <v>0</v>
      </c>
      <c r="G9451" s="33" t="n">
        <f aca="false">$G9450+IF($F9451=1,1,0)</f>
        <v>5</v>
      </c>
      <c r="H9451" s="0" t="str">
        <f aca="false">IF($F9451=1,$G9451,"")</f>
        <v/>
      </c>
    </row>
    <row r="9452" customFormat="false" ht="15" hidden="false" customHeight="false" outlineLevel="0" collapsed="false">
      <c r="A9452" s="30" t="n">
        <v>1476.5625</v>
      </c>
      <c r="B9452" s="31" t="n">
        <v>17.0293</v>
      </c>
      <c r="C9452" s="32" t="n">
        <f aca="false">IF($A9452="","",IF(設定!$B$21="dB",10^($B9452/20),ABS($B9452)))</f>
        <v>7.10337921223339</v>
      </c>
      <c r="D9452" s="32" t="n">
        <f aca="false">IF($A9452="","",$A9452^2)</f>
        <v>2180236.81640625</v>
      </c>
      <c r="E9452" s="32" t="n">
        <f aca="false">IF($A9452="","",IF($C9452&lt;=0,"",1/$C9452^2))</f>
        <v>0.0198184643596719</v>
      </c>
      <c r="F9452" s="33" t="n">
        <f aca="false">IF(OR(ROW()-設定!$B$30&lt;2,ROW()+設定!$B$30&gt;13701,N($A9452)&lt;=0,N(INDEX($A$2:$A$13701,MIN(13700,MAX(1,ROW()-1+設定!$B$30))))&lt;=0,$A9452&lt;設定!$B$28,$A9452&gt;設定!$B$29),0,IF(AND($C9452&gt;=MAX(INDEX($C$1:$C$13701,MAX(1,ROW()-設定!$B$24)):INDEX($C$1:$C$13701,MAX(1,ROW()-1))),$C9452&gt;MAX(INDEX($C$1:$C$13701,MIN(13701,ROW()+1)):INDEX($C$1:$C$13701,MIN(13701,ROW()+設定!$B$24))),$C9452&gt;=設定!$B$32,$C9452&gt;=MAX(MIN(INDEX($C$1:$C$13701,MAX(1,ROW()-設定!$B$26)):INDEX($C$1:$C$13701,MAX(1,ROW()-1))),MIN(INDEX($C$1:$C$13701,MIN(13701,ROW()+1)):INDEX($C$1:$C$13701,MIN(13701,ROW()+設定!$B$26))))*10^(設定!$B$27/20)),1,0))</f>
        <v>0</v>
      </c>
      <c r="G9452" s="33" t="n">
        <f aca="false">$G9451+IF($F9452=1,1,0)</f>
        <v>5</v>
      </c>
      <c r="H9452" s="0" t="str">
        <f aca="false">IF($F9452=1,$G9452,"")</f>
        <v/>
      </c>
    </row>
    <row r="9453" customFormat="false" ht="15" hidden="false" customHeight="false" outlineLevel="0" collapsed="false">
      <c r="A9453" s="30" t="n">
        <v>1476.71875</v>
      </c>
      <c r="B9453" s="31" t="n">
        <v>16.6907</v>
      </c>
      <c r="C9453" s="32" t="n">
        <f aca="false">IF($A9453="","",IF(設定!$B$21="dB",10^($B9453/20),ABS($B9453)))</f>
        <v>6.8317977354547</v>
      </c>
      <c r="D9453" s="32" t="n">
        <f aca="false">IF($A9453="","",$A9453^2)</f>
        <v>2180698.26660156</v>
      </c>
      <c r="E9453" s="32" t="n">
        <f aca="false">IF($A9453="","",IF($C9453&lt;=0,"",1/$C9453^2))</f>
        <v>0.0214254523579718</v>
      </c>
      <c r="F9453" s="33" t="n">
        <f aca="false">IF(OR(ROW()-設定!$B$30&lt;2,ROW()+設定!$B$30&gt;13701,N($A9453)&lt;=0,N(INDEX($A$2:$A$13701,MIN(13700,MAX(1,ROW()-1+設定!$B$30))))&lt;=0,$A9453&lt;設定!$B$28,$A9453&gt;設定!$B$29),0,IF(AND($C9453&gt;=MAX(INDEX($C$1:$C$13701,MAX(1,ROW()-設定!$B$24)):INDEX($C$1:$C$13701,MAX(1,ROW()-1))),$C9453&gt;MAX(INDEX($C$1:$C$13701,MIN(13701,ROW()+1)):INDEX($C$1:$C$13701,MIN(13701,ROW()+設定!$B$24))),$C9453&gt;=設定!$B$32,$C9453&gt;=MAX(MIN(INDEX($C$1:$C$13701,MAX(1,ROW()-設定!$B$26)):INDEX($C$1:$C$13701,MAX(1,ROW()-1))),MIN(INDEX($C$1:$C$13701,MIN(13701,ROW()+1)):INDEX($C$1:$C$13701,MIN(13701,ROW()+設定!$B$26))))*10^(設定!$B$27/20)),1,0))</f>
        <v>0</v>
      </c>
      <c r="G9453" s="33" t="n">
        <f aca="false">$G9452+IF($F9453=1,1,0)</f>
        <v>5</v>
      </c>
      <c r="H9453" s="0" t="str">
        <f aca="false">IF($F9453=1,$G9453,"")</f>
        <v/>
      </c>
    </row>
    <row r="9454" customFormat="false" ht="15" hidden="false" customHeight="false" outlineLevel="0" collapsed="false">
      <c r="A9454" s="30" t="n">
        <v>1476.875</v>
      </c>
      <c r="B9454" s="31" t="n">
        <v>16.8641</v>
      </c>
      <c r="C9454" s="32" t="n">
        <f aca="false">IF($A9454="","",IF(設定!$B$21="dB",10^($B9454/20),ABS($B9454)))</f>
        <v>6.96955420305937</v>
      </c>
      <c r="D9454" s="32" t="n">
        <f aca="false">IF($A9454="","",$A9454^2)</f>
        <v>2181159.765625</v>
      </c>
      <c r="E9454" s="32" t="n">
        <f aca="false">IF($A9454="","",IF($C9454&lt;=0,"",1/$C9454^2))</f>
        <v>0.0205868547320296</v>
      </c>
      <c r="F9454" s="33" t="n">
        <f aca="false">IF(OR(ROW()-設定!$B$30&lt;2,ROW()+設定!$B$30&gt;13701,N($A9454)&lt;=0,N(INDEX($A$2:$A$13701,MIN(13700,MAX(1,ROW()-1+設定!$B$30))))&lt;=0,$A9454&lt;設定!$B$28,$A9454&gt;設定!$B$29),0,IF(AND($C9454&gt;=MAX(INDEX($C$1:$C$13701,MAX(1,ROW()-設定!$B$24)):INDEX($C$1:$C$13701,MAX(1,ROW()-1))),$C9454&gt;MAX(INDEX($C$1:$C$13701,MIN(13701,ROW()+1)):INDEX($C$1:$C$13701,MIN(13701,ROW()+設定!$B$24))),$C9454&gt;=設定!$B$32,$C9454&gt;=MAX(MIN(INDEX($C$1:$C$13701,MAX(1,ROW()-設定!$B$26)):INDEX($C$1:$C$13701,MAX(1,ROW()-1))),MIN(INDEX($C$1:$C$13701,MIN(13701,ROW()+1)):INDEX($C$1:$C$13701,MIN(13701,ROW()+設定!$B$26))))*10^(設定!$B$27/20)),1,0))</f>
        <v>0</v>
      </c>
      <c r="G9454" s="33" t="n">
        <f aca="false">$G9453+IF($F9454=1,1,0)</f>
        <v>5</v>
      </c>
      <c r="H9454" s="0" t="str">
        <f aca="false">IF($F9454=1,$G9454,"")</f>
        <v/>
      </c>
    </row>
    <row r="9455" customFormat="false" ht="15" hidden="false" customHeight="false" outlineLevel="0" collapsed="false">
      <c r="A9455" s="30" t="n">
        <v>1477.03125</v>
      </c>
      <c r="B9455" s="31" t="n">
        <v>16.6505</v>
      </c>
      <c r="C9455" s="32" t="n">
        <f aca="false">IF($A9455="","",IF(設定!$B$21="dB",10^($B9455/20),ABS($B9455)))</f>
        <v>6.80025189273241</v>
      </c>
      <c r="D9455" s="32" t="n">
        <f aca="false">IF($A9455="","",$A9455^2)</f>
        <v>2181621.31347656</v>
      </c>
      <c r="E9455" s="32" t="n">
        <f aca="false">IF($A9455="","",IF($C9455&lt;=0,"",1/$C9455^2))</f>
        <v>0.0216246954588796</v>
      </c>
      <c r="F9455" s="33" t="n">
        <f aca="false">IF(OR(ROW()-設定!$B$30&lt;2,ROW()+設定!$B$30&gt;13701,N($A9455)&lt;=0,N(INDEX($A$2:$A$13701,MIN(13700,MAX(1,ROW()-1+設定!$B$30))))&lt;=0,$A9455&lt;設定!$B$28,$A9455&gt;設定!$B$29),0,IF(AND($C9455&gt;=MAX(INDEX($C$1:$C$13701,MAX(1,ROW()-設定!$B$24)):INDEX($C$1:$C$13701,MAX(1,ROW()-1))),$C9455&gt;MAX(INDEX($C$1:$C$13701,MIN(13701,ROW()+1)):INDEX($C$1:$C$13701,MIN(13701,ROW()+設定!$B$24))),$C9455&gt;=設定!$B$32,$C9455&gt;=MAX(MIN(INDEX($C$1:$C$13701,MAX(1,ROW()-設定!$B$26)):INDEX($C$1:$C$13701,MAX(1,ROW()-1))),MIN(INDEX($C$1:$C$13701,MIN(13701,ROW()+1)):INDEX($C$1:$C$13701,MIN(13701,ROW()+設定!$B$26))))*10^(設定!$B$27/20)),1,0))</f>
        <v>0</v>
      </c>
      <c r="G9455" s="33" t="n">
        <f aca="false">$G9454+IF($F9455=1,1,0)</f>
        <v>5</v>
      </c>
      <c r="H9455" s="0" t="str">
        <f aca="false">IF($F9455=1,$G9455,"")</f>
        <v/>
      </c>
    </row>
    <row r="9456" customFormat="false" ht="15" hidden="false" customHeight="false" outlineLevel="0" collapsed="false">
      <c r="A9456" s="30" t="n">
        <v>1477.1875</v>
      </c>
      <c r="B9456" s="31" t="n">
        <v>16.7867</v>
      </c>
      <c r="C9456" s="32" t="n">
        <f aca="false">IF($A9456="","",IF(設定!$B$21="dB",10^($B9456/20),ABS($B9456)))</f>
        <v>6.90772436762073</v>
      </c>
      <c r="D9456" s="32" t="n">
        <f aca="false">IF($A9456="","",$A9456^2)</f>
        <v>2182082.91015625</v>
      </c>
      <c r="E9456" s="32" t="n">
        <f aca="false">IF($A9456="","",IF($C9456&lt;=0,"",1/$C9456^2))</f>
        <v>0.020957042783508</v>
      </c>
      <c r="F9456" s="33" t="n">
        <f aca="false">IF(OR(ROW()-設定!$B$30&lt;2,ROW()+設定!$B$30&gt;13701,N($A9456)&lt;=0,N(INDEX($A$2:$A$13701,MIN(13700,MAX(1,ROW()-1+設定!$B$30))))&lt;=0,$A9456&lt;設定!$B$28,$A9456&gt;設定!$B$29),0,IF(AND($C9456&gt;=MAX(INDEX($C$1:$C$13701,MAX(1,ROW()-設定!$B$24)):INDEX($C$1:$C$13701,MAX(1,ROW()-1))),$C9456&gt;MAX(INDEX($C$1:$C$13701,MIN(13701,ROW()+1)):INDEX($C$1:$C$13701,MIN(13701,ROW()+設定!$B$24))),$C9456&gt;=設定!$B$32,$C9456&gt;=MAX(MIN(INDEX($C$1:$C$13701,MAX(1,ROW()-設定!$B$26)):INDEX($C$1:$C$13701,MAX(1,ROW()-1))),MIN(INDEX($C$1:$C$13701,MIN(13701,ROW()+1)):INDEX($C$1:$C$13701,MIN(13701,ROW()+設定!$B$26))))*10^(設定!$B$27/20)),1,0))</f>
        <v>0</v>
      </c>
      <c r="G9456" s="33" t="n">
        <f aca="false">$G9455+IF($F9456=1,1,0)</f>
        <v>5</v>
      </c>
      <c r="H9456" s="0" t="str">
        <f aca="false">IF($F9456=1,$G9456,"")</f>
        <v/>
      </c>
    </row>
    <row r="9457" customFormat="false" ht="15" hidden="false" customHeight="false" outlineLevel="0" collapsed="false">
      <c r="A9457" s="30" t="n">
        <v>1477.34375</v>
      </c>
      <c r="B9457" s="31" t="n">
        <v>16.5399</v>
      </c>
      <c r="C9457" s="32" t="n">
        <f aca="false">IF($A9457="","",IF(設定!$B$21="dB",10^($B9457/20),ABS($B9457)))</f>
        <v>6.71421122860111</v>
      </c>
      <c r="D9457" s="32" t="n">
        <f aca="false">IF($A9457="","",$A9457^2)</f>
        <v>2182544.55566406</v>
      </c>
      <c r="E9457" s="32" t="n">
        <f aca="false">IF($A9457="","",IF($C9457&lt;=0,"",1/$C9457^2))</f>
        <v>0.0221824749624835</v>
      </c>
      <c r="F9457" s="33" t="n">
        <f aca="false">IF(OR(ROW()-設定!$B$30&lt;2,ROW()+設定!$B$30&gt;13701,N($A9457)&lt;=0,N(INDEX($A$2:$A$13701,MIN(13700,MAX(1,ROW()-1+設定!$B$30))))&lt;=0,$A9457&lt;設定!$B$28,$A9457&gt;設定!$B$29),0,IF(AND($C9457&gt;=MAX(INDEX($C$1:$C$13701,MAX(1,ROW()-設定!$B$24)):INDEX($C$1:$C$13701,MAX(1,ROW()-1))),$C9457&gt;MAX(INDEX($C$1:$C$13701,MIN(13701,ROW()+1)):INDEX($C$1:$C$13701,MIN(13701,ROW()+設定!$B$24))),$C9457&gt;=設定!$B$32,$C9457&gt;=MAX(MIN(INDEX($C$1:$C$13701,MAX(1,ROW()-設定!$B$26)):INDEX($C$1:$C$13701,MAX(1,ROW()-1))),MIN(INDEX($C$1:$C$13701,MIN(13701,ROW()+1)):INDEX($C$1:$C$13701,MIN(13701,ROW()+設定!$B$26))))*10^(設定!$B$27/20)),1,0))</f>
        <v>0</v>
      </c>
      <c r="G9457" s="33" t="n">
        <f aca="false">$G9456+IF($F9457=1,1,0)</f>
        <v>5</v>
      </c>
      <c r="H9457" s="0" t="str">
        <f aca="false">IF($F9457=1,$G9457,"")</f>
        <v/>
      </c>
    </row>
    <row r="9458" customFormat="false" ht="15" hidden="false" customHeight="false" outlineLevel="0" collapsed="false">
      <c r="A9458" s="30" t="n">
        <v>1477.5</v>
      </c>
      <c r="B9458" s="31" t="n">
        <v>16.6782</v>
      </c>
      <c r="C9458" s="32" t="n">
        <f aca="false">IF($A9458="","",IF(設定!$B$21="dB",10^($B9458/20),ABS($B9458)))</f>
        <v>6.82197305930808</v>
      </c>
      <c r="D9458" s="32" t="n">
        <f aca="false">IF($A9458="","",$A9458^2)</f>
        <v>2183006.25</v>
      </c>
      <c r="E9458" s="32" t="n">
        <f aca="false">IF($A9458="","",IF($C9458&lt;=0,"",1/$C9458^2))</f>
        <v>0.0214872085987255</v>
      </c>
      <c r="F9458" s="33" t="n">
        <f aca="false">IF(OR(ROW()-設定!$B$30&lt;2,ROW()+設定!$B$30&gt;13701,N($A9458)&lt;=0,N(INDEX($A$2:$A$13701,MIN(13700,MAX(1,ROW()-1+設定!$B$30))))&lt;=0,$A9458&lt;設定!$B$28,$A9458&gt;設定!$B$29),0,IF(AND($C9458&gt;=MAX(INDEX($C$1:$C$13701,MAX(1,ROW()-設定!$B$24)):INDEX($C$1:$C$13701,MAX(1,ROW()-1))),$C9458&gt;MAX(INDEX($C$1:$C$13701,MIN(13701,ROW()+1)):INDEX($C$1:$C$13701,MIN(13701,ROW()+設定!$B$24))),$C9458&gt;=設定!$B$32,$C9458&gt;=MAX(MIN(INDEX($C$1:$C$13701,MAX(1,ROW()-設定!$B$26)):INDEX($C$1:$C$13701,MAX(1,ROW()-1))),MIN(INDEX($C$1:$C$13701,MIN(13701,ROW()+1)):INDEX($C$1:$C$13701,MIN(13701,ROW()+設定!$B$26))))*10^(設定!$B$27/20)),1,0))</f>
        <v>0</v>
      </c>
      <c r="G9458" s="33" t="n">
        <f aca="false">$G9457+IF($F9458=1,1,0)</f>
        <v>5</v>
      </c>
      <c r="H9458" s="0" t="str">
        <f aca="false">IF($F9458=1,$G9458,"")</f>
        <v/>
      </c>
    </row>
    <row r="9459" customFormat="false" ht="15" hidden="false" customHeight="false" outlineLevel="0" collapsed="false">
      <c r="A9459" s="30" t="n">
        <v>1477.65625</v>
      </c>
      <c r="B9459" s="31" t="n">
        <v>16.5173</v>
      </c>
      <c r="C9459" s="32" t="n">
        <f aca="false">IF($A9459="","",IF(設定!$B$21="dB",10^($B9459/20),ABS($B9459)))</f>
        <v>6.69676408825059</v>
      </c>
      <c r="D9459" s="32" t="n">
        <f aca="false">IF($A9459="","",$A9459^2)</f>
        <v>2183467.99316406</v>
      </c>
      <c r="E9459" s="32" t="n">
        <f aca="false">IF($A9459="","",IF($C9459&lt;=0,"",1/$C9459^2))</f>
        <v>0.0222982099363395</v>
      </c>
      <c r="F9459" s="33" t="n">
        <f aca="false">IF(OR(ROW()-設定!$B$30&lt;2,ROW()+設定!$B$30&gt;13701,N($A9459)&lt;=0,N(INDEX($A$2:$A$13701,MIN(13700,MAX(1,ROW()-1+設定!$B$30))))&lt;=0,$A9459&lt;設定!$B$28,$A9459&gt;設定!$B$29),0,IF(AND($C9459&gt;=MAX(INDEX($C$1:$C$13701,MAX(1,ROW()-設定!$B$24)):INDEX($C$1:$C$13701,MAX(1,ROW()-1))),$C9459&gt;MAX(INDEX($C$1:$C$13701,MIN(13701,ROW()+1)):INDEX($C$1:$C$13701,MIN(13701,ROW()+設定!$B$24))),$C9459&gt;=設定!$B$32,$C9459&gt;=MAX(MIN(INDEX($C$1:$C$13701,MAX(1,ROW()-設定!$B$26)):INDEX($C$1:$C$13701,MAX(1,ROW()-1))),MIN(INDEX($C$1:$C$13701,MIN(13701,ROW()+1)):INDEX($C$1:$C$13701,MIN(13701,ROW()+設定!$B$26))))*10^(設定!$B$27/20)),1,0))</f>
        <v>0</v>
      </c>
      <c r="G9459" s="33" t="n">
        <f aca="false">$G9458+IF($F9459=1,1,0)</f>
        <v>5</v>
      </c>
      <c r="H9459" s="0" t="str">
        <f aca="false">IF($F9459=1,$G9459,"")</f>
        <v/>
      </c>
    </row>
    <row r="9460" customFormat="false" ht="15" hidden="false" customHeight="false" outlineLevel="0" collapsed="false">
      <c r="A9460" s="30" t="n">
        <v>1477.8125</v>
      </c>
      <c r="B9460" s="31" t="n">
        <v>16.438</v>
      </c>
      <c r="C9460" s="32" t="n">
        <f aca="false">IF($A9460="","",IF(設定!$B$21="dB",10^($B9460/20),ABS($B9460)))</f>
        <v>6.63590255506101</v>
      </c>
      <c r="D9460" s="32" t="n">
        <f aca="false">IF($A9460="","",$A9460^2)</f>
        <v>2183929.78515625</v>
      </c>
      <c r="E9460" s="32" t="n">
        <f aca="false">IF($A9460="","",IF($C9460&lt;=0,"",1/$C9460^2))</f>
        <v>0.0227091040400683</v>
      </c>
      <c r="F9460" s="33" t="n">
        <f aca="false">IF(OR(ROW()-設定!$B$30&lt;2,ROW()+設定!$B$30&gt;13701,N($A9460)&lt;=0,N(INDEX($A$2:$A$13701,MIN(13700,MAX(1,ROW()-1+設定!$B$30))))&lt;=0,$A9460&lt;設定!$B$28,$A9460&gt;設定!$B$29),0,IF(AND($C9460&gt;=MAX(INDEX($C$1:$C$13701,MAX(1,ROW()-設定!$B$24)):INDEX($C$1:$C$13701,MAX(1,ROW()-1))),$C9460&gt;MAX(INDEX($C$1:$C$13701,MIN(13701,ROW()+1)):INDEX($C$1:$C$13701,MIN(13701,ROW()+設定!$B$24))),$C9460&gt;=設定!$B$32,$C9460&gt;=MAX(MIN(INDEX($C$1:$C$13701,MAX(1,ROW()-設定!$B$26)):INDEX($C$1:$C$13701,MAX(1,ROW()-1))),MIN(INDEX($C$1:$C$13701,MIN(13701,ROW()+1)):INDEX($C$1:$C$13701,MIN(13701,ROW()+設定!$B$26))))*10^(設定!$B$27/20)),1,0))</f>
        <v>0</v>
      </c>
      <c r="G9460" s="33" t="n">
        <f aca="false">$G9459+IF($F9460=1,1,0)</f>
        <v>5</v>
      </c>
      <c r="H9460" s="0" t="str">
        <f aca="false">IF($F9460=1,$G9460,"")</f>
        <v/>
      </c>
    </row>
    <row r="9461" customFormat="false" ht="15" hidden="false" customHeight="false" outlineLevel="0" collapsed="false">
      <c r="A9461" s="30" t="n">
        <v>1477.96875</v>
      </c>
      <c r="B9461" s="31" t="n">
        <v>16.4693</v>
      </c>
      <c r="C9461" s="32" t="n">
        <f aca="false">IF($A9461="","",IF(設定!$B$21="dB",10^($B9461/20),ABS($B9461)))</f>
        <v>6.65985847017712</v>
      </c>
      <c r="D9461" s="32" t="n">
        <f aca="false">IF($A9461="","",$A9461^2)</f>
        <v>2184391.62597656</v>
      </c>
      <c r="E9461" s="32" t="n">
        <f aca="false">IF($A9461="","",IF($C9461&lt;=0,"",1/$C9461^2))</f>
        <v>0.022546025818682</v>
      </c>
      <c r="F9461" s="33" t="n">
        <f aca="false">IF(OR(ROW()-設定!$B$30&lt;2,ROW()+設定!$B$30&gt;13701,N($A9461)&lt;=0,N(INDEX($A$2:$A$13701,MIN(13700,MAX(1,ROW()-1+設定!$B$30))))&lt;=0,$A9461&lt;設定!$B$28,$A9461&gt;設定!$B$29),0,IF(AND($C9461&gt;=MAX(INDEX($C$1:$C$13701,MAX(1,ROW()-設定!$B$24)):INDEX($C$1:$C$13701,MAX(1,ROW()-1))),$C9461&gt;MAX(INDEX($C$1:$C$13701,MIN(13701,ROW()+1)):INDEX($C$1:$C$13701,MIN(13701,ROW()+設定!$B$24))),$C9461&gt;=設定!$B$32,$C9461&gt;=MAX(MIN(INDEX($C$1:$C$13701,MAX(1,ROW()-設定!$B$26)):INDEX($C$1:$C$13701,MAX(1,ROW()-1))),MIN(INDEX($C$1:$C$13701,MIN(13701,ROW()+1)):INDEX($C$1:$C$13701,MIN(13701,ROW()+設定!$B$26))))*10^(設定!$B$27/20)),1,0))</f>
        <v>0</v>
      </c>
      <c r="G9461" s="33" t="n">
        <f aca="false">$G9460+IF($F9461=1,1,0)</f>
        <v>5</v>
      </c>
      <c r="H9461" s="0" t="str">
        <f aca="false">IF($F9461=1,$G9461,"")</f>
        <v/>
      </c>
    </row>
    <row r="9462" customFormat="false" ht="15" hidden="false" customHeight="false" outlineLevel="0" collapsed="false">
      <c r="A9462" s="30" t="n">
        <v>1478.125</v>
      </c>
      <c r="B9462" s="31" t="n">
        <v>16.4947</v>
      </c>
      <c r="C9462" s="32" t="n">
        <f aca="false">IF($A9462="","",IF(設定!$B$21="dB",10^($B9462/20),ABS($B9462)))</f>
        <v>6.67936228497632</v>
      </c>
      <c r="D9462" s="32" t="n">
        <f aca="false">IF($A9462="","",$A9462^2)</f>
        <v>2184853.515625</v>
      </c>
      <c r="E9462" s="32" t="n">
        <f aca="false">IF($A9462="","",IF($C9462&lt;=0,"",1/$C9462^2))</f>
        <v>0.022414548746521</v>
      </c>
      <c r="F9462" s="33" t="n">
        <f aca="false">IF(OR(ROW()-設定!$B$30&lt;2,ROW()+設定!$B$30&gt;13701,N($A9462)&lt;=0,N(INDEX($A$2:$A$13701,MIN(13700,MAX(1,ROW()-1+設定!$B$30))))&lt;=0,$A9462&lt;設定!$B$28,$A9462&gt;設定!$B$29),0,IF(AND($C9462&gt;=MAX(INDEX($C$1:$C$13701,MAX(1,ROW()-設定!$B$24)):INDEX($C$1:$C$13701,MAX(1,ROW()-1))),$C9462&gt;MAX(INDEX($C$1:$C$13701,MIN(13701,ROW()+1)):INDEX($C$1:$C$13701,MIN(13701,ROW()+設定!$B$24))),$C9462&gt;=設定!$B$32,$C9462&gt;=MAX(MIN(INDEX($C$1:$C$13701,MAX(1,ROW()-設定!$B$26)):INDEX($C$1:$C$13701,MAX(1,ROW()-1))),MIN(INDEX($C$1:$C$13701,MIN(13701,ROW()+1)):INDEX($C$1:$C$13701,MIN(13701,ROW()+設定!$B$26))))*10^(設定!$B$27/20)),1,0))</f>
        <v>0</v>
      </c>
      <c r="G9462" s="33" t="n">
        <f aca="false">$G9461+IF($F9462=1,1,0)</f>
        <v>5</v>
      </c>
      <c r="H9462" s="0" t="str">
        <f aca="false">IF($F9462=1,$G9462,"")</f>
        <v/>
      </c>
    </row>
    <row r="9463" customFormat="false" ht="15" hidden="false" customHeight="false" outlineLevel="0" collapsed="false">
      <c r="A9463" s="30" t="n">
        <v>1478.28125</v>
      </c>
      <c r="B9463" s="31" t="n">
        <v>16.4489</v>
      </c>
      <c r="C9463" s="32" t="n">
        <f aca="false">IF($A9463="","",IF(設定!$B$21="dB",10^($B9463/20),ABS($B9463)))</f>
        <v>6.64423523535922</v>
      </c>
      <c r="D9463" s="32" t="n">
        <f aca="false">IF($A9463="","",$A9463^2)</f>
        <v>2185315.45410156</v>
      </c>
      <c r="E9463" s="32" t="n">
        <f aca="false">IF($A9463="","",IF($C9463&lt;=0,"",1/$C9463^2))</f>
        <v>0.0226521797922562</v>
      </c>
      <c r="F9463" s="33" t="n">
        <f aca="false">IF(OR(ROW()-設定!$B$30&lt;2,ROW()+設定!$B$30&gt;13701,N($A9463)&lt;=0,N(INDEX($A$2:$A$13701,MIN(13700,MAX(1,ROW()-1+設定!$B$30))))&lt;=0,$A9463&lt;設定!$B$28,$A9463&gt;設定!$B$29),0,IF(AND($C9463&gt;=MAX(INDEX($C$1:$C$13701,MAX(1,ROW()-設定!$B$24)):INDEX($C$1:$C$13701,MAX(1,ROW()-1))),$C9463&gt;MAX(INDEX($C$1:$C$13701,MIN(13701,ROW()+1)):INDEX($C$1:$C$13701,MIN(13701,ROW()+設定!$B$24))),$C9463&gt;=設定!$B$32,$C9463&gt;=MAX(MIN(INDEX($C$1:$C$13701,MAX(1,ROW()-設定!$B$26)):INDEX($C$1:$C$13701,MAX(1,ROW()-1))),MIN(INDEX($C$1:$C$13701,MIN(13701,ROW()+1)):INDEX($C$1:$C$13701,MIN(13701,ROW()+設定!$B$26))))*10^(設定!$B$27/20)),1,0))</f>
        <v>0</v>
      </c>
      <c r="G9463" s="33" t="n">
        <f aca="false">$G9462+IF($F9463=1,1,0)</f>
        <v>5</v>
      </c>
      <c r="H9463" s="0" t="str">
        <f aca="false">IF($F9463=1,$G9463,"")</f>
        <v/>
      </c>
    </row>
    <row r="9464" customFormat="false" ht="15" hidden="false" customHeight="false" outlineLevel="0" collapsed="false">
      <c r="A9464" s="30" t="n">
        <v>1478.4375</v>
      </c>
      <c r="B9464" s="31" t="n">
        <v>16.5299</v>
      </c>
      <c r="C9464" s="32" t="n">
        <f aca="false">IF($A9464="","",IF(設定!$B$21="dB",10^($B9464/20),ABS($B9464)))</f>
        <v>6.70648565530883</v>
      </c>
      <c r="D9464" s="32" t="n">
        <f aca="false">IF($A9464="","",$A9464^2)</f>
        <v>2185777.44140625</v>
      </c>
      <c r="E9464" s="32" t="n">
        <f aca="false">IF($A9464="","",IF($C9464&lt;=0,"",1/$C9464^2))</f>
        <v>0.0222336108484291</v>
      </c>
      <c r="F9464" s="33" t="n">
        <f aca="false">IF(OR(ROW()-設定!$B$30&lt;2,ROW()+設定!$B$30&gt;13701,N($A9464)&lt;=0,N(INDEX($A$2:$A$13701,MIN(13700,MAX(1,ROW()-1+設定!$B$30))))&lt;=0,$A9464&lt;設定!$B$28,$A9464&gt;設定!$B$29),0,IF(AND($C9464&gt;=MAX(INDEX($C$1:$C$13701,MAX(1,ROW()-設定!$B$24)):INDEX($C$1:$C$13701,MAX(1,ROW()-1))),$C9464&gt;MAX(INDEX($C$1:$C$13701,MIN(13701,ROW()+1)):INDEX($C$1:$C$13701,MIN(13701,ROW()+設定!$B$24))),$C9464&gt;=設定!$B$32,$C9464&gt;=MAX(MIN(INDEX($C$1:$C$13701,MAX(1,ROW()-設定!$B$26)):INDEX($C$1:$C$13701,MAX(1,ROW()-1))),MIN(INDEX($C$1:$C$13701,MIN(13701,ROW()+1)):INDEX($C$1:$C$13701,MIN(13701,ROW()+設定!$B$26))))*10^(設定!$B$27/20)),1,0))</f>
        <v>0</v>
      </c>
      <c r="G9464" s="33" t="n">
        <f aca="false">$G9463+IF($F9464=1,1,0)</f>
        <v>5</v>
      </c>
      <c r="H9464" s="0" t="str">
        <f aca="false">IF($F9464=1,$G9464,"")</f>
        <v/>
      </c>
    </row>
    <row r="9465" customFormat="false" ht="15" hidden="false" customHeight="false" outlineLevel="0" collapsed="false">
      <c r="A9465" s="30" t="n">
        <v>1478.59375</v>
      </c>
      <c r="B9465" s="31" t="n">
        <v>16.4138</v>
      </c>
      <c r="C9465" s="32" t="n">
        <f aca="false">IF($A9465="","",IF(設定!$B$21="dB",10^($B9465/20),ABS($B9465)))</f>
        <v>6.61743981311966</v>
      </c>
      <c r="D9465" s="32" t="n">
        <f aca="false">IF($A9465="","",$A9465^2)</f>
        <v>2186239.47753906</v>
      </c>
      <c r="E9465" s="32" t="n">
        <f aca="false">IF($A9465="","",IF($C9465&lt;=0,"",1/$C9465^2))</f>
        <v>0.0228359981946215</v>
      </c>
      <c r="F9465" s="33" t="n">
        <f aca="false">IF(OR(ROW()-設定!$B$30&lt;2,ROW()+設定!$B$30&gt;13701,N($A9465)&lt;=0,N(INDEX($A$2:$A$13701,MIN(13700,MAX(1,ROW()-1+設定!$B$30))))&lt;=0,$A9465&lt;設定!$B$28,$A9465&gt;設定!$B$29),0,IF(AND($C9465&gt;=MAX(INDEX($C$1:$C$13701,MAX(1,ROW()-設定!$B$24)):INDEX($C$1:$C$13701,MAX(1,ROW()-1))),$C9465&gt;MAX(INDEX($C$1:$C$13701,MIN(13701,ROW()+1)):INDEX($C$1:$C$13701,MIN(13701,ROW()+設定!$B$24))),$C9465&gt;=設定!$B$32,$C9465&gt;=MAX(MIN(INDEX($C$1:$C$13701,MAX(1,ROW()-設定!$B$26)):INDEX($C$1:$C$13701,MAX(1,ROW()-1))),MIN(INDEX($C$1:$C$13701,MIN(13701,ROW()+1)):INDEX($C$1:$C$13701,MIN(13701,ROW()+設定!$B$26))))*10^(設定!$B$27/20)),1,0))</f>
        <v>0</v>
      </c>
      <c r="G9465" s="33" t="n">
        <f aca="false">$G9464+IF($F9465=1,1,0)</f>
        <v>5</v>
      </c>
      <c r="H9465" s="0" t="str">
        <f aca="false">IF($F9465=1,$G9465,"")</f>
        <v/>
      </c>
    </row>
    <row r="9466" customFormat="false" ht="15" hidden="false" customHeight="false" outlineLevel="0" collapsed="false">
      <c r="A9466" s="30" t="n">
        <v>1478.75</v>
      </c>
      <c r="B9466" s="31" t="n">
        <v>16.013</v>
      </c>
      <c r="C9466" s="32" t="n">
        <f aca="false">IF($A9466="","",IF(設定!$B$21="dB",10^($B9466/20),ABS($B9466)))</f>
        <v>6.31902392955718</v>
      </c>
      <c r="D9466" s="32" t="n">
        <f aca="false">IF($A9466="","",$A9466^2)</f>
        <v>2186701.5625</v>
      </c>
      <c r="E9466" s="32" t="n">
        <f aca="false">IF($A9466="","",IF($C9466&lt;=0,"",1/$C9466^2))</f>
        <v>0.0250437869187334</v>
      </c>
      <c r="F9466" s="33" t="n">
        <f aca="false">IF(OR(ROW()-設定!$B$30&lt;2,ROW()+設定!$B$30&gt;13701,N($A9466)&lt;=0,N(INDEX($A$2:$A$13701,MIN(13700,MAX(1,ROW()-1+設定!$B$30))))&lt;=0,$A9466&lt;設定!$B$28,$A9466&gt;設定!$B$29),0,IF(AND($C9466&gt;=MAX(INDEX($C$1:$C$13701,MAX(1,ROW()-設定!$B$24)):INDEX($C$1:$C$13701,MAX(1,ROW()-1))),$C9466&gt;MAX(INDEX($C$1:$C$13701,MIN(13701,ROW()+1)):INDEX($C$1:$C$13701,MIN(13701,ROW()+設定!$B$24))),$C9466&gt;=設定!$B$32,$C9466&gt;=MAX(MIN(INDEX($C$1:$C$13701,MAX(1,ROW()-設定!$B$26)):INDEX($C$1:$C$13701,MAX(1,ROW()-1))),MIN(INDEX($C$1:$C$13701,MIN(13701,ROW()+1)):INDEX($C$1:$C$13701,MIN(13701,ROW()+設定!$B$26))))*10^(設定!$B$27/20)),1,0))</f>
        <v>0</v>
      </c>
      <c r="G9466" s="33" t="n">
        <f aca="false">$G9465+IF($F9466=1,1,0)</f>
        <v>5</v>
      </c>
      <c r="H9466" s="0" t="str">
        <f aca="false">IF($F9466=1,$G9466,"")</f>
        <v/>
      </c>
    </row>
    <row r="9467" customFormat="false" ht="15" hidden="false" customHeight="false" outlineLevel="0" collapsed="false">
      <c r="A9467" s="30" t="n">
        <v>1478.90625</v>
      </c>
      <c r="B9467" s="31" t="n">
        <v>16.2102</v>
      </c>
      <c r="C9467" s="32" t="n">
        <f aca="false">IF($A9467="","",IF(設定!$B$21="dB",10^($B9467/20),ABS($B9467)))</f>
        <v>6.46412878034744</v>
      </c>
      <c r="D9467" s="32" t="n">
        <f aca="false">IF($A9467="","",$A9467^2)</f>
        <v>2187163.69628906</v>
      </c>
      <c r="E9467" s="32" t="n">
        <f aca="false">IF($A9467="","",IF($C9467&lt;=0,"",1/$C9467^2))</f>
        <v>0.023932055426795</v>
      </c>
      <c r="F9467" s="33" t="n">
        <f aca="false">IF(OR(ROW()-設定!$B$30&lt;2,ROW()+設定!$B$30&gt;13701,N($A9467)&lt;=0,N(INDEX($A$2:$A$13701,MIN(13700,MAX(1,ROW()-1+設定!$B$30))))&lt;=0,$A9467&lt;設定!$B$28,$A9467&gt;設定!$B$29),0,IF(AND($C9467&gt;=MAX(INDEX($C$1:$C$13701,MAX(1,ROW()-設定!$B$24)):INDEX($C$1:$C$13701,MAX(1,ROW()-1))),$C9467&gt;MAX(INDEX($C$1:$C$13701,MIN(13701,ROW()+1)):INDEX($C$1:$C$13701,MIN(13701,ROW()+設定!$B$24))),$C9467&gt;=設定!$B$32,$C9467&gt;=MAX(MIN(INDEX($C$1:$C$13701,MAX(1,ROW()-設定!$B$26)):INDEX($C$1:$C$13701,MAX(1,ROW()-1))),MIN(INDEX($C$1:$C$13701,MIN(13701,ROW()+1)):INDEX($C$1:$C$13701,MIN(13701,ROW()+設定!$B$26))))*10^(設定!$B$27/20)),1,0))</f>
        <v>0</v>
      </c>
      <c r="G9467" s="33" t="n">
        <f aca="false">$G9466+IF($F9467=1,1,0)</f>
        <v>5</v>
      </c>
      <c r="H9467" s="0" t="str">
        <f aca="false">IF($F9467=1,$G9467,"")</f>
        <v/>
      </c>
    </row>
    <row r="9468" customFormat="false" ht="15" hidden="false" customHeight="false" outlineLevel="0" collapsed="false">
      <c r="A9468" s="30" t="n">
        <v>1479.0625</v>
      </c>
      <c r="B9468" s="31" t="n">
        <v>16.0046</v>
      </c>
      <c r="C9468" s="32" t="n">
        <f aca="false">IF($A9468="","",IF(設定!$B$21="dB",10^($B9468/20),ABS($B9468)))</f>
        <v>6.31291584562662</v>
      </c>
      <c r="D9468" s="32" t="n">
        <f aca="false">IF($A9468="","",$A9468^2)</f>
        <v>2187625.87890625</v>
      </c>
      <c r="E9468" s="32" t="n">
        <f aca="false">IF($A9468="","",IF($C9468&lt;=0,"",1/$C9468^2))</f>
        <v>0.0250922727719573</v>
      </c>
      <c r="F9468" s="33" t="n">
        <f aca="false">IF(OR(ROW()-設定!$B$30&lt;2,ROW()+設定!$B$30&gt;13701,N($A9468)&lt;=0,N(INDEX($A$2:$A$13701,MIN(13700,MAX(1,ROW()-1+設定!$B$30))))&lt;=0,$A9468&lt;設定!$B$28,$A9468&gt;設定!$B$29),0,IF(AND($C9468&gt;=MAX(INDEX($C$1:$C$13701,MAX(1,ROW()-設定!$B$24)):INDEX($C$1:$C$13701,MAX(1,ROW()-1))),$C9468&gt;MAX(INDEX($C$1:$C$13701,MIN(13701,ROW()+1)):INDEX($C$1:$C$13701,MIN(13701,ROW()+設定!$B$24))),$C9468&gt;=設定!$B$32,$C9468&gt;=MAX(MIN(INDEX($C$1:$C$13701,MAX(1,ROW()-設定!$B$26)):INDEX($C$1:$C$13701,MAX(1,ROW()-1))),MIN(INDEX($C$1:$C$13701,MIN(13701,ROW()+1)):INDEX($C$1:$C$13701,MIN(13701,ROW()+設定!$B$26))))*10^(設定!$B$27/20)),1,0))</f>
        <v>0</v>
      </c>
      <c r="G9468" s="33" t="n">
        <f aca="false">$G9467+IF($F9468=1,1,0)</f>
        <v>5</v>
      </c>
      <c r="H9468" s="0" t="str">
        <f aca="false">IF($F9468=1,$G9468,"")</f>
        <v/>
      </c>
    </row>
    <row r="9469" customFormat="false" ht="15" hidden="false" customHeight="false" outlineLevel="0" collapsed="false">
      <c r="A9469" s="30" t="n">
        <v>1479.21875</v>
      </c>
      <c r="B9469" s="31" t="n">
        <v>16.1353</v>
      </c>
      <c r="C9469" s="32" t="n">
        <f aca="false">IF($A9469="","",IF(設定!$B$21="dB",10^($B9469/20),ABS($B9469)))</f>
        <v>6.40862707131512</v>
      </c>
      <c r="D9469" s="32" t="n">
        <f aca="false">IF($A9469="","",$A9469^2)</f>
        <v>2188088.11035156</v>
      </c>
      <c r="E9469" s="32" t="n">
        <f aca="false">IF($A9469="","",IF($C9469&lt;=0,"",1/$C9469^2))</f>
        <v>0.0243483760151977</v>
      </c>
      <c r="F9469" s="33" t="n">
        <f aca="false">IF(OR(ROW()-設定!$B$30&lt;2,ROW()+設定!$B$30&gt;13701,N($A9469)&lt;=0,N(INDEX($A$2:$A$13701,MIN(13700,MAX(1,ROW()-1+設定!$B$30))))&lt;=0,$A9469&lt;設定!$B$28,$A9469&gt;設定!$B$29),0,IF(AND($C9469&gt;=MAX(INDEX($C$1:$C$13701,MAX(1,ROW()-設定!$B$24)):INDEX($C$1:$C$13701,MAX(1,ROW()-1))),$C9469&gt;MAX(INDEX($C$1:$C$13701,MIN(13701,ROW()+1)):INDEX($C$1:$C$13701,MIN(13701,ROW()+設定!$B$24))),$C9469&gt;=設定!$B$32,$C9469&gt;=MAX(MIN(INDEX($C$1:$C$13701,MAX(1,ROW()-設定!$B$26)):INDEX($C$1:$C$13701,MAX(1,ROW()-1))),MIN(INDEX($C$1:$C$13701,MIN(13701,ROW()+1)):INDEX($C$1:$C$13701,MIN(13701,ROW()+設定!$B$26))))*10^(設定!$B$27/20)),1,0))</f>
        <v>0</v>
      </c>
      <c r="G9469" s="33" t="n">
        <f aca="false">$G9468+IF($F9469=1,1,0)</f>
        <v>5</v>
      </c>
      <c r="H9469" s="0" t="str">
        <f aca="false">IF($F9469=1,$G9469,"")</f>
        <v/>
      </c>
    </row>
    <row r="9470" customFormat="false" ht="15" hidden="false" customHeight="false" outlineLevel="0" collapsed="false">
      <c r="A9470" s="30" t="n">
        <v>1479.375</v>
      </c>
      <c r="B9470" s="31" t="n">
        <v>16.2014</v>
      </c>
      <c r="C9470" s="32" t="n">
        <f aca="false">IF($A9470="","",IF(設定!$B$21="dB",10^($B9470/20),ABS($B9470)))</f>
        <v>6.45758304588139</v>
      </c>
      <c r="D9470" s="32" t="n">
        <f aca="false">IF($A9470="","",$A9470^2)</f>
        <v>2188550.390625</v>
      </c>
      <c r="E9470" s="32" t="n">
        <f aca="false">IF($A9470="","",IF($C9470&lt;=0,"",1/$C9470^2))</f>
        <v>0.0239805975127731</v>
      </c>
      <c r="F9470" s="33" t="n">
        <f aca="false">IF(OR(ROW()-設定!$B$30&lt;2,ROW()+設定!$B$30&gt;13701,N($A9470)&lt;=0,N(INDEX($A$2:$A$13701,MIN(13700,MAX(1,ROW()-1+設定!$B$30))))&lt;=0,$A9470&lt;設定!$B$28,$A9470&gt;設定!$B$29),0,IF(AND($C9470&gt;=MAX(INDEX($C$1:$C$13701,MAX(1,ROW()-設定!$B$24)):INDEX($C$1:$C$13701,MAX(1,ROW()-1))),$C9470&gt;MAX(INDEX($C$1:$C$13701,MIN(13701,ROW()+1)):INDEX($C$1:$C$13701,MIN(13701,ROW()+設定!$B$24))),$C9470&gt;=設定!$B$32,$C9470&gt;=MAX(MIN(INDEX($C$1:$C$13701,MAX(1,ROW()-設定!$B$26)):INDEX($C$1:$C$13701,MAX(1,ROW()-1))),MIN(INDEX($C$1:$C$13701,MIN(13701,ROW()+1)):INDEX($C$1:$C$13701,MIN(13701,ROW()+設定!$B$26))))*10^(設定!$B$27/20)),1,0))</f>
        <v>0</v>
      </c>
      <c r="G9470" s="33" t="n">
        <f aca="false">$G9469+IF($F9470=1,1,0)</f>
        <v>5</v>
      </c>
      <c r="H9470" s="0" t="str">
        <f aca="false">IF($F9470=1,$G9470,"")</f>
        <v/>
      </c>
    </row>
    <row r="9471" customFormat="false" ht="15" hidden="false" customHeight="false" outlineLevel="0" collapsed="false">
      <c r="A9471" s="30" t="n">
        <v>1479.53125</v>
      </c>
      <c r="B9471" s="31" t="n">
        <v>15.9591</v>
      </c>
      <c r="C9471" s="32" t="n">
        <f aca="false">IF($A9471="","",IF(設定!$B$21="dB",10^($B9471/20),ABS($B9471)))</f>
        <v>6.27993285083073</v>
      </c>
      <c r="D9471" s="32" t="n">
        <f aca="false">IF($A9471="","",$A9471^2)</f>
        <v>2189012.71972656</v>
      </c>
      <c r="E9471" s="32" t="n">
        <f aca="false">IF($A9471="","",IF($C9471&lt;=0,"",1/$C9471^2))</f>
        <v>0.025356540463831</v>
      </c>
      <c r="F9471" s="33" t="n">
        <f aca="false">IF(OR(ROW()-設定!$B$30&lt;2,ROW()+設定!$B$30&gt;13701,N($A9471)&lt;=0,N(INDEX($A$2:$A$13701,MIN(13700,MAX(1,ROW()-1+設定!$B$30))))&lt;=0,$A9471&lt;設定!$B$28,$A9471&gt;設定!$B$29),0,IF(AND($C9471&gt;=MAX(INDEX($C$1:$C$13701,MAX(1,ROW()-設定!$B$24)):INDEX($C$1:$C$13701,MAX(1,ROW()-1))),$C9471&gt;MAX(INDEX($C$1:$C$13701,MIN(13701,ROW()+1)):INDEX($C$1:$C$13701,MIN(13701,ROW()+設定!$B$24))),$C9471&gt;=設定!$B$32,$C9471&gt;=MAX(MIN(INDEX($C$1:$C$13701,MAX(1,ROW()-設定!$B$26)):INDEX($C$1:$C$13701,MAX(1,ROW()-1))),MIN(INDEX($C$1:$C$13701,MIN(13701,ROW()+1)):INDEX($C$1:$C$13701,MIN(13701,ROW()+設定!$B$26))))*10^(設定!$B$27/20)),1,0))</f>
        <v>0</v>
      </c>
      <c r="G9471" s="33" t="n">
        <f aca="false">$G9470+IF($F9471=1,1,0)</f>
        <v>5</v>
      </c>
      <c r="H9471" s="0" t="str">
        <f aca="false">IF($F9471=1,$G9471,"")</f>
        <v/>
      </c>
    </row>
    <row r="9472" customFormat="false" ht="15" hidden="false" customHeight="false" outlineLevel="0" collapsed="false">
      <c r="A9472" s="30" t="n">
        <v>1479.6875</v>
      </c>
      <c r="B9472" s="31" t="n">
        <v>15.9376</v>
      </c>
      <c r="C9472" s="32" t="n">
        <f aca="false">IF($A9472="","",IF(設定!$B$21="dB",10^($B9472/20),ABS($B9472)))</f>
        <v>6.26440748781018</v>
      </c>
      <c r="D9472" s="32" t="n">
        <f aca="false">IF($A9472="","",$A9472^2)</f>
        <v>2189475.09765625</v>
      </c>
      <c r="E9472" s="32" t="n">
        <f aca="false">IF($A9472="","",IF($C9472&lt;=0,"",1/$C9472^2))</f>
        <v>0.0254823807195384</v>
      </c>
      <c r="F9472" s="33" t="n">
        <f aca="false">IF(OR(ROW()-設定!$B$30&lt;2,ROW()+設定!$B$30&gt;13701,N($A9472)&lt;=0,N(INDEX($A$2:$A$13701,MIN(13700,MAX(1,ROW()-1+設定!$B$30))))&lt;=0,$A9472&lt;設定!$B$28,$A9472&gt;設定!$B$29),0,IF(AND($C9472&gt;=MAX(INDEX($C$1:$C$13701,MAX(1,ROW()-設定!$B$24)):INDEX($C$1:$C$13701,MAX(1,ROW()-1))),$C9472&gt;MAX(INDEX($C$1:$C$13701,MIN(13701,ROW()+1)):INDEX($C$1:$C$13701,MIN(13701,ROW()+設定!$B$24))),$C9472&gt;=設定!$B$32,$C9472&gt;=MAX(MIN(INDEX($C$1:$C$13701,MAX(1,ROW()-設定!$B$26)):INDEX($C$1:$C$13701,MAX(1,ROW()-1))),MIN(INDEX($C$1:$C$13701,MIN(13701,ROW()+1)):INDEX($C$1:$C$13701,MIN(13701,ROW()+設定!$B$26))))*10^(設定!$B$27/20)),1,0))</f>
        <v>0</v>
      </c>
      <c r="G9472" s="33" t="n">
        <f aca="false">$G9471+IF($F9472=1,1,0)</f>
        <v>5</v>
      </c>
      <c r="H9472" s="0" t="str">
        <f aca="false">IF($F9472=1,$G9472,"")</f>
        <v/>
      </c>
    </row>
    <row r="9473" customFormat="false" ht="15" hidden="false" customHeight="false" outlineLevel="0" collapsed="false">
      <c r="A9473" s="30" t="n">
        <v>1479.84375</v>
      </c>
      <c r="B9473" s="31" t="n">
        <v>16.038</v>
      </c>
      <c r="C9473" s="32" t="n">
        <f aca="false">IF($A9473="","",IF(設定!$B$21="dB",10^($B9473/20),ABS($B9473)))</f>
        <v>6.33723774164396</v>
      </c>
      <c r="D9473" s="32" t="n">
        <f aca="false">IF($A9473="","",$A9473^2)</f>
        <v>2189937.52441406</v>
      </c>
      <c r="E9473" s="32" t="n">
        <f aca="false">IF($A9473="","",IF($C9473&lt;=0,"",1/$C9473^2))</f>
        <v>0.024900037433882</v>
      </c>
      <c r="F9473" s="33" t="n">
        <f aca="false">IF(OR(ROW()-設定!$B$30&lt;2,ROW()+設定!$B$30&gt;13701,N($A9473)&lt;=0,N(INDEX($A$2:$A$13701,MIN(13700,MAX(1,ROW()-1+設定!$B$30))))&lt;=0,$A9473&lt;設定!$B$28,$A9473&gt;設定!$B$29),0,IF(AND($C9473&gt;=MAX(INDEX($C$1:$C$13701,MAX(1,ROW()-設定!$B$24)):INDEX($C$1:$C$13701,MAX(1,ROW()-1))),$C9473&gt;MAX(INDEX($C$1:$C$13701,MIN(13701,ROW()+1)):INDEX($C$1:$C$13701,MIN(13701,ROW()+設定!$B$24))),$C9473&gt;=設定!$B$32,$C9473&gt;=MAX(MIN(INDEX($C$1:$C$13701,MAX(1,ROW()-設定!$B$26)):INDEX($C$1:$C$13701,MAX(1,ROW()-1))),MIN(INDEX($C$1:$C$13701,MIN(13701,ROW()+1)):INDEX($C$1:$C$13701,MIN(13701,ROW()+設定!$B$26))))*10^(設定!$B$27/20)),1,0))</f>
        <v>0</v>
      </c>
      <c r="G9473" s="33" t="n">
        <f aca="false">$G9472+IF($F9473=1,1,0)</f>
        <v>5</v>
      </c>
      <c r="H9473" s="0" t="str">
        <f aca="false">IF($F9473=1,$G9473,"")</f>
        <v/>
      </c>
    </row>
    <row r="9474" customFormat="false" ht="15" hidden="false" customHeight="false" outlineLevel="0" collapsed="false">
      <c r="A9474" s="30" t="n">
        <v>1480</v>
      </c>
      <c r="B9474" s="31" t="n">
        <v>15.9554</v>
      </c>
      <c r="C9474" s="32" t="n">
        <f aca="false">IF($A9474="","",IF(設定!$B$21="dB",10^($B9474/20),ABS($B9474)))</f>
        <v>6.27725830576322</v>
      </c>
      <c r="D9474" s="32" t="n">
        <f aca="false">IF($A9474="","",$A9474^2)</f>
        <v>2190400</v>
      </c>
      <c r="E9474" s="32" t="n">
        <f aca="false">IF($A9474="","",IF($C9474&lt;=0,"",1/$C9474^2))</f>
        <v>0.0253781523377822</v>
      </c>
      <c r="F9474" s="33" t="n">
        <f aca="false">IF(OR(ROW()-設定!$B$30&lt;2,ROW()+設定!$B$30&gt;13701,N($A9474)&lt;=0,N(INDEX($A$2:$A$13701,MIN(13700,MAX(1,ROW()-1+設定!$B$30))))&lt;=0,$A9474&lt;設定!$B$28,$A9474&gt;設定!$B$29),0,IF(AND($C9474&gt;=MAX(INDEX($C$1:$C$13701,MAX(1,ROW()-設定!$B$24)):INDEX($C$1:$C$13701,MAX(1,ROW()-1))),$C9474&gt;MAX(INDEX($C$1:$C$13701,MIN(13701,ROW()+1)):INDEX($C$1:$C$13701,MIN(13701,ROW()+設定!$B$24))),$C9474&gt;=設定!$B$32,$C9474&gt;=MAX(MIN(INDEX($C$1:$C$13701,MAX(1,ROW()-設定!$B$26)):INDEX($C$1:$C$13701,MAX(1,ROW()-1))),MIN(INDEX($C$1:$C$13701,MIN(13701,ROW()+1)):INDEX($C$1:$C$13701,MIN(13701,ROW()+設定!$B$26))))*10^(設定!$B$27/20)),1,0))</f>
        <v>0</v>
      </c>
      <c r="G9474" s="33" t="n">
        <f aca="false">$G9473+IF($F9474=1,1,0)</f>
        <v>5</v>
      </c>
      <c r="H9474" s="0" t="str">
        <f aca="false">IF($F9474=1,$G9474,"")</f>
        <v/>
      </c>
    </row>
    <row r="9475" customFormat="false" ht="15" hidden="false" customHeight="false" outlineLevel="0" collapsed="false">
      <c r="A9475" s="30" t="n">
        <v>1480.15625</v>
      </c>
      <c r="B9475" s="31" t="n">
        <v>16.11</v>
      </c>
      <c r="C9475" s="32" t="n">
        <f aca="false">IF($A9475="","",IF(設定!$B$21="dB",10^($B9475/20),ABS($B9475)))</f>
        <v>6.38998737348277</v>
      </c>
      <c r="D9475" s="32" t="n">
        <f aca="false">IF($A9475="","",$A9475^2)</f>
        <v>2190862.52441406</v>
      </c>
      <c r="E9475" s="32" t="n">
        <f aca="false">IF($A9475="","",IF($C9475&lt;=0,"",1/$C9475^2))</f>
        <v>0.0244906324184475</v>
      </c>
      <c r="F9475" s="33" t="n">
        <f aca="false">IF(OR(ROW()-設定!$B$30&lt;2,ROW()+設定!$B$30&gt;13701,N($A9475)&lt;=0,N(INDEX($A$2:$A$13701,MIN(13700,MAX(1,ROW()-1+設定!$B$30))))&lt;=0,$A9475&lt;設定!$B$28,$A9475&gt;設定!$B$29),0,IF(AND($C9475&gt;=MAX(INDEX($C$1:$C$13701,MAX(1,ROW()-設定!$B$24)):INDEX($C$1:$C$13701,MAX(1,ROW()-1))),$C9475&gt;MAX(INDEX($C$1:$C$13701,MIN(13701,ROW()+1)):INDEX($C$1:$C$13701,MIN(13701,ROW()+設定!$B$24))),$C9475&gt;=設定!$B$32,$C9475&gt;=MAX(MIN(INDEX($C$1:$C$13701,MAX(1,ROW()-設定!$B$26)):INDEX($C$1:$C$13701,MAX(1,ROW()-1))),MIN(INDEX($C$1:$C$13701,MIN(13701,ROW()+1)):INDEX($C$1:$C$13701,MIN(13701,ROW()+設定!$B$26))))*10^(設定!$B$27/20)),1,0))</f>
        <v>0</v>
      </c>
      <c r="G9475" s="33" t="n">
        <f aca="false">$G9474+IF($F9475=1,1,0)</f>
        <v>5</v>
      </c>
      <c r="H9475" s="0" t="str">
        <f aca="false">IF($F9475=1,$G9475,"")</f>
        <v/>
      </c>
    </row>
    <row r="9476" customFormat="false" ht="15" hidden="false" customHeight="false" outlineLevel="0" collapsed="false">
      <c r="A9476" s="30" t="n">
        <v>1480.3125</v>
      </c>
      <c r="B9476" s="31" t="n">
        <v>15.9432</v>
      </c>
      <c r="C9476" s="32" t="n">
        <f aca="false">IF($A9476="","",IF(設定!$B$21="dB",10^($B9476/20),ABS($B9476)))</f>
        <v>6.26844760281284</v>
      </c>
      <c r="D9476" s="32" t="n">
        <f aca="false">IF($A9476="","",$A9476^2)</f>
        <v>2191325.09765625</v>
      </c>
      <c r="E9476" s="32" t="n">
        <f aca="false">IF($A9476="","",IF($C9476&lt;=0,"",1/$C9476^2))</f>
        <v>0.0254495436989096</v>
      </c>
      <c r="F9476" s="33" t="n">
        <f aca="false">IF(OR(ROW()-設定!$B$30&lt;2,ROW()+設定!$B$30&gt;13701,N($A9476)&lt;=0,N(INDEX($A$2:$A$13701,MIN(13700,MAX(1,ROW()-1+設定!$B$30))))&lt;=0,$A9476&lt;設定!$B$28,$A9476&gt;設定!$B$29),0,IF(AND($C9476&gt;=MAX(INDEX($C$1:$C$13701,MAX(1,ROW()-設定!$B$24)):INDEX($C$1:$C$13701,MAX(1,ROW()-1))),$C9476&gt;MAX(INDEX($C$1:$C$13701,MIN(13701,ROW()+1)):INDEX($C$1:$C$13701,MIN(13701,ROW()+設定!$B$24))),$C9476&gt;=設定!$B$32,$C9476&gt;=MAX(MIN(INDEX($C$1:$C$13701,MAX(1,ROW()-設定!$B$26)):INDEX($C$1:$C$13701,MAX(1,ROW()-1))),MIN(INDEX($C$1:$C$13701,MIN(13701,ROW()+1)):INDEX($C$1:$C$13701,MIN(13701,ROW()+設定!$B$26))))*10^(設定!$B$27/20)),1,0))</f>
        <v>0</v>
      </c>
      <c r="G9476" s="33" t="n">
        <f aca="false">$G9475+IF($F9476=1,1,0)</f>
        <v>5</v>
      </c>
      <c r="H9476" s="0" t="str">
        <f aca="false">IF($F9476=1,$G9476,"")</f>
        <v/>
      </c>
    </row>
    <row r="9477" customFormat="false" ht="15" hidden="false" customHeight="false" outlineLevel="0" collapsed="false">
      <c r="A9477" s="30" t="n">
        <v>1480.46875</v>
      </c>
      <c r="B9477" s="31" t="n">
        <v>15.9275</v>
      </c>
      <c r="C9477" s="32" t="n">
        <f aca="false">IF($A9477="","",IF(設定!$B$21="dB",10^($B9477/20),ABS($B9477)))</f>
        <v>6.25712743396827</v>
      </c>
      <c r="D9477" s="32" t="n">
        <f aca="false">IF($A9477="","",$A9477^2)</f>
        <v>2191787.71972656</v>
      </c>
      <c r="E9477" s="32" t="n">
        <f aca="false">IF($A9477="","",IF($C9477&lt;=0,"",1/$C9477^2))</f>
        <v>0.0255417117867658</v>
      </c>
      <c r="F9477" s="33" t="n">
        <f aca="false">IF(OR(ROW()-設定!$B$30&lt;2,ROW()+設定!$B$30&gt;13701,N($A9477)&lt;=0,N(INDEX($A$2:$A$13701,MIN(13700,MAX(1,ROW()-1+設定!$B$30))))&lt;=0,$A9477&lt;設定!$B$28,$A9477&gt;設定!$B$29),0,IF(AND($C9477&gt;=MAX(INDEX($C$1:$C$13701,MAX(1,ROW()-設定!$B$24)):INDEX($C$1:$C$13701,MAX(1,ROW()-1))),$C9477&gt;MAX(INDEX($C$1:$C$13701,MIN(13701,ROW()+1)):INDEX($C$1:$C$13701,MIN(13701,ROW()+設定!$B$24))),$C9477&gt;=設定!$B$32,$C9477&gt;=MAX(MIN(INDEX($C$1:$C$13701,MAX(1,ROW()-設定!$B$26)):INDEX($C$1:$C$13701,MAX(1,ROW()-1))),MIN(INDEX($C$1:$C$13701,MIN(13701,ROW()+1)):INDEX($C$1:$C$13701,MIN(13701,ROW()+設定!$B$26))))*10^(設定!$B$27/20)),1,0))</f>
        <v>0</v>
      </c>
      <c r="G9477" s="33" t="n">
        <f aca="false">$G9476+IF($F9477=1,1,0)</f>
        <v>5</v>
      </c>
      <c r="H9477" s="0" t="str">
        <f aca="false">IF($F9477=1,$G9477,"")</f>
        <v/>
      </c>
    </row>
    <row r="9478" customFormat="false" ht="15" hidden="false" customHeight="false" outlineLevel="0" collapsed="false">
      <c r="A9478" s="30" t="n">
        <v>1480.625</v>
      </c>
      <c r="B9478" s="31" t="n">
        <v>16.0144</v>
      </c>
      <c r="C9478" s="32" t="n">
        <f aca="false">IF($A9478="","",IF(設定!$B$21="dB",10^($B9478/20),ABS($B9478)))</f>
        <v>6.32004251796467</v>
      </c>
      <c r="D9478" s="32" t="n">
        <f aca="false">IF($A9478="","",$A9478^2)</f>
        <v>2192250.390625</v>
      </c>
      <c r="E9478" s="32" t="n">
        <f aca="false">IF($A9478="","",IF($C9478&lt;=0,"",1/$C9478^2))</f>
        <v>0.0250357150567734</v>
      </c>
      <c r="F9478" s="33" t="n">
        <f aca="false">IF(OR(ROW()-設定!$B$30&lt;2,ROW()+設定!$B$30&gt;13701,N($A9478)&lt;=0,N(INDEX($A$2:$A$13701,MIN(13700,MAX(1,ROW()-1+設定!$B$30))))&lt;=0,$A9478&lt;設定!$B$28,$A9478&gt;設定!$B$29),0,IF(AND($C9478&gt;=MAX(INDEX($C$1:$C$13701,MAX(1,ROW()-設定!$B$24)):INDEX($C$1:$C$13701,MAX(1,ROW()-1))),$C9478&gt;MAX(INDEX($C$1:$C$13701,MIN(13701,ROW()+1)):INDEX($C$1:$C$13701,MIN(13701,ROW()+設定!$B$24))),$C9478&gt;=設定!$B$32,$C9478&gt;=MAX(MIN(INDEX($C$1:$C$13701,MAX(1,ROW()-設定!$B$26)):INDEX($C$1:$C$13701,MAX(1,ROW()-1))),MIN(INDEX($C$1:$C$13701,MIN(13701,ROW()+1)):INDEX($C$1:$C$13701,MIN(13701,ROW()+設定!$B$26))))*10^(設定!$B$27/20)),1,0))</f>
        <v>0</v>
      </c>
      <c r="G9478" s="33" t="n">
        <f aca="false">$G9477+IF($F9478=1,1,0)</f>
        <v>5</v>
      </c>
      <c r="H9478" s="0" t="str">
        <f aca="false">IF($F9478=1,$G9478,"")</f>
        <v/>
      </c>
    </row>
    <row r="9479" customFormat="false" ht="15" hidden="false" customHeight="false" outlineLevel="0" collapsed="false">
      <c r="A9479" s="30" t="n">
        <v>1480.78125</v>
      </c>
      <c r="B9479" s="31" t="n">
        <v>15.7456</v>
      </c>
      <c r="C9479" s="32" t="n">
        <f aca="false">IF($A9479="","",IF(設定!$B$21="dB",10^($B9479/20),ABS($B9479)))</f>
        <v>6.12745315907037</v>
      </c>
      <c r="D9479" s="32" t="n">
        <f aca="false">IF($A9479="","",$A9479^2)</f>
        <v>2192713.11035156</v>
      </c>
      <c r="E9479" s="32" t="n">
        <f aca="false">IF($A9479="","",IF($C9479&lt;=0,"",1/$C9479^2))</f>
        <v>0.0266342210598542</v>
      </c>
      <c r="F9479" s="33" t="n">
        <f aca="false">IF(OR(ROW()-設定!$B$30&lt;2,ROW()+設定!$B$30&gt;13701,N($A9479)&lt;=0,N(INDEX($A$2:$A$13701,MIN(13700,MAX(1,ROW()-1+設定!$B$30))))&lt;=0,$A9479&lt;設定!$B$28,$A9479&gt;設定!$B$29),0,IF(AND($C9479&gt;=MAX(INDEX($C$1:$C$13701,MAX(1,ROW()-設定!$B$24)):INDEX($C$1:$C$13701,MAX(1,ROW()-1))),$C9479&gt;MAX(INDEX($C$1:$C$13701,MIN(13701,ROW()+1)):INDEX($C$1:$C$13701,MIN(13701,ROW()+設定!$B$24))),$C9479&gt;=設定!$B$32,$C9479&gt;=MAX(MIN(INDEX($C$1:$C$13701,MAX(1,ROW()-設定!$B$26)):INDEX($C$1:$C$13701,MAX(1,ROW()-1))),MIN(INDEX($C$1:$C$13701,MIN(13701,ROW()+1)):INDEX($C$1:$C$13701,MIN(13701,ROW()+設定!$B$26))))*10^(設定!$B$27/20)),1,0))</f>
        <v>0</v>
      </c>
      <c r="G9479" s="33" t="n">
        <f aca="false">$G9478+IF($F9479=1,1,0)</f>
        <v>5</v>
      </c>
      <c r="H9479" s="0" t="str">
        <f aca="false">IF($F9479=1,$G9479,"")</f>
        <v/>
      </c>
    </row>
    <row r="9480" customFormat="false" ht="15" hidden="false" customHeight="false" outlineLevel="0" collapsed="false">
      <c r="A9480" s="30" t="n">
        <v>1480.9375</v>
      </c>
      <c r="B9480" s="31" t="n">
        <v>15.7601</v>
      </c>
      <c r="C9480" s="32" t="n">
        <f aca="false">IF($A9480="","",IF(設定!$B$21="dB",10^($B9480/20),ABS($B9480)))</f>
        <v>6.13769071401689</v>
      </c>
      <c r="D9480" s="32" t="n">
        <f aca="false">IF($A9480="","",$A9480^2)</f>
        <v>2193175.87890625</v>
      </c>
      <c r="E9480" s="32" t="n">
        <f aca="false">IF($A9480="","",IF($C9480&lt;=0,"",1/$C9480^2))</f>
        <v>0.0265454443812731</v>
      </c>
      <c r="F9480" s="33" t="n">
        <f aca="false">IF(OR(ROW()-設定!$B$30&lt;2,ROW()+設定!$B$30&gt;13701,N($A9480)&lt;=0,N(INDEX($A$2:$A$13701,MIN(13700,MAX(1,ROW()-1+設定!$B$30))))&lt;=0,$A9480&lt;設定!$B$28,$A9480&gt;設定!$B$29),0,IF(AND($C9480&gt;=MAX(INDEX($C$1:$C$13701,MAX(1,ROW()-設定!$B$24)):INDEX($C$1:$C$13701,MAX(1,ROW()-1))),$C9480&gt;MAX(INDEX($C$1:$C$13701,MIN(13701,ROW()+1)):INDEX($C$1:$C$13701,MIN(13701,ROW()+設定!$B$24))),$C9480&gt;=設定!$B$32,$C9480&gt;=MAX(MIN(INDEX($C$1:$C$13701,MAX(1,ROW()-設定!$B$26)):INDEX($C$1:$C$13701,MAX(1,ROW()-1))),MIN(INDEX($C$1:$C$13701,MIN(13701,ROW()+1)):INDEX($C$1:$C$13701,MIN(13701,ROW()+設定!$B$26))))*10^(設定!$B$27/20)),1,0))</f>
        <v>0</v>
      </c>
      <c r="G9480" s="33" t="n">
        <f aca="false">$G9479+IF($F9480=1,1,0)</f>
        <v>5</v>
      </c>
      <c r="H9480" s="0" t="str">
        <f aca="false">IF($F9480=1,$G9480,"")</f>
        <v/>
      </c>
    </row>
    <row r="9481" customFormat="false" ht="15" hidden="false" customHeight="false" outlineLevel="0" collapsed="false">
      <c r="A9481" s="30" t="n">
        <v>1481.09375</v>
      </c>
      <c r="B9481" s="31" t="n">
        <v>15.6192</v>
      </c>
      <c r="C9481" s="32" t="n">
        <f aca="false">IF($A9481="","",IF(設定!$B$21="dB",10^($B9481/20),ABS($B9481)))</f>
        <v>6.03893006213523</v>
      </c>
      <c r="D9481" s="32" t="n">
        <f aca="false">IF($A9481="","",$A9481^2)</f>
        <v>2193638.69628906</v>
      </c>
      <c r="E9481" s="32" t="n">
        <f aca="false">IF($A9481="","",IF($C9481&lt;=0,"",1/$C9481^2))</f>
        <v>0.0274207923507006</v>
      </c>
      <c r="F9481" s="33" t="n">
        <f aca="false">IF(OR(ROW()-設定!$B$30&lt;2,ROW()+設定!$B$30&gt;13701,N($A9481)&lt;=0,N(INDEX($A$2:$A$13701,MIN(13700,MAX(1,ROW()-1+設定!$B$30))))&lt;=0,$A9481&lt;設定!$B$28,$A9481&gt;設定!$B$29),0,IF(AND($C9481&gt;=MAX(INDEX($C$1:$C$13701,MAX(1,ROW()-設定!$B$24)):INDEX($C$1:$C$13701,MAX(1,ROW()-1))),$C9481&gt;MAX(INDEX($C$1:$C$13701,MIN(13701,ROW()+1)):INDEX($C$1:$C$13701,MIN(13701,ROW()+設定!$B$24))),$C9481&gt;=設定!$B$32,$C9481&gt;=MAX(MIN(INDEX($C$1:$C$13701,MAX(1,ROW()-設定!$B$26)):INDEX($C$1:$C$13701,MAX(1,ROW()-1))),MIN(INDEX($C$1:$C$13701,MIN(13701,ROW()+1)):INDEX($C$1:$C$13701,MIN(13701,ROW()+設定!$B$26))))*10^(設定!$B$27/20)),1,0))</f>
        <v>0</v>
      </c>
      <c r="G9481" s="33" t="n">
        <f aca="false">$G9480+IF($F9481=1,1,0)</f>
        <v>5</v>
      </c>
      <c r="H9481" s="0" t="str">
        <f aca="false">IF($F9481=1,$G9481,"")</f>
        <v/>
      </c>
    </row>
    <row r="9482" customFormat="false" ht="15" hidden="false" customHeight="false" outlineLevel="0" collapsed="false">
      <c r="A9482" s="30" t="n">
        <v>1481.25</v>
      </c>
      <c r="B9482" s="31" t="n">
        <v>15.7126</v>
      </c>
      <c r="C9482" s="32" t="n">
        <f aca="false">IF($A9482="","",IF(設定!$B$21="dB",10^($B9482/20),ABS($B9482)))</f>
        <v>6.10421750542884</v>
      </c>
      <c r="D9482" s="32" t="n">
        <f aca="false">IF($A9482="","",$A9482^2)</f>
        <v>2194101.5625</v>
      </c>
      <c r="E9482" s="32" t="n">
        <f aca="false">IF($A9482="","",IF($C9482&lt;=0,"",1/$C9482^2))</f>
        <v>0.0268373728592394</v>
      </c>
      <c r="F9482" s="33" t="n">
        <f aca="false">IF(OR(ROW()-設定!$B$30&lt;2,ROW()+設定!$B$30&gt;13701,N($A9482)&lt;=0,N(INDEX($A$2:$A$13701,MIN(13700,MAX(1,ROW()-1+設定!$B$30))))&lt;=0,$A9482&lt;設定!$B$28,$A9482&gt;設定!$B$29),0,IF(AND($C9482&gt;=MAX(INDEX($C$1:$C$13701,MAX(1,ROW()-設定!$B$24)):INDEX($C$1:$C$13701,MAX(1,ROW()-1))),$C9482&gt;MAX(INDEX($C$1:$C$13701,MIN(13701,ROW()+1)):INDEX($C$1:$C$13701,MIN(13701,ROW()+設定!$B$24))),$C9482&gt;=設定!$B$32,$C9482&gt;=MAX(MIN(INDEX($C$1:$C$13701,MAX(1,ROW()-設定!$B$26)):INDEX($C$1:$C$13701,MAX(1,ROW()-1))),MIN(INDEX($C$1:$C$13701,MIN(13701,ROW()+1)):INDEX($C$1:$C$13701,MIN(13701,ROW()+設定!$B$26))))*10^(設定!$B$27/20)),1,0))</f>
        <v>0</v>
      </c>
      <c r="G9482" s="33" t="n">
        <f aca="false">$G9481+IF($F9482=1,1,0)</f>
        <v>5</v>
      </c>
      <c r="H9482" s="0" t="str">
        <f aca="false">IF($F9482=1,$G9482,"")</f>
        <v/>
      </c>
    </row>
    <row r="9483" customFormat="false" ht="15" hidden="false" customHeight="false" outlineLevel="0" collapsed="false">
      <c r="A9483" s="30" t="n">
        <v>1481.40625</v>
      </c>
      <c r="B9483" s="31" t="n">
        <v>15.7557</v>
      </c>
      <c r="C9483" s="32" t="n">
        <f aca="false">IF($A9483="","",IF(設定!$B$21="dB",10^($B9483/20),ABS($B9483)))</f>
        <v>6.13458233925451</v>
      </c>
      <c r="D9483" s="32" t="n">
        <f aca="false">IF($A9483="","",$A9483^2)</f>
        <v>2194564.47753906</v>
      </c>
      <c r="E9483" s="32" t="n">
        <f aca="false">IF($A9483="","",IF($C9483&lt;=0,"",1/$C9483^2))</f>
        <v>0.0265723521932158</v>
      </c>
      <c r="F9483" s="33" t="n">
        <f aca="false">IF(OR(ROW()-設定!$B$30&lt;2,ROW()+設定!$B$30&gt;13701,N($A9483)&lt;=0,N(INDEX($A$2:$A$13701,MIN(13700,MAX(1,ROW()-1+設定!$B$30))))&lt;=0,$A9483&lt;設定!$B$28,$A9483&gt;設定!$B$29),0,IF(AND($C9483&gt;=MAX(INDEX($C$1:$C$13701,MAX(1,ROW()-設定!$B$24)):INDEX($C$1:$C$13701,MAX(1,ROW()-1))),$C9483&gt;MAX(INDEX($C$1:$C$13701,MIN(13701,ROW()+1)):INDEX($C$1:$C$13701,MIN(13701,ROW()+設定!$B$24))),$C9483&gt;=設定!$B$32,$C9483&gt;=MAX(MIN(INDEX($C$1:$C$13701,MAX(1,ROW()-設定!$B$26)):INDEX($C$1:$C$13701,MAX(1,ROW()-1))),MIN(INDEX($C$1:$C$13701,MIN(13701,ROW()+1)):INDEX($C$1:$C$13701,MIN(13701,ROW()+設定!$B$26))))*10^(設定!$B$27/20)),1,0))</f>
        <v>0</v>
      </c>
      <c r="G9483" s="33" t="n">
        <f aca="false">$G9482+IF($F9483=1,1,0)</f>
        <v>5</v>
      </c>
      <c r="H9483" s="0" t="str">
        <f aca="false">IF($F9483=1,$G9483,"")</f>
        <v/>
      </c>
    </row>
    <row r="9484" customFormat="false" ht="15" hidden="false" customHeight="false" outlineLevel="0" collapsed="false">
      <c r="A9484" s="30" t="n">
        <v>1481.5625</v>
      </c>
      <c r="B9484" s="31" t="n">
        <v>15.7529</v>
      </c>
      <c r="C9484" s="32" t="n">
        <f aca="false">IF($A9484="","",IF(設定!$B$21="dB",10^($B9484/20),ABS($B9484)))</f>
        <v>6.13260510226612</v>
      </c>
      <c r="D9484" s="32" t="n">
        <f aca="false">IF($A9484="","",$A9484^2)</f>
        <v>2195027.44140625</v>
      </c>
      <c r="E9484" s="32" t="n">
        <f aca="false">IF($A9484="","",IF($C9484&lt;=0,"",1/$C9484^2))</f>
        <v>0.0265894895456247</v>
      </c>
      <c r="F9484" s="33" t="n">
        <f aca="false">IF(OR(ROW()-設定!$B$30&lt;2,ROW()+設定!$B$30&gt;13701,N($A9484)&lt;=0,N(INDEX($A$2:$A$13701,MIN(13700,MAX(1,ROW()-1+設定!$B$30))))&lt;=0,$A9484&lt;設定!$B$28,$A9484&gt;設定!$B$29),0,IF(AND($C9484&gt;=MAX(INDEX($C$1:$C$13701,MAX(1,ROW()-設定!$B$24)):INDEX($C$1:$C$13701,MAX(1,ROW()-1))),$C9484&gt;MAX(INDEX($C$1:$C$13701,MIN(13701,ROW()+1)):INDEX($C$1:$C$13701,MIN(13701,ROW()+設定!$B$24))),$C9484&gt;=設定!$B$32,$C9484&gt;=MAX(MIN(INDEX($C$1:$C$13701,MAX(1,ROW()-設定!$B$26)):INDEX($C$1:$C$13701,MAX(1,ROW()-1))),MIN(INDEX($C$1:$C$13701,MIN(13701,ROW()+1)):INDEX($C$1:$C$13701,MIN(13701,ROW()+設定!$B$26))))*10^(設定!$B$27/20)),1,0))</f>
        <v>0</v>
      </c>
      <c r="G9484" s="33" t="n">
        <f aca="false">$G9483+IF($F9484=1,1,0)</f>
        <v>5</v>
      </c>
      <c r="H9484" s="0" t="str">
        <f aca="false">IF($F9484=1,$G9484,"")</f>
        <v/>
      </c>
    </row>
    <row r="9485" customFormat="false" ht="15" hidden="false" customHeight="false" outlineLevel="0" collapsed="false">
      <c r="A9485" s="30" t="n">
        <v>1481.71875</v>
      </c>
      <c r="B9485" s="31" t="n">
        <v>15.5712</v>
      </c>
      <c r="C9485" s="32" t="n">
        <f aca="false">IF($A9485="","",IF(設定!$B$21="dB",10^($B9485/20),ABS($B9485)))</f>
        <v>6.00564974293799</v>
      </c>
      <c r="D9485" s="32" t="n">
        <f aca="false">IF($A9485="","",$A9485^2)</f>
        <v>2195490.45410156</v>
      </c>
      <c r="E9485" s="32" t="n">
        <f aca="false">IF($A9485="","",IF($C9485&lt;=0,"",1/$C9485^2))</f>
        <v>0.0277255391384616</v>
      </c>
      <c r="F9485" s="33" t="n">
        <f aca="false">IF(OR(ROW()-設定!$B$30&lt;2,ROW()+設定!$B$30&gt;13701,N($A9485)&lt;=0,N(INDEX($A$2:$A$13701,MIN(13700,MAX(1,ROW()-1+設定!$B$30))))&lt;=0,$A9485&lt;設定!$B$28,$A9485&gt;設定!$B$29),0,IF(AND($C9485&gt;=MAX(INDEX($C$1:$C$13701,MAX(1,ROW()-設定!$B$24)):INDEX($C$1:$C$13701,MAX(1,ROW()-1))),$C9485&gt;MAX(INDEX($C$1:$C$13701,MIN(13701,ROW()+1)):INDEX($C$1:$C$13701,MIN(13701,ROW()+設定!$B$24))),$C9485&gt;=設定!$B$32,$C9485&gt;=MAX(MIN(INDEX($C$1:$C$13701,MAX(1,ROW()-設定!$B$26)):INDEX($C$1:$C$13701,MAX(1,ROW()-1))),MIN(INDEX($C$1:$C$13701,MIN(13701,ROW()+1)):INDEX($C$1:$C$13701,MIN(13701,ROW()+設定!$B$26))))*10^(設定!$B$27/20)),1,0))</f>
        <v>0</v>
      </c>
      <c r="G9485" s="33" t="n">
        <f aca="false">$G9484+IF($F9485=1,1,0)</f>
        <v>5</v>
      </c>
      <c r="H9485" s="0" t="str">
        <f aca="false">IF($F9485=1,$G9485,"")</f>
        <v/>
      </c>
    </row>
    <row r="9486" customFormat="false" ht="15" hidden="false" customHeight="false" outlineLevel="0" collapsed="false">
      <c r="A9486" s="30" t="n">
        <v>1481.875</v>
      </c>
      <c r="B9486" s="31" t="n">
        <v>15.4645</v>
      </c>
      <c r="C9486" s="32" t="n">
        <f aca="false">IF($A9486="","",IF(設定!$B$21="dB",10^($B9486/20),ABS($B9486)))</f>
        <v>5.93232587894937</v>
      </c>
      <c r="D9486" s="32" t="n">
        <f aca="false">IF($A9486="","",$A9486^2)</f>
        <v>2195953.515625</v>
      </c>
      <c r="E9486" s="32" t="n">
        <f aca="false">IF($A9486="","",IF($C9486&lt;=0,"",1/$C9486^2))</f>
        <v>0.0284151530769164</v>
      </c>
      <c r="F9486" s="33" t="n">
        <f aca="false">IF(OR(ROW()-設定!$B$30&lt;2,ROW()+設定!$B$30&gt;13701,N($A9486)&lt;=0,N(INDEX($A$2:$A$13701,MIN(13700,MAX(1,ROW()-1+設定!$B$30))))&lt;=0,$A9486&lt;設定!$B$28,$A9486&gt;設定!$B$29),0,IF(AND($C9486&gt;=MAX(INDEX($C$1:$C$13701,MAX(1,ROW()-設定!$B$24)):INDEX($C$1:$C$13701,MAX(1,ROW()-1))),$C9486&gt;MAX(INDEX($C$1:$C$13701,MIN(13701,ROW()+1)):INDEX($C$1:$C$13701,MIN(13701,ROW()+設定!$B$24))),$C9486&gt;=設定!$B$32,$C9486&gt;=MAX(MIN(INDEX($C$1:$C$13701,MAX(1,ROW()-設定!$B$26)):INDEX($C$1:$C$13701,MAX(1,ROW()-1))),MIN(INDEX($C$1:$C$13701,MIN(13701,ROW()+1)):INDEX($C$1:$C$13701,MIN(13701,ROW()+設定!$B$26))))*10^(設定!$B$27/20)),1,0))</f>
        <v>0</v>
      </c>
      <c r="G9486" s="33" t="n">
        <f aca="false">$G9485+IF($F9486=1,1,0)</f>
        <v>5</v>
      </c>
      <c r="H9486" s="0" t="str">
        <f aca="false">IF($F9486=1,$G9486,"")</f>
        <v/>
      </c>
    </row>
    <row r="9487" customFormat="false" ht="15" hidden="false" customHeight="false" outlineLevel="0" collapsed="false">
      <c r="A9487" s="30" t="n">
        <v>1482.03125</v>
      </c>
      <c r="B9487" s="31" t="n">
        <v>15.4217</v>
      </c>
      <c r="C9487" s="32" t="n">
        <f aca="false">IF($A9487="","",IF(設定!$B$21="dB",10^($B9487/20),ABS($B9487)))</f>
        <v>5.90316605474537</v>
      </c>
      <c r="D9487" s="32" t="n">
        <f aca="false">IF($A9487="","",$A9487^2)</f>
        <v>2196416.62597656</v>
      </c>
      <c r="E9487" s="32" t="n">
        <f aca="false">IF($A9487="","",IF($C9487&lt;=0,"",1/$C9487^2))</f>
        <v>0.0286965706511598</v>
      </c>
      <c r="F9487" s="33" t="n">
        <f aca="false">IF(OR(ROW()-設定!$B$30&lt;2,ROW()+設定!$B$30&gt;13701,N($A9487)&lt;=0,N(INDEX($A$2:$A$13701,MIN(13700,MAX(1,ROW()-1+設定!$B$30))))&lt;=0,$A9487&lt;設定!$B$28,$A9487&gt;設定!$B$29),0,IF(AND($C9487&gt;=MAX(INDEX($C$1:$C$13701,MAX(1,ROW()-設定!$B$24)):INDEX($C$1:$C$13701,MAX(1,ROW()-1))),$C9487&gt;MAX(INDEX($C$1:$C$13701,MIN(13701,ROW()+1)):INDEX($C$1:$C$13701,MIN(13701,ROW()+設定!$B$24))),$C9487&gt;=設定!$B$32,$C9487&gt;=MAX(MIN(INDEX($C$1:$C$13701,MAX(1,ROW()-設定!$B$26)):INDEX($C$1:$C$13701,MAX(1,ROW()-1))),MIN(INDEX($C$1:$C$13701,MIN(13701,ROW()+1)):INDEX($C$1:$C$13701,MIN(13701,ROW()+設定!$B$26))))*10^(設定!$B$27/20)),1,0))</f>
        <v>0</v>
      </c>
      <c r="G9487" s="33" t="n">
        <f aca="false">$G9486+IF($F9487=1,1,0)</f>
        <v>5</v>
      </c>
      <c r="H9487" s="0" t="str">
        <f aca="false">IF($F9487=1,$G9487,"")</f>
        <v/>
      </c>
    </row>
    <row r="9488" customFormat="false" ht="15" hidden="false" customHeight="false" outlineLevel="0" collapsed="false">
      <c r="A9488" s="30" t="n">
        <v>1482.1875</v>
      </c>
      <c r="B9488" s="31" t="n">
        <v>15.319</v>
      </c>
      <c r="C9488" s="32" t="n">
        <f aca="false">IF($A9488="","",IF(設定!$B$21="dB",10^($B9488/20),ABS($B9488)))</f>
        <v>5.8337793654032</v>
      </c>
      <c r="D9488" s="32" t="n">
        <f aca="false">IF($A9488="","",$A9488^2)</f>
        <v>2196879.78515625</v>
      </c>
      <c r="E9488" s="32" t="n">
        <f aca="false">IF($A9488="","",IF($C9488&lt;=0,"",1/$C9488^2))</f>
        <v>0.0293832614867281</v>
      </c>
      <c r="F9488" s="33" t="n">
        <f aca="false">IF(OR(ROW()-設定!$B$30&lt;2,ROW()+設定!$B$30&gt;13701,N($A9488)&lt;=0,N(INDEX($A$2:$A$13701,MIN(13700,MAX(1,ROW()-1+設定!$B$30))))&lt;=0,$A9488&lt;設定!$B$28,$A9488&gt;設定!$B$29),0,IF(AND($C9488&gt;=MAX(INDEX($C$1:$C$13701,MAX(1,ROW()-設定!$B$24)):INDEX($C$1:$C$13701,MAX(1,ROW()-1))),$C9488&gt;MAX(INDEX($C$1:$C$13701,MIN(13701,ROW()+1)):INDEX($C$1:$C$13701,MIN(13701,ROW()+設定!$B$24))),$C9488&gt;=設定!$B$32,$C9488&gt;=MAX(MIN(INDEX($C$1:$C$13701,MAX(1,ROW()-設定!$B$26)):INDEX($C$1:$C$13701,MAX(1,ROW()-1))),MIN(INDEX($C$1:$C$13701,MIN(13701,ROW()+1)):INDEX($C$1:$C$13701,MIN(13701,ROW()+設定!$B$26))))*10^(設定!$B$27/20)),1,0))</f>
        <v>0</v>
      </c>
      <c r="G9488" s="33" t="n">
        <f aca="false">$G9487+IF($F9488=1,1,0)</f>
        <v>5</v>
      </c>
      <c r="H9488" s="0" t="str">
        <f aca="false">IF($F9488=1,$G9488,"")</f>
        <v/>
      </c>
    </row>
    <row r="9489" customFormat="false" ht="15" hidden="false" customHeight="false" outlineLevel="0" collapsed="false">
      <c r="A9489" s="30" t="n">
        <v>1482.34375</v>
      </c>
      <c r="B9489" s="31" t="n">
        <v>15.4412</v>
      </c>
      <c r="C9489" s="32" t="n">
        <f aca="false">IF($A9489="","",IF(設定!$B$21="dB",10^($B9489/20),ABS($B9489)))</f>
        <v>5.91643367081279</v>
      </c>
      <c r="D9489" s="32" t="n">
        <f aca="false">IF($A9489="","",$A9489^2)</f>
        <v>2197342.99316406</v>
      </c>
      <c r="E9489" s="32" t="n">
        <f aca="false">IF($A9489="","",IF($C9489&lt;=0,"",1/$C9489^2))</f>
        <v>0.0285680107100316</v>
      </c>
      <c r="F9489" s="33" t="n">
        <f aca="false">IF(OR(ROW()-設定!$B$30&lt;2,ROW()+設定!$B$30&gt;13701,N($A9489)&lt;=0,N(INDEX($A$2:$A$13701,MIN(13700,MAX(1,ROW()-1+設定!$B$30))))&lt;=0,$A9489&lt;設定!$B$28,$A9489&gt;設定!$B$29),0,IF(AND($C9489&gt;=MAX(INDEX($C$1:$C$13701,MAX(1,ROW()-設定!$B$24)):INDEX($C$1:$C$13701,MAX(1,ROW()-1))),$C9489&gt;MAX(INDEX($C$1:$C$13701,MIN(13701,ROW()+1)):INDEX($C$1:$C$13701,MIN(13701,ROW()+設定!$B$24))),$C9489&gt;=設定!$B$32,$C9489&gt;=MAX(MIN(INDEX($C$1:$C$13701,MAX(1,ROW()-設定!$B$26)):INDEX($C$1:$C$13701,MAX(1,ROW()-1))),MIN(INDEX($C$1:$C$13701,MIN(13701,ROW()+1)):INDEX($C$1:$C$13701,MIN(13701,ROW()+設定!$B$26))))*10^(設定!$B$27/20)),1,0))</f>
        <v>0</v>
      </c>
      <c r="G9489" s="33" t="n">
        <f aca="false">$G9488+IF($F9489=1,1,0)</f>
        <v>5</v>
      </c>
      <c r="H9489" s="0" t="str">
        <f aca="false">IF($F9489=1,$G9489,"")</f>
        <v/>
      </c>
    </row>
    <row r="9490" customFormat="false" ht="15" hidden="false" customHeight="false" outlineLevel="0" collapsed="false">
      <c r="A9490" s="30" t="n">
        <v>1482.5</v>
      </c>
      <c r="B9490" s="31" t="n">
        <v>15.5321</v>
      </c>
      <c r="C9490" s="32" t="n">
        <f aca="false">IF($A9490="","",IF(設定!$B$21="dB",10^($B9490/20),ABS($B9490)))</f>
        <v>5.97867574517694</v>
      </c>
      <c r="D9490" s="32" t="n">
        <f aca="false">IF($A9490="","",$A9490^2)</f>
        <v>2197806.25</v>
      </c>
      <c r="E9490" s="32" t="n">
        <f aca="false">IF($A9490="","",IF($C9490&lt;=0,"",1/$C9490^2))</f>
        <v>0.0279762821934267</v>
      </c>
      <c r="F9490" s="33" t="n">
        <f aca="false">IF(OR(ROW()-設定!$B$30&lt;2,ROW()+設定!$B$30&gt;13701,N($A9490)&lt;=0,N(INDEX($A$2:$A$13701,MIN(13700,MAX(1,ROW()-1+設定!$B$30))))&lt;=0,$A9490&lt;設定!$B$28,$A9490&gt;設定!$B$29),0,IF(AND($C9490&gt;=MAX(INDEX($C$1:$C$13701,MAX(1,ROW()-設定!$B$24)):INDEX($C$1:$C$13701,MAX(1,ROW()-1))),$C9490&gt;MAX(INDEX($C$1:$C$13701,MIN(13701,ROW()+1)):INDEX($C$1:$C$13701,MIN(13701,ROW()+設定!$B$24))),$C9490&gt;=設定!$B$32,$C9490&gt;=MAX(MIN(INDEX($C$1:$C$13701,MAX(1,ROW()-設定!$B$26)):INDEX($C$1:$C$13701,MAX(1,ROW()-1))),MIN(INDEX($C$1:$C$13701,MIN(13701,ROW()+1)):INDEX($C$1:$C$13701,MIN(13701,ROW()+設定!$B$26))))*10^(設定!$B$27/20)),1,0))</f>
        <v>0</v>
      </c>
      <c r="G9490" s="33" t="n">
        <f aca="false">$G9489+IF($F9490=1,1,0)</f>
        <v>5</v>
      </c>
      <c r="H9490" s="0" t="str">
        <f aca="false">IF($F9490=1,$G9490,"")</f>
        <v/>
      </c>
    </row>
    <row r="9491" customFormat="false" ht="15" hidden="false" customHeight="false" outlineLevel="0" collapsed="false">
      <c r="A9491" s="30" t="n">
        <v>1482.65625</v>
      </c>
      <c r="B9491" s="31" t="n">
        <v>15.1063</v>
      </c>
      <c r="C9491" s="32" t="n">
        <f aca="false">IF($A9491="","",IF(設定!$B$21="dB",10^($B9491/20),ABS($B9491)))</f>
        <v>5.69265677679119</v>
      </c>
      <c r="D9491" s="32" t="n">
        <f aca="false">IF($A9491="","",$A9491^2)</f>
        <v>2198269.55566406</v>
      </c>
      <c r="E9491" s="32" t="n">
        <f aca="false">IF($A9491="","",IF($C9491&lt;=0,"",1/$C9491^2))</f>
        <v>0.0308581581146897</v>
      </c>
      <c r="F9491" s="33" t="n">
        <f aca="false">IF(OR(ROW()-設定!$B$30&lt;2,ROW()+設定!$B$30&gt;13701,N($A9491)&lt;=0,N(INDEX($A$2:$A$13701,MIN(13700,MAX(1,ROW()-1+設定!$B$30))))&lt;=0,$A9491&lt;設定!$B$28,$A9491&gt;設定!$B$29),0,IF(AND($C9491&gt;=MAX(INDEX($C$1:$C$13701,MAX(1,ROW()-設定!$B$24)):INDEX($C$1:$C$13701,MAX(1,ROW()-1))),$C9491&gt;MAX(INDEX($C$1:$C$13701,MIN(13701,ROW()+1)):INDEX($C$1:$C$13701,MIN(13701,ROW()+設定!$B$24))),$C9491&gt;=設定!$B$32,$C9491&gt;=MAX(MIN(INDEX($C$1:$C$13701,MAX(1,ROW()-設定!$B$26)):INDEX($C$1:$C$13701,MAX(1,ROW()-1))),MIN(INDEX($C$1:$C$13701,MIN(13701,ROW()+1)):INDEX($C$1:$C$13701,MIN(13701,ROW()+設定!$B$26))))*10^(設定!$B$27/20)),1,0))</f>
        <v>0</v>
      </c>
      <c r="G9491" s="33" t="n">
        <f aca="false">$G9490+IF($F9491=1,1,0)</f>
        <v>5</v>
      </c>
      <c r="H9491" s="0" t="str">
        <f aca="false">IF($F9491=1,$G9491,"")</f>
        <v/>
      </c>
    </row>
    <row r="9492" customFormat="false" ht="15" hidden="false" customHeight="false" outlineLevel="0" collapsed="false">
      <c r="A9492" s="30" t="n">
        <v>1482.8125</v>
      </c>
      <c r="B9492" s="31" t="n">
        <v>15.0909</v>
      </c>
      <c r="C9492" s="32" t="n">
        <f aca="false">IF($A9492="","",IF(設定!$B$21="dB",10^($B9492/20),ABS($B9492)))</f>
        <v>5.6825726924178</v>
      </c>
      <c r="D9492" s="32" t="n">
        <f aca="false">IF($A9492="","",$A9492^2)</f>
        <v>2198732.91015625</v>
      </c>
      <c r="E9492" s="32" t="n">
        <f aca="false">IF($A9492="","",IF($C9492&lt;=0,"",1/$C9492^2))</f>
        <v>0.0309677747928644</v>
      </c>
      <c r="F9492" s="33" t="n">
        <f aca="false">IF(OR(ROW()-設定!$B$30&lt;2,ROW()+設定!$B$30&gt;13701,N($A9492)&lt;=0,N(INDEX($A$2:$A$13701,MIN(13700,MAX(1,ROW()-1+設定!$B$30))))&lt;=0,$A9492&lt;設定!$B$28,$A9492&gt;設定!$B$29),0,IF(AND($C9492&gt;=MAX(INDEX($C$1:$C$13701,MAX(1,ROW()-設定!$B$24)):INDEX($C$1:$C$13701,MAX(1,ROW()-1))),$C9492&gt;MAX(INDEX($C$1:$C$13701,MIN(13701,ROW()+1)):INDEX($C$1:$C$13701,MIN(13701,ROW()+設定!$B$24))),$C9492&gt;=設定!$B$32,$C9492&gt;=MAX(MIN(INDEX($C$1:$C$13701,MAX(1,ROW()-設定!$B$26)):INDEX($C$1:$C$13701,MAX(1,ROW()-1))),MIN(INDEX($C$1:$C$13701,MIN(13701,ROW()+1)):INDEX($C$1:$C$13701,MIN(13701,ROW()+設定!$B$26))))*10^(設定!$B$27/20)),1,0))</f>
        <v>0</v>
      </c>
      <c r="G9492" s="33" t="n">
        <f aca="false">$G9491+IF($F9492=1,1,0)</f>
        <v>5</v>
      </c>
      <c r="H9492" s="0" t="str">
        <f aca="false">IF($F9492=1,$G9492,"")</f>
        <v/>
      </c>
    </row>
    <row r="9493" customFormat="false" ht="15" hidden="false" customHeight="false" outlineLevel="0" collapsed="false">
      <c r="A9493" s="30" t="n">
        <v>1482.96875</v>
      </c>
      <c r="B9493" s="31" t="n">
        <v>15.4281</v>
      </c>
      <c r="C9493" s="32" t="n">
        <f aca="false">IF($A9493="","",IF(設定!$B$21="dB",10^($B9493/20),ABS($B9493)))</f>
        <v>5.90751727108677</v>
      </c>
      <c r="D9493" s="32" t="n">
        <f aca="false">IF($A9493="","",$A9493^2)</f>
        <v>2199196.31347656</v>
      </c>
      <c r="E9493" s="32" t="n">
        <f aca="false">IF($A9493="","",IF($C9493&lt;=0,"",1/$C9493^2))</f>
        <v>0.0286543129661074</v>
      </c>
      <c r="F9493" s="33" t="n">
        <f aca="false">IF(OR(ROW()-設定!$B$30&lt;2,ROW()+設定!$B$30&gt;13701,N($A9493)&lt;=0,N(INDEX($A$2:$A$13701,MIN(13700,MAX(1,ROW()-1+設定!$B$30))))&lt;=0,$A9493&lt;設定!$B$28,$A9493&gt;設定!$B$29),0,IF(AND($C9493&gt;=MAX(INDEX($C$1:$C$13701,MAX(1,ROW()-設定!$B$24)):INDEX($C$1:$C$13701,MAX(1,ROW()-1))),$C9493&gt;MAX(INDEX($C$1:$C$13701,MIN(13701,ROW()+1)):INDEX($C$1:$C$13701,MIN(13701,ROW()+設定!$B$24))),$C9493&gt;=設定!$B$32,$C9493&gt;=MAX(MIN(INDEX($C$1:$C$13701,MAX(1,ROW()-設定!$B$26)):INDEX($C$1:$C$13701,MAX(1,ROW()-1))),MIN(INDEX($C$1:$C$13701,MIN(13701,ROW()+1)):INDEX($C$1:$C$13701,MIN(13701,ROW()+設定!$B$26))))*10^(設定!$B$27/20)),1,0))</f>
        <v>0</v>
      </c>
      <c r="G9493" s="33" t="n">
        <f aca="false">$G9492+IF($F9493=1,1,0)</f>
        <v>5</v>
      </c>
      <c r="H9493" s="0" t="str">
        <f aca="false">IF($F9493=1,$G9493,"")</f>
        <v/>
      </c>
    </row>
    <row r="9494" customFormat="false" ht="15" hidden="false" customHeight="false" outlineLevel="0" collapsed="false">
      <c r="A9494" s="30" t="n">
        <v>1483.125</v>
      </c>
      <c r="B9494" s="31" t="n">
        <v>15.0784</v>
      </c>
      <c r="C9494" s="32" t="n">
        <f aca="false">IF($A9494="","",IF(設定!$B$21="dB",10^($B9494/20),ABS($B9494)))</f>
        <v>5.67440069457118</v>
      </c>
      <c r="D9494" s="32" t="n">
        <f aca="false">IF($A9494="","",$A9494^2)</f>
        <v>2199659.765625</v>
      </c>
      <c r="E9494" s="32" t="n">
        <f aca="false">IF($A9494="","",IF($C9494&lt;=0,"",1/$C9494^2))</f>
        <v>0.0310570356086345</v>
      </c>
      <c r="F9494" s="33" t="n">
        <f aca="false">IF(OR(ROW()-設定!$B$30&lt;2,ROW()+設定!$B$30&gt;13701,N($A9494)&lt;=0,N(INDEX($A$2:$A$13701,MIN(13700,MAX(1,ROW()-1+設定!$B$30))))&lt;=0,$A9494&lt;設定!$B$28,$A9494&gt;設定!$B$29),0,IF(AND($C9494&gt;=MAX(INDEX($C$1:$C$13701,MAX(1,ROW()-設定!$B$24)):INDEX($C$1:$C$13701,MAX(1,ROW()-1))),$C9494&gt;MAX(INDEX($C$1:$C$13701,MIN(13701,ROW()+1)):INDEX($C$1:$C$13701,MIN(13701,ROW()+設定!$B$24))),$C9494&gt;=設定!$B$32,$C9494&gt;=MAX(MIN(INDEX($C$1:$C$13701,MAX(1,ROW()-設定!$B$26)):INDEX($C$1:$C$13701,MAX(1,ROW()-1))),MIN(INDEX($C$1:$C$13701,MIN(13701,ROW()+1)):INDEX($C$1:$C$13701,MIN(13701,ROW()+設定!$B$26))))*10^(設定!$B$27/20)),1,0))</f>
        <v>0</v>
      </c>
      <c r="G9494" s="33" t="n">
        <f aca="false">$G9493+IF($F9494=1,1,0)</f>
        <v>5</v>
      </c>
      <c r="H9494" s="0" t="str">
        <f aca="false">IF($F9494=1,$G9494,"")</f>
        <v/>
      </c>
    </row>
    <row r="9495" customFormat="false" ht="15" hidden="false" customHeight="false" outlineLevel="0" collapsed="false">
      <c r="A9495" s="30" t="n">
        <v>1483.28125</v>
      </c>
      <c r="B9495" s="31" t="n">
        <v>15.246</v>
      </c>
      <c r="C9495" s="32" t="n">
        <f aca="false">IF($A9495="","",IF(設定!$B$21="dB",10^($B9495/20),ABS($B9495)))</f>
        <v>5.7849551996509</v>
      </c>
      <c r="D9495" s="32" t="n">
        <f aca="false">IF($A9495="","",$A9495^2)</f>
        <v>2200123.26660156</v>
      </c>
      <c r="E9495" s="32" t="n">
        <f aca="false">IF($A9495="","",IF($C9495&lt;=0,"",1/$C9495^2))</f>
        <v>0.0298813352456844</v>
      </c>
      <c r="F9495" s="33" t="n">
        <f aca="false">IF(OR(ROW()-設定!$B$30&lt;2,ROW()+設定!$B$30&gt;13701,N($A9495)&lt;=0,N(INDEX($A$2:$A$13701,MIN(13700,MAX(1,ROW()-1+設定!$B$30))))&lt;=0,$A9495&lt;設定!$B$28,$A9495&gt;設定!$B$29),0,IF(AND($C9495&gt;=MAX(INDEX($C$1:$C$13701,MAX(1,ROW()-設定!$B$24)):INDEX($C$1:$C$13701,MAX(1,ROW()-1))),$C9495&gt;MAX(INDEX($C$1:$C$13701,MIN(13701,ROW()+1)):INDEX($C$1:$C$13701,MIN(13701,ROW()+設定!$B$24))),$C9495&gt;=設定!$B$32,$C9495&gt;=MAX(MIN(INDEX($C$1:$C$13701,MAX(1,ROW()-設定!$B$26)):INDEX($C$1:$C$13701,MAX(1,ROW()-1))),MIN(INDEX($C$1:$C$13701,MIN(13701,ROW()+1)):INDEX($C$1:$C$13701,MIN(13701,ROW()+設定!$B$26))))*10^(設定!$B$27/20)),1,0))</f>
        <v>0</v>
      </c>
      <c r="G9495" s="33" t="n">
        <f aca="false">$G9494+IF($F9495=1,1,0)</f>
        <v>5</v>
      </c>
      <c r="H9495" s="0" t="str">
        <f aca="false">IF($F9495=1,$G9495,"")</f>
        <v/>
      </c>
    </row>
    <row r="9496" customFormat="false" ht="15" hidden="false" customHeight="false" outlineLevel="0" collapsed="false">
      <c r="A9496" s="30" t="n">
        <v>1483.4375</v>
      </c>
      <c r="B9496" s="31" t="n">
        <v>15.044</v>
      </c>
      <c r="C9496" s="32" t="n">
        <f aca="false">IF($A9496="","",IF(設定!$B$21="dB",10^($B9496/20),ABS($B9496)))</f>
        <v>5.65197197817602</v>
      </c>
      <c r="D9496" s="32" t="n">
        <f aca="false">IF($A9496="","",$A9496^2)</f>
        <v>2200586.81640625</v>
      </c>
      <c r="E9496" s="32" t="n">
        <f aca="false">IF($A9496="","",IF($C9496&lt;=0,"",1/$C9496^2))</f>
        <v>0.0313040119009624</v>
      </c>
      <c r="F9496" s="33" t="n">
        <f aca="false">IF(OR(ROW()-設定!$B$30&lt;2,ROW()+設定!$B$30&gt;13701,N($A9496)&lt;=0,N(INDEX($A$2:$A$13701,MIN(13700,MAX(1,ROW()-1+設定!$B$30))))&lt;=0,$A9496&lt;設定!$B$28,$A9496&gt;設定!$B$29),0,IF(AND($C9496&gt;=MAX(INDEX($C$1:$C$13701,MAX(1,ROW()-設定!$B$24)):INDEX($C$1:$C$13701,MAX(1,ROW()-1))),$C9496&gt;MAX(INDEX($C$1:$C$13701,MIN(13701,ROW()+1)):INDEX($C$1:$C$13701,MIN(13701,ROW()+設定!$B$24))),$C9496&gt;=設定!$B$32,$C9496&gt;=MAX(MIN(INDEX($C$1:$C$13701,MAX(1,ROW()-設定!$B$26)):INDEX($C$1:$C$13701,MAX(1,ROW()-1))),MIN(INDEX($C$1:$C$13701,MIN(13701,ROW()+1)):INDEX($C$1:$C$13701,MIN(13701,ROW()+設定!$B$26))))*10^(設定!$B$27/20)),1,0))</f>
        <v>0</v>
      </c>
      <c r="G9496" s="33" t="n">
        <f aca="false">$G9495+IF($F9496=1,1,0)</f>
        <v>5</v>
      </c>
      <c r="H9496" s="0" t="str">
        <f aca="false">IF($F9496=1,$G9496,"")</f>
        <v/>
      </c>
    </row>
    <row r="9497" customFormat="false" ht="15" hidden="false" customHeight="false" outlineLevel="0" collapsed="false">
      <c r="A9497" s="30" t="n">
        <v>1483.59375</v>
      </c>
      <c r="B9497" s="31" t="n">
        <v>15.2204</v>
      </c>
      <c r="C9497" s="32" t="n">
        <f aca="false">IF($A9497="","",IF(設定!$B$21="dB",10^($B9497/20),ABS($B9497)))</f>
        <v>5.76793025081067</v>
      </c>
      <c r="D9497" s="32" t="n">
        <f aca="false">IF($A9497="","",$A9497^2)</f>
        <v>2201050.41503906</v>
      </c>
      <c r="E9497" s="32" t="n">
        <f aca="false">IF($A9497="","",IF($C9497&lt;=0,"",1/$C9497^2))</f>
        <v>0.0300579944551885</v>
      </c>
      <c r="F9497" s="33" t="n">
        <f aca="false">IF(OR(ROW()-設定!$B$30&lt;2,ROW()+設定!$B$30&gt;13701,N($A9497)&lt;=0,N(INDEX($A$2:$A$13701,MIN(13700,MAX(1,ROW()-1+設定!$B$30))))&lt;=0,$A9497&lt;設定!$B$28,$A9497&gt;設定!$B$29),0,IF(AND($C9497&gt;=MAX(INDEX($C$1:$C$13701,MAX(1,ROW()-設定!$B$24)):INDEX($C$1:$C$13701,MAX(1,ROW()-1))),$C9497&gt;MAX(INDEX($C$1:$C$13701,MIN(13701,ROW()+1)):INDEX($C$1:$C$13701,MIN(13701,ROW()+設定!$B$24))),$C9497&gt;=設定!$B$32,$C9497&gt;=MAX(MIN(INDEX($C$1:$C$13701,MAX(1,ROW()-設定!$B$26)):INDEX($C$1:$C$13701,MAX(1,ROW()-1))),MIN(INDEX($C$1:$C$13701,MIN(13701,ROW()+1)):INDEX($C$1:$C$13701,MIN(13701,ROW()+設定!$B$26))))*10^(設定!$B$27/20)),1,0))</f>
        <v>0</v>
      </c>
      <c r="G9497" s="33" t="n">
        <f aca="false">$G9496+IF($F9497=1,1,0)</f>
        <v>5</v>
      </c>
      <c r="H9497" s="0" t="str">
        <f aca="false">IF($F9497=1,$G9497,"")</f>
        <v/>
      </c>
    </row>
    <row r="9498" customFormat="false" ht="15" hidden="false" customHeight="false" outlineLevel="0" collapsed="false">
      <c r="A9498" s="30" t="n">
        <v>1483.75</v>
      </c>
      <c r="B9498" s="31" t="n">
        <v>15.1848</v>
      </c>
      <c r="C9498" s="32" t="n">
        <f aca="false">IF($A9498="","",IF(設定!$B$21="dB",10^($B9498/20),ABS($B9498)))</f>
        <v>5.74433818369804</v>
      </c>
      <c r="D9498" s="32" t="n">
        <f aca="false">IF($A9498="","",$A9498^2)</f>
        <v>2201514.0625</v>
      </c>
      <c r="E9498" s="32" t="n">
        <f aca="false">IF($A9498="","",IF($C9498&lt;=0,"",1/$C9498^2))</f>
        <v>0.0303053985609282</v>
      </c>
      <c r="F9498" s="33" t="n">
        <f aca="false">IF(OR(ROW()-設定!$B$30&lt;2,ROW()+設定!$B$30&gt;13701,N($A9498)&lt;=0,N(INDEX($A$2:$A$13701,MIN(13700,MAX(1,ROW()-1+設定!$B$30))))&lt;=0,$A9498&lt;設定!$B$28,$A9498&gt;設定!$B$29),0,IF(AND($C9498&gt;=MAX(INDEX($C$1:$C$13701,MAX(1,ROW()-設定!$B$24)):INDEX($C$1:$C$13701,MAX(1,ROW()-1))),$C9498&gt;MAX(INDEX($C$1:$C$13701,MIN(13701,ROW()+1)):INDEX($C$1:$C$13701,MIN(13701,ROW()+設定!$B$24))),$C9498&gt;=設定!$B$32,$C9498&gt;=MAX(MIN(INDEX($C$1:$C$13701,MAX(1,ROW()-設定!$B$26)):INDEX($C$1:$C$13701,MAX(1,ROW()-1))),MIN(INDEX($C$1:$C$13701,MIN(13701,ROW()+1)):INDEX($C$1:$C$13701,MIN(13701,ROW()+設定!$B$26))))*10^(設定!$B$27/20)),1,0))</f>
        <v>0</v>
      </c>
      <c r="G9498" s="33" t="n">
        <f aca="false">$G9497+IF($F9498=1,1,0)</f>
        <v>5</v>
      </c>
      <c r="H9498" s="0" t="str">
        <f aca="false">IF($F9498=1,$G9498,"")</f>
        <v/>
      </c>
    </row>
    <row r="9499" customFormat="false" ht="15" hidden="false" customHeight="false" outlineLevel="0" collapsed="false">
      <c r="A9499" s="30" t="n">
        <v>1483.90625</v>
      </c>
      <c r="B9499" s="31" t="n">
        <v>15.0856</v>
      </c>
      <c r="C9499" s="32" t="n">
        <f aca="false">IF($A9499="","",IF(設定!$B$21="dB",10^($B9499/20),ABS($B9499)))</f>
        <v>5.67910632918643</v>
      </c>
      <c r="D9499" s="32" t="n">
        <f aca="false">IF($A9499="","",$A9499^2)</f>
        <v>2201977.75878906</v>
      </c>
      <c r="E9499" s="32" t="n">
        <f aca="false">IF($A9499="","",IF($C9499&lt;=0,"",1/$C9499^2))</f>
        <v>0.0310055900088493</v>
      </c>
      <c r="F9499" s="33" t="n">
        <f aca="false">IF(OR(ROW()-設定!$B$30&lt;2,ROW()+設定!$B$30&gt;13701,N($A9499)&lt;=0,N(INDEX($A$2:$A$13701,MIN(13700,MAX(1,ROW()-1+設定!$B$30))))&lt;=0,$A9499&lt;設定!$B$28,$A9499&gt;設定!$B$29),0,IF(AND($C9499&gt;=MAX(INDEX($C$1:$C$13701,MAX(1,ROW()-設定!$B$24)):INDEX($C$1:$C$13701,MAX(1,ROW()-1))),$C9499&gt;MAX(INDEX($C$1:$C$13701,MIN(13701,ROW()+1)):INDEX($C$1:$C$13701,MIN(13701,ROW()+設定!$B$24))),$C9499&gt;=設定!$B$32,$C9499&gt;=MAX(MIN(INDEX($C$1:$C$13701,MAX(1,ROW()-設定!$B$26)):INDEX($C$1:$C$13701,MAX(1,ROW()-1))),MIN(INDEX($C$1:$C$13701,MIN(13701,ROW()+1)):INDEX($C$1:$C$13701,MIN(13701,ROW()+設定!$B$26))))*10^(設定!$B$27/20)),1,0))</f>
        <v>0</v>
      </c>
      <c r="G9499" s="33" t="n">
        <f aca="false">$G9498+IF($F9499=1,1,0)</f>
        <v>5</v>
      </c>
      <c r="H9499" s="0" t="str">
        <f aca="false">IF($F9499=1,$G9499,"")</f>
        <v/>
      </c>
    </row>
    <row r="9500" customFormat="false" ht="15" hidden="false" customHeight="false" outlineLevel="0" collapsed="false">
      <c r="A9500" s="30" t="n">
        <v>1484.0625</v>
      </c>
      <c r="B9500" s="31" t="n">
        <v>15.1177</v>
      </c>
      <c r="C9500" s="32" t="n">
        <f aca="false">IF($A9500="","",IF(設定!$B$21="dB",10^($B9500/20),ABS($B9500)))</f>
        <v>5.70013314316559</v>
      </c>
      <c r="D9500" s="32" t="n">
        <f aca="false">IF($A9500="","",$A9500^2)</f>
        <v>2202441.50390625</v>
      </c>
      <c r="E9500" s="32" t="n">
        <f aca="false">IF($A9500="","",IF($C9500&lt;=0,"",1/$C9500^2))</f>
        <v>0.0307772633036809</v>
      </c>
      <c r="F9500" s="33" t="n">
        <f aca="false">IF(OR(ROW()-設定!$B$30&lt;2,ROW()+設定!$B$30&gt;13701,N($A9500)&lt;=0,N(INDEX($A$2:$A$13701,MIN(13700,MAX(1,ROW()-1+設定!$B$30))))&lt;=0,$A9500&lt;設定!$B$28,$A9500&gt;設定!$B$29),0,IF(AND($C9500&gt;=MAX(INDEX($C$1:$C$13701,MAX(1,ROW()-設定!$B$24)):INDEX($C$1:$C$13701,MAX(1,ROW()-1))),$C9500&gt;MAX(INDEX($C$1:$C$13701,MIN(13701,ROW()+1)):INDEX($C$1:$C$13701,MIN(13701,ROW()+設定!$B$24))),$C9500&gt;=設定!$B$32,$C9500&gt;=MAX(MIN(INDEX($C$1:$C$13701,MAX(1,ROW()-設定!$B$26)):INDEX($C$1:$C$13701,MAX(1,ROW()-1))),MIN(INDEX($C$1:$C$13701,MIN(13701,ROW()+1)):INDEX($C$1:$C$13701,MIN(13701,ROW()+設定!$B$26))))*10^(設定!$B$27/20)),1,0))</f>
        <v>0</v>
      </c>
      <c r="G9500" s="33" t="n">
        <f aca="false">$G9499+IF($F9500=1,1,0)</f>
        <v>5</v>
      </c>
      <c r="H9500" s="0" t="str">
        <f aca="false">IF($F9500=1,$G9500,"")</f>
        <v/>
      </c>
    </row>
    <row r="9501" customFormat="false" ht="15" hidden="false" customHeight="false" outlineLevel="0" collapsed="false">
      <c r="A9501" s="30" t="n">
        <v>1484.21875</v>
      </c>
      <c r="B9501" s="31" t="n">
        <v>15.002</v>
      </c>
      <c r="C9501" s="32" t="n">
        <f aca="false">IF($A9501="","",IF(設定!$B$21="dB",10^($B9501/20),ABS($B9501)))</f>
        <v>5.62470823974131</v>
      </c>
      <c r="D9501" s="32" t="n">
        <f aca="false">IF($A9501="","",$A9501^2)</f>
        <v>2202905.29785156</v>
      </c>
      <c r="E9501" s="32" t="n">
        <f aca="false">IF($A9501="","",IF($C9501&lt;=0,"",1/$C9501^2))</f>
        <v>0.0316082171275835</v>
      </c>
      <c r="F9501" s="33" t="n">
        <f aca="false">IF(OR(ROW()-設定!$B$30&lt;2,ROW()+設定!$B$30&gt;13701,N($A9501)&lt;=0,N(INDEX($A$2:$A$13701,MIN(13700,MAX(1,ROW()-1+設定!$B$30))))&lt;=0,$A9501&lt;設定!$B$28,$A9501&gt;設定!$B$29),0,IF(AND($C9501&gt;=MAX(INDEX($C$1:$C$13701,MAX(1,ROW()-設定!$B$24)):INDEX($C$1:$C$13701,MAX(1,ROW()-1))),$C9501&gt;MAX(INDEX($C$1:$C$13701,MIN(13701,ROW()+1)):INDEX($C$1:$C$13701,MIN(13701,ROW()+設定!$B$24))),$C9501&gt;=設定!$B$32,$C9501&gt;=MAX(MIN(INDEX($C$1:$C$13701,MAX(1,ROW()-設定!$B$26)):INDEX($C$1:$C$13701,MAX(1,ROW()-1))),MIN(INDEX($C$1:$C$13701,MIN(13701,ROW()+1)):INDEX($C$1:$C$13701,MIN(13701,ROW()+設定!$B$26))))*10^(設定!$B$27/20)),1,0))</f>
        <v>0</v>
      </c>
      <c r="G9501" s="33" t="n">
        <f aca="false">$G9500+IF($F9501=1,1,0)</f>
        <v>5</v>
      </c>
      <c r="H9501" s="0" t="str">
        <f aca="false">IF($F9501=1,$G9501,"")</f>
        <v/>
      </c>
    </row>
    <row r="9502" customFormat="false" ht="15" hidden="false" customHeight="false" outlineLevel="0" collapsed="false">
      <c r="A9502" s="30" t="n">
        <v>1484.375</v>
      </c>
      <c r="B9502" s="31" t="n">
        <v>15.0197</v>
      </c>
      <c r="C9502" s="32" t="n">
        <f aca="false">IF($A9502="","",IF(設定!$B$21="dB",10^($B9502/20),ABS($B9502)))</f>
        <v>5.63618188807178</v>
      </c>
      <c r="D9502" s="32" t="n">
        <f aca="false">IF($A9502="","",$A9502^2)</f>
        <v>2203369.140625</v>
      </c>
      <c r="E9502" s="32" t="n">
        <f aca="false">IF($A9502="","",IF($C9502&lt;=0,"",1/$C9502^2))</f>
        <v>0.0314796576036189</v>
      </c>
      <c r="F9502" s="33" t="n">
        <f aca="false">IF(OR(ROW()-設定!$B$30&lt;2,ROW()+設定!$B$30&gt;13701,N($A9502)&lt;=0,N(INDEX($A$2:$A$13701,MIN(13700,MAX(1,ROW()-1+設定!$B$30))))&lt;=0,$A9502&lt;設定!$B$28,$A9502&gt;設定!$B$29),0,IF(AND($C9502&gt;=MAX(INDEX($C$1:$C$13701,MAX(1,ROW()-設定!$B$24)):INDEX($C$1:$C$13701,MAX(1,ROW()-1))),$C9502&gt;MAX(INDEX($C$1:$C$13701,MIN(13701,ROW()+1)):INDEX($C$1:$C$13701,MIN(13701,ROW()+設定!$B$24))),$C9502&gt;=設定!$B$32,$C9502&gt;=MAX(MIN(INDEX($C$1:$C$13701,MAX(1,ROW()-設定!$B$26)):INDEX($C$1:$C$13701,MAX(1,ROW()-1))),MIN(INDEX($C$1:$C$13701,MIN(13701,ROW()+1)):INDEX($C$1:$C$13701,MIN(13701,ROW()+設定!$B$26))))*10^(設定!$B$27/20)),1,0))</f>
        <v>0</v>
      </c>
      <c r="G9502" s="33" t="n">
        <f aca="false">$G9501+IF($F9502=1,1,0)</f>
        <v>5</v>
      </c>
      <c r="H9502" s="0" t="str">
        <f aca="false">IF($F9502=1,$G9502,"")</f>
        <v/>
      </c>
    </row>
    <row r="9503" customFormat="false" ht="15" hidden="false" customHeight="false" outlineLevel="0" collapsed="false">
      <c r="A9503" s="30" t="n">
        <v>1484.53125</v>
      </c>
      <c r="B9503" s="31" t="n">
        <v>15.1139</v>
      </c>
      <c r="C9503" s="32" t="n">
        <f aca="false">IF($A9503="","",IF(設定!$B$21="dB",10^($B9503/20),ABS($B9503)))</f>
        <v>5.69763993067991</v>
      </c>
      <c r="D9503" s="32" t="n">
        <f aca="false">IF($A9503="","",$A9503^2)</f>
        <v>2203833.03222656</v>
      </c>
      <c r="E9503" s="32" t="n">
        <f aca="false">IF($A9503="","",IF($C9503&lt;=0,"",1/$C9503^2))</f>
        <v>0.030804204650284</v>
      </c>
      <c r="F9503" s="33" t="n">
        <f aca="false">IF(OR(ROW()-設定!$B$30&lt;2,ROW()+設定!$B$30&gt;13701,N($A9503)&lt;=0,N(INDEX($A$2:$A$13701,MIN(13700,MAX(1,ROW()-1+設定!$B$30))))&lt;=0,$A9503&lt;設定!$B$28,$A9503&gt;設定!$B$29),0,IF(AND($C9503&gt;=MAX(INDEX($C$1:$C$13701,MAX(1,ROW()-設定!$B$24)):INDEX($C$1:$C$13701,MAX(1,ROW()-1))),$C9503&gt;MAX(INDEX($C$1:$C$13701,MIN(13701,ROW()+1)):INDEX($C$1:$C$13701,MIN(13701,ROW()+設定!$B$24))),$C9503&gt;=設定!$B$32,$C9503&gt;=MAX(MIN(INDEX($C$1:$C$13701,MAX(1,ROW()-設定!$B$26)):INDEX($C$1:$C$13701,MAX(1,ROW()-1))),MIN(INDEX($C$1:$C$13701,MIN(13701,ROW()+1)):INDEX($C$1:$C$13701,MIN(13701,ROW()+設定!$B$26))))*10^(設定!$B$27/20)),1,0))</f>
        <v>0</v>
      </c>
      <c r="G9503" s="33" t="n">
        <f aca="false">$G9502+IF($F9503=1,1,0)</f>
        <v>5</v>
      </c>
      <c r="H9503" s="0" t="str">
        <f aca="false">IF($F9503=1,$G9503,"")</f>
        <v/>
      </c>
    </row>
    <row r="9504" customFormat="false" ht="15" hidden="false" customHeight="false" outlineLevel="0" collapsed="false">
      <c r="A9504" s="30" t="n">
        <v>1484.6875</v>
      </c>
      <c r="B9504" s="31" t="n">
        <v>15.004</v>
      </c>
      <c r="C9504" s="32" t="n">
        <f aca="false">IF($A9504="","",IF(設定!$B$21="dB",10^($B9504/20),ABS($B9504)))</f>
        <v>5.62600352579543</v>
      </c>
      <c r="D9504" s="32" t="n">
        <f aca="false">IF($A9504="","",$A9504^2)</f>
        <v>2204296.97265625</v>
      </c>
      <c r="E9504" s="32" t="n">
        <f aca="false">IF($A9504="","",IF($C9504&lt;=0,"",1/$C9504^2))</f>
        <v>0.0315936643568252</v>
      </c>
      <c r="F9504" s="33" t="n">
        <f aca="false">IF(OR(ROW()-設定!$B$30&lt;2,ROW()+設定!$B$30&gt;13701,N($A9504)&lt;=0,N(INDEX($A$2:$A$13701,MIN(13700,MAX(1,ROW()-1+設定!$B$30))))&lt;=0,$A9504&lt;設定!$B$28,$A9504&gt;設定!$B$29),0,IF(AND($C9504&gt;=MAX(INDEX($C$1:$C$13701,MAX(1,ROW()-設定!$B$24)):INDEX($C$1:$C$13701,MAX(1,ROW()-1))),$C9504&gt;MAX(INDEX($C$1:$C$13701,MIN(13701,ROW()+1)):INDEX($C$1:$C$13701,MIN(13701,ROW()+設定!$B$24))),$C9504&gt;=設定!$B$32,$C9504&gt;=MAX(MIN(INDEX($C$1:$C$13701,MAX(1,ROW()-設定!$B$26)):INDEX($C$1:$C$13701,MAX(1,ROW()-1))),MIN(INDEX($C$1:$C$13701,MIN(13701,ROW()+1)):INDEX($C$1:$C$13701,MIN(13701,ROW()+設定!$B$26))))*10^(設定!$B$27/20)),1,0))</f>
        <v>0</v>
      </c>
      <c r="G9504" s="33" t="n">
        <f aca="false">$G9503+IF($F9504=1,1,0)</f>
        <v>5</v>
      </c>
      <c r="H9504" s="0" t="str">
        <f aca="false">IF($F9504=1,$G9504,"")</f>
        <v/>
      </c>
    </row>
    <row r="9505" customFormat="false" ht="15" hidden="false" customHeight="false" outlineLevel="0" collapsed="false">
      <c r="A9505" s="30" t="n">
        <v>1484.84375</v>
      </c>
      <c r="B9505" s="31" t="n">
        <v>14.7868</v>
      </c>
      <c r="C9505" s="32" t="n">
        <f aca="false">IF($A9505="","",IF(設定!$B$21="dB",10^($B9505/20),ABS($B9505)))</f>
        <v>5.48706367468554</v>
      </c>
      <c r="D9505" s="32" t="n">
        <f aca="false">IF($A9505="","",$A9505^2)</f>
        <v>2204760.96191406</v>
      </c>
      <c r="E9505" s="32" t="n">
        <f aca="false">IF($A9505="","",IF($C9505&lt;=0,"",1/$C9505^2))</f>
        <v>0.0332139096543608</v>
      </c>
      <c r="F9505" s="33" t="n">
        <f aca="false">IF(OR(ROW()-設定!$B$30&lt;2,ROW()+設定!$B$30&gt;13701,N($A9505)&lt;=0,N(INDEX($A$2:$A$13701,MIN(13700,MAX(1,ROW()-1+設定!$B$30))))&lt;=0,$A9505&lt;設定!$B$28,$A9505&gt;設定!$B$29),0,IF(AND($C9505&gt;=MAX(INDEX($C$1:$C$13701,MAX(1,ROW()-設定!$B$24)):INDEX($C$1:$C$13701,MAX(1,ROW()-1))),$C9505&gt;MAX(INDEX($C$1:$C$13701,MIN(13701,ROW()+1)):INDEX($C$1:$C$13701,MIN(13701,ROW()+設定!$B$24))),$C9505&gt;=設定!$B$32,$C9505&gt;=MAX(MIN(INDEX($C$1:$C$13701,MAX(1,ROW()-設定!$B$26)):INDEX($C$1:$C$13701,MAX(1,ROW()-1))),MIN(INDEX($C$1:$C$13701,MIN(13701,ROW()+1)):INDEX($C$1:$C$13701,MIN(13701,ROW()+設定!$B$26))))*10^(設定!$B$27/20)),1,0))</f>
        <v>0</v>
      </c>
      <c r="G9505" s="33" t="n">
        <f aca="false">$G9504+IF($F9505=1,1,0)</f>
        <v>5</v>
      </c>
      <c r="H9505" s="0" t="str">
        <f aca="false">IF($F9505=1,$G9505,"")</f>
        <v/>
      </c>
    </row>
    <row r="9506" customFormat="false" ht="15" hidden="false" customHeight="false" outlineLevel="0" collapsed="false">
      <c r="A9506" s="30" t="n">
        <v>1485</v>
      </c>
      <c r="B9506" s="31" t="n">
        <v>14.7362</v>
      </c>
      <c r="C9506" s="32" t="n">
        <f aca="false">IF($A9506="","",IF(設定!$B$21="dB",10^($B9506/20),ABS($B9506)))</f>
        <v>5.45519149068366</v>
      </c>
      <c r="D9506" s="32" t="n">
        <f aca="false">IF($A9506="","",$A9506^2)</f>
        <v>2205225</v>
      </c>
      <c r="E9506" s="32" t="n">
        <f aca="false">IF($A9506="","",IF($C9506&lt;=0,"",1/$C9506^2))</f>
        <v>0.0336031507281584</v>
      </c>
      <c r="F9506" s="33" t="n">
        <f aca="false">IF(OR(ROW()-設定!$B$30&lt;2,ROW()+設定!$B$30&gt;13701,N($A9506)&lt;=0,N(INDEX($A$2:$A$13701,MIN(13700,MAX(1,ROW()-1+設定!$B$30))))&lt;=0,$A9506&lt;設定!$B$28,$A9506&gt;設定!$B$29),0,IF(AND($C9506&gt;=MAX(INDEX($C$1:$C$13701,MAX(1,ROW()-設定!$B$24)):INDEX($C$1:$C$13701,MAX(1,ROW()-1))),$C9506&gt;MAX(INDEX($C$1:$C$13701,MIN(13701,ROW()+1)):INDEX($C$1:$C$13701,MIN(13701,ROW()+設定!$B$24))),$C9506&gt;=設定!$B$32,$C9506&gt;=MAX(MIN(INDEX($C$1:$C$13701,MAX(1,ROW()-設定!$B$26)):INDEX($C$1:$C$13701,MAX(1,ROW()-1))),MIN(INDEX($C$1:$C$13701,MIN(13701,ROW()+1)):INDEX($C$1:$C$13701,MIN(13701,ROW()+設定!$B$26))))*10^(設定!$B$27/20)),1,0))</f>
        <v>0</v>
      </c>
      <c r="G9506" s="33" t="n">
        <f aca="false">$G9505+IF($F9506=1,1,0)</f>
        <v>5</v>
      </c>
      <c r="H9506" s="0" t="str">
        <f aca="false">IF($F9506=1,$G9506,"")</f>
        <v/>
      </c>
    </row>
    <row r="9507" customFormat="false" ht="15" hidden="false" customHeight="false" outlineLevel="0" collapsed="false">
      <c r="A9507" s="30" t="n">
        <v>1485.15625</v>
      </c>
      <c r="B9507" s="31" t="n">
        <v>14.7603</v>
      </c>
      <c r="C9507" s="32" t="n">
        <f aca="false">IF($A9507="","",IF(設定!$B$21="dB",10^($B9507/20),ABS($B9507)))</f>
        <v>5.47034856482277</v>
      </c>
      <c r="D9507" s="32" t="n">
        <f aca="false">IF($A9507="","",$A9507^2)</f>
        <v>2205689.08691406</v>
      </c>
      <c r="E9507" s="32" t="n">
        <f aca="false">IF($A9507="","",IF($C9507&lt;=0,"",1/$C9507^2))</f>
        <v>0.0334171955447917</v>
      </c>
      <c r="F9507" s="33" t="n">
        <f aca="false">IF(OR(ROW()-設定!$B$30&lt;2,ROW()+設定!$B$30&gt;13701,N($A9507)&lt;=0,N(INDEX($A$2:$A$13701,MIN(13700,MAX(1,ROW()-1+設定!$B$30))))&lt;=0,$A9507&lt;設定!$B$28,$A9507&gt;設定!$B$29),0,IF(AND($C9507&gt;=MAX(INDEX($C$1:$C$13701,MAX(1,ROW()-設定!$B$24)):INDEX($C$1:$C$13701,MAX(1,ROW()-1))),$C9507&gt;MAX(INDEX($C$1:$C$13701,MIN(13701,ROW()+1)):INDEX($C$1:$C$13701,MIN(13701,ROW()+設定!$B$24))),$C9507&gt;=設定!$B$32,$C9507&gt;=MAX(MIN(INDEX($C$1:$C$13701,MAX(1,ROW()-設定!$B$26)):INDEX($C$1:$C$13701,MAX(1,ROW()-1))),MIN(INDEX($C$1:$C$13701,MIN(13701,ROW()+1)):INDEX($C$1:$C$13701,MIN(13701,ROW()+設定!$B$26))))*10^(設定!$B$27/20)),1,0))</f>
        <v>0</v>
      </c>
      <c r="G9507" s="33" t="n">
        <f aca="false">$G9506+IF($F9507=1,1,0)</f>
        <v>5</v>
      </c>
      <c r="H9507" s="0" t="str">
        <f aca="false">IF($F9507=1,$G9507,"")</f>
        <v/>
      </c>
    </row>
    <row r="9508" customFormat="false" ht="15" hidden="false" customHeight="false" outlineLevel="0" collapsed="false">
      <c r="A9508" s="30" t="n">
        <v>1485.3125</v>
      </c>
      <c r="B9508" s="31" t="n">
        <v>14.7266</v>
      </c>
      <c r="C9508" s="32" t="n">
        <f aca="false">IF($A9508="","",IF(設定!$B$21="dB",10^($B9508/20),ABS($B9508)))</f>
        <v>5.44916552092022</v>
      </c>
      <c r="D9508" s="32" t="n">
        <f aca="false">IF($A9508="","",$A9508^2)</f>
        <v>2206153.22265625</v>
      </c>
      <c r="E9508" s="32" t="n">
        <f aca="false">IF($A9508="","",IF($C9508&lt;=0,"",1/$C9508^2))</f>
        <v>0.033677512034419</v>
      </c>
      <c r="F9508" s="33" t="n">
        <f aca="false">IF(OR(ROW()-設定!$B$30&lt;2,ROW()+設定!$B$30&gt;13701,N($A9508)&lt;=0,N(INDEX($A$2:$A$13701,MIN(13700,MAX(1,ROW()-1+設定!$B$30))))&lt;=0,$A9508&lt;設定!$B$28,$A9508&gt;設定!$B$29),0,IF(AND($C9508&gt;=MAX(INDEX($C$1:$C$13701,MAX(1,ROW()-設定!$B$24)):INDEX($C$1:$C$13701,MAX(1,ROW()-1))),$C9508&gt;MAX(INDEX($C$1:$C$13701,MIN(13701,ROW()+1)):INDEX($C$1:$C$13701,MIN(13701,ROW()+設定!$B$24))),$C9508&gt;=設定!$B$32,$C9508&gt;=MAX(MIN(INDEX($C$1:$C$13701,MAX(1,ROW()-設定!$B$26)):INDEX($C$1:$C$13701,MAX(1,ROW()-1))),MIN(INDEX($C$1:$C$13701,MIN(13701,ROW()+1)):INDEX($C$1:$C$13701,MIN(13701,ROW()+設定!$B$26))))*10^(設定!$B$27/20)),1,0))</f>
        <v>0</v>
      </c>
      <c r="G9508" s="33" t="n">
        <f aca="false">$G9507+IF($F9508=1,1,0)</f>
        <v>5</v>
      </c>
      <c r="H9508" s="0" t="str">
        <f aca="false">IF($F9508=1,$G9508,"")</f>
        <v/>
      </c>
    </row>
    <row r="9509" customFormat="false" ht="15" hidden="false" customHeight="false" outlineLevel="0" collapsed="false">
      <c r="A9509" s="30" t="n">
        <v>1485.46875</v>
      </c>
      <c r="B9509" s="31" t="n">
        <v>14.7228</v>
      </c>
      <c r="C9509" s="32" t="n">
        <f aca="false">IF($A9509="","",IF(設定!$B$21="dB",10^($B9509/20),ABS($B9509)))</f>
        <v>5.44678208053872</v>
      </c>
      <c r="D9509" s="32" t="n">
        <f aca="false">IF($A9509="","",$A9509^2)</f>
        <v>2206617.40722656</v>
      </c>
      <c r="E9509" s="32" t="n">
        <f aca="false">IF($A9509="","",IF($C9509&lt;=0,"",1/$C9509^2))</f>
        <v>0.0337069921579601</v>
      </c>
      <c r="F9509" s="33" t="n">
        <f aca="false">IF(OR(ROW()-設定!$B$30&lt;2,ROW()+設定!$B$30&gt;13701,N($A9509)&lt;=0,N(INDEX($A$2:$A$13701,MIN(13700,MAX(1,ROW()-1+設定!$B$30))))&lt;=0,$A9509&lt;設定!$B$28,$A9509&gt;設定!$B$29),0,IF(AND($C9509&gt;=MAX(INDEX($C$1:$C$13701,MAX(1,ROW()-設定!$B$24)):INDEX($C$1:$C$13701,MAX(1,ROW()-1))),$C9509&gt;MAX(INDEX($C$1:$C$13701,MIN(13701,ROW()+1)):INDEX($C$1:$C$13701,MIN(13701,ROW()+設定!$B$24))),$C9509&gt;=設定!$B$32,$C9509&gt;=MAX(MIN(INDEX($C$1:$C$13701,MAX(1,ROW()-設定!$B$26)):INDEX($C$1:$C$13701,MAX(1,ROW()-1))),MIN(INDEX($C$1:$C$13701,MIN(13701,ROW()+1)):INDEX($C$1:$C$13701,MIN(13701,ROW()+設定!$B$26))))*10^(設定!$B$27/20)),1,0))</f>
        <v>0</v>
      </c>
      <c r="G9509" s="33" t="n">
        <f aca="false">$G9508+IF($F9509=1,1,0)</f>
        <v>5</v>
      </c>
      <c r="H9509" s="0" t="str">
        <f aca="false">IF($F9509=1,$G9509,"")</f>
        <v/>
      </c>
    </row>
    <row r="9510" customFormat="false" ht="15" hidden="false" customHeight="false" outlineLevel="0" collapsed="false">
      <c r="A9510" s="30" t="n">
        <v>1485.625</v>
      </c>
      <c r="B9510" s="31" t="n">
        <v>14.6172</v>
      </c>
      <c r="C9510" s="32" t="n">
        <f aca="false">IF($A9510="","",IF(設定!$B$21="dB",10^($B9510/20),ABS($B9510)))</f>
        <v>5.38096292804216</v>
      </c>
      <c r="D9510" s="32" t="n">
        <f aca="false">IF($A9510="","",$A9510^2)</f>
        <v>2207081.640625</v>
      </c>
      <c r="E9510" s="32" t="n">
        <f aca="false">IF($A9510="","",IF($C9510&lt;=0,"",1/$C9510^2))</f>
        <v>0.0345366333476176</v>
      </c>
      <c r="F9510" s="33" t="n">
        <f aca="false">IF(OR(ROW()-設定!$B$30&lt;2,ROW()+設定!$B$30&gt;13701,N($A9510)&lt;=0,N(INDEX($A$2:$A$13701,MIN(13700,MAX(1,ROW()-1+設定!$B$30))))&lt;=0,$A9510&lt;設定!$B$28,$A9510&gt;設定!$B$29),0,IF(AND($C9510&gt;=MAX(INDEX($C$1:$C$13701,MAX(1,ROW()-設定!$B$24)):INDEX($C$1:$C$13701,MAX(1,ROW()-1))),$C9510&gt;MAX(INDEX($C$1:$C$13701,MIN(13701,ROW()+1)):INDEX($C$1:$C$13701,MIN(13701,ROW()+設定!$B$24))),$C9510&gt;=設定!$B$32,$C9510&gt;=MAX(MIN(INDEX($C$1:$C$13701,MAX(1,ROW()-設定!$B$26)):INDEX($C$1:$C$13701,MAX(1,ROW()-1))),MIN(INDEX($C$1:$C$13701,MIN(13701,ROW()+1)):INDEX($C$1:$C$13701,MIN(13701,ROW()+設定!$B$26))))*10^(設定!$B$27/20)),1,0))</f>
        <v>0</v>
      </c>
      <c r="G9510" s="33" t="n">
        <f aca="false">$G9509+IF($F9510=1,1,0)</f>
        <v>5</v>
      </c>
      <c r="H9510" s="0" t="str">
        <f aca="false">IF($F9510=1,$G9510,"")</f>
        <v/>
      </c>
    </row>
    <row r="9511" customFormat="false" ht="15" hidden="false" customHeight="false" outlineLevel="0" collapsed="false">
      <c r="A9511" s="30" t="n">
        <v>1485.78125</v>
      </c>
      <c r="B9511" s="31" t="n">
        <v>14.7128</v>
      </c>
      <c r="C9511" s="32" t="n">
        <f aca="false">IF($A9511="","",IF(設定!$B$21="dB",10^($B9511/20),ABS($B9511)))</f>
        <v>5.44051484932755</v>
      </c>
      <c r="D9511" s="32" t="n">
        <f aca="false">IF($A9511="","",$A9511^2)</f>
        <v>2207545.92285156</v>
      </c>
      <c r="E9511" s="32" t="n">
        <f aca="false">IF($A9511="","",IF($C9511&lt;=0,"",1/$C9511^2))</f>
        <v>0.0337846947997741</v>
      </c>
      <c r="F9511" s="33" t="n">
        <f aca="false">IF(OR(ROW()-設定!$B$30&lt;2,ROW()+設定!$B$30&gt;13701,N($A9511)&lt;=0,N(INDEX($A$2:$A$13701,MIN(13700,MAX(1,ROW()-1+設定!$B$30))))&lt;=0,$A9511&lt;設定!$B$28,$A9511&gt;設定!$B$29),0,IF(AND($C9511&gt;=MAX(INDEX($C$1:$C$13701,MAX(1,ROW()-設定!$B$24)):INDEX($C$1:$C$13701,MAX(1,ROW()-1))),$C9511&gt;MAX(INDEX($C$1:$C$13701,MIN(13701,ROW()+1)):INDEX($C$1:$C$13701,MIN(13701,ROW()+設定!$B$24))),$C9511&gt;=設定!$B$32,$C9511&gt;=MAX(MIN(INDEX($C$1:$C$13701,MAX(1,ROW()-設定!$B$26)):INDEX($C$1:$C$13701,MAX(1,ROW()-1))),MIN(INDEX($C$1:$C$13701,MIN(13701,ROW()+1)):INDEX($C$1:$C$13701,MIN(13701,ROW()+設定!$B$26))))*10^(設定!$B$27/20)),1,0))</f>
        <v>0</v>
      </c>
      <c r="G9511" s="33" t="n">
        <f aca="false">$G9510+IF($F9511=1,1,0)</f>
        <v>5</v>
      </c>
      <c r="H9511" s="0" t="str">
        <f aca="false">IF($F9511=1,$G9511,"")</f>
        <v/>
      </c>
    </row>
    <row r="9512" customFormat="false" ht="15" hidden="false" customHeight="false" outlineLevel="0" collapsed="false">
      <c r="A9512" s="30" t="n">
        <v>1485.9375</v>
      </c>
      <c r="B9512" s="31" t="n">
        <v>14.6143</v>
      </c>
      <c r="C9512" s="32" t="n">
        <f aca="false">IF($A9512="","",IF(設定!$B$21="dB",10^($B9512/20),ABS($B9512)))</f>
        <v>5.37916665979474</v>
      </c>
      <c r="D9512" s="32" t="n">
        <f aca="false">IF($A9512="","",$A9512^2)</f>
        <v>2208010.25390625</v>
      </c>
      <c r="E9512" s="32" t="n">
        <f aca="false">IF($A9512="","",IF($C9512&lt;=0,"",1/$C9512^2))</f>
        <v>0.0345597028748566</v>
      </c>
      <c r="F9512" s="33" t="n">
        <f aca="false">IF(OR(ROW()-設定!$B$30&lt;2,ROW()+設定!$B$30&gt;13701,N($A9512)&lt;=0,N(INDEX($A$2:$A$13701,MIN(13700,MAX(1,ROW()-1+設定!$B$30))))&lt;=0,$A9512&lt;設定!$B$28,$A9512&gt;設定!$B$29),0,IF(AND($C9512&gt;=MAX(INDEX($C$1:$C$13701,MAX(1,ROW()-設定!$B$24)):INDEX($C$1:$C$13701,MAX(1,ROW()-1))),$C9512&gt;MAX(INDEX($C$1:$C$13701,MIN(13701,ROW()+1)):INDEX($C$1:$C$13701,MIN(13701,ROW()+設定!$B$24))),$C9512&gt;=設定!$B$32,$C9512&gt;=MAX(MIN(INDEX($C$1:$C$13701,MAX(1,ROW()-設定!$B$26)):INDEX($C$1:$C$13701,MAX(1,ROW()-1))),MIN(INDEX($C$1:$C$13701,MIN(13701,ROW()+1)):INDEX($C$1:$C$13701,MIN(13701,ROW()+設定!$B$26))))*10^(設定!$B$27/20)),1,0))</f>
        <v>0</v>
      </c>
      <c r="G9512" s="33" t="n">
        <f aca="false">$G9511+IF($F9512=1,1,0)</f>
        <v>5</v>
      </c>
      <c r="H9512" s="0" t="str">
        <f aca="false">IF($F9512=1,$G9512,"")</f>
        <v/>
      </c>
    </row>
    <row r="9513" customFormat="false" ht="15" hidden="false" customHeight="false" outlineLevel="0" collapsed="false">
      <c r="A9513" s="30" t="n">
        <v>1486.09375</v>
      </c>
      <c r="B9513" s="31" t="n">
        <v>14.6132</v>
      </c>
      <c r="C9513" s="32" t="n">
        <f aca="false">IF($A9513="","",IF(設定!$B$21="dB",10^($B9513/20),ABS($B9513)))</f>
        <v>5.37848547353612</v>
      </c>
      <c r="D9513" s="32" t="n">
        <f aca="false">IF($A9513="","",$A9513^2)</f>
        <v>2208474.63378906</v>
      </c>
      <c r="E9513" s="32" t="n">
        <f aca="false">IF($A9513="","",IF($C9513&lt;=0,"",1/$C9513^2))</f>
        <v>0.0345684574157363</v>
      </c>
      <c r="F9513" s="33" t="n">
        <f aca="false">IF(OR(ROW()-設定!$B$30&lt;2,ROW()+設定!$B$30&gt;13701,N($A9513)&lt;=0,N(INDEX($A$2:$A$13701,MIN(13700,MAX(1,ROW()-1+設定!$B$30))))&lt;=0,$A9513&lt;設定!$B$28,$A9513&gt;設定!$B$29),0,IF(AND($C9513&gt;=MAX(INDEX($C$1:$C$13701,MAX(1,ROW()-設定!$B$24)):INDEX($C$1:$C$13701,MAX(1,ROW()-1))),$C9513&gt;MAX(INDEX($C$1:$C$13701,MIN(13701,ROW()+1)):INDEX($C$1:$C$13701,MIN(13701,ROW()+設定!$B$24))),$C9513&gt;=設定!$B$32,$C9513&gt;=MAX(MIN(INDEX($C$1:$C$13701,MAX(1,ROW()-設定!$B$26)):INDEX($C$1:$C$13701,MAX(1,ROW()-1))),MIN(INDEX($C$1:$C$13701,MIN(13701,ROW()+1)):INDEX($C$1:$C$13701,MIN(13701,ROW()+設定!$B$26))))*10^(設定!$B$27/20)),1,0))</f>
        <v>0</v>
      </c>
      <c r="G9513" s="33" t="n">
        <f aca="false">$G9512+IF($F9513=1,1,0)</f>
        <v>5</v>
      </c>
      <c r="H9513" s="0" t="str">
        <f aca="false">IF($F9513=1,$G9513,"")</f>
        <v/>
      </c>
    </row>
    <row r="9514" customFormat="false" ht="15" hidden="false" customHeight="false" outlineLevel="0" collapsed="false">
      <c r="A9514" s="30" t="n">
        <v>1486.25</v>
      </c>
      <c r="B9514" s="31" t="n">
        <v>14.5417</v>
      </c>
      <c r="C9514" s="32" t="n">
        <f aca="false">IF($A9514="","",IF(設定!$B$21="dB",10^($B9514/20),ABS($B9514)))</f>
        <v>5.33439289866601</v>
      </c>
      <c r="D9514" s="32" t="n">
        <f aca="false">IF($A9514="","",$A9514^2)</f>
        <v>2208939.0625</v>
      </c>
      <c r="E9514" s="32" t="n">
        <f aca="false">IF($A9514="","",IF($C9514&lt;=0,"",1/$C9514^2))</f>
        <v>0.0351422852827643</v>
      </c>
      <c r="F9514" s="33" t="n">
        <f aca="false">IF(OR(ROW()-設定!$B$30&lt;2,ROW()+設定!$B$30&gt;13701,N($A9514)&lt;=0,N(INDEX($A$2:$A$13701,MIN(13700,MAX(1,ROW()-1+設定!$B$30))))&lt;=0,$A9514&lt;設定!$B$28,$A9514&gt;設定!$B$29),0,IF(AND($C9514&gt;=MAX(INDEX($C$1:$C$13701,MAX(1,ROW()-設定!$B$24)):INDEX($C$1:$C$13701,MAX(1,ROW()-1))),$C9514&gt;MAX(INDEX($C$1:$C$13701,MIN(13701,ROW()+1)):INDEX($C$1:$C$13701,MIN(13701,ROW()+設定!$B$24))),$C9514&gt;=設定!$B$32,$C9514&gt;=MAX(MIN(INDEX($C$1:$C$13701,MAX(1,ROW()-設定!$B$26)):INDEX($C$1:$C$13701,MAX(1,ROW()-1))),MIN(INDEX($C$1:$C$13701,MIN(13701,ROW()+1)):INDEX($C$1:$C$13701,MIN(13701,ROW()+設定!$B$26))))*10^(設定!$B$27/20)),1,0))</f>
        <v>0</v>
      </c>
      <c r="G9514" s="33" t="n">
        <f aca="false">$G9513+IF($F9514=1,1,0)</f>
        <v>5</v>
      </c>
      <c r="H9514" s="0" t="str">
        <f aca="false">IF($F9514=1,$G9514,"")</f>
        <v/>
      </c>
    </row>
    <row r="9515" customFormat="false" ht="15" hidden="false" customHeight="false" outlineLevel="0" collapsed="false">
      <c r="A9515" s="30" t="n">
        <v>1486.40625</v>
      </c>
      <c r="B9515" s="31" t="n">
        <v>14.5704</v>
      </c>
      <c r="C9515" s="32" t="n">
        <f aca="false">IF($A9515="","",IF(設定!$B$21="dB",10^($B9515/20),ABS($B9515)))</f>
        <v>5.35204800295672</v>
      </c>
      <c r="D9515" s="32" t="n">
        <f aca="false">IF($A9515="","",$A9515^2)</f>
        <v>2209403.54003906</v>
      </c>
      <c r="E9515" s="32" t="n">
        <f aca="false">IF($A9515="","",IF($C9515&lt;=0,"",1/$C9515^2))</f>
        <v>0.0349108159947995</v>
      </c>
      <c r="F9515" s="33" t="n">
        <f aca="false">IF(OR(ROW()-設定!$B$30&lt;2,ROW()+設定!$B$30&gt;13701,N($A9515)&lt;=0,N(INDEX($A$2:$A$13701,MIN(13700,MAX(1,ROW()-1+設定!$B$30))))&lt;=0,$A9515&lt;設定!$B$28,$A9515&gt;設定!$B$29),0,IF(AND($C9515&gt;=MAX(INDEX($C$1:$C$13701,MAX(1,ROW()-設定!$B$24)):INDEX($C$1:$C$13701,MAX(1,ROW()-1))),$C9515&gt;MAX(INDEX($C$1:$C$13701,MIN(13701,ROW()+1)):INDEX($C$1:$C$13701,MIN(13701,ROW()+設定!$B$24))),$C9515&gt;=設定!$B$32,$C9515&gt;=MAX(MIN(INDEX($C$1:$C$13701,MAX(1,ROW()-設定!$B$26)):INDEX($C$1:$C$13701,MAX(1,ROW()-1))),MIN(INDEX($C$1:$C$13701,MIN(13701,ROW()+1)):INDEX($C$1:$C$13701,MIN(13701,ROW()+設定!$B$26))))*10^(設定!$B$27/20)),1,0))</f>
        <v>0</v>
      </c>
      <c r="G9515" s="33" t="n">
        <f aca="false">$G9514+IF($F9515=1,1,0)</f>
        <v>5</v>
      </c>
      <c r="H9515" s="0" t="str">
        <f aca="false">IF($F9515=1,$G9515,"")</f>
        <v/>
      </c>
    </row>
    <row r="9516" customFormat="false" ht="15" hidden="false" customHeight="false" outlineLevel="0" collapsed="false">
      <c r="A9516" s="30" t="n">
        <v>1486.5625</v>
      </c>
      <c r="B9516" s="31" t="n">
        <v>14.3472</v>
      </c>
      <c r="C9516" s="32" t="n">
        <f aca="false">IF($A9516="","",IF(設定!$B$21="dB",10^($B9516/20),ABS($B9516)))</f>
        <v>5.21626924479827</v>
      </c>
      <c r="D9516" s="32" t="n">
        <f aca="false">IF($A9516="","",$A9516^2)</f>
        <v>2209868.06640625</v>
      </c>
      <c r="E9516" s="32" t="n">
        <f aca="false">IF($A9516="","",IF($C9516&lt;=0,"",1/$C9516^2))</f>
        <v>0.0367519172498404</v>
      </c>
      <c r="F9516" s="33" t="n">
        <f aca="false">IF(OR(ROW()-設定!$B$30&lt;2,ROW()+設定!$B$30&gt;13701,N($A9516)&lt;=0,N(INDEX($A$2:$A$13701,MIN(13700,MAX(1,ROW()-1+設定!$B$30))))&lt;=0,$A9516&lt;設定!$B$28,$A9516&gt;設定!$B$29),0,IF(AND($C9516&gt;=MAX(INDEX($C$1:$C$13701,MAX(1,ROW()-設定!$B$24)):INDEX($C$1:$C$13701,MAX(1,ROW()-1))),$C9516&gt;MAX(INDEX($C$1:$C$13701,MIN(13701,ROW()+1)):INDEX($C$1:$C$13701,MIN(13701,ROW()+設定!$B$24))),$C9516&gt;=設定!$B$32,$C9516&gt;=MAX(MIN(INDEX($C$1:$C$13701,MAX(1,ROW()-設定!$B$26)):INDEX($C$1:$C$13701,MAX(1,ROW()-1))),MIN(INDEX($C$1:$C$13701,MIN(13701,ROW()+1)):INDEX($C$1:$C$13701,MIN(13701,ROW()+設定!$B$26))))*10^(設定!$B$27/20)),1,0))</f>
        <v>0</v>
      </c>
      <c r="G9516" s="33" t="n">
        <f aca="false">$G9515+IF($F9516=1,1,0)</f>
        <v>5</v>
      </c>
      <c r="H9516" s="0" t="str">
        <f aca="false">IF($F9516=1,$G9516,"")</f>
        <v/>
      </c>
    </row>
    <row r="9517" customFormat="false" ht="15" hidden="false" customHeight="false" outlineLevel="0" collapsed="false">
      <c r="A9517" s="30" t="n">
        <v>1486.71875</v>
      </c>
      <c r="B9517" s="31" t="n">
        <v>14.6008</v>
      </c>
      <c r="C9517" s="32" t="n">
        <f aca="false">IF($A9517="","",IF(設定!$B$21="dB",10^($B9517/20),ABS($B9517)))</f>
        <v>5.37081261104504</v>
      </c>
      <c r="D9517" s="32" t="n">
        <f aca="false">IF($A9517="","",$A9517^2)</f>
        <v>2210332.64160156</v>
      </c>
      <c r="E9517" s="32" t="n">
        <f aca="false">IF($A9517="","",IF($C9517&lt;=0,"",1/$C9517^2))</f>
        <v>0.034667298504669</v>
      </c>
      <c r="F9517" s="33" t="n">
        <f aca="false">IF(OR(ROW()-設定!$B$30&lt;2,ROW()+設定!$B$30&gt;13701,N($A9517)&lt;=0,N(INDEX($A$2:$A$13701,MIN(13700,MAX(1,ROW()-1+設定!$B$30))))&lt;=0,$A9517&lt;設定!$B$28,$A9517&gt;設定!$B$29),0,IF(AND($C9517&gt;=MAX(INDEX($C$1:$C$13701,MAX(1,ROW()-設定!$B$24)):INDEX($C$1:$C$13701,MAX(1,ROW()-1))),$C9517&gt;MAX(INDEX($C$1:$C$13701,MIN(13701,ROW()+1)):INDEX($C$1:$C$13701,MIN(13701,ROW()+設定!$B$24))),$C9517&gt;=設定!$B$32,$C9517&gt;=MAX(MIN(INDEX($C$1:$C$13701,MAX(1,ROW()-設定!$B$26)):INDEX($C$1:$C$13701,MAX(1,ROW()-1))),MIN(INDEX($C$1:$C$13701,MIN(13701,ROW()+1)):INDEX($C$1:$C$13701,MIN(13701,ROW()+設定!$B$26))))*10^(設定!$B$27/20)),1,0))</f>
        <v>0</v>
      </c>
      <c r="G9517" s="33" t="n">
        <f aca="false">$G9516+IF($F9517=1,1,0)</f>
        <v>5</v>
      </c>
      <c r="H9517" s="0" t="str">
        <f aca="false">IF($F9517=1,$G9517,"")</f>
        <v/>
      </c>
    </row>
    <row r="9518" customFormat="false" ht="15" hidden="false" customHeight="false" outlineLevel="0" collapsed="false">
      <c r="A9518" s="30" t="n">
        <v>1486.875</v>
      </c>
      <c r="B9518" s="31" t="n">
        <v>14.4391</v>
      </c>
      <c r="C9518" s="32" t="n">
        <f aca="false">IF($A9518="","",IF(設定!$B$21="dB",10^($B9518/20),ABS($B9518)))</f>
        <v>5.27175234630108</v>
      </c>
      <c r="D9518" s="32" t="n">
        <f aca="false">IF($A9518="","",$A9518^2)</f>
        <v>2210797.265625</v>
      </c>
      <c r="E9518" s="32" t="n">
        <f aca="false">IF($A9518="","",IF($C9518&lt;=0,"",1/$C9518^2))</f>
        <v>0.0359823894692132</v>
      </c>
      <c r="F9518" s="33" t="n">
        <f aca="false">IF(OR(ROW()-設定!$B$30&lt;2,ROW()+設定!$B$30&gt;13701,N($A9518)&lt;=0,N(INDEX($A$2:$A$13701,MIN(13700,MAX(1,ROW()-1+設定!$B$30))))&lt;=0,$A9518&lt;設定!$B$28,$A9518&gt;設定!$B$29),0,IF(AND($C9518&gt;=MAX(INDEX($C$1:$C$13701,MAX(1,ROW()-設定!$B$24)):INDEX($C$1:$C$13701,MAX(1,ROW()-1))),$C9518&gt;MAX(INDEX($C$1:$C$13701,MIN(13701,ROW()+1)):INDEX($C$1:$C$13701,MIN(13701,ROW()+設定!$B$24))),$C9518&gt;=設定!$B$32,$C9518&gt;=MAX(MIN(INDEX($C$1:$C$13701,MAX(1,ROW()-設定!$B$26)):INDEX($C$1:$C$13701,MAX(1,ROW()-1))),MIN(INDEX($C$1:$C$13701,MIN(13701,ROW()+1)):INDEX($C$1:$C$13701,MIN(13701,ROW()+設定!$B$26))))*10^(設定!$B$27/20)),1,0))</f>
        <v>0</v>
      </c>
      <c r="G9518" s="33" t="n">
        <f aca="false">$G9517+IF($F9518=1,1,0)</f>
        <v>5</v>
      </c>
      <c r="H9518" s="0" t="str">
        <f aca="false">IF($F9518=1,$G9518,"")</f>
        <v/>
      </c>
    </row>
    <row r="9519" customFormat="false" ht="15" hidden="false" customHeight="false" outlineLevel="0" collapsed="false">
      <c r="A9519" s="30" t="n">
        <v>1487.03125</v>
      </c>
      <c r="B9519" s="31" t="n">
        <v>14.4152</v>
      </c>
      <c r="C9519" s="32" t="n">
        <f aca="false">IF($A9519="","",IF(設定!$B$21="dB",10^($B9519/20),ABS($B9519)))</f>
        <v>5.25726658812044</v>
      </c>
      <c r="D9519" s="32" t="n">
        <f aca="false">IF($A9519="","",$A9519^2)</f>
        <v>2211261.93847656</v>
      </c>
      <c r="E9519" s="32" t="n">
        <f aca="false">IF($A9519="","",IF($C9519&lt;=0,"",1/$C9519^2))</f>
        <v>0.0361809528404236</v>
      </c>
      <c r="F9519" s="33" t="n">
        <f aca="false">IF(OR(ROW()-設定!$B$30&lt;2,ROW()+設定!$B$30&gt;13701,N($A9519)&lt;=0,N(INDEX($A$2:$A$13701,MIN(13700,MAX(1,ROW()-1+設定!$B$30))))&lt;=0,$A9519&lt;設定!$B$28,$A9519&gt;設定!$B$29),0,IF(AND($C9519&gt;=MAX(INDEX($C$1:$C$13701,MAX(1,ROW()-設定!$B$24)):INDEX($C$1:$C$13701,MAX(1,ROW()-1))),$C9519&gt;MAX(INDEX($C$1:$C$13701,MIN(13701,ROW()+1)):INDEX($C$1:$C$13701,MIN(13701,ROW()+設定!$B$24))),$C9519&gt;=設定!$B$32,$C9519&gt;=MAX(MIN(INDEX($C$1:$C$13701,MAX(1,ROW()-設定!$B$26)):INDEX($C$1:$C$13701,MAX(1,ROW()-1))),MIN(INDEX($C$1:$C$13701,MIN(13701,ROW()+1)):INDEX($C$1:$C$13701,MIN(13701,ROW()+設定!$B$26))))*10^(設定!$B$27/20)),1,0))</f>
        <v>0</v>
      </c>
      <c r="G9519" s="33" t="n">
        <f aca="false">$G9518+IF($F9519=1,1,0)</f>
        <v>5</v>
      </c>
      <c r="H9519" s="0" t="str">
        <f aca="false">IF($F9519=1,$G9519,"")</f>
        <v/>
      </c>
    </row>
    <row r="9520" customFormat="false" ht="15" hidden="false" customHeight="false" outlineLevel="0" collapsed="false">
      <c r="A9520" s="30" t="n">
        <v>1487.1875</v>
      </c>
      <c r="B9520" s="31" t="n">
        <v>14.3981</v>
      </c>
      <c r="C9520" s="32" t="n">
        <f aca="false">IF($A9520="","",IF(設定!$B$21="dB",10^($B9520/20),ABS($B9520)))</f>
        <v>5.24692673490486</v>
      </c>
      <c r="D9520" s="32" t="n">
        <f aca="false">IF($A9520="","",$A9520^2)</f>
        <v>2211726.66015625</v>
      </c>
      <c r="E9520" s="32" t="n">
        <f aca="false">IF($A9520="","",IF($C9520&lt;=0,"",1/$C9520^2))</f>
        <v>0.0363236932963607</v>
      </c>
      <c r="F9520" s="33" t="n">
        <f aca="false">IF(OR(ROW()-設定!$B$30&lt;2,ROW()+設定!$B$30&gt;13701,N($A9520)&lt;=0,N(INDEX($A$2:$A$13701,MIN(13700,MAX(1,ROW()-1+設定!$B$30))))&lt;=0,$A9520&lt;設定!$B$28,$A9520&gt;設定!$B$29),0,IF(AND($C9520&gt;=MAX(INDEX($C$1:$C$13701,MAX(1,ROW()-設定!$B$24)):INDEX($C$1:$C$13701,MAX(1,ROW()-1))),$C9520&gt;MAX(INDEX($C$1:$C$13701,MIN(13701,ROW()+1)):INDEX($C$1:$C$13701,MIN(13701,ROW()+設定!$B$24))),$C9520&gt;=設定!$B$32,$C9520&gt;=MAX(MIN(INDEX($C$1:$C$13701,MAX(1,ROW()-設定!$B$26)):INDEX($C$1:$C$13701,MAX(1,ROW()-1))),MIN(INDEX($C$1:$C$13701,MIN(13701,ROW()+1)):INDEX($C$1:$C$13701,MIN(13701,ROW()+設定!$B$26))))*10^(設定!$B$27/20)),1,0))</f>
        <v>0</v>
      </c>
      <c r="G9520" s="33" t="n">
        <f aca="false">$G9519+IF($F9520=1,1,0)</f>
        <v>5</v>
      </c>
      <c r="H9520" s="0" t="str">
        <f aca="false">IF($F9520=1,$G9520,"")</f>
        <v/>
      </c>
    </row>
    <row r="9521" customFormat="false" ht="15" hidden="false" customHeight="false" outlineLevel="0" collapsed="false">
      <c r="A9521" s="30" t="n">
        <v>1487.34375</v>
      </c>
      <c r="B9521" s="31" t="n">
        <v>14.412</v>
      </c>
      <c r="C9521" s="32" t="n">
        <f aca="false">IF($A9521="","",IF(設定!$B$21="dB",10^($B9521/20),ABS($B9521)))</f>
        <v>5.25533009626921</v>
      </c>
      <c r="D9521" s="32" t="n">
        <f aca="false">IF($A9521="","",$A9521^2)</f>
        <v>2212191.43066406</v>
      </c>
      <c r="E9521" s="32" t="n">
        <f aca="false">IF($A9521="","",IF($C9521&lt;=0,"",1/$C9521^2))</f>
        <v>0.0362076217756673</v>
      </c>
      <c r="F9521" s="33" t="n">
        <f aca="false">IF(OR(ROW()-設定!$B$30&lt;2,ROW()+設定!$B$30&gt;13701,N($A9521)&lt;=0,N(INDEX($A$2:$A$13701,MIN(13700,MAX(1,ROW()-1+設定!$B$30))))&lt;=0,$A9521&lt;設定!$B$28,$A9521&gt;設定!$B$29),0,IF(AND($C9521&gt;=MAX(INDEX($C$1:$C$13701,MAX(1,ROW()-設定!$B$24)):INDEX($C$1:$C$13701,MAX(1,ROW()-1))),$C9521&gt;MAX(INDEX($C$1:$C$13701,MIN(13701,ROW()+1)):INDEX($C$1:$C$13701,MIN(13701,ROW()+設定!$B$24))),$C9521&gt;=設定!$B$32,$C9521&gt;=MAX(MIN(INDEX($C$1:$C$13701,MAX(1,ROW()-設定!$B$26)):INDEX($C$1:$C$13701,MAX(1,ROW()-1))),MIN(INDEX($C$1:$C$13701,MIN(13701,ROW()+1)):INDEX($C$1:$C$13701,MIN(13701,ROW()+設定!$B$26))))*10^(設定!$B$27/20)),1,0))</f>
        <v>0</v>
      </c>
      <c r="G9521" s="33" t="n">
        <f aca="false">$G9520+IF($F9521=1,1,0)</f>
        <v>5</v>
      </c>
      <c r="H9521" s="0" t="str">
        <f aca="false">IF($F9521=1,$G9521,"")</f>
        <v/>
      </c>
    </row>
    <row r="9522" customFormat="false" ht="15" hidden="false" customHeight="false" outlineLevel="0" collapsed="false">
      <c r="A9522" s="30" t="n">
        <v>1487.5</v>
      </c>
      <c r="B9522" s="31" t="n">
        <v>14.3425</v>
      </c>
      <c r="C9522" s="32" t="n">
        <f aca="false">IF($A9522="","",IF(設定!$B$21="dB",10^($B9522/20),ABS($B9522)))</f>
        <v>5.21344744592141</v>
      </c>
      <c r="D9522" s="32" t="n">
        <f aca="false">IF($A9522="","",$A9522^2)</f>
        <v>2212656.25</v>
      </c>
      <c r="E9522" s="32" t="n">
        <f aca="false">IF($A9522="","",IF($C9522&lt;=0,"",1/$C9522^2))</f>
        <v>0.0367917122552275</v>
      </c>
      <c r="F9522" s="33" t="n">
        <f aca="false">IF(OR(ROW()-設定!$B$30&lt;2,ROW()+設定!$B$30&gt;13701,N($A9522)&lt;=0,N(INDEX($A$2:$A$13701,MIN(13700,MAX(1,ROW()-1+設定!$B$30))))&lt;=0,$A9522&lt;設定!$B$28,$A9522&gt;設定!$B$29),0,IF(AND($C9522&gt;=MAX(INDEX($C$1:$C$13701,MAX(1,ROW()-設定!$B$24)):INDEX($C$1:$C$13701,MAX(1,ROW()-1))),$C9522&gt;MAX(INDEX($C$1:$C$13701,MIN(13701,ROW()+1)):INDEX($C$1:$C$13701,MIN(13701,ROW()+設定!$B$24))),$C9522&gt;=設定!$B$32,$C9522&gt;=MAX(MIN(INDEX($C$1:$C$13701,MAX(1,ROW()-設定!$B$26)):INDEX($C$1:$C$13701,MAX(1,ROW()-1))),MIN(INDEX($C$1:$C$13701,MIN(13701,ROW()+1)):INDEX($C$1:$C$13701,MIN(13701,ROW()+設定!$B$26))))*10^(設定!$B$27/20)),1,0))</f>
        <v>0</v>
      </c>
      <c r="G9522" s="33" t="n">
        <f aca="false">$G9521+IF($F9522=1,1,0)</f>
        <v>5</v>
      </c>
      <c r="H9522" s="0" t="str">
        <f aca="false">IF($F9522=1,$G9522,"")</f>
        <v/>
      </c>
    </row>
    <row r="9523" customFormat="false" ht="15" hidden="false" customHeight="false" outlineLevel="0" collapsed="false">
      <c r="A9523" s="30" t="n">
        <v>1487.65625</v>
      </c>
      <c r="B9523" s="31" t="n">
        <v>14.2564</v>
      </c>
      <c r="C9523" s="32" t="n">
        <f aca="false">IF($A9523="","",IF(設定!$B$21="dB",10^($B9523/20),ABS($B9523)))</f>
        <v>5.16202376947273</v>
      </c>
      <c r="D9523" s="32" t="n">
        <f aca="false">IF($A9523="","",$A9523^2)</f>
        <v>2213121.11816406</v>
      </c>
      <c r="E9523" s="32" t="n">
        <f aca="false">IF($A9523="","",IF($C9523&lt;=0,"",1/$C9523^2))</f>
        <v>0.0375283957716224</v>
      </c>
      <c r="F9523" s="33" t="n">
        <f aca="false">IF(OR(ROW()-設定!$B$30&lt;2,ROW()+設定!$B$30&gt;13701,N($A9523)&lt;=0,N(INDEX($A$2:$A$13701,MIN(13700,MAX(1,ROW()-1+設定!$B$30))))&lt;=0,$A9523&lt;設定!$B$28,$A9523&gt;設定!$B$29),0,IF(AND($C9523&gt;=MAX(INDEX($C$1:$C$13701,MAX(1,ROW()-設定!$B$24)):INDEX($C$1:$C$13701,MAX(1,ROW()-1))),$C9523&gt;MAX(INDEX($C$1:$C$13701,MIN(13701,ROW()+1)):INDEX($C$1:$C$13701,MIN(13701,ROW()+設定!$B$24))),$C9523&gt;=設定!$B$32,$C9523&gt;=MAX(MIN(INDEX($C$1:$C$13701,MAX(1,ROW()-設定!$B$26)):INDEX($C$1:$C$13701,MAX(1,ROW()-1))),MIN(INDEX($C$1:$C$13701,MIN(13701,ROW()+1)):INDEX($C$1:$C$13701,MIN(13701,ROW()+設定!$B$26))))*10^(設定!$B$27/20)),1,0))</f>
        <v>0</v>
      </c>
      <c r="G9523" s="33" t="n">
        <f aca="false">$G9522+IF($F9523=1,1,0)</f>
        <v>5</v>
      </c>
      <c r="H9523" s="0" t="str">
        <f aca="false">IF($F9523=1,$G9523,"")</f>
        <v/>
      </c>
    </row>
    <row r="9524" customFormat="false" ht="15" hidden="false" customHeight="false" outlineLevel="0" collapsed="false">
      <c r="A9524" s="30" t="n">
        <v>1487.8125</v>
      </c>
      <c r="B9524" s="31" t="n">
        <v>14.1792</v>
      </c>
      <c r="C9524" s="32" t="n">
        <f aca="false">IF($A9524="","",IF(設定!$B$21="dB",10^($B9524/20),ABS($B9524)))</f>
        <v>5.11634710071874</v>
      </c>
      <c r="D9524" s="32" t="n">
        <f aca="false">IF($A9524="","",$A9524^2)</f>
        <v>2213586.03515625</v>
      </c>
      <c r="E9524" s="32" t="n">
        <f aca="false">IF($A9524="","",IF($C9524&lt;=0,"",1/$C9524^2))</f>
        <v>0.038201463405529</v>
      </c>
      <c r="F9524" s="33" t="n">
        <f aca="false">IF(OR(ROW()-設定!$B$30&lt;2,ROW()+設定!$B$30&gt;13701,N($A9524)&lt;=0,N(INDEX($A$2:$A$13701,MIN(13700,MAX(1,ROW()-1+設定!$B$30))))&lt;=0,$A9524&lt;設定!$B$28,$A9524&gt;設定!$B$29),0,IF(AND($C9524&gt;=MAX(INDEX($C$1:$C$13701,MAX(1,ROW()-設定!$B$24)):INDEX($C$1:$C$13701,MAX(1,ROW()-1))),$C9524&gt;MAX(INDEX($C$1:$C$13701,MIN(13701,ROW()+1)):INDEX($C$1:$C$13701,MIN(13701,ROW()+設定!$B$24))),$C9524&gt;=設定!$B$32,$C9524&gt;=MAX(MIN(INDEX($C$1:$C$13701,MAX(1,ROW()-設定!$B$26)):INDEX($C$1:$C$13701,MAX(1,ROW()-1))),MIN(INDEX($C$1:$C$13701,MIN(13701,ROW()+1)):INDEX($C$1:$C$13701,MIN(13701,ROW()+設定!$B$26))))*10^(設定!$B$27/20)),1,0))</f>
        <v>0</v>
      </c>
      <c r="G9524" s="33" t="n">
        <f aca="false">$G9523+IF($F9524=1,1,0)</f>
        <v>5</v>
      </c>
      <c r="H9524" s="0" t="str">
        <f aca="false">IF($F9524=1,$G9524,"")</f>
        <v/>
      </c>
    </row>
    <row r="9525" customFormat="false" ht="15" hidden="false" customHeight="false" outlineLevel="0" collapsed="false">
      <c r="A9525" s="30" t="n">
        <v>1487.96875</v>
      </c>
      <c r="B9525" s="31" t="n">
        <v>13.9909</v>
      </c>
      <c r="C9525" s="32" t="n">
        <f aca="false">IF($A9525="","",IF(設定!$B$21="dB",10^($B9525/20),ABS($B9525)))</f>
        <v>5.00662426644081</v>
      </c>
      <c r="D9525" s="32" t="n">
        <f aca="false">IF($A9525="","",$A9525^2)</f>
        <v>2214051.00097656</v>
      </c>
      <c r="E9525" s="32" t="n">
        <f aca="false">IF($A9525="","",IF($C9525&lt;=0,"",1/$C9525^2))</f>
        <v>0.0398942219938415</v>
      </c>
      <c r="F9525" s="33" t="n">
        <f aca="false">IF(OR(ROW()-設定!$B$30&lt;2,ROW()+設定!$B$30&gt;13701,N($A9525)&lt;=0,N(INDEX($A$2:$A$13701,MIN(13700,MAX(1,ROW()-1+設定!$B$30))))&lt;=0,$A9525&lt;設定!$B$28,$A9525&gt;設定!$B$29),0,IF(AND($C9525&gt;=MAX(INDEX($C$1:$C$13701,MAX(1,ROW()-設定!$B$24)):INDEX($C$1:$C$13701,MAX(1,ROW()-1))),$C9525&gt;MAX(INDEX($C$1:$C$13701,MIN(13701,ROW()+1)):INDEX($C$1:$C$13701,MIN(13701,ROW()+設定!$B$24))),$C9525&gt;=設定!$B$32,$C9525&gt;=MAX(MIN(INDEX($C$1:$C$13701,MAX(1,ROW()-設定!$B$26)):INDEX($C$1:$C$13701,MAX(1,ROW()-1))),MIN(INDEX($C$1:$C$13701,MIN(13701,ROW()+1)):INDEX($C$1:$C$13701,MIN(13701,ROW()+設定!$B$26))))*10^(設定!$B$27/20)),1,0))</f>
        <v>0</v>
      </c>
      <c r="G9525" s="33" t="n">
        <f aca="false">$G9524+IF($F9525=1,1,0)</f>
        <v>5</v>
      </c>
      <c r="H9525" s="0" t="str">
        <f aca="false">IF($F9525=1,$G9525,"")</f>
        <v/>
      </c>
    </row>
    <row r="9526" customFormat="false" ht="15" hidden="false" customHeight="false" outlineLevel="0" collapsed="false">
      <c r="A9526" s="30" t="n">
        <v>1488.125</v>
      </c>
      <c r="B9526" s="31" t="n">
        <v>14.1519</v>
      </c>
      <c r="C9526" s="32" t="n">
        <f aca="false">IF($A9526="","",IF(設定!$B$21="dB",10^($B9526/20),ABS($B9526)))</f>
        <v>5.10029151998033</v>
      </c>
      <c r="D9526" s="32" t="n">
        <f aca="false">IF($A9526="","",$A9526^2)</f>
        <v>2214516.015625</v>
      </c>
      <c r="E9526" s="32" t="n">
        <f aca="false">IF($A9526="","",IF($C9526&lt;=0,"",1/$C9526^2))</f>
        <v>0.0384423563337333</v>
      </c>
      <c r="F9526" s="33" t="n">
        <f aca="false">IF(OR(ROW()-設定!$B$30&lt;2,ROW()+設定!$B$30&gt;13701,N($A9526)&lt;=0,N(INDEX($A$2:$A$13701,MIN(13700,MAX(1,ROW()-1+設定!$B$30))))&lt;=0,$A9526&lt;設定!$B$28,$A9526&gt;設定!$B$29),0,IF(AND($C9526&gt;=MAX(INDEX($C$1:$C$13701,MAX(1,ROW()-設定!$B$24)):INDEX($C$1:$C$13701,MAX(1,ROW()-1))),$C9526&gt;MAX(INDEX($C$1:$C$13701,MIN(13701,ROW()+1)):INDEX($C$1:$C$13701,MIN(13701,ROW()+設定!$B$24))),$C9526&gt;=設定!$B$32,$C9526&gt;=MAX(MIN(INDEX($C$1:$C$13701,MAX(1,ROW()-設定!$B$26)):INDEX($C$1:$C$13701,MAX(1,ROW()-1))),MIN(INDEX($C$1:$C$13701,MIN(13701,ROW()+1)):INDEX($C$1:$C$13701,MIN(13701,ROW()+設定!$B$26))))*10^(設定!$B$27/20)),1,0))</f>
        <v>0</v>
      </c>
      <c r="G9526" s="33" t="n">
        <f aca="false">$G9525+IF($F9526=1,1,0)</f>
        <v>5</v>
      </c>
      <c r="H9526" s="0" t="str">
        <f aca="false">IF($F9526=1,$G9526,"")</f>
        <v/>
      </c>
    </row>
    <row r="9527" customFormat="false" ht="15" hidden="false" customHeight="false" outlineLevel="0" collapsed="false">
      <c r="A9527" s="30" t="n">
        <v>1488.28125</v>
      </c>
      <c r="B9527" s="31" t="n">
        <v>14.0631</v>
      </c>
      <c r="C9527" s="32" t="n">
        <f aca="false">IF($A9527="","",IF(設定!$B$21="dB",10^($B9527/20),ABS($B9527)))</f>
        <v>5.04841443673773</v>
      </c>
      <c r="D9527" s="32" t="n">
        <f aca="false">IF($A9527="","",$A9527^2)</f>
        <v>2214981.07910156</v>
      </c>
      <c r="E9527" s="32" t="n">
        <f aca="false">IF($A9527="","",IF($C9527&lt;=0,"",1/$C9527^2))</f>
        <v>0.0392364764908259</v>
      </c>
      <c r="F9527" s="33" t="n">
        <f aca="false">IF(OR(ROW()-設定!$B$30&lt;2,ROW()+設定!$B$30&gt;13701,N($A9527)&lt;=0,N(INDEX($A$2:$A$13701,MIN(13700,MAX(1,ROW()-1+設定!$B$30))))&lt;=0,$A9527&lt;設定!$B$28,$A9527&gt;設定!$B$29),0,IF(AND($C9527&gt;=MAX(INDEX($C$1:$C$13701,MAX(1,ROW()-設定!$B$24)):INDEX($C$1:$C$13701,MAX(1,ROW()-1))),$C9527&gt;MAX(INDEX($C$1:$C$13701,MIN(13701,ROW()+1)):INDEX($C$1:$C$13701,MIN(13701,ROW()+設定!$B$24))),$C9527&gt;=設定!$B$32,$C9527&gt;=MAX(MIN(INDEX($C$1:$C$13701,MAX(1,ROW()-設定!$B$26)):INDEX($C$1:$C$13701,MAX(1,ROW()-1))),MIN(INDEX($C$1:$C$13701,MIN(13701,ROW()+1)):INDEX($C$1:$C$13701,MIN(13701,ROW()+設定!$B$26))))*10^(設定!$B$27/20)),1,0))</f>
        <v>0</v>
      </c>
      <c r="G9527" s="33" t="n">
        <f aca="false">$G9526+IF($F9527=1,1,0)</f>
        <v>5</v>
      </c>
      <c r="H9527" s="0" t="str">
        <f aca="false">IF($F9527=1,$G9527,"")</f>
        <v/>
      </c>
    </row>
    <row r="9528" customFormat="false" ht="15" hidden="false" customHeight="false" outlineLevel="0" collapsed="false">
      <c r="A9528" s="30" t="n">
        <v>1488.4375</v>
      </c>
      <c r="B9528" s="31" t="n">
        <v>14.0295</v>
      </c>
      <c r="C9528" s="32" t="n">
        <f aca="false">IF($A9528="","",IF(設定!$B$21="dB",10^($B9528/20),ABS($B9528)))</f>
        <v>5.02892316208449</v>
      </c>
      <c r="D9528" s="32" t="n">
        <f aca="false">IF($A9528="","",$A9528^2)</f>
        <v>2215446.19140625</v>
      </c>
      <c r="E9528" s="32" t="n">
        <f aca="false">IF($A9528="","",IF($C9528&lt;=0,"",1/$C9528^2))</f>
        <v>0.0395412140952752</v>
      </c>
      <c r="F9528" s="33" t="n">
        <f aca="false">IF(OR(ROW()-設定!$B$30&lt;2,ROW()+設定!$B$30&gt;13701,N($A9528)&lt;=0,N(INDEX($A$2:$A$13701,MIN(13700,MAX(1,ROW()-1+設定!$B$30))))&lt;=0,$A9528&lt;設定!$B$28,$A9528&gt;設定!$B$29),0,IF(AND($C9528&gt;=MAX(INDEX($C$1:$C$13701,MAX(1,ROW()-設定!$B$24)):INDEX($C$1:$C$13701,MAX(1,ROW()-1))),$C9528&gt;MAX(INDEX($C$1:$C$13701,MIN(13701,ROW()+1)):INDEX($C$1:$C$13701,MIN(13701,ROW()+設定!$B$24))),$C9528&gt;=設定!$B$32,$C9528&gt;=MAX(MIN(INDEX($C$1:$C$13701,MAX(1,ROW()-設定!$B$26)):INDEX($C$1:$C$13701,MAX(1,ROW()-1))),MIN(INDEX($C$1:$C$13701,MIN(13701,ROW()+1)):INDEX($C$1:$C$13701,MIN(13701,ROW()+設定!$B$26))))*10^(設定!$B$27/20)),1,0))</f>
        <v>0</v>
      </c>
      <c r="G9528" s="33" t="n">
        <f aca="false">$G9527+IF($F9528=1,1,0)</f>
        <v>5</v>
      </c>
      <c r="H9528" s="0" t="str">
        <f aca="false">IF($F9528=1,$G9528,"")</f>
        <v/>
      </c>
    </row>
    <row r="9529" customFormat="false" ht="15" hidden="false" customHeight="false" outlineLevel="0" collapsed="false">
      <c r="A9529" s="30" t="n">
        <v>1488.59375</v>
      </c>
      <c r="B9529" s="31" t="n">
        <v>14.275</v>
      </c>
      <c r="C9529" s="32" t="n">
        <f aca="false">IF($A9529="","",IF(設定!$B$21="dB",10^($B9529/20),ABS($B9529)))</f>
        <v>5.17308959249628</v>
      </c>
      <c r="D9529" s="32" t="n">
        <f aca="false">IF($A9529="","",$A9529^2)</f>
        <v>2215911.35253906</v>
      </c>
      <c r="E9529" s="32" t="n">
        <f aca="false">IF($A9529="","",IF($C9529&lt;=0,"",1/$C9529^2))</f>
        <v>0.0373680125382116</v>
      </c>
      <c r="F9529" s="33" t="n">
        <f aca="false">IF(OR(ROW()-設定!$B$30&lt;2,ROW()+設定!$B$30&gt;13701,N($A9529)&lt;=0,N(INDEX($A$2:$A$13701,MIN(13700,MAX(1,ROW()-1+設定!$B$30))))&lt;=0,$A9529&lt;設定!$B$28,$A9529&gt;設定!$B$29),0,IF(AND($C9529&gt;=MAX(INDEX($C$1:$C$13701,MAX(1,ROW()-設定!$B$24)):INDEX($C$1:$C$13701,MAX(1,ROW()-1))),$C9529&gt;MAX(INDEX($C$1:$C$13701,MIN(13701,ROW()+1)):INDEX($C$1:$C$13701,MIN(13701,ROW()+設定!$B$24))),$C9529&gt;=設定!$B$32,$C9529&gt;=MAX(MIN(INDEX($C$1:$C$13701,MAX(1,ROW()-設定!$B$26)):INDEX($C$1:$C$13701,MAX(1,ROW()-1))),MIN(INDEX($C$1:$C$13701,MIN(13701,ROW()+1)):INDEX($C$1:$C$13701,MIN(13701,ROW()+設定!$B$26))))*10^(設定!$B$27/20)),1,0))</f>
        <v>0</v>
      </c>
      <c r="G9529" s="33" t="n">
        <f aca="false">$G9528+IF($F9529=1,1,0)</f>
        <v>5</v>
      </c>
      <c r="H9529" s="0" t="str">
        <f aca="false">IF($F9529=1,$G9529,"")</f>
        <v/>
      </c>
    </row>
    <row r="9530" customFormat="false" ht="15" hidden="false" customHeight="false" outlineLevel="0" collapsed="false">
      <c r="A9530" s="30" t="n">
        <v>1488.75</v>
      </c>
      <c r="B9530" s="31" t="n">
        <v>13.7988</v>
      </c>
      <c r="C9530" s="32" t="n">
        <f aca="false">IF($A9530="","",IF(設定!$B$21="dB",10^($B9530/20),ABS($B9530)))</f>
        <v>4.89711158597894</v>
      </c>
      <c r="D9530" s="32" t="n">
        <f aca="false">IF($A9530="","",$A9530^2)</f>
        <v>2216376.5625</v>
      </c>
      <c r="E9530" s="32" t="n">
        <f aca="false">IF($A9530="","",IF($C9530&lt;=0,"",1/$C9530^2))</f>
        <v>0.0416984584652607</v>
      </c>
      <c r="F9530" s="33" t="n">
        <f aca="false">IF(OR(ROW()-設定!$B$30&lt;2,ROW()+設定!$B$30&gt;13701,N($A9530)&lt;=0,N(INDEX($A$2:$A$13701,MIN(13700,MAX(1,ROW()-1+設定!$B$30))))&lt;=0,$A9530&lt;設定!$B$28,$A9530&gt;設定!$B$29),0,IF(AND($C9530&gt;=MAX(INDEX($C$1:$C$13701,MAX(1,ROW()-設定!$B$24)):INDEX($C$1:$C$13701,MAX(1,ROW()-1))),$C9530&gt;MAX(INDEX($C$1:$C$13701,MIN(13701,ROW()+1)):INDEX($C$1:$C$13701,MIN(13701,ROW()+設定!$B$24))),$C9530&gt;=設定!$B$32,$C9530&gt;=MAX(MIN(INDEX($C$1:$C$13701,MAX(1,ROW()-設定!$B$26)):INDEX($C$1:$C$13701,MAX(1,ROW()-1))),MIN(INDEX($C$1:$C$13701,MIN(13701,ROW()+1)):INDEX($C$1:$C$13701,MIN(13701,ROW()+設定!$B$26))))*10^(設定!$B$27/20)),1,0))</f>
        <v>0</v>
      </c>
      <c r="G9530" s="33" t="n">
        <f aca="false">$G9529+IF($F9530=1,1,0)</f>
        <v>5</v>
      </c>
      <c r="H9530" s="0" t="str">
        <f aca="false">IF($F9530=1,$G9530,"")</f>
        <v/>
      </c>
    </row>
    <row r="9531" customFormat="false" ht="15" hidden="false" customHeight="false" outlineLevel="0" collapsed="false">
      <c r="A9531" s="30" t="n">
        <v>1488.90625</v>
      </c>
      <c r="B9531" s="31" t="n">
        <v>13.9673</v>
      </c>
      <c r="C9531" s="32" t="n">
        <f aca="false">IF($A9531="","",IF(設定!$B$21="dB",10^($B9531/20),ABS($B9531)))</f>
        <v>4.993039479559</v>
      </c>
      <c r="D9531" s="32" t="n">
        <f aca="false">IF($A9531="","",$A9531^2)</f>
        <v>2216841.82128906</v>
      </c>
      <c r="E9531" s="32" t="n">
        <f aca="false">IF($A9531="","",IF($C9531&lt;=0,"",1/$C9531^2))</f>
        <v>0.0401116013139168</v>
      </c>
      <c r="F9531" s="33" t="n">
        <f aca="false">IF(OR(ROW()-設定!$B$30&lt;2,ROW()+設定!$B$30&gt;13701,N($A9531)&lt;=0,N(INDEX($A$2:$A$13701,MIN(13700,MAX(1,ROW()-1+設定!$B$30))))&lt;=0,$A9531&lt;設定!$B$28,$A9531&gt;設定!$B$29),0,IF(AND($C9531&gt;=MAX(INDEX($C$1:$C$13701,MAX(1,ROW()-設定!$B$24)):INDEX($C$1:$C$13701,MAX(1,ROW()-1))),$C9531&gt;MAX(INDEX($C$1:$C$13701,MIN(13701,ROW()+1)):INDEX($C$1:$C$13701,MIN(13701,ROW()+設定!$B$24))),$C9531&gt;=設定!$B$32,$C9531&gt;=MAX(MIN(INDEX($C$1:$C$13701,MAX(1,ROW()-設定!$B$26)):INDEX($C$1:$C$13701,MAX(1,ROW()-1))),MIN(INDEX($C$1:$C$13701,MIN(13701,ROW()+1)):INDEX($C$1:$C$13701,MIN(13701,ROW()+設定!$B$26))))*10^(設定!$B$27/20)),1,0))</f>
        <v>0</v>
      </c>
      <c r="G9531" s="33" t="n">
        <f aca="false">$G9530+IF($F9531=1,1,0)</f>
        <v>5</v>
      </c>
      <c r="H9531" s="0" t="str">
        <f aca="false">IF($F9531=1,$G9531,"")</f>
        <v/>
      </c>
    </row>
    <row r="9532" customFormat="false" ht="15" hidden="false" customHeight="false" outlineLevel="0" collapsed="false">
      <c r="A9532" s="30" t="n">
        <v>1489.0625</v>
      </c>
      <c r="B9532" s="31" t="n">
        <v>14.0526</v>
      </c>
      <c r="C9532" s="32" t="n">
        <f aca="false">IF($A9532="","",IF(設定!$B$21="dB",10^($B9532/20),ABS($B9532)))</f>
        <v>5.04231531195756</v>
      </c>
      <c r="D9532" s="32" t="n">
        <f aca="false">IF($A9532="","",$A9532^2)</f>
        <v>2217307.12890625</v>
      </c>
      <c r="E9532" s="32" t="n">
        <f aca="false">IF($A9532="","",IF($C9532&lt;=0,"",1/$C9532^2))</f>
        <v>0.0393314538507871</v>
      </c>
      <c r="F9532" s="33" t="n">
        <f aca="false">IF(OR(ROW()-設定!$B$30&lt;2,ROW()+設定!$B$30&gt;13701,N($A9532)&lt;=0,N(INDEX($A$2:$A$13701,MIN(13700,MAX(1,ROW()-1+設定!$B$30))))&lt;=0,$A9532&lt;設定!$B$28,$A9532&gt;設定!$B$29),0,IF(AND($C9532&gt;=MAX(INDEX($C$1:$C$13701,MAX(1,ROW()-設定!$B$24)):INDEX($C$1:$C$13701,MAX(1,ROW()-1))),$C9532&gt;MAX(INDEX($C$1:$C$13701,MIN(13701,ROW()+1)):INDEX($C$1:$C$13701,MIN(13701,ROW()+設定!$B$24))),$C9532&gt;=設定!$B$32,$C9532&gt;=MAX(MIN(INDEX($C$1:$C$13701,MAX(1,ROW()-設定!$B$26)):INDEX($C$1:$C$13701,MAX(1,ROW()-1))),MIN(INDEX($C$1:$C$13701,MIN(13701,ROW()+1)):INDEX($C$1:$C$13701,MIN(13701,ROW()+設定!$B$26))))*10^(設定!$B$27/20)),1,0))</f>
        <v>0</v>
      </c>
      <c r="G9532" s="33" t="n">
        <f aca="false">$G9531+IF($F9532=1,1,0)</f>
        <v>5</v>
      </c>
      <c r="H9532" s="0" t="str">
        <f aca="false">IF($F9532=1,$G9532,"")</f>
        <v/>
      </c>
    </row>
    <row r="9533" customFormat="false" ht="15" hidden="false" customHeight="false" outlineLevel="0" collapsed="false">
      <c r="A9533" s="30" t="n">
        <v>1489.21875</v>
      </c>
      <c r="B9533" s="31" t="n">
        <v>13.993</v>
      </c>
      <c r="C9533" s="32" t="n">
        <f aca="false">IF($A9533="","",IF(設定!$B$21="dB",10^($B9533/20),ABS($B9533)))</f>
        <v>5.007834871512</v>
      </c>
      <c r="D9533" s="32" t="n">
        <f aca="false">IF($A9533="","",$A9533^2)</f>
        <v>2217772.48535156</v>
      </c>
      <c r="E9533" s="32" t="n">
        <f aca="false">IF($A9533="","",IF($C9533&lt;=0,"",1/$C9533^2))</f>
        <v>0.0398749360904173</v>
      </c>
      <c r="F9533" s="33" t="n">
        <f aca="false">IF(OR(ROW()-設定!$B$30&lt;2,ROW()+設定!$B$30&gt;13701,N($A9533)&lt;=0,N(INDEX($A$2:$A$13701,MIN(13700,MAX(1,ROW()-1+設定!$B$30))))&lt;=0,$A9533&lt;設定!$B$28,$A9533&gt;設定!$B$29),0,IF(AND($C9533&gt;=MAX(INDEX($C$1:$C$13701,MAX(1,ROW()-設定!$B$24)):INDEX($C$1:$C$13701,MAX(1,ROW()-1))),$C9533&gt;MAX(INDEX($C$1:$C$13701,MIN(13701,ROW()+1)):INDEX($C$1:$C$13701,MIN(13701,ROW()+設定!$B$24))),$C9533&gt;=設定!$B$32,$C9533&gt;=MAX(MIN(INDEX($C$1:$C$13701,MAX(1,ROW()-設定!$B$26)):INDEX($C$1:$C$13701,MAX(1,ROW()-1))),MIN(INDEX($C$1:$C$13701,MIN(13701,ROW()+1)):INDEX($C$1:$C$13701,MIN(13701,ROW()+設定!$B$26))))*10^(設定!$B$27/20)),1,0))</f>
        <v>0</v>
      </c>
      <c r="G9533" s="33" t="n">
        <f aca="false">$G9532+IF($F9533=1,1,0)</f>
        <v>5</v>
      </c>
      <c r="H9533" s="0" t="str">
        <f aca="false">IF($F9533=1,$G9533,"")</f>
        <v/>
      </c>
    </row>
    <row r="9534" customFormat="false" ht="15" hidden="false" customHeight="false" outlineLevel="0" collapsed="false">
      <c r="A9534" s="30" t="n">
        <v>1489.375</v>
      </c>
      <c r="B9534" s="31" t="n">
        <v>13.9881</v>
      </c>
      <c r="C9534" s="32" t="n">
        <f aca="false">IF($A9534="","",IF(設定!$B$21="dB",10^($B9534/20),ABS($B9534)))</f>
        <v>5.00501058157376</v>
      </c>
      <c r="D9534" s="32" t="n">
        <f aca="false">IF($A9534="","",$A9534^2)</f>
        <v>2218237.890625</v>
      </c>
      <c r="E9534" s="32" t="n">
        <f aca="false">IF($A9534="","",IF($C9534&lt;=0,"",1/$C9534^2))</f>
        <v>0.0399199510424563</v>
      </c>
      <c r="F9534" s="33" t="n">
        <f aca="false">IF(OR(ROW()-設定!$B$30&lt;2,ROW()+設定!$B$30&gt;13701,N($A9534)&lt;=0,N(INDEX($A$2:$A$13701,MIN(13700,MAX(1,ROW()-1+設定!$B$30))))&lt;=0,$A9534&lt;設定!$B$28,$A9534&gt;設定!$B$29),0,IF(AND($C9534&gt;=MAX(INDEX($C$1:$C$13701,MAX(1,ROW()-設定!$B$24)):INDEX($C$1:$C$13701,MAX(1,ROW()-1))),$C9534&gt;MAX(INDEX($C$1:$C$13701,MIN(13701,ROW()+1)):INDEX($C$1:$C$13701,MIN(13701,ROW()+設定!$B$24))),$C9534&gt;=設定!$B$32,$C9534&gt;=MAX(MIN(INDEX($C$1:$C$13701,MAX(1,ROW()-設定!$B$26)):INDEX($C$1:$C$13701,MAX(1,ROW()-1))),MIN(INDEX($C$1:$C$13701,MIN(13701,ROW()+1)):INDEX($C$1:$C$13701,MIN(13701,ROW()+設定!$B$26))))*10^(設定!$B$27/20)),1,0))</f>
        <v>0</v>
      </c>
      <c r="G9534" s="33" t="n">
        <f aca="false">$G9533+IF($F9534=1,1,0)</f>
        <v>5</v>
      </c>
      <c r="H9534" s="0" t="str">
        <f aca="false">IF($F9534=1,$G9534,"")</f>
        <v/>
      </c>
    </row>
    <row r="9535" customFormat="false" ht="15" hidden="false" customHeight="false" outlineLevel="0" collapsed="false">
      <c r="A9535" s="30" t="n">
        <v>1489.53125</v>
      </c>
      <c r="B9535" s="31" t="n">
        <v>13.694</v>
      </c>
      <c r="C9535" s="32" t="n">
        <f aca="false">IF($A9535="","",IF(設定!$B$21="dB",10^($B9535/20),ABS($B9535)))</f>
        <v>4.83838028651159</v>
      </c>
      <c r="D9535" s="32" t="n">
        <f aca="false">IF($A9535="","",$A9535^2)</f>
        <v>2218703.34472656</v>
      </c>
      <c r="E9535" s="32" t="n">
        <f aca="false">IF($A9535="","",IF($C9535&lt;=0,"",1/$C9535^2))</f>
        <v>0.0427169267476323</v>
      </c>
      <c r="F9535" s="33" t="n">
        <f aca="false">IF(OR(ROW()-設定!$B$30&lt;2,ROW()+設定!$B$30&gt;13701,N($A9535)&lt;=0,N(INDEX($A$2:$A$13701,MIN(13700,MAX(1,ROW()-1+設定!$B$30))))&lt;=0,$A9535&lt;設定!$B$28,$A9535&gt;設定!$B$29),0,IF(AND($C9535&gt;=MAX(INDEX($C$1:$C$13701,MAX(1,ROW()-設定!$B$24)):INDEX($C$1:$C$13701,MAX(1,ROW()-1))),$C9535&gt;MAX(INDEX($C$1:$C$13701,MIN(13701,ROW()+1)):INDEX($C$1:$C$13701,MIN(13701,ROW()+設定!$B$24))),$C9535&gt;=設定!$B$32,$C9535&gt;=MAX(MIN(INDEX($C$1:$C$13701,MAX(1,ROW()-設定!$B$26)):INDEX($C$1:$C$13701,MAX(1,ROW()-1))),MIN(INDEX($C$1:$C$13701,MIN(13701,ROW()+1)):INDEX($C$1:$C$13701,MIN(13701,ROW()+設定!$B$26))))*10^(設定!$B$27/20)),1,0))</f>
        <v>0</v>
      </c>
      <c r="G9535" s="33" t="n">
        <f aca="false">$G9534+IF($F9535=1,1,0)</f>
        <v>5</v>
      </c>
      <c r="H9535" s="0" t="str">
        <f aca="false">IF($F9535=1,$G9535,"")</f>
        <v/>
      </c>
    </row>
    <row r="9536" customFormat="false" ht="15" hidden="false" customHeight="false" outlineLevel="0" collapsed="false">
      <c r="A9536" s="30" t="n">
        <v>1489.6875</v>
      </c>
      <c r="B9536" s="31" t="n">
        <v>13.6926</v>
      </c>
      <c r="C9536" s="32" t="n">
        <f aca="false">IF($A9536="","",IF(設定!$B$21="dB",10^($B9536/20),ABS($B9536)))</f>
        <v>4.83760049459454</v>
      </c>
      <c r="D9536" s="32" t="n">
        <f aca="false">IF($A9536="","",$A9536^2)</f>
        <v>2219168.84765625</v>
      </c>
      <c r="E9536" s="32" t="n">
        <f aca="false">IF($A9536="","",IF($C9536&lt;=0,"",1/$C9536^2))</f>
        <v>0.0427306992776072</v>
      </c>
      <c r="F9536" s="33" t="n">
        <f aca="false">IF(OR(ROW()-設定!$B$30&lt;2,ROW()+設定!$B$30&gt;13701,N($A9536)&lt;=0,N(INDEX($A$2:$A$13701,MIN(13700,MAX(1,ROW()-1+設定!$B$30))))&lt;=0,$A9536&lt;設定!$B$28,$A9536&gt;設定!$B$29),0,IF(AND($C9536&gt;=MAX(INDEX($C$1:$C$13701,MAX(1,ROW()-設定!$B$24)):INDEX($C$1:$C$13701,MAX(1,ROW()-1))),$C9536&gt;MAX(INDEX($C$1:$C$13701,MIN(13701,ROW()+1)):INDEX($C$1:$C$13701,MIN(13701,ROW()+設定!$B$24))),$C9536&gt;=設定!$B$32,$C9536&gt;=MAX(MIN(INDEX($C$1:$C$13701,MAX(1,ROW()-設定!$B$26)):INDEX($C$1:$C$13701,MAX(1,ROW()-1))),MIN(INDEX($C$1:$C$13701,MIN(13701,ROW()+1)):INDEX($C$1:$C$13701,MIN(13701,ROW()+設定!$B$26))))*10^(設定!$B$27/20)),1,0))</f>
        <v>0</v>
      </c>
      <c r="G9536" s="33" t="n">
        <f aca="false">$G9535+IF($F9536=1,1,0)</f>
        <v>5</v>
      </c>
      <c r="H9536" s="0" t="str">
        <f aca="false">IF($F9536=1,$G9536,"")</f>
        <v/>
      </c>
    </row>
    <row r="9537" customFormat="false" ht="15" hidden="false" customHeight="false" outlineLevel="0" collapsed="false">
      <c r="A9537" s="30" t="n">
        <v>1489.84375</v>
      </c>
      <c r="B9537" s="31" t="n">
        <v>13.8242</v>
      </c>
      <c r="C9537" s="32" t="n">
        <f aca="false">IF($A9537="","",IF(設定!$B$21="dB",10^($B9537/20),ABS($B9537)))</f>
        <v>4.91145308555459</v>
      </c>
      <c r="D9537" s="32" t="n">
        <f aca="false">IF($A9537="","",$A9537^2)</f>
        <v>2219634.39941406</v>
      </c>
      <c r="E9537" s="32" t="n">
        <f aca="false">IF($A9537="","",IF($C9537&lt;=0,"",1/$C9537^2))</f>
        <v>0.0414552940478715</v>
      </c>
      <c r="F9537" s="33" t="n">
        <f aca="false">IF(OR(ROW()-設定!$B$30&lt;2,ROW()+設定!$B$30&gt;13701,N($A9537)&lt;=0,N(INDEX($A$2:$A$13701,MIN(13700,MAX(1,ROW()-1+設定!$B$30))))&lt;=0,$A9537&lt;設定!$B$28,$A9537&gt;設定!$B$29),0,IF(AND($C9537&gt;=MAX(INDEX($C$1:$C$13701,MAX(1,ROW()-設定!$B$24)):INDEX($C$1:$C$13701,MAX(1,ROW()-1))),$C9537&gt;MAX(INDEX($C$1:$C$13701,MIN(13701,ROW()+1)):INDEX($C$1:$C$13701,MIN(13701,ROW()+設定!$B$24))),$C9537&gt;=設定!$B$32,$C9537&gt;=MAX(MIN(INDEX($C$1:$C$13701,MAX(1,ROW()-設定!$B$26)):INDEX($C$1:$C$13701,MAX(1,ROW()-1))),MIN(INDEX($C$1:$C$13701,MIN(13701,ROW()+1)):INDEX($C$1:$C$13701,MIN(13701,ROW()+設定!$B$26))))*10^(設定!$B$27/20)),1,0))</f>
        <v>0</v>
      </c>
      <c r="G9537" s="33" t="n">
        <f aca="false">$G9536+IF($F9537=1,1,0)</f>
        <v>5</v>
      </c>
      <c r="H9537" s="0" t="str">
        <f aca="false">IF($F9537=1,$G9537,"")</f>
        <v/>
      </c>
    </row>
    <row r="9538" customFormat="false" ht="15" hidden="false" customHeight="false" outlineLevel="0" collapsed="false">
      <c r="A9538" s="30" t="n">
        <v>1490</v>
      </c>
      <c r="B9538" s="31" t="n">
        <v>13.6958</v>
      </c>
      <c r="C9538" s="32" t="n">
        <f aca="false">IF($A9538="","",IF(設定!$B$21="dB",10^($B9538/20),ABS($B9538)))</f>
        <v>4.83938306082077</v>
      </c>
      <c r="D9538" s="32" t="n">
        <f aca="false">IF($A9538="","",$A9538^2)</f>
        <v>2220100</v>
      </c>
      <c r="E9538" s="32" t="n">
        <f aca="false">IF($A9538="","",IF($C9538&lt;=0,"",1/$C9538^2))</f>
        <v>0.0426992257315397</v>
      </c>
      <c r="F9538" s="33" t="n">
        <f aca="false">IF(OR(ROW()-設定!$B$30&lt;2,ROW()+設定!$B$30&gt;13701,N($A9538)&lt;=0,N(INDEX($A$2:$A$13701,MIN(13700,MAX(1,ROW()-1+設定!$B$30))))&lt;=0,$A9538&lt;設定!$B$28,$A9538&gt;設定!$B$29),0,IF(AND($C9538&gt;=MAX(INDEX($C$1:$C$13701,MAX(1,ROW()-設定!$B$24)):INDEX($C$1:$C$13701,MAX(1,ROW()-1))),$C9538&gt;MAX(INDEX($C$1:$C$13701,MIN(13701,ROW()+1)):INDEX($C$1:$C$13701,MIN(13701,ROW()+設定!$B$24))),$C9538&gt;=設定!$B$32,$C9538&gt;=MAX(MIN(INDEX($C$1:$C$13701,MAX(1,ROW()-設定!$B$26)):INDEX($C$1:$C$13701,MAX(1,ROW()-1))),MIN(INDEX($C$1:$C$13701,MIN(13701,ROW()+1)):INDEX($C$1:$C$13701,MIN(13701,ROW()+設定!$B$26))))*10^(設定!$B$27/20)),1,0))</f>
        <v>0</v>
      </c>
      <c r="G9538" s="33" t="n">
        <f aca="false">$G9537+IF($F9538=1,1,0)</f>
        <v>5</v>
      </c>
      <c r="H9538" s="0" t="str">
        <f aca="false">IF($F9538=1,$G9538,"")</f>
        <v/>
      </c>
    </row>
    <row r="9539" customFormat="false" ht="15" hidden="false" customHeight="false" outlineLevel="0" collapsed="false">
      <c r="A9539" s="30" t="n">
        <v>1490.15625</v>
      </c>
      <c r="B9539" s="31" t="n">
        <v>13.8699</v>
      </c>
      <c r="C9539" s="32" t="n">
        <f aca="false">IF($A9539="","",IF(設定!$B$21="dB",10^($B9539/20),ABS($B9539)))</f>
        <v>4.937362338685</v>
      </c>
      <c r="D9539" s="32" t="n">
        <f aca="false">IF($A9539="","",$A9539^2)</f>
        <v>2220565.64941406</v>
      </c>
      <c r="E9539" s="32" t="n">
        <f aca="false">IF($A9539="","",IF($C9539&lt;=0,"",1/$C9539^2))</f>
        <v>0.0410213548393877</v>
      </c>
      <c r="F9539" s="33" t="n">
        <f aca="false">IF(OR(ROW()-設定!$B$30&lt;2,ROW()+設定!$B$30&gt;13701,N($A9539)&lt;=0,N(INDEX($A$2:$A$13701,MIN(13700,MAX(1,ROW()-1+設定!$B$30))))&lt;=0,$A9539&lt;設定!$B$28,$A9539&gt;設定!$B$29),0,IF(AND($C9539&gt;=MAX(INDEX($C$1:$C$13701,MAX(1,ROW()-設定!$B$24)):INDEX($C$1:$C$13701,MAX(1,ROW()-1))),$C9539&gt;MAX(INDEX($C$1:$C$13701,MIN(13701,ROW()+1)):INDEX($C$1:$C$13701,MIN(13701,ROW()+設定!$B$24))),$C9539&gt;=設定!$B$32,$C9539&gt;=MAX(MIN(INDEX($C$1:$C$13701,MAX(1,ROW()-設定!$B$26)):INDEX($C$1:$C$13701,MAX(1,ROW()-1))),MIN(INDEX($C$1:$C$13701,MIN(13701,ROW()+1)):INDEX($C$1:$C$13701,MIN(13701,ROW()+設定!$B$26))))*10^(設定!$B$27/20)),1,0))</f>
        <v>0</v>
      </c>
      <c r="G9539" s="33" t="n">
        <f aca="false">$G9538+IF($F9539=1,1,0)</f>
        <v>5</v>
      </c>
      <c r="H9539" s="0" t="str">
        <f aca="false">IF($F9539=1,$G9539,"")</f>
        <v/>
      </c>
    </row>
    <row r="9540" customFormat="false" ht="15" hidden="false" customHeight="false" outlineLevel="0" collapsed="false">
      <c r="A9540" s="30" t="n">
        <v>1490.3125</v>
      </c>
      <c r="B9540" s="31" t="n">
        <v>13.6839</v>
      </c>
      <c r="C9540" s="32" t="n">
        <f aca="false">IF($A9540="","",IF(設定!$B$21="dB",10^($B9540/20),ABS($B9540)))</f>
        <v>4.83275746119858</v>
      </c>
      <c r="D9540" s="32" t="n">
        <f aca="false">IF($A9540="","",$A9540^2)</f>
        <v>2221031.34765625</v>
      </c>
      <c r="E9540" s="32" t="n">
        <f aca="false">IF($A9540="","",IF($C9540&lt;=0,"",1/$C9540^2))</f>
        <v>0.0428163853060969</v>
      </c>
      <c r="F9540" s="33" t="n">
        <f aca="false">IF(OR(ROW()-設定!$B$30&lt;2,ROW()+設定!$B$30&gt;13701,N($A9540)&lt;=0,N(INDEX($A$2:$A$13701,MIN(13700,MAX(1,ROW()-1+設定!$B$30))))&lt;=0,$A9540&lt;設定!$B$28,$A9540&gt;設定!$B$29),0,IF(AND($C9540&gt;=MAX(INDEX($C$1:$C$13701,MAX(1,ROW()-設定!$B$24)):INDEX($C$1:$C$13701,MAX(1,ROW()-1))),$C9540&gt;MAX(INDEX($C$1:$C$13701,MIN(13701,ROW()+1)):INDEX($C$1:$C$13701,MIN(13701,ROW()+設定!$B$24))),$C9540&gt;=設定!$B$32,$C9540&gt;=MAX(MIN(INDEX($C$1:$C$13701,MAX(1,ROW()-設定!$B$26)):INDEX($C$1:$C$13701,MAX(1,ROW()-1))),MIN(INDEX($C$1:$C$13701,MIN(13701,ROW()+1)):INDEX($C$1:$C$13701,MIN(13701,ROW()+設定!$B$26))))*10^(設定!$B$27/20)),1,0))</f>
        <v>0</v>
      </c>
      <c r="G9540" s="33" t="n">
        <f aca="false">$G9539+IF($F9540=1,1,0)</f>
        <v>5</v>
      </c>
      <c r="H9540" s="0" t="str">
        <f aca="false">IF($F9540=1,$G9540,"")</f>
        <v/>
      </c>
    </row>
    <row r="9541" customFormat="false" ht="15" hidden="false" customHeight="false" outlineLevel="0" collapsed="false">
      <c r="A9541" s="30" t="n">
        <v>1490.46875</v>
      </c>
      <c r="B9541" s="31" t="n">
        <v>13.6472</v>
      </c>
      <c r="C9541" s="32" t="n">
        <f aca="false">IF($A9541="","",IF(設定!$B$21="dB",10^($B9541/20),ABS($B9541)))</f>
        <v>4.81238096159703</v>
      </c>
      <c r="D9541" s="32" t="n">
        <f aca="false">IF($A9541="","",$A9541^2)</f>
        <v>2221497.09472656</v>
      </c>
      <c r="E9541" s="32" t="n">
        <f aca="false">IF($A9541="","",IF($C9541&lt;=0,"",1/$C9541^2))</f>
        <v>0.0431797377161774</v>
      </c>
      <c r="F9541" s="33" t="n">
        <f aca="false">IF(OR(ROW()-設定!$B$30&lt;2,ROW()+設定!$B$30&gt;13701,N($A9541)&lt;=0,N(INDEX($A$2:$A$13701,MIN(13700,MAX(1,ROW()-1+設定!$B$30))))&lt;=0,$A9541&lt;設定!$B$28,$A9541&gt;設定!$B$29),0,IF(AND($C9541&gt;=MAX(INDEX($C$1:$C$13701,MAX(1,ROW()-設定!$B$24)):INDEX($C$1:$C$13701,MAX(1,ROW()-1))),$C9541&gt;MAX(INDEX($C$1:$C$13701,MIN(13701,ROW()+1)):INDEX($C$1:$C$13701,MIN(13701,ROW()+設定!$B$24))),$C9541&gt;=設定!$B$32,$C9541&gt;=MAX(MIN(INDEX($C$1:$C$13701,MAX(1,ROW()-設定!$B$26)):INDEX($C$1:$C$13701,MAX(1,ROW()-1))),MIN(INDEX($C$1:$C$13701,MIN(13701,ROW()+1)):INDEX($C$1:$C$13701,MIN(13701,ROW()+設定!$B$26))))*10^(設定!$B$27/20)),1,0))</f>
        <v>0</v>
      </c>
      <c r="G9541" s="33" t="n">
        <f aca="false">$G9540+IF($F9541=1,1,0)</f>
        <v>5</v>
      </c>
      <c r="H9541" s="0" t="str">
        <f aca="false">IF($F9541=1,$G9541,"")</f>
        <v/>
      </c>
    </row>
    <row r="9542" customFormat="false" ht="15" hidden="false" customHeight="false" outlineLevel="0" collapsed="false">
      <c r="A9542" s="30" t="n">
        <v>1490.625</v>
      </c>
      <c r="B9542" s="31" t="n">
        <v>13.6395</v>
      </c>
      <c r="C9542" s="32" t="n">
        <f aca="false">IF($A9542="","",IF(設定!$B$21="dB",10^($B9542/20),ABS($B9542)))</f>
        <v>4.80811669908492</v>
      </c>
      <c r="D9542" s="32" t="n">
        <f aca="false">IF($A9542="","",$A9542^2)</f>
        <v>2221962.890625</v>
      </c>
      <c r="E9542" s="32" t="n">
        <f aca="false">IF($A9542="","",IF($C9542&lt;=0,"",1/$C9542^2))</f>
        <v>0.0432563628896542</v>
      </c>
      <c r="F9542" s="33" t="n">
        <f aca="false">IF(OR(ROW()-設定!$B$30&lt;2,ROW()+設定!$B$30&gt;13701,N($A9542)&lt;=0,N(INDEX($A$2:$A$13701,MIN(13700,MAX(1,ROW()-1+設定!$B$30))))&lt;=0,$A9542&lt;設定!$B$28,$A9542&gt;設定!$B$29),0,IF(AND($C9542&gt;=MAX(INDEX($C$1:$C$13701,MAX(1,ROW()-設定!$B$24)):INDEX($C$1:$C$13701,MAX(1,ROW()-1))),$C9542&gt;MAX(INDEX($C$1:$C$13701,MIN(13701,ROW()+1)):INDEX($C$1:$C$13701,MIN(13701,ROW()+設定!$B$24))),$C9542&gt;=設定!$B$32,$C9542&gt;=MAX(MIN(INDEX($C$1:$C$13701,MAX(1,ROW()-設定!$B$26)):INDEX($C$1:$C$13701,MAX(1,ROW()-1))),MIN(INDEX($C$1:$C$13701,MIN(13701,ROW()+1)):INDEX($C$1:$C$13701,MIN(13701,ROW()+設定!$B$26))))*10^(設定!$B$27/20)),1,0))</f>
        <v>0</v>
      </c>
      <c r="G9542" s="33" t="n">
        <f aca="false">$G9541+IF($F9542=1,1,0)</f>
        <v>5</v>
      </c>
      <c r="H9542" s="0" t="str">
        <f aca="false">IF($F9542=1,$G9542,"")</f>
        <v/>
      </c>
    </row>
    <row r="9543" customFormat="false" ht="15" hidden="false" customHeight="false" outlineLevel="0" collapsed="false">
      <c r="A9543" s="30" t="n">
        <v>1490.78125</v>
      </c>
      <c r="B9543" s="31" t="n">
        <v>13.5323</v>
      </c>
      <c r="C9543" s="32" t="n">
        <f aca="false">IF($A9543="","",IF(設定!$B$21="dB",10^($B9543/20),ABS($B9543)))</f>
        <v>4.74914030239296</v>
      </c>
      <c r="D9543" s="32" t="n">
        <f aca="false">IF($A9543="","",$A9543^2)</f>
        <v>2222428.73535156</v>
      </c>
      <c r="E9543" s="32" t="n">
        <f aca="false">IF($A9543="","",IF($C9543&lt;=0,"",1/$C9543^2))</f>
        <v>0.0443373773400354</v>
      </c>
      <c r="F9543" s="33" t="n">
        <f aca="false">IF(OR(ROW()-設定!$B$30&lt;2,ROW()+設定!$B$30&gt;13701,N($A9543)&lt;=0,N(INDEX($A$2:$A$13701,MIN(13700,MAX(1,ROW()-1+設定!$B$30))))&lt;=0,$A9543&lt;設定!$B$28,$A9543&gt;設定!$B$29),0,IF(AND($C9543&gt;=MAX(INDEX($C$1:$C$13701,MAX(1,ROW()-設定!$B$24)):INDEX($C$1:$C$13701,MAX(1,ROW()-1))),$C9543&gt;MAX(INDEX($C$1:$C$13701,MIN(13701,ROW()+1)):INDEX($C$1:$C$13701,MIN(13701,ROW()+設定!$B$24))),$C9543&gt;=設定!$B$32,$C9543&gt;=MAX(MIN(INDEX($C$1:$C$13701,MAX(1,ROW()-設定!$B$26)):INDEX($C$1:$C$13701,MAX(1,ROW()-1))),MIN(INDEX($C$1:$C$13701,MIN(13701,ROW()+1)):INDEX($C$1:$C$13701,MIN(13701,ROW()+設定!$B$26))))*10^(設定!$B$27/20)),1,0))</f>
        <v>0</v>
      </c>
      <c r="G9543" s="33" t="n">
        <f aca="false">$G9542+IF($F9543=1,1,0)</f>
        <v>5</v>
      </c>
      <c r="H9543" s="0" t="str">
        <f aca="false">IF($F9543=1,$G9543,"")</f>
        <v/>
      </c>
    </row>
    <row r="9544" customFormat="false" ht="15" hidden="false" customHeight="false" outlineLevel="0" collapsed="false">
      <c r="A9544" s="30" t="n">
        <v>1490.9375</v>
      </c>
      <c r="B9544" s="31" t="n">
        <v>13.5399</v>
      </c>
      <c r="C9544" s="32" t="n">
        <f aca="false">IF($A9544="","",IF(設定!$B$21="dB",10^($B9544/20),ABS($B9544)))</f>
        <v>4.7532975347528</v>
      </c>
      <c r="D9544" s="32" t="n">
        <f aca="false">IF($A9544="","",$A9544^2)</f>
        <v>2222894.62890625</v>
      </c>
      <c r="E9544" s="32" t="n">
        <f aca="false">IF($A9544="","",IF($C9544&lt;=0,"",1/$C9544^2))</f>
        <v>0.0442598563453841</v>
      </c>
      <c r="F9544" s="33" t="n">
        <f aca="false">IF(OR(ROW()-設定!$B$30&lt;2,ROW()+設定!$B$30&gt;13701,N($A9544)&lt;=0,N(INDEX($A$2:$A$13701,MIN(13700,MAX(1,ROW()-1+設定!$B$30))))&lt;=0,$A9544&lt;設定!$B$28,$A9544&gt;設定!$B$29),0,IF(AND($C9544&gt;=MAX(INDEX($C$1:$C$13701,MAX(1,ROW()-設定!$B$24)):INDEX($C$1:$C$13701,MAX(1,ROW()-1))),$C9544&gt;MAX(INDEX($C$1:$C$13701,MIN(13701,ROW()+1)):INDEX($C$1:$C$13701,MIN(13701,ROW()+設定!$B$24))),$C9544&gt;=設定!$B$32,$C9544&gt;=MAX(MIN(INDEX($C$1:$C$13701,MAX(1,ROW()-設定!$B$26)):INDEX($C$1:$C$13701,MAX(1,ROW()-1))),MIN(INDEX($C$1:$C$13701,MIN(13701,ROW()+1)):INDEX($C$1:$C$13701,MIN(13701,ROW()+設定!$B$26))))*10^(設定!$B$27/20)),1,0))</f>
        <v>0</v>
      </c>
      <c r="G9544" s="33" t="n">
        <f aca="false">$G9543+IF($F9544=1,1,0)</f>
        <v>5</v>
      </c>
      <c r="H9544" s="0" t="str">
        <f aca="false">IF($F9544=1,$G9544,"")</f>
        <v/>
      </c>
    </row>
    <row r="9545" customFormat="false" ht="15" hidden="false" customHeight="false" outlineLevel="0" collapsed="false">
      <c r="A9545" s="30" t="n">
        <v>1491.09375</v>
      </c>
      <c r="B9545" s="31" t="n">
        <v>13.4237</v>
      </c>
      <c r="C9545" s="32" t="n">
        <f aca="false">IF($A9545="","",IF(設定!$B$21="dB",10^($B9545/20),ABS($B9545)))</f>
        <v>4.69013128986597</v>
      </c>
      <c r="D9545" s="32" t="n">
        <f aca="false">IF($A9545="","",$A9545^2)</f>
        <v>2223360.57128906</v>
      </c>
      <c r="E9545" s="32" t="n">
        <f aca="false">IF($A9545="","",IF($C9545&lt;=0,"",1/$C9545^2))</f>
        <v>0.0454600595196951</v>
      </c>
      <c r="F9545" s="33" t="n">
        <f aca="false">IF(OR(ROW()-設定!$B$30&lt;2,ROW()+設定!$B$30&gt;13701,N($A9545)&lt;=0,N(INDEX($A$2:$A$13701,MIN(13700,MAX(1,ROW()-1+設定!$B$30))))&lt;=0,$A9545&lt;設定!$B$28,$A9545&gt;設定!$B$29),0,IF(AND($C9545&gt;=MAX(INDEX($C$1:$C$13701,MAX(1,ROW()-設定!$B$24)):INDEX($C$1:$C$13701,MAX(1,ROW()-1))),$C9545&gt;MAX(INDEX($C$1:$C$13701,MIN(13701,ROW()+1)):INDEX($C$1:$C$13701,MIN(13701,ROW()+設定!$B$24))),$C9545&gt;=設定!$B$32,$C9545&gt;=MAX(MIN(INDEX($C$1:$C$13701,MAX(1,ROW()-設定!$B$26)):INDEX($C$1:$C$13701,MAX(1,ROW()-1))),MIN(INDEX($C$1:$C$13701,MIN(13701,ROW()+1)):INDEX($C$1:$C$13701,MIN(13701,ROW()+設定!$B$26))))*10^(設定!$B$27/20)),1,0))</f>
        <v>0</v>
      </c>
      <c r="G9545" s="33" t="n">
        <f aca="false">$G9544+IF($F9545=1,1,0)</f>
        <v>5</v>
      </c>
      <c r="H9545" s="0" t="str">
        <f aca="false">IF($F9545=1,$G9545,"")</f>
        <v/>
      </c>
    </row>
    <row r="9546" customFormat="false" ht="15" hidden="false" customHeight="false" outlineLevel="0" collapsed="false">
      <c r="A9546" s="30" t="n">
        <v>1491.25</v>
      </c>
      <c r="B9546" s="31" t="n">
        <v>13.4576</v>
      </c>
      <c r="C9546" s="32" t="n">
        <f aca="false">IF($A9546="","",IF(設定!$B$21="dB",10^($B9546/20),ABS($B9546)))</f>
        <v>4.7084720852972</v>
      </c>
      <c r="D9546" s="32" t="n">
        <f aca="false">IF($A9546="","",$A9546^2)</f>
        <v>2223826.5625</v>
      </c>
      <c r="E9546" s="32" t="n">
        <f aca="false">IF($A9546="","",IF($C9546&lt;=0,"",1/$C9546^2))</f>
        <v>0.04510659039091</v>
      </c>
      <c r="F9546" s="33" t="n">
        <f aca="false">IF(OR(ROW()-設定!$B$30&lt;2,ROW()+設定!$B$30&gt;13701,N($A9546)&lt;=0,N(INDEX($A$2:$A$13701,MIN(13700,MAX(1,ROW()-1+設定!$B$30))))&lt;=0,$A9546&lt;設定!$B$28,$A9546&gt;設定!$B$29),0,IF(AND($C9546&gt;=MAX(INDEX($C$1:$C$13701,MAX(1,ROW()-設定!$B$24)):INDEX($C$1:$C$13701,MAX(1,ROW()-1))),$C9546&gt;MAX(INDEX($C$1:$C$13701,MIN(13701,ROW()+1)):INDEX($C$1:$C$13701,MIN(13701,ROW()+設定!$B$24))),$C9546&gt;=設定!$B$32,$C9546&gt;=MAX(MIN(INDEX($C$1:$C$13701,MAX(1,ROW()-設定!$B$26)):INDEX($C$1:$C$13701,MAX(1,ROW()-1))),MIN(INDEX($C$1:$C$13701,MIN(13701,ROW()+1)):INDEX($C$1:$C$13701,MIN(13701,ROW()+設定!$B$26))))*10^(設定!$B$27/20)),1,0))</f>
        <v>0</v>
      </c>
      <c r="G9546" s="33" t="n">
        <f aca="false">$G9545+IF($F9546=1,1,0)</f>
        <v>5</v>
      </c>
      <c r="H9546" s="0" t="str">
        <f aca="false">IF($F9546=1,$G9546,"")</f>
        <v/>
      </c>
    </row>
    <row r="9547" customFormat="false" ht="15" hidden="false" customHeight="false" outlineLevel="0" collapsed="false">
      <c r="A9547" s="30" t="n">
        <v>1491.40625</v>
      </c>
      <c r="B9547" s="31" t="n">
        <v>13.3779</v>
      </c>
      <c r="C9547" s="32" t="n">
        <f aca="false">IF($A9547="","",IF(設定!$B$21="dB",10^($B9547/20),ABS($B9547)))</f>
        <v>4.66546569044185</v>
      </c>
      <c r="D9547" s="32" t="n">
        <f aca="false">IF($A9547="","",$A9547^2)</f>
        <v>2224292.60253906</v>
      </c>
      <c r="E9547" s="32" t="n">
        <f aca="false">IF($A9547="","",IF($C9547&lt;=0,"",1/$C9547^2))</f>
        <v>0.0459420108453726</v>
      </c>
      <c r="F9547" s="33" t="n">
        <f aca="false">IF(OR(ROW()-設定!$B$30&lt;2,ROW()+設定!$B$30&gt;13701,N($A9547)&lt;=0,N(INDEX($A$2:$A$13701,MIN(13700,MAX(1,ROW()-1+設定!$B$30))))&lt;=0,$A9547&lt;設定!$B$28,$A9547&gt;設定!$B$29),0,IF(AND($C9547&gt;=MAX(INDEX($C$1:$C$13701,MAX(1,ROW()-設定!$B$24)):INDEX($C$1:$C$13701,MAX(1,ROW()-1))),$C9547&gt;MAX(INDEX($C$1:$C$13701,MIN(13701,ROW()+1)):INDEX($C$1:$C$13701,MIN(13701,ROW()+設定!$B$24))),$C9547&gt;=設定!$B$32,$C9547&gt;=MAX(MIN(INDEX($C$1:$C$13701,MAX(1,ROW()-設定!$B$26)):INDEX($C$1:$C$13701,MAX(1,ROW()-1))),MIN(INDEX($C$1:$C$13701,MIN(13701,ROW()+1)):INDEX($C$1:$C$13701,MIN(13701,ROW()+設定!$B$26))))*10^(設定!$B$27/20)),1,0))</f>
        <v>0</v>
      </c>
      <c r="G9547" s="33" t="n">
        <f aca="false">$G9546+IF($F9547=1,1,0)</f>
        <v>5</v>
      </c>
      <c r="H9547" s="0" t="str">
        <f aca="false">IF($F9547=1,$G9547,"")</f>
        <v/>
      </c>
    </row>
    <row r="9548" customFormat="false" ht="15" hidden="false" customHeight="false" outlineLevel="0" collapsed="false">
      <c r="A9548" s="30" t="n">
        <v>1491.5625</v>
      </c>
      <c r="B9548" s="31" t="n">
        <v>13.4226</v>
      </c>
      <c r="C9548" s="32" t="n">
        <f aca="false">IF($A9548="","",IF(設定!$B$21="dB",10^($B9548/20),ABS($B9548)))</f>
        <v>4.68953735902354</v>
      </c>
      <c r="D9548" s="32" t="n">
        <f aca="false">IF($A9548="","",$A9548^2)</f>
        <v>2224758.69140625</v>
      </c>
      <c r="E9548" s="32" t="n">
        <f aca="false">IF($A9548="","",IF($C9548&lt;=0,"",1/$C9548^2))</f>
        <v>0.0454715753001086</v>
      </c>
      <c r="F9548" s="33" t="n">
        <f aca="false">IF(OR(ROW()-設定!$B$30&lt;2,ROW()+設定!$B$30&gt;13701,N($A9548)&lt;=0,N(INDEX($A$2:$A$13701,MIN(13700,MAX(1,ROW()-1+設定!$B$30))))&lt;=0,$A9548&lt;設定!$B$28,$A9548&gt;設定!$B$29),0,IF(AND($C9548&gt;=MAX(INDEX($C$1:$C$13701,MAX(1,ROW()-設定!$B$24)):INDEX($C$1:$C$13701,MAX(1,ROW()-1))),$C9548&gt;MAX(INDEX($C$1:$C$13701,MIN(13701,ROW()+1)):INDEX($C$1:$C$13701,MIN(13701,ROW()+設定!$B$24))),$C9548&gt;=設定!$B$32,$C9548&gt;=MAX(MIN(INDEX($C$1:$C$13701,MAX(1,ROW()-設定!$B$26)):INDEX($C$1:$C$13701,MAX(1,ROW()-1))),MIN(INDEX($C$1:$C$13701,MIN(13701,ROW()+1)):INDEX($C$1:$C$13701,MIN(13701,ROW()+設定!$B$26))))*10^(設定!$B$27/20)),1,0))</f>
        <v>0</v>
      </c>
      <c r="G9548" s="33" t="n">
        <f aca="false">$G9547+IF($F9548=1,1,0)</f>
        <v>5</v>
      </c>
      <c r="H9548" s="0" t="str">
        <f aca="false">IF($F9548=1,$G9548,"")</f>
        <v/>
      </c>
    </row>
    <row r="9549" customFormat="false" ht="15" hidden="false" customHeight="false" outlineLevel="0" collapsed="false">
      <c r="A9549" s="30" t="n">
        <v>1491.71875</v>
      </c>
      <c r="B9549" s="31" t="n">
        <v>13.2141</v>
      </c>
      <c r="C9549" s="32" t="n">
        <f aca="false">IF($A9549="","",IF(設定!$B$21="dB",10^($B9549/20),ABS($B9549)))</f>
        <v>4.57830793733156</v>
      </c>
      <c r="D9549" s="32" t="n">
        <f aca="false">IF($A9549="","",$A9549^2)</f>
        <v>2225224.82910156</v>
      </c>
      <c r="E9549" s="32" t="n">
        <f aca="false">IF($A9549="","",IF($C9549&lt;=0,"",1/$C9549^2))</f>
        <v>0.0477078670156836</v>
      </c>
      <c r="F9549" s="33" t="n">
        <f aca="false">IF(OR(ROW()-設定!$B$30&lt;2,ROW()+設定!$B$30&gt;13701,N($A9549)&lt;=0,N(INDEX($A$2:$A$13701,MIN(13700,MAX(1,ROW()-1+設定!$B$30))))&lt;=0,$A9549&lt;設定!$B$28,$A9549&gt;設定!$B$29),0,IF(AND($C9549&gt;=MAX(INDEX($C$1:$C$13701,MAX(1,ROW()-設定!$B$24)):INDEX($C$1:$C$13701,MAX(1,ROW()-1))),$C9549&gt;MAX(INDEX($C$1:$C$13701,MIN(13701,ROW()+1)):INDEX($C$1:$C$13701,MIN(13701,ROW()+設定!$B$24))),$C9549&gt;=設定!$B$32,$C9549&gt;=MAX(MIN(INDEX($C$1:$C$13701,MAX(1,ROW()-設定!$B$26)):INDEX($C$1:$C$13701,MAX(1,ROW()-1))),MIN(INDEX($C$1:$C$13701,MIN(13701,ROW()+1)):INDEX($C$1:$C$13701,MIN(13701,ROW()+設定!$B$26))))*10^(設定!$B$27/20)),1,0))</f>
        <v>0</v>
      </c>
      <c r="G9549" s="33" t="n">
        <f aca="false">$G9548+IF($F9549=1,1,0)</f>
        <v>5</v>
      </c>
      <c r="H9549" s="0" t="str">
        <f aca="false">IF($F9549=1,$G9549,"")</f>
        <v/>
      </c>
    </row>
    <row r="9550" customFormat="false" ht="15" hidden="false" customHeight="false" outlineLevel="0" collapsed="false">
      <c r="A9550" s="30" t="n">
        <v>1491.875</v>
      </c>
      <c r="B9550" s="31" t="n">
        <v>13.1735</v>
      </c>
      <c r="C9550" s="32" t="n">
        <f aca="false">IF($A9550="","",IF(設定!$B$21="dB",10^($B9550/20),ABS($B9550)))</f>
        <v>4.55695772876277</v>
      </c>
      <c r="D9550" s="32" t="n">
        <f aca="false">IF($A9550="","",$A9550^2)</f>
        <v>2225691.015625</v>
      </c>
      <c r="E9550" s="32" t="n">
        <f aca="false">IF($A9550="","",IF($C9550&lt;=0,"",1/$C9550^2))</f>
        <v>0.0481559550056382</v>
      </c>
      <c r="F9550" s="33" t="n">
        <f aca="false">IF(OR(ROW()-設定!$B$30&lt;2,ROW()+設定!$B$30&gt;13701,N($A9550)&lt;=0,N(INDEX($A$2:$A$13701,MIN(13700,MAX(1,ROW()-1+設定!$B$30))))&lt;=0,$A9550&lt;設定!$B$28,$A9550&gt;設定!$B$29),0,IF(AND($C9550&gt;=MAX(INDEX($C$1:$C$13701,MAX(1,ROW()-設定!$B$24)):INDEX($C$1:$C$13701,MAX(1,ROW()-1))),$C9550&gt;MAX(INDEX($C$1:$C$13701,MIN(13701,ROW()+1)):INDEX($C$1:$C$13701,MIN(13701,ROW()+設定!$B$24))),$C9550&gt;=設定!$B$32,$C9550&gt;=MAX(MIN(INDEX($C$1:$C$13701,MAX(1,ROW()-設定!$B$26)):INDEX($C$1:$C$13701,MAX(1,ROW()-1))),MIN(INDEX($C$1:$C$13701,MIN(13701,ROW()+1)):INDEX($C$1:$C$13701,MIN(13701,ROW()+設定!$B$26))))*10^(設定!$B$27/20)),1,0))</f>
        <v>0</v>
      </c>
      <c r="G9550" s="33" t="n">
        <f aca="false">$G9549+IF($F9550=1,1,0)</f>
        <v>5</v>
      </c>
      <c r="H9550" s="0" t="str">
        <f aca="false">IF($F9550=1,$G9550,"")</f>
        <v/>
      </c>
    </row>
    <row r="9551" customFormat="false" ht="15" hidden="false" customHeight="false" outlineLevel="0" collapsed="false">
      <c r="A9551" s="30" t="n">
        <v>1492.03125</v>
      </c>
      <c r="B9551" s="31" t="n">
        <v>13.345</v>
      </c>
      <c r="C9551" s="32" t="n">
        <f aca="false">IF($A9551="","",IF(設定!$B$21="dB",10^($B9551/20),ABS($B9551)))</f>
        <v>4.64782748687464</v>
      </c>
      <c r="D9551" s="32" t="n">
        <f aca="false">IF($A9551="","",$A9551^2)</f>
        <v>2226157.25097656</v>
      </c>
      <c r="E9551" s="32" t="n">
        <f aca="false">IF($A9551="","",IF($C9551&lt;=0,"",1/$C9551^2))</f>
        <v>0.0462913663777605</v>
      </c>
      <c r="F9551" s="33" t="n">
        <f aca="false">IF(OR(ROW()-設定!$B$30&lt;2,ROW()+設定!$B$30&gt;13701,N($A9551)&lt;=0,N(INDEX($A$2:$A$13701,MIN(13700,MAX(1,ROW()-1+設定!$B$30))))&lt;=0,$A9551&lt;設定!$B$28,$A9551&gt;設定!$B$29),0,IF(AND($C9551&gt;=MAX(INDEX($C$1:$C$13701,MAX(1,ROW()-設定!$B$24)):INDEX($C$1:$C$13701,MAX(1,ROW()-1))),$C9551&gt;MAX(INDEX($C$1:$C$13701,MIN(13701,ROW()+1)):INDEX($C$1:$C$13701,MIN(13701,ROW()+設定!$B$24))),$C9551&gt;=設定!$B$32,$C9551&gt;=MAX(MIN(INDEX($C$1:$C$13701,MAX(1,ROW()-設定!$B$26)):INDEX($C$1:$C$13701,MAX(1,ROW()-1))),MIN(INDEX($C$1:$C$13701,MIN(13701,ROW()+1)):INDEX($C$1:$C$13701,MIN(13701,ROW()+設定!$B$26))))*10^(設定!$B$27/20)),1,0))</f>
        <v>0</v>
      </c>
      <c r="G9551" s="33" t="n">
        <f aca="false">$G9550+IF($F9551=1,1,0)</f>
        <v>5</v>
      </c>
      <c r="H9551" s="0" t="str">
        <f aca="false">IF($F9551=1,$G9551,"")</f>
        <v/>
      </c>
    </row>
    <row r="9552" customFormat="false" ht="15" hidden="false" customHeight="false" outlineLevel="0" collapsed="false">
      <c r="A9552" s="30" t="n">
        <v>1492.1875</v>
      </c>
      <c r="B9552" s="31" t="n">
        <v>13.2881</v>
      </c>
      <c r="C9552" s="32" t="n">
        <f aca="false">IF($A9552="","",IF(設定!$B$21="dB",10^($B9552/20),ABS($B9552)))</f>
        <v>4.6174797551672</v>
      </c>
      <c r="D9552" s="32" t="n">
        <f aca="false">IF($A9552="","",$A9552^2)</f>
        <v>2226623.53515625</v>
      </c>
      <c r="E9552" s="32" t="n">
        <f aca="false">IF($A9552="","",IF($C9552&lt;=0,"",1/$C9552^2))</f>
        <v>0.0469018528730876</v>
      </c>
      <c r="F9552" s="33" t="n">
        <f aca="false">IF(OR(ROW()-設定!$B$30&lt;2,ROW()+設定!$B$30&gt;13701,N($A9552)&lt;=0,N(INDEX($A$2:$A$13701,MIN(13700,MAX(1,ROW()-1+設定!$B$30))))&lt;=0,$A9552&lt;設定!$B$28,$A9552&gt;設定!$B$29),0,IF(AND($C9552&gt;=MAX(INDEX($C$1:$C$13701,MAX(1,ROW()-設定!$B$24)):INDEX($C$1:$C$13701,MAX(1,ROW()-1))),$C9552&gt;MAX(INDEX($C$1:$C$13701,MIN(13701,ROW()+1)):INDEX($C$1:$C$13701,MIN(13701,ROW()+設定!$B$24))),$C9552&gt;=設定!$B$32,$C9552&gt;=MAX(MIN(INDEX($C$1:$C$13701,MAX(1,ROW()-設定!$B$26)):INDEX($C$1:$C$13701,MAX(1,ROW()-1))),MIN(INDEX($C$1:$C$13701,MIN(13701,ROW()+1)):INDEX($C$1:$C$13701,MIN(13701,ROW()+設定!$B$26))))*10^(設定!$B$27/20)),1,0))</f>
        <v>0</v>
      </c>
      <c r="G9552" s="33" t="n">
        <f aca="false">$G9551+IF($F9552=1,1,0)</f>
        <v>5</v>
      </c>
      <c r="H9552" s="0" t="str">
        <f aca="false">IF($F9552=1,$G9552,"")</f>
        <v/>
      </c>
    </row>
    <row r="9553" customFormat="false" ht="15" hidden="false" customHeight="false" outlineLevel="0" collapsed="false">
      <c r="A9553" s="30" t="n">
        <v>1492.34375</v>
      </c>
      <c r="B9553" s="31" t="n">
        <v>13.1311</v>
      </c>
      <c r="C9553" s="32" t="n">
        <f aca="false">IF($A9553="","",IF(設定!$B$21="dB",10^($B9553/20),ABS($B9553)))</f>
        <v>4.53476723423569</v>
      </c>
      <c r="D9553" s="32" t="n">
        <f aca="false">IF($A9553="","",$A9553^2)</f>
        <v>2227089.86816406</v>
      </c>
      <c r="E9553" s="32" t="n">
        <f aca="false">IF($A9553="","",IF($C9553&lt;=0,"",1/$C9553^2))</f>
        <v>0.0486284021954473</v>
      </c>
      <c r="F9553" s="33" t="n">
        <f aca="false">IF(OR(ROW()-設定!$B$30&lt;2,ROW()+設定!$B$30&gt;13701,N($A9553)&lt;=0,N(INDEX($A$2:$A$13701,MIN(13700,MAX(1,ROW()-1+設定!$B$30))))&lt;=0,$A9553&lt;設定!$B$28,$A9553&gt;設定!$B$29),0,IF(AND($C9553&gt;=MAX(INDEX($C$1:$C$13701,MAX(1,ROW()-設定!$B$24)):INDEX($C$1:$C$13701,MAX(1,ROW()-1))),$C9553&gt;MAX(INDEX($C$1:$C$13701,MIN(13701,ROW()+1)):INDEX($C$1:$C$13701,MIN(13701,ROW()+設定!$B$24))),$C9553&gt;=設定!$B$32,$C9553&gt;=MAX(MIN(INDEX($C$1:$C$13701,MAX(1,ROW()-設定!$B$26)):INDEX($C$1:$C$13701,MAX(1,ROW()-1))),MIN(INDEX($C$1:$C$13701,MIN(13701,ROW()+1)):INDEX($C$1:$C$13701,MIN(13701,ROW()+設定!$B$26))))*10^(設定!$B$27/20)),1,0))</f>
        <v>0</v>
      </c>
      <c r="G9553" s="33" t="n">
        <f aca="false">$G9552+IF($F9553=1,1,0)</f>
        <v>5</v>
      </c>
      <c r="H9553" s="0" t="str">
        <f aca="false">IF($F9553=1,$G9553,"")</f>
        <v/>
      </c>
    </row>
    <row r="9554" customFormat="false" ht="15" hidden="false" customHeight="false" outlineLevel="0" collapsed="false">
      <c r="A9554" s="30" t="n">
        <v>1492.5</v>
      </c>
      <c r="B9554" s="31" t="n">
        <v>13.176</v>
      </c>
      <c r="C9554" s="32" t="n">
        <f aca="false">IF($A9554="","",IF(設定!$B$21="dB",10^($B9554/20),ABS($B9554)))</f>
        <v>4.55826951540194</v>
      </c>
      <c r="D9554" s="32" t="n">
        <f aca="false">IF($A9554="","",$A9554^2)</f>
        <v>2227556.25</v>
      </c>
      <c r="E9554" s="32" t="n">
        <f aca="false">IF($A9554="","",IF($C9554&lt;=0,"",1/$C9554^2))</f>
        <v>0.0481282421867602</v>
      </c>
      <c r="F9554" s="33" t="n">
        <f aca="false">IF(OR(ROW()-設定!$B$30&lt;2,ROW()+設定!$B$30&gt;13701,N($A9554)&lt;=0,N(INDEX($A$2:$A$13701,MIN(13700,MAX(1,ROW()-1+設定!$B$30))))&lt;=0,$A9554&lt;設定!$B$28,$A9554&gt;設定!$B$29),0,IF(AND($C9554&gt;=MAX(INDEX($C$1:$C$13701,MAX(1,ROW()-設定!$B$24)):INDEX($C$1:$C$13701,MAX(1,ROW()-1))),$C9554&gt;MAX(INDEX($C$1:$C$13701,MIN(13701,ROW()+1)):INDEX($C$1:$C$13701,MIN(13701,ROW()+設定!$B$24))),$C9554&gt;=設定!$B$32,$C9554&gt;=MAX(MIN(INDEX($C$1:$C$13701,MAX(1,ROW()-設定!$B$26)):INDEX($C$1:$C$13701,MAX(1,ROW()-1))),MIN(INDEX($C$1:$C$13701,MIN(13701,ROW()+1)):INDEX($C$1:$C$13701,MIN(13701,ROW()+設定!$B$26))))*10^(設定!$B$27/20)),1,0))</f>
        <v>0</v>
      </c>
      <c r="G9554" s="33" t="n">
        <f aca="false">$G9553+IF($F9554=1,1,0)</f>
        <v>5</v>
      </c>
      <c r="H9554" s="0" t="str">
        <f aca="false">IF($F9554=1,$G9554,"")</f>
        <v/>
      </c>
    </row>
    <row r="9555" customFormat="false" ht="15" hidden="false" customHeight="false" outlineLevel="0" collapsed="false">
      <c r="A9555" s="30" t="n">
        <v>1492.65625</v>
      </c>
      <c r="B9555" s="31" t="n">
        <v>13.057</v>
      </c>
      <c r="C9555" s="32" t="n">
        <f aca="false">IF($A9555="","",IF(設定!$B$21="dB",10^($B9555/20),ABS($B9555)))</f>
        <v>4.49624533259577</v>
      </c>
      <c r="D9555" s="32" t="n">
        <f aca="false">IF($A9555="","",$A9555^2)</f>
        <v>2228022.68066406</v>
      </c>
      <c r="E9555" s="32" t="n">
        <f aca="false">IF($A9555="","",IF($C9555&lt;=0,"",1/$C9555^2))</f>
        <v>0.0494652262675065</v>
      </c>
      <c r="F9555" s="33" t="n">
        <f aca="false">IF(OR(ROW()-設定!$B$30&lt;2,ROW()+設定!$B$30&gt;13701,N($A9555)&lt;=0,N(INDEX($A$2:$A$13701,MIN(13700,MAX(1,ROW()-1+設定!$B$30))))&lt;=0,$A9555&lt;設定!$B$28,$A9555&gt;設定!$B$29),0,IF(AND($C9555&gt;=MAX(INDEX($C$1:$C$13701,MAX(1,ROW()-設定!$B$24)):INDEX($C$1:$C$13701,MAX(1,ROW()-1))),$C9555&gt;MAX(INDEX($C$1:$C$13701,MIN(13701,ROW()+1)):INDEX($C$1:$C$13701,MIN(13701,ROW()+設定!$B$24))),$C9555&gt;=設定!$B$32,$C9555&gt;=MAX(MIN(INDEX($C$1:$C$13701,MAX(1,ROW()-設定!$B$26)):INDEX($C$1:$C$13701,MAX(1,ROW()-1))),MIN(INDEX($C$1:$C$13701,MIN(13701,ROW()+1)):INDEX($C$1:$C$13701,MIN(13701,ROW()+設定!$B$26))))*10^(設定!$B$27/20)),1,0))</f>
        <v>0</v>
      </c>
      <c r="G9555" s="33" t="n">
        <f aca="false">$G9554+IF($F9555=1,1,0)</f>
        <v>5</v>
      </c>
      <c r="H9555" s="0" t="str">
        <f aca="false">IF($F9555=1,$G9555,"")</f>
        <v/>
      </c>
    </row>
    <row r="9556" customFormat="false" ht="15" hidden="false" customHeight="false" outlineLevel="0" collapsed="false">
      <c r="A9556" s="30" t="n">
        <v>1492.8125</v>
      </c>
      <c r="B9556" s="31" t="n">
        <v>13.3444</v>
      </c>
      <c r="C9556" s="32" t="n">
        <f aca="false">IF($A9556="","",IF(設定!$B$21="dB",10^($B9556/20),ABS($B9556)))</f>
        <v>4.64750643741484</v>
      </c>
      <c r="D9556" s="32" t="n">
        <f aca="false">IF($A9556="","",$A9556^2)</f>
        <v>2228489.16015625</v>
      </c>
      <c r="E9556" s="32" t="n">
        <f aca="false">IF($A9556="","",IF($C9556&lt;=0,"",1/$C9556^2))</f>
        <v>0.046297762208168</v>
      </c>
      <c r="F9556" s="33" t="n">
        <f aca="false">IF(OR(ROW()-設定!$B$30&lt;2,ROW()+設定!$B$30&gt;13701,N($A9556)&lt;=0,N(INDEX($A$2:$A$13701,MIN(13700,MAX(1,ROW()-1+設定!$B$30))))&lt;=0,$A9556&lt;設定!$B$28,$A9556&gt;設定!$B$29),0,IF(AND($C9556&gt;=MAX(INDEX($C$1:$C$13701,MAX(1,ROW()-設定!$B$24)):INDEX($C$1:$C$13701,MAX(1,ROW()-1))),$C9556&gt;MAX(INDEX($C$1:$C$13701,MIN(13701,ROW()+1)):INDEX($C$1:$C$13701,MIN(13701,ROW()+設定!$B$24))),$C9556&gt;=設定!$B$32,$C9556&gt;=MAX(MIN(INDEX($C$1:$C$13701,MAX(1,ROW()-設定!$B$26)):INDEX($C$1:$C$13701,MAX(1,ROW()-1))),MIN(INDEX($C$1:$C$13701,MIN(13701,ROW()+1)):INDEX($C$1:$C$13701,MIN(13701,ROW()+設定!$B$26))))*10^(設定!$B$27/20)),1,0))</f>
        <v>0</v>
      </c>
      <c r="G9556" s="33" t="n">
        <f aca="false">$G9555+IF($F9556=1,1,0)</f>
        <v>5</v>
      </c>
      <c r="H9556" s="0" t="str">
        <f aca="false">IF($F9556=1,$G9556,"")</f>
        <v/>
      </c>
    </row>
    <row r="9557" customFormat="false" ht="15" hidden="false" customHeight="false" outlineLevel="0" collapsed="false">
      <c r="A9557" s="30" t="n">
        <v>1492.96875</v>
      </c>
      <c r="B9557" s="31" t="n">
        <v>12.9377</v>
      </c>
      <c r="C9557" s="32" t="n">
        <f aca="false">IF($A9557="","",IF(設定!$B$21="dB",10^($B9557/20),ABS($B9557)))</f>
        <v>4.43491193117624</v>
      </c>
      <c r="D9557" s="32" t="n">
        <f aca="false">IF($A9557="","",$A9557^2)</f>
        <v>2228955.68847656</v>
      </c>
      <c r="E9557" s="32" t="n">
        <f aca="false">IF($A9557="","",IF($C9557&lt;=0,"",1/$C9557^2))</f>
        <v>0.0508428632317166</v>
      </c>
      <c r="F9557" s="33" t="n">
        <f aca="false">IF(OR(ROW()-設定!$B$30&lt;2,ROW()+設定!$B$30&gt;13701,N($A9557)&lt;=0,N(INDEX($A$2:$A$13701,MIN(13700,MAX(1,ROW()-1+設定!$B$30))))&lt;=0,$A9557&lt;設定!$B$28,$A9557&gt;設定!$B$29),0,IF(AND($C9557&gt;=MAX(INDEX($C$1:$C$13701,MAX(1,ROW()-設定!$B$24)):INDEX($C$1:$C$13701,MAX(1,ROW()-1))),$C9557&gt;MAX(INDEX($C$1:$C$13701,MIN(13701,ROW()+1)):INDEX($C$1:$C$13701,MIN(13701,ROW()+設定!$B$24))),$C9557&gt;=設定!$B$32,$C9557&gt;=MAX(MIN(INDEX($C$1:$C$13701,MAX(1,ROW()-設定!$B$26)):INDEX($C$1:$C$13701,MAX(1,ROW()-1))),MIN(INDEX($C$1:$C$13701,MIN(13701,ROW()+1)):INDEX($C$1:$C$13701,MIN(13701,ROW()+設定!$B$26))))*10^(設定!$B$27/20)),1,0))</f>
        <v>0</v>
      </c>
      <c r="G9557" s="33" t="n">
        <f aca="false">$G9556+IF($F9557=1,1,0)</f>
        <v>5</v>
      </c>
      <c r="H9557" s="0" t="str">
        <f aca="false">IF($F9557=1,$G9557,"")</f>
        <v/>
      </c>
    </row>
    <row r="9558" customFormat="false" ht="15" hidden="false" customHeight="false" outlineLevel="0" collapsed="false">
      <c r="A9558" s="30" t="n">
        <v>1493.125</v>
      </c>
      <c r="B9558" s="31" t="n">
        <v>13.2459</v>
      </c>
      <c r="C9558" s="32" t="n">
        <f aca="false">IF($A9558="","",IF(設定!$B$21="dB",10^($B9558/20),ABS($B9558)))</f>
        <v>4.5951003483454</v>
      </c>
      <c r="D9558" s="32" t="n">
        <f aca="false">IF($A9558="","",$A9558^2)</f>
        <v>2229422.265625</v>
      </c>
      <c r="E9558" s="32" t="n">
        <f aca="false">IF($A9558="","",IF($C9558&lt;=0,"",1/$C9558^2))</f>
        <v>0.047359815300026</v>
      </c>
      <c r="F9558" s="33" t="n">
        <f aca="false">IF(OR(ROW()-設定!$B$30&lt;2,ROW()+設定!$B$30&gt;13701,N($A9558)&lt;=0,N(INDEX($A$2:$A$13701,MIN(13700,MAX(1,ROW()-1+設定!$B$30))))&lt;=0,$A9558&lt;設定!$B$28,$A9558&gt;設定!$B$29),0,IF(AND($C9558&gt;=MAX(INDEX($C$1:$C$13701,MAX(1,ROW()-設定!$B$24)):INDEX($C$1:$C$13701,MAX(1,ROW()-1))),$C9558&gt;MAX(INDEX($C$1:$C$13701,MIN(13701,ROW()+1)):INDEX($C$1:$C$13701,MIN(13701,ROW()+設定!$B$24))),$C9558&gt;=設定!$B$32,$C9558&gt;=MAX(MIN(INDEX($C$1:$C$13701,MAX(1,ROW()-設定!$B$26)):INDEX($C$1:$C$13701,MAX(1,ROW()-1))),MIN(INDEX($C$1:$C$13701,MIN(13701,ROW()+1)):INDEX($C$1:$C$13701,MIN(13701,ROW()+設定!$B$26))))*10^(設定!$B$27/20)),1,0))</f>
        <v>0</v>
      </c>
      <c r="G9558" s="33" t="n">
        <f aca="false">$G9557+IF($F9558=1,1,0)</f>
        <v>5</v>
      </c>
      <c r="H9558" s="0" t="str">
        <f aca="false">IF($F9558=1,$G9558,"")</f>
        <v/>
      </c>
    </row>
    <row r="9559" customFormat="false" ht="15" hidden="false" customHeight="false" outlineLevel="0" collapsed="false">
      <c r="A9559" s="30" t="n">
        <v>1493.28125</v>
      </c>
      <c r="B9559" s="31" t="n">
        <v>12.9506</v>
      </c>
      <c r="C9559" s="32" t="n">
        <f aca="false">IF($A9559="","",IF(設定!$B$21="dB",10^($B9559/20),ABS($B9559)))</f>
        <v>4.44150341124571</v>
      </c>
      <c r="D9559" s="32" t="n">
        <f aca="false">IF($A9559="","",$A9559^2)</f>
        <v>2229888.89160156</v>
      </c>
      <c r="E9559" s="32" t="n">
        <f aca="false">IF($A9559="","",IF($C9559&lt;=0,"",1/$C9559^2))</f>
        <v>0.0506920669758076</v>
      </c>
      <c r="F9559" s="33" t="n">
        <f aca="false">IF(OR(ROW()-設定!$B$30&lt;2,ROW()+設定!$B$30&gt;13701,N($A9559)&lt;=0,N(INDEX($A$2:$A$13701,MIN(13700,MAX(1,ROW()-1+設定!$B$30))))&lt;=0,$A9559&lt;設定!$B$28,$A9559&gt;設定!$B$29),0,IF(AND($C9559&gt;=MAX(INDEX($C$1:$C$13701,MAX(1,ROW()-設定!$B$24)):INDEX($C$1:$C$13701,MAX(1,ROW()-1))),$C9559&gt;MAX(INDEX($C$1:$C$13701,MIN(13701,ROW()+1)):INDEX($C$1:$C$13701,MIN(13701,ROW()+設定!$B$24))),$C9559&gt;=設定!$B$32,$C9559&gt;=MAX(MIN(INDEX($C$1:$C$13701,MAX(1,ROW()-設定!$B$26)):INDEX($C$1:$C$13701,MAX(1,ROW()-1))),MIN(INDEX($C$1:$C$13701,MIN(13701,ROW()+1)):INDEX($C$1:$C$13701,MIN(13701,ROW()+設定!$B$26))))*10^(設定!$B$27/20)),1,0))</f>
        <v>0</v>
      </c>
      <c r="G9559" s="33" t="n">
        <f aca="false">$G9558+IF($F9559=1,1,0)</f>
        <v>5</v>
      </c>
      <c r="H9559" s="0" t="str">
        <f aca="false">IF($F9559=1,$G9559,"")</f>
        <v/>
      </c>
    </row>
    <row r="9560" customFormat="false" ht="15" hidden="false" customHeight="false" outlineLevel="0" collapsed="false">
      <c r="A9560" s="30" t="n">
        <v>1493.4375</v>
      </c>
      <c r="B9560" s="31" t="n">
        <v>13.0478</v>
      </c>
      <c r="C9560" s="32" t="n">
        <f aca="false">IF($A9560="","",IF(設定!$B$21="dB",10^($B9560/20),ABS($B9560)))</f>
        <v>4.49148547959353</v>
      </c>
      <c r="D9560" s="32" t="n">
        <f aca="false">IF($A9560="","",$A9560^2)</f>
        <v>2230355.56640625</v>
      </c>
      <c r="E9560" s="32" t="n">
        <f aca="false">IF($A9560="","",IF($C9560&lt;=0,"",1/$C9560^2))</f>
        <v>0.0495701233953932</v>
      </c>
      <c r="F9560" s="33" t="n">
        <f aca="false">IF(OR(ROW()-設定!$B$30&lt;2,ROW()+設定!$B$30&gt;13701,N($A9560)&lt;=0,N(INDEX($A$2:$A$13701,MIN(13700,MAX(1,ROW()-1+設定!$B$30))))&lt;=0,$A9560&lt;設定!$B$28,$A9560&gt;設定!$B$29),0,IF(AND($C9560&gt;=MAX(INDEX($C$1:$C$13701,MAX(1,ROW()-設定!$B$24)):INDEX($C$1:$C$13701,MAX(1,ROW()-1))),$C9560&gt;MAX(INDEX($C$1:$C$13701,MIN(13701,ROW()+1)):INDEX($C$1:$C$13701,MIN(13701,ROW()+設定!$B$24))),$C9560&gt;=設定!$B$32,$C9560&gt;=MAX(MIN(INDEX($C$1:$C$13701,MAX(1,ROW()-設定!$B$26)):INDEX($C$1:$C$13701,MAX(1,ROW()-1))),MIN(INDEX($C$1:$C$13701,MIN(13701,ROW()+1)):INDEX($C$1:$C$13701,MIN(13701,ROW()+設定!$B$26))))*10^(設定!$B$27/20)),1,0))</f>
        <v>0</v>
      </c>
      <c r="G9560" s="33" t="n">
        <f aca="false">$G9559+IF($F9560=1,1,0)</f>
        <v>5</v>
      </c>
      <c r="H9560" s="0" t="str">
        <f aca="false">IF($F9560=1,$G9560,"")</f>
        <v/>
      </c>
    </row>
    <row r="9561" customFormat="false" ht="15" hidden="false" customHeight="false" outlineLevel="0" collapsed="false">
      <c r="A9561" s="30" t="n">
        <v>1493.59375</v>
      </c>
      <c r="B9561" s="31" t="n">
        <v>12.9456</v>
      </c>
      <c r="C9561" s="32" t="n">
        <f aca="false">IF($A9561="","",IF(設定!$B$21="dB",10^($B9561/20),ABS($B9561)))</f>
        <v>4.43894741210568</v>
      </c>
      <c r="D9561" s="32" t="n">
        <f aca="false">IF($A9561="","",$A9561^2)</f>
        <v>2230822.29003906</v>
      </c>
      <c r="E9561" s="32" t="n">
        <f aca="false">IF($A9561="","",IF($C9561&lt;=0,"",1/$C9561^2))</f>
        <v>0.0507504619831015</v>
      </c>
      <c r="F9561" s="33" t="n">
        <f aca="false">IF(OR(ROW()-設定!$B$30&lt;2,ROW()+設定!$B$30&gt;13701,N($A9561)&lt;=0,N(INDEX($A$2:$A$13701,MIN(13700,MAX(1,ROW()-1+設定!$B$30))))&lt;=0,$A9561&lt;設定!$B$28,$A9561&gt;設定!$B$29),0,IF(AND($C9561&gt;=MAX(INDEX($C$1:$C$13701,MAX(1,ROW()-設定!$B$24)):INDEX($C$1:$C$13701,MAX(1,ROW()-1))),$C9561&gt;MAX(INDEX($C$1:$C$13701,MIN(13701,ROW()+1)):INDEX($C$1:$C$13701,MIN(13701,ROW()+設定!$B$24))),$C9561&gt;=設定!$B$32,$C9561&gt;=MAX(MIN(INDEX($C$1:$C$13701,MAX(1,ROW()-設定!$B$26)):INDEX($C$1:$C$13701,MAX(1,ROW()-1))),MIN(INDEX($C$1:$C$13701,MIN(13701,ROW()+1)):INDEX($C$1:$C$13701,MIN(13701,ROW()+設定!$B$26))))*10^(設定!$B$27/20)),1,0))</f>
        <v>0</v>
      </c>
      <c r="G9561" s="33" t="n">
        <f aca="false">$G9560+IF($F9561=1,1,0)</f>
        <v>5</v>
      </c>
      <c r="H9561" s="0" t="str">
        <f aca="false">IF($F9561=1,$G9561,"")</f>
        <v/>
      </c>
    </row>
    <row r="9562" customFormat="false" ht="15" hidden="false" customHeight="false" outlineLevel="0" collapsed="false">
      <c r="A9562" s="30" t="n">
        <v>1493.75</v>
      </c>
      <c r="B9562" s="31" t="n">
        <v>12.8998</v>
      </c>
      <c r="C9562" s="32" t="n">
        <f aca="false">IF($A9562="","",IF(設定!$B$21="dB",10^($B9562/20),ABS($B9562)))</f>
        <v>4.41560279935074</v>
      </c>
      <c r="D9562" s="32" t="n">
        <f aca="false">IF($A9562="","",$A9562^2)</f>
        <v>2231289.0625</v>
      </c>
      <c r="E9562" s="32" t="n">
        <f aca="false">IF($A9562="","",IF($C9562&lt;=0,"",1/$C9562^2))</f>
        <v>0.0512885002674752</v>
      </c>
      <c r="F9562" s="33" t="n">
        <f aca="false">IF(OR(ROW()-設定!$B$30&lt;2,ROW()+設定!$B$30&gt;13701,N($A9562)&lt;=0,N(INDEX($A$2:$A$13701,MIN(13700,MAX(1,ROW()-1+設定!$B$30))))&lt;=0,$A9562&lt;設定!$B$28,$A9562&gt;設定!$B$29),0,IF(AND($C9562&gt;=MAX(INDEX($C$1:$C$13701,MAX(1,ROW()-設定!$B$24)):INDEX($C$1:$C$13701,MAX(1,ROW()-1))),$C9562&gt;MAX(INDEX($C$1:$C$13701,MIN(13701,ROW()+1)):INDEX($C$1:$C$13701,MIN(13701,ROW()+設定!$B$24))),$C9562&gt;=設定!$B$32,$C9562&gt;=MAX(MIN(INDEX($C$1:$C$13701,MAX(1,ROW()-設定!$B$26)):INDEX($C$1:$C$13701,MAX(1,ROW()-1))),MIN(INDEX($C$1:$C$13701,MIN(13701,ROW()+1)):INDEX($C$1:$C$13701,MIN(13701,ROW()+設定!$B$26))))*10^(設定!$B$27/20)),1,0))</f>
        <v>0</v>
      </c>
      <c r="G9562" s="33" t="n">
        <f aca="false">$G9561+IF($F9562=1,1,0)</f>
        <v>5</v>
      </c>
      <c r="H9562" s="0" t="str">
        <f aca="false">IF($F9562=1,$G9562,"")</f>
        <v/>
      </c>
    </row>
    <row r="9563" customFormat="false" ht="15" hidden="false" customHeight="false" outlineLevel="0" collapsed="false">
      <c r="A9563" s="30" t="n">
        <v>1493.90625</v>
      </c>
      <c r="B9563" s="31" t="n">
        <v>13.0045</v>
      </c>
      <c r="C9563" s="32" t="n">
        <f aca="false">IF($A9563="","",IF(設定!$B$21="dB",10^($B9563/20),ABS($B9563)))</f>
        <v>4.46915070678803</v>
      </c>
      <c r="D9563" s="32" t="n">
        <f aca="false">IF($A9563="","",$A9563^2)</f>
        <v>2231755.88378906</v>
      </c>
      <c r="E9563" s="32" t="n">
        <f aca="false">IF($A9563="","",IF($C9563&lt;=0,"",1/$C9563^2))</f>
        <v>0.0500668190766463</v>
      </c>
      <c r="F9563" s="33" t="n">
        <f aca="false">IF(OR(ROW()-設定!$B$30&lt;2,ROW()+設定!$B$30&gt;13701,N($A9563)&lt;=0,N(INDEX($A$2:$A$13701,MIN(13700,MAX(1,ROW()-1+設定!$B$30))))&lt;=0,$A9563&lt;設定!$B$28,$A9563&gt;設定!$B$29),0,IF(AND($C9563&gt;=MAX(INDEX($C$1:$C$13701,MAX(1,ROW()-設定!$B$24)):INDEX($C$1:$C$13701,MAX(1,ROW()-1))),$C9563&gt;MAX(INDEX($C$1:$C$13701,MIN(13701,ROW()+1)):INDEX($C$1:$C$13701,MIN(13701,ROW()+設定!$B$24))),$C9563&gt;=設定!$B$32,$C9563&gt;=MAX(MIN(INDEX($C$1:$C$13701,MAX(1,ROW()-設定!$B$26)):INDEX($C$1:$C$13701,MAX(1,ROW()-1))),MIN(INDEX($C$1:$C$13701,MIN(13701,ROW()+1)):INDEX($C$1:$C$13701,MIN(13701,ROW()+設定!$B$26))))*10^(設定!$B$27/20)),1,0))</f>
        <v>0</v>
      </c>
      <c r="G9563" s="33" t="n">
        <f aca="false">$G9562+IF($F9563=1,1,0)</f>
        <v>5</v>
      </c>
      <c r="H9563" s="0" t="str">
        <f aca="false">IF($F9563=1,$G9563,"")</f>
        <v/>
      </c>
    </row>
    <row r="9564" customFormat="false" ht="15" hidden="false" customHeight="false" outlineLevel="0" collapsed="false">
      <c r="A9564" s="30" t="n">
        <v>1494.0625</v>
      </c>
      <c r="B9564" s="31" t="n">
        <v>12.9597</v>
      </c>
      <c r="C9564" s="32" t="n">
        <f aca="false">IF($A9564="","",IF(設定!$B$21="dB",10^($B9564/20),ABS($B9564)))</f>
        <v>4.44615910714387</v>
      </c>
      <c r="D9564" s="32" t="n">
        <f aca="false">IF($A9564="","",$A9564^2)</f>
        <v>2232222.75390625</v>
      </c>
      <c r="E9564" s="32" t="n">
        <f aca="false">IF($A9564="","",IF($C9564&lt;=0,"",1/$C9564^2))</f>
        <v>0.0505859604339758</v>
      </c>
      <c r="F9564" s="33" t="n">
        <f aca="false">IF(OR(ROW()-設定!$B$30&lt;2,ROW()+設定!$B$30&gt;13701,N($A9564)&lt;=0,N(INDEX($A$2:$A$13701,MIN(13700,MAX(1,ROW()-1+設定!$B$30))))&lt;=0,$A9564&lt;設定!$B$28,$A9564&gt;設定!$B$29),0,IF(AND($C9564&gt;=MAX(INDEX($C$1:$C$13701,MAX(1,ROW()-設定!$B$24)):INDEX($C$1:$C$13701,MAX(1,ROW()-1))),$C9564&gt;MAX(INDEX($C$1:$C$13701,MIN(13701,ROW()+1)):INDEX($C$1:$C$13701,MIN(13701,ROW()+設定!$B$24))),$C9564&gt;=設定!$B$32,$C9564&gt;=MAX(MIN(INDEX($C$1:$C$13701,MAX(1,ROW()-設定!$B$26)):INDEX($C$1:$C$13701,MAX(1,ROW()-1))),MIN(INDEX($C$1:$C$13701,MIN(13701,ROW()+1)):INDEX($C$1:$C$13701,MIN(13701,ROW()+設定!$B$26))))*10^(設定!$B$27/20)),1,0))</f>
        <v>0</v>
      </c>
      <c r="G9564" s="33" t="n">
        <f aca="false">$G9563+IF($F9564=1,1,0)</f>
        <v>5</v>
      </c>
      <c r="H9564" s="0" t="str">
        <f aca="false">IF($F9564=1,$G9564,"")</f>
        <v/>
      </c>
    </row>
    <row r="9565" customFormat="false" ht="15" hidden="false" customHeight="false" outlineLevel="0" collapsed="false">
      <c r="A9565" s="30" t="n">
        <v>1494.21875</v>
      </c>
      <c r="B9565" s="31" t="n">
        <v>12.8127</v>
      </c>
      <c r="C9565" s="32" t="n">
        <f aca="false">IF($A9565="","",IF(設定!$B$21="dB",10^($B9565/20),ABS($B9565)))</f>
        <v>4.37154547000655</v>
      </c>
      <c r="D9565" s="32" t="n">
        <f aca="false">IF($A9565="","",$A9565^2)</f>
        <v>2232689.67285156</v>
      </c>
      <c r="E9565" s="32" t="n">
        <f aca="false">IF($A9565="","",IF($C9565&lt;=0,"",1/$C9565^2))</f>
        <v>0.0523275016421569</v>
      </c>
      <c r="F9565" s="33" t="n">
        <f aca="false">IF(OR(ROW()-設定!$B$30&lt;2,ROW()+設定!$B$30&gt;13701,N($A9565)&lt;=0,N(INDEX($A$2:$A$13701,MIN(13700,MAX(1,ROW()-1+設定!$B$30))))&lt;=0,$A9565&lt;設定!$B$28,$A9565&gt;設定!$B$29),0,IF(AND($C9565&gt;=MAX(INDEX($C$1:$C$13701,MAX(1,ROW()-設定!$B$24)):INDEX($C$1:$C$13701,MAX(1,ROW()-1))),$C9565&gt;MAX(INDEX($C$1:$C$13701,MIN(13701,ROW()+1)):INDEX($C$1:$C$13701,MIN(13701,ROW()+設定!$B$24))),$C9565&gt;=設定!$B$32,$C9565&gt;=MAX(MIN(INDEX($C$1:$C$13701,MAX(1,ROW()-設定!$B$26)):INDEX($C$1:$C$13701,MAX(1,ROW()-1))),MIN(INDEX($C$1:$C$13701,MIN(13701,ROW()+1)):INDEX($C$1:$C$13701,MIN(13701,ROW()+設定!$B$26))))*10^(設定!$B$27/20)),1,0))</f>
        <v>0</v>
      </c>
      <c r="G9565" s="33" t="n">
        <f aca="false">$G9564+IF($F9565=1,1,0)</f>
        <v>5</v>
      </c>
      <c r="H9565" s="0" t="str">
        <f aca="false">IF($F9565=1,$G9565,"")</f>
        <v/>
      </c>
    </row>
    <row r="9566" customFormat="false" ht="15" hidden="false" customHeight="false" outlineLevel="0" collapsed="false">
      <c r="A9566" s="30" t="n">
        <v>1494.375</v>
      </c>
      <c r="B9566" s="31" t="n">
        <v>12.7152</v>
      </c>
      <c r="C9566" s="32" t="n">
        <f aca="false">IF($A9566="","",IF(設定!$B$21="dB",10^($B9566/20),ABS($B9566)))</f>
        <v>4.32274881089435</v>
      </c>
      <c r="D9566" s="32" t="n">
        <f aca="false">IF($A9566="","",$A9566^2)</f>
        <v>2233156.640625</v>
      </c>
      <c r="E9566" s="32" t="n">
        <f aca="false">IF($A9566="","",IF($C9566&lt;=0,"",1/$C9566^2))</f>
        <v>0.0535155508381889</v>
      </c>
      <c r="F9566" s="33" t="n">
        <f aca="false">IF(OR(ROW()-設定!$B$30&lt;2,ROW()+設定!$B$30&gt;13701,N($A9566)&lt;=0,N(INDEX($A$2:$A$13701,MIN(13700,MAX(1,ROW()-1+設定!$B$30))))&lt;=0,$A9566&lt;設定!$B$28,$A9566&gt;設定!$B$29),0,IF(AND($C9566&gt;=MAX(INDEX($C$1:$C$13701,MAX(1,ROW()-設定!$B$24)):INDEX($C$1:$C$13701,MAX(1,ROW()-1))),$C9566&gt;MAX(INDEX($C$1:$C$13701,MIN(13701,ROW()+1)):INDEX($C$1:$C$13701,MIN(13701,ROW()+設定!$B$24))),$C9566&gt;=設定!$B$32,$C9566&gt;=MAX(MIN(INDEX($C$1:$C$13701,MAX(1,ROW()-設定!$B$26)):INDEX($C$1:$C$13701,MAX(1,ROW()-1))),MIN(INDEX($C$1:$C$13701,MIN(13701,ROW()+1)):INDEX($C$1:$C$13701,MIN(13701,ROW()+設定!$B$26))))*10^(設定!$B$27/20)),1,0))</f>
        <v>0</v>
      </c>
      <c r="G9566" s="33" t="n">
        <f aca="false">$G9565+IF($F9566=1,1,0)</f>
        <v>5</v>
      </c>
      <c r="H9566" s="0" t="str">
        <f aca="false">IF($F9566=1,$G9566,"")</f>
        <v/>
      </c>
    </row>
    <row r="9567" customFormat="false" ht="15" hidden="false" customHeight="false" outlineLevel="0" collapsed="false">
      <c r="A9567" s="30" t="n">
        <v>1494.53125</v>
      </c>
      <c r="B9567" s="31" t="n">
        <v>12.9914</v>
      </c>
      <c r="C9567" s="32" t="n">
        <f aca="false">IF($A9567="","",IF(設定!$B$21="dB",10^($B9567/20),ABS($B9567)))</f>
        <v>4.46241544423719</v>
      </c>
      <c r="D9567" s="32" t="n">
        <f aca="false">IF($A9567="","",$A9567^2)</f>
        <v>2233623.65722656</v>
      </c>
      <c r="E9567" s="32" t="n">
        <f aca="false">IF($A9567="","",IF($C9567&lt;=0,"",1/$C9567^2))</f>
        <v>0.0502180679502452</v>
      </c>
      <c r="F9567" s="33" t="n">
        <f aca="false">IF(OR(ROW()-設定!$B$30&lt;2,ROW()+設定!$B$30&gt;13701,N($A9567)&lt;=0,N(INDEX($A$2:$A$13701,MIN(13700,MAX(1,ROW()-1+設定!$B$30))))&lt;=0,$A9567&lt;設定!$B$28,$A9567&gt;設定!$B$29),0,IF(AND($C9567&gt;=MAX(INDEX($C$1:$C$13701,MAX(1,ROW()-設定!$B$24)):INDEX($C$1:$C$13701,MAX(1,ROW()-1))),$C9567&gt;MAX(INDEX($C$1:$C$13701,MIN(13701,ROW()+1)):INDEX($C$1:$C$13701,MIN(13701,ROW()+設定!$B$24))),$C9567&gt;=設定!$B$32,$C9567&gt;=MAX(MIN(INDEX($C$1:$C$13701,MAX(1,ROW()-設定!$B$26)):INDEX($C$1:$C$13701,MAX(1,ROW()-1))),MIN(INDEX($C$1:$C$13701,MIN(13701,ROW()+1)):INDEX($C$1:$C$13701,MIN(13701,ROW()+設定!$B$26))))*10^(設定!$B$27/20)),1,0))</f>
        <v>0</v>
      </c>
      <c r="G9567" s="33" t="n">
        <f aca="false">$G9566+IF($F9567=1,1,0)</f>
        <v>5</v>
      </c>
      <c r="H9567" s="0" t="str">
        <f aca="false">IF($F9567=1,$G9567,"")</f>
        <v/>
      </c>
    </row>
    <row r="9568" customFormat="false" ht="15" hidden="false" customHeight="false" outlineLevel="0" collapsed="false">
      <c r="A9568" s="30" t="n">
        <v>1494.6875</v>
      </c>
      <c r="B9568" s="31" t="n">
        <v>12.8912</v>
      </c>
      <c r="C9568" s="32" t="n">
        <f aca="false">IF($A9568="","",IF(設定!$B$21="dB",10^($B9568/20),ABS($B9568)))</f>
        <v>4.41123302348217</v>
      </c>
      <c r="D9568" s="32" t="n">
        <f aca="false">IF($A9568="","",$A9568^2)</f>
        <v>2234090.72265625</v>
      </c>
      <c r="E9568" s="32" t="n">
        <f aca="false">IF($A9568="","",IF($C9568&lt;=0,"",1/$C9568^2))</f>
        <v>0.0513901635693636</v>
      </c>
      <c r="F9568" s="33" t="n">
        <f aca="false">IF(OR(ROW()-設定!$B$30&lt;2,ROW()+設定!$B$30&gt;13701,N($A9568)&lt;=0,N(INDEX($A$2:$A$13701,MIN(13700,MAX(1,ROW()-1+設定!$B$30))))&lt;=0,$A9568&lt;設定!$B$28,$A9568&gt;設定!$B$29),0,IF(AND($C9568&gt;=MAX(INDEX($C$1:$C$13701,MAX(1,ROW()-設定!$B$24)):INDEX($C$1:$C$13701,MAX(1,ROW()-1))),$C9568&gt;MAX(INDEX($C$1:$C$13701,MIN(13701,ROW()+1)):INDEX($C$1:$C$13701,MIN(13701,ROW()+設定!$B$24))),$C9568&gt;=設定!$B$32,$C9568&gt;=MAX(MIN(INDEX($C$1:$C$13701,MAX(1,ROW()-設定!$B$26)):INDEX($C$1:$C$13701,MAX(1,ROW()-1))),MIN(INDEX($C$1:$C$13701,MIN(13701,ROW()+1)):INDEX($C$1:$C$13701,MIN(13701,ROW()+設定!$B$26))))*10^(設定!$B$27/20)),1,0))</f>
        <v>0</v>
      </c>
      <c r="G9568" s="33" t="n">
        <f aca="false">$G9567+IF($F9568=1,1,0)</f>
        <v>5</v>
      </c>
      <c r="H9568" s="0" t="str">
        <f aca="false">IF($F9568=1,$G9568,"")</f>
        <v/>
      </c>
    </row>
    <row r="9569" customFormat="false" ht="15" hidden="false" customHeight="false" outlineLevel="0" collapsed="false">
      <c r="A9569" s="30" t="n">
        <v>1494.84375</v>
      </c>
      <c r="B9569" s="31" t="n">
        <v>12.7293</v>
      </c>
      <c r="C9569" s="32" t="n">
        <f aca="false">IF($A9569="","",IF(設定!$B$21="dB",10^($B9569/20),ABS($B9569)))</f>
        <v>4.32977172494506</v>
      </c>
      <c r="D9569" s="32" t="n">
        <f aca="false">IF($A9569="","",$A9569^2)</f>
        <v>2234557.83691406</v>
      </c>
      <c r="E9569" s="32" t="n">
        <f aca="false">IF($A9569="","",IF($C9569&lt;=0,"",1/$C9569^2))</f>
        <v>0.0533420865844422</v>
      </c>
      <c r="F9569" s="33" t="n">
        <f aca="false">IF(OR(ROW()-設定!$B$30&lt;2,ROW()+設定!$B$30&gt;13701,N($A9569)&lt;=0,N(INDEX($A$2:$A$13701,MIN(13700,MAX(1,ROW()-1+設定!$B$30))))&lt;=0,$A9569&lt;設定!$B$28,$A9569&gt;設定!$B$29),0,IF(AND($C9569&gt;=MAX(INDEX($C$1:$C$13701,MAX(1,ROW()-設定!$B$24)):INDEX($C$1:$C$13701,MAX(1,ROW()-1))),$C9569&gt;MAX(INDEX($C$1:$C$13701,MIN(13701,ROW()+1)):INDEX($C$1:$C$13701,MIN(13701,ROW()+設定!$B$24))),$C9569&gt;=設定!$B$32,$C9569&gt;=MAX(MIN(INDEX($C$1:$C$13701,MAX(1,ROW()-設定!$B$26)):INDEX($C$1:$C$13701,MAX(1,ROW()-1))),MIN(INDEX($C$1:$C$13701,MIN(13701,ROW()+1)):INDEX($C$1:$C$13701,MIN(13701,ROW()+設定!$B$26))))*10^(設定!$B$27/20)),1,0))</f>
        <v>0</v>
      </c>
      <c r="G9569" s="33" t="n">
        <f aca="false">$G9568+IF($F9569=1,1,0)</f>
        <v>5</v>
      </c>
      <c r="H9569" s="0" t="str">
        <f aca="false">IF($F9569=1,$G9569,"")</f>
        <v/>
      </c>
    </row>
    <row r="9570" customFormat="false" ht="15" hidden="false" customHeight="false" outlineLevel="0" collapsed="false">
      <c r="A9570" s="30" t="n">
        <v>1495</v>
      </c>
      <c r="B9570" s="31" t="n">
        <v>12.651</v>
      </c>
      <c r="C9570" s="32" t="n">
        <f aca="false">IF($A9570="","",IF(設定!$B$21="dB",10^($B9570/20),ABS($B9570)))</f>
        <v>4.29091587389877</v>
      </c>
      <c r="D9570" s="32" t="n">
        <f aca="false">IF($A9570="","",$A9570^2)</f>
        <v>2235025</v>
      </c>
      <c r="E9570" s="32" t="n">
        <f aca="false">IF($A9570="","",IF($C9570&lt;=0,"",1/$C9570^2))</f>
        <v>0.0543125257881112</v>
      </c>
      <c r="F9570" s="33" t="n">
        <f aca="false">IF(OR(ROW()-設定!$B$30&lt;2,ROW()+設定!$B$30&gt;13701,N($A9570)&lt;=0,N(INDEX($A$2:$A$13701,MIN(13700,MAX(1,ROW()-1+設定!$B$30))))&lt;=0,$A9570&lt;設定!$B$28,$A9570&gt;設定!$B$29),0,IF(AND($C9570&gt;=MAX(INDEX($C$1:$C$13701,MAX(1,ROW()-設定!$B$24)):INDEX($C$1:$C$13701,MAX(1,ROW()-1))),$C9570&gt;MAX(INDEX($C$1:$C$13701,MIN(13701,ROW()+1)):INDEX($C$1:$C$13701,MIN(13701,ROW()+設定!$B$24))),$C9570&gt;=設定!$B$32,$C9570&gt;=MAX(MIN(INDEX($C$1:$C$13701,MAX(1,ROW()-設定!$B$26)):INDEX($C$1:$C$13701,MAX(1,ROW()-1))),MIN(INDEX($C$1:$C$13701,MIN(13701,ROW()+1)):INDEX($C$1:$C$13701,MIN(13701,ROW()+設定!$B$26))))*10^(設定!$B$27/20)),1,0))</f>
        <v>0</v>
      </c>
      <c r="G9570" s="33" t="n">
        <f aca="false">$G9569+IF($F9570=1,1,0)</f>
        <v>5</v>
      </c>
      <c r="H9570" s="0" t="str">
        <f aca="false">IF($F9570=1,$G9570,"")</f>
        <v/>
      </c>
    </row>
    <row r="9571" customFormat="false" ht="15" hidden="false" customHeight="false" outlineLevel="0" collapsed="false">
      <c r="A9571" s="30" t="n">
        <v>1495.15625</v>
      </c>
      <c r="B9571" s="31" t="n">
        <v>12.6807</v>
      </c>
      <c r="C9571" s="32" t="n">
        <f aca="false">IF($A9571="","",IF(設定!$B$21="dB",10^($B9571/20),ABS($B9571)))</f>
        <v>4.30561308235287</v>
      </c>
      <c r="D9571" s="32" t="n">
        <f aca="false">IF($A9571="","",$A9571^2)</f>
        <v>2235492.21191406</v>
      </c>
      <c r="E9571" s="32" t="n">
        <f aca="false">IF($A9571="","",IF($C9571&lt;=0,"",1/$C9571^2))</f>
        <v>0.0539423670684621</v>
      </c>
      <c r="F9571" s="33" t="n">
        <f aca="false">IF(OR(ROW()-設定!$B$30&lt;2,ROW()+設定!$B$30&gt;13701,N($A9571)&lt;=0,N(INDEX($A$2:$A$13701,MIN(13700,MAX(1,ROW()-1+設定!$B$30))))&lt;=0,$A9571&lt;設定!$B$28,$A9571&gt;設定!$B$29),0,IF(AND($C9571&gt;=MAX(INDEX($C$1:$C$13701,MAX(1,ROW()-設定!$B$24)):INDEX($C$1:$C$13701,MAX(1,ROW()-1))),$C9571&gt;MAX(INDEX($C$1:$C$13701,MIN(13701,ROW()+1)):INDEX($C$1:$C$13701,MIN(13701,ROW()+設定!$B$24))),$C9571&gt;=設定!$B$32,$C9571&gt;=MAX(MIN(INDEX($C$1:$C$13701,MAX(1,ROW()-設定!$B$26)):INDEX($C$1:$C$13701,MAX(1,ROW()-1))),MIN(INDEX($C$1:$C$13701,MIN(13701,ROW()+1)):INDEX($C$1:$C$13701,MIN(13701,ROW()+設定!$B$26))))*10^(設定!$B$27/20)),1,0))</f>
        <v>0</v>
      </c>
      <c r="G9571" s="33" t="n">
        <f aca="false">$G9570+IF($F9571=1,1,0)</f>
        <v>5</v>
      </c>
      <c r="H9571" s="0" t="str">
        <f aca="false">IF($F9571=1,$G9571,"")</f>
        <v/>
      </c>
    </row>
    <row r="9572" customFormat="false" ht="15" hidden="false" customHeight="false" outlineLevel="0" collapsed="false">
      <c r="A9572" s="30" t="n">
        <v>1495.3125</v>
      </c>
      <c r="B9572" s="31" t="n">
        <v>12.6264</v>
      </c>
      <c r="C9572" s="32" t="n">
        <f aca="false">IF($A9572="","",IF(設定!$B$21="dB",10^($B9572/20),ABS($B9572)))</f>
        <v>4.27878042222065</v>
      </c>
      <c r="D9572" s="32" t="n">
        <f aca="false">IF($A9572="","",$A9572^2)</f>
        <v>2235959.47265625</v>
      </c>
      <c r="E9572" s="32" t="n">
        <f aca="false">IF($A9572="","",IF($C9572&lt;=0,"",1/$C9572^2))</f>
        <v>0.0546210444054817</v>
      </c>
      <c r="F9572" s="33" t="n">
        <f aca="false">IF(OR(ROW()-設定!$B$30&lt;2,ROW()+設定!$B$30&gt;13701,N($A9572)&lt;=0,N(INDEX($A$2:$A$13701,MIN(13700,MAX(1,ROW()-1+設定!$B$30))))&lt;=0,$A9572&lt;設定!$B$28,$A9572&gt;設定!$B$29),0,IF(AND($C9572&gt;=MAX(INDEX($C$1:$C$13701,MAX(1,ROW()-設定!$B$24)):INDEX($C$1:$C$13701,MAX(1,ROW()-1))),$C9572&gt;MAX(INDEX($C$1:$C$13701,MIN(13701,ROW()+1)):INDEX($C$1:$C$13701,MIN(13701,ROW()+設定!$B$24))),$C9572&gt;=設定!$B$32,$C9572&gt;=MAX(MIN(INDEX($C$1:$C$13701,MAX(1,ROW()-設定!$B$26)):INDEX($C$1:$C$13701,MAX(1,ROW()-1))),MIN(INDEX($C$1:$C$13701,MIN(13701,ROW()+1)):INDEX($C$1:$C$13701,MIN(13701,ROW()+設定!$B$26))))*10^(設定!$B$27/20)),1,0))</f>
        <v>0</v>
      </c>
      <c r="G9572" s="33" t="n">
        <f aca="false">$G9571+IF($F9572=1,1,0)</f>
        <v>5</v>
      </c>
      <c r="H9572" s="0" t="str">
        <f aca="false">IF($F9572=1,$G9572,"")</f>
        <v/>
      </c>
    </row>
    <row r="9573" customFormat="false" ht="15" hidden="false" customHeight="false" outlineLevel="0" collapsed="false">
      <c r="A9573" s="30" t="n">
        <v>1495.46875</v>
      </c>
      <c r="B9573" s="31" t="n">
        <v>12.7095</v>
      </c>
      <c r="C9573" s="32" t="n">
        <f aca="false">IF($A9573="","",IF(設定!$B$21="dB",10^($B9573/20),ABS($B9573)))</f>
        <v>4.31991299484225</v>
      </c>
      <c r="D9573" s="32" t="n">
        <f aca="false">IF($A9573="","",$A9573^2)</f>
        <v>2236426.78222656</v>
      </c>
      <c r="E9573" s="32" t="n">
        <f aca="false">IF($A9573="","",IF($C9573&lt;=0,"",1/$C9573^2))</f>
        <v>0.0535858346934225</v>
      </c>
      <c r="F9573" s="33" t="n">
        <f aca="false">IF(OR(ROW()-設定!$B$30&lt;2,ROW()+設定!$B$30&gt;13701,N($A9573)&lt;=0,N(INDEX($A$2:$A$13701,MIN(13700,MAX(1,ROW()-1+設定!$B$30))))&lt;=0,$A9573&lt;設定!$B$28,$A9573&gt;設定!$B$29),0,IF(AND($C9573&gt;=MAX(INDEX($C$1:$C$13701,MAX(1,ROW()-設定!$B$24)):INDEX($C$1:$C$13701,MAX(1,ROW()-1))),$C9573&gt;MAX(INDEX($C$1:$C$13701,MIN(13701,ROW()+1)):INDEX($C$1:$C$13701,MIN(13701,ROW()+設定!$B$24))),$C9573&gt;=設定!$B$32,$C9573&gt;=MAX(MIN(INDEX($C$1:$C$13701,MAX(1,ROW()-設定!$B$26)):INDEX($C$1:$C$13701,MAX(1,ROW()-1))),MIN(INDEX($C$1:$C$13701,MIN(13701,ROW()+1)):INDEX($C$1:$C$13701,MIN(13701,ROW()+設定!$B$26))))*10^(設定!$B$27/20)),1,0))</f>
        <v>0</v>
      </c>
      <c r="G9573" s="33" t="n">
        <f aca="false">$G9572+IF($F9573=1,1,0)</f>
        <v>5</v>
      </c>
      <c r="H9573" s="0" t="str">
        <f aca="false">IF($F9573=1,$G9573,"")</f>
        <v/>
      </c>
    </row>
    <row r="9574" customFormat="false" ht="15" hidden="false" customHeight="false" outlineLevel="0" collapsed="false">
      <c r="A9574" s="30" t="n">
        <v>1495.625</v>
      </c>
      <c r="B9574" s="31" t="n">
        <v>12.4531</v>
      </c>
      <c r="C9574" s="32" t="n">
        <f aca="false">IF($A9574="","",IF(設定!$B$21="dB",10^($B9574/20),ABS($B9574)))</f>
        <v>4.19425663283344</v>
      </c>
      <c r="D9574" s="32" t="n">
        <f aca="false">IF($A9574="","",$A9574^2)</f>
        <v>2236894.140625</v>
      </c>
      <c r="E9574" s="32" t="n">
        <f aca="false">IF($A9574="","",IF($C9574&lt;=0,"",1/$C9574^2))</f>
        <v>0.0568447027721793</v>
      </c>
      <c r="F9574" s="33" t="n">
        <f aca="false">IF(OR(ROW()-設定!$B$30&lt;2,ROW()+設定!$B$30&gt;13701,N($A9574)&lt;=0,N(INDEX($A$2:$A$13701,MIN(13700,MAX(1,ROW()-1+設定!$B$30))))&lt;=0,$A9574&lt;設定!$B$28,$A9574&gt;設定!$B$29),0,IF(AND($C9574&gt;=MAX(INDEX($C$1:$C$13701,MAX(1,ROW()-設定!$B$24)):INDEX($C$1:$C$13701,MAX(1,ROW()-1))),$C9574&gt;MAX(INDEX($C$1:$C$13701,MIN(13701,ROW()+1)):INDEX($C$1:$C$13701,MIN(13701,ROW()+設定!$B$24))),$C9574&gt;=設定!$B$32,$C9574&gt;=MAX(MIN(INDEX($C$1:$C$13701,MAX(1,ROW()-設定!$B$26)):INDEX($C$1:$C$13701,MAX(1,ROW()-1))),MIN(INDEX($C$1:$C$13701,MIN(13701,ROW()+1)):INDEX($C$1:$C$13701,MIN(13701,ROW()+設定!$B$26))))*10^(設定!$B$27/20)),1,0))</f>
        <v>0</v>
      </c>
      <c r="G9574" s="33" t="n">
        <f aca="false">$G9573+IF($F9574=1,1,0)</f>
        <v>5</v>
      </c>
      <c r="H9574" s="0" t="str">
        <f aca="false">IF($F9574=1,$G9574,"")</f>
        <v/>
      </c>
    </row>
    <row r="9575" customFormat="false" ht="15" hidden="false" customHeight="false" outlineLevel="0" collapsed="false">
      <c r="A9575" s="30" t="n">
        <v>1495.78125</v>
      </c>
      <c r="B9575" s="31" t="n">
        <v>12.5242</v>
      </c>
      <c r="C9575" s="32" t="n">
        <f aca="false">IF($A9575="","",IF(設定!$B$21="dB",10^($B9575/20),ABS($B9575)))</f>
        <v>4.22873042081028</v>
      </c>
      <c r="D9575" s="32" t="n">
        <f aca="false">IF($A9575="","",$A9575^2)</f>
        <v>2237361.54785156</v>
      </c>
      <c r="E9575" s="32" t="n">
        <f aca="false">IF($A9575="","",IF($C9575&lt;=0,"",1/$C9575^2))</f>
        <v>0.0559216529575014</v>
      </c>
      <c r="F9575" s="33" t="n">
        <f aca="false">IF(OR(ROW()-設定!$B$30&lt;2,ROW()+設定!$B$30&gt;13701,N($A9575)&lt;=0,N(INDEX($A$2:$A$13701,MIN(13700,MAX(1,ROW()-1+設定!$B$30))))&lt;=0,$A9575&lt;設定!$B$28,$A9575&gt;設定!$B$29),0,IF(AND($C9575&gt;=MAX(INDEX($C$1:$C$13701,MAX(1,ROW()-設定!$B$24)):INDEX($C$1:$C$13701,MAX(1,ROW()-1))),$C9575&gt;MAX(INDEX($C$1:$C$13701,MIN(13701,ROW()+1)):INDEX($C$1:$C$13701,MIN(13701,ROW()+設定!$B$24))),$C9575&gt;=設定!$B$32,$C9575&gt;=MAX(MIN(INDEX($C$1:$C$13701,MAX(1,ROW()-設定!$B$26)):INDEX($C$1:$C$13701,MAX(1,ROW()-1))),MIN(INDEX($C$1:$C$13701,MIN(13701,ROW()+1)):INDEX($C$1:$C$13701,MIN(13701,ROW()+設定!$B$26))))*10^(設定!$B$27/20)),1,0))</f>
        <v>0</v>
      </c>
      <c r="G9575" s="33" t="n">
        <f aca="false">$G9574+IF($F9575=1,1,0)</f>
        <v>5</v>
      </c>
      <c r="H9575" s="0" t="str">
        <f aca="false">IF($F9575=1,$G9575,"")</f>
        <v/>
      </c>
    </row>
    <row r="9576" customFormat="false" ht="15" hidden="false" customHeight="false" outlineLevel="0" collapsed="false">
      <c r="A9576" s="30" t="n">
        <v>1495.9375</v>
      </c>
      <c r="B9576" s="31" t="n">
        <v>12.4085</v>
      </c>
      <c r="C9576" s="32" t="n">
        <f aca="false">IF($A9576="","",IF(設定!$B$21="dB",10^($B9576/20),ABS($B9576)))</f>
        <v>4.17277530966005</v>
      </c>
      <c r="D9576" s="32" t="n">
        <f aca="false">IF($A9576="","",$A9576^2)</f>
        <v>2237829.00390625</v>
      </c>
      <c r="E9576" s="32" t="n">
        <f aca="false">IF($A9576="","",IF($C9576&lt;=0,"",1/$C9576^2))</f>
        <v>0.0574314789256352</v>
      </c>
      <c r="F9576" s="33" t="n">
        <f aca="false">IF(OR(ROW()-設定!$B$30&lt;2,ROW()+設定!$B$30&gt;13701,N($A9576)&lt;=0,N(INDEX($A$2:$A$13701,MIN(13700,MAX(1,ROW()-1+設定!$B$30))))&lt;=0,$A9576&lt;設定!$B$28,$A9576&gt;設定!$B$29),0,IF(AND($C9576&gt;=MAX(INDEX($C$1:$C$13701,MAX(1,ROW()-設定!$B$24)):INDEX($C$1:$C$13701,MAX(1,ROW()-1))),$C9576&gt;MAX(INDEX($C$1:$C$13701,MIN(13701,ROW()+1)):INDEX($C$1:$C$13701,MIN(13701,ROW()+設定!$B$24))),$C9576&gt;=設定!$B$32,$C9576&gt;=MAX(MIN(INDEX($C$1:$C$13701,MAX(1,ROW()-設定!$B$26)):INDEX($C$1:$C$13701,MAX(1,ROW()-1))),MIN(INDEX($C$1:$C$13701,MIN(13701,ROW()+1)):INDEX($C$1:$C$13701,MIN(13701,ROW()+設定!$B$26))))*10^(設定!$B$27/20)),1,0))</f>
        <v>0</v>
      </c>
      <c r="G9576" s="33" t="n">
        <f aca="false">$G9575+IF($F9576=1,1,0)</f>
        <v>5</v>
      </c>
      <c r="H9576" s="0" t="str">
        <f aca="false">IF($F9576=1,$G9576,"")</f>
        <v/>
      </c>
    </row>
    <row r="9577" customFormat="false" ht="15" hidden="false" customHeight="false" outlineLevel="0" collapsed="false">
      <c r="A9577" s="30" t="n">
        <v>1496.09375</v>
      </c>
      <c r="B9577" s="31" t="n">
        <v>12.5933</v>
      </c>
      <c r="C9577" s="32" t="n">
        <f aca="false">IF($A9577="","",IF(設定!$B$21="dB",10^($B9577/20),ABS($B9577)))</f>
        <v>4.26250596737827</v>
      </c>
      <c r="D9577" s="32" t="n">
        <f aca="false">IF($A9577="","",$A9577^2)</f>
        <v>2238296.50878906</v>
      </c>
      <c r="E9577" s="32" t="n">
        <f aca="false">IF($A9577="","",IF($C9577&lt;=0,"",1/$C9577^2))</f>
        <v>0.0550389322451922</v>
      </c>
      <c r="F9577" s="33" t="n">
        <f aca="false">IF(OR(ROW()-設定!$B$30&lt;2,ROW()+設定!$B$30&gt;13701,N($A9577)&lt;=0,N(INDEX($A$2:$A$13701,MIN(13700,MAX(1,ROW()-1+設定!$B$30))))&lt;=0,$A9577&lt;設定!$B$28,$A9577&gt;設定!$B$29),0,IF(AND($C9577&gt;=MAX(INDEX($C$1:$C$13701,MAX(1,ROW()-設定!$B$24)):INDEX($C$1:$C$13701,MAX(1,ROW()-1))),$C9577&gt;MAX(INDEX($C$1:$C$13701,MIN(13701,ROW()+1)):INDEX($C$1:$C$13701,MIN(13701,ROW()+設定!$B$24))),$C9577&gt;=設定!$B$32,$C9577&gt;=MAX(MIN(INDEX($C$1:$C$13701,MAX(1,ROW()-設定!$B$26)):INDEX($C$1:$C$13701,MAX(1,ROW()-1))),MIN(INDEX($C$1:$C$13701,MIN(13701,ROW()+1)):INDEX($C$1:$C$13701,MIN(13701,ROW()+設定!$B$26))))*10^(設定!$B$27/20)),1,0))</f>
        <v>0</v>
      </c>
      <c r="G9577" s="33" t="n">
        <f aca="false">$G9576+IF($F9577=1,1,0)</f>
        <v>5</v>
      </c>
      <c r="H9577" s="0" t="str">
        <f aca="false">IF($F9577=1,$G9577,"")</f>
        <v/>
      </c>
    </row>
    <row r="9578" customFormat="false" ht="15" hidden="false" customHeight="false" outlineLevel="0" collapsed="false">
      <c r="A9578" s="30" t="n">
        <v>1496.25</v>
      </c>
      <c r="B9578" s="31" t="n">
        <v>12.6127</v>
      </c>
      <c r="C9578" s="32" t="n">
        <f aca="false">IF($A9578="","",IF(設定!$B$21="dB",10^($B9578/20),ABS($B9578)))</f>
        <v>4.27203694639116</v>
      </c>
      <c r="D9578" s="32" t="n">
        <f aca="false">IF($A9578="","",$A9578^2)</f>
        <v>2238764.0625</v>
      </c>
      <c r="E9578" s="32" t="n">
        <f aca="false">IF($A9578="","",IF($C9578&lt;=0,"",1/$C9578^2))</f>
        <v>0.0547936208176828</v>
      </c>
      <c r="F9578" s="33" t="n">
        <f aca="false">IF(OR(ROW()-設定!$B$30&lt;2,ROW()+設定!$B$30&gt;13701,N($A9578)&lt;=0,N(INDEX($A$2:$A$13701,MIN(13700,MAX(1,ROW()-1+設定!$B$30))))&lt;=0,$A9578&lt;設定!$B$28,$A9578&gt;設定!$B$29),0,IF(AND($C9578&gt;=MAX(INDEX($C$1:$C$13701,MAX(1,ROW()-設定!$B$24)):INDEX($C$1:$C$13701,MAX(1,ROW()-1))),$C9578&gt;MAX(INDEX($C$1:$C$13701,MIN(13701,ROW()+1)):INDEX($C$1:$C$13701,MIN(13701,ROW()+設定!$B$24))),$C9578&gt;=設定!$B$32,$C9578&gt;=MAX(MIN(INDEX($C$1:$C$13701,MAX(1,ROW()-設定!$B$26)):INDEX($C$1:$C$13701,MAX(1,ROW()-1))),MIN(INDEX($C$1:$C$13701,MIN(13701,ROW()+1)):INDEX($C$1:$C$13701,MIN(13701,ROW()+設定!$B$26))))*10^(設定!$B$27/20)),1,0))</f>
        <v>0</v>
      </c>
      <c r="G9578" s="33" t="n">
        <f aca="false">$G9577+IF($F9578=1,1,0)</f>
        <v>5</v>
      </c>
      <c r="H9578" s="0" t="str">
        <f aca="false">IF($F9578=1,$G9578,"")</f>
        <v/>
      </c>
    </row>
    <row r="9579" customFormat="false" ht="15" hidden="false" customHeight="false" outlineLevel="0" collapsed="false">
      <c r="A9579" s="30" t="n">
        <v>1496.40625</v>
      </c>
      <c r="B9579" s="31" t="n">
        <v>12.3852</v>
      </c>
      <c r="C9579" s="32" t="n">
        <f aca="false">IF($A9579="","",IF(設定!$B$21="dB",10^($B9579/20),ABS($B9579)))</f>
        <v>4.16159679130461</v>
      </c>
      <c r="D9579" s="32" t="n">
        <f aca="false">IF($A9579="","",$A9579^2)</f>
        <v>2239231.66503906</v>
      </c>
      <c r="E9579" s="32" t="n">
        <f aca="false">IF($A9579="","",IF($C9579&lt;=0,"",1/$C9579^2))</f>
        <v>0.0577404281651877</v>
      </c>
      <c r="F9579" s="33" t="n">
        <f aca="false">IF(OR(ROW()-設定!$B$30&lt;2,ROW()+設定!$B$30&gt;13701,N($A9579)&lt;=0,N(INDEX($A$2:$A$13701,MIN(13700,MAX(1,ROW()-1+設定!$B$30))))&lt;=0,$A9579&lt;設定!$B$28,$A9579&gt;設定!$B$29),0,IF(AND($C9579&gt;=MAX(INDEX($C$1:$C$13701,MAX(1,ROW()-設定!$B$24)):INDEX($C$1:$C$13701,MAX(1,ROW()-1))),$C9579&gt;MAX(INDEX($C$1:$C$13701,MIN(13701,ROW()+1)):INDEX($C$1:$C$13701,MIN(13701,ROW()+設定!$B$24))),$C9579&gt;=設定!$B$32,$C9579&gt;=MAX(MIN(INDEX($C$1:$C$13701,MAX(1,ROW()-設定!$B$26)):INDEX($C$1:$C$13701,MAX(1,ROW()-1))),MIN(INDEX($C$1:$C$13701,MIN(13701,ROW()+1)):INDEX($C$1:$C$13701,MIN(13701,ROW()+設定!$B$26))))*10^(設定!$B$27/20)),1,0))</f>
        <v>0</v>
      </c>
      <c r="G9579" s="33" t="n">
        <f aca="false">$G9578+IF($F9579=1,1,0)</f>
        <v>5</v>
      </c>
      <c r="H9579" s="0" t="str">
        <f aca="false">IF($F9579=1,$G9579,"")</f>
        <v/>
      </c>
    </row>
    <row r="9580" customFormat="false" ht="15" hidden="false" customHeight="false" outlineLevel="0" collapsed="false">
      <c r="A9580" s="30" t="n">
        <v>1496.5625</v>
      </c>
      <c r="B9580" s="31" t="n">
        <v>12.4191</v>
      </c>
      <c r="C9580" s="32" t="n">
        <f aca="false">IF($A9580="","",IF(設定!$B$21="dB",10^($B9580/20),ABS($B9580)))</f>
        <v>4.17787074840716</v>
      </c>
      <c r="D9580" s="32" t="n">
        <f aca="false">IF($A9580="","",$A9580^2)</f>
        <v>2239699.31640625</v>
      </c>
      <c r="E9580" s="32" t="n">
        <f aca="false">IF($A9580="","",IF($C9580&lt;=0,"",1/$C9580^2))</f>
        <v>0.0572914745330354</v>
      </c>
      <c r="F9580" s="33" t="n">
        <f aca="false">IF(OR(ROW()-設定!$B$30&lt;2,ROW()+設定!$B$30&gt;13701,N($A9580)&lt;=0,N(INDEX($A$2:$A$13701,MIN(13700,MAX(1,ROW()-1+設定!$B$30))))&lt;=0,$A9580&lt;設定!$B$28,$A9580&gt;設定!$B$29),0,IF(AND($C9580&gt;=MAX(INDEX($C$1:$C$13701,MAX(1,ROW()-設定!$B$24)):INDEX($C$1:$C$13701,MAX(1,ROW()-1))),$C9580&gt;MAX(INDEX($C$1:$C$13701,MIN(13701,ROW()+1)):INDEX($C$1:$C$13701,MIN(13701,ROW()+設定!$B$24))),$C9580&gt;=設定!$B$32,$C9580&gt;=MAX(MIN(INDEX($C$1:$C$13701,MAX(1,ROW()-設定!$B$26)):INDEX($C$1:$C$13701,MAX(1,ROW()-1))),MIN(INDEX($C$1:$C$13701,MIN(13701,ROW()+1)):INDEX($C$1:$C$13701,MIN(13701,ROW()+設定!$B$26))))*10^(設定!$B$27/20)),1,0))</f>
        <v>0</v>
      </c>
      <c r="G9580" s="33" t="n">
        <f aca="false">$G9579+IF($F9580=1,1,0)</f>
        <v>5</v>
      </c>
      <c r="H9580" s="0" t="str">
        <f aca="false">IF($F9580=1,$G9580,"")</f>
        <v/>
      </c>
    </row>
    <row r="9581" customFormat="false" ht="15" hidden="false" customHeight="false" outlineLevel="0" collapsed="false">
      <c r="A9581" s="30" t="n">
        <v>1496.71875</v>
      </c>
      <c r="B9581" s="31" t="n">
        <v>12.4764</v>
      </c>
      <c r="C9581" s="32" t="n">
        <f aca="false">IF($A9581="","",IF(設定!$B$21="dB",10^($B9581/20),ABS($B9581)))</f>
        <v>4.20552287920684</v>
      </c>
      <c r="D9581" s="32" t="n">
        <f aca="false">IF($A9581="","",$A9581^2)</f>
        <v>2240167.01660156</v>
      </c>
      <c r="E9581" s="32" t="n">
        <f aca="false">IF($A9581="","",IF($C9581&lt;=0,"",1/$C9581^2))</f>
        <v>0.056540546252179</v>
      </c>
      <c r="F9581" s="33" t="n">
        <f aca="false">IF(OR(ROW()-設定!$B$30&lt;2,ROW()+設定!$B$30&gt;13701,N($A9581)&lt;=0,N(INDEX($A$2:$A$13701,MIN(13700,MAX(1,ROW()-1+設定!$B$30))))&lt;=0,$A9581&lt;設定!$B$28,$A9581&gt;設定!$B$29),0,IF(AND($C9581&gt;=MAX(INDEX($C$1:$C$13701,MAX(1,ROW()-設定!$B$24)):INDEX($C$1:$C$13701,MAX(1,ROW()-1))),$C9581&gt;MAX(INDEX($C$1:$C$13701,MIN(13701,ROW()+1)):INDEX($C$1:$C$13701,MIN(13701,ROW()+設定!$B$24))),$C9581&gt;=設定!$B$32,$C9581&gt;=MAX(MIN(INDEX($C$1:$C$13701,MAX(1,ROW()-設定!$B$26)):INDEX($C$1:$C$13701,MAX(1,ROW()-1))),MIN(INDEX($C$1:$C$13701,MIN(13701,ROW()+1)):INDEX($C$1:$C$13701,MIN(13701,ROW()+設定!$B$26))))*10^(設定!$B$27/20)),1,0))</f>
        <v>0</v>
      </c>
      <c r="G9581" s="33" t="n">
        <f aca="false">$G9580+IF($F9581=1,1,0)</f>
        <v>5</v>
      </c>
      <c r="H9581" s="0" t="str">
        <f aca="false">IF($F9581=1,$G9581,"")</f>
        <v/>
      </c>
    </row>
    <row r="9582" customFormat="false" ht="15" hidden="false" customHeight="false" outlineLevel="0" collapsed="false">
      <c r="A9582" s="30" t="n">
        <v>1496.875</v>
      </c>
      <c r="B9582" s="31" t="n">
        <v>12.2681</v>
      </c>
      <c r="C9582" s="32" t="n">
        <f aca="false">IF($A9582="","",IF(設定!$B$21="dB",10^($B9582/20),ABS($B9582)))</f>
        <v>4.10586815998112</v>
      </c>
      <c r="D9582" s="32" t="n">
        <f aca="false">IF($A9582="","",$A9582^2)</f>
        <v>2240634.765625</v>
      </c>
      <c r="E9582" s="32" t="n">
        <f aca="false">IF($A9582="","",IF($C9582&lt;=0,"",1/$C9582^2))</f>
        <v>0.0593184780923382</v>
      </c>
      <c r="F9582" s="33" t="n">
        <f aca="false">IF(OR(ROW()-設定!$B$30&lt;2,ROW()+設定!$B$30&gt;13701,N($A9582)&lt;=0,N(INDEX($A$2:$A$13701,MIN(13700,MAX(1,ROW()-1+設定!$B$30))))&lt;=0,$A9582&lt;設定!$B$28,$A9582&gt;設定!$B$29),0,IF(AND($C9582&gt;=MAX(INDEX($C$1:$C$13701,MAX(1,ROW()-設定!$B$24)):INDEX($C$1:$C$13701,MAX(1,ROW()-1))),$C9582&gt;MAX(INDEX($C$1:$C$13701,MIN(13701,ROW()+1)):INDEX($C$1:$C$13701,MIN(13701,ROW()+設定!$B$24))),$C9582&gt;=設定!$B$32,$C9582&gt;=MAX(MIN(INDEX($C$1:$C$13701,MAX(1,ROW()-設定!$B$26)):INDEX($C$1:$C$13701,MAX(1,ROW()-1))),MIN(INDEX($C$1:$C$13701,MIN(13701,ROW()+1)):INDEX($C$1:$C$13701,MIN(13701,ROW()+設定!$B$26))))*10^(設定!$B$27/20)),1,0))</f>
        <v>0</v>
      </c>
      <c r="G9582" s="33" t="n">
        <f aca="false">$G9581+IF($F9582=1,1,0)</f>
        <v>5</v>
      </c>
      <c r="H9582" s="0" t="str">
        <f aca="false">IF($F9582=1,$G9582,"")</f>
        <v/>
      </c>
    </row>
    <row r="9583" customFormat="false" ht="15" hidden="false" customHeight="false" outlineLevel="0" collapsed="false">
      <c r="A9583" s="30" t="n">
        <v>1497.03125</v>
      </c>
      <c r="B9583" s="31" t="n">
        <v>12.1701</v>
      </c>
      <c r="C9583" s="32" t="n">
        <f aca="false">IF($A9583="","",IF(設定!$B$21="dB",10^($B9583/20),ABS($B9583)))</f>
        <v>4.05980337246026</v>
      </c>
      <c r="D9583" s="32" t="n">
        <f aca="false">IF($A9583="","",$A9583^2)</f>
        <v>2241102.56347656</v>
      </c>
      <c r="E9583" s="32" t="n">
        <f aca="false">IF($A9583="","",IF($C9583&lt;=0,"",1/$C9583^2))</f>
        <v>0.0606722359129068</v>
      </c>
      <c r="F9583" s="33" t="n">
        <f aca="false">IF(OR(ROW()-設定!$B$30&lt;2,ROW()+設定!$B$30&gt;13701,N($A9583)&lt;=0,N(INDEX($A$2:$A$13701,MIN(13700,MAX(1,ROW()-1+設定!$B$30))))&lt;=0,$A9583&lt;設定!$B$28,$A9583&gt;設定!$B$29),0,IF(AND($C9583&gt;=MAX(INDEX($C$1:$C$13701,MAX(1,ROW()-設定!$B$24)):INDEX($C$1:$C$13701,MAX(1,ROW()-1))),$C9583&gt;MAX(INDEX($C$1:$C$13701,MIN(13701,ROW()+1)):INDEX($C$1:$C$13701,MIN(13701,ROW()+設定!$B$24))),$C9583&gt;=設定!$B$32,$C9583&gt;=MAX(MIN(INDEX($C$1:$C$13701,MAX(1,ROW()-設定!$B$26)):INDEX($C$1:$C$13701,MAX(1,ROW()-1))),MIN(INDEX($C$1:$C$13701,MIN(13701,ROW()+1)):INDEX($C$1:$C$13701,MIN(13701,ROW()+設定!$B$26))))*10^(設定!$B$27/20)),1,0))</f>
        <v>0</v>
      </c>
      <c r="G9583" s="33" t="n">
        <f aca="false">$G9582+IF($F9583=1,1,0)</f>
        <v>5</v>
      </c>
      <c r="H9583" s="0" t="str">
        <f aca="false">IF($F9583=1,$G9583,"")</f>
        <v/>
      </c>
    </row>
    <row r="9584" customFormat="false" ht="15" hidden="false" customHeight="false" outlineLevel="0" collapsed="false">
      <c r="A9584" s="30" t="n">
        <v>1497.1875</v>
      </c>
      <c r="B9584" s="31" t="n">
        <v>12.3446</v>
      </c>
      <c r="C9584" s="32" t="n">
        <f aca="false">IF($A9584="","",IF(設定!$B$21="dB",10^($B9584/20),ABS($B9584)))</f>
        <v>4.14218984867651</v>
      </c>
      <c r="D9584" s="32" t="n">
        <f aca="false">IF($A9584="","",$A9584^2)</f>
        <v>2241570.41015625</v>
      </c>
      <c r="E9584" s="32" t="n">
        <f aca="false">IF($A9584="","",IF($C9584&lt;=0,"",1/$C9584^2))</f>
        <v>0.0582827452716548</v>
      </c>
      <c r="F9584" s="33" t="n">
        <f aca="false">IF(OR(ROW()-設定!$B$30&lt;2,ROW()+設定!$B$30&gt;13701,N($A9584)&lt;=0,N(INDEX($A$2:$A$13701,MIN(13700,MAX(1,ROW()-1+設定!$B$30))))&lt;=0,$A9584&lt;設定!$B$28,$A9584&gt;設定!$B$29),0,IF(AND($C9584&gt;=MAX(INDEX($C$1:$C$13701,MAX(1,ROW()-設定!$B$24)):INDEX($C$1:$C$13701,MAX(1,ROW()-1))),$C9584&gt;MAX(INDEX($C$1:$C$13701,MIN(13701,ROW()+1)):INDEX($C$1:$C$13701,MIN(13701,ROW()+設定!$B$24))),$C9584&gt;=設定!$B$32,$C9584&gt;=MAX(MIN(INDEX($C$1:$C$13701,MAX(1,ROW()-設定!$B$26)):INDEX($C$1:$C$13701,MAX(1,ROW()-1))),MIN(INDEX($C$1:$C$13701,MIN(13701,ROW()+1)):INDEX($C$1:$C$13701,MIN(13701,ROW()+設定!$B$26))))*10^(設定!$B$27/20)),1,0))</f>
        <v>0</v>
      </c>
      <c r="G9584" s="33" t="n">
        <f aca="false">$G9583+IF($F9584=1,1,0)</f>
        <v>5</v>
      </c>
      <c r="H9584" s="0" t="str">
        <f aca="false">IF($F9584=1,$G9584,"")</f>
        <v/>
      </c>
    </row>
    <row r="9585" customFormat="false" ht="15" hidden="false" customHeight="false" outlineLevel="0" collapsed="false">
      <c r="A9585" s="30" t="n">
        <v>1497.34375</v>
      </c>
      <c r="B9585" s="31" t="n">
        <v>12.2578</v>
      </c>
      <c r="C9585" s="32" t="n">
        <f aca="false">IF($A9585="","",IF(設定!$B$21="dB",10^($B9585/20),ABS($B9585)))</f>
        <v>4.10100217859613</v>
      </c>
      <c r="D9585" s="32" t="n">
        <f aca="false">IF($A9585="","",$A9585^2)</f>
        <v>2242038.30566406</v>
      </c>
      <c r="E9585" s="32" t="n">
        <f aca="false">IF($A9585="","",IF($C9585&lt;=0,"",1/$C9585^2))</f>
        <v>0.0594593284698029</v>
      </c>
      <c r="F9585" s="33" t="n">
        <f aca="false">IF(OR(ROW()-設定!$B$30&lt;2,ROW()+設定!$B$30&gt;13701,N($A9585)&lt;=0,N(INDEX($A$2:$A$13701,MIN(13700,MAX(1,ROW()-1+設定!$B$30))))&lt;=0,$A9585&lt;設定!$B$28,$A9585&gt;設定!$B$29),0,IF(AND($C9585&gt;=MAX(INDEX($C$1:$C$13701,MAX(1,ROW()-設定!$B$24)):INDEX($C$1:$C$13701,MAX(1,ROW()-1))),$C9585&gt;MAX(INDEX($C$1:$C$13701,MIN(13701,ROW()+1)):INDEX($C$1:$C$13701,MIN(13701,ROW()+設定!$B$24))),$C9585&gt;=設定!$B$32,$C9585&gt;=MAX(MIN(INDEX($C$1:$C$13701,MAX(1,ROW()-設定!$B$26)):INDEX($C$1:$C$13701,MAX(1,ROW()-1))),MIN(INDEX($C$1:$C$13701,MIN(13701,ROW()+1)):INDEX($C$1:$C$13701,MIN(13701,ROW()+設定!$B$26))))*10^(設定!$B$27/20)),1,0))</f>
        <v>0</v>
      </c>
      <c r="G9585" s="33" t="n">
        <f aca="false">$G9584+IF($F9585=1,1,0)</f>
        <v>5</v>
      </c>
      <c r="H9585" s="0" t="str">
        <f aca="false">IF($F9585=1,$G9585,"")</f>
        <v/>
      </c>
    </row>
    <row r="9586" customFormat="false" ht="15" hidden="false" customHeight="false" outlineLevel="0" collapsed="false">
      <c r="A9586" s="30" t="n">
        <v>1497.5</v>
      </c>
      <c r="B9586" s="31" t="n">
        <v>12.1512</v>
      </c>
      <c r="C9586" s="32" t="n">
        <f aca="false">IF($A9586="","",IF(設定!$B$21="dB",10^($B9586/20),ABS($B9586)))</f>
        <v>4.0509790761485</v>
      </c>
      <c r="D9586" s="32" t="n">
        <f aca="false">IF($A9586="","",$A9586^2)</f>
        <v>2242506.25</v>
      </c>
      <c r="E9586" s="32" t="n">
        <f aca="false">IF($A9586="","",IF($C9586&lt;=0,"",1/$C9586^2))</f>
        <v>0.0609368499237499</v>
      </c>
      <c r="F9586" s="33" t="n">
        <f aca="false">IF(OR(ROW()-設定!$B$30&lt;2,ROW()+設定!$B$30&gt;13701,N($A9586)&lt;=0,N(INDEX($A$2:$A$13701,MIN(13700,MAX(1,ROW()-1+設定!$B$30))))&lt;=0,$A9586&lt;設定!$B$28,$A9586&gt;設定!$B$29),0,IF(AND($C9586&gt;=MAX(INDEX($C$1:$C$13701,MAX(1,ROW()-設定!$B$24)):INDEX($C$1:$C$13701,MAX(1,ROW()-1))),$C9586&gt;MAX(INDEX($C$1:$C$13701,MIN(13701,ROW()+1)):INDEX($C$1:$C$13701,MIN(13701,ROW()+設定!$B$24))),$C9586&gt;=設定!$B$32,$C9586&gt;=MAX(MIN(INDEX($C$1:$C$13701,MAX(1,ROW()-設定!$B$26)):INDEX($C$1:$C$13701,MAX(1,ROW()-1))),MIN(INDEX($C$1:$C$13701,MIN(13701,ROW()+1)):INDEX($C$1:$C$13701,MIN(13701,ROW()+設定!$B$26))))*10^(設定!$B$27/20)),1,0))</f>
        <v>0</v>
      </c>
      <c r="G9586" s="33" t="n">
        <f aca="false">$G9585+IF($F9586=1,1,0)</f>
        <v>5</v>
      </c>
      <c r="H9586" s="0" t="str">
        <f aca="false">IF($F9586=1,$G9586,"")</f>
        <v/>
      </c>
    </row>
    <row r="9587" customFormat="false" ht="15" hidden="false" customHeight="false" outlineLevel="0" collapsed="false">
      <c r="A9587" s="30" t="n">
        <v>1497.65625</v>
      </c>
      <c r="B9587" s="31" t="n">
        <v>12.2918</v>
      </c>
      <c r="C9587" s="32" t="n">
        <f aca="false">IF($A9587="","",IF(設定!$B$21="dB",10^($B9587/20),ABS($B9587)))</f>
        <v>4.11708657942544</v>
      </c>
      <c r="D9587" s="32" t="n">
        <f aca="false">IF($A9587="","",$A9587^2)</f>
        <v>2242974.24316406</v>
      </c>
      <c r="E9587" s="32" t="n">
        <f aca="false">IF($A9587="","",IF($C9587&lt;=0,"",1/$C9587^2))</f>
        <v>0.0589956512980022</v>
      </c>
      <c r="F9587" s="33" t="n">
        <f aca="false">IF(OR(ROW()-設定!$B$30&lt;2,ROW()+設定!$B$30&gt;13701,N($A9587)&lt;=0,N(INDEX($A$2:$A$13701,MIN(13700,MAX(1,ROW()-1+設定!$B$30))))&lt;=0,$A9587&lt;設定!$B$28,$A9587&gt;設定!$B$29),0,IF(AND($C9587&gt;=MAX(INDEX($C$1:$C$13701,MAX(1,ROW()-設定!$B$24)):INDEX($C$1:$C$13701,MAX(1,ROW()-1))),$C9587&gt;MAX(INDEX($C$1:$C$13701,MIN(13701,ROW()+1)):INDEX($C$1:$C$13701,MIN(13701,ROW()+設定!$B$24))),$C9587&gt;=設定!$B$32,$C9587&gt;=MAX(MIN(INDEX($C$1:$C$13701,MAX(1,ROW()-設定!$B$26)):INDEX($C$1:$C$13701,MAX(1,ROW()-1))),MIN(INDEX($C$1:$C$13701,MIN(13701,ROW()+1)):INDEX($C$1:$C$13701,MIN(13701,ROW()+設定!$B$26))))*10^(設定!$B$27/20)),1,0))</f>
        <v>0</v>
      </c>
      <c r="G9587" s="33" t="n">
        <f aca="false">$G9586+IF($F9587=1,1,0)</f>
        <v>5</v>
      </c>
      <c r="H9587" s="0" t="str">
        <f aca="false">IF($F9587=1,$G9587,"")</f>
        <v/>
      </c>
    </row>
    <row r="9588" customFormat="false" ht="15" hidden="false" customHeight="false" outlineLevel="0" collapsed="false">
      <c r="A9588" s="30" t="n">
        <v>1497.8125</v>
      </c>
      <c r="B9588" s="31" t="n">
        <v>12.1344</v>
      </c>
      <c r="C9588" s="32" t="n">
        <f aca="false">IF($A9588="","",IF(設定!$B$21="dB",10^($B9588/20),ABS($B9588)))</f>
        <v>4.04315136047347</v>
      </c>
      <c r="D9588" s="32" t="n">
        <f aca="false">IF($A9588="","",$A9588^2)</f>
        <v>2243442.28515625</v>
      </c>
      <c r="E9588" s="32" t="n">
        <f aca="false">IF($A9588="","",IF($C9588&lt;=0,"",1/$C9588^2))</f>
        <v>0.0611730310782606</v>
      </c>
      <c r="F9588" s="33" t="n">
        <f aca="false">IF(OR(ROW()-設定!$B$30&lt;2,ROW()+設定!$B$30&gt;13701,N($A9588)&lt;=0,N(INDEX($A$2:$A$13701,MIN(13700,MAX(1,ROW()-1+設定!$B$30))))&lt;=0,$A9588&lt;設定!$B$28,$A9588&gt;設定!$B$29),0,IF(AND($C9588&gt;=MAX(INDEX($C$1:$C$13701,MAX(1,ROW()-設定!$B$24)):INDEX($C$1:$C$13701,MAX(1,ROW()-1))),$C9588&gt;MAX(INDEX($C$1:$C$13701,MIN(13701,ROW()+1)):INDEX($C$1:$C$13701,MIN(13701,ROW()+設定!$B$24))),$C9588&gt;=設定!$B$32,$C9588&gt;=MAX(MIN(INDEX($C$1:$C$13701,MAX(1,ROW()-設定!$B$26)):INDEX($C$1:$C$13701,MAX(1,ROW()-1))),MIN(INDEX($C$1:$C$13701,MIN(13701,ROW()+1)):INDEX($C$1:$C$13701,MIN(13701,ROW()+設定!$B$26))))*10^(設定!$B$27/20)),1,0))</f>
        <v>0</v>
      </c>
      <c r="G9588" s="33" t="n">
        <f aca="false">$G9587+IF($F9588=1,1,0)</f>
        <v>5</v>
      </c>
      <c r="H9588" s="0" t="str">
        <f aca="false">IF($F9588=1,$G9588,"")</f>
        <v/>
      </c>
    </row>
    <row r="9589" customFormat="false" ht="15" hidden="false" customHeight="false" outlineLevel="0" collapsed="false">
      <c r="A9589" s="30" t="n">
        <v>1497.96875</v>
      </c>
      <c r="B9589" s="31" t="n">
        <v>11.8911</v>
      </c>
      <c r="C9589" s="32" t="n">
        <f aca="false">IF($A9589="","",IF(設定!$B$21="dB",10^($B9589/20),ABS($B9589)))</f>
        <v>3.93147030751987</v>
      </c>
      <c r="D9589" s="32" t="n">
        <f aca="false">IF($A9589="","",$A9589^2)</f>
        <v>2243910.37597656</v>
      </c>
      <c r="E9589" s="32" t="n">
        <f aca="false">IF($A9589="","",IF($C9589&lt;=0,"",1/$C9589^2))</f>
        <v>0.0646978725401484</v>
      </c>
      <c r="F9589" s="33" t="n">
        <f aca="false">IF(OR(ROW()-設定!$B$30&lt;2,ROW()+設定!$B$30&gt;13701,N($A9589)&lt;=0,N(INDEX($A$2:$A$13701,MIN(13700,MAX(1,ROW()-1+設定!$B$30))))&lt;=0,$A9589&lt;設定!$B$28,$A9589&gt;設定!$B$29),0,IF(AND($C9589&gt;=MAX(INDEX($C$1:$C$13701,MAX(1,ROW()-設定!$B$24)):INDEX($C$1:$C$13701,MAX(1,ROW()-1))),$C9589&gt;MAX(INDEX($C$1:$C$13701,MIN(13701,ROW()+1)):INDEX($C$1:$C$13701,MIN(13701,ROW()+設定!$B$24))),$C9589&gt;=設定!$B$32,$C9589&gt;=MAX(MIN(INDEX($C$1:$C$13701,MAX(1,ROW()-設定!$B$26)):INDEX($C$1:$C$13701,MAX(1,ROW()-1))),MIN(INDEX($C$1:$C$13701,MIN(13701,ROW()+1)):INDEX($C$1:$C$13701,MIN(13701,ROW()+設定!$B$26))))*10^(設定!$B$27/20)),1,0))</f>
        <v>0</v>
      </c>
      <c r="G9589" s="33" t="n">
        <f aca="false">$G9588+IF($F9589=1,1,0)</f>
        <v>5</v>
      </c>
      <c r="H9589" s="0" t="str">
        <f aca="false">IF($F9589=1,$G9589,"")</f>
        <v/>
      </c>
    </row>
    <row r="9590" customFormat="false" ht="15" hidden="false" customHeight="false" outlineLevel="0" collapsed="false">
      <c r="A9590" s="30" t="n">
        <v>1498.125</v>
      </c>
      <c r="B9590" s="31" t="n">
        <v>12.0837</v>
      </c>
      <c r="C9590" s="32" t="n">
        <f aca="false">IF($A9590="","",IF(設定!$B$21="dB",10^($B9590/20),ABS($B9590)))</f>
        <v>4.01962001451426</v>
      </c>
      <c r="D9590" s="32" t="n">
        <f aca="false">IF($A9590="","",$A9590^2)</f>
        <v>2244378.515625</v>
      </c>
      <c r="E9590" s="32" t="n">
        <f aca="false">IF($A9590="","",IF($C9590&lt;=0,"",1/$C9590^2))</f>
        <v>0.0618913562976745</v>
      </c>
      <c r="F9590" s="33" t="n">
        <f aca="false">IF(OR(ROW()-設定!$B$30&lt;2,ROW()+設定!$B$30&gt;13701,N($A9590)&lt;=0,N(INDEX($A$2:$A$13701,MIN(13700,MAX(1,ROW()-1+設定!$B$30))))&lt;=0,$A9590&lt;設定!$B$28,$A9590&gt;設定!$B$29),0,IF(AND($C9590&gt;=MAX(INDEX($C$1:$C$13701,MAX(1,ROW()-設定!$B$24)):INDEX($C$1:$C$13701,MAX(1,ROW()-1))),$C9590&gt;MAX(INDEX($C$1:$C$13701,MIN(13701,ROW()+1)):INDEX($C$1:$C$13701,MIN(13701,ROW()+設定!$B$24))),$C9590&gt;=設定!$B$32,$C9590&gt;=MAX(MIN(INDEX($C$1:$C$13701,MAX(1,ROW()-設定!$B$26)):INDEX($C$1:$C$13701,MAX(1,ROW()-1))),MIN(INDEX($C$1:$C$13701,MIN(13701,ROW()+1)):INDEX($C$1:$C$13701,MIN(13701,ROW()+設定!$B$26))))*10^(設定!$B$27/20)),1,0))</f>
        <v>0</v>
      </c>
      <c r="G9590" s="33" t="n">
        <f aca="false">$G9589+IF($F9590=1,1,0)</f>
        <v>5</v>
      </c>
      <c r="H9590" s="0" t="str">
        <f aca="false">IF($F9590=1,$G9590,"")</f>
        <v/>
      </c>
    </row>
    <row r="9591" customFormat="false" ht="15" hidden="false" customHeight="false" outlineLevel="0" collapsed="false">
      <c r="A9591" s="30" t="n">
        <v>1498.28125</v>
      </c>
      <c r="B9591" s="31" t="n">
        <v>12.0087</v>
      </c>
      <c r="C9591" s="32" t="n">
        <f aca="false">IF($A9591="","",IF(設定!$B$21="dB",10^($B9591/20),ABS($B9591)))</f>
        <v>3.98506124222835</v>
      </c>
      <c r="D9591" s="32" t="n">
        <f aca="false">IF($A9591="","",$A9591^2)</f>
        <v>2244846.70410156</v>
      </c>
      <c r="E9591" s="32" t="n">
        <f aca="false">IF($A9591="","",IF($C9591&lt;=0,"",1/$C9591^2))</f>
        <v>0.062969464496438</v>
      </c>
      <c r="F9591" s="33" t="n">
        <f aca="false">IF(OR(ROW()-設定!$B$30&lt;2,ROW()+設定!$B$30&gt;13701,N($A9591)&lt;=0,N(INDEX($A$2:$A$13701,MIN(13700,MAX(1,ROW()-1+設定!$B$30))))&lt;=0,$A9591&lt;設定!$B$28,$A9591&gt;設定!$B$29),0,IF(AND($C9591&gt;=MAX(INDEX($C$1:$C$13701,MAX(1,ROW()-設定!$B$24)):INDEX($C$1:$C$13701,MAX(1,ROW()-1))),$C9591&gt;MAX(INDEX($C$1:$C$13701,MIN(13701,ROW()+1)):INDEX($C$1:$C$13701,MIN(13701,ROW()+設定!$B$24))),$C9591&gt;=設定!$B$32,$C9591&gt;=MAX(MIN(INDEX($C$1:$C$13701,MAX(1,ROW()-設定!$B$26)):INDEX($C$1:$C$13701,MAX(1,ROW()-1))),MIN(INDEX($C$1:$C$13701,MIN(13701,ROW()+1)):INDEX($C$1:$C$13701,MIN(13701,ROW()+設定!$B$26))))*10^(設定!$B$27/20)),1,0))</f>
        <v>0</v>
      </c>
      <c r="G9591" s="33" t="n">
        <f aca="false">$G9590+IF($F9591=1,1,0)</f>
        <v>5</v>
      </c>
      <c r="H9591" s="0" t="str">
        <f aca="false">IF($F9591=1,$G9591,"")</f>
        <v/>
      </c>
    </row>
    <row r="9592" customFormat="false" ht="15" hidden="false" customHeight="false" outlineLevel="0" collapsed="false">
      <c r="A9592" s="30" t="n">
        <v>1498.4375</v>
      </c>
      <c r="B9592" s="31" t="n">
        <v>12.1772</v>
      </c>
      <c r="C9592" s="32" t="n">
        <f aca="false">IF($A9592="","",IF(設定!$B$21="dB",10^($B9592/20),ABS($B9592)))</f>
        <v>4.06312328432047</v>
      </c>
      <c r="D9592" s="32" t="n">
        <f aca="false">IF($A9592="","",$A9592^2)</f>
        <v>2245314.94140625</v>
      </c>
      <c r="E9592" s="32" t="n">
        <f aca="false">IF($A9592="","",IF($C9592&lt;=0,"",1/$C9592^2))</f>
        <v>0.0605731278276446</v>
      </c>
      <c r="F9592" s="33" t="n">
        <f aca="false">IF(OR(ROW()-設定!$B$30&lt;2,ROW()+設定!$B$30&gt;13701,N($A9592)&lt;=0,N(INDEX($A$2:$A$13701,MIN(13700,MAX(1,ROW()-1+設定!$B$30))))&lt;=0,$A9592&lt;設定!$B$28,$A9592&gt;設定!$B$29),0,IF(AND($C9592&gt;=MAX(INDEX($C$1:$C$13701,MAX(1,ROW()-設定!$B$24)):INDEX($C$1:$C$13701,MAX(1,ROW()-1))),$C9592&gt;MAX(INDEX($C$1:$C$13701,MIN(13701,ROW()+1)):INDEX($C$1:$C$13701,MIN(13701,ROW()+設定!$B$24))),$C9592&gt;=設定!$B$32,$C9592&gt;=MAX(MIN(INDEX($C$1:$C$13701,MAX(1,ROW()-設定!$B$26)):INDEX($C$1:$C$13701,MAX(1,ROW()-1))),MIN(INDEX($C$1:$C$13701,MIN(13701,ROW()+1)):INDEX($C$1:$C$13701,MIN(13701,ROW()+設定!$B$26))))*10^(設定!$B$27/20)),1,0))</f>
        <v>0</v>
      </c>
      <c r="G9592" s="33" t="n">
        <f aca="false">$G9591+IF($F9592=1,1,0)</f>
        <v>5</v>
      </c>
      <c r="H9592" s="0" t="str">
        <f aca="false">IF($F9592=1,$G9592,"")</f>
        <v/>
      </c>
    </row>
    <row r="9593" customFormat="false" ht="15" hidden="false" customHeight="false" outlineLevel="0" collapsed="false">
      <c r="A9593" s="30" t="n">
        <v>1498.59375</v>
      </c>
      <c r="B9593" s="31" t="n">
        <v>11.9503</v>
      </c>
      <c r="C9593" s="32" t="n">
        <f aca="false">IF($A9593="","",IF(設定!$B$21="dB",10^($B9593/20),ABS($B9593)))</f>
        <v>3.95835736281608</v>
      </c>
      <c r="D9593" s="32" t="n">
        <f aca="false">IF($A9593="","",$A9593^2)</f>
        <v>2245783.22753906</v>
      </c>
      <c r="E9593" s="32" t="n">
        <f aca="false">IF($A9593="","",IF($C9593&lt;=0,"",1/$C9593^2))</f>
        <v>0.0638219398033656</v>
      </c>
      <c r="F9593" s="33" t="n">
        <f aca="false">IF(OR(ROW()-設定!$B$30&lt;2,ROW()+設定!$B$30&gt;13701,N($A9593)&lt;=0,N(INDEX($A$2:$A$13701,MIN(13700,MAX(1,ROW()-1+設定!$B$30))))&lt;=0,$A9593&lt;設定!$B$28,$A9593&gt;設定!$B$29),0,IF(AND($C9593&gt;=MAX(INDEX($C$1:$C$13701,MAX(1,ROW()-設定!$B$24)):INDEX($C$1:$C$13701,MAX(1,ROW()-1))),$C9593&gt;MAX(INDEX($C$1:$C$13701,MIN(13701,ROW()+1)):INDEX($C$1:$C$13701,MIN(13701,ROW()+設定!$B$24))),$C9593&gt;=設定!$B$32,$C9593&gt;=MAX(MIN(INDEX($C$1:$C$13701,MAX(1,ROW()-設定!$B$26)):INDEX($C$1:$C$13701,MAX(1,ROW()-1))),MIN(INDEX($C$1:$C$13701,MIN(13701,ROW()+1)):INDEX($C$1:$C$13701,MIN(13701,ROW()+設定!$B$26))))*10^(設定!$B$27/20)),1,0))</f>
        <v>0</v>
      </c>
      <c r="G9593" s="33" t="n">
        <f aca="false">$G9592+IF($F9593=1,1,0)</f>
        <v>5</v>
      </c>
      <c r="H9593" s="0" t="str">
        <f aca="false">IF($F9593=1,$G9593,"")</f>
        <v/>
      </c>
    </row>
    <row r="9594" customFormat="false" ht="15" hidden="false" customHeight="false" outlineLevel="0" collapsed="false">
      <c r="A9594" s="30" t="n">
        <v>1498.75</v>
      </c>
      <c r="B9594" s="31" t="n">
        <v>11.899</v>
      </c>
      <c r="C9594" s="32" t="n">
        <f aca="false">IF($A9594="","",IF(設定!$B$21="dB",10^($B9594/20),ABS($B9594)))</f>
        <v>3.93504768937026</v>
      </c>
      <c r="D9594" s="32" t="n">
        <f aca="false">IF($A9594="","",$A9594^2)</f>
        <v>2246251.5625</v>
      </c>
      <c r="E9594" s="32" t="n">
        <f aca="false">IF($A9594="","",IF($C9594&lt;=0,"",1/$C9594^2))</f>
        <v>0.0645802913532234</v>
      </c>
      <c r="F9594" s="33" t="n">
        <f aca="false">IF(OR(ROW()-設定!$B$30&lt;2,ROW()+設定!$B$30&gt;13701,N($A9594)&lt;=0,N(INDEX($A$2:$A$13701,MIN(13700,MAX(1,ROW()-1+設定!$B$30))))&lt;=0,$A9594&lt;設定!$B$28,$A9594&gt;設定!$B$29),0,IF(AND($C9594&gt;=MAX(INDEX($C$1:$C$13701,MAX(1,ROW()-設定!$B$24)):INDEX($C$1:$C$13701,MAX(1,ROW()-1))),$C9594&gt;MAX(INDEX($C$1:$C$13701,MIN(13701,ROW()+1)):INDEX($C$1:$C$13701,MIN(13701,ROW()+設定!$B$24))),$C9594&gt;=設定!$B$32,$C9594&gt;=MAX(MIN(INDEX($C$1:$C$13701,MAX(1,ROW()-設定!$B$26)):INDEX($C$1:$C$13701,MAX(1,ROW()-1))),MIN(INDEX($C$1:$C$13701,MIN(13701,ROW()+1)):INDEX($C$1:$C$13701,MIN(13701,ROW()+設定!$B$26))))*10^(設定!$B$27/20)),1,0))</f>
        <v>0</v>
      </c>
      <c r="G9594" s="33" t="n">
        <f aca="false">$G9593+IF($F9594=1,1,0)</f>
        <v>5</v>
      </c>
      <c r="H9594" s="0" t="str">
        <f aca="false">IF($F9594=1,$G9594,"")</f>
        <v/>
      </c>
    </row>
    <row r="9595" customFormat="false" ht="15" hidden="false" customHeight="false" outlineLevel="0" collapsed="false">
      <c r="A9595" s="30" t="n">
        <v>1498.90625</v>
      </c>
      <c r="B9595" s="31" t="n">
        <v>11.9345</v>
      </c>
      <c r="C9595" s="32" t="n">
        <f aca="false">IF($A9595="","",IF(設定!$B$21="dB",10^($B9595/20),ABS($B9595)))</f>
        <v>3.95116348860169</v>
      </c>
      <c r="D9595" s="32" t="n">
        <f aca="false">IF($A9595="","",$A9595^2)</f>
        <v>2246719.94628906</v>
      </c>
      <c r="E9595" s="32" t="n">
        <f aca="false">IF($A9595="","",IF($C9595&lt;=0,"",1/$C9595^2))</f>
        <v>0.0640545522852986</v>
      </c>
      <c r="F9595" s="33" t="n">
        <f aca="false">IF(OR(ROW()-設定!$B$30&lt;2,ROW()+設定!$B$30&gt;13701,N($A9595)&lt;=0,N(INDEX($A$2:$A$13701,MIN(13700,MAX(1,ROW()-1+設定!$B$30))))&lt;=0,$A9595&lt;設定!$B$28,$A9595&gt;設定!$B$29),0,IF(AND($C9595&gt;=MAX(INDEX($C$1:$C$13701,MAX(1,ROW()-設定!$B$24)):INDEX($C$1:$C$13701,MAX(1,ROW()-1))),$C9595&gt;MAX(INDEX($C$1:$C$13701,MIN(13701,ROW()+1)):INDEX($C$1:$C$13701,MIN(13701,ROW()+設定!$B$24))),$C9595&gt;=設定!$B$32,$C9595&gt;=MAX(MIN(INDEX($C$1:$C$13701,MAX(1,ROW()-設定!$B$26)):INDEX($C$1:$C$13701,MAX(1,ROW()-1))),MIN(INDEX($C$1:$C$13701,MIN(13701,ROW()+1)):INDEX($C$1:$C$13701,MIN(13701,ROW()+設定!$B$26))))*10^(設定!$B$27/20)),1,0))</f>
        <v>0</v>
      </c>
      <c r="G9595" s="33" t="n">
        <f aca="false">$G9594+IF($F9595=1,1,0)</f>
        <v>5</v>
      </c>
      <c r="H9595" s="0" t="str">
        <f aca="false">IF($F9595=1,$G9595,"")</f>
        <v/>
      </c>
    </row>
    <row r="9596" customFormat="false" ht="15" hidden="false" customHeight="false" outlineLevel="0" collapsed="false">
      <c r="A9596" s="30" t="n">
        <v>1499.0625</v>
      </c>
      <c r="B9596" s="31" t="n">
        <v>11.8834</v>
      </c>
      <c r="C9596" s="32" t="n">
        <f aca="false">IF($A9596="","",IF(設定!$B$21="dB",10^($B9596/20),ABS($B9596)))</f>
        <v>3.92798662208772</v>
      </c>
      <c r="D9596" s="32" t="n">
        <f aca="false">IF($A9596="","",$A9596^2)</f>
        <v>2247188.37890625</v>
      </c>
      <c r="E9596" s="32" t="n">
        <f aca="false">IF($A9596="","",IF($C9596&lt;=0,"",1/$C9596^2))</f>
        <v>0.0648126830037864</v>
      </c>
      <c r="F9596" s="33" t="n">
        <f aca="false">IF(OR(ROW()-設定!$B$30&lt;2,ROW()+設定!$B$30&gt;13701,N($A9596)&lt;=0,N(INDEX($A$2:$A$13701,MIN(13700,MAX(1,ROW()-1+設定!$B$30))))&lt;=0,$A9596&lt;設定!$B$28,$A9596&gt;設定!$B$29),0,IF(AND($C9596&gt;=MAX(INDEX($C$1:$C$13701,MAX(1,ROW()-設定!$B$24)):INDEX($C$1:$C$13701,MAX(1,ROW()-1))),$C9596&gt;MAX(INDEX($C$1:$C$13701,MIN(13701,ROW()+1)):INDEX($C$1:$C$13701,MIN(13701,ROW()+設定!$B$24))),$C9596&gt;=設定!$B$32,$C9596&gt;=MAX(MIN(INDEX($C$1:$C$13701,MAX(1,ROW()-設定!$B$26)):INDEX($C$1:$C$13701,MAX(1,ROW()-1))),MIN(INDEX($C$1:$C$13701,MIN(13701,ROW()+1)):INDEX($C$1:$C$13701,MIN(13701,ROW()+設定!$B$26))))*10^(設定!$B$27/20)),1,0))</f>
        <v>0</v>
      </c>
      <c r="G9596" s="33" t="n">
        <f aca="false">$G9595+IF($F9596=1,1,0)</f>
        <v>5</v>
      </c>
      <c r="H9596" s="0" t="str">
        <f aca="false">IF($F9596=1,$G9596,"")</f>
        <v/>
      </c>
    </row>
    <row r="9597" customFormat="false" ht="15" hidden="false" customHeight="false" outlineLevel="0" collapsed="false">
      <c r="A9597" s="30" t="n">
        <v>1499.21875</v>
      </c>
      <c r="B9597" s="31" t="n">
        <v>11.6783</v>
      </c>
      <c r="C9597" s="32" t="n">
        <f aca="false">IF($A9597="","",IF(設定!$B$21="dB",10^($B9597/20),ABS($B9597)))</f>
        <v>3.83632153761384</v>
      </c>
      <c r="D9597" s="32" t="n">
        <f aca="false">IF($A9597="","",$A9597^2)</f>
        <v>2247656.86035156</v>
      </c>
      <c r="E9597" s="32" t="n">
        <f aca="false">IF($A9597="","",IF($C9597&lt;=0,"",1/$C9597^2))</f>
        <v>0.0679469551766541</v>
      </c>
      <c r="F9597" s="33" t="n">
        <f aca="false">IF(OR(ROW()-設定!$B$30&lt;2,ROW()+設定!$B$30&gt;13701,N($A9597)&lt;=0,N(INDEX($A$2:$A$13701,MIN(13700,MAX(1,ROW()-1+設定!$B$30))))&lt;=0,$A9597&lt;設定!$B$28,$A9597&gt;設定!$B$29),0,IF(AND($C9597&gt;=MAX(INDEX($C$1:$C$13701,MAX(1,ROW()-設定!$B$24)):INDEX($C$1:$C$13701,MAX(1,ROW()-1))),$C9597&gt;MAX(INDEX($C$1:$C$13701,MIN(13701,ROW()+1)):INDEX($C$1:$C$13701,MIN(13701,ROW()+設定!$B$24))),$C9597&gt;=設定!$B$32,$C9597&gt;=MAX(MIN(INDEX($C$1:$C$13701,MAX(1,ROW()-設定!$B$26)):INDEX($C$1:$C$13701,MAX(1,ROW()-1))),MIN(INDEX($C$1:$C$13701,MIN(13701,ROW()+1)):INDEX($C$1:$C$13701,MIN(13701,ROW()+設定!$B$26))))*10^(設定!$B$27/20)),1,0))</f>
        <v>0</v>
      </c>
      <c r="G9597" s="33" t="n">
        <f aca="false">$G9596+IF($F9597=1,1,0)</f>
        <v>5</v>
      </c>
      <c r="H9597" s="0" t="str">
        <f aca="false">IF($F9597=1,$G9597,"")</f>
        <v/>
      </c>
    </row>
    <row r="9598" customFormat="false" ht="15" hidden="false" customHeight="false" outlineLevel="0" collapsed="false">
      <c r="A9598" s="30" t="n">
        <v>1499.375</v>
      </c>
      <c r="B9598" s="31" t="n">
        <v>11.8073</v>
      </c>
      <c r="C9598" s="32" t="n">
        <f aca="false">IF($A9598="","",IF(設定!$B$21="dB",10^($B9598/20),ABS($B9598)))</f>
        <v>3.89372252919149</v>
      </c>
      <c r="D9598" s="32" t="n">
        <f aca="false">IF($A9598="","",$A9598^2)</f>
        <v>2248125.390625</v>
      </c>
      <c r="E9598" s="32" t="n">
        <f aca="false">IF($A9598="","",IF($C9598&lt;=0,"",1/$C9598^2))</f>
        <v>0.0659583829734757</v>
      </c>
      <c r="F9598" s="33" t="n">
        <f aca="false">IF(OR(ROW()-設定!$B$30&lt;2,ROW()+設定!$B$30&gt;13701,N($A9598)&lt;=0,N(INDEX($A$2:$A$13701,MIN(13700,MAX(1,ROW()-1+設定!$B$30))))&lt;=0,$A9598&lt;設定!$B$28,$A9598&gt;設定!$B$29),0,IF(AND($C9598&gt;=MAX(INDEX($C$1:$C$13701,MAX(1,ROW()-設定!$B$24)):INDEX($C$1:$C$13701,MAX(1,ROW()-1))),$C9598&gt;MAX(INDEX($C$1:$C$13701,MIN(13701,ROW()+1)):INDEX($C$1:$C$13701,MIN(13701,ROW()+設定!$B$24))),$C9598&gt;=設定!$B$32,$C9598&gt;=MAX(MIN(INDEX($C$1:$C$13701,MAX(1,ROW()-設定!$B$26)):INDEX($C$1:$C$13701,MAX(1,ROW()-1))),MIN(INDEX($C$1:$C$13701,MIN(13701,ROW()+1)):INDEX($C$1:$C$13701,MIN(13701,ROW()+設定!$B$26))))*10^(設定!$B$27/20)),1,0))</f>
        <v>0</v>
      </c>
      <c r="G9598" s="33" t="n">
        <f aca="false">$G9597+IF($F9598=1,1,0)</f>
        <v>5</v>
      </c>
      <c r="H9598" s="0" t="str">
        <f aca="false">IF($F9598=1,$G9598,"")</f>
        <v/>
      </c>
    </row>
    <row r="9599" customFormat="false" ht="15" hidden="false" customHeight="false" outlineLevel="0" collapsed="false">
      <c r="A9599" s="30" t="n">
        <v>1499.53125</v>
      </c>
      <c r="B9599" s="31" t="n">
        <v>11.7294</v>
      </c>
      <c r="C9599" s="32" t="n">
        <f aca="false">IF($A9599="","",IF(設定!$B$21="dB",10^($B9599/20),ABS($B9599)))</f>
        <v>3.85895753939703</v>
      </c>
      <c r="D9599" s="32" t="n">
        <f aca="false">IF($A9599="","",$A9599^2)</f>
        <v>2248593.96972656</v>
      </c>
      <c r="E9599" s="32" t="n">
        <f aca="false">IF($A9599="","",IF($C9599&lt;=0,"",1/$C9599^2))</f>
        <v>0.0671521620658038</v>
      </c>
      <c r="F9599" s="33" t="n">
        <f aca="false">IF(OR(ROW()-設定!$B$30&lt;2,ROW()+設定!$B$30&gt;13701,N($A9599)&lt;=0,N(INDEX($A$2:$A$13701,MIN(13700,MAX(1,ROW()-1+設定!$B$30))))&lt;=0,$A9599&lt;設定!$B$28,$A9599&gt;設定!$B$29),0,IF(AND($C9599&gt;=MAX(INDEX($C$1:$C$13701,MAX(1,ROW()-設定!$B$24)):INDEX($C$1:$C$13701,MAX(1,ROW()-1))),$C9599&gt;MAX(INDEX($C$1:$C$13701,MIN(13701,ROW()+1)):INDEX($C$1:$C$13701,MIN(13701,ROW()+設定!$B$24))),$C9599&gt;=設定!$B$32,$C9599&gt;=MAX(MIN(INDEX($C$1:$C$13701,MAX(1,ROW()-設定!$B$26)):INDEX($C$1:$C$13701,MAX(1,ROW()-1))),MIN(INDEX($C$1:$C$13701,MIN(13701,ROW()+1)):INDEX($C$1:$C$13701,MIN(13701,ROW()+設定!$B$26))))*10^(設定!$B$27/20)),1,0))</f>
        <v>0</v>
      </c>
      <c r="G9599" s="33" t="n">
        <f aca="false">$G9598+IF($F9599=1,1,0)</f>
        <v>5</v>
      </c>
      <c r="H9599" s="0" t="str">
        <f aca="false">IF($F9599=1,$G9599,"")</f>
        <v/>
      </c>
    </row>
    <row r="9600" customFormat="false" ht="15" hidden="false" customHeight="false" outlineLevel="0" collapsed="false">
      <c r="A9600" s="30" t="n">
        <v>1499.6875</v>
      </c>
      <c r="B9600" s="31" t="n">
        <v>11.8774</v>
      </c>
      <c r="C9600" s="32" t="n">
        <f aca="false">IF($A9600="","",IF(設定!$B$21="dB",10^($B9600/20),ABS($B9600)))</f>
        <v>3.92527420199984</v>
      </c>
      <c r="D9600" s="32" t="n">
        <f aca="false">IF($A9600="","",$A9600^2)</f>
        <v>2249062.59765625</v>
      </c>
      <c r="E9600" s="32" t="n">
        <f aca="false">IF($A9600="","",IF($C9600&lt;=0,"",1/$C9600^2))</f>
        <v>0.0649022869163572</v>
      </c>
      <c r="F9600" s="33" t="n">
        <f aca="false">IF(OR(ROW()-設定!$B$30&lt;2,ROW()+設定!$B$30&gt;13701,N($A9600)&lt;=0,N(INDEX($A$2:$A$13701,MIN(13700,MAX(1,ROW()-1+設定!$B$30))))&lt;=0,$A9600&lt;設定!$B$28,$A9600&gt;設定!$B$29),0,IF(AND($C9600&gt;=MAX(INDEX($C$1:$C$13701,MAX(1,ROW()-設定!$B$24)):INDEX($C$1:$C$13701,MAX(1,ROW()-1))),$C9600&gt;MAX(INDEX($C$1:$C$13701,MIN(13701,ROW()+1)):INDEX($C$1:$C$13701,MIN(13701,ROW()+設定!$B$24))),$C9600&gt;=設定!$B$32,$C9600&gt;=MAX(MIN(INDEX($C$1:$C$13701,MAX(1,ROW()-設定!$B$26)):INDEX($C$1:$C$13701,MAX(1,ROW()-1))),MIN(INDEX($C$1:$C$13701,MIN(13701,ROW()+1)):INDEX($C$1:$C$13701,MIN(13701,ROW()+設定!$B$26))))*10^(設定!$B$27/20)),1,0))</f>
        <v>0</v>
      </c>
      <c r="G9600" s="33" t="n">
        <f aca="false">$G9599+IF($F9600=1,1,0)</f>
        <v>5</v>
      </c>
      <c r="H9600" s="0" t="str">
        <f aca="false">IF($F9600=1,$G9600,"")</f>
        <v/>
      </c>
    </row>
    <row r="9601" customFormat="false" ht="15" hidden="false" customHeight="false" outlineLevel="0" collapsed="false">
      <c r="A9601" s="30" t="n">
        <v>1499.84375</v>
      </c>
      <c r="B9601" s="31" t="n">
        <v>11.9472</v>
      </c>
      <c r="C9601" s="32" t="n">
        <f aca="false">IF($A9601="","",IF(設定!$B$21="dB",10^($B9601/20),ABS($B9601)))</f>
        <v>3.95694487441838</v>
      </c>
      <c r="D9601" s="32" t="n">
        <f aca="false">IF($A9601="","",$A9601^2)</f>
        <v>2249531.27441406</v>
      </c>
      <c r="E9601" s="32" t="n">
        <f aca="false">IF($A9601="","",IF($C9601&lt;=0,"",1/$C9601^2))</f>
        <v>0.0638675122549011</v>
      </c>
      <c r="F9601" s="33" t="n">
        <f aca="false">IF(OR(ROW()-設定!$B$30&lt;2,ROW()+設定!$B$30&gt;13701,N($A9601)&lt;=0,N(INDEX($A$2:$A$13701,MIN(13700,MAX(1,ROW()-1+設定!$B$30))))&lt;=0,$A9601&lt;設定!$B$28,$A9601&gt;設定!$B$29),0,IF(AND($C9601&gt;=MAX(INDEX($C$1:$C$13701,MAX(1,ROW()-設定!$B$24)):INDEX($C$1:$C$13701,MAX(1,ROW()-1))),$C9601&gt;MAX(INDEX($C$1:$C$13701,MIN(13701,ROW()+1)):INDEX($C$1:$C$13701,MIN(13701,ROW()+設定!$B$24))),$C9601&gt;=設定!$B$32,$C9601&gt;=MAX(MIN(INDEX($C$1:$C$13701,MAX(1,ROW()-設定!$B$26)):INDEX($C$1:$C$13701,MAX(1,ROW()-1))),MIN(INDEX($C$1:$C$13701,MIN(13701,ROW()+1)):INDEX($C$1:$C$13701,MIN(13701,ROW()+設定!$B$26))))*10^(設定!$B$27/20)),1,0))</f>
        <v>0</v>
      </c>
      <c r="G9601" s="33" t="n">
        <f aca="false">$G9600+IF($F9601=1,1,0)</f>
        <v>5</v>
      </c>
      <c r="H9601" s="0" t="str">
        <f aca="false">IF($F9601=1,$G9601,"")</f>
        <v/>
      </c>
    </row>
    <row r="9602" customFormat="false" ht="15" hidden="false" customHeight="false" outlineLevel="0" collapsed="false">
      <c r="A9602" s="30" t="n">
        <v>1500</v>
      </c>
      <c r="B9602" s="31" t="n">
        <v>11.5529</v>
      </c>
      <c r="C9602" s="32" t="n">
        <f aca="false">IF($A9602="","",IF(設定!$B$21="dB",10^($B9602/20),ABS($B9602)))</f>
        <v>3.78133365444751</v>
      </c>
      <c r="D9602" s="32" t="n">
        <f aca="false">IF($A9602="","",$A9602^2)</f>
        <v>2250000</v>
      </c>
      <c r="E9602" s="32" t="n">
        <f aca="false">IF($A9602="","",IF($C9602&lt;=0,"",1/$C9602^2))</f>
        <v>0.0699374832726936</v>
      </c>
      <c r="F9602" s="33" t="n">
        <f aca="false">IF(OR(ROW()-設定!$B$30&lt;2,ROW()+設定!$B$30&gt;13701,N($A9602)&lt;=0,N(INDEX($A$2:$A$13701,MIN(13700,MAX(1,ROW()-1+設定!$B$30))))&lt;=0,$A9602&lt;設定!$B$28,$A9602&gt;設定!$B$29),0,IF(AND($C9602&gt;=MAX(INDEX($C$1:$C$13701,MAX(1,ROW()-設定!$B$24)):INDEX($C$1:$C$13701,MAX(1,ROW()-1))),$C9602&gt;MAX(INDEX($C$1:$C$13701,MIN(13701,ROW()+1)):INDEX($C$1:$C$13701,MIN(13701,ROW()+設定!$B$24))),$C9602&gt;=設定!$B$32,$C9602&gt;=MAX(MIN(INDEX($C$1:$C$13701,MAX(1,ROW()-設定!$B$26)):INDEX($C$1:$C$13701,MAX(1,ROW()-1))),MIN(INDEX($C$1:$C$13701,MIN(13701,ROW()+1)):INDEX($C$1:$C$13701,MIN(13701,ROW()+設定!$B$26))))*10^(設定!$B$27/20)),1,0))</f>
        <v>0</v>
      </c>
      <c r="G9602" s="33" t="n">
        <f aca="false">$G9601+IF($F9602=1,1,0)</f>
        <v>5</v>
      </c>
      <c r="H9602" s="0" t="str">
        <f aca="false">IF($F9602=1,$G9602,"")</f>
        <v/>
      </c>
    </row>
    <row r="9603" customFormat="false" ht="15" hidden="false" customHeight="false" outlineLevel="0" collapsed="false">
      <c r="A9603" s="30" t="n">
        <v>1500.15625</v>
      </c>
      <c r="B9603" s="31" t="n">
        <v>11.5373</v>
      </c>
      <c r="C9603" s="32" t="n">
        <f aca="false">IF($A9603="","",IF(設定!$B$21="dB",10^($B9603/20),ABS($B9603)))</f>
        <v>3.774548412321</v>
      </c>
      <c r="D9603" s="32" t="n">
        <f aca="false">IF($A9603="","",$A9603^2)</f>
        <v>2250468.77441406</v>
      </c>
      <c r="E9603" s="32" t="n">
        <f aca="false">IF($A9603="","",IF($C9603&lt;=0,"",1/$C9603^2))</f>
        <v>0.0701891527345898</v>
      </c>
      <c r="F9603" s="33" t="n">
        <f aca="false">IF(OR(ROW()-設定!$B$30&lt;2,ROW()+設定!$B$30&gt;13701,N($A9603)&lt;=0,N(INDEX($A$2:$A$13701,MIN(13700,MAX(1,ROW()-1+設定!$B$30))))&lt;=0,$A9603&lt;設定!$B$28,$A9603&gt;設定!$B$29),0,IF(AND($C9603&gt;=MAX(INDEX($C$1:$C$13701,MAX(1,ROW()-設定!$B$24)):INDEX($C$1:$C$13701,MAX(1,ROW()-1))),$C9603&gt;MAX(INDEX($C$1:$C$13701,MIN(13701,ROW()+1)):INDEX($C$1:$C$13701,MIN(13701,ROW()+設定!$B$24))),$C9603&gt;=設定!$B$32,$C9603&gt;=MAX(MIN(INDEX($C$1:$C$13701,MAX(1,ROW()-設定!$B$26)):INDEX($C$1:$C$13701,MAX(1,ROW()-1))),MIN(INDEX($C$1:$C$13701,MIN(13701,ROW()+1)):INDEX($C$1:$C$13701,MIN(13701,ROW()+設定!$B$26))))*10^(設定!$B$27/20)),1,0))</f>
        <v>0</v>
      </c>
      <c r="G9603" s="33" t="n">
        <f aca="false">$G9602+IF($F9603=1,1,0)</f>
        <v>5</v>
      </c>
      <c r="H9603" s="0" t="str">
        <f aca="false">IF($F9603=1,$G9603,"")</f>
        <v/>
      </c>
    </row>
    <row r="9604" customFormat="false" ht="15" hidden="false" customHeight="false" outlineLevel="0" collapsed="false">
      <c r="A9604" s="30" t="n">
        <v>1500.3125</v>
      </c>
      <c r="B9604" s="31" t="n">
        <v>11.5189</v>
      </c>
      <c r="C9604" s="32" t="n">
        <f aca="false">IF($A9604="","",IF(設定!$B$21="dB",10^($B9604/20),ABS($B9604)))</f>
        <v>3.76656095414254</v>
      </c>
      <c r="D9604" s="32" t="n">
        <f aca="false">IF($A9604="","",$A9604^2)</f>
        <v>2250937.59765625</v>
      </c>
      <c r="E9604" s="32" t="n">
        <f aca="false">IF($A9604="","",IF($C9604&lt;=0,"",1/$C9604^2))</f>
        <v>0.0704871579306262</v>
      </c>
      <c r="F9604" s="33" t="n">
        <f aca="false">IF(OR(ROW()-設定!$B$30&lt;2,ROW()+設定!$B$30&gt;13701,N($A9604)&lt;=0,N(INDEX($A$2:$A$13701,MIN(13700,MAX(1,ROW()-1+設定!$B$30))))&lt;=0,$A9604&lt;設定!$B$28,$A9604&gt;設定!$B$29),0,IF(AND($C9604&gt;=MAX(INDEX($C$1:$C$13701,MAX(1,ROW()-設定!$B$24)):INDEX($C$1:$C$13701,MAX(1,ROW()-1))),$C9604&gt;MAX(INDEX($C$1:$C$13701,MIN(13701,ROW()+1)):INDEX($C$1:$C$13701,MIN(13701,ROW()+設定!$B$24))),$C9604&gt;=設定!$B$32,$C9604&gt;=MAX(MIN(INDEX($C$1:$C$13701,MAX(1,ROW()-設定!$B$26)):INDEX($C$1:$C$13701,MAX(1,ROW()-1))),MIN(INDEX($C$1:$C$13701,MIN(13701,ROW()+1)):INDEX($C$1:$C$13701,MIN(13701,ROW()+設定!$B$26))))*10^(設定!$B$27/20)),1,0))</f>
        <v>0</v>
      </c>
      <c r="G9604" s="33" t="n">
        <f aca="false">$G9603+IF($F9604=1,1,0)</f>
        <v>5</v>
      </c>
      <c r="H9604" s="0" t="str">
        <f aca="false">IF($F9604=1,$G9604,"")</f>
        <v/>
      </c>
    </row>
    <row r="9605" customFormat="false" ht="15" hidden="false" customHeight="false" outlineLevel="0" collapsed="false">
      <c r="A9605" s="30" t="n">
        <v>1500.46875</v>
      </c>
      <c r="B9605" s="31" t="n">
        <v>11.507</v>
      </c>
      <c r="C9605" s="32" t="n">
        <f aca="false">IF($A9605="","",IF(設定!$B$21="dB",10^($B9605/20),ABS($B9605)))</f>
        <v>3.76140415532726</v>
      </c>
      <c r="D9605" s="32" t="n">
        <f aca="false">IF($A9605="","",$A9605^2)</f>
        <v>2251406.46972656</v>
      </c>
      <c r="E9605" s="32" t="n">
        <f aca="false">IF($A9605="","",IF($C9605&lt;=0,"",1/$C9605^2))</f>
        <v>0.0706805629700248</v>
      </c>
      <c r="F9605" s="33" t="n">
        <f aca="false">IF(OR(ROW()-設定!$B$30&lt;2,ROW()+設定!$B$30&gt;13701,N($A9605)&lt;=0,N(INDEX($A$2:$A$13701,MIN(13700,MAX(1,ROW()-1+設定!$B$30))))&lt;=0,$A9605&lt;設定!$B$28,$A9605&gt;設定!$B$29),0,IF(AND($C9605&gt;=MAX(INDEX($C$1:$C$13701,MAX(1,ROW()-設定!$B$24)):INDEX($C$1:$C$13701,MAX(1,ROW()-1))),$C9605&gt;MAX(INDEX($C$1:$C$13701,MIN(13701,ROW()+1)):INDEX($C$1:$C$13701,MIN(13701,ROW()+設定!$B$24))),$C9605&gt;=設定!$B$32,$C9605&gt;=MAX(MIN(INDEX($C$1:$C$13701,MAX(1,ROW()-設定!$B$26)):INDEX($C$1:$C$13701,MAX(1,ROW()-1))),MIN(INDEX($C$1:$C$13701,MIN(13701,ROW()+1)):INDEX($C$1:$C$13701,MIN(13701,ROW()+設定!$B$26))))*10^(設定!$B$27/20)),1,0))</f>
        <v>0</v>
      </c>
      <c r="G9605" s="33" t="n">
        <f aca="false">$G9604+IF($F9605=1,1,0)</f>
        <v>5</v>
      </c>
      <c r="H9605" s="0" t="str">
        <f aca="false">IF($F9605=1,$G9605,"")</f>
        <v/>
      </c>
    </row>
    <row r="9606" customFormat="false" ht="15" hidden="false" customHeight="false" outlineLevel="0" collapsed="false">
      <c r="A9606" s="30" t="n">
        <v>1500.625</v>
      </c>
      <c r="B9606" s="31" t="n">
        <v>11.4724</v>
      </c>
      <c r="C9606" s="32" t="n">
        <f aca="false">IF($A9606="","",IF(設定!$B$21="dB",10^($B9606/20),ABS($B9606)))</f>
        <v>3.74645050988991</v>
      </c>
      <c r="D9606" s="32" t="n">
        <f aca="false">IF($A9606="","",$A9606^2)</f>
        <v>2251875.390625</v>
      </c>
      <c r="E9606" s="32" t="n">
        <f aca="false">IF($A9606="","",IF($C9606&lt;=0,"",1/$C9606^2))</f>
        <v>0.0712459201812767</v>
      </c>
      <c r="F9606" s="33" t="n">
        <f aca="false">IF(OR(ROW()-設定!$B$30&lt;2,ROW()+設定!$B$30&gt;13701,N($A9606)&lt;=0,N(INDEX($A$2:$A$13701,MIN(13700,MAX(1,ROW()-1+設定!$B$30))))&lt;=0,$A9606&lt;設定!$B$28,$A9606&gt;設定!$B$29),0,IF(AND($C9606&gt;=MAX(INDEX($C$1:$C$13701,MAX(1,ROW()-設定!$B$24)):INDEX($C$1:$C$13701,MAX(1,ROW()-1))),$C9606&gt;MAX(INDEX($C$1:$C$13701,MIN(13701,ROW()+1)):INDEX($C$1:$C$13701,MIN(13701,ROW()+設定!$B$24))),$C9606&gt;=設定!$B$32,$C9606&gt;=MAX(MIN(INDEX($C$1:$C$13701,MAX(1,ROW()-設定!$B$26)):INDEX($C$1:$C$13701,MAX(1,ROW()-1))),MIN(INDEX($C$1:$C$13701,MIN(13701,ROW()+1)):INDEX($C$1:$C$13701,MIN(13701,ROW()+設定!$B$26))))*10^(設定!$B$27/20)),1,0))</f>
        <v>0</v>
      </c>
      <c r="G9606" s="33" t="n">
        <f aca="false">$G9605+IF($F9606=1,1,0)</f>
        <v>5</v>
      </c>
      <c r="H9606" s="0" t="str">
        <f aca="false">IF($F9606=1,$G9606,"")</f>
        <v/>
      </c>
    </row>
    <row r="9607" customFormat="false" ht="15" hidden="false" customHeight="false" outlineLevel="0" collapsed="false">
      <c r="A9607" s="30" t="n">
        <v>1500.78125</v>
      </c>
      <c r="B9607" s="31" t="n">
        <v>11.5192</v>
      </c>
      <c r="C9607" s="32" t="n">
        <f aca="false">IF($A9607="","",IF(設定!$B$21="dB",10^($B9607/20),ABS($B9607)))</f>
        <v>3.76669104879575</v>
      </c>
      <c r="D9607" s="32" t="n">
        <f aca="false">IF($A9607="","",$A9607^2)</f>
        <v>2252344.36035156</v>
      </c>
      <c r="E9607" s="32" t="n">
        <f aca="false">IF($A9607="","",IF($C9607&lt;=0,"",1/$C9607^2))</f>
        <v>0.0704822890184215</v>
      </c>
      <c r="F9607" s="33" t="n">
        <f aca="false">IF(OR(ROW()-設定!$B$30&lt;2,ROW()+設定!$B$30&gt;13701,N($A9607)&lt;=0,N(INDEX($A$2:$A$13701,MIN(13700,MAX(1,ROW()-1+設定!$B$30))))&lt;=0,$A9607&lt;設定!$B$28,$A9607&gt;設定!$B$29),0,IF(AND($C9607&gt;=MAX(INDEX($C$1:$C$13701,MAX(1,ROW()-設定!$B$24)):INDEX($C$1:$C$13701,MAX(1,ROW()-1))),$C9607&gt;MAX(INDEX($C$1:$C$13701,MIN(13701,ROW()+1)):INDEX($C$1:$C$13701,MIN(13701,ROW()+設定!$B$24))),$C9607&gt;=設定!$B$32,$C9607&gt;=MAX(MIN(INDEX($C$1:$C$13701,MAX(1,ROW()-設定!$B$26)):INDEX($C$1:$C$13701,MAX(1,ROW()-1))),MIN(INDEX($C$1:$C$13701,MIN(13701,ROW()+1)):INDEX($C$1:$C$13701,MIN(13701,ROW()+設定!$B$26))))*10^(設定!$B$27/20)),1,0))</f>
        <v>0</v>
      </c>
      <c r="G9607" s="33" t="n">
        <f aca="false">$G9606+IF($F9607=1,1,0)</f>
        <v>5</v>
      </c>
      <c r="H9607" s="0" t="str">
        <f aca="false">IF($F9607=1,$G9607,"")</f>
        <v/>
      </c>
    </row>
    <row r="9608" customFormat="false" ht="15" hidden="false" customHeight="false" outlineLevel="0" collapsed="false">
      <c r="A9608" s="30" t="n">
        <v>1500.9375</v>
      </c>
      <c r="B9608" s="31" t="n">
        <v>11.596</v>
      </c>
      <c r="C9608" s="32" t="n">
        <f aca="false">IF($A9608="","",IF(設定!$B$21="dB",10^($B9608/20),ABS($B9608)))</f>
        <v>3.80014352941586</v>
      </c>
      <c r="D9608" s="32" t="n">
        <f aca="false">IF($A9608="","",$A9608^2)</f>
        <v>2252813.37890625</v>
      </c>
      <c r="E9608" s="32" t="n">
        <f aca="false">IF($A9608="","",IF($C9608&lt;=0,"",1/$C9608^2))</f>
        <v>0.0692468464322636</v>
      </c>
      <c r="F9608" s="33" t="n">
        <f aca="false">IF(OR(ROW()-設定!$B$30&lt;2,ROW()+設定!$B$30&gt;13701,N($A9608)&lt;=0,N(INDEX($A$2:$A$13701,MIN(13700,MAX(1,ROW()-1+設定!$B$30))))&lt;=0,$A9608&lt;設定!$B$28,$A9608&gt;設定!$B$29),0,IF(AND($C9608&gt;=MAX(INDEX($C$1:$C$13701,MAX(1,ROW()-設定!$B$24)):INDEX($C$1:$C$13701,MAX(1,ROW()-1))),$C9608&gt;MAX(INDEX($C$1:$C$13701,MIN(13701,ROW()+1)):INDEX($C$1:$C$13701,MIN(13701,ROW()+設定!$B$24))),$C9608&gt;=設定!$B$32,$C9608&gt;=MAX(MIN(INDEX($C$1:$C$13701,MAX(1,ROW()-設定!$B$26)):INDEX($C$1:$C$13701,MAX(1,ROW()-1))),MIN(INDEX($C$1:$C$13701,MIN(13701,ROW()+1)):INDEX($C$1:$C$13701,MIN(13701,ROW()+設定!$B$26))))*10^(設定!$B$27/20)),1,0))</f>
        <v>0</v>
      </c>
      <c r="G9608" s="33" t="n">
        <f aca="false">$G9607+IF($F9608=1,1,0)</f>
        <v>5</v>
      </c>
      <c r="H9608" s="0" t="str">
        <f aca="false">IF($F9608=1,$G9608,"")</f>
        <v/>
      </c>
    </row>
    <row r="9609" customFormat="false" ht="15" hidden="false" customHeight="false" outlineLevel="0" collapsed="false">
      <c r="A9609" s="30" t="n">
        <v>1501.09375</v>
      </c>
      <c r="B9609" s="31" t="n">
        <v>11.3152</v>
      </c>
      <c r="C9609" s="32" t="n">
        <f aca="false">IF($A9609="","",IF(設定!$B$21="dB",10^($B9609/20),ABS($B9609)))</f>
        <v>3.67925594254627</v>
      </c>
      <c r="D9609" s="32" t="n">
        <f aca="false">IF($A9609="","",$A9609^2)</f>
        <v>2253282.44628906</v>
      </c>
      <c r="E9609" s="32" t="n">
        <f aca="false">IF($A9609="","",IF($C9609&lt;=0,"",1/$C9609^2))</f>
        <v>0.0738720242885917</v>
      </c>
      <c r="F9609" s="33" t="n">
        <f aca="false">IF(OR(ROW()-設定!$B$30&lt;2,ROW()+設定!$B$30&gt;13701,N($A9609)&lt;=0,N(INDEX($A$2:$A$13701,MIN(13700,MAX(1,ROW()-1+設定!$B$30))))&lt;=0,$A9609&lt;設定!$B$28,$A9609&gt;設定!$B$29),0,IF(AND($C9609&gt;=MAX(INDEX($C$1:$C$13701,MAX(1,ROW()-設定!$B$24)):INDEX($C$1:$C$13701,MAX(1,ROW()-1))),$C9609&gt;MAX(INDEX($C$1:$C$13701,MIN(13701,ROW()+1)):INDEX($C$1:$C$13701,MIN(13701,ROW()+設定!$B$24))),$C9609&gt;=設定!$B$32,$C9609&gt;=MAX(MIN(INDEX($C$1:$C$13701,MAX(1,ROW()-設定!$B$26)):INDEX($C$1:$C$13701,MAX(1,ROW()-1))),MIN(INDEX($C$1:$C$13701,MIN(13701,ROW()+1)):INDEX($C$1:$C$13701,MIN(13701,ROW()+設定!$B$26))))*10^(設定!$B$27/20)),1,0))</f>
        <v>0</v>
      </c>
      <c r="G9609" s="33" t="n">
        <f aca="false">$G9608+IF($F9609=1,1,0)</f>
        <v>5</v>
      </c>
      <c r="H9609" s="0" t="str">
        <f aca="false">IF($F9609=1,$G9609,"")</f>
        <v/>
      </c>
    </row>
    <row r="9610" customFormat="false" ht="15" hidden="false" customHeight="false" outlineLevel="0" collapsed="false">
      <c r="A9610" s="30" t="n">
        <v>1501.25</v>
      </c>
      <c r="B9610" s="31" t="n">
        <v>11.259</v>
      </c>
      <c r="C9610" s="32" t="n">
        <f aca="false">IF($A9610="","",IF(設定!$B$21="dB",10^($B9610/20),ABS($B9610)))</f>
        <v>3.65552703380103</v>
      </c>
      <c r="D9610" s="32" t="n">
        <f aca="false">IF($A9610="","",$A9610^2)</f>
        <v>2253751.5625</v>
      </c>
      <c r="E9610" s="32" t="n">
        <f aca="false">IF($A9610="","",IF($C9610&lt;=0,"",1/$C9610^2))</f>
        <v>0.074834179274016</v>
      </c>
      <c r="F9610" s="33" t="n">
        <f aca="false">IF(OR(ROW()-設定!$B$30&lt;2,ROW()+設定!$B$30&gt;13701,N($A9610)&lt;=0,N(INDEX($A$2:$A$13701,MIN(13700,MAX(1,ROW()-1+設定!$B$30))))&lt;=0,$A9610&lt;設定!$B$28,$A9610&gt;設定!$B$29),0,IF(AND($C9610&gt;=MAX(INDEX($C$1:$C$13701,MAX(1,ROW()-設定!$B$24)):INDEX($C$1:$C$13701,MAX(1,ROW()-1))),$C9610&gt;MAX(INDEX($C$1:$C$13701,MIN(13701,ROW()+1)):INDEX($C$1:$C$13701,MIN(13701,ROW()+設定!$B$24))),$C9610&gt;=設定!$B$32,$C9610&gt;=MAX(MIN(INDEX($C$1:$C$13701,MAX(1,ROW()-設定!$B$26)):INDEX($C$1:$C$13701,MAX(1,ROW()-1))),MIN(INDEX($C$1:$C$13701,MIN(13701,ROW()+1)):INDEX($C$1:$C$13701,MIN(13701,ROW()+設定!$B$26))))*10^(設定!$B$27/20)),1,0))</f>
        <v>0</v>
      </c>
      <c r="G9610" s="33" t="n">
        <f aca="false">$G9609+IF($F9610=1,1,0)</f>
        <v>5</v>
      </c>
      <c r="H9610" s="0" t="str">
        <f aca="false">IF($F9610=1,$G9610,"")</f>
        <v/>
      </c>
    </row>
    <row r="9611" customFormat="false" ht="15" hidden="false" customHeight="false" outlineLevel="0" collapsed="false">
      <c r="A9611" s="30" t="n">
        <v>1501.40625</v>
      </c>
      <c r="B9611" s="31" t="n">
        <v>11.1952</v>
      </c>
      <c r="C9611" s="32" t="n">
        <f aca="false">IF($A9611="","",IF(設定!$B$21="dB",10^($B9611/20),ABS($B9611)))</f>
        <v>3.62877465852011</v>
      </c>
      <c r="D9611" s="32" t="n">
        <f aca="false">IF($A9611="","",$A9611^2)</f>
        <v>2254220.72753906</v>
      </c>
      <c r="E9611" s="32" t="n">
        <f aca="false">IF($A9611="","",IF($C9611&lt;=0,"",1/$C9611^2))</f>
        <v>0.075941644944267</v>
      </c>
      <c r="F9611" s="33" t="n">
        <f aca="false">IF(OR(ROW()-設定!$B$30&lt;2,ROW()+設定!$B$30&gt;13701,N($A9611)&lt;=0,N(INDEX($A$2:$A$13701,MIN(13700,MAX(1,ROW()-1+設定!$B$30))))&lt;=0,$A9611&lt;設定!$B$28,$A9611&gt;設定!$B$29),0,IF(AND($C9611&gt;=MAX(INDEX($C$1:$C$13701,MAX(1,ROW()-設定!$B$24)):INDEX($C$1:$C$13701,MAX(1,ROW()-1))),$C9611&gt;MAX(INDEX($C$1:$C$13701,MIN(13701,ROW()+1)):INDEX($C$1:$C$13701,MIN(13701,ROW()+設定!$B$24))),$C9611&gt;=設定!$B$32,$C9611&gt;=MAX(MIN(INDEX($C$1:$C$13701,MAX(1,ROW()-設定!$B$26)):INDEX($C$1:$C$13701,MAX(1,ROW()-1))),MIN(INDEX($C$1:$C$13701,MIN(13701,ROW()+1)):INDEX($C$1:$C$13701,MIN(13701,ROW()+設定!$B$26))))*10^(設定!$B$27/20)),1,0))</f>
        <v>0</v>
      </c>
      <c r="G9611" s="33" t="n">
        <f aca="false">$G9610+IF($F9611=1,1,0)</f>
        <v>5</v>
      </c>
      <c r="H9611" s="0" t="str">
        <f aca="false">IF($F9611=1,$G9611,"")</f>
        <v/>
      </c>
    </row>
    <row r="9612" customFormat="false" ht="15" hidden="false" customHeight="false" outlineLevel="0" collapsed="false">
      <c r="A9612" s="30" t="n">
        <v>1501.5625</v>
      </c>
      <c r="B9612" s="31" t="n">
        <v>11.4721</v>
      </c>
      <c r="C9612" s="32" t="n">
        <f aca="false">IF($A9612="","",IF(設定!$B$21="dB",10^($B9612/20),ABS($B9612)))</f>
        <v>3.74632111430807</v>
      </c>
      <c r="D9612" s="32" t="n">
        <f aca="false">IF($A9612="","",$A9612^2)</f>
        <v>2254689.94140625</v>
      </c>
      <c r="E9612" s="32" t="n">
        <f aca="false">IF($A9612="","",IF($C9612&lt;=0,"",1/$C9612^2))</f>
        <v>0.0712508418450754</v>
      </c>
      <c r="F9612" s="33" t="n">
        <f aca="false">IF(OR(ROW()-設定!$B$30&lt;2,ROW()+設定!$B$30&gt;13701,N($A9612)&lt;=0,N(INDEX($A$2:$A$13701,MIN(13700,MAX(1,ROW()-1+設定!$B$30))))&lt;=0,$A9612&lt;設定!$B$28,$A9612&gt;設定!$B$29),0,IF(AND($C9612&gt;=MAX(INDEX($C$1:$C$13701,MAX(1,ROW()-設定!$B$24)):INDEX($C$1:$C$13701,MAX(1,ROW()-1))),$C9612&gt;MAX(INDEX($C$1:$C$13701,MIN(13701,ROW()+1)):INDEX($C$1:$C$13701,MIN(13701,ROW()+設定!$B$24))),$C9612&gt;=設定!$B$32,$C9612&gt;=MAX(MIN(INDEX($C$1:$C$13701,MAX(1,ROW()-設定!$B$26)):INDEX($C$1:$C$13701,MAX(1,ROW()-1))),MIN(INDEX($C$1:$C$13701,MIN(13701,ROW()+1)):INDEX($C$1:$C$13701,MIN(13701,ROW()+設定!$B$26))))*10^(設定!$B$27/20)),1,0))</f>
        <v>0</v>
      </c>
      <c r="G9612" s="33" t="n">
        <f aca="false">$G9611+IF($F9612=1,1,0)</f>
        <v>5</v>
      </c>
      <c r="H9612" s="0" t="str">
        <f aca="false">IF($F9612=1,$G9612,"")</f>
        <v/>
      </c>
    </row>
    <row r="9613" customFormat="false" ht="15" hidden="false" customHeight="false" outlineLevel="0" collapsed="false">
      <c r="A9613" s="30" t="n">
        <v>1501.71875</v>
      </c>
      <c r="B9613" s="31" t="n">
        <v>11.4637</v>
      </c>
      <c r="C9613" s="32" t="n">
        <f aca="false">IF($A9613="","",IF(設定!$B$21="dB",10^($B9613/20),ABS($B9613)))</f>
        <v>3.74269985190234</v>
      </c>
      <c r="D9613" s="32" t="n">
        <f aca="false">IF($A9613="","",$A9613^2)</f>
        <v>2255159.20410156</v>
      </c>
      <c r="E9613" s="32" t="n">
        <f aca="false">IF($A9613="","",IF($C9613&lt;=0,"",1/$C9613^2))</f>
        <v>0.0713887865525187</v>
      </c>
      <c r="F9613" s="33" t="n">
        <f aca="false">IF(OR(ROW()-設定!$B$30&lt;2,ROW()+設定!$B$30&gt;13701,N($A9613)&lt;=0,N(INDEX($A$2:$A$13701,MIN(13700,MAX(1,ROW()-1+設定!$B$30))))&lt;=0,$A9613&lt;設定!$B$28,$A9613&gt;設定!$B$29),0,IF(AND($C9613&gt;=MAX(INDEX($C$1:$C$13701,MAX(1,ROW()-設定!$B$24)):INDEX($C$1:$C$13701,MAX(1,ROW()-1))),$C9613&gt;MAX(INDEX($C$1:$C$13701,MIN(13701,ROW()+1)):INDEX($C$1:$C$13701,MIN(13701,ROW()+設定!$B$24))),$C9613&gt;=設定!$B$32,$C9613&gt;=MAX(MIN(INDEX($C$1:$C$13701,MAX(1,ROW()-設定!$B$26)):INDEX($C$1:$C$13701,MAX(1,ROW()-1))),MIN(INDEX($C$1:$C$13701,MIN(13701,ROW()+1)):INDEX($C$1:$C$13701,MIN(13701,ROW()+設定!$B$26))))*10^(設定!$B$27/20)),1,0))</f>
        <v>0</v>
      </c>
      <c r="G9613" s="33" t="n">
        <f aca="false">$G9612+IF($F9613=1,1,0)</f>
        <v>5</v>
      </c>
      <c r="H9613" s="0" t="str">
        <f aca="false">IF($F9613=1,$G9613,"")</f>
        <v/>
      </c>
    </row>
    <row r="9614" customFormat="false" ht="15" hidden="false" customHeight="false" outlineLevel="0" collapsed="false">
      <c r="A9614" s="30" t="n">
        <v>1501.875</v>
      </c>
      <c r="B9614" s="31" t="n">
        <v>11.1341</v>
      </c>
      <c r="C9614" s="32" t="n">
        <f aca="false">IF($A9614="","",IF(設定!$B$21="dB",10^($B9614/20),ABS($B9614)))</f>
        <v>3.60333798600445</v>
      </c>
      <c r="D9614" s="32" t="n">
        <f aca="false">IF($A9614="","",$A9614^2)</f>
        <v>2255628.515625</v>
      </c>
      <c r="E9614" s="32" t="n">
        <f aca="false">IF($A9614="","",IF($C9614&lt;=0,"",1/$C9614^2))</f>
        <v>0.0770176033447089</v>
      </c>
      <c r="F9614" s="33" t="n">
        <f aca="false">IF(OR(ROW()-設定!$B$30&lt;2,ROW()+設定!$B$30&gt;13701,N($A9614)&lt;=0,N(INDEX($A$2:$A$13701,MIN(13700,MAX(1,ROW()-1+設定!$B$30))))&lt;=0,$A9614&lt;設定!$B$28,$A9614&gt;設定!$B$29),0,IF(AND($C9614&gt;=MAX(INDEX($C$1:$C$13701,MAX(1,ROW()-設定!$B$24)):INDEX($C$1:$C$13701,MAX(1,ROW()-1))),$C9614&gt;MAX(INDEX($C$1:$C$13701,MIN(13701,ROW()+1)):INDEX($C$1:$C$13701,MIN(13701,ROW()+設定!$B$24))),$C9614&gt;=設定!$B$32,$C9614&gt;=MAX(MIN(INDEX($C$1:$C$13701,MAX(1,ROW()-設定!$B$26)):INDEX($C$1:$C$13701,MAX(1,ROW()-1))),MIN(INDEX($C$1:$C$13701,MIN(13701,ROW()+1)):INDEX($C$1:$C$13701,MIN(13701,ROW()+設定!$B$26))))*10^(設定!$B$27/20)),1,0))</f>
        <v>0</v>
      </c>
      <c r="G9614" s="33" t="n">
        <f aca="false">$G9613+IF($F9614=1,1,0)</f>
        <v>5</v>
      </c>
      <c r="H9614" s="0" t="str">
        <f aca="false">IF($F9614=1,$G9614,"")</f>
        <v/>
      </c>
    </row>
    <row r="9615" customFormat="false" ht="15" hidden="false" customHeight="false" outlineLevel="0" collapsed="false">
      <c r="A9615" s="30" t="n">
        <v>1502.03125</v>
      </c>
      <c r="B9615" s="31" t="n">
        <v>11.0934</v>
      </c>
      <c r="C9615" s="32" t="n">
        <f aca="false">IF($A9615="","",IF(設定!$B$21="dB",10^($B9615/20),ABS($B9615)))</f>
        <v>3.58649310297581</v>
      </c>
      <c r="D9615" s="32" t="n">
        <f aca="false">IF($A9615="","",$A9615^2)</f>
        <v>2256097.87597656</v>
      </c>
      <c r="E9615" s="32" t="n">
        <f aca="false">IF($A9615="","",IF($C9615&lt;=0,"",1/$C9615^2))</f>
        <v>0.0777427680982834</v>
      </c>
      <c r="F9615" s="33" t="n">
        <f aca="false">IF(OR(ROW()-設定!$B$30&lt;2,ROW()+設定!$B$30&gt;13701,N($A9615)&lt;=0,N(INDEX($A$2:$A$13701,MIN(13700,MAX(1,ROW()-1+設定!$B$30))))&lt;=0,$A9615&lt;設定!$B$28,$A9615&gt;設定!$B$29),0,IF(AND($C9615&gt;=MAX(INDEX($C$1:$C$13701,MAX(1,ROW()-設定!$B$24)):INDEX($C$1:$C$13701,MAX(1,ROW()-1))),$C9615&gt;MAX(INDEX($C$1:$C$13701,MIN(13701,ROW()+1)):INDEX($C$1:$C$13701,MIN(13701,ROW()+設定!$B$24))),$C9615&gt;=設定!$B$32,$C9615&gt;=MAX(MIN(INDEX($C$1:$C$13701,MAX(1,ROW()-設定!$B$26)):INDEX($C$1:$C$13701,MAX(1,ROW()-1))),MIN(INDEX($C$1:$C$13701,MIN(13701,ROW()+1)):INDEX($C$1:$C$13701,MIN(13701,ROW()+設定!$B$26))))*10^(設定!$B$27/20)),1,0))</f>
        <v>0</v>
      </c>
      <c r="G9615" s="33" t="n">
        <f aca="false">$G9614+IF($F9615=1,1,0)</f>
        <v>5</v>
      </c>
      <c r="H9615" s="0" t="str">
        <f aca="false">IF($F9615=1,$G9615,"")</f>
        <v/>
      </c>
    </row>
    <row r="9616" customFormat="false" ht="15" hidden="false" customHeight="false" outlineLevel="0" collapsed="false">
      <c r="A9616" s="30" t="n">
        <v>1502.1875</v>
      </c>
      <c r="B9616" s="31" t="n">
        <v>11.2467</v>
      </c>
      <c r="C9616" s="32" t="n">
        <f aca="false">IF($A9616="","",IF(設定!$B$21="dB",10^($B9616/20),ABS($B9616)))</f>
        <v>3.65035414264089</v>
      </c>
      <c r="D9616" s="32" t="n">
        <f aca="false">IF($A9616="","",$A9616^2)</f>
        <v>2256567.28515625</v>
      </c>
      <c r="E9616" s="32" t="n">
        <f aca="false">IF($A9616="","",IF($C9616&lt;=0,"",1/$C9616^2))</f>
        <v>0.0750464235298173</v>
      </c>
      <c r="F9616" s="33" t="n">
        <f aca="false">IF(OR(ROW()-設定!$B$30&lt;2,ROW()+設定!$B$30&gt;13701,N($A9616)&lt;=0,N(INDEX($A$2:$A$13701,MIN(13700,MAX(1,ROW()-1+設定!$B$30))))&lt;=0,$A9616&lt;設定!$B$28,$A9616&gt;設定!$B$29),0,IF(AND($C9616&gt;=MAX(INDEX($C$1:$C$13701,MAX(1,ROW()-設定!$B$24)):INDEX($C$1:$C$13701,MAX(1,ROW()-1))),$C9616&gt;MAX(INDEX($C$1:$C$13701,MIN(13701,ROW()+1)):INDEX($C$1:$C$13701,MIN(13701,ROW()+設定!$B$24))),$C9616&gt;=設定!$B$32,$C9616&gt;=MAX(MIN(INDEX($C$1:$C$13701,MAX(1,ROW()-設定!$B$26)):INDEX($C$1:$C$13701,MAX(1,ROW()-1))),MIN(INDEX($C$1:$C$13701,MIN(13701,ROW()+1)):INDEX($C$1:$C$13701,MIN(13701,ROW()+設定!$B$26))))*10^(設定!$B$27/20)),1,0))</f>
        <v>0</v>
      </c>
      <c r="G9616" s="33" t="n">
        <f aca="false">$G9615+IF($F9616=1,1,0)</f>
        <v>5</v>
      </c>
      <c r="H9616" s="0" t="str">
        <f aca="false">IF($F9616=1,$G9616,"")</f>
        <v/>
      </c>
    </row>
    <row r="9617" customFormat="false" ht="15" hidden="false" customHeight="false" outlineLevel="0" collapsed="false">
      <c r="A9617" s="30" t="n">
        <v>1502.34375</v>
      </c>
      <c r="B9617" s="31" t="n">
        <v>11.3156</v>
      </c>
      <c r="C9617" s="32" t="n">
        <f aca="false">IF($A9617="","",IF(設定!$B$21="dB",10^($B9617/20),ABS($B9617)))</f>
        <v>3.67942538244547</v>
      </c>
      <c r="D9617" s="32" t="n">
        <f aca="false">IF($A9617="","",$A9617^2)</f>
        <v>2257036.74316406</v>
      </c>
      <c r="E9617" s="32" t="n">
        <f aca="false">IF($A9617="","",IF($C9617&lt;=0,"",1/$C9617^2))</f>
        <v>0.073865220737035</v>
      </c>
      <c r="F9617" s="33" t="n">
        <f aca="false">IF(OR(ROW()-設定!$B$30&lt;2,ROW()+設定!$B$30&gt;13701,N($A9617)&lt;=0,N(INDEX($A$2:$A$13701,MIN(13700,MAX(1,ROW()-1+設定!$B$30))))&lt;=0,$A9617&lt;設定!$B$28,$A9617&gt;設定!$B$29),0,IF(AND($C9617&gt;=MAX(INDEX($C$1:$C$13701,MAX(1,ROW()-設定!$B$24)):INDEX($C$1:$C$13701,MAX(1,ROW()-1))),$C9617&gt;MAX(INDEX($C$1:$C$13701,MIN(13701,ROW()+1)):INDEX($C$1:$C$13701,MIN(13701,ROW()+設定!$B$24))),$C9617&gt;=設定!$B$32,$C9617&gt;=MAX(MIN(INDEX($C$1:$C$13701,MAX(1,ROW()-設定!$B$26)):INDEX($C$1:$C$13701,MAX(1,ROW()-1))),MIN(INDEX($C$1:$C$13701,MIN(13701,ROW()+1)):INDEX($C$1:$C$13701,MIN(13701,ROW()+設定!$B$26))))*10^(設定!$B$27/20)),1,0))</f>
        <v>0</v>
      </c>
      <c r="G9617" s="33" t="n">
        <f aca="false">$G9616+IF($F9617=1,1,0)</f>
        <v>5</v>
      </c>
      <c r="H9617" s="0" t="str">
        <f aca="false">IF($F9617=1,$G9617,"")</f>
        <v/>
      </c>
    </row>
    <row r="9618" customFormat="false" ht="15" hidden="false" customHeight="false" outlineLevel="0" collapsed="false">
      <c r="A9618" s="30" t="n">
        <v>1502.5</v>
      </c>
      <c r="B9618" s="31" t="n">
        <v>11.2762</v>
      </c>
      <c r="C9618" s="32" t="n">
        <f aca="false">IF($A9618="","",IF(設定!$B$21="dB",10^($B9618/20),ABS($B9618)))</f>
        <v>3.66277296508114</v>
      </c>
      <c r="D9618" s="32" t="n">
        <f aca="false">IF($A9618="","",$A9618^2)</f>
        <v>2257506.25</v>
      </c>
      <c r="E9618" s="32" t="n">
        <f aca="false">IF($A9618="","",IF($C9618&lt;=0,"",1/$C9618^2))</f>
        <v>0.0745383886392081</v>
      </c>
      <c r="F9618" s="33" t="n">
        <f aca="false">IF(OR(ROW()-設定!$B$30&lt;2,ROW()+設定!$B$30&gt;13701,N($A9618)&lt;=0,N(INDEX($A$2:$A$13701,MIN(13700,MAX(1,ROW()-1+設定!$B$30))))&lt;=0,$A9618&lt;設定!$B$28,$A9618&gt;設定!$B$29),0,IF(AND($C9618&gt;=MAX(INDEX($C$1:$C$13701,MAX(1,ROW()-設定!$B$24)):INDEX($C$1:$C$13701,MAX(1,ROW()-1))),$C9618&gt;MAX(INDEX($C$1:$C$13701,MIN(13701,ROW()+1)):INDEX($C$1:$C$13701,MIN(13701,ROW()+設定!$B$24))),$C9618&gt;=設定!$B$32,$C9618&gt;=MAX(MIN(INDEX($C$1:$C$13701,MAX(1,ROW()-設定!$B$26)):INDEX($C$1:$C$13701,MAX(1,ROW()-1))),MIN(INDEX($C$1:$C$13701,MIN(13701,ROW()+1)):INDEX($C$1:$C$13701,MIN(13701,ROW()+設定!$B$26))))*10^(設定!$B$27/20)),1,0))</f>
        <v>0</v>
      </c>
      <c r="G9618" s="33" t="n">
        <f aca="false">$G9617+IF($F9618=1,1,0)</f>
        <v>5</v>
      </c>
      <c r="H9618" s="0" t="str">
        <f aca="false">IF($F9618=1,$G9618,"")</f>
        <v/>
      </c>
    </row>
    <row r="9619" customFormat="false" ht="15" hidden="false" customHeight="false" outlineLevel="0" collapsed="false">
      <c r="A9619" s="30" t="n">
        <v>1502.65625</v>
      </c>
      <c r="B9619" s="31" t="n">
        <v>11.161</v>
      </c>
      <c r="C9619" s="32" t="n">
        <f aca="false">IF($A9619="","",IF(設定!$B$21="dB",10^($B9619/20),ABS($B9619)))</f>
        <v>3.61451473883012</v>
      </c>
      <c r="D9619" s="32" t="n">
        <f aca="false">IF($A9619="","",$A9619^2)</f>
        <v>2257975.80566406</v>
      </c>
      <c r="E9619" s="32" t="n">
        <f aca="false">IF($A9619="","",IF($C9619&lt;=0,"",1/$C9619^2))</f>
        <v>0.0765420342071843</v>
      </c>
      <c r="F9619" s="33" t="n">
        <f aca="false">IF(OR(ROW()-設定!$B$30&lt;2,ROW()+設定!$B$30&gt;13701,N($A9619)&lt;=0,N(INDEX($A$2:$A$13701,MIN(13700,MAX(1,ROW()-1+設定!$B$30))))&lt;=0,$A9619&lt;設定!$B$28,$A9619&gt;設定!$B$29),0,IF(AND($C9619&gt;=MAX(INDEX($C$1:$C$13701,MAX(1,ROW()-設定!$B$24)):INDEX($C$1:$C$13701,MAX(1,ROW()-1))),$C9619&gt;MAX(INDEX($C$1:$C$13701,MIN(13701,ROW()+1)):INDEX($C$1:$C$13701,MIN(13701,ROW()+設定!$B$24))),$C9619&gt;=設定!$B$32,$C9619&gt;=MAX(MIN(INDEX($C$1:$C$13701,MAX(1,ROW()-設定!$B$26)):INDEX($C$1:$C$13701,MAX(1,ROW()-1))),MIN(INDEX($C$1:$C$13701,MIN(13701,ROW()+1)):INDEX($C$1:$C$13701,MIN(13701,ROW()+設定!$B$26))))*10^(設定!$B$27/20)),1,0))</f>
        <v>0</v>
      </c>
      <c r="G9619" s="33" t="n">
        <f aca="false">$G9618+IF($F9619=1,1,0)</f>
        <v>5</v>
      </c>
      <c r="H9619" s="0" t="str">
        <f aca="false">IF($F9619=1,$G9619,"")</f>
        <v/>
      </c>
    </row>
    <row r="9620" customFormat="false" ht="15" hidden="false" customHeight="false" outlineLevel="0" collapsed="false">
      <c r="A9620" s="30" t="n">
        <v>1502.8125</v>
      </c>
      <c r="B9620" s="31" t="n">
        <v>11.1797</v>
      </c>
      <c r="C9620" s="32" t="n">
        <f aca="false">IF($A9620="","",IF(設定!$B$21="dB",10^($B9620/20),ABS($B9620)))</f>
        <v>3.62230487202838</v>
      </c>
      <c r="D9620" s="32" t="n">
        <f aca="false">IF($A9620="","",$A9620^2)</f>
        <v>2258445.41015625</v>
      </c>
      <c r="E9620" s="32" t="n">
        <f aca="false">IF($A9620="","",IF($C9620&lt;=0,"",1/$C9620^2))</f>
        <v>0.0762131654396708</v>
      </c>
      <c r="F9620" s="33" t="n">
        <f aca="false">IF(OR(ROW()-設定!$B$30&lt;2,ROW()+設定!$B$30&gt;13701,N($A9620)&lt;=0,N(INDEX($A$2:$A$13701,MIN(13700,MAX(1,ROW()-1+設定!$B$30))))&lt;=0,$A9620&lt;設定!$B$28,$A9620&gt;設定!$B$29),0,IF(AND($C9620&gt;=MAX(INDEX($C$1:$C$13701,MAX(1,ROW()-設定!$B$24)):INDEX($C$1:$C$13701,MAX(1,ROW()-1))),$C9620&gt;MAX(INDEX($C$1:$C$13701,MIN(13701,ROW()+1)):INDEX($C$1:$C$13701,MIN(13701,ROW()+設定!$B$24))),$C9620&gt;=設定!$B$32,$C9620&gt;=MAX(MIN(INDEX($C$1:$C$13701,MAX(1,ROW()-設定!$B$26)):INDEX($C$1:$C$13701,MAX(1,ROW()-1))),MIN(INDEX($C$1:$C$13701,MIN(13701,ROW()+1)):INDEX($C$1:$C$13701,MIN(13701,ROW()+設定!$B$26))))*10^(設定!$B$27/20)),1,0))</f>
        <v>0</v>
      </c>
      <c r="G9620" s="33" t="n">
        <f aca="false">$G9619+IF($F9620=1,1,0)</f>
        <v>5</v>
      </c>
      <c r="H9620" s="0" t="str">
        <f aca="false">IF($F9620=1,$G9620,"")</f>
        <v/>
      </c>
    </row>
    <row r="9621" customFormat="false" ht="15" hidden="false" customHeight="false" outlineLevel="0" collapsed="false">
      <c r="A9621" s="30" t="n">
        <v>1502.96875</v>
      </c>
      <c r="B9621" s="31" t="n">
        <v>11.1123</v>
      </c>
      <c r="C9621" s="32" t="n">
        <f aca="false">IF($A9621="","",IF(設定!$B$21="dB",10^($B9621/20),ABS($B9621)))</f>
        <v>3.59430560392085</v>
      </c>
      <c r="D9621" s="32" t="n">
        <f aca="false">IF($A9621="","",$A9621^2)</f>
        <v>2258915.06347656</v>
      </c>
      <c r="E9621" s="32" t="n">
        <f aca="false">IF($A9621="","",IF($C9621&lt;=0,"",1/$C9621^2))</f>
        <v>0.0774051755626294</v>
      </c>
      <c r="F9621" s="33" t="n">
        <f aca="false">IF(OR(ROW()-設定!$B$30&lt;2,ROW()+設定!$B$30&gt;13701,N($A9621)&lt;=0,N(INDEX($A$2:$A$13701,MIN(13700,MAX(1,ROW()-1+設定!$B$30))))&lt;=0,$A9621&lt;設定!$B$28,$A9621&gt;設定!$B$29),0,IF(AND($C9621&gt;=MAX(INDEX($C$1:$C$13701,MAX(1,ROW()-設定!$B$24)):INDEX($C$1:$C$13701,MAX(1,ROW()-1))),$C9621&gt;MAX(INDEX($C$1:$C$13701,MIN(13701,ROW()+1)):INDEX($C$1:$C$13701,MIN(13701,ROW()+設定!$B$24))),$C9621&gt;=設定!$B$32,$C9621&gt;=MAX(MIN(INDEX($C$1:$C$13701,MAX(1,ROW()-設定!$B$26)):INDEX($C$1:$C$13701,MAX(1,ROW()-1))),MIN(INDEX($C$1:$C$13701,MIN(13701,ROW()+1)):INDEX($C$1:$C$13701,MIN(13701,ROW()+設定!$B$26))))*10^(設定!$B$27/20)),1,0))</f>
        <v>0</v>
      </c>
      <c r="G9621" s="33" t="n">
        <f aca="false">$G9620+IF($F9621=1,1,0)</f>
        <v>5</v>
      </c>
      <c r="H9621" s="0" t="str">
        <f aca="false">IF($F9621=1,$G9621,"")</f>
        <v/>
      </c>
    </row>
    <row r="9622" customFormat="false" ht="15" hidden="false" customHeight="false" outlineLevel="0" collapsed="false">
      <c r="A9622" s="30" t="n">
        <v>1503.125</v>
      </c>
      <c r="B9622" s="31" t="n">
        <v>10.9888</v>
      </c>
      <c r="C9622" s="32" t="n">
        <f aca="false">IF($A9622="","",IF(設定!$B$21="dB",10^($B9622/20),ABS($B9622)))</f>
        <v>3.54356170784881</v>
      </c>
      <c r="D9622" s="32" t="n">
        <f aca="false">IF($A9622="","",$A9622^2)</f>
        <v>2259384.765625</v>
      </c>
      <c r="E9622" s="32" t="n">
        <f aca="false">IF($A9622="","",IF($C9622&lt;=0,"",1/$C9622^2))</f>
        <v>0.079637936777067</v>
      </c>
      <c r="F9622" s="33" t="n">
        <f aca="false">IF(OR(ROW()-設定!$B$30&lt;2,ROW()+設定!$B$30&gt;13701,N($A9622)&lt;=0,N(INDEX($A$2:$A$13701,MIN(13700,MAX(1,ROW()-1+設定!$B$30))))&lt;=0,$A9622&lt;設定!$B$28,$A9622&gt;設定!$B$29),0,IF(AND($C9622&gt;=MAX(INDEX($C$1:$C$13701,MAX(1,ROW()-設定!$B$24)):INDEX($C$1:$C$13701,MAX(1,ROW()-1))),$C9622&gt;MAX(INDEX($C$1:$C$13701,MIN(13701,ROW()+1)):INDEX($C$1:$C$13701,MIN(13701,ROW()+設定!$B$24))),$C9622&gt;=設定!$B$32,$C9622&gt;=MAX(MIN(INDEX($C$1:$C$13701,MAX(1,ROW()-設定!$B$26)):INDEX($C$1:$C$13701,MAX(1,ROW()-1))),MIN(INDEX($C$1:$C$13701,MIN(13701,ROW()+1)):INDEX($C$1:$C$13701,MIN(13701,ROW()+設定!$B$26))))*10^(設定!$B$27/20)),1,0))</f>
        <v>0</v>
      </c>
      <c r="G9622" s="33" t="n">
        <f aca="false">$G9621+IF($F9622=1,1,0)</f>
        <v>5</v>
      </c>
      <c r="H9622" s="0" t="str">
        <f aca="false">IF($F9622=1,$G9622,"")</f>
        <v/>
      </c>
    </row>
    <row r="9623" customFormat="false" ht="15" hidden="false" customHeight="false" outlineLevel="0" collapsed="false">
      <c r="A9623" s="30" t="n">
        <v>1503.28125</v>
      </c>
      <c r="B9623" s="31" t="n">
        <v>11.2123</v>
      </c>
      <c r="C9623" s="32" t="n">
        <f aca="false">IF($A9623="","",IF(設定!$B$21="dB",10^($B9623/20),ABS($B9623)))</f>
        <v>3.63592570125755</v>
      </c>
      <c r="D9623" s="32" t="n">
        <f aca="false">IF($A9623="","",$A9623^2)</f>
        <v>2259854.51660156</v>
      </c>
      <c r="E9623" s="32" t="n">
        <f aca="false">IF($A9623="","",IF($C9623&lt;=0,"",1/$C9623^2))</f>
        <v>0.0756432186544205</v>
      </c>
      <c r="F9623" s="33" t="n">
        <f aca="false">IF(OR(ROW()-設定!$B$30&lt;2,ROW()+設定!$B$30&gt;13701,N($A9623)&lt;=0,N(INDEX($A$2:$A$13701,MIN(13700,MAX(1,ROW()-1+設定!$B$30))))&lt;=0,$A9623&lt;設定!$B$28,$A9623&gt;設定!$B$29),0,IF(AND($C9623&gt;=MAX(INDEX($C$1:$C$13701,MAX(1,ROW()-設定!$B$24)):INDEX($C$1:$C$13701,MAX(1,ROW()-1))),$C9623&gt;MAX(INDEX($C$1:$C$13701,MIN(13701,ROW()+1)):INDEX($C$1:$C$13701,MIN(13701,ROW()+設定!$B$24))),$C9623&gt;=設定!$B$32,$C9623&gt;=MAX(MIN(INDEX($C$1:$C$13701,MAX(1,ROW()-設定!$B$26)):INDEX($C$1:$C$13701,MAX(1,ROW()-1))),MIN(INDEX($C$1:$C$13701,MIN(13701,ROW()+1)):INDEX($C$1:$C$13701,MIN(13701,ROW()+設定!$B$26))))*10^(設定!$B$27/20)),1,0))</f>
        <v>0</v>
      </c>
      <c r="G9623" s="33" t="n">
        <f aca="false">$G9622+IF($F9623=1,1,0)</f>
        <v>5</v>
      </c>
      <c r="H9623" s="0" t="str">
        <f aca="false">IF($F9623=1,$G9623,"")</f>
        <v/>
      </c>
    </row>
    <row r="9624" customFormat="false" ht="15" hidden="false" customHeight="false" outlineLevel="0" collapsed="false">
      <c r="A9624" s="30" t="n">
        <v>1503.4375</v>
      </c>
      <c r="B9624" s="31" t="n">
        <v>10.9847</v>
      </c>
      <c r="C9624" s="32" t="n">
        <f aca="false">IF($A9624="","",IF(設定!$B$21="dB",10^($B9624/20),ABS($B9624)))</f>
        <v>3.54188943532647</v>
      </c>
      <c r="D9624" s="32" t="n">
        <f aca="false">IF($A9624="","",$A9624^2)</f>
        <v>2260324.31640625</v>
      </c>
      <c r="E9624" s="32" t="n">
        <f aca="false">IF($A9624="","",IF($C9624&lt;=0,"",1/$C9624^2))</f>
        <v>0.0797131552585405</v>
      </c>
      <c r="F9624" s="33" t="n">
        <f aca="false">IF(OR(ROW()-設定!$B$30&lt;2,ROW()+設定!$B$30&gt;13701,N($A9624)&lt;=0,N(INDEX($A$2:$A$13701,MIN(13700,MAX(1,ROW()-1+設定!$B$30))))&lt;=0,$A9624&lt;設定!$B$28,$A9624&gt;設定!$B$29),0,IF(AND($C9624&gt;=MAX(INDEX($C$1:$C$13701,MAX(1,ROW()-設定!$B$24)):INDEX($C$1:$C$13701,MAX(1,ROW()-1))),$C9624&gt;MAX(INDEX($C$1:$C$13701,MIN(13701,ROW()+1)):INDEX($C$1:$C$13701,MIN(13701,ROW()+設定!$B$24))),$C9624&gt;=設定!$B$32,$C9624&gt;=MAX(MIN(INDEX($C$1:$C$13701,MAX(1,ROW()-設定!$B$26)):INDEX($C$1:$C$13701,MAX(1,ROW()-1))),MIN(INDEX($C$1:$C$13701,MIN(13701,ROW()+1)):INDEX($C$1:$C$13701,MIN(13701,ROW()+設定!$B$26))))*10^(設定!$B$27/20)),1,0))</f>
        <v>0</v>
      </c>
      <c r="G9624" s="33" t="n">
        <f aca="false">$G9623+IF($F9624=1,1,0)</f>
        <v>5</v>
      </c>
      <c r="H9624" s="0" t="str">
        <f aca="false">IF($F9624=1,$G9624,"")</f>
        <v/>
      </c>
    </row>
    <row r="9625" customFormat="false" ht="15" hidden="false" customHeight="false" outlineLevel="0" collapsed="false">
      <c r="A9625" s="30" t="n">
        <v>1503.59375</v>
      </c>
      <c r="B9625" s="31" t="n">
        <v>10.8375</v>
      </c>
      <c r="C9625" s="32" t="n">
        <f aca="false">IF($A9625="","",IF(設定!$B$21="dB",10^($B9625/20),ABS($B9625)))</f>
        <v>3.48237069924518</v>
      </c>
      <c r="D9625" s="32" t="n">
        <f aca="false">IF($A9625="","",$A9625^2)</f>
        <v>2260794.16503906</v>
      </c>
      <c r="E9625" s="32" t="n">
        <f aca="false">IF($A9625="","",IF($C9625&lt;=0,"",1/$C9625^2))</f>
        <v>0.0824612663620516</v>
      </c>
      <c r="F9625" s="33" t="n">
        <f aca="false">IF(OR(ROW()-設定!$B$30&lt;2,ROW()+設定!$B$30&gt;13701,N($A9625)&lt;=0,N(INDEX($A$2:$A$13701,MIN(13700,MAX(1,ROW()-1+設定!$B$30))))&lt;=0,$A9625&lt;設定!$B$28,$A9625&gt;設定!$B$29),0,IF(AND($C9625&gt;=MAX(INDEX($C$1:$C$13701,MAX(1,ROW()-設定!$B$24)):INDEX($C$1:$C$13701,MAX(1,ROW()-1))),$C9625&gt;MAX(INDEX($C$1:$C$13701,MIN(13701,ROW()+1)):INDEX($C$1:$C$13701,MIN(13701,ROW()+設定!$B$24))),$C9625&gt;=設定!$B$32,$C9625&gt;=MAX(MIN(INDEX($C$1:$C$13701,MAX(1,ROW()-設定!$B$26)):INDEX($C$1:$C$13701,MAX(1,ROW()-1))),MIN(INDEX($C$1:$C$13701,MIN(13701,ROW()+1)):INDEX($C$1:$C$13701,MIN(13701,ROW()+設定!$B$26))))*10^(設定!$B$27/20)),1,0))</f>
        <v>0</v>
      </c>
      <c r="G9625" s="33" t="n">
        <f aca="false">$G9624+IF($F9625=1,1,0)</f>
        <v>5</v>
      </c>
      <c r="H9625" s="0" t="str">
        <f aca="false">IF($F9625=1,$G9625,"")</f>
        <v/>
      </c>
    </row>
    <row r="9626" customFormat="false" ht="15" hidden="false" customHeight="false" outlineLevel="0" collapsed="false">
      <c r="A9626" s="30" t="n">
        <v>1503.75</v>
      </c>
      <c r="B9626" s="31" t="n">
        <v>10.8745</v>
      </c>
      <c r="C9626" s="32" t="n">
        <f aca="false">IF($A9626="","",IF(設定!$B$21="dB",10^($B9626/20),ABS($B9626)))</f>
        <v>3.49723648075501</v>
      </c>
      <c r="D9626" s="32" t="n">
        <f aca="false">IF($A9626="","",$A9626^2)</f>
        <v>2261264.0625</v>
      </c>
      <c r="E9626" s="32" t="n">
        <f aca="false">IF($A9626="","",IF($C9626&lt;=0,"",1/$C9626^2))</f>
        <v>0.0817617164179905</v>
      </c>
      <c r="F9626" s="33" t="n">
        <f aca="false">IF(OR(ROW()-設定!$B$30&lt;2,ROW()+設定!$B$30&gt;13701,N($A9626)&lt;=0,N(INDEX($A$2:$A$13701,MIN(13700,MAX(1,ROW()-1+設定!$B$30))))&lt;=0,$A9626&lt;設定!$B$28,$A9626&gt;設定!$B$29),0,IF(AND($C9626&gt;=MAX(INDEX($C$1:$C$13701,MAX(1,ROW()-設定!$B$24)):INDEX($C$1:$C$13701,MAX(1,ROW()-1))),$C9626&gt;MAX(INDEX($C$1:$C$13701,MIN(13701,ROW()+1)):INDEX($C$1:$C$13701,MIN(13701,ROW()+設定!$B$24))),$C9626&gt;=設定!$B$32,$C9626&gt;=MAX(MIN(INDEX($C$1:$C$13701,MAX(1,ROW()-設定!$B$26)):INDEX($C$1:$C$13701,MAX(1,ROW()-1))),MIN(INDEX($C$1:$C$13701,MIN(13701,ROW()+1)):INDEX($C$1:$C$13701,MIN(13701,ROW()+設定!$B$26))))*10^(設定!$B$27/20)),1,0))</f>
        <v>0</v>
      </c>
      <c r="G9626" s="33" t="n">
        <f aca="false">$G9625+IF($F9626=1,1,0)</f>
        <v>5</v>
      </c>
      <c r="H9626" s="0" t="str">
        <f aca="false">IF($F9626=1,$G9626,"")</f>
        <v/>
      </c>
    </row>
    <row r="9627" customFormat="false" ht="15" hidden="false" customHeight="false" outlineLevel="0" collapsed="false">
      <c r="A9627" s="30" t="n">
        <v>1503.90625</v>
      </c>
      <c r="B9627" s="31" t="n">
        <v>10.7297</v>
      </c>
      <c r="C9627" s="32" t="n">
        <f aca="false">IF($A9627="","",IF(設定!$B$21="dB",10^($B9627/20),ABS($B9627)))</f>
        <v>3.43941831845466</v>
      </c>
      <c r="D9627" s="32" t="n">
        <f aca="false">IF($A9627="","",$A9627^2)</f>
        <v>2261734.00878906</v>
      </c>
      <c r="E9627" s="32" t="n">
        <f aca="false">IF($A9627="","",IF($C9627&lt;=0,"",1/$C9627^2))</f>
        <v>0.0845337236971097</v>
      </c>
      <c r="F9627" s="33" t="n">
        <f aca="false">IF(OR(ROW()-設定!$B$30&lt;2,ROW()+設定!$B$30&gt;13701,N($A9627)&lt;=0,N(INDEX($A$2:$A$13701,MIN(13700,MAX(1,ROW()-1+設定!$B$30))))&lt;=0,$A9627&lt;設定!$B$28,$A9627&gt;設定!$B$29),0,IF(AND($C9627&gt;=MAX(INDEX($C$1:$C$13701,MAX(1,ROW()-設定!$B$24)):INDEX($C$1:$C$13701,MAX(1,ROW()-1))),$C9627&gt;MAX(INDEX($C$1:$C$13701,MIN(13701,ROW()+1)):INDEX($C$1:$C$13701,MIN(13701,ROW()+設定!$B$24))),$C9627&gt;=設定!$B$32,$C9627&gt;=MAX(MIN(INDEX($C$1:$C$13701,MAX(1,ROW()-設定!$B$26)):INDEX($C$1:$C$13701,MAX(1,ROW()-1))),MIN(INDEX($C$1:$C$13701,MIN(13701,ROW()+1)):INDEX($C$1:$C$13701,MIN(13701,ROW()+設定!$B$26))))*10^(設定!$B$27/20)),1,0))</f>
        <v>0</v>
      </c>
      <c r="G9627" s="33" t="n">
        <f aca="false">$G9626+IF($F9627=1,1,0)</f>
        <v>5</v>
      </c>
      <c r="H9627" s="0" t="str">
        <f aca="false">IF($F9627=1,$G9627,"")</f>
        <v/>
      </c>
    </row>
    <row r="9628" customFormat="false" ht="15" hidden="false" customHeight="false" outlineLevel="0" collapsed="false">
      <c r="A9628" s="30" t="n">
        <v>1504.0625</v>
      </c>
      <c r="B9628" s="31" t="n">
        <v>10.8627</v>
      </c>
      <c r="C9628" s="32" t="n">
        <f aca="false">IF($A9628="","",IF(設定!$B$21="dB",10^($B9628/20),ABS($B9628)))</f>
        <v>3.49248862262122</v>
      </c>
      <c r="D9628" s="32" t="n">
        <f aca="false">IF($A9628="","",$A9628^2)</f>
        <v>2262204.00390625</v>
      </c>
      <c r="E9628" s="32" t="n">
        <f aca="false">IF($A9628="","",IF($C9628&lt;=0,"",1/$C9628^2))</f>
        <v>0.0819841691939352</v>
      </c>
      <c r="F9628" s="33" t="n">
        <f aca="false">IF(OR(ROW()-設定!$B$30&lt;2,ROW()+設定!$B$30&gt;13701,N($A9628)&lt;=0,N(INDEX($A$2:$A$13701,MIN(13700,MAX(1,ROW()-1+設定!$B$30))))&lt;=0,$A9628&lt;設定!$B$28,$A9628&gt;設定!$B$29),0,IF(AND($C9628&gt;=MAX(INDEX($C$1:$C$13701,MAX(1,ROW()-設定!$B$24)):INDEX($C$1:$C$13701,MAX(1,ROW()-1))),$C9628&gt;MAX(INDEX($C$1:$C$13701,MIN(13701,ROW()+1)):INDEX($C$1:$C$13701,MIN(13701,ROW()+設定!$B$24))),$C9628&gt;=設定!$B$32,$C9628&gt;=MAX(MIN(INDEX($C$1:$C$13701,MAX(1,ROW()-設定!$B$26)):INDEX($C$1:$C$13701,MAX(1,ROW()-1))),MIN(INDEX($C$1:$C$13701,MIN(13701,ROW()+1)):INDEX($C$1:$C$13701,MIN(13701,ROW()+設定!$B$26))))*10^(設定!$B$27/20)),1,0))</f>
        <v>0</v>
      </c>
      <c r="G9628" s="33" t="n">
        <f aca="false">$G9627+IF($F9628=1,1,0)</f>
        <v>5</v>
      </c>
      <c r="H9628" s="0" t="str">
        <f aca="false">IF($F9628=1,$G9628,"")</f>
        <v/>
      </c>
    </row>
    <row r="9629" customFormat="false" ht="15" hidden="false" customHeight="false" outlineLevel="0" collapsed="false">
      <c r="A9629" s="30" t="n">
        <v>1504.21875</v>
      </c>
      <c r="B9629" s="31" t="n">
        <v>10.9433</v>
      </c>
      <c r="C9629" s="32" t="n">
        <f aca="false">IF($A9629="","",IF(設定!$B$21="dB",10^($B9629/20),ABS($B9629)))</f>
        <v>3.52504771523003</v>
      </c>
      <c r="D9629" s="32" t="n">
        <f aca="false">IF($A9629="","",$A9629^2)</f>
        <v>2262674.04785156</v>
      </c>
      <c r="E9629" s="32" t="n">
        <f aca="false">IF($A9629="","",IF($C9629&lt;=0,"",1/$C9629^2))</f>
        <v>0.0804766704353899</v>
      </c>
      <c r="F9629" s="33" t="n">
        <f aca="false">IF(OR(ROW()-設定!$B$30&lt;2,ROW()+設定!$B$30&gt;13701,N($A9629)&lt;=0,N(INDEX($A$2:$A$13701,MIN(13700,MAX(1,ROW()-1+設定!$B$30))))&lt;=0,$A9629&lt;設定!$B$28,$A9629&gt;設定!$B$29),0,IF(AND($C9629&gt;=MAX(INDEX($C$1:$C$13701,MAX(1,ROW()-設定!$B$24)):INDEX($C$1:$C$13701,MAX(1,ROW()-1))),$C9629&gt;MAX(INDEX($C$1:$C$13701,MIN(13701,ROW()+1)):INDEX($C$1:$C$13701,MIN(13701,ROW()+設定!$B$24))),$C9629&gt;=設定!$B$32,$C9629&gt;=MAX(MIN(INDEX($C$1:$C$13701,MAX(1,ROW()-設定!$B$26)):INDEX($C$1:$C$13701,MAX(1,ROW()-1))),MIN(INDEX($C$1:$C$13701,MIN(13701,ROW()+1)):INDEX($C$1:$C$13701,MIN(13701,ROW()+設定!$B$26))))*10^(設定!$B$27/20)),1,0))</f>
        <v>0</v>
      </c>
      <c r="G9629" s="33" t="n">
        <f aca="false">$G9628+IF($F9629=1,1,0)</f>
        <v>5</v>
      </c>
      <c r="H9629" s="0" t="str">
        <f aca="false">IF($F9629=1,$G9629,"")</f>
        <v/>
      </c>
    </row>
    <row r="9630" customFormat="false" ht="15" hidden="false" customHeight="false" outlineLevel="0" collapsed="false">
      <c r="A9630" s="30" t="n">
        <v>1504.375</v>
      </c>
      <c r="B9630" s="31" t="n">
        <v>10.6662</v>
      </c>
      <c r="C9630" s="32" t="n">
        <f aca="false">IF($A9630="","",IF(設定!$B$21="dB",10^($B9630/20),ABS($B9630)))</f>
        <v>3.41436542534387</v>
      </c>
      <c r="D9630" s="32" t="n">
        <f aca="false">IF($A9630="","",$A9630^2)</f>
        <v>2263144.140625</v>
      </c>
      <c r="E9630" s="32" t="n">
        <f aca="false">IF($A9630="","",IF($C9630&lt;=0,"",1/$C9630^2))</f>
        <v>0.0857788066372922</v>
      </c>
      <c r="F9630" s="33" t="n">
        <f aca="false">IF(OR(ROW()-設定!$B$30&lt;2,ROW()+設定!$B$30&gt;13701,N($A9630)&lt;=0,N(INDEX($A$2:$A$13701,MIN(13700,MAX(1,ROW()-1+設定!$B$30))))&lt;=0,$A9630&lt;設定!$B$28,$A9630&gt;設定!$B$29),0,IF(AND($C9630&gt;=MAX(INDEX($C$1:$C$13701,MAX(1,ROW()-設定!$B$24)):INDEX($C$1:$C$13701,MAX(1,ROW()-1))),$C9630&gt;MAX(INDEX($C$1:$C$13701,MIN(13701,ROW()+1)):INDEX($C$1:$C$13701,MIN(13701,ROW()+設定!$B$24))),$C9630&gt;=設定!$B$32,$C9630&gt;=MAX(MIN(INDEX($C$1:$C$13701,MAX(1,ROW()-設定!$B$26)):INDEX($C$1:$C$13701,MAX(1,ROW()-1))),MIN(INDEX($C$1:$C$13701,MIN(13701,ROW()+1)):INDEX($C$1:$C$13701,MIN(13701,ROW()+設定!$B$26))))*10^(設定!$B$27/20)),1,0))</f>
        <v>0</v>
      </c>
      <c r="G9630" s="33" t="n">
        <f aca="false">$G9629+IF($F9630=1,1,0)</f>
        <v>5</v>
      </c>
      <c r="H9630" s="0" t="str">
        <f aca="false">IF($F9630=1,$G9630,"")</f>
        <v/>
      </c>
    </row>
    <row r="9631" customFormat="false" ht="15" hidden="false" customHeight="false" outlineLevel="0" collapsed="false">
      <c r="A9631" s="30" t="n">
        <v>1504.53125</v>
      </c>
      <c r="B9631" s="31" t="n">
        <v>10.8849</v>
      </c>
      <c r="C9631" s="32" t="n">
        <f aca="false">IF($A9631="","",IF(設定!$B$21="dB",10^($B9631/20),ABS($B9631)))</f>
        <v>3.50142638461847</v>
      </c>
      <c r="D9631" s="32" t="n">
        <f aca="false">IF($A9631="","",$A9631^2)</f>
        <v>2263614.28222656</v>
      </c>
      <c r="E9631" s="32" t="n">
        <f aca="false">IF($A9631="","",IF($C9631&lt;=0,"",1/$C9631^2))</f>
        <v>0.081566156821824</v>
      </c>
      <c r="F9631" s="33" t="n">
        <f aca="false">IF(OR(ROW()-設定!$B$30&lt;2,ROW()+設定!$B$30&gt;13701,N($A9631)&lt;=0,N(INDEX($A$2:$A$13701,MIN(13700,MAX(1,ROW()-1+設定!$B$30))))&lt;=0,$A9631&lt;設定!$B$28,$A9631&gt;設定!$B$29),0,IF(AND($C9631&gt;=MAX(INDEX($C$1:$C$13701,MAX(1,ROW()-設定!$B$24)):INDEX($C$1:$C$13701,MAX(1,ROW()-1))),$C9631&gt;MAX(INDEX($C$1:$C$13701,MIN(13701,ROW()+1)):INDEX($C$1:$C$13701,MIN(13701,ROW()+設定!$B$24))),$C9631&gt;=設定!$B$32,$C9631&gt;=MAX(MIN(INDEX($C$1:$C$13701,MAX(1,ROW()-設定!$B$26)):INDEX($C$1:$C$13701,MAX(1,ROW()-1))),MIN(INDEX($C$1:$C$13701,MIN(13701,ROW()+1)):INDEX($C$1:$C$13701,MIN(13701,ROW()+設定!$B$26))))*10^(設定!$B$27/20)),1,0))</f>
        <v>0</v>
      </c>
      <c r="G9631" s="33" t="n">
        <f aca="false">$G9630+IF($F9631=1,1,0)</f>
        <v>5</v>
      </c>
      <c r="H9631" s="0" t="str">
        <f aca="false">IF($F9631=1,$G9631,"")</f>
        <v/>
      </c>
    </row>
    <row r="9632" customFormat="false" ht="15" hidden="false" customHeight="false" outlineLevel="0" collapsed="false">
      <c r="A9632" s="30" t="n">
        <v>1504.6875</v>
      </c>
      <c r="B9632" s="31" t="n">
        <v>10.9527</v>
      </c>
      <c r="C9632" s="32" t="n">
        <f aca="false">IF($A9632="","",IF(設定!$B$21="dB",10^($B9632/20),ABS($B9632)))</f>
        <v>3.52886463971491</v>
      </c>
      <c r="D9632" s="32" t="n">
        <f aca="false">IF($A9632="","",$A9632^2)</f>
        <v>2264084.47265625</v>
      </c>
      <c r="E9632" s="32" t="n">
        <f aca="false">IF($A9632="","",IF($C9632&lt;=0,"",1/$C9632^2))</f>
        <v>0.080302672687512</v>
      </c>
      <c r="F9632" s="33" t="n">
        <f aca="false">IF(OR(ROW()-設定!$B$30&lt;2,ROW()+設定!$B$30&gt;13701,N($A9632)&lt;=0,N(INDEX($A$2:$A$13701,MIN(13700,MAX(1,ROW()-1+設定!$B$30))))&lt;=0,$A9632&lt;設定!$B$28,$A9632&gt;設定!$B$29),0,IF(AND($C9632&gt;=MAX(INDEX($C$1:$C$13701,MAX(1,ROW()-設定!$B$24)):INDEX($C$1:$C$13701,MAX(1,ROW()-1))),$C9632&gt;MAX(INDEX($C$1:$C$13701,MIN(13701,ROW()+1)):INDEX($C$1:$C$13701,MIN(13701,ROW()+設定!$B$24))),$C9632&gt;=設定!$B$32,$C9632&gt;=MAX(MIN(INDEX($C$1:$C$13701,MAX(1,ROW()-設定!$B$26)):INDEX($C$1:$C$13701,MAX(1,ROW()-1))),MIN(INDEX($C$1:$C$13701,MIN(13701,ROW()+1)):INDEX($C$1:$C$13701,MIN(13701,ROW()+設定!$B$26))))*10^(設定!$B$27/20)),1,0))</f>
        <v>0</v>
      </c>
      <c r="G9632" s="33" t="n">
        <f aca="false">$G9631+IF($F9632=1,1,0)</f>
        <v>5</v>
      </c>
      <c r="H9632" s="0" t="str">
        <f aca="false">IF($F9632=1,$G9632,"")</f>
        <v/>
      </c>
    </row>
    <row r="9633" customFormat="false" ht="15" hidden="false" customHeight="false" outlineLevel="0" collapsed="false">
      <c r="A9633" s="30" t="n">
        <v>1504.84375</v>
      </c>
      <c r="B9633" s="31" t="n">
        <v>10.7457</v>
      </c>
      <c r="C9633" s="32" t="n">
        <f aca="false">IF($A9633="","",IF(設定!$B$21="dB",10^($B9633/20),ABS($B9633)))</f>
        <v>3.44575980006081</v>
      </c>
      <c r="D9633" s="32" t="n">
        <f aca="false">IF($A9633="","",$A9633^2)</f>
        <v>2264554.71191406</v>
      </c>
      <c r="E9633" s="32" t="n">
        <f aca="false">IF($A9633="","",IF($C9633&lt;=0,"",1/$C9633^2))</f>
        <v>0.0842228629281491</v>
      </c>
      <c r="F9633" s="33" t="n">
        <f aca="false">IF(OR(ROW()-設定!$B$30&lt;2,ROW()+設定!$B$30&gt;13701,N($A9633)&lt;=0,N(INDEX($A$2:$A$13701,MIN(13700,MAX(1,ROW()-1+設定!$B$30))))&lt;=0,$A9633&lt;設定!$B$28,$A9633&gt;設定!$B$29),0,IF(AND($C9633&gt;=MAX(INDEX($C$1:$C$13701,MAX(1,ROW()-設定!$B$24)):INDEX($C$1:$C$13701,MAX(1,ROW()-1))),$C9633&gt;MAX(INDEX($C$1:$C$13701,MIN(13701,ROW()+1)):INDEX($C$1:$C$13701,MIN(13701,ROW()+設定!$B$24))),$C9633&gt;=設定!$B$32,$C9633&gt;=MAX(MIN(INDEX($C$1:$C$13701,MAX(1,ROW()-設定!$B$26)):INDEX($C$1:$C$13701,MAX(1,ROW()-1))),MIN(INDEX($C$1:$C$13701,MIN(13701,ROW()+1)):INDEX($C$1:$C$13701,MIN(13701,ROW()+設定!$B$26))))*10^(設定!$B$27/20)),1,0))</f>
        <v>0</v>
      </c>
      <c r="G9633" s="33" t="n">
        <f aca="false">$G9632+IF($F9633=1,1,0)</f>
        <v>5</v>
      </c>
      <c r="H9633" s="0" t="str">
        <f aca="false">IF($F9633=1,$G9633,"")</f>
        <v/>
      </c>
    </row>
    <row r="9634" customFormat="false" ht="15" hidden="false" customHeight="false" outlineLevel="0" collapsed="false">
      <c r="A9634" s="30" t="n">
        <v>1505</v>
      </c>
      <c r="B9634" s="31" t="n">
        <v>10.5538</v>
      </c>
      <c r="C9634" s="32" t="n">
        <f aca="false">IF($A9634="","",IF(設定!$B$21="dB",10^($B9634/20),ABS($B9634)))</f>
        <v>3.3704663841848</v>
      </c>
      <c r="D9634" s="32" t="n">
        <f aca="false">IF($A9634="","",$A9634^2)</f>
        <v>2265025</v>
      </c>
      <c r="E9634" s="32" t="n">
        <f aca="false">IF($A9634="","",IF($C9634&lt;=0,"",1/$C9634^2))</f>
        <v>0.0880278307972122</v>
      </c>
      <c r="F9634" s="33" t="n">
        <f aca="false">IF(OR(ROW()-設定!$B$30&lt;2,ROW()+設定!$B$30&gt;13701,N($A9634)&lt;=0,N(INDEX($A$2:$A$13701,MIN(13700,MAX(1,ROW()-1+設定!$B$30))))&lt;=0,$A9634&lt;設定!$B$28,$A9634&gt;設定!$B$29),0,IF(AND($C9634&gt;=MAX(INDEX($C$1:$C$13701,MAX(1,ROW()-設定!$B$24)):INDEX($C$1:$C$13701,MAX(1,ROW()-1))),$C9634&gt;MAX(INDEX($C$1:$C$13701,MIN(13701,ROW()+1)):INDEX($C$1:$C$13701,MIN(13701,ROW()+設定!$B$24))),$C9634&gt;=設定!$B$32,$C9634&gt;=MAX(MIN(INDEX($C$1:$C$13701,MAX(1,ROW()-設定!$B$26)):INDEX($C$1:$C$13701,MAX(1,ROW()-1))),MIN(INDEX($C$1:$C$13701,MIN(13701,ROW()+1)):INDEX($C$1:$C$13701,MIN(13701,ROW()+設定!$B$26))))*10^(設定!$B$27/20)),1,0))</f>
        <v>0</v>
      </c>
      <c r="G9634" s="33" t="n">
        <f aca="false">$G9633+IF($F9634=1,1,0)</f>
        <v>5</v>
      </c>
      <c r="H9634" s="0" t="str">
        <f aca="false">IF($F9634=1,$G9634,"")</f>
        <v/>
      </c>
    </row>
    <row r="9635" customFormat="false" ht="15" hidden="false" customHeight="false" outlineLevel="0" collapsed="false">
      <c r="A9635" s="30" t="n">
        <v>1505.15625</v>
      </c>
      <c r="B9635" s="31" t="n">
        <v>10.5548</v>
      </c>
      <c r="C9635" s="32" t="n">
        <f aca="false">IF($A9635="","",IF(設定!$B$21="dB",10^($B9635/20),ABS($B9635)))</f>
        <v>3.37085444580563</v>
      </c>
      <c r="D9635" s="32" t="n">
        <f aca="false">IF($A9635="","",$A9635^2)</f>
        <v>2265495.33691406</v>
      </c>
      <c r="E9635" s="32" t="n">
        <f aca="false">IF($A9635="","",IF($C9635&lt;=0,"",1/$C9635^2))</f>
        <v>0.0880075639735098</v>
      </c>
      <c r="F9635" s="33" t="n">
        <f aca="false">IF(OR(ROW()-設定!$B$30&lt;2,ROW()+設定!$B$30&gt;13701,N($A9635)&lt;=0,N(INDEX($A$2:$A$13701,MIN(13700,MAX(1,ROW()-1+設定!$B$30))))&lt;=0,$A9635&lt;設定!$B$28,$A9635&gt;設定!$B$29),0,IF(AND($C9635&gt;=MAX(INDEX($C$1:$C$13701,MAX(1,ROW()-設定!$B$24)):INDEX($C$1:$C$13701,MAX(1,ROW()-1))),$C9635&gt;MAX(INDEX($C$1:$C$13701,MIN(13701,ROW()+1)):INDEX($C$1:$C$13701,MIN(13701,ROW()+設定!$B$24))),$C9635&gt;=設定!$B$32,$C9635&gt;=MAX(MIN(INDEX($C$1:$C$13701,MAX(1,ROW()-設定!$B$26)):INDEX($C$1:$C$13701,MAX(1,ROW()-1))),MIN(INDEX($C$1:$C$13701,MIN(13701,ROW()+1)):INDEX($C$1:$C$13701,MIN(13701,ROW()+設定!$B$26))))*10^(設定!$B$27/20)),1,0))</f>
        <v>0</v>
      </c>
      <c r="G9635" s="33" t="n">
        <f aca="false">$G9634+IF($F9635=1,1,0)</f>
        <v>5</v>
      </c>
      <c r="H9635" s="0" t="str">
        <f aca="false">IF($F9635=1,$G9635,"")</f>
        <v/>
      </c>
    </row>
    <row r="9636" customFormat="false" ht="15" hidden="false" customHeight="false" outlineLevel="0" collapsed="false">
      <c r="A9636" s="30" t="n">
        <v>1505.3125</v>
      </c>
      <c r="B9636" s="31" t="n">
        <v>10.5786</v>
      </c>
      <c r="C9636" s="32" t="n">
        <f aca="false">IF($A9636="","",IF(設定!$B$21="dB",10^($B9636/20),ABS($B9636)))</f>
        <v>3.38010350983428</v>
      </c>
      <c r="D9636" s="32" t="n">
        <f aca="false">IF($A9636="","",$A9636^2)</f>
        <v>2265965.72265625</v>
      </c>
      <c r="E9636" s="32" t="n">
        <f aca="false">IF($A9636="","",IF($C9636&lt;=0,"",1/$C9636^2))</f>
        <v>0.0875265882138898</v>
      </c>
      <c r="F9636" s="33" t="n">
        <f aca="false">IF(OR(ROW()-設定!$B$30&lt;2,ROW()+設定!$B$30&gt;13701,N($A9636)&lt;=0,N(INDEX($A$2:$A$13701,MIN(13700,MAX(1,ROW()-1+設定!$B$30))))&lt;=0,$A9636&lt;設定!$B$28,$A9636&gt;設定!$B$29),0,IF(AND($C9636&gt;=MAX(INDEX($C$1:$C$13701,MAX(1,ROW()-設定!$B$24)):INDEX($C$1:$C$13701,MAX(1,ROW()-1))),$C9636&gt;MAX(INDEX($C$1:$C$13701,MIN(13701,ROW()+1)):INDEX($C$1:$C$13701,MIN(13701,ROW()+設定!$B$24))),$C9636&gt;=設定!$B$32,$C9636&gt;=MAX(MIN(INDEX($C$1:$C$13701,MAX(1,ROW()-設定!$B$26)):INDEX($C$1:$C$13701,MAX(1,ROW()-1))),MIN(INDEX($C$1:$C$13701,MIN(13701,ROW()+1)):INDEX($C$1:$C$13701,MIN(13701,ROW()+設定!$B$26))))*10^(設定!$B$27/20)),1,0))</f>
        <v>0</v>
      </c>
      <c r="G9636" s="33" t="n">
        <f aca="false">$G9635+IF($F9636=1,1,0)</f>
        <v>5</v>
      </c>
      <c r="H9636" s="0" t="str">
        <f aca="false">IF($F9636=1,$G9636,"")</f>
        <v/>
      </c>
    </row>
    <row r="9637" customFormat="false" ht="15" hidden="false" customHeight="false" outlineLevel="0" collapsed="false">
      <c r="A9637" s="30" t="n">
        <v>1505.46875</v>
      </c>
      <c r="B9637" s="31" t="n">
        <v>10.4482</v>
      </c>
      <c r="C9637" s="32" t="n">
        <f aca="false">IF($A9637="","",IF(設定!$B$21="dB",10^($B9637/20),ABS($B9637)))</f>
        <v>3.32973752122592</v>
      </c>
      <c r="D9637" s="32" t="n">
        <f aca="false">IF($A9637="","",$A9637^2)</f>
        <v>2266436.15722656</v>
      </c>
      <c r="E9637" s="32" t="n">
        <f aca="false">IF($A9637="","",IF($C9637&lt;=0,"",1/$C9637^2))</f>
        <v>0.0901944885020387</v>
      </c>
      <c r="F9637" s="33" t="n">
        <f aca="false">IF(OR(ROW()-設定!$B$30&lt;2,ROW()+設定!$B$30&gt;13701,N($A9637)&lt;=0,N(INDEX($A$2:$A$13701,MIN(13700,MAX(1,ROW()-1+設定!$B$30))))&lt;=0,$A9637&lt;設定!$B$28,$A9637&gt;設定!$B$29),0,IF(AND($C9637&gt;=MAX(INDEX($C$1:$C$13701,MAX(1,ROW()-設定!$B$24)):INDEX($C$1:$C$13701,MAX(1,ROW()-1))),$C9637&gt;MAX(INDEX($C$1:$C$13701,MIN(13701,ROW()+1)):INDEX($C$1:$C$13701,MIN(13701,ROW()+設定!$B$24))),$C9637&gt;=設定!$B$32,$C9637&gt;=MAX(MIN(INDEX($C$1:$C$13701,MAX(1,ROW()-設定!$B$26)):INDEX($C$1:$C$13701,MAX(1,ROW()-1))),MIN(INDEX($C$1:$C$13701,MIN(13701,ROW()+1)):INDEX($C$1:$C$13701,MIN(13701,ROW()+設定!$B$26))))*10^(設定!$B$27/20)),1,0))</f>
        <v>0</v>
      </c>
      <c r="G9637" s="33" t="n">
        <f aca="false">$G9636+IF($F9637=1,1,0)</f>
        <v>5</v>
      </c>
      <c r="H9637" s="0" t="str">
        <f aca="false">IF($F9637=1,$G9637,"")</f>
        <v/>
      </c>
    </row>
    <row r="9638" customFormat="false" ht="15" hidden="false" customHeight="false" outlineLevel="0" collapsed="false">
      <c r="A9638" s="30" t="n">
        <v>1505.625</v>
      </c>
      <c r="B9638" s="31" t="n">
        <v>10.4207</v>
      </c>
      <c r="C9638" s="32" t="n">
        <f aca="false">IF($A9638="","",IF(設定!$B$21="dB",10^($B9638/20),ABS($B9638)))</f>
        <v>3.31921206163502</v>
      </c>
      <c r="D9638" s="32" t="n">
        <f aca="false">IF($A9638="","",$A9638^2)</f>
        <v>2266906.640625</v>
      </c>
      <c r="E9638" s="32" t="n">
        <f aca="false">IF($A9638="","",IF($C9638&lt;=0,"",1/$C9638^2))</f>
        <v>0.090767421858843</v>
      </c>
      <c r="F9638" s="33" t="n">
        <f aca="false">IF(OR(ROW()-設定!$B$30&lt;2,ROW()+設定!$B$30&gt;13701,N($A9638)&lt;=0,N(INDEX($A$2:$A$13701,MIN(13700,MAX(1,ROW()-1+設定!$B$30))))&lt;=0,$A9638&lt;設定!$B$28,$A9638&gt;設定!$B$29),0,IF(AND($C9638&gt;=MAX(INDEX($C$1:$C$13701,MAX(1,ROW()-設定!$B$24)):INDEX($C$1:$C$13701,MAX(1,ROW()-1))),$C9638&gt;MAX(INDEX($C$1:$C$13701,MIN(13701,ROW()+1)):INDEX($C$1:$C$13701,MIN(13701,ROW()+設定!$B$24))),$C9638&gt;=設定!$B$32,$C9638&gt;=MAX(MIN(INDEX($C$1:$C$13701,MAX(1,ROW()-設定!$B$26)):INDEX($C$1:$C$13701,MAX(1,ROW()-1))),MIN(INDEX($C$1:$C$13701,MIN(13701,ROW()+1)):INDEX($C$1:$C$13701,MIN(13701,ROW()+設定!$B$26))))*10^(設定!$B$27/20)),1,0))</f>
        <v>0</v>
      </c>
      <c r="G9638" s="33" t="n">
        <f aca="false">$G9637+IF($F9638=1,1,0)</f>
        <v>5</v>
      </c>
      <c r="H9638" s="0" t="str">
        <f aca="false">IF($F9638=1,$G9638,"")</f>
        <v/>
      </c>
    </row>
    <row r="9639" customFormat="false" ht="15" hidden="false" customHeight="false" outlineLevel="0" collapsed="false">
      <c r="A9639" s="30" t="n">
        <v>1505.78125</v>
      </c>
      <c r="B9639" s="31" t="n">
        <v>10.4937</v>
      </c>
      <c r="C9639" s="32" t="n">
        <f aca="false">IF($A9639="","",IF(設定!$B$21="dB",10^($B9639/20),ABS($B9639)))</f>
        <v>3.34722572021514</v>
      </c>
      <c r="D9639" s="32" t="n">
        <f aca="false">IF($A9639="","",$A9639^2)</f>
        <v>2267377.17285156</v>
      </c>
      <c r="E9639" s="32" t="n">
        <f aca="false">IF($A9639="","",IF($C9639&lt;=0,"",1/$C9639^2))</f>
        <v>0.0892544750435718</v>
      </c>
      <c r="F9639" s="33" t="n">
        <f aca="false">IF(OR(ROW()-設定!$B$30&lt;2,ROW()+設定!$B$30&gt;13701,N($A9639)&lt;=0,N(INDEX($A$2:$A$13701,MIN(13700,MAX(1,ROW()-1+設定!$B$30))))&lt;=0,$A9639&lt;設定!$B$28,$A9639&gt;設定!$B$29),0,IF(AND($C9639&gt;=MAX(INDEX($C$1:$C$13701,MAX(1,ROW()-設定!$B$24)):INDEX($C$1:$C$13701,MAX(1,ROW()-1))),$C9639&gt;MAX(INDEX($C$1:$C$13701,MIN(13701,ROW()+1)):INDEX($C$1:$C$13701,MIN(13701,ROW()+設定!$B$24))),$C9639&gt;=設定!$B$32,$C9639&gt;=MAX(MIN(INDEX($C$1:$C$13701,MAX(1,ROW()-設定!$B$26)):INDEX($C$1:$C$13701,MAX(1,ROW()-1))),MIN(INDEX($C$1:$C$13701,MIN(13701,ROW()+1)):INDEX($C$1:$C$13701,MIN(13701,ROW()+設定!$B$26))))*10^(設定!$B$27/20)),1,0))</f>
        <v>0</v>
      </c>
      <c r="G9639" s="33" t="n">
        <f aca="false">$G9638+IF($F9639=1,1,0)</f>
        <v>5</v>
      </c>
      <c r="H9639" s="0" t="str">
        <f aca="false">IF($F9639=1,$G9639,"")</f>
        <v/>
      </c>
    </row>
    <row r="9640" customFormat="false" ht="15" hidden="false" customHeight="false" outlineLevel="0" collapsed="false">
      <c r="A9640" s="30" t="n">
        <v>1505.9375</v>
      </c>
      <c r="B9640" s="31" t="n">
        <v>10.4712</v>
      </c>
      <c r="C9640" s="32" t="n">
        <f aca="false">IF($A9640="","",IF(設定!$B$21="dB",10^($B9640/20),ABS($B9640)))</f>
        <v>3.33856625977414</v>
      </c>
      <c r="D9640" s="32" t="n">
        <f aca="false">IF($A9640="","",$A9640^2)</f>
        <v>2267847.75390625</v>
      </c>
      <c r="E9640" s="32" t="n">
        <f aca="false">IF($A9640="","",IF($C9640&lt;=0,"",1/$C9640^2))</f>
        <v>0.0897180860016032</v>
      </c>
      <c r="F9640" s="33" t="n">
        <f aca="false">IF(OR(ROW()-設定!$B$30&lt;2,ROW()+設定!$B$30&gt;13701,N($A9640)&lt;=0,N(INDEX($A$2:$A$13701,MIN(13700,MAX(1,ROW()-1+設定!$B$30))))&lt;=0,$A9640&lt;設定!$B$28,$A9640&gt;設定!$B$29),0,IF(AND($C9640&gt;=MAX(INDEX($C$1:$C$13701,MAX(1,ROW()-設定!$B$24)):INDEX($C$1:$C$13701,MAX(1,ROW()-1))),$C9640&gt;MAX(INDEX($C$1:$C$13701,MIN(13701,ROW()+1)):INDEX($C$1:$C$13701,MIN(13701,ROW()+設定!$B$24))),$C9640&gt;=設定!$B$32,$C9640&gt;=MAX(MIN(INDEX($C$1:$C$13701,MAX(1,ROW()-設定!$B$26)):INDEX($C$1:$C$13701,MAX(1,ROW()-1))),MIN(INDEX($C$1:$C$13701,MIN(13701,ROW()+1)):INDEX($C$1:$C$13701,MIN(13701,ROW()+設定!$B$26))))*10^(設定!$B$27/20)),1,0))</f>
        <v>0</v>
      </c>
      <c r="G9640" s="33" t="n">
        <f aca="false">$G9639+IF($F9640=1,1,0)</f>
        <v>5</v>
      </c>
      <c r="H9640" s="0" t="str">
        <f aca="false">IF($F9640=1,$G9640,"")</f>
        <v/>
      </c>
    </row>
    <row r="9641" customFormat="false" ht="15" hidden="false" customHeight="false" outlineLevel="0" collapsed="false">
      <c r="A9641" s="30" t="n">
        <v>1506.09375</v>
      </c>
      <c r="B9641" s="31" t="n">
        <v>10.5216</v>
      </c>
      <c r="C9641" s="32" t="n">
        <f aca="false">IF($A9641="","",IF(設定!$B$21="dB",10^($B9641/20),ABS($B9641)))</f>
        <v>3.35799465093511</v>
      </c>
      <c r="D9641" s="32" t="n">
        <f aca="false">IF($A9641="","",$A9641^2)</f>
        <v>2268318.38378906</v>
      </c>
      <c r="E9641" s="32" t="n">
        <f aca="false">IF($A9641="","",IF($C9641&lt;=0,"",1/$C9641^2))</f>
        <v>0.088682923188343</v>
      </c>
      <c r="F9641" s="33" t="n">
        <f aca="false">IF(OR(ROW()-設定!$B$30&lt;2,ROW()+設定!$B$30&gt;13701,N($A9641)&lt;=0,N(INDEX($A$2:$A$13701,MIN(13700,MAX(1,ROW()-1+設定!$B$30))))&lt;=0,$A9641&lt;設定!$B$28,$A9641&gt;設定!$B$29),0,IF(AND($C9641&gt;=MAX(INDEX($C$1:$C$13701,MAX(1,ROW()-設定!$B$24)):INDEX($C$1:$C$13701,MAX(1,ROW()-1))),$C9641&gt;MAX(INDEX($C$1:$C$13701,MIN(13701,ROW()+1)):INDEX($C$1:$C$13701,MIN(13701,ROW()+設定!$B$24))),$C9641&gt;=設定!$B$32,$C9641&gt;=MAX(MIN(INDEX($C$1:$C$13701,MAX(1,ROW()-設定!$B$26)):INDEX($C$1:$C$13701,MAX(1,ROW()-1))),MIN(INDEX($C$1:$C$13701,MIN(13701,ROW()+1)):INDEX($C$1:$C$13701,MIN(13701,ROW()+設定!$B$26))))*10^(設定!$B$27/20)),1,0))</f>
        <v>0</v>
      </c>
      <c r="G9641" s="33" t="n">
        <f aca="false">$G9640+IF($F9641=1,1,0)</f>
        <v>5</v>
      </c>
      <c r="H9641" s="0" t="str">
        <f aca="false">IF($F9641=1,$G9641,"")</f>
        <v/>
      </c>
    </row>
    <row r="9642" customFormat="false" ht="15" hidden="false" customHeight="false" outlineLevel="0" collapsed="false">
      <c r="A9642" s="30" t="n">
        <v>1506.25</v>
      </c>
      <c r="B9642" s="31" t="n">
        <v>10.3025</v>
      </c>
      <c r="C9642" s="32" t="n">
        <f aca="false">IF($A9642="","",IF(設定!$B$21="dB",10^($B9642/20),ABS($B9642)))</f>
        <v>3.27434924664489</v>
      </c>
      <c r="D9642" s="32" t="n">
        <f aca="false">IF($A9642="","",$A9642^2)</f>
        <v>2268789.0625</v>
      </c>
      <c r="E9642" s="32" t="n">
        <f aca="false">IF($A9642="","",IF($C9642&lt;=0,"",1/$C9642^2))</f>
        <v>0.0932717231032679</v>
      </c>
      <c r="F9642" s="33" t="n">
        <f aca="false">IF(OR(ROW()-設定!$B$30&lt;2,ROW()+設定!$B$30&gt;13701,N($A9642)&lt;=0,N(INDEX($A$2:$A$13701,MIN(13700,MAX(1,ROW()-1+設定!$B$30))))&lt;=0,$A9642&lt;設定!$B$28,$A9642&gt;設定!$B$29),0,IF(AND($C9642&gt;=MAX(INDEX($C$1:$C$13701,MAX(1,ROW()-設定!$B$24)):INDEX($C$1:$C$13701,MAX(1,ROW()-1))),$C9642&gt;MAX(INDEX($C$1:$C$13701,MIN(13701,ROW()+1)):INDEX($C$1:$C$13701,MIN(13701,ROW()+設定!$B$24))),$C9642&gt;=設定!$B$32,$C9642&gt;=MAX(MIN(INDEX($C$1:$C$13701,MAX(1,ROW()-設定!$B$26)):INDEX($C$1:$C$13701,MAX(1,ROW()-1))),MIN(INDEX($C$1:$C$13701,MIN(13701,ROW()+1)):INDEX($C$1:$C$13701,MIN(13701,ROW()+設定!$B$26))))*10^(設定!$B$27/20)),1,0))</f>
        <v>0</v>
      </c>
      <c r="G9642" s="33" t="n">
        <f aca="false">$G9641+IF($F9642=1,1,0)</f>
        <v>5</v>
      </c>
      <c r="H9642" s="0" t="str">
        <f aca="false">IF($F9642=1,$G9642,"")</f>
        <v/>
      </c>
    </row>
    <row r="9643" customFormat="false" ht="15" hidden="false" customHeight="false" outlineLevel="0" collapsed="false">
      <c r="A9643" s="30" t="n">
        <v>1506.40625</v>
      </c>
      <c r="B9643" s="31" t="n">
        <v>10.5901</v>
      </c>
      <c r="C9643" s="32" t="n">
        <f aca="false">IF($A9643="","",IF(設定!$B$21="dB",10^($B9643/20),ABS($B9643)))</f>
        <v>3.38458168487545</v>
      </c>
      <c r="D9643" s="32" t="n">
        <f aca="false">IF($A9643="","",$A9643^2)</f>
        <v>2269259.79003906</v>
      </c>
      <c r="E9643" s="32" t="n">
        <f aca="false">IF($A9643="","",IF($C9643&lt;=0,"",1/$C9643^2))</f>
        <v>0.0872951267710935</v>
      </c>
      <c r="F9643" s="33" t="n">
        <f aca="false">IF(OR(ROW()-設定!$B$30&lt;2,ROW()+設定!$B$30&gt;13701,N($A9643)&lt;=0,N(INDEX($A$2:$A$13701,MIN(13700,MAX(1,ROW()-1+設定!$B$30))))&lt;=0,$A9643&lt;設定!$B$28,$A9643&gt;設定!$B$29),0,IF(AND($C9643&gt;=MAX(INDEX($C$1:$C$13701,MAX(1,ROW()-設定!$B$24)):INDEX($C$1:$C$13701,MAX(1,ROW()-1))),$C9643&gt;MAX(INDEX($C$1:$C$13701,MIN(13701,ROW()+1)):INDEX($C$1:$C$13701,MIN(13701,ROW()+設定!$B$24))),$C9643&gt;=設定!$B$32,$C9643&gt;=MAX(MIN(INDEX($C$1:$C$13701,MAX(1,ROW()-設定!$B$26)):INDEX($C$1:$C$13701,MAX(1,ROW()-1))),MIN(INDEX($C$1:$C$13701,MIN(13701,ROW()+1)):INDEX($C$1:$C$13701,MIN(13701,ROW()+設定!$B$26))))*10^(設定!$B$27/20)),1,0))</f>
        <v>0</v>
      </c>
      <c r="G9643" s="33" t="n">
        <f aca="false">$G9642+IF($F9643=1,1,0)</f>
        <v>5</v>
      </c>
      <c r="H9643" s="0" t="str">
        <f aca="false">IF($F9643=1,$G9643,"")</f>
        <v/>
      </c>
    </row>
    <row r="9644" customFormat="false" ht="15" hidden="false" customHeight="false" outlineLevel="0" collapsed="false">
      <c r="A9644" s="30" t="n">
        <v>1506.5625</v>
      </c>
      <c r="B9644" s="31" t="n">
        <v>10.4764</v>
      </c>
      <c r="C9644" s="32" t="n">
        <f aca="false">IF($A9644="","",IF(設定!$B$21="dB",10^($B9644/20),ABS($B9644)))</f>
        <v>3.34056556473294</v>
      </c>
      <c r="D9644" s="32" t="n">
        <f aca="false">IF($A9644="","",$A9644^2)</f>
        <v>2269730.56640625</v>
      </c>
      <c r="E9644" s="32" t="n">
        <f aca="false">IF($A9644="","",IF($C9644&lt;=0,"",1/$C9644^2))</f>
        <v>0.0896107268531112</v>
      </c>
      <c r="F9644" s="33" t="n">
        <f aca="false">IF(OR(ROW()-設定!$B$30&lt;2,ROW()+設定!$B$30&gt;13701,N($A9644)&lt;=0,N(INDEX($A$2:$A$13701,MIN(13700,MAX(1,ROW()-1+設定!$B$30))))&lt;=0,$A9644&lt;設定!$B$28,$A9644&gt;設定!$B$29),0,IF(AND($C9644&gt;=MAX(INDEX($C$1:$C$13701,MAX(1,ROW()-設定!$B$24)):INDEX($C$1:$C$13701,MAX(1,ROW()-1))),$C9644&gt;MAX(INDEX($C$1:$C$13701,MIN(13701,ROW()+1)):INDEX($C$1:$C$13701,MIN(13701,ROW()+設定!$B$24))),$C9644&gt;=設定!$B$32,$C9644&gt;=MAX(MIN(INDEX($C$1:$C$13701,MAX(1,ROW()-設定!$B$26)):INDEX($C$1:$C$13701,MAX(1,ROW()-1))),MIN(INDEX($C$1:$C$13701,MIN(13701,ROW()+1)):INDEX($C$1:$C$13701,MIN(13701,ROW()+設定!$B$26))))*10^(設定!$B$27/20)),1,0))</f>
        <v>0</v>
      </c>
      <c r="G9644" s="33" t="n">
        <f aca="false">$G9643+IF($F9644=1,1,0)</f>
        <v>5</v>
      </c>
      <c r="H9644" s="0" t="str">
        <f aca="false">IF($F9644=1,$G9644,"")</f>
        <v/>
      </c>
    </row>
    <row r="9645" customFormat="false" ht="15" hidden="false" customHeight="false" outlineLevel="0" collapsed="false">
      <c r="A9645" s="30" t="n">
        <v>1506.71875</v>
      </c>
      <c r="B9645" s="31" t="n">
        <v>10.4281</v>
      </c>
      <c r="C9645" s="32" t="n">
        <f aca="false">IF($A9645="","",IF(設定!$B$21="dB",10^($B9645/20),ABS($B9645)))</f>
        <v>3.32204109080781</v>
      </c>
      <c r="D9645" s="32" t="n">
        <f aca="false">IF($A9645="","",$A9645^2)</f>
        <v>2270201.39160156</v>
      </c>
      <c r="E9645" s="32" t="n">
        <f aca="false">IF($A9645="","",IF($C9645&lt;=0,"",1/$C9645^2))</f>
        <v>0.0906128937601945</v>
      </c>
      <c r="F9645" s="33" t="n">
        <f aca="false">IF(OR(ROW()-設定!$B$30&lt;2,ROW()+設定!$B$30&gt;13701,N($A9645)&lt;=0,N(INDEX($A$2:$A$13701,MIN(13700,MAX(1,ROW()-1+設定!$B$30))))&lt;=0,$A9645&lt;設定!$B$28,$A9645&gt;設定!$B$29),0,IF(AND($C9645&gt;=MAX(INDEX($C$1:$C$13701,MAX(1,ROW()-設定!$B$24)):INDEX($C$1:$C$13701,MAX(1,ROW()-1))),$C9645&gt;MAX(INDEX($C$1:$C$13701,MIN(13701,ROW()+1)):INDEX($C$1:$C$13701,MIN(13701,ROW()+設定!$B$24))),$C9645&gt;=設定!$B$32,$C9645&gt;=MAX(MIN(INDEX($C$1:$C$13701,MAX(1,ROW()-設定!$B$26)):INDEX($C$1:$C$13701,MAX(1,ROW()-1))),MIN(INDEX($C$1:$C$13701,MIN(13701,ROW()+1)):INDEX($C$1:$C$13701,MIN(13701,ROW()+設定!$B$26))))*10^(設定!$B$27/20)),1,0))</f>
        <v>0</v>
      </c>
      <c r="G9645" s="33" t="n">
        <f aca="false">$G9644+IF($F9645=1,1,0)</f>
        <v>5</v>
      </c>
      <c r="H9645" s="0" t="str">
        <f aca="false">IF($F9645=1,$G9645,"")</f>
        <v/>
      </c>
    </row>
    <row r="9646" customFormat="false" ht="15" hidden="false" customHeight="false" outlineLevel="0" collapsed="false">
      <c r="A9646" s="30" t="n">
        <v>1506.875</v>
      </c>
      <c r="B9646" s="31" t="n">
        <v>10.2364</v>
      </c>
      <c r="C9646" s="32" t="n">
        <f aca="false">IF($A9646="","",IF(設定!$B$21="dB",10^($B9646/20),ABS($B9646)))</f>
        <v>3.2495258789389</v>
      </c>
      <c r="D9646" s="32" t="n">
        <f aca="false">IF($A9646="","",$A9646^2)</f>
        <v>2270672.265625</v>
      </c>
      <c r="E9646" s="32" t="n">
        <f aca="false">IF($A9646="","",IF($C9646&lt;=0,"",1/$C9646^2))</f>
        <v>0.0947021851517305</v>
      </c>
      <c r="F9646" s="33" t="n">
        <f aca="false">IF(OR(ROW()-設定!$B$30&lt;2,ROW()+設定!$B$30&gt;13701,N($A9646)&lt;=0,N(INDEX($A$2:$A$13701,MIN(13700,MAX(1,ROW()-1+設定!$B$30))))&lt;=0,$A9646&lt;設定!$B$28,$A9646&gt;設定!$B$29),0,IF(AND($C9646&gt;=MAX(INDEX($C$1:$C$13701,MAX(1,ROW()-設定!$B$24)):INDEX($C$1:$C$13701,MAX(1,ROW()-1))),$C9646&gt;MAX(INDEX($C$1:$C$13701,MIN(13701,ROW()+1)):INDEX($C$1:$C$13701,MIN(13701,ROW()+設定!$B$24))),$C9646&gt;=設定!$B$32,$C9646&gt;=MAX(MIN(INDEX($C$1:$C$13701,MAX(1,ROW()-設定!$B$26)):INDEX($C$1:$C$13701,MAX(1,ROW()-1))),MIN(INDEX($C$1:$C$13701,MIN(13701,ROW()+1)):INDEX($C$1:$C$13701,MIN(13701,ROW()+設定!$B$26))))*10^(設定!$B$27/20)),1,0))</f>
        <v>0</v>
      </c>
      <c r="G9646" s="33" t="n">
        <f aca="false">$G9645+IF($F9646=1,1,0)</f>
        <v>5</v>
      </c>
      <c r="H9646" s="0" t="str">
        <f aca="false">IF($F9646=1,$G9646,"")</f>
        <v/>
      </c>
    </row>
    <row r="9647" customFormat="false" ht="15" hidden="false" customHeight="false" outlineLevel="0" collapsed="false">
      <c r="A9647" s="30" t="n">
        <v>1507.03125</v>
      </c>
      <c r="B9647" s="31" t="n">
        <v>10.4535</v>
      </c>
      <c r="C9647" s="32" t="n">
        <f aca="false">IF($A9647="","",IF(設定!$B$21="dB",10^($B9647/20),ABS($B9647)))</f>
        <v>3.33176989728029</v>
      </c>
      <c r="D9647" s="32" t="n">
        <f aca="false">IF($A9647="","",$A9647^2)</f>
        <v>2271143.18847656</v>
      </c>
      <c r="E9647" s="32" t="n">
        <f aca="false">IF($A9647="","",IF($C9647&lt;=0,"",1/$C9647^2))</f>
        <v>0.0900844849813065</v>
      </c>
      <c r="F9647" s="33" t="n">
        <f aca="false">IF(OR(ROW()-設定!$B$30&lt;2,ROW()+設定!$B$30&gt;13701,N($A9647)&lt;=0,N(INDEX($A$2:$A$13701,MIN(13700,MAX(1,ROW()-1+設定!$B$30))))&lt;=0,$A9647&lt;設定!$B$28,$A9647&gt;設定!$B$29),0,IF(AND($C9647&gt;=MAX(INDEX($C$1:$C$13701,MAX(1,ROW()-設定!$B$24)):INDEX($C$1:$C$13701,MAX(1,ROW()-1))),$C9647&gt;MAX(INDEX($C$1:$C$13701,MIN(13701,ROW()+1)):INDEX($C$1:$C$13701,MIN(13701,ROW()+設定!$B$24))),$C9647&gt;=設定!$B$32,$C9647&gt;=MAX(MIN(INDEX($C$1:$C$13701,MAX(1,ROW()-設定!$B$26)):INDEX($C$1:$C$13701,MAX(1,ROW()-1))),MIN(INDEX($C$1:$C$13701,MIN(13701,ROW()+1)):INDEX($C$1:$C$13701,MIN(13701,ROW()+設定!$B$26))))*10^(設定!$B$27/20)),1,0))</f>
        <v>0</v>
      </c>
      <c r="G9647" s="33" t="n">
        <f aca="false">$G9646+IF($F9647=1,1,0)</f>
        <v>5</v>
      </c>
      <c r="H9647" s="0" t="str">
        <f aca="false">IF($F9647=1,$G9647,"")</f>
        <v/>
      </c>
    </row>
    <row r="9648" customFormat="false" ht="15" hidden="false" customHeight="false" outlineLevel="0" collapsed="false">
      <c r="A9648" s="30" t="n">
        <v>1507.1875</v>
      </c>
      <c r="B9648" s="31" t="n">
        <v>10.2067</v>
      </c>
      <c r="C9648" s="32" t="n">
        <f aca="false">IF($A9648="","",IF(設定!$B$21="dB",10^($B9648/20),ABS($B9648)))</f>
        <v>3.23843362371154</v>
      </c>
      <c r="D9648" s="32" t="n">
        <f aca="false">IF($A9648="","",$A9648^2)</f>
        <v>2271614.16015625</v>
      </c>
      <c r="E9648" s="32" t="n">
        <f aca="false">IF($A9648="","",IF($C9648&lt;=0,"",1/$C9648^2))</f>
        <v>0.095352042425499</v>
      </c>
      <c r="F9648" s="33" t="n">
        <f aca="false">IF(OR(ROW()-設定!$B$30&lt;2,ROW()+設定!$B$30&gt;13701,N($A9648)&lt;=0,N(INDEX($A$2:$A$13701,MIN(13700,MAX(1,ROW()-1+設定!$B$30))))&lt;=0,$A9648&lt;設定!$B$28,$A9648&gt;設定!$B$29),0,IF(AND($C9648&gt;=MAX(INDEX($C$1:$C$13701,MAX(1,ROW()-設定!$B$24)):INDEX($C$1:$C$13701,MAX(1,ROW()-1))),$C9648&gt;MAX(INDEX($C$1:$C$13701,MIN(13701,ROW()+1)):INDEX($C$1:$C$13701,MIN(13701,ROW()+設定!$B$24))),$C9648&gt;=設定!$B$32,$C9648&gt;=MAX(MIN(INDEX($C$1:$C$13701,MAX(1,ROW()-設定!$B$26)):INDEX($C$1:$C$13701,MAX(1,ROW()-1))),MIN(INDEX($C$1:$C$13701,MIN(13701,ROW()+1)):INDEX($C$1:$C$13701,MIN(13701,ROW()+設定!$B$26))))*10^(設定!$B$27/20)),1,0))</f>
        <v>0</v>
      </c>
      <c r="G9648" s="33" t="n">
        <f aca="false">$G9647+IF($F9648=1,1,0)</f>
        <v>5</v>
      </c>
      <c r="H9648" s="0" t="str">
        <f aca="false">IF($F9648=1,$G9648,"")</f>
        <v/>
      </c>
    </row>
    <row r="9649" customFormat="false" ht="15" hidden="false" customHeight="false" outlineLevel="0" collapsed="false">
      <c r="A9649" s="30" t="n">
        <v>1507.34375</v>
      </c>
      <c r="B9649" s="31" t="n">
        <v>10.3986</v>
      </c>
      <c r="C9649" s="32" t="n">
        <f aca="false">IF($A9649="","",IF(設定!$B$21="dB",10^($B9649/20),ABS($B9649)))</f>
        <v>3.31077753752747</v>
      </c>
      <c r="D9649" s="32" t="n">
        <f aca="false">IF($A9649="","",$A9649^2)</f>
        <v>2272085.18066406</v>
      </c>
      <c r="E9649" s="32" t="n">
        <f aca="false">IF($A9649="","",IF($C9649&lt;=0,"",1/$C9649^2))</f>
        <v>0.0912304884306679</v>
      </c>
      <c r="F9649" s="33" t="n">
        <f aca="false">IF(OR(ROW()-設定!$B$30&lt;2,ROW()+設定!$B$30&gt;13701,N($A9649)&lt;=0,N(INDEX($A$2:$A$13701,MIN(13700,MAX(1,ROW()-1+設定!$B$30))))&lt;=0,$A9649&lt;設定!$B$28,$A9649&gt;設定!$B$29),0,IF(AND($C9649&gt;=MAX(INDEX($C$1:$C$13701,MAX(1,ROW()-設定!$B$24)):INDEX($C$1:$C$13701,MAX(1,ROW()-1))),$C9649&gt;MAX(INDEX($C$1:$C$13701,MIN(13701,ROW()+1)):INDEX($C$1:$C$13701,MIN(13701,ROW()+設定!$B$24))),$C9649&gt;=設定!$B$32,$C9649&gt;=MAX(MIN(INDEX($C$1:$C$13701,MAX(1,ROW()-設定!$B$26)):INDEX($C$1:$C$13701,MAX(1,ROW()-1))),MIN(INDEX($C$1:$C$13701,MIN(13701,ROW()+1)):INDEX($C$1:$C$13701,MIN(13701,ROW()+設定!$B$26))))*10^(設定!$B$27/20)),1,0))</f>
        <v>0</v>
      </c>
      <c r="G9649" s="33" t="n">
        <f aca="false">$G9648+IF($F9649=1,1,0)</f>
        <v>5</v>
      </c>
      <c r="H9649" s="0" t="str">
        <f aca="false">IF($F9649=1,$G9649,"")</f>
        <v/>
      </c>
    </row>
    <row r="9650" customFormat="false" ht="15" hidden="false" customHeight="false" outlineLevel="0" collapsed="false">
      <c r="A9650" s="30" t="n">
        <v>1507.5</v>
      </c>
      <c r="B9650" s="31" t="n">
        <v>10.2915</v>
      </c>
      <c r="C9650" s="32" t="n">
        <f aca="false">IF($A9650="","",IF(設定!$B$21="dB",10^($B9650/20),ABS($B9650)))</f>
        <v>3.27020516400653</v>
      </c>
      <c r="D9650" s="32" t="n">
        <f aca="false">IF($A9650="","",$A9650^2)</f>
        <v>2272556.25</v>
      </c>
      <c r="E9650" s="32" t="n">
        <f aca="false">IF($A9650="","",IF($C9650&lt;=0,"",1/$C9650^2))</f>
        <v>0.0935082652260487</v>
      </c>
      <c r="F9650" s="33" t="n">
        <f aca="false">IF(OR(ROW()-設定!$B$30&lt;2,ROW()+設定!$B$30&gt;13701,N($A9650)&lt;=0,N(INDEX($A$2:$A$13701,MIN(13700,MAX(1,ROW()-1+設定!$B$30))))&lt;=0,$A9650&lt;設定!$B$28,$A9650&gt;設定!$B$29),0,IF(AND($C9650&gt;=MAX(INDEX($C$1:$C$13701,MAX(1,ROW()-設定!$B$24)):INDEX($C$1:$C$13701,MAX(1,ROW()-1))),$C9650&gt;MAX(INDEX($C$1:$C$13701,MIN(13701,ROW()+1)):INDEX($C$1:$C$13701,MIN(13701,ROW()+設定!$B$24))),$C9650&gt;=設定!$B$32,$C9650&gt;=MAX(MIN(INDEX($C$1:$C$13701,MAX(1,ROW()-設定!$B$26)):INDEX($C$1:$C$13701,MAX(1,ROW()-1))),MIN(INDEX($C$1:$C$13701,MIN(13701,ROW()+1)):INDEX($C$1:$C$13701,MIN(13701,ROW()+設定!$B$26))))*10^(設定!$B$27/20)),1,0))</f>
        <v>0</v>
      </c>
      <c r="G9650" s="33" t="n">
        <f aca="false">$G9649+IF($F9650=1,1,0)</f>
        <v>5</v>
      </c>
      <c r="H9650" s="0" t="str">
        <f aca="false">IF($F9650=1,$G9650,"")</f>
        <v/>
      </c>
    </row>
    <row r="9651" customFormat="false" ht="15" hidden="false" customHeight="false" outlineLevel="0" collapsed="false">
      <c r="A9651" s="30" t="n">
        <v>1507.65625</v>
      </c>
      <c r="B9651" s="31" t="n">
        <v>10.0568</v>
      </c>
      <c r="C9651" s="32" t="n">
        <f aca="false">IF($A9651="","",IF(設定!$B$21="dB",10^($B9651/20),ABS($B9651)))</f>
        <v>3.18302463607344</v>
      </c>
      <c r="D9651" s="32" t="n">
        <f aca="false">IF($A9651="","",$A9651^2)</f>
        <v>2273027.36816406</v>
      </c>
      <c r="E9651" s="32" t="n">
        <f aca="false">IF($A9651="","",IF($C9651&lt;=0,"",1/$C9651^2))</f>
        <v>0.0987006471010796</v>
      </c>
      <c r="F9651" s="33" t="n">
        <f aca="false">IF(OR(ROW()-設定!$B$30&lt;2,ROW()+設定!$B$30&gt;13701,N($A9651)&lt;=0,N(INDEX($A$2:$A$13701,MIN(13700,MAX(1,ROW()-1+設定!$B$30))))&lt;=0,$A9651&lt;設定!$B$28,$A9651&gt;設定!$B$29),0,IF(AND($C9651&gt;=MAX(INDEX($C$1:$C$13701,MAX(1,ROW()-設定!$B$24)):INDEX($C$1:$C$13701,MAX(1,ROW()-1))),$C9651&gt;MAX(INDEX($C$1:$C$13701,MIN(13701,ROW()+1)):INDEX($C$1:$C$13701,MIN(13701,ROW()+設定!$B$24))),$C9651&gt;=設定!$B$32,$C9651&gt;=MAX(MIN(INDEX($C$1:$C$13701,MAX(1,ROW()-設定!$B$26)):INDEX($C$1:$C$13701,MAX(1,ROW()-1))),MIN(INDEX($C$1:$C$13701,MIN(13701,ROW()+1)):INDEX($C$1:$C$13701,MIN(13701,ROW()+設定!$B$26))))*10^(設定!$B$27/20)),1,0))</f>
        <v>0</v>
      </c>
      <c r="G9651" s="33" t="n">
        <f aca="false">$G9650+IF($F9651=1,1,0)</f>
        <v>5</v>
      </c>
      <c r="H9651" s="0" t="str">
        <f aca="false">IF($F9651=1,$G9651,"")</f>
        <v/>
      </c>
    </row>
    <row r="9652" customFormat="false" ht="15" hidden="false" customHeight="false" outlineLevel="0" collapsed="false">
      <c r="A9652" s="30" t="n">
        <v>1507.8125</v>
      </c>
      <c r="B9652" s="31" t="n">
        <v>10.0713</v>
      </c>
      <c r="C9652" s="32" t="n">
        <f aca="false">IF($A9652="","",IF(設定!$B$21="dB",10^($B9652/20),ABS($B9652)))</f>
        <v>3.18834273296655</v>
      </c>
      <c r="D9652" s="32" t="n">
        <f aca="false">IF($A9652="","",$A9652^2)</f>
        <v>2273498.53515625</v>
      </c>
      <c r="E9652" s="32" t="n">
        <f aca="false">IF($A9652="","",IF($C9652&lt;=0,"",1/$C9652^2))</f>
        <v>0.0983716599832005</v>
      </c>
      <c r="F9652" s="33" t="n">
        <f aca="false">IF(OR(ROW()-設定!$B$30&lt;2,ROW()+設定!$B$30&gt;13701,N($A9652)&lt;=0,N(INDEX($A$2:$A$13701,MIN(13700,MAX(1,ROW()-1+設定!$B$30))))&lt;=0,$A9652&lt;設定!$B$28,$A9652&gt;設定!$B$29),0,IF(AND($C9652&gt;=MAX(INDEX($C$1:$C$13701,MAX(1,ROW()-設定!$B$24)):INDEX($C$1:$C$13701,MAX(1,ROW()-1))),$C9652&gt;MAX(INDEX($C$1:$C$13701,MIN(13701,ROW()+1)):INDEX($C$1:$C$13701,MIN(13701,ROW()+設定!$B$24))),$C9652&gt;=設定!$B$32,$C9652&gt;=MAX(MIN(INDEX($C$1:$C$13701,MAX(1,ROW()-設定!$B$26)):INDEX($C$1:$C$13701,MAX(1,ROW()-1))),MIN(INDEX($C$1:$C$13701,MIN(13701,ROW()+1)):INDEX($C$1:$C$13701,MIN(13701,ROW()+設定!$B$26))))*10^(設定!$B$27/20)),1,0))</f>
        <v>0</v>
      </c>
      <c r="G9652" s="33" t="n">
        <f aca="false">$G9651+IF($F9652=1,1,0)</f>
        <v>5</v>
      </c>
      <c r="H9652" s="0" t="str">
        <f aca="false">IF($F9652=1,$G9652,"")</f>
        <v/>
      </c>
    </row>
    <row r="9653" customFormat="false" ht="15" hidden="false" customHeight="false" outlineLevel="0" collapsed="false">
      <c r="A9653" s="30" t="n">
        <v>1507.96875</v>
      </c>
      <c r="B9653" s="31" t="n">
        <v>10.2806</v>
      </c>
      <c r="C9653" s="32" t="n">
        <f aca="false">IF($A9653="","",IF(設定!$B$21="dB",10^($B9653/20),ABS($B9653)))</f>
        <v>3.26610392839762</v>
      </c>
      <c r="D9653" s="32" t="n">
        <f aca="false">IF($A9653="","",$A9653^2)</f>
        <v>2273969.75097656</v>
      </c>
      <c r="E9653" s="32" t="n">
        <f aca="false">IF($A9653="","",IF($C9653&lt;=0,"",1/$C9653^2))</f>
        <v>0.0937432486894959</v>
      </c>
      <c r="F9653" s="33" t="n">
        <f aca="false">IF(OR(ROW()-設定!$B$30&lt;2,ROW()+設定!$B$30&gt;13701,N($A9653)&lt;=0,N(INDEX($A$2:$A$13701,MIN(13700,MAX(1,ROW()-1+設定!$B$30))))&lt;=0,$A9653&lt;設定!$B$28,$A9653&gt;設定!$B$29),0,IF(AND($C9653&gt;=MAX(INDEX($C$1:$C$13701,MAX(1,ROW()-設定!$B$24)):INDEX($C$1:$C$13701,MAX(1,ROW()-1))),$C9653&gt;MAX(INDEX($C$1:$C$13701,MIN(13701,ROW()+1)):INDEX($C$1:$C$13701,MIN(13701,ROW()+設定!$B$24))),$C9653&gt;=設定!$B$32,$C9653&gt;=MAX(MIN(INDEX($C$1:$C$13701,MAX(1,ROW()-設定!$B$26)):INDEX($C$1:$C$13701,MAX(1,ROW()-1))),MIN(INDEX($C$1:$C$13701,MIN(13701,ROW()+1)):INDEX($C$1:$C$13701,MIN(13701,ROW()+設定!$B$26))))*10^(設定!$B$27/20)),1,0))</f>
        <v>0</v>
      </c>
      <c r="G9653" s="33" t="n">
        <f aca="false">$G9652+IF($F9653=1,1,0)</f>
        <v>5</v>
      </c>
      <c r="H9653" s="0" t="str">
        <f aca="false">IF($F9653=1,$G9653,"")</f>
        <v/>
      </c>
    </row>
    <row r="9654" customFormat="false" ht="15" hidden="false" customHeight="false" outlineLevel="0" collapsed="false">
      <c r="A9654" s="30" t="n">
        <v>1508.125</v>
      </c>
      <c r="B9654" s="31" t="n">
        <v>10.1606</v>
      </c>
      <c r="C9654" s="32" t="n">
        <f aca="false">IF($A9654="","",IF(設定!$B$21="dB",10^($B9654/20),ABS($B9654)))</f>
        <v>3.22129130251808</v>
      </c>
      <c r="D9654" s="32" t="n">
        <f aca="false">IF($A9654="","",$A9654^2)</f>
        <v>2274441.015625</v>
      </c>
      <c r="E9654" s="32" t="n">
        <f aca="false">IF($A9654="","",IF($C9654&lt;=0,"",1/$C9654^2))</f>
        <v>0.0963695874921249</v>
      </c>
      <c r="F9654" s="33" t="n">
        <f aca="false">IF(OR(ROW()-設定!$B$30&lt;2,ROW()+設定!$B$30&gt;13701,N($A9654)&lt;=0,N(INDEX($A$2:$A$13701,MIN(13700,MAX(1,ROW()-1+設定!$B$30))))&lt;=0,$A9654&lt;設定!$B$28,$A9654&gt;設定!$B$29),0,IF(AND($C9654&gt;=MAX(INDEX($C$1:$C$13701,MAX(1,ROW()-設定!$B$24)):INDEX($C$1:$C$13701,MAX(1,ROW()-1))),$C9654&gt;MAX(INDEX($C$1:$C$13701,MIN(13701,ROW()+1)):INDEX($C$1:$C$13701,MIN(13701,ROW()+設定!$B$24))),$C9654&gt;=設定!$B$32,$C9654&gt;=MAX(MIN(INDEX($C$1:$C$13701,MAX(1,ROW()-設定!$B$26)):INDEX($C$1:$C$13701,MAX(1,ROW()-1))),MIN(INDEX($C$1:$C$13701,MIN(13701,ROW()+1)):INDEX($C$1:$C$13701,MIN(13701,ROW()+設定!$B$26))))*10^(設定!$B$27/20)),1,0))</f>
        <v>0</v>
      </c>
      <c r="G9654" s="33" t="n">
        <f aca="false">$G9653+IF($F9654=1,1,0)</f>
        <v>5</v>
      </c>
      <c r="H9654" s="0" t="str">
        <f aca="false">IF($F9654=1,$G9654,"")</f>
        <v/>
      </c>
    </row>
    <row r="9655" customFormat="false" ht="15" hidden="false" customHeight="false" outlineLevel="0" collapsed="false">
      <c r="A9655" s="30" t="n">
        <v>1508.28125</v>
      </c>
      <c r="B9655" s="31" t="n">
        <v>10.0099</v>
      </c>
      <c r="C9655" s="32" t="n">
        <f aca="false">IF($A9655="","",IF(設定!$B$21="dB",10^($B9655/20),ABS($B9655)))</f>
        <v>3.16588401463573</v>
      </c>
      <c r="D9655" s="32" t="n">
        <f aca="false">IF($A9655="","",$A9655^2)</f>
        <v>2274912.32910156</v>
      </c>
      <c r="E9655" s="32" t="n">
        <f aca="false">IF($A9655="","",IF($C9655&lt;=0,"",1/$C9655^2))</f>
        <v>0.0997723036979983</v>
      </c>
      <c r="F9655" s="33" t="n">
        <f aca="false">IF(OR(ROW()-設定!$B$30&lt;2,ROW()+設定!$B$30&gt;13701,N($A9655)&lt;=0,N(INDEX($A$2:$A$13701,MIN(13700,MAX(1,ROW()-1+設定!$B$30))))&lt;=0,$A9655&lt;設定!$B$28,$A9655&gt;設定!$B$29),0,IF(AND($C9655&gt;=MAX(INDEX($C$1:$C$13701,MAX(1,ROW()-設定!$B$24)):INDEX($C$1:$C$13701,MAX(1,ROW()-1))),$C9655&gt;MAX(INDEX($C$1:$C$13701,MIN(13701,ROW()+1)):INDEX($C$1:$C$13701,MIN(13701,ROW()+設定!$B$24))),$C9655&gt;=設定!$B$32,$C9655&gt;=MAX(MIN(INDEX($C$1:$C$13701,MAX(1,ROW()-設定!$B$26)):INDEX($C$1:$C$13701,MAX(1,ROW()-1))),MIN(INDEX($C$1:$C$13701,MIN(13701,ROW()+1)):INDEX($C$1:$C$13701,MIN(13701,ROW()+設定!$B$26))))*10^(設定!$B$27/20)),1,0))</f>
        <v>0</v>
      </c>
      <c r="G9655" s="33" t="n">
        <f aca="false">$G9654+IF($F9655=1,1,0)</f>
        <v>5</v>
      </c>
      <c r="H9655" s="0" t="str">
        <f aca="false">IF($F9655=1,$G9655,"")</f>
        <v/>
      </c>
    </row>
    <row r="9656" customFormat="false" ht="15" hidden="false" customHeight="false" outlineLevel="0" collapsed="false">
      <c r="A9656" s="30" t="n">
        <v>1508.4375</v>
      </c>
      <c r="B9656" s="31" t="n">
        <v>10.0161</v>
      </c>
      <c r="C9656" s="32" t="n">
        <f aca="false">IF($A9656="","",IF(設定!$B$21="dB",10^($B9656/20),ABS($B9656)))</f>
        <v>3.16814463373112</v>
      </c>
      <c r="D9656" s="32" t="n">
        <f aca="false">IF($A9656="","",$A9656^2)</f>
        <v>2275383.69140625</v>
      </c>
      <c r="E9656" s="32" t="n">
        <f aca="false">IF($A9656="","",IF($C9656&lt;=0,"",1/$C9656^2))</f>
        <v>0.0996299701041904</v>
      </c>
      <c r="F9656" s="33" t="n">
        <f aca="false">IF(OR(ROW()-設定!$B$30&lt;2,ROW()+設定!$B$30&gt;13701,N($A9656)&lt;=0,N(INDEX($A$2:$A$13701,MIN(13700,MAX(1,ROW()-1+設定!$B$30))))&lt;=0,$A9656&lt;設定!$B$28,$A9656&gt;設定!$B$29),0,IF(AND($C9656&gt;=MAX(INDEX($C$1:$C$13701,MAX(1,ROW()-設定!$B$24)):INDEX($C$1:$C$13701,MAX(1,ROW()-1))),$C9656&gt;MAX(INDEX($C$1:$C$13701,MIN(13701,ROW()+1)):INDEX($C$1:$C$13701,MIN(13701,ROW()+設定!$B$24))),$C9656&gt;=設定!$B$32,$C9656&gt;=MAX(MIN(INDEX($C$1:$C$13701,MAX(1,ROW()-設定!$B$26)):INDEX($C$1:$C$13701,MAX(1,ROW()-1))),MIN(INDEX($C$1:$C$13701,MIN(13701,ROW()+1)):INDEX($C$1:$C$13701,MIN(13701,ROW()+設定!$B$26))))*10^(設定!$B$27/20)),1,0))</f>
        <v>0</v>
      </c>
      <c r="G9656" s="33" t="n">
        <f aca="false">$G9655+IF($F9656=1,1,0)</f>
        <v>5</v>
      </c>
      <c r="H9656" s="0" t="str">
        <f aca="false">IF($F9656=1,$G9656,"")</f>
        <v/>
      </c>
    </row>
    <row r="9657" customFormat="false" ht="15" hidden="false" customHeight="false" outlineLevel="0" collapsed="false">
      <c r="A9657" s="30" t="n">
        <v>1508.59375</v>
      </c>
      <c r="B9657" s="31" t="n">
        <v>9.9858</v>
      </c>
      <c r="C9657" s="32" t="n">
        <f aca="false">IF($A9657="","",IF(設定!$B$21="dB",10^($B9657/20),ABS($B9657)))</f>
        <v>3.15711208024123</v>
      </c>
      <c r="D9657" s="32" t="n">
        <f aca="false">IF($A9657="","",$A9657^2)</f>
        <v>2275855.10253906</v>
      </c>
      <c r="E9657" s="32" t="n">
        <f aca="false">IF($A9657="","",IF($C9657&lt;=0,"",1/$C9657^2))</f>
        <v>0.100327502203636</v>
      </c>
      <c r="F9657" s="33" t="n">
        <f aca="false">IF(OR(ROW()-設定!$B$30&lt;2,ROW()+設定!$B$30&gt;13701,N($A9657)&lt;=0,N(INDEX($A$2:$A$13701,MIN(13700,MAX(1,ROW()-1+設定!$B$30))))&lt;=0,$A9657&lt;設定!$B$28,$A9657&gt;設定!$B$29),0,IF(AND($C9657&gt;=MAX(INDEX($C$1:$C$13701,MAX(1,ROW()-設定!$B$24)):INDEX($C$1:$C$13701,MAX(1,ROW()-1))),$C9657&gt;MAX(INDEX($C$1:$C$13701,MIN(13701,ROW()+1)):INDEX($C$1:$C$13701,MIN(13701,ROW()+設定!$B$24))),$C9657&gt;=設定!$B$32,$C9657&gt;=MAX(MIN(INDEX($C$1:$C$13701,MAX(1,ROW()-設定!$B$26)):INDEX($C$1:$C$13701,MAX(1,ROW()-1))),MIN(INDEX($C$1:$C$13701,MIN(13701,ROW()+1)):INDEX($C$1:$C$13701,MIN(13701,ROW()+設定!$B$26))))*10^(設定!$B$27/20)),1,0))</f>
        <v>0</v>
      </c>
      <c r="G9657" s="33" t="n">
        <f aca="false">$G9656+IF($F9657=1,1,0)</f>
        <v>5</v>
      </c>
      <c r="H9657" s="0" t="str">
        <f aca="false">IF($F9657=1,$G9657,"")</f>
        <v/>
      </c>
    </row>
    <row r="9658" customFormat="false" ht="15" hidden="false" customHeight="false" outlineLevel="0" collapsed="false">
      <c r="A9658" s="30" t="n">
        <v>1508.75</v>
      </c>
      <c r="B9658" s="31" t="n">
        <v>9.8523</v>
      </c>
      <c r="C9658" s="32" t="n">
        <f aca="false">IF($A9658="","",IF(設定!$B$21="dB",10^($B9658/20),ABS($B9658)))</f>
        <v>3.10895903766723</v>
      </c>
      <c r="D9658" s="32" t="n">
        <f aca="false">IF($A9658="","",$A9658^2)</f>
        <v>2276326.5625</v>
      </c>
      <c r="E9658" s="32" t="n">
        <f aca="false">IF($A9658="","",IF($C9658&lt;=0,"",1/$C9658^2))</f>
        <v>0.103459410614501</v>
      </c>
      <c r="F9658" s="33" t="n">
        <f aca="false">IF(OR(ROW()-設定!$B$30&lt;2,ROW()+設定!$B$30&gt;13701,N($A9658)&lt;=0,N(INDEX($A$2:$A$13701,MIN(13700,MAX(1,ROW()-1+設定!$B$30))))&lt;=0,$A9658&lt;設定!$B$28,$A9658&gt;設定!$B$29),0,IF(AND($C9658&gt;=MAX(INDEX($C$1:$C$13701,MAX(1,ROW()-設定!$B$24)):INDEX($C$1:$C$13701,MAX(1,ROW()-1))),$C9658&gt;MAX(INDEX($C$1:$C$13701,MIN(13701,ROW()+1)):INDEX($C$1:$C$13701,MIN(13701,ROW()+設定!$B$24))),$C9658&gt;=設定!$B$32,$C9658&gt;=MAX(MIN(INDEX($C$1:$C$13701,MAX(1,ROW()-設定!$B$26)):INDEX($C$1:$C$13701,MAX(1,ROW()-1))),MIN(INDEX($C$1:$C$13701,MIN(13701,ROW()+1)):INDEX($C$1:$C$13701,MIN(13701,ROW()+設定!$B$26))))*10^(設定!$B$27/20)),1,0))</f>
        <v>0</v>
      </c>
      <c r="G9658" s="33" t="n">
        <f aca="false">$G9657+IF($F9658=1,1,0)</f>
        <v>5</v>
      </c>
      <c r="H9658" s="0" t="str">
        <f aca="false">IF($F9658=1,$G9658,"")</f>
        <v/>
      </c>
    </row>
    <row r="9659" customFormat="false" ht="15" hidden="false" customHeight="false" outlineLevel="0" collapsed="false">
      <c r="A9659" s="30" t="n">
        <v>1508.90625</v>
      </c>
      <c r="B9659" s="31" t="n">
        <v>9.8817</v>
      </c>
      <c r="C9659" s="32" t="n">
        <f aca="false">IF($A9659="","",IF(設定!$B$21="dB",10^($B9659/20),ABS($B9659)))</f>
        <v>3.11950007207062</v>
      </c>
      <c r="D9659" s="32" t="n">
        <f aca="false">IF($A9659="","",$A9659^2)</f>
        <v>2276798.07128906</v>
      </c>
      <c r="E9659" s="32" t="n">
        <f aca="false">IF($A9659="","",IF($C9659&lt;=0,"",1/$C9659^2))</f>
        <v>0.102761397072444</v>
      </c>
      <c r="F9659" s="33" t="n">
        <f aca="false">IF(OR(ROW()-設定!$B$30&lt;2,ROW()+設定!$B$30&gt;13701,N($A9659)&lt;=0,N(INDEX($A$2:$A$13701,MIN(13700,MAX(1,ROW()-1+設定!$B$30))))&lt;=0,$A9659&lt;設定!$B$28,$A9659&gt;設定!$B$29),0,IF(AND($C9659&gt;=MAX(INDEX($C$1:$C$13701,MAX(1,ROW()-設定!$B$24)):INDEX($C$1:$C$13701,MAX(1,ROW()-1))),$C9659&gt;MAX(INDEX($C$1:$C$13701,MIN(13701,ROW()+1)):INDEX($C$1:$C$13701,MIN(13701,ROW()+設定!$B$24))),$C9659&gt;=設定!$B$32,$C9659&gt;=MAX(MIN(INDEX($C$1:$C$13701,MAX(1,ROW()-設定!$B$26)):INDEX($C$1:$C$13701,MAX(1,ROW()-1))),MIN(INDEX($C$1:$C$13701,MIN(13701,ROW()+1)):INDEX($C$1:$C$13701,MIN(13701,ROW()+設定!$B$26))))*10^(設定!$B$27/20)),1,0))</f>
        <v>0</v>
      </c>
      <c r="G9659" s="33" t="n">
        <f aca="false">$G9658+IF($F9659=1,1,0)</f>
        <v>5</v>
      </c>
      <c r="H9659" s="0" t="str">
        <f aca="false">IF($F9659=1,$G9659,"")</f>
        <v/>
      </c>
    </row>
    <row r="9660" customFormat="false" ht="15" hidden="false" customHeight="false" outlineLevel="0" collapsed="false">
      <c r="A9660" s="30" t="n">
        <v>1509.0625</v>
      </c>
      <c r="B9660" s="31" t="n">
        <v>9.8025</v>
      </c>
      <c r="C9660" s="32" t="n">
        <f aca="false">IF($A9660="","",IF(設定!$B$21="dB",10^($B9660/20),ABS($B9660)))</f>
        <v>3.09118501905373</v>
      </c>
      <c r="D9660" s="32" t="n">
        <f aca="false">IF($A9660="","",$A9660^2)</f>
        <v>2277269.62890625</v>
      </c>
      <c r="E9660" s="32" t="n">
        <f aca="false">IF($A9660="","",IF($C9660&lt;=0,"",1/$C9660^2))</f>
        <v>0.104652594586409</v>
      </c>
      <c r="F9660" s="33" t="n">
        <f aca="false">IF(OR(ROW()-設定!$B$30&lt;2,ROW()+設定!$B$30&gt;13701,N($A9660)&lt;=0,N(INDEX($A$2:$A$13701,MIN(13700,MAX(1,ROW()-1+設定!$B$30))))&lt;=0,$A9660&lt;設定!$B$28,$A9660&gt;設定!$B$29),0,IF(AND($C9660&gt;=MAX(INDEX($C$1:$C$13701,MAX(1,ROW()-設定!$B$24)):INDEX($C$1:$C$13701,MAX(1,ROW()-1))),$C9660&gt;MAX(INDEX($C$1:$C$13701,MIN(13701,ROW()+1)):INDEX($C$1:$C$13701,MIN(13701,ROW()+設定!$B$24))),$C9660&gt;=設定!$B$32,$C9660&gt;=MAX(MIN(INDEX($C$1:$C$13701,MAX(1,ROW()-設定!$B$26)):INDEX($C$1:$C$13701,MAX(1,ROW()-1))),MIN(INDEX($C$1:$C$13701,MIN(13701,ROW()+1)):INDEX($C$1:$C$13701,MIN(13701,ROW()+設定!$B$26))))*10^(設定!$B$27/20)),1,0))</f>
        <v>0</v>
      </c>
      <c r="G9660" s="33" t="n">
        <f aca="false">$G9659+IF($F9660=1,1,0)</f>
        <v>5</v>
      </c>
      <c r="H9660" s="0" t="str">
        <f aca="false">IF($F9660=1,$G9660,"")</f>
        <v/>
      </c>
    </row>
    <row r="9661" customFormat="false" ht="15" hidden="false" customHeight="false" outlineLevel="0" collapsed="false">
      <c r="A9661" s="30" t="n">
        <v>1509.21875</v>
      </c>
      <c r="B9661" s="31" t="n">
        <v>9.7961</v>
      </c>
      <c r="C9661" s="32" t="n">
        <f aca="false">IF($A9661="","",IF(設定!$B$21="dB",10^($B9661/20),ABS($B9661)))</f>
        <v>3.08890818867779</v>
      </c>
      <c r="D9661" s="32" t="n">
        <f aca="false">IF($A9661="","",$A9661^2)</f>
        <v>2277741.23535156</v>
      </c>
      <c r="E9661" s="32" t="n">
        <f aca="false">IF($A9661="","",IF($C9661&lt;=0,"",1/$C9661^2))</f>
        <v>0.104806930039756</v>
      </c>
      <c r="F9661" s="33" t="n">
        <f aca="false">IF(OR(ROW()-設定!$B$30&lt;2,ROW()+設定!$B$30&gt;13701,N($A9661)&lt;=0,N(INDEX($A$2:$A$13701,MIN(13700,MAX(1,ROW()-1+設定!$B$30))))&lt;=0,$A9661&lt;設定!$B$28,$A9661&gt;設定!$B$29),0,IF(AND($C9661&gt;=MAX(INDEX($C$1:$C$13701,MAX(1,ROW()-設定!$B$24)):INDEX($C$1:$C$13701,MAX(1,ROW()-1))),$C9661&gt;MAX(INDEX($C$1:$C$13701,MIN(13701,ROW()+1)):INDEX($C$1:$C$13701,MIN(13701,ROW()+設定!$B$24))),$C9661&gt;=設定!$B$32,$C9661&gt;=MAX(MIN(INDEX($C$1:$C$13701,MAX(1,ROW()-設定!$B$26)):INDEX($C$1:$C$13701,MAX(1,ROW()-1))),MIN(INDEX($C$1:$C$13701,MIN(13701,ROW()+1)):INDEX($C$1:$C$13701,MIN(13701,ROW()+設定!$B$26))))*10^(設定!$B$27/20)),1,0))</f>
        <v>0</v>
      </c>
      <c r="G9661" s="33" t="n">
        <f aca="false">$G9660+IF($F9661=1,1,0)</f>
        <v>5</v>
      </c>
      <c r="H9661" s="0" t="str">
        <f aca="false">IF($F9661=1,$G9661,"")</f>
        <v/>
      </c>
    </row>
    <row r="9662" customFormat="false" ht="15" hidden="false" customHeight="false" outlineLevel="0" collapsed="false">
      <c r="A9662" s="30" t="n">
        <v>1509.375</v>
      </c>
      <c r="B9662" s="31" t="n">
        <v>9.8578</v>
      </c>
      <c r="C9662" s="32" t="n">
        <f aca="false">IF($A9662="","",IF(設定!$B$21="dB",10^($B9662/20),ABS($B9662)))</f>
        <v>3.11092828782885</v>
      </c>
      <c r="D9662" s="32" t="n">
        <f aca="false">IF($A9662="","",$A9662^2)</f>
        <v>2278212.890625</v>
      </c>
      <c r="E9662" s="32" t="n">
        <f aca="false">IF($A9662="","",IF($C9662&lt;=0,"",1/$C9662^2))</f>
        <v>0.103328470291705</v>
      </c>
      <c r="F9662" s="33" t="n">
        <f aca="false">IF(OR(ROW()-設定!$B$30&lt;2,ROW()+設定!$B$30&gt;13701,N($A9662)&lt;=0,N(INDEX($A$2:$A$13701,MIN(13700,MAX(1,ROW()-1+設定!$B$30))))&lt;=0,$A9662&lt;設定!$B$28,$A9662&gt;設定!$B$29),0,IF(AND($C9662&gt;=MAX(INDEX($C$1:$C$13701,MAX(1,ROW()-設定!$B$24)):INDEX($C$1:$C$13701,MAX(1,ROW()-1))),$C9662&gt;MAX(INDEX($C$1:$C$13701,MIN(13701,ROW()+1)):INDEX($C$1:$C$13701,MIN(13701,ROW()+設定!$B$24))),$C9662&gt;=設定!$B$32,$C9662&gt;=MAX(MIN(INDEX($C$1:$C$13701,MAX(1,ROW()-設定!$B$26)):INDEX($C$1:$C$13701,MAX(1,ROW()-1))),MIN(INDEX($C$1:$C$13701,MIN(13701,ROW()+1)):INDEX($C$1:$C$13701,MIN(13701,ROW()+設定!$B$26))))*10^(設定!$B$27/20)),1,0))</f>
        <v>0</v>
      </c>
      <c r="G9662" s="33" t="n">
        <f aca="false">$G9661+IF($F9662=1,1,0)</f>
        <v>5</v>
      </c>
      <c r="H9662" s="0" t="str">
        <f aca="false">IF($F9662=1,$G9662,"")</f>
        <v/>
      </c>
    </row>
    <row r="9663" customFormat="false" ht="15" hidden="false" customHeight="false" outlineLevel="0" collapsed="false">
      <c r="A9663" s="30" t="n">
        <v>1509.53125</v>
      </c>
      <c r="B9663" s="31" t="n">
        <v>9.6784</v>
      </c>
      <c r="C9663" s="32" t="n">
        <f aca="false">IF($A9663="","",IF(設定!$B$21="dB",10^($B9663/20),ABS($B9663)))</f>
        <v>3.04733359833017</v>
      </c>
      <c r="D9663" s="32" t="n">
        <f aca="false">IF($A9663="","",$A9663^2)</f>
        <v>2278684.59472656</v>
      </c>
      <c r="E9663" s="32" t="n">
        <f aca="false">IF($A9663="","",IF($C9663&lt;=0,"",1/$C9663^2))</f>
        <v>0.107686187113301</v>
      </c>
      <c r="F9663" s="33" t="n">
        <f aca="false">IF(OR(ROW()-設定!$B$30&lt;2,ROW()+設定!$B$30&gt;13701,N($A9663)&lt;=0,N(INDEX($A$2:$A$13701,MIN(13700,MAX(1,ROW()-1+設定!$B$30))))&lt;=0,$A9663&lt;設定!$B$28,$A9663&gt;設定!$B$29),0,IF(AND($C9663&gt;=MAX(INDEX($C$1:$C$13701,MAX(1,ROW()-設定!$B$24)):INDEX($C$1:$C$13701,MAX(1,ROW()-1))),$C9663&gt;MAX(INDEX($C$1:$C$13701,MIN(13701,ROW()+1)):INDEX($C$1:$C$13701,MIN(13701,ROW()+設定!$B$24))),$C9663&gt;=設定!$B$32,$C9663&gt;=MAX(MIN(INDEX($C$1:$C$13701,MAX(1,ROW()-設定!$B$26)):INDEX($C$1:$C$13701,MAX(1,ROW()-1))),MIN(INDEX($C$1:$C$13701,MIN(13701,ROW()+1)):INDEX($C$1:$C$13701,MIN(13701,ROW()+設定!$B$26))))*10^(設定!$B$27/20)),1,0))</f>
        <v>0</v>
      </c>
      <c r="G9663" s="33" t="n">
        <f aca="false">$G9662+IF($F9663=1,1,0)</f>
        <v>5</v>
      </c>
      <c r="H9663" s="0" t="str">
        <f aca="false">IF($F9663=1,$G9663,"")</f>
        <v/>
      </c>
    </row>
    <row r="9664" customFormat="false" ht="15" hidden="false" customHeight="false" outlineLevel="0" collapsed="false">
      <c r="A9664" s="30" t="n">
        <v>1509.6875</v>
      </c>
      <c r="B9664" s="31" t="n">
        <v>9.8231</v>
      </c>
      <c r="C9664" s="32" t="n">
        <f aca="false">IF($A9664="","",IF(設定!$B$21="dB",10^($B9664/20),ABS($B9664)))</f>
        <v>3.09852496759504</v>
      </c>
      <c r="D9664" s="32" t="n">
        <f aca="false">IF($A9664="","",$A9664^2)</f>
        <v>2279156.34765625</v>
      </c>
      <c r="E9664" s="32" t="n">
        <f aca="false">IF($A9664="","",IF($C9664&lt;=0,"",1/$C9664^2))</f>
        <v>0.104157368724869</v>
      </c>
      <c r="F9664" s="33" t="n">
        <f aca="false">IF(OR(ROW()-設定!$B$30&lt;2,ROW()+設定!$B$30&gt;13701,N($A9664)&lt;=0,N(INDEX($A$2:$A$13701,MIN(13700,MAX(1,ROW()-1+設定!$B$30))))&lt;=0,$A9664&lt;設定!$B$28,$A9664&gt;設定!$B$29),0,IF(AND($C9664&gt;=MAX(INDEX($C$1:$C$13701,MAX(1,ROW()-設定!$B$24)):INDEX($C$1:$C$13701,MAX(1,ROW()-1))),$C9664&gt;MAX(INDEX($C$1:$C$13701,MIN(13701,ROW()+1)):INDEX($C$1:$C$13701,MIN(13701,ROW()+設定!$B$24))),$C9664&gt;=設定!$B$32,$C9664&gt;=MAX(MIN(INDEX($C$1:$C$13701,MAX(1,ROW()-設定!$B$26)):INDEX($C$1:$C$13701,MAX(1,ROW()-1))),MIN(INDEX($C$1:$C$13701,MIN(13701,ROW()+1)):INDEX($C$1:$C$13701,MIN(13701,ROW()+設定!$B$26))))*10^(設定!$B$27/20)),1,0))</f>
        <v>0</v>
      </c>
      <c r="G9664" s="33" t="n">
        <f aca="false">$G9663+IF($F9664=1,1,0)</f>
        <v>5</v>
      </c>
      <c r="H9664" s="0" t="str">
        <f aca="false">IF($F9664=1,$G9664,"")</f>
        <v/>
      </c>
    </row>
    <row r="9665" customFormat="false" ht="15" hidden="false" customHeight="false" outlineLevel="0" collapsed="false">
      <c r="A9665" s="30" t="n">
        <v>1509.84375</v>
      </c>
      <c r="B9665" s="31" t="n">
        <v>9.7281</v>
      </c>
      <c r="C9665" s="32" t="n">
        <f aca="false">IF($A9665="","",IF(設定!$B$21="dB",10^($B9665/20),ABS($B9665)))</f>
        <v>3.06482019021333</v>
      </c>
      <c r="D9665" s="32" t="n">
        <f aca="false">IF($A9665="","",$A9665^2)</f>
        <v>2279628.14941406</v>
      </c>
      <c r="E9665" s="32" t="n">
        <f aca="false">IF($A9665="","",IF($C9665&lt;=0,"",1/$C9665^2))</f>
        <v>0.106460867324848</v>
      </c>
      <c r="F9665" s="33" t="n">
        <f aca="false">IF(OR(ROW()-設定!$B$30&lt;2,ROW()+設定!$B$30&gt;13701,N($A9665)&lt;=0,N(INDEX($A$2:$A$13701,MIN(13700,MAX(1,ROW()-1+設定!$B$30))))&lt;=0,$A9665&lt;設定!$B$28,$A9665&gt;設定!$B$29),0,IF(AND($C9665&gt;=MAX(INDEX($C$1:$C$13701,MAX(1,ROW()-設定!$B$24)):INDEX($C$1:$C$13701,MAX(1,ROW()-1))),$C9665&gt;MAX(INDEX($C$1:$C$13701,MIN(13701,ROW()+1)):INDEX($C$1:$C$13701,MIN(13701,ROW()+設定!$B$24))),$C9665&gt;=設定!$B$32,$C9665&gt;=MAX(MIN(INDEX($C$1:$C$13701,MAX(1,ROW()-設定!$B$26)):INDEX($C$1:$C$13701,MAX(1,ROW()-1))),MIN(INDEX($C$1:$C$13701,MIN(13701,ROW()+1)):INDEX($C$1:$C$13701,MIN(13701,ROW()+設定!$B$26))))*10^(設定!$B$27/20)),1,0))</f>
        <v>0</v>
      </c>
      <c r="G9665" s="33" t="n">
        <f aca="false">$G9664+IF($F9665=1,1,0)</f>
        <v>5</v>
      </c>
      <c r="H9665" s="0" t="str">
        <f aca="false">IF($F9665=1,$G9665,"")</f>
        <v/>
      </c>
    </row>
    <row r="9666" customFormat="false" ht="15" hidden="false" customHeight="false" outlineLevel="0" collapsed="false">
      <c r="A9666" s="30" t="n">
        <v>1510</v>
      </c>
      <c r="B9666" s="31" t="n">
        <v>9.7644</v>
      </c>
      <c r="C9666" s="32" t="n">
        <f aca="false">IF($A9666="","",IF(設定!$B$21="dB",10^($B9666/20),ABS($B9666)))</f>
        <v>3.07765546391629</v>
      </c>
      <c r="D9666" s="32" t="n">
        <f aca="false">IF($A9666="","",$A9666^2)</f>
        <v>2280100</v>
      </c>
      <c r="E9666" s="32" t="n">
        <f aca="false">IF($A9666="","",IF($C9666&lt;=0,"",1/$C9666^2))</f>
        <v>0.105574735002757</v>
      </c>
      <c r="F9666" s="33" t="n">
        <f aca="false">IF(OR(ROW()-設定!$B$30&lt;2,ROW()+設定!$B$30&gt;13701,N($A9666)&lt;=0,N(INDEX($A$2:$A$13701,MIN(13700,MAX(1,ROW()-1+設定!$B$30))))&lt;=0,$A9666&lt;設定!$B$28,$A9666&gt;設定!$B$29),0,IF(AND($C9666&gt;=MAX(INDEX($C$1:$C$13701,MAX(1,ROW()-設定!$B$24)):INDEX($C$1:$C$13701,MAX(1,ROW()-1))),$C9666&gt;MAX(INDEX($C$1:$C$13701,MIN(13701,ROW()+1)):INDEX($C$1:$C$13701,MIN(13701,ROW()+設定!$B$24))),$C9666&gt;=設定!$B$32,$C9666&gt;=MAX(MIN(INDEX($C$1:$C$13701,MAX(1,ROW()-設定!$B$26)):INDEX($C$1:$C$13701,MAX(1,ROW()-1))),MIN(INDEX($C$1:$C$13701,MIN(13701,ROW()+1)):INDEX($C$1:$C$13701,MIN(13701,ROW()+設定!$B$26))))*10^(設定!$B$27/20)),1,0))</f>
        <v>0</v>
      </c>
      <c r="G9666" s="33" t="n">
        <f aca="false">$G9665+IF($F9666=1,1,0)</f>
        <v>5</v>
      </c>
      <c r="H9666" s="0" t="str">
        <f aca="false">IF($F9666=1,$G9666,"")</f>
        <v/>
      </c>
    </row>
    <row r="9667" customFormat="false" ht="15" hidden="false" customHeight="false" outlineLevel="0" collapsed="false">
      <c r="A9667" s="30" t="n">
        <v>1510.15625</v>
      </c>
      <c r="B9667" s="31" t="n">
        <v>9.7465</v>
      </c>
      <c r="C9667" s="32" t="n">
        <f aca="false">IF($A9667="","",IF(設定!$B$21="dB",10^($B9667/20),ABS($B9667)))</f>
        <v>3.07131952034282</v>
      </c>
      <c r="D9667" s="32" t="n">
        <f aca="false">IF($A9667="","",$A9667^2)</f>
        <v>2280571.89941406</v>
      </c>
      <c r="E9667" s="32" t="n">
        <f aca="false">IF($A9667="","",IF($C9667&lt;=0,"",1/$C9667^2))</f>
        <v>0.106010772689615</v>
      </c>
      <c r="F9667" s="33" t="n">
        <f aca="false">IF(OR(ROW()-設定!$B$30&lt;2,ROW()+設定!$B$30&gt;13701,N($A9667)&lt;=0,N(INDEX($A$2:$A$13701,MIN(13700,MAX(1,ROW()-1+設定!$B$30))))&lt;=0,$A9667&lt;設定!$B$28,$A9667&gt;設定!$B$29),0,IF(AND($C9667&gt;=MAX(INDEX($C$1:$C$13701,MAX(1,ROW()-設定!$B$24)):INDEX($C$1:$C$13701,MAX(1,ROW()-1))),$C9667&gt;MAX(INDEX($C$1:$C$13701,MIN(13701,ROW()+1)):INDEX($C$1:$C$13701,MIN(13701,ROW()+設定!$B$24))),$C9667&gt;=設定!$B$32,$C9667&gt;=MAX(MIN(INDEX($C$1:$C$13701,MAX(1,ROW()-設定!$B$26)):INDEX($C$1:$C$13701,MAX(1,ROW()-1))),MIN(INDEX($C$1:$C$13701,MIN(13701,ROW()+1)):INDEX($C$1:$C$13701,MIN(13701,ROW()+設定!$B$26))))*10^(設定!$B$27/20)),1,0))</f>
        <v>0</v>
      </c>
      <c r="G9667" s="33" t="n">
        <f aca="false">$G9666+IF($F9667=1,1,0)</f>
        <v>5</v>
      </c>
      <c r="H9667" s="0" t="str">
        <f aca="false">IF($F9667=1,$G9667,"")</f>
        <v/>
      </c>
    </row>
    <row r="9668" customFormat="false" ht="15" hidden="false" customHeight="false" outlineLevel="0" collapsed="false">
      <c r="A9668" s="30" t="n">
        <v>1510.3125</v>
      </c>
      <c r="B9668" s="31" t="n">
        <v>9.7527</v>
      </c>
      <c r="C9668" s="32" t="n">
        <f aca="false">IF($A9668="","",IF(設定!$B$21="dB",10^($B9668/20),ABS($B9668)))</f>
        <v>3.07351261507517</v>
      </c>
      <c r="D9668" s="32" t="n">
        <f aca="false">IF($A9668="","",$A9668^2)</f>
        <v>2281043.84765625</v>
      </c>
      <c r="E9668" s="32" t="n">
        <f aca="false">IF($A9668="","",IF($C9668&lt;=0,"",1/$C9668^2))</f>
        <v>0.105859539394402</v>
      </c>
      <c r="F9668" s="33" t="n">
        <f aca="false">IF(OR(ROW()-設定!$B$30&lt;2,ROW()+設定!$B$30&gt;13701,N($A9668)&lt;=0,N(INDEX($A$2:$A$13701,MIN(13700,MAX(1,ROW()-1+設定!$B$30))))&lt;=0,$A9668&lt;設定!$B$28,$A9668&gt;設定!$B$29),0,IF(AND($C9668&gt;=MAX(INDEX($C$1:$C$13701,MAX(1,ROW()-設定!$B$24)):INDEX($C$1:$C$13701,MAX(1,ROW()-1))),$C9668&gt;MAX(INDEX($C$1:$C$13701,MIN(13701,ROW()+1)):INDEX($C$1:$C$13701,MIN(13701,ROW()+設定!$B$24))),$C9668&gt;=設定!$B$32,$C9668&gt;=MAX(MIN(INDEX($C$1:$C$13701,MAX(1,ROW()-設定!$B$26)):INDEX($C$1:$C$13701,MAX(1,ROW()-1))),MIN(INDEX($C$1:$C$13701,MIN(13701,ROW()+1)):INDEX($C$1:$C$13701,MIN(13701,ROW()+設定!$B$26))))*10^(設定!$B$27/20)),1,0))</f>
        <v>0</v>
      </c>
      <c r="G9668" s="33" t="n">
        <f aca="false">$G9667+IF($F9668=1,1,0)</f>
        <v>5</v>
      </c>
      <c r="H9668" s="0" t="str">
        <f aca="false">IF($F9668=1,$G9668,"")</f>
        <v/>
      </c>
    </row>
    <row r="9669" customFormat="false" ht="15" hidden="false" customHeight="false" outlineLevel="0" collapsed="false">
      <c r="A9669" s="30" t="n">
        <v>1510.46875</v>
      </c>
      <c r="B9669" s="31" t="n">
        <v>9.6576</v>
      </c>
      <c r="C9669" s="32" t="n">
        <f aca="false">IF($A9669="","",IF(設定!$B$21="dB",10^($B9669/20),ABS($B9669)))</f>
        <v>3.04004491416376</v>
      </c>
      <c r="D9669" s="32" t="n">
        <f aca="false">IF($A9669="","",$A9669^2)</f>
        <v>2281515.84472656</v>
      </c>
      <c r="E9669" s="32" t="n">
        <f aca="false">IF($A9669="","",IF($C9669&lt;=0,"",1/$C9669^2))</f>
        <v>0.108203173894443</v>
      </c>
      <c r="F9669" s="33" t="n">
        <f aca="false">IF(OR(ROW()-設定!$B$30&lt;2,ROW()+設定!$B$30&gt;13701,N($A9669)&lt;=0,N(INDEX($A$2:$A$13701,MIN(13700,MAX(1,ROW()-1+設定!$B$30))))&lt;=0,$A9669&lt;設定!$B$28,$A9669&gt;設定!$B$29),0,IF(AND($C9669&gt;=MAX(INDEX($C$1:$C$13701,MAX(1,ROW()-設定!$B$24)):INDEX($C$1:$C$13701,MAX(1,ROW()-1))),$C9669&gt;MAX(INDEX($C$1:$C$13701,MIN(13701,ROW()+1)):INDEX($C$1:$C$13701,MIN(13701,ROW()+設定!$B$24))),$C9669&gt;=設定!$B$32,$C9669&gt;=MAX(MIN(INDEX($C$1:$C$13701,MAX(1,ROW()-設定!$B$26)):INDEX($C$1:$C$13701,MAX(1,ROW()-1))),MIN(INDEX($C$1:$C$13701,MIN(13701,ROW()+1)):INDEX($C$1:$C$13701,MIN(13701,ROW()+設定!$B$26))))*10^(設定!$B$27/20)),1,0))</f>
        <v>0</v>
      </c>
      <c r="G9669" s="33" t="n">
        <f aca="false">$G9668+IF($F9669=1,1,0)</f>
        <v>5</v>
      </c>
      <c r="H9669" s="0" t="str">
        <f aca="false">IF($F9669=1,$G9669,"")</f>
        <v/>
      </c>
    </row>
    <row r="9670" customFormat="false" ht="15" hidden="false" customHeight="false" outlineLevel="0" collapsed="false">
      <c r="A9670" s="30" t="n">
        <v>1510.625</v>
      </c>
      <c r="B9670" s="31" t="n">
        <v>9.6347</v>
      </c>
      <c r="C9670" s="32" t="n">
        <f aca="false">IF($A9670="","",IF(設定!$B$21="dB",10^($B9670/20),ABS($B9670)))</f>
        <v>3.03204051383454</v>
      </c>
      <c r="D9670" s="32" t="n">
        <f aca="false">IF($A9670="","",$A9670^2)</f>
        <v>2281987.890625</v>
      </c>
      <c r="E9670" s="32" t="n">
        <f aca="false">IF($A9670="","",IF($C9670&lt;=0,"",1/$C9670^2))</f>
        <v>0.108775227430099</v>
      </c>
      <c r="F9670" s="33" t="n">
        <f aca="false">IF(OR(ROW()-設定!$B$30&lt;2,ROW()+設定!$B$30&gt;13701,N($A9670)&lt;=0,N(INDEX($A$2:$A$13701,MIN(13700,MAX(1,ROW()-1+設定!$B$30))))&lt;=0,$A9670&lt;設定!$B$28,$A9670&gt;設定!$B$29),0,IF(AND($C9670&gt;=MAX(INDEX($C$1:$C$13701,MAX(1,ROW()-設定!$B$24)):INDEX($C$1:$C$13701,MAX(1,ROW()-1))),$C9670&gt;MAX(INDEX($C$1:$C$13701,MIN(13701,ROW()+1)):INDEX($C$1:$C$13701,MIN(13701,ROW()+設定!$B$24))),$C9670&gt;=設定!$B$32,$C9670&gt;=MAX(MIN(INDEX($C$1:$C$13701,MAX(1,ROW()-設定!$B$26)):INDEX($C$1:$C$13701,MAX(1,ROW()-1))),MIN(INDEX($C$1:$C$13701,MIN(13701,ROW()+1)):INDEX($C$1:$C$13701,MIN(13701,ROW()+設定!$B$26))))*10^(設定!$B$27/20)),1,0))</f>
        <v>0</v>
      </c>
      <c r="G9670" s="33" t="n">
        <f aca="false">$G9669+IF($F9670=1,1,0)</f>
        <v>5</v>
      </c>
      <c r="H9670" s="0" t="str">
        <f aca="false">IF($F9670=1,$G9670,"")</f>
        <v/>
      </c>
    </row>
    <row r="9671" customFormat="false" ht="15" hidden="false" customHeight="false" outlineLevel="0" collapsed="false">
      <c r="A9671" s="30" t="n">
        <v>1510.78125</v>
      </c>
      <c r="B9671" s="31" t="n">
        <v>9.5118</v>
      </c>
      <c r="C9671" s="32" t="n">
        <f aca="false">IF($A9671="","",IF(設定!$B$21="dB",10^($B9671/20),ABS($B9671)))</f>
        <v>2.98944109259713</v>
      </c>
      <c r="D9671" s="32" t="n">
        <f aca="false">IF($A9671="","",$A9671^2)</f>
        <v>2282459.98535156</v>
      </c>
      <c r="E9671" s="32" t="n">
        <f aca="false">IF($A9671="","",IF($C9671&lt;=0,"",1/$C9671^2))</f>
        <v>0.111897401142629</v>
      </c>
      <c r="F9671" s="33" t="n">
        <f aca="false">IF(OR(ROW()-設定!$B$30&lt;2,ROW()+設定!$B$30&gt;13701,N($A9671)&lt;=0,N(INDEX($A$2:$A$13701,MIN(13700,MAX(1,ROW()-1+設定!$B$30))))&lt;=0,$A9671&lt;設定!$B$28,$A9671&gt;設定!$B$29),0,IF(AND($C9671&gt;=MAX(INDEX($C$1:$C$13701,MAX(1,ROW()-設定!$B$24)):INDEX($C$1:$C$13701,MAX(1,ROW()-1))),$C9671&gt;MAX(INDEX($C$1:$C$13701,MIN(13701,ROW()+1)):INDEX($C$1:$C$13701,MIN(13701,ROW()+設定!$B$24))),$C9671&gt;=設定!$B$32,$C9671&gt;=MAX(MIN(INDEX($C$1:$C$13701,MAX(1,ROW()-設定!$B$26)):INDEX($C$1:$C$13701,MAX(1,ROW()-1))),MIN(INDEX($C$1:$C$13701,MIN(13701,ROW()+1)):INDEX($C$1:$C$13701,MIN(13701,ROW()+設定!$B$26))))*10^(設定!$B$27/20)),1,0))</f>
        <v>0</v>
      </c>
      <c r="G9671" s="33" t="n">
        <f aca="false">$G9670+IF($F9671=1,1,0)</f>
        <v>5</v>
      </c>
      <c r="H9671" s="0" t="str">
        <f aca="false">IF($F9671=1,$G9671,"")</f>
        <v/>
      </c>
    </row>
    <row r="9672" customFormat="false" ht="15" hidden="false" customHeight="false" outlineLevel="0" collapsed="false">
      <c r="A9672" s="30" t="n">
        <v>1510.9375</v>
      </c>
      <c r="B9672" s="31" t="n">
        <v>9.5587</v>
      </c>
      <c r="C9672" s="32" t="n">
        <f aca="false">IF($A9672="","",IF(設定!$B$21="dB",10^($B9672/20),ABS($B9672)))</f>
        <v>3.005626422774</v>
      </c>
      <c r="D9672" s="32" t="n">
        <f aca="false">IF($A9672="","",$A9672^2)</f>
        <v>2282932.12890625</v>
      </c>
      <c r="E9672" s="32" t="n">
        <f aca="false">IF($A9672="","",IF($C9672&lt;=0,"",1/$C9672^2))</f>
        <v>0.110695508596622</v>
      </c>
      <c r="F9672" s="33" t="n">
        <f aca="false">IF(OR(ROW()-設定!$B$30&lt;2,ROW()+設定!$B$30&gt;13701,N($A9672)&lt;=0,N(INDEX($A$2:$A$13701,MIN(13700,MAX(1,ROW()-1+設定!$B$30))))&lt;=0,$A9672&lt;設定!$B$28,$A9672&gt;設定!$B$29),0,IF(AND($C9672&gt;=MAX(INDEX($C$1:$C$13701,MAX(1,ROW()-設定!$B$24)):INDEX($C$1:$C$13701,MAX(1,ROW()-1))),$C9672&gt;MAX(INDEX($C$1:$C$13701,MIN(13701,ROW()+1)):INDEX($C$1:$C$13701,MIN(13701,ROW()+設定!$B$24))),$C9672&gt;=設定!$B$32,$C9672&gt;=MAX(MIN(INDEX($C$1:$C$13701,MAX(1,ROW()-設定!$B$26)):INDEX($C$1:$C$13701,MAX(1,ROW()-1))),MIN(INDEX($C$1:$C$13701,MIN(13701,ROW()+1)):INDEX($C$1:$C$13701,MIN(13701,ROW()+設定!$B$26))))*10^(設定!$B$27/20)),1,0))</f>
        <v>0</v>
      </c>
      <c r="G9672" s="33" t="n">
        <f aca="false">$G9671+IF($F9672=1,1,0)</f>
        <v>5</v>
      </c>
      <c r="H9672" s="0" t="str">
        <f aca="false">IF($F9672=1,$G9672,"")</f>
        <v/>
      </c>
    </row>
    <row r="9673" customFormat="false" ht="15" hidden="false" customHeight="false" outlineLevel="0" collapsed="false">
      <c r="A9673" s="30" t="n">
        <v>1511.09375</v>
      </c>
      <c r="B9673" s="31" t="n">
        <v>9.3736</v>
      </c>
      <c r="C9673" s="32" t="n">
        <f aca="false">IF($A9673="","",IF(設定!$B$21="dB",10^($B9673/20),ABS($B9673)))</f>
        <v>2.94225290285122</v>
      </c>
      <c r="D9673" s="32" t="n">
        <f aca="false">IF($A9673="","",$A9673^2)</f>
        <v>2283404.32128906</v>
      </c>
      <c r="E9673" s="32" t="n">
        <f aca="false">IF($A9673="","",IF($C9673&lt;=0,"",1/$C9673^2))</f>
        <v>0.115515430242647</v>
      </c>
      <c r="F9673" s="33" t="n">
        <f aca="false">IF(OR(ROW()-設定!$B$30&lt;2,ROW()+設定!$B$30&gt;13701,N($A9673)&lt;=0,N(INDEX($A$2:$A$13701,MIN(13700,MAX(1,ROW()-1+設定!$B$30))))&lt;=0,$A9673&lt;設定!$B$28,$A9673&gt;設定!$B$29),0,IF(AND($C9673&gt;=MAX(INDEX($C$1:$C$13701,MAX(1,ROW()-設定!$B$24)):INDEX($C$1:$C$13701,MAX(1,ROW()-1))),$C9673&gt;MAX(INDEX($C$1:$C$13701,MIN(13701,ROW()+1)):INDEX($C$1:$C$13701,MIN(13701,ROW()+設定!$B$24))),$C9673&gt;=設定!$B$32,$C9673&gt;=MAX(MIN(INDEX($C$1:$C$13701,MAX(1,ROW()-設定!$B$26)):INDEX($C$1:$C$13701,MAX(1,ROW()-1))),MIN(INDEX($C$1:$C$13701,MIN(13701,ROW()+1)):INDEX($C$1:$C$13701,MIN(13701,ROW()+設定!$B$26))))*10^(設定!$B$27/20)),1,0))</f>
        <v>0</v>
      </c>
      <c r="G9673" s="33" t="n">
        <f aca="false">$G9672+IF($F9673=1,1,0)</f>
        <v>5</v>
      </c>
      <c r="H9673" s="0" t="str">
        <f aca="false">IF($F9673=1,$G9673,"")</f>
        <v/>
      </c>
    </row>
    <row r="9674" customFormat="false" ht="15" hidden="false" customHeight="false" outlineLevel="0" collapsed="false">
      <c r="A9674" s="30" t="n">
        <v>1511.25</v>
      </c>
      <c r="B9674" s="31" t="n">
        <v>9.412</v>
      </c>
      <c r="C9674" s="32" t="n">
        <f aca="false">IF($A9674="","",IF(設定!$B$21="dB",10^($B9674/20),ABS($B9674)))</f>
        <v>2.95528929064875</v>
      </c>
      <c r="D9674" s="32" t="n">
        <f aca="false">IF($A9674="","",$A9674^2)</f>
        <v>2283876.5625</v>
      </c>
      <c r="E9674" s="32" t="n">
        <f aca="false">IF($A9674="","",IF($C9674&lt;=0,"",1/$C9674^2))</f>
        <v>0.114498553469019</v>
      </c>
      <c r="F9674" s="33" t="n">
        <f aca="false">IF(OR(ROW()-設定!$B$30&lt;2,ROW()+設定!$B$30&gt;13701,N($A9674)&lt;=0,N(INDEX($A$2:$A$13701,MIN(13700,MAX(1,ROW()-1+設定!$B$30))))&lt;=0,$A9674&lt;設定!$B$28,$A9674&gt;設定!$B$29),0,IF(AND($C9674&gt;=MAX(INDEX($C$1:$C$13701,MAX(1,ROW()-設定!$B$24)):INDEX($C$1:$C$13701,MAX(1,ROW()-1))),$C9674&gt;MAX(INDEX($C$1:$C$13701,MIN(13701,ROW()+1)):INDEX($C$1:$C$13701,MIN(13701,ROW()+設定!$B$24))),$C9674&gt;=設定!$B$32,$C9674&gt;=MAX(MIN(INDEX($C$1:$C$13701,MAX(1,ROW()-設定!$B$26)):INDEX($C$1:$C$13701,MAX(1,ROW()-1))),MIN(INDEX($C$1:$C$13701,MIN(13701,ROW()+1)):INDEX($C$1:$C$13701,MIN(13701,ROW()+設定!$B$26))))*10^(設定!$B$27/20)),1,0))</f>
        <v>0</v>
      </c>
      <c r="G9674" s="33" t="n">
        <f aca="false">$G9673+IF($F9674=1,1,0)</f>
        <v>5</v>
      </c>
      <c r="H9674" s="0" t="str">
        <f aca="false">IF($F9674=1,$G9674,"")</f>
        <v/>
      </c>
    </row>
    <row r="9675" customFormat="false" ht="15" hidden="false" customHeight="false" outlineLevel="0" collapsed="false">
      <c r="A9675" s="30" t="n">
        <v>1511.40625</v>
      </c>
      <c r="B9675" s="31" t="n">
        <v>9.4838</v>
      </c>
      <c r="C9675" s="32" t="n">
        <f aca="false">IF($A9675="","",IF(設定!$B$21="dB",10^($B9675/20),ABS($B9675)))</f>
        <v>2.97981978914321</v>
      </c>
      <c r="D9675" s="32" t="n">
        <f aca="false">IF($A9675="","",$A9675^2)</f>
        <v>2284348.85253906</v>
      </c>
      <c r="E9675" s="32" t="n">
        <f aca="false">IF($A9675="","",IF($C9675&lt;=0,"",1/$C9675^2))</f>
        <v>0.112621160967495</v>
      </c>
      <c r="F9675" s="33" t="n">
        <f aca="false">IF(OR(ROW()-設定!$B$30&lt;2,ROW()+設定!$B$30&gt;13701,N($A9675)&lt;=0,N(INDEX($A$2:$A$13701,MIN(13700,MAX(1,ROW()-1+設定!$B$30))))&lt;=0,$A9675&lt;設定!$B$28,$A9675&gt;設定!$B$29),0,IF(AND($C9675&gt;=MAX(INDEX($C$1:$C$13701,MAX(1,ROW()-設定!$B$24)):INDEX($C$1:$C$13701,MAX(1,ROW()-1))),$C9675&gt;MAX(INDEX($C$1:$C$13701,MIN(13701,ROW()+1)):INDEX($C$1:$C$13701,MIN(13701,ROW()+設定!$B$24))),$C9675&gt;=設定!$B$32,$C9675&gt;=MAX(MIN(INDEX($C$1:$C$13701,MAX(1,ROW()-設定!$B$26)):INDEX($C$1:$C$13701,MAX(1,ROW()-1))),MIN(INDEX($C$1:$C$13701,MIN(13701,ROW()+1)):INDEX($C$1:$C$13701,MIN(13701,ROW()+設定!$B$26))))*10^(設定!$B$27/20)),1,0))</f>
        <v>0</v>
      </c>
      <c r="G9675" s="33" t="n">
        <f aca="false">$G9674+IF($F9675=1,1,0)</f>
        <v>5</v>
      </c>
      <c r="H9675" s="0" t="str">
        <f aca="false">IF($F9675=1,$G9675,"")</f>
        <v/>
      </c>
    </row>
    <row r="9676" customFormat="false" ht="15" hidden="false" customHeight="false" outlineLevel="0" collapsed="false">
      <c r="A9676" s="30" t="n">
        <v>1511.5625</v>
      </c>
      <c r="B9676" s="31" t="n">
        <v>9.3694</v>
      </c>
      <c r="C9676" s="32" t="n">
        <f aca="false">IF($A9676="","",IF(設定!$B$21="dB",10^($B9676/20),ABS($B9676)))</f>
        <v>2.94083054135379</v>
      </c>
      <c r="D9676" s="32" t="n">
        <f aca="false">IF($A9676="","",$A9676^2)</f>
        <v>2284821.19140625</v>
      </c>
      <c r="E9676" s="32" t="n">
        <f aca="false">IF($A9676="","",IF($C9676&lt;=0,"",1/$C9676^2))</f>
        <v>0.115627197603475</v>
      </c>
      <c r="F9676" s="33" t="n">
        <f aca="false">IF(OR(ROW()-設定!$B$30&lt;2,ROW()+設定!$B$30&gt;13701,N($A9676)&lt;=0,N(INDEX($A$2:$A$13701,MIN(13700,MAX(1,ROW()-1+設定!$B$30))))&lt;=0,$A9676&lt;設定!$B$28,$A9676&gt;設定!$B$29),0,IF(AND($C9676&gt;=MAX(INDEX($C$1:$C$13701,MAX(1,ROW()-設定!$B$24)):INDEX($C$1:$C$13701,MAX(1,ROW()-1))),$C9676&gt;MAX(INDEX($C$1:$C$13701,MIN(13701,ROW()+1)):INDEX($C$1:$C$13701,MIN(13701,ROW()+設定!$B$24))),$C9676&gt;=設定!$B$32,$C9676&gt;=MAX(MIN(INDEX($C$1:$C$13701,MAX(1,ROW()-設定!$B$26)):INDEX($C$1:$C$13701,MAX(1,ROW()-1))),MIN(INDEX($C$1:$C$13701,MIN(13701,ROW()+1)):INDEX($C$1:$C$13701,MIN(13701,ROW()+設定!$B$26))))*10^(設定!$B$27/20)),1,0))</f>
        <v>0</v>
      </c>
      <c r="G9676" s="33" t="n">
        <f aca="false">$G9675+IF($F9676=1,1,0)</f>
        <v>5</v>
      </c>
      <c r="H9676" s="0" t="str">
        <f aca="false">IF($F9676=1,$G9676,"")</f>
        <v/>
      </c>
    </row>
    <row r="9677" customFormat="false" ht="15" hidden="false" customHeight="false" outlineLevel="0" collapsed="false">
      <c r="A9677" s="30" t="n">
        <v>1511.71875</v>
      </c>
      <c r="B9677" s="31" t="n">
        <v>9.3902</v>
      </c>
      <c r="C9677" s="32" t="n">
        <f aca="false">IF($A9677="","",IF(設定!$B$21="dB",10^($B9677/20),ABS($B9677)))</f>
        <v>2.94788135330166</v>
      </c>
      <c r="D9677" s="32" t="n">
        <f aca="false">IF($A9677="","",$A9677^2)</f>
        <v>2285293.57910156</v>
      </c>
      <c r="E9677" s="32" t="n">
        <f aca="false">IF($A9677="","",IF($C9677&lt;=0,"",1/$C9677^2))</f>
        <v>0.115074739384829</v>
      </c>
      <c r="F9677" s="33" t="n">
        <f aca="false">IF(OR(ROW()-設定!$B$30&lt;2,ROW()+設定!$B$30&gt;13701,N($A9677)&lt;=0,N(INDEX($A$2:$A$13701,MIN(13700,MAX(1,ROW()-1+設定!$B$30))))&lt;=0,$A9677&lt;設定!$B$28,$A9677&gt;設定!$B$29),0,IF(AND($C9677&gt;=MAX(INDEX($C$1:$C$13701,MAX(1,ROW()-設定!$B$24)):INDEX($C$1:$C$13701,MAX(1,ROW()-1))),$C9677&gt;MAX(INDEX($C$1:$C$13701,MIN(13701,ROW()+1)):INDEX($C$1:$C$13701,MIN(13701,ROW()+設定!$B$24))),$C9677&gt;=設定!$B$32,$C9677&gt;=MAX(MIN(INDEX($C$1:$C$13701,MAX(1,ROW()-設定!$B$26)):INDEX($C$1:$C$13701,MAX(1,ROW()-1))),MIN(INDEX($C$1:$C$13701,MIN(13701,ROW()+1)):INDEX($C$1:$C$13701,MIN(13701,ROW()+設定!$B$26))))*10^(設定!$B$27/20)),1,0))</f>
        <v>0</v>
      </c>
      <c r="G9677" s="33" t="n">
        <f aca="false">$G9676+IF($F9677=1,1,0)</f>
        <v>5</v>
      </c>
      <c r="H9677" s="0" t="str">
        <f aca="false">IF($F9677=1,$G9677,"")</f>
        <v/>
      </c>
    </row>
    <row r="9678" customFormat="false" ht="15" hidden="false" customHeight="false" outlineLevel="0" collapsed="false">
      <c r="A9678" s="30" t="n">
        <v>1511.875</v>
      </c>
      <c r="B9678" s="31" t="n">
        <v>9.2022</v>
      </c>
      <c r="C9678" s="32" t="n">
        <f aca="false">IF($A9678="","",IF(設定!$B$21="dB",10^($B9678/20),ABS($B9678)))</f>
        <v>2.88476207571816</v>
      </c>
      <c r="D9678" s="32" t="n">
        <f aca="false">IF($A9678="","",$A9678^2)</f>
        <v>2285766.015625</v>
      </c>
      <c r="E9678" s="32" t="n">
        <f aca="false">IF($A9678="","",IF($C9678&lt;=0,"",1/$C9678^2))</f>
        <v>0.120165555929273</v>
      </c>
      <c r="F9678" s="33" t="n">
        <f aca="false">IF(OR(ROW()-設定!$B$30&lt;2,ROW()+設定!$B$30&gt;13701,N($A9678)&lt;=0,N(INDEX($A$2:$A$13701,MIN(13700,MAX(1,ROW()-1+設定!$B$30))))&lt;=0,$A9678&lt;設定!$B$28,$A9678&gt;設定!$B$29),0,IF(AND($C9678&gt;=MAX(INDEX($C$1:$C$13701,MAX(1,ROW()-設定!$B$24)):INDEX($C$1:$C$13701,MAX(1,ROW()-1))),$C9678&gt;MAX(INDEX($C$1:$C$13701,MIN(13701,ROW()+1)):INDEX($C$1:$C$13701,MIN(13701,ROW()+設定!$B$24))),$C9678&gt;=設定!$B$32,$C9678&gt;=MAX(MIN(INDEX($C$1:$C$13701,MAX(1,ROW()-設定!$B$26)):INDEX($C$1:$C$13701,MAX(1,ROW()-1))),MIN(INDEX($C$1:$C$13701,MIN(13701,ROW()+1)):INDEX($C$1:$C$13701,MIN(13701,ROW()+設定!$B$26))))*10^(設定!$B$27/20)),1,0))</f>
        <v>0</v>
      </c>
      <c r="G9678" s="33" t="n">
        <f aca="false">$G9677+IF($F9678=1,1,0)</f>
        <v>5</v>
      </c>
      <c r="H9678" s="0" t="str">
        <f aca="false">IF($F9678=1,$G9678,"")</f>
        <v/>
      </c>
    </row>
    <row r="9679" customFormat="false" ht="15" hidden="false" customHeight="false" outlineLevel="0" collapsed="false">
      <c r="A9679" s="30" t="n">
        <v>1512.03125</v>
      </c>
      <c r="B9679" s="31" t="n">
        <v>9.4236</v>
      </c>
      <c r="C9679" s="32" t="n">
        <f aca="false">IF($A9679="","",IF(設定!$B$21="dB",10^($B9679/20),ABS($B9679)))</f>
        <v>2.95923871422642</v>
      </c>
      <c r="D9679" s="32" t="n">
        <f aca="false">IF($A9679="","",$A9679^2)</f>
        <v>2286238.50097656</v>
      </c>
      <c r="E9679" s="32" t="n">
        <f aca="false">IF($A9679="","",IF($C9679&lt;=0,"",1/$C9679^2))</f>
        <v>0.114193136046996</v>
      </c>
      <c r="F9679" s="33" t="n">
        <f aca="false">IF(OR(ROW()-設定!$B$30&lt;2,ROW()+設定!$B$30&gt;13701,N($A9679)&lt;=0,N(INDEX($A$2:$A$13701,MIN(13700,MAX(1,ROW()-1+設定!$B$30))))&lt;=0,$A9679&lt;設定!$B$28,$A9679&gt;設定!$B$29),0,IF(AND($C9679&gt;=MAX(INDEX($C$1:$C$13701,MAX(1,ROW()-設定!$B$24)):INDEX($C$1:$C$13701,MAX(1,ROW()-1))),$C9679&gt;MAX(INDEX($C$1:$C$13701,MIN(13701,ROW()+1)):INDEX($C$1:$C$13701,MIN(13701,ROW()+設定!$B$24))),$C9679&gt;=設定!$B$32,$C9679&gt;=MAX(MIN(INDEX($C$1:$C$13701,MAX(1,ROW()-設定!$B$26)):INDEX($C$1:$C$13701,MAX(1,ROW()-1))),MIN(INDEX($C$1:$C$13701,MIN(13701,ROW()+1)):INDEX($C$1:$C$13701,MIN(13701,ROW()+設定!$B$26))))*10^(設定!$B$27/20)),1,0))</f>
        <v>0</v>
      </c>
      <c r="G9679" s="33" t="n">
        <f aca="false">$G9678+IF($F9679=1,1,0)</f>
        <v>5</v>
      </c>
      <c r="H9679" s="0" t="str">
        <f aca="false">IF($F9679=1,$G9679,"")</f>
        <v/>
      </c>
    </row>
    <row r="9680" customFormat="false" ht="15" hidden="false" customHeight="false" outlineLevel="0" collapsed="false">
      <c r="A9680" s="30" t="n">
        <v>1512.1875</v>
      </c>
      <c r="B9680" s="31" t="n">
        <v>9.1909</v>
      </c>
      <c r="C9680" s="32" t="n">
        <f aca="false">IF($A9680="","",IF(設定!$B$21="dB",10^($B9680/20),ABS($B9680)))</f>
        <v>2.88101155415139</v>
      </c>
      <c r="D9680" s="32" t="n">
        <f aca="false">IF($A9680="","",$A9680^2)</f>
        <v>2286711.03515625</v>
      </c>
      <c r="E9680" s="32" t="n">
        <f aca="false">IF($A9680="","",IF($C9680&lt;=0,"",1/$C9680^2))</f>
        <v>0.120478624344402</v>
      </c>
      <c r="F9680" s="33" t="n">
        <f aca="false">IF(OR(ROW()-設定!$B$30&lt;2,ROW()+設定!$B$30&gt;13701,N($A9680)&lt;=0,N(INDEX($A$2:$A$13701,MIN(13700,MAX(1,ROW()-1+設定!$B$30))))&lt;=0,$A9680&lt;設定!$B$28,$A9680&gt;設定!$B$29),0,IF(AND($C9680&gt;=MAX(INDEX($C$1:$C$13701,MAX(1,ROW()-設定!$B$24)):INDEX($C$1:$C$13701,MAX(1,ROW()-1))),$C9680&gt;MAX(INDEX($C$1:$C$13701,MIN(13701,ROW()+1)):INDEX($C$1:$C$13701,MIN(13701,ROW()+設定!$B$24))),$C9680&gt;=設定!$B$32,$C9680&gt;=MAX(MIN(INDEX($C$1:$C$13701,MAX(1,ROW()-設定!$B$26)):INDEX($C$1:$C$13701,MAX(1,ROW()-1))),MIN(INDEX($C$1:$C$13701,MIN(13701,ROW()+1)):INDEX($C$1:$C$13701,MIN(13701,ROW()+設定!$B$26))))*10^(設定!$B$27/20)),1,0))</f>
        <v>0</v>
      </c>
      <c r="G9680" s="33" t="n">
        <f aca="false">$G9679+IF($F9680=1,1,0)</f>
        <v>5</v>
      </c>
      <c r="H9680" s="0" t="str">
        <f aca="false">IF($F9680=1,$G9680,"")</f>
        <v/>
      </c>
    </row>
    <row r="9681" customFormat="false" ht="15" hidden="false" customHeight="false" outlineLevel="0" collapsed="false">
      <c r="A9681" s="30" t="n">
        <v>1512.34375</v>
      </c>
      <c r="B9681" s="31" t="n">
        <v>9.2606</v>
      </c>
      <c r="C9681" s="32" t="n">
        <f aca="false">IF($A9681="","",IF(設定!$B$21="dB",10^($B9681/20),ABS($B9681)))</f>
        <v>2.9042232641714</v>
      </c>
      <c r="D9681" s="32" t="n">
        <f aca="false">IF($A9681="","",$A9681^2)</f>
        <v>2287183.61816406</v>
      </c>
      <c r="E9681" s="32" t="n">
        <f aca="false">IF($A9681="","",IF($C9681&lt;=0,"",1/$C9681^2))</f>
        <v>0.118560493947633</v>
      </c>
      <c r="F9681" s="33" t="n">
        <f aca="false">IF(OR(ROW()-設定!$B$30&lt;2,ROW()+設定!$B$30&gt;13701,N($A9681)&lt;=0,N(INDEX($A$2:$A$13701,MIN(13700,MAX(1,ROW()-1+設定!$B$30))))&lt;=0,$A9681&lt;設定!$B$28,$A9681&gt;設定!$B$29),0,IF(AND($C9681&gt;=MAX(INDEX($C$1:$C$13701,MAX(1,ROW()-設定!$B$24)):INDEX($C$1:$C$13701,MAX(1,ROW()-1))),$C9681&gt;MAX(INDEX($C$1:$C$13701,MIN(13701,ROW()+1)):INDEX($C$1:$C$13701,MIN(13701,ROW()+設定!$B$24))),$C9681&gt;=設定!$B$32,$C9681&gt;=MAX(MIN(INDEX($C$1:$C$13701,MAX(1,ROW()-設定!$B$26)):INDEX($C$1:$C$13701,MAX(1,ROW()-1))),MIN(INDEX($C$1:$C$13701,MIN(13701,ROW()+1)):INDEX($C$1:$C$13701,MIN(13701,ROW()+設定!$B$26))))*10^(設定!$B$27/20)),1,0))</f>
        <v>0</v>
      </c>
      <c r="G9681" s="33" t="n">
        <f aca="false">$G9680+IF($F9681=1,1,0)</f>
        <v>5</v>
      </c>
      <c r="H9681" s="0" t="str">
        <f aca="false">IF($F9681=1,$G9681,"")</f>
        <v/>
      </c>
    </row>
    <row r="9682" customFormat="false" ht="15" hidden="false" customHeight="false" outlineLevel="0" collapsed="false">
      <c r="A9682" s="30" t="n">
        <v>1512.5</v>
      </c>
      <c r="B9682" s="31" t="n">
        <v>9.186</v>
      </c>
      <c r="C9682" s="32" t="n">
        <f aca="false">IF($A9682="","",IF(設定!$B$21="dB",10^($B9682/20),ABS($B9682)))</f>
        <v>2.87938673780798</v>
      </c>
      <c r="D9682" s="32" t="n">
        <f aca="false">IF($A9682="","",$A9682^2)</f>
        <v>2287656.25</v>
      </c>
      <c r="E9682" s="32" t="n">
        <f aca="false">IF($A9682="","",IF($C9682&lt;=0,"",1/$C9682^2))</f>
        <v>0.12061463307641</v>
      </c>
      <c r="F9682" s="33" t="n">
        <f aca="false">IF(OR(ROW()-設定!$B$30&lt;2,ROW()+設定!$B$30&gt;13701,N($A9682)&lt;=0,N(INDEX($A$2:$A$13701,MIN(13700,MAX(1,ROW()-1+設定!$B$30))))&lt;=0,$A9682&lt;設定!$B$28,$A9682&gt;設定!$B$29),0,IF(AND($C9682&gt;=MAX(INDEX($C$1:$C$13701,MAX(1,ROW()-設定!$B$24)):INDEX($C$1:$C$13701,MAX(1,ROW()-1))),$C9682&gt;MAX(INDEX($C$1:$C$13701,MIN(13701,ROW()+1)):INDEX($C$1:$C$13701,MIN(13701,ROW()+設定!$B$24))),$C9682&gt;=設定!$B$32,$C9682&gt;=MAX(MIN(INDEX($C$1:$C$13701,MAX(1,ROW()-設定!$B$26)):INDEX($C$1:$C$13701,MAX(1,ROW()-1))),MIN(INDEX($C$1:$C$13701,MIN(13701,ROW()+1)):INDEX($C$1:$C$13701,MIN(13701,ROW()+設定!$B$26))))*10^(設定!$B$27/20)),1,0))</f>
        <v>0</v>
      </c>
      <c r="G9682" s="33" t="n">
        <f aca="false">$G9681+IF($F9682=1,1,0)</f>
        <v>5</v>
      </c>
      <c r="H9682" s="0" t="str">
        <f aca="false">IF($F9682=1,$G9682,"")</f>
        <v/>
      </c>
    </row>
    <row r="9683" customFormat="false" ht="15" hidden="false" customHeight="false" outlineLevel="0" collapsed="false">
      <c r="A9683" s="30" t="n">
        <v>1512.65625</v>
      </c>
      <c r="B9683" s="31" t="n">
        <v>9.2537</v>
      </c>
      <c r="C9683" s="32" t="n">
        <f aca="false">IF($A9683="","",IF(設定!$B$21="dB",10^($B9683/20),ABS($B9683)))</f>
        <v>2.90191708898387</v>
      </c>
      <c r="D9683" s="32" t="n">
        <f aca="false">IF($A9683="","",$A9683^2)</f>
        <v>2288128.93066406</v>
      </c>
      <c r="E9683" s="32" t="n">
        <f aca="false">IF($A9683="","",IF($C9683&lt;=0,"",1/$C9683^2))</f>
        <v>0.118749010646035</v>
      </c>
      <c r="F9683" s="33" t="n">
        <f aca="false">IF(OR(ROW()-設定!$B$30&lt;2,ROW()+設定!$B$30&gt;13701,N($A9683)&lt;=0,N(INDEX($A$2:$A$13701,MIN(13700,MAX(1,ROW()-1+設定!$B$30))))&lt;=0,$A9683&lt;設定!$B$28,$A9683&gt;設定!$B$29),0,IF(AND($C9683&gt;=MAX(INDEX($C$1:$C$13701,MAX(1,ROW()-設定!$B$24)):INDEX($C$1:$C$13701,MAX(1,ROW()-1))),$C9683&gt;MAX(INDEX($C$1:$C$13701,MIN(13701,ROW()+1)):INDEX($C$1:$C$13701,MIN(13701,ROW()+設定!$B$24))),$C9683&gt;=設定!$B$32,$C9683&gt;=MAX(MIN(INDEX($C$1:$C$13701,MAX(1,ROW()-設定!$B$26)):INDEX($C$1:$C$13701,MAX(1,ROW()-1))),MIN(INDEX($C$1:$C$13701,MIN(13701,ROW()+1)):INDEX($C$1:$C$13701,MIN(13701,ROW()+設定!$B$26))))*10^(設定!$B$27/20)),1,0))</f>
        <v>0</v>
      </c>
      <c r="G9683" s="33" t="n">
        <f aca="false">$G9682+IF($F9683=1,1,0)</f>
        <v>5</v>
      </c>
      <c r="H9683" s="0" t="str">
        <f aca="false">IF($F9683=1,$G9683,"")</f>
        <v/>
      </c>
    </row>
    <row r="9684" customFormat="false" ht="15" hidden="false" customHeight="false" outlineLevel="0" collapsed="false">
      <c r="A9684" s="30" t="n">
        <v>1512.8125</v>
      </c>
      <c r="B9684" s="31" t="n">
        <v>9.0859</v>
      </c>
      <c r="C9684" s="32" t="n">
        <f aca="false">IF($A9684="","",IF(設定!$B$21="dB",10^($B9684/20),ABS($B9684)))</f>
        <v>2.84639389986477</v>
      </c>
      <c r="D9684" s="32" t="n">
        <f aca="false">IF($A9684="","",$A9684^2)</f>
        <v>2288601.66015625</v>
      </c>
      <c r="E9684" s="32" t="n">
        <f aca="false">IF($A9684="","",IF($C9684&lt;=0,"",1/$C9684^2))</f>
        <v>0.123426950771455</v>
      </c>
      <c r="F9684" s="33" t="n">
        <f aca="false">IF(OR(ROW()-設定!$B$30&lt;2,ROW()+設定!$B$30&gt;13701,N($A9684)&lt;=0,N(INDEX($A$2:$A$13701,MIN(13700,MAX(1,ROW()-1+設定!$B$30))))&lt;=0,$A9684&lt;設定!$B$28,$A9684&gt;設定!$B$29),0,IF(AND($C9684&gt;=MAX(INDEX($C$1:$C$13701,MAX(1,ROW()-設定!$B$24)):INDEX($C$1:$C$13701,MAX(1,ROW()-1))),$C9684&gt;MAX(INDEX($C$1:$C$13701,MIN(13701,ROW()+1)):INDEX($C$1:$C$13701,MIN(13701,ROW()+設定!$B$24))),$C9684&gt;=設定!$B$32,$C9684&gt;=MAX(MIN(INDEX($C$1:$C$13701,MAX(1,ROW()-設定!$B$26)):INDEX($C$1:$C$13701,MAX(1,ROW()-1))),MIN(INDEX($C$1:$C$13701,MIN(13701,ROW()+1)):INDEX($C$1:$C$13701,MIN(13701,ROW()+設定!$B$26))))*10^(設定!$B$27/20)),1,0))</f>
        <v>0</v>
      </c>
      <c r="G9684" s="33" t="n">
        <f aca="false">$G9683+IF($F9684=1,1,0)</f>
        <v>5</v>
      </c>
      <c r="H9684" s="0" t="str">
        <f aca="false">IF($F9684=1,$G9684,"")</f>
        <v/>
      </c>
    </row>
    <row r="9685" customFormat="false" ht="15" hidden="false" customHeight="false" outlineLevel="0" collapsed="false">
      <c r="A9685" s="30" t="n">
        <v>1512.96875</v>
      </c>
      <c r="B9685" s="31" t="n">
        <v>8.9897</v>
      </c>
      <c r="C9685" s="32" t="n">
        <f aca="false">IF($A9685="","",IF(設定!$B$21="dB",10^($B9685/20),ABS($B9685)))</f>
        <v>2.81504278532091</v>
      </c>
      <c r="D9685" s="32" t="n">
        <f aca="false">IF($A9685="","",$A9685^2)</f>
        <v>2289074.43847656</v>
      </c>
      <c r="E9685" s="32" t="n">
        <f aca="false">IF($A9685="","",IF($C9685&lt;=0,"",1/$C9685^2))</f>
        <v>0.126191470155941</v>
      </c>
      <c r="F9685" s="33" t="n">
        <f aca="false">IF(OR(ROW()-設定!$B$30&lt;2,ROW()+設定!$B$30&gt;13701,N($A9685)&lt;=0,N(INDEX($A$2:$A$13701,MIN(13700,MAX(1,ROW()-1+設定!$B$30))))&lt;=0,$A9685&lt;設定!$B$28,$A9685&gt;設定!$B$29),0,IF(AND($C9685&gt;=MAX(INDEX($C$1:$C$13701,MAX(1,ROW()-設定!$B$24)):INDEX($C$1:$C$13701,MAX(1,ROW()-1))),$C9685&gt;MAX(INDEX($C$1:$C$13701,MIN(13701,ROW()+1)):INDEX($C$1:$C$13701,MIN(13701,ROW()+設定!$B$24))),$C9685&gt;=設定!$B$32,$C9685&gt;=MAX(MIN(INDEX($C$1:$C$13701,MAX(1,ROW()-設定!$B$26)):INDEX($C$1:$C$13701,MAX(1,ROW()-1))),MIN(INDEX($C$1:$C$13701,MIN(13701,ROW()+1)):INDEX($C$1:$C$13701,MIN(13701,ROW()+設定!$B$26))))*10^(設定!$B$27/20)),1,0))</f>
        <v>0</v>
      </c>
      <c r="G9685" s="33" t="n">
        <f aca="false">$G9684+IF($F9685=1,1,0)</f>
        <v>5</v>
      </c>
      <c r="H9685" s="0" t="str">
        <f aca="false">IF($F9685=1,$G9685,"")</f>
        <v/>
      </c>
    </row>
    <row r="9686" customFormat="false" ht="15" hidden="false" customHeight="false" outlineLevel="0" collapsed="false">
      <c r="A9686" s="30" t="n">
        <v>1513.125</v>
      </c>
      <c r="B9686" s="31" t="n">
        <v>8.8635</v>
      </c>
      <c r="C9686" s="32" t="n">
        <f aca="false">IF($A9686="","",IF(設定!$B$21="dB",10^($B9686/20),ABS($B9686)))</f>
        <v>2.77443784580289</v>
      </c>
      <c r="D9686" s="32" t="n">
        <f aca="false">IF($A9686="","",$A9686^2)</f>
        <v>2289547.265625</v>
      </c>
      <c r="E9686" s="32" t="n">
        <f aca="false">IF($A9686="","",IF($C9686&lt;=0,"",1/$C9686^2))</f>
        <v>0.129912218725754</v>
      </c>
      <c r="F9686" s="33" t="n">
        <f aca="false">IF(OR(ROW()-設定!$B$30&lt;2,ROW()+設定!$B$30&gt;13701,N($A9686)&lt;=0,N(INDEX($A$2:$A$13701,MIN(13700,MAX(1,ROW()-1+設定!$B$30))))&lt;=0,$A9686&lt;設定!$B$28,$A9686&gt;設定!$B$29),0,IF(AND($C9686&gt;=MAX(INDEX($C$1:$C$13701,MAX(1,ROW()-設定!$B$24)):INDEX($C$1:$C$13701,MAX(1,ROW()-1))),$C9686&gt;MAX(INDEX($C$1:$C$13701,MIN(13701,ROW()+1)):INDEX($C$1:$C$13701,MIN(13701,ROW()+設定!$B$24))),$C9686&gt;=設定!$B$32,$C9686&gt;=MAX(MIN(INDEX($C$1:$C$13701,MAX(1,ROW()-設定!$B$26)):INDEX($C$1:$C$13701,MAX(1,ROW()-1))),MIN(INDEX($C$1:$C$13701,MIN(13701,ROW()+1)):INDEX($C$1:$C$13701,MIN(13701,ROW()+設定!$B$26))))*10^(設定!$B$27/20)),1,0))</f>
        <v>0</v>
      </c>
      <c r="G9686" s="33" t="n">
        <f aca="false">$G9685+IF($F9686=1,1,0)</f>
        <v>5</v>
      </c>
      <c r="H9686" s="0" t="str">
        <f aca="false">IF($F9686=1,$G9686,"")</f>
        <v/>
      </c>
    </row>
    <row r="9687" customFormat="false" ht="15" hidden="false" customHeight="false" outlineLevel="0" collapsed="false">
      <c r="A9687" s="30" t="n">
        <v>1513.28125</v>
      </c>
      <c r="B9687" s="31" t="n">
        <v>8.9998</v>
      </c>
      <c r="C9687" s="32" t="n">
        <f aca="false">IF($A9687="","",IF(設定!$B$21="dB",10^($B9687/20),ABS($B9687)))</f>
        <v>2.81831803634635</v>
      </c>
      <c r="D9687" s="32" t="n">
        <f aca="false">IF($A9687="","",$A9687^2)</f>
        <v>2290020.14160156</v>
      </c>
      <c r="E9687" s="32" t="n">
        <f aca="false">IF($A9687="","",IF($C9687&lt;=0,"",1/$C9687^2))</f>
        <v>0.125898338878685</v>
      </c>
      <c r="F9687" s="33" t="n">
        <f aca="false">IF(OR(ROW()-設定!$B$30&lt;2,ROW()+設定!$B$30&gt;13701,N($A9687)&lt;=0,N(INDEX($A$2:$A$13701,MIN(13700,MAX(1,ROW()-1+設定!$B$30))))&lt;=0,$A9687&lt;設定!$B$28,$A9687&gt;設定!$B$29),0,IF(AND($C9687&gt;=MAX(INDEX($C$1:$C$13701,MAX(1,ROW()-設定!$B$24)):INDEX($C$1:$C$13701,MAX(1,ROW()-1))),$C9687&gt;MAX(INDEX($C$1:$C$13701,MIN(13701,ROW()+1)):INDEX($C$1:$C$13701,MIN(13701,ROW()+設定!$B$24))),$C9687&gt;=設定!$B$32,$C9687&gt;=MAX(MIN(INDEX($C$1:$C$13701,MAX(1,ROW()-設定!$B$26)):INDEX($C$1:$C$13701,MAX(1,ROW()-1))),MIN(INDEX($C$1:$C$13701,MIN(13701,ROW()+1)):INDEX($C$1:$C$13701,MIN(13701,ROW()+設定!$B$26))))*10^(設定!$B$27/20)),1,0))</f>
        <v>0</v>
      </c>
      <c r="G9687" s="33" t="n">
        <f aca="false">$G9686+IF($F9687=1,1,0)</f>
        <v>5</v>
      </c>
      <c r="H9687" s="0" t="str">
        <f aca="false">IF($F9687=1,$G9687,"")</f>
        <v/>
      </c>
    </row>
    <row r="9688" customFormat="false" ht="15" hidden="false" customHeight="false" outlineLevel="0" collapsed="false">
      <c r="A9688" s="30" t="n">
        <v>1513.4375</v>
      </c>
      <c r="B9688" s="31" t="n">
        <v>8.8753</v>
      </c>
      <c r="C9688" s="32" t="n">
        <f aca="false">IF($A9688="","",IF(設定!$B$21="dB",10^($B9688/20),ABS($B9688)))</f>
        <v>2.77820955094391</v>
      </c>
      <c r="D9688" s="32" t="n">
        <f aca="false">IF($A9688="","",$A9688^2)</f>
        <v>2290493.06640625</v>
      </c>
      <c r="E9688" s="32" t="n">
        <f aca="false">IF($A9688="","",IF($C9688&lt;=0,"",1/$C9688^2))</f>
        <v>0.129559719774202</v>
      </c>
      <c r="F9688" s="33" t="n">
        <f aca="false">IF(OR(ROW()-設定!$B$30&lt;2,ROW()+設定!$B$30&gt;13701,N($A9688)&lt;=0,N(INDEX($A$2:$A$13701,MIN(13700,MAX(1,ROW()-1+設定!$B$30))))&lt;=0,$A9688&lt;設定!$B$28,$A9688&gt;設定!$B$29),0,IF(AND($C9688&gt;=MAX(INDEX($C$1:$C$13701,MAX(1,ROW()-設定!$B$24)):INDEX($C$1:$C$13701,MAX(1,ROW()-1))),$C9688&gt;MAX(INDEX($C$1:$C$13701,MIN(13701,ROW()+1)):INDEX($C$1:$C$13701,MIN(13701,ROW()+設定!$B$24))),$C9688&gt;=設定!$B$32,$C9688&gt;=MAX(MIN(INDEX($C$1:$C$13701,MAX(1,ROW()-設定!$B$26)):INDEX($C$1:$C$13701,MAX(1,ROW()-1))),MIN(INDEX($C$1:$C$13701,MIN(13701,ROW()+1)):INDEX($C$1:$C$13701,MIN(13701,ROW()+設定!$B$26))))*10^(設定!$B$27/20)),1,0))</f>
        <v>0</v>
      </c>
      <c r="G9688" s="33" t="n">
        <f aca="false">$G9687+IF($F9688=1,1,0)</f>
        <v>5</v>
      </c>
      <c r="H9688" s="0" t="str">
        <f aca="false">IF($F9688=1,$G9688,"")</f>
        <v/>
      </c>
    </row>
    <row r="9689" customFormat="false" ht="15" hidden="false" customHeight="false" outlineLevel="0" collapsed="false">
      <c r="A9689" s="30" t="n">
        <v>1513.59375</v>
      </c>
      <c r="B9689" s="31" t="n">
        <v>9.0251</v>
      </c>
      <c r="C9689" s="32" t="n">
        <f aca="false">IF($A9689="","",IF(設定!$B$21="dB",10^($B9689/20),ABS($B9689)))</f>
        <v>2.82653911622061</v>
      </c>
      <c r="D9689" s="32" t="n">
        <f aca="false">IF($A9689="","",$A9689^2)</f>
        <v>2290966.04003906</v>
      </c>
      <c r="E9689" s="32" t="n">
        <f aca="false">IF($A9689="","",IF($C9689&lt;=0,"",1/$C9689^2))</f>
        <v>0.125167045192267</v>
      </c>
      <c r="F9689" s="33" t="n">
        <f aca="false">IF(OR(ROW()-設定!$B$30&lt;2,ROW()+設定!$B$30&gt;13701,N($A9689)&lt;=0,N(INDEX($A$2:$A$13701,MIN(13700,MAX(1,ROW()-1+設定!$B$30))))&lt;=0,$A9689&lt;設定!$B$28,$A9689&gt;設定!$B$29),0,IF(AND($C9689&gt;=MAX(INDEX($C$1:$C$13701,MAX(1,ROW()-設定!$B$24)):INDEX($C$1:$C$13701,MAX(1,ROW()-1))),$C9689&gt;MAX(INDEX($C$1:$C$13701,MIN(13701,ROW()+1)):INDEX($C$1:$C$13701,MIN(13701,ROW()+設定!$B$24))),$C9689&gt;=設定!$B$32,$C9689&gt;=MAX(MIN(INDEX($C$1:$C$13701,MAX(1,ROW()-設定!$B$26)):INDEX($C$1:$C$13701,MAX(1,ROW()-1))),MIN(INDEX($C$1:$C$13701,MIN(13701,ROW()+1)):INDEX($C$1:$C$13701,MIN(13701,ROW()+設定!$B$26))))*10^(設定!$B$27/20)),1,0))</f>
        <v>0</v>
      </c>
      <c r="G9689" s="33" t="n">
        <f aca="false">$G9688+IF($F9689=1,1,0)</f>
        <v>5</v>
      </c>
      <c r="H9689" s="0" t="str">
        <f aca="false">IF($F9689=1,$G9689,"")</f>
        <v/>
      </c>
    </row>
    <row r="9690" customFormat="false" ht="15" hidden="false" customHeight="false" outlineLevel="0" collapsed="false">
      <c r="A9690" s="30" t="n">
        <v>1513.75</v>
      </c>
      <c r="B9690" s="31" t="n">
        <v>9.0877</v>
      </c>
      <c r="C9690" s="32" t="n">
        <f aca="false">IF($A9690="","",IF(設定!$B$21="dB",10^($B9690/20),ABS($B9690)))</f>
        <v>2.84698382676335</v>
      </c>
      <c r="D9690" s="32" t="n">
        <f aca="false">IF($A9690="","",$A9690^2)</f>
        <v>2291439.0625</v>
      </c>
      <c r="E9690" s="32" t="n">
        <f aca="false">IF($A9690="","",IF($C9690&lt;=0,"",1/$C9690^2))</f>
        <v>0.123375805180978</v>
      </c>
      <c r="F9690" s="33" t="n">
        <f aca="false">IF(OR(ROW()-設定!$B$30&lt;2,ROW()+設定!$B$30&gt;13701,N($A9690)&lt;=0,N(INDEX($A$2:$A$13701,MIN(13700,MAX(1,ROW()-1+設定!$B$30))))&lt;=0,$A9690&lt;設定!$B$28,$A9690&gt;設定!$B$29),0,IF(AND($C9690&gt;=MAX(INDEX($C$1:$C$13701,MAX(1,ROW()-設定!$B$24)):INDEX($C$1:$C$13701,MAX(1,ROW()-1))),$C9690&gt;MAX(INDEX($C$1:$C$13701,MIN(13701,ROW()+1)):INDEX($C$1:$C$13701,MIN(13701,ROW()+設定!$B$24))),$C9690&gt;=設定!$B$32,$C9690&gt;=MAX(MIN(INDEX($C$1:$C$13701,MAX(1,ROW()-設定!$B$26)):INDEX($C$1:$C$13701,MAX(1,ROW()-1))),MIN(INDEX($C$1:$C$13701,MIN(13701,ROW()+1)):INDEX($C$1:$C$13701,MIN(13701,ROW()+設定!$B$26))))*10^(設定!$B$27/20)),1,0))</f>
        <v>0</v>
      </c>
      <c r="G9690" s="33" t="n">
        <f aca="false">$G9689+IF($F9690=1,1,0)</f>
        <v>5</v>
      </c>
      <c r="H9690" s="0" t="str">
        <f aca="false">IF($F9690=1,$G9690,"")</f>
        <v/>
      </c>
    </row>
    <row r="9691" customFormat="false" ht="15" hidden="false" customHeight="false" outlineLevel="0" collapsed="false">
      <c r="A9691" s="30" t="n">
        <v>1513.90625</v>
      </c>
      <c r="B9691" s="31" t="n">
        <v>8.6718</v>
      </c>
      <c r="C9691" s="32" t="n">
        <f aca="false">IF($A9691="","",IF(設定!$B$21="dB",10^($B9691/20),ABS($B9691)))</f>
        <v>2.71387599761798</v>
      </c>
      <c r="D9691" s="32" t="n">
        <f aca="false">IF($A9691="","",$A9691^2)</f>
        <v>2291912.13378906</v>
      </c>
      <c r="E9691" s="32" t="n">
        <f aca="false">IF($A9691="","",IF($C9691&lt;=0,"",1/$C9691^2))</f>
        <v>0.135775058942473</v>
      </c>
      <c r="F9691" s="33" t="n">
        <f aca="false">IF(OR(ROW()-設定!$B$30&lt;2,ROW()+設定!$B$30&gt;13701,N($A9691)&lt;=0,N(INDEX($A$2:$A$13701,MIN(13700,MAX(1,ROW()-1+設定!$B$30))))&lt;=0,$A9691&lt;設定!$B$28,$A9691&gt;設定!$B$29),0,IF(AND($C9691&gt;=MAX(INDEX($C$1:$C$13701,MAX(1,ROW()-設定!$B$24)):INDEX($C$1:$C$13701,MAX(1,ROW()-1))),$C9691&gt;MAX(INDEX($C$1:$C$13701,MIN(13701,ROW()+1)):INDEX($C$1:$C$13701,MIN(13701,ROW()+設定!$B$24))),$C9691&gt;=設定!$B$32,$C9691&gt;=MAX(MIN(INDEX($C$1:$C$13701,MAX(1,ROW()-設定!$B$26)):INDEX($C$1:$C$13701,MAX(1,ROW()-1))),MIN(INDEX($C$1:$C$13701,MIN(13701,ROW()+1)):INDEX($C$1:$C$13701,MIN(13701,ROW()+設定!$B$26))))*10^(設定!$B$27/20)),1,0))</f>
        <v>0</v>
      </c>
      <c r="G9691" s="33" t="n">
        <f aca="false">$G9690+IF($F9691=1,1,0)</f>
        <v>5</v>
      </c>
      <c r="H9691" s="0" t="str">
        <f aca="false">IF($F9691=1,$G9691,"")</f>
        <v/>
      </c>
    </row>
    <row r="9692" customFormat="false" ht="15" hidden="false" customHeight="false" outlineLevel="0" collapsed="false">
      <c r="A9692" s="30" t="n">
        <v>1514.0625</v>
      </c>
      <c r="B9692" s="31" t="n">
        <v>8.7405</v>
      </c>
      <c r="C9692" s="32" t="n">
        <f aca="false">IF($A9692="","",IF(設定!$B$21="dB",10^($B9692/20),ABS($B9692)))</f>
        <v>2.73542618556357</v>
      </c>
      <c r="D9692" s="32" t="n">
        <f aca="false">IF($A9692="","",$A9692^2)</f>
        <v>2292385.25390625</v>
      </c>
      <c r="E9692" s="32" t="n">
        <f aca="false">IF($A9692="","",IF($C9692&lt;=0,"",1/$C9692^2))</f>
        <v>0.133644164415863</v>
      </c>
      <c r="F9692" s="33" t="n">
        <f aca="false">IF(OR(ROW()-設定!$B$30&lt;2,ROW()+設定!$B$30&gt;13701,N($A9692)&lt;=0,N(INDEX($A$2:$A$13701,MIN(13700,MAX(1,ROW()-1+設定!$B$30))))&lt;=0,$A9692&lt;設定!$B$28,$A9692&gt;設定!$B$29),0,IF(AND($C9692&gt;=MAX(INDEX($C$1:$C$13701,MAX(1,ROW()-設定!$B$24)):INDEX($C$1:$C$13701,MAX(1,ROW()-1))),$C9692&gt;MAX(INDEX($C$1:$C$13701,MIN(13701,ROW()+1)):INDEX($C$1:$C$13701,MIN(13701,ROW()+設定!$B$24))),$C9692&gt;=設定!$B$32,$C9692&gt;=MAX(MIN(INDEX($C$1:$C$13701,MAX(1,ROW()-設定!$B$26)):INDEX($C$1:$C$13701,MAX(1,ROW()-1))),MIN(INDEX($C$1:$C$13701,MIN(13701,ROW()+1)):INDEX($C$1:$C$13701,MIN(13701,ROW()+設定!$B$26))))*10^(設定!$B$27/20)),1,0))</f>
        <v>0</v>
      </c>
      <c r="G9692" s="33" t="n">
        <f aca="false">$G9691+IF($F9692=1,1,0)</f>
        <v>5</v>
      </c>
      <c r="H9692" s="0" t="str">
        <f aca="false">IF($F9692=1,$G9692,"")</f>
        <v/>
      </c>
    </row>
    <row r="9693" customFormat="false" ht="15" hidden="false" customHeight="false" outlineLevel="0" collapsed="false">
      <c r="A9693" s="30" t="n">
        <v>1514.21875</v>
      </c>
      <c r="B9693" s="31" t="n">
        <v>8.8775</v>
      </c>
      <c r="C9693" s="32" t="n">
        <f aca="false">IF($A9693="","",IF(設定!$B$21="dB",10^($B9693/20),ABS($B9693)))</f>
        <v>2.77891331709532</v>
      </c>
      <c r="D9693" s="32" t="n">
        <f aca="false">IF($A9693="","",$A9693^2)</f>
        <v>2292858.42285156</v>
      </c>
      <c r="E9693" s="32" t="n">
        <f aca="false">IF($A9693="","",IF($C9693&lt;=0,"",1/$C9693^2))</f>
        <v>0.129494105493207</v>
      </c>
      <c r="F9693" s="33" t="n">
        <f aca="false">IF(OR(ROW()-設定!$B$30&lt;2,ROW()+設定!$B$30&gt;13701,N($A9693)&lt;=0,N(INDEX($A$2:$A$13701,MIN(13700,MAX(1,ROW()-1+設定!$B$30))))&lt;=0,$A9693&lt;設定!$B$28,$A9693&gt;設定!$B$29),0,IF(AND($C9693&gt;=MAX(INDEX($C$1:$C$13701,MAX(1,ROW()-設定!$B$24)):INDEX($C$1:$C$13701,MAX(1,ROW()-1))),$C9693&gt;MAX(INDEX($C$1:$C$13701,MIN(13701,ROW()+1)):INDEX($C$1:$C$13701,MIN(13701,ROW()+設定!$B$24))),$C9693&gt;=設定!$B$32,$C9693&gt;=MAX(MIN(INDEX($C$1:$C$13701,MAX(1,ROW()-設定!$B$26)):INDEX($C$1:$C$13701,MAX(1,ROW()-1))),MIN(INDEX($C$1:$C$13701,MIN(13701,ROW()+1)):INDEX($C$1:$C$13701,MIN(13701,ROW()+設定!$B$26))))*10^(設定!$B$27/20)),1,0))</f>
        <v>0</v>
      </c>
      <c r="G9693" s="33" t="n">
        <f aca="false">$G9692+IF($F9693=1,1,0)</f>
        <v>5</v>
      </c>
      <c r="H9693" s="0" t="str">
        <f aca="false">IF($F9693=1,$G9693,"")</f>
        <v/>
      </c>
    </row>
    <row r="9694" customFormat="false" ht="15" hidden="false" customHeight="false" outlineLevel="0" collapsed="false">
      <c r="A9694" s="30" t="n">
        <v>1514.375</v>
      </c>
      <c r="B9694" s="31" t="n">
        <v>8.9412</v>
      </c>
      <c r="C9694" s="32" t="n">
        <f aca="false">IF($A9694="","",IF(設定!$B$21="dB",10^($B9694/20),ABS($B9694)))</f>
        <v>2.79936803990717</v>
      </c>
      <c r="D9694" s="32" t="n">
        <f aca="false">IF($A9694="","",$A9694^2)</f>
        <v>2293331.640625</v>
      </c>
      <c r="E9694" s="32" t="n">
        <f aca="false">IF($A9694="","",IF($C9694&lt;=0,"",1/$C9694^2))</f>
        <v>0.127608616445641</v>
      </c>
      <c r="F9694" s="33" t="n">
        <f aca="false">IF(OR(ROW()-設定!$B$30&lt;2,ROW()+設定!$B$30&gt;13701,N($A9694)&lt;=0,N(INDEX($A$2:$A$13701,MIN(13700,MAX(1,ROW()-1+設定!$B$30))))&lt;=0,$A9694&lt;設定!$B$28,$A9694&gt;設定!$B$29),0,IF(AND($C9694&gt;=MAX(INDEX($C$1:$C$13701,MAX(1,ROW()-設定!$B$24)):INDEX($C$1:$C$13701,MAX(1,ROW()-1))),$C9694&gt;MAX(INDEX($C$1:$C$13701,MIN(13701,ROW()+1)):INDEX($C$1:$C$13701,MIN(13701,ROW()+設定!$B$24))),$C9694&gt;=設定!$B$32,$C9694&gt;=MAX(MIN(INDEX($C$1:$C$13701,MAX(1,ROW()-設定!$B$26)):INDEX($C$1:$C$13701,MAX(1,ROW()-1))),MIN(INDEX($C$1:$C$13701,MIN(13701,ROW()+1)):INDEX($C$1:$C$13701,MIN(13701,ROW()+設定!$B$26))))*10^(設定!$B$27/20)),1,0))</f>
        <v>0</v>
      </c>
      <c r="G9694" s="33" t="n">
        <f aca="false">$G9693+IF($F9694=1,1,0)</f>
        <v>5</v>
      </c>
      <c r="H9694" s="0" t="str">
        <f aca="false">IF($F9694=1,$G9694,"")</f>
        <v/>
      </c>
    </row>
    <row r="9695" customFormat="false" ht="15" hidden="false" customHeight="false" outlineLevel="0" collapsed="false">
      <c r="A9695" s="30" t="n">
        <v>1514.53125</v>
      </c>
      <c r="B9695" s="31" t="n">
        <v>8.8136</v>
      </c>
      <c r="C9695" s="32" t="n">
        <f aca="false">IF($A9695="","",IF(設定!$B$21="dB",10^($B9695/20),ABS($B9695)))</f>
        <v>2.75854453648068</v>
      </c>
      <c r="D9695" s="32" t="n">
        <f aca="false">IF($A9695="","",$A9695^2)</f>
        <v>2293804.90722656</v>
      </c>
      <c r="E9695" s="32" t="n">
        <f aca="false">IF($A9695="","",IF($C9695&lt;=0,"",1/$C9695^2))</f>
        <v>0.131413505377668</v>
      </c>
      <c r="F9695" s="33" t="n">
        <f aca="false">IF(OR(ROW()-設定!$B$30&lt;2,ROW()+設定!$B$30&gt;13701,N($A9695)&lt;=0,N(INDEX($A$2:$A$13701,MIN(13700,MAX(1,ROW()-1+設定!$B$30))))&lt;=0,$A9695&lt;設定!$B$28,$A9695&gt;設定!$B$29),0,IF(AND($C9695&gt;=MAX(INDEX($C$1:$C$13701,MAX(1,ROW()-設定!$B$24)):INDEX($C$1:$C$13701,MAX(1,ROW()-1))),$C9695&gt;MAX(INDEX($C$1:$C$13701,MIN(13701,ROW()+1)):INDEX($C$1:$C$13701,MIN(13701,ROW()+設定!$B$24))),$C9695&gt;=設定!$B$32,$C9695&gt;=MAX(MIN(INDEX($C$1:$C$13701,MAX(1,ROW()-設定!$B$26)):INDEX($C$1:$C$13701,MAX(1,ROW()-1))),MIN(INDEX($C$1:$C$13701,MIN(13701,ROW()+1)):INDEX($C$1:$C$13701,MIN(13701,ROW()+設定!$B$26))))*10^(設定!$B$27/20)),1,0))</f>
        <v>0</v>
      </c>
      <c r="G9695" s="33" t="n">
        <f aca="false">$G9694+IF($F9695=1,1,0)</f>
        <v>5</v>
      </c>
      <c r="H9695" s="0" t="str">
        <f aca="false">IF($F9695=1,$G9695,"")</f>
        <v/>
      </c>
    </row>
    <row r="9696" customFormat="false" ht="15" hidden="false" customHeight="false" outlineLevel="0" collapsed="false">
      <c r="A9696" s="30" t="n">
        <v>1514.6875</v>
      </c>
      <c r="B9696" s="31" t="n">
        <v>8.7838</v>
      </c>
      <c r="C9696" s="32" t="n">
        <f aca="false">IF($A9696="","",IF(設定!$B$21="dB",10^($B9696/20),ABS($B9696)))</f>
        <v>2.74909659553386</v>
      </c>
      <c r="D9696" s="32" t="n">
        <f aca="false">IF($A9696="","",$A9696^2)</f>
        <v>2294278.22265625</v>
      </c>
      <c r="E9696" s="32" t="n">
        <f aca="false">IF($A9696="","",IF($C9696&lt;=0,"",1/$C9696^2))</f>
        <v>0.132318326655161</v>
      </c>
      <c r="F9696" s="33" t="n">
        <f aca="false">IF(OR(ROW()-設定!$B$30&lt;2,ROW()+設定!$B$30&gt;13701,N($A9696)&lt;=0,N(INDEX($A$2:$A$13701,MIN(13700,MAX(1,ROW()-1+設定!$B$30))))&lt;=0,$A9696&lt;設定!$B$28,$A9696&gt;設定!$B$29),0,IF(AND($C9696&gt;=MAX(INDEX($C$1:$C$13701,MAX(1,ROW()-設定!$B$24)):INDEX($C$1:$C$13701,MAX(1,ROW()-1))),$C9696&gt;MAX(INDEX($C$1:$C$13701,MIN(13701,ROW()+1)):INDEX($C$1:$C$13701,MIN(13701,ROW()+設定!$B$24))),$C9696&gt;=設定!$B$32,$C9696&gt;=MAX(MIN(INDEX($C$1:$C$13701,MAX(1,ROW()-設定!$B$26)):INDEX($C$1:$C$13701,MAX(1,ROW()-1))),MIN(INDEX($C$1:$C$13701,MIN(13701,ROW()+1)):INDEX($C$1:$C$13701,MIN(13701,ROW()+設定!$B$26))))*10^(設定!$B$27/20)),1,0))</f>
        <v>0</v>
      </c>
      <c r="G9696" s="33" t="n">
        <f aca="false">$G9695+IF($F9696=1,1,0)</f>
        <v>5</v>
      </c>
      <c r="H9696" s="0" t="str">
        <f aca="false">IF($F9696=1,$G9696,"")</f>
        <v/>
      </c>
    </row>
    <row r="9697" customFormat="false" ht="15" hidden="false" customHeight="false" outlineLevel="0" collapsed="false">
      <c r="A9697" s="30" t="n">
        <v>1514.84375</v>
      </c>
      <c r="B9697" s="31" t="n">
        <v>8.771</v>
      </c>
      <c r="C9697" s="32" t="n">
        <f aca="false">IF($A9697="","",IF(設定!$B$21="dB",10^($B9697/20),ABS($B9697)))</f>
        <v>2.74504836065852</v>
      </c>
      <c r="D9697" s="32" t="n">
        <f aca="false">IF($A9697="","",$A9697^2)</f>
        <v>2294751.58691406</v>
      </c>
      <c r="E9697" s="32" t="n">
        <f aca="false">IF($A9697="","",IF($C9697&lt;=0,"",1/$C9697^2))</f>
        <v>0.13270888490465</v>
      </c>
      <c r="F9697" s="33" t="n">
        <f aca="false">IF(OR(ROW()-設定!$B$30&lt;2,ROW()+設定!$B$30&gt;13701,N($A9697)&lt;=0,N(INDEX($A$2:$A$13701,MIN(13700,MAX(1,ROW()-1+設定!$B$30))))&lt;=0,$A9697&lt;設定!$B$28,$A9697&gt;設定!$B$29),0,IF(AND($C9697&gt;=MAX(INDEX($C$1:$C$13701,MAX(1,ROW()-設定!$B$24)):INDEX($C$1:$C$13701,MAX(1,ROW()-1))),$C9697&gt;MAX(INDEX($C$1:$C$13701,MIN(13701,ROW()+1)):INDEX($C$1:$C$13701,MIN(13701,ROW()+設定!$B$24))),$C9697&gt;=設定!$B$32,$C9697&gt;=MAX(MIN(INDEX($C$1:$C$13701,MAX(1,ROW()-設定!$B$26)):INDEX($C$1:$C$13701,MAX(1,ROW()-1))),MIN(INDEX($C$1:$C$13701,MIN(13701,ROW()+1)):INDEX($C$1:$C$13701,MIN(13701,ROW()+設定!$B$26))))*10^(設定!$B$27/20)),1,0))</f>
        <v>0</v>
      </c>
      <c r="G9697" s="33" t="n">
        <f aca="false">$G9696+IF($F9697=1,1,0)</f>
        <v>5</v>
      </c>
      <c r="H9697" s="0" t="str">
        <f aca="false">IF($F9697=1,$G9697,"")</f>
        <v/>
      </c>
    </row>
    <row r="9698" customFormat="false" ht="15" hidden="false" customHeight="false" outlineLevel="0" collapsed="false">
      <c r="A9698" s="30" t="n">
        <v>1515</v>
      </c>
      <c r="B9698" s="31" t="n">
        <v>8.7474</v>
      </c>
      <c r="C9698" s="32" t="n">
        <f aca="false">IF($A9698="","",IF(設定!$B$21="dB",10^($B9698/20),ABS($B9698)))</f>
        <v>2.7376000491865</v>
      </c>
      <c r="D9698" s="32" t="n">
        <f aca="false">IF($A9698="","",$A9698^2)</f>
        <v>2295225</v>
      </c>
      <c r="E9698" s="32" t="n">
        <f aca="false">IF($A9698="","",IF($C9698&lt;=0,"",1/$C9698^2))</f>
        <v>0.133432001329203</v>
      </c>
      <c r="F9698" s="33" t="n">
        <f aca="false">IF(OR(ROW()-設定!$B$30&lt;2,ROW()+設定!$B$30&gt;13701,N($A9698)&lt;=0,N(INDEX($A$2:$A$13701,MIN(13700,MAX(1,ROW()-1+設定!$B$30))))&lt;=0,$A9698&lt;設定!$B$28,$A9698&gt;設定!$B$29),0,IF(AND($C9698&gt;=MAX(INDEX($C$1:$C$13701,MAX(1,ROW()-設定!$B$24)):INDEX($C$1:$C$13701,MAX(1,ROW()-1))),$C9698&gt;MAX(INDEX($C$1:$C$13701,MIN(13701,ROW()+1)):INDEX($C$1:$C$13701,MIN(13701,ROW()+設定!$B$24))),$C9698&gt;=設定!$B$32,$C9698&gt;=MAX(MIN(INDEX($C$1:$C$13701,MAX(1,ROW()-設定!$B$26)):INDEX($C$1:$C$13701,MAX(1,ROW()-1))),MIN(INDEX($C$1:$C$13701,MIN(13701,ROW()+1)):INDEX($C$1:$C$13701,MIN(13701,ROW()+設定!$B$26))))*10^(設定!$B$27/20)),1,0))</f>
        <v>0</v>
      </c>
      <c r="G9698" s="33" t="n">
        <f aca="false">$G9697+IF($F9698=1,1,0)</f>
        <v>5</v>
      </c>
      <c r="H9698" s="0" t="str">
        <f aca="false">IF($F9698=1,$G9698,"")</f>
        <v/>
      </c>
    </row>
    <row r="9699" customFormat="false" ht="15" hidden="false" customHeight="false" outlineLevel="0" collapsed="false">
      <c r="A9699" s="30" t="n">
        <v>1515.15625</v>
      </c>
      <c r="B9699" s="31" t="n">
        <v>8.8271</v>
      </c>
      <c r="C9699" s="32" t="n">
        <f aca="false">IF($A9699="","",IF(設定!$B$21="dB",10^($B9699/20),ABS($B9699)))</f>
        <v>2.76283532396573</v>
      </c>
      <c r="D9699" s="32" t="n">
        <f aca="false">IF($A9699="","",$A9699^2)</f>
        <v>2295698.46191406</v>
      </c>
      <c r="E9699" s="32" t="n">
        <f aca="false">IF($A9699="","",IF($C9699&lt;=0,"",1/$C9699^2))</f>
        <v>0.131005642074588</v>
      </c>
      <c r="F9699" s="33" t="n">
        <f aca="false">IF(OR(ROW()-設定!$B$30&lt;2,ROW()+設定!$B$30&gt;13701,N($A9699)&lt;=0,N(INDEX($A$2:$A$13701,MIN(13700,MAX(1,ROW()-1+設定!$B$30))))&lt;=0,$A9699&lt;設定!$B$28,$A9699&gt;設定!$B$29),0,IF(AND($C9699&gt;=MAX(INDEX($C$1:$C$13701,MAX(1,ROW()-設定!$B$24)):INDEX($C$1:$C$13701,MAX(1,ROW()-1))),$C9699&gt;MAX(INDEX($C$1:$C$13701,MIN(13701,ROW()+1)):INDEX($C$1:$C$13701,MIN(13701,ROW()+設定!$B$24))),$C9699&gt;=設定!$B$32,$C9699&gt;=MAX(MIN(INDEX($C$1:$C$13701,MAX(1,ROW()-設定!$B$26)):INDEX($C$1:$C$13701,MAX(1,ROW()-1))),MIN(INDEX($C$1:$C$13701,MIN(13701,ROW()+1)):INDEX($C$1:$C$13701,MIN(13701,ROW()+設定!$B$26))))*10^(設定!$B$27/20)),1,0))</f>
        <v>0</v>
      </c>
      <c r="G9699" s="33" t="n">
        <f aca="false">$G9698+IF($F9699=1,1,0)</f>
        <v>5</v>
      </c>
      <c r="H9699" s="0" t="str">
        <f aca="false">IF($F9699=1,$G9699,"")</f>
        <v/>
      </c>
    </row>
    <row r="9700" customFormat="false" ht="15" hidden="false" customHeight="false" outlineLevel="0" collapsed="false">
      <c r="A9700" s="30" t="n">
        <v>1515.3125</v>
      </c>
      <c r="B9700" s="31" t="n">
        <v>8.6877</v>
      </c>
      <c r="C9700" s="32" t="n">
        <f aca="false">IF($A9700="","",IF(設定!$B$21="dB",10^($B9700/20),ABS($B9700)))</f>
        <v>2.71884844708194</v>
      </c>
      <c r="D9700" s="32" t="n">
        <f aca="false">IF($A9700="","",$A9700^2)</f>
        <v>2296171.97265625</v>
      </c>
      <c r="E9700" s="32" t="n">
        <f aca="false">IF($A9700="","",IF($C9700&lt;=0,"",1/$C9700^2))</f>
        <v>0.135278880312552</v>
      </c>
      <c r="F9700" s="33" t="n">
        <f aca="false">IF(OR(ROW()-設定!$B$30&lt;2,ROW()+設定!$B$30&gt;13701,N($A9700)&lt;=0,N(INDEX($A$2:$A$13701,MIN(13700,MAX(1,ROW()-1+設定!$B$30))))&lt;=0,$A9700&lt;設定!$B$28,$A9700&gt;設定!$B$29),0,IF(AND($C9700&gt;=MAX(INDEX($C$1:$C$13701,MAX(1,ROW()-設定!$B$24)):INDEX($C$1:$C$13701,MAX(1,ROW()-1))),$C9700&gt;MAX(INDEX($C$1:$C$13701,MIN(13701,ROW()+1)):INDEX($C$1:$C$13701,MIN(13701,ROW()+設定!$B$24))),$C9700&gt;=設定!$B$32,$C9700&gt;=MAX(MIN(INDEX($C$1:$C$13701,MAX(1,ROW()-設定!$B$26)):INDEX($C$1:$C$13701,MAX(1,ROW()-1))),MIN(INDEX($C$1:$C$13701,MIN(13701,ROW()+1)):INDEX($C$1:$C$13701,MIN(13701,ROW()+設定!$B$26))))*10^(設定!$B$27/20)),1,0))</f>
        <v>0</v>
      </c>
      <c r="G9700" s="33" t="n">
        <f aca="false">$G9699+IF($F9700=1,1,0)</f>
        <v>5</v>
      </c>
      <c r="H9700" s="0" t="str">
        <f aca="false">IF($F9700=1,$G9700,"")</f>
        <v/>
      </c>
    </row>
    <row r="9701" customFormat="false" ht="15" hidden="false" customHeight="false" outlineLevel="0" collapsed="false">
      <c r="A9701" s="30" t="n">
        <v>1515.46875</v>
      </c>
      <c r="B9701" s="31" t="n">
        <v>8.4625</v>
      </c>
      <c r="C9701" s="32" t="n">
        <f aca="false">IF($A9701="","",IF(設定!$B$21="dB",10^($B9701/20),ABS($B9701)))</f>
        <v>2.6492625479382</v>
      </c>
      <c r="D9701" s="32" t="n">
        <f aca="false">IF($A9701="","",$A9701^2)</f>
        <v>2296645.53222656</v>
      </c>
      <c r="E9701" s="32" t="n">
        <f aca="false">IF($A9701="","",IF($C9701&lt;=0,"",1/$C9701^2))</f>
        <v>0.142478718405932</v>
      </c>
      <c r="F9701" s="33" t="n">
        <f aca="false">IF(OR(ROW()-設定!$B$30&lt;2,ROW()+設定!$B$30&gt;13701,N($A9701)&lt;=0,N(INDEX($A$2:$A$13701,MIN(13700,MAX(1,ROW()-1+設定!$B$30))))&lt;=0,$A9701&lt;設定!$B$28,$A9701&gt;設定!$B$29),0,IF(AND($C9701&gt;=MAX(INDEX($C$1:$C$13701,MAX(1,ROW()-設定!$B$24)):INDEX($C$1:$C$13701,MAX(1,ROW()-1))),$C9701&gt;MAX(INDEX($C$1:$C$13701,MIN(13701,ROW()+1)):INDEX($C$1:$C$13701,MIN(13701,ROW()+設定!$B$24))),$C9701&gt;=設定!$B$32,$C9701&gt;=MAX(MIN(INDEX($C$1:$C$13701,MAX(1,ROW()-設定!$B$26)):INDEX($C$1:$C$13701,MAX(1,ROW()-1))),MIN(INDEX($C$1:$C$13701,MIN(13701,ROW()+1)):INDEX($C$1:$C$13701,MIN(13701,ROW()+設定!$B$26))))*10^(設定!$B$27/20)),1,0))</f>
        <v>0</v>
      </c>
      <c r="G9701" s="33" t="n">
        <f aca="false">$G9700+IF($F9701=1,1,0)</f>
        <v>5</v>
      </c>
      <c r="H9701" s="0" t="str">
        <f aca="false">IF($F9701=1,$G9701,"")</f>
        <v/>
      </c>
    </row>
    <row r="9702" customFormat="false" ht="15" hidden="false" customHeight="false" outlineLevel="0" collapsed="false">
      <c r="A9702" s="30" t="n">
        <v>1515.625</v>
      </c>
      <c r="B9702" s="31" t="n">
        <v>8.5114</v>
      </c>
      <c r="C9702" s="32" t="n">
        <f aca="false">IF($A9702="","",IF(設定!$B$21="dB",10^($B9702/20),ABS($B9702)))</f>
        <v>2.66421948360629</v>
      </c>
      <c r="D9702" s="32" t="n">
        <f aca="false">IF($A9702="","",$A9702^2)</f>
        <v>2297119.140625</v>
      </c>
      <c r="E9702" s="32" t="n">
        <f aca="false">IF($A9702="","",IF($C9702&lt;=0,"",1/$C9702^2))</f>
        <v>0.140883457060563</v>
      </c>
      <c r="F9702" s="33" t="n">
        <f aca="false">IF(OR(ROW()-設定!$B$30&lt;2,ROW()+設定!$B$30&gt;13701,N($A9702)&lt;=0,N(INDEX($A$2:$A$13701,MIN(13700,MAX(1,ROW()-1+設定!$B$30))))&lt;=0,$A9702&lt;設定!$B$28,$A9702&gt;設定!$B$29),0,IF(AND($C9702&gt;=MAX(INDEX($C$1:$C$13701,MAX(1,ROW()-設定!$B$24)):INDEX($C$1:$C$13701,MAX(1,ROW()-1))),$C9702&gt;MAX(INDEX($C$1:$C$13701,MIN(13701,ROW()+1)):INDEX($C$1:$C$13701,MIN(13701,ROW()+設定!$B$24))),$C9702&gt;=設定!$B$32,$C9702&gt;=MAX(MIN(INDEX($C$1:$C$13701,MAX(1,ROW()-設定!$B$26)):INDEX($C$1:$C$13701,MAX(1,ROW()-1))),MIN(INDEX($C$1:$C$13701,MIN(13701,ROW()+1)):INDEX($C$1:$C$13701,MIN(13701,ROW()+設定!$B$26))))*10^(設定!$B$27/20)),1,0))</f>
        <v>0</v>
      </c>
      <c r="G9702" s="33" t="n">
        <f aca="false">$G9701+IF($F9702=1,1,0)</f>
        <v>5</v>
      </c>
      <c r="H9702" s="0" t="str">
        <f aca="false">IF($F9702=1,$G9702,"")</f>
        <v/>
      </c>
    </row>
    <row r="9703" customFormat="false" ht="15" hidden="false" customHeight="false" outlineLevel="0" collapsed="false">
      <c r="A9703" s="30" t="n">
        <v>1515.78125</v>
      </c>
      <c r="B9703" s="31" t="n">
        <v>8.5513</v>
      </c>
      <c r="C9703" s="32" t="n">
        <f aca="false">IF($A9703="","",IF(設定!$B$21="dB",10^($B9703/20),ABS($B9703)))</f>
        <v>2.67648614763532</v>
      </c>
      <c r="D9703" s="32" t="n">
        <f aca="false">IF($A9703="","",$A9703^2)</f>
        <v>2297592.79785156</v>
      </c>
      <c r="E9703" s="32" t="n">
        <f aca="false">IF($A9703="","",IF($C9703&lt;=0,"",1/$C9703^2))</f>
        <v>0.139595044020203</v>
      </c>
      <c r="F9703" s="33" t="n">
        <f aca="false">IF(OR(ROW()-設定!$B$30&lt;2,ROW()+設定!$B$30&gt;13701,N($A9703)&lt;=0,N(INDEX($A$2:$A$13701,MIN(13700,MAX(1,ROW()-1+設定!$B$30))))&lt;=0,$A9703&lt;設定!$B$28,$A9703&gt;設定!$B$29),0,IF(AND($C9703&gt;=MAX(INDEX($C$1:$C$13701,MAX(1,ROW()-設定!$B$24)):INDEX($C$1:$C$13701,MAX(1,ROW()-1))),$C9703&gt;MAX(INDEX($C$1:$C$13701,MIN(13701,ROW()+1)):INDEX($C$1:$C$13701,MIN(13701,ROW()+設定!$B$24))),$C9703&gt;=設定!$B$32,$C9703&gt;=MAX(MIN(INDEX($C$1:$C$13701,MAX(1,ROW()-設定!$B$26)):INDEX($C$1:$C$13701,MAX(1,ROW()-1))),MIN(INDEX($C$1:$C$13701,MIN(13701,ROW()+1)):INDEX($C$1:$C$13701,MIN(13701,ROW()+設定!$B$26))))*10^(設定!$B$27/20)),1,0))</f>
        <v>0</v>
      </c>
      <c r="G9703" s="33" t="n">
        <f aca="false">$G9702+IF($F9703=1,1,0)</f>
        <v>5</v>
      </c>
      <c r="H9703" s="0" t="str">
        <f aca="false">IF($F9703=1,$G9703,"")</f>
        <v/>
      </c>
    </row>
    <row r="9704" customFormat="false" ht="15" hidden="false" customHeight="false" outlineLevel="0" collapsed="false">
      <c r="A9704" s="30" t="n">
        <v>1515.9375</v>
      </c>
      <c r="B9704" s="31" t="n">
        <v>8.4132</v>
      </c>
      <c r="C9704" s="32" t="n">
        <f aca="false">IF($A9704="","",IF(設定!$B$21="dB",10^($B9704/20),ABS($B9704)))</f>
        <v>2.63426826521886</v>
      </c>
      <c r="D9704" s="32" t="n">
        <f aca="false">IF($A9704="","",$A9704^2)</f>
        <v>2298066.50390625</v>
      </c>
      <c r="E9704" s="32" t="n">
        <f aca="false">IF($A9704="","",IF($C9704&lt;=0,"",1/$C9704^2))</f>
        <v>0.144105315304185</v>
      </c>
      <c r="F9704" s="33" t="n">
        <f aca="false">IF(OR(ROW()-設定!$B$30&lt;2,ROW()+設定!$B$30&gt;13701,N($A9704)&lt;=0,N(INDEX($A$2:$A$13701,MIN(13700,MAX(1,ROW()-1+設定!$B$30))))&lt;=0,$A9704&lt;設定!$B$28,$A9704&gt;設定!$B$29),0,IF(AND($C9704&gt;=MAX(INDEX($C$1:$C$13701,MAX(1,ROW()-設定!$B$24)):INDEX($C$1:$C$13701,MAX(1,ROW()-1))),$C9704&gt;MAX(INDEX($C$1:$C$13701,MIN(13701,ROW()+1)):INDEX($C$1:$C$13701,MIN(13701,ROW()+設定!$B$24))),$C9704&gt;=設定!$B$32,$C9704&gt;=MAX(MIN(INDEX($C$1:$C$13701,MAX(1,ROW()-設定!$B$26)):INDEX($C$1:$C$13701,MAX(1,ROW()-1))),MIN(INDEX($C$1:$C$13701,MIN(13701,ROW()+1)):INDEX($C$1:$C$13701,MIN(13701,ROW()+設定!$B$26))))*10^(設定!$B$27/20)),1,0))</f>
        <v>0</v>
      </c>
      <c r="G9704" s="33" t="n">
        <f aca="false">$G9703+IF($F9704=1,1,0)</f>
        <v>5</v>
      </c>
      <c r="H9704" s="0" t="str">
        <f aca="false">IF($F9704=1,$G9704,"")</f>
        <v/>
      </c>
    </row>
    <row r="9705" customFormat="false" ht="15" hidden="false" customHeight="false" outlineLevel="0" collapsed="false">
      <c r="A9705" s="30" t="n">
        <v>1516.09375</v>
      </c>
      <c r="B9705" s="31" t="n">
        <v>8.4396</v>
      </c>
      <c r="C9705" s="32" t="n">
        <f aca="false">IF($A9705="","",IF(設定!$B$21="dB",10^($B9705/20),ABS($B9705)))</f>
        <v>2.64228707270358</v>
      </c>
      <c r="D9705" s="32" t="n">
        <f aca="false">IF($A9705="","",$A9705^2)</f>
        <v>2298540.25878906</v>
      </c>
      <c r="E9705" s="32" t="n">
        <f aca="false">IF($A9705="","",IF($C9705&lt;=0,"",1/$C9705^2))</f>
        <v>0.143231981472867</v>
      </c>
      <c r="F9705" s="33" t="n">
        <f aca="false">IF(OR(ROW()-設定!$B$30&lt;2,ROW()+設定!$B$30&gt;13701,N($A9705)&lt;=0,N(INDEX($A$2:$A$13701,MIN(13700,MAX(1,ROW()-1+設定!$B$30))))&lt;=0,$A9705&lt;設定!$B$28,$A9705&gt;設定!$B$29),0,IF(AND($C9705&gt;=MAX(INDEX($C$1:$C$13701,MAX(1,ROW()-設定!$B$24)):INDEX($C$1:$C$13701,MAX(1,ROW()-1))),$C9705&gt;MAX(INDEX($C$1:$C$13701,MIN(13701,ROW()+1)):INDEX($C$1:$C$13701,MIN(13701,ROW()+設定!$B$24))),$C9705&gt;=設定!$B$32,$C9705&gt;=MAX(MIN(INDEX($C$1:$C$13701,MAX(1,ROW()-設定!$B$26)):INDEX($C$1:$C$13701,MAX(1,ROW()-1))),MIN(INDEX($C$1:$C$13701,MIN(13701,ROW()+1)):INDEX($C$1:$C$13701,MIN(13701,ROW()+設定!$B$26))))*10^(設定!$B$27/20)),1,0))</f>
        <v>0</v>
      </c>
      <c r="G9705" s="33" t="n">
        <f aca="false">$G9704+IF($F9705=1,1,0)</f>
        <v>5</v>
      </c>
      <c r="H9705" s="0" t="str">
        <f aca="false">IF($F9705=1,$G9705,"")</f>
        <v/>
      </c>
    </row>
    <row r="9706" customFormat="false" ht="15" hidden="false" customHeight="false" outlineLevel="0" collapsed="false">
      <c r="A9706" s="30" t="n">
        <v>1516.25</v>
      </c>
      <c r="B9706" s="31" t="n">
        <v>8.3796</v>
      </c>
      <c r="C9706" s="32" t="n">
        <f aca="false">IF($A9706="","",IF(設定!$B$21="dB",10^($B9706/20),ABS($B9706)))</f>
        <v>2.62409769643709</v>
      </c>
      <c r="D9706" s="32" t="n">
        <f aca="false">IF($A9706="","",$A9706^2)</f>
        <v>2299014.0625</v>
      </c>
      <c r="E9706" s="32" t="n">
        <f aca="false">IF($A9706="","",IF($C9706&lt;=0,"",1/$C9706^2))</f>
        <v>0.145224536816965</v>
      </c>
      <c r="F9706" s="33" t="n">
        <f aca="false">IF(OR(ROW()-設定!$B$30&lt;2,ROW()+設定!$B$30&gt;13701,N($A9706)&lt;=0,N(INDEX($A$2:$A$13701,MIN(13700,MAX(1,ROW()-1+設定!$B$30))))&lt;=0,$A9706&lt;設定!$B$28,$A9706&gt;設定!$B$29),0,IF(AND($C9706&gt;=MAX(INDEX($C$1:$C$13701,MAX(1,ROW()-設定!$B$24)):INDEX($C$1:$C$13701,MAX(1,ROW()-1))),$C9706&gt;MAX(INDEX($C$1:$C$13701,MIN(13701,ROW()+1)):INDEX($C$1:$C$13701,MIN(13701,ROW()+設定!$B$24))),$C9706&gt;=設定!$B$32,$C9706&gt;=MAX(MIN(INDEX($C$1:$C$13701,MAX(1,ROW()-設定!$B$26)):INDEX($C$1:$C$13701,MAX(1,ROW()-1))),MIN(INDEX($C$1:$C$13701,MIN(13701,ROW()+1)):INDEX($C$1:$C$13701,MIN(13701,ROW()+設定!$B$26))))*10^(設定!$B$27/20)),1,0))</f>
        <v>0</v>
      </c>
      <c r="G9706" s="33" t="n">
        <f aca="false">$G9705+IF($F9706=1,1,0)</f>
        <v>5</v>
      </c>
      <c r="H9706" s="0" t="str">
        <f aca="false">IF($F9706=1,$G9706,"")</f>
        <v/>
      </c>
    </row>
    <row r="9707" customFormat="false" ht="15" hidden="false" customHeight="false" outlineLevel="0" collapsed="false">
      <c r="A9707" s="30" t="n">
        <v>1516.40625</v>
      </c>
      <c r="B9707" s="31" t="n">
        <v>8.3294</v>
      </c>
      <c r="C9707" s="32" t="n">
        <f aca="false">IF($A9707="","",IF(設定!$B$21="dB",10^($B9707/20),ABS($B9707)))</f>
        <v>2.60897549514686</v>
      </c>
      <c r="D9707" s="32" t="n">
        <f aca="false">IF($A9707="","",$A9707^2)</f>
        <v>2299487.91503906</v>
      </c>
      <c r="E9707" s="32" t="n">
        <f aca="false">IF($A9707="","",IF($C9707&lt;=0,"",1/$C9707^2))</f>
        <v>0.146912923132806</v>
      </c>
      <c r="F9707" s="33" t="n">
        <f aca="false">IF(OR(ROW()-設定!$B$30&lt;2,ROW()+設定!$B$30&gt;13701,N($A9707)&lt;=0,N(INDEX($A$2:$A$13701,MIN(13700,MAX(1,ROW()-1+設定!$B$30))))&lt;=0,$A9707&lt;設定!$B$28,$A9707&gt;設定!$B$29),0,IF(AND($C9707&gt;=MAX(INDEX($C$1:$C$13701,MAX(1,ROW()-設定!$B$24)):INDEX($C$1:$C$13701,MAX(1,ROW()-1))),$C9707&gt;MAX(INDEX($C$1:$C$13701,MIN(13701,ROW()+1)):INDEX($C$1:$C$13701,MIN(13701,ROW()+設定!$B$24))),$C9707&gt;=設定!$B$32,$C9707&gt;=MAX(MIN(INDEX($C$1:$C$13701,MAX(1,ROW()-設定!$B$26)):INDEX($C$1:$C$13701,MAX(1,ROW()-1))),MIN(INDEX($C$1:$C$13701,MIN(13701,ROW()+1)):INDEX($C$1:$C$13701,MIN(13701,ROW()+設定!$B$26))))*10^(設定!$B$27/20)),1,0))</f>
        <v>0</v>
      </c>
      <c r="G9707" s="33" t="n">
        <f aca="false">$G9706+IF($F9707=1,1,0)</f>
        <v>5</v>
      </c>
      <c r="H9707" s="0" t="str">
        <f aca="false">IF($F9707=1,$G9707,"")</f>
        <v/>
      </c>
    </row>
    <row r="9708" customFormat="false" ht="15" hidden="false" customHeight="false" outlineLevel="0" collapsed="false">
      <c r="A9708" s="30" t="n">
        <v>1516.5625</v>
      </c>
      <c r="B9708" s="31" t="n">
        <v>8.444</v>
      </c>
      <c r="C9708" s="32" t="n">
        <f aca="false">IF($A9708="","",IF(設定!$B$21="dB",10^($B9708/20),ABS($B9708)))</f>
        <v>2.64362591176344</v>
      </c>
      <c r="D9708" s="32" t="n">
        <f aca="false">IF($A9708="","",$A9708^2)</f>
        <v>2299961.81640625</v>
      </c>
      <c r="E9708" s="32" t="n">
        <f aca="false">IF($A9708="","",IF($C9708&lt;=0,"",1/$C9708^2))</f>
        <v>0.143086941274934</v>
      </c>
      <c r="F9708" s="33" t="n">
        <f aca="false">IF(OR(ROW()-設定!$B$30&lt;2,ROW()+設定!$B$30&gt;13701,N($A9708)&lt;=0,N(INDEX($A$2:$A$13701,MIN(13700,MAX(1,ROW()-1+設定!$B$30))))&lt;=0,$A9708&lt;設定!$B$28,$A9708&gt;設定!$B$29),0,IF(AND($C9708&gt;=MAX(INDEX($C$1:$C$13701,MAX(1,ROW()-設定!$B$24)):INDEX($C$1:$C$13701,MAX(1,ROW()-1))),$C9708&gt;MAX(INDEX($C$1:$C$13701,MIN(13701,ROW()+1)):INDEX($C$1:$C$13701,MIN(13701,ROW()+設定!$B$24))),$C9708&gt;=設定!$B$32,$C9708&gt;=MAX(MIN(INDEX($C$1:$C$13701,MAX(1,ROW()-設定!$B$26)):INDEX($C$1:$C$13701,MAX(1,ROW()-1))),MIN(INDEX($C$1:$C$13701,MIN(13701,ROW()+1)):INDEX($C$1:$C$13701,MIN(13701,ROW()+設定!$B$26))))*10^(設定!$B$27/20)),1,0))</f>
        <v>0</v>
      </c>
      <c r="G9708" s="33" t="n">
        <f aca="false">$G9707+IF($F9708=1,1,0)</f>
        <v>5</v>
      </c>
      <c r="H9708" s="0" t="str">
        <f aca="false">IF($F9708=1,$G9708,"")</f>
        <v/>
      </c>
    </row>
    <row r="9709" customFormat="false" ht="15" hidden="false" customHeight="false" outlineLevel="0" collapsed="false">
      <c r="A9709" s="30" t="n">
        <v>1516.71875</v>
      </c>
      <c r="B9709" s="31" t="n">
        <v>8.2994</v>
      </c>
      <c r="C9709" s="32" t="n">
        <f aca="false">IF($A9709="","",IF(設定!$B$21="dB",10^($B9709/20),ABS($B9709)))</f>
        <v>2.59997995670924</v>
      </c>
      <c r="D9709" s="32" t="n">
        <f aca="false">IF($A9709="","",$A9709^2)</f>
        <v>2300435.76660156</v>
      </c>
      <c r="E9709" s="32" t="n">
        <f aca="false">IF($A9709="","",IF($C9709&lt;=0,"",1/$C9709^2))</f>
        <v>0.147931274866014</v>
      </c>
      <c r="F9709" s="33" t="n">
        <f aca="false">IF(OR(ROW()-設定!$B$30&lt;2,ROW()+設定!$B$30&gt;13701,N($A9709)&lt;=0,N(INDEX($A$2:$A$13701,MIN(13700,MAX(1,ROW()-1+設定!$B$30))))&lt;=0,$A9709&lt;設定!$B$28,$A9709&gt;設定!$B$29),0,IF(AND($C9709&gt;=MAX(INDEX($C$1:$C$13701,MAX(1,ROW()-設定!$B$24)):INDEX($C$1:$C$13701,MAX(1,ROW()-1))),$C9709&gt;MAX(INDEX($C$1:$C$13701,MIN(13701,ROW()+1)):INDEX($C$1:$C$13701,MIN(13701,ROW()+設定!$B$24))),$C9709&gt;=設定!$B$32,$C9709&gt;=MAX(MIN(INDEX($C$1:$C$13701,MAX(1,ROW()-設定!$B$26)):INDEX($C$1:$C$13701,MAX(1,ROW()-1))),MIN(INDEX($C$1:$C$13701,MIN(13701,ROW()+1)):INDEX($C$1:$C$13701,MIN(13701,ROW()+設定!$B$26))))*10^(設定!$B$27/20)),1,0))</f>
        <v>0</v>
      </c>
      <c r="G9709" s="33" t="n">
        <f aca="false">$G9708+IF($F9709=1,1,0)</f>
        <v>5</v>
      </c>
      <c r="H9709" s="0" t="str">
        <f aca="false">IF($F9709=1,$G9709,"")</f>
        <v/>
      </c>
    </row>
    <row r="9710" customFormat="false" ht="15" hidden="false" customHeight="false" outlineLevel="0" collapsed="false">
      <c r="A9710" s="30" t="n">
        <v>1516.875</v>
      </c>
      <c r="B9710" s="31" t="n">
        <v>8.1929</v>
      </c>
      <c r="C9710" s="32" t="n">
        <f aca="false">IF($A9710="","",IF(設定!$B$21="dB",10^($B9710/20),ABS($B9710)))</f>
        <v>2.56829555423837</v>
      </c>
      <c r="D9710" s="32" t="n">
        <f aca="false">IF($A9710="","",$A9710^2)</f>
        <v>2300909.765625</v>
      </c>
      <c r="E9710" s="32" t="n">
        <f aca="false">IF($A9710="","",IF($C9710&lt;=0,"",1/$C9710^2))</f>
        <v>0.151603769570977</v>
      </c>
      <c r="F9710" s="33" t="n">
        <f aca="false">IF(OR(ROW()-設定!$B$30&lt;2,ROW()+設定!$B$30&gt;13701,N($A9710)&lt;=0,N(INDEX($A$2:$A$13701,MIN(13700,MAX(1,ROW()-1+設定!$B$30))))&lt;=0,$A9710&lt;設定!$B$28,$A9710&gt;設定!$B$29),0,IF(AND($C9710&gt;=MAX(INDEX($C$1:$C$13701,MAX(1,ROW()-設定!$B$24)):INDEX($C$1:$C$13701,MAX(1,ROW()-1))),$C9710&gt;MAX(INDEX($C$1:$C$13701,MIN(13701,ROW()+1)):INDEX($C$1:$C$13701,MIN(13701,ROW()+設定!$B$24))),$C9710&gt;=設定!$B$32,$C9710&gt;=MAX(MIN(INDEX($C$1:$C$13701,MAX(1,ROW()-設定!$B$26)):INDEX($C$1:$C$13701,MAX(1,ROW()-1))),MIN(INDEX($C$1:$C$13701,MIN(13701,ROW()+1)):INDEX($C$1:$C$13701,MIN(13701,ROW()+設定!$B$26))))*10^(設定!$B$27/20)),1,0))</f>
        <v>0</v>
      </c>
      <c r="G9710" s="33" t="n">
        <f aca="false">$G9709+IF($F9710=1,1,0)</f>
        <v>5</v>
      </c>
      <c r="H9710" s="0" t="str">
        <f aca="false">IF($F9710=1,$G9710,"")</f>
        <v/>
      </c>
    </row>
    <row r="9711" customFormat="false" ht="15" hidden="false" customHeight="false" outlineLevel="0" collapsed="false">
      <c r="A9711" s="30" t="n">
        <v>1517.03125</v>
      </c>
      <c r="B9711" s="31" t="n">
        <v>8.2016</v>
      </c>
      <c r="C9711" s="32" t="n">
        <f aca="false">IF($A9711="","",IF(設定!$B$21="dB",10^($B9711/20),ABS($B9711)))</f>
        <v>2.57086931078207</v>
      </c>
      <c r="D9711" s="32" t="n">
        <f aca="false">IF($A9711="","",$A9711^2)</f>
        <v>2301383.81347656</v>
      </c>
      <c r="E9711" s="32" t="n">
        <f aca="false">IF($A9711="","",IF($C9711&lt;=0,"",1/$C9711^2))</f>
        <v>0.151300373456949</v>
      </c>
      <c r="F9711" s="33" t="n">
        <f aca="false">IF(OR(ROW()-設定!$B$30&lt;2,ROW()+設定!$B$30&gt;13701,N($A9711)&lt;=0,N(INDEX($A$2:$A$13701,MIN(13700,MAX(1,ROW()-1+設定!$B$30))))&lt;=0,$A9711&lt;設定!$B$28,$A9711&gt;設定!$B$29),0,IF(AND($C9711&gt;=MAX(INDEX($C$1:$C$13701,MAX(1,ROW()-設定!$B$24)):INDEX($C$1:$C$13701,MAX(1,ROW()-1))),$C9711&gt;MAX(INDEX($C$1:$C$13701,MIN(13701,ROW()+1)):INDEX($C$1:$C$13701,MIN(13701,ROW()+設定!$B$24))),$C9711&gt;=設定!$B$32,$C9711&gt;=MAX(MIN(INDEX($C$1:$C$13701,MAX(1,ROW()-設定!$B$26)):INDEX($C$1:$C$13701,MAX(1,ROW()-1))),MIN(INDEX($C$1:$C$13701,MIN(13701,ROW()+1)):INDEX($C$1:$C$13701,MIN(13701,ROW()+設定!$B$26))))*10^(設定!$B$27/20)),1,0))</f>
        <v>0</v>
      </c>
      <c r="G9711" s="33" t="n">
        <f aca="false">$G9710+IF($F9711=1,1,0)</f>
        <v>5</v>
      </c>
      <c r="H9711" s="0" t="str">
        <f aca="false">IF($F9711=1,$G9711,"")</f>
        <v/>
      </c>
    </row>
    <row r="9712" customFormat="false" ht="15" hidden="false" customHeight="false" outlineLevel="0" collapsed="false">
      <c r="A9712" s="30" t="n">
        <v>1517.1875</v>
      </c>
      <c r="B9712" s="31" t="n">
        <v>8.2481</v>
      </c>
      <c r="C9712" s="32" t="n">
        <f aca="false">IF($A9712="","",IF(設定!$B$21="dB",10^($B9712/20),ABS($B9712)))</f>
        <v>2.58466939270462</v>
      </c>
      <c r="D9712" s="32" t="n">
        <f aca="false">IF($A9712="","",$A9712^2)</f>
        <v>2301857.91015625</v>
      </c>
      <c r="E9712" s="32" t="n">
        <f aca="false">IF($A9712="","",IF($C9712&lt;=0,"",1/$C9712^2))</f>
        <v>0.149689038918826</v>
      </c>
      <c r="F9712" s="33" t="n">
        <f aca="false">IF(OR(ROW()-設定!$B$30&lt;2,ROW()+設定!$B$30&gt;13701,N($A9712)&lt;=0,N(INDEX($A$2:$A$13701,MIN(13700,MAX(1,ROW()-1+設定!$B$30))))&lt;=0,$A9712&lt;設定!$B$28,$A9712&gt;設定!$B$29),0,IF(AND($C9712&gt;=MAX(INDEX($C$1:$C$13701,MAX(1,ROW()-設定!$B$24)):INDEX($C$1:$C$13701,MAX(1,ROW()-1))),$C9712&gt;MAX(INDEX($C$1:$C$13701,MIN(13701,ROW()+1)):INDEX($C$1:$C$13701,MIN(13701,ROW()+設定!$B$24))),$C9712&gt;=設定!$B$32,$C9712&gt;=MAX(MIN(INDEX($C$1:$C$13701,MAX(1,ROW()-設定!$B$26)):INDEX($C$1:$C$13701,MAX(1,ROW()-1))),MIN(INDEX($C$1:$C$13701,MIN(13701,ROW()+1)):INDEX($C$1:$C$13701,MIN(13701,ROW()+設定!$B$26))))*10^(設定!$B$27/20)),1,0))</f>
        <v>0</v>
      </c>
      <c r="G9712" s="33" t="n">
        <f aca="false">$G9711+IF($F9712=1,1,0)</f>
        <v>5</v>
      </c>
      <c r="H9712" s="0" t="str">
        <f aca="false">IF($F9712=1,$G9712,"")</f>
        <v/>
      </c>
    </row>
    <row r="9713" customFormat="false" ht="15" hidden="false" customHeight="false" outlineLevel="0" collapsed="false">
      <c r="A9713" s="30" t="n">
        <v>1517.34375</v>
      </c>
      <c r="B9713" s="31" t="n">
        <v>8.4305</v>
      </c>
      <c r="C9713" s="32" t="n">
        <f aca="false">IF($A9713="","",IF(設定!$B$21="dB",10^($B9713/20),ABS($B9713)))</f>
        <v>2.63952026099268</v>
      </c>
      <c r="D9713" s="32" t="n">
        <f aca="false">IF($A9713="","",$A9713^2)</f>
        <v>2302332.05566406</v>
      </c>
      <c r="E9713" s="32" t="n">
        <f aca="false">IF($A9713="","",IF($C9713&lt;=0,"",1/$C9713^2))</f>
        <v>0.143532417603829</v>
      </c>
      <c r="F9713" s="33" t="n">
        <f aca="false">IF(OR(ROW()-設定!$B$30&lt;2,ROW()+設定!$B$30&gt;13701,N($A9713)&lt;=0,N(INDEX($A$2:$A$13701,MIN(13700,MAX(1,ROW()-1+設定!$B$30))))&lt;=0,$A9713&lt;設定!$B$28,$A9713&gt;設定!$B$29),0,IF(AND($C9713&gt;=MAX(INDEX($C$1:$C$13701,MAX(1,ROW()-設定!$B$24)):INDEX($C$1:$C$13701,MAX(1,ROW()-1))),$C9713&gt;MAX(INDEX($C$1:$C$13701,MIN(13701,ROW()+1)):INDEX($C$1:$C$13701,MIN(13701,ROW()+設定!$B$24))),$C9713&gt;=設定!$B$32,$C9713&gt;=MAX(MIN(INDEX($C$1:$C$13701,MAX(1,ROW()-設定!$B$26)):INDEX($C$1:$C$13701,MAX(1,ROW()-1))),MIN(INDEX($C$1:$C$13701,MIN(13701,ROW()+1)):INDEX($C$1:$C$13701,MIN(13701,ROW()+設定!$B$26))))*10^(設定!$B$27/20)),1,0))</f>
        <v>0</v>
      </c>
      <c r="G9713" s="33" t="n">
        <f aca="false">$G9712+IF($F9713=1,1,0)</f>
        <v>5</v>
      </c>
      <c r="H9713" s="0" t="str">
        <f aca="false">IF($F9713=1,$G9713,"")</f>
        <v/>
      </c>
    </row>
    <row r="9714" customFormat="false" ht="15" hidden="false" customHeight="false" outlineLevel="0" collapsed="false">
      <c r="A9714" s="30" t="n">
        <v>1517.5</v>
      </c>
      <c r="B9714" s="31" t="n">
        <v>8.2089</v>
      </c>
      <c r="C9714" s="32" t="n">
        <f aca="false">IF($A9714="","",IF(設定!$B$21="dB",10^($B9714/20),ABS($B9714)))</f>
        <v>2.57303088955044</v>
      </c>
      <c r="D9714" s="32" t="n">
        <f aca="false">IF($A9714="","",$A9714^2)</f>
        <v>2302806.25</v>
      </c>
      <c r="E9714" s="32" t="n">
        <f aca="false">IF($A9714="","",IF($C9714&lt;=0,"",1/$C9714^2))</f>
        <v>0.151046268229204</v>
      </c>
      <c r="F9714" s="33" t="n">
        <f aca="false">IF(OR(ROW()-設定!$B$30&lt;2,ROW()+設定!$B$30&gt;13701,N($A9714)&lt;=0,N(INDEX($A$2:$A$13701,MIN(13700,MAX(1,ROW()-1+設定!$B$30))))&lt;=0,$A9714&lt;設定!$B$28,$A9714&gt;設定!$B$29),0,IF(AND($C9714&gt;=MAX(INDEX($C$1:$C$13701,MAX(1,ROW()-設定!$B$24)):INDEX($C$1:$C$13701,MAX(1,ROW()-1))),$C9714&gt;MAX(INDEX($C$1:$C$13701,MIN(13701,ROW()+1)):INDEX($C$1:$C$13701,MIN(13701,ROW()+設定!$B$24))),$C9714&gt;=設定!$B$32,$C9714&gt;=MAX(MIN(INDEX($C$1:$C$13701,MAX(1,ROW()-設定!$B$26)):INDEX($C$1:$C$13701,MAX(1,ROW()-1))),MIN(INDEX($C$1:$C$13701,MIN(13701,ROW()+1)):INDEX($C$1:$C$13701,MIN(13701,ROW()+設定!$B$26))))*10^(設定!$B$27/20)),1,0))</f>
        <v>0</v>
      </c>
      <c r="G9714" s="33" t="n">
        <f aca="false">$G9713+IF($F9714=1,1,0)</f>
        <v>5</v>
      </c>
      <c r="H9714" s="0" t="str">
        <f aca="false">IF($F9714=1,$G9714,"")</f>
        <v/>
      </c>
    </row>
    <row r="9715" customFormat="false" ht="15" hidden="false" customHeight="false" outlineLevel="0" collapsed="false">
      <c r="A9715" s="30" t="n">
        <v>1517.65625</v>
      </c>
      <c r="B9715" s="31" t="n">
        <v>8.3029</v>
      </c>
      <c r="C9715" s="32" t="n">
        <f aca="false">IF($A9715="","",IF(設定!$B$21="dB",10^($B9715/20),ABS($B9715)))</f>
        <v>2.60102783595861</v>
      </c>
      <c r="D9715" s="32" t="n">
        <f aca="false">IF($A9715="","",$A9715^2)</f>
        <v>2303280.49316406</v>
      </c>
      <c r="E9715" s="32" t="n">
        <f aca="false">IF($A9715="","",IF($C9715&lt;=0,"",1/$C9715^2))</f>
        <v>0.147812104370597</v>
      </c>
      <c r="F9715" s="33" t="n">
        <f aca="false">IF(OR(ROW()-設定!$B$30&lt;2,ROW()+設定!$B$30&gt;13701,N($A9715)&lt;=0,N(INDEX($A$2:$A$13701,MIN(13700,MAX(1,ROW()-1+設定!$B$30))))&lt;=0,$A9715&lt;設定!$B$28,$A9715&gt;設定!$B$29),0,IF(AND($C9715&gt;=MAX(INDEX($C$1:$C$13701,MAX(1,ROW()-設定!$B$24)):INDEX($C$1:$C$13701,MAX(1,ROW()-1))),$C9715&gt;MAX(INDEX($C$1:$C$13701,MIN(13701,ROW()+1)):INDEX($C$1:$C$13701,MIN(13701,ROW()+設定!$B$24))),$C9715&gt;=設定!$B$32,$C9715&gt;=MAX(MIN(INDEX($C$1:$C$13701,MAX(1,ROW()-設定!$B$26)):INDEX($C$1:$C$13701,MAX(1,ROW()-1))),MIN(INDEX($C$1:$C$13701,MIN(13701,ROW()+1)):INDEX($C$1:$C$13701,MIN(13701,ROW()+設定!$B$26))))*10^(設定!$B$27/20)),1,0))</f>
        <v>0</v>
      </c>
      <c r="G9715" s="33" t="n">
        <f aca="false">$G9714+IF($F9715=1,1,0)</f>
        <v>5</v>
      </c>
      <c r="H9715" s="0" t="str">
        <f aca="false">IF($F9715=1,$G9715,"")</f>
        <v/>
      </c>
    </row>
    <row r="9716" customFormat="false" ht="15" hidden="false" customHeight="false" outlineLevel="0" collapsed="false">
      <c r="A9716" s="30" t="n">
        <v>1517.8125</v>
      </c>
      <c r="B9716" s="31" t="n">
        <v>8.1689</v>
      </c>
      <c r="C9716" s="32" t="n">
        <f aca="false">IF($A9716="","",IF(設定!$B$21="dB",10^($B9716/20),ABS($B9716)))</f>
        <v>2.56120888647133</v>
      </c>
      <c r="D9716" s="32" t="n">
        <f aca="false">IF($A9716="","",$A9716^2)</f>
        <v>2303754.78515625</v>
      </c>
      <c r="E9716" s="32" t="n">
        <f aca="false">IF($A9716="","",IF($C9716&lt;=0,"",1/$C9716^2))</f>
        <v>0.152443882141437</v>
      </c>
      <c r="F9716" s="33" t="n">
        <f aca="false">IF(OR(ROW()-設定!$B$30&lt;2,ROW()+設定!$B$30&gt;13701,N($A9716)&lt;=0,N(INDEX($A$2:$A$13701,MIN(13700,MAX(1,ROW()-1+設定!$B$30))))&lt;=0,$A9716&lt;設定!$B$28,$A9716&gt;設定!$B$29),0,IF(AND($C9716&gt;=MAX(INDEX($C$1:$C$13701,MAX(1,ROW()-設定!$B$24)):INDEX($C$1:$C$13701,MAX(1,ROW()-1))),$C9716&gt;MAX(INDEX($C$1:$C$13701,MIN(13701,ROW()+1)):INDEX($C$1:$C$13701,MIN(13701,ROW()+設定!$B$24))),$C9716&gt;=設定!$B$32,$C9716&gt;=MAX(MIN(INDEX($C$1:$C$13701,MAX(1,ROW()-設定!$B$26)):INDEX($C$1:$C$13701,MAX(1,ROW()-1))),MIN(INDEX($C$1:$C$13701,MIN(13701,ROW()+1)):INDEX($C$1:$C$13701,MIN(13701,ROW()+設定!$B$26))))*10^(設定!$B$27/20)),1,0))</f>
        <v>0</v>
      </c>
      <c r="G9716" s="33" t="n">
        <f aca="false">$G9715+IF($F9716=1,1,0)</f>
        <v>5</v>
      </c>
      <c r="H9716" s="0" t="str">
        <f aca="false">IF($F9716=1,$G9716,"")</f>
        <v/>
      </c>
    </row>
    <row r="9717" customFormat="false" ht="15" hidden="false" customHeight="false" outlineLevel="0" collapsed="false">
      <c r="A9717" s="30" t="n">
        <v>1517.96875</v>
      </c>
      <c r="B9717" s="31" t="n">
        <v>7.8573</v>
      </c>
      <c r="C9717" s="32" t="n">
        <f aca="false">IF($A9717="","",IF(設定!$B$21="dB",10^($B9717/20),ABS($B9717)))</f>
        <v>2.47095593147353</v>
      </c>
      <c r="D9717" s="32" t="n">
        <f aca="false">IF($A9717="","",$A9717^2)</f>
        <v>2304229.12597656</v>
      </c>
      <c r="E9717" s="32" t="n">
        <f aca="false">IF($A9717="","",IF($C9717&lt;=0,"",1/$C9717^2))</f>
        <v>0.163783444333201</v>
      </c>
      <c r="F9717" s="33" t="n">
        <f aca="false">IF(OR(ROW()-設定!$B$30&lt;2,ROW()+設定!$B$30&gt;13701,N($A9717)&lt;=0,N(INDEX($A$2:$A$13701,MIN(13700,MAX(1,ROW()-1+設定!$B$30))))&lt;=0,$A9717&lt;設定!$B$28,$A9717&gt;設定!$B$29),0,IF(AND($C9717&gt;=MAX(INDEX($C$1:$C$13701,MAX(1,ROW()-設定!$B$24)):INDEX($C$1:$C$13701,MAX(1,ROW()-1))),$C9717&gt;MAX(INDEX($C$1:$C$13701,MIN(13701,ROW()+1)):INDEX($C$1:$C$13701,MIN(13701,ROW()+設定!$B$24))),$C9717&gt;=設定!$B$32,$C9717&gt;=MAX(MIN(INDEX($C$1:$C$13701,MAX(1,ROW()-設定!$B$26)):INDEX($C$1:$C$13701,MAX(1,ROW()-1))),MIN(INDEX($C$1:$C$13701,MIN(13701,ROW()+1)):INDEX($C$1:$C$13701,MIN(13701,ROW()+設定!$B$26))))*10^(設定!$B$27/20)),1,0))</f>
        <v>0</v>
      </c>
      <c r="G9717" s="33" t="n">
        <f aca="false">$G9716+IF($F9717=1,1,0)</f>
        <v>5</v>
      </c>
      <c r="H9717" s="0" t="str">
        <f aca="false">IF($F9717=1,$G9717,"")</f>
        <v/>
      </c>
    </row>
    <row r="9718" customFormat="false" ht="15" hidden="false" customHeight="false" outlineLevel="0" collapsed="false">
      <c r="A9718" s="30" t="n">
        <v>1518.125</v>
      </c>
      <c r="B9718" s="31" t="n">
        <v>8.0924</v>
      </c>
      <c r="C9718" s="32" t="n">
        <f aca="false">IF($A9718="","",IF(設定!$B$21="dB",10^($B9718/20),ABS($B9718)))</f>
        <v>2.53875037171058</v>
      </c>
      <c r="D9718" s="32" t="n">
        <f aca="false">IF($A9718="","",$A9718^2)</f>
        <v>2304703.515625</v>
      </c>
      <c r="E9718" s="32" t="n">
        <f aca="false">IF($A9718="","",IF($C9718&lt;=0,"",1/$C9718^2))</f>
        <v>0.155152936619059</v>
      </c>
      <c r="F9718" s="33" t="n">
        <f aca="false">IF(OR(ROW()-設定!$B$30&lt;2,ROW()+設定!$B$30&gt;13701,N($A9718)&lt;=0,N(INDEX($A$2:$A$13701,MIN(13700,MAX(1,ROW()-1+設定!$B$30))))&lt;=0,$A9718&lt;設定!$B$28,$A9718&gt;設定!$B$29),0,IF(AND($C9718&gt;=MAX(INDEX($C$1:$C$13701,MAX(1,ROW()-設定!$B$24)):INDEX($C$1:$C$13701,MAX(1,ROW()-1))),$C9718&gt;MAX(INDEX($C$1:$C$13701,MIN(13701,ROW()+1)):INDEX($C$1:$C$13701,MIN(13701,ROW()+設定!$B$24))),$C9718&gt;=設定!$B$32,$C9718&gt;=MAX(MIN(INDEX($C$1:$C$13701,MAX(1,ROW()-設定!$B$26)):INDEX($C$1:$C$13701,MAX(1,ROW()-1))),MIN(INDEX($C$1:$C$13701,MIN(13701,ROW()+1)):INDEX($C$1:$C$13701,MIN(13701,ROW()+設定!$B$26))))*10^(設定!$B$27/20)),1,0))</f>
        <v>0</v>
      </c>
      <c r="G9718" s="33" t="n">
        <f aca="false">$G9717+IF($F9718=1,1,0)</f>
        <v>5</v>
      </c>
      <c r="H9718" s="0" t="str">
        <f aca="false">IF($F9718=1,$G9718,"")</f>
        <v/>
      </c>
    </row>
    <row r="9719" customFormat="false" ht="15" hidden="false" customHeight="false" outlineLevel="0" collapsed="false">
      <c r="A9719" s="30" t="n">
        <v>1518.28125</v>
      </c>
      <c r="B9719" s="31" t="n">
        <v>7.9318</v>
      </c>
      <c r="C9719" s="32" t="n">
        <f aca="false">IF($A9719="","",IF(設定!$B$21="dB",10^($B9719/20),ABS($B9719)))</f>
        <v>2.49224079142699</v>
      </c>
      <c r="D9719" s="32" t="n">
        <f aca="false">IF($A9719="","",$A9719^2)</f>
        <v>2305177.95410156</v>
      </c>
      <c r="E9719" s="32" t="n">
        <f aca="false">IF($A9719="","",IF($C9719&lt;=0,"",1/$C9719^2))</f>
        <v>0.160997821674538</v>
      </c>
      <c r="F9719" s="33" t="n">
        <f aca="false">IF(OR(ROW()-設定!$B$30&lt;2,ROW()+設定!$B$30&gt;13701,N($A9719)&lt;=0,N(INDEX($A$2:$A$13701,MIN(13700,MAX(1,ROW()-1+設定!$B$30))))&lt;=0,$A9719&lt;設定!$B$28,$A9719&gt;設定!$B$29),0,IF(AND($C9719&gt;=MAX(INDEX($C$1:$C$13701,MAX(1,ROW()-設定!$B$24)):INDEX($C$1:$C$13701,MAX(1,ROW()-1))),$C9719&gt;MAX(INDEX($C$1:$C$13701,MIN(13701,ROW()+1)):INDEX($C$1:$C$13701,MIN(13701,ROW()+設定!$B$24))),$C9719&gt;=設定!$B$32,$C9719&gt;=MAX(MIN(INDEX($C$1:$C$13701,MAX(1,ROW()-設定!$B$26)):INDEX($C$1:$C$13701,MAX(1,ROW()-1))),MIN(INDEX($C$1:$C$13701,MIN(13701,ROW()+1)):INDEX($C$1:$C$13701,MIN(13701,ROW()+設定!$B$26))))*10^(設定!$B$27/20)),1,0))</f>
        <v>0</v>
      </c>
      <c r="G9719" s="33" t="n">
        <f aca="false">$G9718+IF($F9719=1,1,0)</f>
        <v>5</v>
      </c>
      <c r="H9719" s="0" t="str">
        <f aca="false">IF($F9719=1,$G9719,"")</f>
        <v/>
      </c>
    </row>
    <row r="9720" customFormat="false" ht="15" hidden="false" customHeight="false" outlineLevel="0" collapsed="false">
      <c r="A9720" s="30" t="n">
        <v>1518.4375</v>
      </c>
      <c r="B9720" s="31" t="n">
        <v>7.8459</v>
      </c>
      <c r="C9720" s="32" t="n">
        <f aca="false">IF($A9720="","",IF(設定!$B$21="dB",10^($B9720/20),ABS($B9720)))</f>
        <v>2.46771499457351</v>
      </c>
      <c r="D9720" s="32" t="n">
        <f aca="false">IF($A9720="","",$A9720^2)</f>
        <v>2305652.44140625</v>
      </c>
      <c r="E9720" s="32" t="n">
        <f aca="false">IF($A9720="","",IF($C9720&lt;=0,"",1/$C9720^2))</f>
        <v>0.164213931951446</v>
      </c>
      <c r="F9720" s="33" t="n">
        <f aca="false">IF(OR(ROW()-設定!$B$30&lt;2,ROW()+設定!$B$30&gt;13701,N($A9720)&lt;=0,N(INDEX($A$2:$A$13701,MIN(13700,MAX(1,ROW()-1+設定!$B$30))))&lt;=0,$A9720&lt;設定!$B$28,$A9720&gt;設定!$B$29),0,IF(AND($C9720&gt;=MAX(INDEX($C$1:$C$13701,MAX(1,ROW()-設定!$B$24)):INDEX($C$1:$C$13701,MAX(1,ROW()-1))),$C9720&gt;MAX(INDEX($C$1:$C$13701,MIN(13701,ROW()+1)):INDEX($C$1:$C$13701,MIN(13701,ROW()+設定!$B$24))),$C9720&gt;=設定!$B$32,$C9720&gt;=MAX(MIN(INDEX($C$1:$C$13701,MAX(1,ROW()-設定!$B$26)):INDEX($C$1:$C$13701,MAX(1,ROW()-1))),MIN(INDEX($C$1:$C$13701,MIN(13701,ROW()+1)):INDEX($C$1:$C$13701,MIN(13701,ROW()+設定!$B$26))))*10^(設定!$B$27/20)),1,0))</f>
        <v>0</v>
      </c>
      <c r="G9720" s="33" t="n">
        <f aca="false">$G9719+IF($F9720=1,1,0)</f>
        <v>5</v>
      </c>
      <c r="H9720" s="0" t="str">
        <f aca="false">IF($F9720=1,$G9720,"")</f>
        <v/>
      </c>
    </row>
    <row r="9721" customFormat="false" ht="15" hidden="false" customHeight="false" outlineLevel="0" collapsed="false">
      <c r="A9721" s="30" t="n">
        <v>1518.59375</v>
      </c>
      <c r="B9721" s="31" t="n">
        <v>7.8432</v>
      </c>
      <c r="C9721" s="32" t="n">
        <f aca="false">IF($A9721="","",IF(設定!$B$21="dB",10^($B9721/20),ABS($B9721)))</f>
        <v>2.46694802707758</v>
      </c>
      <c r="D9721" s="32" t="n">
        <f aca="false">IF($A9721="","",$A9721^2)</f>
        <v>2306126.97753906</v>
      </c>
      <c r="E9721" s="32" t="n">
        <f aca="false">IF($A9721="","",IF($C9721&lt;=0,"",1/$C9721^2))</f>
        <v>0.164316055162033</v>
      </c>
      <c r="F9721" s="33" t="n">
        <f aca="false">IF(OR(ROW()-設定!$B$30&lt;2,ROW()+設定!$B$30&gt;13701,N($A9721)&lt;=0,N(INDEX($A$2:$A$13701,MIN(13700,MAX(1,ROW()-1+設定!$B$30))))&lt;=0,$A9721&lt;設定!$B$28,$A9721&gt;設定!$B$29),0,IF(AND($C9721&gt;=MAX(INDEX($C$1:$C$13701,MAX(1,ROW()-設定!$B$24)):INDEX($C$1:$C$13701,MAX(1,ROW()-1))),$C9721&gt;MAX(INDEX($C$1:$C$13701,MIN(13701,ROW()+1)):INDEX($C$1:$C$13701,MIN(13701,ROW()+設定!$B$24))),$C9721&gt;=設定!$B$32,$C9721&gt;=MAX(MIN(INDEX($C$1:$C$13701,MAX(1,ROW()-設定!$B$26)):INDEX($C$1:$C$13701,MAX(1,ROW()-1))),MIN(INDEX($C$1:$C$13701,MIN(13701,ROW()+1)):INDEX($C$1:$C$13701,MIN(13701,ROW()+設定!$B$26))))*10^(設定!$B$27/20)),1,0))</f>
        <v>0</v>
      </c>
      <c r="G9721" s="33" t="n">
        <f aca="false">$G9720+IF($F9721=1,1,0)</f>
        <v>5</v>
      </c>
      <c r="H9721" s="0" t="str">
        <f aca="false">IF($F9721=1,$G9721,"")</f>
        <v/>
      </c>
    </row>
    <row r="9722" customFormat="false" ht="15" hidden="false" customHeight="false" outlineLevel="0" collapsed="false">
      <c r="A9722" s="30" t="n">
        <v>1518.75</v>
      </c>
      <c r="B9722" s="31" t="n">
        <v>8.11</v>
      </c>
      <c r="C9722" s="32" t="n">
        <f aca="false">IF($A9722="","",IF(設定!$B$21="dB",10^($B9722/20),ABS($B9722)))</f>
        <v>2.5438997931298</v>
      </c>
      <c r="D9722" s="32" t="n">
        <f aca="false">IF($A9722="","",$A9722^2)</f>
        <v>2306601.5625</v>
      </c>
      <c r="E9722" s="32" t="n">
        <f aca="false">IF($A9722="","",IF($C9722&lt;=0,"",1/$C9722^2))</f>
        <v>0.154525443953841</v>
      </c>
      <c r="F9722" s="33" t="n">
        <f aca="false">IF(OR(ROW()-設定!$B$30&lt;2,ROW()+設定!$B$30&gt;13701,N($A9722)&lt;=0,N(INDEX($A$2:$A$13701,MIN(13700,MAX(1,ROW()-1+設定!$B$30))))&lt;=0,$A9722&lt;設定!$B$28,$A9722&gt;設定!$B$29),0,IF(AND($C9722&gt;=MAX(INDEX($C$1:$C$13701,MAX(1,ROW()-設定!$B$24)):INDEX($C$1:$C$13701,MAX(1,ROW()-1))),$C9722&gt;MAX(INDEX($C$1:$C$13701,MIN(13701,ROW()+1)):INDEX($C$1:$C$13701,MIN(13701,ROW()+設定!$B$24))),$C9722&gt;=設定!$B$32,$C9722&gt;=MAX(MIN(INDEX($C$1:$C$13701,MAX(1,ROW()-設定!$B$26)):INDEX($C$1:$C$13701,MAX(1,ROW()-1))),MIN(INDEX($C$1:$C$13701,MIN(13701,ROW()+1)):INDEX($C$1:$C$13701,MIN(13701,ROW()+設定!$B$26))))*10^(設定!$B$27/20)),1,0))</f>
        <v>0</v>
      </c>
      <c r="G9722" s="33" t="n">
        <f aca="false">$G9721+IF($F9722=1,1,0)</f>
        <v>5</v>
      </c>
      <c r="H9722" s="0" t="str">
        <f aca="false">IF($F9722=1,$G9722,"")</f>
        <v/>
      </c>
    </row>
    <row r="9723" customFormat="false" ht="15" hidden="false" customHeight="false" outlineLevel="0" collapsed="false">
      <c r="A9723" s="30" t="n">
        <v>1518.90625</v>
      </c>
      <c r="B9723" s="31" t="n">
        <v>7.7259</v>
      </c>
      <c r="C9723" s="32" t="n">
        <f aca="false">IF($A9723="","",IF(設定!$B$21="dB",10^($B9723/20),ABS($B9723)))</f>
        <v>2.43385667553238</v>
      </c>
      <c r="D9723" s="32" t="n">
        <f aca="false">IF($A9723="","",$A9723^2)</f>
        <v>2307076.19628906</v>
      </c>
      <c r="E9723" s="32" t="n">
        <f aca="false">IF($A9723="","",IF($C9723&lt;=0,"",1/$C9723^2))</f>
        <v>0.168814598425519</v>
      </c>
      <c r="F9723" s="33" t="n">
        <f aca="false">IF(OR(ROW()-設定!$B$30&lt;2,ROW()+設定!$B$30&gt;13701,N($A9723)&lt;=0,N(INDEX($A$2:$A$13701,MIN(13700,MAX(1,ROW()-1+設定!$B$30))))&lt;=0,$A9723&lt;設定!$B$28,$A9723&gt;設定!$B$29),0,IF(AND($C9723&gt;=MAX(INDEX($C$1:$C$13701,MAX(1,ROW()-設定!$B$24)):INDEX($C$1:$C$13701,MAX(1,ROW()-1))),$C9723&gt;MAX(INDEX($C$1:$C$13701,MIN(13701,ROW()+1)):INDEX($C$1:$C$13701,MIN(13701,ROW()+設定!$B$24))),$C9723&gt;=設定!$B$32,$C9723&gt;=MAX(MIN(INDEX($C$1:$C$13701,MAX(1,ROW()-設定!$B$26)):INDEX($C$1:$C$13701,MAX(1,ROW()-1))),MIN(INDEX($C$1:$C$13701,MIN(13701,ROW()+1)):INDEX($C$1:$C$13701,MIN(13701,ROW()+設定!$B$26))))*10^(設定!$B$27/20)),1,0))</f>
        <v>0</v>
      </c>
      <c r="G9723" s="33" t="n">
        <f aca="false">$G9722+IF($F9723=1,1,0)</f>
        <v>5</v>
      </c>
      <c r="H9723" s="0" t="str">
        <f aca="false">IF($F9723=1,$G9723,"")</f>
        <v/>
      </c>
    </row>
    <row r="9724" customFormat="false" ht="15" hidden="false" customHeight="false" outlineLevel="0" collapsed="false">
      <c r="A9724" s="30" t="n">
        <v>1519.0625</v>
      </c>
      <c r="B9724" s="31" t="n">
        <v>7.7956</v>
      </c>
      <c r="C9724" s="32" t="n">
        <f aca="false">IF($A9724="","",IF(設定!$B$21="dB",10^($B9724/20),ABS($B9724)))</f>
        <v>2.45346575183106</v>
      </c>
      <c r="D9724" s="32" t="n">
        <f aca="false">IF($A9724="","",$A9724^2)</f>
        <v>2307550.87890625</v>
      </c>
      <c r="E9724" s="32" t="n">
        <f aca="false">IF($A9724="","",IF($C9724&lt;=0,"",1/$C9724^2))</f>
        <v>0.166126914909705</v>
      </c>
      <c r="F9724" s="33" t="n">
        <f aca="false">IF(OR(ROW()-設定!$B$30&lt;2,ROW()+設定!$B$30&gt;13701,N($A9724)&lt;=0,N(INDEX($A$2:$A$13701,MIN(13700,MAX(1,ROW()-1+設定!$B$30))))&lt;=0,$A9724&lt;設定!$B$28,$A9724&gt;設定!$B$29),0,IF(AND($C9724&gt;=MAX(INDEX($C$1:$C$13701,MAX(1,ROW()-設定!$B$24)):INDEX($C$1:$C$13701,MAX(1,ROW()-1))),$C9724&gt;MAX(INDEX($C$1:$C$13701,MIN(13701,ROW()+1)):INDEX($C$1:$C$13701,MIN(13701,ROW()+設定!$B$24))),$C9724&gt;=設定!$B$32,$C9724&gt;=MAX(MIN(INDEX($C$1:$C$13701,MAX(1,ROW()-設定!$B$26)):INDEX($C$1:$C$13701,MAX(1,ROW()-1))),MIN(INDEX($C$1:$C$13701,MIN(13701,ROW()+1)):INDEX($C$1:$C$13701,MIN(13701,ROW()+設定!$B$26))))*10^(設定!$B$27/20)),1,0))</f>
        <v>0</v>
      </c>
      <c r="G9724" s="33" t="n">
        <f aca="false">$G9723+IF($F9724=1,1,0)</f>
        <v>5</v>
      </c>
      <c r="H9724" s="0" t="str">
        <f aca="false">IF($F9724=1,$G9724,"")</f>
        <v/>
      </c>
    </row>
    <row r="9725" customFormat="false" ht="15" hidden="false" customHeight="false" outlineLevel="0" collapsed="false">
      <c r="A9725" s="30" t="n">
        <v>1519.21875</v>
      </c>
      <c r="B9725" s="31" t="n">
        <v>7.9494</v>
      </c>
      <c r="C9725" s="32" t="n">
        <f aca="false">IF($A9725="","",IF(設定!$B$21="dB",10^($B9725/20),ABS($B9725)))</f>
        <v>2.49729587610811</v>
      </c>
      <c r="D9725" s="32" t="n">
        <f aca="false">IF($A9725="","",$A9725^2)</f>
        <v>2308025.61035156</v>
      </c>
      <c r="E9725" s="32" t="n">
        <f aca="false">IF($A9725="","",IF($C9725&lt;=0,"",1/$C9725^2))</f>
        <v>0.160346690252741</v>
      </c>
      <c r="F9725" s="33" t="n">
        <f aca="false">IF(OR(ROW()-設定!$B$30&lt;2,ROW()+設定!$B$30&gt;13701,N($A9725)&lt;=0,N(INDEX($A$2:$A$13701,MIN(13700,MAX(1,ROW()-1+設定!$B$30))))&lt;=0,$A9725&lt;設定!$B$28,$A9725&gt;設定!$B$29),0,IF(AND($C9725&gt;=MAX(INDEX($C$1:$C$13701,MAX(1,ROW()-設定!$B$24)):INDEX($C$1:$C$13701,MAX(1,ROW()-1))),$C9725&gt;MAX(INDEX($C$1:$C$13701,MIN(13701,ROW()+1)):INDEX($C$1:$C$13701,MIN(13701,ROW()+設定!$B$24))),$C9725&gt;=設定!$B$32,$C9725&gt;=MAX(MIN(INDEX($C$1:$C$13701,MAX(1,ROW()-設定!$B$26)):INDEX($C$1:$C$13701,MAX(1,ROW()-1))),MIN(INDEX($C$1:$C$13701,MIN(13701,ROW()+1)):INDEX($C$1:$C$13701,MIN(13701,ROW()+設定!$B$26))))*10^(設定!$B$27/20)),1,0))</f>
        <v>0</v>
      </c>
      <c r="G9725" s="33" t="n">
        <f aca="false">$G9724+IF($F9725=1,1,0)</f>
        <v>5</v>
      </c>
      <c r="H9725" s="0" t="str">
        <f aca="false">IF($F9725=1,$G9725,"")</f>
        <v/>
      </c>
    </row>
    <row r="9726" customFormat="false" ht="15" hidden="false" customHeight="false" outlineLevel="0" collapsed="false">
      <c r="A9726" s="30" t="n">
        <v>1519.375</v>
      </c>
      <c r="B9726" s="31" t="n">
        <v>7.8653</v>
      </c>
      <c r="C9726" s="32" t="n">
        <f aca="false">IF($A9726="","",IF(設定!$B$21="dB",10^($B9726/20),ABS($B9726)))</f>
        <v>2.4732328143732</v>
      </c>
      <c r="D9726" s="32" t="n">
        <f aca="false">IF($A9726="","",$A9726^2)</f>
        <v>2308500.390625</v>
      </c>
      <c r="E9726" s="32" t="n">
        <f aca="false">IF($A9726="","",IF($C9726&lt;=0,"",1/$C9726^2))</f>
        <v>0.16348202178494</v>
      </c>
      <c r="F9726" s="33" t="n">
        <f aca="false">IF(OR(ROW()-設定!$B$30&lt;2,ROW()+設定!$B$30&gt;13701,N($A9726)&lt;=0,N(INDEX($A$2:$A$13701,MIN(13700,MAX(1,ROW()-1+設定!$B$30))))&lt;=0,$A9726&lt;設定!$B$28,$A9726&gt;設定!$B$29),0,IF(AND($C9726&gt;=MAX(INDEX($C$1:$C$13701,MAX(1,ROW()-設定!$B$24)):INDEX($C$1:$C$13701,MAX(1,ROW()-1))),$C9726&gt;MAX(INDEX($C$1:$C$13701,MIN(13701,ROW()+1)):INDEX($C$1:$C$13701,MIN(13701,ROW()+設定!$B$24))),$C9726&gt;=設定!$B$32,$C9726&gt;=MAX(MIN(INDEX($C$1:$C$13701,MAX(1,ROW()-設定!$B$26)):INDEX($C$1:$C$13701,MAX(1,ROW()-1))),MIN(INDEX($C$1:$C$13701,MIN(13701,ROW()+1)):INDEX($C$1:$C$13701,MIN(13701,ROW()+設定!$B$26))))*10^(設定!$B$27/20)),1,0))</f>
        <v>0</v>
      </c>
      <c r="G9726" s="33" t="n">
        <f aca="false">$G9725+IF($F9726=1,1,0)</f>
        <v>5</v>
      </c>
      <c r="H9726" s="0" t="str">
        <f aca="false">IF($F9726=1,$G9726,"")</f>
        <v/>
      </c>
    </row>
    <row r="9727" customFormat="false" ht="15" hidden="false" customHeight="false" outlineLevel="0" collapsed="false">
      <c r="A9727" s="30" t="n">
        <v>1519.53125</v>
      </c>
      <c r="B9727" s="31" t="n">
        <v>7.5833</v>
      </c>
      <c r="C9727" s="32" t="n">
        <f aca="false">IF($A9727="","",IF(設定!$B$21="dB",10^($B9727/20),ABS($B9727)))</f>
        <v>2.39422521333314</v>
      </c>
      <c r="D9727" s="32" t="n">
        <f aca="false">IF($A9727="","",$A9727^2)</f>
        <v>2308975.21972656</v>
      </c>
      <c r="E9727" s="32" t="n">
        <f aca="false">IF($A9727="","",IF($C9727&lt;=0,"",1/$C9727^2))</f>
        <v>0.174449608845016</v>
      </c>
      <c r="F9727" s="33" t="n">
        <f aca="false">IF(OR(ROW()-設定!$B$30&lt;2,ROW()+設定!$B$30&gt;13701,N($A9727)&lt;=0,N(INDEX($A$2:$A$13701,MIN(13700,MAX(1,ROW()-1+設定!$B$30))))&lt;=0,$A9727&lt;設定!$B$28,$A9727&gt;設定!$B$29),0,IF(AND($C9727&gt;=MAX(INDEX($C$1:$C$13701,MAX(1,ROW()-設定!$B$24)):INDEX($C$1:$C$13701,MAX(1,ROW()-1))),$C9727&gt;MAX(INDEX($C$1:$C$13701,MIN(13701,ROW()+1)):INDEX($C$1:$C$13701,MIN(13701,ROW()+設定!$B$24))),$C9727&gt;=設定!$B$32,$C9727&gt;=MAX(MIN(INDEX($C$1:$C$13701,MAX(1,ROW()-設定!$B$26)):INDEX($C$1:$C$13701,MAX(1,ROW()-1))),MIN(INDEX($C$1:$C$13701,MIN(13701,ROW()+1)):INDEX($C$1:$C$13701,MIN(13701,ROW()+設定!$B$26))))*10^(設定!$B$27/20)),1,0))</f>
        <v>0</v>
      </c>
      <c r="G9727" s="33" t="n">
        <f aca="false">$G9726+IF($F9727=1,1,0)</f>
        <v>5</v>
      </c>
      <c r="H9727" s="0" t="str">
        <f aca="false">IF($F9727=1,$G9727,"")</f>
        <v/>
      </c>
    </row>
    <row r="9728" customFormat="false" ht="15" hidden="false" customHeight="false" outlineLevel="0" collapsed="false">
      <c r="A9728" s="30" t="n">
        <v>1519.6875</v>
      </c>
      <c r="B9728" s="31" t="n">
        <v>7.7202</v>
      </c>
      <c r="C9728" s="32" t="n">
        <f aca="false">IF($A9728="","",IF(設定!$B$21="dB",10^($B9728/20),ABS($B9728)))</f>
        <v>2.43226001328553</v>
      </c>
      <c r="D9728" s="32" t="n">
        <f aca="false">IF($A9728="","",$A9728^2)</f>
        <v>2309450.09765625</v>
      </c>
      <c r="E9728" s="32" t="n">
        <f aca="false">IF($A9728="","",IF($C9728&lt;=0,"",1/$C9728^2))</f>
        <v>0.169036308575395</v>
      </c>
      <c r="F9728" s="33" t="n">
        <f aca="false">IF(OR(ROW()-設定!$B$30&lt;2,ROW()+設定!$B$30&gt;13701,N($A9728)&lt;=0,N(INDEX($A$2:$A$13701,MIN(13700,MAX(1,ROW()-1+設定!$B$30))))&lt;=0,$A9728&lt;設定!$B$28,$A9728&gt;設定!$B$29),0,IF(AND($C9728&gt;=MAX(INDEX($C$1:$C$13701,MAX(1,ROW()-設定!$B$24)):INDEX($C$1:$C$13701,MAX(1,ROW()-1))),$C9728&gt;MAX(INDEX($C$1:$C$13701,MIN(13701,ROW()+1)):INDEX($C$1:$C$13701,MIN(13701,ROW()+設定!$B$24))),$C9728&gt;=設定!$B$32,$C9728&gt;=MAX(MIN(INDEX($C$1:$C$13701,MAX(1,ROW()-設定!$B$26)):INDEX($C$1:$C$13701,MAX(1,ROW()-1))),MIN(INDEX($C$1:$C$13701,MIN(13701,ROW()+1)):INDEX($C$1:$C$13701,MIN(13701,ROW()+設定!$B$26))))*10^(設定!$B$27/20)),1,0))</f>
        <v>0</v>
      </c>
      <c r="G9728" s="33" t="n">
        <f aca="false">$G9727+IF($F9728=1,1,0)</f>
        <v>5</v>
      </c>
      <c r="H9728" s="0" t="str">
        <f aca="false">IF($F9728=1,$G9728,"")</f>
        <v/>
      </c>
    </row>
    <row r="9729" customFormat="false" ht="15" hidden="false" customHeight="false" outlineLevel="0" collapsed="false">
      <c r="A9729" s="30" t="n">
        <v>1519.84375</v>
      </c>
      <c r="B9729" s="31" t="n">
        <v>7.6448</v>
      </c>
      <c r="C9729" s="32" t="n">
        <f aca="false">IF($A9729="","",IF(設定!$B$21="dB",10^($B9729/20),ABS($B9729)))</f>
        <v>2.41123755968984</v>
      </c>
      <c r="D9729" s="32" t="n">
        <f aca="false">IF($A9729="","",$A9729^2)</f>
        <v>2309925.02441406</v>
      </c>
      <c r="E9729" s="32" t="n">
        <f aca="false">IF($A9729="","",IF($C9729&lt;=0,"",1/$C9729^2))</f>
        <v>0.171996654680107</v>
      </c>
      <c r="F9729" s="33" t="n">
        <f aca="false">IF(OR(ROW()-設定!$B$30&lt;2,ROW()+設定!$B$30&gt;13701,N($A9729)&lt;=0,N(INDEX($A$2:$A$13701,MIN(13700,MAX(1,ROW()-1+設定!$B$30))))&lt;=0,$A9729&lt;設定!$B$28,$A9729&gt;設定!$B$29),0,IF(AND($C9729&gt;=MAX(INDEX($C$1:$C$13701,MAX(1,ROW()-設定!$B$24)):INDEX($C$1:$C$13701,MAX(1,ROW()-1))),$C9729&gt;MAX(INDEX($C$1:$C$13701,MIN(13701,ROW()+1)):INDEX($C$1:$C$13701,MIN(13701,ROW()+設定!$B$24))),$C9729&gt;=設定!$B$32,$C9729&gt;=MAX(MIN(INDEX($C$1:$C$13701,MAX(1,ROW()-設定!$B$26)):INDEX($C$1:$C$13701,MAX(1,ROW()-1))),MIN(INDEX($C$1:$C$13701,MIN(13701,ROW()+1)):INDEX($C$1:$C$13701,MIN(13701,ROW()+設定!$B$26))))*10^(設定!$B$27/20)),1,0))</f>
        <v>0</v>
      </c>
      <c r="G9729" s="33" t="n">
        <f aca="false">$G9728+IF($F9729=1,1,0)</f>
        <v>5</v>
      </c>
      <c r="H9729" s="0" t="str">
        <f aca="false">IF($F9729=1,$G9729,"")</f>
        <v/>
      </c>
    </row>
    <row r="9730" customFormat="false" ht="15" hidden="false" customHeight="false" outlineLevel="0" collapsed="false">
      <c r="A9730" s="30" t="n">
        <v>1520</v>
      </c>
      <c r="B9730" s="31" t="n">
        <v>7.6463</v>
      </c>
      <c r="C9730" s="32" t="n">
        <f aca="false">IF($A9730="","",IF(設定!$B$21="dB",10^($B9730/20),ABS($B9730)))</f>
        <v>2.41165400162184</v>
      </c>
      <c r="D9730" s="32" t="n">
        <f aca="false">IF($A9730="","",$A9730^2)</f>
        <v>2310400</v>
      </c>
      <c r="E9730" s="32" t="n">
        <f aca="false">IF($A9730="","",IF($C9730&lt;=0,"",1/$C9730^2))</f>
        <v>0.171937259397933</v>
      </c>
      <c r="F9730" s="33" t="n">
        <f aca="false">IF(OR(ROW()-設定!$B$30&lt;2,ROW()+設定!$B$30&gt;13701,N($A9730)&lt;=0,N(INDEX($A$2:$A$13701,MIN(13700,MAX(1,ROW()-1+設定!$B$30))))&lt;=0,$A9730&lt;設定!$B$28,$A9730&gt;設定!$B$29),0,IF(AND($C9730&gt;=MAX(INDEX($C$1:$C$13701,MAX(1,ROW()-設定!$B$24)):INDEX($C$1:$C$13701,MAX(1,ROW()-1))),$C9730&gt;MAX(INDEX($C$1:$C$13701,MIN(13701,ROW()+1)):INDEX($C$1:$C$13701,MIN(13701,ROW()+設定!$B$24))),$C9730&gt;=設定!$B$32,$C9730&gt;=MAX(MIN(INDEX($C$1:$C$13701,MAX(1,ROW()-設定!$B$26)):INDEX($C$1:$C$13701,MAX(1,ROW()-1))),MIN(INDEX($C$1:$C$13701,MIN(13701,ROW()+1)):INDEX($C$1:$C$13701,MIN(13701,ROW()+設定!$B$26))))*10^(設定!$B$27/20)),1,0))</f>
        <v>0</v>
      </c>
      <c r="G9730" s="33" t="n">
        <f aca="false">$G9729+IF($F9730=1,1,0)</f>
        <v>5</v>
      </c>
      <c r="H9730" s="0" t="str">
        <f aca="false">IF($F9730=1,$G9730,"")</f>
        <v/>
      </c>
    </row>
    <row r="9731" customFormat="false" ht="15" hidden="false" customHeight="false" outlineLevel="0" collapsed="false">
      <c r="A9731" s="30" t="n">
        <v>1520.15625</v>
      </c>
      <c r="B9731" s="31" t="n">
        <v>7.7132</v>
      </c>
      <c r="C9731" s="32" t="n">
        <f aca="false">IF($A9731="","",IF(設定!$B$21="dB",10^($B9731/20),ABS($B9731)))</f>
        <v>2.43030063295146</v>
      </c>
      <c r="D9731" s="32" t="n">
        <f aca="false">IF($A9731="","",$A9731^2)</f>
        <v>2310875.02441406</v>
      </c>
      <c r="E9731" s="32" t="n">
        <f aca="false">IF($A9731="","",IF($C9731&lt;=0,"",1/$C9731^2))</f>
        <v>0.169308982604677</v>
      </c>
      <c r="F9731" s="33" t="n">
        <f aca="false">IF(OR(ROW()-設定!$B$30&lt;2,ROW()+設定!$B$30&gt;13701,N($A9731)&lt;=0,N(INDEX($A$2:$A$13701,MIN(13700,MAX(1,ROW()-1+設定!$B$30))))&lt;=0,$A9731&lt;設定!$B$28,$A9731&gt;設定!$B$29),0,IF(AND($C9731&gt;=MAX(INDEX($C$1:$C$13701,MAX(1,ROW()-設定!$B$24)):INDEX($C$1:$C$13701,MAX(1,ROW()-1))),$C9731&gt;MAX(INDEX($C$1:$C$13701,MIN(13701,ROW()+1)):INDEX($C$1:$C$13701,MIN(13701,ROW()+設定!$B$24))),$C9731&gt;=設定!$B$32,$C9731&gt;=MAX(MIN(INDEX($C$1:$C$13701,MAX(1,ROW()-設定!$B$26)):INDEX($C$1:$C$13701,MAX(1,ROW()-1))),MIN(INDEX($C$1:$C$13701,MIN(13701,ROW()+1)):INDEX($C$1:$C$13701,MIN(13701,ROW()+設定!$B$26))))*10^(設定!$B$27/20)),1,0))</f>
        <v>0</v>
      </c>
      <c r="G9731" s="33" t="n">
        <f aca="false">$G9730+IF($F9731=1,1,0)</f>
        <v>5</v>
      </c>
      <c r="H9731" s="0" t="str">
        <f aca="false">IF($F9731=1,$G9731,"")</f>
        <v/>
      </c>
    </row>
    <row r="9732" customFormat="false" ht="15" hidden="false" customHeight="false" outlineLevel="0" collapsed="false">
      <c r="A9732" s="30" t="n">
        <v>1520.3125</v>
      </c>
      <c r="B9732" s="31" t="n">
        <v>7.5417</v>
      </c>
      <c r="C9732" s="32" t="n">
        <f aca="false">IF($A9732="","",IF(設定!$B$21="dB",10^($B9732/20),ABS($B9732)))</f>
        <v>2.38278578192072</v>
      </c>
      <c r="D9732" s="32" t="n">
        <f aca="false">IF($A9732="","",$A9732^2)</f>
        <v>2311350.09765625</v>
      </c>
      <c r="E9732" s="32" t="n">
        <f aca="false">IF($A9732="","",IF($C9732&lt;=0,"",1/$C9732^2))</f>
        <v>0.17612864744209</v>
      </c>
      <c r="F9732" s="33" t="n">
        <f aca="false">IF(OR(ROW()-設定!$B$30&lt;2,ROW()+設定!$B$30&gt;13701,N($A9732)&lt;=0,N(INDEX($A$2:$A$13701,MIN(13700,MAX(1,ROW()-1+設定!$B$30))))&lt;=0,$A9732&lt;設定!$B$28,$A9732&gt;設定!$B$29),0,IF(AND($C9732&gt;=MAX(INDEX($C$1:$C$13701,MAX(1,ROW()-設定!$B$24)):INDEX($C$1:$C$13701,MAX(1,ROW()-1))),$C9732&gt;MAX(INDEX($C$1:$C$13701,MIN(13701,ROW()+1)):INDEX($C$1:$C$13701,MIN(13701,ROW()+設定!$B$24))),$C9732&gt;=設定!$B$32,$C9732&gt;=MAX(MIN(INDEX($C$1:$C$13701,MAX(1,ROW()-設定!$B$26)):INDEX($C$1:$C$13701,MAX(1,ROW()-1))),MIN(INDEX($C$1:$C$13701,MIN(13701,ROW()+1)):INDEX($C$1:$C$13701,MIN(13701,ROW()+設定!$B$26))))*10^(設定!$B$27/20)),1,0))</f>
        <v>0</v>
      </c>
      <c r="G9732" s="33" t="n">
        <f aca="false">$G9731+IF($F9732=1,1,0)</f>
        <v>5</v>
      </c>
      <c r="H9732" s="0" t="str">
        <f aca="false">IF($F9732=1,$G9732,"")</f>
        <v/>
      </c>
    </row>
    <row r="9733" customFormat="false" ht="15" hidden="false" customHeight="false" outlineLevel="0" collapsed="false">
      <c r="A9733" s="30" t="n">
        <v>1520.46875</v>
      </c>
      <c r="B9733" s="31" t="n">
        <v>7.5366</v>
      </c>
      <c r="C9733" s="32" t="n">
        <f aca="false">IF($A9733="","",IF(設定!$B$21="dB",10^($B9733/20),ABS($B9733)))</f>
        <v>2.38138711798968</v>
      </c>
      <c r="D9733" s="32" t="n">
        <f aca="false">IF($A9733="","",$A9733^2)</f>
        <v>2311825.21972656</v>
      </c>
      <c r="E9733" s="32" t="n">
        <f aca="false">IF($A9733="","",IF($C9733&lt;=0,"",1/$C9733^2))</f>
        <v>0.176335600043436</v>
      </c>
      <c r="F9733" s="33" t="n">
        <f aca="false">IF(OR(ROW()-設定!$B$30&lt;2,ROW()+設定!$B$30&gt;13701,N($A9733)&lt;=0,N(INDEX($A$2:$A$13701,MIN(13700,MAX(1,ROW()-1+設定!$B$30))))&lt;=0,$A9733&lt;設定!$B$28,$A9733&gt;設定!$B$29),0,IF(AND($C9733&gt;=MAX(INDEX($C$1:$C$13701,MAX(1,ROW()-設定!$B$24)):INDEX($C$1:$C$13701,MAX(1,ROW()-1))),$C9733&gt;MAX(INDEX($C$1:$C$13701,MIN(13701,ROW()+1)):INDEX($C$1:$C$13701,MIN(13701,ROW()+設定!$B$24))),$C9733&gt;=設定!$B$32,$C9733&gt;=MAX(MIN(INDEX($C$1:$C$13701,MAX(1,ROW()-設定!$B$26)):INDEX($C$1:$C$13701,MAX(1,ROW()-1))),MIN(INDEX($C$1:$C$13701,MIN(13701,ROW()+1)):INDEX($C$1:$C$13701,MIN(13701,ROW()+設定!$B$26))))*10^(設定!$B$27/20)),1,0))</f>
        <v>0</v>
      </c>
      <c r="G9733" s="33" t="n">
        <f aca="false">$G9732+IF($F9733=1,1,0)</f>
        <v>5</v>
      </c>
      <c r="H9733" s="0" t="str">
        <f aca="false">IF($F9733=1,$G9733,"")</f>
        <v/>
      </c>
    </row>
    <row r="9734" customFormat="false" ht="15" hidden="false" customHeight="false" outlineLevel="0" collapsed="false">
      <c r="A9734" s="30" t="n">
        <v>1520.625</v>
      </c>
      <c r="B9734" s="31" t="n">
        <v>7.6885</v>
      </c>
      <c r="C9734" s="32" t="n">
        <f aca="false">IF($A9734="","",IF(設定!$B$21="dB",10^($B9734/20),ABS($B9734)))</f>
        <v>2.42339942216203</v>
      </c>
      <c r="D9734" s="32" t="n">
        <f aca="false">IF($A9734="","",$A9734^2)</f>
        <v>2312300.390625</v>
      </c>
      <c r="E9734" s="32" t="n">
        <f aca="false">IF($A9734="","",IF($C9734&lt;=0,"",1/$C9734^2))</f>
        <v>0.170274651465529</v>
      </c>
      <c r="F9734" s="33" t="n">
        <f aca="false">IF(OR(ROW()-設定!$B$30&lt;2,ROW()+設定!$B$30&gt;13701,N($A9734)&lt;=0,N(INDEX($A$2:$A$13701,MIN(13700,MAX(1,ROW()-1+設定!$B$30))))&lt;=0,$A9734&lt;設定!$B$28,$A9734&gt;設定!$B$29),0,IF(AND($C9734&gt;=MAX(INDEX($C$1:$C$13701,MAX(1,ROW()-設定!$B$24)):INDEX($C$1:$C$13701,MAX(1,ROW()-1))),$C9734&gt;MAX(INDEX($C$1:$C$13701,MIN(13701,ROW()+1)):INDEX($C$1:$C$13701,MIN(13701,ROW()+設定!$B$24))),$C9734&gt;=設定!$B$32,$C9734&gt;=MAX(MIN(INDEX($C$1:$C$13701,MAX(1,ROW()-設定!$B$26)):INDEX($C$1:$C$13701,MAX(1,ROW()-1))),MIN(INDEX($C$1:$C$13701,MIN(13701,ROW()+1)):INDEX($C$1:$C$13701,MIN(13701,ROW()+設定!$B$26))))*10^(設定!$B$27/20)),1,0))</f>
        <v>0</v>
      </c>
      <c r="G9734" s="33" t="n">
        <f aca="false">$G9733+IF($F9734=1,1,0)</f>
        <v>5</v>
      </c>
      <c r="H9734" s="0" t="str">
        <f aca="false">IF($F9734=1,$G9734,"")</f>
        <v/>
      </c>
    </row>
    <row r="9735" customFormat="false" ht="15" hidden="false" customHeight="false" outlineLevel="0" collapsed="false">
      <c r="A9735" s="30" t="n">
        <v>1520.78125</v>
      </c>
      <c r="B9735" s="31" t="n">
        <v>7.3104</v>
      </c>
      <c r="C9735" s="32" t="n">
        <f aca="false">IF($A9735="","",IF(設定!$B$21="dB",10^($B9735/20),ABS($B9735)))</f>
        <v>2.32017103093399</v>
      </c>
      <c r="D9735" s="32" t="n">
        <f aca="false">IF($A9735="","",$A9735^2)</f>
        <v>2312775.61035156</v>
      </c>
      <c r="E9735" s="32" t="n">
        <f aca="false">IF($A9735="","",IF($C9735&lt;=0,"",1/$C9735^2))</f>
        <v>0.185763335285761</v>
      </c>
      <c r="F9735" s="33" t="n">
        <f aca="false">IF(OR(ROW()-設定!$B$30&lt;2,ROW()+設定!$B$30&gt;13701,N($A9735)&lt;=0,N(INDEX($A$2:$A$13701,MIN(13700,MAX(1,ROW()-1+設定!$B$30))))&lt;=0,$A9735&lt;設定!$B$28,$A9735&gt;設定!$B$29),0,IF(AND($C9735&gt;=MAX(INDEX($C$1:$C$13701,MAX(1,ROW()-設定!$B$24)):INDEX($C$1:$C$13701,MAX(1,ROW()-1))),$C9735&gt;MAX(INDEX($C$1:$C$13701,MIN(13701,ROW()+1)):INDEX($C$1:$C$13701,MIN(13701,ROW()+設定!$B$24))),$C9735&gt;=設定!$B$32,$C9735&gt;=MAX(MIN(INDEX($C$1:$C$13701,MAX(1,ROW()-設定!$B$26)):INDEX($C$1:$C$13701,MAX(1,ROW()-1))),MIN(INDEX($C$1:$C$13701,MIN(13701,ROW()+1)):INDEX($C$1:$C$13701,MIN(13701,ROW()+設定!$B$26))))*10^(設定!$B$27/20)),1,0))</f>
        <v>0</v>
      </c>
      <c r="G9735" s="33" t="n">
        <f aca="false">$G9734+IF($F9735=1,1,0)</f>
        <v>5</v>
      </c>
      <c r="H9735" s="0" t="str">
        <f aca="false">IF($F9735=1,$G9735,"")</f>
        <v/>
      </c>
    </row>
    <row r="9736" customFormat="false" ht="15" hidden="false" customHeight="false" outlineLevel="0" collapsed="false">
      <c r="A9736" s="30" t="n">
        <v>1520.9375</v>
      </c>
      <c r="B9736" s="31" t="n">
        <v>7.433</v>
      </c>
      <c r="C9736" s="32" t="n">
        <f aca="false">IF($A9736="","",IF(設定!$B$21="dB",10^($B9736/20),ABS($B9736)))</f>
        <v>2.35315210299125</v>
      </c>
      <c r="D9736" s="32" t="n">
        <f aca="false">IF($A9736="","",$A9736^2)</f>
        <v>2313250.87890625</v>
      </c>
      <c r="E9736" s="32" t="n">
        <f aca="false">IF($A9736="","",IF($C9736&lt;=0,"",1/$C9736^2))</f>
        <v>0.180592620541615</v>
      </c>
      <c r="F9736" s="33" t="n">
        <f aca="false">IF(OR(ROW()-設定!$B$30&lt;2,ROW()+設定!$B$30&gt;13701,N($A9736)&lt;=0,N(INDEX($A$2:$A$13701,MIN(13700,MAX(1,ROW()-1+設定!$B$30))))&lt;=0,$A9736&lt;設定!$B$28,$A9736&gt;設定!$B$29),0,IF(AND($C9736&gt;=MAX(INDEX($C$1:$C$13701,MAX(1,ROW()-設定!$B$24)):INDEX($C$1:$C$13701,MAX(1,ROW()-1))),$C9736&gt;MAX(INDEX($C$1:$C$13701,MIN(13701,ROW()+1)):INDEX($C$1:$C$13701,MIN(13701,ROW()+設定!$B$24))),$C9736&gt;=設定!$B$32,$C9736&gt;=MAX(MIN(INDEX($C$1:$C$13701,MAX(1,ROW()-設定!$B$26)):INDEX($C$1:$C$13701,MAX(1,ROW()-1))),MIN(INDEX($C$1:$C$13701,MIN(13701,ROW()+1)):INDEX($C$1:$C$13701,MIN(13701,ROW()+設定!$B$26))))*10^(設定!$B$27/20)),1,0))</f>
        <v>0</v>
      </c>
      <c r="G9736" s="33" t="n">
        <f aca="false">$G9735+IF($F9736=1,1,0)</f>
        <v>5</v>
      </c>
      <c r="H9736" s="0" t="str">
        <f aca="false">IF($F9736=1,$G9736,"")</f>
        <v/>
      </c>
    </row>
    <row r="9737" customFormat="false" ht="15" hidden="false" customHeight="false" outlineLevel="0" collapsed="false">
      <c r="A9737" s="30" t="n">
        <v>1521.09375</v>
      </c>
      <c r="B9737" s="31" t="n">
        <v>7.4881</v>
      </c>
      <c r="C9737" s="32" t="n">
        <f aca="false">IF($A9737="","",IF(設定!$B$21="dB",10^($B9737/20),ABS($B9737)))</f>
        <v>2.36812705778716</v>
      </c>
      <c r="D9737" s="32" t="n">
        <f aca="false">IF($A9737="","",$A9737^2)</f>
        <v>2313726.19628906</v>
      </c>
      <c r="E9737" s="32" t="n">
        <f aca="false">IF($A9737="","",IF($C9737&lt;=0,"",1/$C9737^2))</f>
        <v>0.17831587130135</v>
      </c>
      <c r="F9737" s="33" t="n">
        <f aca="false">IF(OR(ROW()-設定!$B$30&lt;2,ROW()+設定!$B$30&gt;13701,N($A9737)&lt;=0,N(INDEX($A$2:$A$13701,MIN(13700,MAX(1,ROW()-1+設定!$B$30))))&lt;=0,$A9737&lt;設定!$B$28,$A9737&gt;設定!$B$29),0,IF(AND($C9737&gt;=MAX(INDEX($C$1:$C$13701,MAX(1,ROW()-設定!$B$24)):INDEX($C$1:$C$13701,MAX(1,ROW()-1))),$C9737&gt;MAX(INDEX($C$1:$C$13701,MIN(13701,ROW()+1)):INDEX($C$1:$C$13701,MIN(13701,ROW()+設定!$B$24))),$C9737&gt;=設定!$B$32,$C9737&gt;=MAX(MIN(INDEX($C$1:$C$13701,MAX(1,ROW()-設定!$B$26)):INDEX($C$1:$C$13701,MAX(1,ROW()-1))),MIN(INDEX($C$1:$C$13701,MIN(13701,ROW()+1)):INDEX($C$1:$C$13701,MIN(13701,ROW()+設定!$B$26))))*10^(設定!$B$27/20)),1,0))</f>
        <v>0</v>
      </c>
      <c r="G9737" s="33" t="n">
        <f aca="false">$G9736+IF($F9737=1,1,0)</f>
        <v>5</v>
      </c>
      <c r="H9737" s="0" t="str">
        <f aca="false">IF($F9737=1,$G9737,"")</f>
        <v/>
      </c>
    </row>
    <row r="9738" customFormat="false" ht="15" hidden="false" customHeight="false" outlineLevel="0" collapsed="false">
      <c r="A9738" s="30" t="n">
        <v>1521.25</v>
      </c>
      <c r="B9738" s="31" t="n">
        <v>7.2755</v>
      </c>
      <c r="C9738" s="32" t="n">
        <f aca="false">IF($A9738="","",IF(設定!$B$21="dB",10^($B9738/20),ABS($B9738)))</f>
        <v>2.31086726207907</v>
      </c>
      <c r="D9738" s="32" t="n">
        <f aca="false">IF($A9738="","",$A9738^2)</f>
        <v>2314201.5625</v>
      </c>
      <c r="E9738" s="32" t="n">
        <f aca="false">IF($A9738="","",IF($C9738&lt;=0,"",1/$C9738^2))</f>
        <v>0.187262147709161</v>
      </c>
      <c r="F9738" s="33" t="n">
        <f aca="false">IF(OR(ROW()-設定!$B$30&lt;2,ROW()+設定!$B$30&gt;13701,N($A9738)&lt;=0,N(INDEX($A$2:$A$13701,MIN(13700,MAX(1,ROW()-1+設定!$B$30))))&lt;=0,$A9738&lt;設定!$B$28,$A9738&gt;設定!$B$29),0,IF(AND($C9738&gt;=MAX(INDEX($C$1:$C$13701,MAX(1,ROW()-設定!$B$24)):INDEX($C$1:$C$13701,MAX(1,ROW()-1))),$C9738&gt;MAX(INDEX($C$1:$C$13701,MIN(13701,ROW()+1)):INDEX($C$1:$C$13701,MIN(13701,ROW()+設定!$B$24))),$C9738&gt;=設定!$B$32,$C9738&gt;=MAX(MIN(INDEX($C$1:$C$13701,MAX(1,ROW()-設定!$B$26)):INDEX($C$1:$C$13701,MAX(1,ROW()-1))),MIN(INDEX($C$1:$C$13701,MIN(13701,ROW()+1)):INDEX($C$1:$C$13701,MIN(13701,ROW()+設定!$B$26))))*10^(設定!$B$27/20)),1,0))</f>
        <v>0</v>
      </c>
      <c r="G9738" s="33" t="n">
        <f aca="false">$G9737+IF($F9738=1,1,0)</f>
        <v>5</v>
      </c>
      <c r="H9738" s="0" t="str">
        <f aca="false">IF($F9738=1,$G9738,"")</f>
        <v/>
      </c>
    </row>
    <row r="9739" customFormat="false" ht="15" hidden="false" customHeight="false" outlineLevel="0" collapsed="false">
      <c r="A9739" s="30" t="n">
        <v>1521.40625</v>
      </c>
      <c r="B9739" s="31" t="n">
        <v>7.3087</v>
      </c>
      <c r="C9739" s="32" t="n">
        <f aca="false">IF($A9739="","",IF(設定!$B$21="dB",10^($B9739/20),ABS($B9739)))</f>
        <v>2.31971697211511</v>
      </c>
      <c r="D9739" s="32" t="n">
        <f aca="false">IF($A9739="","",$A9739^2)</f>
        <v>2314676.97753906</v>
      </c>
      <c r="E9739" s="32" t="n">
        <f aca="false">IF($A9739="","",IF($C9739&lt;=0,"",1/$C9739^2))</f>
        <v>0.185836064620129</v>
      </c>
      <c r="F9739" s="33" t="n">
        <f aca="false">IF(OR(ROW()-設定!$B$30&lt;2,ROW()+設定!$B$30&gt;13701,N($A9739)&lt;=0,N(INDEX($A$2:$A$13701,MIN(13700,MAX(1,ROW()-1+設定!$B$30))))&lt;=0,$A9739&lt;設定!$B$28,$A9739&gt;設定!$B$29),0,IF(AND($C9739&gt;=MAX(INDEX($C$1:$C$13701,MAX(1,ROW()-設定!$B$24)):INDEX($C$1:$C$13701,MAX(1,ROW()-1))),$C9739&gt;MAX(INDEX($C$1:$C$13701,MIN(13701,ROW()+1)):INDEX($C$1:$C$13701,MIN(13701,ROW()+設定!$B$24))),$C9739&gt;=設定!$B$32,$C9739&gt;=MAX(MIN(INDEX($C$1:$C$13701,MAX(1,ROW()-設定!$B$26)):INDEX($C$1:$C$13701,MAX(1,ROW()-1))),MIN(INDEX($C$1:$C$13701,MIN(13701,ROW()+1)):INDEX($C$1:$C$13701,MIN(13701,ROW()+設定!$B$26))))*10^(設定!$B$27/20)),1,0))</f>
        <v>0</v>
      </c>
      <c r="G9739" s="33" t="n">
        <f aca="false">$G9738+IF($F9739=1,1,0)</f>
        <v>5</v>
      </c>
      <c r="H9739" s="0" t="str">
        <f aca="false">IF($F9739=1,$G9739,"")</f>
        <v/>
      </c>
    </row>
    <row r="9740" customFormat="false" ht="15" hidden="false" customHeight="false" outlineLevel="0" collapsed="false">
      <c r="A9740" s="30" t="n">
        <v>1521.5625</v>
      </c>
      <c r="B9740" s="31" t="n">
        <v>7.2024</v>
      </c>
      <c r="C9740" s="32" t="n">
        <f aca="false">IF($A9740="","",IF(設定!$B$21="dB",10^($B9740/20),ABS($B9740)))</f>
        <v>2.29150073035152</v>
      </c>
      <c r="D9740" s="32" t="n">
        <f aca="false">IF($A9740="","",$A9740^2)</f>
        <v>2315152.44140625</v>
      </c>
      <c r="E9740" s="32" t="n">
        <f aca="false">IF($A9740="","",IF($C9740&lt;=0,"",1/$C9740^2))</f>
        <v>0.190440801235667</v>
      </c>
      <c r="F9740" s="33" t="n">
        <f aca="false">IF(OR(ROW()-設定!$B$30&lt;2,ROW()+設定!$B$30&gt;13701,N($A9740)&lt;=0,N(INDEX($A$2:$A$13701,MIN(13700,MAX(1,ROW()-1+設定!$B$30))))&lt;=0,$A9740&lt;設定!$B$28,$A9740&gt;設定!$B$29),0,IF(AND($C9740&gt;=MAX(INDEX($C$1:$C$13701,MAX(1,ROW()-設定!$B$24)):INDEX($C$1:$C$13701,MAX(1,ROW()-1))),$C9740&gt;MAX(INDEX($C$1:$C$13701,MIN(13701,ROW()+1)):INDEX($C$1:$C$13701,MIN(13701,ROW()+設定!$B$24))),$C9740&gt;=設定!$B$32,$C9740&gt;=MAX(MIN(INDEX($C$1:$C$13701,MAX(1,ROW()-設定!$B$26)):INDEX($C$1:$C$13701,MAX(1,ROW()-1))),MIN(INDEX($C$1:$C$13701,MIN(13701,ROW()+1)):INDEX($C$1:$C$13701,MIN(13701,ROW()+設定!$B$26))))*10^(設定!$B$27/20)),1,0))</f>
        <v>0</v>
      </c>
      <c r="G9740" s="33" t="n">
        <f aca="false">$G9739+IF($F9740=1,1,0)</f>
        <v>5</v>
      </c>
      <c r="H9740" s="0" t="str">
        <f aca="false">IF($F9740=1,$G9740,"")</f>
        <v/>
      </c>
    </row>
    <row r="9741" customFormat="false" ht="15" hidden="false" customHeight="false" outlineLevel="0" collapsed="false">
      <c r="A9741" s="30" t="n">
        <v>1521.71875</v>
      </c>
      <c r="B9741" s="31" t="n">
        <v>7.3243</v>
      </c>
      <c r="C9741" s="32" t="n">
        <f aca="false">IF($A9741="","",IF(設定!$B$21="dB",10^($B9741/20),ABS($B9741)))</f>
        <v>2.32388696534381</v>
      </c>
      <c r="D9741" s="32" t="n">
        <f aca="false">IF($A9741="","",$A9741^2)</f>
        <v>2315627.95410156</v>
      </c>
      <c r="E9741" s="32" t="n">
        <f aca="false">IF($A9741="","",IF($C9741&lt;=0,"",1/$C9741^2))</f>
        <v>0.185169732850024</v>
      </c>
      <c r="F9741" s="33" t="n">
        <f aca="false">IF(OR(ROW()-設定!$B$30&lt;2,ROW()+設定!$B$30&gt;13701,N($A9741)&lt;=0,N(INDEX($A$2:$A$13701,MIN(13700,MAX(1,ROW()-1+設定!$B$30))))&lt;=0,$A9741&lt;設定!$B$28,$A9741&gt;設定!$B$29),0,IF(AND($C9741&gt;=MAX(INDEX($C$1:$C$13701,MAX(1,ROW()-設定!$B$24)):INDEX($C$1:$C$13701,MAX(1,ROW()-1))),$C9741&gt;MAX(INDEX($C$1:$C$13701,MIN(13701,ROW()+1)):INDEX($C$1:$C$13701,MIN(13701,ROW()+設定!$B$24))),$C9741&gt;=設定!$B$32,$C9741&gt;=MAX(MIN(INDEX($C$1:$C$13701,MAX(1,ROW()-設定!$B$26)):INDEX($C$1:$C$13701,MAX(1,ROW()-1))),MIN(INDEX($C$1:$C$13701,MIN(13701,ROW()+1)):INDEX($C$1:$C$13701,MIN(13701,ROW()+設定!$B$26))))*10^(設定!$B$27/20)),1,0))</f>
        <v>0</v>
      </c>
      <c r="G9741" s="33" t="n">
        <f aca="false">$G9740+IF($F9741=1,1,0)</f>
        <v>5</v>
      </c>
      <c r="H9741" s="0" t="str">
        <f aca="false">IF($F9741=1,$G9741,"")</f>
        <v/>
      </c>
    </row>
    <row r="9742" customFormat="false" ht="15" hidden="false" customHeight="false" outlineLevel="0" collapsed="false">
      <c r="A9742" s="30" t="n">
        <v>1521.875</v>
      </c>
      <c r="B9742" s="31" t="n">
        <v>7.2105</v>
      </c>
      <c r="C9742" s="32" t="n">
        <f aca="false">IF($A9742="","",IF(設定!$B$21="dB",10^($B9742/20),ABS($B9742)))</f>
        <v>2.29363865910209</v>
      </c>
      <c r="D9742" s="32" t="n">
        <f aca="false">IF($A9742="","",$A9742^2)</f>
        <v>2316103.515625</v>
      </c>
      <c r="E9742" s="32" t="n">
        <f aca="false">IF($A9742="","",IF($C9742&lt;=0,"",1/$C9742^2))</f>
        <v>0.190085942279657</v>
      </c>
      <c r="F9742" s="33" t="n">
        <f aca="false">IF(OR(ROW()-設定!$B$30&lt;2,ROW()+設定!$B$30&gt;13701,N($A9742)&lt;=0,N(INDEX($A$2:$A$13701,MIN(13700,MAX(1,ROW()-1+設定!$B$30))))&lt;=0,$A9742&lt;設定!$B$28,$A9742&gt;設定!$B$29),0,IF(AND($C9742&gt;=MAX(INDEX($C$1:$C$13701,MAX(1,ROW()-設定!$B$24)):INDEX($C$1:$C$13701,MAX(1,ROW()-1))),$C9742&gt;MAX(INDEX($C$1:$C$13701,MIN(13701,ROW()+1)):INDEX($C$1:$C$13701,MIN(13701,ROW()+設定!$B$24))),$C9742&gt;=設定!$B$32,$C9742&gt;=MAX(MIN(INDEX($C$1:$C$13701,MAX(1,ROW()-設定!$B$26)):INDEX($C$1:$C$13701,MAX(1,ROW()-1))),MIN(INDEX($C$1:$C$13701,MIN(13701,ROW()+1)):INDEX($C$1:$C$13701,MIN(13701,ROW()+設定!$B$26))))*10^(設定!$B$27/20)),1,0))</f>
        <v>0</v>
      </c>
      <c r="G9742" s="33" t="n">
        <f aca="false">$G9741+IF($F9742=1,1,0)</f>
        <v>5</v>
      </c>
      <c r="H9742" s="0" t="str">
        <f aca="false">IF($F9742=1,$G9742,"")</f>
        <v/>
      </c>
    </row>
    <row r="9743" customFormat="false" ht="15" hidden="false" customHeight="false" outlineLevel="0" collapsed="false">
      <c r="A9743" s="30" t="n">
        <v>1522.03125</v>
      </c>
      <c r="B9743" s="31" t="n">
        <v>7.3247</v>
      </c>
      <c r="C9743" s="32" t="n">
        <f aca="false">IF($A9743="","",IF(設定!$B$21="dB",10^($B9743/20),ABS($B9743)))</f>
        <v>2.32399398675773</v>
      </c>
      <c r="D9743" s="32" t="n">
        <f aca="false">IF($A9743="","",$A9743^2)</f>
        <v>2316579.12597656</v>
      </c>
      <c r="E9743" s="32" t="n">
        <f aca="false">IF($A9743="","",IF($C9743&lt;=0,"",1/$C9743^2))</f>
        <v>0.185152678872739</v>
      </c>
      <c r="F9743" s="33" t="n">
        <f aca="false">IF(OR(ROW()-設定!$B$30&lt;2,ROW()+設定!$B$30&gt;13701,N($A9743)&lt;=0,N(INDEX($A$2:$A$13701,MIN(13700,MAX(1,ROW()-1+設定!$B$30))))&lt;=0,$A9743&lt;設定!$B$28,$A9743&gt;設定!$B$29),0,IF(AND($C9743&gt;=MAX(INDEX($C$1:$C$13701,MAX(1,ROW()-設定!$B$24)):INDEX($C$1:$C$13701,MAX(1,ROW()-1))),$C9743&gt;MAX(INDEX($C$1:$C$13701,MIN(13701,ROW()+1)):INDEX($C$1:$C$13701,MIN(13701,ROW()+設定!$B$24))),$C9743&gt;=設定!$B$32,$C9743&gt;=MAX(MIN(INDEX($C$1:$C$13701,MAX(1,ROW()-設定!$B$26)):INDEX($C$1:$C$13701,MAX(1,ROW()-1))),MIN(INDEX($C$1:$C$13701,MIN(13701,ROW()+1)):INDEX($C$1:$C$13701,MIN(13701,ROW()+設定!$B$26))))*10^(設定!$B$27/20)),1,0))</f>
        <v>0</v>
      </c>
      <c r="G9743" s="33" t="n">
        <f aca="false">$G9742+IF($F9743=1,1,0)</f>
        <v>5</v>
      </c>
      <c r="H9743" s="0" t="str">
        <f aca="false">IF($F9743=1,$G9743,"")</f>
        <v/>
      </c>
    </row>
    <row r="9744" customFormat="false" ht="15" hidden="false" customHeight="false" outlineLevel="0" collapsed="false">
      <c r="A9744" s="30" t="n">
        <v>1522.1875</v>
      </c>
      <c r="B9744" s="31" t="n">
        <v>7.3158</v>
      </c>
      <c r="C9744" s="32" t="n">
        <f aca="false">IF($A9744="","",IF(設定!$B$21="dB",10^($B9744/20),ABS($B9744)))</f>
        <v>2.32161392504152</v>
      </c>
      <c r="D9744" s="32" t="n">
        <f aca="false">IF($A9744="","",$A9744^2)</f>
        <v>2317054.78515625</v>
      </c>
      <c r="E9744" s="32" t="n">
        <f aca="false">IF($A9744="","",IF($C9744&lt;=0,"",1/$C9744^2))</f>
        <v>0.185532501445639</v>
      </c>
      <c r="F9744" s="33" t="n">
        <f aca="false">IF(OR(ROW()-設定!$B$30&lt;2,ROW()+設定!$B$30&gt;13701,N($A9744)&lt;=0,N(INDEX($A$2:$A$13701,MIN(13700,MAX(1,ROW()-1+設定!$B$30))))&lt;=0,$A9744&lt;設定!$B$28,$A9744&gt;設定!$B$29),0,IF(AND($C9744&gt;=MAX(INDEX($C$1:$C$13701,MAX(1,ROW()-設定!$B$24)):INDEX($C$1:$C$13701,MAX(1,ROW()-1))),$C9744&gt;MAX(INDEX($C$1:$C$13701,MIN(13701,ROW()+1)):INDEX($C$1:$C$13701,MIN(13701,ROW()+設定!$B$24))),$C9744&gt;=設定!$B$32,$C9744&gt;=MAX(MIN(INDEX($C$1:$C$13701,MAX(1,ROW()-設定!$B$26)):INDEX($C$1:$C$13701,MAX(1,ROW()-1))),MIN(INDEX($C$1:$C$13701,MIN(13701,ROW()+1)):INDEX($C$1:$C$13701,MIN(13701,ROW()+設定!$B$26))))*10^(設定!$B$27/20)),1,0))</f>
        <v>0</v>
      </c>
      <c r="G9744" s="33" t="n">
        <f aca="false">$G9743+IF($F9744=1,1,0)</f>
        <v>5</v>
      </c>
      <c r="H9744" s="0" t="str">
        <f aca="false">IF($F9744=1,$G9744,"")</f>
        <v/>
      </c>
    </row>
    <row r="9745" customFormat="false" ht="15" hidden="false" customHeight="false" outlineLevel="0" collapsed="false">
      <c r="A9745" s="30" t="n">
        <v>1522.34375</v>
      </c>
      <c r="B9745" s="31" t="n">
        <v>7.1813</v>
      </c>
      <c r="C9745" s="32" t="n">
        <f aca="false">IF($A9745="","",IF(設定!$B$21="dB",10^($B9745/20),ABS($B9745)))</f>
        <v>2.28594091004867</v>
      </c>
      <c r="D9745" s="32" t="n">
        <f aca="false">IF($A9745="","",$A9745^2)</f>
        <v>2317530.49316406</v>
      </c>
      <c r="E9745" s="32" t="n">
        <f aca="false">IF($A9745="","",IF($C9745&lt;=0,"",1/$C9745^2))</f>
        <v>0.191368300494276</v>
      </c>
      <c r="F9745" s="33" t="n">
        <f aca="false">IF(OR(ROW()-設定!$B$30&lt;2,ROW()+設定!$B$30&gt;13701,N($A9745)&lt;=0,N(INDEX($A$2:$A$13701,MIN(13700,MAX(1,ROW()-1+設定!$B$30))))&lt;=0,$A9745&lt;設定!$B$28,$A9745&gt;設定!$B$29),0,IF(AND($C9745&gt;=MAX(INDEX($C$1:$C$13701,MAX(1,ROW()-設定!$B$24)):INDEX($C$1:$C$13701,MAX(1,ROW()-1))),$C9745&gt;MAX(INDEX($C$1:$C$13701,MIN(13701,ROW()+1)):INDEX($C$1:$C$13701,MIN(13701,ROW()+設定!$B$24))),$C9745&gt;=設定!$B$32,$C9745&gt;=MAX(MIN(INDEX($C$1:$C$13701,MAX(1,ROW()-設定!$B$26)):INDEX($C$1:$C$13701,MAX(1,ROW()-1))),MIN(INDEX($C$1:$C$13701,MIN(13701,ROW()+1)):INDEX($C$1:$C$13701,MIN(13701,ROW()+設定!$B$26))))*10^(設定!$B$27/20)),1,0))</f>
        <v>0</v>
      </c>
      <c r="G9745" s="33" t="n">
        <f aca="false">$G9744+IF($F9745=1,1,0)</f>
        <v>5</v>
      </c>
      <c r="H9745" s="0" t="str">
        <f aca="false">IF($F9745=1,$G9745,"")</f>
        <v/>
      </c>
    </row>
    <row r="9746" customFormat="false" ht="15" hidden="false" customHeight="false" outlineLevel="0" collapsed="false">
      <c r="A9746" s="30" t="n">
        <v>1522.5</v>
      </c>
      <c r="B9746" s="31" t="n">
        <v>7.1041</v>
      </c>
      <c r="C9746" s="32" t="n">
        <f aca="false">IF($A9746="","",IF(設定!$B$21="dB",10^($B9746/20),ABS($B9746)))</f>
        <v>2.26571353985387</v>
      </c>
      <c r="D9746" s="32" t="n">
        <f aca="false">IF($A9746="","",$A9746^2)</f>
        <v>2318006.25</v>
      </c>
      <c r="E9746" s="32" t="n">
        <f aca="false">IF($A9746="","",IF($C9746&lt;=0,"",1/$C9746^2))</f>
        <v>0.194800469830856</v>
      </c>
      <c r="F9746" s="33" t="n">
        <f aca="false">IF(OR(ROW()-設定!$B$30&lt;2,ROW()+設定!$B$30&gt;13701,N($A9746)&lt;=0,N(INDEX($A$2:$A$13701,MIN(13700,MAX(1,ROW()-1+設定!$B$30))))&lt;=0,$A9746&lt;設定!$B$28,$A9746&gt;設定!$B$29),0,IF(AND($C9746&gt;=MAX(INDEX($C$1:$C$13701,MAX(1,ROW()-設定!$B$24)):INDEX($C$1:$C$13701,MAX(1,ROW()-1))),$C9746&gt;MAX(INDEX($C$1:$C$13701,MIN(13701,ROW()+1)):INDEX($C$1:$C$13701,MIN(13701,ROW()+設定!$B$24))),$C9746&gt;=設定!$B$32,$C9746&gt;=MAX(MIN(INDEX($C$1:$C$13701,MAX(1,ROW()-設定!$B$26)):INDEX($C$1:$C$13701,MAX(1,ROW()-1))),MIN(INDEX($C$1:$C$13701,MIN(13701,ROW()+1)):INDEX($C$1:$C$13701,MIN(13701,ROW()+設定!$B$26))))*10^(設定!$B$27/20)),1,0))</f>
        <v>0</v>
      </c>
      <c r="G9746" s="33" t="n">
        <f aca="false">$G9745+IF($F9746=1,1,0)</f>
        <v>5</v>
      </c>
      <c r="H9746" s="0" t="str">
        <f aca="false">IF($F9746=1,$G9746,"")</f>
        <v/>
      </c>
    </row>
    <row r="9747" customFormat="false" ht="15" hidden="false" customHeight="false" outlineLevel="0" collapsed="false">
      <c r="A9747" s="30" t="n">
        <v>1522.65625</v>
      </c>
      <c r="B9747" s="31" t="n">
        <v>7.138</v>
      </c>
      <c r="C9747" s="32" t="n">
        <f aca="false">IF($A9747="","",IF(設定!$B$21="dB",10^($B9747/20),ABS($B9747)))</f>
        <v>2.2745736305362</v>
      </c>
      <c r="D9747" s="32" t="n">
        <f aca="false">IF($A9747="","",$A9747^2)</f>
        <v>2318482.05566406</v>
      </c>
      <c r="E9747" s="32" t="n">
        <f aca="false">IF($A9747="","",IF($C9747&lt;=0,"",1/$C9747^2))</f>
        <v>0.193285822619974</v>
      </c>
      <c r="F9747" s="33" t="n">
        <f aca="false">IF(OR(ROW()-設定!$B$30&lt;2,ROW()+設定!$B$30&gt;13701,N($A9747)&lt;=0,N(INDEX($A$2:$A$13701,MIN(13700,MAX(1,ROW()-1+設定!$B$30))))&lt;=0,$A9747&lt;設定!$B$28,$A9747&gt;設定!$B$29),0,IF(AND($C9747&gt;=MAX(INDEX($C$1:$C$13701,MAX(1,ROW()-設定!$B$24)):INDEX($C$1:$C$13701,MAX(1,ROW()-1))),$C9747&gt;MAX(INDEX($C$1:$C$13701,MIN(13701,ROW()+1)):INDEX($C$1:$C$13701,MIN(13701,ROW()+設定!$B$24))),$C9747&gt;=設定!$B$32,$C9747&gt;=MAX(MIN(INDEX($C$1:$C$13701,MAX(1,ROW()-設定!$B$26)):INDEX($C$1:$C$13701,MAX(1,ROW()-1))),MIN(INDEX($C$1:$C$13701,MIN(13701,ROW()+1)):INDEX($C$1:$C$13701,MIN(13701,ROW()+設定!$B$26))))*10^(設定!$B$27/20)),1,0))</f>
        <v>0</v>
      </c>
      <c r="G9747" s="33" t="n">
        <f aca="false">$G9746+IF($F9747=1,1,0)</f>
        <v>5</v>
      </c>
      <c r="H9747" s="0" t="str">
        <f aca="false">IF($F9747=1,$G9747,"")</f>
        <v/>
      </c>
    </row>
    <row r="9748" customFormat="false" ht="15" hidden="false" customHeight="false" outlineLevel="0" collapsed="false">
      <c r="A9748" s="30" t="n">
        <v>1522.8125</v>
      </c>
      <c r="B9748" s="31" t="n">
        <v>7.084</v>
      </c>
      <c r="C9748" s="32" t="n">
        <f aca="false">IF($A9748="","",IF(設定!$B$21="dB",10^($B9748/20),ABS($B9748)))</f>
        <v>2.26047651846834</v>
      </c>
      <c r="D9748" s="32" t="n">
        <f aca="false">IF($A9748="","",$A9748^2)</f>
        <v>2318957.91015625</v>
      </c>
      <c r="E9748" s="32" t="n">
        <f aca="false">IF($A9748="","",IF($C9748&lt;=0,"",1/$C9748^2))</f>
        <v>0.195704134148068</v>
      </c>
      <c r="F9748" s="33" t="n">
        <f aca="false">IF(OR(ROW()-設定!$B$30&lt;2,ROW()+設定!$B$30&gt;13701,N($A9748)&lt;=0,N(INDEX($A$2:$A$13701,MIN(13700,MAX(1,ROW()-1+設定!$B$30))))&lt;=0,$A9748&lt;設定!$B$28,$A9748&gt;設定!$B$29),0,IF(AND($C9748&gt;=MAX(INDEX($C$1:$C$13701,MAX(1,ROW()-設定!$B$24)):INDEX($C$1:$C$13701,MAX(1,ROW()-1))),$C9748&gt;MAX(INDEX($C$1:$C$13701,MIN(13701,ROW()+1)):INDEX($C$1:$C$13701,MIN(13701,ROW()+設定!$B$24))),$C9748&gt;=設定!$B$32,$C9748&gt;=MAX(MIN(INDEX($C$1:$C$13701,MAX(1,ROW()-設定!$B$26)):INDEX($C$1:$C$13701,MAX(1,ROW()-1))),MIN(INDEX($C$1:$C$13701,MIN(13701,ROW()+1)):INDEX($C$1:$C$13701,MIN(13701,ROW()+設定!$B$26))))*10^(設定!$B$27/20)),1,0))</f>
        <v>0</v>
      </c>
      <c r="G9748" s="33" t="n">
        <f aca="false">$G9747+IF($F9748=1,1,0)</f>
        <v>5</v>
      </c>
      <c r="H9748" s="0" t="str">
        <f aca="false">IF($F9748=1,$G9748,"")</f>
        <v/>
      </c>
    </row>
    <row r="9749" customFormat="false" ht="15" hidden="false" customHeight="false" outlineLevel="0" collapsed="false">
      <c r="A9749" s="30" t="n">
        <v>1522.96875</v>
      </c>
      <c r="B9749" s="31" t="n">
        <v>6.916</v>
      </c>
      <c r="C9749" s="32" t="n">
        <f aca="false">IF($A9749="","",IF(設定!$B$21="dB",10^($B9749/20),ABS($B9749)))</f>
        <v>2.21717513777523</v>
      </c>
      <c r="D9749" s="32" t="n">
        <f aca="false">IF($A9749="","",$A9749^2)</f>
        <v>2319433.81347656</v>
      </c>
      <c r="E9749" s="32" t="n">
        <f aca="false">IF($A9749="","",IF($C9749&lt;=0,"",1/$C9749^2))</f>
        <v>0.203422974321173</v>
      </c>
      <c r="F9749" s="33" t="n">
        <f aca="false">IF(OR(ROW()-設定!$B$30&lt;2,ROW()+設定!$B$30&gt;13701,N($A9749)&lt;=0,N(INDEX($A$2:$A$13701,MIN(13700,MAX(1,ROW()-1+設定!$B$30))))&lt;=0,$A9749&lt;設定!$B$28,$A9749&gt;設定!$B$29),0,IF(AND($C9749&gt;=MAX(INDEX($C$1:$C$13701,MAX(1,ROW()-設定!$B$24)):INDEX($C$1:$C$13701,MAX(1,ROW()-1))),$C9749&gt;MAX(INDEX($C$1:$C$13701,MIN(13701,ROW()+1)):INDEX($C$1:$C$13701,MIN(13701,ROW()+設定!$B$24))),$C9749&gt;=設定!$B$32,$C9749&gt;=MAX(MIN(INDEX($C$1:$C$13701,MAX(1,ROW()-設定!$B$26)):INDEX($C$1:$C$13701,MAX(1,ROW()-1))),MIN(INDEX($C$1:$C$13701,MIN(13701,ROW()+1)):INDEX($C$1:$C$13701,MIN(13701,ROW()+設定!$B$26))))*10^(設定!$B$27/20)),1,0))</f>
        <v>0</v>
      </c>
      <c r="G9749" s="33" t="n">
        <f aca="false">$G9748+IF($F9749=1,1,0)</f>
        <v>5</v>
      </c>
      <c r="H9749" s="0" t="str">
        <f aca="false">IF($F9749=1,$G9749,"")</f>
        <v/>
      </c>
    </row>
    <row r="9750" customFormat="false" ht="15" hidden="false" customHeight="false" outlineLevel="0" collapsed="false">
      <c r="A9750" s="30" t="n">
        <v>1523.125</v>
      </c>
      <c r="B9750" s="31" t="n">
        <v>7.1227</v>
      </c>
      <c r="C9750" s="32" t="n">
        <f aca="false">IF($A9750="","",IF(設定!$B$21="dB",10^($B9750/20),ABS($B9750)))</f>
        <v>2.2705705467515</v>
      </c>
      <c r="D9750" s="32" t="n">
        <f aca="false">IF($A9750="","",$A9750^2)</f>
        <v>2319909.765625</v>
      </c>
      <c r="E9750" s="32" t="n">
        <f aca="false">IF($A9750="","",IF($C9750&lt;=0,"",1/$C9750^2))</f>
        <v>0.193967960777937</v>
      </c>
      <c r="F9750" s="33" t="n">
        <f aca="false">IF(OR(ROW()-設定!$B$30&lt;2,ROW()+設定!$B$30&gt;13701,N($A9750)&lt;=0,N(INDEX($A$2:$A$13701,MIN(13700,MAX(1,ROW()-1+設定!$B$30))))&lt;=0,$A9750&lt;設定!$B$28,$A9750&gt;設定!$B$29),0,IF(AND($C9750&gt;=MAX(INDEX($C$1:$C$13701,MAX(1,ROW()-設定!$B$24)):INDEX($C$1:$C$13701,MAX(1,ROW()-1))),$C9750&gt;MAX(INDEX($C$1:$C$13701,MIN(13701,ROW()+1)):INDEX($C$1:$C$13701,MIN(13701,ROW()+設定!$B$24))),$C9750&gt;=設定!$B$32,$C9750&gt;=MAX(MIN(INDEX($C$1:$C$13701,MAX(1,ROW()-設定!$B$26)):INDEX($C$1:$C$13701,MAX(1,ROW()-1))),MIN(INDEX($C$1:$C$13701,MIN(13701,ROW()+1)):INDEX($C$1:$C$13701,MIN(13701,ROW()+設定!$B$26))))*10^(設定!$B$27/20)),1,0))</f>
        <v>0</v>
      </c>
      <c r="G9750" s="33" t="n">
        <f aca="false">$G9749+IF($F9750=1,1,0)</f>
        <v>5</v>
      </c>
      <c r="H9750" s="0" t="str">
        <f aca="false">IF($F9750=1,$G9750,"")</f>
        <v/>
      </c>
    </row>
    <row r="9751" customFormat="false" ht="15" hidden="false" customHeight="false" outlineLevel="0" collapsed="false">
      <c r="A9751" s="30" t="n">
        <v>1523.28125</v>
      </c>
      <c r="B9751" s="31" t="n">
        <v>7.0021</v>
      </c>
      <c r="C9751" s="32" t="n">
        <f aca="false">IF($A9751="","",IF(設定!$B$21="dB",10^($B9751/20),ABS($B9751)))</f>
        <v>2.23926246282578</v>
      </c>
      <c r="D9751" s="32" t="n">
        <f aca="false">IF($A9751="","",$A9751^2)</f>
        <v>2320385.76660156</v>
      </c>
      <c r="E9751" s="32" t="n">
        <f aca="false">IF($A9751="","",IF($C9751&lt;=0,"",1/$C9751^2))</f>
        <v>0.199429775332588</v>
      </c>
      <c r="F9751" s="33" t="n">
        <f aca="false">IF(OR(ROW()-設定!$B$30&lt;2,ROW()+設定!$B$30&gt;13701,N($A9751)&lt;=0,N(INDEX($A$2:$A$13701,MIN(13700,MAX(1,ROW()-1+設定!$B$30))))&lt;=0,$A9751&lt;設定!$B$28,$A9751&gt;設定!$B$29),0,IF(AND($C9751&gt;=MAX(INDEX($C$1:$C$13701,MAX(1,ROW()-設定!$B$24)):INDEX($C$1:$C$13701,MAX(1,ROW()-1))),$C9751&gt;MAX(INDEX($C$1:$C$13701,MIN(13701,ROW()+1)):INDEX($C$1:$C$13701,MIN(13701,ROW()+設定!$B$24))),$C9751&gt;=設定!$B$32,$C9751&gt;=MAX(MIN(INDEX($C$1:$C$13701,MAX(1,ROW()-設定!$B$26)):INDEX($C$1:$C$13701,MAX(1,ROW()-1))),MIN(INDEX($C$1:$C$13701,MIN(13701,ROW()+1)):INDEX($C$1:$C$13701,MIN(13701,ROW()+設定!$B$26))))*10^(設定!$B$27/20)),1,0))</f>
        <v>0</v>
      </c>
      <c r="G9751" s="33" t="n">
        <f aca="false">$G9750+IF($F9751=1,1,0)</f>
        <v>5</v>
      </c>
      <c r="H9751" s="0" t="str">
        <f aca="false">IF($F9751=1,$G9751,"")</f>
        <v/>
      </c>
    </row>
    <row r="9752" customFormat="false" ht="15" hidden="false" customHeight="false" outlineLevel="0" collapsed="false">
      <c r="A9752" s="30" t="n">
        <v>1523.4375</v>
      </c>
      <c r="B9752" s="31" t="n">
        <v>7.0268</v>
      </c>
      <c r="C9752" s="32" t="n">
        <f aca="false">IF($A9752="","",IF(設定!$B$21="dB",10^($B9752/20),ABS($B9752)))</f>
        <v>2.24563929948238</v>
      </c>
      <c r="D9752" s="32" t="n">
        <f aca="false">IF($A9752="","",$A9752^2)</f>
        <v>2320861.81640625</v>
      </c>
      <c r="E9752" s="32" t="n">
        <f aca="false">IF($A9752="","",IF($C9752&lt;=0,"",1/$C9752^2))</f>
        <v>0.19829876069061</v>
      </c>
      <c r="F9752" s="33" t="n">
        <f aca="false">IF(OR(ROW()-設定!$B$30&lt;2,ROW()+設定!$B$30&gt;13701,N($A9752)&lt;=0,N(INDEX($A$2:$A$13701,MIN(13700,MAX(1,ROW()-1+設定!$B$30))))&lt;=0,$A9752&lt;設定!$B$28,$A9752&gt;設定!$B$29),0,IF(AND($C9752&gt;=MAX(INDEX($C$1:$C$13701,MAX(1,ROW()-設定!$B$24)):INDEX($C$1:$C$13701,MAX(1,ROW()-1))),$C9752&gt;MAX(INDEX($C$1:$C$13701,MIN(13701,ROW()+1)):INDEX($C$1:$C$13701,MIN(13701,ROW()+設定!$B$24))),$C9752&gt;=設定!$B$32,$C9752&gt;=MAX(MIN(INDEX($C$1:$C$13701,MAX(1,ROW()-設定!$B$26)):INDEX($C$1:$C$13701,MAX(1,ROW()-1))),MIN(INDEX($C$1:$C$13701,MIN(13701,ROW()+1)):INDEX($C$1:$C$13701,MIN(13701,ROW()+設定!$B$26))))*10^(設定!$B$27/20)),1,0))</f>
        <v>0</v>
      </c>
      <c r="G9752" s="33" t="n">
        <f aca="false">$G9751+IF($F9752=1,1,0)</f>
        <v>5</v>
      </c>
      <c r="H9752" s="0" t="str">
        <f aca="false">IF($F9752=1,$G9752,"")</f>
        <v/>
      </c>
    </row>
    <row r="9753" customFormat="false" ht="15" hidden="false" customHeight="false" outlineLevel="0" collapsed="false">
      <c r="A9753" s="30" t="n">
        <v>1523.59375</v>
      </c>
      <c r="B9753" s="31" t="n">
        <v>6.7691</v>
      </c>
      <c r="C9753" s="32" t="n">
        <f aca="false">IF($A9753="","",IF(設定!$B$21="dB",10^($B9753/20),ABS($B9753)))</f>
        <v>2.17999250266219</v>
      </c>
      <c r="D9753" s="32" t="n">
        <f aca="false">IF($A9753="","",$A9753^2)</f>
        <v>2321337.91503906</v>
      </c>
      <c r="E9753" s="32" t="n">
        <f aca="false">IF($A9753="","",IF($C9753&lt;=0,"",1/$C9753^2))</f>
        <v>0.210421445654207</v>
      </c>
      <c r="F9753" s="33" t="n">
        <f aca="false">IF(OR(ROW()-設定!$B$30&lt;2,ROW()+設定!$B$30&gt;13701,N($A9753)&lt;=0,N(INDEX($A$2:$A$13701,MIN(13700,MAX(1,ROW()-1+設定!$B$30))))&lt;=0,$A9753&lt;設定!$B$28,$A9753&gt;設定!$B$29),0,IF(AND($C9753&gt;=MAX(INDEX($C$1:$C$13701,MAX(1,ROW()-設定!$B$24)):INDEX($C$1:$C$13701,MAX(1,ROW()-1))),$C9753&gt;MAX(INDEX($C$1:$C$13701,MIN(13701,ROW()+1)):INDEX($C$1:$C$13701,MIN(13701,ROW()+設定!$B$24))),$C9753&gt;=設定!$B$32,$C9753&gt;=MAX(MIN(INDEX($C$1:$C$13701,MAX(1,ROW()-設定!$B$26)):INDEX($C$1:$C$13701,MAX(1,ROW()-1))),MIN(INDEX($C$1:$C$13701,MIN(13701,ROW()+1)):INDEX($C$1:$C$13701,MIN(13701,ROW()+設定!$B$26))))*10^(設定!$B$27/20)),1,0))</f>
        <v>0</v>
      </c>
      <c r="G9753" s="33" t="n">
        <f aca="false">$G9752+IF($F9753=1,1,0)</f>
        <v>5</v>
      </c>
      <c r="H9753" s="0" t="str">
        <f aca="false">IF($F9753=1,$G9753,"")</f>
        <v/>
      </c>
    </row>
    <row r="9754" customFormat="false" ht="15" hidden="false" customHeight="false" outlineLevel="0" collapsed="false">
      <c r="A9754" s="30" t="n">
        <v>1523.75</v>
      </c>
      <c r="B9754" s="31" t="n">
        <v>6.9692</v>
      </c>
      <c r="C9754" s="32" t="n">
        <f aca="false">IF($A9754="","",IF(設定!$B$21="dB",10^($B9754/20),ABS($B9754)))</f>
        <v>2.23079673404749</v>
      </c>
      <c r="D9754" s="32" t="n">
        <f aca="false">IF($A9754="","",$A9754^2)</f>
        <v>2321814.0625</v>
      </c>
      <c r="E9754" s="32" t="n">
        <f aca="false">IF($A9754="","",IF($C9754&lt;=0,"",1/$C9754^2))</f>
        <v>0.20094629352701</v>
      </c>
      <c r="F9754" s="33" t="n">
        <f aca="false">IF(OR(ROW()-設定!$B$30&lt;2,ROW()+設定!$B$30&gt;13701,N($A9754)&lt;=0,N(INDEX($A$2:$A$13701,MIN(13700,MAX(1,ROW()-1+設定!$B$30))))&lt;=0,$A9754&lt;設定!$B$28,$A9754&gt;設定!$B$29),0,IF(AND($C9754&gt;=MAX(INDEX($C$1:$C$13701,MAX(1,ROW()-設定!$B$24)):INDEX($C$1:$C$13701,MAX(1,ROW()-1))),$C9754&gt;MAX(INDEX($C$1:$C$13701,MIN(13701,ROW()+1)):INDEX($C$1:$C$13701,MIN(13701,ROW()+設定!$B$24))),$C9754&gt;=設定!$B$32,$C9754&gt;=MAX(MIN(INDEX($C$1:$C$13701,MAX(1,ROW()-設定!$B$26)):INDEX($C$1:$C$13701,MAX(1,ROW()-1))),MIN(INDEX($C$1:$C$13701,MIN(13701,ROW()+1)):INDEX($C$1:$C$13701,MIN(13701,ROW()+設定!$B$26))))*10^(設定!$B$27/20)),1,0))</f>
        <v>0</v>
      </c>
      <c r="G9754" s="33" t="n">
        <f aca="false">$G9753+IF($F9754=1,1,0)</f>
        <v>5</v>
      </c>
      <c r="H9754" s="0" t="str">
        <f aca="false">IF($F9754=1,$G9754,"")</f>
        <v/>
      </c>
    </row>
    <row r="9755" customFormat="false" ht="15" hidden="false" customHeight="false" outlineLevel="0" collapsed="false">
      <c r="A9755" s="30" t="n">
        <v>1523.90625</v>
      </c>
      <c r="B9755" s="31" t="n">
        <v>7.0625</v>
      </c>
      <c r="C9755" s="32" t="n">
        <f aca="false">IF($A9755="","",IF(設定!$B$21="dB",10^($B9755/20),ABS($B9755)))</f>
        <v>2.25488812773515</v>
      </c>
      <c r="D9755" s="32" t="n">
        <f aca="false">IF($A9755="","",$A9755^2)</f>
        <v>2322290.25878906</v>
      </c>
      <c r="E9755" s="32" t="n">
        <f aca="false">IF($A9755="","",IF($C9755&lt;=0,"",1/$C9755^2))</f>
        <v>0.196675380928334</v>
      </c>
      <c r="F9755" s="33" t="n">
        <f aca="false">IF(OR(ROW()-設定!$B$30&lt;2,ROW()+設定!$B$30&gt;13701,N($A9755)&lt;=0,N(INDEX($A$2:$A$13701,MIN(13700,MAX(1,ROW()-1+設定!$B$30))))&lt;=0,$A9755&lt;設定!$B$28,$A9755&gt;設定!$B$29),0,IF(AND($C9755&gt;=MAX(INDEX($C$1:$C$13701,MAX(1,ROW()-設定!$B$24)):INDEX($C$1:$C$13701,MAX(1,ROW()-1))),$C9755&gt;MAX(INDEX($C$1:$C$13701,MIN(13701,ROW()+1)):INDEX($C$1:$C$13701,MIN(13701,ROW()+設定!$B$24))),$C9755&gt;=設定!$B$32,$C9755&gt;=MAX(MIN(INDEX($C$1:$C$13701,MAX(1,ROW()-設定!$B$26)):INDEX($C$1:$C$13701,MAX(1,ROW()-1))),MIN(INDEX($C$1:$C$13701,MIN(13701,ROW()+1)):INDEX($C$1:$C$13701,MIN(13701,ROW()+設定!$B$26))))*10^(設定!$B$27/20)),1,0))</f>
        <v>0</v>
      </c>
      <c r="G9755" s="33" t="n">
        <f aca="false">$G9754+IF($F9755=1,1,0)</f>
        <v>5</v>
      </c>
      <c r="H9755" s="0" t="str">
        <f aca="false">IF($F9755=1,$G9755,"")</f>
        <v/>
      </c>
    </row>
    <row r="9756" customFormat="false" ht="15" hidden="false" customHeight="false" outlineLevel="0" collapsed="false">
      <c r="A9756" s="30" t="n">
        <v>1524.0625</v>
      </c>
      <c r="B9756" s="31" t="n">
        <v>6.8754</v>
      </c>
      <c r="C9756" s="32" t="n">
        <f aca="false">IF($A9756="","",IF(設定!$B$21="dB",10^($B9756/20),ABS($B9756)))</f>
        <v>2.20683569528404</v>
      </c>
      <c r="D9756" s="32" t="n">
        <f aca="false">IF($A9756="","",$A9756^2)</f>
        <v>2322766.50390625</v>
      </c>
      <c r="E9756" s="32" t="n">
        <f aca="false">IF($A9756="","",IF($C9756&lt;=0,"",1/$C9756^2))</f>
        <v>0.205333589852238</v>
      </c>
      <c r="F9756" s="33" t="n">
        <f aca="false">IF(OR(ROW()-設定!$B$30&lt;2,ROW()+設定!$B$30&gt;13701,N($A9756)&lt;=0,N(INDEX($A$2:$A$13701,MIN(13700,MAX(1,ROW()-1+設定!$B$30))))&lt;=0,$A9756&lt;設定!$B$28,$A9756&gt;設定!$B$29),0,IF(AND($C9756&gt;=MAX(INDEX($C$1:$C$13701,MAX(1,ROW()-設定!$B$24)):INDEX($C$1:$C$13701,MAX(1,ROW()-1))),$C9756&gt;MAX(INDEX($C$1:$C$13701,MIN(13701,ROW()+1)):INDEX($C$1:$C$13701,MIN(13701,ROW()+設定!$B$24))),$C9756&gt;=設定!$B$32,$C9756&gt;=MAX(MIN(INDEX($C$1:$C$13701,MAX(1,ROW()-設定!$B$26)):INDEX($C$1:$C$13701,MAX(1,ROW()-1))),MIN(INDEX($C$1:$C$13701,MIN(13701,ROW()+1)):INDEX($C$1:$C$13701,MIN(13701,ROW()+設定!$B$26))))*10^(設定!$B$27/20)),1,0))</f>
        <v>0</v>
      </c>
      <c r="G9756" s="33" t="n">
        <f aca="false">$G9755+IF($F9756=1,1,0)</f>
        <v>5</v>
      </c>
      <c r="H9756" s="0" t="str">
        <f aca="false">IF($F9756=1,$G9756,"")</f>
        <v/>
      </c>
    </row>
    <row r="9757" customFormat="false" ht="15" hidden="false" customHeight="false" outlineLevel="0" collapsed="false">
      <c r="A9757" s="30" t="n">
        <v>1524.21875</v>
      </c>
      <c r="B9757" s="31" t="n">
        <v>6.624</v>
      </c>
      <c r="C9757" s="32" t="n">
        <f aca="false">IF($A9757="","",IF(設定!$B$21="dB",10^($B9757/20),ABS($B9757)))</f>
        <v>2.14387766597351</v>
      </c>
      <c r="D9757" s="32" t="n">
        <f aca="false">IF($A9757="","",$A9757^2)</f>
        <v>2323242.79785156</v>
      </c>
      <c r="E9757" s="32" t="n">
        <f aca="false">IF($A9757="","",IF($C9757&lt;=0,"",1/$C9757^2))</f>
        <v>0.217570495092579</v>
      </c>
      <c r="F9757" s="33" t="n">
        <f aca="false">IF(OR(ROW()-設定!$B$30&lt;2,ROW()+設定!$B$30&gt;13701,N($A9757)&lt;=0,N(INDEX($A$2:$A$13701,MIN(13700,MAX(1,ROW()-1+設定!$B$30))))&lt;=0,$A9757&lt;設定!$B$28,$A9757&gt;設定!$B$29),0,IF(AND($C9757&gt;=MAX(INDEX($C$1:$C$13701,MAX(1,ROW()-設定!$B$24)):INDEX($C$1:$C$13701,MAX(1,ROW()-1))),$C9757&gt;MAX(INDEX($C$1:$C$13701,MIN(13701,ROW()+1)):INDEX($C$1:$C$13701,MIN(13701,ROW()+設定!$B$24))),$C9757&gt;=設定!$B$32,$C9757&gt;=MAX(MIN(INDEX($C$1:$C$13701,MAX(1,ROW()-設定!$B$26)):INDEX($C$1:$C$13701,MAX(1,ROW()-1))),MIN(INDEX($C$1:$C$13701,MIN(13701,ROW()+1)):INDEX($C$1:$C$13701,MIN(13701,ROW()+設定!$B$26))))*10^(設定!$B$27/20)),1,0))</f>
        <v>0</v>
      </c>
      <c r="G9757" s="33" t="n">
        <f aca="false">$G9756+IF($F9757=1,1,0)</f>
        <v>5</v>
      </c>
      <c r="H9757" s="0" t="str">
        <f aca="false">IF($F9757=1,$G9757,"")</f>
        <v/>
      </c>
    </row>
    <row r="9758" customFormat="false" ht="15" hidden="false" customHeight="false" outlineLevel="0" collapsed="false">
      <c r="A9758" s="30" t="n">
        <v>1524.375</v>
      </c>
      <c r="B9758" s="31" t="n">
        <v>6.7488</v>
      </c>
      <c r="C9758" s="32" t="n">
        <f aca="false">IF($A9758="","",IF(設定!$B$21="dB",10^($B9758/20),ABS($B9758)))</f>
        <v>2.17490353923447</v>
      </c>
      <c r="D9758" s="32" t="n">
        <f aca="false">IF($A9758="","",$A9758^2)</f>
        <v>2323719.140625</v>
      </c>
      <c r="E9758" s="32" t="n">
        <f aca="false">IF($A9758="","",IF($C9758&lt;=0,"",1/$C9758^2))</f>
        <v>0.211407309912658</v>
      </c>
      <c r="F9758" s="33" t="n">
        <f aca="false">IF(OR(ROW()-設定!$B$30&lt;2,ROW()+設定!$B$30&gt;13701,N($A9758)&lt;=0,N(INDEX($A$2:$A$13701,MIN(13700,MAX(1,ROW()-1+設定!$B$30))))&lt;=0,$A9758&lt;設定!$B$28,$A9758&gt;設定!$B$29),0,IF(AND($C9758&gt;=MAX(INDEX($C$1:$C$13701,MAX(1,ROW()-設定!$B$24)):INDEX($C$1:$C$13701,MAX(1,ROW()-1))),$C9758&gt;MAX(INDEX($C$1:$C$13701,MIN(13701,ROW()+1)):INDEX($C$1:$C$13701,MIN(13701,ROW()+設定!$B$24))),$C9758&gt;=設定!$B$32,$C9758&gt;=MAX(MIN(INDEX($C$1:$C$13701,MAX(1,ROW()-設定!$B$26)):INDEX($C$1:$C$13701,MAX(1,ROW()-1))),MIN(INDEX($C$1:$C$13701,MIN(13701,ROW()+1)):INDEX($C$1:$C$13701,MIN(13701,ROW()+設定!$B$26))))*10^(設定!$B$27/20)),1,0))</f>
        <v>0</v>
      </c>
      <c r="G9758" s="33" t="n">
        <f aca="false">$G9757+IF($F9758=1,1,0)</f>
        <v>5</v>
      </c>
      <c r="H9758" s="0" t="str">
        <f aca="false">IF($F9758=1,$G9758,"")</f>
        <v/>
      </c>
    </row>
    <row r="9759" customFormat="false" ht="15" hidden="false" customHeight="false" outlineLevel="0" collapsed="false">
      <c r="A9759" s="30" t="n">
        <v>1524.53125</v>
      </c>
      <c r="B9759" s="31" t="n">
        <v>6.7043</v>
      </c>
      <c r="C9759" s="32" t="n">
        <f aca="false">IF($A9759="","",IF(設定!$B$21="dB",10^($B9759/20),ABS($B9759)))</f>
        <v>2.16378945512866</v>
      </c>
      <c r="D9759" s="32" t="n">
        <f aca="false">IF($A9759="","",$A9759^2)</f>
        <v>2324195.53222656</v>
      </c>
      <c r="E9759" s="32" t="n">
        <f aca="false">IF($A9759="","",IF($C9759&lt;=0,"",1/$C9759^2))</f>
        <v>0.213584631605721</v>
      </c>
      <c r="F9759" s="33" t="n">
        <f aca="false">IF(OR(ROW()-設定!$B$30&lt;2,ROW()+設定!$B$30&gt;13701,N($A9759)&lt;=0,N(INDEX($A$2:$A$13701,MIN(13700,MAX(1,ROW()-1+設定!$B$30))))&lt;=0,$A9759&lt;設定!$B$28,$A9759&gt;設定!$B$29),0,IF(AND($C9759&gt;=MAX(INDEX($C$1:$C$13701,MAX(1,ROW()-設定!$B$24)):INDEX($C$1:$C$13701,MAX(1,ROW()-1))),$C9759&gt;MAX(INDEX($C$1:$C$13701,MIN(13701,ROW()+1)):INDEX($C$1:$C$13701,MIN(13701,ROW()+設定!$B$24))),$C9759&gt;=設定!$B$32,$C9759&gt;=MAX(MIN(INDEX($C$1:$C$13701,MAX(1,ROW()-設定!$B$26)):INDEX($C$1:$C$13701,MAX(1,ROW()-1))),MIN(INDEX($C$1:$C$13701,MIN(13701,ROW()+1)):INDEX($C$1:$C$13701,MIN(13701,ROW()+設定!$B$26))))*10^(設定!$B$27/20)),1,0))</f>
        <v>0</v>
      </c>
      <c r="G9759" s="33" t="n">
        <f aca="false">$G9758+IF($F9759=1,1,0)</f>
        <v>5</v>
      </c>
      <c r="H9759" s="0" t="str">
        <f aca="false">IF($F9759=1,$G9759,"")</f>
        <v/>
      </c>
    </row>
    <row r="9760" customFormat="false" ht="15" hidden="false" customHeight="false" outlineLevel="0" collapsed="false">
      <c r="A9760" s="30" t="n">
        <v>1524.6875</v>
      </c>
      <c r="B9760" s="31" t="n">
        <v>6.6996</v>
      </c>
      <c r="C9760" s="32" t="n">
        <f aca="false">IF($A9760="","",IF(設定!$B$21="dB",10^($B9760/20),ABS($B9760)))</f>
        <v>2.16261892915163</v>
      </c>
      <c r="D9760" s="32" t="n">
        <f aca="false">IF($A9760="","",$A9760^2)</f>
        <v>2324671.97265625</v>
      </c>
      <c r="E9760" s="32" t="n">
        <f aca="false">IF($A9760="","",IF($C9760&lt;=0,"",1/$C9760^2))</f>
        <v>0.213815901215618</v>
      </c>
      <c r="F9760" s="33" t="n">
        <f aca="false">IF(OR(ROW()-設定!$B$30&lt;2,ROW()+設定!$B$30&gt;13701,N($A9760)&lt;=0,N(INDEX($A$2:$A$13701,MIN(13700,MAX(1,ROW()-1+設定!$B$30))))&lt;=0,$A9760&lt;設定!$B$28,$A9760&gt;設定!$B$29),0,IF(AND($C9760&gt;=MAX(INDEX($C$1:$C$13701,MAX(1,ROW()-設定!$B$24)):INDEX($C$1:$C$13701,MAX(1,ROW()-1))),$C9760&gt;MAX(INDEX($C$1:$C$13701,MIN(13701,ROW()+1)):INDEX($C$1:$C$13701,MIN(13701,ROW()+設定!$B$24))),$C9760&gt;=設定!$B$32,$C9760&gt;=MAX(MIN(INDEX($C$1:$C$13701,MAX(1,ROW()-設定!$B$26)):INDEX($C$1:$C$13701,MAX(1,ROW()-1))),MIN(INDEX($C$1:$C$13701,MIN(13701,ROW()+1)):INDEX($C$1:$C$13701,MIN(13701,ROW()+設定!$B$26))))*10^(設定!$B$27/20)),1,0))</f>
        <v>0</v>
      </c>
      <c r="G9760" s="33" t="n">
        <f aca="false">$G9759+IF($F9760=1,1,0)</f>
        <v>5</v>
      </c>
      <c r="H9760" s="0" t="str">
        <f aca="false">IF($F9760=1,$G9760,"")</f>
        <v/>
      </c>
    </row>
    <row r="9761" customFormat="false" ht="15" hidden="false" customHeight="false" outlineLevel="0" collapsed="false">
      <c r="A9761" s="30" t="n">
        <v>1524.84375</v>
      </c>
      <c r="B9761" s="31" t="n">
        <v>6.6182</v>
      </c>
      <c r="C9761" s="32" t="n">
        <f aca="false">IF($A9761="","",IF(設定!$B$21="dB",10^($B9761/20),ABS($B9761)))</f>
        <v>2.14244657021464</v>
      </c>
      <c r="D9761" s="32" t="n">
        <f aca="false">IF($A9761="","",$A9761^2)</f>
        <v>2325148.46191406</v>
      </c>
      <c r="E9761" s="32" t="n">
        <f aca="false">IF($A9761="","",IF($C9761&lt;=0,"",1/$C9761^2))</f>
        <v>0.217861254459469</v>
      </c>
      <c r="F9761" s="33" t="n">
        <f aca="false">IF(OR(ROW()-設定!$B$30&lt;2,ROW()+設定!$B$30&gt;13701,N($A9761)&lt;=0,N(INDEX($A$2:$A$13701,MIN(13700,MAX(1,ROW()-1+設定!$B$30))))&lt;=0,$A9761&lt;設定!$B$28,$A9761&gt;設定!$B$29),0,IF(AND($C9761&gt;=MAX(INDEX($C$1:$C$13701,MAX(1,ROW()-設定!$B$24)):INDEX($C$1:$C$13701,MAX(1,ROW()-1))),$C9761&gt;MAX(INDEX($C$1:$C$13701,MIN(13701,ROW()+1)):INDEX($C$1:$C$13701,MIN(13701,ROW()+設定!$B$24))),$C9761&gt;=設定!$B$32,$C9761&gt;=MAX(MIN(INDEX($C$1:$C$13701,MAX(1,ROW()-設定!$B$26)):INDEX($C$1:$C$13701,MAX(1,ROW()-1))),MIN(INDEX($C$1:$C$13701,MIN(13701,ROW()+1)):INDEX($C$1:$C$13701,MIN(13701,ROW()+設定!$B$26))))*10^(設定!$B$27/20)),1,0))</f>
        <v>0</v>
      </c>
      <c r="G9761" s="33" t="n">
        <f aca="false">$G9760+IF($F9761=1,1,0)</f>
        <v>5</v>
      </c>
      <c r="H9761" s="0" t="str">
        <f aca="false">IF($F9761=1,$G9761,"")</f>
        <v/>
      </c>
    </row>
    <row r="9762" customFormat="false" ht="15" hidden="false" customHeight="false" outlineLevel="0" collapsed="false">
      <c r="A9762" s="30" t="n">
        <v>1525</v>
      </c>
      <c r="B9762" s="31" t="n">
        <v>6.661</v>
      </c>
      <c r="C9762" s="32" t="n">
        <f aca="false">IF($A9762="","",IF(設定!$B$21="dB",10^($B9762/20),ABS($B9762)))</f>
        <v>2.15302959714875</v>
      </c>
      <c r="D9762" s="32" t="n">
        <f aca="false">IF($A9762="","",$A9762^2)</f>
        <v>2325625</v>
      </c>
      <c r="E9762" s="32" t="n">
        <f aca="false">IF($A9762="","",IF($C9762&lt;=0,"",1/$C9762^2))</f>
        <v>0.215724762733788</v>
      </c>
      <c r="F9762" s="33" t="n">
        <f aca="false">IF(OR(ROW()-設定!$B$30&lt;2,ROW()+設定!$B$30&gt;13701,N($A9762)&lt;=0,N(INDEX($A$2:$A$13701,MIN(13700,MAX(1,ROW()-1+設定!$B$30))))&lt;=0,$A9762&lt;設定!$B$28,$A9762&gt;設定!$B$29),0,IF(AND($C9762&gt;=MAX(INDEX($C$1:$C$13701,MAX(1,ROW()-設定!$B$24)):INDEX($C$1:$C$13701,MAX(1,ROW()-1))),$C9762&gt;MAX(INDEX($C$1:$C$13701,MIN(13701,ROW()+1)):INDEX($C$1:$C$13701,MIN(13701,ROW()+設定!$B$24))),$C9762&gt;=設定!$B$32,$C9762&gt;=MAX(MIN(INDEX($C$1:$C$13701,MAX(1,ROW()-設定!$B$26)):INDEX($C$1:$C$13701,MAX(1,ROW()-1))),MIN(INDEX($C$1:$C$13701,MIN(13701,ROW()+1)):INDEX($C$1:$C$13701,MIN(13701,ROW()+設定!$B$26))))*10^(設定!$B$27/20)),1,0))</f>
        <v>0</v>
      </c>
      <c r="G9762" s="33" t="n">
        <f aca="false">$G9761+IF($F9762=1,1,0)</f>
        <v>5</v>
      </c>
      <c r="H9762" s="0" t="str">
        <f aca="false">IF($F9762=1,$G9762,"")</f>
        <v/>
      </c>
    </row>
    <row r="9763" customFormat="false" ht="15" hidden="false" customHeight="false" outlineLevel="0" collapsed="false">
      <c r="A9763" s="30" t="n">
        <v>1525.15625</v>
      </c>
      <c r="B9763" s="31" t="n">
        <v>6.5263</v>
      </c>
      <c r="C9763" s="32" t="n">
        <f aca="false">IF($A9763="","",IF(設定!$B$21="dB",10^($B9763/20),ABS($B9763)))</f>
        <v>2.1198981702309</v>
      </c>
      <c r="D9763" s="32" t="n">
        <f aca="false">IF($A9763="","",$A9763^2)</f>
        <v>2326101.58691406</v>
      </c>
      <c r="E9763" s="32" t="n">
        <f aca="false">IF($A9763="","",IF($C9763&lt;=0,"",1/$C9763^2))</f>
        <v>0.222520486103112</v>
      </c>
      <c r="F9763" s="33" t="n">
        <f aca="false">IF(OR(ROW()-設定!$B$30&lt;2,ROW()+設定!$B$30&gt;13701,N($A9763)&lt;=0,N(INDEX($A$2:$A$13701,MIN(13700,MAX(1,ROW()-1+設定!$B$30))))&lt;=0,$A9763&lt;設定!$B$28,$A9763&gt;設定!$B$29),0,IF(AND($C9763&gt;=MAX(INDEX($C$1:$C$13701,MAX(1,ROW()-設定!$B$24)):INDEX($C$1:$C$13701,MAX(1,ROW()-1))),$C9763&gt;MAX(INDEX($C$1:$C$13701,MIN(13701,ROW()+1)):INDEX($C$1:$C$13701,MIN(13701,ROW()+設定!$B$24))),$C9763&gt;=設定!$B$32,$C9763&gt;=MAX(MIN(INDEX($C$1:$C$13701,MAX(1,ROW()-設定!$B$26)):INDEX($C$1:$C$13701,MAX(1,ROW()-1))),MIN(INDEX($C$1:$C$13701,MIN(13701,ROW()+1)):INDEX($C$1:$C$13701,MIN(13701,ROW()+設定!$B$26))))*10^(設定!$B$27/20)),1,0))</f>
        <v>0</v>
      </c>
      <c r="G9763" s="33" t="n">
        <f aca="false">$G9762+IF($F9763=1,1,0)</f>
        <v>5</v>
      </c>
      <c r="H9763" s="0" t="str">
        <f aca="false">IF($F9763=1,$G9763,"")</f>
        <v/>
      </c>
    </row>
    <row r="9764" customFormat="false" ht="15" hidden="false" customHeight="false" outlineLevel="0" collapsed="false">
      <c r="A9764" s="30" t="n">
        <v>1525.3125</v>
      </c>
      <c r="B9764" s="31" t="n">
        <v>6.5652</v>
      </c>
      <c r="C9764" s="32" t="n">
        <f aca="false">IF($A9764="","",IF(設定!$B$21="dB",10^($B9764/20),ABS($B9764)))</f>
        <v>2.1294134849534</v>
      </c>
      <c r="D9764" s="32" t="n">
        <f aca="false">IF($A9764="","",$A9764^2)</f>
        <v>2326578.22265625</v>
      </c>
      <c r="E9764" s="32" t="n">
        <f aca="false">IF($A9764="","",IF($C9764&lt;=0,"",1/$C9764^2))</f>
        <v>0.220536257335447</v>
      </c>
      <c r="F9764" s="33" t="n">
        <f aca="false">IF(OR(ROW()-設定!$B$30&lt;2,ROW()+設定!$B$30&gt;13701,N($A9764)&lt;=0,N(INDEX($A$2:$A$13701,MIN(13700,MAX(1,ROW()-1+設定!$B$30))))&lt;=0,$A9764&lt;設定!$B$28,$A9764&gt;設定!$B$29),0,IF(AND($C9764&gt;=MAX(INDEX($C$1:$C$13701,MAX(1,ROW()-設定!$B$24)):INDEX($C$1:$C$13701,MAX(1,ROW()-1))),$C9764&gt;MAX(INDEX($C$1:$C$13701,MIN(13701,ROW()+1)):INDEX($C$1:$C$13701,MIN(13701,ROW()+設定!$B$24))),$C9764&gt;=設定!$B$32,$C9764&gt;=MAX(MIN(INDEX($C$1:$C$13701,MAX(1,ROW()-設定!$B$26)):INDEX($C$1:$C$13701,MAX(1,ROW()-1))),MIN(INDEX($C$1:$C$13701,MIN(13701,ROW()+1)):INDEX($C$1:$C$13701,MIN(13701,ROW()+設定!$B$26))))*10^(設定!$B$27/20)),1,0))</f>
        <v>0</v>
      </c>
      <c r="G9764" s="33" t="n">
        <f aca="false">$G9763+IF($F9764=1,1,0)</f>
        <v>5</v>
      </c>
      <c r="H9764" s="0" t="str">
        <f aca="false">IF($F9764=1,$G9764,"")</f>
        <v/>
      </c>
    </row>
    <row r="9765" customFormat="false" ht="15" hidden="false" customHeight="false" outlineLevel="0" collapsed="false">
      <c r="A9765" s="30" t="n">
        <v>1525.46875</v>
      </c>
      <c r="B9765" s="31" t="n">
        <v>6.4348</v>
      </c>
      <c r="C9765" s="32" t="n">
        <f aca="false">IF($A9765="","",IF(設定!$B$21="dB",10^($B9765/20),ABS($B9765)))</f>
        <v>2.09768368288857</v>
      </c>
      <c r="D9765" s="32" t="n">
        <f aca="false">IF($A9765="","",$A9765^2)</f>
        <v>2327054.90722656</v>
      </c>
      <c r="E9765" s="32" t="n">
        <f aca="false">IF($A9765="","",IF($C9765&lt;=0,"",1/$C9765^2))</f>
        <v>0.227258428923522</v>
      </c>
      <c r="F9765" s="33" t="n">
        <f aca="false">IF(OR(ROW()-設定!$B$30&lt;2,ROW()+設定!$B$30&gt;13701,N($A9765)&lt;=0,N(INDEX($A$2:$A$13701,MIN(13700,MAX(1,ROW()-1+設定!$B$30))))&lt;=0,$A9765&lt;設定!$B$28,$A9765&gt;設定!$B$29),0,IF(AND($C9765&gt;=MAX(INDEX($C$1:$C$13701,MAX(1,ROW()-設定!$B$24)):INDEX($C$1:$C$13701,MAX(1,ROW()-1))),$C9765&gt;MAX(INDEX($C$1:$C$13701,MIN(13701,ROW()+1)):INDEX($C$1:$C$13701,MIN(13701,ROW()+設定!$B$24))),$C9765&gt;=設定!$B$32,$C9765&gt;=MAX(MIN(INDEX($C$1:$C$13701,MAX(1,ROW()-設定!$B$26)):INDEX($C$1:$C$13701,MAX(1,ROW()-1))),MIN(INDEX($C$1:$C$13701,MIN(13701,ROW()+1)):INDEX($C$1:$C$13701,MIN(13701,ROW()+設定!$B$26))))*10^(設定!$B$27/20)),1,0))</f>
        <v>0</v>
      </c>
      <c r="G9765" s="33" t="n">
        <f aca="false">$G9764+IF($F9765=1,1,0)</f>
        <v>5</v>
      </c>
      <c r="H9765" s="0" t="str">
        <f aca="false">IF($F9765=1,$G9765,"")</f>
        <v/>
      </c>
    </row>
    <row r="9766" customFormat="false" ht="15" hidden="false" customHeight="false" outlineLevel="0" collapsed="false">
      <c r="A9766" s="30" t="n">
        <v>1525.625</v>
      </c>
      <c r="B9766" s="31" t="n">
        <v>6.4841</v>
      </c>
      <c r="C9766" s="32" t="n">
        <f aca="false">IF($A9766="","",IF(設定!$B$21="dB",10^($B9766/20),ABS($B9766)))</f>
        <v>2.10962372051203</v>
      </c>
      <c r="D9766" s="32" t="n">
        <f aca="false">IF($A9766="","",$A9766^2)</f>
        <v>2327531.640625</v>
      </c>
      <c r="E9766" s="32" t="n">
        <f aca="false">IF($A9766="","",IF($C9766&lt;=0,"",1/$C9766^2))</f>
        <v>0.22469323655148</v>
      </c>
      <c r="F9766" s="33" t="n">
        <f aca="false">IF(OR(ROW()-設定!$B$30&lt;2,ROW()+設定!$B$30&gt;13701,N($A9766)&lt;=0,N(INDEX($A$2:$A$13701,MIN(13700,MAX(1,ROW()-1+設定!$B$30))))&lt;=0,$A9766&lt;設定!$B$28,$A9766&gt;設定!$B$29),0,IF(AND($C9766&gt;=MAX(INDEX($C$1:$C$13701,MAX(1,ROW()-設定!$B$24)):INDEX($C$1:$C$13701,MAX(1,ROW()-1))),$C9766&gt;MAX(INDEX($C$1:$C$13701,MIN(13701,ROW()+1)):INDEX($C$1:$C$13701,MIN(13701,ROW()+設定!$B$24))),$C9766&gt;=設定!$B$32,$C9766&gt;=MAX(MIN(INDEX($C$1:$C$13701,MAX(1,ROW()-設定!$B$26)):INDEX($C$1:$C$13701,MAX(1,ROW()-1))),MIN(INDEX($C$1:$C$13701,MIN(13701,ROW()+1)):INDEX($C$1:$C$13701,MIN(13701,ROW()+設定!$B$26))))*10^(設定!$B$27/20)),1,0))</f>
        <v>0</v>
      </c>
      <c r="G9766" s="33" t="n">
        <f aca="false">$G9765+IF($F9766=1,1,0)</f>
        <v>5</v>
      </c>
      <c r="H9766" s="0" t="str">
        <f aca="false">IF($F9766=1,$G9766,"")</f>
        <v/>
      </c>
    </row>
    <row r="9767" customFormat="false" ht="15" hidden="false" customHeight="false" outlineLevel="0" collapsed="false">
      <c r="A9767" s="30" t="n">
        <v>1525.78125</v>
      </c>
      <c r="B9767" s="31" t="n">
        <v>6.5437</v>
      </c>
      <c r="C9767" s="32" t="n">
        <f aca="false">IF($A9767="","",IF(設定!$B$21="dB",10^($B9767/20),ABS($B9767)))</f>
        <v>2.12414911061054</v>
      </c>
      <c r="D9767" s="32" t="n">
        <f aca="false">IF($A9767="","",$A9767^2)</f>
        <v>2328008.42285156</v>
      </c>
      <c r="E9767" s="32" t="n">
        <f aca="false">IF($A9767="","",IF($C9767&lt;=0,"",1/$C9767^2))</f>
        <v>0.22163074177647</v>
      </c>
      <c r="F9767" s="33" t="n">
        <f aca="false">IF(OR(ROW()-設定!$B$30&lt;2,ROW()+設定!$B$30&gt;13701,N($A9767)&lt;=0,N(INDEX($A$2:$A$13701,MIN(13700,MAX(1,ROW()-1+設定!$B$30))))&lt;=0,$A9767&lt;設定!$B$28,$A9767&gt;設定!$B$29),0,IF(AND($C9767&gt;=MAX(INDEX($C$1:$C$13701,MAX(1,ROW()-設定!$B$24)):INDEX($C$1:$C$13701,MAX(1,ROW()-1))),$C9767&gt;MAX(INDEX($C$1:$C$13701,MIN(13701,ROW()+1)):INDEX($C$1:$C$13701,MIN(13701,ROW()+設定!$B$24))),$C9767&gt;=設定!$B$32,$C9767&gt;=MAX(MIN(INDEX($C$1:$C$13701,MAX(1,ROW()-設定!$B$26)):INDEX($C$1:$C$13701,MAX(1,ROW()-1))),MIN(INDEX($C$1:$C$13701,MIN(13701,ROW()+1)):INDEX($C$1:$C$13701,MIN(13701,ROW()+設定!$B$26))))*10^(設定!$B$27/20)),1,0))</f>
        <v>0</v>
      </c>
      <c r="G9767" s="33" t="n">
        <f aca="false">$G9766+IF($F9767=1,1,0)</f>
        <v>5</v>
      </c>
      <c r="H9767" s="0" t="str">
        <f aca="false">IF($F9767=1,$G9767,"")</f>
        <v/>
      </c>
    </row>
    <row r="9768" customFormat="false" ht="15" hidden="false" customHeight="false" outlineLevel="0" collapsed="false">
      <c r="A9768" s="30" t="n">
        <v>1525.9375</v>
      </c>
      <c r="B9768" s="31" t="n">
        <v>6.3549</v>
      </c>
      <c r="C9768" s="32" t="n">
        <f aca="false">IF($A9768="","",IF(設定!$B$21="dB",10^($B9768/20),ABS($B9768)))</f>
        <v>2.07847593248705</v>
      </c>
      <c r="D9768" s="32" t="n">
        <f aca="false">IF($A9768="","",$A9768^2)</f>
        <v>2328485.25390625</v>
      </c>
      <c r="E9768" s="32" t="n">
        <f aca="false">IF($A9768="","",IF($C9768&lt;=0,"",1/$C9768^2))</f>
        <v>0.231478148521502</v>
      </c>
      <c r="F9768" s="33" t="n">
        <f aca="false">IF(OR(ROW()-設定!$B$30&lt;2,ROW()+設定!$B$30&gt;13701,N($A9768)&lt;=0,N(INDEX($A$2:$A$13701,MIN(13700,MAX(1,ROW()-1+設定!$B$30))))&lt;=0,$A9768&lt;設定!$B$28,$A9768&gt;設定!$B$29),0,IF(AND($C9768&gt;=MAX(INDEX($C$1:$C$13701,MAX(1,ROW()-設定!$B$24)):INDEX($C$1:$C$13701,MAX(1,ROW()-1))),$C9768&gt;MAX(INDEX($C$1:$C$13701,MIN(13701,ROW()+1)):INDEX($C$1:$C$13701,MIN(13701,ROW()+設定!$B$24))),$C9768&gt;=設定!$B$32,$C9768&gt;=MAX(MIN(INDEX($C$1:$C$13701,MAX(1,ROW()-設定!$B$26)):INDEX($C$1:$C$13701,MAX(1,ROW()-1))),MIN(INDEX($C$1:$C$13701,MIN(13701,ROW()+1)):INDEX($C$1:$C$13701,MIN(13701,ROW()+設定!$B$26))))*10^(設定!$B$27/20)),1,0))</f>
        <v>0</v>
      </c>
      <c r="G9768" s="33" t="n">
        <f aca="false">$G9767+IF($F9768=1,1,0)</f>
        <v>5</v>
      </c>
      <c r="H9768" s="0" t="str">
        <f aca="false">IF($F9768=1,$G9768,"")</f>
        <v/>
      </c>
    </row>
    <row r="9769" customFormat="false" ht="15" hidden="false" customHeight="false" outlineLevel="0" collapsed="false">
      <c r="A9769" s="30" t="n">
        <v>1526.09375</v>
      </c>
      <c r="B9769" s="31" t="n">
        <v>6.4408</v>
      </c>
      <c r="C9769" s="32" t="n">
        <f aca="false">IF($A9769="","",IF(設定!$B$21="dB",10^($B9769/20),ABS($B9769)))</f>
        <v>2.09913321203397</v>
      </c>
      <c r="D9769" s="32" t="n">
        <f aca="false">IF($A9769="","",$A9769^2)</f>
        <v>2328962.13378906</v>
      </c>
      <c r="E9769" s="32" t="n">
        <f aca="false">IF($A9769="","",IF($C9769&lt;=0,"",1/$C9769^2))</f>
        <v>0.226944676583447</v>
      </c>
      <c r="F9769" s="33" t="n">
        <f aca="false">IF(OR(ROW()-設定!$B$30&lt;2,ROW()+設定!$B$30&gt;13701,N($A9769)&lt;=0,N(INDEX($A$2:$A$13701,MIN(13700,MAX(1,ROW()-1+設定!$B$30))))&lt;=0,$A9769&lt;設定!$B$28,$A9769&gt;設定!$B$29),0,IF(AND($C9769&gt;=MAX(INDEX($C$1:$C$13701,MAX(1,ROW()-設定!$B$24)):INDEX($C$1:$C$13701,MAX(1,ROW()-1))),$C9769&gt;MAX(INDEX($C$1:$C$13701,MIN(13701,ROW()+1)):INDEX($C$1:$C$13701,MIN(13701,ROW()+設定!$B$24))),$C9769&gt;=設定!$B$32,$C9769&gt;=MAX(MIN(INDEX($C$1:$C$13701,MAX(1,ROW()-設定!$B$26)):INDEX($C$1:$C$13701,MAX(1,ROW()-1))),MIN(INDEX($C$1:$C$13701,MIN(13701,ROW()+1)):INDEX($C$1:$C$13701,MIN(13701,ROW()+設定!$B$26))))*10^(設定!$B$27/20)),1,0))</f>
        <v>0</v>
      </c>
      <c r="G9769" s="33" t="n">
        <f aca="false">$G9768+IF($F9769=1,1,0)</f>
        <v>5</v>
      </c>
      <c r="H9769" s="0" t="str">
        <f aca="false">IF($F9769=1,$G9769,"")</f>
        <v/>
      </c>
    </row>
    <row r="9770" customFormat="false" ht="15" hidden="false" customHeight="false" outlineLevel="0" collapsed="false">
      <c r="A9770" s="30" t="n">
        <v>1526.25</v>
      </c>
      <c r="B9770" s="31" t="n">
        <v>6.2432</v>
      </c>
      <c r="C9770" s="32" t="n">
        <f aca="false">IF($A9770="","",IF(設定!$B$21="dB",10^($B9770/20),ABS($B9770)))</f>
        <v>2.05191799411634</v>
      </c>
      <c r="D9770" s="32" t="n">
        <f aca="false">IF($A9770="","",$A9770^2)</f>
        <v>2329439.0625</v>
      </c>
      <c r="E9770" s="32" t="n">
        <f aca="false">IF($A9770="","",IF($C9770&lt;=0,"",1/$C9770^2))</f>
        <v>0.237508961103283</v>
      </c>
      <c r="F9770" s="33" t="n">
        <f aca="false">IF(OR(ROW()-設定!$B$30&lt;2,ROW()+設定!$B$30&gt;13701,N($A9770)&lt;=0,N(INDEX($A$2:$A$13701,MIN(13700,MAX(1,ROW()-1+設定!$B$30))))&lt;=0,$A9770&lt;設定!$B$28,$A9770&gt;設定!$B$29),0,IF(AND($C9770&gt;=MAX(INDEX($C$1:$C$13701,MAX(1,ROW()-設定!$B$24)):INDEX($C$1:$C$13701,MAX(1,ROW()-1))),$C9770&gt;MAX(INDEX($C$1:$C$13701,MIN(13701,ROW()+1)):INDEX($C$1:$C$13701,MIN(13701,ROW()+設定!$B$24))),$C9770&gt;=設定!$B$32,$C9770&gt;=MAX(MIN(INDEX($C$1:$C$13701,MAX(1,ROW()-設定!$B$26)):INDEX($C$1:$C$13701,MAX(1,ROW()-1))),MIN(INDEX($C$1:$C$13701,MIN(13701,ROW()+1)):INDEX($C$1:$C$13701,MIN(13701,ROW()+設定!$B$26))))*10^(設定!$B$27/20)),1,0))</f>
        <v>0</v>
      </c>
      <c r="G9770" s="33" t="n">
        <f aca="false">$G9769+IF($F9770=1,1,0)</f>
        <v>5</v>
      </c>
      <c r="H9770" s="0" t="str">
        <f aca="false">IF($F9770=1,$G9770,"")</f>
        <v/>
      </c>
    </row>
    <row r="9771" customFormat="false" ht="15" hidden="false" customHeight="false" outlineLevel="0" collapsed="false">
      <c r="A9771" s="30" t="n">
        <v>1526.40625</v>
      </c>
      <c r="B9771" s="31" t="n">
        <v>6.2632</v>
      </c>
      <c r="C9771" s="32" t="n">
        <f aca="false">IF($A9771="","",IF(設定!$B$21="dB",10^($B9771/20),ABS($B9771)))</f>
        <v>2.05664815360911</v>
      </c>
      <c r="D9771" s="32" t="n">
        <f aca="false">IF($A9771="","",$A9771^2)</f>
        <v>2329916.04003906</v>
      </c>
      <c r="E9771" s="32" t="n">
        <f aca="false">IF($A9771="","",IF($C9771&lt;=0,"",1/$C9771^2))</f>
        <v>0.236417706551741</v>
      </c>
      <c r="F9771" s="33" t="n">
        <f aca="false">IF(OR(ROW()-設定!$B$30&lt;2,ROW()+設定!$B$30&gt;13701,N($A9771)&lt;=0,N(INDEX($A$2:$A$13701,MIN(13700,MAX(1,ROW()-1+設定!$B$30))))&lt;=0,$A9771&lt;設定!$B$28,$A9771&gt;設定!$B$29),0,IF(AND($C9771&gt;=MAX(INDEX($C$1:$C$13701,MAX(1,ROW()-設定!$B$24)):INDEX($C$1:$C$13701,MAX(1,ROW()-1))),$C9771&gt;MAX(INDEX($C$1:$C$13701,MIN(13701,ROW()+1)):INDEX($C$1:$C$13701,MIN(13701,ROW()+設定!$B$24))),$C9771&gt;=設定!$B$32,$C9771&gt;=MAX(MIN(INDEX($C$1:$C$13701,MAX(1,ROW()-設定!$B$26)):INDEX($C$1:$C$13701,MAX(1,ROW()-1))),MIN(INDEX($C$1:$C$13701,MIN(13701,ROW()+1)):INDEX($C$1:$C$13701,MIN(13701,ROW()+設定!$B$26))))*10^(設定!$B$27/20)),1,0))</f>
        <v>0</v>
      </c>
      <c r="G9771" s="33" t="n">
        <f aca="false">$G9770+IF($F9771=1,1,0)</f>
        <v>5</v>
      </c>
      <c r="H9771" s="0" t="str">
        <f aca="false">IF($F9771=1,$G9771,"")</f>
        <v/>
      </c>
    </row>
    <row r="9772" customFormat="false" ht="15" hidden="false" customHeight="false" outlineLevel="0" collapsed="false">
      <c r="A9772" s="30" t="n">
        <v>1526.5625</v>
      </c>
      <c r="B9772" s="31" t="n">
        <v>6.2439</v>
      </c>
      <c r="C9772" s="32" t="n">
        <f aca="false">IF($A9772="","",IF(設定!$B$21="dB",10^($B9772/20),ABS($B9772)))</f>
        <v>2.05208336583243</v>
      </c>
      <c r="D9772" s="32" t="n">
        <f aca="false">IF($A9772="","",$A9772^2)</f>
        <v>2330393.06640625</v>
      </c>
      <c r="E9772" s="32" t="n">
        <f aca="false">IF($A9772="","",IF($C9772&lt;=0,"",1/$C9772^2))</f>
        <v>0.237470682266746</v>
      </c>
      <c r="F9772" s="33" t="n">
        <f aca="false">IF(OR(ROW()-設定!$B$30&lt;2,ROW()+設定!$B$30&gt;13701,N($A9772)&lt;=0,N(INDEX($A$2:$A$13701,MIN(13700,MAX(1,ROW()-1+設定!$B$30))))&lt;=0,$A9772&lt;設定!$B$28,$A9772&gt;設定!$B$29),0,IF(AND($C9772&gt;=MAX(INDEX($C$1:$C$13701,MAX(1,ROW()-設定!$B$24)):INDEX($C$1:$C$13701,MAX(1,ROW()-1))),$C9772&gt;MAX(INDEX($C$1:$C$13701,MIN(13701,ROW()+1)):INDEX($C$1:$C$13701,MIN(13701,ROW()+設定!$B$24))),$C9772&gt;=設定!$B$32,$C9772&gt;=MAX(MIN(INDEX($C$1:$C$13701,MAX(1,ROW()-設定!$B$26)):INDEX($C$1:$C$13701,MAX(1,ROW()-1))),MIN(INDEX($C$1:$C$13701,MIN(13701,ROW()+1)):INDEX($C$1:$C$13701,MIN(13701,ROW()+設定!$B$26))))*10^(設定!$B$27/20)),1,0))</f>
        <v>0</v>
      </c>
      <c r="G9772" s="33" t="n">
        <f aca="false">$G9771+IF($F9772=1,1,0)</f>
        <v>5</v>
      </c>
      <c r="H9772" s="0" t="str">
        <f aca="false">IF($F9772=1,$G9772,"")</f>
        <v/>
      </c>
    </row>
    <row r="9773" customFormat="false" ht="15" hidden="false" customHeight="false" outlineLevel="0" collapsed="false">
      <c r="A9773" s="30" t="n">
        <v>1526.71875</v>
      </c>
      <c r="B9773" s="31" t="n">
        <v>6.3644</v>
      </c>
      <c r="C9773" s="32" t="n">
        <f aca="false">IF($A9773="","",IF(設定!$B$21="dB",10^($B9773/20),ABS($B9773)))</f>
        <v>2.08075046327591</v>
      </c>
      <c r="D9773" s="32" t="n">
        <f aca="false">IF($A9773="","",$A9773^2)</f>
        <v>2330870.14160156</v>
      </c>
      <c r="E9773" s="32" t="n">
        <f aca="false">IF($A9773="","",IF($C9773&lt;=0,"",1/$C9773^2))</f>
        <v>0.230972353697674</v>
      </c>
      <c r="F9773" s="33" t="n">
        <f aca="false">IF(OR(ROW()-設定!$B$30&lt;2,ROW()+設定!$B$30&gt;13701,N($A9773)&lt;=0,N(INDEX($A$2:$A$13701,MIN(13700,MAX(1,ROW()-1+設定!$B$30))))&lt;=0,$A9773&lt;設定!$B$28,$A9773&gt;設定!$B$29),0,IF(AND($C9773&gt;=MAX(INDEX($C$1:$C$13701,MAX(1,ROW()-設定!$B$24)):INDEX($C$1:$C$13701,MAX(1,ROW()-1))),$C9773&gt;MAX(INDEX($C$1:$C$13701,MIN(13701,ROW()+1)):INDEX($C$1:$C$13701,MIN(13701,ROW()+設定!$B$24))),$C9773&gt;=設定!$B$32,$C9773&gt;=MAX(MIN(INDEX($C$1:$C$13701,MAX(1,ROW()-設定!$B$26)):INDEX($C$1:$C$13701,MAX(1,ROW()-1))),MIN(INDEX($C$1:$C$13701,MIN(13701,ROW()+1)):INDEX($C$1:$C$13701,MIN(13701,ROW()+設定!$B$26))))*10^(設定!$B$27/20)),1,0))</f>
        <v>0</v>
      </c>
      <c r="G9773" s="33" t="n">
        <f aca="false">$G9772+IF($F9773=1,1,0)</f>
        <v>5</v>
      </c>
      <c r="H9773" s="0" t="str">
        <f aca="false">IF($F9773=1,$G9773,"")</f>
        <v/>
      </c>
    </row>
    <row r="9774" customFormat="false" ht="15" hidden="false" customHeight="false" outlineLevel="0" collapsed="false">
      <c r="A9774" s="30" t="n">
        <v>1526.875</v>
      </c>
      <c r="B9774" s="31" t="n">
        <v>6.1192</v>
      </c>
      <c r="C9774" s="32" t="n">
        <f aca="false">IF($A9774="","",IF(設定!$B$21="dB",10^($B9774/20),ABS($B9774)))</f>
        <v>2.02283286030653</v>
      </c>
      <c r="D9774" s="32" t="n">
        <f aca="false">IF($A9774="","",$A9774^2)</f>
        <v>2331347.265625</v>
      </c>
      <c r="E9774" s="32" t="n">
        <f aca="false">IF($A9774="","",IF($C9774&lt;=0,"",1/$C9774^2))</f>
        <v>0.244388069069325</v>
      </c>
      <c r="F9774" s="33" t="n">
        <f aca="false">IF(OR(ROW()-設定!$B$30&lt;2,ROW()+設定!$B$30&gt;13701,N($A9774)&lt;=0,N(INDEX($A$2:$A$13701,MIN(13700,MAX(1,ROW()-1+設定!$B$30))))&lt;=0,$A9774&lt;設定!$B$28,$A9774&gt;設定!$B$29),0,IF(AND($C9774&gt;=MAX(INDEX($C$1:$C$13701,MAX(1,ROW()-設定!$B$24)):INDEX($C$1:$C$13701,MAX(1,ROW()-1))),$C9774&gt;MAX(INDEX($C$1:$C$13701,MIN(13701,ROW()+1)):INDEX($C$1:$C$13701,MIN(13701,ROW()+設定!$B$24))),$C9774&gt;=設定!$B$32,$C9774&gt;=MAX(MIN(INDEX($C$1:$C$13701,MAX(1,ROW()-設定!$B$26)):INDEX($C$1:$C$13701,MAX(1,ROW()-1))),MIN(INDEX($C$1:$C$13701,MIN(13701,ROW()+1)):INDEX($C$1:$C$13701,MIN(13701,ROW()+設定!$B$26))))*10^(設定!$B$27/20)),1,0))</f>
        <v>0</v>
      </c>
      <c r="G9774" s="33" t="n">
        <f aca="false">$G9773+IF($F9774=1,1,0)</f>
        <v>5</v>
      </c>
      <c r="H9774" s="0" t="str">
        <f aca="false">IF($F9774=1,$G9774,"")</f>
        <v/>
      </c>
    </row>
    <row r="9775" customFormat="false" ht="15" hidden="false" customHeight="false" outlineLevel="0" collapsed="false">
      <c r="A9775" s="30" t="n">
        <v>1527.03125</v>
      </c>
      <c r="B9775" s="31" t="n">
        <v>6.2917</v>
      </c>
      <c r="C9775" s="32" t="n">
        <f aca="false">IF($A9775="","",IF(設定!$B$21="dB",10^($B9775/20),ABS($B9775)))</f>
        <v>2.06340747735296</v>
      </c>
      <c r="D9775" s="32" t="n">
        <f aca="false">IF($A9775="","",$A9775^2)</f>
        <v>2331824.43847656</v>
      </c>
      <c r="E9775" s="32" t="n">
        <f aca="false">IF($A9775="","",IF($C9775&lt;=0,"",1/$C9775^2))</f>
        <v>0.234871326181966</v>
      </c>
      <c r="F9775" s="33" t="n">
        <f aca="false">IF(OR(ROW()-設定!$B$30&lt;2,ROW()+設定!$B$30&gt;13701,N($A9775)&lt;=0,N(INDEX($A$2:$A$13701,MIN(13700,MAX(1,ROW()-1+設定!$B$30))))&lt;=0,$A9775&lt;設定!$B$28,$A9775&gt;設定!$B$29),0,IF(AND($C9775&gt;=MAX(INDEX($C$1:$C$13701,MAX(1,ROW()-設定!$B$24)):INDEX($C$1:$C$13701,MAX(1,ROW()-1))),$C9775&gt;MAX(INDEX($C$1:$C$13701,MIN(13701,ROW()+1)):INDEX($C$1:$C$13701,MIN(13701,ROW()+設定!$B$24))),$C9775&gt;=設定!$B$32,$C9775&gt;=MAX(MIN(INDEX($C$1:$C$13701,MAX(1,ROW()-設定!$B$26)):INDEX($C$1:$C$13701,MAX(1,ROW()-1))),MIN(INDEX($C$1:$C$13701,MIN(13701,ROW()+1)):INDEX($C$1:$C$13701,MIN(13701,ROW()+設定!$B$26))))*10^(設定!$B$27/20)),1,0))</f>
        <v>0</v>
      </c>
      <c r="G9775" s="33" t="n">
        <f aca="false">$G9774+IF($F9775=1,1,0)</f>
        <v>5</v>
      </c>
      <c r="H9775" s="0" t="str">
        <f aca="false">IF($F9775=1,$G9775,"")</f>
        <v/>
      </c>
    </row>
    <row r="9776" customFormat="false" ht="15" hidden="false" customHeight="false" outlineLevel="0" collapsed="false">
      <c r="A9776" s="30" t="n">
        <v>1527.1875</v>
      </c>
      <c r="B9776" s="31" t="n">
        <v>5.9751</v>
      </c>
      <c r="C9776" s="32" t="n">
        <f aca="false">IF($A9776="","",IF(設定!$B$21="dB",10^($B9776/20),ABS($B9776)))</f>
        <v>1.98955065047491</v>
      </c>
      <c r="D9776" s="32" t="n">
        <f aca="false">IF($A9776="","",$A9776^2)</f>
        <v>2332301.66015625</v>
      </c>
      <c r="E9776" s="32" t="n">
        <f aca="false">IF($A9776="","",IF($C9776&lt;=0,"",1/$C9776^2))</f>
        <v>0.252632953857482</v>
      </c>
      <c r="F9776" s="33" t="n">
        <f aca="false">IF(OR(ROW()-設定!$B$30&lt;2,ROW()+設定!$B$30&gt;13701,N($A9776)&lt;=0,N(INDEX($A$2:$A$13701,MIN(13700,MAX(1,ROW()-1+設定!$B$30))))&lt;=0,$A9776&lt;設定!$B$28,$A9776&gt;設定!$B$29),0,IF(AND($C9776&gt;=MAX(INDEX($C$1:$C$13701,MAX(1,ROW()-設定!$B$24)):INDEX($C$1:$C$13701,MAX(1,ROW()-1))),$C9776&gt;MAX(INDEX($C$1:$C$13701,MIN(13701,ROW()+1)):INDEX($C$1:$C$13701,MIN(13701,ROW()+設定!$B$24))),$C9776&gt;=設定!$B$32,$C9776&gt;=MAX(MIN(INDEX($C$1:$C$13701,MAX(1,ROW()-設定!$B$26)):INDEX($C$1:$C$13701,MAX(1,ROW()-1))),MIN(INDEX($C$1:$C$13701,MIN(13701,ROW()+1)):INDEX($C$1:$C$13701,MIN(13701,ROW()+設定!$B$26))))*10^(設定!$B$27/20)),1,0))</f>
        <v>0</v>
      </c>
      <c r="G9776" s="33" t="n">
        <f aca="false">$G9775+IF($F9776=1,1,0)</f>
        <v>5</v>
      </c>
      <c r="H9776" s="0" t="str">
        <f aca="false">IF($F9776=1,$G9776,"")</f>
        <v/>
      </c>
    </row>
    <row r="9777" customFormat="false" ht="15" hidden="false" customHeight="false" outlineLevel="0" collapsed="false">
      <c r="A9777" s="30" t="n">
        <v>1527.34375</v>
      </c>
      <c r="B9777" s="31" t="n">
        <v>6.0788</v>
      </c>
      <c r="C9777" s="32" t="n">
        <f aca="false">IF($A9777="","",IF(設定!$B$21="dB",10^($B9777/20),ABS($B9777)))</f>
        <v>2.01344606279296</v>
      </c>
      <c r="D9777" s="32" t="n">
        <f aca="false">IF($A9777="","",$A9777^2)</f>
        <v>2332778.93066406</v>
      </c>
      <c r="E9777" s="32" t="n">
        <f aca="false">IF($A9777="","",IF($C9777&lt;=0,"",1/$C9777^2))</f>
        <v>0.246672082323077</v>
      </c>
      <c r="F9777" s="33" t="n">
        <f aca="false">IF(OR(ROW()-設定!$B$30&lt;2,ROW()+設定!$B$30&gt;13701,N($A9777)&lt;=0,N(INDEX($A$2:$A$13701,MIN(13700,MAX(1,ROW()-1+設定!$B$30))))&lt;=0,$A9777&lt;設定!$B$28,$A9777&gt;設定!$B$29),0,IF(AND($C9777&gt;=MAX(INDEX($C$1:$C$13701,MAX(1,ROW()-設定!$B$24)):INDEX($C$1:$C$13701,MAX(1,ROW()-1))),$C9777&gt;MAX(INDEX($C$1:$C$13701,MIN(13701,ROW()+1)):INDEX($C$1:$C$13701,MIN(13701,ROW()+設定!$B$24))),$C9777&gt;=設定!$B$32,$C9777&gt;=MAX(MIN(INDEX($C$1:$C$13701,MAX(1,ROW()-設定!$B$26)):INDEX($C$1:$C$13701,MAX(1,ROW()-1))),MIN(INDEX($C$1:$C$13701,MIN(13701,ROW()+1)):INDEX($C$1:$C$13701,MIN(13701,ROW()+設定!$B$26))))*10^(設定!$B$27/20)),1,0))</f>
        <v>0</v>
      </c>
      <c r="G9777" s="33" t="n">
        <f aca="false">$G9776+IF($F9777=1,1,0)</f>
        <v>5</v>
      </c>
      <c r="H9777" s="0" t="str">
        <f aca="false">IF($F9777=1,$G9777,"")</f>
        <v/>
      </c>
    </row>
    <row r="9778" customFormat="false" ht="15" hidden="false" customHeight="false" outlineLevel="0" collapsed="false">
      <c r="A9778" s="30" t="n">
        <v>1527.5</v>
      </c>
      <c r="B9778" s="31" t="n">
        <v>6.156</v>
      </c>
      <c r="C9778" s="32" t="n">
        <f aca="false">IF($A9778="","",IF(設定!$B$21="dB",10^($B9778/20),ABS($B9778)))</f>
        <v>2.03142129141874</v>
      </c>
      <c r="D9778" s="32" t="n">
        <f aca="false">IF($A9778="","",$A9778^2)</f>
        <v>2333256.25</v>
      </c>
      <c r="E9778" s="32" t="n">
        <f aca="false">IF($A9778="","",IF($C9778&lt;=0,"",1/$C9778^2))</f>
        <v>0.242325992409255</v>
      </c>
      <c r="F9778" s="33" t="n">
        <f aca="false">IF(OR(ROW()-設定!$B$30&lt;2,ROW()+設定!$B$30&gt;13701,N($A9778)&lt;=0,N(INDEX($A$2:$A$13701,MIN(13700,MAX(1,ROW()-1+設定!$B$30))))&lt;=0,$A9778&lt;設定!$B$28,$A9778&gt;設定!$B$29),0,IF(AND($C9778&gt;=MAX(INDEX($C$1:$C$13701,MAX(1,ROW()-設定!$B$24)):INDEX($C$1:$C$13701,MAX(1,ROW()-1))),$C9778&gt;MAX(INDEX($C$1:$C$13701,MIN(13701,ROW()+1)):INDEX($C$1:$C$13701,MIN(13701,ROW()+設定!$B$24))),$C9778&gt;=設定!$B$32,$C9778&gt;=MAX(MIN(INDEX($C$1:$C$13701,MAX(1,ROW()-設定!$B$26)):INDEX($C$1:$C$13701,MAX(1,ROW()-1))),MIN(INDEX($C$1:$C$13701,MIN(13701,ROW()+1)):INDEX($C$1:$C$13701,MIN(13701,ROW()+設定!$B$26))))*10^(設定!$B$27/20)),1,0))</f>
        <v>0</v>
      </c>
      <c r="G9778" s="33" t="n">
        <f aca="false">$G9777+IF($F9778=1,1,0)</f>
        <v>5</v>
      </c>
      <c r="H9778" s="0" t="str">
        <f aca="false">IF($F9778=1,$G9778,"")</f>
        <v/>
      </c>
    </row>
    <row r="9779" customFormat="false" ht="15" hidden="false" customHeight="false" outlineLevel="0" collapsed="false">
      <c r="A9779" s="30" t="n">
        <v>1527.65625</v>
      </c>
      <c r="B9779" s="31" t="n">
        <v>6.0988</v>
      </c>
      <c r="C9779" s="32" t="n">
        <f aca="false">IF($A9779="","",IF(設定!$B$21="dB",10^($B9779/20),ABS($B9779)))</f>
        <v>2.01808753532471</v>
      </c>
      <c r="D9779" s="32" t="n">
        <f aca="false">IF($A9779="","",$A9779^2)</f>
        <v>2333733.61816406</v>
      </c>
      <c r="E9779" s="32" t="n">
        <f aca="false">IF($A9779="","",IF($C9779&lt;=0,"",1/$C9779^2))</f>
        <v>0.245538727053773</v>
      </c>
      <c r="F9779" s="33" t="n">
        <f aca="false">IF(OR(ROW()-設定!$B$30&lt;2,ROW()+設定!$B$30&gt;13701,N($A9779)&lt;=0,N(INDEX($A$2:$A$13701,MIN(13700,MAX(1,ROW()-1+設定!$B$30))))&lt;=0,$A9779&lt;設定!$B$28,$A9779&gt;設定!$B$29),0,IF(AND($C9779&gt;=MAX(INDEX($C$1:$C$13701,MAX(1,ROW()-設定!$B$24)):INDEX($C$1:$C$13701,MAX(1,ROW()-1))),$C9779&gt;MAX(INDEX($C$1:$C$13701,MIN(13701,ROW()+1)):INDEX($C$1:$C$13701,MIN(13701,ROW()+設定!$B$24))),$C9779&gt;=設定!$B$32,$C9779&gt;=MAX(MIN(INDEX($C$1:$C$13701,MAX(1,ROW()-設定!$B$26)):INDEX($C$1:$C$13701,MAX(1,ROW()-1))),MIN(INDEX($C$1:$C$13701,MIN(13701,ROW()+1)):INDEX($C$1:$C$13701,MIN(13701,ROW()+設定!$B$26))))*10^(設定!$B$27/20)),1,0))</f>
        <v>0</v>
      </c>
      <c r="G9779" s="33" t="n">
        <f aca="false">$G9778+IF($F9779=1,1,0)</f>
        <v>5</v>
      </c>
      <c r="H9779" s="0" t="str">
        <f aca="false">IF($F9779=1,$G9779,"")</f>
        <v/>
      </c>
    </row>
    <row r="9780" customFormat="false" ht="15" hidden="false" customHeight="false" outlineLevel="0" collapsed="false">
      <c r="A9780" s="30" t="n">
        <v>1527.8125</v>
      </c>
      <c r="B9780" s="31" t="n">
        <v>5.8842</v>
      </c>
      <c r="C9780" s="32" t="n">
        <f aca="false">IF($A9780="","",IF(設定!$B$21="dB",10^($B9780/20),ABS($B9780)))</f>
        <v>1.96883807718676</v>
      </c>
      <c r="D9780" s="32" t="n">
        <f aca="false">IF($A9780="","",$A9780^2)</f>
        <v>2334211.03515625</v>
      </c>
      <c r="E9780" s="32" t="n">
        <f aca="false">IF($A9780="","",IF($C9780&lt;=0,"",1/$C9780^2))</f>
        <v>0.257976413077618</v>
      </c>
      <c r="F9780" s="33" t="n">
        <f aca="false">IF(OR(ROW()-設定!$B$30&lt;2,ROW()+設定!$B$30&gt;13701,N($A9780)&lt;=0,N(INDEX($A$2:$A$13701,MIN(13700,MAX(1,ROW()-1+設定!$B$30))))&lt;=0,$A9780&lt;設定!$B$28,$A9780&gt;設定!$B$29),0,IF(AND($C9780&gt;=MAX(INDEX($C$1:$C$13701,MAX(1,ROW()-設定!$B$24)):INDEX($C$1:$C$13701,MAX(1,ROW()-1))),$C9780&gt;MAX(INDEX($C$1:$C$13701,MIN(13701,ROW()+1)):INDEX($C$1:$C$13701,MIN(13701,ROW()+設定!$B$24))),$C9780&gt;=設定!$B$32,$C9780&gt;=MAX(MIN(INDEX($C$1:$C$13701,MAX(1,ROW()-設定!$B$26)):INDEX($C$1:$C$13701,MAX(1,ROW()-1))),MIN(INDEX($C$1:$C$13701,MIN(13701,ROW()+1)):INDEX($C$1:$C$13701,MIN(13701,ROW()+設定!$B$26))))*10^(設定!$B$27/20)),1,0))</f>
        <v>0</v>
      </c>
      <c r="G9780" s="33" t="n">
        <f aca="false">$G9779+IF($F9780=1,1,0)</f>
        <v>5</v>
      </c>
      <c r="H9780" s="0" t="str">
        <f aca="false">IF($F9780=1,$G9780,"")</f>
        <v/>
      </c>
    </row>
    <row r="9781" customFormat="false" ht="15" hidden="false" customHeight="false" outlineLevel="0" collapsed="false">
      <c r="A9781" s="30" t="n">
        <v>1527.96875</v>
      </c>
      <c r="B9781" s="31" t="n">
        <v>5.827</v>
      </c>
      <c r="C9781" s="32" t="n">
        <f aca="false">IF($A9781="","",IF(設定!$B$21="dB",10^($B9781/20),ABS($B9781)))</f>
        <v>1.95591510211471</v>
      </c>
      <c r="D9781" s="32" t="n">
        <f aca="false">IF($A9781="","",$A9781^2)</f>
        <v>2334688.50097656</v>
      </c>
      <c r="E9781" s="32" t="n">
        <f aca="false">IF($A9781="","",IF($C9781&lt;=0,"",1/$C9781^2))</f>
        <v>0.261396639490487</v>
      </c>
      <c r="F9781" s="33" t="n">
        <f aca="false">IF(OR(ROW()-設定!$B$30&lt;2,ROW()+設定!$B$30&gt;13701,N($A9781)&lt;=0,N(INDEX($A$2:$A$13701,MIN(13700,MAX(1,ROW()-1+設定!$B$30))))&lt;=0,$A9781&lt;設定!$B$28,$A9781&gt;設定!$B$29),0,IF(AND($C9781&gt;=MAX(INDEX($C$1:$C$13701,MAX(1,ROW()-設定!$B$24)):INDEX($C$1:$C$13701,MAX(1,ROW()-1))),$C9781&gt;MAX(INDEX($C$1:$C$13701,MIN(13701,ROW()+1)):INDEX($C$1:$C$13701,MIN(13701,ROW()+設定!$B$24))),$C9781&gt;=設定!$B$32,$C9781&gt;=MAX(MIN(INDEX($C$1:$C$13701,MAX(1,ROW()-設定!$B$26)):INDEX($C$1:$C$13701,MAX(1,ROW()-1))),MIN(INDEX($C$1:$C$13701,MIN(13701,ROW()+1)):INDEX($C$1:$C$13701,MIN(13701,ROW()+設定!$B$26))))*10^(設定!$B$27/20)),1,0))</f>
        <v>0</v>
      </c>
      <c r="G9781" s="33" t="n">
        <f aca="false">$G9780+IF($F9781=1,1,0)</f>
        <v>5</v>
      </c>
      <c r="H9781" s="0" t="str">
        <f aca="false">IF($F9781=1,$G9781,"")</f>
        <v/>
      </c>
    </row>
    <row r="9782" customFormat="false" ht="15" hidden="false" customHeight="false" outlineLevel="0" collapsed="false">
      <c r="A9782" s="30" t="n">
        <v>1528.125</v>
      </c>
      <c r="B9782" s="31" t="n">
        <v>6.0127</v>
      </c>
      <c r="C9782" s="32" t="n">
        <f aca="false">IF($A9782="","",IF(設定!$B$21="dB",10^($B9782/20),ABS($B9782)))</f>
        <v>1.9981818047044</v>
      </c>
      <c r="D9782" s="32" t="n">
        <f aca="false">IF($A9782="","",$A9782^2)</f>
        <v>2335166.015625</v>
      </c>
      <c r="E9782" s="32" t="n">
        <f aca="false">IF($A9782="","",IF($C9782&lt;=0,"",1/$C9782^2))</f>
        <v>0.250455169419986</v>
      </c>
      <c r="F9782" s="33" t="n">
        <f aca="false">IF(OR(ROW()-設定!$B$30&lt;2,ROW()+設定!$B$30&gt;13701,N($A9782)&lt;=0,N(INDEX($A$2:$A$13701,MIN(13700,MAX(1,ROW()-1+設定!$B$30))))&lt;=0,$A9782&lt;設定!$B$28,$A9782&gt;設定!$B$29),0,IF(AND($C9782&gt;=MAX(INDEX($C$1:$C$13701,MAX(1,ROW()-設定!$B$24)):INDEX($C$1:$C$13701,MAX(1,ROW()-1))),$C9782&gt;MAX(INDEX($C$1:$C$13701,MIN(13701,ROW()+1)):INDEX($C$1:$C$13701,MIN(13701,ROW()+設定!$B$24))),$C9782&gt;=設定!$B$32,$C9782&gt;=MAX(MIN(INDEX($C$1:$C$13701,MAX(1,ROW()-設定!$B$26)):INDEX($C$1:$C$13701,MAX(1,ROW()-1))),MIN(INDEX($C$1:$C$13701,MIN(13701,ROW()+1)):INDEX($C$1:$C$13701,MIN(13701,ROW()+設定!$B$26))))*10^(設定!$B$27/20)),1,0))</f>
        <v>0</v>
      </c>
      <c r="G9782" s="33" t="n">
        <f aca="false">$G9781+IF($F9782=1,1,0)</f>
        <v>5</v>
      </c>
      <c r="H9782" s="0" t="str">
        <f aca="false">IF($F9782=1,$G9782,"")</f>
        <v/>
      </c>
    </row>
    <row r="9783" customFormat="false" ht="15" hidden="false" customHeight="false" outlineLevel="0" collapsed="false">
      <c r="A9783" s="30" t="n">
        <v>1528.28125</v>
      </c>
      <c r="B9783" s="31" t="n">
        <v>5.753</v>
      </c>
      <c r="C9783" s="32" t="n">
        <f aca="false">IF($A9783="","",IF(設定!$B$21="dB",10^($B9783/20),ABS($B9783)))</f>
        <v>1.93932233849809</v>
      </c>
      <c r="D9783" s="32" t="n">
        <f aca="false">IF($A9783="","",$A9783^2)</f>
        <v>2335643.57910156</v>
      </c>
      <c r="E9783" s="32" t="n">
        <f aca="false">IF($A9783="","",IF($C9783&lt;=0,"",1/$C9783^2))</f>
        <v>0.265888773070508</v>
      </c>
      <c r="F9783" s="33" t="n">
        <f aca="false">IF(OR(ROW()-設定!$B$30&lt;2,ROW()+設定!$B$30&gt;13701,N($A9783)&lt;=0,N(INDEX($A$2:$A$13701,MIN(13700,MAX(1,ROW()-1+設定!$B$30))))&lt;=0,$A9783&lt;設定!$B$28,$A9783&gt;設定!$B$29),0,IF(AND($C9783&gt;=MAX(INDEX($C$1:$C$13701,MAX(1,ROW()-設定!$B$24)):INDEX($C$1:$C$13701,MAX(1,ROW()-1))),$C9783&gt;MAX(INDEX($C$1:$C$13701,MIN(13701,ROW()+1)):INDEX($C$1:$C$13701,MIN(13701,ROW()+設定!$B$24))),$C9783&gt;=設定!$B$32,$C9783&gt;=MAX(MIN(INDEX($C$1:$C$13701,MAX(1,ROW()-設定!$B$26)):INDEX($C$1:$C$13701,MAX(1,ROW()-1))),MIN(INDEX($C$1:$C$13701,MIN(13701,ROW()+1)):INDEX($C$1:$C$13701,MIN(13701,ROW()+設定!$B$26))))*10^(設定!$B$27/20)),1,0))</f>
        <v>0</v>
      </c>
      <c r="G9783" s="33" t="n">
        <f aca="false">$G9782+IF($F9783=1,1,0)</f>
        <v>5</v>
      </c>
      <c r="H9783" s="0" t="str">
        <f aca="false">IF($F9783=1,$G9783,"")</f>
        <v/>
      </c>
    </row>
    <row r="9784" customFormat="false" ht="15" hidden="false" customHeight="false" outlineLevel="0" collapsed="false">
      <c r="A9784" s="30" t="n">
        <v>1528.4375</v>
      </c>
      <c r="B9784" s="31" t="n">
        <v>5.9129</v>
      </c>
      <c r="C9784" s="32" t="n">
        <f aca="false">IF($A9784="","",IF(設定!$B$21="dB",10^($B9784/20),ABS($B9784)))</f>
        <v>1.9753542904175</v>
      </c>
      <c r="D9784" s="32" t="n">
        <f aca="false">IF($A9784="","",$A9784^2)</f>
        <v>2336121.19140625</v>
      </c>
      <c r="E9784" s="32" t="n">
        <f aca="false">IF($A9784="","",IF($C9784&lt;=0,"",1/$C9784^2))</f>
        <v>0.256277217474192</v>
      </c>
      <c r="F9784" s="33" t="n">
        <f aca="false">IF(OR(ROW()-設定!$B$30&lt;2,ROW()+設定!$B$30&gt;13701,N($A9784)&lt;=0,N(INDEX($A$2:$A$13701,MIN(13700,MAX(1,ROW()-1+設定!$B$30))))&lt;=0,$A9784&lt;設定!$B$28,$A9784&gt;設定!$B$29),0,IF(AND($C9784&gt;=MAX(INDEX($C$1:$C$13701,MAX(1,ROW()-設定!$B$24)):INDEX($C$1:$C$13701,MAX(1,ROW()-1))),$C9784&gt;MAX(INDEX($C$1:$C$13701,MIN(13701,ROW()+1)):INDEX($C$1:$C$13701,MIN(13701,ROW()+設定!$B$24))),$C9784&gt;=設定!$B$32,$C9784&gt;=MAX(MIN(INDEX($C$1:$C$13701,MAX(1,ROW()-設定!$B$26)):INDEX($C$1:$C$13701,MAX(1,ROW()-1))),MIN(INDEX($C$1:$C$13701,MIN(13701,ROW()+1)):INDEX($C$1:$C$13701,MIN(13701,ROW()+設定!$B$26))))*10^(設定!$B$27/20)),1,0))</f>
        <v>0</v>
      </c>
      <c r="G9784" s="33" t="n">
        <f aca="false">$G9783+IF($F9784=1,1,0)</f>
        <v>5</v>
      </c>
      <c r="H9784" s="0" t="str">
        <f aca="false">IF($F9784=1,$G9784,"")</f>
        <v/>
      </c>
    </row>
    <row r="9785" customFormat="false" ht="15" hidden="false" customHeight="false" outlineLevel="0" collapsed="false">
      <c r="A9785" s="30" t="n">
        <v>1528.59375</v>
      </c>
      <c r="B9785" s="31" t="n">
        <v>5.7619</v>
      </c>
      <c r="C9785" s="32" t="n">
        <f aca="false">IF($A9785="","",IF(設定!$B$21="dB",10^($B9785/20),ABS($B9785)))</f>
        <v>1.94131048424595</v>
      </c>
      <c r="D9785" s="32" t="n">
        <f aca="false">IF($A9785="","",$A9785^2)</f>
        <v>2336598.85253906</v>
      </c>
      <c r="E9785" s="32" t="n">
        <f aca="false">IF($A9785="","",IF($C9785&lt;=0,"",1/$C9785^2))</f>
        <v>0.265344444949528</v>
      </c>
      <c r="F9785" s="33" t="n">
        <f aca="false">IF(OR(ROW()-設定!$B$30&lt;2,ROW()+設定!$B$30&gt;13701,N($A9785)&lt;=0,N(INDEX($A$2:$A$13701,MIN(13700,MAX(1,ROW()-1+設定!$B$30))))&lt;=0,$A9785&lt;設定!$B$28,$A9785&gt;設定!$B$29),0,IF(AND($C9785&gt;=MAX(INDEX($C$1:$C$13701,MAX(1,ROW()-設定!$B$24)):INDEX($C$1:$C$13701,MAX(1,ROW()-1))),$C9785&gt;MAX(INDEX($C$1:$C$13701,MIN(13701,ROW()+1)):INDEX($C$1:$C$13701,MIN(13701,ROW()+設定!$B$24))),$C9785&gt;=設定!$B$32,$C9785&gt;=MAX(MIN(INDEX($C$1:$C$13701,MAX(1,ROW()-設定!$B$26)):INDEX($C$1:$C$13701,MAX(1,ROW()-1))),MIN(INDEX($C$1:$C$13701,MIN(13701,ROW()+1)):INDEX($C$1:$C$13701,MIN(13701,ROW()+設定!$B$26))))*10^(設定!$B$27/20)),1,0))</f>
        <v>0</v>
      </c>
      <c r="G9785" s="33" t="n">
        <f aca="false">$G9784+IF($F9785=1,1,0)</f>
        <v>5</v>
      </c>
      <c r="H9785" s="0" t="str">
        <f aca="false">IF($F9785=1,$G9785,"")</f>
        <v/>
      </c>
    </row>
    <row r="9786" customFormat="false" ht="15" hidden="false" customHeight="false" outlineLevel="0" collapsed="false">
      <c r="A9786" s="30" t="n">
        <v>1528.75</v>
      </c>
      <c r="B9786" s="31" t="n">
        <v>5.7796</v>
      </c>
      <c r="C9786" s="32" t="n">
        <f aca="false">IF($A9786="","",IF(設定!$B$21="dB",10^($B9786/20),ABS($B9786)))</f>
        <v>1.94527049654296</v>
      </c>
      <c r="D9786" s="32" t="n">
        <f aca="false">IF($A9786="","",$A9786^2)</f>
        <v>2337076.5625</v>
      </c>
      <c r="E9786" s="32" t="n">
        <f aca="false">IF($A9786="","",IF($C9786&lt;=0,"",1/$C9786^2))</f>
        <v>0.264265214337068</v>
      </c>
      <c r="F9786" s="33" t="n">
        <f aca="false">IF(OR(ROW()-設定!$B$30&lt;2,ROW()+設定!$B$30&gt;13701,N($A9786)&lt;=0,N(INDEX($A$2:$A$13701,MIN(13700,MAX(1,ROW()-1+設定!$B$30))))&lt;=0,$A9786&lt;設定!$B$28,$A9786&gt;設定!$B$29),0,IF(AND($C9786&gt;=MAX(INDEX($C$1:$C$13701,MAX(1,ROW()-設定!$B$24)):INDEX($C$1:$C$13701,MAX(1,ROW()-1))),$C9786&gt;MAX(INDEX($C$1:$C$13701,MIN(13701,ROW()+1)):INDEX($C$1:$C$13701,MIN(13701,ROW()+設定!$B$24))),$C9786&gt;=設定!$B$32,$C9786&gt;=MAX(MIN(INDEX($C$1:$C$13701,MAX(1,ROW()-設定!$B$26)):INDEX($C$1:$C$13701,MAX(1,ROW()-1))),MIN(INDEX($C$1:$C$13701,MIN(13701,ROW()+1)):INDEX($C$1:$C$13701,MIN(13701,ROW()+設定!$B$26))))*10^(設定!$B$27/20)),1,0))</f>
        <v>0</v>
      </c>
      <c r="G9786" s="33" t="n">
        <f aca="false">$G9785+IF($F9786=1,1,0)</f>
        <v>5</v>
      </c>
      <c r="H9786" s="0" t="str">
        <f aca="false">IF($F9786=1,$G9786,"")</f>
        <v/>
      </c>
    </row>
    <row r="9787" customFormat="false" ht="15" hidden="false" customHeight="false" outlineLevel="0" collapsed="false">
      <c r="A9787" s="30" t="n">
        <v>1528.90625</v>
      </c>
      <c r="B9787" s="31" t="n">
        <v>5.9851</v>
      </c>
      <c r="C9787" s="32" t="n">
        <f aca="false">IF($A9787="","",IF(設定!$B$21="dB",10^($B9787/20),ABS($B9787)))</f>
        <v>1.99184252436519</v>
      </c>
      <c r="D9787" s="32" t="n">
        <f aca="false">IF($A9787="","",$A9787^2)</f>
        <v>2337554.32128906</v>
      </c>
      <c r="E9787" s="32" t="n">
        <f aca="false">IF($A9787="","",IF($C9787&lt;=0,"",1/$C9787^2))</f>
        <v>0.25205191418729</v>
      </c>
      <c r="F9787" s="33" t="n">
        <f aca="false">IF(OR(ROW()-設定!$B$30&lt;2,ROW()+設定!$B$30&gt;13701,N($A9787)&lt;=0,N(INDEX($A$2:$A$13701,MIN(13700,MAX(1,ROW()-1+設定!$B$30))))&lt;=0,$A9787&lt;設定!$B$28,$A9787&gt;設定!$B$29),0,IF(AND($C9787&gt;=MAX(INDEX($C$1:$C$13701,MAX(1,ROW()-設定!$B$24)):INDEX($C$1:$C$13701,MAX(1,ROW()-1))),$C9787&gt;MAX(INDEX($C$1:$C$13701,MIN(13701,ROW()+1)):INDEX($C$1:$C$13701,MIN(13701,ROW()+設定!$B$24))),$C9787&gt;=設定!$B$32,$C9787&gt;=MAX(MIN(INDEX($C$1:$C$13701,MAX(1,ROW()-設定!$B$26)):INDEX($C$1:$C$13701,MAX(1,ROW()-1))),MIN(INDEX($C$1:$C$13701,MIN(13701,ROW()+1)):INDEX($C$1:$C$13701,MIN(13701,ROW()+設定!$B$26))))*10^(設定!$B$27/20)),1,0))</f>
        <v>0</v>
      </c>
      <c r="G9787" s="33" t="n">
        <f aca="false">$G9786+IF($F9787=1,1,0)</f>
        <v>5</v>
      </c>
      <c r="H9787" s="0" t="str">
        <f aca="false">IF($F9787=1,$G9787,"")</f>
        <v/>
      </c>
    </row>
    <row r="9788" customFormat="false" ht="15" hidden="false" customHeight="false" outlineLevel="0" collapsed="false">
      <c r="A9788" s="30" t="n">
        <v>1529.0625</v>
      </c>
      <c r="B9788" s="31" t="n">
        <v>5.871</v>
      </c>
      <c r="C9788" s="32" t="n">
        <f aca="false">IF($A9788="","",IF(設定!$B$21="dB",10^($B9788/20),ABS($B9788)))</f>
        <v>1.96584829420133</v>
      </c>
      <c r="D9788" s="32" t="n">
        <f aca="false">IF($A9788="","",$A9788^2)</f>
        <v>2338032.12890625</v>
      </c>
      <c r="E9788" s="32" t="n">
        <f aca="false">IF($A9788="","",IF($C9788&lt;=0,"",1/$C9788^2))</f>
        <v>0.258761702571244</v>
      </c>
      <c r="F9788" s="33" t="n">
        <f aca="false">IF(OR(ROW()-設定!$B$30&lt;2,ROW()+設定!$B$30&gt;13701,N($A9788)&lt;=0,N(INDEX($A$2:$A$13701,MIN(13700,MAX(1,ROW()-1+設定!$B$30))))&lt;=0,$A9788&lt;設定!$B$28,$A9788&gt;設定!$B$29),0,IF(AND($C9788&gt;=MAX(INDEX($C$1:$C$13701,MAX(1,ROW()-設定!$B$24)):INDEX($C$1:$C$13701,MAX(1,ROW()-1))),$C9788&gt;MAX(INDEX($C$1:$C$13701,MIN(13701,ROW()+1)):INDEX($C$1:$C$13701,MIN(13701,ROW()+設定!$B$24))),$C9788&gt;=設定!$B$32,$C9788&gt;=MAX(MIN(INDEX($C$1:$C$13701,MAX(1,ROW()-設定!$B$26)):INDEX($C$1:$C$13701,MAX(1,ROW()-1))),MIN(INDEX($C$1:$C$13701,MIN(13701,ROW()+1)):INDEX($C$1:$C$13701,MIN(13701,ROW()+設定!$B$26))))*10^(設定!$B$27/20)),1,0))</f>
        <v>0</v>
      </c>
      <c r="G9788" s="33" t="n">
        <f aca="false">$G9787+IF($F9788=1,1,0)</f>
        <v>5</v>
      </c>
      <c r="H9788" s="0" t="str">
        <f aca="false">IF($F9788=1,$G9788,"")</f>
        <v/>
      </c>
    </row>
    <row r="9789" customFormat="false" ht="15" hidden="false" customHeight="false" outlineLevel="0" collapsed="false">
      <c r="A9789" s="30" t="n">
        <v>1529.21875</v>
      </c>
      <c r="B9789" s="31" t="n">
        <v>5.7628</v>
      </c>
      <c r="C9789" s="32" t="n">
        <f aca="false">IF($A9789="","",IF(設定!$B$21="dB",10^($B9789/20),ABS($B9789)))</f>
        <v>1.94151164613378</v>
      </c>
      <c r="D9789" s="32" t="n">
        <f aca="false">IF($A9789="","",$A9789^2)</f>
        <v>2338509.98535156</v>
      </c>
      <c r="E9789" s="32" t="n">
        <f aca="false">IF($A9789="","",IF($C9789&lt;=0,"",1/$C9789^2))</f>
        <v>0.265289462612082</v>
      </c>
      <c r="F9789" s="33" t="n">
        <f aca="false">IF(OR(ROW()-設定!$B$30&lt;2,ROW()+設定!$B$30&gt;13701,N($A9789)&lt;=0,N(INDEX($A$2:$A$13701,MIN(13700,MAX(1,ROW()-1+設定!$B$30))))&lt;=0,$A9789&lt;設定!$B$28,$A9789&gt;設定!$B$29),0,IF(AND($C9789&gt;=MAX(INDEX($C$1:$C$13701,MAX(1,ROW()-設定!$B$24)):INDEX($C$1:$C$13701,MAX(1,ROW()-1))),$C9789&gt;MAX(INDEX($C$1:$C$13701,MIN(13701,ROW()+1)):INDEX($C$1:$C$13701,MIN(13701,ROW()+設定!$B$24))),$C9789&gt;=設定!$B$32,$C9789&gt;=MAX(MIN(INDEX($C$1:$C$13701,MAX(1,ROW()-設定!$B$26)):INDEX($C$1:$C$13701,MAX(1,ROW()-1))),MIN(INDEX($C$1:$C$13701,MIN(13701,ROW()+1)):INDEX($C$1:$C$13701,MIN(13701,ROW()+設定!$B$26))))*10^(設定!$B$27/20)),1,0))</f>
        <v>0</v>
      </c>
      <c r="G9789" s="33" t="n">
        <f aca="false">$G9788+IF($F9789=1,1,0)</f>
        <v>5</v>
      </c>
      <c r="H9789" s="0" t="str">
        <f aca="false">IF($F9789=1,$G9789,"")</f>
        <v/>
      </c>
    </row>
    <row r="9790" customFormat="false" ht="15" hidden="false" customHeight="false" outlineLevel="0" collapsed="false">
      <c r="A9790" s="30" t="n">
        <v>1529.375</v>
      </c>
      <c r="B9790" s="31" t="n">
        <v>5.4929</v>
      </c>
      <c r="C9790" s="32" t="n">
        <f aca="false">IF($A9790="","",IF(設定!$B$21="dB",10^($B9790/20),ABS($B9790)))</f>
        <v>1.88210999049745</v>
      </c>
      <c r="D9790" s="32" t="n">
        <f aca="false">IF($A9790="","",$A9790^2)</f>
        <v>2338987.890625</v>
      </c>
      <c r="E9790" s="32" t="n">
        <f aca="false">IF($A9790="","",IF($C9790&lt;=0,"",1/$C9790^2))</f>
        <v>0.282299429187717</v>
      </c>
      <c r="F9790" s="33" t="n">
        <f aca="false">IF(OR(ROW()-設定!$B$30&lt;2,ROW()+設定!$B$30&gt;13701,N($A9790)&lt;=0,N(INDEX($A$2:$A$13701,MIN(13700,MAX(1,ROW()-1+設定!$B$30))))&lt;=0,$A9790&lt;設定!$B$28,$A9790&gt;設定!$B$29),0,IF(AND($C9790&gt;=MAX(INDEX($C$1:$C$13701,MAX(1,ROW()-設定!$B$24)):INDEX($C$1:$C$13701,MAX(1,ROW()-1))),$C9790&gt;MAX(INDEX($C$1:$C$13701,MIN(13701,ROW()+1)):INDEX($C$1:$C$13701,MIN(13701,ROW()+設定!$B$24))),$C9790&gt;=設定!$B$32,$C9790&gt;=MAX(MIN(INDEX($C$1:$C$13701,MAX(1,ROW()-設定!$B$26)):INDEX($C$1:$C$13701,MAX(1,ROW()-1))),MIN(INDEX($C$1:$C$13701,MIN(13701,ROW()+1)):INDEX($C$1:$C$13701,MIN(13701,ROW()+設定!$B$26))))*10^(設定!$B$27/20)),1,0))</f>
        <v>0</v>
      </c>
      <c r="G9790" s="33" t="n">
        <f aca="false">$G9789+IF($F9790=1,1,0)</f>
        <v>5</v>
      </c>
      <c r="H9790" s="0" t="str">
        <f aca="false">IF($F9790=1,$G9790,"")</f>
        <v/>
      </c>
    </row>
    <row r="9791" customFormat="false" ht="15" hidden="false" customHeight="false" outlineLevel="0" collapsed="false">
      <c r="A9791" s="30" t="n">
        <v>1529.53125</v>
      </c>
      <c r="B9791" s="31" t="n">
        <v>5.6368</v>
      </c>
      <c r="C9791" s="32" t="n">
        <f aca="false">IF($A9791="","",IF(設定!$B$21="dB",10^($B9791/20),ABS($B9791)))</f>
        <v>1.91355081696962</v>
      </c>
      <c r="D9791" s="32" t="n">
        <f aca="false">IF($A9791="","",$A9791^2)</f>
        <v>2339465.84472656</v>
      </c>
      <c r="E9791" s="32" t="n">
        <f aca="false">IF($A9791="","",IF($C9791&lt;=0,"",1/$C9791^2))</f>
        <v>0.273098930893042</v>
      </c>
      <c r="F9791" s="33" t="n">
        <f aca="false">IF(OR(ROW()-設定!$B$30&lt;2,ROW()+設定!$B$30&gt;13701,N($A9791)&lt;=0,N(INDEX($A$2:$A$13701,MIN(13700,MAX(1,ROW()-1+設定!$B$30))))&lt;=0,$A9791&lt;設定!$B$28,$A9791&gt;設定!$B$29),0,IF(AND($C9791&gt;=MAX(INDEX($C$1:$C$13701,MAX(1,ROW()-設定!$B$24)):INDEX($C$1:$C$13701,MAX(1,ROW()-1))),$C9791&gt;MAX(INDEX($C$1:$C$13701,MIN(13701,ROW()+1)):INDEX($C$1:$C$13701,MIN(13701,ROW()+設定!$B$24))),$C9791&gt;=設定!$B$32,$C9791&gt;=MAX(MIN(INDEX($C$1:$C$13701,MAX(1,ROW()-設定!$B$26)):INDEX($C$1:$C$13701,MAX(1,ROW()-1))),MIN(INDEX($C$1:$C$13701,MIN(13701,ROW()+1)):INDEX($C$1:$C$13701,MIN(13701,ROW()+設定!$B$26))))*10^(設定!$B$27/20)),1,0))</f>
        <v>0</v>
      </c>
      <c r="G9791" s="33" t="n">
        <f aca="false">$G9790+IF($F9791=1,1,0)</f>
        <v>5</v>
      </c>
      <c r="H9791" s="0" t="str">
        <f aca="false">IF($F9791=1,$G9791,"")</f>
        <v/>
      </c>
    </row>
    <row r="9792" customFormat="false" ht="15" hidden="false" customHeight="false" outlineLevel="0" collapsed="false">
      <c r="A9792" s="30" t="n">
        <v>1529.6875</v>
      </c>
      <c r="B9792" s="31" t="n">
        <v>5.5733</v>
      </c>
      <c r="C9792" s="32" t="n">
        <f aca="false">IF($A9792="","",IF(設定!$B$21="dB",10^($B9792/20),ABS($B9792)))</f>
        <v>1.89961241819377</v>
      </c>
      <c r="D9792" s="32" t="n">
        <f aca="false">IF($A9792="","",$A9792^2)</f>
        <v>2339943.84765625</v>
      </c>
      <c r="E9792" s="32" t="n">
        <f aca="false">IF($A9792="","",IF($C9792&lt;=0,"",1/$C9792^2))</f>
        <v>0.277121358924905</v>
      </c>
      <c r="F9792" s="33" t="n">
        <f aca="false">IF(OR(ROW()-設定!$B$30&lt;2,ROW()+設定!$B$30&gt;13701,N($A9792)&lt;=0,N(INDEX($A$2:$A$13701,MIN(13700,MAX(1,ROW()-1+設定!$B$30))))&lt;=0,$A9792&lt;設定!$B$28,$A9792&gt;設定!$B$29),0,IF(AND($C9792&gt;=MAX(INDEX($C$1:$C$13701,MAX(1,ROW()-設定!$B$24)):INDEX($C$1:$C$13701,MAX(1,ROW()-1))),$C9792&gt;MAX(INDEX($C$1:$C$13701,MIN(13701,ROW()+1)):INDEX($C$1:$C$13701,MIN(13701,ROW()+設定!$B$24))),$C9792&gt;=設定!$B$32,$C9792&gt;=MAX(MIN(INDEX($C$1:$C$13701,MAX(1,ROW()-設定!$B$26)):INDEX($C$1:$C$13701,MAX(1,ROW()-1))),MIN(INDEX($C$1:$C$13701,MIN(13701,ROW()+1)):INDEX($C$1:$C$13701,MIN(13701,ROW()+設定!$B$26))))*10^(設定!$B$27/20)),1,0))</f>
        <v>0</v>
      </c>
      <c r="G9792" s="33" t="n">
        <f aca="false">$G9791+IF($F9792=1,1,0)</f>
        <v>5</v>
      </c>
      <c r="H9792" s="0" t="str">
        <f aca="false">IF($F9792=1,$G9792,"")</f>
        <v/>
      </c>
    </row>
    <row r="9793" customFormat="false" ht="15" hidden="false" customHeight="false" outlineLevel="0" collapsed="false">
      <c r="A9793" s="30" t="n">
        <v>1529.84375</v>
      </c>
      <c r="B9793" s="31" t="n">
        <v>5.5211</v>
      </c>
      <c r="C9793" s="32" t="n">
        <f aca="false">IF($A9793="","",IF(設定!$B$21="dB",10^($B9793/20),ABS($B9793)))</f>
        <v>1.88823046357745</v>
      </c>
      <c r="D9793" s="32" t="n">
        <f aca="false">IF($A9793="","",$A9793^2)</f>
        <v>2340421.89941406</v>
      </c>
      <c r="E9793" s="32" t="n">
        <f aca="false">IF($A9793="","",IF($C9793&lt;=0,"",1/$C9793^2))</f>
        <v>0.280472315546841</v>
      </c>
      <c r="F9793" s="33" t="n">
        <f aca="false">IF(OR(ROW()-設定!$B$30&lt;2,ROW()+設定!$B$30&gt;13701,N($A9793)&lt;=0,N(INDEX($A$2:$A$13701,MIN(13700,MAX(1,ROW()-1+設定!$B$30))))&lt;=0,$A9793&lt;設定!$B$28,$A9793&gt;設定!$B$29),0,IF(AND($C9793&gt;=MAX(INDEX($C$1:$C$13701,MAX(1,ROW()-設定!$B$24)):INDEX($C$1:$C$13701,MAX(1,ROW()-1))),$C9793&gt;MAX(INDEX($C$1:$C$13701,MIN(13701,ROW()+1)):INDEX($C$1:$C$13701,MIN(13701,ROW()+設定!$B$24))),$C9793&gt;=設定!$B$32,$C9793&gt;=MAX(MIN(INDEX($C$1:$C$13701,MAX(1,ROW()-設定!$B$26)):INDEX($C$1:$C$13701,MAX(1,ROW()-1))),MIN(INDEX($C$1:$C$13701,MIN(13701,ROW()+1)):INDEX($C$1:$C$13701,MIN(13701,ROW()+設定!$B$26))))*10^(設定!$B$27/20)),1,0))</f>
        <v>0</v>
      </c>
      <c r="G9793" s="33" t="n">
        <f aca="false">$G9792+IF($F9793=1,1,0)</f>
        <v>5</v>
      </c>
      <c r="H9793" s="0" t="str">
        <f aca="false">IF($F9793=1,$G9793,"")</f>
        <v/>
      </c>
    </row>
    <row r="9794" customFormat="false" ht="15" hidden="false" customHeight="false" outlineLevel="0" collapsed="false">
      <c r="A9794" s="30" t="n">
        <v>1530</v>
      </c>
      <c r="B9794" s="31" t="n">
        <v>5.6352</v>
      </c>
      <c r="C9794" s="32" t="n">
        <f aca="false">IF($A9794="","",IF(設定!$B$21="dB",10^($B9794/20),ABS($B9794)))</f>
        <v>1.91319836034621</v>
      </c>
      <c r="D9794" s="32" t="n">
        <f aca="false">IF($A9794="","",$A9794^2)</f>
        <v>2340900</v>
      </c>
      <c r="E9794" s="32" t="n">
        <f aca="false">IF($A9794="","",IF($C9794&lt;=0,"",1/$C9794^2))</f>
        <v>0.273199562793335</v>
      </c>
      <c r="F9794" s="33" t="n">
        <f aca="false">IF(OR(ROW()-設定!$B$30&lt;2,ROW()+設定!$B$30&gt;13701,N($A9794)&lt;=0,N(INDEX($A$2:$A$13701,MIN(13700,MAX(1,ROW()-1+設定!$B$30))))&lt;=0,$A9794&lt;設定!$B$28,$A9794&gt;設定!$B$29),0,IF(AND($C9794&gt;=MAX(INDEX($C$1:$C$13701,MAX(1,ROW()-設定!$B$24)):INDEX($C$1:$C$13701,MAX(1,ROW()-1))),$C9794&gt;MAX(INDEX($C$1:$C$13701,MIN(13701,ROW()+1)):INDEX($C$1:$C$13701,MIN(13701,ROW()+設定!$B$24))),$C9794&gt;=設定!$B$32,$C9794&gt;=MAX(MIN(INDEX($C$1:$C$13701,MAX(1,ROW()-設定!$B$26)):INDEX($C$1:$C$13701,MAX(1,ROW()-1))),MIN(INDEX($C$1:$C$13701,MIN(13701,ROW()+1)):INDEX($C$1:$C$13701,MIN(13701,ROW()+設定!$B$26))))*10^(設定!$B$27/20)),1,0))</f>
        <v>0</v>
      </c>
      <c r="G9794" s="33" t="n">
        <f aca="false">$G9793+IF($F9794=1,1,0)</f>
        <v>5</v>
      </c>
      <c r="H9794" s="0" t="str">
        <f aca="false">IF($F9794=1,$G9794,"")</f>
        <v/>
      </c>
    </row>
    <row r="9795" customFormat="false" ht="15" hidden="false" customHeight="false" outlineLevel="0" collapsed="false">
      <c r="A9795" s="30" t="n">
        <v>1530.15625</v>
      </c>
      <c r="B9795" s="31" t="n">
        <v>5.2774</v>
      </c>
      <c r="C9795" s="32" t="n">
        <f aca="false">IF($A9795="","",IF(設定!$B$21="dB",10^($B9795/20),ABS($B9795)))</f>
        <v>1.83598868346339</v>
      </c>
      <c r="D9795" s="32" t="n">
        <f aca="false">IF($A9795="","",$A9795^2)</f>
        <v>2341378.14941406</v>
      </c>
      <c r="E9795" s="32" t="n">
        <f aca="false">IF($A9795="","",IF($C9795&lt;=0,"",1/$C9795^2))</f>
        <v>0.296660688284629</v>
      </c>
      <c r="F9795" s="33" t="n">
        <f aca="false">IF(OR(ROW()-設定!$B$30&lt;2,ROW()+設定!$B$30&gt;13701,N($A9795)&lt;=0,N(INDEX($A$2:$A$13701,MIN(13700,MAX(1,ROW()-1+設定!$B$30))))&lt;=0,$A9795&lt;設定!$B$28,$A9795&gt;設定!$B$29),0,IF(AND($C9795&gt;=MAX(INDEX($C$1:$C$13701,MAX(1,ROW()-設定!$B$24)):INDEX($C$1:$C$13701,MAX(1,ROW()-1))),$C9795&gt;MAX(INDEX($C$1:$C$13701,MIN(13701,ROW()+1)):INDEX($C$1:$C$13701,MIN(13701,ROW()+設定!$B$24))),$C9795&gt;=設定!$B$32,$C9795&gt;=MAX(MIN(INDEX($C$1:$C$13701,MAX(1,ROW()-設定!$B$26)):INDEX($C$1:$C$13701,MAX(1,ROW()-1))),MIN(INDEX($C$1:$C$13701,MIN(13701,ROW()+1)):INDEX($C$1:$C$13701,MIN(13701,ROW()+設定!$B$26))))*10^(設定!$B$27/20)),1,0))</f>
        <v>0</v>
      </c>
      <c r="G9795" s="33" t="n">
        <f aca="false">$G9794+IF($F9795=1,1,0)</f>
        <v>5</v>
      </c>
      <c r="H9795" s="0" t="str">
        <f aca="false">IF($F9795=1,$G9795,"")</f>
        <v/>
      </c>
    </row>
    <row r="9796" customFormat="false" ht="15" hidden="false" customHeight="false" outlineLevel="0" collapsed="false">
      <c r="A9796" s="30" t="n">
        <v>1530.3125</v>
      </c>
      <c r="B9796" s="31" t="n">
        <v>5.4575</v>
      </c>
      <c r="C9796" s="32" t="n">
        <f aca="false">IF($A9796="","",IF(設定!$B$21="dB",10^($B9796/20),ABS($B9796)))</f>
        <v>1.8744549189238</v>
      </c>
      <c r="D9796" s="32" t="n">
        <f aca="false">IF($A9796="","",$A9796^2)</f>
        <v>2341856.34765625</v>
      </c>
      <c r="E9796" s="32" t="n">
        <f aca="false">IF($A9796="","",IF($C9796&lt;=0,"",1/$C9796^2))</f>
        <v>0.284609898225686</v>
      </c>
      <c r="F9796" s="33" t="n">
        <f aca="false">IF(OR(ROW()-設定!$B$30&lt;2,ROW()+設定!$B$30&gt;13701,N($A9796)&lt;=0,N(INDEX($A$2:$A$13701,MIN(13700,MAX(1,ROW()-1+設定!$B$30))))&lt;=0,$A9796&lt;設定!$B$28,$A9796&gt;設定!$B$29),0,IF(AND($C9796&gt;=MAX(INDEX($C$1:$C$13701,MAX(1,ROW()-設定!$B$24)):INDEX($C$1:$C$13701,MAX(1,ROW()-1))),$C9796&gt;MAX(INDEX($C$1:$C$13701,MIN(13701,ROW()+1)):INDEX($C$1:$C$13701,MIN(13701,ROW()+設定!$B$24))),$C9796&gt;=設定!$B$32,$C9796&gt;=MAX(MIN(INDEX($C$1:$C$13701,MAX(1,ROW()-設定!$B$26)):INDEX($C$1:$C$13701,MAX(1,ROW()-1))),MIN(INDEX($C$1:$C$13701,MIN(13701,ROW()+1)):INDEX($C$1:$C$13701,MIN(13701,ROW()+設定!$B$26))))*10^(設定!$B$27/20)),1,0))</f>
        <v>0</v>
      </c>
      <c r="G9796" s="33" t="n">
        <f aca="false">$G9795+IF($F9796=1,1,0)</f>
        <v>5</v>
      </c>
      <c r="H9796" s="0" t="str">
        <f aca="false">IF($F9796=1,$G9796,"")</f>
        <v/>
      </c>
    </row>
    <row r="9797" customFormat="false" ht="15" hidden="false" customHeight="false" outlineLevel="0" collapsed="false">
      <c r="A9797" s="30" t="n">
        <v>1530.46875</v>
      </c>
      <c r="B9797" s="31" t="n">
        <v>5.4016</v>
      </c>
      <c r="C9797" s="32" t="n">
        <f aca="false">IF($A9797="","",IF(設定!$B$21="dB",10^($B9797/20),ABS($B9797)))</f>
        <v>1.86243017738373</v>
      </c>
      <c r="D9797" s="32" t="n">
        <f aca="false">IF($A9797="","",$A9797^2)</f>
        <v>2342334.59472656</v>
      </c>
      <c r="E9797" s="32" t="n">
        <f aca="false">IF($A9797="","",IF($C9797&lt;=0,"",1/$C9797^2))</f>
        <v>0.288296918235385</v>
      </c>
      <c r="F9797" s="33" t="n">
        <f aca="false">IF(OR(ROW()-設定!$B$30&lt;2,ROW()+設定!$B$30&gt;13701,N($A9797)&lt;=0,N(INDEX($A$2:$A$13701,MIN(13700,MAX(1,ROW()-1+設定!$B$30))))&lt;=0,$A9797&lt;設定!$B$28,$A9797&gt;設定!$B$29),0,IF(AND($C9797&gt;=MAX(INDEX($C$1:$C$13701,MAX(1,ROW()-設定!$B$24)):INDEX($C$1:$C$13701,MAX(1,ROW()-1))),$C9797&gt;MAX(INDEX($C$1:$C$13701,MIN(13701,ROW()+1)):INDEX($C$1:$C$13701,MIN(13701,ROW()+設定!$B$24))),$C9797&gt;=設定!$B$32,$C9797&gt;=MAX(MIN(INDEX($C$1:$C$13701,MAX(1,ROW()-設定!$B$26)):INDEX($C$1:$C$13701,MAX(1,ROW()-1))),MIN(INDEX($C$1:$C$13701,MIN(13701,ROW()+1)):INDEX($C$1:$C$13701,MIN(13701,ROW()+設定!$B$26))))*10^(設定!$B$27/20)),1,0))</f>
        <v>0</v>
      </c>
      <c r="G9797" s="33" t="n">
        <f aca="false">$G9796+IF($F9797=1,1,0)</f>
        <v>5</v>
      </c>
      <c r="H9797" s="0" t="str">
        <f aca="false">IF($F9797=1,$G9797,"")</f>
        <v/>
      </c>
    </row>
    <row r="9798" customFormat="false" ht="15" hidden="false" customHeight="false" outlineLevel="0" collapsed="false">
      <c r="A9798" s="30" t="n">
        <v>1530.625</v>
      </c>
      <c r="B9798" s="31" t="n">
        <v>5.2727</v>
      </c>
      <c r="C9798" s="32" t="n">
        <f aca="false">IF($A9798="","",IF(設定!$B$21="dB",10^($B9798/20),ABS($B9798)))</f>
        <v>1.83499548496044</v>
      </c>
      <c r="D9798" s="32" t="n">
        <f aca="false">IF($A9798="","",$A9798^2)</f>
        <v>2342812.890625</v>
      </c>
      <c r="E9798" s="32" t="n">
        <f aca="false">IF($A9798="","",IF($C9798&lt;=0,"",1/$C9798^2))</f>
        <v>0.29698191271513</v>
      </c>
      <c r="F9798" s="33" t="n">
        <f aca="false">IF(OR(ROW()-設定!$B$30&lt;2,ROW()+設定!$B$30&gt;13701,N($A9798)&lt;=0,N(INDEX($A$2:$A$13701,MIN(13700,MAX(1,ROW()-1+設定!$B$30))))&lt;=0,$A9798&lt;設定!$B$28,$A9798&gt;設定!$B$29),0,IF(AND($C9798&gt;=MAX(INDEX($C$1:$C$13701,MAX(1,ROW()-設定!$B$24)):INDEX($C$1:$C$13701,MAX(1,ROW()-1))),$C9798&gt;MAX(INDEX($C$1:$C$13701,MIN(13701,ROW()+1)):INDEX($C$1:$C$13701,MIN(13701,ROW()+設定!$B$24))),$C9798&gt;=設定!$B$32,$C9798&gt;=MAX(MIN(INDEX($C$1:$C$13701,MAX(1,ROW()-設定!$B$26)):INDEX($C$1:$C$13701,MAX(1,ROW()-1))),MIN(INDEX($C$1:$C$13701,MIN(13701,ROW()+1)):INDEX($C$1:$C$13701,MIN(13701,ROW()+設定!$B$26))))*10^(設定!$B$27/20)),1,0))</f>
        <v>0</v>
      </c>
      <c r="G9798" s="33" t="n">
        <f aca="false">$G9797+IF($F9798=1,1,0)</f>
        <v>5</v>
      </c>
      <c r="H9798" s="0" t="str">
        <f aca="false">IF($F9798=1,$G9798,"")</f>
        <v/>
      </c>
    </row>
    <row r="9799" customFormat="false" ht="15" hidden="false" customHeight="false" outlineLevel="0" collapsed="false">
      <c r="A9799" s="30" t="n">
        <v>1530.78125</v>
      </c>
      <c r="B9799" s="31" t="n">
        <v>5.4959</v>
      </c>
      <c r="C9799" s="32" t="n">
        <f aca="false">IF($A9799="","",IF(設定!$B$21="dB",10^($B9799/20),ABS($B9799)))</f>
        <v>1.8827601605325</v>
      </c>
      <c r="D9799" s="32" t="n">
        <f aca="false">IF($A9799="","",$A9799^2)</f>
        <v>2343291.23535156</v>
      </c>
      <c r="E9799" s="32" t="n">
        <f aca="false">IF($A9799="","",IF($C9799&lt;=0,"",1/$C9799^2))</f>
        <v>0.282104490987515</v>
      </c>
      <c r="F9799" s="33" t="n">
        <f aca="false">IF(OR(ROW()-設定!$B$30&lt;2,ROW()+設定!$B$30&gt;13701,N($A9799)&lt;=0,N(INDEX($A$2:$A$13701,MIN(13700,MAX(1,ROW()-1+設定!$B$30))))&lt;=0,$A9799&lt;設定!$B$28,$A9799&gt;設定!$B$29),0,IF(AND($C9799&gt;=MAX(INDEX($C$1:$C$13701,MAX(1,ROW()-設定!$B$24)):INDEX($C$1:$C$13701,MAX(1,ROW()-1))),$C9799&gt;MAX(INDEX($C$1:$C$13701,MIN(13701,ROW()+1)):INDEX($C$1:$C$13701,MIN(13701,ROW()+設定!$B$24))),$C9799&gt;=設定!$B$32,$C9799&gt;=MAX(MIN(INDEX($C$1:$C$13701,MAX(1,ROW()-設定!$B$26)):INDEX($C$1:$C$13701,MAX(1,ROW()-1))),MIN(INDEX($C$1:$C$13701,MIN(13701,ROW()+1)):INDEX($C$1:$C$13701,MIN(13701,ROW()+設定!$B$26))))*10^(設定!$B$27/20)),1,0))</f>
        <v>0</v>
      </c>
      <c r="G9799" s="33" t="n">
        <f aca="false">$G9798+IF($F9799=1,1,0)</f>
        <v>5</v>
      </c>
      <c r="H9799" s="0" t="str">
        <f aca="false">IF($F9799=1,$G9799,"")</f>
        <v/>
      </c>
    </row>
    <row r="9800" customFormat="false" ht="15" hidden="false" customHeight="false" outlineLevel="0" collapsed="false">
      <c r="A9800" s="30" t="n">
        <v>1530.9375</v>
      </c>
      <c r="B9800" s="31" t="n">
        <v>5.1446</v>
      </c>
      <c r="C9800" s="32" t="n">
        <f aca="false">IF($A9800="","",IF(設定!$B$21="dB",10^($B9800/20),ABS($B9800)))</f>
        <v>1.80813144909179</v>
      </c>
      <c r="D9800" s="32" t="n">
        <f aca="false">IF($A9800="","",$A9800^2)</f>
        <v>2343769.62890625</v>
      </c>
      <c r="E9800" s="32" t="n">
        <f aca="false">IF($A9800="","",IF($C9800&lt;=0,"",1/$C9800^2))</f>
        <v>0.305872195224016</v>
      </c>
      <c r="F9800" s="33" t="n">
        <f aca="false">IF(OR(ROW()-設定!$B$30&lt;2,ROW()+設定!$B$30&gt;13701,N($A9800)&lt;=0,N(INDEX($A$2:$A$13701,MIN(13700,MAX(1,ROW()-1+設定!$B$30))))&lt;=0,$A9800&lt;設定!$B$28,$A9800&gt;設定!$B$29),0,IF(AND($C9800&gt;=MAX(INDEX($C$1:$C$13701,MAX(1,ROW()-設定!$B$24)):INDEX($C$1:$C$13701,MAX(1,ROW()-1))),$C9800&gt;MAX(INDEX($C$1:$C$13701,MIN(13701,ROW()+1)):INDEX($C$1:$C$13701,MIN(13701,ROW()+設定!$B$24))),$C9800&gt;=設定!$B$32,$C9800&gt;=MAX(MIN(INDEX($C$1:$C$13701,MAX(1,ROW()-設定!$B$26)):INDEX($C$1:$C$13701,MAX(1,ROW()-1))),MIN(INDEX($C$1:$C$13701,MIN(13701,ROW()+1)):INDEX($C$1:$C$13701,MIN(13701,ROW()+設定!$B$26))))*10^(設定!$B$27/20)),1,0))</f>
        <v>0</v>
      </c>
      <c r="G9800" s="33" t="n">
        <f aca="false">$G9799+IF($F9800=1,1,0)</f>
        <v>5</v>
      </c>
      <c r="H9800" s="0" t="str">
        <f aca="false">IF($F9800=1,$G9800,"")</f>
        <v/>
      </c>
    </row>
    <row r="9801" customFormat="false" ht="15" hidden="false" customHeight="false" outlineLevel="0" collapsed="false">
      <c r="A9801" s="30" t="n">
        <v>1531.09375</v>
      </c>
      <c r="B9801" s="31" t="n">
        <v>5.2461</v>
      </c>
      <c r="C9801" s="32" t="n">
        <f aca="false">IF($A9801="","",IF(設定!$B$21="dB",10^($B9801/20),ABS($B9801)))</f>
        <v>1.82938452073949</v>
      </c>
      <c r="D9801" s="32" t="n">
        <f aca="false">IF($A9801="","",$A9801^2)</f>
        <v>2344248.07128906</v>
      </c>
      <c r="E9801" s="32" t="n">
        <f aca="false">IF($A9801="","",IF($C9801&lt;=0,"",1/$C9801^2))</f>
        <v>0.298806472104348</v>
      </c>
      <c r="F9801" s="33" t="n">
        <f aca="false">IF(OR(ROW()-設定!$B$30&lt;2,ROW()+設定!$B$30&gt;13701,N($A9801)&lt;=0,N(INDEX($A$2:$A$13701,MIN(13700,MAX(1,ROW()-1+設定!$B$30))))&lt;=0,$A9801&lt;設定!$B$28,$A9801&gt;設定!$B$29),0,IF(AND($C9801&gt;=MAX(INDEX($C$1:$C$13701,MAX(1,ROW()-設定!$B$24)):INDEX($C$1:$C$13701,MAX(1,ROW()-1))),$C9801&gt;MAX(INDEX($C$1:$C$13701,MIN(13701,ROW()+1)):INDEX($C$1:$C$13701,MIN(13701,ROW()+設定!$B$24))),$C9801&gt;=設定!$B$32,$C9801&gt;=MAX(MIN(INDEX($C$1:$C$13701,MAX(1,ROW()-設定!$B$26)):INDEX($C$1:$C$13701,MAX(1,ROW()-1))),MIN(INDEX($C$1:$C$13701,MIN(13701,ROW()+1)):INDEX($C$1:$C$13701,MIN(13701,ROW()+設定!$B$26))))*10^(設定!$B$27/20)),1,0))</f>
        <v>0</v>
      </c>
      <c r="G9801" s="33" t="n">
        <f aca="false">$G9800+IF($F9801=1,1,0)</f>
        <v>5</v>
      </c>
      <c r="H9801" s="0" t="str">
        <f aca="false">IF($F9801=1,$G9801,"")</f>
        <v/>
      </c>
    </row>
    <row r="9802" customFormat="false" ht="15" hidden="false" customHeight="false" outlineLevel="0" collapsed="false">
      <c r="A9802" s="30" t="n">
        <v>1531.25</v>
      </c>
      <c r="B9802" s="31" t="n">
        <v>5.2151</v>
      </c>
      <c r="C9802" s="32" t="n">
        <f aca="false">IF($A9802="","",IF(設定!$B$21="dB",10^($B9802/20),ABS($B9802)))</f>
        <v>1.82286707210066</v>
      </c>
      <c r="D9802" s="32" t="n">
        <f aca="false">IF($A9802="","",$A9802^2)</f>
        <v>2344726.5625</v>
      </c>
      <c r="E9802" s="32" t="n">
        <f aca="false">IF($A9802="","",IF($C9802&lt;=0,"",1/$C9802^2))</f>
        <v>0.300946987247074</v>
      </c>
      <c r="F9802" s="33" t="n">
        <f aca="false">IF(OR(ROW()-設定!$B$30&lt;2,ROW()+設定!$B$30&gt;13701,N($A9802)&lt;=0,N(INDEX($A$2:$A$13701,MIN(13700,MAX(1,ROW()-1+設定!$B$30))))&lt;=0,$A9802&lt;設定!$B$28,$A9802&gt;設定!$B$29),0,IF(AND($C9802&gt;=MAX(INDEX($C$1:$C$13701,MAX(1,ROW()-設定!$B$24)):INDEX($C$1:$C$13701,MAX(1,ROW()-1))),$C9802&gt;MAX(INDEX($C$1:$C$13701,MIN(13701,ROW()+1)):INDEX($C$1:$C$13701,MIN(13701,ROW()+設定!$B$24))),$C9802&gt;=設定!$B$32,$C9802&gt;=MAX(MIN(INDEX($C$1:$C$13701,MAX(1,ROW()-設定!$B$26)):INDEX($C$1:$C$13701,MAX(1,ROW()-1))),MIN(INDEX($C$1:$C$13701,MIN(13701,ROW()+1)):INDEX($C$1:$C$13701,MIN(13701,ROW()+設定!$B$26))))*10^(設定!$B$27/20)),1,0))</f>
        <v>0</v>
      </c>
      <c r="G9802" s="33" t="n">
        <f aca="false">$G9801+IF($F9802=1,1,0)</f>
        <v>5</v>
      </c>
      <c r="H9802" s="0" t="str">
        <f aca="false">IF($F9802=1,$G9802,"")</f>
        <v/>
      </c>
    </row>
    <row r="9803" customFormat="false" ht="15" hidden="false" customHeight="false" outlineLevel="0" collapsed="false">
      <c r="A9803" s="30" t="n">
        <v>1531.40625</v>
      </c>
      <c r="B9803" s="31" t="n">
        <v>4.9369</v>
      </c>
      <c r="C9803" s="32" t="n">
        <f aca="false">IF($A9803="","",IF(設定!$B$21="dB",10^($B9803/20),ABS($B9803)))</f>
        <v>1.76540763303432</v>
      </c>
      <c r="D9803" s="32" t="n">
        <f aca="false">IF($A9803="","",$A9803^2)</f>
        <v>2345205.10253906</v>
      </c>
      <c r="E9803" s="32" t="n">
        <f aca="false">IF($A9803="","",IF($C9803&lt;=0,"",1/$C9803^2))</f>
        <v>0.320855878098158</v>
      </c>
      <c r="F9803" s="33" t="n">
        <f aca="false">IF(OR(ROW()-設定!$B$30&lt;2,ROW()+設定!$B$30&gt;13701,N($A9803)&lt;=0,N(INDEX($A$2:$A$13701,MIN(13700,MAX(1,ROW()-1+設定!$B$30))))&lt;=0,$A9803&lt;設定!$B$28,$A9803&gt;設定!$B$29),0,IF(AND($C9803&gt;=MAX(INDEX($C$1:$C$13701,MAX(1,ROW()-設定!$B$24)):INDEX($C$1:$C$13701,MAX(1,ROW()-1))),$C9803&gt;MAX(INDEX($C$1:$C$13701,MIN(13701,ROW()+1)):INDEX($C$1:$C$13701,MIN(13701,ROW()+設定!$B$24))),$C9803&gt;=設定!$B$32,$C9803&gt;=MAX(MIN(INDEX($C$1:$C$13701,MAX(1,ROW()-設定!$B$26)):INDEX($C$1:$C$13701,MAX(1,ROW()-1))),MIN(INDEX($C$1:$C$13701,MIN(13701,ROW()+1)):INDEX($C$1:$C$13701,MIN(13701,ROW()+設定!$B$26))))*10^(設定!$B$27/20)),1,0))</f>
        <v>0</v>
      </c>
      <c r="G9803" s="33" t="n">
        <f aca="false">$G9802+IF($F9803=1,1,0)</f>
        <v>5</v>
      </c>
      <c r="H9803" s="0" t="str">
        <f aca="false">IF($F9803=1,$G9803,"")</f>
        <v/>
      </c>
    </row>
    <row r="9804" customFormat="false" ht="15" hidden="false" customHeight="false" outlineLevel="0" collapsed="false">
      <c r="A9804" s="30" t="n">
        <v>1531.5625</v>
      </c>
      <c r="B9804" s="31" t="n">
        <v>4.9814</v>
      </c>
      <c r="C9804" s="32" t="n">
        <f aca="false">IF($A9804="","",IF(設定!$B$21="dB",10^($B9804/20),ABS($B9804)))</f>
        <v>1.77447546949506</v>
      </c>
      <c r="D9804" s="32" t="n">
        <f aca="false">IF($A9804="","",$A9804^2)</f>
        <v>2345683.69140625</v>
      </c>
      <c r="E9804" s="32" t="n">
        <f aca="false">IF($A9804="","",IF($C9804&lt;=0,"",1/$C9804^2))</f>
        <v>0.317585013249513</v>
      </c>
      <c r="F9804" s="33" t="n">
        <f aca="false">IF(OR(ROW()-設定!$B$30&lt;2,ROW()+設定!$B$30&gt;13701,N($A9804)&lt;=0,N(INDEX($A$2:$A$13701,MIN(13700,MAX(1,ROW()-1+設定!$B$30))))&lt;=0,$A9804&lt;設定!$B$28,$A9804&gt;設定!$B$29),0,IF(AND($C9804&gt;=MAX(INDEX($C$1:$C$13701,MAX(1,ROW()-設定!$B$24)):INDEX($C$1:$C$13701,MAX(1,ROW()-1))),$C9804&gt;MAX(INDEX($C$1:$C$13701,MIN(13701,ROW()+1)):INDEX($C$1:$C$13701,MIN(13701,ROW()+設定!$B$24))),$C9804&gt;=設定!$B$32,$C9804&gt;=MAX(MIN(INDEX($C$1:$C$13701,MAX(1,ROW()-設定!$B$26)):INDEX($C$1:$C$13701,MAX(1,ROW()-1))),MIN(INDEX($C$1:$C$13701,MIN(13701,ROW()+1)):INDEX($C$1:$C$13701,MIN(13701,ROW()+設定!$B$26))))*10^(設定!$B$27/20)),1,0))</f>
        <v>0</v>
      </c>
      <c r="G9804" s="33" t="n">
        <f aca="false">$G9803+IF($F9804=1,1,0)</f>
        <v>5</v>
      </c>
      <c r="H9804" s="0" t="str">
        <f aca="false">IF($F9804=1,$G9804,"")</f>
        <v/>
      </c>
    </row>
    <row r="9805" customFormat="false" ht="15" hidden="false" customHeight="false" outlineLevel="0" collapsed="false">
      <c r="A9805" s="30" t="n">
        <v>1531.71875</v>
      </c>
      <c r="B9805" s="31" t="n">
        <v>4.9954</v>
      </c>
      <c r="C9805" s="32" t="n">
        <f aca="false">IF($A9805="","",IF(設定!$B$21="dB",10^($B9805/20),ABS($B9805)))</f>
        <v>1.77733789225031</v>
      </c>
      <c r="D9805" s="32" t="n">
        <f aca="false">IF($A9805="","",$A9805^2)</f>
        <v>2346162.32910156</v>
      </c>
      <c r="E9805" s="32" t="n">
        <f aca="false">IF($A9805="","",IF($C9805&lt;=0,"",1/$C9805^2))</f>
        <v>0.316562888480955</v>
      </c>
      <c r="F9805" s="33" t="n">
        <f aca="false">IF(OR(ROW()-設定!$B$30&lt;2,ROW()+設定!$B$30&gt;13701,N($A9805)&lt;=0,N(INDEX($A$2:$A$13701,MIN(13700,MAX(1,ROW()-1+設定!$B$30))))&lt;=0,$A9805&lt;設定!$B$28,$A9805&gt;設定!$B$29),0,IF(AND($C9805&gt;=MAX(INDEX($C$1:$C$13701,MAX(1,ROW()-設定!$B$24)):INDEX($C$1:$C$13701,MAX(1,ROW()-1))),$C9805&gt;MAX(INDEX($C$1:$C$13701,MIN(13701,ROW()+1)):INDEX($C$1:$C$13701,MIN(13701,ROW()+設定!$B$24))),$C9805&gt;=設定!$B$32,$C9805&gt;=MAX(MIN(INDEX($C$1:$C$13701,MAX(1,ROW()-設定!$B$26)):INDEX($C$1:$C$13701,MAX(1,ROW()-1))),MIN(INDEX($C$1:$C$13701,MIN(13701,ROW()+1)):INDEX($C$1:$C$13701,MIN(13701,ROW()+設定!$B$26))))*10^(設定!$B$27/20)),1,0))</f>
        <v>0</v>
      </c>
      <c r="G9805" s="33" t="n">
        <f aca="false">$G9804+IF($F9805=1,1,0)</f>
        <v>5</v>
      </c>
      <c r="H9805" s="0" t="str">
        <f aca="false">IF($F9805=1,$G9805,"")</f>
        <v/>
      </c>
    </row>
    <row r="9806" customFormat="false" ht="15" hidden="false" customHeight="false" outlineLevel="0" collapsed="false">
      <c r="A9806" s="30" t="n">
        <v>1531.875</v>
      </c>
      <c r="B9806" s="31" t="n">
        <v>5.1428</v>
      </c>
      <c r="C9806" s="32" t="n">
        <f aca="false">IF($A9806="","",IF(設定!$B$21="dB",10^($B9806/20),ABS($B9806)))</f>
        <v>1.80775678402768</v>
      </c>
      <c r="D9806" s="32" t="n">
        <f aca="false">IF($A9806="","",$A9806^2)</f>
        <v>2346641.015625</v>
      </c>
      <c r="E9806" s="32" t="n">
        <f aca="false">IF($A9806="","",IF($C9806&lt;=0,"",1/$C9806^2))</f>
        <v>0.305998994915513</v>
      </c>
      <c r="F9806" s="33" t="n">
        <f aca="false">IF(OR(ROW()-設定!$B$30&lt;2,ROW()+設定!$B$30&gt;13701,N($A9806)&lt;=0,N(INDEX($A$2:$A$13701,MIN(13700,MAX(1,ROW()-1+設定!$B$30))))&lt;=0,$A9806&lt;設定!$B$28,$A9806&gt;設定!$B$29),0,IF(AND($C9806&gt;=MAX(INDEX($C$1:$C$13701,MAX(1,ROW()-設定!$B$24)):INDEX($C$1:$C$13701,MAX(1,ROW()-1))),$C9806&gt;MAX(INDEX($C$1:$C$13701,MIN(13701,ROW()+1)):INDEX($C$1:$C$13701,MIN(13701,ROW()+設定!$B$24))),$C9806&gt;=設定!$B$32,$C9806&gt;=MAX(MIN(INDEX($C$1:$C$13701,MAX(1,ROW()-設定!$B$26)):INDEX($C$1:$C$13701,MAX(1,ROW()-1))),MIN(INDEX($C$1:$C$13701,MIN(13701,ROW()+1)):INDEX($C$1:$C$13701,MIN(13701,ROW()+設定!$B$26))))*10^(設定!$B$27/20)),1,0))</f>
        <v>0</v>
      </c>
      <c r="G9806" s="33" t="n">
        <f aca="false">$G9805+IF($F9806=1,1,0)</f>
        <v>5</v>
      </c>
      <c r="H9806" s="0" t="str">
        <f aca="false">IF($F9806=1,$G9806,"")</f>
        <v/>
      </c>
    </row>
    <row r="9807" customFormat="false" ht="15" hidden="false" customHeight="false" outlineLevel="0" collapsed="false">
      <c r="A9807" s="30" t="n">
        <v>1532.03125</v>
      </c>
      <c r="B9807" s="31" t="n">
        <v>5.1226</v>
      </c>
      <c r="C9807" s="32" t="n">
        <f aca="false">IF($A9807="","",IF(設定!$B$21="dB",10^($B9807/20),ABS($B9807)))</f>
        <v>1.80355752987512</v>
      </c>
      <c r="D9807" s="32" t="n">
        <f aca="false">IF($A9807="","",$A9807^2)</f>
        <v>2347119.75097656</v>
      </c>
      <c r="E9807" s="32" t="n">
        <f aca="false">IF($A9807="","",IF($C9807&lt;=0,"",1/$C9807^2))</f>
        <v>0.307425579246579</v>
      </c>
      <c r="F9807" s="33" t="n">
        <f aca="false">IF(OR(ROW()-設定!$B$30&lt;2,ROW()+設定!$B$30&gt;13701,N($A9807)&lt;=0,N(INDEX($A$2:$A$13701,MIN(13700,MAX(1,ROW()-1+設定!$B$30))))&lt;=0,$A9807&lt;設定!$B$28,$A9807&gt;設定!$B$29),0,IF(AND($C9807&gt;=MAX(INDEX($C$1:$C$13701,MAX(1,ROW()-設定!$B$24)):INDEX($C$1:$C$13701,MAX(1,ROW()-1))),$C9807&gt;MAX(INDEX($C$1:$C$13701,MIN(13701,ROW()+1)):INDEX($C$1:$C$13701,MIN(13701,ROW()+設定!$B$24))),$C9807&gt;=設定!$B$32,$C9807&gt;=MAX(MIN(INDEX($C$1:$C$13701,MAX(1,ROW()-設定!$B$26)):INDEX($C$1:$C$13701,MAX(1,ROW()-1))),MIN(INDEX($C$1:$C$13701,MIN(13701,ROW()+1)):INDEX($C$1:$C$13701,MIN(13701,ROW()+設定!$B$26))))*10^(設定!$B$27/20)),1,0))</f>
        <v>0</v>
      </c>
      <c r="G9807" s="33" t="n">
        <f aca="false">$G9806+IF($F9807=1,1,0)</f>
        <v>5</v>
      </c>
      <c r="H9807" s="0" t="str">
        <f aca="false">IF($F9807=1,$G9807,"")</f>
        <v/>
      </c>
    </row>
    <row r="9808" customFormat="false" ht="15" hidden="false" customHeight="false" outlineLevel="0" collapsed="false">
      <c r="A9808" s="30" t="n">
        <v>1532.1875</v>
      </c>
      <c r="B9808" s="31" t="n">
        <v>5.0492</v>
      </c>
      <c r="C9808" s="32" t="n">
        <f aca="false">IF($A9808="","",IF(設定!$B$21="dB",10^($B9808/20),ABS($B9808)))</f>
        <v>1.78838080556275</v>
      </c>
      <c r="D9808" s="32" t="n">
        <f aca="false">IF($A9808="","",$A9808^2)</f>
        <v>2347598.53515625</v>
      </c>
      <c r="E9808" s="32" t="n">
        <f aca="false">IF($A9808="","",IF($C9808&lt;=0,"",1/$C9808^2))</f>
        <v>0.312665526526453</v>
      </c>
      <c r="F9808" s="33" t="n">
        <f aca="false">IF(OR(ROW()-設定!$B$30&lt;2,ROW()+設定!$B$30&gt;13701,N($A9808)&lt;=0,N(INDEX($A$2:$A$13701,MIN(13700,MAX(1,ROW()-1+設定!$B$30))))&lt;=0,$A9808&lt;設定!$B$28,$A9808&gt;設定!$B$29),0,IF(AND($C9808&gt;=MAX(INDEX($C$1:$C$13701,MAX(1,ROW()-設定!$B$24)):INDEX($C$1:$C$13701,MAX(1,ROW()-1))),$C9808&gt;MAX(INDEX($C$1:$C$13701,MIN(13701,ROW()+1)):INDEX($C$1:$C$13701,MIN(13701,ROW()+設定!$B$24))),$C9808&gt;=設定!$B$32,$C9808&gt;=MAX(MIN(INDEX($C$1:$C$13701,MAX(1,ROW()-設定!$B$26)):INDEX($C$1:$C$13701,MAX(1,ROW()-1))),MIN(INDEX($C$1:$C$13701,MIN(13701,ROW()+1)):INDEX($C$1:$C$13701,MIN(13701,ROW()+設定!$B$26))))*10^(設定!$B$27/20)),1,0))</f>
        <v>0</v>
      </c>
      <c r="G9808" s="33" t="n">
        <f aca="false">$G9807+IF($F9808=1,1,0)</f>
        <v>5</v>
      </c>
      <c r="H9808" s="0" t="str">
        <f aca="false">IF($F9808=1,$G9808,"")</f>
        <v/>
      </c>
    </row>
    <row r="9809" customFormat="false" ht="15" hidden="false" customHeight="false" outlineLevel="0" collapsed="false">
      <c r="A9809" s="30" t="n">
        <v>1532.34375</v>
      </c>
      <c r="B9809" s="31" t="n">
        <v>4.9741</v>
      </c>
      <c r="C9809" s="32" t="n">
        <f aca="false">IF($A9809="","",IF(設定!$B$21="dB",10^($B9809/20),ABS($B9809)))</f>
        <v>1.77298474953697</v>
      </c>
      <c r="D9809" s="32" t="n">
        <f aca="false">IF($A9809="","",$A9809^2)</f>
        <v>2348077.36816406</v>
      </c>
      <c r="E9809" s="32" t="n">
        <f aca="false">IF($A9809="","",IF($C9809&lt;=0,"",1/$C9809^2))</f>
        <v>0.318119286708011</v>
      </c>
      <c r="F9809" s="33" t="n">
        <f aca="false">IF(OR(ROW()-設定!$B$30&lt;2,ROW()+設定!$B$30&gt;13701,N($A9809)&lt;=0,N(INDEX($A$2:$A$13701,MIN(13700,MAX(1,ROW()-1+設定!$B$30))))&lt;=0,$A9809&lt;設定!$B$28,$A9809&gt;設定!$B$29),0,IF(AND($C9809&gt;=MAX(INDEX($C$1:$C$13701,MAX(1,ROW()-設定!$B$24)):INDEX($C$1:$C$13701,MAX(1,ROW()-1))),$C9809&gt;MAX(INDEX($C$1:$C$13701,MIN(13701,ROW()+1)):INDEX($C$1:$C$13701,MIN(13701,ROW()+設定!$B$24))),$C9809&gt;=設定!$B$32,$C9809&gt;=MAX(MIN(INDEX($C$1:$C$13701,MAX(1,ROW()-設定!$B$26)):INDEX($C$1:$C$13701,MAX(1,ROW()-1))),MIN(INDEX($C$1:$C$13701,MIN(13701,ROW()+1)):INDEX($C$1:$C$13701,MIN(13701,ROW()+設定!$B$26))))*10^(設定!$B$27/20)),1,0))</f>
        <v>0</v>
      </c>
      <c r="G9809" s="33" t="n">
        <f aca="false">$G9808+IF($F9809=1,1,0)</f>
        <v>5</v>
      </c>
      <c r="H9809" s="0" t="str">
        <f aca="false">IF($F9809=1,$G9809,"")</f>
        <v/>
      </c>
    </row>
    <row r="9810" customFormat="false" ht="15" hidden="false" customHeight="false" outlineLevel="0" collapsed="false">
      <c r="A9810" s="30" t="n">
        <v>1532.5</v>
      </c>
      <c r="B9810" s="31" t="n">
        <v>4.6772</v>
      </c>
      <c r="C9810" s="32" t="n">
        <f aca="false">IF($A9810="","",IF(設定!$B$21="dB",10^($B9810/20),ABS($B9810)))</f>
        <v>1.7134048819972</v>
      </c>
      <c r="D9810" s="32" t="n">
        <f aca="false">IF($A9810="","",$A9810^2)</f>
        <v>2348556.25</v>
      </c>
      <c r="E9810" s="32" t="n">
        <f aca="false">IF($A9810="","",IF($C9810&lt;=0,"",1/$C9810^2))</f>
        <v>0.34062772973522</v>
      </c>
      <c r="F9810" s="33" t="n">
        <f aca="false">IF(OR(ROW()-設定!$B$30&lt;2,ROW()+設定!$B$30&gt;13701,N($A9810)&lt;=0,N(INDEX($A$2:$A$13701,MIN(13700,MAX(1,ROW()-1+設定!$B$30))))&lt;=0,$A9810&lt;設定!$B$28,$A9810&gt;設定!$B$29),0,IF(AND($C9810&gt;=MAX(INDEX($C$1:$C$13701,MAX(1,ROW()-設定!$B$24)):INDEX($C$1:$C$13701,MAX(1,ROW()-1))),$C9810&gt;MAX(INDEX($C$1:$C$13701,MIN(13701,ROW()+1)):INDEX($C$1:$C$13701,MIN(13701,ROW()+設定!$B$24))),$C9810&gt;=設定!$B$32,$C9810&gt;=MAX(MIN(INDEX($C$1:$C$13701,MAX(1,ROW()-設定!$B$26)):INDEX($C$1:$C$13701,MAX(1,ROW()-1))),MIN(INDEX($C$1:$C$13701,MIN(13701,ROW()+1)):INDEX($C$1:$C$13701,MIN(13701,ROW()+設定!$B$26))))*10^(設定!$B$27/20)),1,0))</f>
        <v>0</v>
      </c>
      <c r="G9810" s="33" t="n">
        <f aca="false">$G9809+IF($F9810=1,1,0)</f>
        <v>5</v>
      </c>
      <c r="H9810" s="0" t="str">
        <f aca="false">IF($F9810=1,$G9810,"")</f>
        <v/>
      </c>
    </row>
    <row r="9811" customFormat="false" ht="15" hidden="false" customHeight="false" outlineLevel="0" collapsed="false">
      <c r="A9811" s="30" t="n">
        <v>1532.65625</v>
      </c>
      <c r="B9811" s="31" t="n">
        <v>4.8994</v>
      </c>
      <c r="C9811" s="32" t="n">
        <f aca="false">IF($A9811="","",IF(設定!$B$21="dB",10^($B9811/20),ABS($B9811)))</f>
        <v>1.7578021850915</v>
      </c>
      <c r="D9811" s="32" t="n">
        <f aca="false">IF($A9811="","",$A9811^2)</f>
        <v>2349035.18066406</v>
      </c>
      <c r="E9811" s="32" t="n">
        <f aca="false">IF($A9811="","",IF($C9811&lt;=0,"",1/$C9811^2))</f>
        <v>0.323638366133798</v>
      </c>
      <c r="F9811" s="33" t="n">
        <f aca="false">IF(OR(ROW()-設定!$B$30&lt;2,ROW()+設定!$B$30&gt;13701,N($A9811)&lt;=0,N(INDEX($A$2:$A$13701,MIN(13700,MAX(1,ROW()-1+設定!$B$30))))&lt;=0,$A9811&lt;設定!$B$28,$A9811&gt;設定!$B$29),0,IF(AND($C9811&gt;=MAX(INDEX($C$1:$C$13701,MAX(1,ROW()-設定!$B$24)):INDEX($C$1:$C$13701,MAX(1,ROW()-1))),$C9811&gt;MAX(INDEX($C$1:$C$13701,MIN(13701,ROW()+1)):INDEX($C$1:$C$13701,MIN(13701,ROW()+設定!$B$24))),$C9811&gt;=設定!$B$32,$C9811&gt;=MAX(MIN(INDEX($C$1:$C$13701,MAX(1,ROW()-設定!$B$26)):INDEX($C$1:$C$13701,MAX(1,ROW()-1))),MIN(INDEX($C$1:$C$13701,MIN(13701,ROW()+1)):INDEX($C$1:$C$13701,MIN(13701,ROW()+設定!$B$26))))*10^(設定!$B$27/20)),1,0))</f>
        <v>0</v>
      </c>
      <c r="G9811" s="33" t="n">
        <f aca="false">$G9810+IF($F9811=1,1,0)</f>
        <v>5</v>
      </c>
      <c r="H9811" s="0" t="str">
        <f aca="false">IF($F9811=1,$G9811,"")</f>
        <v/>
      </c>
    </row>
    <row r="9812" customFormat="false" ht="15" hidden="false" customHeight="false" outlineLevel="0" collapsed="false">
      <c r="A9812" s="30" t="n">
        <v>1532.8125</v>
      </c>
      <c r="B9812" s="31" t="n">
        <v>4.7835</v>
      </c>
      <c r="C9812" s="32" t="n">
        <f aca="false">IF($A9812="","",IF(設定!$B$21="dB",10^($B9812/20),ABS($B9812)))</f>
        <v>1.73450277899937</v>
      </c>
      <c r="D9812" s="32" t="n">
        <f aca="false">IF($A9812="","",$A9812^2)</f>
        <v>2349514.16015625</v>
      </c>
      <c r="E9812" s="32" t="n">
        <f aca="false">IF($A9812="","",IF($C9812&lt;=0,"",1/$C9812^2))</f>
        <v>0.332391569368313</v>
      </c>
      <c r="F9812" s="33" t="n">
        <f aca="false">IF(OR(ROW()-設定!$B$30&lt;2,ROW()+設定!$B$30&gt;13701,N($A9812)&lt;=0,N(INDEX($A$2:$A$13701,MIN(13700,MAX(1,ROW()-1+設定!$B$30))))&lt;=0,$A9812&lt;設定!$B$28,$A9812&gt;設定!$B$29),0,IF(AND($C9812&gt;=MAX(INDEX($C$1:$C$13701,MAX(1,ROW()-設定!$B$24)):INDEX($C$1:$C$13701,MAX(1,ROW()-1))),$C9812&gt;MAX(INDEX($C$1:$C$13701,MIN(13701,ROW()+1)):INDEX($C$1:$C$13701,MIN(13701,ROW()+設定!$B$24))),$C9812&gt;=設定!$B$32,$C9812&gt;=MAX(MIN(INDEX($C$1:$C$13701,MAX(1,ROW()-設定!$B$26)):INDEX($C$1:$C$13701,MAX(1,ROW()-1))),MIN(INDEX($C$1:$C$13701,MIN(13701,ROW()+1)):INDEX($C$1:$C$13701,MIN(13701,ROW()+設定!$B$26))))*10^(設定!$B$27/20)),1,0))</f>
        <v>0</v>
      </c>
      <c r="G9812" s="33" t="n">
        <f aca="false">$G9811+IF($F9812=1,1,0)</f>
        <v>5</v>
      </c>
      <c r="H9812" s="0" t="str">
        <f aca="false">IF($F9812=1,$G9812,"")</f>
        <v/>
      </c>
    </row>
    <row r="9813" customFormat="false" ht="15" hidden="false" customHeight="false" outlineLevel="0" collapsed="false">
      <c r="A9813" s="30" t="n">
        <v>1532.96875</v>
      </c>
      <c r="B9813" s="31" t="n">
        <v>4.9228</v>
      </c>
      <c r="C9813" s="32" t="n">
        <f aca="false">IF($A9813="","",IF(設定!$B$21="dB",10^($B9813/20),ABS($B9813)))</f>
        <v>1.76254413194029</v>
      </c>
      <c r="D9813" s="32" t="n">
        <f aca="false">IF($A9813="","",$A9813^2)</f>
        <v>2349993.18847656</v>
      </c>
      <c r="E9813" s="32" t="n">
        <f aca="false">IF($A9813="","",IF($C9813&lt;=0,"",1/$C9813^2))</f>
        <v>0.321899276079346</v>
      </c>
      <c r="F9813" s="33" t="n">
        <f aca="false">IF(OR(ROW()-設定!$B$30&lt;2,ROW()+設定!$B$30&gt;13701,N($A9813)&lt;=0,N(INDEX($A$2:$A$13701,MIN(13700,MAX(1,ROW()-1+設定!$B$30))))&lt;=0,$A9813&lt;設定!$B$28,$A9813&gt;設定!$B$29),0,IF(AND($C9813&gt;=MAX(INDEX($C$1:$C$13701,MAX(1,ROW()-設定!$B$24)):INDEX($C$1:$C$13701,MAX(1,ROW()-1))),$C9813&gt;MAX(INDEX($C$1:$C$13701,MIN(13701,ROW()+1)):INDEX($C$1:$C$13701,MIN(13701,ROW()+設定!$B$24))),$C9813&gt;=設定!$B$32,$C9813&gt;=MAX(MIN(INDEX($C$1:$C$13701,MAX(1,ROW()-設定!$B$26)):INDEX($C$1:$C$13701,MAX(1,ROW()-1))),MIN(INDEX($C$1:$C$13701,MIN(13701,ROW()+1)):INDEX($C$1:$C$13701,MIN(13701,ROW()+設定!$B$26))))*10^(設定!$B$27/20)),1,0))</f>
        <v>0</v>
      </c>
      <c r="G9813" s="33" t="n">
        <f aca="false">$G9812+IF($F9813=1,1,0)</f>
        <v>5</v>
      </c>
      <c r="H9813" s="0" t="str">
        <f aca="false">IF($F9813=1,$G9813,"")</f>
        <v/>
      </c>
    </row>
    <row r="9814" customFormat="false" ht="15" hidden="false" customHeight="false" outlineLevel="0" collapsed="false">
      <c r="A9814" s="30" t="n">
        <v>1533.125</v>
      </c>
      <c r="B9814" s="31" t="n">
        <v>4.9036</v>
      </c>
      <c r="C9814" s="32" t="n">
        <f aca="false">IF($A9814="","",IF(設定!$B$21="dB",10^($B9814/20),ABS($B9814)))</f>
        <v>1.75865236333639</v>
      </c>
      <c r="D9814" s="32" t="n">
        <f aca="false">IF($A9814="","",$A9814^2)</f>
        <v>2350472.265625</v>
      </c>
      <c r="E9814" s="32" t="n">
        <f aca="false">IF($A9814="","",IF($C9814&lt;=0,"",1/$C9814^2))</f>
        <v>0.323325531378695</v>
      </c>
      <c r="F9814" s="33" t="n">
        <f aca="false">IF(OR(ROW()-設定!$B$30&lt;2,ROW()+設定!$B$30&gt;13701,N($A9814)&lt;=0,N(INDEX($A$2:$A$13701,MIN(13700,MAX(1,ROW()-1+設定!$B$30))))&lt;=0,$A9814&lt;設定!$B$28,$A9814&gt;設定!$B$29),0,IF(AND($C9814&gt;=MAX(INDEX($C$1:$C$13701,MAX(1,ROW()-設定!$B$24)):INDEX($C$1:$C$13701,MAX(1,ROW()-1))),$C9814&gt;MAX(INDEX($C$1:$C$13701,MIN(13701,ROW()+1)):INDEX($C$1:$C$13701,MIN(13701,ROW()+設定!$B$24))),$C9814&gt;=設定!$B$32,$C9814&gt;=MAX(MIN(INDEX($C$1:$C$13701,MAX(1,ROW()-設定!$B$26)):INDEX($C$1:$C$13701,MAX(1,ROW()-1))),MIN(INDEX($C$1:$C$13701,MIN(13701,ROW()+1)):INDEX($C$1:$C$13701,MIN(13701,ROW()+設定!$B$26))))*10^(設定!$B$27/20)),1,0))</f>
        <v>0</v>
      </c>
      <c r="G9814" s="33" t="n">
        <f aca="false">$G9813+IF($F9814=1,1,0)</f>
        <v>5</v>
      </c>
      <c r="H9814" s="0" t="str">
        <f aca="false">IF($F9814=1,$G9814,"")</f>
        <v/>
      </c>
    </row>
    <row r="9815" customFormat="false" ht="15" hidden="false" customHeight="false" outlineLevel="0" collapsed="false">
      <c r="A9815" s="30" t="n">
        <v>1533.28125</v>
      </c>
      <c r="B9815" s="31" t="n">
        <v>4.9586</v>
      </c>
      <c r="C9815" s="32" t="n">
        <f aca="false">IF($A9815="","",IF(設定!$B$21="dB",10^($B9815/20),ABS($B9815)))</f>
        <v>1.76982367345425</v>
      </c>
      <c r="D9815" s="32" t="n">
        <f aca="false">IF($A9815="","",$A9815^2)</f>
        <v>2350951.39160156</v>
      </c>
      <c r="E9815" s="32" t="n">
        <f aca="false">IF($A9815="","",IF($C9815&lt;=0,"",1/$C9815^2))</f>
        <v>0.319256685119487</v>
      </c>
      <c r="F9815" s="33" t="n">
        <f aca="false">IF(OR(ROW()-設定!$B$30&lt;2,ROW()+設定!$B$30&gt;13701,N($A9815)&lt;=0,N(INDEX($A$2:$A$13701,MIN(13700,MAX(1,ROW()-1+設定!$B$30))))&lt;=0,$A9815&lt;設定!$B$28,$A9815&gt;設定!$B$29),0,IF(AND($C9815&gt;=MAX(INDEX($C$1:$C$13701,MAX(1,ROW()-設定!$B$24)):INDEX($C$1:$C$13701,MAX(1,ROW()-1))),$C9815&gt;MAX(INDEX($C$1:$C$13701,MIN(13701,ROW()+1)):INDEX($C$1:$C$13701,MIN(13701,ROW()+設定!$B$24))),$C9815&gt;=設定!$B$32,$C9815&gt;=MAX(MIN(INDEX($C$1:$C$13701,MAX(1,ROW()-設定!$B$26)):INDEX($C$1:$C$13701,MAX(1,ROW()-1))),MIN(INDEX($C$1:$C$13701,MIN(13701,ROW()+1)):INDEX($C$1:$C$13701,MIN(13701,ROW()+設定!$B$26))))*10^(設定!$B$27/20)),1,0))</f>
        <v>0</v>
      </c>
      <c r="G9815" s="33" t="n">
        <f aca="false">$G9814+IF($F9815=1,1,0)</f>
        <v>5</v>
      </c>
      <c r="H9815" s="0" t="str">
        <f aca="false">IF($F9815=1,$G9815,"")</f>
        <v/>
      </c>
    </row>
    <row r="9816" customFormat="false" ht="15" hidden="false" customHeight="false" outlineLevel="0" collapsed="false">
      <c r="A9816" s="30" t="n">
        <v>1533.4375</v>
      </c>
      <c r="B9816" s="31" t="n">
        <v>4.7623</v>
      </c>
      <c r="C9816" s="32" t="n">
        <f aca="false">IF($A9816="","",IF(設定!$B$21="dB",10^($B9816/20),ABS($B9816)))</f>
        <v>1.73027447054241</v>
      </c>
      <c r="D9816" s="32" t="n">
        <f aca="false">IF($A9816="","",$A9816^2)</f>
        <v>2351430.56640625</v>
      </c>
      <c r="E9816" s="32" t="n">
        <f aca="false">IF($A9816="","",IF($C9816&lt;=0,"",1/$C9816^2))</f>
        <v>0.334018099004769</v>
      </c>
      <c r="F9816" s="33" t="n">
        <f aca="false">IF(OR(ROW()-設定!$B$30&lt;2,ROW()+設定!$B$30&gt;13701,N($A9816)&lt;=0,N(INDEX($A$2:$A$13701,MIN(13700,MAX(1,ROW()-1+設定!$B$30))))&lt;=0,$A9816&lt;設定!$B$28,$A9816&gt;設定!$B$29),0,IF(AND($C9816&gt;=MAX(INDEX($C$1:$C$13701,MAX(1,ROW()-設定!$B$24)):INDEX($C$1:$C$13701,MAX(1,ROW()-1))),$C9816&gt;MAX(INDEX($C$1:$C$13701,MIN(13701,ROW()+1)):INDEX($C$1:$C$13701,MIN(13701,ROW()+設定!$B$24))),$C9816&gt;=設定!$B$32,$C9816&gt;=MAX(MIN(INDEX($C$1:$C$13701,MAX(1,ROW()-設定!$B$26)):INDEX($C$1:$C$13701,MAX(1,ROW()-1))),MIN(INDEX($C$1:$C$13701,MIN(13701,ROW()+1)):INDEX($C$1:$C$13701,MIN(13701,ROW()+設定!$B$26))))*10^(設定!$B$27/20)),1,0))</f>
        <v>0</v>
      </c>
      <c r="G9816" s="33" t="n">
        <f aca="false">$G9815+IF($F9816=1,1,0)</f>
        <v>5</v>
      </c>
      <c r="H9816" s="0" t="str">
        <f aca="false">IF($F9816=1,$G9816,"")</f>
        <v/>
      </c>
    </row>
    <row r="9817" customFormat="false" ht="15" hidden="false" customHeight="false" outlineLevel="0" collapsed="false">
      <c r="A9817" s="30" t="n">
        <v>1533.59375</v>
      </c>
      <c r="B9817" s="31" t="n">
        <v>4.7355</v>
      </c>
      <c r="C9817" s="32" t="n">
        <f aca="false">IF($A9817="","",IF(設定!$B$21="dB",10^($B9817/20),ABS($B9817)))</f>
        <v>1.72494399862939</v>
      </c>
      <c r="D9817" s="32" t="n">
        <f aca="false">IF($A9817="","",$A9817^2)</f>
        <v>2351909.79003906</v>
      </c>
      <c r="E9817" s="32" t="n">
        <f aca="false">IF($A9817="","",IF($C9817&lt;=0,"",1/$C9817^2))</f>
        <v>0.336085673526511</v>
      </c>
      <c r="F9817" s="33" t="n">
        <f aca="false">IF(OR(ROW()-設定!$B$30&lt;2,ROW()+設定!$B$30&gt;13701,N($A9817)&lt;=0,N(INDEX($A$2:$A$13701,MIN(13700,MAX(1,ROW()-1+設定!$B$30))))&lt;=0,$A9817&lt;設定!$B$28,$A9817&gt;設定!$B$29),0,IF(AND($C9817&gt;=MAX(INDEX($C$1:$C$13701,MAX(1,ROW()-設定!$B$24)):INDEX($C$1:$C$13701,MAX(1,ROW()-1))),$C9817&gt;MAX(INDEX($C$1:$C$13701,MIN(13701,ROW()+1)):INDEX($C$1:$C$13701,MIN(13701,ROW()+設定!$B$24))),$C9817&gt;=設定!$B$32,$C9817&gt;=MAX(MIN(INDEX($C$1:$C$13701,MAX(1,ROW()-設定!$B$26)):INDEX($C$1:$C$13701,MAX(1,ROW()-1))),MIN(INDEX($C$1:$C$13701,MIN(13701,ROW()+1)):INDEX($C$1:$C$13701,MIN(13701,ROW()+設定!$B$26))))*10^(設定!$B$27/20)),1,0))</f>
        <v>0</v>
      </c>
      <c r="G9817" s="33" t="n">
        <f aca="false">$G9816+IF($F9817=1,1,0)</f>
        <v>5</v>
      </c>
      <c r="H9817" s="0" t="str">
        <f aca="false">IF($F9817=1,$G9817,"")</f>
        <v/>
      </c>
    </row>
    <row r="9818" customFormat="false" ht="15" hidden="false" customHeight="false" outlineLevel="0" collapsed="false">
      <c r="A9818" s="30" t="n">
        <v>1533.75</v>
      </c>
      <c r="B9818" s="31" t="n">
        <v>4.5042</v>
      </c>
      <c r="C9818" s="32" t="n">
        <f aca="false">IF($A9818="","",IF(設定!$B$21="dB",10^($B9818/20),ABS($B9818)))</f>
        <v>1.67961598813019</v>
      </c>
      <c r="D9818" s="32" t="n">
        <f aca="false">IF($A9818="","",$A9818^2)</f>
        <v>2352389.0625</v>
      </c>
      <c r="E9818" s="32" t="n">
        <f aca="false">IF($A9818="","",IF($C9818&lt;=0,"",1/$C9818^2))</f>
        <v>0.354470420131815</v>
      </c>
      <c r="F9818" s="33" t="n">
        <f aca="false">IF(OR(ROW()-設定!$B$30&lt;2,ROW()+設定!$B$30&gt;13701,N($A9818)&lt;=0,N(INDEX($A$2:$A$13701,MIN(13700,MAX(1,ROW()-1+設定!$B$30))))&lt;=0,$A9818&lt;設定!$B$28,$A9818&gt;設定!$B$29),0,IF(AND($C9818&gt;=MAX(INDEX($C$1:$C$13701,MAX(1,ROW()-設定!$B$24)):INDEX($C$1:$C$13701,MAX(1,ROW()-1))),$C9818&gt;MAX(INDEX($C$1:$C$13701,MIN(13701,ROW()+1)):INDEX($C$1:$C$13701,MIN(13701,ROW()+設定!$B$24))),$C9818&gt;=設定!$B$32,$C9818&gt;=MAX(MIN(INDEX($C$1:$C$13701,MAX(1,ROW()-設定!$B$26)):INDEX($C$1:$C$13701,MAX(1,ROW()-1))),MIN(INDEX($C$1:$C$13701,MIN(13701,ROW()+1)):INDEX($C$1:$C$13701,MIN(13701,ROW()+設定!$B$26))))*10^(設定!$B$27/20)),1,0))</f>
        <v>0</v>
      </c>
      <c r="G9818" s="33" t="n">
        <f aca="false">$G9817+IF($F9818=1,1,0)</f>
        <v>5</v>
      </c>
      <c r="H9818" s="0" t="str">
        <f aca="false">IF($F9818=1,$G9818,"")</f>
        <v/>
      </c>
    </row>
    <row r="9819" customFormat="false" ht="15" hidden="false" customHeight="false" outlineLevel="0" collapsed="false">
      <c r="A9819" s="30" t="n">
        <v>1533.90625</v>
      </c>
      <c r="B9819" s="31" t="n">
        <v>4.5839</v>
      </c>
      <c r="C9819" s="32" t="n">
        <f aca="false">IF($A9819="","",IF(設定!$B$21="dB",10^($B9819/20),ABS($B9819)))</f>
        <v>1.69509873587366</v>
      </c>
      <c r="D9819" s="32" t="n">
        <f aca="false">IF($A9819="","",$A9819^2)</f>
        <v>2352868.38378906</v>
      </c>
      <c r="E9819" s="32" t="n">
        <f aca="false">IF($A9819="","",IF($C9819&lt;=0,"",1/$C9819^2))</f>
        <v>0.348024645686357</v>
      </c>
      <c r="F9819" s="33" t="n">
        <f aca="false">IF(OR(ROW()-設定!$B$30&lt;2,ROW()+設定!$B$30&gt;13701,N($A9819)&lt;=0,N(INDEX($A$2:$A$13701,MIN(13700,MAX(1,ROW()-1+設定!$B$30))))&lt;=0,$A9819&lt;設定!$B$28,$A9819&gt;設定!$B$29),0,IF(AND($C9819&gt;=MAX(INDEX($C$1:$C$13701,MAX(1,ROW()-設定!$B$24)):INDEX($C$1:$C$13701,MAX(1,ROW()-1))),$C9819&gt;MAX(INDEX($C$1:$C$13701,MIN(13701,ROW()+1)):INDEX($C$1:$C$13701,MIN(13701,ROW()+設定!$B$24))),$C9819&gt;=設定!$B$32,$C9819&gt;=MAX(MIN(INDEX($C$1:$C$13701,MAX(1,ROW()-設定!$B$26)):INDEX($C$1:$C$13701,MAX(1,ROW()-1))),MIN(INDEX($C$1:$C$13701,MIN(13701,ROW()+1)):INDEX($C$1:$C$13701,MIN(13701,ROW()+設定!$B$26))))*10^(設定!$B$27/20)),1,0))</f>
        <v>0</v>
      </c>
      <c r="G9819" s="33" t="n">
        <f aca="false">$G9818+IF($F9819=1,1,0)</f>
        <v>5</v>
      </c>
      <c r="H9819" s="0" t="str">
        <f aca="false">IF($F9819=1,$G9819,"")</f>
        <v/>
      </c>
    </row>
    <row r="9820" customFormat="false" ht="15" hidden="false" customHeight="false" outlineLevel="0" collapsed="false">
      <c r="A9820" s="30" t="n">
        <v>1534.0625</v>
      </c>
      <c r="B9820" s="31" t="n">
        <v>4.4044</v>
      </c>
      <c r="C9820" s="32" t="n">
        <f aca="false">IF($A9820="","",IF(設定!$B$21="dB",10^($B9820/20),ABS($B9820)))</f>
        <v>1.66042781522456</v>
      </c>
      <c r="D9820" s="32" t="n">
        <f aca="false">IF($A9820="","",$A9820^2)</f>
        <v>2353347.75390625</v>
      </c>
      <c r="E9820" s="32" t="n">
        <f aca="false">IF($A9820="","",IF($C9820&lt;=0,"",1/$C9820^2))</f>
        <v>0.362710393076201</v>
      </c>
      <c r="F9820" s="33" t="n">
        <f aca="false">IF(OR(ROW()-設定!$B$30&lt;2,ROW()+設定!$B$30&gt;13701,N($A9820)&lt;=0,N(INDEX($A$2:$A$13701,MIN(13700,MAX(1,ROW()-1+設定!$B$30))))&lt;=0,$A9820&lt;設定!$B$28,$A9820&gt;設定!$B$29),0,IF(AND($C9820&gt;=MAX(INDEX($C$1:$C$13701,MAX(1,ROW()-設定!$B$24)):INDEX($C$1:$C$13701,MAX(1,ROW()-1))),$C9820&gt;MAX(INDEX($C$1:$C$13701,MIN(13701,ROW()+1)):INDEX($C$1:$C$13701,MIN(13701,ROW()+設定!$B$24))),$C9820&gt;=設定!$B$32,$C9820&gt;=MAX(MIN(INDEX($C$1:$C$13701,MAX(1,ROW()-設定!$B$26)):INDEX($C$1:$C$13701,MAX(1,ROW()-1))),MIN(INDEX($C$1:$C$13701,MIN(13701,ROW()+1)):INDEX($C$1:$C$13701,MIN(13701,ROW()+設定!$B$26))))*10^(設定!$B$27/20)),1,0))</f>
        <v>0</v>
      </c>
      <c r="G9820" s="33" t="n">
        <f aca="false">$G9819+IF($F9820=1,1,0)</f>
        <v>5</v>
      </c>
      <c r="H9820" s="0" t="str">
        <f aca="false">IF($F9820=1,$G9820,"")</f>
        <v/>
      </c>
    </row>
    <row r="9821" customFormat="false" ht="15" hidden="false" customHeight="false" outlineLevel="0" collapsed="false">
      <c r="A9821" s="30" t="n">
        <v>1534.21875</v>
      </c>
      <c r="B9821" s="31" t="n">
        <v>4.5918</v>
      </c>
      <c r="C9821" s="32" t="n">
        <f aca="false">IF($A9821="","",IF(設定!$B$21="dB",10^($B9821/20),ABS($B9821)))</f>
        <v>1.69664116529014</v>
      </c>
      <c r="D9821" s="32" t="n">
        <f aca="false">IF($A9821="","",$A9821^2)</f>
        <v>2353827.17285156</v>
      </c>
      <c r="E9821" s="32" t="n">
        <f aca="false">IF($A9821="","",IF($C9821&lt;=0,"",1/$C9821^2))</f>
        <v>0.347392149603993</v>
      </c>
      <c r="F9821" s="33" t="n">
        <f aca="false">IF(OR(ROW()-設定!$B$30&lt;2,ROW()+設定!$B$30&gt;13701,N($A9821)&lt;=0,N(INDEX($A$2:$A$13701,MIN(13700,MAX(1,ROW()-1+設定!$B$30))))&lt;=0,$A9821&lt;設定!$B$28,$A9821&gt;設定!$B$29),0,IF(AND($C9821&gt;=MAX(INDEX($C$1:$C$13701,MAX(1,ROW()-設定!$B$24)):INDEX($C$1:$C$13701,MAX(1,ROW()-1))),$C9821&gt;MAX(INDEX($C$1:$C$13701,MIN(13701,ROW()+1)):INDEX($C$1:$C$13701,MIN(13701,ROW()+設定!$B$24))),$C9821&gt;=設定!$B$32,$C9821&gt;=MAX(MIN(INDEX($C$1:$C$13701,MAX(1,ROW()-設定!$B$26)):INDEX($C$1:$C$13701,MAX(1,ROW()-1))),MIN(INDEX($C$1:$C$13701,MIN(13701,ROW()+1)):INDEX($C$1:$C$13701,MIN(13701,ROW()+設定!$B$26))))*10^(設定!$B$27/20)),1,0))</f>
        <v>0</v>
      </c>
      <c r="G9821" s="33" t="n">
        <f aca="false">$G9820+IF($F9821=1,1,0)</f>
        <v>5</v>
      </c>
      <c r="H9821" s="0" t="str">
        <f aca="false">IF($F9821=1,$G9821,"")</f>
        <v/>
      </c>
    </row>
    <row r="9822" customFormat="false" ht="15" hidden="false" customHeight="false" outlineLevel="0" collapsed="false">
      <c r="A9822" s="30" t="n">
        <v>1534.375</v>
      </c>
      <c r="B9822" s="31" t="n">
        <v>4.3327</v>
      </c>
      <c r="C9822" s="32" t="n">
        <f aca="false">IF($A9822="","",IF(設定!$B$21="dB",10^($B9822/20),ABS($B9822)))</f>
        <v>1.64677778598236</v>
      </c>
      <c r="D9822" s="32" t="n">
        <f aca="false">IF($A9822="","",$A9822^2)</f>
        <v>2354306.640625</v>
      </c>
      <c r="E9822" s="32" t="n">
        <f aca="false">IF($A9822="","",IF($C9822&lt;=0,"",1/$C9822^2))</f>
        <v>0.36874827723595</v>
      </c>
      <c r="F9822" s="33" t="n">
        <f aca="false">IF(OR(ROW()-設定!$B$30&lt;2,ROW()+設定!$B$30&gt;13701,N($A9822)&lt;=0,N(INDEX($A$2:$A$13701,MIN(13700,MAX(1,ROW()-1+設定!$B$30))))&lt;=0,$A9822&lt;設定!$B$28,$A9822&gt;設定!$B$29),0,IF(AND($C9822&gt;=MAX(INDEX($C$1:$C$13701,MAX(1,ROW()-設定!$B$24)):INDEX($C$1:$C$13701,MAX(1,ROW()-1))),$C9822&gt;MAX(INDEX($C$1:$C$13701,MIN(13701,ROW()+1)):INDEX($C$1:$C$13701,MIN(13701,ROW()+設定!$B$24))),$C9822&gt;=設定!$B$32,$C9822&gt;=MAX(MIN(INDEX($C$1:$C$13701,MAX(1,ROW()-設定!$B$26)):INDEX($C$1:$C$13701,MAX(1,ROW()-1))),MIN(INDEX($C$1:$C$13701,MIN(13701,ROW()+1)):INDEX($C$1:$C$13701,MIN(13701,ROW()+設定!$B$26))))*10^(設定!$B$27/20)),1,0))</f>
        <v>0</v>
      </c>
      <c r="G9822" s="33" t="n">
        <f aca="false">$G9821+IF($F9822=1,1,0)</f>
        <v>5</v>
      </c>
      <c r="H9822" s="0" t="str">
        <f aca="false">IF($F9822=1,$G9822,"")</f>
        <v/>
      </c>
    </row>
    <row r="9823" customFormat="false" ht="15" hidden="false" customHeight="false" outlineLevel="0" collapsed="false">
      <c r="A9823" s="30" t="n">
        <v>1534.53125</v>
      </c>
      <c r="B9823" s="31" t="n">
        <v>4.3997</v>
      </c>
      <c r="C9823" s="32" t="n">
        <f aca="false">IF($A9823="","",IF(設定!$B$21="dB",10^($B9823/20),ABS($B9823)))</f>
        <v>1.65952958832633</v>
      </c>
      <c r="D9823" s="32" t="n">
        <f aca="false">IF($A9823="","",$A9823^2)</f>
        <v>2354786.15722656</v>
      </c>
      <c r="E9823" s="32" t="n">
        <f aca="false">IF($A9823="","",IF($C9823&lt;=0,"",1/$C9823^2))</f>
        <v>0.363103136179868</v>
      </c>
      <c r="F9823" s="33" t="n">
        <f aca="false">IF(OR(ROW()-設定!$B$30&lt;2,ROW()+設定!$B$30&gt;13701,N($A9823)&lt;=0,N(INDEX($A$2:$A$13701,MIN(13700,MAX(1,ROW()-1+設定!$B$30))))&lt;=0,$A9823&lt;設定!$B$28,$A9823&gt;設定!$B$29),0,IF(AND($C9823&gt;=MAX(INDEX($C$1:$C$13701,MAX(1,ROW()-設定!$B$24)):INDEX($C$1:$C$13701,MAX(1,ROW()-1))),$C9823&gt;MAX(INDEX($C$1:$C$13701,MIN(13701,ROW()+1)):INDEX($C$1:$C$13701,MIN(13701,ROW()+設定!$B$24))),$C9823&gt;=設定!$B$32,$C9823&gt;=MAX(MIN(INDEX($C$1:$C$13701,MAX(1,ROW()-設定!$B$26)):INDEX($C$1:$C$13701,MAX(1,ROW()-1))),MIN(INDEX($C$1:$C$13701,MIN(13701,ROW()+1)):INDEX($C$1:$C$13701,MIN(13701,ROW()+設定!$B$26))))*10^(設定!$B$27/20)),1,0))</f>
        <v>0</v>
      </c>
      <c r="G9823" s="33" t="n">
        <f aca="false">$G9822+IF($F9823=1,1,0)</f>
        <v>5</v>
      </c>
      <c r="H9823" s="0" t="str">
        <f aca="false">IF($F9823=1,$G9823,"")</f>
        <v/>
      </c>
    </row>
    <row r="9824" customFormat="false" ht="15" hidden="false" customHeight="false" outlineLevel="0" collapsed="false">
      <c r="A9824" s="30" t="n">
        <v>1534.6875</v>
      </c>
      <c r="B9824" s="31" t="n">
        <v>4.2953</v>
      </c>
      <c r="C9824" s="32" t="n">
        <f aca="false">IF($A9824="","",IF(設定!$B$21="dB",10^($B9824/20),ABS($B9824)))</f>
        <v>1.63970227791083</v>
      </c>
      <c r="D9824" s="32" t="n">
        <f aca="false">IF($A9824="","",$A9824^2)</f>
        <v>2355265.72265625</v>
      </c>
      <c r="E9824" s="32" t="n">
        <f aca="false">IF($A9824="","",IF($C9824&lt;=0,"",1/$C9824^2))</f>
        <v>0.37193752774034</v>
      </c>
      <c r="F9824" s="33" t="n">
        <f aca="false">IF(OR(ROW()-設定!$B$30&lt;2,ROW()+設定!$B$30&gt;13701,N($A9824)&lt;=0,N(INDEX($A$2:$A$13701,MIN(13700,MAX(1,ROW()-1+設定!$B$30))))&lt;=0,$A9824&lt;設定!$B$28,$A9824&gt;設定!$B$29),0,IF(AND($C9824&gt;=MAX(INDEX($C$1:$C$13701,MAX(1,ROW()-設定!$B$24)):INDEX($C$1:$C$13701,MAX(1,ROW()-1))),$C9824&gt;MAX(INDEX($C$1:$C$13701,MIN(13701,ROW()+1)):INDEX($C$1:$C$13701,MIN(13701,ROW()+設定!$B$24))),$C9824&gt;=設定!$B$32,$C9824&gt;=MAX(MIN(INDEX($C$1:$C$13701,MAX(1,ROW()-設定!$B$26)):INDEX($C$1:$C$13701,MAX(1,ROW()-1))),MIN(INDEX($C$1:$C$13701,MIN(13701,ROW()+1)):INDEX($C$1:$C$13701,MIN(13701,ROW()+設定!$B$26))))*10^(設定!$B$27/20)),1,0))</f>
        <v>0</v>
      </c>
      <c r="G9824" s="33" t="n">
        <f aca="false">$G9823+IF($F9824=1,1,0)</f>
        <v>5</v>
      </c>
      <c r="H9824" s="0" t="str">
        <f aca="false">IF($F9824=1,$G9824,"")</f>
        <v/>
      </c>
    </row>
    <row r="9825" customFormat="false" ht="15" hidden="false" customHeight="false" outlineLevel="0" collapsed="false">
      <c r="A9825" s="30" t="n">
        <v>1534.84375</v>
      </c>
      <c r="B9825" s="31" t="n">
        <v>4.2939</v>
      </c>
      <c r="C9825" s="32" t="n">
        <f aca="false">IF($A9825="","",IF(設定!$B$21="dB",10^($B9825/20),ABS($B9825)))</f>
        <v>1.6394380104273</v>
      </c>
      <c r="D9825" s="32" t="n">
        <f aca="false">IF($A9825="","",$A9825^2)</f>
        <v>2355745.33691406</v>
      </c>
      <c r="E9825" s="32" t="n">
        <f aca="false">IF($A9825="","",IF($C9825&lt;=0,"",1/$C9825^2))</f>
        <v>0.372057445560736</v>
      </c>
      <c r="F9825" s="33" t="n">
        <f aca="false">IF(OR(ROW()-設定!$B$30&lt;2,ROW()+設定!$B$30&gt;13701,N($A9825)&lt;=0,N(INDEX($A$2:$A$13701,MIN(13700,MAX(1,ROW()-1+設定!$B$30))))&lt;=0,$A9825&lt;設定!$B$28,$A9825&gt;設定!$B$29),0,IF(AND($C9825&gt;=MAX(INDEX($C$1:$C$13701,MAX(1,ROW()-設定!$B$24)):INDEX($C$1:$C$13701,MAX(1,ROW()-1))),$C9825&gt;MAX(INDEX($C$1:$C$13701,MIN(13701,ROW()+1)):INDEX($C$1:$C$13701,MIN(13701,ROW()+設定!$B$24))),$C9825&gt;=設定!$B$32,$C9825&gt;=MAX(MIN(INDEX($C$1:$C$13701,MAX(1,ROW()-設定!$B$26)):INDEX($C$1:$C$13701,MAX(1,ROW()-1))),MIN(INDEX($C$1:$C$13701,MIN(13701,ROW()+1)):INDEX($C$1:$C$13701,MIN(13701,ROW()+設定!$B$26))))*10^(設定!$B$27/20)),1,0))</f>
        <v>0</v>
      </c>
      <c r="G9825" s="33" t="n">
        <f aca="false">$G9824+IF($F9825=1,1,0)</f>
        <v>5</v>
      </c>
      <c r="H9825" s="0" t="str">
        <f aca="false">IF($F9825=1,$G9825,"")</f>
        <v/>
      </c>
    </row>
    <row r="9826" customFormat="false" ht="15" hidden="false" customHeight="false" outlineLevel="0" collapsed="false">
      <c r="A9826" s="30" t="n">
        <v>1535</v>
      </c>
      <c r="B9826" s="31" t="n">
        <v>4.3535</v>
      </c>
      <c r="C9826" s="32" t="n">
        <f aca="false">IF($A9826="","",IF(設定!$B$21="dB",10^($B9826/20),ABS($B9826)))</f>
        <v>1.65072603132517</v>
      </c>
      <c r="D9826" s="32" t="n">
        <f aca="false">IF($A9826="","",$A9826^2)</f>
        <v>2356225</v>
      </c>
      <c r="E9826" s="32" t="n">
        <f aca="false">IF($A9826="","",IF($C9826&lt;=0,"",1/$C9826^2))</f>
        <v>0.366986425175251</v>
      </c>
      <c r="F9826" s="33" t="n">
        <f aca="false">IF(OR(ROW()-設定!$B$30&lt;2,ROW()+設定!$B$30&gt;13701,N($A9826)&lt;=0,N(INDEX($A$2:$A$13701,MIN(13700,MAX(1,ROW()-1+設定!$B$30))))&lt;=0,$A9826&lt;設定!$B$28,$A9826&gt;設定!$B$29),0,IF(AND($C9826&gt;=MAX(INDEX($C$1:$C$13701,MAX(1,ROW()-設定!$B$24)):INDEX($C$1:$C$13701,MAX(1,ROW()-1))),$C9826&gt;MAX(INDEX($C$1:$C$13701,MIN(13701,ROW()+1)):INDEX($C$1:$C$13701,MIN(13701,ROW()+設定!$B$24))),$C9826&gt;=設定!$B$32,$C9826&gt;=MAX(MIN(INDEX($C$1:$C$13701,MAX(1,ROW()-設定!$B$26)):INDEX($C$1:$C$13701,MAX(1,ROW()-1))),MIN(INDEX($C$1:$C$13701,MIN(13701,ROW()+1)):INDEX($C$1:$C$13701,MIN(13701,ROW()+設定!$B$26))))*10^(設定!$B$27/20)),1,0))</f>
        <v>0</v>
      </c>
      <c r="G9826" s="33" t="n">
        <f aca="false">$G9825+IF($F9826=1,1,0)</f>
        <v>5</v>
      </c>
      <c r="H9826" s="0" t="str">
        <f aca="false">IF($F9826=1,$G9826,"")</f>
        <v/>
      </c>
    </row>
    <row r="9827" customFormat="false" ht="15" hidden="false" customHeight="false" outlineLevel="0" collapsed="false">
      <c r="A9827" s="30" t="n">
        <v>1535.15625</v>
      </c>
      <c r="B9827" s="31" t="n">
        <v>4.2064</v>
      </c>
      <c r="C9827" s="32" t="n">
        <f aca="false">IF($A9827="","",IF(設定!$B$21="dB",10^($B9827/20),ABS($B9827)))</f>
        <v>1.62300553156031</v>
      </c>
      <c r="D9827" s="32" t="n">
        <f aca="false">IF($A9827="","",$A9827^2)</f>
        <v>2356704.71191406</v>
      </c>
      <c r="E9827" s="32" t="n">
        <f aca="false">IF($A9827="","",IF($C9827&lt;=0,"",1/$C9827^2))</f>
        <v>0.379629541139073</v>
      </c>
      <c r="F9827" s="33" t="n">
        <f aca="false">IF(OR(ROW()-設定!$B$30&lt;2,ROW()+設定!$B$30&gt;13701,N($A9827)&lt;=0,N(INDEX($A$2:$A$13701,MIN(13700,MAX(1,ROW()-1+設定!$B$30))))&lt;=0,$A9827&lt;設定!$B$28,$A9827&gt;設定!$B$29),0,IF(AND($C9827&gt;=MAX(INDEX($C$1:$C$13701,MAX(1,ROW()-設定!$B$24)):INDEX($C$1:$C$13701,MAX(1,ROW()-1))),$C9827&gt;MAX(INDEX($C$1:$C$13701,MIN(13701,ROW()+1)):INDEX($C$1:$C$13701,MIN(13701,ROW()+設定!$B$24))),$C9827&gt;=設定!$B$32,$C9827&gt;=MAX(MIN(INDEX($C$1:$C$13701,MAX(1,ROW()-設定!$B$26)):INDEX($C$1:$C$13701,MAX(1,ROW()-1))),MIN(INDEX($C$1:$C$13701,MIN(13701,ROW()+1)):INDEX($C$1:$C$13701,MIN(13701,ROW()+設定!$B$26))))*10^(設定!$B$27/20)),1,0))</f>
        <v>0</v>
      </c>
      <c r="G9827" s="33" t="n">
        <f aca="false">$G9826+IF($F9827=1,1,0)</f>
        <v>5</v>
      </c>
      <c r="H9827" s="0" t="str">
        <f aca="false">IF($F9827=1,$G9827,"")</f>
        <v/>
      </c>
    </row>
    <row r="9828" customFormat="false" ht="15" hidden="false" customHeight="false" outlineLevel="0" collapsed="false">
      <c r="A9828" s="30" t="n">
        <v>1535.3125</v>
      </c>
      <c r="B9828" s="31" t="n">
        <v>4.2512</v>
      </c>
      <c r="C9828" s="32" t="n">
        <f aca="false">IF($A9828="","",IF(設定!$B$21="dB",10^($B9828/20),ABS($B9828)))</f>
        <v>1.63139827966101</v>
      </c>
      <c r="D9828" s="32" t="n">
        <f aca="false">IF($A9828="","",$A9828^2)</f>
        <v>2357184.47265625</v>
      </c>
      <c r="E9828" s="32" t="n">
        <f aca="false">IF($A9828="","",IF($C9828&lt;=0,"",1/$C9828^2))</f>
        <v>0.375733570921674</v>
      </c>
      <c r="F9828" s="33" t="n">
        <f aca="false">IF(OR(ROW()-設定!$B$30&lt;2,ROW()+設定!$B$30&gt;13701,N($A9828)&lt;=0,N(INDEX($A$2:$A$13701,MIN(13700,MAX(1,ROW()-1+設定!$B$30))))&lt;=0,$A9828&lt;設定!$B$28,$A9828&gt;設定!$B$29),0,IF(AND($C9828&gt;=MAX(INDEX($C$1:$C$13701,MAX(1,ROW()-設定!$B$24)):INDEX($C$1:$C$13701,MAX(1,ROW()-1))),$C9828&gt;MAX(INDEX($C$1:$C$13701,MIN(13701,ROW()+1)):INDEX($C$1:$C$13701,MIN(13701,ROW()+設定!$B$24))),$C9828&gt;=設定!$B$32,$C9828&gt;=MAX(MIN(INDEX($C$1:$C$13701,MAX(1,ROW()-設定!$B$26)):INDEX($C$1:$C$13701,MAX(1,ROW()-1))),MIN(INDEX($C$1:$C$13701,MIN(13701,ROW()+1)):INDEX($C$1:$C$13701,MIN(13701,ROW()+設定!$B$26))))*10^(設定!$B$27/20)),1,0))</f>
        <v>0</v>
      </c>
      <c r="G9828" s="33" t="n">
        <f aca="false">$G9827+IF($F9828=1,1,0)</f>
        <v>5</v>
      </c>
      <c r="H9828" s="0" t="str">
        <f aca="false">IF($F9828=1,$G9828,"")</f>
        <v/>
      </c>
    </row>
    <row r="9829" customFormat="false" ht="15" hidden="false" customHeight="false" outlineLevel="0" collapsed="false">
      <c r="A9829" s="30" t="n">
        <v>1535.46875</v>
      </c>
      <c r="B9829" s="31" t="n">
        <v>4.0826</v>
      </c>
      <c r="C9829" s="32" t="n">
        <f aca="false">IF($A9829="","",IF(設定!$B$21="dB",10^($B9829/20),ABS($B9829)))</f>
        <v>1.60003690568505</v>
      </c>
      <c r="D9829" s="32" t="n">
        <f aca="false">IF($A9829="","",$A9829^2)</f>
        <v>2357664.28222656</v>
      </c>
      <c r="E9829" s="32" t="n">
        <f aca="false">IF($A9829="","",IF($C9829&lt;=0,"",1/$C9829^2))</f>
        <v>0.39060698026944</v>
      </c>
      <c r="F9829" s="33" t="n">
        <f aca="false">IF(OR(ROW()-設定!$B$30&lt;2,ROW()+設定!$B$30&gt;13701,N($A9829)&lt;=0,N(INDEX($A$2:$A$13701,MIN(13700,MAX(1,ROW()-1+設定!$B$30))))&lt;=0,$A9829&lt;設定!$B$28,$A9829&gt;設定!$B$29),0,IF(AND($C9829&gt;=MAX(INDEX($C$1:$C$13701,MAX(1,ROW()-設定!$B$24)):INDEX($C$1:$C$13701,MAX(1,ROW()-1))),$C9829&gt;MAX(INDEX($C$1:$C$13701,MIN(13701,ROW()+1)):INDEX($C$1:$C$13701,MIN(13701,ROW()+設定!$B$24))),$C9829&gt;=設定!$B$32,$C9829&gt;=MAX(MIN(INDEX($C$1:$C$13701,MAX(1,ROW()-設定!$B$26)):INDEX($C$1:$C$13701,MAX(1,ROW()-1))),MIN(INDEX($C$1:$C$13701,MIN(13701,ROW()+1)):INDEX($C$1:$C$13701,MIN(13701,ROW()+設定!$B$26))))*10^(設定!$B$27/20)),1,0))</f>
        <v>0</v>
      </c>
      <c r="G9829" s="33" t="n">
        <f aca="false">$G9828+IF($F9829=1,1,0)</f>
        <v>5</v>
      </c>
      <c r="H9829" s="0" t="str">
        <f aca="false">IF($F9829=1,$G9829,"")</f>
        <v/>
      </c>
    </row>
    <row r="9830" customFormat="false" ht="15" hidden="false" customHeight="false" outlineLevel="0" collapsed="false">
      <c r="A9830" s="30" t="n">
        <v>1535.625</v>
      </c>
      <c r="B9830" s="31" t="n">
        <v>4.2955</v>
      </c>
      <c r="C9830" s="32" t="n">
        <f aca="false">IF($A9830="","",IF(設定!$B$21="dB",10^($B9830/20),ABS($B9830)))</f>
        <v>1.63974003388573</v>
      </c>
      <c r="D9830" s="32" t="n">
        <f aca="false">IF($A9830="","",$A9830^2)</f>
        <v>2358144.140625</v>
      </c>
      <c r="E9830" s="32" t="n">
        <f aca="false">IF($A9830="","",IF($C9830&lt;=0,"",1/$C9830^2))</f>
        <v>0.371920399778591</v>
      </c>
      <c r="F9830" s="33" t="n">
        <f aca="false">IF(OR(ROW()-設定!$B$30&lt;2,ROW()+設定!$B$30&gt;13701,N($A9830)&lt;=0,N(INDEX($A$2:$A$13701,MIN(13700,MAX(1,ROW()-1+設定!$B$30))))&lt;=0,$A9830&lt;設定!$B$28,$A9830&gt;設定!$B$29),0,IF(AND($C9830&gt;=MAX(INDEX($C$1:$C$13701,MAX(1,ROW()-設定!$B$24)):INDEX($C$1:$C$13701,MAX(1,ROW()-1))),$C9830&gt;MAX(INDEX($C$1:$C$13701,MIN(13701,ROW()+1)):INDEX($C$1:$C$13701,MIN(13701,ROW()+設定!$B$24))),$C9830&gt;=設定!$B$32,$C9830&gt;=MAX(MIN(INDEX($C$1:$C$13701,MAX(1,ROW()-設定!$B$26)):INDEX($C$1:$C$13701,MAX(1,ROW()-1))),MIN(INDEX($C$1:$C$13701,MIN(13701,ROW()+1)):INDEX($C$1:$C$13701,MIN(13701,ROW()+設定!$B$26))))*10^(設定!$B$27/20)),1,0))</f>
        <v>0</v>
      </c>
      <c r="G9830" s="33" t="n">
        <f aca="false">$G9829+IF($F9830=1,1,0)</f>
        <v>5</v>
      </c>
      <c r="H9830" s="0" t="str">
        <f aca="false">IF($F9830=1,$G9830,"")</f>
        <v/>
      </c>
    </row>
    <row r="9831" customFormat="false" ht="15" hidden="false" customHeight="false" outlineLevel="0" collapsed="false">
      <c r="A9831" s="30" t="n">
        <v>1535.78125</v>
      </c>
      <c r="B9831" s="31" t="n">
        <v>4.0428</v>
      </c>
      <c r="C9831" s="32" t="n">
        <f aca="false">IF($A9831="","",IF(設定!$B$21="dB",10^($B9831/20),ABS($B9831)))</f>
        <v>1.59272207724018</v>
      </c>
      <c r="D9831" s="32" t="n">
        <f aca="false">IF($A9831="","",$A9831^2)</f>
        <v>2358624.04785156</v>
      </c>
      <c r="E9831" s="32" t="n">
        <f aca="false">IF($A9831="","",IF($C9831&lt;=0,"",1/$C9831^2))</f>
        <v>0.394203068018459</v>
      </c>
      <c r="F9831" s="33" t="n">
        <f aca="false">IF(OR(ROW()-設定!$B$30&lt;2,ROW()+設定!$B$30&gt;13701,N($A9831)&lt;=0,N(INDEX($A$2:$A$13701,MIN(13700,MAX(1,ROW()-1+設定!$B$30))))&lt;=0,$A9831&lt;設定!$B$28,$A9831&gt;設定!$B$29),0,IF(AND($C9831&gt;=MAX(INDEX($C$1:$C$13701,MAX(1,ROW()-設定!$B$24)):INDEX($C$1:$C$13701,MAX(1,ROW()-1))),$C9831&gt;MAX(INDEX($C$1:$C$13701,MIN(13701,ROW()+1)):INDEX($C$1:$C$13701,MIN(13701,ROW()+設定!$B$24))),$C9831&gt;=設定!$B$32,$C9831&gt;=MAX(MIN(INDEX($C$1:$C$13701,MAX(1,ROW()-設定!$B$26)):INDEX($C$1:$C$13701,MAX(1,ROW()-1))),MIN(INDEX($C$1:$C$13701,MIN(13701,ROW()+1)):INDEX($C$1:$C$13701,MIN(13701,ROW()+設定!$B$26))))*10^(設定!$B$27/20)),1,0))</f>
        <v>0</v>
      </c>
      <c r="G9831" s="33" t="n">
        <f aca="false">$G9830+IF($F9831=1,1,0)</f>
        <v>5</v>
      </c>
      <c r="H9831" s="0" t="str">
        <f aca="false">IF($F9831=1,$G9831,"")</f>
        <v/>
      </c>
    </row>
    <row r="9832" customFormat="false" ht="15" hidden="false" customHeight="false" outlineLevel="0" collapsed="false">
      <c r="A9832" s="30" t="n">
        <v>1535.9375</v>
      </c>
      <c r="B9832" s="31" t="n">
        <v>4.177</v>
      </c>
      <c r="C9832" s="32" t="n">
        <f aca="false">IF($A9832="","",IF(設定!$B$21="dB",10^($B9832/20),ABS($B9832)))</f>
        <v>1.61752126909844</v>
      </c>
      <c r="D9832" s="32" t="n">
        <f aca="false">IF($A9832="","",$A9832^2)</f>
        <v>2359104.00390625</v>
      </c>
      <c r="E9832" s="32" t="n">
        <f aca="false">IF($A9832="","",IF($C9832&lt;=0,"",1/$C9832^2))</f>
        <v>0.382208199742682</v>
      </c>
      <c r="F9832" s="33" t="n">
        <f aca="false">IF(OR(ROW()-設定!$B$30&lt;2,ROW()+設定!$B$30&gt;13701,N($A9832)&lt;=0,N(INDEX($A$2:$A$13701,MIN(13700,MAX(1,ROW()-1+設定!$B$30))))&lt;=0,$A9832&lt;設定!$B$28,$A9832&gt;設定!$B$29),0,IF(AND($C9832&gt;=MAX(INDEX($C$1:$C$13701,MAX(1,ROW()-設定!$B$24)):INDEX($C$1:$C$13701,MAX(1,ROW()-1))),$C9832&gt;MAX(INDEX($C$1:$C$13701,MIN(13701,ROW()+1)):INDEX($C$1:$C$13701,MIN(13701,ROW()+設定!$B$24))),$C9832&gt;=設定!$B$32,$C9832&gt;=MAX(MIN(INDEX($C$1:$C$13701,MAX(1,ROW()-設定!$B$26)):INDEX($C$1:$C$13701,MAX(1,ROW()-1))),MIN(INDEX($C$1:$C$13701,MIN(13701,ROW()+1)):INDEX($C$1:$C$13701,MIN(13701,ROW()+設定!$B$26))))*10^(設定!$B$27/20)),1,0))</f>
        <v>0</v>
      </c>
      <c r="G9832" s="33" t="n">
        <f aca="false">$G9831+IF($F9832=1,1,0)</f>
        <v>5</v>
      </c>
      <c r="H9832" s="0" t="str">
        <f aca="false">IF($F9832=1,$G9832,"")</f>
        <v/>
      </c>
    </row>
    <row r="9833" customFormat="false" ht="15" hidden="false" customHeight="false" outlineLevel="0" collapsed="false">
      <c r="A9833" s="30" t="n">
        <v>1536.09375</v>
      </c>
      <c r="B9833" s="31" t="n">
        <v>4.2562</v>
      </c>
      <c r="C9833" s="32" t="n">
        <f aca="false">IF($A9833="","",IF(設定!$B$21="dB",10^($B9833/20),ABS($B9833)))</f>
        <v>1.63233765834986</v>
      </c>
      <c r="D9833" s="32" t="n">
        <f aca="false">IF($A9833="","",$A9833^2)</f>
        <v>2359584.00878906</v>
      </c>
      <c r="E9833" s="32" t="n">
        <f aca="false">IF($A9833="","",IF($C9833&lt;=0,"",1/$C9833^2))</f>
        <v>0.375301240579107</v>
      </c>
      <c r="F9833" s="33" t="n">
        <f aca="false">IF(OR(ROW()-設定!$B$30&lt;2,ROW()+設定!$B$30&gt;13701,N($A9833)&lt;=0,N(INDEX($A$2:$A$13701,MIN(13700,MAX(1,ROW()-1+設定!$B$30))))&lt;=0,$A9833&lt;設定!$B$28,$A9833&gt;設定!$B$29),0,IF(AND($C9833&gt;=MAX(INDEX($C$1:$C$13701,MAX(1,ROW()-設定!$B$24)):INDEX($C$1:$C$13701,MAX(1,ROW()-1))),$C9833&gt;MAX(INDEX($C$1:$C$13701,MIN(13701,ROW()+1)):INDEX($C$1:$C$13701,MIN(13701,ROW()+設定!$B$24))),$C9833&gt;=設定!$B$32,$C9833&gt;=MAX(MIN(INDEX($C$1:$C$13701,MAX(1,ROW()-設定!$B$26)):INDEX($C$1:$C$13701,MAX(1,ROW()-1))),MIN(INDEX($C$1:$C$13701,MIN(13701,ROW()+1)):INDEX($C$1:$C$13701,MIN(13701,ROW()+設定!$B$26))))*10^(設定!$B$27/20)),1,0))</f>
        <v>0</v>
      </c>
      <c r="G9833" s="33" t="n">
        <f aca="false">$G9832+IF($F9833=1,1,0)</f>
        <v>5</v>
      </c>
      <c r="H9833" s="0" t="str">
        <f aca="false">IF($F9833=1,$G9833,"")</f>
        <v/>
      </c>
    </row>
    <row r="9834" customFormat="false" ht="15" hidden="false" customHeight="false" outlineLevel="0" collapsed="false">
      <c r="A9834" s="30" t="n">
        <v>1536.25</v>
      </c>
      <c r="B9834" s="31" t="n">
        <v>3.7316</v>
      </c>
      <c r="C9834" s="32" t="n">
        <f aca="false">IF($A9834="","",IF(設定!$B$21="dB",10^($B9834/20),ABS($B9834)))</f>
        <v>1.53666783193739</v>
      </c>
      <c r="D9834" s="32" t="n">
        <f aca="false">IF($A9834="","",$A9834^2)</f>
        <v>2360064.0625</v>
      </c>
      <c r="E9834" s="32" t="n">
        <f aca="false">IF($A9834="","",IF($C9834&lt;=0,"",1/$C9834^2))</f>
        <v>0.423486918959702</v>
      </c>
      <c r="F9834" s="33" t="n">
        <f aca="false">IF(OR(ROW()-設定!$B$30&lt;2,ROW()+設定!$B$30&gt;13701,N($A9834)&lt;=0,N(INDEX($A$2:$A$13701,MIN(13700,MAX(1,ROW()-1+設定!$B$30))))&lt;=0,$A9834&lt;設定!$B$28,$A9834&gt;設定!$B$29),0,IF(AND($C9834&gt;=MAX(INDEX($C$1:$C$13701,MAX(1,ROW()-設定!$B$24)):INDEX($C$1:$C$13701,MAX(1,ROW()-1))),$C9834&gt;MAX(INDEX($C$1:$C$13701,MIN(13701,ROW()+1)):INDEX($C$1:$C$13701,MIN(13701,ROW()+設定!$B$24))),$C9834&gt;=設定!$B$32,$C9834&gt;=MAX(MIN(INDEX($C$1:$C$13701,MAX(1,ROW()-設定!$B$26)):INDEX($C$1:$C$13701,MAX(1,ROW()-1))),MIN(INDEX($C$1:$C$13701,MIN(13701,ROW()+1)):INDEX($C$1:$C$13701,MIN(13701,ROW()+設定!$B$26))))*10^(設定!$B$27/20)),1,0))</f>
        <v>0</v>
      </c>
      <c r="G9834" s="33" t="n">
        <f aca="false">$G9833+IF($F9834=1,1,0)</f>
        <v>5</v>
      </c>
      <c r="H9834" s="0" t="str">
        <f aca="false">IF($F9834=1,$G9834,"")</f>
        <v/>
      </c>
    </row>
    <row r="9835" customFormat="false" ht="15" hidden="false" customHeight="false" outlineLevel="0" collapsed="false">
      <c r="A9835" s="30" t="n">
        <v>1536.40625</v>
      </c>
      <c r="B9835" s="31" t="n">
        <v>3.8466</v>
      </c>
      <c r="C9835" s="32" t="n">
        <f aca="false">IF($A9835="","",IF(設定!$B$21="dB",10^($B9835/20),ABS($B9835)))</f>
        <v>1.55714838618664</v>
      </c>
      <c r="D9835" s="32" t="n">
        <f aca="false">IF($A9835="","",$A9835^2)</f>
        <v>2360544.16503906</v>
      </c>
      <c r="E9835" s="32" t="n">
        <f aca="false">IF($A9835="","",IF($C9835&lt;=0,"",1/$C9835^2))</f>
        <v>0.412420267882931</v>
      </c>
      <c r="F9835" s="33" t="n">
        <f aca="false">IF(OR(ROW()-設定!$B$30&lt;2,ROW()+設定!$B$30&gt;13701,N($A9835)&lt;=0,N(INDEX($A$2:$A$13701,MIN(13700,MAX(1,ROW()-1+設定!$B$30))))&lt;=0,$A9835&lt;設定!$B$28,$A9835&gt;設定!$B$29),0,IF(AND($C9835&gt;=MAX(INDEX($C$1:$C$13701,MAX(1,ROW()-設定!$B$24)):INDEX($C$1:$C$13701,MAX(1,ROW()-1))),$C9835&gt;MAX(INDEX($C$1:$C$13701,MIN(13701,ROW()+1)):INDEX($C$1:$C$13701,MIN(13701,ROW()+設定!$B$24))),$C9835&gt;=設定!$B$32,$C9835&gt;=MAX(MIN(INDEX($C$1:$C$13701,MAX(1,ROW()-設定!$B$26)):INDEX($C$1:$C$13701,MAX(1,ROW()-1))),MIN(INDEX($C$1:$C$13701,MIN(13701,ROW()+1)):INDEX($C$1:$C$13701,MIN(13701,ROW()+設定!$B$26))))*10^(設定!$B$27/20)),1,0))</f>
        <v>0</v>
      </c>
      <c r="G9835" s="33" t="n">
        <f aca="false">$G9834+IF($F9835=1,1,0)</f>
        <v>5</v>
      </c>
      <c r="H9835" s="0" t="str">
        <f aca="false">IF($F9835=1,$G9835,"")</f>
        <v/>
      </c>
    </row>
    <row r="9836" customFormat="false" ht="15" hidden="false" customHeight="false" outlineLevel="0" collapsed="false">
      <c r="A9836" s="30" t="n">
        <v>1536.5625</v>
      </c>
      <c r="B9836" s="31" t="n">
        <v>3.8909</v>
      </c>
      <c r="C9836" s="32" t="n">
        <f aca="false">IF($A9836="","",IF(設定!$B$21="dB",10^($B9836/20),ABS($B9836)))</f>
        <v>1.56511048182627</v>
      </c>
      <c r="D9836" s="32" t="n">
        <f aca="false">IF($A9836="","",$A9836^2)</f>
        <v>2361024.31640625</v>
      </c>
      <c r="E9836" s="32" t="n">
        <f aca="false">IF($A9836="","",IF($C9836&lt;=0,"",1/$C9836^2))</f>
        <v>0.408234777987908</v>
      </c>
      <c r="F9836" s="33" t="n">
        <f aca="false">IF(OR(ROW()-設定!$B$30&lt;2,ROW()+設定!$B$30&gt;13701,N($A9836)&lt;=0,N(INDEX($A$2:$A$13701,MIN(13700,MAX(1,ROW()-1+設定!$B$30))))&lt;=0,$A9836&lt;設定!$B$28,$A9836&gt;設定!$B$29),0,IF(AND($C9836&gt;=MAX(INDEX($C$1:$C$13701,MAX(1,ROW()-設定!$B$24)):INDEX($C$1:$C$13701,MAX(1,ROW()-1))),$C9836&gt;MAX(INDEX($C$1:$C$13701,MIN(13701,ROW()+1)):INDEX($C$1:$C$13701,MIN(13701,ROW()+設定!$B$24))),$C9836&gt;=設定!$B$32,$C9836&gt;=MAX(MIN(INDEX($C$1:$C$13701,MAX(1,ROW()-設定!$B$26)):INDEX($C$1:$C$13701,MAX(1,ROW()-1))),MIN(INDEX($C$1:$C$13701,MIN(13701,ROW()+1)):INDEX($C$1:$C$13701,MIN(13701,ROW()+設定!$B$26))))*10^(設定!$B$27/20)),1,0))</f>
        <v>0</v>
      </c>
      <c r="G9836" s="33" t="n">
        <f aca="false">$G9835+IF($F9836=1,1,0)</f>
        <v>5</v>
      </c>
      <c r="H9836" s="0" t="str">
        <f aca="false">IF($F9836=1,$G9836,"")</f>
        <v/>
      </c>
    </row>
    <row r="9837" customFormat="false" ht="15" hidden="false" customHeight="false" outlineLevel="0" collapsed="false">
      <c r="A9837" s="30" t="n">
        <v>1536.71875</v>
      </c>
      <c r="B9837" s="31" t="n">
        <v>3.9949</v>
      </c>
      <c r="C9837" s="32" t="n">
        <f aca="false">IF($A9837="","",IF(設定!$B$21="dB",10^($B9837/20),ABS($B9837)))</f>
        <v>1.58396288099138</v>
      </c>
      <c r="D9837" s="32" t="n">
        <f aca="false">IF($A9837="","",$A9837^2)</f>
        <v>2361504.51660156</v>
      </c>
      <c r="E9837" s="32" t="n">
        <f aca="false">IF($A9837="","",IF($C9837&lt;=0,"",1/$C9837^2))</f>
        <v>0.398574949735119</v>
      </c>
      <c r="F9837" s="33" t="n">
        <f aca="false">IF(OR(ROW()-設定!$B$30&lt;2,ROW()+設定!$B$30&gt;13701,N($A9837)&lt;=0,N(INDEX($A$2:$A$13701,MIN(13700,MAX(1,ROW()-1+設定!$B$30))))&lt;=0,$A9837&lt;設定!$B$28,$A9837&gt;設定!$B$29),0,IF(AND($C9837&gt;=MAX(INDEX($C$1:$C$13701,MAX(1,ROW()-設定!$B$24)):INDEX($C$1:$C$13701,MAX(1,ROW()-1))),$C9837&gt;MAX(INDEX($C$1:$C$13701,MIN(13701,ROW()+1)):INDEX($C$1:$C$13701,MIN(13701,ROW()+設定!$B$24))),$C9837&gt;=設定!$B$32,$C9837&gt;=MAX(MIN(INDEX($C$1:$C$13701,MAX(1,ROW()-設定!$B$26)):INDEX($C$1:$C$13701,MAX(1,ROW()-1))),MIN(INDEX($C$1:$C$13701,MIN(13701,ROW()+1)):INDEX($C$1:$C$13701,MIN(13701,ROW()+設定!$B$26))))*10^(設定!$B$27/20)),1,0))</f>
        <v>0</v>
      </c>
      <c r="G9837" s="33" t="n">
        <f aca="false">$G9836+IF($F9837=1,1,0)</f>
        <v>5</v>
      </c>
      <c r="H9837" s="0" t="str">
        <f aca="false">IF($F9837=1,$G9837,"")</f>
        <v/>
      </c>
    </row>
    <row r="9838" customFormat="false" ht="15" hidden="false" customHeight="false" outlineLevel="0" collapsed="false">
      <c r="A9838" s="30" t="n">
        <v>1536.875</v>
      </c>
      <c r="B9838" s="31" t="n">
        <v>3.7809</v>
      </c>
      <c r="C9838" s="32" t="n">
        <f aca="false">IF($A9838="","",IF(設定!$B$21="dB",10^($B9838/20),ABS($B9838)))</f>
        <v>1.54541456142657</v>
      </c>
      <c r="D9838" s="32" t="n">
        <f aca="false">IF($A9838="","",$A9838^2)</f>
        <v>2361984.765625</v>
      </c>
      <c r="E9838" s="32" t="n">
        <f aca="false">IF($A9838="","",IF($C9838&lt;=0,"",1/$C9838^2))</f>
        <v>0.418706786406113</v>
      </c>
      <c r="F9838" s="33" t="n">
        <f aca="false">IF(OR(ROW()-設定!$B$30&lt;2,ROW()+設定!$B$30&gt;13701,N($A9838)&lt;=0,N(INDEX($A$2:$A$13701,MIN(13700,MAX(1,ROW()-1+設定!$B$30))))&lt;=0,$A9838&lt;設定!$B$28,$A9838&gt;設定!$B$29),0,IF(AND($C9838&gt;=MAX(INDEX($C$1:$C$13701,MAX(1,ROW()-設定!$B$24)):INDEX($C$1:$C$13701,MAX(1,ROW()-1))),$C9838&gt;MAX(INDEX($C$1:$C$13701,MIN(13701,ROW()+1)):INDEX($C$1:$C$13701,MIN(13701,ROW()+設定!$B$24))),$C9838&gt;=設定!$B$32,$C9838&gt;=MAX(MIN(INDEX($C$1:$C$13701,MAX(1,ROW()-設定!$B$26)):INDEX($C$1:$C$13701,MAX(1,ROW()-1))),MIN(INDEX($C$1:$C$13701,MIN(13701,ROW()+1)):INDEX($C$1:$C$13701,MIN(13701,ROW()+設定!$B$26))))*10^(設定!$B$27/20)),1,0))</f>
        <v>0</v>
      </c>
      <c r="G9838" s="33" t="n">
        <f aca="false">$G9837+IF($F9838=1,1,0)</f>
        <v>5</v>
      </c>
      <c r="H9838" s="0" t="str">
        <f aca="false">IF($F9838=1,$G9838,"")</f>
        <v/>
      </c>
    </row>
    <row r="9839" customFormat="false" ht="15" hidden="false" customHeight="false" outlineLevel="0" collapsed="false">
      <c r="A9839" s="30" t="n">
        <v>1537.03125</v>
      </c>
      <c r="B9839" s="31" t="n">
        <v>3.8343</v>
      </c>
      <c r="C9839" s="32" t="n">
        <f aca="false">IF($A9839="","",IF(設定!$B$21="dB",10^($B9839/20),ABS($B9839)))</f>
        <v>1.55494488473598</v>
      </c>
      <c r="D9839" s="32" t="n">
        <f aca="false">IF($A9839="","",$A9839^2)</f>
        <v>2362465.06347656</v>
      </c>
      <c r="E9839" s="32" t="n">
        <f aca="false">IF($A9839="","",IF($C9839&lt;=0,"",1/$C9839^2))</f>
        <v>0.413589971802763</v>
      </c>
      <c r="F9839" s="33" t="n">
        <f aca="false">IF(OR(ROW()-設定!$B$30&lt;2,ROW()+設定!$B$30&gt;13701,N($A9839)&lt;=0,N(INDEX($A$2:$A$13701,MIN(13700,MAX(1,ROW()-1+設定!$B$30))))&lt;=0,$A9839&lt;設定!$B$28,$A9839&gt;設定!$B$29),0,IF(AND($C9839&gt;=MAX(INDEX($C$1:$C$13701,MAX(1,ROW()-設定!$B$24)):INDEX($C$1:$C$13701,MAX(1,ROW()-1))),$C9839&gt;MAX(INDEX($C$1:$C$13701,MIN(13701,ROW()+1)):INDEX($C$1:$C$13701,MIN(13701,ROW()+設定!$B$24))),$C9839&gt;=設定!$B$32,$C9839&gt;=MAX(MIN(INDEX($C$1:$C$13701,MAX(1,ROW()-設定!$B$26)):INDEX($C$1:$C$13701,MAX(1,ROW()-1))),MIN(INDEX($C$1:$C$13701,MIN(13701,ROW()+1)):INDEX($C$1:$C$13701,MIN(13701,ROW()+設定!$B$26))))*10^(設定!$B$27/20)),1,0))</f>
        <v>0</v>
      </c>
      <c r="G9839" s="33" t="n">
        <f aca="false">$G9838+IF($F9839=1,1,0)</f>
        <v>5</v>
      </c>
      <c r="H9839" s="0" t="str">
        <f aca="false">IF($F9839=1,$G9839,"")</f>
        <v/>
      </c>
    </row>
    <row r="9840" customFormat="false" ht="15" hidden="false" customHeight="false" outlineLevel="0" collapsed="false">
      <c r="A9840" s="30" t="n">
        <v>1537.1875</v>
      </c>
      <c r="B9840" s="31" t="n">
        <v>3.6759</v>
      </c>
      <c r="C9840" s="32" t="n">
        <f aca="false">IF($A9840="","",IF(設定!$B$21="dB",10^($B9840/20),ABS($B9840)))</f>
        <v>1.5268451714705</v>
      </c>
      <c r="D9840" s="32" t="n">
        <f aca="false">IF($A9840="","",$A9840^2)</f>
        <v>2362945.41015625</v>
      </c>
      <c r="E9840" s="32" t="n">
        <f aca="false">IF($A9840="","",IF($C9840&lt;=0,"",1/$C9840^2))</f>
        <v>0.428953286897509</v>
      </c>
      <c r="F9840" s="33" t="n">
        <f aca="false">IF(OR(ROW()-設定!$B$30&lt;2,ROW()+設定!$B$30&gt;13701,N($A9840)&lt;=0,N(INDEX($A$2:$A$13701,MIN(13700,MAX(1,ROW()-1+設定!$B$30))))&lt;=0,$A9840&lt;設定!$B$28,$A9840&gt;設定!$B$29),0,IF(AND($C9840&gt;=MAX(INDEX($C$1:$C$13701,MAX(1,ROW()-設定!$B$24)):INDEX($C$1:$C$13701,MAX(1,ROW()-1))),$C9840&gt;MAX(INDEX($C$1:$C$13701,MIN(13701,ROW()+1)):INDEX($C$1:$C$13701,MIN(13701,ROW()+設定!$B$24))),$C9840&gt;=設定!$B$32,$C9840&gt;=MAX(MIN(INDEX($C$1:$C$13701,MAX(1,ROW()-設定!$B$26)):INDEX($C$1:$C$13701,MAX(1,ROW()-1))),MIN(INDEX($C$1:$C$13701,MIN(13701,ROW()+1)):INDEX($C$1:$C$13701,MIN(13701,ROW()+設定!$B$26))))*10^(設定!$B$27/20)),1,0))</f>
        <v>0</v>
      </c>
      <c r="G9840" s="33" t="n">
        <f aca="false">$G9839+IF($F9840=1,1,0)</f>
        <v>5</v>
      </c>
      <c r="H9840" s="0" t="str">
        <f aca="false">IF($F9840=1,$G9840,"")</f>
        <v/>
      </c>
    </row>
    <row r="9841" customFormat="false" ht="15" hidden="false" customHeight="false" outlineLevel="0" collapsed="false">
      <c r="A9841" s="30" t="n">
        <v>1537.34375</v>
      </c>
      <c r="B9841" s="31" t="n">
        <v>3.7721</v>
      </c>
      <c r="C9841" s="32" t="n">
        <f aca="false">IF($A9841="","",IF(設定!$B$21="dB",10^($B9841/20),ABS($B9841)))</f>
        <v>1.5438496369483</v>
      </c>
      <c r="D9841" s="32" t="n">
        <f aca="false">IF($A9841="","",$A9841^2)</f>
        <v>2363425.80566406</v>
      </c>
      <c r="E9841" s="32" t="n">
        <f aca="false">IF($A9841="","",IF($C9841&lt;=0,"",1/$C9841^2))</f>
        <v>0.419556061592171</v>
      </c>
      <c r="F9841" s="33" t="n">
        <f aca="false">IF(OR(ROW()-設定!$B$30&lt;2,ROW()+設定!$B$30&gt;13701,N($A9841)&lt;=0,N(INDEX($A$2:$A$13701,MIN(13700,MAX(1,ROW()-1+設定!$B$30))))&lt;=0,$A9841&lt;設定!$B$28,$A9841&gt;設定!$B$29),0,IF(AND($C9841&gt;=MAX(INDEX($C$1:$C$13701,MAX(1,ROW()-設定!$B$24)):INDEX($C$1:$C$13701,MAX(1,ROW()-1))),$C9841&gt;MAX(INDEX($C$1:$C$13701,MIN(13701,ROW()+1)):INDEX($C$1:$C$13701,MIN(13701,ROW()+設定!$B$24))),$C9841&gt;=設定!$B$32,$C9841&gt;=MAX(MIN(INDEX($C$1:$C$13701,MAX(1,ROW()-設定!$B$26)):INDEX($C$1:$C$13701,MAX(1,ROW()-1))),MIN(INDEX($C$1:$C$13701,MIN(13701,ROW()+1)):INDEX($C$1:$C$13701,MIN(13701,ROW()+設定!$B$26))))*10^(設定!$B$27/20)),1,0))</f>
        <v>0</v>
      </c>
      <c r="G9841" s="33" t="n">
        <f aca="false">$G9840+IF($F9841=1,1,0)</f>
        <v>5</v>
      </c>
      <c r="H9841" s="0" t="str">
        <f aca="false">IF($F9841=1,$G9841,"")</f>
        <v/>
      </c>
    </row>
    <row r="9842" customFormat="false" ht="15" hidden="false" customHeight="false" outlineLevel="0" collapsed="false">
      <c r="A9842" s="30" t="n">
        <v>1537.5</v>
      </c>
      <c r="B9842" s="31" t="n">
        <v>3.5426</v>
      </c>
      <c r="C9842" s="32" t="n">
        <f aca="false">IF($A9842="","",IF(設定!$B$21="dB",10^($B9842/20),ABS($B9842)))</f>
        <v>1.50359197803595</v>
      </c>
      <c r="D9842" s="32" t="n">
        <f aca="false">IF($A9842="","",$A9842^2)</f>
        <v>2363906.25</v>
      </c>
      <c r="E9842" s="32" t="n">
        <f aca="false">IF($A9842="","",IF($C9842&lt;=0,"",1/$C9842^2))</f>
        <v>0.442323486339458</v>
      </c>
      <c r="F9842" s="33" t="n">
        <f aca="false">IF(OR(ROW()-設定!$B$30&lt;2,ROW()+設定!$B$30&gt;13701,N($A9842)&lt;=0,N(INDEX($A$2:$A$13701,MIN(13700,MAX(1,ROW()-1+設定!$B$30))))&lt;=0,$A9842&lt;設定!$B$28,$A9842&gt;設定!$B$29),0,IF(AND($C9842&gt;=MAX(INDEX($C$1:$C$13701,MAX(1,ROW()-設定!$B$24)):INDEX($C$1:$C$13701,MAX(1,ROW()-1))),$C9842&gt;MAX(INDEX($C$1:$C$13701,MIN(13701,ROW()+1)):INDEX($C$1:$C$13701,MIN(13701,ROW()+設定!$B$24))),$C9842&gt;=設定!$B$32,$C9842&gt;=MAX(MIN(INDEX($C$1:$C$13701,MAX(1,ROW()-設定!$B$26)):INDEX($C$1:$C$13701,MAX(1,ROW()-1))),MIN(INDEX($C$1:$C$13701,MIN(13701,ROW()+1)):INDEX($C$1:$C$13701,MIN(13701,ROW()+設定!$B$26))))*10^(設定!$B$27/20)),1,0))</f>
        <v>0</v>
      </c>
      <c r="G9842" s="33" t="n">
        <f aca="false">$G9841+IF($F9842=1,1,0)</f>
        <v>5</v>
      </c>
      <c r="H9842" s="0" t="str">
        <f aca="false">IF($F9842=1,$G9842,"")</f>
        <v/>
      </c>
    </row>
    <row r="9843" customFormat="false" ht="15" hidden="false" customHeight="false" outlineLevel="0" collapsed="false">
      <c r="A9843" s="30" t="n">
        <v>1537.65625</v>
      </c>
      <c r="B9843" s="31" t="n">
        <v>3.7192</v>
      </c>
      <c r="C9843" s="32" t="n">
        <f aca="false">IF($A9843="","",IF(設定!$B$21="dB",10^($B9843/20),ABS($B9843)))</f>
        <v>1.53447564586068</v>
      </c>
      <c r="D9843" s="32" t="n">
        <f aca="false">IF($A9843="","",$A9843^2)</f>
        <v>2364386.74316406</v>
      </c>
      <c r="E9843" s="32" t="n">
        <f aca="false">IF($A9843="","",IF($C9843&lt;=0,"",1/$C9843^2))</f>
        <v>0.424697788965133</v>
      </c>
      <c r="F9843" s="33" t="n">
        <f aca="false">IF(OR(ROW()-設定!$B$30&lt;2,ROW()+設定!$B$30&gt;13701,N($A9843)&lt;=0,N(INDEX($A$2:$A$13701,MIN(13700,MAX(1,ROW()-1+設定!$B$30))))&lt;=0,$A9843&lt;設定!$B$28,$A9843&gt;設定!$B$29),0,IF(AND($C9843&gt;=MAX(INDEX($C$1:$C$13701,MAX(1,ROW()-設定!$B$24)):INDEX($C$1:$C$13701,MAX(1,ROW()-1))),$C9843&gt;MAX(INDEX($C$1:$C$13701,MIN(13701,ROW()+1)):INDEX($C$1:$C$13701,MIN(13701,ROW()+設定!$B$24))),$C9843&gt;=設定!$B$32,$C9843&gt;=MAX(MIN(INDEX($C$1:$C$13701,MAX(1,ROW()-設定!$B$26)):INDEX($C$1:$C$13701,MAX(1,ROW()-1))),MIN(INDEX($C$1:$C$13701,MIN(13701,ROW()+1)):INDEX($C$1:$C$13701,MIN(13701,ROW()+設定!$B$26))))*10^(設定!$B$27/20)),1,0))</f>
        <v>0</v>
      </c>
      <c r="G9843" s="33" t="n">
        <f aca="false">$G9842+IF($F9843=1,1,0)</f>
        <v>5</v>
      </c>
      <c r="H9843" s="0" t="str">
        <f aca="false">IF($F9843=1,$G9843,"")</f>
        <v/>
      </c>
    </row>
    <row r="9844" customFormat="false" ht="15" hidden="false" customHeight="false" outlineLevel="0" collapsed="false">
      <c r="A9844" s="30" t="n">
        <v>1537.8125</v>
      </c>
      <c r="B9844" s="31" t="n">
        <v>3.2702</v>
      </c>
      <c r="C9844" s="32" t="n">
        <f aca="false">IF($A9844="","",IF(設定!$B$21="dB",10^($B9844/20),ABS($B9844)))</f>
        <v>1.45716925690622</v>
      </c>
      <c r="D9844" s="32" t="n">
        <f aca="false">IF($A9844="","",$A9844^2)</f>
        <v>2364867.28515625</v>
      </c>
      <c r="E9844" s="32" t="n">
        <f aca="false">IF($A9844="","",IF($C9844&lt;=0,"",1/$C9844^2))</f>
        <v>0.470955637588942</v>
      </c>
      <c r="F9844" s="33" t="n">
        <f aca="false">IF(OR(ROW()-設定!$B$30&lt;2,ROW()+設定!$B$30&gt;13701,N($A9844)&lt;=0,N(INDEX($A$2:$A$13701,MIN(13700,MAX(1,ROW()-1+設定!$B$30))))&lt;=0,$A9844&lt;設定!$B$28,$A9844&gt;設定!$B$29),0,IF(AND($C9844&gt;=MAX(INDEX($C$1:$C$13701,MAX(1,ROW()-設定!$B$24)):INDEX($C$1:$C$13701,MAX(1,ROW()-1))),$C9844&gt;MAX(INDEX($C$1:$C$13701,MIN(13701,ROW()+1)):INDEX($C$1:$C$13701,MIN(13701,ROW()+設定!$B$24))),$C9844&gt;=設定!$B$32,$C9844&gt;=MAX(MIN(INDEX($C$1:$C$13701,MAX(1,ROW()-設定!$B$26)):INDEX($C$1:$C$13701,MAX(1,ROW()-1))),MIN(INDEX($C$1:$C$13701,MIN(13701,ROW()+1)):INDEX($C$1:$C$13701,MIN(13701,ROW()+設定!$B$26))))*10^(設定!$B$27/20)),1,0))</f>
        <v>0</v>
      </c>
      <c r="G9844" s="33" t="n">
        <f aca="false">$G9843+IF($F9844=1,1,0)</f>
        <v>5</v>
      </c>
      <c r="H9844" s="0" t="str">
        <f aca="false">IF($F9844=1,$G9844,"")</f>
        <v/>
      </c>
    </row>
    <row r="9845" customFormat="false" ht="15" hidden="false" customHeight="false" outlineLevel="0" collapsed="false">
      <c r="A9845" s="30" t="n">
        <v>1537.96875</v>
      </c>
      <c r="B9845" s="31" t="n">
        <v>3.3478</v>
      </c>
      <c r="C9845" s="32" t="n">
        <f aca="false">IF($A9845="","",IF(設定!$B$21="dB",10^($B9845/20),ABS($B9845)))</f>
        <v>1.47024597792836</v>
      </c>
      <c r="D9845" s="32" t="n">
        <f aca="false">IF($A9845="","",$A9845^2)</f>
        <v>2365347.87597656</v>
      </c>
      <c r="E9845" s="32" t="n">
        <f aca="false">IF($A9845="","",IF($C9845&lt;=0,"",1/$C9845^2))</f>
        <v>0.462615308497883</v>
      </c>
      <c r="F9845" s="33" t="n">
        <f aca="false">IF(OR(ROW()-設定!$B$30&lt;2,ROW()+設定!$B$30&gt;13701,N($A9845)&lt;=0,N(INDEX($A$2:$A$13701,MIN(13700,MAX(1,ROW()-1+設定!$B$30))))&lt;=0,$A9845&lt;設定!$B$28,$A9845&gt;設定!$B$29),0,IF(AND($C9845&gt;=MAX(INDEX($C$1:$C$13701,MAX(1,ROW()-設定!$B$24)):INDEX($C$1:$C$13701,MAX(1,ROW()-1))),$C9845&gt;MAX(INDEX($C$1:$C$13701,MIN(13701,ROW()+1)):INDEX($C$1:$C$13701,MIN(13701,ROW()+設定!$B$24))),$C9845&gt;=設定!$B$32,$C9845&gt;=MAX(MIN(INDEX($C$1:$C$13701,MAX(1,ROW()-設定!$B$26)):INDEX($C$1:$C$13701,MAX(1,ROW()-1))),MIN(INDEX($C$1:$C$13701,MIN(13701,ROW()+1)):INDEX($C$1:$C$13701,MIN(13701,ROW()+設定!$B$26))))*10^(設定!$B$27/20)),1,0))</f>
        <v>0</v>
      </c>
      <c r="G9845" s="33" t="n">
        <f aca="false">$G9844+IF($F9845=1,1,0)</f>
        <v>5</v>
      </c>
      <c r="H9845" s="0" t="str">
        <f aca="false">IF($F9845=1,$G9845,"")</f>
        <v/>
      </c>
    </row>
    <row r="9846" customFormat="false" ht="15" hidden="false" customHeight="false" outlineLevel="0" collapsed="false">
      <c r="A9846" s="30" t="n">
        <v>1538.125</v>
      </c>
      <c r="B9846" s="31" t="n">
        <v>3.6994</v>
      </c>
      <c r="C9846" s="32" t="n">
        <f aca="false">IF($A9846="","",IF(設定!$B$21="dB",10^($B9846/20),ABS($B9846)))</f>
        <v>1.53098170155994</v>
      </c>
      <c r="D9846" s="32" t="n">
        <f aca="false">IF($A9846="","",$A9846^2)</f>
        <v>2365828.515625</v>
      </c>
      <c r="E9846" s="32" t="n">
        <f aca="false">IF($A9846="","",IF($C9846&lt;=0,"",1/$C9846^2))</f>
        <v>0.426638457011264</v>
      </c>
      <c r="F9846" s="33" t="n">
        <f aca="false">IF(OR(ROW()-設定!$B$30&lt;2,ROW()+設定!$B$30&gt;13701,N($A9846)&lt;=0,N(INDEX($A$2:$A$13701,MIN(13700,MAX(1,ROW()-1+設定!$B$30))))&lt;=0,$A9846&lt;設定!$B$28,$A9846&gt;設定!$B$29),0,IF(AND($C9846&gt;=MAX(INDEX($C$1:$C$13701,MAX(1,ROW()-設定!$B$24)):INDEX($C$1:$C$13701,MAX(1,ROW()-1))),$C9846&gt;MAX(INDEX($C$1:$C$13701,MIN(13701,ROW()+1)):INDEX($C$1:$C$13701,MIN(13701,ROW()+設定!$B$24))),$C9846&gt;=設定!$B$32,$C9846&gt;=MAX(MIN(INDEX($C$1:$C$13701,MAX(1,ROW()-設定!$B$26)):INDEX($C$1:$C$13701,MAX(1,ROW()-1))),MIN(INDEX($C$1:$C$13701,MIN(13701,ROW()+1)):INDEX($C$1:$C$13701,MIN(13701,ROW()+設定!$B$26))))*10^(設定!$B$27/20)),1,0))</f>
        <v>0</v>
      </c>
      <c r="G9846" s="33" t="n">
        <f aca="false">$G9845+IF($F9846=1,1,0)</f>
        <v>5</v>
      </c>
      <c r="H9846" s="0" t="str">
        <f aca="false">IF($F9846=1,$G9846,"")</f>
        <v/>
      </c>
    </row>
    <row r="9847" customFormat="false" ht="15" hidden="false" customHeight="false" outlineLevel="0" collapsed="false">
      <c r="A9847" s="30" t="n">
        <v>1538.28125</v>
      </c>
      <c r="B9847" s="31" t="n">
        <v>3.4859</v>
      </c>
      <c r="C9847" s="32" t="n">
        <f aca="false">IF($A9847="","",IF(設定!$B$21="dB",10^($B9847/20),ABS($B9847)))</f>
        <v>1.49380875345848</v>
      </c>
      <c r="D9847" s="32" t="n">
        <f aca="false">IF($A9847="","",$A9847^2)</f>
        <v>2366309.20410156</v>
      </c>
      <c r="E9847" s="32" t="n">
        <f aca="false">IF($A9847="","",IF($C9847&lt;=0,"",1/$C9847^2))</f>
        <v>0.448136171923049</v>
      </c>
      <c r="F9847" s="33" t="n">
        <f aca="false">IF(OR(ROW()-設定!$B$30&lt;2,ROW()+設定!$B$30&gt;13701,N($A9847)&lt;=0,N(INDEX($A$2:$A$13701,MIN(13700,MAX(1,ROW()-1+設定!$B$30))))&lt;=0,$A9847&lt;設定!$B$28,$A9847&gt;設定!$B$29),0,IF(AND($C9847&gt;=MAX(INDEX($C$1:$C$13701,MAX(1,ROW()-設定!$B$24)):INDEX($C$1:$C$13701,MAX(1,ROW()-1))),$C9847&gt;MAX(INDEX($C$1:$C$13701,MIN(13701,ROW()+1)):INDEX($C$1:$C$13701,MIN(13701,ROW()+設定!$B$24))),$C9847&gt;=設定!$B$32,$C9847&gt;=MAX(MIN(INDEX($C$1:$C$13701,MAX(1,ROW()-設定!$B$26)):INDEX($C$1:$C$13701,MAX(1,ROW()-1))),MIN(INDEX($C$1:$C$13701,MIN(13701,ROW()+1)):INDEX($C$1:$C$13701,MIN(13701,ROW()+設定!$B$26))))*10^(設定!$B$27/20)),1,0))</f>
        <v>0</v>
      </c>
      <c r="G9847" s="33" t="n">
        <f aca="false">$G9846+IF($F9847=1,1,0)</f>
        <v>5</v>
      </c>
      <c r="H9847" s="0" t="str">
        <f aca="false">IF($F9847=1,$G9847,"")</f>
        <v/>
      </c>
    </row>
    <row r="9848" customFormat="false" ht="15" hidden="false" customHeight="false" outlineLevel="0" collapsed="false">
      <c r="A9848" s="30" t="n">
        <v>1538.4375</v>
      </c>
      <c r="B9848" s="31" t="n">
        <v>3.3311</v>
      </c>
      <c r="C9848" s="32" t="n">
        <f aca="false">IF($A9848="","",IF(設定!$B$21="dB",10^($B9848/20),ABS($B9848)))</f>
        <v>1.46742191265098</v>
      </c>
      <c r="D9848" s="32" t="n">
        <f aca="false">IF($A9848="","",$A9848^2)</f>
        <v>2366789.94140625</v>
      </c>
      <c r="E9848" s="32" t="n">
        <f aca="false">IF($A9848="","",IF($C9848&lt;=0,"",1/$C9848^2))</f>
        <v>0.464397635667207</v>
      </c>
      <c r="F9848" s="33" t="n">
        <f aca="false">IF(OR(ROW()-設定!$B$30&lt;2,ROW()+設定!$B$30&gt;13701,N($A9848)&lt;=0,N(INDEX($A$2:$A$13701,MIN(13700,MAX(1,ROW()-1+設定!$B$30))))&lt;=0,$A9848&lt;設定!$B$28,$A9848&gt;設定!$B$29),0,IF(AND($C9848&gt;=MAX(INDEX($C$1:$C$13701,MAX(1,ROW()-設定!$B$24)):INDEX($C$1:$C$13701,MAX(1,ROW()-1))),$C9848&gt;MAX(INDEX($C$1:$C$13701,MIN(13701,ROW()+1)):INDEX($C$1:$C$13701,MIN(13701,ROW()+設定!$B$24))),$C9848&gt;=設定!$B$32,$C9848&gt;=MAX(MIN(INDEX($C$1:$C$13701,MAX(1,ROW()-設定!$B$26)):INDEX($C$1:$C$13701,MAX(1,ROW()-1))),MIN(INDEX($C$1:$C$13701,MIN(13701,ROW()+1)):INDEX($C$1:$C$13701,MIN(13701,ROW()+設定!$B$26))))*10^(設定!$B$27/20)),1,0))</f>
        <v>0</v>
      </c>
      <c r="G9848" s="33" t="n">
        <f aca="false">$G9847+IF($F9848=1,1,0)</f>
        <v>5</v>
      </c>
      <c r="H9848" s="0" t="str">
        <f aca="false">IF($F9848=1,$G9848,"")</f>
        <v/>
      </c>
    </row>
    <row r="9849" customFormat="false" ht="15" hidden="false" customHeight="false" outlineLevel="0" collapsed="false">
      <c r="A9849" s="30" t="n">
        <v>1538.59375</v>
      </c>
      <c r="B9849" s="31" t="n">
        <v>3.6151</v>
      </c>
      <c r="C9849" s="32" t="n">
        <f aca="false">IF($A9849="","",IF(設定!$B$21="dB",10^($B9849/20),ABS($B9849)))</f>
        <v>1.51619479010933</v>
      </c>
      <c r="D9849" s="32" t="n">
        <f aca="false">IF($A9849="","",$A9849^2)</f>
        <v>2367270.72753906</v>
      </c>
      <c r="E9849" s="32" t="n">
        <f aca="false">IF($A9849="","",IF($C9849&lt;=0,"",1/$C9849^2))</f>
        <v>0.435000744253088</v>
      </c>
      <c r="F9849" s="33" t="n">
        <f aca="false">IF(OR(ROW()-設定!$B$30&lt;2,ROW()+設定!$B$30&gt;13701,N($A9849)&lt;=0,N(INDEX($A$2:$A$13701,MIN(13700,MAX(1,ROW()-1+設定!$B$30))))&lt;=0,$A9849&lt;設定!$B$28,$A9849&gt;設定!$B$29),0,IF(AND($C9849&gt;=MAX(INDEX($C$1:$C$13701,MAX(1,ROW()-設定!$B$24)):INDEX($C$1:$C$13701,MAX(1,ROW()-1))),$C9849&gt;MAX(INDEX($C$1:$C$13701,MIN(13701,ROW()+1)):INDEX($C$1:$C$13701,MIN(13701,ROW()+設定!$B$24))),$C9849&gt;=設定!$B$32,$C9849&gt;=MAX(MIN(INDEX($C$1:$C$13701,MAX(1,ROW()-設定!$B$26)):INDEX($C$1:$C$13701,MAX(1,ROW()-1))),MIN(INDEX($C$1:$C$13701,MIN(13701,ROW()+1)):INDEX($C$1:$C$13701,MIN(13701,ROW()+設定!$B$26))))*10^(設定!$B$27/20)),1,0))</f>
        <v>0</v>
      </c>
      <c r="G9849" s="33" t="n">
        <f aca="false">$G9848+IF($F9849=1,1,0)</f>
        <v>5</v>
      </c>
      <c r="H9849" s="0" t="str">
        <f aca="false">IF($F9849=1,$G9849,"")</f>
        <v/>
      </c>
    </row>
    <row r="9850" customFormat="false" ht="15" hidden="false" customHeight="false" outlineLevel="0" collapsed="false">
      <c r="A9850" s="30" t="n">
        <v>1538.75</v>
      </c>
      <c r="B9850" s="31" t="n">
        <v>3.454</v>
      </c>
      <c r="C9850" s="32" t="n">
        <f aca="false">IF($A9850="","",IF(設定!$B$21="dB",10^($B9850/20),ABS($B9850)))</f>
        <v>1.48833261878425</v>
      </c>
      <c r="D9850" s="32" t="n">
        <f aca="false">IF($A9850="","",$A9850^2)</f>
        <v>2367751.5625</v>
      </c>
      <c r="E9850" s="32" t="n">
        <f aca="false">IF($A9850="","",IF($C9850&lt;=0,"",1/$C9850^2))</f>
        <v>0.45143996126695</v>
      </c>
      <c r="F9850" s="33" t="n">
        <f aca="false">IF(OR(ROW()-設定!$B$30&lt;2,ROW()+設定!$B$30&gt;13701,N($A9850)&lt;=0,N(INDEX($A$2:$A$13701,MIN(13700,MAX(1,ROW()-1+設定!$B$30))))&lt;=0,$A9850&lt;設定!$B$28,$A9850&gt;設定!$B$29),0,IF(AND($C9850&gt;=MAX(INDEX($C$1:$C$13701,MAX(1,ROW()-設定!$B$24)):INDEX($C$1:$C$13701,MAX(1,ROW()-1))),$C9850&gt;MAX(INDEX($C$1:$C$13701,MIN(13701,ROW()+1)):INDEX($C$1:$C$13701,MIN(13701,ROW()+設定!$B$24))),$C9850&gt;=設定!$B$32,$C9850&gt;=MAX(MIN(INDEX($C$1:$C$13701,MAX(1,ROW()-設定!$B$26)):INDEX($C$1:$C$13701,MAX(1,ROW()-1))),MIN(INDEX($C$1:$C$13701,MIN(13701,ROW()+1)):INDEX($C$1:$C$13701,MIN(13701,ROW()+設定!$B$26))))*10^(設定!$B$27/20)),1,0))</f>
        <v>0</v>
      </c>
      <c r="G9850" s="33" t="n">
        <f aca="false">$G9849+IF($F9850=1,1,0)</f>
        <v>5</v>
      </c>
      <c r="H9850" s="0" t="str">
        <f aca="false">IF($F9850=1,$G9850,"")</f>
        <v/>
      </c>
    </row>
    <row r="9851" customFormat="false" ht="15" hidden="false" customHeight="false" outlineLevel="0" collapsed="false">
      <c r="A9851" s="30" t="n">
        <v>1538.90625</v>
      </c>
      <c r="B9851" s="31" t="n">
        <v>3.4223</v>
      </c>
      <c r="C9851" s="32" t="n">
        <f aca="false">IF($A9851="","",IF(設定!$B$21="dB",10^($B9851/20),ABS($B9851)))</f>
        <v>1.48291070389079</v>
      </c>
      <c r="D9851" s="32" t="n">
        <f aca="false">IF($A9851="","",$A9851^2)</f>
        <v>2368232.44628906</v>
      </c>
      <c r="E9851" s="32" t="n">
        <f aca="false">IF($A9851="","",IF($C9851&lt;=0,"",1/$C9851^2))</f>
        <v>0.454747164737428</v>
      </c>
      <c r="F9851" s="33" t="n">
        <f aca="false">IF(OR(ROW()-設定!$B$30&lt;2,ROW()+設定!$B$30&gt;13701,N($A9851)&lt;=0,N(INDEX($A$2:$A$13701,MIN(13700,MAX(1,ROW()-1+設定!$B$30))))&lt;=0,$A9851&lt;設定!$B$28,$A9851&gt;設定!$B$29),0,IF(AND($C9851&gt;=MAX(INDEX($C$1:$C$13701,MAX(1,ROW()-設定!$B$24)):INDEX($C$1:$C$13701,MAX(1,ROW()-1))),$C9851&gt;MAX(INDEX($C$1:$C$13701,MIN(13701,ROW()+1)):INDEX($C$1:$C$13701,MIN(13701,ROW()+設定!$B$24))),$C9851&gt;=設定!$B$32,$C9851&gt;=MAX(MIN(INDEX($C$1:$C$13701,MAX(1,ROW()-設定!$B$26)):INDEX($C$1:$C$13701,MAX(1,ROW()-1))),MIN(INDEX($C$1:$C$13701,MIN(13701,ROW()+1)):INDEX($C$1:$C$13701,MIN(13701,ROW()+設定!$B$26))))*10^(設定!$B$27/20)),1,0))</f>
        <v>0</v>
      </c>
      <c r="G9851" s="33" t="n">
        <f aca="false">$G9850+IF($F9851=1,1,0)</f>
        <v>5</v>
      </c>
      <c r="H9851" s="0" t="str">
        <f aca="false">IF($F9851=1,$G9851,"")</f>
        <v/>
      </c>
    </row>
    <row r="9852" customFormat="false" ht="15" hidden="false" customHeight="false" outlineLevel="0" collapsed="false">
      <c r="A9852" s="30" t="n">
        <v>1539.0625</v>
      </c>
      <c r="B9852" s="31" t="n">
        <v>3.216</v>
      </c>
      <c r="C9852" s="32" t="n">
        <f aca="false">IF($A9852="","",IF(設定!$B$21="dB",10^($B9852/20),ABS($B9852)))</f>
        <v>1.44810482305137</v>
      </c>
      <c r="D9852" s="32" t="n">
        <f aca="false">IF($A9852="","",$A9852^2)</f>
        <v>2368713.37890625</v>
      </c>
      <c r="E9852" s="32" t="n">
        <f aca="false">IF($A9852="","",IF($C9852&lt;=0,"",1/$C9852^2))</f>
        <v>0.476869998101778</v>
      </c>
      <c r="F9852" s="33" t="n">
        <f aca="false">IF(OR(ROW()-設定!$B$30&lt;2,ROW()+設定!$B$30&gt;13701,N($A9852)&lt;=0,N(INDEX($A$2:$A$13701,MIN(13700,MAX(1,ROW()-1+設定!$B$30))))&lt;=0,$A9852&lt;設定!$B$28,$A9852&gt;設定!$B$29),0,IF(AND($C9852&gt;=MAX(INDEX($C$1:$C$13701,MAX(1,ROW()-設定!$B$24)):INDEX($C$1:$C$13701,MAX(1,ROW()-1))),$C9852&gt;MAX(INDEX($C$1:$C$13701,MIN(13701,ROW()+1)):INDEX($C$1:$C$13701,MIN(13701,ROW()+設定!$B$24))),$C9852&gt;=設定!$B$32,$C9852&gt;=MAX(MIN(INDEX($C$1:$C$13701,MAX(1,ROW()-設定!$B$26)):INDEX($C$1:$C$13701,MAX(1,ROW()-1))),MIN(INDEX($C$1:$C$13701,MIN(13701,ROW()+1)):INDEX($C$1:$C$13701,MIN(13701,ROW()+設定!$B$26))))*10^(設定!$B$27/20)),1,0))</f>
        <v>0</v>
      </c>
      <c r="G9852" s="33" t="n">
        <f aca="false">$G9851+IF($F9852=1,1,0)</f>
        <v>5</v>
      </c>
      <c r="H9852" s="0" t="str">
        <f aca="false">IF($F9852=1,$G9852,"")</f>
        <v/>
      </c>
    </row>
    <row r="9853" customFormat="false" ht="15" hidden="false" customHeight="false" outlineLevel="0" collapsed="false">
      <c r="A9853" s="30" t="n">
        <v>1539.21875</v>
      </c>
      <c r="B9853" s="31" t="n">
        <v>3.2839</v>
      </c>
      <c r="C9853" s="32" t="n">
        <f aca="false">IF($A9853="","",IF(設定!$B$21="dB",10^($B9853/20),ABS($B9853)))</f>
        <v>1.45946942092323</v>
      </c>
      <c r="D9853" s="32" t="n">
        <f aca="false">IF($A9853="","",$A9853^2)</f>
        <v>2369194.36035156</v>
      </c>
      <c r="E9853" s="32" t="n">
        <f aca="false">IF($A9853="","",IF($C9853&lt;=0,"",1/$C9853^2))</f>
        <v>0.469472329258006</v>
      </c>
      <c r="F9853" s="33" t="n">
        <f aca="false">IF(OR(ROW()-設定!$B$30&lt;2,ROW()+設定!$B$30&gt;13701,N($A9853)&lt;=0,N(INDEX($A$2:$A$13701,MIN(13700,MAX(1,ROW()-1+設定!$B$30))))&lt;=0,$A9853&lt;設定!$B$28,$A9853&gt;設定!$B$29),0,IF(AND($C9853&gt;=MAX(INDEX($C$1:$C$13701,MAX(1,ROW()-設定!$B$24)):INDEX($C$1:$C$13701,MAX(1,ROW()-1))),$C9853&gt;MAX(INDEX($C$1:$C$13701,MIN(13701,ROW()+1)):INDEX($C$1:$C$13701,MIN(13701,ROW()+設定!$B$24))),$C9853&gt;=設定!$B$32,$C9853&gt;=MAX(MIN(INDEX($C$1:$C$13701,MAX(1,ROW()-設定!$B$26)):INDEX($C$1:$C$13701,MAX(1,ROW()-1))),MIN(INDEX($C$1:$C$13701,MIN(13701,ROW()+1)):INDEX($C$1:$C$13701,MIN(13701,ROW()+設定!$B$26))))*10^(設定!$B$27/20)),1,0))</f>
        <v>0</v>
      </c>
      <c r="G9853" s="33" t="n">
        <f aca="false">$G9852+IF($F9853=1,1,0)</f>
        <v>5</v>
      </c>
      <c r="H9853" s="0" t="str">
        <f aca="false">IF($F9853=1,$G9853,"")</f>
        <v/>
      </c>
    </row>
    <row r="9854" customFormat="false" ht="15" hidden="false" customHeight="false" outlineLevel="0" collapsed="false">
      <c r="A9854" s="30" t="n">
        <v>1539.375</v>
      </c>
      <c r="B9854" s="31" t="n">
        <v>3.2298</v>
      </c>
      <c r="C9854" s="32" t="n">
        <f aca="false">IF($A9854="","",IF(設定!$B$21="dB",10^($B9854/20),ABS($B9854)))</f>
        <v>1.45040737705645</v>
      </c>
      <c r="D9854" s="32" t="n">
        <f aca="false">IF($A9854="","",$A9854^2)</f>
        <v>2369675.390625</v>
      </c>
      <c r="E9854" s="32" t="n">
        <f aca="false">IF($A9854="","",IF($C9854&lt;=0,"",1/$C9854^2))</f>
        <v>0.475357116442957</v>
      </c>
      <c r="F9854" s="33" t="n">
        <f aca="false">IF(OR(ROW()-設定!$B$30&lt;2,ROW()+設定!$B$30&gt;13701,N($A9854)&lt;=0,N(INDEX($A$2:$A$13701,MIN(13700,MAX(1,ROW()-1+設定!$B$30))))&lt;=0,$A9854&lt;設定!$B$28,$A9854&gt;設定!$B$29),0,IF(AND($C9854&gt;=MAX(INDEX($C$1:$C$13701,MAX(1,ROW()-設定!$B$24)):INDEX($C$1:$C$13701,MAX(1,ROW()-1))),$C9854&gt;MAX(INDEX($C$1:$C$13701,MIN(13701,ROW()+1)):INDEX($C$1:$C$13701,MIN(13701,ROW()+設定!$B$24))),$C9854&gt;=設定!$B$32,$C9854&gt;=MAX(MIN(INDEX($C$1:$C$13701,MAX(1,ROW()-設定!$B$26)):INDEX($C$1:$C$13701,MAX(1,ROW()-1))),MIN(INDEX($C$1:$C$13701,MIN(13701,ROW()+1)):INDEX($C$1:$C$13701,MIN(13701,ROW()+設定!$B$26))))*10^(設定!$B$27/20)),1,0))</f>
        <v>0</v>
      </c>
      <c r="G9854" s="33" t="n">
        <f aca="false">$G9853+IF($F9854=1,1,0)</f>
        <v>5</v>
      </c>
      <c r="H9854" s="0" t="str">
        <f aca="false">IF($F9854=1,$G9854,"")</f>
        <v/>
      </c>
    </row>
    <row r="9855" customFormat="false" ht="15" hidden="false" customHeight="false" outlineLevel="0" collapsed="false">
      <c r="A9855" s="30" t="n">
        <v>1539.53125</v>
      </c>
      <c r="B9855" s="31" t="n">
        <v>2.956</v>
      </c>
      <c r="C9855" s="32" t="n">
        <f aca="false">IF($A9855="","",IF(設定!$B$21="dB",10^($B9855/20),ABS($B9855)))</f>
        <v>1.40540016438762</v>
      </c>
      <c r="D9855" s="32" t="n">
        <f aca="false">IF($A9855="","",$A9855^2)</f>
        <v>2370156.46972656</v>
      </c>
      <c r="E9855" s="32" t="n">
        <f aca="false">IF($A9855="","",IF($C9855&lt;=0,"",1/$C9855^2))</f>
        <v>0.506290758346022</v>
      </c>
      <c r="F9855" s="33" t="n">
        <f aca="false">IF(OR(ROW()-設定!$B$30&lt;2,ROW()+設定!$B$30&gt;13701,N($A9855)&lt;=0,N(INDEX($A$2:$A$13701,MIN(13700,MAX(1,ROW()-1+設定!$B$30))))&lt;=0,$A9855&lt;設定!$B$28,$A9855&gt;設定!$B$29),0,IF(AND($C9855&gt;=MAX(INDEX($C$1:$C$13701,MAX(1,ROW()-設定!$B$24)):INDEX($C$1:$C$13701,MAX(1,ROW()-1))),$C9855&gt;MAX(INDEX($C$1:$C$13701,MIN(13701,ROW()+1)):INDEX($C$1:$C$13701,MIN(13701,ROW()+設定!$B$24))),$C9855&gt;=設定!$B$32,$C9855&gt;=MAX(MIN(INDEX($C$1:$C$13701,MAX(1,ROW()-設定!$B$26)):INDEX($C$1:$C$13701,MAX(1,ROW()-1))),MIN(INDEX($C$1:$C$13701,MIN(13701,ROW()+1)):INDEX($C$1:$C$13701,MIN(13701,ROW()+設定!$B$26))))*10^(設定!$B$27/20)),1,0))</f>
        <v>0</v>
      </c>
      <c r="G9855" s="33" t="n">
        <f aca="false">$G9854+IF($F9855=1,1,0)</f>
        <v>5</v>
      </c>
      <c r="H9855" s="0" t="str">
        <f aca="false">IF($F9855=1,$G9855,"")</f>
        <v/>
      </c>
    </row>
    <row r="9856" customFormat="false" ht="15" hidden="false" customHeight="false" outlineLevel="0" collapsed="false">
      <c r="A9856" s="30" t="n">
        <v>1539.6875</v>
      </c>
      <c r="B9856" s="31" t="n">
        <v>3.1542</v>
      </c>
      <c r="C9856" s="32" t="n">
        <f aca="false">IF($A9856="","",IF(設定!$B$21="dB",10^($B9856/20),ABS($B9856)))</f>
        <v>1.43783814167129</v>
      </c>
      <c r="D9856" s="32" t="n">
        <f aca="false">IF($A9856="","",$A9856^2)</f>
        <v>2370637.59765625</v>
      </c>
      <c r="E9856" s="32" t="n">
        <f aca="false">IF($A9856="","",IF($C9856&lt;=0,"",1/$C9856^2))</f>
        <v>0.483704357731466</v>
      </c>
      <c r="F9856" s="33" t="n">
        <f aca="false">IF(OR(ROW()-設定!$B$30&lt;2,ROW()+設定!$B$30&gt;13701,N($A9856)&lt;=0,N(INDEX($A$2:$A$13701,MIN(13700,MAX(1,ROW()-1+設定!$B$30))))&lt;=0,$A9856&lt;設定!$B$28,$A9856&gt;設定!$B$29),0,IF(AND($C9856&gt;=MAX(INDEX($C$1:$C$13701,MAX(1,ROW()-設定!$B$24)):INDEX($C$1:$C$13701,MAX(1,ROW()-1))),$C9856&gt;MAX(INDEX($C$1:$C$13701,MIN(13701,ROW()+1)):INDEX($C$1:$C$13701,MIN(13701,ROW()+設定!$B$24))),$C9856&gt;=設定!$B$32,$C9856&gt;=MAX(MIN(INDEX($C$1:$C$13701,MAX(1,ROW()-設定!$B$26)):INDEX($C$1:$C$13701,MAX(1,ROW()-1))),MIN(INDEX($C$1:$C$13701,MIN(13701,ROW()+1)):INDEX($C$1:$C$13701,MIN(13701,ROW()+設定!$B$26))))*10^(設定!$B$27/20)),1,0))</f>
        <v>0</v>
      </c>
      <c r="G9856" s="33" t="n">
        <f aca="false">$G9855+IF($F9856=1,1,0)</f>
        <v>5</v>
      </c>
      <c r="H9856" s="0" t="str">
        <f aca="false">IF($F9856=1,$G9856,"")</f>
        <v/>
      </c>
    </row>
    <row r="9857" customFormat="false" ht="15" hidden="false" customHeight="false" outlineLevel="0" collapsed="false">
      <c r="A9857" s="30" t="n">
        <v>1539.84375</v>
      </c>
      <c r="B9857" s="31" t="n">
        <v>3.0295</v>
      </c>
      <c r="C9857" s="32" t="n">
        <f aca="false">IF($A9857="","",IF(設定!$B$21="dB",10^($B9857/20),ABS($B9857)))</f>
        <v>1.41734312026594</v>
      </c>
      <c r="D9857" s="32" t="n">
        <f aca="false">IF($A9857="","",$A9857^2)</f>
        <v>2371118.77441406</v>
      </c>
      <c r="E9857" s="32" t="n">
        <f aca="false">IF($A9857="","",IF($C9857&lt;=0,"",1/$C9857^2))</f>
        <v>0.497794392377357</v>
      </c>
      <c r="F9857" s="33" t="n">
        <f aca="false">IF(OR(ROW()-設定!$B$30&lt;2,ROW()+設定!$B$30&gt;13701,N($A9857)&lt;=0,N(INDEX($A$2:$A$13701,MIN(13700,MAX(1,ROW()-1+設定!$B$30))))&lt;=0,$A9857&lt;設定!$B$28,$A9857&gt;設定!$B$29),0,IF(AND($C9857&gt;=MAX(INDEX($C$1:$C$13701,MAX(1,ROW()-設定!$B$24)):INDEX($C$1:$C$13701,MAX(1,ROW()-1))),$C9857&gt;MAX(INDEX($C$1:$C$13701,MIN(13701,ROW()+1)):INDEX($C$1:$C$13701,MIN(13701,ROW()+設定!$B$24))),$C9857&gt;=設定!$B$32,$C9857&gt;=MAX(MIN(INDEX($C$1:$C$13701,MAX(1,ROW()-設定!$B$26)):INDEX($C$1:$C$13701,MAX(1,ROW()-1))),MIN(INDEX($C$1:$C$13701,MIN(13701,ROW()+1)):INDEX($C$1:$C$13701,MIN(13701,ROW()+設定!$B$26))))*10^(設定!$B$27/20)),1,0))</f>
        <v>0</v>
      </c>
      <c r="G9857" s="33" t="n">
        <f aca="false">$G9856+IF($F9857=1,1,0)</f>
        <v>5</v>
      </c>
      <c r="H9857" s="0" t="str">
        <f aca="false">IF($F9857=1,$G9857,"")</f>
        <v/>
      </c>
    </row>
    <row r="9858" customFormat="false" ht="15" hidden="false" customHeight="false" outlineLevel="0" collapsed="false">
      <c r="A9858" s="30" t="n">
        <v>1540</v>
      </c>
      <c r="B9858" s="31" t="n">
        <v>3.1438</v>
      </c>
      <c r="C9858" s="32" t="n">
        <f aca="false">IF($A9858="","",IF(設定!$B$21="dB",10^($B9858/20),ABS($B9858)))</f>
        <v>1.43611758469734</v>
      </c>
      <c r="D9858" s="32" t="n">
        <f aca="false">IF($A9858="","",$A9858^2)</f>
        <v>2371600</v>
      </c>
      <c r="E9858" s="32" t="n">
        <f aca="false">IF($A9858="","",IF($C9858&lt;=0,"",1/$C9858^2))</f>
        <v>0.484864067009771</v>
      </c>
      <c r="F9858" s="33" t="n">
        <f aca="false">IF(OR(ROW()-設定!$B$30&lt;2,ROW()+設定!$B$30&gt;13701,N($A9858)&lt;=0,N(INDEX($A$2:$A$13701,MIN(13700,MAX(1,ROW()-1+設定!$B$30))))&lt;=0,$A9858&lt;設定!$B$28,$A9858&gt;設定!$B$29),0,IF(AND($C9858&gt;=MAX(INDEX($C$1:$C$13701,MAX(1,ROW()-設定!$B$24)):INDEX($C$1:$C$13701,MAX(1,ROW()-1))),$C9858&gt;MAX(INDEX($C$1:$C$13701,MIN(13701,ROW()+1)):INDEX($C$1:$C$13701,MIN(13701,ROW()+設定!$B$24))),$C9858&gt;=設定!$B$32,$C9858&gt;=MAX(MIN(INDEX($C$1:$C$13701,MAX(1,ROW()-設定!$B$26)):INDEX($C$1:$C$13701,MAX(1,ROW()-1))),MIN(INDEX($C$1:$C$13701,MIN(13701,ROW()+1)):INDEX($C$1:$C$13701,MIN(13701,ROW()+設定!$B$26))))*10^(設定!$B$27/20)),1,0))</f>
        <v>0</v>
      </c>
      <c r="G9858" s="33" t="n">
        <f aca="false">$G9857+IF($F9858=1,1,0)</f>
        <v>5</v>
      </c>
      <c r="H9858" s="0" t="str">
        <f aca="false">IF($F9858=1,$G9858,"")</f>
        <v/>
      </c>
    </row>
    <row r="9859" customFormat="false" ht="15" hidden="false" customHeight="false" outlineLevel="0" collapsed="false">
      <c r="A9859" s="30" t="n">
        <v>1540.15625</v>
      </c>
      <c r="B9859" s="31" t="n">
        <v>3.1008</v>
      </c>
      <c r="C9859" s="32" t="n">
        <f aca="false">IF($A9859="","",IF(設定!$B$21="dB",10^($B9859/20),ABS($B9859)))</f>
        <v>1.4290255705691</v>
      </c>
      <c r="D9859" s="32" t="n">
        <f aca="false">IF($A9859="","",$A9859^2)</f>
        <v>2372081.27441406</v>
      </c>
      <c r="E9859" s="32" t="n">
        <f aca="false">IF($A9859="","",IF($C9859&lt;=0,"",1/$C9859^2))</f>
        <v>0.489688607084892</v>
      </c>
      <c r="F9859" s="33" t="n">
        <f aca="false">IF(OR(ROW()-設定!$B$30&lt;2,ROW()+設定!$B$30&gt;13701,N($A9859)&lt;=0,N(INDEX($A$2:$A$13701,MIN(13700,MAX(1,ROW()-1+設定!$B$30))))&lt;=0,$A9859&lt;設定!$B$28,$A9859&gt;設定!$B$29),0,IF(AND($C9859&gt;=MAX(INDEX($C$1:$C$13701,MAX(1,ROW()-設定!$B$24)):INDEX($C$1:$C$13701,MAX(1,ROW()-1))),$C9859&gt;MAX(INDEX($C$1:$C$13701,MIN(13701,ROW()+1)):INDEX($C$1:$C$13701,MIN(13701,ROW()+設定!$B$24))),$C9859&gt;=設定!$B$32,$C9859&gt;=MAX(MIN(INDEX($C$1:$C$13701,MAX(1,ROW()-設定!$B$26)):INDEX($C$1:$C$13701,MAX(1,ROW()-1))),MIN(INDEX($C$1:$C$13701,MIN(13701,ROW()+1)):INDEX($C$1:$C$13701,MIN(13701,ROW()+設定!$B$26))))*10^(設定!$B$27/20)),1,0))</f>
        <v>0</v>
      </c>
      <c r="G9859" s="33" t="n">
        <f aca="false">$G9858+IF($F9859=1,1,0)</f>
        <v>5</v>
      </c>
      <c r="H9859" s="0" t="str">
        <f aca="false">IF($F9859=1,$G9859,"")</f>
        <v/>
      </c>
    </row>
    <row r="9860" customFormat="false" ht="15" hidden="false" customHeight="false" outlineLevel="0" collapsed="false">
      <c r="A9860" s="30" t="n">
        <v>1540.3125</v>
      </c>
      <c r="B9860" s="31" t="n">
        <v>2.852</v>
      </c>
      <c r="C9860" s="32" t="n">
        <f aca="false">IF($A9860="","",IF(設定!$B$21="dB",10^($B9860/20),ABS($B9860)))</f>
        <v>1.38867302689993</v>
      </c>
      <c r="D9860" s="32" t="n">
        <f aca="false">IF($A9860="","",$A9860^2)</f>
        <v>2372562.59765625</v>
      </c>
      <c r="E9860" s="32" t="n">
        <f aca="false">IF($A9860="","",IF($C9860&lt;=0,"",1/$C9860^2))</f>
        <v>0.51856117768584</v>
      </c>
      <c r="F9860" s="33" t="n">
        <f aca="false">IF(OR(ROW()-設定!$B$30&lt;2,ROW()+設定!$B$30&gt;13701,N($A9860)&lt;=0,N(INDEX($A$2:$A$13701,MIN(13700,MAX(1,ROW()-1+設定!$B$30))))&lt;=0,$A9860&lt;設定!$B$28,$A9860&gt;設定!$B$29),0,IF(AND($C9860&gt;=MAX(INDEX($C$1:$C$13701,MAX(1,ROW()-設定!$B$24)):INDEX($C$1:$C$13701,MAX(1,ROW()-1))),$C9860&gt;MAX(INDEX($C$1:$C$13701,MIN(13701,ROW()+1)):INDEX($C$1:$C$13701,MIN(13701,ROW()+設定!$B$24))),$C9860&gt;=設定!$B$32,$C9860&gt;=MAX(MIN(INDEX($C$1:$C$13701,MAX(1,ROW()-設定!$B$26)):INDEX($C$1:$C$13701,MAX(1,ROW()-1))),MIN(INDEX($C$1:$C$13701,MIN(13701,ROW()+1)):INDEX($C$1:$C$13701,MIN(13701,ROW()+設定!$B$26))))*10^(設定!$B$27/20)),1,0))</f>
        <v>0</v>
      </c>
      <c r="G9860" s="33" t="n">
        <f aca="false">$G9859+IF($F9860=1,1,0)</f>
        <v>5</v>
      </c>
      <c r="H9860" s="0" t="str">
        <f aca="false">IF($F9860=1,$G9860,"")</f>
        <v/>
      </c>
    </row>
    <row r="9861" customFormat="false" ht="15" hidden="false" customHeight="false" outlineLevel="0" collapsed="false">
      <c r="A9861" s="30" t="n">
        <v>1540.46875</v>
      </c>
      <c r="B9861" s="31" t="n">
        <v>2.8148</v>
      </c>
      <c r="C9861" s="32" t="n">
        <f aca="false">IF($A9861="","",IF(設定!$B$21="dB",10^($B9861/20),ABS($B9861)))</f>
        <v>1.38273832424011</v>
      </c>
      <c r="D9861" s="32" t="n">
        <f aca="false">IF($A9861="","",$A9861^2)</f>
        <v>2373043.96972656</v>
      </c>
      <c r="E9861" s="32" t="n">
        <f aca="false">IF($A9861="","",IF($C9861&lt;=0,"",1/$C9861^2))</f>
        <v>0.523022051683153</v>
      </c>
      <c r="F9861" s="33" t="n">
        <f aca="false">IF(OR(ROW()-設定!$B$30&lt;2,ROW()+設定!$B$30&gt;13701,N($A9861)&lt;=0,N(INDEX($A$2:$A$13701,MIN(13700,MAX(1,ROW()-1+設定!$B$30))))&lt;=0,$A9861&lt;設定!$B$28,$A9861&gt;設定!$B$29),0,IF(AND($C9861&gt;=MAX(INDEX($C$1:$C$13701,MAX(1,ROW()-設定!$B$24)):INDEX($C$1:$C$13701,MAX(1,ROW()-1))),$C9861&gt;MAX(INDEX($C$1:$C$13701,MIN(13701,ROW()+1)):INDEX($C$1:$C$13701,MIN(13701,ROW()+設定!$B$24))),$C9861&gt;=設定!$B$32,$C9861&gt;=MAX(MIN(INDEX($C$1:$C$13701,MAX(1,ROW()-設定!$B$26)):INDEX($C$1:$C$13701,MAX(1,ROW()-1))),MIN(INDEX($C$1:$C$13701,MIN(13701,ROW()+1)):INDEX($C$1:$C$13701,MIN(13701,ROW()+設定!$B$26))))*10^(設定!$B$27/20)),1,0))</f>
        <v>0</v>
      </c>
      <c r="G9861" s="33" t="n">
        <f aca="false">$G9860+IF($F9861=1,1,0)</f>
        <v>5</v>
      </c>
      <c r="H9861" s="0" t="str">
        <f aca="false">IF($F9861=1,$G9861,"")</f>
        <v/>
      </c>
    </row>
    <row r="9862" customFormat="false" ht="15" hidden="false" customHeight="false" outlineLevel="0" collapsed="false">
      <c r="A9862" s="30" t="n">
        <v>1540.625</v>
      </c>
      <c r="B9862" s="31" t="n">
        <v>2.8574</v>
      </c>
      <c r="C9862" s="32" t="n">
        <f aca="false">IF($A9862="","",IF(設定!$B$21="dB",10^($B9862/20),ABS($B9862)))</f>
        <v>1.38953663053134</v>
      </c>
      <c r="D9862" s="32" t="n">
        <f aca="false">IF($A9862="","",$A9862^2)</f>
        <v>2373525.390625</v>
      </c>
      <c r="E9862" s="32" t="n">
        <f aca="false">IF($A9862="","",IF($C9862&lt;=0,"",1/$C9862^2))</f>
        <v>0.51791680150795</v>
      </c>
      <c r="F9862" s="33" t="n">
        <f aca="false">IF(OR(ROW()-設定!$B$30&lt;2,ROW()+設定!$B$30&gt;13701,N($A9862)&lt;=0,N(INDEX($A$2:$A$13701,MIN(13700,MAX(1,ROW()-1+設定!$B$30))))&lt;=0,$A9862&lt;設定!$B$28,$A9862&gt;設定!$B$29),0,IF(AND($C9862&gt;=MAX(INDEX($C$1:$C$13701,MAX(1,ROW()-設定!$B$24)):INDEX($C$1:$C$13701,MAX(1,ROW()-1))),$C9862&gt;MAX(INDEX($C$1:$C$13701,MIN(13701,ROW()+1)):INDEX($C$1:$C$13701,MIN(13701,ROW()+設定!$B$24))),$C9862&gt;=設定!$B$32,$C9862&gt;=MAX(MIN(INDEX($C$1:$C$13701,MAX(1,ROW()-設定!$B$26)):INDEX($C$1:$C$13701,MAX(1,ROW()-1))),MIN(INDEX($C$1:$C$13701,MIN(13701,ROW()+1)):INDEX($C$1:$C$13701,MIN(13701,ROW()+設定!$B$26))))*10^(設定!$B$27/20)),1,0))</f>
        <v>0</v>
      </c>
      <c r="G9862" s="33" t="n">
        <f aca="false">$G9861+IF($F9862=1,1,0)</f>
        <v>5</v>
      </c>
      <c r="H9862" s="0" t="str">
        <f aca="false">IF($F9862=1,$G9862,"")</f>
        <v/>
      </c>
    </row>
    <row r="9863" customFormat="false" ht="15" hidden="false" customHeight="false" outlineLevel="0" collapsed="false">
      <c r="A9863" s="30" t="n">
        <v>1540.78125</v>
      </c>
      <c r="B9863" s="31" t="n">
        <v>2.8615</v>
      </c>
      <c r="C9863" s="32" t="n">
        <f aca="false">IF($A9863="","",IF(設定!$B$21="dB",10^($B9863/20),ABS($B9863)))</f>
        <v>1.39019268825659</v>
      </c>
      <c r="D9863" s="32" t="n">
        <f aca="false">IF($A9863="","",$A9863^2)</f>
        <v>2374006.86035156</v>
      </c>
      <c r="E9863" s="32" t="n">
        <f aca="false">IF($A9863="","",IF($C9863&lt;=0,"",1/$C9863^2))</f>
        <v>0.517428087754082</v>
      </c>
      <c r="F9863" s="33" t="n">
        <f aca="false">IF(OR(ROW()-設定!$B$30&lt;2,ROW()+設定!$B$30&gt;13701,N($A9863)&lt;=0,N(INDEX($A$2:$A$13701,MIN(13700,MAX(1,ROW()-1+設定!$B$30))))&lt;=0,$A9863&lt;設定!$B$28,$A9863&gt;設定!$B$29),0,IF(AND($C9863&gt;=MAX(INDEX($C$1:$C$13701,MAX(1,ROW()-設定!$B$24)):INDEX($C$1:$C$13701,MAX(1,ROW()-1))),$C9863&gt;MAX(INDEX($C$1:$C$13701,MIN(13701,ROW()+1)):INDEX($C$1:$C$13701,MIN(13701,ROW()+設定!$B$24))),$C9863&gt;=設定!$B$32,$C9863&gt;=MAX(MIN(INDEX($C$1:$C$13701,MAX(1,ROW()-設定!$B$26)):INDEX($C$1:$C$13701,MAX(1,ROW()-1))),MIN(INDEX($C$1:$C$13701,MIN(13701,ROW()+1)):INDEX($C$1:$C$13701,MIN(13701,ROW()+設定!$B$26))))*10^(設定!$B$27/20)),1,0))</f>
        <v>0</v>
      </c>
      <c r="G9863" s="33" t="n">
        <f aca="false">$G9862+IF($F9863=1,1,0)</f>
        <v>5</v>
      </c>
      <c r="H9863" s="0" t="str">
        <f aca="false">IF($F9863=1,$G9863,"")</f>
        <v/>
      </c>
    </row>
    <row r="9864" customFormat="false" ht="15" hidden="false" customHeight="false" outlineLevel="0" collapsed="false">
      <c r="A9864" s="30" t="n">
        <v>1540.9375</v>
      </c>
      <c r="B9864" s="31" t="n">
        <v>2.705</v>
      </c>
      <c r="C9864" s="32" t="n">
        <f aca="false">IF($A9864="","",IF(設定!$B$21="dB",10^($B9864/20),ABS($B9864)))</f>
        <v>1.36536887991945</v>
      </c>
      <c r="D9864" s="32" t="n">
        <f aca="false">IF($A9864="","",$A9864^2)</f>
        <v>2374488.37890625</v>
      </c>
      <c r="E9864" s="32" t="n">
        <f aca="false">IF($A9864="","",IF($C9864&lt;=0,"",1/$C9864^2))</f>
        <v>0.536413871440297</v>
      </c>
      <c r="F9864" s="33" t="n">
        <f aca="false">IF(OR(ROW()-設定!$B$30&lt;2,ROW()+設定!$B$30&gt;13701,N($A9864)&lt;=0,N(INDEX($A$2:$A$13701,MIN(13700,MAX(1,ROW()-1+設定!$B$30))))&lt;=0,$A9864&lt;設定!$B$28,$A9864&gt;設定!$B$29),0,IF(AND($C9864&gt;=MAX(INDEX($C$1:$C$13701,MAX(1,ROW()-設定!$B$24)):INDEX($C$1:$C$13701,MAX(1,ROW()-1))),$C9864&gt;MAX(INDEX($C$1:$C$13701,MIN(13701,ROW()+1)):INDEX($C$1:$C$13701,MIN(13701,ROW()+設定!$B$24))),$C9864&gt;=設定!$B$32,$C9864&gt;=MAX(MIN(INDEX($C$1:$C$13701,MAX(1,ROW()-設定!$B$26)):INDEX($C$1:$C$13701,MAX(1,ROW()-1))),MIN(INDEX($C$1:$C$13701,MIN(13701,ROW()+1)):INDEX($C$1:$C$13701,MIN(13701,ROW()+設定!$B$26))))*10^(設定!$B$27/20)),1,0))</f>
        <v>0</v>
      </c>
      <c r="G9864" s="33" t="n">
        <f aca="false">$G9863+IF($F9864=1,1,0)</f>
        <v>5</v>
      </c>
      <c r="H9864" s="0" t="str">
        <f aca="false">IF($F9864=1,$G9864,"")</f>
        <v/>
      </c>
    </row>
    <row r="9865" customFormat="false" ht="15" hidden="false" customHeight="false" outlineLevel="0" collapsed="false">
      <c r="A9865" s="30" t="n">
        <v>1541.09375</v>
      </c>
      <c r="B9865" s="31" t="n">
        <v>2.692</v>
      </c>
      <c r="C9865" s="32" t="n">
        <f aca="false">IF($A9865="","",IF(設定!$B$21="dB",10^($B9865/20),ABS($B9865)))</f>
        <v>1.36332688768635</v>
      </c>
      <c r="D9865" s="32" t="n">
        <f aca="false">IF($A9865="","",$A9865^2)</f>
        <v>2374969.94628906</v>
      </c>
      <c r="E9865" s="32" t="n">
        <f aca="false">IF($A9865="","",IF($C9865&lt;=0,"",1/$C9865^2))</f>
        <v>0.538021957189112</v>
      </c>
      <c r="F9865" s="33" t="n">
        <f aca="false">IF(OR(ROW()-設定!$B$30&lt;2,ROW()+設定!$B$30&gt;13701,N($A9865)&lt;=0,N(INDEX($A$2:$A$13701,MIN(13700,MAX(1,ROW()-1+設定!$B$30))))&lt;=0,$A9865&lt;設定!$B$28,$A9865&gt;設定!$B$29),0,IF(AND($C9865&gt;=MAX(INDEX($C$1:$C$13701,MAX(1,ROW()-設定!$B$24)):INDEX($C$1:$C$13701,MAX(1,ROW()-1))),$C9865&gt;MAX(INDEX($C$1:$C$13701,MIN(13701,ROW()+1)):INDEX($C$1:$C$13701,MIN(13701,ROW()+設定!$B$24))),$C9865&gt;=設定!$B$32,$C9865&gt;=MAX(MIN(INDEX($C$1:$C$13701,MAX(1,ROW()-設定!$B$26)):INDEX($C$1:$C$13701,MAX(1,ROW()-1))),MIN(INDEX($C$1:$C$13701,MIN(13701,ROW()+1)):INDEX($C$1:$C$13701,MIN(13701,ROW()+設定!$B$26))))*10^(設定!$B$27/20)),1,0))</f>
        <v>0</v>
      </c>
      <c r="G9865" s="33" t="n">
        <f aca="false">$G9864+IF($F9865=1,1,0)</f>
        <v>5</v>
      </c>
      <c r="H9865" s="0" t="str">
        <f aca="false">IF($F9865=1,$G9865,"")</f>
        <v/>
      </c>
    </row>
    <row r="9866" customFormat="false" ht="15" hidden="false" customHeight="false" outlineLevel="0" collapsed="false">
      <c r="A9866" s="30" t="n">
        <v>1541.25</v>
      </c>
      <c r="B9866" s="31" t="n">
        <v>2.7256</v>
      </c>
      <c r="C9866" s="32" t="n">
        <f aca="false">IF($A9866="","",IF(設定!$B$21="dB",10^($B9866/20),ABS($B9866)))</f>
        <v>1.36861091727948</v>
      </c>
      <c r="D9866" s="32" t="n">
        <f aca="false">IF($A9866="","",$A9866^2)</f>
        <v>2375451.5625</v>
      </c>
      <c r="E9866" s="32" t="n">
        <f aca="false">IF($A9866="","",IF($C9866&lt;=0,"",1/$C9866^2))</f>
        <v>0.533875510851377</v>
      </c>
      <c r="F9866" s="33" t="n">
        <f aca="false">IF(OR(ROW()-設定!$B$30&lt;2,ROW()+設定!$B$30&gt;13701,N($A9866)&lt;=0,N(INDEX($A$2:$A$13701,MIN(13700,MAX(1,ROW()-1+設定!$B$30))))&lt;=0,$A9866&lt;設定!$B$28,$A9866&gt;設定!$B$29),0,IF(AND($C9866&gt;=MAX(INDEX($C$1:$C$13701,MAX(1,ROW()-設定!$B$24)):INDEX($C$1:$C$13701,MAX(1,ROW()-1))),$C9866&gt;MAX(INDEX($C$1:$C$13701,MIN(13701,ROW()+1)):INDEX($C$1:$C$13701,MIN(13701,ROW()+設定!$B$24))),$C9866&gt;=設定!$B$32,$C9866&gt;=MAX(MIN(INDEX($C$1:$C$13701,MAX(1,ROW()-設定!$B$26)):INDEX($C$1:$C$13701,MAX(1,ROW()-1))),MIN(INDEX($C$1:$C$13701,MIN(13701,ROW()+1)):INDEX($C$1:$C$13701,MIN(13701,ROW()+設定!$B$26))))*10^(設定!$B$27/20)),1,0))</f>
        <v>0</v>
      </c>
      <c r="G9866" s="33" t="n">
        <f aca="false">$G9865+IF($F9866=1,1,0)</f>
        <v>5</v>
      </c>
      <c r="H9866" s="0" t="str">
        <f aca="false">IF($F9866=1,$G9866,"")</f>
        <v/>
      </c>
    </row>
    <row r="9867" customFormat="false" ht="15" hidden="false" customHeight="false" outlineLevel="0" collapsed="false">
      <c r="A9867" s="30" t="n">
        <v>1541.40625</v>
      </c>
      <c r="B9867" s="31" t="n">
        <v>2.663</v>
      </c>
      <c r="C9867" s="32" t="n">
        <f aca="false">IF($A9867="","",IF(設定!$B$21="dB",10^($B9867/20),ABS($B9867)))</f>
        <v>1.35878267245899</v>
      </c>
      <c r="D9867" s="32" t="n">
        <f aca="false">IF($A9867="","",$A9867^2)</f>
        <v>2375933.22753906</v>
      </c>
      <c r="E9867" s="32" t="n">
        <f aca="false">IF($A9867="","",IF($C9867&lt;=0,"",1/$C9867^2))</f>
        <v>0.541626618734172</v>
      </c>
      <c r="F9867" s="33" t="n">
        <f aca="false">IF(OR(ROW()-設定!$B$30&lt;2,ROW()+設定!$B$30&gt;13701,N($A9867)&lt;=0,N(INDEX($A$2:$A$13701,MIN(13700,MAX(1,ROW()-1+設定!$B$30))))&lt;=0,$A9867&lt;設定!$B$28,$A9867&gt;設定!$B$29),0,IF(AND($C9867&gt;=MAX(INDEX($C$1:$C$13701,MAX(1,ROW()-設定!$B$24)):INDEX($C$1:$C$13701,MAX(1,ROW()-1))),$C9867&gt;MAX(INDEX($C$1:$C$13701,MIN(13701,ROW()+1)):INDEX($C$1:$C$13701,MIN(13701,ROW()+設定!$B$24))),$C9867&gt;=設定!$B$32,$C9867&gt;=MAX(MIN(INDEX($C$1:$C$13701,MAX(1,ROW()-設定!$B$26)):INDEX($C$1:$C$13701,MAX(1,ROW()-1))),MIN(INDEX($C$1:$C$13701,MIN(13701,ROW()+1)):INDEX($C$1:$C$13701,MIN(13701,ROW()+設定!$B$26))))*10^(設定!$B$27/20)),1,0))</f>
        <v>0</v>
      </c>
      <c r="G9867" s="33" t="n">
        <f aca="false">$G9866+IF($F9867=1,1,0)</f>
        <v>5</v>
      </c>
      <c r="H9867" s="0" t="str">
        <f aca="false">IF($F9867=1,$G9867,"")</f>
        <v/>
      </c>
    </row>
    <row r="9868" customFormat="false" ht="15" hidden="false" customHeight="false" outlineLevel="0" collapsed="false">
      <c r="A9868" s="30" t="n">
        <v>1541.5625</v>
      </c>
      <c r="B9868" s="31" t="n">
        <v>2.6966</v>
      </c>
      <c r="C9868" s="32" t="n">
        <f aca="false">IF($A9868="","",IF(設定!$B$21="dB",10^($B9868/20),ABS($B9868)))</f>
        <v>1.36404908942527</v>
      </c>
      <c r="D9868" s="32" t="n">
        <f aca="false">IF($A9868="","",$A9868^2)</f>
        <v>2376414.94140625</v>
      </c>
      <c r="E9868" s="32" t="n">
        <f aca="false">IF($A9868="","",IF($C9868&lt;=0,"",1/$C9868^2))</f>
        <v>0.537452391865434</v>
      </c>
      <c r="F9868" s="33" t="n">
        <f aca="false">IF(OR(ROW()-設定!$B$30&lt;2,ROW()+設定!$B$30&gt;13701,N($A9868)&lt;=0,N(INDEX($A$2:$A$13701,MIN(13700,MAX(1,ROW()-1+設定!$B$30))))&lt;=0,$A9868&lt;設定!$B$28,$A9868&gt;設定!$B$29),0,IF(AND($C9868&gt;=MAX(INDEX($C$1:$C$13701,MAX(1,ROW()-設定!$B$24)):INDEX($C$1:$C$13701,MAX(1,ROW()-1))),$C9868&gt;MAX(INDEX($C$1:$C$13701,MIN(13701,ROW()+1)):INDEX($C$1:$C$13701,MIN(13701,ROW()+設定!$B$24))),$C9868&gt;=設定!$B$32,$C9868&gt;=MAX(MIN(INDEX($C$1:$C$13701,MAX(1,ROW()-設定!$B$26)):INDEX($C$1:$C$13701,MAX(1,ROW()-1))),MIN(INDEX($C$1:$C$13701,MIN(13701,ROW()+1)):INDEX($C$1:$C$13701,MIN(13701,ROW()+設定!$B$26))))*10^(設定!$B$27/20)),1,0))</f>
        <v>0</v>
      </c>
      <c r="G9868" s="33" t="n">
        <f aca="false">$G9867+IF($F9868=1,1,0)</f>
        <v>5</v>
      </c>
      <c r="H9868" s="0" t="str">
        <f aca="false">IF($F9868=1,$G9868,"")</f>
        <v/>
      </c>
    </row>
    <row r="9869" customFormat="false" ht="15" hidden="false" customHeight="false" outlineLevel="0" collapsed="false">
      <c r="A9869" s="30" t="n">
        <v>1541.71875</v>
      </c>
      <c r="B9869" s="31" t="n">
        <v>2.5543</v>
      </c>
      <c r="C9869" s="32" t="n">
        <f aca="false">IF($A9869="","",IF(設定!$B$21="dB",10^($B9869/20),ABS($B9869)))</f>
        <v>1.34188407848713</v>
      </c>
      <c r="D9869" s="32" t="n">
        <f aca="false">IF($A9869="","",$A9869^2)</f>
        <v>2376896.70410156</v>
      </c>
      <c r="E9869" s="32" t="n">
        <f aca="false">IF($A9869="","",IF($C9869&lt;=0,"",1/$C9869^2))</f>
        <v>0.555354122414748</v>
      </c>
      <c r="F9869" s="33" t="n">
        <f aca="false">IF(OR(ROW()-設定!$B$30&lt;2,ROW()+設定!$B$30&gt;13701,N($A9869)&lt;=0,N(INDEX($A$2:$A$13701,MIN(13700,MAX(1,ROW()-1+設定!$B$30))))&lt;=0,$A9869&lt;設定!$B$28,$A9869&gt;設定!$B$29),0,IF(AND($C9869&gt;=MAX(INDEX($C$1:$C$13701,MAX(1,ROW()-設定!$B$24)):INDEX($C$1:$C$13701,MAX(1,ROW()-1))),$C9869&gt;MAX(INDEX($C$1:$C$13701,MIN(13701,ROW()+1)):INDEX($C$1:$C$13701,MIN(13701,ROW()+設定!$B$24))),$C9869&gt;=設定!$B$32,$C9869&gt;=MAX(MIN(INDEX($C$1:$C$13701,MAX(1,ROW()-設定!$B$26)):INDEX($C$1:$C$13701,MAX(1,ROW()-1))),MIN(INDEX($C$1:$C$13701,MIN(13701,ROW()+1)):INDEX($C$1:$C$13701,MIN(13701,ROW()+設定!$B$26))))*10^(設定!$B$27/20)),1,0))</f>
        <v>0</v>
      </c>
      <c r="G9869" s="33" t="n">
        <f aca="false">$G9868+IF($F9869=1,1,0)</f>
        <v>5</v>
      </c>
      <c r="H9869" s="0" t="str">
        <f aca="false">IF($F9869=1,$G9869,"")</f>
        <v/>
      </c>
    </row>
    <row r="9870" customFormat="false" ht="15" hidden="false" customHeight="false" outlineLevel="0" collapsed="false">
      <c r="A9870" s="30" t="n">
        <v>1541.875</v>
      </c>
      <c r="B9870" s="31" t="n">
        <v>2.392</v>
      </c>
      <c r="C9870" s="32" t="n">
        <f aca="false">IF($A9870="","",IF(設定!$B$21="dB",10^($B9870/20),ABS($B9870)))</f>
        <v>1.31704313819984</v>
      </c>
      <c r="D9870" s="32" t="n">
        <f aca="false">IF($A9870="","",$A9870^2)</f>
        <v>2377378.515625</v>
      </c>
      <c r="E9870" s="32" t="n">
        <f aca="false">IF($A9870="","",IF($C9870&lt;=0,"",1/$C9870^2))</f>
        <v>0.576500913769855</v>
      </c>
      <c r="F9870" s="33" t="n">
        <f aca="false">IF(OR(ROW()-設定!$B$30&lt;2,ROW()+設定!$B$30&gt;13701,N($A9870)&lt;=0,N(INDEX($A$2:$A$13701,MIN(13700,MAX(1,ROW()-1+設定!$B$30))))&lt;=0,$A9870&lt;設定!$B$28,$A9870&gt;設定!$B$29),0,IF(AND($C9870&gt;=MAX(INDEX($C$1:$C$13701,MAX(1,ROW()-設定!$B$24)):INDEX($C$1:$C$13701,MAX(1,ROW()-1))),$C9870&gt;MAX(INDEX($C$1:$C$13701,MIN(13701,ROW()+1)):INDEX($C$1:$C$13701,MIN(13701,ROW()+設定!$B$24))),$C9870&gt;=設定!$B$32,$C9870&gt;=MAX(MIN(INDEX($C$1:$C$13701,MAX(1,ROW()-設定!$B$26)):INDEX($C$1:$C$13701,MAX(1,ROW()-1))),MIN(INDEX($C$1:$C$13701,MIN(13701,ROW()+1)):INDEX($C$1:$C$13701,MIN(13701,ROW()+設定!$B$26))))*10^(設定!$B$27/20)),1,0))</f>
        <v>0</v>
      </c>
      <c r="G9870" s="33" t="n">
        <f aca="false">$G9869+IF($F9870=1,1,0)</f>
        <v>5</v>
      </c>
      <c r="H9870" s="0" t="str">
        <f aca="false">IF($F9870=1,$G9870,"")</f>
        <v/>
      </c>
    </row>
    <row r="9871" customFormat="false" ht="15" hidden="false" customHeight="false" outlineLevel="0" collapsed="false">
      <c r="A9871" s="30" t="n">
        <v>1542.03125</v>
      </c>
      <c r="B9871" s="31" t="n">
        <v>2.2504</v>
      </c>
      <c r="C9871" s="32" t="n">
        <f aca="false">IF($A9871="","",IF(設定!$B$21="dB",10^($B9871/20),ABS($B9871)))</f>
        <v>1.29574636746846</v>
      </c>
      <c r="D9871" s="32" t="n">
        <f aca="false">IF($A9871="","",$A9871^2)</f>
        <v>2377860.37597656</v>
      </c>
      <c r="E9871" s="32" t="n">
        <f aca="false">IF($A9871="","",IF($C9871&lt;=0,"",1/$C9871^2))</f>
        <v>0.595607283544559</v>
      </c>
      <c r="F9871" s="33" t="n">
        <f aca="false">IF(OR(ROW()-設定!$B$30&lt;2,ROW()+設定!$B$30&gt;13701,N($A9871)&lt;=0,N(INDEX($A$2:$A$13701,MIN(13700,MAX(1,ROW()-1+設定!$B$30))))&lt;=0,$A9871&lt;設定!$B$28,$A9871&gt;設定!$B$29),0,IF(AND($C9871&gt;=MAX(INDEX($C$1:$C$13701,MAX(1,ROW()-設定!$B$24)):INDEX($C$1:$C$13701,MAX(1,ROW()-1))),$C9871&gt;MAX(INDEX($C$1:$C$13701,MIN(13701,ROW()+1)):INDEX($C$1:$C$13701,MIN(13701,ROW()+設定!$B$24))),$C9871&gt;=設定!$B$32,$C9871&gt;=MAX(MIN(INDEX($C$1:$C$13701,MAX(1,ROW()-設定!$B$26)):INDEX($C$1:$C$13701,MAX(1,ROW()-1))),MIN(INDEX($C$1:$C$13701,MIN(13701,ROW()+1)):INDEX($C$1:$C$13701,MIN(13701,ROW()+設定!$B$26))))*10^(設定!$B$27/20)),1,0))</f>
        <v>0</v>
      </c>
      <c r="G9871" s="33" t="n">
        <f aca="false">$G9870+IF($F9871=1,1,0)</f>
        <v>5</v>
      </c>
      <c r="H9871" s="0" t="str">
        <f aca="false">IF($F9871=1,$G9871,"")</f>
        <v/>
      </c>
    </row>
    <row r="9872" customFormat="false" ht="15" hidden="false" customHeight="false" outlineLevel="0" collapsed="false">
      <c r="A9872" s="30" t="n">
        <v>1542.1875</v>
      </c>
      <c r="B9872" s="31" t="n">
        <v>2.4804</v>
      </c>
      <c r="C9872" s="32" t="n">
        <f aca="false">IF($A9872="","",IF(設定!$B$21="dB",10^($B9872/20),ABS($B9872)))</f>
        <v>1.33051568907909</v>
      </c>
      <c r="D9872" s="32" t="n">
        <f aca="false">IF($A9872="","",$A9872^2)</f>
        <v>2378342.28515625</v>
      </c>
      <c r="E9872" s="32" t="n">
        <f aca="false">IF($A9872="","",IF($C9872&lt;=0,"",1/$C9872^2))</f>
        <v>0.564884944590152</v>
      </c>
      <c r="F9872" s="33" t="n">
        <f aca="false">IF(OR(ROW()-設定!$B$30&lt;2,ROW()+設定!$B$30&gt;13701,N($A9872)&lt;=0,N(INDEX($A$2:$A$13701,MIN(13700,MAX(1,ROW()-1+設定!$B$30))))&lt;=0,$A9872&lt;設定!$B$28,$A9872&gt;設定!$B$29),0,IF(AND($C9872&gt;=MAX(INDEX($C$1:$C$13701,MAX(1,ROW()-設定!$B$24)):INDEX($C$1:$C$13701,MAX(1,ROW()-1))),$C9872&gt;MAX(INDEX($C$1:$C$13701,MIN(13701,ROW()+1)):INDEX($C$1:$C$13701,MIN(13701,ROW()+設定!$B$24))),$C9872&gt;=設定!$B$32,$C9872&gt;=MAX(MIN(INDEX($C$1:$C$13701,MAX(1,ROW()-設定!$B$26)):INDEX($C$1:$C$13701,MAX(1,ROW()-1))),MIN(INDEX($C$1:$C$13701,MIN(13701,ROW()+1)):INDEX($C$1:$C$13701,MIN(13701,ROW()+設定!$B$26))))*10^(設定!$B$27/20)),1,0))</f>
        <v>0</v>
      </c>
      <c r="G9872" s="33" t="n">
        <f aca="false">$G9871+IF($F9872=1,1,0)</f>
        <v>5</v>
      </c>
      <c r="H9872" s="0" t="str">
        <f aca="false">IF($F9872=1,$G9872,"")</f>
        <v/>
      </c>
    </row>
    <row r="9873" customFormat="false" ht="15" hidden="false" customHeight="false" outlineLevel="0" collapsed="false">
      <c r="A9873" s="30" t="n">
        <v>1542.34375</v>
      </c>
      <c r="B9873" s="31" t="n">
        <v>2.3165</v>
      </c>
      <c r="C9873" s="32" t="n">
        <f aca="false">IF($A9873="","",IF(設定!$B$21="dB",10^($B9873/20),ABS($B9873)))</f>
        <v>1.30564466947671</v>
      </c>
      <c r="D9873" s="32" t="n">
        <f aca="false">IF($A9873="","",$A9873^2)</f>
        <v>2378824.24316406</v>
      </c>
      <c r="E9873" s="32" t="n">
        <f aca="false">IF($A9873="","",IF($C9873&lt;=0,"",1/$C9873^2))</f>
        <v>0.586610726458433</v>
      </c>
      <c r="F9873" s="33" t="n">
        <f aca="false">IF(OR(ROW()-設定!$B$30&lt;2,ROW()+設定!$B$30&gt;13701,N($A9873)&lt;=0,N(INDEX($A$2:$A$13701,MIN(13700,MAX(1,ROW()-1+設定!$B$30))))&lt;=0,$A9873&lt;設定!$B$28,$A9873&gt;設定!$B$29),0,IF(AND($C9873&gt;=MAX(INDEX($C$1:$C$13701,MAX(1,ROW()-設定!$B$24)):INDEX($C$1:$C$13701,MAX(1,ROW()-1))),$C9873&gt;MAX(INDEX($C$1:$C$13701,MIN(13701,ROW()+1)):INDEX($C$1:$C$13701,MIN(13701,ROW()+設定!$B$24))),$C9873&gt;=設定!$B$32,$C9873&gt;=MAX(MIN(INDEX($C$1:$C$13701,MAX(1,ROW()-設定!$B$26)):INDEX($C$1:$C$13701,MAX(1,ROW()-1))),MIN(INDEX($C$1:$C$13701,MIN(13701,ROW()+1)):INDEX($C$1:$C$13701,MIN(13701,ROW()+設定!$B$26))))*10^(設定!$B$27/20)),1,0))</f>
        <v>0</v>
      </c>
      <c r="G9873" s="33" t="n">
        <f aca="false">$G9872+IF($F9873=1,1,0)</f>
        <v>5</v>
      </c>
      <c r="H9873" s="0" t="str">
        <f aca="false">IF($F9873=1,$G9873,"")</f>
        <v/>
      </c>
    </row>
    <row r="9874" customFormat="false" ht="15" hidden="false" customHeight="false" outlineLevel="0" collapsed="false">
      <c r="A9874" s="30" t="n">
        <v>1542.5</v>
      </c>
      <c r="B9874" s="31" t="n">
        <v>2.2668</v>
      </c>
      <c r="C9874" s="32" t="n">
        <f aca="false">IF($A9874="","",IF(設定!$B$21="dB",10^($B9874/20),ABS($B9874)))</f>
        <v>1.29819520292971</v>
      </c>
      <c r="D9874" s="32" t="n">
        <f aca="false">IF($A9874="","",$A9874^2)</f>
        <v>2379306.25</v>
      </c>
      <c r="E9874" s="32" t="n">
        <f aca="false">IF($A9874="","",IF($C9874&lt;=0,"",1/$C9874^2))</f>
        <v>0.593362369097741</v>
      </c>
      <c r="F9874" s="33" t="n">
        <f aca="false">IF(OR(ROW()-設定!$B$30&lt;2,ROW()+設定!$B$30&gt;13701,N($A9874)&lt;=0,N(INDEX($A$2:$A$13701,MIN(13700,MAX(1,ROW()-1+設定!$B$30))))&lt;=0,$A9874&lt;設定!$B$28,$A9874&gt;設定!$B$29),0,IF(AND($C9874&gt;=MAX(INDEX($C$1:$C$13701,MAX(1,ROW()-設定!$B$24)):INDEX($C$1:$C$13701,MAX(1,ROW()-1))),$C9874&gt;MAX(INDEX($C$1:$C$13701,MIN(13701,ROW()+1)):INDEX($C$1:$C$13701,MIN(13701,ROW()+設定!$B$24))),$C9874&gt;=設定!$B$32,$C9874&gt;=MAX(MIN(INDEX($C$1:$C$13701,MAX(1,ROW()-設定!$B$26)):INDEX($C$1:$C$13701,MAX(1,ROW()-1))),MIN(INDEX($C$1:$C$13701,MIN(13701,ROW()+1)):INDEX($C$1:$C$13701,MIN(13701,ROW()+設定!$B$26))))*10^(設定!$B$27/20)),1,0))</f>
        <v>0</v>
      </c>
      <c r="G9874" s="33" t="n">
        <f aca="false">$G9873+IF($F9874=1,1,0)</f>
        <v>5</v>
      </c>
      <c r="H9874" s="0" t="str">
        <f aca="false">IF($F9874=1,$G9874,"")</f>
        <v/>
      </c>
    </row>
    <row r="9875" customFormat="false" ht="15" hidden="false" customHeight="false" outlineLevel="0" collapsed="false">
      <c r="A9875" s="30" t="n">
        <v>1542.65625</v>
      </c>
      <c r="B9875" s="31" t="n">
        <v>2.2279</v>
      </c>
      <c r="C9875" s="32" t="n">
        <f aca="false">IF($A9875="","",IF(設定!$B$21="dB",10^($B9875/20),ABS($B9875)))</f>
        <v>1.2923941990315</v>
      </c>
      <c r="D9875" s="32" t="n">
        <f aca="false">IF($A9875="","",$A9875^2)</f>
        <v>2379788.30566406</v>
      </c>
      <c r="E9875" s="32" t="n">
        <f aca="false">IF($A9875="","",IF($C9875&lt;=0,"",1/$C9875^2))</f>
        <v>0.598701022689848</v>
      </c>
      <c r="F9875" s="33" t="n">
        <f aca="false">IF(OR(ROW()-設定!$B$30&lt;2,ROW()+設定!$B$30&gt;13701,N($A9875)&lt;=0,N(INDEX($A$2:$A$13701,MIN(13700,MAX(1,ROW()-1+設定!$B$30))))&lt;=0,$A9875&lt;設定!$B$28,$A9875&gt;設定!$B$29),0,IF(AND($C9875&gt;=MAX(INDEX($C$1:$C$13701,MAX(1,ROW()-設定!$B$24)):INDEX($C$1:$C$13701,MAX(1,ROW()-1))),$C9875&gt;MAX(INDEX($C$1:$C$13701,MIN(13701,ROW()+1)):INDEX($C$1:$C$13701,MIN(13701,ROW()+設定!$B$24))),$C9875&gt;=設定!$B$32,$C9875&gt;=MAX(MIN(INDEX($C$1:$C$13701,MAX(1,ROW()-設定!$B$26)):INDEX($C$1:$C$13701,MAX(1,ROW()-1))),MIN(INDEX($C$1:$C$13701,MIN(13701,ROW()+1)):INDEX($C$1:$C$13701,MIN(13701,ROW()+設定!$B$26))))*10^(設定!$B$27/20)),1,0))</f>
        <v>0</v>
      </c>
      <c r="G9875" s="33" t="n">
        <f aca="false">$G9874+IF($F9875=1,1,0)</f>
        <v>5</v>
      </c>
      <c r="H9875" s="0" t="str">
        <f aca="false">IF($F9875=1,$G9875,"")</f>
        <v/>
      </c>
    </row>
    <row r="9876" customFormat="false" ht="15" hidden="false" customHeight="false" outlineLevel="0" collapsed="false">
      <c r="A9876" s="30" t="n">
        <v>1542.8125</v>
      </c>
      <c r="B9876" s="31" t="n">
        <v>2.0466</v>
      </c>
      <c r="C9876" s="32" t="n">
        <f aca="false">IF($A9876="","",IF(設定!$B$21="dB",10^($B9876/20),ABS($B9876)))</f>
        <v>1.26569772648818</v>
      </c>
      <c r="D9876" s="32" t="n">
        <f aca="false">IF($A9876="","",$A9876^2)</f>
        <v>2380270.41015625</v>
      </c>
      <c r="E9876" s="32" t="n">
        <f aca="false">IF($A9876="","",IF($C9876&lt;=0,"",1/$C9876^2))</f>
        <v>0.624223335537285</v>
      </c>
      <c r="F9876" s="33" t="n">
        <f aca="false">IF(OR(ROW()-設定!$B$30&lt;2,ROW()+設定!$B$30&gt;13701,N($A9876)&lt;=0,N(INDEX($A$2:$A$13701,MIN(13700,MAX(1,ROW()-1+設定!$B$30))))&lt;=0,$A9876&lt;設定!$B$28,$A9876&gt;設定!$B$29),0,IF(AND($C9876&gt;=MAX(INDEX($C$1:$C$13701,MAX(1,ROW()-設定!$B$24)):INDEX($C$1:$C$13701,MAX(1,ROW()-1))),$C9876&gt;MAX(INDEX($C$1:$C$13701,MIN(13701,ROW()+1)):INDEX($C$1:$C$13701,MIN(13701,ROW()+設定!$B$24))),$C9876&gt;=設定!$B$32,$C9876&gt;=MAX(MIN(INDEX($C$1:$C$13701,MAX(1,ROW()-設定!$B$26)):INDEX($C$1:$C$13701,MAX(1,ROW()-1))),MIN(INDEX($C$1:$C$13701,MIN(13701,ROW()+1)):INDEX($C$1:$C$13701,MIN(13701,ROW()+設定!$B$26))))*10^(設定!$B$27/20)),1,0))</f>
        <v>0</v>
      </c>
      <c r="G9876" s="33" t="n">
        <f aca="false">$G9875+IF($F9876=1,1,0)</f>
        <v>5</v>
      </c>
      <c r="H9876" s="0" t="str">
        <f aca="false">IF($F9876=1,$G9876,"")</f>
        <v/>
      </c>
    </row>
    <row r="9877" customFormat="false" ht="15" hidden="false" customHeight="false" outlineLevel="0" collapsed="false">
      <c r="A9877" s="30" t="n">
        <v>1542.96875</v>
      </c>
      <c r="B9877" s="31" t="n">
        <v>2.1263</v>
      </c>
      <c r="C9877" s="32" t="n">
        <f aca="false">IF($A9877="","",IF(設定!$B$21="dB",10^($B9877/20),ABS($B9877)))</f>
        <v>1.27736496397412</v>
      </c>
      <c r="D9877" s="32" t="n">
        <f aca="false">IF($A9877="","",$A9877^2)</f>
        <v>2380752.56347656</v>
      </c>
      <c r="E9877" s="32" t="n">
        <f aca="false">IF($A9877="","",IF($C9877&lt;=0,"",1/$C9877^2))</f>
        <v>0.612872309905954</v>
      </c>
      <c r="F9877" s="33" t="n">
        <f aca="false">IF(OR(ROW()-設定!$B$30&lt;2,ROW()+設定!$B$30&gt;13701,N($A9877)&lt;=0,N(INDEX($A$2:$A$13701,MIN(13700,MAX(1,ROW()-1+設定!$B$30))))&lt;=0,$A9877&lt;設定!$B$28,$A9877&gt;設定!$B$29),0,IF(AND($C9877&gt;=MAX(INDEX($C$1:$C$13701,MAX(1,ROW()-設定!$B$24)):INDEX($C$1:$C$13701,MAX(1,ROW()-1))),$C9877&gt;MAX(INDEX($C$1:$C$13701,MIN(13701,ROW()+1)):INDEX($C$1:$C$13701,MIN(13701,ROW()+設定!$B$24))),$C9877&gt;=設定!$B$32,$C9877&gt;=MAX(MIN(INDEX($C$1:$C$13701,MAX(1,ROW()-設定!$B$26)):INDEX($C$1:$C$13701,MAX(1,ROW()-1))),MIN(INDEX($C$1:$C$13701,MIN(13701,ROW()+1)):INDEX($C$1:$C$13701,MIN(13701,ROW()+設定!$B$26))))*10^(設定!$B$27/20)),1,0))</f>
        <v>0</v>
      </c>
      <c r="G9877" s="33" t="n">
        <f aca="false">$G9876+IF($F9877=1,1,0)</f>
        <v>5</v>
      </c>
      <c r="H9877" s="0" t="str">
        <f aca="false">IF($F9877=1,$G9877,"")</f>
        <v/>
      </c>
    </row>
    <row r="9878" customFormat="false" ht="15" hidden="false" customHeight="false" outlineLevel="0" collapsed="false">
      <c r="A9878" s="30" t="n">
        <v>1543.125</v>
      </c>
      <c r="B9878" s="31" t="n">
        <v>1.8405</v>
      </c>
      <c r="C9878" s="32" t="n">
        <f aca="false">IF($A9878="","",IF(設定!$B$21="dB",10^($B9878/20),ABS($B9878)))</f>
        <v>1.23601858234572</v>
      </c>
      <c r="D9878" s="32" t="n">
        <f aca="false">IF($A9878="","",$A9878^2)</f>
        <v>2381234.765625</v>
      </c>
      <c r="E9878" s="32" t="n">
        <f aca="false">IF($A9878="","",IF($C9878&lt;=0,"",1/$C9878^2))</f>
        <v>0.654560810630839</v>
      </c>
      <c r="F9878" s="33" t="n">
        <f aca="false">IF(OR(ROW()-設定!$B$30&lt;2,ROW()+設定!$B$30&gt;13701,N($A9878)&lt;=0,N(INDEX($A$2:$A$13701,MIN(13700,MAX(1,ROW()-1+設定!$B$30))))&lt;=0,$A9878&lt;設定!$B$28,$A9878&gt;設定!$B$29),0,IF(AND($C9878&gt;=MAX(INDEX($C$1:$C$13701,MAX(1,ROW()-設定!$B$24)):INDEX($C$1:$C$13701,MAX(1,ROW()-1))),$C9878&gt;MAX(INDEX($C$1:$C$13701,MIN(13701,ROW()+1)):INDEX($C$1:$C$13701,MIN(13701,ROW()+設定!$B$24))),$C9878&gt;=設定!$B$32,$C9878&gt;=MAX(MIN(INDEX($C$1:$C$13701,MAX(1,ROW()-設定!$B$26)):INDEX($C$1:$C$13701,MAX(1,ROW()-1))),MIN(INDEX($C$1:$C$13701,MIN(13701,ROW()+1)):INDEX($C$1:$C$13701,MIN(13701,ROW()+設定!$B$26))))*10^(設定!$B$27/20)),1,0))</f>
        <v>0</v>
      </c>
      <c r="G9878" s="33" t="n">
        <f aca="false">$G9877+IF($F9878=1,1,0)</f>
        <v>5</v>
      </c>
      <c r="H9878" s="0" t="str">
        <f aca="false">IF($F9878=1,$G9878,"")</f>
        <v/>
      </c>
    </row>
    <row r="9879" customFormat="false" ht="15" hidden="false" customHeight="false" outlineLevel="0" collapsed="false">
      <c r="A9879" s="30" t="n">
        <v>1543.28125</v>
      </c>
      <c r="B9879" s="31" t="n">
        <v>2.0335</v>
      </c>
      <c r="C9879" s="32" t="n">
        <f aca="false">IF($A9879="","",IF(設定!$B$21="dB",10^($B9879/20),ABS($B9879)))</f>
        <v>1.26379024852264</v>
      </c>
      <c r="D9879" s="32" t="n">
        <f aca="false">IF($A9879="","",$A9879^2)</f>
        <v>2381717.01660156</v>
      </c>
      <c r="E9879" s="32" t="n">
        <f aca="false">IF($A9879="","",IF($C9879&lt;=0,"",1/$C9879^2))</f>
        <v>0.626109076994708</v>
      </c>
      <c r="F9879" s="33" t="n">
        <f aca="false">IF(OR(ROW()-設定!$B$30&lt;2,ROW()+設定!$B$30&gt;13701,N($A9879)&lt;=0,N(INDEX($A$2:$A$13701,MIN(13700,MAX(1,ROW()-1+設定!$B$30))))&lt;=0,$A9879&lt;設定!$B$28,$A9879&gt;設定!$B$29),0,IF(AND($C9879&gt;=MAX(INDEX($C$1:$C$13701,MAX(1,ROW()-設定!$B$24)):INDEX($C$1:$C$13701,MAX(1,ROW()-1))),$C9879&gt;MAX(INDEX($C$1:$C$13701,MIN(13701,ROW()+1)):INDEX($C$1:$C$13701,MIN(13701,ROW()+設定!$B$24))),$C9879&gt;=設定!$B$32,$C9879&gt;=MAX(MIN(INDEX($C$1:$C$13701,MAX(1,ROW()-設定!$B$26)):INDEX($C$1:$C$13701,MAX(1,ROW()-1))),MIN(INDEX($C$1:$C$13701,MIN(13701,ROW()+1)):INDEX($C$1:$C$13701,MIN(13701,ROW()+設定!$B$26))))*10^(設定!$B$27/20)),1,0))</f>
        <v>0</v>
      </c>
      <c r="G9879" s="33" t="n">
        <f aca="false">$G9878+IF($F9879=1,1,0)</f>
        <v>5</v>
      </c>
      <c r="H9879" s="0" t="str">
        <f aca="false">IF($F9879=1,$G9879,"")</f>
        <v/>
      </c>
    </row>
    <row r="9880" customFormat="false" ht="15" hidden="false" customHeight="false" outlineLevel="0" collapsed="false">
      <c r="A9880" s="30" t="n">
        <v>1543.4375</v>
      </c>
      <c r="B9880" s="31" t="n">
        <v>1.9358</v>
      </c>
      <c r="C9880" s="32" t="n">
        <f aca="false">IF($A9880="","",IF(設定!$B$21="dB",10^($B9880/20),ABS($B9880)))</f>
        <v>1.24965462251889</v>
      </c>
      <c r="D9880" s="32" t="n">
        <f aca="false">IF($A9880="","",$A9880^2)</f>
        <v>2382199.31640625</v>
      </c>
      <c r="E9880" s="32" t="n">
        <f aca="false">IF($A9880="","",IF($C9880&lt;=0,"",1/$C9880^2))</f>
        <v>0.640353813172828</v>
      </c>
      <c r="F9880" s="33" t="n">
        <f aca="false">IF(OR(ROW()-設定!$B$30&lt;2,ROW()+設定!$B$30&gt;13701,N($A9880)&lt;=0,N(INDEX($A$2:$A$13701,MIN(13700,MAX(1,ROW()-1+設定!$B$30))))&lt;=0,$A9880&lt;設定!$B$28,$A9880&gt;設定!$B$29),0,IF(AND($C9880&gt;=MAX(INDEX($C$1:$C$13701,MAX(1,ROW()-設定!$B$24)):INDEX($C$1:$C$13701,MAX(1,ROW()-1))),$C9880&gt;MAX(INDEX($C$1:$C$13701,MIN(13701,ROW()+1)):INDEX($C$1:$C$13701,MIN(13701,ROW()+設定!$B$24))),$C9880&gt;=設定!$B$32,$C9880&gt;=MAX(MIN(INDEX($C$1:$C$13701,MAX(1,ROW()-設定!$B$26)):INDEX($C$1:$C$13701,MAX(1,ROW()-1))),MIN(INDEX($C$1:$C$13701,MIN(13701,ROW()+1)):INDEX($C$1:$C$13701,MIN(13701,ROW()+設定!$B$26))))*10^(設定!$B$27/20)),1,0))</f>
        <v>0</v>
      </c>
      <c r="G9880" s="33" t="n">
        <f aca="false">$G9879+IF($F9880=1,1,0)</f>
        <v>5</v>
      </c>
      <c r="H9880" s="0" t="str">
        <f aca="false">IF($F9880=1,$G9880,"")</f>
        <v/>
      </c>
    </row>
    <row r="9881" customFormat="false" ht="15" hidden="false" customHeight="false" outlineLevel="0" collapsed="false">
      <c r="A9881" s="30" t="n">
        <v>1543.59375</v>
      </c>
      <c r="B9881" s="31" t="n">
        <v>2.1779</v>
      </c>
      <c r="C9881" s="32" t="n">
        <f aca="false">IF($A9881="","",IF(設定!$B$21="dB",10^($B9881/20),ABS($B9881)))</f>
        <v>1.28497595190544</v>
      </c>
      <c r="D9881" s="32" t="n">
        <f aca="false">IF($A9881="","",$A9881^2)</f>
        <v>2382681.66503906</v>
      </c>
      <c r="E9881" s="32" t="n">
        <f aca="false">IF($A9881="","",IF($C9881&lt;=0,"",1/$C9881^2))</f>
        <v>0.60563365379744</v>
      </c>
      <c r="F9881" s="33" t="n">
        <f aca="false">IF(OR(ROW()-設定!$B$30&lt;2,ROW()+設定!$B$30&gt;13701,N($A9881)&lt;=0,N(INDEX($A$2:$A$13701,MIN(13700,MAX(1,ROW()-1+設定!$B$30))))&lt;=0,$A9881&lt;設定!$B$28,$A9881&gt;設定!$B$29),0,IF(AND($C9881&gt;=MAX(INDEX($C$1:$C$13701,MAX(1,ROW()-設定!$B$24)):INDEX($C$1:$C$13701,MAX(1,ROW()-1))),$C9881&gt;MAX(INDEX($C$1:$C$13701,MIN(13701,ROW()+1)):INDEX($C$1:$C$13701,MIN(13701,ROW()+設定!$B$24))),$C9881&gt;=設定!$B$32,$C9881&gt;=MAX(MIN(INDEX($C$1:$C$13701,MAX(1,ROW()-設定!$B$26)):INDEX($C$1:$C$13701,MAX(1,ROW()-1))),MIN(INDEX($C$1:$C$13701,MIN(13701,ROW()+1)):INDEX($C$1:$C$13701,MIN(13701,ROW()+設定!$B$26))))*10^(設定!$B$27/20)),1,0))</f>
        <v>0</v>
      </c>
      <c r="G9881" s="33" t="n">
        <f aca="false">$G9880+IF($F9881=1,1,0)</f>
        <v>5</v>
      </c>
      <c r="H9881" s="0" t="str">
        <f aca="false">IF($F9881=1,$G9881,"")</f>
        <v/>
      </c>
    </row>
    <row r="9882" customFormat="false" ht="15" hidden="false" customHeight="false" outlineLevel="0" collapsed="false">
      <c r="A9882" s="30" t="n">
        <v>1543.75</v>
      </c>
      <c r="B9882" s="31" t="n">
        <v>1.9857</v>
      </c>
      <c r="C9882" s="32" t="n">
        <f aca="false">IF($A9882="","",IF(設定!$B$21="dB",10^($B9882/20),ABS($B9882)))</f>
        <v>1.25685448722977</v>
      </c>
      <c r="D9882" s="32" t="n">
        <f aca="false">IF($A9882="","",$A9882^2)</f>
        <v>2383164.0625</v>
      </c>
      <c r="E9882" s="32" t="n">
        <f aca="false">IF($A9882="","",IF($C9882&lt;=0,"",1/$C9882^2))</f>
        <v>0.633038319765541</v>
      </c>
      <c r="F9882" s="33" t="n">
        <f aca="false">IF(OR(ROW()-設定!$B$30&lt;2,ROW()+設定!$B$30&gt;13701,N($A9882)&lt;=0,N(INDEX($A$2:$A$13701,MIN(13700,MAX(1,ROW()-1+設定!$B$30))))&lt;=0,$A9882&lt;設定!$B$28,$A9882&gt;設定!$B$29),0,IF(AND($C9882&gt;=MAX(INDEX($C$1:$C$13701,MAX(1,ROW()-設定!$B$24)):INDEX($C$1:$C$13701,MAX(1,ROW()-1))),$C9882&gt;MAX(INDEX($C$1:$C$13701,MIN(13701,ROW()+1)):INDEX($C$1:$C$13701,MIN(13701,ROW()+設定!$B$24))),$C9882&gt;=設定!$B$32,$C9882&gt;=MAX(MIN(INDEX($C$1:$C$13701,MAX(1,ROW()-設定!$B$26)):INDEX($C$1:$C$13701,MAX(1,ROW()-1))),MIN(INDEX($C$1:$C$13701,MIN(13701,ROW()+1)):INDEX($C$1:$C$13701,MIN(13701,ROW()+設定!$B$26))))*10^(設定!$B$27/20)),1,0))</f>
        <v>0</v>
      </c>
      <c r="G9882" s="33" t="n">
        <f aca="false">$G9881+IF($F9882=1,1,0)</f>
        <v>5</v>
      </c>
      <c r="H9882" s="0" t="str">
        <f aca="false">IF($F9882=1,$G9882,"")</f>
        <v/>
      </c>
    </row>
    <row r="9883" customFormat="false" ht="15" hidden="false" customHeight="false" outlineLevel="0" collapsed="false">
      <c r="A9883" s="30" t="n">
        <v>1543.90625</v>
      </c>
      <c r="B9883" s="31" t="n">
        <v>1.8674</v>
      </c>
      <c r="C9883" s="32" t="n">
        <f aca="false">IF($A9883="","",IF(設定!$B$21="dB",10^($B9883/20),ABS($B9883)))</f>
        <v>1.2398524370206</v>
      </c>
      <c r="D9883" s="32" t="n">
        <f aca="false">IF($A9883="","",$A9883^2)</f>
        <v>2383646.50878906</v>
      </c>
      <c r="E9883" s="32" t="n">
        <f aca="false">IF($A9883="","",IF($C9883&lt;=0,"",1/$C9883^2))</f>
        <v>0.650519021394996</v>
      </c>
      <c r="F9883" s="33" t="n">
        <f aca="false">IF(OR(ROW()-設定!$B$30&lt;2,ROW()+設定!$B$30&gt;13701,N($A9883)&lt;=0,N(INDEX($A$2:$A$13701,MIN(13700,MAX(1,ROW()-1+設定!$B$30))))&lt;=0,$A9883&lt;設定!$B$28,$A9883&gt;設定!$B$29),0,IF(AND($C9883&gt;=MAX(INDEX($C$1:$C$13701,MAX(1,ROW()-設定!$B$24)):INDEX($C$1:$C$13701,MAX(1,ROW()-1))),$C9883&gt;MAX(INDEX($C$1:$C$13701,MIN(13701,ROW()+1)):INDEX($C$1:$C$13701,MIN(13701,ROW()+設定!$B$24))),$C9883&gt;=設定!$B$32,$C9883&gt;=MAX(MIN(INDEX($C$1:$C$13701,MAX(1,ROW()-設定!$B$26)):INDEX($C$1:$C$13701,MAX(1,ROW()-1))),MIN(INDEX($C$1:$C$13701,MIN(13701,ROW()+1)):INDEX($C$1:$C$13701,MIN(13701,ROW()+設定!$B$26))))*10^(設定!$B$27/20)),1,0))</f>
        <v>0</v>
      </c>
      <c r="G9883" s="33" t="n">
        <f aca="false">$G9882+IF($F9883=1,1,0)</f>
        <v>5</v>
      </c>
      <c r="H9883" s="0" t="str">
        <f aca="false">IF($F9883=1,$G9883,"")</f>
        <v/>
      </c>
    </row>
    <row r="9884" customFormat="false" ht="15" hidden="false" customHeight="false" outlineLevel="0" collapsed="false">
      <c r="A9884" s="30" t="n">
        <v>1544.0625</v>
      </c>
      <c r="B9884" s="31" t="n">
        <v>1.8613</v>
      </c>
      <c r="C9884" s="32" t="n">
        <f aca="false">IF($A9884="","",IF(設定!$B$21="dB",10^($B9884/20),ABS($B9884)))</f>
        <v>1.23898200865188</v>
      </c>
      <c r="D9884" s="32" t="n">
        <f aca="false">IF($A9884="","",$A9884^2)</f>
        <v>2384129.00390625</v>
      </c>
      <c r="E9884" s="32" t="n">
        <f aca="false">IF($A9884="","",IF($C9884&lt;=0,"",1/$C9884^2))</f>
        <v>0.651433367374136</v>
      </c>
      <c r="F9884" s="33" t="n">
        <f aca="false">IF(OR(ROW()-設定!$B$30&lt;2,ROW()+設定!$B$30&gt;13701,N($A9884)&lt;=0,N(INDEX($A$2:$A$13701,MIN(13700,MAX(1,ROW()-1+設定!$B$30))))&lt;=0,$A9884&lt;設定!$B$28,$A9884&gt;設定!$B$29),0,IF(AND($C9884&gt;=MAX(INDEX($C$1:$C$13701,MAX(1,ROW()-設定!$B$24)):INDEX($C$1:$C$13701,MAX(1,ROW()-1))),$C9884&gt;MAX(INDEX($C$1:$C$13701,MIN(13701,ROW()+1)):INDEX($C$1:$C$13701,MIN(13701,ROW()+設定!$B$24))),$C9884&gt;=設定!$B$32,$C9884&gt;=MAX(MIN(INDEX($C$1:$C$13701,MAX(1,ROW()-設定!$B$26)):INDEX($C$1:$C$13701,MAX(1,ROW()-1))),MIN(INDEX($C$1:$C$13701,MIN(13701,ROW()+1)):INDEX($C$1:$C$13701,MIN(13701,ROW()+設定!$B$26))))*10^(設定!$B$27/20)),1,0))</f>
        <v>0</v>
      </c>
      <c r="G9884" s="33" t="n">
        <f aca="false">$G9883+IF($F9884=1,1,0)</f>
        <v>5</v>
      </c>
      <c r="H9884" s="0" t="str">
        <f aca="false">IF($F9884=1,$G9884,"")</f>
        <v/>
      </c>
    </row>
    <row r="9885" customFormat="false" ht="15" hidden="false" customHeight="false" outlineLevel="0" collapsed="false">
      <c r="A9885" s="30" t="n">
        <v>1544.21875</v>
      </c>
      <c r="B9885" s="31" t="n">
        <v>1.875</v>
      </c>
      <c r="C9885" s="32" t="n">
        <f aca="false">IF($A9885="","",IF(設定!$B$21="dB",10^($B9885/20),ABS($B9885)))</f>
        <v>1.24093776075172</v>
      </c>
      <c r="D9885" s="32" t="n">
        <f aca="false">IF($A9885="","",$A9885^2)</f>
        <v>2384611.54785156</v>
      </c>
      <c r="E9885" s="32" t="n">
        <f aca="false">IF($A9885="","",IF($C9885&lt;=0,"",1/$C9885^2))</f>
        <v>0.649381631576211</v>
      </c>
      <c r="F9885" s="33" t="n">
        <f aca="false">IF(OR(ROW()-設定!$B$30&lt;2,ROW()+設定!$B$30&gt;13701,N($A9885)&lt;=0,N(INDEX($A$2:$A$13701,MIN(13700,MAX(1,ROW()-1+設定!$B$30))))&lt;=0,$A9885&lt;設定!$B$28,$A9885&gt;設定!$B$29),0,IF(AND($C9885&gt;=MAX(INDEX($C$1:$C$13701,MAX(1,ROW()-設定!$B$24)):INDEX($C$1:$C$13701,MAX(1,ROW()-1))),$C9885&gt;MAX(INDEX($C$1:$C$13701,MIN(13701,ROW()+1)):INDEX($C$1:$C$13701,MIN(13701,ROW()+設定!$B$24))),$C9885&gt;=設定!$B$32,$C9885&gt;=MAX(MIN(INDEX($C$1:$C$13701,MAX(1,ROW()-設定!$B$26)):INDEX($C$1:$C$13701,MAX(1,ROW()-1))),MIN(INDEX($C$1:$C$13701,MIN(13701,ROW()+1)):INDEX($C$1:$C$13701,MIN(13701,ROW()+設定!$B$26))))*10^(設定!$B$27/20)),1,0))</f>
        <v>0</v>
      </c>
      <c r="G9885" s="33" t="n">
        <f aca="false">$G9884+IF($F9885=1,1,0)</f>
        <v>5</v>
      </c>
      <c r="H9885" s="0" t="str">
        <f aca="false">IF($F9885=1,$G9885,"")</f>
        <v/>
      </c>
    </row>
    <row r="9886" customFormat="false" ht="15" hidden="false" customHeight="false" outlineLevel="0" collapsed="false">
      <c r="A9886" s="30" t="n">
        <v>1544.375</v>
      </c>
      <c r="B9886" s="31" t="n">
        <v>1.6697</v>
      </c>
      <c r="C9886" s="32" t="n">
        <f aca="false">IF($A9886="","",IF(設定!$B$21="dB",10^($B9886/20),ABS($B9886)))</f>
        <v>1.21195082875335</v>
      </c>
      <c r="D9886" s="32" t="n">
        <f aca="false">IF($A9886="","",$A9886^2)</f>
        <v>2385094.140625</v>
      </c>
      <c r="E9886" s="32" t="n">
        <f aca="false">IF($A9886="","",IF($C9886&lt;=0,"",1/$C9886^2))</f>
        <v>0.680816386199308</v>
      </c>
      <c r="F9886" s="33" t="n">
        <f aca="false">IF(OR(ROW()-設定!$B$30&lt;2,ROW()+設定!$B$30&gt;13701,N($A9886)&lt;=0,N(INDEX($A$2:$A$13701,MIN(13700,MAX(1,ROW()-1+設定!$B$30))))&lt;=0,$A9886&lt;設定!$B$28,$A9886&gt;設定!$B$29),0,IF(AND($C9886&gt;=MAX(INDEX($C$1:$C$13701,MAX(1,ROW()-設定!$B$24)):INDEX($C$1:$C$13701,MAX(1,ROW()-1))),$C9886&gt;MAX(INDEX($C$1:$C$13701,MIN(13701,ROW()+1)):INDEX($C$1:$C$13701,MIN(13701,ROW()+設定!$B$24))),$C9886&gt;=設定!$B$32,$C9886&gt;=MAX(MIN(INDEX($C$1:$C$13701,MAX(1,ROW()-設定!$B$26)):INDEX($C$1:$C$13701,MAX(1,ROW()-1))),MIN(INDEX($C$1:$C$13701,MIN(13701,ROW()+1)):INDEX($C$1:$C$13701,MIN(13701,ROW()+設定!$B$26))))*10^(設定!$B$27/20)),1,0))</f>
        <v>0</v>
      </c>
      <c r="G9886" s="33" t="n">
        <f aca="false">$G9885+IF($F9886=1,1,0)</f>
        <v>5</v>
      </c>
      <c r="H9886" s="0" t="str">
        <f aca="false">IF($F9886=1,$G9886,"")</f>
        <v/>
      </c>
    </row>
    <row r="9887" customFormat="false" ht="15" hidden="false" customHeight="false" outlineLevel="0" collapsed="false">
      <c r="A9887" s="30" t="n">
        <v>1544.53125</v>
      </c>
      <c r="B9887" s="31" t="n">
        <v>1.6776</v>
      </c>
      <c r="C9887" s="32" t="n">
        <f aca="false">IF($A9887="","",IF(設定!$B$21="dB",10^($B9887/20),ABS($B9887)))</f>
        <v>1.21305362505072</v>
      </c>
      <c r="D9887" s="32" t="n">
        <f aca="false">IF($A9887="","",$A9887^2)</f>
        <v>2385576.78222656</v>
      </c>
      <c r="E9887" s="32" t="n">
        <f aca="false">IF($A9887="","",IF($C9887&lt;=0,"",1/$C9887^2))</f>
        <v>0.67957907814536</v>
      </c>
      <c r="F9887" s="33" t="n">
        <f aca="false">IF(OR(ROW()-設定!$B$30&lt;2,ROW()+設定!$B$30&gt;13701,N($A9887)&lt;=0,N(INDEX($A$2:$A$13701,MIN(13700,MAX(1,ROW()-1+設定!$B$30))))&lt;=0,$A9887&lt;設定!$B$28,$A9887&gt;設定!$B$29),0,IF(AND($C9887&gt;=MAX(INDEX($C$1:$C$13701,MAX(1,ROW()-設定!$B$24)):INDEX($C$1:$C$13701,MAX(1,ROW()-1))),$C9887&gt;MAX(INDEX($C$1:$C$13701,MIN(13701,ROW()+1)):INDEX($C$1:$C$13701,MIN(13701,ROW()+設定!$B$24))),$C9887&gt;=設定!$B$32,$C9887&gt;=MAX(MIN(INDEX($C$1:$C$13701,MAX(1,ROW()-設定!$B$26)):INDEX($C$1:$C$13701,MAX(1,ROW()-1))),MIN(INDEX($C$1:$C$13701,MIN(13701,ROW()+1)):INDEX($C$1:$C$13701,MIN(13701,ROW()+設定!$B$26))))*10^(設定!$B$27/20)),1,0))</f>
        <v>0</v>
      </c>
      <c r="G9887" s="33" t="n">
        <f aca="false">$G9886+IF($F9887=1,1,0)</f>
        <v>5</v>
      </c>
      <c r="H9887" s="0" t="str">
        <f aca="false">IF($F9887=1,$G9887,"")</f>
        <v/>
      </c>
    </row>
    <row r="9888" customFormat="false" ht="15" hidden="false" customHeight="false" outlineLevel="0" collapsed="false">
      <c r="A9888" s="30" t="n">
        <v>1544.6875</v>
      </c>
      <c r="B9888" s="31" t="n">
        <v>1.6173</v>
      </c>
      <c r="C9888" s="32" t="n">
        <f aca="false">IF($A9888="","",IF(設定!$B$21="dB",10^($B9888/20),ABS($B9888)))</f>
        <v>1.20466141438329</v>
      </c>
      <c r="D9888" s="32" t="n">
        <f aca="false">IF($A9888="","",$A9888^2)</f>
        <v>2386059.47265625</v>
      </c>
      <c r="E9888" s="32" t="n">
        <f aca="false">IF($A9888="","",IF($C9888&lt;=0,"",1/$C9888^2))</f>
        <v>0.68908056319499</v>
      </c>
      <c r="F9888" s="33" t="n">
        <f aca="false">IF(OR(ROW()-設定!$B$30&lt;2,ROW()+設定!$B$30&gt;13701,N($A9888)&lt;=0,N(INDEX($A$2:$A$13701,MIN(13700,MAX(1,ROW()-1+設定!$B$30))))&lt;=0,$A9888&lt;設定!$B$28,$A9888&gt;設定!$B$29),0,IF(AND($C9888&gt;=MAX(INDEX($C$1:$C$13701,MAX(1,ROW()-設定!$B$24)):INDEX($C$1:$C$13701,MAX(1,ROW()-1))),$C9888&gt;MAX(INDEX($C$1:$C$13701,MIN(13701,ROW()+1)):INDEX($C$1:$C$13701,MIN(13701,ROW()+設定!$B$24))),$C9888&gt;=設定!$B$32,$C9888&gt;=MAX(MIN(INDEX($C$1:$C$13701,MAX(1,ROW()-設定!$B$26)):INDEX($C$1:$C$13701,MAX(1,ROW()-1))),MIN(INDEX($C$1:$C$13701,MIN(13701,ROW()+1)):INDEX($C$1:$C$13701,MIN(13701,ROW()+設定!$B$26))))*10^(設定!$B$27/20)),1,0))</f>
        <v>0</v>
      </c>
      <c r="G9888" s="33" t="n">
        <f aca="false">$G9887+IF($F9888=1,1,0)</f>
        <v>5</v>
      </c>
      <c r="H9888" s="0" t="str">
        <f aca="false">IF($F9888=1,$G9888,"")</f>
        <v/>
      </c>
    </row>
    <row r="9889" customFormat="false" ht="15" hidden="false" customHeight="false" outlineLevel="0" collapsed="false">
      <c r="A9889" s="30" t="n">
        <v>1544.84375</v>
      </c>
      <c r="B9889" s="31" t="n">
        <v>1.8679</v>
      </c>
      <c r="C9889" s="32" t="n">
        <f aca="false">IF($A9889="","",IF(設定!$B$21="dB",10^($B9889/20),ABS($B9889)))</f>
        <v>1.23992381071835</v>
      </c>
      <c r="D9889" s="32" t="n">
        <f aca="false">IF($A9889="","",$A9889^2)</f>
        <v>2386542.21191406</v>
      </c>
      <c r="E9889" s="32" t="n">
        <f aca="false">IF($A9889="","",IF($C9889&lt;=0,"",1/$C9889^2))</f>
        <v>0.650444131935994</v>
      </c>
      <c r="F9889" s="33" t="n">
        <f aca="false">IF(OR(ROW()-設定!$B$30&lt;2,ROW()+設定!$B$30&gt;13701,N($A9889)&lt;=0,N(INDEX($A$2:$A$13701,MIN(13700,MAX(1,ROW()-1+設定!$B$30))))&lt;=0,$A9889&lt;設定!$B$28,$A9889&gt;設定!$B$29),0,IF(AND($C9889&gt;=MAX(INDEX($C$1:$C$13701,MAX(1,ROW()-設定!$B$24)):INDEX($C$1:$C$13701,MAX(1,ROW()-1))),$C9889&gt;MAX(INDEX($C$1:$C$13701,MIN(13701,ROW()+1)):INDEX($C$1:$C$13701,MIN(13701,ROW()+設定!$B$24))),$C9889&gt;=設定!$B$32,$C9889&gt;=MAX(MIN(INDEX($C$1:$C$13701,MAX(1,ROW()-設定!$B$26)):INDEX($C$1:$C$13701,MAX(1,ROW()-1))),MIN(INDEX($C$1:$C$13701,MIN(13701,ROW()+1)):INDEX($C$1:$C$13701,MIN(13701,ROW()+設定!$B$26))))*10^(設定!$B$27/20)),1,0))</f>
        <v>0</v>
      </c>
      <c r="G9889" s="33" t="n">
        <f aca="false">$G9888+IF($F9889=1,1,0)</f>
        <v>5</v>
      </c>
      <c r="H9889" s="0" t="str">
        <f aca="false">IF($F9889=1,$G9889,"")</f>
        <v/>
      </c>
    </row>
    <row r="9890" customFormat="false" ht="15" hidden="false" customHeight="false" outlineLevel="0" collapsed="false">
      <c r="A9890" s="30" t="n">
        <v>1545</v>
      </c>
      <c r="B9890" s="31" t="n">
        <v>1.5666</v>
      </c>
      <c r="C9890" s="32" t="n">
        <f aca="false">IF($A9890="","",IF(設定!$B$21="dB",10^($B9890/20),ABS($B9890)))</f>
        <v>1.19765022385932</v>
      </c>
      <c r="D9890" s="32" t="n">
        <f aca="false">IF($A9890="","",$A9890^2)</f>
        <v>2387025</v>
      </c>
      <c r="E9890" s="32" t="n">
        <f aca="false">IF($A9890="","",IF($C9890&lt;=0,"",1/$C9890^2))</f>
        <v>0.697172101868587</v>
      </c>
      <c r="F9890" s="33" t="n">
        <f aca="false">IF(OR(ROW()-設定!$B$30&lt;2,ROW()+設定!$B$30&gt;13701,N($A9890)&lt;=0,N(INDEX($A$2:$A$13701,MIN(13700,MAX(1,ROW()-1+設定!$B$30))))&lt;=0,$A9890&lt;設定!$B$28,$A9890&gt;設定!$B$29),0,IF(AND($C9890&gt;=MAX(INDEX($C$1:$C$13701,MAX(1,ROW()-設定!$B$24)):INDEX($C$1:$C$13701,MAX(1,ROW()-1))),$C9890&gt;MAX(INDEX($C$1:$C$13701,MIN(13701,ROW()+1)):INDEX($C$1:$C$13701,MIN(13701,ROW()+設定!$B$24))),$C9890&gt;=設定!$B$32,$C9890&gt;=MAX(MIN(INDEX($C$1:$C$13701,MAX(1,ROW()-設定!$B$26)):INDEX($C$1:$C$13701,MAX(1,ROW()-1))),MIN(INDEX($C$1:$C$13701,MIN(13701,ROW()+1)):INDEX($C$1:$C$13701,MIN(13701,ROW()+設定!$B$26))))*10^(設定!$B$27/20)),1,0))</f>
        <v>0</v>
      </c>
      <c r="G9890" s="33" t="n">
        <f aca="false">$G9889+IF($F9890=1,1,0)</f>
        <v>5</v>
      </c>
      <c r="H9890" s="0" t="str">
        <f aca="false">IF($F9890=1,$G9890,"")</f>
        <v/>
      </c>
    </row>
    <row r="9891" customFormat="false" ht="15" hidden="false" customHeight="false" outlineLevel="0" collapsed="false">
      <c r="A9891" s="30" t="n">
        <v>1545.15625</v>
      </c>
      <c r="B9891" s="31" t="n">
        <v>1.2999</v>
      </c>
      <c r="C9891" s="32" t="n">
        <f aca="false">IF($A9891="","",IF(設定!$B$21="dB",10^($B9891/20),ABS($B9891)))</f>
        <v>1.16143524224599</v>
      </c>
      <c r="D9891" s="32" t="n">
        <f aca="false">IF($A9891="","",$A9891^2)</f>
        <v>2387507.83691406</v>
      </c>
      <c r="E9891" s="32" t="n">
        <f aca="false">IF($A9891="","",IF($C9891&lt;=0,"",1/$C9891^2))</f>
        <v>0.741327310796546</v>
      </c>
      <c r="F9891" s="33" t="n">
        <f aca="false">IF(OR(ROW()-設定!$B$30&lt;2,ROW()+設定!$B$30&gt;13701,N($A9891)&lt;=0,N(INDEX($A$2:$A$13701,MIN(13700,MAX(1,ROW()-1+設定!$B$30))))&lt;=0,$A9891&lt;設定!$B$28,$A9891&gt;設定!$B$29),0,IF(AND($C9891&gt;=MAX(INDEX($C$1:$C$13701,MAX(1,ROW()-設定!$B$24)):INDEX($C$1:$C$13701,MAX(1,ROW()-1))),$C9891&gt;MAX(INDEX($C$1:$C$13701,MIN(13701,ROW()+1)):INDEX($C$1:$C$13701,MIN(13701,ROW()+設定!$B$24))),$C9891&gt;=設定!$B$32,$C9891&gt;=MAX(MIN(INDEX($C$1:$C$13701,MAX(1,ROW()-設定!$B$26)):INDEX($C$1:$C$13701,MAX(1,ROW()-1))),MIN(INDEX($C$1:$C$13701,MIN(13701,ROW()+1)):INDEX($C$1:$C$13701,MIN(13701,ROW()+設定!$B$26))))*10^(設定!$B$27/20)),1,0))</f>
        <v>0</v>
      </c>
      <c r="G9891" s="33" t="n">
        <f aca="false">$G9890+IF($F9891=1,1,0)</f>
        <v>5</v>
      </c>
      <c r="H9891" s="0" t="str">
        <f aca="false">IF($F9891=1,$G9891,"")</f>
        <v/>
      </c>
    </row>
    <row r="9892" customFormat="false" ht="15" hidden="false" customHeight="false" outlineLevel="0" collapsed="false">
      <c r="A9892" s="30" t="n">
        <v>1545.3125</v>
      </c>
      <c r="B9892" s="31" t="n">
        <v>1.5458</v>
      </c>
      <c r="C9892" s="32" t="n">
        <f aca="false">IF($A9892="","",IF(設定!$B$21="dB",10^($B9892/20),ABS($B9892)))</f>
        <v>1.19478565588805</v>
      </c>
      <c r="D9892" s="32" t="n">
        <f aca="false">IF($A9892="","",$A9892^2)</f>
        <v>2387990.72265625</v>
      </c>
      <c r="E9892" s="32" t="n">
        <f aca="false">IF($A9892="","",IF($C9892&lt;=0,"",1/$C9892^2))</f>
        <v>0.700519130587027</v>
      </c>
      <c r="F9892" s="33" t="n">
        <f aca="false">IF(OR(ROW()-設定!$B$30&lt;2,ROW()+設定!$B$30&gt;13701,N($A9892)&lt;=0,N(INDEX($A$2:$A$13701,MIN(13700,MAX(1,ROW()-1+設定!$B$30))))&lt;=0,$A9892&lt;設定!$B$28,$A9892&gt;設定!$B$29),0,IF(AND($C9892&gt;=MAX(INDEX($C$1:$C$13701,MAX(1,ROW()-設定!$B$24)):INDEX($C$1:$C$13701,MAX(1,ROW()-1))),$C9892&gt;MAX(INDEX($C$1:$C$13701,MIN(13701,ROW()+1)):INDEX($C$1:$C$13701,MIN(13701,ROW()+設定!$B$24))),$C9892&gt;=設定!$B$32,$C9892&gt;=MAX(MIN(INDEX($C$1:$C$13701,MAX(1,ROW()-設定!$B$26)):INDEX($C$1:$C$13701,MAX(1,ROW()-1))),MIN(INDEX($C$1:$C$13701,MIN(13701,ROW()+1)):INDEX($C$1:$C$13701,MIN(13701,ROW()+設定!$B$26))))*10^(設定!$B$27/20)),1,0))</f>
        <v>0</v>
      </c>
      <c r="G9892" s="33" t="n">
        <f aca="false">$G9891+IF($F9892=1,1,0)</f>
        <v>5</v>
      </c>
      <c r="H9892" s="0" t="str">
        <f aca="false">IF($F9892=1,$G9892,"")</f>
        <v/>
      </c>
    </row>
    <row r="9893" customFormat="false" ht="15" hidden="false" customHeight="false" outlineLevel="0" collapsed="false">
      <c r="A9893" s="30" t="n">
        <v>1545.46875</v>
      </c>
      <c r="B9893" s="31" t="n">
        <v>1.6849</v>
      </c>
      <c r="C9893" s="32" t="n">
        <f aca="false">IF($A9893="","",IF(設定!$B$21="dB",10^($B9893/20),ABS($B9893)))</f>
        <v>1.214073556694</v>
      </c>
      <c r="D9893" s="32" t="n">
        <f aca="false">IF($A9893="","",$A9893^2)</f>
        <v>2388473.65722656</v>
      </c>
      <c r="E9893" s="32" t="n">
        <f aca="false">IF($A9893="","",IF($C9893&lt;=0,"",1/$C9893^2))</f>
        <v>0.678437741924722</v>
      </c>
      <c r="F9893" s="33" t="n">
        <f aca="false">IF(OR(ROW()-設定!$B$30&lt;2,ROW()+設定!$B$30&gt;13701,N($A9893)&lt;=0,N(INDEX($A$2:$A$13701,MIN(13700,MAX(1,ROW()-1+設定!$B$30))))&lt;=0,$A9893&lt;設定!$B$28,$A9893&gt;設定!$B$29),0,IF(AND($C9893&gt;=MAX(INDEX($C$1:$C$13701,MAX(1,ROW()-設定!$B$24)):INDEX($C$1:$C$13701,MAX(1,ROW()-1))),$C9893&gt;MAX(INDEX($C$1:$C$13701,MIN(13701,ROW()+1)):INDEX($C$1:$C$13701,MIN(13701,ROW()+設定!$B$24))),$C9893&gt;=設定!$B$32,$C9893&gt;=MAX(MIN(INDEX($C$1:$C$13701,MAX(1,ROW()-設定!$B$26)):INDEX($C$1:$C$13701,MAX(1,ROW()-1))),MIN(INDEX($C$1:$C$13701,MIN(13701,ROW()+1)):INDEX($C$1:$C$13701,MIN(13701,ROW()+設定!$B$26))))*10^(設定!$B$27/20)),1,0))</f>
        <v>0</v>
      </c>
      <c r="G9893" s="33" t="n">
        <f aca="false">$G9892+IF($F9893=1,1,0)</f>
        <v>5</v>
      </c>
      <c r="H9893" s="0" t="str">
        <f aca="false">IF($F9893=1,$G9893,"")</f>
        <v/>
      </c>
    </row>
    <row r="9894" customFormat="false" ht="15" hidden="false" customHeight="false" outlineLevel="0" collapsed="false">
      <c r="A9894" s="30" t="n">
        <v>1545.625</v>
      </c>
      <c r="B9894" s="31" t="n">
        <v>1.2623</v>
      </c>
      <c r="C9894" s="32" t="n">
        <f aca="false">IF($A9894="","",IF(設定!$B$21="dB",10^($B9894/20),ABS($B9894)))</f>
        <v>1.15641841811128</v>
      </c>
      <c r="D9894" s="32" t="n">
        <f aca="false">IF($A9894="","",$A9894^2)</f>
        <v>2388956.640625</v>
      </c>
      <c r="E9894" s="32" t="n">
        <f aca="false">IF($A9894="","",IF($C9894&lt;=0,"",1/$C9894^2))</f>
        <v>0.747773378906389</v>
      </c>
      <c r="F9894" s="33" t="n">
        <f aca="false">IF(OR(ROW()-設定!$B$30&lt;2,ROW()+設定!$B$30&gt;13701,N($A9894)&lt;=0,N(INDEX($A$2:$A$13701,MIN(13700,MAX(1,ROW()-1+設定!$B$30))))&lt;=0,$A9894&lt;設定!$B$28,$A9894&gt;設定!$B$29),0,IF(AND($C9894&gt;=MAX(INDEX($C$1:$C$13701,MAX(1,ROW()-設定!$B$24)):INDEX($C$1:$C$13701,MAX(1,ROW()-1))),$C9894&gt;MAX(INDEX($C$1:$C$13701,MIN(13701,ROW()+1)):INDEX($C$1:$C$13701,MIN(13701,ROW()+設定!$B$24))),$C9894&gt;=設定!$B$32,$C9894&gt;=MAX(MIN(INDEX($C$1:$C$13701,MAX(1,ROW()-設定!$B$26)):INDEX($C$1:$C$13701,MAX(1,ROW()-1))),MIN(INDEX($C$1:$C$13701,MIN(13701,ROW()+1)):INDEX($C$1:$C$13701,MIN(13701,ROW()+設定!$B$26))))*10^(設定!$B$27/20)),1,0))</f>
        <v>0</v>
      </c>
      <c r="G9894" s="33" t="n">
        <f aca="false">$G9893+IF($F9894=1,1,0)</f>
        <v>5</v>
      </c>
      <c r="H9894" s="0" t="str">
        <f aca="false">IF($F9894=1,$G9894,"")</f>
        <v/>
      </c>
    </row>
    <row r="9895" customFormat="false" ht="15" hidden="false" customHeight="false" outlineLevel="0" collapsed="false">
      <c r="A9895" s="30" t="n">
        <v>1545.78125</v>
      </c>
      <c r="B9895" s="31" t="n">
        <v>1.6784</v>
      </c>
      <c r="C9895" s="32" t="n">
        <f aca="false">IF($A9895="","",IF(設定!$B$21="dB",10^($B9895/20),ABS($B9895)))</f>
        <v>1.21316535656383</v>
      </c>
      <c r="D9895" s="32" t="n">
        <f aca="false">IF($A9895="","",$A9895^2)</f>
        <v>2389439.67285156</v>
      </c>
      <c r="E9895" s="32" t="n">
        <f aca="false">IF($A9895="","",IF($C9895&lt;=0,"",1/$C9895^2))</f>
        <v>0.679453906582053</v>
      </c>
      <c r="F9895" s="33" t="n">
        <f aca="false">IF(OR(ROW()-設定!$B$30&lt;2,ROW()+設定!$B$30&gt;13701,N($A9895)&lt;=0,N(INDEX($A$2:$A$13701,MIN(13700,MAX(1,ROW()-1+設定!$B$30))))&lt;=0,$A9895&lt;設定!$B$28,$A9895&gt;設定!$B$29),0,IF(AND($C9895&gt;=MAX(INDEX($C$1:$C$13701,MAX(1,ROW()-設定!$B$24)):INDEX($C$1:$C$13701,MAX(1,ROW()-1))),$C9895&gt;MAX(INDEX($C$1:$C$13701,MIN(13701,ROW()+1)):INDEX($C$1:$C$13701,MIN(13701,ROW()+設定!$B$24))),$C9895&gt;=設定!$B$32,$C9895&gt;=MAX(MIN(INDEX($C$1:$C$13701,MAX(1,ROW()-設定!$B$26)):INDEX($C$1:$C$13701,MAX(1,ROW()-1))),MIN(INDEX($C$1:$C$13701,MIN(13701,ROW()+1)):INDEX($C$1:$C$13701,MIN(13701,ROW()+設定!$B$26))))*10^(設定!$B$27/20)),1,0))</f>
        <v>0</v>
      </c>
      <c r="G9895" s="33" t="n">
        <f aca="false">$G9894+IF($F9895=1,1,0)</f>
        <v>5</v>
      </c>
      <c r="H9895" s="0" t="str">
        <f aca="false">IF($F9895=1,$G9895,"")</f>
        <v/>
      </c>
    </row>
    <row r="9896" customFormat="false" ht="15" hidden="false" customHeight="false" outlineLevel="0" collapsed="false">
      <c r="A9896" s="30" t="n">
        <v>1545.9375</v>
      </c>
      <c r="B9896" s="31" t="n">
        <v>1.2587</v>
      </c>
      <c r="C9896" s="32" t="n">
        <f aca="false">IF($A9896="","",IF(設定!$B$21="dB",10^($B9896/20),ABS($B9896)))</f>
        <v>1.15593922209725</v>
      </c>
      <c r="D9896" s="32" t="n">
        <f aca="false">IF($A9896="","",$A9896^2)</f>
        <v>2389922.75390625</v>
      </c>
      <c r="E9896" s="32" t="n">
        <f aca="false">IF($A9896="","",IF($C9896&lt;=0,"",1/$C9896^2))</f>
        <v>0.748393488145328</v>
      </c>
      <c r="F9896" s="33" t="n">
        <f aca="false">IF(OR(ROW()-設定!$B$30&lt;2,ROW()+設定!$B$30&gt;13701,N($A9896)&lt;=0,N(INDEX($A$2:$A$13701,MIN(13700,MAX(1,ROW()-1+設定!$B$30))))&lt;=0,$A9896&lt;設定!$B$28,$A9896&gt;設定!$B$29),0,IF(AND($C9896&gt;=MAX(INDEX($C$1:$C$13701,MAX(1,ROW()-設定!$B$24)):INDEX($C$1:$C$13701,MAX(1,ROW()-1))),$C9896&gt;MAX(INDEX($C$1:$C$13701,MIN(13701,ROW()+1)):INDEX($C$1:$C$13701,MIN(13701,ROW()+設定!$B$24))),$C9896&gt;=設定!$B$32,$C9896&gt;=MAX(MIN(INDEX($C$1:$C$13701,MAX(1,ROW()-設定!$B$26)):INDEX($C$1:$C$13701,MAX(1,ROW()-1))),MIN(INDEX($C$1:$C$13701,MIN(13701,ROW()+1)):INDEX($C$1:$C$13701,MIN(13701,ROW()+設定!$B$26))))*10^(設定!$B$27/20)),1,0))</f>
        <v>0</v>
      </c>
      <c r="G9896" s="33" t="n">
        <f aca="false">$G9895+IF($F9896=1,1,0)</f>
        <v>5</v>
      </c>
      <c r="H9896" s="0" t="str">
        <f aca="false">IF($F9896=1,$G9896,"")</f>
        <v/>
      </c>
    </row>
    <row r="9897" customFormat="false" ht="15" hidden="false" customHeight="false" outlineLevel="0" collapsed="false">
      <c r="A9897" s="30" t="n">
        <v>1546.09375</v>
      </c>
      <c r="B9897" s="31" t="n">
        <v>1.3226</v>
      </c>
      <c r="C9897" s="32" t="n">
        <f aca="false">IF($A9897="","",IF(設定!$B$21="dB",10^($B9897/20),ABS($B9897)))</f>
        <v>1.16447454647117</v>
      </c>
      <c r="D9897" s="32" t="n">
        <f aca="false">IF($A9897="","",$A9897^2)</f>
        <v>2390405.88378906</v>
      </c>
      <c r="E9897" s="32" t="n">
        <f aca="false">IF($A9897="","",IF($C9897&lt;=0,"",1/$C9897^2))</f>
        <v>0.73746259964533</v>
      </c>
      <c r="F9897" s="33" t="n">
        <f aca="false">IF(OR(ROW()-設定!$B$30&lt;2,ROW()+設定!$B$30&gt;13701,N($A9897)&lt;=0,N(INDEX($A$2:$A$13701,MIN(13700,MAX(1,ROW()-1+設定!$B$30))))&lt;=0,$A9897&lt;設定!$B$28,$A9897&gt;設定!$B$29),0,IF(AND($C9897&gt;=MAX(INDEX($C$1:$C$13701,MAX(1,ROW()-設定!$B$24)):INDEX($C$1:$C$13701,MAX(1,ROW()-1))),$C9897&gt;MAX(INDEX($C$1:$C$13701,MIN(13701,ROW()+1)):INDEX($C$1:$C$13701,MIN(13701,ROW()+設定!$B$24))),$C9897&gt;=設定!$B$32,$C9897&gt;=MAX(MIN(INDEX($C$1:$C$13701,MAX(1,ROW()-設定!$B$26)):INDEX($C$1:$C$13701,MAX(1,ROW()-1))),MIN(INDEX($C$1:$C$13701,MIN(13701,ROW()+1)):INDEX($C$1:$C$13701,MIN(13701,ROW()+設定!$B$26))))*10^(設定!$B$27/20)),1,0))</f>
        <v>0</v>
      </c>
      <c r="G9897" s="33" t="n">
        <f aca="false">$G9896+IF($F9897=1,1,0)</f>
        <v>5</v>
      </c>
      <c r="H9897" s="0" t="str">
        <f aca="false">IF($F9897=1,$G9897,"")</f>
        <v/>
      </c>
    </row>
    <row r="9898" customFormat="false" ht="15" hidden="false" customHeight="false" outlineLevel="0" collapsed="false">
      <c r="A9898" s="30" t="n">
        <v>1546.25</v>
      </c>
      <c r="B9898" s="31" t="n">
        <v>1.1062</v>
      </c>
      <c r="C9898" s="32" t="n">
        <f aca="false">IF($A9898="","",IF(設定!$B$21="dB",10^($B9898/20),ABS($B9898)))</f>
        <v>1.13582127717739</v>
      </c>
      <c r="D9898" s="32" t="n">
        <f aca="false">IF($A9898="","",$A9898^2)</f>
        <v>2390889.0625</v>
      </c>
      <c r="E9898" s="32" t="n">
        <f aca="false">IF($A9898="","",IF($C9898&lt;=0,"",1/$C9898^2))</f>
        <v>0.775139734743162</v>
      </c>
      <c r="F9898" s="33" t="n">
        <f aca="false">IF(OR(ROW()-設定!$B$30&lt;2,ROW()+設定!$B$30&gt;13701,N($A9898)&lt;=0,N(INDEX($A$2:$A$13701,MIN(13700,MAX(1,ROW()-1+設定!$B$30))))&lt;=0,$A9898&lt;設定!$B$28,$A9898&gt;設定!$B$29),0,IF(AND($C9898&gt;=MAX(INDEX($C$1:$C$13701,MAX(1,ROW()-設定!$B$24)):INDEX($C$1:$C$13701,MAX(1,ROW()-1))),$C9898&gt;MAX(INDEX($C$1:$C$13701,MIN(13701,ROW()+1)):INDEX($C$1:$C$13701,MIN(13701,ROW()+設定!$B$24))),$C9898&gt;=設定!$B$32,$C9898&gt;=MAX(MIN(INDEX($C$1:$C$13701,MAX(1,ROW()-設定!$B$26)):INDEX($C$1:$C$13701,MAX(1,ROW()-1))),MIN(INDEX($C$1:$C$13701,MIN(13701,ROW()+1)):INDEX($C$1:$C$13701,MIN(13701,ROW()+設定!$B$26))))*10^(設定!$B$27/20)),1,0))</f>
        <v>0</v>
      </c>
      <c r="G9898" s="33" t="n">
        <f aca="false">$G9897+IF($F9898=1,1,0)</f>
        <v>5</v>
      </c>
      <c r="H9898" s="0" t="str">
        <f aca="false">IF($F9898=1,$G9898,"")</f>
        <v/>
      </c>
    </row>
    <row r="9899" customFormat="false" ht="15" hidden="false" customHeight="false" outlineLevel="0" collapsed="false">
      <c r="A9899" s="30" t="n">
        <v>1546.40625</v>
      </c>
      <c r="B9899" s="31" t="n">
        <v>1.0915</v>
      </c>
      <c r="C9899" s="32" t="n">
        <f aca="false">IF($A9899="","",IF(設定!$B$21="dB",10^($B9899/20),ABS($B9899)))</f>
        <v>1.13390063890123</v>
      </c>
      <c r="D9899" s="32" t="n">
        <f aca="false">IF($A9899="","",$A9899^2)</f>
        <v>2391372.29003906</v>
      </c>
      <c r="E9899" s="32" t="n">
        <f aca="false">IF($A9899="","",IF($C9899&lt;=0,"",1/$C9899^2))</f>
        <v>0.777767873136871</v>
      </c>
      <c r="F9899" s="33" t="n">
        <f aca="false">IF(OR(ROW()-設定!$B$30&lt;2,ROW()+設定!$B$30&gt;13701,N($A9899)&lt;=0,N(INDEX($A$2:$A$13701,MIN(13700,MAX(1,ROW()-1+設定!$B$30))))&lt;=0,$A9899&lt;設定!$B$28,$A9899&gt;設定!$B$29),0,IF(AND($C9899&gt;=MAX(INDEX($C$1:$C$13701,MAX(1,ROW()-設定!$B$24)):INDEX($C$1:$C$13701,MAX(1,ROW()-1))),$C9899&gt;MAX(INDEX($C$1:$C$13701,MIN(13701,ROW()+1)):INDEX($C$1:$C$13701,MIN(13701,ROW()+設定!$B$24))),$C9899&gt;=設定!$B$32,$C9899&gt;=MAX(MIN(INDEX($C$1:$C$13701,MAX(1,ROW()-設定!$B$26)):INDEX($C$1:$C$13701,MAX(1,ROW()-1))),MIN(INDEX($C$1:$C$13701,MIN(13701,ROW()+1)):INDEX($C$1:$C$13701,MIN(13701,ROW()+設定!$B$26))))*10^(設定!$B$27/20)),1,0))</f>
        <v>0</v>
      </c>
      <c r="G9899" s="33" t="n">
        <f aca="false">$G9898+IF($F9899=1,1,0)</f>
        <v>5</v>
      </c>
      <c r="H9899" s="0" t="str">
        <f aca="false">IF($F9899=1,$G9899,"")</f>
        <v/>
      </c>
    </row>
    <row r="9900" customFormat="false" ht="15" hidden="false" customHeight="false" outlineLevel="0" collapsed="false">
      <c r="A9900" s="30" t="n">
        <v>1546.5625</v>
      </c>
      <c r="B9900" s="31" t="n">
        <v>0.9343</v>
      </c>
      <c r="C9900" s="32" t="n">
        <f aca="false">IF($A9900="","",IF(設定!$B$21="dB",10^($B9900/20),ABS($B9900)))</f>
        <v>1.11356353244793</v>
      </c>
      <c r="D9900" s="32" t="n">
        <f aca="false">IF($A9900="","",$A9900^2)</f>
        <v>2391855.56640625</v>
      </c>
      <c r="E9900" s="32" t="n">
        <f aca="false">IF($A9900="","",IF($C9900&lt;=0,"",1/$C9900^2))</f>
        <v>0.8064361730337</v>
      </c>
      <c r="F9900" s="33" t="n">
        <f aca="false">IF(OR(ROW()-設定!$B$30&lt;2,ROW()+設定!$B$30&gt;13701,N($A9900)&lt;=0,N(INDEX($A$2:$A$13701,MIN(13700,MAX(1,ROW()-1+設定!$B$30))))&lt;=0,$A9900&lt;設定!$B$28,$A9900&gt;設定!$B$29),0,IF(AND($C9900&gt;=MAX(INDEX($C$1:$C$13701,MAX(1,ROW()-設定!$B$24)):INDEX($C$1:$C$13701,MAX(1,ROW()-1))),$C9900&gt;MAX(INDEX($C$1:$C$13701,MIN(13701,ROW()+1)):INDEX($C$1:$C$13701,MIN(13701,ROW()+設定!$B$24))),$C9900&gt;=設定!$B$32,$C9900&gt;=MAX(MIN(INDEX($C$1:$C$13701,MAX(1,ROW()-設定!$B$26)):INDEX($C$1:$C$13701,MAX(1,ROW()-1))),MIN(INDEX($C$1:$C$13701,MIN(13701,ROW()+1)):INDEX($C$1:$C$13701,MIN(13701,ROW()+設定!$B$26))))*10^(設定!$B$27/20)),1,0))</f>
        <v>0</v>
      </c>
      <c r="G9900" s="33" t="n">
        <f aca="false">$G9899+IF($F9900=1,1,0)</f>
        <v>5</v>
      </c>
      <c r="H9900" s="0" t="str">
        <f aca="false">IF($F9900=1,$G9900,"")</f>
        <v/>
      </c>
    </row>
    <row r="9901" customFormat="false" ht="15" hidden="false" customHeight="false" outlineLevel="0" collapsed="false">
      <c r="A9901" s="30" t="n">
        <v>1546.71875</v>
      </c>
      <c r="B9901" s="31" t="n">
        <v>0.9032</v>
      </c>
      <c r="C9901" s="32" t="n">
        <f aca="false">IF($A9901="","",IF(設定!$B$21="dB",10^($B9901/20),ABS($B9901)))</f>
        <v>1.10958352564824</v>
      </c>
      <c r="D9901" s="32" t="n">
        <f aca="false">IF($A9901="","",$A9901^2)</f>
        <v>2392338.89160156</v>
      </c>
      <c r="E9901" s="32" t="n">
        <f aca="false">IF($A9901="","",IF($C9901&lt;=0,"",1/$C9901^2))</f>
        <v>0.81223182110111</v>
      </c>
      <c r="F9901" s="33" t="n">
        <f aca="false">IF(OR(ROW()-設定!$B$30&lt;2,ROW()+設定!$B$30&gt;13701,N($A9901)&lt;=0,N(INDEX($A$2:$A$13701,MIN(13700,MAX(1,ROW()-1+設定!$B$30))))&lt;=0,$A9901&lt;設定!$B$28,$A9901&gt;設定!$B$29),0,IF(AND($C9901&gt;=MAX(INDEX($C$1:$C$13701,MAX(1,ROW()-設定!$B$24)):INDEX($C$1:$C$13701,MAX(1,ROW()-1))),$C9901&gt;MAX(INDEX($C$1:$C$13701,MIN(13701,ROW()+1)):INDEX($C$1:$C$13701,MIN(13701,ROW()+設定!$B$24))),$C9901&gt;=設定!$B$32,$C9901&gt;=MAX(MIN(INDEX($C$1:$C$13701,MAX(1,ROW()-設定!$B$26)):INDEX($C$1:$C$13701,MAX(1,ROW()-1))),MIN(INDEX($C$1:$C$13701,MIN(13701,ROW()+1)):INDEX($C$1:$C$13701,MIN(13701,ROW()+設定!$B$26))))*10^(設定!$B$27/20)),1,0))</f>
        <v>0</v>
      </c>
      <c r="G9901" s="33" t="n">
        <f aca="false">$G9900+IF($F9901=1,1,0)</f>
        <v>5</v>
      </c>
      <c r="H9901" s="0" t="str">
        <f aca="false">IF($F9901=1,$G9901,"")</f>
        <v/>
      </c>
    </row>
    <row r="9902" customFormat="false" ht="15" hidden="false" customHeight="false" outlineLevel="0" collapsed="false">
      <c r="A9902" s="30" t="n">
        <v>1546.875</v>
      </c>
      <c r="B9902" s="31" t="n">
        <v>0.7322</v>
      </c>
      <c r="C9902" s="32" t="n">
        <f aca="false">IF($A9902="","",IF(設定!$B$21="dB",10^($B9902/20),ABS($B9902)))</f>
        <v>1.08795266413074</v>
      </c>
      <c r="D9902" s="32" t="n">
        <f aca="false">IF($A9902="","",$A9902^2)</f>
        <v>2392822.265625</v>
      </c>
      <c r="E9902" s="32" t="n">
        <f aca="false">IF($A9902="","",IF($C9902&lt;=0,"",1/$C9902^2))</f>
        <v>0.844850761773248</v>
      </c>
      <c r="F9902" s="33" t="n">
        <f aca="false">IF(OR(ROW()-設定!$B$30&lt;2,ROW()+設定!$B$30&gt;13701,N($A9902)&lt;=0,N(INDEX($A$2:$A$13701,MIN(13700,MAX(1,ROW()-1+設定!$B$30))))&lt;=0,$A9902&lt;設定!$B$28,$A9902&gt;設定!$B$29),0,IF(AND($C9902&gt;=MAX(INDEX($C$1:$C$13701,MAX(1,ROW()-設定!$B$24)):INDEX($C$1:$C$13701,MAX(1,ROW()-1))),$C9902&gt;MAX(INDEX($C$1:$C$13701,MIN(13701,ROW()+1)):INDEX($C$1:$C$13701,MIN(13701,ROW()+設定!$B$24))),$C9902&gt;=設定!$B$32,$C9902&gt;=MAX(MIN(INDEX($C$1:$C$13701,MAX(1,ROW()-設定!$B$26)):INDEX($C$1:$C$13701,MAX(1,ROW()-1))),MIN(INDEX($C$1:$C$13701,MIN(13701,ROW()+1)):INDEX($C$1:$C$13701,MIN(13701,ROW()+設定!$B$26))))*10^(設定!$B$27/20)),1,0))</f>
        <v>0</v>
      </c>
      <c r="G9902" s="33" t="n">
        <f aca="false">$G9901+IF($F9902=1,1,0)</f>
        <v>5</v>
      </c>
      <c r="H9902" s="0" t="str">
        <f aca="false">IF($F9902=1,$G9902,"")</f>
        <v/>
      </c>
    </row>
    <row r="9903" customFormat="false" ht="15" hidden="false" customHeight="false" outlineLevel="0" collapsed="false">
      <c r="A9903" s="30" t="n">
        <v>1547.03125</v>
      </c>
      <c r="B9903" s="31" t="n">
        <v>1.0353</v>
      </c>
      <c r="C9903" s="32" t="n">
        <f aca="false">IF($A9903="","",IF(設定!$B$21="dB",10^($B9903/20),ABS($B9903)))</f>
        <v>1.12658768617198</v>
      </c>
      <c r="D9903" s="32" t="n">
        <f aca="false">IF($A9903="","",$A9903^2)</f>
        <v>2393305.68847656</v>
      </c>
      <c r="E9903" s="32" t="n">
        <f aca="false">IF($A9903="","",IF($C9903&lt;=0,"",1/$C9903^2))</f>
        <v>0.787898003505547</v>
      </c>
      <c r="F9903" s="33" t="n">
        <f aca="false">IF(OR(ROW()-設定!$B$30&lt;2,ROW()+設定!$B$30&gt;13701,N($A9903)&lt;=0,N(INDEX($A$2:$A$13701,MIN(13700,MAX(1,ROW()-1+設定!$B$30))))&lt;=0,$A9903&lt;設定!$B$28,$A9903&gt;設定!$B$29),0,IF(AND($C9903&gt;=MAX(INDEX($C$1:$C$13701,MAX(1,ROW()-設定!$B$24)):INDEX($C$1:$C$13701,MAX(1,ROW()-1))),$C9903&gt;MAX(INDEX($C$1:$C$13701,MIN(13701,ROW()+1)):INDEX($C$1:$C$13701,MIN(13701,ROW()+設定!$B$24))),$C9903&gt;=設定!$B$32,$C9903&gt;=MAX(MIN(INDEX($C$1:$C$13701,MAX(1,ROW()-設定!$B$26)):INDEX($C$1:$C$13701,MAX(1,ROW()-1))),MIN(INDEX($C$1:$C$13701,MIN(13701,ROW()+1)):INDEX($C$1:$C$13701,MIN(13701,ROW()+設定!$B$26))))*10^(設定!$B$27/20)),1,0))</f>
        <v>0</v>
      </c>
      <c r="G9903" s="33" t="n">
        <f aca="false">$G9902+IF($F9903=1,1,0)</f>
        <v>5</v>
      </c>
      <c r="H9903" s="0" t="str">
        <f aca="false">IF($F9903=1,$G9903,"")</f>
        <v/>
      </c>
    </row>
    <row r="9904" customFormat="false" ht="15" hidden="false" customHeight="false" outlineLevel="0" collapsed="false">
      <c r="A9904" s="30" t="n">
        <v>1547.1875</v>
      </c>
      <c r="B9904" s="31" t="n">
        <v>0.7411</v>
      </c>
      <c r="C9904" s="32" t="n">
        <f aca="false">IF($A9904="","",IF(設定!$B$21="dB",10^($B9904/20),ABS($B9904)))</f>
        <v>1.08906800654708</v>
      </c>
      <c r="D9904" s="32" t="n">
        <f aca="false">IF($A9904="","",$A9904^2)</f>
        <v>2393789.16015625</v>
      </c>
      <c r="E9904" s="32" t="n">
        <f aca="false">IF($A9904="","",IF($C9904&lt;=0,"",1/$C9904^2))</f>
        <v>0.843121181308626</v>
      </c>
      <c r="F9904" s="33" t="n">
        <f aca="false">IF(OR(ROW()-設定!$B$30&lt;2,ROW()+設定!$B$30&gt;13701,N($A9904)&lt;=0,N(INDEX($A$2:$A$13701,MIN(13700,MAX(1,ROW()-1+設定!$B$30))))&lt;=0,$A9904&lt;設定!$B$28,$A9904&gt;設定!$B$29),0,IF(AND($C9904&gt;=MAX(INDEX($C$1:$C$13701,MAX(1,ROW()-設定!$B$24)):INDEX($C$1:$C$13701,MAX(1,ROW()-1))),$C9904&gt;MAX(INDEX($C$1:$C$13701,MIN(13701,ROW()+1)):INDEX($C$1:$C$13701,MIN(13701,ROW()+設定!$B$24))),$C9904&gt;=設定!$B$32,$C9904&gt;=MAX(MIN(INDEX($C$1:$C$13701,MAX(1,ROW()-設定!$B$26)):INDEX($C$1:$C$13701,MAX(1,ROW()-1))),MIN(INDEX($C$1:$C$13701,MIN(13701,ROW()+1)):INDEX($C$1:$C$13701,MIN(13701,ROW()+設定!$B$26))))*10^(設定!$B$27/20)),1,0))</f>
        <v>0</v>
      </c>
      <c r="G9904" s="33" t="n">
        <f aca="false">$G9903+IF($F9904=1,1,0)</f>
        <v>5</v>
      </c>
      <c r="H9904" s="0" t="str">
        <f aca="false">IF($F9904=1,$G9904,"")</f>
        <v/>
      </c>
    </row>
    <row r="9905" customFormat="false" ht="15" hidden="false" customHeight="false" outlineLevel="0" collapsed="false">
      <c r="A9905" s="30" t="n">
        <v>1547.34375</v>
      </c>
      <c r="B9905" s="31" t="n">
        <v>0.8506</v>
      </c>
      <c r="C9905" s="32" t="n">
        <f aca="false">IF($A9905="","",IF(設定!$B$21="dB",10^($B9905/20),ABS($B9905)))</f>
        <v>1.10288441577474</v>
      </c>
      <c r="D9905" s="32" t="n">
        <f aca="false">IF($A9905="","",$A9905^2)</f>
        <v>2394272.68066406</v>
      </c>
      <c r="E9905" s="32" t="n">
        <f aca="false">IF($A9905="","",IF($C9905&lt;=0,"",1/$C9905^2))</f>
        <v>0.822129060773599</v>
      </c>
      <c r="F9905" s="33" t="n">
        <f aca="false">IF(OR(ROW()-設定!$B$30&lt;2,ROW()+設定!$B$30&gt;13701,N($A9905)&lt;=0,N(INDEX($A$2:$A$13701,MIN(13700,MAX(1,ROW()-1+設定!$B$30))))&lt;=0,$A9905&lt;設定!$B$28,$A9905&gt;設定!$B$29),0,IF(AND($C9905&gt;=MAX(INDEX($C$1:$C$13701,MAX(1,ROW()-設定!$B$24)):INDEX($C$1:$C$13701,MAX(1,ROW()-1))),$C9905&gt;MAX(INDEX($C$1:$C$13701,MIN(13701,ROW()+1)):INDEX($C$1:$C$13701,MIN(13701,ROW()+設定!$B$24))),$C9905&gt;=設定!$B$32,$C9905&gt;=MAX(MIN(INDEX($C$1:$C$13701,MAX(1,ROW()-設定!$B$26)):INDEX($C$1:$C$13701,MAX(1,ROW()-1))),MIN(INDEX($C$1:$C$13701,MIN(13701,ROW()+1)):INDEX($C$1:$C$13701,MIN(13701,ROW()+設定!$B$26))))*10^(設定!$B$27/20)),1,0))</f>
        <v>0</v>
      </c>
      <c r="G9905" s="33" t="n">
        <f aca="false">$G9904+IF($F9905=1,1,0)</f>
        <v>5</v>
      </c>
      <c r="H9905" s="0" t="str">
        <f aca="false">IF($F9905=1,$G9905,"")</f>
        <v/>
      </c>
    </row>
    <row r="9906" customFormat="false" ht="15" hidden="false" customHeight="false" outlineLevel="0" collapsed="false">
      <c r="A9906" s="30" t="n">
        <v>1547.5</v>
      </c>
      <c r="B9906" s="31" t="n">
        <v>0.7949</v>
      </c>
      <c r="C9906" s="32" t="n">
        <f aca="false">IF($A9906="","",IF(設定!$B$21="dB",10^($B9906/20),ABS($B9906)))</f>
        <v>1.09583457785582</v>
      </c>
      <c r="D9906" s="32" t="n">
        <f aca="false">IF($A9906="","",$A9906^2)</f>
        <v>2394756.25</v>
      </c>
      <c r="E9906" s="32" t="n">
        <f aca="false">IF($A9906="","",IF($C9906&lt;=0,"",1/$C9906^2))</f>
        <v>0.832741100336927</v>
      </c>
      <c r="F9906" s="33" t="n">
        <f aca="false">IF(OR(ROW()-設定!$B$30&lt;2,ROW()+設定!$B$30&gt;13701,N($A9906)&lt;=0,N(INDEX($A$2:$A$13701,MIN(13700,MAX(1,ROW()-1+設定!$B$30))))&lt;=0,$A9906&lt;設定!$B$28,$A9906&gt;設定!$B$29),0,IF(AND($C9906&gt;=MAX(INDEX($C$1:$C$13701,MAX(1,ROW()-設定!$B$24)):INDEX($C$1:$C$13701,MAX(1,ROW()-1))),$C9906&gt;MAX(INDEX($C$1:$C$13701,MIN(13701,ROW()+1)):INDEX($C$1:$C$13701,MIN(13701,ROW()+設定!$B$24))),$C9906&gt;=設定!$B$32,$C9906&gt;=MAX(MIN(INDEX($C$1:$C$13701,MAX(1,ROW()-設定!$B$26)):INDEX($C$1:$C$13701,MAX(1,ROW()-1))),MIN(INDEX($C$1:$C$13701,MIN(13701,ROW()+1)):INDEX($C$1:$C$13701,MIN(13701,ROW()+設定!$B$26))))*10^(設定!$B$27/20)),1,0))</f>
        <v>0</v>
      </c>
      <c r="G9906" s="33" t="n">
        <f aca="false">$G9905+IF($F9906=1,1,0)</f>
        <v>5</v>
      </c>
      <c r="H9906" s="0" t="str">
        <f aca="false">IF($F9906=1,$G9906,"")</f>
        <v/>
      </c>
    </row>
    <row r="9907" customFormat="false" ht="15" hidden="false" customHeight="false" outlineLevel="0" collapsed="false">
      <c r="A9907" s="30" t="n">
        <v>1547.65625</v>
      </c>
      <c r="B9907" s="31" t="n">
        <v>0.6398</v>
      </c>
      <c r="C9907" s="32" t="n">
        <f aca="false">IF($A9907="","",IF(設定!$B$21="dB",10^($B9907/20),ABS($B9907)))</f>
        <v>1.07644042738766</v>
      </c>
      <c r="D9907" s="32" t="n">
        <f aca="false">IF($A9907="","",$A9907^2)</f>
        <v>2395239.86816406</v>
      </c>
      <c r="E9907" s="32" t="n">
        <f aca="false">IF($A9907="","",IF($C9907&lt;=0,"",1/$C9907^2))</f>
        <v>0.863018290312863</v>
      </c>
      <c r="F9907" s="33" t="n">
        <f aca="false">IF(OR(ROW()-設定!$B$30&lt;2,ROW()+設定!$B$30&gt;13701,N($A9907)&lt;=0,N(INDEX($A$2:$A$13701,MIN(13700,MAX(1,ROW()-1+設定!$B$30))))&lt;=0,$A9907&lt;設定!$B$28,$A9907&gt;設定!$B$29),0,IF(AND($C9907&gt;=MAX(INDEX($C$1:$C$13701,MAX(1,ROW()-設定!$B$24)):INDEX($C$1:$C$13701,MAX(1,ROW()-1))),$C9907&gt;MAX(INDEX($C$1:$C$13701,MIN(13701,ROW()+1)):INDEX($C$1:$C$13701,MIN(13701,ROW()+設定!$B$24))),$C9907&gt;=設定!$B$32,$C9907&gt;=MAX(MIN(INDEX($C$1:$C$13701,MAX(1,ROW()-設定!$B$26)):INDEX($C$1:$C$13701,MAX(1,ROW()-1))),MIN(INDEX($C$1:$C$13701,MIN(13701,ROW()+1)):INDEX($C$1:$C$13701,MIN(13701,ROW()+設定!$B$26))))*10^(設定!$B$27/20)),1,0))</f>
        <v>0</v>
      </c>
      <c r="G9907" s="33" t="n">
        <f aca="false">$G9906+IF($F9907=1,1,0)</f>
        <v>5</v>
      </c>
      <c r="H9907" s="0" t="str">
        <f aca="false">IF($F9907=1,$G9907,"")</f>
        <v/>
      </c>
    </row>
    <row r="9908" customFormat="false" ht="15" hidden="false" customHeight="false" outlineLevel="0" collapsed="false">
      <c r="A9908" s="30" t="n">
        <v>1547.8125</v>
      </c>
      <c r="B9908" s="31" t="n">
        <v>0.6624</v>
      </c>
      <c r="C9908" s="32" t="n">
        <f aca="false">IF($A9908="","",IF(設定!$B$21="dB",10^($B9908/20),ABS($B9908)))</f>
        <v>1.07924488741762</v>
      </c>
      <c r="D9908" s="32" t="n">
        <f aca="false">IF($A9908="","",$A9908^2)</f>
        <v>2395723.53515625</v>
      </c>
      <c r="E9908" s="32" t="n">
        <f aca="false">IF($A9908="","",IF($C9908&lt;=0,"",1/$C9908^2))</f>
        <v>0.858538944232988</v>
      </c>
      <c r="F9908" s="33" t="n">
        <f aca="false">IF(OR(ROW()-設定!$B$30&lt;2,ROW()+設定!$B$30&gt;13701,N($A9908)&lt;=0,N(INDEX($A$2:$A$13701,MIN(13700,MAX(1,ROW()-1+設定!$B$30))))&lt;=0,$A9908&lt;設定!$B$28,$A9908&gt;設定!$B$29),0,IF(AND($C9908&gt;=MAX(INDEX($C$1:$C$13701,MAX(1,ROW()-設定!$B$24)):INDEX($C$1:$C$13701,MAX(1,ROW()-1))),$C9908&gt;MAX(INDEX($C$1:$C$13701,MIN(13701,ROW()+1)):INDEX($C$1:$C$13701,MIN(13701,ROW()+設定!$B$24))),$C9908&gt;=設定!$B$32,$C9908&gt;=MAX(MIN(INDEX($C$1:$C$13701,MAX(1,ROW()-設定!$B$26)):INDEX($C$1:$C$13701,MAX(1,ROW()-1))),MIN(INDEX($C$1:$C$13701,MIN(13701,ROW()+1)):INDEX($C$1:$C$13701,MIN(13701,ROW()+設定!$B$26))))*10^(設定!$B$27/20)),1,0))</f>
        <v>0</v>
      </c>
      <c r="G9908" s="33" t="n">
        <f aca="false">$G9907+IF($F9908=1,1,0)</f>
        <v>5</v>
      </c>
      <c r="H9908" s="0" t="str">
        <f aca="false">IF($F9908=1,$G9908,"")</f>
        <v/>
      </c>
    </row>
    <row r="9909" customFormat="false" ht="15" hidden="false" customHeight="false" outlineLevel="0" collapsed="false">
      <c r="A9909" s="30" t="n">
        <v>1547.96875</v>
      </c>
      <c r="B9909" s="31" t="n">
        <v>0.5928</v>
      </c>
      <c r="C9909" s="32" t="n">
        <f aca="false">IF($A9909="","",IF(設定!$B$21="dB",10^($B9909/20),ABS($B9909)))</f>
        <v>1.07063145809382</v>
      </c>
      <c r="D9909" s="32" t="n">
        <f aca="false">IF($A9909="","",$A9909^2)</f>
        <v>2396207.25097656</v>
      </c>
      <c r="E9909" s="32" t="n">
        <f aca="false">IF($A9909="","",IF($C9909&lt;=0,"",1/$C9909^2))</f>
        <v>0.872408724341963</v>
      </c>
      <c r="F9909" s="33" t="n">
        <f aca="false">IF(OR(ROW()-設定!$B$30&lt;2,ROW()+設定!$B$30&gt;13701,N($A9909)&lt;=0,N(INDEX($A$2:$A$13701,MIN(13700,MAX(1,ROW()-1+設定!$B$30))))&lt;=0,$A9909&lt;設定!$B$28,$A9909&gt;設定!$B$29),0,IF(AND($C9909&gt;=MAX(INDEX($C$1:$C$13701,MAX(1,ROW()-設定!$B$24)):INDEX($C$1:$C$13701,MAX(1,ROW()-1))),$C9909&gt;MAX(INDEX($C$1:$C$13701,MIN(13701,ROW()+1)):INDEX($C$1:$C$13701,MIN(13701,ROW()+設定!$B$24))),$C9909&gt;=設定!$B$32,$C9909&gt;=MAX(MIN(INDEX($C$1:$C$13701,MAX(1,ROW()-設定!$B$26)):INDEX($C$1:$C$13701,MAX(1,ROW()-1))),MIN(INDEX($C$1:$C$13701,MIN(13701,ROW()+1)):INDEX($C$1:$C$13701,MIN(13701,ROW()+設定!$B$26))))*10^(設定!$B$27/20)),1,0))</f>
        <v>0</v>
      </c>
      <c r="G9909" s="33" t="n">
        <f aca="false">$G9908+IF($F9909=1,1,0)</f>
        <v>5</v>
      </c>
      <c r="H9909" s="0" t="str">
        <f aca="false">IF($F9909=1,$G9909,"")</f>
        <v/>
      </c>
    </row>
    <row r="9910" customFormat="false" ht="15" hidden="false" customHeight="false" outlineLevel="0" collapsed="false">
      <c r="A9910" s="30" t="n">
        <v>1548.125</v>
      </c>
      <c r="B9910" s="31" t="n">
        <v>0.497</v>
      </c>
      <c r="C9910" s="32" t="n">
        <f aca="false">IF($A9910="","",IF(設定!$B$21="dB",10^($B9910/20),ABS($B9910)))</f>
        <v>1.05888793507504</v>
      </c>
      <c r="D9910" s="32" t="n">
        <f aca="false">IF($A9910="","",$A9910^2)</f>
        <v>2396691.015625</v>
      </c>
      <c r="E9910" s="32" t="n">
        <f aca="false">IF($A9910="","",IF($C9910&lt;=0,"",1/$C9910^2))</f>
        <v>0.89186680515947</v>
      </c>
      <c r="F9910" s="33" t="n">
        <f aca="false">IF(OR(ROW()-設定!$B$30&lt;2,ROW()+設定!$B$30&gt;13701,N($A9910)&lt;=0,N(INDEX($A$2:$A$13701,MIN(13700,MAX(1,ROW()-1+設定!$B$30))))&lt;=0,$A9910&lt;設定!$B$28,$A9910&gt;設定!$B$29),0,IF(AND($C9910&gt;=MAX(INDEX($C$1:$C$13701,MAX(1,ROW()-設定!$B$24)):INDEX($C$1:$C$13701,MAX(1,ROW()-1))),$C9910&gt;MAX(INDEX($C$1:$C$13701,MIN(13701,ROW()+1)):INDEX($C$1:$C$13701,MIN(13701,ROW()+設定!$B$24))),$C9910&gt;=設定!$B$32,$C9910&gt;=MAX(MIN(INDEX($C$1:$C$13701,MAX(1,ROW()-設定!$B$26)):INDEX($C$1:$C$13701,MAX(1,ROW()-1))),MIN(INDEX($C$1:$C$13701,MIN(13701,ROW()+1)):INDEX($C$1:$C$13701,MIN(13701,ROW()+設定!$B$26))))*10^(設定!$B$27/20)),1,0))</f>
        <v>0</v>
      </c>
      <c r="G9910" s="33" t="n">
        <f aca="false">$G9909+IF($F9910=1,1,0)</f>
        <v>5</v>
      </c>
      <c r="H9910" s="0" t="str">
        <f aca="false">IF($F9910=1,$G9910,"")</f>
        <v/>
      </c>
    </row>
    <row r="9911" customFormat="false" ht="15" hidden="false" customHeight="false" outlineLevel="0" collapsed="false">
      <c r="A9911" s="30" t="n">
        <v>1548.28125</v>
      </c>
      <c r="B9911" s="31" t="n">
        <v>0.5029</v>
      </c>
      <c r="C9911" s="32" t="n">
        <f aca="false">IF($A9911="","",IF(設定!$B$21="dB",10^($B9911/20),ABS($B9911)))</f>
        <v>1.05960744238905</v>
      </c>
      <c r="D9911" s="32" t="n">
        <f aca="false">IF($A9911="","",$A9911^2)</f>
        <v>2397174.82910156</v>
      </c>
      <c r="E9911" s="32" t="n">
        <f aca="false">IF($A9911="","",IF($C9911&lt;=0,"",1/$C9911^2))</f>
        <v>0.890656004263265</v>
      </c>
      <c r="F9911" s="33" t="n">
        <f aca="false">IF(OR(ROW()-設定!$B$30&lt;2,ROW()+設定!$B$30&gt;13701,N($A9911)&lt;=0,N(INDEX($A$2:$A$13701,MIN(13700,MAX(1,ROW()-1+設定!$B$30))))&lt;=0,$A9911&lt;設定!$B$28,$A9911&gt;設定!$B$29),0,IF(AND($C9911&gt;=MAX(INDEX($C$1:$C$13701,MAX(1,ROW()-設定!$B$24)):INDEX($C$1:$C$13701,MAX(1,ROW()-1))),$C9911&gt;MAX(INDEX($C$1:$C$13701,MIN(13701,ROW()+1)):INDEX($C$1:$C$13701,MIN(13701,ROW()+設定!$B$24))),$C9911&gt;=設定!$B$32,$C9911&gt;=MAX(MIN(INDEX($C$1:$C$13701,MAX(1,ROW()-設定!$B$26)):INDEX($C$1:$C$13701,MAX(1,ROW()-1))),MIN(INDEX($C$1:$C$13701,MIN(13701,ROW()+1)):INDEX($C$1:$C$13701,MIN(13701,ROW()+設定!$B$26))))*10^(設定!$B$27/20)),1,0))</f>
        <v>0</v>
      </c>
      <c r="G9911" s="33" t="n">
        <f aca="false">$G9910+IF($F9911=1,1,0)</f>
        <v>5</v>
      </c>
      <c r="H9911" s="0" t="str">
        <f aca="false">IF($F9911=1,$G9911,"")</f>
        <v/>
      </c>
    </row>
    <row r="9912" customFormat="false" ht="15" hidden="false" customHeight="false" outlineLevel="0" collapsed="false">
      <c r="A9912" s="30" t="n">
        <v>1548.4375</v>
      </c>
      <c r="B9912" s="31" t="n">
        <v>0.4492</v>
      </c>
      <c r="C9912" s="32" t="n">
        <f aca="false">IF($A9912="","",IF(設定!$B$21="dB",10^($B9912/20),ABS($B9912)))</f>
        <v>1.05307669071534</v>
      </c>
      <c r="D9912" s="32" t="n">
        <f aca="false">IF($A9912="","",$A9912^2)</f>
        <v>2397658.69140625</v>
      </c>
      <c r="E9912" s="32" t="n">
        <f aca="false">IF($A9912="","",IF($C9912&lt;=0,"",1/$C9912^2))</f>
        <v>0.901737228443957</v>
      </c>
      <c r="F9912" s="33" t="n">
        <f aca="false">IF(OR(ROW()-設定!$B$30&lt;2,ROW()+設定!$B$30&gt;13701,N($A9912)&lt;=0,N(INDEX($A$2:$A$13701,MIN(13700,MAX(1,ROW()-1+設定!$B$30))))&lt;=0,$A9912&lt;設定!$B$28,$A9912&gt;設定!$B$29),0,IF(AND($C9912&gt;=MAX(INDEX($C$1:$C$13701,MAX(1,ROW()-設定!$B$24)):INDEX($C$1:$C$13701,MAX(1,ROW()-1))),$C9912&gt;MAX(INDEX($C$1:$C$13701,MIN(13701,ROW()+1)):INDEX($C$1:$C$13701,MIN(13701,ROW()+設定!$B$24))),$C9912&gt;=設定!$B$32,$C9912&gt;=MAX(MIN(INDEX($C$1:$C$13701,MAX(1,ROW()-設定!$B$26)):INDEX($C$1:$C$13701,MAX(1,ROW()-1))),MIN(INDEX($C$1:$C$13701,MIN(13701,ROW()+1)):INDEX($C$1:$C$13701,MIN(13701,ROW()+設定!$B$26))))*10^(設定!$B$27/20)),1,0))</f>
        <v>0</v>
      </c>
      <c r="G9912" s="33" t="n">
        <f aca="false">$G9911+IF($F9912=1,1,0)</f>
        <v>5</v>
      </c>
      <c r="H9912" s="0" t="str">
        <f aca="false">IF($F9912=1,$G9912,"")</f>
        <v/>
      </c>
    </row>
    <row r="9913" customFormat="false" ht="15" hidden="false" customHeight="false" outlineLevel="0" collapsed="false">
      <c r="A9913" s="30" t="n">
        <v>1548.59375</v>
      </c>
      <c r="B9913" s="31" t="n">
        <v>0.2814</v>
      </c>
      <c r="C9913" s="32" t="n">
        <f aca="false">IF($A9913="","",IF(設定!$B$21="dB",10^($B9913/20),ABS($B9913)))</f>
        <v>1.03292788064855</v>
      </c>
      <c r="D9913" s="32" t="n">
        <f aca="false">IF($A9913="","",$A9913^2)</f>
        <v>2398142.60253906</v>
      </c>
      <c r="E9913" s="32" t="n">
        <f aca="false">IF($A9913="","",IF($C9913&lt;=0,"",1/$C9913^2))</f>
        <v>0.93725982135293</v>
      </c>
      <c r="F9913" s="33" t="n">
        <f aca="false">IF(OR(ROW()-設定!$B$30&lt;2,ROW()+設定!$B$30&gt;13701,N($A9913)&lt;=0,N(INDEX($A$2:$A$13701,MIN(13700,MAX(1,ROW()-1+設定!$B$30))))&lt;=0,$A9913&lt;設定!$B$28,$A9913&gt;設定!$B$29),0,IF(AND($C9913&gt;=MAX(INDEX($C$1:$C$13701,MAX(1,ROW()-設定!$B$24)):INDEX($C$1:$C$13701,MAX(1,ROW()-1))),$C9913&gt;MAX(INDEX($C$1:$C$13701,MIN(13701,ROW()+1)):INDEX($C$1:$C$13701,MIN(13701,ROW()+設定!$B$24))),$C9913&gt;=設定!$B$32,$C9913&gt;=MAX(MIN(INDEX($C$1:$C$13701,MAX(1,ROW()-設定!$B$26)):INDEX($C$1:$C$13701,MAX(1,ROW()-1))),MIN(INDEX($C$1:$C$13701,MIN(13701,ROW()+1)):INDEX($C$1:$C$13701,MIN(13701,ROW()+設定!$B$26))))*10^(設定!$B$27/20)),1,0))</f>
        <v>0</v>
      </c>
      <c r="G9913" s="33" t="n">
        <f aca="false">$G9912+IF($F9913=1,1,0)</f>
        <v>5</v>
      </c>
      <c r="H9913" s="0" t="str">
        <f aca="false">IF($F9913=1,$G9913,"")</f>
        <v/>
      </c>
    </row>
    <row r="9914" customFormat="false" ht="15" hidden="false" customHeight="false" outlineLevel="0" collapsed="false">
      <c r="A9914" s="30" t="n">
        <v>1548.75</v>
      </c>
      <c r="B9914" s="31" t="n">
        <v>0.1981</v>
      </c>
      <c r="C9914" s="32" t="n">
        <f aca="false">IF($A9914="","",IF(設定!$B$21="dB",10^($B9914/20),ABS($B9914)))</f>
        <v>1.02306917593803</v>
      </c>
      <c r="D9914" s="32" t="n">
        <f aca="false">IF($A9914="","",$A9914^2)</f>
        <v>2398626.5625</v>
      </c>
      <c r="E9914" s="32" t="n">
        <f aca="false">IF($A9914="","",IF($C9914&lt;=0,"",1/$C9914^2))</f>
        <v>0.955410478248423</v>
      </c>
      <c r="F9914" s="33" t="n">
        <f aca="false">IF(OR(ROW()-設定!$B$30&lt;2,ROW()+設定!$B$30&gt;13701,N($A9914)&lt;=0,N(INDEX($A$2:$A$13701,MIN(13700,MAX(1,ROW()-1+設定!$B$30))))&lt;=0,$A9914&lt;設定!$B$28,$A9914&gt;設定!$B$29),0,IF(AND($C9914&gt;=MAX(INDEX($C$1:$C$13701,MAX(1,ROW()-設定!$B$24)):INDEX($C$1:$C$13701,MAX(1,ROW()-1))),$C9914&gt;MAX(INDEX($C$1:$C$13701,MIN(13701,ROW()+1)):INDEX($C$1:$C$13701,MIN(13701,ROW()+設定!$B$24))),$C9914&gt;=設定!$B$32,$C9914&gt;=MAX(MIN(INDEX($C$1:$C$13701,MAX(1,ROW()-設定!$B$26)):INDEX($C$1:$C$13701,MAX(1,ROW()-1))),MIN(INDEX($C$1:$C$13701,MIN(13701,ROW()+1)):INDEX($C$1:$C$13701,MIN(13701,ROW()+設定!$B$26))))*10^(設定!$B$27/20)),1,0))</f>
        <v>0</v>
      </c>
      <c r="G9914" s="33" t="n">
        <f aca="false">$G9913+IF($F9914=1,1,0)</f>
        <v>5</v>
      </c>
      <c r="H9914" s="0" t="str">
        <f aca="false">IF($F9914=1,$G9914,"")</f>
        <v/>
      </c>
    </row>
    <row r="9915" customFormat="false" ht="15" hidden="false" customHeight="false" outlineLevel="0" collapsed="false">
      <c r="A9915" s="30" t="n">
        <v>1548.90625</v>
      </c>
      <c r="B9915" s="31" t="n">
        <v>0.1912</v>
      </c>
      <c r="C9915" s="32" t="n">
        <f aca="false">IF($A9915="","",IF(設定!$B$21="dB",10^($B9915/20),ABS($B9915)))</f>
        <v>1.02225678083819</v>
      </c>
      <c r="D9915" s="32" t="n">
        <f aca="false">IF($A9915="","",$A9915^2)</f>
        <v>2399110.57128906</v>
      </c>
      <c r="E9915" s="32" t="n">
        <f aca="false">IF($A9915="","",IF($C9915&lt;=0,"",1/$C9915^2))</f>
        <v>0.956929625335126</v>
      </c>
      <c r="F9915" s="33" t="n">
        <f aca="false">IF(OR(ROW()-設定!$B$30&lt;2,ROW()+設定!$B$30&gt;13701,N($A9915)&lt;=0,N(INDEX($A$2:$A$13701,MIN(13700,MAX(1,ROW()-1+設定!$B$30))))&lt;=0,$A9915&lt;設定!$B$28,$A9915&gt;設定!$B$29),0,IF(AND($C9915&gt;=MAX(INDEX($C$1:$C$13701,MAX(1,ROW()-設定!$B$24)):INDEX($C$1:$C$13701,MAX(1,ROW()-1))),$C9915&gt;MAX(INDEX($C$1:$C$13701,MIN(13701,ROW()+1)):INDEX($C$1:$C$13701,MIN(13701,ROW()+設定!$B$24))),$C9915&gt;=設定!$B$32,$C9915&gt;=MAX(MIN(INDEX($C$1:$C$13701,MAX(1,ROW()-設定!$B$26)):INDEX($C$1:$C$13701,MAX(1,ROW()-1))),MIN(INDEX($C$1:$C$13701,MIN(13701,ROW()+1)):INDEX($C$1:$C$13701,MIN(13701,ROW()+設定!$B$26))))*10^(設定!$B$27/20)),1,0))</f>
        <v>0</v>
      </c>
      <c r="G9915" s="33" t="n">
        <f aca="false">$G9914+IF($F9915=1,1,0)</f>
        <v>5</v>
      </c>
      <c r="H9915" s="0" t="str">
        <f aca="false">IF($F9915=1,$G9915,"")</f>
        <v/>
      </c>
    </row>
    <row r="9916" customFormat="false" ht="15" hidden="false" customHeight="false" outlineLevel="0" collapsed="false">
      <c r="A9916" s="30" t="n">
        <v>1549.0625</v>
      </c>
      <c r="B9916" s="31" t="n">
        <v>0.242</v>
      </c>
      <c r="C9916" s="32" t="n">
        <f aca="false">IF($A9916="","",IF(設定!$B$21="dB",10^($B9916/20),ABS($B9916)))</f>
        <v>1.0282530348811</v>
      </c>
      <c r="D9916" s="32" t="n">
        <f aca="false">IF($A9916="","",$A9916^2)</f>
        <v>2399594.62890625</v>
      </c>
      <c r="E9916" s="32" t="n">
        <f aca="false">IF($A9916="","",IF($C9916&lt;=0,"",1/$C9916^2))</f>
        <v>0.945801503371014</v>
      </c>
      <c r="F9916" s="33" t="n">
        <f aca="false">IF(OR(ROW()-設定!$B$30&lt;2,ROW()+設定!$B$30&gt;13701,N($A9916)&lt;=0,N(INDEX($A$2:$A$13701,MIN(13700,MAX(1,ROW()-1+設定!$B$30))))&lt;=0,$A9916&lt;設定!$B$28,$A9916&gt;設定!$B$29),0,IF(AND($C9916&gt;=MAX(INDEX($C$1:$C$13701,MAX(1,ROW()-設定!$B$24)):INDEX($C$1:$C$13701,MAX(1,ROW()-1))),$C9916&gt;MAX(INDEX($C$1:$C$13701,MIN(13701,ROW()+1)):INDEX($C$1:$C$13701,MIN(13701,ROW()+設定!$B$24))),$C9916&gt;=設定!$B$32,$C9916&gt;=MAX(MIN(INDEX($C$1:$C$13701,MAX(1,ROW()-設定!$B$26)):INDEX($C$1:$C$13701,MAX(1,ROW()-1))),MIN(INDEX($C$1:$C$13701,MIN(13701,ROW()+1)):INDEX($C$1:$C$13701,MIN(13701,ROW()+設定!$B$26))))*10^(設定!$B$27/20)),1,0))</f>
        <v>0</v>
      </c>
      <c r="G9916" s="33" t="n">
        <f aca="false">$G9915+IF($F9916=1,1,0)</f>
        <v>5</v>
      </c>
      <c r="H9916" s="0" t="str">
        <f aca="false">IF($F9916=1,$G9916,"")</f>
        <v/>
      </c>
    </row>
    <row r="9917" customFormat="false" ht="15" hidden="false" customHeight="false" outlineLevel="0" collapsed="false">
      <c r="A9917" s="30" t="n">
        <v>1549.21875</v>
      </c>
      <c r="B9917" s="31" t="n">
        <v>0.3218</v>
      </c>
      <c r="C9917" s="32" t="n">
        <f aca="false">IF($A9917="","",IF(設定!$B$21="dB",10^($B9917/20),ABS($B9917)))</f>
        <v>1.03774344786982</v>
      </c>
      <c r="D9917" s="32" t="n">
        <f aca="false">IF($A9917="","",$A9917^2)</f>
        <v>2400078.73535156</v>
      </c>
      <c r="E9917" s="32" t="n">
        <f aca="false">IF($A9917="","",IF($C9917&lt;=0,"",1/$C9917^2))</f>
        <v>0.928581442210797</v>
      </c>
      <c r="F9917" s="33" t="n">
        <f aca="false">IF(OR(ROW()-設定!$B$30&lt;2,ROW()+設定!$B$30&gt;13701,N($A9917)&lt;=0,N(INDEX($A$2:$A$13701,MIN(13700,MAX(1,ROW()-1+設定!$B$30))))&lt;=0,$A9917&lt;設定!$B$28,$A9917&gt;設定!$B$29),0,IF(AND($C9917&gt;=MAX(INDEX($C$1:$C$13701,MAX(1,ROW()-設定!$B$24)):INDEX($C$1:$C$13701,MAX(1,ROW()-1))),$C9917&gt;MAX(INDEX($C$1:$C$13701,MIN(13701,ROW()+1)):INDEX($C$1:$C$13701,MIN(13701,ROW()+設定!$B$24))),$C9917&gt;=設定!$B$32,$C9917&gt;=MAX(MIN(INDEX($C$1:$C$13701,MAX(1,ROW()-設定!$B$26)):INDEX($C$1:$C$13701,MAX(1,ROW()-1))),MIN(INDEX($C$1:$C$13701,MIN(13701,ROW()+1)):INDEX($C$1:$C$13701,MIN(13701,ROW()+設定!$B$26))))*10^(設定!$B$27/20)),1,0))</f>
        <v>0</v>
      </c>
      <c r="G9917" s="33" t="n">
        <f aca="false">$G9916+IF($F9917=1,1,0)</f>
        <v>5</v>
      </c>
      <c r="H9917" s="0" t="str">
        <f aca="false">IF($F9917=1,$G9917,"")</f>
        <v/>
      </c>
    </row>
    <row r="9918" customFormat="false" ht="15" hidden="false" customHeight="false" outlineLevel="0" collapsed="false">
      <c r="A9918" s="30" t="n">
        <v>1549.375</v>
      </c>
      <c r="B9918" s="31" t="n">
        <v>0.2757</v>
      </c>
      <c r="C9918" s="32" t="n">
        <f aca="false">IF($A9918="","",IF(設定!$B$21="dB",10^($B9918/20),ABS($B9918)))</f>
        <v>1.03225025777645</v>
      </c>
      <c r="D9918" s="32" t="n">
        <f aca="false">IF($A9918="","",$A9918^2)</f>
        <v>2400562.890625</v>
      </c>
      <c r="E9918" s="32" t="n">
        <f aca="false">IF($A9918="","",IF($C9918&lt;=0,"",1/$C9918^2))</f>
        <v>0.938490757642821</v>
      </c>
      <c r="F9918" s="33" t="n">
        <f aca="false">IF(OR(ROW()-設定!$B$30&lt;2,ROW()+設定!$B$30&gt;13701,N($A9918)&lt;=0,N(INDEX($A$2:$A$13701,MIN(13700,MAX(1,ROW()-1+設定!$B$30))))&lt;=0,$A9918&lt;設定!$B$28,$A9918&gt;設定!$B$29),0,IF(AND($C9918&gt;=MAX(INDEX($C$1:$C$13701,MAX(1,ROW()-設定!$B$24)):INDEX($C$1:$C$13701,MAX(1,ROW()-1))),$C9918&gt;MAX(INDEX($C$1:$C$13701,MIN(13701,ROW()+1)):INDEX($C$1:$C$13701,MIN(13701,ROW()+設定!$B$24))),$C9918&gt;=設定!$B$32,$C9918&gt;=MAX(MIN(INDEX($C$1:$C$13701,MAX(1,ROW()-設定!$B$26)):INDEX($C$1:$C$13701,MAX(1,ROW()-1))),MIN(INDEX($C$1:$C$13701,MIN(13701,ROW()+1)):INDEX($C$1:$C$13701,MIN(13701,ROW()+設定!$B$26))))*10^(設定!$B$27/20)),1,0))</f>
        <v>0</v>
      </c>
      <c r="G9918" s="33" t="n">
        <f aca="false">$G9917+IF($F9918=1,1,0)</f>
        <v>5</v>
      </c>
      <c r="H9918" s="0" t="str">
        <f aca="false">IF($F9918=1,$G9918,"")</f>
        <v/>
      </c>
    </row>
    <row r="9919" customFormat="false" ht="15" hidden="false" customHeight="false" outlineLevel="0" collapsed="false">
      <c r="A9919" s="30" t="n">
        <v>1549.53125</v>
      </c>
      <c r="B9919" s="31" t="n">
        <v>0.1001</v>
      </c>
      <c r="C9919" s="32" t="n">
        <f aca="false">IF($A9919="","",IF(設定!$B$21="dB",10^($B9919/20),ABS($B9919)))</f>
        <v>1.0115911005658</v>
      </c>
      <c r="D9919" s="32" t="n">
        <f aca="false">IF($A9919="","",$A9919^2)</f>
        <v>2401047.09472656</v>
      </c>
      <c r="E9919" s="32" t="n">
        <f aca="false">IF($A9919="","",IF($C9919&lt;=0,"",1/$C9919^2))</f>
        <v>0.977214719496297</v>
      </c>
      <c r="F9919" s="33" t="n">
        <f aca="false">IF(OR(ROW()-設定!$B$30&lt;2,ROW()+設定!$B$30&gt;13701,N($A9919)&lt;=0,N(INDEX($A$2:$A$13701,MIN(13700,MAX(1,ROW()-1+設定!$B$30))))&lt;=0,$A9919&lt;設定!$B$28,$A9919&gt;設定!$B$29),0,IF(AND($C9919&gt;=MAX(INDEX($C$1:$C$13701,MAX(1,ROW()-設定!$B$24)):INDEX($C$1:$C$13701,MAX(1,ROW()-1))),$C9919&gt;MAX(INDEX($C$1:$C$13701,MIN(13701,ROW()+1)):INDEX($C$1:$C$13701,MIN(13701,ROW()+設定!$B$24))),$C9919&gt;=設定!$B$32,$C9919&gt;=MAX(MIN(INDEX($C$1:$C$13701,MAX(1,ROW()-設定!$B$26)):INDEX($C$1:$C$13701,MAX(1,ROW()-1))),MIN(INDEX($C$1:$C$13701,MIN(13701,ROW()+1)):INDEX($C$1:$C$13701,MIN(13701,ROW()+設定!$B$26))))*10^(設定!$B$27/20)),1,0))</f>
        <v>0</v>
      </c>
      <c r="G9919" s="33" t="n">
        <f aca="false">$G9918+IF($F9919=1,1,0)</f>
        <v>5</v>
      </c>
      <c r="H9919" s="0" t="str">
        <f aca="false">IF($F9919=1,$G9919,"")</f>
        <v/>
      </c>
    </row>
    <row r="9920" customFormat="false" ht="15" hidden="false" customHeight="false" outlineLevel="0" collapsed="false">
      <c r="A9920" s="30" t="n">
        <v>1549.6875</v>
      </c>
      <c r="B9920" s="31" t="n">
        <v>0.1119</v>
      </c>
      <c r="C9920" s="32" t="n">
        <f aca="false">IF($A9920="","",IF(設定!$B$21="dB",10^($B9920/20),ABS($B9920)))</f>
        <v>1.01296630648738</v>
      </c>
      <c r="D9920" s="32" t="n">
        <f aca="false">IF($A9920="","",$A9920^2)</f>
        <v>2401531.34765625</v>
      </c>
      <c r="E9920" s="32" t="n">
        <f aca="false">IF($A9920="","",IF($C9920&lt;=0,"",1/$C9920^2))</f>
        <v>0.974563181654499</v>
      </c>
      <c r="F9920" s="33" t="n">
        <f aca="false">IF(OR(ROW()-設定!$B$30&lt;2,ROW()+設定!$B$30&gt;13701,N($A9920)&lt;=0,N(INDEX($A$2:$A$13701,MIN(13700,MAX(1,ROW()-1+設定!$B$30))))&lt;=0,$A9920&lt;設定!$B$28,$A9920&gt;設定!$B$29),0,IF(AND($C9920&gt;=MAX(INDEX($C$1:$C$13701,MAX(1,ROW()-設定!$B$24)):INDEX($C$1:$C$13701,MAX(1,ROW()-1))),$C9920&gt;MAX(INDEX($C$1:$C$13701,MIN(13701,ROW()+1)):INDEX($C$1:$C$13701,MIN(13701,ROW()+設定!$B$24))),$C9920&gt;=設定!$B$32,$C9920&gt;=MAX(MIN(INDEX($C$1:$C$13701,MAX(1,ROW()-設定!$B$26)):INDEX($C$1:$C$13701,MAX(1,ROW()-1))),MIN(INDEX($C$1:$C$13701,MIN(13701,ROW()+1)):INDEX($C$1:$C$13701,MIN(13701,ROW()+設定!$B$26))))*10^(設定!$B$27/20)),1,0))</f>
        <v>0</v>
      </c>
      <c r="G9920" s="33" t="n">
        <f aca="false">$G9919+IF($F9920=1,1,0)</f>
        <v>5</v>
      </c>
      <c r="H9920" s="0" t="str">
        <f aca="false">IF($F9920=1,$G9920,"")</f>
        <v/>
      </c>
    </row>
    <row r="9921" customFormat="false" ht="15" hidden="false" customHeight="false" outlineLevel="0" collapsed="false">
      <c r="A9921" s="30" t="n">
        <v>1549.84375</v>
      </c>
      <c r="B9921" s="31" t="n">
        <v>-0.0321</v>
      </c>
      <c r="C9921" s="32" t="n">
        <f aca="false">IF($A9921="","",IF(設定!$B$21="dB",10^($B9921/20),ABS($B9921)))</f>
        <v>0.996311171432132</v>
      </c>
      <c r="D9921" s="32" t="n">
        <f aca="false">IF($A9921="","",$A9921^2)</f>
        <v>2402015.64941406</v>
      </c>
      <c r="E9921" s="32" t="n">
        <f aca="false">IF($A9921="","",IF($C9921&lt;=0,"",1/$C9921^2))</f>
        <v>1.00741868121657</v>
      </c>
      <c r="F9921" s="33" t="n">
        <f aca="false">IF(OR(ROW()-設定!$B$30&lt;2,ROW()+設定!$B$30&gt;13701,N($A9921)&lt;=0,N(INDEX($A$2:$A$13701,MIN(13700,MAX(1,ROW()-1+設定!$B$30))))&lt;=0,$A9921&lt;設定!$B$28,$A9921&gt;設定!$B$29),0,IF(AND($C9921&gt;=MAX(INDEX($C$1:$C$13701,MAX(1,ROW()-設定!$B$24)):INDEX($C$1:$C$13701,MAX(1,ROW()-1))),$C9921&gt;MAX(INDEX($C$1:$C$13701,MIN(13701,ROW()+1)):INDEX($C$1:$C$13701,MIN(13701,ROW()+設定!$B$24))),$C9921&gt;=設定!$B$32,$C9921&gt;=MAX(MIN(INDEX($C$1:$C$13701,MAX(1,ROW()-設定!$B$26)):INDEX($C$1:$C$13701,MAX(1,ROW()-1))),MIN(INDEX($C$1:$C$13701,MIN(13701,ROW()+1)):INDEX($C$1:$C$13701,MIN(13701,ROW()+設定!$B$26))))*10^(設定!$B$27/20)),1,0))</f>
        <v>0</v>
      </c>
      <c r="G9921" s="33" t="n">
        <f aca="false">$G9920+IF($F9921=1,1,0)</f>
        <v>5</v>
      </c>
      <c r="H9921" s="0" t="str">
        <f aca="false">IF($F9921=1,$G9921,"")</f>
        <v/>
      </c>
    </row>
    <row r="9922" customFormat="false" ht="15" hidden="false" customHeight="false" outlineLevel="0" collapsed="false">
      <c r="A9922" s="30" t="n">
        <v>1550</v>
      </c>
      <c r="B9922" s="31" t="n">
        <v>0.017</v>
      </c>
      <c r="C9922" s="32" t="n">
        <f aca="false">IF($A9922="","",IF(設定!$B$21="dB",10^($B9922/20),ABS($B9922)))</f>
        <v>1.0019591138899</v>
      </c>
      <c r="D9922" s="32" t="n">
        <f aca="false">IF($A9922="","",$A9922^2)</f>
        <v>2402500</v>
      </c>
      <c r="E9922" s="32" t="n">
        <f aca="false">IF($A9922="","",IF($C9922&lt;=0,"",1/$C9922^2))</f>
        <v>0.996093256598079</v>
      </c>
      <c r="F9922" s="33" t="n">
        <f aca="false">IF(OR(ROW()-設定!$B$30&lt;2,ROW()+設定!$B$30&gt;13701,N($A9922)&lt;=0,N(INDEX($A$2:$A$13701,MIN(13700,MAX(1,ROW()-1+設定!$B$30))))&lt;=0,$A9922&lt;設定!$B$28,$A9922&gt;設定!$B$29),0,IF(AND($C9922&gt;=MAX(INDEX($C$1:$C$13701,MAX(1,ROW()-設定!$B$24)):INDEX($C$1:$C$13701,MAX(1,ROW()-1))),$C9922&gt;MAX(INDEX($C$1:$C$13701,MIN(13701,ROW()+1)):INDEX($C$1:$C$13701,MIN(13701,ROW()+設定!$B$24))),$C9922&gt;=設定!$B$32,$C9922&gt;=MAX(MIN(INDEX($C$1:$C$13701,MAX(1,ROW()-設定!$B$26)):INDEX($C$1:$C$13701,MAX(1,ROW()-1))),MIN(INDEX($C$1:$C$13701,MIN(13701,ROW()+1)):INDEX($C$1:$C$13701,MIN(13701,ROW()+設定!$B$26))))*10^(設定!$B$27/20)),1,0))</f>
        <v>0</v>
      </c>
      <c r="G9922" s="33" t="n">
        <f aca="false">$G9921+IF($F9922=1,1,0)</f>
        <v>5</v>
      </c>
      <c r="H9922" s="0" t="str">
        <f aca="false">IF($F9922=1,$G9922,"")</f>
        <v/>
      </c>
    </row>
    <row r="9923" customFormat="false" ht="15" hidden="false" customHeight="false" outlineLevel="0" collapsed="false">
      <c r="A9923" s="30" t="n">
        <v>1550.15625</v>
      </c>
      <c r="B9923" s="31" t="n">
        <v>-0.1459</v>
      </c>
      <c r="C9923" s="32" t="n">
        <f aca="false">IF($A9923="","",IF(設定!$B$21="dB",10^($B9923/20),ABS($B9923)))</f>
        <v>0.983342930775442</v>
      </c>
      <c r="D9923" s="32" t="n">
        <f aca="false">IF($A9923="","",$A9923^2)</f>
        <v>2402984.39941406</v>
      </c>
      <c r="E9923" s="32" t="n">
        <f aca="false">IF($A9923="","",IF($C9923&lt;=0,"",1/$C9923^2))</f>
        <v>1.03416539162089</v>
      </c>
      <c r="F9923" s="33" t="n">
        <f aca="false">IF(OR(ROW()-設定!$B$30&lt;2,ROW()+設定!$B$30&gt;13701,N($A9923)&lt;=0,N(INDEX($A$2:$A$13701,MIN(13700,MAX(1,ROW()-1+設定!$B$30))))&lt;=0,$A9923&lt;設定!$B$28,$A9923&gt;設定!$B$29),0,IF(AND($C9923&gt;=MAX(INDEX($C$1:$C$13701,MAX(1,ROW()-設定!$B$24)):INDEX($C$1:$C$13701,MAX(1,ROW()-1))),$C9923&gt;MAX(INDEX($C$1:$C$13701,MIN(13701,ROW()+1)):INDEX($C$1:$C$13701,MIN(13701,ROW()+設定!$B$24))),$C9923&gt;=設定!$B$32,$C9923&gt;=MAX(MIN(INDEX($C$1:$C$13701,MAX(1,ROW()-設定!$B$26)):INDEX($C$1:$C$13701,MAX(1,ROW()-1))),MIN(INDEX($C$1:$C$13701,MIN(13701,ROW()+1)):INDEX($C$1:$C$13701,MIN(13701,ROW()+設定!$B$26))))*10^(設定!$B$27/20)),1,0))</f>
        <v>0</v>
      </c>
      <c r="G9923" s="33" t="n">
        <f aca="false">$G9922+IF($F9923=1,1,0)</f>
        <v>5</v>
      </c>
      <c r="H9923" s="0" t="str">
        <f aca="false">IF($F9923=1,$G9923,"")</f>
        <v/>
      </c>
    </row>
    <row r="9924" customFormat="false" ht="15" hidden="false" customHeight="false" outlineLevel="0" collapsed="false">
      <c r="A9924" s="30" t="n">
        <v>1550.3125</v>
      </c>
      <c r="B9924" s="31" t="n">
        <v>-0.1704</v>
      </c>
      <c r="C9924" s="32" t="n">
        <f aca="false">IF($A9924="","",IF(設定!$B$21="dB",10^($B9924/20),ABS($B9924)))</f>
        <v>0.980573156219534</v>
      </c>
      <c r="D9924" s="32" t="n">
        <f aca="false">IF($A9924="","",$A9924^2)</f>
        <v>2403468.84765625</v>
      </c>
      <c r="E9924" s="32" t="n">
        <f aca="false">IF($A9924="","",IF($C9924&lt;=0,"",1/$C9924^2))</f>
        <v>1.04001595042691</v>
      </c>
      <c r="F9924" s="33" t="n">
        <f aca="false">IF(OR(ROW()-設定!$B$30&lt;2,ROW()+設定!$B$30&gt;13701,N($A9924)&lt;=0,N(INDEX($A$2:$A$13701,MIN(13700,MAX(1,ROW()-1+設定!$B$30))))&lt;=0,$A9924&lt;設定!$B$28,$A9924&gt;設定!$B$29),0,IF(AND($C9924&gt;=MAX(INDEX($C$1:$C$13701,MAX(1,ROW()-設定!$B$24)):INDEX($C$1:$C$13701,MAX(1,ROW()-1))),$C9924&gt;MAX(INDEX($C$1:$C$13701,MIN(13701,ROW()+1)):INDEX($C$1:$C$13701,MIN(13701,ROW()+設定!$B$24))),$C9924&gt;=設定!$B$32,$C9924&gt;=MAX(MIN(INDEX($C$1:$C$13701,MAX(1,ROW()-設定!$B$26)):INDEX($C$1:$C$13701,MAX(1,ROW()-1))),MIN(INDEX($C$1:$C$13701,MIN(13701,ROW()+1)):INDEX($C$1:$C$13701,MIN(13701,ROW()+設定!$B$26))))*10^(設定!$B$27/20)),1,0))</f>
        <v>0</v>
      </c>
      <c r="G9924" s="33" t="n">
        <f aca="false">$G9923+IF($F9924=1,1,0)</f>
        <v>5</v>
      </c>
      <c r="H9924" s="0" t="str">
        <f aca="false">IF($F9924=1,$G9924,"")</f>
        <v/>
      </c>
    </row>
    <row r="9925" customFormat="false" ht="15" hidden="false" customHeight="false" outlineLevel="0" collapsed="false">
      <c r="A9925" s="30" t="n">
        <v>1550.46875</v>
      </c>
      <c r="B9925" s="31" t="n">
        <v>-0.3036</v>
      </c>
      <c r="C9925" s="32" t="n">
        <f aca="false">IF($A9925="","",IF(設定!$B$21="dB",10^($B9925/20),ABS($B9925)))</f>
        <v>0.965650567369639</v>
      </c>
      <c r="D9925" s="32" t="n">
        <f aca="false">IF($A9925="","",$A9925^2)</f>
        <v>2403953.34472656</v>
      </c>
      <c r="E9925" s="32" t="n">
        <f aca="false">IF($A9925="","",IF($C9925&lt;=0,"",1/$C9925^2))</f>
        <v>1.07240788865021</v>
      </c>
      <c r="F9925" s="33" t="n">
        <f aca="false">IF(OR(ROW()-設定!$B$30&lt;2,ROW()+設定!$B$30&gt;13701,N($A9925)&lt;=0,N(INDEX($A$2:$A$13701,MIN(13700,MAX(1,ROW()-1+設定!$B$30))))&lt;=0,$A9925&lt;設定!$B$28,$A9925&gt;設定!$B$29),0,IF(AND($C9925&gt;=MAX(INDEX($C$1:$C$13701,MAX(1,ROW()-設定!$B$24)):INDEX($C$1:$C$13701,MAX(1,ROW()-1))),$C9925&gt;MAX(INDEX($C$1:$C$13701,MIN(13701,ROW()+1)):INDEX($C$1:$C$13701,MIN(13701,ROW()+設定!$B$24))),$C9925&gt;=設定!$B$32,$C9925&gt;=MAX(MIN(INDEX($C$1:$C$13701,MAX(1,ROW()-設定!$B$26)):INDEX($C$1:$C$13701,MAX(1,ROW()-1))),MIN(INDEX($C$1:$C$13701,MIN(13701,ROW()+1)):INDEX($C$1:$C$13701,MIN(13701,ROW()+設定!$B$26))))*10^(設定!$B$27/20)),1,0))</f>
        <v>0</v>
      </c>
      <c r="G9925" s="33" t="n">
        <f aca="false">$G9924+IF($F9925=1,1,0)</f>
        <v>5</v>
      </c>
      <c r="H9925" s="0" t="str">
        <f aca="false">IF($F9925=1,$G9925,"")</f>
        <v/>
      </c>
    </row>
    <row r="9926" customFormat="false" ht="15" hidden="false" customHeight="false" outlineLevel="0" collapsed="false">
      <c r="A9926" s="30" t="n">
        <v>1550.625</v>
      </c>
      <c r="B9926" s="31" t="n">
        <v>-0.3302</v>
      </c>
      <c r="C9926" s="32" t="n">
        <f aca="false">IF($A9926="","",IF(設定!$B$21="dB",10^($B9926/20),ABS($B9926)))</f>
        <v>0.962697845781024</v>
      </c>
      <c r="D9926" s="32" t="n">
        <f aca="false">IF($A9926="","",$A9926^2)</f>
        <v>2404437.890625</v>
      </c>
      <c r="E9926" s="32" t="n">
        <f aca="false">IF($A9926="","",IF($C9926&lt;=0,"",1/$C9926^2))</f>
        <v>1.07899641070671</v>
      </c>
      <c r="F9926" s="33" t="n">
        <f aca="false">IF(OR(ROW()-設定!$B$30&lt;2,ROW()+設定!$B$30&gt;13701,N($A9926)&lt;=0,N(INDEX($A$2:$A$13701,MIN(13700,MAX(1,ROW()-1+設定!$B$30))))&lt;=0,$A9926&lt;設定!$B$28,$A9926&gt;設定!$B$29),0,IF(AND($C9926&gt;=MAX(INDEX($C$1:$C$13701,MAX(1,ROW()-設定!$B$24)):INDEX($C$1:$C$13701,MAX(1,ROW()-1))),$C9926&gt;MAX(INDEX($C$1:$C$13701,MIN(13701,ROW()+1)):INDEX($C$1:$C$13701,MIN(13701,ROW()+設定!$B$24))),$C9926&gt;=設定!$B$32,$C9926&gt;=MAX(MIN(INDEX($C$1:$C$13701,MAX(1,ROW()-設定!$B$26)):INDEX($C$1:$C$13701,MAX(1,ROW()-1))),MIN(INDEX($C$1:$C$13701,MIN(13701,ROW()+1)):INDEX($C$1:$C$13701,MIN(13701,ROW()+設定!$B$26))))*10^(設定!$B$27/20)),1,0))</f>
        <v>0</v>
      </c>
      <c r="G9926" s="33" t="n">
        <f aca="false">$G9925+IF($F9926=1,1,0)</f>
        <v>5</v>
      </c>
      <c r="H9926" s="0" t="str">
        <f aca="false">IF($F9926=1,$G9926,"")</f>
        <v/>
      </c>
    </row>
    <row r="9927" customFormat="false" ht="15" hidden="false" customHeight="false" outlineLevel="0" collapsed="false">
      <c r="A9927" s="30" t="n">
        <v>1550.78125</v>
      </c>
      <c r="B9927" s="31" t="n">
        <v>-0.186</v>
      </c>
      <c r="C9927" s="32" t="n">
        <f aca="false">IF($A9927="","",IF(設定!$B$21="dB",10^($B9927/20),ABS($B9927)))</f>
        <v>0.978813611335182</v>
      </c>
      <c r="D9927" s="32" t="n">
        <f aca="false">IF($A9927="","",$A9927^2)</f>
        <v>2404922.48535156</v>
      </c>
      <c r="E9927" s="32" t="n">
        <f aca="false">IF($A9927="","",IF($C9927&lt;=0,"",1/$C9927^2))</f>
        <v>1.04375843932355</v>
      </c>
      <c r="F9927" s="33" t="n">
        <f aca="false">IF(OR(ROW()-設定!$B$30&lt;2,ROW()+設定!$B$30&gt;13701,N($A9927)&lt;=0,N(INDEX($A$2:$A$13701,MIN(13700,MAX(1,ROW()-1+設定!$B$30))))&lt;=0,$A9927&lt;設定!$B$28,$A9927&gt;設定!$B$29),0,IF(AND($C9927&gt;=MAX(INDEX($C$1:$C$13701,MAX(1,ROW()-設定!$B$24)):INDEX($C$1:$C$13701,MAX(1,ROW()-1))),$C9927&gt;MAX(INDEX($C$1:$C$13701,MIN(13701,ROW()+1)):INDEX($C$1:$C$13701,MIN(13701,ROW()+設定!$B$24))),$C9927&gt;=設定!$B$32,$C9927&gt;=MAX(MIN(INDEX($C$1:$C$13701,MAX(1,ROW()-設定!$B$26)):INDEX($C$1:$C$13701,MAX(1,ROW()-1))),MIN(INDEX($C$1:$C$13701,MIN(13701,ROW()+1)):INDEX($C$1:$C$13701,MIN(13701,ROW()+設定!$B$26))))*10^(設定!$B$27/20)),1,0))</f>
        <v>0</v>
      </c>
      <c r="G9927" s="33" t="n">
        <f aca="false">$G9926+IF($F9927=1,1,0)</f>
        <v>5</v>
      </c>
      <c r="H9927" s="0" t="str">
        <f aca="false">IF($F9927=1,$G9927,"")</f>
        <v/>
      </c>
    </row>
    <row r="9928" customFormat="false" ht="15" hidden="false" customHeight="false" outlineLevel="0" collapsed="false">
      <c r="A9928" s="30" t="n">
        <v>1550.9375</v>
      </c>
      <c r="B9928" s="31" t="n">
        <v>-0.5756</v>
      </c>
      <c r="C9928" s="32" t="n">
        <f aca="false">IF($A9928="","",IF(設定!$B$21="dB",10^($B9928/20),ABS($B9928)))</f>
        <v>0.935879641441382</v>
      </c>
      <c r="D9928" s="32" t="n">
        <f aca="false">IF($A9928="","",$A9928^2)</f>
        <v>2405407.12890625</v>
      </c>
      <c r="E9928" s="32" t="n">
        <f aca="false">IF($A9928="","",IF($C9928&lt;=0,"",1/$C9928^2))</f>
        <v>1.14172102831264</v>
      </c>
      <c r="F9928" s="33" t="n">
        <f aca="false">IF(OR(ROW()-設定!$B$30&lt;2,ROW()+設定!$B$30&gt;13701,N($A9928)&lt;=0,N(INDEX($A$2:$A$13701,MIN(13700,MAX(1,ROW()-1+設定!$B$30))))&lt;=0,$A9928&lt;設定!$B$28,$A9928&gt;設定!$B$29),0,IF(AND($C9928&gt;=MAX(INDEX($C$1:$C$13701,MAX(1,ROW()-設定!$B$24)):INDEX($C$1:$C$13701,MAX(1,ROW()-1))),$C9928&gt;MAX(INDEX($C$1:$C$13701,MIN(13701,ROW()+1)):INDEX($C$1:$C$13701,MIN(13701,ROW()+設定!$B$24))),$C9928&gt;=設定!$B$32,$C9928&gt;=MAX(MIN(INDEX($C$1:$C$13701,MAX(1,ROW()-設定!$B$26)):INDEX($C$1:$C$13701,MAX(1,ROW()-1))),MIN(INDEX($C$1:$C$13701,MIN(13701,ROW()+1)):INDEX($C$1:$C$13701,MIN(13701,ROW()+設定!$B$26))))*10^(設定!$B$27/20)),1,0))</f>
        <v>0</v>
      </c>
      <c r="G9928" s="33" t="n">
        <f aca="false">$G9927+IF($F9928=1,1,0)</f>
        <v>5</v>
      </c>
      <c r="H9928" s="0" t="str">
        <f aca="false">IF($F9928=1,$G9928,"")</f>
        <v/>
      </c>
    </row>
    <row r="9929" customFormat="false" ht="15" hidden="false" customHeight="false" outlineLevel="0" collapsed="false">
      <c r="A9929" s="30" t="n">
        <v>1551.09375</v>
      </c>
      <c r="B9929" s="31" t="n">
        <v>-0.5035</v>
      </c>
      <c r="C9929" s="32" t="n">
        <f aca="false">IF($A9929="","",IF(設定!$B$21="dB",10^($B9929/20),ABS($B9929)))</f>
        <v>0.943680541331902</v>
      </c>
      <c r="D9929" s="32" t="n">
        <f aca="false">IF($A9929="","",$A9929^2)</f>
        <v>2405891.82128906</v>
      </c>
      <c r="E9929" s="32" t="n">
        <f aca="false">IF($A9929="","",IF($C9929&lt;=0,"",1/$C9929^2))</f>
        <v>1.12292305880398</v>
      </c>
      <c r="F9929" s="33" t="n">
        <f aca="false">IF(OR(ROW()-設定!$B$30&lt;2,ROW()+設定!$B$30&gt;13701,N($A9929)&lt;=0,N(INDEX($A$2:$A$13701,MIN(13700,MAX(1,ROW()-1+設定!$B$30))))&lt;=0,$A9929&lt;設定!$B$28,$A9929&gt;設定!$B$29),0,IF(AND($C9929&gt;=MAX(INDEX($C$1:$C$13701,MAX(1,ROW()-設定!$B$24)):INDEX($C$1:$C$13701,MAX(1,ROW()-1))),$C9929&gt;MAX(INDEX($C$1:$C$13701,MIN(13701,ROW()+1)):INDEX($C$1:$C$13701,MIN(13701,ROW()+設定!$B$24))),$C9929&gt;=設定!$B$32,$C9929&gt;=MAX(MIN(INDEX($C$1:$C$13701,MAX(1,ROW()-設定!$B$26)):INDEX($C$1:$C$13701,MAX(1,ROW()-1))),MIN(INDEX($C$1:$C$13701,MIN(13701,ROW()+1)):INDEX($C$1:$C$13701,MIN(13701,ROW()+設定!$B$26))))*10^(設定!$B$27/20)),1,0))</f>
        <v>0</v>
      </c>
      <c r="G9929" s="33" t="n">
        <f aca="false">$G9928+IF($F9929=1,1,0)</f>
        <v>5</v>
      </c>
      <c r="H9929" s="0" t="str">
        <f aca="false">IF($F9929=1,$G9929,"")</f>
        <v/>
      </c>
    </row>
    <row r="9930" customFormat="false" ht="15" hidden="false" customHeight="false" outlineLevel="0" collapsed="false">
      <c r="A9930" s="30" t="n">
        <v>1551.25</v>
      </c>
      <c r="B9930" s="31" t="n">
        <v>-0.6266</v>
      </c>
      <c r="C9930" s="32" t="n">
        <f aca="false">IF($A9930="","",IF(設定!$B$21="dB",10^($B9930/20),ABS($B9930)))</f>
        <v>0.930400639012132</v>
      </c>
      <c r="D9930" s="32" t="n">
        <f aca="false">IF($A9930="","",$A9930^2)</f>
        <v>2406376.5625</v>
      </c>
      <c r="E9930" s="32" t="n">
        <f aca="false">IF($A9930="","",IF($C9930&lt;=0,"",1/$C9930^2))</f>
        <v>1.15520750047293</v>
      </c>
      <c r="F9930" s="33" t="n">
        <f aca="false">IF(OR(ROW()-設定!$B$30&lt;2,ROW()+設定!$B$30&gt;13701,N($A9930)&lt;=0,N(INDEX($A$2:$A$13701,MIN(13700,MAX(1,ROW()-1+設定!$B$30))))&lt;=0,$A9930&lt;設定!$B$28,$A9930&gt;設定!$B$29),0,IF(AND($C9930&gt;=MAX(INDEX($C$1:$C$13701,MAX(1,ROW()-設定!$B$24)):INDEX($C$1:$C$13701,MAX(1,ROW()-1))),$C9930&gt;MAX(INDEX($C$1:$C$13701,MIN(13701,ROW()+1)):INDEX($C$1:$C$13701,MIN(13701,ROW()+設定!$B$24))),$C9930&gt;=設定!$B$32,$C9930&gt;=MAX(MIN(INDEX($C$1:$C$13701,MAX(1,ROW()-設定!$B$26)):INDEX($C$1:$C$13701,MAX(1,ROW()-1))),MIN(INDEX($C$1:$C$13701,MIN(13701,ROW()+1)):INDEX($C$1:$C$13701,MIN(13701,ROW()+設定!$B$26))))*10^(設定!$B$27/20)),1,0))</f>
        <v>0</v>
      </c>
      <c r="G9930" s="33" t="n">
        <f aca="false">$G9929+IF($F9930=1,1,0)</f>
        <v>5</v>
      </c>
      <c r="H9930" s="0" t="str">
        <f aca="false">IF($F9930=1,$G9930,"")</f>
        <v/>
      </c>
    </row>
    <row r="9931" customFormat="false" ht="15" hidden="false" customHeight="false" outlineLevel="0" collapsed="false">
      <c r="A9931" s="30" t="n">
        <v>1551.40625</v>
      </c>
      <c r="B9931" s="31" t="n">
        <v>-0.5187</v>
      </c>
      <c r="C9931" s="32" t="n">
        <f aca="false">IF($A9931="","",IF(設定!$B$21="dB",10^($B9931/20),ABS($B9931)))</f>
        <v>0.942030577834149</v>
      </c>
      <c r="D9931" s="32" t="n">
        <f aca="false">IF($A9931="","",$A9931^2)</f>
        <v>2406861.35253906</v>
      </c>
      <c r="E9931" s="32" t="n">
        <f aca="false">IF($A9931="","",IF($C9931&lt;=0,"",1/$C9931^2))</f>
        <v>1.12686009582236</v>
      </c>
      <c r="F9931" s="33" t="n">
        <f aca="false">IF(OR(ROW()-設定!$B$30&lt;2,ROW()+設定!$B$30&gt;13701,N($A9931)&lt;=0,N(INDEX($A$2:$A$13701,MIN(13700,MAX(1,ROW()-1+設定!$B$30))))&lt;=0,$A9931&lt;設定!$B$28,$A9931&gt;設定!$B$29),0,IF(AND($C9931&gt;=MAX(INDEX($C$1:$C$13701,MAX(1,ROW()-設定!$B$24)):INDEX($C$1:$C$13701,MAX(1,ROW()-1))),$C9931&gt;MAX(INDEX($C$1:$C$13701,MIN(13701,ROW()+1)):INDEX($C$1:$C$13701,MIN(13701,ROW()+設定!$B$24))),$C9931&gt;=設定!$B$32,$C9931&gt;=MAX(MIN(INDEX($C$1:$C$13701,MAX(1,ROW()-設定!$B$26)):INDEX($C$1:$C$13701,MAX(1,ROW()-1))),MIN(INDEX($C$1:$C$13701,MIN(13701,ROW()+1)):INDEX($C$1:$C$13701,MIN(13701,ROW()+設定!$B$26))))*10^(設定!$B$27/20)),1,0))</f>
        <v>0</v>
      </c>
      <c r="G9931" s="33" t="n">
        <f aca="false">$G9930+IF($F9931=1,1,0)</f>
        <v>5</v>
      </c>
      <c r="H9931" s="0" t="str">
        <f aca="false">IF($F9931=1,$G9931,"")</f>
        <v/>
      </c>
    </row>
    <row r="9932" customFormat="false" ht="15" hidden="false" customHeight="false" outlineLevel="0" collapsed="false">
      <c r="A9932" s="30" t="n">
        <v>1551.5625</v>
      </c>
      <c r="B9932" s="31" t="n">
        <v>-0.488</v>
      </c>
      <c r="C9932" s="32" t="n">
        <f aca="false">IF($A9932="","",IF(設定!$B$21="dB",10^($B9932/20),ABS($B9932)))</f>
        <v>0.945366045957965</v>
      </c>
      <c r="D9932" s="32" t="n">
        <f aca="false">IF($A9932="","",$A9932^2)</f>
        <v>2407346.19140625</v>
      </c>
      <c r="E9932" s="32" t="n">
        <f aca="false">IF($A9932="","",IF($C9932&lt;=0,"",1/$C9932^2))</f>
        <v>1.11892248195524</v>
      </c>
      <c r="F9932" s="33" t="n">
        <f aca="false">IF(OR(ROW()-設定!$B$30&lt;2,ROW()+設定!$B$30&gt;13701,N($A9932)&lt;=0,N(INDEX($A$2:$A$13701,MIN(13700,MAX(1,ROW()-1+設定!$B$30))))&lt;=0,$A9932&lt;設定!$B$28,$A9932&gt;設定!$B$29),0,IF(AND($C9932&gt;=MAX(INDEX($C$1:$C$13701,MAX(1,ROW()-設定!$B$24)):INDEX($C$1:$C$13701,MAX(1,ROW()-1))),$C9932&gt;MAX(INDEX($C$1:$C$13701,MIN(13701,ROW()+1)):INDEX($C$1:$C$13701,MIN(13701,ROW()+設定!$B$24))),$C9932&gt;=設定!$B$32,$C9932&gt;=MAX(MIN(INDEX($C$1:$C$13701,MAX(1,ROW()-設定!$B$26)):INDEX($C$1:$C$13701,MAX(1,ROW()-1))),MIN(INDEX($C$1:$C$13701,MIN(13701,ROW()+1)):INDEX($C$1:$C$13701,MIN(13701,ROW()+設定!$B$26))))*10^(設定!$B$27/20)),1,0))</f>
        <v>0</v>
      </c>
      <c r="G9932" s="33" t="n">
        <f aca="false">$G9931+IF($F9932=1,1,0)</f>
        <v>5</v>
      </c>
      <c r="H9932" s="0" t="str">
        <f aca="false">IF($F9932=1,$G9932,"")</f>
        <v/>
      </c>
    </row>
    <row r="9933" customFormat="false" ht="15" hidden="false" customHeight="false" outlineLevel="0" collapsed="false">
      <c r="A9933" s="30" t="n">
        <v>1551.71875</v>
      </c>
      <c r="B9933" s="31" t="n">
        <v>-0.7744</v>
      </c>
      <c r="C9933" s="32" t="n">
        <f aca="false">IF($A9933="","",IF(設定!$B$21="dB",10^($B9933/20),ABS($B9933)))</f>
        <v>0.914702782081741</v>
      </c>
      <c r="D9933" s="32" t="n">
        <f aca="false">IF($A9933="","",$A9933^2)</f>
        <v>2407831.07910156</v>
      </c>
      <c r="E9933" s="32" t="n">
        <f aca="false">IF($A9933="","",IF($C9933&lt;=0,"",1/$C9933^2))</f>
        <v>1.19519839150695</v>
      </c>
      <c r="F9933" s="33" t="n">
        <f aca="false">IF(OR(ROW()-設定!$B$30&lt;2,ROW()+設定!$B$30&gt;13701,N($A9933)&lt;=0,N(INDEX($A$2:$A$13701,MIN(13700,MAX(1,ROW()-1+設定!$B$30))))&lt;=0,$A9933&lt;設定!$B$28,$A9933&gt;設定!$B$29),0,IF(AND($C9933&gt;=MAX(INDEX($C$1:$C$13701,MAX(1,ROW()-設定!$B$24)):INDEX($C$1:$C$13701,MAX(1,ROW()-1))),$C9933&gt;MAX(INDEX($C$1:$C$13701,MIN(13701,ROW()+1)):INDEX($C$1:$C$13701,MIN(13701,ROW()+設定!$B$24))),$C9933&gt;=設定!$B$32,$C9933&gt;=MAX(MIN(INDEX($C$1:$C$13701,MAX(1,ROW()-設定!$B$26)):INDEX($C$1:$C$13701,MAX(1,ROW()-1))),MIN(INDEX($C$1:$C$13701,MIN(13701,ROW()+1)):INDEX($C$1:$C$13701,MIN(13701,ROW()+設定!$B$26))))*10^(設定!$B$27/20)),1,0))</f>
        <v>0</v>
      </c>
      <c r="G9933" s="33" t="n">
        <f aca="false">$G9932+IF($F9933=1,1,0)</f>
        <v>5</v>
      </c>
      <c r="H9933" s="0" t="str">
        <f aca="false">IF($F9933=1,$G9933,"")</f>
        <v/>
      </c>
    </row>
    <row r="9934" customFormat="false" ht="15" hidden="false" customHeight="false" outlineLevel="0" collapsed="false">
      <c r="A9934" s="30" t="n">
        <v>1551.875</v>
      </c>
      <c r="B9934" s="31" t="n">
        <v>-1.1022</v>
      </c>
      <c r="C9934" s="32" t="n">
        <f aca="false">IF($A9934="","",IF(設定!$B$21="dB",10^($B9934/20),ABS($B9934)))</f>
        <v>0.880825745366447</v>
      </c>
      <c r="D9934" s="32" t="n">
        <f aca="false">IF($A9934="","",$A9934^2)</f>
        <v>2408316.015625</v>
      </c>
      <c r="E9934" s="32" t="n">
        <f aca="false">IF($A9934="","",IF($C9934&lt;=0,"",1/$C9934^2))</f>
        <v>1.28890230393814</v>
      </c>
      <c r="F9934" s="33" t="n">
        <f aca="false">IF(OR(ROW()-設定!$B$30&lt;2,ROW()+設定!$B$30&gt;13701,N($A9934)&lt;=0,N(INDEX($A$2:$A$13701,MIN(13700,MAX(1,ROW()-1+設定!$B$30))))&lt;=0,$A9934&lt;設定!$B$28,$A9934&gt;設定!$B$29),0,IF(AND($C9934&gt;=MAX(INDEX($C$1:$C$13701,MAX(1,ROW()-設定!$B$24)):INDEX($C$1:$C$13701,MAX(1,ROW()-1))),$C9934&gt;MAX(INDEX($C$1:$C$13701,MIN(13701,ROW()+1)):INDEX($C$1:$C$13701,MIN(13701,ROW()+設定!$B$24))),$C9934&gt;=設定!$B$32,$C9934&gt;=MAX(MIN(INDEX($C$1:$C$13701,MAX(1,ROW()-設定!$B$26)):INDEX($C$1:$C$13701,MAX(1,ROW()-1))),MIN(INDEX($C$1:$C$13701,MIN(13701,ROW()+1)):INDEX($C$1:$C$13701,MIN(13701,ROW()+設定!$B$26))))*10^(設定!$B$27/20)),1,0))</f>
        <v>0</v>
      </c>
      <c r="G9934" s="33" t="n">
        <f aca="false">$G9933+IF($F9934=1,1,0)</f>
        <v>5</v>
      </c>
      <c r="H9934" s="0" t="str">
        <f aca="false">IF($F9934=1,$G9934,"")</f>
        <v/>
      </c>
    </row>
    <row r="9935" customFormat="false" ht="15" hidden="false" customHeight="false" outlineLevel="0" collapsed="false">
      <c r="A9935" s="30" t="n">
        <v>1552.03125</v>
      </c>
      <c r="B9935" s="31" t="n">
        <v>-0.7951</v>
      </c>
      <c r="C9935" s="32" t="n">
        <f aca="false">IF($A9935="","",IF(設定!$B$21="dB",10^($B9935/20),ABS($B9935)))</f>
        <v>0.912525480233323</v>
      </c>
      <c r="D9935" s="32" t="n">
        <f aca="false">IF($A9935="","",$A9935^2)</f>
        <v>2408801.00097656</v>
      </c>
      <c r="E9935" s="32" t="n">
        <f aca="false">IF($A9935="","",IF($C9935&lt;=0,"",1/$C9935^2))</f>
        <v>1.20090872464159</v>
      </c>
      <c r="F9935" s="33" t="n">
        <f aca="false">IF(OR(ROW()-設定!$B$30&lt;2,ROW()+設定!$B$30&gt;13701,N($A9935)&lt;=0,N(INDEX($A$2:$A$13701,MIN(13700,MAX(1,ROW()-1+設定!$B$30))))&lt;=0,$A9935&lt;設定!$B$28,$A9935&gt;設定!$B$29),0,IF(AND($C9935&gt;=MAX(INDEX($C$1:$C$13701,MAX(1,ROW()-設定!$B$24)):INDEX($C$1:$C$13701,MAX(1,ROW()-1))),$C9935&gt;MAX(INDEX($C$1:$C$13701,MIN(13701,ROW()+1)):INDEX($C$1:$C$13701,MIN(13701,ROW()+設定!$B$24))),$C9935&gt;=設定!$B$32,$C9935&gt;=MAX(MIN(INDEX($C$1:$C$13701,MAX(1,ROW()-設定!$B$26)):INDEX($C$1:$C$13701,MAX(1,ROW()-1))),MIN(INDEX($C$1:$C$13701,MIN(13701,ROW()+1)):INDEX($C$1:$C$13701,MIN(13701,ROW()+設定!$B$26))))*10^(設定!$B$27/20)),1,0))</f>
        <v>0</v>
      </c>
      <c r="G9935" s="33" t="n">
        <f aca="false">$G9934+IF($F9935=1,1,0)</f>
        <v>5</v>
      </c>
      <c r="H9935" s="0" t="str">
        <f aca="false">IF($F9935=1,$G9935,"")</f>
        <v/>
      </c>
    </row>
    <row r="9936" customFormat="false" ht="15" hidden="false" customHeight="false" outlineLevel="0" collapsed="false">
      <c r="A9936" s="30" t="n">
        <v>1552.1875</v>
      </c>
      <c r="B9936" s="31" t="n">
        <v>-0.8545</v>
      </c>
      <c r="C9936" s="32" t="n">
        <f aca="false">IF($A9936="","",IF(設定!$B$21="dB",10^($B9936/20),ABS($B9936)))</f>
        <v>0.906306302271906</v>
      </c>
      <c r="D9936" s="32" t="n">
        <f aca="false">IF($A9936="","",$A9936^2)</f>
        <v>2409286.03515625</v>
      </c>
      <c r="E9936" s="32" t="n">
        <f aca="false">IF($A9936="","",IF($C9936&lt;=0,"",1/$C9936^2))</f>
        <v>1.21744682103139</v>
      </c>
      <c r="F9936" s="33" t="n">
        <f aca="false">IF(OR(ROW()-設定!$B$30&lt;2,ROW()+設定!$B$30&gt;13701,N($A9936)&lt;=0,N(INDEX($A$2:$A$13701,MIN(13700,MAX(1,ROW()-1+設定!$B$30))))&lt;=0,$A9936&lt;設定!$B$28,$A9936&gt;設定!$B$29),0,IF(AND($C9936&gt;=MAX(INDEX($C$1:$C$13701,MAX(1,ROW()-設定!$B$24)):INDEX($C$1:$C$13701,MAX(1,ROW()-1))),$C9936&gt;MAX(INDEX($C$1:$C$13701,MIN(13701,ROW()+1)):INDEX($C$1:$C$13701,MIN(13701,ROW()+設定!$B$24))),$C9936&gt;=設定!$B$32,$C9936&gt;=MAX(MIN(INDEX($C$1:$C$13701,MAX(1,ROW()-設定!$B$26)):INDEX($C$1:$C$13701,MAX(1,ROW()-1))),MIN(INDEX($C$1:$C$13701,MIN(13701,ROW()+1)):INDEX($C$1:$C$13701,MIN(13701,ROW()+設定!$B$26))))*10^(設定!$B$27/20)),1,0))</f>
        <v>0</v>
      </c>
      <c r="G9936" s="33" t="n">
        <f aca="false">$G9935+IF($F9936=1,1,0)</f>
        <v>5</v>
      </c>
      <c r="H9936" s="0" t="str">
        <f aca="false">IF($F9936=1,$G9936,"")</f>
        <v/>
      </c>
    </row>
    <row r="9937" customFormat="false" ht="15" hidden="false" customHeight="false" outlineLevel="0" collapsed="false">
      <c r="A9937" s="30" t="n">
        <v>1552.34375</v>
      </c>
      <c r="B9937" s="31" t="n">
        <v>-1.1659</v>
      </c>
      <c r="C9937" s="32" t="n">
        <f aca="false">IF($A9937="","",IF(設定!$B$21="dB",10^($B9937/20),ABS($B9937)))</f>
        <v>0.874389633283235</v>
      </c>
      <c r="D9937" s="32" t="n">
        <f aca="false">IF($A9937="","",$A9937^2)</f>
        <v>2409771.11816406</v>
      </c>
      <c r="E9937" s="32" t="n">
        <f aca="false">IF($A9937="","",IF($C9937&lt;=0,"",1/$C9937^2))</f>
        <v>1.30794656007968</v>
      </c>
      <c r="F9937" s="33" t="n">
        <f aca="false">IF(OR(ROW()-設定!$B$30&lt;2,ROW()+設定!$B$30&gt;13701,N($A9937)&lt;=0,N(INDEX($A$2:$A$13701,MIN(13700,MAX(1,ROW()-1+設定!$B$30))))&lt;=0,$A9937&lt;設定!$B$28,$A9937&gt;設定!$B$29),0,IF(AND($C9937&gt;=MAX(INDEX($C$1:$C$13701,MAX(1,ROW()-設定!$B$24)):INDEX($C$1:$C$13701,MAX(1,ROW()-1))),$C9937&gt;MAX(INDEX($C$1:$C$13701,MIN(13701,ROW()+1)):INDEX($C$1:$C$13701,MIN(13701,ROW()+設定!$B$24))),$C9937&gt;=設定!$B$32,$C9937&gt;=MAX(MIN(INDEX($C$1:$C$13701,MAX(1,ROW()-設定!$B$26)):INDEX($C$1:$C$13701,MAX(1,ROW()-1))),MIN(INDEX($C$1:$C$13701,MIN(13701,ROW()+1)):INDEX($C$1:$C$13701,MIN(13701,ROW()+設定!$B$26))))*10^(設定!$B$27/20)),1,0))</f>
        <v>0</v>
      </c>
      <c r="G9937" s="33" t="n">
        <f aca="false">$G9936+IF($F9937=1,1,0)</f>
        <v>5</v>
      </c>
      <c r="H9937" s="0" t="str">
        <f aca="false">IF($F9937=1,$G9937,"")</f>
        <v/>
      </c>
    </row>
    <row r="9938" customFormat="false" ht="15" hidden="false" customHeight="false" outlineLevel="0" collapsed="false">
      <c r="A9938" s="30" t="n">
        <v>1552.5</v>
      </c>
      <c r="B9938" s="31" t="n">
        <v>-1.0699</v>
      </c>
      <c r="C9938" s="32" t="n">
        <f aca="false">IF($A9938="","",IF(設定!$B$21="dB",10^($B9938/20),ABS($B9938)))</f>
        <v>0.884107347803901</v>
      </c>
      <c r="D9938" s="32" t="n">
        <f aca="false">IF($A9938="","",$A9938^2)</f>
        <v>2410256.25</v>
      </c>
      <c r="E9938" s="32" t="n">
        <f aca="false">IF($A9938="","",IF($C9938&lt;=0,"",1/$C9938^2))</f>
        <v>1.27935184565349</v>
      </c>
      <c r="F9938" s="33" t="n">
        <f aca="false">IF(OR(ROW()-設定!$B$30&lt;2,ROW()+設定!$B$30&gt;13701,N($A9938)&lt;=0,N(INDEX($A$2:$A$13701,MIN(13700,MAX(1,ROW()-1+設定!$B$30))))&lt;=0,$A9938&lt;設定!$B$28,$A9938&gt;設定!$B$29),0,IF(AND($C9938&gt;=MAX(INDEX($C$1:$C$13701,MAX(1,ROW()-設定!$B$24)):INDEX($C$1:$C$13701,MAX(1,ROW()-1))),$C9938&gt;MAX(INDEX($C$1:$C$13701,MIN(13701,ROW()+1)):INDEX($C$1:$C$13701,MIN(13701,ROW()+設定!$B$24))),$C9938&gt;=設定!$B$32,$C9938&gt;=MAX(MIN(INDEX($C$1:$C$13701,MAX(1,ROW()-設定!$B$26)):INDEX($C$1:$C$13701,MAX(1,ROW()-1))),MIN(INDEX($C$1:$C$13701,MIN(13701,ROW()+1)):INDEX($C$1:$C$13701,MIN(13701,ROW()+設定!$B$26))))*10^(設定!$B$27/20)),1,0))</f>
        <v>0</v>
      </c>
      <c r="G9938" s="33" t="n">
        <f aca="false">$G9937+IF($F9938=1,1,0)</f>
        <v>5</v>
      </c>
      <c r="H9938" s="0" t="str">
        <f aca="false">IF($F9938=1,$G9938,"")</f>
        <v/>
      </c>
    </row>
    <row r="9939" customFormat="false" ht="15" hidden="false" customHeight="false" outlineLevel="0" collapsed="false">
      <c r="A9939" s="30" t="n">
        <v>1552.65625</v>
      </c>
      <c r="B9939" s="31" t="n">
        <v>-1.1103</v>
      </c>
      <c r="C9939" s="32" t="n">
        <f aca="false">IF($A9939="","",IF(設定!$B$21="dB",10^($B9939/20),ABS($B9939)))</f>
        <v>0.880004716876283</v>
      </c>
      <c r="D9939" s="32" t="n">
        <f aca="false">IF($A9939="","",$A9939^2)</f>
        <v>2410741.43066406</v>
      </c>
      <c r="E9939" s="32" t="n">
        <f aca="false">IF($A9939="","",IF($C9939&lt;=0,"",1/$C9939^2))</f>
        <v>1.2913084709618</v>
      </c>
      <c r="F9939" s="33" t="n">
        <f aca="false">IF(OR(ROW()-設定!$B$30&lt;2,ROW()+設定!$B$30&gt;13701,N($A9939)&lt;=0,N(INDEX($A$2:$A$13701,MIN(13700,MAX(1,ROW()-1+設定!$B$30))))&lt;=0,$A9939&lt;設定!$B$28,$A9939&gt;設定!$B$29),0,IF(AND($C9939&gt;=MAX(INDEX($C$1:$C$13701,MAX(1,ROW()-設定!$B$24)):INDEX($C$1:$C$13701,MAX(1,ROW()-1))),$C9939&gt;MAX(INDEX($C$1:$C$13701,MIN(13701,ROW()+1)):INDEX($C$1:$C$13701,MIN(13701,ROW()+設定!$B$24))),$C9939&gt;=設定!$B$32,$C9939&gt;=MAX(MIN(INDEX($C$1:$C$13701,MAX(1,ROW()-設定!$B$26)):INDEX($C$1:$C$13701,MAX(1,ROW()-1))),MIN(INDEX($C$1:$C$13701,MIN(13701,ROW()+1)):INDEX($C$1:$C$13701,MIN(13701,ROW()+設定!$B$26))))*10^(設定!$B$27/20)),1,0))</f>
        <v>0</v>
      </c>
      <c r="G9939" s="33" t="n">
        <f aca="false">$G9938+IF($F9939=1,1,0)</f>
        <v>5</v>
      </c>
      <c r="H9939" s="0" t="str">
        <f aca="false">IF($F9939=1,$G9939,"")</f>
        <v/>
      </c>
    </row>
    <row r="9940" customFormat="false" ht="15" hidden="false" customHeight="false" outlineLevel="0" collapsed="false">
      <c r="A9940" s="30" t="n">
        <v>1552.8125</v>
      </c>
      <c r="B9940" s="31" t="n">
        <v>-1.4185</v>
      </c>
      <c r="C9940" s="32" t="n">
        <f aca="false">IF($A9940="","",IF(設定!$B$21="dB",10^($B9940/20),ABS($B9940)))</f>
        <v>0.849327135972404</v>
      </c>
      <c r="D9940" s="32" t="n">
        <f aca="false">IF($A9940="","",$A9940^2)</f>
        <v>2411226.66015625</v>
      </c>
      <c r="E9940" s="32" t="n">
        <f aca="false">IF($A9940="","",IF($C9940&lt;=0,"",1/$C9940^2))</f>
        <v>1.38627694308242</v>
      </c>
      <c r="F9940" s="33" t="n">
        <f aca="false">IF(OR(ROW()-設定!$B$30&lt;2,ROW()+設定!$B$30&gt;13701,N($A9940)&lt;=0,N(INDEX($A$2:$A$13701,MIN(13700,MAX(1,ROW()-1+設定!$B$30))))&lt;=0,$A9940&lt;設定!$B$28,$A9940&gt;設定!$B$29),0,IF(AND($C9940&gt;=MAX(INDEX($C$1:$C$13701,MAX(1,ROW()-設定!$B$24)):INDEX($C$1:$C$13701,MAX(1,ROW()-1))),$C9940&gt;MAX(INDEX($C$1:$C$13701,MIN(13701,ROW()+1)):INDEX($C$1:$C$13701,MIN(13701,ROW()+設定!$B$24))),$C9940&gt;=設定!$B$32,$C9940&gt;=MAX(MIN(INDEX($C$1:$C$13701,MAX(1,ROW()-設定!$B$26)):INDEX($C$1:$C$13701,MAX(1,ROW()-1))),MIN(INDEX($C$1:$C$13701,MIN(13701,ROW()+1)):INDEX($C$1:$C$13701,MIN(13701,ROW()+設定!$B$26))))*10^(設定!$B$27/20)),1,0))</f>
        <v>0</v>
      </c>
      <c r="G9940" s="33" t="n">
        <f aca="false">$G9939+IF($F9940=1,1,0)</f>
        <v>5</v>
      </c>
      <c r="H9940" s="0" t="str">
        <f aca="false">IF($F9940=1,$G9940,"")</f>
        <v/>
      </c>
    </row>
    <row r="9941" customFormat="false" ht="15" hidden="false" customHeight="false" outlineLevel="0" collapsed="false">
      <c r="A9941" s="30" t="n">
        <v>1552.96875</v>
      </c>
      <c r="B9941" s="31" t="n">
        <v>-1.1559</v>
      </c>
      <c r="C9941" s="32" t="n">
        <f aca="false">IF($A9941="","",IF(設定!$B$21="dB",10^($B9941/20),ABS($B9941)))</f>
        <v>0.875396891263813</v>
      </c>
      <c r="D9941" s="32" t="n">
        <f aca="false">IF($A9941="","",$A9941^2)</f>
        <v>2411711.93847656</v>
      </c>
      <c r="E9941" s="32" t="n">
        <f aca="false">IF($A9941="","",IF($C9941&lt;=0,"",1/$C9941^2))</f>
        <v>1.30493836646799</v>
      </c>
      <c r="F9941" s="33" t="n">
        <f aca="false">IF(OR(ROW()-設定!$B$30&lt;2,ROW()+設定!$B$30&gt;13701,N($A9941)&lt;=0,N(INDEX($A$2:$A$13701,MIN(13700,MAX(1,ROW()-1+設定!$B$30))))&lt;=0,$A9941&lt;設定!$B$28,$A9941&gt;設定!$B$29),0,IF(AND($C9941&gt;=MAX(INDEX($C$1:$C$13701,MAX(1,ROW()-設定!$B$24)):INDEX($C$1:$C$13701,MAX(1,ROW()-1))),$C9941&gt;MAX(INDEX($C$1:$C$13701,MIN(13701,ROW()+1)):INDEX($C$1:$C$13701,MIN(13701,ROW()+設定!$B$24))),$C9941&gt;=設定!$B$32,$C9941&gt;=MAX(MIN(INDEX($C$1:$C$13701,MAX(1,ROW()-設定!$B$26)):INDEX($C$1:$C$13701,MAX(1,ROW()-1))),MIN(INDEX($C$1:$C$13701,MIN(13701,ROW()+1)):INDEX($C$1:$C$13701,MIN(13701,ROW()+設定!$B$26))))*10^(設定!$B$27/20)),1,0))</f>
        <v>0</v>
      </c>
      <c r="G9941" s="33" t="n">
        <f aca="false">$G9940+IF($F9941=1,1,0)</f>
        <v>5</v>
      </c>
      <c r="H9941" s="0" t="str">
        <f aca="false">IF($F9941=1,$G9941,"")</f>
        <v/>
      </c>
    </row>
    <row r="9942" customFormat="false" ht="15" hidden="false" customHeight="false" outlineLevel="0" collapsed="false">
      <c r="A9942" s="30" t="n">
        <v>1553.125</v>
      </c>
      <c r="B9942" s="31" t="n">
        <v>-1.2451</v>
      </c>
      <c r="C9942" s="32" t="n">
        <f aca="false">IF($A9942="","",IF(設定!$B$21="dB",10^($B9942/20),ABS($B9942)))</f>
        <v>0.866452980533808</v>
      </c>
      <c r="D9942" s="32" t="n">
        <f aca="false">IF($A9942="","",$A9942^2)</f>
        <v>2412197.265625</v>
      </c>
      <c r="E9942" s="32" t="n">
        <f aca="false">IF($A9942="","",IF($C9942&lt;=0,"",1/$C9942^2))</f>
        <v>1.33201771280134</v>
      </c>
      <c r="F9942" s="33" t="n">
        <f aca="false">IF(OR(ROW()-設定!$B$30&lt;2,ROW()+設定!$B$30&gt;13701,N($A9942)&lt;=0,N(INDEX($A$2:$A$13701,MIN(13700,MAX(1,ROW()-1+設定!$B$30))))&lt;=0,$A9942&lt;設定!$B$28,$A9942&gt;設定!$B$29),0,IF(AND($C9942&gt;=MAX(INDEX($C$1:$C$13701,MAX(1,ROW()-設定!$B$24)):INDEX($C$1:$C$13701,MAX(1,ROW()-1))),$C9942&gt;MAX(INDEX($C$1:$C$13701,MIN(13701,ROW()+1)):INDEX($C$1:$C$13701,MIN(13701,ROW()+設定!$B$24))),$C9942&gt;=設定!$B$32,$C9942&gt;=MAX(MIN(INDEX($C$1:$C$13701,MAX(1,ROW()-設定!$B$26)):INDEX($C$1:$C$13701,MAX(1,ROW()-1))),MIN(INDEX($C$1:$C$13701,MIN(13701,ROW()+1)):INDEX($C$1:$C$13701,MIN(13701,ROW()+設定!$B$26))))*10^(設定!$B$27/20)),1,0))</f>
        <v>0</v>
      </c>
      <c r="G9942" s="33" t="n">
        <f aca="false">$G9941+IF($F9942=1,1,0)</f>
        <v>5</v>
      </c>
      <c r="H9942" s="0" t="str">
        <f aca="false">IF($F9942=1,$G9942,"")</f>
        <v/>
      </c>
    </row>
    <row r="9943" customFormat="false" ht="15" hidden="false" customHeight="false" outlineLevel="0" collapsed="false">
      <c r="A9943" s="30" t="n">
        <v>1553.28125</v>
      </c>
      <c r="B9943" s="31" t="n">
        <v>-1.3304</v>
      </c>
      <c r="C9943" s="32" t="n">
        <f aca="false">IF($A9943="","",IF(設定!$B$21="dB",10^($B9943/20),ABS($B9943)))</f>
        <v>0.85798560211565</v>
      </c>
      <c r="D9943" s="32" t="n">
        <f aca="false">IF($A9943="","",$A9943^2)</f>
        <v>2412682.64160156</v>
      </c>
      <c r="E9943" s="32" t="n">
        <f aca="false">IF($A9943="","",IF($C9943&lt;=0,"",1/$C9943^2))</f>
        <v>1.35843855764039</v>
      </c>
      <c r="F9943" s="33" t="n">
        <f aca="false">IF(OR(ROW()-設定!$B$30&lt;2,ROW()+設定!$B$30&gt;13701,N($A9943)&lt;=0,N(INDEX($A$2:$A$13701,MIN(13700,MAX(1,ROW()-1+設定!$B$30))))&lt;=0,$A9943&lt;設定!$B$28,$A9943&gt;設定!$B$29),0,IF(AND($C9943&gt;=MAX(INDEX($C$1:$C$13701,MAX(1,ROW()-設定!$B$24)):INDEX($C$1:$C$13701,MAX(1,ROW()-1))),$C9943&gt;MAX(INDEX($C$1:$C$13701,MIN(13701,ROW()+1)):INDEX($C$1:$C$13701,MIN(13701,ROW()+設定!$B$24))),$C9943&gt;=設定!$B$32,$C9943&gt;=MAX(MIN(INDEX($C$1:$C$13701,MAX(1,ROW()-設定!$B$26)):INDEX($C$1:$C$13701,MAX(1,ROW()-1))),MIN(INDEX($C$1:$C$13701,MIN(13701,ROW()+1)):INDEX($C$1:$C$13701,MIN(13701,ROW()+設定!$B$26))))*10^(設定!$B$27/20)),1,0))</f>
        <v>0</v>
      </c>
      <c r="G9943" s="33" t="n">
        <f aca="false">$G9942+IF($F9943=1,1,0)</f>
        <v>5</v>
      </c>
      <c r="H9943" s="0" t="str">
        <f aca="false">IF($F9943=1,$G9943,"")</f>
        <v/>
      </c>
    </row>
    <row r="9944" customFormat="false" ht="15" hidden="false" customHeight="false" outlineLevel="0" collapsed="false">
      <c r="A9944" s="30" t="n">
        <v>1553.4375</v>
      </c>
      <c r="B9944" s="31" t="n">
        <v>-1.5341</v>
      </c>
      <c r="C9944" s="32" t="n">
        <f aca="false">IF($A9944="","",IF(設定!$B$21="dB",10^($B9944/20),ABS($B9944)))</f>
        <v>0.838098377707465</v>
      </c>
      <c r="D9944" s="32" t="n">
        <f aca="false">IF($A9944="","",$A9944^2)</f>
        <v>2413168.06640625</v>
      </c>
      <c r="E9944" s="32" t="n">
        <f aca="false">IF($A9944="","",IF($C9944&lt;=0,"",1/$C9944^2))</f>
        <v>1.42367218470258</v>
      </c>
      <c r="F9944" s="33" t="n">
        <f aca="false">IF(OR(ROW()-設定!$B$30&lt;2,ROW()+設定!$B$30&gt;13701,N($A9944)&lt;=0,N(INDEX($A$2:$A$13701,MIN(13700,MAX(1,ROW()-1+設定!$B$30))))&lt;=0,$A9944&lt;設定!$B$28,$A9944&gt;設定!$B$29),0,IF(AND($C9944&gt;=MAX(INDEX($C$1:$C$13701,MAX(1,ROW()-設定!$B$24)):INDEX($C$1:$C$13701,MAX(1,ROW()-1))),$C9944&gt;MAX(INDEX($C$1:$C$13701,MIN(13701,ROW()+1)):INDEX($C$1:$C$13701,MIN(13701,ROW()+設定!$B$24))),$C9944&gt;=設定!$B$32,$C9944&gt;=MAX(MIN(INDEX($C$1:$C$13701,MAX(1,ROW()-設定!$B$26)):INDEX($C$1:$C$13701,MAX(1,ROW()-1))),MIN(INDEX($C$1:$C$13701,MIN(13701,ROW()+1)):INDEX($C$1:$C$13701,MIN(13701,ROW()+設定!$B$26))))*10^(設定!$B$27/20)),1,0))</f>
        <v>0</v>
      </c>
      <c r="G9944" s="33" t="n">
        <f aca="false">$G9943+IF($F9944=1,1,0)</f>
        <v>5</v>
      </c>
      <c r="H9944" s="0" t="str">
        <f aca="false">IF($F9944=1,$G9944,"")</f>
        <v/>
      </c>
    </row>
    <row r="9945" customFormat="false" ht="15" hidden="false" customHeight="false" outlineLevel="0" collapsed="false">
      <c r="A9945" s="30" t="n">
        <v>1553.59375</v>
      </c>
      <c r="B9945" s="31" t="n">
        <v>-1.5598</v>
      </c>
      <c r="C9945" s="32" t="n">
        <f aca="false">IF($A9945="","",IF(設定!$B$21="dB",10^($B9945/20),ABS($B9945)))</f>
        <v>0.835622258923298</v>
      </c>
      <c r="D9945" s="32" t="n">
        <f aca="false">IF($A9945="","",$A9945^2)</f>
        <v>2413653.54003906</v>
      </c>
      <c r="E9945" s="32" t="n">
        <f aca="false">IF($A9945="","",IF($C9945&lt;=0,"",1/$C9945^2))</f>
        <v>1.43212194610204</v>
      </c>
      <c r="F9945" s="33" t="n">
        <f aca="false">IF(OR(ROW()-設定!$B$30&lt;2,ROW()+設定!$B$30&gt;13701,N($A9945)&lt;=0,N(INDEX($A$2:$A$13701,MIN(13700,MAX(1,ROW()-1+設定!$B$30))))&lt;=0,$A9945&lt;設定!$B$28,$A9945&gt;設定!$B$29),0,IF(AND($C9945&gt;=MAX(INDEX($C$1:$C$13701,MAX(1,ROW()-設定!$B$24)):INDEX($C$1:$C$13701,MAX(1,ROW()-1))),$C9945&gt;MAX(INDEX($C$1:$C$13701,MIN(13701,ROW()+1)):INDEX($C$1:$C$13701,MIN(13701,ROW()+設定!$B$24))),$C9945&gt;=設定!$B$32,$C9945&gt;=MAX(MIN(INDEX($C$1:$C$13701,MAX(1,ROW()-設定!$B$26)):INDEX($C$1:$C$13701,MAX(1,ROW()-1))),MIN(INDEX($C$1:$C$13701,MIN(13701,ROW()+1)):INDEX($C$1:$C$13701,MIN(13701,ROW()+設定!$B$26))))*10^(設定!$B$27/20)),1,0))</f>
        <v>0</v>
      </c>
      <c r="G9945" s="33" t="n">
        <f aca="false">$G9944+IF($F9945=1,1,0)</f>
        <v>5</v>
      </c>
      <c r="H9945" s="0" t="str">
        <f aca="false">IF($F9945=1,$G9945,"")</f>
        <v/>
      </c>
    </row>
    <row r="9946" customFormat="false" ht="15" hidden="false" customHeight="false" outlineLevel="0" collapsed="false">
      <c r="A9946" s="30" t="n">
        <v>1553.75</v>
      </c>
      <c r="B9946" s="31" t="n">
        <v>-1.6172</v>
      </c>
      <c r="C9946" s="32" t="n">
        <f aca="false">IF($A9946="","",IF(設定!$B$21="dB",10^($B9946/20),ABS($B9946)))</f>
        <v>0.830118322917878</v>
      </c>
      <c r="D9946" s="32" t="n">
        <f aca="false">IF($A9946="","",$A9946^2)</f>
        <v>2414139.0625</v>
      </c>
      <c r="E9946" s="32" t="n">
        <f aca="false">IF($A9946="","",IF($C9946&lt;=0,"",1/$C9946^2))</f>
        <v>1.45117570836372</v>
      </c>
      <c r="F9946" s="33" t="n">
        <f aca="false">IF(OR(ROW()-設定!$B$30&lt;2,ROW()+設定!$B$30&gt;13701,N($A9946)&lt;=0,N(INDEX($A$2:$A$13701,MIN(13700,MAX(1,ROW()-1+設定!$B$30))))&lt;=0,$A9946&lt;設定!$B$28,$A9946&gt;設定!$B$29),0,IF(AND($C9946&gt;=MAX(INDEX($C$1:$C$13701,MAX(1,ROW()-設定!$B$24)):INDEX($C$1:$C$13701,MAX(1,ROW()-1))),$C9946&gt;MAX(INDEX($C$1:$C$13701,MIN(13701,ROW()+1)):INDEX($C$1:$C$13701,MIN(13701,ROW()+設定!$B$24))),$C9946&gt;=設定!$B$32,$C9946&gt;=MAX(MIN(INDEX($C$1:$C$13701,MAX(1,ROW()-設定!$B$26)):INDEX($C$1:$C$13701,MAX(1,ROW()-1))),MIN(INDEX($C$1:$C$13701,MIN(13701,ROW()+1)):INDEX($C$1:$C$13701,MIN(13701,ROW()+設定!$B$26))))*10^(設定!$B$27/20)),1,0))</f>
        <v>0</v>
      </c>
      <c r="G9946" s="33" t="n">
        <f aca="false">$G9945+IF($F9946=1,1,0)</f>
        <v>5</v>
      </c>
      <c r="H9946" s="0" t="str">
        <f aca="false">IF($F9946=1,$G9946,"")</f>
        <v/>
      </c>
    </row>
    <row r="9947" customFormat="false" ht="15" hidden="false" customHeight="false" outlineLevel="0" collapsed="false">
      <c r="A9947" s="30" t="n">
        <v>1553.90625</v>
      </c>
      <c r="B9947" s="31" t="n">
        <v>-1.5564</v>
      </c>
      <c r="C9947" s="32" t="n">
        <f aca="false">IF($A9947="","",IF(設定!$B$21="dB",10^($B9947/20),ABS($B9947)))</f>
        <v>0.835949418481353</v>
      </c>
      <c r="D9947" s="32" t="n">
        <f aca="false">IF($A9947="","",$A9947^2)</f>
        <v>2414624.63378906</v>
      </c>
      <c r="E9947" s="32" t="n">
        <f aca="false">IF($A9947="","",IF($C9947&lt;=0,"",1/$C9947^2))</f>
        <v>1.43100120676178</v>
      </c>
      <c r="F9947" s="33" t="n">
        <f aca="false">IF(OR(ROW()-設定!$B$30&lt;2,ROW()+設定!$B$30&gt;13701,N($A9947)&lt;=0,N(INDEX($A$2:$A$13701,MIN(13700,MAX(1,ROW()-1+設定!$B$30))))&lt;=0,$A9947&lt;設定!$B$28,$A9947&gt;設定!$B$29),0,IF(AND($C9947&gt;=MAX(INDEX($C$1:$C$13701,MAX(1,ROW()-設定!$B$24)):INDEX($C$1:$C$13701,MAX(1,ROW()-1))),$C9947&gt;MAX(INDEX($C$1:$C$13701,MIN(13701,ROW()+1)):INDEX($C$1:$C$13701,MIN(13701,ROW()+設定!$B$24))),$C9947&gt;=設定!$B$32,$C9947&gt;=MAX(MIN(INDEX($C$1:$C$13701,MAX(1,ROW()-設定!$B$26)):INDEX($C$1:$C$13701,MAX(1,ROW()-1))),MIN(INDEX($C$1:$C$13701,MIN(13701,ROW()+1)):INDEX($C$1:$C$13701,MIN(13701,ROW()+設定!$B$26))))*10^(設定!$B$27/20)),1,0))</f>
        <v>0</v>
      </c>
      <c r="G9947" s="33" t="n">
        <f aca="false">$G9946+IF($F9947=1,1,0)</f>
        <v>5</v>
      </c>
      <c r="H9947" s="0" t="str">
        <f aca="false">IF($F9947=1,$G9947,"")</f>
        <v/>
      </c>
    </row>
    <row r="9948" customFormat="false" ht="15" hidden="false" customHeight="false" outlineLevel="0" collapsed="false">
      <c r="A9948" s="30" t="n">
        <v>1554.0625</v>
      </c>
      <c r="B9948" s="31" t="n">
        <v>-1.782</v>
      </c>
      <c r="C9948" s="32" t="n">
        <f aca="false">IF($A9948="","",IF(設定!$B$21="dB",10^($B9948/20),ABS($B9948)))</f>
        <v>0.814516713022619</v>
      </c>
      <c r="D9948" s="32" t="n">
        <f aca="false">IF($A9948="","",$A9948^2)</f>
        <v>2415110.25390625</v>
      </c>
      <c r="E9948" s="32" t="n">
        <f aca="false">IF($A9948="","",IF($C9948&lt;=0,"",1/$C9948^2))</f>
        <v>1.50730104416313</v>
      </c>
      <c r="F9948" s="33" t="n">
        <f aca="false">IF(OR(ROW()-設定!$B$30&lt;2,ROW()+設定!$B$30&gt;13701,N($A9948)&lt;=0,N(INDEX($A$2:$A$13701,MIN(13700,MAX(1,ROW()-1+設定!$B$30))))&lt;=0,$A9948&lt;設定!$B$28,$A9948&gt;設定!$B$29),0,IF(AND($C9948&gt;=MAX(INDEX($C$1:$C$13701,MAX(1,ROW()-設定!$B$24)):INDEX($C$1:$C$13701,MAX(1,ROW()-1))),$C9948&gt;MAX(INDEX($C$1:$C$13701,MIN(13701,ROW()+1)):INDEX($C$1:$C$13701,MIN(13701,ROW()+設定!$B$24))),$C9948&gt;=設定!$B$32,$C9948&gt;=MAX(MIN(INDEX($C$1:$C$13701,MAX(1,ROW()-設定!$B$26)):INDEX($C$1:$C$13701,MAX(1,ROW()-1))),MIN(INDEX($C$1:$C$13701,MIN(13701,ROW()+1)):INDEX($C$1:$C$13701,MIN(13701,ROW()+設定!$B$26))))*10^(設定!$B$27/20)),1,0))</f>
        <v>0</v>
      </c>
      <c r="G9948" s="33" t="n">
        <f aca="false">$G9947+IF($F9948=1,1,0)</f>
        <v>5</v>
      </c>
      <c r="H9948" s="0" t="str">
        <f aca="false">IF($F9948=1,$G9948,"")</f>
        <v/>
      </c>
    </row>
    <row r="9949" customFormat="false" ht="15" hidden="false" customHeight="false" outlineLevel="0" collapsed="false">
      <c r="A9949" s="30" t="n">
        <v>1554.21875</v>
      </c>
      <c r="B9949" s="31" t="n">
        <v>-1.587</v>
      </c>
      <c r="C9949" s="32" t="n">
        <f aca="false">IF($A9949="","",IF(設定!$B$21="dB",10^($B9949/20),ABS($B9949)))</f>
        <v>0.833009587623794</v>
      </c>
      <c r="D9949" s="32" t="n">
        <f aca="false">IF($A9949="","",$A9949^2)</f>
        <v>2415595.92285156</v>
      </c>
      <c r="E9949" s="32" t="n">
        <f aca="false">IF($A9949="","",IF($C9949&lt;=0,"",1/$C9949^2))</f>
        <v>1.44111951752011</v>
      </c>
      <c r="F9949" s="33" t="n">
        <f aca="false">IF(OR(ROW()-設定!$B$30&lt;2,ROW()+設定!$B$30&gt;13701,N($A9949)&lt;=0,N(INDEX($A$2:$A$13701,MIN(13700,MAX(1,ROW()-1+設定!$B$30))))&lt;=0,$A9949&lt;設定!$B$28,$A9949&gt;設定!$B$29),0,IF(AND($C9949&gt;=MAX(INDEX($C$1:$C$13701,MAX(1,ROW()-設定!$B$24)):INDEX($C$1:$C$13701,MAX(1,ROW()-1))),$C9949&gt;MAX(INDEX($C$1:$C$13701,MIN(13701,ROW()+1)):INDEX($C$1:$C$13701,MIN(13701,ROW()+設定!$B$24))),$C9949&gt;=設定!$B$32,$C9949&gt;=MAX(MIN(INDEX($C$1:$C$13701,MAX(1,ROW()-設定!$B$26)):INDEX($C$1:$C$13701,MAX(1,ROW()-1))),MIN(INDEX($C$1:$C$13701,MIN(13701,ROW()+1)):INDEX($C$1:$C$13701,MIN(13701,ROW()+設定!$B$26))))*10^(設定!$B$27/20)),1,0))</f>
        <v>0</v>
      </c>
      <c r="G9949" s="33" t="n">
        <f aca="false">$G9948+IF($F9949=1,1,0)</f>
        <v>5</v>
      </c>
      <c r="H9949" s="0" t="str">
        <f aca="false">IF($F9949=1,$G9949,"")</f>
        <v/>
      </c>
    </row>
    <row r="9950" customFormat="false" ht="15" hidden="false" customHeight="false" outlineLevel="0" collapsed="false">
      <c r="A9950" s="30" t="n">
        <v>1554.375</v>
      </c>
      <c r="B9950" s="31" t="n">
        <v>-1.7692</v>
      </c>
      <c r="C9950" s="32" t="n">
        <f aca="false">IF($A9950="","",IF(設定!$B$21="dB",10^($B9950/20),ABS($B9950)))</f>
        <v>0.815717914069372</v>
      </c>
      <c r="D9950" s="32" t="n">
        <f aca="false">IF($A9950="","",$A9950^2)</f>
        <v>2416081.640625</v>
      </c>
      <c r="E9950" s="32" t="n">
        <f aca="false">IF($A9950="","",IF($C9950&lt;=0,"",1/$C9950^2))</f>
        <v>1.50286510260817</v>
      </c>
      <c r="F9950" s="33" t="n">
        <f aca="false">IF(OR(ROW()-設定!$B$30&lt;2,ROW()+設定!$B$30&gt;13701,N($A9950)&lt;=0,N(INDEX($A$2:$A$13701,MIN(13700,MAX(1,ROW()-1+設定!$B$30))))&lt;=0,$A9950&lt;設定!$B$28,$A9950&gt;設定!$B$29),0,IF(AND($C9950&gt;=MAX(INDEX($C$1:$C$13701,MAX(1,ROW()-設定!$B$24)):INDEX($C$1:$C$13701,MAX(1,ROW()-1))),$C9950&gt;MAX(INDEX($C$1:$C$13701,MIN(13701,ROW()+1)):INDEX($C$1:$C$13701,MIN(13701,ROW()+設定!$B$24))),$C9950&gt;=設定!$B$32,$C9950&gt;=MAX(MIN(INDEX($C$1:$C$13701,MAX(1,ROW()-設定!$B$26)):INDEX($C$1:$C$13701,MAX(1,ROW()-1))),MIN(INDEX($C$1:$C$13701,MIN(13701,ROW()+1)):INDEX($C$1:$C$13701,MIN(13701,ROW()+設定!$B$26))))*10^(設定!$B$27/20)),1,0))</f>
        <v>0</v>
      </c>
      <c r="G9950" s="33" t="n">
        <f aca="false">$G9949+IF($F9950=1,1,0)</f>
        <v>5</v>
      </c>
      <c r="H9950" s="0" t="str">
        <f aca="false">IF($F9950=1,$G9950,"")</f>
        <v/>
      </c>
    </row>
    <row r="9951" customFormat="false" ht="15" hidden="false" customHeight="false" outlineLevel="0" collapsed="false">
      <c r="A9951" s="30" t="n">
        <v>1554.53125</v>
      </c>
      <c r="B9951" s="31" t="n">
        <v>-2.1164</v>
      </c>
      <c r="C9951" s="32" t="n">
        <f aca="false">IF($A9951="","",IF(設定!$B$21="dB",10^($B9951/20),ABS($B9951)))</f>
        <v>0.7837544144799</v>
      </c>
      <c r="D9951" s="32" t="n">
        <f aca="false">IF($A9951="","",$A9951^2)</f>
        <v>2416567.40722656</v>
      </c>
      <c r="E9951" s="32" t="n">
        <f aca="false">IF($A9951="","",IF($C9951&lt;=0,"",1/$C9951^2))</f>
        <v>1.62794601885846</v>
      </c>
      <c r="F9951" s="33" t="n">
        <f aca="false">IF(OR(ROW()-設定!$B$30&lt;2,ROW()+設定!$B$30&gt;13701,N($A9951)&lt;=0,N(INDEX($A$2:$A$13701,MIN(13700,MAX(1,ROW()-1+設定!$B$30))))&lt;=0,$A9951&lt;設定!$B$28,$A9951&gt;設定!$B$29),0,IF(AND($C9951&gt;=MAX(INDEX($C$1:$C$13701,MAX(1,ROW()-設定!$B$24)):INDEX($C$1:$C$13701,MAX(1,ROW()-1))),$C9951&gt;MAX(INDEX($C$1:$C$13701,MIN(13701,ROW()+1)):INDEX($C$1:$C$13701,MIN(13701,ROW()+設定!$B$24))),$C9951&gt;=設定!$B$32,$C9951&gt;=MAX(MIN(INDEX($C$1:$C$13701,MAX(1,ROW()-設定!$B$26)):INDEX($C$1:$C$13701,MAX(1,ROW()-1))),MIN(INDEX($C$1:$C$13701,MIN(13701,ROW()+1)):INDEX($C$1:$C$13701,MIN(13701,ROW()+設定!$B$26))))*10^(設定!$B$27/20)),1,0))</f>
        <v>0</v>
      </c>
      <c r="G9951" s="33" t="n">
        <f aca="false">$G9950+IF($F9951=1,1,0)</f>
        <v>5</v>
      </c>
      <c r="H9951" s="0" t="str">
        <f aca="false">IF($F9951=1,$G9951,"")</f>
        <v/>
      </c>
    </row>
    <row r="9952" customFormat="false" ht="15" hidden="false" customHeight="false" outlineLevel="0" collapsed="false">
      <c r="A9952" s="30" t="n">
        <v>1554.6875</v>
      </c>
      <c r="B9952" s="31" t="n">
        <v>-1.7618</v>
      </c>
      <c r="C9952" s="32" t="n">
        <f aca="false">IF($A9952="","",IF(設定!$B$21="dB",10^($B9952/20),ABS($B9952)))</f>
        <v>0.816413166356005</v>
      </c>
      <c r="D9952" s="32" t="n">
        <f aca="false">IF($A9952="","",$A9952^2)</f>
        <v>2417053.22265625</v>
      </c>
      <c r="E9952" s="32" t="n">
        <f aca="false">IF($A9952="","",IF($C9952&lt;=0,"",1/$C9952^2))</f>
        <v>1.50030653167958</v>
      </c>
      <c r="F9952" s="33" t="n">
        <f aca="false">IF(OR(ROW()-設定!$B$30&lt;2,ROW()+設定!$B$30&gt;13701,N($A9952)&lt;=0,N(INDEX($A$2:$A$13701,MIN(13700,MAX(1,ROW()-1+設定!$B$30))))&lt;=0,$A9952&lt;設定!$B$28,$A9952&gt;設定!$B$29),0,IF(AND($C9952&gt;=MAX(INDEX($C$1:$C$13701,MAX(1,ROW()-設定!$B$24)):INDEX($C$1:$C$13701,MAX(1,ROW()-1))),$C9952&gt;MAX(INDEX($C$1:$C$13701,MIN(13701,ROW()+1)):INDEX($C$1:$C$13701,MIN(13701,ROW()+設定!$B$24))),$C9952&gt;=設定!$B$32,$C9952&gt;=MAX(MIN(INDEX($C$1:$C$13701,MAX(1,ROW()-設定!$B$26)):INDEX($C$1:$C$13701,MAX(1,ROW()-1))),MIN(INDEX($C$1:$C$13701,MIN(13701,ROW()+1)):INDEX($C$1:$C$13701,MIN(13701,ROW()+設定!$B$26))))*10^(設定!$B$27/20)),1,0))</f>
        <v>0</v>
      </c>
      <c r="G9952" s="33" t="n">
        <f aca="false">$G9951+IF($F9952=1,1,0)</f>
        <v>5</v>
      </c>
      <c r="H9952" s="0" t="str">
        <f aca="false">IF($F9952=1,$G9952,"")</f>
        <v/>
      </c>
    </row>
    <row r="9953" customFormat="false" ht="15" hidden="false" customHeight="false" outlineLevel="0" collapsed="false">
      <c r="A9953" s="30" t="n">
        <v>1554.84375</v>
      </c>
      <c r="B9953" s="31" t="n">
        <v>-1.9951</v>
      </c>
      <c r="C9953" s="32" t="n">
        <f aca="false">IF($A9953="","",IF(設定!$B$21="dB",10^($B9953/20),ABS($B9953)))</f>
        <v>0.794776468190411</v>
      </c>
      <c r="D9953" s="32" t="n">
        <f aca="false">IF($A9953="","",$A9953^2)</f>
        <v>2417539.08691406</v>
      </c>
      <c r="E9953" s="32" t="n">
        <f aca="false">IF($A9953="","",IF($C9953&lt;=0,"",1/$C9953^2))</f>
        <v>1.58310601864996</v>
      </c>
      <c r="F9953" s="33" t="n">
        <f aca="false">IF(OR(ROW()-設定!$B$30&lt;2,ROW()+設定!$B$30&gt;13701,N($A9953)&lt;=0,N(INDEX($A$2:$A$13701,MIN(13700,MAX(1,ROW()-1+設定!$B$30))))&lt;=0,$A9953&lt;設定!$B$28,$A9953&gt;設定!$B$29),0,IF(AND($C9953&gt;=MAX(INDEX($C$1:$C$13701,MAX(1,ROW()-設定!$B$24)):INDEX($C$1:$C$13701,MAX(1,ROW()-1))),$C9953&gt;MAX(INDEX($C$1:$C$13701,MIN(13701,ROW()+1)):INDEX($C$1:$C$13701,MIN(13701,ROW()+設定!$B$24))),$C9953&gt;=設定!$B$32,$C9953&gt;=MAX(MIN(INDEX($C$1:$C$13701,MAX(1,ROW()-設定!$B$26)):INDEX($C$1:$C$13701,MAX(1,ROW()-1))),MIN(INDEX($C$1:$C$13701,MIN(13701,ROW()+1)):INDEX($C$1:$C$13701,MIN(13701,ROW()+設定!$B$26))))*10^(設定!$B$27/20)),1,0))</f>
        <v>0</v>
      </c>
      <c r="G9953" s="33" t="n">
        <f aca="false">$G9952+IF($F9953=1,1,0)</f>
        <v>5</v>
      </c>
      <c r="H9953" s="0" t="str">
        <f aca="false">IF($F9953=1,$G9953,"")</f>
        <v/>
      </c>
    </row>
    <row r="9954" customFormat="false" ht="15" hidden="false" customHeight="false" outlineLevel="0" collapsed="false">
      <c r="A9954" s="30" t="n">
        <v>1555</v>
      </c>
      <c r="B9954" s="31" t="n">
        <v>-2.1409</v>
      </c>
      <c r="C9954" s="32" t="n">
        <f aca="false">IF($A9954="","",IF(設定!$B$21="dB",10^($B9954/20),ABS($B9954)))</f>
        <v>0.781546819380197</v>
      </c>
      <c r="D9954" s="32" t="n">
        <f aca="false">IF($A9954="","",$A9954^2)</f>
        <v>2418025</v>
      </c>
      <c r="E9954" s="32" t="n">
        <f aca="false">IF($A9954="","",IF($C9954&lt;=0,"",1/$C9954^2))</f>
        <v>1.63715575841608</v>
      </c>
      <c r="F9954" s="33" t="n">
        <f aca="false">IF(OR(ROW()-設定!$B$30&lt;2,ROW()+設定!$B$30&gt;13701,N($A9954)&lt;=0,N(INDEX($A$2:$A$13701,MIN(13700,MAX(1,ROW()-1+設定!$B$30))))&lt;=0,$A9954&lt;設定!$B$28,$A9954&gt;設定!$B$29),0,IF(AND($C9954&gt;=MAX(INDEX($C$1:$C$13701,MAX(1,ROW()-設定!$B$24)):INDEX($C$1:$C$13701,MAX(1,ROW()-1))),$C9954&gt;MAX(INDEX($C$1:$C$13701,MIN(13701,ROW()+1)):INDEX($C$1:$C$13701,MIN(13701,ROW()+設定!$B$24))),$C9954&gt;=設定!$B$32,$C9954&gt;=MAX(MIN(INDEX($C$1:$C$13701,MAX(1,ROW()-設定!$B$26)):INDEX($C$1:$C$13701,MAX(1,ROW()-1))),MIN(INDEX($C$1:$C$13701,MIN(13701,ROW()+1)):INDEX($C$1:$C$13701,MIN(13701,ROW()+設定!$B$26))))*10^(設定!$B$27/20)),1,0))</f>
        <v>0</v>
      </c>
      <c r="G9954" s="33" t="n">
        <f aca="false">$G9953+IF($F9954=1,1,0)</f>
        <v>5</v>
      </c>
      <c r="H9954" s="0" t="str">
        <f aca="false">IF($F9954=1,$G9954,"")</f>
        <v/>
      </c>
    </row>
    <row r="9955" customFormat="false" ht="15" hidden="false" customHeight="false" outlineLevel="0" collapsed="false">
      <c r="A9955" s="30" t="n">
        <v>1555.15625</v>
      </c>
      <c r="B9955" s="31" t="n">
        <v>-2.1363</v>
      </c>
      <c r="C9955" s="32" t="n">
        <f aca="false">IF($A9955="","",IF(設定!$B$21="dB",10^($B9955/20),ABS($B9955)))</f>
        <v>0.781960831952756</v>
      </c>
      <c r="D9955" s="32" t="n">
        <f aca="false">IF($A9955="","",$A9955^2)</f>
        <v>2418510.96191406</v>
      </c>
      <c r="E9955" s="32" t="n">
        <f aca="false">IF($A9955="","",IF($C9955&lt;=0,"",1/$C9955^2))</f>
        <v>1.63542261883508</v>
      </c>
      <c r="F9955" s="33" t="n">
        <f aca="false">IF(OR(ROW()-設定!$B$30&lt;2,ROW()+設定!$B$30&gt;13701,N($A9955)&lt;=0,N(INDEX($A$2:$A$13701,MIN(13700,MAX(1,ROW()-1+設定!$B$30))))&lt;=0,$A9955&lt;設定!$B$28,$A9955&gt;設定!$B$29),0,IF(AND($C9955&gt;=MAX(INDEX($C$1:$C$13701,MAX(1,ROW()-設定!$B$24)):INDEX($C$1:$C$13701,MAX(1,ROW()-1))),$C9955&gt;MAX(INDEX($C$1:$C$13701,MIN(13701,ROW()+1)):INDEX($C$1:$C$13701,MIN(13701,ROW()+設定!$B$24))),$C9955&gt;=設定!$B$32,$C9955&gt;=MAX(MIN(INDEX($C$1:$C$13701,MAX(1,ROW()-設定!$B$26)):INDEX($C$1:$C$13701,MAX(1,ROW()-1))),MIN(INDEX($C$1:$C$13701,MIN(13701,ROW()+1)):INDEX($C$1:$C$13701,MIN(13701,ROW()+設定!$B$26))))*10^(設定!$B$27/20)),1,0))</f>
        <v>0</v>
      </c>
      <c r="G9955" s="33" t="n">
        <f aca="false">$G9954+IF($F9955=1,1,0)</f>
        <v>5</v>
      </c>
      <c r="H9955" s="0" t="str">
        <f aca="false">IF($F9955=1,$G9955,"")</f>
        <v/>
      </c>
    </row>
    <row r="9956" customFormat="false" ht="15" hidden="false" customHeight="false" outlineLevel="0" collapsed="false">
      <c r="A9956" s="30" t="n">
        <v>1555.3125</v>
      </c>
      <c r="B9956" s="31" t="n">
        <v>-2.4183</v>
      </c>
      <c r="C9956" s="32" t="n">
        <f aca="false">IF($A9956="","",IF(設定!$B$21="dB",10^($B9956/20),ABS($B9956)))</f>
        <v>0.756981036649688</v>
      </c>
      <c r="D9956" s="32" t="n">
        <f aca="false">IF($A9956="","",$A9956^2)</f>
        <v>2418996.97265625</v>
      </c>
      <c r="E9956" s="32" t="n">
        <f aca="false">IF($A9956="","",IF($C9956&lt;=0,"",1/$C9956^2))</f>
        <v>1.74513890296379</v>
      </c>
      <c r="F9956" s="33" t="n">
        <f aca="false">IF(OR(ROW()-設定!$B$30&lt;2,ROW()+設定!$B$30&gt;13701,N($A9956)&lt;=0,N(INDEX($A$2:$A$13701,MIN(13700,MAX(1,ROW()-1+設定!$B$30))))&lt;=0,$A9956&lt;設定!$B$28,$A9956&gt;設定!$B$29),0,IF(AND($C9956&gt;=MAX(INDEX($C$1:$C$13701,MAX(1,ROW()-設定!$B$24)):INDEX($C$1:$C$13701,MAX(1,ROW()-1))),$C9956&gt;MAX(INDEX($C$1:$C$13701,MIN(13701,ROW()+1)):INDEX($C$1:$C$13701,MIN(13701,ROW()+設定!$B$24))),$C9956&gt;=設定!$B$32,$C9956&gt;=MAX(MIN(INDEX($C$1:$C$13701,MAX(1,ROW()-設定!$B$26)):INDEX($C$1:$C$13701,MAX(1,ROW()-1))),MIN(INDEX($C$1:$C$13701,MIN(13701,ROW()+1)):INDEX($C$1:$C$13701,MIN(13701,ROW()+設定!$B$26))))*10^(設定!$B$27/20)),1,0))</f>
        <v>0</v>
      </c>
      <c r="G9956" s="33" t="n">
        <f aca="false">$G9955+IF($F9956=1,1,0)</f>
        <v>5</v>
      </c>
      <c r="H9956" s="0" t="str">
        <f aca="false">IF($F9956=1,$G9956,"")</f>
        <v/>
      </c>
    </row>
    <row r="9957" customFormat="false" ht="15" hidden="false" customHeight="false" outlineLevel="0" collapsed="false">
      <c r="A9957" s="30" t="n">
        <v>1555.46875</v>
      </c>
      <c r="B9957" s="31" t="n">
        <v>-2.2665</v>
      </c>
      <c r="C9957" s="32" t="n">
        <f aca="false">IF($A9957="","",IF(設定!$B$21="dB",10^($B9957/20),ABS($B9957)))</f>
        <v>0.770326786846871</v>
      </c>
      <c r="D9957" s="32" t="n">
        <f aca="false">IF($A9957="","",$A9957^2)</f>
        <v>2419483.03222656</v>
      </c>
      <c r="E9957" s="32" t="n">
        <f aca="false">IF($A9957="","",IF($C9957&lt;=0,"",1/$C9957^2))</f>
        <v>1.68519437178581</v>
      </c>
      <c r="F9957" s="33" t="n">
        <f aca="false">IF(OR(ROW()-設定!$B$30&lt;2,ROW()+設定!$B$30&gt;13701,N($A9957)&lt;=0,N(INDEX($A$2:$A$13701,MIN(13700,MAX(1,ROW()-1+設定!$B$30))))&lt;=0,$A9957&lt;設定!$B$28,$A9957&gt;設定!$B$29),0,IF(AND($C9957&gt;=MAX(INDEX($C$1:$C$13701,MAX(1,ROW()-設定!$B$24)):INDEX($C$1:$C$13701,MAX(1,ROW()-1))),$C9957&gt;MAX(INDEX($C$1:$C$13701,MIN(13701,ROW()+1)):INDEX($C$1:$C$13701,MIN(13701,ROW()+設定!$B$24))),$C9957&gt;=設定!$B$32,$C9957&gt;=MAX(MIN(INDEX($C$1:$C$13701,MAX(1,ROW()-設定!$B$26)):INDEX($C$1:$C$13701,MAX(1,ROW()-1))),MIN(INDEX($C$1:$C$13701,MIN(13701,ROW()+1)):INDEX($C$1:$C$13701,MIN(13701,ROW()+設定!$B$26))))*10^(設定!$B$27/20)),1,0))</f>
        <v>0</v>
      </c>
      <c r="G9957" s="33" t="n">
        <f aca="false">$G9956+IF($F9957=1,1,0)</f>
        <v>5</v>
      </c>
      <c r="H9957" s="0" t="str">
        <f aca="false">IF($F9957=1,$G9957,"")</f>
        <v/>
      </c>
    </row>
    <row r="9958" customFormat="false" ht="15" hidden="false" customHeight="false" outlineLevel="0" collapsed="false">
      <c r="A9958" s="30" t="n">
        <v>1555.625</v>
      </c>
      <c r="B9958" s="31" t="n">
        <v>-2.628</v>
      </c>
      <c r="C9958" s="32" t="n">
        <f aca="false">IF($A9958="","",IF(設定!$B$21="dB",10^($B9958/20),ABS($B9958)))</f>
        <v>0.738924387034474</v>
      </c>
      <c r="D9958" s="32" t="n">
        <f aca="false">IF($A9958="","",$A9958^2)</f>
        <v>2419969.140625</v>
      </c>
      <c r="E9958" s="32" t="n">
        <f aca="false">IF($A9958="","",IF($C9958&lt;=0,"",1/$C9958^2))</f>
        <v>1.83147080466135</v>
      </c>
      <c r="F9958" s="33" t="n">
        <f aca="false">IF(OR(ROW()-設定!$B$30&lt;2,ROW()+設定!$B$30&gt;13701,N($A9958)&lt;=0,N(INDEX($A$2:$A$13701,MIN(13700,MAX(1,ROW()-1+設定!$B$30))))&lt;=0,$A9958&lt;設定!$B$28,$A9958&gt;設定!$B$29),0,IF(AND($C9958&gt;=MAX(INDEX($C$1:$C$13701,MAX(1,ROW()-設定!$B$24)):INDEX($C$1:$C$13701,MAX(1,ROW()-1))),$C9958&gt;MAX(INDEX($C$1:$C$13701,MIN(13701,ROW()+1)):INDEX($C$1:$C$13701,MIN(13701,ROW()+設定!$B$24))),$C9958&gt;=設定!$B$32,$C9958&gt;=MAX(MIN(INDEX($C$1:$C$13701,MAX(1,ROW()-設定!$B$26)):INDEX($C$1:$C$13701,MAX(1,ROW()-1))),MIN(INDEX($C$1:$C$13701,MIN(13701,ROW()+1)):INDEX($C$1:$C$13701,MIN(13701,ROW()+設定!$B$26))))*10^(設定!$B$27/20)),1,0))</f>
        <v>0</v>
      </c>
      <c r="G9958" s="33" t="n">
        <f aca="false">$G9957+IF($F9958=1,1,0)</f>
        <v>5</v>
      </c>
      <c r="H9958" s="0" t="str">
        <f aca="false">IF($F9958=1,$G9958,"")</f>
        <v/>
      </c>
    </row>
    <row r="9959" customFormat="false" ht="15" hidden="false" customHeight="false" outlineLevel="0" collapsed="false">
      <c r="A9959" s="30" t="n">
        <v>1555.78125</v>
      </c>
      <c r="B9959" s="31" t="n">
        <v>-2.5362</v>
      </c>
      <c r="C9959" s="32" t="n">
        <f aca="false">IF($A9959="","",IF(設定!$B$21="dB",10^($B9959/20),ABS($B9959)))</f>
        <v>0.746775394594001</v>
      </c>
      <c r="D9959" s="32" t="n">
        <f aca="false">IF($A9959="","",$A9959^2)</f>
        <v>2420455.29785156</v>
      </c>
      <c r="E9959" s="32" t="n">
        <f aca="false">IF($A9959="","",IF($C9959&lt;=0,"",1/$C9959^2))</f>
        <v>1.79316395343081</v>
      </c>
      <c r="F9959" s="33" t="n">
        <f aca="false">IF(OR(ROW()-設定!$B$30&lt;2,ROW()+設定!$B$30&gt;13701,N($A9959)&lt;=0,N(INDEX($A$2:$A$13701,MIN(13700,MAX(1,ROW()-1+設定!$B$30))))&lt;=0,$A9959&lt;設定!$B$28,$A9959&gt;設定!$B$29),0,IF(AND($C9959&gt;=MAX(INDEX($C$1:$C$13701,MAX(1,ROW()-設定!$B$24)):INDEX($C$1:$C$13701,MAX(1,ROW()-1))),$C9959&gt;MAX(INDEX($C$1:$C$13701,MIN(13701,ROW()+1)):INDEX($C$1:$C$13701,MIN(13701,ROW()+設定!$B$24))),$C9959&gt;=設定!$B$32,$C9959&gt;=MAX(MIN(INDEX($C$1:$C$13701,MAX(1,ROW()-設定!$B$26)):INDEX($C$1:$C$13701,MAX(1,ROW()-1))),MIN(INDEX($C$1:$C$13701,MIN(13701,ROW()+1)):INDEX($C$1:$C$13701,MIN(13701,ROW()+設定!$B$26))))*10^(設定!$B$27/20)),1,0))</f>
        <v>0</v>
      </c>
      <c r="G9959" s="33" t="n">
        <f aca="false">$G9958+IF($F9959=1,1,0)</f>
        <v>5</v>
      </c>
      <c r="H9959" s="0" t="str">
        <f aca="false">IF($F9959=1,$G9959,"")</f>
        <v/>
      </c>
    </row>
    <row r="9960" customFormat="false" ht="15" hidden="false" customHeight="false" outlineLevel="0" collapsed="false">
      <c r="A9960" s="30" t="n">
        <v>1555.9375</v>
      </c>
      <c r="B9960" s="31" t="n">
        <v>-2.3534</v>
      </c>
      <c r="C9960" s="32" t="n">
        <f aca="false">IF($A9960="","",IF(設定!$B$21="dB",10^($B9960/20),ABS($B9960)))</f>
        <v>0.762658298167975</v>
      </c>
      <c r="D9960" s="32" t="n">
        <f aca="false">IF($A9960="","",$A9960^2)</f>
        <v>2420941.50390625</v>
      </c>
      <c r="E9960" s="32" t="n">
        <f aca="false">IF($A9960="","",IF($C9960&lt;=0,"",1/$C9960^2))</f>
        <v>1.71925382803028</v>
      </c>
      <c r="F9960" s="33" t="n">
        <f aca="false">IF(OR(ROW()-設定!$B$30&lt;2,ROW()+設定!$B$30&gt;13701,N($A9960)&lt;=0,N(INDEX($A$2:$A$13701,MIN(13700,MAX(1,ROW()-1+設定!$B$30))))&lt;=0,$A9960&lt;設定!$B$28,$A9960&gt;設定!$B$29),0,IF(AND($C9960&gt;=MAX(INDEX($C$1:$C$13701,MAX(1,ROW()-設定!$B$24)):INDEX($C$1:$C$13701,MAX(1,ROW()-1))),$C9960&gt;MAX(INDEX($C$1:$C$13701,MIN(13701,ROW()+1)):INDEX($C$1:$C$13701,MIN(13701,ROW()+設定!$B$24))),$C9960&gt;=設定!$B$32,$C9960&gt;=MAX(MIN(INDEX($C$1:$C$13701,MAX(1,ROW()-設定!$B$26)):INDEX($C$1:$C$13701,MAX(1,ROW()-1))),MIN(INDEX($C$1:$C$13701,MIN(13701,ROW()+1)):INDEX($C$1:$C$13701,MIN(13701,ROW()+設定!$B$26))))*10^(設定!$B$27/20)),1,0))</f>
        <v>0</v>
      </c>
      <c r="G9960" s="33" t="n">
        <f aca="false">$G9959+IF($F9960=1,1,0)</f>
        <v>5</v>
      </c>
      <c r="H9960" s="0" t="str">
        <f aca="false">IF($F9960=1,$G9960,"")</f>
        <v/>
      </c>
    </row>
    <row r="9961" customFormat="false" ht="15" hidden="false" customHeight="false" outlineLevel="0" collapsed="false">
      <c r="A9961" s="30" t="n">
        <v>1556.09375</v>
      </c>
      <c r="B9961" s="31" t="n">
        <v>-2.433</v>
      </c>
      <c r="C9961" s="32" t="n">
        <f aca="false">IF($A9961="","",IF(設定!$B$21="dB",10^($B9961/20),ABS($B9961)))</f>
        <v>0.75570100537846</v>
      </c>
      <c r="D9961" s="32" t="n">
        <f aca="false">IF($A9961="","",$A9961^2)</f>
        <v>2421427.75878906</v>
      </c>
      <c r="E9961" s="32" t="n">
        <f aca="false">IF($A9961="","",IF($C9961&lt;=0,"",1/$C9961^2))</f>
        <v>1.75105585747878</v>
      </c>
      <c r="F9961" s="33" t="n">
        <f aca="false">IF(OR(ROW()-設定!$B$30&lt;2,ROW()+設定!$B$30&gt;13701,N($A9961)&lt;=0,N(INDEX($A$2:$A$13701,MIN(13700,MAX(1,ROW()-1+設定!$B$30))))&lt;=0,$A9961&lt;設定!$B$28,$A9961&gt;設定!$B$29),0,IF(AND($C9961&gt;=MAX(INDEX($C$1:$C$13701,MAX(1,ROW()-設定!$B$24)):INDEX($C$1:$C$13701,MAX(1,ROW()-1))),$C9961&gt;MAX(INDEX($C$1:$C$13701,MIN(13701,ROW()+1)):INDEX($C$1:$C$13701,MIN(13701,ROW()+設定!$B$24))),$C9961&gt;=設定!$B$32,$C9961&gt;=MAX(MIN(INDEX($C$1:$C$13701,MAX(1,ROW()-設定!$B$26)):INDEX($C$1:$C$13701,MAX(1,ROW()-1))),MIN(INDEX($C$1:$C$13701,MIN(13701,ROW()+1)):INDEX($C$1:$C$13701,MIN(13701,ROW()+設定!$B$26))))*10^(設定!$B$27/20)),1,0))</f>
        <v>0</v>
      </c>
      <c r="G9961" s="33" t="n">
        <f aca="false">$G9960+IF($F9961=1,1,0)</f>
        <v>5</v>
      </c>
      <c r="H9961" s="0" t="str">
        <f aca="false">IF($F9961=1,$G9961,"")</f>
        <v/>
      </c>
    </row>
    <row r="9962" customFormat="false" ht="15" hidden="false" customHeight="false" outlineLevel="0" collapsed="false">
      <c r="A9962" s="30" t="n">
        <v>1556.25</v>
      </c>
      <c r="B9962" s="31" t="n">
        <v>-2.6806</v>
      </c>
      <c r="C9962" s="32" t="n">
        <f aca="false">IF($A9962="","",IF(設定!$B$21="dB",10^($B9962/20),ABS($B9962)))</f>
        <v>0.734463131489015</v>
      </c>
      <c r="D9962" s="32" t="n">
        <f aca="false">IF($A9962="","",$A9962^2)</f>
        <v>2421914.0625</v>
      </c>
      <c r="E9962" s="32" t="n">
        <f aca="false">IF($A9962="","",IF($C9962&lt;=0,"",1/$C9962^2))</f>
        <v>1.85378771596178</v>
      </c>
      <c r="F9962" s="33" t="n">
        <f aca="false">IF(OR(ROW()-設定!$B$30&lt;2,ROW()+設定!$B$30&gt;13701,N($A9962)&lt;=0,N(INDEX($A$2:$A$13701,MIN(13700,MAX(1,ROW()-1+設定!$B$30))))&lt;=0,$A9962&lt;設定!$B$28,$A9962&gt;設定!$B$29),0,IF(AND($C9962&gt;=MAX(INDEX($C$1:$C$13701,MAX(1,ROW()-設定!$B$24)):INDEX($C$1:$C$13701,MAX(1,ROW()-1))),$C9962&gt;MAX(INDEX($C$1:$C$13701,MIN(13701,ROW()+1)):INDEX($C$1:$C$13701,MIN(13701,ROW()+設定!$B$24))),$C9962&gt;=設定!$B$32,$C9962&gt;=MAX(MIN(INDEX($C$1:$C$13701,MAX(1,ROW()-設定!$B$26)):INDEX($C$1:$C$13701,MAX(1,ROW()-1))),MIN(INDEX($C$1:$C$13701,MIN(13701,ROW()+1)):INDEX($C$1:$C$13701,MIN(13701,ROW()+設定!$B$26))))*10^(設定!$B$27/20)),1,0))</f>
        <v>0</v>
      </c>
      <c r="G9962" s="33" t="n">
        <f aca="false">$G9961+IF($F9962=1,1,0)</f>
        <v>5</v>
      </c>
      <c r="H9962" s="0" t="str">
        <f aca="false">IF($F9962=1,$G9962,"")</f>
        <v/>
      </c>
    </row>
    <row r="9963" customFormat="false" ht="15" hidden="false" customHeight="false" outlineLevel="0" collapsed="false">
      <c r="A9963" s="30" t="n">
        <v>1556.40625</v>
      </c>
      <c r="B9963" s="31" t="n">
        <v>-2.8206</v>
      </c>
      <c r="C9963" s="32" t="n">
        <f aca="false">IF($A9963="","",IF(設定!$B$21="dB",10^($B9963/20),ABS($B9963)))</f>
        <v>0.722719878157291</v>
      </c>
      <c r="D9963" s="32" t="n">
        <f aca="false">IF($A9963="","",$A9963^2)</f>
        <v>2422400.41503906</v>
      </c>
      <c r="E9963" s="32" t="n">
        <f aca="false">IF($A9963="","",IF($C9963&lt;=0,"",1/$C9963^2))</f>
        <v>1.9145204075199</v>
      </c>
      <c r="F9963" s="33" t="n">
        <f aca="false">IF(OR(ROW()-設定!$B$30&lt;2,ROW()+設定!$B$30&gt;13701,N($A9963)&lt;=0,N(INDEX($A$2:$A$13701,MIN(13700,MAX(1,ROW()-1+設定!$B$30))))&lt;=0,$A9963&lt;設定!$B$28,$A9963&gt;設定!$B$29),0,IF(AND($C9963&gt;=MAX(INDEX($C$1:$C$13701,MAX(1,ROW()-設定!$B$24)):INDEX($C$1:$C$13701,MAX(1,ROW()-1))),$C9963&gt;MAX(INDEX($C$1:$C$13701,MIN(13701,ROW()+1)):INDEX($C$1:$C$13701,MIN(13701,ROW()+設定!$B$24))),$C9963&gt;=設定!$B$32,$C9963&gt;=MAX(MIN(INDEX($C$1:$C$13701,MAX(1,ROW()-設定!$B$26)):INDEX($C$1:$C$13701,MAX(1,ROW()-1))),MIN(INDEX($C$1:$C$13701,MIN(13701,ROW()+1)):INDEX($C$1:$C$13701,MIN(13701,ROW()+設定!$B$26))))*10^(設定!$B$27/20)),1,0))</f>
        <v>0</v>
      </c>
      <c r="G9963" s="33" t="n">
        <f aca="false">$G9962+IF($F9963=1,1,0)</f>
        <v>5</v>
      </c>
      <c r="H9963" s="0" t="str">
        <f aca="false">IF($F9963=1,$G9963,"")</f>
        <v/>
      </c>
    </row>
    <row r="9964" customFormat="false" ht="15" hidden="false" customHeight="false" outlineLevel="0" collapsed="false">
      <c r="A9964" s="30" t="n">
        <v>1556.5625</v>
      </c>
      <c r="B9964" s="31" t="n">
        <v>-2.689</v>
      </c>
      <c r="C9964" s="32" t="n">
        <f aca="false">IF($A9964="","",IF(設定!$B$21="dB",10^($B9964/20),ABS($B9964)))</f>
        <v>0.733753186013093</v>
      </c>
      <c r="D9964" s="32" t="n">
        <f aca="false">IF($A9964="","",$A9964^2)</f>
        <v>2422886.81640625</v>
      </c>
      <c r="E9964" s="32" t="n">
        <f aca="false">IF($A9964="","",IF($C9964&lt;=0,"",1/$C9964^2))</f>
        <v>1.85737672905297</v>
      </c>
      <c r="F9964" s="33" t="n">
        <f aca="false">IF(OR(ROW()-設定!$B$30&lt;2,ROW()+設定!$B$30&gt;13701,N($A9964)&lt;=0,N(INDEX($A$2:$A$13701,MIN(13700,MAX(1,ROW()-1+設定!$B$30))))&lt;=0,$A9964&lt;設定!$B$28,$A9964&gt;設定!$B$29),0,IF(AND($C9964&gt;=MAX(INDEX($C$1:$C$13701,MAX(1,ROW()-設定!$B$24)):INDEX($C$1:$C$13701,MAX(1,ROW()-1))),$C9964&gt;MAX(INDEX($C$1:$C$13701,MIN(13701,ROW()+1)):INDEX($C$1:$C$13701,MIN(13701,ROW()+設定!$B$24))),$C9964&gt;=設定!$B$32,$C9964&gt;=MAX(MIN(INDEX($C$1:$C$13701,MAX(1,ROW()-設定!$B$26)):INDEX($C$1:$C$13701,MAX(1,ROW()-1))),MIN(INDEX($C$1:$C$13701,MIN(13701,ROW()+1)):INDEX($C$1:$C$13701,MIN(13701,ROW()+設定!$B$26))))*10^(設定!$B$27/20)),1,0))</f>
        <v>0</v>
      </c>
      <c r="G9964" s="33" t="n">
        <f aca="false">$G9963+IF($F9964=1,1,0)</f>
        <v>5</v>
      </c>
      <c r="H9964" s="0" t="str">
        <f aca="false">IF($F9964=1,$G9964,"")</f>
        <v/>
      </c>
    </row>
    <row r="9965" customFormat="false" ht="15" hidden="false" customHeight="false" outlineLevel="0" collapsed="false">
      <c r="A9965" s="30" t="n">
        <v>1556.71875</v>
      </c>
      <c r="B9965" s="31" t="n">
        <v>-2.869</v>
      </c>
      <c r="C9965" s="32" t="n">
        <f aca="false">IF($A9965="","",IF(設定!$B$21="dB",10^($B9965/20),ABS($B9965)))</f>
        <v>0.718703897461551</v>
      </c>
      <c r="D9965" s="32" t="n">
        <f aca="false">IF($A9965="","",$A9965^2)</f>
        <v>2423373.26660156</v>
      </c>
      <c r="E9965" s="32" t="n">
        <f aca="false">IF($A9965="","",IF($C9965&lt;=0,"",1/$C9965^2))</f>
        <v>1.93597613764143</v>
      </c>
      <c r="F9965" s="33" t="n">
        <f aca="false">IF(OR(ROW()-設定!$B$30&lt;2,ROW()+設定!$B$30&gt;13701,N($A9965)&lt;=0,N(INDEX($A$2:$A$13701,MIN(13700,MAX(1,ROW()-1+設定!$B$30))))&lt;=0,$A9965&lt;設定!$B$28,$A9965&gt;設定!$B$29),0,IF(AND($C9965&gt;=MAX(INDEX($C$1:$C$13701,MAX(1,ROW()-設定!$B$24)):INDEX($C$1:$C$13701,MAX(1,ROW()-1))),$C9965&gt;MAX(INDEX($C$1:$C$13701,MIN(13701,ROW()+1)):INDEX($C$1:$C$13701,MIN(13701,ROW()+設定!$B$24))),$C9965&gt;=設定!$B$32,$C9965&gt;=MAX(MIN(INDEX($C$1:$C$13701,MAX(1,ROW()-設定!$B$26)):INDEX($C$1:$C$13701,MAX(1,ROW()-1))),MIN(INDEX($C$1:$C$13701,MIN(13701,ROW()+1)):INDEX($C$1:$C$13701,MIN(13701,ROW()+設定!$B$26))))*10^(設定!$B$27/20)),1,0))</f>
        <v>0</v>
      </c>
      <c r="G9965" s="33" t="n">
        <f aca="false">$G9964+IF($F9965=1,1,0)</f>
        <v>5</v>
      </c>
      <c r="H9965" s="0" t="str">
        <f aca="false">IF($F9965=1,$G9965,"")</f>
        <v/>
      </c>
    </row>
    <row r="9966" customFormat="false" ht="15" hidden="false" customHeight="false" outlineLevel="0" collapsed="false">
      <c r="A9966" s="30" t="n">
        <v>1556.875</v>
      </c>
      <c r="B9966" s="31" t="n">
        <v>-2.9148</v>
      </c>
      <c r="C9966" s="32" t="n">
        <f aca="false">IF($A9966="","",IF(設定!$B$21="dB",10^($B9966/20),ABS($B9966)))</f>
        <v>0.714924203175029</v>
      </c>
      <c r="D9966" s="32" t="n">
        <f aca="false">IF($A9966="","",$A9966^2)</f>
        <v>2423859.765625</v>
      </c>
      <c r="E9966" s="32" t="n">
        <f aca="false">IF($A9966="","",IF($C9966&lt;=0,"",1/$C9966^2))</f>
        <v>1.95650066567493</v>
      </c>
      <c r="F9966" s="33" t="n">
        <f aca="false">IF(OR(ROW()-設定!$B$30&lt;2,ROW()+設定!$B$30&gt;13701,N($A9966)&lt;=0,N(INDEX($A$2:$A$13701,MIN(13700,MAX(1,ROW()-1+設定!$B$30))))&lt;=0,$A9966&lt;設定!$B$28,$A9966&gt;設定!$B$29),0,IF(AND($C9966&gt;=MAX(INDEX($C$1:$C$13701,MAX(1,ROW()-設定!$B$24)):INDEX($C$1:$C$13701,MAX(1,ROW()-1))),$C9966&gt;MAX(INDEX($C$1:$C$13701,MIN(13701,ROW()+1)):INDEX($C$1:$C$13701,MIN(13701,ROW()+設定!$B$24))),$C9966&gt;=設定!$B$32,$C9966&gt;=MAX(MIN(INDEX($C$1:$C$13701,MAX(1,ROW()-設定!$B$26)):INDEX($C$1:$C$13701,MAX(1,ROW()-1))),MIN(INDEX($C$1:$C$13701,MIN(13701,ROW()+1)):INDEX($C$1:$C$13701,MIN(13701,ROW()+設定!$B$26))))*10^(設定!$B$27/20)),1,0))</f>
        <v>0</v>
      </c>
      <c r="G9966" s="33" t="n">
        <f aca="false">$G9965+IF($F9966=1,1,0)</f>
        <v>5</v>
      </c>
      <c r="H9966" s="0" t="str">
        <f aca="false">IF($F9966=1,$G9966,"")</f>
        <v/>
      </c>
    </row>
    <row r="9967" customFormat="false" ht="15" hidden="false" customHeight="false" outlineLevel="0" collapsed="false">
      <c r="A9967" s="30" t="n">
        <v>1557.03125</v>
      </c>
      <c r="B9967" s="31" t="n">
        <v>-2.9437</v>
      </c>
      <c r="C9967" s="32" t="n">
        <f aca="false">IF($A9967="","",IF(設定!$B$21="dB",10^($B9967/20),ABS($B9967)))</f>
        <v>0.712549434912865</v>
      </c>
      <c r="D9967" s="32" t="n">
        <f aca="false">IF($A9967="","",$A9967^2)</f>
        <v>2424346.31347656</v>
      </c>
      <c r="E9967" s="32" t="n">
        <f aca="false">IF($A9967="","",IF($C9967&lt;=0,"",1/$C9967^2))</f>
        <v>1.9695635575701</v>
      </c>
      <c r="F9967" s="33" t="n">
        <f aca="false">IF(OR(ROW()-設定!$B$30&lt;2,ROW()+設定!$B$30&gt;13701,N($A9967)&lt;=0,N(INDEX($A$2:$A$13701,MIN(13700,MAX(1,ROW()-1+設定!$B$30))))&lt;=0,$A9967&lt;設定!$B$28,$A9967&gt;設定!$B$29),0,IF(AND($C9967&gt;=MAX(INDEX($C$1:$C$13701,MAX(1,ROW()-設定!$B$24)):INDEX($C$1:$C$13701,MAX(1,ROW()-1))),$C9967&gt;MAX(INDEX($C$1:$C$13701,MIN(13701,ROW()+1)):INDEX($C$1:$C$13701,MIN(13701,ROW()+設定!$B$24))),$C9967&gt;=設定!$B$32,$C9967&gt;=MAX(MIN(INDEX($C$1:$C$13701,MAX(1,ROW()-設定!$B$26)):INDEX($C$1:$C$13701,MAX(1,ROW()-1))),MIN(INDEX($C$1:$C$13701,MIN(13701,ROW()+1)):INDEX($C$1:$C$13701,MIN(13701,ROW()+設定!$B$26))))*10^(設定!$B$27/20)),1,0))</f>
        <v>0</v>
      </c>
      <c r="G9967" s="33" t="n">
        <f aca="false">$G9966+IF($F9967=1,1,0)</f>
        <v>5</v>
      </c>
      <c r="H9967" s="0" t="str">
        <f aca="false">IF($F9967=1,$G9967,"")</f>
        <v/>
      </c>
    </row>
    <row r="9968" customFormat="false" ht="15" hidden="false" customHeight="false" outlineLevel="0" collapsed="false">
      <c r="A9968" s="30" t="n">
        <v>1557.1875</v>
      </c>
      <c r="B9968" s="31" t="n">
        <v>-3.2047</v>
      </c>
      <c r="C9968" s="32" t="n">
        <f aca="false">IF($A9968="","",IF(設定!$B$21="dB",10^($B9968/20),ABS($B9968)))</f>
        <v>0.691456717258879</v>
      </c>
      <c r="D9968" s="32" t="n">
        <f aca="false">IF($A9968="","",$A9968^2)</f>
        <v>2424832.91015625</v>
      </c>
      <c r="E9968" s="32" t="n">
        <f aca="false">IF($A9968="","",IF($C9968&lt;=0,"",1/$C9968^2))</f>
        <v>2.09155842237525</v>
      </c>
      <c r="F9968" s="33" t="n">
        <f aca="false">IF(OR(ROW()-設定!$B$30&lt;2,ROW()+設定!$B$30&gt;13701,N($A9968)&lt;=0,N(INDEX($A$2:$A$13701,MIN(13700,MAX(1,ROW()-1+設定!$B$30))))&lt;=0,$A9968&lt;設定!$B$28,$A9968&gt;設定!$B$29),0,IF(AND($C9968&gt;=MAX(INDEX($C$1:$C$13701,MAX(1,ROW()-設定!$B$24)):INDEX($C$1:$C$13701,MAX(1,ROW()-1))),$C9968&gt;MAX(INDEX($C$1:$C$13701,MIN(13701,ROW()+1)):INDEX($C$1:$C$13701,MIN(13701,ROW()+設定!$B$24))),$C9968&gt;=設定!$B$32,$C9968&gt;=MAX(MIN(INDEX($C$1:$C$13701,MAX(1,ROW()-設定!$B$26)):INDEX($C$1:$C$13701,MAX(1,ROW()-1))),MIN(INDEX($C$1:$C$13701,MIN(13701,ROW()+1)):INDEX($C$1:$C$13701,MIN(13701,ROW()+設定!$B$26))))*10^(設定!$B$27/20)),1,0))</f>
        <v>0</v>
      </c>
      <c r="G9968" s="33" t="n">
        <f aca="false">$G9967+IF($F9968=1,1,0)</f>
        <v>5</v>
      </c>
      <c r="H9968" s="0" t="str">
        <f aca="false">IF($F9968=1,$G9968,"")</f>
        <v/>
      </c>
    </row>
    <row r="9969" customFormat="false" ht="15" hidden="false" customHeight="false" outlineLevel="0" collapsed="false">
      <c r="A9969" s="30" t="n">
        <v>1557.34375</v>
      </c>
      <c r="B9969" s="31" t="n">
        <v>-3.0784</v>
      </c>
      <c r="C9969" s="32" t="n">
        <f aca="false">IF($A9969="","",IF(設定!$B$21="dB",10^($B9969/20),ABS($B9969)))</f>
        <v>0.701584523162728</v>
      </c>
      <c r="D9969" s="32" t="n">
        <f aca="false">IF($A9969="","",$A9969^2)</f>
        <v>2425319.55566406</v>
      </c>
      <c r="E9969" s="32" t="n">
        <f aca="false">IF($A9969="","",IF($C9969&lt;=0,"",1/$C9969^2))</f>
        <v>2.03160840085064</v>
      </c>
      <c r="F9969" s="33" t="n">
        <f aca="false">IF(OR(ROW()-設定!$B$30&lt;2,ROW()+設定!$B$30&gt;13701,N($A9969)&lt;=0,N(INDEX($A$2:$A$13701,MIN(13700,MAX(1,ROW()-1+設定!$B$30))))&lt;=0,$A9969&lt;設定!$B$28,$A9969&gt;設定!$B$29),0,IF(AND($C9969&gt;=MAX(INDEX($C$1:$C$13701,MAX(1,ROW()-設定!$B$24)):INDEX($C$1:$C$13701,MAX(1,ROW()-1))),$C9969&gt;MAX(INDEX($C$1:$C$13701,MIN(13701,ROW()+1)):INDEX($C$1:$C$13701,MIN(13701,ROW()+設定!$B$24))),$C9969&gt;=設定!$B$32,$C9969&gt;=MAX(MIN(INDEX($C$1:$C$13701,MAX(1,ROW()-設定!$B$26)):INDEX($C$1:$C$13701,MAX(1,ROW()-1))),MIN(INDEX($C$1:$C$13701,MIN(13701,ROW()+1)):INDEX($C$1:$C$13701,MIN(13701,ROW()+設定!$B$26))))*10^(設定!$B$27/20)),1,0))</f>
        <v>0</v>
      </c>
      <c r="G9969" s="33" t="n">
        <f aca="false">$G9968+IF($F9969=1,1,0)</f>
        <v>5</v>
      </c>
      <c r="H9969" s="0" t="str">
        <f aca="false">IF($F9969=1,$G9969,"")</f>
        <v/>
      </c>
    </row>
    <row r="9970" customFormat="false" ht="15" hidden="false" customHeight="false" outlineLevel="0" collapsed="false">
      <c r="A9970" s="30" t="n">
        <v>1557.5</v>
      </c>
      <c r="B9970" s="31" t="n">
        <v>-3.472</v>
      </c>
      <c r="C9970" s="32" t="n">
        <f aca="false">IF($A9970="","",IF(設定!$B$21="dB",10^($B9970/20),ABS($B9970)))</f>
        <v>0.670501880162842</v>
      </c>
      <c r="D9970" s="32" t="n">
        <f aca="false">IF($A9970="","",$A9970^2)</f>
        <v>2425806.25</v>
      </c>
      <c r="E9970" s="32" t="n">
        <f aca="false">IF($A9970="","",IF($C9970&lt;=0,"",1/$C9970^2))</f>
        <v>2.22433399848511</v>
      </c>
      <c r="F9970" s="33" t="n">
        <f aca="false">IF(OR(ROW()-設定!$B$30&lt;2,ROW()+設定!$B$30&gt;13701,N($A9970)&lt;=0,N(INDEX($A$2:$A$13701,MIN(13700,MAX(1,ROW()-1+設定!$B$30))))&lt;=0,$A9970&lt;設定!$B$28,$A9970&gt;設定!$B$29),0,IF(AND($C9970&gt;=MAX(INDEX($C$1:$C$13701,MAX(1,ROW()-設定!$B$24)):INDEX($C$1:$C$13701,MAX(1,ROW()-1))),$C9970&gt;MAX(INDEX($C$1:$C$13701,MIN(13701,ROW()+1)):INDEX($C$1:$C$13701,MIN(13701,ROW()+設定!$B$24))),$C9970&gt;=設定!$B$32,$C9970&gt;=MAX(MIN(INDEX($C$1:$C$13701,MAX(1,ROW()-設定!$B$26)):INDEX($C$1:$C$13701,MAX(1,ROW()-1))),MIN(INDEX($C$1:$C$13701,MIN(13701,ROW()+1)):INDEX($C$1:$C$13701,MIN(13701,ROW()+設定!$B$26))))*10^(設定!$B$27/20)),1,0))</f>
        <v>0</v>
      </c>
      <c r="G9970" s="33" t="n">
        <f aca="false">$G9969+IF($F9970=1,1,0)</f>
        <v>5</v>
      </c>
      <c r="H9970" s="0" t="str">
        <f aca="false">IF($F9970=1,$G9970,"")</f>
        <v/>
      </c>
    </row>
    <row r="9971" customFormat="false" ht="15" hidden="false" customHeight="false" outlineLevel="0" collapsed="false">
      <c r="A9971" s="30" t="n">
        <v>1557.65625</v>
      </c>
      <c r="B9971" s="31" t="n">
        <v>-3.1602</v>
      </c>
      <c r="C9971" s="32" t="n">
        <f aca="false">IF($A9971="","",IF(設定!$B$21="dB",10^($B9971/20),ABS($B9971)))</f>
        <v>0.695008314246713</v>
      </c>
      <c r="D9971" s="32" t="n">
        <f aca="false">IF($A9971="","",$A9971^2)</f>
        <v>2426292.99316406</v>
      </c>
      <c r="E9971" s="32" t="n">
        <f aca="false">IF($A9971="","",IF($C9971&lt;=0,"",1/$C9971^2))</f>
        <v>2.07023668451841</v>
      </c>
      <c r="F9971" s="33" t="n">
        <f aca="false">IF(OR(ROW()-設定!$B$30&lt;2,ROW()+設定!$B$30&gt;13701,N($A9971)&lt;=0,N(INDEX($A$2:$A$13701,MIN(13700,MAX(1,ROW()-1+設定!$B$30))))&lt;=0,$A9971&lt;設定!$B$28,$A9971&gt;設定!$B$29),0,IF(AND($C9971&gt;=MAX(INDEX($C$1:$C$13701,MAX(1,ROW()-設定!$B$24)):INDEX($C$1:$C$13701,MAX(1,ROW()-1))),$C9971&gt;MAX(INDEX($C$1:$C$13701,MIN(13701,ROW()+1)):INDEX($C$1:$C$13701,MIN(13701,ROW()+設定!$B$24))),$C9971&gt;=設定!$B$32,$C9971&gt;=MAX(MIN(INDEX($C$1:$C$13701,MAX(1,ROW()-設定!$B$26)):INDEX($C$1:$C$13701,MAX(1,ROW()-1))),MIN(INDEX($C$1:$C$13701,MIN(13701,ROW()+1)):INDEX($C$1:$C$13701,MIN(13701,ROW()+設定!$B$26))))*10^(設定!$B$27/20)),1,0))</f>
        <v>0</v>
      </c>
      <c r="G9971" s="33" t="n">
        <f aca="false">$G9970+IF($F9971=1,1,0)</f>
        <v>5</v>
      </c>
      <c r="H9971" s="0" t="str">
        <f aca="false">IF($F9971=1,$G9971,"")</f>
        <v/>
      </c>
    </row>
    <row r="9972" customFormat="false" ht="15" hidden="false" customHeight="false" outlineLevel="0" collapsed="false">
      <c r="A9972" s="30" t="n">
        <v>1557.8125</v>
      </c>
      <c r="B9972" s="31" t="n">
        <v>-3.5652</v>
      </c>
      <c r="C9972" s="32" t="n">
        <f aca="false">IF($A9972="","",IF(設定!$B$21="dB",10^($B9972/20),ABS($B9972)))</f>
        <v>0.663345824849827</v>
      </c>
      <c r="D9972" s="32" t="n">
        <f aca="false">IF($A9972="","",$A9972^2)</f>
        <v>2426779.78515625</v>
      </c>
      <c r="E9972" s="32" t="n">
        <f aca="false">IF($A9972="","",IF($C9972&lt;=0,"",1/$C9972^2))</f>
        <v>2.27258428923522</v>
      </c>
      <c r="F9972" s="33" t="n">
        <f aca="false">IF(OR(ROW()-設定!$B$30&lt;2,ROW()+設定!$B$30&gt;13701,N($A9972)&lt;=0,N(INDEX($A$2:$A$13701,MIN(13700,MAX(1,ROW()-1+設定!$B$30))))&lt;=0,$A9972&lt;設定!$B$28,$A9972&gt;設定!$B$29),0,IF(AND($C9972&gt;=MAX(INDEX($C$1:$C$13701,MAX(1,ROW()-設定!$B$24)):INDEX($C$1:$C$13701,MAX(1,ROW()-1))),$C9972&gt;MAX(INDEX($C$1:$C$13701,MIN(13701,ROW()+1)):INDEX($C$1:$C$13701,MIN(13701,ROW()+設定!$B$24))),$C9972&gt;=設定!$B$32,$C9972&gt;=MAX(MIN(INDEX($C$1:$C$13701,MAX(1,ROW()-設定!$B$26)):INDEX($C$1:$C$13701,MAX(1,ROW()-1))),MIN(INDEX($C$1:$C$13701,MIN(13701,ROW()+1)):INDEX($C$1:$C$13701,MIN(13701,ROW()+設定!$B$26))))*10^(設定!$B$27/20)),1,0))</f>
        <v>0</v>
      </c>
      <c r="G9972" s="33" t="n">
        <f aca="false">$G9971+IF($F9972=1,1,0)</f>
        <v>5</v>
      </c>
      <c r="H9972" s="0" t="str">
        <f aca="false">IF($F9972=1,$G9972,"")</f>
        <v/>
      </c>
    </row>
    <row r="9973" customFormat="false" ht="15" hidden="false" customHeight="false" outlineLevel="0" collapsed="false">
      <c r="A9973" s="30" t="n">
        <v>1557.96875</v>
      </c>
      <c r="B9973" s="31" t="n">
        <v>-3.5428</v>
      </c>
      <c r="C9973" s="32" t="n">
        <f aca="false">IF($A9973="","",IF(設定!$B$21="dB",10^($B9973/20),ABS($B9973)))</f>
        <v>0.665058732037377</v>
      </c>
      <c r="D9973" s="32" t="n">
        <f aca="false">IF($A9973="","",$A9973^2)</f>
        <v>2427266.62597656</v>
      </c>
      <c r="E9973" s="32" t="n">
        <f aca="false">IF($A9973="","",IF($C9973&lt;=0,"",1/$C9973^2))</f>
        <v>2.26089295198487</v>
      </c>
      <c r="F9973" s="33" t="n">
        <f aca="false">IF(OR(ROW()-設定!$B$30&lt;2,ROW()+設定!$B$30&gt;13701,N($A9973)&lt;=0,N(INDEX($A$2:$A$13701,MIN(13700,MAX(1,ROW()-1+設定!$B$30))))&lt;=0,$A9973&lt;設定!$B$28,$A9973&gt;設定!$B$29),0,IF(AND($C9973&gt;=MAX(INDEX($C$1:$C$13701,MAX(1,ROW()-設定!$B$24)):INDEX($C$1:$C$13701,MAX(1,ROW()-1))),$C9973&gt;MAX(INDEX($C$1:$C$13701,MIN(13701,ROW()+1)):INDEX($C$1:$C$13701,MIN(13701,ROW()+設定!$B$24))),$C9973&gt;=設定!$B$32,$C9973&gt;=MAX(MIN(INDEX($C$1:$C$13701,MAX(1,ROW()-設定!$B$26)):INDEX($C$1:$C$13701,MAX(1,ROW()-1))),MIN(INDEX($C$1:$C$13701,MIN(13701,ROW()+1)):INDEX($C$1:$C$13701,MIN(13701,ROW()+設定!$B$26))))*10^(設定!$B$27/20)),1,0))</f>
        <v>0</v>
      </c>
      <c r="G9973" s="33" t="n">
        <f aca="false">$G9972+IF($F9973=1,1,0)</f>
        <v>5</v>
      </c>
      <c r="H9973" s="0" t="str">
        <f aca="false">IF($F9973=1,$G9973,"")</f>
        <v/>
      </c>
    </row>
    <row r="9974" customFormat="false" ht="15" hidden="false" customHeight="false" outlineLevel="0" collapsed="false">
      <c r="A9974" s="30" t="n">
        <v>1558.125</v>
      </c>
      <c r="B9974" s="31" t="n">
        <v>-3.6246</v>
      </c>
      <c r="C9974" s="32" t="n">
        <f aca="false">IF($A9974="","",IF(設定!$B$21="dB",10^($B9974/20),ABS($B9974)))</f>
        <v>0.658824892750869</v>
      </c>
      <c r="D9974" s="32" t="n">
        <f aca="false">IF($A9974="","",$A9974^2)</f>
        <v>2427753.515625</v>
      </c>
      <c r="E9974" s="32" t="n">
        <f aca="false">IF($A9974="","",IF($C9974&lt;=0,"",1/$C9974^2))</f>
        <v>2.30388077102282</v>
      </c>
      <c r="F9974" s="33" t="n">
        <f aca="false">IF(OR(ROW()-設定!$B$30&lt;2,ROW()+設定!$B$30&gt;13701,N($A9974)&lt;=0,N(INDEX($A$2:$A$13701,MIN(13700,MAX(1,ROW()-1+設定!$B$30))))&lt;=0,$A9974&lt;設定!$B$28,$A9974&gt;設定!$B$29),0,IF(AND($C9974&gt;=MAX(INDEX($C$1:$C$13701,MAX(1,ROW()-設定!$B$24)):INDEX($C$1:$C$13701,MAX(1,ROW()-1))),$C9974&gt;MAX(INDEX($C$1:$C$13701,MIN(13701,ROW()+1)):INDEX($C$1:$C$13701,MIN(13701,ROW()+設定!$B$24))),$C9974&gt;=設定!$B$32,$C9974&gt;=MAX(MIN(INDEX($C$1:$C$13701,MAX(1,ROW()-設定!$B$26)):INDEX($C$1:$C$13701,MAX(1,ROW()-1))),MIN(INDEX($C$1:$C$13701,MIN(13701,ROW()+1)):INDEX($C$1:$C$13701,MIN(13701,ROW()+設定!$B$26))))*10^(設定!$B$27/20)),1,0))</f>
        <v>0</v>
      </c>
      <c r="G9974" s="33" t="n">
        <f aca="false">$G9973+IF($F9974=1,1,0)</f>
        <v>5</v>
      </c>
      <c r="H9974" s="0" t="str">
        <f aca="false">IF($F9974=1,$G9974,"")</f>
        <v/>
      </c>
    </row>
    <row r="9975" customFormat="false" ht="15" hidden="false" customHeight="false" outlineLevel="0" collapsed="false">
      <c r="A9975" s="30" t="n">
        <v>1558.28125</v>
      </c>
      <c r="B9975" s="31" t="n">
        <v>-3.5541</v>
      </c>
      <c r="C9975" s="32" t="n">
        <f aca="false">IF($A9975="","",IF(設定!$B$21="dB",10^($B9975/20),ABS($B9975)))</f>
        <v>0.664194079406691</v>
      </c>
      <c r="D9975" s="32" t="n">
        <f aca="false">IF($A9975="","",$A9975^2)</f>
        <v>2428240.45410156</v>
      </c>
      <c r="E9975" s="32" t="n">
        <f aca="false">IF($A9975="","",IF($C9975&lt;=0,"",1/$C9975^2))</f>
        <v>2.26678327694345</v>
      </c>
      <c r="F9975" s="33" t="n">
        <f aca="false">IF(OR(ROW()-設定!$B$30&lt;2,ROW()+設定!$B$30&gt;13701,N($A9975)&lt;=0,N(INDEX($A$2:$A$13701,MIN(13700,MAX(1,ROW()-1+設定!$B$30))))&lt;=0,$A9975&lt;設定!$B$28,$A9975&gt;設定!$B$29),0,IF(AND($C9975&gt;=MAX(INDEX($C$1:$C$13701,MAX(1,ROW()-設定!$B$24)):INDEX($C$1:$C$13701,MAX(1,ROW()-1))),$C9975&gt;MAX(INDEX($C$1:$C$13701,MIN(13701,ROW()+1)):INDEX($C$1:$C$13701,MIN(13701,ROW()+設定!$B$24))),$C9975&gt;=設定!$B$32,$C9975&gt;=MAX(MIN(INDEX($C$1:$C$13701,MAX(1,ROW()-設定!$B$26)):INDEX($C$1:$C$13701,MAX(1,ROW()-1))),MIN(INDEX($C$1:$C$13701,MIN(13701,ROW()+1)):INDEX($C$1:$C$13701,MIN(13701,ROW()+設定!$B$26))))*10^(設定!$B$27/20)),1,0))</f>
        <v>0</v>
      </c>
      <c r="G9975" s="33" t="n">
        <f aca="false">$G9974+IF($F9975=1,1,0)</f>
        <v>5</v>
      </c>
      <c r="H9975" s="0" t="str">
        <f aca="false">IF($F9975=1,$G9975,"")</f>
        <v/>
      </c>
    </row>
    <row r="9976" customFormat="false" ht="15" hidden="false" customHeight="false" outlineLevel="0" collapsed="false">
      <c r="A9976" s="30" t="n">
        <v>1558.4375</v>
      </c>
      <c r="B9976" s="31" t="n">
        <v>-3.6315</v>
      </c>
      <c r="C9976" s="32" t="n">
        <f aca="false">IF($A9976="","",IF(設定!$B$21="dB",10^($B9976/20),ABS($B9976)))</f>
        <v>0.658301735444288</v>
      </c>
      <c r="D9976" s="32" t="n">
        <f aca="false">IF($A9976="","",$A9976^2)</f>
        <v>2428727.44140625</v>
      </c>
      <c r="E9976" s="32" t="n">
        <f aca="false">IF($A9976="","",IF($C9976&lt;=0,"",1/$C9976^2))</f>
        <v>2.30754404857848</v>
      </c>
      <c r="F9976" s="33" t="n">
        <f aca="false">IF(OR(ROW()-設定!$B$30&lt;2,ROW()+設定!$B$30&gt;13701,N($A9976)&lt;=0,N(INDEX($A$2:$A$13701,MIN(13700,MAX(1,ROW()-1+設定!$B$30))))&lt;=0,$A9976&lt;設定!$B$28,$A9976&gt;設定!$B$29),0,IF(AND($C9976&gt;=MAX(INDEX($C$1:$C$13701,MAX(1,ROW()-設定!$B$24)):INDEX($C$1:$C$13701,MAX(1,ROW()-1))),$C9976&gt;MAX(INDEX($C$1:$C$13701,MIN(13701,ROW()+1)):INDEX($C$1:$C$13701,MIN(13701,ROW()+設定!$B$24))),$C9976&gt;=設定!$B$32,$C9976&gt;=MAX(MIN(INDEX($C$1:$C$13701,MAX(1,ROW()-設定!$B$26)):INDEX($C$1:$C$13701,MAX(1,ROW()-1))),MIN(INDEX($C$1:$C$13701,MIN(13701,ROW()+1)):INDEX($C$1:$C$13701,MIN(13701,ROW()+設定!$B$26))))*10^(設定!$B$27/20)),1,0))</f>
        <v>0</v>
      </c>
      <c r="G9976" s="33" t="n">
        <f aca="false">$G9975+IF($F9976=1,1,0)</f>
        <v>5</v>
      </c>
      <c r="H9976" s="0" t="str">
        <f aca="false">IF($F9976=1,$G9976,"")</f>
        <v/>
      </c>
    </row>
    <row r="9977" customFormat="false" ht="15" hidden="false" customHeight="false" outlineLevel="0" collapsed="false">
      <c r="A9977" s="30" t="n">
        <v>1558.59375</v>
      </c>
      <c r="B9977" s="31" t="n">
        <v>-3.7574</v>
      </c>
      <c r="C9977" s="32" t="n">
        <f aca="false">IF($A9977="","",IF(設定!$B$21="dB",10^($B9977/20),ABS($B9977)))</f>
        <v>0.648828622287709</v>
      </c>
      <c r="D9977" s="32" t="n">
        <f aca="false">IF($A9977="","",$A9977^2)</f>
        <v>2429214.47753906</v>
      </c>
      <c r="E9977" s="32" t="n">
        <f aca="false">IF($A9977="","",IF($C9977&lt;=0,"",1/$C9977^2))</f>
        <v>2.37541776445632</v>
      </c>
      <c r="F9977" s="33" t="n">
        <f aca="false">IF(OR(ROW()-設定!$B$30&lt;2,ROW()+設定!$B$30&gt;13701,N($A9977)&lt;=0,N(INDEX($A$2:$A$13701,MIN(13700,MAX(1,ROW()-1+設定!$B$30))))&lt;=0,$A9977&lt;設定!$B$28,$A9977&gt;設定!$B$29),0,IF(AND($C9977&gt;=MAX(INDEX($C$1:$C$13701,MAX(1,ROW()-設定!$B$24)):INDEX($C$1:$C$13701,MAX(1,ROW()-1))),$C9977&gt;MAX(INDEX($C$1:$C$13701,MIN(13701,ROW()+1)):INDEX($C$1:$C$13701,MIN(13701,ROW()+設定!$B$24))),$C9977&gt;=設定!$B$32,$C9977&gt;=MAX(MIN(INDEX($C$1:$C$13701,MAX(1,ROW()-設定!$B$26)):INDEX($C$1:$C$13701,MAX(1,ROW()-1))),MIN(INDEX($C$1:$C$13701,MIN(13701,ROW()+1)):INDEX($C$1:$C$13701,MIN(13701,ROW()+設定!$B$26))))*10^(設定!$B$27/20)),1,0))</f>
        <v>0</v>
      </c>
      <c r="G9977" s="33" t="n">
        <f aca="false">$G9976+IF($F9977=1,1,0)</f>
        <v>5</v>
      </c>
      <c r="H9977" s="0" t="str">
        <f aca="false">IF($F9977=1,$G9977,"")</f>
        <v/>
      </c>
    </row>
    <row r="9978" customFormat="false" ht="15" hidden="false" customHeight="false" outlineLevel="0" collapsed="false">
      <c r="A9978" s="30" t="n">
        <v>1558.75</v>
      </c>
      <c r="B9978" s="31" t="n">
        <v>-3.8202</v>
      </c>
      <c r="C9978" s="32" t="n">
        <f aca="false">IF($A9978="","",IF(設定!$B$21="dB",10^($B9978/20),ABS($B9978)))</f>
        <v>0.644154433140461</v>
      </c>
      <c r="D9978" s="32" t="n">
        <f aca="false">IF($A9978="","",$A9978^2)</f>
        <v>2429701.5625</v>
      </c>
      <c r="E9978" s="32" t="n">
        <f aca="false">IF($A9978="","",IF($C9978&lt;=0,"",1/$C9978^2))</f>
        <v>2.41001641148836</v>
      </c>
      <c r="F9978" s="33" t="n">
        <f aca="false">IF(OR(ROW()-設定!$B$30&lt;2,ROW()+設定!$B$30&gt;13701,N($A9978)&lt;=0,N(INDEX($A$2:$A$13701,MIN(13700,MAX(1,ROW()-1+設定!$B$30))))&lt;=0,$A9978&lt;設定!$B$28,$A9978&gt;設定!$B$29),0,IF(AND($C9978&gt;=MAX(INDEX($C$1:$C$13701,MAX(1,ROW()-設定!$B$24)):INDEX($C$1:$C$13701,MAX(1,ROW()-1))),$C9978&gt;MAX(INDEX($C$1:$C$13701,MIN(13701,ROW()+1)):INDEX($C$1:$C$13701,MIN(13701,ROW()+設定!$B$24))),$C9978&gt;=設定!$B$32,$C9978&gt;=MAX(MIN(INDEX($C$1:$C$13701,MAX(1,ROW()-設定!$B$26)):INDEX($C$1:$C$13701,MAX(1,ROW()-1))),MIN(INDEX($C$1:$C$13701,MIN(13701,ROW()+1)):INDEX($C$1:$C$13701,MIN(13701,ROW()+設定!$B$26))))*10^(設定!$B$27/20)),1,0))</f>
        <v>0</v>
      </c>
      <c r="G9978" s="33" t="n">
        <f aca="false">$G9977+IF($F9978=1,1,0)</f>
        <v>5</v>
      </c>
      <c r="H9978" s="0" t="str">
        <f aca="false">IF($F9978=1,$G9978,"")</f>
        <v/>
      </c>
    </row>
    <row r="9979" customFormat="false" ht="15" hidden="false" customHeight="false" outlineLevel="0" collapsed="false">
      <c r="A9979" s="30" t="n">
        <v>1558.90625</v>
      </c>
      <c r="B9979" s="31" t="n">
        <v>-3.907</v>
      </c>
      <c r="C9979" s="32" t="n">
        <f aca="false">IF($A9979="","",IF(設定!$B$21="dB",10^($B9979/20),ABS($B9979)))</f>
        <v>0.637749313809321</v>
      </c>
      <c r="D9979" s="32" t="n">
        <f aca="false">IF($A9979="","",$A9979^2)</f>
        <v>2430188.69628906</v>
      </c>
      <c r="E9979" s="32" t="n">
        <f aca="false">IF($A9979="","",IF($C9979&lt;=0,"",1/$C9979^2))</f>
        <v>2.45866862928973</v>
      </c>
      <c r="F9979" s="33" t="n">
        <f aca="false">IF(OR(ROW()-設定!$B$30&lt;2,ROW()+設定!$B$30&gt;13701,N($A9979)&lt;=0,N(INDEX($A$2:$A$13701,MIN(13700,MAX(1,ROW()-1+設定!$B$30))))&lt;=0,$A9979&lt;設定!$B$28,$A9979&gt;設定!$B$29),0,IF(AND($C9979&gt;=MAX(INDEX($C$1:$C$13701,MAX(1,ROW()-設定!$B$24)):INDEX($C$1:$C$13701,MAX(1,ROW()-1))),$C9979&gt;MAX(INDEX($C$1:$C$13701,MIN(13701,ROW()+1)):INDEX($C$1:$C$13701,MIN(13701,ROW()+設定!$B$24))),$C9979&gt;=設定!$B$32,$C9979&gt;=MAX(MIN(INDEX($C$1:$C$13701,MAX(1,ROW()-設定!$B$26)):INDEX($C$1:$C$13701,MAX(1,ROW()-1))),MIN(INDEX($C$1:$C$13701,MIN(13701,ROW()+1)):INDEX($C$1:$C$13701,MIN(13701,ROW()+設定!$B$26))))*10^(設定!$B$27/20)),1,0))</f>
        <v>0</v>
      </c>
      <c r="G9979" s="33" t="n">
        <f aca="false">$G9978+IF($F9979=1,1,0)</f>
        <v>5</v>
      </c>
      <c r="H9979" s="0" t="str">
        <f aca="false">IF($F9979=1,$G9979,"")</f>
        <v/>
      </c>
    </row>
    <row r="9980" customFormat="false" ht="15" hidden="false" customHeight="false" outlineLevel="0" collapsed="false">
      <c r="A9980" s="30" t="n">
        <v>1559.0625</v>
      </c>
      <c r="B9980" s="31" t="n">
        <v>-4.0537</v>
      </c>
      <c r="C9980" s="32" t="n">
        <f aca="false">IF($A9980="","",IF(設定!$B$21="dB",10^($B9980/20),ABS($B9980)))</f>
        <v>0.627068521536282</v>
      </c>
      <c r="D9980" s="32" t="n">
        <f aca="false">IF($A9980="","",$A9980^2)</f>
        <v>2430675.87890625</v>
      </c>
      <c r="E9980" s="32" t="n">
        <f aca="false">IF($A9980="","",IF($C9980&lt;=0,"",1/$C9980^2))</f>
        <v>2.54313842614136</v>
      </c>
      <c r="F9980" s="33" t="n">
        <f aca="false">IF(OR(ROW()-設定!$B$30&lt;2,ROW()+設定!$B$30&gt;13701,N($A9980)&lt;=0,N(INDEX($A$2:$A$13701,MIN(13700,MAX(1,ROW()-1+設定!$B$30))))&lt;=0,$A9980&lt;設定!$B$28,$A9980&gt;設定!$B$29),0,IF(AND($C9980&gt;=MAX(INDEX($C$1:$C$13701,MAX(1,ROW()-設定!$B$24)):INDEX($C$1:$C$13701,MAX(1,ROW()-1))),$C9980&gt;MAX(INDEX($C$1:$C$13701,MIN(13701,ROW()+1)):INDEX($C$1:$C$13701,MIN(13701,ROW()+設定!$B$24))),$C9980&gt;=設定!$B$32,$C9980&gt;=MAX(MIN(INDEX($C$1:$C$13701,MAX(1,ROW()-設定!$B$26)):INDEX($C$1:$C$13701,MAX(1,ROW()-1))),MIN(INDEX($C$1:$C$13701,MIN(13701,ROW()+1)):INDEX($C$1:$C$13701,MIN(13701,ROW()+設定!$B$26))))*10^(設定!$B$27/20)),1,0))</f>
        <v>0</v>
      </c>
      <c r="G9980" s="33" t="n">
        <f aca="false">$G9979+IF($F9980=1,1,0)</f>
        <v>5</v>
      </c>
      <c r="H9980" s="0" t="str">
        <f aca="false">IF($F9980=1,$G9980,"")</f>
        <v/>
      </c>
    </row>
    <row r="9981" customFormat="false" ht="15" hidden="false" customHeight="false" outlineLevel="0" collapsed="false">
      <c r="A9981" s="30" t="n">
        <v>1559.21875</v>
      </c>
      <c r="B9981" s="31" t="n">
        <v>-4.3362</v>
      </c>
      <c r="C9981" s="32" t="n">
        <f aca="false">IF($A9981="","",IF(設定!$B$21="dB",10^($B9981/20),ABS($B9981)))</f>
        <v>0.607001829446491</v>
      </c>
      <c r="D9981" s="32" t="n">
        <f aca="false">IF($A9981="","",$A9981^2)</f>
        <v>2431163.11035156</v>
      </c>
      <c r="E9981" s="32" t="n">
        <f aca="false">IF($A9981="","",IF($C9981&lt;=0,"",1/$C9981^2))</f>
        <v>2.71406347200554</v>
      </c>
      <c r="F9981" s="33" t="n">
        <f aca="false">IF(OR(ROW()-設定!$B$30&lt;2,ROW()+設定!$B$30&gt;13701,N($A9981)&lt;=0,N(INDEX($A$2:$A$13701,MIN(13700,MAX(1,ROW()-1+設定!$B$30))))&lt;=0,$A9981&lt;設定!$B$28,$A9981&gt;設定!$B$29),0,IF(AND($C9981&gt;=MAX(INDEX($C$1:$C$13701,MAX(1,ROW()-設定!$B$24)):INDEX($C$1:$C$13701,MAX(1,ROW()-1))),$C9981&gt;MAX(INDEX($C$1:$C$13701,MIN(13701,ROW()+1)):INDEX($C$1:$C$13701,MIN(13701,ROW()+設定!$B$24))),$C9981&gt;=設定!$B$32,$C9981&gt;=MAX(MIN(INDEX($C$1:$C$13701,MAX(1,ROW()-設定!$B$26)):INDEX($C$1:$C$13701,MAX(1,ROW()-1))),MIN(INDEX($C$1:$C$13701,MIN(13701,ROW()+1)):INDEX($C$1:$C$13701,MIN(13701,ROW()+設定!$B$26))))*10^(設定!$B$27/20)),1,0))</f>
        <v>0</v>
      </c>
      <c r="G9981" s="33" t="n">
        <f aca="false">$G9980+IF($F9981=1,1,0)</f>
        <v>5</v>
      </c>
      <c r="H9981" s="0" t="str">
        <f aca="false">IF($F9981=1,$G9981,"")</f>
        <v/>
      </c>
    </row>
    <row r="9982" customFormat="false" ht="15" hidden="false" customHeight="false" outlineLevel="0" collapsed="false">
      <c r="A9982" s="30" t="n">
        <v>1559.375</v>
      </c>
      <c r="B9982" s="31" t="n">
        <v>-4.4686</v>
      </c>
      <c r="C9982" s="32" t="n">
        <f aca="false">IF($A9982="","",IF(設定!$B$21="dB",10^($B9982/20),ABS($B9982)))</f>
        <v>0.597819394025401</v>
      </c>
      <c r="D9982" s="32" t="n">
        <f aca="false">IF($A9982="","",$A9982^2)</f>
        <v>2431650.390625</v>
      </c>
      <c r="E9982" s="32" t="n">
        <f aca="false">IF($A9982="","",IF($C9982&lt;=0,"",1/$C9982^2))</f>
        <v>2.79807918007719</v>
      </c>
      <c r="F9982" s="33" t="n">
        <f aca="false">IF(OR(ROW()-設定!$B$30&lt;2,ROW()+設定!$B$30&gt;13701,N($A9982)&lt;=0,N(INDEX($A$2:$A$13701,MIN(13700,MAX(1,ROW()-1+設定!$B$30))))&lt;=0,$A9982&lt;設定!$B$28,$A9982&gt;設定!$B$29),0,IF(AND($C9982&gt;=MAX(INDEX($C$1:$C$13701,MAX(1,ROW()-設定!$B$24)):INDEX($C$1:$C$13701,MAX(1,ROW()-1))),$C9982&gt;MAX(INDEX($C$1:$C$13701,MIN(13701,ROW()+1)):INDEX($C$1:$C$13701,MIN(13701,ROW()+設定!$B$24))),$C9982&gt;=設定!$B$32,$C9982&gt;=MAX(MIN(INDEX($C$1:$C$13701,MAX(1,ROW()-設定!$B$26)):INDEX($C$1:$C$13701,MAX(1,ROW()-1))),MIN(INDEX($C$1:$C$13701,MIN(13701,ROW()+1)):INDEX($C$1:$C$13701,MIN(13701,ROW()+設定!$B$26))))*10^(設定!$B$27/20)),1,0))</f>
        <v>0</v>
      </c>
      <c r="G9982" s="33" t="n">
        <f aca="false">$G9981+IF($F9982=1,1,0)</f>
        <v>5</v>
      </c>
      <c r="H9982" s="0" t="str">
        <f aca="false">IF($F9982=1,$G9982,"")</f>
        <v/>
      </c>
    </row>
    <row r="9983" customFormat="false" ht="15" hidden="false" customHeight="false" outlineLevel="0" collapsed="false">
      <c r="A9983" s="30" t="n">
        <v>1559.53125</v>
      </c>
      <c r="B9983" s="31" t="n">
        <v>-4.5502</v>
      </c>
      <c r="C9983" s="32" t="n">
        <f aca="false">IF($A9983="","",IF(設定!$B$21="dB",10^($B9983/20),ABS($B9983)))</f>
        <v>0.592229450132097</v>
      </c>
      <c r="D9983" s="32" t="n">
        <f aca="false">IF($A9983="","",$A9983^2)</f>
        <v>2432137.71972656</v>
      </c>
      <c r="E9983" s="32" t="n">
        <f aca="false">IF($A9983="","",IF($C9983&lt;=0,"",1/$C9983^2))</f>
        <v>2.85114956477037</v>
      </c>
      <c r="F9983" s="33" t="n">
        <f aca="false">IF(OR(ROW()-設定!$B$30&lt;2,ROW()+設定!$B$30&gt;13701,N($A9983)&lt;=0,N(INDEX($A$2:$A$13701,MIN(13700,MAX(1,ROW()-1+設定!$B$30))))&lt;=0,$A9983&lt;設定!$B$28,$A9983&gt;設定!$B$29),0,IF(AND($C9983&gt;=MAX(INDEX($C$1:$C$13701,MAX(1,ROW()-設定!$B$24)):INDEX($C$1:$C$13701,MAX(1,ROW()-1))),$C9983&gt;MAX(INDEX($C$1:$C$13701,MIN(13701,ROW()+1)):INDEX($C$1:$C$13701,MIN(13701,ROW()+設定!$B$24))),$C9983&gt;=設定!$B$32,$C9983&gt;=MAX(MIN(INDEX($C$1:$C$13701,MAX(1,ROW()-設定!$B$26)):INDEX($C$1:$C$13701,MAX(1,ROW()-1))),MIN(INDEX($C$1:$C$13701,MIN(13701,ROW()+1)):INDEX($C$1:$C$13701,MIN(13701,ROW()+設定!$B$26))))*10^(設定!$B$27/20)),1,0))</f>
        <v>0</v>
      </c>
      <c r="G9983" s="33" t="n">
        <f aca="false">$G9982+IF($F9983=1,1,0)</f>
        <v>5</v>
      </c>
      <c r="H9983" s="0" t="str">
        <f aca="false">IF($F9983=1,$G9983,"")</f>
        <v/>
      </c>
    </row>
    <row r="9984" customFormat="false" ht="15" hidden="false" customHeight="false" outlineLevel="0" collapsed="false">
      <c r="A9984" s="30" t="n">
        <v>1559.6875</v>
      </c>
      <c r="B9984" s="31" t="n">
        <v>-4.3873</v>
      </c>
      <c r="C9984" s="32" t="n">
        <f aca="false">IF($A9984="","",IF(設定!$B$21="dB",10^($B9984/20),ABS($B9984)))</f>
        <v>0.603441257879307</v>
      </c>
      <c r="D9984" s="32" t="n">
        <f aca="false">IF($A9984="","",$A9984^2)</f>
        <v>2432625.09765625</v>
      </c>
      <c r="E9984" s="32" t="n">
        <f aca="false">IF($A9984="","",IF($C9984&lt;=0,"",1/$C9984^2))</f>
        <v>2.74618632380362</v>
      </c>
      <c r="F9984" s="33" t="n">
        <f aca="false">IF(OR(ROW()-設定!$B$30&lt;2,ROW()+設定!$B$30&gt;13701,N($A9984)&lt;=0,N(INDEX($A$2:$A$13701,MIN(13700,MAX(1,ROW()-1+設定!$B$30))))&lt;=0,$A9984&lt;設定!$B$28,$A9984&gt;設定!$B$29),0,IF(AND($C9984&gt;=MAX(INDEX($C$1:$C$13701,MAX(1,ROW()-設定!$B$24)):INDEX($C$1:$C$13701,MAX(1,ROW()-1))),$C9984&gt;MAX(INDEX($C$1:$C$13701,MIN(13701,ROW()+1)):INDEX($C$1:$C$13701,MIN(13701,ROW()+設定!$B$24))),$C9984&gt;=設定!$B$32,$C9984&gt;=MAX(MIN(INDEX($C$1:$C$13701,MAX(1,ROW()-設定!$B$26)):INDEX($C$1:$C$13701,MAX(1,ROW()-1))),MIN(INDEX($C$1:$C$13701,MIN(13701,ROW()+1)):INDEX($C$1:$C$13701,MIN(13701,ROW()+設定!$B$26))))*10^(設定!$B$27/20)),1,0))</f>
        <v>0</v>
      </c>
      <c r="G9984" s="33" t="n">
        <f aca="false">$G9983+IF($F9984=1,1,0)</f>
        <v>5</v>
      </c>
      <c r="H9984" s="0" t="str">
        <f aca="false">IF($F9984=1,$G9984,"")</f>
        <v/>
      </c>
    </row>
    <row r="9985" customFormat="false" ht="15" hidden="false" customHeight="false" outlineLevel="0" collapsed="false">
      <c r="A9985" s="30" t="n">
        <v>1559.84375</v>
      </c>
      <c r="B9985" s="31" t="n">
        <v>-4.4956</v>
      </c>
      <c r="C9985" s="32" t="n">
        <f aca="false">IF($A9985="","",IF(設定!$B$21="dB",10^($B9985/20),ABS($B9985)))</f>
        <v>0.595963963778778</v>
      </c>
      <c r="D9985" s="32" t="n">
        <f aca="false">IF($A9985="","",$A9985^2)</f>
        <v>2433112.52441406</v>
      </c>
      <c r="E9985" s="32" t="n">
        <f aca="false">IF($A9985="","",IF($C9985&lt;=0,"",1/$C9985^2))</f>
        <v>2.8155289679666</v>
      </c>
      <c r="F9985" s="33" t="n">
        <f aca="false">IF(OR(ROW()-設定!$B$30&lt;2,ROW()+設定!$B$30&gt;13701,N($A9985)&lt;=0,N(INDEX($A$2:$A$13701,MIN(13700,MAX(1,ROW()-1+設定!$B$30))))&lt;=0,$A9985&lt;設定!$B$28,$A9985&gt;設定!$B$29),0,IF(AND($C9985&gt;=MAX(INDEX($C$1:$C$13701,MAX(1,ROW()-設定!$B$24)):INDEX($C$1:$C$13701,MAX(1,ROW()-1))),$C9985&gt;MAX(INDEX($C$1:$C$13701,MIN(13701,ROW()+1)):INDEX($C$1:$C$13701,MIN(13701,ROW()+設定!$B$24))),$C9985&gt;=設定!$B$32,$C9985&gt;=MAX(MIN(INDEX($C$1:$C$13701,MAX(1,ROW()-設定!$B$26)):INDEX($C$1:$C$13701,MAX(1,ROW()-1))),MIN(INDEX($C$1:$C$13701,MIN(13701,ROW()+1)):INDEX($C$1:$C$13701,MIN(13701,ROW()+設定!$B$26))))*10^(設定!$B$27/20)),1,0))</f>
        <v>0</v>
      </c>
      <c r="G9985" s="33" t="n">
        <f aca="false">$G9984+IF($F9985=1,1,0)</f>
        <v>5</v>
      </c>
      <c r="H9985" s="0" t="str">
        <f aca="false">IF($F9985=1,$G9985,"")</f>
        <v/>
      </c>
    </row>
    <row r="9986" customFormat="false" ht="15" hidden="false" customHeight="false" outlineLevel="0" collapsed="false">
      <c r="A9986" s="30" t="n">
        <v>1560</v>
      </c>
      <c r="B9986" s="31" t="n">
        <v>-4.5751</v>
      </c>
      <c r="C9986" s="32" t="n">
        <f aca="false">IF($A9986="","",IF(設定!$B$21="dB",10^($B9986/20),ABS($B9986)))</f>
        <v>0.590534126215424</v>
      </c>
      <c r="D9986" s="32" t="n">
        <f aca="false">IF($A9986="","",$A9986^2)</f>
        <v>2433600</v>
      </c>
      <c r="E9986" s="32" t="n">
        <f aca="false">IF($A9986="","",IF($C9986&lt;=0,"",1/$C9986^2))</f>
        <v>2.86754340244807</v>
      </c>
      <c r="F9986" s="33" t="n">
        <f aca="false">IF(OR(ROW()-設定!$B$30&lt;2,ROW()+設定!$B$30&gt;13701,N($A9986)&lt;=0,N(INDEX($A$2:$A$13701,MIN(13700,MAX(1,ROW()-1+設定!$B$30))))&lt;=0,$A9986&lt;設定!$B$28,$A9986&gt;設定!$B$29),0,IF(AND($C9986&gt;=MAX(INDEX($C$1:$C$13701,MAX(1,ROW()-設定!$B$24)):INDEX($C$1:$C$13701,MAX(1,ROW()-1))),$C9986&gt;MAX(INDEX($C$1:$C$13701,MIN(13701,ROW()+1)):INDEX($C$1:$C$13701,MIN(13701,ROW()+設定!$B$24))),$C9986&gt;=設定!$B$32,$C9986&gt;=MAX(MIN(INDEX($C$1:$C$13701,MAX(1,ROW()-設定!$B$26)):INDEX($C$1:$C$13701,MAX(1,ROW()-1))),MIN(INDEX($C$1:$C$13701,MIN(13701,ROW()+1)):INDEX($C$1:$C$13701,MIN(13701,ROW()+設定!$B$26))))*10^(設定!$B$27/20)),1,0))</f>
        <v>0</v>
      </c>
      <c r="G9986" s="33" t="n">
        <f aca="false">$G9985+IF($F9986=1,1,0)</f>
        <v>5</v>
      </c>
      <c r="H9986" s="0" t="str">
        <f aca="false">IF($F9986=1,$G9986,"")</f>
        <v/>
      </c>
    </row>
    <row r="9987" customFormat="false" ht="15" hidden="false" customHeight="false" outlineLevel="0" collapsed="false">
      <c r="A9987" s="30" t="n">
        <v>1560.15625</v>
      </c>
      <c r="B9987" s="31" t="n">
        <v>-4.6273</v>
      </c>
      <c r="C9987" s="32" t="n">
        <f aca="false">IF($A9987="","",IF(設定!$B$21="dB",10^($B9987/20),ABS($B9987)))</f>
        <v>0.586995808314575</v>
      </c>
      <c r="D9987" s="32" t="n">
        <f aca="false">IF($A9987="","",$A9987^2)</f>
        <v>2434087.52441406</v>
      </c>
      <c r="E9987" s="32" t="n">
        <f aca="false">IF($A9987="","",IF($C9987&lt;=0,"",1/$C9987^2))</f>
        <v>2.90221779055875</v>
      </c>
      <c r="F9987" s="33" t="n">
        <f aca="false">IF(OR(ROW()-設定!$B$30&lt;2,ROW()+設定!$B$30&gt;13701,N($A9987)&lt;=0,N(INDEX($A$2:$A$13701,MIN(13700,MAX(1,ROW()-1+設定!$B$30))))&lt;=0,$A9987&lt;設定!$B$28,$A9987&gt;設定!$B$29),0,IF(AND($C9987&gt;=MAX(INDEX($C$1:$C$13701,MAX(1,ROW()-設定!$B$24)):INDEX($C$1:$C$13701,MAX(1,ROW()-1))),$C9987&gt;MAX(INDEX($C$1:$C$13701,MIN(13701,ROW()+1)):INDEX($C$1:$C$13701,MIN(13701,ROW()+設定!$B$24))),$C9987&gt;=設定!$B$32,$C9987&gt;=MAX(MIN(INDEX($C$1:$C$13701,MAX(1,ROW()-設定!$B$26)):INDEX($C$1:$C$13701,MAX(1,ROW()-1))),MIN(INDEX($C$1:$C$13701,MIN(13701,ROW()+1)):INDEX($C$1:$C$13701,MIN(13701,ROW()+設定!$B$26))))*10^(設定!$B$27/20)),1,0))</f>
        <v>0</v>
      </c>
      <c r="G9987" s="33" t="n">
        <f aca="false">$G9986+IF($F9987=1,1,0)</f>
        <v>5</v>
      </c>
      <c r="H9987" s="0" t="str">
        <f aca="false">IF($F9987=1,$G9987,"")</f>
        <v/>
      </c>
    </row>
    <row r="9988" customFormat="false" ht="15" hidden="false" customHeight="false" outlineLevel="0" collapsed="false">
      <c r="A9988" s="30" t="n">
        <v>1560.3125</v>
      </c>
      <c r="B9988" s="31" t="n">
        <v>-4.7642</v>
      </c>
      <c r="C9988" s="32" t="n">
        <f aca="false">IF($A9988="","",IF(設定!$B$21="dB",10^($B9988/20),ABS($B9988)))</f>
        <v>0.57781658075659</v>
      </c>
      <c r="D9988" s="32" t="n">
        <f aca="false">IF($A9988="","",$A9988^2)</f>
        <v>2434575.09765625</v>
      </c>
      <c r="E9988" s="32" t="n">
        <f aca="false">IF($A9988="","",IF($C9988&lt;=0,"",1/$C9988^2))</f>
        <v>2.99515981278189</v>
      </c>
      <c r="F9988" s="33" t="n">
        <f aca="false">IF(OR(ROW()-設定!$B$30&lt;2,ROW()+設定!$B$30&gt;13701,N($A9988)&lt;=0,N(INDEX($A$2:$A$13701,MIN(13700,MAX(1,ROW()-1+設定!$B$30))))&lt;=0,$A9988&lt;設定!$B$28,$A9988&gt;設定!$B$29),0,IF(AND($C9988&gt;=MAX(INDEX($C$1:$C$13701,MAX(1,ROW()-設定!$B$24)):INDEX($C$1:$C$13701,MAX(1,ROW()-1))),$C9988&gt;MAX(INDEX($C$1:$C$13701,MIN(13701,ROW()+1)):INDEX($C$1:$C$13701,MIN(13701,ROW()+設定!$B$24))),$C9988&gt;=設定!$B$32,$C9988&gt;=MAX(MIN(INDEX($C$1:$C$13701,MAX(1,ROW()-設定!$B$26)):INDEX($C$1:$C$13701,MAX(1,ROW()-1))),MIN(INDEX($C$1:$C$13701,MIN(13701,ROW()+1)):INDEX($C$1:$C$13701,MIN(13701,ROW()+設定!$B$26))))*10^(設定!$B$27/20)),1,0))</f>
        <v>0</v>
      </c>
      <c r="G9988" s="33" t="n">
        <f aca="false">$G9987+IF($F9988=1,1,0)</f>
        <v>5</v>
      </c>
      <c r="H9988" s="0" t="str">
        <f aca="false">IF($F9988=1,$G9988,"")</f>
        <v/>
      </c>
    </row>
    <row r="9989" customFormat="false" ht="15" hidden="false" customHeight="false" outlineLevel="0" collapsed="false">
      <c r="A9989" s="30" t="n">
        <v>1560.46875</v>
      </c>
      <c r="B9989" s="31" t="n">
        <v>-4.941</v>
      </c>
      <c r="C9989" s="32" t="n">
        <f aca="false">IF($A9989="","",IF(設定!$B$21="dB",10^($B9989/20),ABS($B9989)))</f>
        <v>0.566174102083488</v>
      </c>
      <c r="D9989" s="32" t="n">
        <f aca="false">IF($A9989="","",$A9989^2)</f>
        <v>2435062.71972656</v>
      </c>
      <c r="E9989" s="32" t="n">
        <f aca="false">IF($A9989="","",IF($C9989&lt;=0,"",1/$C9989^2))</f>
        <v>3.11960781764676</v>
      </c>
      <c r="F9989" s="33" t="n">
        <f aca="false">IF(OR(ROW()-設定!$B$30&lt;2,ROW()+設定!$B$30&gt;13701,N($A9989)&lt;=0,N(INDEX($A$2:$A$13701,MIN(13700,MAX(1,ROW()-1+設定!$B$30))))&lt;=0,$A9989&lt;設定!$B$28,$A9989&gt;設定!$B$29),0,IF(AND($C9989&gt;=MAX(INDEX($C$1:$C$13701,MAX(1,ROW()-設定!$B$24)):INDEX($C$1:$C$13701,MAX(1,ROW()-1))),$C9989&gt;MAX(INDEX($C$1:$C$13701,MIN(13701,ROW()+1)):INDEX($C$1:$C$13701,MIN(13701,ROW()+設定!$B$24))),$C9989&gt;=設定!$B$32,$C9989&gt;=MAX(MIN(INDEX($C$1:$C$13701,MAX(1,ROW()-設定!$B$26)):INDEX($C$1:$C$13701,MAX(1,ROW()-1))),MIN(INDEX($C$1:$C$13701,MIN(13701,ROW()+1)):INDEX($C$1:$C$13701,MIN(13701,ROW()+設定!$B$26))))*10^(設定!$B$27/20)),1,0))</f>
        <v>0</v>
      </c>
      <c r="G9989" s="33" t="n">
        <f aca="false">$G9988+IF($F9989=1,1,0)</f>
        <v>5</v>
      </c>
      <c r="H9989" s="0" t="str">
        <f aca="false">IF($F9989=1,$G9989,"")</f>
        <v/>
      </c>
    </row>
    <row r="9990" customFormat="false" ht="15" hidden="false" customHeight="false" outlineLevel="0" collapsed="false">
      <c r="A9990" s="30" t="n">
        <v>1560.625</v>
      </c>
      <c r="B9990" s="31" t="n">
        <v>-5.0887</v>
      </c>
      <c r="C9990" s="32" t="n">
        <f aca="false">IF($A9990="","",IF(設定!$B$21="dB",10^($B9990/20),ABS($B9990)))</f>
        <v>0.556627937431611</v>
      </c>
      <c r="D9990" s="32" t="n">
        <f aca="false">IF($A9990="","",$A9990^2)</f>
        <v>2435550.390625</v>
      </c>
      <c r="E9990" s="32" t="n">
        <f aca="false">IF($A9990="","",IF($C9990&lt;=0,"",1/$C9990^2))</f>
        <v>3.22752786162122</v>
      </c>
      <c r="F9990" s="33" t="n">
        <f aca="false">IF(OR(ROW()-設定!$B$30&lt;2,ROW()+設定!$B$30&gt;13701,N($A9990)&lt;=0,N(INDEX($A$2:$A$13701,MIN(13700,MAX(1,ROW()-1+設定!$B$30))))&lt;=0,$A9990&lt;設定!$B$28,$A9990&gt;設定!$B$29),0,IF(AND($C9990&gt;=MAX(INDEX($C$1:$C$13701,MAX(1,ROW()-設定!$B$24)):INDEX($C$1:$C$13701,MAX(1,ROW()-1))),$C9990&gt;MAX(INDEX($C$1:$C$13701,MIN(13701,ROW()+1)):INDEX($C$1:$C$13701,MIN(13701,ROW()+設定!$B$24))),$C9990&gt;=設定!$B$32,$C9990&gt;=MAX(MIN(INDEX($C$1:$C$13701,MAX(1,ROW()-設定!$B$26)):INDEX($C$1:$C$13701,MAX(1,ROW()-1))),MIN(INDEX($C$1:$C$13701,MIN(13701,ROW()+1)):INDEX($C$1:$C$13701,MIN(13701,ROW()+設定!$B$26))))*10^(設定!$B$27/20)),1,0))</f>
        <v>0</v>
      </c>
      <c r="G9990" s="33" t="n">
        <f aca="false">$G9989+IF($F9990=1,1,0)</f>
        <v>5</v>
      </c>
      <c r="H9990" s="0" t="str">
        <f aca="false">IF($F9990=1,$G9990,"")</f>
        <v/>
      </c>
    </row>
    <row r="9991" customFormat="false" ht="15" hidden="false" customHeight="false" outlineLevel="0" collapsed="false">
      <c r="A9991" s="30" t="n">
        <v>1560.78125</v>
      </c>
      <c r="B9991" s="31" t="n">
        <v>-5.2215</v>
      </c>
      <c r="C9991" s="32" t="n">
        <f aca="false">IF($A9991="","",IF(設定!$B$21="dB",10^($B9991/20),ABS($B9991)))</f>
        <v>0.548182289018594</v>
      </c>
      <c r="D9991" s="32" t="n">
        <f aca="false">IF($A9991="","",$A9991^2)</f>
        <v>2436038.11035156</v>
      </c>
      <c r="E9991" s="32" t="n">
        <f aca="false">IF($A9991="","",IF($C9991&lt;=0,"",1/$C9991^2))</f>
        <v>3.32774469677487</v>
      </c>
      <c r="F9991" s="33" t="n">
        <f aca="false">IF(OR(ROW()-設定!$B$30&lt;2,ROW()+設定!$B$30&gt;13701,N($A9991)&lt;=0,N(INDEX($A$2:$A$13701,MIN(13700,MAX(1,ROW()-1+設定!$B$30))))&lt;=0,$A9991&lt;設定!$B$28,$A9991&gt;設定!$B$29),0,IF(AND($C9991&gt;=MAX(INDEX($C$1:$C$13701,MAX(1,ROW()-設定!$B$24)):INDEX($C$1:$C$13701,MAX(1,ROW()-1))),$C9991&gt;MAX(INDEX($C$1:$C$13701,MIN(13701,ROW()+1)):INDEX($C$1:$C$13701,MIN(13701,ROW()+設定!$B$24))),$C9991&gt;=設定!$B$32,$C9991&gt;=MAX(MIN(INDEX($C$1:$C$13701,MAX(1,ROW()-設定!$B$26)):INDEX($C$1:$C$13701,MAX(1,ROW()-1))),MIN(INDEX($C$1:$C$13701,MIN(13701,ROW()+1)):INDEX($C$1:$C$13701,MIN(13701,ROW()+設定!$B$26))))*10^(設定!$B$27/20)),1,0))</f>
        <v>0</v>
      </c>
      <c r="G9991" s="33" t="n">
        <f aca="false">$G9990+IF($F9991=1,1,0)</f>
        <v>5</v>
      </c>
      <c r="H9991" s="0" t="str">
        <f a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s="31" t="n">
        <v>-4.9772</v>
      </c>
      <c r="C9992" s="32" t="n">
        <f aca="false">IF($A9992="","",IF(設定!$B$21="dB",10^($B9992/20),ABS($B9992)))</f>
        <v>0.563819380427908</v>
      </c>
      <c r="D9992" s="32" t="n">
        <f aca="false">IF($A9992="","",$A9992^2)</f>
        <v>2436525.87890625</v>
      </c>
      <c r="E9992" s="32" t="n">
        <f aca="false">IF($A9992="","",IF($C9992&lt;=0,"",1/$C9992^2))</f>
        <v>3.14571953983467</v>
      </c>
      <c r="F9992" s="33" t="n">
        <f aca="false">IF(OR(ROW()-設定!$B$30&lt;2,ROW()+設定!$B$30&gt;13701,N($A9992)&lt;=0,N(INDEX($A$2:$A$13701,MIN(13700,MAX(1,ROW()-1+設定!$B$30))))&lt;=0,$A9992&lt;設定!$B$28,$A9992&gt;設定!$B$29),0,IF(AND($C9992&gt;=MAX(INDEX($C$1:$C$13701,MAX(1,ROW()-設定!$B$24)):INDEX($C$1:$C$13701,MAX(1,ROW()-1))),$C9992&gt;MAX(INDEX($C$1:$C$13701,MIN(13701,ROW()+1)):INDEX($C$1:$C$13701,MIN(13701,ROW()+設定!$B$24))),$C9992&gt;=設定!$B$32,$C9992&gt;=MAX(MIN(INDEX($C$1:$C$13701,MAX(1,ROW()-設定!$B$26)):INDEX($C$1:$C$13701,MAX(1,ROW()-1))),MIN(INDEX($C$1:$C$13701,MIN(13701,ROW()+1)):INDEX($C$1:$C$13701,MIN(13701,ROW()+設定!$B$26))))*10^(設定!$B$27/20)),1,0))</f>
        <v>0</v>
      </c>
      <c r="G9992" s="33" t="n">
        <f aca="false">$G9991+IF($F9992=1,1,0)</f>
        <v>5</v>
      </c>
      <c r="H9992" s="0" t="str">
        <f aca="false">IF($F9992=1,$G9992,"")</f>
        <v/>
      </c>
    </row>
    <row r="9993" customFormat="false" ht="15" hidden="false" customHeight="false" outlineLevel="0" collapsed="false">
      <c r="A9993" s="30" t="n">
        <v>1561.09375</v>
      </c>
      <c r="B9993" s="31" t="n">
        <v>-5.102</v>
      </c>
      <c r="C9993" s="32" t="n">
        <f aca="false">IF($A9993="","",IF(設定!$B$21="dB",10^($B9993/20),ABS($B9993)))</f>
        <v>0.555776270320419</v>
      </c>
      <c r="D9993" s="32" t="n">
        <f aca="false">IF($A9993="","",$A9993^2)</f>
        <v>2437013.69628906</v>
      </c>
      <c r="E9993" s="32" t="n">
        <f aca="false">IF($A9993="","",IF($C9993&lt;=0,"",1/$C9993^2))</f>
        <v>3.23742711634235</v>
      </c>
      <c r="F9993" s="33" t="n">
        <f aca="false">IF(OR(ROW()-設定!$B$30&lt;2,ROW()+設定!$B$30&gt;13701,N($A9993)&lt;=0,N(INDEX($A$2:$A$13701,MIN(13700,MAX(1,ROW()-1+設定!$B$30))))&lt;=0,$A9993&lt;設定!$B$28,$A9993&gt;設定!$B$29),0,IF(AND($C9993&gt;=MAX(INDEX($C$1:$C$13701,MAX(1,ROW()-設定!$B$24)):INDEX($C$1:$C$13701,MAX(1,ROW()-1))),$C9993&gt;MAX(INDEX($C$1:$C$13701,MIN(13701,ROW()+1)):INDEX($C$1:$C$13701,MIN(13701,ROW()+設定!$B$24))),$C9993&gt;=設定!$B$32,$C9993&gt;=MAX(MIN(INDEX($C$1:$C$13701,MAX(1,ROW()-設定!$B$26)):INDEX($C$1:$C$13701,MAX(1,ROW()-1))),MIN(INDEX($C$1:$C$13701,MIN(13701,ROW()+1)):INDEX($C$1:$C$13701,MIN(13701,ROW()+設定!$B$26))))*10^(設定!$B$27/20)),1,0))</f>
        <v>0</v>
      </c>
      <c r="G9993" s="33" t="n">
        <f aca="false">$G9992+IF($F9993=1,1,0)</f>
        <v>5</v>
      </c>
      <c r="H9993" s="0" t="str">
        <f aca="false">IF($F9993=1,$G9993,"")</f>
        <v/>
      </c>
    </row>
    <row r="9994" customFormat="false" ht="15" hidden="false" customHeight="false" outlineLevel="0" collapsed="false">
      <c r="A9994" s="30" t="n">
        <v>1561.25</v>
      </c>
      <c r="B9994" s="31" t="n">
        <v>-5.4473</v>
      </c>
      <c r="C9994" s="32" t="n">
        <f aca="false">IF($A9994="","",IF(設定!$B$21="dB",10^($B9994/20),ABS($B9994)))</f>
        <v>0.534115276964929</v>
      </c>
      <c r="D9994" s="32" t="n">
        <f aca="false">IF($A9994="","",$A9994^2)</f>
        <v>2437501.5625</v>
      </c>
      <c r="E9994" s="32" t="n">
        <f aca="false">IF($A9994="","",IF($C9994&lt;=0,"",1/$C9994^2))</f>
        <v>3.50533879992989</v>
      </c>
      <c r="F9994" s="33" t="n">
        <f aca="false">IF(OR(ROW()-設定!$B$30&lt;2,ROW()+設定!$B$30&gt;13701,N($A9994)&lt;=0,N(INDEX($A$2:$A$13701,MIN(13700,MAX(1,ROW()-1+設定!$B$30))))&lt;=0,$A9994&lt;設定!$B$28,$A9994&gt;設定!$B$29),0,IF(AND($C9994&gt;=MAX(INDEX($C$1:$C$13701,MAX(1,ROW()-設定!$B$24)):INDEX($C$1:$C$13701,MAX(1,ROW()-1))),$C9994&gt;MAX(INDEX($C$1:$C$13701,MIN(13701,ROW()+1)):INDEX($C$1:$C$13701,MIN(13701,ROW()+設定!$B$24))),$C9994&gt;=設定!$B$32,$C9994&gt;=MAX(MIN(INDEX($C$1:$C$13701,MAX(1,ROW()-設定!$B$26)):INDEX($C$1:$C$13701,MAX(1,ROW()-1))),MIN(INDEX($C$1:$C$13701,MIN(13701,ROW()+1)):INDEX($C$1:$C$13701,MIN(13701,ROW()+設定!$B$26))))*10^(設定!$B$27/20)),1,0))</f>
        <v>0</v>
      </c>
      <c r="G9994" s="33" t="n">
        <f aca="false">$G9993+IF($F9994=1,1,0)</f>
        <v>5</v>
      </c>
      <c r="H9994" s="0" t="str">
        <f aca="false">IF($F9994=1,$G9994,"")</f>
        <v/>
      </c>
    </row>
    <row r="9995" customFormat="false" ht="15" hidden="false" customHeight="false" outlineLevel="0" collapsed="false">
      <c r="A9995" s="30" t="n">
        <v>1561.40625</v>
      </c>
      <c r="B9995" s="31" t="n">
        <v>-5.4225</v>
      </c>
      <c r="C9995" s="32" t="n">
        <f aca="false">IF($A9995="","",IF(設定!$B$21="dB",10^($B9995/20),ABS($B9995)))</f>
        <v>0.53564246502993</v>
      </c>
      <c r="D9995" s="32" t="n">
        <f aca="false">IF($A9995="","",$A9995^2)</f>
        <v>2437989.47753906</v>
      </c>
      <c r="E9995" s="32" t="n">
        <f aca="false">IF($A9995="","",IF($C9995&lt;=0,"",1/$C9995^2))</f>
        <v>3.48537891838351</v>
      </c>
      <c r="F9995" s="33" t="n">
        <f aca="false">IF(OR(ROW()-設定!$B$30&lt;2,ROW()+設定!$B$30&gt;13701,N($A9995)&lt;=0,N(INDEX($A$2:$A$13701,MIN(13700,MAX(1,ROW()-1+設定!$B$30))))&lt;=0,$A9995&lt;設定!$B$28,$A9995&gt;設定!$B$29),0,IF(AND($C9995&gt;=MAX(INDEX($C$1:$C$13701,MAX(1,ROW()-設定!$B$24)):INDEX($C$1:$C$13701,MAX(1,ROW()-1))),$C9995&gt;MAX(INDEX($C$1:$C$13701,MIN(13701,ROW()+1)):INDEX($C$1:$C$13701,MIN(13701,ROW()+設定!$B$24))),$C9995&gt;=設定!$B$32,$C9995&gt;=MAX(MIN(INDEX($C$1:$C$13701,MAX(1,ROW()-設定!$B$26)):INDEX($C$1:$C$13701,MAX(1,ROW()-1))),MIN(INDEX($C$1:$C$13701,MIN(13701,ROW()+1)):INDEX($C$1:$C$13701,MIN(13701,ROW()+設定!$B$26))))*10^(設定!$B$27/20)),1,0))</f>
        <v>0</v>
      </c>
      <c r="G9995" s="33" t="n">
        <f aca="false">$G9994+IF($F9995=1,1,0)</f>
        <v>5</v>
      </c>
      <c r="H9995" s="0" t="str">
        <f aca="false">IF($F9995=1,$G9995,"")</f>
        <v/>
      </c>
    </row>
    <row r="9996" customFormat="false" ht="15" hidden="false" customHeight="false" outlineLevel="0" collapsed="false">
      <c r="A9996" s="30" t="n">
        <v>1561.5625</v>
      </c>
      <c r="B9996" s="31" t="n">
        <v>-5.4456</v>
      </c>
      <c r="C9996" s="32" t="n">
        <f aca="false">IF($A9996="","",IF(設定!$B$21="dB",10^($B9996/20),ABS($B9996)))</f>
        <v>0.534219824094911</v>
      </c>
      <c r="D9996" s="32" t="n">
        <f aca="false">IF($A9996="","",$A9996^2)</f>
        <v>2438477.44140625</v>
      </c>
      <c r="E9996" s="32" t="n">
        <f aca="false">IF($A9996="","",IF($C9996&lt;=0,"",1/$C9996^2))</f>
        <v>3.50396694050005</v>
      </c>
      <c r="F9996" s="33" t="n">
        <f aca="false">IF(OR(ROW()-設定!$B$30&lt;2,ROW()+設定!$B$30&gt;13701,N($A9996)&lt;=0,N(INDEX($A$2:$A$13701,MIN(13700,MAX(1,ROW()-1+設定!$B$30))))&lt;=0,$A9996&lt;設定!$B$28,$A9996&gt;設定!$B$29),0,IF(AND($C9996&gt;=MAX(INDEX($C$1:$C$13701,MAX(1,ROW()-設定!$B$24)):INDEX($C$1:$C$13701,MAX(1,ROW()-1))),$C9996&gt;MAX(INDEX($C$1:$C$13701,MIN(13701,ROW()+1)):INDEX($C$1:$C$13701,MIN(13701,ROW()+設定!$B$24))),$C9996&gt;=設定!$B$32,$C9996&gt;=MAX(MIN(INDEX($C$1:$C$13701,MAX(1,ROW()-設定!$B$26)):INDEX($C$1:$C$13701,MAX(1,ROW()-1))),MIN(INDEX($C$1:$C$13701,MIN(13701,ROW()+1)):INDEX($C$1:$C$13701,MIN(13701,ROW()+設定!$B$26))))*10^(設定!$B$27/20)),1,0))</f>
        <v>0</v>
      </c>
      <c r="G9996" s="33" t="n">
        <f aca="false">$G9995+IF($F9996=1,1,0)</f>
        <v>5</v>
      </c>
      <c r="H9996" s="0" t="str">
        <f aca="false">IF($F9996=1,$G9996,"")</f>
        <v/>
      </c>
    </row>
    <row r="9997" customFormat="false" ht="15" hidden="false" customHeight="false" outlineLevel="0" collapsed="false">
      <c r="A9997" s="30" t="n">
        <v>1561.71875</v>
      </c>
      <c r="B9997" s="31" t="n">
        <v>-5.4185</v>
      </c>
      <c r="C9997" s="32" t="n">
        <f aca="false">IF($A9997="","",IF(設定!$B$21="dB",10^($B9997/20),ABS($B9997)))</f>
        <v>0.535889194308116</v>
      </c>
      <c r="D9997" s="32" t="n">
        <f aca="false">IF($A9997="","",$A9997^2)</f>
        <v>2438965.45410156</v>
      </c>
      <c r="E9997" s="32" t="n">
        <f aca="false">IF($A9997="","",IF($C9997&lt;=0,"",1/$C9997^2))</f>
        <v>3.4821702436433</v>
      </c>
      <c r="F9997" s="33" t="n">
        <f aca="false">IF(OR(ROW()-設定!$B$30&lt;2,ROW()+設定!$B$30&gt;13701,N($A9997)&lt;=0,N(INDEX($A$2:$A$13701,MIN(13700,MAX(1,ROW()-1+設定!$B$30))))&lt;=0,$A9997&lt;設定!$B$28,$A9997&gt;設定!$B$29),0,IF(AND($C9997&gt;=MAX(INDEX($C$1:$C$13701,MAX(1,ROW()-設定!$B$24)):INDEX($C$1:$C$13701,MAX(1,ROW()-1))),$C9997&gt;MAX(INDEX($C$1:$C$13701,MIN(13701,ROW()+1)):INDEX($C$1:$C$13701,MIN(13701,ROW()+設定!$B$24))),$C9997&gt;=設定!$B$32,$C9997&gt;=MAX(MIN(INDEX($C$1:$C$13701,MAX(1,ROW()-設定!$B$26)):INDEX($C$1:$C$13701,MAX(1,ROW()-1))),MIN(INDEX($C$1:$C$13701,MIN(13701,ROW()+1)):INDEX($C$1:$C$13701,MIN(13701,ROW()+設定!$B$26))))*10^(設定!$B$27/20)),1,0))</f>
        <v>0</v>
      </c>
      <c r="G9997" s="33" t="n">
        <f aca="false">$G9996+IF($F9997=1,1,0)</f>
        <v>5</v>
      </c>
      <c r="H9997" s="0" t="str">
        <f aca="false">IF($F9997=1,$G9997,"")</f>
        <v/>
      </c>
    </row>
    <row r="9998" customFormat="false" ht="15" hidden="false" customHeight="false" outlineLevel="0" collapsed="false">
      <c r="A9998" s="30" t="n">
        <v>1561.875</v>
      </c>
      <c r="B9998" s="31" t="n">
        <v>-5.7561</v>
      </c>
      <c r="C9998" s="32" t="n">
        <f aca="false">IF($A9998="","",IF(設定!$B$21="dB",10^($B9998/20),ABS($B9998)))</f>
        <v>0.5154600362961</v>
      </c>
      <c r="D9998" s="32" t="n">
        <f aca="false">IF($A9998="","",$A9998^2)</f>
        <v>2439453.515625</v>
      </c>
      <c r="E9998" s="32" t="n">
        <f aca="false">IF($A9998="","",IF($C9998&lt;=0,"",1/$C9998^2))</f>
        <v>3.76365667733661</v>
      </c>
      <c r="F9998" s="33" t="n">
        <f aca="false">IF(OR(ROW()-設定!$B$30&lt;2,ROW()+設定!$B$30&gt;13701,N($A9998)&lt;=0,N(INDEX($A$2:$A$13701,MIN(13700,MAX(1,ROW()-1+設定!$B$30))))&lt;=0,$A9998&lt;設定!$B$28,$A9998&gt;設定!$B$29),0,IF(AND($C9998&gt;=MAX(INDEX($C$1:$C$13701,MAX(1,ROW()-設定!$B$24)):INDEX($C$1:$C$13701,MAX(1,ROW()-1))),$C9998&gt;MAX(INDEX($C$1:$C$13701,MIN(13701,ROW()+1)):INDEX($C$1:$C$13701,MIN(13701,ROW()+設定!$B$24))),$C9998&gt;=設定!$B$32,$C9998&gt;=MAX(MIN(INDEX($C$1:$C$13701,MAX(1,ROW()-設定!$B$26)):INDEX($C$1:$C$13701,MAX(1,ROW()-1))),MIN(INDEX($C$1:$C$13701,MIN(13701,ROW()+1)):INDEX($C$1:$C$13701,MIN(13701,ROW()+設定!$B$26))))*10^(設定!$B$27/20)),1,0))</f>
        <v>0</v>
      </c>
      <c r="G9998" s="33" t="n">
        <f aca="false">$G9997+IF($F9998=1,1,0)</f>
        <v>5</v>
      </c>
      <c r="H9998" s="0" t="str">
        <f aca="false">IF($F9998=1,$G9998,"")</f>
        <v/>
      </c>
    </row>
    <row r="9999" customFormat="false" ht="15" hidden="false" customHeight="false" outlineLevel="0" collapsed="false">
      <c r="A9999" s="30" t="n">
        <v>1562.03125</v>
      </c>
      <c r="B9999" s="31" t="n">
        <v>-5.7697</v>
      </c>
      <c r="C9999" s="32" t="n">
        <f aca="false">IF($A9999="","",IF(設定!$B$21="dB",10^($B9999/20),ABS($B9999)))</f>
        <v>0.514653582211755</v>
      </c>
      <c r="D9999" s="32" t="n">
        <f aca="false">IF($A9999="","",$A9999^2)</f>
        <v>2439941.62597656</v>
      </c>
      <c r="E9999" s="32" t="n">
        <f aca="false">IF($A9999="","",IF($C9999&lt;=0,"",1/$C9999^2))</f>
        <v>3.77546110063277</v>
      </c>
      <c r="F9999" s="33" t="n">
        <f aca="false">IF(OR(ROW()-設定!$B$30&lt;2,ROW()+設定!$B$30&gt;13701,N($A9999)&lt;=0,N(INDEX($A$2:$A$13701,MIN(13700,MAX(1,ROW()-1+設定!$B$30))))&lt;=0,$A9999&lt;設定!$B$28,$A9999&gt;設定!$B$29),0,IF(AND($C9999&gt;=MAX(INDEX($C$1:$C$13701,MAX(1,ROW()-設定!$B$24)):INDEX($C$1:$C$13701,MAX(1,ROW()-1))),$C9999&gt;MAX(INDEX($C$1:$C$13701,MIN(13701,ROW()+1)):INDEX($C$1:$C$13701,MIN(13701,ROW()+設定!$B$24))),$C9999&gt;=設定!$B$32,$C9999&gt;=MAX(MIN(INDEX($C$1:$C$13701,MAX(1,ROW()-設定!$B$26)):INDEX($C$1:$C$13701,MAX(1,ROW()-1))),MIN(INDEX($C$1:$C$13701,MIN(13701,ROW()+1)):INDEX($C$1:$C$13701,MIN(13701,ROW()+設定!$B$26))))*10^(設定!$B$27/20)),1,0))</f>
        <v>0</v>
      </c>
      <c r="G9999" s="33" t="n">
        <f aca="false">$G9998+IF($F9999=1,1,0)</f>
        <v>5</v>
      </c>
      <c r="H9999" s="0" t="str">
        <f aca="false">IF($F9999=1,$G9999,"")</f>
        <v/>
      </c>
    </row>
    <row r="10000" customFormat="false" ht="15" hidden="false" customHeight="false" outlineLevel="0" collapsed="false">
      <c r="A10000" s="30" t="n">
        <v>1562.1875</v>
      </c>
      <c r="B10000" s="31" t="n">
        <v>-5.7674</v>
      </c>
      <c r="C10000" s="32" t="n">
        <f aca="false">IF($A10000="","",IF(設定!$B$21="dB",10^($B10000/20),ABS($B10000)))</f>
        <v>0.514789879128128</v>
      </c>
      <c r="D10000" s="32" t="n">
        <f aca="false">IF($A10000="","",$A10000^2)</f>
        <v>2440429.78515625</v>
      </c>
      <c r="E10000" s="32" t="n">
        <f aca="false">IF($A10000="","",IF($C10000&lt;=0,"",1/$C10000^2))</f>
        <v>3.77346216628849</v>
      </c>
      <c r="F10000" s="33" t="n">
        <f aca="false">IF(OR(ROW()-設定!$B$30&lt;2,ROW()+設定!$B$30&gt;13701,N($A10000)&lt;=0,N(INDEX($A$2:$A$13701,MIN(13700,MAX(1,ROW()-1+設定!$B$30))))&lt;=0,$A10000&lt;設定!$B$28,$A10000&gt;設定!$B$29),0,IF(AND($C10000&gt;=MAX(INDEX($C$1:$C$13701,MAX(1,ROW()-設定!$B$24)):INDEX($C$1:$C$13701,MAX(1,ROW()-1))),$C10000&gt;MAX(INDEX($C$1:$C$13701,MIN(13701,ROW()+1)):INDEX($C$1:$C$13701,MIN(13701,ROW()+設定!$B$24))),$C10000&gt;=設定!$B$32,$C10000&gt;=MAX(MIN(INDEX($C$1:$C$13701,MAX(1,ROW()-設定!$B$26)):INDEX($C$1:$C$13701,MAX(1,ROW()-1))),MIN(INDEX($C$1:$C$13701,MIN(13701,ROW()+1)):INDEX($C$1:$C$13701,MIN(13701,ROW()+設定!$B$26))))*10^(設定!$B$27/20)),1,0))</f>
        <v>0</v>
      </c>
      <c r="G10000" s="33" t="n">
        <f aca="false">$G9999+IF($F10000=1,1,0)</f>
        <v>5</v>
      </c>
      <c r="H10000" s="0" t="str">
        <f aca="false">IF($F10000=1,$G10000,"")</f>
        <v/>
      </c>
    </row>
    <row r="10001" customFormat="false" ht="15" hidden="false" customHeight="false" outlineLevel="0" collapsed="false">
      <c r="A10001" s="30" t="n">
        <v>1562.34375</v>
      </c>
      <c r="B10001" s="31" t="n">
        <v>-6.186</v>
      </c>
      <c r="C10001" s="32" t="n">
        <f aca="false">IF($A10001="","",IF(設定!$B$21="dB",10^($B10001/20),ABS($B10001)))</f>
        <v>0.4905688861018</v>
      </c>
      <c r="D10001" s="32" t="n">
        <f aca="false">IF($A10001="","",$A10001^2)</f>
        <v>2440917.99316406</v>
      </c>
      <c r="E10001" s="32" t="n">
        <f aca="false">IF($A10001="","",IF($C10001&lt;=0,"",1/$C10001^2))</f>
        <v>4.15527719020433</v>
      </c>
      <c r="F10001" s="33" t="n">
        <f aca="false">IF(OR(ROW()-設定!$B$30&lt;2,ROW()+設定!$B$30&gt;13701,N($A10001)&lt;=0,N(INDEX($A$2:$A$13701,MIN(13700,MAX(1,ROW()-1+設定!$B$30))))&lt;=0,$A10001&lt;設定!$B$28,$A10001&gt;設定!$B$29),0,IF(AND($C10001&gt;=MAX(INDEX($C$1:$C$13701,MAX(1,ROW()-設定!$B$24)):INDEX($C$1:$C$13701,MAX(1,ROW()-1))),$C10001&gt;MAX(INDEX($C$1:$C$13701,MIN(13701,ROW()+1)):INDEX($C$1:$C$13701,MIN(13701,ROW()+設定!$B$24))),$C10001&gt;=設定!$B$32,$C10001&gt;=MAX(MIN(INDEX($C$1:$C$13701,MAX(1,ROW()-設定!$B$26)):INDEX($C$1:$C$13701,MAX(1,ROW()-1))),MIN(INDEX($C$1:$C$13701,MIN(13701,ROW()+1)):INDEX($C$1:$C$13701,MIN(13701,ROW()+設定!$B$26))))*10^(設定!$B$27/20)),1,0))</f>
        <v>0</v>
      </c>
      <c r="G10001" s="33" t="n">
        <f aca="false">$G10000+IF($F10001=1,1,0)</f>
        <v>5</v>
      </c>
      <c r="H10001" s="0" t="str">
        <f aca="false">IF($F10001=1,$G10001,"")</f>
        <v/>
      </c>
    </row>
    <row r="10002" customFormat="false" ht="15" hidden="false" customHeight="false" outlineLevel="0" collapsed="false">
      <c r="A10002" s="30" t="n">
        <v>1562.5</v>
      </c>
      <c r="B10002" s="31" t="n">
        <v>-6.179</v>
      </c>
      <c r="C10002" s="32" t="n">
        <f aca="false">IF($A10002="","",IF(設定!$B$21="dB",10^($B10002/20),ABS($B10002)))</f>
        <v>0.490964397264041</v>
      </c>
      <c r="D10002" s="32" t="n">
        <f aca="false">IF($A10002="","",$A10002^2)</f>
        <v>2441406.25</v>
      </c>
      <c r="E10002" s="32" t="n">
        <f aca="false">IF($A10002="","",IF($C10002&lt;=0,"",1/$C10002^2))</f>
        <v>4.14858506934454</v>
      </c>
      <c r="F10002" s="33" t="n">
        <f aca="false">IF(OR(ROW()-設定!$B$30&lt;2,ROW()+設定!$B$30&gt;13701,N($A10002)&lt;=0,N(INDEX($A$2:$A$13701,MIN(13700,MAX(1,ROW()-1+設定!$B$30))))&lt;=0,$A10002&lt;設定!$B$28,$A10002&gt;設定!$B$29),0,IF(AND($C10002&gt;=MAX(INDEX($C$1:$C$13701,MAX(1,ROW()-設定!$B$24)):INDEX($C$1:$C$13701,MAX(1,ROW()-1))),$C10002&gt;MAX(INDEX($C$1:$C$13701,MIN(13701,ROW()+1)):INDEX($C$1:$C$13701,MIN(13701,ROW()+設定!$B$24))),$C10002&gt;=設定!$B$32,$C10002&gt;=MAX(MIN(INDEX($C$1:$C$13701,MAX(1,ROW()-設定!$B$26)):INDEX($C$1:$C$13701,MAX(1,ROW()-1))),MIN(INDEX($C$1:$C$13701,MIN(13701,ROW()+1)):INDEX($C$1:$C$13701,MIN(13701,ROW()+設定!$B$26))))*10^(設定!$B$27/20)),1,0))</f>
        <v>0</v>
      </c>
      <c r="G10002" s="33" t="n">
        <f aca="false">$G10001+IF($F10002=1,1,0)</f>
        <v>5</v>
      </c>
      <c r="H10002" s="0" t="str">
        <f aca="false">IF($F10002=1,$G10002,"")</f>
        <v/>
      </c>
    </row>
    <row r="10003" customFormat="false" ht="15" hidden="false" customHeight="false" outlineLevel="0" collapsed="false">
      <c r="A10003" s="30" t="n">
        <v>1562.65625</v>
      </c>
      <c r="B10003" s="31" t="n">
        <v>-6.2083</v>
      </c>
      <c r="C10003" s="32" t="n">
        <f aca="false">IF($A10003="","",IF(設定!$B$21="dB",10^($B10003/20),ABS($B10003)))</f>
        <v>0.489311023586046</v>
      </c>
      <c r="D10003" s="32" t="n">
        <f aca="false">IF($A10003="","",$A10003^2)</f>
        <v>2441894.55566406</v>
      </c>
      <c r="E10003" s="32" t="n">
        <f aca="false">IF($A10003="","",IF($C10003&lt;=0,"",1/$C10003^2))</f>
        <v>4.17666843357925</v>
      </c>
      <c r="F10003" s="33" t="n">
        <f aca="false">IF(OR(ROW()-設定!$B$30&lt;2,ROW()+設定!$B$30&gt;13701,N($A10003)&lt;=0,N(INDEX($A$2:$A$13701,MIN(13700,MAX(1,ROW()-1+設定!$B$30))))&lt;=0,$A10003&lt;設定!$B$28,$A10003&gt;設定!$B$29),0,IF(AND($C10003&gt;=MAX(INDEX($C$1:$C$13701,MAX(1,ROW()-設定!$B$24)):INDEX($C$1:$C$13701,MAX(1,ROW()-1))),$C10003&gt;MAX(INDEX($C$1:$C$13701,MIN(13701,ROW()+1)):INDEX($C$1:$C$13701,MIN(13701,ROW()+設定!$B$24))),$C10003&gt;=設定!$B$32,$C10003&gt;=MAX(MIN(INDEX($C$1:$C$13701,MAX(1,ROW()-設定!$B$26)):INDEX($C$1:$C$13701,MAX(1,ROW()-1))),MIN(INDEX($C$1:$C$13701,MIN(13701,ROW()+1)):INDEX($C$1:$C$13701,MIN(13701,ROW()+設定!$B$26))))*10^(設定!$B$27/20)),1,0))</f>
        <v>0</v>
      </c>
      <c r="G10003" s="33" t="n">
        <f aca="false">$G10002+IF($F10003=1,1,0)</f>
        <v>5</v>
      </c>
      <c r="H10003" s="0" t="str">
        <f aca="false">IF($F10003=1,$G10003,"")</f>
        <v/>
      </c>
    </row>
    <row r="10004" customFormat="false" ht="15" hidden="false" customHeight="false" outlineLevel="0" collapsed="false">
      <c r="A10004" s="30" t="n">
        <v>1562.8125</v>
      </c>
      <c r="B10004" s="31" t="n">
        <v>-6.3865</v>
      </c>
      <c r="C10004" s="32" t="n">
        <f aca="false">IF($A10004="","",IF(設定!$B$21="dB",10^($B10004/20),ABS($B10004)))</f>
        <v>0.47937457912825</v>
      </c>
      <c r="D10004" s="32" t="n">
        <f aca="false">IF($A10004="","",$A10004^2)</f>
        <v>2442382.91015625</v>
      </c>
      <c r="E10004" s="32" t="n">
        <f aca="false">IF($A10004="","",IF($C10004&lt;=0,"",1/$C10004^2))</f>
        <v>4.35161033974398</v>
      </c>
      <c r="F10004" s="33" t="n">
        <f aca="false">IF(OR(ROW()-設定!$B$30&lt;2,ROW()+設定!$B$30&gt;13701,N($A10004)&lt;=0,N(INDEX($A$2:$A$13701,MIN(13700,MAX(1,ROW()-1+設定!$B$30))))&lt;=0,$A10004&lt;設定!$B$28,$A10004&gt;設定!$B$29),0,IF(AND($C10004&gt;=MAX(INDEX($C$1:$C$13701,MAX(1,ROW()-設定!$B$24)):INDEX($C$1:$C$13701,MAX(1,ROW()-1))),$C10004&gt;MAX(INDEX($C$1:$C$13701,MIN(13701,ROW()+1)):INDEX($C$1:$C$13701,MIN(13701,ROW()+設定!$B$24))),$C10004&gt;=設定!$B$32,$C10004&gt;=MAX(MIN(INDEX($C$1:$C$13701,MAX(1,ROW()-設定!$B$26)):INDEX($C$1:$C$13701,MAX(1,ROW()-1))),MIN(INDEX($C$1:$C$13701,MIN(13701,ROW()+1)):INDEX($C$1:$C$13701,MIN(13701,ROW()+設定!$B$26))))*10^(設定!$B$27/20)),1,0))</f>
        <v>0</v>
      </c>
      <c r="G10004" s="33" t="n">
        <f aca="false">$G10003+IF($F10004=1,1,0)</f>
        <v>5</v>
      </c>
      <c r="H10004" s="0" t="str">
        <f aca="false">IF($F10004=1,$G10004,"")</f>
        <v/>
      </c>
    </row>
    <row r="10005" customFormat="false" ht="15" hidden="false" customHeight="false" outlineLevel="0" collapsed="false">
      <c r="A10005" s="30" t="n">
        <v>1562.96875</v>
      </c>
      <c r="B10005" s="31" t="n">
        <v>-6.1871</v>
      </c>
      <c r="C10005" s="32" t="n">
        <f aca="false">IF($A10005="","",IF(設定!$B$21="dB",10^($B10005/20),ABS($B10005)))</f>
        <v>0.490506763322333</v>
      </c>
      <c r="D10005" s="32" t="n">
        <f aca="false">IF($A10005="","",$A10005^2)</f>
        <v>2442871.31347656</v>
      </c>
      <c r="E10005" s="32" t="n">
        <f aca="false">IF($A10005="","",IF($C10005&lt;=0,"",1/$C10005^2))</f>
        <v>4.15632979022696</v>
      </c>
      <c r="F10005" s="33" t="n">
        <f aca="false">IF(OR(ROW()-設定!$B$30&lt;2,ROW()+設定!$B$30&gt;13701,N($A10005)&lt;=0,N(INDEX($A$2:$A$13701,MIN(13700,MAX(1,ROW()-1+設定!$B$30))))&lt;=0,$A10005&lt;設定!$B$28,$A10005&gt;設定!$B$29),0,IF(AND($C10005&gt;=MAX(INDEX($C$1:$C$13701,MAX(1,ROW()-設定!$B$24)):INDEX($C$1:$C$13701,MAX(1,ROW()-1))),$C10005&gt;MAX(INDEX($C$1:$C$13701,MIN(13701,ROW()+1)):INDEX($C$1:$C$13701,MIN(13701,ROW()+設定!$B$24))),$C10005&gt;=設定!$B$32,$C10005&gt;=MAX(MIN(INDEX($C$1:$C$13701,MAX(1,ROW()-設定!$B$26)):INDEX($C$1:$C$13701,MAX(1,ROW()-1))),MIN(INDEX($C$1:$C$13701,MIN(13701,ROW()+1)):INDEX($C$1:$C$13701,MIN(13701,ROW()+設定!$B$26))))*10^(設定!$B$27/20)),1,0))</f>
        <v>0</v>
      </c>
      <c r="G10005" s="33" t="n">
        <f aca="false">$G10004+IF($F10005=1,1,0)</f>
        <v>5</v>
      </c>
      <c r="H10005" s="0" t="str">
        <f aca="false">IF($F10005=1,$G10005,"")</f>
        <v/>
      </c>
    </row>
    <row r="10006" customFormat="false" ht="15" hidden="false" customHeight="false" outlineLevel="0" collapsed="false">
      <c r="A10006" s="30" t="n">
        <v>1563.125</v>
      </c>
      <c r="B10006" s="31" t="n">
        <v>-6.428</v>
      </c>
      <c r="C10006" s="32" t="n">
        <f aca="false">IF($A10006="","",IF(設定!$B$21="dB",10^($B10006/20),ABS($B10006)))</f>
        <v>0.477089655425649</v>
      </c>
      <c r="D10006" s="32" t="n">
        <f aca="false">IF($A10006="","",$A10006^2)</f>
        <v>2443359.765625</v>
      </c>
      <c r="E10006" s="32" t="n">
        <f aca="false">IF($A10006="","",IF($C10006&lt;=0,"",1/$C10006^2))</f>
        <v>4.39339245644476</v>
      </c>
      <c r="F10006" s="33" t="n">
        <f aca="false">IF(OR(ROW()-設定!$B$30&lt;2,ROW()+設定!$B$30&gt;13701,N($A10006)&lt;=0,N(INDEX($A$2:$A$13701,MIN(13700,MAX(1,ROW()-1+設定!$B$30))))&lt;=0,$A10006&lt;設定!$B$28,$A10006&gt;設定!$B$29),0,IF(AND($C10006&gt;=MAX(INDEX($C$1:$C$13701,MAX(1,ROW()-設定!$B$24)):INDEX($C$1:$C$13701,MAX(1,ROW()-1))),$C10006&gt;MAX(INDEX($C$1:$C$13701,MIN(13701,ROW()+1)):INDEX($C$1:$C$13701,MIN(13701,ROW()+設定!$B$24))),$C10006&gt;=設定!$B$32,$C10006&gt;=MAX(MIN(INDEX($C$1:$C$13701,MAX(1,ROW()-設定!$B$26)):INDEX($C$1:$C$13701,MAX(1,ROW()-1))),MIN(INDEX($C$1:$C$13701,MIN(13701,ROW()+1)):INDEX($C$1:$C$13701,MIN(13701,ROW()+設定!$B$26))))*10^(設定!$B$27/20)),1,0))</f>
        <v>0</v>
      </c>
      <c r="G10006" s="33" t="n">
        <f aca="false">$G10005+IF($F10006=1,1,0)</f>
        <v>5</v>
      </c>
      <c r="H10006" s="0" t="str">
        <f aca="false">IF($F10006=1,$G10006,"")</f>
        <v/>
      </c>
    </row>
    <row r="10007" customFormat="false" ht="15" hidden="false" customHeight="false" outlineLevel="0" collapsed="false">
      <c r="A10007" s="30" t="n">
        <v>1563.28125</v>
      </c>
      <c r="B10007" s="31" t="n">
        <v>-6.6154</v>
      </c>
      <c r="C10007" s="32" t="n">
        <f aca="false">IF($A10007="","",IF(設定!$B$21="dB",10^($B10007/20),ABS($B10007)))</f>
        <v>0.466906586042419</v>
      </c>
      <c r="D10007" s="32" t="n">
        <f aca="false">IF($A10007="","",$A10007^2)</f>
        <v>2443848.26660156</v>
      </c>
      <c r="E10007" s="32" t="n">
        <f aca="false">IF($A10007="","",IF($C10007&lt;=0,"",1/$C10007^2))</f>
        <v>4.58711892779278</v>
      </c>
      <c r="F10007" s="33" t="n">
        <f aca="false">IF(OR(ROW()-設定!$B$30&lt;2,ROW()+設定!$B$30&gt;13701,N($A10007)&lt;=0,N(INDEX($A$2:$A$13701,MIN(13700,MAX(1,ROW()-1+設定!$B$30))))&lt;=0,$A10007&lt;設定!$B$28,$A10007&gt;設定!$B$29),0,IF(AND($C10007&gt;=MAX(INDEX($C$1:$C$13701,MAX(1,ROW()-設定!$B$24)):INDEX($C$1:$C$13701,MAX(1,ROW()-1))),$C10007&gt;MAX(INDEX($C$1:$C$13701,MIN(13701,ROW()+1)):INDEX($C$1:$C$13701,MIN(13701,ROW()+設定!$B$24))),$C10007&gt;=設定!$B$32,$C10007&gt;=MAX(MIN(INDEX($C$1:$C$13701,MAX(1,ROW()-設定!$B$26)):INDEX($C$1:$C$13701,MAX(1,ROW()-1))),MIN(INDEX($C$1:$C$13701,MIN(13701,ROW()+1)):INDEX($C$1:$C$13701,MIN(13701,ROW()+設定!$B$26))))*10^(設定!$B$27/20)),1,0))</f>
        <v>0</v>
      </c>
      <c r="G10007" s="33" t="n">
        <f aca="false">$G10006+IF($F10007=1,1,0)</f>
        <v>5</v>
      </c>
      <c r="H10007" s="0" t="str">
        <f aca="false">IF($F10007=1,$G10007,"")</f>
        <v/>
      </c>
    </row>
    <row r="10008" customFormat="false" ht="15" hidden="false" customHeight="false" outlineLevel="0" collapsed="false">
      <c r="A10008" s="30" t="n">
        <v>1563.4375</v>
      </c>
      <c r="B10008" s="31" t="n">
        <v>-6.849</v>
      </c>
      <c r="C10008" s="32" t="n">
        <f aca="false">IF($A10008="","",IF(設定!$B$21="dB",10^($B10008/20),ABS($B10008)))</f>
        <v>0.454516862384964</v>
      </c>
      <c r="D10008" s="32" t="n">
        <f aca="false">IF($A10008="","",$A10008^2)</f>
        <v>2444336.81640625</v>
      </c>
      <c r="E10008" s="32" t="n">
        <f aca="false">IF($A10008="","",IF($C10008&lt;=0,"",1/$C10008^2))</f>
        <v>4.84060895610673</v>
      </c>
      <c r="F10008" s="33" t="n">
        <f aca="false">IF(OR(ROW()-設定!$B$30&lt;2,ROW()+設定!$B$30&gt;13701,N($A10008)&lt;=0,N(INDEX($A$2:$A$13701,MIN(13700,MAX(1,ROW()-1+設定!$B$30))))&lt;=0,$A10008&lt;設定!$B$28,$A10008&gt;設定!$B$29),0,IF(AND($C10008&gt;=MAX(INDEX($C$1:$C$13701,MAX(1,ROW()-設定!$B$24)):INDEX($C$1:$C$13701,MAX(1,ROW()-1))),$C10008&gt;MAX(INDEX($C$1:$C$13701,MIN(13701,ROW()+1)):INDEX($C$1:$C$13701,MIN(13701,ROW()+設定!$B$24))),$C10008&gt;=設定!$B$32,$C10008&gt;=MAX(MIN(INDEX($C$1:$C$13701,MAX(1,ROW()-設定!$B$26)):INDEX($C$1:$C$13701,MAX(1,ROW()-1))),MIN(INDEX($C$1:$C$13701,MIN(13701,ROW()+1)):INDEX($C$1:$C$13701,MIN(13701,ROW()+設定!$B$26))))*10^(設定!$B$27/20)),1,0))</f>
        <v>0</v>
      </c>
      <c r="G10008" s="33" t="n">
        <f aca="false">$G10007+IF($F10008=1,1,0)</f>
        <v>5</v>
      </c>
      <c r="H10008" s="0" t="str">
        <f aca="false">IF($F10008=1,$G10008,"")</f>
        <v/>
      </c>
    </row>
    <row r="10009" customFormat="false" ht="15" hidden="false" customHeight="false" outlineLevel="0" collapsed="false">
      <c r="A10009" s="30" t="n">
        <v>1563.59375</v>
      </c>
      <c r="B10009" s="31" t="n">
        <v>-6.7643</v>
      </c>
      <c r="C10009" s="32" t="n">
        <f aca="false">IF($A10009="","",IF(設定!$B$21="dB",10^($B10009/20),ABS($B10009)))</f>
        <v>0.458970740460459</v>
      </c>
      <c r="D10009" s="32" t="n">
        <f aca="false">IF($A10009="","",$A10009^2)</f>
        <v>2444825.41503906</v>
      </c>
      <c r="E10009" s="32" t="n">
        <f aca="false">IF($A10009="","",IF($C10009&lt;=0,"",1/$C10009^2))</f>
        <v>4.74711770277727</v>
      </c>
      <c r="F10009" s="33" t="n">
        <f aca="false">IF(OR(ROW()-設定!$B$30&lt;2,ROW()+設定!$B$30&gt;13701,N($A10009)&lt;=0,N(INDEX($A$2:$A$13701,MIN(13700,MAX(1,ROW()-1+設定!$B$30))))&lt;=0,$A10009&lt;設定!$B$28,$A10009&gt;設定!$B$29),0,IF(AND($C10009&gt;=MAX(INDEX($C$1:$C$13701,MAX(1,ROW()-設定!$B$24)):INDEX($C$1:$C$13701,MAX(1,ROW()-1))),$C10009&gt;MAX(INDEX($C$1:$C$13701,MIN(13701,ROW()+1)):INDEX($C$1:$C$13701,MIN(13701,ROW()+設定!$B$24))),$C10009&gt;=設定!$B$32,$C10009&gt;=MAX(MIN(INDEX($C$1:$C$13701,MAX(1,ROW()-設定!$B$26)):INDEX($C$1:$C$13701,MAX(1,ROW()-1))),MIN(INDEX($C$1:$C$13701,MIN(13701,ROW()+1)):INDEX($C$1:$C$13701,MIN(13701,ROW()+設定!$B$26))))*10^(設定!$B$27/20)),1,0))</f>
        <v>0</v>
      </c>
      <c r="G10009" s="33" t="n">
        <f aca="false">$G10008+IF($F10009=1,1,0)</f>
        <v>5</v>
      </c>
      <c r="H10009" s="0" t="str">
        <f aca="false">IF($F10009=1,$G10009,"")</f>
        <v/>
      </c>
    </row>
    <row r="10010" customFormat="false" ht="15" hidden="false" customHeight="false" outlineLevel="0" collapsed="false">
      <c r="A10010" s="30" t="n">
        <v>1563.75</v>
      </c>
      <c r="B10010" s="31" t="n">
        <v>-6.906</v>
      </c>
      <c r="C10010" s="32" t="n">
        <f aca="false">IF($A10010="","",IF(設定!$B$21="dB",10^($B10010/20),ABS($B10010)))</f>
        <v>0.451543921127832</v>
      </c>
      <c r="D10010" s="32" t="n">
        <f aca="false">IF($A10010="","",$A10010^2)</f>
        <v>2445314.0625</v>
      </c>
      <c r="E10010" s="32" t="n">
        <f aca="false">IF($A10010="","",IF($C10010&lt;=0,"",1/$C10010^2))</f>
        <v>4.9045594144511</v>
      </c>
      <c r="F10010" s="33" t="n">
        <f aca="false">IF(OR(ROW()-設定!$B$30&lt;2,ROW()+設定!$B$30&gt;13701,N($A10010)&lt;=0,N(INDEX($A$2:$A$13701,MIN(13700,MAX(1,ROW()-1+設定!$B$30))))&lt;=0,$A10010&lt;設定!$B$28,$A10010&gt;設定!$B$29),0,IF(AND($C10010&gt;=MAX(INDEX($C$1:$C$13701,MAX(1,ROW()-設定!$B$24)):INDEX($C$1:$C$13701,MAX(1,ROW()-1))),$C10010&gt;MAX(INDEX($C$1:$C$13701,MIN(13701,ROW()+1)):INDEX($C$1:$C$13701,MIN(13701,ROW()+設定!$B$24))),$C10010&gt;=設定!$B$32,$C10010&gt;=MAX(MIN(INDEX($C$1:$C$13701,MAX(1,ROW()-設定!$B$26)):INDEX($C$1:$C$13701,MAX(1,ROW()-1))),MIN(INDEX($C$1:$C$13701,MIN(13701,ROW()+1)):INDEX($C$1:$C$13701,MIN(13701,ROW()+設定!$B$26))))*10^(設定!$B$27/20)),1,0))</f>
        <v>0</v>
      </c>
      <c r="G10010" s="33" t="n">
        <f aca="false">$G10009+IF($F10010=1,1,0)</f>
        <v>5</v>
      </c>
      <c r="H10010" s="0" t="str">
        <f aca="false">IF($F10010=1,$G10010,"")</f>
        <v/>
      </c>
    </row>
    <row r="10011" customFormat="false" ht="15" hidden="false" customHeight="false" outlineLevel="0" collapsed="false">
      <c r="A10011" s="30" t="n">
        <v>1563.90625</v>
      </c>
      <c r="B10011" s="31" t="n">
        <v>-7.1467</v>
      </c>
      <c r="C10011" s="32" t="n">
        <f aca="false">IF($A10011="","",IF(設定!$B$21="dB",10^($B10011/20),ABS($B10011)))</f>
        <v>0.439202698708613</v>
      </c>
      <c r="D10011" s="32" t="n">
        <f aca="false">IF($A10011="","",$A10011^2)</f>
        <v>2445802.75878906</v>
      </c>
      <c r="E10011" s="32" t="n">
        <f aca="false">IF($A10011="","",IF($C10011&lt;=0,"",1/$C10011^2))</f>
        <v>5.18405976854721</v>
      </c>
      <c r="F10011" s="33" t="n">
        <f aca="false">IF(OR(ROW()-設定!$B$30&lt;2,ROW()+設定!$B$30&gt;13701,N($A10011)&lt;=0,N(INDEX($A$2:$A$13701,MIN(13700,MAX(1,ROW()-1+設定!$B$30))))&lt;=0,$A10011&lt;設定!$B$28,$A10011&gt;設定!$B$29),0,IF(AND($C10011&gt;=MAX(INDEX($C$1:$C$13701,MAX(1,ROW()-設定!$B$24)):INDEX($C$1:$C$13701,MAX(1,ROW()-1))),$C10011&gt;MAX(INDEX($C$1:$C$13701,MIN(13701,ROW()+1)):INDEX($C$1:$C$13701,MIN(13701,ROW()+設定!$B$24))),$C10011&gt;=設定!$B$32,$C10011&gt;=MAX(MIN(INDEX($C$1:$C$13701,MAX(1,ROW()-設定!$B$26)):INDEX($C$1:$C$13701,MAX(1,ROW()-1))),MIN(INDEX($C$1:$C$13701,MIN(13701,ROW()+1)):INDEX($C$1:$C$13701,MIN(13701,ROW()+設定!$B$26))))*10^(設定!$B$27/20)),1,0))</f>
        <v>0</v>
      </c>
      <c r="G10011" s="33" t="n">
        <f aca="false">$G10010+IF($F10011=1,1,0)</f>
        <v>5</v>
      </c>
      <c r="H10011" s="0" t="str">
        <f aca="false">IF($F10011=1,$G10011,"")</f>
        <v/>
      </c>
    </row>
    <row r="10012" customFormat="false" ht="15" hidden="false" customHeight="false" outlineLevel="0" collapsed="false">
      <c r="A10012" s="30" t="n">
        <v>1564.0625</v>
      </c>
      <c r="B10012" s="31" t="n">
        <v>-7.2537</v>
      </c>
      <c r="C10012" s="32" t="n">
        <f aca="false">IF($A10012="","",IF(設定!$B$21="dB",10^($B10012/20),ABS($B10012)))</f>
        <v>0.433825424087148</v>
      </c>
      <c r="D10012" s="32" t="n">
        <f aca="false">IF($A10012="","",$A10012^2)</f>
        <v>2446291.50390625</v>
      </c>
      <c r="E10012" s="32" t="n">
        <f aca="false">IF($A10012="","",IF($C10012&lt;=0,"",1/$C10012^2))</f>
        <v>5.31336927396337</v>
      </c>
      <c r="F10012" s="33" t="n">
        <f aca="false">IF(OR(ROW()-設定!$B$30&lt;2,ROW()+設定!$B$30&gt;13701,N($A10012)&lt;=0,N(INDEX($A$2:$A$13701,MIN(13700,MAX(1,ROW()-1+設定!$B$30))))&lt;=0,$A10012&lt;設定!$B$28,$A10012&gt;設定!$B$29),0,IF(AND($C10012&gt;=MAX(INDEX($C$1:$C$13701,MAX(1,ROW()-設定!$B$24)):INDEX($C$1:$C$13701,MAX(1,ROW()-1))),$C10012&gt;MAX(INDEX($C$1:$C$13701,MIN(13701,ROW()+1)):INDEX($C$1:$C$13701,MIN(13701,ROW()+設定!$B$24))),$C10012&gt;=設定!$B$32,$C10012&gt;=MAX(MIN(INDEX($C$1:$C$13701,MAX(1,ROW()-設定!$B$26)):INDEX($C$1:$C$13701,MAX(1,ROW()-1))),MIN(INDEX($C$1:$C$13701,MIN(13701,ROW()+1)):INDEX($C$1:$C$13701,MIN(13701,ROW()+設定!$B$26))))*10^(設定!$B$27/20)),1,0))</f>
        <v>0</v>
      </c>
      <c r="G10012" s="33" t="n">
        <f aca="false">$G10011+IF($F10012=1,1,0)</f>
        <v>5</v>
      </c>
      <c r="H10012" s="0" t="str">
        <f aca="false">IF($F10012=1,$G10012,"")</f>
        <v/>
      </c>
    </row>
    <row r="10013" customFormat="false" ht="15" hidden="false" customHeight="false" outlineLevel="0" collapsed="false">
      <c r="A10013" s="30" t="n">
        <v>1564.21875</v>
      </c>
      <c r="B10013" s="31" t="n">
        <v>-7.4857</v>
      </c>
      <c r="C10013" s="32" t="n">
        <f aca="false">IF($A10013="","",IF(設定!$B$21="dB",10^($B10013/20),ABS($B10013)))</f>
        <v>0.422391334577727</v>
      </c>
      <c r="D10013" s="32" t="n">
        <f aca="false">IF($A10013="","",$A10013^2)</f>
        <v>2446780.29785156</v>
      </c>
      <c r="E10013" s="32" t="n">
        <f aca="false">IF($A10013="","",IF($C10013&lt;=0,"",1/$C10013^2))</f>
        <v>5.60492750841668</v>
      </c>
      <c r="F10013" s="33" t="n">
        <f aca="false">IF(OR(ROW()-設定!$B$30&lt;2,ROW()+設定!$B$30&gt;13701,N($A10013)&lt;=0,N(INDEX($A$2:$A$13701,MIN(13700,MAX(1,ROW()-1+設定!$B$30))))&lt;=0,$A10013&lt;設定!$B$28,$A10013&gt;設定!$B$29),0,IF(AND($C10013&gt;=MAX(INDEX($C$1:$C$13701,MAX(1,ROW()-設定!$B$24)):INDEX($C$1:$C$13701,MAX(1,ROW()-1))),$C10013&gt;MAX(INDEX($C$1:$C$13701,MIN(13701,ROW()+1)):INDEX($C$1:$C$13701,MIN(13701,ROW()+設定!$B$24))),$C10013&gt;=設定!$B$32,$C10013&gt;=MAX(MIN(INDEX($C$1:$C$13701,MAX(1,ROW()-設定!$B$26)):INDEX($C$1:$C$13701,MAX(1,ROW()-1))),MIN(INDEX($C$1:$C$13701,MIN(13701,ROW()+1)):INDEX($C$1:$C$13701,MIN(13701,ROW()+設定!$B$26))))*10^(設定!$B$27/20)),1,0))</f>
        <v>0</v>
      </c>
      <c r="G10013" s="33" t="n">
        <f aca="false">$G10012+IF($F10013=1,1,0)</f>
        <v>5</v>
      </c>
      <c r="H10013" s="0" t="str">
        <f aca="false">IF($F10013=1,$G10013,"")</f>
        <v/>
      </c>
    </row>
    <row r="10014" customFormat="false" ht="15" hidden="false" customHeight="false" outlineLevel="0" collapsed="false">
      <c r="A10014" s="30" t="n">
        <v>1564.375</v>
      </c>
      <c r="B10014" s="31" t="n">
        <v>-7.4542</v>
      </c>
      <c r="C10014" s="32" t="n">
        <f aca="false">IF($A10014="","",IF(設定!$B$21="dB",10^($B10014/20),ABS($B10014)))</f>
        <v>0.4239259479733</v>
      </c>
      <c r="D10014" s="32" t="n">
        <f aca="false">IF($A10014="","",$A10014^2)</f>
        <v>2447269.140625</v>
      </c>
      <c r="E10014" s="32" t="n">
        <f aca="false">IF($A10014="","",IF($C10014&lt;=0,"",1/$C10014^2))</f>
        <v>5.56442124389781</v>
      </c>
      <c r="F10014" s="33" t="n">
        <f aca="false">IF(OR(ROW()-設定!$B$30&lt;2,ROW()+設定!$B$30&gt;13701,N($A10014)&lt;=0,N(INDEX($A$2:$A$13701,MIN(13700,MAX(1,ROW()-1+設定!$B$30))))&lt;=0,$A10014&lt;設定!$B$28,$A10014&gt;設定!$B$29),0,IF(AND($C10014&gt;=MAX(INDEX($C$1:$C$13701,MAX(1,ROW()-設定!$B$24)):INDEX($C$1:$C$13701,MAX(1,ROW()-1))),$C10014&gt;MAX(INDEX($C$1:$C$13701,MIN(13701,ROW()+1)):INDEX($C$1:$C$13701,MIN(13701,ROW()+設定!$B$24))),$C10014&gt;=設定!$B$32,$C10014&gt;=MAX(MIN(INDEX($C$1:$C$13701,MAX(1,ROW()-設定!$B$26)):INDEX($C$1:$C$13701,MAX(1,ROW()-1))),MIN(INDEX($C$1:$C$13701,MIN(13701,ROW()+1)):INDEX($C$1:$C$13701,MIN(13701,ROW()+設定!$B$26))))*10^(設定!$B$27/20)),1,0))</f>
        <v>0</v>
      </c>
      <c r="G10014" s="33" t="n">
        <f aca="false">$G10013+IF($F10014=1,1,0)</f>
        <v>5</v>
      </c>
      <c r="H10014" s="0" t="str">
        <f aca="false">IF($F10014=1,$G10014,"")</f>
        <v/>
      </c>
    </row>
    <row r="10015" customFormat="false" ht="15" hidden="false" customHeight="false" outlineLevel="0" collapsed="false">
      <c r="A10015" s="30" t="n">
        <v>1564.53125</v>
      </c>
      <c r="B10015" s="31" t="n">
        <v>-7.4729</v>
      </c>
      <c r="C10015" s="32" t="n">
        <f aca="false">IF($A10015="","",IF(設定!$B$21="dB",10^($B10015/20),ABS($B10015)))</f>
        <v>0.423014252321613</v>
      </c>
      <c r="D10015" s="32" t="n">
        <f aca="false">IF($A10015="","",$A10015^2)</f>
        <v>2447758.03222656</v>
      </c>
      <c r="E10015" s="32" t="n">
        <f aca="false">IF($A10015="","",IF($C10015&lt;=0,"",1/$C10015^2))</f>
        <v>5.58843237564715</v>
      </c>
      <c r="F10015" s="33" t="n">
        <f aca="false">IF(OR(ROW()-設定!$B$30&lt;2,ROW()+設定!$B$30&gt;13701,N($A10015)&lt;=0,N(INDEX($A$2:$A$13701,MIN(13700,MAX(1,ROW()-1+設定!$B$30))))&lt;=0,$A10015&lt;設定!$B$28,$A10015&gt;設定!$B$29),0,IF(AND($C10015&gt;=MAX(INDEX($C$1:$C$13701,MAX(1,ROW()-設定!$B$24)):INDEX($C$1:$C$13701,MAX(1,ROW()-1))),$C10015&gt;MAX(INDEX($C$1:$C$13701,MIN(13701,ROW()+1)):INDEX($C$1:$C$13701,MIN(13701,ROW()+設定!$B$24))),$C10015&gt;=設定!$B$32,$C10015&gt;=MAX(MIN(INDEX($C$1:$C$13701,MAX(1,ROW()-設定!$B$26)):INDEX($C$1:$C$13701,MAX(1,ROW()-1))),MIN(INDEX($C$1:$C$13701,MIN(13701,ROW()+1)):INDEX($C$1:$C$13701,MIN(13701,ROW()+設定!$B$26))))*10^(設定!$B$27/20)),1,0))</f>
        <v>0</v>
      </c>
      <c r="G10015" s="33" t="n">
        <f aca="false">$G10014+IF($F10015=1,1,0)</f>
        <v>5</v>
      </c>
      <c r="H10015" s="0" t="str">
        <f aca="false">IF($F10015=1,$G10015,"")</f>
        <v/>
      </c>
    </row>
    <row r="10016" customFormat="false" ht="15" hidden="false" customHeight="false" outlineLevel="0" collapsed="false">
      <c r="A10016" s="30" t="n">
        <v>1564.6875</v>
      </c>
      <c r="B10016" s="31" t="n">
        <v>-7.5816</v>
      </c>
      <c r="C10016" s="32" t="n">
        <f aca="false">IF($A10016="","",IF(設定!$B$21="dB",10^($B10016/20),ABS($B10016)))</f>
        <v>0.417753406537236</v>
      </c>
      <c r="D10016" s="32" t="n">
        <f aca="false">IF($A10016="","",$A10016^2)</f>
        <v>2448246.97265625</v>
      </c>
      <c r="E10016" s="32" t="n">
        <f aca="false">IF($A10016="","",IF($C10016&lt;=0,"",1/$C10016^2))</f>
        <v>5.73007095719366</v>
      </c>
      <c r="F10016" s="33" t="n">
        <f aca="false">IF(OR(ROW()-設定!$B$30&lt;2,ROW()+設定!$B$30&gt;13701,N($A10016)&lt;=0,N(INDEX($A$2:$A$13701,MIN(13700,MAX(1,ROW()-1+設定!$B$30))))&lt;=0,$A10016&lt;設定!$B$28,$A10016&gt;設定!$B$29),0,IF(AND($C10016&gt;=MAX(INDEX($C$1:$C$13701,MAX(1,ROW()-設定!$B$24)):INDEX($C$1:$C$13701,MAX(1,ROW()-1))),$C10016&gt;MAX(INDEX($C$1:$C$13701,MIN(13701,ROW()+1)):INDEX($C$1:$C$13701,MIN(13701,ROW()+設定!$B$24))),$C10016&gt;=設定!$B$32,$C10016&gt;=MAX(MIN(INDEX($C$1:$C$13701,MAX(1,ROW()-設定!$B$26)):INDEX($C$1:$C$13701,MAX(1,ROW()-1))),MIN(INDEX($C$1:$C$13701,MIN(13701,ROW()+1)):INDEX($C$1:$C$13701,MIN(13701,ROW()+設定!$B$26))))*10^(設定!$B$27/20)),1,0))</f>
        <v>0</v>
      </c>
      <c r="G10016" s="33" t="n">
        <f aca="false">$G10015+IF($F10016=1,1,0)</f>
        <v>5</v>
      </c>
      <c r="H10016" s="0" t="str">
        <f aca="false">IF($F10016=1,$G10016,"")</f>
        <v/>
      </c>
    </row>
    <row r="10017" customFormat="false" ht="15" hidden="false" customHeight="false" outlineLevel="0" collapsed="false">
      <c r="A10017" s="30" t="n">
        <v>1564.84375</v>
      </c>
      <c r="B10017" s="31" t="n">
        <v>-7.7511</v>
      </c>
      <c r="C10017" s="32" t="n">
        <f aca="false">IF($A10017="","",IF(設定!$B$21="dB",10^($B10017/20),ABS($B10017)))</f>
        <v>0.409680223731444</v>
      </c>
      <c r="D10017" s="32" t="n">
        <f aca="false">IF($A10017="","",$A10017^2)</f>
        <v>2448735.96191406</v>
      </c>
      <c r="E10017" s="32" t="n">
        <f aca="false">IF($A10017="","",IF($C10017&lt;=0,"",1/$C10017^2))</f>
        <v>5.95813034542307</v>
      </c>
      <c r="F10017" s="33" t="n">
        <f aca="false">IF(OR(ROW()-設定!$B$30&lt;2,ROW()+設定!$B$30&gt;13701,N($A10017)&lt;=0,N(INDEX($A$2:$A$13701,MIN(13700,MAX(1,ROW()-1+設定!$B$30))))&lt;=0,$A10017&lt;設定!$B$28,$A10017&gt;設定!$B$29),0,IF(AND($C10017&gt;=MAX(INDEX($C$1:$C$13701,MAX(1,ROW()-設定!$B$24)):INDEX($C$1:$C$13701,MAX(1,ROW()-1))),$C10017&gt;MAX(INDEX($C$1:$C$13701,MIN(13701,ROW()+1)):INDEX($C$1:$C$13701,MIN(13701,ROW()+設定!$B$24))),$C10017&gt;=設定!$B$32,$C10017&gt;=MAX(MIN(INDEX($C$1:$C$13701,MAX(1,ROW()-設定!$B$26)):INDEX($C$1:$C$13701,MAX(1,ROW()-1))),MIN(INDEX($C$1:$C$13701,MIN(13701,ROW()+1)):INDEX($C$1:$C$13701,MIN(13701,ROW()+設定!$B$26))))*10^(設定!$B$27/20)),1,0))</f>
        <v>0</v>
      </c>
      <c r="G10017" s="33" t="n">
        <f aca="false">$G10016+IF($F10017=1,1,0)</f>
        <v>5</v>
      </c>
      <c r="H10017" s="0" t="str">
        <f aca="false">IF($F10017=1,$G10017,"")</f>
        <v/>
      </c>
    </row>
    <row r="10018" customFormat="false" ht="15" hidden="false" customHeight="false" outlineLevel="0" collapsed="false">
      <c r="A10018" s="30" t="n">
        <v>1565</v>
      </c>
      <c r="B10018" s="31" t="n">
        <v>-7.852</v>
      </c>
      <c r="C10018" s="32" t="n">
        <f aca="false">IF($A10018="","",IF(設定!$B$21="dB",10^($B10018/20),ABS($B10018)))</f>
        <v>0.404948691518634</v>
      </c>
      <c r="D10018" s="32" t="n">
        <f aca="false">IF($A10018="","",$A10018^2)</f>
        <v>2449225</v>
      </c>
      <c r="E10018" s="32" t="n">
        <f aca="false">IF($A10018="","",IF($C10018&lt;=0,"",1/$C10018^2))</f>
        <v>6.09817663998785</v>
      </c>
      <c r="F10018" s="33" t="n">
        <f aca="false">IF(OR(ROW()-設定!$B$30&lt;2,ROW()+設定!$B$30&gt;13701,N($A10018)&lt;=0,N(INDEX($A$2:$A$13701,MIN(13700,MAX(1,ROW()-1+設定!$B$30))))&lt;=0,$A10018&lt;設定!$B$28,$A10018&gt;設定!$B$29),0,IF(AND($C10018&gt;=MAX(INDEX($C$1:$C$13701,MAX(1,ROW()-設定!$B$24)):INDEX($C$1:$C$13701,MAX(1,ROW()-1))),$C10018&gt;MAX(INDEX($C$1:$C$13701,MIN(13701,ROW()+1)):INDEX($C$1:$C$13701,MIN(13701,ROW()+設定!$B$24))),$C10018&gt;=設定!$B$32,$C10018&gt;=MAX(MIN(INDEX($C$1:$C$13701,MAX(1,ROW()-設定!$B$26)):INDEX($C$1:$C$13701,MAX(1,ROW()-1))),MIN(INDEX($C$1:$C$13701,MIN(13701,ROW()+1)):INDEX($C$1:$C$13701,MIN(13701,ROW()+設定!$B$26))))*10^(設定!$B$27/20)),1,0))</f>
        <v>0</v>
      </c>
      <c r="G10018" s="33" t="n">
        <f aca="false">$G10017+IF($F10018=1,1,0)</f>
        <v>5</v>
      </c>
      <c r="H10018" s="0" t="str">
        <f aca="false">IF($F10018=1,$G10018,"")</f>
        <v/>
      </c>
    </row>
    <row r="10019" customFormat="false" ht="15" hidden="false" customHeight="false" outlineLevel="0" collapsed="false">
      <c r="A10019" s="30" t="n">
        <v>1565.15625</v>
      </c>
      <c r="B10019" s="31" t="n">
        <v>-8.134</v>
      </c>
      <c r="C10019" s="32" t="n">
        <f aca="false">IF($A10019="","",IF(設定!$B$21="dB",10^($B10019/20),ABS($B10019)))</f>
        <v>0.392012576295165</v>
      </c>
      <c r="D10019" s="32" t="n">
        <f aca="false">IF($A10019="","",$A10019^2)</f>
        <v>2449714.08691406</v>
      </c>
      <c r="E10019" s="32" t="n">
        <f aca="false">IF($A10019="","",IF($C10019&lt;=0,"",1/$C10019^2))</f>
        <v>6.50728757754879</v>
      </c>
      <c r="F10019" s="33" t="n">
        <f aca="false">IF(OR(ROW()-設定!$B$30&lt;2,ROW()+設定!$B$30&gt;13701,N($A10019)&lt;=0,N(INDEX($A$2:$A$13701,MIN(13700,MAX(1,ROW()-1+設定!$B$30))))&lt;=0,$A10019&lt;設定!$B$28,$A10019&gt;設定!$B$29),0,IF(AND($C10019&gt;=MAX(INDEX($C$1:$C$13701,MAX(1,ROW()-設定!$B$24)):INDEX($C$1:$C$13701,MAX(1,ROW()-1))),$C10019&gt;MAX(INDEX($C$1:$C$13701,MIN(13701,ROW()+1)):INDEX($C$1:$C$13701,MIN(13701,ROW()+設定!$B$24))),$C10019&gt;=設定!$B$32,$C10019&gt;=MAX(MIN(INDEX($C$1:$C$13701,MAX(1,ROW()-設定!$B$26)):INDEX($C$1:$C$13701,MAX(1,ROW()-1))),MIN(INDEX($C$1:$C$13701,MIN(13701,ROW()+1)):INDEX($C$1:$C$13701,MIN(13701,ROW()+設定!$B$26))))*10^(設定!$B$27/20)),1,0))</f>
        <v>0</v>
      </c>
      <c r="G10019" s="33" t="n">
        <f aca="false">$G10018+IF($F10019=1,1,0)</f>
        <v>5</v>
      </c>
      <c r="H10019" s="0" t="str">
        <f aca="false">IF($F10019=1,$G10019,"")</f>
        <v/>
      </c>
    </row>
    <row r="10020" customFormat="false" ht="15" hidden="false" customHeight="false" outlineLevel="0" collapsed="false">
      <c r="A10020" s="30" t="n">
        <v>1565.3125</v>
      </c>
      <c r="B10020" s="31" t="n">
        <v>-8.249</v>
      </c>
      <c r="C10020" s="32" t="n">
        <f aca="false">IF($A10020="","",IF(設定!$B$21="dB",10^($B10020/20),ABS($B10020)))</f>
        <v>0.386856590580238</v>
      </c>
      <c r="D10020" s="32" t="n">
        <f aca="false">IF($A10020="","",$A10020^2)</f>
        <v>2450203.22265625</v>
      </c>
      <c r="E10020" s="32" t="n">
        <f aca="false">IF($A10020="","",IF($C10020&lt;=0,"",1/$C10020^2))</f>
        <v>6.68190043410553</v>
      </c>
      <c r="F10020" s="33" t="n">
        <f aca="false">IF(OR(ROW()-設定!$B$30&lt;2,ROW()+設定!$B$30&gt;13701,N($A10020)&lt;=0,N(INDEX($A$2:$A$13701,MIN(13700,MAX(1,ROW()-1+設定!$B$30))))&lt;=0,$A10020&lt;設定!$B$28,$A10020&gt;設定!$B$29),0,IF(AND($C10020&gt;=MAX(INDEX($C$1:$C$13701,MAX(1,ROW()-設定!$B$24)):INDEX($C$1:$C$13701,MAX(1,ROW()-1))),$C10020&gt;MAX(INDEX($C$1:$C$13701,MIN(13701,ROW()+1)):INDEX($C$1:$C$13701,MIN(13701,ROW()+設定!$B$24))),$C10020&gt;=設定!$B$32,$C10020&gt;=MAX(MIN(INDEX($C$1:$C$13701,MAX(1,ROW()-設定!$B$26)):INDEX($C$1:$C$13701,MAX(1,ROW()-1))),MIN(INDEX($C$1:$C$13701,MIN(13701,ROW()+1)):INDEX($C$1:$C$13701,MIN(13701,ROW()+設定!$B$26))))*10^(設定!$B$27/20)),1,0))</f>
        <v>0</v>
      </c>
      <c r="G10020" s="33" t="n">
        <f aca="false">$G10019+IF($F10020=1,1,0)</f>
        <v>5</v>
      </c>
      <c r="H10020" s="0" t="str">
        <f aca="false">IF($F10020=1,$G10020,"")</f>
        <v/>
      </c>
    </row>
    <row r="10021" customFormat="false" ht="15" hidden="false" customHeight="false" outlineLevel="0" collapsed="false">
      <c r="A10021" s="30" t="n">
        <v>1565.46875</v>
      </c>
      <c r="B10021" s="31" t="n">
        <v>-8.2004</v>
      </c>
      <c r="C10021" s="32" t="n">
        <f aca="false">IF($A10021="","",IF(設定!$B$21="dB",10^($B10021/20),ABS($B10021)))</f>
        <v>0.389027229215783</v>
      </c>
      <c r="D10021" s="32" t="n">
        <f aca="false">IF($A10021="","",$A10021^2)</f>
        <v>2450692.40722656</v>
      </c>
      <c r="E10021" s="32" t="n">
        <f aca="false">IF($A10021="","",IF($C10021&lt;=0,"",1/$C10021^2))</f>
        <v>6.60754302925402</v>
      </c>
      <c r="F10021" s="33" t="n">
        <f aca="false">IF(OR(ROW()-設定!$B$30&lt;2,ROW()+設定!$B$30&gt;13701,N($A10021)&lt;=0,N(INDEX($A$2:$A$13701,MIN(13700,MAX(1,ROW()-1+設定!$B$30))))&lt;=0,$A10021&lt;設定!$B$28,$A10021&gt;設定!$B$29),0,IF(AND($C10021&gt;=MAX(INDEX($C$1:$C$13701,MAX(1,ROW()-設定!$B$24)):INDEX($C$1:$C$13701,MAX(1,ROW()-1))),$C10021&gt;MAX(INDEX($C$1:$C$13701,MIN(13701,ROW()+1)):INDEX($C$1:$C$13701,MIN(13701,ROW()+設定!$B$24))),$C10021&gt;=設定!$B$32,$C10021&gt;=MAX(MIN(INDEX($C$1:$C$13701,MAX(1,ROW()-設定!$B$26)):INDEX($C$1:$C$13701,MAX(1,ROW()-1))),MIN(INDEX($C$1:$C$13701,MIN(13701,ROW()+1)):INDEX($C$1:$C$13701,MIN(13701,ROW()+設定!$B$26))))*10^(設定!$B$27/20)),1,0))</f>
        <v>0</v>
      </c>
      <c r="G10021" s="33" t="n">
        <f aca="false">$G10020+IF($F10021=1,1,0)</f>
        <v>5</v>
      </c>
      <c r="H10021" s="0" t="str">
        <f aca="false">IF($F10021=1,$G10021,"")</f>
        <v/>
      </c>
    </row>
    <row r="10022" customFormat="false" ht="15" hidden="false" customHeight="false" outlineLevel="0" collapsed="false">
      <c r="A10022" s="30" t="n">
        <v>1565.625</v>
      </c>
      <c r="B10022" s="31" t="n">
        <v>-8.4119</v>
      </c>
      <c r="C10022" s="32" t="n">
        <f aca="false">IF($A10022="","",IF(設定!$B$21="dB",10^($B10022/20),ABS($B10022)))</f>
        <v>0.379668878996563</v>
      </c>
      <c r="D10022" s="32" t="n">
        <f aca="false">IF($A10022="","",$A10022^2)</f>
        <v>2451181.640625</v>
      </c>
      <c r="E10022" s="32" t="n">
        <f aca="false">IF($A10022="","",IF($C10022&lt;=0,"",1/$C10022^2))</f>
        <v>6.93729240052151</v>
      </c>
      <c r="F10022" s="33" t="n">
        <f aca="false">IF(OR(ROW()-設定!$B$30&lt;2,ROW()+設定!$B$30&gt;13701,N($A10022)&lt;=0,N(INDEX($A$2:$A$13701,MIN(13700,MAX(1,ROW()-1+設定!$B$30))))&lt;=0,$A10022&lt;設定!$B$28,$A10022&gt;設定!$B$29),0,IF(AND($C10022&gt;=MAX(INDEX($C$1:$C$13701,MAX(1,ROW()-設定!$B$24)):INDEX($C$1:$C$13701,MAX(1,ROW()-1))),$C10022&gt;MAX(INDEX($C$1:$C$13701,MIN(13701,ROW()+1)):INDEX($C$1:$C$13701,MIN(13701,ROW()+設定!$B$24))),$C10022&gt;=設定!$B$32,$C10022&gt;=MAX(MIN(INDEX($C$1:$C$13701,MAX(1,ROW()-設定!$B$26)):INDEX($C$1:$C$13701,MAX(1,ROW()-1))),MIN(INDEX($C$1:$C$13701,MIN(13701,ROW()+1)):INDEX($C$1:$C$13701,MIN(13701,ROW()+設定!$B$26))))*10^(設定!$B$27/20)),1,0))</f>
        <v>0</v>
      </c>
      <c r="G10022" s="33" t="n">
        <f aca="false">$G10021+IF($F10022=1,1,0)</f>
        <v>5</v>
      </c>
      <c r="H10022" s="0" t="str">
        <f aca="false">IF($F10022=1,$G10022,"")</f>
        <v/>
      </c>
    </row>
    <row r="10023" customFormat="false" ht="15" hidden="false" customHeight="false" outlineLevel="0" collapsed="false">
      <c r="A10023" s="30" t="n">
        <v>1565.78125</v>
      </c>
      <c r="B10023" s="31" t="n">
        <v>-8.6826</v>
      </c>
      <c r="C10023" s="32" t="n">
        <f aca="false">IF($A10023="","",IF(設定!$B$21="dB",10^($B10023/20),ABS($B10023)))</f>
        <v>0.368018795856135</v>
      </c>
      <c r="D10023" s="32" t="n">
        <f aca="false">IF($A10023="","",$A10023^2)</f>
        <v>2451670.92285156</v>
      </c>
      <c r="E10023" s="32" t="n">
        <f aca="false">IF($A10023="","",IF($C10023&lt;=0,"",1/$C10023^2))</f>
        <v>7.3834612508389</v>
      </c>
      <c r="F10023" s="33" t="n">
        <f aca="false">IF(OR(ROW()-設定!$B$30&lt;2,ROW()+設定!$B$30&gt;13701,N($A10023)&lt;=0,N(INDEX($A$2:$A$13701,MIN(13700,MAX(1,ROW()-1+設定!$B$30))))&lt;=0,$A10023&lt;設定!$B$28,$A10023&gt;設定!$B$29),0,IF(AND($C10023&gt;=MAX(INDEX($C$1:$C$13701,MAX(1,ROW()-設定!$B$24)):INDEX($C$1:$C$13701,MAX(1,ROW()-1))),$C10023&gt;MAX(INDEX($C$1:$C$13701,MIN(13701,ROW()+1)):INDEX($C$1:$C$13701,MIN(13701,ROW()+設定!$B$24))),$C10023&gt;=設定!$B$32,$C10023&gt;=MAX(MIN(INDEX($C$1:$C$13701,MAX(1,ROW()-設定!$B$26)):INDEX($C$1:$C$13701,MAX(1,ROW()-1))),MIN(INDEX($C$1:$C$13701,MIN(13701,ROW()+1)):INDEX($C$1:$C$13701,MIN(13701,ROW()+設定!$B$26))))*10^(設定!$B$27/20)),1,0))</f>
        <v>0</v>
      </c>
      <c r="G10023" s="33" t="n">
        <f aca="false">$G10022+IF($F10023=1,1,0)</f>
        <v>5</v>
      </c>
      <c r="H10023" s="0" t="str">
        <f aca="false">IF($F10023=1,$G10023,"")</f>
        <v/>
      </c>
    </row>
    <row r="10024" customFormat="false" ht="15" hidden="false" customHeight="false" outlineLevel="0" collapsed="false">
      <c r="A10024" s="30" t="n">
        <v>1565.9375</v>
      </c>
      <c r="B10024" s="31" t="n">
        <v>-8.6782</v>
      </c>
      <c r="C10024" s="32" t="n">
        <f aca="false">IF($A10024="","",IF(設定!$B$21="dB",10^($B10024/20),ABS($B10024)))</f>
        <v>0.368205269893627</v>
      </c>
      <c r="D10024" s="32" t="n">
        <f aca="false">IF($A10024="","",$A10024^2)</f>
        <v>2452160.25390625</v>
      </c>
      <c r="E10024" s="32" t="n">
        <f aca="false">IF($A10024="","",IF($C10024&lt;=0,"",1/$C10024^2))</f>
        <v>7.3759845778903</v>
      </c>
      <c r="F10024" s="33" t="n">
        <f aca="false">IF(OR(ROW()-設定!$B$30&lt;2,ROW()+設定!$B$30&gt;13701,N($A10024)&lt;=0,N(INDEX($A$2:$A$13701,MIN(13700,MAX(1,ROW()-1+設定!$B$30))))&lt;=0,$A10024&lt;設定!$B$28,$A10024&gt;設定!$B$29),0,IF(AND($C10024&gt;=MAX(INDEX($C$1:$C$13701,MAX(1,ROW()-設定!$B$24)):INDEX($C$1:$C$13701,MAX(1,ROW()-1))),$C10024&gt;MAX(INDEX($C$1:$C$13701,MIN(13701,ROW()+1)):INDEX($C$1:$C$13701,MIN(13701,ROW()+設定!$B$24))),$C10024&gt;=設定!$B$32,$C10024&gt;=MAX(MIN(INDEX($C$1:$C$13701,MAX(1,ROW()-設定!$B$26)):INDEX($C$1:$C$13701,MAX(1,ROW()-1))),MIN(INDEX($C$1:$C$13701,MIN(13701,ROW()+1)):INDEX($C$1:$C$13701,MIN(13701,ROW()+設定!$B$26))))*10^(設定!$B$27/20)),1,0))</f>
        <v>0</v>
      </c>
      <c r="G10024" s="33" t="n">
        <f aca="false">$G10023+IF($F10024=1,1,0)</f>
        <v>5</v>
      </c>
      <c r="H10024" s="0" t="str">
        <f aca="false">IF($F10024=1,$G10024,"")</f>
        <v/>
      </c>
    </row>
    <row r="10025" customFormat="false" ht="15" hidden="false" customHeight="false" outlineLevel="0" collapsed="false">
      <c r="A10025" s="30" t="n">
        <v>1566.09375</v>
      </c>
      <c r="B10025" s="31" t="n">
        <v>-8.7879</v>
      </c>
      <c r="C10025" s="32" t="n">
        <f aca="false">IF($A10025="","",IF(設定!$B$21="dB",10^($B10025/20),ABS($B10025)))</f>
        <v>0.363584198193822</v>
      </c>
      <c r="D10025" s="32" t="n">
        <f aca="false">IF($A10025="","",$A10025^2)</f>
        <v>2452649.63378906</v>
      </c>
      <c r="E10025" s="32" t="n">
        <f aca="false">IF($A10025="","",IF($C10025&lt;=0,"",1/$C10025^2))</f>
        <v>7.56467022335855</v>
      </c>
      <c r="F10025" s="33" t="n">
        <f aca="false">IF(OR(ROW()-設定!$B$30&lt;2,ROW()+設定!$B$30&gt;13701,N($A10025)&lt;=0,N(INDEX($A$2:$A$13701,MIN(13700,MAX(1,ROW()-1+設定!$B$30))))&lt;=0,$A10025&lt;設定!$B$28,$A10025&gt;設定!$B$29),0,IF(AND($C10025&gt;=MAX(INDEX($C$1:$C$13701,MAX(1,ROW()-設定!$B$24)):INDEX($C$1:$C$13701,MAX(1,ROW()-1))),$C10025&gt;MAX(INDEX($C$1:$C$13701,MIN(13701,ROW()+1)):INDEX($C$1:$C$13701,MIN(13701,ROW()+設定!$B$24))),$C10025&gt;=設定!$B$32,$C10025&gt;=MAX(MIN(INDEX($C$1:$C$13701,MAX(1,ROW()-設定!$B$26)):INDEX($C$1:$C$13701,MAX(1,ROW()-1))),MIN(INDEX($C$1:$C$13701,MIN(13701,ROW()+1)):INDEX($C$1:$C$13701,MIN(13701,ROW()+設定!$B$26))))*10^(設定!$B$27/20)),1,0))</f>
        <v>0</v>
      </c>
      <c r="G10025" s="33" t="n">
        <f aca="false">$G10024+IF($F10025=1,1,0)</f>
        <v>5</v>
      </c>
      <c r="H10025" s="0" t="str">
        <f aca="false">IF($F10025=1,$G10025,"")</f>
        <v/>
      </c>
    </row>
    <row r="10026" customFormat="false" ht="15" hidden="false" customHeight="false" outlineLevel="0" collapsed="false">
      <c r="A10026" s="30" t="n">
        <v>1566.25</v>
      </c>
      <c r="B10026" s="31" t="n">
        <v>-8.9429</v>
      </c>
      <c r="C10026" s="32" t="n">
        <f aca="false">IF($A10026="","",IF(設定!$B$21="dB",10^($B10026/20),ABS($B10026)))</f>
        <v>0.357153573651612</v>
      </c>
      <c r="D10026" s="32" t="n">
        <f aca="false">IF($A10026="","",$A10026^2)</f>
        <v>2453139.0625</v>
      </c>
      <c r="E10026" s="32" t="n">
        <f aca="false">IF($A10026="","",IF($C10026&lt;=0,"",1/$C10026^2))</f>
        <v>7.83952952357557</v>
      </c>
      <c r="F10026" s="33" t="n">
        <f aca="false">IF(OR(ROW()-設定!$B$30&lt;2,ROW()+設定!$B$30&gt;13701,N($A10026)&lt;=0,N(INDEX($A$2:$A$13701,MIN(13700,MAX(1,ROW()-1+設定!$B$30))))&lt;=0,$A10026&lt;設定!$B$28,$A10026&gt;設定!$B$29),0,IF(AND($C10026&gt;=MAX(INDEX($C$1:$C$13701,MAX(1,ROW()-設定!$B$24)):INDEX($C$1:$C$13701,MAX(1,ROW()-1))),$C10026&gt;MAX(INDEX($C$1:$C$13701,MIN(13701,ROW()+1)):INDEX($C$1:$C$13701,MIN(13701,ROW()+設定!$B$24))),$C10026&gt;=設定!$B$32,$C10026&gt;=MAX(MIN(INDEX($C$1:$C$13701,MAX(1,ROW()-設定!$B$26)):INDEX($C$1:$C$13701,MAX(1,ROW()-1))),MIN(INDEX($C$1:$C$13701,MIN(13701,ROW()+1)):INDEX($C$1:$C$13701,MIN(13701,ROW()+設定!$B$26))))*10^(設定!$B$27/20)),1,0))</f>
        <v>0</v>
      </c>
      <c r="G10026" s="33" t="n">
        <f aca="false">$G10025+IF($F10026=1,1,0)</f>
        <v>5</v>
      </c>
      <c r="H10026" s="0" t="str">
        <f aca="false">IF($F10026=1,$G10026,"")</f>
        <v/>
      </c>
    </row>
    <row r="10027" customFormat="false" ht="15" hidden="false" customHeight="false" outlineLevel="0" collapsed="false">
      <c r="A10027" s="30" t="n">
        <v>1566.40625</v>
      </c>
      <c r="B10027" s="31" t="n">
        <v>-9.1549</v>
      </c>
      <c r="C10027" s="32" t="n">
        <f aca="false">IF($A10027="","",IF(設定!$B$21="dB",10^($B10027/20),ABS($B10027)))</f>
        <v>0.348541904552221</v>
      </c>
      <c r="D10027" s="32" t="n">
        <f aca="false">IF($A10027="","",$A10027^2)</f>
        <v>2453628.54003906</v>
      </c>
      <c r="E10027" s="32" t="n">
        <f aca="false">IF($A10027="","",IF($C10027&lt;=0,"",1/$C10027^2))</f>
        <v>8.23170882493146</v>
      </c>
      <c r="F10027" s="33" t="n">
        <f aca="false">IF(OR(ROW()-設定!$B$30&lt;2,ROW()+設定!$B$30&gt;13701,N($A10027)&lt;=0,N(INDEX($A$2:$A$13701,MIN(13700,MAX(1,ROW()-1+設定!$B$30))))&lt;=0,$A10027&lt;設定!$B$28,$A10027&gt;設定!$B$29),0,IF(AND($C10027&gt;=MAX(INDEX($C$1:$C$13701,MAX(1,ROW()-設定!$B$24)):INDEX($C$1:$C$13701,MAX(1,ROW()-1))),$C10027&gt;MAX(INDEX($C$1:$C$13701,MIN(13701,ROW()+1)):INDEX($C$1:$C$13701,MIN(13701,ROW()+設定!$B$24))),$C10027&gt;=設定!$B$32,$C10027&gt;=MAX(MIN(INDEX($C$1:$C$13701,MAX(1,ROW()-設定!$B$26)):INDEX($C$1:$C$13701,MAX(1,ROW()-1))),MIN(INDEX($C$1:$C$13701,MIN(13701,ROW()+1)):INDEX($C$1:$C$13701,MIN(13701,ROW()+設定!$B$26))))*10^(設定!$B$27/20)),1,0))</f>
        <v>0</v>
      </c>
      <c r="G10027" s="33" t="n">
        <f aca="false">$G10026+IF($F10027=1,1,0)</f>
        <v>5</v>
      </c>
      <c r="H10027" s="0" t="str">
        <f aca="false">IF($F10027=1,$G10027,"")</f>
        <v/>
      </c>
    </row>
    <row r="10028" customFormat="false" ht="15" hidden="false" customHeight="false" outlineLevel="0" collapsed="false">
      <c r="A10028" s="30" t="n">
        <v>1566.5625</v>
      </c>
      <c r="B10028" s="31" t="n">
        <v>-9.3685</v>
      </c>
      <c r="C10028" s="32" t="n">
        <f aca="false">IF($A10028="","",IF(設定!$B$21="dB",10^($B10028/20),ABS($B10028)))</f>
        <v>0.340075229644872</v>
      </c>
      <c r="D10028" s="32" t="n">
        <f aca="false">IF($A10028="","",$A10028^2)</f>
        <v>2454118.06640625</v>
      </c>
      <c r="E10028" s="32" t="n">
        <f aca="false">IF($A10028="","",IF($C10028&lt;=0,"",1/$C10028^2))</f>
        <v>8.64669221026583</v>
      </c>
      <c r="F10028" s="33" t="n">
        <f aca="false">IF(OR(ROW()-設定!$B$30&lt;2,ROW()+設定!$B$30&gt;13701,N($A10028)&lt;=0,N(INDEX($A$2:$A$13701,MIN(13700,MAX(1,ROW()-1+設定!$B$30))))&lt;=0,$A10028&lt;設定!$B$28,$A10028&gt;設定!$B$29),0,IF(AND($C10028&gt;=MAX(INDEX($C$1:$C$13701,MAX(1,ROW()-設定!$B$24)):INDEX($C$1:$C$13701,MAX(1,ROW()-1))),$C10028&gt;MAX(INDEX($C$1:$C$13701,MIN(13701,ROW()+1)):INDEX($C$1:$C$13701,MIN(13701,ROW()+設定!$B$24))),$C10028&gt;=設定!$B$32,$C10028&gt;=MAX(MIN(INDEX($C$1:$C$13701,MAX(1,ROW()-設定!$B$26)):INDEX($C$1:$C$13701,MAX(1,ROW()-1))),MIN(INDEX($C$1:$C$13701,MIN(13701,ROW()+1)):INDEX($C$1:$C$13701,MIN(13701,ROW()+設定!$B$26))))*10^(設定!$B$27/20)),1,0))</f>
        <v>0</v>
      </c>
      <c r="G10028" s="33" t="n">
        <f aca="false">$G10027+IF($F10028=1,1,0)</f>
        <v>5</v>
      </c>
      <c r="H10028" s="0" t="str">
        <f aca="false">IF($F10028=1,$G10028,"")</f>
        <v/>
      </c>
    </row>
    <row r="10029" customFormat="false" ht="15" hidden="false" customHeight="false" outlineLevel="0" collapsed="false">
      <c r="A10029" s="30" t="n">
        <v>1566.71875</v>
      </c>
      <c r="B10029" s="31" t="n">
        <v>-9.4161</v>
      </c>
      <c r="C10029" s="32" t="n">
        <f aca="false">IF($A10029="","",IF(設定!$B$21="dB",10^($B10029/20),ABS($B10029)))</f>
        <v>0.338216662784009</v>
      </c>
      <c r="D10029" s="32" t="n">
        <f aca="false">IF($A10029="","",$A10029^2)</f>
        <v>2454607.64160156</v>
      </c>
      <c r="E10029" s="32" t="n">
        <f aca="false">IF($A10029="","",IF($C10029&lt;=0,"",1/$C10029^2))</f>
        <v>8.74198385330489</v>
      </c>
      <c r="F10029" s="33" t="n">
        <f aca="false">IF(OR(ROW()-設定!$B$30&lt;2,ROW()+設定!$B$30&gt;13701,N($A10029)&lt;=0,N(INDEX($A$2:$A$13701,MIN(13700,MAX(1,ROW()-1+設定!$B$30))))&lt;=0,$A10029&lt;設定!$B$28,$A10029&gt;設定!$B$29),0,IF(AND($C10029&gt;=MAX(INDEX($C$1:$C$13701,MAX(1,ROW()-設定!$B$24)):INDEX($C$1:$C$13701,MAX(1,ROW()-1))),$C10029&gt;MAX(INDEX($C$1:$C$13701,MIN(13701,ROW()+1)):INDEX($C$1:$C$13701,MIN(13701,ROW()+設定!$B$24))),$C10029&gt;=設定!$B$32,$C10029&gt;=MAX(MIN(INDEX($C$1:$C$13701,MAX(1,ROW()-設定!$B$26)):INDEX($C$1:$C$13701,MAX(1,ROW()-1))),MIN(INDEX($C$1:$C$13701,MIN(13701,ROW()+1)):INDEX($C$1:$C$13701,MIN(13701,ROW()+設定!$B$26))))*10^(設定!$B$27/20)),1,0))</f>
        <v>0</v>
      </c>
      <c r="G10029" s="33" t="n">
        <f aca="false">$G10028+IF($F10029=1,1,0)</f>
        <v>5</v>
      </c>
      <c r="H10029" s="0" t="str">
        <f aca="false">IF($F10029=1,$G10029,"")</f>
        <v/>
      </c>
    </row>
    <row r="10030" customFormat="false" ht="15" hidden="false" customHeight="false" outlineLevel="0" collapsed="false">
      <c r="A10030" s="30" t="n">
        <v>1566.875</v>
      </c>
      <c r="B10030" s="31" t="n">
        <v>-9.4224</v>
      </c>
      <c r="C10030" s="32" t="n">
        <f aca="false">IF($A10030="","",IF(設定!$B$21="dB",10^($B10030/20),ABS($B10030)))</f>
        <v>0.33797143834369</v>
      </c>
      <c r="D10030" s="32" t="n">
        <f aca="false">IF($A10030="","",$A10030^2)</f>
        <v>2455097.265625</v>
      </c>
      <c r="E10030" s="32" t="n">
        <f aca="false">IF($A10030="","",IF($C10030&lt;=0,"",1/$C10030^2))</f>
        <v>8.75467442760793</v>
      </c>
      <c r="F10030" s="33" t="n">
        <f aca="false">IF(OR(ROW()-設定!$B$30&lt;2,ROW()+設定!$B$30&gt;13701,N($A10030)&lt;=0,N(INDEX($A$2:$A$13701,MIN(13700,MAX(1,ROW()-1+設定!$B$30))))&lt;=0,$A10030&lt;設定!$B$28,$A10030&gt;設定!$B$29),0,IF(AND($C10030&gt;=MAX(INDEX($C$1:$C$13701,MAX(1,ROW()-設定!$B$24)):INDEX($C$1:$C$13701,MAX(1,ROW()-1))),$C10030&gt;MAX(INDEX($C$1:$C$13701,MIN(13701,ROW()+1)):INDEX($C$1:$C$13701,MIN(13701,ROW()+設定!$B$24))),$C10030&gt;=設定!$B$32,$C10030&gt;=MAX(MIN(INDEX($C$1:$C$13701,MAX(1,ROW()-設定!$B$26)):INDEX($C$1:$C$13701,MAX(1,ROW()-1))),MIN(INDEX($C$1:$C$13701,MIN(13701,ROW()+1)):INDEX($C$1:$C$13701,MIN(13701,ROW()+設定!$B$26))))*10^(設定!$B$27/20)),1,0))</f>
        <v>0</v>
      </c>
      <c r="G10030" s="33" t="n">
        <f aca="false">$G10029+IF($F10030=1,1,0)</f>
        <v>5</v>
      </c>
      <c r="H10030" s="0" t="str">
        <f aca="false">IF($F10030=1,$G10030,"")</f>
        <v/>
      </c>
    </row>
    <row r="10031" customFormat="false" ht="15" hidden="false" customHeight="false" outlineLevel="0" collapsed="false">
      <c r="A10031" s="30" t="n">
        <v>1567.03125</v>
      </c>
      <c r="B10031" s="31" t="n">
        <v>-9.7505</v>
      </c>
      <c r="C10031" s="32" t="n">
        <f aca="false">IF($A10031="","",IF(設定!$B$21="dB",10^($B10031/20),ABS($B10031)))</f>
        <v>0.325443048950999</v>
      </c>
      <c r="D10031" s="32" t="n">
        <f aca="false">IF($A10031="","",$A10031^2)</f>
        <v>2455586.93847656</v>
      </c>
      <c r="E10031" s="32" t="n">
        <f aca="false">IF($A10031="","",IF($C10031&lt;=0,"",1/$C10031^2))</f>
        <v>9.44169571567838</v>
      </c>
      <c r="F10031" s="33" t="n">
        <f aca="false">IF(OR(ROW()-設定!$B$30&lt;2,ROW()+設定!$B$30&gt;13701,N($A10031)&lt;=0,N(INDEX($A$2:$A$13701,MIN(13700,MAX(1,ROW()-1+設定!$B$30))))&lt;=0,$A10031&lt;設定!$B$28,$A10031&gt;設定!$B$29),0,IF(AND($C10031&gt;=MAX(INDEX($C$1:$C$13701,MAX(1,ROW()-設定!$B$24)):INDEX($C$1:$C$13701,MAX(1,ROW()-1))),$C10031&gt;MAX(INDEX($C$1:$C$13701,MIN(13701,ROW()+1)):INDEX($C$1:$C$13701,MIN(13701,ROW()+設定!$B$24))),$C10031&gt;=設定!$B$32,$C10031&gt;=MAX(MIN(INDEX($C$1:$C$13701,MAX(1,ROW()-設定!$B$26)):INDEX($C$1:$C$13701,MAX(1,ROW()-1))),MIN(INDEX($C$1:$C$13701,MIN(13701,ROW()+1)):INDEX($C$1:$C$13701,MIN(13701,ROW()+設定!$B$26))))*10^(設定!$B$27/20)),1,0))</f>
        <v>0</v>
      </c>
      <c r="G10031" s="33" t="n">
        <f aca="false">$G10030+IF($F10031=1,1,0)</f>
        <v>5</v>
      </c>
      <c r="H10031" s="0" t="str">
        <f aca="false">IF($F10031=1,$G10031,"")</f>
        <v/>
      </c>
    </row>
    <row r="10032" customFormat="false" ht="15" hidden="false" customHeight="false" outlineLevel="0" collapsed="false">
      <c r="A10032" s="30" t="n">
        <v>1567.1875</v>
      </c>
      <c r="B10032" s="31" t="n">
        <v>-9.9962</v>
      </c>
      <c r="C10032" s="32" t="n">
        <f aca="false">IF($A10032="","",IF(設定!$B$21="dB",10^($B10032/20),ABS($B10032)))</f>
        <v>0.316366143138619</v>
      </c>
      <c r="D10032" s="32" t="n">
        <f aca="false">IF($A10032="","",$A10032^2)</f>
        <v>2456076.66015625</v>
      </c>
      <c r="E10032" s="32" t="n">
        <f aca="false">IF($A10032="","",IF($C10032&lt;=0,"",1/$C10032^2))</f>
        <v>9.99125400350083</v>
      </c>
      <c r="F10032" s="33" t="n">
        <f aca="false">IF(OR(ROW()-設定!$B$30&lt;2,ROW()+設定!$B$30&gt;13701,N($A10032)&lt;=0,N(INDEX($A$2:$A$13701,MIN(13700,MAX(1,ROW()-1+設定!$B$30))))&lt;=0,$A10032&lt;設定!$B$28,$A10032&gt;設定!$B$29),0,IF(AND($C10032&gt;=MAX(INDEX($C$1:$C$13701,MAX(1,ROW()-設定!$B$24)):INDEX($C$1:$C$13701,MAX(1,ROW()-1))),$C10032&gt;MAX(INDEX($C$1:$C$13701,MIN(13701,ROW()+1)):INDEX($C$1:$C$13701,MIN(13701,ROW()+設定!$B$24))),$C10032&gt;=設定!$B$32,$C10032&gt;=MAX(MIN(INDEX($C$1:$C$13701,MAX(1,ROW()-設定!$B$26)):INDEX($C$1:$C$13701,MAX(1,ROW()-1))),MIN(INDEX($C$1:$C$13701,MIN(13701,ROW()+1)):INDEX($C$1:$C$13701,MIN(13701,ROW()+設定!$B$26))))*10^(設定!$B$27/20)),1,0))</f>
        <v>0</v>
      </c>
      <c r="G10032" s="33" t="n">
        <f aca="false">$G10031+IF($F10032=1,1,0)</f>
        <v>5</v>
      </c>
      <c r="H10032" s="0" t="str">
        <f aca="false">IF($F10032=1,$G10032,"")</f>
        <v/>
      </c>
    </row>
    <row r="10033" customFormat="false" ht="15" hidden="false" customHeight="false" outlineLevel="0" collapsed="false">
      <c r="A10033" s="30" t="n">
        <v>1567.34375</v>
      </c>
      <c r="B10033" s="31" t="n">
        <v>-10.0427</v>
      </c>
      <c r="C10033" s="32" t="n">
        <f aca="false">IF($A10033="","",IF(設定!$B$21="dB",10^($B10033/20),ABS($B10033)))</f>
        <v>0.314676999178793</v>
      </c>
      <c r="D10033" s="32" t="n">
        <f aca="false">IF($A10033="","",$A10033^2)</f>
        <v>2456566.43066406</v>
      </c>
      <c r="E10033" s="32" t="n">
        <f aca="false">IF($A10033="","",IF($C10033&lt;=0,"",1/$C10033^2))</f>
        <v>10.098805316351</v>
      </c>
      <c r="F10033" s="33" t="n">
        <f aca="false">IF(OR(ROW()-設定!$B$30&lt;2,ROW()+設定!$B$30&gt;13701,N($A10033)&lt;=0,N(INDEX($A$2:$A$13701,MIN(13700,MAX(1,ROW()-1+設定!$B$30))))&lt;=0,$A10033&lt;設定!$B$28,$A10033&gt;設定!$B$29),0,IF(AND($C10033&gt;=MAX(INDEX($C$1:$C$13701,MAX(1,ROW()-設定!$B$24)):INDEX($C$1:$C$13701,MAX(1,ROW()-1))),$C10033&gt;MAX(INDEX($C$1:$C$13701,MIN(13701,ROW()+1)):INDEX($C$1:$C$13701,MIN(13701,ROW()+設定!$B$24))),$C10033&gt;=設定!$B$32,$C10033&gt;=MAX(MIN(INDEX($C$1:$C$13701,MAX(1,ROW()-設定!$B$26)):INDEX($C$1:$C$13701,MAX(1,ROW()-1))),MIN(INDEX($C$1:$C$13701,MIN(13701,ROW()+1)):INDEX($C$1:$C$13701,MIN(13701,ROW()+設定!$B$26))))*10^(設定!$B$27/20)),1,0))</f>
        <v>0</v>
      </c>
      <c r="G10033" s="33" t="n">
        <f aca="false">$G10032+IF($F10033=1,1,0)</f>
        <v>5</v>
      </c>
      <c r="H10033" s="0" t="str">
        <f aca="false">IF($F10033=1,$G10033,"")</f>
        <v/>
      </c>
    </row>
    <row r="10034" customFormat="false" ht="15" hidden="false" customHeight="false" outlineLevel="0" collapsed="false">
      <c r="A10034" s="30" t="n">
        <v>1567.5</v>
      </c>
      <c r="B10034" s="31" t="n">
        <v>-10.3679</v>
      </c>
      <c r="C10034" s="32" t="n">
        <f aca="false">IF($A10034="","",IF(設定!$B$21="dB",10^($B10034/20),ABS($B10034)))</f>
        <v>0.303113305059205</v>
      </c>
      <c r="D10034" s="32" t="n">
        <f aca="false">IF($A10034="","",$A10034^2)</f>
        <v>2457056.25</v>
      </c>
      <c r="E10034" s="32" t="n">
        <f aca="false">IF($A10034="","",IF($C10034&lt;=0,"",1/$C10034^2))</f>
        <v>10.8840367623426</v>
      </c>
      <c r="F10034" s="33" t="n">
        <f aca="false">IF(OR(ROW()-設定!$B$30&lt;2,ROW()+設定!$B$30&gt;13701,N($A10034)&lt;=0,N(INDEX($A$2:$A$13701,MIN(13700,MAX(1,ROW()-1+設定!$B$30))))&lt;=0,$A10034&lt;設定!$B$28,$A10034&gt;設定!$B$29),0,IF(AND($C10034&gt;=MAX(INDEX($C$1:$C$13701,MAX(1,ROW()-設定!$B$24)):INDEX($C$1:$C$13701,MAX(1,ROW()-1))),$C10034&gt;MAX(INDEX($C$1:$C$13701,MIN(13701,ROW()+1)):INDEX($C$1:$C$13701,MIN(13701,ROW()+設定!$B$24))),$C10034&gt;=設定!$B$32,$C10034&gt;=MAX(MIN(INDEX($C$1:$C$13701,MAX(1,ROW()-設定!$B$26)):INDEX($C$1:$C$13701,MAX(1,ROW()-1))),MIN(INDEX($C$1:$C$13701,MIN(13701,ROW()+1)):INDEX($C$1:$C$13701,MIN(13701,ROW()+設定!$B$26))))*10^(設定!$B$27/20)),1,0))</f>
        <v>0</v>
      </c>
      <c r="G10034" s="33" t="n">
        <f aca="false">$G10033+IF($F10034=1,1,0)</f>
        <v>5</v>
      </c>
      <c r="H10034" s="0" t="str">
        <f aca="false">IF($F10034=1,$G10034,"")</f>
        <v/>
      </c>
    </row>
    <row r="10035" customFormat="false" ht="15" hidden="false" customHeight="false" outlineLevel="0" collapsed="false">
      <c r="A10035" s="30" t="n">
        <v>1567.65625</v>
      </c>
      <c r="B10035" s="31" t="n">
        <v>-10.3775</v>
      </c>
      <c r="C10035" s="32" t="n">
        <f aca="false">IF($A10035="","",IF(設定!$B$21="dB",10^($B10035/20),ABS($B10035)))</f>
        <v>0.302778476920852</v>
      </c>
      <c r="D10035" s="32" t="n">
        <f aca="false">IF($A10035="","",$A10035^2)</f>
        <v>2457546.11816406</v>
      </c>
      <c r="E10035" s="32" t="n">
        <f aca="false">IF($A10035="","",IF($C10035&lt;=0,"",1/$C10035^2))</f>
        <v>10.9081223368646</v>
      </c>
      <c r="F10035" s="33" t="n">
        <f aca="false">IF(OR(ROW()-設定!$B$30&lt;2,ROW()+設定!$B$30&gt;13701,N($A10035)&lt;=0,N(INDEX($A$2:$A$13701,MIN(13700,MAX(1,ROW()-1+設定!$B$30))))&lt;=0,$A10035&lt;設定!$B$28,$A10035&gt;設定!$B$29),0,IF(AND($C10035&gt;=MAX(INDEX($C$1:$C$13701,MAX(1,ROW()-設定!$B$24)):INDEX($C$1:$C$13701,MAX(1,ROW()-1))),$C10035&gt;MAX(INDEX($C$1:$C$13701,MIN(13701,ROW()+1)):INDEX($C$1:$C$13701,MIN(13701,ROW()+設定!$B$24))),$C10035&gt;=設定!$B$32,$C10035&gt;=MAX(MIN(INDEX($C$1:$C$13701,MAX(1,ROW()-設定!$B$26)):INDEX($C$1:$C$13701,MAX(1,ROW()-1))),MIN(INDEX($C$1:$C$13701,MIN(13701,ROW()+1)):INDEX($C$1:$C$13701,MIN(13701,ROW()+設定!$B$26))))*10^(設定!$B$27/20)),1,0))</f>
        <v>0</v>
      </c>
      <c r="G10035" s="33" t="n">
        <f aca="false">$G10034+IF($F10035=1,1,0)</f>
        <v>5</v>
      </c>
      <c r="H10035" s="0" t="str">
        <f aca="false">IF($F10035=1,$G10035,"")</f>
        <v/>
      </c>
    </row>
    <row r="10036" customFormat="false" ht="15" hidden="false" customHeight="false" outlineLevel="0" collapsed="false">
      <c r="A10036" s="30" t="n">
        <v>1567.8125</v>
      </c>
      <c r="B10036" s="31" t="n">
        <v>-10.6026</v>
      </c>
      <c r="C10036" s="32" t="n">
        <f aca="false">IF($A10036="","",IF(設定!$B$21="dB",10^($B10036/20),ABS($B10036)))</f>
        <v>0.295032595552212</v>
      </c>
      <c r="D10036" s="32" t="n">
        <f aca="false">IF($A10036="","",$A10036^2)</f>
        <v>2458036.03515625</v>
      </c>
      <c r="E10036" s="32" t="n">
        <f aca="false">IF($A10036="","",IF($C10036&lt;=0,"",1/$C10036^2))</f>
        <v>11.4884119485931</v>
      </c>
      <c r="F10036" s="33" t="n">
        <f aca="false">IF(OR(ROW()-設定!$B$30&lt;2,ROW()+設定!$B$30&gt;13701,N($A10036)&lt;=0,N(INDEX($A$2:$A$13701,MIN(13700,MAX(1,ROW()-1+設定!$B$30))))&lt;=0,$A10036&lt;設定!$B$28,$A10036&gt;設定!$B$29),0,IF(AND($C10036&gt;=MAX(INDEX($C$1:$C$13701,MAX(1,ROW()-設定!$B$24)):INDEX($C$1:$C$13701,MAX(1,ROW()-1))),$C10036&gt;MAX(INDEX($C$1:$C$13701,MIN(13701,ROW()+1)):INDEX($C$1:$C$13701,MIN(13701,ROW()+設定!$B$24))),$C10036&gt;=設定!$B$32,$C10036&gt;=MAX(MIN(INDEX($C$1:$C$13701,MAX(1,ROW()-設定!$B$26)):INDEX($C$1:$C$13701,MAX(1,ROW()-1))),MIN(INDEX($C$1:$C$13701,MIN(13701,ROW()+1)):INDEX($C$1:$C$13701,MIN(13701,ROW()+設定!$B$26))))*10^(設定!$B$27/20)),1,0))</f>
        <v>0</v>
      </c>
      <c r="G10036" s="33" t="n">
        <f aca="false">$G10035+IF($F10036=1,1,0)</f>
        <v>5</v>
      </c>
      <c r="H10036" s="0" t="str">
        <f aca="false">IF($F10036=1,$G10036,"")</f>
        <v/>
      </c>
    </row>
    <row r="10037" customFormat="false" ht="15" hidden="false" customHeight="false" outlineLevel="0" collapsed="false">
      <c r="A10037" s="30" t="n">
        <v>1567.96875</v>
      </c>
      <c r="B10037" s="31" t="n">
        <v>-10.6435</v>
      </c>
      <c r="C10037" s="32" t="n">
        <f aca="false">IF($A10037="","",IF(設定!$B$21="dB",10^($B10037/20),ABS($B10037)))</f>
        <v>0.293646615747153</v>
      </c>
      <c r="D10037" s="32" t="n">
        <f aca="false">IF($A10037="","",$A10037^2)</f>
        <v>2458526.00097656</v>
      </c>
      <c r="E10037" s="32" t="n">
        <f aca="false">IF($A10037="","",IF($C10037&lt;=0,"",1/$C10037^2))</f>
        <v>11.5971159677229</v>
      </c>
      <c r="F10037" s="33" t="n">
        <f aca="false">IF(OR(ROW()-設定!$B$30&lt;2,ROW()+設定!$B$30&gt;13701,N($A10037)&lt;=0,N(INDEX($A$2:$A$13701,MIN(13700,MAX(1,ROW()-1+設定!$B$30))))&lt;=0,$A10037&lt;設定!$B$28,$A10037&gt;設定!$B$29),0,IF(AND($C10037&gt;=MAX(INDEX($C$1:$C$13701,MAX(1,ROW()-設定!$B$24)):INDEX($C$1:$C$13701,MAX(1,ROW()-1))),$C10037&gt;MAX(INDEX($C$1:$C$13701,MIN(13701,ROW()+1)):INDEX($C$1:$C$13701,MIN(13701,ROW()+設定!$B$24))),$C10037&gt;=設定!$B$32,$C10037&gt;=MAX(MIN(INDEX($C$1:$C$13701,MAX(1,ROW()-設定!$B$26)):INDEX($C$1:$C$13701,MAX(1,ROW()-1))),MIN(INDEX($C$1:$C$13701,MIN(13701,ROW()+1)):INDEX($C$1:$C$13701,MIN(13701,ROW()+設定!$B$26))))*10^(設定!$B$27/20)),1,0))</f>
        <v>0</v>
      </c>
      <c r="G10037" s="33" t="n">
        <f aca="false">$G10036+IF($F10037=1,1,0)</f>
        <v>5</v>
      </c>
      <c r="H10037" s="0" t="str">
        <f aca="false">IF($F10037=1,$G10037,"")</f>
        <v/>
      </c>
    </row>
    <row r="10038" customFormat="false" ht="15" hidden="false" customHeight="false" outlineLevel="0" collapsed="false">
      <c r="A10038" s="30" t="n">
        <v>1568.125</v>
      </c>
      <c r="B10038" s="31" t="n">
        <v>-10.8979</v>
      </c>
      <c r="C10038" s="32" t="n">
        <f aca="false">IF($A10038="","",IF(設定!$B$21="dB",10^($B10038/20),ABS($B10038)))</f>
        <v>0.285170764561359</v>
      </c>
      <c r="D10038" s="32" t="n">
        <f aca="false">IF($A10038="","",$A10038^2)</f>
        <v>2459016.015625</v>
      </c>
      <c r="E10038" s="32" t="n">
        <f aca="false">IF($A10038="","",IF($C10038&lt;=0,"",1/$C10038^2))</f>
        <v>12.2967402692432</v>
      </c>
      <c r="F10038" s="33" t="n">
        <f aca="false">IF(OR(ROW()-設定!$B$30&lt;2,ROW()+設定!$B$30&gt;13701,N($A10038)&lt;=0,N(INDEX($A$2:$A$13701,MIN(13700,MAX(1,ROW()-1+設定!$B$30))))&lt;=0,$A10038&lt;設定!$B$28,$A10038&gt;設定!$B$29),0,IF(AND($C10038&gt;=MAX(INDEX($C$1:$C$13701,MAX(1,ROW()-設定!$B$24)):INDEX($C$1:$C$13701,MAX(1,ROW()-1))),$C10038&gt;MAX(INDEX($C$1:$C$13701,MIN(13701,ROW()+1)):INDEX($C$1:$C$13701,MIN(13701,ROW()+設定!$B$24))),$C10038&gt;=設定!$B$32,$C10038&gt;=MAX(MIN(INDEX($C$1:$C$13701,MAX(1,ROW()-設定!$B$26)):INDEX($C$1:$C$13701,MAX(1,ROW()-1))),MIN(INDEX($C$1:$C$13701,MIN(13701,ROW()+1)):INDEX($C$1:$C$13701,MIN(13701,ROW()+設定!$B$26))))*10^(設定!$B$27/20)),1,0))</f>
        <v>0</v>
      </c>
      <c r="G10038" s="33" t="n">
        <f aca="false">$G10037+IF($F10038=1,1,0)</f>
        <v>5</v>
      </c>
      <c r="H10038" s="0" t="str">
        <f aca="false">IF($F10038=1,$G10038,"")</f>
        <v/>
      </c>
    </row>
    <row r="10039" customFormat="false" ht="15" hidden="false" customHeight="false" outlineLevel="0" collapsed="false">
      <c r="A10039" s="30" t="n">
        <v>1568.28125</v>
      </c>
      <c r="B10039" s="31" t="n">
        <v>-10.9815</v>
      </c>
      <c r="C10039" s="32" t="n">
        <f aca="false">IF($A10039="","",IF(設定!$B$21="dB",10^($B10039/20),ABS($B10039)))</f>
        <v>0.282439217754775</v>
      </c>
      <c r="D10039" s="32" t="n">
        <f aca="false">IF($A10039="","",$A10039^2)</f>
        <v>2459506.07910156</v>
      </c>
      <c r="E10039" s="32" t="n">
        <f aca="false">IF($A10039="","",IF($C10039&lt;=0,"",1/$C10039^2))</f>
        <v>12.5357406932365</v>
      </c>
      <c r="F10039" s="33" t="n">
        <f aca="false">IF(OR(ROW()-設定!$B$30&lt;2,ROW()+設定!$B$30&gt;13701,N($A10039)&lt;=0,N(INDEX($A$2:$A$13701,MIN(13700,MAX(1,ROW()-1+設定!$B$30))))&lt;=0,$A10039&lt;設定!$B$28,$A10039&gt;設定!$B$29),0,IF(AND($C10039&gt;=MAX(INDEX($C$1:$C$13701,MAX(1,ROW()-設定!$B$24)):INDEX($C$1:$C$13701,MAX(1,ROW()-1))),$C10039&gt;MAX(INDEX($C$1:$C$13701,MIN(13701,ROW()+1)):INDEX($C$1:$C$13701,MIN(13701,ROW()+設定!$B$24))),$C10039&gt;=設定!$B$32,$C10039&gt;=MAX(MIN(INDEX($C$1:$C$13701,MAX(1,ROW()-設定!$B$26)):INDEX($C$1:$C$13701,MAX(1,ROW()-1))),MIN(INDEX($C$1:$C$13701,MIN(13701,ROW()+1)):INDEX($C$1:$C$13701,MIN(13701,ROW()+設定!$B$26))))*10^(設定!$B$27/20)),1,0))</f>
        <v>0</v>
      </c>
      <c r="G10039" s="33" t="n">
        <f aca="false">$G10038+IF($F10039=1,1,0)</f>
        <v>5</v>
      </c>
      <c r="H10039" s="0" t="str">
        <f aca="false">IF($F10039=1,$G10039,"")</f>
        <v/>
      </c>
    </row>
    <row r="10040" customFormat="false" ht="15" hidden="false" customHeight="false" outlineLevel="0" collapsed="false">
      <c r="A10040" s="30" t="n">
        <v>1568.4375</v>
      </c>
      <c r="B10040" s="31" t="n">
        <v>-11.0204</v>
      </c>
      <c r="C10040" s="32" t="n">
        <f aca="false">IF($A10040="","",IF(設定!$B$21="dB",10^($B10040/20),ABS($B10040)))</f>
        <v>0.281177134056188</v>
      </c>
      <c r="D10040" s="32" t="n">
        <f aca="false">IF($A10040="","",$A10040^2)</f>
        <v>2459996.19140625</v>
      </c>
      <c r="E10040" s="32" t="n">
        <f aca="false">IF($A10040="","",IF($C10040&lt;=0,"",1/$C10040^2))</f>
        <v>12.6485283935813</v>
      </c>
      <c r="F10040" s="33" t="n">
        <f aca="false">IF(OR(ROW()-設定!$B$30&lt;2,ROW()+設定!$B$30&gt;13701,N($A10040)&lt;=0,N(INDEX($A$2:$A$13701,MIN(13700,MAX(1,ROW()-1+設定!$B$30))))&lt;=0,$A10040&lt;設定!$B$28,$A10040&gt;設定!$B$29),0,IF(AND($C10040&gt;=MAX(INDEX($C$1:$C$13701,MAX(1,ROW()-設定!$B$24)):INDEX($C$1:$C$13701,MAX(1,ROW()-1))),$C10040&gt;MAX(INDEX($C$1:$C$13701,MIN(13701,ROW()+1)):INDEX($C$1:$C$13701,MIN(13701,ROW()+設定!$B$24))),$C10040&gt;=設定!$B$32,$C10040&gt;=MAX(MIN(INDEX($C$1:$C$13701,MAX(1,ROW()-設定!$B$26)):INDEX($C$1:$C$13701,MAX(1,ROW()-1))),MIN(INDEX($C$1:$C$13701,MIN(13701,ROW()+1)):INDEX($C$1:$C$13701,MIN(13701,ROW()+設定!$B$26))))*10^(設定!$B$27/20)),1,0))</f>
        <v>0</v>
      </c>
      <c r="G10040" s="33" t="n">
        <f aca="false">$G10039+IF($F10040=1,1,0)</f>
        <v>5</v>
      </c>
      <c r="H10040" s="0" t="str">
        <f aca="false">IF($F10040=1,$G10040,"")</f>
        <v/>
      </c>
    </row>
    <row r="10041" customFormat="false" ht="15" hidden="false" customHeight="false" outlineLevel="0" collapsed="false">
      <c r="A10041" s="30" t="n">
        <v>1568.59375</v>
      </c>
      <c r="B10041" s="31" t="n">
        <v>-11.4813</v>
      </c>
      <c r="C10041" s="32" t="n">
        <f aca="false">IF($A10041="","",IF(設定!$B$21="dB",10^($B10041/20),ABS($B10041)))</f>
        <v>0.266645955090411</v>
      </c>
      <c r="D10041" s="32" t="n">
        <f aca="false">IF($A10041="","",$A10041^2)</f>
        <v>2460486.35253906</v>
      </c>
      <c r="E10041" s="32" t="n">
        <f aca="false">IF($A10041="","",IF($C10041&lt;=0,"",1/$C10041^2))</f>
        <v>14.0646846785757</v>
      </c>
      <c r="F10041" s="33" t="n">
        <f aca="false">IF(OR(ROW()-設定!$B$30&lt;2,ROW()+設定!$B$30&gt;13701,N($A10041)&lt;=0,N(INDEX($A$2:$A$13701,MIN(13700,MAX(1,ROW()-1+設定!$B$30))))&lt;=0,$A10041&lt;設定!$B$28,$A10041&gt;設定!$B$29),0,IF(AND($C10041&gt;=MAX(INDEX($C$1:$C$13701,MAX(1,ROW()-設定!$B$24)):INDEX($C$1:$C$13701,MAX(1,ROW()-1))),$C10041&gt;MAX(INDEX($C$1:$C$13701,MIN(13701,ROW()+1)):INDEX($C$1:$C$13701,MIN(13701,ROW()+設定!$B$24))),$C10041&gt;=設定!$B$32,$C10041&gt;=MAX(MIN(INDEX($C$1:$C$13701,MAX(1,ROW()-設定!$B$26)):INDEX($C$1:$C$13701,MAX(1,ROW()-1))),MIN(INDEX($C$1:$C$13701,MIN(13701,ROW()+1)):INDEX($C$1:$C$13701,MIN(13701,ROW()+設定!$B$26))))*10^(設定!$B$27/20)),1,0))</f>
        <v>0</v>
      </c>
      <c r="G10041" s="33" t="n">
        <f aca="false">$G10040+IF($F10041=1,1,0)</f>
        <v>5</v>
      </c>
      <c r="H10041" s="0" t="str">
        <f aca="false">IF($F10041=1,$G10041,"")</f>
        <v/>
      </c>
    </row>
    <row r="10042" customFormat="false" ht="15" hidden="false" customHeight="false" outlineLevel="0" collapsed="false">
      <c r="A10042" s="30" t="n">
        <v>1568.75</v>
      </c>
      <c r="B10042" s="31" t="n">
        <v>-11.734</v>
      </c>
      <c r="C10042" s="32" t="n">
        <f aca="false">IF($A10042="","",IF(設定!$B$21="dB",10^($B10042/20),ABS($B10042)))</f>
        <v>0.259000140694793</v>
      </c>
      <c r="D10042" s="32" t="n">
        <f aca="false">IF($A10042="","",$A10042^2)</f>
        <v>2460976.5625</v>
      </c>
      <c r="E10042" s="32" t="n">
        <f aca="false">IF($A10042="","",IF($C10042&lt;=0,"",1/$C10042^2))</f>
        <v>14.9073346186641</v>
      </c>
      <c r="F10042" s="33" t="n">
        <f aca="false">IF(OR(ROW()-設定!$B$30&lt;2,ROW()+設定!$B$30&gt;13701,N($A10042)&lt;=0,N(INDEX($A$2:$A$13701,MIN(13700,MAX(1,ROW()-1+設定!$B$30))))&lt;=0,$A10042&lt;設定!$B$28,$A10042&gt;設定!$B$29),0,IF(AND($C10042&gt;=MAX(INDEX($C$1:$C$13701,MAX(1,ROW()-設定!$B$24)):INDEX($C$1:$C$13701,MAX(1,ROW()-1))),$C10042&gt;MAX(INDEX($C$1:$C$13701,MIN(13701,ROW()+1)):INDEX($C$1:$C$13701,MIN(13701,ROW()+設定!$B$24))),$C10042&gt;=設定!$B$32,$C10042&gt;=MAX(MIN(INDEX($C$1:$C$13701,MAX(1,ROW()-設定!$B$26)):INDEX($C$1:$C$13701,MAX(1,ROW()-1))),MIN(INDEX($C$1:$C$13701,MIN(13701,ROW()+1)):INDEX($C$1:$C$13701,MIN(13701,ROW()+設定!$B$26))))*10^(設定!$B$27/20)),1,0))</f>
        <v>0</v>
      </c>
      <c r="G10042" s="33" t="n">
        <f aca="false">$G10041+IF($F10042=1,1,0)</f>
        <v>5</v>
      </c>
      <c r="H10042" s="0" t="str">
        <f aca="false">IF($F10042=1,$G10042,"")</f>
        <v/>
      </c>
    </row>
    <row r="10043" customFormat="false" ht="15" hidden="false" customHeight="false" outlineLevel="0" collapsed="false">
      <c r="A10043" s="30" t="n">
        <v>1568.90625</v>
      </c>
      <c r="B10043" s="31" t="n">
        <v>-11.7865</v>
      </c>
      <c r="C10043" s="32" t="n">
        <f aca="false">IF($A10043="","",IF(設定!$B$21="dB",10^($B10043/20),ABS($B10043)))</f>
        <v>0.257439391363478</v>
      </c>
      <c r="D10043" s="32" t="n">
        <f aca="false">IF($A10043="","",$A10043^2)</f>
        <v>2461466.82128906</v>
      </c>
      <c r="E10043" s="32" t="n">
        <f aca="false">IF($A10043="","",IF($C10043&lt;=0,"",1/$C10043^2))</f>
        <v>15.088636635995</v>
      </c>
      <c r="F10043" s="33" t="n">
        <f aca="false">IF(OR(ROW()-設定!$B$30&lt;2,ROW()+設定!$B$30&gt;13701,N($A10043)&lt;=0,N(INDEX($A$2:$A$13701,MIN(13700,MAX(1,ROW()-1+設定!$B$30))))&lt;=0,$A10043&lt;設定!$B$28,$A10043&gt;設定!$B$29),0,IF(AND($C10043&gt;=MAX(INDEX($C$1:$C$13701,MAX(1,ROW()-設定!$B$24)):INDEX($C$1:$C$13701,MAX(1,ROW()-1))),$C10043&gt;MAX(INDEX($C$1:$C$13701,MIN(13701,ROW()+1)):INDEX($C$1:$C$13701,MIN(13701,ROW()+設定!$B$24))),$C10043&gt;=設定!$B$32,$C10043&gt;=MAX(MIN(INDEX($C$1:$C$13701,MAX(1,ROW()-設定!$B$26)):INDEX($C$1:$C$13701,MAX(1,ROW()-1))),MIN(INDEX($C$1:$C$13701,MIN(13701,ROW()+1)):INDEX($C$1:$C$13701,MIN(13701,ROW()+設定!$B$26))))*10^(設定!$B$27/20)),1,0))</f>
        <v>0</v>
      </c>
      <c r="G10043" s="33" t="n">
        <f aca="false">$G10042+IF($F10043=1,1,0)</f>
        <v>5</v>
      </c>
      <c r="H10043" s="0" t="str">
        <f aca="false">IF($F10043=1,$G10043,"")</f>
        <v/>
      </c>
    </row>
    <row r="10044" customFormat="false" ht="15" hidden="false" customHeight="false" outlineLevel="0" collapsed="false">
      <c r="A10044" s="30" t="n">
        <v>1569.0625</v>
      </c>
      <c r="B10044" s="31" t="n">
        <v>-12.0399</v>
      </c>
      <c r="C10044" s="32" t="n">
        <f aca="false">IF($A10044="","",IF(設定!$B$21="dB",10^($B10044/20),ABS($B10044)))</f>
        <v>0.250037414815193</v>
      </c>
      <c r="D10044" s="32" t="n">
        <f aca="false">IF($A10044="","",$A10044^2)</f>
        <v>2461957.12890625</v>
      </c>
      <c r="E10044" s="32" t="n">
        <f aca="false">IF($A10044="","",IF($C10044&lt;=0,"",1/$C10044^2))</f>
        <v>15.9952119785398</v>
      </c>
      <c r="F10044" s="33" t="n">
        <f aca="false">IF(OR(ROW()-設定!$B$30&lt;2,ROW()+設定!$B$30&gt;13701,N($A10044)&lt;=0,N(INDEX($A$2:$A$13701,MIN(13700,MAX(1,ROW()-1+設定!$B$30))))&lt;=0,$A10044&lt;設定!$B$28,$A10044&gt;設定!$B$29),0,IF(AND($C10044&gt;=MAX(INDEX($C$1:$C$13701,MAX(1,ROW()-設定!$B$24)):INDEX($C$1:$C$13701,MAX(1,ROW()-1))),$C10044&gt;MAX(INDEX($C$1:$C$13701,MIN(13701,ROW()+1)):INDEX($C$1:$C$13701,MIN(13701,ROW()+設定!$B$24))),$C10044&gt;=設定!$B$32,$C10044&gt;=MAX(MIN(INDEX($C$1:$C$13701,MAX(1,ROW()-設定!$B$26)):INDEX($C$1:$C$13701,MAX(1,ROW()-1))),MIN(INDEX($C$1:$C$13701,MIN(13701,ROW()+1)):INDEX($C$1:$C$13701,MIN(13701,ROW()+設定!$B$26))))*10^(設定!$B$27/20)),1,0))</f>
        <v>0</v>
      </c>
      <c r="G10044" s="33" t="n">
        <f aca="false">$G10043+IF($F10044=1,1,0)</f>
        <v>5</v>
      </c>
      <c r="H10044" s="0" t="str">
        <f aca="false">IF($F10044=1,$G10044,"")</f>
        <v/>
      </c>
    </row>
    <row r="10045" customFormat="false" ht="15" hidden="false" customHeight="false" outlineLevel="0" collapsed="false">
      <c r="A10045" s="30" t="n">
        <v>1569.21875</v>
      </c>
      <c r="B10045" s="31" t="n">
        <v>-12.2037</v>
      </c>
      <c r="C10045" s="32" t="n">
        <f aca="false">IF($A10045="","",IF(設定!$B$21="dB",10^($B10045/20),ABS($B10045)))</f>
        <v>0.245366348577701</v>
      </c>
      <c r="D10045" s="32" t="n">
        <f aca="false">IF($A10045="","",$A10045^2)</f>
        <v>2462447.48535156</v>
      </c>
      <c r="E10045" s="32" t="n">
        <f aca="false">IF($A10045="","",IF($C10045&lt;=0,"",1/$C10045^2))</f>
        <v>16.6100140572473</v>
      </c>
      <c r="F10045" s="33" t="n">
        <f aca="false">IF(OR(ROW()-設定!$B$30&lt;2,ROW()+設定!$B$30&gt;13701,N($A10045)&lt;=0,N(INDEX($A$2:$A$13701,MIN(13700,MAX(1,ROW()-1+設定!$B$30))))&lt;=0,$A10045&lt;設定!$B$28,$A10045&gt;設定!$B$29),0,IF(AND($C10045&gt;=MAX(INDEX($C$1:$C$13701,MAX(1,ROW()-設定!$B$24)):INDEX($C$1:$C$13701,MAX(1,ROW()-1))),$C10045&gt;MAX(INDEX($C$1:$C$13701,MIN(13701,ROW()+1)):INDEX($C$1:$C$13701,MIN(13701,ROW()+設定!$B$24))),$C10045&gt;=設定!$B$32,$C10045&gt;=MAX(MIN(INDEX($C$1:$C$13701,MAX(1,ROW()-設定!$B$26)):INDEX($C$1:$C$13701,MAX(1,ROW()-1))),MIN(INDEX($C$1:$C$13701,MIN(13701,ROW()+1)):INDEX($C$1:$C$13701,MIN(13701,ROW()+設定!$B$26))))*10^(設定!$B$27/20)),1,0))</f>
        <v>0</v>
      </c>
      <c r="G10045" s="33" t="n">
        <f aca="false">$G10044+IF($F10045=1,1,0)</f>
        <v>5</v>
      </c>
      <c r="H10045" s="0" t="str">
        <f aca="false">IF($F10045=1,$G10045,"")</f>
        <v/>
      </c>
    </row>
    <row r="10046" customFormat="false" ht="15" hidden="false" customHeight="false" outlineLevel="0" collapsed="false">
      <c r="A10046" s="30" t="n">
        <v>1569.375</v>
      </c>
      <c r="B10046" s="31" t="n">
        <v>-12.4981</v>
      </c>
      <c r="C10046" s="32" t="n">
        <f aca="false">IF($A10046="","",IF(設定!$B$21="dB",10^($B10046/20),ABS($B10046)))</f>
        <v>0.23718924899262</v>
      </c>
      <c r="D10046" s="32" t="n">
        <f aca="false">IF($A10046="","",$A10046^2)</f>
        <v>2462937.890625</v>
      </c>
      <c r="E10046" s="32" t="n">
        <f aca="false">IF($A10046="","",IF($C10046&lt;=0,"",1/$C10046^2))</f>
        <v>17.7750159865859</v>
      </c>
      <c r="F10046" s="33" t="n">
        <f aca="false">IF(OR(ROW()-設定!$B$30&lt;2,ROW()+設定!$B$30&gt;13701,N($A10046)&lt;=0,N(INDEX($A$2:$A$13701,MIN(13700,MAX(1,ROW()-1+設定!$B$30))))&lt;=0,$A10046&lt;設定!$B$28,$A10046&gt;設定!$B$29),0,IF(AND($C10046&gt;=MAX(INDEX($C$1:$C$13701,MAX(1,ROW()-設定!$B$24)):INDEX($C$1:$C$13701,MAX(1,ROW()-1))),$C10046&gt;MAX(INDEX($C$1:$C$13701,MIN(13701,ROW()+1)):INDEX($C$1:$C$13701,MIN(13701,ROW()+設定!$B$24))),$C10046&gt;=設定!$B$32,$C10046&gt;=MAX(MIN(INDEX($C$1:$C$13701,MAX(1,ROW()-設定!$B$26)):INDEX($C$1:$C$13701,MAX(1,ROW()-1))),MIN(INDEX($C$1:$C$13701,MIN(13701,ROW()+1)):INDEX($C$1:$C$13701,MIN(13701,ROW()+設定!$B$26))))*10^(設定!$B$27/20)),1,0))</f>
        <v>0</v>
      </c>
      <c r="G10046" s="33" t="n">
        <f aca="false">$G10045+IF($F10046=1,1,0)</f>
        <v>5</v>
      </c>
      <c r="H10046" s="0" t="str">
        <f aca="false">IF($F10046=1,$G10046,"")</f>
        <v/>
      </c>
    </row>
    <row r="10047" customFormat="false" ht="15" hidden="false" customHeight="false" outlineLevel="0" collapsed="false">
      <c r="A10047" s="30" t="n">
        <v>1569.53125</v>
      </c>
      <c r="B10047" s="31" t="n">
        <v>-12.5819</v>
      </c>
      <c r="C10047" s="32" t="n">
        <f aca="false">IF($A10047="","",IF(設定!$B$21="dB",10^($B10047/20),ABS($B10047)))</f>
        <v>0.234911890525555</v>
      </c>
      <c r="D10047" s="32" t="n">
        <f aca="false">IF($A10047="","",$A10047^2)</f>
        <v>2463428.34472656</v>
      </c>
      <c r="E10047" s="32" t="n">
        <f aca="false">IF($A10047="","",IF($C10047&lt;=0,"",1/$C10047^2))</f>
        <v>18.1213271128096</v>
      </c>
      <c r="F10047" s="33" t="n">
        <f aca="false">IF(OR(ROW()-設定!$B$30&lt;2,ROW()+設定!$B$30&gt;13701,N($A10047)&lt;=0,N(INDEX($A$2:$A$13701,MIN(13700,MAX(1,ROW()-1+設定!$B$30))))&lt;=0,$A10047&lt;設定!$B$28,$A10047&gt;設定!$B$29),0,IF(AND($C10047&gt;=MAX(INDEX($C$1:$C$13701,MAX(1,ROW()-設定!$B$24)):INDEX($C$1:$C$13701,MAX(1,ROW()-1))),$C10047&gt;MAX(INDEX($C$1:$C$13701,MIN(13701,ROW()+1)):INDEX($C$1:$C$13701,MIN(13701,ROW()+設定!$B$24))),$C10047&gt;=設定!$B$32,$C10047&gt;=MAX(MIN(INDEX($C$1:$C$13701,MAX(1,ROW()-設定!$B$26)):INDEX($C$1:$C$13701,MAX(1,ROW()-1))),MIN(INDEX($C$1:$C$13701,MIN(13701,ROW()+1)):INDEX($C$1:$C$13701,MIN(13701,ROW()+設定!$B$26))))*10^(設定!$B$27/20)),1,0))</f>
        <v>0</v>
      </c>
      <c r="G10047" s="33" t="n">
        <f aca="false">$G10046+IF($F10047=1,1,0)</f>
        <v>5</v>
      </c>
      <c r="H10047" s="0" t="str">
        <f aca="false">IF($F10047=1,$G10047,"")</f>
        <v/>
      </c>
    </row>
    <row r="10048" customFormat="false" ht="15" hidden="false" customHeight="false" outlineLevel="0" collapsed="false">
      <c r="A10048" s="30" t="n">
        <v>1569.6875</v>
      </c>
      <c r="B10048" s="31" t="n">
        <v>-12.8456</v>
      </c>
      <c r="C10048" s="32" t="n">
        <f aca="false">IF($A10048="","",IF(設定!$B$21="dB",10^($B10048/20),ABS($B10048)))</f>
        <v>0.227887235496679</v>
      </c>
      <c r="D10048" s="32" t="n">
        <f aca="false">IF($A10048="","",$A10048^2)</f>
        <v>2463918.84765625</v>
      </c>
      <c r="E10048" s="32" t="n">
        <f aca="false">IF($A10048="","",IF($C10048&lt;=0,"",1/$C10048^2))</f>
        <v>19.2557305445062</v>
      </c>
      <c r="F10048" s="33" t="n">
        <f aca="false">IF(OR(ROW()-設定!$B$30&lt;2,ROW()+設定!$B$30&gt;13701,N($A10048)&lt;=0,N(INDEX($A$2:$A$13701,MIN(13700,MAX(1,ROW()-1+設定!$B$30))))&lt;=0,$A10048&lt;設定!$B$28,$A10048&gt;設定!$B$29),0,IF(AND($C10048&gt;=MAX(INDEX($C$1:$C$13701,MAX(1,ROW()-設定!$B$24)):INDEX($C$1:$C$13701,MAX(1,ROW()-1))),$C10048&gt;MAX(INDEX($C$1:$C$13701,MIN(13701,ROW()+1)):INDEX($C$1:$C$13701,MIN(13701,ROW()+設定!$B$24))),$C10048&gt;=設定!$B$32,$C10048&gt;=MAX(MIN(INDEX($C$1:$C$13701,MAX(1,ROW()-設定!$B$26)):INDEX($C$1:$C$13701,MAX(1,ROW()-1))),MIN(INDEX($C$1:$C$13701,MIN(13701,ROW()+1)):INDEX($C$1:$C$13701,MIN(13701,ROW()+設定!$B$26))))*10^(設定!$B$27/20)),1,0))</f>
        <v>0</v>
      </c>
      <c r="G10048" s="33" t="n">
        <f aca="false">$G10047+IF($F10048=1,1,0)</f>
        <v>5</v>
      </c>
      <c r="H10048" s="0" t="str">
        <f aca="false">IF($F10048=1,$G10048,"")</f>
        <v/>
      </c>
    </row>
    <row r="10049" customFormat="false" ht="15" hidden="false" customHeight="false" outlineLevel="0" collapsed="false">
      <c r="A10049" s="30" t="n">
        <v>1569.84375</v>
      </c>
      <c r="B10049" s="31" t="n">
        <v>-13.3086</v>
      </c>
      <c r="C10049" s="32" t="n">
        <f aca="false">IF($A10049="","",IF(設定!$B$21="dB",10^($B10049/20),ABS($B10049)))</f>
        <v>0.216057825078017</v>
      </c>
      <c r="D10049" s="32" t="n">
        <f aca="false">IF($A10049="","",$A10049^2)</f>
        <v>2464409.39941406</v>
      </c>
      <c r="E10049" s="32" t="n">
        <f aca="false">IF($A10049="","",IF($C10049&lt;=0,"",1/$C10049^2))</f>
        <v>21.4219992613613</v>
      </c>
      <c r="F10049" s="33" t="n">
        <f aca="false">IF(OR(ROW()-設定!$B$30&lt;2,ROW()+設定!$B$30&gt;13701,N($A10049)&lt;=0,N(INDEX($A$2:$A$13701,MIN(13700,MAX(1,ROW()-1+設定!$B$30))))&lt;=0,$A10049&lt;設定!$B$28,$A10049&gt;設定!$B$29),0,IF(AND($C10049&gt;=MAX(INDEX($C$1:$C$13701,MAX(1,ROW()-設定!$B$24)):INDEX($C$1:$C$13701,MAX(1,ROW()-1))),$C10049&gt;MAX(INDEX($C$1:$C$13701,MIN(13701,ROW()+1)):INDEX($C$1:$C$13701,MIN(13701,ROW()+設定!$B$24))),$C10049&gt;=設定!$B$32,$C10049&gt;=MAX(MIN(INDEX($C$1:$C$13701,MAX(1,ROW()-設定!$B$26)):INDEX($C$1:$C$13701,MAX(1,ROW()-1))),MIN(INDEX($C$1:$C$13701,MIN(13701,ROW()+1)):INDEX($C$1:$C$13701,MIN(13701,ROW()+設定!$B$26))))*10^(設定!$B$27/20)),1,0))</f>
        <v>0</v>
      </c>
      <c r="G10049" s="33" t="n">
        <f aca="false">$G10048+IF($F10049=1,1,0)</f>
        <v>5</v>
      </c>
      <c r="H10049" s="0" t="str">
        <f aca="false">IF($F10049=1,$G10049,"")</f>
        <v/>
      </c>
    </row>
    <row r="10050" customFormat="false" ht="15" hidden="false" customHeight="false" outlineLevel="0" collapsed="false">
      <c r="A10050" s="30" t="n">
        <v>1570</v>
      </c>
      <c r="B10050" s="31" t="n">
        <v>-13.3076</v>
      </c>
      <c r="C10050" s="32" t="n">
        <f aca="false">IF($A10050="","",IF(設定!$B$21="dB",10^($B10050/20),ABS($B10050)))</f>
        <v>0.21608270108633</v>
      </c>
      <c r="D10050" s="32" t="n">
        <f aca="false">IF($A10050="","",$A10050^2)</f>
        <v>2464900</v>
      </c>
      <c r="E10050" s="32" t="n">
        <f aca="false">IF($A10050="","",IF($C10050&lt;=0,"",1/$C10050^2))</f>
        <v>21.4170672315878</v>
      </c>
      <c r="F10050" s="33" t="n">
        <f aca="false">IF(OR(ROW()-設定!$B$30&lt;2,ROW()+設定!$B$30&gt;13701,N($A10050)&lt;=0,N(INDEX($A$2:$A$13701,MIN(13700,MAX(1,ROW()-1+設定!$B$30))))&lt;=0,$A10050&lt;設定!$B$28,$A10050&gt;設定!$B$29),0,IF(AND($C10050&gt;=MAX(INDEX($C$1:$C$13701,MAX(1,ROW()-設定!$B$24)):INDEX($C$1:$C$13701,MAX(1,ROW()-1))),$C10050&gt;MAX(INDEX($C$1:$C$13701,MIN(13701,ROW()+1)):INDEX($C$1:$C$13701,MIN(13701,ROW()+設定!$B$24))),$C10050&gt;=設定!$B$32,$C10050&gt;=MAX(MIN(INDEX($C$1:$C$13701,MAX(1,ROW()-設定!$B$26)):INDEX($C$1:$C$13701,MAX(1,ROW()-1))),MIN(INDEX($C$1:$C$13701,MIN(13701,ROW()+1)):INDEX($C$1:$C$13701,MIN(13701,ROW()+設定!$B$26))))*10^(設定!$B$27/20)),1,0))</f>
        <v>0</v>
      </c>
      <c r="G10050" s="33" t="n">
        <f aca="false">$G10049+IF($F10050=1,1,0)</f>
        <v>5</v>
      </c>
      <c r="H10050" s="0" t="str">
        <f aca="false">IF($F10050=1,$G10050,"")</f>
        <v/>
      </c>
    </row>
    <row r="10051" customFormat="false" ht="15" hidden="false" customHeight="false" outlineLevel="0" collapsed="false">
      <c r="A10051" s="30" t="n">
        <v>1570.15625</v>
      </c>
      <c r="B10051" s="31" t="n">
        <v>-13.4776</v>
      </c>
      <c r="C10051" s="32" t="n">
        <f aca="false">IF($A10051="","",IF(設定!$B$21="dB",10^($B10051/20),ABS($B10051)))</f>
        <v>0.211894654093415</v>
      </c>
      <c r="D10051" s="32" t="n">
        <f aca="false">IF($A10051="","",$A10051^2)</f>
        <v>2465390.64941406</v>
      </c>
      <c r="E10051" s="32" t="n">
        <f aca="false">IF($A10051="","",IF($C10051&lt;=0,"",1/$C10051^2))</f>
        <v>22.2720401070449</v>
      </c>
      <c r="F10051" s="33" t="n">
        <f aca="false">IF(OR(ROW()-設定!$B$30&lt;2,ROW()+設定!$B$30&gt;13701,N($A10051)&lt;=0,N(INDEX($A$2:$A$13701,MIN(13700,MAX(1,ROW()-1+設定!$B$30))))&lt;=0,$A10051&lt;設定!$B$28,$A10051&gt;設定!$B$29),0,IF(AND($C10051&gt;=MAX(INDEX($C$1:$C$13701,MAX(1,ROW()-設定!$B$24)):INDEX($C$1:$C$13701,MAX(1,ROW()-1))),$C10051&gt;MAX(INDEX($C$1:$C$13701,MIN(13701,ROW()+1)):INDEX($C$1:$C$13701,MIN(13701,ROW()+設定!$B$24))),$C10051&gt;=設定!$B$32,$C10051&gt;=MAX(MIN(INDEX($C$1:$C$13701,MAX(1,ROW()-設定!$B$26)):INDEX($C$1:$C$13701,MAX(1,ROW()-1))),MIN(INDEX($C$1:$C$13701,MIN(13701,ROW()+1)):INDEX($C$1:$C$13701,MIN(13701,ROW()+設定!$B$26))))*10^(設定!$B$27/20)),1,0))</f>
        <v>0</v>
      </c>
      <c r="G10051" s="33" t="n">
        <f aca="false">$G10050+IF($F10051=1,1,0)</f>
        <v>5</v>
      </c>
      <c r="H10051" s="0" t="str">
        <f aca="false">IF($F10051=1,$G10051,"")</f>
        <v/>
      </c>
    </row>
    <row r="10052" customFormat="false" ht="15" hidden="false" customHeight="false" outlineLevel="0" collapsed="false">
      <c r="A10052" s="30" t="n">
        <v>1570.3125</v>
      </c>
      <c r="B10052" s="31" t="n">
        <v>-13.6249</v>
      </c>
      <c r="C10052" s="32" t="n">
        <f aca="false">IF($A10052="","",IF(設定!$B$21="dB",10^($B10052/20),ABS($B10052)))</f>
        <v>0.208331528390551</v>
      </c>
      <c r="D10052" s="32" t="n">
        <f aca="false">IF($A10052="","",$A10052^2)</f>
        <v>2465881.34765625</v>
      </c>
      <c r="E10052" s="32" t="n">
        <f aca="false">IF($A10052="","",IF($C10052&lt;=0,"",1/$C10052^2))</f>
        <v>23.0403992296525</v>
      </c>
      <c r="F10052" s="33" t="n">
        <f aca="false">IF(OR(ROW()-設定!$B$30&lt;2,ROW()+設定!$B$30&gt;13701,N($A10052)&lt;=0,N(INDEX($A$2:$A$13701,MIN(13700,MAX(1,ROW()-1+設定!$B$30))))&lt;=0,$A10052&lt;設定!$B$28,$A10052&gt;設定!$B$29),0,IF(AND($C10052&gt;=MAX(INDEX($C$1:$C$13701,MAX(1,ROW()-設定!$B$24)):INDEX($C$1:$C$13701,MAX(1,ROW()-1))),$C10052&gt;MAX(INDEX($C$1:$C$13701,MIN(13701,ROW()+1)):INDEX($C$1:$C$13701,MIN(13701,ROW()+設定!$B$24))),$C10052&gt;=設定!$B$32,$C10052&gt;=MAX(MIN(INDEX($C$1:$C$13701,MAX(1,ROW()-設定!$B$26)):INDEX($C$1:$C$13701,MAX(1,ROW()-1))),MIN(INDEX($C$1:$C$13701,MIN(13701,ROW()+1)):INDEX($C$1:$C$13701,MIN(13701,ROW()+設定!$B$26))))*10^(設定!$B$27/20)),1,0))</f>
        <v>0</v>
      </c>
      <c r="G10052" s="33" t="n">
        <f aca="false">$G10051+IF($F10052=1,1,0)</f>
        <v>5</v>
      </c>
      <c r="H10052" s="0" t="str">
        <f aca="false">IF($F10052=1,$G10052,"")</f>
        <v/>
      </c>
    </row>
    <row r="10053" customFormat="false" ht="15" hidden="false" customHeight="false" outlineLevel="0" collapsed="false">
      <c r="A10053" s="30" t="n">
        <v>1570.46875</v>
      </c>
      <c r="B10053" s="31" t="n">
        <v>-14.0456</v>
      </c>
      <c r="C10053" s="32" t="n">
        <f aca="false">IF($A10053="","",IF(設定!$B$21="dB",10^($B10053/20),ABS($B10053)))</f>
        <v>0.198481484733354</v>
      </c>
      <c r="D10053" s="32" t="n">
        <f aca="false">IF($A10053="","",$A10053^2)</f>
        <v>2466372.09472656</v>
      </c>
      <c r="E10053" s="32" t="n">
        <f aca="false">IF($A10053="","",IF($C10053&lt;=0,"",1/$C10053^2))</f>
        <v>25.3839965461218</v>
      </c>
      <c r="F10053" s="33" t="n">
        <f aca="false">IF(OR(ROW()-設定!$B$30&lt;2,ROW()+設定!$B$30&gt;13701,N($A10053)&lt;=0,N(INDEX($A$2:$A$13701,MIN(13700,MAX(1,ROW()-1+設定!$B$30))))&lt;=0,$A10053&lt;設定!$B$28,$A10053&gt;設定!$B$29),0,IF(AND($C10053&gt;=MAX(INDEX($C$1:$C$13701,MAX(1,ROW()-設定!$B$24)):INDEX($C$1:$C$13701,MAX(1,ROW()-1))),$C10053&gt;MAX(INDEX($C$1:$C$13701,MIN(13701,ROW()+1)):INDEX($C$1:$C$13701,MIN(13701,ROW()+設定!$B$24))),$C10053&gt;=設定!$B$32,$C10053&gt;=MAX(MIN(INDEX($C$1:$C$13701,MAX(1,ROW()-設定!$B$26)):INDEX($C$1:$C$13701,MAX(1,ROW()-1))),MIN(INDEX($C$1:$C$13701,MIN(13701,ROW()+1)):INDEX($C$1:$C$13701,MIN(13701,ROW()+設定!$B$26))))*10^(設定!$B$27/20)),1,0))</f>
        <v>0</v>
      </c>
      <c r="G10053" s="33" t="n">
        <f aca="false">$G10052+IF($F10053=1,1,0)</f>
        <v>5</v>
      </c>
      <c r="H10053" s="0" t="str">
        <f aca="false">IF($F10053=1,$G10053,"")</f>
        <v/>
      </c>
    </row>
    <row r="10054" customFormat="false" ht="15" hidden="false" customHeight="false" outlineLevel="0" collapsed="false">
      <c r="A10054" s="30" t="n">
        <v>1570.625</v>
      </c>
      <c r="B10054" s="31" t="n">
        <v>-14.3199</v>
      </c>
      <c r="C10054" s="32" t="n">
        <f aca="false">IF($A10054="","",IF(設定!$B$21="dB",10^($B10054/20),ABS($B10054)))</f>
        <v>0.192311386944935</v>
      </c>
      <c r="D10054" s="32" t="n">
        <f aca="false">IF($A10054="","",$A10054^2)</f>
        <v>2466862.890625</v>
      </c>
      <c r="E10054" s="32" t="n">
        <f aca="false">IF($A10054="","",IF($C10054&lt;=0,"",1/$C10054^2))</f>
        <v>27.0389610388343</v>
      </c>
      <c r="F10054" s="33" t="n">
        <f aca="false">IF(OR(ROW()-設定!$B$30&lt;2,ROW()+設定!$B$30&gt;13701,N($A10054)&lt;=0,N(INDEX($A$2:$A$13701,MIN(13700,MAX(1,ROW()-1+設定!$B$30))))&lt;=0,$A10054&lt;設定!$B$28,$A10054&gt;設定!$B$29),0,IF(AND($C10054&gt;=MAX(INDEX($C$1:$C$13701,MAX(1,ROW()-設定!$B$24)):INDEX($C$1:$C$13701,MAX(1,ROW()-1))),$C10054&gt;MAX(INDEX($C$1:$C$13701,MIN(13701,ROW()+1)):INDEX($C$1:$C$13701,MIN(13701,ROW()+設定!$B$24))),$C10054&gt;=設定!$B$32,$C10054&gt;=MAX(MIN(INDEX($C$1:$C$13701,MAX(1,ROW()-設定!$B$26)):INDEX($C$1:$C$13701,MAX(1,ROW()-1))),MIN(INDEX($C$1:$C$13701,MIN(13701,ROW()+1)):INDEX($C$1:$C$13701,MIN(13701,ROW()+設定!$B$26))))*10^(設定!$B$27/20)),1,0))</f>
        <v>0</v>
      </c>
      <c r="G10054" s="33" t="n">
        <f aca="false">$G10053+IF($F10054=1,1,0)</f>
        <v>5</v>
      </c>
      <c r="H10054" s="0" t="str">
        <f aca="false">IF($F10054=1,$G10054,"")</f>
        <v/>
      </c>
    </row>
    <row r="10055" customFormat="false" ht="15" hidden="false" customHeight="false" outlineLevel="0" collapsed="false">
      <c r="A10055" s="30" t="n">
        <v>1570.78125</v>
      </c>
      <c r="B10055" s="31" t="n">
        <v>-14.3462</v>
      </c>
      <c r="C10055" s="32" t="n">
        <f aca="false">IF($A10055="","",IF(設定!$B$21="dB",10^($B10055/20),ABS($B10055)))</f>
        <v>0.191729968095417</v>
      </c>
      <c r="D10055" s="32" t="n">
        <f aca="false">IF($A10055="","",$A10055^2)</f>
        <v>2467353.73535156</v>
      </c>
      <c r="E10055" s="32" t="n">
        <f aca="false">IF($A10055="","",IF($C10055&lt;=0,"",1/$C10055^2))</f>
        <v>27.2032003446704</v>
      </c>
      <c r="F10055" s="33" t="n">
        <f aca="false">IF(OR(ROW()-設定!$B$30&lt;2,ROW()+設定!$B$30&gt;13701,N($A10055)&lt;=0,N(INDEX($A$2:$A$13701,MIN(13700,MAX(1,ROW()-1+設定!$B$30))))&lt;=0,$A10055&lt;設定!$B$28,$A10055&gt;設定!$B$29),0,IF(AND($C10055&gt;=MAX(INDEX($C$1:$C$13701,MAX(1,ROW()-設定!$B$24)):INDEX($C$1:$C$13701,MAX(1,ROW()-1))),$C10055&gt;MAX(INDEX($C$1:$C$13701,MIN(13701,ROW()+1)):INDEX($C$1:$C$13701,MIN(13701,ROW()+設定!$B$24))),$C10055&gt;=設定!$B$32,$C10055&gt;=MAX(MIN(INDEX($C$1:$C$13701,MAX(1,ROW()-設定!$B$26)):INDEX($C$1:$C$13701,MAX(1,ROW()-1))),MIN(INDEX($C$1:$C$13701,MIN(13701,ROW()+1)):INDEX($C$1:$C$13701,MIN(13701,ROW()+設定!$B$26))))*10^(設定!$B$27/20)),1,0))</f>
        <v>0</v>
      </c>
      <c r="G10055" s="33" t="n">
        <f aca="false">$G10054+IF($F10055=1,1,0)</f>
        <v>5</v>
      </c>
      <c r="H10055" s="0" t="str">
        <f aca="false">IF($F10055=1,$G10055,"")</f>
        <v/>
      </c>
    </row>
    <row r="10056" customFormat="false" ht="15" hidden="false" customHeight="false" outlineLevel="0" collapsed="false">
      <c r="A10056" s="30" t="n">
        <v>1570.9375</v>
      </c>
      <c r="B10056" s="31" t="n">
        <v>-14.7973</v>
      </c>
      <c r="C10056" s="32" t="n">
        <f aca="false">IF($A10056="","",IF(設定!$B$21="dB",10^($B10056/20),ABS($B10056)))</f>
        <v>0.182026659870485</v>
      </c>
      <c r="D10056" s="32" t="n">
        <f aca="false">IF($A10056="","",$A10056^2)</f>
        <v>2467844.62890625</v>
      </c>
      <c r="E10056" s="32" t="n">
        <f aca="false">IF($A10056="","",IF($C10056&lt;=0,"",1/$C10056^2))</f>
        <v>30.180748060299</v>
      </c>
      <c r="F10056" s="33" t="n">
        <f aca="false">IF(OR(ROW()-設定!$B$30&lt;2,ROW()+設定!$B$30&gt;13701,N($A10056)&lt;=0,N(INDEX($A$2:$A$13701,MIN(13700,MAX(1,ROW()-1+設定!$B$30))))&lt;=0,$A10056&lt;設定!$B$28,$A10056&gt;設定!$B$29),0,IF(AND($C10056&gt;=MAX(INDEX($C$1:$C$13701,MAX(1,ROW()-設定!$B$24)):INDEX($C$1:$C$13701,MAX(1,ROW()-1))),$C10056&gt;MAX(INDEX($C$1:$C$13701,MIN(13701,ROW()+1)):INDEX($C$1:$C$13701,MIN(13701,ROW()+設定!$B$24))),$C10056&gt;=設定!$B$32,$C10056&gt;=MAX(MIN(INDEX($C$1:$C$13701,MAX(1,ROW()-設定!$B$26)):INDEX($C$1:$C$13701,MAX(1,ROW()-1))),MIN(INDEX($C$1:$C$13701,MIN(13701,ROW()+1)):INDEX($C$1:$C$13701,MIN(13701,ROW()+設定!$B$26))))*10^(設定!$B$27/20)),1,0))</f>
        <v>0</v>
      </c>
      <c r="G10056" s="33" t="n">
        <f aca="false">$G10055+IF($F10056=1,1,0)</f>
        <v>5</v>
      </c>
      <c r="H10056" s="0" t="str">
        <f aca="false">IF($F10056=1,$G10056,"")</f>
        <v/>
      </c>
    </row>
    <row r="10057" customFormat="false" ht="15" hidden="false" customHeight="false" outlineLevel="0" collapsed="false">
      <c r="A10057" s="30" t="n">
        <v>1571.09375</v>
      </c>
      <c r="B10057" s="31" t="n">
        <v>-14.9745</v>
      </c>
      <c r="C10057" s="32" t="n">
        <f aca="false">IF($A10057="","",IF(設定!$B$21="dB",10^($B10057/20),ABS($B10057)))</f>
        <v>0.178350774651579</v>
      </c>
      <c r="D10057" s="32" t="n">
        <f aca="false">IF($A10057="","",$A10057^2)</f>
        <v>2468335.57128906</v>
      </c>
      <c r="E10057" s="32" t="n">
        <f aca="false">IF($A10057="","",IF($C10057&lt;=0,"",1/$C10057^2))</f>
        <v>31.4376446016401</v>
      </c>
      <c r="F10057" s="33" t="n">
        <f aca="false">IF(OR(ROW()-設定!$B$30&lt;2,ROW()+設定!$B$30&gt;13701,N($A10057)&lt;=0,N(INDEX($A$2:$A$13701,MIN(13700,MAX(1,ROW()-1+設定!$B$30))))&lt;=0,$A10057&lt;設定!$B$28,$A10057&gt;設定!$B$29),0,IF(AND($C10057&gt;=MAX(INDEX($C$1:$C$13701,MAX(1,ROW()-設定!$B$24)):INDEX($C$1:$C$13701,MAX(1,ROW()-1))),$C10057&gt;MAX(INDEX($C$1:$C$13701,MIN(13701,ROW()+1)):INDEX($C$1:$C$13701,MIN(13701,ROW()+設定!$B$24))),$C10057&gt;=設定!$B$32,$C10057&gt;=MAX(MIN(INDEX($C$1:$C$13701,MAX(1,ROW()-設定!$B$26)):INDEX($C$1:$C$13701,MAX(1,ROW()-1))),MIN(INDEX($C$1:$C$13701,MIN(13701,ROW()+1)):INDEX($C$1:$C$13701,MIN(13701,ROW()+設定!$B$26))))*10^(設定!$B$27/20)),1,0))</f>
        <v>0</v>
      </c>
      <c r="G10057" s="33" t="n">
        <f aca="false">$G10056+IF($F10057=1,1,0)</f>
        <v>5</v>
      </c>
      <c r="H10057" s="0" t="str">
        <f aca="false">IF($F10057=1,$G10057,"")</f>
        <v/>
      </c>
    </row>
    <row r="10058" customFormat="false" ht="15" hidden="false" customHeight="false" outlineLevel="0" collapsed="false">
      <c r="A10058" s="30" t="n">
        <v>1571.25</v>
      </c>
      <c r="B10058" s="31" t="n">
        <v>-15.2062</v>
      </c>
      <c r="C10058" s="32" t="n">
        <f aca="false">IF($A10058="","",IF(設定!$B$21="dB",10^($B10058/20),ABS($B10058)))</f>
        <v>0.173656082673191</v>
      </c>
      <c r="D10058" s="32" t="n">
        <f aca="false">IF($A10058="","",$A10058^2)</f>
        <v>2468826.5625</v>
      </c>
      <c r="E10058" s="32" t="n">
        <f aca="false">IF($A10058="","",IF($C10058&lt;=0,"",1/$C10058^2))</f>
        <v>33.1604182776226</v>
      </c>
      <c r="F10058" s="33" t="n">
        <f aca="false">IF(OR(ROW()-設定!$B$30&lt;2,ROW()+設定!$B$30&gt;13701,N($A10058)&lt;=0,N(INDEX($A$2:$A$13701,MIN(13700,MAX(1,ROW()-1+設定!$B$30))))&lt;=0,$A10058&lt;設定!$B$28,$A10058&gt;設定!$B$29),0,IF(AND($C10058&gt;=MAX(INDEX($C$1:$C$13701,MAX(1,ROW()-設定!$B$24)):INDEX($C$1:$C$13701,MAX(1,ROW()-1))),$C10058&gt;MAX(INDEX($C$1:$C$13701,MIN(13701,ROW()+1)):INDEX($C$1:$C$13701,MIN(13701,ROW()+設定!$B$24))),$C10058&gt;=設定!$B$32,$C10058&gt;=MAX(MIN(INDEX($C$1:$C$13701,MAX(1,ROW()-設定!$B$26)):INDEX($C$1:$C$13701,MAX(1,ROW()-1))),MIN(INDEX($C$1:$C$13701,MIN(13701,ROW()+1)):INDEX($C$1:$C$13701,MIN(13701,ROW()+設定!$B$26))))*10^(設定!$B$27/20)),1,0))</f>
        <v>0</v>
      </c>
      <c r="G10058" s="33" t="n">
        <f aca="false">$G10057+IF($F10058=1,1,0)</f>
        <v>5</v>
      </c>
      <c r="H10058" s="0" t="str">
        <f aca="false">IF($F10058=1,$G10058,"")</f>
        <v/>
      </c>
    </row>
    <row r="10059" customFormat="false" ht="15" hidden="false" customHeight="false" outlineLevel="0" collapsed="false">
      <c r="A10059" s="30" t="n">
        <v>1571.40625</v>
      </c>
      <c r="B10059" s="31" t="n">
        <v>-15.4552</v>
      </c>
      <c r="C10059" s="32" t="n">
        <f aca="false">IF($A10059="","",IF(設定!$B$21="dB",10^($B10059/20),ABS($B10059)))</f>
        <v>0.168748530660899</v>
      </c>
      <c r="D10059" s="32" t="n">
        <f aca="false">IF($A10059="","",$A10059^2)</f>
        <v>2469317.60253906</v>
      </c>
      <c r="E10059" s="32" t="n">
        <f aca="false">IF($A10059="","",IF($C10059&lt;=0,"",1/$C10059^2))</f>
        <v>35.1172096216597</v>
      </c>
      <c r="F10059" s="33" t="n">
        <f aca="false">IF(OR(ROW()-設定!$B$30&lt;2,ROW()+設定!$B$30&gt;13701,N($A10059)&lt;=0,N(INDEX($A$2:$A$13701,MIN(13700,MAX(1,ROW()-1+設定!$B$30))))&lt;=0,$A10059&lt;設定!$B$28,$A10059&gt;設定!$B$29),0,IF(AND($C10059&gt;=MAX(INDEX($C$1:$C$13701,MAX(1,ROW()-設定!$B$24)):INDEX($C$1:$C$13701,MAX(1,ROW()-1))),$C10059&gt;MAX(INDEX($C$1:$C$13701,MIN(13701,ROW()+1)):INDEX($C$1:$C$13701,MIN(13701,ROW()+設定!$B$24))),$C10059&gt;=設定!$B$32,$C10059&gt;=MAX(MIN(INDEX($C$1:$C$13701,MAX(1,ROW()-設定!$B$26)):INDEX($C$1:$C$13701,MAX(1,ROW()-1))),MIN(INDEX($C$1:$C$13701,MIN(13701,ROW()+1)):INDEX($C$1:$C$13701,MIN(13701,ROW()+設定!$B$26))))*10^(設定!$B$27/20)),1,0))</f>
        <v>0</v>
      </c>
      <c r="G10059" s="33" t="n">
        <f aca="false">$G10058+IF($F10059=1,1,0)</f>
        <v>5</v>
      </c>
      <c r="H10059" s="0" t="str">
        <f aca="false">IF($F10059=1,$G10059,"")</f>
        <v/>
      </c>
    </row>
    <row r="10060" customFormat="false" ht="15" hidden="false" customHeight="false" outlineLevel="0" collapsed="false">
      <c r="A10060" s="30" t="n">
        <v>1571.5625</v>
      </c>
      <c r="B10060" s="31" t="n">
        <v>-15.8123</v>
      </c>
      <c r="C10060" s="32" t="n">
        <f aca="false">IF($A10060="","",IF(設定!$B$21="dB",10^($B10060/20),ABS($B10060)))</f>
        <v>0.161951509391935</v>
      </c>
      <c r="D10060" s="32" t="n">
        <f aca="false">IF($A10060="","",$A10060^2)</f>
        <v>2469808.69140625</v>
      </c>
      <c r="E10060" s="32" t="n">
        <f aca="false">IF($A10060="","",IF($C10060&lt;=0,"",1/$C10060^2))</f>
        <v>38.1267687233463</v>
      </c>
      <c r="F10060" s="33" t="n">
        <f aca="false">IF(OR(ROW()-設定!$B$30&lt;2,ROW()+設定!$B$30&gt;13701,N($A10060)&lt;=0,N(INDEX($A$2:$A$13701,MIN(13700,MAX(1,ROW()-1+設定!$B$30))))&lt;=0,$A10060&lt;設定!$B$28,$A10060&gt;設定!$B$29),0,IF(AND($C10060&gt;=MAX(INDEX($C$1:$C$13701,MAX(1,ROW()-設定!$B$24)):INDEX($C$1:$C$13701,MAX(1,ROW()-1))),$C10060&gt;MAX(INDEX($C$1:$C$13701,MIN(13701,ROW()+1)):INDEX($C$1:$C$13701,MIN(13701,ROW()+設定!$B$24))),$C10060&gt;=設定!$B$32,$C10060&gt;=MAX(MIN(INDEX($C$1:$C$13701,MAX(1,ROW()-設定!$B$26)):INDEX($C$1:$C$13701,MAX(1,ROW()-1))),MIN(INDEX($C$1:$C$13701,MIN(13701,ROW()+1)):INDEX($C$1:$C$13701,MIN(13701,ROW()+設定!$B$26))))*10^(設定!$B$27/20)),1,0))</f>
        <v>0</v>
      </c>
      <c r="G10060" s="33" t="n">
        <f aca="false">$G10059+IF($F10060=1,1,0)</f>
        <v>5</v>
      </c>
      <c r="H10060" s="0" t="str">
        <f aca="false">IF($F10060=1,$G10060,"")</f>
        <v/>
      </c>
    </row>
    <row r="10061" customFormat="false" ht="15" hidden="false" customHeight="false" outlineLevel="0" collapsed="false">
      <c r="A10061" s="30" t="n">
        <v>1571.71875</v>
      </c>
      <c r="B10061" s="31" t="n">
        <v>-16.22</v>
      </c>
      <c r="C10061" s="32" t="n">
        <f aca="false">IF($A10061="","",IF(設定!$B$21="dB",10^($B10061/20),ABS($B10061)))</f>
        <v>0.154525443953841</v>
      </c>
      <c r="D10061" s="32" t="n">
        <f aca="false">IF($A10061="","",$A10061^2)</f>
        <v>2470299.82910156</v>
      </c>
      <c r="E10061" s="32" t="n">
        <f aca="false">IF($A10061="","",IF($C10061&lt;=0,"",1/$C10061^2))</f>
        <v>41.8793565117918</v>
      </c>
      <c r="F10061" s="33" t="n">
        <f aca="false">IF(OR(ROW()-設定!$B$30&lt;2,ROW()+設定!$B$30&gt;13701,N($A10061)&lt;=0,N(INDEX($A$2:$A$13701,MIN(13700,MAX(1,ROW()-1+設定!$B$30))))&lt;=0,$A10061&lt;設定!$B$28,$A10061&gt;設定!$B$29),0,IF(AND($C10061&gt;=MAX(INDEX($C$1:$C$13701,MAX(1,ROW()-設定!$B$24)):INDEX($C$1:$C$13701,MAX(1,ROW()-1))),$C10061&gt;MAX(INDEX($C$1:$C$13701,MIN(13701,ROW()+1)):INDEX($C$1:$C$13701,MIN(13701,ROW()+設定!$B$24))),$C10061&gt;=設定!$B$32,$C10061&gt;=MAX(MIN(INDEX($C$1:$C$13701,MAX(1,ROW()-設定!$B$26)):INDEX($C$1:$C$13701,MAX(1,ROW()-1))),MIN(INDEX($C$1:$C$13701,MIN(13701,ROW()+1)):INDEX($C$1:$C$13701,MIN(13701,ROW()+設定!$B$26))))*10^(設定!$B$27/20)),1,0))</f>
        <v>0</v>
      </c>
      <c r="G10061" s="33" t="n">
        <f aca="false">$G10060+IF($F10061=1,1,0)</f>
        <v>5</v>
      </c>
      <c r="H10061" s="0" t="str">
        <f aca="false">IF($F10061=1,$G10061,"")</f>
        <v/>
      </c>
    </row>
    <row r="10062" customFormat="false" ht="15" hidden="false" customHeight="false" outlineLevel="0" collapsed="false">
      <c r="A10062" s="30" t="n">
        <v>1571.875</v>
      </c>
      <c r="B10062" s="31" t="n">
        <v>-16.2906</v>
      </c>
      <c r="C10062" s="32" t="n">
        <f aca="false">IF($A10062="","",IF(設定!$B$21="dB",10^($B10062/20),ABS($B10062)))</f>
        <v>0.153274532440988</v>
      </c>
      <c r="D10062" s="32" t="n">
        <f aca="false">IF($A10062="","",$A10062^2)</f>
        <v>2470791.015625</v>
      </c>
      <c r="E10062" s="32" t="n">
        <f aca="false">IF($A10062="","",IF($C10062&lt;=0,"",1/$C10062^2))</f>
        <v>42.5657215789294</v>
      </c>
      <c r="F10062" s="33" t="n">
        <f aca="false">IF(OR(ROW()-設定!$B$30&lt;2,ROW()+設定!$B$30&gt;13701,N($A10062)&lt;=0,N(INDEX($A$2:$A$13701,MIN(13700,MAX(1,ROW()-1+設定!$B$30))))&lt;=0,$A10062&lt;設定!$B$28,$A10062&gt;設定!$B$29),0,IF(AND($C10062&gt;=MAX(INDEX($C$1:$C$13701,MAX(1,ROW()-設定!$B$24)):INDEX($C$1:$C$13701,MAX(1,ROW()-1))),$C10062&gt;MAX(INDEX($C$1:$C$13701,MIN(13701,ROW()+1)):INDEX($C$1:$C$13701,MIN(13701,ROW()+設定!$B$24))),$C10062&gt;=設定!$B$32,$C10062&gt;=MAX(MIN(INDEX($C$1:$C$13701,MAX(1,ROW()-設定!$B$26)):INDEX($C$1:$C$13701,MAX(1,ROW()-1))),MIN(INDEX($C$1:$C$13701,MIN(13701,ROW()+1)):INDEX($C$1:$C$13701,MIN(13701,ROW()+設定!$B$26))))*10^(設定!$B$27/20)),1,0))</f>
        <v>0</v>
      </c>
      <c r="G10062" s="33" t="n">
        <f aca="false">$G10061+IF($F10062=1,1,0)</f>
        <v>5</v>
      </c>
      <c r="H10062" s="0" t="str">
        <f aca="false">IF($F10062=1,$G10062,"")</f>
        <v/>
      </c>
    </row>
    <row r="10063" customFormat="false" ht="15" hidden="false" customHeight="false" outlineLevel="0" collapsed="false">
      <c r="A10063" s="30" t="n">
        <v>1572.03125</v>
      </c>
      <c r="B10063" s="31" t="n">
        <v>-16.7267</v>
      </c>
      <c r="C10063" s="32" t="n">
        <f aca="false">IF($A10063="","",IF(設定!$B$21="dB",10^($B10063/20),ABS($B10063)))</f>
        <v>0.145768941443538</v>
      </c>
      <c r="D10063" s="32" t="n">
        <f aca="false">IF($A10063="","",$A10063^2)</f>
        <v>2471282.25097656</v>
      </c>
      <c r="E10063" s="32" t="n">
        <f aca="false">IF($A10063="","",IF($C10063&lt;=0,"",1/$C10063^2))</f>
        <v>47.0619588755793</v>
      </c>
      <c r="F10063" s="33" t="n">
        <f aca="false">IF(OR(ROW()-設定!$B$30&lt;2,ROW()+設定!$B$30&gt;13701,N($A10063)&lt;=0,N(INDEX($A$2:$A$13701,MIN(13700,MAX(1,ROW()-1+設定!$B$30))))&lt;=0,$A10063&lt;設定!$B$28,$A10063&gt;設定!$B$29),0,IF(AND($C10063&gt;=MAX(INDEX($C$1:$C$13701,MAX(1,ROW()-設定!$B$24)):INDEX($C$1:$C$13701,MAX(1,ROW()-1))),$C10063&gt;MAX(INDEX($C$1:$C$13701,MIN(13701,ROW()+1)):INDEX($C$1:$C$13701,MIN(13701,ROW()+設定!$B$24))),$C10063&gt;=設定!$B$32,$C10063&gt;=MAX(MIN(INDEX($C$1:$C$13701,MAX(1,ROW()-設定!$B$26)):INDEX($C$1:$C$13701,MAX(1,ROW()-1))),MIN(INDEX($C$1:$C$13701,MIN(13701,ROW()+1)):INDEX($C$1:$C$13701,MIN(13701,ROW()+設定!$B$26))))*10^(設定!$B$27/20)),1,0))</f>
        <v>0</v>
      </c>
      <c r="G10063" s="33" t="n">
        <f aca="false">$G10062+IF($F10063=1,1,0)</f>
        <v>5</v>
      </c>
      <c r="H10063" s="0" t="str">
        <f aca="false">IF($F10063=1,$G10063,"")</f>
        <v/>
      </c>
    </row>
    <row r="10064" customFormat="false" ht="15" hidden="false" customHeight="false" outlineLevel="0" collapsed="false">
      <c r="A10064" s="30" t="n">
        <v>1572.1875</v>
      </c>
      <c r="B10064" s="31" t="n">
        <v>-17.0594</v>
      </c>
      <c r="C10064" s="32" t="n">
        <f aca="false">IF($A10064="","",IF(設定!$B$21="dB",10^($B10064/20),ABS($B10064)))</f>
        <v>0.140291061084668</v>
      </c>
      <c r="D10064" s="32" t="n">
        <f aca="false">IF($A10064="","",$A10064^2)</f>
        <v>2471773.53515625</v>
      </c>
      <c r="E10064" s="32" t="n">
        <f aca="false">IF($A10064="","",IF($C10064&lt;=0,"",1/$C10064^2))</f>
        <v>50.8089242588476</v>
      </c>
      <c r="F10064" s="33" t="n">
        <f aca="false">IF(OR(ROW()-設定!$B$30&lt;2,ROW()+設定!$B$30&gt;13701,N($A10064)&lt;=0,N(INDEX($A$2:$A$13701,MIN(13700,MAX(1,ROW()-1+設定!$B$30))))&lt;=0,$A10064&lt;設定!$B$28,$A10064&gt;設定!$B$29),0,IF(AND($C10064&gt;=MAX(INDEX($C$1:$C$13701,MAX(1,ROW()-設定!$B$24)):INDEX($C$1:$C$13701,MAX(1,ROW()-1))),$C10064&gt;MAX(INDEX($C$1:$C$13701,MIN(13701,ROW()+1)):INDEX($C$1:$C$13701,MIN(13701,ROW()+設定!$B$24))),$C10064&gt;=設定!$B$32,$C10064&gt;=MAX(MIN(INDEX($C$1:$C$13701,MAX(1,ROW()-設定!$B$26)):INDEX($C$1:$C$13701,MAX(1,ROW()-1))),MIN(INDEX($C$1:$C$13701,MIN(13701,ROW()+1)):INDEX($C$1:$C$13701,MIN(13701,ROW()+設定!$B$26))))*10^(設定!$B$27/20)),1,0))</f>
        <v>0</v>
      </c>
      <c r="G10064" s="33" t="n">
        <f aca="false">$G10063+IF($F10064=1,1,0)</f>
        <v>5</v>
      </c>
      <c r="H10064" s="0" t="str">
        <f aca="false">IF($F10064=1,$G10064,"")</f>
        <v/>
      </c>
    </row>
    <row r="10065" customFormat="false" ht="15" hidden="false" customHeight="false" outlineLevel="0" collapsed="false">
      <c r="A10065" s="30" t="n">
        <v>1572.34375</v>
      </c>
      <c r="B10065" s="31" t="n">
        <v>-17.1116</v>
      </c>
      <c r="C10065" s="32" t="n">
        <f aca="false">IF($A10065="","",IF(設定!$B$21="dB",10^($B10065/20),ABS($B10065)))</f>
        <v>0.139450475671008</v>
      </c>
      <c r="D10065" s="32" t="n">
        <f aca="false">IF($A10065="","",$A10065^2)</f>
        <v>2472264.86816406</v>
      </c>
      <c r="E10065" s="32" t="n">
        <f aca="false">IF($A10065="","",IF($C10065&lt;=0,"",1/$C10065^2))</f>
        <v>51.4233067151806</v>
      </c>
      <c r="F10065" s="33" t="n">
        <f aca="false">IF(OR(ROW()-設定!$B$30&lt;2,ROW()+設定!$B$30&gt;13701,N($A10065)&lt;=0,N(INDEX($A$2:$A$13701,MIN(13700,MAX(1,ROW()-1+設定!$B$30))))&lt;=0,$A10065&lt;設定!$B$28,$A10065&gt;設定!$B$29),0,IF(AND($C10065&gt;=MAX(INDEX($C$1:$C$13701,MAX(1,ROW()-設定!$B$24)):INDEX($C$1:$C$13701,MAX(1,ROW()-1))),$C10065&gt;MAX(INDEX($C$1:$C$13701,MIN(13701,ROW()+1)):INDEX($C$1:$C$13701,MIN(13701,ROW()+設定!$B$24))),$C10065&gt;=設定!$B$32,$C10065&gt;=MAX(MIN(INDEX($C$1:$C$13701,MAX(1,ROW()-設定!$B$26)):INDEX($C$1:$C$13701,MAX(1,ROW()-1))),MIN(INDEX($C$1:$C$13701,MIN(13701,ROW()+1)):INDEX($C$1:$C$13701,MIN(13701,ROW()+設定!$B$26))))*10^(設定!$B$27/20)),1,0))</f>
        <v>0</v>
      </c>
      <c r="G10065" s="33" t="n">
        <f aca="false">$G10064+IF($F10065=1,1,0)</f>
        <v>5</v>
      </c>
      <c r="H10065" s="0" t="str">
        <f aca="false">IF($F10065=1,$G10065,"")</f>
        <v/>
      </c>
    </row>
    <row r="10066" customFormat="false" ht="15" hidden="false" customHeight="false" outlineLevel="0" collapsed="false">
      <c r="A10066" s="30" t="n">
        <v>1572.5</v>
      </c>
      <c r="B10066" s="31" t="n">
        <v>-17.5473</v>
      </c>
      <c r="C10066" s="32" t="n">
        <f aca="false">IF($A10066="","",IF(設定!$B$21="dB",10^($B10066/20),ABS($B10066)))</f>
        <v>0.132627932627573</v>
      </c>
      <c r="D10066" s="32" t="n">
        <f aca="false">IF($A10066="","",$A10066^2)</f>
        <v>2472756.25</v>
      </c>
      <c r="E10066" s="32" t="n">
        <f aca="false">IF($A10066="","",IF($C10066&lt;=0,"",1/$C10066^2))</f>
        <v>56.8499386039033</v>
      </c>
      <c r="F10066" s="33" t="n">
        <f aca="false">IF(OR(ROW()-設定!$B$30&lt;2,ROW()+設定!$B$30&gt;13701,N($A10066)&lt;=0,N(INDEX($A$2:$A$13701,MIN(13700,MAX(1,ROW()-1+設定!$B$30))))&lt;=0,$A10066&lt;設定!$B$28,$A10066&gt;設定!$B$29),0,IF(AND($C10066&gt;=MAX(INDEX($C$1:$C$13701,MAX(1,ROW()-設定!$B$24)):INDEX($C$1:$C$13701,MAX(1,ROW()-1))),$C10066&gt;MAX(INDEX($C$1:$C$13701,MIN(13701,ROW()+1)):INDEX($C$1:$C$13701,MIN(13701,ROW()+設定!$B$24))),$C10066&gt;=設定!$B$32,$C10066&gt;=MAX(MIN(INDEX($C$1:$C$13701,MAX(1,ROW()-設定!$B$26)):INDEX($C$1:$C$13701,MAX(1,ROW()-1))),MIN(INDEX($C$1:$C$13701,MIN(13701,ROW()+1)):INDEX($C$1:$C$13701,MIN(13701,ROW()+設定!$B$26))))*10^(設定!$B$27/20)),1,0))</f>
        <v>0</v>
      </c>
      <c r="G10066" s="33" t="n">
        <f aca="false">$G10065+IF($F10066=1,1,0)</f>
        <v>5</v>
      </c>
      <c r="H10066" s="0" t="str">
        <f aca="false">IF($F10066=1,$G10066,"")</f>
        <v/>
      </c>
    </row>
    <row r="10067" customFormat="false" ht="15" hidden="false" customHeight="false" outlineLevel="0" collapsed="false">
      <c r="A10067" s="30" t="n">
        <v>1572.65625</v>
      </c>
      <c r="B10067" s="31" t="n">
        <v>-18.0782</v>
      </c>
      <c r="C10067" s="32" t="n">
        <f aca="false">IF($A10067="","",IF(設定!$B$21="dB",10^($B10067/20),ABS($B10067)))</f>
        <v>0.124764203963113</v>
      </c>
      <c r="D10067" s="32" t="n">
        <f aca="false">IF($A10067="","",$A10067^2)</f>
        <v>2473247.68066406</v>
      </c>
      <c r="E10067" s="32" t="n">
        <f aca="false">IF($A10067="","",IF($C10067&lt;=0,"",1/$C10067^2))</f>
        <v>64.2421400742002</v>
      </c>
      <c r="F10067" s="33" t="n">
        <f aca="false">IF(OR(ROW()-設定!$B$30&lt;2,ROW()+設定!$B$30&gt;13701,N($A10067)&lt;=0,N(INDEX($A$2:$A$13701,MIN(13700,MAX(1,ROW()-1+設定!$B$30))))&lt;=0,$A10067&lt;設定!$B$28,$A10067&gt;設定!$B$29),0,IF(AND($C10067&gt;=MAX(INDEX($C$1:$C$13701,MAX(1,ROW()-設定!$B$24)):INDEX($C$1:$C$13701,MAX(1,ROW()-1))),$C10067&gt;MAX(INDEX($C$1:$C$13701,MIN(13701,ROW()+1)):INDEX($C$1:$C$13701,MIN(13701,ROW()+設定!$B$24))),$C10067&gt;=設定!$B$32,$C10067&gt;=MAX(MIN(INDEX($C$1:$C$13701,MAX(1,ROW()-設定!$B$26)):INDEX($C$1:$C$13701,MAX(1,ROW()-1))),MIN(INDEX($C$1:$C$13701,MIN(13701,ROW()+1)):INDEX($C$1:$C$13701,MIN(13701,ROW()+設定!$B$26))))*10^(設定!$B$27/20)),1,0))</f>
        <v>0</v>
      </c>
      <c r="G10067" s="33" t="n">
        <f aca="false">$G10066+IF($F10067=1,1,0)</f>
        <v>5</v>
      </c>
      <c r="H10067" s="0" t="str">
        <f aca="false">IF($F10067=1,$G10067,"")</f>
        <v/>
      </c>
    </row>
    <row r="10068" customFormat="false" ht="15" hidden="false" customHeight="false" outlineLevel="0" collapsed="false">
      <c r="A10068" s="30" t="n">
        <v>1572.8125</v>
      </c>
      <c r="B10068" s="31" t="n">
        <v>-18.3625</v>
      </c>
      <c r="C10068" s="32" t="n">
        <f aca="false">IF($A10068="","",IF(設定!$B$21="dB",10^($B10068/20),ABS($B10068)))</f>
        <v>0.120746624836445</v>
      </c>
      <c r="D10068" s="32" t="n">
        <f aca="false">IF($A10068="","",$A10068^2)</f>
        <v>2473739.16015625</v>
      </c>
      <c r="E10068" s="32" t="n">
        <f aca="false">IF($A10068="","",IF($C10068&lt;=0,"",1/$C10068^2))</f>
        <v>68.5882938792019</v>
      </c>
      <c r="F10068" s="33" t="n">
        <f aca="false">IF(OR(ROW()-設定!$B$30&lt;2,ROW()+設定!$B$30&gt;13701,N($A10068)&lt;=0,N(INDEX($A$2:$A$13701,MIN(13700,MAX(1,ROW()-1+設定!$B$30))))&lt;=0,$A10068&lt;設定!$B$28,$A10068&gt;設定!$B$29),0,IF(AND($C10068&gt;=MAX(INDEX($C$1:$C$13701,MAX(1,ROW()-設定!$B$24)):INDEX($C$1:$C$13701,MAX(1,ROW()-1))),$C10068&gt;MAX(INDEX($C$1:$C$13701,MIN(13701,ROW()+1)):INDEX($C$1:$C$13701,MIN(13701,ROW()+設定!$B$24))),$C10068&gt;=設定!$B$32,$C10068&gt;=MAX(MIN(INDEX($C$1:$C$13701,MAX(1,ROW()-設定!$B$26)):INDEX($C$1:$C$13701,MAX(1,ROW()-1))),MIN(INDEX($C$1:$C$13701,MIN(13701,ROW()+1)):INDEX($C$1:$C$13701,MIN(13701,ROW()+設定!$B$26))))*10^(設定!$B$27/20)),1,0))</f>
        <v>0</v>
      </c>
      <c r="G10068" s="33" t="n">
        <f aca="false">$G10067+IF($F10068=1,1,0)</f>
        <v>5</v>
      </c>
      <c r="H10068" s="0" t="str">
        <f aca="false">IF($F10068=1,$G10068,"")</f>
        <v/>
      </c>
    </row>
    <row r="10069" customFormat="false" ht="15" hidden="false" customHeight="false" outlineLevel="0" collapsed="false">
      <c r="A10069" s="30" t="n">
        <v>1572.96875</v>
      </c>
      <c r="B10069" s="31" t="n">
        <v>-18.6806</v>
      </c>
      <c r="C10069" s="32" t="n">
        <f aca="false">IF($A10069="","",IF(設定!$B$21="dB",10^($B10069/20),ABS($B10069)))</f>
        <v>0.116404561721061</v>
      </c>
      <c r="D10069" s="32" t="n">
        <f aca="false">IF($A10069="","",$A10069^2)</f>
        <v>2474230.68847656</v>
      </c>
      <c r="E10069" s="32" t="n">
        <f aca="false">IF($A10069="","",IF($C10069&lt;=0,"",1/$C10069^2))</f>
        <v>73.8006182408374</v>
      </c>
      <c r="F10069" s="33" t="n">
        <f aca="false">IF(OR(ROW()-設定!$B$30&lt;2,ROW()+設定!$B$30&gt;13701,N($A10069)&lt;=0,N(INDEX($A$2:$A$13701,MIN(13700,MAX(1,ROW()-1+設定!$B$30))))&lt;=0,$A10069&lt;設定!$B$28,$A10069&gt;設定!$B$29),0,IF(AND($C10069&gt;=MAX(INDEX($C$1:$C$13701,MAX(1,ROW()-設定!$B$24)):INDEX($C$1:$C$13701,MAX(1,ROW()-1))),$C10069&gt;MAX(INDEX($C$1:$C$13701,MIN(13701,ROW()+1)):INDEX($C$1:$C$13701,MIN(13701,ROW()+設定!$B$24))),$C10069&gt;=設定!$B$32,$C10069&gt;=MAX(MIN(INDEX($C$1:$C$13701,MAX(1,ROW()-設定!$B$26)):INDEX($C$1:$C$13701,MAX(1,ROW()-1))),MIN(INDEX($C$1:$C$13701,MIN(13701,ROW()+1)):INDEX($C$1:$C$13701,MIN(13701,ROW()+設定!$B$26))))*10^(設定!$B$27/20)),1,0))</f>
        <v>0</v>
      </c>
      <c r="G10069" s="33" t="n">
        <f aca="false">$G10068+IF($F10069=1,1,0)</f>
        <v>5</v>
      </c>
      <c r="H10069" s="0" t="str">
        <f aca="false">IF($F10069=1,$G10069,"")</f>
        <v/>
      </c>
    </row>
    <row r="10070" customFormat="false" ht="15" hidden="false" customHeight="false" outlineLevel="0" collapsed="false">
      <c r="A10070" s="30" t="n">
        <v>1573.125</v>
      </c>
      <c r="B10070" s="31" t="n">
        <v>-19.0882</v>
      </c>
      <c r="C10070" s="32" t="n">
        <f aca="false">IF($A10070="","",IF(設定!$B$21="dB",10^($B10070/20),ABS($B10070)))</f>
        <v>0.111068268121058</v>
      </c>
      <c r="D10070" s="32" t="n">
        <f aca="false">IF($A10070="","",$A10070^2)</f>
        <v>2474722.265625</v>
      </c>
      <c r="E10070" s="32" t="n">
        <f aca="false">IF($A10070="","",IF($C10070&lt;=0,"",1/$C10070^2))</f>
        <v>81.0625012266565</v>
      </c>
      <c r="F10070" s="33" t="n">
        <f aca="false">IF(OR(ROW()-設定!$B$30&lt;2,ROW()+設定!$B$30&gt;13701,N($A10070)&lt;=0,N(INDEX($A$2:$A$13701,MIN(13700,MAX(1,ROW()-1+設定!$B$30))))&lt;=0,$A10070&lt;設定!$B$28,$A10070&gt;設定!$B$29),0,IF(AND($C10070&gt;=MAX(INDEX($C$1:$C$13701,MAX(1,ROW()-設定!$B$24)):INDEX($C$1:$C$13701,MAX(1,ROW()-1))),$C10070&gt;MAX(INDEX($C$1:$C$13701,MIN(13701,ROW()+1)):INDEX($C$1:$C$13701,MIN(13701,ROW()+設定!$B$24))),$C10070&gt;=設定!$B$32,$C10070&gt;=MAX(MIN(INDEX($C$1:$C$13701,MAX(1,ROW()-設定!$B$26)):INDEX($C$1:$C$13701,MAX(1,ROW()-1))),MIN(INDEX($C$1:$C$13701,MIN(13701,ROW()+1)):INDEX($C$1:$C$13701,MIN(13701,ROW()+設定!$B$26))))*10^(設定!$B$27/20)),1,0))</f>
        <v>0</v>
      </c>
      <c r="G10070" s="33" t="n">
        <f aca="false">$G10069+IF($F10070=1,1,0)</f>
        <v>5</v>
      </c>
      <c r="H10070" s="0" t="str">
        <f aca="false">IF($F10070=1,$G10070,"")</f>
        <v/>
      </c>
    </row>
    <row r="10071" customFormat="false" ht="15" hidden="false" customHeight="false" outlineLevel="0" collapsed="false">
      <c r="A10071" s="30" t="n">
        <v>1573.28125</v>
      </c>
      <c r="B10071" s="31" t="n">
        <v>-19.5585</v>
      </c>
      <c r="C10071" s="32" t="n">
        <f aca="false">IF($A10071="","",IF(設定!$B$21="dB",10^($B10071/20),ABS($B10071)))</f>
        <v>0.105214355689023</v>
      </c>
      <c r="D10071" s="32" t="n">
        <f aca="false">IF($A10071="","",$A10071^2)</f>
        <v>2475213.89160156</v>
      </c>
      <c r="E10071" s="32" t="n">
        <f aca="false">IF($A10071="","",IF($C10071&lt;=0,"",1/$C10071^2))</f>
        <v>90.333741814437</v>
      </c>
      <c r="F10071" s="33" t="n">
        <f aca="false">IF(OR(ROW()-設定!$B$30&lt;2,ROW()+設定!$B$30&gt;13701,N($A10071)&lt;=0,N(INDEX($A$2:$A$13701,MIN(13700,MAX(1,ROW()-1+設定!$B$30))))&lt;=0,$A10071&lt;設定!$B$28,$A10071&gt;設定!$B$29),0,IF(AND($C10071&gt;=MAX(INDEX($C$1:$C$13701,MAX(1,ROW()-設定!$B$24)):INDEX($C$1:$C$13701,MAX(1,ROW()-1))),$C10071&gt;MAX(INDEX($C$1:$C$13701,MIN(13701,ROW()+1)):INDEX($C$1:$C$13701,MIN(13701,ROW()+設定!$B$24))),$C10071&gt;=設定!$B$32,$C10071&gt;=MAX(MIN(INDEX($C$1:$C$13701,MAX(1,ROW()-設定!$B$26)):INDEX($C$1:$C$13701,MAX(1,ROW()-1))),MIN(INDEX($C$1:$C$13701,MIN(13701,ROW()+1)):INDEX($C$1:$C$13701,MIN(13701,ROW()+設定!$B$26))))*10^(設定!$B$27/20)),1,0))</f>
        <v>0</v>
      </c>
      <c r="G10071" s="33" t="n">
        <f aca="false">$G10070+IF($F10071=1,1,0)</f>
        <v>5</v>
      </c>
      <c r="H10071" s="0" t="str">
        <f aca="false">IF($F10071=1,$G10071,"")</f>
        <v/>
      </c>
    </row>
    <row r="10072" customFormat="false" ht="15" hidden="false" customHeight="false" outlineLevel="0" collapsed="false">
      <c r="A10072" s="30" t="n">
        <v>1573.4375</v>
      </c>
      <c r="B10072" s="31" t="n">
        <v>-19.6174</v>
      </c>
      <c r="C10072" s="32" t="n">
        <f aca="false">IF($A10072="","",IF(設定!$B$21="dB",10^($B10072/20),ABS($B10072)))</f>
        <v>0.104503298846643</v>
      </c>
      <c r="D10072" s="32" t="n">
        <f aca="false">IF($A10072="","",$A10072^2)</f>
        <v>2475705.56640625</v>
      </c>
      <c r="E10072" s="32" t="n">
        <f aca="false">IF($A10072="","",IF($C10072&lt;=0,"",1/$C10072^2))</f>
        <v>91.5672138612722</v>
      </c>
      <c r="F10072" s="33" t="n">
        <f aca="false">IF(OR(ROW()-設定!$B$30&lt;2,ROW()+設定!$B$30&gt;13701,N($A10072)&lt;=0,N(INDEX($A$2:$A$13701,MIN(13700,MAX(1,ROW()-1+設定!$B$30))))&lt;=0,$A10072&lt;設定!$B$28,$A10072&gt;設定!$B$29),0,IF(AND($C10072&gt;=MAX(INDEX($C$1:$C$13701,MAX(1,ROW()-設定!$B$24)):INDEX($C$1:$C$13701,MAX(1,ROW()-1))),$C10072&gt;MAX(INDEX($C$1:$C$13701,MIN(13701,ROW()+1)):INDEX($C$1:$C$13701,MIN(13701,ROW()+設定!$B$24))),$C10072&gt;=設定!$B$32,$C10072&gt;=MAX(MIN(INDEX($C$1:$C$13701,MAX(1,ROW()-設定!$B$26)):INDEX($C$1:$C$13701,MAX(1,ROW()-1))),MIN(INDEX($C$1:$C$13701,MIN(13701,ROW()+1)):INDEX($C$1:$C$13701,MIN(13701,ROW()+設定!$B$26))))*10^(設定!$B$27/20)),1,0))</f>
        <v>0</v>
      </c>
      <c r="G10072" s="33" t="n">
        <f aca="false">$G10071+IF($F10072=1,1,0)</f>
        <v>5</v>
      </c>
      <c r="H10072" s="0" t="str">
        <f aca="false">IF($F10072=1,$G10072,"")</f>
        <v/>
      </c>
    </row>
    <row r="10073" customFormat="false" ht="15" hidden="false" customHeight="false" outlineLevel="0" collapsed="false">
      <c r="A10073" s="30" t="n">
        <v>1573.59375</v>
      </c>
      <c r="B10073" s="31" t="n">
        <v>-19.9886</v>
      </c>
      <c r="C10073" s="32" t="n">
        <f aca="false">IF($A10073="","",IF(設定!$B$21="dB",10^($B10073/20),ABS($B10073)))</f>
        <v>0.100131333517329</v>
      </c>
      <c r="D10073" s="32" t="n">
        <f aca="false">IF($A10073="","",$A10073^2)</f>
        <v>2476197.29003906</v>
      </c>
      <c r="E10073" s="32" t="n">
        <f aca="false">IF($A10073="","",IF($C10073&lt;=0,"",1/$C10073^2))</f>
        <v>99.7378495154891</v>
      </c>
      <c r="F10073" s="33" t="n">
        <f aca="false">IF(OR(ROW()-設定!$B$30&lt;2,ROW()+設定!$B$30&gt;13701,N($A10073)&lt;=0,N(INDEX($A$2:$A$13701,MIN(13700,MAX(1,ROW()-1+設定!$B$30))))&lt;=0,$A10073&lt;設定!$B$28,$A10073&gt;設定!$B$29),0,IF(AND($C10073&gt;=MAX(INDEX($C$1:$C$13701,MAX(1,ROW()-設定!$B$24)):INDEX($C$1:$C$13701,MAX(1,ROW()-1))),$C10073&gt;MAX(INDEX($C$1:$C$13701,MIN(13701,ROW()+1)):INDEX($C$1:$C$13701,MIN(13701,ROW()+設定!$B$24))),$C10073&gt;=設定!$B$32,$C10073&gt;=MAX(MIN(INDEX($C$1:$C$13701,MAX(1,ROW()-設定!$B$26)):INDEX($C$1:$C$13701,MAX(1,ROW()-1))),MIN(INDEX($C$1:$C$13701,MIN(13701,ROW()+1)):INDEX($C$1:$C$13701,MIN(13701,ROW()+設定!$B$26))))*10^(設定!$B$27/20)),1,0))</f>
        <v>0</v>
      </c>
      <c r="G10073" s="33" t="n">
        <f aca="false">$G10072+IF($F10073=1,1,0)</f>
        <v>5</v>
      </c>
      <c r="H10073" s="0" t="str">
        <f aca="false">IF($F10073=1,$G10073,"")</f>
        <v/>
      </c>
    </row>
    <row r="10074" customFormat="false" ht="15" hidden="false" customHeight="false" outlineLevel="0" collapsed="false">
      <c r="A10074" s="30" t="n">
        <v>1573.75</v>
      </c>
      <c r="B10074" s="31" t="n">
        <v>-20.4018</v>
      </c>
      <c r="C10074" s="32" t="n">
        <f aca="false">IF($A10074="","",IF(設定!$B$21="dB",10^($B10074/20),ABS($B10074)))</f>
        <v>0.0954794700873952</v>
      </c>
      <c r="D10074" s="32" t="n">
        <f aca="false">IF($A10074="","",$A10074^2)</f>
        <v>2476689.0625</v>
      </c>
      <c r="E10074" s="32" t="n">
        <f aca="false">IF($A10074="","",IF($C10074&lt;=0,"",1/$C10074^2))</f>
        <v>109.693274251639</v>
      </c>
      <c r="F10074" s="33" t="n">
        <f aca="false">IF(OR(ROW()-設定!$B$30&lt;2,ROW()+設定!$B$30&gt;13701,N($A10074)&lt;=0,N(INDEX($A$2:$A$13701,MIN(13700,MAX(1,ROW()-1+設定!$B$30))))&lt;=0,$A10074&lt;設定!$B$28,$A10074&gt;設定!$B$29),0,IF(AND($C10074&gt;=MAX(INDEX($C$1:$C$13701,MAX(1,ROW()-設定!$B$24)):INDEX($C$1:$C$13701,MAX(1,ROW()-1))),$C10074&gt;MAX(INDEX($C$1:$C$13701,MIN(13701,ROW()+1)):INDEX($C$1:$C$13701,MIN(13701,ROW()+設定!$B$24))),$C10074&gt;=設定!$B$32,$C10074&gt;=MAX(MIN(INDEX($C$1:$C$13701,MAX(1,ROW()-設定!$B$26)):INDEX($C$1:$C$13701,MAX(1,ROW()-1))),MIN(INDEX($C$1:$C$13701,MIN(13701,ROW()+1)):INDEX($C$1:$C$13701,MIN(13701,ROW()+設定!$B$26))))*10^(設定!$B$27/20)),1,0))</f>
        <v>0</v>
      </c>
      <c r="G10074" s="33" t="n">
        <f aca="false">$G10073+IF($F10074=1,1,0)</f>
        <v>5</v>
      </c>
      <c r="H10074" s="0" t="str">
        <f aca="false">IF($F10074=1,$G10074,"")</f>
        <v/>
      </c>
    </row>
    <row r="10075" customFormat="false" ht="15" hidden="false" customHeight="false" outlineLevel="0" collapsed="false">
      <c r="A10075" s="30" t="n">
        <v>1573.90625</v>
      </c>
      <c r="B10075" s="31" t="n">
        <v>-20.8074</v>
      </c>
      <c r="C10075" s="32" t="n">
        <f aca="false">IF($A10075="","",IF(設定!$B$21="dB",10^($B10075/20),ABS($B10075)))</f>
        <v>0.0911234176695842</v>
      </c>
      <c r="D10075" s="32" t="n">
        <f aca="false">IF($A10075="","",$A10075^2)</f>
        <v>2477180.88378906</v>
      </c>
      <c r="E10075" s="32" t="n">
        <f aca="false">IF($A10075="","",IF($C10075&lt;=0,"",1/$C10075^2))</f>
        <v>120.431473485003</v>
      </c>
      <c r="F10075" s="33" t="n">
        <f aca="false">IF(OR(ROW()-設定!$B$30&lt;2,ROW()+設定!$B$30&gt;13701,N($A10075)&lt;=0,N(INDEX($A$2:$A$13701,MIN(13700,MAX(1,ROW()-1+設定!$B$30))))&lt;=0,$A10075&lt;設定!$B$28,$A10075&gt;設定!$B$29),0,IF(AND($C10075&gt;=MAX(INDEX($C$1:$C$13701,MAX(1,ROW()-設定!$B$24)):INDEX($C$1:$C$13701,MAX(1,ROW()-1))),$C10075&gt;MAX(INDEX($C$1:$C$13701,MIN(13701,ROW()+1)):INDEX($C$1:$C$13701,MIN(13701,ROW()+設定!$B$24))),$C10075&gt;=設定!$B$32,$C10075&gt;=MAX(MIN(INDEX($C$1:$C$13701,MAX(1,ROW()-設定!$B$26)):INDEX($C$1:$C$13701,MAX(1,ROW()-1))),MIN(INDEX($C$1:$C$13701,MIN(13701,ROW()+1)):INDEX($C$1:$C$13701,MIN(13701,ROW()+設定!$B$26))))*10^(設定!$B$27/20)),1,0))</f>
        <v>0</v>
      </c>
      <c r="G10075" s="33" t="n">
        <f aca="false">$G10074+IF($F10075=1,1,0)</f>
        <v>5</v>
      </c>
      <c r="H10075" s="0" t="str">
        <f aca="false">IF($F10075=1,$G10075,"")</f>
        <v/>
      </c>
    </row>
    <row r="10076" customFormat="false" ht="15" hidden="false" customHeight="false" outlineLevel="0" collapsed="false">
      <c r="A10076" s="30" t="n">
        <v>1574.0625</v>
      </c>
      <c r="B10076" s="31" t="n">
        <v>-21.044</v>
      </c>
      <c r="C10076" s="32" t="n">
        <f aca="false">IF($A10076="","",IF(設定!$B$21="dB",10^($B10076/20),ABS($B10076)))</f>
        <v>0.0886747555654042</v>
      </c>
      <c r="D10076" s="32" t="n">
        <f aca="false">IF($A10076="","",$A10076^2)</f>
        <v>2477672.75390625</v>
      </c>
      <c r="E10076" s="32" t="n">
        <f aca="false">IF($A10076="","",IF($C10076&lt;=0,"",1/$C10076^2))</f>
        <v>127.174488628807</v>
      </c>
      <c r="F10076" s="33" t="n">
        <f aca="false">IF(OR(ROW()-設定!$B$30&lt;2,ROW()+設定!$B$30&gt;13701,N($A10076)&lt;=0,N(INDEX($A$2:$A$13701,MIN(13700,MAX(1,ROW()-1+設定!$B$30))))&lt;=0,$A10076&lt;設定!$B$28,$A10076&gt;設定!$B$29),0,IF(AND($C10076&gt;=MAX(INDEX($C$1:$C$13701,MAX(1,ROW()-設定!$B$24)):INDEX($C$1:$C$13701,MAX(1,ROW()-1))),$C10076&gt;MAX(INDEX($C$1:$C$13701,MIN(13701,ROW()+1)):INDEX($C$1:$C$13701,MIN(13701,ROW()+設定!$B$24))),$C10076&gt;=設定!$B$32,$C10076&gt;=MAX(MIN(INDEX($C$1:$C$13701,MAX(1,ROW()-設定!$B$26)):INDEX($C$1:$C$13701,MAX(1,ROW()-1))),MIN(INDEX($C$1:$C$13701,MIN(13701,ROW()+1)):INDEX($C$1:$C$13701,MIN(13701,ROW()+設定!$B$26))))*10^(設定!$B$27/20)),1,0))</f>
        <v>0</v>
      </c>
      <c r="G10076" s="33" t="n">
        <f aca="false">$G10075+IF($F10076=1,1,0)</f>
        <v>5</v>
      </c>
      <c r="H10076" s="0" t="str">
        <f aca="false">IF($F10076=1,$G10076,"")</f>
        <v/>
      </c>
    </row>
    <row r="10077" customFormat="false" ht="15" hidden="false" customHeight="false" outlineLevel="0" collapsed="false">
      <c r="A10077" s="30" t="n">
        <v>1574.21875</v>
      </c>
      <c r="B10077" s="31" t="n">
        <v>-21.3789</v>
      </c>
      <c r="C10077" s="32" t="n">
        <f aca="false">IF($A10077="","",IF(設定!$B$21="dB",10^($B10077/20),ABS($B10077)))</f>
        <v>0.0853208159317286</v>
      </c>
      <c r="D10077" s="32" t="n">
        <f aca="false">IF($A10077="","",$A10077^2)</f>
        <v>2478164.67285156</v>
      </c>
      <c r="E10077" s="32" t="n">
        <f aca="false">IF($A10077="","",IF($C10077&lt;=0,"",1/$C10077^2))</f>
        <v>137.369399574066</v>
      </c>
      <c r="F10077" s="33" t="n">
        <f aca="false">IF(OR(ROW()-設定!$B$30&lt;2,ROW()+設定!$B$30&gt;13701,N($A10077)&lt;=0,N(INDEX($A$2:$A$13701,MIN(13700,MAX(1,ROW()-1+設定!$B$30))))&lt;=0,$A10077&lt;設定!$B$28,$A10077&gt;設定!$B$29),0,IF(AND($C10077&gt;=MAX(INDEX($C$1:$C$13701,MAX(1,ROW()-設定!$B$24)):INDEX($C$1:$C$13701,MAX(1,ROW()-1))),$C10077&gt;MAX(INDEX($C$1:$C$13701,MIN(13701,ROW()+1)):INDEX($C$1:$C$13701,MIN(13701,ROW()+設定!$B$24))),$C10077&gt;=設定!$B$32,$C10077&gt;=MAX(MIN(INDEX($C$1:$C$13701,MAX(1,ROW()-設定!$B$26)):INDEX($C$1:$C$13701,MAX(1,ROW()-1))),MIN(INDEX($C$1:$C$13701,MIN(13701,ROW()+1)):INDEX($C$1:$C$13701,MIN(13701,ROW()+設定!$B$26))))*10^(設定!$B$27/20)),1,0))</f>
        <v>0</v>
      </c>
      <c r="G10077" s="33" t="n">
        <f aca="false">$G10076+IF($F10077=1,1,0)</f>
        <v>5</v>
      </c>
      <c r="H10077" s="0" t="str">
        <f aca="false">IF($F10077=1,$G10077,"")</f>
        <v/>
      </c>
    </row>
    <row r="10078" customFormat="false" ht="15" hidden="false" customHeight="false" outlineLevel="0" collapsed="false">
      <c r="A10078" s="30" t="n">
        <v>1574.375</v>
      </c>
      <c r="B10078" s="31" t="n">
        <v>-21.8587</v>
      </c>
      <c r="C10078" s="32" t="n">
        <f aca="false">IF($A10078="","",IF(設定!$B$21="dB",10^($B10078/20),ABS($B10078)))</f>
        <v>0.0807355856568099</v>
      </c>
      <c r="D10078" s="32" t="n">
        <f aca="false">IF($A10078="","",$A10078^2)</f>
        <v>2478656.640625</v>
      </c>
      <c r="E10078" s="32" t="n">
        <f aca="false">IF($A10078="","",IF($C10078&lt;=0,"",1/$C10078^2))</f>
        <v>153.415768534042</v>
      </c>
      <c r="F10078" s="33" t="n">
        <f aca="false">IF(OR(ROW()-設定!$B$30&lt;2,ROW()+設定!$B$30&gt;13701,N($A10078)&lt;=0,N(INDEX($A$2:$A$13701,MIN(13700,MAX(1,ROW()-1+設定!$B$30))))&lt;=0,$A10078&lt;設定!$B$28,$A10078&gt;設定!$B$29),0,IF(AND($C10078&gt;=MAX(INDEX($C$1:$C$13701,MAX(1,ROW()-設定!$B$24)):INDEX($C$1:$C$13701,MAX(1,ROW()-1))),$C10078&gt;MAX(INDEX($C$1:$C$13701,MIN(13701,ROW()+1)):INDEX($C$1:$C$13701,MIN(13701,ROW()+設定!$B$24))),$C10078&gt;=設定!$B$32,$C10078&gt;=MAX(MIN(INDEX($C$1:$C$13701,MAX(1,ROW()-設定!$B$26)):INDEX($C$1:$C$13701,MAX(1,ROW()-1))),MIN(INDEX($C$1:$C$13701,MIN(13701,ROW()+1)):INDEX($C$1:$C$13701,MIN(13701,ROW()+設定!$B$26))))*10^(設定!$B$27/20)),1,0))</f>
        <v>0</v>
      </c>
      <c r="G10078" s="33" t="n">
        <f aca="false">$G10077+IF($F10078=1,1,0)</f>
        <v>5</v>
      </c>
      <c r="H10078" s="0" t="str">
        <f aca="false">IF($F10078=1,$G10078,"")</f>
        <v/>
      </c>
    </row>
    <row r="10079" customFormat="false" ht="15" hidden="false" customHeight="false" outlineLevel="0" collapsed="false">
      <c r="A10079" s="30" t="n">
        <v>1574.53125</v>
      </c>
      <c r="B10079" s="31" t="n">
        <v>-22.0736</v>
      </c>
      <c r="C10079" s="32" t="n">
        <f aca="false">IF($A10079="","",IF(設定!$B$21="dB",10^($B10079/20),ABS($B10079)))</f>
        <v>0.0787625920165729</v>
      </c>
      <c r="D10079" s="32" t="n">
        <f aca="false">IF($A10079="","",$A10079^2)</f>
        <v>2479148.65722656</v>
      </c>
      <c r="E10079" s="32" t="n">
        <f aca="false">IF($A10079="","",IF($C10079&lt;=0,"",1/$C10079^2))</f>
        <v>161.198130219612</v>
      </c>
      <c r="F10079" s="33" t="n">
        <f aca="false">IF(OR(ROW()-設定!$B$30&lt;2,ROW()+設定!$B$30&gt;13701,N($A10079)&lt;=0,N(INDEX($A$2:$A$13701,MIN(13700,MAX(1,ROW()-1+設定!$B$30))))&lt;=0,$A10079&lt;設定!$B$28,$A10079&gt;設定!$B$29),0,IF(AND($C10079&gt;=MAX(INDEX($C$1:$C$13701,MAX(1,ROW()-設定!$B$24)):INDEX($C$1:$C$13701,MAX(1,ROW()-1))),$C10079&gt;MAX(INDEX($C$1:$C$13701,MIN(13701,ROW()+1)):INDEX($C$1:$C$13701,MIN(13701,ROW()+設定!$B$24))),$C10079&gt;=設定!$B$32,$C10079&gt;=MAX(MIN(INDEX($C$1:$C$13701,MAX(1,ROW()-設定!$B$26)):INDEX($C$1:$C$13701,MAX(1,ROW()-1))),MIN(INDEX($C$1:$C$13701,MIN(13701,ROW()+1)):INDEX($C$1:$C$13701,MIN(13701,ROW()+設定!$B$26))))*10^(設定!$B$27/20)),1,0))</f>
        <v>0</v>
      </c>
      <c r="G10079" s="33" t="n">
        <f aca="false">$G10078+IF($F10079=1,1,0)</f>
        <v>5</v>
      </c>
      <c r="H10079" s="0" t="str">
        <f aca="false">IF($F10079=1,$G10079,"")</f>
        <v/>
      </c>
    </row>
    <row r="10080" customFormat="false" ht="15" hidden="false" customHeight="false" outlineLevel="0" collapsed="false">
      <c r="A10080" s="30" t="n">
        <v>1574.6875</v>
      </c>
      <c r="B10080" s="31" t="n">
        <v>-22.2959</v>
      </c>
      <c r="C10080" s="32" t="n">
        <f aca="false">IF($A10080="","",IF(設定!$B$21="dB",10^($B10080/20),ABS($B10080)))</f>
        <v>0.0767723792464949</v>
      </c>
      <c r="D10080" s="32" t="n">
        <f aca="false">IF($A10080="","",$A10080^2)</f>
        <v>2479640.72265625</v>
      </c>
      <c r="E10080" s="32" t="n">
        <f aca="false">IF($A10080="","",IF($C10080&lt;=0,"",1/$C10080^2))</f>
        <v>169.664116529014</v>
      </c>
      <c r="F10080" s="33" t="n">
        <f aca="false">IF(OR(ROW()-設定!$B$30&lt;2,ROW()+設定!$B$30&gt;13701,N($A10080)&lt;=0,N(INDEX($A$2:$A$13701,MIN(13700,MAX(1,ROW()-1+設定!$B$30))))&lt;=0,$A10080&lt;設定!$B$28,$A10080&gt;設定!$B$29),0,IF(AND($C10080&gt;=MAX(INDEX($C$1:$C$13701,MAX(1,ROW()-設定!$B$24)):INDEX($C$1:$C$13701,MAX(1,ROW()-1))),$C10080&gt;MAX(INDEX($C$1:$C$13701,MIN(13701,ROW()+1)):INDEX($C$1:$C$13701,MIN(13701,ROW()+設定!$B$24))),$C10080&gt;=設定!$B$32,$C10080&gt;=MAX(MIN(INDEX($C$1:$C$13701,MAX(1,ROW()-設定!$B$26)):INDEX($C$1:$C$13701,MAX(1,ROW()-1))),MIN(INDEX($C$1:$C$13701,MIN(13701,ROW()+1)):INDEX($C$1:$C$13701,MIN(13701,ROW()+設定!$B$26))))*10^(設定!$B$27/20)),1,0))</f>
        <v>0</v>
      </c>
      <c r="G10080" s="33" t="n">
        <f aca="false">$G10079+IF($F10080=1,1,0)</f>
        <v>5</v>
      </c>
      <c r="H10080" s="0" t="str">
        <f aca="false">IF($F10080=1,$G10080,"")</f>
        <v/>
      </c>
    </row>
    <row r="10081" customFormat="false" ht="15" hidden="false" customHeight="false" outlineLevel="0" collapsed="false">
      <c r="A10081" s="30" t="n">
        <v>1574.84375</v>
      </c>
      <c r="B10081" s="31" t="n">
        <v>-22.3865</v>
      </c>
      <c r="C10081" s="32" t="n">
        <f aca="false">IF($A10081="","",IF(設定!$B$21="dB",10^($B10081/20),ABS($B10081)))</f>
        <v>0.0759757507099275</v>
      </c>
      <c r="D10081" s="32" t="n">
        <f aca="false">IF($A10081="","",$A10081^2)</f>
        <v>2480132.83691406</v>
      </c>
      <c r="E10081" s="32" t="n">
        <f aca="false">IF($A10081="","",IF($C10081&lt;=0,"",1/$C10081^2))</f>
        <v>173.240727970682</v>
      </c>
      <c r="F10081" s="33" t="n">
        <f aca="false">IF(OR(ROW()-設定!$B$30&lt;2,ROW()+設定!$B$30&gt;13701,N($A10081)&lt;=0,N(INDEX($A$2:$A$13701,MIN(13700,MAX(1,ROW()-1+設定!$B$30))))&lt;=0,$A10081&lt;設定!$B$28,$A10081&gt;設定!$B$29),0,IF(AND($C10081&gt;=MAX(INDEX($C$1:$C$13701,MAX(1,ROW()-設定!$B$24)):INDEX($C$1:$C$13701,MAX(1,ROW()-1))),$C10081&gt;MAX(INDEX($C$1:$C$13701,MIN(13701,ROW()+1)):INDEX($C$1:$C$13701,MIN(13701,ROW()+設定!$B$24))),$C10081&gt;=設定!$B$32,$C10081&gt;=MAX(MIN(INDEX($C$1:$C$13701,MAX(1,ROW()-設定!$B$26)):INDEX($C$1:$C$13701,MAX(1,ROW()-1))),MIN(INDEX($C$1:$C$13701,MIN(13701,ROW()+1)):INDEX($C$1:$C$13701,MIN(13701,ROW()+設定!$B$26))))*10^(設定!$B$27/20)),1,0))</f>
        <v>0</v>
      </c>
      <c r="G10081" s="33" t="n">
        <f aca="false">$G10080+IF($F10081=1,1,0)</f>
        <v>5</v>
      </c>
      <c r="H10081" s="0" t="str">
        <f aca="false">IF($F10081=1,$G10081,"")</f>
        <v/>
      </c>
    </row>
    <row r="10082" customFormat="false" ht="15" hidden="false" customHeight="false" outlineLevel="0" collapsed="false">
      <c r="A10082" s="30" t="n">
        <v>1575</v>
      </c>
      <c r="B10082" s="31" t="n">
        <v>-22.6466</v>
      </c>
      <c r="C10082" s="32" t="n">
        <f aca="false">IF($A10082="","",IF(設定!$B$21="dB",10^($B10082/20),ABS($B10082)))</f>
        <v>0.0737343744296995</v>
      </c>
      <c r="D10082" s="32" t="n">
        <f aca="false">IF($A10082="","",$A10082^2)</f>
        <v>2480625</v>
      </c>
      <c r="E10082" s="32" t="n">
        <f aca="false">IF($A10082="","",IF($C10082&lt;=0,"",1/$C10082^2))</f>
        <v>183.933146380796</v>
      </c>
      <c r="F10082" s="33" t="n">
        <f aca="false">IF(OR(ROW()-設定!$B$30&lt;2,ROW()+設定!$B$30&gt;13701,N($A10082)&lt;=0,N(INDEX($A$2:$A$13701,MIN(13700,MAX(1,ROW()-1+設定!$B$30))))&lt;=0,$A10082&lt;設定!$B$28,$A10082&gt;設定!$B$29),0,IF(AND($C10082&gt;=MAX(INDEX($C$1:$C$13701,MAX(1,ROW()-設定!$B$24)):INDEX($C$1:$C$13701,MAX(1,ROW()-1))),$C10082&gt;MAX(INDEX($C$1:$C$13701,MIN(13701,ROW()+1)):INDEX($C$1:$C$13701,MIN(13701,ROW()+設定!$B$24))),$C10082&gt;=設定!$B$32,$C10082&gt;=MAX(MIN(INDEX($C$1:$C$13701,MAX(1,ROW()-設定!$B$26)):INDEX($C$1:$C$13701,MAX(1,ROW()-1))),MIN(INDEX($C$1:$C$13701,MIN(13701,ROW()+1)):INDEX($C$1:$C$13701,MIN(13701,ROW()+設定!$B$26))))*10^(設定!$B$27/20)),1,0))</f>
        <v>0</v>
      </c>
      <c r="G10082" s="33" t="n">
        <f aca="false">$G10081+IF($F10082=1,1,0)</f>
        <v>5</v>
      </c>
      <c r="H10082" s="0" t="str">
        <f aca="false">IF($F10082=1,$G10082,"")</f>
        <v/>
      </c>
    </row>
    <row r="10083" customFormat="false" ht="15" hidden="false" customHeight="false" outlineLevel="0" collapsed="false">
      <c r="A10083" s="30" t="n">
        <v>1575.15625</v>
      </c>
      <c r="B10083" s="31" t="n">
        <v>-22.9412</v>
      </c>
      <c r="C10083" s="32" t="n">
        <f aca="false">IF($A10083="","",IF(設定!$B$21="dB",10^($B10083/20),ABS($B10083)))</f>
        <v>0.071275455264362</v>
      </c>
      <c r="D10083" s="32" t="n">
        <f aca="false">IF($A10083="","",$A10083^2)</f>
        <v>2481117.21191406</v>
      </c>
      <c r="E10083" s="32" t="n">
        <f aca="false">IF($A10083="","",IF($C10083&lt;=0,"",1/$C10083^2))</f>
        <v>196.843011191145</v>
      </c>
      <c r="F10083" s="33" t="n">
        <f aca="false">IF(OR(ROW()-設定!$B$30&lt;2,ROW()+設定!$B$30&gt;13701,N($A10083)&lt;=0,N(INDEX($A$2:$A$13701,MIN(13700,MAX(1,ROW()-1+設定!$B$30))))&lt;=0,$A10083&lt;設定!$B$28,$A10083&gt;設定!$B$29),0,IF(AND($C10083&gt;=MAX(INDEX($C$1:$C$13701,MAX(1,ROW()-設定!$B$24)):INDEX($C$1:$C$13701,MAX(1,ROW()-1))),$C10083&gt;MAX(INDEX($C$1:$C$13701,MIN(13701,ROW()+1)):INDEX($C$1:$C$13701,MIN(13701,ROW()+設定!$B$24))),$C10083&gt;=設定!$B$32,$C10083&gt;=MAX(MIN(INDEX($C$1:$C$13701,MAX(1,ROW()-設定!$B$26)):INDEX($C$1:$C$13701,MAX(1,ROW()-1))),MIN(INDEX($C$1:$C$13701,MIN(13701,ROW()+1)):INDEX($C$1:$C$13701,MIN(13701,ROW()+設定!$B$26))))*10^(設定!$B$27/20)),1,0))</f>
        <v>0</v>
      </c>
      <c r="G10083" s="33" t="n">
        <f aca="false">$G10082+IF($F10083=1,1,0)</f>
        <v>5</v>
      </c>
      <c r="H10083" s="0" t="str">
        <f aca="false">IF($F10083=1,$G10083,"")</f>
        <v/>
      </c>
    </row>
    <row r="10084" customFormat="false" ht="15" hidden="false" customHeight="false" outlineLevel="0" collapsed="false">
      <c r="A10084" s="30" t="n">
        <v>1575.3125</v>
      </c>
      <c r="B10084" s="31" t="n">
        <v>-22.9064</v>
      </c>
      <c r="C10084" s="32" t="n">
        <f aca="false">IF($A10084="","",IF(設定!$B$21="dB",10^($B10084/20),ABS($B10084)))</f>
        <v>0.071561593060238</v>
      </c>
      <c r="D10084" s="32" t="n">
        <f aca="false">IF($A10084="","",$A10084^2)</f>
        <v>2481609.47265625</v>
      </c>
      <c r="E10084" s="32" t="n">
        <f aca="false">IF($A10084="","",IF($C10084&lt;=0,"",1/$C10084^2))</f>
        <v>195.272011518552</v>
      </c>
      <c r="F10084" s="33" t="n">
        <f aca="false">IF(OR(ROW()-設定!$B$30&lt;2,ROW()+設定!$B$30&gt;13701,N($A10084)&lt;=0,N(INDEX($A$2:$A$13701,MIN(13700,MAX(1,ROW()-1+設定!$B$30))))&lt;=0,$A10084&lt;設定!$B$28,$A10084&gt;設定!$B$29),0,IF(AND($C10084&gt;=MAX(INDEX($C$1:$C$13701,MAX(1,ROW()-設定!$B$24)):INDEX($C$1:$C$13701,MAX(1,ROW()-1))),$C10084&gt;MAX(INDEX($C$1:$C$13701,MIN(13701,ROW()+1)):INDEX($C$1:$C$13701,MIN(13701,ROW()+設定!$B$24))),$C10084&gt;=設定!$B$32,$C10084&gt;=MAX(MIN(INDEX($C$1:$C$13701,MAX(1,ROW()-設定!$B$26)):INDEX($C$1:$C$13701,MAX(1,ROW()-1))),MIN(INDEX($C$1:$C$13701,MIN(13701,ROW()+1)):INDEX($C$1:$C$13701,MIN(13701,ROW()+設定!$B$26))))*10^(設定!$B$27/20)),1,0))</f>
        <v>0</v>
      </c>
      <c r="G10084" s="33" t="n">
        <f aca="false">$G10083+IF($F10084=1,1,0)</f>
        <v>5</v>
      </c>
      <c r="H10084" s="0" t="str">
        <f aca="false">IF($F10084=1,$G10084,"")</f>
        <v/>
      </c>
    </row>
    <row r="10085" customFormat="false" ht="15" hidden="false" customHeight="false" outlineLevel="0" collapsed="false">
      <c r="A10085" s="30" t="n">
        <v>1575.46875</v>
      </c>
      <c r="B10085" s="31" t="n">
        <v>-22.6831</v>
      </c>
      <c r="C10085" s="32" t="n">
        <f aca="false">IF($A10085="","",IF(設定!$B$21="dB",10^($B10085/20),ABS($B10085)))</f>
        <v>0.0734251766426112</v>
      </c>
      <c r="D10085" s="32" t="n">
        <f aca="false">IF($A10085="","",$A10085^2)</f>
        <v>2482101.78222656</v>
      </c>
      <c r="E10085" s="32" t="n">
        <f aca="false">IF($A10085="","",IF($C10085&lt;=0,"",1/$C10085^2))</f>
        <v>185.485514915436</v>
      </c>
      <c r="F10085" s="33" t="n">
        <f aca="false">IF(OR(ROW()-設定!$B$30&lt;2,ROW()+設定!$B$30&gt;13701,N($A10085)&lt;=0,N(INDEX($A$2:$A$13701,MIN(13700,MAX(1,ROW()-1+設定!$B$30))))&lt;=0,$A10085&lt;設定!$B$28,$A10085&gt;設定!$B$29),0,IF(AND($C10085&gt;=MAX(INDEX($C$1:$C$13701,MAX(1,ROW()-設定!$B$24)):INDEX($C$1:$C$13701,MAX(1,ROW()-1))),$C10085&gt;MAX(INDEX($C$1:$C$13701,MIN(13701,ROW()+1)):INDEX($C$1:$C$13701,MIN(13701,ROW()+設定!$B$24))),$C10085&gt;=設定!$B$32,$C10085&gt;=MAX(MIN(INDEX($C$1:$C$13701,MAX(1,ROW()-設定!$B$26)):INDEX($C$1:$C$13701,MAX(1,ROW()-1))),MIN(INDEX($C$1:$C$13701,MIN(13701,ROW()+1)):INDEX($C$1:$C$13701,MIN(13701,ROW()+設定!$B$26))))*10^(設定!$B$27/20)),1,0))</f>
        <v>0</v>
      </c>
      <c r="G10085" s="33" t="n">
        <f aca="false">$G10084+IF($F10085=1,1,0)</f>
        <v>5</v>
      </c>
      <c r="H10085" s="0" t="str">
        <f aca="false">IF($F10085=1,$G10085,"")</f>
        <v/>
      </c>
    </row>
    <row r="10086" customFormat="false" ht="15" hidden="false" customHeight="false" outlineLevel="0" collapsed="false">
      <c r="A10086" s="30" t="n">
        <v>1575.625</v>
      </c>
      <c r="B10086" s="31" t="n">
        <v>-22.9032</v>
      </c>
      <c r="C10086" s="32" t="n">
        <f aca="false">IF($A10086="","",IF(設定!$B$21="dB",10^($B10086/20),ABS($B10086)))</f>
        <v>0.0715879621824974</v>
      </c>
      <c r="D10086" s="32" t="n">
        <f aca="false">IF($A10086="","",$A10086^2)</f>
        <v>2482594.140625</v>
      </c>
      <c r="E10086" s="32" t="n">
        <f aca="false">IF($A10086="","",IF($C10086&lt;=0,"",1/$C10086^2))</f>
        <v>195.128182778229</v>
      </c>
      <c r="F10086" s="33" t="n">
        <f aca="false">IF(OR(ROW()-設定!$B$30&lt;2,ROW()+設定!$B$30&gt;13701,N($A10086)&lt;=0,N(INDEX($A$2:$A$13701,MIN(13700,MAX(1,ROW()-1+設定!$B$30))))&lt;=0,$A10086&lt;設定!$B$28,$A10086&gt;設定!$B$29),0,IF(AND($C10086&gt;=MAX(INDEX($C$1:$C$13701,MAX(1,ROW()-設定!$B$24)):INDEX($C$1:$C$13701,MAX(1,ROW()-1))),$C10086&gt;MAX(INDEX($C$1:$C$13701,MIN(13701,ROW()+1)):INDEX($C$1:$C$13701,MIN(13701,ROW()+設定!$B$24))),$C10086&gt;=設定!$B$32,$C10086&gt;=MAX(MIN(INDEX($C$1:$C$13701,MAX(1,ROW()-設定!$B$26)):INDEX($C$1:$C$13701,MAX(1,ROW()-1))),MIN(INDEX($C$1:$C$13701,MIN(13701,ROW()+1)):INDEX($C$1:$C$13701,MIN(13701,ROW()+設定!$B$26))))*10^(設定!$B$27/20)),1,0))</f>
        <v>0</v>
      </c>
      <c r="G10086" s="33" t="n">
        <f aca="false">$G10085+IF($F10086=1,1,0)</f>
        <v>5</v>
      </c>
      <c r="H10086" s="0" t="str">
        <f aca="false">IF($F10086=1,$G10086,"")</f>
        <v/>
      </c>
    </row>
    <row r="10087" customFormat="false" ht="15" hidden="false" customHeight="false" outlineLevel="0" collapsed="false">
      <c r="A10087" s="30" t="n">
        <v>1575.78125</v>
      </c>
      <c r="B10087" s="31" t="n">
        <v>-22.6621</v>
      </c>
      <c r="C10087" s="32" t="n">
        <f aca="false">IF($A10087="","",IF(設定!$B$21="dB",10^($B10087/20),ABS($B10087)))</f>
        <v>0.0736029125163671</v>
      </c>
      <c r="D10087" s="32" t="n">
        <f aca="false">IF($A10087="","",$A10087^2)</f>
        <v>2483086.54785156</v>
      </c>
      <c r="E10087" s="32" t="n">
        <f aca="false">IF($A10087="","",IF($C10087&lt;=0,"",1/$C10087^2))</f>
        <v>184.590777895931</v>
      </c>
      <c r="F10087" s="33" t="n">
        <f aca="false">IF(OR(ROW()-設定!$B$30&lt;2,ROW()+設定!$B$30&gt;13701,N($A10087)&lt;=0,N(INDEX($A$2:$A$13701,MIN(13700,MAX(1,ROW()-1+設定!$B$30))))&lt;=0,$A10087&lt;設定!$B$28,$A10087&gt;設定!$B$29),0,IF(AND($C10087&gt;=MAX(INDEX($C$1:$C$13701,MAX(1,ROW()-設定!$B$24)):INDEX($C$1:$C$13701,MAX(1,ROW()-1))),$C10087&gt;MAX(INDEX($C$1:$C$13701,MIN(13701,ROW()+1)):INDEX($C$1:$C$13701,MIN(13701,ROW()+設定!$B$24))),$C10087&gt;=設定!$B$32,$C10087&gt;=MAX(MIN(INDEX($C$1:$C$13701,MAX(1,ROW()-設定!$B$26)):INDEX($C$1:$C$13701,MAX(1,ROW()-1))),MIN(INDEX($C$1:$C$13701,MIN(13701,ROW()+1)):INDEX($C$1:$C$13701,MIN(13701,ROW()+設定!$B$26))))*10^(設定!$B$27/20)),1,0))</f>
        <v>0</v>
      </c>
      <c r="G10087" s="33" t="n">
        <f aca="false">$G10086+IF($F10087=1,1,0)</f>
        <v>5</v>
      </c>
      <c r="H10087" s="0" t="str">
        <f aca="false">IF($F10087=1,$G10087,"")</f>
        <v/>
      </c>
    </row>
    <row r="10088" customFormat="false" ht="15" hidden="false" customHeight="false" outlineLevel="0" collapsed="false">
      <c r="A10088" s="30" t="n">
        <v>1575.9375</v>
      </c>
      <c r="B10088" s="31" t="n">
        <v>-22.6086</v>
      </c>
      <c r="C10088" s="32" t="n">
        <f aca="false">IF($A10088="","",IF(設定!$B$21="dB",10^($B10088/20),ABS($B10088)))</f>
        <v>0.074057662468032</v>
      </c>
      <c r="D10088" s="32" t="n">
        <f aca="false">IF($A10088="","",$A10088^2)</f>
        <v>2483579.00390625</v>
      </c>
      <c r="E10088" s="32" t="n">
        <f aca="false">IF($A10088="","",IF($C10088&lt;=0,"",1/$C10088^2))</f>
        <v>182.330784256878</v>
      </c>
      <c r="F10088" s="33" t="n">
        <f aca="false">IF(OR(ROW()-設定!$B$30&lt;2,ROW()+設定!$B$30&gt;13701,N($A10088)&lt;=0,N(INDEX($A$2:$A$13701,MIN(13700,MAX(1,ROW()-1+設定!$B$30))))&lt;=0,$A10088&lt;設定!$B$28,$A10088&gt;設定!$B$29),0,IF(AND($C10088&gt;=MAX(INDEX($C$1:$C$13701,MAX(1,ROW()-設定!$B$24)):INDEX($C$1:$C$13701,MAX(1,ROW()-1))),$C10088&gt;MAX(INDEX($C$1:$C$13701,MIN(13701,ROW()+1)):INDEX($C$1:$C$13701,MIN(13701,ROW()+設定!$B$24))),$C10088&gt;=設定!$B$32,$C10088&gt;=MAX(MIN(INDEX($C$1:$C$13701,MAX(1,ROW()-設定!$B$26)):INDEX($C$1:$C$13701,MAX(1,ROW()-1))),MIN(INDEX($C$1:$C$13701,MIN(13701,ROW()+1)):INDEX($C$1:$C$13701,MIN(13701,ROW()+設定!$B$26))))*10^(設定!$B$27/20)),1,0))</f>
        <v>0</v>
      </c>
      <c r="G10088" s="33" t="n">
        <f aca="false">$G10087+IF($F10088=1,1,0)</f>
        <v>5</v>
      </c>
      <c r="H10088" s="0" t="str">
        <f aca="false">IF($F10088=1,$G10088,"")</f>
        <v/>
      </c>
    </row>
    <row r="10089" customFormat="false" ht="15" hidden="false" customHeight="false" outlineLevel="0" collapsed="false">
      <c r="A10089" s="30" t="n">
        <v>1576.09375</v>
      </c>
      <c r="B10089" s="31" t="n">
        <v>-22.2087</v>
      </c>
      <c r="C10089" s="32" t="n">
        <f aca="false">IF($A10089="","",IF(設定!$B$21="dB",10^($B10089/20),ABS($B10089)))</f>
        <v>0.0775469997742262</v>
      </c>
      <c r="D10089" s="32" t="n">
        <f aca="false">IF($A10089="","",$A10089^2)</f>
        <v>2484071.50878906</v>
      </c>
      <c r="E10089" s="32" t="n">
        <f aca="false">IF($A10089="","",IF($C10089&lt;=0,"",1/$C10089^2))</f>
        <v>166.291480549296</v>
      </c>
      <c r="F10089" s="33" t="n">
        <f aca="false">IF(OR(ROW()-設定!$B$30&lt;2,ROW()+設定!$B$30&gt;13701,N($A10089)&lt;=0,N(INDEX($A$2:$A$13701,MIN(13700,MAX(1,ROW()-1+設定!$B$30))))&lt;=0,$A10089&lt;設定!$B$28,$A10089&gt;設定!$B$29),0,IF(AND($C10089&gt;=MAX(INDEX($C$1:$C$13701,MAX(1,ROW()-設定!$B$24)):INDEX($C$1:$C$13701,MAX(1,ROW()-1))),$C10089&gt;MAX(INDEX($C$1:$C$13701,MIN(13701,ROW()+1)):INDEX($C$1:$C$13701,MIN(13701,ROW()+設定!$B$24))),$C10089&gt;=設定!$B$32,$C10089&gt;=MAX(MIN(INDEX($C$1:$C$13701,MAX(1,ROW()-設定!$B$26)):INDEX($C$1:$C$13701,MAX(1,ROW()-1))),MIN(INDEX($C$1:$C$13701,MIN(13701,ROW()+1)):INDEX($C$1:$C$13701,MIN(13701,ROW()+設定!$B$26))))*10^(設定!$B$27/20)),1,0))</f>
        <v>0</v>
      </c>
      <c r="G10089" s="33" t="n">
        <f aca="false">$G10088+IF($F10089=1,1,0)</f>
        <v>5</v>
      </c>
      <c r="H10089" s="0" t="str">
        <f aca="false">IF($F10089=1,$G10089,"")</f>
        <v/>
      </c>
    </row>
    <row r="10090" customFormat="false" ht="15" hidden="false" customHeight="false" outlineLevel="0" collapsed="false">
      <c r="A10090" s="30" t="n">
        <v>1576.25</v>
      </c>
      <c r="B10090" s="31" t="n">
        <v>-22.1037</v>
      </c>
      <c r="C10090" s="32" t="n">
        <f aca="false">IF($A10090="","",IF(設定!$B$21="dB",10^($B10090/20),ABS($B10090)))</f>
        <v>0.0784901212548043</v>
      </c>
      <c r="D10090" s="32" t="n">
        <f aca="false">IF($A10090="","",$A10090^2)</f>
        <v>2484564.0625</v>
      </c>
      <c r="E10090" s="32" t="n">
        <f aca="false">IF($A10090="","",IF($C10090&lt;=0,"",1/$C10090^2))</f>
        <v>162.319239773413</v>
      </c>
      <c r="F10090" s="33" t="n">
        <f aca="false">IF(OR(ROW()-設定!$B$30&lt;2,ROW()+設定!$B$30&gt;13701,N($A10090)&lt;=0,N(INDEX($A$2:$A$13701,MIN(13700,MAX(1,ROW()-1+設定!$B$30))))&lt;=0,$A10090&lt;設定!$B$28,$A10090&gt;設定!$B$29),0,IF(AND($C10090&gt;=MAX(INDEX($C$1:$C$13701,MAX(1,ROW()-設定!$B$24)):INDEX($C$1:$C$13701,MAX(1,ROW()-1))),$C10090&gt;MAX(INDEX($C$1:$C$13701,MIN(13701,ROW()+1)):INDEX($C$1:$C$13701,MIN(13701,ROW()+設定!$B$24))),$C10090&gt;=設定!$B$32,$C10090&gt;=MAX(MIN(INDEX($C$1:$C$13701,MAX(1,ROW()-設定!$B$26)):INDEX($C$1:$C$13701,MAX(1,ROW()-1))),MIN(INDEX($C$1:$C$13701,MIN(13701,ROW()+1)):INDEX($C$1:$C$13701,MIN(13701,ROW()+設定!$B$26))))*10^(設定!$B$27/20)),1,0))</f>
        <v>0</v>
      </c>
      <c r="G10090" s="33" t="n">
        <f aca="false">$G10089+IF($F10090=1,1,0)</f>
        <v>5</v>
      </c>
      <c r="H10090" s="0" t="str">
        <f aca="false">IF($F10090=1,$G10090,"")</f>
        <v/>
      </c>
    </row>
    <row r="10091" customFormat="false" ht="15" hidden="false" customHeight="false" outlineLevel="0" collapsed="false">
      <c r="A10091" s="30" t="n">
        <v>1576.40625</v>
      </c>
      <c r="B10091" s="31" t="n">
        <v>-21.8654</v>
      </c>
      <c r="C10091" s="32" t="n">
        <f aca="false">IF($A10091="","",IF(設定!$B$21="dB",10^($B10091/20),ABS($B10091)))</f>
        <v>0.0806733329834321</v>
      </c>
      <c r="D10091" s="32" t="n">
        <f aca="false">IF($A10091="","",$A10091^2)</f>
        <v>2485056.66503906</v>
      </c>
      <c r="E10091" s="32" t="n">
        <f aca="false">IF($A10091="","",IF($C10091&lt;=0,"",1/$C10091^2))</f>
        <v>153.652630611729</v>
      </c>
      <c r="F10091" s="33" t="n">
        <f aca="false">IF(OR(ROW()-設定!$B$30&lt;2,ROW()+設定!$B$30&gt;13701,N($A10091)&lt;=0,N(INDEX($A$2:$A$13701,MIN(13700,MAX(1,ROW()-1+設定!$B$30))))&lt;=0,$A10091&lt;設定!$B$28,$A10091&gt;設定!$B$29),0,IF(AND($C10091&gt;=MAX(INDEX($C$1:$C$13701,MAX(1,ROW()-設定!$B$24)):INDEX($C$1:$C$13701,MAX(1,ROW()-1))),$C10091&gt;MAX(INDEX($C$1:$C$13701,MIN(13701,ROW()+1)):INDEX($C$1:$C$13701,MIN(13701,ROW()+設定!$B$24))),$C10091&gt;=設定!$B$32,$C10091&gt;=MAX(MIN(INDEX($C$1:$C$13701,MAX(1,ROW()-設定!$B$26)):INDEX($C$1:$C$13701,MAX(1,ROW()-1))),MIN(INDEX($C$1:$C$13701,MIN(13701,ROW()+1)):INDEX($C$1:$C$13701,MIN(13701,ROW()+設定!$B$26))))*10^(設定!$B$27/20)),1,0))</f>
        <v>0</v>
      </c>
      <c r="G10091" s="33" t="n">
        <f aca="false">$G10090+IF($F10091=1,1,0)</f>
        <v>5</v>
      </c>
      <c r="H10091" s="0" t="str">
        <f aca="false">IF($F10091=1,$G10091,"")</f>
        <v/>
      </c>
    </row>
    <row r="10092" customFormat="false" ht="15" hidden="false" customHeight="false" outlineLevel="0" collapsed="false">
      <c r="A10092" s="30" t="n">
        <v>1576.5625</v>
      </c>
      <c r="B10092" s="31" t="n">
        <v>-21.6445</v>
      </c>
      <c r="C10092" s="32" t="n">
        <f aca="false">IF($A10092="","",IF(設定!$B$21="dB",10^($B10092/20),ABS($B10092)))</f>
        <v>0.0827513333167638</v>
      </c>
      <c r="D10092" s="32" t="n">
        <f aca="false">IF($A10092="","",$A10092^2)</f>
        <v>2485549.31640625</v>
      </c>
      <c r="E10092" s="32" t="n">
        <f aca="false">IF($A10092="","",IF($C10092&lt;=0,"",1/$C10092^2))</f>
        <v>146.032661344858</v>
      </c>
      <c r="F10092" s="33" t="n">
        <f aca="false">IF(OR(ROW()-設定!$B$30&lt;2,ROW()+設定!$B$30&gt;13701,N($A10092)&lt;=0,N(INDEX($A$2:$A$13701,MIN(13700,MAX(1,ROW()-1+設定!$B$30))))&lt;=0,$A10092&lt;設定!$B$28,$A10092&gt;設定!$B$29),0,IF(AND($C10092&gt;=MAX(INDEX($C$1:$C$13701,MAX(1,ROW()-設定!$B$24)):INDEX($C$1:$C$13701,MAX(1,ROW()-1))),$C10092&gt;MAX(INDEX($C$1:$C$13701,MIN(13701,ROW()+1)):INDEX($C$1:$C$13701,MIN(13701,ROW()+設定!$B$24))),$C10092&gt;=設定!$B$32,$C10092&gt;=MAX(MIN(INDEX($C$1:$C$13701,MAX(1,ROW()-設定!$B$26)):INDEX($C$1:$C$13701,MAX(1,ROW()-1))),MIN(INDEX($C$1:$C$13701,MIN(13701,ROW()+1)):INDEX($C$1:$C$13701,MIN(13701,ROW()+設定!$B$26))))*10^(設定!$B$27/20)),1,0))</f>
        <v>0</v>
      </c>
      <c r="G10092" s="33" t="n">
        <f aca="false">$G10091+IF($F10092=1,1,0)</f>
        <v>5</v>
      </c>
      <c r="H10092" s="0" t="str">
        <f aca="false">IF($F10092=1,$G10092,"")</f>
        <v/>
      </c>
    </row>
    <row r="10093" customFormat="false" ht="15" hidden="false" customHeight="false" outlineLevel="0" collapsed="false">
      <c r="A10093" s="30" t="n">
        <v>1576.71875</v>
      </c>
      <c r="B10093" s="31" t="n">
        <v>-21.1861</v>
      </c>
      <c r="C10093" s="32" t="n">
        <f aca="false">IF($A10093="","",IF(設定!$B$21="dB",10^($B10093/20),ABS($B10093)))</f>
        <v>0.0872358505904288</v>
      </c>
      <c r="D10093" s="32" t="n">
        <f aca="false">IF($A10093="","",$A10093^2)</f>
        <v>2486042.01660156</v>
      </c>
      <c r="E10093" s="32" t="n">
        <f aca="false">IF($A10093="","",IF($C10093&lt;=0,"",1/$C10093^2))</f>
        <v>131.404427967839</v>
      </c>
      <c r="F10093" s="33" t="n">
        <f aca="false">IF(OR(ROW()-設定!$B$30&lt;2,ROW()+設定!$B$30&gt;13701,N($A10093)&lt;=0,N(INDEX($A$2:$A$13701,MIN(13700,MAX(1,ROW()-1+設定!$B$30))))&lt;=0,$A10093&lt;設定!$B$28,$A10093&gt;設定!$B$29),0,IF(AND($C10093&gt;=MAX(INDEX($C$1:$C$13701,MAX(1,ROW()-設定!$B$24)):INDEX($C$1:$C$13701,MAX(1,ROW()-1))),$C10093&gt;MAX(INDEX($C$1:$C$13701,MIN(13701,ROW()+1)):INDEX($C$1:$C$13701,MIN(13701,ROW()+設定!$B$24))),$C10093&gt;=設定!$B$32,$C10093&gt;=MAX(MIN(INDEX($C$1:$C$13701,MAX(1,ROW()-設定!$B$26)):INDEX($C$1:$C$13701,MAX(1,ROW()-1))),MIN(INDEX($C$1:$C$13701,MIN(13701,ROW()+1)):INDEX($C$1:$C$13701,MIN(13701,ROW()+設定!$B$26))))*10^(設定!$B$27/20)),1,0))</f>
        <v>0</v>
      </c>
      <c r="G10093" s="33" t="n">
        <f aca="false">$G10092+IF($F10093=1,1,0)</f>
        <v>5</v>
      </c>
      <c r="H10093" s="0" t="str">
        <f aca="false">IF($F10093=1,$G10093,"")</f>
        <v/>
      </c>
    </row>
    <row r="10094" customFormat="false" ht="15" hidden="false" customHeight="false" outlineLevel="0" collapsed="false">
      <c r="A10094" s="30" t="n">
        <v>1576.875</v>
      </c>
      <c r="B10094" s="31" t="n">
        <v>-20.7643</v>
      </c>
      <c r="C10094" s="32" t="n">
        <f aca="false">IF($A10094="","",IF(設定!$B$21="dB",10^($B10094/20),ABS($B10094)))</f>
        <v>0.0915767022114117</v>
      </c>
      <c r="D10094" s="32" t="n">
        <f aca="false">IF($A10094="","",$A10094^2)</f>
        <v>2486534.765625</v>
      </c>
      <c r="E10094" s="32" t="n">
        <f aca="false">IF($A10094="","",IF($C10094&lt;=0,"",1/$C10094^2))</f>
        <v>119.242205463851</v>
      </c>
      <c r="F10094" s="33" t="n">
        <f aca="false">IF(OR(ROW()-設定!$B$30&lt;2,ROW()+設定!$B$30&gt;13701,N($A10094)&lt;=0,N(INDEX($A$2:$A$13701,MIN(13700,MAX(1,ROW()-1+設定!$B$30))))&lt;=0,$A10094&lt;設定!$B$28,$A10094&gt;設定!$B$29),0,IF(AND($C10094&gt;=MAX(INDEX($C$1:$C$13701,MAX(1,ROW()-設定!$B$24)):INDEX($C$1:$C$13701,MAX(1,ROW()-1))),$C10094&gt;MAX(INDEX($C$1:$C$13701,MIN(13701,ROW()+1)):INDEX($C$1:$C$13701,MIN(13701,ROW()+設定!$B$24))),$C10094&gt;=設定!$B$32,$C10094&gt;=MAX(MIN(INDEX($C$1:$C$13701,MAX(1,ROW()-設定!$B$26)):INDEX($C$1:$C$13701,MAX(1,ROW()-1))),MIN(INDEX($C$1:$C$13701,MIN(13701,ROW()+1)):INDEX($C$1:$C$13701,MIN(13701,ROW()+設定!$B$26))))*10^(設定!$B$27/20)),1,0))</f>
        <v>0</v>
      </c>
      <c r="G10094" s="33" t="n">
        <f aca="false">$G10093+IF($F10094=1,1,0)</f>
        <v>5</v>
      </c>
      <c r="H10094" s="0" t="str">
        <f aca="false">IF($F10094=1,$G10094,"")</f>
        <v/>
      </c>
    </row>
    <row r="10095" customFormat="false" ht="15" hidden="false" customHeight="false" outlineLevel="0" collapsed="false">
      <c r="A10095" s="30" t="n">
        <v>1577.03125</v>
      </c>
      <c r="B10095" s="31" t="n">
        <v>-20.4227</v>
      </c>
      <c r="C10095" s="32" t="n">
        <f aca="false">IF($A10095="","",IF(設定!$B$21="dB",10^($B10095/20),ABS($B10095)))</f>
        <v>0.0952500034328912</v>
      </c>
      <c r="D10095" s="32" t="n">
        <f aca="false">IF($A10095="","",$A10095^2)</f>
        <v>2487027.56347656</v>
      </c>
      <c r="E10095" s="32" t="n">
        <f aca="false">IF($A10095="","",IF($C10095&lt;=0,"",1/$C10095^2))</f>
        <v>110.222434722086</v>
      </c>
      <c r="F10095" s="33" t="n">
        <f aca="false">IF(OR(ROW()-設定!$B$30&lt;2,ROW()+設定!$B$30&gt;13701,N($A10095)&lt;=0,N(INDEX($A$2:$A$13701,MIN(13700,MAX(1,ROW()-1+設定!$B$30))))&lt;=0,$A10095&lt;設定!$B$28,$A10095&gt;設定!$B$29),0,IF(AND($C10095&gt;=MAX(INDEX($C$1:$C$13701,MAX(1,ROW()-設定!$B$24)):INDEX($C$1:$C$13701,MAX(1,ROW()-1))),$C10095&gt;MAX(INDEX($C$1:$C$13701,MIN(13701,ROW()+1)):INDEX($C$1:$C$13701,MIN(13701,ROW()+設定!$B$24))),$C10095&gt;=設定!$B$32,$C10095&gt;=MAX(MIN(INDEX($C$1:$C$13701,MAX(1,ROW()-設定!$B$26)):INDEX($C$1:$C$13701,MAX(1,ROW()-1))),MIN(INDEX($C$1:$C$13701,MIN(13701,ROW()+1)):INDEX($C$1:$C$13701,MIN(13701,ROW()+設定!$B$26))))*10^(設定!$B$27/20)),1,0))</f>
        <v>0</v>
      </c>
      <c r="G10095" s="33" t="n">
        <f aca="false">$G10094+IF($F10095=1,1,0)</f>
        <v>5</v>
      </c>
      <c r="H10095" s="0" t="str">
        <f aca="false">IF($F10095=1,$G10095,"")</f>
        <v/>
      </c>
    </row>
    <row r="10096" customFormat="false" ht="15" hidden="false" customHeight="false" outlineLevel="0" collapsed="false">
      <c r="A10096" s="30" t="n">
        <v>1577.1875</v>
      </c>
      <c r="B10096" s="31" t="n">
        <v>-20.2888</v>
      </c>
      <c r="C10096" s="32" t="n">
        <f aca="false">IF($A10096="","",IF(設定!$B$21="dB",10^($B10096/20),ABS($B10096)))</f>
        <v>0.0967297354487258</v>
      </c>
      <c r="D10096" s="32" t="n">
        <f aca="false">IF($A10096="","",$A10096^2)</f>
        <v>2487520.41015625</v>
      </c>
      <c r="E10096" s="32" t="n">
        <f aca="false">IF($A10096="","",IF($C10096&lt;=0,"",1/$C10096^2))</f>
        <v>106.875952924922</v>
      </c>
      <c r="F10096" s="33" t="n">
        <f aca="false">IF(OR(ROW()-設定!$B$30&lt;2,ROW()+設定!$B$30&gt;13701,N($A10096)&lt;=0,N(INDEX($A$2:$A$13701,MIN(13700,MAX(1,ROW()-1+設定!$B$30))))&lt;=0,$A10096&lt;設定!$B$28,$A10096&gt;設定!$B$29),0,IF(AND($C10096&gt;=MAX(INDEX($C$1:$C$13701,MAX(1,ROW()-設定!$B$24)):INDEX($C$1:$C$13701,MAX(1,ROW()-1))),$C10096&gt;MAX(INDEX($C$1:$C$13701,MIN(13701,ROW()+1)):INDEX($C$1:$C$13701,MIN(13701,ROW()+設定!$B$24))),$C10096&gt;=設定!$B$32,$C10096&gt;=MAX(MIN(INDEX($C$1:$C$13701,MAX(1,ROW()-設定!$B$26)):INDEX($C$1:$C$13701,MAX(1,ROW()-1))),MIN(INDEX($C$1:$C$13701,MIN(13701,ROW()+1)):INDEX($C$1:$C$13701,MIN(13701,ROW()+設定!$B$26))))*10^(設定!$B$27/20)),1,0))</f>
        <v>0</v>
      </c>
      <c r="G10096" s="33" t="n">
        <f aca="false">$G10095+IF($F10096=1,1,0)</f>
        <v>5</v>
      </c>
      <c r="H10096" s="0" t="str">
        <f aca="false">IF($F10096=1,$G10096,"")</f>
        <v/>
      </c>
    </row>
    <row r="10097" customFormat="false" ht="15" hidden="false" customHeight="false" outlineLevel="0" collapsed="false">
      <c r="A10097" s="30" t="n">
        <v>1577.34375</v>
      </c>
      <c r="B10097" s="31" t="n">
        <v>-19.6249</v>
      </c>
      <c r="C10097" s="32" t="n">
        <f aca="false">IF($A10097="","",IF(設定!$B$21="dB",10^($B10097/20),ABS($B10097)))</f>
        <v>0.104413102391402</v>
      </c>
      <c r="D10097" s="32" t="n">
        <f aca="false">IF($A10097="","",$A10097^2)</f>
        <v>2488013.30566406</v>
      </c>
      <c r="E10097" s="32" t="n">
        <f aca="false">IF($A10097="","",IF($C10097&lt;=0,"",1/$C10097^2))</f>
        <v>91.7254814573993</v>
      </c>
      <c r="F10097" s="33" t="n">
        <f aca="false">IF(OR(ROW()-設定!$B$30&lt;2,ROW()+設定!$B$30&gt;13701,N($A10097)&lt;=0,N(INDEX($A$2:$A$13701,MIN(13700,MAX(1,ROW()-1+設定!$B$30))))&lt;=0,$A10097&lt;設定!$B$28,$A10097&gt;設定!$B$29),0,IF(AND($C10097&gt;=MAX(INDEX($C$1:$C$13701,MAX(1,ROW()-設定!$B$24)):INDEX($C$1:$C$13701,MAX(1,ROW()-1))),$C10097&gt;MAX(INDEX($C$1:$C$13701,MIN(13701,ROW()+1)):INDEX($C$1:$C$13701,MIN(13701,ROW()+設定!$B$24))),$C10097&gt;=設定!$B$32,$C10097&gt;=MAX(MIN(INDEX($C$1:$C$13701,MAX(1,ROW()-設定!$B$26)):INDEX($C$1:$C$13701,MAX(1,ROW()-1))),MIN(INDEX($C$1:$C$13701,MIN(13701,ROW()+1)):INDEX($C$1:$C$13701,MIN(13701,ROW()+設定!$B$26))))*10^(設定!$B$27/20)),1,0))</f>
        <v>0</v>
      </c>
      <c r="G10097" s="33" t="n">
        <f aca="false">$G10096+IF($F10097=1,1,0)</f>
        <v>5</v>
      </c>
      <c r="H10097" s="0" t="str">
        <f aca="false">IF($F10097=1,$G10097,"")</f>
        <v/>
      </c>
    </row>
    <row r="10098" customFormat="false" ht="15" hidden="false" customHeight="false" outlineLevel="0" collapsed="false">
      <c r="A10098" s="30" t="n">
        <v>1577.5</v>
      </c>
      <c r="B10098" s="31" t="n">
        <v>-19.4499</v>
      </c>
      <c r="C10098" s="32" t="n">
        <f aca="false">IF($A10098="","",IF(設定!$B$21="dB",10^($B10098/20),ABS($B10098)))</f>
        <v>0.106538112925049</v>
      </c>
      <c r="D10098" s="32" t="n">
        <f aca="false">IF($A10098="","",$A10098^2)</f>
        <v>2488506.25</v>
      </c>
      <c r="E10098" s="32" t="n">
        <f aca="false">IF($A10098="","",IF($C10098&lt;=0,"",1/$C10098^2))</f>
        <v>88.1028586341562</v>
      </c>
      <c r="F10098" s="33" t="n">
        <f aca="false">IF(OR(ROW()-設定!$B$30&lt;2,ROW()+設定!$B$30&gt;13701,N($A10098)&lt;=0,N(INDEX($A$2:$A$13701,MIN(13700,MAX(1,ROW()-1+設定!$B$30))))&lt;=0,$A10098&lt;設定!$B$28,$A10098&gt;設定!$B$29),0,IF(AND($C10098&gt;=MAX(INDEX($C$1:$C$13701,MAX(1,ROW()-設定!$B$24)):INDEX($C$1:$C$13701,MAX(1,ROW()-1))),$C10098&gt;MAX(INDEX($C$1:$C$13701,MIN(13701,ROW()+1)):INDEX($C$1:$C$13701,MIN(13701,ROW()+設定!$B$24))),$C10098&gt;=設定!$B$32,$C10098&gt;=MAX(MIN(INDEX($C$1:$C$13701,MAX(1,ROW()-設定!$B$26)):INDEX($C$1:$C$13701,MAX(1,ROW()-1))),MIN(INDEX($C$1:$C$13701,MIN(13701,ROW()+1)):INDEX($C$1:$C$13701,MIN(13701,ROW()+設定!$B$26))))*10^(設定!$B$27/20)),1,0))</f>
        <v>0</v>
      </c>
      <c r="G10098" s="33" t="n">
        <f aca="false">$G10097+IF($F10098=1,1,0)</f>
        <v>5</v>
      </c>
      <c r="H10098" s="0" t="str">
        <f aca="false">IF($F10098=1,$G10098,"")</f>
        <v/>
      </c>
    </row>
    <row r="10099" customFormat="false" ht="15" hidden="false" customHeight="false" outlineLevel="0" collapsed="false">
      <c r="A10099" s="30" t="n">
        <v>1577.65625</v>
      </c>
      <c r="B10099" s="31" t="n">
        <v>-19.1814</v>
      </c>
      <c r="C10099" s="32" t="n">
        <f aca="false">IF($A10099="","",IF(設定!$B$21="dB",10^($B10099/20),ABS($B10099)))</f>
        <v>0.109882871489505</v>
      </c>
      <c r="D10099" s="32" t="n">
        <f aca="false">IF($A10099="","",$A10099^2)</f>
        <v>2488999.24316406</v>
      </c>
      <c r="E10099" s="32" t="n">
        <f aca="false">IF($A10099="","",IF($C10099&lt;=0,"",1/$C10099^2))</f>
        <v>82.8209103755438</v>
      </c>
      <c r="F10099" s="33" t="n">
        <f aca="false">IF(OR(ROW()-設定!$B$30&lt;2,ROW()+設定!$B$30&gt;13701,N($A10099)&lt;=0,N(INDEX($A$2:$A$13701,MIN(13700,MAX(1,ROW()-1+設定!$B$30))))&lt;=0,$A10099&lt;設定!$B$28,$A10099&gt;設定!$B$29),0,IF(AND($C10099&gt;=MAX(INDEX($C$1:$C$13701,MAX(1,ROW()-設定!$B$24)):INDEX($C$1:$C$13701,MAX(1,ROW()-1))),$C10099&gt;MAX(INDEX($C$1:$C$13701,MIN(13701,ROW()+1)):INDEX($C$1:$C$13701,MIN(13701,ROW()+設定!$B$24))),$C10099&gt;=設定!$B$32,$C10099&gt;=MAX(MIN(INDEX($C$1:$C$13701,MAX(1,ROW()-設定!$B$26)):INDEX($C$1:$C$13701,MAX(1,ROW()-1))),MIN(INDEX($C$1:$C$13701,MIN(13701,ROW()+1)):INDEX($C$1:$C$13701,MIN(13701,ROW()+設定!$B$26))))*10^(設定!$B$27/20)),1,0))</f>
        <v>0</v>
      </c>
      <c r="G10099" s="33" t="n">
        <f aca="false">$G10098+IF($F10099=1,1,0)</f>
        <v>5</v>
      </c>
      <c r="H10099" s="0" t="str">
        <f aca="false">IF($F10099=1,$G10099,"")</f>
        <v/>
      </c>
    </row>
    <row r="10100" customFormat="false" ht="15" hidden="false" customHeight="false" outlineLevel="0" collapsed="false">
      <c r="A10100" s="30" t="n">
        <v>1577.8125</v>
      </c>
      <c r="B10100" s="31" t="n">
        <v>-18.7137</v>
      </c>
      <c r="C10100" s="32" t="n">
        <f aca="false">IF($A10100="","",IF(設定!$B$21="dB",10^($B10100/20),ABS($B10100)))</f>
        <v>0.115961813882603</v>
      </c>
      <c r="D10100" s="32" t="n">
        <f aca="false">IF($A10100="","",$A10100^2)</f>
        <v>2489492.28515625</v>
      </c>
      <c r="E10100" s="32" t="n">
        <f aca="false">IF($A10100="","",IF($C10100&lt;=0,"",1/$C10100^2))</f>
        <v>74.3652427598601</v>
      </c>
      <c r="F10100" s="33" t="n">
        <f aca="false">IF(OR(ROW()-設定!$B$30&lt;2,ROW()+設定!$B$30&gt;13701,N($A10100)&lt;=0,N(INDEX($A$2:$A$13701,MIN(13700,MAX(1,ROW()-1+設定!$B$30))))&lt;=0,$A10100&lt;設定!$B$28,$A10100&gt;設定!$B$29),0,IF(AND($C10100&gt;=MAX(INDEX($C$1:$C$13701,MAX(1,ROW()-設定!$B$24)):INDEX($C$1:$C$13701,MAX(1,ROW()-1))),$C10100&gt;MAX(INDEX($C$1:$C$13701,MIN(13701,ROW()+1)):INDEX($C$1:$C$13701,MIN(13701,ROW()+設定!$B$24))),$C10100&gt;=設定!$B$32,$C10100&gt;=MAX(MIN(INDEX($C$1:$C$13701,MAX(1,ROW()-設定!$B$26)):INDEX($C$1:$C$13701,MAX(1,ROW()-1))),MIN(INDEX($C$1:$C$13701,MIN(13701,ROW()+1)):INDEX($C$1:$C$13701,MIN(13701,ROW()+設定!$B$26))))*10^(設定!$B$27/20)),1,0))</f>
        <v>0</v>
      </c>
      <c r="G10100" s="33" t="n">
        <f aca="false">$G10099+IF($F10100=1,1,0)</f>
        <v>5</v>
      </c>
      <c r="H10100" s="0" t="str">
        <f aca="false">IF($F10100=1,$G10100,"")</f>
        <v/>
      </c>
    </row>
    <row r="10101" customFormat="false" ht="15" hidden="false" customHeight="false" outlineLevel="0" collapsed="false">
      <c r="A10101" s="30" t="n">
        <v>1577.96875</v>
      </c>
      <c r="B10101" s="31" t="n">
        <v>-18.4479</v>
      </c>
      <c r="C10101" s="32" t="n">
        <f aca="false">IF($A10101="","",IF(設定!$B$21="dB",10^($B10101/20),ABS($B10101)))</f>
        <v>0.119565256536775</v>
      </c>
      <c r="D10101" s="32" t="n">
        <f aca="false">IF($A10101="","",$A10101^2)</f>
        <v>2489985.37597656</v>
      </c>
      <c r="E10101" s="32" t="n">
        <f aca="false">IF($A10101="","",IF($C10101&lt;=0,"",1/$C10101^2))</f>
        <v>69.950367419845</v>
      </c>
      <c r="F10101" s="33" t="n">
        <f aca="false">IF(OR(ROW()-設定!$B$30&lt;2,ROW()+設定!$B$30&gt;13701,N($A10101)&lt;=0,N(INDEX($A$2:$A$13701,MIN(13700,MAX(1,ROW()-1+設定!$B$30))))&lt;=0,$A10101&lt;設定!$B$28,$A10101&gt;設定!$B$29),0,IF(AND($C10101&gt;=MAX(INDEX($C$1:$C$13701,MAX(1,ROW()-設定!$B$24)):INDEX($C$1:$C$13701,MAX(1,ROW()-1))),$C10101&gt;MAX(INDEX($C$1:$C$13701,MIN(13701,ROW()+1)):INDEX($C$1:$C$13701,MIN(13701,ROW()+設定!$B$24))),$C10101&gt;=設定!$B$32,$C10101&gt;=MAX(MIN(INDEX($C$1:$C$13701,MAX(1,ROW()-設定!$B$26)):INDEX($C$1:$C$13701,MAX(1,ROW()-1))),MIN(INDEX($C$1:$C$13701,MIN(13701,ROW()+1)):INDEX($C$1:$C$13701,MIN(13701,ROW()+設定!$B$26))))*10^(設定!$B$27/20)),1,0))</f>
        <v>0</v>
      </c>
      <c r="G10101" s="33" t="n">
        <f aca="false">$G10100+IF($F10101=1,1,0)</f>
        <v>5</v>
      </c>
      <c r="H10101" s="0" t="str">
        <f aca="false">IF($F10101=1,$G10101,"")</f>
        <v/>
      </c>
    </row>
    <row r="10102" customFormat="false" ht="15" hidden="false" customHeight="false" outlineLevel="0" collapsed="false">
      <c r="A10102" s="30" t="n">
        <v>1578.125</v>
      </c>
      <c r="B10102" s="31" t="n">
        <v>-18.1033</v>
      </c>
      <c r="C10102" s="32" t="n">
        <f aca="false">IF($A10102="","",IF(設定!$B$21="dB",10^($B10102/20),ABS($B10102)))</f>
        <v>0.124404187744837</v>
      </c>
      <c r="D10102" s="32" t="n">
        <f aca="false">IF($A10102="","",$A10102^2)</f>
        <v>2490478.515625</v>
      </c>
      <c r="E10102" s="32" t="n">
        <f aca="false">IF($A10102="","",IF($C10102&lt;=0,"",1/$C10102^2))</f>
        <v>64.6145017829722</v>
      </c>
      <c r="F10102" s="33" t="n">
        <f aca="false">IF(OR(ROW()-設定!$B$30&lt;2,ROW()+設定!$B$30&gt;13701,N($A10102)&lt;=0,N(INDEX($A$2:$A$13701,MIN(13700,MAX(1,ROW()-1+設定!$B$30))))&lt;=0,$A10102&lt;設定!$B$28,$A10102&gt;設定!$B$29),0,IF(AND($C10102&gt;=MAX(INDEX($C$1:$C$13701,MAX(1,ROW()-設定!$B$24)):INDEX($C$1:$C$13701,MAX(1,ROW()-1))),$C10102&gt;MAX(INDEX($C$1:$C$13701,MIN(13701,ROW()+1)):INDEX($C$1:$C$13701,MIN(13701,ROW()+設定!$B$24))),$C10102&gt;=設定!$B$32,$C10102&gt;=MAX(MIN(INDEX($C$1:$C$13701,MAX(1,ROW()-設定!$B$26)):INDEX($C$1:$C$13701,MAX(1,ROW()-1))),MIN(INDEX($C$1:$C$13701,MIN(13701,ROW()+1)):INDEX($C$1:$C$13701,MIN(13701,ROW()+設定!$B$26))))*10^(設定!$B$27/20)),1,0))</f>
        <v>0</v>
      </c>
      <c r="G10102" s="33" t="n">
        <f aca="false">$G10101+IF($F10102=1,1,0)</f>
        <v>5</v>
      </c>
      <c r="H10102" s="0" t="str">
        <f aca="false">IF($F10102=1,$G10102,"")</f>
        <v/>
      </c>
    </row>
    <row r="10103" customFormat="false" ht="15" hidden="false" customHeight="false" outlineLevel="0" collapsed="false">
      <c r="A10103" s="30" t="n">
        <v>1578.28125</v>
      </c>
      <c r="B10103" s="31" t="n">
        <v>-17.7828</v>
      </c>
      <c r="C10103" s="32" t="n">
        <f aca="false">IF($A10103="","",IF(設定!$B$21="dB",10^($B10103/20),ABS($B10103)))</f>
        <v>0.12908031007811</v>
      </c>
      <c r="D10103" s="32" t="n">
        <f aca="false">IF($A10103="","",$A10103^2)</f>
        <v>2490971.70410156</v>
      </c>
      <c r="E10103" s="32" t="n">
        <f aca="false">IF($A10103="","",IF($C10103&lt;=0,"",1/$C10103^2))</f>
        <v>60.0177900537033</v>
      </c>
      <c r="F10103" s="33" t="n">
        <f aca="false">IF(OR(ROW()-設定!$B$30&lt;2,ROW()+設定!$B$30&gt;13701,N($A10103)&lt;=0,N(INDEX($A$2:$A$13701,MIN(13700,MAX(1,ROW()-1+設定!$B$30))))&lt;=0,$A10103&lt;設定!$B$28,$A10103&gt;設定!$B$29),0,IF(AND($C10103&gt;=MAX(INDEX($C$1:$C$13701,MAX(1,ROW()-設定!$B$24)):INDEX($C$1:$C$13701,MAX(1,ROW()-1))),$C10103&gt;MAX(INDEX($C$1:$C$13701,MIN(13701,ROW()+1)):INDEX($C$1:$C$13701,MIN(13701,ROW()+設定!$B$24))),$C10103&gt;=設定!$B$32,$C10103&gt;=MAX(MIN(INDEX($C$1:$C$13701,MAX(1,ROW()-設定!$B$26)):INDEX($C$1:$C$13701,MAX(1,ROW()-1))),MIN(INDEX($C$1:$C$13701,MIN(13701,ROW()+1)):INDEX($C$1:$C$13701,MIN(13701,ROW()+設定!$B$26))))*10^(設定!$B$27/20)),1,0))</f>
        <v>0</v>
      </c>
      <c r="G10103" s="33" t="n">
        <f aca="false">$G10102+IF($F10103=1,1,0)</f>
        <v>5</v>
      </c>
      <c r="H10103" s="0" t="str">
        <f aca="false">IF($F10103=1,$G10103,"")</f>
        <v/>
      </c>
    </row>
    <row r="10104" customFormat="false" ht="15" hidden="false" customHeight="false" outlineLevel="0" collapsed="false">
      <c r="A10104" s="30" t="n">
        <v>1578.4375</v>
      </c>
      <c r="B10104" s="31" t="n">
        <v>-17.405</v>
      </c>
      <c r="C10104" s="32" t="n">
        <f aca="false">IF($A10104="","",IF(設定!$B$21="dB",10^($B10104/20),ABS($B10104)))</f>
        <v>0.134818658059465</v>
      </c>
      <c r="D10104" s="32" t="n">
        <f aca="false">IF($A10104="","",$A10104^2)</f>
        <v>2491464.94140625</v>
      </c>
      <c r="E10104" s="32" t="n">
        <f aca="false">IF($A10104="","",IF($C10104&lt;=0,"",1/$C10104^2))</f>
        <v>55.0173920510715</v>
      </c>
      <c r="F10104" s="33" t="n">
        <f aca="false">IF(OR(ROW()-設定!$B$30&lt;2,ROW()+設定!$B$30&gt;13701,N($A10104)&lt;=0,N(INDEX($A$2:$A$13701,MIN(13700,MAX(1,ROW()-1+設定!$B$30))))&lt;=0,$A10104&lt;設定!$B$28,$A10104&gt;設定!$B$29),0,IF(AND($C10104&gt;=MAX(INDEX($C$1:$C$13701,MAX(1,ROW()-設定!$B$24)):INDEX($C$1:$C$13701,MAX(1,ROW()-1))),$C10104&gt;MAX(INDEX($C$1:$C$13701,MIN(13701,ROW()+1)):INDEX($C$1:$C$13701,MIN(13701,ROW()+設定!$B$24))),$C10104&gt;=設定!$B$32,$C10104&gt;=MAX(MIN(INDEX($C$1:$C$13701,MAX(1,ROW()-設定!$B$26)):INDEX($C$1:$C$13701,MAX(1,ROW()-1))),MIN(INDEX($C$1:$C$13701,MIN(13701,ROW()+1)):INDEX($C$1:$C$13701,MIN(13701,ROW()+設定!$B$26))))*10^(設定!$B$27/20)),1,0))</f>
        <v>0</v>
      </c>
      <c r="G10104" s="33" t="n">
        <f aca="false">$G10103+IF($F10104=1,1,0)</f>
        <v>5</v>
      </c>
      <c r="H10104" s="0" t="str">
        <f aca="false">IF($F10104=1,$G10104,"")</f>
        <v/>
      </c>
    </row>
    <row r="10105" customFormat="false" ht="15" hidden="false" customHeight="false" outlineLevel="0" collapsed="false">
      <c r="A10105" s="30" t="n">
        <v>1578.59375</v>
      </c>
      <c r="B10105" s="31" t="n">
        <v>-17.1204</v>
      </c>
      <c r="C10105" s="32" t="n">
        <f aca="false">IF($A10105="","",IF(設定!$B$21="dB",10^($B10105/20),ABS($B10105)))</f>
        <v>0.139309264718082</v>
      </c>
      <c r="D10105" s="32" t="n">
        <f aca="false">IF($A10105="","",$A10105^2)</f>
        <v>2491958.22753906</v>
      </c>
      <c r="E10105" s="32" t="n">
        <f aca="false">IF($A10105="","",IF($C10105&lt;=0,"",1/$C10105^2))</f>
        <v>51.5276101079035</v>
      </c>
      <c r="F10105" s="33" t="n">
        <f aca="false">IF(OR(ROW()-設定!$B$30&lt;2,ROW()+設定!$B$30&gt;13701,N($A10105)&lt;=0,N(INDEX($A$2:$A$13701,MIN(13700,MAX(1,ROW()-1+設定!$B$30))))&lt;=0,$A10105&lt;設定!$B$28,$A10105&gt;設定!$B$29),0,IF(AND($C10105&gt;=MAX(INDEX($C$1:$C$13701,MAX(1,ROW()-設定!$B$24)):INDEX($C$1:$C$13701,MAX(1,ROW()-1))),$C10105&gt;MAX(INDEX($C$1:$C$13701,MIN(13701,ROW()+1)):INDEX($C$1:$C$13701,MIN(13701,ROW()+設定!$B$24))),$C10105&gt;=設定!$B$32,$C10105&gt;=MAX(MIN(INDEX($C$1:$C$13701,MAX(1,ROW()-設定!$B$26)):INDEX($C$1:$C$13701,MAX(1,ROW()-1))),MIN(INDEX($C$1:$C$13701,MIN(13701,ROW()+1)):INDEX($C$1:$C$13701,MIN(13701,ROW()+設定!$B$26))))*10^(設定!$B$27/20)),1,0))</f>
        <v>0</v>
      </c>
      <c r="G10105" s="33" t="n">
        <f aca="false">$G10104+IF($F10105=1,1,0)</f>
        <v>5</v>
      </c>
      <c r="H10105" s="0" t="str">
        <f aca="false">IF($F10105=1,$G10105,"")</f>
        <v/>
      </c>
    </row>
    <row r="10106" customFormat="false" ht="15" hidden="false" customHeight="false" outlineLevel="0" collapsed="false">
      <c r="A10106" s="30" t="n">
        <v>1578.75</v>
      </c>
      <c r="B10106" s="31" t="n">
        <v>-16.9462</v>
      </c>
      <c r="C10106" s="32" t="n">
        <f aca="false">IF($A10106="","",IF(設定!$B$21="dB",10^($B10106/20),ABS($B10106)))</f>
        <v>0.142131388913431</v>
      </c>
      <c r="D10106" s="32" t="n">
        <f aca="false">IF($A10106="","",$A10106^2)</f>
        <v>2492451.5625</v>
      </c>
      <c r="E10106" s="32" t="n">
        <f aca="false">IF($A10106="","",IF($C10106&lt;=0,"",1/$C10106^2))</f>
        <v>49.5016870241361</v>
      </c>
      <c r="F10106" s="33" t="n">
        <f aca="false">IF(OR(ROW()-設定!$B$30&lt;2,ROW()+設定!$B$30&gt;13701,N($A10106)&lt;=0,N(INDEX($A$2:$A$13701,MIN(13700,MAX(1,ROW()-1+設定!$B$30))))&lt;=0,$A10106&lt;設定!$B$28,$A10106&gt;設定!$B$29),0,IF(AND($C10106&gt;=MAX(INDEX($C$1:$C$13701,MAX(1,ROW()-設定!$B$24)):INDEX($C$1:$C$13701,MAX(1,ROW()-1))),$C10106&gt;MAX(INDEX($C$1:$C$13701,MIN(13701,ROW()+1)):INDEX($C$1:$C$13701,MIN(13701,ROW()+設定!$B$24))),$C10106&gt;=設定!$B$32,$C10106&gt;=MAX(MIN(INDEX($C$1:$C$13701,MAX(1,ROW()-設定!$B$26)):INDEX($C$1:$C$13701,MAX(1,ROW()-1))),MIN(INDEX($C$1:$C$13701,MIN(13701,ROW()+1)):INDEX($C$1:$C$13701,MIN(13701,ROW()+設定!$B$26))))*10^(設定!$B$27/20)),1,0))</f>
        <v>0</v>
      </c>
      <c r="G10106" s="33" t="n">
        <f aca="false">$G10105+IF($F10106=1,1,0)</f>
        <v>5</v>
      </c>
      <c r="H10106" s="0" t="str">
        <f aca="false">IF($F10106=1,$G10106,"")</f>
        <v/>
      </c>
    </row>
    <row r="10107" customFormat="false" ht="15" hidden="false" customHeight="false" outlineLevel="0" collapsed="false">
      <c r="A10107" s="30" t="n">
        <v>1578.90625</v>
      </c>
      <c r="B10107" s="31" t="n">
        <v>-16.4025</v>
      </c>
      <c r="C10107" s="32" t="n">
        <f aca="false">IF($A10107="","",IF(設定!$B$21="dB",10^($B10107/20),ABS($B10107)))</f>
        <v>0.151312567317754</v>
      </c>
      <c r="D10107" s="32" t="n">
        <f aca="false">IF($A10107="","",$A10107^2)</f>
        <v>2492944.94628906</v>
      </c>
      <c r="E10107" s="32" t="n">
        <f aca="false">IF($A10107="","",IF($C10107&lt;=0,"",1/$C10107^2))</f>
        <v>43.6767183289916</v>
      </c>
      <c r="F10107" s="33" t="n">
        <f aca="false">IF(OR(ROW()-設定!$B$30&lt;2,ROW()+設定!$B$30&gt;13701,N($A10107)&lt;=0,N(INDEX($A$2:$A$13701,MIN(13700,MAX(1,ROW()-1+設定!$B$30))))&lt;=0,$A10107&lt;設定!$B$28,$A10107&gt;設定!$B$29),0,IF(AND($C10107&gt;=MAX(INDEX($C$1:$C$13701,MAX(1,ROW()-設定!$B$24)):INDEX($C$1:$C$13701,MAX(1,ROW()-1))),$C10107&gt;MAX(INDEX($C$1:$C$13701,MIN(13701,ROW()+1)):INDEX($C$1:$C$13701,MIN(13701,ROW()+設定!$B$24))),$C10107&gt;=設定!$B$32,$C10107&gt;=MAX(MIN(INDEX($C$1:$C$13701,MAX(1,ROW()-設定!$B$26)):INDEX($C$1:$C$13701,MAX(1,ROW()-1))),MIN(INDEX($C$1:$C$13701,MIN(13701,ROW()+1)):INDEX($C$1:$C$13701,MIN(13701,ROW()+設定!$B$26))))*10^(設定!$B$27/20)),1,0))</f>
        <v>0</v>
      </c>
      <c r="G10107" s="33" t="n">
        <f aca="false">$G10106+IF($F10107=1,1,0)</f>
        <v>5</v>
      </c>
      <c r="H10107" s="0" t="str">
        <f aca="false">IF($F10107=1,$G10107,"")</f>
        <v/>
      </c>
    </row>
    <row r="10108" customFormat="false" ht="15" hidden="false" customHeight="false" outlineLevel="0" collapsed="false">
      <c r="A10108" s="30" t="n">
        <v>1579.0625</v>
      </c>
      <c r="B10108" s="31" t="n">
        <v>-16.2231</v>
      </c>
      <c r="C10108" s="32" t="n">
        <f aca="false">IF($A10108="","",IF(設定!$B$21="dB",10^($B10108/20),ABS($B10108)))</f>
        <v>0.15447030355677</v>
      </c>
      <c r="D10108" s="32" t="n">
        <f aca="false">IF($A10108="","",$A10108^2)</f>
        <v>2493438.37890625</v>
      </c>
      <c r="E10108" s="32" t="n">
        <f aca="false">IF($A10108="","",IF($C10108&lt;=0,"",1/$C10108^2))</f>
        <v>41.9092607257793</v>
      </c>
      <c r="F10108" s="33" t="n">
        <f aca="false">IF(OR(ROW()-設定!$B$30&lt;2,ROW()+設定!$B$30&gt;13701,N($A10108)&lt;=0,N(INDEX($A$2:$A$13701,MIN(13700,MAX(1,ROW()-1+設定!$B$30))))&lt;=0,$A10108&lt;設定!$B$28,$A10108&gt;設定!$B$29),0,IF(AND($C10108&gt;=MAX(INDEX($C$1:$C$13701,MAX(1,ROW()-設定!$B$24)):INDEX($C$1:$C$13701,MAX(1,ROW()-1))),$C10108&gt;MAX(INDEX($C$1:$C$13701,MIN(13701,ROW()+1)):INDEX($C$1:$C$13701,MIN(13701,ROW()+設定!$B$24))),$C10108&gt;=設定!$B$32,$C10108&gt;=MAX(MIN(INDEX($C$1:$C$13701,MAX(1,ROW()-設定!$B$26)):INDEX($C$1:$C$13701,MAX(1,ROW()-1))),MIN(INDEX($C$1:$C$13701,MIN(13701,ROW()+1)):INDEX($C$1:$C$13701,MIN(13701,ROW()+設定!$B$26))))*10^(設定!$B$27/20)),1,0))</f>
        <v>0</v>
      </c>
      <c r="G10108" s="33" t="n">
        <f aca="false">$G10107+IF($F10108=1,1,0)</f>
        <v>5</v>
      </c>
      <c r="H10108" s="0" t="str">
        <f aca="false">IF($F10108=1,$G10108,"")</f>
        <v/>
      </c>
    </row>
    <row r="10109" customFormat="false" ht="15" hidden="false" customHeight="false" outlineLevel="0" collapsed="false">
      <c r="A10109" s="30" t="n">
        <v>1579.21875</v>
      </c>
      <c r="B10109" s="31" t="n">
        <v>-15.7542</v>
      </c>
      <c r="C10109" s="32" t="n">
        <f aca="false">IF($A10109="","",IF(設定!$B$21="dB",10^($B10109/20),ABS($B10109)))</f>
        <v>0.163038435786317</v>
      </c>
      <c r="D10109" s="32" t="n">
        <f aca="false">IF($A10109="","",$A10109^2)</f>
        <v>2493931.86035156</v>
      </c>
      <c r="E10109" s="32" t="n">
        <f aca="false">IF($A10109="","",IF($C10109&lt;=0,"",1/$C10109^2))</f>
        <v>37.6201047090879</v>
      </c>
      <c r="F10109" s="33" t="n">
        <f aca="false">IF(OR(ROW()-設定!$B$30&lt;2,ROW()+設定!$B$30&gt;13701,N($A10109)&lt;=0,N(INDEX($A$2:$A$13701,MIN(13700,MAX(1,ROW()-1+設定!$B$30))))&lt;=0,$A10109&lt;設定!$B$28,$A10109&gt;設定!$B$29),0,IF(AND($C10109&gt;=MAX(INDEX($C$1:$C$13701,MAX(1,ROW()-設定!$B$24)):INDEX($C$1:$C$13701,MAX(1,ROW()-1))),$C10109&gt;MAX(INDEX($C$1:$C$13701,MIN(13701,ROW()+1)):INDEX($C$1:$C$13701,MIN(13701,ROW()+設定!$B$24))),$C10109&gt;=設定!$B$32,$C10109&gt;=MAX(MIN(INDEX($C$1:$C$13701,MAX(1,ROW()-設定!$B$26)):INDEX($C$1:$C$13701,MAX(1,ROW()-1))),MIN(INDEX($C$1:$C$13701,MIN(13701,ROW()+1)):INDEX($C$1:$C$13701,MIN(13701,ROW()+設定!$B$26))))*10^(設定!$B$27/20)),1,0))</f>
        <v>0</v>
      </c>
      <c r="G10109" s="33" t="n">
        <f aca="false">$G10108+IF($F10109=1,1,0)</f>
        <v>5</v>
      </c>
      <c r="H10109" s="0" t="str">
        <f aca="false">IF($F10109=1,$G10109,"")</f>
        <v/>
      </c>
    </row>
    <row r="10110" customFormat="false" ht="15" hidden="false" customHeight="false" outlineLevel="0" collapsed="false">
      <c r="A10110" s="30" t="n">
        <v>1579.375</v>
      </c>
      <c r="B10110" s="31" t="n">
        <v>-15.543</v>
      </c>
      <c r="C10110" s="32" t="n">
        <f aca="false">IF($A10110="","",IF(設定!$B$21="dB",10^($B10110/20),ABS($B10110)))</f>
        <v>0.167051353972306</v>
      </c>
      <c r="D10110" s="32" t="n">
        <f aca="false">IF($A10110="","",$A10110^2)</f>
        <v>2494425.390625</v>
      </c>
      <c r="E10110" s="32" t="n">
        <f aca="false">IF($A10110="","",IF($C10110&lt;=0,"",1/$C10110^2))</f>
        <v>35.8343886814277</v>
      </c>
      <c r="F10110" s="33" t="n">
        <f aca="false">IF(OR(ROW()-設定!$B$30&lt;2,ROW()+設定!$B$30&gt;13701,N($A10110)&lt;=0,N(INDEX($A$2:$A$13701,MIN(13700,MAX(1,ROW()-1+設定!$B$30))))&lt;=0,$A10110&lt;設定!$B$28,$A10110&gt;設定!$B$29),0,IF(AND($C10110&gt;=MAX(INDEX($C$1:$C$13701,MAX(1,ROW()-設定!$B$24)):INDEX($C$1:$C$13701,MAX(1,ROW()-1))),$C10110&gt;MAX(INDEX($C$1:$C$13701,MIN(13701,ROW()+1)):INDEX($C$1:$C$13701,MIN(13701,ROW()+設定!$B$24))),$C10110&gt;=設定!$B$32,$C10110&gt;=MAX(MIN(INDEX($C$1:$C$13701,MAX(1,ROW()-設定!$B$26)):INDEX($C$1:$C$13701,MAX(1,ROW()-1))),MIN(INDEX($C$1:$C$13701,MIN(13701,ROW()+1)):INDEX($C$1:$C$13701,MIN(13701,ROW()+設定!$B$26))))*10^(設定!$B$27/20)),1,0))</f>
        <v>0</v>
      </c>
      <c r="G10110" s="33" t="n">
        <f aca="false">$G10109+IF($F10110=1,1,0)</f>
        <v>5</v>
      </c>
      <c r="H10110" s="0" t="str">
        <f aca="false">IF($F10110=1,$G10110,"")</f>
        <v/>
      </c>
    </row>
    <row r="10111" customFormat="false" ht="15" hidden="false" customHeight="false" outlineLevel="0" collapsed="false">
      <c r="A10111" s="30" t="n">
        <v>1579.53125</v>
      </c>
      <c r="B10111" s="31" t="n">
        <v>-15.2587</v>
      </c>
      <c r="C10111" s="32" t="n">
        <f aca="false">IF($A10111="","",IF(設定!$B$21="dB",10^($B10111/20),ABS($B10111)))</f>
        <v>0.17260962140802</v>
      </c>
      <c r="D10111" s="32" t="n">
        <f aca="false">IF($A10111="","",$A10111^2)</f>
        <v>2494918.96972656</v>
      </c>
      <c r="E10111" s="32" t="n">
        <f aca="false">IF($A10111="","",IF($C10111&lt;=0,"",1/$C10111^2))</f>
        <v>33.5637130907505</v>
      </c>
      <c r="F10111" s="33" t="n">
        <f aca="false">IF(OR(ROW()-設定!$B$30&lt;2,ROW()+設定!$B$30&gt;13701,N($A10111)&lt;=0,N(INDEX($A$2:$A$13701,MIN(13700,MAX(1,ROW()-1+設定!$B$30))))&lt;=0,$A10111&lt;設定!$B$28,$A10111&gt;設定!$B$29),0,IF(AND($C10111&gt;=MAX(INDEX($C$1:$C$13701,MAX(1,ROW()-設定!$B$24)):INDEX($C$1:$C$13701,MAX(1,ROW()-1))),$C10111&gt;MAX(INDEX($C$1:$C$13701,MIN(13701,ROW()+1)):INDEX($C$1:$C$13701,MIN(13701,ROW()+設定!$B$24))),$C10111&gt;=設定!$B$32,$C10111&gt;=MAX(MIN(INDEX($C$1:$C$13701,MAX(1,ROW()-設定!$B$26)):INDEX($C$1:$C$13701,MAX(1,ROW()-1))),MIN(INDEX($C$1:$C$13701,MIN(13701,ROW()+1)):INDEX($C$1:$C$13701,MIN(13701,ROW()+設定!$B$26))))*10^(設定!$B$27/20)),1,0))</f>
        <v>0</v>
      </c>
      <c r="G10111" s="33" t="n">
        <f aca="false">$G10110+IF($F10111=1,1,0)</f>
        <v>5</v>
      </c>
      <c r="H10111" s="0" t="str">
        <f aca="false">IF($F10111=1,$G10111,"")</f>
        <v/>
      </c>
    </row>
    <row r="10112" customFormat="false" ht="15" hidden="false" customHeight="false" outlineLevel="0" collapsed="false">
      <c r="A10112" s="30" t="n">
        <v>1579.6875</v>
      </c>
      <c r="B10112" s="31" t="n">
        <v>-15.0351</v>
      </c>
      <c r="C10112" s="32" t="n">
        <f aca="false">IF($A10112="","",IF(設定!$B$21="dB",10^($B10112/20),ABS($B10112)))</f>
        <v>0.177110781752842</v>
      </c>
      <c r="D10112" s="32" t="n">
        <f aca="false">IF($A10112="","",$A10112^2)</f>
        <v>2495412.59765625</v>
      </c>
      <c r="E10112" s="32" t="n">
        <f aca="false">IF($A10112="","",IF($C10112&lt;=0,"",1/$C10112^2))</f>
        <v>31.8793897985852</v>
      </c>
      <c r="F10112" s="33" t="n">
        <f aca="false">IF(OR(ROW()-設定!$B$30&lt;2,ROW()+設定!$B$30&gt;13701,N($A10112)&lt;=0,N(INDEX($A$2:$A$13701,MIN(13700,MAX(1,ROW()-1+設定!$B$30))))&lt;=0,$A10112&lt;設定!$B$28,$A10112&gt;設定!$B$29),0,IF(AND($C10112&gt;=MAX(INDEX($C$1:$C$13701,MAX(1,ROW()-設定!$B$24)):INDEX($C$1:$C$13701,MAX(1,ROW()-1))),$C10112&gt;MAX(INDEX($C$1:$C$13701,MIN(13701,ROW()+1)):INDEX($C$1:$C$13701,MIN(13701,ROW()+設定!$B$24))),$C10112&gt;=設定!$B$32,$C10112&gt;=MAX(MIN(INDEX($C$1:$C$13701,MAX(1,ROW()-設定!$B$26)):INDEX($C$1:$C$13701,MAX(1,ROW()-1))),MIN(INDEX($C$1:$C$13701,MIN(13701,ROW()+1)):INDEX($C$1:$C$13701,MIN(13701,ROW()+設定!$B$26))))*10^(設定!$B$27/20)),1,0))</f>
        <v>0</v>
      </c>
      <c r="G10112" s="33" t="n">
        <f aca="false">$G10111+IF($F10112=1,1,0)</f>
        <v>5</v>
      </c>
      <c r="H10112" s="0" t="str">
        <f aca="false">IF($F10112=1,$G10112,"")</f>
        <v/>
      </c>
    </row>
    <row r="10113" customFormat="false" ht="15" hidden="false" customHeight="false" outlineLevel="0" collapsed="false">
      <c r="A10113" s="30" t="n">
        <v>1579.84375</v>
      </c>
      <c r="B10113" s="31" t="n">
        <v>-14.6417</v>
      </c>
      <c r="C10113" s="32" t="n">
        <f aca="false">IF($A10113="","",IF(設定!$B$21="dB",10^($B10113/20),ABS($B10113)))</f>
        <v>0.185316888619912</v>
      </c>
      <c r="D10113" s="32" t="n">
        <f aca="false">IF($A10113="","",$A10113^2)</f>
        <v>2495906.27441406</v>
      </c>
      <c r="E10113" s="32" t="n">
        <f aca="false">IF($A10113="","",IF($C10113&lt;=0,"",1/$C10113^2))</f>
        <v>29.1185671064663</v>
      </c>
      <c r="F10113" s="33" t="n">
        <f aca="false">IF(OR(ROW()-設定!$B$30&lt;2,ROW()+設定!$B$30&gt;13701,N($A10113)&lt;=0,N(INDEX($A$2:$A$13701,MIN(13700,MAX(1,ROW()-1+設定!$B$30))))&lt;=0,$A10113&lt;設定!$B$28,$A10113&gt;設定!$B$29),0,IF(AND($C10113&gt;=MAX(INDEX($C$1:$C$13701,MAX(1,ROW()-設定!$B$24)):INDEX($C$1:$C$13701,MAX(1,ROW()-1))),$C10113&gt;MAX(INDEX($C$1:$C$13701,MIN(13701,ROW()+1)):INDEX($C$1:$C$13701,MIN(13701,ROW()+設定!$B$24))),$C10113&gt;=設定!$B$32,$C10113&gt;=MAX(MIN(INDEX($C$1:$C$13701,MAX(1,ROW()-設定!$B$26)):INDEX($C$1:$C$13701,MAX(1,ROW()-1))),MIN(INDEX($C$1:$C$13701,MIN(13701,ROW()+1)):INDEX($C$1:$C$13701,MIN(13701,ROW()+設定!$B$26))))*10^(設定!$B$27/20)),1,0))</f>
        <v>0</v>
      </c>
      <c r="G10113" s="33" t="n">
        <f aca="false">$G10112+IF($F10113=1,1,0)</f>
        <v>5</v>
      </c>
      <c r="H10113" s="0" t="str">
        <f aca="false">IF($F10113=1,$G10113,"")</f>
        <v/>
      </c>
    </row>
    <row r="10114" customFormat="false" ht="15" hidden="false" customHeight="false" outlineLevel="0" collapsed="false">
      <c r="A10114" s="30" t="n">
        <v>1580</v>
      </c>
      <c r="B10114" s="31" t="n">
        <v>-14.5674</v>
      </c>
      <c r="C10114" s="32" t="n">
        <f aca="false">IF($A10114="","",IF(設定!$B$21="dB",10^($B10114/20),ABS($B10114)))</f>
        <v>0.186908907929176</v>
      </c>
      <c r="D10114" s="32" t="n">
        <f aca="false">IF($A10114="","",$A10114^2)</f>
        <v>2496400</v>
      </c>
      <c r="E10114" s="32" t="n">
        <f aca="false">IF($A10114="","",IF($C10114&lt;=0,"",1/$C10114^2))</f>
        <v>28.624637795675</v>
      </c>
      <c r="F10114" s="33" t="n">
        <f aca="false">IF(OR(ROW()-設定!$B$30&lt;2,ROW()+設定!$B$30&gt;13701,N($A10114)&lt;=0,N(INDEX($A$2:$A$13701,MIN(13700,MAX(1,ROW()-1+設定!$B$30))))&lt;=0,$A10114&lt;設定!$B$28,$A10114&gt;設定!$B$29),0,IF(AND($C10114&gt;=MAX(INDEX($C$1:$C$13701,MAX(1,ROW()-設定!$B$24)):INDEX($C$1:$C$13701,MAX(1,ROW()-1))),$C10114&gt;MAX(INDEX($C$1:$C$13701,MIN(13701,ROW()+1)):INDEX($C$1:$C$13701,MIN(13701,ROW()+設定!$B$24))),$C10114&gt;=設定!$B$32,$C10114&gt;=MAX(MIN(INDEX($C$1:$C$13701,MAX(1,ROW()-設定!$B$26)):INDEX($C$1:$C$13701,MAX(1,ROW()-1))),MIN(INDEX($C$1:$C$13701,MIN(13701,ROW()+1)):INDEX($C$1:$C$13701,MIN(13701,ROW()+設定!$B$26))))*10^(設定!$B$27/20)),1,0))</f>
        <v>0</v>
      </c>
      <c r="G10114" s="33" t="n">
        <f aca="false">$G10113+IF($F10114=1,1,0)</f>
        <v>5</v>
      </c>
      <c r="H10114" s="0" t="str">
        <f aca="false">IF($F10114=1,$G10114,"")</f>
        <v/>
      </c>
    </row>
    <row r="10115" customFormat="false" ht="15" hidden="false" customHeight="false" outlineLevel="0" collapsed="false">
      <c r="A10115" s="30" t="n">
        <v>1580.15625</v>
      </c>
      <c r="B10115" s="31" t="n">
        <v>-14.3956</v>
      </c>
      <c r="C10115" s="32" t="n">
        <f aca="false">IF($A10115="","",IF(設定!$B$21="dB",10^($B10115/20),ABS($B10115)))</f>
        <v>0.190642620928424</v>
      </c>
      <c r="D10115" s="32" t="n">
        <f aca="false">IF($A10115="","",$A10115^2)</f>
        <v>2496893.77441406</v>
      </c>
      <c r="E10115" s="32" t="n">
        <f aca="false">IF($A10115="","",IF($C10115&lt;=0,"",1/$C10115^2))</f>
        <v>27.5143970417627</v>
      </c>
      <c r="F10115" s="33" t="n">
        <f aca="false">IF(OR(ROW()-設定!$B$30&lt;2,ROW()+設定!$B$30&gt;13701,N($A10115)&lt;=0,N(INDEX($A$2:$A$13701,MIN(13700,MAX(1,ROW()-1+設定!$B$30))))&lt;=0,$A10115&lt;設定!$B$28,$A10115&gt;設定!$B$29),0,IF(AND($C10115&gt;=MAX(INDEX($C$1:$C$13701,MAX(1,ROW()-設定!$B$24)):INDEX($C$1:$C$13701,MAX(1,ROW()-1))),$C10115&gt;MAX(INDEX($C$1:$C$13701,MIN(13701,ROW()+1)):INDEX($C$1:$C$13701,MIN(13701,ROW()+設定!$B$24))),$C10115&gt;=設定!$B$32,$C10115&gt;=MAX(MIN(INDEX($C$1:$C$13701,MAX(1,ROW()-設定!$B$26)):INDEX($C$1:$C$13701,MAX(1,ROW()-1))),MIN(INDEX($C$1:$C$13701,MIN(13701,ROW()+1)):INDEX($C$1:$C$13701,MIN(13701,ROW()+設定!$B$26))))*10^(設定!$B$27/20)),1,0))</f>
        <v>0</v>
      </c>
      <c r="G10115" s="33" t="n">
        <f aca="false">$G10114+IF($F10115=1,1,0)</f>
        <v>5</v>
      </c>
      <c r="H10115" s="0" t="str">
        <f aca="false">IF($F10115=1,$G10115,"")</f>
        <v/>
      </c>
    </row>
    <row r="10116" customFormat="false" ht="15" hidden="false" customHeight="false" outlineLevel="0" collapsed="false">
      <c r="A10116" s="30" t="n">
        <v>1580.3125</v>
      </c>
      <c r="B10116" s="31" t="n">
        <v>-13.9997</v>
      </c>
      <c r="C10116" s="32" t="n">
        <f aca="false">IF($A10116="","",IF(設定!$B$21="dB",10^($B10116/20),ABS($B10116)))</f>
        <v>0.199533123007794</v>
      </c>
      <c r="D10116" s="32" t="n">
        <f aca="false">IF($A10116="","",$A10116^2)</f>
        <v>2497387.59765625</v>
      </c>
      <c r="E10116" s="32" t="n">
        <f aca="false">IF($A10116="","",IF($C10116&lt;=0,"",1/$C10116^2))</f>
        <v>25.1171292253486</v>
      </c>
      <c r="F10116" s="33" t="n">
        <f aca="false">IF(OR(ROW()-設定!$B$30&lt;2,ROW()+設定!$B$30&gt;13701,N($A10116)&lt;=0,N(INDEX($A$2:$A$13701,MIN(13700,MAX(1,ROW()-1+設定!$B$30))))&lt;=0,$A10116&lt;設定!$B$28,$A10116&gt;設定!$B$29),0,IF(AND($C10116&gt;=MAX(INDEX($C$1:$C$13701,MAX(1,ROW()-設定!$B$24)):INDEX($C$1:$C$13701,MAX(1,ROW()-1))),$C10116&gt;MAX(INDEX($C$1:$C$13701,MIN(13701,ROW()+1)):INDEX($C$1:$C$13701,MIN(13701,ROW()+設定!$B$24))),$C10116&gt;=設定!$B$32,$C10116&gt;=MAX(MIN(INDEX($C$1:$C$13701,MAX(1,ROW()-設定!$B$26)):INDEX($C$1:$C$13701,MAX(1,ROW()-1))),MIN(INDEX($C$1:$C$13701,MIN(13701,ROW()+1)):INDEX($C$1:$C$13701,MIN(13701,ROW()+設定!$B$26))))*10^(設定!$B$27/20)),1,0))</f>
        <v>0</v>
      </c>
      <c r="G10116" s="33" t="n">
        <f aca="false">$G10115+IF($F10116=1,1,0)</f>
        <v>5</v>
      </c>
      <c r="H10116" s="0" t="str">
        <f aca="false">IF($F10116=1,$G10116,"")</f>
        <v/>
      </c>
    </row>
    <row r="10117" customFormat="false" ht="15" hidden="false" customHeight="false" outlineLevel="0" collapsed="false">
      <c r="A10117" s="30" t="n">
        <v>1580.46875</v>
      </c>
      <c r="B10117" s="31" t="n">
        <v>-14.0914</v>
      </c>
      <c r="C10117" s="32" t="n">
        <f aca="false">IF($A10117="","",IF(設定!$B$21="dB",10^($B10117/20),ABS($B10117)))</f>
        <v>0.197437662184907</v>
      </c>
      <c r="D10117" s="32" t="n">
        <f aca="false">IF($A10117="","",$A10117^2)</f>
        <v>2497881.46972656</v>
      </c>
      <c r="E10117" s="32" t="n">
        <f aca="false">IF($A10117="","",IF($C10117&lt;=0,"",1/$C10117^2))</f>
        <v>25.6531086175896</v>
      </c>
      <c r="F10117" s="33" t="n">
        <f aca="false">IF(OR(ROW()-設定!$B$30&lt;2,ROW()+設定!$B$30&gt;13701,N($A10117)&lt;=0,N(INDEX($A$2:$A$13701,MIN(13700,MAX(1,ROW()-1+設定!$B$30))))&lt;=0,$A10117&lt;設定!$B$28,$A10117&gt;設定!$B$29),0,IF(AND($C10117&gt;=MAX(INDEX($C$1:$C$13701,MAX(1,ROW()-設定!$B$24)):INDEX($C$1:$C$13701,MAX(1,ROW()-1))),$C10117&gt;MAX(INDEX($C$1:$C$13701,MIN(13701,ROW()+1)):INDEX($C$1:$C$13701,MIN(13701,ROW()+設定!$B$24))),$C10117&gt;=設定!$B$32,$C10117&gt;=MAX(MIN(INDEX($C$1:$C$13701,MAX(1,ROW()-設定!$B$26)):INDEX($C$1:$C$13701,MAX(1,ROW()-1))),MIN(INDEX($C$1:$C$13701,MIN(13701,ROW()+1)):INDEX($C$1:$C$13701,MIN(13701,ROW()+設定!$B$26))))*10^(設定!$B$27/20)),1,0))</f>
        <v>0</v>
      </c>
      <c r="G10117" s="33" t="n">
        <f aca="false">$G10116+IF($F10117=1,1,0)</f>
        <v>5</v>
      </c>
      <c r="H10117" s="0" t="str">
        <f aca="false">IF($F10117=1,$G10117,"")</f>
        <v/>
      </c>
    </row>
    <row r="10118" customFormat="false" ht="15" hidden="false" customHeight="false" outlineLevel="0" collapsed="false">
      <c r="A10118" s="30" t="n">
        <v>1580.625</v>
      </c>
      <c r="B10118" s="31" t="n">
        <v>-13.6129</v>
      </c>
      <c r="C10118" s="32" t="n">
        <f aca="false">IF($A10118="","",IF(設定!$B$21="dB",10^($B10118/20),ABS($B10118)))</f>
        <v>0.208619547944603</v>
      </c>
      <c r="D10118" s="32" t="n">
        <f aca="false">IF($A10118="","",$A10118^2)</f>
        <v>2498375.390625</v>
      </c>
      <c r="E10118" s="32" t="n">
        <f aca="false">IF($A10118="","",IF($C10118&lt;=0,"",1/$C10118^2))</f>
        <v>22.9768241265881</v>
      </c>
      <c r="F10118" s="33" t="n">
        <f aca="false">IF(OR(ROW()-設定!$B$30&lt;2,ROW()+設定!$B$30&gt;13701,N($A10118)&lt;=0,N(INDEX($A$2:$A$13701,MIN(13700,MAX(1,ROW()-1+設定!$B$30))))&lt;=0,$A10118&lt;設定!$B$28,$A10118&gt;設定!$B$29),0,IF(AND($C10118&gt;=MAX(INDEX($C$1:$C$13701,MAX(1,ROW()-設定!$B$24)):INDEX($C$1:$C$13701,MAX(1,ROW()-1))),$C10118&gt;MAX(INDEX($C$1:$C$13701,MIN(13701,ROW()+1)):INDEX($C$1:$C$13701,MIN(13701,ROW()+設定!$B$24))),$C10118&gt;=設定!$B$32,$C10118&gt;=MAX(MIN(INDEX($C$1:$C$13701,MAX(1,ROW()-設定!$B$26)):INDEX($C$1:$C$13701,MAX(1,ROW()-1))),MIN(INDEX($C$1:$C$13701,MIN(13701,ROW()+1)):INDEX($C$1:$C$13701,MIN(13701,ROW()+設定!$B$26))))*10^(設定!$B$27/20)),1,0))</f>
        <v>0</v>
      </c>
      <c r="G10118" s="33" t="n">
        <f aca="false">$G10117+IF($F10118=1,1,0)</f>
        <v>5</v>
      </c>
      <c r="H10118" s="0" t="str">
        <f aca="false">IF($F10118=1,$G10118,"")</f>
        <v/>
      </c>
    </row>
    <row r="10119" customFormat="false" ht="15" hidden="false" customHeight="false" outlineLevel="0" collapsed="false">
      <c r="A10119" s="30" t="n">
        <v>1580.78125</v>
      </c>
      <c r="B10119" s="31" t="n">
        <v>-13.3239</v>
      </c>
      <c r="C10119" s="32" t="n">
        <f aca="false">IF($A10119="","",IF(設定!$B$21="dB",10^($B10119/20),ABS($B10119)))</f>
        <v>0.215677579055415</v>
      </c>
      <c r="D10119" s="32" t="n">
        <f aca="false">IF($A10119="","",$A10119^2)</f>
        <v>2498869.36035156</v>
      </c>
      <c r="E10119" s="32" t="n">
        <f aca="false">IF($A10119="","",IF($C10119&lt;=0,"",1/$C10119^2))</f>
        <v>21.4976010976364</v>
      </c>
      <c r="F10119" s="33" t="n">
        <f aca="false">IF(OR(ROW()-設定!$B$30&lt;2,ROW()+設定!$B$30&gt;13701,N($A10119)&lt;=0,N(INDEX($A$2:$A$13701,MIN(13700,MAX(1,ROW()-1+設定!$B$30))))&lt;=0,$A10119&lt;設定!$B$28,$A10119&gt;設定!$B$29),0,IF(AND($C10119&gt;=MAX(INDEX($C$1:$C$13701,MAX(1,ROW()-設定!$B$24)):INDEX($C$1:$C$13701,MAX(1,ROW()-1))),$C10119&gt;MAX(INDEX($C$1:$C$13701,MIN(13701,ROW()+1)):INDEX($C$1:$C$13701,MIN(13701,ROW()+設定!$B$24))),$C10119&gt;=設定!$B$32,$C10119&gt;=MAX(MIN(INDEX($C$1:$C$13701,MAX(1,ROW()-設定!$B$26)):INDEX($C$1:$C$13701,MAX(1,ROW()-1))),MIN(INDEX($C$1:$C$13701,MIN(13701,ROW()+1)):INDEX($C$1:$C$13701,MIN(13701,ROW()+設定!$B$26))))*10^(設定!$B$27/20)),1,0))</f>
        <v>0</v>
      </c>
      <c r="G10119" s="33" t="n">
        <f aca="false">$G10118+IF($F10119=1,1,0)</f>
        <v>5</v>
      </c>
      <c r="H10119" s="0" t="str">
        <f aca="false">IF($F10119=1,$G10119,"")</f>
        <v/>
      </c>
    </row>
    <row r="10120" customFormat="false" ht="15" hidden="false" customHeight="false" outlineLevel="0" collapsed="false">
      <c r="A10120" s="30" t="n">
        <v>1580.9375</v>
      </c>
      <c r="B10120" s="31" t="n">
        <v>-13.1676</v>
      </c>
      <c r="C10120" s="32" t="n">
        <f aca="false">IF($A10120="","",IF(設定!$B$21="dB",10^($B10120/20),ABS($B10120)))</f>
        <v>0.219593762530952</v>
      </c>
      <c r="D10120" s="32" t="n">
        <f aca="false">IF($A10120="","",$A10120^2)</f>
        <v>2499363.37890625</v>
      </c>
      <c r="E10120" s="32" t="n">
        <f aca="false">IF($A10120="","",IF($C10120&lt;=0,"",1/$C10120^2))</f>
        <v>20.7376719464049</v>
      </c>
      <c r="F10120" s="33" t="n">
        <f aca="false">IF(OR(ROW()-設定!$B$30&lt;2,ROW()+設定!$B$30&gt;13701,N($A10120)&lt;=0,N(INDEX($A$2:$A$13701,MIN(13700,MAX(1,ROW()-1+設定!$B$30))))&lt;=0,$A10120&lt;設定!$B$28,$A10120&gt;設定!$B$29),0,IF(AND($C10120&gt;=MAX(INDEX($C$1:$C$13701,MAX(1,ROW()-設定!$B$24)):INDEX($C$1:$C$13701,MAX(1,ROW()-1))),$C10120&gt;MAX(INDEX($C$1:$C$13701,MIN(13701,ROW()+1)):INDEX($C$1:$C$13701,MIN(13701,ROW()+設定!$B$24))),$C10120&gt;=設定!$B$32,$C10120&gt;=MAX(MIN(INDEX($C$1:$C$13701,MAX(1,ROW()-設定!$B$26)):INDEX($C$1:$C$13701,MAX(1,ROW()-1))),MIN(INDEX($C$1:$C$13701,MIN(13701,ROW()+1)):INDEX($C$1:$C$13701,MIN(13701,ROW()+設定!$B$26))))*10^(設定!$B$27/20)),1,0))</f>
        <v>0</v>
      </c>
      <c r="G10120" s="33" t="n">
        <f aca="false">$G10119+IF($F10120=1,1,0)</f>
        <v>5</v>
      </c>
      <c r="H10120" s="0" t="str">
        <f aca="false">IF($F10120=1,$G10120,"")</f>
        <v/>
      </c>
    </row>
    <row r="10121" customFormat="false" ht="15" hidden="false" customHeight="false" outlineLevel="0" collapsed="false">
      <c r="A10121" s="30" t="n">
        <v>1581.09375</v>
      </c>
      <c r="B10121" s="31" t="n">
        <v>-12.7742</v>
      </c>
      <c r="C10121" s="32" t="n">
        <f aca="false">IF($A10121="","",IF(設定!$B$21="dB",10^($B10121/20),ABS($B10121)))</f>
        <v>0.229768241265881</v>
      </c>
      <c r="D10121" s="32" t="n">
        <f aca="false">IF($A10121="","",$A10121^2)</f>
        <v>2499857.44628906</v>
      </c>
      <c r="E10121" s="32" t="n">
        <f aca="false">IF($A10121="","",IF($C10121&lt;=0,"",1/$C10121^2))</f>
        <v>18.9417456236905</v>
      </c>
      <c r="F10121" s="33" t="n">
        <f aca="false">IF(OR(ROW()-設定!$B$30&lt;2,ROW()+設定!$B$30&gt;13701,N($A10121)&lt;=0,N(INDEX($A$2:$A$13701,MIN(13700,MAX(1,ROW()-1+設定!$B$30))))&lt;=0,$A10121&lt;設定!$B$28,$A10121&gt;設定!$B$29),0,IF(AND($C10121&gt;=MAX(INDEX($C$1:$C$13701,MAX(1,ROW()-設定!$B$24)):INDEX($C$1:$C$13701,MAX(1,ROW()-1))),$C10121&gt;MAX(INDEX($C$1:$C$13701,MIN(13701,ROW()+1)):INDEX($C$1:$C$13701,MIN(13701,ROW()+設定!$B$24))),$C10121&gt;=設定!$B$32,$C10121&gt;=MAX(MIN(INDEX($C$1:$C$13701,MAX(1,ROW()-設定!$B$26)):INDEX($C$1:$C$13701,MAX(1,ROW()-1))),MIN(INDEX($C$1:$C$13701,MIN(13701,ROW()+1)):INDEX($C$1:$C$13701,MIN(13701,ROW()+設定!$B$26))))*10^(設定!$B$27/20)),1,0))</f>
        <v>0</v>
      </c>
      <c r="G10121" s="33" t="n">
        <f aca="false">$G10120+IF($F10121=1,1,0)</f>
        <v>5</v>
      </c>
      <c r="H10121" s="0" t="str">
        <f aca="false">IF($F10121=1,$G10121,"")</f>
        <v/>
      </c>
    </row>
    <row r="10122" customFormat="false" ht="15" hidden="false" customHeight="false" outlineLevel="0" collapsed="false">
      <c r="A10122" s="30" t="n">
        <v>1581.25</v>
      </c>
      <c r="B10122" s="31" t="n">
        <v>-12.6199</v>
      </c>
      <c r="C10122" s="32" t="n">
        <f aca="false">IF($A10122="","",IF(設定!$B$21="dB",10^($B10122/20),ABS($B10122)))</f>
        <v>0.233886416567316</v>
      </c>
      <c r="D10122" s="32" t="n">
        <f aca="false">IF($A10122="","",$A10122^2)</f>
        <v>2500351.5625</v>
      </c>
      <c r="E10122" s="32" t="n">
        <f aca="false">IF($A10122="","",IF($C10122&lt;=0,"",1/$C10122^2))</f>
        <v>18.280581230643</v>
      </c>
      <c r="F10122" s="33" t="n">
        <f aca="false">IF(OR(ROW()-設定!$B$30&lt;2,ROW()+設定!$B$30&gt;13701,N($A10122)&lt;=0,N(INDEX($A$2:$A$13701,MIN(13700,MAX(1,ROW()-1+設定!$B$30))))&lt;=0,$A10122&lt;設定!$B$28,$A10122&gt;設定!$B$29),0,IF(AND($C10122&gt;=MAX(INDEX($C$1:$C$13701,MAX(1,ROW()-設定!$B$24)):INDEX($C$1:$C$13701,MAX(1,ROW()-1))),$C10122&gt;MAX(INDEX($C$1:$C$13701,MIN(13701,ROW()+1)):INDEX($C$1:$C$13701,MIN(13701,ROW()+設定!$B$24))),$C10122&gt;=設定!$B$32,$C10122&gt;=MAX(MIN(INDEX($C$1:$C$13701,MAX(1,ROW()-設定!$B$26)):INDEX($C$1:$C$13701,MAX(1,ROW()-1))),MIN(INDEX($C$1:$C$13701,MIN(13701,ROW()+1)):INDEX($C$1:$C$13701,MIN(13701,ROW()+設定!$B$26))))*10^(設定!$B$27/20)),1,0))</f>
        <v>0</v>
      </c>
      <c r="G10122" s="33" t="n">
        <f aca="false">$G10121+IF($F10122=1,1,0)</f>
        <v>5</v>
      </c>
      <c r="H10122" s="0" t="str">
        <f aca="false">IF($F10122=1,$G10122,"")</f>
        <v/>
      </c>
    </row>
    <row r="10123" customFormat="false" ht="15" hidden="false" customHeight="false" outlineLevel="0" collapsed="false">
      <c r="A10123" s="30" t="n">
        <v>1581.40625</v>
      </c>
      <c r="B10123" s="31" t="n">
        <v>-12.4668</v>
      </c>
      <c r="C10123" s="32" t="n">
        <f aca="false">IF($A10123="","",IF(設定!$B$21="dB",10^($B10123/20),ABS($B10123)))</f>
        <v>0.238045513150838</v>
      </c>
      <c r="D10123" s="32" t="n">
        <f aca="false">IF($A10123="","",$A10123^2)</f>
        <v>2500845.72753906</v>
      </c>
      <c r="E10123" s="32" t="n">
        <f aca="false">IF($A10123="","",IF($C10123&lt;=0,"",1/$C10123^2))</f>
        <v>17.6473703521703</v>
      </c>
      <c r="F10123" s="33" t="n">
        <f aca="false">IF(OR(ROW()-設定!$B$30&lt;2,ROW()+設定!$B$30&gt;13701,N($A10123)&lt;=0,N(INDEX($A$2:$A$13701,MIN(13700,MAX(1,ROW()-1+設定!$B$30))))&lt;=0,$A10123&lt;設定!$B$28,$A10123&gt;設定!$B$29),0,IF(AND($C10123&gt;=MAX(INDEX($C$1:$C$13701,MAX(1,ROW()-設定!$B$24)):INDEX($C$1:$C$13701,MAX(1,ROW()-1))),$C10123&gt;MAX(INDEX($C$1:$C$13701,MIN(13701,ROW()+1)):INDEX($C$1:$C$13701,MIN(13701,ROW()+設定!$B$24))),$C10123&gt;=設定!$B$32,$C10123&gt;=MAX(MIN(INDEX($C$1:$C$13701,MAX(1,ROW()-設定!$B$26)):INDEX($C$1:$C$13701,MAX(1,ROW()-1))),MIN(INDEX($C$1:$C$13701,MIN(13701,ROW()+1)):INDEX($C$1:$C$13701,MIN(13701,ROW()+設定!$B$26))))*10^(設定!$B$27/20)),1,0))</f>
        <v>0</v>
      </c>
      <c r="G10123" s="33" t="n">
        <f aca="false">$G10122+IF($F10123=1,1,0)</f>
        <v>5</v>
      </c>
      <c r="H10123" s="0" t="str">
        <f aca="false">IF($F10123=1,$G10123,"")</f>
        <v/>
      </c>
    </row>
    <row r="10124" customFormat="false" ht="15" hidden="false" customHeight="false" outlineLevel="0" collapsed="false">
      <c r="A10124" s="30" t="n">
        <v>1581.5625</v>
      </c>
      <c r="B10124" s="31" t="n">
        <v>-12.3204</v>
      </c>
      <c r="C10124" s="32" t="n">
        <f aca="false">IF($A10124="","",IF(設定!$B$21="dB",10^($B10124/20),ABS($B10124)))</f>
        <v>0.242091755679549</v>
      </c>
      <c r="D10124" s="32" t="n">
        <f aca="false">IF($A10124="","",$A10124^2)</f>
        <v>2501339.94140625</v>
      </c>
      <c r="E10124" s="32" t="n">
        <f aca="false">IF($A10124="","",IF($C10124&lt;=0,"",1/$C10124^2))</f>
        <v>17.0623953223478</v>
      </c>
      <c r="F10124" s="33" t="n">
        <f aca="false">IF(OR(ROW()-設定!$B$30&lt;2,ROW()+設定!$B$30&gt;13701,N($A10124)&lt;=0,N(INDEX($A$2:$A$13701,MIN(13700,MAX(1,ROW()-1+設定!$B$30))))&lt;=0,$A10124&lt;設定!$B$28,$A10124&gt;設定!$B$29),0,IF(AND($C10124&gt;=MAX(INDEX($C$1:$C$13701,MAX(1,ROW()-設定!$B$24)):INDEX($C$1:$C$13701,MAX(1,ROW()-1))),$C10124&gt;MAX(INDEX($C$1:$C$13701,MIN(13701,ROW()+1)):INDEX($C$1:$C$13701,MIN(13701,ROW()+設定!$B$24))),$C10124&gt;=設定!$B$32,$C10124&gt;=MAX(MIN(INDEX($C$1:$C$13701,MAX(1,ROW()-設定!$B$26)):INDEX($C$1:$C$13701,MAX(1,ROW()-1))),MIN(INDEX($C$1:$C$13701,MIN(13701,ROW()+1)):INDEX($C$1:$C$13701,MIN(13701,ROW()+設定!$B$26))))*10^(設定!$B$27/20)),1,0))</f>
        <v>0</v>
      </c>
      <c r="G10124" s="33" t="n">
        <f aca="false">$G10123+IF($F10124=1,1,0)</f>
        <v>5</v>
      </c>
      <c r="H10124" s="0" t="str">
        <f aca="false">IF($F10124=1,$G10124,"")</f>
        <v/>
      </c>
    </row>
    <row r="10125" customFormat="false" ht="15" hidden="false" customHeight="false" outlineLevel="0" collapsed="false">
      <c r="A10125" s="30" t="n">
        <v>1581.71875</v>
      </c>
      <c r="B10125" s="31" t="n">
        <v>-11.9558</v>
      </c>
      <c r="C10125" s="32" t="n">
        <f aca="false">IF($A10125="","",IF(設定!$B$21="dB",10^($B10125/20),ABS($B10125)))</f>
        <v>0.252470127867425</v>
      </c>
      <c r="D10125" s="32" t="n">
        <f aca="false">IF($A10125="","",$A10125^2)</f>
        <v>2501834.20410156</v>
      </c>
      <c r="E10125" s="32" t="n">
        <f aca="false">IF($A10125="","",IF($C10125&lt;=0,"",1/$C10125^2))</f>
        <v>15.6884486296836</v>
      </c>
      <c r="F10125" s="33" t="n">
        <f aca="false">IF(OR(ROW()-設定!$B$30&lt;2,ROW()+設定!$B$30&gt;13701,N($A10125)&lt;=0,N(INDEX($A$2:$A$13701,MIN(13700,MAX(1,ROW()-1+設定!$B$30))))&lt;=0,$A10125&lt;設定!$B$28,$A10125&gt;設定!$B$29),0,IF(AND($C10125&gt;=MAX(INDEX($C$1:$C$13701,MAX(1,ROW()-設定!$B$24)):INDEX($C$1:$C$13701,MAX(1,ROW()-1))),$C10125&gt;MAX(INDEX($C$1:$C$13701,MIN(13701,ROW()+1)):INDEX($C$1:$C$13701,MIN(13701,ROW()+設定!$B$24))),$C10125&gt;=設定!$B$32,$C10125&gt;=MAX(MIN(INDEX($C$1:$C$13701,MAX(1,ROW()-設定!$B$26)):INDEX($C$1:$C$13701,MAX(1,ROW()-1))),MIN(INDEX($C$1:$C$13701,MIN(13701,ROW()+1)):INDEX($C$1:$C$13701,MIN(13701,ROW()+設定!$B$26))))*10^(設定!$B$27/20)),1,0))</f>
        <v>0</v>
      </c>
      <c r="G10125" s="33" t="n">
        <f aca="false">$G10124+IF($F10125=1,1,0)</f>
        <v>5</v>
      </c>
      <c r="H10125" s="0" t="str">
        <f aca="false">IF($F10125=1,$G10125,"")</f>
        <v/>
      </c>
    </row>
    <row r="10126" customFormat="false" ht="15" hidden="false" customHeight="false" outlineLevel="0" collapsed="false">
      <c r="A10126" s="30" t="n">
        <v>1581.875</v>
      </c>
      <c r="B10126" s="31" t="n">
        <v>-11.9585</v>
      </c>
      <c r="C10126" s="32" t="n">
        <f aca="false">IF($A10126="","",IF(設定!$B$21="dB",10^($B10126/20),ABS($B10126)))</f>
        <v>0.252391659980254</v>
      </c>
      <c r="D10126" s="32" t="n">
        <f aca="false">IF($A10126="","",$A10126^2)</f>
        <v>2502328.515625</v>
      </c>
      <c r="E10126" s="32" t="n">
        <f aca="false">IF($A10126="","",IF($C10126&lt;=0,"",1/$C10126^2))</f>
        <v>15.6982051389161</v>
      </c>
      <c r="F10126" s="33" t="n">
        <f aca="false">IF(OR(ROW()-設定!$B$30&lt;2,ROW()+設定!$B$30&gt;13701,N($A10126)&lt;=0,N(INDEX($A$2:$A$13701,MIN(13700,MAX(1,ROW()-1+設定!$B$30))))&lt;=0,$A10126&lt;設定!$B$28,$A10126&gt;設定!$B$29),0,IF(AND($C10126&gt;=MAX(INDEX($C$1:$C$13701,MAX(1,ROW()-設定!$B$24)):INDEX($C$1:$C$13701,MAX(1,ROW()-1))),$C10126&gt;MAX(INDEX($C$1:$C$13701,MIN(13701,ROW()+1)):INDEX($C$1:$C$13701,MIN(13701,ROW()+設定!$B$24))),$C10126&gt;=設定!$B$32,$C10126&gt;=MAX(MIN(INDEX($C$1:$C$13701,MAX(1,ROW()-設定!$B$26)):INDEX($C$1:$C$13701,MAX(1,ROW()-1))),MIN(INDEX($C$1:$C$13701,MIN(13701,ROW()+1)):INDEX($C$1:$C$13701,MIN(13701,ROW()+設定!$B$26))))*10^(設定!$B$27/20)),1,0))</f>
        <v>0</v>
      </c>
      <c r="G10126" s="33" t="n">
        <f aca="false">$G10125+IF($F10126=1,1,0)</f>
        <v>5</v>
      </c>
      <c r="H10126" s="0" t="str">
        <f aca="false">IF($F10126=1,$G10126,"")</f>
        <v/>
      </c>
    </row>
    <row r="10127" customFormat="false" ht="15" hidden="false" customHeight="false" outlineLevel="0" collapsed="false">
      <c r="A10127" s="30" t="n">
        <v>1582.03125</v>
      </c>
      <c r="B10127" s="31" t="n">
        <v>-11.7397</v>
      </c>
      <c r="C10127" s="32" t="n">
        <f aca="false">IF($A10127="","",IF(設定!$B$21="dB",10^($B10127/20),ABS($B10127)))</f>
        <v>0.258830231040402</v>
      </c>
      <c r="D10127" s="32" t="n">
        <f aca="false">IF($A10127="","",$A10127^2)</f>
        <v>2502822.87597656</v>
      </c>
      <c r="E10127" s="32" t="n">
        <f aca="false">IF($A10127="","",IF($C10127&lt;=0,"",1/$C10127^2))</f>
        <v>14.9269129455587</v>
      </c>
      <c r="F10127" s="33" t="n">
        <f aca="false">IF(OR(ROW()-設定!$B$30&lt;2,ROW()+設定!$B$30&gt;13701,N($A10127)&lt;=0,N(INDEX($A$2:$A$13701,MIN(13700,MAX(1,ROW()-1+設定!$B$30))))&lt;=0,$A10127&lt;設定!$B$28,$A10127&gt;設定!$B$29),0,IF(AND($C10127&gt;=MAX(INDEX($C$1:$C$13701,MAX(1,ROW()-設定!$B$24)):INDEX($C$1:$C$13701,MAX(1,ROW()-1))),$C10127&gt;MAX(INDEX($C$1:$C$13701,MIN(13701,ROW()+1)):INDEX($C$1:$C$13701,MIN(13701,ROW()+設定!$B$24))),$C10127&gt;=設定!$B$32,$C10127&gt;=MAX(MIN(INDEX($C$1:$C$13701,MAX(1,ROW()-設定!$B$26)):INDEX($C$1:$C$13701,MAX(1,ROW()-1))),MIN(INDEX($C$1:$C$13701,MIN(13701,ROW()+1)):INDEX($C$1:$C$13701,MIN(13701,ROW()+設定!$B$26))))*10^(設定!$B$27/20)),1,0))</f>
        <v>0</v>
      </c>
      <c r="G10127" s="33" t="n">
        <f aca="false">$G10126+IF($F10127=1,1,0)</f>
        <v>5</v>
      </c>
      <c r="H10127" s="0" t="str">
        <f aca="false">IF($F10127=1,$G10127,"")</f>
        <v/>
      </c>
    </row>
    <row r="10128" customFormat="false" ht="15" hidden="false" customHeight="false" outlineLevel="0" collapsed="false">
      <c r="A10128" s="30" t="n">
        <v>1582.1875</v>
      </c>
      <c r="B10128" s="31" t="n">
        <v>-11.4157</v>
      </c>
      <c r="C10128" s="32" t="n">
        <f aca="false">IF($A10128="","",IF(設定!$B$21="dB",10^($B10128/20),ABS($B10128)))</f>
        <v>0.268667417010462</v>
      </c>
      <c r="D10128" s="32" t="n">
        <f aca="false">IF($A10128="","",$A10128^2)</f>
        <v>2503317.28515625</v>
      </c>
      <c r="E10128" s="32" t="n">
        <f aca="false">IF($A10128="","",IF($C10128&lt;=0,"",1/$C10128^2))</f>
        <v>13.8538346536186</v>
      </c>
      <c r="F10128" s="33" t="n">
        <f aca="false">IF(OR(ROW()-設定!$B$30&lt;2,ROW()+設定!$B$30&gt;13701,N($A10128)&lt;=0,N(INDEX($A$2:$A$13701,MIN(13700,MAX(1,ROW()-1+設定!$B$30))))&lt;=0,$A10128&lt;設定!$B$28,$A10128&gt;設定!$B$29),0,IF(AND($C10128&gt;=MAX(INDEX($C$1:$C$13701,MAX(1,ROW()-設定!$B$24)):INDEX($C$1:$C$13701,MAX(1,ROW()-1))),$C10128&gt;MAX(INDEX($C$1:$C$13701,MIN(13701,ROW()+1)):INDEX($C$1:$C$13701,MIN(13701,ROW()+設定!$B$24))),$C10128&gt;=設定!$B$32,$C10128&gt;=MAX(MIN(INDEX($C$1:$C$13701,MAX(1,ROW()-設定!$B$26)):INDEX($C$1:$C$13701,MAX(1,ROW()-1))),MIN(INDEX($C$1:$C$13701,MIN(13701,ROW()+1)):INDEX($C$1:$C$13701,MIN(13701,ROW()+設定!$B$26))))*10^(設定!$B$27/20)),1,0))</f>
        <v>0</v>
      </c>
      <c r="G10128" s="33" t="n">
        <f aca="false">$G10127+IF($F10128=1,1,0)</f>
        <v>5</v>
      </c>
      <c r="H10128" s="0" t="str">
        <f aca="false">IF($F10128=1,$G10128,"")</f>
        <v/>
      </c>
    </row>
    <row r="10129" customFormat="false" ht="15" hidden="false" customHeight="false" outlineLevel="0" collapsed="false">
      <c r="A10129" s="30" t="n">
        <v>1582.34375</v>
      </c>
      <c r="B10129" s="31" t="n">
        <v>-11.2591</v>
      </c>
      <c r="C10129" s="32" t="n">
        <f aca="false">IF($A10129="","",IF(設定!$B$21="dB",10^($B10129/20),ABS($B10129)))</f>
        <v>0.273555215949537</v>
      </c>
      <c r="D10129" s="32" t="n">
        <f aca="false">IF($A10129="","",$A10129^2)</f>
        <v>2503811.74316406</v>
      </c>
      <c r="E10129" s="32" t="n">
        <f aca="false">IF($A10129="","",IF($C10129&lt;=0,"",1/$C10129^2))</f>
        <v>13.363185590027</v>
      </c>
      <c r="F10129" s="33" t="n">
        <f aca="false">IF(OR(ROW()-設定!$B$30&lt;2,ROW()+設定!$B$30&gt;13701,N($A10129)&lt;=0,N(INDEX($A$2:$A$13701,MIN(13700,MAX(1,ROW()-1+設定!$B$30))))&lt;=0,$A10129&lt;設定!$B$28,$A10129&gt;設定!$B$29),0,IF(AND($C10129&gt;=MAX(INDEX($C$1:$C$13701,MAX(1,ROW()-設定!$B$24)):INDEX($C$1:$C$13701,MAX(1,ROW()-1))),$C10129&gt;MAX(INDEX($C$1:$C$13701,MIN(13701,ROW()+1)):INDEX($C$1:$C$13701,MIN(13701,ROW()+設定!$B$24))),$C10129&gt;=設定!$B$32,$C10129&gt;=MAX(MIN(INDEX($C$1:$C$13701,MAX(1,ROW()-設定!$B$26)):INDEX($C$1:$C$13701,MAX(1,ROW()-1))),MIN(INDEX($C$1:$C$13701,MIN(13701,ROW()+1)):INDEX($C$1:$C$13701,MIN(13701,ROW()+設定!$B$26))))*10^(設定!$B$27/20)),1,0))</f>
        <v>0</v>
      </c>
      <c r="G10129" s="33" t="n">
        <f aca="false">$G10128+IF($F10129=1,1,0)</f>
        <v>5</v>
      </c>
      <c r="H10129" s="0" t="str">
        <f aca="false">IF($F10129=1,$G10129,"")</f>
        <v/>
      </c>
    </row>
    <row r="10130" customFormat="false" ht="15" hidden="false" customHeight="false" outlineLevel="0" collapsed="false">
      <c r="A10130" s="30" t="n">
        <v>1582.5</v>
      </c>
      <c r="B10130" s="31" t="n">
        <v>-10.922</v>
      </c>
      <c r="C10130" s="32" t="n">
        <f aca="false">IF($A10130="","",IF(設定!$B$21="dB",10^($B10130/20),ABS($B10130)))</f>
        <v>0.284380622147298</v>
      </c>
      <c r="D10130" s="32" t="n">
        <f aca="false">IF($A10130="","",$A10130^2)</f>
        <v>2504306.25</v>
      </c>
      <c r="E10130" s="32" t="n">
        <f aca="false">IF($A10130="","",IF($C10130&lt;=0,"",1/$C10130^2))</f>
        <v>12.3651673934917</v>
      </c>
      <c r="F10130" s="33" t="n">
        <f aca="false">IF(OR(ROW()-設定!$B$30&lt;2,ROW()+設定!$B$30&gt;13701,N($A10130)&lt;=0,N(INDEX($A$2:$A$13701,MIN(13700,MAX(1,ROW()-1+設定!$B$30))))&lt;=0,$A10130&lt;設定!$B$28,$A10130&gt;設定!$B$29),0,IF(AND($C10130&gt;=MAX(INDEX($C$1:$C$13701,MAX(1,ROW()-設定!$B$24)):INDEX($C$1:$C$13701,MAX(1,ROW()-1))),$C10130&gt;MAX(INDEX($C$1:$C$13701,MIN(13701,ROW()+1)):INDEX($C$1:$C$13701,MIN(13701,ROW()+設定!$B$24))),$C10130&gt;=設定!$B$32,$C10130&gt;=MAX(MIN(INDEX($C$1:$C$13701,MAX(1,ROW()-設定!$B$26)):INDEX($C$1:$C$13701,MAX(1,ROW()-1))),MIN(INDEX($C$1:$C$13701,MIN(13701,ROW()+1)):INDEX($C$1:$C$13701,MIN(13701,ROW()+設定!$B$26))))*10^(設定!$B$27/20)),1,0))</f>
        <v>0</v>
      </c>
      <c r="G10130" s="33" t="n">
        <f aca="false">$G10129+IF($F10130=1,1,0)</f>
        <v>5</v>
      </c>
      <c r="H10130" s="0" t="str">
        <f aca="false">IF($F10130=1,$G10130,"")</f>
        <v/>
      </c>
    </row>
    <row r="10131" customFormat="false" ht="15" hidden="false" customHeight="false" outlineLevel="0" collapsed="false">
      <c r="A10131" s="30" t="n">
        <v>1582.65625</v>
      </c>
      <c r="B10131" s="31" t="n">
        <v>-10.9824</v>
      </c>
      <c r="C10131" s="32" t="n">
        <f aca="false">IF($A10131="","",IF(設定!$B$21="dB",10^($B10131/20),ABS($B10131)))</f>
        <v>0.282409953955943</v>
      </c>
      <c r="D10131" s="32" t="n">
        <f aca="false">IF($A10131="","",$A10131^2)</f>
        <v>2504800.80566406</v>
      </c>
      <c r="E10131" s="32" t="n">
        <f aca="false">IF($A10131="","",IF($C10131&lt;=0,"",1/$C10131^2))</f>
        <v>12.5383387772996</v>
      </c>
      <c r="F10131" s="33" t="n">
        <f aca="false">IF(OR(ROW()-設定!$B$30&lt;2,ROW()+設定!$B$30&gt;13701,N($A10131)&lt;=0,N(INDEX($A$2:$A$13701,MIN(13700,MAX(1,ROW()-1+設定!$B$30))))&lt;=0,$A10131&lt;設定!$B$28,$A10131&gt;設定!$B$29),0,IF(AND($C10131&gt;=MAX(INDEX($C$1:$C$13701,MAX(1,ROW()-設定!$B$24)):INDEX($C$1:$C$13701,MAX(1,ROW()-1))),$C10131&gt;MAX(INDEX($C$1:$C$13701,MIN(13701,ROW()+1)):INDEX($C$1:$C$13701,MIN(13701,ROW()+設定!$B$24))),$C10131&gt;=設定!$B$32,$C10131&gt;=MAX(MIN(INDEX($C$1:$C$13701,MAX(1,ROW()-設定!$B$26)):INDEX($C$1:$C$13701,MAX(1,ROW()-1))),MIN(INDEX($C$1:$C$13701,MIN(13701,ROW()+1)):INDEX($C$1:$C$13701,MIN(13701,ROW()+設定!$B$26))))*10^(設定!$B$27/20)),1,0))</f>
        <v>0</v>
      </c>
      <c r="G10131" s="33" t="n">
        <f aca="false">$G10130+IF($F10131=1,1,0)</f>
        <v>5</v>
      </c>
      <c r="H10131" s="0" t="str">
        <f aca="false">IF($F10131=1,$G10131,"")</f>
        <v/>
      </c>
    </row>
    <row r="10132" customFormat="false" ht="15" hidden="false" customHeight="false" outlineLevel="0" collapsed="false">
      <c r="A10132" s="30" t="n">
        <v>1582.8125</v>
      </c>
      <c r="B10132" s="31" t="n">
        <v>-10.9963</v>
      </c>
      <c r="C10132" s="32" t="n">
        <f aca="false">IF($A10132="","",IF(設定!$B$21="dB",10^($B10132/20),ABS($B10132)))</f>
        <v>0.281958375681599</v>
      </c>
      <c r="D10132" s="32" t="n">
        <f aca="false">IF($A10132="","",$A10132^2)</f>
        <v>2505295.41015625</v>
      </c>
      <c r="E10132" s="32" t="n">
        <f aca="false">IF($A10132="","",IF($C10132&lt;=0,"",1/$C10132^2))</f>
        <v>12.5785331887931</v>
      </c>
      <c r="F10132" s="33" t="n">
        <f aca="false">IF(OR(ROW()-設定!$B$30&lt;2,ROW()+設定!$B$30&gt;13701,N($A10132)&lt;=0,N(INDEX($A$2:$A$13701,MIN(13700,MAX(1,ROW()-1+設定!$B$30))))&lt;=0,$A10132&lt;設定!$B$28,$A10132&gt;設定!$B$29),0,IF(AND($C10132&gt;=MAX(INDEX($C$1:$C$13701,MAX(1,ROW()-設定!$B$24)):INDEX($C$1:$C$13701,MAX(1,ROW()-1))),$C10132&gt;MAX(INDEX($C$1:$C$13701,MIN(13701,ROW()+1)):INDEX($C$1:$C$13701,MIN(13701,ROW()+設定!$B$24))),$C10132&gt;=設定!$B$32,$C10132&gt;=MAX(MIN(INDEX($C$1:$C$13701,MAX(1,ROW()-設定!$B$26)):INDEX($C$1:$C$13701,MAX(1,ROW()-1))),MIN(INDEX($C$1:$C$13701,MIN(13701,ROW()+1)):INDEX($C$1:$C$13701,MIN(13701,ROW()+設定!$B$26))))*10^(設定!$B$27/20)),1,0))</f>
        <v>0</v>
      </c>
      <c r="G10132" s="33" t="n">
        <f aca="false">$G10131+IF($F10132=1,1,0)</f>
        <v>5</v>
      </c>
      <c r="H10132" s="0" t="str">
        <f aca="false">IF($F10132=1,$G10132,"")</f>
        <v/>
      </c>
    </row>
    <row r="10133" customFormat="false" ht="15" hidden="false" customHeight="false" outlineLevel="0" collapsed="false">
      <c r="A10133" s="30" t="n">
        <v>1582.96875</v>
      </c>
      <c r="B10133" s="31" t="n">
        <v>-10.5436</v>
      </c>
      <c r="C10133" s="32" t="n">
        <f aca="false">IF($A10133="","",IF(設定!$B$21="dB",10^($B10133/20),ABS($B10133)))</f>
        <v>0.29704346344383</v>
      </c>
      <c r="D10133" s="32" t="n">
        <f aca="false">IF($A10133="","",$A10133^2)</f>
        <v>2505790.06347656</v>
      </c>
      <c r="E10133" s="32" t="n">
        <f aca="false">IF($A10133="","",IF($C10133&lt;=0,"",1/$C10133^2))</f>
        <v>11.3333943374439</v>
      </c>
      <c r="F10133" s="33" t="n">
        <f aca="false">IF(OR(ROW()-設定!$B$30&lt;2,ROW()+設定!$B$30&gt;13701,N($A10133)&lt;=0,N(INDEX($A$2:$A$13701,MIN(13700,MAX(1,ROW()-1+設定!$B$30))))&lt;=0,$A10133&lt;設定!$B$28,$A10133&gt;設定!$B$29),0,IF(AND($C10133&gt;=MAX(INDEX($C$1:$C$13701,MAX(1,ROW()-設定!$B$24)):INDEX($C$1:$C$13701,MAX(1,ROW()-1))),$C10133&gt;MAX(INDEX($C$1:$C$13701,MIN(13701,ROW()+1)):INDEX($C$1:$C$13701,MIN(13701,ROW()+設定!$B$24))),$C10133&gt;=設定!$B$32,$C10133&gt;=MAX(MIN(INDEX($C$1:$C$13701,MAX(1,ROW()-設定!$B$26)):INDEX($C$1:$C$13701,MAX(1,ROW()-1))),MIN(INDEX($C$1:$C$13701,MIN(13701,ROW()+1)):INDEX($C$1:$C$13701,MIN(13701,ROW()+設定!$B$26))))*10^(設定!$B$27/20)),1,0))</f>
        <v>0</v>
      </c>
      <c r="G10133" s="33" t="n">
        <f aca="false">$G10132+IF($F10133=1,1,0)</f>
        <v>5</v>
      </c>
      <c r="H10133" s="0" t="str">
        <f aca="false">IF($F10133=1,$G10133,"")</f>
        <v/>
      </c>
    </row>
    <row r="10134" customFormat="false" ht="15" hidden="false" customHeight="false" outlineLevel="0" collapsed="false">
      <c r="A10134" s="30" t="n">
        <v>1583.125</v>
      </c>
      <c r="B10134" s="31" t="n">
        <v>-10.3106</v>
      </c>
      <c r="C10134" s="32" t="n">
        <f aca="false">IF($A10134="","",IF(設定!$B$21="dB",10^($B10134/20),ABS($B10134)))</f>
        <v>0.305119525276002</v>
      </c>
      <c r="D10134" s="32" t="n">
        <f aca="false">IF($A10134="","",$A10134^2)</f>
        <v>2506284.765625</v>
      </c>
      <c r="E10134" s="32" t="n">
        <f aca="false">IF($A10134="","",IF($C10134&lt;=0,"",1/$C10134^2))</f>
        <v>10.741377997119</v>
      </c>
      <c r="F10134" s="33" t="n">
        <f aca="false">IF(OR(ROW()-設定!$B$30&lt;2,ROW()+設定!$B$30&gt;13701,N($A10134)&lt;=0,N(INDEX($A$2:$A$13701,MIN(13700,MAX(1,ROW()-1+設定!$B$30))))&lt;=0,$A10134&lt;設定!$B$28,$A10134&gt;設定!$B$29),0,IF(AND($C10134&gt;=MAX(INDEX($C$1:$C$13701,MAX(1,ROW()-設定!$B$24)):INDEX($C$1:$C$13701,MAX(1,ROW()-1))),$C10134&gt;MAX(INDEX($C$1:$C$13701,MIN(13701,ROW()+1)):INDEX($C$1:$C$13701,MIN(13701,ROW()+設定!$B$24))),$C10134&gt;=設定!$B$32,$C10134&gt;=MAX(MIN(INDEX($C$1:$C$13701,MAX(1,ROW()-設定!$B$26)):INDEX($C$1:$C$13701,MAX(1,ROW()-1))),MIN(INDEX($C$1:$C$13701,MIN(13701,ROW()+1)):INDEX($C$1:$C$13701,MIN(13701,ROW()+設定!$B$26))))*10^(設定!$B$27/20)),1,0))</f>
        <v>0</v>
      </c>
      <c r="G10134" s="33" t="n">
        <f aca="false">$G10133+IF($F10134=1,1,0)</f>
        <v>5</v>
      </c>
      <c r="H10134" s="0" t="str">
        <f aca="false">IF($F10134=1,$G10134,"")</f>
        <v/>
      </c>
    </row>
    <row r="10135" customFormat="false" ht="15" hidden="false" customHeight="false" outlineLevel="0" collapsed="false">
      <c r="A10135" s="30" t="n">
        <v>1583.28125</v>
      </c>
      <c r="B10135" s="31" t="n">
        <v>-10.3046</v>
      </c>
      <c r="C10135" s="32" t="n">
        <f aca="false">IF($A10135="","",IF(設定!$B$21="dB",10^($B10135/20),ABS($B10135)))</f>
        <v>0.30533036719098</v>
      </c>
      <c r="D10135" s="32" t="n">
        <f aca="false">IF($A10135="","",$A10135^2)</f>
        <v>2506779.51660156</v>
      </c>
      <c r="E10135" s="32" t="n">
        <f aca="false">IF($A10135="","",IF($C10135&lt;=0,"",1/$C10135^2))</f>
        <v>10.7265484812318</v>
      </c>
      <c r="F10135" s="33" t="n">
        <f aca="false">IF(OR(ROW()-設定!$B$30&lt;2,ROW()+設定!$B$30&gt;13701,N($A10135)&lt;=0,N(INDEX($A$2:$A$13701,MIN(13700,MAX(1,ROW()-1+設定!$B$30))))&lt;=0,$A10135&lt;設定!$B$28,$A10135&gt;設定!$B$29),0,IF(AND($C10135&gt;=MAX(INDEX($C$1:$C$13701,MAX(1,ROW()-設定!$B$24)):INDEX($C$1:$C$13701,MAX(1,ROW()-1))),$C10135&gt;MAX(INDEX($C$1:$C$13701,MIN(13701,ROW()+1)):INDEX($C$1:$C$13701,MIN(13701,ROW()+設定!$B$24))),$C10135&gt;=設定!$B$32,$C10135&gt;=MAX(MIN(INDEX($C$1:$C$13701,MAX(1,ROW()-設定!$B$26)):INDEX($C$1:$C$13701,MAX(1,ROW()-1))),MIN(INDEX($C$1:$C$13701,MIN(13701,ROW()+1)):INDEX($C$1:$C$13701,MIN(13701,ROW()+設定!$B$26))))*10^(設定!$B$27/20)),1,0))</f>
        <v>0</v>
      </c>
      <c r="G10135" s="33" t="n">
        <f aca="false">$G10134+IF($F10135=1,1,0)</f>
        <v>5</v>
      </c>
      <c r="H10135" s="0" t="str">
        <f aca="false">IF($F10135=1,$G10135,"")</f>
        <v/>
      </c>
    </row>
    <row r="10136" customFormat="false" ht="15" hidden="false" customHeight="false" outlineLevel="0" collapsed="false">
      <c r="A10136" s="30" t="n">
        <v>1583.4375</v>
      </c>
      <c r="B10136" s="31" t="n">
        <v>-9.9582</v>
      </c>
      <c r="C10136" s="32" t="n">
        <f aca="false">IF($A10136="","",IF(設定!$B$21="dB",10^($B10136/20),ABS($B10136)))</f>
        <v>0.317753249092947</v>
      </c>
      <c r="D10136" s="32" t="n">
        <f aca="false">IF($A10136="","",$A10136^2)</f>
        <v>2507274.31640625</v>
      </c>
      <c r="E10136" s="32" t="n">
        <f aca="false">IF($A10136="","",IF($C10136&lt;=0,"",1/$C10136^2))</f>
        <v>9.90421364508434</v>
      </c>
      <c r="F10136" s="33" t="n">
        <f aca="false">IF(OR(ROW()-設定!$B$30&lt;2,ROW()+設定!$B$30&gt;13701,N($A10136)&lt;=0,N(INDEX($A$2:$A$13701,MIN(13700,MAX(1,ROW()-1+設定!$B$30))))&lt;=0,$A10136&lt;設定!$B$28,$A10136&gt;設定!$B$29),0,IF(AND($C10136&gt;=MAX(INDEX($C$1:$C$13701,MAX(1,ROW()-設定!$B$24)):INDEX($C$1:$C$13701,MAX(1,ROW()-1))),$C10136&gt;MAX(INDEX($C$1:$C$13701,MIN(13701,ROW()+1)):INDEX($C$1:$C$13701,MIN(13701,ROW()+設定!$B$24))),$C10136&gt;=設定!$B$32,$C10136&gt;=MAX(MIN(INDEX($C$1:$C$13701,MAX(1,ROW()-設定!$B$26)):INDEX($C$1:$C$13701,MAX(1,ROW()-1))),MIN(INDEX($C$1:$C$13701,MIN(13701,ROW()+1)):INDEX($C$1:$C$13701,MIN(13701,ROW()+設定!$B$26))))*10^(設定!$B$27/20)),1,0))</f>
        <v>0</v>
      </c>
      <c r="G10136" s="33" t="n">
        <f aca="false">$G10135+IF($F10136=1,1,0)</f>
        <v>5</v>
      </c>
      <c r="H10136" s="0" t="str">
        <f aca="false">IF($F10136=1,$G10136,"")</f>
        <v/>
      </c>
    </row>
    <row r="10137" customFormat="false" ht="15" hidden="false" customHeight="false" outlineLevel="0" collapsed="false">
      <c r="A10137" s="30" t="n">
        <v>1583.59375</v>
      </c>
      <c r="B10137" s="31" t="n">
        <v>-9.7733</v>
      </c>
      <c r="C10137" s="32" t="n">
        <f aca="false">IF($A10137="","",IF(設定!$B$21="dB",10^($B10137/20),ABS($B10137)))</f>
        <v>0.324589898421367</v>
      </c>
      <c r="D10137" s="32" t="n">
        <f aca="false">IF($A10137="","",$A10137^2)</f>
        <v>2507769.16503906</v>
      </c>
      <c r="E10137" s="32" t="n">
        <f aca="false">IF($A10137="","",IF($C10137&lt;=0,"",1/$C10137^2))</f>
        <v>9.49139395858743</v>
      </c>
      <c r="F10137" s="33" t="n">
        <f aca="false">IF(OR(ROW()-設定!$B$30&lt;2,ROW()+設定!$B$30&gt;13701,N($A10137)&lt;=0,N(INDEX($A$2:$A$13701,MIN(13700,MAX(1,ROW()-1+設定!$B$30))))&lt;=0,$A10137&lt;設定!$B$28,$A10137&gt;設定!$B$29),0,IF(AND($C10137&gt;=MAX(INDEX($C$1:$C$13701,MAX(1,ROW()-設定!$B$24)):INDEX($C$1:$C$13701,MAX(1,ROW()-1))),$C10137&gt;MAX(INDEX($C$1:$C$13701,MIN(13701,ROW()+1)):INDEX($C$1:$C$13701,MIN(13701,ROW()+設定!$B$24))),$C10137&gt;=設定!$B$32,$C10137&gt;=MAX(MIN(INDEX($C$1:$C$13701,MAX(1,ROW()-設定!$B$26)):INDEX($C$1:$C$13701,MAX(1,ROW()-1))),MIN(INDEX($C$1:$C$13701,MIN(13701,ROW()+1)):INDEX($C$1:$C$13701,MIN(13701,ROW()+設定!$B$26))))*10^(設定!$B$27/20)),1,0))</f>
        <v>0</v>
      </c>
      <c r="G10137" s="33" t="n">
        <f aca="false">$G10136+IF($F10137=1,1,0)</f>
        <v>5</v>
      </c>
      <c r="H10137" s="0" t="str">
        <f aca="false">IF($F10137=1,$G10137,"")</f>
        <v/>
      </c>
    </row>
    <row r="10138" customFormat="false" ht="15" hidden="false" customHeight="false" outlineLevel="0" collapsed="false">
      <c r="A10138" s="30" t="n">
        <v>1583.75</v>
      </c>
      <c r="B10138" s="31" t="n">
        <v>-9.8812</v>
      </c>
      <c r="C10138" s="32" t="n">
        <f aca="false">IF($A10138="","",IF(設定!$B$21="dB",10^($B10138/20),ABS($B10138)))</f>
        <v>0.320582639262578</v>
      </c>
      <c r="D10138" s="32" t="n">
        <f aca="false">IF($A10138="","",$A10138^2)</f>
        <v>2508264.0625</v>
      </c>
      <c r="E10138" s="32" t="n">
        <f aca="false">IF($A10138="","",IF($C10138&lt;=0,"",1/$C10138^2))</f>
        <v>9.7301604090452</v>
      </c>
      <c r="F10138" s="33" t="n">
        <f aca="false">IF(OR(ROW()-設定!$B$30&lt;2,ROW()+設定!$B$30&gt;13701,N($A10138)&lt;=0,N(INDEX($A$2:$A$13701,MIN(13700,MAX(1,ROW()-1+設定!$B$30))))&lt;=0,$A10138&lt;設定!$B$28,$A10138&gt;設定!$B$29),0,IF(AND($C10138&gt;=MAX(INDEX($C$1:$C$13701,MAX(1,ROW()-設定!$B$24)):INDEX($C$1:$C$13701,MAX(1,ROW()-1))),$C10138&gt;MAX(INDEX($C$1:$C$13701,MIN(13701,ROW()+1)):INDEX($C$1:$C$13701,MIN(13701,ROW()+設定!$B$24))),$C10138&gt;=設定!$B$32,$C10138&gt;=MAX(MIN(INDEX($C$1:$C$13701,MAX(1,ROW()-設定!$B$26)):INDEX($C$1:$C$13701,MAX(1,ROW()-1))),MIN(INDEX($C$1:$C$13701,MIN(13701,ROW()+1)):INDEX($C$1:$C$13701,MIN(13701,ROW()+設定!$B$26))))*10^(設定!$B$27/20)),1,0))</f>
        <v>0</v>
      </c>
      <c r="G10138" s="33" t="n">
        <f aca="false">$G10137+IF($F10138=1,1,0)</f>
        <v>5</v>
      </c>
      <c r="H10138" s="0" t="str">
        <f aca="false">IF($F10138=1,$G10138,"")</f>
        <v/>
      </c>
    </row>
    <row r="10139" customFormat="false" ht="15" hidden="false" customHeight="false" outlineLevel="0" collapsed="false">
      <c r="A10139" s="30" t="n">
        <v>1583.90625</v>
      </c>
      <c r="B10139" s="31" t="n">
        <v>-9.7036</v>
      </c>
      <c r="C10139" s="32" t="n">
        <f aca="false">IF($A10139="","",IF(設定!$B$21="dB",10^($B10139/20),ABS($B10139)))</f>
        <v>0.327205051625707</v>
      </c>
      <c r="D10139" s="32" t="n">
        <f aca="false">IF($A10139="","",$A10139^2)</f>
        <v>2508759.00878906</v>
      </c>
      <c r="E10139" s="32" t="n">
        <f aca="false">IF($A10139="","",IF($C10139&lt;=0,"",1/$C10139^2))</f>
        <v>9.34028224596004</v>
      </c>
      <c r="F10139" s="33" t="n">
        <f aca="false">IF(OR(ROW()-設定!$B$30&lt;2,ROW()+設定!$B$30&gt;13701,N($A10139)&lt;=0,N(INDEX($A$2:$A$13701,MIN(13700,MAX(1,ROW()-1+設定!$B$30))))&lt;=0,$A10139&lt;設定!$B$28,$A10139&gt;設定!$B$29),0,IF(AND($C10139&gt;=MAX(INDEX($C$1:$C$13701,MAX(1,ROW()-設定!$B$24)):INDEX($C$1:$C$13701,MAX(1,ROW()-1))),$C10139&gt;MAX(INDEX($C$1:$C$13701,MIN(13701,ROW()+1)):INDEX($C$1:$C$13701,MIN(13701,ROW()+設定!$B$24))),$C10139&gt;=設定!$B$32,$C10139&gt;=MAX(MIN(INDEX($C$1:$C$13701,MAX(1,ROW()-設定!$B$26)):INDEX($C$1:$C$13701,MAX(1,ROW()-1))),MIN(INDEX($C$1:$C$13701,MIN(13701,ROW()+1)):INDEX($C$1:$C$13701,MIN(13701,ROW()+設定!$B$26))))*10^(設定!$B$27/20)),1,0))</f>
        <v>0</v>
      </c>
      <c r="G10139" s="33" t="n">
        <f aca="false">$G10138+IF($F10139=1,1,0)</f>
        <v>5</v>
      </c>
      <c r="H10139" s="0" t="str">
        <f aca="false">IF($F10139=1,$G10139,"")</f>
        <v/>
      </c>
    </row>
    <row r="10140" customFormat="false" ht="15" hidden="false" customHeight="false" outlineLevel="0" collapsed="false">
      <c r="A10140" s="30" t="n">
        <v>1584.0625</v>
      </c>
      <c r="B10140" s="31" t="n">
        <v>-9.6351</v>
      </c>
      <c r="C10140" s="32" t="n">
        <f aca="false">IF($A10140="","",IF(設定!$B$21="dB",10^($B10140/20),ABS($B10140)))</f>
        <v>0.329795708466272</v>
      </c>
      <c r="D10140" s="32" t="n">
        <f aca="false">IF($A10140="","",$A10140^2)</f>
        <v>2509254.00390625</v>
      </c>
      <c r="E10140" s="32" t="n">
        <f aca="false">IF($A10140="","",IF($C10140&lt;=0,"",1/$C10140^2))</f>
        <v>9.19411644795728</v>
      </c>
      <c r="F10140" s="33" t="n">
        <f aca="false">IF(OR(ROW()-設定!$B$30&lt;2,ROW()+設定!$B$30&gt;13701,N($A10140)&lt;=0,N(INDEX($A$2:$A$13701,MIN(13700,MAX(1,ROW()-1+設定!$B$30))))&lt;=0,$A10140&lt;設定!$B$28,$A10140&gt;設定!$B$29),0,IF(AND($C10140&gt;=MAX(INDEX($C$1:$C$13701,MAX(1,ROW()-設定!$B$24)):INDEX($C$1:$C$13701,MAX(1,ROW()-1))),$C10140&gt;MAX(INDEX($C$1:$C$13701,MIN(13701,ROW()+1)):INDEX($C$1:$C$13701,MIN(13701,ROW()+設定!$B$24))),$C10140&gt;=設定!$B$32,$C10140&gt;=MAX(MIN(INDEX($C$1:$C$13701,MAX(1,ROW()-設定!$B$26)):INDEX($C$1:$C$13701,MAX(1,ROW()-1))),MIN(INDEX($C$1:$C$13701,MIN(13701,ROW()+1)):INDEX($C$1:$C$13701,MIN(13701,ROW()+設定!$B$26))))*10^(設定!$B$27/20)),1,0))</f>
        <v>0</v>
      </c>
      <c r="G10140" s="33" t="n">
        <f aca="false">$G10139+IF($F10140=1,1,0)</f>
        <v>5</v>
      </c>
      <c r="H10140" s="0" t="str">
        <f aca="false">IF($F10140=1,$G10140,"")</f>
        <v/>
      </c>
    </row>
    <row r="10141" customFormat="false" ht="15" hidden="false" customHeight="false" outlineLevel="0" collapsed="false">
      <c r="A10141" s="30" t="n">
        <v>1584.21875</v>
      </c>
      <c r="B10141" s="31" t="n">
        <v>-9.2942</v>
      </c>
      <c r="C10141" s="32" t="n">
        <f aca="false">IF($A10141="","",IF(設定!$B$21="dB",10^($B10141/20),ABS($B10141)))</f>
        <v>0.342996746060505</v>
      </c>
      <c r="D10141" s="32" t="n">
        <f aca="false">IF($A10141="","",$A10141^2)</f>
        <v>2509749.04785156</v>
      </c>
      <c r="E10141" s="32" t="n">
        <f aca="false">IF($A10141="","",IF($C10141&lt;=0,"",1/$C10141^2))</f>
        <v>8.50002102591718</v>
      </c>
      <c r="F10141" s="33" t="n">
        <f aca="false">IF(OR(ROW()-設定!$B$30&lt;2,ROW()+設定!$B$30&gt;13701,N($A10141)&lt;=0,N(INDEX($A$2:$A$13701,MIN(13700,MAX(1,ROW()-1+設定!$B$30))))&lt;=0,$A10141&lt;設定!$B$28,$A10141&gt;設定!$B$29),0,IF(AND($C10141&gt;=MAX(INDEX($C$1:$C$13701,MAX(1,ROW()-設定!$B$24)):INDEX($C$1:$C$13701,MAX(1,ROW()-1))),$C10141&gt;MAX(INDEX($C$1:$C$13701,MIN(13701,ROW()+1)):INDEX($C$1:$C$13701,MIN(13701,ROW()+設定!$B$24))),$C10141&gt;=設定!$B$32,$C10141&gt;=MAX(MIN(INDEX($C$1:$C$13701,MAX(1,ROW()-設定!$B$26)):INDEX($C$1:$C$13701,MAX(1,ROW()-1))),MIN(INDEX($C$1:$C$13701,MIN(13701,ROW()+1)):INDEX($C$1:$C$13701,MIN(13701,ROW()+設定!$B$26))))*10^(設定!$B$27/20)),1,0))</f>
        <v>0</v>
      </c>
      <c r="G10141" s="33" t="n">
        <f aca="false">$G10140+IF($F10141=1,1,0)</f>
        <v>5</v>
      </c>
      <c r="H10141" s="0" t="str">
        <f aca="false">IF($F10141=1,$G10141,"")</f>
        <v/>
      </c>
    </row>
    <row r="10142" customFormat="false" ht="15" hidden="false" customHeight="false" outlineLevel="0" collapsed="false">
      <c r="A10142" s="30" t="n">
        <v>1584.375</v>
      </c>
      <c r="B10142" s="31" t="n">
        <v>-9.1252</v>
      </c>
      <c r="C10142" s="32" t="n">
        <f aca="false">IF($A10142="","",IF(設定!$B$21="dB",10^($B10142/20),ABS($B10142)))</f>
        <v>0.349735727310982</v>
      </c>
      <c r="D10142" s="32" t="n">
        <f aca="false">IF($A10142="","",$A10142^2)</f>
        <v>2510244.140625</v>
      </c>
      <c r="E10142" s="32" t="n">
        <f aca="false">IF($A10142="","",IF($C10142&lt;=0,"",1/$C10142^2))</f>
        <v>8.17560687137755</v>
      </c>
      <c r="F10142" s="33" t="n">
        <f aca="false">IF(OR(ROW()-設定!$B$30&lt;2,ROW()+設定!$B$30&gt;13701,N($A10142)&lt;=0,N(INDEX($A$2:$A$13701,MIN(13700,MAX(1,ROW()-1+設定!$B$30))))&lt;=0,$A10142&lt;設定!$B$28,$A10142&gt;設定!$B$29),0,IF(AND($C10142&gt;=MAX(INDEX($C$1:$C$13701,MAX(1,ROW()-設定!$B$24)):INDEX($C$1:$C$13701,MAX(1,ROW()-1))),$C10142&gt;MAX(INDEX($C$1:$C$13701,MIN(13701,ROW()+1)):INDEX($C$1:$C$13701,MIN(13701,ROW()+設定!$B$24))),$C10142&gt;=設定!$B$32,$C10142&gt;=MAX(MIN(INDEX($C$1:$C$13701,MAX(1,ROW()-設定!$B$26)):INDEX($C$1:$C$13701,MAX(1,ROW()-1))),MIN(INDEX($C$1:$C$13701,MIN(13701,ROW()+1)):INDEX($C$1:$C$13701,MIN(13701,ROW()+設定!$B$26))))*10^(設定!$B$27/20)),1,0))</f>
        <v>0</v>
      </c>
      <c r="G10142" s="33" t="n">
        <f aca="false">$G10141+IF($F10142=1,1,0)</f>
        <v>5</v>
      </c>
      <c r="H10142" s="0" t="str">
        <f aca="false">IF($F10142=1,$G10142,"")</f>
        <v/>
      </c>
    </row>
    <row r="10143" customFormat="false" ht="15" hidden="false" customHeight="false" outlineLevel="0" collapsed="false">
      <c r="A10143" s="30" t="n">
        <v>1584.53125</v>
      </c>
      <c r="B10143" s="31" t="n">
        <v>-8.9881</v>
      </c>
      <c r="C10143" s="32" t="n">
        <f aca="false">IF($A10143="","",IF(設定!$B$21="dB",10^($B10143/20),ABS($B10143)))</f>
        <v>0.355299830251261</v>
      </c>
      <c r="D10143" s="32" t="n">
        <f aca="false">IF($A10143="","",$A10143^2)</f>
        <v>2510739.28222656</v>
      </c>
      <c r="E10143" s="32" t="n">
        <f aca="false">IF($A10143="","",IF($C10143&lt;=0,"",1/$C10143^2))</f>
        <v>7.92154693978753</v>
      </c>
      <c r="F10143" s="33" t="n">
        <f aca="false">IF(OR(ROW()-設定!$B$30&lt;2,ROW()+設定!$B$30&gt;13701,N($A10143)&lt;=0,N(INDEX($A$2:$A$13701,MIN(13700,MAX(1,ROW()-1+設定!$B$30))))&lt;=0,$A10143&lt;設定!$B$28,$A10143&gt;設定!$B$29),0,IF(AND($C10143&gt;=MAX(INDEX($C$1:$C$13701,MAX(1,ROW()-設定!$B$24)):INDEX($C$1:$C$13701,MAX(1,ROW()-1))),$C10143&gt;MAX(INDEX($C$1:$C$13701,MIN(13701,ROW()+1)):INDEX($C$1:$C$13701,MIN(13701,ROW()+設定!$B$24))),$C10143&gt;=設定!$B$32,$C10143&gt;=MAX(MIN(INDEX($C$1:$C$13701,MAX(1,ROW()-設定!$B$26)):INDEX($C$1:$C$13701,MAX(1,ROW()-1))),MIN(INDEX($C$1:$C$13701,MIN(13701,ROW()+1)):INDEX($C$1:$C$13701,MIN(13701,ROW()+設定!$B$26))))*10^(設定!$B$27/20)),1,0))</f>
        <v>0</v>
      </c>
      <c r="G10143" s="33" t="n">
        <f aca="false">$G10142+IF($F10143=1,1,0)</f>
        <v>5</v>
      </c>
      <c r="H10143" s="0" t="str">
        <f aca="false">IF($F10143=1,$G10143,"")</f>
        <v/>
      </c>
    </row>
    <row r="10144" customFormat="false" ht="15" hidden="false" customHeight="false" outlineLevel="0" collapsed="false">
      <c r="A10144" s="30" t="n">
        <v>1584.6875</v>
      </c>
      <c r="B10144" s="31" t="n">
        <v>-9.0507</v>
      </c>
      <c r="C10144" s="32" t="n">
        <f aca="false">IF($A10144="","",IF(設定!$B$21="dB",10^($B10144/20),ABS($B10144)))</f>
        <v>0.352748357314504</v>
      </c>
      <c r="D10144" s="32" t="n">
        <f aca="false">IF($A10144="","",$A10144^2)</f>
        <v>2511234.47265625</v>
      </c>
      <c r="E10144" s="32" t="n">
        <f aca="false">IF($A10144="","",IF($C10144&lt;=0,"",1/$C10144^2))</f>
        <v>8.03655645732656</v>
      </c>
      <c r="F10144" s="33" t="n">
        <f aca="false">IF(OR(ROW()-設定!$B$30&lt;2,ROW()+設定!$B$30&gt;13701,N($A10144)&lt;=0,N(INDEX($A$2:$A$13701,MIN(13700,MAX(1,ROW()-1+設定!$B$30))))&lt;=0,$A10144&lt;設定!$B$28,$A10144&gt;設定!$B$29),0,IF(AND($C10144&gt;=MAX(INDEX($C$1:$C$13701,MAX(1,ROW()-設定!$B$24)):INDEX($C$1:$C$13701,MAX(1,ROW()-1))),$C10144&gt;MAX(INDEX($C$1:$C$13701,MIN(13701,ROW()+1)):INDEX($C$1:$C$13701,MIN(13701,ROW()+設定!$B$24))),$C10144&gt;=設定!$B$32,$C10144&gt;=MAX(MIN(INDEX($C$1:$C$13701,MAX(1,ROW()-設定!$B$26)):INDEX($C$1:$C$13701,MAX(1,ROW()-1))),MIN(INDEX($C$1:$C$13701,MIN(13701,ROW()+1)):INDEX($C$1:$C$13701,MIN(13701,ROW()+設定!$B$26))))*10^(設定!$B$27/20)),1,0))</f>
        <v>0</v>
      </c>
      <c r="G10144" s="33" t="n">
        <f aca="false">$G10143+IF($F10144=1,1,0)</f>
        <v>5</v>
      </c>
      <c r="H10144" s="0" t="str">
        <f aca="false">IF($F10144=1,$G10144,"")</f>
        <v/>
      </c>
    </row>
    <row r="10145" customFormat="false" ht="15" hidden="false" customHeight="false" outlineLevel="0" collapsed="false">
      <c r="A10145" s="30" t="n">
        <v>1584.84375</v>
      </c>
      <c r="B10145" s="31" t="n">
        <v>-8.8622</v>
      </c>
      <c r="C10145" s="32" t="n">
        <f aca="false">IF($A10145="","",IF(設定!$B$21="dB",10^($B10145/20),ABS($B10145)))</f>
        <v>0.360487325655851</v>
      </c>
      <c r="D10145" s="32" t="n">
        <f aca="false">IF($A10145="","",$A10145^2)</f>
        <v>2511729.71191406</v>
      </c>
      <c r="E10145" s="32" t="n">
        <f aca="false">IF($A10145="","",IF($C10145&lt;=0,"",1/$C10145^2))</f>
        <v>7.69520156410277</v>
      </c>
      <c r="F10145" s="33" t="n">
        <f aca="false">IF(OR(ROW()-設定!$B$30&lt;2,ROW()+設定!$B$30&gt;13701,N($A10145)&lt;=0,N(INDEX($A$2:$A$13701,MIN(13700,MAX(1,ROW()-1+設定!$B$30))))&lt;=0,$A10145&lt;設定!$B$28,$A10145&gt;設定!$B$29),0,IF(AND($C10145&gt;=MAX(INDEX($C$1:$C$13701,MAX(1,ROW()-設定!$B$24)):INDEX($C$1:$C$13701,MAX(1,ROW()-1))),$C10145&gt;MAX(INDEX($C$1:$C$13701,MIN(13701,ROW()+1)):INDEX($C$1:$C$13701,MIN(13701,ROW()+設定!$B$24))),$C10145&gt;=設定!$B$32,$C10145&gt;=MAX(MIN(INDEX($C$1:$C$13701,MAX(1,ROW()-設定!$B$26)):INDEX($C$1:$C$13701,MAX(1,ROW()-1))),MIN(INDEX($C$1:$C$13701,MIN(13701,ROW()+1)):INDEX($C$1:$C$13701,MIN(13701,ROW()+設定!$B$26))))*10^(設定!$B$27/20)),1,0))</f>
        <v>0</v>
      </c>
      <c r="G10145" s="33" t="n">
        <f aca="false">$G10144+IF($F10145=1,1,0)</f>
        <v>5</v>
      </c>
      <c r="H10145" s="0" t="str">
        <f aca="false">IF($F10145=1,$G10145,"")</f>
        <v/>
      </c>
    </row>
    <row r="10146" customFormat="false" ht="15" hidden="false" customHeight="false" outlineLevel="0" collapsed="false">
      <c r="A10146" s="30" t="n">
        <v>1585</v>
      </c>
      <c r="B10146" s="31" t="n">
        <v>-8.7943</v>
      </c>
      <c r="C10146" s="32" t="n">
        <f aca="false">IF($A10146="","",IF(設定!$B$21="dB",10^($B10146/20),ABS($B10146)))</f>
        <v>0.363316398129588</v>
      </c>
      <c r="D10146" s="32" t="n">
        <f aca="false">IF($A10146="","",$A10146^2)</f>
        <v>2512225</v>
      </c>
      <c r="E10146" s="32" t="n">
        <f aca="false">IF($A10146="","",IF($C10146&lt;=0,"",1/$C10146^2))</f>
        <v>7.57582615134058</v>
      </c>
      <c r="F10146" s="33" t="n">
        <f aca="false">IF(OR(ROW()-設定!$B$30&lt;2,ROW()+設定!$B$30&gt;13701,N($A10146)&lt;=0,N(INDEX($A$2:$A$13701,MIN(13700,MAX(1,ROW()-1+設定!$B$30))))&lt;=0,$A10146&lt;設定!$B$28,$A10146&gt;設定!$B$29),0,IF(AND($C10146&gt;=MAX(INDEX($C$1:$C$13701,MAX(1,ROW()-設定!$B$24)):INDEX($C$1:$C$13701,MAX(1,ROW()-1))),$C10146&gt;MAX(INDEX($C$1:$C$13701,MIN(13701,ROW()+1)):INDEX($C$1:$C$13701,MIN(13701,ROW()+設定!$B$24))),$C10146&gt;=設定!$B$32,$C10146&gt;=MAX(MIN(INDEX($C$1:$C$13701,MAX(1,ROW()-設定!$B$26)):INDEX($C$1:$C$13701,MAX(1,ROW()-1))),MIN(INDEX($C$1:$C$13701,MIN(13701,ROW()+1)):INDEX($C$1:$C$13701,MIN(13701,ROW()+設定!$B$26))))*10^(設定!$B$27/20)),1,0))</f>
        <v>0</v>
      </c>
      <c r="G10146" s="33" t="n">
        <f aca="false">$G10145+IF($F10146=1,1,0)</f>
        <v>5</v>
      </c>
      <c r="H10146" s="0" t="str">
        <f aca="false">IF($F10146=1,$G10146,"")</f>
        <v/>
      </c>
    </row>
    <row r="10147" customFormat="false" ht="15" hidden="false" customHeight="false" outlineLevel="0" collapsed="false">
      <c r="A10147" s="30" t="n">
        <v>1585.15625</v>
      </c>
      <c r="B10147" s="31" t="n">
        <v>-8.6786</v>
      </c>
      <c r="C10147" s="32" t="n">
        <f aca="false">IF($A10147="","",IF(設定!$B$21="dB",10^($B10147/20),ABS($B10147)))</f>
        <v>0.368188313804746</v>
      </c>
      <c r="D10147" s="32" t="n">
        <f aca="false">IF($A10147="","",$A10147^2)</f>
        <v>2512720.33691406</v>
      </c>
      <c r="E10147" s="32" t="n">
        <f aca="false">IF($A10147="","",IF($C10147&lt;=0,"",1/$C10147^2))</f>
        <v>7.37666396246204</v>
      </c>
      <c r="F10147" s="33" t="n">
        <f aca="false">IF(OR(ROW()-設定!$B$30&lt;2,ROW()+設定!$B$30&gt;13701,N($A10147)&lt;=0,N(INDEX($A$2:$A$13701,MIN(13700,MAX(1,ROW()-1+設定!$B$30))))&lt;=0,$A10147&lt;設定!$B$28,$A10147&gt;設定!$B$29),0,IF(AND($C10147&gt;=MAX(INDEX($C$1:$C$13701,MAX(1,ROW()-設定!$B$24)):INDEX($C$1:$C$13701,MAX(1,ROW()-1))),$C10147&gt;MAX(INDEX($C$1:$C$13701,MIN(13701,ROW()+1)):INDEX($C$1:$C$13701,MIN(13701,ROW()+設定!$B$24))),$C10147&gt;=設定!$B$32,$C10147&gt;=MAX(MIN(INDEX($C$1:$C$13701,MAX(1,ROW()-設定!$B$26)):INDEX($C$1:$C$13701,MAX(1,ROW()-1))),MIN(INDEX($C$1:$C$13701,MIN(13701,ROW()+1)):INDEX($C$1:$C$13701,MIN(13701,ROW()+設定!$B$26))))*10^(設定!$B$27/20)),1,0))</f>
        <v>0</v>
      </c>
      <c r="G10147" s="33" t="n">
        <f aca="false">$G10146+IF($F10147=1,1,0)</f>
        <v>5</v>
      </c>
      <c r="H10147" s="0" t="str">
        <f aca="false">IF($F10147=1,$G10147,"")</f>
        <v/>
      </c>
    </row>
    <row r="10148" customFormat="false" ht="15" hidden="false" customHeight="false" outlineLevel="0" collapsed="false">
      <c r="A10148" s="30" t="n">
        <v>1585.3125</v>
      </c>
      <c r="B10148" s="31" t="n">
        <v>-8.5163</v>
      </c>
      <c r="C10148" s="32" t="n">
        <f aca="false">IF($A10148="","",IF(設定!$B$21="dB",10^($B10148/20),ABS($B10148)))</f>
        <v>0.37513276661151</v>
      </c>
      <c r="D10148" s="32" t="n">
        <f aca="false">IF($A10148="","",$A10148^2)</f>
        <v>2513215.72265625</v>
      </c>
      <c r="E10148" s="32" t="n">
        <f aca="false">IF($A10148="","",IF($C10148&lt;=0,"",1/$C10148^2))</f>
        <v>7.10607848725289</v>
      </c>
      <c r="F10148" s="33" t="n">
        <f aca="false">IF(OR(ROW()-設定!$B$30&lt;2,ROW()+設定!$B$30&gt;13701,N($A10148)&lt;=0,N(INDEX($A$2:$A$13701,MIN(13700,MAX(1,ROW()-1+設定!$B$30))))&lt;=0,$A10148&lt;設定!$B$28,$A10148&gt;設定!$B$29),0,IF(AND($C10148&gt;=MAX(INDEX($C$1:$C$13701,MAX(1,ROW()-設定!$B$24)):INDEX($C$1:$C$13701,MAX(1,ROW()-1))),$C10148&gt;MAX(INDEX($C$1:$C$13701,MIN(13701,ROW()+1)):INDEX($C$1:$C$13701,MIN(13701,ROW()+設定!$B$24))),$C10148&gt;=設定!$B$32,$C10148&gt;=MAX(MIN(INDEX($C$1:$C$13701,MAX(1,ROW()-設定!$B$26)):INDEX($C$1:$C$13701,MAX(1,ROW()-1))),MIN(INDEX($C$1:$C$13701,MIN(13701,ROW()+1)):INDEX($C$1:$C$13701,MIN(13701,ROW()+設定!$B$26))))*10^(設定!$B$27/20)),1,0))</f>
        <v>0</v>
      </c>
      <c r="G10148" s="33" t="n">
        <f aca="false">$G10147+IF($F10148=1,1,0)</f>
        <v>5</v>
      </c>
      <c r="H10148" s="0" t="str">
        <f aca="false">IF($F10148=1,$G10148,"")</f>
        <v/>
      </c>
    </row>
    <row r="10149" customFormat="false" ht="15" hidden="false" customHeight="false" outlineLevel="0" collapsed="false">
      <c r="A10149" s="30" t="n">
        <v>1585.46875</v>
      </c>
      <c r="B10149" s="31" t="n">
        <v>-8.4034</v>
      </c>
      <c r="C10149" s="32" t="n">
        <f aca="false">IF($A10149="","",IF(設定!$B$21="dB",10^($B10149/20),ABS($B10149)))</f>
        <v>0.380040604309792</v>
      </c>
      <c r="D10149" s="32" t="n">
        <f aca="false">IF($A10149="","",$A10149^2)</f>
        <v>2513711.15722656</v>
      </c>
      <c r="E10149" s="32" t="n">
        <f aca="false">IF($A10149="","",IF($C10149&lt;=0,"",1/$C10149^2))</f>
        <v>6.92372802877048</v>
      </c>
      <c r="F10149" s="33" t="n">
        <f aca="false">IF(OR(ROW()-設定!$B$30&lt;2,ROW()+設定!$B$30&gt;13701,N($A10149)&lt;=0,N(INDEX($A$2:$A$13701,MIN(13700,MAX(1,ROW()-1+設定!$B$30))))&lt;=0,$A10149&lt;設定!$B$28,$A10149&gt;設定!$B$29),0,IF(AND($C10149&gt;=MAX(INDEX($C$1:$C$13701,MAX(1,ROW()-設定!$B$24)):INDEX($C$1:$C$13701,MAX(1,ROW()-1))),$C10149&gt;MAX(INDEX($C$1:$C$13701,MIN(13701,ROW()+1)):INDEX($C$1:$C$13701,MIN(13701,ROW()+設定!$B$24))),$C10149&gt;=設定!$B$32,$C10149&gt;=MAX(MIN(INDEX($C$1:$C$13701,MAX(1,ROW()-設定!$B$26)):INDEX($C$1:$C$13701,MAX(1,ROW()-1))),MIN(INDEX($C$1:$C$13701,MIN(13701,ROW()+1)):INDEX($C$1:$C$13701,MIN(13701,ROW()+設定!$B$26))))*10^(設定!$B$27/20)),1,0))</f>
        <v>0</v>
      </c>
      <c r="G10149" s="33" t="n">
        <f aca="false">$G10148+IF($F10149=1,1,0)</f>
        <v>5</v>
      </c>
      <c r="H10149" s="0" t="str">
        <f aca="false">IF($F10149=1,$G10149,"")</f>
        <v/>
      </c>
    </row>
    <row r="10150" customFormat="false" ht="15" hidden="false" customHeight="false" outlineLevel="0" collapsed="false">
      <c r="A10150" s="30" t="n">
        <v>1585.625</v>
      </c>
      <c r="B10150" s="31" t="n">
        <v>-8.1271</v>
      </c>
      <c r="C10150" s="32" t="n">
        <f aca="false">IF($A10150="","",IF(設定!$B$21="dB",10^($B10150/20),ABS($B10150)))</f>
        <v>0.392324111617827</v>
      </c>
      <c r="D10150" s="32" t="n">
        <f aca="false">IF($A10150="","",$A10150^2)</f>
        <v>2514206.640625</v>
      </c>
      <c r="E10150" s="32" t="n">
        <f aca="false">IF($A10150="","",IF($C10150&lt;=0,"",1/$C10150^2))</f>
        <v>6.49695711363164</v>
      </c>
      <c r="F10150" s="33" t="n">
        <f aca="false">IF(OR(ROW()-設定!$B$30&lt;2,ROW()+設定!$B$30&gt;13701,N($A10150)&lt;=0,N(INDEX($A$2:$A$13701,MIN(13700,MAX(1,ROW()-1+設定!$B$30))))&lt;=0,$A10150&lt;設定!$B$28,$A10150&gt;設定!$B$29),0,IF(AND($C10150&gt;=MAX(INDEX($C$1:$C$13701,MAX(1,ROW()-設定!$B$24)):INDEX($C$1:$C$13701,MAX(1,ROW()-1))),$C10150&gt;MAX(INDEX($C$1:$C$13701,MIN(13701,ROW()+1)):INDEX($C$1:$C$13701,MIN(13701,ROW()+設定!$B$24))),$C10150&gt;=設定!$B$32,$C10150&gt;=MAX(MIN(INDEX($C$1:$C$13701,MAX(1,ROW()-設定!$B$26)):INDEX($C$1:$C$13701,MAX(1,ROW()-1))),MIN(INDEX($C$1:$C$13701,MIN(13701,ROW()+1)):INDEX($C$1:$C$13701,MIN(13701,ROW()+設定!$B$26))))*10^(設定!$B$27/20)),1,0))</f>
        <v>0</v>
      </c>
      <c r="G10150" s="33" t="n">
        <f aca="false">$G10149+IF($F10150=1,1,0)</f>
        <v>5</v>
      </c>
      <c r="H10150" s="0" t="str">
        <f aca="false">IF($F10150=1,$G10150,"")</f>
        <v/>
      </c>
    </row>
    <row r="10151" customFormat="false" ht="15" hidden="false" customHeight="false" outlineLevel="0" collapsed="false">
      <c r="A10151" s="30" t="n">
        <v>1585.78125</v>
      </c>
      <c r="B10151" s="31" t="n">
        <v>-7.9355</v>
      </c>
      <c r="C10151" s="32" t="n">
        <f aca="false">IF($A10151="","",IF(設定!$B$21="dB",10^($B10151/20),ABS($B10151)))</f>
        <v>0.401074453123495</v>
      </c>
      <c r="D10151" s="32" t="n">
        <f aca="false">IF($A10151="","",$A10151^2)</f>
        <v>2514702.17285156</v>
      </c>
      <c r="E10151" s="32" t="n">
        <f aca="false">IF($A10151="","",IF($C10151&lt;=0,"",1/$C10151^2))</f>
        <v>6.21655814403297</v>
      </c>
      <c r="F10151" s="33" t="n">
        <f aca="false">IF(OR(ROW()-設定!$B$30&lt;2,ROW()+設定!$B$30&gt;13701,N($A10151)&lt;=0,N(INDEX($A$2:$A$13701,MIN(13700,MAX(1,ROW()-1+設定!$B$30))))&lt;=0,$A10151&lt;設定!$B$28,$A10151&gt;設定!$B$29),0,IF(AND($C10151&gt;=MAX(INDEX($C$1:$C$13701,MAX(1,ROW()-設定!$B$24)):INDEX($C$1:$C$13701,MAX(1,ROW()-1))),$C10151&gt;MAX(INDEX($C$1:$C$13701,MIN(13701,ROW()+1)):INDEX($C$1:$C$13701,MIN(13701,ROW()+設定!$B$24))),$C10151&gt;=設定!$B$32,$C10151&gt;=MAX(MIN(INDEX($C$1:$C$13701,MAX(1,ROW()-設定!$B$26)):INDEX($C$1:$C$13701,MAX(1,ROW()-1))),MIN(INDEX($C$1:$C$13701,MIN(13701,ROW()+1)):INDEX($C$1:$C$13701,MIN(13701,ROW()+設定!$B$26))))*10^(設定!$B$27/20)),1,0))</f>
        <v>0</v>
      </c>
      <c r="G10151" s="33" t="n">
        <f aca="false">$G10150+IF($F10151=1,1,0)</f>
        <v>5</v>
      </c>
      <c r="H10151" s="0" t="str">
        <f aca="false">IF($F10151=1,$G10151,"")</f>
        <v/>
      </c>
    </row>
    <row r="10152" customFormat="false" ht="15" hidden="false" customHeight="false" outlineLevel="0" collapsed="false">
      <c r="A10152" s="30" t="n">
        <v>1585.9375</v>
      </c>
      <c r="B10152" s="31" t="n">
        <v>-7.7848</v>
      </c>
      <c r="C10152" s="32" t="n">
        <f aca="false">IF($A10152="","",IF(設定!$B$21="dB",10^($B10152/20),ABS($B10152)))</f>
        <v>0.408093803037685</v>
      </c>
      <c r="D10152" s="32" t="n">
        <f aca="false">IF($A10152="","",$A10152^2)</f>
        <v>2515197.75390625</v>
      </c>
      <c r="E10152" s="32" t="n">
        <f aca="false">IF($A10152="","",IF($C10152&lt;=0,"",1/$C10152^2))</f>
        <v>6.00454356325829</v>
      </c>
      <c r="F10152" s="33" t="n">
        <f aca="false">IF(OR(ROW()-設定!$B$30&lt;2,ROW()+設定!$B$30&gt;13701,N($A10152)&lt;=0,N(INDEX($A$2:$A$13701,MIN(13700,MAX(1,ROW()-1+設定!$B$30))))&lt;=0,$A10152&lt;設定!$B$28,$A10152&gt;設定!$B$29),0,IF(AND($C10152&gt;=MAX(INDEX($C$1:$C$13701,MAX(1,ROW()-設定!$B$24)):INDEX($C$1:$C$13701,MAX(1,ROW()-1))),$C10152&gt;MAX(INDEX($C$1:$C$13701,MIN(13701,ROW()+1)):INDEX($C$1:$C$13701,MIN(13701,ROW()+設定!$B$24))),$C10152&gt;=設定!$B$32,$C10152&gt;=MAX(MIN(INDEX($C$1:$C$13701,MAX(1,ROW()-設定!$B$26)):INDEX($C$1:$C$13701,MAX(1,ROW()-1))),MIN(INDEX($C$1:$C$13701,MIN(13701,ROW()+1)):INDEX($C$1:$C$13701,MIN(13701,ROW()+設定!$B$26))))*10^(設定!$B$27/20)),1,0))</f>
        <v>0</v>
      </c>
      <c r="G10152" s="33" t="n">
        <f aca="false">$G10151+IF($F10152=1,1,0)</f>
        <v>5</v>
      </c>
      <c r="H10152" s="0" t="str">
        <f aca="false">IF($F10152=1,$G10152,"")</f>
        <v/>
      </c>
    </row>
    <row r="10153" customFormat="false" ht="15" hidden="false" customHeight="false" outlineLevel="0" collapsed="false">
      <c r="A10153" s="30" t="n">
        <v>1586.09375</v>
      </c>
      <c r="B10153" s="31" t="n">
        <v>-7.731</v>
      </c>
      <c r="C10153" s="32" t="n">
        <f aca="false">IF($A10153="","",IF(設定!$B$21="dB",10^($B10153/20),ABS($B10153)))</f>
        <v>0.410629361700974</v>
      </c>
      <c r="D10153" s="32" t="n">
        <f aca="false">IF($A10153="","",$A10153^2)</f>
        <v>2515693.38378906</v>
      </c>
      <c r="E10153" s="32" t="n">
        <f aca="false">IF($A10153="","",IF($C10153&lt;=0,"",1/$C10153^2))</f>
        <v>5.93061866400718</v>
      </c>
      <c r="F10153" s="33" t="n">
        <f aca="false">IF(OR(ROW()-設定!$B$30&lt;2,ROW()+設定!$B$30&gt;13701,N($A10153)&lt;=0,N(INDEX($A$2:$A$13701,MIN(13700,MAX(1,ROW()-1+設定!$B$30))))&lt;=0,$A10153&lt;設定!$B$28,$A10153&gt;設定!$B$29),0,IF(AND($C10153&gt;=MAX(INDEX($C$1:$C$13701,MAX(1,ROW()-設定!$B$24)):INDEX($C$1:$C$13701,MAX(1,ROW()-1))),$C10153&gt;MAX(INDEX($C$1:$C$13701,MIN(13701,ROW()+1)):INDEX($C$1:$C$13701,MIN(13701,ROW()+設定!$B$24))),$C10153&gt;=設定!$B$32,$C10153&gt;=MAX(MIN(INDEX($C$1:$C$13701,MAX(1,ROW()-設定!$B$26)):INDEX($C$1:$C$13701,MAX(1,ROW()-1))),MIN(INDEX($C$1:$C$13701,MIN(13701,ROW()+1)):INDEX($C$1:$C$13701,MIN(13701,ROW()+設定!$B$26))))*10^(設定!$B$27/20)),1,0))</f>
        <v>0</v>
      </c>
      <c r="G10153" s="33" t="n">
        <f aca="false">$G10152+IF($F10153=1,1,0)</f>
        <v>5</v>
      </c>
      <c r="H10153" s="0" t="str">
        <f aca="false">IF($F10153=1,$G10153,"")</f>
        <v/>
      </c>
    </row>
    <row r="10154" customFormat="false" ht="15" hidden="false" customHeight="false" outlineLevel="0" collapsed="false">
      <c r="A10154" s="30" t="n">
        <v>1586.25</v>
      </c>
      <c r="B10154" s="31" t="n">
        <v>-7.6744</v>
      </c>
      <c r="C10154" s="32" t="n">
        <f aca="false">IF($A10154="","",IF(設定!$B$21="dB",10^($B10154/20),ABS($B10154)))</f>
        <v>0.413313889419914</v>
      </c>
      <c r="D10154" s="32" t="n">
        <f aca="false">IF($A10154="","",$A10154^2)</f>
        <v>2516189.0625</v>
      </c>
      <c r="E10154" s="32" t="n">
        <f aca="false">IF($A10154="","",IF($C10154&lt;=0,"",1/$C10154^2))</f>
        <v>5.8538285710334</v>
      </c>
      <c r="F10154" s="33" t="n">
        <f aca="false">IF(OR(ROW()-設定!$B$30&lt;2,ROW()+設定!$B$30&gt;13701,N($A10154)&lt;=0,N(INDEX($A$2:$A$13701,MIN(13700,MAX(1,ROW()-1+設定!$B$30))))&lt;=0,$A10154&lt;設定!$B$28,$A10154&gt;設定!$B$29),0,IF(AND($C10154&gt;=MAX(INDEX($C$1:$C$13701,MAX(1,ROW()-設定!$B$24)):INDEX($C$1:$C$13701,MAX(1,ROW()-1))),$C10154&gt;MAX(INDEX($C$1:$C$13701,MIN(13701,ROW()+1)):INDEX($C$1:$C$13701,MIN(13701,ROW()+設定!$B$24))),$C10154&gt;=設定!$B$32,$C10154&gt;=MAX(MIN(INDEX($C$1:$C$13701,MAX(1,ROW()-設定!$B$26)):INDEX($C$1:$C$13701,MAX(1,ROW()-1))),MIN(INDEX($C$1:$C$13701,MIN(13701,ROW()+1)):INDEX($C$1:$C$13701,MIN(13701,ROW()+設定!$B$26))))*10^(設定!$B$27/20)),1,0))</f>
        <v>0</v>
      </c>
      <c r="G10154" s="33" t="n">
        <f aca="false">$G10153+IF($F10154=1,1,0)</f>
        <v>5</v>
      </c>
      <c r="H10154" s="0" t="str">
        <f aca="false">IF($F10154=1,$G10154,"")</f>
        <v/>
      </c>
    </row>
    <row r="10155" customFormat="false" ht="15" hidden="false" customHeight="false" outlineLevel="0" collapsed="false">
      <c r="A10155" s="30" t="n">
        <v>1586.40625</v>
      </c>
      <c r="B10155" s="31" t="n">
        <v>-7.4817</v>
      </c>
      <c r="C10155" s="32" t="n">
        <f aca="false">IF($A10155="","",IF(設定!$B$21="dB",10^($B10155/20),ABS($B10155)))</f>
        <v>0.422585897772201</v>
      </c>
      <c r="D10155" s="32" t="n">
        <f aca="false">IF($A10155="","",$A10155^2)</f>
        <v>2516684.79003906</v>
      </c>
      <c r="E10155" s="32" t="n">
        <f aca="false">IF($A10155="","",IF($C10155&lt;=0,"",1/$C10155^2))</f>
        <v>5.59976755601607</v>
      </c>
      <c r="F10155" s="33" t="n">
        <f aca="false">IF(OR(ROW()-設定!$B$30&lt;2,ROW()+設定!$B$30&gt;13701,N($A10155)&lt;=0,N(INDEX($A$2:$A$13701,MIN(13700,MAX(1,ROW()-1+設定!$B$30))))&lt;=0,$A10155&lt;設定!$B$28,$A10155&gt;設定!$B$29),0,IF(AND($C10155&gt;=MAX(INDEX($C$1:$C$13701,MAX(1,ROW()-設定!$B$24)):INDEX($C$1:$C$13701,MAX(1,ROW()-1))),$C10155&gt;MAX(INDEX($C$1:$C$13701,MIN(13701,ROW()+1)):INDEX($C$1:$C$13701,MIN(13701,ROW()+設定!$B$24))),$C10155&gt;=設定!$B$32,$C10155&gt;=MAX(MIN(INDEX($C$1:$C$13701,MAX(1,ROW()-設定!$B$26)):INDEX($C$1:$C$13701,MAX(1,ROW()-1))),MIN(INDEX($C$1:$C$13701,MIN(13701,ROW()+1)):INDEX($C$1:$C$13701,MIN(13701,ROW()+設定!$B$26))))*10^(設定!$B$27/20)),1,0))</f>
        <v>0</v>
      </c>
      <c r="G10155" s="33" t="n">
        <f aca="false">$G10154+IF($F10155=1,1,0)</f>
        <v>5</v>
      </c>
      <c r="H10155" s="0" t="str">
        <f aca="false">IF($F10155=1,$G10155,"")</f>
        <v/>
      </c>
    </row>
    <row r="10156" customFormat="false" ht="15" hidden="false" customHeight="false" outlineLevel="0" collapsed="false">
      <c r="A10156" s="30" t="n">
        <v>1586.5625</v>
      </c>
      <c r="B10156" s="31" t="n">
        <v>-7.3024</v>
      </c>
      <c r="C10156" s="32" t="n">
        <f aca="false">IF($A10156="","",IF(設定!$B$21="dB",10^($B10156/20),ABS($B10156)))</f>
        <v>0.431399860171676</v>
      </c>
      <c r="D10156" s="32" t="n">
        <f aca="false">IF($A10156="","",$A10156^2)</f>
        <v>2517180.56640625</v>
      </c>
      <c r="E10156" s="32" t="n">
        <f aca="false">IF($A10156="","",IF($C10156&lt;=0,"",1/$C10156^2))</f>
        <v>5.37328653125359</v>
      </c>
      <c r="F10156" s="33" t="n">
        <f aca="false">IF(OR(ROW()-設定!$B$30&lt;2,ROW()+設定!$B$30&gt;13701,N($A10156)&lt;=0,N(INDEX($A$2:$A$13701,MIN(13700,MAX(1,ROW()-1+設定!$B$30))))&lt;=0,$A10156&lt;設定!$B$28,$A10156&gt;設定!$B$29),0,IF(AND($C10156&gt;=MAX(INDEX($C$1:$C$13701,MAX(1,ROW()-設定!$B$24)):INDEX($C$1:$C$13701,MAX(1,ROW()-1))),$C10156&gt;MAX(INDEX($C$1:$C$13701,MIN(13701,ROW()+1)):INDEX($C$1:$C$13701,MIN(13701,ROW()+設定!$B$24))),$C10156&gt;=設定!$B$32,$C10156&gt;=MAX(MIN(INDEX($C$1:$C$13701,MAX(1,ROW()-設定!$B$26)):INDEX($C$1:$C$13701,MAX(1,ROW()-1))),MIN(INDEX($C$1:$C$13701,MIN(13701,ROW()+1)):INDEX($C$1:$C$13701,MIN(13701,ROW()+設定!$B$26))))*10^(設定!$B$27/20)),1,0))</f>
        <v>0</v>
      </c>
      <c r="G10156" s="33" t="n">
        <f aca="false">$G10155+IF($F10156=1,1,0)</f>
        <v>5</v>
      </c>
      <c r="H10156" s="0" t="str">
        <f aca="false">IF($F10156=1,$G10156,"")</f>
        <v/>
      </c>
    </row>
    <row r="10157" customFormat="false" ht="15" hidden="false" customHeight="false" outlineLevel="0" collapsed="false">
      <c r="A10157" s="30" t="n">
        <v>1586.71875</v>
      </c>
      <c r="B10157" s="31" t="n">
        <v>-7.2713</v>
      </c>
      <c r="C10157" s="32" t="n">
        <f aca="false">IF($A10157="","",IF(設定!$B$21="dB",10^($B10157/20),ABS($B10157)))</f>
        <v>0.432947264524013</v>
      </c>
      <c r="D10157" s="32" t="n">
        <f aca="false">IF($A10157="","",$A10157^2)</f>
        <v>2517676.39160156</v>
      </c>
      <c r="E10157" s="32" t="n">
        <f aca="false">IF($A10157="","",IF($C10157&lt;=0,"",1/$C10157^2))</f>
        <v>5.33494565751353</v>
      </c>
      <c r="F10157" s="33" t="n">
        <f aca="false">IF(OR(ROW()-設定!$B$30&lt;2,ROW()+設定!$B$30&gt;13701,N($A10157)&lt;=0,N(INDEX($A$2:$A$13701,MIN(13700,MAX(1,ROW()-1+設定!$B$30))))&lt;=0,$A10157&lt;設定!$B$28,$A10157&gt;設定!$B$29),0,IF(AND($C10157&gt;=MAX(INDEX($C$1:$C$13701,MAX(1,ROW()-設定!$B$24)):INDEX($C$1:$C$13701,MAX(1,ROW()-1))),$C10157&gt;MAX(INDEX($C$1:$C$13701,MIN(13701,ROW()+1)):INDEX($C$1:$C$13701,MIN(13701,ROW()+設定!$B$24))),$C10157&gt;=設定!$B$32,$C10157&gt;=MAX(MIN(INDEX($C$1:$C$13701,MAX(1,ROW()-設定!$B$26)):INDEX($C$1:$C$13701,MAX(1,ROW()-1))),MIN(INDEX($C$1:$C$13701,MIN(13701,ROW()+1)):INDEX($C$1:$C$13701,MIN(13701,ROW()+設定!$B$26))))*10^(設定!$B$27/20)),1,0))</f>
        <v>0</v>
      </c>
      <c r="G10157" s="33" t="n">
        <f aca="false">$G10156+IF($F10157=1,1,0)</f>
        <v>5</v>
      </c>
      <c r="H10157" s="0" t="str">
        <f aca="false">IF($F10157=1,$G10157,"")</f>
        <v/>
      </c>
    </row>
    <row r="10158" customFormat="false" ht="15" hidden="false" customHeight="false" outlineLevel="0" collapsed="false">
      <c r="A10158" s="30" t="n">
        <v>1586.875</v>
      </c>
      <c r="B10158" s="31" t="n">
        <v>-7.1229</v>
      </c>
      <c r="C10158" s="32" t="n">
        <f aca="false">IF($A10158="","",IF(設定!$B$21="dB",10^($B10158/20),ABS($B10158)))</f>
        <v>0.44040779787478</v>
      </c>
      <c r="D10158" s="32" t="n">
        <f aca="false">IF($A10158="","",$A10158^2)</f>
        <v>2518172.265625</v>
      </c>
      <c r="E10158" s="32" t="n">
        <f aca="false">IF($A10158="","",IF($C10158&lt;=0,"",1/$C10158^2))</f>
        <v>5.15572803235868</v>
      </c>
      <c r="F10158" s="33" t="n">
        <f aca="false">IF(OR(ROW()-設定!$B$30&lt;2,ROW()+設定!$B$30&gt;13701,N($A10158)&lt;=0,N(INDEX($A$2:$A$13701,MIN(13700,MAX(1,ROW()-1+設定!$B$30))))&lt;=0,$A10158&lt;設定!$B$28,$A10158&gt;設定!$B$29),0,IF(AND($C10158&gt;=MAX(INDEX($C$1:$C$13701,MAX(1,ROW()-設定!$B$24)):INDEX($C$1:$C$13701,MAX(1,ROW()-1))),$C10158&gt;MAX(INDEX($C$1:$C$13701,MIN(13701,ROW()+1)):INDEX($C$1:$C$13701,MIN(13701,ROW()+設定!$B$24))),$C10158&gt;=設定!$B$32,$C10158&gt;=MAX(MIN(INDEX($C$1:$C$13701,MAX(1,ROW()-設定!$B$26)):INDEX($C$1:$C$13701,MAX(1,ROW()-1))),MIN(INDEX($C$1:$C$13701,MIN(13701,ROW()+1)):INDEX($C$1:$C$13701,MIN(13701,ROW()+設定!$B$26))))*10^(設定!$B$27/20)),1,0))</f>
        <v>0</v>
      </c>
      <c r="G10158" s="33" t="n">
        <f aca="false">$G10157+IF($F10158=1,1,0)</f>
        <v>5</v>
      </c>
      <c r="H10158" s="0" t="str">
        <f aca="false">IF($F10158=1,$G10158,"")</f>
        <v/>
      </c>
    </row>
    <row r="10159" customFormat="false" ht="15" hidden="false" customHeight="false" outlineLevel="0" collapsed="false">
      <c r="A10159" s="30" t="n">
        <v>1587.03125</v>
      </c>
      <c r="B10159" s="31" t="n">
        <v>-7.0417</v>
      </c>
      <c r="C10159" s="32" t="n">
        <f aca="false">IF($A10159="","",IF(設定!$B$21="dB",10^($B10159/20),ABS($B10159)))</f>
        <v>0.444544252871713</v>
      </c>
      <c r="D10159" s="32" t="n">
        <f aca="false">IF($A10159="","",$A10159^2)</f>
        <v>2518668.18847656</v>
      </c>
      <c r="E10159" s="32" t="n">
        <f aca="false">IF($A10159="","",IF($C10159&lt;=0,"",1/$C10159^2))</f>
        <v>5.06022700496114</v>
      </c>
      <c r="F10159" s="33" t="n">
        <f aca="false">IF(OR(ROW()-設定!$B$30&lt;2,ROW()+設定!$B$30&gt;13701,N($A10159)&lt;=0,N(INDEX($A$2:$A$13701,MIN(13700,MAX(1,ROW()-1+設定!$B$30))))&lt;=0,$A10159&lt;設定!$B$28,$A10159&gt;設定!$B$29),0,IF(AND($C10159&gt;=MAX(INDEX($C$1:$C$13701,MAX(1,ROW()-設定!$B$24)):INDEX($C$1:$C$13701,MAX(1,ROW()-1))),$C10159&gt;MAX(INDEX($C$1:$C$13701,MIN(13701,ROW()+1)):INDEX($C$1:$C$13701,MIN(13701,ROW()+設定!$B$24))),$C10159&gt;=設定!$B$32,$C10159&gt;=MAX(MIN(INDEX($C$1:$C$13701,MAX(1,ROW()-設定!$B$26)):INDEX($C$1:$C$13701,MAX(1,ROW()-1))),MIN(INDEX($C$1:$C$13701,MIN(13701,ROW()+1)):INDEX($C$1:$C$13701,MIN(13701,ROW()+設定!$B$26))))*10^(設定!$B$27/20)),1,0))</f>
        <v>0</v>
      </c>
      <c r="G10159" s="33" t="n">
        <f aca="false">$G10158+IF($F10159=1,1,0)</f>
        <v>5</v>
      </c>
      <c r="H10159" s="0" t="str">
        <f aca="false">IF($F10159=1,$G10159,"")</f>
        <v/>
      </c>
    </row>
    <row r="10160" customFormat="false" ht="15" hidden="false" customHeight="false" outlineLevel="0" collapsed="false">
      <c r="A10160" s="30" t="n">
        <v>1587.1875</v>
      </c>
      <c r="B10160" s="31" t="n">
        <v>-6.9531</v>
      </c>
      <c r="C10160" s="32" t="n">
        <f aca="false">IF($A10160="","",IF(設定!$B$21="dB",10^($B10160/20),ABS($B10160)))</f>
        <v>0.449102011246578</v>
      </c>
      <c r="D10160" s="32" t="n">
        <f aca="false">IF($A10160="","",$A10160^2)</f>
        <v>2519164.16015625</v>
      </c>
      <c r="E10160" s="32" t="n">
        <f aca="false">IF($A10160="","",IF($C10160&lt;=0,"",1/$C10160^2))</f>
        <v>4.95803970083174</v>
      </c>
      <c r="F10160" s="33" t="n">
        <f aca="false">IF(OR(ROW()-設定!$B$30&lt;2,ROW()+設定!$B$30&gt;13701,N($A10160)&lt;=0,N(INDEX($A$2:$A$13701,MIN(13700,MAX(1,ROW()-1+設定!$B$30))))&lt;=0,$A10160&lt;設定!$B$28,$A10160&gt;設定!$B$29),0,IF(AND($C10160&gt;=MAX(INDEX($C$1:$C$13701,MAX(1,ROW()-設定!$B$24)):INDEX($C$1:$C$13701,MAX(1,ROW()-1))),$C10160&gt;MAX(INDEX($C$1:$C$13701,MIN(13701,ROW()+1)):INDEX($C$1:$C$13701,MIN(13701,ROW()+設定!$B$24))),$C10160&gt;=設定!$B$32,$C10160&gt;=MAX(MIN(INDEX($C$1:$C$13701,MAX(1,ROW()-設定!$B$26)):INDEX($C$1:$C$13701,MAX(1,ROW()-1))),MIN(INDEX($C$1:$C$13701,MIN(13701,ROW()+1)):INDEX($C$1:$C$13701,MIN(13701,ROW()+設定!$B$26))))*10^(設定!$B$27/20)),1,0))</f>
        <v>0</v>
      </c>
      <c r="G10160" s="33" t="n">
        <f aca="false">$G10159+IF($F10160=1,1,0)</f>
        <v>5</v>
      </c>
      <c r="H10160" s="0" t="str">
        <f aca="false">IF($F10160=1,$G10160,"")</f>
        <v/>
      </c>
    </row>
    <row r="10161" customFormat="false" ht="15" hidden="false" customHeight="false" outlineLevel="0" collapsed="false">
      <c r="A10161" s="30" t="n">
        <v>1587.34375</v>
      </c>
      <c r="B10161" s="31" t="n">
        <v>-6.7804</v>
      </c>
      <c r="C10161" s="32" t="n">
        <f aca="false">IF($A10161="","",IF(設定!$B$21="dB",10^($B10161/20),ABS($B10161)))</f>
        <v>0.458120788986754</v>
      </c>
      <c r="D10161" s="32" t="n">
        <f aca="false">IF($A10161="","",$A10161^2)</f>
        <v>2519660.18066406</v>
      </c>
      <c r="E10161" s="32" t="n">
        <f aca="false">IF($A10161="","",IF($C10161&lt;=0,"",1/$C10161^2))</f>
        <v>4.76474869741791</v>
      </c>
      <c r="F10161" s="33" t="n">
        <f aca="false">IF(OR(ROW()-設定!$B$30&lt;2,ROW()+設定!$B$30&gt;13701,N($A10161)&lt;=0,N(INDEX($A$2:$A$13701,MIN(13700,MAX(1,ROW()-1+設定!$B$30))))&lt;=0,$A10161&lt;設定!$B$28,$A10161&gt;設定!$B$29),0,IF(AND($C10161&gt;=MAX(INDEX($C$1:$C$13701,MAX(1,ROW()-設定!$B$24)):INDEX($C$1:$C$13701,MAX(1,ROW()-1))),$C10161&gt;MAX(INDEX($C$1:$C$13701,MIN(13701,ROW()+1)):INDEX($C$1:$C$13701,MIN(13701,ROW()+設定!$B$24))),$C10161&gt;=設定!$B$32,$C10161&gt;=MAX(MIN(INDEX($C$1:$C$13701,MAX(1,ROW()-設定!$B$26)):INDEX($C$1:$C$13701,MAX(1,ROW()-1))),MIN(INDEX($C$1:$C$13701,MIN(13701,ROW()+1)):INDEX($C$1:$C$13701,MIN(13701,ROW()+設定!$B$26))))*10^(設定!$B$27/20)),1,0))</f>
        <v>0</v>
      </c>
      <c r="G10161" s="33" t="n">
        <f aca="false">$G10160+IF($F10161=1,1,0)</f>
        <v>5</v>
      </c>
      <c r="H10161" s="0" t="str">
        <f aca="false">IF($F10161=1,$G10161,"")</f>
        <v/>
      </c>
    </row>
    <row r="10162" customFormat="false" ht="15" hidden="false" customHeight="false" outlineLevel="0" collapsed="false">
      <c r="A10162" s="30" t="n">
        <v>1587.5</v>
      </c>
      <c r="B10162" s="31" t="n">
        <v>-6.7922</v>
      </c>
      <c r="C10162" s="32" t="n">
        <f aca="false">IF($A10162="","",IF(設定!$B$21="dB",10^($B10162/20),ABS($B10162)))</f>
        <v>0.457498842908409</v>
      </c>
      <c r="D10162" s="32" t="n">
        <f aca="false">IF($A10162="","",$A10162^2)</f>
        <v>2520156.25</v>
      </c>
      <c r="E10162" s="32" t="n">
        <f aca="false">IF($A10162="","",IF($C10162&lt;=0,"",1/$C10162^2))</f>
        <v>4.77771236331016</v>
      </c>
      <c r="F10162" s="33" t="n">
        <f aca="false">IF(OR(ROW()-設定!$B$30&lt;2,ROW()+設定!$B$30&gt;13701,N($A10162)&lt;=0,N(INDEX($A$2:$A$13701,MIN(13700,MAX(1,ROW()-1+設定!$B$30))))&lt;=0,$A10162&lt;設定!$B$28,$A10162&gt;設定!$B$29),0,IF(AND($C10162&gt;=MAX(INDEX($C$1:$C$13701,MAX(1,ROW()-設定!$B$24)):INDEX($C$1:$C$13701,MAX(1,ROW()-1))),$C10162&gt;MAX(INDEX($C$1:$C$13701,MIN(13701,ROW()+1)):INDEX($C$1:$C$13701,MIN(13701,ROW()+設定!$B$24))),$C10162&gt;=設定!$B$32,$C10162&gt;=MAX(MIN(INDEX($C$1:$C$13701,MAX(1,ROW()-設定!$B$26)):INDEX($C$1:$C$13701,MAX(1,ROW()-1))),MIN(INDEX($C$1:$C$13701,MIN(13701,ROW()+1)):INDEX($C$1:$C$13701,MIN(13701,ROW()+設定!$B$26))))*10^(設定!$B$27/20)),1,0))</f>
        <v>0</v>
      </c>
      <c r="G10162" s="33" t="n">
        <f aca="false">$G10161+IF($F10162=1,1,0)</f>
        <v>5</v>
      </c>
      <c r="H10162" s="0" t="str">
        <f aca="false">IF($F10162=1,$G10162,"")</f>
        <v/>
      </c>
    </row>
    <row r="10163" customFormat="false" ht="15" hidden="false" customHeight="false" outlineLevel="0" collapsed="false">
      <c r="A10163" s="30" t="n">
        <v>1587.65625</v>
      </c>
      <c r="B10163" s="31" t="n">
        <v>-6.4475</v>
      </c>
      <c r="C10163" s="32" t="n">
        <f aca="false">IF($A10163="","",IF(設定!$B$21="dB",10^($B10163/20),ABS($B10163)))</f>
        <v>0.476019780779855</v>
      </c>
      <c r="D10163" s="32" t="n">
        <f aca="false">IF($A10163="","",$A10163^2)</f>
        <v>2520652.36816406</v>
      </c>
      <c r="E10163" s="32" t="n">
        <f aca="false">IF($A10163="","",IF($C10163&lt;=0,"",1/$C10163^2))</f>
        <v>4.41316332118178</v>
      </c>
      <c r="F10163" s="33" t="n">
        <f aca="false">IF(OR(ROW()-設定!$B$30&lt;2,ROW()+設定!$B$30&gt;13701,N($A10163)&lt;=0,N(INDEX($A$2:$A$13701,MIN(13700,MAX(1,ROW()-1+設定!$B$30))))&lt;=0,$A10163&lt;設定!$B$28,$A10163&gt;設定!$B$29),0,IF(AND($C10163&gt;=MAX(INDEX($C$1:$C$13701,MAX(1,ROW()-設定!$B$24)):INDEX($C$1:$C$13701,MAX(1,ROW()-1))),$C10163&gt;MAX(INDEX($C$1:$C$13701,MIN(13701,ROW()+1)):INDEX($C$1:$C$13701,MIN(13701,ROW()+設定!$B$24))),$C10163&gt;=設定!$B$32,$C10163&gt;=MAX(MIN(INDEX($C$1:$C$13701,MAX(1,ROW()-設定!$B$26)):INDEX($C$1:$C$13701,MAX(1,ROW()-1))),MIN(INDEX($C$1:$C$13701,MIN(13701,ROW()+1)):INDEX($C$1:$C$13701,MIN(13701,ROW()+設定!$B$26))))*10^(設定!$B$27/20)),1,0))</f>
        <v>0</v>
      </c>
      <c r="G10163" s="33" t="n">
        <f aca="false">$G10162+IF($F10163=1,1,0)</f>
        <v>5</v>
      </c>
      <c r="H10163" s="0" t="str">
        <f aca="false">IF($F10163=1,$G10163,"")</f>
        <v/>
      </c>
    </row>
    <row r="10164" customFormat="false" ht="15" hidden="false" customHeight="false" outlineLevel="0" collapsed="false">
      <c r="A10164" s="30" t="n">
        <v>1587.8125</v>
      </c>
      <c r="B10164" s="31" t="n">
        <v>-6.623</v>
      </c>
      <c r="C10164" s="32" t="n">
        <f aca="false">IF($A10164="","",IF(設定!$B$21="dB",10^($B10164/20),ABS($B10164)))</f>
        <v>0.466498229705722</v>
      </c>
      <c r="D10164" s="32" t="n">
        <f aca="false">IF($A10164="","",$A10164^2)</f>
        <v>2521148.53515625</v>
      </c>
      <c r="E10164" s="32" t="n">
        <f aca="false">IF($A10164="","",IF($C10164&lt;=0,"",1/$C10164^2))</f>
        <v>4.59515325169775</v>
      </c>
      <c r="F10164" s="33" t="n">
        <f aca="false">IF(OR(ROW()-設定!$B$30&lt;2,ROW()+設定!$B$30&gt;13701,N($A10164)&lt;=0,N(INDEX($A$2:$A$13701,MIN(13700,MAX(1,ROW()-1+設定!$B$30))))&lt;=0,$A10164&lt;設定!$B$28,$A10164&gt;設定!$B$29),0,IF(AND($C10164&gt;=MAX(INDEX($C$1:$C$13701,MAX(1,ROW()-設定!$B$24)):INDEX($C$1:$C$13701,MAX(1,ROW()-1))),$C10164&gt;MAX(INDEX($C$1:$C$13701,MIN(13701,ROW()+1)):INDEX($C$1:$C$13701,MIN(13701,ROW()+設定!$B$24))),$C10164&gt;=設定!$B$32,$C10164&gt;=MAX(MIN(INDEX($C$1:$C$13701,MAX(1,ROW()-設定!$B$26)):INDEX($C$1:$C$13701,MAX(1,ROW()-1))),MIN(INDEX($C$1:$C$13701,MIN(13701,ROW()+1)):INDEX($C$1:$C$13701,MIN(13701,ROW()+設定!$B$26))))*10^(設定!$B$27/20)),1,0))</f>
        <v>0</v>
      </c>
      <c r="G10164" s="33" t="n">
        <f aca="false">$G10163+IF($F10164=1,1,0)</f>
        <v>5</v>
      </c>
      <c r="H10164" s="0" t="str">
        <f aca="false">IF($F10164=1,$G10164,"")</f>
        <v/>
      </c>
    </row>
    <row r="10165" customFormat="false" ht="15" hidden="false" customHeight="false" outlineLevel="0" collapsed="false">
      <c r="A10165" s="30" t="n">
        <v>1587.96875</v>
      </c>
      <c r="B10165" s="31" t="n">
        <v>-6.2942</v>
      </c>
      <c r="C10165" s="32" t="n">
        <f aca="false">IF($A10165="","",IF(設定!$B$21="dB",10^($B10165/20),ABS($B10165)))</f>
        <v>0.4844957814939</v>
      </c>
      <c r="D10165" s="32" t="n">
        <f aca="false">IF($A10165="","",$A10165^2)</f>
        <v>2521644.75097656</v>
      </c>
      <c r="E10165" s="32" t="n">
        <f aca="false">IF($A10165="","",IF($C10165&lt;=0,"",1/$C10165^2))</f>
        <v>4.26010202375308</v>
      </c>
      <c r="F10165" s="33" t="n">
        <f aca="false">IF(OR(ROW()-設定!$B$30&lt;2,ROW()+設定!$B$30&gt;13701,N($A10165)&lt;=0,N(INDEX($A$2:$A$13701,MIN(13700,MAX(1,ROW()-1+設定!$B$30))))&lt;=0,$A10165&lt;設定!$B$28,$A10165&gt;設定!$B$29),0,IF(AND($C10165&gt;=MAX(INDEX($C$1:$C$13701,MAX(1,ROW()-設定!$B$24)):INDEX($C$1:$C$13701,MAX(1,ROW()-1))),$C10165&gt;MAX(INDEX($C$1:$C$13701,MIN(13701,ROW()+1)):INDEX($C$1:$C$13701,MIN(13701,ROW()+設定!$B$24))),$C10165&gt;=設定!$B$32,$C10165&gt;=MAX(MIN(INDEX($C$1:$C$13701,MAX(1,ROW()-設定!$B$26)):INDEX($C$1:$C$13701,MAX(1,ROW()-1))),MIN(INDEX($C$1:$C$13701,MIN(13701,ROW()+1)):INDEX($C$1:$C$13701,MIN(13701,ROW()+設定!$B$26))))*10^(設定!$B$27/20)),1,0))</f>
        <v>0</v>
      </c>
      <c r="G10165" s="33" t="n">
        <f aca="false">$G10164+IF($F10165=1,1,0)</f>
        <v>5</v>
      </c>
      <c r="H10165" s="0" t="str">
        <f aca="false">IF($F10165=1,$G10165,"")</f>
        <v/>
      </c>
    </row>
    <row r="10166" customFormat="false" ht="15" hidden="false" customHeight="false" outlineLevel="0" collapsed="false">
      <c r="A10166" s="30" t="n">
        <v>1588.125</v>
      </c>
      <c r="B10166" s="31" t="n">
        <v>-6.3886</v>
      </c>
      <c r="C10166" s="32" t="n">
        <f aca="false">IF($A10166="","",IF(設定!$B$21="dB",10^($B10166/20),ABS($B10166)))</f>
        <v>0.479258694057879</v>
      </c>
      <c r="D10166" s="32" t="n">
        <f aca="false">IF($A10166="","",$A10166^2)</f>
        <v>2522141.015625</v>
      </c>
      <c r="E10166" s="32" t="n">
        <f aca="false">IF($A10166="","",IF($C10166&lt;=0,"",1/$C10166^2))</f>
        <v>4.35371503870981</v>
      </c>
      <c r="F10166" s="33" t="n">
        <f aca="false">IF(OR(ROW()-設定!$B$30&lt;2,ROW()+設定!$B$30&gt;13701,N($A10166)&lt;=0,N(INDEX($A$2:$A$13701,MIN(13700,MAX(1,ROW()-1+設定!$B$30))))&lt;=0,$A10166&lt;設定!$B$28,$A10166&gt;設定!$B$29),0,IF(AND($C10166&gt;=MAX(INDEX($C$1:$C$13701,MAX(1,ROW()-設定!$B$24)):INDEX($C$1:$C$13701,MAX(1,ROW()-1))),$C10166&gt;MAX(INDEX($C$1:$C$13701,MIN(13701,ROW()+1)):INDEX($C$1:$C$13701,MIN(13701,ROW()+設定!$B$24))),$C10166&gt;=設定!$B$32,$C10166&gt;=MAX(MIN(INDEX($C$1:$C$13701,MAX(1,ROW()-設定!$B$26)):INDEX($C$1:$C$13701,MAX(1,ROW()-1))),MIN(INDEX($C$1:$C$13701,MIN(13701,ROW()+1)):INDEX($C$1:$C$13701,MIN(13701,ROW()+設定!$B$26))))*10^(設定!$B$27/20)),1,0))</f>
        <v>0</v>
      </c>
      <c r="G10166" s="33" t="n">
        <f aca="false">$G10165+IF($F10166=1,1,0)</f>
        <v>5</v>
      </c>
      <c r="H10166" s="0" t="str">
        <f aca="false">IF($F10166=1,$G10166,"")</f>
        <v/>
      </c>
    </row>
    <row r="10167" customFormat="false" ht="15" hidden="false" customHeight="false" outlineLevel="0" collapsed="false">
      <c r="A10167" s="30" t="n">
        <v>1588.28125</v>
      </c>
      <c r="B10167" s="31" t="n">
        <v>-5.9742</v>
      </c>
      <c r="C10167" s="32" t="n">
        <f aca="false">IF($A10167="","",IF(設定!$B$21="dB",10^($B10167/20),ABS($B10167)))</f>
        <v>0.502678140643876</v>
      </c>
      <c r="D10167" s="32" t="n">
        <f aca="false">IF($A10167="","",$A10167^2)</f>
        <v>2522637.32910156</v>
      </c>
      <c r="E10167" s="32" t="n">
        <f aca="false">IF($A10167="","",IF($C10167&lt;=0,"",1/$C10167^2))</f>
        <v>3.95749158431979</v>
      </c>
      <c r="F10167" s="33" t="n">
        <f aca="false">IF(OR(ROW()-設定!$B$30&lt;2,ROW()+設定!$B$30&gt;13701,N($A10167)&lt;=0,N(INDEX($A$2:$A$13701,MIN(13700,MAX(1,ROW()-1+設定!$B$30))))&lt;=0,$A10167&lt;設定!$B$28,$A10167&gt;設定!$B$29),0,IF(AND($C10167&gt;=MAX(INDEX($C$1:$C$13701,MAX(1,ROW()-設定!$B$24)):INDEX($C$1:$C$13701,MAX(1,ROW()-1))),$C10167&gt;MAX(INDEX($C$1:$C$13701,MIN(13701,ROW()+1)):INDEX($C$1:$C$13701,MIN(13701,ROW()+設定!$B$24))),$C10167&gt;=設定!$B$32,$C10167&gt;=MAX(MIN(INDEX($C$1:$C$13701,MAX(1,ROW()-設定!$B$26)):INDEX($C$1:$C$13701,MAX(1,ROW()-1))),MIN(INDEX($C$1:$C$13701,MIN(13701,ROW()+1)):INDEX($C$1:$C$13701,MIN(13701,ROW()+設定!$B$26))))*10^(設定!$B$27/20)),1,0))</f>
        <v>0</v>
      </c>
      <c r="G10167" s="33" t="n">
        <f aca="false">$G10166+IF($F10167=1,1,0)</f>
        <v>5</v>
      </c>
      <c r="H10167" s="0" t="str">
        <f aca="false">IF($F10167=1,$G10167,"")</f>
        <v/>
      </c>
    </row>
    <row r="10168" customFormat="false" ht="15" hidden="false" customHeight="false" outlineLevel="0" collapsed="false">
      <c r="A10168" s="30" t="n">
        <v>1588.4375</v>
      </c>
      <c r="B10168" s="31" t="n">
        <v>-5.9362</v>
      </c>
      <c r="C10168" s="32" t="n">
        <f aca="false">IF($A10168="","",IF(設定!$B$21="dB",10^($B10168/20),ABS($B10168)))</f>
        <v>0.504882130726634</v>
      </c>
      <c r="D10168" s="32" t="n">
        <f aca="false">IF($A10168="","",$A10168^2)</f>
        <v>2523133.69140625</v>
      </c>
      <c r="E10168" s="32" t="n">
        <f aca="false">IF($A10168="","",IF($C10168&lt;=0,"",1/$C10168^2))</f>
        <v>3.92301528276558</v>
      </c>
      <c r="F10168" s="33" t="n">
        <f aca="false">IF(OR(ROW()-設定!$B$30&lt;2,ROW()+設定!$B$30&gt;13701,N($A10168)&lt;=0,N(INDEX($A$2:$A$13701,MIN(13700,MAX(1,ROW()-1+設定!$B$30))))&lt;=0,$A10168&lt;設定!$B$28,$A10168&gt;設定!$B$29),0,IF(AND($C10168&gt;=MAX(INDEX($C$1:$C$13701,MAX(1,ROW()-設定!$B$24)):INDEX($C$1:$C$13701,MAX(1,ROW()-1))),$C10168&gt;MAX(INDEX($C$1:$C$13701,MIN(13701,ROW()+1)):INDEX($C$1:$C$13701,MIN(13701,ROW()+設定!$B$24))),$C10168&gt;=設定!$B$32,$C10168&gt;=MAX(MIN(INDEX($C$1:$C$13701,MAX(1,ROW()-設定!$B$26)):INDEX($C$1:$C$13701,MAX(1,ROW()-1))),MIN(INDEX($C$1:$C$13701,MIN(13701,ROW()+1)):INDEX($C$1:$C$13701,MIN(13701,ROW()+設定!$B$26))))*10^(設定!$B$27/20)),1,0))</f>
        <v>0</v>
      </c>
      <c r="G10168" s="33" t="n">
        <f aca="false">$G10167+IF($F10168=1,1,0)</f>
        <v>5</v>
      </c>
      <c r="H10168" s="0" t="str">
        <f aca="false">IF($F10168=1,$G10168,"")</f>
        <v/>
      </c>
    </row>
    <row r="10169" customFormat="false" ht="15" hidden="false" customHeight="false" outlineLevel="0" collapsed="false">
      <c r="A10169" s="30" t="n">
        <v>1588.59375</v>
      </c>
      <c r="B10169" s="31" t="n">
        <v>-6.0179</v>
      </c>
      <c r="C10169" s="32" t="n">
        <f aca="false">IF($A10169="","",IF(設定!$B$21="dB",10^($B10169/20),ABS($B10169)))</f>
        <v>0.500155443659476</v>
      </c>
      <c r="D10169" s="32" t="n">
        <f aca="false">IF($A10169="","",$A10169^2)</f>
        <v>2523630.10253906</v>
      </c>
      <c r="E10169" s="32" t="n">
        <f aca="false">IF($A10169="","",IF($C10169&lt;=0,"",1/$C10169^2))</f>
        <v>3.99751406077892</v>
      </c>
      <c r="F10169" s="33" t="n">
        <f aca="false">IF(OR(ROW()-設定!$B$30&lt;2,ROW()+設定!$B$30&gt;13701,N($A10169)&lt;=0,N(INDEX($A$2:$A$13701,MIN(13700,MAX(1,ROW()-1+設定!$B$30))))&lt;=0,$A10169&lt;設定!$B$28,$A10169&gt;設定!$B$29),0,IF(AND($C10169&gt;=MAX(INDEX($C$1:$C$13701,MAX(1,ROW()-設定!$B$24)):INDEX($C$1:$C$13701,MAX(1,ROW()-1))),$C10169&gt;MAX(INDEX($C$1:$C$13701,MIN(13701,ROW()+1)):INDEX($C$1:$C$13701,MIN(13701,ROW()+設定!$B$24))),$C10169&gt;=設定!$B$32,$C10169&gt;=MAX(MIN(INDEX($C$1:$C$13701,MAX(1,ROW()-設定!$B$26)):INDEX($C$1:$C$13701,MAX(1,ROW()-1))),MIN(INDEX($C$1:$C$13701,MIN(13701,ROW()+1)):INDEX($C$1:$C$13701,MIN(13701,ROW()+設定!$B$26))))*10^(設定!$B$27/20)),1,0))</f>
        <v>0</v>
      </c>
      <c r="G10169" s="33" t="n">
        <f aca="false">$G10168+IF($F10169=1,1,0)</f>
        <v>5</v>
      </c>
      <c r="H10169" s="0" t="str">
        <f aca="false">IF($F10169=1,$G10169,"")</f>
        <v/>
      </c>
    </row>
    <row r="10170" customFormat="false" ht="15" hidden="false" customHeight="false" outlineLevel="0" collapsed="false">
      <c r="A10170" s="30" t="n">
        <v>1588.75</v>
      </c>
      <c r="B10170" s="31" t="n">
        <v>-5.8741</v>
      </c>
      <c r="C10170" s="32" t="n">
        <f aca="false">IF($A10170="","",IF(設定!$B$21="dB",10^($B10170/20),ABS($B10170)))</f>
        <v>0.508504733524308</v>
      </c>
      <c r="D10170" s="32" t="n">
        <f aca="false">IF($A10170="","",$A10170^2)</f>
        <v>2524126.5625</v>
      </c>
      <c r="E10170" s="32" t="n">
        <f aca="false">IF($A10170="","",IF($C10170&lt;=0,"",1/$C10170^2))</f>
        <v>3.86731902848002</v>
      </c>
      <c r="F10170" s="33" t="n">
        <f aca="false">IF(OR(ROW()-設定!$B$30&lt;2,ROW()+設定!$B$30&gt;13701,N($A10170)&lt;=0,N(INDEX($A$2:$A$13701,MIN(13700,MAX(1,ROW()-1+設定!$B$30))))&lt;=0,$A10170&lt;設定!$B$28,$A10170&gt;設定!$B$29),0,IF(AND($C10170&gt;=MAX(INDEX($C$1:$C$13701,MAX(1,ROW()-設定!$B$24)):INDEX($C$1:$C$13701,MAX(1,ROW()-1))),$C10170&gt;MAX(INDEX($C$1:$C$13701,MIN(13701,ROW()+1)):INDEX($C$1:$C$13701,MIN(13701,ROW()+設定!$B$24))),$C10170&gt;=設定!$B$32,$C10170&gt;=MAX(MIN(INDEX($C$1:$C$13701,MAX(1,ROW()-設定!$B$26)):INDEX($C$1:$C$13701,MAX(1,ROW()-1))),MIN(INDEX($C$1:$C$13701,MIN(13701,ROW()+1)):INDEX($C$1:$C$13701,MIN(13701,ROW()+設定!$B$26))))*10^(設定!$B$27/20)),1,0))</f>
        <v>0</v>
      </c>
      <c r="G10170" s="33" t="n">
        <f aca="false">$G10169+IF($F10170=1,1,0)</f>
        <v>5</v>
      </c>
      <c r="H10170" s="0" t="str">
        <f aca="false">IF($F10170=1,$G10170,"")</f>
        <v/>
      </c>
    </row>
    <row r="10171" customFormat="false" ht="15" hidden="false" customHeight="false" outlineLevel="0" collapsed="false">
      <c r="A10171" s="30" t="n">
        <v>1588.90625</v>
      </c>
      <c r="B10171" s="31" t="n">
        <v>-5.8479</v>
      </c>
      <c r="C10171" s="32" t="n">
        <f aca="false">IF($A10171="","",IF(設定!$B$21="dB",10^($B10171/20),ABS($B10171)))</f>
        <v>0.510040895988464</v>
      </c>
      <c r="D10171" s="32" t="n">
        <f aca="false">IF($A10171="","",$A10171^2)</f>
        <v>2524623.07128906</v>
      </c>
      <c r="E10171" s="32" t="n">
        <f aca="false">IF($A10171="","",IF($C10171&lt;=0,"",1/$C10171^2))</f>
        <v>3.84405860385635</v>
      </c>
      <c r="F10171" s="33" t="n">
        <f aca="false">IF(OR(ROW()-設定!$B$30&lt;2,ROW()+設定!$B$30&gt;13701,N($A10171)&lt;=0,N(INDEX($A$2:$A$13701,MIN(13700,MAX(1,ROW()-1+設定!$B$30))))&lt;=0,$A10171&lt;設定!$B$28,$A10171&gt;設定!$B$29),0,IF(AND($C10171&gt;=MAX(INDEX($C$1:$C$13701,MAX(1,ROW()-設定!$B$24)):INDEX($C$1:$C$13701,MAX(1,ROW()-1))),$C10171&gt;MAX(INDEX($C$1:$C$13701,MIN(13701,ROW()+1)):INDEX($C$1:$C$13701,MIN(13701,ROW()+設定!$B$24))),$C10171&gt;=設定!$B$32,$C10171&gt;=MAX(MIN(INDEX($C$1:$C$13701,MAX(1,ROW()-設定!$B$26)):INDEX($C$1:$C$13701,MAX(1,ROW()-1))),MIN(INDEX($C$1:$C$13701,MIN(13701,ROW()+1)):INDEX($C$1:$C$13701,MIN(13701,ROW()+設定!$B$26))))*10^(設定!$B$27/20)),1,0))</f>
        <v>0</v>
      </c>
      <c r="G10171" s="33" t="n">
        <f aca="false">$G10170+IF($F10171=1,1,0)</f>
        <v>5</v>
      </c>
      <c r="H10171" s="0" t="str">
        <f aca="false">IF($F10171=1,$G10171,"")</f>
        <v/>
      </c>
    </row>
    <row r="10172" customFormat="false" ht="15" hidden="false" customHeight="false" outlineLevel="0" collapsed="false">
      <c r="A10172" s="30" t="n">
        <v>1589.0625</v>
      </c>
      <c r="B10172" s="31" t="n">
        <v>-5.634</v>
      </c>
      <c r="C10172" s="32" t="n">
        <f aca="false">IF($A10172="","",IF(設定!$B$21="dB",10^($B10172/20),ABS($B10172)))</f>
        <v>0.522757172167163</v>
      </c>
      <c r="D10172" s="32" t="n">
        <f aca="false">IF($A10172="","",$A10172^2)</f>
        <v>2525119.62890625</v>
      </c>
      <c r="E10172" s="32" t="n">
        <f aca="false">IF($A10172="","",IF($C10172&lt;=0,"",1/$C10172^2))</f>
        <v>3.65931671975348</v>
      </c>
      <c r="F10172" s="33" t="n">
        <f aca="false">IF(OR(ROW()-設定!$B$30&lt;2,ROW()+設定!$B$30&gt;13701,N($A10172)&lt;=0,N(INDEX($A$2:$A$13701,MIN(13700,MAX(1,ROW()-1+設定!$B$30))))&lt;=0,$A10172&lt;設定!$B$28,$A10172&gt;設定!$B$29),0,IF(AND($C10172&gt;=MAX(INDEX($C$1:$C$13701,MAX(1,ROW()-設定!$B$24)):INDEX($C$1:$C$13701,MAX(1,ROW()-1))),$C10172&gt;MAX(INDEX($C$1:$C$13701,MIN(13701,ROW()+1)):INDEX($C$1:$C$13701,MIN(13701,ROW()+設定!$B$24))),$C10172&gt;=設定!$B$32,$C10172&gt;=MAX(MIN(INDEX($C$1:$C$13701,MAX(1,ROW()-設定!$B$26)):INDEX($C$1:$C$13701,MAX(1,ROW()-1))),MIN(INDEX($C$1:$C$13701,MIN(13701,ROW()+1)):INDEX($C$1:$C$13701,MIN(13701,ROW()+設定!$B$26))))*10^(設定!$B$27/20)),1,0))</f>
        <v>0</v>
      </c>
      <c r="G10172" s="33" t="n">
        <f aca="false">$G10171+IF($F10172=1,1,0)</f>
        <v>5</v>
      </c>
      <c r="H10172" s="0" t="str">
        <f aca="false">IF($F10172=1,$G10172,"")</f>
        <v/>
      </c>
    </row>
    <row r="10173" customFormat="false" ht="15" hidden="false" customHeight="false" outlineLevel="0" collapsed="false">
      <c r="A10173" s="30" t="n">
        <v>1589.21875</v>
      </c>
      <c r="B10173" s="31" t="n">
        <v>-5.4861</v>
      </c>
      <c r="C10173" s="32" t="n">
        <f aca="false">IF($A10173="","",IF(設定!$B$21="dB",10^($B10173/20),ABS($B10173)))</f>
        <v>0.531734696969969</v>
      </c>
      <c r="D10173" s="32" t="n">
        <f aca="false">IF($A10173="","",$A10173^2)</f>
        <v>2525616.23535156</v>
      </c>
      <c r="E10173" s="32" t="n">
        <f aca="false">IF($A10173="","",IF($C10173&lt;=0,"",1/$C10173^2))</f>
        <v>3.53679591265547</v>
      </c>
      <c r="F10173" s="33" t="n">
        <f aca="false">IF(OR(ROW()-設定!$B$30&lt;2,ROW()+設定!$B$30&gt;13701,N($A10173)&lt;=0,N(INDEX($A$2:$A$13701,MIN(13700,MAX(1,ROW()-1+設定!$B$30))))&lt;=0,$A10173&lt;設定!$B$28,$A10173&gt;設定!$B$29),0,IF(AND($C10173&gt;=MAX(INDEX($C$1:$C$13701,MAX(1,ROW()-設定!$B$24)):INDEX($C$1:$C$13701,MAX(1,ROW()-1))),$C10173&gt;MAX(INDEX($C$1:$C$13701,MIN(13701,ROW()+1)):INDEX($C$1:$C$13701,MIN(13701,ROW()+設定!$B$24))),$C10173&gt;=設定!$B$32,$C10173&gt;=MAX(MIN(INDEX($C$1:$C$13701,MAX(1,ROW()-設定!$B$26)):INDEX($C$1:$C$13701,MAX(1,ROW()-1))),MIN(INDEX($C$1:$C$13701,MIN(13701,ROW()+1)):INDEX($C$1:$C$13701,MIN(13701,ROW()+設定!$B$26))))*10^(設定!$B$27/20)),1,0))</f>
        <v>0</v>
      </c>
      <c r="G10173" s="33" t="n">
        <f aca="false">$G10172+IF($F10173=1,1,0)</f>
        <v>5</v>
      </c>
      <c r="H10173" s="0" t="str">
        <f aca="false">IF($F10173=1,$G10173,"")</f>
        <v/>
      </c>
    </row>
    <row r="10174" customFormat="false" ht="15" hidden="false" customHeight="false" outlineLevel="0" collapsed="false">
      <c r="A10174" s="30" t="n">
        <v>1589.375</v>
      </c>
      <c r="B10174" s="31" t="n">
        <v>-5.1595</v>
      </c>
      <c r="C10174" s="32" t="n">
        <f aca="false">IF($A10174="","",IF(設定!$B$21="dB",10^($B10174/20),ABS($B10174)))</f>
        <v>0.552109220327527</v>
      </c>
      <c r="D10174" s="32" t="n">
        <f aca="false">IF($A10174="","",$A10174^2)</f>
        <v>2526112.890625</v>
      </c>
      <c r="E10174" s="32" t="n">
        <f aca="false">IF($A10174="","",IF($C10174&lt;=0,"",1/$C10174^2))</f>
        <v>3.28057521920895</v>
      </c>
      <c r="F10174" s="33" t="n">
        <f aca="false">IF(OR(ROW()-設定!$B$30&lt;2,ROW()+設定!$B$30&gt;13701,N($A10174)&lt;=0,N(INDEX($A$2:$A$13701,MIN(13700,MAX(1,ROW()-1+設定!$B$30))))&lt;=0,$A10174&lt;設定!$B$28,$A10174&gt;設定!$B$29),0,IF(AND($C10174&gt;=MAX(INDEX($C$1:$C$13701,MAX(1,ROW()-設定!$B$24)):INDEX($C$1:$C$13701,MAX(1,ROW()-1))),$C10174&gt;MAX(INDEX($C$1:$C$13701,MIN(13701,ROW()+1)):INDEX($C$1:$C$13701,MIN(13701,ROW()+設定!$B$24))),$C10174&gt;=設定!$B$32,$C10174&gt;=MAX(MIN(INDEX($C$1:$C$13701,MAX(1,ROW()-設定!$B$26)):INDEX($C$1:$C$13701,MAX(1,ROW()-1))),MIN(INDEX($C$1:$C$13701,MIN(13701,ROW()+1)):INDEX($C$1:$C$13701,MIN(13701,ROW()+設定!$B$26))))*10^(設定!$B$27/20)),1,0))</f>
        <v>0</v>
      </c>
      <c r="G10174" s="33" t="n">
        <f aca="false">$G10173+IF($F10174=1,1,0)</f>
        <v>5</v>
      </c>
      <c r="H10174" s="0" t="str">
        <f aca="false">IF($F10174=1,$G10174,"")</f>
        <v/>
      </c>
    </row>
    <row r="10175" customFormat="false" ht="15" hidden="false" customHeight="false" outlineLevel="0" collapsed="false">
      <c r="A10175" s="30" t="n">
        <v>1589.53125</v>
      </c>
      <c r="B10175" s="31" t="n">
        <v>-5.4837</v>
      </c>
      <c r="C10175" s="32" t="n">
        <f aca="false">IF($A10175="","",IF(設定!$B$21="dB",10^($B10175/20),ABS($B10175)))</f>
        <v>0.531881640996503</v>
      </c>
      <c r="D10175" s="32" t="n">
        <f aca="false">IF($A10175="","",$A10175^2)</f>
        <v>2526609.59472656</v>
      </c>
      <c r="E10175" s="32" t="n">
        <f aca="false">IF($A10175="","",IF($C10175&lt;=0,"",1/$C10175^2))</f>
        <v>3.53484194695496</v>
      </c>
      <c r="F10175" s="33" t="n">
        <f aca="false">IF(OR(ROW()-設定!$B$30&lt;2,ROW()+設定!$B$30&gt;13701,N($A10175)&lt;=0,N(INDEX($A$2:$A$13701,MIN(13700,MAX(1,ROW()-1+設定!$B$30))))&lt;=0,$A10175&lt;設定!$B$28,$A10175&gt;設定!$B$29),0,IF(AND($C10175&gt;=MAX(INDEX($C$1:$C$13701,MAX(1,ROW()-設定!$B$24)):INDEX($C$1:$C$13701,MAX(1,ROW()-1))),$C10175&gt;MAX(INDEX($C$1:$C$13701,MIN(13701,ROW()+1)):INDEX($C$1:$C$13701,MIN(13701,ROW()+設定!$B$24))),$C10175&gt;=設定!$B$32,$C10175&gt;=MAX(MIN(INDEX($C$1:$C$13701,MAX(1,ROW()-設定!$B$26)):INDEX($C$1:$C$13701,MAX(1,ROW()-1))),MIN(INDEX($C$1:$C$13701,MIN(13701,ROW()+1)):INDEX($C$1:$C$13701,MIN(13701,ROW()+設定!$B$26))))*10^(設定!$B$27/20)),1,0))</f>
        <v>0</v>
      </c>
      <c r="G10175" s="33" t="n">
        <f aca="false">$G10174+IF($F10175=1,1,0)</f>
        <v>5</v>
      </c>
      <c r="H10175" s="0" t="str">
        <f aca="false">IF($F10175=1,$G10175,"")</f>
        <v/>
      </c>
    </row>
    <row r="10176" customFormat="false" ht="15" hidden="false" customHeight="false" outlineLevel="0" collapsed="false">
      <c r="A10176" s="30" t="n">
        <v>1589.6875</v>
      </c>
      <c r="B10176" s="31" t="n">
        <v>-5.1075</v>
      </c>
      <c r="C10176" s="32" t="n">
        <f aca="false">IF($A10176="","",IF(設定!$B$21="dB",10^($B10176/20),ABS($B10176)))</f>
        <v>0.555424458125186</v>
      </c>
      <c r="D10176" s="32" t="n">
        <f aca="false">IF($A10176="","",$A10176^2)</f>
        <v>2527106.34765625</v>
      </c>
      <c r="E10176" s="32" t="n">
        <f aca="false">IF($A10176="","",IF($C10176&lt;=0,"",1/$C10176^2))</f>
        <v>3.24152966185033</v>
      </c>
      <c r="F10176" s="33" t="n">
        <f aca="false">IF(OR(ROW()-設定!$B$30&lt;2,ROW()+設定!$B$30&gt;13701,N($A10176)&lt;=0,N(INDEX($A$2:$A$13701,MIN(13700,MAX(1,ROW()-1+設定!$B$30))))&lt;=0,$A10176&lt;設定!$B$28,$A10176&gt;設定!$B$29),0,IF(AND($C10176&gt;=MAX(INDEX($C$1:$C$13701,MAX(1,ROW()-設定!$B$24)):INDEX($C$1:$C$13701,MAX(1,ROW()-1))),$C10176&gt;MAX(INDEX($C$1:$C$13701,MIN(13701,ROW()+1)):INDEX($C$1:$C$13701,MIN(13701,ROW()+設定!$B$24))),$C10176&gt;=設定!$B$32,$C10176&gt;=MAX(MIN(INDEX($C$1:$C$13701,MAX(1,ROW()-設定!$B$26)):INDEX($C$1:$C$13701,MAX(1,ROW()-1))),MIN(INDEX($C$1:$C$13701,MIN(13701,ROW()+1)):INDEX($C$1:$C$13701,MIN(13701,ROW()+設定!$B$26))))*10^(設定!$B$27/20)),1,0))</f>
        <v>0</v>
      </c>
      <c r="G10176" s="33" t="n">
        <f aca="false">$G10175+IF($F10176=1,1,0)</f>
        <v>5</v>
      </c>
      <c r="H10176" s="0" t="str">
        <f aca="false">IF($F10176=1,$G10176,"")</f>
        <v/>
      </c>
    </row>
    <row r="10177" customFormat="false" ht="15" hidden="false" customHeight="false" outlineLevel="0" collapsed="false">
      <c r="A10177" s="30" t="n">
        <v>1589.84375</v>
      </c>
      <c r="B10177" s="31" t="n">
        <v>-5.2078</v>
      </c>
      <c r="C10177" s="32" t="n">
        <f aca="false">IF($A10177="","",IF(設定!$B$21="dB",10^($B10177/20),ABS($B10177)))</f>
        <v>0.549047603167919</v>
      </c>
      <c r="D10177" s="32" t="n">
        <f aca="false">IF($A10177="","",$A10177^2)</f>
        <v>2527603.14941406</v>
      </c>
      <c r="E10177" s="32" t="n">
        <f aca="false">IF($A10177="","",IF($C10177&lt;=0,"",1/$C10177^2))</f>
        <v>3.31726372778759</v>
      </c>
      <c r="F10177" s="33" t="n">
        <f aca="false">IF(OR(ROW()-設定!$B$30&lt;2,ROW()+設定!$B$30&gt;13701,N($A10177)&lt;=0,N(INDEX($A$2:$A$13701,MIN(13700,MAX(1,ROW()-1+設定!$B$30))))&lt;=0,$A10177&lt;設定!$B$28,$A10177&gt;設定!$B$29),0,IF(AND($C10177&gt;=MAX(INDEX($C$1:$C$13701,MAX(1,ROW()-設定!$B$24)):INDEX($C$1:$C$13701,MAX(1,ROW()-1))),$C10177&gt;MAX(INDEX($C$1:$C$13701,MIN(13701,ROW()+1)):INDEX($C$1:$C$13701,MIN(13701,ROW()+設定!$B$24))),$C10177&gt;=設定!$B$32,$C10177&gt;=MAX(MIN(INDEX($C$1:$C$13701,MAX(1,ROW()-設定!$B$26)):INDEX($C$1:$C$13701,MAX(1,ROW()-1))),MIN(INDEX($C$1:$C$13701,MIN(13701,ROW()+1)):INDEX($C$1:$C$13701,MIN(13701,ROW()+設定!$B$26))))*10^(設定!$B$27/20)),1,0))</f>
        <v>0</v>
      </c>
      <c r="G10177" s="33" t="n">
        <f aca="false">$G10176+IF($F10177=1,1,0)</f>
        <v>5</v>
      </c>
      <c r="H10177" s="0" t="str">
        <f aca="false">IF($F10177=1,$G10177,"")</f>
        <v/>
      </c>
    </row>
    <row r="10178" customFormat="false" ht="15" hidden="false" customHeight="false" outlineLevel="0" collapsed="false">
      <c r="A10178" s="30" t="n">
        <v>1590</v>
      </c>
      <c r="B10178" s="31" t="n">
        <v>-5.0203</v>
      </c>
      <c r="C10178" s="32" t="n">
        <f aca="false">IF($A10178="","",IF(設定!$B$21="dB",10^($B10178/20),ABS($B10178)))</f>
        <v>0.56102859845652</v>
      </c>
      <c r="D10178" s="32" t="n">
        <f aca="false">IF($A10178="","",$A10178^2)</f>
        <v>2528100</v>
      </c>
      <c r="E10178" s="32" t="n">
        <f aca="false">IF($A10178="","",IF($C10178&lt;=0,"",1/$C10178^2))</f>
        <v>3.17709352891583</v>
      </c>
      <c r="F10178" s="33" t="n">
        <f aca="false">IF(OR(ROW()-設定!$B$30&lt;2,ROW()+設定!$B$30&gt;13701,N($A10178)&lt;=0,N(INDEX($A$2:$A$13701,MIN(13700,MAX(1,ROW()-1+設定!$B$30))))&lt;=0,$A10178&lt;設定!$B$28,$A10178&gt;設定!$B$29),0,IF(AND($C10178&gt;=MAX(INDEX($C$1:$C$13701,MAX(1,ROW()-設定!$B$24)):INDEX($C$1:$C$13701,MAX(1,ROW()-1))),$C10178&gt;MAX(INDEX($C$1:$C$13701,MIN(13701,ROW()+1)):INDEX($C$1:$C$13701,MIN(13701,ROW()+設定!$B$24))),$C10178&gt;=設定!$B$32,$C10178&gt;=MAX(MIN(INDEX($C$1:$C$13701,MAX(1,ROW()-設定!$B$26)):INDEX($C$1:$C$13701,MAX(1,ROW()-1))),MIN(INDEX($C$1:$C$13701,MIN(13701,ROW()+1)):INDEX($C$1:$C$13701,MIN(13701,ROW()+設定!$B$26))))*10^(設定!$B$27/20)),1,0))</f>
        <v>0</v>
      </c>
      <c r="G10178" s="33" t="n">
        <f aca="false">$G10177+IF($F10178=1,1,0)</f>
        <v>5</v>
      </c>
      <c r="H10178" s="0" t="str">
        <f aca="false">IF($F10178=1,$G10178,"")</f>
        <v/>
      </c>
    </row>
    <row r="10179" customFormat="false" ht="15" hidden="false" customHeight="false" outlineLevel="0" collapsed="false">
      <c r="A10179" s="30" t="n">
        <v>1590.15625</v>
      </c>
      <c r="B10179" s="31" t="n">
        <v>-4.8626</v>
      </c>
      <c r="C10179" s="32" t="n">
        <f aca="false">IF($A10179="","",IF(設定!$B$21="dB",10^($B10179/20),ABS($B10179)))</f>
        <v>0.57130759810748</v>
      </c>
      <c r="D10179" s="32" t="n">
        <f aca="false">IF($A10179="","",$A10179^2)</f>
        <v>2528596.89941406</v>
      </c>
      <c r="E10179" s="32" t="n">
        <f aca="false">IF($A10179="","",IF($C10179&lt;=0,"",1/$C10179^2))</f>
        <v>3.06379709466977</v>
      </c>
      <c r="F10179" s="33" t="n">
        <f aca="false">IF(OR(ROW()-設定!$B$30&lt;2,ROW()+設定!$B$30&gt;13701,N($A10179)&lt;=0,N(INDEX($A$2:$A$13701,MIN(13700,MAX(1,ROW()-1+設定!$B$30))))&lt;=0,$A10179&lt;設定!$B$28,$A10179&gt;設定!$B$29),0,IF(AND($C10179&gt;=MAX(INDEX($C$1:$C$13701,MAX(1,ROW()-設定!$B$24)):INDEX($C$1:$C$13701,MAX(1,ROW()-1))),$C10179&gt;MAX(INDEX($C$1:$C$13701,MIN(13701,ROW()+1)):INDEX($C$1:$C$13701,MIN(13701,ROW()+設定!$B$24))),$C10179&gt;=設定!$B$32,$C10179&gt;=MAX(MIN(INDEX($C$1:$C$13701,MAX(1,ROW()-設定!$B$26)):INDEX($C$1:$C$13701,MAX(1,ROW()-1))),MIN(INDEX($C$1:$C$13701,MIN(13701,ROW()+1)):INDEX($C$1:$C$13701,MIN(13701,ROW()+設定!$B$26))))*10^(設定!$B$27/20)),1,0))</f>
        <v>0</v>
      </c>
      <c r="G10179" s="33" t="n">
        <f aca="false">$G10178+IF($F10179=1,1,0)</f>
        <v>5</v>
      </c>
      <c r="H10179" s="0" t="str">
        <f aca="false">IF($F10179=1,$G10179,"")</f>
        <v/>
      </c>
    </row>
    <row r="10180" customFormat="false" ht="15" hidden="false" customHeight="false" outlineLevel="0" collapsed="false">
      <c r="A10180" s="30" t="n">
        <v>1590.3125</v>
      </c>
      <c r="B10180" s="31" t="n">
        <v>-4.8071</v>
      </c>
      <c r="C10180" s="32" t="n">
        <f aca="false">IF($A10180="","",IF(設定!$B$21="dB",10^($B10180/20),ABS($B10180)))</f>
        <v>0.574969754736452</v>
      </c>
      <c r="D10180" s="32" t="n">
        <f aca="false">IF($A10180="","",$A10180^2)</f>
        <v>2529093.84765625</v>
      </c>
      <c r="E10180" s="32" t="n">
        <f aca="false">IF($A10180="","",IF($C10180&lt;=0,"",1/$C10180^2))</f>
        <v>3.02489288232195</v>
      </c>
      <c r="F10180" s="33" t="n">
        <f aca="false">IF(OR(ROW()-設定!$B$30&lt;2,ROW()+設定!$B$30&gt;13701,N($A10180)&lt;=0,N(INDEX($A$2:$A$13701,MIN(13700,MAX(1,ROW()-1+設定!$B$30))))&lt;=0,$A10180&lt;設定!$B$28,$A10180&gt;設定!$B$29),0,IF(AND($C10180&gt;=MAX(INDEX($C$1:$C$13701,MAX(1,ROW()-設定!$B$24)):INDEX($C$1:$C$13701,MAX(1,ROW()-1))),$C10180&gt;MAX(INDEX($C$1:$C$13701,MIN(13701,ROW()+1)):INDEX($C$1:$C$13701,MIN(13701,ROW()+設定!$B$24))),$C10180&gt;=設定!$B$32,$C10180&gt;=MAX(MIN(INDEX($C$1:$C$13701,MAX(1,ROW()-設定!$B$26)):INDEX($C$1:$C$13701,MAX(1,ROW()-1))),MIN(INDEX($C$1:$C$13701,MIN(13701,ROW()+1)):INDEX($C$1:$C$13701,MIN(13701,ROW()+設定!$B$26))))*10^(設定!$B$27/20)),1,0))</f>
        <v>0</v>
      </c>
      <c r="G10180" s="33" t="n">
        <f aca="false">$G10179+IF($F10180=1,1,0)</f>
        <v>5</v>
      </c>
      <c r="H10180" s="0" t="str">
        <f aca="false">IF($F10180=1,$G10180,"")</f>
        <v/>
      </c>
    </row>
    <row r="10181" customFormat="false" ht="15" hidden="false" customHeight="false" outlineLevel="0" collapsed="false">
      <c r="A10181" s="30" t="n">
        <v>1590.46875</v>
      </c>
      <c r="B10181" s="31" t="n">
        <v>-4.7328</v>
      </c>
      <c r="C10181" s="32" t="n">
        <f aca="false">IF($A10181="","",IF(設定!$B$21="dB",10^($B10181/20),ABS($B10181)))</f>
        <v>0.579909201748542</v>
      </c>
      <c r="D10181" s="32" t="n">
        <f aca="false">IF($A10181="","",$A10181^2)</f>
        <v>2529590.84472656</v>
      </c>
      <c r="E10181" s="32" t="n">
        <f aca="false">IF($A10181="","",IF($C10181&lt;=0,"",1/$C10181^2))</f>
        <v>2.97358255337891</v>
      </c>
      <c r="F10181" s="33" t="n">
        <f aca="false">IF(OR(ROW()-設定!$B$30&lt;2,ROW()+設定!$B$30&gt;13701,N($A10181)&lt;=0,N(INDEX($A$2:$A$13701,MIN(13700,MAX(1,ROW()-1+設定!$B$30))))&lt;=0,$A10181&lt;設定!$B$28,$A10181&gt;設定!$B$29),0,IF(AND($C10181&gt;=MAX(INDEX($C$1:$C$13701,MAX(1,ROW()-設定!$B$24)):INDEX($C$1:$C$13701,MAX(1,ROW()-1))),$C10181&gt;MAX(INDEX($C$1:$C$13701,MIN(13701,ROW()+1)):INDEX($C$1:$C$13701,MIN(13701,ROW()+設定!$B$24))),$C10181&gt;=設定!$B$32,$C10181&gt;=MAX(MIN(INDEX($C$1:$C$13701,MAX(1,ROW()-設定!$B$26)):INDEX($C$1:$C$13701,MAX(1,ROW()-1))),MIN(INDEX($C$1:$C$13701,MIN(13701,ROW()+1)):INDEX($C$1:$C$13701,MIN(13701,ROW()+設定!$B$26))))*10^(設定!$B$27/20)),1,0))</f>
        <v>0</v>
      </c>
      <c r="G10181" s="33" t="n">
        <f aca="false">$G10180+IF($F10181=1,1,0)</f>
        <v>5</v>
      </c>
      <c r="H10181" s="0" t="str">
        <f aca="false">IF($F10181=1,$G10181,"")</f>
        <v/>
      </c>
    </row>
    <row r="10182" customFormat="false" ht="15" hidden="false" customHeight="false" outlineLevel="0" collapsed="false">
      <c r="A10182" s="30" t="n">
        <v>1590.625</v>
      </c>
      <c r="B10182" s="31" t="n">
        <v>-4.706</v>
      </c>
      <c r="C10182" s="32" t="n">
        <f aca="false">IF($A10182="","",IF(設定!$B$21="dB",10^($B10182/20),ABS($B10182)))</f>
        <v>0.581701253962689</v>
      </c>
      <c r="D10182" s="32" t="n">
        <f aca="false">IF($A10182="","",$A10182^2)</f>
        <v>2530087.890625</v>
      </c>
      <c r="E10182" s="32" t="n">
        <f aca="false">IF($A10182="","",IF($C10182&lt;=0,"",1/$C10182^2))</f>
        <v>2.95528929064875</v>
      </c>
      <c r="F10182" s="33" t="n">
        <f aca="false">IF(OR(ROW()-設定!$B$30&lt;2,ROW()+設定!$B$30&gt;13701,N($A10182)&lt;=0,N(INDEX($A$2:$A$13701,MIN(13700,MAX(1,ROW()-1+設定!$B$30))))&lt;=0,$A10182&lt;設定!$B$28,$A10182&gt;設定!$B$29),0,IF(AND($C10182&gt;=MAX(INDEX($C$1:$C$13701,MAX(1,ROW()-設定!$B$24)):INDEX($C$1:$C$13701,MAX(1,ROW()-1))),$C10182&gt;MAX(INDEX($C$1:$C$13701,MIN(13701,ROW()+1)):INDEX($C$1:$C$13701,MIN(13701,ROW()+設定!$B$24))),$C10182&gt;=設定!$B$32,$C10182&gt;=MAX(MIN(INDEX($C$1:$C$13701,MAX(1,ROW()-設定!$B$26)):INDEX($C$1:$C$13701,MAX(1,ROW()-1))),MIN(INDEX($C$1:$C$13701,MIN(13701,ROW()+1)):INDEX($C$1:$C$13701,MIN(13701,ROW()+設定!$B$26))))*10^(設定!$B$27/20)),1,0))</f>
        <v>0</v>
      </c>
      <c r="G10182" s="33" t="n">
        <f aca="false">$G10181+IF($F10182=1,1,0)</f>
        <v>5</v>
      </c>
      <c r="H10182" s="0" t="str">
        <f aca="false">IF($F10182=1,$G10182,"")</f>
        <v/>
      </c>
    </row>
    <row r="10183" customFormat="false" ht="15" hidden="false" customHeight="false" outlineLevel="0" collapsed="false">
      <c r="A10183" s="30" t="n">
        <v>1590.78125</v>
      </c>
      <c r="B10183" s="31" t="n">
        <v>-4.6008</v>
      </c>
      <c r="C10183" s="32" t="n">
        <f aca="false">IF($A10183="","",IF(設定!$B$21="dB",10^($B10183/20),ABS($B10183)))</f>
        <v>0.588789423348187</v>
      </c>
      <c r="D10183" s="32" t="n">
        <f aca="false">IF($A10183="","",$A10183^2)</f>
        <v>2530584.98535156</v>
      </c>
      <c r="E10183" s="32" t="n">
        <f aca="false">IF($A10183="","",IF($C10183&lt;=0,"",1/$C10183^2))</f>
        <v>2.88456281029605</v>
      </c>
      <c r="F10183" s="33" t="n">
        <f aca="false">IF(OR(ROW()-設定!$B$30&lt;2,ROW()+設定!$B$30&gt;13701,N($A10183)&lt;=0,N(INDEX($A$2:$A$13701,MIN(13700,MAX(1,ROW()-1+設定!$B$30))))&lt;=0,$A10183&lt;設定!$B$28,$A10183&gt;設定!$B$29),0,IF(AND($C10183&gt;=MAX(INDEX($C$1:$C$13701,MAX(1,ROW()-設定!$B$24)):INDEX($C$1:$C$13701,MAX(1,ROW()-1))),$C10183&gt;MAX(INDEX($C$1:$C$13701,MIN(13701,ROW()+1)):INDEX($C$1:$C$13701,MIN(13701,ROW()+設定!$B$24))),$C10183&gt;=設定!$B$32,$C10183&gt;=MAX(MIN(INDEX($C$1:$C$13701,MAX(1,ROW()-設定!$B$26)):INDEX($C$1:$C$13701,MAX(1,ROW()-1))),MIN(INDEX($C$1:$C$13701,MIN(13701,ROW()+1)):INDEX($C$1:$C$13701,MIN(13701,ROW()+設定!$B$26))))*10^(設定!$B$27/20)),1,0))</f>
        <v>0</v>
      </c>
      <c r="G10183" s="33" t="n">
        <f aca="false">$G10182+IF($F10183=1,1,0)</f>
        <v>5</v>
      </c>
      <c r="H10183" s="0" t="str">
        <f aca="false">IF($F10183=1,$G10183,"")</f>
        <v/>
      </c>
    </row>
    <row r="10184" customFormat="false" ht="15" hidden="false" customHeight="false" outlineLevel="0" collapsed="false">
      <c r="A10184" s="30" t="n">
        <v>1590.9375</v>
      </c>
      <c r="B10184" s="31" t="n">
        <v>-4.4924</v>
      </c>
      <c r="C10184" s="32" t="n">
        <f aca="false">IF($A10184="","",IF(設定!$B$21="dB",10^($B10184/20),ABS($B10184)))</f>
        <v>0.596183565466654</v>
      </c>
      <c r="D10184" s="32" t="n">
        <f aca="false">IF($A10184="","",$A10184^2)</f>
        <v>2531082.12890625</v>
      </c>
      <c r="E10184" s="32" t="n">
        <f aca="false">IF($A10184="","",IF($C10184&lt;=0,"",1/$C10184^2))</f>
        <v>2.81345517366471</v>
      </c>
      <c r="F10184" s="33" t="n">
        <f aca="false">IF(OR(ROW()-設定!$B$30&lt;2,ROW()+設定!$B$30&gt;13701,N($A10184)&lt;=0,N(INDEX($A$2:$A$13701,MIN(13700,MAX(1,ROW()-1+設定!$B$30))))&lt;=0,$A10184&lt;設定!$B$28,$A10184&gt;設定!$B$29),0,IF(AND($C10184&gt;=MAX(INDEX($C$1:$C$13701,MAX(1,ROW()-設定!$B$24)):INDEX($C$1:$C$13701,MAX(1,ROW()-1))),$C10184&gt;MAX(INDEX($C$1:$C$13701,MIN(13701,ROW()+1)):INDEX($C$1:$C$13701,MIN(13701,ROW()+設定!$B$24))),$C10184&gt;=設定!$B$32,$C10184&gt;=MAX(MIN(INDEX($C$1:$C$13701,MAX(1,ROW()-設定!$B$26)):INDEX($C$1:$C$13701,MAX(1,ROW()-1))),MIN(INDEX($C$1:$C$13701,MIN(13701,ROW()+1)):INDEX($C$1:$C$13701,MIN(13701,ROW()+設定!$B$26))))*10^(設定!$B$27/20)),1,0))</f>
        <v>0</v>
      </c>
      <c r="G10184" s="33" t="n">
        <f aca="false">$G10183+IF($F10184=1,1,0)</f>
        <v>5</v>
      </c>
      <c r="H10184" s="0" t="str">
        <f aca="false">IF($F10184=1,$G10184,"")</f>
        <v/>
      </c>
    </row>
    <row r="10185" customFormat="false" ht="15" hidden="false" customHeight="false" outlineLevel="0" collapsed="false">
      <c r="A10185" s="30" t="n">
        <v>1591.09375</v>
      </c>
      <c r="B10185" s="31" t="n">
        <v>-4.2968</v>
      </c>
      <c r="C10185" s="32" t="n">
        <f aca="false">IF($A10185="","",IF(設定!$B$21="dB",10^($B10185/20),ABS($B10185)))</f>
        <v>0.609761500302756</v>
      </c>
      <c r="D10185" s="32" t="n">
        <f aca="false">IF($A10185="","",$A10185^2)</f>
        <v>2531579.32128906</v>
      </c>
      <c r="E10185" s="32" t="n">
        <f aca="false">IF($A10185="","",IF($C10185&lt;=0,"",1/$C10185^2))</f>
        <v>2.68955233825058</v>
      </c>
      <c r="F10185" s="33" t="n">
        <f aca="false">IF(OR(ROW()-設定!$B$30&lt;2,ROW()+設定!$B$30&gt;13701,N($A10185)&lt;=0,N(INDEX($A$2:$A$13701,MIN(13700,MAX(1,ROW()-1+設定!$B$30))))&lt;=0,$A10185&lt;設定!$B$28,$A10185&gt;設定!$B$29),0,IF(AND($C10185&gt;=MAX(INDEX($C$1:$C$13701,MAX(1,ROW()-設定!$B$24)):INDEX($C$1:$C$13701,MAX(1,ROW()-1))),$C10185&gt;MAX(INDEX($C$1:$C$13701,MIN(13701,ROW()+1)):INDEX($C$1:$C$13701,MIN(13701,ROW()+設定!$B$24))),$C10185&gt;=設定!$B$32,$C10185&gt;=MAX(MIN(INDEX($C$1:$C$13701,MAX(1,ROW()-設定!$B$26)):INDEX($C$1:$C$13701,MAX(1,ROW()-1))),MIN(INDEX($C$1:$C$13701,MIN(13701,ROW()+1)):INDEX($C$1:$C$13701,MIN(13701,ROW()+設定!$B$26))))*10^(設定!$B$27/20)),1,0))</f>
        <v>0</v>
      </c>
      <c r="G10185" s="33" t="n">
        <f aca="false">$G10184+IF($F10185=1,1,0)</f>
        <v>5</v>
      </c>
      <c r="H10185" s="0" t="str">
        <f aca="false">IF($F10185=1,$G10185,"")</f>
        <v/>
      </c>
    </row>
    <row r="10186" customFormat="false" ht="15" hidden="false" customHeight="false" outlineLevel="0" collapsed="false">
      <c r="A10186" s="30" t="n">
        <v>1591.25</v>
      </c>
      <c r="B10186" s="31" t="n">
        <v>-4.4938</v>
      </c>
      <c r="C10186" s="32" t="n">
        <f aca="false">IF($A10186="","",IF(設定!$B$21="dB",10^($B10186/20),ABS($B10186)))</f>
        <v>0.596087479773117</v>
      </c>
      <c r="D10186" s="32" t="n">
        <f aca="false">IF($A10186="","",$A10186^2)</f>
        <v>2532076.5625</v>
      </c>
      <c r="E10186" s="32" t="n">
        <f aca="false">IF($A10186="","",IF($C10186&lt;=0,"",1/$C10186^2))</f>
        <v>2.81436227065559</v>
      </c>
      <c r="F10186" s="33" t="n">
        <f aca="false">IF(OR(ROW()-設定!$B$30&lt;2,ROW()+設定!$B$30&gt;13701,N($A10186)&lt;=0,N(INDEX($A$2:$A$13701,MIN(13700,MAX(1,ROW()-1+設定!$B$30))))&lt;=0,$A10186&lt;設定!$B$28,$A10186&gt;設定!$B$29),0,IF(AND($C10186&gt;=MAX(INDEX($C$1:$C$13701,MAX(1,ROW()-設定!$B$24)):INDEX($C$1:$C$13701,MAX(1,ROW()-1))),$C10186&gt;MAX(INDEX($C$1:$C$13701,MIN(13701,ROW()+1)):INDEX($C$1:$C$13701,MIN(13701,ROW()+設定!$B$24))),$C10186&gt;=設定!$B$32,$C10186&gt;=MAX(MIN(INDEX($C$1:$C$13701,MAX(1,ROW()-設定!$B$26)):INDEX($C$1:$C$13701,MAX(1,ROW()-1))),MIN(INDEX($C$1:$C$13701,MIN(13701,ROW()+1)):INDEX($C$1:$C$13701,MIN(13701,ROW()+設定!$B$26))))*10^(設定!$B$27/20)),1,0))</f>
        <v>0</v>
      </c>
      <c r="G10186" s="33" t="n">
        <f aca="false">$G10185+IF($F10186=1,1,0)</f>
        <v>5</v>
      </c>
      <c r="H10186" s="0" t="str">
        <f aca="false">IF($F10186=1,$G10186,"")</f>
        <v/>
      </c>
    </row>
    <row r="10187" customFormat="false" ht="15" hidden="false" customHeight="false" outlineLevel="0" collapsed="false">
      <c r="A10187" s="30" t="n">
        <v>1591.40625</v>
      </c>
      <c r="B10187" s="31" t="n">
        <v>-4.3048</v>
      </c>
      <c r="C10187" s="32" t="n">
        <f aca="false">IF($A10187="","",IF(設定!$B$21="dB",10^($B10187/20),ABS($B10187)))</f>
        <v>0.609200147758488</v>
      </c>
      <c r="D10187" s="32" t="n">
        <f aca="false">IF($A10187="","",$A10187^2)</f>
        <v>2532573.85253906</v>
      </c>
      <c r="E10187" s="32" t="n">
        <f aca="false">IF($A10187="","",IF($C10187&lt;=0,"",1/$C10187^2))</f>
        <v>2.69451124266482</v>
      </c>
      <c r="F10187" s="33" t="n">
        <f aca="false">IF(OR(ROW()-設定!$B$30&lt;2,ROW()+設定!$B$30&gt;13701,N($A10187)&lt;=0,N(INDEX($A$2:$A$13701,MIN(13700,MAX(1,ROW()-1+設定!$B$30))))&lt;=0,$A10187&lt;設定!$B$28,$A10187&gt;設定!$B$29),0,IF(AND($C10187&gt;=MAX(INDEX($C$1:$C$13701,MAX(1,ROW()-設定!$B$24)):INDEX($C$1:$C$13701,MAX(1,ROW()-1))),$C10187&gt;MAX(INDEX($C$1:$C$13701,MIN(13701,ROW()+1)):INDEX($C$1:$C$13701,MIN(13701,ROW()+設定!$B$24))),$C10187&gt;=設定!$B$32,$C10187&gt;=MAX(MIN(INDEX($C$1:$C$13701,MAX(1,ROW()-設定!$B$26)):INDEX($C$1:$C$13701,MAX(1,ROW()-1))),MIN(INDEX($C$1:$C$13701,MIN(13701,ROW()+1)):INDEX($C$1:$C$13701,MIN(13701,ROW()+設定!$B$26))))*10^(設定!$B$27/20)),1,0))</f>
        <v>0</v>
      </c>
      <c r="G10187" s="33" t="n">
        <f aca="false">$G10186+IF($F10187=1,1,0)</f>
        <v>5</v>
      </c>
      <c r="H10187" s="0" t="str">
        <f aca="false">IF($F10187=1,$G10187,"")</f>
        <v/>
      </c>
    </row>
    <row r="10188" customFormat="false" ht="15" hidden="false" customHeight="false" outlineLevel="0" collapsed="false">
      <c r="A10188" s="30" t="n">
        <v>1591.5625</v>
      </c>
      <c r="B10188" s="31" t="n">
        <v>-4.3007</v>
      </c>
      <c r="C10188" s="32" t="n">
        <f aca="false">IF($A10188="","",IF(設定!$B$21="dB",10^($B10188/20),ABS($B10188)))</f>
        <v>0.609487776349471</v>
      </c>
      <c r="D10188" s="32" t="n">
        <f aca="false">IF($A10188="","",$A10188^2)</f>
        <v>2533071.19140625</v>
      </c>
      <c r="E10188" s="32" t="n">
        <f aca="false">IF($A10188="","",IF($C10188&lt;=0,"",1/$C10188^2))</f>
        <v>2.69196866304507</v>
      </c>
      <c r="F10188" s="33" t="n">
        <f aca="false">IF(OR(ROW()-設定!$B$30&lt;2,ROW()+設定!$B$30&gt;13701,N($A10188)&lt;=0,N(INDEX($A$2:$A$13701,MIN(13700,MAX(1,ROW()-1+設定!$B$30))))&lt;=0,$A10188&lt;設定!$B$28,$A10188&gt;設定!$B$29),0,IF(AND($C10188&gt;=MAX(INDEX($C$1:$C$13701,MAX(1,ROW()-設定!$B$24)):INDEX($C$1:$C$13701,MAX(1,ROW()-1))),$C10188&gt;MAX(INDEX($C$1:$C$13701,MIN(13701,ROW()+1)):INDEX($C$1:$C$13701,MIN(13701,ROW()+設定!$B$24))),$C10188&gt;=設定!$B$32,$C10188&gt;=MAX(MIN(INDEX($C$1:$C$13701,MAX(1,ROW()-設定!$B$26)):INDEX($C$1:$C$13701,MAX(1,ROW()-1))),MIN(INDEX($C$1:$C$13701,MIN(13701,ROW()+1)):INDEX($C$1:$C$13701,MIN(13701,ROW()+設定!$B$26))))*10^(設定!$B$27/20)),1,0))</f>
        <v>0</v>
      </c>
      <c r="G10188" s="33" t="n">
        <f aca="false">$G10187+IF($F10188=1,1,0)</f>
        <v>5</v>
      </c>
      <c r="H10188" s="0" t="str">
        <f aca="false">IF($F10188=1,$G10188,"")</f>
        <v/>
      </c>
    </row>
    <row r="10189" customFormat="false" ht="15" hidden="false" customHeight="false" outlineLevel="0" collapsed="false">
      <c r="A10189" s="30" t="n">
        <v>1591.71875</v>
      </c>
      <c r="B10189" s="31" t="n">
        <v>-4.1871</v>
      </c>
      <c r="C10189" s="32" t="n">
        <f aca="false">IF($A10189="","",IF(設定!$B$21="dB",10^($B10189/20),ABS($B10189)))</f>
        <v>0.617511429003392</v>
      </c>
      <c r="D10189" s="32" t="n">
        <f aca="false">IF($A10189="","",$A10189^2)</f>
        <v>2533568.57910156</v>
      </c>
      <c r="E10189" s="32" t="n">
        <f aca="false">IF($A10189="","",IF($C10189&lt;=0,"",1/$C10189^2))</f>
        <v>2.62246680722552</v>
      </c>
      <c r="F10189" s="33" t="n">
        <f aca="false">IF(OR(ROW()-設定!$B$30&lt;2,ROW()+設定!$B$30&gt;13701,N($A10189)&lt;=0,N(INDEX($A$2:$A$13701,MIN(13700,MAX(1,ROW()-1+設定!$B$30))))&lt;=0,$A10189&lt;設定!$B$28,$A10189&gt;設定!$B$29),0,IF(AND($C10189&gt;=MAX(INDEX($C$1:$C$13701,MAX(1,ROW()-設定!$B$24)):INDEX($C$1:$C$13701,MAX(1,ROW()-1))),$C10189&gt;MAX(INDEX($C$1:$C$13701,MIN(13701,ROW()+1)):INDEX($C$1:$C$13701,MIN(13701,ROW()+設定!$B$24))),$C10189&gt;=設定!$B$32,$C10189&gt;=MAX(MIN(INDEX($C$1:$C$13701,MAX(1,ROW()-設定!$B$26)):INDEX($C$1:$C$13701,MAX(1,ROW()-1))),MIN(INDEX($C$1:$C$13701,MIN(13701,ROW()+1)):INDEX($C$1:$C$13701,MIN(13701,ROW()+設定!$B$26))))*10^(設定!$B$27/20)),1,0))</f>
        <v>0</v>
      </c>
      <c r="G10189" s="33" t="n">
        <f aca="false">$G10188+IF($F10189=1,1,0)</f>
        <v>5</v>
      </c>
      <c r="H10189" s="0" t="str">
        <f aca="false">IF($F10189=1,$G10189,"")</f>
        <v/>
      </c>
    </row>
    <row r="10190" customFormat="false" ht="15" hidden="false" customHeight="false" outlineLevel="0" collapsed="false">
      <c r="A10190" s="30" t="n">
        <v>1591.875</v>
      </c>
      <c r="B10190" s="31" t="n">
        <v>-4.0849</v>
      </c>
      <c r="C10190" s="32" t="n">
        <f aca="false">IF($A10190="","",IF(設定!$B$21="dB",10^($B10190/20),ABS($B10190)))</f>
        <v>0.624820111472354</v>
      </c>
      <c r="D10190" s="32" t="n">
        <f aca="false">IF($A10190="","",$A10190^2)</f>
        <v>2534066.015625</v>
      </c>
      <c r="E10190" s="32" t="n">
        <f aca="false">IF($A10190="","",IF($C10190&lt;=0,"",1/$C10190^2))</f>
        <v>2.5614742832839</v>
      </c>
      <c r="F10190" s="33" t="n">
        <f aca="false">IF(OR(ROW()-設定!$B$30&lt;2,ROW()+設定!$B$30&gt;13701,N($A10190)&lt;=0,N(INDEX($A$2:$A$13701,MIN(13700,MAX(1,ROW()-1+設定!$B$30))))&lt;=0,$A10190&lt;設定!$B$28,$A10190&gt;設定!$B$29),0,IF(AND($C10190&gt;=MAX(INDEX($C$1:$C$13701,MAX(1,ROW()-設定!$B$24)):INDEX($C$1:$C$13701,MAX(1,ROW()-1))),$C10190&gt;MAX(INDEX($C$1:$C$13701,MIN(13701,ROW()+1)):INDEX($C$1:$C$13701,MIN(13701,ROW()+設定!$B$24))),$C10190&gt;=設定!$B$32,$C10190&gt;=MAX(MIN(INDEX($C$1:$C$13701,MAX(1,ROW()-設定!$B$26)):INDEX($C$1:$C$13701,MAX(1,ROW()-1))),MIN(INDEX($C$1:$C$13701,MIN(13701,ROW()+1)):INDEX($C$1:$C$13701,MIN(13701,ROW()+設定!$B$26))))*10^(設定!$B$27/20)),1,0))</f>
        <v>0</v>
      </c>
      <c r="G10190" s="33" t="n">
        <f aca="false">$G10189+IF($F10190=1,1,0)</f>
        <v>5</v>
      </c>
      <c r="H10190" s="0" t="str">
        <f aca="false">IF($F10190=1,$G10190,"")</f>
        <v/>
      </c>
    </row>
    <row r="10191" customFormat="false" ht="15" hidden="false" customHeight="false" outlineLevel="0" collapsed="false">
      <c r="A10191" s="30" t="n">
        <v>1592.03125</v>
      </c>
      <c r="B10191" s="31" t="n">
        <v>-3.7986</v>
      </c>
      <c r="C10191" s="32" t="n">
        <f aca="false">IF($A10191="","",IF(設定!$B$21="dB",10^($B10191/20),ABS($B10191)))</f>
        <v>0.645758304588139</v>
      </c>
      <c r="D10191" s="32" t="n">
        <f aca="false">IF($A10191="","",$A10191^2)</f>
        <v>2534563.50097656</v>
      </c>
      <c r="E10191" s="32" t="n">
        <f aca="false">IF($A10191="","",IF($C10191&lt;=0,"",1/$C10191^2))</f>
        <v>2.39805975127731</v>
      </c>
      <c r="F10191" s="33" t="n">
        <f aca="false">IF(OR(ROW()-設定!$B$30&lt;2,ROW()+設定!$B$30&gt;13701,N($A10191)&lt;=0,N(INDEX($A$2:$A$13701,MIN(13700,MAX(1,ROW()-1+設定!$B$30))))&lt;=0,$A10191&lt;設定!$B$28,$A10191&gt;設定!$B$29),0,IF(AND($C10191&gt;=MAX(INDEX($C$1:$C$13701,MAX(1,ROW()-設定!$B$24)):INDEX($C$1:$C$13701,MAX(1,ROW()-1))),$C10191&gt;MAX(INDEX($C$1:$C$13701,MIN(13701,ROW()+1)):INDEX($C$1:$C$13701,MIN(13701,ROW()+設定!$B$24))),$C10191&gt;=設定!$B$32,$C10191&gt;=MAX(MIN(INDEX($C$1:$C$13701,MAX(1,ROW()-設定!$B$26)):INDEX($C$1:$C$13701,MAX(1,ROW()-1))),MIN(INDEX($C$1:$C$13701,MIN(13701,ROW()+1)):INDEX($C$1:$C$13701,MIN(13701,ROW()+設定!$B$26))))*10^(設定!$B$27/20)),1,0))</f>
        <v>0</v>
      </c>
      <c r="G10191" s="33" t="n">
        <f aca="false">$G10190+IF($F10191=1,1,0)</f>
        <v>5</v>
      </c>
      <c r="H10191" s="0" t="str">
        <f aca="false">IF($F10191=1,$G10191,"")</f>
        <v/>
      </c>
    </row>
    <row r="10192" customFormat="false" ht="15" hidden="false" customHeight="false" outlineLevel="0" collapsed="false">
      <c r="A10192" s="30" t="n">
        <v>1592.1875</v>
      </c>
      <c r="B10192" s="31" t="n">
        <v>-3.6071</v>
      </c>
      <c r="C10192" s="32" t="n">
        <f aca="false">IF($A10192="","",IF(設定!$B$21="dB",10^($B10192/20),ABS($B10192)))</f>
        <v>0.660153606151832</v>
      </c>
      <c r="D10192" s="32" t="n">
        <f aca="false">IF($A10192="","",$A10192^2)</f>
        <v>2535061.03515625</v>
      </c>
      <c r="E10192" s="32" t="n">
        <f aca="false">IF($A10192="","",IF($C10192&lt;=0,"",1/$C10192^2))</f>
        <v>2.29461590739483</v>
      </c>
      <c r="F10192" s="33" t="n">
        <f aca="false">IF(OR(ROW()-設定!$B$30&lt;2,ROW()+設定!$B$30&gt;13701,N($A10192)&lt;=0,N(INDEX($A$2:$A$13701,MIN(13700,MAX(1,ROW()-1+設定!$B$30))))&lt;=0,$A10192&lt;設定!$B$28,$A10192&gt;設定!$B$29),0,IF(AND($C10192&gt;=MAX(INDEX($C$1:$C$13701,MAX(1,ROW()-設定!$B$24)):INDEX($C$1:$C$13701,MAX(1,ROW()-1))),$C10192&gt;MAX(INDEX($C$1:$C$13701,MIN(13701,ROW()+1)):INDEX($C$1:$C$13701,MIN(13701,ROW()+設定!$B$24))),$C10192&gt;=設定!$B$32,$C10192&gt;=MAX(MIN(INDEX($C$1:$C$13701,MAX(1,ROW()-設定!$B$26)):INDEX($C$1:$C$13701,MAX(1,ROW()-1))),MIN(INDEX($C$1:$C$13701,MIN(13701,ROW()+1)):INDEX($C$1:$C$13701,MIN(13701,ROW()+設定!$B$26))))*10^(設定!$B$27/20)),1,0))</f>
        <v>0</v>
      </c>
      <c r="G10192" s="33" t="n">
        <f aca="false">$G10191+IF($F10192=1,1,0)</f>
        <v>5</v>
      </c>
      <c r="H10192" s="0" t="str">
        <f aca="false">IF($F10192=1,$G10192,"")</f>
        <v/>
      </c>
    </row>
    <row r="10193" customFormat="false" ht="15" hidden="false" customHeight="false" outlineLevel="0" collapsed="false">
      <c r="A10193" s="30" t="n">
        <v>1592.34375</v>
      </c>
      <c r="B10193" s="31" t="n">
        <v>-3.6079</v>
      </c>
      <c r="C10193" s="32" t="n">
        <f aca="false">IF($A10193="","",IF(設定!$B$21="dB",10^($B10193/20),ABS($B10193)))</f>
        <v>0.660092806557695</v>
      </c>
      <c r="D10193" s="32" t="n">
        <f aca="false">IF($A10193="","",$A10193^2)</f>
        <v>2535558.61816406</v>
      </c>
      <c r="E10193" s="32" t="n">
        <f aca="false">IF($A10193="","",IF($C10193&lt;=0,"",1/$C10193^2))</f>
        <v>2.29503863019844</v>
      </c>
      <c r="F10193" s="33" t="n">
        <f aca="false">IF(OR(ROW()-設定!$B$30&lt;2,ROW()+設定!$B$30&gt;13701,N($A10193)&lt;=0,N(INDEX($A$2:$A$13701,MIN(13700,MAX(1,ROW()-1+設定!$B$30))))&lt;=0,$A10193&lt;設定!$B$28,$A10193&gt;設定!$B$29),0,IF(AND($C10193&gt;=MAX(INDEX($C$1:$C$13701,MAX(1,ROW()-設定!$B$24)):INDEX($C$1:$C$13701,MAX(1,ROW()-1))),$C10193&gt;MAX(INDEX($C$1:$C$13701,MIN(13701,ROW()+1)):INDEX($C$1:$C$13701,MIN(13701,ROW()+設定!$B$24))),$C10193&gt;=設定!$B$32,$C10193&gt;=MAX(MIN(INDEX($C$1:$C$13701,MAX(1,ROW()-設定!$B$26)):INDEX($C$1:$C$13701,MAX(1,ROW()-1))),MIN(INDEX($C$1:$C$13701,MIN(13701,ROW()+1)):INDEX($C$1:$C$13701,MIN(13701,ROW()+設定!$B$26))))*10^(設定!$B$27/20)),1,0))</f>
        <v>0</v>
      </c>
      <c r="G10193" s="33" t="n">
        <f aca="false">$G10192+IF($F10193=1,1,0)</f>
        <v>5</v>
      </c>
      <c r="H10193" s="0" t="str">
        <f aca="false">IF($F10193=1,$G10193,"")</f>
        <v/>
      </c>
    </row>
    <row r="10194" customFormat="false" ht="15" hidden="false" customHeight="false" outlineLevel="0" collapsed="false">
      <c r="A10194" s="30" t="n">
        <v>1592.5</v>
      </c>
      <c r="B10194" s="31" t="n">
        <v>-3.7972</v>
      </c>
      <c r="C10194" s="32" t="n">
        <f aca="false">IF($A10194="","",IF(設定!$B$21="dB",10^($B10194/20),ABS($B10194)))</f>
        <v>0.645862396917972</v>
      </c>
      <c r="D10194" s="32" t="n">
        <f aca="false">IF($A10194="","",$A10194^2)</f>
        <v>2536056.25</v>
      </c>
      <c r="E10194" s="32" t="n">
        <f aca="false">IF($A10194="","",IF($C10194&lt;=0,"",1/$C10194^2))</f>
        <v>2.3972868327348</v>
      </c>
      <c r="F10194" s="33" t="n">
        <f aca="false">IF(OR(ROW()-設定!$B$30&lt;2,ROW()+設定!$B$30&gt;13701,N($A10194)&lt;=0,N(INDEX($A$2:$A$13701,MIN(13700,MAX(1,ROW()-1+設定!$B$30))))&lt;=0,$A10194&lt;設定!$B$28,$A10194&gt;設定!$B$29),0,IF(AND($C10194&gt;=MAX(INDEX($C$1:$C$13701,MAX(1,ROW()-設定!$B$24)):INDEX($C$1:$C$13701,MAX(1,ROW()-1))),$C10194&gt;MAX(INDEX($C$1:$C$13701,MIN(13701,ROW()+1)):INDEX($C$1:$C$13701,MIN(13701,ROW()+設定!$B$24))),$C10194&gt;=設定!$B$32,$C10194&gt;=MAX(MIN(INDEX($C$1:$C$13701,MAX(1,ROW()-設定!$B$26)):INDEX($C$1:$C$13701,MAX(1,ROW()-1))),MIN(INDEX($C$1:$C$13701,MIN(13701,ROW()+1)):INDEX($C$1:$C$13701,MIN(13701,ROW()+設定!$B$26))))*10^(設定!$B$27/20)),1,0))</f>
        <v>0</v>
      </c>
      <c r="G10194" s="33" t="n">
        <f aca="false">$G10193+IF($F10194=1,1,0)</f>
        <v>5</v>
      </c>
      <c r="H10194" s="0" t="str">
        <f aca="false">IF($F10194=1,$G10194,"")</f>
        <v/>
      </c>
    </row>
    <row r="10195" customFormat="false" ht="15" hidden="false" customHeight="false" outlineLevel="0" collapsed="false">
      <c r="A10195" s="30" t="n">
        <v>1592.65625</v>
      </c>
      <c r="B10195" s="31" t="n">
        <v>-3.583</v>
      </c>
      <c r="C10195" s="32" t="n">
        <f aca="false">IF($A10195="","",IF(設定!$B$21="dB",10^($B10195/20),ABS($B10195)))</f>
        <v>0.661987821718551</v>
      </c>
      <c r="D10195" s="32" t="n">
        <f aca="false">IF($A10195="","",$A10195^2)</f>
        <v>2536553.93066406</v>
      </c>
      <c r="E10195" s="32" t="n">
        <f aca="false">IF($A10195="","",IF($C10195&lt;=0,"",1/$C10195^2))</f>
        <v>2.28191782068065</v>
      </c>
      <c r="F10195" s="33" t="n">
        <f aca="false">IF(OR(ROW()-設定!$B$30&lt;2,ROW()+設定!$B$30&gt;13701,N($A10195)&lt;=0,N(INDEX($A$2:$A$13701,MIN(13700,MAX(1,ROW()-1+設定!$B$30))))&lt;=0,$A10195&lt;設定!$B$28,$A10195&gt;設定!$B$29),0,IF(AND($C10195&gt;=MAX(INDEX($C$1:$C$13701,MAX(1,ROW()-設定!$B$24)):INDEX($C$1:$C$13701,MAX(1,ROW()-1))),$C10195&gt;MAX(INDEX($C$1:$C$13701,MIN(13701,ROW()+1)):INDEX($C$1:$C$13701,MIN(13701,ROW()+設定!$B$24))),$C10195&gt;=設定!$B$32,$C10195&gt;=MAX(MIN(INDEX($C$1:$C$13701,MAX(1,ROW()-設定!$B$26)):INDEX($C$1:$C$13701,MAX(1,ROW()-1))),MIN(INDEX($C$1:$C$13701,MIN(13701,ROW()+1)):INDEX($C$1:$C$13701,MIN(13701,ROW()+設定!$B$26))))*10^(設定!$B$27/20)),1,0))</f>
        <v>0</v>
      </c>
      <c r="G10195" s="33" t="n">
        <f aca="false">$G10194+IF($F10195=1,1,0)</f>
        <v>5</v>
      </c>
      <c r="H10195" s="0" t="str">
        <f aca="false">IF($F10195=1,$G10195,"")</f>
        <v/>
      </c>
    </row>
    <row r="10196" customFormat="false" ht="15" hidden="false" customHeight="false" outlineLevel="0" collapsed="false">
      <c r="A10196" s="30" t="n">
        <v>1592.8125</v>
      </c>
      <c r="B10196" s="31" t="n">
        <v>-3.6347</v>
      </c>
      <c r="C10196" s="32" t="n">
        <f aca="false">IF($A10196="","",IF(設定!$B$21="dB",10^($B10196/20),ABS($B10196)))</f>
        <v>0.65805925279195</v>
      </c>
      <c r="D10196" s="32" t="n">
        <f aca="false">IF($A10196="","",$A10196^2)</f>
        <v>2537051.66015625</v>
      </c>
      <c r="E10196" s="32" t="n">
        <f aca="false">IF($A10196="","",IF($C10196&lt;=0,"",1/$C10196^2))</f>
        <v>2.30924493642062</v>
      </c>
      <c r="F10196" s="33" t="n">
        <f aca="false">IF(OR(ROW()-設定!$B$30&lt;2,ROW()+設定!$B$30&gt;13701,N($A10196)&lt;=0,N(INDEX($A$2:$A$13701,MIN(13700,MAX(1,ROW()-1+設定!$B$30))))&lt;=0,$A10196&lt;設定!$B$28,$A10196&gt;設定!$B$29),0,IF(AND($C10196&gt;=MAX(INDEX($C$1:$C$13701,MAX(1,ROW()-設定!$B$24)):INDEX($C$1:$C$13701,MAX(1,ROW()-1))),$C10196&gt;MAX(INDEX($C$1:$C$13701,MIN(13701,ROW()+1)):INDEX($C$1:$C$13701,MIN(13701,ROW()+設定!$B$24))),$C10196&gt;=設定!$B$32,$C10196&gt;=MAX(MIN(INDEX($C$1:$C$13701,MAX(1,ROW()-設定!$B$26)):INDEX($C$1:$C$13701,MAX(1,ROW()-1))),MIN(INDEX($C$1:$C$13701,MIN(13701,ROW()+1)):INDEX($C$1:$C$13701,MIN(13701,ROW()+設定!$B$26))))*10^(設定!$B$27/20)),1,0))</f>
        <v>0</v>
      </c>
      <c r="G10196" s="33" t="n">
        <f aca="false">$G10195+IF($F10196=1,1,0)</f>
        <v>5</v>
      </c>
      <c r="H10196" s="0" t="str">
        <f aca="false">IF($F10196=1,$G10196,"")</f>
        <v/>
      </c>
    </row>
    <row r="10197" customFormat="false" ht="15" hidden="false" customHeight="false" outlineLevel="0" collapsed="false">
      <c r="A10197" s="30" t="n">
        <v>1592.96875</v>
      </c>
      <c r="B10197" s="31" t="n">
        <v>-3.3884</v>
      </c>
      <c r="C10197" s="32" t="n">
        <f aca="false">IF($A10197="","",IF(設定!$B$21="dB",10^($B10197/20),ABS($B10197)))</f>
        <v>0.67698648695409</v>
      </c>
      <c r="D10197" s="32" t="n">
        <f aca="false">IF($A10197="","",$A10197^2)</f>
        <v>2537549.43847656</v>
      </c>
      <c r="E10197" s="32" t="n">
        <f aca="false">IF($A10197="","",IF($C10197&lt;=0,"",1/$C10197^2))</f>
        <v>2.18192591253711</v>
      </c>
      <c r="F10197" s="33" t="n">
        <f aca="false">IF(OR(ROW()-設定!$B$30&lt;2,ROW()+設定!$B$30&gt;13701,N($A10197)&lt;=0,N(INDEX($A$2:$A$13701,MIN(13700,MAX(1,ROW()-1+設定!$B$30))))&lt;=0,$A10197&lt;設定!$B$28,$A10197&gt;設定!$B$29),0,IF(AND($C10197&gt;=MAX(INDEX($C$1:$C$13701,MAX(1,ROW()-設定!$B$24)):INDEX($C$1:$C$13701,MAX(1,ROW()-1))),$C10197&gt;MAX(INDEX($C$1:$C$13701,MIN(13701,ROW()+1)):INDEX($C$1:$C$13701,MIN(13701,ROW()+設定!$B$24))),$C10197&gt;=設定!$B$32,$C10197&gt;=MAX(MIN(INDEX($C$1:$C$13701,MAX(1,ROW()-設定!$B$26)):INDEX($C$1:$C$13701,MAX(1,ROW()-1))),MIN(INDEX($C$1:$C$13701,MIN(13701,ROW()+1)):INDEX($C$1:$C$13701,MIN(13701,ROW()+設定!$B$26))))*10^(設定!$B$27/20)),1,0))</f>
        <v>0</v>
      </c>
      <c r="G10197" s="33" t="n">
        <f aca="false">$G10196+IF($F10197=1,1,0)</f>
        <v>5</v>
      </c>
      <c r="H10197" s="0" t="str">
        <f aca="false">IF($F10197=1,$G10197,"")</f>
        <v/>
      </c>
    </row>
    <row r="10198" customFormat="false" ht="15" hidden="false" customHeight="false" outlineLevel="0" collapsed="false">
      <c r="A10198" s="30" t="n">
        <v>1593.125</v>
      </c>
      <c r="B10198" s="31" t="n">
        <v>-3.2217</v>
      </c>
      <c r="C10198" s="32" t="n">
        <f aca="false">IF($A10198="","",IF(設定!$B$21="dB",10^($B10198/20),ABS($B10198)))</f>
        <v>0.690104723509569</v>
      </c>
      <c r="D10198" s="32" t="n">
        <f aca="false">IF($A10198="","",$A10198^2)</f>
        <v>2538047.265625</v>
      </c>
      <c r="E10198" s="32" t="n">
        <f aca="false">IF($A10198="","",IF($C10198&lt;=0,"",1/$C10198^2))</f>
        <v>2.0997616523562</v>
      </c>
      <c r="F10198" s="33" t="n">
        <f aca="false">IF(OR(ROW()-設定!$B$30&lt;2,ROW()+設定!$B$30&gt;13701,N($A10198)&lt;=0,N(INDEX($A$2:$A$13701,MIN(13700,MAX(1,ROW()-1+設定!$B$30))))&lt;=0,$A10198&lt;設定!$B$28,$A10198&gt;設定!$B$29),0,IF(AND($C10198&gt;=MAX(INDEX($C$1:$C$13701,MAX(1,ROW()-設定!$B$24)):INDEX($C$1:$C$13701,MAX(1,ROW()-1))),$C10198&gt;MAX(INDEX($C$1:$C$13701,MIN(13701,ROW()+1)):INDEX($C$1:$C$13701,MIN(13701,ROW()+設定!$B$24))),$C10198&gt;=設定!$B$32,$C10198&gt;=MAX(MIN(INDEX($C$1:$C$13701,MAX(1,ROW()-設定!$B$26)):INDEX($C$1:$C$13701,MAX(1,ROW()-1))),MIN(INDEX($C$1:$C$13701,MIN(13701,ROW()+1)):INDEX($C$1:$C$13701,MIN(13701,ROW()+設定!$B$26))))*10^(設定!$B$27/20)),1,0))</f>
        <v>0</v>
      </c>
      <c r="G10198" s="33" t="n">
        <f aca="false">$G10197+IF($F10198=1,1,0)</f>
        <v>5</v>
      </c>
      <c r="H10198" s="0" t="str">
        <f aca="false">IF($F10198=1,$G10198,"")</f>
        <v/>
      </c>
    </row>
    <row r="10199" customFormat="false" ht="15" hidden="false" customHeight="false" outlineLevel="0" collapsed="false">
      <c r="A10199" s="30" t="n">
        <v>1593.28125</v>
      </c>
      <c r="B10199" s="31" t="n">
        <v>-3.215</v>
      </c>
      <c r="C10199" s="32" t="n">
        <f aca="false">IF($A10199="","",IF(設定!$B$21="dB",10^($B10199/20),ABS($B10199)))</f>
        <v>0.690637252194827</v>
      </c>
      <c r="D10199" s="32" t="n">
        <f aca="false">IF($A10199="","",$A10199^2)</f>
        <v>2538545.14160156</v>
      </c>
      <c r="E10199" s="32" t="n">
        <f aca="false">IF($A10199="","",IF($C10199&lt;=0,"",1/$C10199^2))</f>
        <v>2.09652478029196</v>
      </c>
      <c r="F10199" s="33" t="n">
        <f aca="false">IF(OR(ROW()-設定!$B$30&lt;2,ROW()+設定!$B$30&gt;13701,N($A10199)&lt;=0,N(INDEX($A$2:$A$13701,MIN(13700,MAX(1,ROW()-1+設定!$B$30))))&lt;=0,$A10199&lt;設定!$B$28,$A10199&gt;設定!$B$29),0,IF(AND($C10199&gt;=MAX(INDEX($C$1:$C$13701,MAX(1,ROW()-設定!$B$24)):INDEX($C$1:$C$13701,MAX(1,ROW()-1))),$C10199&gt;MAX(INDEX($C$1:$C$13701,MIN(13701,ROW()+1)):INDEX($C$1:$C$13701,MIN(13701,ROW()+設定!$B$24))),$C10199&gt;=設定!$B$32,$C10199&gt;=MAX(MIN(INDEX($C$1:$C$13701,MAX(1,ROW()-設定!$B$26)):INDEX($C$1:$C$13701,MAX(1,ROW()-1))),MIN(INDEX($C$1:$C$13701,MIN(13701,ROW()+1)):INDEX($C$1:$C$13701,MIN(13701,ROW()+設定!$B$26))))*10^(設定!$B$27/20)),1,0))</f>
        <v>0</v>
      </c>
      <c r="G10199" s="33" t="n">
        <f aca="false">$G10198+IF($F10199=1,1,0)</f>
        <v>5</v>
      </c>
      <c r="H10199" s="0" t="str">
        <f aca="false">IF($F10199=1,$G10199,"")</f>
        <v/>
      </c>
    </row>
    <row r="10200" customFormat="false" ht="15" hidden="false" customHeight="false" outlineLevel="0" collapsed="false">
      <c r="A10200" s="30" t="n">
        <v>1593.4375</v>
      </c>
      <c r="B10200" s="31" t="n">
        <v>-3.1095</v>
      </c>
      <c r="C10200" s="32" t="n">
        <f aca="false">IF($A10200="","",IF(設定!$B$21="dB",10^($B10200/20),ABS($B10200)))</f>
        <v>0.699076977709432</v>
      </c>
      <c r="D10200" s="32" t="n">
        <f aca="false">IF($A10200="","",$A10200^2)</f>
        <v>2539043.06640625</v>
      </c>
      <c r="E10200" s="32" t="n">
        <f aca="false">IF($A10200="","",IF($C10200&lt;=0,"",1/$C10200^2))</f>
        <v>2.046209044641</v>
      </c>
      <c r="F10200" s="33" t="n">
        <f aca="false">IF(OR(ROW()-設定!$B$30&lt;2,ROW()+設定!$B$30&gt;13701,N($A10200)&lt;=0,N(INDEX($A$2:$A$13701,MIN(13700,MAX(1,ROW()-1+設定!$B$30))))&lt;=0,$A10200&lt;設定!$B$28,$A10200&gt;設定!$B$29),0,IF(AND($C10200&gt;=MAX(INDEX($C$1:$C$13701,MAX(1,ROW()-設定!$B$24)):INDEX($C$1:$C$13701,MAX(1,ROW()-1))),$C10200&gt;MAX(INDEX($C$1:$C$13701,MIN(13701,ROW()+1)):INDEX($C$1:$C$13701,MIN(13701,ROW()+設定!$B$24))),$C10200&gt;=設定!$B$32,$C10200&gt;=MAX(MIN(INDEX($C$1:$C$13701,MAX(1,ROW()-設定!$B$26)):INDEX($C$1:$C$13701,MAX(1,ROW()-1))),MIN(INDEX($C$1:$C$13701,MIN(13701,ROW()+1)):INDEX($C$1:$C$13701,MIN(13701,ROW()+設定!$B$26))))*10^(設定!$B$27/20)),1,0))</f>
        <v>0</v>
      </c>
      <c r="G10200" s="33" t="n">
        <f aca="false">$G10199+IF($F10200=1,1,0)</f>
        <v>5</v>
      </c>
      <c r="H10200" s="0" t="str">
        <f aca="false">IF($F10200=1,$G10200,"")</f>
        <v/>
      </c>
    </row>
    <row r="10201" customFormat="false" ht="15" hidden="false" customHeight="false" outlineLevel="0" collapsed="false">
      <c r="A10201" s="30" t="n">
        <v>1593.59375</v>
      </c>
      <c r="B10201" s="31" t="n">
        <v>-3.1413</v>
      </c>
      <c r="C10201" s="32" t="n">
        <f aca="false">IF($A10201="","",IF(設定!$B$21="dB",10^($B10201/20),ABS($B10201)))</f>
        <v>0.696522259194037</v>
      </c>
      <c r="D10201" s="32" t="n">
        <f aca="false">IF($A10201="","",$A10201^2)</f>
        <v>2539541.04003906</v>
      </c>
      <c r="E10201" s="32" t="n">
        <f aca="false">IF($A10201="","",IF($C10201&lt;=0,"",1/$C10201^2))</f>
        <v>2.06124682644124</v>
      </c>
      <c r="F10201" s="33" t="n">
        <f aca="false">IF(OR(ROW()-設定!$B$30&lt;2,ROW()+設定!$B$30&gt;13701,N($A10201)&lt;=0,N(INDEX($A$2:$A$13701,MIN(13700,MAX(1,ROW()-1+設定!$B$30))))&lt;=0,$A10201&lt;設定!$B$28,$A10201&gt;設定!$B$29),0,IF(AND($C10201&gt;=MAX(INDEX($C$1:$C$13701,MAX(1,ROW()-設定!$B$24)):INDEX($C$1:$C$13701,MAX(1,ROW()-1))),$C10201&gt;MAX(INDEX($C$1:$C$13701,MIN(13701,ROW()+1)):INDEX($C$1:$C$13701,MIN(13701,ROW()+設定!$B$24))),$C10201&gt;=設定!$B$32,$C10201&gt;=MAX(MIN(INDEX($C$1:$C$13701,MAX(1,ROW()-設定!$B$26)):INDEX($C$1:$C$13701,MAX(1,ROW()-1))),MIN(INDEX($C$1:$C$13701,MIN(13701,ROW()+1)):INDEX($C$1:$C$13701,MIN(13701,ROW()+設定!$B$26))))*10^(設定!$B$27/20)),1,0))</f>
        <v>0</v>
      </c>
      <c r="G10201" s="33" t="n">
        <f aca="false">$G10200+IF($F10201=1,1,0)</f>
        <v>5</v>
      </c>
      <c r="H10201" s="0" t="str">
        <f aca="false">IF($F10201=1,$G10201,"")</f>
        <v/>
      </c>
    </row>
    <row r="10202" customFormat="false" ht="15" hidden="false" customHeight="false" outlineLevel="0" collapsed="false">
      <c r="A10202" s="30" t="n">
        <v>1593.75</v>
      </c>
      <c r="B10202" s="31" t="n">
        <v>-3.2649</v>
      </c>
      <c r="C10202" s="32" t="n">
        <f aca="false">IF($A10202="","",IF(設定!$B$21="dB",10^($B10202/20),ABS($B10202)))</f>
        <v>0.686680951102995</v>
      </c>
      <c r="D10202" s="32" t="n">
        <f aca="false">IF($A10202="","",$A10202^2)</f>
        <v>2540039.0625</v>
      </c>
      <c r="E10202" s="32" t="n">
        <f aca="false">IF($A10202="","",IF($C10202&lt;=0,"",1/$C10202^2))</f>
        <v>2.12075256039557</v>
      </c>
      <c r="F10202" s="33" t="n">
        <f aca="false">IF(OR(ROW()-設定!$B$30&lt;2,ROW()+設定!$B$30&gt;13701,N($A10202)&lt;=0,N(INDEX($A$2:$A$13701,MIN(13700,MAX(1,ROW()-1+設定!$B$30))))&lt;=0,$A10202&lt;設定!$B$28,$A10202&gt;設定!$B$29),0,IF(AND($C10202&gt;=MAX(INDEX($C$1:$C$13701,MAX(1,ROW()-設定!$B$24)):INDEX($C$1:$C$13701,MAX(1,ROW()-1))),$C10202&gt;MAX(INDEX($C$1:$C$13701,MIN(13701,ROW()+1)):INDEX($C$1:$C$13701,MIN(13701,ROW()+設定!$B$24))),$C10202&gt;=設定!$B$32,$C10202&gt;=MAX(MIN(INDEX($C$1:$C$13701,MAX(1,ROW()-設定!$B$26)):INDEX($C$1:$C$13701,MAX(1,ROW()-1))),MIN(INDEX($C$1:$C$13701,MIN(13701,ROW()+1)):INDEX($C$1:$C$13701,MIN(13701,ROW()+設定!$B$26))))*10^(設定!$B$27/20)),1,0))</f>
        <v>0</v>
      </c>
      <c r="G10202" s="33" t="n">
        <f aca="false">$G10201+IF($F10202=1,1,0)</f>
        <v>5</v>
      </c>
      <c r="H10202" s="0" t="str">
        <f aca="false">IF($F10202=1,$G10202,"")</f>
        <v/>
      </c>
    </row>
    <row r="10203" customFormat="false" ht="15" hidden="false" customHeight="false" outlineLevel="0" collapsed="false">
      <c r="A10203" s="30" t="n">
        <v>1593.90625</v>
      </c>
      <c r="B10203" s="31" t="n">
        <v>-3.1897</v>
      </c>
      <c r="C10203" s="32" t="n">
        <f aca="false">IF($A10203="","",IF(設定!$B$21="dB",10^($B10203/20),ABS($B10203)))</f>
        <v>0.692651852371675</v>
      </c>
      <c r="D10203" s="32" t="n">
        <f aca="false">IF($A10203="","",$A10203^2)</f>
        <v>2540537.13378906</v>
      </c>
      <c r="E10203" s="32" t="n">
        <f aca="false">IF($A10203="","",IF($C10203&lt;=0,"",1/$C10203^2))</f>
        <v>2.08434689654145</v>
      </c>
      <c r="F10203" s="33" t="n">
        <f aca="false">IF(OR(ROW()-設定!$B$30&lt;2,ROW()+設定!$B$30&gt;13701,N($A10203)&lt;=0,N(INDEX($A$2:$A$13701,MIN(13700,MAX(1,ROW()-1+設定!$B$30))))&lt;=0,$A10203&lt;設定!$B$28,$A10203&gt;設定!$B$29),0,IF(AND($C10203&gt;=MAX(INDEX($C$1:$C$13701,MAX(1,ROW()-設定!$B$24)):INDEX($C$1:$C$13701,MAX(1,ROW()-1))),$C10203&gt;MAX(INDEX($C$1:$C$13701,MIN(13701,ROW()+1)):INDEX($C$1:$C$13701,MIN(13701,ROW()+設定!$B$24))),$C10203&gt;=設定!$B$32,$C10203&gt;=MAX(MIN(INDEX($C$1:$C$13701,MAX(1,ROW()-設定!$B$26)):INDEX($C$1:$C$13701,MAX(1,ROW()-1))),MIN(INDEX($C$1:$C$13701,MIN(13701,ROW()+1)):INDEX($C$1:$C$13701,MIN(13701,ROW()+設定!$B$26))))*10^(設定!$B$27/20)),1,0))</f>
        <v>0</v>
      </c>
      <c r="G10203" s="33" t="n">
        <f aca="false">$G10202+IF($F10203=1,1,0)</f>
        <v>5</v>
      </c>
      <c r="H10203" s="0" t="str">
        <f aca="false">IF($F10203=1,$G10203,"")</f>
        <v/>
      </c>
    </row>
    <row r="10204" customFormat="false" ht="15" hidden="false" customHeight="false" outlineLevel="0" collapsed="false">
      <c r="A10204" s="30" t="n">
        <v>1594.0625</v>
      </c>
      <c r="B10204" s="31" t="n">
        <v>-2.9087</v>
      </c>
      <c r="C10204" s="32" t="n">
        <f aca="false">IF($A10204="","",IF(設定!$B$21="dB",10^($B10204/20),ABS($B10204)))</f>
        <v>0.715426462532779</v>
      </c>
      <c r="D10204" s="32" t="n">
        <f aca="false">IF($A10204="","",$A10204^2)</f>
        <v>2541035.25390625</v>
      </c>
      <c r="E10204" s="32" t="n">
        <f aca="false">IF($A10204="","",IF($C10204&lt;=0,"",1/$C10204^2))</f>
        <v>1.95375453904642</v>
      </c>
      <c r="F10204" s="33" t="n">
        <f aca="false">IF(OR(ROW()-設定!$B$30&lt;2,ROW()+設定!$B$30&gt;13701,N($A10204)&lt;=0,N(INDEX($A$2:$A$13701,MIN(13700,MAX(1,ROW()-1+設定!$B$30))))&lt;=0,$A10204&lt;設定!$B$28,$A10204&gt;設定!$B$29),0,IF(AND($C10204&gt;=MAX(INDEX($C$1:$C$13701,MAX(1,ROW()-設定!$B$24)):INDEX($C$1:$C$13701,MAX(1,ROW()-1))),$C10204&gt;MAX(INDEX($C$1:$C$13701,MIN(13701,ROW()+1)):INDEX($C$1:$C$13701,MIN(13701,ROW()+設定!$B$24))),$C10204&gt;=設定!$B$32,$C10204&gt;=MAX(MIN(INDEX($C$1:$C$13701,MAX(1,ROW()-設定!$B$26)):INDEX($C$1:$C$13701,MAX(1,ROW()-1))),MIN(INDEX($C$1:$C$13701,MIN(13701,ROW()+1)):INDEX($C$1:$C$13701,MIN(13701,ROW()+設定!$B$26))))*10^(設定!$B$27/20)),1,0))</f>
        <v>0</v>
      </c>
      <c r="G10204" s="33" t="n">
        <f aca="false">$G10203+IF($F10204=1,1,0)</f>
        <v>5</v>
      </c>
      <c r="H10204" s="0" t="str">
        <f aca="false">IF($F10204=1,$G10204,"")</f>
        <v/>
      </c>
    </row>
    <row r="10205" customFormat="false" ht="15" hidden="false" customHeight="false" outlineLevel="0" collapsed="false">
      <c r="A10205" s="30" t="n">
        <v>1594.21875</v>
      </c>
      <c r="B10205" s="31" t="n">
        <v>-2.7646</v>
      </c>
      <c r="C10205" s="32" t="n">
        <f aca="false">IF($A10205="","",IF(設定!$B$21="dB",10^($B10205/20),ABS($B10205)))</f>
        <v>0.727394478345511</v>
      </c>
      <c r="D10205" s="32" t="n">
        <f aca="false">IF($A10205="","",$A10205^2)</f>
        <v>2541533.42285156</v>
      </c>
      <c r="E10205" s="32" t="n">
        <f aca="false">IF($A10205="","",IF($C10205&lt;=0,"",1/$C10205^2))</f>
        <v>1.88999214846034</v>
      </c>
      <c r="F10205" s="33" t="n">
        <f aca="false">IF(OR(ROW()-設定!$B$30&lt;2,ROW()+設定!$B$30&gt;13701,N($A10205)&lt;=0,N(INDEX($A$2:$A$13701,MIN(13700,MAX(1,ROW()-1+設定!$B$30))))&lt;=0,$A10205&lt;設定!$B$28,$A10205&gt;設定!$B$29),0,IF(AND($C10205&gt;=MAX(INDEX($C$1:$C$13701,MAX(1,ROW()-設定!$B$24)):INDEX($C$1:$C$13701,MAX(1,ROW()-1))),$C10205&gt;MAX(INDEX($C$1:$C$13701,MIN(13701,ROW()+1)):INDEX($C$1:$C$13701,MIN(13701,ROW()+設定!$B$24))),$C10205&gt;=設定!$B$32,$C10205&gt;=MAX(MIN(INDEX($C$1:$C$13701,MAX(1,ROW()-設定!$B$26)):INDEX($C$1:$C$13701,MAX(1,ROW()-1))),MIN(INDEX($C$1:$C$13701,MIN(13701,ROW()+1)):INDEX($C$1:$C$13701,MIN(13701,ROW()+設定!$B$26))))*10^(設定!$B$27/20)),1,0))</f>
        <v>0</v>
      </c>
      <c r="G10205" s="33" t="n">
        <f aca="false">$G10204+IF($F10205=1,1,0)</f>
        <v>5</v>
      </c>
      <c r="H10205" s="0" t="str">
        <f aca="false">IF($F10205=1,$G10205,"")</f>
        <v/>
      </c>
    </row>
    <row r="10206" customFormat="false" ht="15" hidden="false" customHeight="false" outlineLevel="0" collapsed="false">
      <c r="A10206" s="30" t="n">
        <v>1594.375</v>
      </c>
      <c r="B10206" s="31" t="n">
        <v>-2.62</v>
      </c>
      <c r="C10206" s="32" t="n">
        <f aca="false">IF($A10206="","",IF(設定!$B$21="dB",10^($B10206/20),ABS($B10206)))</f>
        <v>0.739605275058238</v>
      </c>
      <c r="D10206" s="32" t="n">
        <f aca="false">IF($A10206="","",$A10206^2)</f>
        <v>2542031.640625</v>
      </c>
      <c r="E10206" s="32" t="n">
        <f aca="false">IF($A10206="","",IF($C10206&lt;=0,"",1/$C10206^2))</f>
        <v>1.82810021614274</v>
      </c>
      <c r="F10206" s="33" t="n">
        <f aca="false">IF(OR(ROW()-設定!$B$30&lt;2,ROW()+設定!$B$30&gt;13701,N($A10206)&lt;=0,N(INDEX($A$2:$A$13701,MIN(13700,MAX(1,ROW()-1+設定!$B$30))))&lt;=0,$A10206&lt;設定!$B$28,$A10206&gt;設定!$B$29),0,IF(AND($C10206&gt;=MAX(INDEX($C$1:$C$13701,MAX(1,ROW()-設定!$B$24)):INDEX($C$1:$C$13701,MAX(1,ROW()-1))),$C10206&gt;MAX(INDEX($C$1:$C$13701,MIN(13701,ROW()+1)):INDEX($C$1:$C$13701,MIN(13701,ROW()+設定!$B$24))),$C10206&gt;=設定!$B$32,$C10206&gt;=MAX(MIN(INDEX($C$1:$C$13701,MAX(1,ROW()-設定!$B$26)):INDEX($C$1:$C$13701,MAX(1,ROW()-1))),MIN(INDEX($C$1:$C$13701,MIN(13701,ROW()+1)):INDEX($C$1:$C$13701,MIN(13701,ROW()+設定!$B$26))))*10^(設定!$B$27/20)),1,0))</f>
        <v>0</v>
      </c>
      <c r="G10206" s="33" t="n">
        <f aca="false">$G10205+IF($F10206=1,1,0)</f>
        <v>5</v>
      </c>
      <c r="H10206" s="0" t="str">
        <f aca="false">IF($F10206=1,$G10206,"")</f>
        <v/>
      </c>
    </row>
    <row r="10207" customFormat="false" ht="15" hidden="false" customHeight="false" outlineLevel="0" collapsed="false">
      <c r="A10207" s="30" t="n">
        <v>1594.53125</v>
      </c>
      <c r="B10207" s="31" t="n">
        <v>-2.7207</v>
      </c>
      <c r="C10207" s="32" t="n">
        <f aca="false">IF($A10207="","",IF(設定!$B$21="dB",10^($B10207/20),ABS($B10207)))</f>
        <v>0.731080163009255</v>
      </c>
      <c r="D10207" s="32" t="n">
        <f aca="false">IF($A10207="","",$A10207^2)</f>
        <v>2542529.90722656</v>
      </c>
      <c r="E10207" s="32" t="n">
        <f aca="false">IF($A10207="","",IF($C10207&lt;=0,"",1/$C10207^2))</f>
        <v>1.87098368300332</v>
      </c>
      <c r="F10207" s="33" t="n">
        <f aca="false">IF(OR(ROW()-設定!$B$30&lt;2,ROW()+設定!$B$30&gt;13701,N($A10207)&lt;=0,N(INDEX($A$2:$A$13701,MIN(13700,MAX(1,ROW()-1+設定!$B$30))))&lt;=0,$A10207&lt;設定!$B$28,$A10207&gt;設定!$B$29),0,IF(AND($C10207&gt;=MAX(INDEX($C$1:$C$13701,MAX(1,ROW()-設定!$B$24)):INDEX($C$1:$C$13701,MAX(1,ROW()-1))),$C10207&gt;MAX(INDEX($C$1:$C$13701,MIN(13701,ROW()+1)):INDEX($C$1:$C$13701,MIN(13701,ROW()+設定!$B$24))),$C10207&gt;=設定!$B$32,$C10207&gt;=MAX(MIN(INDEX($C$1:$C$13701,MAX(1,ROW()-設定!$B$26)):INDEX($C$1:$C$13701,MAX(1,ROW()-1))),MIN(INDEX($C$1:$C$13701,MIN(13701,ROW()+1)):INDEX($C$1:$C$13701,MIN(13701,ROW()+設定!$B$26))))*10^(設定!$B$27/20)),1,0))</f>
        <v>0</v>
      </c>
      <c r="G10207" s="33" t="n">
        <f aca="false">$G10206+IF($F10207=1,1,0)</f>
        <v>5</v>
      </c>
      <c r="H10207" s="0" t="str">
        <f aca="false">IF($F10207=1,$G10207,"")</f>
        <v/>
      </c>
    </row>
    <row r="10208" customFormat="false" ht="15" hidden="false" customHeight="false" outlineLevel="0" collapsed="false">
      <c r="A10208" s="30" t="n">
        <v>1594.6875</v>
      </c>
      <c r="B10208" s="31" t="n">
        <v>-2.6029</v>
      </c>
      <c r="C10208" s="32" t="n">
        <f aca="false">IF($A10208="","",IF(設定!$B$21="dB",10^($B10208/20),ABS($B10208)))</f>
        <v>0.741062777777057</v>
      </c>
      <c r="D10208" s="32" t="n">
        <f aca="false">IF($A10208="","",$A10208^2)</f>
        <v>2543028.22265625</v>
      </c>
      <c r="E10208" s="32" t="n">
        <f aca="false">IF($A10208="","",IF($C10208&lt;=0,"",1/$C10208^2))</f>
        <v>1.82091636905369</v>
      </c>
      <c r="F10208" s="33" t="n">
        <f aca="false">IF(OR(ROW()-設定!$B$30&lt;2,ROW()+設定!$B$30&gt;13701,N($A10208)&lt;=0,N(INDEX($A$2:$A$13701,MIN(13700,MAX(1,ROW()-1+設定!$B$30))))&lt;=0,$A10208&lt;設定!$B$28,$A10208&gt;設定!$B$29),0,IF(AND($C10208&gt;=MAX(INDEX($C$1:$C$13701,MAX(1,ROW()-設定!$B$24)):INDEX($C$1:$C$13701,MAX(1,ROW()-1))),$C10208&gt;MAX(INDEX($C$1:$C$13701,MIN(13701,ROW()+1)):INDEX($C$1:$C$13701,MIN(13701,ROW()+設定!$B$24))),$C10208&gt;=設定!$B$32,$C10208&gt;=MAX(MIN(INDEX($C$1:$C$13701,MAX(1,ROW()-設定!$B$26)):INDEX($C$1:$C$13701,MAX(1,ROW()-1))),MIN(INDEX($C$1:$C$13701,MIN(13701,ROW()+1)):INDEX($C$1:$C$13701,MIN(13701,ROW()+設定!$B$26))))*10^(設定!$B$27/20)),1,0))</f>
        <v>0</v>
      </c>
      <c r="G10208" s="33" t="n">
        <f aca="false">$G10207+IF($F10208=1,1,0)</f>
        <v>5</v>
      </c>
      <c r="H10208" s="0" t="str">
        <f aca="false">IF($F10208=1,$G10208,"")</f>
        <v/>
      </c>
    </row>
    <row r="10209" customFormat="false" ht="15" hidden="false" customHeight="false" outlineLevel="0" collapsed="false">
      <c r="A10209" s="30" t="n">
        <v>1594.84375</v>
      </c>
      <c r="B10209" s="31" t="n">
        <v>-2.5134</v>
      </c>
      <c r="C10209" s="32" t="n">
        <f aca="false">IF($A10209="","",IF(設定!$B$21="dB",10^($B10209/20),ABS($B10209)))</f>
        <v>0.748738215453532</v>
      </c>
      <c r="D10209" s="32" t="n">
        <f aca="false">IF($A10209="","",$A10209^2)</f>
        <v>2543526.58691406</v>
      </c>
      <c r="E10209" s="32" t="n">
        <f aca="false">IF($A10209="","",IF($C10209&lt;=0,"",1/$C10209^2))</f>
        <v>1.78377470058531</v>
      </c>
      <c r="F10209" s="33" t="n">
        <f aca="false">IF(OR(ROW()-設定!$B$30&lt;2,ROW()+設定!$B$30&gt;13701,N($A10209)&lt;=0,N(INDEX($A$2:$A$13701,MIN(13700,MAX(1,ROW()-1+設定!$B$30))))&lt;=0,$A10209&lt;設定!$B$28,$A10209&gt;設定!$B$29),0,IF(AND($C10209&gt;=MAX(INDEX($C$1:$C$13701,MAX(1,ROW()-設定!$B$24)):INDEX($C$1:$C$13701,MAX(1,ROW()-1))),$C10209&gt;MAX(INDEX($C$1:$C$13701,MIN(13701,ROW()+1)):INDEX($C$1:$C$13701,MIN(13701,ROW()+設定!$B$24))),$C10209&gt;=設定!$B$32,$C10209&gt;=MAX(MIN(INDEX($C$1:$C$13701,MAX(1,ROW()-設定!$B$26)):INDEX($C$1:$C$13701,MAX(1,ROW()-1))),MIN(INDEX($C$1:$C$13701,MIN(13701,ROW()+1)):INDEX($C$1:$C$13701,MIN(13701,ROW()+設定!$B$26))))*10^(設定!$B$27/20)),1,0))</f>
        <v>0</v>
      </c>
      <c r="G10209" s="33" t="n">
        <f aca="false">$G10208+IF($F10209=1,1,0)</f>
        <v>5</v>
      </c>
      <c r="H10209" s="0" t="str">
        <f aca="false">IF($F10209=1,$G10209,"")</f>
        <v/>
      </c>
    </row>
    <row r="10210" customFormat="false" ht="15" hidden="false" customHeight="false" outlineLevel="0" collapsed="false">
      <c r="A10210" s="30" t="n">
        <v>1595</v>
      </c>
      <c r="B10210" s="31" t="n">
        <v>-2.3557</v>
      </c>
      <c r="C10210" s="32" t="n">
        <f aca="false">IF($A10210="","",IF(設定!$B$21="dB",10^($B10210/20),ABS($B10210)))</f>
        <v>0.762456375056234</v>
      </c>
      <c r="D10210" s="32" t="n">
        <f aca="false">IF($A10210="","",$A10210^2)</f>
        <v>2544025</v>
      </c>
      <c r="E10210" s="32" t="n">
        <f aca="false">IF($A10210="","",IF($C10210&lt;=0,"",1/$C10210^2))</f>
        <v>1.72016457666693</v>
      </c>
      <c r="F10210" s="33" t="n">
        <f aca="false">IF(OR(ROW()-設定!$B$30&lt;2,ROW()+設定!$B$30&gt;13701,N($A10210)&lt;=0,N(INDEX($A$2:$A$13701,MIN(13700,MAX(1,ROW()-1+設定!$B$30))))&lt;=0,$A10210&lt;設定!$B$28,$A10210&gt;設定!$B$29),0,IF(AND($C10210&gt;=MAX(INDEX($C$1:$C$13701,MAX(1,ROW()-設定!$B$24)):INDEX($C$1:$C$13701,MAX(1,ROW()-1))),$C10210&gt;MAX(INDEX($C$1:$C$13701,MIN(13701,ROW()+1)):INDEX($C$1:$C$13701,MIN(13701,ROW()+設定!$B$24))),$C10210&gt;=設定!$B$32,$C10210&gt;=MAX(MIN(INDEX($C$1:$C$13701,MAX(1,ROW()-設定!$B$26)):INDEX($C$1:$C$13701,MAX(1,ROW()-1))),MIN(INDEX($C$1:$C$13701,MIN(13701,ROW()+1)):INDEX($C$1:$C$13701,MIN(13701,ROW()+設定!$B$26))))*10^(設定!$B$27/20)),1,0))</f>
        <v>0</v>
      </c>
      <c r="G10210" s="33" t="n">
        <f aca="false">$G10209+IF($F10210=1,1,0)</f>
        <v>5</v>
      </c>
      <c r="H10210" s="0" t="str">
        <f aca="false">IF($F10210=1,$G10210,"")</f>
        <v/>
      </c>
    </row>
    <row r="10211" customFormat="false" ht="15" hidden="false" customHeight="false" outlineLevel="0" collapsed="false">
      <c r="A10211" s="30" t="n">
        <v>1595.15625</v>
      </c>
      <c r="B10211" s="31" t="n">
        <v>-2.4058</v>
      </c>
      <c r="C10211" s="32" t="n">
        <f aca="false">IF($A10211="","",IF(設定!$B$21="dB",10^($B10211/20),ABS($B10211)))</f>
        <v>0.758071204181803</v>
      </c>
      <c r="D10211" s="32" t="n">
        <f aca="false">IF($A10211="","",$A10211^2)</f>
        <v>2544523.46191406</v>
      </c>
      <c r="E10211" s="32" t="n">
        <f aca="false">IF($A10211="","",IF($C10211&lt;=0,"",1/$C10211^2))</f>
        <v>1.7401232110583</v>
      </c>
      <c r="F10211" s="33" t="n">
        <f aca="false">IF(OR(ROW()-設定!$B$30&lt;2,ROW()+設定!$B$30&gt;13701,N($A10211)&lt;=0,N(INDEX($A$2:$A$13701,MIN(13700,MAX(1,ROW()-1+設定!$B$30))))&lt;=0,$A10211&lt;設定!$B$28,$A10211&gt;設定!$B$29),0,IF(AND($C10211&gt;=MAX(INDEX($C$1:$C$13701,MAX(1,ROW()-設定!$B$24)):INDEX($C$1:$C$13701,MAX(1,ROW()-1))),$C10211&gt;MAX(INDEX($C$1:$C$13701,MIN(13701,ROW()+1)):INDEX($C$1:$C$13701,MIN(13701,ROW()+設定!$B$24))),$C10211&gt;=設定!$B$32,$C10211&gt;=MAX(MIN(INDEX($C$1:$C$13701,MAX(1,ROW()-設定!$B$26)):INDEX($C$1:$C$13701,MAX(1,ROW()-1))),MIN(INDEX($C$1:$C$13701,MIN(13701,ROW()+1)):INDEX($C$1:$C$13701,MIN(13701,ROW()+設定!$B$26))))*10^(設定!$B$27/20)),1,0))</f>
        <v>0</v>
      </c>
      <c r="G10211" s="33" t="n">
        <f aca="false">$G10210+IF($F10211=1,1,0)</f>
        <v>5</v>
      </c>
      <c r="H10211" s="0" t="str">
        <f aca="false">IF($F10211=1,$G10211,"")</f>
        <v/>
      </c>
    </row>
    <row r="10212" customFormat="false" ht="15" hidden="false" customHeight="false" outlineLevel="0" collapsed="false">
      <c r="A10212" s="30" t="n">
        <v>1595.3125</v>
      </c>
      <c r="B10212" s="31" t="n">
        <v>-2.4461</v>
      </c>
      <c r="C10212" s="32" t="n">
        <f aca="false">IF($A10212="","",IF(設定!$B$21="dB",10^($B10212/20),ABS($B10212)))</f>
        <v>0.754562121278305</v>
      </c>
      <c r="D10212" s="32" t="n">
        <f aca="false">IF($A10212="","",$A10212^2)</f>
        <v>2545021.97265625</v>
      </c>
      <c r="E10212" s="32" t="n">
        <f aca="false">IF($A10212="","",IF($C10212&lt;=0,"",1/$C10212^2))</f>
        <v>1.75634569276164</v>
      </c>
      <c r="F10212" s="33" t="n">
        <f aca="false">IF(OR(ROW()-設定!$B$30&lt;2,ROW()+設定!$B$30&gt;13701,N($A10212)&lt;=0,N(INDEX($A$2:$A$13701,MIN(13700,MAX(1,ROW()-1+設定!$B$30))))&lt;=0,$A10212&lt;設定!$B$28,$A10212&gt;設定!$B$29),0,IF(AND($C10212&gt;=MAX(INDEX($C$1:$C$13701,MAX(1,ROW()-設定!$B$24)):INDEX($C$1:$C$13701,MAX(1,ROW()-1))),$C10212&gt;MAX(INDEX($C$1:$C$13701,MIN(13701,ROW()+1)):INDEX($C$1:$C$13701,MIN(13701,ROW()+設定!$B$24))),$C10212&gt;=設定!$B$32,$C10212&gt;=MAX(MIN(INDEX($C$1:$C$13701,MAX(1,ROW()-設定!$B$26)):INDEX($C$1:$C$13701,MAX(1,ROW()-1))),MIN(INDEX($C$1:$C$13701,MIN(13701,ROW()+1)):INDEX($C$1:$C$13701,MIN(13701,ROW()+設定!$B$26))))*10^(設定!$B$27/20)),1,0))</f>
        <v>0</v>
      </c>
      <c r="G10212" s="33" t="n">
        <f aca="false">$G10211+IF($F10212=1,1,0)</f>
        <v>5</v>
      </c>
      <c r="H10212" s="0" t="str">
        <f aca="false">IF($F10212=1,$G10212,"")</f>
        <v/>
      </c>
    </row>
    <row r="10213" customFormat="false" ht="15" hidden="false" customHeight="false" outlineLevel="0" collapsed="false">
      <c r="A10213" s="30" t="n">
        <v>1595.46875</v>
      </c>
      <c r="B10213" s="31" t="n">
        <v>-2.1438</v>
      </c>
      <c r="C10213" s="32" t="n">
        <f aca="false">IF($A10213="","",IF(設定!$B$21="dB",10^($B10213/20),ABS($B10213)))</f>
        <v>0.781285924117714</v>
      </c>
      <c r="D10213" s="32" t="n">
        <f aca="false">IF($A10213="","",$A10213^2)</f>
        <v>2545520.53222656</v>
      </c>
      <c r="E10213" s="32" t="n">
        <f aca="false">IF($A10213="","",IF($C10213&lt;=0,"",1/$C10213^2))</f>
        <v>1.63824933372156</v>
      </c>
      <c r="F10213" s="33" t="n">
        <f aca="false">IF(OR(ROW()-設定!$B$30&lt;2,ROW()+設定!$B$30&gt;13701,N($A10213)&lt;=0,N(INDEX($A$2:$A$13701,MIN(13700,MAX(1,ROW()-1+設定!$B$30))))&lt;=0,$A10213&lt;設定!$B$28,$A10213&gt;設定!$B$29),0,IF(AND($C10213&gt;=MAX(INDEX($C$1:$C$13701,MAX(1,ROW()-設定!$B$24)):INDEX($C$1:$C$13701,MAX(1,ROW()-1))),$C10213&gt;MAX(INDEX($C$1:$C$13701,MIN(13701,ROW()+1)):INDEX($C$1:$C$13701,MIN(13701,ROW()+設定!$B$24))),$C10213&gt;=設定!$B$32,$C10213&gt;=MAX(MIN(INDEX($C$1:$C$13701,MAX(1,ROW()-設定!$B$26)):INDEX($C$1:$C$13701,MAX(1,ROW()-1))),MIN(INDEX($C$1:$C$13701,MIN(13701,ROW()+1)):INDEX($C$1:$C$13701,MIN(13701,ROW()+設定!$B$26))))*10^(設定!$B$27/20)),1,0))</f>
        <v>0</v>
      </c>
      <c r="G10213" s="33" t="n">
        <f aca="false">$G10212+IF($F10213=1,1,0)</f>
        <v>5</v>
      </c>
      <c r="H10213" s="0" t="str">
        <f aca="false">IF($F10213=1,$G10213,"")</f>
        <v/>
      </c>
    </row>
    <row r="10214" customFormat="false" ht="15" hidden="false" customHeight="false" outlineLevel="0" collapsed="false">
      <c r="A10214" s="30" t="n">
        <v>1595.625</v>
      </c>
      <c r="B10214" s="31" t="n">
        <v>-2.1473</v>
      </c>
      <c r="C10214" s="32" t="n">
        <f aca="false">IF($A10214="","",IF(設定!$B$21="dB",10^($B10214/20),ABS($B10214)))</f>
        <v>0.780971166506747</v>
      </c>
      <c r="D10214" s="32" t="n">
        <f aca="false">IF($A10214="","",$A10214^2)</f>
        <v>2546019.140625</v>
      </c>
      <c r="E10214" s="32" t="n">
        <f aca="false">IF($A10214="","",IF($C10214&lt;=0,"",1/$C10214^2))</f>
        <v>1.63957013884471</v>
      </c>
      <c r="F10214" s="33" t="n">
        <f aca="false">IF(OR(ROW()-設定!$B$30&lt;2,ROW()+設定!$B$30&gt;13701,N($A10214)&lt;=0,N(INDEX($A$2:$A$13701,MIN(13700,MAX(1,ROW()-1+設定!$B$30))))&lt;=0,$A10214&lt;設定!$B$28,$A10214&gt;設定!$B$29),0,IF(AND($C10214&gt;=MAX(INDEX($C$1:$C$13701,MAX(1,ROW()-設定!$B$24)):INDEX($C$1:$C$13701,MAX(1,ROW()-1))),$C10214&gt;MAX(INDEX($C$1:$C$13701,MIN(13701,ROW()+1)):INDEX($C$1:$C$13701,MIN(13701,ROW()+設定!$B$24))),$C10214&gt;=設定!$B$32,$C10214&gt;=MAX(MIN(INDEX($C$1:$C$13701,MAX(1,ROW()-設定!$B$26)):INDEX($C$1:$C$13701,MAX(1,ROW()-1))),MIN(INDEX($C$1:$C$13701,MIN(13701,ROW()+1)):INDEX($C$1:$C$13701,MIN(13701,ROW()+設定!$B$26))))*10^(設定!$B$27/20)),1,0))</f>
        <v>0</v>
      </c>
      <c r="G10214" s="33" t="n">
        <f aca="false">$G10213+IF($F10214=1,1,0)</f>
        <v>5</v>
      </c>
      <c r="H10214" s="0" t="str">
        <f aca="false">IF($F10214=1,$G10214,"")</f>
        <v/>
      </c>
    </row>
    <row r="10215" customFormat="false" ht="15" hidden="false" customHeight="false" outlineLevel="0" collapsed="false">
      <c r="A10215" s="30" t="n">
        <v>1595.78125</v>
      </c>
      <c r="B10215" s="31" t="n">
        <v>-2.0796</v>
      </c>
      <c r="C10215" s="32" t="n">
        <f aca="false">IF($A10215="","",IF(設定!$B$21="dB",10^($B10215/20),ABS($B10215)))</f>
        <v>0.787082035327736</v>
      </c>
      <c r="D10215" s="32" t="n">
        <f aca="false">IF($A10215="","",$A10215^2)</f>
        <v>2546517.79785156</v>
      </c>
      <c r="E10215" s="32" t="n">
        <f aca="false">IF($A10215="","",IF($C10215&lt;=0,"",1/$C10215^2))</f>
        <v>1.6142098757557</v>
      </c>
      <c r="F10215" s="33" t="n">
        <f aca="false">IF(OR(ROW()-設定!$B$30&lt;2,ROW()+設定!$B$30&gt;13701,N($A10215)&lt;=0,N(INDEX($A$2:$A$13701,MIN(13700,MAX(1,ROW()-1+設定!$B$30))))&lt;=0,$A10215&lt;設定!$B$28,$A10215&gt;設定!$B$29),0,IF(AND($C10215&gt;=MAX(INDEX($C$1:$C$13701,MAX(1,ROW()-設定!$B$24)):INDEX($C$1:$C$13701,MAX(1,ROW()-1))),$C10215&gt;MAX(INDEX($C$1:$C$13701,MIN(13701,ROW()+1)):INDEX($C$1:$C$13701,MIN(13701,ROW()+設定!$B$24))),$C10215&gt;=設定!$B$32,$C10215&gt;=MAX(MIN(INDEX($C$1:$C$13701,MAX(1,ROW()-設定!$B$26)):INDEX($C$1:$C$13701,MAX(1,ROW()-1))),MIN(INDEX($C$1:$C$13701,MIN(13701,ROW()+1)):INDEX($C$1:$C$13701,MIN(13701,ROW()+設定!$B$26))))*10^(設定!$B$27/20)),1,0))</f>
        <v>0</v>
      </c>
      <c r="G10215" s="33" t="n">
        <f aca="false">$G10214+IF($F10215=1,1,0)</f>
        <v>5</v>
      </c>
      <c r="H10215" s="0" t="str">
        <f aca="false">IF($F10215=1,$G10215,"")</f>
        <v/>
      </c>
    </row>
    <row r="10216" customFormat="false" ht="15" hidden="false" customHeight="false" outlineLevel="0" collapsed="false">
      <c r="A10216" s="30" t="n">
        <v>1595.9375</v>
      </c>
      <c r="B10216" s="31" t="n">
        <v>-2.1891</v>
      </c>
      <c r="C10216" s="32" t="n">
        <f aca="false">IF($A10216="","",IF(設定!$B$21="dB",10^($B10216/20),ABS($B10216)))</f>
        <v>0.777221847496363</v>
      </c>
      <c r="D10216" s="32" t="n">
        <f aca="false">IF($A10216="","",$A10216^2)</f>
        <v>2547016.50390625</v>
      </c>
      <c r="E10216" s="32" t="n">
        <f aca="false">IF($A10216="","",IF($C10216&lt;=0,"",1/$C10216^2))</f>
        <v>1.65542686940972</v>
      </c>
      <c r="F10216" s="33" t="n">
        <f aca="false">IF(OR(ROW()-設定!$B$30&lt;2,ROW()+設定!$B$30&gt;13701,N($A10216)&lt;=0,N(INDEX($A$2:$A$13701,MIN(13700,MAX(1,ROW()-1+設定!$B$30))))&lt;=0,$A10216&lt;設定!$B$28,$A10216&gt;設定!$B$29),0,IF(AND($C10216&gt;=MAX(INDEX($C$1:$C$13701,MAX(1,ROW()-設定!$B$24)):INDEX($C$1:$C$13701,MAX(1,ROW()-1))),$C10216&gt;MAX(INDEX($C$1:$C$13701,MIN(13701,ROW()+1)):INDEX($C$1:$C$13701,MIN(13701,ROW()+設定!$B$24))),$C10216&gt;=設定!$B$32,$C10216&gt;=MAX(MIN(INDEX($C$1:$C$13701,MAX(1,ROW()-設定!$B$26)):INDEX($C$1:$C$13701,MAX(1,ROW()-1))),MIN(INDEX($C$1:$C$13701,MIN(13701,ROW()+1)):INDEX($C$1:$C$13701,MIN(13701,ROW()+設定!$B$26))))*10^(設定!$B$27/20)),1,0))</f>
        <v>0</v>
      </c>
      <c r="G10216" s="33" t="n">
        <f aca="false">$G10215+IF($F10216=1,1,0)</f>
        <v>5</v>
      </c>
      <c r="H10216" s="0" t="str">
        <f aca="false">IF($F10216=1,$G10216,"")</f>
        <v/>
      </c>
    </row>
    <row r="10217" customFormat="false" ht="15" hidden="false" customHeight="false" outlineLevel="0" collapsed="false">
      <c r="A10217" s="30" t="n">
        <v>1596.09375</v>
      </c>
      <c r="B10217" s="31" t="n">
        <v>-1.9847</v>
      </c>
      <c r="C10217" s="32" t="n">
        <f aca="false">IF($A10217="","",IF(設定!$B$21="dB",10^($B10217/20),ABS($B10217)))</f>
        <v>0.795728659159761</v>
      </c>
      <c r="D10217" s="32" t="n">
        <f aca="false">IF($A10217="","",$A10217^2)</f>
        <v>2547515.25878906</v>
      </c>
      <c r="E10217" s="32" t="n">
        <f aca="false">IF($A10217="","",IF($C10217&lt;=0,"",1/$C10217^2))</f>
        <v>1.57931950844373</v>
      </c>
      <c r="F10217" s="33" t="n">
        <f aca="false">IF(OR(ROW()-設定!$B$30&lt;2,ROW()+設定!$B$30&gt;13701,N($A10217)&lt;=0,N(INDEX($A$2:$A$13701,MIN(13700,MAX(1,ROW()-1+設定!$B$30))))&lt;=0,$A10217&lt;設定!$B$28,$A10217&gt;設定!$B$29),0,IF(AND($C10217&gt;=MAX(INDEX($C$1:$C$13701,MAX(1,ROW()-設定!$B$24)):INDEX($C$1:$C$13701,MAX(1,ROW()-1))),$C10217&gt;MAX(INDEX($C$1:$C$13701,MIN(13701,ROW()+1)):INDEX($C$1:$C$13701,MIN(13701,ROW()+設定!$B$24))),$C10217&gt;=設定!$B$32,$C10217&gt;=MAX(MIN(INDEX($C$1:$C$13701,MAX(1,ROW()-設定!$B$26)):INDEX($C$1:$C$13701,MAX(1,ROW()-1))),MIN(INDEX($C$1:$C$13701,MIN(13701,ROW()+1)):INDEX($C$1:$C$13701,MIN(13701,ROW()+設定!$B$26))))*10^(設定!$B$27/20)),1,0))</f>
        <v>0</v>
      </c>
      <c r="G10217" s="33" t="n">
        <f aca="false">$G10216+IF($F10217=1,1,0)</f>
        <v>5</v>
      </c>
      <c r="H10217" s="0" t="str">
        <f aca="false">IF($F10217=1,$G10217,"")</f>
        <v/>
      </c>
    </row>
    <row r="10218" customFormat="false" ht="15" hidden="false" customHeight="false" outlineLevel="0" collapsed="false">
      <c r="A10218" s="30" t="n">
        <v>1596.25</v>
      </c>
      <c r="B10218" s="31" t="n">
        <v>-2.105</v>
      </c>
      <c r="C10218" s="32" t="n">
        <f aca="false">IF($A10218="","",IF(設定!$B$21="dB",10^($B10218/20),ABS($B10218)))</f>
        <v>0.784783746719655</v>
      </c>
      <c r="D10218" s="32" t="n">
        <f aca="false">IF($A10218="","",$A10218^2)</f>
        <v>2548014.0625</v>
      </c>
      <c r="E10218" s="32" t="n">
        <f aca="false">IF($A10218="","",IF($C10218&lt;=0,"",1/$C10218^2))</f>
        <v>1.62367835048244</v>
      </c>
      <c r="F10218" s="33" t="n">
        <f aca="false">IF(OR(ROW()-設定!$B$30&lt;2,ROW()+設定!$B$30&gt;13701,N($A10218)&lt;=0,N(INDEX($A$2:$A$13701,MIN(13700,MAX(1,ROW()-1+設定!$B$30))))&lt;=0,$A10218&lt;設定!$B$28,$A10218&gt;設定!$B$29),0,IF(AND($C10218&gt;=MAX(INDEX($C$1:$C$13701,MAX(1,ROW()-設定!$B$24)):INDEX($C$1:$C$13701,MAX(1,ROW()-1))),$C10218&gt;MAX(INDEX($C$1:$C$13701,MIN(13701,ROW()+1)):INDEX($C$1:$C$13701,MIN(13701,ROW()+設定!$B$24))),$C10218&gt;=設定!$B$32,$C10218&gt;=MAX(MIN(INDEX($C$1:$C$13701,MAX(1,ROW()-設定!$B$26)):INDEX($C$1:$C$13701,MAX(1,ROW()-1))),MIN(INDEX($C$1:$C$13701,MIN(13701,ROW()+1)):INDEX($C$1:$C$13701,MIN(13701,ROW()+設定!$B$26))))*10^(設定!$B$27/20)),1,0))</f>
        <v>0</v>
      </c>
      <c r="G10218" s="33" t="n">
        <f aca="false">$G10217+IF($F10218=1,1,0)</f>
        <v>5</v>
      </c>
      <c r="H10218" s="0" t="str">
        <f aca="false">IF($F10218=1,$G10218,"")</f>
        <v/>
      </c>
    </row>
    <row r="10219" customFormat="false" ht="15" hidden="false" customHeight="false" outlineLevel="0" collapsed="false">
      <c r="A10219" s="30" t="n">
        <v>1596.40625</v>
      </c>
      <c r="B10219" s="31" t="n">
        <v>-2.0678</v>
      </c>
      <c r="C10219" s="32" t="n">
        <f aca="false">IF($A10219="","",IF(設定!$B$21="dB",10^($B10219/20),ABS($B10219)))</f>
        <v>0.788152032755699</v>
      </c>
      <c r="D10219" s="32" t="n">
        <f aca="false">IF($A10219="","",$A10219^2)</f>
        <v>2548512.91503906</v>
      </c>
      <c r="E10219" s="32" t="n">
        <f aca="false">IF($A10219="","",IF($C10219&lt;=0,"",1/$C10219^2))</f>
        <v>1.60982993910025</v>
      </c>
      <c r="F10219" s="33" t="n">
        <f aca="false">IF(OR(ROW()-設定!$B$30&lt;2,ROW()+設定!$B$30&gt;13701,N($A10219)&lt;=0,N(INDEX($A$2:$A$13701,MIN(13700,MAX(1,ROW()-1+設定!$B$30))))&lt;=0,$A10219&lt;設定!$B$28,$A10219&gt;設定!$B$29),0,IF(AND($C10219&gt;=MAX(INDEX($C$1:$C$13701,MAX(1,ROW()-設定!$B$24)):INDEX($C$1:$C$13701,MAX(1,ROW()-1))),$C10219&gt;MAX(INDEX($C$1:$C$13701,MIN(13701,ROW()+1)):INDEX($C$1:$C$13701,MIN(13701,ROW()+設定!$B$24))),$C10219&gt;=設定!$B$32,$C10219&gt;=MAX(MIN(INDEX($C$1:$C$13701,MAX(1,ROW()-設定!$B$26)):INDEX($C$1:$C$13701,MAX(1,ROW()-1))),MIN(INDEX($C$1:$C$13701,MIN(13701,ROW()+1)):INDEX($C$1:$C$13701,MIN(13701,ROW()+設定!$B$26))))*10^(設定!$B$27/20)),1,0))</f>
        <v>0</v>
      </c>
      <c r="G10219" s="33" t="n">
        <f aca="false">$G10218+IF($F10219=1,1,0)</f>
        <v>5</v>
      </c>
      <c r="H10219" s="0" t="str">
        <f aca="false">IF($F10219=1,$G10219,"")</f>
        <v/>
      </c>
    </row>
    <row r="10220" customFormat="false" ht="15" hidden="false" customHeight="false" outlineLevel="0" collapsed="false">
      <c r="A10220" s="30" t="n">
        <v>1596.5625</v>
      </c>
      <c r="B10220" s="31" t="n">
        <v>-1.8113</v>
      </c>
      <c r="C10220" s="32" t="n">
        <f aca="false">IF($A10220="","",IF(設定!$B$21="dB",10^($B10220/20),ABS($B10220)))</f>
        <v>0.811773743265336</v>
      </c>
      <c r="D10220" s="32" t="n">
        <f aca="false">IF($A10220="","",$A10220^2)</f>
        <v>2549011.81640625</v>
      </c>
      <c r="E10220" s="32" t="n">
        <f aca="false">IF($A10220="","",IF($C10220&lt;=0,"",1/$C10220^2))</f>
        <v>1.51750454331454</v>
      </c>
      <c r="F10220" s="33" t="n">
        <f aca="false">IF(OR(ROW()-設定!$B$30&lt;2,ROW()+設定!$B$30&gt;13701,N($A10220)&lt;=0,N(INDEX($A$2:$A$13701,MIN(13700,MAX(1,ROW()-1+設定!$B$30))))&lt;=0,$A10220&lt;設定!$B$28,$A10220&gt;設定!$B$29),0,IF(AND($C10220&gt;=MAX(INDEX($C$1:$C$13701,MAX(1,ROW()-設定!$B$24)):INDEX($C$1:$C$13701,MAX(1,ROW()-1))),$C10220&gt;MAX(INDEX($C$1:$C$13701,MIN(13701,ROW()+1)):INDEX($C$1:$C$13701,MIN(13701,ROW()+設定!$B$24))),$C10220&gt;=設定!$B$32,$C10220&gt;=MAX(MIN(INDEX($C$1:$C$13701,MAX(1,ROW()-設定!$B$26)):INDEX($C$1:$C$13701,MAX(1,ROW()-1))),MIN(INDEX($C$1:$C$13701,MIN(13701,ROW()+1)):INDEX($C$1:$C$13701,MIN(13701,ROW()+設定!$B$26))))*10^(設定!$B$27/20)),1,0))</f>
        <v>0</v>
      </c>
      <c r="G10220" s="33" t="n">
        <f aca="false">$G10219+IF($F10220=1,1,0)</f>
        <v>5</v>
      </c>
      <c r="H10220" s="0" t="str">
        <f aca="false">IF($F10220=1,$G10220,"")</f>
        <v/>
      </c>
    </row>
    <row r="10221" customFormat="false" ht="15" hidden="false" customHeight="false" outlineLevel="0" collapsed="false">
      <c r="A10221" s="30" t="n">
        <v>1596.71875</v>
      </c>
      <c r="B10221" s="31" t="n">
        <v>-1.7677</v>
      </c>
      <c r="C10221" s="32" t="n">
        <f aca="false">IF($A10221="","",IF(設定!$B$21="dB",10^($B10221/20),ABS($B10221)))</f>
        <v>0.815858795726899</v>
      </c>
      <c r="D10221" s="32" t="n">
        <f aca="false">IF($A10221="","",$A10221^2)</f>
        <v>2549510.76660156</v>
      </c>
      <c r="E10221" s="32" t="n">
        <f aca="false">IF($A10221="","",IF($C10221&lt;=0,"",1/$C10221^2))</f>
        <v>1.50234612102097</v>
      </c>
      <c r="F10221" s="33" t="n">
        <f aca="false">IF(OR(ROW()-設定!$B$30&lt;2,ROW()+設定!$B$30&gt;13701,N($A10221)&lt;=0,N(INDEX($A$2:$A$13701,MIN(13700,MAX(1,ROW()-1+設定!$B$30))))&lt;=0,$A10221&lt;設定!$B$28,$A10221&gt;設定!$B$29),0,IF(AND($C10221&gt;=MAX(INDEX($C$1:$C$13701,MAX(1,ROW()-設定!$B$24)):INDEX($C$1:$C$13701,MAX(1,ROW()-1))),$C10221&gt;MAX(INDEX($C$1:$C$13701,MIN(13701,ROW()+1)):INDEX($C$1:$C$13701,MIN(13701,ROW()+設定!$B$24))),$C10221&gt;=設定!$B$32,$C10221&gt;=MAX(MIN(INDEX($C$1:$C$13701,MAX(1,ROW()-設定!$B$26)):INDEX($C$1:$C$13701,MAX(1,ROW()-1))),MIN(INDEX($C$1:$C$13701,MIN(13701,ROW()+1)):INDEX($C$1:$C$13701,MIN(13701,ROW()+設定!$B$26))))*10^(設定!$B$27/20)),1,0))</f>
        <v>0</v>
      </c>
      <c r="G10221" s="33" t="n">
        <f aca="false">$G10220+IF($F10221=1,1,0)</f>
        <v>5</v>
      </c>
      <c r="H10221" s="0" t="str">
        <f aca="false">IF($F10221=1,$G10221,"")</f>
        <v/>
      </c>
    </row>
    <row r="10222" customFormat="false" ht="15" hidden="false" customHeight="false" outlineLevel="0" collapsed="false">
      <c r="A10222" s="30" t="n">
        <v>1596.875</v>
      </c>
      <c r="B10222" s="31" t="n">
        <v>-1.5955</v>
      </c>
      <c r="C10222" s="32" t="n">
        <f aca="false">IF($A10222="","",IF(設定!$B$21="dB",10^($B10222/20),ABS($B10222)))</f>
        <v>0.832194804291775</v>
      </c>
      <c r="D10222" s="32" t="n">
        <f aca="false">IF($A10222="","",$A10222^2)</f>
        <v>2550009.765625</v>
      </c>
      <c r="E10222" s="32" t="n">
        <f aca="false">IF($A10222="","",IF($C10222&lt;=0,"",1/$C10222^2))</f>
        <v>1.44394283478388</v>
      </c>
      <c r="F10222" s="33" t="n">
        <f aca="false">IF(OR(ROW()-設定!$B$30&lt;2,ROW()+設定!$B$30&gt;13701,N($A10222)&lt;=0,N(INDEX($A$2:$A$13701,MIN(13700,MAX(1,ROW()-1+設定!$B$30))))&lt;=0,$A10222&lt;設定!$B$28,$A10222&gt;設定!$B$29),0,IF(AND($C10222&gt;=MAX(INDEX($C$1:$C$13701,MAX(1,ROW()-設定!$B$24)):INDEX($C$1:$C$13701,MAX(1,ROW()-1))),$C10222&gt;MAX(INDEX($C$1:$C$13701,MIN(13701,ROW()+1)):INDEX($C$1:$C$13701,MIN(13701,ROW()+設定!$B$24))),$C10222&gt;=設定!$B$32,$C10222&gt;=MAX(MIN(INDEX($C$1:$C$13701,MAX(1,ROW()-設定!$B$26)):INDEX($C$1:$C$13701,MAX(1,ROW()-1))),MIN(INDEX($C$1:$C$13701,MIN(13701,ROW()+1)):INDEX($C$1:$C$13701,MIN(13701,ROW()+設定!$B$26))))*10^(設定!$B$27/20)),1,0))</f>
        <v>0</v>
      </c>
      <c r="G10222" s="33" t="n">
        <f aca="false">$G10221+IF($F10222=1,1,0)</f>
        <v>5</v>
      </c>
      <c r="H10222" s="0" t="str">
        <f aca="false">IF($F10222=1,$G10222,"")</f>
        <v/>
      </c>
    </row>
    <row r="10223" customFormat="false" ht="15" hidden="false" customHeight="false" outlineLevel="0" collapsed="false">
      <c r="A10223" s="30" t="n">
        <v>1597.03125</v>
      </c>
      <c r="B10223" s="31" t="n">
        <v>-1.4373</v>
      </c>
      <c r="C10223" s="32" t="n">
        <f aca="false">IF($A10223="","",IF(設定!$B$21="dB",10^($B10223/20),ABS($B10223)))</f>
        <v>0.847490814861313</v>
      </c>
      <c r="D10223" s="32" t="n">
        <f aca="false">IF($A10223="","",$A10223^2)</f>
        <v>2550508.81347656</v>
      </c>
      <c r="E10223" s="32" t="n">
        <f aca="false">IF($A10223="","",IF($C10223&lt;=0,"",1/$C10223^2))</f>
        <v>1.3922909493595</v>
      </c>
      <c r="F10223" s="33" t="n">
        <f aca="false">IF(OR(ROW()-設定!$B$30&lt;2,ROW()+設定!$B$30&gt;13701,N($A10223)&lt;=0,N(INDEX($A$2:$A$13701,MIN(13700,MAX(1,ROW()-1+設定!$B$30))))&lt;=0,$A10223&lt;設定!$B$28,$A10223&gt;設定!$B$29),0,IF(AND($C10223&gt;=MAX(INDEX($C$1:$C$13701,MAX(1,ROW()-設定!$B$24)):INDEX($C$1:$C$13701,MAX(1,ROW()-1))),$C10223&gt;MAX(INDEX($C$1:$C$13701,MIN(13701,ROW()+1)):INDEX($C$1:$C$13701,MIN(13701,ROW()+設定!$B$24))),$C10223&gt;=設定!$B$32,$C10223&gt;=MAX(MIN(INDEX($C$1:$C$13701,MAX(1,ROW()-設定!$B$26)):INDEX($C$1:$C$13701,MAX(1,ROW()-1))),MIN(INDEX($C$1:$C$13701,MIN(13701,ROW()+1)):INDEX($C$1:$C$13701,MIN(13701,ROW()+設定!$B$26))))*10^(設定!$B$27/20)),1,0))</f>
        <v>0</v>
      </c>
      <c r="G10223" s="33" t="n">
        <f aca="false">$G10222+IF($F10223=1,1,0)</f>
        <v>5</v>
      </c>
      <c r="H10223" s="0" t="str">
        <f aca="false">IF($F10223=1,$G10223,"")</f>
        <v/>
      </c>
    </row>
    <row r="10224" customFormat="false" ht="15" hidden="false" customHeight="false" outlineLevel="0" collapsed="false">
      <c r="A10224" s="30" t="n">
        <v>1597.1875</v>
      </c>
      <c r="B10224" s="31" t="n">
        <v>-1.5317</v>
      </c>
      <c r="C10224" s="32" t="n">
        <f aca="false">IF($A10224="","",IF(設定!$B$21="dB",10^($B10224/20),ABS($B10224)))</f>
        <v>0.838329984843417</v>
      </c>
      <c r="D10224" s="32" t="n">
        <f aca="false">IF($A10224="","",$A10224^2)</f>
        <v>2551007.91015625</v>
      </c>
      <c r="E10224" s="32" t="n">
        <f aca="false">IF($A10224="","",IF($C10224&lt;=0,"",1/$C10224^2))</f>
        <v>1.42288565172574</v>
      </c>
      <c r="F10224" s="33" t="n">
        <f aca="false">IF(OR(ROW()-設定!$B$30&lt;2,ROW()+設定!$B$30&gt;13701,N($A10224)&lt;=0,N(INDEX($A$2:$A$13701,MIN(13700,MAX(1,ROW()-1+設定!$B$30))))&lt;=0,$A10224&lt;設定!$B$28,$A10224&gt;設定!$B$29),0,IF(AND($C10224&gt;=MAX(INDEX($C$1:$C$13701,MAX(1,ROW()-設定!$B$24)):INDEX($C$1:$C$13701,MAX(1,ROW()-1))),$C10224&gt;MAX(INDEX($C$1:$C$13701,MIN(13701,ROW()+1)):INDEX($C$1:$C$13701,MIN(13701,ROW()+設定!$B$24))),$C10224&gt;=設定!$B$32,$C10224&gt;=MAX(MIN(INDEX($C$1:$C$13701,MAX(1,ROW()-設定!$B$26)):INDEX($C$1:$C$13701,MAX(1,ROW()-1))),MIN(INDEX($C$1:$C$13701,MIN(13701,ROW()+1)):INDEX($C$1:$C$13701,MIN(13701,ROW()+設定!$B$26))))*10^(設定!$B$27/20)),1,0))</f>
        <v>0</v>
      </c>
      <c r="G10224" s="33" t="n">
        <f aca="false">$G10223+IF($F10224=1,1,0)</f>
        <v>5</v>
      </c>
      <c r="H10224" s="0" t="str">
        <f aca="false">IF($F10224=1,$G10224,"")</f>
        <v/>
      </c>
    </row>
    <row r="10225" customFormat="false" ht="15" hidden="false" customHeight="false" outlineLevel="0" collapsed="false">
      <c r="A10225" s="30" t="n">
        <v>1597.34375</v>
      </c>
      <c r="B10225" s="31" t="n">
        <v>-1.2731</v>
      </c>
      <c r="C10225" s="32" t="n">
        <f aca="false">IF($A10225="","",IF(設定!$B$21="dB",10^($B10225/20),ABS($B10225)))</f>
        <v>0.863664363265212</v>
      </c>
      <c r="D10225" s="32" t="n">
        <f aca="false">IF($A10225="","",$A10225^2)</f>
        <v>2551507.05566406</v>
      </c>
      <c r="E10225" s="32" t="n">
        <f aca="false">IF($A10225="","",IF($C10225&lt;=0,"",1/$C10225^2))</f>
        <v>1.34063329186477</v>
      </c>
      <c r="F10225" s="33" t="n">
        <f aca="false">IF(OR(ROW()-設定!$B$30&lt;2,ROW()+設定!$B$30&gt;13701,N($A10225)&lt;=0,N(INDEX($A$2:$A$13701,MIN(13700,MAX(1,ROW()-1+設定!$B$30))))&lt;=0,$A10225&lt;設定!$B$28,$A10225&gt;設定!$B$29),0,IF(AND($C10225&gt;=MAX(INDEX($C$1:$C$13701,MAX(1,ROW()-設定!$B$24)):INDEX($C$1:$C$13701,MAX(1,ROW()-1))),$C10225&gt;MAX(INDEX($C$1:$C$13701,MIN(13701,ROW()+1)):INDEX($C$1:$C$13701,MIN(13701,ROW()+設定!$B$24))),$C10225&gt;=設定!$B$32,$C10225&gt;=MAX(MIN(INDEX($C$1:$C$13701,MAX(1,ROW()-設定!$B$26)):INDEX($C$1:$C$13701,MAX(1,ROW()-1))),MIN(INDEX($C$1:$C$13701,MIN(13701,ROW()+1)):INDEX($C$1:$C$13701,MIN(13701,ROW()+設定!$B$26))))*10^(設定!$B$27/20)),1,0))</f>
        <v>0</v>
      </c>
      <c r="G10225" s="33" t="n">
        <f aca="false">$G10224+IF($F10225=1,1,0)</f>
        <v>5</v>
      </c>
      <c r="H10225" s="0" t="str">
        <f aca="false">IF($F10225=1,$G10225,"")</f>
        <v/>
      </c>
    </row>
    <row r="10226" customFormat="false" ht="15" hidden="false" customHeight="false" outlineLevel="0" collapsed="false">
      <c r="A10226" s="30" t="n">
        <v>1597.5</v>
      </c>
      <c r="B10226" s="31" t="n">
        <v>-1.4636</v>
      </c>
      <c r="C10226" s="32" t="n">
        <f aca="false">IF($A10226="","",IF(設定!$B$21="dB",10^($B10226/20),ABS($B10226)))</f>
        <v>0.844928578987602</v>
      </c>
      <c r="D10226" s="32" t="n">
        <f aca="false">IF($A10226="","",$A10226^2)</f>
        <v>2552006.25</v>
      </c>
      <c r="E10226" s="32" t="n">
        <f aca="false">IF($A10226="","",IF($C10226&lt;=0,"",1/$C10226^2))</f>
        <v>1.40074796435783</v>
      </c>
      <c r="F10226" s="33" t="n">
        <f aca="false">IF(OR(ROW()-設定!$B$30&lt;2,ROW()+設定!$B$30&gt;13701,N($A10226)&lt;=0,N(INDEX($A$2:$A$13701,MIN(13700,MAX(1,ROW()-1+設定!$B$30))))&lt;=0,$A10226&lt;設定!$B$28,$A10226&gt;設定!$B$29),0,IF(AND($C10226&gt;=MAX(INDEX($C$1:$C$13701,MAX(1,ROW()-設定!$B$24)):INDEX($C$1:$C$13701,MAX(1,ROW()-1))),$C10226&gt;MAX(INDEX($C$1:$C$13701,MIN(13701,ROW()+1)):INDEX($C$1:$C$13701,MIN(13701,ROW()+設定!$B$24))),$C10226&gt;=設定!$B$32,$C10226&gt;=MAX(MIN(INDEX($C$1:$C$13701,MAX(1,ROW()-設定!$B$26)):INDEX($C$1:$C$13701,MAX(1,ROW()-1))),MIN(INDEX($C$1:$C$13701,MIN(13701,ROW()+1)):INDEX($C$1:$C$13701,MIN(13701,ROW()+設定!$B$26))))*10^(設定!$B$27/20)),1,0))</f>
        <v>0</v>
      </c>
      <c r="G10226" s="33" t="n">
        <f aca="false">$G10225+IF($F10226=1,1,0)</f>
        <v>5</v>
      </c>
      <c r="H10226" s="0" t="str">
        <f aca="false">IF($F10226=1,$G10226,"")</f>
        <v/>
      </c>
    </row>
    <row r="10227" customFormat="false" ht="15" hidden="false" customHeight="false" outlineLevel="0" collapsed="false">
      <c r="A10227" s="30" t="n">
        <v>1597.65625</v>
      </c>
      <c r="B10227" s="31" t="n">
        <v>-1.2562</v>
      </c>
      <c r="C10227" s="32" t="n">
        <f aca="false">IF($A10227="","",IF(設定!$B$21="dB",10^($B10227/20),ABS($B10227)))</f>
        <v>0.865346417389338</v>
      </c>
      <c r="D10227" s="32" t="n">
        <f aca="false">IF($A10227="","",$A10227^2)</f>
        <v>2552505.49316406</v>
      </c>
      <c r="E10227" s="32" t="n">
        <f aca="false">IF($A10227="","",IF($C10227&lt;=0,"",1/$C10227^2))</f>
        <v>1.33542653057559</v>
      </c>
      <c r="F10227" s="33" t="n">
        <f aca="false">IF(OR(ROW()-設定!$B$30&lt;2,ROW()+設定!$B$30&gt;13701,N($A10227)&lt;=0,N(INDEX($A$2:$A$13701,MIN(13700,MAX(1,ROW()-1+設定!$B$30))))&lt;=0,$A10227&lt;設定!$B$28,$A10227&gt;設定!$B$29),0,IF(AND($C10227&gt;=MAX(INDEX($C$1:$C$13701,MAX(1,ROW()-設定!$B$24)):INDEX($C$1:$C$13701,MAX(1,ROW()-1))),$C10227&gt;MAX(INDEX($C$1:$C$13701,MIN(13701,ROW()+1)):INDEX($C$1:$C$13701,MIN(13701,ROW()+設定!$B$24))),$C10227&gt;=設定!$B$32,$C10227&gt;=MAX(MIN(INDEX($C$1:$C$13701,MAX(1,ROW()-設定!$B$26)):INDEX($C$1:$C$13701,MAX(1,ROW()-1))),MIN(INDEX($C$1:$C$13701,MIN(13701,ROW()+1)):INDEX($C$1:$C$13701,MIN(13701,ROW()+設定!$B$26))))*10^(設定!$B$27/20)),1,0))</f>
        <v>0</v>
      </c>
      <c r="G10227" s="33" t="n">
        <f aca="false">$G10226+IF($F10227=1,1,0)</f>
        <v>5</v>
      </c>
      <c r="H10227" s="0" t="str">
        <f aca="false">IF($F10227=1,$G10227,"")</f>
        <v/>
      </c>
    </row>
    <row r="10228" customFormat="false" ht="15" hidden="false" customHeight="false" outlineLevel="0" collapsed="false">
      <c r="A10228" s="30" t="n">
        <v>1597.8125</v>
      </c>
      <c r="B10228" s="31" t="n">
        <v>-1.405</v>
      </c>
      <c r="C10228" s="32" t="n">
        <f aca="false">IF($A10228="","",IF(設定!$B$21="dB",10^($B10228/20),ABS($B10228)))</f>
        <v>0.850648224755834</v>
      </c>
      <c r="D10228" s="32" t="n">
        <f aca="false">IF($A10228="","",$A10228^2)</f>
        <v>2553004.78515625</v>
      </c>
      <c r="E10228" s="32" t="n">
        <f aca="false">IF($A10228="","",IF($C10228&lt;=0,"",1/$C10228^2))</f>
        <v>1.3819744059013</v>
      </c>
      <c r="F10228" s="33" t="n">
        <f aca="false">IF(OR(ROW()-設定!$B$30&lt;2,ROW()+設定!$B$30&gt;13701,N($A10228)&lt;=0,N(INDEX($A$2:$A$13701,MIN(13700,MAX(1,ROW()-1+設定!$B$30))))&lt;=0,$A10228&lt;設定!$B$28,$A10228&gt;設定!$B$29),0,IF(AND($C10228&gt;=MAX(INDEX($C$1:$C$13701,MAX(1,ROW()-設定!$B$24)):INDEX($C$1:$C$13701,MAX(1,ROW()-1))),$C10228&gt;MAX(INDEX($C$1:$C$13701,MIN(13701,ROW()+1)):INDEX($C$1:$C$13701,MIN(13701,ROW()+設定!$B$24))),$C10228&gt;=設定!$B$32,$C10228&gt;=MAX(MIN(INDEX($C$1:$C$13701,MAX(1,ROW()-設定!$B$26)):INDEX($C$1:$C$13701,MAX(1,ROW()-1))),MIN(INDEX($C$1:$C$13701,MIN(13701,ROW()+1)):INDEX($C$1:$C$13701,MIN(13701,ROW()+設定!$B$26))))*10^(設定!$B$27/20)),1,0))</f>
        <v>0</v>
      </c>
      <c r="G10228" s="33" t="n">
        <f aca="false">$G10227+IF($F10228=1,1,0)</f>
        <v>5</v>
      </c>
      <c r="H10228" s="0" t="str">
        <f aca="false">IF($F10228=1,$G10228,"")</f>
        <v/>
      </c>
    </row>
    <row r="10229" customFormat="false" ht="15" hidden="false" customHeight="false" outlineLevel="0" collapsed="false">
      <c r="A10229" s="30" t="n">
        <v>1597.96875</v>
      </c>
      <c r="B10229" s="31" t="n">
        <v>-1.1988</v>
      </c>
      <c r="C10229" s="32" t="n">
        <f aca="false">IF($A10229="","",IF(設定!$B$21="dB",10^($B10229/20),ABS($B10229)))</f>
        <v>0.871083926335158</v>
      </c>
      <c r="D10229" s="32" t="n">
        <f aca="false">IF($A10229="","",$A10229^2)</f>
        <v>2553504.12597656</v>
      </c>
      <c r="E10229" s="32" t="n">
        <f aca="false">IF($A10229="","",IF($C10229&lt;=0,"",1/$C10229^2))</f>
        <v>1.31789254107667</v>
      </c>
      <c r="F10229" s="33" t="n">
        <f aca="false">IF(OR(ROW()-設定!$B$30&lt;2,ROW()+設定!$B$30&gt;13701,N($A10229)&lt;=0,N(INDEX($A$2:$A$13701,MIN(13700,MAX(1,ROW()-1+設定!$B$30))))&lt;=0,$A10229&lt;設定!$B$28,$A10229&gt;設定!$B$29),0,IF(AND($C10229&gt;=MAX(INDEX($C$1:$C$13701,MAX(1,ROW()-設定!$B$24)):INDEX($C$1:$C$13701,MAX(1,ROW()-1))),$C10229&gt;MAX(INDEX($C$1:$C$13701,MIN(13701,ROW()+1)):INDEX($C$1:$C$13701,MIN(13701,ROW()+設定!$B$24))),$C10229&gt;=設定!$B$32,$C10229&gt;=MAX(MIN(INDEX($C$1:$C$13701,MAX(1,ROW()-設定!$B$26)):INDEX($C$1:$C$13701,MAX(1,ROW()-1))),MIN(INDEX($C$1:$C$13701,MIN(13701,ROW()+1)):INDEX($C$1:$C$13701,MIN(13701,ROW()+設定!$B$26))))*10^(設定!$B$27/20)),1,0))</f>
        <v>0</v>
      </c>
      <c r="G10229" s="33" t="n">
        <f aca="false">$G10228+IF($F10229=1,1,0)</f>
        <v>5</v>
      </c>
      <c r="H10229" s="0" t="str">
        <f aca="false">IF($F10229=1,$G10229,"")</f>
        <v/>
      </c>
    </row>
    <row r="10230" customFormat="false" ht="15" hidden="false" customHeight="false" outlineLevel="0" collapsed="false">
      <c r="A10230" s="30" t="n">
        <v>1598.125</v>
      </c>
      <c r="B10230" s="31" t="n">
        <v>-1.1822</v>
      </c>
      <c r="C10230" s="32" t="n">
        <f aca="false">IF($A10230="","",IF(設定!$B$21="dB",10^($B10230/20),ABS($B10230)))</f>
        <v>0.872750286393059</v>
      </c>
      <c r="D10230" s="32" t="n">
        <f aca="false">IF($A10230="","",$A10230^2)</f>
        <v>2554003.515625</v>
      </c>
      <c r="E10230" s="32" t="n">
        <f aca="false">IF($A10230="","",IF($C10230&lt;=0,"",1/$C10230^2))</f>
        <v>1.3128647868345</v>
      </c>
      <c r="F10230" s="33" t="n">
        <f aca="false">IF(OR(ROW()-設定!$B$30&lt;2,ROW()+設定!$B$30&gt;13701,N($A10230)&lt;=0,N(INDEX($A$2:$A$13701,MIN(13700,MAX(1,ROW()-1+設定!$B$30))))&lt;=0,$A10230&lt;設定!$B$28,$A10230&gt;設定!$B$29),0,IF(AND($C10230&gt;=MAX(INDEX($C$1:$C$13701,MAX(1,ROW()-設定!$B$24)):INDEX($C$1:$C$13701,MAX(1,ROW()-1))),$C10230&gt;MAX(INDEX($C$1:$C$13701,MIN(13701,ROW()+1)):INDEX($C$1:$C$13701,MIN(13701,ROW()+設定!$B$24))),$C10230&gt;=設定!$B$32,$C10230&gt;=MAX(MIN(INDEX($C$1:$C$13701,MAX(1,ROW()-設定!$B$26)):INDEX($C$1:$C$13701,MAX(1,ROW()-1))),MIN(INDEX($C$1:$C$13701,MIN(13701,ROW()+1)):INDEX($C$1:$C$13701,MIN(13701,ROW()+設定!$B$26))))*10^(設定!$B$27/20)),1,0))</f>
        <v>0</v>
      </c>
      <c r="G10230" s="33" t="n">
        <f aca="false">$G10229+IF($F10230=1,1,0)</f>
        <v>5</v>
      </c>
      <c r="H10230" s="0" t="str">
        <f aca="false">IF($F10230=1,$G10230,"")</f>
        <v/>
      </c>
    </row>
    <row r="10231" customFormat="false" ht="15" hidden="false" customHeight="false" outlineLevel="0" collapsed="false">
      <c r="A10231" s="30" t="n">
        <v>1598.28125</v>
      </c>
      <c r="B10231" s="31" t="n">
        <v>-1.111</v>
      </c>
      <c r="C10231" s="32" t="n">
        <f aca="false">IF($A10231="","",IF(設定!$B$21="dB",10^($B10231/20),ABS($B10231)))</f>
        <v>0.879933799732946</v>
      </c>
      <c r="D10231" s="32" t="n">
        <f aca="false">IF($A10231="","",$A10231^2)</f>
        <v>2554502.95410156</v>
      </c>
      <c r="E10231" s="32" t="n">
        <f aca="false">IF($A10231="","",IF($C10231&lt;=0,"",1/$C10231^2))</f>
        <v>1.29151662207085</v>
      </c>
      <c r="F10231" s="33" t="n">
        <f aca="false">IF(OR(ROW()-設定!$B$30&lt;2,ROW()+設定!$B$30&gt;13701,N($A10231)&lt;=0,N(INDEX($A$2:$A$13701,MIN(13700,MAX(1,ROW()-1+設定!$B$30))))&lt;=0,$A10231&lt;設定!$B$28,$A10231&gt;設定!$B$29),0,IF(AND($C10231&gt;=MAX(INDEX($C$1:$C$13701,MAX(1,ROW()-設定!$B$24)):INDEX($C$1:$C$13701,MAX(1,ROW()-1))),$C10231&gt;MAX(INDEX($C$1:$C$13701,MIN(13701,ROW()+1)):INDEX($C$1:$C$13701,MIN(13701,ROW()+設定!$B$24))),$C10231&gt;=設定!$B$32,$C10231&gt;=MAX(MIN(INDEX($C$1:$C$13701,MAX(1,ROW()-設定!$B$26)):INDEX($C$1:$C$13701,MAX(1,ROW()-1))),MIN(INDEX($C$1:$C$13701,MIN(13701,ROW()+1)):INDEX($C$1:$C$13701,MIN(13701,ROW()+設定!$B$26))))*10^(設定!$B$27/20)),1,0))</f>
        <v>0</v>
      </c>
      <c r="G10231" s="33" t="n">
        <f aca="false">$G10230+IF($F10231=1,1,0)</f>
        <v>5</v>
      </c>
      <c r="H10231" s="0" t="str">
        <f aca="false">IF($F10231=1,$G10231,"")</f>
        <v/>
      </c>
    </row>
    <row r="10232" customFormat="false" ht="15" hidden="false" customHeight="false" outlineLevel="0" collapsed="false">
      <c r="A10232" s="30" t="n">
        <v>1598.4375</v>
      </c>
      <c r="B10232" s="31" t="n">
        <v>-0.9648</v>
      </c>
      <c r="C10232" s="32" t="n">
        <f aca="false">IF($A10232="","",IF(設定!$B$21="dB",10^($B10232/20),ABS($B10232)))</f>
        <v>0.894870105386969</v>
      </c>
      <c r="D10232" s="32" t="n">
        <f aca="false">IF($A10232="","",$A10232^2)</f>
        <v>2555002.44140625</v>
      </c>
      <c r="E10232" s="32" t="n">
        <f aca="false">IF($A10232="","",IF($C10232&lt;=0,"",1/$C10232^2))</f>
        <v>1.24876293560781</v>
      </c>
      <c r="F10232" s="33" t="n">
        <f aca="false">IF(OR(ROW()-設定!$B$30&lt;2,ROW()+設定!$B$30&gt;13701,N($A10232)&lt;=0,N(INDEX($A$2:$A$13701,MIN(13700,MAX(1,ROW()-1+設定!$B$30))))&lt;=0,$A10232&lt;設定!$B$28,$A10232&gt;設定!$B$29),0,IF(AND($C10232&gt;=MAX(INDEX($C$1:$C$13701,MAX(1,ROW()-設定!$B$24)):INDEX($C$1:$C$13701,MAX(1,ROW()-1))),$C10232&gt;MAX(INDEX($C$1:$C$13701,MIN(13701,ROW()+1)):INDEX($C$1:$C$13701,MIN(13701,ROW()+設定!$B$24))),$C10232&gt;=設定!$B$32,$C10232&gt;=MAX(MIN(INDEX($C$1:$C$13701,MAX(1,ROW()-設定!$B$26)):INDEX($C$1:$C$13701,MAX(1,ROW()-1))),MIN(INDEX($C$1:$C$13701,MIN(13701,ROW()+1)):INDEX($C$1:$C$13701,MIN(13701,ROW()+設定!$B$26))))*10^(設定!$B$27/20)),1,0))</f>
        <v>0</v>
      </c>
      <c r="G10232" s="33" t="n">
        <f aca="false">$G10231+IF($F10232=1,1,0)</f>
        <v>5</v>
      </c>
      <c r="H10232" s="0" t="str">
        <f aca="false">IF($F10232=1,$G10232,"")</f>
        <v/>
      </c>
    </row>
    <row r="10233" customFormat="false" ht="15" hidden="false" customHeight="false" outlineLevel="0" collapsed="false">
      <c r="A10233" s="30" t="n">
        <v>1598.59375</v>
      </c>
      <c r="B10233" s="31" t="n">
        <v>-1.1715</v>
      </c>
      <c r="C10233" s="32" t="n">
        <f aca="false">IF($A10233="","",IF(設定!$B$21="dB",10^($B10233/20),ABS($B10233)))</f>
        <v>0.873826075142617</v>
      </c>
      <c r="D10233" s="32" t="n">
        <f aca="false">IF($A10233="","",$A10233^2)</f>
        <v>2555501.97753906</v>
      </c>
      <c r="E10233" s="32" t="n">
        <f aca="false">IF($A10233="","",IF($C10233&lt;=0,"",1/$C10233^2))</f>
        <v>1.30963417651331</v>
      </c>
      <c r="F10233" s="33" t="n">
        <f aca="false">IF(OR(ROW()-設定!$B$30&lt;2,ROW()+設定!$B$30&gt;13701,N($A10233)&lt;=0,N(INDEX($A$2:$A$13701,MIN(13700,MAX(1,ROW()-1+設定!$B$30))))&lt;=0,$A10233&lt;設定!$B$28,$A10233&gt;設定!$B$29),0,IF(AND($C10233&gt;=MAX(INDEX($C$1:$C$13701,MAX(1,ROW()-設定!$B$24)):INDEX($C$1:$C$13701,MAX(1,ROW()-1))),$C10233&gt;MAX(INDEX($C$1:$C$13701,MIN(13701,ROW()+1)):INDEX($C$1:$C$13701,MIN(13701,ROW()+設定!$B$24))),$C10233&gt;=設定!$B$32,$C10233&gt;=MAX(MIN(INDEX($C$1:$C$13701,MAX(1,ROW()-設定!$B$26)):INDEX($C$1:$C$13701,MAX(1,ROW()-1))),MIN(INDEX($C$1:$C$13701,MIN(13701,ROW()+1)):INDEX($C$1:$C$13701,MIN(13701,ROW()+設定!$B$26))))*10^(設定!$B$27/20)),1,0))</f>
        <v>0</v>
      </c>
      <c r="G10233" s="33" t="n">
        <f aca="false">$G10232+IF($F10233=1,1,0)</f>
        <v>5</v>
      </c>
      <c r="H10233" s="0" t="str">
        <f aca="false">IF($F10233=1,$G10233,"")</f>
        <v/>
      </c>
    </row>
    <row r="10234" customFormat="false" ht="15" hidden="false" customHeight="false" outlineLevel="0" collapsed="false">
      <c r="A10234" s="30" t="n">
        <v>1598.75</v>
      </c>
      <c r="B10234" s="31" t="n">
        <v>-0.8934</v>
      </c>
      <c r="C10234" s="32" t="n">
        <f aca="false">IF($A10234="","",IF(設定!$B$21="dB",10^($B10234/20),ABS($B10234)))</f>
        <v>0.902256459551348</v>
      </c>
      <c r="D10234" s="32" t="n">
        <f aca="false">IF($A10234="","",$A10234^2)</f>
        <v>2556001.5625</v>
      </c>
      <c r="E10234" s="32" t="n">
        <f aca="false">IF($A10234="","",IF($C10234&lt;=0,"",1/$C10234^2))</f>
        <v>1.2284005437189</v>
      </c>
      <c r="F10234" s="33" t="n">
        <f aca="false">IF(OR(ROW()-設定!$B$30&lt;2,ROW()+設定!$B$30&gt;13701,N($A10234)&lt;=0,N(INDEX($A$2:$A$13701,MIN(13700,MAX(1,ROW()-1+設定!$B$30))))&lt;=0,$A10234&lt;設定!$B$28,$A10234&gt;設定!$B$29),0,IF(AND($C10234&gt;=MAX(INDEX($C$1:$C$13701,MAX(1,ROW()-設定!$B$24)):INDEX($C$1:$C$13701,MAX(1,ROW()-1))),$C10234&gt;MAX(INDEX($C$1:$C$13701,MIN(13701,ROW()+1)):INDEX($C$1:$C$13701,MIN(13701,ROW()+設定!$B$24))),$C10234&gt;=設定!$B$32,$C10234&gt;=MAX(MIN(INDEX($C$1:$C$13701,MAX(1,ROW()-設定!$B$26)):INDEX($C$1:$C$13701,MAX(1,ROW()-1))),MIN(INDEX($C$1:$C$13701,MIN(13701,ROW()+1)):INDEX($C$1:$C$13701,MIN(13701,ROW()+設定!$B$26))))*10^(設定!$B$27/20)),1,0))</f>
        <v>0</v>
      </c>
      <c r="G10234" s="33" t="n">
        <f aca="false">$G10233+IF($F10234=1,1,0)</f>
        <v>5</v>
      </c>
      <c r="H10234" s="0" t="str">
        <f aca="false">IF($F10234=1,$G10234,"")</f>
        <v/>
      </c>
    </row>
    <row r="10235" customFormat="false" ht="15" hidden="false" customHeight="false" outlineLevel="0" collapsed="false">
      <c r="A10235" s="30" t="n">
        <v>1598.90625</v>
      </c>
      <c r="B10235" s="31" t="n">
        <v>-0.9316</v>
      </c>
      <c r="C10235" s="32" t="n">
        <f aca="false">IF($A10235="","",IF(設定!$B$21="dB",10^($B10235/20),ABS($B10235)))</f>
        <v>0.898297104887351</v>
      </c>
      <c r="D10235" s="32" t="n">
        <f aca="false">IF($A10235="","",$A10235^2)</f>
        <v>2556501.19628906</v>
      </c>
      <c r="E10235" s="32" t="n">
        <f aca="false">IF($A10235="","",IF($C10235&lt;=0,"",1/$C10235^2))</f>
        <v>1.2392530601393</v>
      </c>
      <c r="F10235" s="33" t="n">
        <f aca="false">IF(OR(ROW()-設定!$B$30&lt;2,ROW()+設定!$B$30&gt;13701,N($A10235)&lt;=0,N(INDEX($A$2:$A$13701,MIN(13700,MAX(1,ROW()-1+設定!$B$30))))&lt;=0,$A10235&lt;設定!$B$28,$A10235&gt;設定!$B$29),0,IF(AND($C10235&gt;=MAX(INDEX($C$1:$C$13701,MAX(1,ROW()-設定!$B$24)):INDEX($C$1:$C$13701,MAX(1,ROW()-1))),$C10235&gt;MAX(INDEX($C$1:$C$13701,MIN(13701,ROW()+1)):INDEX($C$1:$C$13701,MIN(13701,ROW()+設定!$B$24))),$C10235&gt;=設定!$B$32,$C10235&gt;=MAX(MIN(INDEX($C$1:$C$13701,MAX(1,ROW()-設定!$B$26)):INDEX($C$1:$C$13701,MAX(1,ROW()-1))),MIN(INDEX($C$1:$C$13701,MIN(13701,ROW()+1)):INDEX($C$1:$C$13701,MIN(13701,ROW()+設定!$B$26))))*10^(設定!$B$27/20)),1,0))</f>
        <v>0</v>
      </c>
      <c r="G10235" s="33" t="n">
        <f aca="false">$G10234+IF($F10235=1,1,0)</f>
        <v>5</v>
      </c>
      <c r="H10235" s="0" t="str">
        <f aca="false">IF($F10235=1,$G10235,"")</f>
        <v/>
      </c>
    </row>
    <row r="10236" customFormat="false" ht="15" hidden="false" customHeight="false" outlineLevel="0" collapsed="false">
      <c r="A10236" s="30" t="n">
        <v>1599.0625</v>
      </c>
      <c r="B10236" s="31" t="n">
        <v>-0.7703</v>
      </c>
      <c r="C10236" s="32" t="n">
        <f aca="false">IF($A10236="","",IF(設定!$B$21="dB",10^($B10236/20),ABS($B10236)))</f>
        <v>0.915134651104339</v>
      </c>
      <c r="D10236" s="32" t="n">
        <f aca="false">IF($A10236="","",$A10236^2)</f>
        <v>2557000.87890625</v>
      </c>
      <c r="E10236" s="32" t="n">
        <f aca="false">IF($A10236="","",IF($C10236&lt;=0,"",1/$C10236^2))</f>
        <v>1.19407058508934</v>
      </c>
      <c r="F10236" s="33" t="n">
        <f aca="false">IF(OR(ROW()-設定!$B$30&lt;2,ROW()+設定!$B$30&gt;13701,N($A10236)&lt;=0,N(INDEX($A$2:$A$13701,MIN(13700,MAX(1,ROW()-1+設定!$B$30))))&lt;=0,$A10236&lt;設定!$B$28,$A10236&gt;設定!$B$29),0,IF(AND($C10236&gt;=MAX(INDEX($C$1:$C$13701,MAX(1,ROW()-設定!$B$24)):INDEX($C$1:$C$13701,MAX(1,ROW()-1))),$C10236&gt;MAX(INDEX($C$1:$C$13701,MIN(13701,ROW()+1)):INDEX($C$1:$C$13701,MIN(13701,ROW()+設定!$B$24))),$C10236&gt;=設定!$B$32,$C10236&gt;=MAX(MIN(INDEX($C$1:$C$13701,MAX(1,ROW()-設定!$B$26)):INDEX($C$1:$C$13701,MAX(1,ROW()-1))),MIN(INDEX($C$1:$C$13701,MIN(13701,ROW()+1)):INDEX($C$1:$C$13701,MIN(13701,ROW()+設定!$B$26))))*10^(設定!$B$27/20)),1,0))</f>
        <v>0</v>
      </c>
      <c r="G10236" s="33" t="n">
        <f aca="false">$G10235+IF($F10236=1,1,0)</f>
        <v>5</v>
      </c>
      <c r="H10236" s="0" t="str">
        <f aca="false">IF($F10236=1,$G10236,"")</f>
        <v/>
      </c>
    </row>
    <row r="10237" customFormat="false" ht="15" hidden="false" customHeight="false" outlineLevel="0" collapsed="false">
      <c r="A10237" s="30" t="n">
        <v>1599.21875</v>
      </c>
      <c r="B10237" s="31" t="n">
        <v>-0.683</v>
      </c>
      <c r="C10237" s="32" t="n">
        <f aca="false">IF($A10237="","",IF(設定!$B$21="dB",10^($B10237/20),ABS($B10237)))</f>
        <v>0.924378849652123</v>
      </c>
      <c r="D10237" s="32" t="n">
        <f aca="false">IF($A10237="","",$A10237^2)</f>
        <v>2557500.61035156</v>
      </c>
      <c r="E10237" s="32" t="n">
        <f aca="false">IF($A10237="","",IF($C10237&lt;=0,"",1/$C10237^2))</f>
        <v>1.17030753166884</v>
      </c>
      <c r="F10237" s="33" t="n">
        <f aca="false">IF(OR(ROW()-設定!$B$30&lt;2,ROW()+設定!$B$30&gt;13701,N($A10237)&lt;=0,N(INDEX($A$2:$A$13701,MIN(13700,MAX(1,ROW()-1+設定!$B$30))))&lt;=0,$A10237&lt;設定!$B$28,$A10237&gt;設定!$B$29),0,IF(AND($C10237&gt;=MAX(INDEX($C$1:$C$13701,MAX(1,ROW()-設定!$B$24)):INDEX($C$1:$C$13701,MAX(1,ROW()-1))),$C10237&gt;MAX(INDEX($C$1:$C$13701,MIN(13701,ROW()+1)):INDEX($C$1:$C$13701,MIN(13701,ROW()+設定!$B$24))),$C10237&gt;=設定!$B$32,$C10237&gt;=MAX(MIN(INDEX($C$1:$C$13701,MAX(1,ROW()-設定!$B$26)):INDEX($C$1:$C$13701,MAX(1,ROW()-1))),MIN(INDEX($C$1:$C$13701,MIN(13701,ROW()+1)):INDEX($C$1:$C$13701,MIN(13701,ROW()+設定!$B$26))))*10^(設定!$B$27/20)),1,0))</f>
        <v>0</v>
      </c>
      <c r="G10237" s="33" t="n">
        <f aca="false">$G10236+IF($F10237=1,1,0)</f>
        <v>5</v>
      </c>
      <c r="H10237" s="0" t="str">
        <f aca="false">IF($F10237=1,$G10237,"")</f>
        <v/>
      </c>
    </row>
    <row r="10238" customFormat="false" ht="15" hidden="false" customHeight="false" outlineLevel="0" collapsed="false">
      <c r="A10238" s="30" t="n">
        <v>1599.375</v>
      </c>
      <c r="B10238" s="31" t="n">
        <v>-0.7059</v>
      </c>
      <c r="C10238" s="32" t="n">
        <f aca="false">IF($A10238="","",IF(設定!$B$21="dB",10^($B10238/20),ABS($B10238)))</f>
        <v>0.921944971674201</v>
      </c>
      <c r="D10238" s="32" t="n">
        <f aca="false">IF($A10238="","",$A10238^2)</f>
        <v>2558000.390625</v>
      </c>
      <c r="E10238" s="32" t="n">
        <f aca="false">IF($A10238="","",IF($C10238&lt;=0,"",1/$C10238^2))</f>
        <v>1.1764947675622</v>
      </c>
      <c r="F10238" s="33" t="n">
        <f aca="false">IF(OR(ROW()-設定!$B$30&lt;2,ROW()+設定!$B$30&gt;13701,N($A10238)&lt;=0,N(INDEX($A$2:$A$13701,MIN(13700,MAX(1,ROW()-1+設定!$B$30))))&lt;=0,$A10238&lt;設定!$B$28,$A10238&gt;設定!$B$29),0,IF(AND($C10238&gt;=MAX(INDEX($C$1:$C$13701,MAX(1,ROW()-設定!$B$24)):INDEX($C$1:$C$13701,MAX(1,ROW()-1))),$C10238&gt;MAX(INDEX($C$1:$C$13701,MIN(13701,ROW()+1)):INDEX($C$1:$C$13701,MIN(13701,ROW()+設定!$B$24))),$C10238&gt;=設定!$B$32,$C10238&gt;=MAX(MIN(INDEX($C$1:$C$13701,MAX(1,ROW()-設定!$B$26)):INDEX($C$1:$C$13701,MAX(1,ROW()-1))),MIN(INDEX($C$1:$C$13701,MIN(13701,ROW()+1)):INDEX($C$1:$C$13701,MIN(13701,ROW()+設定!$B$26))))*10^(設定!$B$27/20)),1,0))</f>
        <v>0</v>
      </c>
      <c r="G10238" s="33" t="n">
        <f aca="false">$G10237+IF($F10238=1,1,0)</f>
        <v>5</v>
      </c>
      <c r="H10238" s="0" t="str">
        <f aca="false">IF($F10238=1,$G10238,"")</f>
        <v/>
      </c>
    </row>
    <row r="10239" customFormat="false" ht="15" hidden="false" customHeight="false" outlineLevel="0" collapsed="false">
      <c r="A10239" s="30" t="n">
        <v>1599.53125</v>
      </c>
      <c r="B10239" s="31" t="n">
        <v>-0.6496</v>
      </c>
      <c r="C10239" s="32" t="n">
        <f aca="false">IF($A10239="","",IF(設定!$B$21="dB",10^($B10239/20),ABS($B10239)))</f>
        <v>0.927940222369842</v>
      </c>
      <c r="D10239" s="32" t="n">
        <f aca="false">IF($A10239="","",$A10239^2)</f>
        <v>2558500.21972656</v>
      </c>
      <c r="E10239" s="32" t="n">
        <f aca="false">IF($A10239="","",IF($C10239&lt;=0,"",1/$C10239^2))</f>
        <v>1.16134164539592</v>
      </c>
      <c r="F10239" s="33" t="n">
        <f aca="false">IF(OR(ROW()-設定!$B$30&lt;2,ROW()+設定!$B$30&gt;13701,N($A10239)&lt;=0,N(INDEX($A$2:$A$13701,MIN(13700,MAX(1,ROW()-1+設定!$B$30))))&lt;=0,$A10239&lt;設定!$B$28,$A10239&gt;設定!$B$29),0,IF(AND($C10239&gt;=MAX(INDEX($C$1:$C$13701,MAX(1,ROW()-設定!$B$24)):INDEX($C$1:$C$13701,MAX(1,ROW()-1))),$C10239&gt;MAX(INDEX($C$1:$C$13701,MIN(13701,ROW()+1)):INDEX($C$1:$C$13701,MIN(13701,ROW()+設定!$B$24))),$C10239&gt;=設定!$B$32,$C10239&gt;=MAX(MIN(INDEX($C$1:$C$13701,MAX(1,ROW()-設定!$B$26)):INDEX($C$1:$C$13701,MAX(1,ROW()-1))),MIN(INDEX($C$1:$C$13701,MIN(13701,ROW()+1)):INDEX($C$1:$C$13701,MIN(13701,ROW()+設定!$B$26))))*10^(設定!$B$27/20)),1,0))</f>
        <v>0</v>
      </c>
      <c r="G10239" s="33" t="n">
        <f aca="false">$G10238+IF($F10239=1,1,0)</f>
        <v>5</v>
      </c>
      <c r="H10239" s="0" t="str">
        <f aca="false">IF($F10239=1,$G10239,"")</f>
        <v/>
      </c>
    </row>
    <row r="10240" customFormat="false" ht="15" hidden="false" customHeight="false" outlineLevel="0" collapsed="false">
      <c r="A10240" s="30" t="n">
        <v>1599.6875</v>
      </c>
      <c r="B10240" s="31" t="n">
        <v>-0.6749</v>
      </c>
      <c r="C10240" s="32" t="n">
        <f aca="false">IF($A10240="","",IF(設定!$B$21="dB",10^($B10240/20),ABS($B10240)))</f>
        <v>0.925241278405873</v>
      </c>
      <c r="D10240" s="32" t="n">
        <f aca="false">IF($A10240="","",$A10240^2)</f>
        <v>2559000.09765625</v>
      </c>
      <c r="E10240" s="32" t="n">
        <f aca="false">IF($A10240="","",IF($C10240&lt;=0,"",1/$C10240^2))</f>
        <v>1.16812683243735</v>
      </c>
      <c r="F10240" s="33" t="n">
        <f aca="false">IF(OR(ROW()-設定!$B$30&lt;2,ROW()+設定!$B$30&gt;13701,N($A10240)&lt;=0,N(INDEX($A$2:$A$13701,MIN(13700,MAX(1,ROW()-1+設定!$B$30))))&lt;=0,$A10240&lt;設定!$B$28,$A10240&gt;設定!$B$29),0,IF(AND($C10240&gt;=MAX(INDEX($C$1:$C$13701,MAX(1,ROW()-設定!$B$24)):INDEX($C$1:$C$13701,MAX(1,ROW()-1))),$C10240&gt;MAX(INDEX($C$1:$C$13701,MIN(13701,ROW()+1)):INDEX($C$1:$C$13701,MIN(13701,ROW()+設定!$B$24))),$C10240&gt;=設定!$B$32,$C10240&gt;=MAX(MIN(INDEX($C$1:$C$13701,MAX(1,ROW()-設定!$B$26)):INDEX($C$1:$C$13701,MAX(1,ROW()-1))),MIN(INDEX($C$1:$C$13701,MIN(13701,ROW()+1)):INDEX($C$1:$C$13701,MIN(13701,ROW()+設定!$B$26))))*10^(設定!$B$27/20)),1,0))</f>
        <v>0</v>
      </c>
      <c r="G10240" s="33" t="n">
        <f aca="false">$G10239+IF($F10240=1,1,0)</f>
        <v>5</v>
      </c>
      <c r="H10240" s="0" t="str">
        <f aca="false">IF($F10240=1,$G10240,"")</f>
        <v/>
      </c>
    </row>
    <row r="10241" customFormat="false" ht="15" hidden="false" customHeight="false" outlineLevel="0" collapsed="false">
      <c r="A10241" s="30" t="n">
        <v>1599.84375</v>
      </c>
      <c r="B10241" s="31" t="n">
        <v>-0.435</v>
      </c>
      <c r="C10241" s="32" t="n">
        <f aca="false">IF($A10241="","",IF(設定!$B$21="dB",10^($B10241/20),ABS($B10241)))</f>
        <v>0.951152163293613</v>
      </c>
      <c r="D10241" s="32" t="n">
        <f aca="false">IF($A10241="","",$A10241^2)</f>
        <v>2559500.02441406</v>
      </c>
      <c r="E10241" s="32" t="n">
        <f aca="false">IF($A10241="","",IF($C10241&lt;=0,"",1/$C10241^2))</f>
        <v>1.10535046938284</v>
      </c>
      <c r="F10241" s="33" t="n">
        <f aca="false">IF(OR(ROW()-設定!$B$30&lt;2,ROW()+設定!$B$30&gt;13701,N($A10241)&lt;=0,N(INDEX($A$2:$A$13701,MIN(13700,MAX(1,ROW()-1+設定!$B$30))))&lt;=0,$A10241&lt;設定!$B$28,$A10241&gt;設定!$B$29),0,IF(AND($C10241&gt;=MAX(INDEX($C$1:$C$13701,MAX(1,ROW()-設定!$B$24)):INDEX($C$1:$C$13701,MAX(1,ROW()-1))),$C10241&gt;MAX(INDEX($C$1:$C$13701,MIN(13701,ROW()+1)):INDEX($C$1:$C$13701,MIN(13701,ROW()+設定!$B$24))),$C10241&gt;=設定!$B$32,$C10241&gt;=MAX(MIN(INDEX($C$1:$C$13701,MAX(1,ROW()-設定!$B$26)):INDEX($C$1:$C$13701,MAX(1,ROW()-1))),MIN(INDEX($C$1:$C$13701,MIN(13701,ROW()+1)):INDEX($C$1:$C$13701,MIN(13701,ROW()+設定!$B$26))))*10^(設定!$B$27/20)),1,0))</f>
        <v>0</v>
      </c>
      <c r="G10241" s="33" t="n">
        <f aca="false">$G10240+IF($F10241=1,1,0)</f>
        <v>5</v>
      </c>
      <c r="H10241" s="0" t="str">
        <f aca="false">IF($F10241=1,$G10241,"")</f>
        <v/>
      </c>
    </row>
    <row r="10242" customFormat="false" ht="15" hidden="false" customHeight="false" outlineLevel="0" collapsed="false">
      <c r="A10242" s="30" t="n">
        <v>1600</v>
      </c>
      <c r="B10242" s="31" t="n">
        <v>-0.5087</v>
      </c>
      <c r="C10242" s="32" t="n">
        <f aca="false">IF($A10242="","",IF(設定!$B$21="dB",10^($B10242/20),ABS($B10242)))</f>
        <v>0.943115755175409</v>
      </c>
      <c r="D10242" s="32" t="n">
        <f aca="false">IF($A10242="","",$A10242^2)</f>
        <v>2560000</v>
      </c>
      <c r="E10242" s="32" t="n">
        <f aca="false">IF($A10242="","",IF($C10242&lt;=0,"",1/$C10242^2))</f>
        <v>1.12426838952106</v>
      </c>
      <c r="F10242" s="33" t="n">
        <f aca="false">IF(OR(ROW()-設定!$B$30&lt;2,ROW()+設定!$B$30&gt;13701,N($A10242)&lt;=0,N(INDEX($A$2:$A$13701,MIN(13700,MAX(1,ROW()-1+設定!$B$30))))&lt;=0,$A10242&lt;設定!$B$28,$A10242&gt;設定!$B$29),0,IF(AND($C10242&gt;=MAX(INDEX($C$1:$C$13701,MAX(1,ROW()-設定!$B$24)):INDEX($C$1:$C$13701,MAX(1,ROW()-1))),$C10242&gt;MAX(INDEX($C$1:$C$13701,MIN(13701,ROW()+1)):INDEX($C$1:$C$13701,MIN(13701,ROW()+設定!$B$24))),$C10242&gt;=設定!$B$32,$C10242&gt;=MAX(MIN(INDEX($C$1:$C$13701,MAX(1,ROW()-設定!$B$26)):INDEX($C$1:$C$13701,MAX(1,ROW()-1))),MIN(INDEX($C$1:$C$13701,MIN(13701,ROW()+1)):INDEX($C$1:$C$13701,MIN(13701,ROW()+設定!$B$26))))*10^(設定!$B$27/20)),1,0))</f>
        <v>0</v>
      </c>
      <c r="G10242" s="33" t="n">
        <f aca="false">$G10241+IF($F10242=1,1,0)</f>
        <v>5</v>
      </c>
      <c r="H10242" s="0" t="str">
        <f aca="false">IF($F10242=1,$G10242,"")</f>
        <v/>
      </c>
    </row>
    <row r="10243" customFormat="false" ht="15" hidden="false" customHeight="false" outlineLevel="0" collapsed="false">
      <c r="A10243" s="30" t="n">
        <v>1600.15625</v>
      </c>
      <c r="B10243" s="31" t="n">
        <v>-0.3302</v>
      </c>
      <c r="C10243" s="32" t="n">
        <f aca="false">IF($A10243="","",IF(設定!$B$21="dB",10^($B10243/20),ABS($B10243)))</f>
        <v>0.962697845781024</v>
      </c>
      <c r="D10243" s="32" t="n">
        <f aca="false">IF($A10243="","",$A10243^2)</f>
        <v>2560500.02441406</v>
      </c>
      <c r="E10243" s="32" t="n">
        <f aca="false">IF($A10243="","",IF($C10243&lt;=0,"",1/$C10243^2))</f>
        <v>1.07899641070671</v>
      </c>
      <c r="F10243" s="33" t="n">
        <f aca="false">IF(OR(ROW()-設定!$B$30&lt;2,ROW()+設定!$B$30&gt;13701,N($A10243)&lt;=0,N(INDEX($A$2:$A$13701,MIN(13700,MAX(1,ROW()-1+設定!$B$30))))&lt;=0,$A10243&lt;設定!$B$28,$A10243&gt;設定!$B$29),0,IF(AND($C10243&gt;=MAX(INDEX($C$1:$C$13701,MAX(1,ROW()-設定!$B$24)):INDEX($C$1:$C$13701,MAX(1,ROW()-1))),$C10243&gt;MAX(INDEX($C$1:$C$13701,MIN(13701,ROW()+1)):INDEX($C$1:$C$13701,MIN(13701,ROW()+設定!$B$24))),$C10243&gt;=設定!$B$32,$C10243&gt;=MAX(MIN(INDEX($C$1:$C$13701,MAX(1,ROW()-設定!$B$26)):INDEX($C$1:$C$13701,MAX(1,ROW()-1))),MIN(INDEX($C$1:$C$13701,MIN(13701,ROW()+1)):INDEX($C$1:$C$13701,MIN(13701,ROW()+設定!$B$26))))*10^(設定!$B$27/20)),1,0))</f>
        <v>0</v>
      </c>
      <c r="G10243" s="33" t="n">
        <f aca="false">$G10242+IF($F10243=1,1,0)</f>
        <v>5</v>
      </c>
      <c r="H10243" s="0" t="str">
        <f aca="false">IF($F10243=1,$G10243,"")</f>
        <v/>
      </c>
    </row>
    <row r="10244" customFormat="false" ht="15" hidden="false" customHeight="false" outlineLevel="0" collapsed="false">
      <c r="A10244" s="30" t="n">
        <v>1600.3125</v>
      </c>
      <c r="B10244" s="31" t="n">
        <v>-0.4755</v>
      </c>
      <c r="C10244" s="32" t="n">
        <f aca="false">IF($A10244="","",IF(設定!$B$21="dB",10^($B10244/20),ABS($B10244)))</f>
        <v>0.946727516482813</v>
      </c>
      <c r="D10244" s="32" t="n">
        <f aca="false">IF($A10244="","",$A10244^2)</f>
        <v>2561000.09765625</v>
      </c>
      <c r="E10244" s="32" t="n">
        <f aca="false">IF($A10244="","",IF($C10244&lt;=0,"",1/$C10244^2))</f>
        <v>1.11570659442556</v>
      </c>
      <c r="F10244" s="33" t="n">
        <f aca="false">IF(OR(ROW()-設定!$B$30&lt;2,ROW()+設定!$B$30&gt;13701,N($A10244)&lt;=0,N(INDEX($A$2:$A$13701,MIN(13700,MAX(1,ROW()-1+設定!$B$30))))&lt;=0,$A10244&lt;設定!$B$28,$A10244&gt;設定!$B$29),0,IF(AND($C10244&gt;=MAX(INDEX($C$1:$C$13701,MAX(1,ROW()-設定!$B$24)):INDEX($C$1:$C$13701,MAX(1,ROW()-1))),$C10244&gt;MAX(INDEX($C$1:$C$13701,MIN(13701,ROW()+1)):INDEX($C$1:$C$13701,MIN(13701,ROW()+設定!$B$24))),$C10244&gt;=設定!$B$32,$C10244&gt;=MAX(MIN(INDEX($C$1:$C$13701,MAX(1,ROW()-設定!$B$26)):INDEX($C$1:$C$13701,MAX(1,ROW()-1))),MIN(INDEX($C$1:$C$13701,MIN(13701,ROW()+1)):INDEX($C$1:$C$13701,MIN(13701,ROW()+設定!$B$26))))*10^(設定!$B$27/20)),1,0))</f>
        <v>0</v>
      </c>
      <c r="G10244" s="33" t="n">
        <f aca="false">$G10243+IF($F10244=1,1,0)</f>
        <v>5</v>
      </c>
      <c r="H10244" s="0" t="str">
        <f aca="false">IF($F10244=1,$G10244,"")</f>
        <v/>
      </c>
    </row>
    <row r="10245" customFormat="false" ht="15" hidden="false" customHeight="false" outlineLevel="0" collapsed="false">
      <c r="A10245" s="30" t="n">
        <v>1600.46875</v>
      </c>
      <c r="B10245" s="31" t="n">
        <v>-0.1204</v>
      </c>
      <c r="C10245" s="32" t="n">
        <f aca="false">IF($A10245="","",IF(設定!$B$21="dB",10^($B10245/20),ABS($B10245)))</f>
        <v>0.986234066828202</v>
      </c>
      <c r="D10245" s="32" t="n">
        <f aca="false">IF($A10245="","",$A10245^2)</f>
        <v>2561500.21972656</v>
      </c>
      <c r="E10245" s="32" t="n">
        <f aca="false">IF($A10245="","",IF($C10245&lt;=0,"",1/$C10245^2))</f>
        <v>1.02811098628709</v>
      </c>
      <c r="F10245" s="33" t="n">
        <f aca="false">IF(OR(ROW()-設定!$B$30&lt;2,ROW()+設定!$B$30&gt;13701,N($A10245)&lt;=0,N(INDEX($A$2:$A$13701,MIN(13700,MAX(1,ROW()-1+設定!$B$30))))&lt;=0,$A10245&lt;設定!$B$28,$A10245&gt;設定!$B$29),0,IF(AND($C10245&gt;=MAX(INDEX($C$1:$C$13701,MAX(1,ROW()-設定!$B$24)):INDEX($C$1:$C$13701,MAX(1,ROW()-1))),$C10245&gt;MAX(INDEX($C$1:$C$13701,MIN(13701,ROW()+1)):INDEX($C$1:$C$13701,MIN(13701,ROW()+設定!$B$24))),$C10245&gt;=設定!$B$32,$C10245&gt;=MAX(MIN(INDEX($C$1:$C$13701,MAX(1,ROW()-設定!$B$26)):INDEX($C$1:$C$13701,MAX(1,ROW()-1))),MIN(INDEX($C$1:$C$13701,MIN(13701,ROW()+1)):INDEX($C$1:$C$13701,MIN(13701,ROW()+設定!$B$26))))*10^(設定!$B$27/20)),1,0))</f>
        <v>0</v>
      </c>
      <c r="G10245" s="33" t="n">
        <f aca="false">$G10244+IF($F10245=1,1,0)</f>
        <v>5</v>
      </c>
      <c r="H10245" s="0" t="str">
        <f aca="false">IF($F10245=1,$G10245,"")</f>
        <v/>
      </c>
    </row>
    <row r="10246" customFormat="false" ht="15" hidden="false" customHeight="false" outlineLevel="0" collapsed="false">
      <c r="A10246" s="30" t="n">
        <v>1600.625</v>
      </c>
      <c r="B10246" s="31" t="n">
        <v>-0.3168</v>
      </c>
      <c r="C10246" s="32" t="n">
        <f aca="false">IF($A10246="","",IF(設定!$B$21="dB",10^($B10246/20),ABS($B10246)))</f>
        <v>0.964184176776301</v>
      </c>
      <c r="D10246" s="32" t="n">
        <f aca="false">IF($A10246="","",$A10246^2)</f>
        <v>2562000.390625</v>
      </c>
      <c r="E10246" s="32" t="n">
        <f aca="false">IF($A10246="","",IF($C10246&lt;=0,"",1/$C10246^2))</f>
        <v>1.075672336891</v>
      </c>
      <c r="F10246" s="33" t="n">
        <f aca="false">IF(OR(ROW()-設定!$B$30&lt;2,ROW()+設定!$B$30&gt;13701,N($A10246)&lt;=0,N(INDEX($A$2:$A$13701,MIN(13700,MAX(1,ROW()-1+設定!$B$30))))&lt;=0,$A10246&lt;設定!$B$28,$A10246&gt;設定!$B$29),0,IF(AND($C10246&gt;=MAX(INDEX($C$1:$C$13701,MAX(1,ROW()-設定!$B$24)):INDEX($C$1:$C$13701,MAX(1,ROW()-1))),$C10246&gt;MAX(INDEX($C$1:$C$13701,MIN(13701,ROW()+1)):INDEX($C$1:$C$13701,MIN(13701,ROW()+設定!$B$24))),$C10246&gt;=設定!$B$32,$C10246&gt;=MAX(MIN(INDEX($C$1:$C$13701,MAX(1,ROW()-設定!$B$26)):INDEX($C$1:$C$13701,MAX(1,ROW()-1))),MIN(INDEX($C$1:$C$13701,MIN(13701,ROW()+1)):INDEX($C$1:$C$13701,MIN(13701,ROW()+設定!$B$26))))*10^(設定!$B$27/20)),1,0))</f>
        <v>0</v>
      </c>
      <c r="G10246" s="33" t="n">
        <f aca="false">$G10245+IF($F10246=1,1,0)</f>
        <v>5</v>
      </c>
      <c r="H10246" s="0" t="str">
        <f aca="false">IF($F10246=1,$G10246,"")</f>
        <v/>
      </c>
    </row>
    <row r="10247" customFormat="false" ht="15" hidden="false" customHeight="false" outlineLevel="0" collapsed="false">
      <c r="A10247" s="30" t="n">
        <v>1600.78125</v>
      </c>
      <c r="B10247" s="31" t="n">
        <v>-0.028</v>
      </c>
      <c r="C10247" s="32" t="n">
        <f aca="false">IF($A10247="","",IF(設定!$B$21="dB",10^($B10247/20),ABS($B10247)))</f>
        <v>0.996781571151295</v>
      </c>
      <c r="D10247" s="32" t="n">
        <f aca="false">IF($A10247="","",$A10247^2)</f>
        <v>2562500.61035156</v>
      </c>
      <c r="E10247" s="32" t="n">
        <f aca="false">IF($A10247="","",IF($C10247&lt;=0,"",1/$C10247^2))</f>
        <v>1.00646806643833</v>
      </c>
      <c r="F10247" s="33" t="n">
        <f aca="false">IF(OR(ROW()-設定!$B$30&lt;2,ROW()+設定!$B$30&gt;13701,N($A10247)&lt;=0,N(INDEX($A$2:$A$13701,MIN(13700,MAX(1,ROW()-1+設定!$B$30))))&lt;=0,$A10247&lt;設定!$B$28,$A10247&gt;設定!$B$29),0,IF(AND($C10247&gt;=MAX(INDEX($C$1:$C$13701,MAX(1,ROW()-設定!$B$24)):INDEX($C$1:$C$13701,MAX(1,ROW()-1))),$C10247&gt;MAX(INDEX($C$1:$C$13701,MIN(13701,ROW()+1)):INDEX($C$1:$C$13701,MIN(13701,ROW()+設定!$B$24))),$C10247&gt;=設定!$B$32,$C10247&gt;=MAX(MIN(INDEX($C$1:$C$13701,MAX(1,ROW()-設定!$B$26)):INDEX($C$1:$C$13701,MAX(1,ROW()-1))),MIN(INDEX($C$1:$C$13701,MIN(13701,ROW()+1)):INDEX($C$1:$C$13701,MIN(13701,ROW()+設定!$B$26))))*10^(設定!$B$27/20)),1,0))</f>
        <v>0</v>
      </c>
      <c r="G10247" s="33" t="n">
        <f aca="false">$G10246+IF($F10247=1,1,0)</f>
        <v>5</v>
      </c>
      <c r="H10247" s="0" t="str">
        <f aca="false">IF($F10247=1,$G10247,"")</f>
        <v/>
      </c>
    </row>
    <row r="10248" customFormat="false" ht="15" hidden="false" customHeight="false" outlineLevel="0" collapsed="false">
      <c r="A10248" s="30" t="n">
        <v>1600.9375</v>
      </c>
      <c r="B10248" s="31" t="n">
        <v>-0.145</v>
      </c>
      <c r="C10248" s="32" t="n">
        <f aca="false">IF($A10248="","",IF(設定!$B$21="dB",10^($B10248/20),ABS($B10248)))</f>
        <v>0.983444826439195</v>
      </c>
      <c r="D10248" s="32" t="n">
        <f aca="false">IF($A10248="","",$A10248^2)</f>
        <v>2563000.87890625</v>
      </c>
      <c r="E10248" s="32" t="n">
        <f aca="false">IF($A10248="","",IF($C10248&lt;=0,"",1/$C10248^2))</f>
        <v>1.03395110098237</v>
      </c>
      <c r="F10248" s="33" t="n">
        <f aca="false">IF(OR(ROW()-設定!$B$30&lt;2,ROW()+設定!$B$30&gt;13701,N($A10248)&lt;=0,N(INDEX($A$2:$A$13701,MIN(13700,MAX(1,ROW()-1+設定!$B$30))))&lt;=0,$A10248&lt;設定!$B$28,$A10248&gt;設定!$B$29),0,IF(AND($C10248&gt;=MAX(INDEX($C$1:$C$13701,MAX(1,ROW()-設定!$B$24)):INDEX($C$1:$C$13701,MAX(1,ROW()-1))),$C10248&gt;MAX(INDEX($C$1:$C$13701,MIN(13701,ROW()+1)):INDEX($C$1:$C$13701,MIN(13701,ROW()+設定!$B$24))),$C10248&gt;=設定!$B$32,$C10248&gt;=MAX(MIN(INDEX($C$1:$C$13701,MAX(1,ROW()-設定!$B$26)):INDEX($C$1:$C$13701,MAX(1,ROW()-1))),MIN(INDEX($C$1:$C$13701,MIN(13701,ROW()+1)):INDEX($C$1:$C$13701,MIN(13701,ROW()+設定!$B$26))))*10^(設定!$B$27/20)),1,0))</f>
        <v>0</v>
      </c>
      <c r="G10248" s="33" t="n">
        <f aca="false">$G10247+IF($F10248=1,1,0)</f>
        <v>5</v>
      </c>
      <c r="H10248" s="0" t="str">
        <f aca="false">IF($F10248=1,$G10248,"")</f>
        <v/>
      </c>
    </row>
    <row r="10249" customFormat="false" ht="15" hidden="false" customHeight="false" outlineLevel="0" collapsed="false">
      <c r="A10249" s="30" t="n">
        <v>1601.09375</v>
      </c>
      <c r="B10249" s="31" t="n">
        <v>0.0169</v>
      </c>
      <c r="C10249" s="32" t="n">
        <f aca="false">IF($A10249="","",IF(設定!$B$21="dB",10^($B10249/20),ABS($B10249)))</f>
        <v>1.0019475784757</v>
      </c>
      <c r="D10249" s="32" t="n">
        <f aca="false">IF($A10249="","",$A10249^2)</f>
        <v>2563501.19628906</v>
      </c>
      <c r="E10249" s="32" t="n">
        <f aca="false">IF($A10249="","",IF($C10249&lt;=0,"",1/$C10249^2))</f>
        <v>0.996116192756979</v>
      </c>
      <c r="F10249" s="33" t="n">
        <f aca="false">IF(OR(ROW()-設定!$B$30&lt;2,ROW()+設定!$B$30&gt;13701,N($A10249)&lt;=0,N(INDEX($A$2:$A$13701,MIN(13700,MAX(1,ROW()-1+設定!$B$30))))&lt;=0,$A10249&lt;設定!$B$28,$A10249&gt;設定!$B$29),0,IF(AND($C10249&gt;=MAX(INDEX($C$1:$C$13701,MAX(1,ROW()-設定!$B$24)):INDEX($C$1:$C$13701,MAX(1,ROW()-1))),$C10249&gt;MAX(INDEX($C$1:$C$13701,MIN(13701,ROW()+1)):INDEX($C$1:$C$13701,MIN(13701,ROW()+設定!$B$24))),$C10249&gt;=設定!$B$32,$C10249&gt;=MAX(MIN(INDEX($C$1:$C$13701,MAX(1,ROW()-設定!$B$26)):INDEX($C$1:$C$13701,MAX(1,ROW()-1))),MIN(INDEX($C$1:$C$13701,MIN(13701,ROW()+1)):INDEX($C$1:$C$13701,MIN(13701,ROW()+設定!$B$26))))*10^(設定!$B$27/20)),1,0))</f>
        <v>0</v>
      </c>
      <c r="G10249" s="33" t="n">
        <f aca="false">$G10248+IF($F10249=1,1,0)</f>
        <v>5</v>
      </c>
      <c r="H10249" s="0" t="str">
        <f aca="false">IF($F10249=1,$G10249,"")</f>
        <v/>
      </c>
    </row>
    <row r="10250" customFormat="false" ht="15" hidden="false" customHeight="false" outlineLevel="0" collapsed="false">
      <c r="A10250" s="30" t="n">
        <v>1601.25</v>
      </c>
      <c r="B10250" s="31" t="n">
        <v>-0.0001</v>
      </c>
      <c r="C10250" s="32" t="n">
        <f aca="false">IF($A10250="","",IF(設定!$B$21="dB",10^($B10250/20),ABS($B10250)))</f>
        <v>0.999988487140809</v>
      </c>
      <c r="D10250" s="32" t="n">
        <f aca="false">IF($A10250="","",$A10250^2)</f>
        <v>2564001.5625</v>
      </c>
      <c r="E10250" s="32" t="n">
        <f aca="false">IF($A10250="","",IF($C10250&lt;=0,"",1/$C10250^2))</f>
        <v>1.00002302611603</v>
      </c>
      <c r="F10250" s="33" t="n">
        <f aca="false">IF(OR(ROW()-設定!$B$30&lt;2,ROW()+設定!$B$30&gt;13701,N($A10250)&lt;=0,N(INDEX($A$2:$A$13701,MIN(13700,MAX(1,ROW()-1+設定!$B$30))))&lt;=0,$A10250&lt;設定!$B$28,$A10250&gt;設定!$B$29),0,IF(AND($C10250&gt;=MAX(INDEX($C$1:$C$13701,MAX(1,ROW()-設定!$B$24)):INDEX($C$1:$C$13701,MAX(1,ROW()-1))),$C10250&gt;MAX(INDEX($C$1:$C$13701,MIN(13701,ROW()+1)):INDEX($C$1:$C$13701,MIN(13701,ROW()+設定!$B$24))),$C10250&gt;=設定!$B$32,$C10250&gt;=MAX(MIN(INDEX($C$1:$C$13701,MAX(1,ROW()-設定!$B$26)):INDEX($C$1:$C$13701,MAX(1,ROW()-1))),MIN(INDEX($C$1:$C$13701,MIN(13701,ROW()+1)):INDEX($C$1:$C$13701,MIN(13701,ROW()+設定!$B$26))))*10^(設定!$B$27/20)),1,0))</f>
        <v>0</v>
      </c>
      <c r="G10250" s="33" t="n">
        <f aca="false">$G10249+IF($F10250=1,1,0)</f>
        <v>5</v>
      </c>
      <c r="H10250" s="0" t="str">
        <f aca="false">IF($F10250=1,$G10250,"")</f>
        <v/>
      </c>
    </row>
    <row r="10251" customFormat="false" ht="15" hidden="false" customHeight="false" outlineLevel="0" collapsed="false">
      <c r="A10251" s="30" t="n">
        <v>1601.40625</v>
      </c>
      <c r="B10251" s="31" t="n">
        <v>0.1402</v>
      </c>
      <c r="C10251" s="32" t="n">
        <f aca="false">IF($A10251="","",IF(設定!$B$21="dB",10^($B10251/20),ABS($B10251)))</f>
        <v>1.01627209313101</v>
      </c>
      <c r="D10251" s="32" t="n">
        <f aca="false">IF($A10251="","",$A10251^2)</f>
        <v>2564501.97753906</v>
      </c>
      <c r="E10251" s="32" t="n">
        <f aca="false">IF($A10251="","",IF($C10251&lt;=0,"",1/$C10251^2))</f>
        <v>0.968233266444821</v>
      </c>
      <c r="F10251" s="33" t="n">
        <f aca="false">IF(OR(ROW()-設定!$B$30&lt;2,ROW()+設定!$B$30&gt;13701,N($A10251)&lt;=0,N(INDEX($A$2:$A$13701,MIN(13700,MAX(1,ROW()-1+設定!$B$30))))&lt;=0,$A10251&lt;設定!$B$28,$A10251&gt;設定!$B$29),0,IF(AND($C10251&gt;=MAX(INDEX($C$1:$C$13701,MAX(1,ROW()-設定!$B$24)):INDEX($C$1:$C$13701,MAX(1,ROW()-1))),$C10251&gt;MAX(INDEX($C$1:$C$13701,MIN(13701,ROW()+1)):INDEX($C$1:$C$13701,MIN(13701,ROW()+設定!$B$24))),$C10251&gt;=設定!$B$32,$C10251&gt;=MAX(MIN(INDEX($C$1:$C$13701,MAX(1,ROW()-設定!$B$26)):INDEX($C$1:$C$13701,MAX(1,ROW()-1))),MIN(INDEX($C$1:$C$13701,MIN(13701,ROW()+1)):INDEX($C$1:$C$13701,MIN(13701,ROW()+設定!$B$26))))*10^(設定!$B$27/20)),1,0))</f>
        <v>0</v>
      </c>
      <c r="G10251" s="33" t="n">
        <f aca="false">$G10250+IF($F10251=1,1,0)</f>
        <v>5</v>
      </c>
      <c r="H10251" s="0" t="str">
        <f aca="false">IF($F10251=1,$G10251,"")</f>
        <v/>
      </c>
    </row>
    <row r="10252" customFormat="false" ht="15" hidden="false" customHeight="false" outlineLevel="0" collapsed="false">
      <c r="A10252" s="30" t="n">
        <v>1601.5625</v>
      </c>
      <c r="B10252" s="31" t="n">
        <v>0.1241</v>
      </c>
      <c r="C10252" s="32" t="n">
        <f aca="false">IF($A10252="","",IF(設定!$B$21="dB",10^($B10252/20),ABS($B10252)))</f>
        <v>1.0143900952451</v>
      </c>
      <c r="D10252" s="32" t="n">
        <f aca="false">IF($A10252="","",$A10252^2)</f>
        <v>2565002.44140625</v>
      </c>
      <c r="E10252" s="32" t="n">
        <f aca="false">IF($A10252="","",IF($C10252&lt;=0,"",1/$C10252^2))</f>
        <v>0.971829325485362</v>
      </c>
      <c r="F10252" s="33" t="n">
        <f aca="false">IF(OR(ROW()-設定!$B$30&lt;2,ROW()+設定!$B$30&gt;13701,N($A10252)&lt;=0,N(INDEX($A$2:$A$13701,MIN(13700,MAX(1,ROW()-1+設定!$B$30))))&lt;=0,$A10252&lt;設定!$B$28,$A10252&gt;設定!$B$29),0,IF(AND($C10252&gt;=MAX(INDEX($C$1:$C$13701,MAX(1,ROW()-設定!$B$24)):INDEX($C$1:$C$13701,MAX(1,ROW()-1))),$C10252&gt;MAX(INDEX($C$1:$C$13701,MIN(13701,ROW()+1)):INDEX($C$1:$C$13701,MIN(13701,ROW()+設定!$B$24))),$C10252&gt;=設定!$B$32,$C10252&gt;=MAX(MIN(INDEX($C$1:$C$13701,MAX(1,ROW()-設定!$B$26)):INDEX($C$1:$C$13701,MAX(1,ROW()-1))),MIN(INDEX($C$1:$C$13701,MIN(13701,ROW()+1)):INDEX($C$1:$C$13701,MIN(13701,ROW()+設定!$B$26))))*10^(設定!$B$27/20)),1,0))</f>
        <v>0</v>
      </c>
      <c r="G10252" s="33" t="n">
        <f aca="false">$G10251+IF($F10252=1,1,0)</f>
        <v>5</v>
      </c>
      <c r="H10252" s="0" t="str">
        <f aca="false">IF($F10252=1,$G10252,"")</f>
        <v/>
      </c>
    </row>
    <row r="10253" customFormat="false" ht="15" hidden="false" customHeight="false" outlineLevel="0" collapsed="false">
      <c r="A10253" s="30" t="n">
        <v>1601.71875</v>
      </c>
      <c r="B10253" s="31" t="n">
        <v>0.3149</v>
      </c>
      <c r="C10253" s="32" t="n">
        <f aca="false">IF($A10253="","",IF(設定!$B$21="dB",10^($B10253/20),ABS($B10253)))</f>
        <v>1.03691940027677</v>
      </c>
      <c r="D10253" s="32" t="n">
        <f aca="false">IF($A10253="","",$A10253^2)</f>
        <v>2565502.95410156</v>
      </c>
      <c r="E10253" s="32" t="n">
        <f aca="false">IF($A10253="","",IF($C10253&lt;=0,"",1/$C10253^2))</f>
        <v>0.930057929882658</v>
      </c>
      <c r="F10253" s="33" t="n">
        <f aca="false">IF(OR(ROW()-設定!$B$30&lt;2,ROW()+設定!$B$30&gt;13701,N($A10253)&lt;=0,N(INDEX($A$2:$A$13701,MIN(13700,MAX(1,ROW()-1+設定!$B$30))))&lt;=0,$A10253&lt;設定!$B$28,$A10253&gt;設定!$B$29),0,IF(AND($C10253&gt;=MAX(INDEX($C$1:$C$13701,MAX(1,ROW()-設定!$B$24)):INDEX($C$1:$C$13701,MAX(1,ROW()-1))),$C10253&gt;MAX(INDEX($C$1:$C$13701,MIN(13701,ROW()+1)):INDEX($C$1:$C$13701,MIN(13701,ROW()+設定!$B$24))),$C10253&gt;=設定!$B$32,$C10253&gt;=MAX(MIN(INDEX($C$1:$C$13701,MAX(1,ROW()-設定!$B$26)):INDEX($C$1:$C$13701,MAX(1,ROW()-1))),MIN(INDEX($C$1:$C$13701,MIN(13701,ROW()+1)):INDEX($C$1:$C$13701,MIN(13701,ROW()+設定!$B$26))))*10^(設定!$B$27/20)),1,0))</f>
        <v>0</v>
      </c>
      <c r="G10253" s="33" t="n">
        <f aca="false">$G10252+IF($F10253=1,1,0)</f>
        <v>5</v>
      </c>
      <c r="H10253" s="0" t="str">
        <f aca="false">IF($F10253=1,$G10253,"")</f>
        <v/>
      </c>
    </row>
    <row r="10254" customFormat="false" ht="15" hidden="false" customHeight="false" outlineLevel="0" collapsed="false">
      <c r="A10254" s="30" t="n">
        <v>1601.875</v>
      </c>
      <c r="B10254" s="31" t="n">
        <v>0.305</v>
      </c>
      <c r="C10254" s="32" t="n">
        <f aca="false">IF($A10254="","",IF(設定!$B$21="dB",10^($B10254/20),ABS($B10254)))</f>
        <v>1.03573821394961</v>
      </c>
      <c r="D10254" s="32" t="n">
        <f aca="false">IF($A10254="","",$A10254^2)</f>
        <v>2566003.515625</v>
      </c>
      <c r="E10254" s="32" t="n">
        <f aca="false">IF($A10254="","",IF($C10254&lt;=0,"",1/$C10254^2))</f>
        <v>0.932180470341608</v>
      </c>
      <c r="F10254" s="33" t="n">
        <f aca="false">IF(OR(ROW()-設定!$B$30&lt;2,ROW()+設定!$B$30&gt;13701,N($A10254)&lt;=0,N(INDEX($A$2:$A$13701,MIN(13700,MAX(1,ROW()-1+設定!$B$30))))&lt;=0,$A10254&lt;設定!$B$28,$A10254&gt;設定!$B$29),0,IF(AND($C10254&gt;=MAX(INDEX($C$1:$C$13701,MAX(1,ROW()-設定!$B$24)):INDEX($C$1:$C$13701,MAX(1,ROW()-1))),$C10254&gt;MAX(INDEX($C$1:$C$13701,MIN(13701,ROW()+1)):INDEX($C$1:$C$13701,MIN(13701,ROW()+設定!$B$24))),$C10254&gt;=設定!$B$32,$C10254&gt;=MAX(MIN(INDEX($C$1:$C$13701,MAX(1,ROW()-設定!$B$26)):INDEX($C$1:$C$13701,MAX(1,ROW()-1))),MIN(INDEX($C$1:$C$13701,MIN(13701,ROW()+1)):INDEX($C$1:$C$13701,MIN(13701,ROW()+設定!$B$26))))*10^(設定!$B$27/20)),1,0))</f>
        <v>0</v>
      </c>
      <c r="G10254" s="33" t="n">
        <f aca="false">$G10253+IF($F10254=1,1,0)</f>
        <v>5</v>
      </c>
      <c r="H10254" s="0" t="str">
        <f aca="false">IF($F10254=1,$G10254,"")</f>
        <v/>
      </c>
    </row>
    <row r="10255" customFormat="false" ht="15" hidden="false" customHeight="false" outlineLevel="0" collapsed="false">
      <c r="A10255" s="30" t="n">
        <v>1602.03125</v>
      </c>
      <c r="B10255" s="31" t="n">
        <v>0.3574</v>
      </c>
      <c r="C10255" s="32" t="n">
        <f aca="false">IF($A10255="","",IF(設定!$B$21="dB",10^($B10255/20),ABS($B10255)))</f>
        <v>1.04200547289079</v>
      </c>
      <c r="D10255" s="32" t="n">
        <f aca="false">IF($A10255="","",$A10255^2)</f>
        <v>2566504.12597656</v>
      </c>
      <c r="E10255" s="32" t="n">
        <f aca="false">IF($A10255="","",IF($C10255&lt;=0,"",1/$C10255^2))</f>
        <v>0.921000784234802</v>
      </c>
      <c r="F10255" s="33" t="n">
        <f aca="false">IF(OR(ROW()-設定!$B$30&lt;2,ROW()+設定!$B$30&gt;13701,N($A10255)&lt;=0,N(INDEX($A$2:$A$13701,MIN(13700,MAX(1,ROW()-1+設定!$B$30))))&lt;=0,$A10255&lt;設定!$B$28,$A10255&gt;設定!$B$29),0,IF(AND($C10255&gt;=MAX(INDEX($C$1:$C$13701,MAX(1,ROW()-設定!$B$24)):INDEX($C$1:$C$13701,MAX(1,ROW()-1))),$C10255&gt;MAX(INDEX($C$1:$C$13701,MIN(13701,ROW()+1)):INDEX($C$1:$C$13701,MIN(13701,ROW()+設定!$B$24))),$C10255&gt;=設定!$B$32,$C10255&gt;=MAX(MIN(INDEX($C$1:$C$13701,MAX(1,ROW()-設定!$B$26)):INDEX($C$1:$C$13701,MAX(1,ROW()-1))),MIN(INDEX($C$1:$C$13701,MIN(13701,ROW()+1)):INDEX($C$1:$C$13701,MIN(13701,ROW()+設定!$B$26))))*10^(設定!$B$27/20)),1,0))</f>
        <v>0</v>
      </c>
      <c r="G10255" s="33" t="n">
        <f aca="false">$G10254+IF($F10255=1,1,0)</f>
        <v>5</v>
      </c>
      <c r="H10255" s="0" t="str">
        <f aca="false">IF($F10255=1,$G10255,"")</f>
        <v/>
      </c>
    </row>
    <row r="10256" customFormat="false" ht="15" hidden="false" customHeight="false" outlineLevel="0" collapsed="false">
      <c r="A10256" s="30" t="n">
        <v>1602.1875</v>
      </c>
      <c r="B10256" s="31" t="n">
        <v>0.515</v>
      </c>
      <c r="C10256" s="32" t="n">
        <f aca="false">IF($A10256="","",IF(設定!$B$21="dB",10^($B10256/20),ABS($B10256)))</f>
        <v>1.06108457198045</v>
      </c>
      <c r="D10256" s="32" t="n">
        <f aca="false">IF($A10256="","",$A10256^2)</f>
        <v>2567004.78515625</v>
      </c>
      <c r="E10256" s="32" t="n">
        <f aca="false">IF($A10256="","",IF($C10256&lt;=0,"",1/$C10256^2))</f>
        <v>0.888177976319248</v>
      </c>
      <c r="F10256" s="33" t="n">
        <f aca="false">IF(OR(ROW()-設定!$B$30&lt;2,ROW()+設定!$B$30&gt;13701,N($A10256)&lt;=0,N(INDEX($A$2:$A$13701,MIN(13700,MAX(1,ROW()-1+設定!$B$30))))&lt;=0,$A10256&lt;設定!$B$28,$A10256&gt;設定!$B$29),0,IF(AND($C10256&gt;=MAX(INDEX($C$1:$C$13701,MAX(1,ROW()-設定!$B$24)):INDEX($C$1:$C$13701,MAX(1,ROW()-1))),$C10256&gt;MAX(INDEX($C$1:$C$13701,MIN(13701,ROW()+1)):INDEX($C$1:$C$13701,MIN(13701,ROW()+設定!$B$24))),$C10256&gt;=設定!$B$32,$C10256&gt;=MAX(MIN(INDEX($C$1:$C$13701,MAX(1,ROW()-設定!$B$26)):INDEX($C$1:$C$13701,MAX(1,ROW()-1))),MIN(INDEX($C$1:$C$13701,MIN(13701,ROW()+1)):INDEX($C$1:$C$13701,MIN(13701,ROW()+設定!$B$26))))*10^(設定!$B$27/20)),1,0))</f>
        <v>0</v>
      </c>
      <c r="G10256" s="33" t="n">
        <f aca="false">$G10255+IF($F10256=1,1,0)</f>
        <v>5</v>
      </c>
      <c r="H10256" s="0" t="str">
        <f aca="false">IF($F10256=1,$G10256,"")</f>
        <v/>
      </c>
    </row>
    <row r="10257" customFormat="false" ht="15" hidden="false" customHeight="false" outlineLevel="0" collapsed="false">
      <c r="A10257" s="30" t="n">
        <v>1602.34375</v>
      </c>
      <c r="B10257" s="31" t="n">
        <v>0.3174</v>
      </c>
      <c r="C10257" s="32" t="n">
        <f aca="false">IF($A10257="","",IF(設定!$B$21="dB",10^($B10257/20),ABS($B10257)))</f>
        <v>1.03721789262543</v>
      </c>
      <c r="D10257" s="32" t="n">
        <f aca="false">IF($A10257="","",$A10257^2)</f>
        <v>2567505.49316406</v>
      </c>
      <c r="E10257" s="32" t="n">
        <f aca="false">IF($A10257="","",IF($C10257&lt;=0,"",1/$C10257^2))</f>
        <v>0.929522699567864</v>
      </c>
      <c r="F10257" s="33" t="n">
        <f aca="false">IF(OR(ROW()-設定!$B$30&lt;2,ROW()+設定!$B$30&gt;13701,N($A10257)&lt;=0,N(INDEX($A$2:$A$13701,MIN(13700,MAX(1,ROW()-1+設定!$B$30))))&lt;=0,$A10257&lt;設定!$B$28,$A10257&gt;設定!$B$29),0,IF(AND($C10257&gt;=MAX(INDEX($C$1:$C$13701,MAX(1,ROW()-設定!$B$24)):INDEX($C$1:$C$13701,MAX(1,ROW()-1))),$C10257&gt;MAX(INDEX($C$1:$C$13701,MIN(13701,ROW()+1)):INDEX($C$1:$C$13701,MIN(13701,ROW()+設定!$B$24))),$C10257&gt;=設定!$B$32,$C10257&gt;=MAX(MIN(INDEX($C$1:$C$13701,MAX(1,ROW()-設定!$B$26)):INDEX($C$1:$C$13701,MAX(1,ROW()-1))),MIN(INDEX($C$1:$C$13701,MIN(13701,ROW()+1)):INDEX($C$1:$C$13701,MIN(13701,ROW()+設定!$B$26))))*10^(設定!$B$27/20)),1,0))</f>
        <v>0</v>
      </c>
      <c r="G10257" s="33" t="n">
        <f aca="false">$G10256+IF($F10257=1,1,0)</f>
        <v>5</v>
      </c>
      <c r="H10257" s="0" t="str">
        <f aca="false">IF($F10257=1,$G10257,"")</f>
        <v/>
      </c>
    </row>
    <row r="10258" customFormat="false" ht="15" hidden="false" customHeight="false" outlineLevel="0" collapsed="false">
      <c r="A10258" s="30" t="n">
        <v>1602.5</v>
      </c>
      <c r="B10258" s="31" t="n">
        <v>0.5821</v>
      </c>
      <c r="C10258" s="32" t="n">
        <f aca="false">IF($A10258="","",IF(設定!$B$21="dB",10^($B10258/20),ABS($B10258)))</f>
        <v>1.06931337740213</v>
      </c>
      <c r="D10258" s="32" t="n">
        <f aca="false">IF($A10258="","",$A10258^2)</f>
        <v>2568006.25</v>
      </c>
      <c r="E10258" s="32" t="n">
        <f aca="false">IF($A10258="","",IF($C10258&lt;=0,"",1/$C10258^2))</f>
        <v>0.874560785337086</v>
      </c>
      <c r="F10258" s="33" t="n">
        <f aca="false">IF(OR(ROW()-設定!$B$30&lt;2,ROW()+設定!$B$30&gt;13701,N($A10258)&lt;=0,N(INDEX($A$2:$A$13701,MIN(13700,MAX(1,ROW()-1+設定!$B$30))))&lt;=0,$A10258&lt;設定!$B$28,$A10258&gt;設定!$B$29),0,IF(AND($C10258&gt;=MAX(INDEX($C$1:$C$13701,MAX(1,ROW()-設定!$B$24)):INDEX($C$1:$C$13701,MAX(1,ROW()-1))),$C10258&gt;MAX(INDEX($C$1:$C$13701,MIN(13701,ROW()+1)):INDEX($C$1:$C$13701,MIN(13701,ROW()+設定!$B$24))),$C10258&gt;=設定!$B$32,$C10258&gt;=MAX(MIN(INDEX($C$1:$C$13701,MAX(1,ROW()-設定!$B$26)):INDEX($C$1:$C$13701,MAX(1,ROW()-1))),MIN(INDEX($C$1:$C$13701,MIN(13701,ROW()+1)):INDEX($C$1:$C$13701,MIN(13701,ROW()+設定!$B$26))))*10^(設定!$B$27/20)),1,0))</f>
        <v>0</v>
      </c>
      <c r="G10258" s="33" t="n">
        <f aca="false">$G10257+IF($F10258=1,1,0)</f>
        <v>5</v>
      </c>
      <c r="H10258" s="0" t="str">
        <f aca="false">IF($F10258=1,$G10258,"")</f>
        <v/>
      </c>
    </row>
    <row r="10259" customFormat="false" ht="15" hidden="false" customHeight="false" outlineLevel="0" collapsed="false">
      <c r="A10259" s="30" t="n">
        <v>1602.65625</v>
      </c>
      <c r="B10259" s="31" t="n">
        <v>0.505</v>
      </c>
      <c r="C10259" s="32" t="n">
        <f aca="false">IF($A10259="","",IF(設定!$B$21="dB",10^($B10259/20),ABS($B10259)))</f>
        <v>1.05986365617202</v>
      </c>
      <c r="D10259" s="32" t="n">
        <f aca="false">IF($A10259="","",$A10259^2)</f>
        <v>2568507.05566406</v>
      </c>
      <c r="E10259" s="32" t="n">
        <f aca="false">IF($A10259="","",IF($C10259&lt;=0,"",1/$C10259^2))</f>
        <v>0.890225438010211</v>
      </c>
      <c r="F10259" s="33" t="n">
        <f aca="false">IF(OR(ROW()-設定!$B$30&lt;2,ROW()+設定!$B$30&gt;13701,N($A10259)&lt;=0,N(INDEX($A$2:$A$13701,MIN(13700,MAX(1,ROW()-1+設定!$B$30))))&lt;=0,$A10259&lt;設定!$B$28,$A10259&gt;設定!$B$29),0,IF(AND($C10259&gt;=MAX(INDEX($C$1:$C$13701,MAX(1,ROW()-設定!$B$24)):INDEX($C$1:$C$13701,MAX(1,ROW()-1))),$C10259&gt;MAX(INDEX($C$1:$C$13701,MIN(13701,ROW()+1)):INDEX($C$1:$C$13701,MIN(13701,ROW()+設定!$B$24))),$C10259&gt;=設定!$B$32,$C10259&gt;=MAX(MIN(INDEX($C$1:$C$13701,MAX(1,ROW()-設定!$B$26)):INDEX($C$1:$C$13701,MAX(1,ROW()-1))),MIN(INDEX($C$1:$C$13701,MIN(13701,ROW()+1)):INDEX($C$1:$C$13701,MIN(13701,ROW()+設定!$B$26))))*10^(設定!$B$27/20)),1,0))</f>
        <v>0</v>
      </c>
      <c r="G10259" s="33" t="n">
        <f aca="false">$G10258+IF($F10259=1,1,0)</f>
        <v>5</v>
      </c>
      <c r="H10259" s="0" t="str">
        <f aca="false">IF($F10259=1,$G10259,"")</f>
        <v/>
      </c>
    </row>
    <row r="10260" customFormat="false" ht="15" hidden="false" customHeight="false" outlineLevel="0" collapsed="false">
      <c r="A10260" s="30" t="n">
        <v>1602.8125</v>
      </c>
      <c r="B10260" s="31" t="n">
        <v>0.3896</v>
      </c>
      <c r="C10260" s="32" t="n">
        <f aca="false">IF($A10260="","",IF(設定!$B$21="dB",10^($B10260/20),ABS($B10260)))</f>
        <v>1.04587552500627</v>
      </c>
      <c r="D10260" s="32" t="n">
        <f aca="false">IF($A10260="","",$A10260^2)</f>
        <v>2569007.91015625</v>
      </c>
      <c r="E10260" s="32" t="n">
        <f aca="false">IF($A10260="","",IF($C10260&lt;=0,"",1/$C10260^2))</f>
        <v>0.914197438288522</v>
      </c>
      <c r="F10260" s="33" t="n">
        <f aca="false">IF(OR(ROW()-設定!$B$30&lt;2,ROW()+設定!$B$30&gt;13701,N($A10260)&lt;=0,N(INDEX($A$2:$A$13701,MIN(13700,MAX(1,ROW()-1+設定!$B$30))))&lt;=0,$A10260&lt;設定!$B$28,$A10260&gt;設定!$B$29),0,IF(AND($C10260&gt;=MAX(INDEX($C$1:$C$13701,MAX(1,ROW()-設定!$B$24)):INDEX($C$1:$C$13701,MAX(1,ROW()-1))),$C10260&gt;MAX(INDEX($C$1:$C$13701,MIN(13701,ROW()+1)):INDEX($C$1:$C$13701,MIN(13701,ROW()+設定!$B$24))),$C10260&gt;=設定!$B$32,$C10260&gt;=MAX(MIN(INDEX($C$1:$C$13701,MAX(1,ROW()-設定!$B$26)):INDEX($C$1:$C$13701,MAX(1,ROW()-1))),MIN(INDEX($C$1:$C$13701,MIN(13701,ROW()+1)):INDEX($C$1:$C$13701,MIN(13701,ROW()+設定!$B$26))))*10^(設定!$B$27/20)),1,0))</f>
        <v>0</v>
      </c>
      <c r="G10260" s="33" t="n">
        <f aca="false">$G10259+IF($F10260=1,1,0)</f>
        <v>5</v>
      </c>
      <c r="H10260" s="0" t="str">
        <f aca="false">IF($F10260=1,$G10260,"")</f>
        <v/>
      </c>
    </row>
    <row r="10261" customFormat="false" ht="15" hidden="false" customHeight="false" outlineLevel="0" collapsed="false">
      <c r="A10261" s="30" t="n">
        <v>1602.96875</v>
      </c>
      <c r="B10261" s="31" t="n">
        <v>0.6518</v>
      </c>
      <c r="C10261" s="32" t="n">
        <f aca="false">IF($A10261="","",IF(設定!$B$21="dB",10^($B10261/20),ABS($B10261)))</f>
        <v>1.07792861256181</v>
      </c>
      <c r="D10261" s="32" t="n">
        <f aca="false">IF($A10261="","",$A10261^2)</f>
        <v>2569508.81347656</v>
      </c>
      <c r="E10261" s="32" t="n">
        <f aca="false">IF($A10261="","",IF($C10261&lt;=0,"",1/$C10261^2))</f>
        <v>0.860636974077574</v>
      </c>
      <c r="F10261" s="33" t="n">
        <f aca="false">IF(OR(ROW()-設定!$B$30&lt;2,ROW()+設定!$B$30&gt;13701,N($A10261)&lt;=0,N(INDEX($A$2:$A$13701,MIN(13700,MAX(1,ROW()-1+設定!$B$30))))&lt;=0,$A10261&lt;設定!$B$28,$A10261&gt;設定!$B$29),0,IF(AND($C10261&gt;=MAX(INDEX($C$1:$C$13701,MAX(1,ROW()-設定!$B$24)):INDEX($C$1:$C$13701,MAX(1,ROW()-1))),$C10261&gt;MAX(INDEX($C$1:$C$13701,MIN(13701,ROW()+1)):INDEX($C$1:$C$13701,MIN(13701,ROW()+設定!$B$24))),$C10261&gt;=設定!$B$32,$C10261&gt;=MAX(MIN(INDEX($C$1:$C$13701,MAX(1,ROW()-設定!$B$26)):INDEX($C$1:$C$13701,MAX(1,ROW()-1))),MIN(INDEX($C$1:$C$13701,MIN(13701,ROW()+1)):INDEX($C$1:$C$13701,MIN(13701,ROW()+設定!$B$26))))*10^(設定!$B$27/20)),1,0))</f>
        <v>0</v>
      </c>
      <c r="G10261" s="33" t="n">
        <f aca="false">$G10260+IF($F10261=1,1,0)</f>
        <v>5</v>
      </c>
      <c r="H10261" s="0" t="str">
        <f aca="false">IF($F10261=1,$G10261,"")</f>
        <v/>
      </c>
    </row>
    <row r="10262" customFormat="false" ht="15" hidden="false" customHeight="false" outlineLevel="0" collapsed="false">
      <c r="A10262" s="30" t="n">
        <v>1603.125</v>
      </c>
      <c r="B10262" s="31" t="n">
        <v>0.6309</v>
      </c>
      <c r="C10262" s="32" t="n">
        <f aca="false">IF($A10262="","",IF(設定!$B$21="dB",10^($B10262/20),ABS($B10262)))</f>
        <v>1.0753380171983</v>
      </c>
      <c r="D10262" s="32" t="n">
        <f aca="false">IF($A10262="","",$A10262^2)</f>
        <v>2570009.765625</v>
      </c>
      <c r="E10262" s="32" t="n">
        <f aca="false">IF($A10262="","",IF($C10262&lt;=0,"",1/$C10262^2))</f>
        <v>0.864788687746384</v>
      </c>
      <c r="F10262" s="33" t="n">
        <f aca="false">IF(OR(ROW()-設定!$B$30&lt;2,ROW()+設定!$B$30&gt;13701,N($A10262)&lt;=0,N(INDEX($A$2:$A$13701,MIN(13700,MAX(1,ROW()-1+設定!$B$30))))&lt;=0,$A10262&lt;設定!$B$28,$A10262&gt;設定!$B$29),0,IF(AND($C10262&gt;=MAX(INDEX($C$1:$C$13701,MAX(1,ROW()-設定!$B$24)):INDEX($C$1:$C$13701,MAX(1,ROW()-1))),$C10262&gt;MAX(INDEX($C$1:$C$13701,MIN(13701,ROW()+1)):INDEX($C$1:$C$13701,MIN(13701,ROW()+設定!$B$24))),$C10262&gt;=設定!$B$32,$C10262&gt;=MAX(MIN(INDEX($C$1:$C$13701,MAX(1,ROW()-設定!$B$26)):INDEX($C$1:$C$13701,MAX(1,ROW()-1))),MIN(INDEX($C$1:$C$13701,MIN(13701,ROW()+1)):INDEX($C$1:$C$13701,MIN(13701,ROW()+設定!$B$26))))*10^(設定!$B$27/20)),1,0))</f>
        <v>0</v>
      </c>
      <c r="G10262" s="33" t="n">
        <f aca="false">$G10261+IF($F10262=1,1,0)</f>
        <v>5</v>
      </c>
      <c r="H10262" s="0" t="str">
        <f aca="false">IF($F10262=1,$G10262,"")</f>
        <v/>
      </c>
    </row>
    <row r="10263" customFormat="false" ht="15" hidden="false" customHeight="false" outlineLevel="0" collapsed="false">
      <c r="A10263" s="30" t="n">
        <v>1603.28125</v>
      </c>
      <c r="B10263" s="31" t="n">
        <v>0.8839</v>
      </c>
      <c r="C10263" s="32" t="n">
        <f aca="false">IF($A10263="","",IF(設定!$B$21="dB",10^($B10263/20),ABS($B10263)))</f>
        <v>1.10712077415319</v>
      </c>
      <c r="D10263" s="32" t="n">
        <f aca="false">IF($A10263="","",$A10263^2)</f>
        <v>2570510.76660156</v>
      </c>
      <c r="E10263" s="32" t="n">
        <f aca="false">IF($A10263="","",IF($C10263&lt;=0,"",1/$C10263^2))</f>
        <v>0.815849402859463</v>
      </c>
      <c r="F10263" s="33" t="n">
        <f aca="false">IF(OR(ROW()-設定!$B$30&lt;2,ROW()+設定!$B$30&gt;13701,N($A10263)&lt;=0,N(INDEX($A$2:$A$13701,MIN(13700,MAX(1,ROW()-1+設定!$B$30))))&lt;=0,$A10263&lt;設定!$B$28,$A10263&gt;設定!$B$29),0,IF(AND($C10263&gt;=MAX(INDEX($C$1:$C$13701,MAX(1,ROW()-設定!$B$24)):INDEX($C$1:$C$13701,MAX(1,ROW()-1))),$C10263&gt;MAX(INDEX($C$1:$C$13701,MIN(13701,ROW()+1)):INDEX($C$1:$C$13701,MIN(13701,ROW()+設定!$B$24))),$C10263&gt;=設定!$B$32,$C10263&gt;=MAX(MIN(INDEX($C$1:$C$13701,MAX(1,ROW()-設定!$B$26)):INDEX($C$1:$C$13701,MAX(1,ROW()-1))),MIN(INDEX($C$1:$C$13701,MIN(13701,ROW()+1)):INDEX($C$1:$C$13701,MIN(13701,ROW()+設定!$B$26))))*10^(設定!$B$27/20)),1,0))</f>
        <v>0</v>
      </c>
      <c r="G10263" s="33" t="n">
        <f aca="false">$G10262+IF($F10263=1,1,0)</f>
        <v>5</v>
      </c>
      <c r="H10263" s="0" t="str">
        <f aca="false">IF($F10263=1,$G10263,"")</f>
        <v/>
      </c>
    </row>
    <row r="10264" customFormat="false" ht="15" hidden="false" customHeight="false" outlineLevel="0" collapsed="false">
      <c r="A10264" s="30" t="n">
        <v>1603.4375</v>
      </c>
      <c r="B10264" s="31" t="n">
        <v>0.704</v>
      </c>
      <c r="C10264" s="32" t="n">
        <f aca="false">IF($A10264="","",IF(設定!$B$21="dB",10^($B10264/20),ABS($B10264)))</f>
        <v>1.08442619576707</v>
      </c>
      <c r="D10264" s="32" t="n">
        <f aca="false">IF($A10264="","",$A10264^2)</f>
        <v>2571011.81640625</v>
      </c>
      <c r="E10264" s="32" t="n">
        <f aca="false">IF($A10264="","",IF($C10264&lt;=0,"",1/$C10264^2))</f>
        <v>0.850354471999802</v>
      </c>
      <c r="F10264" s="33" t="n">
        <f aca="false">IF(OR(ROW()-設定!$B$30&lt;2,ROW()+設定!$B$30&gt;13701,N($A10264)&lt;=0,N(INDEX($A$2:$A$13701,MIN(13700,MAX(1,ROW()-1+設定!$B$30))))&lt;=0,$A10264&lt;設定!$B$28,$A10264&gt;設定!$B$29),0,IF(AND($C10264&gt;=MAX(INDEX($C$1:$C$13701,MAX(1,ROW()-設定!$B$24)):INDEX($C$1:$C$13701,MAX(1,ROW()-1))),$C10264&gt;MAX(INDEX($C$1:$C$13701,MIN(13701,ROW()+1)):INDEX($C$1:$C$13701,MIN(13701,ROW()+設定!$B$24))),$C10264&gt;=設定!$B$32,$C10264&gt;=MAX(MIN(INDEX($C$1:$C$13701,MAX(1,ROW()-設定!$B$26)):INDEX($C$1:$C$13701,MAX(1,ROW()-1))),MIN(INDEX($C$1:$C$13701,MIN(13701,ROW()+1)):INDEX($C$1:$C$13701,MIN(13701,ROW()+設定!$B$26))))*10^(設定!$B$27/20)),1,0))</f>
        <v>0</v>
      </c>
      <c r="G10264" s="33" t="n">
        <f aca="false">$G10263+IF($F10264=1,1,0)</f>
        <v>5</v>
      </c>
      <c r="H10264" s="0" t="str">
        <f aca="false">IF($F10264=1,$G10264,"")</f>
        <v/>
      </c>
    </row>
    <row r="10265" customFormat="false" ht="15" hidden="false" customHeight="false" outlineLevel="0" collapsed="false">
      <c r="A10265" s="30" t="n">
        <v>1603.59375</v>
      </c>
      <c r="B10265" s="31" t="n">
        <v>0.8117</v>
      </c>
      <c r="C10265" s="32" t="n">
        <f aca="false">IF($A10265="","",IF(設定!$B$21="dB",10^($B10265/20),ABS($B10265)))</f>
        <v>1.09795616093237</v>
      </c>
      <c r="D10265" s="32" t="n">
        <f aca="false">IF($A10265="","",$A10265^2)</f>
        <v>2571512.91503906</v>
      </c>
      <c r="E10265" s="32" t="n">
        <f aca="false">IF($A10265="","",IF($C10265&lt;=0,"",1/$C10265^2))</f>
        <v>0.829525994741873</v>
      </c>
      <c r="F10265" s="33" t="n">
        <f aca="false">IF(OR(ROW()-設定!$B$30&lt;2,ROW()+設定!$B$30&gt;13701,N($A10265)&lt;=0,N(INDEX($A$2:$A$13701,MIN(13700,MAX(1,ROW()-1+設定!$B$30))))&lt;=0,$A10265&lt;設定!$B$28,$A10265&gt;設定!$B$29),0,IF(AND($C10265&gt;=MAX(INDEX($C$1:$C$13701,MAX(1,ROW()-設定!$B$24)):INDEX($C$1:$C$13701,MAX(1,ROW()-1))),$C10265&gt;MAX(INDEX($C$1:$C$13701,MIN(13701,ROW()+1)):INDEX($C$1:$C$13701,MIN(13701,ROW()+設定!$B$24))),$C10265&gt;=設定!$B$32,$C10265&gt;=MAX(MIN(INDEX($C$1:$C$13701,MAX(1,ROW()-設定!$B$26)):INDEX($C$1:$C$13701,MAX(1,ROW()-1))),MIN(INDEX($C$1:$C$13701,MIN(13701,ROW()+1)):INDEX($C$1:$C$13701,MIN(13701,ROW()+設定!$B$26))))*10^(設定!$B$27/20)),1,0))</f>
        <v>0</v>
      </c>
      <c r="G10265" s="33" t="n">
        <f aca="false">$G10264+IF($F10265=1,1,0)</f>
        <v>5</v>
      </c>
      <c r="H10265" s="0" t="str">
        <f aca="false">IF($F10265=1,$G10265,"")</f>
        <v/>
      </c>
    </row>
    <row r="10266" customFormat="false" ht="15" hidden="false" customHeight="false" outlineLevel="0" collapsed="false">
      <c r="A10266" s="30" t="n">
        <v>1603.75</v>
      </c>
      <c r="B10266" s="31" t="n">
        <v>0.8838</v>
      </c>
      <c r="C10266" s="32" t="n">
        <f aca="false">IF($A10266="","",IF(設定!$B$21="dB",10^($B10266/20),ABS($B10266)))</f>
        <v>1.10710802802761</v>
      </c>
      <c r="D10266" s="32" t="n">
        <f aca="false">IF($A10266="","",$A10266^2)</f>
        <v>2572014.0625</v>
      </c>
      <c r="E10266" s="32" t="n">
        <f aca="false">IF($A10266="","",IF($C10266&lt;=0,"",1/$C10266^2))</f>
        <v>0.815868188702474</v>
      </c>
      <c r="F10266" s="33" t="n">
        <f aca="false">IF(OR(ROW()-設定!$B$30&lt;2,ROW()+設定!$B$30&gt;13701,N($A10266)&lt;=0,N(INDEX($A$2:$A$13701,MIN(13700,MAX(1,ROW()-1+設定!$B$30))))&lt;=0,$A10266&lt;設定!$B$28,$A10266&gt;設定!$B$29),0,IF(AND($C10266&gt;=MAX(INDEX($C$1:$C$13701,MAX(1,ROW()-設定!$B$24)):INDEX($C$1:$C$13701,MAX(1,ROW()-1))),$C10266&gt;MAX(INDEX($C$1:$C$13701,MIN(13701,ROW()+1)):INDEX($C$1:$C$13701,MIN(13701,ROW()+設定!$B$24))),$C10266&gt;=設定!$B$32,$C10266&gt;=MAX(MIN(INDEX($C$1:$C$13701,MAX(1,ROW()-設定!$B$26)):INDEX($C$1:$C$13701,MAX(1,ROW()-1))),MIN(INDEX($C$1:$C$13701,MIN(13701,ROW()+1)):INDEX($C$1:$C$13701,MIN(13701,ROW()+設定!$B$26))))*10^(設定!$B$27/20)),1,0))</f>
        <v>0</v>
      </c>
      <c r="G10266" s="33" t="n">
        <f aca="false">$G10265+IF($F10266=1,1,0)</f>
        <v>5</v>
      </c>
      <c r="H10266" s="0" t="str">
        <f aca="false">IF($F10266=1,$G10266,"")</f>
        <v/>
      </c>
    </row>
    <row r="10267" customFormat="false" ht="15" hidden="false" customHeight="false" outlineLevel="0" collapsed="false">
      <c r="A10267" s="30" t="n">
        <v>1603.90625</v>
      </c>
      <c r="B10267" s="31" t="n">
        <v>0.7014</v>
      </c>
      <c r="C10267" s="32" t="n">
        <f aca="false">IF($A10267="","",IF(設定!$B$21="dB",10^($B10267/20),ABS($B10267)))</f>
        <v>1.08410163647858</v>
      </c>
      <c r="D10267" s="32" t="n">
        <f aca="false">IF($A10267="","",$A10267^2)</f>
        <v>2572515.25878906</v>
      </c>
      <c r="E10267" s="32" t="n">
        <f aca="false">IF($A10267="","",IF($C10267&lt;=0,"",1/$C10267^2))</f>
        <v>0.850863707935329</v>
      </c>
      <c r="F10267" s="33" t="n">
        <f aca="false">IF(OR(ROW()-設定!$B$30&lt;2,ROW()+設定!$B$30&gt;13701,N($A10267)&lt;=0,N(INDEX($A$2:$A$13701,MIN(13700,MAX(1,ROW()-1+設定!$B$30))))&lt;=0,$A10267&lt;設定!$B$28,$A10267&gt;設定!$B$29),0,IF(AND($C10267&gt;=MAX(INDEX($C$1:$C$13701,MAX(1,ROW()-設定!$B$24)):INDEX($C$1:$C$13701,MAX(1,ROW()-1))),$C10267&gt;MAX(INDEX($C$1:$C$13701,MIN(13701,ROW()+1)):INDEX($C$1:$C$13701,MIN(13701,ROW()+設定!$B$24))),$C10267&gt;=設定!$B$32,$C10267&gt;=MAX(MIN(INDEX($C$1:$C$13701,MAX(1,ROW()-設定!$B$26)):INDEX($C$1:$C$13701,MAX(1,ROW()-1))),MIN(INDEX($C$1:$C$13701,MIN(13701,ROW()+1)):INDEX($C$1:$C$13701,MIN(13701,ROW()+設定!$B$26))))*10^(設定!$B$27/20)),1,0))</f>
        <v>0</v>
      </c>
      <c r="G10267" s="33" t="n">
        <f aca="false">$G10266+IF($F10267=1,1,0)</f>
        <v>5</v>
      </c>
      <c r="H10267" s="0" t="str">
        <f aca="false">IF($F10267=1,$G10267,"")</f>
        <v/>
      </c>
    </row>
    <row r="10268" customFormat="false" ht="15" hidden="false" customHeight="false" outlineLevel="0" collapsed="false">
      <c r="A10268" s="30" t="n">
        <v>1604.0625</v>
      </c>
      <c r="B10268" s="31" t="n">
        <v>1.012</v>
      </c>
      <c r="C10268" s="32" t="n">
        <f aca="false">IF($A10268="","",IF(設定!$B$21="dB",10^($B10268/20),ABS($B10268)))</f>
        <v>1.12356965136437</v>
      </c>
      <c r="D10268" s="32" t="n">
        <f aca="false">IF($A10268="","",$A10268^2)</f>
        <v>2573016.50390625</v>
      </c>
      <c r="E10268" s="32" t="n">
        <f aca="false">IF($A10268="","",IF($C10268&lt;=0,"",1/$C10268^2))</f>
        <v>0.792136454152851</v>
      </c>
      <c r="F10268" s="33" t="n">
        <f aca="false">IF(OR(ROW()-設定!$B$30&lt;2,ROW()+設定!$B$30&gt;13701,N($A10268)&lt;=0,N(INDEX($A$2:$A$13701,MIN(13700,MAX(1,ROW()-1+設定!$B$30))))&lt;=0,$A10268&lt;設定!$B$28,$A10268&gt;設定!$B$29),0,IF(AND($C10268&gt;=MAX(INDEX($C$1:$C$13701,MAX(1,ROW()-設定!$B$24)):INDEX($C$1:$C$13701,MAX(1,ROW()-1))),$C10268&gt;MAX(INDEX($C$1:$C$13701,MIN(13701,ROW()+1)):INDEX($C$1:$C$13701,MIN(13701,ROW()+設定!$B$24))),$C10268&gt;=設定!$B$32,$C10268&gt;=MAX(MIN(INDEX($C$1:$C$13701,MAX(1,ROW()-設定!$B$26)):INDEX($C$1:$C$13701,MAX(1,ROW()-1))),MIN(INDEX($C$1:$C$13701,MIN(13701,ROW()+1)):INDEX($C$1:$C$13701,MIN(13701,ROW()+設定!$B$26))))*10^(設定!$B$27/20)),1,0))</f>
        <v>0</v>
      </c>
      <c r="G10268" s="33" t="n">
        <f aca="false">$G10267+IF($F10268=1,1,0)</f>
        <v>5</v>
      </c>
      <c r="H10268" s="0" t="str">
        <f aca="false">IF($F10268=1,$G10268,"")</f>
        <v/>
      </c>
    </row>
    <row r="10269" customFormat="false" ht="15" hidden="false" customHeight="false" outlineLevel="0" collapsed="false">
      <c r="A10269" s="30" t="n">
        <v>1604.21875</v>
      </c>
      <c r="B10269" s="31" t="n">
        <v>0.9008</v>
      </c>
      <c r="C10269" s="32" t="n">
        <f aca="false">IF($A10269="","",IF(設定!$B$21="dB",10^($B10269/20),ABS($B10269)))</f>
        <v>1.10927697874294</v>
      </c>
      <c r="D10269" s="32" t="n">
        <f aca="false">IF($A10269="","",$A10269^2)</f>
        <v>2573517.79785156</v>
      </c>
      <c r="E10269" s="32" t="n">
        <f aca="false">IF($A10269="","",IF($C10269&lt;=0,"",1/$C10269^2))</f>
        <v>0.812680801039423</v>
      </c>
      <c r="F10269" s="33" t="n">
        <f aca="false">IF(OR(ROW()-設定!$B$30&lt;2,ROW()+設定!$B$30&gt;13701,N($A10269)&lt;=0,N(INDEX($A$2:$A$13701,MIN(13700,MAX(1,ROW()-1+設定!$B$30))))&lt;=0,$A10269&lt;設定!$B$28,$A10269&gt;設定!$B$29),0,IF(AND($C10269&gt;=MAX(INDEX($C$1:$C$13701,MAX(1,ROW()-設定!$B$24)):INDEX($C$1:$C$13701,MAX(1,ROW()-1))),$C10269&gt;MAX(INDEX($C$1:$C$13701,MIN(13701,ROW()+1)):INDEX($C$1:$C$13701,MIN(13701,ROW()+設定!$B$24))),$C10269&gt;=設定!$B$32,$C10269&gt;=MAX(MIN(INDEX($C$1:$C$13701,MAX(1,ROW()-設定!$B$26)):INDEX($C$1:$C$13701,MAX(1,ROW()-1))),MIN(INDEX($C$1:$C$13701,MIN(13701,ROW()+1)):INDEX($C$1:$C$13701,MIN(13701,ROW()+設定!$B$26))))*10^(設定!$B$27/20)),1,0))</f>
        <v>0</v>
      </c>
      <c r="G10269" s="33" t="n">
        <f aca="false">$G10268+IF($F10269=1,1,0)</f>
        <v>5</v>
      </c>
      <c r="H10269" s="0" t="str">
        <f aca="false">IF($F10269=1,$G10269,"")</f>
        <v/>
      </c>
    </row>
    <row r="10270" customFormat="false" ht="15" hidden="false" customHeight="false" outlineLevel="0" collapsed="false">
      <c r="A10270" s="30" t="n">
        <v>1604.375</v>
      </c>
      <c r="B10270" s="31" t="n">
        <v>1.2082</v>
      </c>
      <c r="C10270" s="32" t="n">
        <f aca="false">IF($A10270="","",IF(設定!$B$21="dB",10^($B10270/20),ABS($B10270)))</f>
        <v>1.14923805908282</v>
      </c>
      <c r="D10270" s="32" t="n">
        <f aca="false">IF($A10270="","",$A10270^2)</f>
        <v>2574019.140625</v>
      </c>
      <c r="E10270" s="32" t="n">
        <f aca="false">IF($A10270="","",IF($C10270&lt;=0,"",1/$C10270^2))</f>
        <v>0.757146641020454</v>
      </c>
      <c r="F10270" s="33" t="n">
        <f aca="false">IF(OR(ROW()-設定!$B$30&lt;2,ROW()+設定!$B$30&gt;13701,N($A10270)&lt;=0,N(INDEX($A$2:$A$13701,MIN(13700,MAX(1,ROW()-1+設定!$B$30))))&lt;=0,$A10270&lt;設定!$B$28,$A10270&gt;設定!$B$29),0,IF(AND($C10270&gt;=MAX(INDEX($C$1:$C$13701,MAX(1,ROW()-設定!$B$24)):INDEX($C$1:$C$13701,MAX(1,ROW()-1))),$C10270&gt;MAX(INDEX($C$1:$C$13701,MIN(13701,ROW()+1)):INDEX($C$1:$C$13701,MIN(13701,ROW()+設定!$B$24))),$C10270&gt;=設定!$B$32,$C10270&gt;=MAX(MIN(INDEX($C$1:$C$13701,MAX(1,ROW()-設定!$B$26)):INDEX($C$1:$C$13701,MAX(1,ROW()-1))),MIN(INDEX($C$1:$C$13701,MIN(13701,ROW()+1)):INDEX($C$1:$C$13701,MIN(13701,ROW()+設定!$B$26))))*10^(設定!$B$27/20)),1,0))</f>
        <v>0</v>
      </c>
      <c r="G10270" s="33" t="n">
        <f aca="false">$G10269+IF($F10270=1,1,0)</f>
        <v>5</v>
      </c>
      <c r="H10270" s="0" t="str">
        <f aca="false">IF($F10270=1,$G10270,"")</f>
        <v/>
      </c>
    </row>
    <row r="10271" customFormat="false" ht="15" hidden="false" customHeight="false" outlineLevel="0" collapsed="false">
      <c r="A10271" s="30" t="n">
        <v>1604.53125</v>
      </c>
      <c r="B10271" s="31" t="n">
        <v>1.2852</v>
      </c>
      <c r="C10271" s="32" t="n">
        <f aca="false">IF($A10271="","",IF(設定!$B$21="dB",10^($B10271/20),ABS($B10271)))</f>
        <v>1.15947129155555</v>
      </c>
      <c r="D10271" s="32" t="n">
        <f aca="false">IF($A10271="","",$A10271^2)</f>
        <v>2574520.53222656</v>
      </c>
      <c r="E10271" s="32" t="n">
        <f aca="false">IF($A10271="","",IF($C10271&lt;=0,"",1/$C10271^2))</f>
        <v>0.743840806983727</v>
      </c>
      <c r="F10271" s="33" t="n">
        <f aca="false">IF(OR(ROW()-設定!$B$30&lt;2,ROW()+設定!$B$30&gt;13701,N($A10271)&lt;=0,N(INDEX($A$2:$A$13701,MIN(13700,MAX(1,ROW()-1+設定!$B$30))))&lt;=0,$A10271&lt;設定!$B$28,$A10271&gt;設定!$B$29),0,IF(AND($C10271&gt;=MAX(INDEX($C$1:$C$13701,MAX(1,ROW()-設定!$B$24)):INDEX($C$1:$C$13701,MAX(1,ROW()-1))),$C10271&gt;MAX(INDEX($C$1:$C$13701,MIN(13701,ROW()+1)):INDEX($C$1:$C$13701,MIN(13701,ROW()+設定!$B$24))),$C10271&gt;=設定!$B$32,$C10271&gt;=MAX(MIN(INDEX($C$1:$C$13701,MAX(1,ROW()-設定!$B$26)):INDEX($C$1:$C$13701,MAX(1,ROW()-1))),MIN(INDEX($C$1:$C$13701,MIN(13701,ROW()+1)):INDEX($C$1:$C$13701,MIN(13701,ROW()+設定!$B$26))))*10^(設定!$B$27/20)),1,0))</f>
        <v>0</v>
      </c>
      <c r="G10271" s="33" t="n">
        <f aca="false">$G10270+IF($F10271=1,1,0)</f>
        <v>5</v>
      </c>
      <c r="H10271" s="0" t="str">
        <f aca="false">IF($F10271=1,$G10271,"")</f>
        <v/>
      </c>
    </row>
    <row r="10272" customFormat="false" ht="15" hidden="false" customHeight="false" outlineLevel="0" collapsed="false">
      <c r="A10272" s="30" t="n">
        <v>1604.6875</v>
      </c>
      <c r="B10272" s="31" t="n">
        <v>1.1591</v>
      </c>
      <c r="C10272" s="32" t="n">
        <f aca="false">IF($A10272="","",IF(設定!$B$21="dB",10^($B10272/20),ABS($B10272)))</f>
        <v>1.14275992006697</v>
      </c>
      <c r="D10272" s="32" t="n">
        <f aca="false">IF($A10272="","",$A10272^2)</f>
        <v>2575021.97265625</v>
      </c>
      <c r="E10272" s="32" t="n">
        <f aca="false">IF($A10272="","",IF($C10272&lt;=0,"",1/$C10272^2))</f>
        <v>0.765755279971898</v>
      </c>
      <c r="F10272" s="33" t="n">
        <f aca="false">IF(OR(ROW()-設定!$B$30&lt;2,ROW()+設定!$B$30&gt;13701,N($A10272)&lt;=0,N(INDEX($A$2:$A$13701,MIN(13700,MAX(1,ROW()-1+設定!$B$30))))&lt;=0,$A10272&lt;設定!$B$28,$A10272&gt;設定!$B$29),0,IF(AND($C10272&gt;=MAX(INDEX($C$1:$C$13701,MAX(1,ROW()-設定!$B$24)):INDEX($C$1:$C$13701,MAX(1,ROW()-1))),$C10272&gt;MAX(INDEX($C$1:$C$13701,MIN(13701,ROW()+1)):INDEX($C$1:$C$13701,MIN(13701,ROW()+設定!$B$24))),$C10272&gt;=設定!$B$32,$C10272&gt;=MAX(MIN(INDEX($C$1:$C$13701,MAX(1,ROW()-設定!$B$26)):INDEX($C$1:$C$13701,MAX(1,ROW()-1))),MIN(INDEX($C$1:$C$13701,MIN(13701,ROW()+1)):INDEX($C$1:$C$13701,MIN(13701,ROW()+設定!$B$26))))*10^(設定!$B$27/20)),1,0))</f>
        <v>0</v>
      </c>
      <c r="G10272" s="33" t="n">
        <f aca="false">$G10271+IF($F10272=1,1,0)</f>
        <v>5</v>
      </c>
      <c r="H10272" s="0" t="str">
        <f aca="false">IF($F10272=1,$G10272,"")</f>
        <v/>
      </c>
    </row>
    <row r="10273" customFormat="false" ht="15" hidden="false" customHeight="false" outlineLevel="0" collapsed="false">
      <c r="A10273" s="30" t="n">
        <v>1604.84375</v>
      </c>
      <c r="B10273" s="31" t="n">
        <v>1.0348</v>
      </c>
      <c r="C10273" s="32" t="n">
        <f aca="false">IF($A10273="","",IF(設定!$B$21="dB",10^($B10273/20),ABS($B10273)))</f>
        <v>1.12652283643822</v>
      </c>
      <c r="D10273" s="32" t="n">
        <f aca="false">IF($A10273="","",$A10273^2)</f>
        <v>2575523.46191406</v>
      </c>
      <c r="E10273" s="32" t="n">
        <f aca="false">IF($A10273="","",IF($C10273&lt;=0,"",1/$C10273^2))</f>
        <v>0.787988718837325</v>
      </c>
      <c r="F10273" s="33" t="n">
        <f aca="false">IF(OR(ROW()-設定!$B$30&lt;2,ROW()+設定!$B$30&gt;13701,N($A10273)&lt;=0,N(INDEX($A$2:$A$13701,MIN(13700,MAX(1,ROW()-1+設定!$B$30))))&lt;=0,$A10273&lt;設定!$B$28,$A10273&gt;設定!$B$29),0,IF(AND($C10273&gt;=MAX(INDEX($C$1:$C$13701,MAX(1,ROW()-設定!$B$24)):INDEX($C$1:$C$13701,MAX(1,ROW()-1))),$C10273&gt;MAX(INDEX($C$1:$C$13701,MIN(13701,ROW()+1)):INDEX($C$1:$C$13701,MIN(13701,ROW()+設定!$B$24))),$C10273&gt;=設定!$B$32,$C10273&gt;=MAX(MIN(INDEX($C$1:$C$13701,MAX(1,ROW()-設定!$B$26)):INDEX($C$1:$C$13701,MAX(1,ROW()-1))),MIN(INDEX($C$1:$C$13701,MIN(13701,ROW()+1)):INDEX($C$1:$C$13701,MIN(13701,ROW()+設定!$B$26))))*10^(設定!$B$27/20)),1,0))</f>
        <v>0</v>
      </c>
      <c r="G10273" s="33" t="n">
        <f aca="false">$G10272+IF($F10273=1,1,0)</f>
        <v>5</v>
      </c>
      <c r="H10273" s="0" t="str">
        <f aca="false">IF($F10273=1,$G10273,"")</f>
        <v/>
      </c>
    </row>
    <row r="10274" customFormat="false" ht="15" hidden="false" customHeight="false" outlineLevel="0" collapsed="false">
      <c r="A10274" s="30" t="n">
        <v>1605</v>
      </c>
      <c r="B10274" s="31" t="n">
        <v>1.2758</v>
      </c>
      <c r="C10274" s="32" t="n">
        <f aca="false">IF($A10274="","",IF(設定!$B$21="dB",10^($B10274/20),ABS($B10274)))</f>
        <v>1.15821717307437</v>
      </c>
      <c r="D10274" s="32" t="n">
        <f aca="false">IF($A10274="","",$A10274^2)</f>
        <v>2576025</v>
      </c>
      <c r="E10274" s="32" t="n">
        <f aca="false">IF($A10274="","",IF($C10274&lt;=0,"",1/$C10274^2))</f>
        <v>0.745452541946752</v>
      </c>
      <c r="F10274" s="33" t="n">
        <f aca="false">IF(OR(ROW()-設定!$B$30&lt;2,ROW()+設定!$B$30&gt;13701,N($A10274)&lt;=0,N(INDEX($A$2:$A$13701,MIN(13700,MAX(1,ROW()-1+設定!$B$30))))&lt;=0,$A10274&lt;設定!$B$28,$A10274&gt;設定!$B$29),0,IF(AND($C10274&gt;=MAX(INDEX($C$1:$C$13701,MAX(1,ROW()-設定!$B$24)):INDEX($C$1:$C$13701,MAX(1,ROW()-1))),$C10274&gt;MAX(INDEX($C$1:$C$13701,MIN(13701,ROW()+1)):INDEX($C$1:$C$13701,MIN(13701,ROW()+設定!$B$24))),$C10274&gt;=設定!$B$32,$C10274&gt;=MAX(MIN(INDEX($C$1:$C$13701,MAX(1,ROW()-設定!$B$26)):INDEX($C$1:$C$13701,MAX(1,ROW()-1))),MIN(INDEX($C$1:$C$13701,MIN(13701,ROW()+1)):INDEX($C$1:$C$13701,MIN(13701,ROW()+設定!$B$26))))*10^(設定!$B$27/20)),1,0))</f>
        <v>0</v>
      </c>
      <c r="G10274" s="33" t="n">
        <f aca="false">$G10273+IF($F10274=1,1,0)</f>
        <v>5</v>
      </c>
      <c r="H10274" s="0" t="str">
        <f aca="false">IF($F10274=1,$G10274,"")</f>
        <v/>
      </c>
    </row>
    <row r="10275" customFormat="false" ht="15" hidden="false" customHeight="false" outlineLevel="0" collapsed="false">
      <c r="A10275" s="30" t="n">
        <v>1605.15625</v>
      </c>
      <c r="B10275" s="31" t="n">
        <v>1.3261</v>
      </c>
      <c r="C10275" s="32" t="n">
        <f aca="false">IF($A10275="","",IF(設定!$B$21="dB",10^($B10275/20),ABS($B10275)))</f>
        <v>1.16494386882518</v>
      </c>
      <c r="D10275" s="32" t="n">
        <f aca="false">IF($A10275="","",$A10275^2)</f>
        <v>2576526.58691406</v>
      </c>
      <c r="E10275" s="32" t="n">
        <f aca="false">IF($A10275="","",IF($C10275&lt;=0,"",1/$C10275^2))</f>
        <v>0.736868514429538</v>
      </c>
      <c r="F10275" s="33" t="n">
        <f aca="false">IF(OR(ROW()-設定!$B$30&lt;2,ROW()+設定!$B$30&gt;13701,N($A10275)&lt;=0,N(INDEX($A$2:$A$13701,MIN(13700,MAX(1,ROW()-1+設定!$B$30))))&lt;=0,$A10275&lt;設定!$B$28,$A10275&gt;設定!$B$29),0,IF(AND($C10275&gt;=MAX(INDEX($C$1:$C$13701,MAX(1,ROW()-設定!$B$24)):INDEX($C$1:$C$13701,MAX(1,ROW()-1))),$C10275&gt;MAX(INDEX($C$1:$C$13701,MIN(13701,ROW()+1)):INDEX($C$1:$C$13701,MIN(13701,ROW()+設定!$B$24))),$C10275&gt;=設定!$B$32,$C10275&gt;=MAX(MIN(INDEX($C$1:$C$13701,MAX(1,ROW()-設定!$B$26)):INDEX($C$1:$C$13701,MAX(1,ROW()-1))),MIN(INDEX($C$1:$C$13701,MIN(13701,ROW()+1)):INDEX($C$1:$C$13701,MIN(13701,ROW()+設定!$B$26))))*10^(設定!$B$27/20)),1,0))</f>
        <v>0</v>
      </c>
      <c r="G10275" s="33" t="n">
        <f aca="false">$G10274+IF($F10275=1,1,0)</f>
        <v>5</v>
      </c>
      <c r="H10275" s="0" t="str">
        <f aca="false">IF($F10275=1,$G10275,"")</f>
        <v/>
      </c>
    </row>
    <row r="10276" customFormat="false" ht="15" hidden="false" customHeight="false" outlineLevel="0" collapsed="false">
      <c r="A10276" s="30" t="n">
        <v>1605.3125</v>
      </c>
      <c r="B10276" s="31" t="n">
        <v>1.4312</v>
      </c>
      <c r="C10276" s="32" t="n">
        <f aca="false">IF($A10276="","",IF(設定!$B$21="dB",10^($B10276/20),ABS($B10276)))</f>
        <v>1.17912541418751</v>
      </c>
      <c r="D10276" s="32" t="n">
        <f aca="false">IF($A10276="","",$A10276^2)</f>
        <v>2577028.22265625</v>
      </c>
      <c r="E10276" s="32" t="n">
        <f aca="false">IF($A10276="","",IF($C10276&lt;=0,"",1/$C10276^2))</f>
        <v>0.719250214366145</v>
      </c>
      <c r="F10276" s="33" t="n">
        <f aca="false">IF(OR(ROW()-設定!$B$30&lt;2,ROW()+設定!$B$30&gt;13701,N($A10276)&lt;=0,N(INDEX($A$2:$A$13701,MIN(13700,MAX(1,ROW()-1+設定!$B$30))))&lt;=0,$A10276&lt;設定!$B$28,$A10276&gt;設定!$B$29),0,IF(AND($C10276&gt;=MAX(INDEX($C$1:$C$13701,MAX(1,ROW()-設定!$B$24)):INDEX($C$1:$C$13701,MAX(1,ROW()-1))),$C10276&gt;MAX(INDEX($C$1:$C$13701,MIN(13701,ROW()+1)):INDEX($C$1:$C$13701,MIN(13701,ROW()+設定!$B$24))),$C10276&gt;=設定!$B$32,$C10276&gt;=MAX(MIN(INDEX($C$1:$C$13701,MAX(1,ROW()-設定!$B$26)):INDEX($C$1:$C$13701,MAX(1,ROW()-1))),MIN(INDEX($C$1:$C$13701,MIN(13701,ROW()+1)):INDEX($C$1:$C$13701,MIN(13701,ROW()+設定!$B$26))))*10^(設定!$B$27/20)),1,0))</f>
        <v>0</v>
      </c>
      <c r="G10276" s="33" t="n">
        <f aca="false">$G10275+IF($F10276=1,1,0)</f>
        <v>5</v>
      </c>
      <c r="H10276" s="0" t="str">
        <f aca="false">IF($F10276=1,$G10276,"")</f>
        <v/>
      </c>
    </row>
    <row r="10277" customFormat="false" ht="15" hidden="false" customHeight="false" outlineLevel="0" collapsed="false">
      <c r="A10277" s="30" t="n">
        <v>1605.46875</v>
      </c>
      <c r="B10277" s="31" t="n">
        <v>1.3685</v>
      </c>
      <c r="C10277" s="32" t="n">
        <f aca="false">IF($A10277="","",IF(設定!$B$21="dB",10^($B10277/20),ABS($B10277)))</f>
        <v>1.17064442173347</v>
      </c>
      <c r="D10277" s="32" t="n">
        <f aca="false">IF($A10277="","",$A10277^2)</f>
        <v>2577529.90722656</v>
      </c>
      <c r="E10277" s="32" t="n">
        <f aca="false">IF($A10277="","",IF($C10277&lt;=0,"",1/$C10277^2))</f>
        <v>0.729709499467422</v>
      </c>
      <c r="F10277" s="33" t="n">
        <f aca="false">IF(OR(ROW()-設定!$B$30&lt;2,ROW()+設定!$B$30&gt;13701,N($A10277)&lt;=0,N(INDEX($A$2:$A$13701,MIN(13700,MAX(1,ROW()-1+設定!$B$30))))&lt;=0,$A10277&lt;設定!$B$28,$A10277&gt;設定!$B$29),0,IF(AND($C10277&gt;=MAX(INDEX($C$1:$C$13701,MAX(1,ROW()-設定!$B$24)):INDEX($C$1:$C$13701,MAX(1,ROW()-1))),$C10277&gt;MAX(INDEX($C$1:$C$13701,MIN(13701,ROW()+1)):INDEX($C$1:$C$13701,MIN(13701,ROW()+設定!$B$24))),$C10277&gt;=設定!$B$32,$C10277&gt;=MAX(MIN(INDEX($C$1:$C$13701,MAX(1,ROW()-設定!$B$26)):INDEX($C$1:$C$13701,MAX(1,ROW()-1))),MIN(INDEX($C$1:$C$13701,MIN(13701,ROW()+1)):INDEX($C$1:$C$13701,MIN(13701,ROW()+設定!$B$26))))*10^(設定!$B$27/20)),1,0))</f>
        <v>0</v>
      </c>
      <c r="G10277" s="33" t="n">
        <f aca="false">$G10276+IF($F10277=1,1,0)</f>
        <v>5</v>
      </c>
      <c r="H10277" s="0" t="str">
        <f aca="false">IF($F10277=1,$G10277,"")</f>
        <v/>
      </c>
    </row>
    <row r="10278" customFormat="false" ht="15" hidden="false" customHeight="false" outlineLevel="0" collapsed="false">
      <c r="A10278" s="30" t="n">
        <v>1605.625</v>
      </c>
      <c r="B10278" s="31" t="n">
        <v>1.3218</v>
      </c>
      <c r="C10278" s="32" t="n">
        <f aca="false">IF($A10278="","",IF(設定!$B$21="dB",10^($B10278/20),ABS($B10278)))</f>
        <v>1.16436729934088</v>
      </c>
      <c r="D10278" s="32" t="n">
        <f aca="false">IF($A10278="","",$A10278^2)</f>
        <v>2578031.640625</v>
      </c>
      <c r="E10278" s="32" t="n">
        <f aca="false">IF($A10278="","",IF($C10278&lt;=0,"",1/$C10278^2))</f>
        <v>0.73759845778903</v>
      </c>
      <c r="F10278" s="33" t="n">
        <f aca="false">IF(OR(ROW()-設定!$B$30&lt;2,ROW()+設定!$B$30&gt;13701,N($A10278)&lt;=0,N(INDEX($A$2:$A$13701,MIN(13700,MAX(1,ROW()-1+設定!$B$30))))&lt;=0,$A10278&lt;設定!$B$28,$A10278&gt;設定!$B$29),0,IF(AND($C10278&gt;=MAX(INDEX($C$1:$C$13701,MAX(1,ROW()-設定!$B$24)):INDEX($C$1:$C$13701,MAX(1,ROW()-1))),$C10278&gt;MAX(INDEX($C$1:$C$13701,MIN(13701,ROW()+1)):INDEX($C$1:$C$13701,MIN(13701,ROW()+設定!$B$24))),$C10278&gt;=設定!$B$32,$C10278&gt;=MAX(MIN(INDEX($C$1:$C$13701,MAX(1,ROW()-設定!$B$26)):INDEX($C$1:$C$13701,MAX(1,ROW()-1))),MIN(INDEX($C$1:$C$13701,MIN(13701,ROW()+1)):INDEX($C$1:$C$13701,MIN(13701,ROW()+設定!$B$26))))*10^(設定!$B$27/20)),1,0))</f>
        <v>0</v>
      </c>
      <c r="G10278" s="33" t="n">
        <f aca="false">$G10277+IF($F10278=1,1,0)</f>
        <v>5</v>
      </c>
      <c r="H10278" s="0" t="str">
        <f aca="false">IF($F10278=1,$G10278,"")</f>
        <v/>
      </c>
    </row>
    <row r="10279" customFormat="false" ht="15" hidden="false" customHeight="false" outlineLevel="0" collapsed="false">
      <c r="A10279" s="30" t="n">
        <v>1605.78125</v>
      </c>
      <c r="B10279" s="31" t="n">
        <v>1.4812</v>
      </c>
      <c r="C10279" s="32" t="n">
        <f aca="false">IF($A10279="","",IF(設定!$B$21="dB",10^($B10279/20),ABS($B10279)))</f>
        <v>1.18593257949056</v>
      </c>
      <c r="D10279" s="32" t="n">
        <f aca="false">IF($A10279="","",$A10279^2)</f>
        <v>2578533.42285156</v>
      </c>
      <c r="E10279" s="32" t="n">
        <f aca="false">IF($A10279="","",IF($C10279&lt;=0,"",1/$C10279^2))</f>
        <v>0.711017025244319</v>
      </c>
      <c r="F10279" s="33" t="n">
        <f aca="false">IF(OR(ROW()-設定!$B$30&lt;2,ROW()+設定!$B$30&gt;13701,N($A10279)&lt;=0,N(INDEX($A$2:$A$13701,MIN(13700,MAX(1,ROW()-1+設定!$B$30))))&lt;=0,$A10279&lt;設定!$B$28,$A10279&gt;設定!$B$29),0,IF(AND($C10279&gt;=MAX(INDEX($C$1:$C$13701,MAX(1,ROW()-設定!$B$24)):INDEX($C$1:$C$13701,MAX(1,ROW()-1))),$C10279&gt;MAX(INDEX($C$1:$C$13701,MIN(13701,ROW()+1)):INDEX($C$1:$C$13701,MIN(13701,ROW()+設定!$B$24))),$C10279&gt;=設定!$B$32,$C10279&gt;=MAX(MIN(INDEX($C$1:$C$13701,MAX(1,ROW()-設定!$B$26)):INDEX($C$1:$C$13701,MAX(1,ROW()-1))),MIN(INDEX($C$1:$C$13701,MIN(13701,ROW()+1)):INDEX($C$1:$C$13701,MIN(13701,ROW()+設定!$B$26))))*10^(設定!$B$27/20)),1,0))</f>
        <v>0</v>
      </c>
      <c r="G10279" s="33" t="n">
        <f aca="false">$G10278+IF($F10279=1,1,0)</f>
        <v>5</v>
      </c>
      <c r="H10279" s="0" t="str">
        <f aca="false">IF($F10279=1,$G10279,"")</f>
        <v/>
      </c>
    </row>
    <row r="10280" customFormat="false" ht="15" hidden="false" customHeight="false" outlineLevel="0" collapsed="false">
      <c r="A10280" s="30" t="n">
        <v>1605.9375</v>
      </c>
      <c r="B10280" s="31" t="n">
        <v>1.4448</v>
      </c>
      <c r="C10280" s="32" t="n">
        <f aca="false">IF($A10280="","",IF(設定!$B$21="dB",10^($B10280/20),ABS($B10280)))</f>
        <v>1.18097308520174</v>
      </c>
      <c r="D10280" s="32" t="n">
        <f aca="false">IF($A10280="","",$A10280^2)</f>
        <v>2579035.25390625</v>
      </c>
      <c r="E10280" s="32" t="n">
        <f aca="false">IF($A10280="","",IF($C10280&lt;=0,"",1/$C10280^2))</f>
        <v>0.717001393954565</v>
      </c>
      <c r="F10280" s="33" t="n">
        <f aca="false">IF(OR(ROW()-設定!$B$30&lt;2,ROW()+設定!$B$30&gt;13701,N($A10280)&lt;=0,N(INDEX($A$2:$A$13701,MIN(13700,MAX(1,ROW()-1+設定!$B$30))))&lt;=0,$A10280&lt;設定!$B$28,$A10280&gt;設定!$B$29),0,IF(AND($C10280&gt;=MAX(INDEX($C$1:$C$13701,MAX(1,ROW()-設定!$B$24)):INDEX($C$1:$C$13701,MAX(1,ROW()-1))),$C10280&gt;MAX(INDEX($C$1:$C$13701,MIN(13701,ROW()+1)):INDEX($C$1:$C$13701,MIN(13701,ROW()+設定!$B$24))),$C10280&gt;=設定!$B$32,$C10280&gt;=MAX(MIN(INDEX($C$1:$C$13701,MAX(1,ROW()-設定!$B$26)):INDEX($C$1:$C$13701,MAX(1,ROW()-1))),MIN(INDEX($C$1:$C$13701,MIN(13701,ROW()+1)):INDEX($C$1:$C$13701,MIN(13701,ROW()+設定!$B$26))))*10^(設定!$B$27/20)),1,0))</f>
        <v>0</v>
      </c>
      <c r="G10280" s="33" t="n">
        <f aca="false">$G10279+IF($F10280=1,1,0)</f>
        <v>5</v>
      </c>
      <c r="H10280" s="0" t="str">
        <f aca="false">IF($F10280=1,$G10280,"")</f>
        <v/>
      </c>
    </row>
    <row r="10281" customFormat="false" ht="15" hidden="false" customHeight="false" outlineLevel="0" collapsed="false">
      <c r="A10281" s="30" t="n">
        <v>1606.09375</v>
      </c>
      <c r="B10281" s="31" t="n">
        <v>1.7793</v>
      </c>
      <c r="C10281" s="32" t="n">
        <f aca="false">IF($A10281="","",IF(設定!$B$21="dB",10^($B10281/20),ABS($B10281)))</f>
        <v>1.22734031522963</v>
      </c>
      <c r="D10281" s="32" t="n">
        <f aca="false">IF($A10281="","",$A10281^2)</f>
        <v>2579537.13378906</v>
      </c>
      <c r="E10281" s="32" t="n">
        <f aca="false">IF($A10281="","",IF($C10281&lt;=0,"",1/$C10281^2))</f>
        <v>0.663850061767127</v>
      </c>
      <c r="F10281" s="33" t="n">
        <f aca="false">IF(OR(ROW()-設定!$B$30&lt;2,ROW()+設定!$B$30&gt;13701,N($A10281)&lt;=0,N(INDEX($A$2:$A$13701,MIN(13700,MAX(1,ROW()-1+設定!$B$30))))&lt;=0,$A10281&lt;設定!$B$28,$A10281&gt;設定!$B$29),0,IF(AND($C10281&gt;=MAX(INDEX($C$1:$C$13701,MAX(1,ROW()-設定!$B$24)):INDEX($C$1:$C$13701,MAX(1,ROW()-1))),$C10281&gt;MAX(INDEX($C$1:$C$13701,MIN(13701,ROW()+1)):INDEX($C$1:$C$13701,MIN(13701,ROW()+設定!$B$24))),$C10281&gt;=設定!$B$32,$C10281&gt;=MAX(MIN(INDEX($C$1:$C$13701,MAX(1,ROW()-設定!$B$26)):INDEX($C$1:$C$13701,MAX(1,ROW()-1))),MIN(INDEX($C$1:$C$13701,MIN(13701,ROW()+1)):INDEX($C$1:$C$13701,MIN(13701,ROW()+設定!$B$26))))*10^(設定!$B$27/20)),1,0))</f>
        <v>0</v>
      </c>
      <c r="G10281" s="33" t="n">
        <f aca="false">$G10280+IF($F10281=1,1,0)</f>
        <v>5</v>
      </c>
      <c r="H10281" s="0" t="str">
        <f aca="false">IF($F10281=1,$G10281,"")</f>
        <v/>
      </c>
    </row>
    <row r="10282" customFormat="false" ht="15" hidden="false" customHeight="false" outlineLevel="0" collapsed="false">
      <c r="A10282" s="30" t="n">
        <v>1606.25</v>
      </c>
      <c r="B10282" s="31" t="n">
        <v>1.5633</v>
      </c>
      <c r="C10282" s="32" t="n">
        <f aca="false">IF($A10282="","",IF(設定!$B$21="dB",10^($B10282/20),ABS($B10282)))</f>
        <v>1.19719529117919</v>
      </c>
      <c r="D10282" s="32" t="n">
        <f aca="false">IF($A10282="","",$A10282^2)</f>
        <v>2580039.0625</v>
      </c>
      <c r="E10282" s="32" t="n">
        <f aca="false">IF($A10282="","",IF($C10282&lt;=0,"",1/$C10282^2))</f>
        <v>0.697702051554414</v>
      </c>
      <c r="F10282" s="33" t="n">
        <f aca="false">IF(OR(ROW()-設定!$B$30&lt;2,ROW()+設定!$B$30&gt;13701,N($A10282)&lt;=0,N(INDEX($A$2:$A$13701,MIN(13700,MAX(1,ROW()-1+設定!$B$30))))&lt;=0,$A10282&lt;設定!$B$28,$A10282&gt;設定!$B$29),0,IF(AND($C10282&gt;=MAX(INDEX($C$1:$C$13701,MAX(1,ROW()-設定!$B$24)):INDEX($C$1:$C$13701,MAX(1,ROW()-1))),$C10282&gt;MAX(INDEX($C$1:$C$13701,MIN(13701,ROW()+1)):INDEX($C$1:$C$13701,MIN(13701,ROW()+設定!$B$24))),$C10282&gt;=設定!$B$32,$C10282&gt;=MAX(MIN(INDEX($C$1:$C$13701,MAX(1,ROW()-設定!$B$26)):INDEX($C$1:$C$13701,MAX(1,ROW()-1))),MIN(INDEX($C$1:$C$13701,MIN(13701,ROW()+1)):INDEX($C$1:$C$13701,MIN(13701,ROW()+設定!$B$26))))*10^(設定!$B$27/20)),1,0))</f>
        <v>0</v>
      </c>
      <c r="G10282" s="33" t="n">
        <f aca="false">$G10281+IF($F10282=1,1,0)</f>
        <v>5</v>
      </c>
      <c r="H10282" s="0" t="str">
        <f aca="false">IF($F10282=1,$G10282,"")</f>
        <v/>
      </c>
    </row>
    <row r="10283" customFormat="false" ht="15" hidden="false" customHeight="false" outlineLevel="0" collapsed="false">
      <c r="A10283" s="30" t="n">
        <v>1606.40625</v>
      </c>
      <c r="B10283" s="31" t="n">
        <v>1.6162</v>
      </c>
      <c r="C10283" s="32" t="n">
        <f aca="false">IF($A10283="","",IF(設定!$B$21="dB",10^($B10283/20),ABS($B10283)))</f>
        <v>1.20450886309539</v>
      </c>
      <c r="D10283" s="32" t="n">
        <f aca="false">IF($A10283="","",$A10283^2)</f>
        <v>2580541.04003906</v>
      </c>
      <c r="E10283" s="32" t="n">
        <f aca="false">IF($A10283="","",IF($C10283&lt;=0,"",1/$C10283^2))</f>
        <v>0.689255118629733</v>
      </c>
      <c r="F10283" s="33" t="n">
        <f aca="false">IF(OR(ROW()-設定!$B$30&lt;2,ROW()+設定!$B$30&gt;13701,N($A10283)&lt;=0,N(INDEX($A$2:$A$13701,MIN(13700,MAX(1,ROW()-1+設定!$B$30))))&lt;=0,$A10283&lt;設定!$B$28,$A10283&gt;設定!$B$29),0,IF(AND($C10283&gt;=MAX(INDEX($C$1:$C$13701,MAX(1,ROW()-設定!$B$24)):INDEX($C$1:$C$13701,MAX(1,ROW()-1))),$C10283&gt;MAX(INDEX($C$1:$C$13701,MIN(13701,ROW()+1)):INDEX($C$1:$C$13701,MIN(13701,ROW()+設定!$B$24))),$C10283&gt;=設定!$B$32,$C10283&gt;=MAX(MIN(INDEX($C$1:$C$13701,MAX(1,ROW()-設定!$B$26)):INDEX($C$1:$C$13701,MAX(1,ROW()-1))),MIN(INDEX($C$1:$C$13701,MIN(13701,ROW()+1)):INDEX($C$1:$C$13701,MIN(13701,ROW()+設定!$B$26))))*10^(設定!$B$27/20)),1,0))</f>
        <v>0</v>
      </c>
      <c r="G10283" s="33" t="n">
        <f aca="false">$G10282+IF($F10283=1,1,0)</f>
        <v>5</v>
      </c>
      <c r="H10283" s="0" t="str">
        <f aca="false">IF($F10283=1,$G10283,"")</f>
        <v/>
      </c>
    </row>
    <row r="10284" customFormat="false" ht="15" hidden="false" customHeight="false" outlineLevel="0" collapsed="false">
      <c r="A10284" s="30" t="n">
        <v>1606.5625</v>
      </c>
      <c r="B10284" s="31" t="n">
        <v>1.7313</v>
      </c>
      <c r="C10284" s="32" t="n">
        <f aca="false">IF($A10284="","",IF(設定!$B$21="dB",10^($B10284/20),ABS($B10284)))</f>
        <v>1.22057648835398</v>
      </c>
      <c r="D10284" s="32" t="n">
        <f aca="false">IF($A10284="","",$A10284^2)</f>
        <v>2581043.06640625</v>
      </c>
      <c r="E10284" s="32" t="n">
        <f aca="false">IF($A10284="","",IF($C10284&lt;=0,"",1/$C10284^2))</f>
        <v>0.671227900134854</v>
      </c>
      <c r="F10284" s="33" t="n">
        <f aca="false">IF(OR(ROW()-設定!$B$30&lt;2,ROW()+設定!$B$30&gt;13701,N($A10284)&lt;=0,N(INDEX($A$2:$A$13701,MIN(13700,MAX(1,ROW()-1+設定!$B$30))))&lt;=0,$A10284&lt;設定!$B$28,$A10284&gt;設定!$B$29),0,IF(AND($C10284&gt;=MAX(INDEX($C$1:$C$13701,MAX(1,ROW()-設定!$B$24)):INDEX($C$1:$C$13701,MAX(1,ROW()-1))),$C10284&gt;MAX(INDEX($C$1:$C$13701,MIN(13701,ROW()+1)):INDEX($C$1:$C$13701,MIN(13701,ROW()+設定!$B$24))),$C10284&gt;=設定!$B$32,$C10284&gt;=MAX(MIN(INDEX($C$1:$C$13701,MAX(1,ROW()-設定!$B$26)):INDEX($C$1:$C$13701,MAX(1,ROW()-1))),MIN(INDEX($C$1:$C$13701,MIN(13701,ROW()+1)):INDEX($C$1:$C$13701,MIN(13701,ROW()+設定!$B$26))))*10^(設定!$B$27/20)),1,0))</f>
        <v>0</v>
      </c>
      <c r="G10284" s="33" t="n">
        <f aca="false">$G10283+IF($F10284=1,1,0)</f>
        <v>5</v>
      </c>
      <c r="H10284" s="0" t="str">
        <f aca="false">IF($F10284=1,$G10284,"")</f>
        <v/>
      </c>
    </row>
    <row r="10285" customFormat="false" ht="15" hidden="false" customHeight="false" outlineLevel="0" collapsed="false">
      <c r="A10285" s="30" t="n">
        <v>1606.71875</v>
      </c>
      <c r="B10285" s="31" t="n">
        <v>1.6459</v>
      </c>
      <c r="C10285" s="32" t="n">
        <f aca="false">IF($A10285="","",IF(設定!$B$21="dB",10^($B10285/20),ABS($B10285)))</f>
        <v>1.20863453658002</v>
      </c>
      <c r="D10285" s="32" t="n">
        <f aca="false">IF($A10285="","",$A10285^2)</f>
        <v>2581545.14160156</v>
      </c>
      <c r="E10285" s="32" t="n">
        <f aca="false">IF($A10285="","",IF($C10285&lt;=0,"",1/$C10285^2))</f>
        <v>0.684557605698391</v>
      </c>
      <c r="F10285" s="33" t="n">
        <f aca="false">IF(OR(ROW()-設定!$B$30&lt;2,ROW()+設定!$B$30&gt;13701,N($A10285)&lt;=0,N(INDEX($A$2:$A$13701,MIN(13700,MAX(1,ROW()-1+設定!$B$30))))&lt;=0,$A10285&lt;設定!$B$28,$A10285&gt;設定!$B$29),0,IF(AND($C10285&gt;=MAX(INDEX($C$1:$C$13701,MAX(1,ROW()-設定!$B$24)):INDEX($C$1:$C$13701,MAX(1,ROW()-1))),$C10285&gt;MAX(INDEX($C$1:$C$13701,MIN(13701,ROW()+1)):INDEX($C$1:$C$13701,MIN(13701,ROW()+設定!$B$24))),$C10285&gt;=設定!$B$32,$C10285&gt;=MAX(MIN(INDEX($C$1:$C$13701,MAX(1,ROW()-設定!$B$26)):INDEX($C$1:$C$13701,MAX(1,ROW()-1))),MIN(INDEX($C$1:$C$13701,MIN(13701,ROW()+1)):INDEX($C$1:$C$13701,MIN(13701,ROW()+設定!$B$26))))*10^(設定!$B$27/20)),1,0))</f>
        <v>0</v>
      </c>
      <c r="G10285" s="33" t="n">
        <f aca="false">$G10284+IF($F10285=1,1,0)</f>
        <v>5</v>
      </c>
      <c r="H10285" s="0" t="str">
        <f aca="false">IF($F10285=1,$G10285,"")</f>
        <v/>
      </c>
    </row>
    <row r="10286" customFormat="false" ht="15" hidden="false" customHeight="false" outlineLevel="0" collapsed="false">
      <c r="A10286" s="30" t="n">
        <v>1606.875</v>
      </c>
      <c r="B10286" s="31" t="n">
        <v>1.7776</v>
      </c>
      <c r="C10286" s="32" t="n">
        <f aca="false">IF($A10286="","",IF(設定!$B$21="dB",10^($B10286/20),ABS($B10286)))</f>
        <v>1.2271001240168</v>
      </c>
      <c r="D10286" s="32" t="n">
        <f aca="false">IF($A10286="","",$A10286^2)</f>
        <v>2582047.265625</v>
      </c>
      <c r="E10286" s="32" t="n">
        <f aca="false">IF($A10286="","",IF($C10286&lt;=0,"",1/$C10286^2))</f>
        <v>0.664109969746484</v>
      </c>
      <c r="F10286" s="33" t="n">
        <f aca="false">IF(OR(ROW()-設定!$B$30&lt;2,ROW()+設定!$B$30&gt;13701,N($A10286)&lt;=0,N(INDEX($A$2:$A$13701,MIN(13700,MAX(1,ROW()-1+設定!$B$30))))&lt;=0,$A10286&lt;設定!$B$28,$A10286&gt;設定!$B$29),0,IF(AND($C10286&gt;=MAX(INDEX($C$1:$C$13701,MAX(1,ROW()-設定!$B$24)):INDEX($C$1:$C$13701,MAX(1,ROW()-1))),$C10286&gt;MAX(INDEX($C$1:$C$13701,MIN(13701,ROW()+1)):INDEX($C$1:$C$13701,MIN(13701,ROW()+設定!$B$24))),$C10286&gt;=設定!$B$32,$C10286&gt;=MAX(MIN(INDEX($C$1:$C$13701,MAX(1,ROW()-設定!$B$26)):INDEX($C$1:$C$13701,MAX(1,ROW()-1))),MIN(INDEX($C$1:$C$13701,MIN(13701,ROW()+1)):INDEX($C$1:$C$13701,MIN(13701,ROW()+設定!$B$26))))*10^(設定!$B$27/20)),1,0))</f>
        <v>0</v>
      </c>
      <c r="G10286" s="33" t="n">
        <f aca="false">$G10285+IF($F10286=1,1,0)</f>
        <v>5</v>
      </c>
      <c r="H10286" s="0" t="str">
        <f aca="false">IF($F10286=1,$G10286,"")</f>
        <v/>
      </c>
    </row>
    <row r="10287" customFormat="false" ht="15" hidden="false" customHeight="false" outlineLevel="0" collapsed="false">
      <c r="A10287" s="30" t="n">
        <v>1607.03125</v>
      </c>
      <c r="B10287" s="31" t="n">
        <v>1.8572</v>
      </c>
      <c r="C10287" s="32" t="n">
        <f aca="false">IF($A10287="","",IF(設定!$B$21="dB",10^($B10287/20),ABS($B10287)))</f>
        <v>1.23839731005212</v>
      </c>
      <c r="D10287" s="32" t="n">
        <f aca="false">IF($A10287="","",$A10287^2)</f>
        <v>2582549.43847656</v>
      </c>
      <c r="E10287" s="32" t="n">
        <f aca="false">IF($A10287="","",IF($C10287&lt;=0,"",1/$C10287^2))</f>
        <v>0.652048649872127</v>
      </c>
      <c r="F10287" s="33" t="n">
        <f aca="false">IF(OR(ROW()-設定!$B$30&lt;2,ROW()+設定!$B$30&gt;13701,N($A10287)&lt;=0,N(INDEX($A$2:$A$13701,MIN(13700,MAX(1,ROW()-1+設定!$B$30))))&lt;=0,$A10287&lt;設定!$B$28,$A10287&gt;設定!$B$29),0,IF(AND($C10287&gt;=MAX(INDEX($C$1:$C$13701,MAX(1,ROW()-設定!$B$24)):INDEX($C$1:$C$13701,MAX(1,ROW()-1))),$C10287&gt;MAX(INDEX($C$1:$C$13701,MIN(13701,ROW()+1)):INDEX($C$1:$C$13701,MIN(13701,ROW()+設定!$B$24))),$C10287&gt;=設定!$B$32,$C10287&gt;=MAX(MIN(INDEX($C$1:$C$13701,MAX(1,ROW()-設定!$B$26)):INDEX($C$1:$C$13701,MAX(1,ROW()-1))),MIN(INDEX($C$1:$C$13701,MIN(13701,ROW()+1)):INDEX($C$1:$C$13701,MIN(13701,ROW()+設定!$B$26))))*10^(設定!$B$27/20)),1,0))</f>
        <v>0</v>
      </c>
      <c r="G10287" s="33" t="n">
        <f aca="false">$G10286+IF($F10287=1,1,0)</f>
        <v>5</v>
      </c>
      <c r="H10287" s="0" t="str">
        <f aca="false">IF($F10287=1,$G10287,"")</f>
        <v/>
      </c>
    </row>
    <row r="10288" customFormat="false" ht="15" hidden="false" customHeight="false" outlineLevel="0" collapsed="false">
      <c r="A10288" s="30" t="n">
        <v>1607.1875</v>
      </c>
      <c r="B10288" s="31" t="n">
        <v>1.8667</v>
      </c>
      <c r="C10288" s="32" t="n">
        <f aca="false">IF($A10288="","",IF(設定!$B$21="dB",10^($B10288/20),ABS($B10288)))</f>
        <v>1.23975252074594</v>
      </c>
      <c r="D10288" s="32" t="n">
        <f aca="false">IF($A10288="","",$A10288^2)</f>
        <v>2583051.66015625</v>
      </c>
      <c r="E10288" s="32" t="n">
        <f aca="false">IF($A10288="","",IF($C10288&lt;=0,"",1/$C10288^2))</f>
        <v>0.65062388112356</v>
      </c>
      <c r="F10288" s="33" t="n">
        <f aca="false">IF(OR(ROW()-設定!$B$30&lt;2,ROW()+設定!$B$30&gt;13701,N($A10288)&lt;=0,N(INDEX($A$2:$A$13701,MIN(13700,MAX(1,ROW()-1+設定!$B$30))))&lt;=0,$A10288&lt;設定!$B$28,$A10288&gt;設定!$B$29),0,IF(AND($C10288&gt;=MAX(INDEX($C$1:$C$13701,MAX(1,ROW()-設定!$B$24)):INDEX($C$1:$C$13701,MAX(1,ROW()-1))),$C10288&gt;MAX(INDEX($C$1:$C$13701,MIN(13701,ROW()+1)):INDEX($C$1:$C$13701,MIN(13701,ROW()+設定!$B$24))),$C10288&gt;=設定!$B$32,$C10288&gt;=MAX(MIN(INDEX($C$1:$C$13701,MAX(1,ROW()-設定!$B$26)):INDEX($C$1:$C$13701,MAX(1,ROW()-1))),MIN(INDEX($C$1:$C$13701,MIN(13701,ROW()+1)):INDEX($C$1:$C$13701,MIN(13701,ROW()+設定!$B$26))))*10^(設定!$B$27/20)),1,0))</f>
        <v>0</v>
      </c>
      <c r="G10288" s="33" t="n">
        <f aca="false">$G10287+IF($F10288=1,1,0)</f>
        <v>5</v>
      </c>
      <c r="H10288" s="0" t="str">
        <f aca="false">IF($F10288=1,$G10288,"")</f>
        <v/>
      </c>
    </row>
    <row r="10289" customFormat="false" ht="15" hidden="false" customHeight="false" outlineLevel="0" collapsed="false">
      <c r="A10289" s="30" t="n">
        <v>1607.34375</v>
      </c>
      <c r="B10289" s="31" t="n">
        <v>1.9368</v>
      </c>
      <c r="C10289" s="32" t="n">
        <f aca="false">IF($A10289="","",IF(設定!$B$21="dB",10^($B10289/20),ABS($B10289)))</f>
        <v>1.24979850260639</v>
      </c>
      <c r="D10289" s="32" t="n">
        <f aca="false">IF($A10289="","",$A10289^2)</f>
        <v>2583553.93066406</v>
      </c>
      <c r="E10289" s="32" t="n">
        <f aca="false">IF($A10289="","",IF($C10289&lt;=0,"",1/$C10289^2))</f>
        <v>0.640206383232533</v>
      </c>
      <c r="F10289" s="33" t="n">
        <f aca="false">IF(OR(ROW()-設定!$B$30&lt;2,ROW()+設定!$B$30&gt;13701,N($A10289)&lt;=0,N(INDEX($A$2:$A$13701,MIN(13700,MAX(1,ROW()-1+設定!$B$30))))&lt;=0,$A10289&lt;設定!$B$28,$A10289&gt;設定!$B$29),0,IF(AND($C10289&gt;=MAX(INDEX($C$1:$C$13701,MAX(1,ROW()-設定!$B$24)):INDEX($C$1:$C$13701,MAX(1,ROW()-1))),$C10289&gt;MAX(INDEX($C$1:$C$13701,MIN(13701,ROW()+1)):INDEX($C$1:$C$13701,MIN(13701,ROW()+設定!$B$24))),$C10289&gt;=設定!$B$32,$C10289&gt;=MAX(MIN(INDEX($C$1:$C$13701,MAX(1,ROW()-設定!$B$26)):INDEX($C$1:$C$13701,MAX(1,ROW()-1))),MIN(INDEX($C$1:$C$13701,MIN(13701,ROW()+1)):INDEX($C$1:$C$13701,MIN(13701,ROW()+設定!$B$26))))*10^(設定!$B$27/20)),1,0))</f>
        <v>0</v>
      </c>
      <c r="G10289" s="33" t="n">
        <f aca="false">$G10288+IF($F10289=1,1,0)</f>
        <v>5</v>
      </c>
      <c r="H10289" s="0" t="str">
        <f aca="false">IF($F10289=1,$G10289,"")</f>
        <v/>
      </c>
    </row>
    <row r="10290" customFormat="false" ht="15" hidden="false" customHeight="false" outlineLevel="0" collapsed="false">
      <c r="A10290" s="30" t="n">
        <v>1607.5</v>
      </c>
      <c r="B10290" s="31" t="n">
        <v>2.1408</v>
      </c>
      <c r="C10290" s="32" t="n">
        <f aca="false">IF($A10290="","",IF(設定!$B$21="dB",10^($B10290/20),ABS($B10290)))</f>
        <v>1.27949914495698</v>
      </c>
      <c r="D10290" s="32" t="n">
        <f aca="false">IF($A10290="","",$A10290^2)</f>
        <v>2584056.25</v>
      </c>
      <c r="E10290" s="32" t="n">
        <f aca="false">IF($A10290="","",IF($C10290&lt;=0,"",1/$C10290^2))</f>
        <v>0.610829495590285</v>
      </c>
      <c r="F10290" s="33" t="n">
        <f aca="false">IF(OR(ROW()-設定!$B$30&lt;2,ROW()+設定!$B$30&gt;13701,N($A10290)&lt;=0,N(INDEX($A$2:$A$13701,MIN(13700,MAX(1,ROW()-1+設定!$B$30))))&lt;=0,$A10290&lt;設定!$B$28,$A10290&gt;設定!$B$29),0,IF(AND($C10290&gt;=MAX(INDEX($C$1:$C$13701,MAX(1,ROW()-設定!$B$24)):INDEX($C$1:$C$13701,MAX(1,ROW()-1))),$C10290&gt;MAX(INDEX($C$1:$C$13701,MIN(13701,ROW()+1)):INDEX($C$1:$C$13701,MIN(13701,ROW()+設定!$B$24))),$C10290&gt;=設定!$B$32,$C10290&gt;=MAX(MIN(INDEX($C$1:$C$13701,MAX(1,ROW()-設定!$B$26)):INDEX($C$1:$C$13701,MAX(1,ROW()-1))),MIN(INDEX($C$1:$C$13701,MIN(13701,ROW()+1)):INDEX($C$1:$C$13701,MIN(13701,ROW()+設定!$B$26))))*10^(設定!$B$27/20)),1,0))</f>
        <v>0</v>
      </c>
      <c r="G10290" s="33" t="n">
        <f aca="false">$G10289+IF($F10290=1,1,0)</f>
        <v>5</v>
      </c>
      <c r="H10290" s="0" t="str">
        <f aca="false">IF($F10290=1,$G10290,"")</f>
        <v/>
      </c>
    </row>
    <row r="10291" customFormat="false" ht="15" hidden="false" customHeight="false" outlineLevel="0" collapsed="false">
      <c r="A10291" s="30" t="n">
        <v>1607.65625</v>
      </c>
      <c r="B10291" s="31" t="n">
        <v>2.1032</v>
      </c>
      <c r="C10291" s="32" t="n">
        <f aca="false">IF($A10291="","",IF(設定!$B$21="dB",10^($B10291/20),ABS($B10291)))</f>
        <v>1.2739723433263</v>
      </c>
      <c r="D10291" s="32" t="n">
        <f aca="false">IF($A10291="","",$A10291^2)</f>
        <v>2584558.61816406</v>
      </c>
      <c r="E10291" s="32" t="n">
        <f aca="false">IF($A10291="","",IF($C10291&lt;=0,"",1/$C10291^2))</f>
        <v>0.616140845212418</v>
      </c>
      <c r="F10291" s="33" t="n">
        <f aca="false">IF(OR(ROW()-設定!$B$30&lt;2,ROW()+設定!$B$30&gt;13701,N($A10291)&lt;=0,N(INDEX($A$2:$A$13701,MIN(13700,MAX(1,ROW()-1+設定!$B$30))))&lt;=0,$A10291&lt;設定!$B$28,$A10291&gt;設定!$B$29),0,IF(AND($C10291&gt;=MAX(INDEX($C$1:$C$13701,MAX(1,ROW()-設定!$B$24)):INDEX($C$1:$C$13701,MAX(1,ROW()-1))),$C10291&gt;MAX(INDEX($C$1:$C$13701,MIN(13701,ROW()+1)):INDEX($C$1:$C$13701,MIN(13701,ROW()+設定!$B$24))),$C10291&gt;=設定!$B$32,$C10291&gt;=MAX(MIN(INDEX($C$1:$C$13701,MAX(1,ROW()-設定!$B$26)):INDEX($C$1:$C$13701,MAX(1,ROW()-1))),MIN(INDEX($C$1:$C$13701,MIN(13701,ROW()+1)):INDEX($C$1:$C$13701,MIN(13701,ROW()+設定!$B$26))))*10^(設定!$B$27/20)),1,0))</f>
        <v>0</v>
      </c>
      <c r="G10291" s="33" t="n">
        <f aca="false">$G10290+IF($F10291=1,1,0)</f>
        <v>5</v>
      </c>
      <c r="H10291" s="0" t="str">
        <f aca="false">IF($F10291=1,$G10291,"")</f>
        <v/>
      </c>
    </row>
    <row r="10292" customFormat="false" ht="15" hidden="false" customHeight="false" outlineLevel="0" collapsed="false">
      <c r="A10292" s="30" t="n">
        <v>1607.8125</v>
      </c>
      <c r="B10292" s="31" t="n">
        <v>1.9557</v>
      </c>
      <c r="C10292" s="32" t="n">
        <f aca="false">IF($A10292="","",IF(設定!$B$21="dB",10^($B10292/20),ABS($B10292)))</f>
        <v>1.25252095367555</v>
      </c>
      <c r="D10292" s="32" t="n">
        <f aca="false">IF($A10292="","",$A10292^2)</f>
        <v>2585061.03515625</v>
      </c>
      <c r="E10292" s="32" t="n">
        <f aca="false">IF($A10292="","",IF($C10292&lt;=0,"",1/$C10292^2))</f>
        <v>0.637426331768658</v>
      </c>
      <c r="F10292" s="33" t="n">
        <f aca="false">IF(OR(ROW()-設定!$B$30&lt;2,ROW()+設定!$B$30&gt;13701,N($A10292)&lt;=0,N(INDEX($A$2:$A$13701,MIN(13700,MAX(1,ROW()-1+設定!$B$30))))&lt;=0,$A10292&lt;設定!$B$28,$A10292&gt;設定!$B$29),0,IF(AND($C10292&gt;=MAX(INDEX($C$1:$C$13701,MAX(1,ROW()-設定!$B$24)):INDEX($C$1:$C$13701,MAX(1,ROW()-1))),$C10292&gt;MAX(INDEX($C$1:$C$13701,MIN(13701,ROW()+1)):INDEX($C$1:$C$13701,MIN(13701,ROW()+設定!$B$24))),$C10292&gt;=設定!$B$32,$C10292&gt;=MAX(MIN(INDEX($C$1:$C$13701,MAX(1,ROW()-設定!$B$26)):INDEX($C$1:$C$13701,MAX(1,ROW()-1))),MIN(INDEX($C$1:$C$13701,MIN(13701,ROW()+1)):INDEX($C$1:$C$13701,MIN(13701,ROW()+設定!$B$26))))*10^(設定!$B$27/20)),1,0))</f>
        <v>0</v>
      </c>
      <c r="G10292" s="33" t="n">
        <f aca="false">$G10291+IF($F10292=1,1,0)</f>
        <v>5</v>
      </c>
      <c r="H10292" s="0" t="str">
        <f aca="false">IF($F10292=1,$G10292,"")</f>
        <v/>
      </c>
    </row>
    <row r="10293" customFormat="false" ht="15" hidden="false" customHeight="false" outlineLevel="0" collapsed="false">
      <c r="A10293" s="30" t="n">
        <v>1607.96875</v>
      </c>
      <c r="B10293" s="31" t="n">
        <v>2.0992</v>
      </c>
      <c r="C10293" s="32" t="n">
        <f aca="false">IF($A10293="","",IF(設定!$B$21="dB",10^($B10293/20),ABS($B10293)))</f>
        <v>1.27338579244967</v>
      </c>
      <c r="D10293" s="32" t="n">
        <f aca="false">IF($A10293="","",$A10293^2)</f>
        <v>2585563.50097656</v>
      </c>
      <c r="E10293" s="32" t="n">
        <f aca="false">IF($A10293="","",IF($C10293&lt;=0,"",1/$C10293^2))</f>
        <v>0.616708593320097</v>
      </c>
      <c r="F10293" s="33" t="n">
        <f aca="false">IF(OR(ROW()-設定!$B$30&lt;2,ROW()+設定!$B$30&gt;13701,N($A10293)&lt;=0,N(INDEX($A$2:$A$13701,MIN(13700,MAX(1,ROW()-1+設定!$B$30))))&lt;=0,$A10293&lt;設定!$B$28,$A10293&gt;設定!$B$29),0,IF(AND($C10293&gt;=MAX(INDEX($C$1:$C$13701,MAX(1,ROW()-設定!$B$24)):INDEX($C$1:$C$13701,MAX(1,ROW()-1))),$C10293&gt;MAX(INDEX($C$1:$C$13701,MIN(13701,ROW()+1)):INDEX($C$1:$C$13701,MIN(13701,ROW()+設定!$B$24))),$C10293&gt;=設定!$B$32,$C10293&gt;=MAX(MIN(INDEX($C$1:$C$13701,MAX(1,ROW()-設定!$B$26)):INDEX($C$1:$C$13701,MAX(1,ROW()-1))),MIN(INDEX($C$1:$C$13701,MIN(13701,ROW()+1)):INDEX($C$1:$C$13701,MIN(13701,ROW()+設定!$B$26))))*10^(設定!$B$27/20)),1,0))</f>
        <v>0</v>
      </c>
      <c r="G10293" s="33" t="n">
        <f aca="false">$G10292+IF($F10293=1,1,0)</f>
        <v>5</v>
      </c>
      <c r="H10293" s="0" t="str">
        <f aca="false">IF($F10293=1,$G10293,"")</f>
        <v/>
      </c>
    </row>
    <row r="10294" customFormat="false" ht="15" hidden="false" customHeight="false" outlineLevel="0" collapsed="false">
      <c r="A10294" s="30" t="n">
        <v>1608.125</v>
      </c>
      <c r="B10294" s="31" t="n">
        <v>2.2703</v>
      </c>
      <c r="C10294" s="32" t="n">
        <f aca="false">IF($A10294="","",IF(設定!$B$21="dB",10^($B10294/20),ABS($B10294)))</f>
        <v>1.29871841919962</v>
      </c>
      <c r="D10294" s="32" t="n">
        <f aca="false">IF($A10294="","",$A10294^2)</f>
        <v>2586066.015625</v>
      </c>
      <c r="E10294" s="32" t="n">
        <f aca="false">IF($A10294="","",IF($C10294&lt;=0,"",1/$C10294^2))</f>
        <v>0.592884368164191</v>
      </c>
      <c r="F10294" s="33" t="n">
        <f aca="false">IF(OR(ROW()-設定!$B$30&lt;2,ROW()+設定!$B$30&gt;13701,N($A10294)&lt;=0,N(INDEX($A$2:$A$13701,MIN(13700,MAX(1,ROW()-1+設定!$B$30))))&lt;=0,$A10294&lt;設定!$B$28,$A10294&gt;設定!$B$29),0,IF(AND($C10294&gt;=MAX(INDEX($C$1:$C$13701,MAX(1,ROW()-設定!$B$24)):INDEX($C$1:$C$13701,MAX(1,ROW()-1))),$C10294&gt;MAX(INDEX($C$1:$C$13701,MIN(13701,ROW()+1)):INDEX($C$1:$C$13701,MIN(13701,ROW()+設定!$B$24))),$C10294&gt;=設定!$B$32,$C10294&gt;=MAX(MIN(INDEX($C$1:$C$13701,MAX(1,ROW()-設定!$B$26)):INDEX($C$1:$C$13701,MAX(1,ROW()-1))),MIN(INDEX($C$1:$C$13701,MIN(13701,ROW()+1)):INDEX($C$1:$C$13701,MIN(13701,ROW()+設定!$B$26))))*10^(設定!$B$27/20)),1,0))</f>
        <v>0</v>
      </c>
      <c r="G10294" s="33" t="n">
        <f aca="false">$G10293+IF($F10294=1,1,0)</f>
        <v>5</v>
      </c>
      <c r="H10294" s="0" t="str">
        <f aca="false">IF($F10294=1,$G10294,"")</f>
        <v/>
      </c>
    </row>
    <row r="10295" customFormat="false" ht="15" hidden="false" customHeight="false" outlineLevel="0" collapsed="false">
      <c r="A10295" s="30" t="n">
        <v>1608.28125</v>
      </c>
      <c r="B10295" s="31" t="n">
        <v>2.1653</v>
      </c>
      <c r="C10295" s="32" t="n">
        <f aca="false">IF($A10295="","",IF(設定!$B$21="dB",10^($B10295/20),ABS($B10295)))</f>
        <v>1.2831132803772</v>
      </c>
      <c r="D10295" s="32" t="n">
        <f aca="false">IF($A10295="","",$A10295^2)</f>
        <v>2586568.57910156</v>
      </c>
      <c r="E10295" s="32" t="n">
        <f aca="false">IF($A10295="","",IF($C10295&lt;=0,"",1/$C10295^2))</f>
        <v>0.607393304171365</v>
      </c>
      <c r="F10295" s="33" t="n">
        <f aca="false">IF(OR(ROW()-設定!$B$30&lt;2,ROW()+設定!$B$30&gt;13701,N($A10295)&lt;=0,N(INDEX($A$2:$A$13701,MIN(13700,MAX(1,ROW()-1+設定!$B$30))))&lt;=0,$A10295&lt;設定!$B$28,$A10295&gt;設定!$B$29),0,IF(AND($C10295&gt;=MAX(INDEX($C$1:$C$13701,MAX(1,ROW()-設定!$B$24)):INDEX($C$1:$C$13701,MAX(1,ROW()-1))),$C10295&gt;MAX(INDEX($C$1:$C$13701,MIN(13701,ROW()+1)):INDEX($C$1:$C$13701,MIN(13701,ROW()+設定!$B$24))),$C10295&gt;=設定!$B$32,$C10295&gt;=MAX(MIN(INDEX($C$1:$C$13701,MAX(1,ROW()-設定!$B$26)):INDEX($C$1:$C$13701,MAX(1,ROW()-1))),MIN(INDEX($C$1:$C$13701,MIN(13701,ROW()+1)):INDEX($C$1:$C$13701,MIN(13701,ROW()+設定!$B$26))))*10^(設定!$B$27/20)),1,0))</f>
        <v>0</v>
      </c>
      <c r="G10295" s="33" t="n">
        <f aca="false">$G10294+IF($F10295=1,1,0)</f>
        <v>5</v>
      </c>
      <c r="H10295" s="0" t="str">
        <f aca="false">IF($F10295=1,$G10295,"")</f>
        <v/>
      </c>
    </row>
    <row r="10296" customFormat="false" ht="15" hidden="false" customHeight="false" outlineLevel="0" collapsed="false">
      <c r="A10296" s="30" t="n">
        <v>1608.4375</v>
      </c>
      <c r="B10296" s="31" t="n">
        <v>2.2894</v>
      </c>
      <c r="C10296" s="32" t="n">
        <f aca="false">IF($A10296="","",IF(設定!$B$21="dB",10^($B10296/20),ABS($B10296)))</f>
        <v>1.30157740269207</v>
      </c>
      <c r="D10296" s="32" t="n">
        <f aca="false">IF($A10296="","",$A10296^2)</f>
        <v>2587071.19140625</v>
      </c>
      <c r="E10296" s="32" t="n">
        <f aca="false">IF($A10296="","",IF($C10296&lt;=0,"",1/$C10296^2))</f>
        <v>0.590282625097183</v>
      </c>
      <c r="F10296" s="33" t="n">
        <f aca="false">IF(OR(ROW()-設定!$B$30&lt;2,ROW()+設定!$B$30&gt;13701,N($A10296)&lt;=0,N(INDEX($A$2:$A$13701,MIN(13700,MAX(1,ROW()-1+設定!$B$30))))&lt;=0,$A10296&lt;設定!$B$28,$A10296&gt;設定!$B$29),0,IF(AND($C10296&gt;=MAX(INDEX($C$1:$C$13701,MAX(1,ROW()-設定!$B$24)):INDEX($C$1:$C$13701,MAX(1,ROW()-1))),$C10296&gt;MAX(INDEX($C$1:$C$13701,MIN(13701,ROW()+1)):INDEX($C$1:$C$13701,MIN(13701,ROW()+設定!$B$24))),$C10296&gt;=設定!$B$32,$C10296&gt;=MAX(MIN(INDEX($C$1:$C$13701,MAX(1,ROW()-設定!$B$26)):INDEX($C$1:$C$13701,MAX(1,ROW()-1))),MIN(INDEX($C$1:$C$13701,MIN(13701,ROW()+1)):INDEX($C$1:$C$13701,MIN(13701,ROW()+設定!$B$26))))*10^(設定!$B$27/20)),1,0))</f>
        <v>0</v>
      </c>
      <c r="G10296" s="33" t="n">
        <f aca="false">$G10295+IF($F10296=1,1,0)</f>
        <v>5</v>
      </c>
      <c r="H10296" s="0" t="str">
        <f aca="false">IF($F10296=1,$G10296,"")</f>
        <v/>
      </c>
    </row>
    <row r="10297" customFormat="false" ht="15" hidden="false" customHeight="false" outlineLevel="0" collapsed="false">
      <c r="A10297" s="30" t="n">
        <v>1608.59375</v>
      </c>
      <c r="B10297" s="31" t="n">
        <v>2.3206</v>
      </c>
      <c r="C10297" s="32" t="n">
        <f aca="false">IF($A10297="","",IF(設定!$B$21="dB",10^($B10297/20),ABS($B10297)))</f>
        <v>1.30626111833672</v>
      </c>
      <c r="D10297" s="32" t="n">
        <f aca="false">IF($A10297="","",$A10297^2)</f>
        <v>2587573.85253906</v>
      </c>
      <c r="E10297" s="32" t="n">
        <f aca="false">IF($A10297="","",IF($C10297&lt;=0,"",1/$C10297^2))</f>
        <v>0.586057192127529</v>
      </c>
      <c r="F10297" s="33" t="n">
        <f aca="false">IF(OR(ROW()-設定!$B$30&lt;2,ROW()+設定!$B$30&gt;13701,N($A10297)&lt;=0,N(INDEX($A$2:$A$13701,MIN(13700,MAX(1,ROW()-1+設定!$B$30))))&lt;=0,$A10297&lt;設定!$B$28,$A10297&gt;設定!$B$29),0,IF(AND($C10297&gt;=MAX(INDEX($C$1:$C$13701,MAX(1,ROW()-設定!$B$24)):INDEX($C$1:$C$13701,MAX(1,ROW()-1))),$C10297&gt;MAX(INDEX($C$1:$C$13701,MIN(13701,ROW()+1)):INDEX($C$1:$C$13701,MIN(13701,ROW()+設定!$B$24))),$C10297&gt;=設定!$B$32,$C10297&gt;=MAX(MIN(INDEX($C$1:$C$13701,MAX(1,ROW()-設定!$B$26)):INDEX($C$1:$C$13701,MAX(1,ROW()-1))),MIN(INDEX($C$1:$C$13701,MIN(13701,ROW()+1)):INDEX($C$1:$C$13701,MIN(13701,ROW()+設定!$B$26))))*10^(設定!$B$27/20)),1,0))</f>
        <v>0</v>
      </c>
      <c r="G10297" s="33" t="n">
        <f aca="false">$G10296+IF($F10297=1,1,0)</f>
        <v>5</v>
      </c>
      <c r="H10297" s="0" t="str">
        <f aca="false">IF($F10297=1,$G10297,"")</f>
        <v/>
      </c>
    </row>
    <row r="10298" customFormat="false" ht="15" hidden="false" customHeight="false" outlineLevel="0" collapsed="false">
      <c r="A10298" s="30" t="n">
        <v>1608.75</v>
      </c>
      <c r="B10298" s="31" t="n">
        <v>2.4263</v>
      </c>
      <c r="C10298" s="32" t="n">
        <f aca="false">IF($A10298="","",IF(設定!$B$21="dB",10^($B10298/20),ABS($B10298)))</f>
        <v>1.32225433644845</v>
      </c>
      <c r="D10298" s="32" t="n">
        <f aca="false">IF($A10298="","",$A10298^2)</f>
        <v>2588076.5625</v>
      </c>
      <c r="E10298" s="32" t="n">
        <f aca="false">IF($A10298="","",IF($C10298&lt;=0,"",1/$C10298^2))</f>
        <v>0.571965719059118</v>
      </c>
      <c r="F10298" s="33" t="n">
        <f aca="false">IF(OR(ROW()-設定!$B$30&lt;2,ROW()+設定!$B$30&gt;13701,N($A10298)&lt;=0,N(INDEX($A$2:$A$13701,MIN(13700,MAX(1,ROW()-1+設定!$B$30))))&lt;=0,$A10298&lt;設定!$B$28,$A10298&gt;設定!$B$29),0,IF(AND($C10298&gt;=MAX(INDEX($C$1:$C$13701,MAX(1,ROW()-設定!$B$24)):INDEX($C$1:$C$13701,MAX(1,ROW()-1))),$C10298&gt;MAX(INDEX($C$1:$C$13701,MIN(13701,ROW()+1)):INDEX($C$1:$C$13701,MIN(13701,ROW()+設定!$B$24))),$C10298&gt;=設定!$B$32,$C10298&gt;=MAX(MIN(INDEX($C$1:$C$13701,MAX(1,ROW()-設定!$B$26)):INDEX($C$1:$C$13701,MAX(1,ROW()-1))),MIN(INDEX($C$1:$C$13701,MIN(13701,ROW()+1)):INDEX($C$1:$C$13701,MIN(13701,ROW()+設定!$B$26))))*10^(設定!$B$27/20)),1,0))</f>
        <v>0</v>
      </c>
      <c r="G10298" s="33" t="n">
        <f aca="false">$G10297+IF($F10298=1,1,0)</f>
        <v>5</v>
      </c>
      <c r="H10298" s="0" t="str">
        <f aca="false">IF($F10298=1,$G10298,"")</f>
        <v/>
      </c>
    </row>
    <row r="10299" customFormat="false" ht="15" hidden="false" customHeight="false" outlineLevel="0" collapsed="false">
      <c r="A10299" s="30" t="n">
        <v>1608.90625</v>
      </c>
      <c r="B10299" s="31" t="n">
        <v>2.3937</v>
      </c>
      <c r="C10299" s="32" t="n">
        <f aca="false">IF($A10299="","",IF(設定!$B$21="dB",10^($B10299/20),ABS($B10299)))</f>
        <v>1.31730093475819</v>
      </c>
      <c r="D10299" s="32" t="n">
        <f aca="false">IF($A10299="","",$A10299^2)</f>
        <v>2588579.32128906</v>
      </c>
      <c r="E10299" s="32" t="n">
        <f aca="false">IF($A10299="","",IF($C10299&lt;=0,"",1/$C10299^2))</f>
        <v>0.576275292721503</v>
      </c>
      <c r="F10299" s="33" t="n">
        <f aca="false">IF(OR(ROW()-設定!$B$30&lt;2,ROW()+設定!$B$30&gt;13701,N($A10299)&lt;=0,N(INDEX($A$2:$A$13701,MIN(13700,MAX(1,ROW()-1+設定!$B$30))))&lt;=0,$A10299&lt;設定!$B$28,$A10299&gt;設定!$B$29),0,IF(AND($C10299&gt;=MAX(INDEX($C$1:$C$13701,MAX(1,ROW()-設定!$B$24)):INDEX($C$1:$C$13701,MAX(1,ROW()-1))),$C10299&gt;MAX(INDEX($C$1:$C$13701,MIN(13701,ROW()+1)):INDEX($C$1:$C$13701,MIN(13701,ROW()+設定!$B$24))),$C10299&gt;=設定!$B$32,$C10299&gt;=MAX(MIN(INDEX($C$1:$C$13701,MAX(1,ROW()-設定!$B$26)):INDEX($C$1:$C$13701,MAX(1,ROW()-1))),MIN(INDEX($C$1:$C$13701,MIN(13701,ROW()+1)):INDEX($C$1:$C$13701,MIN(13701,ROW()+設定!$B$26))))*10^(設定!$B$27/20)),1,0))</f>
        <v>0</v>
      </c>
      <c r="G10299" s="33" t="n">
        <f aca="false">$G10298+IF($F10299=1,1,0)</f>
        <v>5</v>
      </c>
      <c r="H10299" s="0" t="str">
        <f aca="false">IF($F10299=1,$G10299,"")</f>
        <v/>
      </c>
    </row>
    <row r="10300" customFormat="false" ht="15" hidden="false" customHeight="false" outlineLevel="0" collapsed="false">
      <c r="A10300" s="30" t="n">
        <v>1609.0625</v>
      </c>
      <c r="B10300" s="31" t="n">
        <v>2.4421</v>
      </c>
      <c r="C10300" s="32" t="n">
        <f aca="false">IF($A10300="","",IF(設定!$B$21="dB",10^($B10300/20),ABS($B10300)))</f>
        <v>1.32466176185702</v>
      </c>
      <c r="D10300" s="32" t="n">
        <f aca="false">IF($A10300="","",$A10300^2)</f>
        <v>2589082.12890625</v>
      </c>
      <c r="E10300" s="32" t="n">
        <f aca="false">IF($A10300="","",IF($C10300&lt;=0,"",1/$C10300^2))</f>
        <v>0.569888640057795</v>
      </c>
      <c r="F10300" s="33" t="n">
        <f aca="false">IF(OR(ROW()-設定!$B$30&lt;2,ROW()+設定!$B$30&gt;13701,N($A10300)&lt;=0,N(INDEX($A$2:$A$13701,MIN(13700,MAX(1,ROW()-1+設定!$B$30))))&lt;=0,$A10300&lt;設定!$B$28,$A10300&gt;設定!$B$29),0,IF(AND($C10300&gt;=MAX(INDEX($C$1:$C$13701,MAX(1,ROW()-設定!$B$24)):INDEX($C$1:$C$13701,MAX(1,ROW()-1))),$C10300&gt;MAX(INDEX($C$1:$C$13701,MIN(13701,ROW()+1)):INDEX($C$1:$C$13701,MIN(13701,ROW()+設定!$B$24))),$C10300&gt;=設定!$B$32,$C10300&gt;=MAX(MIN(INDEX($C$1:$C$13701,MAX(1,ROW()-設定!$B$26)):INDEX($C$1:$C$13701,MAX(1,ROW()-1))),MIN(INDEX($C$1:$C$13701,MIN(13701,ROW()+1)):INDEX($C$1:$C$13701,MIN(13701,ROW()+設定!$B$26))))*10^(設定!$B$27/20)),1,0))</f>
        <v>0</v>
      </c>
      <c r="G10300" s="33" t="n">
        <f aca="false">$G10299+IF($F10300=1,1,0)</f>
        <v>5</v>
      </c>
      <c r="H10300" s="0" t="str">
        <f aca="false">IF($F10300=1,$G10300,"")</f>
        <v/>
      </c>
    </row>
    <row r="10301" customFormat="false" ht="15" hidden="false" customHeight="false" outlineLevel="0" collapsed="false">
      <c r="A10301" s="30" t="n">
        <v>1609.21875</v>
      </c>
      <c r="B10301" s="31" t="n">
        <v>2.4072</v>
      </c>
      <c r="C10301" s="32" t="n">
        <f aca="false">IF($A10301="","",IF(設定!$B$21="dB",10^($B10301/20),ABS($B10301)))</f>
        <v>1.31934993497919</v>
      </c>
      <c r="D10301" s="32" t="n">
        <f aca="false">IF($A10301="","",$A10301^2)</f>
        <v>2589584.98535156</v>
      </c>
      <c r="E10301" s="32" t="n">
        <f aca="false">IF($A10301="","",IF($C10301&lt;=0,"",1/$C10301^2))</f>
        <v>0.574486728116235</v>
      </c>
      <c r="F10301" s="33" t="n">
        <f aca="false">IF(OR(ROW()-設定!$B$30&lt;2,ROW()+設定!$B$30&gt;13701,N($A10301)&lt;=0,N(INDEX($A$2:$A$13701,MIN(13700,MAX(1,ROW()-1+設定!$B$30))))&lt;=0,$A10301&lt;設定!$B$28,$A10301&gt;設定!$B$29),0,IF(AND($C10301&gt;=MAX(INDEX($C$1:$C$13701,MAX(1,ROW()-設定!$B$24)):INDEX($C$1:$C$13701,MAX(1,ROW()-1))),$C10301&gt;MAX(INDEX($C$1:$C$13701,MIN(13701,ROW()+1)):INDEX($C$1:$C$13701,MIN(13701,ROW()+設定!$B$24))),$C10301&gt;=設定!$B$32,$C10301&gt;=MAX(MIN(INDEX($C$1:$C$13701,MAX(1,ROW()-設定!$B$26)):INDEX($C$1:$C$13701,MAX(1,ROW()-1))),MIN(INDEX($C$1:$C$13701,MIN(13701,ROW()+1)):INDEX($C$1:$C$13701,MIN(13701,ROW()+設定!$B$26))))*10^(設定!$B$27/20)),1,0))</f>
        <v>0</v>
      </c>
      <c r="G10301" s="33" t="n">
        <f aca="false">$G10300+IF($F10301=1,1,0)</f>
        <v>5</v>
      </c>
      <c r="H10301" s="0" t="str">
        <f aca="false">IF($F10301=1,$G10301,"")</f>
        <v/>
      </c>
    </row>
    <row r="10302" customFormat="false" ht="15" hidden="false" customHeight="false" outlineLevel="0" collapsed="false">
      <c r="A10302" s="30" t="n">
        <v>1609.375</v>
      </c>
      <c r="B10302" s="31" t="n">
        <v>2.5838</v>
      </c>
      <c r="C10302" s="32" t="n">
        <f aca="false">IF($A10302="","",IF(設定!$B$21="dB",10^($B10302/20),ABS($B10302)))</f>
        <v>1.34644928489039</v>
      </c>
      <c r="D10302" s="32" t="n">
        <f aca="false">IF($A10302="","",$A10302^2)</f>
        <v>2590087.890625</v>
      </c>
      <c r="E10302" s="32" t="n">
        <f aca="false">IF($A10302="","",IF($C10302&lt;=0,"",1/$C10302^2))</f>
        <v>0.551594592545636</v>
      </c>
      <c r="F10302" s="33" t="n">
        <f aca="false">IF(OR(ROW()-設定!$B$30&lt;2,ROW()+設定!$B$30&gt;13701,N($A10302)&lt;=0,N(INDEX($A$2:$A$13701,MIN(13700,MAX(1,ROW()-1+設定!$B$30))))&lt;=0,$A10302&lt;設定!$B$28,$A10302&gt;設定!$B$29),0,IF(AND($C10302&gt;=MAX(INDEX($C$1:$C$13701,MAX(1,ROW()-設定!$B$24)):INDEX($C$1:$C$13701,MAX(1,ROW()-1))),$C10302&gt;MAX(INDEX($C$1:$C$13701,MIN(13701,ROW()+1)):INDEX($C$1:$C$13701,MIN(13701,ROW()+設定!$B$24))),$C10302&gt;=設定!$B$32,$C10302&gt;=MAX(MIN(INDEX($C$1:$C$13701,MAX(1,ROW()-設定!$B$26)):INDEX($C$1:$C$13701,MAX(1,ROW()-1))),MIN(INDEX($C$1:$C$13701,MIN(13701,ROW()+1)):INDEX($C$1:$C$13701,MIN(13701,ROW()+設定!$B$26))))*10^(設定!$B$27/20)),1,0))</f>
        <v>0</v>
      </c>
      <c r="G10302" s="33" t="n">
        <f aca="false">$G10301+IF($F10302=1,1,0)</f>
        <v>5</v>
      </c>
      <c r="H10302" s="0" t="str">
        <f aca="false">IF($F10302=1,$G10302,"")</f>
        <v/>
      </c>
    </row>
    <row r="10303" customFormat="false" ht="15" hidden="false" customHeight="false" outlineLevel="0" collapsed="false">
      <c r="A10303" s="30" t="n">
        <v>1609.53125</v>
      </c>
      <c r="B10303" s="31" t="n">
        <v>2.4872</v>
      </c>
      <c r="C10303" s="32" t="n">
        <f aca="false">IF($A10303="","",IF(設定!$B$21="dB",10^($B10303/20),ABS($B10303)))</f>
        <v>1.33155772962283</v>
      </c>
      <c r="D10303" s="32" t="n">
        <f aca="false">IF($A10303="","",$A10303^2)</f>
        <v>2590590.84472656</v>
      </c>
      <c r="E10303" s="32" t="n">
        <f aca="false">IF($A10303="","",IF($C10303&lt;=0,"",1/$C10303^2))</f>
        <v>0.564001163620394</v>
      </c>
      <c r="F10303" s="33" t="n">
        <f aca="false">IF(OR(ROW()-設定!$B$30&lt;2,ROW()+設定!$B$30&gt;13701,N($A10303)&lt;=0,N(INDEX($A$2:$A$13701,MIN(13700,MAX(1,ROW()-1+設定!$B$30))))&lt;=0,$A10303&lt;設定!$B$28,$A10303&gt;設定!$B$29),0,IF(AND($C10303&gt;=MAX(INDEX($C$1:$C$13701,MAX(1,ROW()-設定!$B$24)):INDEX($C$1:$C$13701,MAX(1,ROW()-1))),$C10303&gt;MAX(INDEX($C$1:$C$13701,MIN(13701,ROW()+1)):INDEX($C$1:$C$13701,MIN(13701,ROW()+設定!$B$24))),$C10303&gt;=設定!$B$32,$C10303&gt;=MAX(MIN(INDEX($C$1:$C$13701,MAX(1,ROW()-設定!$B$26)):INDEX($C$1:$C$13701,MAX(1,ROW()-1))),MIN(INDEX($C$1:$C$13701,MIN(13701,ROW()+1)):INDEX($C$1:$C$13701,MIN(13701,ROW()+設定!$B$26))))*10^(設定!$B$27/20)),1,0))</f>
        <v>0</v>
      </c>
      <c r="G10303" s="33" t="n">
        <f aca="false">$G10302+IF($F10303=1,1,0)</f>
        <v>5</v>
      </c>
      <c r="H10303" s="0" t="str">
        <f aca="false">IF($F10303=1,$G10303,"")</f>
        <v/>
      </c>
    </row>
    <row r="10304" customFormat="false" ht="15" hidden="false" customHeight="false" outlineLevel="0" collapsed="false">
      <c r="A10304" s="30" t="n">
        <v>1609.6875</v>
      </c>
      <c r="B10304" s="31" t="n">
        <v>2.8156</v>
      </c>
      <c r="C10304" s="32" t="n">
        <f aca="false">IF($A10304="","",IF(設定!$B$21="dB",10^($B10304/20),ABS($B10304)))</f>
        <v>1.38286568501132</v>
      </c>
      <c r="D10304" s="32" t="n">
        <f aca="false">IF($A10304="","",$A10304^2)</f>
        <v>2591093.84765625</v>
      </c>
      <c r="E10304" s="32" t="n">
        <f aca="false">IF($A10304="","",IF($C10304&lt;=0,"",1/$C10304^2))</f>
        <v>0.522925716333878</v>
      </c>
      <c r="F10304" s="33" t="n">
        <f aca="false">IF(OR(ROW()-設定!$B$30&lt;2,ROW()+設定!$B$30&gt;13701,N($A10304)&lt;=0,N(INDEX($A$2:$A$13701,MIN(13700,MAX(1,ROW()-1+設定!$B$30))))&lt;=0,$A10304&lt;設定!$B$28,$A10304&gt;設定!$B$29),0,IF(AND($C10304&gt;=MAX(INDEX($C$1:$C$13701,MAX(1,ROW()-設定!$B$24)):INDEX($C$1:$C$13701,MAX(1,ROW()-1))),$C10304&gt;MAX(INDEX($C$1:$C$13701,MIN(13701,ROW()+1)):INDEX($C$1:$C$13701,MIN(13701,ROW()+設定!$B$24))),$C10304&gt;=設定!$B$32,$C10304&gt;=MAX(MIN(INDEX($C$1:$C$13701,MAX(1,ROW()-設定!$B$26)):INDEX($C$1:$C$13701,MAX(1,ROW()-1))),MIN(INDEX($C$1:$C$13701,MIN(13701,ROW()+1)):INDEX($C$1:$C$13701,MIN(13701,ROW()+設定!$B$26))))*10^(設定!$B$27/20)),1,0))</f>
        <v>0</v>
      </c>
      <c r="G10304" s="33" t="n">
        <f aca="false">$G10303+IF($F10304=1,1,0)</f>
        <v>5</v>
      </c>
      <c r="H10304" s="0" t="str">
        <f aca="false">IF($F10304=1,$G10304,"")</f>
        <v/>
      </c>
    </row>
    <row r="10305" customFormat="false" ht="15" hidden="false" customHeight="false" outlineLevel="0" collapsed="false">
      <c r="A10305" s="30" t="n">
        <v>1609.84375</v>
      </c>
      <c r="B10305" s="31" t="n">
        <v>2.6708</v>
      </c>
      <c r="C10305" s="32" t="n">
        <f aca="false">IF($A10305="","",IF(設定!$B$21="dB",10^($B10305/20),ABS($B10305)))</f>
        <v>1.36000341846013</v>
      </c>
      <c r="D10305" s="32" t="n">
        <f aca="false">IF($A10305="","",$A10305^2)</f>
        <v>2591596.89941406</v>
      </c>
      <c r="E10305" s="32" t="n">
        <f aca="false">IF($A10305="","",IF($C10305&lt;=0,"",1/$C10305^2))</f>
        <v>0.540654721492057</v>
      </c>
      <c r="F10305" s="33" t="n">
        <f aca="false">IF(OR(ROW()-設定!$B$30&lt;2,ROW()+設定!$B$30&gt;13701,N($A10305)&lt;=0,N(INDEX($A$2:$A$13701,MIN(13700,MAX(1,ROW()-1+設定!$B$30))))&lt;=0,$A10305&lt;設定!$B$28,$A10305&gt;設定!$B$29),0,IF(AND($C10305&gt;=MAX(INDEX($C$1:$C$13701,MAX(1,ROW()-設定!$B$24)):INDEX($C$1:$C$13701,MAX(1,ROW()-1))),$C10305&gt;MAX(INDEX($C$1:$C$13701,MIN(13701,ROW()+1)):INDEX($C$1:$C$13701,MIN(13701,ROW()+設定!$B$24))),$C10305&gt;=設定!$B$32,$C10305&gt;=MAX(MIN(INDEX($C$1:$C$13701,MAX(1,ROW()-設定!$B$26)):INDEX($C$1:$C$13701,MAX(1,ROW()-1))),MIN(INDEX($C$1:$C$13701,MIN(13701,ROW()+1)):INDEX($C$1:$C$13701,MIN(13701,ROW()+設定!$B$26))))*10^(設定!$B$27/20)),1,0))</f>
        <v>0</v>
      </c>
      <c r="G10305" s="33" t="n">
        <f aca="false">$G10304+IF($F10305=1,1,0)</f>
        <v>5</v>
      </c>
      <c r="H10305" s="0" t="str">
        <f aca="false">IF($F10305=1,$G10305,"")</f>
        <v/>
      </c>
    </row>
    <row r="10306" customFormat="false" ht="15" hidden="false" customHeight="false" outlineLevel="0" collapsed="false">
      <c r="A10306" s="30" t="n">
        <v>1610</v>
      </c>
      <c r="B10306" s="31" t="n">
        <v>2.6928</v>
      </c>
      <c r="C10306" s="32" t="n">
        <f aca="false">IF($A10306="","",IF(設定!$B$21="dB",10^($B10306/20),ABS($B10306)))</f>
        <v>1.36345246051584</v>
      </c>
      <c r="D10306" s="32" t="n">
        <f aca="false">IF($A10306="","",$A10306^2)</f>
        <v>2592100</v>
      </c>
      <c r="E10306" s="32" t="n">
        <f aca="false">IF($A10306="","",IF($C10306&lt;=0,"",1/$C10306^2))</f>
        <v>0.537922859009606</v>
      </c>
      <c r="F10306" s="33" t="n">
        <f aca="false">IF(OR(ROW()-設定!$B$30&lt;2,ROW()+設定!$B$30&gt;13701,N($A10306)&lt;=0,N(INDEX($A$2:$A$13701,MIN(13700,MAX(1,ROW()-1+設定!$B$30))))&lt;=0,$A10306&lt;設定!$B$28,$A10306&gt;設定!$B$29),0,IF(AND($C10306&gt;=MAX(INDEX($C$1:$C$13701,MAX(1,ROW()-設定!$B$24)):INDEX($C$1:$C$13701,MAX(1,ROW()-1))),$C10306&gt;MAX(INDEX($C$1:$C$13701,MIN(13701,ROW()+1)):INDEX($C$1:$C$13701,MIN(13701,ROW()+設定!$B$24))),$C10306&gt;=設定!$B$32,$C10306&gt;=MAX(MIN(INDEX($C$1:$C$13701,MAX(1,ROW()-設定!$B$26)):INDEX($C$1:$C$13701,MAX(1,ROW()-1))),MIN(INDEX($C$1:$C$13701,MIN(13701,ROW()+1)):INDEX($C$1:$C$13701,MIN(13701,ROW()+設定!$B$26))))*10^(設定!$B$27/20)),1,0))</f>
        <v>0</v>
      </c>
      <c r="G10306" s="33" t="n">
        <f aca="false">$G10305+IF($F10306=1,1,0)</f>
        <v>5</v>
      </c>
      <c r="H10306" s="0" t="str">
        <f aca="false">IF($F10306=1,$G10306,"")</f>
        <v/>
      </c>
    </row>
    <row r="10307" customFormat="false" ht="15" hidden="false" customHeight="false" outlineLevel="0" collapsed="false">
      <c r="A10307" s="30" t="n">
        <v>1610.15625</v>
      </c>
      <c r="B10307" s="31" t="n">
        <v>2.8422</v>
      </c>
      <c r="C10307" s="32" t="n">
        <f aca="false">IF($A10307="","",IF(設定!$B$21="dB",10^($B10307/20),ABS($B10307)))</f>
        <v>1.38710711692081</v>
      </c>
      <c r="D10307" s="32" t="n">
        <f aca="false">IF($A10307="","",$A10307^2)</f>
        <v>2592603.14941406</v>
      </c>
      <c r="E10307" s="32" t="n">
        <f aca="false">IF($A10307="","",IF($C10307&lt;=0,"",1/$C10307^2))</f>
        <v>0.519732649534216</v>
      </c>
      <c r="F10307" s="33" t="n">
        <f aca="false">IF(OR(ROW()-設定!$B$30&lt;2,ROW()+設定!$B$30&gt;13701,N($A10307)&lt;=0,N(INDEX($A$2:$A$13701,MIN(13700,MAX(1,ROW()-1+設定!$B$30))))&lt;=0,$A10307&lt;設定!$B$28,$A10307&gt;設定!$B$29),0,IF(AND($C10307&gt;=MAX(INDEX($C$1:$C$13701,MAX(1,ROW()-設定!$B$24)):INDEX($C$1:$C$13701,MAX(1,ROW()-1))),$C10307&gt;MAX(INDEX($C$1:$C$13701,MIN(13701,ROW()+1)):INDEX($C$1:$C$13701,MIN(13701,ROW()+設定!$B$24))),$C10307&gt;=設定!$B$32,$C10307&gt;=MAX(MIN(INDEX($C$1:$C$13701,MAX(1,ROW()-設定!$B$26)):INDEX($C$1:$C$13701,MAX(1,ROW()-1))),MIN(INDEX($C$1:$C$13701,MIN(13701,ROW()+1)):INDEX($C$1:$C$13701,MIN(13701,ROW()+設定!$B$26))))*10^(設定!$B$27/20)),1,0))</f>
        <v>0</v>
      </c>
      <c r="G10307" s="33" t="n">
        <f aca="false">$G10306+IF($F10307=1,1,0)</f>
        <v>5</v>
      </c>
      <c r="H10307" s="0" t="str">
        <f aca="false">IF($F10307=1,$G10307,"")</f>
        <v/>
      </c>
    </row>
    <row r="10308" customFormat="false" ht="15" hidden="false" customHeight="false" outlineLevel="0" collapsed="false">
      <c r="A10308" s="30" t="n">
        <v>1610.3125</v>
      </c>
      <c r="B10308" s="31" t="n">
        <v>2.7927</v>
      </c>
      <c r="C10308" s="32" t="n">
        <f aca="false">IF($A10308="","",IF(設定!$B$21="dB",10^($B10308/20),ABS($B10308)))</f>
        <v>1.37922461691631</v>
      </c>
      <c r="D10308" s="32" t="n">
        <f aca="false">IF($A10308="","",$A10308^2)</f>
        <v>2593106.34765625</v>
      </c>
      <c r="E10308" s="32" t="n">
        <f aca="false">IF($A10308="","",IF($C10308&lt;=0,"",1/$C10308^2))</f>
        <v>0.525690344155295</v>
      </c>
      <c r="F10308" s="33" t="n">
        <f aca="false">IF(OR(ROW()-設定!$B$30&lt;2,ROW()+設定!$B$30&gt;13701,N($A10308)&lt;=0,N(INDEX($A$2:$A$13701,MIN(13700,MAX(1,ROW()-1+設定!$B$30))))&lt;=0,$A10308&lt;設定!$B$28,$A10308&gt;設定!$B$29),0,IF(AND($C10308&gt;=MAX(INDEX($C$1:$C$13701,MAX(1,ROW()-設定!$B$24)):INDEX($C$1:$C$13701,MAX(1,ROW()-1))),$C10308&gt;MAX(INDEX($C$1:$C$13701,MIN(13701,ROW()+1)):INDEX($C$1:$C$13701,MIN(13701,ROW()+設定!$B$24))),$C10308&gt;=設定!$B$32,$C10308&gt;=MAX(MIN(INDEX($C$1:$C$13701,MAX(1,ROW()-設定!$B$26)):INDEX($C$1:$C$13701,MAX(1,ROW()-1))),MIN(INDEX($C$1:$C$13701,MIN(13701,ROW()+1)):INDEX($C$1:$C$13701,MIN(13701,ROW()+設定!$B$26))))*10^(設定!$B$27/20)),1,0))</f>
        <v>0</v>
      </c>
      <c r="G10308" s="33" t="n">
        <f aca="false">$G10307+IF($F10308=1,1,0)</f>
        <v>5</v>
      </c>
      <c r="H10308" s="0" t="str">
        <f aca="false">IF($F10308=1,$G10308,"")</f>
        <v/>
      </c>
    </row>
    <row r="10309" customFormat="false" ht="15" hidden="false" customHeight="false" outlineLevel="0" collapsed="false">
      <c r="A10309" s="30" t="n">
        <v>1610.46875</v>
      </c>
      <c r="B10309" s="31" t="n">
        <v>2.8561</v>
      </c>
      <c r="C10309" s="32" t="n">
        <f aca="false">IF($A10309="","",IF(設定!$B$21="dB",10^($B10309/20),ABS($B10309)))</f>
        <v>1.38932867688218</v>
      </c>
      <c r="D10309" s="32" t="n">
        <f aca="false">IF($A10309="","",$A10309^2)</f>
        <v>2593609.59472656</v>
      </c>
      <c r="E10309" s="32" t="n">
        <f aca="false">IF($A10309="","",IF($C10309&lt;=0,"",1/$C10309^2))</f>
        <v>0.518071855889329</v>
      </c>
      <c r="F10309" s="33" t="n">
        <f aca="false">IF(OR(ROW()-設定!$B$30&lt;2,ROW()+設定!$B$30&gt;13701,N($A10309)&lt;=0,N(INDEX($A$2:$A$13701,MIN(13700,MAX(1,ROW()-1+設定!$B$30))))&lt;=0,$A10309&lt;設定!$B$28,$A10309&gt;設定!$B$29),0,IF(AND($C10309&gt;=MAX(INDEX($C$1:$C$13701,MAX(1,ROW()-設定!$B$24)):INDEX($C$1:$C$13701,MAX(1,ROW()-1))),$C10309&gt;MAX(INDEX($C$1:$C$13701,MIN(13701,ROW()+1)):INDEX($C$1:$C$13701,MIN(13701,ROW()+設定!$B$24))),$C10309&gt;=設定!$B$32,$C10309&gt;=MAX(MIN(INDEX($C$1:$C$13701,MAX(1,ROW()-設定!$B$26)):INDEX($C$1:$C$13701,MAX(1,ROW()-1))),MIN(INDEX($C$1:$C$13701,MIN(13701,ROW()+1)):INDEX($C$1:$C$13701,MIN(13701,ROW()+設定!$B$26))))*10^(設定!$B$27/20)),1,0))</f>
        <v>0</v>
      </c>
      <c r="G10309" s="33" t="n">
        <f aca="false">$G10308+IF($F10309=1,1,0)</f>
        <v>5</v>
      </c>
      <c r="H10309" s="0" t="str">
        <f aca="false">IF($F10309=1,$G10309,"")</f>
        <v/>
      </c>
    </row>
    <row r="10310" customFormat="false" ht="15" hidden="false" customHeight="false" outlineLevel="0" collapsed="false">
      <c r="A10310" s="30" t="n">
        <v>1610.625</v>
      </c>
      <c r="B10310" s="31" t="n">
        <v>2.8804</v>
      </c>
      <c r="C10310" s="32" t="n">
        <f aca="false">IF($A10310="","",IF(設定!$B$21="dB",10^($B10310/20),ABS($B10310)))</f>
        <v>1.39322096166433</v>
      </c>
      <c r="D10310" s="32" t="n">
        <f aca="false">IF($A10310="","",$A10310^2)</f>
        <v>2594112.890625</v>
      </c>
      <c r="E10310" s="32" t="n">
        <f aca="false">IF($A10310="","",IF($C10310&lt;=0,"",1/$C10310^2))</f>
        <v>0.515181192455182</v>
      </c>
      <c r="F10310" s="33" t="n">
        <f aca="false">IF(OR(ROW()-設定!$B$30&lt;2,ROW()+設定!$B$30&gt;13701,N($A10310)&lt;=0,N(INDEX($A$2:$A$13701,MIN(13700,MAX(1,ROW()-1+設定!$B$30))))&lt;=0,$A10310&lt;設定!$B$28,$A10310&gt;設定!$B$29),0,IF(AND($C10310&gt;=MAX(INDEX($C$1:$C$13701,MAX(1,ROW()-設定!$B$24)):INDEX($C$1:$C$13701,MAX(1,ROW()-1))),$C10310&gt;MAX(INDEX($C$1:$C$13701,MIN(13701,ROW()+1)):INDEX($C$1:$C$13701,MIN(13701,ROW()+設定!$B$24))),$C10310&gt;=設定!$B$32,$C10310&gt;=MAX(MIN(INDEX($C$1:$C$13701,MAX(1,ROW()-設定!$B$26)):INDEX($C$1:$C$13701,MAX(1,ROW()-1))),MIN(INDEX($C$1:$C$13701,MIN(13701,ROW()+1)):INDEX($C$1:$C$13701,MIN(13701,ROW()+設定!$B$26))))*10^(設定!$B$27/20)),1,0))</f>
        <v>0</v>
      </c>
      <c r="G10310" s="33" t="n">
        <f aca="false">$G10309+IF($F10310=1,1,0)</f>
        <v>5</v>
      </c>
      <c r="H10310" s="0" t="str">
        <f aca="false">IF($F10310=1,$G10310,"")</f>
        <v/>
      </c>
    </row>
    <row r="10311" customFormat="false" ht="15" hidden="false" customHeight="false" outlineLevel="0" collapsed="false">
      <c r="A10311" s="30" t="n">
        <v>1610.78125</v>
      </c>
      <c r="B10311" s="31" t="n">
        <v>2.8527</v>
      </c>
      <c r="C10311" s="32" t="n">
        <f aca="false">IF($A10311="","",IF(設定!$B$21="dB",10^($B10311/20),ABS($B10311)))</f>
        <v>1.38878494523303</v>
      </c>
      <c r="D10311" s="32" t="n">
        <f aca="false">IF($A10311="","",$A10311^2)</f>
        <v>2594616.23535156</v>
      </c>
      <c r="E10311" s="32" t="n">
        <f aca="false">IF($A10311="","",IF($C10311&lt;=0,"",1/$C10311^2))</f>
        <v>0.518477602234778</v>
      </c>
      <c r="F10311" s="33" t="n">
        <f aca="false">IF(OR(ROW()-設定!$B$30&lt;2,ROW()+設定!$B$30&gt;13701,N($A10311)&lt;=0,N(INDEX($A$2:$A$13701,MIN(13700,MAX(1,ROW()-1+設定!$B$30))))&lt;=0,$A10311&lt;設定!$B$28,$A10311&gt;設定!$B$29),0,IF(AND($C10311&gt;=MAX(INDEX($C$1:$C$13701,MAX(1,ROW()-設定!$B$24)):INDEX($C$1:$C$13701,MAX(1,ROW()-1))),$C10311&gt;MAX(INDEX($C$1:$C$13701,MIN(13701,ROW()+1)):INDEX($C$1:$C$13701,MIN(13701,ROW()+設定!$B$24))),$C10311&gt;=設定!$B$32,$C10311&gt;=MAX(MIN(INDEX($C$1:$C$13701,MAX(1,ROW()-設定!$B$26)):INDEX($C$1:$C$13701,MAX(1,ROW()-1))),MIN(INDEX($C$1:$C$13701,MIN(13701,ROW()+1)):INDEX($C$1:$C$13701,MIN(13701,ROW()+設定!$B$26))))*10^(設定!$B$27/20)),1,0))</f>
        <v>0</v>
      </c>
      <c r="G10311" s="33" t="n">
        <f aca="false">$G10310+IF($F10311=1,1,0)</f>
        <v>5</v>
      </c>
      <c r="H10311" s="0" t="str">
        <f aca="false">IF($F10311=1,$G10311,"")</f>
        <v/>
      </c>
    </row>
    <row r="10312" customFormat="false" ht="15" hidden="false" customHeight="false" outlineLevel="0" collapsed="false">
      <c r="A10312" s="30" t="n">
        <v>1610.9375</v>
      </c>
      <c r="B10312" s="31" t="n">
        <v>2.8714</v>
      </c>
      <c r="C10312" s="32" t="n">
        <f aca="false">IF($A10312="","",IF(設定!$B$21="dB",10^($B10312/20),ABS($B10312)))</f>
        <v>1.39177810489313</v>
      </c>
      <c r="D10312" s="32" t="n">
        <f aca="false">IF($A10312="","",$A10312^2)</f>
        <v>2595119.62890625</v>
      </c>
      <c r="E10312" s="32" t="n">
        <f aca="false">IF($A10312="","",IF($C10312&lt;=0,"",1/$C10312^2))</f>
        <v>0.516249923132747</v>
      </c>
      <c r="F10312" s="33" t="n">
        <f aca="false">IF(OR(ROW()-設定!$B$30&lt;2,ROW()+設定!$B$30&gt;13701,N($A10312)&lt;=0,N(INDEX($A$2:$A$13701,MIN(13700,MAX(1,ROW()-1+設定!$B$30))))&lt;=0,$A10312&lt;設定!$B$28,$A10312&gt;設定!$B$29),0,IF(AND($C10312&gt;=MAX(INDEX($C$1:$C$13701,MAX(1,ROW()-設定!$B$24)):INDEX($C$1:$C$13701,MAX(1,ROW()-1))),$C10312&gt;MAX(INDEX($C$1:$C$13701,MIN(13701,ROW()+1)):INDEX($C$1:$C$13701,MIN(13701,ROW()+設定!$B$24))),$C10312&gt;=設定!$B$32,$C10312&gt;=MAX(MIN(INDEX($C$1:$C$13701,MAX(1,ROW()-設定!$B$26)):INDEX($C$1:$C$13701,MAX(1,ROW()-1))),MIN(INDEX($C$1:$C$13701,MIN(13701,ROW()+1)):INDEX($C$1:$C$13701,MIN(13701,ROW()+設定!$B$26))))*10^(設定!$B$27/20)),1,0))</f>
        <v>0</v>
      </c>
      <c r="G10312" s="33" t="n">
        <f aca="false">$G10311+IF($F10312=1,1,0)</f>
        <v>5</v>
      </c>
      <c r="H10312" s="0" t="str">
        <f aca="false">IF($F10312=1,$G10312,"")</f>
        <v/>
      </c>
    </row>
    <row r="10313" customFormat="false" ht="15" hidden="false" customHeight="false" outlineLevel="0" collapsed="false">
      <c r="A10313" s="30" t="n">
        <v>1611.09375</v>
      </c>
      <c r="B10313" s="31" t="n">
        <v>2.9368</v>
      </c>
      <c r="C10313" s="32" t="n">
        <f aca="false">IF($A10313="","",IF(設定!$B$21="dB",10^($B10313/20),ABS($B10313)))</f>
        <v>1.40229698408333</v>
      </c>
      <c r="D10313" s="32" t="n">
        <f aca="false">IF($A10313="","",$A10313^2)</f>
        <v>2595623.07128906</v>
      </c>
      <c r="E10313" s="32" t="n">
        <f aca="false">IF($A10313="","",IF($C10313&lt;=0,"",1/$C10313^2))</f>
        <v>0.508534006252315</v>
      </c>
      <c r="F10313" s="33" t="n">
        <f aca="false">IF(OR(ROW()-設定!$B$30&lt;2,ROW()+設定!$B$30&gt;13701,N($A10313)&lt;=0,N(INDEX($A$2:$A$13701,MIN(13700,MAX(1,ROW()-1+設定!$B$30))))&lt;=0,$A10313&lt;設定!$B$28,$A10313&gt;設定!$B$29),0,IF(AND($C10313&gt;=MAX(INDEX($C$1:$C$13701,MAX(1,ROW()-設定!$B$24)):INDEX($C$1:$C$13701,MAX(1,ROW()-1))),$C10313&gt;MAX(INDEX($C$1:$C$13701,MIN(13701,ROW()+1)):INDEX($C$1:$C$13701,MIN(13701,ROW()+設定!$B$24))),$C10313&gt;=設定!$B$32,$C10313&gt;=MAX(MIN(INDEX($C$1:$C$13701,MAX(1,ROW()-設定!$B$26)):INDEX($C$1:$C$13701,MAX(1,ROW()-1))),MIN(INDEX($C$1:$C$13701,MIN(13701,ROW()+1)):INDEX($C$1:$C$13701,MIN(13701,ROW()+設定!$B$26))))*10^(設定!$B$27/20)),1,0))</f>
        <v>0</v>
      </c>
      <c r="G10313" s="33" t="n">
        <f aca="false">$G10312+IF($F10313=1,1,0)</f>
        <v>5</v>
      </c>
      <c r="H10313" s="0" t="str">
        <f aca="false">IF($F10313=1,$G10313,"")</f>
        <v/>
      </c>
    </row>
    <row r="10314" customFormat="false" ht="15" hidden="false" customHeight="false" outlineLevel="0" collapsed="false">
      <c r="A10314" s="30" t="n">
        <v>1611.25</v>
      </c>
      <c r="B10314" s="31" t="n">
        <v>3.1743</v>
      </c>
      <c r="C10314" s="32" t="n">
        <f aca="false">IF($A10314="","",IF(設定!$B$21="dB",10^($B10314/20),ABS($B10314)))</f>
        <v>1.44116929288447</v>
      </c>
      <c r="D10314" s="32" t="n">
        <f aca="false">IF($A10314="","",$A10314^2)</f>
        <v>2596126.5625</v>
      </c>
      <c r="E10314" s="32" t="n">
        <f aca="false">IF($A10314="","",IF($C10314&lt;=0,"",1/$C10314^2))</f>
        <v>0.481470851678748</v>
      </c>
      <c r="F10314" s="33" t="n">
        <f aca="false">IF(OR(ROW()-設定!$B$30&lt;2,ROW()+設定!$B$30&gt;13701,N($A10314)&lt;=0,N(INDEX($A$2:$A$13701,MIN(13700,MAX(1,ROW()-1+設定!$B$30))))&lt;=0,$A10314&lt;設定!$B$28,$A10314&gt;設定!$B$29),0,IF(AND($C10314&gt;=MAX(INDEX($C$1:$C$13701,MAX(1,ROW()-設定!$B$24)):INDEX($C$1:$C$13701,MAX(1,ROW()-1))),$C10314&gt;MAX(INDEX($C$1:$C$13701,MIN(13701,ROW()+1)):INDEX($C$1:$C$13701,MIN(13701,ROW()+設定!$B$24))),$C10314&gt;=設定!$B$32,$C10314&gt;=MAX(MIN(INDEX($C$1:$C$13701,MAX(1,ROW()-設定!$B$26)):INDEX($C$1:$C$13701,MAX(1,ROW()-1))),MIN(INDEX($C$1:$C$13701,MIN(13701,ROW()+1)):INDEX($C$1:$C$13701,MIN(13701,ROW()+設定!$B$26))))*10^(設定!$B$27/20)),1,0))</f>
        <v>0</v>
      </c>
      <c r="G10314" s="33" t="n">
        <f aca="false">$G10313+IF($F10314=1,1,0)</f>
        <v>5</v>
      </c>
      <c r="H10314" s="0" t="str">
        <f aca="false">IF($F10314=1,$G10314,"")</f>
        <v/>
      </c>
    </row>
    <row r="10315" customFormat="false" ht="15" hidden="false" customHeight="false" outlineLevel="0" collapsed="false">
      <c r="A10315" s="30" t="n">
        <v>1611.40625</v>
      </c>
      <c r="B10315" s="31" t="n">
        <v>3.028</v>
      </c>
      <c r="C10315" s="32" t="n">
        <f aca="false">IF($A10315="","",IF(設定!$B$21="dB",10^($B10315/20),ABS($B10315)))</f>
        <v>1.41709837491403</v>
      </c>
      <c r="D10315" s="32" t="n">
        <f aca="false">IF($A10315="","",$A10315^2)</f>
        <v>2596630.10253906</v>
      </c>
      <c r="E10315" s="32" t="n">
        <f aca="false">IF($A10315="","",IF($C10315&lt;=0,"",1/$C10315^2))</f>
        <v>0.497966354164486</v>
      </c>
      <c r="F10315" s="33" t="n">
        <f aca="false">IF(OR(ROW()-設定!$B$30&lt;2,ROW()+設定!$B$30&gt;13701,N($A10315)&lt;=0,N(INDEX($A$2:$A$13701,MIN(13700,MAX(1,ROW()-1+設定!$B$30))))&lt;=0,$A10315&lt;設定!$B$28,$A10315&gt;設定!$B$29),0,IF(AND($C10315&gt;=MAX(INDEX($C$1:$C$13701,MAX(1,ROW()-設定!$B$24)):INDEX($C$1:$C$13701,MAX(1,ROW()-1))),$C10315&gt;MAX(INDEX($C$1:$C$13701,MIN(13701,ROW()+1)):INDEX($C$1:$C$13701,MIN(13701,ROW()+設定!$B$24))),$C10315&gt;=設定!$B$32,$C10315&gt;=MAX(MIN(INDEX($C$1:$C$13701,MAX(1,ROW()-設定!$B$26)):INDEX($C$1:$C$13701,MAX(1,ROW()-1))),MIN(INDEX($C$1:$C$13701,MIN(13701,ROW()+1)):INDEX($C$1:$C$13701,MIN(13701,ROW()+設定!$B$26))))*10^(設定!$B$27/20)),1,0))</f>
        <v>0</v>
      </c>
      <c r="G10315" s="33" t="n">
        <f aca="false">$G10314+IF($F10315=1,1,0)</f>
        <v>5</v>
      </c>
      <c r="H10315" s="0" t="str">
        <f aca="false">IF($F10315=1,$G10315,"")</f>
        <v/>
      </c>
    </row>
    <row r="10316" customFormat="false" ht="15" hidden="false" customHeight="false" outlineLevel="0" collapsed="false">
      <c r="A10316" s="30" t="n">
        <v>1611.5625</v>
      </c>
      <c r="B10316" s="31" t="n">
        <v>3.0926</v>
      </c>
      <c r="C10316" s="32" t="n">
        <f aca="false">IF($A10316="","",IF(設定!$B$21="dB",10^($B10316/20),ABS($B10316)))</f>
        <v>1.42767712145733</v>
      </c>
      <c r="D10316" s="32" t="n">
        <f aca="false">IF($A10316="","",$A10316^2)</f>
        <v>2597133.69140625</v>
      </c>
      <c r="E10316" s="32" t="n">
        <f aca="false">IF($A10316="","",IF($C10316&lt;=0,"",1/$C10316^2))</f>
        <v>0.49061407124679</v>
      </c>
      <c r="F10316" s="33" t="n">
        <f aca="false">IF(OR(ROW()-設定!$B$30&lt;2,ROW()+設定!$B$30&gt;13701,N($A10316)&lt;=0,N(INDEX($A$2:$A$13701,MIN(13700,MAX(1,ROW()-1+設定!$B$30))))&lt;=0,$A10316&lt;設定!$B$28,$A10316&gt;設定!$B$29),0,IF(AND($C10316&gt;=MAX(INDEX($C$1:$C$13701,MAX(1,ROW()-設定!$B$24)):INDEX($C$1:$C$13701,MAX(1,ROW()-1))),$C10316&gt;MAX(INDEX($C$1:$C$13701,MIN(13701,ROW()+1)):INDEX($C$1:$C$13701,MIN(13701,ROW()+設定!$B$24))),$C10316&gt;=設定!$B$32,$C10316&gt;=MAX(MIN(INDEX($C$1:$C$13701,MAX(1,ROW()-設定!$B$26)):INDEX($C$1:$C$13701,MAX(1,ROW()-1))),MIN(INDEX($C$1:$C$13701,MIN(13701,ROW()+1)):INDEX($C$1:$C$13701,MIN(13701,ROW()+設定!$B$26))))*10^(設定!$B$27/20)),1,0))</f>
        <v>0</v>
      </c>
      <c r="G10316" s="33" t="n">
        <f aca="false">$G10315+IF($F10316=1,1,0)</f>
        <v>5</v>
      </c>
      <c r="H10316" s="0" t="str">
        <f aca="false">IF($F10316=1,$G10316,"")</f>
        <v/>
      </c>
    </row>
    <row r="10317" customFormat="false" ht="15" hidden="false" customHeight="false" outlineLevel="0" collapsed="false">
      <c r="A10317" s="30" t="n">
        <v>1611.71875</v>
      </c>
      <c r="B10317" s="31" t="n">
        <v>3.1311</v>
      </c>
      <c r="C10317" s="32" t="n">
        <f aca="false">IF($A10317="","",IF(設定!$B$21="dB",10^($B10317/20),ABS($B10317)))</f>
        <v>1.43401931188871</v>
      </c>
      <c r="D10317" s="32" t="n">
        <f aca="false">IF($A10317="","",$A10317^2)</f>
        <v>2597637.32910156</v>
      </c>
      <c r="E10317" s="32" t="n">
        <f aca="false">IF($A10317="","",IF($C10317&lt;=0,"",1/$C10317^2))</f>
        <v>0.486284021954473</v>
      </c>
      <c r="F10317" s="33" t="n">
        <f aca="false">IF(OR(ROW()-設定!$B$30&lt;2,ROW()+設定!$B$30&gt;13701,N($A10317)&lt;=0,N(INDEX($A$2:$A$13701,MIN(13700,MAX(1,ROW()-1+設定!$B$30))))&lt;=0,$A10317&lt;設定!$B$28,$A10317&gt;設定!$B$29),0,IF(AND($C10317&gt;=MAX(INDEX($C$1:$C$13701,MAX(1,ROW()-設定!$B$24)):INDEX($C$1:$C$13701,MAX(1,ROW()-1))),$C10317&gt;MAX(INDEX($C$1:$C$13701,MIN(13701,ROW()+1)):INDEX($C$1:$C$13701,MIN(13701,ROW()+設定!$B$24))),$C10317&gt;=設定!$B$32,$C10317&gt;=MAX(MIN(INDEX($C$1:$C$13701,MAX(1,ROW()-設定!$B$26)):INDEX($C$1:$C$13701,MAX(1,ROW()-1))),MIN(INDEX($C$1:$C$13701,MIN(13701,ROW()+1)):INDEX($C$1:$C$13701,MIN(13701,ROW()+設定!$B$26))))*10^(設定!$B$27/20)),1,0))</f>
        <v>0</v>
      </c>
      <c r="G10317" s="33" t="n">
        <f aca="false">$G10316+IF($F10317=1,1,0)</f>
        <v>5</v>
      </c>
      <c r="H10317" s="0" t="str">
        <f aca="false">IF($F10317=1,$G10317,"")</f>
        <v/>
      </c>
    </row>
    <row r="10318" customFormat="false" ht="15" hidden="false" customHeight="false" outlineLevel="0" collapsed="false">
      <c r="A10318" s="30" t="n">
        <v>1611.875</v>
      </c>
      <c r="B10318" s="31" t="n">
        <v>3.2931</v>
      </c>
      <c r="C10318" s="32" t="n">
        <f aca="false">IF($A10318="","",IF(設定!$B$21="dB",10^($B10318/20),ABS($B10318)))</f>
        <v>1.46101609405319</v>
      </c>
      <c r="D10318" s="32" t="n">
        <f aca="false">IF($A10318="","",$A10318^2)</f>
        <v>2598141.015625</v>
      </c>
      <c r="E10318" s="32" t="n">
        <f aca="false">IF($A10318="","",IF($C10318&lt;=0,"",1/$C10318^2))</f>
        <v>0.468478861911383</v>
      </c>
      <c r="F10318" s="33" t="n">
        <f aca="false">IF(OR(ROW()-設定!$B$30&lt;2,ROW()+設定!$B$30&gt;13701,N($A10318)&lt;=0,N(INDEX($A$2:$A$13701,MIN(13700,MAX(1,ROW()-1+設定!$B$30))))&lt;=0,$A10318&lt;設定!$B$28,$A10318&gt;設定!$B$29),0,IF(AND($C10318&gt;=MAX(INDEX($C$1:$C$13701,MAX(1,ROW()-設定!$B$24)):INDEX($C$1:$C$13701,MAX(1,ROW()-1))),$C10318&gt;MAX(INDEX($C$1:$C$13701,MIN(13701,ROW()+1)):INDEX($C$1:$C$13701,MIN(13701,ROW()+設定!$B$24))),$C10318&gt;=設定!$B$32,$C10318&gt;=MAX(MIN(INDEX($C$1:$C$13701,MAX(1,ROW()-設定!$B$26)):INDEX($C$1:$C$13701,MAX(1,ROW()-1))),MIN(INDEX($C$1:$C$13701,MIN(13701,ROW()+1)):INDEX($C$1:$C$13701,MIN(13701,ROW()+設定!$B$26))))*10^(設定!$B$27/20)),1,0))</f>
        <v>0</v>
      </c>
      <c r="G10318" s="33" t="n">
        <f aca="false">$G10317+IF($F10318=1,1,0)</f>
        <v>5</v>
      </c>
      <c r="H10318" s="0" t="str">
        <f aca="false">IF($F10318=1,$G10318,"")</f>
        <v/>
      </c>
    </row>
    <row r="10319" customFormat="false" ht="15" hidden="false" customHeight="false" outlineLevel="0" collapsed="false">
      <c r="A10319" s="30" t="n">
        <v>1612.03125</v>
      </c>
      <c r="B10319" s="31" t="n">
        <v>3.4691</v>
      </c>
      <c r="C10319" s="32" t="n">
        <f aca="false">IF($A10319="","",IF(設定!$B$21="dB",10^($B10319/20),ABS($B10319)))</f>
        <v>1.49092226355686</v>
      </c>
      <c r="D10319" s="32" t="n">
        <f aca="false">IF($A10319="","",$A10319^2)</f>
        <v>2598644.75097656</v>
      </c>
      <c r="E10319" s="32" t="n">
        <f aca="false">IF($A10319="","",IF($C10319&lt;=0,"",1/$C10319^2))</f>
        <v>0.449873073626948</v>
      </c>
      <c r="F10319" s="33" t="n">
        <f aca="false">IF(OR(ROW()-設定!$B$30&lt;2,ROW()+設定!$B$30&gt;13701,N($A10319)&lt;=0,N(INDEX($A$2:$A$13701,MIN(13700,MAX(1,ROW()-1+設定!$B$30))))&lt;=0,$A10319&lt;設定!$B$28,$A10319&gt;設定!$B$29),0,IF(AND($C10319&gt;=MAX(INDEX($C$1:$C$13701,MAX(1,ROW()-設定!$B$24)):INDEX($C$1:$C$13701,MAX(1,ROW()-1))),$C10319&gt;MAX(INDEX($C$1:$C$13701,MIN(13701,ROW()+1)):INDEX($C$1:$C$13701,MIN(13701,ROW()+設定!$B$24))),$C10319&gt;=設定!$B$32,$C10319&gt;=MAX(MIN(INDEX($C$1:$C$13701,MAX(1,ROW()-設定!$B$26)):INDEX($C$1:$C$13701,MAX(1,ROW()-1))),MIN(INDEX($C$1:$C$13701,MIN(13701,ROW()+1)):INDEX($C$1:$C$13701,MIN(13701,ROW()+設定!$B$26))))*10^(設定!$B$27/20)),1,0))</f>
        <v>0</v>
      </c>
      <c r="G10319" s="33" t="n">
        <f aca="false">$G10318+IF($F10319=1,1,0)</f>
        <v>5</v>
      </c>
      <c r="H10319" s="0" t="str">
        <f aca="false">IF($F10319=1,$G10319,"")</f>
        <v/>
      </c>
    </row>
    <row r="10320" customFormat="false" ht="15" hidden="false" customHeight="false" outlineLevel="0" collapsed="false">
      <c r="A10320" s="30" t="n">
        <v>1612.1875</v>
      </c>
      <c r="B10320" s="31" t="n">
        <v>3.2019</v>
      </c>
      <c r="C10320" s="32" t="n">
        <f aca="false">IF($A10320="","",IF(設定!$B$21="dB",10^($B10320/20),ABS($B10320)))</f>
        <v>1.44575598889688</v>
      </c>
      <c r="D10320" s="32" t="n">
        <f aca="false">IF($A10320="","",$A10320^2)</f>
        <v>2599148.53515625</v>
      </c>
      <c r="E10320" s="32" t="n">
        <f aca="false">IF($A10320="","",IF($C10320&lt;=0,"",1/$C10320^2))</f>
        <v>0.478420741682534</v>
      </c>
      <c r="F10320" s="33" t="n">
        <f aca="false">IF(OR(ROW()-設定!$B$30&lt;2,ROW()+設定!$B$30&gt;13701,N($A10320)&lt;=0,N(INDEX($A$2:$A$13701,MIN(13700,MAX(1,ROW()-1+設定!$B$30))))&lt;=0,$A10320&lt;設定!$B$28,$A10320&gt;設定!$B$29),0,IF(AND($C10320&gt;=MAX(INDEX($C$1:$C$13701,MAX(1,ROW()-設定!$B$24)):INDEX($C$1:$C$13701,MAX(1,ROW()-1))),$C10320&gt;MAX(INDEX($C$1:$C$13701,MIN(13701,ROW()+1)):INDEX($C$1:$C$13701,MIN(13701,ROW()+設定!$B$24))),$C10320&gt;=設定!$B$32,$C10320&gt;=MAX(MIN(INDEX($C$1:$C$13701,MAX(1,ROW()-設定!$B$26)):INDEX($C$1:$C$13701,MAX(1,ROW()-1))),MIN(INDEX($C$1:$C$13701,MIN(13701,ROW()+1)):INDEX($C$1:$C$13701,MIN(13701,ROW()+設定!$B$26))))*10^(設定!$B$27/20)),1,0))</f>
        <v>0</v>
      </c>
      <c r="G10320" s="33" t="n">
        <f aca="false">$G10319+IF($F10320=1,1,0)</f>
        <v>5</v>
      </c>
      <c r="H10320" s="0" t="str">
        <f aca="false">IF($F10320=1,$G10320,"")</f>
        <v/>
      </c>
    </row>
    <row r="10321" customFormat="false" ht="15" hidden="false" customHeight="false" outlineLevel="0" collapsed="false">
      <c r="A10321" s="30" t="n">
        <v>1612.34375</v>
      </c>
      <c r="B10321" s="31" t="n">
        <v>3.3999</v>
      </c>
      <c r="C10321" s="32" t="n">
        <f aca="false">IF($A10321="","",IF(設定!$B$21="dB",10^($B10321/20),ABS($B10321)))</f>
        <v>1.47909135940161</v>
      </c>
      <c r="D10321" s="32" t="n">
        <f aca="false">IF($A10321="","",$A10321^2)</f>
        <v>2599652.36816406</v>
      </c>
      <c r="E10321" s="32" t="n">
        <f aca="false">IF($A10321="","",IF($C10321&lt;=0,"",1/$C10321^2))</f>
        <v>0.457098714580564</v>
      </c>
      <c r="F10321" s="33" t="n">
        <f aca="false">IF(OR(ROW()-設定!$B$30&lt;2,ROW()+設定!$B$30&gt;13701,N($A10321)&lt;=0,N(INDEX($A$2:$A$13701,MIN(13700,MAX(1,ROW()-1+設定!$B$30))))&lt;=0,$A10321&lt;設定!$B$28,$A10321&gt;設定!$B$29),0,IF(AND($C10321&gt;=MAX(INDEX($C$1:$C$13701,MAX(1,ROW()-設定!$B$24)):INDEX($C$1:$C$13701,MAX(1,ROW()-1))),$C10321&gt;MAX(INDEX($C$1:$C$13701,MIN(13701,ROW()+1)):INDEX($C$1:$C$13701,MIN(13701,ROW()+設定!$B$24))),$C10321&gt;=設定!$B$32,$C10321&gt;=MAX(MIN(INDEX($C$1:$C$13701,MAX(1,ROW()-設定!$B$26)):INDEX($C$1:$C$13701,MAX(1,ROW()-1))),MIN(INDEX($C$1:$C$13701,MIN(13701,ROW()+1)):INDEX($C$1:$C$13701,MIN(13701,ROW()+設定!$B$26))))*10^(設定!$B$27/20)),1,0))</f>
        <v>0</v>
      </c>
      <c r="G10321" s="33" t="n">
        <f aca="false">$G10320+IF($F10321=1,1,0)</f>
        <v>5</v>
      </c>
      <c r="H10321" s="0" t="str">
        <f aca="false">IF($F10321=1,$G10321,"")</f>
        <v/>
      </c>
    </row>
    <row r="10322" customFormat="false" ht="15" hidden="false" customHeight="false" outlineLevel="0" collapsed="false">
      <c r="A10322" s="30" t="n">
        <v>1612.5</v>
      </c>
      <c r="B10322" s="31" t="n">
        <v>3.3953</v>
      </c>
      <c r="C10322" s="32" t="n">
        <f aca="false">IF($A10322="","",IF(設定!$B$21="dB",10^($B10322/20),ABS($B10322)))</f>
        <v>1.47830824803115</v>
      </c>
      <c r="D10322" s="32" t="n">
        <f aca="false">IF($A10322="","",$A10322^2)</f>
        <v>2600156.25</v>
      </c>
      <c r="E10322" s="32" t="n">
        <f aca="false">IF($A10322="","",IF($C10322&lt;=0,"",1/$C10322^2))</f>
        <v>0.457583125072104</v>
      </c>
      <c r="F10322" s="33" t="n">
        <f aca="false">IF(OR(ROW()-設定!$B$30&lt;2,ROW()+設定!$B$30&gt;13701,N($A10322)&lt;=0,N(INDEX($A$2:$A$13701,MIN(13700,MAX(1,ROW()-1+設定!$B$30))))&lt;=0,$A10322&lt;設定!$B$28,$A10322&gt;設定!$B$29),0,IF(AND($C10322&gt;=MAX(INDEX($C$1:$C$13701,MAX(1,ROW()-設定!$B$24)):INDEX($C$1:$C$13701,MAX(1,ROW()-1))),$C10322&gt;MAX(INDEX($C$1:$C$13701,MIN(13701,ROW()+1)):INDEX($C$1:$C$13701,MIN(13701,ROW()+設定!$B$24))),$C10322&gt;=設定!$B$32,$C10322&gt;=MAX(MIN(INDEX($C$1:$C$13701,MAX(1,ROW()-設定!$B$26)):INDEX($C$1:$C$13701,MAX(1,ROW()-1))),MIN(INDEX($C$1:$C$13701,MIN(13701,ROW()+1)):INDEX($C$1:$C$13701,MIN(13701,ROW()+設定!$B$26))))*10^(設定!$B$27/20)),1,0))</f>
        <v>0</v>
      </c>
      <c r="G10322" s="33" t="n">
        <f aca="false">$G10321+IF($F10322=1,1,0)</f>
        <v>5</v>
      </c>
      <c r="H10322" s="0" t="str">
        <f aca="false">IF($F10322=1,$G10322,"")</f>
        <v/>
      </c>
    </row>
    <row r="10323" customFormat="false" ht="15" hidden="false" customHeight="false" outlineLevel="0" collapsed="false">
      <c r="A10323" s="30" t="n">
        <v>1612.65625</v>
      </c>
      <c r="B10323" s="31" t="n">
        <v>3.3895</v>
      </c>
      <c r="C10323" s="32" t="n">
        <f aca="false">IF($A10323="","",IF(設定!$B$21="dB",10^($B10323/20),ABS($B10323)))</f>
        <v>1.47732143768388</v>
      </c>
      <c r="D10323" s="32" t="n">
        <f aca="false">IF($A10323="","",$A10323^2)</f>
        <v>2600660.18066406</v>
      </c>
      <c r="E10323" s="32" t="n">
        <f aca="false">IF($A10323="","",IF($C10323&lt;=0,"",1/$C10323^2))</f>
        <v>0.458194635284868</v>
      </c>
      <c r="F10323" s="33" t="n">
        <f aca="false">IF(OR(ROW()-設定!$B$30&lt;2,ROW()+設定!$B$30&gt;13701,N($A10323)&lt;=0,N(INDEX($A$2:$A$13701,MIN(13700,MAX(1,ROW()-1+設定!$B$30))))&lt;=0,$A10323&lt;設定!$B$28,$A10323&gt;設定!$B$29),0,IF(AND($C10323&gt;=MAX(INDEX($C$1:$C$13701,MAX(1,ROW()-設定!$B$24)):INDEX($C$1:$C$13701,MAX(1,ROW()-1))),$C10323&gt;MAX(INDEX($C$1:$C$13701,MIN(13701,ROW()+1)):INDEX($C$1:$C$13701,MIN(13701,ROW()+設定!$B$24))),$C10323&gt;=設定!$B$32,$C10323&gt;=MAX(MIN(INDEX($C$1:$C$13701,MAX(1,ROW()-設定!$B$26)):INDEX($C$1:$C$13701,MAX(1,ROW()-1))),MIN(INDEX($C$1:$C$13701,MIN(13701,ROW()+1)):INDEX($C$1:$C$13701,MIN(13701,ROW()+設定!$B$26))))*10^(設定!$B$27/20)),1,0))</f>
        <v>0</v>
      </c>
      <c r="G10323" s="33" t="n">
        <f aca="false">$G10322+IF($F10323=1,1,0)</f>
        <v>5</v>
      </c>
      <c r="H10323" s="0" t="str">
        <f aca="false">IF($F10323=1,$G10323,"")</f>
        <v/>
      </c>
    </row>
    <row r="10324" customFormat="false" ht="15" hidden="false" customHeight="false" outlineLevel="0" collapsed="false">
      <c r="A10324" s="30" t="n">
        <v>1612.8125</v>
      </c>
      <c r="B10324" s="31" t="n">
        <v>3.5167</v>
      </c>
      <c r="C10324" s="32" t="n">
        <f aca="false">IF($A10324="","",IF(設定!$B$21="dB",10^($B10324/20),ABS($B10324)))</f>
        <v>1.4991151736529</v>
      </c>
      <c r="D10324" s="32" t="n">
        <f aca="false">IF($A10324="","",$A10324^2)</f>
        <v>2601164.16015625</v>
      </c>
      <c r="E10324" s="32" t="n">
        <f aca="false">IF($A10324="","",IF($C10324&lt;=0,"",1/$C10324^2))</f>
        <v>0.444969250299851</v>
      </c>
      <c r="F10324" s="33" t="n">
        <f aca="false">IF(OR(ROW()-設定!$B$30&lt;2,ROW()+設定!$B$30&gt;13701,N($A10324)&lt;=0,N(INDEX($A$2:$A$13701,MIN(13700,MAX(1,ROW()-1+設定!$B$30))))&lt;=0,$A10324&lt;設定!$B$28,$A10324&gt;設定!$B$29),0,IF(AND($C10324&gt;=MAX(INDEX($C$1:$C$13701,MAX(1,ROW()-設定!$B$24)):INDEX($C$1:$C$13701,MAX(1,ROW()-1))),$C10324&gt;MAX(INDEX($C$1:$C$13701,MIN(13701,ROW()+1)):INDEX($C$1:$C$13701,MIN(13701,ROW()+設定!$B$24))),$C10324&gt;=設定!$B$32,$C10324&gt;=MAX(MIN(INDEX($C$1:$C$13701,MAX(1,ROW()-設定!$B$26)):INDEX($C$1:$C$13701,MAX(1,ROW()-1))),MIN(INDEX($C$1:$C$13701,MIN(13701,ROW()+1)):INDEX($C$1:$C$13701,MIN(13701,ROW()+設定!$B$26))))*10^(設定!$B$27/20)),1,0))</f>
        <v>0</v>
      </c>
      <c r="G10324" s="33" t="n">
        <f aca="false">$G10323+IF($F10324=1,1,0)</f>
        <v>5</v>
      </c>
      <c r="H10324" s="0" t="str">
        <f aca="false">IF($F10324=1,$G10324,"")</f>
        <v/>
      </c>
    </row>
    <row r="10325" customFormat="false" ht="15" hidden="false" customHeight="false" outlineLevel="0" collapsed="false">
      <c r="A10325" s="30" t="n">
        <v>1612.96875</v>
      </c>
      <c r="B10325" s="31" t="n">
        <v>3.3655</v>
      </c>
      <c r="C10325" s="32" t="n">
        <f aca="false">IF($A10325="","",IF(設定!$B$21="dB",10^($B10325/20),ABS($B10325)))</f>
        <v>1.47324508198692</v>
      </c>
      <c r="D10325" s="32" t="n">
        <f aca="false">IF($A10325="","",$A10325^2)</f>
        <v>2601668.18847656</v>
      </c>
      <c r="E10325" s="32" t="n">
        <f aca="false">IF($A10325="","",IF($C10325&lt;=0,"",1/$C10325^2))</f>
        <v>0.460733721706728</v>
      </c>
      <c r="F10325" s="33" t="n">
        <f aca="false">IF(OR(ROW()-設定!$B$30&lt;2,ROW()+設定!$B$30&gt;13701,N($A10325)&lt;=0,N(INDEX($A$2:$A$13701,MIN(13700,MAX(1,ROW()-1+設定!$B$30))))&lt;=0,$A10325&lt;設定!$B$28,$A10325&gt;設定!$B$29),0,IF(AND($C10325&gt;=MAX(INDEX($C$1:$C$13701,MAX(1,ROW()-設定!$B$24)):INDEX($C$1:$C$13701,MAX(1,ROW()-1))),$C10325&gt;MAX(INDEX($C$1:$C$13701,MIN(13701,ROW()+1)):INDEX($C$1:$C$13701,MIN(13701,ROW()+設定!$B$24))),$C10325&gt;=設定!$B$32,$C10325&gt;=MAX(MIN(INDEX($C$1:$C$13701,MAX(1,ROW()-設定!$B$26)):INDEX($C$1:$C$13701,MAX(1,ROW()-1))),MIN(INDEX($C$1:$C$13701,MIN(13701,ROW()+1)):INDEX($C$1:$C$13701,MIN(13701,ROW()+設定!$B$26))))*10^(設定!$B$27/20)),1,0))</f>
        <v>0</v>
      </c>
      <c r="G10325" s="33" t="n">
        <f aca="false">$G10324+IF($F10325=1,1,0)</f>
        <v>5</v>
      </c>
      <c r="H10325" s="0" t="str">
        <f aca="false">IF($F10325=1,$G10325,"")</f>
        <v/>
      </c>
    </row>
    <row r="10326" customFormat="false" ht="15" hidden="false" customHeight="false" outlineLevel="0" collapsed="false">
      <c r="A10326" s="30" t="n">
        <v>1613.125</v>
      </c>
      <c r="B10326" s="31" t="n">
        <v>3.631</v>
      </c>
      <c r="C10326" s="32" t="n">
        <f aca="false">IF($A10326="","",IF(設定!$B$21="dB",10^($B10326/20),ABS($B10326)))</f>
        <v>1.51897281017287</v>
      </c>
      <c r="D10326" s="32" t="n">
        <f aca="false">IF($A10326="","",$A10326^2)</f>
        <v>2602172.265625</v>
      </c>
      <c r="E10326" s="32" t="n">
        <f aca="false">IF($A10326="","",IF($C10326&lt;=0,"",1/$C10326^2))</f>
        <v>0.433411070310177</v>
      </c>
      <c r="F10326" s="33" t="n">
        <f aca="false">IF(OR(ROW()-設定!$B$30&lt;2,ROW()+設定!$B$30&gt;13701,N($A10326)&lt;=0,N(INDEX($A$2:$A$13701,MIN(13700,MAX(1,ROW()-1+設定!$B$30))))&lt;=0,$A10326&lt;設定!$B$28,$A10326&gt;設定!$B$29),0,IF(AND($C10326&gt;=MAX(INDEX($C$1:$C$13701,MAX(1,ROW()-設定!$B$24)):INDEX($C$1:$C$13701,MAX(1,ROW()-1))),$C10326&gt;MAX(INDEX($C$1:$C$13701,MIN(13701,ROW()+1)):INDEX($C$1:$C$13701,MIN(13701,ROW()+設定!$B$24))),$C10326&gt;=設定!$B$32,$C10326&gt;=MAX(MIN(INDEX($C$1:$C$13701,MAX(1,ROW()-設定!$B$26)):INDEX($C$1:$C$13701,MAX(1,ROW()-1))),MIN(INDEX($C$1:$C$13701,MIN(13701,ROW()+1)):INDEX($C$1:$C$13701,MIN(13701,ROW()+設定!$B$26))))*10^(設定!$B$27/20)),1,0))</f>
        <v>0</v>
      </c>
      <c r="G10326" s="33" t="n">
        <f aca="false">$G10325+IF($F10326=1,1,0)</f>
        <v>5</v>
      </c>
      <c r="H10326" s="0" t="str">
        <f aca="false">IF($F10326=1,$G10326,"")</f>
        <v/>
      </c>
    </row>
    <row r="10327" customFormat="false" ht="15" hidden="false" customHeight="false" outlineLevel="0" collapsed="false">
      <c r="A10327" s="30" t="n">
        <v>1613.28125</v>
      </c>
      <c r="B10327" s="31" t="n">
        <v>3.6072</v>
      </c>
      <c r="C10327" s="32" t="n">
        <f aca="false">IF($A10327="","",IF(設定!$B$21="dB",10^($B10327/20),ABS($B10327)))</f>
        <v>1.51481640586803</v>
      </c>
      <c r="D10327" s="32" t="n">
        <f aca="false">IF($A10327="","",$A10327^2)</f>
        <v>2602676.39160156</v>
      </c>
      <c r="E10327" s="32" t="n">
        <f aca="false">IF($A10327="","",IF($C10327&lt;=0,"",1/$C10327^2))</f>
        <v>0.435792749100863</v>
      </c>
      <c r="F10327" s="33" t="n">
        <f aca="false">IF(OR(ROW()-設定!$B$30&lt;2,ROW()+設定!$B$30&gt;13701,N($A10327)&lt;=0,N(INDEX($A$2:$A$13701,MIN(13700,MAX(1,ROW()-1+設定!$B$30))))&lt;=0,$A10327&lt;設定!$B$28,$A10327&gt;設定!$B$29),0,IF(AND($C10327&gt;=MAX(INDEX($C$1:$C$13701,MAX(1,ROW()-設定!$B$24)):INDEX($C$1:$C$13701,MAX(1,ROW()-1))),$C10327&gt;MAX(INDEX($C$1:$C$13701,MIN(13701,ROW()+1)):INDEX($C$1:$C$13701,MIN(13701,ROW()+設定!$B$24))),$C10327&gt;=設定!$B$32,$C10327&gt;=MAX(MIN(INDEX($C$1:$C$13701,MAX(1,ROW()-設定!$B$26)):INDEX($C$1:$C$13701,MAX(1,ROW()-1))),MIN(INDEX($C$1:$C$13701,MIN(13701,ROW()+1)):INDEX($C$1:$C$13701,MIN(13701,ROW()+設定!$B$26))))*10^(設定!$B$27/20)),1,0))</f>
        <v>0</v>
      </c>
      <c r="G10327" s="33" t="n">
        <f aca="false">$G10326+IF($F10327=1,1,0)</f>
        <v>5</v>
      </c>
      <c r="H10327" s="0" t="str">
        <f aca="false">IF($F10327=1,$G10327,"")</f>
        <v/>
      </c>
    </row>
    <row r="10328" customFormat="false" ht="15" hidden="false" customHeight="false" outlineLevel="0" collapsed="false">
      <c r="A10328" s="30" t="n">
        <v>1613.4375</v>
      </c>
      <c r="B10328" s="31" t="n">
        <v>3.5163</v>
      </c>
      <c r="C10328" s="32" t="n">
        <f aca="false">IF($A10328="","",IF(設定!$B$21="dB",10^($B10328/20),ABS($B10328)))</f>
        <v>1.49904613843747</v>
      </c>
      <c r="D10328" s="32" t="n">
        <f aca="false">IF($A10328="","",$A10328^2)</f>
        <v>2603180.56640625</v>
      </c>
      <c r="E10328" s="32" t="n">
        <f aca="false">IF($A10328="","",IF($C10328&lt;=0,"",1/$C10328^2))</f>
        <v>0.445010235369758</v>
      </c>
      <c r="F10328" s="33" t="n">
        <f aca="false">IF(OR(ROW()-設定!$B$30&lt;2,ROW()+設定!$B$30&gt;13701,N($A10328)&lt;=0,N(INDEX($A$2:$A$13701,MIN(13700,MAX(1,ROW()-1+設定!$B$30))))&lt;=0,$A10328&lt;設定!$B$28,$A10328&gt;設定!$B$29),0,IF(AND($C10328&gt;=MAX(INDEX($C$1:$C$13701,MAX(1,ROW()-設定!$B$24)):INDEX($C$1:$C$13701,MAX(1,ROW()-1))),$C10328&gt;MAX(INDEX($C$1:$C$13701,MIN(13701,ROW()+1)):INDEX($C$1:$C$13701,MIN(13701,ROW()+設定!$B$24))),$C10328&gt;=設定!$B$32,$C10328&gt;=MAX(MIN(INDEX($C$1:$C$13701,MAX(1,ROW()-設定!$B$26)):INDEX($C$1:$C$13701,MAX(1,ROW()-1))),MIN(INDEX($C$1:$C$13701,MIN(13701,ROW()+1)):INDEX($C$1:$C$13701,MIN(13701,ROW()+設定!$B$26))))*10^(設定!$B$27/20)),1,0))</f>
        <v>0</v>
      </c>
      <c r="G10328" s="33" t="n">
        <f aca="false">$G10327+IF($F10328=1,1,0)</f>
        <v>5</v>
      </c>
      <c r="H10328" s="0" t="str">
        <f aca="false">IF($F10328=1,$G10328,"")</f>
        <v/>
      </c>
    </row>
    <row r="10329" customFormat="false" ht="15" hidden="false" customHeight="false" outlineLevel="0" collapsed="false">
      <c r="A10329" s="30" t="n">
        <v>1613.59375</v>
      </c>
      <c r="B10329" s="31" t="n">
        <v>3.8317</v>
      </c>
      <c r="C10329" s="32" t="n">
        <f aca="false">IF($A10329="","",IF(設定!$B$21="dB",10^($B10329/20),ABS($B10329)))</f>
        <v>1.55447950331361</v>
      </c>
      <c r="D10329" s="32" t="n">
        <f aca="false">IF($A10329="","",$A10329^2)</f>
        <v>2603684.79003906</v>
      </c>
      <c r="E10329" s="32" t="n">
        <f aca="false">IF($A10329="","",IF($C10329&lt;=0,"",1/$C10329^2))</f>
        <v>0.413837650721556</v>
      </c>
      <c r="F10329" s="33" t="n">
        <f aca="false">IF(OR(ROW()-設定!$B$30&lt;2,ROW()+設定!$B$30&gt;13701,N($A10329)&lt;=0,N(INDEX($A$2:$A$13701,MIN(13700,MAX(1,ROW()-1+設定!$B$30))))&lt;=0,$A10329&lt;設定!$B$28,$A10329&gt;設定!$B$29),0,IF(AND($C10329&gt;=MAX(INDEX($C$1:$C$13701,MAX(1,ROW()-設定!$B$24)):INDEX($C$1:$C$13701,MAX(1,ROW()-1))),$C10329&gt;MAX(INDEX($C$1:$C$13701,MIN(13701,ROW()+1)):INDEX($C$1:$C$13701,MIN(13701,ROW()+設定!$B$24))),$C10329&gt;=設定!$B$32,$C10329&gt;=MAX(MIN(INDEX($C$1:$C$13701,MAX(1,ROW()-設定!$B$26)):INDEX($C$1:$C$13701,MAX(1,ROW()-1))),MIN(INDEX($C$1:$C$13701,MIN(13701,ROW()+1)):INDEX($C$1:$C$13701,MIN(13701,ROW()+設定!$B$26))))*10^(設定!$B$27/20)),1,0))</f>
        <v>0</v>
      </c>
      <c r="G10329" s="33" t="n">
        <f aca="false">$G10328+IF($F10329=1,1,0)</f>
        <v>5</v>
      </c>
      <c r="H10329" s="0" t="str">
        <f aca="false">IF($F10329=1,$G10329,"")</f>
        <v/>
      </c>
    </row>
    <row r="10330" customFormat="false" ht="15" hidden="false" customHeight="false" outlineLevel="0" collapsed="false">
      <c r="A10330" s="30" t="n">
        <v>1613.75</v>
      </c>
      <c r="B10330" s="31" t="n">
        <v>3.7926</v>
      </c>
      <c r="C10330" s="32" t="n">
        <f aca="false">IF($A10330="","",IF(設定!$B$21="dB",10^($B10330/20),ABS($B10330)))</f>
        <v>1.54749765647992</v>
      </c>
      <c r="D10330" s="32" t="n">
        <f aca="false">IF($A10330="","",$A10330^2)</f>
        <v>2604189.0625</v>
      </c>
      <c r="E10330" s="32" t="n">
        <f aca="false">IF($A10330="","",IF($C10330&lt;=0,"",1/$C10330^2))</f>
        <v>0.417580298115473</v>
      </c>
      <c r="F10330" s="33" t="n">
        <f aca="false">IF(OR(ROW()-設定!$B$30&lt;2,ROW()+設定!$B$30&gt;13701,N($A10330)&lt;=0,N(INDEX($A$2:$A$13701,MIN(13700,MAX(1,ROW()-1+設定!$B$30))))&lt;=0,$A10330&lt;設定!$B$28,$A10330&gt;設定!$B$29),0,IF(AND($C10330&gt;=MAX(INDEX($C$1:$C$13701,MAX(1,ROW()-設定!$B$24)):INDEX($C$1:$C$13701,MAX(1,ROW()-1))),$C10330&gt;MAX(INDEX($C$1:$C$13701,MIN(13701,ROW()+1)):INDEX($C$1:$C$13701,MIN(13701,ROW()+設定!$B$24))),$C10330&gt;=設定!$B$32,$C10330&gt;=MAX(MIN(INDEX($C$1:$C$13701,MAX(1,ROW()-設定!$B$26)):INDEX($C$1:$C$13701,MAX(1,ROW()-1))),MIN(INDEX($C$1:$C$13701,MIN(13701,ROW()+1)):INDEX($C$1:$C$13701,MIN(13701,ROW()+設定!$B$26))))*10^(設定!$B$27/20)),1,0))</f>
        <v>0</v>
      </c>
      <c r="G10330" s="33" t="n">
        <f aca="false">$G10329+IF($F10330=1,1,0)</f>
        <v>5</v>
      </c>
      <c r="H10330" s="0" t="str">
        <f aca="false">IF($F10330=1,$G10330,"")</f>
        <v/>
      </c>
    </row>
    <row r="10331" customFormat="false" ht="15" hidden="false" customHeight="false" outlineLevel="0" collapsed="false">
      <c r="A10331" s="30" t="n">
        <v>1613.90625</v>
      </c>
      <c r="B10331" s="31" t="n">
        <v>3.8646</v>
      </c>
      <c r="C10331" s="32" t="n">
        <f aca="false">IF($A10331="","",IF(設定!$B$21="dB",10^($B10331/20),ABS($B10331)))</f>
        <v>1.56037865210902</v>
      </c>
      <c r="D10331" s="32" t="n">
        <f aca="false">IF($A10331="","",$A10331^2)</f>
        <v>2604693.38378906</v>
      </c>
      <c r="E10331" s="32" t="n">
        <f aca="false">IF($A10331="","",IF($C10331&lt;=0,"",1/$C10331^2))</f>
        <v>0.410714466333129</v>
      </c>
      <c r="F10331" s="33" t="n">
        <f aca="false">IF(OR(ROW()-設定!$B$30&lt;2,ROW()+設定!$B$30&gt;13701,N($A10331)&lt;=0,N(INDEX($A$2:$A$13701,MIN(13700,MAX(1,ROW()-1+設定!$B$30))))&lt;=0,$A10331&lt;設定!$B$28,$A10331&gt;設定!$B$29),0,IF(AND($C10331&gt;=MAX(INDEX($C$1:$C$13701,MAX(1,ROW()-設定!$B$24)):INDEX($C$1:$C$13701,MAX(1,ROW()-1))),$C10331&gt;MAX(INDEX($C$1:$C$13701,MIN(13701,ROW()+1)):INDEX($C$1:$C$13701,MIN(13701,ROW()+設定!$B$24))),$C10331&gt;=設定!$B$32,$C10331&gt;=MAX(MIN(INDEX($C$1:$C$13701,MAX(1,ROW()-設定!$B$26)):INDEX($C$1:$C$13701,MAX(1,ROW()-1))),MIN(INDEX($C$1:$C$13701,MIN(13701,ROW()+1)):INDEX($C$1:$C$13701,MIN(13701,ROW()+設定!$B$26))))*10^(設定!$B$27/20)),1,0))</f>
        <v>0</v>
      </c>
      <c r="G10331" s="33" t="n">
        <f aca="false">$G10330+IF($F10331=1,1,0)</f>
        <v>5</v>
      </c>
      <c r="H10331" s="0" t="str">
        <f aca="false">IF($F10331=1,$G10331,"")</f>
        <v/>
      </c>
    </row>
    <row r="10332" customFormat="false" ht="15" hidden="false" customHeight="false" outlineLevel="0" collapsed="false">
      <c r="A10332" s="30" t="n">
        <v>1614.0625</v>
      </c>
      <c r="B10332" s="31" t="n">
        <v>3.6232</v>
      </c>
      <c r="C10332" s="32" t="n">
        <f aca="false">IF($A10332="","",IF(設定!$B$21="dB",10^($B10332/20),ABS($B10332)))</f>
        <v>1.51760937243537</v>
      </c>
      <c r="D10332" s="32" t="n">
        <f aca="false">IF($A10332="","",$A10332^2)</f>
        <v>2605197.75390625</v>
      </c>
      <c r="E10332" s="32" t="n">
        <f aca="false">IF($A10332="","",IF($C10332&lt;=0,"",1/$C10332^2))</f>
        <v>0.434190183128751</v>
      </c>
      <c r="F10332" s="33" t="n">
        <f aca="false">IF(OR(ROW()-設定!$B$30&lt;2,ROW()+設定!$B$30&gt;13701,N($A10332)&lt;=0,N(INDEX($A$2:$A$13701,MIN(13700,MAX(1,ROW()-1+設定!$B$30))))&lt;=0,$A10332&lt;設定!$B$28,$A10332&gt;設定!$B$29),0,IF(AND($C10332&gt;=MAX(INDEX($C$1:$C$13701,MAX(1,ROW()-設定!$B$24)):INDEX($C$1:$C$13701,MAX(1,ROW()-1))),$C10332&gt;MAX(INDEX($C$1:$C$13701,MIN(13701,ROW()+1)):INDEX($C$1:$C$13701,MIN(13701,ROW()+設定!$B$24))),$C10332&gt;=設定!$B$32,$C10332&gt;=MAX(MIN(INDEX($C$1:$C$13701,MAX(1,ROW()-設定!$B$26)):INDEX($C$1:$C$13701,MAX(1,ROW()-1))),MIN(INDEX($C$1:$C$13701,MIN(13701,ROW()+1)):INDEX($C$1:$C$13701,MIN(13701,ROW()+設定!$B$26))))*10^(設定!$B$27/20)),1,0))</f>
        <v>0</v>
      </c>
      <c r="G10332" s="33" t="n">
        <f aca="false">$G10331+IF($F10332=1,1,0)</f>
        <v>5</v>
      </c>
      <c r="H10332" s="0" t="str">
        <f aca="false">IF($F10332=1,$G10332,"")</f>
        <v/>
      </c>
    </row>
    <row r="10333" customFormat="false" ht="15" hidden="false" customHeight="false" outlineLevel="0" collapsed="false">
      <c r="A10333" s="30" t="n">
        <v>1614.21875</v>
      </c>
      <c r="B10333" s="31" t="n">
        <v>3.7899</v>
      </c>
      <c r="C10333" s="32" t="n">
        <f aca="false">IF($A10333="","",IF(設定!$B$21="dB",10^($B10333/20),ABS($B10333)))</f>
        <v>1.54701669315751</v>
      </c>
      <c r="D10333" s="32" t="n">
        <f aca="false">IF($A10333="","",$A10333^2)</f>
        <v>2605702.17285156</v>
      </c>
      <c r="E10333" s="32" t="n">
        <f aca="false">IF($A10333="","",IF($C10333&lt;=0,"",1/$C10333^2))</f>
        <v>0.417839987657124</v>
      </c>
      <c r="F10333" s="33" t="n">
        <f aca="false">IF(OR(ROW()-設定!$B$30&lt;2,ROW()+設定!$B$30&gt;13701,N($A10333)&lt;=0,N(INDEX($A$2:$A$13701,MIN(13700,MAX(1,ROW()-1+設定!$B$30))))&lt;=0,$A10333&lt;設定!$B$28,$A10333&gt;設定!$B$29),0,IF(AND($C10333&gt;=MAX(INDEX($C$1:$C$13701,MAX(1,ROW()-設定!$B$24)):INDEX($C$1:$C$13701,MAX(1,ROW()-1))),$C10333&gt;MAX(INDEX($C$1:$C$13701,MIN(13701,ROW()+1)):INDEX($C$1:$C$13701,MIN(13701,ROW()+設定!$B$24))),$C10333&gt;=設定!$B$32,$C10333&gt;=MAX(MIN(INDEX($C$1:$C$13701,MAX(1,ROW()-設定!$B$26)):INDEX($C$1:$C$13701,MAX(1,ROW()-1))),MIN(INDEX($C$1:$C$13701,MIN(13701,ROW()+1)):INDEX($C$1:$C$13701,MIN(13701,ROW()+設定!$B$26))))*10^(設定!$B$27/20)),1,0))</f>
        <v>0</v>
      </c>
      <c r="G10333" s="33" t="n">
        <f aca="false">$G10332+IF($F10333=1,1,0)</f>
        <v>5</v>
      </c>
      <c r="H10333" s="0" t="str">
        <f aca="false">IF($F10333=1,$G10333,"")</f>
        <v/>
      </c>
    </row>
    <row r="10334" customFormat="false" ht="15" hidden="false" customHeight="false" outlineLevel="0" collapsed="false">
      <c r="A10334" s="30" t="n">
        <v>1614.375</v>
      </c>
      <c r="B10334" s="31" t="n">
        <v>3.8019</v>
      </c>
      <c r="C10334" s="32" t="n">
        <f aca="false">IF($A10334="","",IF(設定!$B$21="dB",10^($B10334/20),ABS($B10334)))</f>
        <v>1.54915545276589</v>
      </c>
      <c r="D10334" s="32" t="n">
        <f aca="false">IF($A10334="","",$A10334^2)</f>
        <v>2606206.640625</v>
      </c>
      <c r="E10334" s="32" t="n">
        <f aca="false">IF($A10334="","",IF($C10334&lt;=0,"",1/$C10334^2))</f>
        <v>0.41668704668527</v>
      </c>
      <c r="F10334" s="33" t="n">
        <f aca="false">IF(OR(ROW()-設定!$B$30&lt;2,ROW()+設定!$B$30&gt;13701,N($A10334)&lt;=0,N(INDEX($A$2:$A$13701,MIN(13700,MAX(1,ROW()-1+設定!$B$30))))&lt;=0,$A10334&lt;設定!$B$28,$A10334&gt;設定!$B$29),0,IF(AND($C10334&gt;=MAX(INDEX($C$1:$C$13701,MAX(1,ROW()-設定!$B$24)):INDEX($C$1:$C$13701,MAX(1,ROW()-1))),$C10334&gt;MAX(INDEX($C$1:$C$13701,MIN(13701,ROW()+1)):INDEX($C$1:$C$13701,MIN(13701,ROW()+設定!$B$24))),$C10334&gt;=設定!$B$32,$C10334&gt;=MAX(MIN(INDEX($C$1:$C$13701,MAX(1,ROW()-設定!$B$26)):INDEX($C$1:$C$13701,MAX(1,ROW()-1))),MIN(INDEX($C$1:$C$13701,MIN(13701,ROW()+1)):INDEX($C$1:$C$13701,MIN(13701,ROW()+設定!$B$26))))*10^(設定!$B$27/20)),1,0))</f>
        <v>0</v>
      </c>
      <c r="G10334" s="33" t="n">
        <f aca="false">$G10333+IF($F10334=1,1,0)</f>
        <v>5</v>
      </c>
      <c r="H10334" s="0" t="str">
        <f aca="false">IF($F10334=1,$G10334,"")</f>
        <v/>
      </c>
    </row>
    <row r="10335" customFormat="false" ht="15" hidden="false" customHeight="false" outlineLevel="0" collapsed="false">
      <c r="A10335" s="30" t="n">
        <v>1614.53125</v>
      </c>
      <c r="B10335" s="31" t="n">
        <v>3.9633</v>
      </c>
      <c r="C10335" s="32" t="n">
        <f aca="false">IF($A10335="","",IF(設定!$B$21="dB",10^($B10335/20),ABS($B10335)))</f>
        <v>1.57821075996497</v>
      </c>
      <c r="D10335" s="32" t="n">
        <f aca="false">IF($A10335="","",$A10335^2)</f>
        <v>2606711.15722656</v>
      </c>
      <c r="E10335" s="32" t="n">
        <f aca="false">IF($A10335="","",IF($C10335&lt;=0,"",1/$C10335^2))</f>
        <v>0.401485624826478</v>
      </c>
      <c r="F10335" s="33" t="n">
        <f aca="false">IF(OR(ROW()-設定!$B$30&lt;2,ROW()+設定!$B$30&gt;13701,N($A10335)&lt;=0,N(INDEX($A$2:$A$13701,MIN(13700,MAX(1,ROW()-1+設定!$B$30))))&lt;=0,$A10335&lt;設定!$B$28,$A10335&gt;設定!$B$29),0,IF(AND($C10335&gt;=MAX(INDEX($C$1:$C$13701,MAX(1,ROW()-設定!$B$24)):INDEX($C$1:$C$13701,MAX(1,ROW()-1))),$C10335&gt;MAX(INDEX($C$1:$C$13701,MIN(13701,ROW()+1)):INDEX($C$1:$C$13701,MIN(13701,ROW()+設定!$B$24))),$C10335&gt;=設定!$B$32,$C10335&gt;=MAX(MIN(INDEX($C$1:$C$13701,MAX(1,ROW()-設定!$B$26)):INDEX($C$1:$C$13701,MAX(1,ROW()-1))),MIN(INDEX($C$1:$C$13701,MIN(13701,ROW()+1)):INDEX($C$1:$C$13701,MIN(13701,ROW()+設定!$B$26))))*10^(設定!$B$27/20)),1,0))</f>
        <v>0</v>
      </c>
      <c r="G10335" s="33" t="n">
        <f aca="false">$G10334+IF($F10335=1,1,0)</f>
        <v>5</v>
      </c>
      <c r="H10335" s="0" t="str">
        <f aca="false">IF($F10335=1,$G10335,"")</f>
        <v/>
      </c>
    </row>
    <row r="10336" customFormat="false" ht="15" hidden="false" customHeight="false" outlineLevel="0" collapsed="false">
      <c r="A10336" s="30" t="n">
        <v>1614.6875</v>
      </c>
      <c r="B10336" s="31" t="n">
        <v>4.0792</v>
      </c>
      <c r="C10336" s="32" t="n">
        <f aca="false">IF($A10336="","",IF(設定!$B$21="dB",10^($B10336/20),ABS($B10336)))</f>
        <v>1.59941071066013</v>
      </c>
      <c r="D10336" s="32" t="n">
        <f aca="false">IF($A10336="","",$A10336^2)</f>
        <v>2607215.72265625</v>
      </c>
      <c r="E10336" s="32" t="n">
        <f aca="false">IF($A10336="","",IF($C10336&lt;=0,"",1/$C10336^2))</f>
        <v>0.390912897977476</v>
      </c>
      <c r="F10336" s="33" t="n">
        <f aca="false">IF(OR(ROW()-設定!$B$30&lt;2,ROW()+設定!$B$30&gt;13701,N($A10336)&lt;=0,N(INDEX($A$2:$A$13701,MIN(13700,MAX(1,ROW()-1+設定!$B$30))))&lt;=0,$A10336&lt;設定!$B$28,$A10336&gt;設定!$B$29),0,IF(AND($C10336&gt;=MAX(INDEX($C$1:$C$13701,MAX(1,ROW()-設定!$B$24)):INDEX($C$1:$C$13701,MAX(1,ROW()-1))),$C10336&gt;MAX(INDEX($C$1:$C$13701,MIN(13701,ROW()+1)):INDEX($C$1:$C$13701,MIN(13701,ROW()+設定!$B$24))),$C10336&gt;=設定!$B$32,$C10336&gt;=MAX(MIN(INDEX($C$1:$C$13701,MAX(1,ROW()-設定!$B$26)):INDEX($C$1:$C$13701,MAX(1,ROW()-1))),MIN(INDEX($C$1:$C$13701,MIN(13701,ROW()+1)):INDEX($C$1:$C$13701,MIN(13701,ROW()+設定!$B$26))))*10^(設定!$B$27/20)),1,0))</f>
        <v>0</v>
      </c>
      <c r="G10336" s="33" t="n">
        <f aca="false">$G10335+IF($F10336=1,1,0)</f>
        <v>5</v>
      </c>
      <c r="H10336" s="0" t="str">
        <f aca="false">IF($F10336=1,$G10336,"")</f>
        <v/>
      </c>
    </row>
    <row r="10337" customFormat="false" ht="15" hidden="false" customHeight="false" outlineLevel="0" collapsed="false">
      <c r="A10337" s="30" t="n">
        <v>1614.84375</v>
      </c>
      <c r="B10337" s="31" t="n">
        <v>3.7698</v>
      </c>
      <c r="C10337" s="32" t="n">
        <f aca="false">IF($A10337="","",IF(設定!$B$21="dB",10^($B10337/20),ABS($B10337)))</f>
        <v>1.54344088387566</v>
      </c>
      <c r="D10337" s="32" t="n">
        <f aca="false">IF($A10337="","",$A10337^2)</f>
        <v>2607720.33691406</v>
      </c>
      <c r="E10337" s="32" t="n">
        <f aca="false">IF($A10337="","",IF($C10337&lt;=0,"",1/$C10337^2))</f>
        <v>0.419778315051702</v>
      </c>
      <c r="F10337" s="33" t="n">
        <f aca="false">IF(OR(ROW()-設定!$B$30&lt;2,ROW()+設定!$B$30&gt;13701,N($A10337)&lt;=0,N(INDEX($A$2:$A$13701,MIN(13700,MAX(1,ROW()-1+設定!$B$30))))&lt;=0,$A10337&lt;設定!$B$28,$A10337&gt;設定!$B$29),0,IF(AND($C10337&gt;=MAX(INDEX($C$1:$C$13701,MAX(1,ROW()-設定!$B$24)):INDEX($C$1:$C$13701,MAX(1,ROW()-1))),$C10337&gt;MAX(INDEX($C$1:$C$13701,MIN(13701,ROW()+1)):INDEX($C$1:$C$13701,MIN(13701,ROW()+設定!$B$24))),$C10337&gt;=設定!$B$32,$C10337&gt;=MAX(MIN(INDEX($C$1:$C$13701,MAX(1,ROW()-設定!$B$26)):INDEX($C$1:$C$13701,MAX(1,ROW()-1))),MIN(INDEX($C$1:$C$13701,MIN(13701,ROW()+1)):INDEX($C$1:$C$13701,MIN(13701,ROW()+設定!$B$26))))*10^(設定!$B$27/20)),1,0))</f>
        <v>0</v>
      </c>
      <c r="G10337" s="33" t="n">
        <f aca="false">$G10336+IF($F10337=1,1,0)</f>
        <v>5</v>
      </c>
      <c r="H10337" s="0" t="str">
        <f aca="false">IF($F10337=1,$G10337,"")</f>
        <v/>
      </c>
    </row>
    <row r="10338" customFormat="false" ht="15" hidden="false" customHeight="false" outlineLevel="0" collapsed="false">
      <c r="A10338" s="30" t="n">
        <v>1615</v>
      </c>
      <c r="B10338" s="31" t="n">
        <v>4.0172</v>
      </c>
      <c r="C10338" s="32" t="n">
        <f aca="false">IF($A10338="","",IF(設定!$B$21="dB",10^($B10338/20),ABS($B10338)))</f>
        <v>1.58803474415878</v>
      </c>
      <c r="D10338" s="32" t="n">
        <f aca="false">IF($A10338="","",$A10338^2)</f>
        <v>2608225</v>
      </c>
      <c r="E10338" s="32" t="n">
        <f aca="false">IF($A10338="","",IF($C10338&lt;=0,"",1/$C10338^2))</f>
        <v>0.396533606523772</v>
      </c>
      <c r="F10338" s="33" t="n">
        <f aca="false">IF(OR(ROW()-設定!$B$30&lt;2,ROW()+設定!$B$30&gt;13701,N($A10338)&lt;=0,N(INDEX($A$2:$A$13701,MIN(13700,MAX(1,ROW()-1+設定!$B$30))))&lt;=0,$A10338&lt;設定!$B$28,$A10338&gt;設定!$B$29),0,IF(AND($C10338&gt;=MAX(INDEX($C$1:$C$13701,MAX(1,ROW()-設定!$B$24)):INDEX($C$1:$C$13701,MAX(1,ROW()-1))),$C10338&gt;MAX(INDEX($C$1:$C$13701,MIN(13701,ROW()+1)):INDEX($C$1:$C$13701,MIN(13701,ROW()+設定!$B$24))),$C10338&gt;=設定!$B$32,$C10338&gt;=MAX(MIN(INDEX($C$1:$C$13701,MAX(1,ROW()-設定!$B$26)):INDEX($C$1:$C$13701,MAX(1,ROW()-1))),MIN(INDEX($C$1:$C$13701,MIN(13701,ROW()+1)):INDEX($C$1:$C$13701,MIN(13701,ROW()+設定!$B$26))))*10^(設定!$B$27/20)),1,0))</f>
        <v>0</v>
      </c>
      <c r="G10338" s="33" t="n">
        <f aca="false">$G10337+IF($F10338=1,1,0)</f>
        <v>5</v>
      </c>
      <c r="H10338" s="0" t="str">
        <f aca="false">IF($F10338=1,$G10338,"")</f>
        <v/>
      </c>
    </row>
    <row r="10339" customFormat="false" ht="15" hidden="false" customHeight="false" outlineLevel="0" collapsed="false">
      <c r="A10339" s="30" t="n">
        <v>1615.15625</v>
      </c>
      <c r="B10339" s="31" t="n">
        <v>4.0379</v>
      </c>
      <c r="C10339" s="32" t="n">
        <f aca="false">IF($A10339="","",IF(設定!$B$21="dB",10^($B10339/20),ABS($B10339)))</f>
        <v>1.59182382299406</v>
      </c>
      <c r="D10339" s="32" t="n">
        <f aca="false">IF($A10339="","",$A10339^2)</f>
        <v>2608729.71191406</v>
      </c>
      <c r="E10339" s="32" t="n">
        <f aca="false">IF($A10339="","",IF($C10339&lt;=0,"",1/$C10339^2))</f>
        <v>0.394648085213226</v>
      </c>
      <c r="F10339" s="33" t="n">
        <f aca="false">IF(OR(ROW()-設定!$B$30&lt;2,ROW()+設定!$B$30&gt;13701,N($A10339)&lt;=0,N(INDEX($A$2:$A$13701,MIN(13700,MAX(1,ROW()-1+設定!$B$30))))&lt;=0,$A10339&lt;設定!$B$28,$A10339&gt;設定!$B$29),0,IF(AND($C10339&gt;=MAX(INDEX($C$1:$C$13701,MAX(1,ROW()-設定!$B$24)):INDEX($C$1:$C$13701,MAX(1,ROW()-1))),$C10339&gt;MAX(INDEX($C$1:$C$13701,MIN(13701,ROW()+1)):INDEX($C$1:$C$13701,MIN(13701,ROW()+設定!$B$24))),$C10339&gt;=設定!$B$32,$C10339&gt;=MAX(MIN(INDEX($C$1:$C$13701,MAX(1,ROW()-設定!$B$26)):INDEX($C$1:$C$13701,MAX(1,ROW()-1))),MIN(INDEX($C$1:$C$13701,MIN(13701,ROW()+1)):INDEX($C$1:$C$13701,MIN(13701,ROW()+設定!$B$26))))*10^(設定!$B$27/20)),1,0))</f>
        <v>0</v>
      </c>
      <c r="G10339" s="33" t="n">
        <f aca="false">$G10338+IF($F10339=1,1,0)</f>
        <v>5</v>
      </c>
      <c r="H10339" s="0" t="str">
        <f aca="false">IF($F10339=1,$G10339,"")</f>
        <v/>
      </c>
    </row>
    <row r="10340" customFormat="false" ht="15" hidden="false" customHeight="false" outlineLevel="0" collapsed="false">
      <c r="A10340" s="30" t="n">
        <v>1615.3125</v>
      </c>
      <c r="B10340" s="31" t="n">
        <v>4.1966</v>
      </c>
      <c r="C10340" s="32" t="n">
        <f aca="false">IF($A10340="","",IF(設定!$B$21="dB",10^($B10340/20),ABS($B10340)))</f>
        <v>1.62117538111537</v>
      </c>
      <c r="D10340" s="32" t="n">
        <f aca="false">IF($A10340="","",$A10340^2)</f>
        <v>2609234.47265625</v>
      </c>
      <c r="E10340" s="32" t="n">
        <f aca="false">IF($A10340="","",IF($C10340&lt;=0,"",1/$C10340^2))</f>
        <v>0.380487155128306</v>
      </c>
      <c r="F10340" s="33" t="n">
        <f aca="false">IF(OR(ROW()-設定!$B$30&lt;2,ROW()+設定!$B$30&gt;13701,N($A10340)&lt;=0,N(INDEX($A$2:$A$13701,MIN(13700,MAX(1,ROW()-1+設定!$B$30))))&lt;=0,$A10340&lt;設定!$B$28,$A10340&gt;設定!$B$29),0,IF(AND($C10340&gt;=MAX(INDEX($C$1:$C$13701,MAX(1,ROW()-設定!$B$24)):INDEX($C$1:$C$13701,MAX(1,ROW()-1))),$C10340&gt;MAX(INDEX($C$1:$C$13701,MIN(13701,ROW()+1)):INDEX($C$1:$C$13701,MIN(13701,ROW()+設定!$B$24))),$C10340&gt;=設定!$B$32,$C10340&gt;=MAX(MIN(INDEX($C$1:$C$13701,MAX(1,ROW()-設定!$B$26)):INDEX($C$1:$C$13701,MAX(1,ROW()-1))),MIN(INDEX($C$1:$C$13701,MIN(13701,ROW()+1)):INDEX($C$1:$C$13701,MIN(13701,ROW()+設定!$B$26))))*10^(設定!$B$27/20)),1,0))</f>
        <v>0</v>
      </c>
      <c r="G10340" s="33" t="n">
        <f aca="false">$G10339+IF($F10340=1,1,0)</f>
        <v>5</v>
      </c>
      <c r="H10340" s="0" t="str">
        <f aca="false">IF($F10340=1,$G10340,"")</f>
        <v/>
      </c>
    </row>
    <row r="10341" customFormat="false" ht="15" hidden="false" customHeight="false" outlineLevel="0" collapsed="false">
      <c r="A10341" s="30" t="n">
        <v>1615.46875</v>
      </c>
      <c r="B10341" s="31" t="n">
        <v>4.1234</v>
      </c>
      <c r="C10341" s="32" t="n">
        <f aca="false">IF($A10341="","",IF(設定!$B$21="dB",10^($B10341/20),ABS($B10341)))</f>
        <v>1.60757039636628</v>
      </c>
      <c r="D10341" s="32" t="n">
        <f aca="false">IF($A10341="","",$A10341^2)</f>
        <v>2609739.28222656</v>
      </c>
      <c r="E10341" s="32" t="n">
        <f aca="false">IF($A10341="","",IF($C10341&lt;=0,"",1/$C10341^2))</f>
        <v>0.38695458771433</v>
      </c>
      <c r="F10341" s="33" t="n">
        <f aca="false">IF(OR(ROW()-設定!$B$30&lt;2,ROW()+設定!$B$30&gt;13701,N($A10341)&lt;=0,N(INDEX($A$2:$A$13701,MIN(13700,MAX(1,ROW()-1+設定!$B$30))))&lt;=0,$A10341&lt;設定!$B$28,$A10341&gt;設定!$B$29),0,IF(AND($C10341&gt;=MAX(INDEX($C$1:$C$13701,MAX(1,ROW()-設定!$B$24)):INDEX($C$1:$C$13701,MAX(1,ROW()-1))),$C10341&gt;MAX(INDEX($C$1:$C$13701,MIN(13701,ROW()+1)):INDEX($C$1:$C$13701,MIN(13701,ROW()+設定!$B$24))),$C10341&gt;=設定!$B$32,$C10341&gt;=MAX(MIN(INDEX($C$1:$C$13701,MAX(1,ROW()-設定!$B$26)):INDEX($C$1:$C$13701,MAX(1,ROW()-1))),MIN(INDEX($C$1:$C$13701,MIN(13701,ROW()+1)):INDEX($C$1:$C$13701,MIN(13701,ROW()+設定!$B$26))))*10^(設定!$B$27/20)),1,0))</f>
        <v>0</v>
      </c>
      <c r="G10341" s="33" t="n">
        <f aca="false">$G10340+IF($F10341=1,1,0)</f>
        <v>5</v>
      </c>
      <c r="H10341" s="0" t="str">
        <f aca="false">IF($F10341=1,$G10341,"")</f>
        <v/>
      </c>
    </row>
    <row r="10342" customFormat="false" ht="15" hidden="false" customHeight="false" outlineLevel="0" collapsed="false">
      <c r="A10342" s="30" t="n">
        <v>1615.625</v>
      </c>
      <c r="B10342" s="31" t="n">
        <v>4.0294</v>
      </c>
      <c r="C10342" s="32" t="n">
        <f aca="false">IF($A10342="","",IF(設定!$B$21="dB",10^($B10342/20),ABS($B10342)))</f>
        <v>1.59026682828745</v>
      </c>
      <c r="D10342" s="32" t="n">
        <f aca="false">IF($A10342="","",$A10342^2)</f>
        <v>2610244.140625</v>
      </c>
      <c r="E10342" s="32" t="n">
        <f aca="false">IF($A10342="","",IF($C10342&lt;=0,"",1/$C10342^2))</f>
        <v>0.395421245758588</v>
      </c>
      <c r="F10342" s="33" t="n">
        <f aca="false">IF(OR(ROW()-設定!$B$30&lt;2,ROW()+設定!$B$30&gt;13701,N($A10342)&lt;=0,N(INDEX($A$2:$A$13701,MIN(13700,MAX(1,ROW()-1+設定!$B$30))))&lt;=0,$A10342&lt;設定!$B$28,$A10342&gt;設定!$B$29),0,IF(AND($C10342&gt;=MAX(INDEX($C$1:$C$13701,MAX(1,ROW()-設定!$B$24)):INDEX($C$1:$C$13701,MAX(1,ROW()-1))),$C10342&gt;MAX(INDEX($C$1:$C$13701,MIN(13701,ROW()+1)):INDEX($C$1:$C$13701,MIN(13701,ROW()+設定!$B$24))),$C10342&gt;=設定!$B$32,$C10342&gt;=MAX(MIN(INDEX($C$1:$C$13701,MAX(1,ROW()-設定!$B$26)):INDEX($C$1:$C$13701,MAX(1,ROW()-1))),MIN(INDEX($C$1:$C$13701,MIN(13701,ROW()+1)):INDEX($C$1:$C$13701,MIN(13701,ROW()+設定!$B$26))))*10^(設定!$B$27/20)),1,0))</f>
        <v>0</v>
      </c>
      <c r="G10342" s="33" t="n">
        <f aca="false">$G10341+IF($F10342=1,1,0)</f>
        <v>5</v>
      </c>
      <c r="H10342" s="0" t="str">
        <f aca="false">IF($F10342=1,$G10342,"")</f>
        <v/>
      </c>
    </row>
    <row r="10343" customFormat="false" ht="15" hidden="false" customHeight="false" outlineLevel="0" collapsed="false">
      <c r="A10343" s="30" t="n">
        <v>1615.78125</v>
      </c>
      <c r="B10343" s="31" t="n">
        <v>4.1834</v>
      </c>
      <c r="C10343" s="32" t="n">
        <f aca="false">IF($A10343="","",IF(設定!$B$21="dB",10^($B10343/20),ABS($B10343)))</f>
        <v>1.61871354200985</v>
      </c>
      <c r="D10343" s="32" t="n">
        <f aca="false">IF($A10343="","",$A10343^2)</f>
        <v>2610749.04785156</v>
      </c>
      <c r="E10343" s="32" t="n">
        <f aca="false">IF($A10343="","",IF($C10343&lt;=0,"",1/$C10343^2))</f>
        <v>0.381645371733527</v>
      </c>
      <c r="F10343" s="33" t="n">
        <f aca="false">IF(OR(ROW()-設定!$B$30&lt;2,ROW()+設定!$B$30&gt;13701,N($A10343)&lt;=0,N(INDEX($A$2:$A$13701,MIN(13700,MAX(1,ROW()-1+設定!$B$30))))&lt;=0,$A10343&lt;設定!$B$28,$A10343&gt;設定!$B$29),0,IF(AND($C10343&gt;=MAX(INDEX($C$1:$C$13701,MAX(1,ROW()-設定!$B$24)):INDEX($C$1:$C$13701,MAX(1,ROW()-1))),$C10343&gt;MAX(INDEX($C$1:$C$13701,MIN(13701,ROW()+1)):INDEX($C$1:$C$13701,MIN(13701,ROW()+設定!$B$24))),$C10343&gt;=設定!$B$32,$C10343&gt;=MAX(MIN(INDEX($C$1:$C$13701,MAX(1,ROW()-設定!$B$26)):INDEX($C$1:$C$13701,MAX(1,ROW()-1))),MIN(INDEX($C$1:$C$13701,MIN(13701,ROW()+1)):INDEX($C$1:$C$13701,MIN(13701,ROW()+設定!$B$26))))*10^(設定!$B$27/20)),1,0))</f>
        <v>0</v>
      </c>
      <c r="G10343" s="33" t="n">
        <f aca="false">$G10342+IF($F10343=1,1,0)</f>
        <v>5</v>
      </c>
      <c r="H10343" s="0" t="str">
        <f aca="false">IF($F10343=1,$G10343,"")</f>
        <v/>
      </c>
    </row>
    <row r="10344" customFormat="false" ht="15" hidden="false" customHeight="false" outlineLevel="0" collapsed="false">
      <c r="A10344" s="30" t="n">
        <v>1615.9375</v>
      </c>
      <c r="B10344" s="31" t="n">
        <v>4.1307</v>
      </c>
      <c r="C10344" s="32" t="n">
        <f aca="false">IF($A10344="","",IF(設定!$B$21="dB",10^($B10344/20),ABS($B10344)))</f>
        <v>1.6089220364605</v>
      </c>
      <c r="D10344" s="32" t="n">
        <f aca="false">IF($A10344="","",$A10344^2)</f>
        <v>2611254.00390625</v>
      </c>
      <c r="E10344" s="32" t="n">
        <f aca="false">IF($A10344="","",IF($C10344&lt;=0,"",1/$C10344^2))</f>
        <v>0.386304707073646</v>
      </c>
      <c r="F10344" s="33" t="n">
        <f aca="false">IF(OR(ROW()-設定!$B$30&lt;2,ROW()+設定!$B$30&gt;13701,N($A10344)&lt;=0,N(INDEX($A$2:$A$13701,MIN(13700,MAX(1,ROW()-1+設定!$B$30))))&lt;=0,$A10344&lt;設定!$B$28,$A10344&gt;設定!$B$29),0,IF(AND($C10344&gt;=MAX(INDEX($C$1:$C$13701,MAX(1,ROW()-設定!$B$24)):INDEX($C$1:$C$13701,MAX(1,ROW()-1))),$C10344&gt;MAX(INDEX($C$1:$C$13701,MIN(13701,ROW()+1)):INDEX($C$1:$C$13701,MIN(13701,ROW()+設定!$B$24))),$C10344&gt;=設定!$B$32,$C10344&gt;=MAX(MIN(INDEX($C$1:$C$13701,MAX(1,ROW()-設定!$B$26)):INDEX($C$1:$C$13701,MAX(1,ROW()-1))),MIN(INDEX($C$1:$C$13701,MIN(13701,ROW()+1)):INDEX($C$1:$C$13701,MIN(13701,ROW()+設定!$B$26))))*10^(設定!$B$27/20)),1,0))</f>
        <v>0</v>
      </c>
      <c r="G10344" s="33" t="n">
        <f aca="false">$G10343+IF($F10344=1,1,0)</f>
        <v>5</v>
      </c>
      <c r="H10344" s="0" t="str">
        <f aca="false">IF($F10344=1,$G10344,"")</f>
        <v/>
      </c>
    </row>
    <row r="10345" customFormat="false" ht="15" hidden="false" customHeight="false" outlineLevel="0" collapsed="false">
      <c r="A10345" s="30" t="n">
        <v>1616.09375</v>
      </c>
      <c r="B10345" s="31" t="n">
        <v>4.1973</v>
      </c>
      <c r="C10345" s="32" t="n">
        <f aca="false">IF($A10345="","",IF(設定!$B$21="dB",10^($B10345/20),ABS($B10345)))</f>
        <v>1.62130603767944</v>
      </c>
      <c r="D10345" s="32" t="n">
        <f aca="false">IF($A10345="","",$A10345^2)</f>
        <v>2611759.00878906</v>
      </c>
      <c r="E10345" s="32" t="n">
        <f aca="false">IF($A10345="","",IF($C10345&lt;=0,"",1/$C10345^2))</f>
        <v>0.380425832786832</v>
      </c>
      <c r="F10345" s="33" t="n">
        <f aca="false">IF(OR(ROW()-設定!$B$30&lt;2,ROW()+設定!$B$30&gt;13701,N($A10345)&lt;=0,N(INDEX($A$2:$A$13701,MIN(13700,MAX(1,ROW()-1+設定!$B$30))))&lt;=0,$A10345&lt;設定!$B$28,$A10345&gt;設定!$B$29),0,IF(AND($C10345&gt;=MAX(INDEX($C$1:$C$13701,MAX(1,ROW()-設定!$B$24)):INDEX($C$1:$C$13701,MAX(1,ROW()-1))),$C10345&gt;MAX(INDEX($C$1:$C$13701,MIN(13701,ROW()+1)):INDEX($C$1:$C$13701,MIN(13701,ROW()+設定!$B$24))),$C10345&gt;=設定!$B$32,$C10345&gt;=MAX(MIN(INDEX($C$1:$C$13701,MAX(1,ROW()-設定!$B$26)):INDEX($C$1:$C$13701,MAX(1,ROW()-1))),MIN(INDEX($C$1:$C$13701,MIN(13701,ROW()+1)):INDEX($C$1:$C$13701,MIN(13701,ROW()+設定!$B$26))))*10^(設定!$B$27/20)),1,0))</f>
        <v>0</v>
      </c>
      <c r="G10345" s="33" t="n">
        <f aca="false">$G10344+IF($F10345=1,1,0)</f>
        <v>5</v>
      </c>
      <c r="H10345" s="0" t="str">
        <f aca="false">IF($F10345=1,$G10345,"")</f>
        <v/>
      </c>
    </row>
    <row r="10346" customFormat="false" ht="15" hidden="false" customHeight="false" outlineLevel="0" collapsed="false">
      <c r="A10346" s="30" t="n">
        <v>1616.25</v>
      </c>
      <c r="B10346" s="31" t="n">
        <v>4.3218</v>
      </c>
      <c r="C10346" s="32" t="n">
        <f aca="false">IF($A10346="","",IF(設定!$B$21="dB",10^($B10346/20),ABS($B10346)))</f>
        <v>1.64471252605</v>
      </c>
      <c r="D10346" s="32" t="n">
        <f aca="false">IF($A10346="","",$A10346^2)</f>
        <v>2612264.0625</v>
      </c>
      <c r="E10346" s="32" t="n">
        <f aca="false">IF($A10346="","",IF($C10346&lt;=0,"",1/$C10346^2))</f>
        <v>0.369674930587026</v>
      </c>
      <c r="F10346" s="33" t="n">
        <f aca="false">IF(OR(ROW()-設定!$B$30&lt;2,ROW()+設定!$B$30&gt;13701,N($A10346)&lt;=0,N(INDEX($A$2:$A$13701,MIN(13700,MAX(1,ROW()-1+設定!$B$30))))&lt;=0,$A10346&lt;設定!$B$28,$A10346&gt;設定!$B$29),0,IF(AND($C10346&gt;=MAX(INDEX($C$1:$C$13701,MAX(1,ROW()-設定!$B$24)):INDEX($C$1:$C$13701,MAX(1,ROW()-1))),$C10346&gt;MAX(INDEX($C$1:$C$13701,MIN(13701,ROW()+1)):INDEX($C$1:$C$13701,MIN(13701,ROW()+設定!$B$24))),$C10346&gt;=設定!$B$32,$C10346&gt;=MAX(MIN(INDEX($C$1:$C$13701,MAX(1,ROW()-設定!$B$26)):INDEX($C$1:$C$13701,MAX(1,ROW()-1))),MIN(INDEX($C$1:$C$13701,MIN(13701,ROW()+1)):INDEX($C$1:$C$13701,MIN(13701,ROW()+設定!$B$26))))*10^(設定!$B$27/20)),1,0))</f>
        <v>0</v>
      </c>
      <c r="G10346" s="33" t="n">
        <f aca="false">$G10345+IF($F10346=1,1,0)</f>
        <v>5</v>
      </c>
      <c r="H10346" s="0" t="str">
        <f aca="false">IF($F10346=1,$G10346,"")</f>
        <v/>
      </c>
    </row>
    <row r="10347" customFormat="false" ht="15" hidden="false" customHeight="false" outlineLevel="0" collapsed="false">
      <c r="A10347" s="30" t="n">
        <v>1616.40625</v>
      </c>
      <c r="B10347" s="31" t="n">
        <v>4.3038</v>
      </c>
      <c r="C10347" s="32" t="n">
        <f aca="false">IF($A10347="","",IF(設定!$B$21="dB",10^($B10347/20),ABS($B10347)))</f>
        <v>1.64130767376121</v>
      </c>
      <c r="D10347" s="32" t="n">
        <f aca="false">IF($A10347="","",$A10347^2)</f>
        <v>2612769.16503906</v>
      </c>
      <c r="E10347" s="32" t="n">
        <f aca="false">IF($A10347="","",IF($C10347&lt;=0,"",1/$C10347^2))</f>
        <v>0.371210284515873</v>
      </c>
      <c r="F10347" s="33" t="n">
        <f aca="false">IF(OR(ROW()-設定!$B$30&lt;2,ROW()+設定!$B$30&gt;13701,N($A10347)&lt;=0,N(INDEX($A$2:$A$13701,MIN(13700,MAX(1,ROW()-1+設定!$B$30))))&lt;=0,$A10347&lt;設定!$B$28,$A10347&gt;設定!$B$29),0,IF(AND($C10347&gt;=MAX(INDEX($C$1:$C$13701,MAX(1,ROW()-設定!$B$24)):INDEX($C$1:$C$13701,MAX(1,ROW()-1))),$C10347&gt;MAX(INDEX($C$1:$C$13701,MIN(13701,ROW()+1)):INDEX($C$1:$C$13701,MIN(13701,ROW()+設定!$B$24))),$C10347&gt;=設定!$B$32,$C10347&gt;=MAX(MIN(INDEX($C$1:$C$13701,MAX(1,ROW()-設定!$B$26)):INDEX($C$1:$C$13701,MAX(1,ROW()-1))),MIN(INDEX($C$1:$C$13701,MIN(13701,ROW()+1)):INDEX($C$1:$C$13701,MIN(13701,ROW()+設定!$B$26))))*10^(設定!$B$27/20)),1,0))</f>
        <v>0</v>
      </c>
      <c r="G10347" s="33" t="n">
        <f aca="false">$G10346+IF($F10347=1,1,0)</f>
        <v>5</v>
      </c>
      <c r="H10347" s="0" t="str">
        <f aca="false">IF($F10347=1,$G10347,"")</f>
        <v/>
      </c>
    </row>
    <row r="10348" customFormat="false" ht="15" hidden="false" customHeight="false" outlineLevel="0" collapsed="false">
      <c r="A10348" s="30" t="n">
        <v>1616.5625</v>
      </c>
      <c r="B10348" s="31" t="n">
        <v>4.4219</v>
      </c>
      <c r="C10348" s="32" t="n">
        <f aca="false">IF($A10348="","",IF(設定!$B$21="dB",10^($B10348/20),ABS($B10348)))</f>
        <v>1.66377655434127</v>
      </c>
      <c r="D10348" s="32" t="n">
        <f aca="false">IF($A10348="","",$A10348^2)</f>
        <v>2613274.31640625</v>
      </c>
      <c r="E10348" s="32" t="n">
        <f aca="false">IF($A10348="","",IF($C10348&lt;=0,"",1/$C10348^2))</f>
        <v>0.361251783598414</v>
      </c>
      <c r="F10348" s="33" t="n">
        <f aca="false">IF(OR(ROW()-設定!$B$30&lt;2,ROW()+設定!$B$30&gt;13701,N($A10348)&lt;=0,N(INDEX($A$2:$A$13701,MIN(13700,MAX(1,ROW()-1+設定!$B$30))))&lt;=0,$A10348&lt;設定!$B$28,$A10348&gt;設定!$B$29),0,IF(AND($C10348&gt;=MAX(INDEX($C$1:$C$13701,MAX(1,ROW()-設定!$B$24)):INDEX($C$1:$C$13701,MAX(1,ROW()-1))),$C10348&gt;MAX(INDEX($C$1:$C$13701,MIN(13701,ROW()+1)):INDEX($C$1:$C$13701,MIN(13701,ROW()+設定!$B$24))),$C10348&gt;=設定!$B$32,$C10348&gt;=MAX(MIN(INDEX($C$1:$C$13701,MAX(1,ROW()-設定!$B$26)):INDEX($C$1:$C$13701,MAX(1,ROW()-1))),MIN(INDEX($C$1:$C$13701,MIN(13701,ROW()+1)):INDEX($C$1:$C$13701,MIN(13701,ROW()+設定!$B$26))))*10^(設定!$B$27/20)),1,0))</f>
        <v>0</v>
      </c>
      <c r="G10348" s="33" t="n">
        <f aca="false">$G10347+IF($F10348=1,1,0)</f>
        <v>5</v>
      </c>
      <c r="H10348" s="0" t="str">
        <f aca="false">IF($F10348=1,$G10348,"")</f>
        <v/>
      </c>
    </row>
    <row r="10349" customFormat="false" ht="15" hidden="false" customHeight="false" outlineLevel="0" collapsed="false">
      <c r="A10349" s="30" t="n">
        <v>1616.71875</v>
      </c>
      <c r="B10349" s="31" t="n">
        <v>4.2666</v>
      </c>
      <c r="C10349" s="32" t="n">
        <f aca="false">IF($A10349="","",IF(設定!$B$21="dB",10^($B10349/20),ABS($B10349)))</f>
        <v>1.63429329901037</v>
      </c>
      <c r="D10349" s="32" t="n">
        <f aca="false">IF($A10349="","",$A10349^2)</f>
        <v>2613779.51660156</v>
      </c>
      <c r="E10349" s="32" t="n">
        <f aca="false">IF($A10349="","",IF($C10349&lt;=0,"",1/$C10349^2))</f>
        <v>0.374403586245712</v>
      </c>
      <c r="F10349" s="33" t="n">
        <f aca="false">IF(OR(ROW()-設定!$B$30&lt;2,ROW()+設定!$B$30&gt;13701,N($A10349)&lt;=0,N(INDEX($A$2:$A$13701,MIN(13700,MAX(1,ROW()-1+設定!$B$30))))&lt;=0,$A10349&lt;設定!$B$28,$A10349&gt;設定!$B$29),0,IF(AND($C10349&gt;=MAX(INDEX($C$1:$C$13701,MAX(1,ROW()-設定!$B$24)):INDEX($C$1:$C$13701,MAX(1,ROW()-1))),$C10349&gt;MAX(INDEX($C$1:$C$13701,MIN(13701,ROW()+1)):INDEX($C$1:$C$13701,MIN(13701,ROW()+設定!$B$24))),$C10349&gt;=設定!$B$32,$C10349&gt;=MAX(MIN(INDEX($C$1:$C$13701,MAX(1,ROW()-設定!$B$26)):INDEX($C$1:$C$13701,MAX(1,ROW()-1))),MIN(INDEX($C$1:$C$13701,MIN(13701,ROW()+1)):INDEX($C$1:$C$13701,MIN(13701,ROW()+設定!$B$26))))*10^(設定!$B$27/20)),1,0))</f>
        <v>0</v>
      </c>
      <c r="G10349" s="33" t="n">
        <f aca="false">$G10348+IF($F10349=1,1,0)</f>
        <v>5</v>
      </c>
      <c r="H10349" s="0" t="str">
        <f aca="false">IF($F10349=1,$G10349,"")</f>
        <v/>
      </c>
    </row>
    <row r="10350" customFormat="false" ht="15" hidden="false" customHeight="false" outlineLevel="0" collapsed="false">
      <c r="A10350" s="30" t="n">
        <v>1616.875</v>
      </c>
      <c r="B10350" s="31" t="n">
        <v>4.7109</v>
      </c>
      <c r="C10350" s="32" t="n">
        <f aca="false">IF($A10350="","",IF(設定!$B$21="dB",10^($B10350/20),ABS($B10350)))</f>
        <v>1.72006555888412</v>
      </c>
      <c r="D10350" s="32" t="n">
        <f aca="false">IF($A10350="","",$A10350^2)</f>
        <v>2614284.765625</v>
      </c>
      <c r="E10350" s="32" t="n">
        <f aca="false">IF($A10350="","",IF($C10350&lt;=0,"",1/$C10350^2))</f>
        <v>0.337994785389933</v>
      </c>
      <c r="F10350" s="33" t="n">
        <f aca="false">IF(OR(ROW()-設定!$B$30&lt;2,ROW()+設定!$B$30&gt;13701,N($A10350)&lt;=0,N(INDEX($A$2:$A$13701,MIN(13700,MAX(1,ROW()-1+設定!$B$30))))&lt;=0,$A10350&lt;設定!$B$28,$A10350&gt;設定!$B$29),0,IF(AND($C10350&gt;=MAX(INDEX($C$1:$C$13701,MAX(1,ROW()-設定!$B$24)):INDEX($C$1:$C$13701,MAX(1,ROW()-1))),$C10350&gt;MAX(INDEX($C$1:$C$13701,MIN(13701,ROW()+1)):INDEX($C$1:$C$13701,MIN(13701,ROW()+設定!$B$24))),$C10350&gt;=設定!$B$32,$C10350&gt;=MAX(MIN(INDEX($C$1:$C$13701,MAX(1,ROW()-設定!$B$26)):INDEX($C$1:$C$13701,MAX(1,ROW()-1))),MIN(INDEX($C$1:$C$13701,MIN(13701,ROW()+1)):INDEX($C$1:$C$13701,MIN(13701,ROW()+設定!$B$26))))*10^(設定!$B$27/20)),1,0))</f>
        <v>0</v>
      </c>
      <c r="G10350" s="33" t="n">
        <f aca="false">$G10349+IF($F10350=1,1,0)</f>
        <v>5</v>
      </c>
      <c r="H10350" s="0" t="str">
        <f aca="false">IF($F10350=1,$G10350,"")</f>
        <v/>
      </c>
    </row>
    <row r="10351" customFormat="false" ht="15" hidden="false" customHeight="false" outlineLevel="0" collapsed="false">
      <c r="A10351" s="30" t="n">
        <v>1617.03125</v>
      </c>
      <c r="B10351" s="31" t="n">
        <v>4.6375</v>
      </c>
      <c r="C10351" s="32" t="n">
        <f aca="false">IF($A10351="","",IF(設定!$B$21="dB",10^($B10351/20),ABS($B10351)))</f>
        <v>1.70559140967958</v>
      </c>
      <c r="D10351" s="32" t="n">
        <f aca="false">IF($A10351="","",$A10351^2)</f>
        <v>2614790.06347656</v>
      </c>
      <c r="E10351" s="32" t="n">
        <f aca="false">IF($A10351="","",IF($C10351&lt;=0,"",1/$C10351^2))</f>
        <v>0.343755772685316</v>
      </c>
      <c r="F10351" s="33" t="n">
        <f aca="false">IF(OR(ROW()-設定!$B$30&lt;2,ROW()+設定!$B$30&gt;13701,N($A10351)&lt;=0,N(INDEX($A$2:$A$13701,MIN(13700,MAX(1,ROW()-1+設定!$B$30))))&lt;=0,$A10351&lt;設定!$B$28,$A10351&gt;設定!$B$29),0,IF(AND($C10351&gt;=MAX(INDEX($C$1:$C$13701,MAX(1,ROW()-設定!$B$24)):INDEX($C$1:$C$13701,MAX(1,ROW()-1))),$C10351&gt;MAX(INDEX($C$1:$C$13701,MIN(13701,ROW()+1)):INDEX($C$1:$C$13701,MIN(13701,ROW()+設定!$B$24))),$C10351&gt;=設定!$B$32,$C10351&gt;=MAX(MIN(INDEX($C$1:$C$13701,MAX(1,ROW()-設定!$B$26)):INDEX($C$1:$C$13701,MAX(1,ROW()-1))),MIN(INDEX($C$1:$C$13701,MIN(13701,ROW()+1)):INDEX($C$1:$C$13701,MIN(13701,ROW()+設定!$B$26))))*10^(設定!$B$27/20)),1,0))</f>
        <v>0</v>
      </c>
      <c r="G10351" s="33" t="n">
        <f aca="false">$G10350+IF($F10351=1,1,0)</f>
        <v>5</v>
      </c>
      <c r="H10351" s="0" t="str">
        <f aca="false">IF($F10351=1,$G10351,"")</f>
        <v/>
      </c>
    </row>
    <row r="10352" customFormat="false" ht="15" hidden="false" customHeight="false" outlineLevel="0" collapsed="false">
      <c r="A10352" s="30" t="n">
        <v>1617.1875</v>
      </c>
      <c r="B10352" s="31" t="n">
        <v>4.6181</v>
      </c>
      <c r="C10352" s="32" t="n">
        <f aca="false">IF($A10352="","",IF(設定!$B$21="dB",10^($B10352/20),ABS($B10352)))</f>
        <v>1.70178620945911</v>
      </c>
      <c r="D10352" s="32" t="n">
        <f aca="false">IF($A10352="","",$A10352^2)</f>
        <v>2615295.41015625</v>
      </c>
      <c r="E10352" s="32" t="n">
        <f aca="false">IF($A10352="","",IF($C10352&lt;=0,"",1/$C10352^2))</f>
        <v>0.34529476970821</v>
      </c>
      <c r="F10352" s="33" t="n">
        <f aca="false">IF(OR(ROW()-設定!$B$30&lt;2,ROW()+設定!$B$30&gt;13701,N($A10352)&lt;=0,N(INDEX($A$2:$A$13701,MIN(13700,MAX(1,ROW()-1+設定!$B$30))))&lt;=0,$A10352&lt;設定!$B$28,$A10352&gt;設定!$B$29),0,IF(AND($C10352&gt;=MAX(INDEX($C$1:$C$13701,MAX(1,ROW()-設定!$B$24)):INDEX($C$1:$C$13701,MAX(1,ROW()-1))),$C10352&gt;MAX(INDEX($C$1:$C$13701,MIN(13701,ROW()+1)):INDEX($C$1:$C$13701,MIN(13701,ROW()+設定!$B$24))),$C10352&gt;=設定!$B$32,$C10352&gt;=MAX(MIN(INDEX($C$1:$C$13701,MAX(1,ROW()-設定!$B$26)):INDEX($C$1:$C$13701,MAX(1,ROW()-1))),MIN(INDEX($C$1:$C$13701,MIN(13701,ROW()+1)):INDEX($C$1:$C$13701,MIN(13701,ROW()+設定!$B$26))))*10^(設定!$B$27/20)),1,0))</f>
        <v>0</v>
      </c>
      <c r="G10352" s="33" t="n">
        <f aca="false">$G10351+IF($F10352=1,1,0)</f>
        <v>5</v>
      </c>
      <c r="H10352" s="0" t="str">
        <f aca="false">IF($F10352=1,$G10352,"")</f>
        <v/>
      </c>
    </row>
    <row r="10353" customFormat="false" ht="15" hidden="false" customHeight="false" outlineLevel="0" collapsed="false">
      <c r="A10353" s="30" t="n">
        <v>1617.34375</v>
      </c>
      <c r="B10353" s="31" t="n">
        <v>4.4388</v>
      </c>
      <c r="C10353" s="32" t="n">
        <f aca="false">IF($A10353="","",IF(設定!$B$21="dB",10^($B10353/20),ABS($B10353)))</f>
        <v>1.66701688974689</v>
      </c>
      <c r="D10353" s="32" t="n">
        <f aca="false">IF($A10353="","",$A10353^2)</f>
        <v>2615800.80566406</v>
      </c>
      <c r="E10353" s="32" t="n">
        <f aca="false">IF($A10353="","",IF($C10353&lt;=0,"",1/$C10353^2))</f>
        <v>0.35984875130472</v>
      </c>
      <c r="F10353" s="33" t="n">
        <f aca="false">IF(OR(ROW()-設定!$B$30&lt;2,ROW()+設定!$B$30&gt;13701,N($A10353)&lt;=0,N(INDEX($A$2:$A$13701,MIN(13700,MAX(1,ROW()-1+設定!$B$30))))&lt;=0,$A10353&lt;設定!$B$28,$A10353&gt;設定!$B$29),0,IF(AND($C10353&gt;=MAX(INDEX($C$1:$C$13701,MAX(1,ROW()-設定!$B$24)):INDEX($C$1:$C$13701,MAX(1,ROW()-1))),$C10353&gt;MAX(INDEX($C$1:$C$13701,MIN(13701,ROW()+1)):INDEX($C$1:$C$13701,MIN(13701,ROW()+設定!$B$24))),$C10353&gt;=設定!$B$32,$C10353&gt;=MAX(MIN(INDEX($C$1:$C$13701,MAX(1,ROW()-設定!$B$26)):INDEX($C$1:$C$13701,MAX(1,ROW()-1))),MIN(INDEX($C$1:$C$13701,MIN(13701,ROW()+1)):INDEX($C$1:$C$13701,MIN(13701,ROW()+設定!$B$26))))*10^(設定!$B$27/20)),1,0))</f>
        <v>0</v>
      </c>
      <c r="G10353" s="33" t="n">
        <f aca="false">$G10352+IF($F10353=1,1,0)</f>
        <v>5</v>
      </c>
      <c r="H10353" s="0" t="str">
        <f aca="false">IF($F10353=1,$G10353,"")</f>
        <v/>
      </c>
    </row>
    <row r="10354" customFormat="false" ht="15" hidden="false" customHeight="false" outlineLevel="0" collapsed="false">
      <c r="A10354" s="30" t="n">
        <v>1617.5</v>
      </c>
      <c r="B10354" s="31" t="n">
        <v>4.3817</v>
      </c>
      <c r="C10354" s="32" t="n">
        <f aca="false">IF($A10354="","",IF(設定!$B$21="dB",10^($B10354/20),ABS($B10354)))</f>
        <v>1.65609406203974</v>
      </c>
      <c r="D10354" s="32" t="n">
        <f aca="false">IF($A10354="","",$A10354^2)</f>
        <v>2616306.25</v>
      </c>
      <c r="E10354" s="32" t="n">
        <f aca="false">IF($A10354="","",IF($C10354&lt;=0,"",1/$C10354^2))</f>
        <v>0.364611195776511</v>
      </c>
      <c r="F10354" s="33" t="n">
        <f aca="false">IF(OR(ROW()-設定!$B$30&lt;2,ROW()+設定!$B$30&gt;13701,N($A10354)&lt;=0,N(INDEX($A$2:$A$13701,MIN(13700,MAX(1,ROW()-1+設定!$B$30))))&lt;=0,$A10354&lt;設定!$B$28,$A10354&gt;設定!$B$29),0,IF(AND($C10354&gt;=MAX(INDEX($C$1:$C$13701,MAX(1,ROW()-設定!$B$24)):INDEX($C$1:$C$13701,MAX(1,ROW()-1))),$C10354&gt;MAX(INDEX($C$1:$C$13701,MIN(13701,ROW()+1)):INDEX($C$1:$C$13701,MIN(13701,ROW()+設定!$B$24))),$C10354&gt;=設定!$B$32,$C10354&gt;=MAX(MIN(INDEX($C$1:$C$13701,MAX(1,ROW()-設定!$B$26)):INDEX($C$1:$C$13701,MAX(1,ROW()-1))),MIN(INDEX($C$1:$C$13701,MIN(13701,ROW()+1)):INDEX($C$1:$C$13701,MIN(13701,ROW()+設定!$B$26))))*10^(設定!$B$27/20)),1,0))</f>
        <v>0</v>
      </c>
      <c r="G10354" s="33" t="n">
        <f aca="false">$G10353+IF($F10354=1,1,0)</f>
        <v>5</v>
      </c>
      <c r="H10354" s="0" t="str">
        <f aca="false">IF($F10354=1,$G10354,"")</f>
        <v/>
      </c>
    </row>
    <row r="10355" customFormat="false" ht="15" hidden="false" customHeight="false" outlineLevel="0" collapsed="false">
      <c r="A10355" s="30" t="n">
        <v>1617.65625</v>
      </c>
      <c r="B10355" s="31" t="n">
        <v>4.5597</v>
      </c>
      <c r="C10355" s="32" t="n">
        <f aca="false">IF($A10355="","",IF(設定!$B$21="dB",10^($B10355/20),ABS($B10355)))</f>
        <v>1.69038254689019</v>
      </c>
      <c r="D10355" s="32" t="n">
        <f aca="false">IF($A10355="","",$A10355^2)</f>
        <v>2616811.74316406</v>
      </c>
      <c r="E10355" s="32" t="n">
        <f aca="false">IF($A10355="","",IF($C10355&lt;=0,"",1/$C10355^2))</f>
        <v>0.349969341219044</v>
      </c>
      <c r="F10355" s="33" t="n">
        <f aca="false">IF(OR(ROW()-設定!$B$30&lt;2,ROW()+設定!$B$30&gt;13701,N($A10355)&lt;=0,N(INDEX($A$2:$A$13701,MIN(13700,MAX(1,ROW()-1+設定!$B$30))))&lt;=0,$A10355&lt;設定!$B$28,$A10355&gt;設定!$B$29),0,IF(AND($C10355&gt;=MAX(INDEX($C$1:$C$13701,MAX(1,ROW()-設定!$B$24)):INDEX($C$1:$C$13701,MAX(1,ROW()-1))),$C10355&gt;MAX(INDEX($C$1:$C$13701,MIN(13701,ROW()+1)):INDEX($C$1:$C$13701,MIN(13701,ROW()+設定!$B$24))),$C10355&gt;=設定!$B$32,$C10355&gt;=MAX(MIN(INDEX($C$1:$C$13701,MAX(1,ROW()-設定!$B$26)):INDEX($C$1:$C$13701,MAX(1,ROW()-1))),MIN(INDEX($C$1:$C$13701,MIN(13701,ROW()+1)):INDEX($C$1:$C$13701,MIN(13701,ROW()+設定!$B$26))))*10^(設定!$B$27/20)),1,0))</f>
        <v>0</v>
      </c>
      <c r="G10355" s="33" t="n">
        <f aca="false">$G10354+IF($F10355=1,1,0)</f>
        <v>5</v>
      </c>
      <c r="H10355" s="0" t="str">
        <f aca="false">IF($F10355=1,$G10355,"")</f>
        <v/>
      </c>
    </row>
    <row r="10356" customFormat="false" ht="15" hidden="false" customHeight="false" outlineLevel="0" collapsed="false">
      <c r="A10356" s="30" t="n">
        <v>1617.8125</v>
      </c>
      <c r="B10356" s="31" t="n">
        <v>4.6629</v>
      </c>
      <c r="C10356" s="32" t="n">
        <f aca="false">IF($A10356="","",IF(設定!$B$21="dB",10^($B10356/20),ABS($B10356)))</f>
        <v>1.71058634149779</v>
      </c>
      <c r="D10356" s="32" t="n">
        <f aca="false">IF($A10356="","",$A10356^2)</f>
        <v>2617317.28515625</v>
      </c>
      <c r="E10356" s="32" t="n">
        <f aca="false">IF($A10356="","",IF($C10356&lt;=0,"",1/$C10356^2))</f>
        <v>0.341751162077017</v>
      </c>
      <c r="F10356" s="33" t="n">
        <f aca="false">IF(OR(ROW()-設定!$B$30&lt;2,ROW()+設定!$B$30&gt;13701,N($A10356)&lt;=0,N(INDEX($A$2:$A$13701,MIN(13700,MAX(1,ROW()-1+設定!$B$30))))&lt;=0,$A10356&lt;設定!$B$28,$A10356&gt;設定!$B$29),0,IF(AND($C10356&gt;=MAX(INDEX($C$1:$C$13701,MAX(1,ROW()-設定!$B$24)):INDEX($C$1:$C$13701,MAX(1,ROW()-1))),$C10356&gt;MAX(INDEX($C$1:$C$13701,MIN(13701,ROW()+1)):INDEX($C$1:$C$13701,MIN(13701,ROW()+設定!$B$24))),$C10356&gt;=設定!$B$32,$C10356&gt;=MAX(MIN(INDEX($C$1:$C$13701,MAX(1,ROW()-設定!$B$26)):INDEX($C$1:$C$13701,MAX(1,ROW()-1))),MIN(INDEX($C$1:$C$13701,MIN(13701,ROW()+1)):INDEX($C$1:$C$13701,MIN(13701,ROW()+設定!$B$26))))*10^(設定!$B$27/20)),1,0))</f>
        <v>0</v>
      </c>
      <c r="G10356" s="33" t="n">
        <f aca="false">$G10355+IF($F10356=1,1,0)</f>
        <v>5</v>
      </c>
      <c r="H10356" s="0" t="str">
        <f aca="false">IF($F10356=1,$G10356,"")</f>
        <v/>
      </c>
    </row>
    <row r="10357" customFormat="false" ht="15" hidden="false" customHeight="false" outlineLevel="0" collapsed="false">
      <c r="A10357" s="30" t="n">
        <v>1617.96875</v>
      </c>
      <c r="B10357" s="31" t="n">
        <v>4.9599</v>
      </c>
      <c r="C10357" s="32" t="n">
        <f aca="false">IF($A10357="","",IF(設定!$B$21="dB",10^($B10357/20),ABS($B10357)))</f>
        <v>1.77008857930223</v>
      </c>
      <c r="D10357" s="32" t="n">
        <f aca="false">IF($A10357="","",$A10357^2)</f>
        <v>2617822.87597656</v>
      </c>
      <c r="E10357" s="32" t="n">
        <f aca="false">IF($A10357="","",IF($C10357&lt;=0,"",1/$C10357^2))</f>
        <v>0.319161134382172</v>
      </c>
      <c r="F10357" s="33" t="n">
        <f aca="false">IF(OR(ROW()-設定!$B$30&lt;2,ROW()+設定!$B$30&gt;13701,N($A10357)&lt;=0,N(INDEX($A$2:$A$13701,MIN(13700,MAX(1,ROW()-1+設定!$B$30))))&lt;=0,$A10357&lt;設定!$B$28,$A10357&gt;設定!$B$29),0,IF(AND($C10357&gt;=MAX(INDEX($C$1:$C$13701,MAX(1,ROW()-設定!$B$24)):INDEX($C$1:$C$13701,MAX(1,ROW()-1))),$C10357&gt;MAX(INDEX($C$1:$C$13701,MIN(13701,ROW()+1)):INDEX($C$1:$C$13701,MIN(13701,ROW()+設定!$B$24))),$C10357&gt;=設定!$B$32,$C10357&gt;=MAX(MIN(INDEX($C$1:$C$13701,MAX(1,ROW()-設定!$B$26)):INDEX($C$1:$C$13701,MAX(1,ROW()-1))),MIN(INDEX($C$1:$C$13701,MIN(13701,ROW()+1)):INDEX($C$1:$C$13701,MIN(13701,ROW()+設定!$B$26))))*10^(設定!$B$27/20)),1,0))</f>
        <v>0</v>
      </c>
      <c r="G10357" s="33" t="n">
        <f aca="false">$G10356+IF($F10357=1,1,0)</f>
        <v>5</v>
      </c>
      <c r="H10357" s="0" t="str">
        <f aca="false">IF($F10357=1,$G10357,"")</f>
        <v/>
      </c>
    </row>
    <row r="10358" customFormat="false" ht="15" hidden="false" customHeight="false" outlineLevel="0" collapsed="false">
      <c r="A10358" s="30" t="n">
        <v>1618.125</v>
      </c>
      <c r="B10358" s="31" t="n">
        <v>4.8991</v>
      </c>
      <c r="C10358" s="32" t="n">
        <f aca="false">IF($A10358="","",IF(設定!$B$21="dB",10^($B10358/20),ABS($B10358)))</f>
        <v>1.75774147380334</v>
      </c>
      <c r="D10358" s="32" t="n">
        <f aca="false">IF($A10358="","",$A10358^2)</f>
        <v>2618328.515625</v>
      </c>
      <c r="E10358" s="32" t="n">
        <f aca="false">IF($A10358="","",IF($C10358&lt;=0,"",1/$C10358^2))</f>
        <v>0.323660723052291</v>
      </c>
      <c r="F10358" s="33" t="n">
        <f aca="false">IF(OR(ROW()-設定!$B$30&lt;2,ROW()+設定!$B$30&gt;13701,N($A10358)&lt;=0,N(INDEX($A$2:$A$13701,MIN(13700,MAX(1,ROW()-1+設定!$B$30))))&lt;=0,$A10358&lt;設定!$B$28,$A10358&gt;設定!$B$29),0,IF(AND($C10358&gt;=MAX(INDEX($C$1:$C$13701,MAX(1,ROW()-設定!$B$24)):INDEX($C$1:$C$13701,MAX(1,ROW()-1))),$C10358&gt;MAX(INDEX($C$1:$C$13701,MIN(13701,ROW()+1)):INDEX($C$1:$C$13701,MIN(13701,ROW()+設定!$B$24))),$C10358&gt;=設定!$B$32,$C10358&gt;=MAX(MIN(INDEX($C$1:$C$13701,MAX(1,ROW()-設定!$B$26)):INDEX($C$1:$C$13701,MAX(1,ROW()-1))),MIN(INDEX($C$1:$C$13701,MIN(13701,ROW()+1)):INDEX($C$1:$C$13701,MIN(13701,ROW()+設定!$B$26))))*10^(設定!$B$27/20)),1,0))</f>
        <v>0</v>
      </c>
      <c r="G10358" s="33" t="n">
        <f aca="false">$G10357+IF($F10358=1,1,0)</f>
        <v>5</v>
      </c>
      <c r="H10358" s="0" t="str">
        <f aca="false">IF($F10358=1,$G10358,"")</f>
        <v/>
      </c>
    </row>
    <row r="10359" customFormat="false" ht="15" hidden="false" customHeight="false" outlineLevel="0" collapsed="false">
      <c r="A10359" s="30" t="n">
        <v>1618.28125</v>
      </c>
      <c r="B10359" s="31" t="n">
        <v>4.742</v>
      </c>
      <c r="C10359" s="32" t="n">
        <f aca="false">IF($A10359="","",IF(設定!$B$21="dB",10^($B10359/20),ABS($B10359)))</f>
        <v>1.7262353266051</v>
      </c>
      <c r="D10359" s="32" t="n">
        <f aca="false">IF($A10359="","",$A10359^2)</f>
        <v>2618834.20410156</v>
      </c>
      <c r="E10359" s="32" t="n">
        <f aca="false">IF($A10359="","",IF($C10359&lt;=0,"",1/$C10359^2))</f>
        <v>0.33558303695328</v>
      </c>
      <c r="F10359" s="33" t="n">
        <f aca="false">IF(OR(ROW()-設定!$B$30&lt;2,ROW()+設定!$B$30&gt;13701,N($A10359)&lt;=0,N(INDEX($A$2:$A$13701,MIN(13700,MAX(1,ROW()-1+設定!$B$30))))&lt;=0,$A10359&lt;設定!$B$28,$A10359&gt;設定!$B$29),0,IF(AND($C10359&gt;=MAX(INDEX($C$1:$C$13701,MAX(1,ROW()-設定!$B$24)):INDEX($C$1:$C$13701,MAX(1,ROW()-1))),$C10359&gt;MAX(INDEX($C$1:$C$13701,MIN(13701,ROW()+1)):INDEX($C$1:$C$13701,MIN(13701,ROW()+設定!$B$24))),$C10359&gt;=設定!$B$32,$C10359&gt;=MAX(MIN(INDEX($C$1:$C$13701,MAX(1,ROW()-設定!$B$26)):INDEX($C$1:$C$13701,MAX(1,ROW()-1))),MIN(INDEX($C$1:$C$13701,MIN(13701,ROW()+1)):INDEX($C$1:$C$13701,MIN(13701,ROW()+設定!$B$26))))*10^(設定!$B$27/20)),1,0))</f>
        <v>0</v>
      </c>
      <c r="G10359" s="33" t="n">
        <f aca="false">$G10358+IF($F10359=1,1,0)</f>
        <v>5</v>
      </c>
      <c r="H10359" s="0" t="str">
        <f aca="false">IF($F10359=1,$G10359,"")</f>
        <v/>
      </c>
    </row>
    <row r="10360" customFormat="false" ht="15" hidden="false" customHeight="false" outlineLevel="0" collapsed="false">
      <c r="A10360" s="30" t="n">
        <v>1618.4375</v>
      </c>
      <c r="B10360" s="31" t="n">
        <v>4.9612</v>
      </c>
      <c r="C10360" s="32" t="n">
        <f aca="false">IF($A10360="","",IF(設定!$B$21="dB",10^($B10360/20),ABS($B10360)))</f>
        <v>1.77035352480111</v>
      </c>
      <c r="D10360" s="32" t="n">
        <f aca="false">IF($A10360="","",$A10360^2)</f>
        <v>2619339.94140625</v>
      </c>
      <c r="E10360" s="32" t="n">
        <f aca="false">IF($A10360="","",IF($C10360&lt;=0,"",1/$C10360^2))</f>
        <v>0.319065612242358</v>
      </c>
      <c r="F10360" s="33" t="n">
        <f aca="false">IF(OR(ROW()-設定!$B$30&lt;2,ROW()+設定!$B$30&gt;13701,N($A10360)&lt;=0,N(INDEX($A$2:$A$13701,MIN(13700,MAX(1,ROW()-1+設定!$B$30))))&lt;=0,$A10360&lt;設定!$B$28,$A10360&gt;設定!$B$29),0,IF(AND($C10360&gt;=MAX(INDEX($C$1:$C$13701,MAX(1,ROW()-設定!$B$24)):INDEX($C$1:$C$13701,MAX(1,ROW()-1))),$C10360&gt;MAX(INDEX($C$1:$C$13701,MIN(13701,ROW()+1)):INDEX($C$1:$C$13701,MIN(13701,ROW()+設定!$B$24))),$C10360&gt;=設定!$B$32,$C10360&gt;=MAX(MIN(INDEX($C$1:$C$13701,MAX(1,ROW()-設定!$B$26)):INDEX($C$1:$C$13701,MAX(1,ROW()-1))),MIN(INDEX($C$1:$C$13701,MIN(13701,ROW()+1)):INDEX($C$1:$C$13701,MIN(13701,ROW()+設定!$B$26))))*10^(設定!$B$27/20)),1,0))</f>
        <v>0</v>
      </c>
      <c r="G10360" s="33" t="n">
        <f aca="false">$G10359+IF($F10360=1,1,0)</f>
        <v>5</v>
      </c>
      <c r="H10360" s="0" t="str">
        <f aca="false">IF($F10360=1,$G10360,"")</f>
        <v/>
      </c>
    </row>
    <row r="10361" customFormat="false" ht="15" hidden="false" customHeight="false" outlineLevel="0" collapsed="false">
      <c r="A10361" s="30" t="n">
        <v>1618.59375</v>
      </c>
      <c r="B10361" s="31" t="n">
        <v>5.0005</v>
      </c>
      <c r="C10361" s="32" t="n">
        <f aca="false">IF($A10361="","",IF(設定!$B$21="dB",10^($B10361/20),ABS($B10361)))</f>
        <v>1.77838177897683</v>
      </c>
      <c r="D10361" s="32" t="n">
        <f aca="false">IF($A10361="","",$A10361^2)</f>
        <v>2619845.72753906</v>
      </c>
      <c r="E10361" s="32" t="n">
        <f aca="false">IF($A10361="","",IF($C10361&lt;=0,"",1/$C10361^2))</f>
        <v>0.316191361045516</v>
      </c>
      <c r="F10361" s="33" t="n">
        <f aca="false">IF(OR(ROW()-設定!$B$30&lt;2,ROW()+設定!$B$30&gt;13701,N($A10361)&lt;=0,N(INDEX($A$2:$A$13701,MIN(13700,MAX(1,ROW()-1+設定!$B$30))))&lt;=0,$A10361&lt;設定!$B$28,$A10361&gt;設定!$B$29),0,IF(AND($C10361&gt;=MAX(INDEX($C$1:$C$13701,MAX(1,ROW()-設定!$B$24)):INDEX($C$1:$C$13701,MAX(1,ROW()-1))),$C10361&gt;MAX(INDEX($C$1:$C$13701,MIN(13701,ROW()+1)):INDEX($C$1:$C$13701,MIN(13701,ROW()+設定!$B$24))),$C10361&gt;=設定!$B$32,$C10361&gt;=MAX(MIN(INDEX($C$1:$C$13701,MAX(1,ROW()-設定!$B$26)):INDEX($C$1:$C$13701,MAX(1,ROW()-1))),MIN(INDEX($C$1:$C$13701,MIN(13701,ROW()+1)):INDEX($C$1:$C$13701,MIN(13701,ROW()+設定!$B$26))))*10^(設定!$B$27/20)),1,0))</f>
        <v>0</v>
      </c>
      <c r="G10361" s="33" t="n">
        <f aca="false">$G10360+IF($F10361=1,1,0)</f>
        <v>5</v>
      </c>
      <c r="H10361" s="0" t="str">
        <f aca="false">IF($F10361=1,$G10361,"")</f>
        <v/>
      </c>
    </row>
    <row r="10362" customFormat="false" ht="15" hidden="false" customHeight="false" outlineLevel="0" collapsed="false">
      <c r="A10362" s="30" t="n">
        <v>1618.75</v>
      </c>
      <c r="B10362" s="31" t="n">
        <v>4.9075</v>
      </c>
      <c r="C10362" s="32" t="n">
        <f aca="false">IF($A10362="","",IF(設定!$B$21="dB",10^($B10362/20),ABS($B10362)))</f>
        <v>1.75944218274874</v>
      </c>
      <c r="D10362" s="32" t="n">
        <f aca="false">IF($A10362="","",$A10362^2)</f>
        <v>2620351.5625</v>
      </c>
      <c r="E10362" s="32" t="n">
        <f aca="false">IF($A10362="","",IF($C10362&lt;=0,"",1/$C10362^2))</f>
        <v>0.32303531273355</v>
      </c>
      <c r="F10362" s="33" t="n">
        <f aca="false">IF(OR(ROW()-設定!$B$30&lt;2,ROW()+設定!$B$30&gt;13701,N($A10362)&lt;=0,N(INDEX($A$2:$A$13701,MIN(13700,MAX(1,ROW()-1+設定!$B$30))))&lt;=0,$A10362&lt;設定!$B$28,$A10362&gt;設定!$B$29),0,IF(AND($C10362&gt;=MAX(INDEX($C$1:$C$13701,MAX(1,ROW()-設定!$B$24)):INDEX($C$1:$C$13701,MAX(1,ROW()-1))),$C10362&gt;MAX(INDEX($C$1:$C$13701,MIN(13701,ROW()+1)):INDEX($C$1:$C$13701,MIN(13701,ROW()+設定!$B$24))),$C10362&gt;=設定!$B$32,$C10362&gt;=MAX(MIN(INDEX($C$1:$C$13701,MAX(1,ROW()-設定!$B$26)):INDEX($C$1:$C$13701,MAX(1,ROW()-1))),MIN(INDEX($C$1:$C$13701,MIN(13701,ROW()+1)):INDEX($C$1:$C$13701,MIN(13701,ROW()+設定!$B$26))))*10^(設定!$B$27/20)),1,0))</f>
        <v>0</v>
      </c>
      <c r="G10362" s="33" t="n">
        <f aca="false">$G10361+IF($F10362=1,1,0)</f>
        <v>5</v>
      </c>
      <c r="H10362" s="0" t="str">
        <f aca="false">IF($F10362=1,$G10362,"")</f>
        <v/>
      </c>
    </row>
    <row r="10363" customFormat="false" ht="15" hidden="false" customHeight="false" outlineLevel="0" collapsed="false">
      <c r="A10363" s="30" t="n">
        <v>1618.90625</v>
      </c>
      <c r="B10363" s="31" t="n">
        <v>5.0701</v>
      </c>
      <c r="C10363" s="32" t="n">
        <f aca="false">IF($A10363="","",IF(設定!$B$21="dB",10^($B10363/20),ABS($B10363)))</f>
        <v>1.79268919134376</v>
      </c>
      <c r="D10363" s="32" t="n">
        <f aca="false">IF($A10363="","",$A10363^2)</f>
        <v>2620857.44628906</v>
      </c>
      <c r="E10363" s="32" t="n">
        <f aca="false">IF($A10363="","",IF($C10363&lt;=0,"",1/$C10363^2))</f>
        <v>0.31116446880144</v>
      </c>
      <c r="F10363" s="33" t="n">
        <f aca="false">IF(OR(ROW()-設定!$B$30&lt;2,ROW()+設定!$B$30&gt;13701,N($A10363)&lt;=0,N(INDEX($A$2:$A$13701,MIN(13700,MAX(1,ROW()-1+設定!$B$30))))&lt;=0,$A10363&lt;設定!$B$28,$A10363&gt;設定!$B$29),0,IF(AND($C10363&gt;=MAX(INDEX($C$1:$C$13701,MAX(1,ROW()-設定!$B$24)):INDEX($C$1:$C$13701,MAX(1,ROW()-1))),$C10363&gt;MAX(INDEX($C$1:$C$13701,MIN(13701,ROW()+1)):INDEX($C$1:$C$13701,MIN(13701,ROW()+設定!$B$24))),$C10363&gt;=設定!$B$32,$C10363&gt;=MAX(MIN(INDEX($C$1:$C$13701,MAX(1,ROW()-設定!$B$26)):INDEX($C$1:$C$13701,MAX(1,ROW()-1))),MIN(INDEX($C$1:$C$13701,MIN(13701,ROW()+1)):INDEX($C$1:$C$13701,MIN(13701,ROW()+設定!$B$26))))*10^(設定!$B$27/20)),1,0))</f>
        <v>0</v>
      </c>
      <c r="G10363" s="33" t="n">
        <f aca="false">$G10362+IF($F10363=1,1,0)</f>
        <v>5</v>
      </c>
      <c r="H10363" s="0" t="str">
        <f aca="false">IF($F10363=1,$G10363,"")</f>
        <v/>
      </c>
    </row>
    <row r="10364" customFormat="false" ht="15" hidden="false" customHeight="false" outlineLevel="0" collapsed="false">
      <c r="A10364" s="30" t="n">
        <v>1619.0625</v>
      </c>
      <c r="B10364" s="31" t="n">
        <v>5.0131</v>
      </c>
      <c r="C10364" s="32" t="n">
        <f aca="false">IF($A10364="","",IF(設定!$B$21="dB",10^($B10364/20),ABS($B10364)))</f>
        <v>1.78096342251267</v>
      </c>
      <c r="D10364" s="32" t="n">
        <f aca="false">IF($A10364="","",$A10364^2)</f>
        <v>2621363.37890625</v>
      </c>
      <c r="E10364" s="32" t="n">
        <f aca="false">IF($A10364="","",IF($C10364&lt;=0,"",1/$C10364^2))</f>
        <v>0.315275338029005</v>
      </c>
      <c r="F10364" s="33" t="n">
        <f aca="false">IF(OR(ROW()-設定!$B$30&lt;2,ROW()+設定!$B$30&gt;13701,N($A10364)&lt;=0,N(INDEX($A$2:$A$13701,MIN(13700,MAX(1,ROW()-1+設定!$B$30))))&lt;=0,$A10364&lt;設定!$B$28,$A10364&gt;設定!$B$29),0,IF(AND($C10364&gt;=MAX(INDEX($C$1:$C$13701,MAX(1,ROW()-設定!$B$24)):INDEX($C$1:$C$13701,MAX(1,ROW()-1))),$C10364&gt;MAX(INDEX($C$1:$C$13701,MIN(13701,ROW()+1)):INDEX($C$1:$C$13701,MIN(13701,ROW()+設定!$B$24))),$C10364&gt;=設定!$B$32,$C10364&gt;=MAX(MIN(INDEX($C$1:$C$13701,MAX(1,ROW()-設定!$B$26)):INDEX($C$1:$C$13701,MAX(1,ROW()-1))),MIN(INDEX($C$1:$C$13701,MIN(13701,ROW()+1)):INDEX($C$1:$C$13701,MIN(13701,ROW()+設定!$B$26))))*10^(設定!$B$27/20)),1,0))</f>
        <v>0</v>
      </c>
      <c r="G10364" s="33" t="n">
        <f aca="false">$G10363+IF($F10364=1,1,0)</f>
        <v>5</v>
      </c>
      <c r="H10364" s="0" t="str">
        <f aca="false">IF($F10364=1,$G10364,"")</f>
        <v/>
      </c>
    </row>
    <row r="10365" customFormat="false" ht="15" hidden="false" customHeight="false" outlineLevel="0" collapsed="false">
      <c r="A10365" s="30" t="n">
        <v>1619.21875</v>
      </c>
      <c r="B10365" s="31" t="n">
        <v>4.9433</v>
      </c>
      <c r="C10365" s="32" t="n">
        <f aca="false">IF($A10365="","",IF(設定!$B$21="dB",10^($B10365/20),ABS($B10365)))</f>
        <v>1.76670891280027</v>
      </c>
      <c r="D10365" s="32" t="n">
        <f aca="false">IF($A10365="","",$A10365^2)</f>
        <v>2621869.36035156</v>
      </c>
      <c r="E10365" s="32" t="n">
        <f aca="false">IF($A10365="","",IF($C10365&lt;=0,"",1/$C10365^2))</f>
        <v>0.320383395625993</v>
      </c>
      <c r="F10365" s="33" t="n">
        <f aca="false">IF(OR(ROW()-設定!$B$30&lt;2,ROW()+設定!$B$30&gt;13701,N($A10365)&lt;=0,N(INDEX($A$2:$A$13701,MIN(13700,MAX(1,ROW()-1+設定!$B$30))))&lt;=0,$A10365&lt;設定!$B$28,$A10365&gt;設定!$B$29),0,IF(AND($C10365&gt;=MAX(INDEX($C$1:$C$13701,MAX(1,ROW()-設定!$B$24)):INDEX($C$1:$C$13701,MAX(1,ROW()-1))),$C10365&gt;MAX(INDEX($C$1:$C$13701,MIN(13701,ROW()+1)):INDEX($C$1:$C$13701,MIN(13701,ROW()+設定!$B$24))),$C10365&gt;=設定!$B$32,$C10365&gt;=MAX(MIN(INDEX($C$1:$C$13701,MAX(1,ROW()-設定!$B$26)):INDEX($C$1:$C$13701,MAX(1,ROW()-1))),MIN(INDEX($C$1:$C$13701,MIN(13701,ROW()+1)):INDEX($C$1:$C$13701,MIN(13701,ROW()+設定!$B$26))))*10^(設定!$B$27/20)),1,0))</f>
        <v>0</v>
      </c>
      <c r="G10365" s="33" t="n">
        <f aca="false">$G10364+IF($F10365=1,1,0)</f>
        <v>5</v>
      </c>
      <c r="H10365" s="0" t="str">
        <f aca="false">IF($F10365=1,$G10365,"")</f>
        <v/>
      </c>
    </row>
    <row r="10366" customFormat="false" ht="15" hidden="false" customHeight="false" outlineLevel="0" collapsed="false">
      <c r="A10366" s="30" t="n">
        <v>1619.375</v>
      </c>
      <c r="B10366" s="31" t="n">
        <v>4.9234</v>
      </c>
      <c r="C10366" s="32" t="n">
        <f aca="false">IF($A10366="","",IF(設定!$B$21="dB",10^($B10366/20),ABS($B10366)))</f>
        <v>1.76266588838088</v>
      </c>
      <c r="D10366" s="32" t="n">
        <f aca="false">IF($A10366="","",$A10366^2)</f>
        <v>2622375.390625</v>
      </c>
      <c r="E10366" s="32" t="n">
        <f aca="false">IF($A10366="","",IF($C10366&lt;=0,"",1/$C10366^2))</f>
        <v>0.32185480712275</v>
      </c>
      <c r="F10366" s="33" t="n">
        <f aca="false">IF(OR(ROW()-設定!$B$30&lt;2,ROW()+設定!$B$30&gt;13701,N($A10366)&lt;=0,N(INDEX($A$2:$A$13701,MIN(13700,MAX(1,ROW()-1+設定!$B$30))))&lt;=0,$A10366&lt;設定!$B$28,$A10366&gt;設定!$B$29),0,IF(AND($C10366&gt;=MAX(INDEX($C$1:$C$13701,MAX(1,ROW()-設定!$B$24)):INDEX($C$1:$C$13701,MAX(1,ROW()-1))),$C10366&gt;MAX(INDEX($C$1:$C$13701,MIN(13701,ROW()+1)):INDEX($C$1:$C$13701,MIN(13701,ROW()+設定!$B$24))),$C10366&gt;=設定!$B$32,$C10366&gt;=MAX(MIN(INDEX($C$1:$C$13701,MAX(1,ROW()-設定!$B$26)):INDEX($C$1:$C$13701,MAX(1,ROW()-1))),MIN(INDEX($C$1:$C$13701,MIN(13701,ROW()+1)):INDEX($C$1:$C$13701,MIN(13701,ROW()+設定!$B$26))))*10^(設定!$B$27/20)),1,0))</f>
        <v>0</v>
      </c>
      <c r="G10366" s="33" t="n">
        <f aca="false">$G10365+IF($F10366=1,1,0)</f>
        <v>5</v>
      </c>
      <c r="H10366" s="0" t="str">
        <f aca="false">IF($F10366=1,$G10366,"")</f>
        <v/>
      </c>
    </row>
    <row r="10367" customFormat="false" ht="15" hidden="false" customHeight="false" outlineLevel="0" collapsed="false">
      <c r="A10367" s="30" t="n">
        <v>1619.53125</v>
      </c>
      <c r="B10367" s="31" t="n">
        <v>5.071</v>
      </c>
      <c r="C10367" s="32" t="n">
        <f aca="false">IF($A10367="","",IF(設定!$B$21="dB",10^($B10367/20),ABS($B10367)))</f>
        <v>1.79287495284093</v>
      </c>
      <c r="D10367" s="32" t="n">
        <f aca="false">IF($A10367="","",$A10367^2)</f>
        <v>2622881.46972656</v>
      </c>
      <c r="E10367" s="32" t="n">
        <f aca="false">IF($A10367="","",IF($C10367&lt;=0,"",1/$C10367^2))</f>
        <v>0.311099992042456</v>
      </c>
      <c r="F10367" s="33" t="n">
        <f aca="false">IF(OR(ROW()-設定!$B$30&lt;2,ROW()+設定!$B$30&gt;13701,N($A10367)&lt;=0,N(INDEX($A$2:$A$13701,MIN(13700,MAX(1,ROW()-1+設定!$B$30))))&lt;=0,$A10367&lt;設定!$B$28,$A10367&gt;設定!$B$29),0,IF(AND($C10367&gt;=MAX(INDEX($C$1:$C$13701,MAX(1,ROW()-設定!$B$24)):INDEX($C$1:$C$13701,MAX(1,ROW()-1))),$C10367&gt;MAX(INDEX($C$1:$C$13701,MIN(13701,ROW()+1)):INDEX($C$1:$C$13701,MIN(13701,ROW()+設定!$B$24))),$C10367&gt;=設定!$B$32,$C10367&gt;=MAX(MIN(INDEX($C$1:$C$13701,MAX(1,ROW()-設定!$B$26)):INDEX($C$1:$C$13701,MAX(1,ROW()-1))),MIN(INDEX($C$1:$C$13701,MIN(13701,ROW()+1)):INDEX($C$1:$C$13701,MIN(13701,ROW()+設定!$B$26))))*10^(設定!$B$27/20)),1,0))</f>
        <v>0</v>
      </c>
      <c r="G10367" s="33" t="n">
        <f aca="false">$G10366+IF($F10367=1,1,0)</f>
        <v>5</v>
      </c>
      <c r="H10367" s="0" t="str">
        <f aca="false">IF($F10367=1,$G10367,"")</f>
        <v/>
      </c>
    </row>
    <row r="10368" customFormat="false" ht="15" hidden="false" customHeight="false" outlineLevel="0" collapsed="false">
      <c r="A10368" s="30" t="n">
        <v>1619.6875</v>
      </c>
      <c r="B10368" s="31" t="n">
        <v>5.2255</v>
      </c>
      <c r="C10368" s="32" t="n">
        <f aca="false">IF($A10368="","",IF(設定!$B$21="dB",10^($B10368/20),ABS($B10368)))</f>
        <v>1.82505097868805</v>
      </c>
      <c r="D10368" s="32" t="n">
        <f aca="false">IF($A10368="","",$A10368^2)</f>
        <v>2623387.59765625</v>
      </c>
      <c r="E10368" s="32" t="n">
        <f aca="false">IF($A10368="","",IF($C10368&lt;=0,"",1/$C10368^2))</f>
        <v>0.300227175165431</v>
      </c>
      <c r="F10368" s="33" t="n">
        <f aca="false">IF(OR(ROW()-設定!$B$30&lt;2,ROW()+設定!$B$30&gt;13701,N($A10368)&lt;=0,N(INDEX($A$2:$A$13701,MIN(13700,MAX(1,ROW()-1+設定!$B$30))))&lt;=0,$A10368&lt;設定!$B$28,$A10368&gt;設定!$B$29),0,IF(AND($C10368&gt;=MAX(INDEX($C$1:$C$13701,MAX(1,ROW()-設定!$B$24)):INDEX($C$1:$C$13701,MAX(1,ROW()-1))),$C10368&gt;MAX(INDEX($C$1:$C$13701,MIN(13701,ROW()+1)):INDEX($C$1:$C$13701,MIN(13701,ROW()+設定!$B$24))),$C10368&gt;=設定!$B$32,$C10368&gt;=MAX(MIN(INDEX($C$1:$C$13701,MAX(1,ROW()-設定!$B$26)):INDEX($C$1:$C$13701,MAX(1,ROW()-1))),MIN(INDEX($C$1:$C$13701,MIN(13701,ROW()+1)):INDEX($C$1:$C$13701,MIN(13701,ROW()+設定!$B$26))))*10^(設定!$B$27/20)),1,0))</f>
        <v>0</v>
      </c>
      <c r="G10368" s="33" t="n">
        <f aca="false">$G10367+IF($F10368=1,1,0)</f>
        <v>5</v>
      </c>
      <c r="H10368" s="0" t="str">
        <f aca="false">IF($F10368=1,$G10368,"")</f>
        <v/>
      </c>
    </row>
    <row r="10369" customFormat="false" ht="15" hidden="false" customHeight="false" outlineLevel="0" collapsed="false">
      <c r="A10369" s="30" t="n">
        <v>1619.84375</v>
      </c>
      <c r="B10369" s="31" t="n">
        <v>5.0096</v>
      </c>
      <c r="C10369" s="32" t="n">
        <f aca="false">IF($A10369="","",IF(設定!$B$21="dB",10^($B10369/20),ABS($B10369)))</f>
        <v>1.78024592361145</v>
      </c>
      <c r="D10369" s="32" t="n">
        <f aca="false">IF($A10369="","",$A10369^2)</f>
        <v>2623893.77441406</v>
      </c>
      <c r="E10369" s="32" t="n">
        <f aca="false">IF($A10369="","",IF($C10369&lt;=0,"",1/$C10369^2))</f>
        <v>0.315529522342161</v>
      </c>
      <c r="F10369" s="33" t="n">
        <f aca="false">IF(OR(ROW()-設定!$B$30&lt;2,ROW()+設定!$B$30&gt;13701,N($A10369)&lt;=0,N(INDEX($A$2:$A$13701,MIN(13700,MAX(1,ROW()-1+設定!$B$30))))&lt;=0,$A10369&lt;設定!$B$28,$A10369&gt;設定!$B$29),0,IF(AND($C10369&gt;=MAX(INDEX($C$1:$C$13701,MAX(1,ROW()-設定!$B$24)):INDEX($C$1:$C$13701,MAX(1,ROW()-1))),$C10369&gt;MAX(INDEX($C$1:$C$13701,MIN(13701,ROW()+1)):INDEX($C$1:$C$13701,MIN(13701,ROW()+設定!$B$24))),$C10369&gt;=設定!$B$32,$C10369&gt;=MAX(MIN(INDEX($C$1:$C$13701,MAX(1,ROW()-設定!$B$26)):INDEX($C$1:$C$13701,MAX(1,ROW()-1))),MIN(INDEX($C$1:$C$13701,MIN(13701,ROW()+1)):INDEX($C$1:$C$13701,MIN(13701,ROW()+設定!$B$26))))*10^(設定!$B$27/20)),1,0))</f>
        <v>0</v>
      </c>
      <c r="G10369" s="33" t="n">
        <f aca="false">$G10368+IF($F10369=1,1,0)</f>
        <v>5</v>
      </c>
      <c r="H10369" s="0" t="str">
        <f aca="false">IF($F10369=1,$G10369,"")</f>
        <v/>
      </c>
    </row>
    <row r="10370" customFormat="false" ht="15" hidden="false" customHeight="false" outlineLevel="0" collapsed="false">
      <c r="A10370" s="30" t="n">
        <v>1620</v>
      </c>
      <c r="B10370" s="31" t="n">
        <v>5.0173</v>
      </c>
      <c r="C10370" s="32" t="n">
        <f aca="false">IF($A10370="","",IF(設定!$B$21="dB",10^($B10370/20),ABS($B10370)))</f>
        <v>1.78182480291691</v>
      </c>
      <c r="D10370" s="32" t="n">
        <f aca="false">IF($A10370="","",$A10370^2)</f>
        <v>2624400</v>
      </c>
      <c r="E10370" s="32" t="n">
        <f aca="false">IF($A10370="","",IF($C10370&lt;=0,"",1/$C10370^2))</f>
        <v>0.314970587129596</v>
      </c>
      <c r="F10370" s="33" t="n">
        <f aca="false">IF(OR(ROW()-設定!$B$30&lt;2,ROW()+設定!$B$30&gt;13701,N($A10370)&lt;=0,N(INDEX($A$2:$A$13701,MIN(13700,MAX(1,ROW()-1+設定!$B$30))))&lt;=0,$A10370&lt;設定!$B$28,$A10370&gt;設定!$B$29),0,IF(AND($C10370&gt;=MAX(INDEX($C$1:$C$13701,MAX(1,ROW()-設定!$B$24)):INDEX($C$1:$C$13701,MAX(1,ROW()-1))),$C10370&gt;MAX(INDEX($C$1:$C$13701,MIN(13701,ROW()+1)):INDEX($C$1:$C$13701,MIN(13701,ROW()+設定!$B$24))),$C10370&gt;=設定!$B$32,$C10370&gt;=MAX(MIN(INDEX($C$1:$C$13701,MAX(1,ROW()-設定!$B$26)):INDEX($C$1:$C$13701,MAX(1,ROW()-1))),MIN(INDEX($C$1:$C$13701,MIN(13701,ROW()+1)):INDEX($C$1:$C$13701,MIN(13701,ROW()+設定!$B$26))))*10^(設定!$B$27/20)),1,0))</f>
        <v>0</v>
      </c>
      <c r="G10370" s="33" t="n">
        <f aca="false">$G10369+IF($F10370=1,1,0)</f>
        <v>5</v>
      </c>
      <c r="H10370" s="0" t="str">
        <f aca="false">IF($F10370=1,$G10370,"")</f>
        <v/>
      </c>
    </row>
    <row r="10371" customFormat="false" ht="15" hidden="false" customHeight="false" outlineLevel="0" collapsed="false">
      <c r="A10371" s="30" t="n">
        <v>1620.15625</v>
      </c>
      <c r="B10371" s="31" t="n">
        <v>5.2849</v>
      </c>
      <c r="C10371" s="32" t="n">
        <f aca="false">IF($A10371="","",IF(設定!$B$21="dB",10^($B10371/20),ABS($B10371)))</f>
        <v>1.83757468816316</v>
      </c>
      <c r="D10371" s="32" t="n">
        <f aca="false">IF($A10371="","",$A10371^2)</f>
        <v>2624906.27441406</v>
      </c>
      <c r="E10371" s="32" t="n">
        <f aca="false">IF($A10371="","",IF($C10371&lt;=0,"",1/$C10371^2))</f>
        <v>0.296148815539409</v>
      </c>
      <c r="F10371" s="33" t="n">
        <f aca="false">IF(OR(ROW()-設定!$B$30&lt;2,ROW()+設定!$B$30&gt;13701,N($A10371)&lt;=0,N(INDEX($A$2:$A$13701,MIN(13700,MAX(1,ROW()-1+設定!$B$30))))&lt;=0,$A10371&lt;設定!$B$28,$A10371&gt;設定!$B$29),0,IF(AND($C10371&gt;=MAX(INDEX($C$1:$C$13701,MAX(1,ROW()-設定!$B$24)):INDEX($C$1:$C$13701,MAX(1,ROW()-1))),$C10371&gt;MAX(INDEX($C$1:$C$13701,MIN(13701,ROW()+1)):INDEX($C$1:$C$13701,MIN(13701,ROW()+設定!$B$24))),$C10371&gt;=設定!$B$32,$C10371&gt;=MAX(MIN(INDEX($C$1:$C$13701,MAX(1,ROW()-設定!$B$26)):INDEX($C$1:$C$13701,MAX(1,ROW()-1))),MIN(INDEX($C$1:$C$13701,MIN(13701,ROW()+1)):INDEX($C$1:$C$13701,MIN(13701,ROW()+設定!$B$26))))*10^(設定!$B$27/20)),1,0))</f>
        <v>0</v>
      </c>
      <c r="G10371" s="33" t="n">
        <f aca="false">$G10370+IF($F10371=1,1,0)</f>
        <v>5</v>
      </c>
      <c r="H10371" s="0" t="str">
        <f aca="false">IF($F10371=1,$G10371,"")</f>
        <v/>
      </c>
    </row>
    <row r="10372" customFormat="false" ht="15" hidden="false" customHeight="false" outlineLevel="0" collapsed="false">
      <c r="A10372" s="30" t="n">
        <v>1620.3125</v>
      </c>
      <c r="B10372" s="31" t="n">
        <v>4.967</v>
      </c>
      <c r="C10372" s="32" t="n">
        <f aca="false">IF($A10372="","",IF(設定!$B$21="dB",10^($B10372/20),ABS($B10372)))</f>
        <v>1.77153607257442</v>
      </c>
      <c r="D10372" s="32" t="n">
        <f aca="false">IF($A10372="","",$A10372^2)</f>
        <v>2625412.59765625</v>
      </c>
      <c r="E10372" s="32" t="n">
        <f aca="false">IF($A10372="","",IF($C10372&lt;=0,"",1/$C10372^2))</f>
        <v>0.318639784732817</v>
      </c>
      <c r="F10372" s="33" t="n">
        <f aca="false">IF(OR(ROW()-設定!$B$30&lt;2,ROW()+設定!$B$30&gt;13701,N($A10372)&lt;=0,N(INDEX($A$2:$A$13701,MIN(13700,MAX(1,ROW()-1+設定!$B$30))))&lt;=0,$A10372&lt;設定!$B$28,$A10372&gt;設定!$B$29),0,IF(AND($C10372&gt;=MAX(INDEX($C$1:$C$13701,MAX(1,ROW()-設定!$B$24)):INDEX($C$1:$C$13701,MAX(1,ROW()-1))),$C10372&gt;MAX(INDEX($C$1:$C$13701,MIN(13701,ROW()+1)):INDEX($C$1:$C$13701,MIN(13701,ROW()+設定!$B$24))),$C10372&gt;=設定!$B$32,$C10372&gt;=MAX(MIN(INDEX($C$1:$C$13701,MAX(1,ROW()-設定!$B$26)):INDEX($C$1:$C$13701,MAX(1,ROW()-1))),MIN(INDEX($C$1:$C$13701,MIN(13701,ROW()+1)):INDEX($C$1:$C$13701,MIN(13701,ROW()+設定!$B$26))))*10^(設定!$B$27/20)),1,0))</f>
        <v>0</v>
      </c>
      <c r="G10372" s="33" t="n">
        <f aca="false">$G10371+IF($F10372=1,1,0)</f>
        <v>5</v>
      </c>
      <c r="H10372" s="0" t="str">
        <f aca="false">IF($F10372=1,$G10372,"")</f>
        <v/>
      </c>
    </row>
    <row r="10373" customFormat="false" ht="15" hidden="false" customHeight="false" outlineLevel="0" collapsed="false">
      <c r="A10373" s="30" t="n">
        <v>1620.46875</v>
      </c>
      <c r="B10373" s="31" t="n">
        <v>5.4882</v>
      </c>
      <c r="C10373" s="32" t="n">
        <f aca="false">IF($A10373="","",IF(設定!$B$21="dB",10^($B10373/20),ABS($B10373)))</f>
        <v>1.88109184216038</v>
      </c>
      <c r="D10373" s="32" t="n">
        <f aca="false">IF($A10373="","",$A10373^2)</f>
        <v>2625918.96972656</v>
      </c>
      <c r="E10373" s="32" t="n">
        <f aca="false">IF($A10373="","",IF($C10373&lt;=0,"",1/$C10373^2))</f>
        <v>0.282605103235384</v>
      </c>
      <c r="F10373" s="33" t="n">
        <f aca="false">IF(OR(ROW()-設定!$B$30&lt;2,ROW()+設定!$B$30&gt;13701,N($A10373)&lt;=0,N(INDEX($A$2:$A$13701,MIN(13700,MAX(1,ROW()-1+設定!$B$30))))&lt;=0,$A10373&lt;設定!$B$28,$A10373&gt;設定!$B$29),0,IF(AND($C10373&gt;=MAX(INDEX($C$1:$C$13701,MAX(1,ROW()-設定!$B$24)):INDEX($C$1:$C$13701,MAX(1,ROW()-1))),$C10373&gt;MAX(INDEX($C$1:$C$13701,MIN(13701,ROW()+1)):INDEX($C$1:$C$13701,MIN(13701,ROW()+設定!$B$24))),$C10373&gt;=設定!$B$32,$C10373&gt;=MAX(MIN(INDEX($C$1:$C$13701,MAX(1,ROW()-設定!$B$26)):INDEX($C$1:$C$13701,MAX(1,ROW()-1))),MIN(INDEX($C$1:$C$13701,MIN(13701,ROW()+1)):INDEX($C$1:$C$13701,MIN(13701,ROW()+設定!$B$26))))*10^(設定!$B$27/20)),1,0))</f>
        <v>0</v>
      </c>
      <c r="G10373" s="33" t="n">
        <f aca="false">$G10372+IF($F10373=1,1,0)</f>
        <v>5</v>
      </c>
      <c r="H10373" s="0" t="str">
        <f aca="false">IF($F10373=1,$G10373,"")</f>
        <v/>
      </c>
    </row>
    <row r="10374" customFormat="false" ht="15" hidden="false" customHeight="false" outlineLevel="0" collapsed="false">
      <c r="A10374" s="30" t="n">
        <v>1620.625</v>
      </c>
      <c r="B10374" s="31" t="n">
        <v>5.2839</v>
      </c>
      <c r="C10374" s="32" t="n">
        <f aca="false">IF($A10374="","",IF(設定!$B$21="dB",10^($B10374/20),ABS($B10374)))</f>
        <v>1.83736314173678</v>
      </c>
      <c r="D10374" s="32" t="n">
        <f aca="false">IF($A10374="","",$A10374^2)</f>
        <v>2626425.390625</v>
      </c>
      <c r="E10374" s="32" t="n">
        <f aca="false">IF($A10374="","",IF($C10374&lt;=0,"",1/$C10374^2))</f>
        <v>0.296217014175563</v>
      </c>
      <c r="F10374" s="33" t="n">
        <f aca="false">IF(OR(ROW()-設定!$B$30&lt;2,ROW()+設定!$B$30&gt;13701,N($A10374)&lt;=0,N(INDEX($A$2:$A$13701,MIN(13700,MAX(1,ROW()-1+設定!$B$30))))&lt;=0,$A10374&lt;設定!$B$28,$A10374&gt;設定!$B$29),0,IF(AND($C10374&gt;=MAX(INDEX($C$1:$C$13701,MAX(1,ROW()-設定!$B$24)):INDEX($C$1:$C$13701,MAX(1,ROW()-1))),$C10374&gt;MAX(INDEX($C$1:$C$13701,MIN(13701,ROW()+1)):INDEX($C$1:$C$13701,MIN(13701,ROW()+設定!$B$24))),$C10374&gt;=設定!$B$32,$C10374&gt;=MAX(MIN(INDEX($C$1:$C$13701,MAX(1,ROW()-設定!$B$26)):INDEX($C$1:$C$13701,MAX(1,ROW()-1))),MIN(INDEX($C$1:$C$13701,MIN(13701,ROW()+1)):INDEX($C$1:$C$13701,MIN(13701,ROW()+設定!$B$26))))*10^(設定!$B$27/20)),1,0))</f>
        <v>0</v>
      </c>
      <c r="G10374" s="33" t="n">
        <f aca="false">$G10373+IF($F10374=1,1,0)</f>
        <v>5</v>
      </c>
      <c r="H10374" s="0" t="str">
        <f aca="false">IF($F10374=1,$G10374,"")</f>
        <v/>
      </c>
    </row>
    <row r="10375" customFormat="false" ht="15" hidden="false" customHeight="false" outlineLevel="0" collapsed="false">
      <c r="A10375" s="30" t="n">
        <v>1620.78125</v>
      </c>
      <c r="B10375" s="31" t="n">
        <v>5.4433</v>
      </c>
      <c r="C10375" s="32" t="n">
        <f aca="false">IF($A10375="","",IF(設定!$B$21="dB",10^($B10375/20),ABS($B10375)))</f>
        <v>1.87139299718761</v>
      </c>
      <c r="D10375" s="32" t="n">
        <f aca="false">IF($A10375="","",$A10375^2)</f>
        <v>2626931.86035156</v>
      </c>
      <c r="E10375" s="32" t="n">
        <f aca="false">IF($A10375="","",IF($C10375&lt;=0,"",1/$C10375^2))</f>
        <v>0.285542001914142</v>
      </c>
      <c r="F10375" s="33" t="n">
        <f aca="false">IF(OR(ROW()-設定!$B$30&lt;2,ROW()+設定!$B$30&gt;13701,N($A10375)&lt;=0,N(INDEX($A$2:$A$13701,MIN(13700,MAX(1,ROW()-1+設定!$B$30))))&lt;=0,$A10375&lt;設定!$B$28,$A10375&gt;設定!$B$29),0,IF(AND($C10375&gt;=MAX(INDEX($C$1:$C$13701,MAX(1,ROW()-設定!$B$24)):INDEX($C$1:$C$13701,MAX(1,ROW()-1))),$C10375&gt;MAX(INDEX($C$1:$C$13701,MIN(13701,ROW()+1)):INDEX($C$1:$C$13701,MIN(13701,ROW()+設定!$B$24))),$C10375&gt;=設定!$B$32,$C10375&gt;=MAX(MIN(INDEX($C$1:$C$13701,MAX(1,ROW()-設定!$B$26)):INDEX($C$1:$C$13701,MAX(1,ROW()-1))),MIN(INDEX($C$1:$C$13701,MIN(13701,ROW()+1)):INDEX($C$1:$C$13701,MIN(13701,ROW()+設定!$B$26))))*10^(設定!$B$27/20)),1,0))</f>
        <v>0</v>
      </c>
      <c r="G10375" s="33" t="n">
        <f aca="false">$G10374+IF($F10375=1,1,0)</f>
        <v>5</v>
      </c>
      <c r="H10375" s="0" t="str">
        <f aca="false">IF($F10375=1,$G10375,"")</f>
        <v/>
      </c>
    </row>
    <row r="10376" customFormat="false" ht="15" hidden="false" customHeight="false" outlineLevel="0" collapsed="false">
      <c r="A10376" s="30" t="n">
        <v>1620.9375</v>
      </c>
      <c r="B10376" s="31" t="n">
        <v>5.5969</v>
      </c>
      <c r="C10376" s="32" t="n">
        <f aca="false">IF($A10376="","",IF(設定!$B$21="dB",10^($B10376/20),ABS($B10376)))</f>
        <v>1.9047807790619</v>
      </c>
      <c r="D10376" s="32" t="n">
        <f aca="false">IF($A10376="","",$A10376^2)</f>
        <v>2627438.37890625</v>
      </c>
      <c r="E10376" s="32" t="n">
        <f aca="false">IF($A10376="","",IF($C10376&lt;=0,"",1/$C10376^2))</f>
        <v>0.275619537740804</v>
      </c>
      <c r="F10376" s="33" t="n">
        <f aca="false">IF(OR(ROW()-設定!$B$30&lt;2,ROW()+設定!$B$30&gt;13701,N($A10376)&lt;=0,N(INDEX($A$2:$A$13701,MIN(13700,MAX(1,ROW()-1+設定!$B$30))))&lt;=0,$A10376&lt;設定!$B$28,$A10376&gt;設定!$B$29),0,IF(AND($C10376&gt;=MAX(INDEX($C$1:$C$13701,MAX(1,ROW()-設定!$B$24)):INDEX($C$1:$C$13701,MAX(1,ROW()-1))),$C10376&gt;MAX(INDEX($C$1:$C$13701,MIN(13701,ROW()+1)):INDEX($C$1:$C$13701,MIN(13701,ROW()+設定!$B$24))),$C10376&gt;=設定!$B$32,$C10376&gt;=MAX(MIN(INDEX($C$1:$C$13701,MAX(1,ROW()-設定!$B$26)):INDEX($C$1:$C$13701,MAX(1,ROW()-1))),MIN(INDEX($C$1:$C$13701,MIN(13701,ROW()+1)):INDEX($C$1:$C$13701,MIN(13701,ROW()+設定!$B$26))))*10^(設定!$B$27/20)),1,0))</f>
        <v>0</v>
      </c>
      <c r="G10376" s="33" t="n">
        <f aca="false">$G10375+IF($F10376=1,1,0)</f>
        <v>5</v>
      </c>
      <c r="H10376" s="0" t="str">
        <f aca="false">IF($F10376=1,$G10376,"")</f>
        <v/>
      </c>
    </row>
    <row r="10377" customFormat="false" ht="15" hidden="false" customHeight="false" outlineLevel="0" collapsed="false">
      <c r="A10377" s="30" t="n">
        <v>1621.09375</v>
      </c>
      <c r="B10377" s="31" t="n">
        <v>5.2798</v>
      </c>
      <c r="C10377" s="32" t="n">
        <f aca="false">IF($A10377="","",IF(設定!$B$21="dB",10^($B10377/20),ABS($B10377)))</f>
        <v>1.83649605597708</v>
      </c>
      <c r="D10377" s="32" t="n">
        <f aca="false">IF($A10377="","",$A10377^2)</f>
        <v>2627944.94628906</v>
      </c>
      <c r="E10377" s="32" t="n">
        <f aca="false">IF($A10377="","",IF($C10377&lt;=0,"",1/$C10377^2))</f>
        <v>0.296496792819945</v>
      </c>
      <c r="F10377" s="33" t="n">
        <f aca="false">IF(OR(ROW()-設定!$B$30&lt;2,ROW()+設定!$B$30&gt;13701,N($A10377)&lt;=0,N(INDEX($A$2:$A$13701,MIN(13700,MAX(1,ROW()-1+設定!$B$30))))&lt;=0,$A10377&lt;設定!$B$28,$A10377&gt;設定!$B$29),0,IF(AND($C10377&gt;=MAX(INDEX($C$1:$C$13701,MAX(1,ROW()-設定!$B$24)):INDEX($C$1:$C$13701,MAX(1,ROW()-1))),$C10377&gt;MAX(INDEX($C$1:$C$13701,MIN(13701,ROW()+1)):INDEX($C$1:$C$13701,MIN(13701,ROW()+設定!$B$24))),$C10377&gt;=設定!$B$32,$C10377&gt;=MAX(MIN(INDEX($C$1:$C$13701,MAX(1,ROW()-設定!$B$26)):INDEX($C$1:$C$13701,MAX(1,ROW()-1))),MIN(INDEX($C$1:$C$13701,MIN(13701,ROW()+1)):INDEX($C$1:$C$13701,MIN(13701,ROW()+設定!$B$26))))*10^(設定!$B$27/20)),1,0))</f>
        <v>0</v>
      </c>
      <c r="G10377" s="33" t="n">
        <f aca="false">$G10376+IF($F10377=1,1,0)</f>
        <v>5</v>
      </c>
      <c r="H10377" s="0" t="str">
        <f aca="false">IF($F10377=1,$G10377,"")</f>
        <v/>
      </c>
    </row>
    <row r="10378" customFormat="false" ht="15" hidden="false" customHeight="false" outlineLevel="0" collapsed="false">
      <c r="A10378" s="30" t="n">
        <v>1621.25</v>
      </c>
      <c r="B10378" s="31" t="n">
        <v>5.3574</v>
      </c>
      <c r="C10378" s="32" t="n">
        <f aca="false">IF($A10378="","",IF(設定!$B$21="dB",10^($B10378/20),ABS($B10378)))</f>
        <v>1.85297687758956</v>
      </c>
      <c r="D10378" s="32" t="n">
        <f aca="false">IF($A10378="","",$A10378^2)</f>
        <v>2628451.5625</v>
      </c>
      <c r="E10378" s="32" t="n">
        <f aca="false">IF($A10378="","",IF($C10378&lt;=0,"",1/$C10378^2))</f>
        <v>0.291246020498327</v>
      </c>
      <c r="F10378" s="33" t="n">
        <f aca="false">IF(OR(ROW()-設定!$B$30&lt;2,ROW()+設定!$B$30&gt;13701,N($A10378)&lt;=0,N(INDEX($A$2:$A$13701,MIN(13700,MAX(1,ROW()-1+設定!$B$30))))&lt;=0,$A10378&lt;設定!$B$28,$A10378&gt;設定!$B$29),0,IF(AND($C10378&gt;=MAX(INDEX($C$1:$C$13701,MAX(1,ROW()-設定!$B$24)):INDEX($C$1:$C$13701,MAX(1,ROW()-1))),$C10378&gt;MAX(INDEX($C$1:$C$13701,MIN(13701,ROW()+1)):INDEX($C$1:$C$13701,MIN(13701,ROW()+設定!$B$24))),$C10378&gt;=設定!$B$32,$C10378&gt;=MAX(MIN(INDEX($C$1:$C$13701,MAX(1,ROW()-設定!$B$26)):INDEX($C$1:$C$13701,MAX(1,ROW()-1))),MIN(INDEX($C$1:$C$13701,MIN(13701,ROW()+1)):INDEX($C$1:$C$13701,MIN(13701,ROW()+設定!$B$26))))*10^(設定!$B$27/20)),1,0))</f>
        <v>0</v>
      </c>
      <c r="G10378" s="33" t="n">
        <f aca="false">$G10377+IF($F10378=1,1,0)</f>
        <v>5</v>
      </c>
      <c r="H10378" s="0" t="str">
        <f aca="false">IF($F10378=1,$G10378,"")</f>
        <v/>
      </c>
    </row>
    <row r="10379" customFormat="false" ht="15" hidden="false" customHeight="false" outlineLevel="0" collapsed="false">
      <c r="A10379" s="30" t="n">
        <v>1621.40625</v>
      </c>
      <c r="B10379" s="31" t="n">
        <v>5.7414</v>
      </c>
      <c r="C10379" s="32" t="n">
        <f aca="false">IF($A10379="","",IF(設定!$B$21="dB",10^($B10379/20),ABS($B10379)))</f>
        <v>1.93673410344576</v>
      </c>
      <c r="D10379" s="32" t="n">
        <f aca="false">IF($A10379="","",$A10379^2)</f>
        <v>2628958.22753906</v>
      </c>
      <c r="E10379" s="32" t="n">
        <f aca="false">IF($A10379="","",IF($C10379&lt;=0,"",1/$C10379^2))</f>
        <v>0.266599910941199</v>
      </c>
      <c r="F10379" s="33" t="n">
        <f aca="false">IF(OR(ROW()-設定!$B$30&lt;2,ROW()+設定!$B$30&gt;13701,N($A10379)&lt;=0,N(INDEX($A$2:$A$13701,MIN(13700,MAX(1,ROW()-1+設定!$B$30))))&lt;=0,$A10379&lt;設定!$B$28,$A10379&gt;設定!$B$29),0,IF(AND($C10379&gt;=MAX(INDEX($C$1:$C$13701,MAX(1,ROW()-設定!$B$24)):INDEX($C$1:$C$13701,MAX(1,ROW()-1))),$C10379&gt;MAX(INDEX($C$1:$C$13701,MIN(13701,ROW()+1)):INDEX($C$1:$C$13701,MIN(13701,ROW()+設定!$B$24))),$C10379&gt;=設定!$B$32,$C10379&gt;=MAX(MIN(INDEX($C$1:$C$13701,MAX(1,ROW()-設定!$B$26)):INDEX($C$1:$C$13701,MAX(1,ROW()-1))),MIN(INDEX($C$1:$C$13701,MIN(13701,ROW()+1)):INDEX($C$1:$C$13701,MIN(13701,ROW()+設定!$B$26))))*10^(設定!$B$27/20)),1,0))</f>
        <v>0</v>
      </c>
      <c r="G10379" s="33" t="n">
        <f aca="false">$G10378+IF($F10379=1,1,0)</f>
        <v>5</v>
      </c>
      <c r="H10379" s="0" t="str">
        <f aca="false">IF($F10379=1,$G10379,"")</f>
        <v/>
      </c>
    </row>
    <row r="10380" customFormat="false" ht="15" hidden="false" customHeight="false" outlineLevel="0" collapsed="false">
      <c r="A10380" s="30" t="n">
        <v>1621.5625</v>
      </c>
      <c r="B10380" s="31" t="n">
        <v>5.5092</v>
      </c>
      <c r="C10380" s="32" t="n">
        <f aca="false">IF($A10380="","",IF(設定!$B$21="dB",10^($B10380/20),ABS($B10380)))</f>
        <v>1.88564528714301</v>
      </c>
      <c r="D10380" s="32" t="n">
        <f aca="false">IF($A10380="","",$A10380^2)</f>
        <v>2629464.94140625</v>
      </c>
      <c r="E10380" s="32" t="n">
        <f aca="false">IF($A10380="","",IF($C10380&lt;=0,"",1/$C10380^2))</f>
        <v>0.281241884938359</v>
      </c>
      <c r="F10380" s="33" t="n">
        <f aca="false">IF(OR(ROW()-設定!$B$30&lt;2,ROW()+設定!$B$30&gt;13701,N($A10380)&lt;=0,N(INDEX($A$2:$A$13701,MIN(13700,MAX(1,ROW()-1+設定!$B$30))))&lt;=0,$A10380&lt;設定!$B$28,$A10380&gt;設定!$B$29),0,IF(AND($C10380&gt;=MAX(INDEX($C$1:$C$13701,MAX(1,ROW()-設定!$B$24)):INDEX($C$1:$C$13701,MAX(1,ROW()-1))),$C10380&gt;MAX(INDEX($C$1:$C$13701,MIN(13701,ROW()+1)):INDEX($C$1:$C$13701,MIN(13701,ROW()+設定!$B$24))),$C10380&gt;=設定!$B$32,$C10380&gt;=MAX(MIN(INDEX($C$1:$C$13701,MAX(1,ROW()-設定!$B$26)):INDEX($C$1:$C$13701,MAX(1,ROW()-1))),MIN(INDEX($C$1:$C$13701,MIN(13701,ROW()+1)):INDEX($C$1:$C$13701,MIN(13701,ROW()+設定!$B$26))))*10^(設定!$B$27/20)),1,0))</f>
        <v>0</v>
      </c>
      <c r="G10380" s="33" t="n">
        <f aca="false">$G10379+IF($F10380=1,1,0)</f>
        <v>5</v>
      </c>
      <c r="H10380" s="0" t="str">
        <f aca="false">IF($F10380=1,$G10380,"")</f>
        <v/>
      </c>
    </row>
    <row r="10381" customFormat="false" ht="15" hidden="false" customHeight="false" outlineLevel="0" collapsed="false">
      <c r="A10381" s="30" t="n">
        <v>1621.71875</v>
      </c>
      <c r="B10381" s="31" t="n">
        <v>5.5606</v>
      </c>
      <c r="C10381" s="32" t="n">
        <f aca="false">IF($A10381="","",IF(設定!$B$21="dB",10^($B10381/20),ABS($B10381)))</f>
        <v>1.89683694553991</v>
      </c>
      <c r="D10381" s="32" t="n">
        <f aca="false">IF($A10381="","",$A10381^2)</f>
        <v>2629971.70410156</v>
      </c>
      <c r="E10381" s="32" t="n">
        <f aca="false">IF($A10381="","",IF($C10381&lt;=0,"",1/$C10381^2))</f>
        <v>0.277932926270604</v>
      </c>
      <c r="F10381" s="33" t="n">
        <f aca="false">IF(OR(ROW()-設定!$B$30&lt;2,ROW()+設定!$B$30&gt;13701,N($A10381)&lt;=0,N(INDEX($A$2:$A$13701,MIN(13700,MAX(1,ROW()-1+設定!$B$30))))&lt;=0,$A10381&lt;設定!$B$28,$A10381&gt;設定!$B$29),0,IF(AND($C10381&gt;=MAX(INDEX($C$1:$C$13701,MAX(1,ROW()-設定!$B$24)):INDEX($C$1:$C$13701,MAX(1,ROW()-1))),$C10381&gt;MAX(INDEX($C$1:$C$13701,MIN(13701,ROW()+1)):INDEX($C$1:$C$13701,MIN(13701,ROW()+設定!$B$24))),$C10381&gt;=設定!$B$32,$C10381&gt;=MAX(MIN(INDEX($C$1:$C$13701,MAX(1,ROW()-設定!$B$26)):INDEX($C$1:$C$13701,MAX(1,ROW()-1))),MIN(INDEX($C$1:$C$13701,MIN(13701,ROW()+1)):INDEX($C$1:$C$13701,MIN(13701,ROW()+設定!$B$26))))*10^(設定!$B$27/20)),1,0))</f>
        <v>0</v>
      </c>
      <c r="G10381" s="33" t="n">
        <f aca="false">$G10380+IF($F10381=1,1,0)</f>
        <v>5</v>
      </c>
      <c r="H10381" s="0" t="str">
        <f aca="false">IF($F10381=1,$G10381,"")</f>
        <v/>
      </c>
    </row>
    <row r="10382" customFormat="false" ht="15" hidden="false" customHeight="false" outlineLevel="0" collapsed="false">
      <c r="A10382" s="30" t="n">
        <v>1621.875</v>
      </c>
      <c r="B10382" s="31" t="n">
        <v>5.6318</v>
      </c>
      <c r="C10382" s="32" t="n">
        <f aca="false">IF($A10382="","",IF(設定!$B$21="dB",10^($B10382/20),ABS($B10382)))</f>
        <v>1.9124496055577</v>
      </c>
      <c r="D10382" s="32" t="n">
        <f aca="false">IF($A10382="","",$A10382^2)</f>
        <v>2630478.515625</v>
      </c>
      <c r="E10382" s="32" t="n">
        <f aca="false">IF($A10382="","",IF($C10382&lt;=0,"",1/$C10382^2))</f>
        <v>0.273413528718952</v>
      </c>
      <c r="F10382" s="33" t="n">
        <f aca="false">IF(OR(ROW()-設定!$B$30&lt;2,ROW()+設定!$B$30&gt;13701,N($A10382)&lt;=0,N(INDEX($A$2:$A$13701,MIN(13700,MAX(1,ROW()-1+設定!$B$30))))&lt;=0,$A10382&lt;設定!$B$28,$A10382&gt;設定!$B$29),0,IF(AND($C10382&gt;=MAX(INDEX($C$1:$C$13701,MAX(1,ROW()-設定!$B$24)):INDEX($C$1:$C$13701,MAX(1,ROW()-1))),$C10382&gt;MAX(INDEX($C$1:$C$13701,MIN(13701,ROW()+1)):INDEX($C$1:$C$13701,MIN(13701,ROW()+設定!$B$24))),$C10382&gt;=設定!$B$32,$C10382&gt;=MAX(MIN(INDEX($C$1:$C$13701,MAX(1,ROW()-設定!$B$26)):INDEX($C$1:$C$13701,MAX(1,ROW()-1))),MIN(INDEX($C$1:$C$13701,MIN(13701,ROW()+1)):INDEX($C$1:$C$13701,MIN(13701,ROW()+設定!$B$26))))*10^(設定!$B$27/20)),1,0))</f>
        <v>0</v>
      </c>
      <c r="G10382" s="33" t="n">
        <f aca="false">$G10381+IF($F10382=1,1,0)</f>
        <v>5</v>
      </c>
      <c r="H10382" s="0" t="str">
        <f aca="false">IF($F10382=1,$G10382,"")</f>
        <v/>
      </c>
    </row>
    <row r="10383" customFormat="false" ht="15" hidden="false" customHeight="false" outlineLevel="0" collapsed="false">
      <c r="A10383" s="30" t="n">
        <v>1622.03125</v>
      </c>
      <c r="B10383" s="31" t="n">
        <v>5.754</v>
      </c>
      <c r="C10383" s="32" t="n">
        <f aca="false">IF($A10383="","",IF(設定!$B$21="dB",10^($B10383/20),ABS($B10383)))</f>
        <v>1.93954562408655</v>
      </c>
      <c r="D10383" s="32" t="n">
        <f aca="false">IF($A10383="","",$A10383^2)</f>
        <v>2630985.37597656</v>
      </c>
      <c r="E10383" s="32" t="n">
        <f aca="false">IF($A10383="","",IF($C10383&lt;=0,"",1/$C10383^2))</f>
        <v>0.265827556966017</v>
      </c>
      <c r="F10383" s="33" t="n">
        <f aca="false">IF(OR(ROW()-設定!$B$30&lt;2,ROW()+設定!$B$30&gt;13701,N($A10383)&lt;=0,N(INDEX($A$2:$A$13701,MIN(13700,MAX(1,ROW()-1+設定!$B$30))))&lt;=0,$A10383&lt;設定!$B$28,$A10383&gt;設定!$B$29),0,IF(AND($C10383&gt;=MAX(INDEX($C$1:$C$13701,MAX(1,ROW()-設定!$B$24)):INDEX($C$1:$C$13701,MAX(1,ROW()-1))),$C10383&gt;MAX(INDEX($C$1:$C$13701,MIN(13701,ROW()+1)):INDEX($C$1:$C$13701,MIN(13701,ROW()+設定!$B$24))),$C10383&gt;=設定!$B$32,$C10383&gt;=MAX(MIN(INDEX($C$1:$C$13701,MAX(1,ROW()-設定!$B$26)):INDEX($C$1:$C$13701,MAX(1,ROW()-1))),MIN(INDEX($C$1:$C$13701,MIN(13701,ROW()+1)):INDEX($C$1:$C$13701,MIN(13701,ROW()+設定!$B$26))))*10^(設定!$B$27/20)),1,0))</f>
        <v>0</v>
      </c>
      <c r="G10383" s="33" t="n">
        <f aca="false">$G10382+IF($F10383=1,1,0)</f>
        <v>5</v>
      </c>
      <c r="H10383" s="0" t="str">
        <f aca="false">IF($F10383=1,$G10383,"")</f>
        <v/>
      </c>
    </row>
    <row r="10384" customFormat="false" ht="15" hidden="false" customHeight="false" outlineLevel="0" collapsed="false">
      <c r="A10384" s="30" t="n">
        <v>1622.1875</v>
      </c>
      <c r="B10384" s="31" t="n">
        <v>5.8162</v>
      </c>
      <c r="C10384" s="32" t="n">
        <f aca="false">IF($A10384="","",IF(設定!$B$21="dB",10^($B10384/20),ABS($B10384)))</f>
        <v>1.95348463652644</v>
      </c>
      <c r="D10384" s="32" t="n">
        <f aca="false">IF($A10384="","",$A10384^2)</f>
        <v>2631492.28515625</v>
      </c>
      <c r="E10384" s="32" t="n">
        <f aca="false">IF($A10384="","",IF($C10384&lt;=0,"",1/$C10384^2))</f>
        <v>0.262047487462695</v>
      </c>
      <c r="F10384" s="33" t="n">
        <f aca="false">IF(OR(ROW()-設定!$B$30&lt;2,ROW()+設定!$B$30&gt;13701,N($A10384)&lt;=0,N(INDEX($A$2:$A$13701,MIN(13700,MAX(1,ROW()-1+設定!$B$30))))&lt;=0,$A10384&lt;設定!$B$28,$A10384&gt;設定!$B$29),0,IF(AND($C10384&gt;=MAX(INDEX($C$1:$C$13701,MAX(1,ROW()-設定!$B$24)):INDEX($C$1:$C$13701,MAX(1,ROW()-1))),$C10384&gt;MAX(INDEX($C$1:$C$13701,MIN(13701,ROW()+1)):INDEX($C$1:$C$13701,MIN(13701,ROW()+設定!$B$24))),$C10384&gt;=設定!$B$32,$C10384&gt;=MAX(MIN(INDEX($C$1:$C$13701,MAX(1,ROW()-設定!$B$26)):INDEX($C$1:$C$13701,MAX(1,ROW()-1))),MIN(INDEX($C$1:$C$13701,MIN(13701,ROW()+1)):INDEX($C$1:$C$13701,MIN(13701,ROW()+設定!$B$26))))*10^(設定!$B$27/20)),1,0))</f>
        <v>0</v>
      </c>
      <c r="G10384" s="33" t="n">
        <f aca="false">$G10383+IF($F10384=1,1,0)</f>
        <v>5</v>
      </c>
      <c r="H10384" s="0" t="str">
        <f aca="false">IF($F10384=1,$G10384,"")</f>
        <v/>
      </c>
    </row>
    <row r="10385" customFormat="false" ht="15" hidden="false" customHeight="false" outlineLevel="0" collapsed="false">
      <c r="A10385" s="30" t="n">
        <v>1622.34375</v>
      </c>
      <c r="B10385" s="31" t="n">
        <v>5.7218</v>
      </c>
      <c r="C10385" s="32" t="n">
        <f aca="false">IF($A10385="","",IF(設定!$B$21="dB",10^($B10385/20),ABS($B10385)))</f>
        <v>1.93236872543456</v>
      </c>
      <c r="D10385" s="32" t="n">
        <f aca="false">IF($A10385="","",$A10385^2)</f>
        <v>2631999.24316406</v>
      </c>
      <c r="E10385" s="32" t="n">
        <f aca="false">IF($A10385="","",IF($C10385&lt;=0,"",1/$C10385^2))</f>
        <v>0.267805813255468</v>
      </c>
      <c r="F10385" s="33" t="n">
        <f aca="false">IF(OR(ROW()-設定!$B$30&lt;2,ROW()+設定!$B$30&gt;13701,N($A10385)&lt;=0,N(INDEX($A$2:$A$13701,MIN(13700,MAX(1,ROW()-1+設定!$B$30))))&lt;=0,$A10385&lt;設定!$B$28,$A10385&gt;設定!$B$29),0,IF(AND($C10385&gt;=MAX(INDEX($C$1:$C$13701,MAX(1,ROW()-設定!$B$24)):INDEX($C$1:$C$13701,MAX(1,ROW()-1))),$C10385&gt;MAX(INDEX($C$1:$C$13701,MIN(13701,ROW()+1)):INDEX($C$1:$C$13701,MIN(13701,ROW()+設定!$B$24))),$C10385&gt;=設定!$B$32,$C10385&gt;=MAX(MIN(INDEX($C$1:$C$13701,MAX(1,ROW()-設定!$B$26)):INDEX($C$1:$C$13701,MAX(1,ROW()-1))),MIN(INDEX($C$1:$C$13701,MIN(13701,ROW()+1)):INDEX($C$1:$C$13701,MIN(13701,ROW()+設定!$B$26))))*10^(設定!$B$27/20)),1,0))</f>
        <v>0</v>
      </c>
      <c r="G10385" s="33" t="n">
        <f aca="false">$G10384+IF($F10385=1,1,0)</f>
        <v>5</v>
      </c>
      <c r="H10385" s="0" t="str">
        <f aca="false">IF($F10385=1,$G10385,"")</f>
        <v/>
      </c>
    </row>
    <row r="10386" customFormat="false" ht="15" hidden="false" customHeight="false" outlineLevel="0" collapsed="false">
      <c r="A10386" s="30" t="n">
        <v>1622.5</v>
      </c>
      <c r="B10386" s="31" t="n">
        <v>5.7082</v>
      </c>
      <c r="C10386" s="32" t="n">
        <f aca="false">IF($A10386="","",IF(設定!$B$21="dB",10^($B10386/20),ABS($B10386)))</f>
        <v>1.92934547136761</v>
      </c>
      <c r="D10386" s="32" t="n">
        <f aca="false">IF($A10386="","",$A10386^2)</f>
        <v>2632506.25</v>
      </c>
      <c r="E10386" s="32" t="n">
        <f aca="false">IF($A10386="","",IF($C10386&lt;=0,"",1/$C10386^2))</f>
        <v>0.268645765847285</v>
      </c>
      <c r="F10386" s="33" t="n">
        <f aca="false">IF(OR(ROW()-設定!$B$30&lt;2,ROW()+設定!$B$30&gt;13701,N($A10386)&lt;=0,N(INDEX($A$2:$A$13701,MIN(13700,MAX(1,ROW()-1+設定!$B$30))))&lt;=0,$A10386&lt;設定!$B$28,$A10386&gt;設定!$B$29),0,IF(AND($C10386&gt;=MAX(INDEX($C$1:$C$13701,MAX(1,ROW()-設定!$B$24)):INDEX($C$1:$C$13701,MAX(1,ROW()-1))),$C10386&gt;MAX(INDEX($C$1:$C$13701,MIN(13701,ROW()+1)):INDEX($C$1:$C$13701,MIN(13701,ROW()+設定!$B$24))),$C10386&gt;=設定!$B$32,$C10386&gt;=MAX(MIN(INDEX($C$1:$C$13701,MAX(1,ROW()-設定!$B$26)):INDEX($C$1:$C$13701,MAX(1,ROW()-1))),MIN(INDEX($C$1:$C$13701,MIN(13701,ROW()+1)):INDEX($C$1:$C$13701,MIN(13701,ROW()+設定!$B$26))))*10^(設定!$B$27/20)),1,0))</f>
        <v>0</v>
      </c>
      <c r="G10386" s="33" t="n">
        <f aca="false">$G10385+IF($F10386=1,1,0)</f>
        <v>5</v>
      </c>
      <c r="H10386" s="0" t="str">
        <f aca="false">IF($F10386=1,$G10386,"")</f>
        <v/>
      </c>
    </row>
    <row r="10387" customFormat="false" ht="15" hidden="false" customHeight="false" outlineLevel="0" collapsed="false">
      <c r="A10387" s="30" t="n">
        <v>1622.65625</v>
      </c>
      <c r="B10387" s="31" t="n">
        <v>5.7748</v>
      </c>
      <c r="C10387" s="32" t="n">
        <f aca="false">IF($A10387="","",IF(設定!$B$21="dB",10^($B10387/20),ABS($B10387)))</f>
        <v>1.94419579731736</v>
      </c>
      <c r="D10387" s="32" t="n">
        <f aca="false">IF($A10387="","",$A10387^2)</f>
        <v>2633013.30566406</v>
      </c>
      <c r="E10387" s="32" t="n">
        <f aca="false">IF($A10387="","",IF($C10387&lt;=0,"",1/$C10387^2))</f>
        <v>0.264557452512806</v>
      </c>
      <c r="F10387" s="33" t="n">
        <f aca="false">IF(OR(ROW()-設定!$B$30&lt;2,ROW()+設定!$B$30&gt;13701,N($A10387)&lt;=0,N(INDEX($A$2:$A$13701,MIN(13700,MAX(1,ROW()-1+設定!$B$30))))&lt;=0,$A10387&lt;設定!$B$28,$A10387&gt;設定!$B$29),0,IF(AND($C10387&gt;=MAX(INDEX($C$1:$C$13701,MAX(1,ROW()-設定!$B$24)):INDEX($C$1:$C$13701,MAX(1,ROW()-1))),$C10387&gt;MAX(INDEX($C$1:$C$13701,MIN(13701,ROW()+1)):INDEX($C$1:$C$13701,MIN(13701,ROW()+設定!$B$24))),$C10387&gt;=設定!$B$32,$C10387&gt;=MAX(MIN(INDEX($C$1:$C$13701,MAX(1,ROW()-設定!$B$26)):INDEX($C$1:$C$13701,MAX(1,ROW()-1))),MIN(INDEX($C$1:$C$13701,MIN(13701,ROW()+1)):INDEX($C$1:$C$13701,MIN(13701,ROW()+設定!$B$26))))*10^(設定!$B$27/20)),1,0))</f>
        <v>0</v>
      </c>
      <c r="G10387" s="33" t="n">
        <f aca="false">$G10386+IF($F10387=1,1,0)</f>
        <v>5</v>
      </c>
      <c r="H10387" s="0" t="str">
        <f aca="false">IF($F10387=1,$G10387,"")</f>
        <v/>
      </c>
    </row>
    <row r="10388" customFormat="false" ht="15" hidden="false" customHeight="false" outlineLevel="0" collapsed="false">
      <c r="A10388" s="30" t="n">
        <v>1622.8125</v>
      </c>
      <c r="B10388" s="31" t="n">
        <v>5.8446</v>
      </c>
      <c r="C10388" s="32" t="n">
        <f aca="false">IF($A10388="","",IF(設定!$B$21="dB",10^($B10388/20),ABS($B10388)))</f>
        <v>1.95988234175876</v>
      </c>
      <c r="D10388" s="32" t="n">
        <f aca="false">IF($A10388="","",$A10388^2)</f>
        <v>2633520.41015625</v>
      </c>
      <c r="E10388" s="32" t="n">
        <f aca="false">IF($A10388="","",IF($C10388&lt;=0,"",1/$C10388^2))</f>
        <v>0.260339460183623</v>
      </c>
      <c r="F10388" s="33" t="n">
        <f aca="false">IF(OR(ROW()-設定!$B$30&lt;2,ROW()+設定!$B$30&gt;13701,N($A10388)&lt;=0,N(INDEX($A$2:$A$13701,MIN(13700,MAX(1,ROW()-1+設定!$B$30))))&lt;=0,$A10388&lt;設定!$B$28,$A10388&gt;設定!$B$29),0,IF(AND($C10388&gt;=MAX(INDEX($C$1:$C$13701,MAX(1,ROW()-設定!$B$24)):INDEX($C$1:$C$13701,MAX(1,ROW()-1))),$C10388&gt;MAX(INDEX($C$1:$C$13701,MIN(13701,ROW()+1)):INDEX($C$1:$C$13701,MIN(13701,ROW()+設定!$B$24))),$C10388&gt;=設定!$B$32,$C10388&gt;=MAX(MIN(INDEX($C$1:$C$13701,MAX(1,ROW()-設定!$B$26)):INDEX($C$1:$C$13701,MAX(1,ROW()-1))),MIN(INDEX($C$1:$C$13701,MIN(13701,ROW()+1)):INDEX($C$1:$C$13701,MIN(13701,ROW()+設定!$B$26))))*10^(設定!$B$27/20)),1,0))</f>
        <v>0</v>
      </c>
      <c r="G10388" s="33" t="n">
        <f aca="false">$G10387+IF($F10388=1,1,0)</f>
        <v>5</v>
      </c>
      <c r="H10388" s="0" t="str">
        <f aca="false">IF($F10388=1,$G10388,"")</f>
        <v/>
      </c>
    </row>
    <row r="10389" customFormat="false" ht="15" hidden="false" customHeight="false" outlineLevel="0" collapsed="false">
      <c r="A10389" s="30" t="n">
        <v>1622.96875</v>
      </c>
      <c r="B10389" s="31" t="n">
        <v>5.9848</v>
      </c>
      <c r="C10389" s="32" t="n">
        <f aca="false">IF($A10389="","",IF(設定!$B$21="dB",10^($B10389/20),ABS($B10389)))</f>
        <v>1.99177372974968</v>
      </c>
      <c r="D10389" s="32" t="n">
        <f aca="false">IF($A10389="","",$A10389^2)</f>
        <v>2634027.56347656</v>
      </c>
      <c r="E10389" s="32" t="n">
        <f aca="false">IF($A10389="","",IF($C10389&lt;=0,"",1/$C10389^2))</f>
        <v>0.252069325918071</v>
      </c>
      <c r="F10389" s="33" t="n">
        <f aca="false">IF(OR(ROW()-設定!$B$30&lt;2,ROW()+設定!$B$30&gt;13701,N($A10389)&lt;=0,N(INDEX($A$2:$A$13701,MIN(13700,MAX(1,ROW()-1+設定!$B$30))))&lt;=0,$A10389&lt;設定!$B$28,$A10389&gt;設定!$B$29),0,IF(AND($C10389&gt;=MAX(INDEX($C$1:$C$13701,MAX(1,ROW()-設定!$B$24)):INDEX($C$1:$C$13701,MAX(1,ROW()-1))),$C10389&gt;MAX(INDEX($C$1:$C$13701,MIN(13701,ROW()+1)):INDEX($C$1:$C$13701,MIN(13701,ROW()+設定!$B$24))),$C10389&gt;=設定!$B$32,$C10389&gt;=MAX(MIN(INDEX($C$1:$C$13701,MAX(1,ROW()-設定!$B$26)):INDEX($C$1:$C$13701,MAX(1,ROW()-1))),MIN(INDEX($C$1:$C$13701,MIN(13701,ROW()+1)):INDEX($C$1:$C$13701,MIN(13701,ROW()+設定!$B$26))))*10^(設定!$B$27/20)),1,0))</f>
        <v>0</v>
      </c>
      <c r="G10389" s="33" t="n">
        <f aca="false">$G10388+IF($F10389=1,1,0)</f>
        <v>5</v>
      </c>
      <c r="H10389" s="0" t="str">
        <f aca="false">IF($F10389=1,$G10389,"")</f>
        <v/>
      </c>
    </row>
    <row r="10390" customFormat="false" ht="15" hidden="false" customHeight="false" outlineLevel="0" collapsed="false">
      <c r="A10390" s="30" t="n">
        <v>1623.125</v>
      </c>
      <c r="B10390" s="31" t="n">
        <v>5.8944</v>
      </c>
      <c r="C10390" s="32" t="n">
        <f aca="false">IF($A10390="","",IF(設定!$B$21="dB",10^($B10390/20),ABS($B10390)))</f>
        <v>1.97115147803108</v>
      </c>
      <c r="D10390" s="32" t="n">
        <f aca="false">IF($A10390="","",$A10390^2)</f>
        <v>2634534.765625</v>
      </c>
      <c r="E10390" s="32" t="n">
        <f aca="false">IF($A10390="","",IF($C10390&lt;=0,"",1/$C10390^2))</f>
        <v>0.257371231136134</v>
      </c>
      <c r="F10390" s="33" t="n">
        <f aca="false">IF(OR(ROW()-設定!$B$30&lt;2,ROW()+設定!$B$30&gt;13701,N($A10390)&lt;=0,N(INDEX($A$2:$A$13701,MIN(13700,MAX(1,ROW()-1+設定!$B$30))))&lt;=0,$A10390&lt;設定!$B$28,$A10390&gt;設定!$B$29),0,IF(AND($C10390&gt;=MAX(INDEX($C$1:$C$13701,MAX(1,ROW()-設定!$B$24)):INDEX($C$1:$C$13701,MAX(1,ROW()-1))),$C10390&gt;MAX(INDEX($C$1:$C$13701,MIN(13701,ROW()+1)):INDEX($C$1:$C$13701,MIN(13701,ROW()+設定!$B$24))),$C10390&gt;=設定!$B$32,$C10390&gt;=MAX(MIN(INDEX($C$1:$C$13701,MAX(1,ROW()-設定!$B$26)):INDEX($C$1:$C$13701,MAX(1,ROW()-1))),MIN(INDEX($C$1:$C$13701,MIN(13701,ROW()+1)):INDEX($C$1:$C$13701,MIN(13701,ROW()+設定!$B$26))))*10^(設定!$B$27/20)),1,0))</f>
        <v>0</v>
      </c>
      <c r="G10390" s="33" t="n">
        <f aca="false">$G10389+IF($F10390=1,1,0)</f>
        <v>5</v>
      </c>
      <c r="H10390" s="0" t="str">
        <f aca="false">IF($F10390=1,$G10390,"")</f>
        <v/>
      </c>
    </row>
    <row r="10391" customFormat="false" ht="15" hidden="false" customHeight="false" outlineLevel="0" collapsed="false">
      <c r="A10391" s="30" t="n">
        <v>1623.28125</v>
      </c>
      <c r="B10391" s="31" t="n">
        <v>6.1051</v>
      </c>
      <c r="C10391" s="32" t="n">
        <f aca="false">IF($A10391="","",IF(設定!$B$21="dB",10^($B10391/20),ABS($B10391)))</f>
        <v>2.01955181404836</v>
      </c>
      <c r="D10391" s="32" t="n">
        <f aca="false">IF($A10391="","",$A10391^2)</f>
        <v>2635042.01660156</v>
      </c>
      <c r="E10391" s="32" t="n">
        <f aca="false">IF($A10391="","",IF($C10391&lt;=0,"",1/$C10391^2))</f>
        <v>0.245182799773356</v>
      </c>
      <c r="F10391" s="33" t="n">
        <f aca="false">IF(OR(ROW()-設定!$B$30&lt;2,ROW()+設定!$B$30&gt;13701,N($A10391)&lt;=0,N(INDEX($A$2:$A$13701,MIN(13700,MAX(1,ROW()-1+設定!$B$30))))&lt;=0,$A10391&lt;設定!$B$28,$A10391&gt;設定!$B$29),0,IF(AND($C10391&gt;=MAX(INDEX($C$1:$C$13701,MAX(1,ROW()-設定!$B$24)):INDEX($C$1:$C$13701,MAX(1,ROW()-1))),$C10391&gt;MAX(INDEX($C$1:$C$13701,MIN(13701,ROW()+1)):INDEX($C$1:$C$13701,MIN(13701,ROW()+設定!$B$24))),$C10391&gt;=設定!$B$32,$C10391&gt;=MAX(MIN(INDEX($C$1:$C$13701,MAX(1,ROW()-設定!$B$26)):INDEX($C$1:$C$13701,MAX(1,ROW()-1))),MIN(INDEX($C$1:$C$13701,MIN(13701,ROW()+1)):INDEX($C$1:$C$13701,MIN(13701,ROW()+設定!$B$26))))*10^(設定!$B$27/20)),1,0))</f>
        <v>0</v>
      </c>
      <c r="G10391" s="33" t="n">
        <f aca="false">$G10390+IF($F10391=1,1,0)</f>
        <v>5</v>
      </c>
      <c r="H10391" s="0" t="str">
        <f aca="false">IF($F10391=1,$G10391,"")</f>
        <v/>
      </c>
    </row>
    <row r="10392" customFormat="false" ht="15" hidden="false" customHeight="false" outlineLevel="0" collapsed="false">
      <c r="A10392" s="30" t="n">
        <v>1623.4375</v>
      </c>
      <c r="B10392" s="31" t="n">
        <v>5.8546</v>
      </c>
      <c r="C10392" s="32" t="n">
        <f aca="false">IF($A10392="","",IF(設定!$B$21="dB",10^($B10392/20),ABS($B10392)))</f>
        <v>1.9621400390765</v>
      </c>
      <c r="D10392" s="32" t="n">
        <f aca="false">IF($A10392="","",$A10392^2)</f>
        <v>2635549.31640625</v>
      </c>
      <c r="E10392" s="32" t="n">
        <f aca="false">IF($A10392="","",IF($C10392&lt;=0,"",1/$C10392^2))</f>
        <v>0.25974069604073</v>
      </c>
      <c r="F10392" s="33" t="n">
        <f aca="false">IF(OR(ROW()-設定!$B$30&lt;2,ROW()+設定!$B$30&gt;13701,N($A10392)&lt;=0,N(INDEX($A$2:$A$13701,MIN(13700,MAX(1,ROW()-1+設定!$B$30))))&lt;=0,$A10392&lt;設定!$B$28,$A10392&gt;設定!$B$29),0,IF(AND($C10392&gt;=MAX(INDEX($C$1:$C$13701,MAX(1,ROW()-設定!$B$24)):INDEX($C$1:$C$13701,MAX(1,ROW()-1))),$C10392&gt;MAX(INDEX($C$1:$C$13701,MIN(13701,ROW()+1)):INDEX($C$1:$C$13701,MIN(13701,ROW()+設定!$B$24))),$C10392&gt;=設定!$B$32,$C10392&gt;=MAX(MIN(INDEX($C$1:$C$13701,MAX(1,ROW()-設定!$B$26)):INDEX($C$1:$C$13701,MAX(1,ROW()-1))),MIN(INDEX($C$1:$C$13701,MIN(13701,ROW()+1)):INDEX($C$1:$C$13701,MIN(13701,ROW()+設定!$B$26))))*10^(設定!$B$27/20)),1,0))</f>
        <v>0</v>
      </c>
      <c r="G10392" s="33" t="n">
        <f aca="false">$G10391+IF($F10392=1,1,0)</f>
        <v>5</v>
      </c>
      <c r="H10392" s="0" t="str">
        <f aca="false">IF($F10392=1,$G10392,"")</f>
        <v/>
      </c>
    </row>
    <row r="10393" customFormat="false" ht="15" hidden="false" customHeight="false" outlineLevel="0" collapsed="false">
      <c r="A10393" s="30" t="n">
        <v>1623.59375</v>
      </c>
      <c r="B10393" s="31" t="n">
        <v>6.0366</v>
      </c>
      <c r="C10393" s="32" t="n">
        <f aca="false">IF($A10393="","",IF(設定!$B$21="dB",10^($B10393/20),ABS($B10393)))</f>
        <v>2.00368755145297</v>
      </c>
      <c r="D10393" s="32" t="n">
        <f aca="false">IF($A10393="","",$A10393^2)</f>
        <v>2636056.66503906</v>
      </c>
      <c r="E10393" s="32" t="n">
        <f aca="false">IF($A10393="","",IF($C10393&lt;=0,"",1/$C10393^2))</f>
        <v>0.249080655514936</v>
      </c>
      <c r="F10393" s="33" t="n">
        <f aca="false">IF(OR(ROW()-設定!$B$30&lt;2,ROW()+設定!$B$30&gt;13701,N($A10393)&lt;=0,N(INDEX($A$2:$A$13701,MIN(13700,MAX(1,ROW()-1+設定!$B$30))))&lt;=0,$A10393&lt;設定!$B$28,$A10393&gt;設定!$B$29),0,IF(AND($C10393&gt;=MAX(INDEX($C$1:$C$13701,MAX(1,ROW()-設定!$B$24)):INDEX($C$1:$C$13701,MAX(1,ROW()-1))),$C10393&gt;MAX(INDEX($C$1:$C$13701,MIN(13701,ROW()+1)):INDEX($C$1:$C$13701,MIN(13701,ROW()+設定!$B$24))),$C10393&gt;=設定!$B$32,$C10393&gt;=MAX(MIN(INDEX($C$1:$C$13701,MAX(1,ROW()-設定!$B$26)):INDEX($C$1:$C$13701,MAX(1,ROW()-1))),MIN(INDEX($C$1:$C$13701,MIN(13701,ROW()+1)):INDEX($C$1:$C$13701,MIN(13701,ROW()+設定!$B$26))))*10^(設定!$B$27/20)),1,0))</f>
        <v>0</v>
      </c>
      <c r="G10393" s="33" t="n">
        <f aca="false">$G10392+IF($F10393=1,1,0)</f>
        <v>5</v>
      </c>
      <c r="H10393" s="0" t="str">
        <f aca="false">IF($F10393=1,$G10393,"")</f>
        <v/>
      </c>
    </row>
    <row r="10394" customFormat="false" ht="15" hidden="false" customHeight="false" outlineLevel="0" collapsed="false">
      <c r="A10394" s="30" t="n">
        <v>1623.75</v>
      </c>
      <c r="B10394" s="31" t="n">
        <v>6.1989</v>
      </c>
      <c r="C10394" s="32" t="n">
        <f aca="false">IF($A10394="","",IF(設定!$B$21="dB",10^($B10394/20),ABS($B10394)))</f>
        <v>2.04147939089725</v>
      </c>
      <c r="D10394" s="32" t="n">
        <f aca="false">IF($A10394="","",$A10394^2)</f>
        <v>2636564.0625</v>
      </c>
      <c r="E10394" s="32" t="n">
        <f aca="false">IF($A10394="","",IF($C10394&lt;=0,"",1/$C10394^2))</f>
        <v>0.23994405828333</v>
      </c>
      <c r="F10394" s="33" t="n">
        <f aca="false">IF(OR(ROW()-設定!$B$30&lt;2,ROW()+設定!$B$30&gt;13701,N($A10394)&lt;=0,N(INDEX($A$2:$A$13701,MIN(13700,MAX(1,ROW()-1+設定!$B$30))))&lt;=0,$A10394&lt;設定!$B$28,$A10394&gt;設定!$B$29),0,IF(AND($C10394&gt;=MAX(INDEX($C$1:$C$13701,MAX(1,ROW()-設定!$B$24)):INDEX($C$1:$C$13701,MAX(1,ROW()-1))),$C10394&gt;MAX(INDEX($C$1:$C$13701,MIN(13701,ROW()+1)):INDEX($C$1:$C$13701,MIN(13701,ROW()+設定!$B$24))),$C10394&gt;=設定!$B$32,$C10394&gt;=MAX(MIN(INDEX($C$1:$C$13701,MAX(1,ROW()-設定!$B$26)):INDEX($C$1:$C$13701,MAX(1,ROW()-1))),MIN(INDEX($C$1:$C$13701,MIN(13701,ROW()+1)):INDEX($C$1:$C$13701,MIN(13701,ROW()+設定!$B$26))))*10^(設定!$B$27/20)),1,0))</f>
        <v>0</v>
      </c>
      <c r="G10394" s="33" t="n">
        <f aca="false">$G10393+IF($F10394=1,1,0)</f>
        <v>5</v>
      </c>
      <c r="H10394" s="0" t="str">
        <f aca="false">IF($F10394=1,$G10394,"")</f>
        <v/>
      </c>
    </row>
    <row r="10395" customFormat="false" ht="15" hidden="false" customHeight="false" outlineLevel="0" collapsed="false">
      <c r="A10395" s="30" t="n">
        <v>1623.90625</v>
      </c>
      <c r="B10395" s="31" t="n">
        <v>6.1844</v>
      </c>
      <c r="C10395" s="32" t="n">
        <f aca="false">IF($A10395="","",IF(設定!$B$21="dB",10^($B10395/20),ABS($B10395)))</f>
        <v>2.03807424091327</v>
      </c>
      <c r="D10395" s="32" t="n">
        <f aca="false">IF($A10395="","",$A10395^2)</f>
        <v>2637071.50878906</v>
      </c>
      <c r="E10395" s="32" t="n">
        <f aca="false">IF($A10395="","",IF($C10395&lt;=0,"",1/$C10395^2))</f>
        <v>0.240746509967081</v>
      </c>
      <c r="F10395" s="33" t="n">
        <f aca="false">IF(OR(ROW()-設定!$B$30&lt;2,ROW()+設定!$B$30&gt;13701,N($A10395)&lt;=0,N(INDEX($A$2:$A$13701,MIN(13700,MAX(1,ROW()-1+設定!$B$30))))&lt;=0,$A10395&lt;設定!$B$28,$A10395&gt;設定!$B$29),0,IF(AND($C10395&gt;=MAX(INDEX($C$1:$C$13701,MAX(1,ROW()-設定!$B$24)):INDEX($C$1:$C$13701,MAX(1,ROW()-1))),$C10395&gt;MAX(INDEX($C$1:$C$13701,MIN(13701,ROW()+1)):INDEX($C$1:$C$13701,MIN(13701,ROW()+設定!$B$24))),$C10395&gt;=設定!$B$32,$C10395&gt;=MAX(MIN(INDEX($C$1:$C$13701,MAX(1,ROW()-設定!$B$26)):INDEX($C$1:$C$13701,MAX(1,ROW()-1))),MIN(INDEX($C$1:$C$13701,MIN(13701,ROW()+1)):INDEX($C$1:$C$13701,MIN(13701,ROW()+設定!$B$26))))*10^(設定!$B$27/20)),1,0))</f>
        <v>0</v>
      </c>
      <c r="G10395" s="33" t="n">
        <f aca="false">$G10394+IF($F10395=1,1,0)</f>
        <v>5</v>
      </c>
      <c r="H10395" s="0" t="str">
        <f aca="false">IF($F10395=1,$G10395,"")</f>
        <v/>
      </c>
    </row>
    <row r="10396" customFormat="false" ht="15" hidden="false" customHeight="false" outlineLevel="0" collapsed="false">
      <c r="A10396" s="30" t="n">
        <v>1624.0625</v>
      </c>
      <c r="B10396" s="31" t="n">
        <v>6.1154</v>
      </c>
      <c r="C10396" s="32" t="n">
        <f aca="false">IF($A10396="","",IF(設定!$B$21="dB",10^($B10396/20),ABS($B10396)))</f>
        <v>2.02194808235186</v>
      </c>
      <c r="D10396" s="32" t="n">
        <f aca="false">IF($A10396="","",$A10396^2)</f>
        <v>2637579.00390625</v>
      </c>
      <c r="E10396" s="32" t="n">
        <f aca="false">IF($A10396="","",IF($C10396&lt;=0,"",1/$C10396^2))</f>
        <v>0.24460199789105</v>
      </c>
      <c r="F10396" s="33" t="n">
        <f aca="false">IF(OR(ROW()-設定!$B$30&lt;2,ROW()+設定!$B$30&gt;13701,N($A10396)&lt;=0,N(INDEX($A$2:$A$13701,MIN(13700,MAX(1,ROW()-1+設定!$B$30))))&lt;=0,$A10396&lt;設定!$B$28,$A10396&gt;設定!$B$29),0,IF(AND($C10396&gt;=MAX(INDEX($C$1:$C$13701,MAX(1,ROW()-設定!$B$24)):INDEX($C$1:$C$13701,MAX(1,ROW()-1))),$C10396&gt;MAX(INDEX($C$1:$C$13701,MIN(13701,ROW()+1)):INDEX($C$1:$C$13701,MIN(13701,ROW()+設定!$B$24))),$C10396&gt;=設定!$B$32,$C10396&gt;=MAX(MIN(INDEX($C$1:$C$13701,MAX(1,ROW()-設定!$B$26)):INDEX($C$1:$C$13701,MAX(1,ROW()-1))),MIN(INDEX($C$1:$C$13701,MIN(13701,ROW()+1)):INDEX($C$1:$C$13701,MIN(13701,ROW()+設定!$B$26))))*10^(設定!$B$27/20)),1,0))</f>
        <v>0</v>
      </c>
      <c r="G10396" s="33" t="n">
        <f aca="false">$G10395+IF($F10396=1,1,0)</f>
        <v>5</v>
      </c>
      <c r="H10396" s="0" t="str">
        <f aca="false">IF($F10396=1,$G10396,"")</f>
        <v/>
      </c>
    </row>
    <row r="10397" customFormat="false" ht="15" hidden="false" customHeight="false" outlineLevel="0" collapsed="false">
      <c r="A10397" s="30" t="n">
        <v>1624.21875</v>
      </c>
      <c r="B10397" s="31" t="n">
        <v>6.019</v>
      </c>
      <c r="C10397" s="32" t="n">
        <f aca="false">IF($A10397="","",IF(設定!$B$21="dB",10^($B10397/20),ABS($B10397)))</f>
        <v>1.99963164027961</v>
      </c>
      <c r="D10397" s="32" t="n">
        <f aca="false">IF($A10397="","",$A10397^2)</f>
        <v>2638086.54785156</v>
      </c>
      <c r="E10397" s="32" t="n">
        <f aca="false">IF($A10397="","",IF($C10397&lt;=0,"",1/$C10397^2))</f>
        <v>0.250092115378012</v>
      </c>
      <c r="F10397" s="33" t="n">
        <f aca="false">IF(OR(ROW()-設定!$B$30&lt;2,ROW()+設定!$B$30&gt;13701,N($A10397)&lt;=0,N(INDEX($A$2:$A$13701,MIN(13700,MAX(1,ROW()-1+設定!$B$30))))&lt;=0,$A10397&lt;設定!$B$28,$A10397&gt;設定!$B$29),0,IF(AND($C10397&gt;=MAX(INDEX($C$1:$C$13701,MAX(1,ROW()-設定!$B$24)):INDEX($C$1:$C$13701,MAX(1,ROW()-1))),$C10397&gt;MAX(INDEX($C$1:$C$13701,MIN(13701,ROW()+1)):INDEX($C$1:$C$13701,MIN(13701,ROW()+設定!$B$24))),$C10397&gt;=設定!$B$32,$C10397&gt;=MAX(MIN(INDEX($C$1:$C$13701,MAX(1,ROW()-設定!$B$26)):INDEX($C$1:$C$13701,MAX(1,ROW()-1))),MIN(INDEX($C$1:$C$13701,MIN(13701,ROW()+1)):INDEX($C$1:$C$13701,MIN(13701,ROW()+設定!$B$26))))*10^(設定!$B$27/20)),1,0))</f>
        <v>0</v>
      </c>
      <c r="G10397" s="33" t="n">
        <f aca="false">$G10396+IF($F10397=1,1,0)</f>
        <v>5</v>
      </c>
      <c r="H10397" s="0" t="str">
        <f aca="false">IF($F10397=1,$G10397,"")</f>
        <v/>
      </c>
    </row>
    <row r="10398" customFormat="false" ht="15" hidden="false" customHeight="false" outlineLevel="0" collapsed="false">
      <c r="A10398" s="30" t="n">
        <v>1624.375</v>
      </c>
      <c r="B10398" s="31" t="n">
        <v>6.0713</v>
      </c>
      <c r="C10398" s="32" t="n">
        <f aca="false">IF($A10398="","",IF(設定!$B$21="dB",10^($B10398/20),ABS($B10398)))</f>
        <v>2.0117082640853</v>
      </c>
      <c r="D10398" s="32" t="n">
        <f aca="false">IF($A10398="","",$A10398^2)</f>
        <v>2638594.140625</v>
      </c>
      <c r="E10398" s="32" t="n">
        <f aca="false">IF($A10398="","",IF($C10398&lt;=0,"",1/$C10398^2))</f>
        <v>0.247098437956875</v>
      </c>
      <c r="F10398" s="33" t="n">
        <f aca="false">IF(OR(ROW()-設定!$B$30&lt;2,ROW()+設定!$B$30&gt;13701,N($A10398)&lt;=0,N(INDEX($A$2:$A$13701,MIN(13700,MAX(1,ROW()-1+設定!$B$30))))&lt;=0,$A10398&lt;設定!$B$28,$A10398&gt;設定!$B$29),0,IF(AND($C10398&gt;=MAX(INDEX($C$1:$C$13701,MAX(1,ROW()-設定!$B$24)):INDEX($C$1:$C$13701,MAX(1,ROW()-1))),$C10398&gt;MAX(INDEX($C$1:$C$13701,MIN(13701,ROW()+1)):INDEX($C$1:$C$13701,MIN(13701,ROW()+設定!$B$24))),$C10398&gt;=設定!$B$32,$C10398&gt;=MAX(MIN(INDEX($C$1:$C$13701,MAX(1,ROW()-設定!$B$26)):INDEX($C$1:$C$13701,MAX(1,ROW()-1))),MIN(INDEX($C$1:$C$13701,MIN(13701,ROW()+1)):INDEX($C$1:$C$13701,MIN(13701,ROW()+設定!$B$26))))*10^(設定!$B$27/20)),1,0))</f>
        <v>0</v>
      </c>
      <c r="G10398" s="33" t="n">
        <f aca="false">$G10397+IF($F10398=1,1,0)</f>
        <v>5</v>
      </c>
      <c r="H10398" s="0" t="str">
        <f aca="false">IF($F10398=1,$G10398,"")</f>
        <v/>
      </c>
    </row>
    <row r="10399" customFormat="false" ht="15" hidden="false" customHeight="false" outlineLevel="0" collapsed="false">
      <c r="A10399" s="30" t="n">
        <v>1624.53125</v>
      </c>
      <c r="B10399" s="31" t="n">
        <v>6.1632</v>
      </c>
      <c r="C10399" s="32" t="n">
        <f aca="false">IF($A10399="","",IF(設定!$B$21="dB",10^($B10399/20),ABS($B10399)))</f>
        <v>2.03310589687076</v>
      </c>
      <c r="D10399" s="32" t="n">
        <f aca="false">IF($A10399="","",$A10399^2)</f>
        <v>2639101.78222656</v>
      </c>
      <c r="E10399" s="32" t="n">
        <f aca="false">IF($A10399="","",IF($C10399&lt;=0,"",1/$C10399^2))</f>
        <v>0.241924582365485</v>
      </c>
      <c r="F10399" s="33" t="n">
        <f aca="false">IF(OR(ROW()-設定!$B$30&lt;2,ROW()+設定!$B$30&gt;13701,N($A10399)&lt;=0,N(INDEX($A$2:$A$13701,MIN(13700,MAX(1,ROW()-1+設定!$B$30))))&lt;=0,$A10399&lt;設定!$B$28,$A10399&gt;設定!$B$29),0,IF(AND($C10399&gt;=MAX(INDEX($C$1:$C$13701,MAX(1,ROW()-設定!$B$24)):INDEX($C$1:$C$13701,MAX(1,ROW()-1))),$C10399&gt;MAX(INDEX($C$1:$C$13701,MIN(13701,ROW()+1)):INDEX($C$1:$C$13701,MIN(13701,ROW()+設定!$B$24))),$C10399&gt;=設定!$B$32,$C10399&gt;=MAX(MIN(INDEX($C$1:$C$13701,MAX(1,ROW()-設定!$B$26)):INDEX($C$1:$C$13701,MAX(1,ROW()-1))),MIN(INDEX($C$1:$C$13701,MIN(13701,ROW()+1)):INDEX($C$1:$C$13701,MIN(13701,ROW()+設定!$B$26))))*10^(設定!$B$27/20)),1,0))</f>
        <v>0</v>
      </c>
      <c r="G10399" s="33" t="n">
        <f aca="false">$G10398+IF($F10399=1,1,0)</f>
        <v>5</v>
      </c>
      <c r="H10399" s="0" t="str">
        <f aca="false">IF($F10399=1,$G10399,"")</f>
        <v/>
      </c>
    </row>
    <row r="10400" customFormat="false" ht="15" hidden="false" customHeight="false" outlineLevel="0" collapsed="false">
      <c r="A10400" s="30" t="n">
        <v>1624.6875</v>
      </c>
      <c r="B10400" s="31" t="n">
        <v>6.2457</v>
      </c>
      <c r="C10400" s="32" t="n">
        <f aca="false">IF($A10400="","",IF(設定!$B$21="dB",10^($B10400/20),ABS($B10400)))</f>
        <v>2.05250866859032</v>
      </c>
      <c r="D10400" s="32" t="n">
        <f aca="false">IF($A10400="","",$A10400^2)</f>
        <v>2639609.47265625</v>
      </c>
      <c r="E10400" s="32" t="n">
        <f aca="false">IF($A10400="","",IF($C10400&lt;=0,"",1/$C10400^2))</f>
        <v>0.237372279298921</v>
      </c>
      <c r="F10400" s="33" t="n">
        <f aca="false">IF(OR(ROW()-設定!$B$30&lt;2,ROW()+設定!$B$30&gt;13701,N($A10400)&lt;=0,N(INDEX($A$2:$A$13701,MIN(13700,MAX(1,ROW()-1+設定!$B$30))))&lt;=0,$A10400&lt;設定!$B$28,$A10400&gt;設定!$B$29),0,IF(AND($C10400&gt;=MAX(INDEX($C$1:$C$13701,MAX(1,ROW()-設定!$B$24)):INDEX($C$1:$C$13701,MAX(1,ROW()-1))),$C10400&gt;MAX(INDEX($C$1:$C$13701,MIN(13701,ROW()+1)):INDEX($C$1:$C$13701,MIN(13701,ROW()+設定!$B$24))),$C10400&gt;=設定!$B$32,$C10400&gt;=MAX(MIN(INDEX($C$1:$C$13701,MAX(1,ROW()-設定!$B$26)):INDEX($C$1:$C$13701,MAX(1,ROW()-1))),MIN(INDEX($C$1:$C$13701,MIN(13701,ROW()+1)):INDEX($C$1:$C$13701,MIN(13701,ROW()+設定!$B$26))))*10^(設定!$B$27/20)),1,0))</f>
        <v>0</v>
      </c>
      <c r="G10400" s="33" t="n">
        <f aca="false">$G10399+IF($F10400=1,1,0)</f>
        <v>5</v>
      </c>
      <c r="H10400" s="0" t="str">
        <f aca="false">IF($F10400=1,$G10400,"")</f>
        <v/>
      </c>
    </row>
    <row r="10401" customFormat="false" ht="15" hidden="false" customHeight="false" outlineLevel="0" collapsed="false">
      <c r="A10401" s="30" t="n">
        <v>1624.84375</v>
      </c>
      <c r="B10401" s="31" t="n">
        <v>6.2203</v>
      </c>
      <c r="C10401" s="32" t="n">
        <f aca="false">IF($A10401="","",IF(設定!$B$21="dB",10^($B10401/20),ABS($B10401)))</f>
        <v>2.04651531963903</v>
      </c>
      <c r="D10401" s="32" t="n">
        <f aca="false">IF($A10401="","",$A10401^2)</f>
        <v>2640117.21191406</v>
      </c>
      <c r="E10401" s="32" t="n">
        <f aca="false">IF($A10401="","",IF($C10401&lt;=0,"",1/$C10401^2))</f>
        <v>0.238764634445007</v>
      </c>
      <c r="F10401" s="33" t="n">
        <f aca="false">IF(OR(ROW()-設定!$B$30&lt;2,ROW()+設定!$B$30&gt;13701,N($A10401)&lt;=0,N(INDEX($A$2:$A$13701,MIN(13700,MAX(1,ROW()-1+設定!$B$30))))&lt;=0,$A10401&lt;設定!$B$28,$A10401&gt;設定!$B$29),0,IF(AND($C10401&gt;=MAX(INDEX($C$1:$C$13701,MAX(1,ROW()-設定!$B$24)):INDEX($C$1:$C$13701,MAX(1,ROW()-1))),$C10401&gt;MAX(INDEX($C$1:$C$13701,MIN(13701,ROW()+1)):INDEX($C$1:$C$13701,MIN(13701,ROW()+設定!$B$24))),$C10401&gt;=設定!$B$32,$C10401&gt;=MAX(MIN(INDEX($C$1:$C$13701,MAX(1,ROW()-設定!$B$26)):INDEX($C$1:$C$13701,MAX(1,ROW()-1))),MIN(INDEX($C$1:$C$13701,MIN(13701,ROW()+1)):INDEX($C$1:$C$13701,MIN(13701,ROW()+設定!$B$26))))*10^(設定!$B$27/20)),1,0))</f>
        <v>0</v>
      </c>
      <c r="G10401" s="33" t="n">
        <f aca="false">$G10400+IF($F10401=1,1,0)</f>
        <v>5</v>
      </c>
      <c r="H10401" s="0" t="str">
        <f aca="false">IF($F10401=1,$G10401,"")</f>
        <v/>
      </c>
    </row>
    <row r="10402" customFormat="false" ht="15" hidden="false" customHeight="false" outlineLevel="0" collapsed="false">
      <c r="A10402" s="30" t="n">
        <v>1625</v>
      </c>
      <c r="B10402" s="31" t="n">
        <v>6.1222</v>
      </c>
      <c r="C10402" s="32" t="n">
        <f aca="false">IF($A10402="","",IF(設定!$B$21="dB",10^($B10402/20),ABS($B10402)))</f>
        <v>2.0235316426935</v>
      </c>
      <c r="D10402" s="32" t="n">
        <f aca="false">IF($A10402="","",$A10402^2)</f>
        <v>2640625</v>
      </c>
      <c r="E10402" s="32" t="n">
        <f aca="false">IF($A10402="","",IF($C10402&lt;=0,"",1/$C10402^2))</f>
        <v>0.244219310065907</v>
      </c>
      <c r="F10402" s="33" t="n">
        <f aca="false">IF(OR(ROW()-設定!$B$30&lt;2,ROW()+設定!$B$30&gt;13701,N($A10402)&lt;=0,N(INDEX($A$2:$A$13701,MIN(13700,MAX(1,ROW()-1+設定!$B$30))))&lt;=0,$A10402&lt;設定!$B$28,$A10402&gt;設定!$B$29),0,IF(AND($C10402&gt;=MAX(INDEX($C$1:$C$13701,MAX(1,ROW()-設定!$B$24)):INDEX($C$1:$C$13701,MAX(1,ROW()-1))),$C10402&gt;MAX(INDEX($C$1:$C$13701,MIN(13701,ROW()+1)):INDEX($C$1:$C$13701,MIN(13701,ROW()+設定!$B$24))),$C10402&gt;=設定!$B$32,$C10402&gt;=MAX(MIN(INDEX($C$1:$C$13701,MAX(1,ROW()-設定!$B$26)):INDEX($C$1:$C$13701,MAX(1,ROW()-1))),MIN(INDEX($C$1:$C$13701,MIN(13701,ROW()+1)):INDEX($C$1:$C$13701,MIN(13701,ROW()+設定!$B$26))))*10^(設定!$B$27/20)),1,0))</f>
        <v>0</v>
      </c>
      <c r="G10402" s="33" t="n">
        <f aca="false">$G10401+IF($F10402=1,1,0)</f>
        <v>5</v>
      </c>
      <c r="H10402" s="0" t="str">
        <f aca="false">IF($F10402=1,$G10402,"")</f>
        <v/>
      </c>
    </row>
    <row r="10403" customFormat="false" ht="15" hidden="false" customHeight="false" outlineLevel="0" collapsed="false">
      <c r="A10403" s="30" t="n">
        <v>1625.15625</v>
      </c>
      <c r="B10403" s="31" t="n">
        <v>6.2332</v>
      </c>
      <c r="C10403" s="32" t="n">
        <f aca="false">IF($A10403="","",IF(設定!$B$21="dB",10^($B10403/20),ABS($B10403)))</f>
        <v>2.04955699558449</v>
      </c>
      <c r="D10403" s="32" t="n">
        <f aca="false">IF($A10403="","",$A10403^2)</f>
        <v>2641132.83691406</v>
      </c>
      <c r="E10403" s="32" t="n">
        <f aca="false">IF($A10403="","",IF($C10403&lt;=0,"",1/$C10403^2))</f>
        <v>0.238056475804261</v>
      </c>
      <c r="F10403" s="33" t="n">
        <f aca="false">IF(OR(ROW()-設定!$B$30&lt;2,ROW()+設定!$B$30&gt;13701,N($A10403)&lt;=0,N(INDEX($A$2:$A$13701,MIN(13700,MAX(1,ROW()-1+設定!$B$30))))&lt;=0,$A10403&lt;設定!$B$28,$A10403&gt;設定!$B$29),0,IF(AND($C10403&gt;=MAX(INDEX($C$1:$C$13701,MAX(1,ROW()-設定!$B$24)):INDEX($C$1:$C$13701,MAX(1,ROW()-1))),$C10403&gt;MAX(INDEX($C$1:$C$13701,MIN(13701,ROW()+1)):INDEX($C$1:$C$13701,MIN(13701,ROW()+設定!$B$24))),$C10403&gt;=設定!$B$32,$C10403&gt;=MAX(MIN(INDEX($C$1:$C$13701,MAX(1,ROW()-設定!$B$26)):INDEX($C$1:$C$13701,MAX(1,ROW()-1))),MIN(INDEX($C$1:$C$13701,MIN(13701,ROW()+1)):INDEX($C$1:$C$13701,MIN(13701,ROW()+設定!$B$26))))*10^(設定!$B$27/20)),1,0))</f>
        <v>0</v>
      </c>
      <c r="G10403" s="33" t="n">
        <f aca="false">$G10402+IF($F10403=1,1,0)</f>
        <v>5</v>
      </c>
      <c r="H10403" s="0" t="str">
        <f aca="false">IF($F10403=1,$G10403,"")</f>
        <v/>
      </c>
    </row>
    <row r="10404" customFormat="false" ht="15" hidden="false" customHeight="false" outlineLevel="0" collapsed="false">
      <c r="A10404" s="30" t="n">
        <v>1625.3125</v>
      </c>
      <c r="B10404" s="31" t="n">
        <v>6.3992</v>
      </c>
      <c r="C10404" s="32" t="n">
        <f aca="false">IF($A10404="","",IF(設定!$B$21="dB",10^($B10404/20),ABS($B10404)))</f>
        <v>2.08910370843053</v>
      </c>
      <c r="D10404" s="32" t="n">
        <f aca="false">IF($A10404="","",$A10404^2)</f>
        <v>2641640.72265625</v>
      </c>
      <c r="E10404" s="32" t="n">
        <f aca="false">IF($A10404="","",IF($C10404&lt;=0,"",1/$C10404^2))</f>
        <v>0.229128968505377</v>
      </c>
      <c r="F10404" s="33" t="n">
        <f aca="false">IF(OR(ROW()-設定!$B$30&lt;2,ROW()+設定!$B$30&gt;13701,N($A10404)&lt;=0,N(INDEX($A$2:$A$13701,MIN(13700,MAX(1,ROW()-1+設定!$B$30))))&lt;=0,$A10404&lt;設定!$B$28,$A10404&gt;設定!$B$29),0,IF(AND($C10404&gt;=MAX(INDEX($C$1:$C$13701,MAX(1,ROW()-設定!$B$24)):INDEX($C$1:$C$13701,MAX(1,ROW()-1))),$C10404&gt;MAX(INDEX($C$1:$C$13701,MIN(13701,ROW()+1)):INDEX($C$1:$C$13701,MIN(13701,ROW()+設定!$B$24))),$C10404&gt;=設定!$B$32,$C10404&gt;=MAX(MIN(INDEX($C$1:$C$13701,MAX(1,ROW()-設定!$B$26)):INDEX($C$1:$C$13701,MAX(1,ROW()-1))),MIN(INDEX($C$1:$C$13701,MIN(13701,ROW()+1)):INDEX($C$1:$C$13701,MIN(13701,ROW()+設定!$B$26))))*10^(設定!$B$27/20)),1,0))</f>
        <v>0</v>
      </c>
      <c r="G10404" s="33" t="n">
        <f aca="false">$G10403+IF($F10404=1,1,0)</f>
        <v>5</v>
      </c>
      <c r="H10404" s="0" t="str">
        <f aca="false">IF($F10404=1,$G10404,"")</f>
        <v/>
      </c>
    </row>
    <row r="10405" customFormat="false" ht="15" hidden="false" customHeight="false" outlineLevel="0" collapsed="false">
      <c r="A10405" s="30" t="n">
        <v>1625.46875</v>
      </c>
      <c r="B10405" s="31" t="n">
        <v>6.4655</v>
      </c>
      <c r="C10405" s="32" t="n">
        <f aca="false">IF($A10405="","",IF(設定!$B$21="dB",10^($B10405/20),ABS($B10405)))</f>
        <v>2.1051109970573</v>
      </c>
      <c r="D10405" s="32" t="n">
        <f aca="false">IF($A10405="","",$A10405^2)</f>
        <v>2642148.65722656</v>
      </c>
      <c r="E10405" s="32" t="n">
        <f aca="false">IF($A10405="","",IF($C10405&lt;=0,"",1/$C10405^2))</f>
        <v>0.225657618260752</v>
      </c>
      <c r="F10405" s="33" t="n">
        <f aca="false">IF(OR(ROW()-設定!$B$30&lt;2,ROW()+設定!$B$30&gt;13701,N($A10405)&lt;=0,N(INDEX($A$2:$A$13701,MIN(13700,MAX(1,ROW()-1+設定!$B$30))))&lt;=0,$A10405&lt;設定!$B$28,$A10405&gt;設定!$B$29),0,IF(AND($C10405&gt;=MAX(INDEX($C$1:$C$13701,MAX(1,ROW()-設定!$B$24)):INDEX($C$1:$C$13701,MAX(1,ROW()-1))),$C10405&gt;MAX(INDEX($C$1:$C$13701,MIN(13701,ROW()+1)):INDEX($C$1:$C$13701,MIN(13701,ROW()+設定!$B$24))),$C10405&gt;=設定!$B$32,$C10405&gt;=MAX(MIN(INDEX($C$1:$C$13701,MAX(1,ROW()-設定!$B$26)):INDEX($C$1:$C$13701,MAX(1,ROW()-1))),MIN(INDEX($C$1:$C$13701,MIN(13701,ROW()+1)):INDEX($C$1:$C$13701,MIN(13701,ROW()+設定!$B$26))))*10^(設定!$B$27/20)),1,0))</f>
        <v>0</v>
      </c>
      <c r="G10405" s="33" t="n">
        <f aca="false">$G10404+IF($F10405=1,1,0)</f>
        <v>5</v>
      </c>
      <c r="H10405" s="0" t="str">
        <f aca="false">IF($F10405=1,$G10405,"")</f>
        <v/>
      </c>
    </row>
    <row r="10406" customFormat="false" ht="15" hidden="false" customHeight="false" outlineLevel="0" collapsed="false">
      <c r="A10406" s="30" t="n">
        <v>1625.625</v>
      </c>
      <c r="B10406" s="31" t="n">
        <v>6.2589</v>
      </c>
      <c r="C10406" s="32" t="n">
        <f aca="false">IF($A10406="","",IF(設定!$B$21="dB",10^($B10406/20),ABS($B10406)))</f>
        <v>2.05563025000273</v>
      </c>
      <c r="D10406" s="32" t="n">
        <f aca="false">IF($A10406="","",$A10406^2)</f>
        <v>2642656.640625</v>
      </c>
      <c r="E10406" s="32" t="n">
        <f aca="false">IF($A10406="","",IF($C10406&lt;=0,"",1/$C10406^2))</f>
        <v>0.236651902383948</v>
      </c>
      <c r="F10406" s="33" t="n">
        <f aca="false">IF(OR(ROW()-設定!$B$30&lt;2,ROW()+設定!$B$30&gt;13701,N($A10406)&lt;=0,N(INDEX($A$2:$A$13701,MIN(13700,MAX(1,ROW()-1+設定!$B$30))))&lt;=0,$A10406&lt;設定!$B$28,$A10406&gt;設定!$B$29),0,IF(AND($C10406&gt;=MAX(INDEX($C$1:$C$13701,MAX(1,ROW()-設定!$B$24)):INDEX($C$1:$C$13701,MAX(1,ROW()-1))),$C10406&gt;MAX(INDEX($C$1:$C$13701,MIN(13701,ROW()+1)):INDEX($C$1:$C$13701,MIN(13701,ROW()+設定!$B$24))),$C10406&gt;=設定!$B$32,$C10406&gt;=MAX(MIN(INDEX($C$1:$C$13701,MAX(1,ROW()-設定!$B$26)):INDEX($C$1:$C$13701,MAX(1,ROW()-1))),MIN(INDEX($C$1:$C$13701,MIN(13701,ROW()+1)):INDEX($C$1:$C$13701,MIN(13701,ROW()+設定!$B$26))))*10^(設定!$B$27/20)),1,0))</f>
        <v>0</v>
      </c>
      <c r="G10406" s="33" t="n">
        <f aca="false">$G10405+IF($F10406=1,1,0)</f>
        <v>5</v>
      </c>
      <c r="H10406" s="0" t="str">
        <f aca="false">IF($F10406=1,$G10406,"")</f>
        <v/>
      </c>
    </row>
    <row r="10407" customFormat="false" ht="15" hidden="false" customHeight="false" outlineLevel="0" collapsed="false">
      <c r="A10407" s="30" t="n">
        <v>1625.78125</v>
      </c>
      <c r="B10407" s="31" t="n">
        <v>6.4034</v>
      </c>
      <c r="C10407" s="32" t="n">
        <f aca="false">IF($A10407="","",IF(設定!$B$21="dB",10^($B10407/20),ABS($B10407)))</f>
        <v>2.09011412390235</v>
      </c>
      <c r="D10407" s="32" t="n">
        <f aca="false">IF($A10407="","",$A10407^2)</f>
        <v>2643164.67285156</v>
      </c>
      <c r="E10407" s="32" t="n">
        <f aca="false">IF($A10407="","",IF($C10407&lt;=0,"",1/$C10407^2))</f>
        <v>0.228907488259986</v>
      </c>
      <c r="F10407" s="33" t="n">
        <f aca="false">IF(OR(ROW()-設定!$B$30&lt;2,ROW()+設定!$B$30&gt;13701,N($A10407)&lt;=0,N(INDEX($A$2:$A$13701,MIN(13700,MAX(1,ROW()-1+設定!$B$30))))&lt;=0,$A10407&lt;設定!$B$28,$A10407&gt;設定!$B$29),0,IF(AND($C10407&gt;=MAX(INDEX($C$1:$C$13701,MAX(1,ROW()-設定!$B$24)):INDEX($C$1:$C$13701,MAX(1,ROW()-1))),$C10407&gt;MAX(INDEX($C$1:$C$13701,MIN(13701,ROW()+1)):INDEX($C$1:$C$13701,MIN(13701,ROW()+設定!$B$24))),$C10407&gt;=設定!$B$32,$C10407&gt;=MAX(MIN(INDEX($C$1:$C$13701,MAX(1,ROW()-設定!$B$26)):INDEX($C$1:$C$13701,MAX(1,ROW()-1))),MIN(INDEX($C$1:$C$13701,MIN(13701,ROW()+1)):INDEX($C$1:$C$13701,MIN(13701,ROW()+設定!$B$26))))*10^(設定!$B$27/20)),1,0))</f>
        <v>0</v>
      </c>
      <c r="G10407" s="33" t="n">
        <f aca="false">$G10406+IF($F10407=1,1,0)</f>
        <v>5</v>
      </c>
      <c r="H10407" s="0" t="str">
        <f aca="false">IF($F10407=1,$G10407,"")</f>
        <v/>
      </c>
    </row>
    <row r="10408" customFormat="false" ht="15" hidden="false" customHeight="false" outlineLevel="0" collapsed="false">
      <c r="A10408" s="30" t="n">
        <v>1625.9375</v>
      </c>
      <c r="B10408" s="31" t="n">
        <v>6.2941</v>
      </c>
      <c r="C10408" s="32" t="n">
        <f aca="false">IF($A10408="","",IF(設定!$B$21="dB",10^($B10408/20),ABS($B10408)))</f>
        <v>2.06397769668382</v>
      </c>
      <c r="D10408" s="32" t="n">
        <f aca="false">IF($A10408="","",$A10408^2)</f>
        <v>2643672.75390625</v>
      </c>
      <c r="E10408" s="32" t="n">
        <f aca="false">IF($A10408="","",IF($C10408&lt;=0,"",1/$C10408^2))</f>
        <v>0.234741567347494</v>
      </c>
      <c r="F10408" s="33" t="n">
        <f aca="false">IF(OR(ROW()-設定!$B$30&lt;2,ROW()+設定!$B$30&gt;13701,N($A10408)&lt;=0,N(INDEX($A$2:$A$13701,MIN(13700,MAX(1,ROW()-1+設定!$B$30))))&lt;=0,$A10408&lt;設定!$B$28,$A10408&gt;設定!$B$29),0,IF(AND($C10408&gt;=MAX(INDEX($C$1:$C$13701,MAX(1,ROW()-設定!$B$24)):INDEX($C$1:$C$13701,MAX(1,ROW()-1))),$C10408&gt;MAX(INDEX($C$1:$C$13701,MIN(13701,ROW()+1)):INDEX($C$1:$C$13701,MIN(13701,ROW()+設定!$B$24))),$C10408&gt;=設定!$B$32,$C10408&gt;=MAX(MIN(INDEX($C$1:$C$13701,MAX(1,ROW()-設定!$B$26)):INDEX($C$1:$C$13701,MAX(1,ROW()-1))),MIN(INDEX($C$1:$C$13701,MIN(13701,ROW()+1)):INDEX($C$1:$C$13701,MIN(13701,ROW()+設定!$B$26))))*10^(設定!$B$27/20)),1,0))</f>
        <v>0</v>
      </c>
      <c r="G10408" s="33" t="n">
        <f aca="false">$G10407+IF($F10408=1,1,0)</f>
        <v>5</v>
      </c>
      <c r="H10408" s="0" t="str">
        <f aca="false">IF($F10408=1,$G10408,"")</f>
        <v/>
      </c>
    </row>
    <row r="10409" customFormat="false" ht="15" hidden="false" customHeight="false" outlineLevel="0" collapsed="false">
      <c r="A10409" s="30" t="n">
        <v>1626.09375</v>
      </c>
      <c r="B10409" s="31" t="n">
        <v>6.4467</v>
      </c>
      <c r="C10409" s="32" t="n">
        <f aca="false">IF($A10409="","",IF(設定!$B$21="dB",10^($B10409/20),ABS($B10409)))</f>
        <v>2.1005595590997</v>
      </c>
      <c r="D10409" s="32" t="n">
        <f aca="false">IF($A10409="","",$A10409^2)</f>
        <v>2644180.88378906</v>
      </c>
      <c r="E10409" s="32" t="n">
        <f aca="false">IF($A10409="","",IF($C10409&lt;=0,"",1/$C10409^2))</f>
        <v>0.22663657584889</v>
      </c>
      <c r="F10409" s="33" t="n">
        <f aca="false">IF(OR(ROW()-設定!$B$30&lt;2,ROW()+設定!$B$30&gt;13701,N($A10409)&lt;=0,N(INDEX($A$2:$A$13701,MIN(13700,MAX(1,ROW()-1+設定!$B$30))))&lt;=0,$A10409&lt;設定!$B$28,$A10409&gt;設定!$B$29),0,IF(AND($C10409&gt;=MAX(INDEX($C$1:$C$13701,MAX(1,ROW()-設定!$B$24)):INDEX($C$1:$C$13701,MAX(1,ROW()-1))),$C10409&gt;MAX(INDEX($C$1:$C$13701,MIN(13701,ROW()+1)):INDEX($C$1:$C$13701,MIN(13701,ROW()+設定!$B$24))),$C10409&gt;=設定!$B$32,$C10409&gt;=MAX(MIN(INDEX($C$1:$C$13701,MAX(1,ROW()-設定!$B$26)):INDEX($C$1:$C$13701,MAX(1,ROW()-1))),MIN(INDEX($C$1:$C$13701,MIN(13701,ROW()+1)):INDEX($C$1:$C$13701,MIN(13701,ROW()+設定!$B$26))))*10^(設定!$B$27/20)),1,0))</f>
        <v>0</v>
      </c>
      <c r="G10409" s="33" t="n">
        <f aca="false">$G10408+IF($F10409=1,1,0)</f>
        <v>5</v>
      </c>
      <c r="H10409" s="0" t="str">
        <f aca="false">IF($F10409=1,$G10409,"")</f>
        <v/>
      </c>
    </row>
    <row r="10410" customFormat="false" ht="15" hidden="false" customHeight="false" outlineLevel="0" collapsed="false">
      <c r="A10410" s="30" t="n">
        <v>1626.25</v>
      </c>
      <c r="B10410" s="31" t="n">
        <v>6.9098</v>
      </c>
      <c r="C10410" s="32" t="n">
        <f aca="false">IF($A10410="","",IF(設定!$B$21="dB",10^($B10410/20),ABS($B10410)))</f>
        <v>2.21559307980954</v>
      </c>
      <c r="D10410" s="32" t="n">
        <f aca="false">IF($A10410="","",$A10410^2)</f>
        <v>2644689.0625</v>
      </c>
      <c r="E10410" s="32" t="n">
        <f aca="false">IF($A10410="","",IF($C10410&lt;=0,"",1/$C10410^2))</f>
        <v>0.203713588912023</v>
      </c>
      <c r="F10410" s="33" t="n">
        <f aca="false">IF(OR(ROW()-設定!$B$30&lt;2,ROW()+設定!$B$30&gt;13701,N($A10410)&lt;=0,N(INDEX($A$2:$A$13701,MIN(13700,MAX(1,ROW()-1+設定!$B$30))))&lt;=0,$A10410&lt;設定!$B$28,$A10410&gt;設定!$B$29),0,IF(AND($C10410&gt;=MAX(INDEX($C$1:$C$13701,MAX(1,ROW()-設定!$B$24)):INDEX($C$1:$C$13701,MAX(1,ROW()-1))),$C10410&gt;MAX(INDEX($C$1:$C$13701,MIN(13701,ROW()+1)):INDEX($C$1:$C$13701,MIN(13701,ROW()+設定!$B$24))),$C10410&gt;=設定!$B$32,$C10410&gt;=MAX(MIN(INDEX($C$1:$C$13701,MAX(1,ROW()-設定!$B$26)):INDEX($C$1:$C$13701,MAX(1,ROW()-1))),MIN(INDEX($C$1:$C$13701,MIN(13701,ROW()+1)):INDEX($C$1:$C$13701,MIN(13701,ROW()+設定!$B$26))))*10^(設定!$B$27/20)),1,0))</f>
        <v>0</v>
      </c>
      <c r="G10410" s="33" t="n">
        <f aca="false">$G10409+IF($F10410=1,1,0)</f>
        <v>5</v>
      </c>
      <c r="H10410" s="0" t="str">
        <f aca="false">IF($F10410=1,$G10410,"")</f>
        <v/>
      </c>
    </row>
    <row r="10411" customFormat="false" ht="15" hidden="false" customHeight="false" outlineLevel="0" collapsed="false">
      <c r="A10411" s="30" t="n">
        <v>1626.40625</v>
      </c>
      <c r="B10411" s="31" t="n">
        <v>6.5789</v>
      </c>
      <c r="C10411" s="32" t="n">
        <f aca="false">IF($A10411="","",IF(設定!$B$21="dB",10^($B10411/20),ABS($B10411)))</f>
        <v>2.13277479679292</v>
      </c>
      <c r="D10411" s="32" t="n">
        <f aca="false">IF($A10411="","",$A10411^2)</f>
        <v>2645197.29003906</v>
      </c>
      <c r="E10411" s="32" t="n">
        <f aca="false">IF($A10411="","",IF($C10411&lt;=0,"",1/$C10411^2))</f>
        <v>0.219841662682215</v>
      </c>
      <c r="F10411" s="33" t="n">
        <f aca="false">IF(OR(ROW()-設定!$B$30&lt;2,ROW()+設定!$B$30&gt;13701,N($A10411)&lt;=0,N(INDEX($A$2:$A$13701,MIN(13700,MAX(1,ROW()-1+設定!$B$30))))&lt;=0,$A10411&lt;設定!$B$28,$A10411&gt;設定!$B$29),0,IF(AND($C10411&gt;=MAX(INDEX($C$1:$C$13701,MAX(1,ROW()-設定!$B$24)):INDEX($C$1:$C$13701,MAX(1,ROW()-1))),$C10411&gt;MAX(INDEX($C$1:$C$13701,MIN(13701,ROW()+1)):INDEX($C$1:$C$13701,MIN(13701,ROW()+設定!$B$24))),$C10411&gt;=設定!$B$32,$C10411&gt;=MAX(MIN(INDEX($C$1:$C$13701,MAX(1,ROW()-設定!$B$26)):INDEX($C$1:$C$13701,MAX(1,ROW()-1))),MIN(INDEX($C$1:$C$13701,MIN(13701,ROW()+1)):INDEX($C$1:$C$13701,MIN(13701,ROW()+設定!$B$26))))*10^(設定!$B$27/20)),1,0))</f>
        <v>0</v>
      </c>
      <c r="G10411" s="33" t="n">
        <f aca="false">$G10410+IF($F10411=1,1,0)</f>
        <v>5</v>
      </c>
      <c r="H10411" s="0" t="str">
        <f aca="false">IF($F10411=1,$G10411,"")</f>
        <v/>
      </c>
    </row>
    <row r="10412" customFormat="false" ht="15" hidden="false" customHeight="false" outlineLevel="0" collapsed="false">
      <c r="A10412" s="30" t="n">
        <v>1626.5625</v>
      </c>
      <c r="B10412" s="31" t="n">
        <v>6.5679</v>
      </c>
      <c r="C10412" s="32" t="n">
        <f aca="false">IF($A10412="","",IF(設定!$B$21="dB",10^($B10412/20),ABS($B10412)))</f>
        <v>2.13007551386946</v>
      </c>
      <c r="D10412" s="32" t="n">
        <f aca="false">IF($A10412="","",$A10412^2)</f>
        <v>2645705.56640625</v>
      </c>
      <c r="E10412" s="32" t="n">
        <f aca="false">IF($A10412="","",IF($C10412&lt;=0,"",1/$C10412^2))</f>
        <v>0.220399193001548</v>
      </c>
      <c r="F10412" s="33" t="n">
        <f aca="false">IF(OR(ROW()-設定!$B$30&lt;2,ROW()+設定!$B$30&gt;13701,N($A10412)&lt;=0,N(INDEX($A$2:$A$13701,MIN(13700,MAX(1,ROW()-1+設定!$B$30))))&lt;=0,$A10412&lt;設定!$B$28,$A10412&gt;設定!$B$29),0,IF(AND($C10412&gt;=MAX(INDEX($C$1:$C$13701,MAX(1,ROW()-設定!$B$24)):INDEX($C$1:$C$13701,MAX(1,ROW()-1))),$C10412&gt;MAX(INDEX($C$1:$C$13701,MIN(13701,ROW()+1)):INDEX($C$1:$C$13701,MIN(13701,ROW()+設定!$B$24))),$C10412&gt;=設定!$B$32,$C10412&gt;=MAX(MIN(INDEX($C$1:$C$13701,MAX(1,ROW()-設定!$B$26)):INDEX($C$1:$C$13701,MAX(1,ROW()-1))),MIN(INDEX($C$1:$C$13701,MIN(13701,ROW()+1)):INDEX($C$1:$C$13701,MIN(13701,ROW()+設定!$B$26))))*10^(設定!$B$27/20)),1,0))</f>
        <v>0</v>
      </c>
      <c r="G10412" s="33" t="n">
        <f aca="false">$G10411+IF($F10412=1,1,0)</f>
        <v>5</v>
      </c>
      <c r="H10412" s="0" t="str">
        <f aca="false">IF($F10412=1,$G10412,"")</f>
        <v/>
      </c>
    </row>
    <row r="10413" customFormat="false" ht="15" hidden="false" customHeight="false" outlineLevel="0" collapsed="false">
      <c r="A10413" s="30" t="n">
        <v>1626.71875</v>
      </c>
      <c r="B10413" s="31" t="n">
        <v>6.5733</v>
      </c>
      <c r="C10413" s="32" t="n">
        <f aca="false">IF($A10413="","",IF(設定!$B$21="dB",10^($B10413/20),ABS($B10413)))</f>
        <v>2.13140018923459</v>
      </c>
      <c r="D10413" s="32" t="n">
        <f aca="false">IF($A10413="","",$A10413^2)</f>
        <v>2646213.89160156</v>
      </c>
      <c r="E10413" s="32" t="n">
        <f aca="false">IF($A10413="","",IF($C10413&lt;=0,"",1/$C10413^2))</f>
        <v>0.220125319839214</v>
      </c>
      <c r="F10413" s="33" t="n">
        <f aca="false">IF(OR(ROW()-設定!$B$30&lt;2,ROW()+設定!$B$30&gt;13701,N($A10413)&lt;=0,N(INDEX($A$2:$A$13701,MIN(13700,MAX(1,ROW()-1+設定!$B$30))))&lt;=0,$A10413&lt;設定!$B$28,$A10413&gt;設定!$B$29),0,IF(AND($C10413&gt;=MAX(INDEX($C$1:$C$13701,MAX(1,ROW()-設定!$B$24)):INDEX($C$1:$C$13701,MAX(1,ROW()-1))),$C10413&gt;MAX(INDEX($C$1:$C$13701,MIN(13701,ROW()+1)):INDEX($C$1:$C$13701,MIN(13701,ROW()+設定!$B$24))),$C10413&gt;=設定!$B$32,$C10413&gt;=MAX(MIN(INDEX($C$1:$C$13701,MAX(1,ROW()-設定!$B$26)):INDEX($C$1:$C$13701,MAX(1,ROW()-1))),MIN(INDEX($C$1:$C$13701,MIN(13701,ROW()+1)):INDEX($C$1:$C$13701,MIN(13701,ROW()+設定!$B$26))))*10^(設定!$B$27/20)),1,0))</f>
        <v>0</v>
      </c>
      <c r="G10413" s="33" t="n">
        <f aca="false">$G10412+IF($F10413=1,1,0)</f>
        <v>5</v>
      </c>
      <c r="H10413" s="0" t="str">
        <f aca="false">IF($F10413=1,$G10413,"")</f>
        <v/>
      </c>
    </row>
    <row r="10414" customFormat="false" ht="15" hidden="false" customHeight="false" outlineLevel="0" collapsed="false">
      <c r="A10414" s="30" t="n">
        <v>1626.875</v>
      </c>
      <c r="B10414" s="31" t="n">
        <v>6.5394</v>
      </c>
      <c r="C10414" s="32" t="n">
        <f aca="false">IF($A10414="","",IF(設定!$B$21="dB",10^($B10414/20),ABS($B10414)))</f>
        <v>2.12309779853445</v>
      </c>
      <c r="D10414" s="32" t="n">
        <f aca="false">IF($A10414="","",$A10414^2)</f>
        <v>2646722.265625</v>
      </c>
      <c r="E10414" s="32" t="n">
        <f aca="false">IF($A10414="","",IF($C10414&lt;=0,"",1/$C10414^2))</f>
        <v>0.221850289613094</v>
      </c>
      <c r="F10414" s="33" t="n">
        <f aca="false">IF(OR(ROW()-設定!$B$30&lt;2,ROW()+設定!$B$30&gt;13701,N($A10414)&lt;=0,N(INDEX($A$2:$A$13701,MIN(13700,MAX(1,ROW()-1+設定!$B$30))))&lt;=0,$A10414&lt;設定!$B$28,$A10414&gt;設定!$B$29),0,IF(AND($C10414&gt;=MAX(INDEX($C$1:$C$13701,MAX(1,ROW()-設定!$B$24)):INDEX($C$1:$C$13701,MAX(1,ROW()-1))),$C10414&gt;MAX(INDEX($C$1:$C$13701,MIN(13701,ROW()+1)):INDEX($C$1:$C$13701,MIN(13701,ROW()+設定!$B$24))),$C10414&gt;=設定!$B$32,$C10414&gt;=MAX(MIN(INDEX($C$1:$C$13701,MAX(1,ROW()-設定!$B$26)):INDEX($C$1:$C$13701,MAX(1,ROW()-1))),MIN(INDEX($C$1:$C$13701,MIN(13701,ROW()+1)):INDEX($C$1:$C$13701,MIN(13701,ROW()+設定!$B$26))))*10^(設定!$B$27/20)),1,0))</f>
        <v>0</v>
      </c>
      <c r="G10414" s="33" t="n">
        <f aca="false">$G10413+IF($F10414=1,1,0)</f>
        <v>5</v>
      </c>
      <c r="H10414" s="0" t="str">
        <f aca="false">IF($F10414=1,$G10414,"")</f>
        <v/>
      </c>
    </row>
    <row r="10415" customFormat="false" ht="15" hidden="false" customHeight="false" outlineLevel="0" collapsed="false">
      <c r="A10415" s="30" t="n">
        <v>1627.03125</v>
      </c>
      <c r="B10415" s="31" t="n">
        <v>6.4998</v>
      </c>
      <c r="C10415" s="32" t="n">
        <f aca="false">IF($A10415="","",IF(設定!$B$21="dB",10^($B10415/20),ABS($B10415)))</f>
        <v>2.11344037551334</v>
      </c>
      <c r="D10415" s="32" t="n">
        <f aca="false">IF($A10415="","",$A10415^2)</f>
        <v>2647230.68847656</v>
      </c>
      <c r="E10415" s="32" t="n">
        <f aca="false">IF($A10415="","",IF($C10415&lt;=0,"",1/$C10415^2))</f>
        <v>0.223882423786069</v>
      </c>
      <c r="F10415" s="33" t="n">
        <f aca="false">IF(OR(ROW()-設定!$B$30&lt;2,ROW()+設定!$B$30&gt;13701,N($A10415)&lt;=0,N(INDEX($A$2:$A$13701,MIN(13700,MAX(1,ROW()-1+設定!$B$30))))&lt;=0,$A10415&lt;設定!$B$28,$A10415&gt;設定!$B$29),0,IF(AND($C10415&gt;=MAX(INDEX($C$1:$C$13701,MAX(1,ROW()-設定!$B$24)):INDEX($C$1:$C$13701,MAX(1,ROW()-1))),$C10415&gt;MAX(INDEX($C$1:$C$13701,MIN(13701,ROW()+1)):INDEX($C$1:$C$13701,MIN(13701,ROW()+設定!$B$24))),$C10415&gt;=設定!$B$32,$C10415&gt;=MAX(MIN(INDEX($C$1:$C$13701,MAX(1,ROW()-設定!$B$26)):INDEX($C$1:$C$13701,MAX(1,ROW()-1))),MIN(INDEX($C$1:$C$13701,MIN(13701,ROW()+1)):INDEX($C$1:$C$13701,MIN(13701,ROW()+設定!$B$26))))*10^(設定!$B$27/20)),1,0))</f>
        <v>0</v>
      </c>
      <c r="G10415" s="33" t="n">
        <f aca="false">$G10414+IF($F10415=1,1,0)</f>
        <v>5</v>
      </c>
      <c r="H10415" s="0" t="str">
        <f aca="false">IF($F10415=1,$G10415,"")</f>
        <v/>
      </c>
    </row>
    <row r="10416" customFormat="false" ht="15" hidden="false" customHeight="false" outlineLevel="0" collapsed="false">
      <c r="A10416" s="30" t="n">
        <v>1627.1875</v>
      </c>
      <c r="B10416" s="31" t="n">
        <v>6.7275</v>
      </c>
      <c r="C10416" s="32" t="n">
        <f aca="false">IF($A10416="","",IF(設定!$B$21="dB",10^($B10416/20),ABS($B10416)))</f>
        <v>2.16957665933429</v>
      </c>
      <c r="D10416" s="32" t="n">
        <f aca="false">IF($A10416="","",$A10416^2)</f>
        <v>2647739.16015625</v>
      </c>
      <c r="E10416" s="32" t="n">
        <f aca="false">IF($A10416="","",IF($C10416&lt;=0,"",1/$C10416^2))</f>
        <v>0.212446705161778</v>
      </c>
      <c r="F10416" s="33" t="n">
        <f aca="false">IF(OR(ROW()-設定!$B$30&lt;2,ROW()+設定!$B$30&gt;13701,N($A10416)&lt;=0,N(INDEX($A$2:$A$13701,MIN(13700,MAX(1,ROW()-1+設定!$B$30))))&lt;=0,$A10416&lt;設定!$B$28,$A10416&gt;設定!$B$29),0,IF(AND($C10416&gt;=MAX(INDEX($C$1:$C$13701,MAX(1,ROW()-設定!$B$24)):INDEX($C$1:$C$13701,MAX(1,ROW()-1))),$C10416&gt;MAX(INDEX($C$1:$C$13701,MIN(13701,ROW()+1)):INDEX($C$1:$C$13701,MIN(13701,ROW()+設定!$B$24))),$C10416&gt;=設定!$B$32,$C10416&gt;=MAX(MIN(INDEX($C$1:$C$13701,MAX(1,ROW()-設定!$B$26)):INDEX($C$1:$C$13701,MAX(1,ROW()-1))),MIN(INDEX($C$1:$C$13701,MIN(13701,ROW()+1)):INDEX($C$1:$C$13701,MIN(13701,ROW()+設定!$B$26))))*10^(設定!$B$27/20)),1,0))</f>
        <v>0</v>
      </c>
      <c r="G10416" s="33" t="n">
        <f aca="false">$G10415+IF($F10416=1,1,0)</f>
        <v>5</v>
      </c>
      <c r="H10416" s="0" t="str">
        <f aca="false">IF($F10416=1,$G10416,"")</f>
        <v/>
      </c>
    </row>
    <row r="10417" customFormat="false" ht="15" hidden="false" customHeight="false" outlineLevel="0" collapsed="false">
      <c r="A10417" s="30" t="n">
        <v>1627.34375</v>
      </c>
      <c r="B10417" s="31" t="n">
        <v>6.7345</v>
      </c>
      <c r="C10417" s="32" t="n">
        <f aca="false">IF($A10417="","",IF(設定!$B$21="dB",10^($B10417/20),ABS($B10417)))</f>
        <v>2.17132583628051</v>
      </c>
      <c r="D10417" s="32" t="n">
        <f aca="false">IF($A10417="","",$A10417^2)</f>
        <v>2648247.68066406</v>
      </c>
      <c r="E10417" s="32" t="n">
        <f aca="false">IF($A10417="","",IF($C10417&lt;=0,"",1/$C10417^2))</f>
        <v>0.212104557342962</v>
      </c>
      <c r="F10417" s="33" t="n">
        <f aca="false">IF(OR(ROW()-設定!$B$30&lt;2,ROW()+設定!$B$30&gt;13701,N($A10417)&lt;=0,N(INDEX($A$2:$A$13701,MIN(13700,MAX(1,ROW()-1+設定!$B$30))))&lt;=0,$A10417&lt;設定!$B$28,$A10417&gt;設定!$B$29),0,IF(AND($C10417&gt;=MAX(INDEX($C$1:$C$13701,MAX(1,ROW()-設定!$B$24)):INDEX($C$1:$C$13701,MAX(1,ROW()-1))),$C10417&gt;MAX(INDEX($C$1:$C$13701,MIN(13701,ROW()+1)):INDEX($C$1:$C$13701,MIN(13701,ROW()+設定!$B$24))),$C10417&gt;=設定!$B$32,$C10417&gt;=MAX(MIN(INDEX($C$1:$C$13701,MAX(1,ROW()-設定!$B$26)):INDEX($C$1:$C$13701,MAX(1,ROW()-1))),MIN(INDEX($C$1:$C$13701,MIN(13701,ROW()+1)):INDEX($C$1:$C$13701,MIN(13701,ROW()+設定!$B$26))))*10^(設定!$B$27/20)),1,0))</f>
        <v>0</v>
      </c>
      <c r="G10417" s="33" t="n">
        <f aca="false">$G10416+IF($F10417=1,1,0)</f>
        <v>5</v>
      </c>
      <c r="H10417" s="0" t="str">
        <f aca="false">IF($F10417=1,$G10417,"")</f>
        <v/>
      </c>
    </row>
    <row r="10418" customFormat="false" ht="15" hidden="false" customHeight="false" outlineLevel="0" collapsed="false">
      <c r="A10418" s="30" t="n">
        <v>1627.5</v>
      </c>
      <c r="B10418" s="31" t="n">
        <v>6.952</v>
      </c>
      <c r="C10418" s="32" t="n">
        <f aca="false">IF($A10418="","",IF(設定!$B$21="dB",10^($B10418/20),ABS($B10418)))</f>
        <v>2.22638362955291</v>
      </c>
      <c r="D10418" s="32" t="n">
        <f aca="false">IF($A10418="","",$A10418^2)</f>
        <v>2648756.25</v>
      </c>
      <c r="E10418" s="32" t="n">
        <f aca="false">IF($A10418="","",IF($C10418&lt;=0,"",1/$C10418^2))</f>
        <v>0.201743708561192</v>
      </c>
      <c r="F10418" s="33" t="n">
        <f aca="false">IF(OR(ROW()-設定!$B$30&lt;2,ROW()+設定!$B$30&gt;13701,N($A10418)&lt;=0,N(INDEX($A$2:$A$13701,MIN(13700,MAX(1,ROW()-1+設定!$B$30))))&lt;=0,$A10418&lt;設定!$B$28,$A10418&gt;設定!$B$29),0,IF(AND($C10418&gt;=MAX(INDEX($C$1:$C$13701,MAX(1,ROW()-設定!$B$24)):INDEX($C$1:$C$13701,MAX(1,ROW()-1))),$C10418&gt;MAX(INDEX($C$1:$C$13701,MIN(13701,ROW()+1)):INDEX($C$1:$C$13701,MIN(13701,ROW()+設定!$B$24))),$C10418&gt;=設定!$B$32,$C10418&gt;=MAX(MIN(INDEX($C$1:$C$13701,MAX(1,ROW()-設定!$B$26)):INDEX($C$1:$C$13701,MAX(1,ROW()-1))),MIN(INDEX($C$1:$C$13701,MIN(13701,ROW()+1)):INDEX($C$1:$C$13701,MIN(13701,ROW()+設定!$B$26))))*10^(設定!$B$27/20)),1,0))</f>
        <v>0</v>
      </c>
      <c r="G10418" s="33" t="n">
        <f aca="false">$G10417+IF($F10418=1,1,0)</f>
        <v>5</v>
      </c>
      <c r="H10418" s="0" t="str">
        <f aca="false">IF($F10418=1,$G10418,"")</f>
        <v/>
      </c>
    </row>
    <row r="10419" customFormat="false" ht="15" hidden="false" customHeight="false" outlineLevel="0" collapsed="false">
      <c r="A10419" s="30" t="n">
        <v>1627.65625</v>
      </c>
      <c r="B10419" s="31" t="n">
        <v>6.6517</v>
      </c>
      <c r="C10419" s="32" t="n">
        <f aca="false">IF($A10419="","",IF(設定!$B$21="dB",10^($B10419/20),ABS($B10419)))</f>
        <v>2.15072557758546</v>
      </c>
      <c r="D10419" s="32" t="n">
        <f aca="false">IF($A10419="","",$A10419^2)</f>
        <v>2649264.86816406</v>
      </c>
      <c r="E10419" s="32" t="n">
        <f aca="false">IF($A10419="","",IF($C10419&lt;=0,"",1/$C10419^2))</f>
        <v>0.21618721160129</v>
      </c>
      <c r="F10419" s="33" t="n">
        <f aca="false">IF(OR(ROW()-設定!$B$30&lt;2,ROW()+設定!$B$30&gt;13701,N($A10419)&lt;=0,N(INDEX($A$2:$A$13701,MIN(13700,MAX(1,ROW()-1+設定!$B$30))))&lt;=0,$A10419&lt;設定!$B$28,$A10419&gt;設定!$B$29),0,IF(AND($C10419&gt;=MAX(INDEX($C$1:$C$13701,MAX(1,ROW()-設定!$B$24)):INDEX($C$1:$C$13701,MAX(1,ROW()-1))),$C10419&gt;MAX(INDEX($C$1:$C$13701,MIN(13701,ROW()+1)):INDEX($C$1:$C$13701,MIN(13701,ROW()+設定!$B$24))),$C10419&gt;=設定!$B$32,$C10419&gt;=MAX(MIN(INDEX($C$1:$C$13701,MAX(1,ROW()-設定!$B$26)):INDEX($C$1:$C$13701,MAX(1,ROW()-1))),MIN(INDEX($C$1:$C$13701,MIN(13701,ROW()+1)):INDEX($C$1:$C$13701,MIN(13701,ROW()+設定!$B$26))))*10^(設定!$B$27/20)),1,0))</f>
        <v>0</v>
      </c>
      <c r="G10419" s="33" t="n">
        <f aca="false">$G10418+IF($F10419=1,1,0)</f>
        <v>5</v>
      </c>
      <c r="H10419" s="0" t="str">
        <f aca="false">IF($F10419=1,$G10419,"")</f>
        <v/>
      </c>
    </row>
    <row r="10420" customFormat="false" ht="15" hidden="false" customHeight="false" outlineLevel="0" collapsed="false">
      <c r="A10420" s="30" t="n">
        <v>1627.8125</v>
      </c>
      <c r="B10420" s="31" t="n">
        <v>6.906</v>
      </c>
      <c r="C10420" s="32" t="n">
        <f aca="false">IF($A10420="","",IF(設定!$B$21="dB",10^($B10420/20),ABS($B10420)))</f>
        <v>2.21462398940567</v>
      </c>
      <c r="D10420" s="32" t="n">
        <f aca="false">IF($A10420="","",$A10420^2)</f>
        <v>2649773.53515625</v>
      </c>
      <c r="E10420" s="32" t="n">
        <f aca="false">IF($A10420="","",IF($C10420&lt;=0,"",1/$C10420^2))</f>
        <v>0.203891912707498</v>
      </c>
      <c r="F10420" s="33" t="n">
        <f aca="false">IF(OR(ROW()-設定!$B$30&lt;2,ROW()+設定!$B$30&gt;13701,N($A10420)&lt;=0,N(INDEX($A$2:$A$13701,MIN(13700,MAX(1,ROW()-1+設定!$B$30))))&lt;=0,$A10420&lt;設定!$B$28,$A10420&gt;設定!$B$29),0,IF(AND($C10420&gt;=MAX(INDEX($C$1:$C$13701,MAX(1,ROW()-設定!$B$24)):INDEX($C$1:$C$13701,MAX(1,ROW()-1))),$C10420&gt;MAX(INDEX($C$1:$C$13701,MIN(13701,ROW()+1)):INDEX($C$1:$C$13701,MIN(13701,ROW()+設定!$B$24))),$C10420&gt;=設定!$B$32,$C10420&gt;=MAX(MIN(INDEX($C$1:$C$13701,MAX(1,ROW()-設定!$B$26)):INDEX($C$1:$C$13701,MAX(1,ROW()-1))),MIN(INDEX($C$1:$C$13701,MIN(13701,ROW()+1)):INDEX($C$1:$C$13701,MIN(13701,ROW()+設定!$B$26))))*10^(設定!$B$27/20)),1,0))</f>
        <v>0</v>
      </c>
      <c r="G10420" s="33" t="n">
        <f aca="false">$G10419+IF($F10420=1,1,0)</f>
        <v>5</v>
      </c>
      <c r="H10420" s="0" t="str">
        <f aca="false">IF($F10420=1,$G10420,"")</f>
        <v/>
      </c>
    </row>
    <row r="10421" customFormat="false" ht="15" hidden="false" customHeight="false" outlineLevel="0" collapsed="false">
      <c r="A10421" s="30" t="n">
        <v>1627.96875</v>
      </c>
      <c r="B10421" s="31" t="n">
        <v>7.0331</v>
      </c>
      <c r="C10421" s="32" t="n">
        <f aca="false">IF($A10421="","",IF(設定!$B$21="dB",10^($B10421/20),ABS($B10421)))</f>
        <v>2.24726868462532</v>
      </c>
      <c r="D10421" s="32" t="n">
        <f aca="false">IF($A10421="","",$A10421^2)</f>
        <v>2650282.25097656</v>
      </c>
      <c r="E10421" s="32" t="n">
        <f aca="false">IF($A10421="","",IF($C10421&lt;=0,"",1/$C10421^2))</f>
        <v>0.198011311376811</v>
      </c>
      <c r="F10421" s="33" t="n">
        <f aca="false">IF(OR(ROW()-設定!$B$30&lt;2,ROW()+設定!$B$30&gt;13701,N($A10421)&lt;=0,N(INDEX($A$2:$A$13701,MIN(13700,MAX(1,ROW()-1+設定!$B$30))))&lt;=0,$A10421&lt;設定!$B$28,$A10421&gt;設定!$B$29),0,IF(AND($C10421&gt;=MAX(INDEX($C$1:$C$13701,MAX(1,ROW()-設定!$B$24)):INDEX($C$1:$C$13701,MAX(1,ROW()-1))),$C10421&gt;MAX(INDEX($C$1:$C$13701,MIN(13701,ROW()+1)):INDEX($C$1:$C$13701,MIN(13701,ROW()+設定!$B$24))),$C10421&gt;=設定!$B$32,$C10421&gt;=MAX(MIN(INDEX($C$1:$C$13701,MAX(1,ROW()-設定!$B$26)):INDEX($C$1:$C$13701,MAX(1,ROW()-1))),MIN(INDEX($C$1:$C$13701,MIN(13701,ROW()+1)):INDEX($C$1:$C$13701,MIN(13701,ROW()+設定!$B$26))))*10^(設定!$B$27/20)),1,0))</f>
        <v>0</v>
      </c>
      <c r="G10421" s="33" t="n">
        <f aca="false">$G10420+IF($F10421=1,1,0)</f>
        <v>5</v>
      </c>
      <c r="H10421" s="0" t="str">
        <f aca="false">IF($F10421=1,$G10421,"")</f>
        <v/>
      </c>
    </row>
    <row r="10422" customFormat="false" ht="15" hidden="false" customHeight="false" outlineLevel="0" collapsed="false">
      <c r="A10422" s="30" t="n">
        <v>1628.125</v>
      </c>
      <c r="B10422" s="31" t="n">
        <v>6.7119</v>
      </c>
      <c r="C10422" s="32" t="n">
        <f aca="false">IF($A10422="","",IF(設定!$B$21="dB",10^($B10422/20),ABS($B10422)))</f>
        <v>2.16568356121313</v>
      </c>
      <c r="D10422" s="32" t="n">
        <f aca="false">IF($A10422="","",$A10422^2)</f>
        <v>2650791.015625</v>
      </c>
      <c r="E10422" s="32" t="n">
        <f aca="false">IF($A10422="","",IF($C10422&lt;=0,"",1/$C10422^2))</f>
        <v>0.213211192893789</v>
      </c>
      <c r="F10422" s="33" t="n">
        <f aca="false">IF(OR(ROW()-設定!$B$30&lt;2,ROW()+設定!$B$30&gt;13701,N($A10422)&lt;=0,N(INDEX($A$2:$A$13701,MIN(13700,MAX(1,ROW()-1+設定!$B$30))))&lt;=0,$A10422&lt;設定!$B$28,$A10422&gt;設定!$B$29),0,IF(AND($C10422&gt;=MAX(INDEX($C$1:$C$13701,MAX(1,ROW()-設定!$B$24)):INDEX($C$1:$C$13701,MAX(1,ROW()-1))),$C10422&gt;MAX(INDEX($C$1:$C$13701,MIN(13701,ROW()+1)):INDEX($C$1:$C$13701,MIN(13701,ROW()+設定!$B$24))),$C10422&gt;=設定!$B$32,$C10422&gt;=MAX(MIN(INDEX($C$1:$C$13701,MAX(1,ROW()-設定!$B$26)):INDEX($C$1:$C$13701,MAX(1,ROW()-1))),MIN(INDEX($C$1:$C$13701,MIN(13701,ROW()+1)):INDEX($C$1:$C$13701,MIN(13701,ROW()+設定!$B$26))))*10^(設定!$B$27/20)),1,0))</f>
        <v>0</v>
      </c>
      <c r="G10422" s="33" t="n">
        <f aca="false">$G10421+IF($F10422=1,1,0)</f>
        <v>5</v>
      </c>
      <c r="H10422" s="0" t="str">
        <f aca="false">IF($F10422=1,$G10422,"")</f>
        <v/>
      </c>
    </row>
    <row r="10423" customFormat="false" ht="15" hidden="false" customHeight="false" outlineLevel="0" collapsed="false">
      <c r="A10423" s="30" t="n">
        <v>1628.28125</v>
      </c>
      <c r="B10423" s="31" t="n">
        <v>7.0246</v>
      </c>
      <c r="C10423" s="32" t="n">
        <f aca="false">IF($A10423="","",IF(設定!$B$21="dB",10^($B10423/20),ABS($B10423)))</f>
        <v>2.24507058619524</v>
      </c>
      <c r="D10423" s="32" t="n">
        <f aca="false">IF($A10423="","",$A10423^2)</f>
        <v>2651299.82910156</v>
      </c>
      <c r="E10423" s="32" t="n">
        <f aca="false">IF($A10423="","",IF($C10423&lt;=0,"",1/$C10423^2))</f>
        <v>0.198399238087286</v>
      </c>
      <c r="F10423" s="33" t="n">
        <f aca="false">IF(OR(ROW()-設定!$B$30&lt;2,ROW()+設定!$B$30&gt;13701,N($A10423)&lt;=0,N(INDEX($A$2:$A$13701,MIN(13700,MAX(1,ROW()-1+設定!$B$30))))&lt;=0,$A10423&lt;設定!$B$28,$A10423&gt;設定!$B$29),0,IF(AND($C10423&gt;=MAX(INDEX($C$1:$C$13701,MAX(1,ROW()-設定!$B$24)):INDEX($C$1:$C$13701,MAX(1,ROW()-1))),$C10423&gt;MAX(INDEX($C$1:$C$13701,MIN(13701,ROW()+1)):INDEX($C$1:$C$13701,MIN(13701,ROW()+設定!$B$24))),$C10423&gt;=設定!$B$32,$C10423&gt;=MAX(MIN(INDEX($C$1:$C$13701,MAX(1,ROW()-設定!$B$26)):INDEX($C$1:$C$13701,MAX(1,ROW()-1))),MIN(INDEX($C$1:$C$13701,MIN(13701,ROW()+1)):INDEX($C$1:$C$13701,MIN(13701,ROW()+設定!$B$26))))*10^(設定!$B$27/20)),1,0))</f>
        <v>0</v>
      </c>
      <c r="G10423" s="33" t="n">
        <f aca="false">$G10422+IF($F10423=1,1,0)</f>
        <v>5</v>
      </c>
      <c r="H10423" s="0" t="str">
        <f aca="false">IF($F10423=1,$G10423,"")</f>
        <v/>
      </c>
    </row>
    <row r="10424" customFormat="false" ht="15" hidden="false" customHeight="false" outlineLevel="0" collapsed="false">
      <c r="A10424" s="30" t="n">
        <v>1628.4375</v>
      </c>
      <c r="B10424" s="31" t="n">
        <v>6.8131</v>
      </c>
      <c r="C10424" s="32" t="n">
        <f aca="false">IF($A10424="","",IF(設定!$B$21="dB",10^($B10424/20),ABS($B10424)))</f>
        <v>2.19106368067647</v>
      </c>
      <c r="D10424" s="32" t="n">
        <f aca="false">IF($A10424="","",$A10424^2)</f>
        <v>2651808.69140625</v>
      </c>
      <c r="E10424" s="32" t="n">
        <f aca="false">IF($A10424="","",IF($C10424&lt;=0,"",1/$C10424^2))</f>
        <v>0.208300350154144</v>
      </c>
      <c r="F10424" s="33" t="n">
        <f aca="false">IF(OR(ROW()-設定!$B$30&lt;2,ROW()+設定!$B$30&gt;13701,N($A10424)&lt;=0,N(INDEX($A$2:$A$13701,MIN(13700,MAX(1,ROW()-1+設定!$B$30))))&lt;=0,$A10424&lt;設定!$B$28,$A10424&gt;設定!$B$29),0,IF(AND($C10424&gt;=MAX(INDEX($C$1:$C$13701,MAX(1,ROW()-設定!$B$24)):INDEX($C$1:$C$13701,MAX(1,ROW()-1))),$C10424&gt;MAX(INDEX($C$1:$C$13701,MIN(13701,ROW()+1)):INDEX($C$1:$C$13701,MIN(13701,ROW()+設定!$B$24))),$C10424&gt;=設定!$B$32,$C10424&gt;=MAX(MIN(INDEX($C$1:$C$13701,MAX(1,ROW()-設定!$B$26)):INDEX($C$1:$C$13701,MAX(1,ROW()-1))),MIN(INDEX($C$1:$C$13701,MIN(13701,ROW()+1)):INDEX($C$1:$C$13701,MIN(13701,ROW()+設定!$B$26))))*10^(設定!$B$27/20)),1,0))</f>
        <v>0</v>
      </c>
      <c r="G10424" s="33" t="n">
        <f aca="false">$G10423+IF($F10424=1,1,0)</f>
        <v>5</v>
      </c>
      <c r="H10424" s="0" t="str">
        <f aca="false">IF($F10424=1,$G10424,"")</f>
        <v/>
      </c>
    </row>
    <row r="10425" customFormat="false" ht="15" hidden="false" customHeight="false" outlineLevel="0" collapsed="false">
      <c r="A10425" s="30" t="n">
        <v>1628.59375</v>
      </c>
      <c r="B10425" s="31" t="n">
        <v>7.0733</v>
      </c>
      <c r="C10425" s="32" t="n">
        <f aca="false">IF($A10425="","",IF(設定!$B$21="dB",10^($B10425/20),ABS($B10425)))</f>
        <v>2.25769359029031</v>
      </c>
      <c r="D10425" s="32" t="n">
        <f aca="false">IF($A10425="","",$A10425^2)</f>
        <v>2652317.60253906</v>
      </c>
      <c r="E10425" s="32" t="n">
        <f aca="false">IF($A10425="","",IF($C10425&lt;=0,"",1/$C10425^2))</f>
        <v>0.19618689781369</v>
      </c>
      <c r="F10425" s="33" t="n">
        <f aca="false">IF(OR(ROW()-設定!$B$30&lt;2,ROW()+設定!$B$30&gt;13701,N($A10425)&lt;=0,N(INDEX($A$2:$A$13701,MIN(13700,MAX(1,ROW()-1+設定!$B$30))))&lt;=0,$A10425&lt;設定!$B$28,$A10425&gt;設定!$B$29),0,IF(AND($C10425&gt;=MAX(INDEX($C$1:$C$13701,MAX(1,ROW()-設定!$B$24)):INDEX($C$1:$C$13701,MAX(1,ROW()-1))),$C10425&gt;MAX(INDEX($C$1:$C$13701,MIN(13701,ROW()+1)):INDEX($C$1:$C$13701,MIN(13701,ROW()+設定!$B$24))),$C10425&gt;=設定!$B$32,$C10425&gt;=MAX(MIN(INDEX($C$1:$C$13701,MAX(1,ROW()-設定!$B$26)):INDEX($C$1:$C$13701,MAX(1,ROW()-1))),MIN(INDEX($C$1:$C$13701,MIN(13701,ROW()+1)):INDEX($C$1:$C$13701,MIN(13701,ROW()+設定!$B$26))))*10^(設定!$B$27/20)),1,0))</f>
        <v>0</v>
      </c>
      <c r="G10425" s="33" t="n">
        <f aca="false">$G10424+IF($F10425=1,1,0)</f>
        <v>5</v>
      </c>
      <c r="H10425" s="0" t="str">
        <f aca="false">IF($F10425=1,$G10425,"")</f>
        <v/>
      </c>
    </row>
    <row r="10426" customFormat="false" ht="15" hidden="false" customHeight="false" outlineLevel="0" collapsed="false">
      <c r="A10426" s="30" t="n">
        <v>1628.75</v>
      </c>
      <c r="B10426" s="31" t="n">
        <v>7.2055</v>
      </c>
      <c r="C10426" s="32" t="n">
        <f aca="false">IF($A10426="","",IF(設定!$B$21="dB",10^($B10426/20),ABS($B10426)))</f>
        <v>2.29231871450285</v>
      </c>
      <c r="D10426" s="32" t="n">
        <f aca="false">IF($A10426="","",$A10426^2)</f>
        <v>2652826.5625</v>
      </c>
      <c r="E10426" s="32" t="n">
        <f aca="false">IF($A10426="","",IF($C10426&lt;=0,"",1/$C10426^2))</f>
        <v>0.190304912833594</v>
      </c>
      <c r="F10426" s="33" t="n">
        <f aca="false">IF(OR(ROW()-設定!$B$30&lt;2,ROW()+設定!$B$30&gt;13701,N($A10426)&lt;=0,N(INDEX($A$2:$A$13701,MIN(13700,MAX(1,ROW()-1+設定!$B$30))))&lt;=0,$A10426&lt;設定!$B$28,$A10426&gt;設定!$B$29),0,IF(AND($C10426&gt;=MAX(INDEX($C$1:$C$13701,MAX(1,ROW()-設定!$B$24)):INDEX($C$1:$C$13701,MAX(1,ROW()-1))),$C10426&gt;MAX(INDEX($C$1:$C$13701,MIN(13701,ROW()+1)):INDEX($C$1:$C$13701,MIN(13701,ROW()+設定!$B$24))),$C10426&gt;=設定!$B$32,$C10426&gt;=MAX(MIN(INDEX($C$1:$C$13701,MAX(1,ROW()-設定!$B$26)):INDEX($C$1:$C$13701,MAX(1,ROW()-1))),MIN(INDEX($C$1:$C$13701,MIN(13701,ROW()+1)):INDEX($C$1:$C$13701,MIN(13701,ROW()+設定!$B$26))))*10^(設定!$B$27/20)),1,0))</f>
        <v>0</v>
      </c>
      <c r="G10426" s="33" t="n">
        <f aca="false">$G10425+IF($F10426=1,1,0)</f>
        <v>5</v>
      </c>
      <c r="H10426" s="0" t="str">
        <f aca="false">IF($F10426=1,$G10426,"")</f>
        <v/>
      </c>
    </row>
    <row r="10427" customFormat="false" ht="15" hidden="false" customHeight="false" outlineLevel="0" collapsed="false">
      <c r="A10427" s="30" t="n">
        <v>1628.90625</v>
      </c>
      <c r="B10427" s="31" t="n">
        <v>7.0814</v>
      </c>
      <c r="C10427" s="32" t="n">
        <f aca="false">IF($A10427="","",IF(設定!$B$21="dB",10^($B10427/20),ABS($B10427)))</f>
        <v>2.25979997759045</v>
      </c>
      <c r="D10427" s="32" t="n">
        <f aca="false">IF($A10427="","",$A10427^2)</f>
        <v>2653335.57128906</v>
      </c>
      <c r="E10427" s="32" t="n">
        <f aca="false">IF($A10427="","",IF($C10427&lt;=0,"",1/$C10427^2))</f>
        <v>0.195821331835763</v>
      </c>
      <c r="F10427" s="33" t="n">
        <f aca="false">IF(OR(ROW()-設定!$B$30&lt;2,ROW()+設定!$B$30&gt;13701,N($A10427)&lt;=0,N(INDEX($A$2:$A$13701,MIN(13700,MAX(1,ROW()-1+設定!$B$30))))&lt;=0,$A10427&lt;設定!$B$28,$A10427&gt;設定!$B$29),0,IF(AND($C10427&gt;=MAX(INDEX($C$1:$C$13701,MAX(1,ROW()-設定!$B$24)):INDEX($C$1:$C$13701,MAX(1,ROW()-1))),$C10427&gt;MAX(INDEX($C$1:$C$13701,MIN(13701,ROW()+1)):INDEX($C$1:$C$13701,MIN(13701,ROW()+設定!$B$24))),$C10427&gt;=設定!$B$32,$C10427&gt;=MAX(MIN(INDEX($C$1:$C$13701,MAX(1,ROW()-設定!$B$26)):INDEX($C$1:$C$13701,MAX(1,ROW()-1))),MIN(INDEX($C$1:$C$13701,MIN(13701,ROW()+1)):INDEX($C$1:$C$13701,MIN(13701,ROW()+設定!$B$26))))*10^(設定!$B$27/20)),1,0))</f>
        <v>0</v>
      </c>
      <c r="G10427" s="33" t="n">
        <f aca="false">$G10426+IF($F10427=1,1,0)</f>
        <v>5</v>
      </c>
      <c r="H10427" s="0" t="str">
        <f aca="false">IF($F10427=1,$G10427,"")</f>
        <v/>
      </c>
    </row>
    <row r="10428" customFormat="false" ht="15" hidden="false" customHeight="false" outlineLevel="0" collapsed="false">
      <c r="A10428" s="30" t="n">
        <v>1629.0625</v>
      </c>
      <c r="B10428" s="31" t="n">
        <v>7.1435</v>
      </c>
      <c r="C10428" s="32" t="n">
        <f aca="false">IF($A10428="","",IF(設定!$B$21="dB",10^($B10428/20),ABS($B10428)))</f>
        <v>2.27601437145149</v>
      </c>
      <c r="D10428" s="32" t="n">
        <f aca="false">IF($A10428="","",$A10428^2)</f>
        <v>2653844.62890625</v>
      </c>
      <c r="E10428" s="32" t="n">
        <f aca="false">IF($A10428="","",IF($C10428&lt;=0,"",1/$C10428^2))</f>
        <v>0.193041196173183</v>
      </c>
      <c r="F10428" s="33" t="n">
        <f aca="false">IF(OR(ROW()-設定!$B$30&lt;2,ROW()+設定!$B$30&gt;13701,N($A10428)&lt;=0,N(INDEX($A$2:$A$13701,MIN(13700,MAX(1,ROW()-1+設定!$B$30))))&lt;=0,$A10428&lt;設定!$B$28,$A10428&gt;設定!$B$29),0,IF(AND($C10428&gt;=MAX(INDEX($C$1:$C$13701,MAX(1,ROW()-設定!$B$24)):INDEX($C$1:$C$13701,MAX(1,ROW()-1))),$C10428&gt;MAX(INDEX($C$1:$C$13701,MIN(13701,ROW()+1)):INDEX($C$1:$C$13701,MIN(13701,ROW()+設定!$B$24))),$C10428&gt;=設定!$B$32,$C10428&gt;=MAX(MIN(INDEX($C$1:$C$13701,MAX(1,ROW()-設定!$B$26)):INDEX($C$1:$C$13701,MAX(1,ROW()-1))),MIN(INDEX($C$1:$C$13701,MIN(13701,ROW()+1)):INDEX($C$1:$C$13701,MIN(13701,ROW()+設定!$B$26))))*10^(設定!$B$27/20)),1,0))</f>
        <v>0</v>
      </c>
      <c r="G10428" s="33" t="n">
        <f aca="false">$G10427+IF($F10428=1,1,0)</f>
        <v>5</v>
      </c>
      <c r="H10428" s="0" t="str">
        <f aca="false">IF($F10428=1,$G10428,"")</f>
        <v/>
      </c>
    </row>
    <row r="10429" customFormat="false" ht="15" hidden="false" customHeight="false" outlineLevel="0" collapsed="false">
      <c r="A10429" s="30" t="n">
        <v>1629.21875</v>
      </c>
      <c r="B10429" s="31" t="n">
        <v>7.0688</v>
      </c>
      <c r="C10429" s="32" t="n">
        <f aca="false">IF($A10429="","",IF(設定!$B$21="dB",10^($B10429/20),ABS($B10429)))</f>
        <v>2.25652422361893</v>
      </c>
      <c r="D10429" s="32" t="n">
        <f aca="false">IF($A10429="","",$A10429^2)</f>
        <v>2654353.73535156</v>
      </c>
      <c r="E10429" s="32" t="n">
        <f aca="false">IF($A10429="","",IF($C10429&lt;=0,"",1/$C10429^2))</f>
        <v>0.196390284828429</v>
      </c>
      <c r="F10429" s="33" t="n">
        <f aca="false">IF(OR(ROW()-設定!$B$30&lt;2,ROW()+設定!$B$30&gt;13701,N($A10429)&lt;=0,N(INDEX($A$2:$A$13701,MIN(13700,MAX(1,ROW()-1+設定!$B$30))))&lt;=0,$A10429&lt;設定!$B$28,$A10429&gt;設定!$B$29),0,IF(AND($C10429&gt;=MAX(INDEX($C$1:$C$13701,MAX(1,ROW()-設定!$B$24)):INDEX($C$1:$C$13701,MAX(1,ROW()-1))),$C10429&gt;MAX(INDEX($C$1:$C$13701,MIN(13701,ROW()+1)):INDEX($C$1:$C$13701,MIN(13701,ROW()+設定!$B$24))),$C10429&gt;=設定!$B$32,$C10429&gt;=MAX(MIN(INDEX($C$1:$C$13701,MAX(1,ROW()-設定!$B$26)):INDEX($C$1:$C$13701,MAX(1,ROW()-1))),MIN(INDEX($C$1:$C$13701,MIN(13701,ROW()+1)):INDEX($C$1:$C$13701,MIN(13701,ROW()+設定!$B$26))))*10^(設定!$B$27/20)),1,0))</f>
        <v>0</v>
      </c>
      <c r="G10429" s="33" t="n">
        <f aca="false">$G10428+IF($F10429=1,1,0)</f>
        <v>5</v>
      </c>
      <c r="H10429" s="0" t="str">
        <f aca="false">IF($F10429=1,$G10429,"")</f>
        <v/>
      </c>
    </row>
    <row r="10430" customFormat="false" ht="15" hidden="false" customHeight="false" outlineLevel="0" collapsed="false">
      <c r="A10430" s="30" t="n">
        <v>1629.375</v>
      </c>
      <c r="B10430" s="31" t="n">
        <v>7.2058</v>
      </c>
      <c r="C10430" s="32" t="n">
        <f aca="false">IF($A10430="","",IF(設定!$B$21="dB",10^($B10430/20),ABS($B10430)))</f>
        <v>2.29239788975365</v>
      </c>
      <c r="D10430" s="32" t="n">
        <f aca="false">IF($A10430="","",$A10430^2)</f>
        <v>2654862.890625</v>
      </c>
      <c r="E10430" s="32" t="n">
        <f aca="false">IF($A10430="","",IF($C10430&lt;=0,"",1/$C10430^2))</f>
        <v>0.190291767489961</v>
      </c>
      <c r="F10430" s="33" t="n">
        <f aca="false">IF(OR(ROW()-設定!$B$30&lt;2,ROW()+設定!$B$30&gt;13701,N($A10430)&lt;=0,N(INDEX($A$2:$A$13701,MIN(13700,MAX(1,ROW()-1+設定!$B$30))))&lt;=0,$A10430&lt;設定!$B$28,$A10430&gt;設定!$B$29),0,IF(AND($C10430&gt;=MAX(INDEX($C$1:$C$13701,MAX(1,ROW()-設定!$B$24)):INDEX($C$1:$C$13701,MAX(1,ROW()-1))),$C10430&gt;MAX(INDEX($C$1:$C$13701,MIN(13701,ROW()+1)):INDEX($C$1:$C$13701,MIN(13701,ROW()+設定!$B$24))),$C10430&gt;=設定!$B$32,$C10430&gt;=MAX(MIN(INDEX($C$1:$C$13701,MAX(1,ROW()-設定!$B$26)):INDEX($C$1:$C$13701,MAX(1,ROW()-1))),MIN(INDEX($C$1:$C$13701,MIN(13701,ROW()+1)):INDEX($C$1:$C$13701,MIN(13701,ROW()+設定!$B$26))))*10^(設定!$B$27/20)),1,0))</f>
        <v>0</v>
      </c>
      <c r="G10430" s="33" t="n">
        <f aca="false">$G10429+IF($F10430=1,1,0)</f>
        <v>5</v>
      </c>
      <c r="H10430" s="0" t="str">
        <f aca="false">IF($F10430=1,$G10430,"")</f>
        <v/>
      </c>
    </row>
    <row r="10431" customFormat="false" ht="15" hidden="false" customHeight="false" outlineLevel="0" collapsed="false">
      <c r="A10431" s="30" t="n">
        <v>1629.53125</v>
      </c>
      <c r="B10431" s="31" t="n">
        <v>7.3261</v>
      </c>
      <c r="C10431" s="32" t="n">
        <f aca="false">IF($A10431="","",IF(設定!$B$21="dB",10^($B10431/20),ABS($B10431)))</f>
        <v>2.32436860052093</v>
      </c>
      <c r="D10431" s="32" t="n">
        <f aca="false">IF($A10431="","",$A10431^2)</f>
        <v>2655372.09472656</v>
      </c>
      <c r="E10431" s="32" t="n">
        <f aca="false">IF($A10431="","",IF($C10431&lt;=0,"",1/$C10431^2))</f>
        <v>0.185093002320218</v>
      </c>
      <c r="F10431" s="33" t="n">
        <f aca="false">IF(OR(ROW()-設定!$B$30&lt;2,ROW()+設定!$B$30&gt;13701,N($A10431)&lt;=0,N(INDEX($A$2:$A$13701,MIN(13700,MAX(1,ROW()-1+設定!$B$30))))&lt;=0,$A10431&lt;設定!$B$28,$A10431&gt;設定!$B$29),0,IF(AND($C10431&gt;=MAX(INDEX($C$1:$C$13701,MAX(1,ROW()-設定!$B$24)):INDEX($C$1:$C$13701,MAX(1,ROW()-1))),$C10431&gt;MAX(INDEX($C$1:$C$13701,MIN(13701,ROW()+1)):INDEX($C$1:$C$13701,MIN(13701,ROW()+設定!$B$24))),$C10431&gt;=設定!$B$32,$C10431&gt;=MAX(MIN(INDEX($C$1:$C$13701,MAX(1,ROW()-設定!$B$26)):INDEX($C$1:$C$13701,MAX(1,ROW()-1))),MIN(INDEX($C$1:$C$13701,MIN(13701,ROW()+1)):INDEX($C$1:$C$13701,MIN(13701,ROW()+設定!$B$26))))*10^(設定!$B$27/20)),1,0))</f>
        <v>0</v>
      </c>
      <c r="G10431" s="33" t="n">
        <f aca="false">$G10430+IF($F10431=1,1,0)</f>
        <v>5</v>
      </c>
      <c r="H10431" s="0" t="str">
        <f aca="false">IF($F10431=1,$G10431,"")</f>
        <v/>
      </c>
    </row>
    <row r="10432" customFormat="false" ht="15" hidden="false" customHeight="false" outlineLevel="0" collapsed="false">
      <c r="A10432" s="30" t="n">
        <v>1629.6875</v>
      </c>
      <c r="B10432" s="31" t="n">
        <v>7.2171</v>
      </c>
      <c r="C10432" s="32" t="n">
        <f aca="false">IF($A10432="","",IF(設定!$B$21="dB",10^($B10432/20),ABS($B10432)))</f>
        <v>2.29538214981771</v>
      </c>
      <c r="D10432" s="32" t="n">
        <f aca="false">IF($A10432="","",$A10432^2)</f>
        <v>2655881.34765625</v>
      </c>
      <c r="E10432" s="32" t="n">
        <f aca="false">IF($A10432="","",IF($C10432&lt;=0,"",1/$C10432^2))</f>
        <v>0.189797286893223</v>
      </c>
      <c r="F10432" s="33" t="n">
        <f aca="false">IF(OR(ROW()-設定!$B$30&lt;2,ROW()+設定!$B$30&gt;13701,N($A10432)&lt;=0,N(INDEX($A$2:$A$13701,MIN(13700,MAX(1,ROW()-1+設定!$B$30))))&lt;=0,$A10432&lt;設定!$B$28,$A10432&gt;設定!$B$29),0,IF(AND($C10432&gt;=MAX(INDEX($C$1:$C$13701,MAX(1,ROW()-設定!$B$24)):INDEX($C$1:$C$13701,MAX(1,ROW()-1))),$C10432&gt;MAX(INDEX($C$1:$C$13701,MIN(13701,ROW()+1)):INDEX($C$1:$C$13701,MIN(13701,ROW()+設定!$B$24))),$C10432&gt;=設定!$B$32,$C10432&gt;=MAX(MIN(INDEX($C$1:$C$13701,MAX(1,ROW()-設定!$B$26)):INDEX($C$1:$C$13701,MAX(1,ROW()-1))),MIN(INDEX($C$1:$C$13701,MIN(13701,ROW()+1)):INDEX($C$1:$C$13701,MIN(13701,ROW()+設定!$B$26))))*10^(設定!$B$27/20)),1,0))</f>
        <v>0</v>
      </c>
      <c r="G10432" s="33" t="n">
        <f aca="false">$G10431+IF($F10432=1,1,0)</f>
        <v>5</v>
      </c>
      <c r="H10432" s="0" t="str">
        <f aca="false">IF($F10432=1,$G10432,"")</f>
        <v/>
      </c>
    </row>
    <row r="10433" customFormat="false" ht="15" hidden="false" customHeight="false" outlineLevel="0" collapsed="false">
      <c r="A10433" s="30" t="n">
        <v>1629.84375</v>
      </c>
      <c r="B10433" s="31" t="n">
        <v>7.2534</v>
      </c>
      <c r="C10433" s="32" t="n">
        <f aca="false">IF($A10433="","",IF(設定!$B$21="dB",10^($B10433/20),ABS($B10433)))</f>
        <v>2.30499506552476</v>
      </c>
      <c r="D10433" s="32" t="n">
        <f aca="false">IF($A10433="","",$A10433^2)</f>
        <v>2656390.64941406</v>
      </c>
      <c r="E10433" s="32" t="n">
        <f aca="false">IF($A10433="","",IF($C10433&lt;=0,"",1/$C10433^2))</f>
        <v>0.188217499739619</v>
      </c>
      <c r="F10433" s="33" t="n">
        <f aca="false">IF(OR(ROW()-設定!$B$30&lt;2,ROW()+設定!$B$30&gt;13701,N($A10433)&lt;=0,N(INDEX($A$2:$A$13701,MIN(13700,MAX(1,ROW()-1+設定!$B$30))))&lt;=0,$A10433&lt;設定!$B$28,$A10433&gt;設定!$B$29),0,IF(AND($C10433&gt;=MAX(INDEX($C$1:$C$13701,MAX(1,ROW()-設定!$B$24)):INDEX($C$1:$C$13701,MAX(1,ROW()-1))),$C10433&gt;MAX(INDEX($C$1:$C$13701,MIN(13701,ROW()+1)):INDEX($C$1:$C$13701,MIN(13701,ROW()+設定!$B$24))),$C10433&gt;=設定!$B$32,$C10433&gt;=MAX(MIN(INDEX($C$1:$C$13701,MAX(1,ROW()-設定!$B$26)):INDEX($C$1:$C$13701,MAX(1,ROW()-1))),MIN(INDEX($C$1:$C$13701,MIN(13701,ROW()+1)):INDEX($C$1:$C$13701,MIN(13701,ROW()+設定!$B$26))))*10^(設定!$B$27/20)),1,0))</f>
        <v>0</v>
      </c>
      <c r="G10433" s="33" t="n">
        <f aca="false">$G10432+IF($F10433=1,1,0)</f>
        <v>5</v>
      </c>
      <c r="H10433" s="0" t="str">
        <f aca="false">IF($F10433=1,$G10433,"")</f>
        <v/>
      </c>
    </row>
    <row r="10434" customFormat="false" ht="15" hidden="false" customHeight="false" outlineLevel="0" collapsed="false">
      <c r="A10434" s="30" t="n">
        <v>1630</v>
      </c>
      <c r="B10434" s="31" t="n">
        <v>7.3404</v>
      </c>
      <c r="C10434" s="32" t="n">
        <f aca="false">IF($A10434="","",IF(設定!$B$21="dB",10^($B10434/20),ABS($B10434)))</f>
        <v>2.32819847269821</v>
      </c>
      <c r="D10434" s="32" t="n">
        <f aca="false">IF($A10434="","",$A10434^2)</f>
        <v>2656900</v>
      </c>
      <c r="E10434" s="32" t="n">
        <f aca="false">IF($A10434="","",IF($C10434&lt;=0,"",1/$C10434^2))</f>
        <v>0.184484549480488</v>
      </c>
      <c r="F10434" s="33" t="n">
        <f aca="false">IF(OR(ROW()-設定!$B$30&lt;2,ROW()+設定!$B$30&gt;13701,N($A10434)&lt;=0,N(INDEX($A$2:$A$13701,MIN(13700,MAX(1,ROW()-1+設定!$B$30))))&lt;=0,$A10434&lt;設定!$B$28,$A10434&gt;設定!$B$29),0,IF(AND($C10434&gt;=MAX(INDEX($C$1:$C$13701,MAX(1,ROW()-設定!$B$24)):INDEX($C$1:$C$13701,MAX(1,ROW()-1))),$C10434&gt;MAX(INDEX($C$1:$C$13701,MIN(13701,ROW()+1)):INDEX($C$1:$C$13701,MIN(13701,ROW()+設定!$B$24))),$C10434&gt;=設定!$B$32,$C10434&gt;=MAX(MIN(INDEX($C$1:$C$13701,MAX(1,ROW()-設定!$B$26)):INDEX($C$1:$C$13701,MAX(1,ROW()-1))),MIN(INDEX($C$1:$C$13701,MIN(13701,ROW()+1)):INDEX($C$1:$C$13701,MIN(13701,ROW()+設定!$B$26))))*10^(設定!$B$27/20)),1,0))</f>
        <v>0</v>
      </c>
      <c r="G10434" s="33" t="n">
        <f aca="false">$G10433+IF($F10434=1,1,0)</f>
        <v>5</v>
      </c>
      <c r="H10434" s="0" t="str">
        <f aca="false">IF($F10434=1,$G10434,"")</f>
        <v/>
      </c>
    </row>
    <row r="10435" customFormat="false" ht="15" hidden="false" customHeight="false" outlineLevel="0" collapsed="false">
      <c r="A10435" s="30" t="n">
        <v>1630.15625</v>
      </c>
      <c r="B10435" s="31" t="n">
        <v>7.4176</v>
      </c>
      <c r="C10435" s="32" t="n">
        <f aca="false">IF($A10435="","",IF(設定!$B$21="dB",10^($B10435/20),ABS($B10435)))</f>
        <v>2.34898368299327</v>
      </c>
      <c r="D10435" s="32" t="n">
        <f aca="false">IF($A10435="","",$A10435^2)</f>
        <v>2657409.39941406</v>
      </c>
      <c r="E10435" s="32" t="n">
        <f aca="false">IF($A10435="","",IF($C10435&lt;=0,"",1/$C10435^2))</f>
        <v>0.181234135277947</v>
      </c>
      <c r="F10435" s="33" t="n">
        <f aca="false">IF(OR(ROW()-設定!$B$30&lt;2,ROW()+設定!$B$30&gt;13701,N($A10435)&lt;=0,N(INDEX($A$2:$A$13701,MIN(13700,MAX(1,ROW()-1+設定!$B$30))))&lt;=0,$A10435&lt;設定!$B$28,$A10435&gt;設定!$B$29),0,IF(AND($C10435&gt;=MAX(INDEX($C$1:$C$13701,MAX(1,ROW()-設定!$B$24)):INDEX($C$1:$C$13701,MAX(1,ROW()-1))),$C10435&gt;MAX(INDEX($C$1:$C$13701,MIN(13701,ROW()+1)):INDEX($C$1:$C$13701,MIN(13701,ROW()+設定!$B$24))),$C10435&gt;=設定!$B$32,$C10435&gt;=MAX(MIN(INDEX($C$1:$C$13701,MAX(1,ROW()-設定!$B$26)):INDEX($C$1:$C$13701,MAX(1,ROW()-1))),MIN(INDEX($C$1:$C$13701,MIN(13701,ROW()+1)):INDEX($C$1:$C$13701,MIN(13701,ROW()+設定!$B$26))))*10^(設定!$B$27/20)),1,0))</f>
        <v>0</v>
      </c>
      <c r="G10435" s="33" t="n">
        <f aca="false">$G10434+IF($F10435=1,1,0)</f>
        <v>5</v>
      </c>
      <c r="H10435" s="0" t="str">
        <f aca="false">IF($F10435=1,$G10435,"")</f>
        <v/>
      </c>
    </row>
    <row r="10436" customFormat="false" ht="15" hidden="false" customHeight="false" outlineLevel="0" collapsed="false">
      <c r="A10436" s="30" t="n">
        <v>1630.3125</v>
      </c>
      <c r="B10436" s="31" t="n">
        <v>7.1853</v>
      </c>
      <c r="C10436" s="32" t="n">
        <f aca="false">IF($A10436="","",IF(設定!$B$21="dB",10^($B10436/20),ABS($B10436)))</f>
        <v>2.28699386717498</v>
      </c>
      <c r="D10436" s="32" t="n">
        <f aca="false">IF($A10436="","",$A10436^2)</f>
        <v>2657918.84765625</v>
      </c>
      <c r="E10436" s="32" t="n">
        <f aca="false">IF($A10436="","",IF($C10436&lt;=0,"",1/$C10436^2))</f>
        <v>0.191192124920184</v>
      </c>
      <c r="F10436" s="33" t="n">
        <f aca="false">IF(OR(ROW()-設定!$B$30&lt;2,ROW()+設定!$B$30&gt;13701,N($A10436)&lt;=0,N(INDEX($A$2:$A$13701,MIN(13700,MAX(1,ROW()-1+設定!$B$30))))&lt;=0,$A10436&lt;設定!$B$28,$A10436&gt;設定!$B$29),0,IF(AND($C10436&gt;=MAX(INDEX($C$1:$C$13701,MAX(1,ROW()-設定!$B$24)):INDEX($C$1:$C$13701,MAX(1,ROW()-1))),$C10436&gt;MAX(INDEX($C$1:$C$13701,MIN(13701,ROW()+1)):INDEX($C$1:$C$13701,MIN(13701,ROW()+設定!$B$24))),$C10436&gt;=設定!$B$32,$C10436&gt;=MAX(MIN(INDEX($C$1:$C$13701,MAX(1,ROW()-設定!$B$26)):INDEX($C$1:$C$13701,MAX(1,ROW()-1))),MIN(INDEX($C$1:$C$13701,MIN(13701,ROW()+1)):INDEX($C$1:$C$13701,MIN(13701,ROW()+設定!$B$26))))*10^(設定!$B$27/20)),1,0))</f>
        <v>0</v>
      </c>
      <c r="G10436" s="33" t="n">
        <f aca="false">$G10435+IF($F10436=1,1,0)</f>
        <v>5</v>
      </c>
      <c r="H10436" s="0" t="str">
        <f aca="false">IF($F10436=1,$G10436,"")</f>
        <v/>
      </c>
    </row>
    <row r="10437" customFormat="false" ht="15" hidden="false" customHeight="false" outlineLevel="0" collapsed="false">
      <c r="A10437" s="30" t="n">
        <v>1630.46875</v>
      </c>
      <c r="B10437" s="31" t="n">
        <v>7.398</v>
      </c>
      <c r="C10437" s="32" t="n">
        <f aca="false">IF($A10437="","",IF(設定!$B$21="dB",10^($B10437/20),ABS($B10437)))</f>
        <v>2.34368909882699</v>
      </c>
      <c r="D10437" s="32" t="n">
        <f aca="false">IF($A10437="","",$A10437^2)</f>
        <v>2658428.34472656</v>
      </c>
      <c r="E10437" s="32" t="n">
        <f aca="false">IF($A10437="","",IF($C10437&lt;=0,"",1/$C10437^2))</f>
        <v>0.182053905481113</v>
      </c>
      <c r="F10437" s="33" t="n">
        <f aca="false">IF(OR(ROW()-設定!$B$30&lt;2,ROW()+設定!$B$30&gt;13701,N($A10437)&lt;=0,N(INDEX($A$2:$A$13701,MIN(13700,MAX(1,ROW()-1+設定!$B$30))))&lt;=0,$A10437&lt;設定!$B$28,$A10437&gt;設定!$B$29),0,IF(AND($C10437&gt;=MAX(INDEX($C$1:$C$13701,MAX(1,ROW()-設定!$B$24)):INDEX($C$1:$C$13701,MAX(1,ROW()-1))),$C10437&gt;MAX(INDEX($C$1:$C$13701,MIN(13701,ROW()+1)):INDEX($C$1:$C$13701,MIN(13701,ROW()+設定!$B$24))),$C10437&gt;=設定!$B$32,$C10437&gt;=MAX(MIN(INDEX($C$1:$C$13701,MAX(1,ROW()-設定!$B$26)):INDEX($C$1:$C$13701,MAX(1,ROW()-1))),MIN(INDEX($C$1:$C$13701,MIN(13701,ROW()+1)):INDEX($C$1:$C$13701,MIN(13701,ROW()+設定!$B$26))))*10^(設定!$B$27/20)),1,0))</f>
        <v>0</v>
      </c>
      <c r="G10437" s="33" t="n">
        <f aca="false">$G10436+IF($F10437=1,1,0)</f>
        <v>5</v>
      </c>
      <c r="H10437" s="0" t="str">
        <f aca="false">IF($F10437=1,$G10437,"")</f>
        <v/>
      </c>
    </row>
    <row r="10438" customFormat="false" ht="15" hidden="false" customHeight="false" outlineLevel="0" collapsed="false">
      <c r="A10438" s="30" t="n">
        <v>1630.625</v>
      </c>
      <c r="B10438" s="31" t="n">
        <v>7.35</v>
      </c>
      <c r="C10438" s="32" t="n">
        <f aca="false">IF($A10438="","",IF(設定!$B$21="dB",10^($B10438/20),ABS($B10438)))</f>
        <v>2.33077311528264</v>
      </c>
      <c r="D10438" s="32" t="n">
        <f aca="false">IF($A10438="","",$A10438^2)</f>
        <v>2658937.890625</v>
      </c>
      <c r="E10438" s="32" t="n">
        <f aca="false">IF($A10438="","",IF($C10438&lt;=0,"",1/$C10438^2))</f>
        <v>0.184077200146896</v>
      </c>
      <c r="F10438" s="33" t="n">
        <f aca="false">IF(OR(ROW()-設定!$B$30&lt;2,ROW()+設定!$B$30&gt;13701,N($A10438)&lt;=0,N(INDEX($A$2:$A$13701,MIN(13700,MAX(1,ROW()-1+設定!$B$30))))&lt;=0,$A10438&lt;設定!$B$28,$A10438&gt;設定!$B$29),0,IF(AND($C10438&gt;=MAX(INDEX($C$1:$C$13701,MAX(1,ROW()-設定!$B$24)):INDEX($C$1:$C$13701,MAX(1,ROW()-1))),$C10438&gt;MAX(INDEX($C$1:$C$13701,MIN(13701,ROW()+1)):INDEX($C$1:$C$13701,MIN(13701,ROW()+設定!$B$24))),$C10438&gt;=設定!$B$32,$C10438&gt;=MAX(MIN(INDEX($C$1:$C$13701,MAX(1,ROW()-設定!$B$26)):INDEX($C$1:$C$13701,MAX(1,ROW()-1))),MIN(INDEX($C$1:$C$13701,MIN(13701,ROW()+1)):INDEX($C$1:$C$13701,MIN(13701,ROW()+設定!$B$26))))*10^(設定!$B$27/20)),1,0))</f>
        <v>0</v>
      </c>
      <c r="G10438" s="33" t="n">
        <f aca="false">$G10437+IF($F10438=1,1,0)</f>
        <v>5</v>
      </c>
      <c r="H10438" s="0" t="str">
        <f aca="false">IF($F10438=1,$G10438,"")</f>
        <v/>
      </c>
    </row>
    <row r="10439" customFormat="false" ht="15" hidden="false" customHeight="false" outlineLevel="0" collapsed="false">
      <c r="A10439" s="30" t="n">
        <v>1630.78125</v>
      </c>
      <c r="B10439" s="31" t="n">
        <v>7.5074</v>
      </c>
      <c r="C10439" s="32" t="n">
        <f aca="false">IF($A10439="","",IF(設定!$B$21="dB",10^($B10439/20),ABS($B10439)))</f>
        <v>2.37339487371851</v>
      </c>
      <c r="D10439" s="32" t="n">
        <f aca="false">IF($A10439="","",$A10439^2)</f>
        <v>2659447.48535156</v>
      </c>
      <c r="E10439" s="32" t="n">
        <f aca="false">IF($A10439="","",IF($C10439&lt;=0,"",1/$C10439^2))</f>
        <v>0.177525195668097</v>
      </c>
      <c r="F10439" s="33" t="n">
        <f aca="false">IF(OR(ROW()-設定!$B$30&lt;2,ROW()+設定!$B$30&gt;13701,N($A10439)&lt;=0,N(INDEX($A$2:$A$13701,MIN(13700,MAX(1,ROW()-1+設定!$B$30))))&lt;=0,$A10439&lt;設定!$B$28,$A10439&gt;設定!$B$29),0,IF(AND($C10439&gt;=MAX(INDEX($C$1:$C$13701,MAX(1,ROW()-設定!$B$24)):INDEX($C$1:$C$13701,MAX(1,ROW()-1))),$C10439&gt;MAX(INDEX($C$1:$C$13701,MIN(13701,ROW()+1)):INDEX($C$1:$C$13701,MIN(13701,ROW()+設定!$B$24))),$C10439&gt;=設定!$B$32,$C10439&gt;=MAX(MIN(INDEX($C$1:$C$13701,MAX(1,ROW()-設定!$B$26)):INDEX($C$1:$C$13701,MAX(1,ROW()-1))),MIN(INDEX($C$1:$C$13701,MIN(13701,ROW()+1)):INDEX($C$1:$C$13701,MIN(13701,ROW()+設定!$B$26))))*10^(設定!$B$27/20)),1,0))</f>
        <v>0</v>
      </c>
      <c r="G10439" s="33" t="n">
        <f aca="false">$G10438+IF($F10439=1,1,0)</f>
        <v>5</v>
      </c>
      <c r="H10439" s="0" t="str">
        <f aca="false">IF($F10439=1,$G10439,"")</f>
        <v/>
      </c>
    </row>
    <row r="10440" customFormat="false" ht="15" hidden="false" customHeight="false" outlineLevel="0" collapsed="false">
      <c r="A10440" s="30" t="n">
        <v>1630.9375</v>
      </c>
      <c r="B10440" s="31" t="n">
        <v>7.5939</v>
      </c>
      <c r="C10440" s="32" t="n">
        <f aca="false">IF($A10440="","",IF(設定!$B$21="dB",10^($B10440/20),ABS($B10440)))</f>
        <v>2.39714883778354</v>
      </c>
      <c r="D10440" s="32" t="n">
        <f aca="false">IF($A10440="","",$A10440^2)</f>
        <v>2659957.12890625</v>
      </c>
      <c r="E10440" s="32" t="n">
        <f aca="false">IF($A10440="","",IF($C10440&lt;=0,"",1/$C10440^2))</f>
        <v>0.174024341866305</v>
      </c>
      <c r="F10440" s="33" t="n">
        <f aca="false">IF(OR(ROW()-設定!$B$30&lt;2,ROW()+設定!$B$30&gt;13701,N($A10440)&lt;=0,N(INDEX($A$2:$A$13701,MIN(13700,MAX(1,ROW()-1+設定!$B$30))))&lt;=0,$A10440&lt;設定!$B$28,$A10440&gt;設定!$B$29),0,IF(AND($C10440&gt;=MAX(INDEX($C$1:$C$13701,MAX(1,ROW()-設定!$B$24)):INDEX($C$1:$C$13701,MAX(1,ROW()-1))),$C10440&gt;MAX(INDEX($C$1:$C$13701,MIN(13701,ROW()+1)):INDEX($C$1:$C$13701,MIN(13701,ROW()+設定!$B$24))),$C10440&gt;=設定!$B$32,$C10440&gt;=MAX(MIN(INDEX($C$1:$C$13701,MAX(1,ROW()-設定!$B$26)):INDEX($C$1:$C$13701,MAX(1,ROW()-1))),MIN(INDEX($C$1:$C$13701,MIN(13701,ROW()+1)):INDEX($C$1:$C$13701,MIN(13701,ROW()+設定!$B$26))))*10^(設定!$B$27/20)),1,0))</f>
        <v>0</v>
      </c>
      <c r="G10440" s="33" t="n">
        <f aca="false">$G10439+IF($F10440=1,1,0)</f>
        <v>5</v>
      </c>
      <c r="H10440" s="0" t="str">
        <f aca="false">IF($F10440=1,$G10440,"")</f>
        <v/>
      </c>
    </row>
    <row r="10441" customFormat="false" ht="15" hidden="false" customHeight="false" outlineLevel="0" collapsed="false">
      <c r="A10441" s="30" t="n">
        <v>1631.09375</v>
      </c>
      <c r="B10441" s="31" t="n">
        <v>7.5493</v>
      </c>
      <c r="C10441" s="32" t="n">
        <f aca="false">IF($A10441="","",IF(設定!$B$21="dB",10^($B10441/20),ABS($B10441)))</f>
        <v>2.38487158977824</v>
      </c>
      <c r="D10441" s="32" t="n">
        <f aca="false">IF($A10441="","",$A10441^2)</f>
        <v>2660466.82128906</v>
      </c>
      <c r="E10441" s="32" t="n">
        <f aca="false">IF($A10441="","",IF($C10441&lt;=0,"",1/$C10441^2))</f>
        <v>0.17582069806043</v>
      </c>
      <c r="F10441" s="33" t="n">
        <f aca="false">IF(OR(ROW()-設定!$B$30&lt;2,ROW()+設定!$B$30&gt;13701,N($A10441)&lt;=0,N(INDEX($A$2:$A$13701,MIN(13700,MAX(1,ROW()-1+設定!$B$30))))&lt;=0,$A10441&lt;設定!$B$28,$A10441&gt;設定!$B$29),0,IF(AND($C10441&gt;=MAX(INDEX($C$1:$C$13701,MAX(1,ROW()-設定!$B$24)):INDEX($C$1:$C$13701,MAX(1,ROW()-1))),$C10441&gt;MAX(INDEX($C$1:$C$13701,MIN(13701,ROW()+1)):INDEX($C$1:$C$13701,MIN(13701,ROW()+設定!$B$24))),$C10441&gt;=設定!$B$32,$C10441&gt;=MAX(MIN(INDEX($C$1:$C$13701,MAX(1,ROW()-設定!$B$26)):INDEX($C$1:$C$13701,MAX(1,ROW()-1))),MIN(INDEX($C$1:$C$13701,MIN(13701,ROW()+1)):INDEX($C$1:$C$13701,MIN(13701,ROW()+設定!$B$26))))*10^(設定!$B$27/20)),1,0))</f>
        <v>0</v>
      </c>
      <c r="G10441" s="33" t="n">
        <f aca="false">$G10440+IF($F10441=1,1,0)</f>
        <v>5</v>
      </c>
      <c r="H10441" s="0" t="str">
        <f aca="false">IF($F10441=1,$G10441,"")</f>
        <v/>
      </c>
    </row>
    <row r="10442" customFormat="false" ht="15" hidden="false" customHeight="false" outlineLevel="0" collapsed="false">
      <c r="A10442" s="30" t="n">
        <v>1631.25</v>
      </c>
      <c r="B10442" s="31" t="n">
        <v>7.6828</v>
      </c>
      <c r="C10442" s="32" t="n">
        <f aca="false">IF($A10442="","",IF(設定!$B$21="dB",10^($B10442/20),ABS($B10442)))</f>
        <v>2.42180962009796</v>
      </c>
      <c r="D10442" s="32" t="n">
        <f aca="false">IF($A10442="","",$A10442^2)</f>
        <v>2660976.5625</v>
      </c>
      <c r="E10442" s="32" t="n">
        <f aca="false">IF($A10442="","",IF($C10442&lt;=0,"",1/$C10442^2))</f>
        <v>0.170498279154418</v>
      </c>
      <c r="F10442" s="33" t="n">
        <f aca="false">IF(OR(ROW()-設定!$B$30&lt;2,ROW()+設定!$B$30&gt;13701,N($A10442)&lt;=0,N(INDEX($A$2:$A$13701,MIN(13700,MAX(1,ROW()-1+設定!$B$30))))&lt;=0,$A10442&lt;設定!$B$28,$A10442&gt;設定!$B$29),0,IF(AND($C10442&gt;=MAX(INDEX($C$1:$C$13701,MAX(1,ROW()-設定!$B$24)):INDEX($C$1:$C$13701,MAX(1,ROW()-1))),$C10442&gt;MAX(INDEX($C$1:$C$13701,MIN(13701,ROW()+1)):INDEX($C$1:$C$13701,MIN(13701,ROW()+設定!$B$24))),$C10442&gt;=設定!$B$32,$C10442&gt;=MAX(MIN(INDEX($C$1:$C$13701,MAX(1,ROW()-設定!$B$26)):INDEX($C$1:$C$13701,MAX(1,ROW()-1))),MIN(INDEX($C$1:$C$13701,MIN(13701,ROW()+1)):INDEX($C$1:$C$13701,MIN(13701,ROW()+設定!$B$26))))*10^(設定!$B$27/20)),1,0))</f>
        <v>0</v>
      </c>
      <c r="G10442" s="33" t="n">
        <f aca="false">$G10441+IF($F10442=1,1,0)</f>
        <v>5</v>
      </c>
      <c r="H10442" s="0" t="str">
        <f aca="false">IF($F10442=1,$G10442,"")</f>
        <v/>
      </c>
    </row>
    <row r="10443" customFormat="false" ht="15" hidden="false" customHeight="false" outlineLevel="0" collapsed="false">
      <c r="A10443" s="30" t="n">
        <v>1631.40625</v>
      </c>
      <c r="B10443" s="31" t="n">
        <v>7.4704</v>
      </c>
      <c r="C10443" s="32" t="n">
        <f aca="false">IF($A10443="","",IF(設定!$B$21="dB",10^($B10443/20),ABS($B10443)))</f>
        <v>2.363306230922</v>
      </c>
      <c r="D10443" s="32" t="n">
        <f aca="false">IF($A10443="","",$A10443^2)</f>
        <v>2661486.35253906</v>
      </c>
      <c r="E10443" s="32" t="n">
        <f aca="false">IF($A10443="","",IF($C10443&lt;=0,"",1/$C10443^2))</f>
        <v>0.179044094073607</v>
      </c>
      <c r="F10443" s="33" t="n">
        <f aca="false">IF(OR(ROW()-設定!$B$30&lt;2,ROW()+設定!$B$30&gt;13701,N($A10443)&lt;=0,N(INDEX($A$2:$A$13701,MIN(13700,MAX(1,ROW()-1+設定!$B$30))))&lt;=0,$A10443&lt;設定!$B$28,$A10443&gt;設定!$B$29),0,IF(AND($C10443&gt;=MAX(INDEX($C$1:$C$13701,MAX(1,ROW()-設定!$B$24)):INDEX($C$1:$C$13701,MAX(1,ROW()-1))),$C10443&gt;MAX(INDEX($C$1:$C$13701,MIN(13701,ROW()+1)):INDEX($C$1:$C$13701,MIN(13701,ROW()+設定!$B$24))),$C10443&gt;=設定!$B$32,$C10443&gt;=MAX(MIN(INDEX($C$1:$C$13701,MAX(1,ROW()-設定!$B$26)):INDEX($C$1:$C$13701,MAX(1,ROW()-1))),MIN(INDEX($C$1:$C$13701,MIN(13701,ROW()+1)):INDEX($C$1:$C$13701,MIN(13701,ROW()+設定!$B$26))))*10^(設定!$B$27/20)),1,0))</f>
        <v>0</v>
      </c>
      <c r="G10443" s="33" t="n">
        <f aca="false">$G10442+IF($F10443=1,1,0)</f>
        <v>5</v>
      </c>
      <c r="H10443" s="0" t="str">
        <f aca="false">IF($F10443=1,$G10443,"")</f>
        <v/>
      </c>
    </row>
    <row r="10444" customFormat="false" ht="15" hidden="false" customHeight="false" outlineLevel="0" collapsed="false">
      <c r="A10444" s="30" t="n">
        <v>1631.5625</v>
      </c>
      <c r="B10444" s="31" t="n">
        <v>7.5638</v>
      </c>
      <c r="C10444" s="32" t="n">
        <f aca="false">IF($A10444="","",IF(設定!$B$21="dB",10^($B10444/20),ABS($B10444)))</f>
        <v>2.38885615780461</v>
      </c>
      <c r="D10444" s="32" t="n">
        <f aca="false">IF($A10444="","",$A10444^2)</f>
        <v>2661996.19140625</v>
      </c>
      <c r="E10444" s="32" t="n">
        <f aca="false">IF($A10444="","",IF($C10444&lt;=0,"",1/$C10444^2))</f>
        <v>0.175234655856886</v>
      </c>
      <c r="F10444" s="33" t="n">
        <f aca="false">IF(OR(ROW()-設定!$B$30&lt;2,ROW()+設定!$B$30&gt;13701,N($A10444)&lt;=0,N(INDEX($A$2:$A$13701,MIN(13700,MAX(1,ROW()-1+設定!$B$30))))&lt;=0,$A10444&lt;設定!$B$28,$A10444&gt;設定!$B$29),0,IF(AND($C10444&gt;=MAX(INDEX($C$1:$C$13701,MAX(1,ROW()-設定!$B$24)):INDEX($C$1:$C$13701,MAX(1,ROW()-1))),$C10444&gt;MAX(INDEX($C$1:$C$13701,MIN(13701,ROW()+1)):INDEX($C$1:$C$13701,MIN(13701,ROW()+設定!$B$24))),$C10444&gt;=設定!$B$32,$C10444&gt;=MAX(MIN(INDEX($C$1:$C$13701,MAX(1,ROW()-設定!$B$26)):INDEX($C$1:$C$13701,MAX(1,ROW()-1))),MIN(INDEX($C$1:$C$13701,MIN(13701,ROW()+1)):INDEX($C$1:$C$13701,MIN(13701,ROW()+設定!$B$26))))*10^(設定!$B$27/20)),1,0))</f>
        <v>0</v>
      </c>
      <c r="G10444" s="33" t="n">
        <f aca="false">$G10443+IF($F10444=1,1,0)</f>
        <v>5</v>
      </c>
      <c r="H10444" s="0" t="str">
        <f aca="false">IF($F10444=1,$G10444,"")</f>
        <v/>
      </c>
    </row>
    <row r="10445" customFormat="false" ht="15" hidden="false" customHeight="false" outlineLevel="0" collapsed="false">
      <c r="A10445" s="30" t="n">
        <v>1631.71875</v>
      </c>
      <c r="B10445" s="31" t="n">
        <v>7.5316</v>
      </c>
      <c r="C10445" s="32" t="n">
        <f aca="false">IF($A10445="","",IF(設定!$B$21="dB",10^($B10445/20),ABS($B10445)))</f>
        <v>2.38001667585285</v>
      </c>
      <c r="D10445" s="32" t="n">
        <f aca="false">IF($A10445="","",$A10445^2)</f>
        <v>2662506.07910156</v>
      </c>
      <c r="E10445" s="32" t="n">
        <f aca="false">IF($A10445="","",IF($C10445&lt;=0,"",1/$C10445^2))</f>
        <v>0.176538730814483</v>
      </c>
      <c r="F10445" s="33" t="n">
        <f aca="false">IF(OR(ROW()-設定!$B$30&lt;2,ROW()+設定!$B$30&gt;13701,N($A10445)&lt;=0,N(INDEX($A$2:$A$13701,MIN(13700,MAX(1,ROW()-1+設定!$B$30))))&lt;=0,$A10445&lt;設定!$B$28,$A10445&gt;設定!$B$29),0,IF(AND($C10445&gt;=MAX(INDEX($C$1:$C$13701,MAX(1,ROW()-設定!$B$24)):INDEX($C$1:$C$13701,MAX(1,ROW()-1))),$C10445&gt;MAX(INDEX($C$1:$C$13701,MIN(13701,ROW()+1)):INDEX($C$1:$C$13701,MIN(13701,ROW()+設定!$B$24))),$C10445&gt;=設定!$B$32,$C10445&gt;=MAX(MIN(INDEX($C$1:$C$13701,MAX(1,ROW()-設定!$B$26)):INDEX($C$1:$C$13701,MAX(1,ROW()-1))),MIN(INDEX($C$1:$C$13701,MIN(13701,ROW()+1)):INDEX($C$1:$C$13701,MIN(13701,ROW()+設定!$B$26))))*10^(設定!$B$27/20)),1,0))</f>
        <v>0</v>
      </c>
      <c r="G10445" s="33" t="n">
        <f aca="false">$G10444+IF($F10445=1,1,0)</f>
        <v>5</v>
      </c>
      <c r="H10445" s="0" t="str">
        <f aca="false">IF($F10445=1,$G10445,"")</f>
        <v/>
      </c>
    </row>
    <row r="10446" customFormat="false" ht="15" hidden="false" customHeight="false" outlineLevel="0" collapsed="false">
      <c r="A10446" s="30" t="n">
        <v>1631.875</v>
      </c>
      <c r="B10446" s="31" t="n">
        <v>7.6741</v>
      </c>
      <c r="C10446" s="32" t="n">
        <f aca="false">IF($A10446="","",IF(設定!$B$21="dB",10^($B10446/20),ABS($B10446)))</f>
        <v>2.41938509064748</v>
      </c>
      <c r="D10446" s="32" t="n">
        <f aca="false">IF($A10446="","",$A10446^2)</f>
        <v>2663016.015625</v>
      </c>
      <c r="E10446" s="32" t="n">
        <f aca="false">IF($A10446="","",IF($C10446&lt;=0,"",1/$C10446^2))</f>
        <v>0.170840172000827</v>
      </c>
      <c r="F10446" s="33" t="n">
        <f aca="false">IF(OR(ROW()-設定!$B$30&lt;2,ROW()+設定!$B$30&gt;13701,N($A10446)&lt;=0,N(INDEX($A$2:$A$13701,MIN(13700,MAX(1,ROW()-1+設定!$B$30))))&lt;=0,$A10446&lt;設定!$B$28,$A10446&gt;設定!$B$29),0,IF(AND($C10446&gt;=MAX(INDEX($C$1:$C$13701,MAX(1,ROW()-設定!$B$24)):INDEX($C$1:$C$13701,MAX(1,ROW()-1))),$C10446&gt;MAX(INDEX($C$1:$C$13701,MIN(13701,ROW()+1)):INDEX($C$1:$C$13701,MIN(13701,ROW()+設定!$B$24))),$C10446&gt;=設定!$B$32,$C10446&gt;=MAX(MIN(INDEX($C$1:$C$13701,MAX(1,ROW()-設定!$B$26)):INDEX($C$1:$C$13701,MAX(1,ROW()-1))),MIN(INDEX($C$1:$C$13701,MIN(13701,ROW()+1)):INDEX($C$1:$C$13701,MIN(13701,ROW()+設定!$B$26))))*10^(設定!$B$27/20)),1,0))</f>
        <v>0</v>
      </c>
      <c r="G10446" s="33" t="n">
        <f aca="false">$G10445+IF($F10446=1,1,0)</f>
        <v>5</v>
      </c>
      <c r="H10446" s="0" t="str">
        <f aca="false">IF($F10446=1,$G10446,"")</f>
        <v/>
      </c>
    </row>
    <row r="10447" customFormat="false" ht="15" hidden="false" customHeight="false" outlineLevel="0" collapsed="false">
      <c r="A10447" s="30" t="n">
        <v>1632.03125</v>
      </c>
      <c r="B10447" s="31" t="n">
        <v>7.7091</v>
      </c>
      <c r="C10447" s="32" t="n">
        <f aca="false">IF($A10447="","",IF(設定!$B$21="dB",10^($B10447/20),ABS($B10447)))</f>
        <v>2.42915372898743</v>
      </c>
      <c r="D10447" s="32" t="n">
        <f aca="false">IF($A10447="","",$A10447^2)</f>
        <v>2663526.00097656</v>
      </c>
      <c r="E10447" s="32" t="n">
        <f aca="false">IF($A10447="","",IF($C10447&lt;=0,"",1/$C10447^2))</f>
        <v>0.169468895895839</v>
      </c>
      <c r="F10447" s="33" t="n">
        <f aca="false">IF(OR(ROW()-設定!$B$30&lt;2,ROW()+設定!$B$30&gt;13701,N($A10447)&lt;=0,N(INDEX($A$2:$A$13701,MIN(13700,MAX(1,ROW()-1+設定!$B$30))))&lt;=0,$A10447&lt;設定!$B$28,$A10447&gt;設定!$B$29),0,IF(AND($C10447&gt;=MAX(INDEX($C$1:$C$13701,MAX(1,ROW()-設定!$B$24)):INDEX($C$1:$C$13701,MAX(1,ROW()-1))),$C10447&gt;MAX(INDEX($C$1:$C$13701,MIN(13701,ROW()+1)):INDEX($C$1:$C$13701,MIN(13701,ROW()+設定!$B$24))),$C10447&gt;=設定!$B$32,$C10447&gt;=MAX(MIN(INDEX($C$1:$C$13701,MAX(1,ROW()-設定!$B$26)):INDEX($C$1:$C$13701,MAX(1,ROW()-1))),MIN(INDEX($C$1:$C$13701,MIN(13701,ROW()+1)):INDEX($C$1:$C$13701,MIN(13701,ROW()+設定!$B$26))))*10^(設定!$B$27/20)),1,0))</f>
        <v>0</v>
      </c>
      <c r="G10447" s="33" t="n">
        <f aca="false">$G10446+IF($F10447=1,1,0)</f>
        <v>5</v>
      </c>
      <c r="H10447" s="0" t="str">
        <f aca="false">IF($F10447=1,$G10447,"")</f>
        <v/>
      </c>
    </row>
    <row r="10448" customFormat="false" ht="15" hidden="false" customHeight="false" outlineLevel="0" collapsed="false">
      <c r="A10448" s="30" t="n">
        <v>1632.1875</v>
      </c>
      <c r="B10448" s="31" t="n">
        <v>7.7072</v>
      </c>
      <c r="C10448" s="32" t="n">
        <f aca="false">IF($A10448="","",IF(設定!$B$21="dB",10^($B10448/20),ABS($B10448)))</f>
        <v>2.42862242044958</v>
      </c>
      <c r="D10448" s="32" t="n">
        <f aca="false">IF($A10448="","",$A10448^2)</f>
        <v>2664036.03515625</v>
      </c>
      <c r="E10448" s="32" t="n">
        <f aca="false">IF($A10448="","",IF($C10448&lt;=0,"",1/$C10448^2))</f>
        <v>0.169543053261401</v>
      </c>
      <c r="F10448" s="33" t="n">
        <f aca="false">IF(OR(ROW()-設定!$B$30&lt;2,ROW()+設定!$B$30&gt;13701,N($A10448)&lt;=0,N(INDEX($A$2:$A$13701,MIN(13700,MAX(1,ROW()-1+設定!$B$30))))&lt;=0,$A10448&lt;設定!$B$28,$A10448&gt;設定!$B$29),0,IF(AND($C10448&gt;=MAX(INDEX($C$1:$C$13701,MAX(1,ROW()-設定!$B$24)):INDEX($C$1:$C$13701,MAX(1,ROW()-1))),$C10448&gt;MAX(INDEX($C$1:$C$13701,MIN(13701,ROW()+1)):INDEX($C$1:$C$13701,MIN(13701,ROW()+設定!$B$24))),$C10448&gt;=設定!$B$32,$C10448&gt;=MAX(MIN(INDEX($C$1:$C$13701,MAX(1,ROW()-設定!$B$26)):INDEX($C$1:$C$13701,MAX(1,ROW()-1))),MIN(INDEX($C$1:$C$13701,MIN(13701,ROW()+1)):INDEX($C$1:$C$13701,MIN(13701,ROW()+設定!$B$26))))*10^(設定!$B$27/20)),1,0))</f>
        <v>0</v>
      </c>
      <c r="G10448" s="33" t="n">
        <f aca="false">$G10447+IF($F10448=1,1,0)</f>
        <v>5</v>
      </c>
      <c r="H10448" s="0" t="str">
        <f aca="false">IF($F10448=1,$G10448,"")</f>
        <v/>
      </c>
    </row>
    <row r="10449" customFormat="false" ht="15" hidden="false" customHeight="false" outlineLevel="0" collapsed="false">
      <c r="A10449" s="30" t="n">
        <v>1632.34375</v>
      </c>
      <c r="B10449" s="31" t="n">
        <v>7.6287</v>
      </c>
      <c r="C10449" s="32" t="n">
        <f aca="false">IF($A10449="","",IF(設定!$B$21="dB",10^($B10449/20),ABS($B10449)))</f>
        <v>2.40677227522474</v>
      </c>
      <c r="D10449" s="32" t="n">
        <f aca="false">IF($A10449="","",$A10449^2)</f>
        <v>2664546.11816406</v>
      </c>
      <c r="E10449" s="32" t="n">
        <f aca="false">IF($A10449="","",IF($C10449&lt;=0,"",1/$C10449^2))</f>
        <v>0.172635457483564</v>
      </c>
      <c r="F10449" s="33" t="n">
        <f aca="false">IF(OR(ROW()-設定!$B$30&lt;2,ROW()+設定!$B$30&gt;13701,N($A10449)&lt;=0,N(INDEX($A$2:$A$13701,MIN(13700,MAX(1,ROW()-1+設定!$B$30))))&lt;=0,$A10449&lt;設定!$B$28,$A10449&gt;設定!$B$29),0,IF(AND($C10449&gt;=MAX(INDEX($C$1:$C$13701,MAX(1,ROW()-設定!$B$24)):INDEX($C$1:$C$13701,MAX(1,ROW()-1))),$C10449&gt;MAX(INDEX($C$1:$C$13701,MIN(13701,ROW()+1)):INDEX($C$1:$C$13701,MIN(13701,ROW()+設定!$B$24))),$C10449&gt;=設定!$B$32,$C10449&gt;=MAX(MIN(INDEX($C$1:$C$13701,MAX(1,ROW()-設定!$B$26)):INDEX($C$1:$C$13701,MAX(1,ROW()-1))),MIN(INDEX($C$1:$C$13701,MIN(13701,ROW()+1)):INDEX($C$1:$C$13701,MIN(13701,ROW()+設定!$B$26))))*10^(設定!$B$27/20)),1,0))</f>
        <v>0</v>
      </c>
      <c r="G10449" s="33" t="n">
        <f aca="false">$G10448+IF($F10449=1,1,0)</f>
        <v>5</v>
      </c>
      <c r="H10449" s="0" t="str">
        <f aca="false">IF($F10449=1,$G10449,"")</f>
        <v/>
      </c>
    </row>
    <row r="10450" customFormat="false" ht="15" hidden="false" customHeight="false" outlineLevel="0" collapsed="false">
      <c r="A10450" s="30" t="n">
        <v>1632.5</v>
      </c>
      <c r="B10450" s="31" t="n">
        <v>7.7809</v>
      </c>
      <c r="C10450" s="32" t="n">
        <f aca="false">IF($A10450="","",IF(設定!$B$21="dB",10^($B10450/20),ABS($B10450)))</f>
        <v>2.44931701793525</v>
      </c>
      <c r="D10450" s="32" t="n">
        <f aca="false">IF($A10450="","",$A10450^2)</f>
        <v>2665056.25</v>
      </c>
      <c r="E10450" s="32" t="n">
        <f aca="false">IF($A10450="","",IF($C10450&lt;=0,"",1/$C10450^2))</f>
        <v>0.166690174027685</v>
      </c>
      <c r="F10450" s="33" t="n">
        <f aca="false">IF(OR(ROW()-設定!$B$30&lt;2,ROW()+設定!$B$30&gt;13701,N($A10450)&lt;=0,N(INDEX($A$2:$A$13701,MIN(13700,MAX(1,ROW()-1+設定!$B$30))))&lt;=0,$A10450&lt;設定!$B$28,$A10450&gt;設定!$B$29),0,IF(AND($C10450&gt;=MAX(INDEX($C$1:$C$13701,MAX(1,ROW()-設定!$B$24)):INDEX($C$1:$C$13701,MAX(1,ROW()-1))),$C10450&gt;MAX(INDEX($C$1:$C$13701,MIN(13701,ROW()+1)):INDEX($C$1:$C$13701,MIN(13701,ROW()+設定!$B$24))),$C10450&gt;=設定!$B$32,$C10450&gt;=MAX(MIN(INDEX($C$1:$C$13701,MAX(1,ROW()-設定!$B$26)):INDEX($C$1:$C$13701,MAX(1,ROW()-1))),MIN(INDEX($C$1:$C$13701,MIN(13701,ROW()+1)):INDEX($C$1:$C$13701,MIN(13701,ROW()+設定!$B$26))))*10^(設定!$B$27/20)),1,0))</f>
        <v>0</v>
      </c>
      <c r="G10450" s="33" t="n">
        <f aca="false">$G10449+IF($F10450=1,1,0)</f>
        <v>5</v>
      </c>
      <c r="H10450" s="0" t="str">
        <f aca="false">IF($F10450=1,$G10450,"")</f>
        <v/>
      </c>
    </row>
    <row r="10451" customFormat="false" ht="15" hidden="false" customHeight="false" outlineLevel="0" collapsed="false">
      <c r="A10451" s="30" t="n">
        <v>1632.65625</v>
      </c>
      <c r="B10451" s="31" t="n">
        <v>7.7726</v>
      </c>
      <c r="C10451" s="32" t="n">
        <f aca="false">IF($A10451="","",IF(設定!$B$21="dB",10^($B10451/20),ABS($B10451)))</f>
        <v>2.44697763508438</v>
      </c>
      <c r="D10451" s="32" t="n">
        <f aca="false">IF($A10451="","",$A10451^2)</f>
        <v>2665566.43066406</v>
      </c>
      <c r="E10451" s="32" t="n">
        <f aca="false">IF($A10451="","",IF($C10451&lt;=0,"",1/$C10451^2))</f>
        <v>0.167009047834958</v>
      </c>
      <c r="F10451" s="33" t="n">
        <f aca="false">IF(OR(ROW()-設定!$B$30&lt;2,ROW()+設定!$B$30&gt;13701,N($A10451)&lt;=0,N(INDEX($A$2:$A$13701,MIN(13700,MAX(1,ROW()-1+設定!$B$30))))&lt;=0,$A10451&lt;設定!$B$28,$A10451&gt;設定!$B$29),0,IF(AND($C10451&gt;=MAX(INDEX($C$1:$C$13701,MAX(1,ROW()-設定!$B$24)):INDEX($C$1:$C$13701,MAX(1,ROW()-1))),$C10451&gt;MAX(INDEX($C$1:$C$13701,MIN(13701,ROW()+1)):INDEX($C$1:$C$13701,MIN(13701,ROW()+設定!$B$24))),$C10451&gt;=設定!$B$32,$C10451&gt;=MAX(MIN(INDEX($C$1:$C$13701,MAX(1,ROW()-設定!$B$26)):INDEX($C$1:$C$13701,MAX(1,ROW()-1))),MIN(INDEX($C$1:$C$13701,MIN(13701,ROW()+1)):INDEX($C$1:$C$13701,MIN(13701,ROW()+設定!$B$26))))*10^(設定!$B$27/20)),1,0))</f>
        <v>0</v>
      </c>
      <c r="G10451" s="33" t="n">
        <f aca="false">$G10450+IF($F10451=1,1,0)</f>
        <v>5</v>
      </c>
      <c r="H10451" s="0" t="str">
        <f aca="false">IF($F10451=1,$G10451,"")</f>
        <v/>
      </c>
    </row>
    <row r="10452" customFormat="false" ht="15" hidden="false" customHeight="false" outlineLevel="0" collapsed="false">
      <c r="A10452" s="30" t="n">
        <v>1632.8125</v>
      </c>
      <c r="B10452" s="31" t="n">
        <v>7.9146</v>
      </c>
      <c r="C10452" s="32" t="n">
        <f aca="false">IF($A10452="","",IF(設定!$B$21="dB",10^($B10452/20),ABS($B10452)))</f>
        <v>2.48731048160972</v>
      </c>
      <c r="D10452" s="32" t="n">
        <f aca="false">IF($A10452="","",$A10452^2)</f>
        <v>2666076.66015625</v>
      </c>
      <c r="E10452" s="32" t="n">
        <f aca="false">IF($A10452="","",IF($C10452&lt;=0,"",1/$C10452^2))</f>
        <v>0.161636709216182</v>
      </c>
      <c r="F10452" s="33" t="n">
        <f aca="false">IF(OR(ROW()-設定!$B$30&lt;2,ROW()+設定!$B$30&gt;13701,N($A10452)&lt;=0,N(INDEX($A$2:$A$13701,MIN(13700,MAX(1,ROW()-1+設定!$B$30))))&lt;=0,$A10452&lt;設定!$B$28,$A10452&gt;設定!$B$29),0,IF(AND($C10452&gt;=MAX(INDEX($C$1:$C$13701,MAX(1,ROW()-設定!$B$24)):INDEX($C$1:$C$13701,MAX(1,ROW()-1))),$C10452&gt;MAX(INDEX($C$1:$C$13701,MIN(13701,ROW()+1)):INDEX($C$1:$C$13701,MIN(13701,ROW()+設定!$B$24))),$C10452&gt;=設定!$B$32,$C10452&gt;=MAX(MIN(INDEX($C$1:$C$13701,MAX(1,ROW()-設定!$B$26)):INDEX($C$1:$C$13701,MAX(1,ROW()-1))),MIN(INDEX($C$1:$C$13701,MIN(13701,ROW()+1)):INDEX($C$1:$C$13701,MIN(13701,ROW()+設定!$B$26))))*10^(設定!$B$27/20)),1,0))</f>
        <v>0</v>
      </c>
      <c r="G10452" s="33" t="n">
        <f aca="false">$G10451+IF($F10452=1,1,0)</f>
        <v>5</v>
      </c>
      <c r="H10452" s="0" t="str">
        <f aca="false">IF($F10452=1,$G10452,"")</f>
        <v/>
      </c>
    </row>
    <row r="10453" customFormat="false" ht="15" hidden="false" customHeight="false" outlineLevel="0" collapsed="false">
      <c r="A10453" s="30" t="n">
        <v>1632.96875</v>
      </c>
      <c r="B10453" s="31" t="n">
        <v>7.8513</v>
      </c>
      <c r="C10453" s="32" t="n">
        <f aca="false">IF($A10453="","",IF(設定!$B$21="dB",10^($B10453/20),ABS($B10453)))</f>
        <v>2.46924964498387</v>
      </c>
      <c r="D10453" s="32" t="n">
        <f aca="false">IF($A10453="","",$A10453^2)</f>
        <v>2666586.93847656</v>
      </c>
      <c r="E10453" s="32" t="n">
        <f aca="false">IF($A10453="","",IF($C10453&lt;=0,"",1/$C10453^2))</f>
        <v>0.164009875901012</v>
      </c>
      <c r="F10453" s="33" t="n">
        <f aca="false">IF(OR(ROW()-設定!$B$30&lt;2,ROW()+設定!$B$30&gt;13701,N($A10453)&lt;=0,N(INDEX($A$2:$A$13701,MIN(13700,MAX(1,ROW()-1+設定!$B$30))))&lt;=0,$A10453&lt;設定!$B$28,$A10453&gt;設定!$B$29),0,IF(AND($C10453&gt;=MAX(INDEX($C$1:$C$13701,MAX(1,ROW()-設定!$B$24)):INDEX($C$1:$C$13701,MAX(1,ROW()-1))),$C10453&gt;MAX(INDEX($C$1:$C$13701,MIN(13701,ROW()+1)):INDEX($C$1:$C$13701,MIN(13701,ROW()+設定!$B$24))),$C10453&gt;=設定!$B$32,$C10453&gt;=MAX(MIN(INDEX($C$1:$C$13701,MAX(1,ROW()-設定!$B$26)):INDEX($C$1:$C$13701,MAX(1,ROW()-1))),MIN(INDEX($C$1:$C$13701,MIN(13701,ROW()+1)):INDEX($C$1:$C$13701,MIN(13701,ROW()+設定!$B$26))))*10^(設定!$B$27/20)),1,0))</f>
        <v>0</v>
      </c>
      <c r="G10453" s="33" t="n">
        <f aca="false">$G10452+IF($F10453=1,1,0)</f>
        <v>5</v>
      </c>
      <c r="H10453" s="0" t="str">
        <f aca="false">IF($F10453=1,$G10453,"")</f>
        <v/>
      </c>
    </row>
    <row r="10454" customFormat="false" ht="15" hidden="false" customHeight="false" outlineLevel="0" collapsed="false">
      <c r="A10454" s="30" t="n">
        <v>1633.125</v>
      </c>
      <c r="B10454" s="31" t="n">
        <v>8.0329</v>
      </c>
      <c r="C10454" s="32" t="n">
        <f aca="false">IF($A10454="","",IF(設定!$B$21="dB",10^($B10454/20),ABS($B10454)))</f>
        <v>2.52141887744089</v>
      </c>
      <c r="D10454" s="32" t="n">
        <f aca="false">IF($A10454="","",$A10454^2)</f>
        <v>2667097.265625</v>
      </c>
      <c r="E10454" s="32" t="n">
        <f aca="false">IF($A10454="","",IF($C10454&lt;=0,"",1/$C10454^2))</f>
        <v>0.157293218875014</v>
      </c>
      <c r="F10454" s="33" t="n">
        <f aca="false">IF(OR(ROW()-設定!$B$30&lt;2,ROW()+設定!$B$30&gt;13701,N($A10454)&lt;=0,N(INDEX($A$2:$A$13701,MIN(13700,MAX(1,ROW()-1+設定!$B$30))))&lt;=0,$A10454&lt;設定!$B$28,$A10454&gt;設定!$B$29),0,IF(AND($C10454&gt;=MAX(INDEX($C$1:$C$13701,MAX(1,ROW()-設定!$B$24)):INDEX($C$1:$C$13701,MAX(1,ROW()-1))),$C10454&gt;MAX(INDEX($C$1:$C$13701,MIN(13701,ROW()+1)):INDEX($C$1:$C$13701,MIN(13701,ROW()+設定!$B$24))),$C10454&gt;=設定!$B$32,$C10454&gt;=MAX(MIN(INDEX($C$1:$C$13701,MAX(1,ROW()-設定!$B$26)):INDEX($C$1:$C$13701,MAX(1,ROW()-1))),MIN(INDEX($C$1:$C$13701,MIN(13701,ROW()+1)):INDEX($C$1:$C$13701,MIN(13701,ROW()+設定!$B$26))))*10^(設定!$B$27/20)),1,0))</f>
        <v>0</v>
      </c>
      <c r="G10454" s="33" t="n">
        <f aca="false">$G10453+IF($F10454=1,1,0)</f>
        <v>5</v>
      </c>
      <c r="H10454" s="0" t="str">
        <f aca="false">IF($F10454=1,$G10454,"")</f>
        <v/>
      </c>
    </row>
    <row r="10455" customFormat="false" ht="15" hidden="false" customHeight="false" outlineLevel="0" collapsed="false">
      <c r="A10455" s="30" t="n">
        <v>1633.28125</v>
      </c>
      <c r="B10455" s="31" t="n">
        <v>7.9648</v>
      </c>
      <c r="C10455" s="32" t="n">
        <f aca="false">IF($A10455="","",IF(設定!$B$21="dB",10^($B10455/20),ABS($B10455)))</f>
        <v>2.50172748546589</v>
      </c>
      <c r="D10455" s="32" t="n">
        <f aca="false">IF($A10455="","",$A10455^2)</f>
        <v>2667607.64160156</v>
      </c>
      <c r="E10455" s="32" t="n">
        <f aca="false">IF($A10455="","",IF($C10455&lt;=0,"",1/$C10455^2))</f>
        <v>0.159779110836416</v>
      </c>
      <c r="F10455" s="33" t="n">
        <f aca="false">IF(OR(ROW()-設定!$B$30&lt;2,ROW()+設定!$B$30&gt;13701,N($A10455)&lt;=0,N(INDEX($A$2:$A$13701,MIN(13700,MAX(1,ROW()-1+設定!$B$30))))&lt;=0,$A10455&lt;設定!$B$28,$A10455&gt;設定!$B$29),0,IF(AND($C10455&gt;=MAX(INDEX($C$1:$C$13701,MAX(1,ROW()-設定!$B$24)):INDEX($C$1:$C$13701,MAX(1,ROW()-1))),$C10455&gt;MAX(INDEX($C$1:$C$13701,MIN(13701,ROW()+1)):INDEX($C$1:$C$13701,MIN(13701,ROW()+設定!$B$24))),$C10455&gt;=設定!$B$32,$C10455&gt;=MAX(MIN(INDEX($C$1:$C$13701,MAX(1,ROW()-設定!$B$26)):INDEX($C$1:$C$13701,MAX(1,ROW()-1))),MIN(INDEX($C$1:$C$13701,MIN(13701,ROW()+1)):INDEX($C$1:$C$13701,MIN(13701,ROW()+設定!$B$26))))*10^(設定!$B$27/20)),1,0))</f>
        <v>0</v>
      </c>
      <c r="G10455" s="33" t="n">
        <f aca="false">$G10454+IF($F10455=1,1,0)</f>
        <v>5</v>
      </c>
      <c r="H10455" s="0" t="str">
        <f aca="false">IF($F10455=1,$G10455,"")</f>
        <v/>
      </c>
    </row>
    <row r="10456" customFormat="false" ht="15" hidden="false" customHeight="false" outlineLevel="0" collapsed="false">
      <c r="A10456" s="30" t="n">
        <v>1633.4375</v>
      </c>
      <c r="B10456" s="31" t="n">
        <v>7.7695</v>
      </c>
      <c r="C10456" s="32" t="n">
        <f aca="false">IF($A10456="","",IF(設定!$B$21="dB",10^($B10456/20),ABS($B10456)))</f>
        <v>2.44610446290658</v>
      </c>
      <c r="D10456" s="32" t="n">
        <f aca="false">IF($A10456="","",$A10456^2)</f>
        <v>2668118.06640625</v>
      </c>
      <c r="E10456" s="32" t="n">
        <f aca="false">IF($A10456="","",IF($C10456&lt;=0,"",1/$C10456^2))</f>
        <v>0.167128301680295</v>
      </c>
      <c r="F10456" s="33" t="n">
        <f aca="false">IF(OR(ROW()-設定!$B$30&lt;2,ROW()+設定!$B$30&gt;13701,N($A10456)&lt;=0,N(INDEX($A$2:$A$13701,MIN(13700,MAX(1,ROW()-1+設定!$B$30))))&lt;=0,$A10456&lt;設定!$B$28,$A10456&gt;設定!$B$29),0,IF(AND($C10456&gt;=MAX(INDEX($C$1:$C$13701,MAX(1,ROW()-設定!$B$24)):INDEX($C$1:$C$13701,MAX(1,ROW()-1))),$C10456&gt;MAX(INDEX($C$1:$C$13701,MIN(13701,ROW()+1)):INDEX($C$1:$C$13701,MIN(13701,ROW()+設定!$B$24))),$C10456&gt;=設定!$B$32,$C10456&gt;=MAX(MIN(INDEX($C$1:$C$13701,MAX(1,ROW()-設定!$B$26)):INDEX($C$1:$C$13701,MAX(1,ROW()-1))),MIN(INDEX($C$1:$C$13701,MIN(13701,ROW()+1)):INDEX($C$1:$C$13701,MIN(13701,ROW()+設定!$B$26))))*10^(設定!$B$27/20)),1,0))</f>
        <v>0</v>
      </c>
      <c r="G10456" s="33" t="n">
        <f aca="false">$G10455+IF($F10456=1,1,0)</f>
        <v>5</v>
      </c>
      <c r="H10456" s="0" t="str">
        <f aca="false">IF($F10456=1,$G10456,"")</f>
        <v/>
      </c>
    </row>
    <row r="10457" customFormat="false" ht="15" hidden="false" customHeight="false" outlineLevel="0" collapsed="false">
      <c r="A10457" s="30" t="n">
        <v>1633.59375</v>
      </c>
      <c r="B10457" s="31" t="n">
        <v>7.982</v>
      </c>
      <c r="C10457" s="32" t="n">
        <f aca="false">IF($A10457="","",IF(設定!$B$21="dB",10^($B10457/20),ABS($B10457)))</f>
        <v>2.50668637245364</v>
      </c>
      <c r="D10457" s="32" t="n">
        <f aca="false">IF($A10457="","",$A10457^2)</f>
        <v>2668628.54003906</v>
      </c>
      <c r="E10457" s="32" t="n">
        <f aca="false">IF($A10457="","",IF($C10457&lt;=0,"",1/$C10457^2))</f>
        <v>0.159147565664386</v>
      </c>
      <c r="F10457" s="33" t="n">
        <f aca="false">IF(OR(ROW()-設定!$B$30&lt;2,ROW()+設定!$B$30&gt;13701,N($A10457)&lt;=0,N(INDEX($A$2:$A$13701,MIN(13700,MAX(1,ROW()-1+設定!$B$30))))&lt;=0,$A10457&lt;設定!$B$28,$A10457&gt;設定!$B$29),0,IF(AND($C10457&gt;=MAX(INDEX($C$1:$C$13701,MAX(1,ROW()-設定!$B$24)):INDEX($C$1:$C$13701,MAX(1,ROW()-1))),$C10457&gt;MAX(INDEX($C$1:$C$13701,MIN(13701,ROW()+1)):INDEX($C$1:$C$13701,MIN(13701,ROW()+設定!$B$24))),$C10457&gt;=設定!$B$32,$C10457&gt;=MAX(MIN(INDEX($C$1:$C$13701,MAX(1,ROW()-設定!$B$26)):INDEX($C$1:$C$13701,MAX(1,ROW()-1))),MIN(INDEX($C$1:$C$13701,MIN(13701,ROW()+1)):INDEX($C$1:$C$13701,MIN(13701,ROW()+設定!$B$26))))*10^(設定!$B$27/20)),1,0))</f>
        <v>0</v>
      </c>
      <c r="G10457" s="33" t="n">
        <f aca="false">$G10456+IF($F10457=1,1,0)</f>
        <v>5</v>
      </c>
      <c r="H10457" s="0" t="str">
        <f aca="false">IF($F10457=1,$G10457,"")</f>
        <v/>
      </c>
    </row>
    <row r="10458" customFormat="false" ht="15" hidden="false" customHeight="false" outlineLevel="0" collapsed="false">
      <c r="A10458" s="30" t="n">
        <v>1633.75</v>
      </c>
      <c r="B10458" s="31" t="n">
        <v>7.8774</v>
      </c>
      <c r="C10458" s="32" t="n">
        <f aca="false">IF($A10458="","",IF(設定!$B$21="dB",10^($B10458/20),ABS($B10458)))</f>
        <v>2.47668058685043</v>
      </c>
      <c r="D10458" s="32" t="n">
        <f aca="false">IF($A10458="","",$A10458^2)</f>
        <v>2669139.0625</v>
      </c>
      <c r="E10458" s="32" t="n">
        <f aca="false">IF($A10458="","",IF($C10458&lt;=0,"",1/$C10458^2))</f>
        <v>0.163027173879139</v>
      </c>
      <c r="F10458" s="33" t="n">
        <f aca="false">IF(OR(ROW()-設定!$B$30&lt;2,ROW()+設定!$B$30&gt;13701,N($A10458)&lt;=0,N(INDEX($A$2:$A$13701,MIN(13700,MAX(1,ROW()-1+設定!$B$30))))&lt;=0,$A10458&lt;設定!$B$28,$A10458&gt;設定!$B$29),0,IF(AND($C10458&gt;=MAX(INDEX($C$1:$C$13701,MAX(1,ROW()-設定!$B$24)):INDEX($C$1:$C$13701,MAX(1,ROW()-1))),$C10458&gt;MAX(INDEX($C$1:$C$13701,MIN(13701,ROW()+1)):INDEX($C$1:$C$13701,MIN(13701,ROW()+設定!$B$24))),$C10458&gt;=設定!$B$32,$C10458&gt;=MAX(MIN(INDEX($C$1:$C$13701,MAX(1,ROW()-設定!$B$26)):INDEX($C$1:$C$13701,MAX(1,ROW()-1))),MIN(INDEX($C$1:$C$13701,MIN(13701,ROW()+1)):INDEX($C$1:$C$13701,MIN(13701,ROW()+設定!$B$26))))*10^(設定!$B$27/20)),1,0))</f>
        <v>0</v>
      </c>
      <c r="G10458" s="33" t="n">
        <f aca="false">$G10457+IF($F10458=1,1,0)</f>
        <v>5</v>
      </c>
      <c r="H10458" s="0" t="str">
        <f aca="false">IF($F10458=1,$G10458,"")</f>
        <v/>
      </c>
    </row>
    <row r="10459" customFormat="false" ht="15" hidden="false" customHeight="false" outlineLevel="0" collapsed="false">
      <c r="A10459" s="30" t="n">
        <v>1633.90625</v>
      </c>
      <c r="B10459" s="31" t="n">
        <v>8.1632</v>
      </c>
      <c r="C10459" s="32" t="n">
        <f aca="false">IF($A10459="","",IF(設定!$B$21="dB",10^($B10459/20),ABS($B10459)))</f>
        <v>2.55952867843917</v>
      </c>
      <c r="D10459" s="32" t="n">
        <f aca="false">IF($A10459="","",$A10459^2)</f>
        <v>2669649.63378906</v>
      </c>
      <c r="E10459" s="32" t="n">
        <f aca="false">IF($A10459="","",IF($C10459&lt;=0,"",1/$C10459^2))</f>
        <v>0.152644092053806</v>
      </c>
      <c r="F10459" s="33" t="n">
        <f aca="false">IF(OR(ROW()-設定!$B$30&lt;2,ROW()+設定!$B$30&gt;13701,N($A10459)&lt;=0,N(INDEX($A$2:$A$13701,MIN(13700,MAX(1,ROW()-1+設定!$B$30))))&lt;=0,$A10459&lt;設定!$B$28,$A10459&gt;設定!$B$29),0,IF(AND($C10459&gt;=MAX(INDEX($C$1:$C$13701,MAX(1,ROW()-設定!$B$24)):INDEX($C$1:$C$13701,MAX(1,ROW()-1))),$C10459&gt;MAX(INDEX($C$1:$C$13701,MIN(13701,ROW()+1)):INDEX($C$1:$C$13701,MIN(13701,ROW()+設定!$B$24))),$C10459&gt;=設定!$B$32,$C10459&gt;=MAX(MIN(INDEX($C$1:$C$13701,MAX(1,ROW()-設定!$B$26)):INDEX($C$1:$C$13701,MAX(1,ROW()-1))),MIN(INDEX($C$1:$C$13701,MIN(13701,ROW()+1)):INDEX($C$1:$C$13701,MIN(13701,ROW()+設定!$B$26))))*10^(設定!$B$27/20)),1,0))</f>
        <v>0</v>
      </c>
      <c r="G10459" s="33" t="n">
        <f aca="false">$G10458+IF($F10459=1,1,0)</f>
        <v>5</v>
      </c>
      <c r="H10459" s="0" t="str">
        <f aca="false">IF($F10459=1,$G10459,"")</f>
        <v/>
      </c>
    </row>
    <row r="10460" customFormat="false" ht="15" hidden="false" customHeight="false" outlineLevel="0" collapsed="false">
      <c r="A10460" s="30" t="n">
        <v>1634.0625</v>
      </c>
      <c r="B10460" s="31" t="n">
        <v>8.242</v>
      </c>
      <c r="C10460" s="32" t="n">
        <f aca="false">IF($A10460="","",IF(設定!$B$21="dB",10^($B10460/20),ABS($B10460)))</f>
        <v>2.58285484647637</v>
      </c>
      <c r="D10460" s="32" t="n">
        <f aca="false">IF($A10460="","",$A10460^2)</f>
        <v>2670160.25390625</v>
      </c>
      <c r="E10460" s="32" t="n">
        <f aca="false">IF($A10460="","",IF($C10460&lt;=0,"",1/$C10460^2))</f>
        <v>0.149899436411221</v>
      </c>
      <c r="F10460" s="33" t="n">
        <f aca="false">IF(OR(ROW()-設定!$B$30&lt;2,ROW()+設定!$B$30&gt;13701,N($A10460)&lt;=0,N(INDEX($A$2:$A$13701,MIN(13700,MAX(1,ROW()-1+設定!$B$30))))&lt;=0,$A10460&lt;設定!$B$28,$A10460&gt;設定!$B$29),0,IF(AND($C10460&gt;=MAX(INDEX($C$1:$C$13701,MAX(1,ROW()-設定!$B$24)):INDEX($C$1:$C$13701,MAX(1,ROW()-1))),$C10460&gt;MAX(INDEX($C$1:$C$13701,MIN(13701,ROW()+1)):INDEX($C$1:$C$13701,MIN(13701,ROW()+設定!$B$24))),$C10460&gt;=設定!$B$32,$C10460&gt;=MAX(MIN(INDEX($C$1:$C$13701,MAX(1,ROW()-設定!$B$26)):INDEX($C$1:$C$13701,MAX(1,ROW()-1))),MIN(INDEX($C$1:$C$13701,MIN(13701,ROW()+1)):INDEX($C$1:$C$13701,MIN(13701,ROW()+設定!$B$26))))*10^(設定!$B$27/20)),1,0))</f>
        <v>0</v>
      </c>
      <c r="G10460" s="33" t="n">
        <f aca="false">$G10459+IF($F10460=1,1,0)</f>
        <v>5</v>
      </c>
      <c r="H10460" s="0" t="str">
        <f aca="false">IF($F10460=1,$G10460,"")</f>
        <v/>
      </c>
    </row>
    <row r="10461" customFormat="false" ht="15" hidden="false" customHeight="false" outlineLevel="0" collapsed="false">
      <c r="A10461" s="30" t="n">
        <v>1634.21875</v>
      </c>
      <c r="B10461" s="31" t="n">
        <v>8.1167</v>
      </c>
      <c r="C10461" s="32" t="n">
        <f aca="false">IF($A10461="","",IF(設定!$B$21="dB",10^($B10461/20),ABS($B10461)))</f>
        <v>2.54586282796511</v>
      </c>
      <c r="D10461" s="32" t="n">
        <f aca="false">IF($A10461="","",$A10461^2)</f>
        <v>2670670.92285156</v>
      </c>
      <c r="E10461" s="32" t="n">
        <f aca="false">IF($A10461="","",IF($C10461&lt;=0,"",1/$C10461^2))</f>
        <v>0.154287236397195</v>
      </c>
      <c r="F10461" s="33" t="n">
        <f aca="false">IF(OR(ROW()-設定!$B$30&lt;2,ROW()+設定!$B$30&gt;13701,N($A10461)&lt;=0,N(INDEX($A$2:$A$13701,MIN(13700,MAX(1,ROW()-1+設定!$B$30))))&lt;=0,$A10461&lt;設定!$B$28,$A10461&gt;設定!$B$29),0,IF(AND($C10461&gt;=MAX(INDEX($C$1:$C$13701,MAX(1,ROW()-設定!$B$24)):INDEX($C$1:$C$13701,MAX(1,ROW()-1))),$C10461&gt;MAX(INDEX($C$1:$C$13701,MIN(13701,ROW()+1)):INDEX($C$1:$C$13701,MIN(13701,ROW()+設定!$B$24))),$C10461&gt;=設定!$B$32,$C10461&gt;=MAX(MIN(INDEX($C$1:$C$13701,MAX(1,ROW()-設定!$B$26)):INDEX($C$1:$C$13701,MAX(1,ROW()-1))),MIN(INDEX($C$1:$C$13701,MIN(13701,ROW()+1)):INDEX($C$1:$C$13701,MIN(13701,ROW()+設定!$B$26))))*10^(設定!$B$27/20)),1,0))</f>
        <v>0</v>
      </c>
      <c r="G10461" s="33" t="n">
        <f aca="false">$G10460+IF($F10461=1,1,0)</f>
        <v>5</v>
      </c>
      <c r="H10461" s="0" t="str">
        <f aca="false">IF($F10461=1,$G10461,"")</f>
        <v/>
      </c>
    </row>
    <row r="10462" customFormat="false" ht="15" hidden="false" customHeight="false" outlineLevel="0" collapsed="false">
      <c r="A10462" s="30" t="n">
        <v>1634.375</v>
      </c>
      <c r="B10462" s="31" t="n">
        <v>8.1966</v>
      </c>
      <c r="C10462" s="32" t="n">
        <f aca="false">IF($A10462="","",IF(設定!$B$21="dB",10^($B10462/20),ABS($B10462)))</f>
        <v>2.56938982531531</v>
      </c>
      <c r="D10462" s="32" t="n">
        <f aca="false">IF($A10462="","",$A10462^2)</f>
        <v>2671181.640625</v>
      </c>
      <c r="E10462" s="32" t="n">
        <f aca="false">IF($A10462="","",IF($C10462&lt;=0,"",1/$C10462^2))</f>
        <v>0.151474664760079</v>
      </c>
      <c r="F10462" s="33" t="n">
        <f aca="false">IF(OR(ROW()-設定!$B$30&lt;2,ROW()+設定!$B$30&gt;13701,N($A10462)&lt;=0,N(INDEX($A$2:$A$13701,MIN(13700,MAX(1,ROW()-1+設定!$B$30))))&lt;=0,$A10462&lt;設定!$B$28,$A10462&gt;設定!$B$29),0,IF(AND($C10462&gt;=MAX(INDEX($C$1:$C$13701,MAX(1,ROW()-設定!$B$24)):INDEX($C$1:$C$13701,MAX(1,ROW()-1))),$C10462&gt;MAX(INDEX($C$1:$C$13701,MIN(13701,ROW()+1)):INDEX($C$1:$C$13701,MIN(13701,ROW()+設定!$B$24))),$C10462&gt;=設定!$B$32,$C10462&gt;=MAX(MIN(INDEX($C$1:$C$13701,MAX(1,ROW()-設定!$B$26)):INDEX($C$1:$C$13701,MAX(1,ROW()-1))),MIN(INDEX($C$1:$C$13701,MIN(13701,ROW()+1)):INDEX($C$1:$C$13701,MIN(13701,ROW()+設定!$B$26))))*10^(設定!$B$27/20)),1,0))</f>
        <v>0</v>
      </c>
      <c r="G10462" s="33" t="n">
        <f aca="false">$G10461+IF($F10462=1,1,0)</f>
        <v>5</v>
      </c>
      <c r="H10462" s="0" t="str">
        <f aca="false">IF($F10462=1,$G10462,"")</f>
        <v/>
      </c>
    </row>
    <row r="10463" customFormat="false" ht="15" hidden="false" customHeight="false" outlineLevel="0" collapsed="false">
      <c r="A10463" s="30" t="n">
        <v>1634.53125</v>
      </c>
      <c r="B10463" s="31" t="n">
        <v>8.0239</v>
      </c>
      <c r="C10463" s="32" t="n">
        <f aca="false">IF($A10463="","",IF(設定!$B$21="dB",10^($B10463/20),ABS($B10463)))</f>
        <v>2.51880762883032</v>
      </c>
      <c r="D10463" s="32" t="n">
        <f aca="false">IF($A10463="","",$A10463^2)</f>
        <v>2671692.40722656</v>
      </c>
      <c r="E10463" s="32" t="n">
        <f aca="false">IF($A10463="","",IF($C10463&lt;=0,"",1/$C10463^2))</f>
        <v>0.157619519778166</v>
      </c>
      <c r="F10463" s="33" t="n">
        <f aca="false">IF(OR(ROW()-設定!$B$30&lt;2,ROW()+設定!$B$30&gt;13701,N($A10463)&lt;=0,N(INDEX($A$2:$A$13701,MIN(13700,MAX(1,ROW()-1+設定!$B$30))))&lt;=0,$A10463&lt;設定!$B$28,$A10463&gt;設定!$B$29),0,IF(AND($C10463&gt;=MAX(INDEX($C$1:$C$13701,MAX(1,ROW()-設定!$B$24)):INDEX($C$1:$C$13701,MAX(1,ROW()-1))),$C10463&gt;MAX(INDEX($C$1:$C$13701,MIN(13701,ROW()+1)):INDEX($C$1:$C$13701,MIN(13701,ROW()+設定!$B$24))),$C10463&gt;=設定!$B$32,$C10463&gt;=MAX(MIN(INDEX($C$1:$C$13701,MAX(1,ROW()-設定!$B$26)):INDEX($C$1:$C$13701,MAX(1,ROW()-1))),MIN(INDEX($C$1:$C$13701,MIN(13701,ROW()+1)):INDEX($C$1:$C$13701,MIN(13701,ROW()+設定!$B$26))))*10^(設定!$B$27/20)),1,0))</f>
        <v>0</v>
      </c>
      <c r="G10463" s="33" t="n">
        <f aca="false">$G10462+IF($F10463=1,1,0)</f>
        <v>5</v>
      </c>
      <c r="H10463" s="0" t="str">
        <f aca="false">IF($F10463=1,$G10463,"")</f>
        <v/>
      </c>
    </row>
    <row r="10464" customFormat="false" ht="15" hidden="false" customHeight="false" outlineLevel="0" collapsed="false">
      <c r="A10464" s="30" t="n">
        <v>1634.6875</v>
      </c>
      <c r="B10464" s="31" t="n">
        <v>7.9657</v>
      </c>
      <c r="C10464" s="32" t="n">
        <f aca="false">IF($A10464="","",IF(設定!$B$21="dB",10^($B10464/20),ABS($B10464)))</f>
        <v>2.50198671871472</v>
      </c>
      <c r="D10464" s="32" t="n">
        <f aca="false">IF($A10464="","",$A10464^2)</f>
        <v>2672203.22265625</v>
      </c>
      <c r="E10464" s="32" t="n">
        <f aca="false">IF($A10464="","",IF($C10464&lt;=0,"",1/$C10464^2))</f>
        <v>0.159746002817175</v>
      </c>
      <c r="F10464" s="33" t="n">
        <f aca="false">IF(OR(ROW()-設定!$B$30&lt;2,ROW()+設定!$B$30&gt;13701,N($A10464)&lt;=0,N(INDEX($A$2:$A$13701,MIN(13700,MAX(1,ROW()-1+設定!$B$30))))&lt;=0,$A10464&lt;設定!$B$28,$A10464&gt;設定!$B$29),0,IF(AND($C10464&gt;=MAX(INDEX($C$1:$C$13701,MAX(1,ROW()-設定!$B$24)):INDEX($C$1:$C$13701,MAX(1,ROW()-1))),$C10464&gt;MAX(INDEX($C$1:$C$13701,MIN(13701,ROW()+1)):INDEX($C$1:$C$13701,MIN(13701,ROW()+設定!$B$24))),$C10464&gt;=設定!$B$32,$C10464&gt;=MAX(MIN(INDEX($C$1:$C$13701,MAX(1,ROW()-設定!$B$26)):INDEX($C$1:$C$13701,MAX(1,ROW()-1))),MIN(INDEX($C$1:$C$13701,MIN(13701,ROW()+1)):INDEX($C$1:$C$13701,MIN(13701,ROW()+設定!$B$26))))*10^(設定!$B$27/20)),1,0))</f>
        <v>0</v>
      </c>
      <c r="G10464" s="33" t="n">
        <f aca="false">$G10463+IF($F10464=1,1,0)</f>
        <v>5</v>
      </c>
      <c r="H10464" s="0" t="str">
        <f aca="false">IF($F10464=1,$G10464,"")</f>
        <v/>
      </c>
    </row>
    <row r="10465" customFormat="false" ht="15" hidden="false" customHeight="false" outlineLevel="0" collapsed="false">
      <c r="A10465" s="30" t="n">
        <v>1634.84375</v>
      </c>
      <c r="B10465" s="31" t="n">
        <v>8.1793</v>
      </c>
      <c r="C10465" s="32" t="n">
        <f aca="false">IF($A10465="","",IF(設定!$B$21="dB",10^($B10465/20),ABS($B10465)))</f>
        <v>2.56427737185045</v>
      </c>
      <c r="D10465" s="32" t="n">
        <f aca="false">IF($A10465="","",$A10465^2)</f>
        <v>2672714.08691406</v>
      </c>
      <c r="E10465" s="32" t="n">
        <f aca="false">IF($A10465="","",IF($C10465&lt;=0,"",1/$C10465^2))</f>
        <v>0.15207926327902</v>
      </c>
      <c r="F10465" s="33" t="n">
        <f aca="false">IF(OR(ROW()-設定!$B$30&lt;2,ROW()+設定!$B$30&gt;13701,N($A10465)&lt;=0,N(INDEX($A$2:$A$13701,MIN(13700,MAX(1,ROW()-1+設定!$B$30))))&lt;=0,$A10465&lt;設定!$B$28,$A10465&gt;設定!$B$29),0,IF(AND($C10465&gt;=MAX(INDEX($C$1:$C$13701,MAX(1,ROW()-設定!$B$24)):INDEX($C$1:$C$13701,MAX(1,ROW()-1))),$C10465&gt;MAX(INDEX($C$1:$C$13701,MIN(13701,ROW()+1)):INDEX($C$1:$C$13701,MIN(13701,ROW()+設定!$B$24))),$C10465&gt;=設定!$B$32,$C10465&gt;=MAX(MIN(INDEX($C$1:$C$13701,MAX(1,ROW()-設定!$B$26)):INDEX($C$1:$C$13701,MAX(1,ROW()-1))),MIN(INDEX($C$1:$C$13701,MIN(13701,ROW()+1)):INDEX($C$1:$C$13701,MIN(13701,ROW()+設定!$B$26))))*10^(設定!$B$27/20)),1,0))</f>
        <v>0</v>
      </c>
      <c r="G10465" s="33" t="n">
        <f aca="false">$G10464+IF($F10465=1,1,0)</f>
        <v>5</v>
      </c>
      <c r="H10465" s="0" t="str">
        <f aca="false">IF($F10465=1,$G10465,"")</f>
        <v/>
      </c>
    </row>
    <row r="10466" customFormat="false" ht="15" hidden="false" customHeight="false" outlineLevel="0" collapsed="false">
      <c r="A10466" s="30" t="n">
        <v>1635</v>
      </c>
      <c r="B10466" s="31" t="n">
        <v>8.2414</v>
      </c>
      <c r="C10466" s="32" t="n">
        <f aca="false">IF($A10466="","",IF(設定!$B$21="dB",10^($B10466/20),ABS($B10466)))</f>
        <v>2.58267643534654</v>
      </c>
      <c r="D10466" s="32" t="n">
        <f aca="false">IF($A10466="","",$A10466^2)</f>
        <v>2673225</v>
      </c>
      <c r="E10466" s="32" t="n">
        <f aca="false">IF($A10466="","",IF($C10466&lt;=0,"",1/$C10466^2))</f>
        <v>0.149920147214303</v>
      </c>
      <c r="F10466" s="33" t="n">
        <f aca="false">IF(OR(ROW()-設定!$B$30&lt;2,ROW()+設定!$B$30&gt;13701,N($A10466)&lt;=0,N(INDEX($A$2:$A$13701,MIN(13700,MAX(1,ROW()-1+設定!$B$30))))&lt;=0,$A10466&lt;設定!$B$28,$A10466&gt;設定!$B$29),0,IF(AND($C10466&gt;=MAX(INDEX($C$1:$C$13701,MAX(1,ROW()-設定!$B$24)):INDEX($C$1:$C$13701,MAX(1,ROW()-1))),$C10466&gt;MAX(INDEX($C$1:$C$13701,MIN(13701,ROW()+1)):INDEX($C$1:$C$13701,MIN(13701,ROW()+設定!$B$24))),$C10466&gt;=設定!$B$32,$C10466&gt;=MAX(MIN(INDEX($C$1:$C$13701,MAX(1,ROW()-設定!$B$26)):INDEX($C$1:$C$13701,MAX(1,ROW()-1))),MIN(INDEX($C$1:$C$13701,MIN(13701,ROW()+1)):INDEX($C$1:$C$13701,MIN(13701,ROW()+設定!$B$26))))*10^(設定!$B$27/20)),1,0))</f>
        <v>0</v>
      </c>
      <c r="G10466" s="33" t="n">
        <f aca="false">$G10465+IF($F10466=1,1,0)</f>
        <v>5</v>
      </c>
      <c r="H10466" s="0" t="str">
        <f aca="false">IF($F10466=1,$G10466,"")</f>
        <v/>
      </c>
    </row>
    <row r="10467" customFormat="false" ht="15" hidden="false" customHeight="false" outlineLevel="0" collapsed="false">
      <c r="A10467" s="30" t="n">
        <v>1635.15625</v>
      </c>
      <c r="B10467" s="31" t="n">
        <v>8.1363</v>
      </c>
      <c r="C10467" s="32" t="n">
        <f aca="false">IF($A10467="","",IF(設定!$B$21="dB",10^($B10467/20),ABS($B10467)))</f>
        <v>2.55161413901794</v>
      </c>
      <c r="D10467" s="32" t="n">
        <f aca="false">IF($A10467="","",$A10467^2)</f>
        <v>2673735.96191406</v>
      </c>
      <c r="E10467" s="32" t="n">
        <f aca="false">IF($A10467="","",IF($C10467&lt;=0,"",1/$C10467^2))</f>
        <v>0.153592496678248</v>
      </c>
      <c r="F10467" s="33" t="n">
        <f aca="false">IF(OR(ROW()-設定!$B$30&lt;2,ROW()+設定!$B$30&gt;13701,N($A10467)&lt;=0,N(INDEX($A$2:$A$13701,MIN(13700,MAX(1,ROW()-1+設定!$B$30))))&lt;=0,$A10467&lt;設定!$B$28,$A10467&gt;設定!$B$29),0,IF(AND($C10467&gt;=MAX(INDEX($C$1:$C$13701,MAX(1,ROW()-設定!$B$24)):INDEX($C$1:$C$13701,MAX(1,ROW()-1))),$C10467&gt;MAX(INDEX($C$1:$C$13701,MIN(13701,ROW()+1)):INDEX($C$1:$C$13701,MIN(13701,ROW()+設定!$B$24))),$C10467&gt;=設定!$B$32,$C10467&gt;=MAX(MIN(INDEX($C$1:$C$13701,MAX(1,ROW()-設定!$B$26)):INDEX($C$1:$C$13701,MAX(1,ROW()-1))),MIN(INDEX($C$1:$C$13701,MIN(13701,ROW()+1)):INDEX($C$1:$C$13701,MIN(13701,ROW()+設定!$B$26))))*10^(設定!$B$27/20)),1,0))</f>
        <v>0</v>
      </c>
      <c r="G10467" s="33" t="n">
        <f aca="false">$G10466+IF($F10467=1,1,0)</f>
        <v>5</v>
      </c>
      <c r="H10467" s="0" t="str">
        <f aca="false">IF($F10467=1,$G10467,"")</f>
        <v/>
      </c>
    </row>
    <row r="10468" customFormat="false" ht="15" hidden="false" customHeight="false" outlineLevel="0" collapsed="false">
      <c r="A10468" s="30" t="n">
        <v>1635.3125</v>
      </c>
      <c r="B10468" s="31" t="n">
        <v>8.3374</v>
      </c>
      <c r="C10468" s="32" t="n">
        <f aca="false">IF($A10468="","",IF(設定!$B$21="dB",10^($B10468/20),ABS($B10468)))</f>
        <v>2.61137955732171</v>
      </c>
      <c r="D10468" s="32" t="n">
        <f aca="false">IF($A10468="","",$A10468^2)</f>
        <v>2674246.97265625</v>
      </c>
      <c r="E10468" s="32" t="n">
        <f aca="false">IF($A10468="","",IF($C10468&lt;=0,"",1/$C10468^2))</f>
        <v>0.146642548627962</v>
      </c>
      <c r="F10468" s="33" t="n">
        <f aca="false">IF(OR(ROW()-設定!$B$30&lt;2,ROW()+設定!$B$30&gt;13701,N($A10468)&lt;=0,N(INDEX($A$2:$A$13701,MIN(13700,MAX(1,ROW()-1+設定!$B$30))))&lt;=0,$A10468&lt;設定!$B$28,$A10468&gt;設定!$B$29),0,IF(AND($C10468&gt;=MAX(INDEX($C$1:$C$13701,MAX(1,ROW()-設定!$B$24)):INDEX($C$1:$C$13701,MAX(1,ROW()-1))),$C10468&gt;MAX(INDEX($C$1:$C$13701,MIN(13701,ROW()+1)):INDEX($C$1:$C$13701,MIN(13701,ROW()+設定!$B$24))),$C10468&gt;=設定!$B$32,$C10468&gt;=MAX(MIN(INDEX($C$1:$C$13701,MAX(1,ROW()-設定!$B$26)):INDEX($C$1:$C$13701,MAX(1,ROW()-1))),MIN(INDEX($C$1:$C$13701,MIN(13701,ROW()+1)):INDEX($C$1:$C$13701,MIN(13701,ROW()+設定!$B$26))))*10^(設定!$B$27/20)),1,0))</f>
        <v>0</v>
      </c>
      <c r="G10468" s="33" t="n">
        <f aca="false">$G10467+IF($F10468=1,1,0)</f>
        <v>5</v>
      </c>
      <c r="H10468" s="0" t="str">
        <f aca="false">IF($F10468=1,$G10468,"")</f>
        <v/>
      </c>
    </row>
    <row r="10469" customFormat="false" ht="15" hidden="false" customHeight="false" outlineLevel="0" collapsed="false">
      <c r="A10469" s="30" t="n">
        <v>1635.46875</v>
      </c>
      <c r="B10469" s="31" t="n">
        <v>8.3906</v>
      </c>
      <c r="C10469" s="32" t="n">
        <f aca="false">IF($A10469="","",IF(設定!$B$21="dB",10^($B10469/20),ABS($B10469)))</f>
        <v>2.62742301615245</v>
      </c>
      <c r="D10469" s="32" t="n">
        <f aca="false">IF($A10469="","",$A10469^2)</f>
        <v>2674758.03222656</v>
      </c>
      <c r="E10469" s="32" t="n">
        <f aca="false">IF($A10469="","",IF($C10469&lt;=0,"",1/$C10469^2))</f>
        <v>0.144857171214197</v>
      </c>
      <c r="F10469" s="33" t="n">
        <f aca="false">IF(OR(ROW()-設定!$B$30&lt;2,ROW()+設定!$B$30&gt;13701,N($A10469)&lt;=0,N(INDEX($A$2:$A$13701,MIN(13700,MAX(1,ROW()-1+設定!$B$30))))&lt;=0,$A10469&lt;設定!$B$28,$A10469&gt;設定!$B$29),0,IF(AND($C10469&gt;=MAX(INDEX($C$1:$C$13701,MAX(1,ROW()-設定!$B$24)):INDEX($C$1:$C$13701,MAX(1,ROW()-1))),$C10469&gt;MAX(INDEX($C$1:$C$13701,MIN(13701,ROW()+1)):INDEX($C$1:$C$13701,MIN(13701,ROW()+設定!$B$24))),$C10469&gt;=設定!$B$32,$C10469&gt;=MAX(MIN(INDEX($C$1:$C$13701,MAX(1,ROW()-設定!$B$26)):INDEX($C$1:$C$13701,MAX(1,ROW()-1))),MIN(INDEX($C$1:$C$13701,MIN(13701,ROW()+1)):INDEX($C$1:$C$13701,MIN(13701,ROW()+設定!$B$26))))*10^(設定!$B$27/20)),1,0))</f>
        <v>0</v>
      </c>
      <c r="G10469" s="33" t="n">
        <f aca="false">$G10468+IF($F10469=1,1,0)</f>
        <v>5</v>
      </c>
      <c r="H10469" s="0" t="str">
        <f aca="false">IF($F10469=1,$G10469,"")</f>
        <v/>
      </c>
    </row>
    <row r="10470" customFormat="false" ht="15" hidden="false" customHeight="false" outlineLevel="0" collapsed="false">
      <c r="A10470" s="30" t="n">
        <v>1635.625</v>
      </c>
      <c r="B10470" s="31" t="n">
        <v>8.4551</v>
      </c>
      <c r="C10470" s="32" t="n">
        <f aca="false">IF($A10470="","",IF(設定!$B$21="dB",10^($B10470/20),ABS($B10470)))</f>
        <v>2.64700645271553</v>
      </c>
      <c r="D10470" s="32" t="n">
        <f aca="false">IF($A10470="","",$A10470^2)</f>
        <v>2675269.140625</v>
      </c>
      <c r="E10470" s="32" t="n">
        <f aca="false">IF($A10470="","",IF($C10470&lt;=0,"",1/$C10470^2))</f>
        <v>0.142721696690142</v>
      </c>
      <c r="F10470" s="33" t="n">
        <f aca="false">IF(OR(ROW()-設定!$B$30&lt;2,ROW()+設定!$B$30&gt;13701,N($A10470)&lt;=0,N(INDEX($A$2:$A$13701,MIN(13700,MAX(1,ROW()-1+設定!$B$30))))&lt;=0,$A10470&lt;設定!$B$28,$A10470&gt;設定!$B$29),0,IF(AND($C10470&gt;=MAX(INDEX($C$1:$C$13701,MAX(1,ROW()-設定!$B$24)):INDEX($C$1:$C$13701,MAX(1,ROW()-1))),$C10470&gt;MAX(INDEX($C$1:$C$13701,MIN(13701,ROW()+1)):INDEX($C$1:$C$13701,MIN(13701,ROW()+設定!$B$24))),$C10470&gt;=設定!$B$32,$C10470&gt;=MAX(MIN(INDEX($C$1:$C$13701,MAX(1,ROW()-設定!$B$26)):INDEX($C$1:$C$13701,MAX(1,ROW()-1))),MIN(INDEX($C$1:$C$13701,MIN(13701,ROW()+1)):INDEX($C$1:$C$13701,MIN(13701,ROW()+設定!$B$26))))*10^(設定!$B$27/20)),1,0))</f>
        <v>0</v>
      </c>
      <c r="G10470" s="33" t="n">
        <f aca="false">$G10469+IF($F10470=1,1,0)</f>
        <v>5</v>
      </c>
      <c r="H10470" s="0" t="str">
        <f aca="false">IF($F10470=1,$G10470,"")</f>
        <v/>
      </c>
    </row>
    <row r="10471" customFormat="false" ht="15" hidden="false" customHeight="false" outlineLevel="0" collapsed="false">
      <c r="A10471" s="30" t="n">
        <v>1635.78125</v>
      </c>
      <c r="B10471" s="31" t="n">
        <v>8.5804</v>
      </c>
      <c r="C10471" s="32" t="n">
        <f aca="false">IF($A10471="","",IF(設定!$B$21="dB",10^($B10471/20),ABS($B10471)))</f>
        <v>2.68546811318784</v>
      </c>
      <c r="D10471" s="32" t="n">
        <f aca="false">IF($A10471="","",$A10471^2)</f>
        <v>2675780.29785156</v>
      </c>
      <c r="E10471" s="32" t="n">
        <f aca="false">IF($A10471="","",IF($C10471&lt;=0,"",1/$C10471^2))</f>
        <v>0.138662810982169</v>
      </c>
      <c r="F10471" s="33" t="n">
        <f aca="false">IF(OR(ROW()-設定!$B$30&lt;2,ROW()+設定!$B$30&gt;13701,N($A10471)&lt;=0,N(INDEX($A$2:$A$13701,MIN(13700,MAX(1,ROW()-1+設定!$B$30))))&lt;=0,$A10471&lt;設定!$B$28,$A10471&gt;設定!$B$29),0,IF(AND($C10471&gt;=MAX(INDEX($C$1:$C$13701,MAX(1,ROW()-設定!$B$24)):INDEX($C$1:$C$13701,MAX(1,ROW()-1))),$C10471&gt;MAX(INDEX($C$1:$C$13701,MIN(13701,ROW()+1)):INDEX($C$1:$C$13701,MIN(13701,ROW()+設定!$B$24))),$C10471&gt;=設定!$B$32,$C10471&gt;=MAX(MIN(INDEX($C$1:$C$13701,MAX(1,ROW()-設定!$B$26)):INDEX($C$1:$C$13701,MAX(1,ROW()-1))),MIN(INDEX($C$1:$C$13701,MIN(13701,ROW()+1)):INDEX($C$1:$C$13701,MIN(13701,ROW()+設定!$B$26))))*10^(設定!$B$27/20)),1,0))</f>
        <v>0</v>
      </c>
      <c r="G10471" s="33" t="n">
        <f aca="false">$G10470+IF($F10471=1,1,0)</f>
        <v>5</v>
      </c>
      <c r="H10471" s="0" t="str">
        <f aca="false">IF($F10471=1,$G10471,"")</f>
        <v/>
      </c>
    </row>
    <row r="10472" customFormat="false" ht="15" hidden="false" customHeight="false" outlineLevel="0" collapsed="false">
      <c r="A10472" s="30" t="n">
        <v>1635.9375</v>
      </c>
      <c r="B10472" s="31" t="n">
        <v>8.5321</v>
      </c>
      <c r="C10472" s="32" t="n">
        <f aca="false">IF($A10472="","",IF(設定!$B$21="dB",10^($B10472/20),ABS($B10472)))</f>
        <v>2.67057635816147</v>
      </c>
      <c r="D10472" s="32" t="n">
        <f aca="false">IF($A10472="","",$A10472^2)</f>
        <v>2676291.50390625</v>
      </c>
      <c r="E10472" s="32" t="n">
        <f aca="false">IF($A10472="","",IF($C10472&lt;=0,"",1/$C10472^2))</f>
        <v>0.140213554796995</v>
      </c>
      <c r="F10472" s="33" t="n">
        <f aca="false">IF(OR(ROW()-設定!$B$30&lt;2,ROW()+設定!$B$30&gt;13701,N($A10472)&lt;=0,N(INDEX($A$2:$A$13701,MIN(13700,MAX(1,ROW()-1+設定!$B$30))))&lt;=0,$A10472&lt;設定!$B$28,$A10472&gt;設定!$B$29),0,IF(AND($C10472&gt;=MAX(INDEX($C$1:$C$13701,MAX(1,ROW()-設定!$B$24)):INDEX($C$1:$C$13701,MAX(1,ROW()-1))),$C10472&gt;MAX(INDEX($C$1:$C$13701,MIN(13701,ROW()+1)):INDEX($C$1:$C$13701,MIN(13701,ROW()+設定!$B$24))),$C10472&gt;=設定!$B$32,$C10472&gt;=MAX(MIN(INDEX($C$1:$C$13701,MAX(1,ROW()-設定!$B$26)):INDEX($C$1:$C$13701,MAX(1,ROW()-1))),MIN(INDEX($C$1:$C$13701,MIN(13701,ROW()+1)):INDEX($C$1:$C$13701,MIN(13701,ROW()+設定!$B$26))))*10^(設定!$B$27/20)),1,0))</f>
        <v>0</v>
      </c>
      <c r="G10472" s="33" t="n">
        <f aca="false">$G10471+IF($F10472=1,1,0)</f>
        <v>5</v>
      </c>
      <c r="H10472" s="0" t="str">
        <f aca="false">IF($F10472=1,$G10472,"")</f>
        <v/>
      </c>
    </row>
    <row r="10473" customFormat="false" ht="15" hidden="false" customHeight="false" outlineLevel="0" collapsed="false">
      <c r="A10473" s="30" t="n">
        <v>1636.09375</v>
      </c>
      <c r="B10473" s="31" t="n">
        <v>8.4359</v>
      </c>
      <c r="C10473" s="32" t="n">
        <f aca="false">IF($A10473="","",IF(設定!$B$21="dB",10^($B10473/20),ABS($B10473)))</f>
        <v>2.64116175559827</v>
      </c>
      <c r="D10473" s="32" t="n">
        <f aca="false">IF($A10473="","",$A10473^2)</f>
        <v>2676802.75878906</v>
      </c>
      <c r="E10473" s="32" t="n">
        <f aca="false">IF($A10473="","",IF($C10473&lt;=0,"",1/$C10473^2))</f>
        <v>0.143354060884046</v>
      </c>
      <c r="F10473" s="33" t="n">
        <f aca="false">IF(OR(ROW()-設定!$B$30&lt;2,ROW()+設定!$B$30&gt;13701,N($A10473)&lt;=0,N(INDEX($A$2:$A$13701,MIN(13700,MAX(1,ROW()-1+設定!$B$30))))&lt;=0,$A10473&lt;設定!$B$28,$A10473&gt;設定!$B$29),0,IF(AND($C10473&gt;=MAX(INDEX($C$1:$C$13701,MAX(1,ROW()-設定!$B$24)):INDEX($C$1:$C$13701,MAX(1,ROW()-1))),$C10473&gt;MAX(INDEX($C$1:$C$13701,MIN(13701,ROW()+1)):INDEX($C$1:$C$13701,MIN(13701,ROW()+設定!$B$24))),$C10473&gt;=設定!$B$32,$C10473&gt;=MAX(MIN(INDEX($C$1:$C$13701,MAX(1,ROW()-設定!$B$26)):INDEX($C$1:$C$13701,MAX(1,ROW()-1))),MIN(INDEX($C$1:$C$13701,MIN(13701,ROW()+1)):INDEX($C$1:$C$13701,MIN(13701,ROW()+設定!$B$26))))*10^(設定!$B$27/20)),1,0))</f>
        <v>0</v>
      </c>
      <c r="G10473" s="33" t="n">
        <f aca="false">$G10472+IF($F10473=1,1,0)</f>
        <v>5</v>
      </c>
      <c r="H10473" s="0" t="str">
        <f aca="false">IF($F10473=1,$G10473,"")</f>
        <v/>
      </c>
    </row>
    <row r="10474" customFormat="false" ht="15" hidden="false" customHeight="false" outlineLevel="0" collapsed="false">
      <c r="A10474" s="30" t="n">
        <v>1636.25</v>
      </c>
      <c r="B10474" s="31" t="n">
        <v>8.5159</v>
      </c>
      <c r="C10474" s="32" t="n">
        <f aca="false">IF($A10474="","",IF(設定!$B$21="dB",10^($B10474/20),ABS($B10474)))</f>
        <v>2.66560012443291</v>
      </c>
      <c r="D10474" s="32" t="n">
        <f aca="false">IF($A10474="","",$A10474^2)</f>
        <v>2677314.0625</v>
      </c>
      <c r="E10474" s="32" t="n">
        <f aca="false">IF($A10474="","",IF($C10474&lt;=0,"",1/$C10474^2))</f>
        <v>0.140737554396474</v>
      </c>
      <c r="F10474" s="33" t="n">
        <f aca="false">IF(OR(ROW()-設定!$B$30&lt;2,ROW()+設定!$B$30&gt;13701,N($A10474)&lt;=0,N(INDEX($A$2:$A$13701,MIN(13700,MAX(1,ROW()-1+設定!$B$30))))&lt;=0,$A10474&lt;設定!$B$28,$A10474&gt;設定!$B$29),0,IF(AND($C10474&gt;=MAX(INDEX($C$1:$C$13701,MAX(1,ROW()-設定!$B$24)):INDEX($C$1:$C$13701,MAX(1,ROW()-1))),$C10474&gt;MAX(INDEX($C$1:$C$13701,MIN(13701,ROW()+1)):INDEX($C$1:$C$13701,MIN(13701,ROW()+設定!$B$24))),$C10474&gt;=設定!$B$32,$C10474&gt;=MAX(MIN(INDEX($C$1:$C$13701,MAX(1,ROW()-設定!$B$26)):INDEX($C$1:$C$13701,MAX(1,ROW()-1))),MIN(INDEX($C$1:$C$13701,MIN(13701,ROW()+1)):INDEX($C$1:$C$13701,MIN(13701,ROW()+設定!$B$26))))*10^(設定!$B$27/20)),1,0))</f>
        <v>0</v>
      </c>
      <c r="G10474" s="33" t="n">
        <f aca="false">$G10473+IF($F10474=1,1,0)</f>
        <v>5</v>
      </c>
      <c r="H10474" s="0" t="str">
        <f aca="false">IF($F10474=1,$G10474,"")</f>
        <v/>
      </c>
    </row>
    <row r="10475" customFormat="false" ht="15" hidden="false" customHeight="false" outlineLevel="0" collapsed="false">
      <c r="A10475" s="30" t="n">
        <v>1636.40625</v>
      </c>
      <c r="B10475" s="31" t="n">
        <v>8.5977</v>
      </c>
      <c r="C10475" s="32" t="n">
        <f aca="false">IF($A10475="","",IF(設定!$B$21="dB",10^($B10475/20),ABS($B10475)))</f>
        <v>2.69082218717014</v>
      </c>
      <c r="D10475" s="32" t="n">
        <f aca="false">IF($A10475="","",$A10475^2)</f>
        <v>2677825.41503906</v>
      </c>
      <c r="E10475" s="32" t="n">
        <f aca="false">IF($A10475="","",IF($C10475&lt;=0,"",1/$C10475^2))</f>
        <v>0.13811155022285</v>
      </c>
      <c r="F10475" s="33" t="n">
        <f aca="false">IF(OR(ROW()-設定!$B$30&lt;2,ROW()+設定!$B$30&gt;13701,N($A10475)&lt;=0,N(INDEX($A$2:$A$13701,MIN(13700,MAX(1,ROW()-1+設定!$B$30))))&lt;=0,$A10475&lt;設定!$B$28,$A10475&gt;設定!$B$29),0,IF(AND($C10475&gt;=MAX(INDEX($C$1:$C$13701,MAX(1,ROW()-設定!$B$24)):INDEX($C$1:$C$13701,MAX(1,ROW()-1))),$C10475&gt;MAX(INDEX($C$1:$C$13701,MIN(13701,ROW()+1)):INDEX($C$1:$C$13701,MIN(13701,ROW()+設定!$B$24))),$C10475&gt;=設定!$B$32,$C10475&gt;=MAX(MIN(INDEX($C$1:$C$13701,MAX(1,ROW()-設定!$B$26)):INDEX($C$1:$C$13701,MAX(1,ROW()-1))),MIN(INDEX($C$1:$C$13701,MIN(13701,ROW()+1)):INDEX($C$1:$C$13701,MIN(13701,ROW()+設定!$B$26))))*10^(設定!$B$27/20)),1,0))</f>
        <v>0</v>
      </c>
      <c r="G10475" s="33" t="n">
        <f aca="false">$G10474+IF($F10475=1,1,0)</f>
        <v>5</v>
      </c>
      <c r="H10475" s="0" t="str">
        <f aca="false">IF($F10475=1,$G10475,"")</f>
        <v/>
      </c>
    </row>
    <row r="10476" customFormat="false" ht="15" hidden="false" customHeight="false" outlineLevel="0" collapsed="false">
      <c r="A10476" s="30" t="n">
        <v>1636.5625</v>
      </c>
      <c r="B10476" s="31" t="n">
        <v>8.4511</v>
      </c>
      <c r="C10476" s="32" t="n">
        <f aca="false">IF($A10476="","",IF(設定!$B$21="dB",10^($B10476/20),ABS($B10476)))</f>
        <v>2.6457877418358</v>
      </c>
      <c r="D10476" s="32" t="n">
        <f aca="false">IF($A10476="","",$A10476^2)</f>
        <v>2678336.81640625</v>
      </c>
      <c r="E10476" s="32" t="n">
        <f aca="false">IF($A10476="","",IF($C10476&lt;=0,"",1/$C10476^2))</f>
        <v>0.142853208784901</v>
      </c>
      <c r="F10476" s="33" t="n">
        <f aca="false">IF(OR(ROW()-設定!$B$30&lt;2,ROW()+設定!$B$30&gt;13701,N($A10476)&lt;=0,N(INDEX($A$2:$A$13701,MIN(13700,MAX(1,ROW()-1+設定!$B$30))))&lt;=0,$A10476&lt;設定!$B$28,$A10476&gt;設定!$B$29),0,IF(AND($C10476&gt;=MAX(INDEX($C$1:$C$13701,MAX(1,ROW()-設定!$B$24)):INDEX($C$1:$C$13701,MAX(1,ROW()-1))),$C10476&gt;MAX(INDEX($C$1:$C$13701,MIN(13701,ROW()+1)):INDEX($C$1:$C$13701,MIN(13701,ROW()+設定!$B$24))),$C10476&gt;=設定!$B$32,$C10476&gt;=MAX(MIN(INDEX($C$1:$C$13701,MAX(1,ROW()-設定!$B$26)):INDEX($C$1:$C$13701,MAX(1,ROW()-1))),MIN(INDEX($C$1:$C$13701,MIN(13701,ROW()+1)):INDEX($C$1:$C$13701,MIN(13701,ROW()+設定!$B$26))))*10^(設定!$B$27/20)),1,0))</f>
        <v>0</v>
      </c>
      <c r="G10476" s="33" t="n">
        <f aca="false">$G10475+IF($F10476=1,1,0)</f>
        <v>5</v>
      </c>
      <c r="H10476" s="0" t="str">
        <f aca="false">IF($F10476=1,$G10476,"")</f>
        <v/>
      </c>
    </row>
    <row r="10477" customFormat="false" ht="15" hidden="false" customHeight="false" outlineLevel="0" collapsed="false">
      <c r="A10477" s="30" t="n">
        <v>1636.71875</v>
      </c>
      <c r="B10477" s="31" t="n">
        <v>8.7326</v>
      </c>
      <c r="C10477" s="32" t="n">
        <f aca="false">IF($A10477="","",IF(設定!$B$21="dB",10^($B10477/20),ABS($B10477)))</f>
        <v>2.73293938876674</v>
      </c>
      <c r="D10477" s="32" t="n">
        <f aca="false">IF($A10477="","",$A10477^2)</f>
        <v>2678848.26660156</v>
      </c>
      <c r="E10477" s="32" t="n">
        <f aca="false">IF($A10477="","",IF($C10477&lt;=0,"",1/$C10477^2))</f>
        <v>0.133887490036549</v>
      </c>
      <c r="F10477" s="33" t="n">
        <f aca="false">IF(OR(ROW()-設定!$B$30&lt;2,ROW()+設定!$B$30&gt;13701,N($A10477)&lt;=0,N(INDEX($A$2:$A$13701,MIN(13700,MAX(1,ROW()-1+設定!$B$30))))&lt;=0,$A10477&lt;設定!$B$28,$A10477&gt;設定!$B$29),0,IF(AND($C10477&gt;=MAX(INDEX($C$1:$C$13701,MAX(1,ROW()-設定!$B$24)):INDEX($C$1:$C$13701,MAX(1,ROW()-1))),$C10477&gt;MAX(INDEX($C$1:$C$13701,MIN(13701,ROW()+1)):INDEX($C$1:$C$13701,MIN(13701,ROW()+設定!$B$24))),$C10477&gt;=設定!$B$32,$C10477&gt;=MAX(MIN(INDEX($C$1:$C$13701,MAX(1,ROW()-設定!$B$26)):INDEX($C$1:$C$13701,MAX(1,ROW()-1))),MIN(INDEX($C$1:$C$13701,MIN(13701,ROW()+1)):INDEX($C$1:$C$13701,MIN(13701,ROW()+設定!$B$26))))*10^(設定!$B$27/20)),1,0))</f>
        <v>0</v>
      </c>
      <c r="G10477" s="33" t="n">
        <f aca="false">$G10476+IF($F10477=1,1,0)</f>
        <v>5</v>
      </c>
      <c r="H10477" s="0" t="str">
        <f aca="false">IF($F10477=1,$G10477,"")</f>
        <v/>
      </c>
    </row>
    <row r="10478" customFormat="false" ht="15" hidden="false" customHeight="false" outlineLevel="0" collapsed="false">
      <c r="A10478" s="30" t="n">
        <v>1636.875</v>
      </c>
      <c r="B10478" s="31" t="n">
        <v>8.7175</v>
      </c>
      <c r="C10478" s="32" t="n">
        <f aca="false">IF($A10478="","",IF(設定!$B$21="dB",10^($B10478/20),ABS($B10478)))</f>
        <v>2.72819243288918</v>
      </c>
      <c r="D10478" s="32" t="n">
        <f aca="false">IF($A10478="","",$A10478^2)</f>
        <v>2679359.765625</v>
      </c>
      <c r="E10478" s="32" t="n">
        <f aca="false">IF($A10478="","",IF($C10478&lt;=0,"",1/$C10478^2))</f>
        <v>0.134353814130138</v>
      </c>
      <c r="F10478" s="33" t="n">
        <f aca="false">IF(OR(ROW()-設定!$B$30&lt;2,ROW()+設定!$B$30&gt;13701,N($A10478)&lt;=0,N(INDEX($A$2:$A$13701,MIN(13700,MAX(1,ROW()-1+設定!$B$30))))&lt;=0,$A10478&lt;設定!$B$28,$A10478&gt;設定!$B$29),0,IF(AND($C10478&gt;=MAX(INDEX($C$1:$C$13701,MAX(1,ROW()-設定!$B$24)):INDEX($C$1:$C$13701,MAX(1,ROW()-1))),$C10478&gt;MAX(INDEX($C$1:$C$13701,MIN(13701,ROW()+1)):INDEX($C$1:$C$13701,MIN(13701,ROW()+設定!$B$24))),$C10478&gt;=設定!$B$32,$C10478&gt;=MAX(MIN(INDEX($C$1:$C$13701,MAX(1,ROW()-設定!$B$26)):INDEX($C$1:$C$13701,MAX(1,ROW()-1))),MIN(INDEX($C$1:$C$13701,MIN(13701,ROW()+1)):INDEX($C$1:$C$13701,MIN(13701,ROW()+設定!$B$26))))*10^(設定!$B$27/20)),1,0))</f>
        <v>0</v>
      </c>
      <c r="G10478" s="33" t="n">
        <f aca="false">$G10477+IF($F10478=1,1,0)</f>
        <v>5</v>
      </c>
      <c r="H10478" s="0" t="str">
        <f aca="false">IF($F10478=1,$G10478,"")</f>
        <v/>
      </c>
    </row>
    <row r="10479" customFormat="false" ht="15" hidden="false" customHeight="false" outlineLevel="0" collapsed="false">
      <c r="A10479" s="30" t="n">
        <v>1637.03125</v>
      </c>
      <c r="B10479" s="31" t="n">
        <v>8.6282</v>
      </c>
      <c r="C10479" s="32" t="n">
        <f aca="false">IF($A10479="","",IF(設定!$B$21="dB",10^($B10479/20),ABS($B10479)))</f>
        <v>2.70028746258899</v>
      </c>
      <c r="D10479" s="32" t="n">
        <f aca="false">IF($A10479="","",$A10479^2)</f>
        <v>2679871.31347656</v>
      </c>
      <c r="E10479" s="32" t="n">
        <f aca="false">IF($A10479="","",IF($C10479&lt;=0,"",1/$C10479^2))</f>
        <v>0.137145006687261</v>
      </c>
      <c r="F10479" s="33" t="n">
        <f aca="false">IF(OR(ROW()-設定!$B$30&lt;2,ROW()+設定!$B$30&gt;13701,N($A10479)&lt;=0,N(INDEX($A$2:$A$13701,MIN(13700,MAX(1,ROW()-1+設定!$B$30))))&lt;=0,$A10479&lt;設定!$B$28,$A10479&gt;設定!$B$29),0,IF(AND($C10479&gt;=MAX(INDEX($C$1:$C$13701,MAX(1,ROW()-設定!$B$24)):INDEX($C$1:$C$13701,MAX(1,ROW()-1))),$C10479&gt;MAX(INDEX($C$1:$C$13701,MIN(13701,ROW()+1)):INDEX($C$1:$C$13701,MIN(13701,ROW()+設定!$B$24))),$C10479&gt;=設定!$B$32,$C10479&gt;=MAX(MIN(INDEX($C$1:$C$13701,MAX(1,ROW()-設定!$B$26)):INDEX($C$1:$C$13701,MAX(1,ROW()-1))),MIN(INDEX($C$1:$C$13701,MIN(13701,ROW()+1)):INDEX($C$1:$C$13701,MIN(13701,ROW()+設定!$B$26))))*10^(設定!$B$27/20)),1,0))</f>
        <v>0</v>
      </c>
      <c r="G10479" s="33" t="n">
        <f aca="false">$G10478+IF($F10479=1,1,0)</f>
        <v>5</v>
      </c>
      <c r="H10479" s="0" t="str">
        <f aca="false">IF($F10479=1,$G10479,"")</f>
        <v/>
      </c>
    </row>
    <row r="10480" customFormat="false" ht="15" hidden="false" customHeight="false" outlineLevel="0" collapsed="false">
      <c r="A10480" s="30" t="n">
        <v>1637.1875</v>
      </c>
      <c r="B10480" s="31" t="n">
        <v>8.6125</v>
      </c>
      <c r="C10480" s="32" t="n">
        <f aca="false">IF($A10480="","",IF(設定!$B$21="dB",10^($B10480/20),ABS($B10480)))</f>
        <v>2.6954110223693</v>
      </c>
      <c r="D10480" s="32" t="n">
        <f aca="false">IF($A10480="","",$A10480^2)</f>
        <v>2680382.91015625</v>
      </c>
      <c r="E10480" s="32" t="n">
        <f aca="false">IF($A10480="","",IF($C10480&lt;=0,"",1/$C10480^2))</f>
        <v>0.137641691153393</v>
      </c>
      <c r="F10480" s="33" t="n">
        <f aca="false">IF(OR(ROW()-設定!$B$30&lt;2,ROW()+設定!$B$30&gt;13701,N($A10480)&lt;=0,N(INDEX($A$2:$A$13701,MIN(13700,MAX(1,ROW()-1+設定!$B$30))))&lt;=0,$A10480&lt;設定!$B$28,$A10480&gt;設定!$B$29),0,IF(AND($C10480&gt;=MAX(INDEX($C$1:$C$13701,MAX(1,ROW()-設定!$B$24)):INDEX($C$1:$C$13701,MAX(1,ROW()-1))),$C10480&gt;MAX(INDEX($C$1:$C$13701,MIN(13701,ROW()+1)):INDEX($C$1:$C$13701,MIN(13701,ROW()+設定!$B$24))),$C10480&gt;=設定!$B$32,$C10480&gt;=MAX(MIN(INDEX($C$1:$C$13701,MAX(1,ROW()-設定!$B$26)):INDEX($C$1:$C$13701,MAX(1,ROW()-1))),MIN(INDEX($C$1:$C$13701,MIN(13701,ROW()+1)):INDEX($C$1:$C$13701,MIN(13701,ROW()+設定!$B$26))))*10^(設定!$B$27/20)),1,0))</f>
        <v>0</v>
      </c>
      <c r="G10480" s="33" t="n">
        <f aca="false">$G10479+IF($F10480=1,1,0)</f>
        <v>5</v>
      </c>
      <c r="H10480" s="0" t="str">
        <f aca="false">IF($F10480=1,$G10480,"")</f>
        <v/>
      </c>
    </row>
    <row r="10481" customFormat="false" ht="15" hidden="false" customHeight="false" outlineLevel="0" collapsed="false">
      <c r="A10481" s="30" t="n">
        <v>1637.34375</v>
      </c>
      <c r="B10481" s="31" t="n">
        <v>9.1055</v>
      </c>
      <c r="C10481" s="32" t="n">
        <f aca="false">IF($A10481="","",IF(設定!$B$21="dB",10^($B10481/20),ABS($B10481)))</f>
        <v>2.85282413503579</v>
      </c>
      <c r="D10481" s="32" t="n">
        <f aca="false">IF($A10481="","",$A10481^2)</f>
        <v>2680894.55566406</v>
      </c>
      <c r="E10481" s="32" t="n">
        <f aca="false">IF($A10481="","",IF($C10481&lt;=0,"",1/$C10481^2))</f>
        <v>0.122871171777082</v>
      </c>
      <c r="F10481" s="33" t="n">
        <f aca="false">IF(OR(ROW()-設定!$B$30&lt;2,ROW()+設定!$B$30&gt;13701,N($A10481)&lt;=0,N(INDEX($A$2:$A$13701,MIN(13700,MAX(1,ROW()-1+設定!$B$30))))&lt;=0,$A10481&lt;設定!$B$28,$A10481&gt;設定!$B$29),0,IF(AND($C10481&gt;=MAX(INDEX($C$1:$C$13701,MAX(1,ROW()-設定!$B$24)):INDEX($C$1:$C$13701,MAX(1,ROW()-1))),$C10481&gt;MAX(INDEX($C$1:$C$13701,MIN(13701,ROW()+1)):INDEX($C$1:$C$13701,MIN(13701,ROW()+設定!$B$24))),$C10481&gt;=設定!$B$32,$C10481&gt;=MAX(MIN(INDEX($C$1:$C$13701,MAX(1,ROW()-設定!$B$26)):INDEX($C$1:$C$13701,MAX(1,ROW()-1))),MIN(INDEX($C$1:$C$13701,MIN(13701,ROW()+1)):INDEX($C$1:$C$13701,MIN(13701,ROW()+設定!$B$26))))*10^(設定!$B$27/20)),1,0))</f>
        <v>0</v>
      </c>
      <c r="G10481" s="33" t="n">
        <f aca="false">$G10480+IF($F10481=1,1,0)</f>
        <v>5</v>
      </c>
      <c r="H10481" s="0" t="str">
        <f aca="false">IF($F10481=1,$G10481,"")</f>
        <v/>
      </c>
    </row>
    <row r="10482" customFormat="false" ht="15" hidden="false" customHeight="false" outlineLevel="0" collapsed="false">
      <c r="A10482" s="30" t="n">
        <v>1637.5</v>
      </c>
      <c r="B10482" s="31" t="n">
        <v>8.8283</v>
      </c>
      <c r="C10482" s="32" t="n">
        <f aca="false">IF($A10482="","",IF(設定!$B$21="dB",10^($B10482/20),ABS($B10482)))</f>
        <v>2.76321705013971</v>
      </c>
      <c r="D10482" s="32" t="n">
        <f aca="false">IF($A10482="","",$A10482^2)</f>
        <v>2681406.25</v>
      </c>
      <c r="E10482" s="32" t="n">
        <f aca="false">IF($A10482="","",IF($C10482&lt;=0,"",1/$C10482^2))</f>
        <v>0.130969448878469</v>
      </c>
      <c r="F10482" s="33" t="n">
        <f aca="false">IF(OR(ROW()-設定!$B$30&lt;2,ROW()+設定!$B$30&gt;13701,N($A10482)&lt;=0,N(INDEX($A$2:$A$13701,MIN(13700,MAX(1,ROW()-1+設定!$B$30))))&lt;=0,$A10482&lt;設定!$B$28,$A10482&gt;設定!$B$29),0,IF(AND($C10482&gt;=MAX(INDEX($C$1:$C$13701,MAX(1,ROW()-設定!$B$24)):INDEX($C$1:$C$13701,MAX(1,ROW()-1))),$C10482&gt;MAX(INDEX($C$1:$C$13701,MIN(13701,ROW()+1)):INDEX($C$1:$C$13701,MIN(13701,ROW()+設定!$B$24))),$C10482&gt;=設定!$B$32,$C10482&gt;=MAX(MIN(INDEX($C$1:$C$13701,MAX(1,ROW()-設定!$B$26)):INDEX($C$1:$C$13701,MAX(1,ROW()-1))),MIN(INDEX($C$1:$C$13701,MIN(13701,ROW()+1)):INDEX($C$1:$C$13701,MIN(13701,ROW()+設定!$B$26))))*10^(設定!$B$27/20)),1,0))</f>
        <v>0</v>
      </c>
      <c r="G10482" s="33" t="n">
        <f aca="false">$G10481+IF($F10482=1,1,0)</f>
        <v>5</v>
      </c>
      <c r="H10482" s="0" t="str">
        <f aca="false">IF($F10482=1,$G10482,"")</f>
        <v/>
      </c>
    </row>
    <row r="10483" customFormat="false" ht="15" hidden="false" customHeight="false" outlineLevel="0" collapsed="false">
      <c r="A10483" s="30" t="n">
        <v>1637.65625</v>
      </c>
      <c r="B10483" s="31" t="n">
        <v>8.8671</v>
      </c>
      <c r="C10483" s="32" t="n">
        <f aca="false">IF($A10483="","",IF(設定!$B$21="dB",10^($B10483/20),ABS($B10483)))</f>
        <v>2.77558799239489</v>
      </c>
      <c r="D10483" s="32" t="n">
        <f aca="false">IF($A10483="","",$A10483^2)</f>
        <v>2681917.99316406</v>
      </c>
      <c r="E10483" s="32" t="n">
        <f aca="false">IF($A10483="","",IF($C10483&lt;=0,"",1/$C10483^2))</f>
        <v>0.12980457512869</v>
      </c>
      <c r="F10483" s="33" t="n">
        <f aca="false">IF(OR(ROW()-設定!$B$30&lt;2,ROW()+設定!$B$30&gt;13701,N($A10483)&lt;=0,N(INDEX($A$2:$A$13701,MIN(13700,MAX(1,ROW()-1+設定!$B$30))))&lt;=0,$A10483&lt;設定!$B$28,$A10483&gt;設定!$B$29),0,IF(AND($C10483&gt;=MAX(INDEX($C$1:$C$13701,MAX(1,ROW()-設定!$B$24)):INDEX($C$1:$C$13701,MAX(1,ROW()-1))),$C10483&gt;MAX(INDEX($C$1:$C$13701,MIN(13701,ROW()+1)):INDEX($C$1:$C$13701,MIN(13701,ROW()+設定!$B$24))),$C10483&gt;=設定!$B$32,$C10483&gt;=MAX(MIN(INDEX($C$1:$C$13701,MAX(1,ROW()-設定!$B$26)):INDEX($C$1:$C$13701,MAX(1,ROW()-1))),MIN(INDEX($C$1:$C$13701,MIN(13701,ROW()+1)):INDEX($C$1:$C$13701,MIN(13701,ROW()+設定!$B$26))))*10^(設定!$B$27/20)),1,0))</f>
        <v>0</v>
      </c>
      <c r="G10483" s="33" t="n">
        <f aca="false">$G10482+IF($F10483=1,1,0)</f>
        <v>5</v>
      </c>
      <c r="H10483" s="0" t="str">
        <f aca="false">IF($F10483=1,$G10483,"")</f>
        <v/>
      </c>
    </row>
    <row r="10484" customFormat="false" ht="15" hidden="false" customHeight="false" outlineLevel="0" collapsed="false">
      <c r="A10484" s="30" t="n">
        <v>1637.8125</v>
      </c>
      <c r="B10484" s="31" t="n">
        <v>8.9865</v>
      </c>
      <c r="C10484" s="32" t="n">
        <f aca="false">IF($A10484="","",IF(設定!$B$21="dB",10^($B10484/20),ABS($B10484)))</f>
        <v>2.81400587624976</v>
      </c>
      <c r="D10484" s="32" t="n">
        <f aca="false">IF($A10484="","",$A10484^2)</f>
        <v>2682429.78515625</v>
      </c>
      <c r="E10484" s="32" t="n">
        <f aca="false">IF($A10484="","",IF($C10484&lt;=0,"",1/$C10484^2))</f>
        <v>0.126284485731311</v>
      </c>
      <c r="F10484" s="33" t="n">
        <f aca="false">IF(OR(ROW()-設定!$B$30&lt;2,ROW()+設定!$B$30&gt;13701,N($A10484)&lt;=0,N(INDEX($A$2:$A$13701,MIN(13700,MAX(1,ROW()-1+設定!$B$30))))&lt;=0,$A10484&lt;設定!$B$28,$A10484&gt;設定!$B$29),0,IF(AND($C10484&gt;=MAX(INDEX($C$1:$C$13701,MAX(1,ROW()-設定!$B$24)):INDEX($C$1:$C$13701,MAX(1,ROW()-1))),$C10484&gt;MAX(INDEX($C$1:$C$13701,MIN(13701,ROW()+1)):INDEX($C$1:$C$13701,MIN(13701,ROW()+設定!$B$24))),$C10484&gt;=設定!$B$32,$C10484&gt;=MAX(MIN(INDEX($C$1:$C$13701,MAX(1,ROW()-設定!$B$26)):INDEX($C$1:$C$13701,MAX(1,ROW()-1))),MIN(INDEX($C$1:$C$13701,MIN(13701,ROW()+1)):INDEX($C$1:$C$13701,MIN(13701,ROW()+設定!$B$26))))*10^(設定!$B$27/20)),1,0))</f>
        <v>0</v>
      </c>
      <c r="G10484" s="33" t="n">
        <f aca="false">$G10483+IF($F10484=1,1,0)</f>
        <v>5</v>
      </c>
      <c r="H10484" s="0" t="str">
        <f aca="false">IF($F10484=1,$G10484,"")</f>
        <v/>
      </c>
    </row>
    <row r="10485" customFormat="false" ht="15" hidden="false" customHeight="false" outlineLevel="0" collapsed="false">
      <c r="A10485" s="30" t="n">
        <v>1637.96875</v>
      </c>
      <c r="B10485" s="31" t="n">
        <v>8.9298</v>
      </c>
      <c r="C10485" s="32" t="n">
        <f aca="false">IF($A10485="","",IF(設定!$B$21="dB",10^($B10485/20),ABS($B10485)))</f>
        <v>2.79569635355222</v>
      </c>
      <c r="D10485" s="32" t="n">
        <f aca="false">IF($A10485="","",$A10485^2)</f>
        <v>2682941.62597656</v>
      </c>
      <c r="E10485" s="32" t="n">
        <f aca="false">IF($A10485="","",IF($C10485&lt;=0,"",1/$C10485^2))</f>
        <v>0.127944022320056</v>
      </c>
      <c r="F10485" s="33" t="n">
        <f aca="false">IF(OR(ROW()-設定!$B$30&lt;2,ROW()+設定!$B$30&gt;13701,N($A10485)&lt;=0,N(INDEX($A$2:$A$13701,MIN(13700,MAX(1,ROW()-1+設定!$B$30))))&lt;=0,$A10485&lt;設定!$B$28,$A10485&gt;設定!$B$29),0,IF(AND($C10485&gt;=MAX(INDEX($C$1:$C$13701,MAX(1,ROW()-設定!$B$24)):INDEX($C$1:$C$13701,MAX(1,ROW()-1))),$C10485&gt;MAX(INDEX($C$1:$C$13701,MIN(13701,ROW()+1)):INDEX($C$1:$C$13701,MIN(13701,ROW()+設定!$B$24))),$C10485&gt;=設定!$B$32,$C10485&gt;=MAX(MIN(INDEX($C$1:$C$13701,MAX(1,ROW()-設定!$B$26)):INDEX($C$1:$C$13701,MAX(1,ROW()-1))),MIN(INDEX($C$1:$C$13701,MIN(13701,ROW()+1)):INDEX($C$1:$C$13701,MIN(13701,ROW()+設定!$B$26))))*10^(設定!$B$27/20)),1,0))</f>
        <v>0</v>
      </c>
      <c r="G10485" s="33" t="n">
        <f aca="false">$G10484+IF($F10485=1,1,0)</f>
        <v>5</v>
      </c>
      <c r="H10485" s="0" t="str">
        <f aca="false">IF($F10485=1,$G10485,"")</f>
        <v/>
      </c>
    </row>
    <row r="10486" customFormat="false" ht="15" hidden="false" customHeight="false" outlineLevel="0" collapsed="false">
      <c r="A10486" s="30" t="n">
        <v>1638.125</v>
      </c>
      <c r="B10486" s="31" t="n">
        <v>8.878</v>
      </c>
      <c r="C10486" s="32" t="n">
        <f aca="false">IF($A10486="","",IF(設定!$B$21="dB",10^($B10486/20),ABS($B10486)))</f>
        <v>2.7790732888091</v>
      </c>
      <c r="D10486" s="32" t="n">
        <f aca="false">IF($A10486="","",$A10486^2)</f>
        <v>2683453.515625</v>
      </c>
      <c r="E10486" s="32" t="n">
        <f aca="false">IF($A10486="","",IF($C10486&lt;=0,"",1/$C10486^2))</f>
        <v>0.129479197791533</v>
      </c>
      <c r="F10486" s="33" t="n">
        <f aca="false">IF(OR(ROW()-設定!$B$30&lt;2,ROW()+設定!$B$30&gt;13701,N($A10486)&lt;=0,N(INDEX($A$2:$A$13701,MIN(13700,MAX(1,ROW()-1+設定!$B$30))))&lt;=0,$A10486&lt;設定!$B$28,$A10486&gt;設定!$B$29),0,IF(AND($C10486&gt;=MAX(INDEX($C$1:$C$13701,MAX(1,ROW()-設定!$B$24)):INDEX($C$1:$C$13701,MAX(1,ROW()-1))),$C10486&gt;MAX(INDEX($C$1:$C$13701,MIN(13701,ROW()+1)):INDEX($C$1:$C$13701,MIN(13701,ROW()+設定!$B$24))),$C10486&gt;=設定!$B$32,$C10486&gt;=MAX(MIN(INDEX($C$1:$C$13701,MAX(1,ROW()-設定!$B$26)):INDEX($C$1:$C$13701,MAX(1,ROW()-1))),MIN(INDEX($C$1:$C$13701,MIN(13701,ROW()+1)):INDEX($C$1:$C$13701,MIN(13701,ROW()+設定!$B$26))))*10^(設定!$B$27/20)),1,0))</f>
        <v>0</v>
      </c>
      <c r="G10486" s="33" t="n">
        <f aca="false">$G10485+IF($F10486=1,1,0)</f>
        <v>5</v>
      </c>
      <c r="H10486" s="0" t="str">
        <f aca="false">IF($F10486=1,$G10486,"")</f>
        <v/>
      </c>
    </row>
    <row r="10487" customFormat="false" ht="15" hidden="false" customHeight="false" outlineLevel="0" collapsed="false">
      <c r="A10487" s="30" t="n">
        <v>1638.28125</v>
      </c>
      <c r="B10487" s="31" t="n">
        <v>8.9583</v>
      </c>
      <c r="C10487" s="32" t="n">
        <f aca="false">IF($A10487="","",IF(設定!$B$21="dB",10^($B10487/20),ABS($B10487)))</f>
        <v>2.80488461295868</v>
      </c>
      <c r="D10487" s="32" t="n">
        <f aca="false">IF($A10487="","",$A10487^2)</f>
        <v>2683965.45410156</v>
      </c>
      <c r="E10487" s="32" t="n">
        <f aca="false">IF($A10487="","",IF($C10487&lt;=0,"",1/$C10487^2))</f>
        <v>0.127107155541202</v>
      </c>
      <c r="F10487" s="33" t="n">
        <f aca="false">IF(OR(ROW()-設定!$B$30&lt;2,ROW()+設定!$B$30&gt;13701,N($A10487)&lt;=0,N(INDEX($A$2:$A$13701,MIN(13700,MAX(1,ROW()-1+設定!$B$30))))&lt;=0,$A10487&lt;設定!$B$28,$A10487&gt;設定!$B$29),0,IF(AND($C10487&gt;=MAX(INDEX($C$1:$C$13701,MAX(1,ROW()-設定!$B$24)):INDEX($C$1:$C$13701,MAX(1,ROW()-1))),$C10487&gt;MAX(INDEX($C$1:$C$13701,MIN(13701,ROW()+1)):INDEX($C$1:$C$13701,MIN(13701,ROW()+設定!$B$24))),$C10487&gt;=設定!$B$32,$C10487&gt;=MAX(MIN(INDEX($C$1:$C$13701,MAX(1,ROW()-設定!$B$26)):INDEX($C$1:$C$13701,MAX(1,ROW()-1))),MIN(INDEX($C$1:$C$13701,MIN(13701,ROW()+1)):INDEX($C$1:$C$13701,MIN(13701,ROW()+設定!$B$26))))*10^(設定!$B$27/20)),1,0))</f>
        <v>0</v>
      </c>
      <c r="G10487" s="33" t="n">
        <f aca="false">$G10486+IF($F10487=1,1,0)</f>
        <v>5</v>
      </c>
      <c r="H10487" s="0" t="str">
        <f aca="false">IF($F10487=1,$G10487,"")</f>
        <v/>
      </c>
    </row>
    <row r="10488" customFormat="false" ht="15" hidden="false" customHeight="false" outlineLevel="0" collapsed="false">
      <c r="A10488" s="30" t="n">
        <v>1638.4375</v>
      </c>
      <c r="B10488" s="31" t="n">
        <v>8.8146</v>
      </c>
      <c r="C10488" s="32" t="n">
        <f aca="false">IF($A10488="","",IF(設定!$B$21="dB",10^($B10488/20),ABS($B10488)))</f>
        <v>2.75886214393969</v>
      </c>
      <c r="D10488" s="32" t="n">
        <f aca="false">IF($A10488="","",$A10488^2)</f>
        <v>2684477.44140625</v>
      </c>
      <c r="E10488" s="32" t="n">
        <f aca="false">IF($A10488="","",IF($C10488&lt;=0,"",1/$C10488^2))</f>
        <v>0.131383249783256</v>
      </c>
      <c r="F10488" s="33" t="n">
        <f aca="false">IF(OR(ROW()-設定!$B$30&lt;2,ROW()+設定!$B$30&gt;13701,N($A10488)&lt;=0,N(INDEX($A$2:$A$13701,MIN(13700,MAX(1,ROW()-1+設定!$B$30))))&lt;=0,$A10488&lt;設定!$B$28,$A10488&gt;設定!$B$29),0,IF(AND($C10488&gt;=MAX(INDEX($C$1:$C$13701,MAX(1,ROW()-設定!$B$24)):INDEX($C$1:$C$13701,MAX(1,ROW()-1))),$C10488&gt;MAX(INDEX($C$1:$C$13701,MIN(13701,ROW()+1)):INDEX($C$1:$C$13701,MIN(13701,ROW()+設定!$B$24))),$C10488&gt;=設定!$B$32,$C10488&gt;=MAX(MIN(INDEX($C$1:$C$13701,MAX(1,ROW()-設定!$B$26)):INDEX($C$1:$C$13701,MAX(1,ROW()-1))),MIN(INDEX($C$1:$C$13701,MIN(13701,ROW()+1)):INDEX($C$1:$C$13701,MIN(13701,ROW()+設定!$B$26))))*10^(設定!$B$27/20)),1,0))</f>
        <v>0</v>
      </c>
      <c r="G10488" s="33" t="n">
        <f aca="false">$G10487+IF($F10488=1,1,0)</f>
        <v>5</v>
      </c>
      <c r="H10488" s="0" t="str">
        <f aca="false">IF($F10488=1,$G10488,"")</f>
        <v/>
      </c>
    </row>
    <row r="10489" customFormat="false" ht="15" hidden="false" customHeight="false" outlineLevel="0" collapsed="false">
      <c r="A10489" s="30" t="n">
        <v>1638.59375</v>
      </c>
      <c r="B10489" s="31" t="n">
        <v>9.0175</v>
      </c>
      <c r="C10489" s="32" t="n">
        <f aca="false">IF($A10489="","",IF(設定!$B$21="dB",10^($B10489/20),ABS($B10489)))</f>
        <v>2.82406702609909</v>
      </c>
      <c r="D10489" s="32" t="n">
        <f aca="false">IF($A10489="","",$A10489^2)</f>
        <v>2684989.47753906</v>
      </c>
      <c r="E10489" s="32" t="n">
        <f aca="false">IF($A10489="","",IF($C10489&lt;=0,"",1/$C10489^2))</f>
        <v>0.125386274865431</v>
      </c>
      <c r="F10489" s="33" t="n">
        <f aca="false">IF(OR(ROW()-設定!$B$30&lt;2,ROW()+設定!$B$30&gt;13701,N($A10489)&lt;=0,N(INDEX($A$2:$A$13701,MIN(13700,MAX(1,ROW()-1+設定!$B$30))))&lt;=0,$A10489&lt;設定!$B$28,$A10489&gt;設定!$B$29),0,IF(AND($C10489&gt;=MAX(INDEX($C$1:$C$13701,MAX(1,ROW()-設定!$B$24)):INDEX($C$1:$C$13701,MAX(1,ROW()-1))),$C10489&gt;MAX(INDEX($C$1:$C$13701,MIN(13701,ROW()+1)):INDEX($C$1:$C$13701,MIN(13701,ROW()+設定!$B$24))),$C10489&gt;=設定!$B$32,$C10489&gt;=MAX(MIN(INDEX($C$1:$C$13701,MAX(1,ROW()-設定!$B$26)):INDEX($C$1:$C$13701,MAX(1,ROW()-1))),MIN(INDEX($C$1:$C$13701,MIN(13701,ROW()+1)):INDEX($C$1:$C$13701,MIN(13701,ROW()+設定!$B$26))))*10^(設定!$B$27/20)),1,0))</f>
        <v>0</v>
      </c>
      <c r="G10489" s="33" t="n">
        <f aca="false">$G10488+IF($F10489=1,1,0)</f>
        <v>5</v>
      </c>
      <c r="H10489" s="0" t="str">
        <f aca="false">IF($F10489=1,$G10489,"")</f>
        <v/>
      </c>
    </row>
    <row r="10490" customFormat="false" ht="15" hidden="false" customHeight="false" outlineLevel="0" collapsed="false">
      <c r="A10490" s="30" t="n">
        <v>1638.75</v>
      </c>
      <c r="B10490" s="31" t="n">
        <v>8.805</v>
      </c>
      <c r="C10490" s="32" t="n">
        <f aca="false">IF($A10490="","",IF(設定!$B$21="dB",10^($B10490/20),ABS($B10490)))</f>
        <v>2.75581462124699</v>
      </c>
      <c r="D10490" s="32" t="n">
        <f aca="false">IF($A10490="","",$A10490^2)</f>
        <v>2685501.5625</v>
      </c>
      <c r="E10490" s="32" t="n">
        <f aca="false">IF($A10490="","",IF($C10490&lt;=0,"",1/$C10490^2))</f>
        <v>0.131673991272162</v>
      </c>
      <c r="F10490" s="33" t="n">
        <f aca="false">IF(OR(ROW()-設定!$B$30&lt;2,ROW()+設定!$B$30&gt;13701,N($A10490)&lt;=0,N(INDEX($A$2:$A$13701,MIN(13700,MAX(1,ROW()-1+設定!$B$30))))&lt;=0,$A10490&lt;設定!$B$28,$A10490&gt;設定!$B$29),0,IF(AND($C10490&gt;=MAX(INDEX($C$1:$C$13701,MAX(1,ROW()-設定!$B$24)):INDEX($C$1:$C$13701,MAX(1,ROW()-1))),$C10490&gt;MAX(INDEX($C$1:$C$13701,MIN(13701,ROW()+1)):INDEX($C$1:$C$13701,MIN(13701,ROW()+設定!$B$24))),$C10490&gt;=設定!$B$32,$C10490&gt;=MAX(MIN(INDEX($C$1:$C$13701,MAX(1,ROW()-設定!$B$26)):INDEX($C$1:$C$13701,MAX(1,ROW()-1))),MIN(INDEX($C$1:$C$13701,MIN(13701,ROW()+1)):INDEX($C$1:$C$13701,MIN(13701,ROW()+設定!$B$26))))*10^(設定!$B$27/20)),1,0))</f>
        <v>0</v>
      </c>
      <c r="G10490" s="33" t="n">
        <f aca="false">$G10489+IF($F10490=1,1,0)</f>
        <v>5</v>
      </c>
      <c r="H10490" s="0" t="str">
        <f aca="false">IF($F10490=1,$G10490,"")</f>
        <v/>
      </c>
    </row>
    <row r="10491" customFormat="false" ht="15" hidden="false" customHeight="false" outlineLevel="0" collapsed="false">
      <c r="A10491" s="30" t="n">
        <v>1638.90625</v>
      </c>
      <c r="B10491" s="31" t="n">
        <v>9.0442</v>
      </c>
      <c r="C10491" s="32" t="n">
        <f aca="false">IF($A10491="","",IF(設定!$B$21="dB",10^($B10491/20),ABS($B10491)))</f>
        <v>2.83276142627228</v>
      </c>
      <c r="D10491" s="32" t="n">
        <f aca="false">IF($A10491="","",$A10491^2)</f>
        <v>2686013.69628906</v>
      </c>
      <c r="E10491" s="32" t="n">
        <f aca="false">IF($A10491="","",IF($C10491&lt;=0,"",1/$C10491^2))</f>
        <v>0.124617777055792</v>
      </c>
      <c r="F10491" s="33" t="n">
        <f aca="false">IF(OR(ROW()-設定!$B$30&lt;2,ROW()+設定!$B$30&gt;13701,N($A10491)&lt;=0,N(INDEX($A$2:$A$13701,MIN(13700,MAX(1,ROW()-1+設定!$B$30))))&lt;=0,$A10491&lt;設定!$B$28,$A10491&gt;設定!$B$29),0,IF(AND($C10491&gt;=MAX(INDEX($C$1:$C$13701,MAX(1,ROW()-設定!$B$24)):INDEX($C$1:$C$13701,MAX(1,ROW()-1))),$C10491&gt;MAX(INDEX($C$1:$C$13701,MIN(13701,ROW()+1)):INDEX($C$1:$C$13701,MIN(13701,ROW()+設定!$B$24))),$C10491&gt;=設定!$B$32,$C10491&gt;=MAX(MIN(INDEX($C$1:$C$13701,MAX(1,ROW()-設定!$B$26)):INDEX($C$1:$C$13701,MAX(1,ROW()-1))),MIN(INDEX($C$1:$C$13701,MIN(13701,ROW()+1)):INDEX($C$1:$C$13701,MIN(13701,ROW()+設定!$B$26))))*10^(設定!$B$27/20)),1,0))</f>
        <v>0</v>
      </c>
      <c r="G10491" s="33" t="n">
        <f aca="false">$G10490+IF($F10491=1,1,0)</f>
        <v>5</v>
      </c>
      <c r="H10491" s="0" t="str">
        <f aca="false">IF($F10491=1,$G10491,"")</f>
        <v/>
      </c>
    </row>
    <row r="10492" customFormat="false" ht="15" hidden="false" customHeight="false" outlineLevel="0" collapsed="false">
      <c r="A10492" s="30" t="n">
        <v>1639.0625</v>
      </c>
      <c r="B10492" s="31" t="n">
        <v>9.0875</v>
      </c>
      <c r="C10492" s="32" t="n">
        <f aca="false">IF($A10492="","",IF(設定!$B$21="dB",10^($B10492/20),ABS($B10492)))</f>
        <v>2.84691827329287</v>
      </c>
      <c r="D10492" s="32" t="n">
        <f aca="false">IF($A10492="","",$A10492^2)</f>
        <v>2686525.87890625</v>
      </c>
      <c r="E10492" s="32" t="n">
        <f aca="false">IF($A10492="","",IF($C10492&lt;=0,"",1/$C10492^2))</f>
        <v>0.123381486977602</v>
      </c>
      <c r="F10492" s="33" t="n">
        <f aca="false">IF(OR(ROW()-設定!$B$30&lt;2,ROW()+設定!$B$30&gt;13701,N($A10492)&lt;=0,N(INDEX($A$2:$A$13701,MIN(13700,MAX(1,ROW()-1+設定!$B$30))))&lt;=0,$A10492&lt;設定!$B$28,$A10492&gt;設定!$B$29),0,IF(AND($C10492&gt;=MAX(INDEX($C$1:$C$13701,MAX(1,ROW()-設定!$B$24)):INDEX($C$1:$C$13701,MAX(1,ROW()-1))),$C10492&gt;MAX(INDEX($C$1:$C$13701,MIN(13701,ROW()+1)):INDEX($C$1:$C$13701,MIN(13701,ROW()+設定!$B$24))),$C10492&gt;=設定!$B$32,$C10492&gt;=MAX(MIN(INDEX($C$1:$C$13701,MAX(1,ROW()-設定!$B$26)):INDEX($C$1:$C$13701,MAX(1,ROW()-1))),MIN(INDEX($C$1:$C$13701,MIN(13701,ROW()+1)):INDEX($C$1:$C$13701,MIN(13701,ROW()+設定!$B$26))))*10^(設定!$B$27/20)),1,0))</f>
        <v>0</v>
      </c>
      <c r="G10492" s="33" t="n">
        <f aca="false">$G10491+IF($F10492=1,1,0)</f>
        <v>5</v>
      </c>
      <c r="H10492" s="0" t="str">
        <f aca="false">IF($F10492=1,$G10492,"")</f>
        <v/>
      </c>
    </row>
    <row r="10493" customFormat="false" ht="15" hidden="false" customHeight="false" outlineLevel="0" collapsed="false">
      <c r="A10493" s="30" t="n">
        <v>1639.21875</v>
      </c>
      <c r="B10493" s="31" t="n">
        <v>8.8899</v>
      </c>
      <c r="C10493" s="32" t="n">
        <f aca="false">IF($A10493="","",IF(設定!$B$21="dB",10^($B10493/20),ABS($B10493)))</f>
        <v>2.78288333453976</v>
      </c>
      <c r="D10493" s="32" t="n">
        <f aca="false">IF($A10493="","",$A10493^2)</f>
        <v>2687038.11035156</v>
      </c>
      <c r="E10493" s="32" t="n">
        <f aca="false">IF($A10493="","",IF($C10493&lt;=0,"",1/$C10493^2))</f>
        <v>0.129124900537834</v>
      </c>
      <c r="F10493" s="33" t="n">
        <f aca="false">IF(OR(ROW()-設定!$B$30&lt;2,ROW()+設定!$B$30&gt;13701,N($A10493)&lt;=0,N(INDEX($A$2:$A$13701,MIN(13700,MAX(1,ROW()-1+設定!$B$30))))&lt;=0,$A10493&lt;設定!$B$28,$A10493&gt;設定!$B$29),0,IF(AND($C10493&gt;=MAX(INDEX($C$1:$C$13701,MAX(1,ROW()-設定!$B$24)):INDEX($C$1:$C$13701,MAX(1,ROW()-1))),$C10493&gt;MAX(INDEX($C$1:$C$13701,MIN(13701,ROW()+1)):INDEX($C$1:$C$13701,MIN(13701,ROW()+設定!$B$24))),$C10493&gt;=設定!$B$32,$C10493&gt;=MAX(MIN(INDEX($C$1:$C$13701,MAX(1,ROW()-設定!$B$26)):INDEX($C$1:$C$13701,MAX(1,ROW()-1))),MIN(INDEX($C$1:$C$13701,MIN(13701,ROW()+1)):INDEX($C$1:$C$13701,MIN(13701,ROW()+設定!$B$26))))*10^(設定!$B$27/20)),1,0))</f>
        <v>0</v>
      </c>
      <c r="G10493" s="33" t="n">
        <f aca="false">$G10492+IF($F10493=1,1,0)</f>
        <v>5</v>
      </c>
      <c r="H10493" s="0" t="str">
        <f aca="false">IF($F10493=1,$G10493,"")</f>
        <v/>
      </c>
    </row>
    <row r="10494" customFormat="false" ht="15" hidden="false" customHeight="false" outlineLevel="0" collapsed="false">
      <c r="A10494" s="30" t="n">
        <v>1639.375</v>
      </c>
      <c r="B10494" s="31" t="n">
        <v>9.2883</v>
      </c>
      <c r="C10494" s="32" t="n">
        <f aca="false">IF($A10494="","",IF(設定!$B$21="dB",10^($B10494/20),ABS($B10494)))</f>
        <v>2.91349984955222</v>
      </c>
      <c r="D10494" s="32" t="n">
        <f aca="false">IF($A10494="","",$A10494^2)</f>
        <v>2687550.390625</v>
      </c>
      <c r="E10494" s="32" t="n">
        <f aca="false">IF($A10494="","",IF($C10494&lt;=0,"",1/$C10494^2))</f>
        <v>0.117806702520504</v>
      </c>
      <c r="F10494" s="33" t="n">
        <f aca="false">IF(OR(ROW()-設定!$B$30&lt;2,ROW()+設定!$B$30&gt;13701,N($A10494)&lt;=0,N(INDEX($A$2:$A$13701,MIN(13700,MAX(1,ROW()-1+設定!$B$30))))&lt;=0,$A10494&lt;設定!$B$28,$A10494&gt;設定!$B$29),0,IF(AND($C10494&gt;=MAX(INDEX($C$1:$C$13701,MAX(1,ROW()-設定!$B$24)):INDEX($C$1:$C$13701,MAX(1,ROW()-1))),$C10494&gt;MAX(INDEX($C$1:$C$13701,MIN(13701,ROW()+1)):INDEX($C$1:$C$13701,MIN(13701,ROW()+設定!$B$24))),$C10494&gt;=設定!$B$32,$C10494&gt;=MAX(MIN(INDEX($C$1:$C$13701,MAX(1,ROW()-設定!$B$26)):INDEX($C$1:$C$13701,MAX(1,ROW()-1))),MIN(INDEX($C$1:$C$13701,MIN(13701,ROW()+1)):INDEX($C$1:$C$13701,MIN(13701,ROW()+設定!$B$26))))*10^(設定!$B$27/20)),1,0))</f>
        <v>0</v>
      </c>
      <c r="G10494" s="33" t="n">
        <f aca="false">$G10493+IF($F10494=1,1,0)</f>
        <v>5</v>
      </c>
      <c r="H10494" s="0" t="str">
        <f aca="false">IF($F10494=1,$G10494,"")</f>
        <v/>
      </c>
    </row>
    <row r="10495" customFormat="false" ht="15" hidden="false" customHeight="false" outlineLevel="0" collapsed="false">
      <c r="A10495" s="30" t="n">
        <v>1639.53125</v>
      </c>
      <c r="B10495" s="31" t="n">
        <v>8.991</v>
      </c>
      <c r="C10495" s="32" t="n">
        <f aca="false">IF($A10495="","",IF(設定!$B$21="dB",10^($B10495/20),ABS($B10495)))</f>
        <v>2.81546413876268</v>
      </c>
      <c r="D10495" s="32" t="n">
        <f aca="false">IF($A10495="","",$A10495^2)</f>
        <v>2688062.71972656</v>
      </c>
      <c r="E10495" s="32" t="n">
        <f aca="false">IF($A10495="","",IF($C10495&lt;=0,"",1/$C10495^2))</f>
        <v>0.12615370215114</v>
      </c>
      <c r="F10495" s="33" t="n">
        <f aca="false">IF(OR(ROW()-設定!$B$30&lt;2,ROW()+設定!$B$30&gt;13701,N($A10495)&lt;=0,N(INDEX($A$2:$A$13701,MIN(13700,MAX(1,ROW()-1+設定!$B$30))))&lt;=0,$A10495&lt;設定!$B$28,$A10495&gt;設定!$B$29),0,IF(AND($C10495&gt;=MAX(INDEX($C$1:$C$13701,MAX(1,ROW()-設定!$B$24)):INDEX($C$1:$C$13701,MAX(1,ROW()-1))),$C10495&gt;MAX(INDEX($C$1:$C$13701,MIN(13701,ROW()+1)):INDEX($C$1:$C$13701,MIN(13701,ROW()+設定!$B$24))),$C10495&gt;=設定!$B$32,$C10495&gt;=MAX(MIN(INDEX($C$1:$C$13701,MAX(1,ROW()-設定!$B$26)):INDEX($C$1:$C$13701,MAX(1,ROW()-1))),MIN(INDEX($C$1:$C$13701,MIN(13701,ROW()+1)):INDEX($C$1:$C$13701,MIN(13701,ROW()+設定!$B$26))))*10^(設定!$B$27/20)),1,0))</f>
        <v>0</v>
      </c>
      <c r="G10495" s="33" t="n">
        <f aca="false">$G10494+IF($F10495=1,1,0)</f>
        <v>5</v>
      </c>
      <c r="H10495" s="0" t="str">
        <f aca="false">IF($F10495=1,$G10495,"")</f>
        <v/>
      </c>
    </row>
    <row r="10496" customFormat="false" ht="15" hidden="false" customHeight="false" outlineLevel="0" collapsed="false">
      <c r="A10496" s="30" t="n">
        <v>1639.6875</v>
      </c>
      <c r="B10496" s="31" t="n">
        <v>9.2544</v>
      </c>
      <c r="C10496" s="32" t="n">
        <f aca="false">IF($A10496="","",IF(設定!$B$21="dB",10^($B10496/20),ABS($B10496)))</f>
        <v>2.9021509652939</v>
      </c>
      <c r="D10496" s="32" t="n">
        <f aca="false">IF($A10496="","",$A10496^2)</f>
        <v>2688575.09765625</v>
      </c>
      <c r="E10496" s="32" t="n">
        <f aca="false">IF($A10496="","",IF($C10496&lt;=0,"",1/$C10496^2))</f>
        <v>0.11872987210934</v>
      </c>
      <c r="F10496" s="33" t="n">
        <f aca="false">IF(OR(ROW()-設定!$B$30&lt;2,ROW()+設定!$B$30&gt;13701,N($A10496)&lt;=0,N(INDEX($A$2:$A$13701,MIN(13700,MAX(1,ROW()-1+設定!$B$30))))&lt;=0,$A10496&lt;設定!$B$28,$A10496&gt;設定!$B$29),0,IF(AND($C10496&gt;=MAX(INDEX($C$1:$C$13701,MAX(1,ROW()-設定!$B$24)):INDEX($C$1:$C$13701,MAX(1,ROW()-1))),$C10496&gt;MAX(INDEX($C$1:$C$13701,MIN(13701,ROW()+1)):INDEX($C$1:$C$13701,MIN(13701,ROW()+設定!$B$24))),$C10496&gt;=設定!$B$32,$C10496&gt;=MAX(MIN(INDEX($C$1:$C$13701,MAX(1,ROW()-設定!$B$26)):INDEX($C$1:$C$13701,MAX(1,ROW()-1))),MIN(INDEX($C$1:$C$13701,MIN(13701,ROW()+1)):INDEX($C$1:$C$13701,MIN(13701,ROW()+設定!$B$26))))*10^(設定!$B$27/20)),1,0))</f>
        <v>0</v>
      </c>
      <c r="G10496" s="33" t="n">
        <f aca="false">$G10495+IF($F10496=1,1,0)</f>
        <v>5</v>
      </c>
      <c r="H10496" s="0" t="str">
        <f aca="false">IF($F10496=1,$G10496,"")</f>
        <v/>
      </c>
    </row>
    <row r="10497" customFormat="false" ht="15" hidden="false" customHeight="false" outlineLevel="0" collapsed="false">
      <c r="A10497" s="30" t="n">
        <v>1639.84375</v>
      </c>
      <c r="B10497" s="31" t="n">
        <v>9.1157</v>
      </c>
      <c r="C10497" s="32" t="n">
        <f aca="false">IF($A10497="","",IF(設定!$B$21="dB",10^($B10497/20),ABS($B10497)))</f>
        <v>2.85617622672844</v>
      </c>
      <c r="D10497" s="32" t="n">
        <f aca="false">IF($A10497="","",$A10497^2)</f>
        <v>2689087.52441406</v>
      </c>
      <c r="E10497" s="32" t="n">
        <f aca="false">IF($A10497="","",IF($C10497&lt;=0,"",1/$C10497^2))</f>
        <v>0.122582930641385</v>
      </c>
      <c r="F10497" s="33" t="n">
        <f aca="false">IF(OR(ROW()-設定!$B$30&lt;2,ROW()+設定!$B$30&gt;13701,N($A10497)&lt;=0,N(INDEX($A$2:$A$13701,MIN(13700,MAX(1,ROW()-1+設定!$B$30))))&lt;=0,$A10497&lt;設定!$B$28,$A10497&gt;設定!$B$29),0,IF(AND($C10497&gt;=MAX(INDEX($C$1:$C$13701,MAX(1,ROW()-設定!$B$24)):INDEX($C$1:$C$13701,MAX(1,ROW()-1))),$C10497&gt;MAX(INDEX($C$1:$C$13701,MIN(13701,ROW()+1)):INDEX($C$1:$C$13701,MIN(13701,ROW()+設定!$B$24))),$C10497&gt;=設定!$B$32,$C10497&gt;=MAX(MIN(INDEX($C$1:$C$13701,MAX(1,ROW()-設定!$B$26)):INDEX($C$1:$C$13701,MAX(1,ROW()-1))),MIN(INDEX($C$1:$C$13701,MIN(13701,ROW()+1)):INDEX($C$1:$C$13701,MIN(13701,ROW()+設定!$B$26))))*10^(設定!$B$27/20)),1,0))</f>
        <v>0</v>
      </c>
      <c r="G10497" s="33" t="n">
        <f aca="false">$G10496+IF($F10497=1,1,0)</f>
        <v>5</v>
      </c>
      <c r="H10497" s="0" t="str">
        <f aca="false">IF($F10497=1,$G10497,"")</f>
        <v/>
      </c>
    </row>
    <row r="10498" customFormat="false" ht="15" hidden="false" customHeight="false" outlineLevel="0" collapsed="false">
      <c r="A10498" s="30" t="n">
        <v>1640</v>
      </c>
      <c r="B10498" s="31" t="n">
        <v>9.2335</v>
      </c>
      <c r="C10498" s="32" t="n">
        <f aca="false">IF($A10498="","",IF(設定!$B$21="dB",10^($B10498/20),ABS($B10498)))</f>
        <v>2.89517620022386</v>
      </c>
      <c r="D10498" s="32" t="n">
        <f aca="false">IF($A10498="","",$A10498^2)</f>
        <v>2689600</v>
      </c>
      <c r="E10498" s="32" t="n">
        <f aca="false">IF($A10498="","",IF($C10498&lt;=0,"",1/$C10498^2))</f>
        <v>0.119302625137364</v>
      </c>
      <c r="F10498" s="33" t="n">
        <f aca="false">IF(OR(ROW()-設定!$B$30&lt;2,ROW()+設定!$B$30&gt;13701,N($A10498)&lt;=0,N(INDEX($A$2:$A$13701,MIN(13700,MAX(1,ROW()-1+設定!$B$30))))&lt;=0,$A10498&lt;設定!$B$28,$A10498&gt;設定!$B$29),0,IF(AND($C10498&gt;=MAX(INDEX($C$1:$C$13701,MAX(1,ROW()-設定!$B$24)):INDEX($C$1:$C$13701,MAX(1,ROW()-1))),$C10498&gt;MAX(INDEX($C$1:$C$13701,MIN(13701,ROW()+1)):INDEX($C$1:$C$13701,MIN(13701,ROW()+設定!$B$24))),$C10498&gt;=設定!$B$32,$C10498&gt;=MAX(MIN(INDEX($C$1:$C$13701,MAX(1,ROW()-設定!$B$26)):INDEX($C$1:$C$13701,MAX(1,ROW()-1))),MIN(INDEX($C$1:$C$13701,MIN(13701,ROW()+1)):INDEX($C$1:$C$13701,MIN(13701,ROW()+設定!$B$26))))*10^(設定!$B$27/20)),1,0))</f>
        <v>0</v>
      </c>
      <c r="G10498" s="33" t="n">
        <f aca="false">$G10497+IF($F10498=1,1,0)</f>
        <v>5</v>
      </c>
      <c r="H10498" s="0" t="str">
        <f aca="false">IF($F10498=1,$G10498,"")</f>
        <v/>
      </c>
    </row>
    <row r="10499" customFormat="false" ht="15" hidden="false" customHeight="false" outlineLevel="0" collapsed="false">
      <c r="A10499" s="30" t="n">
        <v>1640.15625</v>
      </c>
      <c r="B10499" s="31" t="n">
        <v>9.1588</v>
      </c>
      <c r="C10499" s="32" t="n">
        <f aca="false">IF($A10499="","",IF(設定!$B$21="dB",10^($B10499/20),ABS($B10499)))</f>
        <v>2.87038399642608</v>
      </c>
      <c r="D10499" s="32" t="n">
        <f aca="false">IF($A10499="","",$A10499^2)</f>
        <v>2690112.52441406</v>
      </c>
      <c r="E10499" s="32" t="n">
        <f aca="false">IF($A10499="","",IF($C10499&lt;=0,"",1/$C10499^2))</f>
        <v>0.121372416851824</v>
      </c>
      <c r="F10499" s="33" t="n">
        <f aca="false">IF(OR(ROW()-設定!$B$30&lt;2,ROW()+設定!$B$30&gt;13701,N($A10499)&lt;=0,N(INDEX($A$2:$A$13701,MIN(13700,MAX(1,ROW()-1+設定!$B$30))))&lt;=0,$A10499&lt;設定!$B$28,$A10499&gt;設定!$B$29),0,IF(AND($C10499&gt;=MAX(INDEX($C$1:$C$13701,MAX(1,ROW()-設定!$B$24)):INDEX($C$1:$C$13701,MAX(1,ROW()-1))),$C10499&gt;MAX(INDEX($C$1:$C$13701,MIN(13701,ROW()+1)):INDEX($C$1:$C$13701,MIN(13701,ROW()+設定!$B$24))),$C10499&gt;=設定!$B$32,$C10499&gt;=MAX(MIN(INDEX($C$1:$C$13701,MAX(1,ROW()-設定!$B$26)):INDEX($C$1:$C$13701,MAX(1,ROW()-1))),MIN(INDEX($C$1:$C$13701,MIN(13701,ROW()+1)):INDEX($C$1:$C$13701,MIN(13701,ROW()+設定!$B$26))))*10^(設定!$B$27/20)),1,0))</f>
        <v>0</v>
      </c>
      <c r="G10499" s="33" t="n">
        <f aca="false">$G10498+IF($F10499=1,1,0)</f>
        <v>5</v>
      </c>
      <c r="H10499" s="0" t="str">
        <f aca="false">IF($F10499=1,$G10499,"")</f>
        <v/>
      </c>
    </row>
    <row r="10500" customFormat="false" ht="15" hidden="false" customHeight="false" outlineLevel="0" collapsed="false">
      <c r="A10500" s="30" t="n">
        <v>1640.3125</v>
      </c>
      <c r="B10500" s="31" t="n">
        <v>9.52</v>
      </c>
      <c r="C10500" s="32" t="n">
        <f aca="false">IF($A10500="","",IF(設定!$B$21="dB",10^($B10500/20),ABS($B10500)))</f>
        <v>2.99226463660819</v>
      </c>
      <c r="D10500" s="32" t="n">
        <f aca="false">IF($A10500="","",$A10500^2)</f>
        <v>2690625.09765625</v>
      </c>
      <c r="E10500" s="32" t="n">
        <f aca="false">IF($A10500="","",IF($C10500&lt;=0,"",1/$C10500^2))</f>
        <v>0.111686324778056</v>
      </c>
      <c r="F10500" s="33" t="n">
        <f aca="false">IF(OR(ROW()-設定!$B$30&lt;2,ROW()+設定!$B$30&gt;13701,N($A10500)&lt;=0,N(INDEX($A$2:$A$13701,MIN(13700,MAX(1,ROW()-1+設定!$B$30))))&lt;=0,$A10500&lt;設定!$B$28,$A10500&gt;設定!$B$29),0,IF(AND($C10500&gt;=MAX(INDEX($C$1:$C$13701,MAX(1,ROW()-設定!$B$24)):INDEX($C$1:$C$13701,MAX(1,ROW()-1))),$C10500&gt;MAX(INDEX($C$1:$C$13701,MIN(13701,ROW()+1)):INDEX($C$1:$C$13701,MIN(13701,ROW()+設定!$B$24))),$C10500&gt;=設定!$B$32,$C10500&gt;=MAX(MIN(INDEX($C$1:$C$13701,MAX(1,ROW()-設定!$B$26)):INDEX($C$1:$C$13701,MAX(1,ROW()-1))),MIN(INDEX($C$1:$C$13701,MIN(13701,ROW()+1)):INDEX($C$1:$C$13701,MIN(13701,ROW()+設定!$B$26))))*10^(設定!$B$27/20)),1,0))</f>
        <v>0</v>
      </c>
      <c r="G10500" s="33" t="n">
        <f aca="false">$G10499+IF($F10500=1,1,0)</f>
        <v>5</v>
      </c>
      <c r="H10500" s="0" t="str">
        <f aca="false">IF($F10500=1,$G10500,"")</f>
        <v/>
      </c>
    </row>
    <row r="10501" customFormat="false" ht="15" hidden="false" customHeight="false" outlineLevel="0" collapsed="false">
      <c r="A10501" s="30" t="n">
        <v>1640.46875</v>
      </c>
      <c r="B10501" s="31" t="n">
        <v>9.3959</v>
      </c>
      <c r="C10501" s="32" t="n">
        <f aca="false">IF($A10501="","",IF(設定!$B$21="dB",10^($B10501/20),ABS($B10501)))</f>
        <v>2.94981649627129</v>
      </c>
      <c r="D10501" s="32" t="n">
        <f aca="false">IF($A10501="","",$A10501^2)</f>
        <v>2691137.71972656</v>
      </c>
      <c r="E10501" s="32" t="n">
        <f aca="false">IF($A10501="","",IF($C10501&lt;=0,"",1/$C10501^2))</f>
        <v>0.114923805908282</v>
      </c>
      <c r="F10501" s="33" t="n">
        <f aca="false">IF(OR(ROW()-設定!$B$30&lt;2,ROW()+設定!$B$30&gt;13701,N($A10501)&lt;=0,N(INDEX($A$2:$A$13701,MIN(13700,MAX(1,ROW()-1+設定!$B$30))))&lt;=0,$A10501&lt;設定!$B$28,$A10501&gt;設定!$B$29),0,IF(AND($C10501&gt;=MAX(INDEX($C$1:$C$13701,MAX(1,ROW()-設定!$B$24)):INDEX($C$1:$C$13701,MAX(1,ROW()-1))),$C10501&gt;MAX(INDEX($C$1:$C$13701,MIN(13701,ROW()+1)):INDEX($C$1:$C$13701,MIN(13701,ROW()+設定!$B$24))),$C10501&gt;=設定!$B$32,$C10501&gt;=MAX(MIN(INDEX($C$1:$C$13701,MAX(1,ROW()-設定!$B$26)):INDEX($C$1:$C$13701,MAX(1,ROW()-1))),MIN(INDEX($C$1:$C$13701,MIN(13701,ROW()+1)):INDEX($C$1:$C$13701,MIN(13701,ROW()+設定!$B$26))))*10^(設定!$B$27/20)),1,0))</f>
        <v>0</v>
      </c>
      <c r="G10501" s="33" t="n">
        <f aca="false">$G10500+IF($F10501=1,1,0)</f>
        <v>5</v>
      </c>
      <c r="H10501" s="0" t="str">
        <f aca="false">IF($F10501=1,$G10501,"")</f>
        <v/>
      </c>
    </row>
    <row r="10502" customFormat="false" ht="15" hidden="false" customHeight="false" outlineLevel="0" collapsed="false">
      <c r="A10502" s="30" t="n">
        <v>1640.625</v>
      </c>
      <c r="B10502" s="31" t="n">
        <v>9.506</v>
      </c>
      <c r="C10502" s="32" t="n">
        <f aca="false">IF($A10502="","",IF(設定!$B$21="dB",10^($B10502/20),ABS($B10502)))</f>
        <v>2.98744556060531</v>
      </c>
      <c r="D10502" s="32" t="n">
        <f aca="false">IF($A10502="","",$A10502^2)</f>
        <v>2691650.390625</v>
      </c>
      <c r="E10502" s="32" t="n">
        <f aca="false">IF($A10502="","",IF($C10502&lt;=0,"",1/$C10502^2))</f>
        <v>0.112046939881781</v>
      </c>
      <c r="F10502" s="33" t="n">
        <f aca="false">IF(OR(ROW()-設定!$B$30&lt;2,ROW()+設定!$B$30&gt;13701,N($A10502)&lt;=0,N(INDEX($A$2:$A$13701,MIN(13700,MAX(1,ROW()-1+設定!$B$30))))&lt;=0,$A10502&lt;設定!$B$28,$A10502&gt;設定!$B$29),0,IF(AND($C10502&gt;=MAX(INDEX($C$1:$C$13701,MAX(1,ROW()-設定!$B$24)):INDEX($C$1:$C$13701,MAX(1,ROW()-1))),$C10502&gt;MAX(INDEX($C$1:$C$13701,MIN(13701,ROW()+1)):INDEX($C$1:$C$13701,MIN(13701,ROW()+設定!$B$24))),$C10502&gt;=設定!$B$32,$C10502&gt;=MAX(MIN(INDEX($C$1:$C$13701,MAX(1,ROW()-設定!$B$26)):INDEX($C$1:$C$13701,MAX(1,ROW()-1))),MIN(INDEX($C$1:$C$13701,MIN(13701,ROW()+1)):INDEX($C$1:$C$13701,MIN(13701,ROW()+設定!$B$26))))*10^(設定!$B$27/20)),1,0))</f>
        <v>0</v>
      </c>
      <c r="G10502" s="33" t="n">
        <f aca="false">$G10501+IF($F10502=1,1,0)</f>
        <v>5</v>
      </c>
      <c r="H10502" s="0" t="str">
        <f aca="false">IF($F10502=1,$G10502,"")</f>
        <v/>
      </c>
    </row>
    <row r="10503" customFormat="false" ht="15" hidden="false" customHeight="false" outlineLevel="0" collapsed="false">
      <c r="A10503" s="30" t="n">
        <v>1640.78125</v>
      </c>
      <c r="B10503" s="31" t="n">
        <v>9.4269</v>
      </c>
      <c r="C10503" s="32" t="n">
        <f aca="false">IF($A10503="","",IF(設定!$B$21="dB",10^($B10503/20),ABS($B10503)))</f>
        <v>2.96036322115466</v>
      </c>
      <c r="D10503" s="32" t="n">
        <f aca="false">IF($A10503="","",$A10503^2)</f>
        <v>2692163.11035156</v>
      </c>
      <c r="E10503" s="32" t="n">
        <f aca="false">IF($A10503="","",IF($C10503&lt;=0,"",1/$C10503^2))</f>
        <v>0.114106398998657</v>
      </c>
      <c r="F10503" s="33" t="n">
        <f aca="false">IF(OR(ROW()-設定!$B$30&lt;2,ROW()+設定!$B$30&gt;13701,N($A10503)&lt;=0,N(INDEX($A$2:$A$13701,MIN(13700,MAX(1,ROW()-1+設定!$B$30))))&lt;=0,$A10503&lt;設定!$B$28,$A10503&gt;設定!$B$29),0,IF(AND($C10503&gt;=MAX(INDEX($C$1:$C$13701,MAX(1,ROW()-設定!$B$24)):INDEX($C$1:$C$13701,MAX(1,ROW()-1))),$C10503&gt;MAX(INDEX($C$1:$C$13701,MIN(13701,ROW()+1)):INDEX($C$1:$C$13701,MIN(13701,ROW()+設定!$B$24))),$C10503&gt;=設定!$B$32,$C10503&gt;=MAX(MIN(INDEX($C$1:$C$13701,MAX(1,ROW()-設定!$B$26)):INDEX($C$1:$C$13701,MAX(1,ROW()-1))),MIN(INDEX($C$1:$C$13701,MIN(13701,ROW()+1)):INDEX($C$1:$C$13701,MIN(13701,ROW()+設定!$B$26))))*10^(設定!$B$27/20)),1,0))</f>
        <v>0</v>
      </c>
      <c r="G10503" s="33" t="n">
        <f aca="false">$G10502+IF($F10503=1,1,0)</f>
        <v>5</v>
      </c>
      <c r="H10503" s="0" t="str">
        <f aca="false">IF($F10503=1,$G10503,"")</f>
        <v/>
      </c>
    </row>
    <row r="10504" customFormat="false" ht="15" hidden="false" customHeight="false" outlineLevel="0" collapsed="false">
      <c r="A10504" s="30" t="n">
        <v>1640.9375</v>
      </c>
      <c r="B10504" s="31" t="n">
        <v>9.4471</v>
      </c>
      <c r="C10504" s="32" t="n">
        <f aca="false">IF($A10504="","",IF(設定!$B$21="dB",10^($B10504/20),ABS($B10504)))</f>
        <v>2.96725588598158</v>
      </c>
      <c r="D10504" s="32" t="n">
        <f aca="false">IF($A10504="","",$A10504^2)</f>
        <v>2692675.87890625</v>
      </c>
      <c r="E10504" s="32" t="n">
        <f aca="false">IF($A10504="","",IF($C10504&lt;=0,"",1/$C10504^2))</f>
        <v>0.113576897187895</v>
      </c>
      <c r="F10504" s="33" t="n">
        <f aca="false">IF(OR(ROW()-設定!$B$30&lt;2,ROW()+設定!$B$30&gt;13701,N($A10504)&lt;=0,N(INDEX($A$2:$A$13701,MIN(13700,MAX(1,ROW()-1+設定!$B$30))))&lt;=0,$A10504&lt;設定!$B$28,$A10504&gt;設定!$B$29),0,IF(AND($C10504&gt;=MAX(INDEX($C$1:$C$13701,MAX(1,ROW()-設定!$B$24)):INDEX($C$1:$C$13701,MAX(1,ROW()-1))),$C10504&gt;MAX(INDEX($C$1:$C$13701,MIN(13701,ROW()+1)):INDEX($C$1:$C$13701,MIN(13701,ROW()+設定!$B$24))),$C10504&gt;=設定!$B$32,$C10504&gt;=MAX(MIN(INDEX($C$1:$C$13701,MAX(1,ROW()-設定!$B$26)):INDEX($C$1:$C$13701,MAX(1,ROW()-1))),MIN(INDEX($C$1:$C$13701,MIN(13701,ROW()+1)):INDEX($C$1:$C$13701,MIN(13701,ROW()+設定!$B$26))))*10^(設定!$B$27/20)),1,0))</f>
        <v>0</v>
      </c>
      <c r="G10504" s="33" t="n">
        <f aca="false">$G10503+IF($F10504=1,1,0)</f>
        <v>5</v>
      </c>
      <c r="H10504" s="0" t="str">
        <f aca="false">IF($F10504=1,$G10504,"")</f>
        <v/>
      </c>
    </row>
    <row r="10505" customFormat="false" ht="15" hidden="false" customHeight="false" outlineLevel="0" collapsed="false">
      <c r="A10505" s="30" t="n">
        <v>1641.09375</v>
      </c>
      <c r="B10505" s="31" t="n">
        <v>9.4172</v>
      </c>
      <c r="C10505" s="32" t="n">
        <f aca="false">IF($A10505="","",IF(設定!$B$21="dB",10^($B10505/20),ABS($B10505)))</f>
        <v>2.95705906967177</v>
      </c>
      <c r="D10505" s="32" t="n">
        <f aca="false">IF($A10505="","",$A10505^2)</f>
        <v>2693188.69628906</v>
      </c>
      <c r="E10505" s="32" t="n">
        <f aca="false">IF($A10505="","",IF($C10505&lt;=0,"",1/$C10505^2))</f>
        <v>0.114361541326297</v>
      </c>
      <c r="F10505" s="33" t="n">
        <f aca="false">IF(OR(ROW()-設定!$B$30&lt;2,ROW()+設定!$B$30&gt;13701,N($A10505)&lt;=0,N(INDEX($A$2:$A$13701,MIN(13700,MAX(1,ROW()-1+設定!$B$30))))&lt;=0,$A10505&lt;設定!$B$28,$A10505&gt;設定!$B$29),0,IF(AND($C10505&gt;=MAX(INDEX($C$1:$C$13701,MAX(1,ROW()-設定!$B$24)):INDEX($C$1:$C$13701,MAX(1,ROW()-1))),$C10505&gt;MAX(INDEX($C$1:$C$13701,MIN(13701,ROW()+1)):INDEX($C$1:$C$13701,MIN(13701,ROW()+設定!$B$24))),$C10505&gt;=設定!$B$32,$C10505&gt;=MAX(MIN(INDEX($C$1:$C$13701,MAX(1,ROW()-設定!$B$26)):INDEX($C$1:$C$13701,MAX(1,ROW()-1))),MIN(INDEX($C$1:$C$13701,MIN(13701,ROW()+1)):INDEX($C$1:$C$13701,MIN(13701,ROW()+設定!$B$26))))*10^(設定!$B$27/20)),1,0))</f>
        <v>0</v>
      </c>
      <c r="G10505" s="33" t="n">
        <f aca="false">$G10504+IF($F10505=1,1,0)</f>
        <v>5</v>
      </c>
      <c r="H10505" s="0" t="str">
        <f aca="false">IF($F10505=1,$G10505,"")</f>
        <v/>
      </c>
    </row>
    <row r="10506" customFormat="false" ht="15" hidden="false" customHeight="false" outlineLevel="0" collapsed="false">
      <c r="A10506" s="30" t="n">
        <v>1641.25</v>
      </c>
      <c r="B10506" s="31" t="n">
        <v>9.4037</v>
      </c>
      <c r="C10506" s="32" t="n">
        <f aca="false">IF($A10506="","",IF(設定!$B$21="dB",10^($B10506/20),ABS($B10506)))</f>
        <v>2.95246664538263</v>
      </c>
      <c r="D10506" s="32" t="n">
        <f aca="false">IF($A10506="","",$A10506^2)</f>
        <v>2693701.5625</v>
      </c>
      <c r="E10506" s="32" t="n">
        <f aca="false">IF($A10506="","",IF($C10506&lt;=0,"",1/$C10506^2))</f>
        <v>0.114717586113773</v>
      </c>
      <c r="F10506" s="33" t="n">
        <f aca="false">IF(OR(ROW()-設定!$B$30&lt;2,ROW()+設定!$B$30&gt;13701,N($A10506)&lt;=0,N(INDEX($A$2:$A$13701,MIN(13700,MAX(1,ROW()-1+設定!$B$30))))&lt;=0,$A10506&lt;設定!$B$28,$A10506&gt;設定!$B$29),0,IF(AND($C10506&gt;=MAX(INDEX($C$1:$C$13701,MAX(1,ROW()-設定!$B$24)):INDEX($C$1:$C$13701,MAX(1,ROW()-1))),$C10506&gt;MAX(INDEX($C$1:$C$13701,MIN(13701,ROW()+1)):INDEX($C$1:$C$13701,MIN(13701,ROW()+設定!$B$24))),$C10506&gt;=設定!$B$32,$C10506&gt;=MAX(MIN(INDEX($C$1:$C$13701,MAX(1,ROW()-設定!$B$26)):INDEX($C$1:$C$13701,MAX(1,ROW()-1))),MIN(INDEX($C$1:$C$13701,MIN(13701,ROW()+1)):INDEX($C$1:$C$13701,MIN(13701,ROW()+設定!$B$26))))*10^(設定!$B$27/20)),1,0))</f>
        <v>0</v>
      </c>
      <c r="G10506" s="33" t="n">
        <f aca="false">$G10505+IF($F10506=1,1,0)</f>
        <v>5</v>
      </c>
      <c r="H10506" s="0" t="str">
        <f aca="false">IF($F10506=1,$G10506,"")</f>
        <v/>
      </c>
    </row>
    <row r="10507" customFormat="false" ht="15" hidden="false" customHeight="false" outlineLevel="0" collapsed="false">
      <c r="A10507" s="30" t="n">
        <v>1641.40625</v>
      </c>
      <c r="B10507" s="31" t="n">
        <v>9.5226</v>
      </c>
      <c r="C10507" s="32" t="n">
        <f aca="false">IF($A10507="","",IF(設定!$B$21="dB",10^($B10507/20),ABS($B10507)))</f>
        <v>2.99316046339118</v>
      </c>
      <c r="D10507" s="32" t="n">
        <f aca="false">IF($A10507="","",$A10507^2)</f>
        <v>2694214.47753906</v>
      </c>
      <c r="E10507" s="32" t="n">
        <f aca="false">IF($A10507="","",IF($C10507&lt;=0,"",1/$C10507^2))</f>
        <v>0.11161948129942</v>
      </c>
      <c r="F10507" s="33" t="n">
        <f aca="false">IF(OR(ROW()-設定!$B$30&lt;2,ROW()+設定!$B$30&gt;13701,N($A10507)&lt;=0,N(INDEX($A$2:$A$13701,MIN(13700,MAX(1,ROW()-1+設定!$B$30))))&lt;=0,$A10507&lt;設定!$B$28,$A10507&gt;設定!$B$29),0,IF(AND($C10507&gt;=MAX(INDEX($C$1:$C$13701,MAX(1,ROW()-設定!$B$24)):INDEX($C$1:$C$13701,MAX(1,ROW()-1))),$C10507&gt;MAX(INDEX($C$1:$C$13701,MIN(13701,ROW()+1)):INDEX($C$1:$C$13701,MIN(13701,ROW()+設定!$B$24))),$C10507&gt;=設定!$B$32,$C10507&gt;=MAX(MIN(INDEX($C$1:$C$13701,MAX(1,ROW()-設定!$B$26)):INDEX($C$1:$C$13701,MAX(1,ROW()-1))),MIN(INDEX($C$1:$C$13701,MIN(13701,ROW()+1)):INDEX($C$1:$C$13701,MIN(13701,ROW()+設定!$B$26))))*10^(設定!$B$27/20)),1,0))</f>
        <v>0</v>
      </c>
      <c r="G10507" s="33" t="n">
        <f aca="false">$G10506+IF($F10507=1,1,0)</f>
        <v>5</v>
      </c>
      <c r="H10507" s="0" t="str">
        <f aca="false">IF($F10507=1,$G10507,"")</f>
        <v/>
      </c>
    </row>
    <row r="10508" customFormat="false" ht="15" hidden="false" customHeight="false" outlineLevel="0" collapsed="false">
      <c r="A10508" s="30" t="n">
        <v>1641.5625</v>
      </c>
      <c r="B10508" s="31" t="n">
        <v>9.5034</v>
      </c>
      <c r="C10508" s="32" t="n">
        <f aca="false">IF($A10508="","",IF(設定!$B$21="dB",10^($B10508/20),ABS($B10508)))</f>
        <v>2.9865514442428</v>
      </c>
      <c r="D10508" s="32" t="n">
        <f aca="false">IF($A10508="","",$A10508^2)</f>
        <v>2694727.44140625</v>
      </c>
      <c r="E10508" s="32" t="n">
        <f aca="false">IF($A10508="","",IF($C10508&lt;=0,"",1/$C10508^2))</f>
        <v>0.112114039344572</v>
      </c>
      <c r="F10508" s="33" t="n">
        <f aca="false">IF(OR(ROW()-設定!$B$30&lt;2,ROW()+設定!$B$30&gt;13701,N($A10508)&lt;=0,N(INDEX($A$2:$A$13701,MIN(13700,MAX(1,ROW()-1+設定!$B$30))))&lt;=0,$A10508&lt;設定!$B$28,$A10508&gt;設定!$B$29),0,IF(AND($C10508&gt;=MAX(INDEX($C$1:$C$13701,MAX(1,ROW()-設定!$B$24)):INDEX($C$1:$C$13701,MAX(1,ROW()-1))),$C10508&gt;MAX(INDEX($C$1:$C$13701,MIN(13701,ROW()+1)):INDEX($C$1:$C$13701,MIN(13701,ROW()+設定!$B$24))),$C10508&gt;=設定!$B$32,$C10508&gt;=MAX(MIN(INDEX($C$1:$C$13701,MAX(1,ROW()-設定!$B$26)):INDEX($C$1:$C$13701,MAX(1,ROW()-1))),MIN(INDEX($C$1:$C$13701,MIN(13701,ROW()+1)):INDEX($C$1:$C$13701,MIN(13701,ROW()+設定!$B$26))))*10^(設定!$B$27/20)),1,0))</f>
        <v>0</v>
      </c>
      <c r="G10508" s="33" t="n">
        <f aca="false">$G10507+IF($F10508=1,1,0)</f>
        <v>5</v>
      </c>
      <c r="H10508" s="0" t="str">
        <f aca="false">IF($F10508=1,$G10508,"")</f>
        <v/>
      </c>
    </row>
    <row r="10509" customFormat="false" ht="15" hidden="false" customHeight="false" outlineLevel="0" collapsed="false">
      <c r="A10509" s="30" t="n">
        <v>1641.71875</v>
      </c>
      <c r="B10509" s="31" t="n">
        <v>9.4989</v>
      </c>
      <c r="C10509" s="32" t="n">
        <f aca="false">IF($A10509="","",IF(設定!$B$21="dB",10^($B10509/20),ABS($B10509)))</f>
        <v>2.98500456749376</v>
      </c>
      <c r="D10509" s="32" t="n">
        <f aca="false">IF($A10509="","",$A10509^2)</f>
        <v>2695240.45410156</v>
      </c>
      <c r="E10509" s="32" t="n">
        <f aca="false">IF($A10509="","",IF($C10509&lt;=0,"",1/$C10509^2))</f>
        <v>0.112230268002177</v>
      </c>
      <c r="F10509" s="33" t="n">
        <f aca="false">IF(OR(ROW()-設定!$B$30&lt;2,ROW()+設定!$B$30&gt;13701,N($A10509)&lt;=0,N(INDEX($A$2:$A$13701,MIN(13700,MAX(1,ROW()-1+設定!$B$30))))&lt;=0,$A10509&lt;設定!$B$28,$A10509&gt;設定!$B$29),0,IF(AND($C10509&gt;=MAX(INDEX($C$1:$C$13701,MAX(1,ROW()-設定!$B$24)):INDEX($C$1:$C$13701,MAX(1,ROW()-1))),$C10509&gt;MAX(INDEX($C$1:$C$13701,MIN(13701,ROW()+1)):INDEX($C$1:$C$13701,MIN(13701,ROW()+設定!$B$24))),$C10509&gt;=設定!$B$32,$C10509&gt;=MAX(MIN(INDEX($C$1:$C$13701,MAX(1,ROW()-設定!$B$26)):INDEX($C$1:$C$13701,MAX(1,ROW()-1))),MIN(INDEX($C$1:$C$13701,MIN(13701,ROW()+1)):INDEX($C$1:$C$13701,MIN(13701,ROW()+設定!$B$26))))*10^(設定!$B$27/20)),1,0))</f>
        <v>0</v>
      </c>
      <c r="G10509" s="33" t="n">
        <f aca="false">$G10508+IF($F10509=1,1,0)</f>
        <v>5</v>
      </c>
      <c r="H10509" s="0" t="str">
        <f aca="false">IF($F10509=1,$G10509,"")</f>
        <v/>
      </c>
    </row>
    <row r="10510" customFormat="false" ht="15" hidden="false" customHeight="false" outlineLevel="0" collapsed="false">
      <c r="A10510" s="30" t="n">
        <v>1641.875</v>
      </c>
      <c r="B10510" s="31" t="n">
        <v>9.3951</v>
      </c>
      <c r="C10510" s="32" t="n">
        <f aca="false">IF($A10510="","",IF(設定!$B$21="dB",10^($B10510/20),ABS($B10510)))</f>
        <v>2.94954482064295</v>
      </c>
      <c r="D10510" s="32" t="n">
        <f aca="false">IF($A10510="","",$A10510^2)</f>
        <v>2695753.515625</v>
      </c>
      <c r="E10510" s="32" t="n">
        <f aca="false">IF($A10510="","",IF($C10510&lt;=0,"",1/$C10510^2))</f>
        <v>0.114944977605592</v>
      </c>
      <c r="F10510" s="33" t="n">
        <f aca="false">IF(OR(ROW()-設定!$B$30&lt;2,ROW()+設定!$B$30&gt;13701,N($A10510)&lt;=0,N(INDEX($A$2:$A$13701,MIN(13700,MAX(1,ROW()-1+設定!$B$30))))&lt;=0,$A10510&lt;設定!$B$28,$A10510&gt;設定!$B$29),0,IF(AND($C10510&gt;=MAX(INDEX($C$1:$C$13701,MAX(1,ROW()-設定!$B$24)):INDEX($C$1:$C$13701,MAX(1,ROW()-1))),$C10510&gt;MAX(INDEX($C$1:$C$13701,MIN(13701,ROW()+1)):INDEX($C$1:$C$13701,MIN(13701,ROW()+設定!$B$24))),$C10510&gt;=設定!$B$32,$C10510&gt;=MAX(MIN(INDEX($C$1:$C$13701,MAX(1,ROW()-設定!$B$26)):INDEX($C$1:$C$13701,MAX(1,ROW()-1))),MIN(INDEX($C$1:$C$13701,MIN(13701,ROW()+1)):INDEX($C$1:$C$13701,MIN(13701,ROW()+設定!$B$26))))*10^(設定!$B$27/20)),1,0))</f>
        <v>0</v>
      </c>
      <c r="G10510" s="33" t="n">
        <f aca="false">$G10509+IF($F10510=1,1,0)</f>
        <v>5</v>
      </c>
      <c r="H10510" s="0" t="str">
        <f aca="false">IF($F10510=1,$G10510,"")</f>
        <v/>
      </c>
    </row>
    <row r="10511" customFormat="false" ht="15" hidden="false" customHeight="false" outlineLevel="0" collapsed="false">
      <c r="A10511" s="30" t="n">
        <v>1642.03125</v>
      </c>
      <c r="B10511" s="31" t="n">
        <v>9.5388</v>
      </c>
      <c r="C10511" s="32" t="n">
        <f aca="false">IF($A10511="","",IF(設定!$B$21="dB",10^($B10511/20),ABS($B10511)))</f>
        <v>2.99874819799413</v>
      </c>
      <c r="D10511" s="32" t="n">
        <f aca="false">IF($A10511="","",$A10511^2)</f>
        <v>2696266.62597656</v>
      </c>
      <c r="E10511" s="32" t="n">
        <f aca="false">IF($A10511="","",IF($C10511&lt;=0,"",1/$C10511^2))</f>
        <v>0.111203895255269</v>
      </c>
      <c r="F10511" s="33" t="n">
        <f aca="false">IF(OR(ROW()-設定!$B$30&lt;2,ROW()+設定!$B$30&gt;13701,N($A10511)&lt;=0,N(INDEX($A$2:$A$13701,MIN(13700,MAX(1,ROW()-1+設定!$B$30))))&lt;=0,$A10511&lt;設定!$B$28,$A10511&gt;設定!$B$29),0,IF(AND($C10511&gt;=MAX(INDEX($C$1:$C$13701,MAX(1,ROW()-設定!$B$24)):INDEX($C$1:$C$13701,MAX(1,ROW()-1))),$C10511&gt;MAX(INDEX($C$1:$C$13701,MIN(13701,ROW()+1)):INDEX($C$1:$C$13701,MIN(13701,ROW()+設定!$B$24))),$C10511&gt;=設定!$B$32,$C10511&gt;=MAX(MIN(INDEX($C$1:$C$13701,MAX(1,ROW()-設定!$B$26)):INDEX($C$1:$C$13701,MAX(1,ROW()-1))),MIN(INDEX($C$1:$C$13701,MIN(13701,ROW()+1)):INDEX($C$1:$C$13701,MIN(13701,ROW()+設定!$B$26))))*10^(設定!$B$27/20)),1,0))</f>
        <v>0</v>
      </c>
      <c r="G10511" s="33" t="n">
        <f aca="false">$G10510+IF($F10511=1,1,0)</f>
        <v>5</v>
      </c>
      <c r="H10511" s="0" t="str">
        <f aca="false">IF($F10511=1,$G10511,"")</f>
        <v/>
      </c>
    </row>
    <row r="10512" customFormat="false" ht="15" hidden="false" customHeight="false" outlineLevel="0" collapsed="false">
      <c r="A10512" s="30" t="n">
        <v>1642.1875</v>
      </c>
      <c r="B10512" s="31" t="n">
        <v>9.6648</v>
      </c>
      <c r="C10512" s="32" t="n">
        <f aca="false">IF($A10512="","",IF(設定!$B$21="dB",10^($B10512/20),ABS($B10512)))</f>
        <v>3.04256594525586</v>
      </c>
      <c r="D10512" s="32" t="n">
        <f aca="false">IF($A10512="","",$A10512^2)</f>
        <v>2696779.78515625</v>
      </c>
      <c r="E10512" s="32" t="n">
        <f aca="false">IF($A10512="","",IF($C10512&lt;=0,"",1/$C10512^2))</f>
        <v>0.108023936659769</v>
      </c>
      <c r="F10512" s="33" t="n">
        <f aca="false">IF(OR(ROW()-設定!$B$30&lt;2,ROW()+設定!$B$30&gt;13701,N($A10512)&lt;=0,N(INDEX($A$2:$A$13701,MIN(13700,MAX(1,ROW()-1+設定!$B$30))))&lt;=0,$A10512&lt;設定!$B$28,$A10512&gt;設定!$B$29),0,IF(AND($C10512&gt;=MAX(INDEX($C$1:$C$13701,MAX(1,ROW()-設定!$B$24)):INDEX($C$1:$C$13701,MAX(1,ROW()-1))),$C10512&gt;MAX(INDEX($C$1:$C$13701,MIN(13701,ROW()+1)):INDEX($C$1:$C$13701,MIN(13701,ROW()+設定!$B$24))),$C10512&gt;=設定!$B$32,$C10512&gt;=MAX(MIN(INDEX($C$1:$C$13701,MAX(1,ROW()-設定!$B$26)):INDEX($C$1:$C$13701,MAX(1,ROW()-1))),MIN(INDEX($C$1:$C$13701,MIN(13701,ROW()+1)):INDEX($C$1:$C$13701,MIN(13701,ROW()+設定!$B$26))))*10^(設定!$B$27/20)),1,0))</f>
        <v>0</v>
      </c>
      <c r="G10512" s="33" t="n">
        <f aca="false">$G10511+IF($F10512=1,1,0)</f>
        <v>5</v>
      </c>
      <c r="H10512" s="0" t="str">
        <f aca="false">IF($F10512=1,$G10512,"")</f>
        <v/>
      </c>
    </row>
    <row r="10513" customFormat="false" ht="15" hidden="false" customHeight="false" outlineLevel="0" collapsed="false">
      <c r="A10513" s="30" t="n">
        <v>1642.34375</v>
      </c>
      <c r="B10513" s="31" t="n">
        <v>9.5786</v>
      </c>
      <c r="C10513" s="32" t="n">
        <f aca="false">IF($A10513="","",IF(設定!$B$21="dB",10^($B10513/20),ABS($B10513)))</f>
        <v>3.01252042412897</v>
      </c>
      <c r="D10513" s="32" t="n">
        <f aca="false">IF($A10513="","",$A10513^2)</f>
        <v>2697292.99316406</v>
      </c>
      <c r="E10513" s="32" t="n">
        <f aca="false">IF($A10513="","",IF($C10513&lt;=0,"",1/$C10513^2))</f>
        <v>0.11018944611011</v>
      </c>
      <c r="F10513" s="33" t="n">
        <f aca="false">IF(OR(ROW()-設定!$B$30&lt;2,ROW()+設定!$B$30&gt;13701,N($A10513)&lt;=0,N(INDEX($A$2:$A$13701,MIN(13700,MAX(1,ROW()-1+設定!$B$30))))&lt;=0,$A10513&lt;設定!$B$28,$A10513&gt;設定!$B$29),0,IF(AND($C10513&gt;=MAX(INDEX($C$1:$C$13701,MAX(1,ROW()-設定!$B$24)):INDEX($C$1:$C$13701,MAX(1,ROW()-1))),$C10513&gt;MAX(INDEX($C$1:$C$13701,MIN(13701,ROW()+1)):INDEX($C$1:$C$13701,MIN(13701,ROW()+設定!$B$24))),$C10513&gt;=設定!$B$32,$C10513&gt;=MAX(MIN(INDEX($C$1:$C$13701,MAX(1,ROW()-設定!$B$26)):INDEX($C$1:$C$13701,MAX(1,ROW()-1))),MIN(INDEX($C$1:$C$13701,MIN(13701,ROW()+1)):INDEX($C$1:$C$13701,MIN(13701,ROW()+設定!$B$26))))*10^(設定!$B$27/20)),1,0))</f>
        <v>0</v>
      </c>
      <c r="G10513" s="33" t="n">
        <f aca="false">$G10512+IF($F10513=1,1,0)</f>
        <v>5</v>
      </c>
      <c r="H10513" s="0" t="str">
        <f aca="false">IF($F10513=1,$G10513,"")</f>
        <v/>
      </c>
    </row>
    <row r="10514" customFormat="false" ht="15" hidden="false" customHeight="false" outlineLevel="0" collapsed="false">
      <c r="A10514" s="30" t="n">
        <v>1642.5</v>
      </c>
      <c r="B10514" s="31" t="n">
        <v>9.6947</v>
      </c>
      <c r="C10514" s="32" t="n">
        <f aca="false">IF($A10514="","",IF(設定!$B$21="dB",10^($B10514/20),ABS($B10514)))</f>
        <v>3.0530576146217</v>
      </c>
      <c r="D10514" s="32" t="n">
        <f aca="false">IF($A10514="","",$A10514^2)</f>
        <v>2697806.25</v>
      </c>
      <c r="E10514" s="32" t="n">
        <f aca="false">IF($A10514="","",IF($C10514&lt;=0,"",1/$C10514^2))</f>
        <v>0.107282775359176</v>
      </c>
      <c r="F10514" s="33" t="n">
        <f aca="false">IF(OR(ROW()-設定!$B$30&lt;2,ROW()+設定!$B$30&gt;13701,N($A10514)&lt;=0,N(INDEX($A$2:$A$13701,MIN(13700,MAX(1,ROW()-1+設定!$B$30))))&lt;=0,$A10514&lt;設定!$B$28,$A10514&gt;設定!$B$29),0,IF(AND($C10514&gt;=MAX(INDEX($C$1:$C$13701,MAX(1,ROW()-設定!$B$24)):INDEX($C$1:$C$13701,MAX(1,ROW()-1))),$C10514&gt;MAX(INDEX($C$1:$C$13701,MIN(13701,ROW()+1)):INDEX($C$1:$C$13701,MIN(13701,ROW()+設定!$B$24))),$C10514&gt;=設定!$B$32,$C10514&gt;=MAX(MIN(INDEX($C$1:$C$13701,MAX(1,ROW()-設定!$B$26)):INDEX($C$1:$C$13701,MAX(1,ROW()-1))),MIN(INDEX($C$1:$C$13701,MIN(13701,ROW()+1)):INDEX($C$1:$C$13701,MIN(13701,ROW()+設定!$B$26))))*10^(設定!$B$27/20)),1,0))</f>
        <v>0</v>
      </c>
      <c r="G10514" s="33" t="n">
        <f aca="false">$G10513+IF($F10514=1,1,0)</f>
        <v>5</v>
      </c>
      <c r="H10514" s="0" t="str">
        <f aca="false">IF($F10514=1,$G10514,"")</f>
        <v/>
      </c>
    </row>
    <row r="10515" customFormat="false" ht="15" hidden="false" customHeight="false" outlineLevel="0" collapsed="false">
      <c r="A10515" s="30" t="n">
        <v>1642.65625</v>
      </c>
      <c r="B10515" s="31" t="n">
        <v>9.6708</v>
      </c>
      <c r="C10515" s="32" t="n">
        <f aca="false">IF($A10515="","",IF(設定!$B$21="dB",10^($B10515/20),ABS($B10515)))</f>
        <v>3.04466840143189</v>
      </c>
      <c r="D10515" s="32" t="n">
        <f aca="false">IF($A10515="","",$A10515^2)</f>
        <v>2698319.55566406</v>
      </c>
      <c r="E10515" s="32" t="n">
        <f aca="false">IF($A10515="","",IF($C10515&lt;=0,"",1/$C10515^2))</f>
        <v>0.10787479912031</v>
      </c>
      <c r="F10515" s="33" t="n">
        <f aca="false">IF(OR(ROW()-設定!$B$30&lt;2,ROW()+設定!$B$30&gt;13701,N($A10515)&lt;=0,N(INDEX($A$2:$A$13701,MIN(13700,MAX(1,ROW()-1+設定!$B$30))))&lt;=0,$A10515&lt;設定!$B$28,$A10515&gt;設定!$B$29),0,IF(AND($C10515&gt;=MAX(INDEX($C$1:$C$13701,MAX(1,ROW()-設定!$B$24)):INDEX($C$1:$C$13701,MAX(1,ROW()-1))),$C10515&gt;MAX(INDEX($C$1:$C$13701,MIN(13701,ROW()+1)):INDEX($C$1:$C$13701,MIN(13701,ROW()+設定!$B$24))),$C10515&gt;=設定!$B$32,$C10515&gt;=MAX(MIN(INDEX($C$1:$C$13701,MAX(1,ROW()-設定!$B$26)):INDEX($C$1:$C$13701,MAX(1,ROW()-1))),MIN(INDEX($C$1:$C$13701,MIN(13701,ROW()+1)):INDEX($C$1:$C$13701,MIN(13701,ROW()+設定!$B$26))))*10^(設定!$B$27/20)),1,0))</f>
        <v>0</v>
      </c>
      <c r="G10515" s="33" t="n">
        <f aca="false">$G10514+IF($F10515=1,1,0)</f>
        <v>5</v>
      </c>
      <c r="H10515" s="0" t="str">
        <f aca="false">IF($F10515=1,$G10515,"")</f>
        <v/>
      </c>
    </row>
    <row r="10516" customFormat="false" ht="15" hidden="false" customHeight="false" outlineLevel="0" collapsed="false">
      <c r="A10516" s="30" t="n">
        <v>1642.8125</v>
      </c>
      <c r="B10516" s="31" t="n">
        <v>9.6027</v>
      </c>
      <c r="C10516" s="32" t="n">
        <f aca="false">IF($A10516="","",IF(設定!$B$21="dB",10^($B10516/20),ABS($B10516)))</f>
        <v>3.02089061525646</v>
      </c>
      <c r="D10516" s="32" t="n">
        <f aca="false">IF($A10516="","",$A10516^2)</f>
        <v>2698832.91015625</v>
      </c>
      <c r="E10516" s="32" t="n">
        <f aca="false">IF($A10516="","",IF($C10516&lt;=0,"",1/$C10516^2))</f>
        <v>0.109579672972399</v>
      </c>
      <c r="F10516" s="33" t="n">
        <f aca="false">IF(OR(ROW()-設定!$B$30&lt;2,ROW()+設定!$B$30&gt;13701,N($A10516)&lt;=0,N(INDEX($A$2:$A$13701,MIN(13700,MAX(1,ROW()-1+設定!$B$30))))&lt;=0,$A10516&lt;設定!$B$28,$A10516&gt;設定!$B$29),0,IF(AND($C10516&gt;=MAX(INDEX($C$1:$C$13701,MAX(1,ROW()-設定!$B$24)):INDEX($C$1:$C$13701,MAX(1,ROW()-1))),$C10516&gt;MAX(INDEX($C$1:$C$13701,MIN(13701,ROW()+1)):INDEX($C$1:$C$13701,MIN(13701,ROW()+設定!$B$24))),$C10516&gt;=設定!$B$32,$C10516&gt;=MAX(MIN(INDEX($C$1:$C$13701,MAX(1,ROW()-設定!$B$26)):INDEX($C$1:$C$13701,MAX(1,ROW()-1))),MIN(INDEX($C$1:$C$13701,MIN(13701,ROW()+1)):INDEX($C$1:$C$13701,MIN(13701,ROW()+設定!$B$26))))*10^(設定!$B$27/20)),1,0))</f>
        <v>0</v>
      </c>
      <c r="G10516" s="33" t="n">
        <f aca="false">$G10515+IF($F10516=1,1,0)</f>
        <v>5</v>
      </c>
      <c r="H10516" s="0" t="str">
        <f aca="false">IF($F10516=1,$G10516,"")</f>
        <v/>
      </c>
    </row>
    <row r="10517" customFormat="false" ht="15" hidden="false" customHeight="false" outlineLevel="0" collapsed="false">
      <c r="A10517" s="30" t="n">
        <v>1642.96875</v>
      </c>
      <c r="B10517" s="31" t="n">
        <v>9.6444</v>
      </c>
      <c r="C10517" s="32" t="n">
        <f aca="false">IF($A10517="","",IF(設定!$B$21="dB",10^($B10517/20),ABS($B10517)))</f>
        <v>3.03542844790144</v>
      </c>
      <c r="D10517" s="32" t="n">
        <f aca="false">IF($A10517="","",$A10517^2)</f>
        <v>2699346.31347656</v>
      </c>
      <c r="E10517" s="32" t="n">
        <f aca="false">IF($A10517="","",IF($C10517&lt;=0,"",1/$C10517^2))</f>
        <v>0.108532548253217</v>
      </c>
      <c r="F10517" s="33" t="n">
        <f aca="false">IF(OR(ROW()-設定!$B$30&lt;2,ROW()+設定!$B$30&gt;13701,N($A10517)&lt;=0,N(INDEX($A$2:$A$13701,MIN(13700,MAX(1,ROW()-1+設定!$B$30))))&lt;=0,$A10517&lt;設定!$B$28,$A10517&gt;設定!$B$29),0,IF(AND($C10517&gt;=MAX(INDEX($C$1:$C$13701,MAX(1,ROW()-設定!$B$24)):INDEX($C$1:$C$13701,MAX(1,ROW()-1))),$C10517&gt;MAX(INDEX($C$1:$C$13701,MIN(13701,ROW()+1)):INDEX($C$1:$C$13701,MIN(13701,ROW()+設定!$B$24))),$C10517&gt;=設定!$B$32,$C10517&gt;=MAX(MIN(INDEX($C$1:$C$13701,MAX(1,ROW()-設定!$B$26)):INDEX($C$1:$C$13701,MAX(1,ROW()-1))),MIN(INDEX($C$1:$C$13701,MIN(13701,ROW()+1)):INDEX($C$1:$C$13701,MIN(13701,ROW()+設定!$B$26))))*10^(設定!$B$27/20)),1,0))</f>
        <v>0</v>
      </c>
      <c r="G10517" s="33" t="n">
        <f aca="false">$G10516+IF($F10517=1,1,0)</f>
        <v>5</v>
      </c>
      <c r="H10517" s="0" t="str">
        <f aca="false">IF($F10517=1,$G10517,"")</f>
        <v/>
      </c>
    </row>
    <row r="10518" customFormat="false" ht="15" hidden="false" customHeight="false" outlineLevel="0" collapsed="false">
      <c r="A10518" s="30" t="n">
        <v>1643.125</v>
      </c>
      <c r="B10518" s="31" t="n">
        <v>9.6903</v>
      </c>
      <c r="C10518" s="32" t="n">
        <f aca="false">IF($A10518="","",IF(設定!$B$21="dB",10^($B10518/20),ABS($B10518)))</f>
        <v>3.05151142279165</v>
      </c>
      <c r="D10518" s="32" t="n">
        <f aca="false">IF($A10518="","",$A10518^2)</f>
        <v>2699859.765625</v>
      </c>
      <c r="E10518" s="32" t="n">
        <f aca="false">IF($A10518="","",IF($C10518&lt;=0,"",1/$C10518^2))</f>
        <v>0.107391522634324</v>
      </c>
      <c r="F10518" s="33" t="n">
        <f aca="false">IF(OR(ROW()-設定!$B$30&lt;2,ROW()+設定!$B$30&gt;13701,N($A10518)&lt;=0,N(INDEX($A$2:$A$13701,MIN(13700,MAX(1,ROW()-1+設定!$B$30))))&lt;=0,$A10518&lt;設定!$B$28,$A10518&gt;設定!$B$29),0,IF(AND($C10518&gt;=MAX(INDEX($C$1:$C$13701,MAX(1,ROW()-設定!$B$24)):INDEX($C$1:$C$13701,MAX(1,ROW()-1))),$C10518&gt;MAX(INDEX($C$1:$C$13701,MIN(13701,ROW()+1)):INDEX($C$1:$C$13701,MIN(13701,ROW()+設定!$B$24))),$C10518&gt;=設定!$B$32,$C10518&gt;=MAX(MIN(INDEX($C$1:$C$13701,MAX(1,ROW()-設定!$B$26)):INDEX($C$1:$C$13701,MAX(1,ROW()-1))),MIN(INDEX($C$1:$C$13701,MIN(13701,ROW()+1)):INDEX($C$1:$C$13701,MIN(13701,ROW()+設定!$B$26))))*10^(設定!$B$27/20)),1,0))</f>
        <v>0</v>
      </c>
      <c r="G10518" s="33" t="n">
        <f aca="false">$G10517+IF($F10518=1,1,0)</f>
        <v>5</v>
      </c>
      <c r="H10518" s="0" t="str">
        <f aca="false">IF($F10518=1,$G10518,"")</f>
        <v/>
      </c>
    </row>
    <row r="10519" customFormat="false" ht="15" hidden="false" customHeight="false" outlineLevel="0" collapsed="false">
      <c r="A10519" s="30" t="n">
        <v>1643.28125</v>
      </c>
      <c r="B10519" s="31" t="n">
        <v>9.7666</v>
      </c>
      <c r="C10519" s="32" t="n">
        <f aca="false">IF($A10519="","",IF(設定!$B$21="dB",10^($B10519/20),ABS($B10519)))</f>
        <v>3.07843508464017</v>
      </c>
      <c r="D10519" s="32" t="n">
        <f aca="false">IF($A10519="","",$A10519^2)</f>
        <v>2700373.26660156</v>
      </c>
      <c r="E10519" s="32" t="n">
        <f aca="false">IF($A10519="","",IF($C10519&lt;=0,"",1/$C10519^2))</f>
        <v>0.105521267687911</v>
      </c>
      <c r="F10519" s="33" t="n">
        <f aca="false">IF(OR(ROW()-設定!$B$30&lt;2,ROW()+設定!$B$30&gt;13701,N($A10519)&lt;=0,N(INDEX($A$2:$A$13701,MIN(13700,MAX(1,ROW()-1+設定!$B$30))))&lt;=0,$A10519&lt;設定!$B$28,$A10519&gt;設定!$B$29),0,IF(AND($C10519&gt;=MAX(INDEX($C$1:$C$13701,MAX(1,ROW()-設定!$B$24)):INDEX($C$1:$C$13701,MAX(1,ROW()-1))),$C10519&gt;MAX(INDEX($C$1:$C$13701,MIN(13701,ROW()+1)):INDEX($C$1:$C$13701,MIN(13701,ROW()+設定!$B$24))),$C10519&gt;=設定!$B$32,$C10519&gt;=MAX(MIN(INDEX($C$1:$C$13701,MAX(1,ROW()-設定!$B$26)):INDEX($C$1:$C$13701,MAX(1,ROW()-1))),MIN(INDEX($C$1:$C$13701,MIN(13701,ROW()+1)):INDEX($C$1:$C$13701,MIN(13701,ROW()+設定!$B$26))))*10^(設定!$B$27/20)),1,0))</f>
        <v>0</v>
      </c>
      <c r="G10519" s="33" t="n">
        <f aca="false">$G10518+IF($F10519=1,1,0)</f>
        <v>5</v>
      </c>
      <c r="H10519" s="0" t="str">
        <f aca="false">IF($F10519=1,$G10519,"")</f>
        <v/>
      </c>
    </row>
    <row r="10520" customFormat="false" ht="15" hidden="false" customHeight="false" outlineLevel="0" collapsed="false">
      <c r="A10520" s="30" t="n">
        <v>1643.4375</v>
      </c>
      <c r="B10520" s="31" t="n">
        <v>9.7979</v>
      </c>
      <c r="C10520" s="32" t="n">
        <f aca="false">IF($A10520="","",IF(設定!$B$21="dB",10^($B10520/20),ABS($B10520)))</f>
        <v>3.08954837766493</v>
      </c>
      <c r="D10520" s="32" t="n">
        <f aca="false">IF($A10520="","",$A10520^2)</f>
        <v>2700886.81640625</v>
      </c>
      <c r="E10520" s="32" t="n">
        <f aca="false">IF($A10520="","",IF($C10520&lt;=0,"",1/$C10520^2))</f>
        <v>0.104763500203003</v>
      </c>
      <c r="F10520" s="33" t="n">
        <f aca="false">IF(OR(ROW()-設定!$B$30&lt;2,ROW()+設定!$B$30&gt;13701,N($A10520)&lt;=0,N(INDEX($A$2:$A$13701,MIN(13700,MAX(1,ROW()-1+設定!$B$30))))&lt;=0,$A10520&lt;設定!$B$28,$A10520&gt;設定!$B$29),0,IF(AND($C10520&gt;=MAX(INDEX($C$1:$C$13701,MAX(1,ROW()-設定!$B$24)):INDEX($C$1:$C$13701,MAX(1,ROW()-1))),$C10520&gt;MAX(INDEX($C$1:$C$13701,MIN(13701,ROW()+1)):INDEX($C$1:$C$13701,MIN(13701,ROW()+設定!$B$24))),$C10520&gt;=設定!$B$32,$C10520&gt;=MAX(MIN(INDEX($C$1:$C$13701,MAX(1,ROW()-設定!$B$26)):INDEX($C$1:$C$13701,MAX(1,ROW()-1))),MIN(INDEX($C$1:$C$13701,MIN(13701,ROW()+1)):INDEX($C$1:$C$13701,MIN(13701,ROW()+設定!$B$26))))*10^(設定!$B$27/20)),1,0))</f>
        <v>0</v>
      </c>
      <c r="G10520" s="33" t="n">
        <f aca="false">$G10519+IF($F10520=1,1,0)</f>
        <v>5</v>
      </c>
      <c r="H10520" s="0" t="str">
        <f aca="false">IF($F10520=1,$G10520,"")</f>
        <v/>
      </c>
    </row>
    <row r="10521" customFormat="false" ht="15" hidden="false" customHeight="false" outlineLevel="0" collapsed="false">
      <c r="A10521" s="30" t="n">
        <v>1643.59375</v>
      </c>
      <c r="B10521" s="31" t="n">
        <v>9.973</v>
      </c>
      <c r="C10521" s="32" t="n">
        <f aca="false">IF($A10521="","",IF(設定!$B$21="dB",10^($B10521/20),ABS($B10521)))</f>
        <v>3.15246301434469</v>
      </c>
      <c r="D10521" s="32" t="n">
        <f aca="false">IF($A10521="","",$A10521^2)</f>
        <v>2701400.41503906</v>
      </c>
      <c r="E10521" s="32" t="n">
        <f aca="false">IF($A10521="","",IF($C10521&lt;=0,"",1/$C10521^2))</f>
        <v>0.10062363452806</v>
      </c>
      <c r="F10521" s="33" t="n">
        <f aca="false">IF(OR(ROW()-設定!$B$30&lt;2,ROW()+設定!$B$30&gt;13701,N($A10521)&lt;=0,N(INDEX($A$2:$A$13701,MIN(13700,MAX(1,ROW()-1+設定!$B$30))))&lt;=0,$A10521&lt;設定!$B$28,$A10521&gt;設定!$B$29),0,IF(AND($C10521&gt;=MAX(INDEX($C$1:$C$13701,MAX(1,ROW()-設定!$B$24)):INDEX($C$1:$C$13701,MAX(1,ROW()-1))),$C10521&gt;MAX(INDEX($C$1:$C$13701,MIN(13701,ROW()+1)):INDEX($C$1:$C$13701,MIN(13701,ROW()+設定!$B$24))),$C10521&gt;=設定!$B$32,$C10521&gt;=MAX(MIN(INDEX($C$1:$C$13701,MAX(1,ROW()-設定!$B$26)):INDEX($C$1:$C$13701,MAX(1,ROW()-1))),MIN(INDEX($C$1:$C$13701,MIN(13701,ROW()+1)):INDEX($C$1:$C$13701,MIN(13701,ROW()+設定!$B$26))))*10^(設定!$B$27/20)),1,0))</f>
        <v>0</v>
      </c>
      <c r="G10521" s="33" t="n">
        <f aca="false">$G10520+IF($F10521=1,1,0)</f>
        <v>5</v>
      </c>
      <c r="H10521" s="0" t="str">
        <f aca="false">IF($F10521=1,$G10521,"")</f>
        <v/>
      </c>
    </row>
    <row r="10522" customFormat="false" ht="15" hidden="false" customHeight="false" outlineLevel="0" collapsed="false">
      <c r="A10522" s="30" t="n">
        <v>1643.75</v>
      </c>
      <c r="B10522" s="31" t="n">
        <v>9.7654</v>
      </c>
      <c r="C10522" s="32" t="n">
        <f aca="false">IF($A10522="","",IF(設定!$B$21="dB",10^($B10522/20),ABS($B10522)))</f>
        <v>3.07800981249347</v>
      </c>
      <c r="D10522" s="32" t="n">
        <f aca="false">IF($A10522="","",$A10522^2)</f>
        <v>2701914.0625</v>
      </c>
      <c r="E10522" s="32" t="n">
        <f aca="false">IF($A10522="","",IF($C10522&lt;=0,"",1/$C10522^2))</f>
        <v>0.105550428320173</v>
      </c>
      <c r="F10522" s="33" t="n">
        <f aca="false">IF(OR(ROW()-設定!$B$30&lt;2,ROW()+設定!$B$30&gt;13701,N($A10522)&lt;=0,N(INDEX($A$2:$A$13701,MIN(13700,MAX(1,ROW()-1+設定!$B$30))))&lt;=0,$A10522&lt;設定!$B$28,$A10522&gt;設定!$B$29),0,IF(AND($C10522&gt;=MAX(INDEX($C$1:$C$13701,MAX(1,ROW()-設定!$B$24)):INDEX($C$1:$C$13701,MAX(1,ROW()-1))),$C10522&gt;MAX(INDEX($C$1:$C$13701,MIN(13701,ROW()+1)):INDEX($C$1:$C$13701,MIN(13701,ROW()+設定!$B$24))),$C10522&gt;=設定!$B$32,$C10522&gt;=MAX(MIN(INDEX($C$1:$C$13701,MAX(1,ROW()-設定!$B$26)):INDEX($C$1:$C$13701,MAX(1,ROW()-1))),MIN(INDEX($C$1:$C$13701,MIN(13701,ROW()+1)):INDEX($C$1:$C$13701,MIN(13701,ROW()+設定!$B$26))))*10^(設定!$B$27/20)),1,0))</f>
        <v>0</v>
      </c>
      <c r="G10522" s="33" t="n">
        <f aca="false">$G10521+IF($F10522=1,1,0)</f>
        <v>5</v>
      </c>
      <c r="H10522" s="0" t="str">
        <f aca="false">IF($F10522=1,$G10522,"")</f>
        <v/>
      </c>
    </row>
    <row r="10523" customFormat="false" ht="15" hidden="false" customHeight="false" outlineLevel="0" collapsed="false">
      <c r="A10523" s="30" t="n">
        <v>1643.90625</v>
      </c>
      <c r="B10523" s="31" t="n">
        <v>9.6898</v>
      </c>
      <c r="C10523" s="32" t="n">
        <f aca="false">IF($A10523="","",IF(設定!$B$21="dB",10^($B10523/20),ABS($B10523)))</f>
        <v>3.05133576872959</v>
      </c>
      <c r="D10523" s="32" t="n">
        <f aca="false">IF($A10523="","",$A10523^2)</f>
        <v>2702427.75878906</v>
      </c>
      <c r="E10523" s="32" t="n">
        <f aca="false">IF($A10523="","",IF($C10523&lt;=0,"",1/$C10523^2))</f>
        <v>0.107403887252032</v>
      </c>
      <c r="F10523" s="33" t="n">
        <f aca="false">IF(OR(ROW()-設定!$B$30&lt;2,ROW()+設定!$B$30&gt;13701,N($A10523)&lt;=0,N(INDEX($A$2:$A$13701,MIN(13700,MAX(1,ROW()-1+設定!$B$30))))&lt;=0,$A10523&lt;設定!$B$28,$A10523&gt;設定!$B$29),0,IF(AND($C10523&gt;=MAX(INDEX($C$1:$C$13701,MAX(1,ROW()-設定!$B$24)):INDEX($C$1:$C$13701,MAX(1,ROW()-1))),$C10523&gt;MAX(INDEX($C$1:$C$13701,MIN(13701,ROW()+1)):INDEX($C$1:$C$13701,MIN(13701,ROW()+設定!$B$24))),$C10523&gt;=設定!$B$32,$C10523&gt;=MAX(MIN(INDEX($C$1:$C$13701,MAX(1,ROW()-設定!$B$26)):INDEX($C$1:$C$13701,MAX(1,ROW()-1))),MIN(INDEX($C$1:$C$13701,MIN(13701,ROW()+1)):INDEX($C$1:$C$13701,MIN(13701,ROW()+設定!$B$26))))*10^(設定!$B$27/20)),1,0))</f>
        <v>0</v>
      </c>
      <c r="G10523" s="33" t="n">
        <f aca="false">$G10522+IF($F10523=1,1,0)</f>
        <v>5</v>
      </c>
      <c r="H10523" s="0" t="str">
        <f aca="false">IF($F10523=1,$G10523,"")</f>
        <v/>
      </c>
    </row>
    <row r="10524" customFormat="false" ht="15" hidden="false" customHeight="false" outlineLevel="0" collapsed="false">
      <c r="A10524" s="30" t="n">
        <v>1644.0625</v>
      </c>
      <c r="B10524" s="31" t="n">
        <v>10.0113</v>
      </c>
      <c r="C10524" s="32" t="n">
        <f aca="false">IF($A10524="","",IF(設定!$B$21="dB",10^($B10524/20),ABS($B10524)))</f>
        <v>3.16639433597535</v>
      </c>
      <c r="D10524" s="32" t="n">
        <f aca="false">IF($A10524="","",$A10524^2)</f>
        <v>2702941.50390625</v>
      </c>
      <c r="E10524" s="32" t="n">
        <f aca="false">IF($A10524="","",IF($C10524&lt;=0,"",1/$C10524^2))</f>
        <v>0.0997401460907842</v>
      </c>
      <c r="F10524" s="33" t="n">
        <f aca="false">IF(OR(ROW()-設定!$B$30&lt;2,ROW()+設定!$B$30&gt;13701,N($A10524)&lt;=0,N(INDEX($A$2:$A$13701,MIN(13700,MAX(1,ROW()-1+設定!$B$30))))&lt;=0,$A10524&lt;設定!$B$28,$A10524&gt;設定!$B$29),0,IF(AND($C10524&gt;=MAX(INDEX($C$1:$C$13701,MAX(1,ROW()-設定!$B$24)):INDEX($C$1:$C$13701,MAX(1,ROW()-1))),$C10524&gt;MAX(INDEX($C$1:$C$13701,MIN(13701,ROW()+1)):INDEX($C$1:$C$13701,MIN(13701,ROW()+設定!$B$24))),$C10524&gt;=設定!$B$32,$C10524&gt;=MAX(MIN(INDEX($C$1:$C$13701,MAX(1,ROW()-設定!$B$26)):INDEX($C$1:$C$13701,MAX(1,ROW()-1))),MIN(INDEX($C$1:$C$13701,MIN(13701,ROW()+1)):INDEX($C$1:$C$13701,MIN(13701,ROW()+設定!$B$26))))*10^(設定!$B$27/20)),1,0))</f>
        <v>0</v>
      </c>
      <c r="G10524" s="33" t="n">
        <f aca="false">$G10523+IF($F10524=1,1,0)</f>
        <v>5</v>
      </c>
      <c r="H10524" s="0" t="str">
        <f aca="false">IF($F10524=1,$G10524,"")</f>
        <v/>
      </c>
    </row>
    <row r="10525" customFormat="false" ht="15" hidden="false" customHeight="false" outlineLevel="0" collapsed="false">
      <c r="A10525" s="30" t="n">
        <v>1644.21875</v>
      </c>
      <c r="B10525" s="31" t="n">
        <v>9.9182</v>
      </c>
      <c r="C10525" s="32" t="n">
        <f aca="false">IF($A10525="","",IF(設定!$B$21="dB",10^($B10525/20),ABS($B10525)))</f>
        <v>3.13263647246092</v>
      </c>
      <c r="D10525" s="32" t="n">
        <f aca="false">IF($A10525="","",$A10525^2)</f>
        <v>2703455.29785156</v>
      </c>
      <c r="E10525" s="32" t="n">
        <f aca="false">IF($A10525="","",IF($C10525&lt;=0,"",1/$C10525^2))</f>
        <v>0.101901364635606</v>
      </c>
      <c r="F10525" s="33" t="n">
        <f aca="false">IF(OR(ROW()-設定!$B$30&lt;2,ROW()+設定!$B$30&gt;13701,N($A10525)&lt;=0,N(INDEX($A$2:$A$13701,MIN(13700,MAX(1,ROW()-1+設定!$B$30))))&lt;=0,$A10525&lt;設定!$B$28,$A10525&gt;設定!$B$29),0,IF(AND($C10525&gt;=MAX(INDEX($C$1:$C$13701,MAX(1,ROW()-設定!$B$24)):INDEX($C$1:$C$13701,MAX(1,ROW()-1))),$C10525&gt;MAX(INDEX($C$1:$C$13701,MIN(13701,ROW()+1)):INDEX($C$1:$C$13701,MIN(13701,ROW()+設定!$B$24))),$C10525&gt;=設定!$B$32,$C10525&gt;=MAX(MIN(INDEX($C$1:$C$13701,MAX(1,ROW()-設定!$B$26)):INDEX($C$1:$C$13701,MAX(1,ROW()-1))),MIN(INDEX($C$1:$C$13701,MIN(13701,ROW()+1)):INDEX($C$1:$C$13701,MIN(13701,ROW()+設定!$B$26))))*10^(設定!$B$27/20)),1,0))</f>
        <v>0</v>
      </c>
      <c r="G10525" s="33" t="n">
        <f aca="false">$G10524+IF($F10525=1,1,0)</f>
        <v>5</v>
      </c>
      <c r="H10525" s="0" t="str">
        <f aca="false">IF($F10525=1,$G10525,"")</f>
        <v/>
      </c>
    </row>
    <row r="10526" customFormat="false" ht="15" hidden="false" customHeight="false" outlineLevel="0" collapsed="false">
      <c r="A10526" s="30" t="n">
        <v>1644.375</v>
      </c>
      <c r="B10526" s="31" t="n">
        <v>9.9817</v>
      </c>
      <c r="C10526" s="32" t="n">
        <f aca="false">IF($A10526="","",IF(設定!$B$21="dB",10^($B10526/20),ABS($B10526)))</f>
        <v>3.15562218046891</v>
      </c>
      <c r="D10526" s="32" t="n">
        <f aca="false">IF($A10526="","",$A10526^2)</f>
        <v>2703969.140625</v>
      </c>
      <c r="E10526" s="32" t="n">
        <f aca="false">IF($A10526="","",IF($C10526&lt;=0,"",1/$C10526^2))</f>
        <v>0.100422262096612</v>
      </c>
      <c r="F10526" s="33" t="n">
        <f aca="false">IF(OR(ROW()-設定!$B$30&lt;2,ROW()+設定!$B$30&gt;13701,N($A10526)&lt;=0,N(INDEX($A$2:$A$13701,MIN(13700,MAX(1,ROW()-1+設定!$B$30))))&lt;=0,$A10526&lt;設定!$B$28,$A10526&gt;設定!$B$29),0,IF(AND($C10526&gt;=MAX(INDEX($C$1:$C$13701,MAX(1,ROW()-設定!$B$24)):INDEX($C$1:$C$13701,MAX(1,ROW()-1))),$C10526&gt;MAX(INDEX($C$1:$C$13701,MIN(13701,ROW()+1)):INDEX($C$1:$C$13701,MIN(13701,ROW()+設定!$B$24))),$C10526&gt;=設定!$B$32,$C10526&gt;=MAX(MIN(INDEX($C$1:$C$13701,MAX(1,ROW()-設定!$B$26)):INDEX($C$1:$C$13701,MAX(1,ROW()-1))),MIN(INDEX($C$1:$C$13701,MIN(13701,ROW()+1)):INDEX($C$1:$C$13701,MIN(13701,ROW()+設定!$B$26))))*10^(設定!$B$27/20)),1,0))</f>
        <v>0</v>
      </c>
      <c r="G10526" s="33" t="n">
        <f aca="false">$G10525+IF($F10526=1,1,0)</f>
        <v>5</v>
      </c>
      <c r="H10526" s="0" t="str">
        <f aca="false">IF($F10526=1,$G10526,"")</f>
        <v/>
      </c>
    </row>
    <row r="10527" customFormat="false" ht="15" hidden="false" customHeight="false" outlineLevel="0" collapsed="false">
      <c r="A10527" s="30" t="n">
        <v>1644.53125</v>
      </c>
      <c r="B10527" s="31" t="n">
        <v>10.2905</v>
      </c>
      <c r="C10527" s="32" t="n">
        <f aca="false">IF($A10527="","",IF(設定!$B$21="dB",10^($B10527/20),ABS($B10527)))</f>
        <v>3.26982868939549</v>
      </c>
      <c r="D10527" s="32" t="n">
        <f aca="false">IF($A10527="","",$A10527^2)</f>
        <v>2704483.03222656</v>
      </c>
      <c r="E10527" s="32" t="n">
        <f aca="false">IF($A10527="","",IF($C10527&lt;=0,"",1/$C10527^2))</f>
        <v>0.0935297987788536</v>
      </c>
      <c r="F10527" s="33" t="n">
        <f aca="false">IF(OR(ROW()-設定!$B$30&lt;2,ROW()+設定!$B$30&gt;13701,N($A10527)&lt;=0,N(INDEX($A$2:$A$13701,MIN(13700,MAX(1,ROW()-1+設定!$B$30))))&lt;=0,$A10527&lt;設定!$B$28,$A10527&gt;設定!$B$29),0,IF(AND($C10527&gt;=MAX(INDEX($C$1:$C$13701,MAX(1,ROW()-設定!$B$24)):INDEX($C$1:$C$13701,MAX(1,ROW()-1))),$C10527&gt;MAX(INDEX($C$1:$C$13701,MIN(13701,ROW()+1)):INDEX($C$1:$C$13701,MIN(13701,ROW()+設定!$B$24))),$C10527&gt;=設定!$B$32,$C10527&gt;=MAX(MIN(INDEX($C$1:$C$13701,MAX(1,ROW()-設定!$B$26)):INDEX($C$1:$C$13701,MAX(1,ROW()-1))),MIN(INDEX($C$1:$C$13701,MIN(13701,ROW()+1)):INDEX($C$1:$C$13701,MIN(13701,ROW()+設定!$B$26))))*10^(設定!$B$27/20)),1,0))</f>
        <v>0</v>
      </c>
      <c r="G10527" s="33" t="n">
        <f aca="false">$G10526+IF($F10527=1,1,0)</f>
        <v>5</v>
      </c>
      <c r="H10527" s="0" t="str">
        <f aca="false">IF($F10527=1,$G10527,"")</f>
        <v/>
      </c>
    </row>
    <row r="10528" customFormat="false" ht="15" hidden="false" customHeight="false" outlineLevel="0" collapsed="false">
      <c r="A10528" s="30" t="n">
        <v>1644.6875</v>
      </c>
      <c r="B10528" s="31" t="n">
        <v>10.2056</v>
      </c>
      <c r="C10528" s="32" t="n">
        <f aca="false">IF($A10528="","",IF(設定!$B$21="dB",10^($B10528/20),ABS($B10528)))</f>
        <v>3.23802352738557</v>
      </c>
      <c r="D10528" s="32" t="n">
        <f aca="false">IF($A10528="","",$A10528^2)</f>
        <v>2704996.97265625</v>
      </c>
      <c r="E10528" s="32" t="n">
        <f aca="false">IF($A10528="","",IF($C10528&lt;=0,"",1/$C10528^2))</f>
        <v>0.0953761966653777</v>
      </c>
      <c r="F10528" s="33" t="n">
        <f aca="false">IF(OR(ROW()-設定!$B$30&lt;2,ROW()+設定!$B$30&gt;13701,N($A10528)&lt;=0,N(INDEX($A$2:$A$13701,MIN(13700,MAX(1,ROW()-1+設定!$B$30))))&lt;=0,$A10528&lt;設定!$B$28,$A10528&gt;設定!$B$29),0,IF(AND($C10528&gt;=MAX(INDEX($C$1:$C$13701,MAX(1,ROW()-設定!$B$24)):INDEX($C$1:$C$13701,MAX(1,ROW()-1))),$C10528&gt;MAX(INDEX($C$1:$C$13701,MIN(13701,ROW()+1)):INDEX($C$1:$C$13701,MIN(13701,ROW()+設定!$B$24))),$C10528&gt;=設定!$B$32,$C10528&gt;=MAX(MIN(INDEX($C$1:$C$13701,MAX(1,ROW()-設定!$B$26)):INDEX($C$1:$C$13701,MAX(1,ROW()-1))),MIN(INDEX($C$1:$C$13701,MIN(13701,ROW()+1)):INDEX($C$1:$C$13701,MIN(13701,ROW()+設定!$B$26))))*10^(設定!$B$27/20)),1,0))</f>
        <v>0</v>
      </c>
      <c r="G10528" s="33" t="n">
        <f aca="false">$G10527+IF($F10528=1,1,0)</f>
        <v>5</v>
      </c>
      <c r="H10528" s="0" t="str">
        <f aca="false">IF($F10528=1,$G10528,"")</f>
        <v/>
      </c>
    </row>
    <row r="10529" customFormat="false" ht="15" hidden="false" customHeight="false" outlineLevel="0" collapsed="false">
      <c r="A10529" s="30" t="n">
        <v>1644.84375</v>
      </c>
      <c r="B10529" s="31" t="n">
        <v>10.1417</v>
      </c>
      <c r="C10529" s="32" t="n">
        <f aca="false">IF($A10529="","",IF(設定!$B$21="dB",10^($B10529/20),ABS($B10529)))</f>
        <v>3.21428957697819</v>
      </c>
      <c r="D10529" s="32" t="n">
        <f aca="false">IF($A10529="","",$A10529^2)</f>
        <v>2705510.96191406</v>
      </c>
      <c r="E10529" s="32" t="n">
        <f aca="false">IF($A10529="","",IF($C10529&lt;=0,"",1/$C10529^2))</f>
        <v>0.0967898908266878</v>
      </c>
      <c r="F10529" s="33" t="n">
        <f aca="false">IF(OR(ROW()-設定!$B$30&lt;2,ROW()+設定!$B$30&gt;13701,N($A10529)&lt;=0,N(INDEX($A$2:$A$13701,MIN(13700,MAX(1,ROW()-1+設定!$B$30))))&lt;=0,$A10529&lt;設定!$B$28,$A10529&gt;設定!$B$29),0,IF(AND($C10529&gt;=MAX(INDEX($C$1:$C$13701,MAX(1,ROW()-設定!$B$24)):INDEX($C$1:$C$13701,MAX(1,ROW()-1))),$C10529&gt;MAX(INDEX($C$1:$C$13701,MIN(13701,ROW()+1)):INDEX($C$1:$C$13701,MIN(13701,ROW()+設定!$B$24))),$C10529&gt;=設定!$B$32,$C10529&gt;=MAX(MIN(INDEX($C$1:$C$13701,MAX(1,ROW()-設定!$B$26)):INDEX($C$1:$C$13701,MAX(1,ROW()-1))),MIN(INDEX($C$1:$C$13701,MIN(13701,ROW()+1)):INDEX($C$1:$C$13701,MIN(13701,ROW()+設定!$B$26))))*10^(設定!$B$27/20)),1,0))</f>
        <v>0</v>
      </c>
      <c r="G10529" s="33" t="n">
        <f aca="false">$G10528+IF($F10529=1,1,0)</f>
        <v>5</v>
      </c>
      <c r="H10529" s="0" t="str">
        <f aca="false">IF($F10529=1,$G10529,"")</f>
        <v/>
      </c>
    </row>
    <row r="10530" customFormat="false" ht="15" hidden="false" customHeight="false" outlineLevel="0" collapsed="false">
      <c r="A10530" s="30" t="n">
        <v>1645</v>
      </c>
      <c r="B10530" s="31" t="n">
        <v>10.2079</v>
      </c>
      <c r="C10530" s="32" t="n">
        <f aca="false">IF($A10530="","",IF(設定!$B$21="dB",10^($B10530/20),ABS($B10530)))</f>
        <v>3.23888106075788</v>
      </c>
      <c r="D10530" s="32" t="n">
        <f aca="false">IF($A10530="","",$A10530^2)</f>
        <v>2706025</v>
      </c>
      <c r="E10530" s="32" t="n">
        <f aca="false">IF($A10530="","",IF($C10530&lt;=0,"",1/$C10530^2))</f>
        <v>0.0953256993221237</v>
      </c>
      <c r="F10530" s="33" t="n">
        <f aca="false">IF(OR(ROW()-設定!$B$30&lt;2,ROW()+設定!$B$30&gt;13701,N($A10530)&lt;=0,N(INDEX($A$2:$A$13701,MIN(13700,MAX(1,ROW()-1+設定!$B$30))))&lt;=0,$A10530&lt;設定!$B$28,$A10530&gt;設定!$B$29),0,IF(AND($C10530&gt;=MAX(INDEX($C$1:$C$13701,MAX(1,ROW()-設定!$B$24)):INDEX($C$1:$C$13701,MAX(1,ROW()-1))),$C10530&gt;MAX(INDEX($C$1:$C$13701,MIN(13701,ROW()+1)):INDEX($C$1:$C$13701,MIN(13701,ROW()+設定!$B$24))),$C10530&gt;=設定!$B$32,$C10530&gt;=MAX(MIN(INDEX($C$1:$C$13701,MAX(1,ROW()-設定!$B$26)):INDEX($C$1:$C$13701,MAX(1,ROW()-1))),MIN(INDEX($C$1:$C$13701,MIN(13701,ROW()+1)):INDEX($C$1:$C$13701,MIN(13701,ROW()+設定!$B$26))))*10^(設定!$B$27/20)),1,0))</f>
        <v>0</v>
      </c>
      <c r="G10530" s="33" t="n">
        <f aca="false">$G10529+IF($F10530=1,1,0)</f>
        <v>5</v>
      </c>
      <c r="H10530" s="0" t="str">
        <f aca="false">IF($F10530=1,$G10530,"")</f>
        <v/>
      </c>
    </row>
    <row r="10531" customFormat="false" ht="15" hidden="false" customHeight="false" outlineLevel="0" collapsed="false">
      <c r="A10531" s="30" t="n">
        <v>1645.15625</v>
      </c>
      <c r="B10531" s="31" t="n">
        <v>10.1471</v>
      </c>
      <c r="C10531" s="32" t="n">
        <f aca="false">IF($A10531="","",IF(設定!$B$21="dB",10^($B10531/20),ABS($B10531)))</f>
        <v>3.21628851560327</v>
      </c>
      <c r="D10531" s="32" t="n">
        <f aca="false">IF($A10531="","",$A10531^2)</f>
        <v>2706539.08691406</v>
      </c>
      <c r="E10531" s="32" t="n">
        <f aca="false">IF($A10531="","",IF($C10531&lt;=0,"",1/$C10531^2))</f>
        <v>0.0966696174576176</v>
      </c>
      <c r="F10531" s="33" t="n">
        <f aca="false">IF(OR(ROW()-設定!$B$30&lt;2,ROW()+設定!$B$30&gt;13701,N($A10531)&lt;=0,N(INDEX($A$2:$A$13701,MIN(13700,MAX(1,ROW()-1+設定!$B$30))))&lt;=0,$A10531&lt;設定!$B$28,$A10531&gt;設定!$B$29),0,IF(AND($C10531&gt;=MAX(INDEX($C$1:$C$13701,MAX(1,ROW()-設定!$B$24)):INDEX($C$1:$C$13701,MAX(1,ROW()-1))),$C10531&gt;MAX(INDEX($C$1:$C$13701,MIN(13701,ROW()+1)):INDEX($C$1:$C$13701,MIN(13701,ROW()+設定!$B$24))),$C10531&gt;=設定!$B$32,$C10531&gt;=MAX(MIN(INDEX($C$1:$C$13701,MAX(1,ROW()-設定!$B$26)):INDEX($C$1:$C$13701,MAX(1,ROW()-1))),MIN(INDEX($C$1:$C$13701,MIN(13701,ROW()+1)):INDEX($C$1:$C$13701,MIN(13701,ROW()+設定!$B$26))))*10^(設定!$B$27/20)),1,0))</f>
        <v>0</v>
      </c>
      <c r="G10531" s="33" t="n">
        <f aca="false">$G10530+IF($F10531=1,1,0)</f>
        <v>5</v>
      </c>
      <c r="H10531" s="0" t="str">
        <f aca="false">IF($F10531=1,$G10531,"")</f>
        <v/>
      </c>
    </row>
    <row r="10532" customFormat="false" ht="15" hidden="false" customHeight="false" outlineLevel="0" collapsed="false">
      <c r="A10532" s="30" t="n">
        <v>1645.3125</v>
      </c>
      <c r="B10532" s="31" t="n">
        <v>10.2641</v>
      </c>
      <c r="C10532" s="32" t="n">
        <f aca="false">IF($A10532="","",IF(設定!$B$21="dB",10^($B10532/20),ABS($B10532)))</f>
        <v>3.25990541987676</v>
      </c>
      <c r="D10532" s="32" t="n">
        <f aca="false">IF($A10532="","",$A10532^2)</f>
        <v>2707053.22265625</v>
      </c>
      <c r="E10532" s="32" t="n">
        <f aca="false">IF($A10532="","",IF($C10532&lt;=0,"",1/$C10532^2))</f>
        <v>0.0941000815932782</v>
      </c>
      <c r="F10532" s="33" t="n">
        <f aca="false">IF(OR(ROW()-設定!$B$30&lt;2,ROW()+設定!$B$30&gt;13701,N($A10532)&lt;=0,N(INDEX($A$2:$A$13701,MIN(13700,MAX(1,ROW()-1+設定!$B$30))))&lt;=0,$A10532&lt;設定!$B$28,$A10532&gt;設定!$B$29),0,IF(AND($C10532&gt;=MAX(INDEX($C$1:$C$13701,MAX(1,ROW()-設定!$B$24)):INDEX($C$1:$C$13701,MAX(1,ROW()-1))),$C10532&gt;MAX(INDEX($C$1:$C$13701,MIN(13701,ROW()+1)):INDEX($C$1:$C$13701,MIN(13701,ROW()+設定!$B$24))),$C10532&gt;=設定!$B$32,$C10532&gt;=MAX(MIN(INDEX($C$1:$C$13701,MAX(1,ROW()-設定!$B$26)):INDEX($C$1:$C$13701,MAX(1,ROW()-1))),MIN(INDEX($C$1:$C$13701,MIN(13701,ROW()+1)):INDEX($C$1:$C$13701,MIN(13701,ROW()+設定!$B$26))))*10^(設定!$B$27/20)),1,0))</f>
        <v>0</v>
      </c>
      <c r="G10532" s="33" t="n">
        <f aca="false">$G10531+IF($F10532=1,1,0)</f>
        <v>5</v>
      </c>
      <c r="H10532" s="0" t="str">
        <f aca="false">IF($F10532=1,$G10532,"")</f>
        <v/>
      </c>
    </row>
    <row r="10533" customFormat="false" ht="15" hidden="false" customHeight="false" outlineLevel="0" collapsed="false">
      <c r="A10533" s="30" t="n">
        <v>1645.46875</v>
      </c>
      <c r="B10533" s="31" t="n">
        <v>10.1256</v>
      </c>
      <c r="C10533" s="32" t="n">
        <f aca="false">IF($A10533="","",IF(設定!$B$21="dB",10^($B10533/20),ABS($B10533)))</f>
        <v>3.20833714924798</v>
      </c>
      <c r="D10533" s="32" t="n">
        <f aca="false">IF($A10533="","",$A10533^2)</f>
        <v>2707567.40722656</v>
      </c>
      <c r="E10533" s="32" t="n">
        <f aca="false">IF($A10533="","",IF($C10533&lt;=0,"",1/$C10533^2))</f>
        <v>0.0971493725487095</v>
      </c>
      <c r="F10533" s="33" t="n">
        <f aca="false">IF(OR(ROW()-設定!$B$30&lt;2,ROW()+設定!$B$30&gt;13701,N($A10533)&lt;=0,N(INDEX($A$2:$A$13701,MIN(13700,MAX(1,ROW()-1+設定!$B$30))))&lt;=0,$A10533&lt;設定!$B$28,$A10533&gt;設定!$B$29),0,IF(AND($C10533&gt;=MAX(INDEX($C$1:$C$13701,MAX(1,ROW()-設定!$B$24)):INDEX($C$1:$C$13701,MAX(1,ROW()-1))),$C10533&gt;MAX(INDEX($C$1:$C$13701,MIN(13701,ROW()+1)):INDEX($C$1:$C$13701,MIN(13701,ROW()+設定!$B$24))),$C10533&gt;=設定!$B$32,$C10533&gt;=MAX(MIN(INDEX($C$1:$C$13701,MAX(1,ROW()-設定!$B$26)):INDEX($C$1:$C$13701,MAX(1,ROW()-1))),MIN(INDEX($C$1:$C$13701,MIN(13701,ROW()+1)):INDEX($C$1:$C$13701,MIN(13701,ROW()+設定!$B$26))))*10^(設定!$B$27/20)),1,0))</f>
        <v>0</v>
      </c>
      <c r="G10533" s="33" t="n">
        <f aca="false">$G10532+IF($F10533=1,1,0)</f>
        <v>5</v>
      </c>
      <c r="H10533" s="0" t="str">
        <f aca="false">IF($F10533=1,$G10533,"")</f>
        <v/>
      </c>
    </row>
    <row r="10534" customFormat="false" ht="15" hidden="false" customHeight="false" outlineLevel="0" collapsed="false">
      <c r="A10534" s="30" t="n">
        <v>1645.625</v>
      </c>
      <c r="B10534" s="31" t="n">
        <v>10.142</v>
      </c>
      <c r="C10534" s="32" t="n">
        <f aca="false">IF($A10534="","",IF(設定!$B$21="dB",10^($B10534/20),ABS($B10534)))</f>
        <v>3.21440059652438</v>
      </c>
      <c r="D10534" s="32" t="n">
        <f aca="false">IF($A10534="","",$A10534^2)</f>
        <v>2708081.640625</v>
      </c>
      <c r="E10534" s="32" t="n">
        <f aca="false">IF($A10534="","",IF($C10534&lt;=0,"",1/$C10534^2))</f>
        <v>0.096783205048816</v>
      </c>
      <c r="F10534" s="33" t="n">
        <f aca="false">IF(OR(ROW()-設定!$B$30&lt;2,ROW()+設定!$B$30&gt;13701,N($A10534)&lt;=0,N(INDEX($A$2:$A$13701,MIN(13700,MAX(1,ROW()-1+設定!$B$30))))&lt;=0,$A10534&lt;設定!$B$28,$A10534&gt;設定!$B$29),0,IF(AND($C10534&gt;=MAX(INDEX($C$1:$C$13701,MAX(1,ROW()-設定!$B$24)):INDEX($C$1:$C$13701,MAX(1,ROW()-1))),$C10534&gt;MAX(INDEX($C$1:$C$13701,MIN(13701,ROW()+1)):INDEX($C$1:$C$13701,MIN(13701,ROW()+設定!$B$24))),$C10534&gt;=設定!$B$32,$C10534&gt;=MAX(MIN(INDEX($C$1:$C$13701,MAX(1,ROW()-設定!$B$26)):INDEX($C$1:$C$13701,MAX(1,ROW()-1))),MIN(INDEX($C$1:$C$13701,MIN(13701,ROW()+1)):INDEX($C$1:$C$13701,MIN(13701,ROW()+設定!$B$26))))*10^(設定!$B$27/20)),1,0))</f>
        <v>0</v>
      </c>
      <c r="G10534" s="33" t="n">
        <f aca="false">$G10533+IF($F10534=1,1,0)</f>
        <v>5</v>
      </c>
      <c r="H10534" s="0" t="str">
        <f aca="false">IF($F10534=1,$G10534,"")</f>
        <v/>
      </c>
    </row>
    <row r="10535" customFormat="false" ht="15" hidden="false" customHeight="false" outlineLevel="0" collapsed="false">
      <c r="A10535" s="30" t="n">
        <v>1645.78125</v>
      </c>
      <c r="B10535" s="31" t="n">
        <v>10.196</v>
      </c>
      <c r="C10535" s="32" t="n">
        <f aca="false">IF($A10535="","",IF(設定!$B$21="dB",10^($B10535/20),ABS($B10535)))</f>
        <v>3.23444670851447</v>
      </c>
      <c r="D10535" s="32" t="n">
        <f aca="false">IF($A10535="","",$A10535^2)</f>
        <v>2708595.92285156</v>
      </c>
      <c r="E10535" s="32" t="n">
        <f aca="false">IF($A10535="","",IF($C10535&lt;=0,"",1/$C10535^2))</f>
        <v>0.0955872571884691</v>
      </c>
      <c r="F10535" s="33" t="n">
        <f aca="false">IF(OR(ROW()-設定!$B$30&lt;2,ROW()+設定!$B$30&gt;13701,N($A10535)&lt;=0,N(INDEX($A$2:$A$13701,MIN(13700,MAX(1,ROW()-1+設定!$B$30))))&lt;=0,$A10535&lt;設定!$B$28,$A10535&gt;設定!$B$29),0,IF(AND($C10535&gt;=MAX(INDEX($C$1:$C$13701,MAX(1,ROW()-設定!$B$24)):INDEX($C$1:$C$13701,MAX(1,ROW()-1))),$C10535&gt;MAX(INDEX($C$1:$C$13701,MIN(13701,ROW()+1)):INDEX($C$1:$C$13701,MIN(13701,ROW()+設定!$B$24))),$C10535&gt;=設定!$B$32,$C10535&gt;=MAX(MIN(INDEX($C$1:$C$13701,MAX(1,ROW()-設定!$B$26)):INDEX($C$1:$C$13701,MAX(1,ROW()-1))),MIN(INDEX($C$1:$C$13701,MIN(13701,ROW()+1)):INDEX($C$1:$C$13701,MIN(13701,ROW()+設定!$B$26))))*10^(設定!$B$27/20)),1,0))</f>
        <v>0</v>
      </c>
      <c r="G10535" s="33" t="n">
        <f aca="false">$G10534+IF($F10535=1,1,0)</f>
        <v>5</v>
      </c>
      <c r="H10535" s="0" t="str">
        <f aca="false">IF($F10535=1,$G10535,"")</f>
        <v/>
      </c>
    </row>
    <row r="10536" customFormat="false" ht="15" hidden="false" customHeight="false" outlineLevel="0" collapsed="false">
      <c r="A10536" s="30" t="n">
        <v>1645.9375</v>
      </c>
      <c r="B10536" s="31" t="n">
        <v>10.4416</v>
      </c>
      <c r="C10536" s="32" t="n">
        <f aca="false">IF($A10536="","",IF(設定!$B$21="dB",10^($B10536/20),ABS($B10536)))</f>
        <v>3.32720837092554</v>
      </c>
      <c r="D10536" s="32" t="n">
        <f aca="false">IF($A10536="","",$A10536^2)</f>
        <v>2709110.25390625</v>
      </c>
      <c r="E10536" s="32" t="n">
        <f aca="false">IF($A10536="","",IF($C10536&lt;=0,"",1/$C10536^2))</f>
        <v>0.0903316618271109</v>
      </c>
      <c r="F10536" s="33" t="n">
        <f aca="false">IF(OR(ROW()-設定!$B$30&lt;2,ROW()+設定!$B$30&gt;13701,N($A10536)&lt;=0,N(INDEX($A$2:$A$13701,MIN(13700,MAX(1,ROW()-1+設定!$B$30))))&lt;=0,$A10536&lt;設定!$B$28,$A10536&gt;設定!$B$29),0,IF(AND($C10536&gt;=MAX(INDEX($C$1:$C$13701,MAX(1,ROW()-設定!$B$24)):INDEX($C$1:$C$13701,MAX(1,ROW()-1))),$C10536&gt;MAX(INDEX($C$1:$C$13701,MIN(13701,ROW()+1)):INDEX($C$1:$C$13701,MIN(13701,ROW()+設定!$B$24))),$C10536&gt;=設定!$B$32,$C10536&gt;=MAX(MIN(INDEX($C$1:$C$13701,MAX(1,ROW()-設定!$B$26)):INDEX($C$1:$C$13701,MAX(1,ROW()-1))),MIN(INDEX($C$1:$C$13701,MIN(13701,ROW()+1)):INDEX($C$1:$C$13701,MIN(13701,ROW()+設定!$B$26))))*10^(設定!$B$27/20)),1,0))</f>
        <v>0</v>
      </c>
      <c r="G10536" s="33" t="n">
        <f aca="false">$G10535+IF($F10536=1,1,0)</f>
        <v>5</v>
      </c>
      <c r="H10536" s="0" t="str">
        <f aca="false">IF($F10536=1,$G10536,"")</f>
        <v/>
      </c>
    </row>
    <row r="10537" customFormat="false" ht="15" hidden="false" customHeight="false" outlineLevel="0" collapsed="false">
      <c r="A10537" s="30" t="n">
        <v>1646.09375</v>
      </c>
      <c r="B10537" s="31" t="n">
        <v>10.4674</v>
      </c>
      <c r="C10537" s="32" t="n">
        <f aca="false">IF($A10537="","",IF(設定!$B$21="dB",10^($B10537/20),ABS($B10537)))</f>
        <v>3.33710598597454</v>
      </c>
      <c r="D10537" s="32" t="n">
        <f aca="false">IF($A10537="","",$A10537^2)</f>
        <v>2709624.63378906</v>
      </c>
      <c r="E10537" s="32" t="n">
        <f aca="false">IF($A10537="","",IF($C10537&lt;=0,"",1/$C10537^2))</f>
        <v>0.0897966220958519</v>
      </c>
      <c r="F10537" s="33" t="n">
        <f aca="false">IF(OR(ROW()-設定!$B$30&lt;2,ROW()+設定!$B$30&gt;13701,N($A10537)&lt;=0,N(INDEX($A$2:$A$13701,MIN(13700,MAX(1,ROW()-1+設定!$B$30))))&lt;=0,$A10537&lt;設定!$B$28,$A10537&gt;設定!$B$29),0,IF(AND($C10537&gt;=MAX(INDEX($C$1:$C$13701,MAX(1,ROW()-設定!$B$24)):INDEX($C$1:$C$13701,MAX(1,ROW()-1))),$C10537&gt;MAX(INDEX($C$1:$C$13701,MIN(13701,ROW()+1)):INDEX($C$1:$C$13701,MIN(13701,ROW()+設定!$B$24))),$C10537&gt;=設定!$B$32,$C10537&gt;=MAX(MIN(INDEX($C$1:$C$13701,MAX(1,ROW()-設定!$B$26)):INDEX($C$1:$C$13701,MAX(1,ROW()-1))),MIN(INDEX($C$1:$C$13701,MIN(13701,ROW()+1)):INDEX($C$1:$C$13701,MIN(13701,ROW()+設定!$B$26))))*10^(設定!$B$27/20)),1,0))</f>
        <v>0</v>
      </c>
      <c r="G10537" s="33" t="n">
        <f aca="false">$G10536+IF($F10537=1,1,0)</f>
        <v>5</v>
      </c>
      <c r="H10537" s="0" t="str">
        <f aca="false">IF($F10537=1,$G10537,"")</f>
        <v/>
      </c>
    </row>
    <row r="10538" customFormat="false" ht="15" hidden="false" customHeight="false" outlineLevel="0" collapsed="false">
      <c r="A10538" s="30" t="n">
        <v>1646.25</v>
      </c>
      <c r="B10538" s="31" t="n">
        <v>10.2649</v>
      </c>
      <c r="C10538" s="32" t="n">
        <f aca="false">IF($A10538="","",IF(設定!$B$21="dB",10^($B10538/20),ABS($B10538)))</f>
        <v>3.26020568208911</v>
      </c>
      <c r="D10538" s="32" t="n">
        <f aca="false">IF($A10538="","",$A10538^2)</f>
        <v>2710139.0625</v>
      </c>
      <c r="E10538" s="32" t="n">
        <f aca="false">IF($A10538="","",IF($C10538&lt;=0,"",1/$C10538^2))</f>
        <v>0.094082749314079</v>
      </c>
      <c r="F10538" s="33" t="n">
        <f aca="false">IF(OR(ROW()-設定!$B$30&lt;2,ROW()+設定!$B$30&gt;13701,N($A10538)&lt;=0,N(INDEX($A$2:$A$13701,MIN(13700,MAX(1,ROW()-1+設定!$B$30))))&lt;=0,$A10538&lt;設定!$B$28,$A10538&gt;設定!$B$29),0,IF(AND($C10538&gt;=MAX(INDEX($C$1:$C$13701,MAX(1,ROW()-設定!$B$24)):INDEX($C$1:$C$13701,MAX(1,ROW()-1))),$C10538&gt;MAX(INDEX($C$1:$C$13701,MIN(13701,ROW()+1)):INDEX($C$1:$C$13701,MIN(13701,ROW()+設定!$B$24))),$C10538&gt;=設定!$B$32,$C10538&gt;=MAX(MIN(INDEX($C$1:$C$13701,MAX(1,ROW()-設定!$B$26)):INDEX($C$1:$C$13701,MAX(1,ROW()-1))),MIN(INDEX($C$1:$C$13701,MIN(13701,ROW()+1)):INDEX($C$1:$C$13701,MIN(13701,ROW()+設定!$B$26))))*10^(設定!$B$27/20)),1,0))</f>
        <v>0</v>
      </c>
      <c r="G10538" s="33" t="n">
        <f aca="false">$G10537+IF($F10538=1,1,0)</f>
        <v>5</v>
      </c>
      <c r="H10538" s="0" t="str">
        <f aca="false">IF($F10538=1,$G10538,"")</f>
        <v/>
      </c>
    </row>
    <row r="10539" customFormat="false" ht="15" hidden="false" customHeight="false" outlineLevel="0" collapsed="false">
      <c r="A10539" s="30" t="n">
        <v>1646.40625</v>
      </c>
      <c r="B10539" s="31" t="n">
        <v>10.481</v>
      </c>
      <c r="C10539" s="32" t="n">
        <f aca="false">IF($A10539="","",IF(設定!$B$21="dB",10^($B10539/20),ABS($B10539)))</f>
        <v>3.342335178669</v>
      </c>
      <c r="D10539" s="32" t="n">
        <f aca="false">IF($A10539="","",$A10539^2)</f>
        <v>2710653.54003906</v>
      </c>
      <c r="E10539" s="32" t="n">
        <f aca="false">IF($A10539="","",IF($C10539&lt;=0,"",1/$C10539^2))</f>
        <v>0.0895158623927241</v>
      </c>
      <c r="F10539" s="33" t="n">
        <f aca="false">IF(OR(ROW()-設定!$B$30&lt;2,ROW()+設定!$B$30&gt;13701,N($A10539)&lt;=0,N(INDEX($A$2:$A$13701,MIN(13700,MAX(1,ROW()-1+設定!$B$30))))&lt;=0,$A10539&lt;設定!$B$28,$A10539&gt;設定!$B$29),0,IF(AND($C10539&gt;=MAX(INDEX($C$1:$C$13701,MAX(1,ROW()-設定!$B$24)):INDEX($C$1:$C$13701,MAX(1,ROW()-1))),$C10539&gt;MAX(INDEX($C$1:$C$13701,MIN(13701,ROW()+1)):INDEX($C$1:$C$13701,MIN(13701,ROW()+設定!$B$24))),$C10539&gt;=設定!$B$32,$C10539&gt;=MAX(MIN(INDEX($C$1:$C$13701,MAX(1,ROW()-設定!$B$26)):INDEX($C$1:$C$13701,MAX(1,ROW()-1))),MIN(INDEX($C$1:$C$13701,MIN(13701,ROW()+1)):INDEX($C$1:$C$13701,MIN(13701,ROW()+設定!$B$26))))*10^(設定!$B$27/20)),1,0))</f>
        <v>0</v>
      </c>
      <c r="G10539" s="33" t="n">
        <f aca="false">$G10538+IF($F10539=1,1,0)</f>
        <v>5</v>
      </c>
      <c r="H10539" s="0" t="str">
        <f aca="false">IF($F10539=1,$G10539,"")</f>
        <v/>
      </c>
    </row>
    <row r="10540" customFormat="false" ht="15" hidden="false" customHeight="false" outlineLevel="0" collapsed="false">
      <c r="A10540" s="30" t="n">
        <v>1646.5625</v>
      </c>
      <c r="B10540" s="31" t="n">
        <v>10.3688</v>
      </c>
      <c r="C10540" s="32" t="n">
        <f aca="false">IF($A10540="","",IF(設定!$B$21="dB",10^($B10540/20),ABS($B10540)))</f>
        <v>3.29943821338426</v>
      </c>
      <c r="D10540" s="32" t="n">
        <f aca="false">IF($A10540="","",$A10540^2)</f>
        <v>2711168.06640625</v>
      </c>
      <c r="E10540" s="32" t="n">
        <f aca="false">IF($A10540="","",IF($C10540&lt;=0,"",1/$C10540^2))</f>
        <v>0.0918586376216581</v>
      </c>
      <c r="F10540" s="33" t="n">
        <f aca="false">IF(OR(ROW()-設定!$B$30&lt;2,ROW()+設定!$B$30&gt;13701,N($A10540)&lt;=0,N(INDEX($A$2:$A$13701,MIN(13700,MAX(1,ROW()-1+設定!$B$30))))&lt;=0,$A10540&lt;設定!$B$28,$A10540&gt;設定!$B$29),0,IF(AND($C10540&gt;=MAX(INDEX($C$1:$C$13701,MAX(1,ROW()-設定!$B$24)):INDEX($C$1:$C$13701,MAX(1,ROW()-1))),$C10540&gt;MAX(INDEX($C$1:$C$13701,MIN(13701,ROW()+1)):INDEX($C$1:$C$13701,MIN(13701,ROW()+設定!$B$24))),$C10540&gt;=設定!$B$32,$C10540&gt;=MAX(MIN(INDEX($C$1:$C$13701,MAX(1,ROW()-設定!$B$26)):INDEX($C$1:$C$13701,MAX(1,ROW()-1))),MIN(INDEX($C$1:$C$13701,MIN(13701,ROW()+1)):INDEX($C$1:$C$13701,MIN(13701,ROW()+設定!$B$26))))*10^(設定!$B$27/20)),1,0))</f>
        <v>0</v>
      </c>
      <c r="G10540" s="33" t="n">
        <f aca="false">$G10539+IF($F10540=1,1,0)</f>
        <v>5</v>
      </c>
      <c r="H10540" s="0" t="str">
        <f aca="false">IF($F10540=1,$G10540,"")</f>
        <v/>
      </c>
    </row>
    <row r="10541" customFormat="false" ht="15" hidden="false" customHeight="false" outlineLevel="0" collapsed="false">
      <c r="A10541" s="30" t="n">
        <v>1646.71875</v>
      </c>
      <c r="B10541" s="31" t="n">
        <v>10.5276</v>
      </c>
      <c r="C10541" s="32" t="n">
        <f aca="false">IF($A10541="","",IF(設定!$B$21="dB",10^($B10541/20),ABS($B10541)))</f>
        <v>3.36031507281584</v>
      </c>
      <c r="D10541" s="32" t="n">
        <f aca="false">IF($A10541="","",$A10541^2)</f>
        <v>2711682.64160156</v>
      </c>
      <c r="E10541" s="32" t="n">
        <f aca="false">IF($A10541="","",IF($C10541&lt;=0,"",1/$C10541^2))</f>
        <v>0.0885604877970272</v>
      </c>
      <c r="F10541" s="33" t="n">
        <f aca="false">IF(OR(ROW()-設定!$B$30&lt;2,ROW()+設定!$B$30&gt;13701,N($A10541)&lt;=0,N(INDEX($A$2:$A$13701,MIN(13700,MAX(1,ROW()-1+設定!$B$30))))&lt;=0,$A10541&lt;設定!$B$28,$A10541&gt;設定!$B$29),0,IF(AND($C10541&gt;=MAX(INDEX($C$1:$C$13701,MAX(1,ROW()-設定!$B$24)):INDEX($C$1:$C$13701,MAX(1,ROW()-1))),$C10541&gt;MAX(INDEX($C$1:$C$13701,MIN(13701,ROW()+1)):INDEX($C$1:$C$13701,MIN(13701,ROW()+設定!$B$24))),$C10541&gt;=設定!$B$32,$C10541&gt;=MAX(MIN(INDEX($C$1:$C$13701,MAX(1,ROW()-設定!$B$26)):INDEX($C$1:$C$13701,MAX(1,ROW()-1))),MIN(INDEX($C$1:$C$13701,MIN(13701,ROW()+1)):INDEX($C$1:$C$13701,MIN(13701,ROW()+設定!$B$26))))*10^(設定!$B$27/20)),1,0))</f>
        <v>0</v>
      </c>
      <c r="G10541" s="33" t="n">
        <f aca="false">$G10540+IF($F10541=1,1,0)</f>
        <v>5</v>
      </c>
      <c r="H10541" s="0" t="str">
        <f aca="false">IF($F10541=1,$G10541,"")</f>
        <v/>
      </c>
    </row>
    <row r="10542" customFormat="false" ht="15" hidden="false" customHeight="false" outlineLevel="0" collapsed="false">
      <c r="A10542" s="30" t="n">
        <v>1646.875</v>
      </c>
      <c r="B10542" s="31" t="n">
        <v>10.407</v>
      </c>
      <c r="C10542" s="32" t="n">
        <f aca="false">IF($A10542="","",IF(設定!$B$21="dB",10^($B10542/20),ABS($B10542)))</f>
        <v>3.31398089197874</v>
      </c>
      <c r="D10542" s="32" t="n">
        <f aca="false">IF($A10542="","",$A10542^2)</f>
        <v>2712197.265625</v>
      </c>
      <c r="E10542" s="32" t="n">
        <f aca="false">IF($A10542="","",IF($C10542&lt;=0,"",1/$C10542^2))</f>
        <v>0.0910542035595528</v>
      </c>
      <c r="F10542" s="33" t="n">
        <f aca="false">IF(OR(ROW()-設定!$B$30&lt;2,ROW()+設定!$B$30&gt;13701,N($A10542)&lt;=0,N(INDEX($A$2:$A$13701,MIN(13700,MAX(1,ROW()-1+設定!$B$30))))&lt;=0,$A10542&lt;設定!$B$28,$A10542&gt;設定!$B$29),0,IF(AND($C10542&gt;=MAX(INDEX($C$1:$C$13701,MAX(1,ROW()-設定!$B$24)):INDEX($C$1:$C$13701,MAX(1,ROW()-1))),$C10542&gt;MAX(INDEX($C$1:$C$13701,MIN(13701,ROW()+1)):INDEX($C$1:$C$13701,MIN(13701,ROW()+設定!$B$24))),$C10542&gt;=設定!$B$32,$C10542&gt;=MAX(MIN(INDEX($C$1:$C$13701,MAX(1,ROW()-設定!$B$26)):INDEX($C$1:$C$13701,MAX(1,ROW()-1))),MIN(INDEX($C$1:$C$13701,MIN(13701,ROW()+1)):INDEX($C$1:$C$13701,MIN(13701,ROW()+設定!$B$26))))*10^(設定!$B$27/20)),1,0))</f>
        <v>0</v>
      </c>
      <c r="G10542" s="33" t="n">
        <f aca="false">$G10541+IF($F10542=1,1,0)</f>
        <v>5</v>
      </c>
      <c r="H10542" s="0" t="str">
        <f aca="false">IF($F10542=1,$G10542,"")</f>
        <v/>
      </c>
    </row>
    <row r="10543" customFormat="false" ht="15" hidden="false" customHeight="false" outlineLevel="0" collapsed="false">
      <c r="A10543" s="30" t="n">
        <v>1647.03125</v>
      </c>
      <c r="B10543" s="31" t="n">
        <v>10.5706</v>
      </c>
      <c r="C10543" s="32" t="n">
        <f aca="false">IF($A10543="","",IF(設定!$B$21="dB",10^($B10543/20),ABS($B10543)))</f>
        <v>3.37699175268957</v>
      </c>
      <c r="D10543" s="32" t="n">
        <f aca="false">IF($A10543="","",$A10543^2)</f>
        <v>2712711.93847656</v>
      </c>
      <c r="E10543" s="32" t="n">
        <f aca="false">IF($A10543="","",IF($C10543&lt;=0,"",1/$C10543^2))</f>
        <v>0.0876879667371795</v>
      </c>
      <c r="F10543" s="33" t="n">
        <f aca="false">IF(OR(ROW()-設定!$B$30&lt;2,ROW()+設定!$B$30&gt;13701,N($A10543)&lt;=0,N(INDEX($A$2:$A$13701,MIN(13700,MAX(1,ROW()-1+設定!$B$30))))&lt;=0,$A10543&lt;設定!$B$28,$A10543&gt;設定!$B$29),0,IF(AND($C10543&gt;=MAX(INDEX($C$1:$C$13701,MAX(1,ROW()-設定!$B$24)):INDEX($C$1:$C$13701,MAX(1,ROW()-1))),$C10543&gt;MAX(INDEX($C$1:$C$13701,MIN(13701,ROW()+1)):INDEX($C$1:$C$13701,MIN(13701,ROW()+設定!$B$24))),$C10543&gt;=設定!$B$32,$C10543&gt;=MAX(MIN(INDEX($C$1:$C$13701,MAX(1,ROW()-設定!$B$26)):INDEX($C$1:$C$13701,MAX(1,ROW()-1))),MIN(INDEX($C$1:$C$13701,MIN(13701,ROW()+1)):INDEX($C$1:$C$13701,MIN(13701,ROW()+設定!$B$26))))*10^(設定!$B$27/20)),1,0))</f>
        <v>0</v>
      </c>
      <c r="G10543" s="33" t="n">
        <f aca="false">$G10542+IF($F10543=1,1,0)</f>
        <v>5</v>
      </c>
      <c r="H10543" s="0" t="str">
        <f aca="false">IF($F10543=1,$G10543,"")</f>
        <v/>
      </c>
    </row>
    <row r="10544" customFormat="false" ht="15" hidden="false" customHeight="false" outlineLevel="0" collapsed="false">
      <c r="A10544" s="30" t="n">
        <v>1647.1875</v>
      </c>
      <c r="B10544" s="31" t="n">
        <v>10.4846</v>
      </c>
      <c r="C10544" s="32" t="n">
        <f aca="false">IF($A10544="","",IF(設定!$B$21="dB",10^($B10544/20),ABS($B10544)))</f>
        <v>3.34372074779281</v>
      </c>
      <c r="D10544" s="32" t="n">
        <f aca="false">IF($A10544="","",$A10544^2)</f>
        <v>2713226.66015625</v>
      </c>
      <c r="E10544" s="32" t="n">
        <f aca="false">IF($A10544="","",IF($C10544&lt;=0,"",1/$C10544^2))</f>
        <v>0.0894416906980467</v>
      </c>
      <c r="F10544" s="33" t="n">
        <f aca="false">IF(OR(ROW()-設定!$B$30&lt;2,ROW()+設定!$B$30&gt;13701,N($A10544)&lt;=0,N(INDEX($A$2:$A$13701,MIN(13700,MAX(1,ROW()-1+設定!$B$30))))&lt;=0,$A10544&lt;設定!$B$28,$A10544&gt;設定!$B$29),0,IF(AND($C10544&gt;=MAX(INDEX($C$1:$C$13701,MAX(1,ROW()-設定!$B$24)):INDEX($C$1:$C$13701,MAX(1,ROW()-1))),$C10544&gt;MAX(INDEX($C$1:$C$13701,MIN(13701,ROW()+1)):INDEX($C$1:$C$13701,MIN(13701,ROW()+設定!$B$24))),$C10544&gt;=設定!$B$32,$C10544&gt;=MAX(MIN(INDEX($C$1:$C$13701,MAX(1,ROW()-設定!$B$26)):INDEX($C$1:$C$13701,MAX(1,ROW()-1))),MIN(INDEX($C$1:$C$13701,MIN(13701,ROW()+1)):INDEX($C$1:$C$13701,MIN(13701,ROW()+設定!$B$26))))*10^(設定!$B$27/20)),1,0))</f>
        <v>0</v>
      </c>
      <c r="G10544" s="33" t="n">
        <f aca="false">$G10543+IF($F10544=1,1,0)</f>
        <v>5</v>
      </c>
      <c r="H10544" s="0" t="str">
        <f aca="false">IF($F10544=1,$G10544,"")</f>
        <v/>
      </c>
    </row>
    <row r="10545" customFormat="false" ht="15" hidden="false" customHeight="false" outlineLevel="0" collapsed="false">
      <c r="A10545" s="30" t="n">
        <v>1647.34375</v>
      </c>
      <c r="B10545" s="31" t="n">
        <v>10.4934</v>
      </c>
      <c r="C10545" s="32" t="n">
        <f aca="false">IF($A10545="","",IF(設定!$B$21="dB",10^($B10545/20),ABS($B10545)))</f>
        <v>3.34711011313092</v>
      </c>
      <c r="D10545" s="32" t="n">
        <f aca="false">IF($A10545="","",$A10545^2)</f>
        <v>2713741.43066406</v>
      </c>
      <c r="E10545" s="32" t="n">
        <f aca="false">IF($A10545="","",IF($C10545&lt;=0,"",1/$C10545^2))</f>
        <v>0.0892606407372364</v>
      </c>
      <c r="F10545" s="33" t="n">
        <f aca="false">IF(OR(ROW()-設定!$B$30&lt;2,ROW()+設定!$B$30&gt;13701,N($A10545)&lt;=0,N(INDEX($A$2:$A$13701,MIN(13700,MAX(1,ROW()-1+設定!$B$30))))&lt;=0,$A10545&lt;設定!$B$28,$A10545&gt;設定!$B$29),0,IF(AND($C10545&gt;=MAX(INDEX($C$1:$C$13701,MAX(1,ROW()-設定!$B$24)):INDEX($C$1:$C$13701,MAX(1,ROW()-1))),$C10545&gt;MAX(INDEX($C$1:$C$13701,MIN(13701,ROW()+1)):INDEX($C$1:$C$13701,MIN(13701,ROW()+設定!$B$24))),$C10545&gt;=設定!$B$32,$C10545&gt;=MAX(MIN(INDEX($C$1:$C$13701,MAX(1,ROW()-設定!$B$26)):INDEX($C$1:$C$13701,MAX(1,ROW()-1))),MIN(INDEX($C$1:$C$13701,MIN(13701,ROW()+1)):INDEX($C$1:$C$13701,MIN(13701,ROW()+設定!$B$26))))*10^(設定!$B$27/20)),1,0))</f>
        <v>0</v>
      </c>
      <c r="G10545" s="33" t="n">
        <f aca="false">$G10544+IF($F10545=1,1,0)</f>
        <v>5</v>
      </c>
      <c r="H10545" s="0" t="str">
        <f aca="false">IF($F10545=1,$G10545,"")</f>
        <v/>
      </c>
    </row>
    <row r="10546" customFormat="false" ht="15" hidden="false" customHeight="false" outlineLevel="0" collapsed="false">
      <c r="A10546" s="30" t="n">
        <v>1647.5</v>
      </c>
      <c r="B10546" s="31" t="n">
        <v>10.5495</v>
      </c>
      <c r="C10546" s="32" t="n">
        <f aca="false">IF($A10546="","",IF(設定!$B$21="dB",10^($B10546/20),ABS($B10546)))</f>
        <v>3.36879822821869</v>
      </c>
      <c r="D10546" s="32" t="n">
        <f aca="false">IF($A10546="","",$A10546^2)</f>
        <v>2714256.25</v>
      </c>
      <c r="E10546" s="32" t="n">
        <f aca="false">IF($A10546="","",IF($C10546&lt;=0,"",1/$C10546^2))</f>
        <v>0.0881150313347337</v>
      </c>
      <c r="F10546" s="33" t="n">
        <f aca="false">IF(OR(ROW()-設定!$B$30&lt;2,ROW()+設定!$B$30&gt;13701,N($A10546)&lt;=0,N(INDEX($A$2:$A$13701,MIN(13700,MAX(1,ROW()-1+設定!$B$30))))&lt;=0,$A10546&lt;設定!$B$28,$A10546&gt;設定!$B$29),0,IF(AND($C10546&gt;=MAX(INDEX($C$1:$C$13701,MAX(1,ROW()-設定!$B$24)):INDEX($C$1:$C$13701,MAX(1,ROW()-1))),$C10546&gt;MAX(INDEX($C$1:$C$13701,MIN(13701,ROW()+1)):INDEX($C$1:$C$13701,MIN(13701,ROW()+設定!$B$24))),$C10546&gt;=設定!$B$32,$C10546&gt;=MAX(MIN(INDEX($C$1:$C$13701,MAX(1,ROW()-設定!$B$26)):INDEX($C$1:$C$13701,MAX(1,ROW()-1))),MIN(INDEX($C$1:$C$13701,MIN(13701,ROW()+1)):INDEX($C$1:$C$13701,MIN(13701,ROW()+設定!$B$26))))*10^(設定!$B$27/20)),1,0))</f>
        <v>0</v>
      </c>
      <c r="G10546" s="33" t="n">
        <f aca="false">$G10545+IF($F10546=1,1,0)</f>
        <v>5</v>
      </c>
      <c r="H10546" s="0" t="str">
        <f aca="false">IF($F10546=1,$G10546,"")</f>
        <v/>
      </c>
    </row>
    <row r="10547" customFormat="false" ht="15" hidden="false" customHeight="false" outlineLevel="0" collapsed="false">
      <c r="A10547" s="30" t="n">
        <v>1647.65625</v>
      </c>
      <c r="B10547" s="31" t="n">
        <v>10.5975</v>
      </c>
      <c r="C10547" s="32" t="n">
        <f aca="false">IF($A10547="","",IF(設定!$B$21="dB",10^($B10547/20),ABS($B10547)))</f>
        <v>3.387466429853</v>
      </c>
      <c r="D10547" s="32" t="n">
        <f aca="false">IF($A10547="","",$A10547^2)</f>
        <v>2714771.11816406</v>
      </c>
      <c r="E10547" s="32" t="n">
        <f aca="false">IF($A10547="","",IF($C10547&lt;=0,"",1/$C10547^2))</f>
        <v>0.0871465101233474</v>
      </c>
      <c r="F10547" s="33" t="n">
        <f aca="false">IF(OR(ROW()-設定!$B$30&lt;2,ROW()+設定!$B$30&gt;13701,N($A10547)&lt;=0,N(INDEX($A$2:$A$13701,MIN(13700,MAX(1,ROW()-1+設定!$B$30))))&lt;=0,$A10547&lt;設定!$B$28,$A10547&gt;設定!$B$29),0,IF(AND($C10547&gt;=MAX(INDEX($C$1:$C$13701,MAX(1,ROW()-設定!$B$24)):INDEX($C$1:$C$13701,MAX(1,ROW()-1))),$C10547&gt;MAX(INDEX($C$1:$C$13701,MIN(13701,ROW()+1)):INDEX($C$1:$C$13701,MIN(13701,ROW()+設定!$B$24))),$C10547&gt;=設定!$B$32,$C10547&gt;=MAX(MIN(INDEX($C$1:$C$13701,MAX(1,ROW()-設定!$B$26)):INDEX($C$1:$C$13701,MAX(1,ROW()-1))),MIN(INDEX($C$1:$C$13701,MIN(13701,ROW()+1)):INDEX($C$1:$C$13701,MIN(13701,ROW()+設定!$B$26))))*10^(設定!$B$27/20)),1,0))</f>
        <v>0</v>
      </c>
      <c r="G10547" s="33" t="n">
        <f aca="false">$G10546+IF($F10547=1,1,0)</f>
        <v>5</v>
      </c>
      <c r="H10547" s="0" t="str">
        <f aca="false">IF($F10547=1,$G10547,"")</f>
        <v/>
      </c>
    </row>
    <row r="10548" customFormat="false" ht="15" hidden="false" customHeight="false" outlineLevel="0" collapsed="false">
      <c r="A10548" s="30" t="n">
        <v>1647.8125</v>
      </c>
      <c r="B10548" s="31" t="n">
        <v>10.5453</v>
      </c>
      <c r="C10548" s="32" t="n">
        <f aca="false">IF($A10548="","",IF(設定!$B$21="dB",10^($B10548/20),ABS($B10548)))</f>
        <v>3.36716966362868</v>
      </c>
      <c r="D10548" s="32" t="n">
        <f aca="false">IF($A10548="","",$A10548^2)</f>
        <v>2715286.03515625</v>
      </c>
      <c r="E10548" s="32" t="n">
        <f aca="false">IF($A10548="","",IF($C10548&lt;=0,"",1/$C10548^2))</f>
        <v>0.0882002873432244</v>
      </c>
      <c r="F10548" s="33" t="n">
        <f aca="false">IF(OR(ROW()-設定!$B$30&lt;2,ROW()+設定!$B$30&gt;13701,N($A10548)&lt;=0,N(INDEX($A$2:$A$13701,MIN(13700,MAX(1,ROW()-1+設定!$B$30))))&lt;=0,$A10548&lt;設定!$B$28,$A10548&gt;設定!$B$29),0,IF(AND($C10548&gt;=MAX(INDEX($C$1:$C$13701,MAX(1,ROW()-設定!$B$24)):INDEX($C$1:$C$13701,MAX(1,ROW()-1))),$C10548&gt;MAX(INDEX($C$1:$C$13701,MIN(13701,ROW()+1)):INDEX($C$1:$C$13701,MIN(13701,ROW()+設定!$B$24))),$C10548&gt;=設定!$B$32,$C10548&gt;=MAX(MIN(INDEX($C$1:$C$13701,MAX(1,ROW()-設定!$B$26)):INDEX($C$1:$C$13701,MAX(1,ROW()-1))),MIN(INDEX($C$1:$C$13701,MIN(13701,ROW()+1)):INDEX($C$1:$C$13701,MIN(13701,ROW()+設定!$B$26))))*10^(設定!$B$27/20)),1,0))</f>
        <v>0</v>
      </c>
      <c r="G10548" s="33" t="n">
        <f aca="false">$G10547+IF($F10548=1,1,0)</f>
        <v>5</v>
      </c>
      <c r="H10548" s="0" t="str">
        <f aca="false">IF($F10548=1,$G10548,"")</f>
        <v/>
      </c>
    </row>
    <row r="10549" customFormat="false" ht="15" hidden="false" customHeight="false" outlineLevel="0" collapsed="false">
      <c r="A10549" s="30" t="n">
        <v>1647.96875</v>
      </c>
      <c r="B10549" s="31" t="n">
        <v>10.4879</v>
      </c>
      <c r="C10549" s="32" t="n">
        <f aca="false">IF($A10549="","",IF(設定!$B$21="dB",10^($B10549/20),ABS($B10549)))</f>
        <v>3.34499135740227</v>
      </c>
      <c r="D10549" s="32" t="n">
        <f aca="false">IF($A10549="","",$A10549^2)</f>
        <v>2715801.00097656</v>
      </c>
      <c r="E10549" s="32" t="n">
        <f aca="false">IF($A10549="","",IF($C10549&lt;=0,"",1/$C10549^2))</f>
        <v>0.0893737539680634</v>
      </c>
      <c r="F10549" s="33" t="n">
        <f aca="false">IF(OR(ROW()-設定!$B$30&lt;2,ROW()+設定!$B$30&gt;13701,N($A10549)&lt;=0,N(INDEX($A$2:$A$13701,MIN(13700,MAX(1,ROW()-1+設定!$B$30))))&lt;=0,$A10549&lt;設定!$B$28,$A10549&gt;設定!$B$29),0,IF(AND($C10549&gt;=MAX(INDEX($C$1:$C$13701,MAX(1,ROW()-設定!$B$24)):INDEX($C$1:$C$13701,MAX(1,ROW()-1))),$C10549&gt;MAX(INDEX($C$1:$C$13701,MIN(13701,ROW()+1)):INDEX($C$1:$C$13701,MIN(13701,ROW()+設定!$B$24))),$C10549&gt;=設定!$B$32,$C10549&gt;=MAX(MIN(INDEX($C$1:$C$13701,MAX(1,ROW()-設定!$B$26)):INDEX($C$1:$C$13701,MAX(1,ROW()-1))),MIN(INDEX($C$1:$C$13701,MIN(13701,ROW()+1)):INDEX($C$1:$C$13701,MIN(13701,ROW()+設定!$B$26))))*10^(設定!$B$27/20)),1,0))</f>
        <v>0</v>
      </c>
      <c r="G10549" s="33" t="n">
        <f aca="false">$G10548+IF($F10549=1,1,0)</f>
        <v>5</v>
      </c>
      <c r="H10549" s="0" t="str">
        <f aca="false">IF($F10549=1,$G10549,"")</f>
        <v/>
      </c>
    </row>
    <row r="10550" customFormat="false" ht="15" hidden="false" customHeight="false" outlineLevel="0" collapsed="false">
      <c r="A10550" s="30" t="n">
        <v>1648.125</v>
      </c>
      <c r="B10550" s="31" t="n">
        <v>10.8423</v>
      </c>
      <c r="C10550" s="32" t="n">
        <f aca="false">IF($A10550="","",IF(設定!$B$21="dB",10^($B10550/20),ABS($B10550)))</f>
        <v>3.48429566024906</v>
      </c>
      <c r="D10550" s="32" t="n">
        <f aca="false">IF($A10550="","",$A10550^2)</f>
        <v>2716316.015625</v>
      </c>
      <c r="E10550" s="32" t="n">
        <f aca="false">IF($A10550="","",IF($C10550&lt;=0,"",1/$C10550^2))</f>
        <v>0.0823701771493995</v>
      </c>
      <c r="F10550" s="33" t="n">
        <f aca="false">IF(OR(ROW()-設定!$B$30&lt;2,ROW()+設定!$B$30&gt;13701,N($A10550)&lt;=0,N(INDEX($A$2:$A$13701,MIN(13700,MAX(1,ROW()-1+設定!$B$30))))&lt;=0,$A10550&lt;設定!$B$28,$A10550&gt;設定!$B$29),0,IF(AND($C10550&gt;=MAX(INDEX($C$1:$C$13701,MAX(1,ROW()-設定!$B$24)):INDEX($C$1:$C$13701,MAX(1,ROW()-1))),$C10550&gt;MAX(INDEX($C$1:$C$13701,MIN(13701,ROW()+1)):INDEX($C$1:$C$13701,MIN(13701,ROW()+設定!$B$24))),$C10550&gt;=設定!$B$32,$C10550&gt;=MAX(MIN(INDEX($C$1:$C$13701,MAX(1,ROW()-設定!$B$26)):INDEX($C$1:$C$13701,MAX(1,ROW()-1))),MIN(INDEX($C$1:$C$13701,MIN(13701,ROW()+1)):INDEX($C$1:$C$13701,MIN(13701,ROW()+設定!$B$26))))*10^(設定!$B$27/20)),1,0))</f>
        <v>0</v>
      </c>
      <c r="G10550" s="33" t="n">
        <f aca="false">$G10549+IF($F10550=1,1,0)</f>
        <v>5</v>
      </c>
      <c r="H10550" s="0" t="str">
        <f aca="false">IF($F10550=1,$G10550,"")</f>
        <v/>
      </c>
    </row>
    <row r="10551" customFormat="false" ht="15" hidden="false" customHeight="false" outlineLevel="0" collapsed="false">
      <c r="A10551" s="30" t="n">
        <v>1648.28125</v>
      </c>
      <c r="B10551" s="31" t="n">
        <v>10.6484</v>
      </c>
      <c r="C10551" s="32" t="n">
        <f aca="false">IF($A10551="","",IF(設定!$B$21="dB",10^($B10551/20),ABS($B10551)))</f>
        <v>3.40737552842248</v>
      </c>
      <c r="D10551" s="32" t="n">
        <f aca="false">IF($A10551="","",$A10551^2)</f>
        <v>2716831.07910156</v>
      </c>
      <c r="E10551" s="32" t="n">
        <f aca="false">IF($A10551="","",IF($C10551&lt;=0,"",1/$C10551^2))</f>
        <v>0.0861311012443142</v>
      </c>
      <c r="F10551" s="33" t="n">
        <f aca="false">IF(OR(ROW()-設定!$B$30&lt;2,ROW()+設定!$B$30&gt;13701,N($A10551)&lt;=0,N(INDEX($A$2:$A$13701,MIN(13700,MAX(1,ROW()-1+設定!$B$30))))&lt;=0,$A10551&lt;設定!$B$28,$A10551&gt;設定!$B$29),0,IF(AND($C10551&gt;=MAX(INDEX($C$1:$C$13701,MAX(1,ROW()-設定!$B$24)):INDEX($C$1:$C$13701,MAX(1,ROW()-1))),$C10551&gt;MAX(INDEX($C$1:$C$13701,MIN(13701,ROW()+1)):INDEX($C$1:$C$13701,MIN(13701,ROW()+設定!$B$24))),$C10551&gt;=設定!$B$32,$C10551&gt;=MAX(MIN(INDEX($C$1:$C$13701,MAX(1,ROW()-設定!$B$26)):INDEX($C$1:$C$13701,MAX(1,ROW()-1))),MIN(INDEX($C$1:$C$13701,MIN(13701,ROW()+1)):INDEX($C$1:$C$13701,MIN(13701,ROW()+設定!$B$26))))*10^(設定!$B$27/20)),1,0))</f>
        <v>0</v>
      </c>
      <c r="G10551" s="33" t="n">
        <f aca="false">$G10550+IF($F10551=1,1,0)</f>
        <v>5</v>
      </c>
      <c r="H10551" s="0" t="str">
        <f aca="false">IF($F10551=1,$G10551,"")</f>
        <v/>
      </c>
    </row>
    <row r="10552" customFormat="false" ht="15" hidden="false" customHeight="false" outlineLevel="0" collapsed="false">
      <c r="A10552" s="30" t="n">
        <v>1648.4375</v>
      </c>
      <c r="B10552" s="31" t="n">
        <v>10.5216</v>
      </c>
      <c r="C10552" s="32" t="n">
        <f aca="false">IF($A10552="","",IF(設定!$B$21="dB",10^($B10552/20),ABS($B10552)))</f>
        <v>3.35799465093511</v>
      </c>
      <c r="D10552" s="32" t="n">
        <f aca="false">IF($A10552="","",$A10552^2)</f>
        <v>2717346.19140625</v>
      </c>
      <c r="E10552" s="32" t="n">
        <f aca="false">IF($A10552="","",IF($C10552&lt;=0,"",1/$C10552^2))</f>
        <v>0.088682923188343</v>
      </c>
      <c r="F10552" s="33" t="n">
        <f aca="false">IF(OR(ROW()-設定!$B$30&lt;2,ROW()+設定!$B$30&gt;13701,N($A10552)&lt;=0,N(INDEX($A$2:$A$13701,MIN(13700,MAX(1,ROW()-1+設定!$B$30))))&lt;=0,$A10552&lt;設定!$B$28,$A10552&gt;設定!$B$29),0,IF(AND($C10552&gt;=MAX(INDEX($C$1:$C$13701,MAX(1,ROW()-設定!$B$24)):INDEX($C$1:$C$13701,MAX(1,ROW()-1))),$C10552&gt;MAX(INDEX($C$1:$C$13701,MIN(13701,ROW()+1)):INDEX($C$1:$C$13701,MIN(13701,ROW()+設定!$B$24))),$C10552&gt;=設定!$B$32,$C10552&gt;=MAX(MIN(INDEX($C$1:$C$13701,MAX(1,ROW()-設定!$B$26)):INDEX($C$1:$C$13701,MAX(1,ROW()-1))),MIN(INDEX($C$1:$C$13701,MIN(13701,ROW()+1)):INDEX($C$1:$C$13701,MIN(13701,ROW()+設定!$B$26))))*10^(設定!$B$27/20)),1,0))</f>
        <v>0</v>
      </c>
      <c r="G10552" s="33" t="n">
        <f aca="false">$G10551+IF($F10552=1,1,0)</f>
        <v>5</v>
      </c>
      <c r="H10552" s="0" t="str">
        <f aca="false">IF($F10552=1,$G10552,"")</f>
        <v/>
      </c>
    </row>
    <row r="10553" customFormat="false" ht="15" hidden="false" customHeight="false" outlineLevel="0" collapsed="false">
      <c r="A10553" s="30" t="n">
        <v>1648.59375</v>
      </c>
      <c r="B10553" s="31" t="n">
        <v>10.4999</v>
      </c>
      <c r="C10553" s="32" t="n">
        <f aca="false">IF($A10553="","",IF(設定!$B$21="dB",10^($B10553/20),ABS($B10553)))</f>
        <v>3.34961582747893</v>
      </c>
      <c r="D10553" s="32" t="n">
        <f aca="false">IF($A10553="","",$A10553^2)</f>
        <v>2717861.35253906</v>
      </c>
      <c r="E10553" s="32" t="n">
        <f aca="false">IF($A10553="","",IF($C10553&lt;=0,"",1/$C10553^2))</f>
        <v>0.0891271460181256</v>
      </c>
      <c r="F10553" s="33" t="n">
        <f aca="false">IF(OR(ROW()-設定!$B$30&lt;2,ROW()+設定!$B$30&gt;13701,N($A10553)&lt;=0,N(INDEX($A$2:$A$13701,MIN(13700,MAX(1,ROW()-1+設定!$B$30))))&lt;=0,$A10553&lt;設定!$B$28,$A10553&gt;設定!$B$29),0,IF(AND($C10553&gt;=MAX(INDEX($C$1:$C$13701,MAX(1,ROW()-設定!$B$24)):INDEX($C$1:$C$13701,MAX(1,ROW()-1))),$C10553&gt;MAX(INDEX($C$1:$C$13701,MIN(13701,ROW()+1)):INDEX($C$1:$C$13701,MIN(13701,ROW()+設定!$B$24))),$C10553&gt;=設定!$B$32,$C10553&gt;=MAX(MIN(INDEX($C$1:$C$13701,MAX(1,ROW()-設定!$B$26)):INDEX($C$1:$C$13701,MAX(1,ROW()-1))),MIN(INDEX($C$1:$C$13701,MIN(13701,ROW()+1)):INDEX($C$1:$C$13701,MIN(13701,ROW()+設定!$B$26))))*10^(設定!$B$27/20)),1,0))</f>
        <v>0</v>
      </c>
      <c r="G10553" s="33" t="n">
        <f aca="false">$G10552+IF($F10553=1,1,0)</f>
        <v>5</v>
      </c>
      <c r="H10553" s="0" t="str">
        <f aca="false">IF($F10553=1,$G10553,"")</f>
        <v/>
      </c>
    </row>
    <row r="10554" customFormat="false" ht="15" hidden="false" customHeight="false" outlineLevel="0" collapsed="false">
      <c r="A10554" s="30" t="n">
        <v>1648.75</v>
      </c>
      <c r="B10554" s="31" t="n">
        <v>10.4681</v>
      </c>
      <c r="C10554" s="32" t="n">
        <f aca="false">IF($A10554="","",IF(設定!$B$21="dB",10^($B10554/20),ABS($B10554)))</f>
        <v>3.33737493577919</v>
      </c>
      <c r="D10554" s="32" t="n">
        <f aca="false">IF($A10554="","",$A10554^2)</f>
        <v>2718376.5625</v>
      </c>
      <c r="E10554" s="32" t="n">
        <f aca="false">IF($A10554="","",IF($C10554&lt;=0,"",1/$C10554^2))</f>
        <v>0.0897821497567752</v>
      </c>
      <c r="F10554" s="33" t="n">
        <f aca="false">IF(OR(ROW()-設定!$B$30&lt;2,ROW()+設定!$B$30&gt;13701,N($A10554)&lt;=0,N(INDEX($A$2:$A$13701,MIN(13700,MAX(1,ROW()-1+設定!$B$30))))&lt;=0,$A10554&lt;設定!$B$28,$A10554&gt;設定!$B$29),0,IF(AND($C10554&gt;=MAX(INDEX($C$1:$C$13701,MAX(1,ROW()-設定!$B$24)):INDEX($C$1:$C$13701,MAX(1,ROW()-1))),$C10554&gt;MAX(INDEX($C$1:$C$13701,MIN(13701,ROW()+1)):INDEX($C$1:$C$13701,MIN(13701,ROW()+設定!$B$24))),$C10554&gt;=設定!$B$32,$C10554&gt;=MAX(MIN(INDEX($C$1:$C$13701,MAX(1,ROW()-設定!$B$26)):INDEX($C$1:$C$13701,MAX(1,ROW()-1))),MIN(INDEX($C$1:$C$13701,MIN(13701,ROW()+1)):INDEX($C$1:$C$13701,MIN(13701,ROW()+設定!$B$26))))*10^(設定!$B$27/20)),1,0))</f>
        <v>0</v>
      </c>
      <c r="G10554" s="33" t="n">
        <f aca="false">$G10553+IF($F10554=1,1,0)</f>
        <v>5</v>
      </c>
      <c r="H10554" s="0" t="str">
        <f aca="false">IF($F10554=1,$G10554,"")</f>
        <v/>
      </c>
    </row>
    <row r="10555" customFormat="false" ht="15" hidden="false" customHeight="false" outlineLevel="0" collapsed="false">
      <c r="A10555" s="30" t="n">
        <v>1648.90625</v>
      </c>
      <c r="B10555" s="31" t="n">
        <v>10.7352</v>
      </c>
      <c r="C10555" s="32" t="n">
        <f aca="false">IF($A10555="","",IF(設定!$B$21="dB",10^($B10555/20),ABS($B10555)))</f>
        <v>3.44159688529888</v>
      </c>
      <c r="D10555" s="32" t="n">
        <f aca="false">IF($A10555="","",$A10555^2)</f>
        <v>2718891.82128906</v>
      </c>
      <c r="E10555" s="32" t="n">
        <f aca="false">IF($A10555="","",IF($C10555&lt;=0,"",1/$C10555^2))</f>
        <v>0.0844267361064953</v>
      </c>
      <c r="F10555" s="33" t="n">
        <f aca="false">IF(OR(ROW()-設定!$B$30&lt;2,ROW()+設定!$B$30&gt;13701,N($A10555)&lt;=0,N(INDEX($A$2:$A$13701,MIN(13700,MAX(1,ROW()-1+設定!$B$30))))&lt;=0,$A10555&lt;設定!$B$28,$A10555&gt;設定!$B$29),0,IF(AND($C10555&gt;=MAX(INDEX($C$1:$C$13701,MAX(1,ROW()-設定!$B$24)):INDEX($C$1:$C$13701,MAX(1,ROW()-1))),$C10555&gt;MAX(INDEX($C$1:$C$13701,MIN(13701,ROW()+1)):INDEX($C$1:$C$13701,MIN(13701,ROW()+設定!$B$24))),$C10555&gt;=設定!$B$32,$C10555&gt;=MAX(MIN(INDEX($C$1:$C$13701,MAX(1,ROW()-設定!$B$26)):INDEX($C$1:$C$13701,MAX(1,ROW()-1))),MIN(INDEX($C$1:$C$13701,MIN(13701,ROW()+1)):INDEX($C$1:$C$13701,MIN(13701,ROW()+設定!$B$26))))*10^(設定!$B$27/20)),1,0))</f>
        <v>0</v>
      </c>
      <c r="G10555" s="33" t="n">
        <f aca="false">$G10554+IF($F10555=1,1,0)</f>
        <v>5</v>
      </c>
      <c r="H10555" s="0" t="str">
        <f aca="false">IF($F10555=1,$G10555,"")</f>
        <v/>
      </c>
    </row>
    <row r="10556" customFormat="false" ht="15" hidden="false" customHeight="false" outlineLevel="0" collapsed="false">
      <c r="A10556" s="30" t="n">
        <v>1649.0625</v>
      </c>
      <c r="B10556" s="31" t="n">
        <v>10.9727</v>
      </c>
      <c r="C10556" s="32" t="n">
        <f aca="false">IF($A10556="","",IF(設定!$B$21="dB",10^($B10556/20),ABS($B10556)))</f>
        <v>3.53699951285413</v>
      </c>
      <c r="D10556" s="32" t="n">
        <f aca="false">IF($A10556="","",$A10556^2)</f>
        <v>2719407.12890625</v>
      </c>
      <c r="E10556" s="32" t="n">
        <f aca="false">IF($A10556="","",IF($C10556&lt;=0,"",1/$C10556^2))</f>
        <v>0.0799337154209559</v>
      </c>
      <c r="F10556" s="33" t="n">
        <f aca="false">IF(OR(ROW()-設定!$B$30&lt;2,ROW()+設定!$B$30&gt;13701,N($A10556)&lt;=0,N(INDEX($A$2:$A$13701,MIN(13700,MAX(1,ROW()-1+設定!$B$30))))&lt;=0,$A10556&lt;設定!$B$28,$A10556&gt;設定!$B$29),0,IF(AND($C10556&gt;=MAX(INDEX($C$1:$C$13701,MAX(1,ROW()-設定!$B$24)):INDEX($C$1:$C$13701,MAX(1,ROW()-1))),$C10556&gt;MAX(INDEX($C$1:$C$13701,MIN(13701,ROW()+1)):INDEX($C$1:$C$13701,MIN(13701,ROW()+設定!$B$24))),$C10556&gt;=設定!$B$32,$C10556&gt;=MAX(MIN(INDEX($C$1:$C$13701,MAX(1,ROW()-設定!$B$26)):INDEX($C$1:$C$13701,MAX(1,ROW()-1))),MIN(INDEX($C$1:$C$13701,MIN(13701,ROW()+1)):INDEX($C$1:$C$13701,MIN(13701,ROW()+設定!$B$26))))*10^(設定!$B$27/20)),1,0))</f>
        <v>0</v>
      </c>
      <c r="G10556" s="33" t="n">
        <f aca="false">$G10555+IF($F10556=1,1,0)</f>
        <v>5</v>
      </c>
      <c r="H10556" s="0" t="str">
        <f aca="false">IF($F10556=1,$G10556,"")</f>
        <v/>
      </c>
    </row>
    <row r="10557" customFormat="false" ht="15" hidden="false" customHeight="false" outlineLevel="0" collapsed="false">
      <c r="A10557" s="30" t="n">
        <v>1649.21875</v>
      </c>
      <c r="B10557" s="31" t="n">
        <v>10.6796</v>
      </c>
      <c r="C10557" s="32" t="n">
        <f aca="false">IF($A10557="","",IF(設定!$B$21="dB",10^($B10557/20),ABS($B10557)))</f>
        <v>3.41963694141002</v>
      </c>
      <c r="D10557" s="32" t="n">
        <f aca="false">IF($A10557="","",$A10557^2)</f>
        <v>2719922.48535156</v>
      </c>
      <c r="E10557" s="32" t="n">
        <f aca="false">IF($A10557="","",IF($C10557&lt;=0,"",1/$C10557^2))</f>
        <v>0.085514547106624</v>
      </c>
      <c r="F10557" s="33" t="n">
        <f aca="false">IF(OR(ROW()-設定!$B$30&lt;2,ROW()+設定!$B$30&gt;13701,N($A10557)&lt;=0,N(INDEX($A$2:$A$13701,MIN(13700,MAX(1,ROW()-1+設定!$B$30))))&lt;=0,$A10557&lt;設定!$B$28,$A10557&gt;設定!$B$29),0,IF(AND($C10557&gt;=MAX(INDEX($C$1:$C$13701,MAX(1,ROW()-設定!$B$24)):INDEX($C$1:$C$13701,MAX(1,ROW()-1))),$C10557&gt;MAX(INDEX($C$1:$C$13701,MIN(13701,ROW()+1)):INDEX($C$1:$C$13701,MIN(13701,ROW()+設定!$B$24))),$C10557&gt;=設定!$B$32,$C10557&gt;=MAX(MIN(INDEX($C$1:$C$13701,MAX(1,ROW()-設定!$B$26)):INDEX($C$1:$C$13701,MAX(1,ROW()-1))),MIN(INDEX($C$1:$C$13701,MIN(13701,ROW()+1)):INDEX($C$1:$C$13701,MIN(13701,ROW()+設定!$B$26))))*10^(設定!$B$27/20)),1,0))</f>
        <v>0</v>
      </c>
      <c r="G10557" s="33" t="n">
        <f aca="false">$G10556+IF($F10557=1,1,0)</f>
        <v>5</v>
      </c>
      <c r="H10557" s="0" t="str">
        <f aca="false">IF($F10557=1,$G10557,"")</f>
        <v/>
      </c>
    </row>
    <row r="10558" customFormat="false" ht="15" hidden="false" customHeight="false" outlineLevel="0" collapsed="false">
      <c r="A10558" s="30" t="n">
        <v>1649.375</v>
      </c>
      <c r="B10558" s="31" t="n">
        <v>10.8496</v>
      </c>
      <c r="C10558" s="32" t="n">
        <f aca="false">IF($A10558="","",IF(設定!$B$21="dB",10^($B10558/20),ABS($B10558)))</f>
        <v>3.48722524499704</v>
      </c>
      <c r="D10558" s="32" t="n">
        <f aca="false">IF($A10558="","",$A10558^2)</f>
        <v>2720437.890625</v>
      </c>
      <c r="E10558" s="32" t="n">
        <f aca="false">IF($A10558="","",IF($C10558&lt;=0,"",1/$C10558^2))</f>
        <v>0.0822318384781479</v>
      </c>
      <c r="F10558" s="33" t="n">
        <f aca="false">IF(OR(ROW()-設定!$B$30&lt;2,ROW()+設定!$B$30&gt;13701,N($A10558)&lt;=0,N(INDEX($A$2:$A$13701,MIN(13700,MAX(1,ROW()-1+設定!$B$30))))&lt;=0,$A10558&lt;設定!$B$28,$A10558&gt;設定!$B$29),0,IF(AND($C10558&gt;=MAX(INDEX($C$1:$C$13701,MAX(1,ROW()-設定!$B$24)):INDEX($C$1:$C$13701,MAX(1,ROW()-1))),$C10558&gt;MAX(INDEX($C$1:$C$13701,MIN(13701,ROW()+1)):INDEX($C$1:$C$13701,MIN(13701,ROW()+設定!$B$24))),$C10558&gt;=設定!$B$32,$C10558&gt;=MAX(MIN(INDEX($C$1:$C$13701,MAX(1,ROW()-設定!$B$26)):INDEX($C$1:$C$13701,MAX(1,ROW()-1))),MIN(INDEX($C$1:$C$13701,MIN(13701,ROW()+1)):INDEX($C$1:$C$13701,MIN(13701,ROW()+設定!$B$26))))*10^(設定!$B$27/20)),1,0))</f>
        <v>0</v>
      </c>
      <c r="G10558" s="33" t="n">
        <f aca="false">$G10557+IF($F10558=1,1,0)</f>
        <v>5</v>
      </c>
      <c r="H10558" s="0" t="str">
        <f aca="false">IF($F10558=1,$G10558,"")</f>
        <v/>
      </c>
    </row>
    <row r="10559" customFormat="false" ht="15" hidden="false" customHeight="false" outlineLevel="0" collapsed="false">
      <c r="A10559" s="30" t="n">
        <v>1649.53125</v>
      </c>
      <c r="B10559" s="31" t="n">
        <v>10.7124</v>
      </c>
      <c r="C10559" s="32" t="n">
        <f aca="false">IF($A10559="","",IF(設定!$B$21="dB",10^($B10559/20),ABS($B10559)))</f>
        <v>3.43257472238915</v>
      </c>
      <c r="D10559" s="32" t="n">
        <f aca="false">IF($A10559="","",$A10559^2)</f>
        <v>2720953.34472656</v>
      </c>
      <c r="E10559" s="32" t="n">
        <f aca="false">IF($A10559="","",IF($C10559&lt;=0,"",1/$C10559^2))</f>
        <v>0.0848711330205021</v>
      </c>
      <c r="F10559" s="33" t="n">
        <f aca="false">IF(OR(ROW()-設定!$B$30&lt;2,ROW()+設定!$B$30&gt;13701,N($A10559)&lt;=0,N(INDEX($A$2:$A$13701,MIN(13700,MAX(1,ROW()-1+設定!$B$30))))&lt;=0,$A10559&lt;設定!$B$28,$A10559&gt;設定!$B$29),0,IF(AND($C10559&gt;=MAX(INDEX($C$1:$C$13701,MAX(1,ROW()-設定!$B$24)):INDEX($C$1:$C$13701,MAX(1,ROW()-1))),$C10559&gt;MAX(INDEX($C$1:$C$13701,MIN(13701,ROW()+1)):INDEX($C$1:$C$13701,MIN(13701,ROW()+設定!$B$24))),$C10559&gt;=設定!$B$32,$C10559&gt;=MAX(MIN(INDEX($C$1:$C$13701,MAX(1,ROW()-設定!$B$26)):INDEX($C$1:$C$13701,MAX(1,ROW()-1))),MIN(INDEX($C$1:$C$13701,MIN(13701,ROW()+1)):INDEX($C$1:$C$13701,MIN(13701,ROW()+設定!$B$26))))*10^(設定!$B$27/20)),1,0))</f>
        <v>0</v>
      </c>
      <c r="G10559" s="33" t="n">
        <f aca="false">$G10558+IF($F10559=1,1,0)</f>
        <v>5</v>
      </c>
      <c r="H10559" s="0" t="str">
        <f aca="false">IF($F10559=1,$G10559,"")</f>
        <v/>
      </c>
    </row>
    <row r="10560" customFormat="false" ht="15" hidden="false" customHeight="false" outlineLevel="0" collapsed="false">
      <c r="A10560" s="30" t="n">
        <v>1649.6875</v>
      </c>
      <c r="B10560" s="31" t="n">
        <v>11.0561</v>
      </c>
      <c r="C10560" s="32" t="n">
        <f aca="false">IF($A10560="","",IF(設定!$B$21="dB",10^($B10560/20),ABS($B10560)))</f>
        <v>3.57112457193781</v>
      </c>
      <c r="D10560" s="32" t="n">
        <f aca="false">IF($A10560="","",$A10560^2)</f>
        <v>2721468.84765625</v>
      </c>
      <c r="E10560" s="32" t="n">
        <f aca="false">IF($A10560="","",IF($C10560&lt;=0,"",1/$C10560^2))</f>
        <v>0.0784133484979516</v>
      </c>
      <c r="F10560" s="33" t="n">
        <f aca="false">IF(OR(ROW()-設定!$B$30&lt;2,ROW()+設定!$B$30&gt;13701,N($A10560)&lt;=0,N(INDEX($A$2:$A$13701,MIN(13700,MAX(1,ROW()-1+設定!$B$30))))&lt;=0,$A10560&lt;設定!$B$28,$A10560&gt;設定!$B$29),0,IF(AND($C10560&gt;=MAX(INDEX($C$1:$C$13701,MAX(1,ROW()-設定!$B$24)):INDEX($C$1:$C$13701,MAX(1,ROW()-1))),$C10560&gt;MAX(INDEX($C$1:$C$13701,MIN(13701,ROW()+1)):INDEX($C$1:$C$13701,MIN(13701,ROW()+設定!$B$24))),$C10560&gt;=設定!$B$32,$C10560&gt;=MAX(MIN(INDEX($C$1:$C$13701,MAX(1,ROW()-設定!$B$26)):INDEX($C$1:$C$13701,MAX(1,ROW()-1))),MIN(INDEX($C$1:$C$13701,MIN(13701,ROW()+1)):INDEX($C$1:$C$13701,MIN(13701,ROW()+設定!$B$26))))*10^(設定!$B$27/20)),1,0))</f>
        <v>0</v>
      </c>
      <c r="G10560" s="33" t="n">
        <f aca="false">$G10559+IF($F10560=1,1,0)</f>
        <v>5</v>
      </c>
      <c r="H10560" s="0" t="str">
        <f aca="false">IF($F10560=1,$G10560,"")</f>
        <v/>
      </c>
    </row>
    <row r="10561" customFormat="false" ht="15" hidden="false" customHeight="false" outlineLevel="0" collapsed="false">
      <c r="A10561" s="30" t="n">
        <v>1649.84375</v>
      </c>
      <c r="B10561" s="31" t="n">
        <v>11.0055</v>
      </c>
      <c r="C10561" s="32" t="n">
        <f aca="false">IF($A10561="","",IF(設定!$B$21="dB",10^($B10561/20),ABS($B10561)))</f>
        <v>3.5503813208661</v>
      </c>
      <c r="D10561" s="32" t="n">
        <f aca="false">IF($A10561="","",$A10561^2)</f>
        <v>2721984.39941406</v>
      </c>
      <c r="E10561" s="32" t="n">
        <f aca="false">IF($A10561="","",IF($C10561&lt;=0,"",1/$C10561^2))</f>
        <v>0.0793322916843164</v>
      </c>
      <c r="F10561" s="33" t="n">
        <f aca="false">IF(OR(ROW()-設定!$B$30&lt;2,ROW()+設定!$B$30&gt;13701,N($A10561)&lt;=0,N(INDEX($A$2:$A$13701,MIN(13700,MAX(1,ROW()-1+設定!$B$30))))&lt;=0,$A10561&lt;設定!$B$28,$A10561&gt;設定!$B$29),0,IF(AND($C10561&gt;=MAX(INDEX($C$1:$C$13701,MAX(1,ROW()-設定!$B$24)):INDEX($C$1:$C$13701,MAX(1,ROW()-1))),$C10561&gt;MAX(INDEX($C$1:$C$13701,MIN(13701,ROW()+1)):INDEX($C$1:$C$13701,MIN(13701,ROW()+設定!$B$24))),$C10561&gt;=設定!$B$32,$C10561&gt;=MAX(MIN(INDEX($C$1:$C$13701,MAX(1,ROW()-設定!$B$26)):INDEX($C$1:$C$13701,MAX(1,ROW()-1))),MIN(INDEX($C$1:$C$13701,MIN(13701,ROW()+1)):INDEX($C$1:$C$13701,MIN(13701,ROW()+設定!$B$26))))*10^(設定!$B$27/20)),1,0))</f>
        <v>0</v>
      </c>
      <c r="G10561" s="33" t="n">
        <f aca="false">$G10560+IF($F10561=1,1,0)</f>
        <v>5</v>
      </c>
      <c r="H10561" s="0" t="str">
        <f aca="false">IF($F10561=1,$G10561,"")</f>
        <v/>
      </c>
    </row>
    <row r="10562" customFormat="false" ht="15" hidden="false" customHeight="false" outlineLevel="0" collapsed="false">
      <c r="A10562" s="30" t="n">
        <v>1650</v>
      </c>
      <c r="B10562" s="31" t="n">
        <v>11.0288</v>
      </c>
      <c r="C10562" s="32" t="n">
        <f aca="false">IF($A10562="","",IF(設定!$B$21="dB",10^($B10562/20),ABS($B10562)))</f>
        <v>3.55991804553079</v>
      </c>
      <c r="D10562" s="32" t="n">
        <f aca="false">IF($A10562="","",$A10562^2)</f>
        <v>2722500</v>
      </c>
      <c r="E10562" s="32" t="n">
        <f aca="false">IF($A10562="","",IF($C10562&lt;=0,"",1/$C10562^2))</f>
        <v>0.0789078117840685</v>
      </c>
      <c r="F10562" s="33" t="n">
        <f aca="false">IF(OR(ROW()-設定!$B$30&lt;2,ROW()+設定!$B$30&gt;13701,N($A10562)&lt;=0,N(INDEX($A$2:$A$13701,MIN(13700,MAX(1,ROW()-1+設定!$B$30))))&lt;=0,$A10562&lt;設定!$B$28,$A10562&gt;設定!$B$29),0,IF(AND($C10562&gt;=MAX(INDEX($C$1:$C$13701,MAX(1,ROW()-設定!$B$24)):INDEX($C$1:$C$13701,MAX(1,ROW()-1))),$C10562&gt;MAX(INDEX($C$1:$C$13701,MIN(13701,ROW()+1)):INDEX($C$1:$C$13701,MIN(13701,ROW()+設定!$B$24))),$C10562&gt;=設定!$B$32,$C10562&gt;=MAX(MIN(INDEX($C$1:$C$13701,MAX(1,ROW()-設定!$B$26)):INDEX($C$1:$C$13701,MAX(1,ROW()-1))),MIN(INDEX($C$1:$C$13701,MIN(13701,ROW()+1)):INDEX($C$1:$C$13701,MIN(13701,ROW()+設定!$B$26))))*10^(設定!$B$27/20)),1,0))</f>
        <v>0</v>
      </c>
      <c r="G10562" s="33" t="n">
        <f aca="false">$G10561+IF($F10562=1,1,0)</f>
        <v>5</v>
      </c>
      <c r="H10562" s="0" t="str">
        <f aca="false">IF($F10562=1,$G10562,"")</f>
        <v/>
      </c>
    </row>
    <row r="10563" customFormat="false" ht="15" hidden="false" customHeight="false" outlineLevel="0" collapsed="false">
      <c r="A10563" s="30" t="n">
        <v>1650.15625</v>
      </c>
      <c r="B10563" s="31" t="n">
        <v>11.165</v>
      </c>
      <c r="C10563" s="32" t="n">
        <f aca="false">IF($A10563="","",IF(設定!$B$21="dB",10^($B10563/20),ABS($B10563)))</f>
        <v>3.61617966771594</v>
      </c>
      <c r="D10563" s="32" t="n">
        <f aca="false">IF($A10563="","",$A10563^2)</f>
        <v>2723015.64941406</v>
      </c>
      <c r="E10563" s="32" t="n">
        <f aca="false">IF($A10563="","",IF($C10563&lt;=0,"",1/$C10563^2))</f>
        <v>0.0764715688438835</v>
      </c>
      <c r="F10563" s="33" t="n">
        <f aca="false">IF(OR(ROW()-設定!$B$30&lt;2,ROW()+設定!$B$30&gt;13701,N($A10563)&lt;=0,N(INDEX($A$2:$A$13701,MIN(13700,MAX(1,ROW()-1+設定!$B$30))))&lt;=0,$A10563&lt;設定!$B$28,$A10563&gt;設定!$B$29),0,IF(AND($C10563&gt;=MAX(INDEX($C$1:$C$13701,MAX(1,ROW()-設定!$B$24)):INDEX($C$1:$C$13701,MAX(1,ROW()-1))),$C10563&gt;MAX(INDEX($C$1:$C$13701,MIN(13701,ROW()+1)):INDEX($C$1:$C$13701,MIN(13701,ROW()+設定!$B$24))),$C10563&gt;=設定!$B$32,$C10563&gt;=MAX(MIN(INDEX($C$1:$C$13701,MAX(1,ROW()-設定!$B$26)):INDEX($C$1:$C$13701,MAX(1,ROW()-1))),MIN(INDEX($C$1:$C$13701,MIN(13701,ROW()+1)):INDEX($C$1:$C$13701,MIN(13701,ROW()+設定!$B$26))))*10^(設定!$B$27/20)),1,0))</f>
        <v>0</v>
      </c>
      <c r="G10563" s="33" t="n">
        <f aca="false">$G10562+IF($F10563=1,1,0)</f>
        <v>5</v>
      </c>
      <c r="H10563" s="0" t="str">
        <f aca="false">IF($F10563=1,$G10563,"")</f>
        <v/>
      </c>
    </row>
    <row r="10564" customFormat="false" ht="15" hidden="false" customHeight="false" outlineLevel="0" collapsed="false">
      <c r="A10564" s="30" t="n">
        <v>1650.3125</v>
      </c>
      <c r="B10564" s="31" t="n">
        <v>11.2233</v>
      </c>
      <c r="C10564" s="32" t="n">
        <f aca="false">IF($A10564="","",IF(設定!$B$21="dB",10^($B10564/20),ABS($B10564)))</f>
        <v>3.64053323375697</v>
      </c>
      <c r="D10564" s="32" t="n">
        <f aca="false">IF($A10564="","",$A10564^2)</f>
        <v>2723531.34765625</v>
      </c>
      <c r="E10564" s="32" t="n">
        <f aca="false">IF($A10564="","",IF($C10564&lt;=0,"",1/$C10564^2))</f>
        <v>0.0754518686441168</v>
      </c>
      <c r="F10564" s="33" t="n">
        <f aca="false">IF(OR(ROW()-設定!$B$30&lt;2,ROW()+設定!$B$30&gt;13701,N($A10564)&lt;=0,N(INDEX($A$2:$A$13701,MIN(13700,MAX(1,ROW()-1+設定!$B$30))))&lt;=0,$A10564&lt;設定!$B$28,$A10564&gt;設定!$B$29),0,IF(AND($C10564&gt;=MAX(INDEX($C$1:$C$13701,MAX(1,ROW()-設定!$B$24)):INDEX($C$1:$C$13701,MAX(1,ROW()-1))),$C10564&gt;MAX(INDEX($C$1:$C$13701,MIN(13701,ROW()+1)):INDEX($C$1:$C$13701,MIN(13701,ROW()+設定!$B$24))),$C10564&gt;=設定!$B$32,$C10564&gt;=MAX(MIN(INDEX($C$1:$C$13701,MAX(1,ROW()-設定!$B$26)):INDEX($C$1:$C$13701,MAX(1,ROW()-1))),MIN(INDEX($C$1:$C$13701,MIN(13701,ROW()+1)):INDEX($C$1:$C$13701,MIN(13701,ROW()+設定!$B$26))))*10^(設定!$B$27/20)),1,0))</f>
        <v>0</v>
      </c>
      <c r="G10564" s="33" t="n">
        <f aca="false">$G10563+IF($F10564=1,1,0)</f>
        <v>5</v>
      </c>
      <c r="H10564" s="0" t="str">
        <f aca="false">IF($F10564=1,$G10564,"")</f>
        <v/>
      </c>
    </row>
    <row r="10565" customFormat="false" ht="15" hidden="false" customHeight="false" outlineLevel="0" collapsed="false">
      <c r="A10565" s="30" t="n">
        <v>1650.46875</v>
      </c>
      <c r="B10565" s="31" t="n">
        <v>11.1859</v>
      </c>
      <c r="C10565" s="32" t="n">
        <f aca="false">IF($A10565="","",IF(設定!$B$21="dB",10^($B10565/20),ABS($B10565)))</f>
        <v>3.62489140126481</v>
      </c>
      <c r="D10565" s="32" t="n">
        <f aca="false">IF($A10565="","",$A10565^2)</f>
        <v>2724047.09472656</v>
      </c>
      <c r="E10565" s="32" t="n">
        <f aca="false">IF($A10565="","",IF($C10565&lt;=0,"",1/$C10565^2))</f>
        <v>0.0761044409406822</v>
      </c>
      <c r="F10565" s="33" t="n">
        <f aca="false">IF(OR(ROW()-設定!$B$30&lt;2,ROW()+設定!$B$30&gt;13701,N($A10565)&lt;=0,N(INDEX($A$2:$A$13701,MIN(13700,MAX(1,ROW()-1+設定!$B$30))))&lt;=0,$A10565&lt;設定!$B$28,$A10565&gt;設定!$B$29),0,IF(AND($C10565&gt;=MAX(INDEX($C$1:$C$13701,MAX(1,ROW()-設定!$B$24)):INDEX($C$1:$C$13701,MAX(1,ROW()-1))),$C10565&gt;MAX(INDEX($C$1:$C$13701,MIN(13701,ROW()+1)):INDEX($C$1:$C$13701,MIN(13701,ROW()+設定!$B$24))),$C10565&gt;=設定!$B$32,$C10565&gt;=MAX(MIN(INDEX($C$1:$C$13701,MAX(1,ROW()-設定!$B$26)):INDEX($C$1:$C$13701,MAX(1,ROW()-1))),MIN(INDEX($C$1:$C$13701,MIN(13701,ROW()+1)):INDEX($C$1:$C$13701,MIN(13701,ROW()+設定!$B$26))))*10^(設定!$B$27/20)),1,0))</f>
        <v>0</v>
      </c>
      <c r="G10565" s="33" t="n">
        <f aca="false">$G10564+IF($F10565=1,1,0)</f>
        <v>5</v>
      </c>
      <c r="H10565" s="0" t="str">
        <f aca="false">IF($F10565=1,$G10565,"")</f>
        <v/>
      </c>
    </row>
    <row r="10566" customFormat="false" ht="15" hidden="false" customHeight="false" outlineLevel="0" collapsed="false">
      <c r="A10566" s="30" t="n">
        <v>1650.625</v>
      </c>
      <c r="B10566" s="31" t="n">
        <v>11.0428</v>
      </c>
      <c r="C10566" s="32" t="n">
        <f aca="false">IF($A10566="","",IF(設定!$B$21="dB",10^($B10566/20),ABS($B10566)))</f>
        <v>3.56566058218206</v>
      </c>
      <c r="D10566" s="32" t="n">
        <f aca="false">IF($A10566="","",$A10566^2)</f>
        <v>2724562.890625</v>
      </c>
      <c r="E10566" s="32" t="n">
        <f aca="false">IF($A10566="","",IF($C10566&lt;=0,"",1/$C10566^2))</f>
        <v>0.0786538526062345</v>
      </c>
      <c r="F10566" s="33" t="n">
        <f aca="false">IF(OR(ROW()-設定!$B$30&lt;2,ROW()+設定!$B$30&gt;13701,N($A10566)&lt;=0,N(INDEX($A$2:$A$13701,MIN(13700,MAX(1,ROW()-1+設定!$B$30))))&lt;=0,$A10566&lt;設定!$B$28,$A10566&gt;設定!$B$29),0,IF(AND($C10566&gt;=MAX(INDEX($C$1:$C$13701,MAX(1,ROW()-設定!$B$24)):INDEX($C$1:$C$13701,MAX(1,ROW()-1))),$C10566&gt;MAX(INDEX($C$1:$C$13701,MIN(13701,ROW()+1)):INDEX($C$1:$C$13701,MIN(13701,ROW()+設定!$B$24))),$C10566&gt;=設定!$B$32,$C10566&gt;=MAX(MIN(INDEX($C$1:$C$13701,MAX(1,ROW()-設定!$B$26)):INDEX($C$1:$C$13701,MAX(1,ROW()-1))),MIN(INDEX($C$1:$C$13701,MIN(13701,ROW()+1)):INDEX($C$1:$C$13701,MIN(13701,ROW()+設定!$B$26))))*10^(設定!$B$27/20)),1,0))</f>
        <v>0</v>
      </c>
      <c r="G10566" s="33" t="n">
        <f aca="false">$G10565+IF($F10566=1,1,0)</f>
        <v>5</v>
      </c>
      <c r="H10566" s="0" t="str">
        <f aca="false">IF($F10566=1,$G10566,"")</f>
        <v/>
      </c>
    </row>
    <row r="10567" customFormat="false" ht="15" hidden="false" customHeight="false" outlineLevel="0" collapsed="false">
      <c r="A10567" s="30" t="n">
        <v>1650.78125</v>
      </c>
      <c r="B10567" s="31" t="n">
        <v>10.9883</v>
      </c>
      <c r="C10567" s="32" t="n">
        <f aca="false">IF($A10567="","",IF(設定!$B$21="dB",10^($B10567/20),ABS($B10567)))</f>
        <v>3.54335772991071</v>
      </c>
      <c r="D10567" s="32" t="n">
        <f aca="false">IF($A10567="","",$A10567^2)</f>
        <v>2725078.73535156</v>
      </c>
      <c r="E10567" s="32" t="n">
        <f aca="false">IF($A10567="","",IF($C10567&lt;=0,"",1/$C10567^2))</f>
        <v>0.0796471059611805</v>
      </c>
      <c r="F10567" s="33" t="n">
        <f aca="false">IF(OR(ROW()-設定!$B$30&lt;2,ROW()+設定!$B$30&gt;13701,N($A10567)&lt;=0,N(INDEX($A$2:$A$13701,MIN(13700,MAX(1,ROW()-1+設定!$B$30))))&lt;=0,$A10567&lt;設定!$B$28,$A10567&gt;設定!$B$29),0,IF(AND($C10567&gt;=MAX(INDEX($C$1:$C$13701,MAX(1,ROW()-設定!$B$24)):INDEX($C$1:$C$13701,MAX(1,ROW()-1))),$C10567&gt;MAX(INDEX($C$1:$C$13701,MIN(13701,ROW()+1)):INDEX($C$1:$C$13701,MIN(13701,ROW()+設定!$B$24))),$C10567&gt;=設定!$B$32,$C10567&gt;=MAX(MIN(INDEX($C$1:$C$13701,MAX(1,ROW()-設定!$B$26)):INDEX($C$1:$C$13701,MAX(1,ROW()-1))),MIN(INDEX($C$1:$C$13701,MIN(13701,ROW()+1)):INDEX($C$1:$C$13701,MIN(13701,ROW()+設定!$B$26))))*10^(設定!$B$27/20)),1,0))</f>
        <v>0</v>
      </c>
      <c r="G10567" s="33" t="n">
        <f aca="false">$G10566+IF($F10567=1,1,0)</f>
        <v>5</v>
      </c>
      <c r="H10567" s="0" t="str">
        <f aca="false">IF($F10567=1,$G10567,"")</f>
        <v/>
      </c>
    </row>
    <row r="10568" customFormat="false" ht="15" hidden="false" customHeight="false" outlineLevel="0" collapsed="false">
      <c r="A10568" s="30" t="n">
        <v>1650.9375</v>
      </c>
      <c r="B10568" s="31" t="n">
        <v>11.0468</v>
      </c>
      <c r="C10568" s="32" t="n">
        <f aca="false">IF($A10568="","",IF(設定!$B$21="dB",10^($B10568/20),ABS($B10568)))</f>
        <v>3.56730300771613</v>
      </c>
      <c r="D10568" s="32" t="n">
        <f aca="false">IF($A10568="","",$A10568^2)</f>
        <v>2725594.62890625</v>
      </c>
      <c r="E10568" s="32" t="n">
        <f aca="false">IF($A10568="","",IF($C10568&lt;=0,"",1/$C10568^2))</f>
        <v>0.0785814430817646</v>
      </c>
      <c r="F10568" s="33" t="n">
        <f aca="false">IF(OR(ROW()-設定!$B$30&lt;2,ROW()+設定!$B$30&gt;13701,N($A10568)&lt;=0,N(INDEX($A$2:$A$13701,MIN(13700,MAX(1,ROW()-1+設定!$B$30))))&lt;=0,$A10568&lt;設定!$B$28,$A10568&gt;設定!$B$29),0,IF(AND($C10568&gt;=MAX(INDEX($C$1:$C$13701,MAX(1,ROW()-設定!$B$24)):INDEX($C$1:$C$13701,MAX(1,ROW()-1))),$C10568&gt;MAX(INDEX($C$1:$C$13701,MIN(13701,ROW()+1)):INDEX($C$1:$C$13701,MIN(13701,ROW()+設定!$B$24))),$C10568&gt;=設定!$B$32,$C10568&gt;=MAX(MIN(INDEX($C$1:$C$13701,MAX(1,ROW()-設定!$B$26)):INDEX($C$1:$C$13701,MAX(1,ROW()-1))),MIN(INDEX($C$1:$C$13701,MIN(13701,ROW()+1)):INDEX($C$1:$C$13701,MIN(13701,ROW()+設定!$B$26))))*10^(設定!$B$27/20)),1,0))</f>
        <v>0</v>
      </c>
      <c r="G10568" s="33" t="n">
        <f aca="false">$G10567+IF($F10568=1,1,0)</f>
        <v>5</v>
      </c>
      <c r="H10568" s="0" t="str">
        <f aca="false">IF($F10568=1,$G10568,"")</f>
        <v/>
      </c>
    </row>
    <row r="10569" customFormat="false" ht="15" hidden="false" customHeight="false" outlineLevel="0" collapsed="false">
      <c r="A10569" s="30" t="n">
        <v>1651.09375</v>
      </c>
      <c r="B10569" s="31" t="n">
        <v>10.9969</v>
      </c>
      <c r="C10569" s="32" t="n">
        <f aca="false">IF($A10569="","",IF(設定!$B$21="dB",10^($B10569/20),ABS($B10569)))</f>
        <v>3.54686778685385</v>
      </c>
      <c r="D10569" s="32" t="n">
        <f aca="false">IF($A10569="","",$A10569^2)</f>
        <v>2726110.57128906</v>
      </c>
      <c r="E10569" s="32" t="n">
        <f aca="false">IF($A10569="","",IF($C10569&lt;=0,"",1/$C10569^2))</f>
        <v>0.0794895429721673</v>
      </c>
      <c r="F10569" s="33" t="n">
        <f aca="false">IF(OR(ROW()-設定!$B$30&lt;2,ROW()+設定!$B$30&gt;13701,N($A10569)&lt;=0,N(INDEX($A$2:$A$13701,MIN(13700,MAX(1,ROW()-1+設定!$B$30))))&lt;=0,$A10569&lt;設定!$B$28,$A10569&gt;設定!$B$29),0,IF(AND($C10569&gt;=MAX(INDEX($C$1:$C$13701,MAX(1,ROW()-設定!$B$24)):INDEX($C$1:$C$13701,MAX(1,ROW()-1))),$C10569&gt;MAX(INDEX($C$1:$C$13701,MIN(13701,ROW()+1)):INDEX($C$1:$C$13701,MIN(13701,ROW()+設定!$B$24))),$C10569&gt;=設定!$B$32,$C10569&gt;=MAX(MIN(INDEX($C$1:$C$13701,MAX(1,ROW()-設定!$B$26)):INDEX($C$1:$C$13701,MAX(1,ROW()-1))),MIN(INDEX($C$1:$C$13701,MIN(13701,ROW()+1)):INDEX($C$1:$C$13701,MIN(13701,ROW()+設定!$B$26))))*10^(設定!$B$27/20)),1,0))</f>
        <v>0</v>
      </c>
      <c r="G10569" s="33" t="n">
        <f aca="false">$G10568+IF($F10569=1,1,0)</f>
        <v>5</v>
      </c>
      <c r="H10569" s="0" t="str">
        <f aca="false">IF($F10569=1,$G10569,"")</f>
        <v/>
      </c>
    </row>
    <row r="10570" customFormat="false" ht="15" hidden="false" customHeight="false" outlineLevel="0" collapsed="false">
      <c r="A10570" s="30" t="n">
        <v>1651.25</v>
      </c>
      <c r="B10570" s="31" t="n">
        <v>11.4055</v>
      </c>
      <c r="C10570" s="32" t="n">
        <f aca="false">IF($A10570="","",IF(設定!$B$21="dB",10^($B10570/20),ABS($B10570)))</f>
        <v>3.71770563754556</v>
      </c>
      <c r="D10570" s="32" t="n">
        <f aca="false">IF($A10570="","",$A10570^2)</f>
        <v>2726626.5625</v>
      </c>
      <c r="E10570" s="32" t="n">
        <f aca="false">IF($A10570="","",IF($C10570&lt;=0,"",1/$C10570^2))</f>
        <v>0.0723519099270413</v>
      </c>
      <c r="F10570" s="33" t="n">
        <f aca="false">IF(OR(ROW()-設定!$B$30&lt;2,ROW()+設定!$B$30&gt;13701,N($A10570)&lt;=0,N(INDEX($A$2:$A$13701,MIN(13700,MAX(1,ROW()-1+設定!$B$30))))&lt;=0,$A10570&lt;設定!$B$28,$A10570&gt;設定!$B$29),0,IF(AND($C10570&gt;=MAX(INDEX($C$1:$C$13701,MAX(1,ROW()-設定!$B$24)):INDEX($C$1:$C$13701,MAX(1,ROW()-1))),$C10570&gt;MAX(INDEX($C$1:$C$13701,MIN(13701,ROW()+1)):INDEX($C$1:$C$13701,MIN(13701,ROW()+設定!$B$24))),$C10570&gt;=設定!$B$32,$C10570&gt;=MAX(MIN(INDEX($C$1:$C$13701,MAX(1,ROW()-設定!$B$26)):INDEX($C$1:$C$13701,MAX(1,ROW()-1))),MIN(INDEX($C$1:$C$13701,MIN(13701,ROW()+1)):INDEX($C$1:$C$13701,MIN(13701,ROW()+設定!$B$26))))*10^(設定!$B$27/20)),1,0))</f>
        <v>0</v>
      </c>
      <c r="G10570" s="33" t="n">
        <f aca="false">$G10569+IF($F10570=1,1,0)</f>
        <v>5</v>
      </c>
      <c r="H10570" s="0" t="str">
        <f aca="false">IF($F10570=1,$G10570,"")</f>
        <v/>
      </c>
    </row>
    <row r="10571" customFormat="false" ht="15" hidden="false" customHeight="false" outlineLevel="0" collapsed="false">
      <c r="A10571" s="30" t="n">
        <v>1651.40625</v>
      </c>
      <c r="B10571" s="31" t="n">
        <v>11.2215</v>
      </c>
      <c r="C10571" s="32" t="n">
        <f aca="false">IF($A10571="","",IF(設定!$B$21="dB",10^($B10571/20),ABS($B10571)))</f>
        <v>3.63977887454368</v>
      </c>
      <c r="D10571" s="32" t="n">
        <f aca="false">IF($A10571="","",$A10571^2)</f>
        <v>2727142.60253906</v>
      </c>
      <c r="E10571" s="32" t="n">
        <f aca="false">IF($A10571="","",IF($C10571&lt;=0,"",1/$C10571^2))</f>
        <v>0.0754831473082659</v>
      </c>
      <c r="F10571" s="33" t="n">
        <f aca="false">IF(OR(ROW()-設定!$B$30&lt;2,ROW()+設定!$B$30&gt;13701,N($A10571)&lt;=0,N(INDEX($A$2:$A$13701,MIN(13700,MAX(1,ROW()-1+設定!$B$30))))&lt;=0,$A10571&lt;設定!$B$28,$A10571&gt;設定!$B$29),0,IF(AND($C10571&gt;=MAX(INDEX($C$1:$C$13701,MAX(1,ROW()-設定!$B$24)):INDEX($C$1:$C$13701,MAX(1,ROW()-1))),$C10571&gt;MAX(INDEX($C$1:$C$13701,MIN(13701,ROW()+1)):INDEX($C$1:$C$13701,MIN(13701,ROW()+設定!$B$24))),$C10571&gt;=設定!$B$32,$C10571&gt;=MAX(MIN(INDEX($C$1:$C$13701,MAX(1,ROW()-設定!$B$26)):INDEX($C$1:$C$13701,MAX(1,ROW()-1))),MIN(INDEX($C$1:$C$13701,MIN(13701,ROW()+1)):INDEX($C$1:$C$13701,MIN(13701,ROW()+設定!$B$26))))*10^(設定!$B$27/20)),1,0))</f>
        <v>0</v>
      </c>
      <c r="G10571" s="33" t="n">
        <f aca="false">$G10570+IF($F10571=1,1,0)</f>
        <v>5</v>
      </c>
      <c r="H10571" s="0" t="str">
        <f aca="false">IF($F10571=1,$G10571,"")</f>
        <v/>
      </c>
    </row>
    <row r="10572" customFormat="false" ht="15" hidden="false" customHeight="false" outlineLevel="0" collapsed="false">
      <c r="A10572" s="30" t="n">
        <v>1651.5625</v>
      </c>
      <c r="B10572" s="31" t="n">
        <v>11.2827</v>
      </c>
      <c r="C10572" s="32" t="n">
        <f aca="false">IF($A10572="","",IF(設定!$B$21="dB",10^($B10572/20),ABS($B10572)))</f>
        <v>3.66551499102648</v>
      </c>
      <c r="D10572" s="32" t="n">
        <f aca="false">IF($A10572="","",$A10572^2)</f>
        <v>2727658.69140625</v>
      </c>
      <c r="E10572" s="32" t="n">
        <f aca="false">IF($A10572="","",IF($C10572&lt;=0,"",1/$C10572^2))</f>
        <v>0.0744269119438564</v>
      </c>
      <c r="F10572" s="33" t="n">
        <f aca="false">IF(OR(ROW()-設定!$B$30&lt;2,ROW()+設定!$B$30&gt;13701,N($A10572)&lt;=0,N(INDEX($A$2:$A$13701,MIN(13700,MAX(1,ROW()-1+設定!$B$30))))&lt;=0,$A10572&lt;設定!$B$28,$A10572&gt;設定!$B$29),0,IF(AND($C10572&gt;=MAX(INDEX($C$1:$C$13701,MAX(1,ROW()-設定!$B$24)):INDEX($C$1:$C$13701,MAX(1,ROW()-1))),$C10572&gt;MAX(INDEX($C$1:$C$13701,MIN(13701,ROW()+1)):INDEX($C$1:$C$13701,MIN(13701,ROW()+設定!$B$24))),$C10572&gt;=設定!$B$32,$C10572&gt;=MAX(MIN(INDEX($C$1:$C$13701,MAX(1,ROW()-設定!$B$26)):INDEX($C$1:$C$13701,MAX(1,ROW()-1))),MIN(INDEX($C$1:$C$13701,MIN(13701,ROW()+1)):INDEX($C$1:$C$13701,MIN(13701,ROW()+設定!$B$26))))*10^(設定!$B$27/20)),1,0))</f>
        <v>0</v>
      </c>
      <c r="G10572" s="33" t="n">
        <f aca="false">$G10571+IF($F10572=1,1,0)</f>
        <v>5</v>
      </c>
      <c r="H10572" s="0" t="str">
        <f aca="false">IF($F10572=1,$G10572,"")</f>
        <v/>
      </c>
    </row>
    <row r="10573" customFormat="false" ht="15" hidden="false" customHeight="false" outlineLevel="0" collapsed="false">
      <c r="A10573" s="30" t="n">
        <v>1651.71875</v>
      </c>
      <c r="B10573" s="31" t="n">
        <v>11.3175</v>
      </c>
      <c r="C10573" s="32" t="n">
        <f aca="false">IF($A10573="","",IF(設定!$B$21="dB",10^($B10573/20),ABS($B10573)))</f>
        <v>3.68023032853492</v>
      </c>
      <c r="D10573" s="32" t="n">
        <f aca="false">IF($A10573="","",$A10573^2)</f>
        <v>2728174.82910156</v>
      </c>
      <c r="E10573" s="32" t="n">
        <f aca="false">IF($A10573="","",IF($C10573&lt;=0,"",1/$C10573^2))</f>
        <v>0.0738329124231809</v>
      </c>
      <c r="F10573" s="33" t="n">
        <f aca="false">IF(OR(ROW()-設定!$B$30&lt;2,ROW()+設定!$B$30&gt;13701,N($A10573)&lt;=0,N(INDEX($A$2:$A$13701,MIN(13700,MAX(1,ROW()-1+設定!$B$30))))&lt;=0,$A10573&lt;設定!$B$28,$A10573&gt;設定!$B$29),0,IF(AND($C10573&gt;=MAX(INDEX($C$1:$C$13701,MAX(1,ROW()-設定!$B$24)):INDEX($C$1:$C$13701,MAX(1,ROW()-1))),$C10573&gt;MAX(INDEX($C$1:$C$13701,MIN(13701,ROW()+1)):INDEX($C$1:$C$13701,MIN(13701,ROW()+設定!$B$24))),$C10573&gt;=設定!$B$32,$C10573&gt;=MAX(MIN(INDEX($C$1:$C$13701,MAX(1,ROW()-設定!$B$26)):INDEX($C$1:$C$13701,MAX(1,ROW()-1))),MIN(INDEX($C$1:$C$13701,MIN(13701,ROW()+1)):INDEX($C$1:$C$13701,MIN(13701,ROW()+設定!$B$26))))*10^(設定!$B$27/20)),1,0))</f>
        <v>0</v>
      </c>
      <c r="G10573" s="33" t="n">
        <f aca="false">$G10572+IF($F10573=1,1,0)</f>
        <v>5</v>
      </c>
      <c r="H10573" s="0" t="str">
        <f aca="false">IF($F10573=1,$G10573,"")</f>
        <v/>
      </c>
    </row>
    <row r="10574" customFormat="false" ht="15" hidden="false" customHeight="false" outlineLevel="0" collapsed="false">
      <c r="A10574" s="30" t="n">
        <v>1651.875</v>
      </c>
      <c r="B10574" s="31" t="n">
        <v>11.5372</v>
      </c>
      <c r="C10574" s="32" t="n">
        <f aca="false">IF($A10574="","",IF(設定!$B$21="dB",10^($B10574/20),ABS($B10574)))</f>
        <v>3.77450495647662</v>
      </c>
      <c r="D10574" s="32" t="n">
        <f aca="false">IF($A10574="","",$A10574^2)</f>
        <v>2728691.015625</v>
      </c>
      <c r="E10574" s="32" t="n">
        <f aca="false">IF($A10574="","",IF($C10574&lt;=0,"",1/$C10574^2))</f>
        <v>0.0701907689181644</v>
      </c>
      <c r="F10574" s="33" t="n">
        <f aca="false">IF(OR(ROW()-設定!$B$30&lt;2,ROW()+設定!$B$30&gt;13701,N($A10574)&lt;=0,N(INDEX($A$2:$A$13701,MIN(13700,MAX(1,ROW()-1+設定!$B$30))))&lt;=0,$A10574&lt;設定!$B$28,$A10574&gt;設定!$B$29),0,IF(AND($C10574&gt;=MAX(INDEX($C$1:$C$13701,MAX(1,ROW()-設定!$B$24)):INDEX($C$1:$C$13701,MAX(1,ROW()-1))),$C10574&gt;MAX(INDEX($C$1:$C$13701,MIN(13701,ROW()+1)):INDEX($C$1:$C$13701,MIN(13701,ROW()+設定!$B$24))),$C10574&gt;=設定!$B$32,$C10574&gt;=MAX(MIN(INDEX($C$1:$C$13701,MAX(1,ROW()-設定!$B$26)):INDEX($C$1:$C$13701,MAX(1,ROW()-1))),MIN(INDEX($C$1:$C$13701,MIN(13701,ROW()+1)):INDEX($C$1:$C$13701,MIN(13701,ROW()+設定!$B$26))))*10^(設定!$B$27/20)),1,0))</f>
        <v>0</v>
      </c>
      <c r="G10574" s="33" t="n">
        <f aca="false">$G10573+IF($F10574=1,1,0)</f>
        <v>5</v>
      </c>
      <c r="H10574" s="0" t="str">
        <f aca="false">IF($F10574=1,$G10574,"")</f>
        <v/>
      </c>
    </row>
    <row r="10575" customFormat="false" ht="15" hidden="false" customHeight="false" outlineLevel="0" collapsed="false">
      <c r="A10575" s="30" t="n">
        <v>1652.03125</v>
      </c>
      <c r="B10575" s="31" t="n">
        <v>11.2911</v>
      </c>
      <c r="C10575" s="32" t="n">
        <f aca="false">IF($A10575="","",IF(設定!$B$21="dB",10^($B10575/20),ABS($B10575)))</f>
        <v>3.66906157294859</v>
      </c>
      <c r="D10575" s="32" t="n">
        <f aca="false">IF($A10575="","",$A10575^2)</f>
        <v>2729207.25097656</v>
      </c>
      <c r="E10575" s="32" t="n">
        <f aca="false">IF($A10575="","",IF($C10575&lt;=0,"",1/$C10575^2))</f>
        <v>0.074283096660115</v>
      </c>
      <c r="F10575" s="33" t="n">
        <f aca="false">IF(OR(ROW()-設定!$B$30&lt;2,ROW()+設定!$B$30&gt;13701,N($A10575)&lt;=0,N(INDEX($A$2:$A$13701,MIN(13700,MAX(1,ROW()-1+設定!$B$30))))&lt;=0,$A10575&lt;設定!$B$28,$A10575&gt;設定!$B$29),0,IF(AND($C10575&gt;=MAX(INDEX($C$1:$C$13701,MAX(1,ROW()-設定!$B$24)):INDEX($C$1:$C$13701,MAX(1,ROW()-1))),$C10575&gt;MAX(INDEX($C$1:$C$13701,MIN(13701,ROW()+1)):INDEX($C$1:$C$13701,MIN(13701,ROW()+設定!$B$24))),$C10575&gt;=設定!$B$32,$C10575&gt;=MAX(MIN(INDEX($C$1:$C$13701,MAX(1,ROW()-設定!$B$26)):INDEX($C$1:$C$13701,MAX(1,ROW()-1))),MIN(INDEX($C$1:$C$13701,MIN(13701,ROW()+1)):INDEX($C$1:$C$13701,MIN(13701,ROW()+設定!$B$26))))*10^(設定!$B$27/20)),1,0))</f>
        <v>0</v>
      </c>
      <c r="G10575" s="33" t="n">
        <f aca="false">$G10574+IF($F10575=1,1,0)</f>
        <v>5</v>
      </c>
      <c r="H10575" s="0" t="str">
        <f aca="false">IF($F10575=1,$G10575,"")</f>
        <v/>
      </c>
    </row>
    <row r="10576" customFormat="false" ht="15" hidden="false" customHeight="false" outlineLevel="0" collapsed="false">
      <c r="A10576" s="30" t="n">
        <v>1652.1875</v>
      </c>
      <c r="B10576" s="31" t="n">
        <v>11.505</v>
      </c>
      <c r="C10576" s="32" t="n">
        <f aca="false">IF($A10576="","",IF(設定!$B$21="dB",10^($B10576/20),ABS($B10576)))</f>
        <v>3.76053815971884</v>
      </c>
      <c r="D10576" s="32" t="n">
        <f aca="false">IF($A10576="","",$A10576^2)</f>
        <v>2729723.53515625</v>
      </c>
      <c r="E10576" s="32" t="n">
        <f aca="false">IF($A10576="","",IF($C10576&lt;=0,"",1/$C10576^2))</f>
        <v>0.0707131200681301</v>
      </c>
      <c r="F10576" s="33" t="n">
        <f aca="false">IF(OR(ROW()-設定!$B$30&lt;2,ROW()+設定!$B$30&gt;13701,N($A10576)&lt;=0,N(INDEX($A$2:$A$13701,MIN(13700,MAX(1,ROW()-1+設定!$B$30))))&lt;=0,$A10576&lt;設定!$B$28,$A10576&gt;設定!$B$29),0,IF(AND($C10576&gt;=MAX(INDEX($C$1:$C$13701,MAX(1,ROW()-設定!$B$24)):INDEX($C$1:$C$13701,MAX(1,ROW()-1))),$C10576&gt;MAX(INDEX($C$1:$C$13701,MIN(13701,ROW()+1)):INDEX($C$1:$C$13701,MIN(13701,ROW()+設定!$B$24))),$C10576&gt;=設定!$B$32,$C10576&gt;=MAX(MIN(INDEX($C$1:$C$13701,MAX(1,ROW()-設定!$B$26)):INDEX($C$1:$C$13701,MAX(1,ROW()-1))),MIN(INDEX($C$1:$C$13701,MIN(13701,ROW()+1)):INDEX($C$1:$C$13701,MIN(13701,ROW()+設定!$B$26))))*10^(設定!$B$27/20)),1,0))</f>
        <v>0</v>
      </c>
      <c r="G10576" s="33" t="n">
        <f aca="false">$G10575+IF($F10576=1,1,0)</f>
        <v>5</v>
      </c>
      <c r="H10576" s="0" t="str">
        <f aca="false">IF($F10576=1,$G10576,"")</f>
        <v/>
      </c>
    </row>
    <row r="10577" customFormat="false" ht="15" hidden="false" customHeight="false" outlineLevel="0" collapsed="false">
      <c r="A10577" s="30" t="n">
        <v>1652.34375</v>
      </c>
      <c r="B10577" s="31" t="n">
        <v>11.4387</v>
      </c>
      <c r="C10577" s="32" t="n">
        <f aca="false">IF($A10577="","",IF(設定!$B$21="dB",10^($B10577/20),ABS($B10577)))</f>
        <v>3.73194298359806</v>
      </c>
      <c r="D10577" s="32" t="n">
        <f aca="false">IF($A10577="","",$A10577^2)</f>
        <v>2730239.86816406</v>
      </c>
      <c r="E10577" s="32" t="n">
        <f aca="false">IF($A10577="","",IF($C10577&lt;=0,"",1/$C10577^2))</f>
        <v>0.071800918514904</v>
      </c>
      <c r="F10577" s="33" t="n">
        <f aca="false">IF(OR(ROW()-設定!$B$30&lt;2,ROW()+設定!$B$30&gt;13701,N($A10577)&lt;=0,N(INDEX($A$2:$A$13701,MIN(13700,MAX(1,ROW()-1+設定!$B$30))))&lt;=0,$A10577&lt;設定!$B$28,$A10577&gt;設定!$B$29),0,IF(AND($C10577&gt;=MAX(INDEX($C$1:$C$13701,MAX(1,ROW()-設定!$B$24)):INDEX($C$1:$C$13701,MAX(1,ROW()-1))),$C10577&gt;MAX(INDEX($C$1:$C$13701,MIN(13701,ROW()+1)):INDEX($C$1:$C$13701,MIN(13701,ROW()+設定!$B$24))),$C10577&gt;=設定!$B$32,$C10577&gt;=MAX(MIN(INDEX($C$1:$C$13701,MAX(1,ROW()-設定!$B$26)):INDEX($C$1:$C$13701,MAX(1,ROW()-1))),MIN(INDEX($C$1:$C$13701,MIN(13701,ROW()+1)):INDEX($C$1:$C$13701,MIN(13701,ROW()+設定!$B$26))))*10^(設定!$B$27/20)),1,0))</f>
        <v>0</v>
      </c>
      <c r="G10577" s="33" t="n">
        <f aca="false">$G10576+IF($F10577=1,1,0)</f>
        <v>5</v>
      </c>
      <c r="H10577" s="0" t="str">
        <f aca="false">IF($F10577=1,$G10577,"")</f>
        <v/>
      </c>
    </row>
    <row r="10578" customFormat="false" ht="15" hidden="false" customHeight="false" outlineLevel="0" collapsed="false">
      <c r="A10578" s="30" t="n">
        <v>1652.5</v>
      </c>
      <c r="B10578" s="31" t="n">
        <v>11.4179</v>
      </c>
      <c r="C10578" s="32" t="n">
        <f aca="false">IF($A10578="","",IF(設定!$B$21="dB",10^($B10578/20),ABS($B10578)))</f>
        <v>3.72301683460362</v>
      </c>
      <c r="D10578" s="32" t="n">
        <f aca="false">IF($A10578="","",$A10578^2)</f>
        <v>2730756.25</v>
      </c>
      <c r="E10578" s="32" t="n">
        <f aca="false">IF($A10578="","",IF($C10578&lt;=0,"",1/$C10578^2))</f>
        <v>0.0721456249878619</v>
      </c>
      <c r="F10578" s="33" t="n">
        <f aca="false">IF(OR(ROW()-設定!$B$30&lt;2,ROW()+設定!$B$30&gt;13701,N($A10578)&lt;=0,N(INDEX($A$2:$A$13701,MIN(13700,MAX(1,ROW()-1+設定!$B$30))))&lt;=0,$A10578&lt;設定!$B$28,$A10578&gt;設定!$B$29),0,IF(AND($C10578&gt;=MAX(INDEX($C$1:$C$13701,MAX(1,ROW()-設定!$B$24)):INDEX($C$1:$C$13701,MAX(1,ROW()-1))),$C10578&gt;MAX(INDEX($C$1:$C$13701,MIN(13701,ROW()+1)):INDEX($C$1:$C$13701,MIN(13701,ROW()+設定!$B$24))),$C10578&gt;=設定!$B$32,$C10578&gt;=MAX(MIN(INDEX($C$1:$C$13701,MAX(1,ROW()-設定!$B$26)):INDEX($C$1:$C$13701,MAX(1,ROW()-1))),MIN(INDEX($C$1:$C$13701,MIN(13701,ROW()+1)):INDEX($C$1:$C$13701,MIN(13701,ROW()+設定!$B$26))))*10^(設定!$B$27/20)),1,0))</f>
        <v>0</v>
      </c>
      <c r="G10578" s="33" t="n">
        <f aca="false">$G10577+IF($F10578=1,1,0)</f>
        <v>5</v>
      </c>
      <c r="H10578" s="0" t="str">
        <f aca="false">IF($F10578=1,$G10578,"")</f>
        <v/>
      </c>
    </row>
    <row r="10579" customFormat="false" ht="15" hidden="false" customHeight="false" outlineLevel="0" collapsed="false">
      <c r="A10579" s="30" t="n">
        <v>1652.65625</v>
      </c>
      <c r="B10579" s="31" t="n">
        <v>11.2527</v>
      </c>
      <c r="C10579" s="32" t="n">
        <f aca="false">IF($A10579="","",IF(設定!$B$21="dB",10^($B10579/20),ABS($B10579)))</f>
        <v>3.65287658907261</v>
      </c>
      <c r="D10579" s="32" t="n">
        <f aca="false">IF($A10579="","",$A10579^2)</f>
        <v>2731272.68066406</v>
      </c>
      <c r="E10579" s="32" t="n">
        <f aca="false">IF($A10579="","",IF($C10579&lt;=0,"",1/$C10579^2))</f>
        <v>0.0749428146511136</v>
      </c>
      <c r="F10579" s="33" t="n">
        <f aca="false">IF(OR(ROW()-設定!$B$30&lt;2,ROW()+設定!$B$30&gt;13701,N($A10579)&lt;=0,N(INDEX($A$2:$A$13701,MIN(13700,MAX(1,ROW()-1+設定!$B$30))))&lt;=0,$A10579&lt;設定!$B$28,$A10579&gt;設定!$B$29),0,IF(AND($C10579&gt;=MAX(INDEX($C$1:$C$13701,MAX(1,ROW()-設定!$B$24)):INDEX($C$1:$C$13701,MAX(1,ROW()-1))),$C10579&gt;MAX(INDEX($C$1:$C$13701,MIN(13701,ROW()+1)):INDEX($C$1:$C$13701,MIN(13701,ROW()+設定!$B$24))),$C10579&gt;=設定!$B$32,$C10579&gt;=MAX(MIN(INDEX($C$1:$C$13701,MAX(1,ROW()-設定!$B$26)):INDEX($C$1:$C$13701,MAX(1,ROW()-1))),MIN(INDEX($C$1:$C$13701,MIN(13701,ROW()+1)):INDEX($C$1:$C$13701,MIN(13701,ROW()+設定!$B$26))))*10^(設定!$B$27/20)),1,0))</f>
        <v>0</v>
      </c>
      <c r="G10579" s="33" t="n">
        <f aca="false">$G10578+IF($F10579=1,1,0)</f>
        <v>5</v>
      </c>
      <c r="H10579" s="0" t="str">
        <f aca="false">IF($F10579=1,$G10579,"")</f>
        <v/>
      </c>
    </row>
    <row r="10580" customFormat="false" ht="15" hidden="false" customHeight="false" outlineLevel="0" collapsed="false">
      <c r="A10580" s="30" t="n">
        <v>1652.8125</v>
      </c>
      <c r="B10580" s="31" t="n">
        <v>11.5862</v>
      </c>
      <c r="C10580" s="32" t="n">
        <f aca="false">IF($A10580="","",IF(設定!$B$21="dB",10^($B10580/20),ABS($B10580)))</f>
        <v>3.79585837188808</v>
      </c>
      <c r="D10580" s="32" t="n">
        <f aca="false">IF($A10580="","",$A10580^2)</f>
        <v>2731789.16015625</v>
      </c>
      <c r="E10580" s="32" t="n">
        <f aca="false">IF($A10580="","",IF($C10580&lt;=0,"",1/$C10580^2))</f>
        <v>0.0694032806866485</v>
      </c>
      <c r="F10580" s="33" t="n">
        <f aca="false">IF(OR(ROW()-設定!$B$30&lt;2,ROW()+設定!$B$30&gt;13701,N($A10580)&lt;=0,N(INDEX($A$2:$A$13701,MIN(13700,MAX(1,ROW()-1+設定!$B$30))))&lt;=0,$A10580&lt;設定!$B$28,$A10580&gt;設定!$B$29),0,IF(AND($C10580&gt;=MAX(INDEX($C$1:$C$13701,MAX(1,ROW()-設定!$B$24)):INDEX($C$1:$C$13701,MAX(1,ROW()-1))),$C10580&gt;MAX(INDEX($C$1:$C$13701,MIN(13701,ROW()+1)):INDEX($C$1:$C$13701,MIN(13701,ROW()+設定!$B$24))),$C10580&gt;=設定!$B$32,$C10580&gt;=MAX(MIN(INDEX($C$1:$C$13701,MAX(1,ROW()-設定!$B$26)):INDEX($C$1:$C$13701,MAX(1,ROW()-1))),MIN(INDEX($C$1:$C$13701,MIN(13701,ROW()+1)):INDEX($C$1:$C$13701,MIN(13701,ROW()+設定!$B$26))))*10^(設定!$B$27/20)),1,0))</f>
        <v>0</v>
      </c>
      <c r="G10580" s="33" t="n">
        <f aca="false">$G10579+IF($F10580=1,1,0)</f>
        <v>5</v>
      </c>
      <c r="H10580" s="0" t="str">
        <f aca="false">IF($F10580=1,$G10580,"")</f>
        <v/>
      </c>
    </row>
    <row r="10581" customFormat="false" ht="15" hidden="false" customHeight="false" outlineLevel="0" collapsed="false">
      <c r="A10581" s="30" t="n">
        <v>1652.96875</v>
      </c>
      <c r="B10581" s="31" t="n">
        <v>11.4352</v>
      </c>
      <c r="C10581" s="32" t="n">
        <f aca="false">IF($A10581="","",IF(設定!$B$21="dB",10^($B10581/20),ABS($B10581)))</f>
        <v>3.730439491187</v>
      </c>
      <c r="D10581" s="32" t="n">
        <f aca="false">IF($A10581="","",$A10581^2)</f>
        <v>2732305.68847656</v>
      </c>
      <c r="E10581" s="32" t="n">
        <f aca="false">IF($A10581="","",IF($C10581&lt;=0,"",1/$C10581^2))</f>
        <v>0.0718588065415121</v>
      </c>
      <c r="F10581" s="33" t="n">
        <f aca="false">IF(OR(ROW()-設定!$B$30&lt;2,ROW()+設定!$B$30&gt;13701,N($A10581)&lt;=0,N(INDEX($A$2:$A$13701,MIN(13700,MAX(1,ROW()-1+設定!$B$30))))&lt;=0,$A10581&lt;設定!$B$28,$A10581&gt;設定!$B$29),0,IF(AND($C10581&gt;=MAX(INDEX($C$1:$C$13701,MAX(1,ROW()-設定!$B$24)):INDEX($C$1:$C$13701,MAX(1,ROW()-1))),$C10581&gt;MAX(INDEX($C$1:$C$13701,MIN(13701,ROW()+1)):INDEX($C$1:$C$13701,MIN(13701,ROW()+設定!$B$24))),$C10581&gt;=設定!$B$32,$C10581&gt;=MAX(MIN(INDEX($C$1:$C$13701,MAX(1,ROW()-設定!$B$26)):INDEX($C$1:$C$13701,MAX(1,ROW()-1))),MIN(INDEX($C$1:$C$13701,MIN(13701,ROW()+1)):INDEX($C$1:$C$13701,MIN(13701,ROW()+設定!$B$26))))*10^(設定!$B$27/20)),1,0))</f>
        <v>0</v>
      </c>
      <c r="G10581" s="33" t="n">
        <f aca="false">$G10580+IF($F10581=1,1,0)</f>
        <v>5</v>
      </c>
      <c r="H10581" s="0" t="str">
        <f aca="false">IF($F10581=1,$G10581,"")</f>
        <v/>
      </c>
    </row>
    <row r="10582" customFormat="false" ht="15" hidden="false" customHeight="false" outlineLevel="0" collapsed="false">
      <c r="A10582" s="30" t="n">
        <v>1653.125</v>
      </c>
      <c r="B10582" s="31" t="n">
        <v>11.4934</v>
      </c>
      <c r="C10582" s="32" t="n">
        <f aca="false">IF($A10582="","",IF(設定!$B$21="dB",10^($B10582/20),ABS($B10582)))</f>
        <v>3.75551931551363</v>
      </c>
      <c r="D10582" s="32" t="n">
        <f aca="false">IF($A10582="","",$A10582^2)</f>
        <v>2732822.265625</v>
      </c>
      <c r="E10582" s="32" t="n">
        <f aca="false">IF($A10582="","",IF($C10582&lt;=0,"",1/$C10582^2))</f>
        <v>0.0709022471871673</v>
      </c>
      <c r="F10582" s="33" t="n">
        <f aca="false">IF(OR(ROW()-設定!$B$30&lt;2,ROW()+設定!$B$30&gt;13701,N($A10582)&lt;=0,N(INDEX($A$2:$A$13701,MIN(13700,MAX(1,ROW()-1+設定!$B$30))))&lt;=0,$A10582&lt;設定!$B$28,$A10582&gt;設定!$B$29),0,IF(AND($C10582&gt;=MAX(INDEX($C$1:$C$13701,MAX(1,ROW()-設定!$B$24)):INDEX($C$1:$C$13701,MAX(1,ROW()-1))),$C10582&gt;MAX(INDEX($C$1:$C$13701,MIN(13701,ROW()+1)):INDEX($C$1:$C$13701,MIN(13701,ROW()+設定!$B$24))),$C10582&gt;=設定!$B$32,$C10582&gt;=MAX(MIN(INDEX($C$1:$C$13701,MAX(1,ROW()-設定!$B$26)):INDEX($C$1:$C$13701,MAX(1,ROW()-1))),MIN(INDEX($C$1:$C$13701,MIN(13701,ROW()+1)):INDEX($C$1:$C$13701,MIN(13701,ROW()+設定!$B$26))))*10^(設定!$B$27/20)),1,0))</f>
        <v>0</v>
      </c>
      <c r="G10582" s="33" t="n">
        <f aca="false">$G10581+IF($F10582=1,1,0)</f>
        <v>5</v>
      </c>
      <c r="H10582" s="0" t="str">
        <f aca="false">IF($F10582=1,$G10582,"")</f>
        <v/>
      </c>
    </row>
    <row r="10583" customFormat="false" ht="15" hidden="false" customHeight="false" outlineLevel="0" collapsed="false">
      <c r="A10583" s="30" t="n">
        <v>1653.28125</v>
      </c>
      <c r="B10583" s="31" t="n">
        <v>11.5946</v>
      </c>
      <c r="C10583" s="32" t="n">
        <f aca="false">IF($A10583="","",IF(設定!$B$21="dB",10^($B10583/20),ABS($B10583)))</f>
        <v>3.7995310680068</v>
      </c>
      <c r="D10583" s="32" t="n">
        <f aca="false">IF($A10583="","",$A10583^2)</f>
        <v>2733338.89160156</v>
      </c>
      <c r="E10583" s="32" t="n">
        <f aca="false">IF($A10583="","",IF($C10583&lt;=0,"",1/$C10583^2))</f>
        <v>0.069269172576506</v>
      </c>
      <c r="F10583" s="33" t="n">
        <f aca="false">IF(OR(ROW()-設定!$B$30&lt;2,ROW()+設定!$B$30&gt;13701,N($A10583)&lt;=0,N(INDEX($A$2:$A$13701,MIN(13700,MAX(1,ROW()-1+設定!$B$30))))&lt;=0,$A10583&lt;設定!$B$28,$A10583&gt;設定!$B$29),0,IF(AND($C10583&gt;=MAX(INDEX($C$1:$C$13701,MAX(1,ROW()-設定!$B$24)):INDEX($C$1:$C$13701,MAX(1,ROW()-1))),$C10583&gt;MAX(INDEX($C$1:$C$13701,MIN(13701,ROW()+1)):INDEX($C$1:$C$13701,MIN(13701,ROW()+設定!$B$24))),$C10583&gt;=設定!$B$32,$C10583&gt;=MAX(MIN(INDEX($C$1:$C$13701,MAX(1,ROW()-設定!$B$26)):INDEX($C$1:$C$13701,MAX(1,ROW()-1))),MIN(INDEX($C$1:$C$13701,MIN(13701,ROW()+1)):INDEX($C$1:$C$13701,MIN(13701,ROW()+設定!$B$26))))*10^(設定!$B$27/20)),1,0))</f>
        <v>0</v>
      </c>
      <c r="G10583" s="33" t="n">
        <f aca="false">$G10582+IF($F10583=1,1,0)</f>
        <v>5</v>
      </c>
      <c r="H10583" s="0" t="str">
        <f aca="false">IF($F10583=1,$G10583,"")</f>
        <v/>
      </c>
    </row>
    <row r="10584" customFormat="false" ht="15" hidden="false" customHeight="false" outlineLevel="0" collapsed="false">
      <c r="A10584" s="30" t="n">
        <v>1653.4375</v>
      </c>
      <c r="B10584" s="31" t="n">
        <v>11.6079</v>
      </c>
      <c r="C10584" s="32" t="n">
        <f aca="false">IF($A10584="","",IF(設定!$B$21="dB",10^($B10584/20),ABS($B10584)))</f>
        <v>3.80535343902438</v>
      </c>
      <c r="D10584" s="32" t="n">
        <f aca="false">IF($A10584="","",$A10584^2)</f>
        <v>2733855.56640625</v>
      </c>
      <c r="E10584" s="32" t="n">
        <f aca="false">IF($A10584="","",IF($C10584&lt;=0,"",1/$C10584^2))</f>
        <v>0.0690573645082425</v>
      </c>
      <c r="F10584" s="33" t="n">
        <f aca="false">IF(OR(ROW()-設定!$B$30&lt;2,ROW()+設定!$B$30&gt;13701,N($A10584)&lt;=0,N(INDEX($A$2:$A$13701,MIN(13700,MAX(1,ROW()-1+設定!$B$30))))&lt;=0,$A10584&lt;設定!$B$28,$A10584&gt;設定!$B$29),0,IF(AND($C10584&gt;=MAX(INDEX($C$1:$C$13701,MAX(1,ROW()-設定!$B$24)):INDEX($C$1:$C$13701,MAX(1,ROW()-1))),$C10584&gt;MAX(INDEX($C$1:$C$13701,MIN(13701,ROW()+1)):INDEX($C$1:$C$13701,MIN(13701,ROW()+設定!$B$24))),$C10584&gt;=設定!$B$32,$C10584&gt;=MAX(MIN(INDEX($C$1:$C$13701,MAX(1,ROW()-設定!$B$26)):INDEX($C$1:$C$13701,MAX(1,ROW()-1))),MIN(INDEX($C$1:$C$13701,MIN(13701,ROW()+1)):INDEX($C$1:$C$13701,MIN(13701,ROW()+設定!$B$26))))*10^(設定!$B$27/20)),1,0))</f>
        <v>0</v>
      </c>
      <c r="G10584" s="33" t="n">
        <f aca="false">$G10583+IF($F10584=1,1,0)</f>
        <v>5</v>
      </c>
      <c r="H10584" s="0" t="str">
        <f aca="false">IF($F10584=1,$G10584,"")</f>
        <v/>
      </c>
    </row>
    <row r="10585" customFormat="false" ht="15" hidden="false" customHeight="false" outlineLevel="0" collapsed="false">
      <c r="A10585" s="30" t="n">
        <v>1653.59375</v>
      </c>
      <c r="B10585" s="31" t="n">
        <v>11.7447</v>
      </c>
      <c r="C10585" s="32" t="n">
        <f aca="false">IF($A10585="","",IF(設定!$B$21="dB",10^($B10585/20),ABS($B10585)))</f>
        <v>3.86576099695702</v>
      </c>
      <c r="D10585" s="32" t="n">
        <f aca="false">IF($A10585="","",$A10585^2)</f>
        <v>2734372.29003906</v>
      </c>
      <c r="E10585" s="32" t="n">
        <f aca="false">IF($A10585="","",IF($C10585&lt;=0,"",1/$C10585^2))</f>
        <v>0.0669160042387531</v>
      </c>
      <c r="F10585" s="33" t="n">
        <f aca="false">IF(OR(ROW()-設定!$B$30&lt;2,ROW()+設定!$B$30&gt;13701,N($A10585)&lt;=0,N(INDEX($A$2:$A$13701,MIN(13700,MAX(1,ROW()-1+設定!$B$30))))&lt;=0,$A10585&lt;設定!$B$28,$A10585&gt;設定!$B$29),0,IF(AND($C10585&gt;=MAX(INDEX($C$1:$C$13701,MAX(1,ROW()-設定!$B$24)):INDEX($C$1:$C$13701,MAX(1,ROW()-1))),$C10585&gt;MAX(INDEX($C$1:$C$13701,MIN(13701,ROW()+1)):INDEX($C$1:$C$13701,MIN(13701,ROW()+設定!$B$24))),$C10585&gt;=設定!$B$32,$C10585&gt;=MAX(MIN(INDEX($C$1:$C$13701,MAX(1,ROW()-設定!$B$26)):INDEX($C$1:$C$13701,MAX(1,ROW()-1))),MIN(INDEX($C$1:$C$13701,MIN(13701,ROW()+1)):INDEX($C$1:$C$13701,MIN(13701,ROW()+設定!$B$26))))*10^(設定!$B$27/20)),1,0))</f>
        <v>0</v>
      </c>
      <c r="G10585" s="33" t="n">
        <f aca="false">$G10584+IF($F10585=1,1,0)</f>
        <v>5</v>
      </c>
      <c r="H10585" s="0" t="str">
        <f aca="false">IF($F10585=1,$G10585,"")</f>
        <v/>
      </c>
    </row>
    <row r="10586" customFormat="false" ht="15" hidden="false" customHeight="false" outlineLevel="0" collapsed="false">
      <c r="A10586" s="30" t="n">
        <v>1653.75</v>
      </c>
      <c r="B10586" s="31" t="n">
        <v>11.5804</v>
      </c>
      <c r="C10586" s="32" t="n">
        <f aca="false">IF($A10586="","",IF(設定!$B$21="dB",10^($B10586/20),ABS($B10586)))</f>
        <v>3.79332453476505</v>
      </c>
      <c r="D10586" s="32" t="n">
        <f aca="false">IF($A10586="","",$A10586^2)</f>
        <v>2734889.0625</v>
      </c>
      <c r="E10586" s="32" t="n">
        <f aca="false">IF($A10586="","",IF($C10586&lt;=0,"",1/$C10586^2))</f>
        <v>0.0694960306431347</v>
      </c>
      <c r="F10586" s="33" t="n">
        <f aca="false">IF(OR(ROW()-設定!$B$30&lt;2,ROW()+設定!$B$30&gt;13701,N($A10586)&lt;=0,N(INDEX($A$2:$A$13701,MIN(13700,MAX(1,ROW()-1+設定!$B$30))))&lt;=0,$A10586&lt;設定!$B$28,$A10586&gt;設定!$B$29),0,IF(AND($C10586&gt;=MAX(INDEX($C$1:$C$13701,MAX(1,ROW()-設定!$B$24)):INDEX($C$1:$C$13701,MAX(1,ROW()-1))),$C10586&gt;MAX(INDEX($C$1:$C$13701,MIN(13701,ROW()+1)):INDEX($C$1:$C$13701,MIN(13701,ROW()+設定!$B$24))),$C10586&gt;=設定!$B$32,$C10586&gt;=MAX(MIN(INDEX($C$1:$C$13701,MAX(1,ROW()-設定!$B$26)):INDEX($C$1:$C$13701,MAX(1,ROW()-1))),MIN(INDEX($C$1:$C$13701,MIN(13701,ROW()+1)):INDEX($C$1:$C$13701,MIN(13701,ROW()+設定!$B$26))))*10^(設定!$B$27/20)),1,0))</f>
        <v>0</v>
      </c>
      <c r="G10586" s="33" t="n">
        <f aca="false">$G10585+IF($F10586=1,1,0)</f>
        <v>5</v>
      </c>
      <c r="H10586" s="0" t="str">
        <f aca="false">IF($F10586=1,$G10586,"")</f>
        <v/>
      </c>
    </row>
    <row r="10587" customFormat="false" ht="15" hidden="false" customHeight="false" outlineLevel="0" collapsed="false">
      <c r="A10587" s="30" t="n">
        <v>1653.90625</v>
      </c>
      <c r="B10587" s="31" t="n">
        <v>11.6972</v>
      </c>
      <c r="C10587" s="32" t="n">
        <f aca="false">IF($A10587="","",IF(設定!$B$21="dB",10^($B10587/20),ABS($B10587)))</f>
        <v>3.84467824283466</v>
      </c>
      <c r="D10587" s="32" t="n">
        <f aca="false">IF($A10587="","",$A10587^2)</f>
        <v>2735405.88378906</v>
      </c>
      <c r="E10587" s="32" t="n">
        <f aca="false">IF($A10587="","",IF($C10587&lt;=0,"",1/$C10587^2))</f>
        <v>0.0676519002738102</v>
      </c>
      <c r="F10587" s="33" t="n">
        <f aca="false">IF(OR(ROW()-設定!$B$30&lt;2,ROW()+設定!$B$30&gt;13701,N($A10587)&lt;=0,N(INDEX($A$2:$A$13701,MIN(13700,MAX(1,ROW()-1+設定!$B$30))))&lt;=0,$A10587&lt;設定!$B$28,$A10587&gt;設定!$B$29),0,IF(AND($C10587&gt;=MAX(INDEX($C$1:$C$13701,MAX(1,ROW()-設定!$B$24)):INDEX($C$1:$C$13701,MAX(1,ROW()-1))),$C10587&gt;MAX(INDEX($C$1:$C$13701,MIN(13701,ROW()+1)):INDEX($C$1:$C$13701,MIN(13701,ROW()+設定!$B$24))),$C10587&gt;=設定!$B$32,$C10587&gt;=MAX(MIN(INDEX($C$1:$C$13701,MAX(1,ROW()-設定!$B$26)):INDEX($C$1:$C$13701,MAX(1,ROW()-1))),MIN(INDEX($C$1:$C$13701,MIN(13701,ROW()+1)):INDEX($C$1:$C$13701,MIN(13701,ROW()+設定!$B$26))))*10^(設定!$B$27/20)),1,0))</f>
        <v>0</v>
      </c>
      <c r="G10587" s="33" t="n">
        <f aca="false">$G10586+IF($F10587=1,1,0)</f>
        <v>5</v>
      </c>
      <c r="H10587" s="0" t="str">
        <f aca="false">IF($F10587=1,$G10587,"")</f>
        <v/>
      </c>
    </row>
    <row r="10588" customFormat="false" ht="15" hidden="false" customHeight="false" outlineLevel="0" collapsed="false">
      <c r="A10588" s="30" t="n">
        <v>1654.0625</v>
      </c>
      <c r="B10588" s="31" t="n">
        <v>11.7367</v>
      </c>
      <c r="C10588" s="32" t="n">
        <f aca="false">IF($A10588="","",IF(設定!$B$21="dB",10^($B10588/20),ABS($B10588)))</f>
        <v>3.86220213866554</v>
      </c>
      <c r="D10588" s="32" t="n">
        <f aca="false">IF($A10588="","",$A10588^2)</f>
        <v>2735922.75390625</v>
      </c>
      <c r="E10588" s="32" t="n">
        <f aca="false">IF($A10588="","",IF($C10588&lt;=0,"",1/$C10588^2))</f>
        <v>0.0670393816737573</v>
      </c>
      <c r="F10588" s="33" t="n">
        <f aca="false">IF(OR(ROW()-設定!$B$30&lt;2,ROW()+設定!$B$30&gt;13701,N($A10588)&lt;=0,N(INDEX($A$2:$A$13701,MIN(13700,MAX(1,ROW()-1+設定!$B$30))))&lt;=0,$A10588&lt;設定!$B$28,$A10588&gt;設定!$B$29),0,IF(AND($C10588&gt;=MAX(INDEX($C$1:$C$13701,MAX(1,ROW()-設定!$B$24)):INDEX($C$1:$C$13701,MAX(1,ROW()-1))),$C10588&gt;MAX(INDEX($C$1:$C$13701,MIN(13701,ROW()+1)):INDEX($C$1:$C$13701,MIN(13701,ROW()+設定!$B$24))),$C10588&gt;=設定!$B$32,$C10588&gt;=MAX(MIN(INDEX($C$1:$C$13701,MAX(1,ROW()-設定!$B$26)):INDEX($C$1:$C$13701,MAX(1,ROW()-1))),MIN(INDEX($C$1:$C$13701,MIN(13701,ROW()+1)):INDEX($C$1:$C$13701,MIN(13701,ROW()+設定!$B$26))))*10^(設定!$B$27/20)),1,0))</f>
        <v>0</v>
      </c>
      <c r="G10588" s="33" t="n">
        <f aca="false">$G10587+IF($F10588=1,1,0)</f>
        <v>5</v>
      </c>
      <c r="H10588" s="0" t="str">
        <f aca="false">IF($F10588=1,$G10588,"")</f>
        <v/>
      </c>
    </row>
    <row r="10589" customFormat="false" ht="15" hidden="false" customHeight="false" outlineLevel="0" collapsed="false">
      <c r="A10589" s="30" t="n">
        <v>1654.21875</v>
      </c>
      <c r="B10589" s="31" t="n">
        <v>11.7372</v>
      </c>
      <c r="C10589" s="32" t="n">
        <f aca="false">IF($A10589="","",IF(設定!$B$21="dB",10^($B10589/20),ABS($B10589)))</f>
        <v>3.86242447129149</v>
      </c>
      <c r="D10589" s="32" t="n">
        <f aca="false">IF($A10589="","",$A10589^2)</f>
        <v>2736439.67285156</v>
      </c>
      <c r="E10589" s="32" t="n">
        <f aca="false">IF($A10589="","",IF($C10589&lt;=0,"",1/$C10589^2))</f>
        <v>0.0670316639239909</v>
      </c>
      <c r="F10589" s="33" t="n">
        <f aca="false">IF(OR(ROW()-設定!$B$30&lt;2,ROW()+設定!$B$30&gt;13701,N($A10589)&lt;=0,N(INDEX($A$2:$A$13701,MIN(13700,MAX(1,ROW()-1+設定!$B$30))))&lt;=0,$A10589&lt;設定!$B$28,$A10589&gt;設定!$B$29),0,IF(AND($C10589&gt;=MAX(INDEX($C$1:$C$13701,MAX(1,ROW()-設定!$B$24)):INDEX($C$1:$C$13701,MAX(1,ROW()-1))),$C10589&gt;MAX(INDEX($C$1:$C$13701,MIN(13701,ROW()+1)):INDEX($C$1:$C$13701,MIN(13701,ROW()+設定!$B$24))),$C10589&gt;=設定!$B$32,$C10589&gt;=MAX(MIN(INDEX($C$1:$C$13701,MAX(1,ROW()-設定!$B$26)):INDEX($C$1:$C$13701,MAX(1,ROW()-1))),MIN(INDEX($C$1:$C$13701,MIN(13701,ROW()+1)):INDEX($C$1:$C$13701,MIN(13701,ROW()+設定!$B$26))))*10^(設定!$B$27/20)),1,0))</f>
        <v>0</v>
      </c>
      <c r="G10589" s="33" t="n">
        <f aca="false">$G10588+IF($F10589=1,1,0)</f>
        <v>5</v>
      </c>
      <c r="H10589" s="0" t="str">
        <f aca="false">IF($F10589=1,$G10589,"")</f>
        <v/>
      </c>
    </row>
    <row r="10590" customFormat="false" ht="15" hidden="false" customHeight="false" outlineLevel="0" collapsed="false">
      <c r="A10590" s="30" t="n">
        <v>1654.375</v>
      </c>
      <c r="B10590" s="31" t="n">
        <v>11.8343</v>
      </c>
      <c r="C10590" s="32" t="n">
        <f aca="false">IF($A10590="","",IF(設定!$B$21="dB",10^($B10590/20),ABS($B10590)))</f>
        <v>3.90584495771353</v>
      </c>
      <c r="D10590" s="32" t="n">
        <f aca="false">IF($A10590="","",$A10590^2)</f>
        <v>2736956.640625</v>
      </c>
      <c r="E10590" s="32" t="n">
        <f aca="false">IF($A10590="","",IF($C10590&lt;=0,"",1/$C10590^2))</f>
        <v>0.0655495930780383</v>
      </c>
      <c r="F10590" s="33" t="n">
        <f aca="false">IF(OR(ROW()-設定!$B$30&lt;2,ROW()+設定!$B$30&gt;13701,N($A10590)&lt;=0,N(INDEX($A$2:$A$13701,MIN(13700,MAX(1,ROW()-1+設定!$B$30))))&lt;=0,$A10590&lt;設定!$B$28,$A10590&gt;設定!$B$29),0,IF(AND($C10590&gt;=MAX(INDEX($C$1:$C$13701,MAX(1,ROW()-設定!$B$24)):INDEX($C$1:$C$13701,MAX(1,ROW()-1))),$C10590&gt;MAX(INDEX($C$1:$C$13701,MIN(13701,ROW()+1)):INDEX($C$1:$C$13701,MIN(13701,ROW()+設定!$B$24))),$C10590&gt;=設定!$B$32,$C10590&gt;=MAX(MIN(INDEX($C$1:$C$13701,MAX(1,ROW()-設定!$B$26)):INDEX($C$1:$C$13701,MAX(1,ROW()-1))),MIN(INDEX($C$1:$C$13701,MIN(13701,ROW()+1)):INDEX($C$1:$C$13701,MIN(13701,ROW()+設定!$B$26))))*10^(設定!$B$27/20)),1,0))</f>
        <v>0</v>
      </c>
      <c r="G10590" s="33" t="n">
        <f aca="false">$G10589+IF($F10590=1,1,0)</f>
        <v>5</v>
      </c>
      <c r="H10590" s="0" t="str">
        <f aca="false">IF($F10590=1,$G10590,"")</f>
        <v/>
      </c>
    </row>
    <row r="10591" customFormat="false" ht="15" hidden="false" customHeight="false" outlineLevel="0" collapsed="false">
      <c r="A10591" s="30" t="n">
        <v>1654.53125</v>
      </c>
      <c r="B10591" s="31" t="n">
        <v>11.7617</v>
      </c>
      <c r="C10591" s="32" t="n">
        <f aca="false">IF($A10591="","",IF(設定!$B$21="dB",10^($B10591/20),ABS($B10591)))</f>
        <v>3.87333446302117</v>
      </c>
      <c r="D10591" s="32" t="n">
        <f aca="false">IF($A10591="","",$A10591^2)</f>
        <v>2737473.65722656</v>
      </c>
      <c r="E10591" s="32" t="n">
        <f aca="false">IF($A10591="","",IF($C10591&lt;=0,"",1/$C10591^2))</f>
        <v>0.0666545805807104</v>
      </c>
      <c r="F10591" s="33" t="n">
        <f aca="false">IF(OR(ROW()-設定!$B$30&lt;2,ROW()+設定!$B$30&gt;13701,N($A10591)&lt;=0,N(INDEX($A$2:$A$13701,MIN(13700,MAX(1,ROW()-1+設定!$B$30))))&lt;=0,$A10591&lt;設定!$B$28,$A10591&gt;設定!$B$29),0,IF(AND($C10591&gt;=MAX(INDEX($C$1:$C$13701,MAX(1,ROW()-設定!$B$24)):INDEX($C$1:$C$13701,MAX(1,ROW()-1))),$C10591&gt;MAX(INDEX($C$1:$C$13701,MIN(13701,ROW()+1)):INDEX($C$1:$C$13701,MIN(13701,ROW()+設定!$B$24))),$C10591&gt;=設定!$B$32,$C10591&gt;=MAX(MIN(INDEX($C$1:$C$13701,MAX(1,ROW()-設定!$B$26)):INDEX($C$1:$C$13701,MAX(1,ROW()-1))),MIN(INDEX($C$1:$C$13701,MIN(13701,ROW()+1)):INDEX($C$1:$C$13701,MIN(13701,ROW()+設定!$B$26))))*10^(設定!$B$27/20)),1,0))</f>
        <v>0</v>
      </c>
      <c r="G10591" s="33" t="n">
        <f aca="false">$G10590+IF($F10591=1,1,0)</f>
        <v>5</v>
      </c>
      <c r="H10591" s="0" t="str">
        <f aca="false">IF($F10591=1,$G10591,"")</f>
        <v/>
      </c>
    </row>
    <row r="10592" customFormat="false" ht="15" hidden="false" customHeight="false" outlineLevel="0" collapsed="false">
      <c r="A10592" s="30" t="n">
        <v>1654.6875</v>
      </c>
      <c r="B10592" s="31" t="n">
        <v>11.9446</v>
      </c>
      <c r="C10592" s="32" t="n">
        <f aca="false">IF($A10592="","",IF(設定!$B$21="dB",10^($B10592/20),ABS($B10592)))</f>
        <v>3.95576059537932</v>
      </c>
      <c r="D10592" s="32" t="n">
        <f aca="false">IF($A10592="","",$A10592^2)</f>
        <v>2737990.72265625</v>
      </c>
      <c r="E10592" s="32" t="n">
        <f aca="false">IF($A10592="","",IF($C10592&lt;=0,"",1/$C10592^2))</f>
        <v>0.0639057594017368</v>
      </c>
      <c r="F10592" s="33" t="n">
        <f aca="false">IF(OR(ROW()-設定!$B$30&lt;2,ROW()+設定!$B$30&gt;13701,N($A10592)&lt;=0,N(INDEX($A$2:$A$13701,MIN(13700,MAX(1,ROW()-1+設定!$B$30))))&lt;=0,$A10592&lt;設定!$B$28,$A10592&gt;設定!$B$29),0,IF(AND($C10592&gt;=MAX(INDEX($C$1:$C$13701,MAX(1,ROW()-設定!$B$24)):INDEX($C$1:$C$13701,MAX(1,ROW()-1))),$C10592&gt;MAX(INDEX($C$1:$C$13701,MIN(13701,ROW()+1)):INDEX($C$1:$C$13701,MIN(13701,ROW()+設定!$B$24))),$C10592&gt;=設定!$B$32,$C10592&gt;=MAX(MIN(INDEX($C$1:$C$13701,MAX(1,ROW()-設定!$B$26)):INDEX($C$1:$C$13701,MAX(1,ROW()-1))),MIN(INDEX($C$1:$C$13701,MIN(13701,ROW()+1)):INDEX($C$1:$C$13701,MIN(13701,ROW()+設定!$B$26))))*10^(設定!$B$27/20)),1,0))</f>
        <v>0</v>
      </c>
      <c r="G10592" s="33" t="n">
        <f aca="false">$G10591+IF($F10592=1,1,0)</f>
        <v>5</v>
      </c>
      <c r="H10592" s="0" t="str">
        <f aca="false">IF($F10592=1,$G10592,"")</f>
        <v/>
      </c>
    </row>
    <row r="10593" customFormat="false" ht="15" hidden="false" customHeight="false" outlineLevel="0" collapsed="false">
      <c r="A10593" s="30" t="n">
        <v>1654.84375</v>
      </c>
      <c r="B10593" s="31" t="n">
        <v>11.767</v>
      </c>
      <c r="C10593" s="32" t="n">
        <f aca="false">IF($A10593="","",IF(設定!$B$21="dB",10^($B10593/20),ABS($B10593)))</f>
        <v>3.87569863502063</v>
      </c>
      <c r="D10593" s="32" t="n">
        <f aca="false">IF($A10593="","",$A10593^2)</f>
        <v>2738507.83691406</v>
      </c>
      <c r="E10593" s="32" t="n">
        <f aca="false">IF($A10593="","",IF($C10593&lt;=0,"",1/$C10593^2))</f>
        <v>0.0665732869378439</v>
      </c>
      <c r="F10593" s="33" t="n">
        <f aca="false">IF(OR(ROW()-設定!$B$30&lt;2,ROW()+設定!$B$30&gt;13701,N($A10593)&lt;=0,N(INDEX($A$2:$A$13701,MIN(13700,MAX(1,ROW()-1+設定!$B$30))))&lt;=0,$A10593&lt;設定!$B$28,$A10593&gt;設定!$B$29),0,IF(AND($C10593&gt;=MAX(INDEX($C$1:$C$13701,MAX(1,ROW()-設定!$B$24)):INDEX($C$1:$C$13701,MAX(1,ROW()-1))),$C10593&gt;MAX(INDEX($C$1:$C$13701,MIN(13701,ROW()+1)):INDEX($C$1:$C$13701,MIN(13701,ROW()+設定!$B$24))),$C10593&gt;=設定!$B$32,$C10593&gt;=MAX(MIN(INDEX($C$1:$C$13701,MAX(1,ROW()-設定!$B$26)):INDEX($C$1:$C$13701,MAX(1,ROW()-1))),MIN(INDEX($C$1:$C$13701,MIN(13701,ROW()+1)):INDEX($C$1:$C$13701,MIN(13701,ROW()+設定!$B$26))))*10^(設定!$B$27/20)),1,0))</f>
        <v>0</v>
      </c>
      <c r="G10593" s="33" t="n">
        <f aca="false">$G10592+IF($F10593=1,1,0)</f>
        <v>5</v>
      </c>
      <c r="H10593" s="0" t="str">
        <f aca="false">IF($F10593=1,$G10593,"")</f>
        <v/>
      </c>
    </row>
    <row r="10594" customFormat="false" ht="15" hidden="false" customHeight="false" outlineLevel="0" collapsed="false">
      <c r="A10594" s="30" t="n">
        <v>1655</v>
      </c>
      <c r="B10594" s="31" t="n">
        <v>11.7154</v>
      </c>
      <c r="C10594" s="32" t="n">
        <f aca="false">IF($A10594="","",IF(設定!$B$21="dB",10^($B10594/20),ABS($B10594)))</f>
        <v>3.85274264468259</v>
      </c>
      <c r="D10594" s="32" t="n">
        <f aca="false">IF($A10594="","",$A10594^2)</f>
        <v>2739025</v>
      </c>
      <c r="E10594" s="32" t="n">
        <f aca="false">IF($A10594="","",IF($C10594&lt;=0,"",1/$C10594^2))</f>
        <v>0.0673689843485391</v>
      </c>
      <c r="F10594" s="33" t="n">
        <f aca="false">IF(OR(ROW()-設定!$B$30&lt;2,ROW()+設定!$B$30&gt;13701,N($A10594)&lt;=0,N(INDEX($A$2:$A$13701,MIN(13700,MAX(1,ROW()-1+設定!$B$30))))&lt;=0,$A10594&lt;設定!$B$28,$A10594&gt;設定!$B$29),0,IF(AND($C10594&gt;=MAX(INDEX($C$1:$C$13701,MAX(1,ROW()-設定!$B$24)):INDEX($C$1:$C$13701,MAX(1,ROW()-1))),$C10594&gt;MAX(INDEX($C$1:$C$13701,MIN(13701,ROW()+1)):INDEX($C$1:$C$13701,MIN(13701,ROW()+設定!$B$24))),$C10594&gt;=設定!$B$32,$C10594&gt;=MAX(MIN(INDEX($C$1:$C$13701,MAX(1,ROW()-設定!$B$26)):INDEX($C$1:$C$13701,MAX(1,ROW()-1))),MIN(INDEX($C$1:$C$13701,MIN(13701,ROW()+1)):INDEX($C$1:$C$13701,MIN(13701,ROW()+設定!$B$26))))*10^(設定!$B$27/20)),1,0))</f>
        <v>0</v>
      </c>
      <c r="G10594" s="33" t="n">
        <f aca="false">$G10593+IF($F10594=1,1,0)</f>
        <v>5</v>
      </c>
      <c r="H10594" s="0" t="str">
        <f aca="false">IF($F10594=1,$G10594,"")</f>
        <v/>
      </c>
    </row>
    <row r="10595" customFormat="false" ht="15" hidden="false" customHeight="false" outlineLevel="0" collapsed="false">
      <c r="A10595" s="30" t="n">
        <v>1655.15625</v>
      </c>
      <c r="B10595" s="31" t="n">
        <v>11.8939</v>
      </c>
      <c r="C10595" s="32" t="n">
        <f aca="false">IF($A10595="","",IF(設定!$B$21="dB",10^($B10595/20),ABS($B10595)))</f>
        <v>3.93273786810483</v>
      </c>
      <c r="D10595" s="32" t="n">
        <f aca="false">IF($A10595="","",$A10595^2)</f>
        <v>2739542.21191406</v>
      </c>
      <c r="E10595" s="32" t="n">
        <f aca="false">IF($A10595="","",IF($C10595&lt;=0,"",1/$C10595^2))</f>
        <v>0.0646561737237823</v>
      </c>
      <c r="F10595" s="33" t="n">
        <f aca="false">IF(OR(ROW()-設定!$B$30&lt;2,ROW()+設定!$B$30&gt;13701,N($A10595)&lt;=0,N(INDEX($A$2:$A$13701,MIN(13700,MAX(1,ROW()-1+設定!$B$30))))&lt;=0,$A10595&lt;設定!$B$28,$A10595&gt;設定!$B$29),0,IF(AND($C10595&gt;=MAX(INDEX($C$1:$C$13701,MAX(1,ROW()-設定!$B$24)):INDEX($C$1:$C$13701,MAX(1,ROW()-1))),$C10595&gt;MAX(INDEX($C$1:$C$13701,MIN(13701,ROW()+1)):INDEX($C$1:$C$13701,MIN(13701,ROW()+設定!$B$24))),$C10595&gt;=設定!$B$32,$C10595&gt;=MAX(MIN(INDEX($C$1:$C$13701,MAX(1,ROW()-設定!$B$26)):INDEX($C$1:$C$13701,MAX(1,ROW()-1))),MIN(INDEX($C$1:$C$13701,MIN(13701,ROW()+1)):INDEX($C$1:$C$13701,MIN(13701,ROW()+設定!$B$26))))*10^(設定!$B$27/20)),1,0))</f>
        <v>0</v>
      </c>
      <c r="G10595" s="33" t="n">
        <f aca="false">$G10594+IF($F10595=1,1,0)</f>
        <v>5</v>
      </c>
      <c r="H10595" s="0" t="str">
        <f aca="false">IF($F10595=1,$G10595,"")</f>
        <v/>
      </c>
    </row>
    <row r="10596" customFormat="false" ht="15" hidden="false" customHeight="false" outlineLevel="0" collapsed="false">
      <c r="A10596" s="30" t="n">
        <v>1655.3125</v>
      </c>
      <c r="B10596" s="31" t="n">
        <v>12.0516</v>
      </c>
      <c r="C10596" s="32" t="n">
        <f aca="false">IF($A10596="","",IF(設定!$B$21="dB",10^($B10596/20),ABS($B10596)))</f>
        <v>4.00479232537275</v>
      </c>
      <c r="D10596" s="32" t="n">
        <f aca="false">IF($A10596="","",$A10596^2)</f>
        <v>2740059.47265625</v>
      </c>
      <c r="E10596" s="32" t="n">
        <f aca="false">IF($A10596="","",IF($C10596&lt;=0,"",1/$C10596^2))</f>
        <v>0.0623505085401081</v>
      </c>
      <c r="F10596" s="33" t="n">
        <f aca="false">IF(OR(ROW()-設定!$B$30&lt;2,ROW()+設定!$B$30&gt;13701,N($A10596)&lt;=0,N(INDEX($A$2:$A$13701,MIN(13700,MAX(1,ROW()-1+設定!$B$30))))&lt;=0,$A10596&lt;設定!$B$28,$A10596&gt;設定!$B$29),0,IF(AND($C10596&gt;=MAX(INDEX($C$1:$C$13701,MAX(1,ROW()-設定!$B$24)):INDEX($C$1:$C$13701,MAX(1,ROW()-1))),$C10596&gt;MAX(INDEX($C$1:$C$13701,MIN(13701,ROW()+1)):INDEX($C$1:$C$13701,MIN(13701,ROW()+設定!$B$24))),$C10596&gt;=設定!$B$32,$C10596&gt;=MAX(MIN(INDEX($C$1:$C$13701,MAX(1,ROW()-設定!$B$26)):INDEX($C$1:$C$13701,MAX(1,ROW()-1))),MIN(INDEX($C$1:$C$13701,MIN(13701,ROW()+1)):INDEX($C$1:$C$13701,MIN(13701,ROW()+設定!$B$26))))*10^(設定!$B$27/20)),1,0))</f>
        <v>0</v>
      </c>
      <c r="G10596" s="33" t="n">
        <f aca="false">$G10595+IF($F10596=1,1,0)</f>
        <v>5</v>
      </c>
      <c r="H10596" s="0" t="str">
        <f aca="false">IF($F10596=1,$G10596,"")</f>
        <v/>
      </c>
    </row>
    <row r="10597" customFormat="false" ht="15" hidden="false" customHeight="false" outlineLevel="0" collapsed="false">
      <c r="A10597" s="30" t="n">
        <v>1655.46875</v>
      </c>
      <c r="B10597" s="31" t="n">
        <v>11.8983</v>
      </c>
      <c r="C10597" s="32" t="n">
        <f aca="false">IF($A10597="","",IF(設定!$B$21="dB",10^($B10597/20),ABS($B10597)))</f>
        <v>3.9347305747734</v>
      </c>
      <c r="D10597" s="32" t="n">
        <f aca="false">IF($A10597="","",$A10597^2)</f>
        <v>2740576.78222656</v>
      </c>
      <c r="E10597" s="32" t="n">
        <f aca="false">IF($A10597="","",IF($C10597&lt;=0,"",1/$C10597^2))</f>
        <v>0.0645907013052759</v>
      </c>
      <c r="F10597" s="33" t="n">
        <f aca="false">IF(OR(ROW()-設定!$B$30&lt;2,ROW()+設定!$B$30&gt;13701,N($A10597)&lt;=0,N(INDEX($A$2:$A$13701,MIN(13700,MAX(1,ROW()-1+設定!$B$30))))&lt;=0,$A10597&lt;設定!$B$28,$A10597&gt;設定!$B$29),0,IF(AND($C10597&gt;=MAX(INDEX($C$1:$C$13701,MAX(1,ROW()-設定!$B$24)):INDEX($C$1:$C$13701,MAX(1,ROW()-1))),$C10597&gt;MAX(INDEX($C$1:$C$13701,MIN(13701,ROW()+1)):INDEX($C$1:$C$13701,MIN(13701,ROW()+設定!$B$24))),$C10597&gt;=設定!$B$32,$C10597&gt;=MAX(MIN(INDEX($C$1:$C$13701,MAX(1,ROW()-設定!$B$26)):INDEX($C$1:$C$13701,MAX(1,ROW()-1))),MIN(INDEX($C$1:$C$13701,MIN(13701,ROW()+1)):INDEX($C$1:$C$13701,MIN(13701,ROW()+設定!$B$26))))*10^(設定!$B$27/20)),1,0))</f>
        <v>0</v>
      </c>
      <c r="G10597" s="33" t="n">
        <f aca="false">$G10596+IF($F10597=1,1,0)</f>
        <v>5</v>
      </c>
      <c r="H10597" s="0" t="str">
        <f aca="false">IF($F10597=1,$G10597,"")</f>
        <v/>
      </c>
    </row>
    <row r="10598" customFormat="false" ht="15" hidden="false" customHeight="false" outlineLevel="0" collapsed="false">
      <c r="A10598" s="30" t="n">
        <v>1655.625</v>
      </c>
      <c r="B10598" s="31" t="n">
        <v>11.9124</v>
      </c>
      <c r="C10598" s="32" t="n">
        <f aca="false">IF($A10598="","",IF(設定!$B$21="dB",10^($B10598/20),ABS($B10598)))</f>
        <v>3.94112309856976</v>
      </c>
      <c r="D10598" s="32" t="n">
        <f aca="false">IF($A10598="","",$A10598^2)</f>
        <v>2741094.140625</v>
      </c>
      <c r="E10598" s="32" t="n">
        <f aca="false">IF($A10598="","",IF($C10598&lt;=0,"",1/$C10598^2))</f>
        <v>0.0643813382766718</v>
      </c>
      <c r="F10598" s="33" t="n">
        <f aca="false">IF(OR(ROW()-設定!$B$30&lt;2,ROW()+設定!$B$30&gt;13701,N($A10598)&lt;=0,N(INDEX($A$2:$A$13701,MIN(13700,MAX(1,ROW()-1+設定!$B$30))))&lt;=0,$A10598&lt;設定!$B$28,$A10598&gt;設定!$B$29),0,IF(AND($C10598&gt;=MAX(INDEX($C$1:$C$13701,MAX(1,ROW()-設定!$B$24)):INDEX($C$1:$C$13701,MAX(1,ROW()-1))),$C10598&gt;MAX(INDEX($C$1:$C$13701,MIN(13701,ROW()+1)):INDEX($C$1:$C$13701,MIN(13701,ROW()+設定!$B$24))),$C10598&gt;=設定!$B$32,$C10598&gt;=MAX(MIN(INDEX($C$1:$C$13701,MAX(1,ROW()-設定!$B$26)):INDEX($C$1:$C$13701,MAX(1,ROW()-1))),MIN(INDEX($C$1:$C$13701,MIN(13701,ROW()+1)):INDEX($C$1:$C$13701,MIN(13701,ROW()+設定!$B$26))))*10^(設定!$B$27/20)),1,0))</f>
        <v>0</v>
      </c>
      <c r="G10598" s="33" t="n">
        <f aca="false">$G10597+IF($F10598=1,1,0)</f>
        <v>5</v>
      </c>
      <c r="H10598" s="0" t="str">
        <f aca="false">IF($F10598=1,$G10598,"")</f>
        <v/>
      </c>
    </row>
    <row r="10599" customFormat="false" ht="15" hidden="false" customHeight="false" outlineLevel="0" collapsed="false">
      <c r="A10599" s="30" t="n">
        <v>1655.78125</v>
      </c>
      <c r="B10599" s="31" t="n">
        <v>11.9705</v>
      </c>
      <c r="C10599" s="32" t="n">
        <f aca="false">IF($A10599="","",IF(設定!$B$21="dB",10^($B10599/20),ABS($B10599)))</f>
        <v>3.96757367464299</v>
      </c>
      <c r="D10599" s="32" t="n">
        <f aca="false">IF($A10599="","",$A10599^2)</f>
        <v>2741611.54785156</v>
      </c>
      <c r="E10599" s="32" t="n">
        <f aca="false">IF($A10599="","",IF($C10599&lt;=0,"",1/$C10599^2))</f>
        <v>0.0635257790885517</v>
      </c>
      <c r="F10599" s="33" t="n">
        <f aca="false">IF(OR(ROW()-設定!$B$30&lt;2,ROW()+設定!$B$30&gt;13701,N($A10599)&lt;=0,N(INDEX($A$2:$A$13701,MIN(13700,MAX(1,ROW()-1+設定!$B$30))))&lt;=0,$A10599&lt;設定!$B$28,$A10599&gt;設定!$B$29),0,IF(AND($C10599&gt;=MAX(INDEX($C$1:$C$13701,MAX(1,ROW()-設定!$B$24)):INDEX($C$1:$C$13701,MAX(1,ROW()-1))),$C10599&gt;MAX(INDEX($C$1:$C$13701,MIN(13701,ROW()+1)):INDEX($C$1:$C$13701,MIN(13701,ROW()+設定!$B$24))),$C10599&gt;=設定!$B$32,$C10599&gt;=MAX(MIN(INDEX($C$1:$C$13701,MAX(1,ROW()-設定!$B$26)):INDEX($C$1:$C$13701,MAX(1,ROW()-1))),MIN(INDEX($C$1:$C$13701,MIN(13701,ROW()+1)):INDEX($C$1:$C$13701,MIN(13701,ROW()+設定!$B$26))))*10^(設定!$B$27/20)),1,0))</f>
        <v>0</v>
      </c>
      <c r="G10599" s="33" t="n">
        <f aca="false">$G10598+IF($F10599=1,1,0)</f>
        <v>5</v>
      </c>
      <c r="H10599" s="0" t="str">
        <f aca="false">IF($F10599=1,$G10599,"")</f>
        <v/>
      </c>
    </row>
    <row r="10600" customFormat="false" ht="15" hidden="false" customHeight="false" outlineLevel="0" collapsed="false">
      <c r="A10600" s="30" t="n">
        <v>1655.9375</v>
      </c>
      <c r="B10600" s="31" t="n">
        <v>12.0523</v>
      </c>
      <c r="C10600" s="32" t="n">
        <f aca="false">IF($A10600="","",IF(設定!$B$21="dB",10^($B10600/20),ABS($B10600)))</f>
        <v>4.00511508650712</v>
      </c>
      <c r="D10600" s="32" t="n">
        <f aca="false">IF($A10600="","",$A10600^2)</f>
        <v>2742129.00390625</v>
      </c>
      <c r="E10600" s="32" t="n">
        <f aca="false">IF($A10600="","",IF($C10600&lt;=0,"",1/$C10600^2))</f>
        <v>0.0623404596353705</v>
      </c>
      <c r="F10600" s="33" t="n">
        <f aca="false">IF(OR(ROW()-設定!$B$30&lt;2,ROW()+設定!$B$30&gt;13701,N($A10600)&lt;=0,N(INDEX($A$2:$A$13701,MIN(13700,MAX(1,ROW()-1+設定!$B$30))))&lt;=0,$A10600&lt;設定!$B$28,$A10600&gt;設定!$B$29),0,IF(AND($C10600&gt;=MAX(INDEX($C$1:$C$13701,MAX(1,ROW()-設定!$B$24)):INDEX($C$1:$C$13701,MAX(1,ROW()-1))),$C10600&gt;MAX(INDEX($C$1:$C$13701,MIN(13701,ROW()+1)):INDEX($C$1:$C$13701,MIN(13701,ROW()+設定!$B$24))),$C10600&gt;=設定!$B$32,$C10600&gt;=MAX(MIN(INDEX($C$1:$C$13701,MAX(1,ROW()-設定!$B$26)):INDEX($C$1:$C$13701,MAX(1,ROW()-1))),MIN(INDEX($C$1:$C$13701,MIN(13701,ROW()+1)):INDEX($C$1:$C$13701,MIN(13701,ROW()+設定!$B$26))))*10^(設定!$B$27/20)),1,0))</f>
        <v>0</v>
      </c>
      <c r="G10600" s="33" t="n">
        <f aca="false">$G10599+IF($F10600=1,1,0)</f>
        <v>5</v>
      </c>
      <c r="H10600" s="0" t="str">
        <f aca="false">IF($F10600=1,$G10600,"")</f>
        <v/>
      </c>
    </row>
    <row r="10601" customFormat="false" ht="15" hidden="false" customHeight="false" outlineLevel="0" collapsed="false">
      <c r="A10601" s="30" t="n">
        <v>1656.09375</v>
      </c>
      <c r="B10601" s="31" t="n">
        <v>12.0435</v>
      </c>
      <c r="C10601" s="32" t="n">
        <f aca="false">IF($A10601="","",IF(設定!$B$21="dB",10^($B10601/20),ABS($B10601)))</f>
        <v>4.00105940928393</v>
      </c>
      <c r="D10601" s="32" t="n">
        <f aca="false">IF($A10601="","",$A10601^2)</f>
        <v>2742646.50878906</v>
      </c>
      <c r="E10601" s="32" t="n">
        <f aca="false">IF($A10601="","",IF($C10601&lt;=0,"",1/$C10601^2))</f>
        <v>0.06246690660775</v>
      </c>
      <c r="F10601" s="33" t="n">
        <f aca="false">IF(OR(ROW()-設定!$B$30&lt;2,ROW()+設定!$B$30&gt;13701,N($A10601)&lt;=0,N(INDEX($A$2:$A$13701,MIN(13700,MAX(1,ROW()-1+設定!$B$30))))&lt;=0,$A10601&lt;設定!$B$28,$A10601&gt;設定!$B$29),0,IF(AND($C10601&gt;=MAX(INDEX($C$1:$C$13701,MAX(1,ROW()-設定!$B$24)):INDEX($C$1:$C$13701,MAX(1,ROW()-1))),$C10601&gt;MAX(INDEX($C$1:$C$13701,MIN(13701,ROW()+1)):INDEX($C$1:$C$13701,MIN(13701,ROW()+設定!$B$24))),$C10601&gt;=設定!$B$32,$C10601&gt;=MAX(MIN(INDEX($C$1:$C$13701,MAX(1,ROW()-設定!$B$26)):INDEX($C$1:$C$13701,MAX(1,ROW()-1))),MIN(INDEX($C$1:$C$13701,MIN(13701,ROW()+1)):INDEX($C$1:$C$13701,MIN(13701,ROW()+設定!$B$26))))*10^(設定!$B$27/20)),1,0))</f>
        <v>0</v>
      </c>
      <c r="G10601" s="33" t="n">
        <f aca="false">$G10600+IF($F10601=1,1,0)</f>
        <v>5</v>
      </c>
      <c r="H10601" s="0" t="str">
        <f aca="false">IF($F10601=1,$G10601,"")</f>
        <v/>
      </c>
    </row>
    <row r="10602" customFormat="false" ht="15" hidden="false" customHeight="false" outlineLevel="0" collapsed="false">
      <c r="A10602" s="30" t="n">
        <v>1656.25</v>
      </c>
      <c r="B10602" s="31" t="n">
        <v>12.1226</v>
      </c>
      <c r="C10602" s="32" t="n">
        <f aca="false">IF($A10602="","",IF(設定!$B$21="dB",10^($B10602/20),ABS($B10602)))</f>
        <v>4.03766236675554</v>
      </c>
      <c r="D10602" s="32" t="n">
        <f aca="false">IF($A10602="","",$A10602^2)</f>
        <v>2743164.0625</v>
      </c>
      <c r="E10602" s="32" t="n">
        <f aca="false">IF($A10602="","",IF($C10602&lt;=0,"",1/$C10602^2))</f>
        <v>0.0613394672928179</v>
      </c>
      <c r="F10602" s="33" t="n">
        <f aca="false">IF(OR(ROW()-設定!$B$30&lt;2,ROW()+設定!$B$30&gt;13701,N($A10602)&lt;=0,N(INDEX($A$2:$A$13701,MIN(13700,MAX(1,ROW()-1+設定!$B$30))))&lt;=0,$A10602&lt;設定!$B$28,$A10602&gt;設定!$B$29),0,IF(AND($C10602&gt;=MAX(INDEX($C$1:$C$13701,MAX(1,ROW()-設定!$B$24)):INDEX($C$1:$C$13701,MAX(1,ROW()-1))),$C10602&gt;MAX(INDEX($C$1:$C$13701,MIN(13701,ROW()+1)):INDEX($C$1:$C$13701,MIN(13701,ROW()+設定!$B$24))),$C10602&gt;=設定!$B$32,$C10602&gt;=MAX(MIN(INDEX($C$1:$C$13701,MAX(1,ROW()-設定!$B$26)):INDEX($C$1:$C$13701,MAX(1,ROW()-1))),MIN(INDEX($C$1:$C$13701,MIN(13701,ROW()+1)):INDEX($C$1:$C$13701,MIN(13701,ROW()+設定!$B$26))))*10^(設定!$B$27/20)),1,0))</f>
        <v>0</v>
      </c>
      <c r="G10602" s="33" t="n">
        <f aca="false">$G10601+IF($F10602=1,1,0)</f>
        <v>5</v>
      </c>
      <c r="H10602" s="0" t="str">
        <f aca="false">IF($F10602=1,$G10602,"")</f>
        <v/>
      </c>
    </row>
    <row r="10603" customFormat="false" ht="15" hidden="false" customHeight="false" outlineLevel="0" collapsed="false">
      <c r="A10603" s="30" t="n">
        <v>1656.40625</v>
      </c>
      <c r="B10603" s="31" t="n">
        <v>11.9304</v>
      </c>
      <c r="C10603" s="32" t="n">
        <f aca="false">IF($A10603="","",IF(設定!$B$21="dB",10^($B10603/20),ABS($B10603)))</f>
        <v>3.94929886123577</v>
      </c>
      <c r="D10603" s="32" t="n">
        <f aca="false">IF($A10603="","",$A10603^2)</f>
        <v>2743681.66503906</v>
      </c>
      <c r="E10603" s="32" t="n">
        <f aca="false">IF($A10603="","",IF($C10603&lt;=0,"",1/$C10603^2))</f>
        <v>0.0641150521720279</v>
      </c>
      <c r="F10603" s="33" t="n">
        <f aca="false">IF(OR(ROW()-設定!$B$30&lt;2,ROW()+設定!$B$30&gt;13701,N($A10603)&lt;=0,N(INDEX($A$2:$A$13701,MIN(13700,MAX(1,ROW()-1+設定!$B$30))))&lt;=0,$A10603&lt;設定!$B$28,$A10603&gt;設定!$B$29),0,IF(AND($C10603&gt;=MAX(INDEX($C$1:$C$13701,MAX(1,ROW()-設定!$B$24)):INDEX($C$1:$C$13701,MAX(1,ROW()-1))),$C10603&gt;MAX(INDEX($C$1:$C$13701,MIN(13701,ROW()+1)):INDEX($C$1:$C$13701,MIN(13701,ROW()+設定!$B$24))),$C10603&gt;=設定!$B$32,$C10603&gt;=MAX(MIN(INDEX($C$1:$C$13701,MAX(1,ROW()-設定!$B$26)):INDEX($C$1:$C$13701,MAX(1,ROW()-1))),MIN(INDEX($C$1:$C$13701,MIN(13701,ROW()+1)):INDEX($C$1:$C$13701,MIN(13701,ROW()+設定!$B$26))))*10^(設定!$B$27/20)),1,0))</f>
        <v>0</v>
      </c>
      <c r="G10603" s="33" t="n">
        <f aca="false">$G10602+IF($F10603=1,1,0)</f>
        <v>5</v>
      </c>
      <c r="H10603" s="0" t="str">
        <f aca="false">IF($F10603=1,$G10603,"")</f>
        <v/>
      </c>
    </row>
    <row r="10604" customFormat="false" ht="15" hidden="false" customHeight="false" outlineLevel="0" collapsed="false">
      <c r="A10604" s="30" t="n">
        <v>1656.5625</v>
      </c>
      <c r="B10604" s="31" t="n">
        <v>12.3035</v>
      </c>
      <c r="C10604" s="32" t="n">
        <f aca="false">IF($A10604="","",IF(設定!$B$21="dB",10^($B10604/20),ABS($B10604)))</f>
        <v>4.1226360823885</v>
      </c>
      <c r="D10604" s="32" t="n">
        <f aca="false">IF($A10604="","",$A10604^2)</f>
        <v>2744199.31640625</v>
      </c>
      <c r="E10604" s="32" t="n">
        <f aca="false">IF($A10604="","",IF($C10604&lt;=0,"",1/$C10604^2))</f>
        <v>0.0588369294608036</v>
      </c>
      <c r="F10604" s="33" t="n">
        <f aca="false">IF(OR(ROW()-設定!$B$30&lt;2,ROW()+設定!$B$30&gt;13701,N($A10604)&lt;=0,N(INDEX($A$2:$A$13701,MIN(13700,MAX(1,ROW()-1+設定!$B$30))))&lt;=0,$A10604&lt;設定!$B$28,$A10604&gt;設定!$B$29),0,IF(AND($C10604&gt;=MAX(INDEX($C$1:$C$13701,MAX(1,ROW()-設定!$B$24)):INDEX($C$1:$C$13701,MAX(1,ROW()-1))),$C10604&gt;MAX(INDEX($C$1:$C$13701,MIN(13701,ROW()+1)):INDEX($C$1:$C$13701,MIN(13701,ROW()+設定!$B$24))),$C10604&gt;=設定!$B$32,$C10604&gt;=MAX(MIN(INDEX($C$1:$C$13701,MAX(1,ROW()-設定!$B$26)):INDEX($C$1:$C$13701,MAX(1,ROW()-1))),MIN(INDEX($C$1:$C$13701,MIN(13701,ROW()+1)):INDEX($C$1:$C$13701,MIN(13701,ROW()+設定!$B$26))))*10^(設定!$B$27/20)),1,0))</f>
        <v>0</v>
      </c>
      <c r="G10604" s="33" t="n">
        <f aca="false">$G10603+IF($F10604=1,1,0)</f>
        <v>5</v>
      </c>
      <c r="H10604" s="0" t="str">
        <f aca="false">IF($F10604=1,$G10604,"")</f>
        <v/>
      </c>
    </row>
    <row r="10605" customFormat="false" ht="15" hidden="false" customHeight="false" outlineLevel="0" collapsed="false">
      <c r="A10605" s="30" t="n">
        <v>1656.71875</v>
      </c>
      <c r="B10605" s="31" t="n">
        <v>12.2337</v>
      </c>
      <c r="C10605" s="32" t="n">
        <f aca="false">IF($A10605="","",IF(設定!$B$21="dB",10^($B10605/20),ABS($B10605)))</f>
        <v>4.08963924745398</v>
      </c>
      <c r="D10605" s="32" t="n">
        <f aca="false">IF($A10605="","",$A10605^2)</f>
        <v>2744717.01660156</v>
      </c>
      <c r="E10605" s="32" t="n">
        <f aca="false">IF($A10605="","",IF($C10605&lt;=0,"",1/$C10605^2))</f>
        <v>0.0597901991532402</v>
      </c>
      <c r="F10605" s="33" t="n">
        <f aca="false">IF(OR(ROW()-設定!$B$30&lt;2,ROW()+設定!$B$30&gt;13701,N($A10605)&lt;=0,N(INDEX($A$2:$A$13701,MIN(13700,MAX(1,ROW()-1+設定!$B$30))))&lt;=0,$A10605&lt;設定!$B$28,$A10605&gt;設定!$B$29),0,IF(AND($C10605&gt;=MAX(INDEX($C$1:$C$13701,MAX(1,ROW()-設定!$B$24)):INDEX($C$1:$C$13701,MAX(1,ROW()-1))),$C10605&gt;MAX(INDEX($C$1:$C$13701,MIN(13701,ROW()+1)):INDEX($C$1:$C$13701,MIN(13701,ROW()+設定!$B$24))),$C10605&gt;=設定!$B$32,$C10605&gt;=MAX(MIN(INDEX($C$1:$C$13701,MAX(1,ROW()-設定!$B$26)):INDEX($C$1:$C$13701,MAX(1,ROW()-1))),MIN(INDEX($C$1:$C$13701,MIN(13701,ROW()+1)):INDEX($C$1:$C$13701,MIN(13701,ROW()+設定!$B$26))))*10^(設定!$B$27/20)),1,0))</f>
        <v>0</v>
      </c>
      <c r="G10605" s="33" t="n">
        <f aca="false">$G10604+IF($F10605=1,1,0)</f>
        <v>5</v>
      </c>
      <c r="H10605" s="0" t="str">
        <f aca="false">IF($F10605=1,$G10605,"")</f>
        <v/>
      </c>
    </row>
    <row r="10606" customFormat="false" ht="15" hidden="false" customHeight="false" outlineLevel="0" collapsed="false">
      <c r="A10606" s="30" t="n">
        <v>1656.875</v>
      </c>
      <c r="B10606" s="31" t="n">
        <v>12.1061</v>
      </c>
      <c r="C10606" s="32" t="n">
        <f aca="false">IF($A10606="","",IF(設定!$B$21="dB",10^($B10606/20),ABS($B10606)))</f>
        <v>4.02999957183739</v>
      </c>
      <c r="D10606" s="32" t="n">
        <f aca="false">IF($A10606="","",$A10606^2)</f>
        <v>2745234.765625</v>
      </c>
      <c r="E10606" s="32" t="n">
        <f aca="false">IF($A10606="","",IF($C10606&lt;=0,"",1/$C10606^2))</f>
        <v>0.0615729554696898</v>
      </c>
      <c r="F10606" s="33" t="n">
        <f aca="false">IF(OR(ROW()-設定!$B$30&lt;2,ROW()+設定!$B$30&gt;13701,N($A10606)&lt;=0,N(INDEX($A$2:$A$13701,MIN(13700,MAX(1,ROW()-1+設定!$B$30))))&lt;=0,$A10606&lt;設定!$B$28,$A10606&gt;設定!$B$29),0,IF(AND($C10606&gt;=MAX(INDEX($C$1:$C$13701,MAX(1,ROW()-設定!$B$24)):INDEX($C$1:$C$13701,MAX(1,ROW()-1))),$C10606&gt;MAX(INDEX($C$1:$C$13701,MIN(13701,ROW()+1)):INDEX($C$1:$C$13701,MIN(13701,ROW()+設定!$B$24))),$C10606&gt;=設定!$B$32,$C10606&gt;=MAX(MIN(INDEX($C$1:$C$13701,MAX(1,ROW()-設定!$B$26)):INDEX($C$1:$C$13701,MAX(1,ROW()-1))),MIN(INDEX($C$1:$C$13701,MIN(13701,ROW()+1)):INDEX($C$1:$C$13701,MIN(13701,ROW()+設定!$B$26))))*10^(設定!$B$27/20)),1,0))</f>
        <v>0</v>
      </c>
      <c r="G10606" s="33" t="n">
        <f aca="false">$G10605+IF($F10606=1,1,0)</f>
        <v>5</v>
      </c>
      <c r="H10606" s="0" t="str">
        <f aca="false">IF($F10606=1,$G10606,"")</f>
        <v/>
      </c>
    </row>
    <row r="10607" customFormat="false" ht="15" hidden="false" customHeight="false" outlineLevel="0" collapsed="false">
      <c r="A10607" s="30" t="n">
        <v>1657.03125</v>
      </c>
      <c r="B10607" s="31" t="n">
        <v>12.3717</v>
      </c>
      <c r="C10607" s="32" t="n">
        <f aca="false">IF($A10607="","",IF(設定!$B$21="dB",10^($B10607/20),ABS($B10607)))</f>
        <v>4.15513367449304</v>
      </c>
      <c r="D10607" s="32" t="n">
        <f aca="false">IF($A10607="","",$A10607^2)</f>
        <v>2745752.56347656</v>
      </c>
      <c r="E10607" s="32" t="n">
        <f aca="false">IF($A10607="","",IF($C10607&lt;=0,"",1/$C10607^2))</f>
        <v>0.0579201929553125</v>
      </c>
      <c r="F10607" s="33" t="n">
        <f aca="false">IF(OR(ROW()-設定!$B$30&lt;2,ROW()+設定!$B$30&gt;13701,N($A10607)&lt;=0,N(INDEX($A$2:$A$13701,MIN(13700,MAX(1,ROW()-1+設定!$B$30))))&lt;=0,$A10607&lt;設定!$B$28,$A10607&gt;設定!$B$29),0,IF(AND($C10607&gt;=MAX(INDEX($C$1:$C$13701,MAX(1,ROW()-設定!$B$24)):INDEX($C$1:$C$13701,MAX(1,ROW()-1))),$C10607&gt;MAX(INDEX($C$1:$C$13701,MIN(13701,ROW()+1)):INDEX($C$1:$C$13701,MIN(13701,ROW()+設定!$B$24))),$C10607&gt;=設定!$B$32,$C10607&gt;=MAX(MIN(INDEX($C$1:$C$13701,MAX(1,ROW()-設定!$B$26)):INDEX($C$1:$C$13701,MAX(1,ROW()-1))),MIN(INDEX($C$1:$C$13701,MIN(13701,ROW()+1)):INDEX($C$1:$C$13701,MIN(13701,ROW()+設定!$B$26))))*10^(設定!$B$27/20)),1,0))</f>
        <v>0</v>
      </c>
      <c r="G10607" s="33" t="n">
        <f aca="false">$G10606+IF($F10607=1,1,0)</f>
        <v>5</v>
      </c>
      <c r="H10607" s="0" t="str">
        <f aca="false">IF($F10607=1,$G10607,"")</f>
        <v/>
      </c>
    </row>
    <row r="10608" customFormat="false" ht="15" hidden="false" customHeight="false" outlineLevel="0" collapsed="false">
      <c r="A10608" s="30" t="n">
        <v>1657.1875</v>
      </c>
      <c r="B10608" s="31" t="n">
        <v>12.3015</v>
      </c>
      <c r="C10608" s="32" t="n">
        <f aca="false">IF($A10608="","",IF(設定!$B$21="dB",10^($B10608/20),ABS($B10608)))</f>
        <v>4.12168691963038</v>
      </c>
      <c r="D10608" s="32" t="n">
        <f aca="false">IF($A10608="","",$A10608^2)</f>
        <v>2746270.41015625</v>
      </c>
      <c r="E10608" s="32" t="n">
        <f aca="false">IF($A10608="","",IF($C10608&lt;=0,"",1/$C10608^2))</f>
        <v>0.0588640311080484</v>
      </c>
      <c r="F10608" s="33" t="n">
        <f aca="false">IF(OR(ROW()-設定!$B$30&lt;2,ROW()+設定!$B$30&gt;13701,N($A10608)&lt;=0,N(INDEX($A$2:$A$13701,MIN(13700,MAX(1,ROW()-1+設定!$B$30))))&lt;=0,$A10608&lt;設定!$B$28,$A10608&gt;設定!$B$29),0,IF(AND($C10608&gt;=MAX(INDEX($C$1:$C$13701,MAX(1,ROW()-設定!$B$24)):INDEX($C$1:$C$13701,MAX(1,ROW()-1))),$C10608&gt;MAX(INDEX($C$1:$C$13701,MIN(13701,ROW()+1)):INDEX($C$1:$C$13701,MIN(13701,ROW()+設定!$B$24))),$C10608&gt;=設定!$B$32,$C10608&gt;=MAX(MIN(INDEX($C$1:$C$13701,MAX(1,ROW()-設定!$B$26)):INDEX($C$1:$C$13701,MAX(1,ROW()-1))),MIN(INDEX($C$1:$C$13701,MIN(13701,ROW()+1)):INDEX($C$1:$C$13701,MIN(13701,ROW()+設定!$B$26))))*10^(設定!$B$27/20)),1,0))</f>
        <v>0</v>
      </c>
      <c r="G10608" s="33" t="n">
        <f aca="false">$G10607+IF($F10608=1,1,0)</f>
        <v>5</v>
      </c>
      <c r="H10608" s="0" t="str">
        <f aca="false">IF($F10608=1,$G10608,"")</f>
        <v/>
      </c>
    </row>
    <row r="10609" customFormat="false" ht="15" hidden="false" customHeight="false" outlineLevel="0" collapsed="false">
      <c r="A10609" s="30" t="n">
        <v>1657.34375</v>
      </c>
      <c r="B10609" s="31" t="n">
        <v>12.4371</v>
      </c>
      <c r="C10609" s="32" t="n">
        <f aca="false">IF($A10609="","",IF(設定!$B$21="dB",10^($B10609/20),ABS($B10609)))</f>
        <v>4.18653763823372</v>
      </c>
      <c r="D10609" s="32" t="n">
        <f aca="false">IF($A10609="","",$A10609^2)</f>
        <v>2746788.30566406</v>
      </c>
      <c r="E10609" s="32" t="n">
        <f aca="false">IF($A10609="","",IF($C10609&lt;=0,"",1/$C10609^2))</f>
        <v>0.0570545126432849</v>
      </c>
      <c r="F10609" s="33" t="n">
        <f aca="false">IF(OR(ROW()-設定!$B$30&lt;2,ROW()+設定!$B$30&gt;13701,N($A10609)&lt;=0,N(INDEX($A$2:$A$13701,MIN(13700,MAX(1,ROW()-1+設定!$B$30))))&lt;=0,$A10609&lt;設定!$B$28,$A10609&gt;設定!$B$29),0,IF(AND($C10609&gt;=MAX(INDEX($C$1:$C$13701,MAX(1,ROW()-設定!$B$24)):INDEX($C$1:$C$13701,MAX(1,ROW()-1))),$C10609&gt;MAX(INDEX($C$1:$C$13701,MIN(13701,ROW()+1)):INDEX($C$1:$C$13701,MIN(13701,ROW()+設定!$B$24))),$C10609&gt;=設定!$B$32,$C10609&gt;=MAX(MIN(INDEX($C$1:$C$13701,MAX(1,ROW()-設定!$B$26)):INDEX($C$1:$C$13701,MAX(1,ROW()-1))),MIN(INDEX($C$1:$C$13701,MIN(13701,ROW()+1)):INDEX($C$1:$C$13701,MIN(13701,ROW()+設定!$B$26))))*10^(設定!$B$27/20)),1,0))</f>
        <v>0</v>
      </c>
      <c r="G10609" s="33" t="n">
        <f aca="false">$G10608+IF($F10609=1,1,0)</f>
        <v>5</v>
      </c>
      <c r="H10609" s="0" t="str">
        <f aca="false">IF($F10609=1,$G10609,"")</f>
        <v/>
      </c>
    </row>
    <row r="10610" customFormat="false" ht="15" hidden="false" customHeight="false" outlineLevel="0" collapsed="false">
      <c r="A10610" s="30" t="n">
        <v>1657.5</v>
      </c>
      <c r="B10610" s="31" t="n">
        <v>12.1808</v>
      </c>
      <c r="C10610" s="32" t="n">
        <f aca="false">IF($A10610="","",IF(設定!$B$21="dB",10^($B10610/20),ABS($B10610)))</f>
        <v>4.06480765703238</v>
      </c>
      <c r="D10610" s="32" t="n">
        <f aca="false">IF($A10610="","",$A10610^2)</f>
        <v>2747306.25</v>
      </c>
      <c r="E10610" s="32" t="n">
        <f aca="false">IF($A10610="","",IF($C10610&lt;=0,"",1/$C10610^2))</f>
        <v>0.060522937711359</v>
      </c>
      <c r="F10610" s="33" t="n">
        <f aca="false">IF(OR(ROW()-設定!$B$30&lt;2,ROW()+設定!$B$30&gt;13701,N($A10610)&lt;=0,N(INDEX($A$2:$A$13701,MIN(13700,MAX(1,ROW()-1+設定!$B$30))))&lt;=0,$A10610&lt;設定!$B$28,$A10610&gt;設定!$B$29),0,IF(AND($C10610&gt;=MAX(INDEX($C$1:$C$13701,MAX(1,ROW()-設定!$B$24)):INDEX($C$1:$C$13701,MAX(1,ROW()-1))),$C10610&gt;MAX(INDEX($C$1:$C$13701,MIN(13701,ROW()+1)):INDEX($C$1:$C$13701,MIN(13701,ROW()+設定!$B$24))),$C10610&gt;=設定!$B$32,$C10610&gt;=MAX(MIN(INDEX($C$1:$C$13701,MAX(1,ROW()-設定!$B$26)):INDEX($C$1:$C$13701,MAX(1,ROW()-1))),MIN(INDEX($C$1:$C$13701,MIN(13701,ROW()+1)):INDEX($C$1:$C$13701,MIN(13701,ROW()+設定!$B$26))))*10^(設定!$B$27/20)),1,0))</f>
        <v>0</v>
      </c>
      <c r="G10610" s="33" t="n">
        <f aca="false">$G10609+IF($F10610=1,1,0)</f>
        <v>5</v>
      </c>
      <c r="H10610" s="0" t="str">
        <f aca="false">IF($F10610=1,$G10610,"")</f>
        <v/>
      </c>
    </row>
    <row r="10611" customFormat="false" ht="15" hidden="false" customHeight="false" outlineLevel="0" collapsed="false">
      <c r="A10611" s="30" t="n">
        <v>1657.65625</v>
      </c>
      <c r="B10611" s="31" t="n">
        <v>12.5111</v>
      </c>
      <c r="C10611" s="32" t="n">
        <f aca="false">IF($A10611="","",IF(設定!$B$21="dB",10^($B10611/20),ABS($B10611)))</f>
        <v>4.22235748521032</v>
      </c>
      <c r="D10611" s="32" t="n">
        <f aca="false">IF($A10611="","",$A10611^2)</f>
        <v>2747824.24316406</v>
      </c>
      <c r="E10611" s="32" t="n">
        <f aca="false">IF($A10611="","",IF($C10611&lt;=0,"",1/$C10611^2))</f>
        <v>0.056090588934973</v>
      </c>
      <c r="F10611" s="33" t="n">
        <f aca="false">IF(OR(ROW()-設定!$B$30&lt;2,ROW()+設定!$B$30&gt;13701,N($A10611)&lt;=0,N(INDEX($A$2:$A$13701,MIN(13700,MAX(1,ROW()-1+設定!$B$30))))&lt;=0,$A10611&lt;設定!$B$28,$A10611&gt;設定!$B$29),0,IF(AND($C10611&gt;=MAX(INDEX($C$1:$C$13701,MAX(1,ROW()-設定!$B$24)):INDEX($C$1:$C$13701,MAX(1,ROW()-1))),$C10611&gt;MAX(INDEX($C$1:$C$13701,MIN(13701,ROW()+1)):INDEX($C$1:$C$13701,MIN(13701,ROW()+設定!$B$24))),$C10611&gt;=設定!$B$32,$C10611&gt;=MAX(MIN(INDEX($C$1:$C$13701,MAX(1,ROW()-設定!$B$26)):INDEX($C$1:$C$13701,MAX(1,ROW()-1))),MIN(INDEX($C$1:$C$13701,MIN(13701,ROW()+1)):INDEX($C$1:$C$13701,MIN(13701,ROW()+設定!$B$26))))*10^(設定!$B$27/20)),1,0))</f>
        <v>0</v>
      </c>
      <c r="G10611" s="33" t="n">
        <f aca="false">$G10610+IF($F10611=1,1,0)</f>
        <v>5</v>
      </c>
      <c r="H10611" s="0" t="str">
        <f aca="false">IF($F10611=1,$G10611,"")</f>
        <v/>
      </c>
    </row>
    <row r="10612" customFormat="false" ht="15" hidden="false" customHeight="false" outlineLevel="0" collapsed="false">
      <c r="A10612" s="30" t="n">
        <v>1657.8125</v>
      </c>
      <c r="B10612" s="31" t="n">
        <v>12.3674</v>
      </c>
      <c r="C10612" s="32" t="n">
        <f aca="false">IF($A10612="","",IF(設定!$B$21="dB",10^($B10612/20),ABS($B10612)))</f>
        <v>4.15307716057507</v>
      </c>
      <c r="D10612" s="32" t="n">
        <f aca="false">IF($A10612="","",$A10612^2)</f>
        <v>2748342.28515625</v>
      </c>
      <c r="E10612" s="32" t="n">
        <f aca="false">IF($A10612="","",IF($C10612&lt;=0,"",1/$C10612^2))</f>
        <v>0.0579775688092136</v>
      </c>
      <c r="F10612" s="33" t="n">
        <f aca="false">IF(OR(ROW()-設定!$B$30&lt;2,ROW()+設定!$B$30&gt;13701,N($A10612)&lt;=0,N(INDEX($A$2:$A$13701,MIN(13700,MAX(1,ROW()-1+設定!$B$30))))&lt;=0,$A10612&lt;設定!$B$28,$A10612&gt;設定!$B$29),0,IF(AND($C10612&gt;=MAX(INDEX($C$1:$C$13701,MAX(1,ROW()-設定!$B$24)):INDEX($C$1:$C$13701,MAX(1,ROW()-1))),$C10612&gt;MAX(INDEX($C$1:$C$13701,MIN(13701,ROW()+1)):INDEX($C$1:$C$13701,MIN(13701,ROW()+設定!$B$24))),$C10612&gt;=設定!$B$32,$C10612&gt;=MAX(MIN(INDEX($C$1:$C$13701,MAX(1,ROW()-設定!$B$26)):INDEX($C$1:$C$13701,MAX(1,ROW()-1))),MIN(INDEX($C$1:$C$13701,MIN(13701,ROW()+1)):INDEX($C$1:$C$13701,MIN(13701,ROW()+設定!$B$26))))*10^(設定!$B$27/20)),1,0))</f>
        <v>0</v>
      </c>
      <c r="G10612" s="33" t="n">
        <f aca="false">$G10611+IF($F10612=1,1,0)</f>
        <v>5</v>
      </c>
      <c r="H10612" s="0" t="str">
        <f aca="false">IF($F10612=1,$G10612,"")</f>
        <v/>
      </c>
    </row>
    <row r="10613" customFormat="false" ht="15" hidden="false" customHeight="false" outlineLevel="0" collapsed="false">
      <c r="A10613" s="30" t="n">
        <v>1657.96875</v>
      </c>
      <c r="B10613" s="31" t="n">
        <v>12.1668</v>
      </c>
      <c r="C10613" s="32" t="n">
        <f aca="false">IF($A10613="","",IF(設定!$B$21="dB",10^($B10613/20),ABS($B10613)))</f>
        <v>4.05826123837786</v>
      </c>
      <c r="D10613" s="32" t="n">
        <f aca="false">IF($A10613="","",$A10613^2)</f>
        <v>2748860.37597656</v>
      </c>
      <c r="E10613" s="32" t="n">
        <f aca="false">IF($A10613="","",IF($C10613&lt;=0,"",1/$C10613^2))</f>
        <v>0.0607183554180825</v>
      </c>
      <c r="F10613" s="33" t="n">
        <f aca="false">IF(OR(ROW()-設定!$B$30&lt;2,ROW()+設定!$B$30&gt;13701,N($A10613)&lt;=0,N(INDEX($A$2:$A$13701,MIN(13700,MAX(1,ROW()-1+設定!$B$30))))&lt;=0,$A10613&lt;設定!$B$28,$A10613&gt;設定!$B$29),0,IF(AND($C10613&gt;=MAX(INDEX($C$1:$C$13701,MAX(1,ROW()-設定!$B$24)):INDEX($C$1:$C$13701,MAX(1,ROW()-1))),$C10613&gt;MAX(INDEX($C$1:$C$13701,MIN(13701,ROW()+1)):INDEX($C$1:$C$13701,MIN(13701,ROW()+設定!$B$24))),$C10613&gt;=設定!$B$32,$C10613&gt;=MAX(MIN(INDEX($C$1:$C$13701,MAX(1,ROW()-設定!$B$26)):INDEX($C$1:$C$13701,MAX(1,ROW()-1))),MIN(INDEX($C$1:$C$13701,MIN(13701,ROW()+1)):INDEX($C$1:$C$13701,MIN(13701,ROW()+設定!$B$26))))*10^(設定!$B$27/20)),1,0))</f>
        <v>0</v>
      </c>
      <c r="G10613" s="33" t="n">
        <f aca="false">$G10612+IF($F10613=1,1,0)</f>
        <v>5</v>
      </c>
      <c r="H10613" s="0" t="str">
        <f aca="false">IF($F10613=1,$G10613,"")</f>
        <v/>
      </c>
    </row>
    <row r="10614" customFormat="false" ht="15" hidden="false" customHeight="false" outlineLevel="0" collapsed="false">
      <c r="A10614" s="30" t="n">
        <v>1658.125</v>
      </c>
      <c r="B10614" s="31" t="n">
        <v>12.4973</v>
      </c>
      <c r="C10614" s="32" t="n">
        <f aca="false">IF($A10614="","",IF(設定!$B$21="dB",10^($B10614/20),ABS($B10614)))</f>
        <v>4.21565439868979</v>
      </c>
      <c r="D10614" s="32" t="n">
        <f aca="false">IF($A10614="","",$A10614^2)</f>
        <v>2749378.515625</v>
      </c>
      <c r="E10614" s="32" t="n">
        <f aca="false">IF($A10614="","",IF($C10614&lt;=0,"",1/$C10614^2))</f>
        <v>0.0562691040350879</v>
      </c>
      <c r="F10614" s="33" t="n">
        <f aca="false">IF(OR(ROW()-設定!$B$30&lt;2,ROW()+設定!$B$30&gt;13701,N($A10614)&lt;=0,N(INDEX($A$2:$A$13701,MIN(13700,MAX(1,ROW()-1+設定!$B$30))))&lt;=0,$A10614&lt;設定!$B$28,$A10614&gt;設定!$B$29),0,IF(AND($C10614&gt;=MAX(INDEX($C$1:$C$13701,MAX(1,ROW()-設定!$B$24)):INDEX($C$1:$C$13701,MAX(1,ROW()-1))),$C10614&gt;MAX(INDEX($C$1:$C$13701,MIN(13701,ROW()+1)):INDEX($C$1:$C$13701,MIN(13701,ROW()+設定!$B$24))),$C10614&gt;=設定!$B$32,$C10614&gt;=MAX(MIN(INDEX($C$1:$C$13701,MAX(1,ROW()-設定!$B$26)):INDEX($C$1:$C$13701,MAX(1,ROW()-1))),MIN(INDEX($C$1:$C$13701,MIN(13701,ROW()+1)):INDEX($C$1:$C$13701,MIN(13701,ROW()+設定!$B$26))))*10^(設定!$B$27/20)),1,0))</f>
        <v>0</v>
      </c>
      <c r="G10614" s="33" t="n">
        <f aca="false">$G10613+IF($F10614=1,1,0)</f>
        <v>5</v>
      </c>
      <c r="H10614" s="0" t="str">
        <f aca="false">IF($F10614=1,$G10614,"")</f>
        <v/>
      </c>
    </row>
    <row r="10615" customFormat="false" ht="15" hidden="false" customHeight="false" outlineLevel="0" collapsed="false">
      <c r="A10615" s="30" t="n">
        <v>1658.28125</v>
      </c>
      <c r="B10615" s="31" t="n">
        <v>12.4118</v>
      </c>
      <c r="C10615" s="32" t="n">
        <f aca="false">IF($A10615="","",IF(設定!$B$21="dB",10^($B10615/20),ABS($B10615)))</f>
        <v>4.17436095894313</v>
      </c>
      <c r="D10615" s="32" t="n">
        <f aca="false">IF($A10615="","",$A10615^2)</f>
        <v>2749896.70410156</v>
      </c>
      <c r="E10615" s="32" t="n">
        <f aca="false">IF($A10615="","",IF($C10615&lt;=0,"",1/$C10615^2))</f>
        <v>0.0573878560150455</v>
      </c>
      <c r="F10615" s="33" t="n">
        <f aca="false">IF(OR(ROW()-設定!$B$30&lt;2,ROW()+設定!$B$30&gt;13701,N($A10615)&lt;=0,N(INDEX($A$2:$A$13701,MIN(13700,MAX(1,ROW()-1+設定!$B$30))))&lt;=0,$A10615&lt;設定!$B$28,$A10615&gt;設定!$B$29),0,IF(AND($C10615&gt;=MAX(INDEX($C$1:$C$13701,MAX(1,ROW()-設定!$B$24)):INDEX($C$1:$C$13701,MAX(1,ROW()-1))),$C10615&gt;MAX(INDEX($C$1:$C$13701,MIN(13701,ROW()+1)):INDEX($C$1:$C$13701,MIN(13701,ROW()+設定!$B$24))),$C10615&gt;=設定!$B$32,$C10615&gt;=MAX(MIN(INDEX($C$1:$C$13701,MAX(1,ROW()-設定!$B$26)):INDEX($C$1:$C$13701,MAX(1,ROW()-1))),MIN(INDEX($C$1:$C$13701,MIN(13701,ROW()+1)):INDEX($C$1:$C$13701,MIN(13701,ROW()+設定!$B$26))))*10^(設定!$B$27/20)),1,0))</f>
        <v>0</v>
      </c>
      <c r="G10615" s="33" t="n">
        <f aca="false">$G10614+IF($F10615=1,1,0)</f>
        <v>5</v>
      </c>
      <c r="H10615" s="0" t="str">
        <f aca="false">IF($F10615=1,$G10615,"")</f>
        <v/>
      </c>
    </row>
    <row r="10616" customFormat="false" ht="15" hidden="false" customHeight="false" outlineLevel="0" collapsed="false">
      <c r="A10616" s="30" t="n">
        <v>1658.4375</v>
      </c>
      <c r="B10616" s="31" t="n">
        <v>12.3622</v>
      </c>
      <c r="C10616" s="32" t="n">
        <f aca="false">IF($A10616="","",IF(設定!$B$21="dB",10^($B10616/20),ABS($B10616)))</f>
        <v>4.15059157314967</v>
      </c>
      <c r="D10616" s="32" t="n">
        <f aca="false">IF($A10616="","",$A10616^2)</f>
        <v>2750414.94140625</v>
      </c>
      <c r="E10616" s="32" t="n">
        <f aca="false">IF($A10616="","",IF($C10616&lt;=0,"",1/$C10616^2))</f>
        <v>0.0580470294936381</v>
      </c>
      <c r="F10616" s="33" t="n">
        <f aca="false">IF(OR(ROW()-設定!$B$30&lt;2,ROW()+設定!$B$30&gt;13701,N($A10616)&lt;=0,N(INDEX($A$2:$A$13701,MIN(13700,MAX(1,ROW()-1+設定!$B$30))))&lt;=0,$A10616&lt;設定!$B$28,$A10616&gt;設定!$B$29),0,IF(AND($C10616&gt;=MAX(INDEX($C$1:$C$13701,MAX(1,ROW()-設定!$B$24)):INDEX($C$1:$C$13701,MAX(1,ROW()-1))),$C10616&gt;MAX(INDEX($C$1:$C$13701,MIN(13701,ROW()+1)):INDEX($C$1:$C$13701,MIN(13701,ROW()+設定!$B$24))),$C10616&gt;=設定!$B$32,$C10616&gt;=MAX(MIN(INDEX($C$1:$C$13701,MAX(1,ROW()-設定!$B$26)):INDEX($C$1:$C$13701,MAX(1,ROW()-1))),MIN(INDEX($C$1:$C$13701,MIN(13701,ROW()+1)):INDEX($C$1:$C$13701,MIN(13701,ROW()+設定!$B$26))))*10^(設定!$B$27/20)),1,0))</f>
        <v>0</v>
      </c>
      <c r="G10616" s="33" t="n">
        <f aca="false">$G10615+IF($F10616=1,1,0)</f>
        <v>5</v>
      </c>
      <c r="H10616" s="0" t="str">
        <f aca="false">IF($F10616=1,$G10616,"")</f>
        <v/>
      </c>
    </row>
    <row r="10617" customFormat="false" ht="15" hidden="false" customHeight="false" outlineLevel="0" collapsed="false">
      <c r="A10617" s="30" t="n">
        <v>1658.59375</v>
      </c>
      <c r="B10617" s="31" t="n">
        <v>12.476</v>
      </c>
      <c r="C10617" s="32" t="n">
        <f aca="false">IF($A10617="","",IF(設定!$B$21="dB",10^($B10617/20),ABS($B10617)))</f>
        <v>4.20532921218042</v>
      </c>
      <c r="D10617" s="32" t="n">
        <f aca="false">IF($A10617="","",$A10617^2)</f>
        <v>2750933.22753906</v>
      </c>
      <c r="E10617" s="32" t="n">
        <f aca="false">IF($A10617="","",IF($C10617&lt;=0,"",1/$C10617^2))</f>
        <v>0.0565457540687621</v>
      </c>
      <c r="F10617" s="33" t="n">
        <f aca="false">IF(OR(ROW()-設定!$B$30&lt;2,ROW()+設定!$B$30&gt;13701,N($A10617)&lt;=0,N(INDEX($A$2:$A$13701,MIN(13700,MAX(1,ROW()-1+設定!$B$30))))&lt;=0,$A10617&lt;設定!$B$28,$A10617&gt;設定!$B$29),0,IF(AND($C10617&gt;=MAX(INDEX($C$1:$C$13701,MAX(1,ROW()-設定!$B$24)):INDEX($C$1:$C$13701,MAX(1,ROW()-1))),$C10617&gt;MAX(INDEX($C$1:$C$13701,MIN(13701,ROW()+1)):INDEX($C$1:$C$13701,MIN(13701,ROW()+設定!$B$24))),$C10617&gt;=設定!$B$32,$C10617&gt;=MAX(MIN(INDEX($C$1:$C$13701,MAX(1,ROW()-設定!$B$26)):INDEX($C$1:$C$13701,MAX(1,ROW()-1))),MIN(INDEX($C$1:$C$13701,MIN(13701,ROW()+1)):INDEX($C$1:$C$13701,MIN(13701,ROW()+設定!$B$26))))*10^(設定!$B$27/20)),1,0))</f>
        <v>0</v>
      </c>
      <c r="G10617" s="33" t="n">
        <f aca="false">$G10616+IF($F10617=1,1,0)</f>
        <v>5</v>
      </c>
      <c r="H10617" s="0" t="str">
        <f aca="false">IF($F10617=1,$G10617,"")</f>
        <v/>
      </c>
    </row>
    <row r="10618" customFormat="false" ht="15" hidden="false" customHeight="false" outlineLevel="0" collapsed="false">
      <c r="A10618" s="30" t="n">
        <v>1658.75</v>
      </c>
      <c r="B10618" s="31" t="n">
        <v>12.3153</v>
      </c>
      <c r="C10618" s="32" t="n">
        <f aca="false">IF($A10618="","",IF(設定!$B$21="dB",10^($B10618/20),ABS($B10618)))</f>
        <v>4.12824059348974</v>
      </c>
      <c r="D10618" s="32" t="n">
        <f aca="false">IF($A10618="","",$A10618^2)</f>
        <v>2751451.5625</v>
      </c>
      <c r="E10618" s="32" t="n">
        <f aca="false">IF($A10618="","",IF($C10618&lt;=0,"",1/$C10618^2))</f>
        <v>0.0586772835387274</v>
      </c>
      <c r="F10618" s="33" t="n">
        <f aca="false">IF(OR(ROW()-設定!$B$30&lt;2,ROW()+設定!$B$30&gt;13701,N($A10618)&lt;=0,N(INDEX($A$2:$A$13701,MIN(13700,MAX(1,ROW()-1+設定!$B$30))))&lt;=0,$A10618&lt;設定!$B$28,$A10618&gt;設定!$B$29),0,IF(AND($C10618&gt;=MAX(INDEX($C$1:$C$13701,MAX(1,ROW()-設定!$B$24)):INDEX($C$1:$C$13701,MAX(1,ROW()-1))),$C10618&gt;MAX(INDEX($C$1:$C$13701,MIN(13701,ROW()+1)):INDEX($C$1:$C$13701,MIN(13701,ROW()+設定!$B$24))),$C10618&gt;=設定!$B$32,$C10618&gt;=MAX(MIN(INDEX($C$1:$C$13701,MAX(1,ROW()-設定!$B$26)):INDEX($C$1:$C$13701,MAX(1,ROW()-1))),MIN(INDEX($C$1:$C$13701,MIN(13701,ROW()+1)):INDEX($C$1:$C$13701,MIN(13701,ROW()+設定!$B$26))))*10^(設定!$B$27/20)),1,0))</f>
        <v>0</v>
      </c>
      <c r="G10618" s="33" t="n">
        <f aca="false">$G10617+IF($F10618=1,1,0)</f>
        <v>5</v>
      </c>
      <c r="H10618" s="0" t="str">
        <f aca="false">IF($F10618=1,$G10618,"")</f>
        <v/>
      </c>
    </row>
    <row r="10619" customFormat="false" ht="15" hidden="false" customHeight="false" outlineLevel="0" collapsed="false">
      <c r="A10619" s="30" t="n">
        <v>1658.90625</v>
      </c>
      <c r="B10619" s="31" t="n">
        <v>12.6167</v>
      </c>
      <c r="C10619" s="32" t="n">
        <f aca="false">IF($A10619="","",IF(設定!$B$21="dB",10^($B10619/20),ABS($B10619)))</f>
        <v>4.2740047451767</v>
      </c>
      <c r="D10619" s="32" t="n">
        <f aca="false">IF($A10619="","",$A10619^2)</f>
        <v>2751969.94628906</v>
      </c>
      <c r="E10619" s="32" t="n">
        <f aca="false">IF($A10619="","",IF($C10619&lt;=0,"",1/$C10619^2))</f>
        <v>0.0547431772615704</v>
      </c>
      <c r="F10619" s="33" t="n">
        <f aca="false">IF(OR(ROW()-設定!$B$30&lt;2,ROW()+設定!$B$30&gt;13701,N($A10619)&lt;=0,N(INDEX($A$2:$A$13701,MIN(13700,MAX(1,ROW()-1+設定!$B$30))))&lt;=0,$A10619&lt;設定!$B$28,$A10619&gt;設定!$B$29),0,IF(AND($C10619&gt;=MAX(INDEX($C$1:$C$13701,MAX(1,ROW()-設定!$B$24)):INDEX($C$1:$C$13701,MAX(1,ROW()-1))),$C10619&gt;MAX(INDEX($C$1:$C$13701,MIN(13701,ROW()+1)):INDEX($C$1:$C$13701,MIN(13701,ROW()+設定!$B$24))),$C10619&gt;=設定!$B$32,$C10619&gt;=MAX(MIN(INDEX($C$1:$C$13701,MAX(1,ROW()-設定!$B$26)):INDEX($C$1:$C$13701,MAX(1,ROW()-1))),MIN(INDEX($C$1:$C$13701,MIN(13701,ROW()+1)):INDEX($C$1:$C$13701,MIN(13701,ROW()+設定!$B$26))))*10^(設定!$B$27/20)),1,0))</f>
        <v>0</v>
      </c>
      <c r="G10619" s="33" t="n">
        <f aca="false">$G10618+IF($F10619=1,1,0)</f>
        <v>5</v>
      </c>
      <c r="H10619" s="0" t="str">
        <f aca="false">IF($F10619=1,$G10619,"")</f>
        <v/>
      </c>
    </row>
    <row r="10620" customFormat="false" ht="15" hidden="false" customHeight="false" outlineLevel="0" collapsed="false">
      <c r="A10620" s="30" t="n">
        <v>1659.0625</v>
      </c>
      <c r="B10620" s="31" t="n">
        <v>12.5576</v>
      </c>
      <c r="C10620" s="32" t="n">
        <f aca="false">IF($A10620="","",IF(設定!$B$21="dB",10^($B10620/20),ABS($B10620)))</f>
        <v>4.24502253432729</v>
      </c>
      <c r="D10620" s="32" t="n">
        <f aca="false">IF($A10620="","",$A10620^2)</f>
        <v>2752488.37890625</v>
      </c>
      <c r="E10620" s="32" t="n">
        <f aca="false">IF($A10620="","",IF($C10620&lt;=0,"",1/$C10620^2))</f>
        <v>0.0554932295157625</v>
      </c>
      <c r="F10620" s="33" t="n">
        <f aca="false">IF(OR(ROW()-設定!$B$30&lt;2,ROW()+設定!$B$30&gt;13701,N($A10620)&lt;=0,N(INDEX($A$2:$A$13701,MIN(13700,MAX(1,ROW()-1+設定!$B$30))))&lt;=0,$A10620&lt;設定!$B$28,$A10620&gt;設定!$B$29),0,IF(AND($C10620&gt;=MAX(INDEX($C$1:$C$13701,MAX(1,ROW()-設定!$B$24)):INDEX($C$1:$C$13701,MAX(1,ROW()-1))),$C10620&gt;MAX(INDEX($C$1:$C$13701,MIN(13701,ROW()+1)):INDEX($C$1:$C$13701,MIN(13701,ROW()+設定!$B$24))),$C10620&gt;=設定!$B$32,$C10620&gt;=MAX(MIN(INDEX($C$1:$C$13701,MAX(1,ROW()-設定!$B$26)):INDEX($C$1:$C$13701,MAX(1,ROW()-1))),MIN(INDEX($C$1:$C$13701,MIN(13701,ROW()+1)):INDEX($C$1:$C$13701,MIN(13701,ROW()+設定!$B$26))))*10^(設定!$B$27/20)),1,0))</f>
        <v>0</v>
      </c>
      <c r="G10620" s="33" t="n">
        <f aca="false">$G10619+IF($F10620=1,1,0)</f>
        <v>5</v>
      </c>
      <c r="H10620" s="0" t="str">
        <f aca="false">IF($F10620=1,$G10620,"")</f>
        <v/>
      </c>
    </row>
    <row r="10621" customFormat="false" ht="15" hidden="false" customHeight="false" outlineLevel="0" collapsed="false">
      <c r="A10621" s="30" t="n">
        <v>1659.21875</v>
      </c>
      <c r="B10621" s="31" t="n">
        <v>12.5796</v>
      </c>
      <c r="C10621" s="32" t="n">
        <f aca="false">IF($A10621="","",IF(設定!$B$21="dB",10^($B10621/20),ABS($B10621)))</f>
        <v>4.25578814053798</v>
      </c>
      <c r="D10621" s="32" t="n">
        <f aca="false">IF($A10621="","",$A10621^2)</f>
        <v>2753006.86035156</v>
      </c>
      <c r="E10621" s="32" t="n">
        <f aca="false">IF($A10621="","",IF($C10621&lt;=0,"",1/$C10621^2))</f>
        <v>0.0552128289833751</v>
      </c>
      <c r="F10621" s="33" t="n">
        <f aca="false">IF(OR(ROW()-設定!$B$30&lt;2,ROW()+設定!$B$30&gt;13701,N($A10621)&lt;=0,N(INDEX($A$2:$A$13701,MIN(13700,MAX(1,ROW()-1+設定!$B$30))))&lt;=0,$A10621&lt;設定!$B$28,$A10621&gt;設定!$B$29),0,IF(AND($C10621&gt;=MAX(INDEX($C$1:$C$13701,MAX(1,ROW()-設定!$B$24)):INDEX($C$1:$C$13701,MAX(1,ROW()-1))),$C10621&gt;MAX(INDEX($C$1:$C$13701,MIN(13701,ROW()+1)):INDEX($C$1:$C$13701,MIN(13701,ROW()+設定!$B$24))),$C10621&gt;=設定!$B$32,$C10621&gt;=MAX(MIN(INDEX($C$1:$C$13701,MAX(1,ROW()-設定!$B$26)):INDEX($C$1:$C$13701,MAX(1,ROW()-1))),MIN(INDEX($C$1:$C$13701,MIN(13701,ROW()+1)):INDEX($C$1:$C$13701,MIN(13701,ROW()+設定!$B$26))))*10^(設定!$B$27/20)),1,0))</f>
        <v>0</v>
      </c>
      <c r="G10621" s="33" t="n">
        <f aca="false">$G10620+IF($F10621=1,1,0)</f>
        <v>5</v>
      </c>
      <c r="H10621" s="0" t="str">
        <f aca="false">IF($F10621=1,$G10621,"")</f>
        <v/>
      </c>
    </row>
    <row r="10622" customFormat="false" ht="15" hidden="false" customHeight="false" outlineLevel="0" collapsed="false">
      <c r="A10622" s="30" t="n">
        <v>1659.375</v>
      </c>
      <c r="B10622" s="31" t="n">
        <v>12.7859</v>
      </c>
      <c r="C10622" s="32" t="n">
        <f aca="false">IF($A10622="","",IF(設定!$B$21="dB",10^($B10622/20),ABS($B10622)))</f>
        <v>4.35807801109116</v>
      </c>
      <c r="D10622" s="32" t="n">
        <f aca="false">IF($A10622="","",$A10622^2)</f>
        <v>2753525.390625</v>
      </c>
      <c r="E10622" s="32" t="n">
        <f aca="false">IF($A10622="","",IF($C10622&lt;=0,"",1/$C10622^2))</f>
        <v>0.0526514092672351</v>
      </c>
      <c r="F10622" s="33" t="n">
        <f aca="false">IF(OR(ROW()-設定!$B$30&lt;2,ROW()+設定!$B$30&gt;13701,N($A10622)&lt;=0,N(INDEX($A$2:$A$13701,MIN(13700,MAX(1,ROW()-1+設定!$B$30))))&lt;=0,$A10622&lt;設定!$B$28,$A10622&gt;設定!$B$29),0,IF(AND($C10622&gt;=MAX(INDEX($C$1:$C$13701,MAX(1,ROW()-設定!$B$24)):INDEX($C$1:$C$13701,MAX(1,ROW()-1))),$C10622&gt;MAX(INDEX($C$1:$C$13701,MIN(13701,ROW()+1)):INDEX($C$1:$C$13701,MIN(13701,ROW()+設定!$B$24))),$C10622&gt;=設定!$B$32,$C10622&gt;=MAX(MIN(INDEX($C$1:$C$13701,MAX(1,ROW()-設定!$B$26)):INDEX($C$1:$C$13701,MAX(1,ROW()-1))),MIN(INDEX($C$1:$C$13701,MIN(13701,ROW()+1)):INDEX($C$1:$C$13701,MIN(13701,ROW()+設定!$B$26))))*10^(設定!$B$27/20)),1,0))</f>
        <v>0</v>
      </c>
      <c r="G10622" s="33" t="n">
        <f aca="false">$G10621+IF($F10622=1,1,0)</f>
        <v>5</v>
      </c>
      <c r="H10622" s="0" t="str">
        <f aca="false">IF($F10622=1,$G10622,"")</f>
        <v/>
      </c>
    </row>
    <row r="10623" customFormat="false" ht="15" hidden="false" customHeight="false" outlineLevel="0" collapsed="false">
      <c r="A10623" s="30" t="n">
        <v>1659.53125</v>
      </c>
      <c r="B10623" s="31" t="n">
        <v>12.6666</v>
      </c>
      <c r="C10623" s="32" t="n">
        <f aca="false">IF($A10623="","",IF(設定!$B$21="dB",10^($B10623/20),ABS($B10623)))</f>
        <v>4.29862935375609</v>
      </c>
      <c r="D10623" s="32" t="n">
        <f aca="false">IF($A10623="","",$A10623^2)</f>
        <v>2754043.96972656</v>
      </c>
      <c r="E10623" s="32" t="n">
        <f aca="false">IF($A10623="","",IF($C10623&lt;=0,"",1/$C10623^2))</f>
        <v>0.0541177833869455</v>
      </c>
      <c r="F10623" s="33" t="n">
        <f aca="false">IF(OR(ROW()-設定!$B$30&lt;2,ROW()+設定!$B$30&gt;13701,N($A10623)&lt;=0,N(INDEX($A$2:$A$13701,MIN(13700,MAX(1,ROW()-1+設定!$B$30))))&lt;=0,$A10623&lt;設定!$B$28,$A10623&gt;設定!$B$29),0,IF(AND($C10623&gt;=MAX(INDEX($C$1:$C$13701,MAX(1,ROW()-設定!$B$24)):INDEX($C$1:$C$13701,MAX(1,ROW()-1))),$C10623&gt;MAX(INDEX($C$1:$C$13701,MIN(13701,ROW()+1)):INDEX($C$1:$C$13701,MIN(13701,ROW()+設定!$B$24))),$C10623&gt;=設定!$B$32,$C10623&gt;=MAX(MIN(INDEX($C$1:$C$13701,MAX(1,ROW()-設定!$B$26)):INDEX($C$1:$C$13701,MAX(1,ROW()-1))),MIN(INDEX($C$1:$C$13701,MIN(13701,ROW()+1)):INDEX($C$1:$C$13701,MIN(13701,ROW()+設定!$B$26))))*10^(設定!$B$27/20)),1,0))</f>
        <v>0</v>
      </c>
      <c r="G10623" s="33" t="n">
        <f aca="false">$G10622+IF($F10623=1,1,0)</f>
        <v>5</v>
      </c>
      <c r="H10623" s="0" t="str">
        <f aca="false">IF($F10623=1,$G10623,"")</f>
        <v/>
      </c>
    </row>
    <row r="10624" customFormat="false" ht="15" hidden="false" customHeight="false" outlineLevel="0" collapsed="false">
      <c r="A10624" s="30" t="n">
        <v>1659.6875</v>
      </c>
      <c r="B10624" s="31" t="n">
        <v>12.6191</v>
      </c>
      <c r="C10624" s="32" t="n">
        <f aca="false">IF($A10624="","",IF(設定!$B$21="dB",10^($B10624/20),ABS($B10624)))</f>
        <v>4.27518585949979</v>
      </c>
      <c r="D10624" s="32" t="n">
        <f aca="false">IF($A10624="","",$A10624^2)</f>
        <v>2754562.59765625</v>
      </c>
      <c r="E10624" s="32" t="n">
        <f aca="false">IF($A10624="","",IF($C10624&lt;=0,"",1/$C10624^2))</f>
        <v>0.0547129334212847</v>
      </c>
      <c r="F10624" s="33" t="n">
        <f aca="false">IF(OR(ROW()-設定!$B$30&lt;2,ROW()+設定!$B$30&gt;13701,N($A10624)&lt;=0,N(INDEX($A$2:$A$13701,MIN(13700,MAX(1,ROW()-1+設定!$B$30))))&lt;=0,$A10624&lt;設定!$B$28,$A10624&gt;設定!$B$29),0,IF(AND($C10624&gt;=MAX(INDEX($C$1:$C$13701,MAX(1,ROW()-設定!$B$24)):INDEX($C$1:$C$13701,MAX(1,ROW()-1))),$C10624&gt;MAX(INDEX($C$1:$C$13701,MIN(13701,ROW()+1)):INDEX($C$1:$C$13701,MIN(13701,ROW()+設定!$B$24))),$C10624&gt;=設定!$B$32,$C10624&gt;=MAX(MIN(INDEX($C$1:$C$13701,MAX(1,ROW()-設定!$B$26)):INDEX($C$1:$C$13701,MAX(1,ROW()-1))),MIN(INDEX($C$1:$C$13701,MIN(13701,ROW()+1)):INDEX($C$1:$C$13701,MIN(13701,ROW()+設定!$B$26))))*10^(設定!$B$27/20)),1,0))</f>
        <v>0</v>
      </c>
      <c r="G10624" s="33" t="n">
        <f aca="false">$G10623+IF($F10624=1,1,0)</f>
        <v>5</v>
      </c>
      <c r="H10624" s="0" t="str">
        <f aca="false">IF($F10624=1,$G10624,"")</f>
        <v/>
      </c>
    </row>
    <row r="10625" customFormat="false" ht="15" hidden="false" customHeight="false" outlineLevel="0" collapsed="false">
      <c r="A10625" s="30" t="n">
        <v>1659.84375</v>
      </c>
      <c r="B10625" s="31" t="n">
        <v>12.6154</v>
      </c>
      <c r="C10625" s="32" t="n">
        <f aca="false">IF($A10625="","",IF(設定!$B$21="dB",10^($B10625/20),ABS($B10625)))</f>
        <v>4.27336511116939</v>
      </c>
      <c r="D10625" s="32" t="n">
        <f aca="false">IF($A10625="","",$A10625^2)</f>
        <v>2755081.27441406</v>
      </c>
      <c r="E10625" s="32" t="n">
        <f aca="false">IF($A10625="","",IF($C10625&lt;=0,"",1/$C10625^2))</f>
        <v>0.0547595663214742</v>
      </c>
      <c r="F10625" s="33" t="n">
        <f aca="false">IF(OR(ROW()-設定!$B$30&lt;2,ROW()+設定!$B$30&gt;13701,N($A10625)&lt;=0,N(INDEX($A$2:$A$13701,MIN(13700,MAX(1,ROW()-1+設定!$B$30))))&lt;=0,$A10625&lt;設定!$B$28,$A10625&gt;設定!$B$29),0,IF(AND($C10625&gt;=MAX(INDEX($C$1:$C$13701,MAX(1,ROW()-設定!$B$24)):INDEX($C$1:$C$13701,MAX(1,ROW()-1))),$C10625&gt;MAX(INDEX($C$1:$C$13701,MIN(13701,ROW()+1)):INDEX($C$1:$C$13701,MIN(13701,ROW()+設定!$B$24))),$C10625&gt;=設定!$B$32,$C10625&gt;=MAX(MIN(INDEX($C$1:$C$13701,MAX(1,ROW()-設定!$B$26)):INDEX($C$1:$C$13701,MAX(1,ROW()-1))),MIN(INDEX($C$1:$C$13701,MIN(13701,ROW()+1)):INDEX($C$1:$C$13701,MIN(13701,ROW()+設定!$B$26))))*10^(設定!$B$27/20)),1,0))</f>
        <v>0</v>
      </c>
      <c r="G10625" s="33" t="n">
        <f aca="false">$G10624+IF($F10625=1,1,0)</f>
        <v>5</v>
      </c>
      <c r="H10625" s="0" t="str">
        <f aca="false">IF($F10625=1,$G10625,"")</f>
        <v/>
      </c>
    </row>
    <row r="10626" customFormat="false" ht="15" hidden="false" customHeight="false" outlineLevel="0" collapsed="false">
      <c r="A10626" s="30" t="n">
        <v>1660</v>
      </c>
      <c r="B10626" s="31" t="n">
        <v>12.7385</v>
      </c>
      <c r="C10626" s="32" t="n">
        <f aca="false">IF($A10626="","",IF(設定!$B$21="dB",10^($B10626/20),ABS($B10626)))</f>
        <v>4.33436020175026</v>
      </c>
      <c r="D10626" s="32" t="n">
        <f aca="false">IF($A10626="","",$A10626^2)</f>
        <v>2755600</v>
      </c>
      <c r="E10626" s="32" t="n">
        <f aca="false">IF($A10626="","",IF($C10626&lt;=0,"",1/$C10626^2))</f>
        <v>0.0532292074690613</v>
      </c>
      <c r="F10626" s="33" t="n">
        <f aca="false">IF(OR(ROW()-設定!$B$30&lt;2,ROW()+設定!$B$30&gt;13701,N($A10626)&lt;=0,N(INDEX($A$2:$A$13701,MIN(13700,MAX(1,ROW()-1+設定!$B$30))))&lt;=0,$A10626&lt;設定!$B$28,$A10626&gt;設定!$B$29),0,IF(AND($C10626&gt;=MAX(INDEX($C$1:$C$13701,MAX(1,ROW()-設定!$B$24)):INDEX($C$1:$C$13701,MAX(1,ROW()-1))),$C10626&gt;MAX(INDEX($C$1:$C$13701,MIN(13701,ROW()+1)):INDEX($C$1:$C$13701,MIN(13701,ROW()+設定!$B$24))),$C10626&gt;=設定!$B$32,$C10626&gt;=MAX(MIN(INDEX($C$1:$C$13701,MAX(1,ROW()-設定!$B$26)):INDEX($C$1:$C$13701,MAX(1,ROW()-1))),MIN(INDEX($C$1:$C$13701,MIN(13701,ROW()+1)):INDEX($C$1:$C$13701,MIN(13701,ROW()+設定!$B$26))))*10^(設定!$B$27/20)),1,0))</f>
        <v>0</v>
      </c>
      <c r="G10626" s="33" t="n">
        <f aca="false">$G10625+IF($F10626=1,1,0)</f>
        <v>5</v>
      </c>
      <c r="H10626" s="0" t="str">
        <f aca="false">IF($F10626=1,$G10626,"")</f>
        <v/>
      </c>
    </row>
    <row r="10627" customFormat="false" ht="15" hidden="false" customHeight="false" outlineLevel="0" collapsed="false">
      <c r="A10627" s="30" t="n">
        <v>1660.15625</v>
      </c>
      <c r="B10627" s="31" t="n">
        <v>12.8862</v>
      </c>
      <c r="C10627" s="32" t="n">
        <f aca="false">IF($A10627="","",IF(設定!$B$21="dB",10^($B10627/20),ABS($B10627)))</f>
        <v>4.40869444436368</v>
      </c>
      <c r="D10627" s="32" t="n">
        <f aca="false">IF($A10627="","",$A10627^2)</f>
        <v>2756118.77441406</v>
      </c>
      <c r="E10627" s="32" t="n">
        <f aca="false">IF($A10627="","",IF($C10627&lt;=0,"",1/$C10627^2))</f>
        <v>0.0514493627528947</v>
      </c>
      <c r="F10627" s="33" t="n">
        <f aca="false">IF(OR(ROW()-設定!$B$30&lt;2,ROW()+設定!$B$30&gt;13701,N($A10627)&lt;=0,N(INDEX($A$2:$A$13701,MIN(13700,MAX(1,ROW()-1+設定!$B$30))))&lt;=0,$A10627&lt;設定!$B$28,$A10627&gt;設定!$B$29),0,IF(AND($C10627&gt;=MAX(INDEX($C$1:$C$13701,MAX(1,ROW()-設定!$B$24)):INDEX($C$1:$C$13701,MAX(1,ROW()-1))),$C10627&gt;MAX(INDEX($C$1:$C$13701,MIN(13701,ROW()+1)):INDEX($C$1:$C$13701,MIN(13701,ROW()+設定!$B$24))),$C10627&gt;=設定!$B$32,$C10627&gt;=MAX(MIN(INDEX($C$1:$C$13701,MAX(1,ROW()-設定!$B$26)):INDEX($C$1:$C$13701,MAX(1,ROW()-1))),MIN(INDEX($C$1:$C$13701,MIN(13701,ROW()+1)):INDEX($C$1:$C$13701,MIN(13701,ROW()+設定!$B$26))))*10^(設定!$B$27/20)),1,0))</f>
        <v>0</v>
      </c>
      <c r="G10627" s="33" t="n">
        <f aca="false">$G10626+IF($F10627=1,1,0)</f>
        <v>5</v>
      </c>
      <c r="H10627" s="0" t="str">
        <f aca="false">IF($F10627=1,$G10627,"")</f>
        <v/>
      </c>
    </row>
    <row r="10628" customFormat="false" ht="15" hidden="false" customHeight="false" outlineLevel="0" collapsed="false">
      <c r="A10628" s="30" t="n">
        <v>1660.3125</v>
      </c>
      <c r="B10628" s="31" t="n">
        <v>12.7374</v>
      </c>
      <c r="C10628" s="32" t="n">
        <f aca="false">IF($A10628="","",IF(設定!$B$21="dB",10^($B10628/20),ABS($B10628)))</f>
        <v>4.3338113236812</v>
      </c>
      <c r="D10628" s="32" t="n">
        <f aca="false">IF($A10628="","",$A10628^2)</f>
        <v>2756637.59765625</v>
      </c>
      <c r="E10628" s="32" t="n">
        <f aca="false">IF($A10628="","",IF($C10628&lt;=0,"",1/$C10628^2))</f>
        <v>0.0532426913023706</v>
      </c>
      <c r="F10628" s="33" t="n">
        <f aca="false">IF(OR(ROW()-設定!$B$30&lt;2,ROW()+設定!$B$30&gt;13701,N($A10628)&lt;=0,N(INDEX($A$2:$A$13701,MIN(13700,MAX(1,ROW()-1+設定!$B$30))))&lt;=0,$A10628&lt;設定!$B$28,$A10628&gt;設定!$B$29),0,IF(AND($C10628&gt;=MAX(INDEX($C$1:$C$13701,MAX(1,ROW()-設定!$B$24)):INDEX($C$1:$C$13701,MAX(1,ROW()-1))),$C10628&gt;MAX(INDEX($C$1:$C$13701,MIN(13701,ROW()+1)):INDEX($C$1:$C$13701,MIN(13701,ROW()+設定!$B$24))),$C10628&gt;=設定!$B$32,$C10628&gt;=MAX(MIN(INDEX($C$1:$C$13701,MAX(1,ROW()-設定!$B$26)):INDEX($C$1:$C$13701,MAX(1,ROW()-1))),MIN(INDEX($C$1:$C$13701,MIN(13701,ROW()+1)):INDEX($C$1:$C$13701,MIN(13701,ROW()+設定!$B$26))))*10^(設定!$B$27/20)),1,0))</f>
        <v>0</v>
      </c>
      <c r="G10628" s="33" t="n">
        <f aca="false">$G10627+IF($F10628=1,1,0)</f>
        <v>5</v>
      </c>
      <c r="H10628" s="0" t="str">
        <f aca="false">IF($F10628=1,$G10628,"")</f>
        <v/>
      </c>
    </row>
    <row r="10629" customFormat="false" ht="15" hidden="false" customHeight="false" outlineLevel="0" collapsed="false">
      <c r="A10629" s="30" t="n">
        <v>1660.46875</v>
      </c>
      <c r="B10629" s="31" t="n">
        <v>12.7151</v>
      </c>
      <c r="C10629" s="32" t="n">
        <f aca="false">IF($A10629="","",IF(設定!$B$21="dB",10^($B10629/20),ABS($B10629)))</f>
        <v>4.32269904369596</v>
      </c>
      <c r="D10629" s="32" t="n">
        <f aca="false">IF($A10629="","",$A10629^2)</f>
        <v>2757156.46972656</v>
      </c>
      <c r="E10629" s="32" t="n">
        <f aca="false">IF($A10629="","",IF($C10629&lt;=0,"",1/$C10629^2))</f>
        <v>0.0535167830934718</v>
      </c>
      <c r="F10629" s="33" t="n">
        <f aca="false">IF(OR(ROW()-設定!$B$30&lt;2,ROW()+設定!$B$30&gt;13701,N($A10629)&lt;=0,N(INDEX($A$2:$A$13701,MIN(13700,MAX(1,ROW()-1+設定!$B$30))))&lt;=0,$A10629&lt;設定!$B$28,$A10629&gt;設定!$B$29),0,IF(AND($C10629&gt;=MAX(INDEX($C$1:$C$13701,MAX(1,ROW()-設定!$B$24)):INDEX($C$1:$C$13701,MAX(1,ROW()-1))),$C10629&gt;MAX(INDEX($C$1:$C$13701,MIN(13701,ROW()+1)):INDEX($C$1:$C$13701,MIN(13701,ROW()+設定!$B$24))),$C10629&gt;=設定!$B$32,$C10629&gt;=MAX(MIN(INDEX($C$1:$C$13701,MAX(1,ROW()-設定!$B$26)):INDEX($C$1:$C$13701,MAX(1,ROW()-1))),MIN(INDEX($C$1:$C$13701,MIN(13701,ROW()+1)):INDEX($C$1:$C$13701,MIN(13701,ROW()+設定!$B$26))))*10^(設定!$B$27/20)),1,0))</f>
        <v>0</v>
      </c>
      <c r="G10629" s="33" t="n">
        <f aca="false">$G10628+IF($F10629=1,1,0)</f>
        <v>5</v>
      </c>
      <c r="H10629" s="0" t="str">
        <f aca="false">IF($F10629=1,$G10629,"")</f>
        <v/>
      </c>
    </row>
    <row r="10630" customFormat="false" ht="15" hidden="false" customHeight="false" outlineLevel="0" collapsed="false">
      <c r="A10630" s="30" t="n">
        <v>1660.625</v>
      </c>
      <c r="B10630" s="31" t="n">
        <v>12.9527</v>
      </c>
      <c r="C10630" s="32" t="n">
        <f aca="false">IF($A10630="","",IF(設定!$B$21="dB",10^($B10630/20),ABS($B10630)))</f>
        <v>4.44257736971897</v>
      </c>
      <c r="D10630" s="32" t="n">
        <f aca="false">IF($A10630="","",$A10630^2)</f>
        <v>2757675.390625</v>
      </c>
      <c r="E10630" s="32" t="n">
        <f aca="false">IF($A10630="","",IF($C10630&lt;=0,"",1/$C10630^2))</f>
        <v>0.0506675611135747</v>
      </c>
      <c r="F10630" s="33" t="n">
        <f aca="false">IF(OR(ROW()-設定!$B$30&lt;2,ROW()+設定!$B$30&gt;13701,N($A10630)&lt;=0,N(INDEX($A$2:$A$13701,MIN(13700,MAX(1,ROW()-1+設定!$B$30))))&lt;=0,$A10630&lt;設定!$B$28,$A10630&gt;設定!$B$29),0,IF(AND($C10630&gt;=MAX(INDEX($C$1:$C$13701,MAX(1,ROW()-設定!$B$24)):INDEX($C$1:$C$13701,MAX(1,ROW()-1))),$C10630&gt;MAX(INDEX($C$1:$C$13701,MIN(13701,ROW()+1)):INDEX($C$1:$C$13701,MIN(13701,ROW()+設定!$B$24))),$C10630&gt;=設定!$B$32,$C10630&gt;=MAX(MIN(INDEX($C$1:$C$13701,MAX(1,ROW()-設定!$B$26)):INDEX($C$1:$C$13701,MAX(1,ROW()-1))),MIN(INDEX($C$1:$C$13701,MIN(13701,ROW()+1)):INDEX($C$1:$C$13701,MIN(13701,ROW()+設定!$B$26))))*10^(設定!$B$27/20)),1,0))</f>
        <v>0</v>
      </c>
      <c r="G10630" s="33" t="n">
        <f aca="false">$G10629+IF($F10630=1,1,0)</f>
        <v>5</v>
      </c>
      <c r="H10630" s="0" t="str">
        <f aca="false">IF($F10630=1,$G10630,"")</f>
        <v/>
      </c>
    </row>
    <row r="10631" customFormat="false" ht="15" hidden="false" customHeight="false" outlineLevel="0" collapsed="false">
      <c r="A10631" s="30" t="n">
        <v>1660.78125</v>
      </c>
      <c r="B10631" s="31" t="n">
        <v>12.8884</v>
      </c>
      <c r="C10631" s="32" t="n">
        <f aca="false">IF($A10631="","",IF(設定!$B$21="dB",10^($B10631/20),ABS($B10631)))</f>
        <v>4.40981123914282</v>
      </c>
      <c r="D10631" s="32" t="n">
        <f aca="false">IF($A10631="","",$A10631^2)</f>
        <v>2758194.36035156</v>
      </c>
      <c r="E10631" s="32" t="n">
        <f aca="false">IF($A10631="","",IF($C10631&lt;=0,"",1/$C10631^2))</f>
        <v>0.0514233067151806</v>
      </c>
      <c r="F10631" s="33" t="n">
        <f aca="false">IF(OR(ROW()-設定!$B$30&lt;2,ROW()+設定!$B$30&gt;13701,N($A10631)&lt;=0,N(INDEX($A$2:$A$13701,MIN(13700,MAX(1,ROW()-1+設定!$B$30))))&lt;=0,$A10631&lt;設定!$B$28,$A10631&gt;設定!$B$29),0,IF(AND($C10631&gt;=MAX(INDEX($C$1:$C$13701,MAX(1,ROW()-設定!$B$24)):INDEX($C$1:$C$13701,MAX(1,ROW()-1))),$C10631&gt;MAX(INDEX($C$1:$C$13701,MIN(13701,ROW()+1)):INDEX($C$1:$C$13701,MIN(13701,ROW()+設定!$B$24))),$C10631&gt;=設定!$B$32,$C10631&gt;=MAX(MIN(INDEX($C$1:$C$13701,MAX(1,ROW()-設定!$B$26)):INDEX($C$1:$C$13701,MAX(1,ROW()-1))),MIN(INDEX($C$1:$C$13701,MIN(13701,ROW()+1)):INDEX($C$1:$C$13701,MIN(13701,ROW()+設定!$B$26))))*10^(設定!$B$27/20)),1,0))</f>
        <v>0</v>
      </c>
      <c r="G10631" s="33" t="n">
        <f aca="false">$G10630+IF($F10631=1,1,0)</f>
        <v>5</v>
      </c>
      <c r="H10631" s="0" t="str">
        <f aca="false">IF($F10631=1,$G10631,"")</f>
        <v/>
      </c>
    </row>
    <row r="10632" customFormat="false" ht="15" hidden="false" customHeight="false" outlineLevel="0" collapsed="false">
      <c r="A10632" s="30" t="n">
        <v>1660.9375</v>
      </c>
      <c r="B10632" s="31" t="n">
        <v>12.9066</v>
      </c>
      <c r="C10632" s="32" t="n">
        <f aca="false">IF($A10632="","",IF(設定!$B$21="dB",10^($B10632/20),ABS($B10632)))</f>
        <v>4.41906103526613</v>
      </c>
      <c r="D10632" s="32" t="n">
        <f aca="false">IF($A10632="","",$A10632^2)</f>
        <v>2758713.37890625</v>
      </c>
      <c r="E10632" s="32" t="n">
        <f aca="false">IF($A10632="","",IF($C10632&lt;=0,"",1/$C10632^2))</f>
        <v>0.0512082577314722</v>
      </c>
      <c r="F10632" s="33" t="n">
        <f aca="false">IF(OR(ROW()-設定!$B$30&lt;2,ROW()+設定!$B$30&gt;13701,N($A10632)&lt;=0,N(INDEX($A$2:$A$13701,MIN(13700,MAX(1,ROW()-1+設定!$B$30))))&lt;=0,$A10632&lt;設定!$B$28,$A10632&gt;設定!$B$29),0,IF(AND($C10632&gt;=MAX(INDEX($C$1:$C$13701,MAX(1,ROW()-設定!$B$24)):INDEX($C$1:$C$13701,MAX(1,ROW()-1))),$C10632&gt;MAX(INDEX($C$1:$C$13701,MIN(13701,ROW()+1)):INDEX($C$1:$C$13701,MIN(13701,ROW()+設定!$B$24))),$C10632&gt;=設定!$B$32,$C10632&gt;=MAX(MIN(INDEX($C$1:$C$13701,MAX(1,ROW()-設定!$B$26)):INDEX($C$1:$C$13701,MAX(1,ROW()-1))),MIN(INDEX($C$1:$C$13701,MIN(13701,ROW()+1)):INDEX($C$1:$C$13701,MIN(13701,ROW()+設定!$B$26))))*10^(設定!$B$27/20)),1,0))</f>
        <v>0</v>
      </c>
      <c r="G10632" s="33" t="n">
        <f aca="false">$G10631+IF($F10632=1,1,0)</f>
        <v>5</v>
      </c>
      <c r="H10632" s="0" t="str">
        <f aca="false">IF($F10632=1,$G10632,"")</f>
        <v/>
      </c>
    </row>
    <row r="10633" customFormat="false" ht="15" hidden="false" customHeight="false" outlineLevel="0" collapsed="false">
      <c r="A10633" s="30" t="n">
        <v>1661.09375</v>
      </c>
      <c r="B10633" s="31" t="n">
        <v>13.1577</v>
      </c>
      <c r="C10633" s="32" t="n">
        <f aca="false">IF($A10633="","",IF(設定!$B$21="dB",10^($B10633/20),ABS($B10633)))</f>
        <v>4.54867596496626</v>
      </c>
      <c r="D10633" s="32" t="n">
        <f aca="false">IF($A10633="","",$A10633^2)</f>
        <v>2759232.44628906</v>
      </c>
      <c r="E10633" s="32" t="n">
        <f aca="false">IF($A10633="","",IF($C10633&lt;=0,"",1/$C10633^2))</f>
        <v>0.0483314695112805</v>
      </c>
      <c r="F10633" s="33" t="n">
        <f aca="false">IF(OR(ROW()-設定!$B$30&lt;2,ROW()+設定!$B$30&gt;13701,N($A10633)&lt;=0,N(INDEX($A$2:$A$13701,MIN(13700,MAX(1,ROW()-1+設定!$B$30))))&lt;=0,$A10633&lt;設定!$B$28,$A10633&gt;設定!$B$29),0,IF(AND($C10633&gt;=MAX(INDEX($C$1:$C$13701,MAX(1,ROW()-設定!$B$24)):INDEX($C$1:$C$13701,MAX(1,ROW()-1))),$C10633&gt;MAX(INDEX($C$1:$C$13701,MIN(13701,ROW()+1)):INDEX($C$1:$C$13701,MIN(13701,ROW()+設定!$B$24))),$C10633&gt;=設定!$B$32,$C10633&gt;=MAX(MIN(INDEX($C$1:$C$13701,MAX(1,ROW()-設定!$B$26)):INDEX($C$1:$C$13701,MAX(1,ROW()-1))),MIN(INDEX($C$1:$C$13701,MIN(13701,ROW()+1)):INDEX($C$1:$C$13701,MIN(13701,ROW()+設定!$B$26))))*10^(設定!$B$27/20)),1,0))</f>
        <v>0</v>
      </c>
      <c r="G10633" s="33" t="n">
        <f aca="false">$G10632+IF($F10633=1,1,0)</f>
        <v>5</v>
      </c>
      <c r="H10633" s="0" t="str">
        <f aca="false">IF($F10633=1,$G10633,"")</f>
        <v/>
      </c>
    </row>
    <row r="10634" customFormat="false" ht="15" hidden="false" customHeight="false" outlineLevel="0" collapsed="false">
      <c r="A10634" s="30" t="n">
        <v>1661.25</v>
      </c>
      <c r="B10634" s="31" t="n">
        <v>12.833</v>
      </c>
      <c r="C10634" s="32" t="n">
        <f aca="false">IF($A10634="","",IF(設定!$B$21="dB",10^($B10634/20),ABS($B10634)))</f>
        <v>4.38177426159118</v>
      </c>
      <c r="D10634" s="32" t="n">
        <f aca="false">IF($A10634="","",$A10634^2)</f>
        <v>2759751.5625</v>
      </c>
      <c r="E10634" s="32" t="n">
        <f aca="false">IF($A10634="","",IF($C10634&lt;=0,"",1/$C10634^2))</f>
        <v>0.0520834806874208</v>
      </c>
      <c r="F10634" s="33" t="n">
        <f aca="false">IF(OR(ROW()-設定!$B$30&lt;2,ROW()+設定!$B$30&gt;13701,N($A10634)&lt;=0,N(INDEX($A$2:$A$13701,MIN(13700,MAX(1,ROW()-1+設定!$B$30))))&lt;=0,$A10634&lt;設定!$B$28,$A10634&gt;設定!$B$29),0,IF(AND($C10634&gt;=MAX(INDEX($C$1:$C$13701,MAX(1,ROW()-設定!$B$24)):INDEX($C$1:$C$13701,MAX(1,ROW()-1))),$C10634&gt;MAX(INDEX($C$1:$C$13701,MIN(13701,ROW()+1)):INDEX($C$1:$C$13701,MIN(13701,ROW()+設定!$B$24))),$C10634&gt;=設定!$B$32,$C10634&gt;=MAX(MIN(INDEX($C$1:$C$13701,MAX(1,ROW()-設定!$B$26)):INDEX($C$1:$C$13701,MAX(1,ROW()-1))),MIN(INDEX($C$1:$C$13701,MIN(13701,ROW()+1)):INDEX($C$1:$C$13701,MIN(13701,ROW()+設定!$B$26))))*10^(設定!$B$27/20)),1,0))</f>
        <v>0</v>
      </c>
      <c r="G10634" s="33" t="n">
        <f aca="false">$G10633+IF($F10634=1,1,0)</f>
        <v>5</v>
      </c>
      <c r="H10634" s="0" t="str">
        <f aca="false">IF($F10634=1,$G10634,"")</f>
        <v/>
      </c>
    </row>
    <row r="10635" customFormat="false" ht="15" hidden="false" customHeight="false" outlineLevel="0" collapsed="false">
      <c r="A10635" s="30" t="n">
        <v>1661.40625</v>
      </c>
      <c r="B10635" s="31" t="n">
        <v>13.013</v>
      </c>
      <c r="C10635" s="32" t="n">
        <f aca="false">IF($A10635="","",IF(設定!$B$21="dB",10^($B10635/20),ABS($B10635)))</f>
        <v>4.47352635235249</v>
      </c>
      <c r="D10635" s="32" t="n">
        <f aca="false">IF($A10635="","",$A10635^2)</f>
        <v>2760270.72753906</v>
      </c>
      <c r="E10635" s="32" t="n">
        <f aca="false">IF($A10635="","",IF($C10635&lt;=0,"",1/$C10635^2))</f>
        <v>0.0499689242630594</v>
      </c>
      <c r="F10635" s="33" t="n">
        <f aca="false">IF(OR(ROW()-設定!$B$30&lt;2,ROW()+設定!$B$30&gt;13701,N($A10635)&lt;=0,N(INDEX($A$2:$A$13701,MIN(13700,MAX(1,ROW()-1+設定!$B$30))))&lt;=0,$A10635&lt;設定!$B$28,$A10635&gt;設定!$B$29),0,IF(AND($C10635&gt;=MAX(INDEX($C$1:$C$13701,MAX(1,ROW()-設定!$B$24)):INDEX($C$1:$C$13701,MAX(1,ROW()-1))),$C10635&gt;MAX(INDEX($C$1:$C$13701,MIN(13701,ROW()+1)):INDEX($C$1:$C$13701,MIN(13701,ROW()+設定!$B$24))),$C10635&gt;=設定!$B$32,$C10635&gt;=MAX(MIN(INDEX($C$1:$C$13701,MAX(1,ROW()-設定!$B$26)):INDEX($C$1:$C$13701,MAX(1,ROW()-1))),MIN(INDEX($C$1:$C$13701,MIN(13701,ROW()+1)):INDEX($C$1:$C$13701,MIN(13701,ROW()+設定!$B$26))))*10^(設定!$B$27/20)),1,0))</f>
        <v>0</v>
      </c>
      <c r="G10635" s="33" t="n">
        <f aca="false">$G10634+IF($F10635=1,1,0)</f>
        <v>5</v>
      </c>
      <c r="H10635" s="0" t="str">
        <f aca="false">IF($F10635=1,$G10635,"")</f>
        <v/>
      </c>
    </row>
    <row r="10636" customFormat="false" ht="15" hidden="false" customHeight="false" outlineLevel="0" collapsed="false">
      <c r="A10636" s="30" t="n">
        <v>1661.5625</v>
      </c>
      <c r="B10636" s="31" t="n">
        <v>12.8263</v>
      </c>
      <c r="C10636" s="32" t="n">
        <f aca="false">IF($A10636="","",IF(設定!$B$21="dB",10^($B10636/20),ABS($B10636)))</f>
        <v>4.37839561313396</v>
      </c>
      <c r="D10636" s="32" t="n">
        <f aca="false">IF($A10636="","",$A10636^2)</f>
        <v>2760789.94140625</v>
      </c>
      <c r="E10636" s="32" t="n">
        <f aca="false">IF($A10636="","",IF($C10636&lt;=0,"",1/$C10636^2))</f>
        <v>0.0521638935521913</v>
      </c>
      <c r="F10636" s="33" t="n">
        <f aca="false">IF(OR(ROW()-設定!$B$30&lt;2,ROW()+設定!$B$30&gt;13701,N($A10636)&lt;=0,N(INDEX($A$2:$A$13701,MIN(13700,MAX(1,ROW()-1+設定!$B$30))))&lt;=0,$A10636&lt;設定!$B$28,$A10636&gt;設定!$B$29),0,IF(AND($C10636&gt;=MAX(INDEX($C$1:$C$13701,MAX(1,ROW()-設定!$B$24)):INDEX($C$1:$C$13701,MAX(1,ROW()-1))),$C10636&gt;MAX(INDEX($C$1:$C$13701,MIN(13701,ROW()+1)):INDEX($C$1:$C$13701,MIN(13701,ROW()+設定!$B$24))),$C10636&gt;=設定!$B$32,$C10636&gt;=MAX(MIN(INDEX($C$1:$C$13701,MAX(1,ROW()-設定!$B$26)):INDEX($C$1:$C$13701,MAX(1,ROW()-1))),MIN(INDEX($C$1:$C$13701,MIN(13701,ROW()+1)):INDEX($C$1:$C$13701,MIN(13701,ROW()+設定!$B$26))))*10^(設定!$B$27/20)),1,0))</f>
        <v>0</v>
      </c>
      <c r="G10636" s="33" t="n">
        <f aca="false">$G10635+IF($F10636=1,1,0)</f>
        <v>5</v>
      </c>
      <c r="H10636" s="0" t="str">
        <f aca="false">IF($F10636=1,$G10636,"")</f>
        <v/>
      </c>
    </row>
    <row r="10637" customFormat="false" ht="15" hidden="false" customHeight="false" outlineLevel="0" collapsed="false">
      <c r="A10637" s="30" t="n">
        <v>1661.71875</v>
      </c>
      <c r="B10637" s="31" t="n">
        <v>13.014</v>
      </c>
      <c r="C10637" s="32" t="n">
        <f aca="false">IF($A10637="","",IF(設定!$B$21="dB",10^($B10637/20),ABS($B10637)))</f>
        <v>4.47404141575596</v>
      </c>
      <c r="D10637" s="32" t="n">
        <f aca="false">IF($A10637="","",$A10637^2)</f>
        <v>2761309.20410156</v>
      </c>
      <c r="E10637" s="32" t="n">
        <f aca="false">IF($A10637="","",IF($C10637&lt;=0,"",1/$C10637^2))</f>
        <v>0.0499574198175964</v>
      </c>
      <c r="F10637" s="33" t="n">
        <f aca="false">IF(OR(ROW()-設定!$B$30&lt;2,ROW()+設定!$B$30&gt;13701,N($A10637)&lt;=0,N(INDEX($A$2:$A$13701,MIN(13700,MAX(1,ROW()-1+設定!$B$30))))&lt;=0,$A10637&lt;設定!$B$28,$A10637&gt;設定!$B$29),0,IF(AND($C10637&gt;=MAX(INDEX($C$1:$C$13701,MAX(1,ROW()-設定!$B$24)):INDEX($C$1:$C$13701,MAX(1,ROW()-1))),$C10637&gt;MAX(INDEX($C$1:$C$13701,MIN(13701,ROW()+1)):INDEX($C$1:$C$13701,MIN(13701,ROW()+設定!$B$24))),$C10637&gt;=設定!$B$32,$C10637&gt;=MAX(MIN(INDEX($C$1:$C$13701,MAX(1,ROW()-設定!$B$26)):INDEX($C$1:$C$13701,MAX(1,ROW()-1))),MIN(INDEX($C$1:$C$13701,MIN(13701,ROW()+1)):INDEX($C$1:$C$13701,MIN(13701,ROW()+設定!$B$26))))*10^(設定!$B$27/20)),1,0))</f>
        <v>0</v>
      </c>
      <c r="G10637" s="33" t="n">
        <f aca="false">$G10636+IF($F10637=1,1,0)</f>
        <v>5</v>
      </c>
      <c r="H10637" s="0" t="str">
        <f aca="false">IF($F10637=1,$G10637,"")</f>
        <v/>
      </c>
    </row>
    <row r="10638" customFormat="false" ht="15" hidden="false" customHeight="false" outlineLevel="0" collapsed="false">
      <c r="A10638" s="30" t="n">
        <v>1661.875</v>
      </c>
      <c r="B10638" s="31" t="n">
        <v>13.1363</v>
      </c>
      <c r="C10638" s="32" t="n">
        <f aca="false">IF($A10638="","",IF(設定!$B$21="dB",10^($B10638/20),ABS($B10638)))</f>
        <v>4.53748288577979</v>
      </c>
      <c r="D10638" s="32" t="n">
        <f aca="false">IF($A10638="","",$A10638^2)</f>
        <v>2761828.515625</v>
      </c>
      <c r="E10638" s="32" t="n">
        <f aca="false">IF($A10638="","",IF($C10638&lt;=0,"",1/$C10638^2))</f>
        <v>0.0485702121015108</v>
      </c>
      <c r="F10638" s="33" t="n">
        <f aca="false">IF(OR(ROW()-設定!$B$30&lt;2,ROW()+設定!$B$30&gt;13701,N($A10638)&lt;=0,N(INDEX($A$2:$A$13701,MIN(13700,MAX(1,ROW()-1+設定!$B$30))))&lt;=0,$A10638&lt;設定!$B$28,$A10638&gt;設定!$B$29),0,IF(AND($C10638&gt;=MAX(INDEX($C$1:$C$13701,MAX(1,ROW()-設定!$B$24)):INDEX($C$1:$C$13701,MAX(1,ROW()-1))),$C10638&gt;MAX(INDEX($C$1:$C$13701,MIN(13701,ROW()+1)):INDEX($C$1:$C$13701,MIN(13701,ROW()+設定!$B$24))),$C10638&gt;=設定!$B$32,$C10638&gt;=MAX(MIN(INDEX($C$1:$C$13701,MAX(1,ROW()-設定!$B$26)):INDEX($C$1:$C$13701,MAX(1,ROW()-1))),MIN(INDEX($C$1:$C$13701,MIN(13701,ROW()+1)):INDEX($C$1:$C$13701,MIN(13701,ROW()+設定!$B$26))))*10^(設定!$B$27/20)),1,0))</f>
        <v>0</v>
      </c>
      <c r="G10638" s="33" t="n">
        <f aca="false">$G10637+IF($F10638=1,1,0)</f>
        <v>5</v>
      </c>
      <c r="H10638" s="0" t="str">
        <f aca="false">IF($F10638=1,$G10638,"")</f>
        <v/>
      </c>
    </row>
    <row r="10639" customFormat="false" ht="15" hidden="false" customHeight="false" outlineLevel="0" collapsed="false">
      <c r="A10639" s="30" t="n">
        <v>1662.03125</v>
      </c>
      <c r="B10639" s="31" t="n">
        <v>13.221</v>
      </c>
      <c r="C10639" s="32" t="n">
        <f aca="false">IF($A10639="","",IF(設定!$B$21="dB",10^($B10639/20),ABS($B10639)))</f>
        <v>4.58194635284868</v>
      </c>
      <c r="D10639" s="32" t="n">
        <f aca="false">IF($A10639="","",$A10639^2)</f>
        <v>2762347.87597656</v>
      </c>
      <c r="E10639" s="32" t="n">
        <f aca="false">IF($A10639="","",IF($C10639&lt;=0,"",1/$C10639^2))</f>
        <v>0.0476321297145583</v>
      </c>
      <c r="F10639" s="33" t="n">
        <f aca="false">IF(OR(ROW()-設定!$B$30&lt;2,ROW()+設定!$B$30&gt;13701,N($A10639)&lt;=0,N(INDEX($A$2:$A$13701,MIN(13700,MAX(1,ROW()-1+設定!$B$30))))&lt;=0,$A10639&lt;設定!$B$28,$A10639&gt;設定!$B$29),0,IF(AND($C10639&gt;=MAX(INDEX($C$1:$C$13701,MAX(1,ROW()-設定!$B$24)):INDEX($C$1:$C$13701,MAX(1,ROW()-1))),$C10639&gt;MAX(INDEX($C$1:$C$13701,MIN(13701,ROW()+1)):INDEX($C$1:$C$13701,MIN(13701,ROW()+設定!$B$24))),$C10639&gt;=設定!$B$32,$C10639&gt;=MAX(MIN(INDEX($C$1:$C$13701,MAX(1,ROW()-設定!$B$26)):INDEX($C$1:$C$13701,MAX(1,ROW()-1))),MIN(INDEX($C$1:$C$13701,MIN(13701,ROW()+1)):INDEX($C$1:$C$13701,MIN(13701,ROW()+設定!$B$26))))*10^(設定!$B$27/20)),1,0))</f>
        <v>0</v>
      </c>
      <c r="G10639" s="33" t="n">
        <f aca="false">$G10638+IF($F10639=1,1,0)</f>
        <v>5</v>
      </c>
      <c r="H10639" s="0" t="str">
        <f aca="false">IF($F10639=1,$G10639,"")</f>
        <v/>
      </c>
    </row>
    <row r="10640" customFormat="false" ht="15" hidden="false" customHeight="false" outlineLevel="0" collapsed="false">
      <c r="A10640" s="30" t="n">
        <v>1662.1875</v>
      </c>
      <c r="B10640" s="31" t="n">
        <v>12.991</v>
      </c>
      <c r="C10640" s="32" t="n">
        <f aca="false">IF($A10640="","",IF(設定!$B$21="dB",10^($B10640/20),ABS($B10640)))</f>
        <v>4.46220994714335</v>
      </c>
      <c r="D10640" s="32" t="n">
        <f aca="false">IF($A10640="","",$A10640^2)</f>
        <v>2762867.28515625</v>
      </c>
      <c r="E10640" s="32" t="n">
        <f aca="false">IF($A10640="","",IF($C10640&lt;=0,"",1/$C10640^2))</f>
        <v>0.050222693418239</v>
      </c>
      <c r="F10640" s="33" t="n">
        <f aca="false">IF(OR(ROW()-設定!$B$30&lt;2,ROW()+設定!$B$30&gt;13701,N($A10640)&lt;=0,N(INDEX($A$2:$A$13701,MIN(13700,MAX(1,ROW()-1+設定!$B$30))))&lt;=0,$A10640&lt;設定!$B$28,$A10640&gt;設定!$B$29),0,IF(AND($C10640&gt;=MAX(INDEX($C$1:$C$13701,MAX(1,ROW()-設定!$B$24)):INDEX($C$1:$C$13701,MAX(1,ROW()-1))),$C10640&gt;MAX(INDEX($C$1:$C$13701,MIN(13701,ROW()+1)):INDEX($C$1:$C$13701,MIN(13701,ROW()+設定!$B$24))),$C10640&gt;=設定!$B$32,$C10640&gt;=MAX(MIN(INDEX($C$1:$C$13701,MAX(1,ROW()-設定!$B$26)):INDEX($C$1:$C$13701,MAX(1,ROW()-1))),MIN(INDEX($C$1:$C$13701,MIN(13701,ROW()+1)):INDEX($C$1:$C$13701,MIN(13701,ROW()+設定!$B$26))))*10^(設定!$B$27/20)),1,0))</f>
        <v>0</v>
      </c>
      <c r="G10640" s="33" t="n">
        <f aca="false">$G10639+IF($F10640=1,1,0)</f>
        <v>5</v>
      </c>
      <c r="H10640" s="0" t="str">
        <f aca="false">IF($F10640=1,$G10640,"")</f>
        <v/>
      </c>
    </row>
    <row r="10641" customFormat="false" ht="15" hidden="false" customHeight="false" outlineLevel="0" collapsed="false">
      <c r="A10641" s="30" t="n">
        <v>1662.34375</v>
      </c>
      <c r="B10641" s="31" t="n">
        <v>13.2453</v>
      </c>
      <c r="C10641" s="32" t="n">
        <f aca="false">IF($A10641="","",IF(設定!$B$21="dB",10^($B10641/20),ABS($B10641)))</f>
        <v>4.5947829410215</v>
      </c>
      <c r="D10641" s="32" t="n">
        <f aca="false">IF($A10641="","",$A10641^2)</f>
        <v>2763386.74316406</v>
      </c>
      <c r="E10641" s="32" t="n">
        <f aca="false">IF($A10641="","",IF($C10641&lt;=0,"",1/$C10641^2))</f>
        <v>0.0473663587523043</v>
      </c>
      <c r="F10641" s="33" t="n">
        <f aca="false">IF(OR(ROW()-設定!$B$30&lt;2,ROW()+設定!$B$30&gt;13701,N($A10641)&lt;=0,N(INDEX($A$2:$A$13701,MIN(13700,MAX(1,ROW()-1+設定!$B$30))))&lt;=0,$A10641&lt;設定!$B$28,$A10641&gt;設定!$B$29),0,IF(AND($C10641&gt;=MAX(INDEX($C$1:$C$13701,MAX(1,ROW()-設定!$B$24)):INDEX($C$1:$C$13701,MAX(1,ROW()-1))),$C10641&gt;MAX(INDEX($C$1:$C$13701,MIN(13701,ROW()+1)):INDEX($C$1:$C$13701,MIN(13701,ROW()+設定!$B$24))),$C10641&gt;=設定!$B$32,$C10641&gt;=MAX(MIN(INDEX($C$1:$C$13701,MAX(1,ROW()-設定!$B$26)):INDEX($C$1:$C$13701,MAX(1,ROW()-1))),MIN(INDEX($C$1:$C$13701,MIN(13701,ROW()+1)):INDEX($C$1:$C$13701,MIN(13701,ROW()+設定!$B$26))))*10^(設定!$B$27/20)),1,0))</f>
        <v>0</v>
      </c>
      <c r="G10641" s="33" t="n">
        <f aca="false">$G10640+IF($F10641=1,1,0)</f>
        <v>5</v>
      </c>
      <c r="H10641" s="0" t="str">
        <f aca="false">IF($F10641=1,$G10641,"")</f>
        <v/>
      </c>
    </row>
    <row r="10642" customFormat="false" ht="15" hidden="false" customHeight="false" outlineLevel="0" collapsed="false">
      <c r="A10642" s="30" t="n">
        <v>1662.5</v>
      </c>
      <c r="B10642" s="31" t="n">
        <v>13.2675</v>
      </c>
      <c r="C10642" s="32" t="n">
        <f aca="false">IF($A10642="","",IF(設定!$B$21="dB",10^($B10642/20),ABS($B10642)))</f>
        <v>4.60654162681646</v>
      </c>
      <c r="D10642" s="32" t="n">
        <f aca="false">IF($A10642="","",$A10642^2)</f>
        <v>2763906.25</v>
      </c>
      <c r="E10642" s="32" t="n">
        <f aca="false">IF($A10642="","",IF($C10642&lt;=0,"",1/$C10642^2))</f>
        <v>0.0471248520788209</v>
      </c>
      <c r="F10642" s="33" t="n">
        <f aca="false">IF(OR(ROW()-設定!$B$30&lt;2,ROW()+設定!$B$30&gt;13701,N($A10642)&lt;=0,N(INDEX($A$2:$A$13701,MIN(13700,MAX(1,ROW()-1+設定!$B$30))))&lt;=0,$A10642&lt;設定!$B$28,$A10642&gt;設定!$B$29),0,IF(AND($C10642&gt;=MAX(INDEX($C$1:$C$13701,MAX(1,ROW()-設定!$B$24)):INDEX($C$1:$C$13701,MAX(1,ROW()-1))),$C10642&gt;MAX(INDEX($C$1:$C$13701,MIN(13701,ROW()+1)):INDEX($C$1:$C$13701,MIN(13701,ROW()+設定!$B$24))),$C10642&gt;=設定!$B$32,$C10642&gt;=MAX(MIN(INDEX($C$1:$C$13701,MAX(1,ROW()-設定!$B$26)):INDEX($C$1:$C$13701,MAX(1,ROW()-1))),MIN(INDEX($C$1:$C$13701,MIN(13701,ROW()+1)):INDEX($C$1:$C$13701,MIN(13701,ROW()+設定!$B$26))))*10^(設定!$B$27/20)),1,0))</f>
        <v>0</v>
      </c>
      <c r="G10642" s="33" t="n">
        <f aca="false">$G10641+IF($F10642=1,1,0)</f>
        <v>5</v>
      </c>
      <c r="H10642" s="0" t="str">
        <f aca="false">IF($F10642=1,$G10642,"")</f>
        <v/>
      </c>
    </row>
    <row r="10643" customFormat="false" ht="15" hidden="false" customHeight="false" outlineLevel="0" collapsed="false">
      <c r="A10643" s="30" t="n">
        <v>1662.65625</v>
      </c>
      <c r="B10643" s="31" t="n">
        <v>13.1979</v>
      </c>
      <c r="C10643" s="32" t="n">
        <f aca="false">IF($A10643="","",IF(設定!$B$21="dB",10^($B10643/20),ABS($B10643)))</f>
        <v>4.56977692105567</v>
      </c>
      <c r="D10643" s="32" t="n">
        <f aca="false">IF($A10643="","",$A10643^2)</f>
        <v>2764425.80566406</v>
      </c>
      <c r="E10643" s="32" t="n">
        <f aca="false">IF($A10643="","",IF($C10643&lt;=0,"",1/$C10643^2))</f>
        <v>0.0478861586455081</v>
      </c>
      <c r="F10643" s="33" t="n">
        <f aca="false">IF(OR(ROW()-設定!$B$30&lt;2,ROW()+設定!$B$30&gt;13701,N($A10643)&lt;=0,N(INDEX($A$2:$A$13701,MIN(13700,MAX(1,ROW()-1+設定!$B$30))))&lt;=0,$A10643&lt;設定!$B$28,$A10643&gt;設定!$B$29),0,IF(AND($C10643&gt;=MAX(INDEX($C$1:$C$13701,MAX(1,ROW()-設定!$B$24)):INDEX($C$1:$C$13701,MAX(1,ROW()-1))),$C10643&gt;MAX(INDEX($C$1:$C$13701,MIN(13701,ROW()+1)):INDEX($C$1:$C$13701,MIN(13701,ROW()+設定!$B$24))),$C10643&gt;=設定!$B$32,$C10643&gt;=MAX(MIN(INDEX($C$1:$C$13701,MAX(1,ROW()-設定!$B$26)):INDEX($C$1:$C$13701,MAX(1,ROW()-1))),MIN(INDEX($C$1:$C$13701,MIN(13701,ROW()+1)):INDEX($C$1:$C$13701,MIN(13701,ROW()+設定!$B$26))))*10^(設定!$B$27/20)),1,0))</f>
        <v>0</v>
      </c>
      <c r="G10643" s="33" t="n">
        <f aca="false">$G10642+IF($F10643=1,1,0)</f>
        <v>5</v>
      </c>
      <c r="H10643" s="0" t="str">
        <f aca="false">IF($F10643=1,$G10643,"")</f>
        <v/>
      </c>
    </row>
    <row r="10644" customFormat="false" ht="15" hidden="false" customHeight="false" outlineLevel="0" collapsed="false">
      <c r="A10644" s="30" t="n">
        <v>1662.8125</v>
      </c>
      <c r="B10644" s="31" t="n">
        <v>13.4985</v>
      </c>
      <c r="C10644" s="32" t="n">
        <f aca="false">IF($A10644="","",IF(設定!$B$21="dB",10^($B10644/20),ABS($B10644)))</f>
        <v>4.7306955568884</v>
      </c>
      <c r="D10644" s="32" t="n">
        <f aca="false">IF($A10644="","",$A10644^2)</f>
        <v>2764945.41015625</v>
      </c>
      <c r="E10644" s="32" t="n">
        <f aca="false">IF($A10644="","",IF($C10644&lt;=0,"",1/$C10644^2))</f>
        <v>0.0446837897844164</v>
      </c>
      <c r="F10644" s="33" t="n">
        <f aca="false">IF(OR(ROW()-設定!$B$30&lt;2,ROW()+設定!$B$30&gt;13701,N($A10644)&lt;=0,N(INDEX($A$2:$A$13701,MIN(13700,MAX(1,ROW()-1+設定!$B$30))))&lt;=0,$A10644&lt;設定!$B$28,$A10644&gt;設定!$B$29),0,IF(AND($C10644&gt;=MAX(INDEX($C$1:$C$13701,MAX(1,ROW()-設定!$B$24)):INDEX($C$1:$C$13701,MAX(1,ROW()-1))),$C10644&gt;MAX(INDEX($C$1:$C$13701,MIN(13701,ROW()+1)):INDEX($C$1:$C$13701,MIN(13701,ROW()+設定!$B$24))),$C10644&gt;=設定!$B$32,$C10644&gt;=MAX(MIN(INDEX($C$1:$C$13701,MAX(1,ROW()-設定!$B$26)):INDEX($C$1:$C$13701,MAX(1,ROW()-1))),MIN(INDEX($C$1:$C$13701,MIN(13701,ROW()+1)):INDEX($C$1:$C$13701,MIN(13701,ROW()+設定!$B$26))))*10^(設定!$B$27/20)),1,0))</f>
        <v>0</v>
      </c>
      <c r="G10644" s="33" t="n">
        <f aca="false">$G10643+IF($F10644=1,1,0)</f>
        <v>5</v>
      </c>
      <c r="H10644" s="0" t="str">
        <f aca="false">IF($F10644=1,$G10644,"")</f>
        <v/>
      </c>
    </row>
    <row r="10645" customFormat="false" ht="15" hidden="false" customHeight="false" outlineLevel="0" collapsed="false">
      <c r="A10645" s="30" t="n">
        <v>1662.96875</v>
      </c>
      <c r="B10645" s="31" t="n">
        <v>13.2658</v>
      </c>
      <c r="C10645" s="32" t="n">
        <f aca="false">IF($A10645="","",IF(設定!$B$21="dB",10^($B10645/20),ABS($B10645)))</f>
        <v>4.60564012394348</v>
      </c>
      <c r="D10645" s="32" t="n">
        <f aca="false">IF($A10645="","",$A10645^2)</f>
        <v>2765465.06347656</v>
      </c>
      <c r="E10645" s="32" t="n">
        <f aca="false">IF($A10645="","",IF($C10645&lt;=0,"",1/$C10645^2))</f>
        <v>0.0471433022165654</v>
      </c>
      <c r="F10645" s="33" t="n">
        <f aca="false">IF(OR(ROW()-設定!$B$30&lt;2,ROW()+設定!$B$30&gt;13701,N($A10645)&lt;=0,N(INDEX($A$2:$A$13701,MIN(13700,MAX(1,ROW()-1+設定!$B$30))))&lt;=0,$A10645&lt;設定!$B$28,$A10645&gt;設定!$B$29),0,IF(AND($C10645&gt;=MAX(INDEX($C$1:$C$13701,MAX(1,ROW()-設定!$B$24)):INDEX($C$1:$C$13701,MAX(1,ROW()-1))),$C10645&gt;MAX(INDEX($C$1:$C$13701,MIN(13701,ROW()+1)):INDEX($C$1:$C$13701,MIN(13701,ROW()+設定!$B$24))),$C10645&gt;=設定!$B$32,$C10645&gt;=MAX(MIN(INDEX($C$1:$C$13701,MAX(1,ROW()-設定!$B$26)):INDEX($C$1:$C$13701,MAX(1,ROW()-1))),MIN(INDEX($C$1:$C$13701,MIN(13701,ROW()+1)):INDEX($C$1:$C$13701,MIN(13701,ROW()+設定!$B$26))))*10^(設定!$B$27/20)),1,0))</f>
        <v>0</v>
      </c>
      <c r="G10645" s="33" t="n">
        <f aca="false">$G10644+IF($F10645=1,1,0)</f>
        <v>5</v>
      </c>
      <c r="H10645" s="0" t="str">
        <f aca="false">IF($F10645=1,$G10645,"")</f>
        <v/>
      </c>
    </row>
    <row r="10646" customFormat="false" ht="15" hidden="false" customHeight="false" outlineLevel="0" collapsed="false">
      <c r="A10646" s="30" t="n">
        <v>1663.125</v>
      </c>
      <c r="B10646" s="31" t="n">
        <v>13.1982</v>
      </c>
      <c r="C10646" s="32" t="n">
        <f aca="false">IF($A10646="","",IF(設定!$B$21="dB",10^($B10646/20),ABS($B10646)))</f>
        <v>4.56993475828466</v>
      </c>
      <c r="D10646" s="32" t="n">
        <f aca="false">IF($A10646="","",$A10646^2)</f>
        <v>2765984.765625</v>
      </c>
      <c r="E10646" s="32" t="n">
        <f aca="false">IF($A10646="","",IF($C10646&lt;=0,"",1/$C10646^2))</f>
        <v>0.0478828509011031</v>
      </c>
      <c r="F10646" s="33" t="n">
        <f aca="false">IF(OR(ROW()-設定!$B$30&lt;2,ROW()+設定!$B$30&gt;13701,N($A10646)&lt;=0,N(INDEX($A$2:$A$13701,MIN(13700,MAX(1,ROW()-1+設定!$B$30))))&lt;=0,$A10646&lt;設定!$B$28,$A10646&gt;設定!$B$29),0,IF(AND($C10646&gt;=MAX(INDEX($C$1:$C$13701,MAX(1,ROW()-設定!$B$24)):INDEX($C$1:$C$13701,MAX(1,ROW()-1))),$C10646&gt;MAX(INDEX($C$1:$C$13701,MIN(13701,ROW()+1)):INDEX($C$1:$C$13701,MIN(13701,ROW()+設定!$B$24))),$C10646&gt;=設定!$B$32,$C10646&gt;=MAX(MIN(INDEX($C$1:$C$13701,MAX(1,ROW()-設定!$B$26)):INDEX($C$1:$C$13701,MAX(1,ROW()-1))),MIN(INDEX($C$1:$C$13701,MIN(13701,ROW()+1)):INDEX($C$1:$C$13701,MIN(13701,ROW()+設定!$B$26))))*10^(設定!$B$27/20)),1,0))</f>
        <v>0</v>
      </c>
      <c r="G10646" s="33" t="n">
        <f aca="false">$G10645+IF($F10646=1,1,0)</f>
        <v>5</v>
      </c>
      <c r="H10646" s="0" t="str">
        <f aca="false">IF($F10646=1,$G10646,"")</f>
        <v/>
      </c>
    </row>
    <row r="10647" customFormat="false" ht="15" hidden="false" customHeight="false" outlineLevel="0" collapsed="false">
      <c r="A10647" s="30" t="n">
        <v>1663.28125</v>
      </c>
      <c r="B10647" s="31" t="n">
        <v>13.3665</v>
      </c>
      <c r="C10647" s="32" t="n">
        <f aca="false">IF($A10647="","",IF(設定!$B$21="dB",10^($B10647/20),ABS($B10647)))</f>
        <v>4.65934640692111</v>
      </c>
      <c r="D10647" s="32" t="n">
        <f aca="false">IF($A10647="","",$A10647^2)</f>
        <v>2766504.51660156</v>
      </c>
      <c r="E10647" s="32" t="n">
        <f aca="false">IF($A10647="","",IF($C10647&lt;=0,"",1/$C10647^2))</f>
        <v>0.0460627646059663</v>
      </c>
      <c r="F10647" s="33" t="n">
        <f aca="false">IF(OR(ROW()-設定!$B$30&lt;2,ROW()+設定!$B$30&gt;13701,N($A10647)&lt;=0,N(INDEX($A$2:$A$13701,MIN(13700,MAX(1,ROW()-1+設定!$B$30))))&lt;=0,$A10647&lt;設定!$B$28,$A10647&gt;設定!$B$29),0,IF(AND($C10647&gt;=MAX(INDEX($C$1:$C$13701,MAX(1,ROW()-設定!$B$24)):INDEX($C$1:$C$13701,MAX(1,ROW()-1))),$C10647&gt;MAX(INDEX($C$1:$C$13701,MIN(13701,ROW()+1)):INDEX($C$1:$C$13701,MIN(13701,ROW()+設定!$B$24))),$C10647&gt;=設定!$B$32,$C10647&gt;=MAX(MIN(INDEX($C$1:$C$13701,MAX(1,ROW()-設定!$B$26)):INDEX($C$1:$C$13701,MAX(1,ROW()-1))),MIN(INDEX($C$1:$C$13701,MIN(13701,ROW()+1)):INDEX($C$1:$C$13701,MIN(13701,ROW()+設定!$B$26))))*10^(設定!$B$27/20)),1,0))</f>
        <v>0</v>
      </c>
      <c r="G10647" s="33" t="n">
        <f aca="false">$G10646+IF($F10647=1,1,0)</f>
        <v>5</v>
      </c>
      <c r="H10647" s="0" t="str">
        <f aca="false">IF($F10647=1,$G10647,"")</f>
        <v/>
      </c>
    </row>
    <row r="10648" customFormat="false" ht="15" hidden="false" customHeight="false" outlineLevel="0" collapsed="false">
      <c r="A10648" s="30" t="n">
        <v>1663.4375</v>
      </c>
      <c r="B10648" s="31" t="n">
        <v>13.1463</v>
      </c>
      <c r="C10648" s="32" t="n">
        <f aca="false">IF($A10648="","",IF(設定!$B$21="dB",10^($B10648/20),ABS($B10648)))</f>
        <v>4.54270986431941</v>
      </c>
      <c r="D10648" s="32" t="n">
        <f aca="false">IF($A10648="","",$A10648^2)</f>
        <v>2767024.31640625</v>
      </c>
      <c r="E10648" s="32" t="n">
        <f aca="false">IF($A10648="","",IF($C10648&lt;=0,"",1/$C10648^2))</f>
        <v>0.0484585037135523</v>
      </c>
      <c r="F10648" s="33" t="n">
        <f aca="false">IF(OR(ROW()-設定!$B$30&lt;2,ROW()+設定!$B$30&gt;13701,N($A10648)&lt;=0,N(INDEX($A$2:$A$13701,MIN(13700,MAX(1,ROW()-1+設定!$B$30))))&lt;=0,$A10648&lt;設定!$B$28,$A10648&gt;設定!$B$29),0,IF(AND($C10648&gt;=MAX(INDEX($C$1:$C$13701,MAX(1,ROW()-設定!$B$24)):INDEX($C$1:$C$13701,MAX(1,ROW()-1))),$C10648&gt;MAX(INDEX($C$1:$C$13701,MIN(13701,ROW()+1)):INDEX($C$1:$C$13701,MIN(13701,ROW()+設定!$B$24))),$C10648&gt;=設定!$B$32,$C10648&gt;=MAX(MIN(INDEX($C$1:$C$13701,MAX(1,ROW()-設定!$B$26)):INDEX($C$1:$C$13701,MAX(1,ROW()-1))),MIN(INDEX($C$1:$C$13701,MIN(13701,ROW()+1)):INDEX($C$1:$C$13701,MIN(13701,ROW()+設定!$B$26))))*10^(設定!$B$27/20)),1,0))</f>
        <v>0</v>
      </c>
      <c r="G10648" s="33" t="n">
        <f aca="false">$G10647+IF($F10648=1,1,0)</f>
        <v>5</v>
      </c>
      <c r="H10648" s="0" t="str">
        <f aca="false">IF($F10648=1,$G10648,"")</f>
        <v/>
      </c>
    </row>
    <row r="10649" customFormat="false" ht="15" hidden="false" customHeight="false" outlineLevel="0" collapsed="false">
      <c r="A10649" s="30" t="n">
        <v>1663.59375</v>
      </c>
      <c r="B10649" s="31" t="n">
        <v>13.5414</v>
      </c>
      <c r="C10649" s="32" t="n">
        <f aca="false">IF($A10649="","",IF(設定!$B$21="dB",10^($B10649/20),ABS($B10649)))</f>
        <v>4.75411847103956</v>
      </c>
      <c r="D10649" s="32" t="n">
        <f aca="false">IF($A10649="","",$A10649^2)</f>
        <v>2767544.16503906</v>
      </c>
      <c r="E10649" s="32" t="n">
        <f aca="false">IF($A10649="","",IF($C10649&lt;=0,"",1/$C10649^2))</f>
        <v>0.0442445721722034</v>
      </c>
      <c r="F10649" s="33" t="n">
        <f aca="false">IF(OR(ROW()-設定!$B$30&lt;2,ROW()+設定!$B$30&gt;13701,N($A10649)&lt;=0,N(INDEX($A$2:$A$13701,MIN(13700,MAX(1,ROW()-1+設定!$B$30))))&lt;=0,$A10649&lt;設定!$B$28,$A10649&gt;設定!$B$29),0,IF(AND($C10649&gt;=MAX(INDEX($C$1:$C$13701,MAX(1,ROW()-設定!$B$24)):INDEX($C$1:$C$13701,MAX(1,ROW()-1))),$C10649&gt;MAX(INDEX($C$1:$C$13701,MIN(13701,ROW()+1)):INDEX($C$1:$C$13701,MIN(13701,ROW()+設定!$B$24))),$C10649&gt;=設定!$B$32,$C10649&gt;=MAX(MIN(INDEX($C$1:$C$13701,MAX(1,ROW()-設定!$B$26)):INDEX($C$1:$C$13701,MAX(1,ROW()-1))),MIN(INDEX($C$1:$C$13701,MIN(13701,ROW()+1)):INDEX($C$1:$C$13701,MIN(13701,ROW()+設定!$B$26))))*10^(設定!$B$27/20)),1,0))</f>
        <v>0</v>
      </c>
      <c r="G10649" s="33" t="n">
        <f aca="false">$G10648+IF($F10649=1,1,0)</f>
        <v>5</v>
      </c>
      <c r="H10649" s="0" t="str">
        <f aca="false">IF($F10649=1,$G10649,"")</f>
        <v/>
      </c>
    </row>
    <row r="10650" customFormat="false" ht="15" hidden="false" customHeight="false" outlineLevel="0" collapsed="false">
      <c r="A10650" s="30" t="n">
        <v>1663.75</v>
      </c>
      <c r="B10650" s="31" t="n">
        <v>13.509</v>
      </c>
      <c r="C10650" s="32" t="n">
        <f aca="false">IF($A10650="","",IF(設定!$B$21="dB",10^($B10650/20),ABS($B10650)))</f>
        <v>4.73641775010984</v>
      </c>
      <c r="D10650" s="32" t="n">
        <f aca="false">IF($A10650="","",$A10650^2)</f>
        <v>2768064.0625</v>
      </c>
      <c r="E10650" s="32" t="n">
        <f aca="false">IF($A10650="","",IF($C10650&lt;=0,"",1/$C10650^2))</f>
        <v>0.0445758876355946</v>
      </c>
      <c r="F10650" s="33" t="n">
        <f aca="false">IF(OR(ROW()-設定!$B$30&lt;2,ROW()+設定!$B$30&gt;13701,N($A10650)&lt;=0,N(INDEX($A$2:$A$13701,MIN(13700,MAX(1,ROW()-1+設定!$B$30))))&lt;=0,$A10650&lt;設定!$B$28,$A10650&gt;設定!$B$29),0,IF(AND($C10650&gt;=MAX(INDEX($C$1:$C$13701,MAX(1,ROW()-設定!$B$24)):INDEX($C$1:$C$13701,MAX(1,ROW()-1))),$C10650&gt;MAX(INDEX($C$1:$C$13701,MIN(13701,ROW()+1)):INDEX($C$1:$C$13701,MIN(13701,ROW()+設定!$B$24))),$C10650&gt;=設定!$B$32,$C10650&gt;=MAX(MIN(INDEX($C$1:$C$13701,MAX(1,ROW()-設定!$B$26)):INDEX($C$1:$C$13701,MAX(1,ROW()-1))),MIN(INDEX($C$1:$C$13701,MIN(13701,ROW()+1)):INDEX($C$1:$C$13701,MIN(13701,ROW()+設定!$B$26))))*10^(設定!$B$27/20)),1,0))</f>
        <v>0</v>
      </c>
      <c r="G10650" s="33" t="n">
        <f aca="false">$G10649+IF($F10650=1,1,0)</f>
        <v>5</v>
      </c>
      <c r="H10650" s="0" t="str">
        <f aca="false">IF($F10650=1,$G10650,"")</f>
        <v/>
      </c>
    </row>
    <row r="10651" customFormat="false" ht="15" hidden="false" customHeight="false" outlineLevel="0" collapsed="false">
      <c r="A10651" s="30" t="n">
        <v>1663.90625</v>
      </c>
      <c r="B10651" s="31" t="n">
        <v>13.3881</v>
      </c>
      <c r="C10651" s="32" t="n">
        <f aca="false">IF($A10651="","",IF(設定!$B$21="dB",10^($B10651/20),ABS($B10651)))</f>
        <v>4.67094765078816</v>
      </c>
      <c r="D10651" s="32" t="n">
        <f aca="false">IF($A10651="","",$A10651^2)</f>
        <v>2768584.00878906</v>
      </c>
      <c r="E10651" s="32" t="n">
        <f aca="false">IF($A10651="","",IF($C10651&lt;=0,"",1/$C10651^2))</f>
        <v>0.0458342363593745</v>
      </c>
      <c r="F10651" s="33" t="n">
        <f aca="false">IF(OR(ROW()-設定!$B$30&lt;2,ROW()+設定!$B$30&gt;13701,N($A10651)&lt;=0,N(INDEX($A$2:$A$13701,MIN(13700,MAX(1,ROW()-1+設定!$B$30))))&lt;=0,$A10651&lt;設定!$B$28,$A10651&gt;設定!$B$29),0,IF(AND($C10651&gt;=MAX(INDEX($C$1:$C$13701,MAX(1,ROW()-設定!$B$24)):INDEX($C$1:$C$13701,MAX(1,ROW()-1))),$C10651&gt;MAX(INDEX($C$1:$C$13701,MIN(13701,ROW()+1)):INDEX($C$1:$C$13701,MIN(13701,ROW()+設定!$B$24))),$C10651&gt;=設定!$B$32,$C10651&gt;=MAX(MIN(INDEX($C$1:$C$13701,MAX(1,ROW()-設定!$B$26)):INDEX($C$1:$C$13701,MAX(1,ROW()-1))),MIN(INDEX($C$1:$C$13701,MIN(13701,ROW()+1)):INDEX($C$1:$C$13701,MIN(13701,ROW()+設定!$B$26))))*10^(設定!$B$27/20)),1,0))</f>
        <v>0</v>
      </c>
      <c r="G10651" s="33" t="n">
        <f aca="false">$G10650+IF($F10651=1,1,0)</f>
        <v>5</v>
      </c>
      <c r="H10651" s="0" t="str">
        <f aca="false">IF($F10651=1,$G10651,"")</f>
        <v/>
      </c>
    </row>
    <row r="10652" customFormat="false" ht="15" hidden="false" customHeight="false" outlineLevel="0" collapsed="false">
      <c r="A10652" s="30" t="n">
        <v>1664.0625</v>
      </c>
      <c r="B10652" s="31" t="n">
        <v>13.5243</v>
      </c>
      <c r="C10652" s="32" t="n">
        <f aca="false">IF($A10652="","",IF(設定!$B$21="dB",10^($B10652/20),ABS($B10652)))</f>
        <v>4.74476819626538</v>
      </c>
      <c r="D10652" s="32" t="n">
        <f aca="false">IF($A10652="","",$A10652^2)</f>
        <v>2769104.00390625</v>
      </c>
      <c r="E10652" s="32" t="n">
        <f aca="false">IF($A10652="","",IF($C10652&lt;=0,"",1/$C10652^2))</f>
        <v>0.0444191250766682</v>
      </c>
      <c r="F10652" s="33" t="n">
        <f aca="false">IF(OR(ROW()-設定!$B$30&lt;2,ROW()+設定!$B$30&gt;13701,N($A10652)&lt;=0,N(INDEX($A$2:$A$13701,MIN(13700,MAX(1,ROW()-1+設定!$B$30))))&lt;=0,$A10652&lt;設定!$B$28,$A10652&gt;設定!$B$29),0,IF(AND($C10652&gt;=MAX(INDEX($C$1:$C$13701,MAX(1,ROW()-設定!$B$24)):INDEX($C$1:$C$13701,MAX(1,ROW()-1))),$C10652&gt;MAX(INDEX($C$1:$C$13701,MIN(13701,ROW()+1)):INDEX($C$1:$C$13701,MIN(13701,ROW()+設定!$B$24))),$C10652&gt;=設定!$B$32,$C10652&gt;=MAX(MIN(INDEX($C$1:$C$13701,MAX(1,ROW()-設定!$B$26)):INDEX($C$1:$C$13701,MAX(1,ROW()-1))),MIN(INDEX($C$1:$C$13701,MIN(13701,ROW()+1)):INDEX($C$1:$C$13701,MIN(13701,ROW()+設定!$B$26))))*10^(設定!$B$27/20)),1,0))</f>
        <v>0</v>
      </c>
      <c r="G10652" s="33" t="n">
        <f aca="false">$G10651+IF($F10652=1,1,0)</f>
        <v>5</v>
      </c>
      <c r="H10652" s="0" t="str">
        <f aca="false">IF($F10652=1,$G10652,"")</f>
        <v/>
      </c>
    </row>
    <row r="10653" customFormat="false" ht="15" hidden="false" customHeight="false" outlineLevel="0" collapsed="false">
      <c r="A10653" s="30" t="n">
        <v>1664.21875</v>
      </c>
      <c r="B10653" s="31" t="n">
        <v>13.5432</v>
      </c>
      <c r="C10653" s="32" t="n">
        <f aca="false">IF($A10653="","",IF(設定!$B$21="dB",10^($B10653/20),ABS($B10653)))</f>
        <v>4.75510378173926</v>
      </c>
      <c r="D10653" s="32" t="n">
        <f aca="false">IF($A10653="","",$A10653^2)</f>
        <v>2769624.04785156</v>
      </c>
      <c r="E10653" s="32" t="n">
        <f aca="false">IF($A10653="","",IF($C10653&lt;=0,"",1/$C10653^2))</f>
        <v>0.0442262381312585</v>
      </c>
      <c r="F10653" s="33" t="n">
        <f aca="false">IF(OR(ROW()-設定!$B$30&lt;2,ROW()+設定!$B$30&gt;13701,N($A10653)&lt;=0,N(INDEX($A$2:$A$13701,MIN(13700,MAX(1,ROW()-1+設定!$B$30))))&lt;=0,$A10653&lt;設定!$B$28,$A10653&gt;設定!$B$29),0,IF(AND($C10653&gt;=MAX(INDEX($C$1:$C$13701,MAX(1,ROW()-設定!$B$24)):INDEX($C$1:$C$13701,MAX(1,ROW()-1))),$C10653&gt;MAX(INDEX($C$1:$C$13701,MIN(13701,ROW()+1)):INDEX($C$1:$C$13701,MIN(13701,ROW()+設定!$B$24))),$C10653&gt;=設定!$B$32,$C10653&gt;=MAX(MIN(INDEX($C$1:$C$13701,MAX(1,ROW()-設定!$B$26)):INDEX($C$1:$C$13701,MAX(1,ROW()-1))),MIN(INDEX($C$1:$C$13701,MIN(13701,ROW()+1)):INDEX($C$1:$C$13701,MIN(13701,ROW()+設定!$B$26))))*10^(設定!$B$27/20)),1,0))</f>
        <v>0</v>
      </c>
      <c r="G10653" s="33" t="n">
        <f aca="false">$G10652+IF($F10653=1,1,0)</f>
        <v>5</v>
      </c>
      <c r="H10653" s="0" t="str">
        <f aca="false">IF($F10653=1,$G10653,"")</f>
        <v/>
      </c>
    </row>
    <row r="10654" customFormat="false" ht="15" hidden="false" customHeight="false" outlineLevel="0" collapsed="false">
      <c r="A10654" s="30" t="n">
        <v>1664.375</v>
      </c>
      <c r="B10654" s="31" t="n">
        <v>13.7191</v>
      </c>
      <c r="C10654" s="32" t="n">
        <f aca="false">IF($A10654="","",IF(設定!$B$21="dB",10^($B10654/20),ABS($B10654)))</f>
        <v>4.85238218954161</v>
      </c>
      <c r="D10654" s="32" t="n">
        <f aca="false">IF($A10654="","",$A10654^2)</f>
        <v>2770144.140625</v>
      </c>
      <c r="E10654" s="32" t="n">
        <f aca="false">IF($A10654="","",IF($C10654&lt;=0,"",1/$C10654^2))</f>
        <v>0.0424707568105698</v>
      </c>
      <c r="F10654" s="33" t="n">
        <f aca="false">IF(OR(ROW()-設定!$B$30&lt;2,ROW()+設定!$B$30&gt;13701,N($A10654)&lt;=0,N(INDEX($A$2:$A$13701,MIN(13700,MAX(1,ROW()-1+設定!$B$30))))&lt;=0,$A10654&lt;設定!$B$28,$A10654&gt;設定!$B$29),0,IF(AND($C10654&gt;=MAX(INDEX($C$1:$C$13701,MAX(1,ROW()-設定!$B$24)):INDEX($C$1:$C$13701,MAX(1,ROW()-1))),$C10654&gt;MAX(INDEX($C$1:$C$13701,MIN(13701,ROW()+1)):INDEX($C$1:$C$13701,MIN(13701,ROW()+設定!$B$24))),$C10654&gt;=設定!$B$32,$C10654&gt;=MAX(MIN(INDEX($C$1:$C$13701,MAX(1,ROW()-設定!$B$26)):INDEX($C$1:$C$13701,MAX(1,ROW()-1))),MIN(INDEX($C$1:$C$13701,MIN(13701,ROW()+1)):INDEX($C$1:$C$13701,MIN(13701,ROW()+設定!$B$26))))*10^(設定!$B$27/20)),1,0))</f>
        <v>0</v>
      </c>
      <c r="G10654" s="33" t="n">
        <f aca="false">$G10653+IF($F10654=1,1,0)</f>
        <v>5</v>
      </c>
      <c r="H10654" s="0" t="str">
        <f aca="false">IF($F10654=1,$G10654,"")</f>
        <v/>
      </c>
    </row>
    <row r="10655" customFormat="false" ht="15" hidden="false" customHeight="false" outlineLevel="0" collapsed="false">
      <c r="A10655" s="30" t="n">
        <v>1664.53125</v>
      </c>
      <c r="B10655" s="31" t="n">
        <v>13.4749</v>
      </c>
      <c r="C10655" s="32" t="n">
        <f aca="false">IF($A10655="","",IF(設定!$B$21="dB",10^($B10655/20),ABS($B10655)))</f>
        <v>4.71785946463881</v>
      </c>
      <c r="D10655" s="32" t="n">
        <f aca="false">IF($A10655="","",$A10655^2)</f>
        <v>2770664.28222656</v>
      </c>
      <c r="E10655" s="32" t="n">
        <f aca="false">IF($A10655="","",IF($C10655&lt;=0,"",1/$C10655^2))</f>
        <v>0.0449272669436708</v>
      </c>
      <c r="F10655" s="33" t="n">
        <f aca="false">IF(OR(ROW()-設定!$B$30&lt;2,ROW()+設定!$B$30&gt;13701,N($A10655)&lt;=0,N(INDEX($A$2:$A$13701,MIN(13700,MAX(1,ROW()-1+設定!$B$30))))&lt;=0,$A10655&lt;設定!$B$28,$A10655&gt;設定!$B$29),0,IF(AND($C10655&gt;=MAX(INDEX($C$1:$C$13701,MAX(1,ROW()-設定!$B$24)):INDEX($C$1:$C$13701,MAX(1,ROW()-1))),$C10655&gt;MAX(INDEX($C$1:$C$13701,MIN(13701,ROW()+1)):INDEX($C$1:$C$13701,MIN(13701,ROW()+設定!$B$24))),$C10655&gt;=設定!$B$32,$C10655&gt;=MAX(MIN(INDEX($C$1:$C$13701,MAX(1,ROW()-設定!$B$26)):INDEX($C$1:$C$13701,MAX(1,ROW()-1))),MIN(INDEX($C$1:$C$13701,MIN(13701,ROW()+1)):INDEX($C$1:$C$13701,MIN(13701,ROW()+設定!$B$26))))*10^(設定!$B$27/20)),1,0))</f>
        <v>0</v>
      </c>
      <c r="G10655" s="33" t="n">
        <f aca="false">$G10654+IF($F10655=1,1,0)</f>
        <v>5</v>
      </c>
      <c r="H10655" s="0" t="str">
        <f aca="false">IF($F10655=1,$G10655,"")</f>
        <v/>
      </c>
    </row>
    <row r="10656" customFormat="false" ht="15" hidden="false" customHeight="false" outlineLevel="0" collapsed="false">
      <c r="A10656" s="30" t="n">
        <v>1664.6875</v>
      </c>
      <c r="B10656" s="31" t="n">
        <v>13.4292</v>
      </c>
      <c r="C10656" s="32" t="n">
        <f aca="false">IF($A10656="","",IF(設定!$B$21="dB",10^($B10656/20),ABS($B10656)))</f>
        <v>4.69310207259057</v>
      </c>
      <c r="D10656" s="32" t="n">
        <f aca="false">IF($A10656="","",$A10656^2)</f>
        <v>2771184.47265625</v>
      </c>
      <c r="E10656" s="32" t="n">
        <f aca="false">IF($A10656="","",IF($C10656&lt;=0,"",1/$C10656^2))</f>
        <v>0.045402524348825</v>
      </c>
      <c r="F10656" s="33" t="n">
        <f aca="false">IF(OR(ROW()-設定!$B$30&lt;2,ROW()+設定!$B$30&gt;13701,N($A10656)&lt;=0,N(INDEX($A$2:$A$13701,MIN(13700,MAX(1,ROW()-1+設定!$B$30))))&lt;=0,$A10656&lt;設定!$B$28,$A10656&gt;設定!$B$29),0,IF(AND($C10656&gt;=MAX(INDEX($C$1:$C$13701,MAX(1,ROW()-設定!$B$24)):INDEX($C$1:$C$13701,MAX(1,ROW()-1))),$C10656&gt;MAX(INDEX($C$1:$C$13701,MIN(13701,ROW()+1)):INDEX($C$1:$C$13701,MIN(13701,ROW()+設定!$B$24))),$C10656&gt;=設定!$B$32,$C10656&gt;=MAX(MIN(INDEX($C$1:$C$13701,MAX(1,ROW()-設定!$B$26)):INDEX($C$1:$C$13701,MAX(1,ROW()-1))),MIN(INDEX($C$1:$C$13701,MIN(13701,ROW()+1)):INDEX($C$1:$C$13701,MIN(13701,ROW()+設定!$B$26))))*10^(設定!$B$27/20)),1,0))</f>
        <v>0</v>
      </c>
      <c r="G10656" s="33" t="n">
        <f aca="false">$G10655+IF($F10656=1,1,0)</f>
        <v>5</v>
      </c>
      <c r="H10656" s="0" t="str">
        <f aca="false">IF($F10656=1,$G10656,"")</f>
        <v/>
      </c>
    </row>
    <row r="10657" customFormat="false" ht="15" hidden="false" customHeight="false" outlineLevel="0" collapsed="false">
      <c r="A10657" s="30" t="n">
        <v>1664.84375</v>
      </c>
      <c r="B10657" s="31" t="n">
        <v>13.3754</v>
      </c>
      <c r="C10657" s="32" t="n">
        <f aca="false">IF($A10657="","",IF(設定!$B$21="dB",10^($B10657/20),ABS($B10657)))</f>
        <v>4.6641230547031</v>
      </c>
      <c r="D10657" s="32" t="n">
        <f aca="false">IF($A10657="","",$A10657^2)</f>
        <v>2771704.71191406</v>
      </c>
      <c r="E10657" s="32" t="n">
        <f aca="false">IF($A10657="","",IF($C10657&lt;=0,"",1/$C10657^2))</f>
        <v>0.0459684648060327</v>
      </c>
      <c r="F10657" s="33" t="n">
        <f aca="false">IF(OR(ROW()-設定!$B$30&lt;2,ROW()+設定!$B$30&gt;13701,N($A10657)&lt;=0,N(INDEX($A$2:$A$13701,MIN(13700,MAX(1,ROW()-1+設定!$B$30))))&lt;=0,$A10657&lt;設定!$B$28,$A10657&gt;設定!$B$29),0,IF(AND($C10657&gt;=MAX(INDEX($C$1:$C$13701,MAX(1,ROW()-設定!$B$24)):INDEX($C$1:$C$13701,MAX(1,ROW()-1))),$C10657&gt;MAX(INDEX($C$1:$C$13701,MIN(13701,ROW()+1)):INDEX($C$1:$C$13701,MIN(13701,ROW()+設定!$B$24))),$C10657&gt;=設定!$B$32,$C10657&gt;=MAX(MIN(INDEX($C$1:$C$13701,MAX(1,ROW()-設定!$B$26)):INDEX($C$1:$C$13701,MAX(1,ROW()-1))),MIN(INDEX($C$1:$C$13701,MIN(13701,ROW()+1)):INDEX($C$1:$C$13701,MIN(13701,ROW()+設定!$B$26))))*10^(設定!$B$27/20)),1,0))</f>
        <v>0</v>
      </c>
      <c r="G10657" s="33" t="n">
        <f aca="false">$G10656+IF($F10657=1,1,0)</f>
        <v>5</v>
      </c>
      <c r="H10657" s="0" t="str">
        <f aca="false">IF($F10657=1,$G10657,"")</f>
        <v/>
      </c>
    </row>
    <row r="10658" customFormat="false" ht="15" hidden="false" customHeight="false" outlineLevel="0" collapsed="false">
      <c r="A10658" s="30" t="n">
        <v>1665</v>
      </c>
      <c r="B10658" s="31" t="n">
        <v>13.5928</v>
      </c>
      <c r="C10658" s="32" t="n">
        <f aca="false">IF($A10658="","",IF(設定!$B$21="dB",10^($B10658/20),ABS($B10658)))</f>
        <v>4.7823350557117</v>
      </c>
      <c r="D10658" s="32" t="n">
        <f aca="false">IF($A10658="","",$A10658^2)</f>
        <v>2772225</v>
      </c>
      <c r="E10658" s="32" t="n">
        <f aca="false">IF($A10658="","",IF($C10658&lt;=0,"",1/$C10658^2))</f>
        <v>0.0437240115145246</v>
      </c>
      <c r="F10658" s="33" t="n">
        <f aca="false">IF(OR(ROW()-設定!$B$30&lt;2,ROW()+設定!$B$30&gt;13701,N($A10658)&lt;=0,N(INDEX($A$2:$A$13701,MIN(13700,MAX(1,ROW()-1+設定!$B$30))))&lt;=0,$A10658&lt;設定!$B$28,$A10658&gt;設定!$B$29),0,IF(AND($C10658&gt;=MAX(INDEX($C$1:$C$13701,MAX(1,ROW()-設定!$B$24)):INDEX($C$1:$C$13701,MAX(1,ROW()-1))),$C10658&gt;MAX(INDEX($C$1:$C$13701,MIN(13701,ROW()+1)):INDEX($C$1:$C$13701,MIN(13701,ROW()+設定!$B$24))),$C10658&gt;=設定!$B$32,$C10658&gt;=MAX(MIN(INDEX($C$1:$C$13701,MAX(1,ROW()-設定!$B$26)):INDEX($C$1:$C$13701,MAX(1,ROW()-1))),MIN(INDEX($C$1:$C$13701,MIN(13701,ROW()+1)):INDEX($C$1:$C$13701,MIN(13701,ROW()+設定!$B$26))))*10^(設定!$B$27/20)),1,0))</f>
        <v>0</v>
      </c>
      <c r="G10658" s="33" t="n">
        <f aca="false">$G10657+IF($F10658=1,1,0)</f>
        <v>5</v>
      </c>
      <c r="H10658" s="0" t="str">
        <f aca="false">IF($F10658=1,$G10658,"")</f>
        <v/>
      </c>
    </row>
    <row r="10659" customFormat="false" ht="15" hidden="false" customHeight="false" outlineLevel="0" collapsed="false">
      <c r="A10659" s="30" t="n">
        <v>1665.15625</v>
      </c>
      <c r="B10659" s="31" t="n">
        <v>13.482</v>
      </c>
      <c r="C10659" s="32" t="n">
        <f aca="false">IF($A10659="","",IF(設定!$B$21="dB",10^($B10659/20),ABS($B10659)))</f>
        <v>4.72171750310878</v>
      </c>
      <c r="D10659" s="32" t="n">
        <f aca="false">IF($A10659="","",$A10659^2)</f>
        <v>2772745.33691406</v>
      </c>
      <c r="E10659" s="32" t="n">
        <f aca="false">IF($A10659="","",IF($C10659&lt;=0,"",1/$C10659^2))</f>
        <v>0.0448538782620794</v>
      </c>
      <c r="F10659" s="33" t="n">
        <f aca="false">IF(OR(ROW()-設定!$B$30&lt;2,ROW()+設定!$B$30&gt;13701,N($A10659)&lt;=0,N(INDEX($A$2:$A$13701,MIN(13700,MAX(1,ROW()-1+設定!$B$30))))&lt;=0,$A10659&lt;設定!$B$28,$A10659&gt;設定!$B$29),0,IF(AND($C10659&gt;=MAX(INDEX($C$1:$C$13701,MAX(1,ROW()-設定!$B$24)):INDEX($C$1:$C$13701,MAX(1,ROW()-1))),$C10659&gt;MAX(INDEX($C$1:$C$13701,MIN(13701,ROW()+1)):INDEX($C$1:$C$13701,MIN(13701,ROW()+設定!$B$24))),$C10659&gt;=設定!$B$32,$C10659&gt;=MAX(MIN(INDEX($C$1:$C$13701,MAX(1,ROW()-設定!$B$26)):INDEX($C$1:$C$13701,MAX(1,ROW()-1))),MIN(INDEX($C$1:$C$13701,MIN(13701,ROW()+1)):INDEX($C$1:$C$13701,MIN(13701,ROW()+設定!$B$26))))*10^(設定!$B$27/20)),1,0))</f>
        <v>0</v>
      </c>
      <c r="G10659" s="33" t="n">
        <f aca="false">$G10658+IF($F10659=1,1,0)</f>
        <v>5</v>
      </c>
      <c r="H10659" s="0" t="str">
        <f aca="false">IF($F10659=1,$G10659,"")</f>
        <v/>
      </c>
    </row>
    <row r="10660" customFormat="false" ht="15" hidden="false" customHeight="false" outlineLevel="0" collapsed="false">
      <c r="A10660" s="30" t="n">
        <v>1665.3125</v>
      </c>
      <c r="B10660" s="31" t="n">
        <v>13.6607</v>
      </c>
      <c r="C10660" s="32" t="n">
        <f aca="false">IF($A10660="","",IF(設定!$B$21="dB",10^($B10660/20),ABS($B10660)))</f>
        <v>4.81986639593757</v>
      </c>
      <c r="D10660" s="32" t="n">
        <f aca="false">IF($A10660="","",$A10660^2)</f>
        <v>2773265.72265625</v>
      </c>
      <c r="E10660" s="32" t="n">
        <f aca="false">IF($A10660="","",IF($C10660&lt;=0,"",1/$C10660^2))</f>
        <v>0.0430457223392918</v>
      </c>
      <c r="F10660" s="33" t="n">
        <f aca="false">IF(OR(ROW()-設定!$B$30&lt;2,ROW()+設定!$B$30&gt;13701,N($A10660)&lt;=0,N(INDEX($A$2:$A$13701,MIN(13700,MAX(1,ROW()-1+設定!$B$30))))&lt;=0,$A10660&lt;設定!$B$28,$A10660&gt;設定!$B$29),0,IF(AND($C10660&gt;=MAX(INDEX($C$1:$C$13701,MAX(1,ROW()-設定!$B$24)):INDEX($C$1:$C$13701,MAX(1,ROW()-1))),$C10660&gt;MAX(INDEX($C$1:$C$13701,MIN(13701,ROW()+1)):INDEX($C$1:$C$13701,MIN(13701,ROW()+設定!$B$24))),$C10660&gt;=設定!$B$32,$C10660&gt;=MAX(MIN(INDEX($C$1:$C$13701,MAX(1,ROW()-設定!$B$26)):INDEX($C$1:$C$13701,MAX(1,ROW()-1))),MIN(INDEX($C$1:$C$13701,MIN(13701,ROW()+1)):INDEX($C$1:$C$13701,MIN(13701,ROW()+設定!$B$26))))*10^(設定!$B$27/20)),1,0))</f>
        <v>0</v>
      </c>
      <c r="G10660" s="33" t="n">
        <f aca="false">$G10659+IF($F10660=1,1,0)</f>
        <v>5</v>
      </c>
      <c r="H10660" s="0" t="str">
        <f aca="false">IF($F10660=1,$G10660,"")</f>
        <v/>
      </c>
    </row>
    <row r="10661" customFormat="false" ht="15" hidden="false" customHeight="false" outlineLevel="0" collapsed="false">
      <c r="A10661" s="30" t="n">
        <v>1665.46875</v>
      </c>
      <c r="B10661" s="31" t="n">
        <v>13.7518</v>
      </c>
      <c r="C10661" s="32" t="n">
        <f aca="false">IF($A10661="","",IF(設定!$B$21="dB",10^($B10661/20),ABS($B10661)))</f>
        <v>4.87068451197867</v>
      </c>
      <c r="D10661" s="32" t="n">
        <f aca="false">IF($A10661="","",$A10661^2)</f>
        <v>2773786.15722656</v>
      </c>
      <c r="E10661" s="32" t="n">
        <f aca="false">IF($A10661="","",IF($C10661&lt;=0,"",1/$C10661^2))</f>
        <v>0.0421521761068546</v>
      </c>
      <c r="F10661" s="33" t="n">
        <f aca="false">IF(OR(ROW()-設定!$B$30&lt;2,ROW()+設定!$B$30&gt;13701,N($A10661)&lt;=0,N(INDEX($A$2:$A$13701,MIN(13700,MAX(1,ROW()-1+設定!$B$30))))&lt;=0,$A10661&lt;設定!$B$28,$A10661&gt;設定!$B$29),0,IF(AND($C10661&gt;=MAX(INDEX($C$1:$C$13701,MAX(1,ROW()-設定!$B$24)):INDEX($C$1:$C$13701,MAX(1,ROW()-1))),$C10661&gt;MAX(INDEX($C$1:$C$13701,MIN(13701,ROW()+1)):INDEX($C$1:$C$13701,MIN(13701,ROW()+設定!$B$24))),$C10661&gt;=設定!$B$32,$C10661&gt;=MAX(MIN(INDEX($C$1:$C$13701,MAX(1,ROW()-設定!$B$26)):INDEX($C$1:$C$13701,MAX(1,ROW()-1))),MIN(INDEX($C$1:$C$13701,MIN(13701,ROW()+1)):INDEX($C$1:$C$13701,MIN(13701,ROW()+設定!$B$26))))*10^(設定!$B$27/20)),1,0))</f>
        <v>0</v>
      </c>
      <c r="G10661" s="33" t="n">
        <f aca="false">$G10660+IF($F10661=1,1,0)</f>
        <v>5</v>
      </c>
      <c r="H10661" s="0" t="str">
        <f aca="false">IF($F10661=1,$G10661,"")</f>
        <v/>
      </c>
    </row>
    <row r="10662" customFormat="false" ht="15" hidden="false" customHeight="false" outlineLevel="0" collapsed="false">
      <c r="A10662" s="30" t="n">
        <v>1665.625</v>
      </c>
      <c r="B10662" s="31" t="n">
        <v>13.6875</v>
      </c>
      <c r="C10662" s="32" t="n">
        <f aca="false">IF($A10662="","",IF(設定!$B$21="dB",10^($B10662/20),ABS($B10662)))</f>
        <v>4.83476088669697</v>
      </c>
      <c r="D10662" s="32" t="n">
        <f aca="false">IF($A10662="","",$A10662^2)</f>
        <v>2774306.640625</v>
      </c>
      <c r="E10662" s="32" t="n">
        <f aca="false">IF($A10662="","",IF($C10662&lt;=0,"",1/$C10662^2))</f>
        <v>0.0427809081987638</v>
      </c>
      <c r="F10662" s="33" t="n">
        <f aca="false">IF(OR(ROW()-設定!$B$30&lt;2,ROW()+設定!$B$30&gt;13701,N($A10662)&lt;=0,N(INDEX($A$2:$A$13701,MIN(13700,MAX(1,ROW()-1+設定!$B$30))))&lt;=0,$A10662&lt;設定!$B$28,$A10662&gt;設定!$B$29),0,IF(AND($C10662&gt;=MAX(INDEX($C$1:$C$13701,MAX(1,ROW()-設定!$B$24)):INDEX($C$1:$C$13701,MAX(1,ROW()-1))),$C10662&gt;MAX(INDEX($C$1:$C$13701,MIN(13701,ROW()+1)):INDEX($C$1:$C$13701,MIN(13701,ROW()+設定!$B$24))),$C10662&gt;=設定!$B$32,$C10662&gt;=MAX(MIN(INDEX($C$1:$C$13701,MAX(1,ROW()-設定!$B$26)):INDEX($C$1:$C$13701,MAX(1,ROW()-1))),MIN(INDEX($C$1:$C$13701,MIN(13701,ROW()+1)):INDEX($C$1:$C$13701,MIN(13701,ROW()+設定!$B$26))))*10^(設定!$B$27/20)),1,0))</f>
        <v>0</v>
      </c>
      <c r="G10662" s="33" t="n">
        <f aca="false">$G10661+IF($F10662=1,1,0)</f>
        <v>5</v>
      </c>
      <c r="H10662" s="0" t="str">
        <f aca="false">IF($F10662=1,$G10662,"")</f>
        <v/>
      </c>
    </row>
    <row r="10663" customFormat="false" ht="15" hidden="false" customHeight="false" outlineLevel="0" collapsed="false">
      <c r="A10663" s="30" t="n">
        <v>1665.78125</v>
      </c>
      <c r="B10663" s="31" t="n">
        <v>13.6602</v>
      </c>
      <c r="C10663" s="32" t="n">
        <f aca="false">IF($A10663="","",IF(設定!$B$21="dB",10^($B10663/20),ABS($B10663)))</f>
        <v>4.81958895011034</v>
      </c>
      <c r="D10663" s="32" t="n">
        <f aca="false">IF($A10663="","",$A10663^2)</f>
        <v>2774827.17285156</v>
      </c>
      <c r="E10663" s="32" t="n">
        <f aca="false">IF($A10663="","",IF($C10663&lt;=0,"",1/$C10663^2))</f>
        <v>0.0430506784465116</v>
      </c>
      <c r="F10663" s="33" t="n">
        <f aca="false">IF(OR(ROW()-設定!$B$30&lt;2,ROW()+設定!$B$30&gt;13701,N($A10663)&lt;=0,N(INDEX($A$2:$A$13701,MIN(13700,MAX(1,ROW()-1+設定!$B$30))))&lt;=0,$A10663&lt;設定!$B$28,$A10663&gt;設定!$B$29),0,IF(AND($C10663&gt;=MAX(INDEX($C$1:$C$13701,MAX(1,ROW()-設定!$B$24)):INDEX($C$1:$C$13701,MAX(1,ROW()-1))),$C10663&gt;MAX(INDEX($C$1:$C$13701,MIN(13701,ROW()+1)):INDEX($C$1:$C$13701,MIN(13701,ROW()+設定!$B$24))),$C10663&gt;=設定!$B$32,$C10663&gt;=MAX(MIN(INDEX($C$1:$C$13701,MAX(1,ROW()-設定!$B$26)):INDEX($C$1:$C$13701,MAX(1,ROW()-1))),MIN(INDEX($C$1:$C$13701,MIN(13701,ROW()+1)):INDEX($C$1:$C$13701,MIN(13701,ROW()+設定!$B$26))))*10^(設定!$B$27/20)),1,0))</f>
        <v>0</v>
      </c>
      <c r="G10663" s="33" t="n">
        <f aca="false">$G10662+IF($F10663=1,1,0)</f>
        <v>5</v>
      </c>
      <c r="H10663" s="0" t="str">
        <f aca="false">IF($F10663=1,$G10663,"")</f>
        <v/>
      </c>
    </row>
    <row r="10664" customFormat="false" ht="15" hidden="false" customHeight="false" outlineLevel="0" collapsed="false">
      <c r="A10664" s="30" t="n">
        <v>1665.9375</v>
      </c>
      <c r="B10664" s="31" t="n">
        <v>13.917</v>
      </c>
      <c r="C10664" s="32" t="n">
        <f aca="false">IF($A10664="","",IF(設定!$B$21="dB",10^($B10664/20),ABS($B10664)))</f>
        <v>4.96420834155348</v>
      </c>
      <c r="D10664" s="32" t="n">
        <f aca="false">IF($A10664="","",$A10664^2)</f>
        <v>2775347.75390625</v>
      </c>
      <c r="E10664" s="32" t="n">
        <f aca="false">IF($A10664="","",IF($C10664&lt;=0,"",1/$C10664^2))</f>
        <v>0.0405788747591729</v>
      </c>
      <c r="F10664" s="33" t="n">
        <f aca="false">IF(OR(ROW()-設定!$B$30&lt;2,ROW()+設定!$B$30&gt;13701,N($A10664)&lt;=0,N(INDEX($A$2:$A$13701,MIN(13700,MAX(1,ROW()-1+設定!$B$30))))&lt;=0,$A10664&lt;設定!$B$28,$A10664&gt;設定!$B$29),0,IF(AND($C10664&gt;=MAX(INDEX($C$1:$C$13701,MAX(1,ROW()-設定!$B$24)):INDEX($C$1:$C$13701,MAX(1,ROW()-1))),$C10664&gt;MAX(INDEX($C$1:$C$13701,MIN(13701,ROW()+1)):INDEX($C$1:$C$13701,MIN(13701,ROW()+設定!$B$24))),$C10664&gt;=設定!$B$32,$C10664&gt;=MAX(MIN(INDEX($C$1:$C$13701,MAX(1,ROW()-設定!$B$26)):INDEX($C$1:$C$13701,MAX(1,ROW()-1))),MIN(INDEX($C$1:$C$13701,MIN(13701,ROW()+1)):INDEX($C$1:$C$13701,MIN(13701,ROW()+設定!$B$26))))*10^(設定!$B$27/20)),1,0))</f>
        <v>0</v>
      </c>
      <c r="G10664" s="33" t="n">
        <f aca="false">$G10663+IF($F10664=1,1,0)</f>
        <v>5</v>
      </c>
      <c r="H10664" s="0" t="str">
        <f aca="false">IF($F10664=1,$G10664,"")</f>
        <v/>
      </c>
    </row>
    <row r="10665" customFormat="false" ht="15" hidden="false" customHeight="false" outlineLevel="0" collapsed="false">
      <c r="A10665" s="30" t="n">
        <v>1666.09375</v>
      </c>
      <c r="B10665" s="31" t="n">
        <v>13.7966</v>
      </c>
      <c r="C10665" s="32" t="n">
        <f aca="false">IF($A10665="","",IF(設定!$B$21="dB",10^($B10665/20),ABS($B10665)))</f>
        <v>4.89587138127277</v>
      </c>
      <c r="D10665" s="32" t="n">
        <f aca="false">IF($A10665="","",$A10665^2)</f>
        <v>2775868.38378906</v>
      </c>
      <c r="E10665" s="32" t="n">
        <f aca="false">IF($A10665="","",IF($C10665&lt;=0,"",1/$C10665^2))</f>
        <v>0.0417195869510737</v>
      </c>
      <c r="F10665" s="33" t="n">
        <f aca="false">IF(OR(ROW()-設定!$B$30&lt;2,ROW()+設定!$B$30&gt;13701,N($A10665)&lt;=0,N(INDEX($A$2:$A$13701,MIN(13700,MAX(1,ROW()-1+設定!$B$30))))&lt;=0,$A10665&lt;設定!$B$28,$A10665&gt;設定!$B$29),0,IF(AND($C10665&gt;=MAX(INDEX($C$1:$C$13701,MAX(1,ROW()-設定!$B$24)):INDEX($C$1:$C$13701,MAX(1,ROW()-1))),$C10665&gt;MAX(INDEX($C$1:$C$13701,MIN(13701,ROW()+1)):INDEX($C$1:$C$13701,MIN(13701,ROW()+設定!$B$24))),$C10665&gt;=設定!$B$32,$C10665&gt;=MAX(MIN(INDEX($C$1:$C$13701,MAX(1,ROW()-設定!$B$26)):INDEX($C$1:$C$13701,MAX(1,ROW()-1))),MIN(INDEX($C$1:$C$13701,MIN(13701,ROW()+1)):INDEX($C$1:$C$13701,MIN(13701,ROW()+設定!$B$26))))*10^(設定!$B$27/20)),1,0))</f>
        <v>0</v>
      </c>
      <c r="G10665" s="33" t="n">
        <f aca="false">$G10664+IF($F10665=1,1,0)</f>
        <v>5</v>
      </c>
      <c r="H10665" s="0" t="str">
        <f aca="false">IF($F10665=1,$G10665,"")</f>
        <v/>
      </c>
    </row>
    <row r="10666" customFormat="false" ht="15" hidden="false" customHeight="false" outlineLevel="0" collapsed="false">
      <c r="A10666" s="30" t="n">
        <v>1666.25</v>
      </c>
      <c r="B10666" s="31" t="n">
        <v>13.8702</v>
      </c>
      <c r="C10666" s="32" t="n">
        <f aca="false">IF($A10666="","",IF(設定!$B$21="dB",10^($B10666/20),ABS($B10666)))</f>
        <v>4.93753287208379</v>
      </c>
      <c r="D10666" s="32" t="n">
        <f aca="false">IF($A10666="","",$A10666^2)</f>
        <v>2776389.0625</v>
      </c>
      <c r="E10666" s="32" t="n">
        <f aca="false">IF($A10666="","",IF($C10666&lt;=0,"",1/$C10666^2))</f>
        <v>0.041018521282452</v>
      </c>
      <c r="F10666" s="33" t="n">
        <f aca="false">IF(OR(ROW()-設定!$B$30&lt;2,ROW()+設定!$B$30&gt;13701,N($A10666)&lt;=0,N(INDEX($A$2:$A$13701,MIN(13700,MAX(1,ROW()-1+設定!$B$30))))&lt;=0,$A10666&lt;設定!$B$28,$A10666&gt;設定!$B$29),0,IF(AND($C10666&gt;=MAX(INDEX($C$1:$C$13701,MAX(1,ROW()-設定!$B$24)):INDEX($C$1:$C$13701,MAX(1,ROW()-1))),$C10666&gt;MAX(INDEX($C$1:$C$13701,MIN(13701,ROW()+1)):INDEX($C$1:$C$13701,MIN(13701,ROW()+設定!$B$24))),$C10666&gt;=設定!$B$32,$C10666&gt;=MAX(MIN(INDEX($C$1:$C$13701,MAX(1,ROW()-設定!$B$26)):INDEX($C$1:$C$13701,MAX(1,ROW()-1))),MIN(INDEX($C$1:$C$13701,MIN(13701,ROW()+1)):INDEX($C$1:$C$13701,MIN(13701,ROW()+設定!$B$26))))*10^(設定!$B$27/20)),1,0))</f>
        <v>0</v>
      </c>
      <c r="G10666" s="33" t="n">
        <f aca="false">$G10665+IF($F10666=1,1,0)</f>
        <v>5</v>
      </c>
      <c r="H10666" s="0" t="str">
        <f aca="false">IF($F10666=1,$G10666,"")</f>
        <v/>
      </c>
    </row>
    <row r="10667" customFormat="false" ht="15" hidden="false" customHeight="false" outlineLevel="0" collapsed="false">
      <c r="A10667" s="30" t="n">
        <v>1666.40625</v>
      </c>
      <c r="B10667" s="31" t="n">
        <v>13.9744</v>
      </c>
      <c r="C10667" s="32" t="n">
        <f aca="false">IF($A10667="","",IF(設定!$B$21="dB",10^($B10667/20),ABS($B10667)))</f>
        <v>4.99712254700487</v>
      </c>
      <c r="D10667" s="32" t="n">
        <f aca="false">IF($A10667="","",$A10667^2)</f>
        <v>2776909.79003906</v>
      </c>
      <c r="E10667" s="32" t="n">
        <f aca="false">IF($A10667="","",IF($C10667&lt;=0,"",1/$C10667^2))</f>
        <v>0.040046079021171</v>
      </c>
      <c r="F10667" s="33" t="n">
        <f aca="false">IF(OR(ROW()-設定!$B$30&lt;2,ROW()+設定!$B$30&gt;13701,N($A10667)&lt;=0,N(INDEX($A$2:$A$13701,MIN(13700,MAX(1,ROW()-1+設定!$B$30))))&lt;=0,$A10667&lt;設定!$B$28,$A10667&gt;設定!$B$29),0,IF(AND($C10667&gt;=MAX(INDEX($C$1:$C$13701,MAX(1,ROW()-設定!$B$24)):INDEX($C$1:$C$13701,MAX(1,ROW()-1))),$C10667&gt;MAX(INDEX($C$1:$C$13701,MIN(13701,ROW()+1)):INDEX($C$1:$C$13701,MIN(13701,ROW()+設定!$B$24))),$C10667&gt;=設定!$B$32,$C10667&gt;=MAX(MIN(INDEX($C$1:$C$13701,MAX(1,ROW()-設定!$B$26)):INDEX($C$1:$C$13701,MAX(1,ROW()-1))),MIN(INDEX($C$1:$C$13701,MIN(13701,ROW()+1)):INDEX($C$1:$C$13701,MIN(13701,ROW()+設定!$B$26))))*10^(設定!$B$27/20)),1,0))</f>
        <v>0</v>
      </c>
      <c r="G10667" s="33" t="n">
        <f aca="false">$G10666+IF($F10667=1,1,0)</f>
        <v>5</v>
      </c>
      <c r="H10667" s="0" t="str">
        <f aca="false">IF($F10667=1,$G10667,"")</f>
        <v/>
      </c>
    </row>
    <row r="10668" customFormat="false" ht="15" hidden="false" customHeight="false" outlineLevel="0" collapsed="false">
      <c r="A10668" s="30" t="n">
        <v>1666.5625</v>
      </c>
      <c r="B10668" s="31" t="n">
        <v>13.7601</v>
      </c>
      <c r="C10668" s="32" t="n">
        <f aca="false">IF($A10668="","",IF(設定!$B$21="dB",10^($B10668/20),ABS($B10668)))</f>
        <v>4.87534103014865</v>
      </c>
      <c r="D10668" s="32" t="n">
        <f aca="false">IF($A10668="","",$A10668^2)</f>
        <v>2777430.56640625</v>
      </c>
      <c r="E10668" s="32" t="n">
        <f aca="false">IF($A10668="","",IF($C10668&lt;=0,"",1/$C10668^2))</f>
        <v>0.0420716940907348</v>
      </c>
      <c r="F10668" s="33" t="n">
        <f aca="false">IF(OR(ROW()-設定!$B$30&lt;2,ROW()+設定!$B$30&gt;13701,N($A10668)&lt;=0,N(INDEX($A$2:$A$13701,MIN(13700,MAX(1,ROW()-1+設定!$B$30))))&lt;=0,$A10668&lt;設定!$B$28,$A10668&gt;設定!$B$29),0,IF(AND($C10668&gt;=MAX(INDEX($C$1:$C$13701,MAX(1,ROW()-設定!$B$24)):INDEX($C$1:$C$13701,MAX(1,ROW()-1))),$C10668&gt;MAX(INDEX($C$1:$C$13701,MIN(13701,ROW()+1)):INDEX($C$1:$C$13701,MIN(13701,ROW()+設定!$B$24))),$C10668&gt;=設定!$B$32,$C10668&gt;=MAX(MIN(INDEX($C$1:$C$13701,MAX(1,ROW()-設定!$B$26)):INDEX($C$1:$C$13701,MAX(1,ROW()-1))),MIN(INDEX($C$1:$C$13701,MIN(13701,ROW()+1)):INDEX($C$1:$C$13701,MIN(13701,ROW()+設定!$B$26))))*10^(設定!$B$27/20)),1,0))</f>
        <v>0</v>
      </c>
      <c r="G10668" s="33" t="n">
        <f aca="false">$G10667+IF($F10668=1,1,0)</f>
        <v>5</v>
      </c>
      <c r="H10668" s="0" t="str">
        <f aca="false">IF($F10668=1,$G10668,"")</f>
        <v/>
      </c>
    </row>
    <row r="10669" customFormat="false" ht="15" hidden="false" customHeight="false" outlineLevel="0" collapsed="false">
      <c r="A10669" s="30" t="n">
        <v>1666.71875</v>
      </c>
      <c r="B10669" s="31" t="n">
        <v>13.8291</v>
      </c>
      <c r="C10669" s="32" t="n">
        <f aca="false">IF($A10669="","",IF(設定!$B$21="dB",10^($B10669/20),ABS($B10669)))</f>
        <v>4.91422458169942</v>
      </c>
      <c r="D10669" s="32" t="n">
        <f aca="false">IF($A10669="","",$A10669^2)</f>
        <v>2777951.39160156</v>
      </c>
      <c r="E10669" s="32" t="n">
        <f aca="false">IF($A10669="","",IF($C10669&lt;=0,"",1/$C10669^2))</f>
        <v>0.0414085477963207</v>
      </c>
      <c r="F10669" s="33" t="n">
        <f aca="false">IF(OR(ROW()-設定!$B$30&lt;2,ROW()+設定!$B$30&gt;13701,N($A10669)&lt;=0,N(INDEX($A$2:$A$13701,MIN(13700,MAX(1,ROW()-1+設定!$B$30))))&lt;=0,$A10669&lt;設定!$B$28,$A10669&gt;設定!$B$29),0,IF(AND($C10669&gt;=MAX(INDEX($C$1:$C$13701,MAX(1,ROW()-設定!$B$24)):INDEX($C$1:$C$13701,MAX(1,ROW()-1))),$C10669&gt;MAX(INDEX($C$1:$C$13701,MIN(13701,ROW()+1)):INDEX($C$1:$C$13701,MIN(13701,ROW()+設定!$B$24))),$C10669&gt;=設定!$B$32,$C10669&gt;=MAX(MIN(INDEX($C$1:$C$13701,MAX(1,ROW()-設定!$B$26)):INDEX($C$1:$C$13701,MAX(1,ROW()-1))),MIN(INDEX($C$1:$C$13701,MIN(13701,ROW()+1)):INDEX($C$1:$C$13701,MIN(13701,ROW()+設定!$B$26))))*10^(設定!$B$27/20)),1,0))</f>
        <v>0</v>
      </c>
      <c r="G10669" s="33" t="n">
        <f aca="false">$G10668+IF($F10669=1,1,0)</f>
        <v>5</v>
      </c>
      <c r="H10669" s="0" t="str">
        <f aca="false">IF($F10669=1,$G10669,"")</f>
        <v/>
      </c>
    </row>
    <row r="10670" customFormat="false" ht="15" hidden="false" customHeight="false" outlineLevel="0" collapsed="false">
      <c r="A10670" s="30" t="n">
        <v>1666.875</v>
      </c>
      <c r="B10670" s="31" t="n">
        <v>14.2204</v>
      </c>
      <c r="C10670" s="32" t="n">
        <f aca="false">IF($A10670="","",IF(設定!$B$21="dB",10^($B10670/20),ABS($B10670)))</f>
        <v>5.14067324712502</v>
      </c>
      <c r="D10670" s="32" t="n">
        <f aca="false">IF($A10670="","",$A10670^2)</f>
        <v>2778472.265625</v>
      </c>
      <c r="E10670" s="32" t="n">
        <f aca="false">IF($A10670="","",IF($C10670&lt;=0,"",1/$C10670^2))</f>
        <v>0.037840773047205</v>
      </c>
      <c r="F10670" s="33" t="n">
        <f aca="false">IF(OR(ROW()-設定!$B$30&lt;2,ROW()+設定!$B$30&gt;13701,N($A10670)&lt;=0,N(INDEX($A$2:$A$13701,MIN(13700,MAX(1,ROW()-1+設定!$B$30))))&lt;=0,$A10670&lt;設定!$B$28,$A10670&gt;設定!$B$29),0,IF(AND($C10670&gt;=MAX(INDEX($C$1:$C$13701,MAX(1,ROW()-設定!$B$24)):INDEX($C$1:$C$13701,MAX(1,ROW()-1))),$C10670&gt;MAX(INDEX($C$1:$C$13701,MIN(13701,ROW()+1)):INDEX($C$1:$C$13701,MIN(13701,ROW()+設定!$B$24))),$C10670&gt;=設定!$B$32,$C10670&gt;=MAX(MIN(INDEX($C$1:$C$13701,MAX(1,ROW()-設定!$B$26)):INDEX($C$1:$C$13701,MAX(1,ROW()-1))),MIN(INDEX($C$1:$C$13701,MIN(13701,ROW()+1)):INDEX($C$1:$C$13701,MIN(13701,ROW()+設定!$B$26))))*10^(設定!$B$27/20)),1,0))</f>
        <v>0</v>
      </c>
      <c r="G10670" s="33" t="n">
        <f aca="false">$G10669+IF($F10670=1,1,0)</f>
        <v>5</v>
      </c>
      <c r="H10670" s="0" t="str">
        <f aca="false">IF($F10670=1,$G10670,"")</f>
        <v/>
      </c>
    </row>
    <row r="10671" customFormat="false" ht="15" hidden="false" customHeight="false" outlineLevel="0" collapsed="false">
      <c r="A10671" s="30" t="n">
        <v>1667.03125</v>
      </c>
      <c r="B10671" s="31" t="n">
        <v>13.9673</v>
      </c>
      <c r="C10671" s="32" t="n">
        <f aca="false">IF($A10671="","",IF(設定!$B$21="dB",10^($B10671/20),ABS($B10671)))</f>
        <v>4.993039479559</v>
      </c>
      <c r="D10671" s="32" t="n">
        <f aca="false">IF($A10671="","",$A10671^2)</f>
        <v>2778993.18847656</v>
      </c>
      <c r="E10671" s="32" t="n">
        <f aca="false">IF($A10671="","",IF($C10671&lt;=0,"",1/$C10671^2))</f>
        <v>0.0401116013139168</v>
      </c>
      <c r="F10671" s="33" t="n">
        <f aca="false">IF(OR(ROW()-設定!$B$30&lt;2,ROW()+設定!$B$30&gt;13701,N($A10671)&lt;=0,N(INDEX($A$2:$A$13701,MIN(13700,MAX(1,ROW()-1+設定!$B$30))))&lt;=0,$A10671&lt;設定!$B$28,$A10671&gt;設定!$B$29),0,IF(AND($C10671&gt;=MAX(INDEX($C$1:$C$13701,MAX(1,ROW()-設定!$B$24)):INDEX($C$1:$C$13701,MAX(1,ROW()-1))),$C10671&gt;MAX(INDEX($C$1:$C$13701,MIN(13701,ROW()+1)):INDEX($C$1:$C$13701,MIN(13701,ROW()+設定!$B$24))),$C10671&gt;=設定!$B$32,$C10671&gt;=MAX(MIN(INDEX($C$1:$C$13701,MAX(1,ROW()-設定!$B$26)):INDEX($C$1:$C$13701,MAX(1,ROW()-1))),MIN(INDEX($C$1:$C$13701,MIN(13701,ROW()+1)):INDEX($C$1:$C$13701,MIN(13701,ROW()+設定!$B$26))))*10^(設定!$B$27/20)),1,0))</f>
        <v>0</v>
      </c>
      <c r="G10671" s="33" t="n">
        <f aca="false">$G10670+IF($F10671=1,1,0)</f>
        <v>5</v>
      </c>
      <c r="H10671" s="0" t="str">
        <f aca="false">IF($F10671=1,$G10671,"")</f>
        <v/>
      </c>
    </row>
    <row r="10672" customFormat="false" ht="15" hidden="false" customHeight="false" outlineLevel="0" collapsed="false">
      <c r="A10672" s="30" t="n">
        <v>1667.1875</v>
      </c>
      <c r="B10672" s="31" t="n">
        <v>13.8993</v>
      </c>
      <c r="C10672" s="32" t="n">
        <f aca="false">IF($A10672="","",IF(設定!$B$21="dB",10^($B10672/20),ABS($B10672)))</f>
        <v>4.9541026384585</v>
      </c>
      <c r="D10672" s="32" t="n">
        <f aca="false">IF($A10672="","",$A10672^2)</f>
        <v>2779514.16015625</v>
      </c>
      <c r="E10672" s="32" t="n">
        <f aca="false">IF($A10672="","",IF($C10672&lt;=0,"",1/$C10672^2))</f>
        <v>0.0407445945038964</v>
      </c>
      <c r="F10672" s="33" t="n">
        <f aca="false">IF(OR(ROW()-設定!$B$30&lt;2,ROW()+設定!$B$30&gt;13701,N($A10672)&lt;=0,N(INDEX($A$2:$A$13701,MIN(13700,MAX(1,ROW()-1+設定!$B$30))))&lt;=0,$A10672&lt;設定!$B$28,$A10672&gt;設定!$B$29),0,IF(AND($C10672&gt;=MAX(INDEX($C$1:$C$13701,MAX(1,ROW()-設定!$B$24)):INDEX($C$1:$C$13701,MAX(1,ROW()-1))),$C10672&gt;MAX(INDEX($C$1:$C$13701,MIN(13701,ROW()+1)):INDEX($C$1:$C$13701,MIN(13701,ROW()+設定!$B$24))),$C10672&gt;=設定!$B$32,$C10672&gt;=MAX(MIN(INDEX($C$1:$C$13701,MAX(1,ROW()-設定!$B$26)):INDEX($C$1:$C$13701,MAX(1,ROW()-1))),MIN(INDEX($C$1:$C$13701,MIN(13701,ROW()+1)):INDEX($C$1:$C$13701,MIN(13701,ROW()+設定!$B$26))))*10^(設定!$B$27/20)),1,0))</f>
        <v>0</v>
      </c>
      <c r="G10672" s="33" t="n">
        <f aca="false">$G10671+IF($F10672=1,1,0)</f>
        <v>5</v>
      </c>
      <c r="H10672" s="0" t="str">
        <f aca="false">IF($F10672=1,$G10672,"")</f>
        <v/>
      </c>
    </row>
    <row r="10673" customFormat="false" ht="15" hidden="false" customHeight="false" outlineLevel="0" collapsed="false">
      <c r="A10673" s="30" t="n">
        <v>1667.34375</v>
      </c>
      <c r="B10673" s="31" t="n">
        <v>14.0127</v>
      </c>
      <c r="C10673" s="32" t="n">
        <f aca="false">IF($A10673="","",IF(設定!$B$21="dB",10^($B10673/20),ABS($B10673)))</f>
        <v>5.01920576292631</v>
      </c>
      <c r="D10673" s="32" t="n">
        <f aca="false">IF($A10673="","",$A10673^2)</f>
        <v>2780035.18066406</v>
      </c>
      <c r="E10673" s="32" t="n">
        <f aca="false">IF($A10673="","",IF($C10673&lt;=0,"",1/$C10673^2))</f>
        <v>0.039694469303043</v>
      </c>
      <c r="F10673" s="33" t="n">
        <f aca="false">IF(OR(ROW()-設定!$B$30&lt;2,ROW()+設定!$B$30&gt;13701,N($A10673)&lt;=0,N(INDEX($A$2:$A$13701,MIN(13700,MAX(1,ROW()-1+設定!$B$30))))&lt;=0,$A10673&lt;設定!$B$28,$A10673&gt;設定!$B$29),0,IF(AND($C10673&gt;=MAX(INDEX($C$1:$C$13701,MAX(1,ROW()-設定!$B$24)):INDEX($C$1:$C$13701,MAX(1,ROW()-1))),$C10673&gt;MAX(INDEX($C$1:$C$13701,MIN(13701,ROW()+1)):INDEX($C$1:$C$13701,MIN(13701,ROW()+設定!$B$24))),$C10673&gt;=設定!$B$32,$C10673&gt;=MAX(MIN(INDEX($C$1:$C$13701,MAX(1,ROW()-設定!$B$26)):INDEX($C$1:$C$13701,MAX(1,ROW()-1))),MIN(INDEX($C$1:$C$13701,MIN(13701,ROW()+1)):INDEX($C$1:$C$13701,MIN(13701,ROW()+設定!$B$26))))*10^(設定!$B$27/20)),1,0))</f>
        <v>0</v>
      </c>
      <c r="G10673" s="33" t="n">
        <f aca="false">$G10672+IF($F10673=1,1,0)</f>
        <v>5</v>
      </c>
      <c r="H10673" s="0" t="str">
        <f aca="false">IF($F10673=1,$G10673,"")</f>
        <v/>
      </c>
    </row>
    <row r="10674" customFormat="false" ht="15" hidden="false" customHeight="false" outlineLevel="0" collapsed="false">
      <c r="A10674" s="30" t="n">
        <v>1667.5</v>
      </c>
      <c r="B10674" s="31" t="n">
        <v>14.006</v>
      </c>
      <c r="C10674" s="32" t="n">
        <f aca="false">IF($A10674="","",IF(設定!$B$21="dB",10^($B10674/20),ABS($B10674)))</f>
        <v>5.01533561106659</v>
      </c>
      <c r="D10674" s="32" t="n">
        <f aca="false">IF($A10674="","",$A10674^2)</f>
        <v>2780556.25</v>
      </c>
      <c r="E10674" s="32" t="n">
        <f aca="false">IF($A10674="","",IF($C10674&lt;=0,"",1/$C10674^2))</f>
        <v>0.0397557544927053</v>
      </c>
      <c r="F10674" s="33" t="n">
        <f aca="false">IF(OR(ROW()-設定!$B$30&lt;2,ROW()+設定!$B$30&gt;13701,N($A10674)&lt;=0,N(INDEX($A$2:$A$13701,MIN(13700,MAX(1,ROW()-1+設定!$B$30))))&lt;=0,$A10674&lt;設定!$B$28,$A10674&gt;設定!$B$29),0,IF(AND($C10674&gt;=MAX(INDEX($C$1:$C$13701,MAX(1,ROW()-設定!$B$24)):INDEX($C$1:$C$13701,MAX(1,ROW()-1))),$C10674&gt;MAX(INDEX($C$1:$C$13701,MIN(13701,ROW()+1)):INDEX($C$1:$C$13701,MIN(13701,ROW()+設定!$B$24))),$C10674&gt;=設定!$B$32,$C10674&gt;=MAX(MIN(INDEX($C$1:$C$13701,MAX(1,ROW()-設定!$B$26)):INDEX($C$1:$C$13701,MAX(1,ROW()-1))),MIN(INDEX($C$1:$C$13701,MIN(13701,ROW()+1)):INDEX($C$1:$C$13701,MIN(13701,ROW()+設定!$B$26))))*10^(設定!$B$27/20)),1,0))</f>
        <v>0</v>
      </c>
      <c r="G10674" s="33" t="n">
        <f aca="false">$G10673+IF($F10674=1,1,0)</f>
        <v>5</v>
      </c>
      <c r="H10674" s="0" t="str">
        <f aca="false">IF($F10674=1,$G10674,"")</f>
        <v/>
      </c>
    </row>
    <row r="10675" customFormat="false" ht="15" hidden="false" customHeight="false" outlineLevel="0" collapsed="false">
      <c r="A10675" s="30" t="n">
        <v>1667.65625</v>
      </c>
      <c r="B10675" s="31" t="n">
        <v>13.9627</v>
      </c>
      <c r="C10675" s="32" t="n">
        <f aca="false">IF($A10675="","",IF(設定!$B$21="dB",10^($B10675/20),ABS($B10675)))</f>
        <v>4.99039589303222</v>
      </c>
      <c r="D10675" s="32" t="n">
        <f aca="false">IF($A10675="","",$A10675^2)</f>
        <v>2781077.36816406</v>
      </c>
      <c r="E10675" s="32" t="n">
        <f aca="false">IF($A10675="","",IF($C10675&lt;=0,"",1/$C10675^2))</f>
        <v>0.0401541095947086</v>
      </c>
      <c r="F10675" s="33" t="n">
        <f aca="false">IF(OR(ROW()-設定!$B$30&lt;2,ROW()+設定!$B$30&gt;13701,N($A10675)&lt;=0,N(INDEX($A$2:$A$13701,MIN(13700,MAX(1,ROW()-1+設定!$B$30))))&lt;=0,$A10675&lt;設定!$B$28,$A10675&gt;設定!$B$29),0,IF(AND($C10675&gt;=MAX(INDEX($C$1:$C$13701,MAX(1,ROW()-設定!$B$24)):INDEX($C$1:$C$13701,MAX(1,ROW()-1))),$C10675&gt;MAX(INDEX($C$1:$C$13701,MIN(13701,ROW()+1)):INDEX($C$1:$C$13701,MIN(13701,ROW()+設定!$B$24))),$C10675&gt;=設定!$B$32,$C10675&gt;=MAX(MIN(INDEX($C$1:$C$13701,MAX(1,ROW()-設定!$B$26)):INDEX($C$1:$C$13701,MAX(1,ROW()-1))),MIN(INDEX($C$1:$C$13701,MIN(13701,ROW()+1)):INDEX($C$1:$C$13701,MIN(13701,ROW()+設定!$B$26))))*10^(設定!$B$27/20)),1,0))</f>
        <v>0</v>
      </c>
      <c r="G10675" s="33" t="n">
        <f aca="false">$G10674+IF($F10675=1,1,0)</f>
        <v>5</v>
      </c>
      <c r="H10675" s="0" t="str">
        <f aca="false">IF($F10675=1,$G10675,"")</f>
        <v/>
      </c>
    </row>
    <row r="10676" customFormat="false" ht="15" hidden="false" customHeight="false" outlineLevel="0" collapsed="false">
      <c r="A10676" s="30" t="n">
        <v>1667.8125</v>
      </c>
      <c r="B10676" s="31" t="n">
        <v>14.0795</v>
      </c>
      <c r="C10676" s="32" t="n">
        <f aca="false">IF($A10676="","",IF(設定!$B$21="dB",10^($B10676/20),ABS($B10676)))</f>
        <v>5.0579554523301</v>
      </c>
      <c r="D10676" s="32" t="n">
        <f aca="false">IF($A10676="","",$A10676^2)</f>
        <v>2781598.53515625</v>
      </c>
      <c r="E10676" s="32" t="n">
        <f aca="false">IF($A10676="","",IF($C10676&lt;=0,"",1/$C10676^2))</f>
        <v>0.0390885895603769</v>
      </c>
      <c r="F10676" s="33" t="n">
        <f aca="false">IF(OR(ROW()-設定!$B$30&lt;2,ROW()+設定!$B$30&gt;13701,N($A10676)&lt;=0,N(INDEX($A$2:$A$13701,MIN(13700,MAX(1,ROW()-1+設定!$B$30))))&lt;=0,$A10676&lt;設定!$B$28,$A10676&gt;設定!$B$29),0,IF(AND($C10676&gt;=MAX(INDEX($C$1:$C$13701,MAX(1,ROW()-設定!$B$24)):INDEX($C$1:$C$13701,MAX(1,ROW()-1))),$C10676&gt;MAX(INDEX($C$1:$C$13701,MIN(13701,ROW()+1)):INDEX($C$1:$C$13701,MIN(13701,ROW()+設定!$B$24))),$C10676&gt;=設定!$B$32,$C10676&gt;=MAX(MIN(INDEX($C$1:$C$13701,MAX(1,ROW()-設定!$B$26)):INDEX($C$1:$C$13701,MAX(1,ROW()-1))),MIN(INDEX($C$1:$C$13701,MIN(13701,ROW()+1)):INDEX($C$1:$C$13701,MIN(13701,ROW()+設定!$B$26))))*10^(設定!$B$27/20)),1,0))</f>
        <v>0</v>
      </c>
      <c r="G10676" s="33" t="n">
        <f aca="false">$G10675+IF($F10676=1,1,0)</f>
        <v>5</v>
      </c>
      <c r="H10676" s="0" t="str">
        <f aca="false">IF($F10676=1,$G10676,"")</f>
        <v/>
      </c>
    </row>
    <row r="10677" customFormat="false" ht="15" hidden="false" customHeight="false" outlineLevel="0" collapsed="false">
      <c r="A10677" s="30" t="n">
        <v>1667.96875</v>
      </c>
      <c r="B10677" s="31" t="n">
        <v>14.1495</v>
      </c>
      <c r="C10677" s="32" t="n">
        <f aca="false">IF($A10677="","",IF(設定!$B$21="dB",10^($B10677/20),ABS($B10677)))</f>
        <v>5.09888245203237</v>
      </c>
      <c r="D10677" s="32" t="n">
        <f aca="false">IF($A10677="","",$A10677^2)</f>
        <v>2782119.75097656</v>
      </c>
      <c r="E10677" s="32" t="n">
        <f aca="false">IF($A10677="","",IF($C10677&lt;=0,"",1/$C10677^2))</f>
        <v>0.0384636062359496</v>
      </c>
      <c r="F10677" s="33" t="n">
        <f aca="false">IF(OR(ROW()-設定!$B$30&lt;2,ROW()+設定!$B$30&gt;13701,N($A10677)&lt;=0,N(INDEX($A$2:$A$13701,MIN(13700,MAX(1,ROW()-1+設定!$B$30))))&lt;=0,$A10677&lt;設定!$B$28,$A10677&gt;設定!$B$29),0,IF(AND($C10677&gt;=MAX(INDEX($C$1:$C$13701,MAX(1,ROW()-設定!$B$24)):INDEX($C$1:$C$13701,MAX(1,ROW()-1))),$C10677&gt;MAX(INDEX($C$1:$C$13701,MIN(13701,ROW()+1)):INDEX($C$1:$C$13701,MIN(13701,ROW()+設定!$B$24))),$C10677&gt;=設定!$B$32,$C10677&gt;=MAX(MIN(INDEX($C$1:$C$13701,MAX(1,ROW()-設定!$B$26)):INDEX($C$1:$C$13701,MAX(1,ROW()-1))),MIN(INDEX($C$1:$C$13701,MIN(13701,ROW()+1)):INDEX($C$1:$C$13701,MIN(13701,ROW()+設定!$B$26))))*10^(設定!$B$27/20)),1,0))</f>
        <v>0</v>
      </c>
      <c r="G10677" s="33" t="n">
        <f aca="false">$G10676+IF($F10677=1,1,0)</f>
        <v>5</v>
      </c>
      <c r="H10677" s="0" t="str">
        <f aca="false">IF($F10677=1,$G10677,"")</f>
        <v/>
      </c>
    </row>
    <row r="10678" customFormat="false" ht="15" hidden="false" customHeight="false" outlineLevel="0" collapsed="false">
      <c r="A10678" s="30" t="n">
        <v>1668.125</v>
      </c>
      <c r="B10678" s="31" t="n">
        <v>14.1778</v>
      </c>
      <c r="C10678" s="32" t="n">
        <f aca="false">IF($A10678="","",IF(設定!$B$21="dB",10^($B10678/20),ABS($B10678)))</f>
        <v>5.1155225094552</v>
      </c>
      <c r="D10678" s="32" t="n">
        <f aca="false">IF($A10678="","",$A10678^2)</f>
        <v>2782641.015625</v>
      </c>
      <c r="E10678" s="32" t="n">
        <f aca="false">IF($A10678="","",IF($C10678&lt;=0,"",1/$C10678^2))</f>
        <v>0.0382137800874605</v>
      </c>
      <c r="F10678" s="33" t="n">
        <f aca="false">IF(OR(ROW()-設定!$B$30&lt;2,ROW()+設定!$B$30&gt;13701,N($A10678)&lt;=0,N(INDEX($A$2:$A$13701,MIN(13700,MAX(1,ROW()-1+設定!$B$30))))&lt;=0,$A10678&lt;設定!$B$28,$A10678&gt;設定!$B$29),0,IF(AND($C10678&gt;=MAX(INDEX($C$1:$C$13701,MAX(1,ROW()-設定!$B$24)):INDEX($C$1:$C$13701,MAX(1,ROW()-1))),$C10678&gt;MAX(INDEX($C$1:$C$13701,MIN(13701,ROW()+1)):INDEX($C$1:$C$13701,MIN(13701,ROW()+設定!$B$24))),$C10678&gt;=設定!$B$32,$C10678&gt;=MAX(MIN(INDEX($C$1:$C$13701,MAX(1,ROW()-設定!$B$26)):INDEX($C$1:$C$13701,MAX(1,ROW()-1))),MIN(INDEX($C$1:$C$13701,MIN(13701,ROW()+1)):INDEX($C$1:$C$13701,MIN(13701,ROW()+設定!$B$26))))*10^(設定!$B$27/20)),1,0))</f>
        <v>0</v>
      </c>
      <c r="G10678" s="33" t="n">
        <f aca="false">$G10677+IF($F10678=1,1,0)</f>
        <v>5</v>
      </c>
      <c r="H10678" s="0" t="str">
        <f aca="false">IF($F10678=1,$G10678,"")</f>
        <v/>
      </c>
    </row>
    <row r="10679" customFormat="false" ht="15" hidden="false" customHeight="false" outlineLevel="0" collapsed="false">
      <c r="A10679" s="30" t="n">
        <v>1668.28125</v>
      </c>
      <c r="B10679" s="31" t="n">
        <v>14.2649</v>
      </c>
      <c r="C10679" s="32" t="n">
        <f aca="false">IF($A10679="","",IF(設定!$B$21="dB",10^($B10679/20),ABS($B10679)))</f>
        <v>5.16707779156607</v>
      </c>
      <c r="D10679" s="32" t="n">
        <f aca="false">IF($A10679="","",$A10679^2)</f>
        <v>2783162.32910156</v>
      </c>
      <c r="E10679" s="32" t="n">
        <f aca="false">IF($A10679="","",IF($C10679&lt;=0,"",1/$C10679^2))</f>
        <v>0.037455017127322</v>
      </c>
      <c r="F10679" s="33" t="n">
        <f aca="false">IF(OR(ROW()-設定!$B$30&lt;2,ROW()+設定!$B$30&gt;13701,N($A10679)&lt;=0,N(INDEX($A$2:$A$13701,MIN(13700,MAX(1,ROW()-1+設定!$B$30))))&lt;=0,$A10679&lt;設定!$B$28,$A10679&gt;設定!$B$29),0,IF(AND($C10679&gt;=MAX(INDEX($C$1:$C$13701,MAX(1,ROW()-設定!$B$24)):INDEX($C$1:$C$13701,MAX(1,ROW()-1))),$C10679&gt;MAX(INDEX($C$1:$C$13701,MIN(13701,ROW()+1)):INDEX($C$1:$C$13701,MIN(13701,ROW()+設定!$B$24))),$C10679&gt;=設定!$B$32,$C10679&gt;=MAX(MIN(INDEX($C$1:$C$13701,MAX(1,ROW()-設定!$B$26)):INDEX($C$1:$C$13701,MAX(1,ROW()-1))),MIN(INDEX($C$1:$C$13701,MIN(13701,ROW()+1)):INDEX($C$1:$C$13701,MIN(13701,ROW()+設定!$B$26))))*10^(設定!$B$27/20)),1,0))</f>
        <v>0</v>
      </c>
      <c r="G10679" s="33" t="n">
        <f aca="false">$G10678+IF($F10679=1,1,0)</f>
        <v>5</v>
      </c>
      <c r="H10679" s="0" t="str">
        <f aca="false">IF($F10679=1,$G10679,"")</f>
        <v/>
      </c>
    </row>
    <row r="10680" customFormat="false" ht="15" hidden="false" customHeight="false" outlineLevel="0" collapsed="false">
      <c r="A10680" s="30" t="n">
        <v>1668.4375</v>
      </c>
      <c r="B10680" s="31" t="n">
        <v>14.0472</v>
      </c>
      <c r="C10680" s="32" t="n">
        <f aca="false">IF($A10680="","",IF(設定!$B$21="dB",10^($B10680/20),ABS($B10680)))</f>
        <v>5.03918148898489</v>
      </c>
      <c r="D10680" s="32" t="n">
        <f aca="false">IF($A10680="","",$A10680^2)</f>
        <v>2783683.69140625</v>
      </c>
      <c r="E10680" s="32" t="n">
        <f aca="false">IF($A10680="","",IF($C10680&lt;=0,"",1/$C10680^2))</f>
        <v>0.039380388837699</v>
      </c>
      <c r="F10680" s="33" t="n">
        <f aca="false">IF(OR(ROW()-設定!$B$30&lt;2,ROW()+設定!$B$30&gt;13701,N($A10680)&lt;=0,N(INDEX($A$2:$A$13701,MIN(13700,MAX(1,ROW()-1+設定!$B$30))))&lt;=0,$A10680&lt;設定!$B$28,$A10680&gt;設定!$B$29),0,IF(AND($C10680&gt;=MAX(INDEX($C$1:$C$13701,MAX(1,ROW()-設定!$B$24)):INDEX($C$1:$C$13701,MAX(1,ROW()-1))),$C10680&gt;MAX(INDEX($C$1:$C$13701,MIN(13701,ROW()+1)):INDEX($C$1:$C$13701,MIN(13701,ROW()+設定!$B$24))),$C10680&gt;=設定!$B$32,$C10680&gt;=MAX(MIN(INDEX($C$1:$C$13701,MAX(1,ROW()-設定!$B$26)):INDEX($C$1:$C$13701,MAX(1,ROW()-1))),MIN(INDEX($C$1:$C$13701,MIN(13701,ROW()+1)):INDEX($C$1:$C$13701,MIN(13701,ROW()+設定!$B$26))))*10^(設定!$B$27/20)),1,0))</f>
        <v>0</v>
      </c>
      <c r="G10680" s="33" t="n">
        <f aca="false">$G10679+IF($F10680=1,1,0)</f>
        <v>5</v>
      </c>
      <c r="H10680" s="0" t="str">
        <f aca="false">IF($F10680=1,$G10680,"")</f>
        <v/>
      </c>
    </row>
    <row r="10681" customFormat="false" ht="15" hidden="false" customHeight="false" outlineLevel="0" collapsed="false">
      <c r="A10681" s="30" t="n">
        <v>1668.59375</v>
      </c>
      <c r="B10681" s="31" t="n">
        <v>14.101</v>
      </c>
      <c r="C10681" s="32" t="n">
        <f aca="false">IF($A10681="","",IF(設定!$B$21="dB",10^($B10681/20),ABS($B10681)))</f>
        <v>5.07049081097208</v>
      </c>
      <c r="D10681" s="32" t="n">
        <f aca="false">IF($A10681="","",$A10681^2)</f>
        <v>2784205.10253906</v>
      </c>
      <c r="E10681" s="32" t="n">
        <f aca="false">IF($A10681="","",IF($C10681&lt;=0,"",1/$C10681^2))</f>
        <v>0.0388955574351741</v>
      </c>
      <c r="F10681" s="33" t="n">
        <f aca="false">IF(OR(ROW()-設定!$B$30&lt;2,ROW()+設定!$B$30&gt;13701,N($A10681)&lt;=0,N(INDEX($A$2:$A$13701,MIN(13700,MAX(1,ROW()-1+設定!$B$30))))&lt;=0,$A10681&lt;設定!$B$28,$A10681&gt;設定!$B$29),0,IF(AND($C10681&gt;=MAX(INDEX($C$1:$C$13701,MAX(1,ROW()-設定!$B$24)):INDEX($C$1:$C$13701,MAX(1,ROW()-1))),$C10681&gt;MAX(INDEX($C$1:$C$13701,MIN(13701,ROW()+1)):INDEX($C$1:$C$13701,MIN(13701,ROW()+設定!$B$24))),$C10681&gt;=設定!$B$32,$C10681&gt;=MAX(MIN(INDEX($C$1:$C$13701,MAX(1,ROW()-設定!$B$26)):INDEX($C$1:$C$13701,MAX(1,ROW()-1))),MIN(INDEX($C$1:$C$13701,MIN(13701,ROW()+1)):INDEX($C$1:$C$13701,MIN(13701,ROW()+設定!$B$26))))*10^(設定!$B$27/20)),1,0))</f>
        <v>0</v>
      </c>
      <c r="G10681" s="33" t="n">
        <f aca="false">$G10680+IF($F10681=1,1,0)</f>
        <v>5</v>
      </c>
      <c r="H10681" s="0" t="str">
        <f aca="false">IF($F10681=1,$G10681,"")</f>
        <v/>
      </c>
    </row>
    <row r="10682" customFormat="false" ht="15" hidden="false" customHeight="false" outlineLevel="0" collapsed="false">
      <c r="A10682" s="30" t="n">
        <v>1668.75</v>
      </c>
      <c r="B10682" s="31" t="n">
        <v>14.3753</v>
      </c>
      <c r="C10682" s="32" t="n">
        <f aca="false">IF($A10682="","",IF(設定!$B$21="dB",10^($B10682/20),ABS($B10682)))</f>
        <v>5.23317189104737</v>
      </c>
      <c r="D10682" s="32" t="n">
        <f aca="false">IF($A10682="","",$A10682^2)</f>
        <v>2784726.5625</v>
      </c>
      <c r="E10682" s="32" t="n">
        <f aca="false">IF($A10682="","",IF($C10682&lt;=0,"",1/$C10682^2))</f>
        <v>0.0365148902791017</v>
      </c>
      <c r="F10682" s="33" t="n">
        <f aca="false">IF(OR(ROW()-設定!$B$30&lt;2,ROW()+設定!$B$30&gt;13701,N($A10682)&lt;=0,N(INDEX($A$2:$A$13701,MIN(13700,MAX(1,ROW()-1+設定!$B$30))))&lt;=0,$A10682&lt;設定!$B$28,$A10682&gt;設定!$B$29),0,IF(AND($C10682&gt;=MAX(INDEX($C$1:$C$13701,MAX(1,ROW()-設定!$B$24)):INDEX($C$1:$C$13701,MAX(1,ROW()-1))),$C10682&gt;MAX(INDEX($C$1:$C$13701,MIN(13701,ROW()+1)):INDEX($C$1:$C$13701,MIN(13701,ROW()+設定!$B$24))),$C10682&gt;=設定!$B$32,$C10682&gt;=MAX(MIN(INDEX($C$1:$C$13701,MAX(1,ROW()-設定!$B$26)):INDEX($C$1:$C$13701,MAX(1,ROW()-1))),MIN(INDEX($C$1:$C$13701,MIN(13701,ROW()+1)):INDEX($C$1:$C$13701,MIN(13701,ROW()+設定!$B$26))))*10^(設定!$B$27/20)),1,0))</f>
        <v>0</v>
      </c>
      <c r="G10682" s="33" t="n">
        <f aca="false">$G10681+IF($F10682=1,1,0)</f>
        <v>5</v>
      </c>
      <c r="H10682" s="0" t="str">
        <f aca="false">IF($F10682=1,$G10682,"")</f>
        <v/>
      </c>
    </row>
    <row r="10683" customFormat="false" ht="15" hidden="false" customHeight="false" outlineLevel="0" collapsed="false">
      <c r="A10683" s="30" t="n">
        <v>1668.90625</v>
      </c>
      <c r="B10683" s="31" t="n">
        <v>14.2713</v>
      </c>
      <c r="C10683" s="32" t="n">
        <f aca="false">IF($A10683="","",IF(設定!$B$21="dB",10^($B10683/20),ABS($B10683)))</f>
        <v>5.17088643816612</v>
      </c>
      <c r="D10683" s="32" t="n">
        <f aca="false">IF($A10683="","",$A10683^2)</f>
        <v>2785248.07128906</v>
      </c>
      <c r="E10683" s="32" t="n">
        <f aca="false">IF($A10683="","",IF($C10683&lt;=0,"",1/$C10683^2))</f>
        <v>0.0373998620240645</v>
      </c>
      <c r="F10683" s="33" t="n">
        <f aca="false">IF(OR(ROW()-設定!$B$30&lt;2,ROW()+設定!$B$30&gt;13701,N($A10683)&lt;=0,N(INDEX($A$2:$A$13701,MIN(13700,MAX(1,ROW()-1+設定!$B$30))))&lt;=0,$A10683&lt;設定!$B$28,$A10683&gt;設定!$B$29),0,IF(AND($C10683&gt;=MAX(INDEX($C$1:$C$13701,MAX(1,ROW()-設定!$B$24)):INDEX($C$1:$C$13701,MAX(1,ROW()-1))),$C10683&gt;MAX(INDEX($C$1:$C$13701,MIN(13701,ROW()+1)):INDEX($C$1:$C$13701,MIN(13701,ROW()+設定!$B$24))),$C10683&gt;=設定!$B$32,$C10683&gt;=MAX(MIN(INDEX($C$1:$C$13701,MAX(1,ROW()-設定!$B$26)):INDEX($C$1:$C$13701,MAX(1,ROW()-1))),MIN(INDEX($C$1:$C$13701,MIN(13701,ROW()+1)):INDEX($C$1:$C$13701,MIN(13701,ROW()+設定!$B$26))))*10^(設定!$B$27/20)),1,0))</f>
        <v>0</v>
      </c>
      <c r="G10683" s="33" t="n">
        <f aca="false">$G10682+IF($F10683=1,1,0)</f>
        <v>5</v>
      </c>
      <c r="H10683" s="0" t="str">
        <f aca="false">IF($F10683=1,$G10683,"")</f>
        <v/>
      </c>
    </row>
    <row r="10684" customFormat="false" ht="15" hidden="false" customHeight="false" outlineLevel="0" collapsed="false">
      <c r="A10684" s="30" t="n">
        <v>1669.0625</v>
      </c>
      <c r="B10684" s="31" t="n">
        <v>14.4762</v>
      </c>
      <c r="C10684" s="32" t="n">
        <f aca="false">IF($A10684="","",IF(設定!$B$21="dB",10^($B10684/20),ABS($B10684)))</f>
        <v>5.29431771494127</v>
      </c>
      <c r="D10684" s="32" t="n">
        <f aca="false">IF($A10684="","",$A10684^2)</f>
        <v>2785769.62890625</v>
      </c>
      <c r="E10684" s="32" t="n">
        <f aca="false">IF($A10684="","",IF($C10684&lt;=0,"",1/$C10684^2))</f>
        <v>0.0356763158359649</v>
      </c>
      <c r="F10684" s="33" t="n">
        <f aca="false">IF(OR(ROW()-設定!$B$30&lt;2,ROW()+設定!$B$30&gt;13701,N($A10684)&lt;=0,N(INDEX($A$2:$A$13701,MIN(13700,MAX(1,ROW()-1+設定!$B$30))))&lt;=0,$A10684&lt;設定!$B$28,$A10684&gt;設定!$B$29),0,IF(AND($C10684&gt;=MAX(INDEX($C$1:$C$13701,MAX(1,ROW()-設定!$B$24)):INDEX($C$1:$C$13701,MAX(1,ROW()-1))),$C10684&gt;MAX(INDEX($C$1:$C$13701,MIN(13701,ROW()+1)):INDEX($C$1:$C$13701,MIN(13701,ROW()+設定!$B$24))),$C10684&gt;=設定!$B$32,$C10684&gt;=MAX(MIN(INDEX($C$1:$C$13701,MAX(1,ROW()-設定!$B$26)):INDEX($C$1:$C$13701,MAX(1,ROW()-1))),MIN(INDEX($C$1:$C$13701,MIN(13701,ROW()+1)):INDEX($C$1:$C$13701,MIN(13701,ROW()+設定!$B$26))))*10^(設定!$B$27/20)),1,0))</f>
        <v>0</v>
      </c>
      <c r="G10684" s="33" t="n">
        <f aca="false">$G10683+IF($F10684=1,1,0)</f>
        <v>5</v>
      </c>
      <c r="H10684" s="0" t="str">
        <f aca="false">IF($F10684=1,$G10684,"")</f>
        <v/>
      </c>
    </row>
    <row r="10685" customFormat="false" ht="15" hidden="false" customHeight="false" outlineLevel="0" collapsed="false">
      <c r="A10685" s="30" t="n">
        <v>1669.21875</v>
      </c>
      <c r="B10685" s="31" t="n">
        <v>14.4073</v>
      </c>
      <c r="C10685" s="32" t="n">
        <f aca="false">IF($A10685="","",IF(設定!$B$21="dB",10^($B10685/20),ABS($B10685)))</f>
        <v>5.25248716699022</v>
      </c>
      <c r="D10685" s="32" t="n">
        <f aca="false">IF($A10685="","",$A10685^2)</f>
        <v>2786291.23535156</v>
      </c>
      <c r="E10685" s="32" t="n">
        <f aca="false">IF($A10685="","",IF($C10685&lt;=0,"",1/$C10685^2))</f>
        <v>0.0362468274174797</v>
      </c>
      <c r="F10685" s="33" t="n">
        <f aca="false">IF(OR(ROW()-設定!$B$30&lt;2,ROW()+設定!$B$30&gt;13701,N($A10685)&lt;=0,N(INDEX($A$2:$A$13701,MIN(13700,MAX(1,ROW()-1+設定!$B$30))))&lt;=0,$A10685&lt;設定!$B$28,$A10685&gt;設定!$B$29),0,IF(AND($C10685&gt;=MAX(INDEX($C$1:$C$13701,MAX(1,ROW()-設定!$B$24)):INDEX($C$1:$C$13701,MAX(1,ROW()-1))),$C10685&gt;MAX(INDEX($C$1:$C$13701,MIN(13701,ROW()+1)):INDEX($C$1:$C$13701,MIN(13701,ROW()+設定!$B$24))),$C10685&gt;=設定!$B$32,$C10685&gt;=MAX(MIN(INDEX($C$1:$C$13701,MAX(1,ROW()-設定!$B$26)):INDEX($C$1:$C$13701,MAX(1,ROW()-1))),MIN(INDEX($C$1:$C$13701,MIN(13701,ROW()+1)):INDEX($C$1:$C$13701,MIN(13701,ROW()+設定!$B$26))))*10^(設定!$B$27/20)),1,0))</f>
        <v>0</v>
      </c>
      <c r="G10685" s="33" t="n">
        <f aca="false">$G10684+IF($F10685=1,1,0)</f>
        <v>5</v>
      </c>
      <c r="H10685" s="0" t="str">
        <f aca="false">IF($F10685=1,$G10685,"")</f>
        <v/>
      </c>
    </row>
    <row r="10686" customFormat="false" ht="15" hidden="false" customHeight="false" outlineLevel="0" collapsed="false">
      <c r="A10686" s="30" t="n">
        <v>1669.375</v>
      </c>
      <c r="B10686" s="31" t="n">
        <v>14.2506</v>
      </c>
      <c r="C10686" s="32" t="n">
        <f aca="false">IF($A10686="","",IF(設定!$B$21="dB",10^($B10686/20),ABS($B10686)))</f>
        <v>5.15857798035848</v>
      </c>
      <c r="D10686" s="32" t="n">
        <f aca="false">IF($A10686="","",$A10686^2)</f>
        <v>2786812.890625</v>
      </c>
      <c r="E10686" s="32" t="n">
        <f aca="false">IF($A10686="","",IF($C10686&lt;=0,"",1/$C10686^2))</f>
        <v>0.0375785484018782</v>
      </c>
      <c r="F10686" s="33" t="n">
        <f aca="false">IF(OR(ROW()-設定!$B$30&lt;2,ROW()+設定!$B$30&gt;13701,N($A10686)&lt;=0,N(INDEX($A$2:$A$13701,MIN(13700,MAX(1,ROW()-1+設定!$B$30))))&lt;=0,$A10686&lt;設定!$B$28,$A10686&gt;設定!$B$29),0,IF(AND($C10686&gt;=MAX(INDEX($C$1:$C$13701,MAX(1,ROW()-設定!$B$24)):INDEX($C$1:$C$13701,MAX(1,ROW()-1))),$C10686&gt;MAX(INDEX($C$1:$C$13701,MIN(13701,ROW()+1)):INDEX($C$1:$C$13701,MIN(13701,ROW()+設定!$B$24))),$C10686&gt;=設定!$B$32,$C10686&gt;=MAX(MIN(INDEX($C$1:$C$13701,MAX(1,ROW()-設定!$B$26)):INDEX($C$1:$C$13701,MAX(1,ROW()-1))),MIN(INDEX($C$1:$C$13701,MIN(13701,ROW()+1)):INDEX($C$1:$C$13701,MIN(13701,ROW()+設定!$B$26))))*10^(設定!$B$27/20)),1,0))</f>
        <v>0</v>
      </c>
      <c r="G10686" s="33" t="n">
        <f aca="false">$G10685+IF($F10686=1,1,0)</f>
        <v>5</v>
      </c>
      <c r="H10686" s="0" t="str">
        <f aca="false">IF($F10686=1,$G10686,"")</f>
        <v/>
      </c>
    </row>
    <row r="10687" customFormat="false" ht="15" hidden="false" customHeight="false" outlineLevel="0" collapsed="false">
      <c r="A10687" s="30" t="n">
        <v>1669.53125</v>
      </c>
      <c r="B10687" s="31" t="n">
        <v>14.4886</v>
      </c>
      <c r="C10687" s="32" t="n">
        <f aca="false">IF($A10687="","",IF(設定!$B$21="dB",10^($B10687/20),ABS($B10687)))</f>
        <v>5.30188129512041</v>
      </c>
      <c r="D10687" s="32" t="n">
        <f aca="false">IF($A10687="","",$A10687^2)</f>
        <v>2787334.59472656</v>
      </c>
      <c r="E10687" s="32" t="n">
        <f aca="false">IF($A10687="","",IF($C10687&lt;=0,"",1/$C10687^2))</f>
        <v>0.035574597904126</v>
      </c>
      <c r="F10687" s="33" t="n">
        <f aca="false">IF(OR(ROW()-設定!$B$30&lt;2,ROW()+設定!$B$30&gt;13701,N($A10687)&lt;=0,N(INDEX($A$2:$A$13701,MIN(13700,MAX(1,ROW()-1+設定!$B$30))))&lt;=0,$A10687&lt;設定!$B$28,$A10687&gt;設定!$B$29),0,IF(AND($C10687&gt;=MAX(INDEX($C$1:$C$13701,MAX(1,ROW()-設定!$B$24)):INDEX($C$1:$C$13701,MAX(1,ROW()-1))),$C10687&gt;MAX(INDEX($C$1:$C$13701,MIN(13701,ROW()+1)):INDEX($C$1:$C$13701,MIN(13701,ROW()+設定!$B$24))),$C10687&gt;=設定!$B$32,$C10687&gt;=MAX(MIN(INDEX($C$1:$C$13701,MAX(1,ROW()-設定!$B$26)):INDEX($C$1:$C$13701,MAX(1,ROW()-1))),MIN(INDEX($C$1:$C$13701,MIN(13701,ROW()+1)):INDEX($C$1:$C$13701,MIN(13701,ROW()+設定!$B$26))))*10^(設定!$B$27/20)),1,0))</f>
        <v>0</v>
      </c>
      <c r="G10687" s="33" t="n">
        <f aca="false">$G10686+IF($F10687=1,1,0)</f>
        <v>5</v>
      </c>
      <c r="H10687" s="0" t="str">
        <f aca="false">IF($F10687=1,$G10687,"")</f>
        <v/>
      </c>
    </row>
    <row r="10688" customFormat="false" ht="15" hidden="false" customHeight="false" outlineLevel="0" collapsed="false">
      <c r="A10688" s="30" t="n">
        <v>1669.6875</v>
      </c>
      <c r="B10688" s="31" t="n">
        <v>14.3499</v>
      </c>
      <c r="C10688" s="32" t="n">
        <f aca="false">IF($A10688="","",IF(設定!$B$21="dB",10^($B10688/20),ABS($B10688)))</f>
        <v>5.2178909688544</v>
      </c>
      <c r="D10688" s="32" t="n">
        <f aca="false">IF($A10688="","",$A10688^2)</f>
        <v>2787856.34765625</v>
      </c>
      <c r="E10688" s="32" t="n">
        <f aca="false">IF($A10688="","",IF($C10688&lt;=0,"",1/$C10688^2))</f>
        <v>0.0367290757582951</v>
      </c>
      <c r="F10688" s="33" t="n">
        <f aca="false">IF(OR(ROW()-設定!$B$30&lt;2,ROW()+設定!$B$30&gt;13701,N($A10688)&lt;=0,N(INDEX($A$2:$A$13701,MIN(13700,MAX(1,ROW()-1+設定!$B$30))))&lt;=0,$A10688&lt;設定!$B$28,$A10688&gt;設定!$B$29),0,IF(AND($C10688&gt;=MAX(INDEX($C$1:$C$13701,MAX(1,ROW()-設定!$B$24)):INDEX($C$1:$C$13701,MAX(1,ROW()-1))),$C10688&gt;MAX(INDEX($C$1:$C$13701,MIN(13701,ROW()+1)):INDEX($C$1:$C$13701,MIN(13701,ROW()+設定!$B$24))),$C10688&gt;=設定!$B$32,$C10688&gt;=MAX(MIN(INDEX($C$1:$C$13701,MAX(1,ROW()-設定!$B$26)):INDEX($C$1:$C$13701,MAX(1,ROW()-1))),MIN(INDEX($C$1:$C$13701,MIN(13701,ROW()+1)):INDEX($C$1:$C$13701,MIN(13701,ROW()+設定!$B$26))))*10^(設定!$B$27/20)),1,0))</f>
        <v>0</v>
      </c>
      <c r="G10688" s="33" t="n">
        <f aca="false">$G10687+IF($F10688=1,1,0)</f>
        <v>5</v>
      </c>
      <c r="H10688" s="0" t="str">
        <f aca="false">IF($F10688=1,$G10688,"")</f>
        <v/>
      </c>
    </row>
    <row r="10689" customFormat="false" ht="15" hidden="false" customHeight="false" outlineLevel="0" collapsed="false">
      <c r="A10689" s="30" t="n">
        <v>1669.84375</v>
      </c>
      <c r="B10689" s="31" t="n">
        <v>14.5155</v>
      </c>
      <c r="C10689" s="32" t="n">
        <f aca="false">IF($A10689="","",IF(設定!$B$21="dB",10^($B10689/20),ABS($B10689)))</f>
        <v>5.31832655142907</v>
      </c>
      <c r="D10689" s="32" t="n">
        <f aca="false">IF($A10689="","",$A10689^2)</f>
        <v>2788378.14941406</v>
      </c>
      <c r="E10689" s="32" t="n">
        <f aca="false">IF($A10689="","",IF($C10689&lt;=0,"",1/$C10689^2))</f>
        <v>0.0353549314888089</v>
      </c>
      <c r="F10689" s="33" t="n">
        <f aca="false">IF(OR(ROW()-設定!$B$30&lt;2,ROW()+設定!$B$30&gt;13701,N($A10689)&lt;=0,N(INDEX($A$2:$A$13701,MIN(13700,MAX(1,ROW()-1+設定!$B$30))))&lt;=0,$A10689&lt;設定!$B$28,$A10689&gt;設定!$B$29),0,IF(AND($C10689&gt;=MAX(INDEX($C$1:$C$13701,MAX(1,ROW()-設定!$B$24)):INDEX($C$1:$C$13701,MAX(1,ROW()-1))),$C10689&gt;MAX(INDEX($C$1:$C$13701,MIN(13701,ROW()+1)):INDEX($C$1:$C$13701,MIN(13701,ROW()+設定!$B$24))),$C10689&gt;=設定!$B$32,$C10689&gt;=MAX(MIN(INDEX($C$1:$C$13701,MAX(1,ROW()-設定!$B$26)):INDEX($C$1:$C$13701,MAX(1,ROW()-1))),MIN(INDEX($C$1:$C$13701,MIN(13701,ROW()+1)):INDEX($C$1:$C$13701,MIN(13701,ROW()+設定!$B$26))))*10^(設定!$B$27/20)),1,0))</f>
        <v>0</v>
      </c>
      <c r="G10689" s="33" t="n">
        <f aca="false">$G10688+IF($F10689=1,1,0)</f>
        <v>5</v>
      </c>
      <c r="H10689" s="0" t="str">
        <f aca="false">IF($F10689=1,$G10689,"")</f>
        <v/>
      </c>
    </row>
    <row r="10690" customFormat="false" ht="15" hidden="false" customHeight="false" outlineLevel="0" collapsed="false">
      <c r="A10690" s="30" t="n">
        <v>1670</v>
      </c>
      <c r="B10690" s="31" t="n">
        <v>14.6468</v>
      </c>
      <c r="C10690" s="32" t="n">
        <f aca="false">IF($A10690="","",IF(設定!$B$21="dB",10^($B10690/20),ABS($B10690)))</f>
        <v>5.39933159390907</v>
      </c>
      <c r="D10690" s="32" t="n">
        <f aca="false">IF($A10690="","",$A10690^2)</f>
        <v>2788900</v>
      </c>
      <c r="E10690" s="32" t="n">
        <f aca="false">IF($A10690="","",IF($C10690&lt;=0,"",1/$C10690^2))</f>
        <v>0.0343020440254697</v>
      </c>
      <c r="F10690" s="33" t="n">
        <f aca="false">IF(OR(ROW()-設定!$B$30&lt;2,ROW()+設定!$B$30&gt;13701,N($A10690)&lt;=0,N(INDEX($A$2:$A$13701,MIN(13700,MAX(1,ROW()-1+設定!$B$30))))&lt;=0,$A10690&lt;設定!$B$28,$A10690&gt;設定!$B$29),0,IF(AND($C10690&gt;=MAX(INDEX($C$1:$C$13701,MAX(1,ROW()-設定!$B$24)):INDEX($C$1:$C$13701,MAX(1,ROW()-1))),$C10690&gt;MAX(INDEX($C$1:$C$13701,MIN(13701,ROW()+1)):INDEX($C$1:$C$13701,MIN(13701,ROW()+設定!$B$24))),$C10690&gt;=設定!$B$32,$C10690&gt;=MAX(MIN(INDEX($C$1:$C$13701,MAX(1,ROW()-設定!$B$26)):INDEX($C$1:$C$13701,MAX(1,ROW()-1))),MIN(INDEX($C$1:$C$13701,MIN(13701,ROW()+1)):INDEX($C$1:$C$13701,MIN(13701,ROW()+設定!$B$26))))*10^(設定!$B$27/20)),1,0))</f>
        <v>0</v>
      </c>
      <c r="G10690" s="33" t="n">
        <f aca="false">$G10689+IF($F10690=1,1,0)</f>
        <v>5</v>
      </c>
      <c r="H10690" s="0" t="str">
        <f aca="false">IF($F10690=1,$G10690,"")</f>
        <v/>
      </c>
    </row>
    <row r="10691" customFormat="false" ht="15" hidden="false" customHeight="false" outlineLevel="0" collapsed="false">
      <c r="A10691" s="30" t="n">
        <v>1670.15625</v>
      </c>
      <c r="B10691" s="31" t="n">
        <v>14.7674</v>
      </c>
      <c r="C10691" s="32" t="n">
        <f aca="false">IF($A10691="","",IF(設定!$B$21="dB",10^($B10691/20),ABS($B10691)))</f>
        <v>5.4748219526728</v>
      </c>
      <c r="D10691" s="32" t="n">
        <f aca="false">IF($A10691="","",$A10691^2)</f>
        <v>2789421.89941406</v>
      </c>
      <c r="E10691" s="32" t="n">
        <f aca="false">IF($A10691="","",IF($C10691&lt;=0,"",1/$C10691^2))</f>
        <v>0.0333626085625346</v>
      </c>
      <c r="F10691" s="33" t="n">
        <f aca="false">IF(OR(ROW()-設定!$B$30&lt;2,ROW()+設定!$B$30&gt;13701,N($A10691)&lt;=0,N(INDEX($A$2:$A$13701,MIN(13700,MAX(1,ROW()-1+設定!$B$30))))&lt;=0,$A10691&lt;設定!$B$28,$A10691&gt;設定!$B$29),0,IF(AND($C10691&gt;=MAX(INDEX($C$1:$C$13701,MAX(1,ROW()-設定!$B$24)):INDEX($C$1:$C$13701,MAX(1,ROW()-1))),$C10691&gt;MAX(INDEX($C$1:$C$13701,MIN(13701,ROW()+1)):INDEX($C$1:$C$13701,MIN(13701,ROW()+設定!$B$24))),$C10691&gt;=設定!$B$32,$C10691&gt;=MAX(MIN(INDEX($C$1:$C$13701,MAX(1,ROW()-設定!$B$26)):INDEX($C$1:$C$13701,MAX(1,ROW()-1))),MIN(INDEX($C$1:$C$13701,MIN(13701,ROW()+1)):INDEX($C$1:$C$13701,MIN(13701,ROW()+設定!$B$26))))*10^(設定!$B$27/20)),1,0))</f>
        <v>0</v>
      </c>
      <c r="G10691" s="33" t="n">
        <f aca="false">$G10690+IF($F10691=1,1,0)</f>
        <v>5</v>
      </c>
      <c r="H10691" s="0" t="str">
        <f aca="false">IF($F10691=1,$G10691,"")</f>
        <v/>
      </c>
    </row>
    <row r="10692" customFormat="false" ht="15" hidden="false" customHeight="false" outlineLevel="0" collapsed="false">
      <c r="A10692" s="30" t="n">
        <v>1670.3125</v>
      </c>
      <c r="B10692" s="31" t="n">
        <v>14.5642</v>
      </c>
      <c r="C10692" s="32" t="n">
        <f aca="false">IF($A10692="","",IF(設定!$B$21="dB",10^($B10692/20),ABS($B10692)))</f>
        <v>5.34822906685574</v>
      </c>
      <c r="D10692" s="32" t="n">
        <f aca="false">IF($A10692="","",$A10692^2)</f>
        <v>2789943.84765625</v>
      </c>
      <c r="E10692" s="32" t="n">
        <f aca="false">IF($A10692="","",IF($C10692&lt;=0,"",1/$C10692^2))</f>
        <v>0.0349606903639085</v>
      </c>
      <c r="F10692" s="33" t="n">
        <f aca="false">IF(OR(ROW()-設定!$B$30&lt;2,ROW()+設定!$B$30&gt;13701,N($A10692)&lt;=0,N(INDEX($A$2:$A$13701,MIN(13700,MAX(1,ROW()-1+設定!$B$30))))&lt;=0,$A10692&lt;設定!$B$28,$A10692&gt;設定!$B$29),0,IF(AND($C10692&gt;=MAX(INDEX($C$1:$C$13701,MAX(1,ROW()-設定!$B$24)):INDEX($C$1:$C$13701,MAX(1,ROW()-1))),$C10692&gt;MAX(INDEX($C$1:$C$13701,MIN(13701,ROW()+1)):INDEX($C$1:$C$13701,MIN(13701,ROW()+設定!$B$24))),$C10692&gt;=設定!$B$32,$C10692&gt;=MAX(MIN(INDEX($C$1:$C$13701,MAX(1,ROW()-設定!$B$26)):INDEX($C$1:$C$13701,MAX(1,ROW()-1))),MIN(INDEX($C$1:$C$13701,MIN(13701,ROW()+1)):INDEX($C$1:$C$13701,MIN(13701,ROW()+設定!$B$26))))*10^(設定!$B$27/20)),1,0))</f>
        <v>0</v>
      </c>
      <c r="G10692" s="33" t="n">
        <f aca="false">$G10691+IF($F10692=1,1,0)</f>
        <v>5</v>
      </c>
      <c r="H10692" s="0" t="str">
        <f aca="false">IF($F10692=1,$G10692,"")</f>
        <v/>
      </c>
    </row>
    <row r="10693" customFormat="false" ht="15" hidden="false" customHeight="false" outlineLevel="0" collapsed="false">
      <c r="A10693" s="30" t="n">
        <v>1670.46875</v>
      </c>
      <c r="B10693" s="31" t="n">
        <v>14.6742</v>
      </c>
      <c r="C10693" s="32" t="n">
        <f aca="false">IF($A10693="","",IF(設定!$B$21="dB",10^($B10693/20),ABS($B10693)))</f>
        <v>5.41639090291539</v>
      </c>
      <c r="D10693" s="32" t="n">
        <f aca="false">IF($A10693="","",$A10693^2)</f>
        <v>2790465.84472656</v>
      </c>
      <c r="E10693" s="32" t="n">
        <f aca="false">IF($A10693="","",IF($C10693&lt;=0,"",1/$C10693^2))</f>
        <v>0.0340863108322569</v>
      </c>
      <c r="F10693" s="33" t="n">
        <f aca="false">IF(OR(ROW()-設定!$B$30&lt;2,ROW()+設定!$B$30&gt;13701,N($A10693)&lt;=0,N(INDEX($A$2:$A$13701,MIN(13700,MAX(1,ROW()-1+設定!$B$30))))&lt;=0,$A10693&lt;設定!$B$28,$A10693&gt;設定!$B$29),0,IF(AND($C10693&gt;=MAX(INDEX($C$1:$C$13701,MAX(1,ROW()-設定!$B$24)):INDEX($C$1:$C$13701,MAX(1,ROW()-1))),$C10693&gt;MAX(INDEX($C$1:$C$13701,MIN(13701,ROW()+1)):INDEX($C$1:$C$13701,MIN(13701,ROW()+設定!$B$24))),$C10693&gt;=設定!$B$32,$C10693&gt;=MAX(MIN(INDEX($C$1:$C$13701,MAX(1,ROW()-設定!$B$26)):INDEX($C$1:$C$13701,MAX(1,ROW()-1))),MIN(INDEX($C$1:$C$13701,MIN(13701,ROW()+1)):INDEX($C$1:$C$13701,MIN(13701,ROW()+設定!$B$26))))*10^(設定!$B$27/20)),1,0))</f>
        <v>0</v>
      </c>
      <c r="G10693" s="33" t="n">
        <f aca="false">$G10692+IF($F10693=1,1,0)</f>
        <v>5</v>
      </c>
      <c r="H10693" s="0" t="str">
        <f aca="false">IF($F10693=1,$G10693,"")</f>
        <v/>
      </c>
    </row>
    <row r="10694" customFormat="false" ht="15" hidden="false" customHeight="false" outlineLevel="0" collapsed="false">
      <c r="A10694" s="30" t="n">
        <v>1670.625</v>
      </c>
      <c r="B10694" s="31" t="n">
        <v>14.6601</v>
      </c>
      <c r="C10694" s="32" t="n">
        <f aca="false">IF($A10694="","",IF(設定!$B$21="dB",10^($B10694/20),ABS($B10694)))</f>
        <v>5.40760548645634</v>
      </c>
      <c r="D10694" s="32" t="n">
        <f aca="false">IF($A10694="","",$A10694^2)</f>
        <v>2790987.890625</v>
      </c>
      <c r="E10694" s="32" t="n">
        <f aca="false">IF($A10694="","",IF($C10694&lt;=0,"",1/$C10694^2))</f>
        <v>0.0341971568236701</v>
      </c>
      <c r="F10694" s="33" t="n">
        <f aca="false">IF(OR(ROW()-設定!$B$30&lt;2,ROW()+設定!$B$30&gt;13701,N($A10694)&lt;=0,N(INDEX($A$2:$A$13701,MIN(13700,MAX(1,ROW()-1+設定!$B$30))))&lt;=0,$A10694&lt;設定!$B$28,$A10694&gt;設定!$B$29),0,IF(AND($C10694&gt;=MAX(INDEX($C$1:$C$13701,MAX(1,ROW()-設定!$B$24)):INDEX($C$1:$C$13701,MAX(1,ROW()-1))),$C10694&gt;MAX(INDEX($C$1:$C$13701,MIN(13701,ROW()+1)):INDEX($C$1:$C$13701,MIN(13701,ROW()+設定!$B$24))),$C10694&gt;=設定!$B$32,$C10694&gt;=MAX(MIN(INDEX($C$1:$C$13701,MAX(1,ROW()-設定!$B$26)):INDEX($C$1:$C$13701,MAX(1,ROW()-1))),MIN(INDEX($C$1:$C$13701,MIN(13701,ROW()+1)):INDEX($C$1:$C$13701,MIN(13701,ROW()+設定!$B$26))))*10^(設定!$B$27/20)),1,0))</f>
        <v>0</v>
      </c>
      <c r="G10694" s="33" t="n">
        <f aca="false">$G10693+IF($F10694=1,1,0)</f>
        <v>5</v>
      </c>
      <c r="H10694" s="0" t="str">
        <f aca="false">IF($F10694=1,$G10694,"")</f>
        <v/>
      </c>
    </row>
    <row r="10695" customFormat="false" ht="15" hidden="false" customHeight="false" outlineLevel="0" collapsed="false">
      <c r="A10695" s="30" t="n">
        <v>1670.78125</v>
      </c>
      <c r="B10695" s="31" t="n">
        <v>14.7408</v>
      </c>
      <c r="C10695" s="32" t="n">
        <f aca="false">IF($A10695="","",IF(設定!$B$21="dB",10^($B10695/20),ABS($B10695)))</f>
        <v>5.45808129562797</v>
      </c>
      <c r="D10695" s="32" t="n">
        <f aca="false">IF($A10695="","",$A10695^2)</f>
        <v>2791509.98535156</v>
      </c>
      <c r="E10695" s="32" t="n">
        <f aca="false">IF($A10695="","",IF($C10695&lt;=0,"",1/$C10695^2))</f>
        <v>0.0335675774784697</v>
      </c>
      <c r="F10695" s="33" t="n">
        <f aca="false">IF(OR(ROW()-設定!$B$30&lt;2,ROW()+設定!$B$30&gt;13701,N($A10695)&lt;=0,N(INDEX($A$2:$A$13701,MIN(13700,MAX(1,ROW()-1+設定!$B$30))))&lt;=0,$A10695&lt;設定!$B$28,$A10695&gt;設定!$B$29),0,IF(AND($C10695&gt;=MAX(INDEX($C$1:$C$13701,MAX(1,ROW()-設定!$B$24)):INDEX($C$1:$C$13701,MAX(1,ROW()-1))),$C10695&gt;MAX(INDEX($C$1:$C$13701,MIN(13701,ROW()+1)):INDEX($C$1:$C$13701,MIN(13701,ROW()+設定!$B$24))),$C10695&gt;=設定!$B$32,$C10695&gt;=MAX(MIN(INDEX($C$1:$C$13701,MAX(1,ROW()-設定!$B$26)):INDEX($C$1:$C$13701,MAX(1,ROW()-1))),MIN(INDEX($C$1:$C$13701,MIN(13701,ROW()+1)):INDEX($C$1:$C$13701,MIN(13701,ROW()+設定!$B$26))))*10^(設定!$B$27/20)),1,0))</f>
        <v>0</v>
      </c>
      <c r="G10695" s="33" t="n">
        <f aca="false">$G10694+IF($F10695=1,1,0)</f>
        <v>5</v>
      </c>
      <c r="H10695" s="0" t="str">
        <f aca="false">IF($F10695=1,$G10695,"")</f>
        <v/>
      </c>
    </row>
    <row r="10696" customFormat="false" ht="15" hidden="false" customHeight="false" outlineLevel="0" collapsed="false">
      <c r="A10696" s="30" t="n">
        <v>1670.9375</v>
      </c>
      <c r="B10696" s="31" t="n">
        <v>14.4066</v>
      </c>
      <c r="C10696" s="32" t="n">
        <f aca="false">IF($A10696="","",IF(設定!$B$21="dB",10^($B10696/20),ABS($B10696)))</f>
        <v>5.25206388359394</v>
      </c>
      <c r="D10696" s="32" t="n">
        <f aca="false">IF($A10696="","",$A10696^2)</f>
        <v>2792032.12890625</v>
      </c>
      <c r="E10696" s="32" t="n">
        <f aca="false">IF($A10696="","",IF($C10696&lt;=0,"",1/$C10696^2))</f>
        <v>0.0362526701866522</v>
      </c>
      <c r="F10696" s="33" t="n">
        <f aca="false">IF(OR(ROW()-設定!$B$30&lt;2,ROW()+設定!$B$30&gt;13701,N($A10696)&lt;=0,N(INDEX($A$2:$A$13701,MIN(13700,MAX(1,ROW()-1+設定!$B$30))))&lt;=0,$A10696&lt;設定!$B$28,$A10696&gt;設定!$B$29),0,IF(AND($C10696&gt;=MAX(INDEX($C$1:$C$13701,MAX(1,ROW()-設定!$B$24)):INDEX($C$1:$C$13701,MAX(1,ROW()-1))),$C10696&gt;MAX(INDEX($C$1:$C$13701,MIN(13701,ROW()+1)):INDEX($C$1:$C$13701,MIN(13701,ROW()+設定!$B$24))),$C10696&gt;=設定!$B$32,$C10696&gt;=MAX(MIN(INDEX($C$1:$C$13701,MAX(1,ROW()-設定!$B$26)):INDEX($C$1:$C$13701,MAX(1,ROW()-1))),MIN(INDEX($C$1:$C$13701,MIN(13701,ROW()+1)):INDEX($C$1:$C$13701,MIN(13701,ROW()+設定!$B$26))))*10^(設定!$B$27/20)),1,0))</f>
        <v>0</v>
      </c>
      <c r="G10696" s="33" t="n">
        <f aca="false">$G10695+IF($F10696=1,1,0)</f>
        <v>5</v>
      </c>
      <c r="H10696" s="0" t="str">
        <f aca="false">IF($F10696=1,$G10696,"")</f>
        <v/>
      </c>
    </row>
    <row r="10697" customFormat="false" ht="15" hidden="false" customHeight="false" outlineLevel="0" collapsed="false">
      <c r="A10697" s="30" t="n">
        <v>1671.09375</v>
      </c>
      <c r="B10697" s="31" t="n">
        <v>14.6709</v>
      </c>
      <c r="C10697" s="32" t="n">
        <f aca="false">IF($A10697="","",IF(設定!$B$21="dB",10^($B10697/20),ABS($B10697)))</f>
        <v>5.41433346312123</v>
      </c>
      <c r="D10697" s="32" t="n">
        <f aca="false">IF($A10697="","",$A10697^2)</f>
        <v>2792554.32128906</v>
      </c>
      <c r="E10697" s="32" t="n">
        <f aca="false">IF($A10697="","",IF($C10697&lt;=0,"",1/$C10697^2))</f>
        <v>0.0341122212633659</v>
      </c>
      <c r="F10697" s="33" t="n">
        <f aca="false">IF(OR(ROW()-設定!$B$30&lt;2,ROW()+設定!$B$30&gt;13701,N($A10697)&lt;=0,N(INDEX($A$2:$A$13701,MIN(13700,MAX(1,ROW()-1+設定!$B$30))))&lt;=0,$A10697&lt;設定!$B$28,$A10697&gt;設定!$B$29),0,IF(AND($C10697&gt;=MAX(INDEX($C$1:$C$13701,MAX(1,ROW()-設定!$B$24)):INDEX($C$1:$C$13701,MAX(1,ROW()-1))),$C10697&gt;MAX(INDEX($C$1:$C$13701,MIN(13701,ROW()+1)):INDEX($C$1:$C$13701,MIN(13701,ROW()+設定!$B$24))),$C10697&gt;=設定!$B$32,$C10697&gt;=MAX(MIN(INDEX($C$1:$C$13701,MAX(1,ROW()-設定!$B$26)):INDEX($C$1:$C$13701,MAX(1,ROW()-1))),MIN(INDEX($C$1:$C$13701,MIN(13701,ROW()+1)):INDEX($C$1:$C$13701,MIN(13701,ROW()+設定!$B$26))))*10^(設定!$B$27/20)),1,0))</f>
        <v>0</v>
      </c>
      <c r="G10697" s="33" t="n">
        <f aca="false">$G10696+IF($F10697=1,1,0)</f>
        <v>5</v>
      </c>
      <c r="H10697" s="0" t="str">
        <f aca="false">IF($F10697=1,$G10697,"")</f>
        <v/>
      </c>
    </row>
    <row r="10698" customFormat="false" ht="15" hidden="false" customHeight="false" outlineLevel="0" collapsed="false">
      <c r="A10698" s="30" t="n">
        <v>1671.25</v>
      </c>
      <c r="B10698" s="31" t="n">
        <v>14.7724</v>
      </c>
      <c r="C10698" s="32" t="n">
        <f aca="false">IF($A10698="","",IF(設定!$B$21="dB",10^($B10698/20),ABS($B10698)))</f>
        <v>5.47797442079277</v>
      </c>
      <c r="D10698" s="32" t="n">
        <f aca="false">IF($A10698="","",$A10698^2)</f>
        <v>2793076.5625</v>
      </c>
      <c r="E10698" s="32" t="n">
        <f aca="false">IF($A10698="","",IF($C10698&lt;=0,"",1/$C10698^2))</f>
        <v>0.0333242205421259</v>
      </c>
      <c r="F10698" s="33" t="n">
        <f aca="false">IF(OR(ROW()-設定!$B$30&lt;2,ROW()+設定!$B$30&gt;13701,N($A10698)&lt;=0,N(INDEX($A$2:$A$13701,MIN(13700,MAX(1,ROW()-1+設定!$B$30))))&lt;=0,$A10698&lt;設定!$B$28,$A10698&gt;設定!$B$29),0,IF(AND($C10698&gt;=MAX(INDEX($C$1:$C$13701,MAX(1,ROW()-設定!$B$24)):INDEX($C$1:$C$13701,MAX(1,ROW()-1))),$C10698&gt;MAX(INDEX($C$1:$C$13701,MIN(13701,ROW()+1)):INDEX($C$1:$C$13701,MIN(13701,ROW()+設定!$B$24))),$C10698&gt;=設定!$B$32,$C10698&gt;=MAX(MIN(INDEX($C$1:$C$13701,MAX(1,ROW()-設定!$B$26)):INDEX($C$1:$C$13701,MAX(1,ROW()-1))),MIN(INDEX($C$1:$C$13701,MIN(13701,ROW()+1)):INDEX($C$1:$C$13701,MIN(13701,ROW()+設定!$B$26))))*10^(設定!$B$27/20)),1,0))</f>
        <v>0</v>
      </c>
      <c r="G10698" s="33" t="n">
        <f aca="false">$G10697+IF($F10698=1,1,0)</f>
        <v>5</v>
      </c>
      <c r="H10698" s="0" t="str">
        <f aca="false">IF($F10698=1,$G10698,"")</f>
        <v/>
      </c>
    </row>
    <row r="10699" customFormat="false" ht="15" hidden="false" customHeight="false" outlineLevel="0" collapsed="false">
      <c r="A10699" s="30" t="n">
        <v>1671.40625</v>
      </c>
      <c r="B10699" s="31" t="n">
        <v>14.8196</v>
      </c>
      <c r="C10699" s="32" t="n">
        <f aca="false">IF($A10699="","",IF(設定!$B$21="dB",10^($B10699/20),ABS($B10699)))</f>
        <v>5.50782331357643</v>
      </c>
      <c r="D10699" s="32" t="n">
        <f aca="false">IF($A10699="","",$A10699^2)</f>
        <v>2793598.85253906</v>
      </c>
      <c r="E10699" s="32" t="n">
        <f aca="false">IF($A10699="","",IF($C10699&lt;=0,"",1/$C10699^2))</f>
        <v>0.0329640071751937</v>
      </c>
      <c r="F10699" s="33" t="n">
        <f aca="false">IF(OR(ROW()-設定!$B$30&lt;2,ROW()+設定!$B$30&gt;13701,N($A10699)&lt;=0,N(INDEX($A$2:$A$13701,MIN(13700,MAX(1,ROW()-1+設定!$B$30))))&lt;=0,$A10699&lt;設定!$B$28,$A10699&gt;設定!$B$29),0,IF(AND($C10699&gt;=MAX(INDEX($C$1:$C$13701,MAX(1,ROW()-設定!$B$24)):INDEX($C$1:$C$13701,MAX(1,ROW()-1))),$C10699&gt;MAX(INDEX($C$1:$C$13701,MIN(13701,ROW()+1)):INDEX($C$1:$C$13701,MIN(13701,ROW()+設定!$B$24))),$C10699&gt;=設定!$B$32,$C10699&gt;=MAX(MIN(INDEX($C$1:$C$13701,MAX(1,ROW()-設定!$B$26)):INDEX($C$1:$C$13701,MAX(1,ROW()-1))),MIN(INDEX($C$1:$C$13701,MIN(13701,ROW()+1)):INDEX($C$1:$C$13701,MIN(13701,ROW()+設定!$B$26))))*10^(設定!$B$27/20)),1,0))</f>
        <v>0</v>
      </c>
      <c r="G10699" s="33" t="n">
        <f aca="false">$G10698+IF($F10699=1,1,0)</f>
        <v>5</v>
      </c>
      <c r="H10699" s="0" t="str">
        <f aca="false">IF($F10699=1,$G10699,"")</f>
        <v/>
      </c>
    </row>
    <row r="10700" customFormat="false" ht="15" hidden="false" customHeight="false" outlineLevel="0" collapsed="false">
      <c r="A10700" s="30" t="n">
        <v>1671.5625</v>
      </c>
      <c r="B10700" s="31" t="n">
        <v>14.7166</v>
      </c>
      <c r="C10700" s="32" t="n">
        <f aca="false">IF($A10700="","",IF(設定!$B$21="dB",10^($B10700/20),ABS($B10700)))</f>
        <v>5.44289554725089</v>
      </c>
      <c r="D10700" s="32" t="n">
        <f aca="false">IF($A10700="","",$A10700^2)</f>
        <v>2794121.19140625</v>
      </c>
      <c r="E10700" s="32" t="n">
        <f aca="false">IF($A10700="","",IF($C10700&lt;=0,"",1/$C10700^2))</f>
        <v>0.0337551467175297</v>
      </c>
      <c r="F10700" s="33" t="n">
        <f aca="false">IF(OR(ROW()-設定!$B$30&lt;2,ROW()+設定!$B$30&gt;13701,N($A10700)&lt;=0,N(INDEX($A$2:$A$13701,MIN(13700,MAX(1,ROW()-1+設定!$B$30))))&lt;=0,$A10700&lt;設定!$B$28,$A10700&gt;設定!$B$29),0,IF(AND($C10700&gt;=MAX(INDEX($C$1:$C$13701,MAX(1,ROW()-設定!$B$24)):INDEX($C$1:$C$13701,MAX(1,ROW()-1))),$C10700&gt;MAX(INDEX($C$1:$C$13701,MIN(13701,ROW()+1)):INDEX($C$1:$C$13701,MIN(13701,ROW()+設定!$B$24))),$C10700&gt;=設定!$B$32,$C10700&gt;=MAX(MIN(INDEX($C$1:$C$13701,MAX(1,ROW()-設定!$B$26)):INDEX($C$1:$C$13701,MAX(1,ROW()-1))),MIN(INDEX($C$1:$C$13701,MIN(13701,ROW()+1)):INDEX($C$1:$C$13701,MIN(13701,ROW()+設定!$B$26))))*10^(設定!$B$27/20)),1,0))</f>
        <v>0</v>
      </c>
      <c r="G10700" s="33" t="n">
        <f aca="false">$G10699+IF($F10700=1,1,0)</f>
        <v>5</v>
      </c>
      <c r="H10700" s="0" t="str">
        <f aca="false">IF($F10700=1,$G10700,"")</f>
        <v/>
      </c>
    </row>
    <row r="10701" customFormat="false" ht="15" hidden="false" customHeight="false" outlineLevel="0" collapsed="false">
      <c r="A10701" s="30" t="n">
        <v>1671.71875</v>
      </c>
      <c r="B10701" s="31" t="n">
        <v>14.9144</v>
      </c>
      <c r="C10701" s="32" t="n">
        <f aca="false">IF($A10701="","",IF(設定!$B$21="dB",10^($B10701/20),ABS($B10701)))</f>
        <v>5.56826633781551</v>
      </c>
      <c r="D10701" s="32" t="n">
        <f aca="false">IF($A10701="","",$A10701^2)</f>
        <v>2794643.57910156</v>
      </c>
      <c r="E10701" s="32" t="n">
        <f aca="false">IF($A10701="","",IF($C10701&lt;=0,"",1/$C10701^2))</f>
        <v>0.0322522486982054</v>
      </c>
      <c r="F10701" s="33" t="n">
        <f aca="false">IF(OR(ROW()-設定!$B$30&lt;2,ROW()+設定!$B$30&gt;13701,N($A10701)&lt;=0,N(INDEX($A$2:$A$13701,MIN(13700,MAX(1,ROW()-1+設定!$B$30))))&lt;=0,$A10701&lt;設定!$B$28,$A10701&gt;設定!$B$29),0,IF(AND($C10701&gt;=MAX(INDEX($C$1:$C$13701,MAX(1,ROW()-設定!$B$24)):INDEX($C$1:$C$13701,MAX(1,ROW()-1))),$C10701&gt;MAX(INDEX($C$1:$C$13701,MIN(13701,ROW()+1)):INDEX($C$1:$C$13701,MIN(13701,ROW()+設定!$B$24))),$C10701&gt;=設定!$B$32,$C10701&gt;=MAX(MIN(INDEX($C$1:$C$13701,MAX(1,ROW()-設定!$B$26)):INDEX($C$1:$C$13701,MAX(1,ROW()-1))),MIN(INDEX($C$1:$C$13701,MIN(13701,ROW()+1)):INDEX($C$1:$C$13701,MIN(13701,ROW()+設定!$B$26))))*10^(設定!$B$27/20)),1,0))</f>
        <v>0</v>
      </c>
      <c r="G10701" s="33" t="n">
        <f aca="false">$G10700+IF($F10701=1,1,0)</f>
        <v>5</v>
      </c>
      <c r="H10701" s="0" t="str">
        <f aca="false">IF($F10701=1,$G10701,"")</f>
        <v/>
      </c>
    </row>
    <row r="10702" customFormat="false" ht="15" hidden="false" customHeight="false" outlineLevel="0" collapsed="false">
      <c r="A10702" s="30" t="n">
        <v>1671.875</v>
      </c>
      <c r="B10702" s="31" t="n">
        <v>14.9718</v>
      </c>
      <c r="C10702" s="32" t="n">
        <f aca="false">IF($A10702="","",IF(設定!$B$21="dB",10^($B10702/20),ABS($B10702)))</f>
        <v>5.60518563081069</v>
      </c>
      <c r="D10702" s="32" t="n">
        <f aca="false">IF($A10702="","",$A10702^2)</f>
        <v>2795166.015625</v>
      </c>
      <c r="E10702" s="32" t="n">
        <f aca="false">IF($A10702="","",IF($C10702&lt;=0,"",1/$C10702^2))</f>
        <v>0.0318287805574705</v>
      </c>
      <c r="F10702" s="33" t="n">
        <f aca="false">IF(OR(ROW()-設定!$B$30&lt;2,ROW()+設定!$B$30&gt;13701,N($A10702)&lt;=0,N(INDEX($A$2:$A$13701,MIN(13700,MAX(1,ROW()-1+設定!$B$30))))&lt;=0,$A10702&lt;設定!$B$28,$A10702&gt;設定!$B$29),0,IF(AND($C10702&gt;=MAX(INDEX($C$1:$C$13701,MAX(1,ROW()-設定!$B$24)):INDEX($C$1:$C$13701,MAX(1,ROW()-1))),$C10702&gt;MAX(INDEX($C$1:$C$13701,MIN(13701,ROW()+1)):INDEX($C$1:$C$13701,MIN(13701,ROW()+設定!$B$24))),$C10702&gt;=設定!$B$32,$C10702&gt;=MAX(MIN(INDEX($C$1:$C$13701,MAX(1,ROW()-設定!$B$26)):INDEX($C$1:$C$13701,MAX(1,ROW()-1))),MIN(INDEX($C$1:$C$13701,MIN(13701,ROW()+1)):INDEX($C$1:$C$13701,MIN(13701,ROW()+設定!$B$26))))*10^(設定!$B$27/20)),1,0))</f>
        <v>0</v>
      </c>
      <c r="G10702" s="33" t="n">
        <f aca="false">$G10701+IF($F10702=1,1,0)</f>
        <v>5</v>
      </c>
      <c r="H10702" s="0" t="str">
        <f aca="false">IF($F10702=1,$G10702,"")</f>
        <v/>
      </c>
    </row>
    <row r="10703" customFormat="false" ht="15" hidden="false" customHeight="false" outlineLevel="0" collapsed="false">
      <c r="A10703" s="30" t="n">
        <v>1672.03125</v>
      </c>
      <c r="B10703" s="31" t="n">
        <v>14.8906</v>
      </c>
      <c r="C10703" s="32" t="n">
        <f aca="false">IF($A10703="","",IF(設定!$B$21="dB",10^($B10703/20),ABS($B10703)))</f>
        <v>5.55302974765276</v>
      </c>
      <c r="D10703" s="32" t="n">
        <f aca="false">IF($A10703="","",$A10703^2)</f>
        <v>2795688.50097656</v>
      </c>
      <c r="E10703" s="32" t="n">
        <f aca="false">IF($A10703="","",IF($C10703&lt;=0,"",1/$C10703^2))</f>
        <v>0.0324294811270436</v>
      </c>
      <c r="F10703" s="33" t="n">
        <f aca="false">IF(OR(ROW()-設定!$B$30&lt;2,ROW()+設定!$B$30&gt;13701,N($A10703)&lt;=0,N(INDEX($A$2:$A$13701,MIN(13700,MAX(1,ROW()-1+設定!$B$30))))&lt;=0,$A10703&lt;設定!$B$28,$A10703&gt;設定!$B$29),0,IF(AND($C10703&gt;=MAX(INDEX($C$1:$C$13701,MAX(1,ROW()-設定!$B$24)):INDEX($C$1:$C$13701,MAX(1,ROW()-1))),$C10703&gt;MAX(INDEX($C$1:$C$13701,MIN(13701,ROW()+1)):INDEX($C$1:$C$13701,MIN(13701,ROW()+設定!$B$24))),$C10703&gt;=設定!$B$32,$C10703&gt;=MAX(MIN(INDEX($C$1:$C$13701,MAX(1,ROW()-設定!$B$26)):INDEX($C$1:$C$13701,MAX(1,ROW()-1))),MIN(INDEX($C$1:$C$13701,MIN(13701,ROW()+1)):INDEX($C$1:$C$13701,MIN(13701,ROW()+設定!$B$26))))*10^(設定!$B$27/20)),1,0))</f>
        <v>0</v>
      </c>
      <c r="G10703" s="33" t="n">
        <f aca="false">$G10702+IF($F10703=1,1,0)</f>
        <v>5</v>
      </c>
      <c r="H10703" s="0" t="str">
        <f aca="false">IF($F10703=1,$G10703,"")</f>
        <v/>
      </c>
    </row>
    <row r="10704" customFormat="false" ht="15" hidden="false" customHeight="false" outlineLevel="0" collapsed="false">
      <c r="A10704" s="30" t="n">
        <v>1672.1875</v>
      </c>
      <c r="B10704" s="31" t="n">
        <v>14.8872</v>
      </c>
      <c r="C10704" s="32" t="n">
        <f aca="false">IF($A10704="","",IF(設定!$B$21="dB",10^($B10704/20),ABS($B10704)))</f>
        <v>5.5508564980303</v>
      </c>
      <c r="D10704" s="32" t="n">
        <f aca="false">IF($A10704="","",$A10704^2)</f>
        <v>2796211.03515625</v>
      </c>
      <c r="E10704" s="32" t="n">
        <f aca="false">IF($A10704="","",IF($C10704&lt;=0,"",1/$C10704^2))</f>
        <v>0.0324548794251803</v>
      </c>
      <c r="F10704" s="33" t="n">
        <f aca="false">IF(OR(ROW()-設定!$B$30&lt;2,ROW()+設定!$B$30&gt;13701,N($A10704)&lt;=0,N(INDEX($A$2:$A$13701,MIN(13700,MAX(1,ROW()-1+設定!$B$30))))&lt;=0,$A10704&lt;設定!$B$28,$A10704&gt;設定!$B$29),0,IF(AND($C10704&gt;=MAX(INDEX($C$1:$C$13701,MAX(1,ROW()-設定!$B$24)):INDEX($C$1:$C$13701,MAX(1,ROW()-1))),$C10704&gt;MAX(INDEX($C$1:$C$13701,MIN(13701,ROW()+1)):INDEX($C$1:$C$13701,MIN(13701,ROW()+設定!$B$24))),$C10704&gt;=設定!$B$32,$C10704&gt;=MAX(MIN(INDEX($C$1:$C$13701,MAX(1,ROW()-設定!$B$26)):INDEX($C$1:$C$13701,MAX(1,ROW()-1))),MIN(INDEX($C$1:$C$13701,MIN(13701,ROW()+1)):INDEX($C$1:$C$13701,MIN(13701,ROW()+設定!$B$26))))*10^(設定!$B$27/20)),1,0))</f>
        <v>0</v>
      </c>
      <c r="G10704" s="33" t="n">
        <f aca="false">$G10703+IF($F10704=1,1,0)</f>
        <v>5</v>
      </c>
      <c r="H10704" s="0" t="str">
        <f aca="false">IF($F10704=1,$G10704,"")</f>
        <v/>
      </c>
    </row>
    <row r="10705" customFormat="false" ht="15" hidden="false" customHeight="false" outlineLevel="0" collapsed="false">
      <c r="A10705" s="30" t="n">
        <v>1672.34375</v>
      </c>
      <c r="B10705" s="31" t="n">
        <v>14.9016</v>
      </c>
      <c r="C10705" s="32" t="n">
        <f aca="false">IF($A10705="","",IF(設定!$B$21="dB",10^($B10705/20),ABS($B10705)))</f>
        <v>5.56006668050969</v>
      </c>
      <c r="D10705" s="32" t="n">
        <f aca="false">IF($A10705="","",$A10705^2)</f>
        <v>2796733.61816406</v>
      </c>
      <c r="E10705" s="32" t="n">
        <f aca="false">IF($A10705="","",IF($C10705&lt;=0,"",1/$C10705^2))</f>
        <v>0.0323474462578486</v>
      </c>
      <c r="F10705" s="33" t="n">
        <f aca="false">IF(OR(ROW()-設定!$B$30&lt;2,ROW()+設定!$B$30&gt;13701,N($A10705)&lt;=0,N(INDEX($A$2:$A$13701,MIN(13700,MAX(1,ROW()-1+設定!$B$30))))&lt;=0,$A10705&lt;設定!$B$28,$A10705&gt;設定!$B$29),0,IF(AND($C10705&gt;=MAX(INDEX($C$1:$C$13701,MAX(1,ROW()-設定!$B$24)):INDEX($C$1:$C$13701,MAX(1,ROW()-1))),$C10705&gt;MAX(INDEX($C$1:$C$13701,MIN(13701,ROW()+1)):INDEX($C$1:$C$13701,MIN(13701,ROW()+設定!$B$24))),$C10705&gt;=設定!$B$32,$C10705&gt;=MAX(MIN(INDEX($C$1:$C$13701,MAX(1,ROW()-設定!$B$26)):INDEX($C$1:$C$13701,MAX(1,ROW()-1))),MIN(INDEX($C$1:$C$13701,MIN(13701,ROW()+1)):INDEX($C$1:$C$13701,MIN(13701,ROW()+設定!$B$26))))*10^(設定!$B$27/20)),1,0))</f>
        <v>0</v>
      </c>
      <c r="G10705" s="33" t="n">
        <f aca="false">$G10704+IF($F10705=1,1,0)</f>
        <v>5</v>
      </c>
      <c r="H10705" s="0" t="str">
        <f aca="false">IF($F10705=1,$G10705,"")</f>
        <v/>
      </c>
    </row>
    <row r="10706" customFormat="false" ht="15" hidden="false" customHeight="false" outlineLevel="0" collapsed="false">
      <c r="A10706" s="30" t="n">
        <v>1672.5</v>
      </c>
      <c r="B10706" s="31" t="n">
        <v>14.9831</v>
      </c>
      <c r="C10706" s="32" t="n">
        <f aca="false">IF($A10706="","",IF(設定!$B$21="dB",10^($B10706/20),ABS($B10706)))</f>
        <v>5.61248250178775</v>
      </c>
      <c r="D10706" s="32" t="n">
        <f aca="false">IF($A10706="","",$A10706^2)</f>
        <v>2797256.25</v>
      </c>
      <c r="E10706" s="32" t="n">
        <f aca="false">IF($A10706="","",IF($C10706&lt;=0,"",1/$C10706^2))</f>
        <v>0.0317460722269362</v>
      </c>
      <c r="F10706" s="33" t="n">
        <f aca="false">IF(OR(ROW()-設定!$B$30&lt;2,ROW()+設定!$B$30&gt;13701,N($A10706)&lt;=0,N(INDEX($A$2:$A$13701,MIN(13700,MAX(1,ROW()-1+設定!$B$30))))&lt;=0,$A10706&lt;設定!$B$28,$A10706&gt;設定!$B$29),0,IF(AND($C10706&gt;=MAX(INDEX($C$1:$C$13701,MAX(1,ROW()-設定!$B$24)):INDEX($C$1:$C$13701,MAX(1,ROW()-1))),$C10706&gt;MAX(INDEX($C$1:$C$13701,MIN(13701,ROW()+1)):INDEX($C$1:$C$13701,MIN(13701,ROW()+設定!$B$24))),$C10706&gt;=設定!$B$32,$C10706&gt;=MAX(MIN(INDEX($C$1:$C$13701,MAX(1,ROW()-設定!$B$26)):INDEX($C$1:$C$13701,MAX(1,ROW()-1))),MIN(INDEX($C$1:$C$13701,MIN(13701,ROW()+1)):INDEX($C$1:$C$13701,MIN(13701,ROW()+設定!$B$26))))*10^(設定!$B$27/20)),1,0))</f>
        <v>0</v>
      </c>
      <c r="G10706" s="33" t="n">
        <f aca="false">$G10705+IF($F10706=1,1,0)</f>
        <v>5</v>
      </c>
      <c r="H10706" s="0" t="str">
        <f aca="false">IF($F10706=1,$G10706,"")</f>
        <v/>
      </c>
    </row>
    <row r="10707" customFormat="false" ht="15" hidden="false" customHeight="false" outlineLevel="0" collapsed="false">
      <c r="A10707" s="30" t="n">
        <v>1672.65625</v>
      </c>
      <c r="B10707" s="31" t="n">
        <v>15.1221</v>
      </c>
      <c r="C10707" s="32" t="n">
        <f aca="false">IF($A10707="","",IF(設定!$B$21="dB",10^($B10707/20),ABS($B10707)))</f>
        <v>5.70302138380279</v>
      </c>
      <c r="D10707" s="32" t="n">
        <f aca="false">IF($A10707="","",$A10707^2)</f>
        <v>2797778.93066406</v>
      </c>
      <c r="E10707" s="32" t="n">
        <f aca="false">IF($A10707="","",IF($C10707&lt;=0,"",1/$C10707^2))</f>
        <v>0.030746097496188</v>
      </c>
      <c r="F10707" s="33" t="n">
        <f aca="false">IF(OR(ROW()-設定!$B$30&lt;2,ROW()+設定!$B$30&gt;13701,N($A10707)&lt;=0,N(INDEX($A$2:$A$13701,MIN(13700,MAX(1,ROW()-1+設定!$B$30))))&lt;=0,$A10707&lt;設定!$B$28,$A10707&gt;設定!$B$29),0,IF(AND($C10707&gt;=MAX(INDEX($C$1:$C$13701,MAX(1,ROW()-設定!$B$24)):INDEX($C$1:$C$13701,MAX(1,ROW()-1))),$C10707&gt;MAX(INDEX($C$1:$C$13701,MIN(13701,ROW()+1)):INDEX($C$1:$C$13701,MIN(13701,ROW()+設定!$B$24))),$C10707&gt;=設定!$B$32,$C10707&gt;=MAX(MIN(INDEX($C$1:$C$13701,MAX(1,ROW()-設定!$B$26)):INDEX($C$1:$C$13701,MAX(1,ROW()-1))),MIN(INDEX($C$1:$C$13701,MIN(13701,ROW()+1)):INDEX($C$1:$C$13701,MIN(13701,ROW()+設定!$B$26))))*10^(設定!$B$27/20)),1,0))</f>
        <v>0</v>
      </c>
      <c r="G10707" s="33" t="n">
        <f aca="false">$G10706+IF($F10707=1,1,0)</f>
        <v>5</v>
      </c>
      <c r="H10707" s="0" t="str">
        <f aca="false">IF($F10707=1,$G10707,"")</f>
        <v/>
      </c>
    </row>
    <row r="10708" customFormat="false" ht="15" hidden="false" customHeight="false" outlineLevel="0" collapsed="false">
      <c r="A10708" s="30" t="n">
        <v>1672.8125</v>
      </c>
      <c r="B10708" s="31" t="n">
        <v>15.1845</v>
      </c>
      <c r="C10708" s="32" t="n">
        <f aca="false">IF($A10708="","",IF(設定!$B$21="dB",10^($B10708/20),ABS($B10708)))</f>
        <v>5.74413978471223</v>
      </c>
      <c r="D10708" s="32" t="n">
        <f aca="false">IF($A10708="","",$A10708^2)</f>
        <v>2798301.66015625</v>
      </c>
      <c r="E10708" s="32" t="n">
        <f aca="false">IF($A10708="","",IF($C10708&lt;=0,"",1/$C10708^2))</f>
        <v>0.030307492056003</v>
      </c>
      <c r="F10708" s="33" t="n">
        <f aca="false">IF(OR(ROW()-設定!$B$30&lt;2,ROW()+設定!$B$30&gt;13701,N($A10708)&lt;=0,N(INDEX($A$2:$A$13701,MIN(13700,MAX(1,ROW()-1+設定!$B$30))))&lt;=0,$A10708&lt;設定!$B$28,$A10708&gt;設定!$B$29),0,IF(AND($C10708&gt;=MAX(INDEX($C$1:$C$13701,MAX(1,ROW()-設定!$B$24)):INDEX($C$1:$C$13701,MAX(1,ROW()-1))),$C10708&gt;MAX(INDEX($C$1:$C$13701,MIN(13701,ROW()+1)):INDEX($C$1:$C$13701,MIN(13701,ROW()+設定!$B$24))),$C10708&gt;=設定!$B$32,$C10708&gt;=MAX(MIN(INDEX($C$1:$C$13701,MAX(1,ROW()-設定!$B$26)):INDEX($C$1:$C$13701,MAX(1,ROW()-1))),MIN(INDEX($C$1:$C$13701,MIN(13701,ROW()+1)):INDEX($C$1:$C$13701,MIN(13701,ROW()+設定!$B$26))))*10^(設定!$B$27/20)),1,0))</f>
        <v>0</v>
      </c>
      <c r="G10708" s="33" t="n">
        <f aca="false">$G10707+IF($F10708=1,1,0)</f>
        <v>5</v>
      </c>
      <c r="H10708" s="0" t="str">
        <f aca="false">IF($F10708=1,$G10708,"")</f>
        <v/>
      </c>
    </row>
    <row r="10709" customFormat="false" ht="15" hidden="false" customHeight="false" outlineLevel="0" collapsed="false">
      <c r="A10709" s="30" t="n">
        <v>1672.96875</v>
      </c>
      <c r="B10709" s="31" t="n">
        <v>15.0036</v>
      </c>
      <c r="C10709" s="32" t="n">
        <f aca="false">IF($A10709="","",IF(設定!$B$21="dB",10^($B10709/20),ABS($B10709)))</f>
        <v>5.62574444472401</v>
      </c>
      <c r="D10709" s="32" t="n">
        <f aca="false">IF($A10709="","",$A10709^2)</f>
        <v>2798824.43847656</v>
      </c>
      <c r="E10709" s="32" t="n">
        <f aca="false">IF($A10709="","",IF($C10709&lt;=0,"",1/$C10709^2))</f>
        <v>0.0315965743748576</v>
      </c>
      <c r="F10709" s="33" t="n">
        <f aca="false">IF(OR(ROW()-設定!$B$30&lt;2,ROW()+設定!$B$30&gt;13701,N($A10709)&lt;=0,N(INDEX($A$2:$A$13701,MIN(13700,MAX(1,ROW()-1+設定!$B$30))))&lt;=0,$A10709&lt;設定!$B$28,$A10709&gt;設定!$B$29),0,IF(AND($C10709&gt;=MAX(INDEX($C$1:$C$13701,MAX(1,ROW()-設定!$B$24)):INDEX($C$1:$C$13701,MAX(1,ROW()-1))),$C10709&gt;MAX(INDEX($C$1:$C$13701,MIN(13701,ROW()+1)):INDEX($C$1:$C$13701,MIN(13701,ROW()+設定!$B$24))),$C10709&gt;=設定!$B$32,$C10709&gt;=MAX(MIN(INDEX($C$1:$C$13701,MAX(1,ROW()-設定!$B$26)):INDEX($C$1:$C$13701,MAX(1,ROW()-1))),MIN(INDEX($C$1:$C$13701,MIN(13701,ROW()+1)):INDEX($C$1:$C$13701,MIN(13701,ROW()+設定!$B$26))))*10^(設定!$B$27/20)),1,0))</f>
        <v>0</v>
      </c>
      <c r="G10709" s="33" t="n">
        <f aca="false">$G10708+IF($F10709=1,1,0)</f>
        <v>5</v>
      </c>
      <c r="H10709" s="0" t="str">
        <f aca="false">IF($F10709=1,$G10709,"")</f>
        <v/>
      </c>
    </row>
    <row r="10710" customFormat="false" ht="15" hidden="false" customHeight="false" outlineLevel="0" collapsed="false">
      <c r="A10710" s="30" t="n">
        <v>1673.125</v>
      </c>
      <c r="B10710" s="31" t="n">
        <v>14.982</v>
      </c>
      <c r="C10710" s="32" t="n">
        <f aca="false">IF($A10710="","",IF(設定!$B$21="dB",10^($B10710/20),ABS($B10710)))</f>
        <v>5.61177176977315</v>
      </c>
      <c r="D10710" s="32" t="n">
        <f aca="false">IF($A10710="","",$A10710^2)</f>
        <v>2799347.265625</v>
      </c>
      <c r="E10710" s="32" t="n">
        <f aca="false">IF($A10710="","",IF($C10710&lt;=0,"",1/$C10710^2))</f>
        <v>0.0317541140289184</v>
      </c>
      <c r="F10710" s="33" t="n">
        <f aca="false">IF(OR(ROW()-設定!$B$30&lt;2,ROW()+設定!$B$30&gt;13701,N($A10710)&lt;=0,N(INDEX($A$2:$A$13701,MIN(13700,MAX(1,ROW()-1+設定!$B$30))))&lt;=0,$A10710&lt;設定!$B$28,$A10710&gt;設定!$B$29),0,IF(AND($C10710&gt;=MAX(INDEX($C$1:$C$13701,MAX(1,ROW()-設定!$B$24)):INDEX($C$1:$C$13701,MAX(1,ROW()-1))),$C10710&gt;MAX(INDEX($C$1:$C$13701,MIN(13701,ROW()+1)):INDEX($C$1:$C$13701,MIN(13701,ROW()+設定!$B$24))),$C10710&gt;=設定!$B$32,$C10710&gt;=MAX(MIN(INDEX($C$1:$C$13701,MAX(1,ROW()-設定!$B$26)):INDEX($C$1:$C$13701,MAX(1,ROW()-1))),MIN(INDEX($C$1:$C$13701,MIN(13701,ROW()+1)):INDEX($C$1:$C$13701,MIN(13701,ROW()+設定!$B$26))))*10^(設定!$B$27/20)),1,0))</f>
        <v>0</v>
      </c>
      <c r="G10710" s="33" t="n">
        <f aca="false">$G10709+IF($F10710=1,1,0)</f>
        <v>5</v>
      </c>
      <c r="H10710" s="0" t="str">
        <f aca="false">IF($F10710=1,$G10710,"")</f>
        <v/>
      </c>
    </row>
    <row r="10711" customFormat="false" ht="15" hidden="false" customHeight="false" outlineLevel="0" collapsed="false">
      <c r="A10711" s="30" t="n">
        <v>1673.28125</v>
      </c>
      <c r="B10711" s="31" t="n">
        <v>15.0255</v>
      </c>
      <c r="C10711" s="32" t="n">
        <f aca="false">IF($A10711="","",IF(設定!$B$21="dB",10^($B10711/20),ABS($B10711)))</f>
        <v>5.63994670354414</v>
      </c>
      <c r="D10711" s="32" t="n">
        <f aca="false">IF($A10711="","",$A10711^2)</f>
        <v>2799870.14160156</v>
      </c>
      <c r="E10711" s="32" t="n">
        <f aca="false">IF($A10711="","",IF($C10711&lt;=0,"",1/$C10711^2))</f>
        <v>0.0314376446016401</v>
      </c>
      <c r="F10711" s="33" t="n">
        <f aca="false">IF(OR(ROW()-設定!$B$30&lt;2,ROW()+設定!$B$30&gt;13701,N($A10711)&lt;=0,N(INDEX($A$2:$A$13701,MIN(13700,MAX(1,ROW()-1+設定!$B$30))))&lt;=0,$A10711&lt;設定!$B$28,$A10711&gt;設定!$B$29),0,IF(AND($C10711&gt;=MAX(INDEX($C$1:$C$13701,MAX(1,ROW()-設定!$B$24)):INDEX($C$1:$C$13701,MAX(1,ROW()-1))),$C10711&gt;MAX(INDEX($C$1:$C$13701,MIN(13701,ROW()+1)):INDEX($C$1:$C$13701,MIN(13701,ROW()+設定!$B$24))),$C10711&gt;=設定!$B$32,$C10711&gt;=MAX(MIN(INDEX($C$1:$C$13701,MAX(1,ROW()-設定!$B$26)):INDEX($C$1:$C$13701,MAX(1,ROW()-1))),MIN(INDEX($C$1:$C$13701,MIN(13701,ROW()+1)):INDEX($C$1:$C$13701,MIN(13701,ROW()+設定!$B$26))))*10^(設定!$B$27/20)),1,0))</f>
        <v>0</v>
      </c>
      <c r="G10711" s="33" t="n">
        <f aca="false">$G10710+IF($F10711=1,1,0)</f>
        <v>5</v>
      </c>
      <c r="H10711" s="0" t="str">
        <f aca="false">IF($F10711=1,$G10711,"")</f>
        <v/>
      </c>
    </row>
    <row r="10712" customFormat="false" ht="15" hidden="false" customHeight="false" outlineLevel="0" collapsed="false">
      <c r="A10712" s="30" t="n">
        <v>1673.4375</v>
      </c>
      <c r="B10712" s="31" t="n">
        <v>15.2441</v>
      </c>
      <c r="C10712" s="32" t="n">
        <f aca="false">IF($A10712="","",IF(設定!$B$21="dB",10^($B10712/20),ABS($B10712)))</f>
        <v>5.78368990464219</v>
      </c>
      <c r="D10712" s="32" t="n">
        <f aca="false">IF($A10712="","",$A10712^2)</f>
        <v>2800393.06640625</v>
      </c>
      <c r="E10712" s="32" t="n">
        <f aca="false">IF($A10712="","",IF($C10712&lt;=0,"",1/$C10712^2))</f>
        <v>0.0298944109259713</v>
      </c>
      <c r="F10712" s="33" t="n">
        <f aca="false">IF(OR(ROW()-設定!$B$30&lt;2,ROW()+設定!$B$30&gt;13701,N($A10712)&lt;=0,N(INDEX($A$2:$A$13701,MIN(13700,MAX(1,ROW()-1+設定!$B$30))))&lt;=0,$A10712&lt;設定!$B$28,$A10712&gt;設定!$B$29),0,IF(AND($C10712&gt;=MAX(INDEX($C$1:$C$13701,MAX(1,ROW()-設定!$B$24)):INDEX($C$1:$C$13701,MAX(1,ROW()-1))),$C10712&gt;MAX(INDEX($C$1:$C$13701,MIN(13701,ROW()+1)):INDEX($C$1:$C$13701,MIN(13701,ROW()+設定!$B$24))),$C10712&gt;=設定!$B$32,$C10712&gt;=MAX(MIN(INDEX($C$1:$C$13701,MAX(1,ROW()-設定!$B$26)):INDEX($C$1:$C$13701,MAX(1,ROW()-1))),MIN(INDEX($C$1:$C$13701,MIN(13701,ROW()+1)):INDEX($C$1:$C$13701,MIN(13701,ROW()+設定!$B$26))))*10^(設定!$B$27/20)),1,0))</f>
        <v>0</v>
      </c>
      <c r="G10712" s="33" t="n">
        <f aca="false">$G10711+IF($F10712=1,1,0)</f>
        <v>5</v>
      </c>
      <c r="H10712" s="0" t="str">
        <f aca="false">IF($F10712=1,$G10712,"")</f>
        <v/>
      </c>
    </row>
    <row r="10713" customFormat="false" ht="15" hidden="false" customHeight="false" outlineLevel="0" collapsed="false">
      <c r="A10713" s="30" t="n">
        <v>1673.59375</v>
      </c>
      <c r="B10713" s="31" t="n">
        <v>15.1916</v>
      </c>
      <c r="C10713" s="32" t="n">
        <f aca="false">IF($A10713="","",IF(設定!$B$21="dB",10^($B10713/20),ABS($B10713)))</f>
        <v>5.7488370658484</v>
      </c>
      <c r="D10713" s="32" t="n">
        <f aca="false">IF($A10713="","",$A10713^2)</f>
        <v>2800916.04003906</v>
      </c>
      <c r="E10713" s="32" t="n">
        <f aca="false">IF($A10713="","",IF($C10713&lt;=0,"",1/$C10713^2))</f>
        <v>0.0302579847737746</v>
      </c>
      <c r="F10713" s="33" t="n">
        <f aca="false">IF(OR(ROW()-設定!$B$30&lt;2,ROW()+設定!$B$30&gt;13701,N($A10713)&lt;=0,N(INDEX($A$2:$A$13701,MIN(13700,MAX(1,ROW()-1+設定!$B$30))))&lt;=0,$A10713&lt;設定!$B$28,$A10713&gt;設定!$B$29),0,IF(AND($C10713&gt;=MAX(INDEX($C$1:$C$13701,MAX(1,ROW()-設定!$B$24)):INDEX($C$1:$C$13701,MAX(1,ROW()-1))),$C10713&gt;MAX(INDEX($C$1:$C$13701,MIN(13701,ROW()+1)):INDEX($C$1:$C$13701,MIN(13701,ROW()+設定!$B$24))),$C10713&gt;=設定!$B$32,$C10713&gt;=MAX(MIN(INDEX($C$1:$C$13701,MAX(1,ROW()-設定!$B$26)):INDEX($C$1:$C$13701,MAX(1,ROW()-1))),MIN(INDEX($C$1:$C$13701,MIN(13701,ROW()+1)):INDEX($C$1:$C$13701,MIN(13701,ROW()+設定!$B$26))))*10^(設定!$B$27/20)),1,0))</f>
        <v>0</v>
      </c>
      <c r="G10713" s="33" t="n">
        <f aca="false">$G10712+IF($F10713=1,1,0)</f>
        <v>5</v>
      </c>
      <c r="H10713" s="0" t="str">
        <f aca="false">IF($F10713=1,$G10713,"")</f>
        <v/>
      </c>
    </row>
    <row r="10714" customFormat="false" ht="15" hidden="false" customHeight="false" outlineLevel="0" collapsed="false">
      <c r="A10714" s="30" t="n">
        <v>1673.75</v>
      </c>
      <c r="B10714" s="31" t="n">
        <v>15.2286</v>
      </c>
      <c r="C10714" s="32" t="n">
        <f aca="false">IF($A10714="","",IF(設定!$B$21="dB",10^($B10714/20),ABS($B10714)))</f>
        <v>5.77337809353826</v>
      </c>
      <c r="D10714" s="32" t="n">
        <f aca="false">IF($A10714="","",$A10714^2)</f>
        <v>2801439.0625</v>
      </c>
      <c r="E10714" s="32" t="n">
        <f aca="false">IF($A10714="","",IF($C10714&lt;=0,"",1/$C10714^2))</f>
        <v>0.0300012949060376</v>
      </c>
      <c r="F10714" s="33" t="n">
        <f aca="false">IF(OR(ROW()-設定!$B$30&lt;2,ROW()+設定!$B$30&gt;13701,N($A10714)&lt;=0,N(INDEX($A$2:$A$13701,MIN(13700,MAX(1,ROW()-1+設定!$B$30))))&lt;=0,$A10714&lt;設定!$B$28,$A10714&gt;設定!$B$29),0,IF(AND($C10714&gt;=MAX(INDEX($C$1:$C$13701,MAX(1,ROW()-設定!$B$24)):INDEX($C$1:$C$13701,MAX(1,ROW()-1))),$C10714&gt;MAX(INDEX($C$1:$C$13701,MIN(13701,ROW()+1)):INDEX($C$1:$C$13701,MIN(13701,ROW()+設定!$B$24))),$C10714&gt;=設定!$B$32,$C10714&gt;=MAX(MIN(INDEX($C$1:$C$13701,MAX(1,ROW()-設定!$B$26)):INDEX($C$1:$C$13701,MAX(1,ROW()-1))),MIN(INDEX($C$1:$C$13701,MIN(13701,ROW()+1)):INDEX($C$1:$C$13701,MIN(13701,ROW()+設定!$B$26))))*10^(設定!$B$27/20)),1,0))</f>
        <v>0</v>
      </c>
      <c r="G10714" s="33" t="n">
        <f aca="false">$G10713+IF($F10714=1,1,0)</f>
        <v>5</v>
      </c>
      <c r="H10714" s="0" t="str">
        <f aca="false">IF($F10714=1,$G10714,"")</f>
        <v/>
      </c>
    </row>
    <row r="10715" customFormat="false" ht="15" hidden="false" customHeight="false" outlineLevel="0" collapsed="false">
      <c r="A10715" s="30" t="n">
        <v>1673.90625</v>
      </c>
      <c r="B10715" s="31" t="n">
        <v>15.2768</v>
      </c>
      <c r="C10715" s="32" t="n">
        <f aca="false">IF($A10715="","",IF(設定!$B$21="dB",10^($B10715/20),ABS($B10715)))</f>
        <v>5.80550495411189</v>
      </c>
      <c r="D10715" s="32" t="n">
        <f aca="false">IF($A10715="","",$A10715^2)</f>
        <v>2801962.13378906</v>
      </c>
      <c r="E10715" s="32" t="n">
        <f aca="false">IF($A10715="","",IF($C10715&lt;=0,"",1/$C10715^2))</f>
        <v>0.0296701676304627</v>
      </c>
      <c r="F10715" s="33" t="n">
        <f aca="false">IF(OR(ROW()-設定!$B$30&lt;2,ROW()+設定!$B$30&gt;13701,N($A10715)&lt;=0,N(INDEX($A$2:$A$13701,MIN(13700,MAX(1,ROW()-1+設定!$B$30))))&lt;=0,$A10715&lt;設定!$B$28,$A10715&gt;設定!$B$29),0,IF(AND($C10715&gt;=MAX(INDEX($C$1:$C$13701,MAX(1,ROW()-設定!$B$24)):INDEX($C$1:$C$13701,MAX(1,ROW()-1))),$C10715&gt;MAX(INDEX($C$1:$C$13701,MIN(13701,ROW()+1)):INDEX($C$1:$C$13701,MIN(13701,ROW()+設定!$B$24))),$C10715&gt;=設定!$B$32,$C10715&gt;=MAX(MIN(INDEX($C$1:$C$13701,MAX(1,ROW()-設定!$B$26)):INDEX($C$1:$C$13701,MAX(1,ROW()-1))),MIN(INDEX($C$1:$C$13701,MIN(13701,ROW()+1)):INDEX($C$1:$C$13701,MIN(13701,ROW()+設定!$B$26))))*10^(設定!$B$27/20)),1,0))</f>
        <v>0</v>
      </c>
      <c r="G10715" s="33" t="n">
        <f aca="false">$G10714+IF($F10715=1,1,0)</f>
        <v>5</v>
      </c>
      <c r="H10715" s="0" t="str">
        <f aca="false">IF($F10715=1,$G10715,"")</f>
        <v/>
      </c>
    </row>
    <row r="10716" customFormat="false" ht="15" hidden="false" customHeight="false" outlineLevel="0" collapsed="false">
      <c r="A10716" s="30" t="n">
        <v>1674.0625</v>
      </c>
      <c r="B10716" s="31" t="n">
        <v>15.2942</v>
      </c>
      <c r="C10716" s="32" t="n">
        <f aca="false">IF($A10716="","",IF(設定!$B$21="dB",10^($B10716/20),ABS($B10716)))</f>
        <v>5.81714648283256</v>
      </c>
      <c r="D10716" s="32" t="n">
        <f aca="false">IF($A10716="","",$A10716^2)</f>
        <v>2802485.25390625</v>
      </c>
      <c r="E10716" s="32" t="n">
        <f aca="false">IF($A10716="","",IF($C10716&lt;=0,"",1/$C10716^2))</f>
        <v>0.0295515319768111</v>
      </c>
      <c r="F10716" s="33" t="n">
        <f aca="false">IF(OR(ROW()-設定!$B$30&lt;2,ROW()+設定!$B$30&gt;13701,N($A10716)&lt;=0,N(INDEX($A$2:$A$13701,MIN(13700,MAX(1,ROW()-1+設定!$B$30))))&lt;=0,$A10716&lt;設定!$B$28,$A10716&gt;設定!$B$29),0,IF(AND($C10716&gt;=MAX(INDEX($C$1:$C$13701,MAX(1,ROW()-設定!$B$24)):INDEX($C$1:$C$13701,MAX(1,ROW()-1))),$C10716&gt;MAX(INDEX($C$1:$C$13701,MIN(13701,ROW()+1)):INDEX($C$1:$C$13701,MIN(13701,ROW()+設定!$B$24))),$C10716&gt;=設定!$B$32,$C10716&gt;=MAX(MIN(INDEX($C$1:$C$13701,MAX(1,ROW()-設定!$B$26)):INDEX($C$1:$C$13701,MAX(1,ROW()-1))),MIN(INDEX($C$1:$C$13701,MIN(13701,ROW()+1)):INDEX($C$1:$C$13701,MIN(13701,ROW()+設定!$B$26))))*10^(設定!$B$27/20)),1,0))</f>
        <v>0</v>
      </c>
      <c r="G10716" s="33" t="n">
        <f aca="false">$G10715+IF($F10716=1,1,0)</f>
        <v>5</v>
      </c>
      <c r="H10716" s="0" t="str">
        <f aca="false">IF($F10716=1,$G10716,"")</f>
        <v/>
      </c>
    </row>
    <row r="10717" customFormat="false" ht="15" hidden="false" customHeight="false" outlineLevel="0" collapsed="false">
      <c r="A10717" s="30" t="n">
        <v>1674.21875</v>
      </c>
      <c r="B10717" s="31" t="n">
        <v>15.27</v>
      </c>
      <c r="C10717" s="32" t="n">
        <f aca="false">IF($A10717="","",IF(設定!$B$21="dB",10^($B10717/20),ABS($B10717)))</f>
        <v>5.80096172522704</v>
      </c>
      <c r="D10717" s="32" t="n">
        <f aca="false">IF($A10717="","",$A10717^2)</f>
        <v>2803008.42285156</v>
      </c>
      <c r="E10717" s="32" t="n">
        <f aca="false">IF($A10717="","",IF($C10717&lt;=0,"",1/$C10717^2))</f>
        <v>0.0297166603173803</v>
      </c>
      <c r="F10717" s="33" t="n">
        <f aca="false">IF(OR(ROW()-設定!$B$30&lt;2,ROW()+設定!$B$30&gt;13701,N($A10717)&lt;=0,N(INDEX($A$2:$A$13701,MIN(13700,MAX(1,ROW()-1+設定!$B$30))))&lt;=0,$A10717&lt;設定!$B$28,$A10717&gt;設定!$B$29),0,IF(AND($C10717&gt;=MAX(INDEX($C$1:$C$13701,MAX(1,ROW()-設定!$B$24)):INDEX($C$1:$C$13701,MAX(1,ROW()-1))),$C10717&gt;MAX(INDEX($C$1:$C$13701,MIN(13701,ROW()+1)):INDEX($C$1:$C$13701,MIN(13701,ROW()+設定!$B$24))),$C10717&gt;=設定!$B$32,$C10717&gt;=MAX(MIN(INDEX($C$1:$C$13701,MAX(1,ROW()-設定!$B$26)):INDEX($C$1:$C$13701,MAX(1,ROW()-1))),MIN(INDEX($C$1:$C$13701,MIN(13701,ROW()+1)):INDEX($C$1:$C$13701,MIN(13701,ROW()+設定!$B$26))))*10^(設定!$B$27/20)),1,0))</f>
        <v>0</v>
      </c>
      <c r="G10717" s="33" t="n">
        <f aca="false">$G10716+IF($F10717=1,1,0)</f>
        <v>5</v>
      </c>
      <c r="H10717" s="0" t="str">
        <f aca="false">IF($F10717=1,$G10717,"")</f>
        <v/>
      </c>
    </row>
    <row r="10718" customFormat="false" ht="15" hidden="false" customHeight="false" outlineLevel="0" collapsed="false">
      <c r="A10718" s="30" t="n">
        <v>1674.375</v>
      </c>
      <c r="B10718" s="31" t="n">
        <v>15.1996</v>
      </c>
      <c r="C10718" s="32" t="n">
        <f aca="false">IF($A10718="","",IF(設定!$B$21="dB",10^($B10718/20),ABS($B10718)))</f>
        <v>5.754134379589</v>
      </c>
      <c r="D10718" s="32" t="n">
        <f aca="false">IF($A10718="","",$A10718^2)</f>
        <v>2803531.640625</v>
      </c>
      <c r="E10718" s="32" t="n">
        <f aca="false">IF($A10718="","",IF($C10718&lt;=0,"",1/$C10718^2))</f>
        <v>0.0302022988104411</v>
      </c>
      <c r="F10718" s="33" t="n">
        <f aca="false">IF(OR(ROW()-設定!$B$30&lt;2,ROW()+設定!$B$30&gt;13701,N($A10718)&lt;=0,N(INDEX($A$2:$A$13701,MIN(13700,MAX(1,ROW()-1+設定!$B$30))))&lt;=0,$A10718&lt;設定!$B$28,$A10718&gt;設定!$B$29),0,IF(AND($C10718&gt;=MAX(INDEX($C$1:$C$13701,MAX(1,ROW()-設定!$B$24)):INDEX($C$1:$C$13701,MAX(1,ROW()-1))),$C10718&gt;MAX(INDEX($C$1:$C$13701,MIN(13701,ROW()+1)):INDEX($C$1:$C$13701,MIN(13701,ROW()+設定!$B$24))),$C10718&gt;=設定!$B$32,$C10718&gt;=MAX(MIN(INDEX($C$1:$C$13701,MAX(1,ROW()-設定!$B$26)):INDEX($C$1:$C$13701,MAX(1,ROW()-1))),MIN(INDEX($C$1:$C$13701,MIN(13701,ROW()+1)):INDEX($C$1:$C$13701,MIN(13701,ROW()+設定!$B$26))))*10^(設定!$B$27/20)),1,0))</f>
        <v>0</v>
      </c>
      <c r="G10718" s="33" t="n">
        <f aca="false">$G10717+IF($F10718=1,1,0)</f>
        <v>5</v>
      </c>
      <c r="H10718" s="0" t="str">
        <f aca="false">IF($F10718=1,$G10718,"")</f>
        <v/>
      </c>
    </row>
    <row r="10719" customFormat="false" ht="15" hidden="false" customHeight="false" outlineLevel="0" collapsed="false">
      <c r="A10719" s="30" t="n">
        <v>1674.53125</v>
      </c>
      <c r="B10719" s="31" t="n">
        <v>15.274</v>
      </c>
      <c r="C10719" s="32" t="n">
        <f aca="false">IF($A10719="","",IF(設定!$B$21="dB",10^($B10719/20),ABS($B10719)))</f>
        <v>5.80363378204234</v>
      </c>
      <c r="D10719" s="32" t="n">
        <f aca="false">IF($A10719="","",$A10719^2)</f>
        <v>2804054.90722656</v>
      </c>
      <c r="E10719" s="32" t="n">
        <f aca="false">IF($A10719="","",IF($C10719&lt;=0,"",1/$C10719^2))</f>
        <v>0.0296893028622637</v>
      </c>
      <c r="F10719" s="33" t="n">
        <f aca="false">IF(OR(ROW()-設定!$B$30&lt;2,ROW()+設定!$B$30&gt;13701,N($A10719)&lt;=0,N(INDEX($A$2:$A$13701,MIN(13700,MAX(1,ROW()-1+設定!$B$30))))&lt;=0,$A10719&lt;設定!$B$28,$A10719&gt;設定!$B$29),0,IF(AND($C10719&gt;=MAX(INDEX($C$1:$C$13701,MAX(1,ROW()-設定!$B$24)):INDEX($C$1:$C$13701,MAX(1,ROW()-1))),$C10719&gt;MAX(INDEX($C$1:$C$13701,MIN(13701,ROW()+1)):INDEX($C$1:$C$13701,MIN(13701,ROW()+設定!$B$24))),$C10719&gt;=設定!$B$32,$C10719&gt;=MAX(MIN(INDEX($C$1:$C$13701,MAX(1,ROW()-設定!$B$26)):INDEX($C$1:$C$13701,MAX(1,ROW()-1))),MIN(INDEX($C$1:$C$13701,MIN(13701,ROW()+1)):INDEX($C$1:$C$13701,MIN(13701,ROW()+設定!$B$26))))*10^(設定!$B$27/20)),1,0))</f>
        <v>0</v>
      </c>
      <c r="G10719" s="33" t="n">
        <f aca="false">$G10718+IF($F10719=1,1,0)</f>
        <v>5</v>
      </c>
      <c r="H10719" s="0" t="str">
        <f aca="false">IF($F10719=1,$G10719,"")</f>
        <v/>
      </c>
    </row>
    <row r="10720" customFormat="false" ht="15" hidden="false" customHeight="false" outlineLevel="0" collapsed="false">
      <c r="A10720" s="30" t="n">
        <v>1674.6875</v>
      </c>
      <c r="B10720" s="31" t="n">
        <v>15.3821</v>
      </c>
      <c r="C10720" s="32" t="n">
        <f aca="false">IF($A10720="","",IF(設定!$B$21="dB",10^($B10720/20),ABS($B10720)))</f>
        <v>5.87631407845213</v>
      </c>
      <c r="D10720" s="32" t="n">
        <f aca="false">IF($A10720="","",$A10720^2)</f>
        <v>2804578.22265625</v>
      </c>
      <c r="E10720" s="32" t="n">
        <f aca="false">IF($A10720="","",IF($C10720&lt;=0,"",1/$C10720^2))</f>
        <v>0.0289594293653365</v>
      </c>
      <c r="F10720" s="33" t="n">
        <f aca="false">IF(OR(ROW()-設定!$B$30&lt;2,ROW()+設定!$B$30&gt;13701,N($A10720)&lt;=0,N(INDEX($A$2:$A$13701,MIN(13700,MAX(1,ROW()-1+設定!$B$30))))&lt;=0,$A10720&lt;設定!$B$28,$A10720&gt;設定!$B$29),0,IF(AND($C10720&gt;=MAX(INDEX($C$1:$C$13701,MAX(1,ROW()-設定!$B$24)):INDEX($C$1:$C$13701,MAX(1,ROW()-1))),$C10720&gt;MAX(INDEX($C$1:$C$13701,MIN(13701,ROW()+1)):INDEX($C$1:$C$13701,MIN(13701,ROW()+設定!$B$24))),$C10720&gt;=設定!$B$32,$C10720&gt;=MAX(MIN(INDEX($C$1:$C$13701,MAX(1,ROW()-設定!$B$26)):INDEX($C$1:$C$13701,MAX(1,ROW()-1))),MIN(INDEX($C$1:$C$13701,MIN(13701,ROW()+1)):INDEX($C$1:$C$13701,MIN(13701,ROW()+設定!$B$26))))*10^(設定!$B$27/20)),1,0))</f>
        <v>0</v>
      </c>
      <c r="G10720" s="33" t="n">
        <f aca="false">$G10719+IF($F10720=1,1,0)</f>
        <v>5</v>
      </c>
      <c r="H10720" s="0" t="str">
        <f aca="false">IF($F10720=1,$G10720,"")</f>
        <v/>
      </c>
    </row>
    <row r="10721" customFormat="false" ht="15" hidden="false" customHeight="false" outlineLevel="0" collapsed="false">
      <c r="A10721" s="30" t="n">
        <v>1674.84375</v>
      </c>
      <c r="B10721" s="31" t="n">
        <v>15.4402</v>
      </c>
      <c r="C10721" s="32" t="n">
        <f aca="false">IF($A10721="","",IF(設定!$B$21="dB",10^($B10721/20),ABS($B10721)))</f>
        <v>5.915752555423</v>
      </c>
      <c r="D10721" s="32" t="n">
        <f aca="false">IF($A10721="","",$A10721^2)</f>
        <v>2805101.58691406</v>
      </c>
      <c r="E10721" s="32" t="n">
        <f aca="false">IF($A10721="","",IF($C10721&lt;=0,"",1/$C10721^2))</f>
        <v>0.0285745894949729</v>
      </c>
      <c r="F10721" s="33" t="n">
        <f aca="false">IF(OR(ROW()-設定!$B$30&lt;2,ROW()+設定!$B$30&gt;13701,N($A10721)&lt;=0,N(INDEX($A$2:$A$13701,MIN(13700,MAX(1,ROW()-1+設定!$B$30))))&lt;=0,$A10721&lt;設定!$B$28,$A10721&gt;設定!$B$29),0,IF(AND($C10721&gt;=MAX(INDEX($C$1:$C$13701,MAX(1,ROW()-設定!$B$24)):INDEX($C$1:$C$13701,MAX(1,ROW()-1))),$C10721&gt;MAX(INDEX($C$1:$C$13701,MIN(13701,ROW()+1)):INDEX($C$1:$C$13701,MIN(13701,ROW()+設定!$B$24))),$C10721&gt;=設定!$B$32,$C10721&gt;=MAX(MIN(INDEX($C$1:$C$13701,MAX(1,ROW()-設定!$B$26)):INDEX($C$1:$C$13701,MAX(1,ROW()-1))),MIN(INDEX($C$1:$C$13701,MIN(13701,ROW()+1)):INDEX($C$1:$C$13701,MIN(13701,ROW()+設定!$B$26))))*10^(設定!$B$27/20)),1,0))</f>
        <v>0</v>
      </c>
      <c r="G10721" s="33" t="n">
        <f aca="false">$G10720+IF($F10721=1,1,0)</f>
        <v>5</v>
      </c>
      <c r="H10721" s="0" t="str">
        <f aca="false">IF($F10721=1,$G10721,"")</f>
        <v/>
      </c>
    </row>
    <row r="10722" customFormat="false" ht="15" hidden="false" customHeight="false" outlineLevel="0" collapsed="false">
      <c r="A10722" s="30" t="n">
        <v>1675</v>
      </c>
      <c r="B10722" s="31" t="n">
        <v>15.3874</v>
      </c>
      <c r="C10722" s="32" t="n">
        <f aca="false">IF($A10722="","",IF(設定!$B$21="dB",10^($B10722/20),ABS($B10722)))</f>
        <v>5.87990081162401</v>
      </c>
      <c r="D10722" s="32" t="n">
        <f aca="false">IF($A10722="","",$A10722^2)</f>
        <v>2805625</v>
      </c>
      <c r="E10722" s="32" t="n">
        <f aca="false">IF($A10722="","",IF($C10722&lt;=0,"",1/$C10722^2))</f>
        <v>0.0289241096995621</v>
      </c>
      <c r="F10722" s="33" t="n">
        <f aca="false">IF(OR(ROW()-設定!$B$30&lt;2,ROW()+設定!$B$30&gt;13701,N($A10722)&lt;=0,N(INDEX($A$2:$A$13701,MIN(13700,MAX(1,ROW()-1+設定!$B$30))))&lt;=0,$A10722&lt;設定!$B$28,$A10722&gt;設定!$B$29),0,IF(AND($C10722&gt;=MAX(INDEX($C$1:$C$13701,MAX(1,ROW()-設定!$B$24)):INDEX($C$1:$C$13701,MAX(1,ROW()-1))),$C10722&gt;MAX(INDEX($C$1:$C$13701,MIN(13701,ROW()+1)):INDEX($C$1:$C$13701,MIN(13701,ROW()+設定!$B$24))),$C10722&gt;=設定!$B$32,$C10722&gt;=MAX(MIN(INDEX($C$1:$C$13701,MAX(1,ROW()-設定!$B$26)):INDEX($C$1:$C$13701,MAX(1,ROW()-1))),MIN(INDEX($C$1:$C$13701,MIN(13701,ROW()+1)):INDEX($C$1:$C$13701,MIN(13701,ROW()+設定!$B$26))))*10^(設定!$B$27/20)),1,0))</f>
        <v>0</v>
      </c>
      <c r="G10722" s="33" t="n">
        <f aca="false">$G10721+IF($F10722=1,1,0)</f>
        <v>5</v>
      </c>
      <c r="H10722" s="0" t="str">
        <f aca="false">IF($F10722=1,$G10722,"")</f>
        <v/>
      </c>
    </row>
    <row r="10723" customFormat="false" ht="15" hidden="false" customHeight="false" outlineLevel="0" collapsed="false">
      <c r="A10723" s="30" t="n">
        <v>1675.15625</v>
      </c>
      <c r="B10723" s="31" t="n">
        <v>15.4115</v>
      </c>
      <c r="C10723" s="32" t="n">
        <f aca="false">IF($A10723="","",IF(設定!$B$21="dB",10^($B10723/20),ABS($B10723)))</f>
        <v>5.89623792695435</v>
      </c>
      <c r="D10723" s="32" t="n">
        <f aca="false">IF($A10723="","",$A10723^2)</f>
        <v>2806148.46191406</v>
      </c>
      <c r="E10723" s="32" t="n">
        <f aca="false">IF($A10723="","",IF($C10723&lt;=0,"",1/$C10723^2))</f>
        <v>0.0287640476813778</v>
      </c>
      <c r="F10723" s="33" t="n">
        <f aca="false">IF(OR(ROW()-設定!$B$30&lt;2,ROW()+設定!$B$30&gt;13701,N($A10723)&lt;=0,N(INDEX($A$2:$A$13701,MIN(13700,MAX(1,ROW()-1+設定!$B$30))))&lt;=0,$A10723&lt;設定!$B$28,$A10723&gt;設定!$B$29),0,IF(AND($C10723&gt;=MAX(INDEX($C$1:$C$13701,MAX(1,ROW()-設定!$B$24)):INDEX($C$1:$C$13701,MAX(1,ROW()-1))),$C10723&gt;MAX(INDEX($C$1:$C$13701,MIN(13701,ROW()+1)):INDEX($C$1:$C$13701,MIN(13701,ROW()+設定!$B$24))),$C10723&gt;=設定!$B$32,$C10723&gt;=MAX(MIN(INDEX($C$1:$C$13701,MAX(1,ROW()-設定!$B$26)):INDEX($C$1:$C$13701,MAX(1,ROW()-1))),MIN(INDEX($C$1:$C$13701,MIN(13701,ROW()+1)):INDEX($C$1:$C$13701,MIN(13701,ROW()+設定!$B$26))))*10^(設定!$B$27/20)),1,0))</f>
        <v>0</v>
      </c>
      <c r="G10723" s="33" t="n">
        <f aca="false">$G10722+IF($F10723=1,1,0)</f>
        <v>5</v>
      </c>
      <c r="H10723" s="0" t="str">
        <f aca="false">IF($F10723=1,$G10723,"")</f>
        <v/>
      </c>
    </row>
    <row r="10724" customFormat="false" ht="15" hidden="false" customHeight="false" outlineLevel="0" collapsed="false">
      <c r="A10724" s="30" t="n">
        <v>1675.3125</v>
      </c>
      <c r="B10724" s="31" t="n">
        <v>15.6297</v>
      </c>
      <c r="C10724" s="32" t="n">
        <f aca="false">IF($A10724="","",IF(設定!$B$21="dB",10^($B10724/20),ABS($B10724)))</f>
        <v>6.04623468029354</v>
      </c>
      <c r="D10724" s="32" t="n">
        <f aca="false">IF($A10724="","",$A10724^2)</f>
        <v>2806671.97265625</v>
      </c>
      <c r="E10724" s="32" t="n">
        <f aca="false">IF($A10724="","",IF($C10724&lt;=0,"",1/$C10724^2))</f>
        <v>0.0273545767850265</v>
      </c>
      <c r="F10724" s="33" t="n">
        <f aca="false">IF(OR(ROW()-設定!$B$30&lt;2,ROW()+設定!$B$30&gt;13701,N($A10724)&lt;=0,N(INDEX($A$2:$A$13701,MIN(13700,MAX(1,ROW()-1+設定!$B$30))))&lt;=0,$A10724&lt;設定!$B$28,$A10724&gt;設定!$B$29),0,IF(AND($C10724&gt;=MAX(INDEX($C$1:$C$13701,MAX(1,ROW()-設定!$B$24)):INDEX($C$1:$C$13701,MAX(1,ROW()-1))),$C10724&gt;MAX(INDEX($C$1:$C$13701,MIN(13701,ROW()+1)):INDEX($C$1:$C$13701,MIN(13701,ROW()+設定!$B$24))),$C10724&gt;=設定!$B$32,$C10724&gt;=MAX(MIN(INDEX($C$1:$C$13701,MAX(1,ROW()-設定!$B$26)):INDEX($C$1:$C$13701,MAX(1,ROW()-1))),MIN(INDEX($C$1:$C$13701,MIN(13701,ROW()+1)):INDEX($C$1:$C$13701,MIN(13701,ROW()+設定!$B$26))))*10^(設定!$B$27/20)),1,0))</f>
        <v>0</v>
      </c>
      <c r="G10724" s="33" t="n">
        <f aca="false">$G10723+IF($F10724=1,1,0)</f>
        <v>5</v>
      </c>
      <c r="H10724" s="0" t="str">
        <f aca="false">IF($F10724=1,$G10724,"")</f>
        <v/>
      </c>
    </row>
    <row r="10725" customFormat="false" ht="15" hidden="false" customHeight="false" outlineLevel="0" collapsed="false">
      <c r="A10725" s="30" t="n">
        <v>1675.46875</v>
      </c>
      <c r="B10725" s="31" t="n">
        <v>15.4639</v>
      </c>
      <c r="C10725" s="32" t="n">
        <f aca="false">IF($A10725="","",IF(設定!$B$21="dB",10^($B10725/20),ABS($B10725)))</f>
        <v>5.93191610254864</v>
      </c>
      <c r="D10725" s="32" t="n">
        <f aca="false">IF($A10725="","",$A10725^2)</f>
        <v>2807195.53222656</v>
      </c>
      <c r="E10725" s="32" t="n">
        <f aca="false">IF($A10725="","",IF($C10725&lt;=0,"",1/$C10725^2))</f>
        <v>0.0284190790465799</v>
      </c>
      <c r="F10725" s="33" t="n">
        <f aca="false">IF(OR(ROW()-設定!$B$30&lt;2,ROW()+設定!$B$30&gt;13701,N($A10725)&lt;=0,N(INDEX($A$2:$A$13701,MIN(13700,MAX(1,ROW()-1+設定!$B$30))))&lt;=0,$A10725&lt;設定!$B$28,$A10725&gt;設定!$B$29),0,IF(AND($C10725&gt;=MAX(INDEX($C$1:$C$13701,MAX(1,ROW()-設定!$B$24)):INDEX($C$1:$C$13701,MAX(1,ROW()-1))),$C10725&gt;MAX(INDEX($C$1:$C$13701,MIN(13701,ROW()+1)):INDEX($C$1:$C$13701,MIN(13701,ROW()+設定!$B$24))),$C10725&gt;=設定!$B$32,$C10725&gt;=MAX(MIN(INDEX($C$1:$C$13701,MAX(1,ROW()-設定!$B$26)):INDEX($C$1:$C$13701,MAX(1,ROW()-1))),MIN(INDEX($C$1:$C$13701,MIN(13701,ROW()+1)):INDEX($C$1:$C$13701,MIN(13701,ROW()+設定!$B$26))))*10^(設定!$B$27/20)),1,0))</f>
        <v>0</v>
      </c>
      <c r="G10725" s="33" t="n">
        <f aca="false">$G10724+IF($F10725=1,1,0)</f>
        <v>5</v>
      </c>
      <c r="H10725" s="0" t="str">
        <f aca="false">IF($F10725=1,$G10725,"")</f>
        <v/>
      </c>
    </row>
    <row r="10726" customFormat="false" ht="15" hidden="false" customHeight="false" outlineLevel="0" collapsed="false">
      <c r="A10726" s="30" t="n">
        <v>1675.625</v>
      </c>
      <c r="B10726" s="31" t="n">
        <v>15.5665</v>
      </c>
      <c r="C10726" s="32" t="n">
        <f aca="false">IF($A10726="","",IF(設定!$B$21="dB",10^($B10726/20),ABS($B10726)))</f>
        <v>6.00240091989913</v>
      </c>
      <c r="D10726" s="32" t="n">
        <f aca="false">IF($A10726="","",$A10726^2)</f>
        <v>2807719.140625</v>
      </c>
      <c r="E10726" s="32" t="n">
        <f aca="false">IF($A10726="","",IF($C10726&lt;=0,"",1/$C10726^2))</f>
        <v>0.0277555603744116</v>
      </c>
      <c r="F10726" s="33" t="n">
        <f aca="false">IF(OR(ROW()-設定!$B$30&lt;2,ROW()+設定!$B$30&gt;13701,N($A10726)&lt;=0,N(INDEX($A$2:$A$13701,MIN(13700,MAX(1,ROW()-1+設定!$B$30))))&lt;=0,$A10726&lt;設定!$B$28,$A10726&gt;設定!$B$29),0,IF(AND($C10726&gt;=MAX(INDEX($C$1:$C$13701,MAX(1,ROW()-設定!$B$24)):INDEX($C$1:$C$13701,MAX(1,ROW()-1))),$C10726&gt;MAX(INDEX($C$1:$C$13701,MIN(13701,ROW()+1)):INDEX($C$1:$C$13701,MIN(13701,ROW()+設定!$B$24))),$C10726&gt;=設定!$B$32,$C10726&gt;=MAX(MIN(INDEX($C$1:$C$13701,MAX(1,ROW()-設定!$B$26)):INDEX($C$1:$C$13701,MAX(1,ROW()-1))),MIN(INDEX($C$1:$C$13701,MIN(13701,ROW()+1)):INDEX($C$1:$C$13701,MIN(13701,ROW()+設定!$B$26))))*10^(設定!$B$27/20)),1,0))</f>
        <v>0</v>
      </c>
      <c r="G10726" s="33" t="n">
        <f aca="false">$G10725+IF($F10726=1,1,0)</f>
        <v>5</v>
      </c>
      <c r="H10726" s="0" t="str">
        <f aca="false">IF($F10726=1,$G10726,"")</f>
        <v/>
      </c>
    </row>
    <row r="10727" customFormat="false" ht="15" hidden="false" customHeight="false" outlineLevel="0" collapsed="false">
      <c r="A10727" s="30" t="n">
        <v>1675.78125</v>
      </c>
      <c r="B10727" s="31" t="n">
        <v>15.5377</v>
      </c>
      <c r="C10727" s="32" t="n">
        <f aca="false">IF($A10727="","",IF(設定!$B$21="dB",10^($B10727/20),ABS($B10727)))</f>
        <v>5.98253158271961</v>
      </c>
      <c r="D10727" s="32" t="n">
        <f aca="false">IF($A10727="","",$A10727^2)</f>
        <v>2808242.79785156</v>
      </c>
      <c r="E10727" s="32" t="n">
        <f aca="false">IF($A10727="","",IF($C10727&lt;=0,"",1/$C10727^2))</f>
        <v>0.0279402314897812</v>
      </c>
      <c r="F10727" s="33" t="n">
        <f aca="false">IF(OR(ROW()-設定!$B$30&lt;2,ROW()+設定!$B$30&gt;13701,N($A10727)&lt;=0,N(INDEX($A$2:$A$13701,MIN(13700,MAX(1,ROW()-1+設定!$B$30))))&lt;=0,$A10727&lt;設定!$B$28,$A10727&gt;設定!$B$29),0,IF(AND($C10727&gt;=MAX(INDEX($C$1:$C$13701,MAX(1,ROW()-設定!$B$24)):INDEX($C$1:$C$13701,MAX(1,ROW()-1))),$C10727&gt;MAX(INDEX($C$1:$C$13701,MIN(13701,ROW()+1)):INDEX($C$1:$C$13701,MIN(13701,ROW()+設定!$B$24))),$C10727&gt;=設定!$B$32,$C10727&gt;=MAX(MIN(INDEX($C$1:$C$13701,MAX(1,ROW()-設定!$B$26)):INDEX($C$1:$C$13701,MAX(1,ROW()-1))),MIN(INDEX($C$1:$C$13701,MIN(13701,ROW()+1)):INDEX($C$1:$C$13701,MIN(13701,ROW()+設定!$B$26))))*10^(設定!$B$27/20)),1,0))</f>
        <v>0</v>
      </c>
      <c r="G10727" s="33" t="n">
        <f aca="false">$G10726+IF($F10727=1,1,0)</f>
        <v>5</v>
      </c>
      <c r="H10727" s="0" t="str">
        <f aca="false">IF($F10727=1,$G10727,"")</f>
        <v/>
      </c>
    </row>
    <row r="10728" customFormat="false" ht="15" hidden="false" customHeight="false" outlineLevel="0" collapsed="false">
      <c r="A10728" s="30" t="n">
        <v>1675.9375</v>
      </c>
      <c r="B10728" s="31" t="n">
        <v>15.5086</v>
      </c>
      <c r="C10728" s="32" t="n">
        <f aca="false">IF($A10728="","",IF(設定!$B$21="dB",10^($B10728/20),ABS($B10728)))</f>
        <v>5.96252207587463</v>
      </c>
      <c r="D10728" s="32" t="n">
        <f aca="false">IF($A10728="","",$A10728^2)</f>
        <v>2808766.50390625</v>
      </c>
      <c r="E10728" s="32" t="n">
        <f aca="false">IF($A10728="","",IF($C10728&lt;=0,"",1/$C10728^2))</f>
        <v>0.0281280742624798</v>
      </c>
      <c r="F10728" s="33" t="n">
        <f aca="false">IF(OR(ROW()-設定!$B$30&lt;2,ROW()+設定!$B$30&gt;13701,N($A10728)&lt;=0,N(INDEX($A$2:$A$13701,MIN(13700,MAX(1,ROW()-1+設定!$B$30))))&lt;=0,$A10728&lt;設定!$B$28,$A10728&gt;設定!$B$29),0,IF(AND($C10728&gt;=MAX(INDEX($C$1:$C$13701,MAX(1,ROW()-設定!$B$24)):INDEX($C$1:$C$13701,MAX(1,ROW()-1))),$C10728&gt;MAX(INDEX($C$1:$C$13701,MIN(13701,ROW()+1)):INDEX($C$1:$C$13701,MIN(13701,ROW()+設定!$B$24))),$C10728&gt;=設定!$B$32,$C10728&gt;=MAX(MIN(INDEX($C$1:$C$13701,MAX(1,ROW()-設定!$B$26)):INDEX($C$1:$C$13701,MAX(1,ROW()-1))),MIN(INDEX($C$1:$C$13701,MIN(13701,ROW()+1)):INDEX($C$1:$C$13701,MIN(13701,ROW()+設定!$B$26))))*10^(設定!$B$27/20)),1,0))</f>
        <v>0</v>
      </c>
      <c r="G10728" s="33" t="n">
        <f aca="false">$G10727+IF($F10728=1,1,0)</f>
        <v>5</v>
      </c>
      <c r="H10728" s="0" t="str">
        <f aca="false">IF($F10728=1,$G10728,"")</f>
        <v/>
      </c>
    </row>
    <row r="10729" customFormat="false" ht="15" hidden="false" customHeight="false" outlineLevel="0" collapsed="false">
      <c r="A10729" s="30" t="n">
        <v>1676.09375</v>
      </c>
      <c r="B10729" s="31" t="n">
        <v>15.4661</v>
      </c>
      <c r="C10729" s="32" t="n">
        <f aca="false">IF($A10729="","",IF(設定!$B$21="dB",10^($B10729/20),ABS($B10729)))</f>
        <v>5.93341875441469</v>
      </c>
      <c r="D10729" s="32" t="n">
        <f aca="false">IF($A10729="","",$A10729^2)</f>
        <v>2809290.25878906</v>
      </c>
      <c r="E10729" s="32" t="n">
        <f aca="false">IF($A10729="","",IF($C10729&lt;=0,"",1/$C10729^2))</f>
        <v>0.0284046864757915</v>
      </c>
      <c r="F10729" s="33" t="n">
        <f aca="false">IF(OR(ROW()-設定!$B$30&lt;2,ROW()+設定!$B$30&gt;13701,N($A10729)&lt;=0,N(INDEX($A$2:$A$13701,MIN(13700,MAX(1,ROW()-1+設定!$B$30))))&lt;=0,$A10729&lt;設定!$B$28,$A10729&gt;設定!$B$29),0,IF(AND($C10729&gt;=MAX(INDEX($C$1:$C$13701,MAX(1,ROW()-設定!$B$24)):INDEX($C$1:$C$13701,MAX(1,ROW()-1))),$C10729&gt;MAX(INDEX($C$1:$C$13701,MIN(13701,ROW()+1)):INDEX($C$1:$C$13701,MIN(13701,ROW()+設定!$B$24))),$C10729&gt;=設定!$B$32,$C10729&gt;=MAX(MIN(INDEX($C$1:$C$13701,MAX(1,ROW()-設定!$B$26)):INDEX($C$1:$C$13701,MAX(1,ROW()-1))),MIN(INDEX($C$1:$C$13701,MIN(13701,ROW()+1)):INDEX($C$1:$C$13701,MIN(13701,ROW()+設定!$B$26))))*10^(設定!$B$27/20)),1,0))</f>
        <v>0</v>
      </c>
      <c r="G10729" s="33" t="n">
        <f aca="false">$G10728+IF($F10729=1,1,0)</f>
        <v>5</v>
      </c>
      <c r="H10729" s="0" t="str">
        <f aca="false">IF($F10729=1,$G10729,"")</f>
        <v/>
      </c>
    </row>
    <row r="10730" customFormat="false" ht="15" hidden="false" customHeight="false" outlineLevel="0" collapsed="false">
      <c r="A10730" s="30" t="n">
        <v>1676.25</v>
      </c>
      <c r="B10730" s="31" t="n">
        <v>15.6015</v>
      </c>
      <c r="C10730" s="32" t="n">
        <f aca="false">IF($A10730="","",IF(設定!$B$21="dB",10^($B10730/20),ABS($B10730)))</f>
        <v>6.02663653414036</v>
      </c>
      <c r="D10730" s="32" t="n">
        <f aca="false">IF($A10730="","",$A10730^2)</f>
        <v>2809814.0625</v>
      </c>
      <c r="E10730" s="32" t="n">
        <f aca="false">IF($A10730="","",IF($C10730&lt;=0,"",1/$C10730^2))</f>
        <v>0.027532775907057</v>
      </c>
      <c r="F10730" s="33" t="n">
        <f aca="false">IF(OR(ROW()-設定!$B$30&lt;2,ROW()+設定!$B$30&gt;13701,N($A10730)&lt;=0,N(INDEX($A$2:$A$13701,MIN(13700,MAX(1,ROW()-1+設定!$B$30))))&lt;=0,$A10730&lt;設定!$B$28,$A10730&gt;設定!$B$29),0,IF(AND($C10730&gt;=MAX(INDEX($C$1:$C$13701,MAX(1,ROW()-設定!$B$24)):INDEX($C$1:$C$13701,MAX(1,ROW()-1))),$C10730&gt;MAX(INDEX($C$1:$C$13701,MIN(13701,ROW()+1)):INDEX($C$1:$C$13701,MIN(13701,ROW()+設定!$B$24))),$C10730&gt;=設定!$B$32,$C10730&gt;=MAX(MIN(INDEX($C$1:$C$13701,MAX(1,ROW()-設定!$B$26)):INDEX($C$1:$C$13701,MAX(1,ROW()-1))),MIN(INDEX($C$1:$C$13701,MIN(13701,ROW()+1)):INDEX($C$1:$C$13701,MIN(13701,ROW()+設定!$B$26))))*10^(設定!$B$27/20)),1,0))</f>
        <v>0</v>
      </c>
      <c r="G10730" s="33" t="n">
        <f aca="false">$G10729+IF($F10730=1,1,0)</f>
        <v>5</v>
      </c>
      <c r="H10730" s="0" t="str">
        <f aca="false">IF($F10730=1,$G10730,"")</f>
        <v/>
      </c>
    </row>
    <row r="10731" customFormat="false" ht="15" hidden="false" customHeight="false" outlineLevel="0" collapsed="false">
      <c r="A10731" s="30" t="n">
        <v>1676.40625</v>
      </c>
      <c r="B10731" s="31" t="n">
        <v>15.6001</v>
      </c>
      <c r="C10731" s="32" t="n">
        <f aca="false">IF($A10731="","",IF(設定!$B$21="dB",10^($B10731/20),ABS($B10731)))</f>
        <v>6.02566523337894</v>
      </c>
      <c r="D10731" s="32" t="n">
        <f aca="false">IF($A10731="","",$A10731^2)</f>
        <v>2810337.91503906</v>
      </c>
      <c r="E10731" s="32" t="n">
        <f aca="false">IF($A10731="","",IF($C10731&lt;=0,"",1/$C10731^2))</f>
        <v>0.0275416528560874</v>
      </c>
      <c r="F10731" s="33" t="n">
        <f aca="false">IF(OR(ROW()-設定!$B$30&lt;2,ROW()+設定!$B$30&gt;13701,N($A10731)&lt;=0,N(INDEX($A$2:$A$13701,MIN(13700,MAX(1,ROW()-1+設定!$B$30))))&lt;=0,$A10731&lt;設定!$B$28,$A10731&gt;設定!$B$29),0,IF(AND($C10731&gt;=MAX(INDEX($C$1:$C$13701,MAX(1,ROW()-設定!$B$24)):INDEX($C$1:$C$13701,MAX(1,ROW()-1))),$C10731&gt;MAX(INDEX($C$1:$C$13701,MIN(13701,ROW()+1)):INDEX($C$1:$C$13701,MIN(13701,ROW()+設定!$B$24))),$C10731&gt;=設定!$B$32,$C10731&gt;=MAX(MIN(INDEX($C$1:$C$13701,MAX(1,ROW()-設定!$B$26)):INDEX($C$1:$C$13701,MAX(1,ROW()-1))),MIN(INDEX($C$1:$C$13701,MIN(13701,ROW()+1)):INDEX($C$1:$C$13701,MIN(13701,ROW()+設定!$B$26))))*10^(設定!$B$27/20)),1,0))</f>
        <v>0</v>
      </c>
      <c r="G10731" s="33" t="n">
        <f aca="false">$G10730+IF($F10731=1,1,0)</f>
        <v>5</v>
      </c>
      <c r="H10731" s="0" t="str">
        <f aca="false">IF($F10731=1,$G10731,"")</f>
        <v/>
      </c>
    </row>
    <row r="10732" customFormat="false" ht="15" hidden="false" customHeight="false" outlineLevel="0" collapsed="false">
      <c r="A10732" s="30" t="n">
        <v>1676.5625</v>
      </c>
      <c r="B10732" s="31" t="n">
        <v>15.8077</v>
      </c>
      <c r="C10732" s="32" t="n">
        <f aca="false">IF($A10732="","",IF(設定!$B$21="dB",10^($B10732/20),ABS($B10732)))</f>
        <v>6.1714185276302</v>
      </c>
      <c r="D10732" s="32" t="n">
        <f aca="false">IF($A10732="","",$A10732^2)</f>
        <v>2810861.81640625</v>
      </c>
      <c r="E10732" s="32" t="n">
        <f aca="false">IF($A10732="","",IF($C10732&lt;=0,"",1/$C10732^2))</f>
        <v>0.0262560868335195</v>
      </c>
      <c r="F10732" s="33" t="n">
        <f aca="false">IF(OR(ROW()-設定!$B$30&lt;2,ROW()+設定!$B$30&gt;13701,N($A10732)&lt;=0,N(INDEX($A$2:$A$13701,MIN(13700,MAX(1,ROW()-1+設定!$B$30))))&lt;=0,$A10732&lt;設定!$B$28,$A10732&gt;設定!$B$29),0,IF(AND($C10732&gt;=MAX(INDEX($C$1:$C$13701,MAX(1,ROW()-設定!$B$24)):INDEX($C$1:$C$13701,MAX(1,ROW()-1))),$C10732&gt;MAX(INDEX($C$1:$C$13701,MIN(13701,ROW()+1)):INDEX($C$1:$C$13701,MIN(13701,ROW()+設定!$B$24))),$C10732&gt;=設定!$B$32,$C10732&gt;=MAX(MIN(INDEX($C$1:$C$13701,MAX(1,ROW()-設定!$B$26)):INDEX($C$1:$C$13701,MAX(1,ROW()-1))),MIN(INDEX($C$1:$C$13701,MIN(13701,ROW()+1)):INDEX($C$1:$C$13701,MIN(13701,ROW()+設定!$B$26))))*10^(設定!$B$27/20)),1,0))</f>
        <v>0</v>
      </c>
      <c r="G10732" s="33" t="n">
        <f aca="false">$G10731+IF($F10732=1,1,0)</f>
        <v>5</v>
      </c>
      <c r="H10732" s="0" t="str">
        <f aca="false">IF($F10732=1,$G10732,"")</f>
        <v/>
      </c>
    </row>
    <row r="10733" customFormat="false" ht="15" hidden="false" customHeight="false" outlineLevel="0" collapsed="false">
      <c r="A10733" s="30" t="n">
        <v>1676.71875</v>
      </c>
      <c r="B10733" s="31" t="n">
        <v>15.623</v>
      </c>
      <c r="C10733" s="32" t="n">
        <f aca="false">IF($A10733="","",IF(設定!$B$21="dB",10^($B10733/20),ABS($B10733)))</f>
        <v>6.04157261870502</v>
      </c>
      <c r="D10733" s="32" t="n">
        <f aca="false">IF($A10733="","",$A10733^2)</f>
        <v>2811385.76660156</v>
      </c>
      <c r="E10733" s="32" t="n">
        <f aca="false">IF($A10733="","",IF($C10733&lt;=0,"",1/$C10733^2))</f>
        <v>0.0273968101353102</v>
      </c>
      <c r="F10733" s="33" t="n">
        <f aca="false">IF(OR(ROW()-設定!$B$30&lt;2,ROW()+設定!$B$30&gt;13701,N($A10733)&lt;=0,N(INDEX($A$2:$A$13701,MIN(13700,MAX(1,ROW()-1+設定!$B$30))))&lt;=0,$A10733&lt;設定!$B$28,$A10733&gt;設定!$B$29),0,IF(AND($C10733&gt;=MAX(INDEX($C$1:$C$13701,MAX(1,ROW()-設定!$B$24)):INDEX($C$1:$C$13701,MAX(1,ROW()-1))),$C10733&gt;MAX(INDEX($C$1:$C$13701,MIN(13701,ROW()+1)):INDEX($C$1:$C$13701,MIN(13701,ROW()+設定!$B$24))),$C10733&gt;=設定!$B$32,$C10733&gt;=MAX(MIN(INDEX($C$1:$C$13701,MAX(1,ROW()-設定!$B$26)):INDEX($C$1:$C$13701,MAX(1,ROW()-1))),MIN(INDEX($C$1:$C$13701,MIN(13701,ROW()+1)):INDEX($C$1:$C$13701,MIN(13701,ROW()+設定!$B$26))))*10^(設定!$B$27/20)),1,0))</f>
        <v>0</v>
      </c>
      <c r="G10733" s="33" t="n">
        <f aca="false">$G10732+IF($F10733=1,1,0)</f>
        <v>5</v>
      </c>
      <c r="H10733" s="0" t="str">
        <f aca="false">IF($F10733=1,$G10733,"")</f>
        <v/>
      </c>
    </row>
    <row r="10734" customFormat="false" ht="15" hidden="false" customHeight="false" outlineLevel="0" collapsed="false">
      <c r="A10734" s="30" t="n">
        <v>1676.875</v>
      </c>
      <c r="B10734" s="31" t="n">
        <v>15.7318</v>
      </c>
      <c r="C10734" s="32" t="n">
        <f aca="false">IF($A10734="","",IF(設定!$B$21="dB",10^($B10734/20),ABS($B10734)))</f>
        <v>6.11772569074975</v>
      </c>
      <c r="D10734" s="32" t="n">
        <f aca="false">IF($A10734="","",$A10734^2)</f>
        <v>2811909.765625</v>
      </c>
      <c r="E10734" s="32" t="n">
        <f aca="false">IF($A10734="","",IF($C10734&lt;=0,"",1/$C10734^2))</f>
        <v>0.0267189876977031</v>
      </c>
      <c r="F10734" s="33" t="n">
        <f aca="false">IF(OR(ROW()-設定!$B$30&lt;2,ROW()+設定!$B$30&gt;13701,N($A10734)&lt;=0,N(INDEX($A$2:$A$13701,MIN(13700,MAX(1,ROW()-1+設定!$B$30))))&lt;=0,$A10734&lt;設定!$B$28,$A10734&gt;設定!$B$29),0,IF(AND($C10734&gt;=MAX(INDEX($C$1:$C$13701,MAX(1,ROW()-設定!$B$24)):INDEX($C$1:$C$13701,MAX(1,ROW()-1))),$C10734&gt;MAX(INDEX($C$1:$C$13701,MIN(13701,ROW()+1)):INDEX($C$1:$C$13701,MIN(13701,ROW()+設定!$B$24))),$C10734&gt;=設定!$B$32,$C10734&gt;=MAX(MIN(INDEX($C$1:$C$13701,MAX(1,ROW()-設定!$B$26)):INDEX($C$1:$C$13701,MAX(1,ROW()-1))),MIN(INDEX($C$1:$C$13701,MIN(13701,ROW()+1)):INDEX($C$1:$C$13701,MIN(13701,ROW()+設定!$B$26))))*10^(設定!$B$27/20)),1,0))</f>
        <v>0</v>
      </c>
      <c r="G10734" s="33" t="n">
        <f aca="false">$G10733+IF($F10734=1,1,0)</f>
        <v>5</v>
      </c>
      <c r="H10734" s="0" t="str">
        <f aca="false">IF($F10734=1,$G10734,"")</f>
        <v/>
      </c>
    </row>
    <row r="10735" customFormat="false" ht="15" hidden="false" customHeight="false" outlineLevel="0" collapsed="false">
      <c r="A10735" s="30" t="n">
        <v>1677.03125</v>
      </c>
      <c r="B10735" s="31" t="n">
        <v>15.8747</v>
      </c>
      <c r="C10735" s="32" t="n">
        <f aca="false">IF($A10735="","",IF(設定!$B$21="dB",10^($B10735/20),ABS($B10735)))</f>
        <v>6.21920682664425</v>
      </c>
      <c r="D10735" s="32" t="n">
        <f aca="false">IF($A10735="","",$A10735^2)</f>
        <v>2812433.81347656</v>
      </c>
      <c r="E10735" s="32" t="n">
        <f aca="false">IF($A10735="","",IF($C10735&lt;=0,"",1/$C10735^2))</f>
        <v>0.0258541342742643</v>
      </c>
      <c r="F10735" s="33" t="n">
        <f aca="false">IF(OR(ROW()-設定!$B$30&lt;2,ROW()+設定!$B$30&gt;13701,N($A10735)&lt;=0,N(INDEX($A$2:$A$13701,MIN(13700,MAX(1,ROW()-1+設定!$B$30))))&lt;=0,$A10735&lt;設定!$B$28,$A10735&gt;設定!$B$29),0,IF(AND($C10735&gt;=MAX(INDEX($C$1:$C$13701,MAX(1,ROW()-設定!$B$24)):INDEX($C$1:$C$13701,MAX(1,ROW()-1))),$C10735&gt;MAX(INDEX($C$1:$C$13701,MIN(13701,ROW()+1)):INDEX($C$1:$C$13701,MIN(13701,ROW()+設定!$B$24))),$C10735&gt;=設定!$B$32,$C10735&gt;=MAX(MIN(INDEX($C$1:$C$13701,MAX(1,ROW()-設定!$B$26)):INDEX($C$1:$C$13701,MAX(1,ROW()-1))),MIN(INDEX($C$1:$C$13701,MIN(13701,ROW()+1)):INDEX($C$1:$C$13701,MIN(13701,ROW()+設定!$B$26))))*10^(設定!$B$27/20)),1,0))</f>
        <v>0</v>
      </c>
      <c r="G10735" s="33" t="n">
        <f aca="false">$G10734+IF($F10735=1,1,0)</f>
        <v>5</v>
      </c>
      <c r="H10735" s="0" t="str">
        <f aca="false">IF($F10735=1,$G10735,"")</f>
        <v/>
      </c>
    </row>
    <row r="10736" customFormat="false" ht="15" hidden="false" customHeight="false" outlineLevel="0" collapsed="false">
      <c r="A10736" s="30" t="n">
        <v>1677.1875</v>
      </c>
      <c r="B10736" s="31" t="n">
        <v>15.8223</v>
      </c>
      <c r="C10736" s="32" t="n">
        <f aca="false">IF($A10736="","",IF(設定!$B$21="dB",10^($B10736/20),ABS($B10736)))</f>
        <v>6.18180070872514</v>
      </c>
      <c r="D10736" s="32" t="n">
        <f aca="false">IF($A10736="","",$A10736^2)</f>
        <v>2812957.91015625</v>
      </c>
      <c r="E10736" s="32" t="n">
        <f aca="false">IF($A10736="","",IF($C10736&lt;=0,"",1/$C10736^2))</f>
        <v>0.0261679679980756</v>
      </c>
      <c r="F10736" s="33" t="n">
        <f aca="false">IF(OR(ROW()-設定!$B$30&lt;2,ROW()+設定!$B$30&gt;13701,N($A10736)&lt;=0,N(INDEX($A$2:$A$13701,MIN(13700,MAX(1,ROW()-1+設定!$B$30))))&lt;=0,$A10736&lt;設定!$B$28,$A10736&gt;設定!$B$29),0,IF(AND($C10736&gt;=MAX(INDEX($C$1:$C$13701,MAX(1,ROW()-設定!$B$24)):INDEX($C$1:$C$13701,MAX(1,ROW()-1))),$C10736&gt;MAX(INDEX($C$1:$C$13701,MIN(13701,ROW()+1)):INDEX($C$1:$C$13701,MIN(13701,ROW()+設定!$B$24))),$C10736&gt;=設定!$B$32,$C10736&gt;=MAX(MIN(INDEX($C$1:$C$13701,MAX(1,ROW()-設定!$B$26)):INDEX($C$1:$C$13701,MAX(1,ROW()-1))),MIN(INDEX($C$1:$C$13701,MIN(13701,ROW()+1)):INDEX($C$1:$C$13701,MIN(13701,ROW()+設定!$B$26))))*10^(設定!$B$27/20)),1,0))</f>
        <v>0</v>
      </c>
      <c r="G10736" s="33" t="n">
        <f aca="false">$G10735+IF($F10736=1,1,0)</f>
        <v>5</v>
      </c>
      <c r="H10736" s="0" t="str">
        <f aca="false">IF($F10736=1,$G10736,"")</f>
        <v/>
      </c>
    </row>
    <row r="10737" customFormat="false" ht="15" hidden="false" customHeight="false" outlineLevel="0" collapsed="false">
      <c r="A10737" s="30" t="n">
        <v>1677.34375</v>
      </c>
      <c r="B10737" s="31" t="n">
        <v>15.9163</v>
      </c>
      <c r="C10737" s="32" t="n">
        <f aca="false">IF($A10737="","",IF(設定!$B$21="dB",10^($B10737/20),ABS($B10737)))</f>
        <v>6.24906439524015</v>
      </c>
      <c r="D10737" s="32" t="n">
        <f aca="false">IF($A10737="","",$A10737^2)</f>
        <v>2813482.05566406</v>
      </c>
      <c r="E10737" s="32" t="n">
        <f aca="false">IF($A10737="","",IF($C10737&lt;=0,"",1/$C10737^2))</f>
        <v>0.0256076661955567</v>
      </c>
      <c r="F10737" s="33" t="n">
        <f aca="false">IF(OR(ROW()-設定!$B$30&lt;2,ROW()+設定!$B$30&gt;13701,N($A10737)&lt;=0,N(INDEX($A$2:$A$13701,MIN(13700,MAX(1,ROW()-1+設定!$B$30))))&lt;=0,$A10737&lt;設定!$B$28,$A10737&gt;設定!$B$29),0,IF(AND($C10737&gt;=MAX(INDEX($C$1:$C$13701,MAX(1,ROW()-設定!$B$24)):INDEX($C$1:$C$13701,MAX(1,ROW()-1))),$C10737&gt;MAX(INDEX($C$1:$C$13701,MIN(13701,ROW()+1)):INDEX($C$1:$C$13701,MIN(13701,ROW()+設定!$B$24))),$C10737&gt;=設定!$B$32,$C10737&gt;=MAX(MIN(INDEX($C$1:$C$13701,MAX(1,ROW()-設定!$B$26)):INDEX($C$1:$C$13701,MAX(1,ROW()-1))),MIN(INDEX($C$1:$C$13701,MIN(13701,ROW()+1)):INDEX($C$1:$C$13701,MIN(13701,ROW()+設定!$B$26))))*10^(設定!$B$27/20)),1,0))</f>
        <v>0</v>
      </c>
      <c r="G10737" s="33" t="n">
        <f aca="false">$G10736+IF($F10737=1,1,0)</f>
        <v>5</v>
      </c>
      <c r="H10737" s="0" t="str">
        <f aca="false">IF($F10737=1,$G10737,"")</f>
        <v/>
      </c>
    </row>
    <row r="10738" customFormat="false" ht="15" hidden="false" customHeight="false" outlineLevel="0" collapsed="false">
      <c r="A10738" s="30" t="n">
        <v>1677.5</v>
      </c>
      <c r="B10738" s="31" t="n">
        <v>15.982</v>
      </c>
      <c r="C10738" s="32" t="n">
        <f aca="false">IF($A10738="","",IF(設定!$B$21="dB",10^($B10738/20),ABS($B10738)))</f>
        <v>6.29651148701626</v>
      </c>
      <c r="D10738" s="32" t="n">
        <f aca="false">IF($A10738="","",$A10738^2)</f>
        <v>2814006.25</v>
      </c>
      <c r="E10738" s="32" t="n">
        <f aca="false">IF($A10738="","",IF($C10738&lt;=0,"",1/$C10738^2))</f>
        <v>0.0252231893418243</v>
      </c>
      <c r="F10738" s="33" t="n">
        <f aca="false">IF(OR(ROW()-設定!$B$30&lt;2,ROW()+設定!$B$30&gt;13701,N($A10738)&lt;=0,N(INDEX($A$2:$A$13701,MIN(13700,MAX(1,ROW()-1+設定!$B$30))))&lt;=0,$A10738&lt;設定!$B$28,$A10738&gt;設定!$B$29),0,IF(AND($C10738&gt;=MAX(INDEX($C$1:$C$13701,MAX(1,ROW()-設定!$B$24)):INDEX($C$1:$C$13701,MAX(1,ROW()-1))),$C10738&gt;MAX(INDEX($C$1:$C$13701,MIN(13701,ROW()+1)):INDEX($C$1:$C$13701,MIN(13701,ROW()+設定!$B$24))),$C10738&gt;=設定!$B$32,$C10738&gt;=MAX(MIN(INDEX($C$1:$C$13701,MAX(1,ROW()-設定!$B$26)):INDEX($C$1:$C$13701,MAX(1,ROW()-1))),MIN(INDEX($C$1:$C$13701,MIN(13701,ROW()+1)):INDEX($C$1:$C$13701,MIN(13701,ROW()+設定!$B$26))))*10^(設定!$B$27/20)),1,0))</f>
        <v>0</v>
      </c>
      <c r="G10738" s="33" t="n">
        <f aca="false">$G10737+IF($F10738=1,1,0)</f>
        <v>5</v>
      </c>
      <c r="H10738" s="0" t="str">
        <f aca="false">IF($F10738=1,$G10738,"")</f>
        <v/>
      </c>
    </row>
    <row r="10739" customFormat="false" ht="15" hidden="false" customHeight="false" outlineLevel="0" collapsed="false">
      <c r="A10739" s="30" t="n">
        <v>1677.65625</v>
      </c>
      <c r="B10739" s="31" t="n">
        <v>15.7434</v>
      </c>
      <c r="C10739" s="32" t="n">
        <f aca="false">IF($A10739="","",IF(設定!$B$21="dB",10^($B10739/20),ABS($B10739)))</f>
        <v>6.1259013675477</v>
      </c>
      <c r="D10739" s="32" t="n">
        <f aca="false">IF($A10739="","",$A10739^2)</f>
        <v>2814530.49316406</v>
      </c>
      <c r="E10739" s="32" t="n">
        <f aca="false">IF($A10739="","",IF($C10739&lt;=0,"",1/$C10739^2))</f>
        <v>0.0266477165410426</v>
      </c>
      <c r="F10739" s="33" t="n">
        <f aca="false">IF(OR(ROW()-設定!$B$30&lt;2,ROW()+設定!$B$30&gt;13701,N($A10739)&lt;=0,N(INDEX($A$2:$A$13701,MIN(13700,MAX(1,ROW()-1+設定!$B$30))))&lt;=0,$A10739&lt;設定!$B$28,$A10739&gt;設定!$B$29),0,IF(AND($C10739&gt;=MAX(INDEX($C$1:$C$13701,MAX(1,ROW()-設定!$B$24)):INDEX($C$1:$C$13701,MAX(1,ROW()-1))),$C10739&gt;MAX(INDEX($C$1:$C$13701,MIN(13701,ROW()+1)):INDEX($C$1:$C$13701,MIN(13701,ROW()+設定!$B$24))),$C10739&gt;=設定!$B$32,$C10739&gt;=MAX(MIN(INDEX($C$1:$C$13701,MAX(1,ROW()-設定!$B$26)):INDEX($C$1:$C$13701,MAX(1,ROW()-1))),MIN(INDEX($C$1:$C$13701,MIN(13701,ROW()+1)):INDEX($C$1:$C$13701,MIN(13701,ROW()+設定!$B$26))))*10^(設定!$B$27/20)),1,0))</f>
        <v>0</v>
      </c>
      <c r="G10739" s="33" t="n">
        <f aca="false">$G10738+IF($F10739=1,1,0)</f>
        <v>5</v>
      </c>
      <c r="H10739" s="0" t="str">
        <f aca="false">IF($F10739=1,$G10739,"")</f>
        <v/>
      </c>
    </row>
    <row r="10740" customFormat="false" ht="15" hidden="false" customHeight="false" outlineLevel="0" collapsed="false">
      <c r="A10740" s="30" t="n">
        <v>1677.8125</v>
      </c>
      <c r="B10740" s="31" t="n">
        <v>15.9085</v>
      </c>
      <c r="C10740" s="32" t="n">
        <f aca="false">IF($A10740="","",IF(設定!$B$21="dB",10^($B10740/20),ABS($B10740)))</f>
        <v>6.24345520318386</v>
      </c>
      <c r="D10740" s="32" t="n">
        <f aca="false">IF($A10740="","",$A10740^2)</f>
        <v>2815054.78515625</v>
      </c>
      <c r="E10740" s="32" t="n">
        <f aca="false">IF($A10740="","",IF($C10740&lt;=0,"",1/$C10740^2))</f>
        <v>0.0256536993090451</v>
      </c>
      <c r="F10740" s="33" t="n">
        <f aca="false">IF(OR(ROW()-設定!$B$30&lt;2,ROW()+設定!$B$30&gt;13701,N($A10740)&lt;=0,N(INDEX($A$2:$A$13701,MIN(13700,MAX(1,ROW()-1+設定!$B$30))))&lt;=0,$A10740&lt;設定!$B$28,$A10740&gt;設定!$B$29),0,IF(AND($C10740&gt;=MAX(INDEX($C$1:$C$13701,MAX(1,ROW()-設定!$B$24)):INDEX($C$1:$C$13701,MAX(1,ROW()-1))),$C10740&gt;MAX(INDEX($C$1:$C$13701,MIN(13701,ROW()+1)):INDEX($C$1:$C$13701,MIN(13701,ROW()+設定!$B$24))),$C10740&gt;=設定!$B$32,$C10740&gt;=MAX(MIN(INDEX($C$1:$C$13701,MAX(1,ROW()-設定!$B$26)):INDEX($C$1:$C$13701,MAX(1,ROW()-1))),MIN(INDEX($C$1:$C$13701,MIN(13701,ROW()+1)):INDEX($C$1:$C$13701,MIN(13701,ROW()+設定!$B$26))))*10^(設定!$B$27/20)),1,0))</f>
        <v>0</v>
      </c>
      <c r="G10740" s="33" t="n">
        <f aca="false">$G10739+IF($F10740=1,1,0)</f>
        <v>5</v>
      </c>
      <c r="H10740" s="0" t="str">
        <f aca="false">IF($F10740=1,$G10740,"")</f>
        <v/>
      </c>
    </row>
    <row r="10741" customFormat="false" ht="15" hidden="false" customHeight="false" outlineLevel="0" collapsed="false">
      <c r="A10741" s="30" t="n">
        <v>1677.96875</v>
      </c>
      <c r="B10741" s="31" t="n">
        <v>15.8782</v>
      </c>
      <c r="C10741" s="32" t="n">
        <f aca="false">IF($A10741="","",IF(設定!$B$21="dB",10^($B10741/20),ABS($B10741)))</f>
        <v>6.22171337588296</v>
      </c>
      <c r="D10741" s="32" t="n">
        <f aca="false">IF($A10741="","",$A10741^2)</f>
        <v>2815579.12597656</v>
      </c>
      <c r="E10741" s="32" t="n">
        <f aca="false">IF($A10741="","",IF($C10741&lt;=0,"",1/$C10741^2))</f>
        <v>0.0258333066974532</v>
      </c>
      <c r="F10741" s="33" t="n">
        <f aca="false">IF(OR(ROW()-設定!$B$30&lt;2,ROW()+設定!$B$30&gt;13701,N($A10741)&lt;=0,N(INDEX($A$2:$A$13701,MIN(13700,MAX(1,ROW()-1+設定!$B$30))))&lt;=0,$A10741&lt;設定!$B$28,$A10741&gt;設定!$B$29),0,IF(AND($C10741&gt;=MAX(INDEX($C$1:$C$13701,MAX(1,ROW()-設定!$B$24)):INDEX($C$1:$C$13701,MAX(1,ROW()-1))),$C10741&gt;MAX(INDEX($C$1:$C$13701,MIN(13701,ROW()+1)):INDEX($C$1:$C$13701,MIN(13701,ROW()+設定!$B$24))),$C10741&gt;=設定!$B$32,$C10741&gt;=MAX(MIN(INDEX($C$1:$C$13701,MAX(1,ROW()-設定!$B$26)):INDEX($C$1:$C$13701,MAX(1,ROW()-1))),MIN(INDEX($C$1:$C$13701,MIN(13701,ROW()+1)):INDEX($C$1:$C$13701,MIN(13701,ROW()+設定!$B$26))))*10^(設定!$B$27/20)),1,0))</f>
        <v>0</v>
      </c>
      <c r="G10741" s="33" t="n">
        <f aca="false">$G10740+IF($F10741=1,1,0)</f>
        <v>5</v>
      </c>
      <c r="H10741" s="0" t="str">
        <f aca="false">IF($F10741=1,$G10741,"")</f>
        <v/>
      </c>
    </row>
    <row r="10742" customFormat="false" ht="15" hidden="false" customHeight="false" outlineLevel="0" collapsed="false">
      <c r="A10742" s="30" t="n">
        <v>1678.125</v>
      </c>
      <c r="B10742" s="31" t="n">
        <v>16.1535</v>
      </c>
      <c r="C10742" s="32" t="n">
        <f aca="false">IF($A10742="","",IF(設定!$B$21="dB",10^($B10742/20),ABS($B10742)))</f>
        <v>6.42206948202736</v>
      </c>
      <c r="D10742" s="32" t="n">
        <f aca="false">IF($A10742="","",$A10742^2)</f>
        <v>2816103.515625</v>
      </c>
      <c r="E10742" s="32" t="n">
        <f aca="false">IF($A10742="","",IF($C10742&lt;=0,"",1/$C10742^2))</f>
        <v>0.0242465526621018</v>
      </c>
      <c r="F10742" s="33" t="n">
        <f aca="false">IF(OR(ROW()-設定!$B$30&lt;2,ROW()+設定!$B$30&gt;13701,N($A10742)&lt;=0,N(INDEX($A$2:$A$13701,MIN(13700,MAX(1,ROW()-1+設定!$B$30))))&lt;=0,$A10742&lt;設定!$B$28,$A10742&gt;設定!$B$29),0,IF(AND($C10742&gt;=MAX(INDEX($C$1:$C$13701,MAX(1,ROW()-設定!$B$24)):INDEX($C$1:$C$13701,MAX(1,ROW()-1))),$C10742&gt;MAX(INDEX($C$1:$C$13701,MIN(13701,ROW()+1)):INDEX($C$1:$C$13701,MIN(13701,ROW()+設定!$B$24))),$C10742&gt;=設定!$B$32,$C10742&gt;=MAX(MIN(INDEX($C$1:$C$13701,MAX(1,ROW()-設定!$B$26)):INDEX($C$1:$C$13701,MAX(1,ROW()-1))),MIN(INDEX($C$1:$C$13701,MIN(13701,ROW()+1)):INDEX($C$1:$C$13701,MIN(13701,ROW()+設定!$B$26))))*10^(設定!$B$27/20)),1,0))</f>
        <v>0</v>
      </c>
      <c r="G10742" s="33" t="n">
        <f aca="false">$G10741+IF($F10742=1,1,0)</f>
        <v>5</v>
      </c>
      <c r="H10742" s="0" t="str">
        <f aca="false">IF($F10742=1,$G10742,"")</f>
        <v/>
      </c>
    </row>
    <row r="10743" customFormat="false" ht="15" hidden="false" customHeight="false" outlineLevel="0" collapsed="false">
      <c r="A10743" s="30" t="n">
        <v>1678.28125</v>
      </c>
      <c r="B10743" s="31" t="n">
        <v>16.0276</v>
      </c>
      <c r="C10743" s="32" t="n">
        <f aca="false">IF($A10743="","",IF(設定!$B$21="dB",10^($B10743/20),ABS($B10743)))</f>
        <v>6.32965442730841</v>
      </c>
      <c r="D10743" s="32" t="n">
        <f aca="false">IF($A10743="","",$A10743^2)</f>
        <v>2816627.95410156</v>
      </c>
      <c r="E10743" s="32" t="n">
        <f aca="false">IF($A10743="","",IF($C10743&lt;=0,"",1/$C10743^2))</f>
        <v>0.0249597367191596</v>
      </c>
      <c r="F10743" s="33" t="n">
        <f aca="false">IF(OR(ROW()-設定!$B$30&lt;2,ROW()+設定!$B$30&gt;13701,N($A10743)&lt;=0,N(INDEX($A$2:$A$13701,MIN(13700,MAX(1,ROW()-1+設定!$B$30))))&lt;=0,$A10743&lt;設定!$B$28,$A10743&gt;設定!$B$29),0,IF(AND($C10743&gt;=MAX(INDEX($C$1:$C$13701,MAX(1,ROW()-設定!$B$24)):INDEX($C$1:$C$13701,MAX(1,ROW()-1))),$C10743&gt;MAX(INDEX($C$1:$C$13701,MIN(13701,ROW()+1)):INDEX($C$1:$C$13701,MIN(13701,ROW()+設定!$B$24))),$C10743&gt;=設定!$B$32,$C10743&gt;=MAX(MIN(INDEX($C$1:$C$13701,MAX(1,ROW()-設定!$B$26)):INDEX($C$1:$C$13701,MAX(1,ROW()-1))),MIN(INDEX($C$1:$C$13701,MIN(13701,ROW()+1)):INDEX($C$1:$C$13701,MIN(13701,ROW()+設定!$B$26))))*10^(設定!$B$27/20)),1,0))</f>
        <v>0</v>
      </c>
      <c r="G10743" s="33" t="n">
        <f aca="false">$G10742+IF($F10743=1,1,0)</f>
        <v>5</v>
      </c>
      <c r="H10743" s="0" t="str">
        <f aca="false">IF($F10743=1,$G10743,"")</f>
        <v/>
      </c>
    </row>
    <row r="10744" customFormat="false" ht="15" hidden="false" customHeight="false" outlineLevel="0" collapsed="false">
      <c r="A10744" s="30" t="n">
        <v>1678.4375</v>
      </c>
      <c r="B10744" s="31" t="n">
        <v>16.1226</v>
      </c>
      <c r="C10744" s="32" t="n">
        <f aca="false">IF($A10744="","",IF(設定!$B$21="dB",10^($B10744/20),ABS($B10744)))</f>
        <v>6.39926359852728</v>
      </c>
      <c r="D10744" s="32" t="n">
        <f aca="false">IF($A10744="","",$A10744^2)</f>
        <v>2817152.44140625</v>
      </c>
      <c r="E10744" s="32" t="n">
        <f aca="false">IF($A10744="","",IF($C10744&lt;=0,"",1/$C10744^2))</f>
        <v>0.0244196817672025</v>
      </c>
      <c r="F10744" s="33" t="n">
        <f aca="false">IF(OR(ROW()-設定!$B$30&lt;2,ROW()+設定!$B$30&gt;13701,N($A10744)&lt;=0,N(INDEX($A$2:$A$13701,MIN(13700,MAX(1,ROW()-1+設定!$B$30))))&lt;=0,$A10744&lt;設定!$B$28,$A10744&gt;設定!$B$29),0,IF(AND($C10744&gt;=MAX(INDEX($C$1:$C$13701,MAX(1,ROW()-設定!$B$24)):INDEX($C$1:$C$13701,MAX(1,ROW()-1))),$C10744&gt;MAX(INDEX($C$1:$C$13701,MIN(13701,ROW()+1)):INDEX($C$1:$C$13701,MIN(13701,ROW()+設定!$B$24))),$C10744&gt;=設定!$B$32,$C10744&gt;=MAX(MIN(INDEX($C$1:$C$13701,MAX(1,ROW()-設定!$B$26)):INDEX($C$1:$C$13701,MAX(1,ROW()-1))),MIN(INDEX($C$1:$C$13701,MIN(13701,ROW()+1)):INDEX($C$1:$C$13701,MIN(13701,ROW()+設定!$B$26))))*10^(設定!$B$27/20)),1,0))</f>
        <v>0</v>
      </c>
      <c r="G10744" s="33" t="n">
        <f aca="false">$G10743+IF($F10744=1,1,0)</f>
        <v>5</v>
      </c>
      <c r="H10744" s="0" t="str">
        <f aca="false">IF($F10744=1,$G10744,"")</f>
        <v/>
      </c>
    </row>
    <row r="10745" customFormat="false" ht="15" hidden="false" customHeight="false" outlineLevel="0" collapsed="false">
      <c r="A10745" s="30" t="n">
        <v>1678.59375</v>
      </c>
      <c r="B10745" s="31" t="n">
        <v>16.2784</v>
      </c>
      <c r="C10745" s="32" t="n">
        <f aca="false">IF($A10745="","",IF(設定!$B$21="dB",10^($B10745/20),ABS($B10745)))</f>
        <v>6.51508370729633</v>
      </c>
      <c r="D10745" s="32" t="n">
        <f aca="false">IF($A10745="","",$A10745^2)</f>
        <v>2817676.97753906</v>
      </c>
      <c r="E10745" s="32" t="n">
        <f aca="false">IF($A10745="","",IF($C10745&lt;=0,"",1/$C10745^2))</f>
        <v>0.023559170759593</v>
      </c>
      <c r="F10745" s="33" t="n">
        <f aca="false">IF(OR(ROW()-設定!$B$30&lt;2,ROW()+設定!$B$30&gt;13701,N($A10745)&lt;=0,N(INDEX($A$2:$A$13701,MIN(13700,MAX(1,ROW()-1+設定!$B$30))))&lt;=0,$A10745&lt;設定!$B$28,$A10745&gt;設定!$B$29),0,IF(AND($C10745&gt;=MAX(INDEX($C$1:$C$13701,MAX(1,ROW()-設定!$B$24)):INDEX($C$1:$C$13701,MAX(1,ROW()-1))),$C10745&gt;MAX(INDEX($C$1:$C$13701,MIN(13701,ROW()+1)):INDEX($C$1:$C$13701,MIN(13701,ROW()+設定!$B$24))),$C10745&gt;=設定!$B$32,$C10745&gt;=MAX(MIN(INDEX($C$1:$C$13701,MAX(1,ROW()-設定!$B$26)):INDEX($C$1:$C$13701,MAX(1,ROW()-1))),MIN(INDEX($C$1:$C$13701,MIN(13701,ROW()+1)):INDEX($C$1:$C$13701,MIN(13701,ROW()+設定!$B$26))))*10^(設定!$B$27/20)),1,0))</f>
        <v>0</v>
      </c>
      <c r="G10745" s="33" t="n">
        <f aca="false">$G10744+IF($F10745=1,1,0)</f>
        <v>5</v>
      </c>
      <c r="H10745" s="0" t="str">
        <f aca="false">IF($F10745=1,$G10745,"")</f>
        <v/>
      </c>
    </row>
    <row r="10746" customFormat="false" ht="15" hidden="false" customHeight="false" outlineLevel="0" collapsed="false">
      <c r="A10746" s="30" t="n">
        <v>1678.75</v>
      </c>
      <c r="B10746" s="31" t="n">
        <v>16.0911</v>
      </c>
      <c r="C10746" s="32" t="n">
        <f aca="false">IF($A10746="","",IF(設定!$B$21="dB",10^($B10746/20),ABS($B10746)))</f>
        <v>6.37609824220254</v>
      </c>
      <c r="D10746" s="32" t="n">
        <f aca="false">IF($A10746="","",$A10746^2)</f>
        <v>2818201.5625</v>
      </c>
      <c r="E10746" s="32" t="n">
        <f aca="false">IF($A10746="","",IF($C10746&lt;=0,"",1/$C10746^2))</f>
        <v>0.0245974451042636</v>
      </c>
      <c r="F10746" s="33" t="n">
        <f aca="false">IF(OR(ROW()-設定!$B$30&lt;2,ROW()+設定!$B$30&gt;13701,N($A10746)&lt;=0,N(INDEX($A$2:$A$13701,MIN(13700,MAX(1,ROW()-1+設定!$B$30))))&lt;=0,$A10746&lt;設定!$B$28,$A10746&gt;設定!$B$29),0,IF(AND($C10746&gt;=MAX(INDEX($C$1:$C$13701,MAX(1,ROW()-設定!$B$24)):INDEX($C$1:$C$13701,MAX(1,ROW()-1))),$C10746&gt;MAX(INDEX($C$1:$C$13701,MIN(13701,ROW()+1)):INDEX($C$1:$C$13701,MIN(13701,ROW()+設定!$B$24))),$C10746&gt;=設定!$B$32,$C10746&gt;=MAX(MIN(INDEX($C$1:$C$13701,MAX(1,ROW()-設定!$B$26)):INDEX($C$1:$C$13701,MAX(1,ROW()-1))),MIN(INDEX($C$1:$C$13701,MIN(13701,ROW()+1)):INDEX($C$1:$C$13701,MIN(13701,ROW()+設定!$B$26))))*10^(設定!$B$27/20)),1,0))</f>
        <v>0</v>
      </c>
      <c r="G10746" s="33" t="n">
        <f aca="false">$G10745+IF($F10746=1,1,0)</f>
        <v>5</v>
      </c>
      <c r="H10746" s="0" t="str">
        <f aca="false">IF($F10746=1,$G10746,"")</f>
        <v/>
      </c>
    </row>
    <row r="10747" customFormat="false" ht="15" hidden="false" customHeight="false" outlineLevel="0" collapsed="false">
      <c r="A10747" s="30" t="n">
        <v>1678.90625</v>
      </c>
      <c r="B10747" s="31" t="n">
        <v>16.1665</v>
      </c>
      <c r="C10747" s="32" t="n">
        <f aca="false">IF($A10747="","",IF(設定!$B$21="dB",10^($B10747/20),ABS($B10747)))</f>
        <v>6.43168846344789</v>
      </c>
      <c r="D10747" s="32" t="n">
        <f aca="false">IF($A10747="","",$A10747^2)</f>
        <v>2818726.19628906</v>
      </c>
      <c r="E10747" s="32" t="n">
        <f aca="false">IF($A10747="","",IF($C10747&lt;=0,"",1/$C10747^2))</f>
        <v>0.0241740825049403</v>
      </c>
      <c r="F10747" s="33" t="n">
        <f aca="false">IF(OR(ROW()-設定!$B$30&lt;2,ROW()+設定!$B$30&gt;13701,N($A10747)&lt;=0,N(INDEX($A$2:$A$13701,MIN(13700,MAX(1,ROW()-1+設定!$B$30))))&lt;=0,$A10747&lt;設定!$B$28,$A10747&gt;設定!$B$29),0,IF(AND($C10747&gt;=MAX(INDEX($C$1:$C$13701,MAX(1,ROW()-設定!$B$24)):INDEX($C$1:$C$13701,MAX(1,ROW()-1))),$C10747&gt;MAX(INDEX($C$1:$C$13701,MIN(13701,ROW()+1)):INDEX($C$1:$C$13701,MIN(13701,ROW()+設定!$B$24))),$C10747&gt;=設定!$B$32,$C10747&gt;=MAX(MIN(INDEX($C$1:$C$13701,MAX(1,ROW()-設定!$B$26)):INDEX($C$1:$C$13701,MAX(1,ROW()-1))),MIN(INDEX($C$1:$C$13701,MIN(13701,ROW()+1)):INDEX($C$1:$C$13701,MIN(13701,ROW()+設定!$B$26))))*10^(設定!$B$27/20)),1,0))</f>
        <v>0</v>
      </c>
      <c r="G10747" s="33" t="n">
        <f aca="false">$G10746+IF($F10747=1,1,0)</f>
        <v>5</v>
      </c>
      <c r="H10747" s="0" t="str">
        <f aca="false">IF($F10747=1,$G10747,"")</f>
        <v/>
      </c>
    </row>
    <row r="10748" customFormat="false" ht="15" hidden="false" customHeight="false" outlineLevel="0" collapsed="false">
      <c r="A10748" s="30" t="n">
        <v>1679.0625</v>
      </c>
      <c r="B10748" s="31" t="n">
        <v>16.232</v>
      </c>
      <c r="C10748" s="32" t="n">
        <f aca="false">IF($A10748="","",IF(設定!$B$21="dB",10^($B10748/20),ABS($B10748)))</f>
        <v>6.48037294192291</v>
      </c>
      <c r="D10748" s="32" t="n">
        <f aca="false">IF($A10748="","",$A10748^2)</f>
        <v>2819250.87890625</v>
      </c>
      <c r="E10748" s="32" t="n">
        <f aca="false">IF($A10748="","",IF($C10748&lt;=0,"",1/$C10748^2))</f>
        <v>0.0238122262327684</v>
      </c>
      <c r="F10748" s="33" t="n">
        <f aca="false">IF(OR(ROW()-設定!$B$30&lt;2,ROW()+設定!$B$30&gt;13701,N($A10748)&lt;=0,N(INDEX($A$2:$A$13701,MIN(13700,MAX(1,ROW()-1+設定!$B$30))))&lt;=0,$A10748&lt;設定!$B$28,$A10748&gt;設定!$B$29),0,IF(AND($C10748&gt;=MAX(INDEX($C$1:$C$13701,MAX(1,ROW()-設定!$B$24)):INDEX($C$1:$C$13701,MAX(1,ROW()-1))),$C10748&gt;MAX(INDEX($C$1:$C$13701,MIN(13701,ROW()+1)):INDEX($C$1:$C$13701,MIN(13701,ROW()+設定!$B$24))),$C10748&gt;=設定!$B$32,$C10748&gt;=MAX(MIN(INDEX($C$1:$C$13701,MAX(1,ROW()-設定!$B$26)):INDEX($C$1:$C$13701,MAX(1,ROW()-1))),MIN(INDEX($C$1:$C$13701,MIN(13701,ROW()+1)):INDEX($C$1:$C$13701,MIN(13701,ROW()+設定!$B$26))))*10^(設定!$B$27/20)),1,0))</f>
        <v>0</v>
      </c>
      <c r="G10748" s="33" t="n">
        <f aca="false">$G10747+IF($F10748=1,1,0)</f>
        <v>5</v>
      </c>
      <c r="H10748" s="0" t="str">
        <f aca="false">IF($F10748=1,$G10748,"")</f>
        <v/>
      </c>
    </row>
    <row r="10749" customFormat="false" ht="15" hidden="false" customHeight="false" outlineLevel="0" collapsed="false">
      <c r="A10749" s="30" t="n">
        <v>1679.21875</v>
      </c>
      <c r="B10749" s="31" t="n">
        <v>16.1897</v>
      </c>
      <c r="C10749" s="32" t="n">
        <f aca="false">IF($A10749="","",IF(設定!$B$21="dB",10^($B10749/20),ABS($B10749)))</f>
        <v>6.44889045804896</v>
      </c>
      <c r="D10749" s="32" t="n">
        <f aca="false">IF($A10749="","",$A10749^2)</f>
        <v>2819775.61035156</v>
      </c>
      <c r="E10749" s="32" t="n">
        <f aca="false">IF($A10749="","",IF($C10749&lt;=0,"",1/$C10749^2))</f>
        <v>0.0240452889324177</v>
      </c>
      <c r="F10749" s="33" t="n">
        <f aca="false">IF(OR(ROW()-設定!$B$30&lt;2,ROW()+設定!$B$30&gt;13701,N($A10749)&lt;=0,N(INDEX($A$2:$A$13701,MIN(13700,MAX(1,ROW()-1+設定!$B$30))))&lt;=0,$A10749&lt;設定!$B$28,$A10749&gt;設定!$B$29),0,IF(AND($C10749&gt;=MAX(INDEX($C$1:$C$13701,MAX(1,ROW()-設定!$B$24)):INDEX($C$1:$C$13701,MAX(1,ROW()-1))),$C10749&gt;MAX(INDEX($C$1:$C$13701,MIN(13701,ROW()+1)):INDEX($C$1:$C$13701,MIN(13701,ROW()+設定!$B$24))),$C10749&gt;=設定!$B$32,$C10749&gt;=MAX(MIN(INDEX($C$1:$C$13701,MAX(1,ROW()-設定!$B$26)):INDEX($C$1:$C$13701,MAX(1,ROW()-1))),MIN(INDEX($C$1:$C$13701,MIN(13701,ROW()+1)):INDEX($C$1:$C$13701,MIN(13701,ROW()+設定!$B$26))))*10^(設定!$B$27/20)),1,0))</f>
        <v>0</v>
      </c>
      <c r="G10749" s="33" t="n">
        <f aca="false">$G10748+IF($F10749=1,1,0)</f>
        <v>5</v>
      </c>
      <c r="H10749" s="0" t="str">
        <f aca="false">IF($F10749=1,$G10749,"")</f>
        <v/>
      </c>
    </row>
    <row r="10750" customFormat="false" ht="15" hidden="false" customHeight="false" outlineLevel="0" collapsed="false">
      <c r="A10750" s="30" t="n">
        <v>1679.375</v>
      </c>
      <c r="B10750" s="31" t="n">
        <v>16.3808</v>
      </c>
      <c r="C10750" s="32" t="n">
        <f aca="false">IF($A10750="","",IF(設定!$B$21="dB",10^($B10750/20),ABS($B10750)))</f>
        <v>6.59234610199701</v>
      </c>
      <c r="D10750" s="32" t="n">
        <f aca="false">IF($A10750="","",$A10750^2)</f>
        <v>2820300.390625</v>
      </c>
      <c r="E10750" s="32" t="n">
        <f aca="false">IF($A10750="","",IF($C10750&lt;=0,"",1/$C10750^2))</f>
        <v>0.0230101791520285</v>
      </c>
      <c r="F10750" s="33" t="n">
        <f aca="false">IF(OR(ROW()-設定!$B$30&lt;2,ROW()+設定!$B$30&gt;13701,N($A10750)&lt;=0,N(INDEX($A$2:$A$13701,MIN(13700,MAX(1,ROW()-1+設定!$B$30))))&lt;=0,$A10750&lt;設定!$B$28,$A10750&gt;設定!$B$29),0,IF(AND($C10750&gt;=MAX(INDEX($C$1:$C$13701,MAX(1,ROW()-設定!$B$24)):INDEX($C$1:$C$13701,MAX(1,ROW()-1))),$C10750&gt;MAX(INDEX($C$1:$C$13701,MIN(13701,ROW()+1)):INDEX($C$1:$C$13701,MIN(13701,ROW()+設定!$B$24))),$C10750&gt;=設定!$B$32,$C10750&gt;=MAX(MIN(INDEX($C$1:$C$13701,MAX(1,ROW()-設定!$B$26)):INDEX($C$1:$C$13701,MAX(1,ROW()-1))),MIN(INDEX($C$1:$C$13701,MIN(13701,ROW()+1)):INDEX($C$1:$C$13701,MIN(13701,ROW()+設定!$B$26))))*10^(設定!$B$27/20)),1,0))</f>
        <v>0</v>
      </c>
      <c r="G10750" s="33" t="n">
        <f aca="false">$G10749+IF($F10750=1,1,0)</f>
        <v>5</v>
      </c>
      <c r="H10750" s="0" t="str">
        <f aca="false">IF($F10750=1,$G10750,"")</f>
        <v/>
      </c>
    </row>
    <row r="10751" customFormat="false" ht="15" hidden="false" customHeight="false" outlineLevel="0" collapsed="false">
      <c r="A10751" s="30" t="n">
        <v>1679.53125</v>
      </c>
      <c r="B10751" s="31" t="n">
        <v>16.3644</v>
      </c>
      <c r="C10751" s="32" t="n">
        <f aca="false">IF($A10751="","",IF(設定!$B$21="dB",10^($B10751/20),ABS($B10751)))</f>
        <v>6.57991070640243</v>
      </c>
      <c r="D10751" s="32" t="n">
        <f aca="false">IF($A10751="","",$A10751^2)</f>
        <v>2820825.21972656</v>
      </c>
      <c r="E10751" s="32" t="n">
        <f aca="false">IF($A10751="","",IF($C10751&lt;=0,"",1/$C10751^2))</f>
        <v>0.0230972353697674</v>
      </c>
      <c r="F10751" s="33" t="n">
        <f aca="false">IF(OR(ROW()-設定!$B$30&lt;2,ROW()+設定!$B$30&gt;13701,N($A10751)&lt;=0,N(INDEX($A$2:$A$13701,MIN(13700,MAX(1,ROW()-1+設定!$B$30))))&lt;=0,$A10751&lt;設定!$B$28,$A10751&gt;設定!$B$29),0,IF(AND($C10751&gt;=MAX(INDEX($C$1:$C$13701,MAX(1,ROW()-設定!$B$24)):INDEX($C$1:$C$13701,MAX(1,ROW()-1))),$C10751&gt;MAX(INDEX($C$1:$C$13701,MIN(13701,ROW()+1)):INDEX($C$1:$C$13701,MIN(13701,ROW()+設定!$B$24))),$C10751&gt;=設定!$B$32,$C10751&gt;=MAX(MIN(INDEX($C$1:$C$13701,MAX(1,ROW()-設定!$B$26)):INDEX($C$1:$C$13701,MAX(1,ROW()-1))),MIN(INDEX($C$1:$C$13701,MIN(13701,ROW()+1)):INDEX($C$1:$C$13701,MIN(13701,ROW()+設定!$B$26))))*10^(設定!$B$27/20)),1,0))</f>
        <v>0</v>
      </c>
      <c r="G10751" s="33" t="n">
        <f aca="false">$G10750+IF($F10751=1,1,0)</f>
        <v>5</v>
      </c>
      <c r="H10751" s="0" t="str">
        <f aca="false">IF($F10751=1,$G10751,"")</f>
        <v/>
      </c>
    </row>
    <row r="10752" customFormat="false" ht="15" hidden="false" customHeight="false" outlineLevel="0" collapsed="false">
      <c r="A10752" s="30" t="n">
        <v>1679.6875</v>
      </c>
      <c r="B10752" s="31" t="n">
        <v>16.4135</v>
      </c>
      <c r="C10752" s="32" t="n">
        <f aca="false">IF($A10752="","",IF(設定!$B$21="dB",10^($B10752/20),ABS($B10752)))</f>
        <v>6.61721125879267</v>
      </c>
      <c r="D10752" s="32" t="n">
        <f aca="false">IF($A10752="","",$A10752^2)</f>
        <v>2821350.09765625</v>
      </c>
      <c r="E10752" s="32" t="n">
        <f aca="false">IF($A10752="","",IF($C10752&lt;=0,"",1/$C10752^2))</f>
        <v>0.0228375757039769</v>
      </c>
      <c r="F10752" s="33" t="n">
        <f aca="false">IF(OR(ROW()-設定!$B$30&lt;2,ROW()+設定!$B$30&gt;13701,N($A10752)&lt;=0,N(INDEX($A$2:$A$13701,MIN(13700,MAX(1,ROW()-1+設定!$B$30))))&lt;=0,$A10752&lt;設定!$B$28,$A10752&gt;設定!$B$29),0,IF(AND($C10752&gt;=MAX(INDEX($C$1:$C$13701,MAX(1,ROW()-設定!$B$24)):INDEX($C$1:$C$13701,MAX(1,ROW()-1))),$C10752&gt;MAX(INDEX($C$1:$C$13701,MIN(13701,ROW()+1)):INDEX($C$1:$C$13701,MIN(13701,ROW()+設定!$B$24))),$C10752&gt;=設定!$B$32,$C10752&gt;=MAX(MIN(INDEX($C$1:$C$13701,MAX(1,ROW()-設定!$B$26)):INDEX($C$1:$C$13701,MAX(1,ROW()-1))),MIN(INDEX($C$1:$C$13701,MIN(13701,ROW()+1)):INDEX($C$1:$C$13701,MIN(13701,ROW()+設定!$B$26))))*10^(設定!$B$27/20)),1,0))</f>
        <v>0</v>
      </c>
      <c r="G10752" s="33" t="n">
        <f aca="false">$G10751+IF($F10752=1,1,0)</f>
        <v>5</v>
      </c>
      <c r="H10752" s="0" t="str">
        <f aca="false">IF($F10752=1,$G10752,"")</f>
        <v/>
      </c>
    </row>
    <row r="10753" customFormat="false" ht="15" hidden="false" customHeight="false" outlineLevel="0" collapsed="false">
      <c r="A10753" s="30" t="n">
        <v>1679.84375</v>
      </c>
      <c r="B10753" s="31" t="n">
        <v>16.3424</v>
      </c>
      <c r="C10753" s="32" t="n">
        <f aca="false">IF($A10753="","",IF(設定!$B$21="dB",10^($B10753/20),ABS($B10753)))</f>
        <v>6.56326590989766</v>
      </c>
      <c r="D10753" s="32" t="n">
        <f aca="false">IF($A10753="","",$A10753^2)</f>
        <v>2821875.02441406</v>
      </c>
      <c r="E10753" s="32" t="n">
        <f aca="false">IF($A10753="","",IF($C10753&lt;=0,"",1/$C10753^2))</f>
        <v>0.0232145355917196</v>
      </c>
      <c r="F10753" s="33" t="n">
        <f aca="false">IF(OR(ROW()-設定!$B$30&lt;2,ROW()+設定!$B$30&gt;13701,N($A10753)&lt;=0,N(INDEX($A$2:$A$13701,MIN(13700,MAX(1,ROW()-1+設定!$B$30))))&lt;=0,$A10753&lt;設定!$B$28,$A10753&gt;設定!$B$29),0,IF(AND($C10753&gt;=MAX(INDEX($C$1:$C$13701,MAX(1,ROW()-設定!$B$24)):INDEX($C$1:$C$13701,MAX(1,ROW()-1))),$C10753&gt;MAX(INDEX($C$1:$C$13701,MIN(13701,ROW()+1)):INDEX($C$1:$C$13701,MIN(13701,ROW()+設定!$B$24))),$C10753&gt;=設定!$B$32,$C10753&gt;=MAX(MIN(INDEX($C$1:$C$13701,MAX(1,ROW()-設定!$B$26)):INDEX($C$1:$C$13701,MAX(1,ROW()-1))),MIN(INDEX($C$1:$C$13701,MIN(13701,ROW()+1)):INDEX($C$1:$C$13701,MIN(13701,ROW()+設定!$B$26))))*10^(設定!$B$27/20)),1,0))</f>
        <v>0</v>
      </c>
      <c r="G10753" s="33" t="n">
        <f aca="false">$G10752+IF($F10753=1,1,0)</f>
        <v>5</v>
      </c>
      <c r="H10753" s="0" t="str">
        <f aca="false">IF($F10753=1,$G10753,"")</f>
        <v/>
      </c>
    </row>
    <row r="10754" customFormat="false" ht="15" hidden="false" customHeight="false" outlineLevel="0" collapsed="false">
      <c r="A10754" s="30" t="n">
        <v>1680</v>
      </c>
      <c r="B10754" s="31" t="n">
        <v>16.3307</v>
      </c>
      <c r="C10754" s="32" t="n">
        <f aca="false">IF($A10754="","",IF(設定!$B$21="dB",10^($B10754/20),ABS($B10754)))</f>
        <v>6.55443106178436</v>
      </c>
      <c r="D10754" s="32" t="n">
        <f aca="false">IF($A10754="","",$A10754^2)</f>
        <v>2822400</v>
      </c>
      <c r="E10754" s="32" t="n">
        <f aca="false">IF($A10754="","",IF($C10754&lt;=0,"",1/$C10754^2))</f>
        <v>0.0232771604392872</v>
      </c>
      <c r="F10754" s="33" t="n">
        <f aca="false">IF(OR(ROW()-設定!$B$30&lt;2,ROW()+設定!$B$30&gt;13701,N($A10754)&lt;=0,N(INDEX($A$2:$A$13701,MIN(13700,MAX(1,ROW()-1+設定!$B$30))))&lt;=0,$A10754&lt;設定!$B$28,$A10754&gt;設定!$B$29),0,IF(AND($C10754&gt;=MAX(INDEX($C$1:$C$13701,MAX(1,ROW()-設定!$B$24)):INDEX($C$1:$C$13701,MAX(1,ROW()-1))),$C10754&gt;MAX(INDEX($C$1:$C$13701,MIN(13701,ROW()+1)):INDEX($C$1:$C$13701,MIN(13701,ROW()+設定!$B$24))),$C10754&gt;=設定!$B$32,$C10754&gt;=MAX(MIN(INDEX($C$1:$C$13701,MAX(1,ROW()-設定!$B$26)):INDEX($C$1:$C$13701,MAX(1,ROW()-1))),MIN(INDEX($C$1:$C$13701,MIN(13701,ROW()+1)):INDEX($C$1:$C$13701,MIN(13701,ROW()+設定!$B$26))))*10^(設定!$B$27/20)),1,0))</f>
        <v>0</v>
      </c>
      <c r="G10754" s="33" t="n">
        <f aca="false">$G10753+IF($F10754=1,1,0)</f>
        <v>5</v>
      </c>
      <c r="H10754" s="0" t="str">
        <f aca="false">IF($F10754=1,$G10754,"")</f>
        <v/>
      </c>
    </row>
    <row r="10755" customFormat="false" ht="15" hidden="false" customHeight="false" outlineLevel="0" collapsed="false">
      <c r="A10755" s="30" t="n">
        <v>1680.15625</v>
      </c>
      <c r="B10755" s="31" t="n">
        <v>16.3593</v>
      </c>
      <c r="C10755" s="32" t="n">
        <f aca="false">IF($A10755="","",IF(設定!$B$21="dB",10^($B10755/20),ABS($B10755)))</f>
        <v>6.57604838531409</v>
      </c>
      <c r="D10755" s="32" t="n">
        <f aca="false">IF($A10755="","",$A10755^2)</f>
        <v>2822925.02441406</v>
      </c>
      <c r="E10755" s="32" t="n">
        <f aca="false">IF($A10755="","",IF($C10755&lt;=0,"",1/$C10755^2))</f>
        <v>0.0231243748102451</v>
      </c>
      <c r="F10755" s="33" t="n">
        <f aca="false">IF(OR(ROW()-設定!$B$30&lt;2,ROW()+設定!$B$30&gt;13701,N($A10755)&lt;=0,N(INDEX($A$2:$A$13701,MIN(13700,MAX(1,ROW()-1+設定!$B$30))))&lt;=0,$A10755&lt;設定!$B$28,$A10755&gt;設定!$B$29),0,IF(AND($C10755&gt;=MAX(INDEX($C$1:$C$13701,MAX(1,ROW()-設定!$B$24)):INDEX($C$1:$C$13701,MAX(1,ROW()-1))),$C10755&gt;MAX(INDEX($C$1:$C$13701,MIN(13701,ROW()+1)):INDEX($C$1:$C$13701,MIN(13701,ROW()+設定!$B$24))),$C10755&gt;=設定!$B$32,$C10755&gt;=MAX(MIN(INDEX($C$1:$C$13701,MAX(1,ROW()-設定!$B$26)):INDEX($C$1:$C$13701,MAX(1,ROW()-1))),MIN(INDEX($C$1:$C$13701,MIN(13701,ROW()+1)):INDEX($C$1:$C$13701,MIN(13701,ROW()+設定!$B$26))))*10^(設定!$B$27/20)),1,0))</f>
        <v>0</v>
      </c>
      <c r="G10755" s="33" t="n">
        <f aca="false">$G10754+IF($F10755=1,1,0)</f>
        <v>5</v>
      </c>
      <c r="H10755" s="0" t="str">
        <f aca="false">IF($F10755=1,$G10755,"")</f>
        <v/>
      </c>
    </row>
    <row r="10756" customFormat="false" ht="15" hidden="false" customHeight="false" outlineLevel="0" collapsed="false">
      <c r="A10756" s="30" t="n">
        <v>1680.3125</v>
      </c>
      <c r="B10756" s="31" t="n">
        <v>16.3883</v>
      </c>
      <c r="C10756" s="32" t="n">
        <f aca="false">IF($A10756="","",IF(設定!$B$21="dB",10^($B10756/20),ABS($B10756)))</f>
        <v>6.59804084946167</v>
      </c>
      <c r="D10756" s="32" t="n">
        <f aca="false">IF($A10756="","",$A10756^2)</f>
        <v>2823450.09765625</v>
      </c>
      <c r="E10756" s="32" t="n">
        <f aca="false">IF($A10756="","",IF($C10756&lt;=0,"",1/$C10756^2))</f>
        <v>0.0229704762724908</v>
      </c>
      <c r="F10756" s="33" t="n">
        <f aca="false">IF(OR(ROW()-設定!$B$30&lt;2,ROW()+設定!$B$30&gt;13701,N($A10756)&lt;=0,N(INDEX($A$2:$A$13701,MIN(13700,MAX(1,ROW()-1+設定!$B$30))))&lt;=0,$A10756&lt;設定!$B$28,$A10756&gt;設定!$B$29),0,IF(AND($C10756&gt;=MAX(INDEX($C$1:$C$13701,MAX(1,ROW()-設定!$B$24)):INDEX($C$1:$C$13701,MAX(1,ROW()-1))),$C10756&gt;MAX(INDEX($C$1:$C$13701,MIN(13701,ROW()+1)):INDEX($C$1:$C$13701,MIN(13701,ROW()+設定!$B$24))),$C10756&gt;=設定!$B$32,$C10756&gt;=MAX(MIN(INDEX($C$1:$C$13701,MAX(1,ROW()-設定!$B$26)):INDEX($C$1:$C$13701,MAX(1,ROW()-1))),MIN(INDEX($C$1:$C$13701,MIN(13701,ROW()+1)):INDEX($C$1:$C$13701,MIN(13701,ROW()+設定!$B$26))))*10^(設定!$B$27/20)),1,0))</f>
        <v>0</v>
      </c>
      <c r="G10756" s="33" t="n">
        <f aca="false">$G10755+IF($F10756=1,1,0)</f>
        <v>5</v>
      </c>
      <c r="H10756" s="0" t="str">
        <f aca="false">IF($F10756=1,$G10756,"")</f>
        <v/>
      </c>
    </row>
    <row r="10757" customFormat="false" ht="15" hidden="false" customHeight="false" outlineLevel="0" collapsed="false">
      <c r="A10757" s="30" t="n">
        <v>1680.46875</v>
      </c>
      <c r="B10757" s="31" t="n">
        <v>16.281</v>
      </c>
      <c r="C10757" s="32" t="n">
        <f aca="false">IF($A10757="","",IF(設定!$B$21="dB",10^($B10757/20),ABS($B10757)))</f>
        <v>6.51703419870909</v>
      </c>
      <c r="D10757" s="32" t="n">
        <f aca="false">IF($A10757="","",$A10757^2)</f>
        <v>2823975.21972656</v>
      </c>
      <c r="E10757" s="32" t="n">
        <f aca="false">IF($A10757="","",IF($C10757&lt;=0,"",1/$C10757^2))</f>
        <v>0.0235450707618494</v>
      </c>
      <c r="F10757" s="33" t="n">
        <f aca="false">IF(OR(ROW()-設定!$B$30&lt;2,ROW()+設定!$B$30&gt;13701,N($A10757)&lt;=0,N(INDEX($A$2:$A$13701,MIN(13700,MAX(1,ROW()-1+設定!$B$30))))&lt;=0,$A10757&lt;設定!$B$28,$A10757&gt;設定!$B$29),0,IF(AND($C10757&gt;=MAX(INDEX($C$1:$C$13701,MAX(1,ROW()-設定!$B$24)):INDEX($C$1:$C$13701,MAX(1,ROW()-1))),$C10757&gt;MAX(INDEX($C$1:$C$13701,MIN(13701,ROW()+1)):INDEX($C$1:$C$13701,MIN(13701,ROW()+設定!$B$24))),$C10757&gt;=設定!$B$32,$C10757&gt;=MAX(MIN(INDEX($C$1:$C$13701,MAX(1,ROW()-設定!$B$26)):INDEX($C$1:$C$13701,MAX(1,ROW()-1))),MIN(INDEX($C$1:$C$13701,MIN(13701,ROW()+1)):INDEX($C$1:$C$13701,MIN(13701,ROW()+設定!$B$26))))*10^(設定!$B$27/20)),1,0))</f>
        <v>0</v>
      </c>
      <c r="G10757" s="33" t="n">
        <f aca="false">$G10756+IF($F10757=1,1,0)</f>
        <v>5</v>
      </c>
      <c r="H10757" s="0" t="str">
        <f aca="false">IF($F10757=1,$G10757,"")</f>
        <v/>
      </c>
    </row>
    <row r="10758" customFormat="false" ht="15" hidden="false" customHeight="false" outlineLevel="0" collapsed="false">
      <c r="A10758" s="30" t="n">
        <v>1680.625</v>
      </c>
      <c r="B10758" s="31" t="n">
        <v>16.5257</v>
      </c>
      <c r="C10758" s="32" t="n">
        <f aca="false">IF($A10758="","",IF(設定!$B$21="dB",10^($B10758/20),ABS($B10758)))</f>
        <v>6.70324356589839</v>
      </c>
      <c r="D10758" s="32" t="n">
        <f aca="false">IF($A10758="","",$A10758^2)</f>
        <v>2824500.390625</v>
      </c>
      <c r="E10758" s="32" t="n">
        <f aca="false">IF($A10758="","",IF($C10758&lt;=0,"",1/$C10758^2))</f>
        <v>0.0222551230568067</v>
      </c>
      <c r="F10758" s="33" t="n">
        <f aca="false">IF(OR(ROW()-設定!$B$30&lt;2,ROW()+設定!$B$30&gt;13701,N($A10758)&lt;=0,N(INDEX($A$2:$A$13701,MIN(13700,MAX(1,ROW()-1+設定!$B$30))))&lt;=0,$A10758&lt;設定!$B$28,$A10758&gt;設定!$B$29),0,IF(AND($C10758&gt;=MAX(INDEX($C$1:$C$13701,MAX(1,ROW()-設定!$B$24)):INDEX($C$1:$C$13701,MAX(1,ROW()-1))),$C10758&gt;MAX(INDEX($C$1:$C$13701,MIN(13701,ROW()+1)):INDEX($C$1:$C$13701,MIN(13701,ROW()+設定!$B$24))),$C10758&gt;=設定!$B$32,$C10758&gt;=MAX(MIN(INDEX($C$1:$C$13701,MAX(1,ROW()-設定!$B$26)):INDEX($C$1:$C$13701,MAX(1,ROW()-1))),MIN(INDEX($C$1:$C$13701,MIN(13701,ROW()+1)):INDEX($C$1:$C$13701,MIN(13701,ROW()+設定!$B$26))))*10^(設定!$B$27/20)),1,0))</f>
        <v>0</v>
      </c>
      <c r="G10758" s="33" t="n">
        <f aca="false">$G10757+IF($F10758=1,1,0)</f>
        <v>5</v>
      </c>
      <c r="H10758" s="0" t="str">
        <f aca="false">IF($F10758=1,$G10758,"")</f>
        <v/>
      </c>
    </row>
    <row r="10759" customFormat="false" ht="15" hidden="false" customHeight="false" outlineLevel="0" collapsed="false">
      <c r="A10759" s="30" t="n">
        <v>1680.78125</v>
      </c>
      <c r="B10759" s="31" t="n">
        <v>16.6034</v>
      </c>
      <c r="C10759" s="32" t="n">
        <f aca="false">IF($A10759="","",IF(設定!$B$21="dB",10^($B10759/20),ABS($B10759)))</f>
        <v>6.76347672753829</v>
      </c>
      <c r="D10759" s="32" t="n">
        <f aca="false">IF($A10759="","",$A10759^2)</f>
        <v>2825025.61035156</v>
      </c>
      <c r="E10759" s="32" t="n">
        <f aca="false">IF($A10759="","",IF($C10759&lt;=0,"",1/$C10759^2))</f>
        <v>0.0218604954173075</v>
      </c>
      <c r="F10759" s="33" t="n">
        <f aca="false">IF(OR(ROW()-設定!$B$30&lt;2,ROW()+設定!$B$30&gt;13701,N($A10759)&lt;=0,N(INDEX($A$2:$A$13701,MIN(13700,MAX(1,ROW()-1+設定!$B$30))))&lt;=0,$A10759&lt;設定!$B$28,$A10759&gt;設定!$B$29),0,IF(AND($C10759&gt;=MAX(INDEX($C$1:$C$13701,MAX(1,ROW()-設定!$B$24)):INDEX($C$1:$C$13701,MAX(1,ROW()-1))),$C10759&gt;MAX(INDEX($C$1:$C$13701,MIN(13701,ROW()+1)):INDEX($C$1:$C$13701,MIN(13701,ROW()+設定!$B$24))),$C10759&gt;=設定!$B$32,$C10759&gt;=MAX(MIN(INDEX($C$1:$C$13701,MAX(1,ROW()-設定!$B$26)):INDEX($C$1:$C$13701,MAX(1,ROW()-1))),MIN(INDEX($C$1:$C$13701,MIN(13701,ROW()+1)):INDEX($C$1:$C$13701,MIN(13701,ROW()+設定!$B$26))))*10^(設定!$B$27/20)),1,0))</f>
        <v>0</v>
      </c>
      <c r="G10759" s="33" t="n">
        <f aca="false">$G10758+IF($F10759=1,1,0)</f>
        <v>5</v>
      </c>
      <c r="H10759" s="0" t="str">
        <f aca="false">IF($F10759=1,$G10759,"")</f>
        <v/>
      </c>
    </row>
    <row r="10760" customFormat="false" ht="15" hidden="false" customHeight="false" outlineLevel="0" collapsed="false">
      <c r="A10760" s="30" t="n">
        <v>1680.9375</v>
      </c>
      <c r="B10760" s="31" t="n">
        <v>16.5464</v>
      </c>
      <c r="C10760" s="32" t="n">
        <f aca="false">IF($A10760="","",IF(設定!$B$21="dB",10^($B10760/20),ABS($B10760)))</f>
        <v>6.71923762296593</v>
      </c>
      <c r="D10760" s="32" t="n">
        <f aca="false">IF($A10760="","",$A10760^2)</f>
        <v>2825550.87890625</v>
      </c>
      <c r="E10760" s="32" t="n">
        <f aca="false">IF($A10760="","",IF($C10760&lt;=0,"",1/$C10760^2))</f>
        <v>0.022149299721528</v>
      </c>
      <c r="F10760" s="33" t="n">
        <f aca="false">IF(OR(ROW()-設定!$B$30&lt;2,ROW()+設定!$B$30&gt;13701,N($A10760)&lt;=0,N(INDEX($A$2:$A$13701,MIN(13700,MAX(1,ROW()-1+設定!$B$30))))&lt;=0,$A10760&lt;設定!$B$28,$A10760&gt;設定!$B$29),0,IF(AND($C10760&gt;=MAX(INDEX($C$1:$C$13701,MAX(1,ROW()-設定!$B$24)):INDEX($C$1:$C$13701,MAX(1,ROW()-1))),$C10760&gt;MAX(INDEX($C$1:$C$13701,MIN(13701,ROW()+1)):INDEX($C$1:$C$13701,MIN(13701,ROW()+設定!$B$24))),$C10760&gt;=設定!$B$32,$C10760&gt;=MAX(MIN(INDEX($C$1:$C$13701,MAX(1,ROW()-設定!$B$26)):INDEX($C$1:$C$13701,MAX(1,ROW()-1))),MIN(INDEX($C$1:$C$13701,MIN(13701,ROW()+1)):INDEX($C$1:$C$13701,MIN(13701,ROW()+設定!$B$26))))*10^(設定!$B$27/20)),1,0))</f>
        <v>0</v>
      </c>
      <c r="G10760" s="33" t="n">
        <f aca="false">$G10759+IF($F10760=1,1,0)</f>
        <v>5</v>
      </c>
      <c r="H10760" s="0" t="str">
        <f aca="false">IF($F10760=1,$G10760,"")</f>
        <v/>
      </c>
    </row>
    <row r="10761" customFormat="false" ht="15" hidden="false" customHeight="false" outlineLevel="0" collapsed="false">
      <c r="A10761" s="30" t="n">
        <v>1681.09375</v>
      </c>
      <c r="B10761" s="31" t="n">
        <v>16.5249</v>
      </c>
      <c r="C10761" s="32" t="n">
        <f aca="false">IF($A10761="","",IF(設定!$B$21="dB",10^($B10761/20),ABS($B10761)))</f>
        <v>6.70262620278106</v>
      </c>
      <c r="D10761" s="32" t="n">
        <f aca="false">IF($A10761="","",$A10761^2)</f>
        <v>2826076.19628906</v>
      </c>
      <c r="E10761" s="32" t="n">
        <f aca="false">IF($A10761="","",IF($C10761&lt;=0,"",1/$C10761^2))</f>
        <v>0.0222592229795794</v>
      </c>
      <c r="F10761" s="33" t="n">
        <f aca="false">IF(OR(ROW()-設定!$B$30&lt;2,ROW()+設定!$B$30&gt;13701,N($A10761)&lt;=0,N(INDEX($A$2:$A$13701,MIN(13700,MAX(1,ROW()-1+設定!$B$30))))&lt;=0,$A10761&lt;設定!$B$28,$A10761&gt;設定!$B$29),0,IF(AND($C10761&gt;=MAX(INDEX($C$1:$C$13701,MAX(1,ROW()-設定!$B$24)):INDEX($C$1:$C$13701,MAX(1,ROW()-1))),$C10761&gt;MAX(INDEX($C$1:$C$13701,MIN(13701,ROW()+1)):INDEX($C$1:$C$13701,MIN(13701,ROW()+設定!$B$24))),$C10761&gt;=設定!$B$32,$C10761&gt;=MAX(MIN(INDEX($C$1:$C$13701,MAX(1,ROW()-設定!$B$26)):INDEX($C$1:$C$13701,MAX(1,ROW()-1))),MIN(INDEX($C$1:$C$13701,MIN(13701,ROW()+1)):INDEX($C$1:$C$13701,MIN(13701,ROW()+設定!$B$26))))*10^(設定!$B$27/20)),1,0))</f>
        <v>0</v>
      </c>
      <c r="G10761" s="33" t="n">
        <f aca="false">$G10760+IF($F10761=1,1,0)</f>
        <v>5</v>
      </c>
      <c r="H10761" s="0" t="str">
        <f aca="false">IF($F10761=1,$G10761,"")</f>
        <v/>
      </c>
    </row>
    <row r="10762" customFormat="false" ht="15" hidden="false" customHeight="false" outlineLevel="0" collapsed="false">
      <c r="A10762" s="30" t="n">
        <v>1681.25</v>
      </c>
      <c r="B10762" s="31" t="n">
        <v>16.6118</v>
      </c>
      <c r="C10762" s="32" t="n">
        <f aca="false">IF($A10762="","",IF(設定!$B$21="dB",10^($B10762/20),ABS($B10762)))</f>
        <v>6.77002075323487</v>
      </c>
      <c r="D10762" s="32" t="n">
        <f aca="false">IF($A10762="","",$A10762^2)</f>
        <v>2826601.5625</v>
      </c>
      <c r="E10762" s="32" t="n">
        <f aca="false">IF($A10762="","",IF($C10762&lt;=0,"",1/$C10762^2))</f>
        <v>0.0218182543344914</v>
      </c>
      <c r="F10762" s="33" t="n">
        <f aca="false">IF(OR(ROW()-設定!$B$30&lt;2,ROW()+設定!$B$30&gt;13701,N($A10762)&lt;=0,N(INDEX($A$2:$A$13701,MIN(13700,MAX(1,ROW()-1+設定!$B$30))))&lt;=0,$A10762&lt;設定!$B$28,$A10762&gt;設定!$B$29),0,IF(AND($C10762&gt;=MAX(INDEX($C$1:$C$13701,MAX(1,ROW()-設定!$B$24)):INDEX($C$1:$C$13701,MAX(1,ROW()-1))),$C10762&gt;MAX(INDEX($C$1:$C$13701,MIN(13701,ROW()+1)):INDEX($C$1:$C$13701,MIN(13701,ROW()+設定!$B$24))),$C10762&gt;=設定!$B$32,$C10762&gt;=MAX(MIN(INDEX($C$1:$C$13701,MAX(1,ROW()-設定!$B$26)):INDEX($C$1:$C$13701,MAX(1,ROW()-1))),MIN(INDEX($C$1:$C$13701,MIN(13701,ROW()+1)):INDEX($C$1:$C$13701,MIN(13701,ROW()+設定!$B$26))))*10^(設定!$B$27/20)),1,0))</f>
        <v>0</v>
      </c>
      <c r="G10762" s="33" t="n">
        <f aca="false">$G10761+IF($F10762=1,1,0)</f>
        <v>5</v>
      </c>
      <c r="H10762" s="0" t="str">
        <f aca="false">IF($F10762=1,$G10762,"")</f>
        <v/>
      </c>
    </row>
    <row r="10763" customFormat="false" ht="15" hidden="false" customHeight="false" outlineLevel="0" collapsed="false">
      <c r="A10763" s="30" t="n">
        <v>1681.40625</v>
      </c>
      <c r="B10763" s="31" t="n">
        <v>16.6622</v>
      </c>
      <c r="C10763" s="32" t="n">
        <f aca="false">IF($A10763="","",IF(設定!$B$21="dB",10^($B10763/20),ABS($B10763)))</f>
        <v>6.80941808763753</v>
      </c>
      <c r="D10763" s="32" t="n">
        <f aca="false">IF($A10763="","",$A10763^2)</f>
        <v>2827126.97753906</v>
      </c>
      <c r="E10763" s="32" t="n">
        <f aca="false">IF($A10763="","",IF($C10763&lt;=0,"",1/$C10763^2))</f>
        <v>0.0215665164013292</v>
      </c>
      <c r="F10763" s="33" t="n">
        <f aca="false">IF(OR(ROW()-設定!$B$30&lt;2,ROW()+設定!$B$30&gt;13701,N($A10763)&lt;=0,N(INDEX($A$2:$A$13701,MIN(13700,MAX(1,ROW()-1+設定!$B$30))))&lt;=0,$A10763&lt;設定!$B$28,$A10763&gt;設定!$B$29),0,IF(AND($C10763&gt;=MAX(INDEX($C$1:$C$13701,MAX(1,ROW()-設定!$B$24)):INDEX($C$1:$C$13701,MAX(1,ROW()-1))),$C10763&gt;MAX(INDEX($C$1:$C$13701,MIN(13701,ROW()+1)):INDEX($C$1:$C$13701,MIN(13701,ROW()+設定!$B$24))),$C10763&gt;=設定!$B$32,$C10763&gt;=MAX(MIN(INDEX($C$1:$C$13701,MAX(1,ROW()-設定!$B$26)):INDEX($C$1:$C$13701,MAX(1,ROW()-1))),MIN(INDEX($C$1:$C$13701,MIN(13701,ROW()+1)):INDEX($C$1:$C$13701,MIN(13701,ROW()+設定!$B$26))))*10^(設定!$B$27/20)),1,0))</f>
        <v>0</v>
      </c>
      <c r="G10763" s="33" t="n">
        <f aca="false">$G10762+IF($F10763=1,1,0)</f>
        <v>5</v>
      </c>
      <c r="H10763" s="0" t="str">
        <f aca="false">IF($F10763=1,$G10763,"")</f>
        <v/>
      </c>
    </row>
    <row r="10764" customFormat="false" ht="15" hidden="false" customHeight="false" outlineLevel="0" collapsed="false">
      <c r="A10764" s="30" t="n">
        <v>1681.5625</v>
      </c>
      <c r="B10764" s="31" t="n">
        <v>16.7031</v>
      </c>
      <c r="C10764" s="32" t="n">
        <f aca="false">IF($A10764="","",IF(設定!$B$21="dB",10^($B10764/20),ABS($B10764)))</f>
        <v>6.84155779382709</v>
      </c>
      <c r="D10764" s="32" t="n">
        <f aca="false">IF($A10764="","",$A10764^2)</f>
        <v>2827652.44140625</v>
      </c>
      <c r="E10764" s="32" t="n">
        <f aca="false">IF($A10764="","",IF($C10764&lt;=0,"",1/$C10764^2))</f>
        <v>0.021364365537444</v>
      </c>
      <c r="F10764" s="33" t="n">
        <f aca="false">IF(OR(ROW()-設定!$B$30&lt;2,ROW()+設定!$B$30&gt;13701,N($A10764)&lt;=0,N(INDEX($A$2:$A$13701,MIN(13700,MAX(1,ROW()-1+設定!$B$30))))&lt;=0,$A10764&lt;設定!$B$28,$A10764&gt;設定!$B$29),0,IF(AND($C10764&gt;=MAX(INDEX($C$1:$C$13701,MAX(1,ROW()-設定!$B$24)):INDEX($C$1:$C$13701,MAX(1,ROW()-1))),$C10764&gt;MAX(INDEX($C$1:$C$13701,MIN(13701,ROW()+1)):INDEX($C$1:$C$13701,MIN(13701,ROW()+設定!$B$24))),$C10764&gt;=設定!$B$32,$C10764&gt;=MAX(MIN(INDEX($C$1:$C$13701,MAX(1,ROW()-設定!$B$26)):INDEX($C$1:$C$13701,MAX(1,ROW()-1))),MIN(INDEX($C$1:$C$13701,MIN(13701,ROW()+1)):INDEX($C$1:$C$13701,MIN(13701,ROW()+設定!$B$26))))*10^(設定!$B$27/20)),1,0))</f>
        <v>0</v>
      </c>
      <c r="G10764" s="33" t="n">
        <f aca="false">$G10763+IF($F10764=1,1,0)</f>
        <v>5</v>
      </c>
      <c r="H10764" s="0" t="str">
        <f aca="false">IF($F10764=1,$G10764,"")</f>
        <v/>
      </c>
    </row>
    <row r="10765" customFormat="false" ht="15" hidden="false" customHeight="false" outlineLevel="0" collapsed="false">
      <c r="A10765" s="30" t="n">
        <v>1681.71875</v>
      </c>
      <c r="B10765" s="31" t="n">
        <v>16.8874</v>
      </c>
      <c r="C10765" s="32" t="n">
        <f aca="false">IF($A10765="","",IF(設定!$B$21="dB",10^($B10765/20),ABS($B10765)))</f>
        <v>6.98827521172387</v>
      </c>
      <c r="D10765" s="32" t="n">
        <f aca="false">IF($A10765="","",$A10765^2)</f>
        <v>2828177.95410156</v>
      </c>
      <c r="E10765" s="32" t="n">
        <f aca="false">IF($A10765="","",IF($C10765&lt;=0,"",1/$C10765^2))</f>
        <v>0.0204767015288694</v>
      </c>
      <c r="F10765" s="33" t="n">
        <f aca="false">IF(OR(ROW()-設定!$B$30&lt;2,ROW()+設定!$B$30&gt;13701,N($A10765)&lt;=0,N(INDEX($A$2:$A$13701,MIN(13700,MAX(1,ROW()-1+設定!$B$30))))&lt;=0,$A10765&lt;設定!$B$28,$A10765&gt;設定!$B$29),0,IF(AND($C10765&gt;=MAX(INDEX($C$1:$C$13701,MAX(1,ROW()-設定!$B$24)):INDEX($C$1:$C$13701,MAX(1,ROW()-1))),$C10765&gt;MAX(INDEX($C$1:$C$13701,MIN(13701,ROW()+1)):INDEX($C$1:$C$13701,MIN(13701,ROW()+設定!$B$24))),$C10765&gt;=設定!$B$32,$C10765&gt;=MAX(MIN(INDEX($C$1:$C$13701,MAX(1,ROW()-設定!$B$26)):INDEX($C$1:$C$13701,MAX(1,ROW()-1))),MIN(INDEX($C$1:$C$13701,MIN(13701,ROW()+1)):INDEX($C$1:$C$13701,MIN(13701,ROW()+設定!$B$26))))*10^(設定!$B$27/20)),1,0))</f>
        <v>0</v>
      </c>
      <c r="G10765" s="33" t="n">
        <f aca="false">$G10764+IF($F10765=1,1,0)</f>
        <v>5</v>
      </c>
      <c r="H10765" s="0" t="str">
        <f aca="false">IF($F10765=1,$G10765,"")</f>
        <v/>
      </c>
    </row>
    <row r="10766" customFormat="false" ht="15" hidden="false" customHeight="false" outlineLevel="0" collapsed="false">
      <c r="A10766" s="30" t="n">
        <v>1681.875</v>
      </c>
      <c r="B10766" s="31" t="n">
        <v>16.6379</v>
      </c>
      <c r="C10766" s="32" t="n">
        <f aca="false">IF($A10766="","",IF(設定!$B$21="dB",10^($B10766/20),ABS($B10766)))</f>
        <v>6.7903944042972</v>
      </c>
      <c r="D10766" s="32" t="n">
        <f aca="false">IF($A10766="","",$A10766^2)</f>
        <v>2828703.515625</v>
      </c>
      <c r="E10766" s="32" t="n">
        <f aca="false">IF($A10766="","",IF($C10766&lt;=0,"",1/$C10766^2))</f>
        <v>0.0216875253614315</v>
      </c>
      <c r="F10766" s="33" t="n">
        <f aca="false">IF(OR(ROW()-設定!$B$30&lt;2,ROW()+設定!$B$30&gt;13701,N($A10766)&lt;=0,N(INDEX($A$2:$A$13701,MIN(13700,MAX(1,ROW()-1+設定!$B$30))))&lt;=0,$A10766&lt;設定!$B$28,$A10766&gt;設定!$B$29),0,IF(AND($C10766&gt;=MAX(INDEX($C$1:$C$13701,MAX(1,ROW()-設定!$B$24)):INDEX($C$1:$C$13701,MAX(1,ROW()-1))),$C10766&gt;MAX(INDEX($C$1:$C$13701,MIN(13701,ROW()+1)):INDEX($C$1:$C$13701,MIN(13701,ROW()+設定!$B$24))),$C10766&gt;=設定!$B$32,$C10766&gt;=MAX(MIN(INDEX($C$1:$C$13701,MAX(1,ROW()-設定!$B$26)):INDEX($C$1:$C$13701,MAX(1,ROW()-1))),MIN(INDEX($C$1:$C$13701,MIN(13701,ROW()+1)):INDEX($C$1:$C$13701,MIN(13701,ROW()+設定!$B$26))))*10^(設定!$B$27/20)),1,0))</f>
        <v>0</v>
      </c>
      <c r="G10766" s="33" t="n">
        <f aca="false">$G10765+IF($F10766=1,1,0)</f>
        <v>5</v>
      </c>
      <c r="H10766" s="0" t="str">
        <f aca="false">IF($F10766=1,$G10766,"")</f>
        <v/>
      </c>
    </row>
    <row r="10767" customFormat="false" ht="15" hidden="false" customHeight="false" outlineLevel="0" collapsed="false">
      <c r="A10767" s="30" t="n">
        <v>1682.03125</v>
      </c>
      <c r="B10767" s="31" t="n">
        <v>16.7982</v>
      </c>
      <c r="C10767" s="32" t="n">
        <f aca="false">IF($A10767="","",IF(設定!$B$21="dB",10^($B10767/20),ABS($B10767)))</f>
        <v>6.91687615802135</v>
      </c>
      <c r="D10767" s="32" t="n">
        <f aca="false">IF($A10767="","",$A10767^2)</f>
        <v>2829229.12597656</v>
      </c>
      <c r="E10767" s="32" t="n">
        <f aca="false">IF($A10767="","",IF($C10767&lt;=0,"",1/$C10767^2))</f>
        <v>0.0209016225111268</v>
      </c>
      <c r="F10767" s="33" t="n">
        <f aca="false">IF(OR(ROW()-設定!$B$30&lt;2,ROW()+設定!$B$30&gt;13701,N($A10767)&lt;=0,N(INDEX($A$2:$A$13701,MIN(13700,MAX(1,ROW()-1+設定!$B$30))))&lt;=0,$A10767&lt;設定!$B$28,$A10767&gt;設定!$B$29),0,IF(AND($C10767&gt;=MAX(INDEX($C$1:$C$13701,MAX(1,ROW()-設定!$B$24)):INDEX($C$1:$C$13701,MAX(1,ROW()-1))),$C10767&gt;MAX(INDEX($C$1:$C$13701,MIN(13701,ROW()+1)):INDEX($C$1:$C$13701,MIN(13701,ROW()+設定!$B$24))),$C10767&gt;=設定!$B$32,$C10767&gt;=MAX(MIN(INDEX($C$1:$C$13701,MAX(1,ROW()-設定!$B$26)):INDEX($C$1:$C$13701,MAX(1,ROW()-1))),MIN(INDEX($C$1:$C$13701,MIN(13701,ROW()+1)):INDEX($C$1:$C$13701,MIN(13701,ROW()+設定!$B$26))))*10^(設定!$B$27/20)),1,0))</f>
        <v>0</v>
      </c>
      <c r="G10767" s="33" t="n">
        <f aca="false">$G10766+IF($F10767=1,1,0)</f>
        <v>5</v>
      </c>
      <c r="H10767" s="0" t="str">
        <f aca="false">IF($F10767=1,$G10767,"")</f>
        <v/>
      </c>
    </row>
    <row r="10768" customFormat="false" ht="15" hidden="false" customHeight="false" outlineLevel="0" collapsed="false">
      <c r="A10768" s="30" t="n">
        <v>1682.1875</v>
      </c>
      <c r="B10768" s="31" t="n">
        <v>16.8628</v>
      </c>
      <c r="C10768" s="32" t="n">
        <f aca="false">IF($A10768="","",IF(設定!$B$21="dB",10^($B10768/20),ABS($B10768)))</f>
        <v>6.96851116166147</v>
      </c>
      <c r="D10768" s="32" t="n">
        <f aca="false">IF($A10768="","",$A10768^2)</f>
        <v>2829754.78515625</v>
      </c>
      <c r="E10768" s="32" t="n">
        <f aca="false">IF($A10768="","",IF($C10768&lt;=0,"",1/$C10768^2))</f>
        <v>0.0205930180424604</v>
      </c>
      <c r="F10768" s="33" t="n">
        <f aca="false">IF(OR(ROW()-設定!$B$30&lt;2,ROW()+設定!$B$30&gt;13701,N($A10768)&lt;=0,N(INDEX($A$2:$A$13701,MIN(13700,MAX(1,ROW()-1+設定!$B$30))))&lt;=0,$A10768&lt;設定!$B$28,$A10768&gt;設定!$B$29),0,IF(AND($C10768&gt;=MAX(INDEX($C$1:$C$13701,MAX(1,ROW()-設定!$B$24)):INDEX($C$1:$C$13701,MAX(1,ROW()-1))),$C10768&gt;MAX(INDEX($C$1:$C$13701,MIN(13701,ROW()+1)):INDEX($C$1:$C$13701,MIN(13701,ROW()+設定!$B$24))),$C10768&gt;=設定!$B$32,$C10768&gt;=MAX(MIN(INDEX($C$1:$C$13701,MAX(1,ROW()-設定!$B$26)):INDEX($C$1:$C$13701,MAX(1,ROW()-1))),MIN(INDEX($C$1:$C$13701,MIN(13701,ROW()+1)):INDEX($C$1:$C$13701,MIN(13701,ROW()+設定!$B$26))))*10^(設定!$B$27/20)),1,0))</f>
        <v>0</v>
      </c>
      <c r="G10768" s="33" t="n">
        <f aca="false">$G10767+IF($F10768=1,1,0)</f>
        <v>5</v>
      </c>
      <c r="H10768" s="0" t="str">
        <f aca="false">IF($F10768=1,$G10768,"")</f>
        <v/>
      </c>
    </row>
    <row r="10769" customFormat="false" ht="15" hidden="false" customHeight="false" outlineLevel="0" collapsed="false">
      <c r="A10769" s="30" t="n">
        <v>1682.34375</v>
      </c>
      <c r="B10769" s="31" t="n">
        <v>16.8287</v>
      </c>
      <c r="C10769" s="32" t="n">
        <f aca="false">IF($A10769="","",IF(設定!$B$21="dB",10^($B10769/20),ABS($B10769)))</f>
        <v>6.94120706259986</v>
      </c>
      <c r="D10769" s="32" t="n">
        <f aca="false">IF($A10769="","",$A10769^2)</f>
        <v>2830280.49316406</v>
      </c>
      <c r="E10769" s="32" t="n">
        <f aca="false">IF($A10769="","",IF($C10769&lt;=0,"",1/$C10769^2))</f>
        <v>0.0207553470686396</v>
      </c>
      <c r="F10769" s="33" t="n">
        <f aca="false">IF(OR(ROW()-設定!$B$30&lt;2,ROW()+設定!$B$30&gt;13701,N($A10769)&lt;=0,N(INDEX($A$2:$A$13701,MIN(13700,MAX(1,ROW()-1+設定!$B$30))))&lt;=0,$A10769&lt;設定!$B$28,$A10769&gt;設定!$B$29),0,IF(AND($C10769&gt;=MAX(INDEX($C$1:$C$13701,MAX(1,ROW()-設定!$B$24)):INDEX($C$1:$C$13701,MAX(1,ROW()-1))),$C10769&gt;MAX(INDEX($C$1:$C$13701,MIN(13701,ROW()+1)):INDEX($C$1:$C$13701,MIN(13701,ROW()+設定!$B$24))),$C10769&gt;=設定!$B$32,$C10769&gt;=MAX(MIN(INDEX($C$1:$C$13701,MAX(1,ROW()-設定!$B$26)):INDEX($C$1:$C$13701,MAX(1,ROW()-1))),MIN(INDEX($C$1:$C$13701,MIN(13701,ROW()+1)):INDEX($C$1:$C$13701,MIN(13701,ROW()+設定!$B$26))))*10^(設定!$B$27/20)),1,0))</f>
        <v>0</v>
      </c>
      <c r="G10769" s="33" t="n">
        <f aca="false">$G10768+IF($F10769=1,1,0)</f>
        <v>5</v>
      </c>
      <c r="H10769" s="0" t="str">
        <f aca="false">IF($F10769=1,$G10769,"")</f>
        <v/>
      </c>
    </row>
    <row r="10770" customFormat="false" ht="15" hidden="false" customHeight="false" outlineLevel="0" collapsed="false">
      <c r="A10770" s="30" t="n">
        <v>1682.5</v>
      </c>
      <c r="B10770" s="31" t="n">
        <v>16.8265</v>
      </c>
      <c r="C10770" s="32" t="n">
        <f aca="false">IF($A10770="","",IF(設定!$B$21="dB",10^($B10770/20),ABS($B10770)))</f>
        <v>6.93944918604051</v>
      </c>
      <c r="D10770" s="32" t="n">
        <f aca="false">IF($A10770="","",$A10770^2)</f>
        <v>2830806.25</v>
      </c>
      <c r="E10770" s="32" t="n">
        <f aca="false">IF($A10770="","",IF($C10770&lt;=0,"",1/$C10770^2))</f>
        <v>0.0207658637417307</v>
      </c>
      <c r="F10770" s="33" t="n">
        <f aca="false">IF(OR(ROW()-設定!$B$30&lt;2,ROW()+設定!$B$30&gt;13701,N($A10770)&lt;=0,N(INDEX($A$2:$A$13701,MIN(13700,MAX(1,ROW()-1+設定!$B$30))))&lt;=0,$A10770&lt;設定!$B$28,$A10770&gt;設定!$B$29),0,IF(AND($C10770&gt;=MAX(INDEX($C$1:$C$13701,MAX(1,ROW()-設定!$B$24)):INDEX($C$1:$C$13701,MAX(1,ROW()-1))),$C10770&gt;MAX(INDEX($C$1:$C$13701,MIN(13701,ROW()+1)):INDEX($C$1:$C$13701,MIN(13701,ROW()+設定!$B$24))),$C10770&gt;=設定!$B$32,$C10770&gt;=MAX(MIN(INDEX($C$1:$C$13701,MAX(1,ROW()-設定!$B$26)):INDEX($C$1:$C$13701,MAX(1,ROW()-1))),MIN(INDEX($C$1:$C$13701,MIN(13701,ROW()+1)):INDEX($C$1:$C$13701,MIN(13701,ROW()+設定!$B$26))))*10^(設定!$B$27/20)),1,0))</f>
        <v>0</v>
      </c>
      <c r="G10770" s="33" t="n">
        <f aca="false">$G10769+IF($F10770=1,1,0)</f>
        <v>5</v>
      </c>
      <c r="H10770" s="0" t="str">
        <f aca="false">IF($F10770=1,$G10770,"")</f>
        <v/>
      </c>
    </row>
    <row r="10771" customFormat="false" ht="15" hidden="false" customHeight="false" outlineLevel="0" collapsed="false">
      <c r="A10771" s="30" t="n">
        <v>1682.65625</v>
      </c>
      <c r="B10771" s="31" t="n">
        <v>16.7724</v>
      </c>
      <c r="C10771" s="32" t="n">
        <f aca="false">IF($A10771="","",IF(設定!$B$21="dB",10^($B10771/20),ABS($B10771)))</f>
        <v>6.89636120349445</v>
      </c>
      <c r="D10771" s="32" t="n">
        <f aca="false">IF($A10771="","",$A10771^2)</f>
        <v>2831332.05566406</v>
      </c>
      <c r="E10771" s="32" t="n">
        <f aca="false">IF($A10771="","",IF($C10771&lt;=0,"",1/$C10771^2))</f>
        <v>0.0210261617001321</v>
      </c>
      <c r="F10771" s="33" t="n">
        <f aca="false">IF(OR(ROW()-設定!$B$30&lt;2,ROW()+設定!$B$30&gt;13701,N($A10771)&lt;=0,N(INDEX($A$2:$A$13701,MIN(13700,MAX(1,ROW()-1+設定!$B$30))))&lt;=0,$A10771&lt;設定!$B$28,$A10771&gt;設定!$B$29),0,IF(AND($C10771&gt;=MAX(INDEX($C$1:$C$13701,MAX(1,ROW()-設定!$B$24)):INDEX($C$1:$C$13701,MAX(1,ROW()-1))),$C10771&gt;MAX(INDEX($C$1:$C$13701,MIN(13701,ROW()+1)):INDEX($C$1:$C$13701,MIN(13701,ROW()+設定!$B$24))),$C10771&gt;=設定!$B$32,$C10771&gt;=MAX(MIN(INDEX($C$1:$C$13701,MAX(1,ROW()-設定!$B$26)):INDEX($C$1:$C$13701,MAX(1,ROW()-1))),MIN(INDEX($C$1:$C$13701,MIN(13701,ROW()+1)):INDEX($C$1:$C$13701,MIN(13701,ROW()+設定!$B$26))))*10^(設定!$B$27/20)),1,0))</f>
        <v>0</v>
      </c>
      <c r="G10771" s="33" t="n">
        <f aca="false">$G10770+IF($F10771=1,1,0)</f>
        <v>5</v>
      </c>
      <c r="H10771" s="0" t="str">
        <f aca="false">IF($F10771=1,$G10771,"")</f>
        <v/>
      </c>
    </row>
    <row r="10772" customFormat="false" ht="15" hidden="false" customHeight="false" outlineLevel="0" collapsed="false">
      <c r="A10772" s="30" t="n">
        <v>1682.8125</v>
      </c>
      <c r="B10772" s="31" t="n">
        <v>16.849</v>
      </c>
      <c r="C10772" s="32" t="n">
        <f aca="false">IF($A10772="","",IF(設定!$B$21="dB",10^($B10772/20),ABS($B10772)))</f>
        <v>6.95744849503518</v>
      </c>
      <c r="D10772" s="32" t="n">
        <f aca="false">IF($A10772="","",$A10772^2)</f>
        <v>2831857.91015625</v>
      </c>
      <c r="E10772" s="32" t="n">
        <f aca="false">IF($A10772="","",IF($C10772&lt;=0,"",1/$C10772^2))</f>
        <v>0.0206585578192272</v>
      </c>
      <c r="F10772" s="33" t="n">
        <f aca="false">IF(OR(ROW()-設定!$B$30&lt;2,ROW()+設定!$B$30&gt;13701,N($A10772)&lt;=0,N(INDEX($A$2:$A$13701,MIN(13700,MAX(1,ROW()-1+設定!$B$30))))&lt;=0,$A10772&lt;設定!$B$28,$A10772&gt;設定!$B$29),0,IF(AND($C10772&gt;=MAX(INDEX($C$1:$C$13701,MAX(1,ROW()-設定!$B$24)):INDEX($C$1:$C$13701,MAX(1,ROW()-1))),$C10772&gt;MAX(INDEX($C$1:$C$13701,MIN(13701,ROW()+1)):INDEX($C$1:$C$13701,MIN(13701,ROW()+設定!$B$24))),$C10772&gt;=設定!$B$32,$C10772&gt;=MAX(MIN(INDEX($C$1:$C$13701,MAX(1,ROW()-設定!$B$26)):INDEX($C$1:$C$13701,MAX(1,ROW()-1))),MIN(INDEX($C$1:$C$13701,MIN(13701,ROW()+1)):INDEX($C$1:$C$13701,MIN(13701,ROW()+設定!$B$26))))*10^(設定!$B$27/20)),1,0))</f>
        <v>0</v>
      </c>
      <c r="G10772" s="33" t="n">
        <f aca="false">$G10771+IF($F10772=1,1,0)</f>
        <v>5</v>
      </c>
      <c r="H10772" s="0" t="str">
        <f aca="false">IF($F10772=1,$G10772,"")</f>
        <v/>
      </c>
    </row>
    <row r="10773" customFormat="false" ht="15" hidden="false" customHeight="false" outlineLevel="0" collapsed="false">
      <c r="A10773" s="30" t="n">
        <v>1682.96875</v>
      </c>
      <c r="B10773" s="31" t="n">
        <v>17.0178</v>
      </c>
      <c r="C10773" s="32" t="n">
        <f aca="false">IF($A10773="","",IF(設定!$B$21="dB",10^($B10773/20),ABS($B10773)))</f>
        <v>7.09398065771235</v>
      </c>
      <c r="D10773" s="32" t="n">
        <f aca="false">IF($A10773="","",$A10773^2)</f>
        <v>2832383.81347656</v>
      </c>
      <c r="E10773" s="32" t="n">
        <f aca="false">IF($A10773="","",IF($C10773&lt;=0,"",1/$C10773^2))</f>
        <v>0.0198710126578917</v>
      </c>
      <c r="F10773" s="33" t="n">
        <f aca="false">IF(OR(ROW()-設定!$B$30&lt;2,ROW()+設定!$B$30&gt;13701,N($A10773)&lt;=0,N(INDEX($A$2:$A$13701,MIN(13700,MAX(1,ROW()-1+設定!$B$30))))&lt;=0,$A10773&lt;設定!$B$28,$A10773&gt;設定!$B$29),0,IF(AND($C10773&gt;=MAX(INDEX($C$1:$C$13701,MAX(1,ROW()-設定!$B$24)):INDEX($C$1:$C$13701,MAX(1,ROW()-1))),$C10773&gt;MAX(INDEX($C$1:$C$13701,MIN(13701,ROW()+1)):INDEX($C$1:$C$13701,MIN(13701,ROW()+設定!$B$24))),$C10773&gt;=設定!$B$32,$C10773&gt;=MAX(MIN(INDEX($C$1:$C$13701,MAX(1,ROW()-設定!$B$26)):INDEX($C$1:$C$13701,MAX(1,ROW()-1))),MIN(INDEX($C$1:$C$13701,MIN(13701,ROW()+1)):INDEX($C$1:$C$13701,MIN(13701,ROW()+設定!$B$26))))*10^(設定!$B$27/20)),1,0))</f>
        <v>0</v>
      </c>
      <c r="G10773" s="33" t="n">
        <f aca="false">$G10772+IF($F10773=1,1,0)</f>
        <v>5</v>
      </c>
      <c r="H10773" s="0" t="str">
        <f aca="false">IF($F10773=1,$G10773,"")</f>
        <v/>
      </c>
    </row>
    <row r="10774" customFormat="false" ht="15" hidden="false" customHeight="false" outlineLevel="0" collapsed="false">
      <c r="A10774" s="30" t="n">
        <v>1683.125</v>
      </c>
      <c r="B10774" s="31" t="n">
        <v>17.1261</v>
      </c>
      <c r="C10774" s="32" t="n">
        <f aca="false">IF($A10774="","",IF(設定!$B$21="dB",10^($B10774/20),ABS($B10774)))</f>
        <v>7.18298566966785</v>
      </c>
      <c r="D10774" s="32" t="n">
        <f aca="false">IF($A10774="","",$A10774^2)</f>
        <v>2832909.765625</v>
      </c>
      <c r="E10774" s="32" t="n">
        <f aca="false">IF($A10774="","",IF($C10774&lt;=0,"",1/$C10774^2))</f>
        <v>0.0193816166773951</v>
      </c>
      <c r="F10774" s="33" t="n">
        <f aca="false">IF(OR(ROW()-設定!$B$30&lt;2,ROW()+設定!$B$30&gt;13701,N($A10774)&lt;=0,N(INDEX($A$2:$A$13701,MIN(13700,MAX(1,ROW()-1+設定!$B$30))))&lt;=0,$A10774&lt;設定!$B$28,$A10774&gt;設定!$B$29),0,IF(AND($C10774&gt;=MAX(INDEX($C$1:$C$13701,MAX(1,ROW()-設定!$B$24)):INDEX($C$1:$C$13701,MAX(1,ROW()-1))),$C10774&gt;MAX(INDEX($C$1:$C$13701,MIN(13701,ROW()+1)):INDEX($C$1:$C$13701,MIN(13701,ROW()+設定!$B$24))),$C10774&gt;=設定!$B$32,$C10774&gt;=MAX(MIN(INDEX($C$1:$C$13701,MAX(1,ROW()-設定!$B$26)):INDEX($C$1:$C$13701,MAX(1,ROW()-1))),MIN(INDEX($C$1:$C$13701,MIN(13701,ROW()+1)):INDEX($C$1:$C$13701,MIN(13701,ROW()+設定!$B$26))))*10^(設定!$B$27/20)),1,0))</f>
        <v>0</v>
      </c>
      <c r="G10774" s="33" t="n">
        <f aca="false">$G10773+IF($F10774=1,1,0)</f>
        <v>5</v>
      </c>
      <c r="H10774" s="0" t="str">
        <f aca="false">IF($F10774=1,$G10774,"")</f>
        <v/>
      </c>
    </row>
    <row r="10775" customFormat="false" ht="15" hidden="false" customHeight="false" outlineLevel="0" collapsed="false">
      <c r="A10775" s="30" t="n">
        <v>1683.28125</v>
      </c>
      <c r="B10775" s="31" t="n">
        <v>16.9347</v>
      </c>
      <c r="C10775" s="32" t="n">
        <f aca="false">IF($A10775="","",IF(設定!$B$21="dB",10^($B10775/20),ABS($B10775)))</f>
        <v>7.02643446524785</v>
      </c>
      <c r="D10775" s="32" t="n">
        <f aca="false">IF($A10775="","",$A10775^2)</f>
        <v>2833435.76660156</v>
      </c>
      <c r="E10775" s="32" t="n">
        <f aca="false">IF($A10775="","",IF($C10775&lt;=0,"",1/$C10775^2))</f>
        <v>0.0202548951785166</v>
      </c>
      <c r="F10775" s="33" t="n">
        <f aca="false">IF(OR(ROW()-設定!$B$30&lt;2,ROW()+設定!$B$30&gt;13701,N($A10775)&lt;=0,N(INDEX($A$2:$A$13701,MIN(13700,MAX(1,ROW()-1+設定!$B$30))))&lt;=0,$A10775&lt;設定!$B$28,$A10775&gt;設定!$B$29),0,IF(AND($C10775&gt;=MAX(INDEX($C$1:$C$13701,MAX(1,ROW()-設定!$B$24)):INDEX($C$1:$C$13701,MAX(1,ROW()-1))),$C10775&gt;MAX(INDEX($C$1:$C$13701,MIN(13701,ROW()+1)):INDEX($C$1:$C$13701,MIN(13701,ROW()+設定!$B$24))),$C10775&gt;=設定!$B$32,$C10775&gt;=MAX(MIN(INDEX($C$1:$C$13701,MAX(1,ROW()-設定!$B$26)):INDEX($C$1:$C$13701,MAX(1,ROW()-1))),MIN(INDEX($C$1:$C$13701,MIN(13701,ROW()+1)):INDEX($C$1:$C$13701,MIN(13701,ROW()+設定!$B$26))))*10^(設定!$B$27/20)),1,0))</f>
        <v>0</v>
      </c>
      <c r="G10775" s="33" t="n">
        <f aca="false">$G10774+IF($F10775=1,1,0)</f>
        <v>5</v>
      </c>
      <c r="H10775" s="0" t="str">
        <f aca="false">IF($F10775=1,$G10775,"")</f>
        <v/>
      </c>
    </row>
    <row r="10776" customFormat="false" ht="15" hidden="false" customHeight="false" outlineLevel="0" collapsed="false">
      <c r="A10776" s="30" t="n">
        <v>1683.4375</v>
      </c>
      <c r="B10776" s="31" t="n">
        <v>17.0851</v>
      </c>
      <c r="C10776" s="32" t="n">
        <f aca="false">IF($A10776="","",IF(設定!$B$21="dB",10^($B10776/20),ABS($B10776)))</f>
        <v>7.14915972353345</v>
      </c>
      <c r="D10776" s="32" t="n">
        <f aca="false">IF($A10776="","",$A10776^2)</f>
        <v>2833961.81640625</v>
      </c>
      <c r="E10776" s="32" t="n">
        <f aca="false">IF($A10776="","",IF($C10776&lt;=0,"",1/$C10776^2))</f>
        <v>0.0195654571628626</v>
      </c>
      <c r="F10776" s="33" t="n">
        <f aca="false">IF(OR(ROW()-設定!$B$30&lt;2,ROW()+設定!$B$30&gt;13701,N($A10776)&lt;=0,N(INDEX($A$2:$A$13701,MIN(13700,MAX(1,ROW()-1+設定!$B$30))))&lt;=0,$A10776&lt;設定!$B$28,$A10776&gt;設定!$B$29),0,IF(AND($C10776&gt;=MAX(INDEX($C$1:$C$13701,MAX(1,ROW()-設定!$B$24)):INDEX($C$1:$C$13701,MAX(1,ROW()-1))),$C10776&gt;MAX(INDEX($C$1:$C$13701,MIN(13701,ROW()+1)):INDEX($C$1:$C$13701,MIN(13701,ROW()+設定!$B$24))),$C10776&gt;=設定!$B$32,$C10776&gt;=MAX(MIN(INDEX($C$1:$C$13701,MAX(1,ROW()-設定!$B$26)):INDEX($C$1:$C$13701,MAX(1,ROW()-1))),MIN(INDEX($C$1:$C$13701,MIN(13701,ROW()+1)):INDEX($C$1:$C$13701,MIN(13701,ROW()+設定!$B$26))))*10^(設定!$B$27/20)),1,0))</f>
        <v>0</v>
      </c>
      <c r="G10776" s="33" t="n">
        <f aca="false">$G10775+IF($F10776=1,1,0)</f>
        <v>5</v>
      </c>
      <c r="H10776" s="0" t="str">
        <f aca="false">IF($F10776=1,$G10776,"")</f>
        <v/>
      </c>
    </row>
    <row r="10777" customFormat="false" ht="15" hidden="false" customHeight="false" outlineLevel="0" collapsed="false">
      <c r="A10777" s="30" t="n">
        <v>1683.59375</v>
      </c>
      <c r="B10777" s="31" t="n">
        <v>17.1211</v>
      </c>
      <c r="C10777" s="32" t="n">
        <f aca="false">IF($A10777="","",IF(設定!$B$21="dB",10^($B10777/20),ABS($B10777)))</f>
        <v>7.17885200061604</v>
      </c>
      <c r="D10777" s="32" t="n">
        <f aca="false">IF($A10777="","",$A10777^2)</f>
        <v>2834487.91503906</v>
      </c>
      <c r="E10777" s="32" t="n">
        <f aca="false">IF($A10777="","",IF($C10777&lt;=0,"",1/$C10777^2))</f>
        <v>0.0194039434380653</v>
      </c>
      <c r="F10777" s="33" t="n">
        <f aca="false">IF(OR(ROW()-設定!$B$30&lt;2,ROW()+設定!$B$30&gt;13701,N($A10777)&lt;=0,N(INDEX($A$2:$A$13701,MIN(13700,MAX(1,ROW()-1+設定!$B$30))))&lt;=0,$A10777&lt;設定!$B$28,$A10777&gt;設定!$B$29),0,IF(AND($C10777&gt;=MAX(INDEX($C$1:$C$13701,MAX(1,ROW()-設定!$B$24)):INDEX($C$1:$C$13701,MAX(1,ROW()-1))),$C10777&gt;MAX(INDEX($C$1:$C$13701,MIN(13701,ROW()+1)):INDEX($C$1:$C$13701,MIN(13701,ROW()+設定!$B$24))),$C10777&gt;=設定!$B$32,$C10777&gt;=MAX(MIN(INDEX($C$1:$C$13701,MAX(1,ROW()-設定!$B$26)):INDEX($C$1:$C$13701,MAX(1,ROW()-1))),MIN(INDEX($C$1:$C$13701,MIN(13701,ROW()+1)):INDEX($C$1:$C$13701,MIN(13701,ROW()+設定!$B$26))))*10^(設定!$B$27/20)),1,0))</f>
        <v>0</v>
      </c>
      <c r="G10777" s="33" t="n">
        <f aca="false">$G10776+IF($F10777=1,1,0)</f>
        <v>5</v>
      </c>
      <c r="H10777" s="0" t="str">
        <f aca="false">IF($F10777=1,$G10777,"")</f>
        <v/>
      </c>
    </row>
    <row r="10778" customFormat="false" ht="15" hidden="false" customHeight="false" outlineLevel="0" collapsed="false">
      <c r="A10778" s="30" t="n">
        <v>1683.75</v>
      </c>
      <c r="B10778" s="31" t="n">
        <v>17.2033</v>
      </c>
      <c r="C10778" s="32" t="n">
        <f aca="false">IF($A10778="","",IF(設定!$B$21="dB",10^($B10778/20),ABS($B10778)))</f>
        <v>7.2471124481368</v>
      </c>
      <c r="D10778" s="32" t="n">
        <f aca="false">IF($A10778="","",$A10778^2)</f>
        <v>2835014.0625</v>
      </c>
      <c r="E10778" s="32" t="n">
        <f aca="false">IF($A10778="","",IF($C10778&lt;=0,"",1/$C10778^2))</f>
        <v>0.0190401339771159</v>
      </c>
      <c r="F10778" s="33" t="n">
        <f aca="false">IF(OR(ROW()-設定!$B$30&lt;2,ROW()+設定!$B$30&gt;13701,N($A10778)&lt;=0,N(INDEX($A$2:$A$13701,MIN(13700,MAX(1,ROW()-1+設定!$B$30))))&lt;=0,$A10778&lt;設定!$B$28,$A10778&gt;設定!$B$29),0,IF(AND($C10778&gt;=MAX(INDEX($C$1:$C$13701,MAX(1,ROW()-設定!$B$24)):INDEX($C$1:$C$13701,MAX(1,ROW()-1))),$C10778&gt;MAX(INDEX($C$1:$C$13701,MIN(13701,ROW()+1)):INDEX($C$1:$C$13701,MIN(13701,ROW()+設定!$B$24))),$C10778&gt;=設定!$B$32,$C10778&gt;=MAX(MIN(INDEX($C$1:$C$13701,MAX(1,ROW()-設定!$B$26)):INDEX($C$1:$C$13701,MAX(1,ROW()-1))),MIN(INDEX($C$1:$C$13701,MIN(13701,ROW()+1)):INDEX($C$1:$C$13701,MIN(13701,ROW()+設定!$B$26))))*10^(設定!$B$27/20)),1,0))</f>
        <v>0</v>
      </c>
      <c r="G10778" s="33" t="n">
        <f aca="false">$G10777+IF($F10778=1,1,0)</f>
        <v>5</v>
      </c>
      <c r="H10778" s="0" t="str">
        <f aca="false">IF($F10778=1,$G10778,"")</f>
        <v/>
      </c>
    </row>
    <row r="10779" customFormat="false" ht="15" hidden="false" customHeight="false" outlineLevel="0" collapsed="false">
      <c r="A10779" s="30" t="n">
        <v>1683.90625</v>
      </c>
      <c r="B10779" s="31" t="n">
        <v>17.1537</v>
      </c>
      <c r="C10779" s="32" t="n">
        <f aca="false">IF($A10779="","",IF(設定!$B$21="dB",10^($B10779/20),ABS($B10779)))</f>
        <v>7.20584639247879</v>
      </c>
      <c r="D10779" s="32" t="n">
        <f aca="false">IF($A10779="","",$A10779^2)</f>
        <v>2835540.25878906</v>
      </c>
      <c r="E10779" s="32" t="n">
        <f aca="false">IF($A10779="","",IF($C10779&lt;=0,"",1/$C10779^2))</f>
        <v>0.0192588344517123</v>
      </c>
      <c r="F10779" s="33" t="n">
        <f aca="false">IF(OR(ROW()-設定!$B$30&lt;2,ROW()+設定!$B$30&gt;13701,N($A10779)&lt;=0,N(INDEX($A$2:$A$13701,MIN(13700,MAX(1,ROW()-1+設定!$B$30))))&lt;=0,$A10779&lt;設定!$B$28,$A10779&gt;設定!$B$29),0,IF(AND($C10779&gt;=MAX(INDEX($C$1:$C$13701,MAX(1,ROW()-設定!$B$24)):INDEX($C$1:$C$13701,MAX(1,ROW()-1))),$C10779&gt;MAX(INDEX($C$1:$C$13701,MIN(13701,ROW()+1)):INDEX($C$1:$C$13701,MIN(13701,ROW()+設定!$B$24))),$C10779&gt;=設定!$B$32,$C10779&gt;=MAX(MIN(INDEX($C$1:$C$13701,MAX(1,ROW()-設定!$B$26)):INDEX($C$1:$C$13701,MAX(1,ROW()-1))),MIN(INDEX($C$1:$C$13701,MIN(13701,ROW()+1)):INDEX($C$1:$C$13701,MIN(13701,ROW()+設定!$B$26))))*10^(設定!$B$27/20)),1,0))</f>
        <v>0</v>
      </c>
      <c r="G10779" s="33" t="n">
        <f aca="false">$G10778+IF($F10779=1,1,0)</f>
        <v>5</v>
      </c>
      <c r="H10779" s="0" t="str">
        <f aca="false">IF($F10779=1,$G10779,"")</f>
        <v/>
      </c>
    </row>
    <row r="10780" customFormat="false" ht="15" hidden="false" customHeight="false" outlineLevel="0" collapsed="false">
      <c r="A10780" s="30" t="n">
        <v>1684.0625</v>
      </c>
      <c r="B10780" s="31" t="n">
        <v>17.2055</v>
      </c>
      <c r="C10780" s="32" t="n">
        <f aca="false">IF($A10780="","",IF(設定!$B$21="dB",10^($B10780/20),ABS($B10780)))</f>
        <v>7.24894826085825</v>
      </c>
      <c r="D10780" s="32" t="n">
        <f aca="false">IF($A10780="","",$A10780^2)</f>
        <v>2836066.50390625</v>
      </c>
      <c r="E10780" s="32" t="n">
        <f aca="false">IF($A10780="","",IF($C10780&lt;=0,"",1/$C10780^2))</f>
        <v>0.0190304912833594</v>
      </c>
      <c r="F10780" s="33" t="n">
        <f aca="false">IF(OR(ROW()-設定!$B$30&lt;2,ROW()+設定!$B$30&gt;13701,N($A10780)&lt;=0,N(INDEX($A$2:$A$13701,MIN(13700,MAX(1,ROW()-1+設定!$B$30))))&lt;=0,$A10780&lt;設定!$B$28,$A10780&gt;設定!$B$29),0,IF(AND($C10780&gt;=MAX(INDEX($C$1:$C$13701,MAX(1,ROW()-設定!$B$24)):INDEX($C$1:$C$13701,MAX(1,ROW()-1))),$C10780&gt;MAX(INDEX($C$1:$C$13701,MIN(13701,ROW()+1)):INDEX($C$1:$C$13701,MIN(13701,ROW()+設定!$B$24))),$C10780&gt;=設定!$B$32,$C10780&gt;=MAX(MIN(INDEX($C$1:$C$13701,MAX(1,ROW()-設定!$B$26)):INDEX($C$1:$C$13701,MAX(1,ROW()-1))),MIN(INDEX($C$1:$C$13701,MIN(13701,ROW()+1)):INDEX($C$1:$C$13701,MIN(13701,ROW()+設定!$B$26))))*10^(設定!$B$27/20)),1,0))</f>
        <v>0</v>
      </c>
      <c r="G10780" s="33" t="n">
        <f aca="false">$G10779+IF($F10780=1,1,0)</f>
        <v>5</v>
      </c>
      <c r="H10780" s="0" t="str">
        <f aca="false">IF($F10780=1,$G10780,"")</f>
        <v/>
      </c>
    </row>
    <row r="10781" customFormat="false" ht="15" hidden="false" customHeight="false" outlineLevel="0" collapsed="false">
      <c r="A10781" s="30" t="n">
        <v>1684.21875</v>
      </c>
      <c r="B10781" s="31" t="n">
        <v>17.284</v>
      </c>
      <c r="C10781" s="32" t="n">
        <f aca="false">IF($A10781="","",IF(設定!$B$21="dB",10^($B10781/20),ABS($B10781)))</f>
        <v>7.31475863014725</v>
      </c>
      <c r="D10781" s="32" t="n">
        <f aca="false">IF($A10781="","",$A10781^2)</f>
        <v>2836592.79785156</v>
      </c>
      <c r="E10781" s="32" t="n">
        <f aca="false">IF($A10781="","",IF($C10781&lt;=0,"",1/$C10781^2))</f>
        <v>0.0186895997165149</v>
      </c>
      <c r="F10781" s="33" t="n">
        <f aca="false">IF(OR(ROW()-設定!$B$30&lt;2,ROW()+設定!$B$30&gt;13701,N($A10781)&lt;=0,N(INDEX($A$2:$A$13701,MIN(13700,MAX(1,ROW()-1+設定!$B$30))))&lt;=0,$A10781&lt;設定!$B$28,$A10781&gt;設定!$B$29),0,IF(AND($C10781&gt;=MAX(INDEX($C$1:$C$13701,MAX(1,ROW()-設定!$B$24)):INDEX($C$1:$C$13701,MAX(1,ROW()-1))),$C10781&gt;MAX(INDEX($C$1:$C$13701,MIN(13701,ROW()+1)):INDEX($C$1:$C$13701,MIN(13701,ROW()+設定!$B$24))),$C10781&gt;=設定!$B$32,$C10781&gt;=MAX(MIN(INDEX($C$1:$C$13701,MAX(1,ROW()-設定!$B$26)):INDEX($C$1:$C$13701,MAX(1,ROW()-1))),MIN(INDEX($C$1:$C$13701,MIN(13701,ROW()+1)):INDEX($C$1:$C$13701,MIN(13701,ROW()+設定!$B$26))))*10^(設定!$B$27/20)),1,0))</f>
        <v>0</v>
      </c>
      <c r="G10781" s="33" t="n">
        <f aca="false">$G10780+IF($F10781=1,1,0)</f>
        <v>5</v>
      </c>
      <c r="H10781" s="0" t="str">
        <f aca="false">IF($F10781=1,$G10781,"")</f>
        <v/>
      </c>
    </row>
    <row r="10782" customFormat="false" ht="15" hidden="false" customHeight="false" outlineLevel="0" collapsed="false">
      <c r="A10782" s="30" t="n">
        <v>1684.375</v>
      </c>
      <c r="B10782" s="31" t="n">
        <v>17.0975</v>
      </c>
      <c r="C10782" s="32" t="n">
        <f aca="false">IF($A10782="","",IF(設定!$B$21="dB",10^($B10782/20),ABS($B10782)))</f>
        <v>7.15937317230889</v>
      </c>
      <c r="D10782" s="32" t="n">
        <f aca="false">IF($A10782="","",$A10782^2)</f>
        <v>2837119.140625</v>
      </c>
      <c r="E10782" s="32" t="n">
        <f aca="false">IF($A10782="","",IF($C10782&lt;=0,"",1/$C10782^2))</f>
        <v>0.0195096734365598</v>
      </c>
      <c r="F10782" s="33" t="n">
        <f aca="false">IF(OR(ROW()-設定!$B$30&lt;2,ROW()+設定!$B$30&gt;13701,N($A10782)&lt;=0,N(INDEX($A$2:$A$13701,MIN(13700,MAX(1,ROW()-1+設定!$B$30))))&lt;=0,$A10782&lt;設定!$B$28,$A10782&gt;設定!$B$29),0,IF(AND($C10782&gt;=MAX(INDEX($C$1:$C$13701,MAX(1,ROW()-設定!$B$24)):INDEX($C$1:$C$13701,MAX(1,ROW()-1))),$C10782&gt;MAX(INDEX($C$1:$C$13701,MIN(13701,ROW()+1)):INDEX($C$1:$C$13701,MIN(13701,ROW()+設定!$B$24))),$C10782&gt;=設定!$B$32,$C10782&gt;=MAX(MIN(INDEX($C$1:$C$13701,MAX(1,ROW()-設定!$B$26)):INDEX($C$1:$C$13701,MAX(1,ROW()-1))),MIN(INDEX($C$1:$C$13701,MIN(13701,ROW()+1)):INDEX($C$1:$C$13701,MIN(13701,ROW()+設定!$B$26))))*10^(設定!$B$27/20)),1,0))</f>
        <v>0</v>
      </c>
      <c r="G10782" s="33" t="n">
        <f aca="false">$G10781+IF($F10782=1,1,0)</f>
        <v>5</v>
      </c>
      <c r="H10782" s="0" t="str">
        <f aca="false">IF($F10782=1,$G10782,"")</f>
        <v/>
      </c>
    </row>
    <row r="10783" customFormat="false" ht="15" hidden="false" customHeight="false" outlineLevel="0" collapsed="false">
      <c r="A10783" s="30" t="n">
        <v>1684.53125</v>
      </c>
      <c r="B10783" s="31" t="n">
        <v>17.257</v>
      </c>
      <c r="C10783" s="32" t="n">
        <f aca="false">IF($A10783="","",IF(設定!$B$21="dB",10^($B10783/20),ABS($B10783)))</f>
        <v>7.29205608060678</v>
      </c>
      <c r="D10783" s="32" t="n">
        <f aca="false">IF($A10783="","",$A10783^2)</f>
        <v>2837645.53222656</v>
      </c>
      <c r="E10783" s="32" t="n">
        <f aca="false">IF($A10783="","",IF($C10783&lt;=0,"",1/$C10783^2))</f>
        <v>0.0188061545135033</v>
      </c>
      <c r="F10783" s="33" t="n">
        <f aca="false">IF(OR(ROW()-設定!$B$30&lt;2,ROW()+設定!$B$30&gt;13701,N($A10783)&lt;=0,N(INDEX($A$2:$A$13701,MIN(13700,MAX(1,ROW()-1+設定!$B$30))))&lt;=0,$A10783&lt;設定!$B$28,$A10783&gt;設定!$B$29),0,IF(AND($C10783&gt;=MAX(INDEX($C$1:$C$13701,MAX(1,ROW()-設定!$B$24)):INDEX($C$1:$C$13701,MAX(1,ROW()-1))),$C10783&gt;MAX(INDEX($C$1:$C$13701,MIN(13701,ROW()+1)):INDEX($C$1:$C$13701,MIN(13701,ROW()+設定!$B$24))),$C10783&gt;=設定!$B$32,$C10783&gt;=MAX(MIN(INDEX($C$1:$C$13701,MAX(1,ROW()-設定!$B$26)):INDEX($C$1:$C$13701,MAX(1,ROW()-1))),MIN(INDEX($C$1:$C$13701,MIN(13701,ROW()+1)):INDEX($C$1:$C$13701,MIN(13701,ROW()+設定!$B$26))))*10^(設定!$B$27/20)),1,0))</f>
        <v>0</v>
      </c>
      <c r="G10783" s="33" t="n">
        <f aca="false">$G10782+IF($F10783=1,1,0)</f>
        <v>5</v>
      </c>
      <c r="H10783" s="0" t="str">
        <f aca="false">IF($F10783=1,$G10783,"")</f>
        <v/>
      </c>
    </row>
    <row r="10784" customFormat="false" ht="15" hidden="false" customHeight="false" outlineLevel="0" collapsed="false">
      <c r="A10784" s="30" t="n">
        <v>1684.6875</v>
      </c>
      <c r="B10784" s="31" t="n">
        <v>17.0948</v>
      </c>
      <c r="C10784" s="32" t="n">
        <f aca="false">IF($A10784="","",IF(設定!$B$21="dB",10^($B10784/20),ABS($B10784)))</f>
        <v>7.15714803426562</v>
      </c>
      <c r="D10784" s="32" t="n">
        <f aca="false">IF($A10784="","",$A10784^2)</f>
        <v>2838171.97265625</v>
      </c>
      <c r="E10784" s="32" t="n">
        <f aca="false">IF($A10784="","",IF($C10784&lt;=0,"",1/$C10784^2))</f>
        <v>0.0195218063321378</v>
      </c>
      <c r="F10784" s="33" t="n">
        <f aca="false">IF(OR(ROW()-設定!$B$30&lt;2,ROW()+設定!$B$30&gt;13701,N($A10784)&lt;=0,N(INDEX($A$2:$A$13701,MIN(13700,MAX(1,ROW()-1+設定!$B$30))))&lt;=0,$A10784&lt;設定!$B$28,$A10784&gt;設定!$B$29),0,IF(AND($C10784&gt;=MAX(INDEX($C$1:$C$13701,MAX(1,ROW()-設定!$B$24)):INDEX($C$1:$C$13701,MAX(1,ROW()-1))),$C10784&gt;MAX(INDEX($C$1:$C$13701,MIN(13701,ROW()+1)):INDEX($C$1:$C$13701,MIN(13701,ROW()+設定!$B$24))),$C10784&gt;=設定!$B$32,$C10784&gt;=MAX(MIN(INDEX($C$1:$C$13701,MAX(1,ROW()-設定!$B$26)):INDEX($C$1:$C$13701,MAX(1,ROW()-1))),MIN(INDEX($C$1:$C$13701,MIN(13701,ROW()+1)):INDEX($C$1:$C$13701,MIN(13701,ROW()+設定!$B$26))))*10^(設定!$B$27/20)),1,0))</f>
        <v>0</v>
      </c>
      <c r="G10784" s="33" t="n">
        <f aca="false">$G10783+IF($F10784=1,1,0)</f>
        <v>5</v>
      </c>
      <c r="H10784" s="0" t="str">
        <f aca="false">IF($F10784=1,$G10784,"")</f>
        <v/>
      </c>
    </row>
    <row r="10785" customFormat="false" ht="15" hidden="false" customHeight="false" outlineLevel="0" collapsed="false">
      <c r="A10785" s="30" t="n">
        <v>1684.84375</v>
      </c>
      <c r="B10785" s="31" t="n">
        <v>17.1041</v>
      </c>
      <c r="C10785" s="32" t="n">
        <f aca="false">IF($A10785="","",IF(設定!$B$21="dB",10^($B10785/20),ABS($B10785)))</f>
        <v>7.1648153114209</v>
      </c>
      <c r="D10785" s="32" t="n">
        <f aca="false">IF($A10785="","",$A10785^2)</f>
        <v>2838698.46191406</v>
      </c>
      <c r="E10785" s="32" t="n">
        <f aca="false">IF($A10785="","",IF($C10785&lt;=0,"",1/$C10785^2))</f>
        <v>0.0194800469830856</v>
      </c>
      <c r="F10785" s="33" t="n">
        <f aca="false">IF(OR(ROW()-設定!$B$30&lt;2,ROW()+設定!$B$30&gt;13701,N($A10785)&lt;=0,N(INDEX($A$2:$A$13701,MIN(13700,MAX(1,ROW()-1+設定!$B$30))))&lt;=0,$A10785&lt;設定!$B$28,$A10785&gt;設定!$B$29),0,IF(AND($C10785&gt;=MAX(INDEX($C$1:$C$13701,MAX(1,ROW()-設定!$B$24)):INDEX($C$1:$C$13701,MAX(1,ROW()-1))),$C10785&gt;MAX(INDEX($C$1:$C$13701,MIN(13701,ROW()+1)):INDEX($C$1:$C$13701,MIN(13701,ROW()+設定!$B$24))),$C10785&gt;=設定!$B$32,$C10785&gt;=MAX(MIN(INDEX($C$1:$C$13701,MAX(1,ROW()-設定!$B$26)):INDEX($C$1:$C$13701,MAX(1,ROW()-1))),MIN(INDEX($C$1:$C$13701,MIN(13701,ROW()+1)):INDEX($C$1:$C$13701,MIN(13701,ROW()+設定!$B$26))))*10^(設定!$B$27/20)),1,0))</f>
        <v>0</v>
      </c>
      <c r="G10785" s="33" t="n">
        <f aca="false">$G10784+IF($F10785=1,1,0)</f>
        <v>5</v>
      </c>
      <c r="H10785" s="0" t="str">
        <f aca="false">IF($F10785=1,$G10785,"")</f>
        <v/>
      </c>
    </row>
    <row r="10786" customFormat="false" ht="15" hidden="false" customHeight="false" outlineLevel="0" collapsed="false">
      <c r="A10786" s="30" t="n">
        <v>1685</v>
      </c>
      <c r="B10786" s="31" t="n">
        <v>17.2585</v>
      </c>
      <c r="C10786" s="32" t="n">
        <f aca="false">IF($A10786="","",IF(設定!$B$21="dB",10^($B10786/20),ABS($B10786)))</f>
        <v>7.29331548282132</v>
      </c>
      <c r="D10786" s="32" t="n">
        <f aca="false">IF($A10786="","",$A10786^2)</f>
        <v>2839225</v>
      </c>
      <c r="E10786" s="32" t="n">
        <f aca="false">IF($A10786="","",IF($C10786&lt;=0,"",1/$C10786^2))</f>
        <v>0.0187996602194368</v>
      </c>
      <c r="F10786" s="33" t="n">
        <f aca="false">IF(OR(ROW()-設定!$B$30&lt;2,ROW()+設定!$B$30&gt;13701,N($A10786)&lt;=0,N(INDEX($A$2:$A$13701,MIN(13700,MAX(1,ROW()-1+設定!$B$30))))&lt;=0,$A10786&lt;設定!$B$28,$A10786&gt;設定!$B$29),0,IF(AND($C10786&gt;=MAX(INDEX($C$1:$C$13701,MAX(1,ROW()-設定!$B$24)):INDEX($C$1:$C$13701,MAX(1,ROW()-1))),$C10786&gt;MAX(INDEX($C$1:$C$13701,MIN(13701,ROW()+1)):INDEX($C$1:$C$13701,MIN(13701,ROW()+設定!$B$24))),$C10786&gt;=設定!$B$32,$C10786&gt;=MAX(MIN(INDEX($C$1:$C$13701,MAX(1,ROW()-設定!$B$26)):INDEX($C$1:$C$13701,MAX(1,ROW()-1))),MIN(INDEX($C$1:$C$13701,MIN(13701,ROW()+1)):INDEX($C$1:$C$13701,MIN(13701,ROW()+設定!$B$26))))*10^(設定!$B$27/20)),1,0))</f>
        <v>0</v>
      </c>
      <c r="G10786" s="33" t="n">
        <f aca="false">$G10785+IF($F10786=1,1,0)</f>
        <v>5</v>
      </c>
      <c r="H10786" s="0" t="str">
        <f aca="false">IF($F10786=1,$G10786,"")</f>
        <v/>
      </c>
    </row>
    <row r="10787" customFormat="false" ht="15" hidden="false" customHeight="false" outlineLevel="0" collapsed="false">
      <c r="A10787" s="30" t="n">
        <v>1685.15625</v>
      </c>
      <c r="B10787" s="31" t="n">
        <v>17.2132</v>
      </c>
      <c r="C10787" s="32" t="n">
        <f aca="false">IF($A10787="","",IF(設定!$B$21="dB",10^($B10787/20),ABS($B10787)))</f>
        <v>7.25537726835861</v>
      </c>
      <c r="D10787" s="32" t="n">
        <f aca="false">IF($A10787="","",$A10787^2)</f>
        <v>2839751.58691406</v>
      </c>
      <c r="E10787" s="32" t="n">
        <f aca="false">IF($A10787="","",IF($C10787&lt;=0,"",1/$C10787^2))</f>
        <v>0.0189967802961538</v>
      </c>
      <c r="F10787" s="33" t="n">
        <f aca="false">IF(OR(ROW()-設定!$B$30&lt;2,ROW()+設定!$B$30&gt;13701,N($A10787)&lt;=0,N(INDEX($A$2:$A$13701,MIN(13700,MAX(1,ROW()-1+設定!$B$30))))&lt;=0,$A10787&lt;設定!$B$28,$A10787&gt;設定!$B$29),0,IF(AND($C10787&gt;=MAX(INDEX($C$1:$C$13701,MAX(1,ROW()-設定!$B$24)):INDEX($C$1:$C$13701,MAX(1,ROW()-1))),$C10787&gt;MAX(INDEX($C$1:$C$13701,MIN(13701,ROW()+1)):INDEX($C$1:$C$13701,MIN(13701,ROW()+設定!$B$24))),$C10787&gt;=設定!$B$32,$C10787&gt;=MAX(MIN(INDEX($C$1:$C$13701,MAX(1,ROW()-設定!$B$26)):INDEX($C$1:$C$13701,MAX(1,ROW()-1))),MIN(INDEX($C$1:$C$13701,MIN(13701,ROW()+1)):INDEX($C$1:$C$13701,MIN(13701,ROW()+設定!$B$26))))*10^(設定!$B$27/20)),1,0))</f>
        <v>0</v>
      </c>
      <c r="G10787" s="33" t="n">
        <f aca="false">$G10786+IF($F10787=1,1,0)</f>
        <v>5</v>
      </c>
      <c r="H10787" s="0" t="str">
        <f aca="false">IF($F10787=1,$G10787,"")</f>
        <v/>
      </c>
    </row>
    <row r="10788" customFormat="false" ht="15" hidden="false" customHeight="false" outlineLevel="0" collapsed="false">
      <c r="A10788" s="30" t="n">
        <v>1685.3125</v>
      </c>
      <c r="B10788" s="31" t="n">
        <v>17.462</v>
      </c>
      <c r="C10788" s="32" t="n">
        <f aca="false">IF($A10788="","",IF(設定!$B$21="dB",10^($B10788/20),ABS($B10788)))</f>
        <v>7.46620654377942</v>
      </c>
      <c r="D10788" s="32" t="n">
        <f aca="false">IF($A10788="","",$A10788^2)</f>
        <v>2840278.22265625</v>
      </c>
      <c r="E10788" s="32" t="n">
        <f aca="false">IF($A10788="","",IF($C10788&lt;=0,"",1/$C10788^2))</f>
        <v>0.017939073117342</v>
      </c>
      <c r="F10788" s="33" t="n">
        <f aca="false">IF(OR(ROW()-設定!$B$30&lt;2,ROW()+設定!$B$30&gt;13701,N($A10788)&lt;=0,N(INDEX($A$2:$A$13701,MIN(13700,MAX(1,ROW()-1+設定!$B$30))))&lt;=0,$A10788&lt;設定!$B$28,$A10788&gt;設定!$B$29),0,IF(AND($C10788&gt;=MAX(INDEX($C$1:$C$13701,MAX(1,ROW()-設定!$B$24)):INDEX($C$1:$C$13701,MAX(1,ROW()-1))),$C10788&gt;MAX(INDEX($C$1:$C$13701,MIN(13701,ROW()+1)):INDEX($C$1:$C$13701,MIN(13701,ROW()+設定!$B$24))),$C10788&gt;=設定!$B$32,$C10788&gt;=MAX(MIN(INDEX($C$1:$C$13701,MAX(1,ROW()-設定!$B$26)):INDEX($C$1:$C$13701,MAX(1,ROW()-1))),MIN(INDEX($C$1:$C$13701,MIN(13701,ROW()+1)):INDEX($C$1:$C$13701,MIN(13701,ROW()+設定!$B$26))))*10^(設定!$B$27/20)),1,0))</f>
        <v>0</v>
      </c>
      <c r="G10788" s="33" t="n">
        <f aca="false">$G10787+IF($F10788=1,1,0)</f>
        <v>5</v>
      </c>
      <c r="H10788" s="0" t="str">
        <f aca="false">IF($F10788=1,$G10788,"")</f>
        <v/>
      </c>
    </row>
    <row r="10789" customFormat="false" ht="15" hidden="false" customHeight="false" outlineLevel="0" collapsed="false">
      <c r="A10789" s="30" t="n">
        <v>1685.46875</v>
      </c>
      <c r="B10789" s="31" t="n">
        <v>17.5446</v>
      </c>
      <c r="C10789" s="32" t="n">
        <f aca="false">IF($A10789="","",IF(設定!$B$21="dB",10^($B10789/20),ABS($B10789)))</f>
        <v>7.53754642416221</v>
      </c>
      <c r="D10789" s="32" t="n">
        <f aca="false">IF($A10789="","",$A10789^2)</f>
        <v>2840804.90722656</v>
      </c>
      <c r="E10789" s="32" t="n">
        <f aca="false">IF($A10789="","",IF($C10789&lt;=0,"",1/$C10789^2))</f>
        <v>0.0176011076852886</v>
      </c>
      <c r="F10789" s="33" t="n">
        <f aca="false">IF(OR(ROW()-設定!$B$30&lt;2,ROW()+設定!$B$30&gt;13701,N($A10789)&lt;=0,N(INDEX($A$2:$A$13701,MIN(13700,MAX(1,ROW()-1+設定!$B$30))))&lt;=0,$A10789&lt;設定!$B$28,$A10789&gt;設定!$B$29),0,IF(AND($C10789&gt;=MAX(INDEX($C$1:$C$13701,MAX(1,ROW()-設定!$B$24)):INDEX($C$1:$C$13701,MAX(1,ROW()-1))),$C10789&gt;MAX(INDEX($C$1:$C$13701,MIN(13701,ROW()+1)):INDEX($C$1:$C$13701,MIN(13701,ROW()+設定!$B$24))),$C10789&gt;=設定!$B$32,$C10789&gt;=MAX(MIN(INDEX($C$1:$C$13701,MAX(1,ROW()-設定!$B$26)):INDEX($C$1:$C$13701,MAX(1,ROW()-1))),MIN(INDEX($C$1:$C$13701,MIN(13701,ROW()+1)):INDEX($C$1:$C$13701,MIN(13701,ROW()+設定!$B$26))))*10^(設定!$B$27/20)),1,0))</f>
        <v>0</v>
      </c>
      <c r="G10789" s="33" t="n">
        <f aca="false">$G10788+IF($F10789=1,1,0)</f>
        <v>5</v>
      </c>
      <c r="H10789" s="0" t="str">
        <f aca="false">IF($F10789=1,$G10789,"")</f>
        <v/>
      </c>
    </row>
    <row r="10790" customFormat="false" ht="15" hidden="false" customHeight="false" outlineLevel="0" collapsed="false">
      <c r="A10790" s="30" t="n">
        <v>1685.625</v>
      </c>
      <c r="B10790" s="31" t="n">
        <v>17.4392</v>
      </c>
      <c r="C10790" s="32" t="n">
        <f aca="false">IF($A10790="","",IF(設定!$B$21="dB",10^($B10790/20),ABS($B10790)))</f>
        <v>7.44663384715031</v>
      </c>
      <c r="D10790" s="32" t="n">
        <f aca="false">IF($A10790="","",$A10790^2)</f>
        <v>2841331.640625</v>
      </c>
      <c r="E10790" s="32" t="n">
        <f aca="false">IF($A10790="","",IF($C10790&lt;=0,"",1/$C10790^2))</f>
        <v>0.0180334989959338</v>
      </c>
      <c r="F10790" s="33" t="n">
        <f aca="false">IF(OR(ROW()-設定!$B$30&lt;2,ROW()+設定!$B$30&gt;13701,N($A10790)&lt;=0,N(INDEX($A$2:$A$13701,MIN(13700,MAX(1,ROW()-1+設定!$B$30))))&lt;=0,$A10790&lt;設定!$B$28,$A10790&gt;設定!$B$29),0,IF(AND($C10790&gt;=MAX(INDEX($C$1:$C$13701,MAX(1,ROW()-設定!$B$24)):INDEX($C$1:$C$13701,MAX(1,ROW()-1))),$C10790&gt;MAX(INDEX($C$1:$C$13701,MIN(13701,ROW()+1)):INDEX($C$1:$C$13701,MIN(13701,ROW()+設定!$B$24))),$C10790&gt;=設定!$B$32,$C10790&gt;=MAX(MIN(INDEX($C$1:$C$13701,MAX(1,ROW()-設定!$B$26)):INDEX($C$1:$C$13701,MAX(1,ROW()-1))),MIN(INDEX($C$1:$C$13701,MIN(13701,ROW()+1)):INDEX($C$1:$C$13701,MIN(13701,ROW()+設定!$B$26))))*10^(設定!$B$27/20)),1,0))</f>
        <v>0</v>
      </c>
      <c r="G10790" s="33" t="n">
        <f aca="false">$G10789+IF($F10790=1,1,0)</f>
        <v>5</v>
      </c>
      <c r="H10790" s="0" t="str">
        <f aca="false">IF($F10790=1,$G10790,"")</f>
        <v/>
      </c>
    </row>
    <row r="10791" customFormat="false" ht="15" hidden="false" customHeight="false" outlineLevel="0" collapsed="false">
      <c r="A10791" s="30" t="n">
        <v>1685.78125</v>
      </c>
      <c r="B10791" s="31" t="n">
        <v>17.4883</v>
      </c>
      <c r="C10791" s="32" t="n">
        <f aca="false">IF($A10791="","",IF(設定!$B$21="dB",10^($B10791/20),ABS($B10791)))</f>
        <v>7.48884772638674</v>
      </c>
      <c r="D10791" s="32" t="n">
        <f aca="false">IF($A10791="","",$A10791^2)</f>
        <v>2841858.42285156</v>
      </c>
      <c r="E10791" s="32" t="n">
        <f aca="false">IF($A10791="","",IF($C10791&lt;=0,"",1/$C10791^2))</f>
        <v>0.0178307659741087</v>
      </c>
      <c r="F10791" s="33" t="n">
        <f aca="false">IF(OR(ROW()-設定!$B$30&lt;2,ROW()+設定!$B$30&gt;13701,N($A10791)&lt;=0,N(INDEX($A$2:$A$13701,MIN(13700,MAX(1,ROW()-1+設定!$B$30))))&lt;=0,$A10791&lt;設定!$B$28,$A10791&gt;設定!$B$29),0,IF(AND($C10791&gt;=MAX(INDEX($C$1:$C$13701,MAX(1,ROW()-設定!$B$24)):INDEX($C$1:$C$13701,MAX(1,ROW()-1))),$C10791&gt;MAX(INDEX($C$1:$C$13701,MIN(13701,ROW()+1)):INDEX($C$1:$C$13701,MIN(13701,ROW()+設定!$B$24))),$C10791&gt;=設定!$B$32,$C10791&gt;=MAX(MIN(INDEX($C$1:$C$13701,MAX(1,ROW()-設定!$B$26)):INDEX($C$1:$C$13701,MAX(1,ROW()-1))),MIN(INDEX($C$1:$C$13701,MIN(13701,ROW()+1)):INDEX($C$1:$C$13701,MIN(13701,ROW()+設定!$B$26))))*10^(設定!$B$27/20)),1,0))</f>
        <v>0</v>
      </c>
      <c r="G10791" s="33" t="n">
        <f aca="false">$G10790+IF($F10791=1,1,0)</f>
        <v>5</v>
      </c>
      <c r="H10791" s="0" t="str">
        <f aca="false">IF($F10791=1,$G10791,"")</f>
        <v/>
      </c>
    </row>
    <row r="10792" customFormat="false" ht="15" hidden="false" customHeight="false" outlineLevel="0" collapsed="false">
      <c r="A10792" s="30" t="n">
        <v>1685.9375</v>
      </c>
      <c r="B10792" s="31" t="n">
        <v>17.5099</v>
      </c>
      <c r="C10792" s="32" t="n">
        <f aca="false">IF($A10792="","",IF(設定!$B$21="dB",10^($B10792/20),ABS($B10792)))</f>
        <v>7.50749410748173</v>
      </c>
      <c r="D10792" s="32" t="n">
        <f aca="false">IF($A10792="","",$A10792^2)</f>
        <v>2842385.25390625</v>
      </c>
      <c r="E10792" s="32" t="n">
        <f aca="false">IF($A10792="","",IF($C10792&lt;=0,"",1/$C10792^2))</f>
        <v>0.0177423033358301</v>
      </c>
      <c r="F10792" s="33" t="n">
        <f aca="false">IF(OR(ROW()-設定!$B$30&lt;2,ROW()+設定!$B$30&gt;13701,N($A10792)&lt;=0,N(INDEX($A$2:$A$13701,MIN(13700,MAX(1,ROW()-1+設定!$B$30))))&lt;=0,$A10792&lt;設定!$B$28,$A10792&gt;設定!$B$29),0,IF(AND($C10792&gt;=MAX(INDEX($C$1:$C$13701,MAX(1,ROW()-設定!$B$24)):INDEX($C$1:$C$13701,MAX(1,ROW()-1))),$C10792&gt;MAX(INDEX($C$1:$C$13701,MIN(13701,ROW()+1)):INDEX($C$1:$C$13701,MIN(13701,ROW()+設定!$B$24))),$C10792&gt;=設定!$B$32,$C10792&gt;=MAX(MIN(INDEX($C$1:$C$13701,MAX(1,ROW()-設定!$B$26)):INDEX($C$1:$C$13701,MAX(1,ROW()-1))),MIN(INDEX($C$1:$C$13701,MIN(13701,ROW()+1)):INDEX($C$1:$C$13701,MIN(13701,ROW()+設定!$B$26))))*10^(設定!$B$27/20)),1,0))</f>
        <v>0</v>
      </c>
      <c r="G10792" s="33" t="n">
        <f aca="false">$G10791+IF($F10792=1,1,0)</f>
        <v>5</v>
      </c>
      <c r="H10792" s="0" t="str">
        <f aca="false">IF($F10792=1,$G10792,"")</f>
        <v/>
      </c>
    </row>
    <row r="10793" customFormat="false" ht="15" hidden="false" customHeight="false" outlineLevel="0" collapsed="false">
      <c r="A10793" s="30" t="n">
        <v>1686.09375</v>
      </c>
      <c r="B10793" s="31" t="n">
        <v>17.5386</v>
      </c>
      <c r="C10793" s="32" t="n">
        <f aca="false">IF($A10793="","",IF(設定!$B$21="dB",10^($B10793/20),ABS($B10793)))</f>
        <v>7.53234146948663</v>
      </c>
      <c r="D10793" s="32" t="n">
        <f aca="false">IF($A10793="","",$A10793^2)</f>
        <v>2842912.13378906</v>
      </c>
      <c r="E10793" s="32" t="n">
        <f aca="false">IF($A10793="","",IF($C10793&lt;=0,"",1/$C10793^2))</f>
        <v>0.0176254413194029</v>
      </c>
      <c r="F10793" s="33" t="n">
        <f aca="false">IF(OR(ROW()-設定!$B$30&lt;2,ROW()+設定!$B$30&gt;13701,N($A10793)&lt;=0,N(INDEX($A$2:$A$13701,MIN(13700,MAX(1,ROW()-1+設定!$B$30))))&lt;=0,$A10793&lt;設定!$B$28,$A10793&gt;設定!$B$29),0,IF(AND($C10793&gt;=MAX(INDEX($C$1:$C$13701,MAX(1,ROW()-設定!$B$24)):INDEX($C$1:$C$13701,MAX(1,ROW()-1))),$C10793&gt;MAX(INDEX($C$1:$C$13701,MIN(13701,ROW()+1)):INDEX($C$1:$C$13701,MIN(13701,ROW()+設定!$B$24))),$C10793&gt;=設定!$B$32,$C10793&gt;=MAX(MIN(INDEX($C$1:$C$13701,MAX(1,ROW()-設定!$B$26)):INDEX($C$1:$C$13701,MAX(1,ROW()-1))),MIN(INDEX($C$1:$C$13701,MIN(13701,ROW()+1)):INDEX($C$1:$C$13701,MIN(13701,ROW()+設定!$B$26))))*10^(設定!$B$27/20)),1,0))</f>
        <v>0</v>
      </c>
      <c r="G10793" s="33" t="n">
        <f aca="false">$G10792+IF($F10793=1,1,0)</f>
        <v>5</v>
      </c>
      <c r="H10793" s="0" t="str">
        <f aca="false">IF($F10793=1,$G10793,"")</f>
        <v/>
      </c>
    </row>
    <row r="10794" customFormat="false" ht="15" hidden="false" customHeight="false" outlineLevel="0" collapsed="false">
      <c r="A10794" s="30" t="n">
        <v>1686.25</v>
      </c>
      <c r="B10794" s="31" t="n">
        <v>17.6127</v>
      </c>
      <c r="C10794" s="32" t="n">
        <f aca="false">IF($A10794="","",IF(設定!$B$21="dB",10^($B10794/20),ABS($B10794)))</f>
        <v>7.59687534069296</v>
      </c>
      <c r="D10794" s="32" t="n">
        <f aca="false">IF($A10794="","",$A10794^2)</f>
        <v>2843439.0625</v>
      </c>
      <c r="E10794" s="32" t="n">
        <f aca="false">IF($A10794="","",IF($C10794&lt;=0,"",1/$C10794^2))</f>
        <v>0.0173272643031495</v>
      </c>
      <c r="F10794" s="33" t="n">
        <f aca="false">IF(OR(ROW()-設定!$B$30&lt;2,ROW()+設定!$B$30&gt;13701,N($A10794)&lt;=0,N(INDEX($A$2:$A$13701,MIN(13700,MAX(1,ROW()-1+設定!$B$30))))&lt;=0,$A10794&lt;設定!$B$28,$A10794&gt;設定!$B$29),0,IF(AND($C10794&gt;=MAX(INDEX($C$1:$C$13701,MAX(1,ROW()-設定!$B$24)):INDEX($C$1:$C$13701,MAX(1,ROW()-1))),$C10794&gt;MAX(INDEX($C$1:$C$13701,MIN(13701,ROW()+1)):INDEX($C$1:$C$13701,MIN(13701,ROW()+設定!$B$24))),$C10794&gt;=設定!$B$32,$C10794&gt;=MAX(MIN(INDEX($C$1:$C$13701,MAX(1,ROW()-設定!$B$26)):INDEX($C$1:$C$13701,MAX(1,ROW()-1))),MIN(INDEX($C$1:$C$13701,MIN(13701,ROW()+1)):INDEX($C$1:$C$13701,MIN(13701,ROW()+設定!$B$26))))*10^(設定!$B$27/20)),1,0))</f>
        <v>0</v>
      </c>
      <c r="G10794" s="33" t="n">
        <f aca="false">$G10793+IF($F10794=1,1,0)</f>
        <v>5</v>
      </c>
      <c r="H10794" s="0" t="str">
        <f aca="false">IF($F10794=1,$G10794,"")</f>
        <v/>
      </c>
    </row>
    <row r="10795" customFormat="false" ht="15" hidden="false" customHeight="false" outlineLevel="0" collapsed="false">
      <c r="A10795" s="30" t="n">
        <v>1686.40625</v>
      </c>
      <c r="B10795" s="31" t="n">
        <v>17.6666</v>
      </c>
      <c r="C10795" s="32" t="n">
        <f aca="false">IF($A10795="","",IF(設定!$B$21="dB",10^($B10795/20),ABS($B10795)))</f>
        <v>7.64416407117338</v>
      </c>
      <c r="D10795" s="32" t="n">
        <f aca="false">IF($A10795="","",$A10795^2)</f>
        <v>2843966.04003906</v>
      </c>
      <c r="E10795" s="32" t="n">
        <f aca="false">IF($A10795="","",IF($C10795&lt;=0,"",1/$C10795^2))</f>
        <v>0.0171135457422369</v>
      </c>
      <c r="F10795" s="33" t="n">
        <f aca="false">IF(OR(ROW()-設定!$B$30&lt;2,ROW()+設定!$B$30&gt;13701,N($A10795)&lt;=0,N(INDEX($A$2:$A$13701,MIN(13700,MAX(1,ROW()-1+設定!$B$30))))&lt;=0,$A10795&lt;設定!$B$28,$A10795&gt;設定!$B$29),0,IF(AND($C10795&gt;=MAX(INDEX($C$1:$C$13701,MAX(1,ROW()-設定!$B$24)):INDEX($C$1:$C$13701,MAX(1,ROW()-1))),$C10795&gt;MAX(INDEX($C$1:$C$13701,MIN(13701,ROW()+1)):INDEX($C$1:$C$13701,MIN(13701,ROW()+設定!$B$24))),$C10795&gt;=設定!$B$32,$C10795&gt;=MAX(MIN(INDEX($C$1:$C$13701,MAX(1,ROW()-設定!$B$26)):INDEX($C$1:$C$13701,MAX(1,ROW()-1))),MIN(INDEX($C$1:$C$13701,MIN(13701,ROW()+1)):INDEX($C$1:$C$13701,MIN(13701,ROW()+設定!$B$26))))*10^(設定!$B$27/20)),1,0))</f>
        <v>0</v>
      </c>
      <c r="G10795" s="33" t="n">
        <f aca="false">$G10794+IF($F10795=1,1,0)</f>
        <v>5</v>
      </c>
      <c r="H10795" s="0" t="str">
        <f aca="false">IF($F10795=1,$G10795,"")</f>
        <v/>
      </c>
    </row>
    <row r="10796" customFormat="false" ht="15" hidden="false" customHeight="false" outlineLevel="0" collapsed="false">
      <c r="A10796" s="30" t="n">
        <v>1686.5625</v>
      </c>
      <c r="B10796" s="31" t="n">
        <v>17.613</v>
      </c>
      <c r="C10796" s="32" t="n">
        <f aca="false">IF($A10796="","",IF(設定!$B$21="dB",10^($B10796/20),ABS($B10796)))</f>
        <v>7.59713773200296</v>
      </c>
      <c r="D10796" s="32" t="n">
        <f aca="false">IF($A10796="","",$A10796^2)</f>
        <v>2844493.06640625</v>
      </c>
      <c r="E10796" s="32" t="n">
        <f aca="false">IF($A10796="","",IF($C10796&lt;=0,"",1/$C10796^2))</f>
        <v>0.0173260674194743</v>
      </c>
      <c r="F10796" s="33" t="n">
        <f aca="false">IF(OR(ROW()-設定!$B$30&lt;2,ROW()+設定!$B$30&gt;13701,N($A10796)&lt;=0,N(INDEX($A$2:$A$13701,MIN(13700,MAX(1,ROW()-1+設定!$B$30))))&lt;=0,$A10796&lt;設定!$B$28,$A10796&gt;設定!$B$29),0,IF(AND($C10796&gt;=MAX(INDEX($C$1:$C$13701,MAX(1,ROW()-設定!$B$24)):INDEX($C$1:$C$13701,MAX(1,ROW()-1))),$C10796&gt;MAX(INDEX($C$1:$C$13701,MIN(13701,ROW()+1)):INDEX($C$1:$C$13701,MIN(13701,ROW()+設定!$B$24))),$C10796&gt;=設定!$B$32,$C10796&gt;=MAX(MIN(INDEX($C$1:$C$13701,MAX(1,ROW()-設定!$B$26)):INDEX($C$1:$C$13701,MAX(1,ROW()-1))),MIN(INDEX($C$1:$C$13701,MIN(13701,ROW()+1)):INDEX($C$1:$C$13701,MIN(13701,ROW()+設定!$B$26))))*10^(設定!$B$27/20)),1,0))</f>
        <v>0</v>
      </c>
      <c r="G10796" s="33" t="n">
        <f aca="false">$G10795+IF($F10796=1,1,0)</f>
        <v>5</v>
      </c>
      <c r="H10796" s="0" t="str">
        <f aca="false">IF($F10796=1,$G10796,"")</f>
        <v/>
      </c>
    </row>
    <row r="10797" customFormat="false" ht="15" hidden="false" customHeight="false" outlineLevel="0" collapsed="false">
      <c r="A10797" s="30" t="n">
        <v>1686.71875</v>
      </c>
      <c r="B10797" s="31" t="n">
        <v>17.6101</v>
      </c>
      <c r="C10797" s="32" t="n">
        <f aca="false">IF($A10797="","",IF(設定!$B$21="dB",10^($B10797/20),ABS($B10797)))</f>
        <v>7.59460166225825</v>
      </c>
      <c r="D10797" s="32" t="n">
        <f aca="false">IF($A10797="","",$A10797^2)</f>
        <v>2845020.14160156</v>
      </c>
      <c r="E10797" s="32" t="n">
        <f aca="false">IF($A10797="","",IF($C10797&lt;=0,"",1/$C10797^2))</f>
        <v>0.0173376407590136</v>
      </c>
      <c r="F10797" s="33" t="n">
        <f aca="false">IF(OR(ROW()-設定!$B$30&lt;2,ROW()+設定!$B$30&gt;13701,N($A10797)&lt;=0,N(INDEX($A$2:$A$13701,MIN(13700,MAX(1,ROW()-1+設定!$B$30))))&lt;=0,$A10797&lt;設定!$B$28,$A10797&gt;設定!$B$29),0,IF(AND($C10797&gt;=MAX(INDEX($C$1:$C$13701,MAX(1,ROW()-設定!$B$24)):INDEX($C$1:$C$13701,MAX(1,ROW()-1))),$C10797&gt;MAX(INDEX($C$1:$C$13701,MIN(13701,ROW()+1)):INDEX($C$1:$C$13701,MIN(13701,ROW()+設定!$B$24))),$C10797&gt;=設定!$B$32,$C10797&gt;=MAX(MIN(INDEX($C$1:$C$13701,MAX(1,ROW()-設定!$B$26)):INDEX($C$1:$C$13701,MAX(1,ROW()-1))),MIN(INDEX($C$1:$C$13701,MIN(13701,ROW()+1)):INDEX($C$1:$C$13701,MIN(13701,ROW()+設定!$B$26))))*10^(設定!$B$27/20)),1,0))</f>
        <v>0</v>
      </c>
      <c r="G10797" s="33" t="n">
        <f aca="false">$G10796+IF($F10797=1,1,0)</f>
        <v>5</v>
      </c>
      <c r="H10797" s="0" t="str">
        <f aca="false">IF($F10797=1,$G10797,"")</f>
        <v/>
      </c>
    </row>
    <row r="10798" customFormat="false" ht="15" hidden="false" customHeight="false" outlineLevel="0" collapsed="false">
      <c r="A10798" s="30" t="n">
        <v>1686.875</v>
      </c>
      <c r="B10798" s="31" t="n">
        <v>17.6703</v>
      </c>
      <c r="C10798" s="32" t="n">
        <f aca="false">IF($A10798="","",IF(設定!$B$21="dB",10^($B10798/20),ABS($B10798)))</f>
        <v>7.64742101239134</v>
      </c>
      <c r="D10798" s="32" t="n">
        <f aca="false">IF($A10798="","",$A10798^2)</f>
        <v>2845547.265625</v>
      </c>
      <c r="E10798" s="32" t="n">
        <f aca="false">IF($A10798="","",IF($C10798&lt;=0,"",1/$C10798^2))</f>
        <v>0.0170989719549684</v>
      </c>
      <c r="F10798" s="33" t="n">
        <f aca="false">IF(OR(ROW()-設定!$B$30&lt;2,ROW()+設定!$B$30&gt;13701,N($A10798)&lt;=0,N(INDEX($A$2:$A$13701,MIN(13700,MAX(1,ROW()-1+設定!$B$30))))&lt;=0,$A10798&lt;設定!$B$28,$A10798&gt;設定!$B$29),0,IF(AND($C10798&gt;=MAX(INDEX($C$1:$C$13701,MAX(1,ROW()-設定!$B$24)):INDEX($C$1:$C$13701,MAX(1,ROW()-1))),$C10798&gt;MAX(INDEX($C$1:$C$13701,MIN(13701,ROW()+1)):INDEX($C$1:$C$13701,MIN(13701,ROW()+設定!$B$24))),$C10798&gt;=設定!$B$32,$C10798&gt;=MAX(MIN(INDEX($C$1:$C$13701,MAX(1,ROW()-設定!$B$26)):INDEX($C$1:$C$13701,MAX(1,ROW()-1))),MIN(INDEX($C$1:$C$13701,MIN(13701,ROW()+1)):INDEX($C$1:$C$13701,MIN(13701,ROW()+設定!$B$26))))*10^(設定!$B$27/20)),1,0))</f>
        <v>0</v>
      </c>
      <c r="G10798" s="33" t="n">
        <f aca="false">$G10797+IF($F10798=1,1,0)</f>
        <v>5</v>
      </c>
      <c r="H10798" s="0" t="str">
        <f aca="false">IF($F10798=1,$G10798,"")</f>
        <v/>
      </c>
    </row>
    <row r="10799" customFormat="false" ht="15" hidden="false" customHeight="false" outlineLevel="0" collapsed="false">
      <c r="A10799" s="30" t="n">
        <v>1687.03125</v>
      </c>
      <c r="B10799" s="31" t="n">
        <v>17.841</v>
      </c>
      <c r="C10799" s="32" t="n">
        <f aca="false">IF($A10799="","",IF(設定!$B$21="dB",10^($B10799/20),ABS($B10799)))</f>
        <v>7.7991989695106</v>
      </c>
      <c r="D10799" s="32" t="n">
        <f aca="false">IF($A10799="","",$A10799^2)</f>
        <v>2846074.43847656</v>
      </c>
      <c r="E10799" s="32" t="n">
        <f aca="false">IF($A10799="","",IF($C10799&lt;=0,"",1/$C10799^2))</f>
        <v>0.0164399313622132</v>
      </c>
      <c r="F10799" s="33" t="n">
        <f aca="false">IF(OR(ROW()-設定!$B$30&lt;2,ROW()+設定!$B$30&gt;13701,N($A10799)&lt;=0,N(INDEX($A$2:$A$13701,MIN(13700,MAX(1,ROW()-1+設定!$B$30))))&lt;=0,$A10799&lt;設定!$B$28,$A10799&gt;設定!$B$29),0,IF(AND($C10799&gt;=MAX(INDEX($C$1:$C$13701,MAX(1,ROW()-設定!$B$24)):INDEX($C$1:$C$13701,MAX(1,ROW()-1))),$C10799&gt;MAX(INDEX($C$1:$C$13701,MIN(13701,ROW()+1)):INDEX($C$1:$C$13701,MIN(13701,ROW()+設定!$B$24))),$C10799&gt;=設定!$B$32,$C10799&gt;=MAX(MIN(INDEX($C$1:$C$13701,MAX(1,ROW()-設定!$B$26)):INDEX($C$1:$C$13701,MAX(1,ROW()-1))),MIN(INDEX($C$1:$C$13701,MIN(13701,ROW()+1)):INDEX($C$1:$C$13701,MIN(13701,ROW()+設定!$B$26))))*10^(設定!$B$27/20)),1,0))</f>
        <v>0</v>
      </c>
      <c r="G10799" s="33" t="n">
        <f aca="false">$G10798+IF($F10799=1,1,0)</f>
        <v>5</v>
      </c>
      <c r="H10799" s="0" t="str">
        <f aca="false">IF($F10799=1,$G10799,"")</f>
        <v/>
      </c>
    </row>
    <row r="10800" customFormat="false" ht="15" hidden="false" customHeight="false" outlineLevel="0" collapsed="false">
      <c r="A10800" s="30" t="n">
        <v>1687.1875</v>
      </c>
      <c r="B10800" s="31" t="n">
        <v>17.7451</v>
      </c>
      <c r="C10800" s="32" t="n">
        <f aca="false">IF($A10800="","",IF(設定!$B$21="dB",10^($B10800/20),ABS($B10800)))</f>
        <v>7.71356245040393</v>
      </c>
      <c r="D10800" s="32" t="n">
        <f aca="false">IF($A10800="","",$A10800^2)</f>
        <v>2846601.66015625</v>
      </c>
      <c r="E10800" s="32" t="n">
        <f aca="false">IF($A10800="","",IF($C10800&lt;=0,"",1/$C10800^2))</f>
        <v>0.0168069922573336</v>
      </c>
      <c r="F10800" s="33" t="n">
        <f aca="false">IF(OR(ROW()-設定!$B$30&lt;2,ROW()+設定!$B$30&gt;13701,N($A10800)&lt;=0,N(INDEX($A$2:$A$13701,MIN(13700,MAX(1,ROW()-1+設定!$B$30))))&lt;=0,$A10800&lt;設定!$B$28,$A10800&gt;設定!$B$29),0,IF(AND($C10800&gt;=MAX(INDEX($C$1:$C$13701,MAX(1,ROW()-設定!$B$24)):INDEX($C$1:$C$13701,MAX(1,ROW()-1))),$C10800&gt;MAX(INDEX($C$1:$C$13701,MIN(13701,ROW()+1)):INDEX($C$1:$C$13701,MIN(13701,ROW()+設定!$B$24))),$C10800&gt;=設定!$B$32,$C10800&gt;=MAX(MIN(INDEX($C$1:$C$13701,MAX(1,ROW()-設定!$B$26)):INDEX($C$1:$C$13701,MAX(1,ROW()-1))),MIN(INDEX($C$1:$C$13701,MIN(13701,ROW()+1)):INDEX($C$1:$C$13701,MIN(13701,ROW()+設定!$B$26))))*10^(設定!$B$27/20)),1,0))</f>
        <v>0</v>
      </c>
      <c r="G10800" s="33" t="n">
        <f aca="false">$G10799+IF($F10800=1,1,0)</f>
        <v>5</v>
      </c>
      <c r="H10800" s="0" t="str">
        <f aca="false">IF($F10800=1,$G10800,"")</f>
        <v/>
      </c>
    </row>
    <row r="10801" customFormat="false" ht="15" hidden="false" customHeight="false" outlineLevel="0" collapsed="false">
      <c r="A10801" s="30" t="n">
        <v>1687.34375</v>
      </c>
      <c r="B10801" s="31" t="n">
        <v>17.9726</v>
      </c>
      <c r="C10801" s="32" t="n">
        <f aca="false">IF($A10801="","",IF(設定!$B$21="dB",10^($B10801/20),ABS($B10801)))</f>
        <v>7.91826441361969</v>
      </c>
      <c r="D10801" s="32" t="n">
        <f aca="false">IF($A10801="","",$A10801^2)</f>
        <v>2847128.93066406</v>
      </c>
      <c r="E10801" s="32" t="n">
        <f aca="false">IF($A10801="","",IF($C10801&lt;=0,"",1/$C10801^2))</f>
        <v>0.0159492402480884</v>
      </c>
      <c r="F10801" s="33" t="n">
        <f aca="false">IF(OR(ROW()-設定!$B$30&lt;2,ROW()+設定!$B$30&gt;13701,N($A10801)&lt;=0,N(INDEX($A$2:$A$13701,MIN(13700,MAX(1,ROW()-1+設定!$B$30))))&lt;=0,$A10801&lt;設定!$B$28,$A10801&gt;設定!$B$29),0,IF(AND($C10801&gt;=MAX(INDEX($C$1:$C$13701,MAX(1,ROW()-設定!$B$24)):INDEX($C$1:$C$13701,MAX(1,ROW()-1))),$C10801&gt;MAX(INDEX($C$1:$C$13701,MIN(13701,ROW()+1)):INDEX($C$1:$C$13701,MIN(13701,ROW()+設定!$B$24))),$C10801&gt;=設定!$B$32,$C10801&gt;=MAX(MIN(INDEX($C$1:$C$13701,MAX(1,ROW()-設定!$B$26)):INDEX($C$1:$C$13701,MAX(1,ROW()-1))),MIN(INDEX($C$1:$C$13701,MIN(13701,ROW()+1)):INDEX($C$1:$C$13701,MIN(13701,ROW()+設定!$B$26))))*10^(設定!$B$27/20)),1,0))</f>
        <v>0</v>
      </c>
      <c r="G10801" s="33" t="n">
        <f aca="false">$G10800+IF($F10801=1,1,0)</f>
        <v>5</v>
      </c>
      <c r="H10801" s="0" t="str">
        <f aca="false">IF($F10801=1,$G10801,"")</f>
        <v/>
      </c>
    </row>
    <row r="10802" customFormat="false" ht="15" hidden="false" customHeight="false" outlineLevel="0" collapsed="false">
      <c r="A10802" s="30" t="n">
        <v>1687.5</v>
      </c>
      <c r="B10802" s="31" t="n">
        <v>17.8277</v>
      </c>
      <c r="C10802" s="32" t="n">
        <f aca="false">IF($A10802="","",IF(設定!$B$21="dB",10^($B10802/20),ABS($B10802)))</f>
        <v>7.78726582564681</v>
      </c>
      <c r="D10802" s="32" t="n">
        <f aca="false">IF($A10802="","",$A10802^2)</f>
        <v>2847656.25</v>
      </c>
      <c r="E10802" s="32" t="n">
        <f aca="false">IF($A10802="","",IF($C10802&lt;=0,"",1/$C10802^2))</f>
        <v>0.0164903548055203</v>
      </c>
      <c r="F10802" s="33" t="n">
        <f aca="false">IF(OR(ROW()-設定!$B$30&lt;2,ROW()+設定!$B$30&gt;13701,N($A10802)&lt;=0,N(INDEX($A$2:$A$13701,MIN(13700,MAX(1,ROW()-1+設定!$B$30))))&lt;=0,$A10802&lt;設定!$B$28,$A10802&gt;設定!$B$29),0,IF(AND($C10802&gt;=MAX(INDEX($C$1:$C$13701,MAX(1,ROW()-設定!$B$24)):INDEX($C$1:$C$13701,MAX(1,ROW()-1))),$C10802&gt;MAX(INDEX($C$1:$C$13701,MIN(13701,ROW()+1)):INDEX($C$1:$C$13701,MIN(13701,ROW()+設定!$B$24))),$C10802&gt;=設定!$B$32,$C10802&gt;=MAX(MIN(INDEX($C$1:$C$13701,MAX(1,ROW()-設定!$B$26)):INDEX($C$1:$C$13701,MAX(1,ROW()-1))),MIN(INDEX($C$1:$C$13701,MIN(13701,ROW()+1)):INDEX($C$1:$C$13701,MIN(13701,ROW()+設定!$B$26))))*10^(設定!$B$27/20)),1,0))</f>
        <v>0</v>
      </c>
      <c r="G10802" s="33" t="n">
        <f aca="false">$G10801+IF($F10802=1,1,0)</f>
        <v>5</v>
      </c>
      <c r="H10802" s="0" t="str">
        <f aca="false">IF($F10802=1,$G10802,"")</f>
        <v/>
      </c>
    </row>
    <row r="10803" customFormat="false" ht="15" hidden="false" customHeight="false" outlineLevel="0" collapsed="false">
      <c r="A10803" s="30" t="n">
        <v>1687.65625</v>
      </c>
      <c r="B10803" s="31" t="n">
        <v>18.0282</v>
      </c>
      <c r="C10803" s="32" t="n">
        <f aca="false">IF($A10803="","",IF(設定!$B$21="dB",10^($B10803/20),ABS($B10803)))</f>
        <v>7.9691132742442</v>
      </c>
      <c r="D10803" s="32" t="n">
        <f aca="false">IF($A10803="","",$A10803^2)</f>
        <v>2848183.61816406</v>
      </c>
      <c r="E10803" s="32" t="n">
        <f aca="false">IF($A10803="","",IF($C10803&lt;=0,"",1/$C10803^2))</f>
        <v>0.0157463536098193</v>
      </c>
      <c r="F10803" s="33" t="n">
        <f aca="false">IF(OR(ROW()-設定!$B$30&lt;2,ROW()+設定!$B$30&gt;13701,N($A10803)&lt;=0,N(INDEX($A$2:$A$13701,MIN(13700,MAX(1,ROW()-1+設定!$B$30))))&lt;=0,$A10803&lt;設定!$B$28,$A10803&gt;設定!$B$29),0,IF(AND($C10803&gt;=MAX(INDEX($C$1:$C$13701,MAX(1,ROW()-設定!$B$24)):INDEX($C$1:$C$13701,MAX(1,ROW()-1))),$C10803&gt;MAX(INDEX($C$1:$C$13701,MIN(13701,ROW()+1)):INDEX($C$1:$C$13701,MIN(13701,ROW()+設定!$B$24))),$C10803&gt;=設定!$B$32,$C10803&gt;=MAX(MIN(INDEX($C$1:$C$13701,MAX(1,ROW()-設定!$B$26)):INDEX($C$1:$C$13701,MAX(1,ROW()-1))),MIN(INDEX($C$1:$C$13701,MIN(13701,ROW()+1)):INDEX($C$1:$C$13701,MIN(13701,ROW()+設定!$B$26))))*10^(設定!$B$27/20)),1,0))</f>
        <v>0</v>
      </c>
      <c r="G10803" s="33" t="n">
        <f aca="false">$G10802+IF($F10803=1,1,0)</f>
        <v>5</v>
      </c>
      <c r="H10803" s="0" t="str">
        <f aca="false">IF($F10803=1,$G10803,"")</f>
        <v/>
      </c>
    </row>
    <row r="10804" customFormat="false" ht="15" hidden="false" customHeight="false" outlineLevel="0" collapsed="false">
      <c r="A10804" s="30" t="n">
        <v>1687.8125</v>
      </c>
      <c r="B10804" s="31" t="n">
        <v>17.7911</v>
      </c>
      <c r="C10804" s="32" t="n">
        <f aca="false">IF($A10804="","",IF(設定!$B$21="dB",10^($B10804/20),ABS($B10804)))</f>
        <v>7.75452142091265</v>
      </c>
      <c r="D10804" s="32" t="n">
        <f aca="false">IF($A10804="","",$A10804^2)</f>
        <v>2848711.03515625</v>
      </c>
      <c r="E10804" s="32" t="n">
        <f aca="false">IF($A10804="","",IF($C10804&lt;=0,"",1/$C10804^2))</f>
        <v>0.0166299138731315</v>
      </c>
      <c r="F10804" s="33" t="n">
        <f aca="false">IF(OR(ROW()-設定!$B$30&lt;2,ROW()+設定!$B$30&gt;13701,N($A10804)&lt;=0,N(INDEX($A$2:$A$13701,MIN(13700,MAX(1,ROW()-1+設定!$B$30))))&lt;=0,$A10804&lt;設定!$B$28,$A10804&gt;設定!$B$29),0,IF(AND($C10804&gt;=MAX(INDEX($C$1:$C$13701,MAX(1,ROW()-設定!$B$24)):INDEX($C$1:$C$13701,MAX(1,ROW()-1))),$C10804&gt;MAX(INDEX($C$1:$C$13701,MIN(13701,ROW()+1)):INDEX($C$1:$C$13701,MIN(13701,ROW()+設定!$B$24))),$C10804&gt;=設定!$B$32,$C10804&gt;=MAX(MIN(INDEX($C$1:$C$13701,MAX(1,ROW()-設定!$B$26)):INDEX($C$1:$C$13701,MAX(1,ROW()-1))),MIN(INDEX($C$1:$C$13701,MIN(13701,ROW()+1)):INDEX($C$1:$C$13701,MIN(13701,ROW()+設定!$B$26))))*10^(設定!$B$27/20)),1,0))</f>
        <v>0</v>
      </c>
      <c r="G10804" s="33" t="n">
        <f aca="false">$G10803+IF($F10804=1,1,0)</f>
        <v>5</v>
      </c>
      <c r="H10804" s="0" t="str">
        <f aca="false">IF($F10804=1,$G10804,"")</f>
        <v/>
      </c>
    </row>
    <row r="10805" customFormat="false" ht="15" hidden="false" customHeight="false" outlineLevel="0" collapsed="false">
      <c r="A10805" s="30" t="n">
        <v>1687.96875</v>
      </c>
      <c r="B10805" s="31" t="n">
        <v>17.8766</v>
      </c>
      <c r="C10805" s="32" t="n">
        <f aca="false">IF($A10805="","",IF(設定!$B$21="dB",10^($B10805/20),ABS($B10805)))</f>
        <v>7.83123037497965</v>
      </c>
      <c r="D10805" s="32" t="n">
        <f aca="false">IF($A10805="","",$A10805^2)</f>
        <v>2849238.50097656</v>
      </c>
      <c r="E10805" s="32" t="n">
        <f aca="false">IF($A10805="","",IF($C10805&lt;=0,"",1/$C10805^2))</f>
        <v>0.0163057207360466</v>
      </c>
      <c r="F10805" s="33" t="n">
        <f aca="false">IF(OR(ROW()-設定!$B$30&lt;2,ROW()+設定!$B$30&gt;13701,N($A10805)&lt;=0,N(INDEX($A$2:$A$13701,MIN(13700,MAX(1,ROW()-1+設定!$B$30))))&lt;=0,$A10805&lt;設定!$B$28,$A10805&gt;設定!$B$29),0,IF(AND($C10805&gt;=MAX(INDEX($C$1:$C$13701,MAX(1,ROW()-設定!$B$24)):INDEX($C$1:$C$13701,MAX(1,ROW()-1))),$C10805&gt;MAX(INDEX($C$1:$C$13701,MIN(13701,ROW()+1)):INDEX($C$1:$C$13701,MIN(13701,ROW()+設定!$B$24))),$C10805&gt;=設定!$B$32,$C10805&gt;=MAX(MIN(INDEX($C$1:$C$13701,MAX(1,ROW()-設定!$B$26)):INDEX($C$1:$C$13701,MAX(1,ROW()-1))),MIN(INDEX($C$1:$C$13701,MIN(13701,ROW()+1)):INDEX($C$1:$C$13701,MIN(13701,ROW()+設定!$B$26))))*10^(設定!$B$27/20)),1,0))</f>
        <v>0</v>
      </c>
      <c r="G10805" s="33" t="n">
        <f aca="false">$G10804+IF($F10805=1,1,0)</f>
        <v>5</v>
      </c>
      <c r="H10805" s="0" t="str">
        <f aca="false">IF($F10805=1,$G10805,"")</f>
        <v/>
      </c>
    </row>
    <row r="10806" customFormat="false" ht="15" hidden="false" customHeight="false" outlineLevel="0" collapsed="false">
      <c r="A10806" s="30" t="n">
        <v>1688.125</v>
      </c>
      <c r="B10806" s="31" t="n">
        <v>18.0325</v>
      </c>
      <c r="C10806" s="32" t="n">
        <f aca="false">IF($A10806="","",IF(設定!$B$21="dB",10^($B10806/20),ABS($B10806)))</f>
        <v>7.97305940664884</v>
      </c>
      <c r="D10806" s="32" t="n">
        <f aca="false">IF($A10806="","",$A10806^2)</f>
        <v>2849766.015625</v>
      </c>
      <c r="E10806" s="32" t="n">
        <f aca="false">IF($A10806="","",IF($C10806&lt;=0,"",1/$C10806^2))</f>
        <v>0.0157307706783037</v>
      </c>
      <c r="F10806" s="33" t="n">
        <f aca="false">IF(OR(ROW()-設定!$B$30&lt;2,ROW()+設定!$B$30&gt;13701,N($A10806)&lt;=0,N(INDEX($A$2:$A$13701,MIN(13700,MAX(1,ROW()-1+設定!$B$30))))&lt;=0,$A10806&lt;設定!$B$28,$A10806&gt;設定!$B$29),0,IF(AND($C10806&gt;=MAX(INDEX($C$1:$C$13701,MAX(1,ROW()-設定!$B$24)):INDEX($C$1:$C$13701,MAX(1,ROW()-1))),$C10806&gt;MAX(INDEX($C$1:$C$13701,MIN(13701,ROW()+1)):INDEX($C$1:$C$13701,MIN(13701,ROW()+設定!$B$24))),$C10806&gt;=設定!$B$32,$C10806&gt;=MAX(MIN(INDEX($C$1:$C$13701,MAX(1,ROW()-設定!$B$26)):INDEX($C$1:$C$13701,MAX(1,ROW()-1))),MIN(INDEX($C$1:$C$13701,MIN(13701,ROW()+1)):INDEX($C$1:$C$13701,MIN(13701,ROW()+設定!$B$26))))*10^(設定!$B$27/20)),1,0))</f>
        <v>0</v>
      </c>
      <c r="G10806" s="33" t="n">
        <f aca="false">$G10805+IF($F10806=1,1,0)</f>
        <v>5</v>
      </c>
      <c r="H10806" s="0" t="str">
        <f aca="false">IF($F10806=1,$G10806,"")</f>
        <v/>
      </c>
    </row>
    <row r="10807" customFormat="false" ht="15" hidden="false" customHeight="false" outlineLevel="0" collapsed="false">
      <c r="A10807" s="30" t="n">
        <v>1688.28125</v>
      </c>
      <c r="B10807" s="31" t="n">
        <v>18.0663</v>
      </c>
      <c r="C10807" s="32" t="n">
        <f aca="false">IF($A10807="","",IF(設定!$B$21="dB",10^($B10807/20),ABS($B10807)))</f>
        <v>8.00414596672862</v>
      </c>
      <c r="D10807" s="32" t="n">
        <f aca="false">IF($A10807="","",$A10807^2)</f>
        <v>2850293.57910156</v>
      </c>
      <c r="E10807" s="32" t="n">
        <f aca="false">IF($A10807="","",IF($C10807&lt;=0,"",1/$C10807^2))</f>
        <v>0.0156088173984016</v>
      </c>
      <c r="F10807" s="33" t="n">
        <f aca="false">IF(OR(ROW()-設定!$B$30&lt;2,ROW()+設定!$B$30&gt;13701,N($A10807)&lt;=0,N(INDEX($A$2:$A$13701,MIN(13700,MAX(1,ROW()-1+設定!$B$30))))&lt;=0,$A10807&lt;設定!$B$28,$A10807&gt;設定!$B$29),0,IF(AND($C10807&gt;=MAX(INDEX($C$1:$C$13701,MAX(1,ROW()-設定!$B$24)):INDEX($C$1:$C$13701,MAX(1,ROW()-1))),$C10807&gt;MAX(INDEX($C$1:$C$13701,MIN(13701,ROW()+1)):INDEX($C$1:$C$13701,MIN(13701,ROW()+設定!$B$24))),$C10807&gt;=設定!$B$32,$C10807&gt;=MAX(MIN(INDEX($C$1:$C$13701,MAX(1,ROW()-設定!$B$26)):INDEX($C$1:$C$13701,MAX(1,ROW()-1))),MIN(INDEX($C$1:$C$13701,MIN(13701,ROW()+1)):INDEX($C$1:$C$13701,MIN(13701,ROW()+設定!$B$26))))*10^(設定!$B$27/20)),1,0))</f>
        <v>0</v>
      </c>
      <c r="G10807" s="33" t="n">
        <f aca="false">$G10806+IF($F10807=1,1,0)</f>
        <v>5</v>
      </c>
      <c r="H10807" s="0" t="str">
        <f aca="false">IF($F10807=1,$G10807,"")</f>
        <v/>
      </c>
    </row>
    <row r="10808" customFormat="false" ht="15" hidden="false" customHeight="false" outlineLevel="0" collapsed="false">
      <c r="A10808" s="30" t="n">
        <v>1688.4375</v>
      </c>
      <c r="B10808" s="31" t="n">
        <v>18.0305</v>
      </c>
      <c r="C10808" s="32" t="n">
        <f aca="false">IF($A10808="","",IF(設定!$B$21="dB",10^($B10808/20),ABS($B10808)))</f>
        <v>7.97122375322083</v>
      </c>
      <c r="D10808" s="32" t="n">
        <f aca="false">IF($A10808="","",$A10808^2)</f>
        <v>2850821.19140625</v>
      </c>
      <c r="E10808" s="32" t="n">
        <f aca="false">IF($A10808="","",IF($C10808&lt;=0,"",1/$C10808^2))</f>
        <v>0.0157380166342317</v>
      </c>
      <c r="F10808" s="33" t="n">
        <f aca="false">IF(OR(ROW()-設定!$B$30&lt;2,ROW()+設定!$B$30&gt;13701,N($A10808)&lt;=0,N(INDEX($A$2:$A$13701,MIN(13700,MAX(1,ROW()-1+設定!$B$30))))&lt;=0,$A10808&lt;設定!$B$28,$A10808&gt;設定!$B$29),0,IF(AND($C10808&gt;=MAX(INDEX($C$1:$C$13701,MAX(1,ROW()-設定!$B$24)):INDEX($C$1:$C$13701,MAX(1,ROW()-1))),$C10808&gt;MAX(INDEX($C$1:$C$13701,MIN(13701,ROW()+1)):INDEX($C$1:$C$13701,MIN(13701,ROW()+設定!$B$24))),$C10808&gt;=設定!$B$32,$C10808&gt;=MAX(MIN(INDEX($C$1:$C$13701,MAX(1,ROW()-設定!$B$26)):INDEX($C$1:$C$13701,MAX(1,ROW()-1))),MIN(INDEX($C$1:$C$13701,MIN(13701,ROW()+1)):INDEX($C$1:$C$13701,MIN(13701,ROW()+設定!$B$26))))*10^(設定!$B$27/20)),1,0))</f>
        <v>0</v>
      </c>
      <c r="G10808" s="33" t="n">
        <f aca="false">$G10807+IF($F10808=1,1,0)</f>
        <v>5</v>
      </c>
      <c r="H10808" s="0" t="str">
        <f aca="false">IF($F10808=1,$G10808,"")</f>
        <v/>
      </c>
    </row>
    <row r="10809" customFormat="false" ht="15" hidden="false" customHeight="false" outlineLevel="0" collapsed="false">
      <c r="A10809" s="30" t="n">
        <v>1688.59375</v>
      </c>
      <c r="B10809" s="31" t="n">
        <v>18.2913</v>
      </c>
      <c r="C10809" s="32" t="n">
        <f aca="false">IF($A10809="","",IF(設定!$B$21="dB",10^($B10809/20),ABS($B10809)))</f>
        <v>8.21419483871715</v>
      </c>
      <c r="D10809" s="32" t="n">
        <f aca="false">IF($A10809="","",$A10809^2)</f>
        <v>2851348.85253906</v>
      </c>
      <c r="E10809" s="32" t="n">
        <f aca="false">IF($A10809="","",IF($C10809&lt;=0,"",1/$C10809^2))</f>
        <v>0.0148207438043209</v>
      </c>
      <c r="F10809" s="33" t="n">
        <f aca="false">IF(OR(ROW()-設定!$B$30&lt;2,ROW()+設定!$B$30&gt;13701,N($A10809)&lt;=0,N(INDEX($A$2:$A$13701,MIN(13700,MAX(1,ROW()-1+設定!$B$30))))&lt;=0,$A10809&lt;設定!$B$28,$A10809&gt;設定!$B$29),0,IF(AND($C10809&gt;=MAX(INDEX($C$1:$C$13701,MAX(1,ROW()-設定!$B$24)):INDEX($C$1:$C$13701,MAX(1,ROW()-1))),$C10809&gt;MAX(INDEX($C$1:$C$13701,MIN(13701,ROW()+1)):INDEX($C$1:$C$13701,MIN(13701,ROW()+設定!$B$24))),$C10809&gt;=設定!$B$32,$C10809&gt;=MAX(MIN(INDEX($C$1:$C$13701,MAX(1,ROW()-設定!$B$26)):INDEX($C$1:$C$13701,MAX(1,ROW()-1))),MIN(INDEX($C$1:$C$13701,MIN(13701,ROW()+1)):INDEX($C$1:$C$13701,MIN(13701,ROW()+設定!$B$26))))*10^(設定!$B$27/20)),1,0))</f>
        <v>0</v>
      </c>
      <c r="G10809" s="33" t="n">
        <f aca="false">$G10808+IF($F10809=1,1,0)</f>
        <v>5</v>
      </c>
      <c r="H10809" s="0" t="str">
        <f aca="false">IF($F10809=1,$G10809,"")</f>
        <v/>
      </c>
    </row>
    <row r="10810" customFormat="false" ht="15" hidden="false" customHeight="false" outlineLevel="0" collapsed="false">
      <c r="A10810" s="30" t="n">
        <v>1688.75</v>
      </c>
      <c r="B10810" s="31" t="n">
        <v>18.1197</v>
      </c>
      <c r="C10810" s="32" t="n">
        <f aca="false">IF($A10810="","",IF(設定!$B$21="dB",10^($B10810/20),ABS($B10810)))</f>
        <v>8.05350624893546</v>
      </c>
      <c r="D10810" s="32" t="n">
        <f aca="false">IF($A10810="","",$A10810^2)</f>
        <v>2851876.5625</v>
      </c>
      <c r="E10810" s="32" t="n">
        <f aca="false">IF($A10810="","",IF($C10810&lt;=0,"",1/$C10810^2))</f>
        <v>0.0154180695352234</v>
      </c>
      <c r="F10810" s="33" t="n">
        <f aca="false">IF(OR(ROW()-設定!$B$30&lt;2,ROW()+設定!$B$30&gt;13701,N($A10810)&lt;=0,N(INDEX($A$2:$A$13701,MIN(13700,MAX(1,ROW()-1+設定!$B$30))))&lt;=0,$A10810&lt;設定!$B$28,$A10810&gt;設定!$B$29),0,IF(AND($C10810&gt;=MAX(INDEX($C$1:$C$13701,MAX(1,ROW()-設定!$B$24)):INDEX($C$1:$C$13701,MAX(1,ROW()-1))),$C10810&gt;MAX(INDEX($C$1:$C$13701,MIN(13701,ROW()+1)):INDEX($C$1:$C$13701,MIN(13701,ROW()+設定!$B$24))),$C10810&gt;=設定!$B$32,$C10810&gt;=MAX(MIN(INDEX($C$1:$C$13701,MAX(1,ROW()-設定!$B$26)):INDEX($C$1:$C$13701,MAX(1,ROW()-1))),MIN(INDEX($C$1:$C$13701,MIN(13701,ROW()+1)):INDEX($C$1:$C$13701,MIN(13701,ROW()+設定!$B$26))))*10^(設定!$B$27/20)),1,0))</f>
        <v>0</v>
      </c>
      <c r="G10810" s="33" t="n">
        <f aca="false">$G10809+IF($F10810=1,1,0)</f>
        <v>5</v>
      </c>
      <c r="H10810" s="0" t="str">
        <f aca="false">IF($F10810=1,$G10810,"")</f>
        <v/>
      </c>
    </row>
    <row r="10811" customFormat="false" ht="15" hidden="false" customHeight="false" outlineLevel="0" collapsed="false">
      <c r="A10811" s="30" t="n">
        <v>1688.90625</v>
      </c>
      <c r="B10811" s="31" t="n">
        <v>18.1751</v>
      </c>
      <c r="C10811" s="32" t="n">
        <f aca="false">IF($A10811="","",IF(設定!$B$21="dB",10^($B10811/20),ABS($B10811)))</f>
        <v>8.10503696695822</v>
      </c>
      <c r="D10811" s="32" t="n">
        <f aca="false">IF($A10811="","",$A10811^2)</f>
        <v>2852404.32128906</v>
      </c>
      <c r="E10811" s="32" t="n">
        <f aca="false">IF($A10811="","",IF($C10811&lt;=0,"",1/$C10811^2))</f>
        <v>0.0152226408105107</v>
      </c>
      <c r="F10811" s="33" t="n">
        <f aca="false">IF(OR(ROW()-設定!$B$30&lt;2,ROW()+設定!$B$30&gt;13701,N($A10811)&lt;=0,N(INDEX($A$2:$A$13701,MIN(13700,MAX(1,ROW()-1+設定!$B$30))))&lt;=0,$A10811&lt;設定!$B$28,$A10811&gt;設定!$B$29),0,IF(AND($C10811&gt;=MAX(INDEX($C$1:$C$13701,MAX(1,ROW()-設定!$B$24)):INDEX($C$1:$C$13701,MAX(1,ROW()-1))),$C10811&gt;MAX(INDEX($C$1:$C$13701,MIN(13701,ROW()+1)):INDEX($C$1:$C$13701,MIN(13701,ROW()+設定!$B$24))),$C10811&gt;=設定!$B$32,$C10811&gt;=MAX(MIN(INDEX($C$1:$C$13701,MAX(1,ROW()-設定!$B$26)):INDEX($C$1:$C$13701,MAX(1,ROW()-1))),MIN(INDEX($C$1:$C$13701,MIN(13701,ROW()+1)):INDEX($C$1:$C$13701,MIN(13701,ROW()+設定!$B$26))))*10^(設定!$B$27/20)),1,0))</f>
        <v>0</v>
      </c>
      <c r="G10811" s="33" t="n">
        <f aca="false">$G10810+IF($F10811=1,1,0)</f>
        <v>5</v>
      </c>
      <c r="H10811" s="0" t="str">
        <f aca="false">IF($F10811=1,$G10811,"")</f>
        <v/>
      </c>
    </row>
    <row r="10812" customFormat="false" ht="15" hidden="false" customHeight="false" outlineLevel="0" collapsed="false">
      <c r="A10812" s="30" t="n">
        <v>1689.0625</v>
      </c>
      <c r="B10812" s="31" t="n">
        <v>18.1173</v>
      </c>
      <c r="C10812" s="32" t="n">
        <f aca="false">IF($A10812="","",IF(設定!$B$21="dB",10^($B10812/20),ABS($B10812)))</f>
        <v>8.05128129032679</v>
      </c>
      <c r="D10812" s="32" t="n">
        <f aca="false">IF($A10812="","",$A10812^2)</f>
        <v>2852932.12890625</v>
      </c>
      <c r="E10812" s="32" t="n">
        <f aca="false">IF($A10812="","",IF($C10812&lt;=0,"",1/$C10812^2))</f>
        <v>0.015426592230012</v>
      </c>
      <c r="F10812" s="33" t="n">
        <f aca="false">IF(OR(ROW()-設定!$B$30&lt;2,ROW()+設定!$B$30&gt;13701,N($A10812)&lt;=0,N(INDEX($A$2:$A$13701,MIN(13700,MAX(1,ROW()-1+設定!$B$30))))&lt;=0,$A10812&lt;設定!$B$28,$A10812&gt;設定!$B$29),0,IF(AND($C10812&gt;=MAX(INDEX($C$1:$C$13701,MAX(1,ROW()-設定!$B$24)):INDEX($C$1:$C$13701,MAX(1,ROW()-1))),$C10812&gt;MAX(INDEX($C$1:$C$13701,MIN(13701,ROW()+1)):INDEX($C$1:$C$13701,MIN(13701,ROW()+設定!$B$24))),$C10812&gt;=設定!$B$32,$C10812&gt;=MAX(MIN(INDEX($C$1:$C$13701,MAX(1,ROW()-設定!$B$26)):INDEX($C$1:$C$13701,MAX(1,ROW()-1))),MIN(INDEX($C$1:$C$13701,MIN(13701,ROW()+1)):INDEX($C$1:$C$13701,MIN(13701,ROW()+設定!$B$26))))*10^(設定!$B$27/20)),1,0))</f>
        <v>0</v>
      </c>
      <c r="G10812" s="33" t="n">
        <f aca="false">$G10811+IF($F10812=1,1,0)</f>
        <v>5</v>
      </c>
      <c r="H10812" s="0" t="str">
        <f aca="false">IF($F10812=1,$G10812,"")</f>
        <v/>
      </c>
    </row>
    <row r="10813" customFormat="false" ht="15" hidden="false" customHeight="false" outlineLevel="0" collapsed="false">
      <c r="A10813" s="30" t="n">
        <v>1689.21875</v>
      </c>
      <c r="B10813" s="31" t="n">
        <v>18.3827</v>
      </c>
      <c r="C10813" s="32" t="n">
        <f aca="false">IF($A10813="","",IF(設定!$B$21="dB",10^($B10813/20),ABS($B10813)))</f>
        <v>8.30108765882514</v>
      </c>
      <c r="D10813" s="32" t="n">
        <f aca="false">IF($A10813="","",$A10813^2)</f>
        <v>2853459.98535156</v>
      </c>
      <c r="E10813" s="32" t="n">
        <f aca="false">IF($A10813="","",IF($C10813&lt;=0,"",1/$C10813^2))</f>
        <v>0.0145120912330396</v>
      </c>
      <c r="F10813" s="33" t="n">
        <f aca="false">IF(OR(ROW()-設定!$B$30&lt;2,ROW()+設定!$B$30&gt;13701,N($A10813)&lt;=0,N(INDEX($A$2:$A$13701,MIN(13700,MAX(1,ROW()-1+設定!$B$30))))&lt;=0,$A10813&lt;設定!$B$28,$A10813&gt;設定!$B$29),0,IF(AND($C10813&gt;=MAX(INDEX($C$1:$C$13701,MAX(1,ROW()-設定!$B$24)):INDEX($C$1:$C$13701,MAX(1,ROW()-1))),$C10813&gt;MAX(INDEX($C$1:$C$13701,MIN(13701,ROW()+1)):INDEX($C$1:$C$13701,MIN(13701,ROW()+設定!$B$24))),$C10813&gt;=設定!$B$32,$C10813&gt;=MAX(MIN(INDEX($C$1:$C$13701,MAX(1,ROW()-設定!$B$26)):INDEX($C$1:$C$13701,MAX(1,ROW()-1))),MIN(INDEX($C$1:$C$13701,MIN(13701,ROW()+1)):INDEX($C$1:$C$13701,MIN(13701,ROW()+設定!$B$26))))*10^(設定!$B$27/20)),1,0))</f>
        <v>0</v>
      </c>
      <c r="G10813" s="33" t="n">
        <f aca="false">$G10812+IF($F10813=1,1,0)</f>
        <v>5</v>
      </c>
      <c r="H10813" s="0" t="str">
        <f aca="false">IF($F10813=1,$G10813,"")</f>
        <v/>
      </c>
    </row>
    <row r="10814" customFormat="false" ht="15" hidden="false" customHeight="false" outlineLevel="0" collapsed="false">
      <c r="A10814" s="30" t="n">
        <v>1689.375</v>
      </c>
      <c r="B10814" s="31" t="n">
        <v>18.3324</v>
      </c>
      <c r="C10814" s="32" t="n">
        <f aca="false">IF($A10814="","",IF(設定!$B$21="dB",10^($B10814/20),ABS($B10814)))</f>
        <v>8.25315497075661</v>
      </c>
      <c r="D10814" s="32" t="n">
        <f aca="false">IF($A10814="","",$A10814^2)</f>
        <v>2853987.890625</v>
      </c>
      <c r="E10814" s="32" t="n">
        <f aca="false">IF($A10814="","",IF($C10814&lt;=0,"",1/$C10814^2))</f>
        <v>0.0146811474323986</v>
      </c>
      <c r="F10814" s="33" t="n">
        <f aca="false">IF(OR(ROW()-設定!$B$30&lt;2,ROW()+設定!$B$30&gt;13701,N($A10814)&lt;=0,N(INDEX($A$2:$A$13701,MIN(13700,MAX(1,ROW()-1+設定!$B$30))))&lt;=0,$A10814&lt;設定!$B$28,$A10814&gt;設定!$B$29),0,IF(AND($C10814&gt;=MAX(INDEX($C$1:$C$13701,MAX(1,ROW()-設定!$B$24)):INDEX($C$1:$C$13701,MAX(1,ROW()-1))),$C10814&gt;MAX(INDEX($C$1:$C$13701,MIN(13701,ROW()+1)):INDEX($C$1:$C$13701,MIN(13701,ROW()+設定!$B$24))),$C10814&gt;=設定!$B$32,$C10814&gt;=MAX(MIN(INDEX($C$1:$C$13701,MAX(1,ROW()-設定!$B$26)):INDEX($C$1:$C$13701,MAX(1,ROW()-1))),MIN(INDEX($C$1:$C$13701,MIN(13701,ROW()+1)):INDEX($C$1:$C$13701,MIN(13701,ROW()+設定!$B$26))))*10^(設定!$B$27/20)),1,0))</f>
        <v>0</v>
      </c>
      <c r="G10814" s="33" t="n">
        <f aca="false">$G10813+IF($F10814=1,1,0)</f>
        <v>5</v>
      </c>
      <c r="H10814" s="0" t="str">
        <f aca="false">IF($F10814=1,$G10814,"")</f>
        <v/>
      </c>
    </row>
    <row r="10815" customFormat="false" ht="15" hidden="false" customHeight="false" outlineLevel="0" collapsed="false">
      <c r="A10815" s="30" t="n">
        <v>1689.53125</v>
      </c>
      <c r="B10815" s="31" t="n">
        <v>18.3194</v>
      </c>
      <c r="C10815" s="32" t="n">
        <f aca="false">IF($A10815="","",IF(設定!$B$21="dB",10^($B10815/20),ABS($B10815)))</f>
        <v>8.24081187535085</v>
      </c>
      <c r="D10815" s="32" t="n">
        <f aca="false">IF($A10815="","",$A10815^2)</f>
        <v>2854515.84472656</v>
      </c>
      <c r="E10815" s="32" t="n">
        <f aca="false">IF($A10815="","",IF($C10815&lt;=0,"",1/$C10815^2))</f>
        <v>0.0147251592397348</v>
      </c>
      <c r="F10815" s="33" t="n">
        <f aca="false">IF(OR(ROW()-設定!$B$30&lt;2,ROW()+設定!$B$30&gt;13701,N($A10815)&lt;=0,N(INDEX($A$2:$A$13701,MIN(13700,MAX(1,ROW()-1+設定!$B$30))))&lt;=0,$A10815&lt;設定!$B$28,$A10815&gt;設定!$B$29),0,IF(AND($C10815&gt;=MAX(INDEX($C$1:$C$13701,MAX(1,ROW()-設定!$B$24)):INDEX($C$1:$C$13701,MAX(1,ROW()-1))),$C10815&gt;MAX(INDEX($C$1:$C$13701,MIN(13701,ROW()+1)):INDEX($C$1:$C$13701,MIN(13701,ROW()+設定!$B$24))),$C10815&gt;=設定!$B$32,$C10815&gt;=MAX(MIN(INDEX($C$1:$C$13701,MAX(1,ROW()-設定!$B$26)):INDEX($C$1:$C$13701,MAX(1,ROW()-1))),MIN(INDEX($C$1:$C$13701,MIN(13701,ROW()+1)):INDEX($C$1:$C$13701,MIN(13701,ROW()+設定!$B$26))))*10^(設定!$B$27/20)),1,0))</f>
        <v>0</v>
      </c>
      <c r="G10815" s="33" t="n">
        <f aca="false">$G10814+IF($F10815=1,1,0)</f>
        <v>5</v>
      </c>
      <c r="H10815" s="0" t="str">
        <f aca="false">IF($F10815=1,$G10815,"")</f>
        <v/>
      </c>
    </row>
    <row r="10816" customFormat="false" ht="15" hidden="false" customHeight="false" outlineLevel="0" collapsed="false">
      <c r="A10816" s="30" t="n">
        <v>1689.6875</v>
      </c>
      <c r="B10816" s="31" t="n">
        <v>18.1354</v>
      </c>
      <c r="C10816" s="32" t="n">
        <f aca="false">IF($A10816="","",IF(設定!$B$21="dB",10^($B10816/20),ABS($B10816)))</f>
        <v>8.06807636141773</v>
      </c>
      <c r="D10816" s="32" t="n">
        <f aca="false">IF($A10816="","",$A10816^2)</f>
        <v>2855043.84765625</v>
      </c>
      <c r="E10816" s="32" t="n">
        <f aca="false">IF($A10816="","",IF($C10816&lt;=0,"",1/$C10816^2))</f>
        <v>0.0153624329357911</v>
      </c>
      <c r="F10816" s="33" t="n">
        <f aca="false">IF(OR(ROW()-設定!$B$30&lt;2,ROW()+設定!$B$30&gt;13701,N($A10816)&lt;=0,N(INDEX($A$2:$A$13701,MIN(13700,MAX(1,ROW()-1+設定!$B$30))))&lt;=0,$A10816&lt;設定!$B$28,$A10816&gt;設定!$B$29),0,IF(AND($C10816&gt;=MAX(INDEX($C$1:$C$13701,MAX(1,ROW()-設定!$B$24)):INDEX($C$1:$C$13701,MAX(1,ROW()-1))),$C10816&gt;MAX(INDEX($C$1:$C$13701,MIN(13701,ROW()+1)):INDEX($C$1:$C$13701,MIN(13701,ROW()+設定!$B$24))),$C10816&gt;=設定!$B$32,$C10816&gt;=MAX(MIN(INDEX($C$1:$C$13701,MAX(1,ROW()-設定!$B$26)):INDEX($C$1:$C$13701,MAX(1,ROW()-1))),MIN(INDEX($C$1:$C$13701,MIN(13701,ROW()+1)):INDEX($C$1:$C$13701,MIN(13701,ROW()+設定!$B$26))))*10^(設定!$B$27/20)),1,0))</f>
        <v>0</v>
      </c>
      <c r="G10816" s="33" t="n">
        <f aca="false">$G10815+IF($F10816=1,1,0)</f>
        <v>5</v>
      </c>
      <c r="H10816" s="0" t="str">
        <f aca="false">IF($F10816=1,$G10816,"")</f>
        <v/>
      </c>
    </row>
    <row r="10817" customFormat="false" ht="15" hidden="false" customHeight="false" outlineLevel="0" collapsed="false">
      <c r="A10817" s="30" t="n">
        <v>1689.84375</v>
      </c>
      <c r="B10817" s="31" t="n">
        <v>18.3798</v>
      </c>
      <c r="C10817" s="32" t="n">
        <f aca="false">IF($A10817="","",IF(設定!$B$21="dB",10^($B10817/20),ABS($B10817)))</f>
        <v>8.29831659714343</v>
      </c>
      <c r="D10817" s="32" t="n">
        <f aca="false">IF($A10817="","",$A10817^2)</f>
        <v>2855571.89941406</v>
      </c>
      <c r="E10817" s="32" t="n">
        <f aca="false">IF($A10817="","",IF($C10817&lt;=0,"",1/$C10817^2))</f>
        <v>0.0145217849133884</v>
      </c>
      <c r="F10817" s="33" t="n">
        <f aca="false">IF(OR(ROW()-設定!$B$30&lt;2,ROW()+設定!$B$30&gt;13701,N($A10817)&lt;=0,N(INDEX($A$2:$A$13701,MIN(13700,MAX(1,ROW()-1+設定!$B$30))))&lt;=0,$A10817&lt;設定!$B$28,$A10817&gt;設定!$B$29),0,IF(AND($C10817&gt;=MAX(INDEX($C$1:$C$13701,MAX(1,ROW()-設定!$B$24)):INDEX($C$1:$C$13701,MAX(1,ROW()-1))),$C10817&gt;MAX(INDEX($C$1:$C$13701,MIN(13701,ROW()+1)):INDEX($C$1:$C$13701,MIN(13701,ROW()+設定!$B$24))),$C10817&gt;=設定!$B$32,$C10817&gt;=MAX(MIN(INDEX($C$1:$C$13701,MAX(1,ROW()-設定!$B$26)):INDEX($C$1:$C$13701,MAX(1,ROW()-1))),MIN(INDEX($C$1:$C$13701,MIN(13701,ROW()+1)):INDEX($C$1:$C$13701,MIN(13701,ROW()+設定!$B$26))))*10^(設定!$B$27/20)),1,0))</f>
        <v>0</v>
      </c>
      <c r="G10817" s="33" t="n">
        <f aca="false">$G10816+IF($F10817=1,1,0)</f>
        <v>5</v>
      </c>
      <c r="H10817" s="0" t="str">
        <f aca="false">IF($F10817=1,$G10817,"")</f>
        <v/>
      </c>
    </row>
    <row r="10818" customFormat="false" ht="15" hidden="false" customHeight="false" outlineLevel="0" collapsed="false">
      <c r="A10818" s="30" t="n">
        <v>1690</v>
      </c>
      <c r="B10818" s="31" t="n">
        <v>18.3256</v>
      </c>
      <c r="C10818" s="32" t="n">
        <f aca="false">IF($A10818="","",IF(設定!$B$21="dB",10^($B10818/20),ABS($B10818)))</f>
        <v>8.2466962781277</v>
      </c>
      <c r="D10818" s="32" t="n">
        <f aca="false">IF($A10818="","",$A10818^2)</f>
        <v>2856100</v>
      </c>
      <c r="E10818" s="32" t="n">
        <f aca="false">IF($A10818="","",IF($C10818&lt;=0,"",1/$C10818^2))</f>
        <v>0.0147041525599619</v>
      </c>
      <c r="F10818" s="33" t="n">
        <f aca="false">IF(OR(ROW()-設定!$B$30&lt;2,ROW()+設定!$B$30&gt;13701,N($A10818)&lt;=0,N(INDEX($A$2:$A$13701,MIN(13700,MAX(1,ROW()-1+設定!$B$30))))&lt;=0,$A10818&lt;設定!$B$28,$A10818&gt;設定!$B$29),0,IF(AND($C10818&gt;=MAX(INDEX($C$1:$C$13701,MAX(1,ROW()-設定!$B$24)):INDEX($C$1:$C$13701,MAX(1,ROW()-1))),$C10818&gt;MAX(INDEX($C$1:$C$13701,MIN(13701,ROW()+1)):INDEX($C$1:$C$13701,MIN(13701,ROW()+設定!$B$24))),$C10818&gt;=設定!$B$32,$C10818&gt;=MAX(MIN(INDEX($C$1:$C$13701,MAX(1,ROW()-設定!$B$26)):INDEX($C$1:$C$13701,MAX(1,ROW()-1))),MIN(INDEX($C$1:$C$13701,MIN(13701,ROW()+1)):INDEX($C$1:$C$13701,MIN(13701,ROW()+設定!$B$26))))*10^(設定!$B$27/20)),1,0))</f>
        <v>0</v>
      </c>
      <c r="G10818" s="33" t="n">
        <f aca="false">$G10817+IF($F10818=1,1,0)</f>
        <v>5</v>
      </c>
      <c r="H10818" s="0" t="str">
        <f aca="false">IF($F10818=1,$G10818,"")</f>
        <v/>
      </c>
    </row>
    <row r="10819" customFormat="false" ht="15" hidden="false" customHeight="false" outlineLevel="0" collapsed="false">
      <c r="A10819" s="30" t="n">
        <v>1690.15625</v>
      </c>
      <c r="B10819" s="31" t="n">
        <v>18.4492</v>
      </c>
      <c r="C10819" s="32" t="n">
        <f aca="false">IF($A10819="","",IF(設定!$B$21="dB",10^($B10819/20),ABS($B10819)))</f>
        <v>8.36488548765206</v>
      </c>
      <c r="D10819" s="32" t="n">
        <f aca="false">IF($A10819="","",$A10819^2)</f>
        <v>2856628.14941406</v>
      </c>
      <c r="E10819" s="32" t="n">
        <f aca="false">IF($A10819="","",IF($C10819&lt;=0,"",1/$C10819^2))</f>
        <v>0.0142915719474958</v>
      </c>
      <c r="F10819" s="33" t="n">
        <f aca="false">IF(OR(ROW()-設定!$B$30&lt;2,ROW()+設定!$B$30&gt;13701,N($A10819)&lt;=0,N(INDEX($A$2:$A$13701,MIN(13700,MAX(1,ROW()-1+設定!$B$30))))&lt;=0,$A10819&lt;設定!$B$28,$A10819&gt;設定!$B$29),0,IF(AND($C10819&gt;=MAX(INDEX($C$1:$C$13701,MAX(1,ROW()-設定!$B$24)):INDEX($C$1:$C$13701,MAX(1,ROW()-1))),$C10819&gt;MAX(INDEX($C$1:$C$13701,MIN(13701,ROW()+1)):INDEX($C$1:$C$13701,MIN(13701,ROW()+設定!$B$24))),$C10819&gt;=設定!$B$32,$C10819&gt;=MAX(MIN(INDEX($C$1:$C$13701,MAX(1,ROW()-設定!$B$26)):INDEX($C$1:$C$13701,MAX(1,ROW()-1))),MIN(INDEX($C$1:$C$13701,MIN(13701,ROW()+1)):INDEX($C$1:$C$13701,MIN(13701,ROW()+設定!$B$26))))*10^(設定!$B$27/20)),1,0))</f>
        <v>0</v>
      </c>
      <c r="G10819" s="33" t="n">
        <f aca="false">$G10818+IF($F10819=1,1,0)</f>
        <v>5</v>
      </c>
      <c r="H10819" s="0" t="str">
        <f aca="false">IF($F10819=1,$G10819,"")</f>
        <v/>
      </c>
    </row>
    <row r="10820" customFormat="false" ht="15" hidden="false" customHeight="false" outlineLevel="0" collapsed="false">
      <c r="A10820" s="30" t="n">
        <v>1690.3125</v>
      </c>
      <c r="B10820" s="31" t="n">
        <v>18.5364</v>
      </c>
      <c r="C10820" s="32" t="n">
        <f aca="false">IF($A10820="","",IF(設定!$B$21="dB",10^($B10820/20),ABS($B10820)))</f>
        <v>8.44928578987602</v>
      </c>
      <c r="D10820" s="32" t="n">
        <f aca="false">IF($A10820="","",$A10820^2)</f>
        <v>2857156.34765625</v>
      </c>
      <c r="E10820" s="32" t="n">
        <f aca="false">IF($A10820="","",IF($C10820&lt;=0,"",1/$C10820^2))</f>
        <v>0.0140074796435783</v>
      </c>
      <c r="F10820" s="33" t="n">
        <f aca="false">IF(OR(ROW()-設定!$B$30&lt;2,ROW()+設定!$B$30&gt;13701,N($A10820)&lt;=0,N(INDEX($A$2:$A$13701,MIN(13700,MAX(1,ROW()-1+設定!$B$30))))&lt;=0,$A10820&lt;設定!$B$28,$A10820&gt;設定!$B$29),0,IF(AND($C10820&gt;=MAX(INDEX($C$1:$C$13701,MAX(1,ROW()-設定!$B$24)):INDEX($C$1:$C$13701,MAX(1,ROW()-1))),$C10820&gt;MAX(INDEX($C$1:$C$13701,MIN(13701,ROW()+1)):INDEX($C$1:$C$13701,MIN(13701,ROW()+設定!$B$24))),$C10820&gt;=設定!$B$32,$C10820&gt;=MAX(MIN(INDEX($C$1:$C$13701,MAX(1,ROW()-設定!$B$26)):INDEX($C$1:$C$13701,MAX(1,ROW()-1))),MIN(INDEX($C$1:$C$13701,MIN(13701,ROW()+1)):INDEX($C$1:$C$13701,MIN(13701,ROW()+設定!$B$26))))*10^(設定!$B$27/20)),1,0))</f>
        <v>0</v>
      </c>
      <c r="G10820" s="33" t="n">
        <f aca="false">$G10819+IF($F10820=1,1,0)</f>
        <v>5</v>
      </c>
      <c r="H10820" s="0" t="str">
        <f aca="false">IF($F10820=1,$G10820,"")</f>
        <v/>
      </c>
    </row>
    <row r="10821" customFormat="false" ht="15" hidden="false" customHeight="false" outlineLevel="0" collapsed="false">
      <c r="A10821" s="30" t="n">
        <v>1690.46875</v>
      </c>
      <c r="B10821" s="31" t="n">
        <v>18.3956</v>
      </c>
      <c r="C10821" s="32" t="n">
        <f aca="false">IF($A10821="","",IF(設定!$B$21="dB",10^($B10821/20),ABS($B10821)))</f>
        <v>8.31342532295629</v>
      </c>
      <c r="D10821" s="32" t="n">
        <f aca="false">IF($A10821="","",$A10821^2)</f>
        <v>2857684.59472656</v>
      </c>
      <c r="E10821" s="32" t="n">
        <f aca="false">IF($A10821="","",IF($C10821&lt;=0,"",1/$C10821^2))</f>
        <v>0.0144690494198085</v>
      </c>
      <c r="F10821" s="33" t="n">
        <f aca="false">IF(OR(ROW()-設定!$B$30&lt;2,ROW()+設定!$B$30&gt;13701,N($A10821)&lt;=0,N(INDEX($A$2:$A$13701,MIN(13700,MAX(1,ROW()-1+設定!$B$30))))&lt;=0,$A10821&lt;設定!$B$28,$A10821&gt;設定!$B$29),0,IF(AND($C10821&gt;=MAX(INDEX($C$1:$C$13701,MAX(1,ROW()-設定!$B$24)):INDEX($C$1:$C$13701,MAX(1,ROW()-1))),$C10821&gt;MAX(INDEX($C$1:$C$13701,MIN(13701,ROW()+1)):INDEX($C$1:$C$13701,MIN(13701,ROW()+設定!$B$24))),$C10821&gt;=設定!$B$32,$C10821&gt;=MAX(MIN(INDEX($C$1:$C$13701,MAX(1,ROW()-設定!$B$26)):INDEX($C$1:$C$13701,MAX(1,ROW()-1))),MIN(INDEX($C$1:$C$13701,MIN(13701,ROW()+1)):INDEX($C$1:$C$13701,MIN(13701,ROW()+設定!$B$26))))*10^(設定!$B$27/20)),1,0))</f>
        <v>0</v>
      </c>
      <c r="G10821" s="33" t="n">
        <f aca="false">$G10820+IF($F10821=1,1,0)</f>
        <v>5</v>
      </c>
      <c r="H10821" s="0" t="str">
        <f aca="false">IF($F10821=1,$G10821,"")</f>
        <v/>
      </c>
    </row>
    <row r="10822" customFormat="false" ht="15" hidden="false" customHeight="false" outlineLevel="0" collapsed="false">
      <c r="A10822" s="30" t="n">
        <v>1690.625</v>
      </c>
      <c r="B10822" s="31" t="n">
        <v>18.5304</v>
      </c>
      <c r="C10822" s="32" t="n">
        <f aca="false">IF($A10822="","",IF(設定!$B$21="dB",10^($B10822/20),ABS($B10822)))</f>
        <v>8.44345124543642</v>
      </c>
      <c r="D10822" s="32" t="n">
        <f aca="false">IF($A10822="","",$A10822^2)</f>
        <v>2858212.890625</v>
      </c>
      <c r="E10822" s="32" t="n">
        <f aca="false">IF($A10822="","",IF($C10822&lt;=0,"",1/$C10822^2))</f>
        <v>0.0140268450659486</v>
      </c>
      <c r="F10822" s="33" t="n">
        <f aca="false">IF(OR(ROW()-設定!$B$30&lt;2,ROW()+設定!$B$30&gt;13701,N($A10822)&lt;=0,N(INDEX($A$2:$A$13701,MIN(13700,MAX(1,ROW()-1+設定!$B$30))))&lt;=0,$A10822&lt;設定!$B$28,$A10822&gt;設定!$B$29),0,IF(AND($C10822&gt;=MAX(INDEX($C$1:$C$13701,MAX(1,ROW()-設定!$B$24)):INDEX($C$1:$C$13701,MAX(1,ROW()-1))),$C10822&gt;MAX(INDEX($C$1:$C$13701,MIN(13701,ROW()+1)):INDEX($C$1:$C$13701,MIN(13701,ROW()+設定!$B$24))),$C10822&gt;=設定!$B$32,$C10822&gt;=MAX(MIN(INDEX($C$1:$C$13701,MAX(1,ROW()-設定!$B$26)):INDEX($C$1:$C$13701,MAX(1,ROW()-1))),MIN(INDEX($C$1:$C$13701,MIN(13701,ROW()+1)):INDEX($C$1:$C$13701,MIN(13701,ROW()+設定!$B$26))))*10^(設定!$B$27/20)),1,0))</f>
        <v>0</v>
      </c>
      <c r="G10822" s="33" t="n">
        <f aca="false">$G10821+IF($F10822=1,1,0)</f>
        <v>5</v>
      </c>
      <c r="H10822" s="0" t="str">
        <f aca="false">IF($F10822=1,$G10822,"")</f>
        <v/>
      </c>
    </row>
    <row r="10823" customFormat="false" ht="15" hidden="false" customHeight="false" outlineLevel="0" collapsed="false">
      <c r="A10823" s="30" t="n">
        <v>1690.78125</v>
      </c>
      <c r="B10823" s="31" t="n">
        <v>18.6329</v>
      </c>
      <c r="C10823" s="32" t="n">
        <f aca="false">IF($A10823="","",IF(設定!$B$21="dB",10^($B10823/20),ABS($B10823)))</f>
        <v>8.54368051799912</v>
      </c>
      <c r="D10823" s="32" t="n">
        <f aca="false">IF($A10823="","",$A10823^2)</f>
        <v>2858741.23535156</v>
      </c>
      <c r="E10823" s="32" t="n">
        <f aca="false">IF($A10823="","",IF($C10823&lt;=0,"",1/$C10823^2))</f>
        <v>0.013699666658713</v>
      </c>
      <c r="F10823" s="33" t="n">
        <f aca="false">IF(OR(ROW()-設定!$B$30&lt;2,ROW()+設定!$B$30&gt;13701,N($A10823)&lt;=0,N(INDEX($A$2:$A$13701,MIN(13700,MAX(1,ROW()-1+設定!$B$30))))&lt;=0,$A10823&lt;設定!$B$28,$A10823&gt;設定!$B$29),0,IF(AND($C10823&gt;=MAX(INDEX($C$1:$C$13701,MAX(1,ROW()-設定!$B$24)):INDEX($C$1:$C$13701,MAX(1,ROW()-1))),$C10823&gt;MAX(INDEX($C$1:$C$13701,MIN(13701,ROW()+1)):INDEX($C$1:$C$13701,MIN(13701,ROW()+設定!$B$24))),$C10823&gt;=設定!$B$32,$C10823&gt;=MAX(MIN(INDEX($C$1:$C$13701,MAX(1,ROW()-設定!$B$26)):INDEX($C$1:$C$13701,MAX(1,ROW()-1))),MIN(INDEX($C$1:$C$13701,MIN(13701,ROW()+1)):INDEX($C$1:$C$13701,MIN(13701,ROW()+設定!$B$26))))*10^(設定!$B$27/20)),1,0))</f>
        <v>0</v>
      </c>
      <c r="G10823" s="33" t="n">
        <f aca="false">$G10822+IF($F10823=1,1,0)</f>
        <v>5</v>
      </c>
      <c r="H10823" s="0" t="str">
        <f aca="false">IF($F10823=1,$G10823,"")</f>
        <v/>
      </c>
    </row>
    <row r="10824" customFormat="false" ht="15" hidden="false" customHeight="false" outlineLevel="0" collapsed="false">
      <c r="A10824" s="30" t="n">
        <v>1690.9375</v>
      </c>
      <c r="B10824" s="31" t="n">
        <v>18.5916</v>
      </c>
      <c r="C10824" s="32" t="n">
        <f aca="false">IF($A10824="","",IF(設定!$B$21="dB",10^($B10824/20),ABS($B10824)))</f>
        <v>8.50315312630867</v>
      </c>
      <c r="D10824" s="32" t="n">
        <f aca="false">IF($A10824="","",$A10824^2)</f>
        <v>2859269.62890625</v>
      </c>
      <c r="E10824" s="32" t="n">
        <f aca="false">IF($A10824="","",IF($C10824&lt;=0,"",1/$C10824^2))</f>
        <v>0.0138305674816391</v>
      </c>
      <c r="F10824" s="33" t="n">
        <f aca="false">IF(OR(ROW()-設定!$B$30&lt;2,ROW()+設定!$B$30&gt;13701,N($A10824)&lt;=0,N(INDEX($A$2:$A$13701,MIN(13700,MAX(1,ROW()-1+設定!$B$30))))&lt;=0,$A10824&lt;設定!$B$28,$A10824&gt;設定!$B$29),0,IF(AND($C10824&gt;=MAX(INDEX($C$1:$C$13701,MAX(1,ROW()-設定!$B$24)):INDEX($C$1:$C$13701,MAX(1,ROW()-1))),$C10824&gt;MAX(INDEX($C$1:$C$13701,MIN(13701,ROW()+1)):INDEX($C$1:$C$13701,MIN(13701,ROW()+設定!$B$24))),$C10824&gt;=設定!$B$32,$C10824&gt;=MAX(MIN(INDEX($C$1:$C$13701,MAX(1,ROW()-設定!$B$26)):INDEX($C$1:$C$13701,MAX(1,ROW()-1))),MIN(INDEX($C$1:$C$13701,MIN(13701,ROW()+1)):INDEX($C$1:$C$13701,MIN(13701,ROW()+設定!$B$26))))*10^(設定!$B$27/20)),1,0))</f>
        <v>0</v>
      </c>
      <c r="G10824" s="33" t="n">
        <f aca="false">$G10823+IF($F10824=1,1,0)</f>
        <v>5</v>
      </c>
      <c r="H10824" s="0" t="str">
        <f aca="false">IF($F10824=1,$G10824,"")</f>
        <v/>
      </c>
    </row>
    <row r="10825" customFormat="false" ht="15" hidden="false" customHeight="false" outlineLevel="0" collapsed="false">
      <c r="A10825" s="30" t="n">
        <v>1691.09375</v>
      </c>
      <c r="B10825" s="31" t="n">
        <v>18.5734</v>
      </c>
      <c r="C10825" s="32" t="n">
        <f aca="false">IF($A10825="","",IF(設定!$B$21="dB",10^($B10825/20),ABS($B10825)))</f>
        <v>8.48535467722729</v>
      </c>
      <c r="D10825" s="32" t="n">
        <f aca="false">IF($A10825="","",$A10825^2)</f>
        <v>2859798.07128906</v>
      </c>
      <c r="E10825" s="32" t="n">
        <f aca="false">IF($A10825="","",IF($C10825&lt;=0,"",1/$C10825^2))</f>
        <v>0.0138886489242188</v>
      </c>
      <c r="F10825" s="33" t="n">
        <f aca="false">IF(OR(ROW()-設定!$B$30&lt;2,ROW()+設定!$B$30&gt;13701,N($A10825)&lt;=0,N(INDEX($A$2:$A$13701,MIN(13700,MAX(1,ROW()-1+設定!$B$30))))&lt;=0,$A10825&lt;設定!$B$28,$A10825&gt;設定!$B$29),0,IF(AND($C10825&gt;=MAX(INDEX($C$1:$C$13701,MAX(1,ROW()-設定!$B$24)):INDEX($C$1:$C$13701,MAX(1,ROW()-1))),$C10825&gt;MAX(INDEX($C$1:$C$13701,MIN(13701,ROW()+1)):INDEX($C$1:$C$13701,MIN(13701,ROW()+設定!$B$24))),$C10825&gt;=設定!$B$32,$C10825&gt;=MAX(MIN(INDEX($C$1:$C$13701,MAX(1,ROW()-設定!$B$26)):INDEX($C$1:$C$13701,MAX(1,ROW()-1))),MIN(INDEX($C$1:$C$13701,MIN(13701,ROW()+1)):INDEX($C$1:$C$13701,MIN(13701,ROW()+設定!$B$26))))*10^(設定!$B$27/20)),1,0))</f>
        <v>0</v>
      </c>
      <c r="G10825" s="33" t="n">
        <f aca="false">$G10824+IF($F10825=1,1,0)</f>
        <v>5</v>
      </c>
      <c r="H10825" s="0" t="str">
        <f aca="false">IF($F10825=1,$G10825,"")</f>
        <v/>
      </c>
    </row>
    <row r="10826" customFormat="false" ht="15" hidden="false" customHeight="false" outlineLevel="0" collapsed="false">
      <c r="A10826" s="30" t="n">
        <v>1691.25</v>
      </c>
      <c r="B10826" s="31" t="n">
        <v>18.5299</v>
      </c>
      <c r="C10826" s="32" t="n">
        <f aca="false">IF($A10826="","",IF(設定!$B$21="dB",10^($B10826/20),ABS($B10826)))</f>
        <v>8.44296521530135</v>
      </c>
      <c r="D10826" s="32" t="n">
        <f aca="false">IF($A10826="","",$A10826^2)</f>
        <v>2860326.5625</v>
      </c>
      <c r="E10826" s="32" t="n">
        <f aca="false">IF($A10826="","",IF($C10826&lt;=0,"",1/$C10826^2))</f>
        <v>0.0140284600591308</v>
      </c>
      <c r="F10826" s="33" t="n">
        <f aca="false">IF(OR(ROW()-設定!$B$30&lt;2,ROW()+設定!$B$30&gt;13701,N($A10826)&lt;=0,N(INDEX($A$2:$A$13701,MIN(13700,MAX(1,ROW()-1+設定!$B$30))))&lt;=0,$A10826&lt;設定!$B$28,$A10826&gt;設定!$B$29),0,IF(AND($C10826&gt;=MAX(INDEX($C$1:$C$13701,MAX(1,ROW()-設定!$B$24)):INDEX($C$1:$C$13701,MAX(1,ROW()-1))),$C10826&gt;MAX(INDEX($C$1:$C$13701,MIN(13701,ROW()+1)):INDEX($C$1:$C$13701,MIN(13701,ROW()+設定!$B$24))),$C10826&gt;=設定!$B$32,$C10826&gt;=MAX(MIN(INDEX($C$1:$C$13701,MAX(1,ROW()-設定!$B$26)):INDEX($C$1:$C$13701,MAX(1,ROW()-1))),MIN(INDEX($C$1:$C$13701,MIN(13701,ROW()+1)):INDEX($C$1:$C$13701,MIN(13701,ROW()+設定!$B$26))))*10^(設定!$B$27/20)),1,0))</f>
        <v>0</v>
      </c>
      <c r="G10826" s="33" t="n">
        <f aca="false">$G10825+IF($F10826=1,1,0)</f>
        <v>5</v>
      </c>
      <c r="H10826" s="0" t="str">
        <f aca="false">IF($F10826=1,$G10826,"")</f>
        <v/>
      </c>
    </row>
    <row r="10827" customFormat="false" ht="15" hidden="false" customHeight="false" outlineLevel="0" collapsed="false">
      <c r="A10827" s="30" t="n">
        <v>1691.40625</v>
      </c>
      <c r="B10827" s="31" t="n">
        <v>18.6049</v>
      </c>
      <c r="C10827" s="32" t="n">
        <f aca="false">IF($A10827="","",IF(設定!$B$21="dB",10^($B10827/20),ABS($B10827)))</f>
        <v>8.51618329014588</v>
      </c>
      <c r="D10827" s="32" t="n">
        <f aca="false">IF($A10827="","",$A10827^2)</f>
        <v>2860855.10253906</v>
      </c>
      <c r="E10827" s="32" t="n">
        <f aca="false">IF($A10827="","",IF($C10827&lt;=0,"",1/$C10827^2))</f>
        <v>0.0137882770128445</v>
      </c>
      <c r="F10827" s="33" t="n">
        <f aca="false">IF(OR(ROW()-設定!$B$30&lt;2,ROW()+設定!$B$30&gt;13701,N($A10827)&lt;=0,N(INDEX($A$2:$A$13701,MIN(13700,MAX(1,ROW()-1+設定!$B$30))))&lt;=0,$A10827&lt;設定!$B$28,$A10827&gt;設定!$B$29),0,IF(AND($C10827&gt;=MAX(INDEX($C$1:$C$13701,MAX(1,ROW()-設定!$B$24)):INDEX($C$1:$C$13701,MAX(1,ROW()-1))),$C10827&gt;MAX(INDEX($C$1:$C$13701,MIN(13701,ROW()+1)):INDEX($C$1:$C$13701,MIN(13701,ROW()+設定!$B$24))),$C10827&gt;=設定!$B$32,$C10827&gt;=MAX(MIN(INDEX($C$1:$C$13701,MAX(1,ROW()-設定!$B$26)):INDEX($C$1:$C$13701,MAX(1,ROW()-1))),MIN(INDEX($C$1:$C$13701,MIN(13701,ROW()+1)):INDEX($C$1:$C$13701,MIN(13701,ROW()+設定!$B$26))))*10^(設定!$B$27/20)),1,0))</f>
        <v>0</v>
      </c>
      <c r="G10827" s="33" t="n">
        <f aca="false">$G10826+IF($F10827=1,1,0)</f>
        <v>5</v>
      </c>
      <c r="H10827" s="0" t="str">
        <f aca="false">IF($F10827=1,$G10827,"")</f>
        <v/>
      </c>
    </row>
    <row r="10828" customFormat="false" ht="15" hidden="false" customHeight="false" outlineLevel="0" collapsed="false">
      <c r="A10828" s="30" t="n">
        <v>1691.5625</v>
      </c>
      <c r="B10828" s="31" t="n">
        <v>18.5751</v>
      </c>
      <c r="C10828" s="32" t="n">
        <f aca="false">IF($A10828="","",IF(設定!$B$21="dB",10^($B10828/20),ABS($B10828)))</f>
        <v>8.48701559110982</v>
      </c>
      <c r="D10828" s="32" t="n">
        <f aca="false">IF($A10828="","",$A10828^2)</f>
        <v>2861383.69140625</v>
      </c>
      <c r="E10828" s="32" t="n">
        <f aca="false">IF($A10828="","",IF($C10828&lt;=0,"",1/$C10828^2))</f>
        <v>0.0138832134228074</v>
      </c>
      <c r="F10828" s="33" t="n">
        <f aca="false">IF(OR(ROW()-設定!$B$30&lt;2,ROW()+設定!$B$30&gt;13701,N($A10828)&lt;=0,N(INDEX($A$2:$A$13701,MIN(13700,MAX(1,ROW()-1+設定!$B$30))))&lt;=0,$A10828&lt;設定!$B$28,$A10828&gt;設定!$B$29),0,IF(AND($C10828&gt;=MAX(INDEX($C$1:$C$13701,MAX(1,ROW()-設定!$B$24)):INDEX($C$1:$C$13701,MAX(1,ROW()-1))),$C10828&gt;MAX(INDEX($C$1:$C$13701,MIN(13701,ROW()+1)):INDEX($C$1:$C$13701,MIN(13701,ROW()+設定!$B$24))),$C10828&gt;=設定!$B$32,$C10828&gt;=MAX(MIN(INDEX($C$1:$C$13701,MAX(1,ROW()-設定!$B$26)):INDEX($C$1:$C$13701,MAX(1,ROW()-1))),MIN(INDEX($C$1:$C$13701,MIN(13701,ROW()+1)):INDEX($C$1:$C$13701,MIN(13701,ROW()+設定!$B$26))))*10^(設定!$B$27/20)),1,0))</f>
        <v>0</v>
      </c>
      <c r="G10828" s="33" t="n">
        <f aca="false">$G10827+IF($F10828=1,1,0)</f>
        <v>5</v>
      </c>
      <c r="H10828" s="0" t="str">
        <f aca="false">IF($F10828=1,$G10828,"")</f>
        <v/>
      </c>
    </row>
    <row r="10829" customFormat="false" ht="15" hidden="false" customHeight="false" outlineLevel="0" collapsed="false">
      <c r="A10829" s="30" t="n">
        <v>1691.71875</v>
      </c>
      <c r="B10829" s="31" t="n">
        <v>18.8455</v>
      </c>
      <c r="C10829" s="32" t="n">
        <f aca="false">IF($A10829="","",IF(設定!$B$21="dB",10^($B10829/20),ABS($B10829)))</f>
        <v>8.75537999943783</v>
      </c>
      <c r="D10829" s="32" t="n">
        <f aca="false">IF($A10829="","",$A10829^2)</f>
        <v>2861912.32910156</v>
      </c>
      <c r="E10829" s="32" t="n">
        <f aca="false">IF($A10829="","",IF($C10829&lt;=0,"",1/$C10829^2))</f>
        <v>0.0130451777183529</v>
      </c>
      <c r="F10829" s="33" t="n">
        <f aca="false">IF(OR(ROW()-設定!$B$30&lt;2,ROW()+設定!$B$30&gt;13701,N($A10829)&lt;=0,N(INDEX($A$2:$A$13701,MIN(13700,MAX(1,ROW()-1+設定!$B$30))))&lt;=0,$A10829&lt;設定!$B$28,$A10829&gt;設定!$B$29),0,IF(AND($C10829&gt;=MAX(INDEX($C$1:$C$13701,MAX(1,ROW()-設定!$B$24)):INDEX($C$1:$C$13701,MAX(1,ROW()-1))),$C10829&gt;MAX(INDEX($C$1:$C$13701,MIN(13701,ROW()+1)):INDEX($C$1:$C$13701,MIN(13701,ROW()+設定!$B$24))),$C10829&gt;=設定!$B$32,$C10829&gt;=MAX(MIN(INDEX($C$1:$C$13701,MAX(1,ROW()-設定!$B$26)):INDEX($C$1:$C$13701,MAX(1,ROW()-1))),MIN(INDEX($C$1:$C$13701,MIN(13701,ROW()+1)):INDEX($C$1:$C$13701,MIN(13701,ROW()+設定!$B$26))))*10^(設定!$B$27/20)),1,0))</f>
        <v>0</v>
      </c>
      <c r="G10829" s="33" t="n">
        <f aca="false">$G10828+IF($F10829=1,1,0)</f>
        <v>5</v>
      </c>
      <c r="H10829" s="0" t="str">
        <f aca="false">IF($F10829=1,$G10829,"")</f>
        <v/>
      </c>
    </row>
    <row r="10830" customFormat="false" ht="15" hidden="false" customHeight="false" outlineLevel="0" collapsed="false">
      <c r="A10830" s="30" t="n">
        <v>1691.875</v>
      </c>
      <c r="B10830" s="31" t="n">
        <v>18.7875</v>
      </c>
      <c r="C10830" s="32" t="n">
        <f aca="false">IF($A10830="","",IF(設定!$B$21="dB",10^($B10830/20),ABS($B10830)))</f>
        <v>8.69711074068145</v>
      </c>
      <c r="D10830" s="32" t="n">
        <f aca="false">IF($A10830="","",$A10830^2)</f>
        <v>2862441.015625</v>
      </c>
      <c r="E10830" s="32" t="n">
        <f aca="false">IF($A10830="","",IF($C10830&lt;=0,"",1/$C10830^2))</f>
        <v>0.0132205645205423</v>
      </c>
      <c r="F10830" s="33" t="n">
        <f aca="false">IF(OR(ROW()-設定!$B$30&lt;2,ROW()+設定!$B$30&gt;13701,N($A10830)&lt;=0,N(INDEX($A$2:$A$13701,MIN(13700,MAX(1,ROW()-1+設定!$B$30))))&lt;=0,$A10830&lt;設定!$B$28,$A10830&gt;設定!$B$29),0,IF(AND($C10830&gt;=MAX(INDEX($C$1:$C$13701,MAX(1,ROW()-設定!$B$24)):INDEX($C$1:$C$13701,MAX(1,ROW()-1))),$C10830&gt;MAX(INDEX($C$1:$C$13701,MIN(13701,ROW()+1)):INDEX($C$1:$C$13701,MIN(13701,ROW()+設定!$B$24))),$C10830&gt;=設定!$B$32,$C10830&gt;=MAX(MIN(INDEX($C$1:$C$13701,MAX(1,ROW()-設定!$B$26)):INDEX($C$1:$C$13701,MAX(1,ROW()-1))),MIN(INDEX($C$1:$C$13701,MIN(13701,ROW()+1)):INDEX($C$1:$C$13701,MIN(13701,ROW()+設定!$B$26))))*10^(設定!$B$27/20)),1,0))</f>
        <v>0</v>
      </c>
      <c r="G10830" s="33" t="n">
        <f aca="false">$G10829+IF($F10830=1,1,0)</f>
        <v>5</v>
      </c>
      <c r="H10830" s="0" t="str">
        <f aca="false">IF($F10830=1,$G10830,"")</f>
        <v/>
      </c>
    </row>
    <row r="10831" customFormat="false" ht="15" hidden="false" customHeight="false" outlineLevel="0" collapsed="false">
      <c r="A10831" s="30" t="n">
        <v>1692.03125</v>
      </c>
      <c r="B10831" s="31" t="n">
        <v>18.6822</v>
      </c>
      <c r="C10831" s="32" t="n">
        <f aca="false">IF($A10831="","",IF(設定!$B$21="dB",10^($B10831/20),ABS($B10831)))</f>
        <v>8.59231123752078</v>
      </c>
      <c r="D10831" s="32" t="n">
        <f aca="false">IF($A10831="","",$A10831^2)</f>
        <v>2862969.75097656</v>
      </c>
      <c r="E10831" s="32" t="n">
        <f aca="false">IF($A10831="","",IF($C10831&lt;=0,"",1/$C10831^2))</f>
        <v>0.0135450308963393</v>
      </c>
      <c r="F10831" s="33" t="n">
        <f aca="false">IF(OR(ROW()-設定!$B$30&lt;2,ROW()+設定!$B$30&gt;13701,N($A10831)&lt;=0,N(INDEX($A$2:$A$13701,MIN(13700,MAX(1,ROW()-1+設定!$B$30))))&lt;=0,$A10831&lt;設定!$B$28,$A10831&gt;設定!$B$29),0,IF(AND($C10831&gt;=MAX(INDEX($C$1:$C$13701,MAX(1,ROW()-設定!$B$24)):INDEX($C$1:$C$13701,MAX(1,ROW()-1))),$C10831&gt;MAX(INDEX($C$1:$C$13701,MIN(13701,ROW()+1)):INDEX($C$1:$C$13701,MIN(13701,ROW()+設定!$B$24))),$C10831&gt;=設定!$B$32,$C10831&gt;=MAX(MIN(INDEX($C$1:$C$13701,MAX(1,ROW()-設定!$B$26)):INDEX($C$1:$C$13701,MAX(1,ROW()-1))),MIN(INDEX($C$1:$C$13701,MIN(13701,ROW()+1)):INDEX($C$1:$C$13701,MIN(13701,ROW()+設定!$B$26))))*10^(設定!$B$27/20)),1,0))</f>
        <v>0</v>
      </c>
      <c r="G10831" s="33" t="n">
        <f aca="false">$G10830+IF($F10831=1,1,0)</f>
        <v>5</v>
      </c>
      <c r="H10831" s="0" t="str">
        <f aca="false">IF($F10831=1,$G10831,"")</f>
        <v/>
      </c>
    </row>
    <row r="10832" customFormat="false" ht="15" hidden="false" customHeight="false" outlineLevel="0" collapsed="false">
      <c r="A10832" s="30" t="n">
        <v>1692.1875</v>
      </c>
      <c r="B10832" s="31" t="n">
        <v>18.844</v>
      </c>
      <c r="C10832" s="32" t="n">
        <f aca="false">IF($A10832="","",IF(設定!$B$21="dB",10^($B10832/20),ABS($B10832)))</f>
        <v>8.75386812942667</v>
      </c>
      <c r="D10832" s="32" t="n">
        <f aca="false">IF($A10832="","",$A10832^2)</f>
        <v>2863498.53515625</v>
      </c>
      <c r="E10832" s="32" t="n">
        <f aca="false">IF($A10832="","",IF($C10832&lt;=0,"",1/$C10832^2))</f>
        <v>0.0130496841413022</v>
      </c>
      <c r="F10832" s="33" t="n">
        <f aca="false">IF(OR(ROW()-設定!$B$30&lt;2,ROW()+設定!$B$30&gt;13701,N($A10832)&lt;=0,N(INDEX($A$2:$A$13701,MIN(13700,MAX(1,ROW()-1+設定!$B$30))))&lt;=0,$A10832&lt;設定!$B$28,$A10832&gt;設定!$B$29),0,IF(AND($C10832&gt;=MAX(INDEX($C$1:$C$13701,MAX(1,ROW()-設定!$B$24)):INDEX($C$1:$C$13701,MAX(1,ROW()-1))),$C10832&gt;MAX(INDEX($C$1:$C$13701,MIN(13701,ROW()+1)):INDEX($C$1:$C$13701,MIN(13701,ROW()+設定!$B$24))),$C10832&gt;=設定!$B$32,$C10832&gt;=MAX(MIN(INDEX($C$1:$C$13701,MAX(1,ROW()-設定!$B$26)):INDEX($C$1:$C$13701,MAX(1,ROW()-1))),MIN(INDEX($C$1:$C$13701,MIN(13701,ROW()+1)):INDEX($C$1:$C$13701,MIN(13701,ROW()+設定!$B$26))))*10^(設定!$B$27/20)),1,0))</f>
        <v>0</v>
      </c>
      <c r="G10832" s="33" t="n">
        <f aca="false">$G10831+IF($F10832=1,1,0)</f>
        <v>5</v>
      </c>
      <c r="H10832" s="0" t="str">
        <f aca="false">IF($F10832=1,$G10832,"")</f>
        <v/>
      </c>
    </row>
    <row r="10833" customFormat="false" ht="15" hidden="false" customHeight="false" outlineLevel="0" collapsed="false">
      <c r="A10833" s="30" t="n">
        <v>1692.34375</v>
      </c>
      <c r="B10833" s="31" t="n">
        <v>18.7423</v>
      </c>
      <c r="C10833" s="32" t="n">
        <f aca="false">IF($A10833="","",IF(設定!$B$21="dB",10^($B10833/20),ABS($B10833)))</f>
        <v>8.65196990260213</v>
      </c>
      <c r="D10833" s="32" t="n">
        <f aca="false">IF($A10833="","",$A10833^2)</f>
        <v>2864027.36816406</v>
      </c>
      <c r="E10833" s="32" t="n">
        <f aca="false">IF($A10833="","",IF($C10833&lt;=0,"",1/$C10833^2))</f>
        <v>0.013358878502214</v>
      </c>
      <c r="F10833" s="33" t="n">
        <f aca="false">IF(OR(ROW()-設定!$B$30&lt;2,ROW()+設定!$B$30&gt;13701,N($A10833)&lt;=0,N(INDEX($A$2:$A$13701,MIN(13700,MAX(1,ROW()-1+設定!$B$30))))&lt;=0,$A10833&lt;設定!$B$28,$A10833&gt;設定!$B$29),0,IF(AND($C10833&gt;=MAX(INDEX($C$1:$C$13701,MAX(1,ROW()-設定!$B$24)):INDEX($C$1:$C$13701,MAX(1,ROW()-1))),$C10833&gt;MAX(INDEX($C$1:$C$13701,MIN(13701,ROW()+1)):INDEX($C$1:$C$13701,MIN(13701,ROW()+設定!$B$24))),$C10833&gt;=設定!$B$32,$C10833&gt;=MAX(MIN(INDEX($C$1:$C$13701,MAX(1,ROW()-設定!$B$26)):INDEX($C$1:$C$13701,MAX(1,ROW()-1))),MIN(INDEX($C$1:$C$13701,MIN(13701,ROW()+1)):INDEX($C$1:$C$13701,MIN(13701,ROW()+設定!$B$26))))*10^(設定!$B$27/20)),1,0))</f>
        <v>0</v>
      </c>
      <c r="G10833" s="33" t="n">
        <f aca="false">$G10832+IF($F10833=1,1,0)</f>
        <v>5</v>
      </c>
      <c r="H10833" s="0" t="str">
        <f aca="false">IF($F10833=1,$G10833,"")</f>
        <v/>
      </c>
    </row>
    <row r="10834" customFormat="false" ht="15" hidden="false" customHeight="false" outlineLevel="0" collapsed="false">
      <c r="A10834" s="30" t="n">
        <v>1692.5</v>
      </c>
      <c r="B10834" s="31" t="n">
        <v>18.5618</v>
      </c>
      <c r="C10834" s="32" t="n">
        <f aca="false">IF($A10834="","",IF(設定!$B$21="dB",10^($B10834/20),ABS($B10834)))</f>
        <v>8.47403005523379</v>
      </c>
      <c r="D10834" s="32" t="n">
        <f aca="false">IF($A10834="","",$A10834^2)</f>
        <v>2864556.25</v>
      </c>
      <c r="E10834" s="32" t="n">
        <f aca="false">IF($A10834="","",IF($C10834&lt;=0,"",1/$C10834^2))</f>
        <v>0.0139257950741245</v>
      </c>
      <c r="F10834" s="33" t="n">
        <f aca="false">IF(OR(ROW()-設定!$B$30&lt;2,ROW()+設定!$B$30&gt;13701,N($A10834)&lt;=0,N(INDEX($A$2:$A$13701,MIN(13700,MAX(1,ROW()-1+設定!$B$30))))&lt;=0,$A10834&lt;設定!$B$28,$A10834&gt;設定!$B$29),0,IF(AND($C10834&gt;=MAX(INDEX($C$1:$C$13701,MAX(1,ROW()-設定!$B$24)):INDEX($C$1:$C$13701,MAX(1,ROW()-1))),$C10834&gt;MAX(INDEX($C$1:$C$13701,MIN(13701,ROW()+1)):INDEX($C$1:$C$13701,MIN(13701,ROW()+設定!$B$24))),$C10834&gt;=設定!$B$32,$C10834&gt;=MAX(MIN(INDEX($C$1:$C$13701,MAX(1,ROW()-設定!$B$26)):INDEX($C$1:$C$13701,MAX(1,ROW()-1))),MIN(INDEX($C$1:$C$13701,MIN(13701,ROW()+1)):INDEX($C$1:$C$13701,MIN(13701,ROW()+設定!$B$26))))*10^(設定!$B$27/20)),1,0))</f>
        <v>0</v>
      </c>
      <c r="G10834" s="33" t="n">
        <f aca="false">$G10833+IF($F10834=1,1,0)</f>
        <v>5</v>
      </c>
      <c r="H10834" s="0" t="str">
        <f aca="false">IF($F10834=1,$G10834,"")</f>
        <v/>
      </c>
    </row>
    <row r="10835" customFormat="false" ht="15" hidden="false" customHeight="false" outlineLevel="0" collapsed="false">
      <c r="A10835" s="30" t="n">
        <v>1692.65625</v>
      </c>
      <c r="B10835" s="31" t="n">
        <v>19.0724</v>
      </c>
      <c r="C10835" s="32" t="n">
        <f aca="false">IF($A10835="","",IF(設定!$B$21="dB",10^($B10835/20),ABS($B10835)))</f>
        <v>8.98710881260128</v>
      </c>
      <c r="D10835" s="32" t="n">
        <f aca="false">IF($A10835="","",$A10835^2)</f>
        <v>2865085.18066406</v>
      </c>
      <c r="E10835" s="32" t="n">
        <f aca="false">IF($A10835="","",IF($C10835&lt;=0,"",1/$C10835^2))</f>
        <v>0.0123811219136035</v>
      </c>
      <c r="F10835" s="33" t="n">
        <f aca="false">IF(OR(ROW()-設定!$B$30&lt;2,ROW()+設定!$B$30&gt;13701,N($A10835)&lt;=0,N(INDEX($A$2:$A$13701,MIN(13700,MAX(1,ROW()-1+設定!$B$30))))&lt;=0,$A10835&lt;設定!$B$28,$A10835&gt;設定!$B$29),0,IF(AND($C10835&gt;=MAX(INDEX($C$1:$C$13701,MAX(1,ROW()-設定!$B$24)):INDEX($C$1:$C$13701,MAX(1,ROW()-1))),$C10835&gt;MAX(INDEX($C$1:$C$13701,MIN(13701,ROW()+1)):INDEX($C$1:$C$13701,MIN(13701,ROW()+設定!$B$24))),$C10835&gt;=設定!$B$32,$C10835&gt;=MAX(MIN(INDEX($C$1:$C$13701,MAX(1,ROW()-設定!$B$26)):INDEX($C$1:$C$13701,MAX(1,ROW()-1))),MIN(INDEX($C$1:$C$13701,MIN(13701,ROW()+1)):INDEX($C$1:$C$13701,MIN(13701,ROW()+設定!$B$26))))*10^(設定!$B$27/20)),1,0))</f>
        <v>0</v>
      </c>
      <c r="G10835" s="33" t="n">
        <f aca="false">$G10834+IF($F10835=1,1,0)</f>
        <v>5</v>
      </c>
      <c r="H10835" s="0" t="str">
        <f aca="false">IF($F10835=1,$G10835,"")</f>
        <v/>
      </c>
    </row>
    <row r="10836" customFormat="false" ht="15" hidden="false" customHeight="false" outlineLevel="0" collapsed="false">
      <c r="A10836" s="30" t="n">
        <v>1692.8125</v>
      </c>
      <c r="B10836" s="31" t="n">
        <v>19.1029</v>
      </c>
      <c r="C10836" s="32" t="n">
        <f aca="false">IF($A10836="","",IF(設定!$B$21="dB",10^($B10836/20),ABS($B10836)))</f>
        <v>9.01872199779653</v>
      </c>
      <c r="D10836" s="32" t="n">
        <f aca="false">IF($A10836="","",$A10836^2)</f>
        <v>2865614.16015625</v>
      </c>
      <c r="E10836" s="32" t="n">
        <f aca="false">IF($A10836="","",IF($C10836&lt;=0,"",1/$C10836^2))</f>
        <v>0.0122944753345909</v>
      </c>
      <c r="F10836" s="33" t="n">
        <f aca="false">IF(OR(ROW()-設定!$B$30&lt;2,ROW()+設定!$B$30&gt;13701,N($A10836)&lt;=0,N(INDEX($A$2:$A$13701,MIN(13700,MAX(1,ROW()-1+設定!$B$30))))&lt;=0,$A10836&lt;設定!$B$28,$A10836&gt;設定!$B$29),0,IF(AND($C10836&gt;=MAX(INDEX($C$1:$C$13701,MAX(1,ROW()-設定!$B$24)):INDEX($C$1:$C$13701,MAX(1,ROW()-1))),$C10836&gt;MAX(INDEX($C$1:$C$13701,MIN(13701,ROW()+1)):INDEX($C$1:$C$13701,MIN(13701,ROW()+設定!$B$24))),$C10836&gt;=設定!$B$32,$C10836&gt;=MAX(MIN(INDEX($C$1:$C$13701,MAX(1,ROW()-設定!$B$26)):INDEX($C$1:$C$13701,MAX(1,ROW()-1))),MIN(INDEX($C$1:$C$13701,MIN(13701,ROW()+1)):INDEX($C$1:$C$13701,MIN(13701,ROW()+設定!$B$26))))*10^(設定!$B$27/20)),1,0))</f>
        <v>0</v>
      </c>
      <c r="G10836" s="33" t="n">
        <f aca="false">$G10835+IF($F10836=1,1,0)</f>
        <v>5</v>
      </c>
      <c r="H10836" s="0" t="str">
        <f aca="false">IF($F10836=1,$G10836,"")</f>
        <v/>
      </c>
    </row>
    <row r="10837" customFormat="false" ht="15" hidden="false" customHeight="false" outlineLevel="0" collapsed="false">
      <c r="A10837" s="30" t="n">
        <v>1692.96875</v>
      </c>
      <c r="B10837" s="31" t="n">
        <v>18.8597</v>
      </c>
      <c r="C10837" s="32" t="n">
        <f aca="false">IF($A10837="","",IF(設定!$B$21="dB",10^($B10837/20),ABS($B10837)))</f>
        <v>8.76970531131468</v>
      </c>
      <c r="D10837" s="32" t="n">
        <f aca="false">IF($A10837="","",$A10837^2)</f>
        <v>2866143.18847656</v>
      </c>
      <c r="E10837" s="32" t="n">
        <f aca="false">IF($A10837="","",IF($C10837&lt;=0,"",1/$C10837^2))</f>
        <v>0.0130025939366804</v>
      </c>
      <c r="F10837" s="33" t="n">
        <f aca="false">IF(OR(ROW()-設定!$B$30&lt;2,ROW()+設定!$B$30&gt;13701,N($A10837)&lt;=0,N(INDEX($A$2:$A$13701,MIN(13700,MAX(1,ROW()-1+設定!$B$30))))&lt;=0,$A10837&lt;設定!$B$28,$A10837&gt;設定!$B$29),0,IF(AND($C10837&gt;=MAX(INDEX($C$1:$C$13701,MAX(1,ROW()-設定!$B$24)):INDEX($C$1:$C$13701,MAX(1,ROW()-1))),$C10837&gt;MAX(INDEX($C$1:$C$13701,MIN(13701,ROW()+1)):INDEX($C$1:$C$13701,MIN(13701,ROW()+設定!$B$24))),$C10837&gt;=設定!$B$32,$C10837&gt;=MAX(MIN(INDEX($C$1:$C$13701,MAX(1,ROW()-設定!$B$26)):INDEX($C$1:$C$13701,MAX(1,ROW()-1))),MIN(INDEX($C$1:$C$13701,MIN(13701,ROW()+1)):INDEX($C$1:$C$13701,MIN(13701,ROW()+設定!$B$26))))*10^(設定!$B$27/20)),1,0))</f>
        <v>0</v>
      </c>
      <c r="G10837" s="33" t="n">
        <f aca="false">$G10836+IF($F10837=1,1,0)</f>
        <v>5</v>
      </c>
      <c r="H10837" s="0" t="str">
        <f aca="false">IF($F10837=1,$G10837,"")</f>
        <v/>
      </c>
    </row>
    <row r="10838" customFormat="false" ht="15" hidden="false" customHeight="false" outlineLevel="0" collapsed="false">
      <c r="A10838" s="30" t="n">
        <v>1693.125</v>
      </c>
      <c r="B10838" s="31" t="n">
        <v>18.9743</v>
      </c>
      <c r="C10838" s="32" t="n">
        <f aca="false">IF($A10838="","",IF(設定!$B$21="dB",10^($B10838/20),ABS($B10838)))</f>
        <v>8.88617782828809</v>
      </c>
      <c r="D10838" s="32" t="n">
        <f aca="false">IF($A10838="","",$A10838^2)</f>
        <v>2866672.265625</v>
      </c>
      <c r="E10838" s="32" t="n">
        <f aca="false">IF($A10838="","",IF($C10838&lt;=0,"",1/$C10838^2))</f>
        <v>0.0126639737020122</v>
      </c>
      <c r="F10838" s="33" t="n">
        <f aca="false">IF(OR(ROW()-設定!$B$30&lt;2,ROW()+設定!$B$30&gt;13701,N($A10838)&lt;=0,N(INDEX($A$2:$A$13701,MIN(13700,MAX(1,ROW()-1+設定!$B$30))))&lt;=0,$A10838&lt;設定!$B$28,$A10838&gt;設定!$B$29),0,IF(AND($C10838&gt;=MAX(INDEX($C$1:$C$13701,MAX(1,ROW()-設定!$B$24)):INDEX($C$1:$C$13701,MAX(1,ROW()-1))),$C10838&gt;MAX(INDEX($C$1:$C$13701,MIN(13701,ROW()+1)):INDEX($C$1:$C$13701,MIN(13701,ROW()+設定!$B$24))),$C10838&gt;=設定!$B$32,$C10838&gt;=MAX(MIN(INDEX($C$1:$C$13701,MAX(1,ROW()-設定!$B$26)):INDEX($C$1:$C$13701,MAX(1,ROW()-1))),MIN(INDEX($C$1:$C$13701,MIN(13701,ROW()+1)):INDEX($C$1:$C$13701,MIN(13701,ROW()+設定!$B$26))))*10^(設定!$B$27/20)),1,0))</f>
        <v>0</v>
      </c>
      <c r="G10838" s="33" t="n">
        <f aca="false">$G10837+IF($F10838=1,1,0)</f>
        <v>5</v>
      </c>
      <c r="H10838" s="0" t="str">
        <f aca="false">IF($F10838=1,$G10838,"")</f>
        <v/>
      </c>
    </row>
    <row r="10839" customFormat="false" ht="15" hidden="false" customHeight="false" outlineLevel="0" collapsed="false">
      <c r="A10839" s="30" t="n">
        <v>1693.28125</v>
      </c>
      <c r="B10839" s="31" t="n">
        <v>19.106</v>
      </c>
      <c r="C10839" s="32" t="n">
        <f aca="false">IF($A10839="","",IF(設定!$B$21="dB",10^($B10839/20),ABS($B10839)))</f>
        <v>9.02194136035736</v>
      </c>
      <c r="D10839" s="32" t="n">
        <f aca="false">IF($A10839="","",$A10839^2)</f>
        <v>2867201.39160156</v>
      </c>
      <c r="E10839" s="32" t="n">
        <f aca="false">IF($A10839="","",IF($C10839&lt;=0,"",1/$C10839^2))</f>
        <v>0.0122857026524939</v>
      </c>
      <c r="F10839" s="33" t="n">
        <f aca="false">IF(OR(ROW()-設定!$B$30&lt;2,ROW()+設定!$B$30&gt;13701,N($A10839)&lt;=0,N(INDEX($A$2:$A$13701,MIN(13700,MAX(1,ROW()-1+設定!$B$30))))&lt;=0,$A10839&lt;設定!$B$28,$A10839&gt;設定!$B$29),0,IF(AND($C10839&gt;=MAX(INDEX($C$1:$C$13701,MAX(1,ROW()-設定!$B$24)):INDEX($C$1:$C$13701,MAX(1,ROW()-1))),$C10839&gt;MAX(INDEX($C$1:$C$13701,MIN(13701,ROW()+1)):INDEX($C$1:$C$13701,MIN(13701,ROW()+設定!$B$24))),$C10839&gt;=設定!$B$32,$C10839&gt;=MAX(MIN(INDEX($C$1:$C$13701,MAX(1,ROW()-設定!$B$26)):INDEX($C$1:$C$13701,MAX(1,ROW()-1))),MIN(INDEX($C$1:$C$13701,MIN(13701,ROW()+1)):INDEX($C$1:$C$13701,MIN(13701,ROW()+設定!$B$26))))*10^(設定!$B$27/20)),1,0))</f>
        <v>0</v>
      </c>
      <c r="G10839" s="33" t="n">
        <f aca="false">$G10838+IF($F10839=1,1,0)</f>
        <v>5</v>
      </c>
      <c r="H10839" s="0" t="str">
        <f aca="false">IF($F10839=1,$G10839,"")</f>
        <v/>
      </c>
    </row>
    <row r="10840" customFormat="false" ht="15" hidden="false" customHeight="false" outlineLevel="0" collapsed="false">
      <c r="A10840" s="30" t="n">
        <v>1693.4375</v>
      </c>
      <c r="B10840" s="31" t="n">
        <v>19.0786</v>
      </c>
      <c r="C10840" s="32" t="n">
        <f aca="false">IF($A10840="","",IF(設定!$B$21="dB",10^($B10840/20),ABS($B10840)))</f>
        <v>8.99352611332998</v>
      </c>
      <c r="D10840" s="32" t="n">
        <f aca="false">IF($A10840="","",$A10840^2)</f>
        <v>2867730.56640625</v>
      </c>
      <c r="E10840" s="32" t="n">
        <f aca="false">IF($A10840="","",IF($C10840&lt;=0,"",1/$C10840^2))</f>
        <v>0.0123634592004855</v>
      </c>
      <c r="F10840" s="33" t="n">
        <f aca="false">IF(OR(ROW()-設定!$B$30&lt;2,ROW()+設定!$B$30&gt;13701,N($A10840)&lt;=0,N(INDEX($A$2:$A$13701,MIN(13700,MAX(1,ROW()-1+設定!$B$30))))&lt;=0,$A10840&lt;設定!$B$28,$A10840&gt;設定!$B$29),0,IF(AND($C10840&gt;=MAX(INDEX($C$1:$C$13701,MAX(1,ROW()-設定!$B$24)):INDEX($C$1:$C$13701,MAX(1,ROW()-1))),$C10840&gt;MAX(INDEX($C$1:$C$13701,MIN(13701,ROW()+1)):INDEX($C$1:$C$13701,MIN(13701,ROW()+設定!$B$24))),$C10840&gt;=設定!$B$32,$C10840&gt;=MAX(MIN(INDEX($C$1:$C$13701,MAX(1,ROW()-設定!$B$26)):INDEX($C$1:$C$13701,MAX(1,ROW()-1))),MIN(INDEX($C$1:$C$13701,MIN(13701,ROW()+1)):INDEX($C$1:$C$13701,MIN(13701,ROW()+設定!$B$26))))*10^(設定!$B$27/20)),1,0))</f>
        <v>0</v>
      </c>
      <c r="G10840" s="33" t="n">
        <f aca="false">$G10839+IF($F10840=1,1,0)</f>
        <v>5</v>
      </c>
      <c r="H10840" s="0" t="str">
        <f aca="false">IF($F10840=1,$G10840,"")</f>
        <v/>
      </c>
    </row>
    <row r="10841" customFormat="false" ht="15" hidden="false" customHeight="false" outlineLevel="0" collapsed="false">
      <c r="A10841" s="30" t="n">
        <v>1693.59375</v>
      </c>
      <c r="B10841" s="31" t="n">
        <v>19.0635</v>
      </c>
      <c r="C10841" s="32" t="n">
        <f aca="false">IF($A10841="","",IF(設定!$B$21="dB",10^($B10841/20),ABS($B10841)))</f>
        <v>8.97790488447317</v>
      </c>
      <c r="D10841" s="32" t="n">
        <f aca="false">IF($A10841="","",$A10841^2)</f>
        <v>2868259.79003906</v>
      </c>
      <c r="E10841" s="32" t="n">
        <f aca="false">IF($A10841="","",IF($C10841&lt;=0,"",1/$C10841^2))</f>
        <v>0.012406520571669</v>
      </c>
      <c r="F10841" s="33" t="n">
        <f aca="false">IF(OR(ROW()-設定!$B$30&lt;2,ROW()+設定!$B$30&gt;13701,N($A10841)&lt;=0,N(INDEX($A$2:$A$13701,MIN(13700,MAX(1,ROW()-1+設定!$B$30))))&lt;=0,$A10841&lt;設定!$B$28,$A10841&gt;設定!$B$29),0,IF(AND($C10841&gt;=MAX(INDEX($C$1:$C$13701,MAX(1,ROW()-設定!$B$24)):INDEX($C$1:$C$13701,MAX(1,ROW()-1))),$C10841&gt;MAX(INDEX($C$1:$C$13701,MIN(13701,ROW()+1)):INDEX($C$1:$C$13701,MIN(13701,ROW()+設定!$B$24))),$C10841&gt;=設定!$B$32,$C10841&gt;=MAX(MIN(INDEX($C$1:$C$13701,MAX(1,ROW()-設定!$B$26)):INDEX($C$1:$C$13701,MAX(1,ROW()-1))),MIN(INDEX($C$1:$C$13701,MIN(13701,ROW()+1)):INDEX($C$1:$C$13701,MIN(13701,ROW()+設定!$B$26))))*10^(設定!$B$27/20)),1,0))</f>
        <v>0</v>
      </c>
      <c r="G10841" s="33" t="n">
        <f aca="false">$G10840+IF($F10841=1,1,0)</f>
        <v>5</v>
      </c>
      <c r="H10841" s="0" t="str">
        <f aca="false">IF($F10841=1,$G10841,"")</f>
        <v/>
      </c>
    </row>
    <row r="10842" customFormat="false" ht="15" hidden="false" customHeight="false" outlineLevel="0" collapsed="false">
      <c r="A10842" s="30" t="n">
        <v>1693.75</v>
      </c>
      <c r="B10842" s="31" t="n">
        <v>19.1344</v>
      </c>
      <c r="C10842" s="32" t="n">
        <f aca="false">IF($A10842="","",IF(設定!$B$21="dB",10^($B10842/20),ABS($B10842)))</f>
        <v>9.0514884171233</v>
      </c>
      <c r="D10842" s="32" t="n">
        <f aca="false">IF($A10842="","",$A10842^2)</f>
        <v>2868789.0625</v>
      </c>
      <c r="E10842" s="32" t="n">
        <f aca="false">IF($A10842="","",IF($C10842&lt;=0,"",1/$C10842^2))</f>
        <v>0.0122056243602873</v>
      </c>
      <c r="F10842" s="33" t="n">
        <f aca="false">IF(OR(ROW()-設定!$B$30&lt;2,ROW()+設定!$B$30&gt;13701,N($A10842)&lt;=0,N(INDEX($A$2:$A$13701,MIN(13700,MAX(1,ROW()-1+設定!$B$30))))&lt;=0,$A10842&lt;設定!$B$28,$A10842&gt;設定!$B$29),0,IF(AND($C10842&gt;=MAX(INDEX($C$1:$C$13701,MAX(1,ROW()-設定!$B$24)):INDEX($C$1:$C$13701,MAX(1,ROW()-1))),$C10842&gt;MAX(INDEX($C$1:$C$13701,MIN(13701,ROW()+1)):INDEX($C$1:$C$13701,MIN(13701,ROW()+設定!$B$24))),$C10842&gt;=設定!$B$32,$C10842&gt;=MAX(MIN(INDEX($C$1:$C$13701,MAX(1,ROW()-設定!$B$26)):INDEX($C$1:$C$13701,MAX(1,ROW()-1))),MIN(INDEX($C$1:$C$13701,MIN(13701,ROW()+1)):INDEX($C$1:$C$13701,MIN(13701,ROW()+設定!$B$26))))*10^(設定!$B$27/20)),1,0))</f>
        <v>0</v>
      </c>
      <c r="G10842" s="33" t="n">
        <f aca="false">$G10841+IF($F10842=1,1,0)</f>
        <v>5</v>
      </c>
      <c r="H10842" s="0" t="str">
        <f aca="false">IF($F10842=1,$G10842,"")</f>
        <v/>
      </c>
    </row>
    <row r="10843" customFormat="false" ht="15" hidden="false" customHeight="false" outlineLevel="0" collapsed="false">
      <c r="A10843" s="30" t="n">
        <v>1693.90625</v>
      </c>
      <c r="B10843" s="31" t="n">
        <v>19.1977</v>
      </c>
      <c r="C10843" s="32" t="n">
        <f aca="false">IF($A10843="","",IF(設定!$B$21="dB",10^($B10843/20),ABS($B10843)))</f>
        <v>9.11769373332309</v>
      </c>
      <c r="D10843" s="32" t="n">
        <f aca="false">IF($A10843="","",$A10843^2)</f>
        <v>2869318.38378906</v>
      </c>
      <c r="E10843" s="32" t="n">
        <f aca="false">IF($A10843="","",IF($C10843&lt;=0,"",1/$C10843^2))</f>
        <v>0.0120290131596493</v>
      </c>
      <c r="F10843" s="33" t="n">
        <f aca="false">IF(OR(ROW()-設定!$B$30&lt;2,ROW()+設定!$B$30&gt;13701,N($A10843)&lt;=0,N(INDEX($A$2:$A$13701,MIN(13700,MAX(1,ROW()-1+設定!$B$30))))&lt;=0,$A10843&lt;設定!$B$28,$A10843&gt;設定!$B$29),0,IF(AND($C10843&gt;=MAX(INDEX($C$1:$C$13701,MAX(1,ROW()-設定!$B$24)):INDEX($C$1:$C$13701,MAX(1,ROW()-1))),$C10843&gt;MAX(INDEX($C$1:$C$13701,MIN(13701,ROW()+1)):INDEX($C$1:$C$13701,MIN(13701,ROW()+設定!$B$24))),$C10843&gt;=設定!$B$32,$C10843&gt;=MAX(MIN(INDEX($C$1:$C$13701,MAX(1,ROW()-設定!$B$26)):INDEX($C$1:$C$13701,MAX(1,ROW()-1))),MIN(INDEX($C$1:$C$13701,MIN(13701,ROW()+1)):INDEX($C$1:$C$13701,MIN(13701,ROW()+設定!$B$26))))*10^(設定!$B$27/20)),1,0))</f>
        <v>0</v>
      </c>
      <c r="G10843" s="33" t="n">
        <f aca="false">$G10842+IF($F10843=1,1,0)</f>
        <v>5</v>
      </c>
      <c r="H10843" s="0" t="str">
        <f aca="false">IF($F10843=1,$G10843,"")</f>
        <v/>
      </c>
    </row>
    <row r="10844" customFormat="false" ht="15" hidden="false" customHeight="false" outlineLevel="0" collapsed="false">
      <c r="A10844" s="30" t="n">
        <v>1694.0625</v>
      </c>
      <c r="B10844" s="31" t="n">
        <v>19.2002</v>
      </c>
      <c r="C10844" s="32" t="n">
        <f aca="false">IF($A10844="","",IF(設定!$B$21="dB",10^($B10844/20),ABS($B10844)))</f>
        <v>9.12031839423314</v>
      </c>
      <c r="D10844" s="32" t="n">
        <f aca="false">IF($A10844="","",$A10844^2)</f>
        <v>2869847.75390625</v>
      </c>
      <c r="E10844" s="32" t="n">
        <f aca="false">IF($A10844="","",IF($C10844&lt;=0,"",1/$C10844^2))</f>
        <v>0.0120220906956895</v>
      </c>
      <c r="F10844" s="33" t="n">
        <f aca="false">IF(OR(ROW()-設定!$B$30&lt;2,ROW()+設定!$B$30&gt;13701,N($A10844)&lt;=0,N(INDEX($A$2:$A$13701,MIN(13700,MAX(1,ROW()-1+設定!$B$30))))&lt;=0,$A10844&lt;設定!$B$28,$A10844&gt;設定!$B$29),0,IF(AND($C10844&gt;=MAX(INDEX($C$1:$C$13701,MAX(1,ROW()-設定!$B$24)):INDEX($C$1:$C$13701,MAX(1,ROW()-1))),$C10844&gt;MAX(INDEX($C$1:$C$13701,MIN(13701,ROW()+1)):INDEX($C$1:$C$13701,MIN(13701,ROW()+設定!$B$24))),$C10844&gt;=設定!$B$32,$C10844&gt;=MAX(MIN(INDEX($C$1:$C$13701,MAX(1,ROW()-設定!$B$26)):INDEX($C$1:$C$13701,MAX(1,ROW()-1))),MIN(INDEX($C$1:$C$13701,MIN(13701,ROW()+1)):INDEX($C$1:$C$13701,MIN(13701,ROW()+設定!$B$26))))*10^(設定!$B$27/20)),1,0))</f>
        <v>0</v>
      </c>
      <c r="G10844" s="33" t="n">
        <f aca="false">$G10843+IF($F10844=1,1,0)</f>
        <v>5</v>
      </c>
      <c r="H10844" s="0" t="str">
        <f aca="false">IF($F10844=1,$G10844,"")</f>
        <v/>
      </c>
    </row>
    <row r="10845" customFormat="false" ht="15" hidden="false" customHeight="false" outlineLevel="0" collapsed="false">
      <c r="A10845" s="30" t="n">
        <v>1694.21875</v>
      </c>
      <c r="B10845" s="31" t="n">
        <v>19.3149</v>
      </c>
      <c r="C10845" s="32" t="n">
        <f aca="false">IF($A10845="","",IF(設定!$B$21="dB",10^($B10845/20),ABS($B10845)))</f>
        <v>9.24155388265756</v>
      </c>
      <c r="D10845" s="32" t="n">
        <f aca="false">IF($A10845="","",$A10845^2)</f>
        <v>2870377.17285156</v>
      </c>
      <c r="E10845" s="32" t="n">
        <f aca="false">IF($A10845="","",IF($C10845&lt;=0,"",1/$C10845^2))</f>
        <v>0.0117087356236996</v>
      </c>
      <c r="F10845" s="33" t="n">
        <f aca="false">IF(OR(ROW()-設定!$B$30&lt;2,ROW()+設定!$B$30&gt;13701,N($A10845)&lt;=0,N(INDEX($A$2:$A$13701,MIN(13700,MAX(1,ROW()-1+設定!$B$30))))&lt;=0,$A10845&lt;設定!$B$28,$A10845&gt;設定!$B$29),0,IF(AND($C10845&gt;=MAX(INDEX($C$1:$C$13701,MAX(1,ROW()-設定!$B$24)):INDEX($C$1:$C$13701,MAX(1,ROW()-1))),$C10845&gt;MAX(INDEX($C$1:$C$13701,MIN(13701,ROW()+1)):INDEX($C$1:$C$13701,MIN(13701,ROW()+設定!$B$24))),$C10845&gt;=設定!$B$32,$C10845&gt;=MAX(MIN(INDEX($C$1:$C$13701,MAX(1,ROW()-設定!$B$26)):INDEX($C$1:$C$13701,MAX(1,ROW()-1))),MIN(INDEX($C$1:$C$13701,MIN(13701,ROW()+1)):INDEX($C$1:$C$13701,MIN(13701,ROW()+設定!$B$26))))*10^(設定!$B$27/20)),1,0))</f>
        <v>0</v>
      </c>
      <c r="G10845" s="33" t="n">
        <f aca="false">$G10844+IF($F10845=1,1,0)</f>
        <v>5</v>
      </c>
      <c r="H10845" s="0" t="str">
        <f aca="false">IF($F10845=1,$G10845,"")</f>
        <v/>
      </c>
    </row>
    <row r="10846" customFormat="false" ht="15" hidden="false" customHeight="false" outlineLevel="0" collapsed="false">
      <c r="A10846" s="30" t="n">
        <v>1694.375</v>
      </c>
      <c r="B10846" s="31" t="n">
        <v>19.3034</v>
      </c>
      <c r="C10846" s="32" t="n">
        <f aca="false">IF($A10846="","",IF(設定!$B$21="dB",10^($B10846/20),ABS($B10846)))</f>
        <v>9.22932628711039</v>
      </c>
      <c r="D10846" s="32" t="n">
        <f aca="false">IF($A10846="","",$A10846^2)</f>
        <v>2870906.640625</v>
      </c>
      <c r="E10846" s="32" t="n">
        <f aca="false">IF($A10846="","",IF($C10846&lt;=0,"",1/$C10846^2))</f>
        <v>0.0117397811235003</v>
      </c>
      <c r="F10846" s="33" t="n">
        <f aca="false">IF(OR(ROW()-設定!$B$30&lt;2,ROW()+設定!$B$30&gt;13701,N($A10846)&lt;=0,N(INDEX($A$2:$A$13701,MIN(13700,MAX(1,ROW()-1+設定!$B$30))))&lt;=0,$A10846&lt;設定!$B$28,$A10846&gt;設定!$B$29),0,IF(AND($C10846&gt;=MAX(INDEX($C$1:$C$13701,MAX(1,ROW()-設定!$B$24)):INDEX($C$1:$C$13701,MAX(1,ROW()-1))),$C10846&gt;MAX(INDEX($C$1:$C$13701,MIN(13701,ROW()+1)):INDEX($C$1:$C$13701,MIN(13701,ROW()+設定!$B$24))),$C10846&gt;=設定!$B$32,$C10846&gt;=MAX(MIN(INDEX($C$1:$C$13701,MAX(1,ROW()-設定!$B$26)):INDEX($C$1:$C$13701,MAX(1,ROW()-1))),MIN(INDEX($C$1:$C$13701,MIN(13701,ROW()+1)):INDEX($C$1:$C$13701,MIN(13701,ROW()+設定!$B$26))))*10^(設定!$B$27/20)),1,0))</f>
        <v>0</v>
      </c>
      <c r="G10846" s="33" t="n">
        <f aca="false">$G10845+IF($F10846=1,1,0)</f>
        <v>5</v>
      </c>
      <c r="H10846" s="0" t="str">
        <f aca="false">IF($F10846=1,$G10846,"")</f>
        <v/>
      </c>
    </row>
    <row r="10847" customFormat="false" ht="15" hidden="false" customHeight="false" outlineLevel="0" collapsed="false">
      <c r="A10847" s="30" t="n">
        <v>1694.53125</v>
      </c>
      <c r="B10847" s="31" t="n">
        <v>19.2828</v>
      </c>
      <c r="C10847" s="32" t="n">
        <f aca="false">IF($A10847="","",IF(設定!$B$21="dB",10^($B10847/20),ABS($B10847)))</f>
        <v>9.20746337468371</v>
      </c>
      <c r="D10847" s="32" t="n">
        <f aca="false">IF($A10847="","",$A10847^2)</f>
        <v>2871436.15722656</v>
      </c>
      <c r="E10847" s="32" t="n">
        <f aca="false">IF($A10847="","",IF($C10847&lt;=0,"",1/$C10847^2))</f>
        <v>0.0117955990007409</v>
      </c>
      <c r="F10847" s="33" t="n">
        <f aca="false">IF(OR(ROW()-設定!$B$30&lt;2,ROW()+設定!$B$30&gt;13701,N($A10847)&lt;=0,N(INDEX($A$2:$A$13701,MIN(13700,MAX(1,ROW()-1+設定!$B$30))))&lt;=0,$A10847&lt;設定!$B$28,$A10847&gt;設定!$B$29),0,IF(AND($C10847&gt;=MAX(INDEX($C$1:$C$13701,MAX(1,ROW()-設定!$B$24)):INDEX($C$1:$C$13701,MAX(1,ROW()-1))),$C10847&gt;MAX(INDEX($C$1:$C$13701,MIN(13701,ROW()+1)):INDEX($C$1:$C$13701,MIN(13701,ROW()+設定!$B$24))),$C10847&gt;=設定!$B$32,$C10847&gt;=MAX(MIN(INDEX($C$1:$C$13701,MAX(1,ROW()-設定!$B$26)):INDEX($C$1:$C$13701,MAX(1,ROW()-1))),MIN(INDEX($C$1:$C$13701,MIN(13701,ROW()+1)):INDEX($C$1:$C$13701,MIN(13701,ROW()+設定!$B$26))))*10^(設定!$B$27/20)),1,0))</f>
        <v>0</v>
      </c>
      <c r="G10847" s="33" t="n">
        <f aca="false">$G10846+IF($F10847=1,1,0)</f>
        <v>5</v>
      </c>
      <c r="H10847" s="0" t="str">
        <f aca="false">IF($F10847=1,$G10847,"")</f>
        <v/>
      </c>
    </row>
    <row r="10848" customFormat="false" ht="15" hidden="false" customHeight="false" outlineLevel="0" collapsed="false">
      <c r="A10848" s="30" t="n">
        <v>1694.6875</v>
      </c>
      <c r="B10848" s="31" t="n">
        <v>19.4005</v>
      </c>
      <c r="C10848" s="32" t="n">
        <f aca="false">IF($A10848="","",IF(設定!$B$21="dB",10^($B10848/20),ABS($B10848)))</f>
        <v>9.33308024779302</v>
      </c>
      <c r="D10848" s="32" t="n">
        <f aca="false">IF($A10848="","",$A10848^2)</f>
        <v>2871965.72265625</v>
      </c>
      <c r="E10848" s="32" t="n">
        <f aca="false">IF($A10848="","",IF($C10848&lt;=0,"",1/$C10848^2))</f>
        <v>0.0114802144303517</v>
      </c>
      <c r="F10848" s="33" t="n">
        <f aca="false">IF(OR(ROW()-設定!$B$30&lt;2,ROW()+設定!$B$30&gt;13701,N($A10848)&lt;=0,N(INDEX($A$2:$A$13701,MIN(13700,MAX(1,ROW()-1+設定!$B$30))))&lt;=0,$A10848&lt;設定!$B$28,$A10848&gt;設定!$B$29),0,IF(AND($C10848&gt;=MAX(INDEX($C$1:$C$13701,MAX(1,ROW()-設定!$B$24)):INDEX($C$1:$C$13701,MAX(1,ROW()-1))),$C10848&gt;MAX(INDEX($C$1:$C$13701,MIN(13701,ROW()+1)):INDEX($C$1:$C$13701,MIN(13701,ROW()+設定!$B$24))),$C10848&gt;=設定!$B$32,$C10848&gt;=MAX(MIN(INDEX($C$1:$C$13701,MAX(1,ROW()-設定!$B$26)):INDEX($C$1:$C$13701,MAX(1,ROW()-1))),MIN(INDEX($C$1:$C$13701,MIN(13701,ROW()+1)):INDEX($C$1:$C$13701,MIN(13701,ROW()+設定!$B$26))))*10^(設定!$B$27/20)),1,0))</f>
        <v>0</v>
      </c>
      <c r="G10848" s="33" t="n">
        <f aca="false">$G10847+IF($F10848=1,1,0)</f>
        <v>5</v>
      </c>
      <c r="H10848" s="0" t="str">
        <f aca="false">IF($F10848=1,$G10848,"")</f>
        <v/>
      </c>
    </row>
    <row r="10849" customFormat="false" ht="15" hidden="false" customHeight="false" outlineLevel="0" collapsed="false">
      <c r="A10849" s="30" t="n">
        <v>1694.84375</v>
      </c>
      <c r="B10849" s="31" t="n">
        <v>19.258</v>
      </c>
      <c r="C10849" s="32" t="n">
        <f aca="false">IF($A10849="","",IF(設定!$B$21="dB",10^($B10849/20),ABS($B10849)))</f>
        <v>9.18121166931534</v>
      </c>
      <c r="D10849" s="32" t="n">
        <f aca="false">IF($A10849="","",$A10849^2)</f>
        <v>2872495.33691406</v>
      </c>
      <c r="E10849" s="32" t="n">
        <f aca="false">IF($A10849="","",IF($C10849&lt;=0,"",1/$C10849^2))</f>
        <v>0.0118631494061162</v>
      </c>
      <c r="F10849" s="33" t="n">
        <f aca="false">IF(OR(ROW()-設定!$B$30&lt;2,ROW()+設定!$B$30&gt;13701,N($A10849)&lt;=0,N(INDEX($A$2:$A$13701,MIN(13700,MAX(1,ROW()-1+設定!$B$30))))&lt;=0,$A10849&lt;設定!$B$28,$A10849&gt;設定!$B$29),0,IF(AND($C10849&gt;=MAX(INDEX($C$1:$C$13701,MAX(1,ROW()-設定!$B$24)):INDEX($C$1:$C$13701,MAX(1,ROW()-1))),$C10849&gt;MAX(INDEX($C$1:$C$13701,MIN(13701,ROW()+1)):INDEX($C$1:$C$13701,MIN(13701,ROW()+設定!$B$24))),$C10849&gt;=設定!$B$32,$C10849&gt;=MAX(MIN(INDEX($C$1:$C$13701,MAX(1,ROW()-設定!$B$26)):INDEX($C$1:$C$13701,MAX(1,ROW()-1))),MIN(INDEX($C$1:$C$13701,MIN(13701,ROW()+1)):INDEX($C$1:$C$13701,MIN(13701,ROW()+設定!$B$26))))*10^(設定!$B$27/20)),1,0))</f>
        <v>0</v>
      </c>
      <c r="G10849" s="33" t="n">
        <f aca="false">$G10848+IF($F10849=1,1,0)</f>
        <v>5</v>
      </c>
      <c r="H10849" s="0" t="str">
        <f aca="false">IF($F10849=1,$G10849,"")</f>
        <v/>
      </c>
    </row>
    <row r="10850" customFormat="false" ht="15" hidden="false" customHeight="false" outlineLevel="0" collapsed="false">
      <c r="A10850" s="30" t="n">
        <v>1695</v>
      </c>
      <c r="B10850" s="31" t="n">
        <v>19.6184</v>
      </c>
      <c r="C10850" s="32" t="n">
        <f aca="false">IF($A10850="","",IF(設定!$B$21="dB",10^($B10850/20),ABS($B10850)))</f>
        <v>9.570177658697</v>
      </c>
      <c r="D10850" s="32" t="n">
        <f aca="false">IF($A10850="","",$A10850^2)</f>
        <v>2873025</v>
      </c>
      <c r="E10850" s="32" t="n">
        <f aca="false">IF($A10850="","",IF($C10850&lt;=0,"",1/$C10850^2))</f>
        <v>0.0109184251200746</v>
      </c>
      <c r="F10850" s="33" t="n">
        <f aca="false">IF(OR(ROW()-設定!$B$30&lt;2,ROW()+設定!$B$30&gt;13701,N($A10850)&lt;=0,N(INDEX($A$2:$A$13701,MIN(13700,MAX(1,ROW()-1+設定!$B$30))))&lt;=0,$A10850&lt;設定!$B$28,$A10850&gt;設定!$B$29),0,IF(AND($C10850&gt;=MAX(INDEX($C$1:$C$13701,MAX(1,ROW()-設定!$B$24)):INDEX($C$1:$C$13701,MAX(1,ROW()-1))),$C10850&gt;MAX(INDEX($C$1:$C$13701,MIN(13701,ROW()+1)):INDEX($C$1:$C$13701,MIN(13701,ROW()+設定!$B$24))),$C10850&gt;=設定!$B$32,$C10850&gt;=MAX(MIN(INDEX($C$1:$C$13701,MAX(1,ROW()-設定!$B$26)):INDEX($C$1:$C$13701,MAX(1,ROW()-1))),MIN(INDEX($C$1:$C$13701,MIN(13701,ROW()+1)):INDEX($C$1:$C$13701,MIN(13701,ROW()+設定!$B$26))))*10^(設定!$B$27/20)),1,0))</f>
        <v>0</v>
      </c>
      <c r="G10850" s="33" t="n">
        <f aca="false">$G10849+IF($F10850=1,1,0)</f>
        <v>5</v>
      </c>
      <c r="H10850" s="0" t="str">
        <f aca="false">IF($F10850=1,$G10850,"")</f>
        <v/>
      </c>
    </row>
    <row r="10851" customFormat="false" ht="15" hidden="false" customHeight="false" outlineLevel="0" collapsed="false">
      <c r="A10851" s="30" t="n">
        <v>1695.15625</v>
      </c>
      <c r="B10851" s="31" t="n">
        <v>19.3204</v>
      </c>
      <c r="C10851" s="32" t="n">
        <f aca="false">IF($A10851="","",IF(設定!$B$21="dB",10^($B10851/20),ABS($B10851)))</f>
        <v>9.24740758843385</v>
      </c>
      <c r="D10851" s="32" t="n">
        <f aca="false">IF($A10851="","",$A10851^2)</f>
        <v>2873554.71191406</v>
      </c>
      <c r="E10851" s="32" t="n">
        <f aca="false">IF($A10851="","",IF($C10851&lt;=0,"",1/$C10851^2))</f>
        <v>0.0116939168110561</v>
      </c>
      <c r="F10851" s="33" t="n">
        <f aca="false">IF(OR(ROW()-設定!$B$30&lt;2,ROW()+設定!$B$30&gt;13701,N($A10851)&lt;=0,N(INDEX($A$2:$A$13701,MIN(13700,MAX(1,ROW()-1+設定!$B$30))))&lt;=0,$A10851&lt;設定!$B$28,$A10851&gt;設定!$B$29),0,IF(AND($C10851&gt;=MAX(INDEX($C$1:$C$13701,MAX(1,ROW()-設定!$B$24)):INDEX($C$1:$C$13701,MAX(1,ROW()-1))),$C10851&gt;MAX(INDEX($C$1:$C$13701,MIN(13701,ROW()+1)):INDEX($C$1:$C$13701,MIN(13701,ROW()+設定!$B$24))),$C10851&gt;=設定!$B$32,$C10851&gt;=MAX(MIN(INDEX($C$1:$C$13701,MAX(1,ROW()-設定!$B$26)):INDEX($C$1:$C$13701,MAX(1,ROW()-1))),MIN(INDEX($C$1:$C$13701,MIN(13701,ROW()+1)):INDEX($C$1:$C$13701,MIN(13701,ROW()+設定!$B$26))))*10^(設定!$B$27/20)),1,0))</f>
        <v>0</v>
      </c>
      <c r="G10851" s="33" t="n">
        <f aca="false">$G10850+IF($F10851=1,1,0)</f>
        <v>5</v>
      </c>
      <c r="H10851" s="0" t="str">
        <f aca="false">IF($F10851=1,$G10851,"")</f>
        <v/>
      </c>
    </row>
    <row r="10852" customFormat="false" ht="15" hidden="false" customHeight="false" outlineLevel="0" collapsed="false">
      <c r="A10852" s="30" t="n">
        <v>1695.3125</v>
      </c>
      <c r="B10852" s="31" t="n">
        <v>19.5308</v>
      </c>
      <c r="C10852" s="32" t="n">
        <f aca="false">IF($A10852="","",IF(設定!$B$21="dB",10^($B10852/20),ABS($B10852)))</f>
        <v>9.47414440580608</v>
      </c>
      <c r="D10852" s="32" t="n">
        <f aca="false">IF($A10852="","",$A10852^2)</f>
        <v>2874084.47265625</v>
      </c>
      <c r="E10852" s="32" t="n">
        <f aca="false">IF($A10852="","",IF($C10852&lt;=0,"",1/$C10852^2))</f>
        <v>0.0111408929185719</v>
      </c>
      <c r="F10852" s="33" t="n">
        <f aca="false">IF(OR(ROW()-設定!$B$30&lt;2,ROW()+設定!$B$30&gt;13701,N($A10852)&lt;=0,N(INDEX($A$2:$A$13701,MIN(13700,MAX(1,ROW()-1+設定!$B$30))))&lt;=0,$A10852&lt;設定!$B$28,$A10852&gt;設定!$B$29),0,IF(AND($C10852&gt;=MAX(INDEX($C$1:$C$13701,MAX(1,ROW()-設定!$B$24)):INDEX($C$1:$C$13701,MAX(1,ROW()-1))),$C10852&gt;MAX(INDEX($C$1:$C$13701,MIN(13701,ROW()+1)):INDEX($C$1:$C$13701,MIN(13701,ROW()+設定!$B$24))),$C10852&gt;=設定!$B$32,$C10852&gt;=MAX(MIN(INDEX($C$1:$C$13701,MAX(1,ROW()-設定!$B$26)):INDEX($C$1:$C$13701,MAX(1,ROW()-1))),MIN(INDEX($C$1:$C$13701,MIN(13701,ROW()+1)):INDEX($C$1:$C$13701,MIN(13701,ROW()+設定!$B$26))))*10^(設定!$B$27/20)),1,0))</f>
        <v>0</v>
      </c>
      <c r="G10852" s="33" t="n">
        <f aca="false">$G10851+IF($F10852=1,1,0)</f>
        <v>5</v>
      </c>
      <c r="H10852" s="0" t="str">
        <f aca="false">IF($F10852=1,$G10852,"")</f>
        <v/>
      </c>
    </row>
    <row r="10853" customFormat="false" ht="15" hidden="false" customHeight="false" outlineLevel="0" collapsed="false">
      <c r="A10853" s="30" t="n">
        <v>1695.46875</v>
      </c>
      <c r="B10853" s="31" t="n">
        <v>19.6107</v>
      </c>
      <c r="C10853" s="32" t="n">
        <f aca="false">IF($A10853="","",IF(設定!$B$21="dB",10^($B10853/20),ABS($B10853)))</f>
        <v>9.56169750092272</v>
      </c>
      <c r="D10853" s="32" t="n">
        <f aca="false">IF($A10853="","",$A10853^2)</f>
        <v>2874614.28222656</v>
      </c>
      <c r="E10853" s="32" t="n">
        <f aca="false">IF($A10853="","",IF($C10853&lt;=0,"",1/$C10853^2))</f>
        <v>0.0109378005554795</v>
      </c>
      <c r="F10853" s="33" t="n">
        <f aca="false">IF(OR(ROW()-設定!$B$30&lt;2,ROW()+設定!$B$30&gt;13701,N($A10853)&lt;=0,N(INDEX($A$2:$A$13701,MIN(13700,MAX(1,ROW()-1+設定!$B$30))))&lt;=0,$A10853&lt;設定!$B$28,$A10853&gt;設定!$B$29),0,IF(AND($C10853&gt;=MAX(INDEX($C$1:$C$13701,MAX(1,ROW()-設定!$B$24)):INDEX($C$1:$C$13701,MAX(1,ROW()-1))),$C10853&gt;MAX(INDEX($C$1:$C$13701,MIN(13701,ROW()+1)):INDEX($C$1:$C$13701,MIN(13701,ROW()+設定!$B$24))),$C10853&gt;=設定!$B$32,$C10853&gt;=MAX(MIN(INDEX($C$1:$C$13701,MAX(1,ROW()-設定!$B$26)):INDEX($C$1:$C$13701,MAX(1,ROW()-1))),MIN(INDEX($C$1:$C$13701,MIN(13701,ROW()+1)):INDEX($C$1:$C$13701,MIN(13701,ROW()+設定!$B$26))))*10^(設定!$B$27/20)),1,0))</f>
        <v>0</v>
      </c>
      <c r="G10853" s="33" t="n">
        <f aca="false">$G10852+IF($F10853=1,1,0)</f>
        <v>5</v>
      </c>
      <c r="H10853" s="0" t="str">
        <f aca="false">IF($F10853=1,$G10853,"")</f>
        <v/>
      </c>
    </row>
    <row r="10854" customFormat="false" ht="15" hidden="false" customHeight="false" outlineLevel="0" collapsed="false">
      <c r="A10854" s="30" t="n">
        <v>1695.625</v>
      </c>
      <c r="B10854" s="31" t="n">
        <v>19.654</v>
      </c>
      <c r="C10854" s="32" t="n">
        <f aca="false">IF($A10854="","",IF(設定!$B$21="dB",10^($B10854/20),ABS($B10854)))</f>
        <v>9.60948249528277</v>
      </c>
      <c r="D10854" s="32" t="n">
        <f aca="false">IF($A10854="","",$A10854^2)</f>
        <v>2875144.140625</v>
      </c>
      <c r="E10854" s="32" t="n">
        <f aca="false">IF($A10854="","",IF($C10854&lt;=0,"",1/$C10854^2))</f>
        <v>0.0108292904004804</v>
      </c>
      <c r="F10854" s="33" t="n">
        <f aca="false">IF(OR(ROW()-設定!$B$30&lt;2,ROW()+設定!$B$30&gt;13701,N($A10854)&lt;=0,N(INDEX($A$2:$A$13701,MIN(13700,MAX(1,ROW()-1+設定!$B$30))))&lt;=0,$A10854&lt;設定!$B$28,$A10854&gt;設定!$B$29),0,IF(AND($C10854&gt;=MAX(INDEX($C$1:$C$13701,MAX(1,ROW()-設定!$B$24)):INDEX($C$1:$C$13701,MAX(1,ROW()-1))),$C10854&gt;MAX(INDEX($C$1:$C$13701,MIN(13701,ROW()+1)):INDEX($C$1:$C$13701,MIN(13701,ROW()+設定!$B$24))),$C10854&gt;=設定!$B$32,$C10854&gt;=MAX(MIN(INDEX($C$1:$C$13701,MAX(1,ROW()-設定!$B$26)):INDEX($C$1:$C$13701,MAX(1,ROW()-1))),MIN(INDEX($C$1:$C$13701,MIN(13701,ROW()+1)):INDEX($C$1:$C$13701,MIN(13701,ROW()+設定!$B$26))))*10^(設定!$B$27/20)),1,0))</f>
        <v>0</v>
      </c>
      <c r="G10854" s="33" t="n">
        <f aca="false">$G10853+IF($F10854=1,1,0)</f>
        <v>5</v>
      </c>
      <c r="H10854" s="0" t="str">
        <f aca="false">IF($F10854=1,$G10854,"")</f>
        <v/>
      </c>
    </row>
    <row r="10855" customFormat="false" ht="15" hidden="false" customHeight="false" outlineLevel="0" collapsed="false">
      <c r="A10855" s="30" t="n">
        <v>1695.78125</v>
      </c>
      <c r="B10855" s="31" t="n">
        <v>19.6736</v>
      </c>
      <c r="C10855" s="32" t="n">
        <f aca="false">IF($A10855="","",IF(設定!$B$21="dB",10^($B10855/20),ABS($B10855)))</f>
        <v>9.63119109728596</v>
      </c>
      <c r="D10855" s="32" t="n">
        <f aca="false">IF($A10855="","",$A10855^2)</f>
        <v>2875674.04785156</v>
      </c>
      <c r="E10855" s="32" t="n">
        <f aca="false">IF($A10855="","",IF($C10855&lt;=0,"",1/$C10855^2))</f>
        <v>0.0107805272082365</v>
      </c>
      <c r="F10855" s="33" t="n">
        <f aca="false">IF(OR(ROW()-設定!$B$30&lt;2,ROW()+設定!$B$30&gt;13701,N($A10855)&lt;=0,N(INDEX($A$2:$A$13701,MIN(13700,MAX(1,ROW()-1+設定!$B$30))))&lt;=0,$A10855&lt;設定!$B$28,$A10855&gt;設定!$B$29),0,IF(AND($C10855&gt;=MAX(INDEX($C$1:$C$13701,MAX(1,ROW()-設定!$B$24)):INDEX($C$1:$C$13701,MAX(1,ROW()-1))),$C10855&gt;MAX(INDEX($C$1:$C$13701,MIN(13701,ROW()+1)):INDEX($C$1:$C$13701,MIN(13701,ROW()+設定!$B$24))),$C10855&gt;=設定!$B$32,$C10855&gt;=MAX(MIN(INDEX($C$1:$C$13701,MAX(1,ROW()-設定!$B$26)):INDEX($C$1:$C$13701,MAX(1,ROW()-1))),MIN(INDEX($C$1:$C$13701,MIN(13701,ROW()+1)):INDEX($C$1:$C$13701,MIN(13701,ROW()+設定!$B$26))))*10^(設定!$B$27/20)),1,0))</f>
        <v>0</v>
      </c>
      <c r="G10855" s="33" t="n">
        <f aca="false">$G10854+IF($F10855=1,1,0)</f>
        <v>5</v>
      </c>
      <c r="H10855" s="0" t="str">
        <f aca="false">IF($F10855=1,$G10855,"")</f>
        <v/>
      </c>
    </row>
    <row r="10856" customFormat="false" ht="15" hidden="false" customHeight="false" outlineLevel="0" collapsed="false">
      <c r="A10856" s="30" t="n">
        <v>1695.9375</v>
      </c>
      <c r="B10856" s="31" t="n">
        <v>19.8132</v>
      </c>
      <c r="C10856" s="32" t="n">
        <f aca="false">IF($A10856="","",IF(設定!$B$21="dB",10^($B10856/20),ABS($B10856)))</f>
        <v>9.78723463421499</v>
      </c>
      <c r="D10856" s="32" t="n">
        <f aca="false">IF($A10856="","",$A10856^2)</f>
        <v>2876204.00390625</v>
      </c>
      <c r="E10856" s="32" t="n">
        <f aca="false">IF($A10856="","",IF($C10856&lt;=0,"",1/$C10856^2))</f>
        <v>0.0104395072444297</v>
      </c>
      <c r="F10856" s="33" t="n">
        <f aca="false">IF(OR(ROW()-設定!$B$30&lt;2,ROW()+設定!$B$30&gt;13701,N($A10856)&lt;=0,N(INDEX($A$2:$A$13701,MIN(13700,MAX(1,ROW()-1+設定!$B$30))))&lt;=0,$A10856&lt;設定!$B$28,$A10856&gt;設定!$B$29),0,IF(AND($C10856&gt;=MAX(INDEX($C$1:$C$13701,MAX(1,ROW()-設定!$B$24)):INDEX($C$1:$C$13701,MAX(1,ROW()-1))),$C10856&gt;MAX(INDEX($C$1:$C$13701,MIN(13701,ROW()+1)):INDEX($C$1:$C$13701,MIN(13701,ROW()+設定!$B$24))),$C10856&gt;=設定!$B$32,$C10856&gt;=MAX(MIN(INDEX($C$1:$C$13701,MAX(1,ROW()-設定!$B$26)):INDEX($C$1:$C$13701,MAX(1,ROW()-1))),MIN(INDEX($C$1:$C$13701,MIN(13701,ROW()+1)):INDEX($C$1:$C$13701,MIN(13701,ROW()+設定!$B$26))))*10^(設定!$B$27/20)),1,0))</f>
        <v>0</v>
      </c>
      <c r="G10856" s="33" t="n">
        <f aca="false">$G10855+IF($F10856=1,1,0)</f>
        <v>5</v>
      </c>
      <c r="H10856" s="0" t="str">
        <f aca="false">IF($F10856=1,$G10856,"")</f>
        <v/>
      </c>
    </row>
    <row r="10857" customFormat="false" ht="15" hidden="false" customHeight="false" outlineLevel="0" collapsed="false">
      <c r="A10857" s="30" t="n">
        <v>1696.09375</v>
      </c>
      <c r="B10857" s="31" t="n">
        <v>19.5999</v>
      </c>
      <c r="C10857" s="32" t="n">
        <f aca="false">IF($A10857="","",IF(設定!$B$21="dB",10^($B10857/20),ABS($B10857)))</f>
        <v>9.54981591326264</v>
      </c>
      <c r="D10857" s="32" t="n">
        <f aca="false">IF($A10857="","",$A10857^2)</f>
        <v>2876734.00878906</v>
      </c>
      <c r="E10857" s="32" t="n">
        <f aca="false">IF($A10857="","",IF($C10857&lt;=0,"",1/$C10857^2))</f>
        <v>0.0109650344377735</v>
      </c>
      <c r="F10857" s="33" t="n">
        <f aca="false">IF(OR(ROW()-設定!$B$30&lt;2,ROW()+設定!$B$30&gt;13701,N($A10857)&lt;=0,N(INDEX($A$2:$A$13701,MIN(13700,MAX(1,ROW()-1+設定!$B$30))))&lt;=0,$A10857&lt;設定!$B$28,$A10857&gt;設定!$B$29),0,IF(AND($C10857&gt;=MAX(INDEX($C$1:$C$13701,MAX(1,ROW()-設定!$B$24)):INDEX($C$1:$C$13701,MAX(1,ROW()-1))),$C10857&gt;MAX(INDEX($C$1:$C$13701,MIN(13701,ROW()+1)):INDEX($C$1:$C$13701,MIN(13701,ROW()+設定!$B$24))),$C10857&gt;=設定!$B$32,$C10857&gt;=MAX(MIN(INDEX($C$1:$C$13701,MAX(1,ROW()-設定!$B$26)):INDEX($C$1:$C$13701,MAX(1,ROW()-1))),MIN(INDEX($C$1:$C$13701,MIN(13701,ROW()+1)):INDEX($C$1:$C$13701,MIN(13701,ROW()+設定!$B$26))))*10^(設定!$B$27/20)),1,0))</f>
        <v>0</v>
      </c>
      <c r="G10857" s="33" t="n">
        <f aca="false">$G10856+IF($F10857=1,1,0)</f>
        <v>5</v>
      </c>
      <c r="H10857" s="0" t="str">
        <f aca="false">IF($F10857=1,$G10857,"")</f>
        <v/>
      </c>
    </row>
    <row r="10858" customFormat="false" ht="15" hidden="false" customHeight="false" outlineLevel="0" collapsed="false">
      <c r="A10858" s="30" t="n">
        <v>1696.25</v>
      </c>
      <c r="B10858" s="31" t="n">
        <v>19.7469</v>
      </c>
      <c r="C10858" s="32" t="n">
        <f aca="false">IF($A10858="","",IF(設定!$B$21="dB",10^($B10858/20),ABS($B10858)))</f>
        <v>9.71281238766035</v>
      </c>
      <c r="D10858" s="32" t="n">
        <f aca="false">IF($A10858="","",$A10858^2)</f>
        <v>2877264.0625</v>
      </c>
      <c r="E10858" s="32" t="n">
        <f aca="false">IF($A10858="","",IF($C10858&lt;=0,"",1/$C10858^2))</f>
        <v>0.0106001009186253</v>
      </c>
      <c r="F10858" s="33" t="n">
        <f aca="false">IF(OR(ROW()-設定!$B$30&lt;2,ROW()+設定!$B$30&gt;13701,N($A10858)&lt;=0,N(INDEX($A$2:$A$13701,MIN(13700,MAX(1,ROW()-1+設定!$B$30))))&lt;=0,$A10858&lt;設定!$B$28,$A10858&gt;設定!$B$29),0,IF(AND($C10858&gt;=MAX(INDEX($C$1:$C$13701,MAX(1,ROW()-設定!$B$24)):INDEX($C$1:$C$13701,MAX(1,ROW()-1))),$C10858&gt;MAX(INDEX($C$1:$C$13701,MIN(13701,ROW()+1)):INDEX($C$1:$C$13701,MIN(13701,ROW()+設定!$B$24))),$C10858&gt;=設定!$B$32,$C10858&gt;=MAX(MIN(INDEX($C$1:$C$13701,MAX(1,ROW()-設定!$B$26)):INDEX($C$1:$C$13701,MAX(1,ROW()-1))),MIN(INDEX($C$1:$C$13701,MIN(13701,ROW()+1)):INDEX($C$1:$C$13701,MIN(13701,ROW()+設定!$B$26))))*10^(設定!$B$27/20)),1,0))</f>
        <v>0</v>
      </c>
      <c r="G10858" s="33" t="n">
        <f aca="false">$G10857+IF($F10858=1,1,0)</f>
        <v>5</v>
      </c>
      <c r="H10858" s="0" t="str">
        <f aca="false">IF($F10858=1,$G10858,"")</f>
        <v/>
      </c>
    </row>
    <row r="10859" customFormat="false" ht="15" hidden="false" customHeight="false" outlineLevel="0" collapsed="false">
      <c r="A10859" s="30" t="n">
        <v>1696.40625</v>
      </c>
      <c r="B10859" s="31" t="n">
        <v>19.8056</v>
      </c>
      <c r="C10859" s="32" t="n">
        <f aca="false">IF($A10859="","",IF(設定!$B$21="dB",10^($B10859/20),ABS($B10859)))</f>
        <v>9.77867472223025</v>
      </c>
      <c r="D10859" s="32" t="n">
        <f aca="false">IF($A10859="","",$A10859^2)</f>
        <v>2877794.16503906</v>
      </c>
      <c r="E10859" s="32" t="n">
        <f aca="false">IF($A10859="","",IF($C10859&lt;=0,"",1/$C10859^2))</f>
        <v>0.0104577920074651</v>
      </c>
      <c r="F10859" s="33" t="n">
        <f aca="false">IF(OR(ROW()-設定!$B$30&lt;2,ROW()+設定!$B$30&gt;13701,N($A10859)&lt;=0,N(INDEX($A$2:$A$13701,MIN(13700,MAX(1,ROW()-1+設定!$B$30))))&lt;=0,$A10859&lt;設定!$B$28,$A10859&gt;設定!$B$29),0,IF(AND($C10859&gt;=MAX(INDEX($C$1:$C$13701,MAX(1,ROW()-設定!$B$24)):INDEX($C$1:$C$13701,MAX(1,ROW()-1))),$C10859&gt;MAX(INDEX($C$1:$C$13701,MIN(13701,ROW()+1)):INDEX($C$1:$C$13701,MIN(13701,ROW()+設定!$B$24))),$C10859&gt;=設定!$B$32,$C10859&gt;=MAX(MIN(INDEX($C$1:$C$13701,MAX(1,ROW()-設定!$B$26)):INDEX($C$1:$C$13701,MAX(1,ROW()-1))),MIN(INDEX($C$1:$C$13701,MIN(13701,ROW()+1)):INDEX($C$1:$C$13701,MIN(13701,ROW()+設定!$B$26))))*10^(設定!$B$27/20)),1,0))</f>
        <v>0</v>
      </c>
      <c r="G10859" s="33" t="n">
        <f aca="false">$G10858+IF($F10859=1,1,0)</f>
        <v>5</v>
      </c>
      <c r="H10859" s="0" t="str">
        <f aca="false">IF($F10859=1,$G10859,"")</f>
        <v/>
      </c>
    </row>
    <row r="10860" customFormat="false" ht="15" hidden="false" customHeight="false" outlineLevel="0" collapsed="false">
      <c r="A10860" s="30" t="n">
        <v>1696.5625</v>
      </c>
      <c r="B10860" s="31" t="n">
        <v>19.7747</v>
      </c>
      <c r="C10860" s="32" t="n">
        <f aca="false">IF($A10860="","",IF(設定!$B$21="dB",10^($B10860/20),ABS($B10860)))</f>
        <v>9.74394895086878</v>
      </c>
      <c r="D10860" s="32" t="n">
        <f aca="false">IF($A10860="","",$A10860^2)</f>
        <v>2878324.31640625</v>
      </c>
      <c r="E10860" s="32" t="n">
        <f aca="false">IF($A10860="","",IF($C10860&lt;=0,"",1/$C10860^2))</f>
        <v>0.0105324644030346</v>
      </c>
      <c r="F10860" s="33" t="n">
        <f aca="false">IF(OR(ROW()-設定!$B$30&lt;2,ROW()+設定!$B$30&gt;13701,N($A10860)&lt;=0,N(INDEX($A$2:$A$13701,MIN(13700,MAX(1,ROW()-1+設定!$B$30))))&lt;=0,$A10860&lt;設定!$B$28,$A10860&gt;設定!$B$29),0,IF(AND($C10860&gt;=MAX(INDEX($C$1:$C$13701,MAX(1,ROW()-設定!$B$24)):INDEX($C$1:$C$13701,MAX(1,ROW()-1))),$C10860&gt;MAX(INDEX($C$1:$C$13701,MIN(13701,ROW()+1)):INDEX($C$1:$C$13701,MIN(13701,ROW()+設定!$B$24))),$C10860&gt;=設定!$B$32,$C10860&gt;=MAX(MIN(INDEX($C$1:$C$13701,MAX(1,ROW()-設定!$B$26)):INDEX($C$1:$C$13701,MAX(1,ROW()-1))),MIN(INDEX($C$1:$C$13701,MIN(13701,ROW()+1)):INDEX($C$1:$C$13701,MIN(13701,ROW()+設定!$B$26))))*10^(設定!$B$27/20)),1,0))</f>
        <v>0</v>
      </c>
      <c r="G10860" s="33" t="n">
        <f aca="false">$G10859+IF($F10860=1,1,0)</f>
        <v>5</v>
      </c>
      <c r="H10860" s="0" t="str">
        <f aca="false">IF($F10860=1,$G10860,"")</f>
        <v/>
      </c>
    </row>
    <row r="10861" customFormat="false" ht="15" hidden="false" customHeight="false" outlineLevel="0" collapsed="false">
      <c r="A10861" s="30" t="n">
        <v>1696.71875</v>
      </c>
      <c r="B10861" s="31" t="n">
        <v>19.8007</v>
      </c>
      <c r="C10861" s="32" t="n">
        <f aca="false">IF($A10861="","",IF(設定!$B$21="dB",10^($B10861/20),ABS($B10861)))</f>
        <v>9.77315980144394</v>
      </c>
      <c r="D10861" s="32" t="n">
        <f aca="false">IF($A10861="","",$A10861^2)</f>
        <v>2878854.51660156</v>
      </c>
      <c r="E10861" s="32" t="n">
        <f aca="false">IF($A10861="","",IF($C10861&lt;=0,"",1/$C10861^2))</f>
        <v>0.0104695978447104</v>
      </c>
      <c r="F10861" s="33" t="n">
        <f aca="false">IF(OR(ROW()-設定!$B$30&lt;2,ROW()+設定!$B$30&gt;13701,N($A10861)&lt;=0,N(INDEX($A$2:$A$13701,MIN(13700,MAX(1,ROW()-1+設定!$B$30))))&lt;=0,$A10861&lt;設定!$B$28,$A10861&gt;設定!$B$29),0,IF(AND($C10861&gt;=MAX(INDEX($C$1:$C$13701,MAX(1,ROW()-設定!$B$24)):INDEX($C$1:$C$13701,MAX(1,ROW()-1))),$C10861&gt;MAX(INDEX($C$1:$C$13701,MIN(13701,ROW()+1)):INDEX($C$1:$C$13701,MIN(13701,ROW()+設定!$B$24))),$C10861&gt;=設定!$B$32,$C10861&gt;=MAX(MIN(INDEX($C$1:$C$13701,MAX(1,ROW()-設定!$B$26)):INDEX($C$1:$C$13701,MAX(1,ROW()-1))),MIN(INDEX($C$1:$C$13701,MIN(13701,ROW()+1)):INDEX($C$1:$C$13701,MIN(13701,ROW()+設定!$B$26))))*10^(設定!$B$27/20)),1,0))</f>
        <v>0</v>
      </c>
      <c r="G10861" s="33" t="n">
        <f aca="false">$G10860+IF($F10861=1,1,0)</f>
        <v>5</v>
      </c>
      <c r="H10861" s="0" t="str">
        <f aca="false">IF($F10861=1,$G10861,"")</f>
        <v/>
      </c>
    </row>
    <row r="10862" customFormat="false" ht="15" hidden="false" customHeight="false" outlineLevel="0" collapsed="false">
      <c r="A10862" s="30" t="n">
        <v>1696.875</v>
      </c>
      <c r="B10862" s="31" t="n">
        <v>20.0323</v>
      </c>
      <c r="C10862" s="32" t="n">
        <f aca="false">IF($A10862="","",IF(設定!$B$21="dB",10^($B10862/20),ABS($B10862)))</f>
        <v>10.037255977754</v>
      </c>
      <c r="D10862" s="32" t="n">
        <f aca="false">IF($A10862="","",$A10862^2)</f>
        <v>2879384.765625</v>
      </c>
      <c r="E10862" s="32" t="n">
        <f aca="false">IF($A10862="","",IF($C10862&lt;=0,"",1/$C10862^2))</f>
        <v>0.00992590238798182</v>
      </c>
      <c r="F10862" s="33" t="n">
        <f aca="false">IF(OR(ROW()-設定!$B$30&lt;2,ROW()+設定!$B$30&gt;13701,N($A10862)&lt;=0,N(INDEX($A$2:$A$13701,MIN(13700,MAX(1,ROW()-1+設定!$B$30))))&lt;=0,$A10862&lt;設定!$B$28,$A10862&gt;設定!$B$29),0,IF(AND($C10862&gt;=MAX(INDEX($C$1:$C$13701,MAX(1,ROW()-設定!$B$24)):INDEX($C$1:$C$13701,MAX(1,ROW()-1))),$C10862&gt;MAX(INDEX($C$1:$C$13701,MIN(13701,ROW()+1)):INDEX($C$1:$C$13701,MIN(13701,ROW()+設定!$B$24))),$C10862&gt;=設定!$B$32,$C10862&gt;=MAX(MIN(INDEX($C$1:$C$13701,MAX(1,ROW()-設定!$B$26)):INDEX($C$1:$C$13701,MAX(1,ROW()-1))),MIN(INDEX($C$1:$C$13701,MIN(13701,ROW()+1)):INDEX($C$1:$C$13701,MIN(13701,ROW()+設定!$B$26))))*10^(設定!$B$27/20)),1,0))</f>
        <v>0</v>
      </c>
      <c r="G10862" s="33" t="n">
        <f aca="false">$G10861+IF($F10862=1,1,0)</f>
        <v>5</v>
      </c>
      <c r="H10862" s="0" t="str">
        <f aca="false">IF($F10862=1,$G10862,"")</f>
        <v/>
      </c>
    </row>
    <row r="10863" customFormat="false" ht="15" hidden="false" customHeight="false" outlineLevel="0" collapsed="false">
      <c r="A10863" s="30" t="n">
        <v>1697.03125</v>
      </c>
      <c r="B10863" s="31" t="n">
        <v>19.8608</v>
      </c>
      <c r="C10863" s="32" t="n">
        <f aca="false">IF($A10863="","",IF(設定!$B$21="dB",10^($B10863/20),ABS($B10863)))</f>
        <v>9.84101740707102</v>
      </c>
      <c r="D10863" s="32" t="n">
        <f aca="false">IF($A10863="","",$A10863^2)</f>
        <v>2879915.06347656</v>
      </c>
      <c r="E10863" s="32" t="n">
        <f aca="false">IF($A10863="","",IF($C10863&lt;=0,"",1/$C10863^2))</f>
        <v>0.0103257118160083</v>
      </c>
      <c r="F10863" s="33" t="n">
        <f aca="false">IF(OR(ROW()-設定!$B$30&lt;2,ROW()+設定!$B$30&gt;13701,N($A10863)&lt;=0,N(INDEX($A$2:$A$13701,MIN(13700,MAX(1,ROW()-1+設定!$B$30))))&lt;=0,$A10863&lt;設定!$B$28,$A10863&gt;設定!$B$29),0,IF(AND($C10863&gt;=MAX(INDEX($C$1:$C$13701,MAX(1,ROW()-設定!$B$24)):INDEX($C$1:$C$13701,MAX(1,ROW()-1))),$C10863&gt;MAX(INDEX($C$1:$C$13701,MIN(13701,ROW()+1)):INDEX($C$1:$C$13701,MIN(13701,ROW()+設定!$B$24))),$C10863&gt;=設定!$B$32,$C10863&gt;=MAX(MIN(INDEX($C$1:$C$13701,MAX(1,ROW()-設定!$B$26)):INDEX($C$1:$C$13701,MAX(1,ROW()-1))),MIN(INDEX($C$1:$C$13701,MIN(13701,ROW()+1)):INDEX($C$1:$C$13701,MIN(13701,ROW()+設定!$B$26))))*10^(設定!$B$27/20)),1,0))</f>
        <v>0</v>
      </c>
      <c r="G10863" s="33" t="n">
        <f aca="false">$G10862+IF($F10863=1,1,0)</f>
        <v>5</v>
      </c>
      <c r="H10863" s="0" t="str">
        <f aca="false">IF($F10863=1,$G10863,"")</f>
        <v/>
      </c>
    </row>
    <row r="10864" customFormat="false" ht="15" hidden="false" customHeight="false" outlineLevel="0" collapsed="false">
      <c r="A10864" s="30" t="n">
        <v>1697.1875</v>
      </c>
      <c r="B10864" s="31" t="n">
        <v>19.9219</v>
      </c>
      <c r="C10864" s="32" t="n">
        <f aca="false">IF($A10864="","",IF(設定!$B$21="dB",10^($B10864/20),ABS($B10864)))</f>
        <v>9.91048708712235</v>
      </c>
      <c r="D10864" s="32" t="n">
        <f aca="false">IF($A10864="","",$A10864^2)</f>
        <v>2880445.41015625</v>
      </c>
      <c r="E10864" s="32" t="n">
        <f aca="false">IF($A10864="","",IF($C10864&lt;=0,"",1/$C10864^2))</f>
        <v>0.0101814586078261</v>
      </c>
      <c r="F10864" s="33" t="n">
        <f aca="false">IF(OR(ROW()-設定!$B$30&lt;2,ROW()+設定!$B$30&gt;13701,N($A10864)&lt;=0,N(INDEX($A$2:$A$13701,MIN(13700,MAX(1,ROW()-1+設定!$B$30))))&lt;=0,$A10864&lt;設定!$B$28,$A10864&gt;設定!$B$29),0,IF(AND($C10864&gt;=MAX(INDEX($C$1:$C$13701,MAX(1,ROW()-設定!$B$24)):INDEX($C$1:$C$13701,MAX(1,ROW()-1))),$C10864&gt;MAX(INDEX($C$1:$C$13701,MIN(13701,ROW()+1)):INDEX($C$1:$C$13701,MIN(13701,ROW()+設定!$B$24))),$C10864&gt;=設定!$B$32,$C10864&gt;=MAX(MIN(INDEX($C$1:$C$13701,MAX(1,ROW()-設定!$B$26)):INDEX($C$1:$C$13701,MAX(1,ROW()-1))),MIN(INDEX($C$1:$C$13701,MIN(13701,ROW()+1)):INDEX($C$1:$C$13701,MIN(13701,ROW()+設定!$B$26))))*10^(設定!$B$27/20)),1,0))</f>
        <v>0</v>
      </c>
      <c r="G10864" s="33" t="n">
        <f aca="false">$G10863+IF($F10864=1,1,0)</f>
        <v>5</v>
      </c>
      <c r="H10864" s="0" t="str">
        <f aca="false">IF($F10864=1,$G10864,"")</f>
        <v/>
      </c>
    </row>
    <row r="10865" customFormat="false" ht="15" hidden="false" customHeight="false" outlineLevel="0" collapsed="false">
      <c r="A10865" s="30" t="n">
        <v>1697.34375</v>
      </c>
      <c r="B10865" s="31" t="n">
        <v>19.9799</v>
      </c>
      <c r="C10865" s="32" t="n">
        <f aca="false">IF($A10865="","",IF(設定!$B$21="dB",10^($B10865/20),ABS($B10865)))</f>
        <v>9.97688577442203</v>
      </c>
      <c r="D10865" s="32" t="n">
        <f aca="false">IF($A10865="","",$A10865^2)</f>
        <v>2880975.80566406</v>
      </c>
      <c r="E10865" s="32" t="n">
        <f aca="false">IF($A10865="","",IF($C10865&lt;=0,"",1/$C10865^2))</f>
        <v>0.0100463892267814</v>
      </c>
      <c r="F10865" s="33" t="n">
        <f aca="false">IF(OR(ROW()-設定!$B$30&lt;2,ROW()+設定!$B$30&gt;13701,N($A10865)&lt;=0,N(INDEX($A$2:$A$13701,MIN(13700,MAX(1,ROW()-1+設定!$B$30))))&lt;=0,$A10865&lt;設定!$B$28,$A10865&gt;設定!$B$29),0,IF(AND($C10865&gt;=MAX(INDEX($C$1:$C$13701,MAX(1,ROW()-設定!$B$24)):INDEX($C$1:$C$13701,MAX(1,ROW()-1))),$C10865&gt;MAX(INDEX($C$1:$C$13701,MIN(13701,ROW()+1)):INDEX($C$1:$C$13701,MIN(13701,ROW()+設定!$B$24))),$C10865&gt;=設定!$B$32,$C10865&gt;=MAX(MIN(INDEX($C$1:$C$13701,MAX(1,ROW()-設定!$B$26)):INDEX($C$1:$C$13701,MAX(1,ROW()-1))),MIN(INDEX($C$1:$C$13701,MIN(13701,ROW()+1)):INDEX($C$1:$C$13701,MIN(13701,ROW()+設定!$B$26))))*10^(設定!$B$27/20)),1,0))</f>
        <v>0</v>
      </c>
      <c r="G10865" s="33" t="n">
        <f aca="false">$G10864+IF($F10865=1,1,0)</f>
        <v>5</v>
      </c>
      <c r="H10865" s="0" t="str">
        <f aca="false">IF($F10865=1,$G10865,"")</f>
        <v/>
      </c>
    </row>
    <row r="10866" customFormat="false" ht="15" hidden="false" customHeight="false" outlineLevel="0" collapsed="false">
      <c r="A10866" s="30" t="n">
        <v>1697.5</v>
      </c>
      <c r="B10866" s="31" t="n">
        <v>20.0231</v>
      </c>
      <c r="C10866" s="32" t="n">
        <f aca="false">IF($A10866="","",IF(設定!$B$21="dB",10^($B10866/20),ABS($B10866)))</f>
        <v>10.0266302535184</v>
      </c>
      <c r="D10866" s="32" t="n">
        <f aca="false">IF($A10866="","",$A10866^2)</f>
        <v>2881506.25</v>
      </c>
      <c r="E10866" s="32" t="n">
        <f aca="false">IF($A10866="","",IF($C10866&lt;=0,"",1/$C10866^2))</f>
        <v>0.00994695149117508</v>
      </c>
      <c r="F10866" s="33" t="n">
        <f aca="false">IF(OR(ROW()-設定!$B$30&lt;2,ROW()+設定!$B$30&gt;13701,N($A10866)&lt;=0,N(INDEX($A$2:$A$13701,MIN(13700,MAX(1,ROW()-1+設定!$B$30))))&lt;=0,$A10866&lt;設定!$B$28,$A10866&gt;設定!$B$29),0,IF(AND($C10866&gt;=MAX(INDEX($C$1:$C$13701,MAX(1,ROW()-設定!$B$24)):INDEX($C$1:$C$13701,MAX(1,ROW()-1))),$C10866&gt;MAX(INDEX($C$1:$C$13701,MIN(13701,ROW()+1)):INDEX($C$1:$C$13701,MIN(13701,ROW()+設定!$B$24))),$C10866&gt;=設定!$B$32,$C10866&gt;=MAX(MIN(INDEX($C$1:$C$13701,MAX(1,ROW()-設定!$B$26)):INDEX($C$1:$C$13701,MAX(1,ROW()-1))),MIN(INDEX($C$1:$C$13701,MIN(13701,ROW()+1)):INDEX($C$1:$C$13701,MIN(13701,ROW()+設定!$B$26))))*10^(設定!$B$27/20)),1,0))</f>
        <v>0</v>
      </c>
      <c r="G10866" s="33" t="n">
        <f aca="false">$G10865+IF($F10866=1,1,0)</f>
        <v>5</v>
      </c>
      <c r="H10866" s="0" t="str">
        <f aca="false">IF($F10866=1,$G10866,"")</f>
        <v/>
      </c>
    </row>
    <row r="10867" customFormat="false" ht="15" hidden="false" customHeight="false" outlineLevel="0" collapsed="false">
      <c r="A10867" s="30" t="n">
        <v>1697.65625</v>
      </c>
      <c r="B10867" s="31" t="n">
        <v>20.099</v>
      </c>
      <c r="C10867" s="32" t="n">
        <f aca="false">IF($A10867="","",IF(設定!$B$21="dB",10^($B10867/20),ABS($B10867)))</f>
        <v>10.1146299857517</v>
      </c>
      <c r="D10867" s="32" t="n">
        <f aca="false">IF($A10867="","",$A10867^2)</f>
        <v>2882036.74316406</v>
      </c>
      <c r="E10867" s="32" t="n">
        <f aca="false">IF($A10867="","",IF($C10867&lt;=0,"",1/$C10867^2))</f>
        <v>0.00977462264049589</v>
      </c>
      <c r="F10867" s="33" t="n">
        <f aca="false">IF(OR(ROW()-設定!$B$30&lt;2,ROW()+設定!$B$30&gt;13701,N($A10867)&lt;=0,N(INDEX($A$2:$A$13701,MIN(13700,MAX(1,ROW()-1+設定!$B$30))))&lt;=0,$A10867&lt;設定!$B$28,$A10867&gt;設定!$B$29),0,IF(AND($C10867&gt;=MAX(INDEX($C$1:$C$13701,MAX(1,ROW()-設定!$B$24)):INDEX($C$1:$C$13701,MAX(1,ROW()-1))),$C10867&gt;MAX(INDEX($C$1:$C$13701,MIN(13701,ROW()+1)):INDEX($C$1:$C$13701,MIN(13701,ROW()+設定!$B$24))),$C10867&gt;=設定!$B$32,$C10867&gt;=MAX(MIN(INDEX($C$1:$C$13701,MAX(1,ROW()-設定!$B$26)):INDEX($C$1:$C$13701,MAX(1,ROW()-1))),MIN(INDEX($C$1:$C$13701,MIN(13701,ROW()+1)):INDEX($C$1:$C$13701,MIN(13701,ROW()+設定!$B$26))))*10^(設定!$B$27/20)),1,0))</f>
        <v>0</v>
      </c>
      <c r="G10867" s="33" t="n">
        <f aca="false">$G10866+IF($F10867=1,1,0)</f>
        <v>5</v>
      </c>
      <c r="H10867" s="0" t="str">
        <f aca="false">IF($F10867=1,$G10867,"")</f>
        <v/>
      </c>
    </row>
    <row r="10868" customFormat="false" ht="15" hidden="false" customHeight="false" outlineLevel="0" collapsed="false">
      <c r="A10868" s="30" t="n">
        <v>1697.8125</v>
      </c>
      <c r="B10868" s="31" t="n">
        <v>20.0974</v>
      </c>
      <c r="C10868" s="32" t="n">
        <f aca="false">IF($A10868="","",IF(設定!$B$21="dB",10^($B10868/20),ABS($B10868)))</f>
        <v>10.1127669736486</v>
      </c>
      <c r="D10868" s="32" t="n">
        <f aca="false">IF($A10868="","",$A10868^2)</f>
        <v>2882567.28515625</v>
      </c>
      <c r="E10868" s="32" t="n">
        <f aca="false">IF($A10868="","",IF($C10868&lt;=0,"",1/$C10868^2))</f>
        <v>0.00977822440798631</v>
      </c>
      <c r="F10868" s="33" t="n">
        <f aca="false">IF(OR(ROW()-設定!$B$30&lt;2,ROW()+設定!$B$30&gt;13701,N($A10868)&lt;=0,N(INDEX($A$2:$A$13701,MIN(13700,MAX(1,ROW()-1+設定!$B$30))))&lt;=0,$A10868&lt;設定!$B$28,$A10868&gt;設定!$B$29),0,IF(AND($C10868&gt;=MAX(INDEX($C$1:$C$13701,MAX(1,ROW()-設定!$B$24)):INDEX($C$1:$C$13701,MAX(1,ROW()-1))),$C10868&gt;MAX(INDEX($C$1:$C$13701,MIN(13701,ROW()+1)):INDEX($C$1:$C$13701,MIN(13701,ROW()+設定!$B$24))),$C10868&gt;=設定!$B$32,$C10868&gt;=MAX(MIN(INDEX($C$1:$C$13701,MAX(1,ROW()-設定!$B$26)):INDEX($C$1:$C$13701,MAX(1,ROW()-1))),MIN(INDEX($C$1:$C$13701,MIN(13701,ROW()+1)):INDEX($C$1:$C$13701,MIN(13701,ROW()+設定!$B$26))))*10^(設定!$B$27/20)),1,0))</f>
        <v>0</v>
      </c>
      <c r="G10868" s="33" t="n">
        <f aca="false">$G10867+IF($F10868=1,1,0)</f>
        <v>5</v>
      </c>
      <c r="H10868" s="0" t="str">
        <f aca="false">IF($F10868=1,$G10868,"")</f>
        <v/>
      </c>
    </row>
    <row r="10869" customFormat="false" ht="15" hidden="false" customHeight="false" outlineLevel="0" collapsed="false">
      <c r="A10869" s="30" t="n">
        <v>1697.96875</v>
      </c>
      <c r="B10869" s="31" t="n">
        <v>20.1948</v>
      </c>
      <c r="C10869" s="32" t="n">
        <f aca="false">IF($A10869="","",IF(設定!$B$21="dB",10^($B10869/20),ABS($B10869)))</f>
        <v>10.2268055863318</v>
      </c>
      <c r="D10869" s="32" t="n">
        <f aca="false">IF($A10869="","",$A10869^2)</f>
        <v>2883097.87597656</v>
      </c>
      <c r="E10869" s="32" t="n">
        <f aca="false">IF($A10869="","",IF($C10869&lt;=0,"",1/$C10869^2))</f>
        <v>0.00956136725729392</v>
      </c>
      <c r="F10869" s="33" t="n">
        <f aca="false">IF(OR(ROW()-設定!$B$30&lt;2,ROW()+設定!$B$30&gt;13701,N($A10869)&lt;=0,N(INDEX($A$2:$A$13701,MIN(13700,MAX(1,ROW()-1+設定!$B$30))))&lt;=0,$A10869&lt;設定!$B$28,$A10869&gt;設定!$B$29),0,IF(AND($C10869&gt;=MAX(INDEX($C$1:$C$13701,MAX(1,ROW()-設定!$B$24)):INDEX($C$1:$C$13701,MAX(1,ROW()-1))),$C10869&gt;MAX(INDEX($C$1:$C$13701,MIN(13701,ROW()+1)):INDEX($C$1:$C$13701,MIN(13701,ROW()+設定!$B$24))),$C10869&gt;=設定!$B$32,$C10869&gt;=MAX(MIN(INDEX($C$1:$C$13701,MAX(1,ROW()-設定!$B$26)):INDEX($C$1:$C$13701,MAX(1,ROW()-1))),MIN(INDEX($C$1:$C$13701,MIN(13701,ROW()+1)):INDEX($C$1:$C$13701,MIN(13701,ROW()+設定!$B$26))))*10^(設定!$B$27/20)),1,0))</f>
        <v>0</v>
      </c>
      <c r="G10869" s="33" t="n">
        <f aca="false">$G10868+IF($F10869=1,1,0)</f>
        <v>5</v>
      </c>
      <c r="H10869" s="0" t="str">
        <f aca="false">IF($F10869=1,$G10869,"")</f>
        <v/>
      </c>
    </row>
    <row r="10870" customFormat="false" ht="15" hidden="false" customHeight="false" outlineLevel="0" collapsed="false">
      <c r="A10870" s="30" t="n">
        <v>1698.125</v>
      </c>
      <c r="B10870" s="31" t="n">
        <v>20.2072</v>
      </c>
      <c r="C10870" s="32" t="n">
        <f aca="false">IF($A10870="","",IF(設定!$B$21="dB",10^($B10870/20),ABS($B10870)))</f>
        <v>10.2414158285185</v>
      </c>
      <c r="D10870" s="32" t="n">
        <f aca="false">IF($A10870="","",$A10870^2)</f>
        <v>2883628.515625</v>
      </c>
      <c r="E10870" s="32" t="n">
        <f aca="false">IF($A10870="","",IF($C10870&lt;=0,"",1/$C10870^2))</f>
        <v>0.00953410652478345</v>
      </c>
      <c r="F10870" s="33" t="n">
        <f aca="false">IF(OR(ROW()-設定!$B$30&lt;2,ROW()+設定!$B$30&gt;13701,N($A10870)&lt;=0,N(INDEX($A$2:$A$13701,MIN(13700,MAX(1,ROW()-1+設定!$B$30))))&lt;=0,$A10870&lt;設定!$B$28,$A10870&gt;設定!$B$29),0,IF(AND($C10870&gt;=MAX(INDEX($C$1:$C$13701,MAX(1,ROW()-設定!$B$24)):INDEX($C$1:$C$13701,MAX(1,ROW()-1))),$C10870&gt;MAX(INDEX($C$1:$C$13701,MIN(13701,ROW()+1)):INDEX($C$1:$C$13701,MIN(13701,ROW()+設定!$B$24))),$C10870&gt;=設定!$B$32,$C10870&gt;=MAX(MIN(INDEX($C$1:$C$13701,MAX(1,ROW()-設定!$B$26)):INDEX($C$1:$C$13701,MAX(1,ROW()-1))),MIN(INDEX($C$1:$C$13701,MIN(13701,ROW()+1)):INDEX($C$1:$C$13701,MIN(13701,ROW()+設定!$B$26))))*10^(設定!$B$27/20)),1,0))</f>
        <v>0</v>
      </c>
      <c r="G10870" s="33" t="n">
        <f aca="false">$G10869+IF($F10870=1,1,0)</f>
        <v>5</v>
      </c>
      <c r="H10870" s="0" t="str">
        <f aca="false">IF($F10870=1,$G10870,"")</f>
        <v/>
      </c>
    </row>
    <row r="10871" customFormat="false" ht="15" hidden="false" customHeight="false" outlineLevel="0" collapsed="false">
      <c r="A10871" s="30" t="n">
        <v>1698.28125</v>
      </c>
      <c r="B10871" s="31" t="n">
        <v>20.2802</v>
      </c>
      <c r="C10871" s="32" t="n">
        <f aca="false">IF($A10871="","",IF(設定!$B$21="dB",10^($B10871/20),ABS($B10871)))</f>
        <v>10.3278518624535</v>
      </c>
      <c r="D10871" s="32" t="n">
        <f aca="false">IF($A10871="","",$A10871^2)</f>
        <v>2884159.20410156</v>
      </c>
      <c r="E10871" s="32" t="n">
        <f aca="false">IF($A10871="","",IF($C10871&lt;=0,"",1/$C10871^2))</f>
        <v>0.00937518831594018</v>
      </c>
      <c r="F10871" s="33" t="n">
        <f aca="false">IF(OR(ROW()-設定!$B$30&lt;2,ROW()+設定!$B$30&gt;13701,N($A10871)&lt;=0,N(INDEX($A$2:$A$13701,MIN(13700,MAX(1,ROW()-1+設定!$B$30))))&lt;=0,$A10871&lt;設定!$B$28,$A10871&gt;設定!$B$29),0,IF(AND($C10871&gt;=MAX(INDEX($C$1:$C$13701,MAX(1,ROW()-設定!$B$24)):INDEX($C$1:$C$13701,MAX(1,ROW()-1))),$C10871&gt;MAX(INDEX($C$1:$C$13701,MIN(13701,ROW()+1)):INDEX($C$1:$C$13701,MIN(13701,ROW()+設定!$B$24))),$C10871&gt;=設定!$B$32,$C10871&gt;=MAX(MIN(INDEX($C$1:$C$13701,MAX(1,ROW()-設定!$B$26)):INDEX($C$1:$C$13701,MAX(1,ROW()-1))),MIN(INDEX($C$1:$C$13701,MIN(13701,ROW()+1)):INDEX($C$1:$C$13701,MIN(13701,ROW()+設定!$B$26))))*10^(設定!$B$27/20)),1,0))</f>
        <v>0</v>
      </c>
      <c r="G10871" s="33" t="n">
        <f aca="false">$G10870+IF($F10871=1,1,0)</f>
        <v>5</v>
      </c>
      <c r="H10871" s="0" t="str">
        <f aca="false">IF($F10871=1,$G10871,"")</f>
        <v/>
      </c>
    </row>
    <row r="10872" customFormat="false" ht="15" hidden="false" customHeight="false" outlineLevel="0" collapsed="false">
      <c r="A10872" s="30" t="n">
        <v>1698.4375</v>
      </c>
      <c r="B10872" s="31" t="n">
        <v>20.4093</v>
      </c>
      <c r="C10872" s="32" t="n">
        <f aca="false">IF($A10872="","",IF(設定!$B$21="dB",10^($B10872/20),ABS($B10872)))</f>
        <v>10.482503111829</v>
      </c>
      <c r="D10872" s="32" t="n">
        <f aca="false">IF($A10872="","",$A10872^2)</f>
        <v>2884689.94140625</v>
      </c>
      <c r="E10872" s="32" t="n">
        <f aca="false">IF($A10872="","",IF($C10872&lt;=0,"",1/$C10872^2))</f>
        <v>0.00910059945143965</v>
      </c>
      <c r="F10872" s="33" t="n">
        <f aca="false">IF(OR(ROW()-設定!$B$30&lt;2,ROW()+設定!$B$30&gt;13701,N($A10872)&lt;=0,N(INDEX($A$2:$A$13701,MIN(13700,MAX(1,ROW()-1+設定!$B$30))))&lt;=0,$A10872&lt;設定!$B$28,$A10872&gt;設定!$B$29),0,IF(AND($C10872&gt;=MAX(INDEX($C$1:$C$13701,MAX(1,ROW()-設定!$B$24)):INDEX($C$1:$C$13701,MAX(1,ROW()-1))),$C10872&gt;MAX(INDEX($C$1:$C$13701,MIN(13701,ROW()+1)):INDEX($C$1:$C$13701,MIN(13701,ROW()+設定!$B$24))),$C10872&gt;=設定!$B$32,$C10872&gt;=MAX(MIN(INDEX($C$1:$C$13701,MAX(1,ROW()-設定!$B$26)):INDEX($C$1:$C$13701,MAX(1,ROW()-1))),MIN(INDEX($C$1:$C$13701,MIN(13701,ROW()+1)):INDEX($C$1:$C$13701,MIN(13701,ROW()+設定!$B$26))))*10^(設定!$B$27/20)),1,0))</f>
        <v>0</v>
      </c>
      <c r="G10872" s="33" t="n">
        <f aca="false">$G10871+IF($F10872=1,1,0)</f>
        <v>5</v>
      </c>
      <c r="H10872" s="0" t="str">
        <f aca="false">IF($F10872=1,$G10872,"")</f>
        <v/>
      </c>
    </row>
    <row r="10873" customFormat="false" ht="15" hidden="false" customHeight="false" outlineLevel="0" collapsed="false">
      <c r="A10873" s="30" t="n">
        <v>1698.59375</v>
      </c>
      <c r="B10873" s="31" t="n">
        <v>20.2165</v>
      </c>
      <c r="C10873" s="32" t="n">
        <f aca="false">IF($A10873="","",IF(設定!$B$21="dB",10^($B10873/20),ABS($B10873)))</f>
        <v>10.252387206118</v>
      </c>
      <c r="D10873" s="32" t="n">
        <f aca="false">IF($A10873="","",$A10873^2)</f>
        <v>2885220.72753906</v>
      </c>
      <c r="E10873" s="32" t="n">
        <f aca="false">IF($A10873="","",IF($C10873&lt;=0,"",1/$C10873^2))</f>
        <v>0.00951371199389344</v>
      </c>
      <c r="F10873" s="33" t="n">
        <f aca="false">IF(OR(ROW()-設定!$B$30&lt;2,ROW()+設定!$B$30&gt;13701,N($A10873)&lt;=0,N(INDEX($A$2:$A$13701,MIN(13700,MAX(1,ROW()-1+設定!$B$30))))&lt;=0,$A10873&lt;設定!$B$28,$A10873&gt;設定!$B$29),0,IF(AND($C10873&gt;=MAX(INDEX($C$1:$C$13701,MAX(1,ROW()-設定!$B$24)):INDEX($C$1:$C$13701,MAX(1,ROW()-1))),$C10873&gt;MAX(INDEX($C$1:$C$13701,MIN(13701,ROW()+1)):INDEX($C$1:$C$13701,MIN(13701,ROW()+設定!$B$24))),$C10873&gt;=設定!$B$32,$C10873&gt;=MAX(MIN(INDEX($C$1:$C$13701,MAX(1,ROW()-設定!$B$26)):INDEX($C$1:$C$13701,MAX(1,ROW()-1))),MIN(INDEX($C$1:$C$13701,MIN(13701,ROW()+1)):INDEX($C$1:$C$13701,MIN(13701,ROW()+設定!$B$26))))*10^(設定!$B$27/20)),1,0))</f>
        <v>0</v>
      </c>
      <c r="G10873" s="33" t="n">
        <f aca="false">$G10872+IF($F10873=1,1,0)</f>
        <v>5</v>
      </c>
      <c r="H10873" s="0" t="str">
        <f aca="false">IF($F10873=1,$G10873,"")</f>
        <v/>
      </c>
    </row>
    <row r="10874" customFormat="false" ht="15" hidden="false" customHeight="false" outlineLevel="0" collapsed="false">
      <c r="A10874" s="30" t="n">
        <v>1698.75</v>
      </c>
      <c r="B10874" s="31" t="n">
        <v>20.5127</v>
      </c>
      <c r="C10874" s="32" t="n">
        <f aca="false">IF($A10874="","",IF(設定!$B$21="dB",10^($B10874/20),ABS($B10874)))</f>
        <v>10.6080363686297</v>
      </c>
      <c r="D10874" s="32" t="n">
        <f aca="false">IF($A10874="","",$A10874^2)</f>
        <v>2885751.5625</v>
      </c>
      <c r="E10874" s="32" t="n">
        <f aca="false">IF($A10874="","",IF($C10874&lt;=0,"",1/$C10874^2))</f>
        <v>0.00888648475129745</v>
      </c>
      <c r="F10874" s="33" t="n">
        <f aca="false">IF(OR(ROW()-設定!$B$30&lt;2,ROW()+設定!$B$30&gt;13701,N($A10874)&lt;=0,N(INDEX($A$2:$A$13701,MIN(13700,MAX(1,ROW()-1+設定!$B$30))))&lt;=0,$A10874&lt;設定!$B$28,$A10874&gt;設定!$B$29),0,IF(AND($C10874&gt;=MAX(INDEX($C$1:$C$13701,MAX(1,ROW()-設定!$B$24)):INDEX($C$1:$C$13701,MAX(1,ROW()-1))),$C10874&gt;MAX(INDEX($C$1:$C$13701,MIN(13701,ROW()+1)):INDEX($C$1:$C$13701,MIN(13701,ROW()+設定!$B$24))),$C10874&gt;=設定!$B$32,$C10874&gt;=MAX(MIN(INDEX($C$1:$C$13701,MAX(1,ROW()-設定!$B$26)):INDEX($C$1:$C$13701,MAX(1,ROW()-1))),MIN(INDEX($C$1:$C$13701,MIN(13701,ROW()+1)):INDEX($C$1:$C$13701,MIN(13701,ROW()+設定!$B$26))))*10^(設定!$B$27/20)),1,0))</f>
        <v>0</v>
      </c>
      <c r="G10874" s="33" t="n">
        <f aca="false">$G10873+IF($F10874=1,1,0)</f>
        <v>5</v>
      </c>
      <c r="H10874" s="0" t="str">
        <f aca="false">IF($F10874=1,$G10874,"")</f>
        <v/>
      </c>
    </row>
    <row r="10875" customFormat="false" ht="15" hidden="false" customHeight="false" outlineLevel="0" collapsed="false">
      <c r="A10875" s="30" t="n">
        <v>1698.90625</v>
      </c>
      <c r="B10875" s="31" t="n">
        <v>20.3331</v>
      </c>
      <c r="C10875" s="32" t="n">
        <f aca="false">IF($A10875="","",IF(設定!$B$21="dB",10^($B10875/20),ABS($B10875)))</f>
        <v>10.3909438975563</v>
      </c>
      <c r="D10875" s="32" t="n">
        <f aca="false">IF($A10875="","",$A10875^2)</f>
        <v>2886282.44628906</v>
      </c>
      <c r="E10875" s="32" t="n">
        <f aca="false">IF($A10875="","",IF($C10875&lt;=0,"",1/$C10875^2))</f>
        <v>0.00926168487032959</v>
      </c>
      <c r="F10875" s="33" t="n">
        <f aca="false">IF(OR(ROW()-設定!$B$30&lt;2,ROW()+設定!$B$30&gt;13701,N($A10875)&lt;=0,N(INDEX($A$2:$A$13701,MIN(13700,MAX(1,ROW()-1+設定!$B$30))))&lt;=0,$A10875&lt;設定!$B$28,$A10875&gt;設定!$B$29),0,IF(AND($C10875&gt;=MAX(INDEX($C$1:$C$13701,MAX(1,ROW()-設定!$B$24)):INDEX($C$1:$C$13701,MAX(1,ROW()-1))),$C10875&gt;MAX(INDEX($C$1:$C$13701,MIN(13701,ROW()+1)):INDEX($C$1:$C$13701,MIN(13701,ROW()+設定!$B$24))),$C10875&gt;=設定!$B$32,$C10875&gt;=MAX(MIN(INDEX($C$1:$C$13701,MAX(1,ROW()-設定!$B$26)):INDEX($C$1:$C$13701,MAX(1,ROW()-1))),MIN(INDEX($C$1:$C$13701,MIN(13701,ROW()+1)):INDEX($C$1:$C$13701,MIN(13701,ROW()+設定!$B$26))))*10^(設定!$B$27/20)),1,0))</f>
        <v>0</v>
      </c>
      <c r="G10875" s="33" t="n">
        <f aca="false">$G10874+IF($F10875=1,1,0)</f>
        <v>5</v>
      </c>
      <c r="H10875" s="0" t="str">
        <f aca="false">IF($F10875=1,$G10875,"")</f>
        <v/>
      </c>
    </row>
    <row r="10876" customFormat="false" ht="15" hidden="false" customHeight="false" outlineLevel="0" collapsed="false">
      <c r="A10876" s="30" t="n">
        <v>1699.0625</v>
      </c>
      <c r="B10876" s="31" t="n">
        <v>20.4867</v>
      </c>
      <c r="C10876" s="32" t="n">
        <f aca="false">IF($A10876="","",IF(設定!$B$21="dB",10^($B10876/20),ABS($B10876)))</f>
        <v>10.5763301680195</v>
      </c>
      <c r="D10876" s="32" t="n">
        <f aca="false">IF($A10876="","",$A10876^2)</f>
        <v>2886813.37890625</v>
      </c>
      <c r="E10876" s="32" t="n">
        <f aca="false">IF($A10876="","",IF($C10876&lt;=0,"",1/$C10876^2))</f>
        <v>0.00893984522609325</v>
      </c>
      <c r="F10876" s="33" t="n">
        <f aca="false">IF(OR(ROW()-設定!$B$30&lt;2,ROW()+設定!$B$30&gt;13701,N($A10876)&lt;=0,N(INDEX($A$2:$A$13701,MIN(13700,MAX(1,ROW()-1+設定!$B$30))))&lt;=0,$A10876&lt;設定!$B$28,$A10876&gt;設定!$B$29),0,IF(AND($C10876&gt;=MAX(INDEX($C$1:$C$13701,MAX(1,ROW()-設定!$B$24)):INDEX($C$1:$C$13701,MAX(1,ROW()-1))),$C10876&gt;MAX(INDEX($C$1:$C$13701,MIN(13701,ROW()+1)):INDEX($C$1:$C$13701,MIN(13701,ROW()+設定!$B$24))),$C10876&gt;=設定!$B$32,$C10876&gt;=MAX(MIN(INDEX($C$1:$C$13701,MAX(1,ROW()-設定!$B$26)):INDEX($C$1:$C$13701,MAX(1,ROW()-1))),MIN(INDEX($C$1:$C$13701,MIN(13701,ROW()+1)):INDEX($C$1:$C$13701,MIN(13701,ROW()+設定!$B$26))))*10^(設定!$B$27/20)),1,0))</f>
        <v>0</v>
      </c>
      <c r="G10876" s="33" t="n">
        <f aca="false">$G10875+IF($F10876=1,1,0)</f>
        <v>5</v>
      </c>
      <c r="H10876" s="0" t="str">
        <f aca="false">IF($F10876=1,$G10876,"")</f>
        <v/>
      </c>
    </row>
    <row r="10877" customFormat="false" ht="15" hidden="false" customHeight="false" outlineLevel="0" collapsed="false">
      <c r="A10877" s="30" t="n">
        <v>1699.21875</v>
      </c>
      <c r="B10877" s="31" t="n">
        <v>20.472</v>
      </c>
      <c r="C10877" s="32" t="n">
        <f aca="false">IF($A10877="","",IF(設定!$B$21="dB",10^($B10877/20),ABS($B10877)))</f>
        <v>10.5584459243008</v>
      </c>
      <c r="D10877" s="32" t="n">
        <f aca="false">IF($A10877="","",$A10877^2)</f>
        <v>2887344.36035156</v>
      </c>
      <c r="E10877" s="32" t="n">
        <f aca="false">IF($A10877="","",IF($C10877&lt;=0,"",1/$C10877^2))</f>
        <v>0.00897015608414814</v>
      </c>
      <c r="F10877" s="33" t="n">
        <f aca="false">IF(OR(ROW()-設定!$B$30&lt;2,ROW()+設定!$B$30&gt;13701,N($A10877)&lt;=0,N(INDEX($A$2:$A$13701,MIN(13700,MAX(1,ROW()-1+設定!$B$30))))&lt;=0,$A10877&lt;設定!$B$28,$A10877&gt;設定!$B$29),0,IF(AND($C10877&gt;=MAX(INDEX($C$1:$C$13701,MAX(1,ROW()-設定!$B$24)):INDEX($C$1:$C$13701,MAX(1,ROW()-1))),$C10877&gt;MAX(INDEX($C$1:$C$13701,MIN(13701,ROW()+1)):INDEX($C$1:$C$13701,MIN(13701,ROW()+設定!$B$24))),$C10877&gt;=設定!$B$32,$C10877&gt;=MAX(MIN(INDEX($C$1:$C$13701,MAX(1,ROW()-設定!$B$26)):INDEX($C$1:$C$13701,MAX(1,ROW()-1))),MIN(INDEX($C$1:$C$13701,MIN(13701,ROW()+1)):INDEX($C$1:$C$13701,MIN(13701,ROW()+設定!$B$26))))*10^(設定!$B$27/20)),1,0))</f>
        <v>0</v>
      </c>
      <c r="G10877" s="33" t="n">
        <f aca="false">$G10876+IF($F10877=1,1,0)</f>
        <v>5</v>
      </c>
      <c r="H10877" s="0" t="str">
        <f aca="false">IF($F10877=1,$G10877,"")</f>
        <v/>
      </c>
    </row>
    <row r="10878" customFormat="false" ht="15" hidden="false" customHeight="false" outlineLevel="0" collapsed="false">
      <c r="A10878" s="30" t="n">
        <v>1699.375</v>
      </c>
      <c r="B10878" s="31" t="n">
        <v>20.4623</v>
      </c>
      <c r="C10878" s="32" t="n">
        <f aca="false">IF($A10878="","",IF(設定!$B$21="dB",10^($B10878/20),ABS($B10878)))</f>
        <v>10.546661321483</v>
      </c>
      <c r="D10878" s="32" t="n">
        <f aca="false">IF($A10878="","",$A10878^2)</f>
        <v>2887875.390625</v>
      </c>
      <c r="E10878" s="32" t="n">
        <f aca="false">IF($A10878="","",IF($C10878&lt;=0,"",1/$C10878^2))</f>
        <v>0.00899021338612842</v>
      </c>
      <c r="F10878" s="33" t="n">
        <f aca="false">IF(OR(ROW()-設定!$B$30&lt;2,ROW()+設定!$B$30&gt;13701,N($A10878)&lt;=0,N(INDEX($A$2:$A$13701,MIN(13700,MAX(1,ROW()-1+設定!$B$30))))&lt;=0,$A10878&lt;設定!$B$28,$A10878&gt;設定!$B$29),0,IF(AND($C10878&gt;=MAX(INDEX($C$1:$C$13701,MAX(1,ROW()-設定!$B$24)):INDEX($C$1:$C$13701,MAX(1,ROW()-1))),$C10878&gt;MAX(INDEX($C$1:$C$13701,MIN(13701,ROW()+1)):INDEX($C$1:$C$13701,MIN(13701,ROW()+設定!$B$24))),$C10878&gt;=設定!$B$32,$C10878&gt;=MAX(MIN(INDEX($C$1:$C$13701,MAX(1,ROW()-設定!$B$26)):INDEX($C$1:$C$13701,MAX(1,ROW()-1))),MIN(INDEX($C$1:$C$13701,MIN(13701,ROW()+1)):INDEX($C$1:$C$13701,MIN(13701,ROW()+設定!$B$26))))*10^(設定!$B$27/20)),1,0))</f>
        <v>0</v>
      </c>
      <c r="G10878" s="33" t="n">
        <f aca="false">$G10877+IF($F10878=1,1,0)</f>
        <v>5</v>
      </c>
      <c r="H10878" s="0" t="str">
        <f aca="false">IF($F10878=1,$G10878,"")</f>
        <v/>
      </c>
    </row>
    <row r="10879" customFormat="false" ht="15" hidden="false" customHeight="false" outlineLevel="0" collapsed="false">
      <c r="A10879" s="30" t="n">
        <v>1699.53125</v>
      </c>
      <c r="B10879" s="31" t="n">
        <v>20.3246</v>
      </c>
      <c r="C10879" s="32" t="n">
        <f aca="false">IF($A10879="","",IF(設定!$B$21="dB",10^($B10879/20),ABS($B10879)))</f>
        <v>10.3807803075839</v>
      </c>
      <c r="D10879" s="32" t="n">
        <f aca="false">IF($A10879="","",$A10879^2)</f>
        <v>2888406.46972656</v>
      </c>
      <c r="E10879" s="32" t="n">
        <f aca="false">IF($A10879="","",IF($C10879&lt;=0,"",1/$C10879^2))</f>
        <v>0.0092798295658029</v>
      </c>
      <c r="F10879" s="33" t="n">
        <f aca="false">IF(OR(ROW()-設定!$B$30&lt;2,ROW()+設定!$B$30&gt;13701,N($A10879)&lt;=0,N(INDEX($A$2:$A$13701,MIN(13700,MAX(1,ROW()-1+設定!$B$30))))&lt;=0,$A10879&lt;設定!$B$28,$A10879&gt;設定!$B$29),0,IF(AND($C10879&gt;=MAX(INDEX($C$1:$C$13701,MAX(1,ROW()-設定!$B$24)):INDEX($C$1:$C$13701,MAX(1,ROW()-1))),$C10879&gt;MAX(INDEX($C$1:$C$13701,MIN(13701,ROW()+1)):INDEX($C$1:$C$13701,MIN(13701,ROW()+設定!$B$24))),$C10879&gt;=設定!$B$32,$C10879&gt;=MAX(MIN(INDEX($C$1:$C$13701,MAX(1,ROW()-設定!$B$26)):INDEX($C$1:$C$13701,MAX(1,ROW()-1))),MIN(INDEX($C$1:$C$13701,MIN(13701,ROW()+1)):INDEX($C$1:$C$13701,MIN(13701,ROW()+設定!$B$26))))*10^(設定!$B$27/20)),1,0))</f>
        <v>0</v>
      </c>
      <c r="G10879" s="33" t="n">
        <f aca="false">$G10878+IF($F10879=1,1,0)</f>
        <v>5</v>
      </c>
      <c r="H10879" s="0" t="str">
        <f aca="false">IF($F10879=1,$G10879,"")</f>
        <v/>
      </c>
    </row>
    <row r="10880" customFormat="false" ht="15" hidden="false" customHeight="false" outlineLevel="0" collapsed="false">
      <c r="A10880" s="30" t="n">
        <v>1699.6875</v>
      </c>
      <c r="B10880" s="31" t="n">
        <v>20.7355</v>
      </c>
      <c r="C10880" s="32" t="n">
        <f aca="false">IF($A10880="","",IF(設定!$B$21="dB",10^($B10880/20),ABS($B10880)))</f>
        <v>10.8836608475225</v>
      </c>
      <c r="D10880" s="32" t="n">
        <f aca="false">IF($A10880="","",$A10880^2)</f>
        <v>2888937.59765625</v>
      </c>
      <c r="E10880" s="32" t="n">
        <f aca="false">IF($A10880="","",IF($C10880&lt;=0,"",1/$C10880^2))</f>
        <v>0.00844209043156003</v>
      </c>
      <c r="F10880" s="33" t="n">
        <f aca="false">IF(OR(ROW()-設定!$B$30&lt;2,ROW()+設定!$B$30&gt;13701,N($A10880)&lt;=0,N(INDEX($A$2:$A$13701,MIN(13700,MAX(1,ROW()-1+設定!$B$30))))&lt;=0,$A10880&lt;設定!$B$28,$A10880&gt;設定!$B$29),0,IF(AND($C10880&gt;=MAX(INDEX($C$1:$C$13701,MAX(1,ROW()-設定!$B$24)):INDEX($C$1:$C$13701,MAX(1,ROW()-1))),$C10880&gt;MAX(INDEX($C$1:$C$13701,MIN(13701,ROW()+1)):INDEX($C$1:$C$13701,MIN(13701,ROW()+設定!$B$24))),$C10880&gt;=設定!$B$32,$C10880&gt;=MAX(MIN(INDEX($C$1:$C$13701,MAX(1,ROW()-設定!$B$26)):INDEX($C$1:$C$13701,MAX(1,ROW()-1))),MIN(INDEX($C$1:$C$13701,MIN(13701,ROW()+1)):INDEX($C$1:$C$13701,MIN(13701,ROW()+設定!$B$26))))*10^(設定!$B$27/20)),1,0))</f>
        <v>0</v>
      </c>
      <c r="G10880" s="33" t="n">
        <f aca="false">$G10879+IF($F10880=1,1,0)</f>
        <v>5</v>
      </c>
      <c r="H10880" s="0" t="str">
        <f aca="false">IF($F10880=1,$G10880,"")</f>
        <v/>
      </c>
    </row>
    <row r="10881" customFormat="false" ht="15" hidden="false" customHeight="false" outlineLevel="0" collapsed="false">
      <c r="A10881" s="30" t="n">
        <v>1699.84375</v>
      </c>
      <c r="B10881" s="31" t="n">
        <v>20.5283</v>
      </c>
      <c r="C10881" s="32" t="n">
        <f aca="false">IF($A10881="","",IF(設定!$B$21="dB",10^($B10881/20),ABS($B10881)))</f>
        <v>10.6271056949134</v>
      </c>
      <c r="D10881" s="32" t="n">
        <f aca="false">IF($A10881="","",$A10881^2)</f>
        <v>2889468.77441406</v>
      </c>
      <c r="E10881" s="32" t="n">
        <f aca="false">IF($A10881="","",IF($C10881&lt;=0,"",1/$C10881^2))</f>
        <v>0.00885462146832031</v>
      </c>
      <c r="F10881" s="33" t="n">
        <f aca="false">IF(OR(ROW()-設定!$B$30&lt;2,ROW()+設定!$B$30&gt;13701,N($A10881)&lt;=0,N(INDEX($A$2:$A$13701,MIN(13700,MAX(1,ROW()-1+設定!$B$30))))&lt;=0,$A10881&lt;設定!$B$28,$A10881&gt;設定!$B$29),0,IF(AND($C10881&gt;=MAX(INDEX($C$1:$C$13701,MAX(1,ROW()-設定!$B$24)):INDEX($C$1:$C$13701,MAX(1,ROW()-1))),$C10881&gt;MAX(INDEX($C$1:$C$13701,MIN(13701,ROW()+1)):INDEX($C$1:$C$13701,MIN(13701,ROW()+設定!$B$24))),$C10881&gt;=設定!$B$32,$C10881&gt;=MAX(MIN(INDEX($C$1:$C$13701,MAX(1,ROW()-設定!$B$26)):INDEX($C$1:$C$13701,MAX(1,ROW()-1))),MIN(INDEX($C$1:$C$13701,MIN(13701,ROW()+1)):INDEX($C$1:$C$13701,MIN(13701,ROW()+設定!$B$26))))*10^(設定!$B$27/20)),1,0))</f>
        <v>0</v>
      </c>
      <c r="G10881" s="33" t="n">
        <f aca="false">$G10880+IF($F10881=1,1,0)</f>
        <v>5</v>
      </c>
      <c r="H10881" s="0" t="str">
        <f aca="false">IF($F10881=1,$G10881,"")</f>
        <v/>
      </c>
    </row>
    <row r="10882" customFormat="false" ht="15" hidden="false" customHeight="false" outlineLevel="0" collapsed="false">
      <c r="A10882" s="30" t="n">
        <v>1700</v>
      </c>
      <c r="B10882" s="31" t="n">
        <v>20.5633</v>
      </c>
      <c r="C10882" s="32" t="n">
        <f aca="false">IF($A10882="","",IF(設定!$B$21="dB",10^($B10882/20),ABS($B10882)))</f>
        <v>10.6700142639276</v>
      </c>
      <c r="D10882" s="32" t="n">
        <f aca="false">IF($A10882="","",$A10882^2)</f>
        <v>2890000</v>
      </c>
      <c r="E10882" s="32" t="n">
        <f aca="false">IF($A10882="","",IF($C10882&lt;=0,"",1/$C10882^2))</f>
        <v>0.00878354842562776</v>
      </c>
      <c r="F10882" s="33" t="n">
        <f aca="false">IF(OR(ROW()-設定!$B$30&lt;2,ROW()+設定!$B$30&gt;13701,N($A10882)&lt;=0,N(INDEX($A$2:$A$13701,MIN(13700,MAX(1,ROW()-1+設定!$B$30))))&lt;=0,$A10882&lt;設定!$B$28,$A10882&gt;設定!$B$29),0,IF(AND($C10882&gt;=MAX(INDEX($C$1:$C$13701,MAX(1,ROW()-設定!$B$24)):INDEX($C$1:$C$13701,MAX(1,ROW()-1))),$C10882&gt;MAX(INDEX($C$1:$C$13701,MIN(13701,ROW()+1)):INDEX($C$1:$C$13701,MIN(13701,ROW()+設定!$B$24))),$C10882&gt;=設定!$B$32,$C10882&gt;=MAX(MIN(INDEX($C$1:$C$13701,MAX(1,ROW()-設定!$B$26)):INDEX($C$1:$C$13701,MAX(1,ROW()-1))),MIN(INDEX($C$1:$C$13701,MIN(13701,ROW()+1)):INDEX($C$1:$C$13701,MIN(13701,ROW()+設定!$B$26))))*10^(設定!$B$27/20)),1,0))</f>
        <v>0</v>
      </c>
      <c r="G10882" s="33" t="n">
        <f aca="false">$G10881+IF($F10882=1,1,0)</f>
        <v>5</v>
      </c>
      <c r="H10882" s="0" t="str">
        <f aca="false">IF($F10882=1,$G10882,"")</f>
        <v/>
      </c>
    </row>
    <row r="10883" customFormat="false" ht="15" hidden="false" customHeight="false" outlineLevel="0" collapsed="false">
      <c r="A10883" s="30" t="n">
        <v>1700.15625</v>
      </c>
      <c r="B10883" s="31" t="n">
        <v>20.7939</v>
      </c>
      <c r="C10883" s="32" t="n">
        <f aca="false">IF($A10883="","",IF(設定!$B$21="dB",10^($B10883/20),ABS($B10883)))</f>
        <v>10.9570842249988</v>
      </c>
      <c r="D10883" s="32" t="n">
        <f aca="false">IF($A10883="","",$A10883^2)</f>
        <v>2890531.27441406</v>
      </c>
      <c r="E10883" s="32" t="n">
        <f aca="false">IF($A10883="","",IF($C10883&lt;=0,"",1/$C10883^2))</f>
        <v>0.00832932868138559</v>
      </c>
      <c r="F10883" s="33" t="n">
        <f aca="false">IF(OR(ROW()-設定!$B$30&lt;2,ROW()+設定!$B$30&gt;13701,N($A10883)&lt;=0,N(INDEX($A$2:$A$13701,MIN(13700,MAX(1,ROW()-1+設定!$B$30))))&lt;=0,$A10883&lt;設定!$B$28,$A10883&gt;設定!$B$29),0,IF(AND($C10883&gt;=MAX(INDEX($C$1:$C$13701,MAX(1,ROW()-設定!$B$24)):INDEX($C$1:$C$13701,MAX(1,ROW()-1))),$C10883&gt;MAX(INDEX($C$1:$C$13701,MIN(13701,ROW()+1)):INDEX($C$1:$C$13701,MIN(13701,ROW()+設定!$B$24))),$C10883&gt;=設定!$B$32,$C10883&gt;=MAX(MIN(INDEX($C$1:$C$13701,MAX(1,ROW()-設定!$B$26)):INDEX($C$1:$C$13701,MAX(1,ROW()-1))),MIN(INDEX($C$1:$C$13701,MIN(13701,ROW()+1)):INDEX($C$1:$C$13701,MIN(13701,ROW()+設定!$B$26))))*10^(設定!$B$27/20)),1,0))</f>
        <v>0</v>
      </c>
      <c r="G10883" s="33" t="n">
        <f aca="false">$G10882+IF($F10883=1,1,0)</f>
        <v>5</v>
      </c>
      <c r="H10883" s="0" t="str">
        <f aca="false">IF($F10883=1,$G10883,"")</f>
        <v/>
      </c>
    </row>
    <row r="10884" customFormat="false" ht="15" hidden="false" customHeight="false" outlineLevel="0" collapsed="false">
      <c r="A10884" s="30" t="n">
        <v>1700.3125</v>
      </c>
      <c r="B10884" s="31" t="n">
        <v>20.7307</v>
      </c>
      <c r="C10884" s="32" t="n">
        <f aca="false">IF($A10884="","",IF(設定!$B$21="dB",10^($B10884/20),ABS($B10884)))</f>
        <v>10.8776479758394</v>
      </c>
      <c r="D10884" s="32" t="n">
        <f aca="false">IF($A10884="","",$A10884^2)</f>
        <v>2891062.59765625</v>
      </c>
      <c r="E10884" s="32" t="n">
        <f aca="false">IF($A10884="","",IF($C10884&lt;=0,"",1/$C10884^2))</f>
        <v>0.00845142613286797</v>
      </c>
      <c r="F10884" s="33" t="n">
        <f aca="false">IF(OR(ROW()-設定!$B$30&lt;2,ROW()+設定!$B$30&gt;13701,N($A10884)&lt;=0,N(INDEX($A$2:$A$13701,MIN(13700,MAX(1,ROW()-1+設定!$B$30))))&lt;=0,$A10884&lt;設定!$B$28,$A10884&gt;設定!$B$29),0,IF(AND($C10884&gt;=MAX(INDEX($C$1:$C$13701,MAX(1,ROW()-設定!$B$24)):INDEX($C$1:$C$13701,MAX(1,ROW()-1))),$C10884&gt;MAX(INDEX($C$1:$C$13701,MIN(13701,ROW()+1)):INDEX($C$1:$C$13701,MIN(13701,ROW()+設定!$B$24))),$C10884&gt;=設定!$B$32,$C10884&gt;=MAX(MIN(INDEX($C$1:$C$13701,MAX(1,ROW()-設定!$B$26)):INDEX($C$1:$C$13701,MAX(1,ROW()-1))),MIN(INDEX($C$1:$C$13701,MIN(13701,ROW()+1)):INDEX($C$1:$C$13701,MIN(13701,ROW()+設定!$B$26))))*10^(設定!$B$27/20)),1,0))</f>
        <v>0</v>
      </c>
      <c r="G10884" s="33" t="n">
        <f aca="false">$G10883+IF($F10884=1,1,0)</f>
        <v>5</v>
      </c>
      <c r="H10884" s="0" t="str">
        <f aca="false">IF($F10884=1,$G10884,"")</f>
        <v/>
      </c>
    </row>
    <row r="10885" customFormat="false" ht="15" hidden="false" customHeight="false" outlineLevel="0" collapsed="false">
      <c r="A10885" s="30" t="n">
        <v>1700.46875</v>
      </c>
      <c r="B10885" s="31" t="n">
        <v>20.9568</v>
      </c>
      <c r="C10885" s="32" t="n">
        <f aca="false">IF($A10885="","",IF(設定!$B$21="dB",10^($B10885/20),ABS($B10885)))</f>
        <v>11.1645185593995</v>
      </c>
      <c r="D10885" s="32" t="n">
        <f aca="false">IF($A10885="","",$A10885^2)</f>
        <v>2891593.96972656</v>
      </c>
      <c r="E10885" s="32" t="n">
        <f aca="false">IF($A10885="","",IF($C10885&lt;=0,"",1/$C10885^2))</f>
        <v>0.00802268979289011</v>
      </c>
      <c r="F10885" s="33" t="n">
        <f aca="false">IF(OR(ROW()-設定!$B$30&lt;2,ROW()+設定!$B$30&gt;13701,N($A10885)&lt;=0,N(INDEX($A$2:$A$13701,MIN(13700,MAX(1,ROW()-1+設定!$B$30))))&lt;=0,$A10885&lt;設定!$B$28,$A10885&gt;設定!$B$29),0,IF(AND($C10885&gt;=MAX(INDEX($C$1:$C$13701,MAX(1,ROW()-設定!$B$24)):INDEX($C$1:$C$13701,MAX(1,ROW()-1))),$C10885&gt;MAX(INDEX($C$1:$C$13701,MIN(13701,ROW()+1)):INDEX($C$1:$C$13701,MIN(13701,ROW()+設定!$B$24))),$C10885&gt;=設定!$B$32,$C10885&gt;=MAX(MIN(INDEX($C$1:$C$13701,MAX(1,ROW()-設定!$B$26)):INDEX($C$1:$C$13701,MAX(1,ROW()-1))),MIN(INDEX($C$1:$C$13701,MIN(13701,ROW()+1)):INDEX($C$1:$C$13701,MIN(13701,ROW()+設定!$B$26))))*10^(設定!$B$27/20)),1,0))</f>
        <v>0</v>
      </c>
      <c r="G10885" s="33" t="n">
        <f aca="false">$G10884+IF($F10885=1,1,0)</f>
        <v>5</v>
      </c>
      <c r="H10885" s="0" t="str">
        <f aca="false">IF($F10885=1,$G10885,"")</f>
        <v/>
      </c>
    </row>
    <row r="10886" customFormat="false" ht="15" hidden="false" customHeight="false" outlineLevel="0" collapsed="false">
      <c r="A10886" s="30" t="n">
        <v>1700.625</v>
      </c>
      <c r="B10886" s="31" t="n">
        <v>20.9731</v>
      </c>
      <c r="C10886" s="32" t="n">
        <f aca="false">IF($A10886="","",IF(設定!$B$21="dB",10^($B10886/20),ABS($B10886)))</f>
        <v>11.1854896424986</v>
      </c>
      <c r="D10886" s="32" t="n">
        <f aca="false">IF($A10886="","",$A10886^2)</f>
        <v>2892125.390625</v>
      </c>
      <c r="E10886" s="32" t="n">
        <f aca="false">IF($A10886="","",IF($C10886&lt;=0,"",1/$C10886^2))</f>
        <v>0.00799263535927236</v>
      </c>
      <c r="F10886" s="33" t="n">
        <f aca="false">IF(OR(ROW()-設定!$B$30&lt;2,ROW()+設定!$B$30&gt;13701,N($A10886)&lt;=0,N(INDEX($A$2:$A$13701,MIN(13700,MAX(1,ROW()-1+設定!$B$30))))&lt;=0,$A10886&lt;設定!$B$28,$A10886&gt;設定!$B$29),0,IF(AND($C10886&gt;=MAX(INDEX($C$1:$C$13701,MAX(1,ROW()-設定!$B$24)):INDEX($C$1:$C$13701,MAX(1,ROW()-1))),$C10886&gt;MAX(INDEX($C$1:$C$13701,MIN(13701,ROW()+1)):INDEX($C$1:$C$13701,MIN(13701,ROW()+設定!$B$24))),$C10886&gt;=設定!$B$32,$C10886&gt;=MAX(MIN(INDEX($C$1:$C$13701,MAX(1,ROW()-設定!$B$26)):INDEX($C$1:$C$13701,MAX(1,ROW()-1))),MIN(INDEX($C$1:$C$13701,MIN(13701,ROW()+1)):INDEX($C$1:$C$13701,MIN(13701,ROW()+設定!$B$26))))*10^(設定!$B$27/20)),1,0))</f>
        <v>0</v>
      </c>
      <c r="G10886" s="33" t="n">
        <f aca="false">$G10885+IF($F10886=1,1,0)</f>
        <v>5</v>
      </c>
      <c r="H10886" s="0" t="str">
        <f aca="false">IF($F10886=1,$G10886,"")</f>
        <v/>
      </c>
    </row>
    <row r="10887" customFormat="false" ht="15" hidden="false" customHeight="false" outlineLevel="0" collapsed="false">
      <c r="A10887" s="30" t="n">
        <v>1700.78125</v>
      </c>
      <c r="B10887" s="31" t="n">
        <v>20.9121</v>
      </c>
      <c r="C10887" s="32" t="n">
        <f aca="false">IF($A10887="","",IF(設定!$B$21="dB",10^($B10887/20),ABS($B10887)))</f>
        <v>11.1072104349384</v>
      </c>
      <c r="D10887" s="32" t="n">
        <f aca="false">IF($A10887="","",$A10887^2)</f>
        <v>2892656.86035156</v>
      </c>
      <c r="E10887" s="32" t="n">
        <f aca="false">IF($A10887="","",IF($C10887&lt;=0,"",1/$C10887^2))</f>
        <v>0.00810569018208477</v>
      </c>
      <c r="F10887" s="33" t="n">
        <f aca="false">IF(OR(ROW()-設定!$B$30&lt;2,ROW()+設定!$B$30&gt;13701,N($A10887)&lt;=0,N(INDEX($A$2:$A$13701,MIN(13700,MAX(1,ROW()-1+設定!$B$30))))&lt;=0,$A10887&lt;設定!$B$28,$A10887&gt;設定!$B$29),0,IF(AND($C10887&gt;=MAX(INDEX($C$1:$C$13701,MAX(1,ROW()-設定!$B$24)):INDEX($C$1:$C$13701,MAX(1,ROW()-1))),$C10887&gt;MAX(INDEX($C$1:$C$13701,MIN(13701,ROW()+1)):INDEX($C$1:$C$13701,MIN(13701,ROW()+設定!$B$24))),$C10887&gt;=設定!$B$32,$C10887&gt;=MAX(MIN(INDEX($C$1:$C$13701,MAX(1,ROW()-設定!$B$26)):INDEX($C$1:$C$13701,MAX(1,ROW()-1))),MIN(INDEX($C$1:$C$13701,MIN(13701,ROW()+1)):INDEX($C$1:$C$13701,MIN(13701,ROW()+設定!$B$26))))*10^(設定!$B$27/20)),1,0))</f>
        <v>0</v>
      </c>
      <c r="G10887" s="33" t="n">
        <f aca="false">$G10886+IF($F10887=1,1,0)</f>
        <v>5</v>
      </c>
      <c r="H10887" s="0" t="str">
        <f aca="false">IF($F10887=1,$G10887,"")</f>
        <v/>
      </c>
    </row>
    <row r="10888" customFormat="false" ht="15" hidden="false" customHeight="false" outlineLevel="0" collapsed="false">
      <c r="A10888" s="30" t="n">
        <v>1700.9375</v>
      </c>
      <c r="B10888" s="31" t="n">
        <v>20.9039</v>
      </c>
      <c r="C10888" s="32" t="n">
        <f aca="false">IF($A10888="","",IF(設定!$B$21="dB",10^($B10888/20),ABS($B10888)))</f>
        <v>11.0967295111861</v>
      </c>
      <c r="D10888" s="32" t="n">
        <f aca="false">IF($A10888="","",$A10888^2)</f>
        <v>2893188.37890625</v>
      </c>
      <c r="E10888" s="32" t="n">
        <f aca="false">IF($A10888="","",IF($C10888&lt;=0,"",1/$C10888^2))</f>
        <v>0.00812100915349318</v>
      </c>
      <c r="F10888" s="33" t="n">
        <f aca="false">IF(OR(ROW()-設定!$B$30&lt;2,ROW()+設定!$B$30&gt;13701,N($A10888)&lt;=0,N(INDEX($A$2:$A$13701,MIN(13700,MAX(1,ROW()-1+設定!$B$30))))&lt;=0,$A10888&lt;設定!$B$28,$A10888&gt;設定!$B$29),0,IF(AND($C10888&gt;=MAX(INDEX($C$1:$C$13701,MAX(1,ROW()-設定!$B$24)):INDEX($C$1:$C$13701,MAX(1,ROW()-1))),$C10888&gt;MAX(INDEX($C$1:$C$13701,MIN(13701,ROW()+1)):INDEX($C$1:$C$13701,MIN(13701,ROW()+設定!$B$24))),$C10888&gt;=設定!$B$32,$C10888&gt;=MAX(MIN(INDEX($C$1:$C$13701,MAX(1,ROW()-設定!$B$26)):INDEX($C$1:$C$13701,MAX(1,ROW()-1))),MIN(INDEX($C$1:$C$13701,MIN(13701,ROW()+1)):INDEX($C$1:$C$13701,MIN(13701,ROW()+設定!$B$26))))*10^(設定!$B$27/20)),1,0))</f>
        <v>0</v>
      </c>
      <c r="G10888" s="33" t="n">
        <f aca="false">$G10887+IF($F10888=1,1,0)</f>
        <v>5</v>
      </c>
      <c r="H10888" s="0" t="str">
        <f aca="false">IF($F10888=1,$G10888,"")</f>
        <v/>
      </c>
    </row>
    <row r="10889" customFormat="false" ht="15" hidden="false" customHeight="false" outlineLevel="0" collapsed="false">
      <c r="A10889" s="30" t="n">
        <v>1701.09375</v>
      </c>
      <c r="B10889" s="31" t="n">
        <v>20.9957</v>
      </c>
      <c r="C10889" s="32" t="n">
        <f aca="false">IF($A10889="","",IF(設定!$B$21="dB",10^($B10889/20),ABS($B10889)))</f>
        <v>11.2146313003366</v>
      </c>
      <c r="D10889" s="32" t="n">
        <f aca="false">IF($A10889="","",$A10889^2)</f>
        <v>2893719.94628906</v>
      </c>
      <c r="E10889" s="32" t="n">
        <f aca="false">IF($A10889="","",IF($C10889&lt;=0,"",1/$C10889^2))</f>
        <v>0.00795115097792577</v>
      </c>
      <c r="F10889" s="33" t="n">
        <f aca="false">IF(OR(ROW()-設定!$B$30&lt;2,ROW()+設定!$B$30&gt;13701,N($A10889)&lt;=0,N(INDEX($A$2:$A$13701,MIN(13700,MAX(1,ROW()-1+設定!$B$30))))&lt;=0,$A10889&lt;設定!$B$28,$A10889&gt;設定!$B$29),0,IF(AND($C10889&gt;=MAX(INDEX($C$1:$C$13701,MAX(1,ROW()-設定!$B$24)):INDEX($C$1:$C$13701,MAX(1,ROW()-1))),$C10889&gt;MAX(INDEX($C$1:$C$13701,MIN(13701,ROW()+1)):INDEX($C$1:$C$13701,MIN(13701,ROW()+設定!$B$24))),$C10889&gt;=設定!$B$32,$C10889&gt;=MAX(MIN(INDEX($C$1:$C$13701,MAX(1,ROW()-設定!$B$26)):INDEX($C$1:$C$13701,MAX(1,ROW()-1))),MIN(INDEX($C$1:$C$13701,MIN(13701,ROW()+1)):INDEX($C$1:$C$13701,MIN(13701,ROW()+設定!$B$26))))*10^(設定!$B$27/20)),1,0))</f>
        <v>0</v>
      </c>
      <c r="G10889" s="33" t="n">
        <f aca="false">$G10888+IF($F10889=1,1,0)</f>
        <v>5</v>
      </c>
      <c r="H10889" s="0" t="str">
        <f aca="false">IF($F10889=1,$G10889,"")</f>
        <v/>
      </c>
    </row>
    <row r="10890" customFormat="false" ht="15" hidden="false" customHeight="false" outlineLevel="0" collapsed="false">
      <c r="A10890" s="30" t="n">
        <v>1701.25</v>
      </c>
      <c r="B10890" s="31" t="n">
        <v>20.8179</v>
      </c>
      <c r="C10890" s="32" t="n">
        <f aca="false">IF($A10890="","",IF(設定!$B$21="dB",10^($B10890/20),ABS($B10890)))</f>
        <v>10.9874016333165</v>
      </c>
      <c r="D10890" s="32" t="n">
        <f aca="false">IF($A10890="","",$A10890^2)</f>
        <v>2894251.5625</v>
      </c>
      <c r="E10890" s="32" t="n">
        <f aca="false">IF($A10890="","",IF($C10890&lt;=0,"",1/$C10890^2))</f>
        <v>0.00828342606049695</v>
      </c>
      <c r="F10890" s="33" t="n">
        <f aca="false">IF(OR(ROW()-設定!$B$30&lt;2,ROW()+設定!$B$30&gt;13701,N($A10890)&lt;=0,N(INDEX($A$2:$A$13701,MIN(13700,MAX(1,ROW()-1+設定!$B$30))))&lt;=0,$A10890&lt;設定!$B$28,$A10890&gt;設定!$B$29),0,IF(AND($C10890&gt;=MAX(INDEX($C$1:$C$13701,MAX(1,ROW()-設定!$B$24)):INDEX($C$1:$C$13701,MAX(1,ROW()-1))),$C10890&gt;MAX(INDEX($C$1:$C$13701,MIN(13701,ROW()+1)):INDEX($C$1:$C$13701,MIN(13701,ROW()+設定!$B$24))),$C10890&gt;=設定!$B$32,$C10890&gt;=MAX(MIN(INDEX($C$1:$C$13701,MAX(1,ROW()-設定!$B$26)):INDEX($C$1:$C$13701,MAX(1,ROW()-1))),MIN(INDEX($C$1:$C$13701,MIN(13701,ROW()+1)):INDEX($C$1:$C$13701,MIN(13701,ROW()+設定!$B$26))))*10^(設定!$B$27/20)),1,0))</f>
        <v>0</v>
      </c>
      <c r="G10890" s="33" t="n">
        <f aca="false">$G10889+IF($F10890=1,1,0)</f>
        <v>5</v>
      </c>
      <c r="H10890" s="0" t="str">
        <f aca="false">IF($F10890=1,$G10890,"")</f>
        <v/>
      </c>
    </row>
    <row r="10891" customFormat="false" ht="15" hidden="false" customHeight="false" outlineLevel="0" collapsed="false">
      <c r="A10891" s="30" t="n">
        <v>1701.40625</v>
      </c>
      <c r="B10891" s="31" t="n">
        <v>21.0131</v>
      </c>
      <c r="C10891" s="32" t="n">
        <f aca="false">IF($A10891="","",IF(設定!$B$21="dB",10^($B10891/20),ABS($B10891)))</f>
        <v>11.2371195168495</v>
      </c>
      <c r="D10891" s="32" t="n">
        <f aca="false">IF($A10891="","",$A10891^2)</f>
        <v>2894783.22753906</v>
      </c>
      <c r="E10891" s="32" t="n">
        <f aca="false">IF($A10891="","",IF($C10891&lt;=0,"",1/$C10891^2))</f>
        <v>0.00791935843784653</v>
      </c>
      <c r="F10891" s="33" t="n">
        <f aca="false">IF(OR(ROW()-設定!$B$30&lt;2,ROW()+設定!$B$30&gt;13701,N($A10891)&lt;=0,N(INDEX($A$2:$A$13701,MIN(13700,MAX(1,ROW()-1+設定!$B$30))))&lt;=0,$A10891&lt;設定!$B$28,$A10891&gt;設定!$B$29),0,IF(AND($C10891&gt;=MAX(INDEX($C$1:$C$13701,MAX(1,ROW()-設定!$B$24)):INDEX($C$1:$C$13701,MAX(1,ROW()-1))),$C10891&gt;MAX(INDEX($C$1:$C$13701,MIN(13701,ROW()+1)):INDEX($C$1:$C$13701,MIN(13701,ROW()+設定!$B$24))),$C10891&gt;=設定!$B$32,$C10891&gt;=MAX(MIN(INDEX($C$1:$C$13701,MAX(1,ROW()-設定!$B$26)):INDEX($C$1:$C$13701,MAX(1,ROW()-1))),MIN(INDEX($C$1:$C$13701,MIN(13701,ROW()+1)):INDEX($C$1:$C$13701,MIN(13701,ROW()+設定!$B$26))))*10^(設定!$B$27/20)),1,0))</f>
        <v>0</v>
      </c>
      <c r="G10891" s="33" t="n">
        <f aca="false">$G10890+IF($F10891=1,1,0)</f>
        <v>5</v>
      </c>
      <c r="H10891" s="0" t="str">
        <f aca="false">IF($F10891=1,$G10891,"")</f>
        <v/>
      </c>
    </row>
    <row r="10892" customFormat="false" ht="15" hidden="false" customHeight="false" outlineLevel="0" collapsed="false">
      <c r="A10892" s="30" t="n">
        <v>1701.5625</v>
      </c>
      <c r="B10892" s="31" t="n">
        <v>21.0501</v>
      </c>
      <c r="C10892" s="32" t="n">
        <f aca="false">IF($A10892="","",IF(設定!$B$21="dB",10^($B10892/20),ABS($B10892)))</f>
        <v>11.2850892989217</v>
      </c>
      <c r="D10892" s="32" t="n">
        <f aca="false">IF($A10892="","",$A10892^2)</f>
        <v>2895314.94140625</v>
      </c>
      <c r="E10892" s="32" t="n">
        <f aca="false">IF($A10892="","",IF($C10892&lt;=0,"",1/$C10892^2))</f>
        <v>0.00785217554099565</v>
      </c>
      <c r="F10892" s="33" t="n">
        <f aca="false">IF(OR(ROW()-設定!$B$30&lt;2,ROW()+設定!$B$30&gt;13701,N($A10892)&lt;=0,N(INDEX($A$2:$A$13701,MIN(13700,MAX(1,ROW()-1+設定!$B$30))))&lt;=0,$A10892&lt;設定!$B$28,$A10892&gt;設定!$B$29),0,IF(AND($C10892&gt;=MAX(INDEX($C$1:$C$13701,MAX(1,ROW()-設定!$B$24)):INDEX($C$1:$C$13701,MAX(1,ROW()-1))),$C10892&gt;MAX(INDEX($C$1:$C$13701,MIN(13701,ROW()+1)):INDEX($C$1:$C$13701,MIN(13701,ROW()+設定!$B$24))),$C10892&gt;=設定!$B$32,$C10892&gt;=MAX(MIN(INDEX($C$1:$C$13701,MAX(1,ROW()-設定!$B$26)):INDEX($C$1:$C$13701,MAX(1,ROW()-1))),MIN(INDEX($C$1:$C$13701,MIN(13701,ROW()+1)):INDEX($C$1:$C$13701,MIN(13701,ROW()+設定!$B$26))))*10^(設定!$B$27/20)),1,0))</f>
        <v>0</v>
      </c>
      <c r="G10892" s="33" t="n">
        <f aca="false">$G10891+IF($F10892=1,1,0)</f>
        <v>5</v>
      </c>
      <c r="H10892" s="0" t="str">
        <f aca="false">IF($F10892=1,$G10892,"")</f>
        <v/>
      </c>
    </row>
    <row r="10893" customFormat="false" ht="15" hidden="false" customHeight="false" outlineLevel="0" collapsed="false">
      <c r="A10893" s="30" t="n">
        <v>1701.71875</v>
      </c>
      <c r="B10893" s="31" t="n">
        <v>21.0251</v>
      </c>
      <c r="C10893" s="32" t="n">
        <f aca="false">IF($A10893="","",IF(設定!$B$21="dB",10^($B10893/20),ABS($B10893)))</f>
        <v>11.2526549001737</v>
      </c>
      <c r="D10893" s="32" t="n">
        <f aca="false">IF($A10893="","",$A10893^2)</f>
        <v>2895846.70410156</v>
      </c>
      <c r="E10893" s="32" t="n">
        <f aca="false">IF($A10893="","",IF($C10893&lt;=0,"",1/$C10893^2))</f>
        <v>0.00789750664509453</v>
      </c>
      <c r="F10893" s="33" t="n">
        <f aca="false">IF(OR(ROW()-設定!$B$30&lt;2,ROW()+設定!$B$30&gt;13701,N($A10893)&lt;=0,N(INDEX($A$2:$A$13701,MIN(13700,MAX(1,ROW()-1+設定!$B$30))))&lt;=0,$A10893&lt;設定!$B$28,$A10893&gt;設定!$B$29),0,IF(AND($C10893&gt;=MAX(INDEX($C$1:$C$13701,MAX(1,ROW()-設定!$B$24)):INDEX($C$1:$C$13701,MAX(1,ROW()-1))),$C10893&gt;MAX(INDEX($C$1:$C$13701,MIN(13701,ROW()+1)):INDEX($C$1:$C$13701,MIN(13701,ROW()+設定!$B$24))),$C10893&gt;=設定!$B$32,$C10893&gt;=MAX(MIN(INDEX($C$1:$C$13701,MAX(1,ROW()-設定!$B$26)):INDEX($C$1:$C$13701,MAX(1,ROW()-1))),MIN(INDEX($C$1:$C$13701,MIN(13701,ROW()+1)):INDEX($C$1:$C$13701,MIN(13701,ROW()+設定!$B$26))))*10^(設定!$B$27/20)),1,0))</f>
        <v>0</v>
      </c>
      <c r="G10893" s="33" t="n">
        <f aca="false">$G10892+IF($F10893=1,1,0)</f>
        <v>5</v>
      </c>
      <c r="H10893" s="0" t="str">
        <f aca="false">IF($F10893=1,$G10893,"")</f>
        <v/>
      </c>
    </row>
    <row r="10894" customFormat="false" ht="15" hidden="false" customHeight="false" outlineLevel="0" collapsed="false">
      <c r="A10894" s="30" t="n">
        <v>1701.875</v>
      </c>
      <c r="B10894" s="31" t="n">
        <v>21.1402</v>
      </c>
      <c r="C10894" s="32" t="n">
        <f aca="false">IF($A10894="","",IF(設定!$B$21="dB",10^($B10894/20),ABS($B10894)))</f>
        <v>11.4027604308508</v>
      </c>
      <c r="D10894" s="32" t="n">
        <f aca="false">IF($A10894="","",$A10894^2)</f>
        <v>2896378.515625</v>
      </c>
      <c r="E10894" s="32" t="n">
        <f aca="false">IF($A10894="","",IF($C10894&lt;=0,"",1/$C10894^2))</f>
        <v>0.0076909502133644</v>
      </c>
      <c r="F10894" s="33" t="n">
        <f aca="false">IF(OR(ROW()-設定!$B$30&lt;2,ROW()+設定!$B$30&gt;13701,N($A10894)&lt;=0,N(INDEX($A$2:$A$13701,MIN(13700,MAX(1,ROW()-1+設定!$B$30))))&lt;=0,$A10894&lt;設定!$B$28,$A10894&gt;設定!$B$29),0,IF(AND($C10894&gt;=MAX(INDEX($C$1:$C$13701,MAX(1,ROW()-設定!$B$24)):INDEX($C$1:$C$13701,MAX(1,ROW()-1))),$C10894&gt;MAX(INDEX($C$1:$C$13701,MIN(13701,ROW()+1)):INDEX($C$1:$C$13701,MIN(13701,ROW()+設定!$B$24))),$C10894&gt;=設定!$B$32,$C10894&gt;=MAX(MIN(INDEX($C$1:$C$13701,MAX(1,ROW()-設定!$B$26)):INDEX($C$1:$C$13701,MAX(1,ROW()-1))),MIN(INDEX($C$1:$C$13701,MIN(13701,ROW()+1)):INDEX($C$1:$C$13701,MIN(13701,ROW()+設定!$B$26))))*10^(設定!$B$27/20)),1,0))</f>
        <v>0</v>
      </c>
      <c r="G10894" s="33" t="n">
        <f aca="false">$G10893+IF($F10894=1,1,0)</f>
        <v>5</v>
      </c>
      <c r="H10894" s="0" t="str">
        <f aca="false">IF($F10894=1,$G10894,"")</f>
        <v/>
      </c>
    </row>
    <row r="10895" customFormat="false" ht="15" hidden="false" customHeight="false" outlineLevel="0" collapsed="false">
      <c r="A10895" s="30" t="n">
        <v>1702.03125</v>
      </c>
      <c r="B10895" s="31" t="n">
        <v>21.0005</v>
      </c>
      <c r="C10895" s="32" t="n">
        <f aca="false">IF($A10895="","",IF(設定!$B$21="dB",10^($B10895/20),ABS($B10895)))</f>
        <v>11.2208304473518</v>
      </c>
      <c r="D10895" s="32" t="n">
        <f aca="false">IF($A10895="","",$A10895^2)</f>
        <v>2896910.37597656</v>
      </c>
      <c r="E10895" s="32" t="n">
        <f aca="false">IF($A10895="","",IF($C10895&lt;=0,"",1/$C10895^2))</f>
        <v>0.00794236789570778</v>
      </c>
      <c r="F10895" s="33" t="n">
        <f aca="false">IF(OR(ROW()-設定!$B$30&lt;2,ROW()+設定!$B$30&gt;13701,N($A10895)&lt;=0,N(INDEX($A$2:$A$13701,MIN(13700,MAX(1,ROW()-1+設定!$B$30))))&lt;=0,$A10895&lt;設定!$B$28,$A10895&gt;設定!$B$29),0,IF(AND($C10895&gt;=MAX(INDEX($C$1:$C$13701,MAX(1,ROW()-設定!$B$24)):INDEX($C$1:$C$13701,MAX(1,ROW()-1))),$C10895&gt;MAX(INDEX($C$1:$C$13701,MIN(13701,ROW()+1)):INDEX($C$1:$C$13701,MIN(13701,ROW()+設定!$B$24))),$C10895&gt;=設定!$B$32,$C10895&gt;=MAX(MIN(INDEX($C$1:$C$13701,MAX(1,ROW()-設定!$B$26)):INDEX($C$1:$C$13701,MAX(1,ROW()-1))),MIN(INDEX($C$1:$C$13701,MIN(13701,ROW()+1)):INDEX($C$1:$C$13701,MIN(13701,ROW()+設定!$B$26))))*10^(設定!$B$27/20)),1,0))</f>
        <v>0</v>
      </c>
      <c r="G10895" s="33" t="n">
        <f aca="false">$G10894+IF($F10895=1,1,0)</f>
        <v>5</v>
      </c>
      <c r="H10895" s="0" t="str">
        <f aca="false">IF($F10895=1,$G10895,"")</f>
        <v/>
      </c>
    </row>
    <row r="10896" customFormat="false" ht="15" hidden="false" customHeight="false" outlineLevel="0" collapsed="false">
      <c r="A10896" s="30" t="n">
        <v>1702.1875</v>
      </c>
      <c r="B10896" s="31" t="n">
        <v>21.2865</v>
      </c>
      <c r="C10896" s="32" t="n">
        <f aca="false">IF($A10896="","",IF(設定!$B$21="dB",10^($B10896/20),ABS($B10896)))</f>
        <v>11.5964484032784</v>
      </c>
      <c r="D10896" s="32" t="n">
        <f aca="false">IF($A10896="","",$A10896^2)</f>
        <v>2897442.28515625</v>
      </c>
      <c r="E10896" s="32" t="n">
        <f aca="false">IF($A10896="","",IF($C10896&lt;=0,"",1/$C10896^2))</f>
        <v>0.00743618181927259</v>
      </c>
      <c r="F10896" s="33" t="n">
        <f aca="false">IF(OR(ROW()-設定!$B$30&lt;2,ROW()+設定!$B$30&gt;13701,N($A10896)&lt;=0,N(INDEX($A$2:$A$13701,MIN(13700,MAX(1,ROW()-1+設定!$B$30))))&lt;=0,$A10896&lt;設定!$B$28,$A10896&gt;設定!$B$29),0,IF(AND($C10896&gt;=MAX(INDEX($C$1:$C$13701,MAX(1,ROW()-設定!$B$24)):INDEX($C$1:$C$13701,MAX(1,ROW()-1))),$C10896&gt;MAX(INDEX($C$1:$C$13701,MIN(13701,ROW()+1)):INDEX($C$1:$C$13701,MIN(13701,ROW()+設定!$B$24))),$C10896&gt;=設定!$B$32,$C10896&gt;=MAX(MIN(INDEX($C$1:$C$13701,MAX(1,ROW()-設定!$B$26)):INDEX($C$1:$C$13701,MAX(1,ROW()-1))),MIN(INDEX($C$1:$C$13701,MIN(13701,ROW()+1)):INDEX($C$1:$C$13701,MIN(13701,ROW()+設定!$B$26))))*10^(設定!$B$27/20)),1,0))</f>
        <v>0</v>
      </c>
      <c r="G10896" s="33" t="n">
        <f aca="false">$G10895+IF($F10896=1,1,0)</f>
        <v>5</v>
      </c>
      <c r="H10896" s="0" t="str">
        <f aca="false">IF($F10896=1,$G10896,"")</f>
        <v/>
      </c>
    </row>
    <row r="10897" customFormat="false" ht="15" hidden="false" customHeight="false" outlineLevel="0" collapsed="false">
      <c r="A10897" s="30" t="n">
        <v>1702.34375</v>
      </c>
      <c r="B10897" s="31" t="n">
        <v>21.366</v>
      </c>
      <c r="C10897" s="32" t="n">
        <f aca="false">IF($A10897="","",IF(設定!$B$21="dB",10^($B10897/20),ABS($B10897)))</f>
        <v>11.7030753166884</v>
      </c>
      <c r="D10897" s="32" t="n">
        <f aca="false">IF($A10897="","",$A10897^2)</f>
        <v>2897974.24316406</v>
      </c>
      <c r="E10897" s="32" t="n">
        <f aca="false">IF($A10897="","",IF($C10897&lt;=0,"",1/$C10897^2))</f>
        <v>0.00730129674945966</v>
      </c>
      <c r="F10897" s="33" t="n">
        <f aca="false">IF(OR(ROW()-設定!$B$30&lt;2,ROW()+設定!$B$30&gt;13701,N($A10897)&lt;=0,N(INDEX($A$2:$A$13701,MIN(13700,MAX(1,ROW()-1+設定!$B$30))))&lt;=0,$A10897&lt;設定!$B$28,$A10897&gt;設定!$B$29),0,IF(AND($C10897&gt;=MAX(INDEX($C$1:$C$13701,MAX(1,ROW()-設定!$B$24)):INDEX($C$1:$C$13701,MAX(1,ROW()-1))),$C10897&gt;MAX(INDEX($C$1:$C$13701,MIN(13701,ROW()+1)):INDEX($C$1:$C$13701,MIN(13701,ROW()+設定!$B$24))),$C10897&gt;=設定!$B$32,$C10897&gt;=MAX(MIN(INDEX($C$1:$C$13701,MAX(1,ROW()-設定!$B$26)):INDEX($C$1:$C$13701,MAX(1,ROW()-1))),MIN(INDEX($C$1:$C$13701,MIN(13701,ROW()+1)):INDEX($C$1:$C$13701,MIN(13701,ROW()+設定!$B$26))))*10^(設定!$B$27/20)),1,0))</f>
        <v>0</v>
      </c>
      <c r="G10897" s="33" t="n">
        <f aca="false">$G10896+IF($F10897=1,1,0)</f>
        <v>5</v>
      </c>
      <c r="H10897" s="0" t="str">
        <f aca="false">IF($F10897=1,$G10897,"")</f>
        <v/>
      </c>
    </row>
    <row r="10898" customFormat="false" ht="15" hidden="false" customHeight="false" outlineLevel="0" collapsed="false">
      <c r="A10898" s="30" t="n">
        <v>1702.5</v>
      </c>
      <c r="B10898" s="31" t="n">
        <v>21.1378</v>
      </c>
      <c r="C10898" s="32" t="n">
        <f aca="false">IF($A10898="","",IF(設定!$B$21="dB",10^($B10898/20),ABS($B10898)))</f>
        <v>11.3996101669534</v>
      </c>
      <c r="D10898" s="32" t="n">
        <f aca="false">IF($A10898="","",$A10898^2)</f>
        <v>2898506.25</v>
      </c>
      <c r="E10898" s="32" t="n">
        <f aca="false">IF($A10898="","",IF($C10898&lt;=0,"",1/$C10898^2))</f>
        <v>0.00769520156410277</v>
      </c>
      <c r="F10898" s="33" t="n">
        <f aca="false">IF(OR(ROW()-設定!$B$30&lt;2,ROW()+設定!$B$30&gt;13701,N($A10898)&lt;=0,N(INDEX($A$2:$A$13701,MIN(13700,MAX(1,ROW()-1+設定!$B$30))))&lt;=0,$A10898&lt;設定!$B$28,$A10898&gt;設定!$B$29),0,IF(AND($C10898&gt;=MAX(INDEX($C$1:$C$13701,MAX(1,ROW()-設定!$B$24)):INDEX($C$1:$C$13701,MAX(1,ROW()-1))),$C10898&gt;MAX(INDEX($C$1:$C$13701,MIN(13701,ROW()+1)):INDEX($C$1:$C$13701,MIN(13701,ROW()+設定!$B$24))),$C10898&gt;=設定!$B$32,$C10898&gt;=MAX(MIN(INDEX($C$1:$C$13701,MAX(1,ROW()-設定!$B$26)):INDEX($C$1:$C$13701,MAX(1,ROW()-1))),MIN(INDEX($C$1:$C$13701,MIN(13701,ROW()+1)):INDEX($C$1:$C$13701,MIN(13701,ROW()+設定!$B$26))))*10^(設定!$B$27/20)),1,0))</f>
        <v>0</v>
      </c>
      <c r="G10898" s="33" t="n">
        <f aca="false">$G10897+IF($F10898=1,1,0)</f>
        <v>5</v>
      </c>
      <c r="H10898" s="0" t="str">
        <f aca="false">IF($F10898=1,$G10898,"")</f>
        <v/>
      </c>
    </row>
    <row r="10899" customFormat="false" ht="15" hidden="false" customHeight="false" outlineLevel="0" collapsed="false">
      <c r="A10899" s="30" t="n">
        <v>1702.65625</v>
      </c>
      <c r="B10899" s="31" t="n">
        <v>21.3287</v>
      </c>
      <c r="C10899" s="32" t="n">
        <f aca="false">IF($A10899="","",IF(設定!$B$21="dB",10^($B10899/20),ABS($B10899)))</f>
        <v>11.6529263073133</v>
      </c>
      <c r="D10899" s="32" t="n">
        <f aca="false">IF($A10899="","",$A10899^2)</f>
        <v>2899038.30566406</v>
      </c>
      <c r="E10899" s="32" t="n">
        <f aca="false">IF($A10899="","",IF($C10899&lt;=0,"",1/$C10899^2))</f>
        <v>0.00736427503814316</v>
      </c>
      <c r="F10899" s="33" t="n">
        <f aca="false">IF(OR(ROW()-設定!$B$30&lt;2,ROW()+設定!$B$30&gt;13701,N($A10899)&lt;=0,N(INDEX($A$2:$A$13701,MIN(13700,MAX(1,ROW()-1+設定!$B$30))))&lt;=0,$A10899&lt;設定!$B$28,$A10899&gt;設定!$B$29),0,IF(AND($C10899&gt;=MAX(INDEX($C$1:$C$13701,MAX(1,ROW()-設定!$B$24)):INDEX($C$1:$C$13701,MAX(1,ROW()-1))),$C10899&gt;MAX(INDEX($C$1:$C$13701,MIN(13701,ROW()+1)):INDEX($C$1:$C$13701,MIN(13701,ROW()+設定!$B$24))),$C10899&gt;=設定!$B$32,$C10899&gt;=MAX(MIN(INDEX($C$1:$C$13701,MAX(1,ROW()-設定!$B$26)):INDEX($C$1:$C$13701,MAX(1,ROW()-1))),MIN(INDEX($C$1:$C$13701,MIN(13701,ROW()+1)):INDEX($C$1:$C$13701,MIN(13701,ROW()+設定!$B$26))))*10^(設定!$B$27/20)),1,0))</f>
        <v>0</v>
      </c>
      <c r="G10899" s="33" t="n">
        <f aca="false">$G10898+IF($F10899=1,1,0)</f>
        <v>5</v>
      </c>
      <c r="H10899" s="0" t="str">
        <f aca="false">IF($F10899=1,$G10899,"")</f>
        <v/>
      </c>
    </row>
    <row r="10900" customFormat="false" ht="15" hidden="false" customHeight="false" outlineLevel="0" collapsed="false">
      <c r="A10900" s="30" t="n">
        <v>1702.8125</v>
      </c>
      <c r="B10900" s="31" t="n">
        <v>21.5128</v>
      </c>
      <c r="C10900" s="32" t="n">
        <f aca="false">IF($A10900="","",IF(設定!$B$21="dB",10^($B10900/20),ABS($B10900)))</f>
        <v>11.9025496018865</v>
      </c>
      <c r="D10900" s="32" t="n">
        <f aca="false">IF($A10900="","",$A10900^2)</f>
        <v>2899570.41015625</v>
      </c>
      <c r="E10900" s="32" t="n">
        <f aca="false">IF($A10900="","",IF($C10900&lt;=0,"",1/$C10900^2))</f>
        <v>0.00705862321272526</v>
      </c>
      <c r="F10900" s="33" t="n">
        <f aca="false">IF(OR(ROW()-設定!$B$30&lt;2,ROW()+設定!$B$30&gt;13701,N($A10900)&lt;=0,N(INDEX($A$2:$A$13701,MIN(13700,MAX(1,ROW()-1+設定!$B$30))))&lt;=0,$A10900&lt;設定!$B$28,$A10900&gt;設定!$B$29),0,IF(AND($C10900&gt;=MAX(INDEX($C$1:$C$13701,MAX(1,ROW()-設定!$B$24)):INDEX($C$1:$C$13701,MAX(1,ROW()-1))),$C10900&gt;MAX(INDEX($C$1:$C$13701,MIN(13701,ROW()+1)):INDEX($C$1:$C$13701,MIN(13701,ROW()+設定!$B$24))),$C10900&gt;=設定!$B$32,$C10900&gt;=MAX(MIN(INDEX($C$1:$C$13701,MAX(1,ROW()-設定!$B$26)):INDEX($C$1:$C$13701,MAX(1,ROW()-1))),MIN(INDEX($C$1:$C$13701,MIN(13701,ROW()+1)):INDEX($C$1:$C$13701,MIN(13701,ROW()+設定!$B$26))))*10^(設定!$B$27/20)),1,0))</f>
        <v>0</v>
      </c>
      <c r="G10900" s="33" t="n">
        <f aca="false">$G10899+IF($F10900=1,1,0)</f>
        <v>5</v>
      </c>
      <c r="H10900" s="0" t="str">
        <f aca="false">IF($F10900=1,$G10900,"")</f>
        <v/>
      </c>
    </row>
    <row r="10901" customFormat="false" ht="15" hidden="false" customHeight="false" outlineLevel="0" collapsed="false">
      <c r="A10901" s="30" t="n">
        <v>1702.96875</v>
      </c>
      <c r="B10901" s="31" t="n">
        <v>21.4376</v>
      </c>
      <c r="C10901" s="32" t="n">
        <f aca="false">IF($A10901="","",IF(設定!$B$21="dB",10^($B10901/20),ABS($B10901)))</f>
        <v>11.7999454606067</v>
      </c>
      <c r="D10901" s="32" t="n">
        <f aca="false">IF($A10901="","",$A10901^2)</f>
        <v>2900102.56347656</v>
      </c>
      <c r="E10901" s="32" t="n">
        <f aca="false">IF($A10901="","",IF($C10901&lt;=0,"",1/$C10901^2))</f>
        <v>0.00718191068679294</v>
      </c>
      <c r="F10901" s="33" t="n">
        <f aca="false">IF(OR(ROW()-設定!$B$30&lt;2,ROW()+設定!$B$30&gt;13701,N($A10901)&lt;=0,N(INDEX($A$2:$A$13701,MIN(13700,MAX(1,ROW()-1+設定!$B$30))))&lt;=0,$A10901&lt;設定!$B$28,$A10901&gt;設定!$B$29),0,IF(AND($C10901&gt;=MAX(INDEX($C$1:$C$13701,MAX(1,ROW()-設定!$B$24)):INDEX($C$1:$C$13701,MAX(1,ROW()-1))),$C10901&gt;MAX(INDEX($C$1:$C$13701,MIN(13701,ROW()+1)):INDEX($C$1:$C$13701,MIN(13701,ROW()+設定!$B$24))),$C10901&gt;=設定!$B$32,$C10901&gt;=MAX(MIN(INDEX($C$1:$C$13701,MAX(1,ROW()-設定!$B$26)):INDEX($C$1:$C$13701,MAX(1,ROW()-1))),MIN(INDEX($C$1:$C$13701,MIN(13701,ROW()+1)):INDEX($C$1:$C$13701,MIN(13701,ROW()+設定!$B$26))))*10^(設定!$B$27/20)),1,0))</f>
        <v>0</v>
      </c>
      <c r="G10901" s="33" t="n">
        <f aca="false">$G10900+IF($F10901=1,1,0)</f>
        <v>5</v>
      </c>
      <c r="H10901" s="0" t="str">
        <f aca="false">IF($F10901=1,$G10901,"")</f>
        <v/>
      </c>
    </row>
    <row r="10902" customFormat="false" ht="15" hidden="false" customHeight="false" outlineLevel="0" collapsed="false">
      <c r="A10902" s="30" t="n">
        <v>1703.125</v>
      </c>
      <c r="B10902" s="31" t="n">
        <v>21.3272</v>
      </c>
      <c r="C10902" s="32" t="n">
        <f aca="false">IF($A10902="","",IF(設定!$B$21="dB",10^($B10902/20),ABS($B10902)))</f>
        <v>11.6509140919866</v>
      </c>
      <c r="D10902" s="32" t="n">
        <f aca="false">IF($A10902="","",$A10902^2)</f>
        <v>2900634.765625</v>
      </c>
      <c r="E10902" s="32" t="n">
        <f aca="false">IF($A10902="","",IF($C10902&lt;=0,"",1/$C10902^2))</f>
        <v>0.00736681900793442</v>
      </c>
      <c r="F10902" s="33" t="n">
        <f aca="false">IF(OR(ROW()-設定!$B$30&lt;2,ROW()+設定!$B$30&gt;13701,N($A10902)&lt;=0,N(INDEX($A$2:$A$13701,MIN(13700,MAX(1,ROW()-1+設定!$B$30))))&lt;=0,$A10902&lt;設定!$B$28,$A10902&gt;設定!$B$29),0,IF(AND($C10902&gt;=MAX(INDEX($C$1:$C$13701,MAX(1,ROW()-設定!$B$24)):INDEX($C$1:$C$13701,MAX(1,ROW()-1))),$C10902&gt;MAX(INDEX($C$1:$C$13701,MIN(13701,ROW()+1)):INDEX($C$1:$C$13701,MIN(13701,ROW()+設定!$B$24))),$C10902&gt;=設定!$B$32,$C10902&gt;=MAX(MIN(INDEX($C$1:$C$13701,MAX(1,ROW()-設定!$B$26)):INDEX($C$1:$C$13701,MAX(1,ROW()-1))),MIN(INDEX($C$1:$C$13701,MIN(13701,ROW()+1)):INDEX($C$1:$C$13701,MIN(13701,ROW()+設定!$B$26))))*10^(設定!$B$27/20)),1,0))</f>
        <v>0</v>
      </c>
      <c r="G10902" s="33" t="n">
        <f aca="false">$G10901+IF($F10902=1,1,0)</f>
        <v>5</v>
      </c>
      <c r="H10902" s="0" t="str">
        <f aca="false">IF($F10902=1,$G10902,"")</f>
        <v/>
      </c>
    </row>
    <row r="10903" customFormat="false" ht="15" hidden="false" customHeight="false" outlineLevel="0" collapsed="false">
      <c r="A10903" s="30" t="n">
        <v>1703.28125</v>
      </c>
      <c r="B10903" s="31" t="n">
        <v>21.3724</v>
      </c>
      <c r="C10903" s="32" t="n">
        <f aca="false">IF($A10903="","",IF(設定!$B$21="dB",10^($B10903/20),ABS($B10903)))</f>
        <v>11.7117016389179</v>
      </c>
      <c r="D10903" s="32" t="n">
        <f aca="false">IF($A10903="","",$A10903^2)</f>
        <v>2901167.01660156</v>
      </c>
      <c r="E10903" s="32" t="n">
        <f aca="false">IF($A10903="","",IF($C10903&lt;=0,"",1/$C10903^2))</f>
        <v>0.00729054508500944</v>
      </c>
      <c r="F10903" s="33" t="n">
        <f aca="false">IF(OR(ROW()-設定!$B$30&lt;2,ROW()+設定!$B$30&gt;13701,N($A10903)&lt;=0,N(INDEX($A$2:$A$13701,MIN(13700,MAX(1,ROW()-1+設定!$B$30))))&lt;=0,$A10903&lt;設定!$B$28,$A10903&gt;設定!$B$29),0,IF(AND($C10903&gt;=MAX(INDEX($C$1:$C$13701,MAX(1,ROW()-設定!$B$24)):INDEX($C$1:$C$13701,MAX(1,ROW()-1))),$C10903&gt;MAX(INDEX($C$1:$C$13701,MIN(13701,ROW()+1)):INDEX($C$1:$C$13701,MIN(13701,ROW()+設定!$B$24))),$C10903&gt;=設定!$B$32,$C10903&gt;=MAX(MIN(INDEX($C$1:$C$13701,MAX(1,ROW()-設定!$B$26)):INDEX($C$1:$C$13701,MAX(1,ROW()-1))),MIN(INDEX($C$1:$C$13701,MIN(13701,ROW()+1)):INDEX($C$1:$C$13701,MIN(13701,ROW()+設定!$B$26))))*10^(設定!$B$27/20)),1,0))</f>
        <v>0</v>
      </c>
      <c r="G10903" s="33" t="n">
        <f aca="false">$G10902+IF($F10903=1,1,0)</f>
        <v>5</v>
      </c>
      <c r="H10903" s="0" t="str">
        <f aca="false">IF($F10903=1,$G10903,"")</f>
        <v/>
      </c>
    </row>
    <row r="10904" customFormat="false" ht="15" hidden="false" customHeight="false" outlineLevel="0" collapsed="false">
      <c r="A10904" s="30" t="n">
        <v>1703.4375</v>
      </c>
      <c r="B10904" s="31" t="n">
        <v>21.6045</v>
      </c>
      <c r="C10904" s="32" t="n">
        <f aca="false">IF($A10904="","",IF(設定!$B$21="dB",10^($B10904/20),ABS($B10904)))</f>
        <v>12.0288746713145</v>
      </c>
      <c r="D10904" s="32" t="n">
        <f aca="false">IF($A10904="","",$A10904^2)</f>
        <v>2901699.31640625</v>
      </c>
      <c r="E10904" s="32" t="n">
        <f aca="false">IF($A10904="","",IF($C10904&lt;=0,"",1/$C10904^2))</f>
        <v>0.00691114492321221</v>
      </c>
      <c r="F10904" s="33" t="n">
        <f aca="false">IF(OR(ROW()-設定!$B$30&lt;2,ROW()+設定!$B$30&gt;13701,N($A10904)&lt;=0,N(INDEX($A$2:$A$13701,MIN(13700,MAX(1,ROW()-1+設定!$B$30))))&lt;=0,$A10904&lt;設定!$B$28,$A10904&gt;設定!$B$29),0,IF(AND($C10904&gt;=MAX(INDEX($C$1:$C$13701,MAX(1,ROW()-設定!$B$24)):INDEX($C$1:$C$13701,MAX(1,ROW()-1))),$C10904&gt;MAX(INDEX($C$1:$C$13701,MIN(13701,ROW()+1)):INDEX($C$1:$C$13701,MIN(13701,ROW()+設定!$B$24))),$C10904&gt;=設定!$B$32,$C10904&gt;=MAX(MIN(INDEX($C$1:$C$13701,MAX(1,ROW()-設定!$B$26)):INDEX($C$1:$C$13701,MAX(1,ROW()-1))),MIN(INDEX($C$1:$C$13701,MIN(13701,ROW()+1)):INDEX($C$1:$C$13701,MIN(13701,ROW()+設定!$B$26))))*10^(設定!$B$27/20)),1,0))</f>
        <v>0</v>
      </c>
      <c r="G10904" s="33" t="n">
        <f aca="false">$G10903+IF($F10904=1,1,0)</f>
        <v>5</v>
      </c>
      <c r="H10904" s="0" t="str">
        <f aca="false">IF($F10904=1,$G10904,"")</f>
        <v/>
      </c>
    </row>
    <row r="10905" customFormat="false" ht="15" hidden="false" customHeight="false" outlineLevel="0" collapsed="false">
      <c r="A10905" s="30" t="n">
        <v>1703.59375</v>
      </c>
      <c r="B10905" s="31" t="n">
        <v>21.7455</v>
      </c>
      <c r="C10905" s="32" t="n">
        <f aca="false">IF($A10905="","",IF(設定!$B$21="dB",10^($B10905/20),ABS($B10905)))</f>
        <v>12.2257356202369</v>
      </c>
      <c r="D10905" s="32" t="n">
        <f aca="false">IF($A10905="","",$A10905^2)</f>
        <v>2902231.66503906</v>
      </c>
      <c r="E10905" s="32" t="n">
        <f aca="false">IF($A10905="","",IF($C10905&lt;=0,"",1/$C10905^2))</f>
        <v>0.00669036789904778</v>
      </c>
      <c r="F10905" s="33" t="n">
        <f aca="false">IF(OR(ROW()-設定!$B$30&lt;2,ROW()+設定!$B$30&gt;13701,N($A10905)&lt;=0,N(INDEX($A$2:$A$13701,MIN(13700,MAX(1,ROW()-1+設定!$B$30))))&lt;=0,$A10905&lt;設定!$B$28,$A10905&gt;設定!$B$29),0,IF(AND($C10905&gt;=MAX(INDEX($C$1:$C$13701,MAX(1,ROW()-設定!$B$24)):INDEX($C$1:$C$13701,MAX(1,ROW()-1))),$C10905&gt;MAX(INDEX($C$1:$C$13701,MIN(13701,ROW()+1)):INDEX($C$1:$C$13701,MIN(13701,ROW()+設定!$B$24))),$C10905&gt;=設定!$B$32,$C10905&gt;=MAX(MIN(INDEX($C$1:$C$13701,MAX(1,ROW()-設定!$B$26)):INDEX($C$1:$C$13701,MAX(1,ROW()-1))),MIN(INDEX($C$1:$C$13701,MIN(13701,ROW()+1)):INDEX($C$1:$C$13701,MIN(13701,ROW()+設定!$B$26))))*10^(設定!$B$27/20)),1,0))</f>
        <v>0</v>
      </c>
      <c r="G10905" s="33" t="n">
        <f aca="false">$G10904+IF($F10905=1,1,0)</f>
        <v>5</v>
      </c>
      <c r="H10905" s="0" t="str">
        <f aca="false">IF($F10905=1,$G10905,"")</f>
        <v/>
      </c>
    </row>
    <row r="10906" customFormat="false" ht="15" hidden="false" customHeight="false" outlineLevel="0" collapsed="false">
      <c r="A10906" s="30" t="n">
        <v>1703.75</v>
      </c>
      <c r="B10906" s="31" t="n">
        <v>21.4852</v>
      </c>
      <c r="C10906" s="32" t="n">
        <f aca="false">IF($A10906="","",IF(設定!$B$21="dB",10^($B10906/20),ABS($B10906)))</f>
        <v>11.8647884739951</v>
      </c>
      <c r="D10906" s="32" t="n">
        <f aca="false">IF($A10906="","",$A10906^2)</f>
        <v>2902764.0625</v>
      </c>
      <c r="E10906" s="32" t="n">
        <f aca="false">IF($A10906="","",IF($C10906&lt;=0,"",1/$C10906^2))</f>
        <v>0.00710362455849661</v>
      </c>
      <c r="F10906" s="33" t="n">
        <f aca="false">IF(OR(ROW()-設定!$B$30&lt;2,ROW()+設定!$B$30&gt;13701,N($A10906)&lt;=0,N(INDEX($A$2:$A$13701,MIN(13700,MAX(1,ROW()-1+設定!$B$30))))&lt;=0,$A10906&lt;設定!$B$28,$A10906&gt;設定!$B$29),0,IF(AND($C10906&gt;=MAX(INDEX($C$1:$C$13701,MAX(1,ROW()-設定!$B$24)):INDEX($C$1:$C$13701,MAX(1,ROW()-1))),$C10906&gt;MAX(INDEX($C$1:$C$13701,MIN(13701,ROW()+1)):INDEX($C$1:$C$13701,MIN(13701,ROW()+設定!$B$24))),$C10906&gt;=設定!$B$32,$C10906&gt;=MAX(MIN(INDEX($C$1:$C$13701,MAX(1,ROW()-設定!$B$26)):INDEX($C$1:$C$13701,MAX(1,ROW()-1))),MIN(INDEX($C$1:$C$13701,MIN(13701,ROW()+1)):INDEX($C$1:$C$13701,MIN(13701,ROW()+設定!$B$26))))*10^(設定!$B$27/20)),1,0))</f>
        <v>0</v>
      </c>
      <c r="G10906" s="33" t="n">
        <f aca="false">$G10905+IF($F10906=1,1,0)</f>
        <v>5</v>
      </c>
      <c r="H10906" s="0" t="str">
        <f aca="false">IF($F10906=1,$G10906,"")</f>
        <v/>
      </c>
    </row>
    <row r="10907" customFormat="false" ht="15" hidden="false" customHeight="false" outlineLevel="0" collapsed="false">
      <c r="A10907" s="30" t="n">
        <v>1703.90625</v>
      </c>
      <c r="B10907" s="31" t="n">
        <v>21.6434</v>
      </c>
      <c r="C10907" s="32" t="n">
        <f aca="false">IF($A10907="","",IF(設定!$B$21="dB",10^($B10907/20),ABS($B10907)))</f>
        <v>12.0828671365482</v>
      </c>
      <c r="D10907" s="32" t="n">
        <f aca="false">IF($A10907="","",$A10907^2)</f>
        <v>2903296.50878906</v>
      </c>
      <c r="E10907" s="32" t="n">
        <f aca="false">IF($A10907="","",IF($C10907&lt;=0,"",1/$C10907^2))</f>
        <v>0.0068495178217516</v>
      </c>
      <c r="F10907" s="33" t="n">
        <f aca="false">IF(OR(ROW()-設定!$B$30&lt;2,ROW()+設定!$B$30&gt;13701,N($A10907)&lt;=0,N(INDEX($A$2:$A$13701,MIN(13700,MAX(1,ROW()-1+設定!$B$30))))&lt;=0,$A10907&lt;設定!$B$28,$A10907&gt;設定!$B$29),0,IF(AND($C10907&gt;=MAX(INDEX($C$1:$C$13701,MAX(1,ROW()-設定!$B$24)):INDEX($C$1:$C$13701,MAX(1,ROW()-1))),$C10907&gt;MAX(INDEX($C$1:$C$13701,MIN(13701,ROW()+1)):INDEX($C$1:$C$13701,MIN(13701,ROW()+設定!$B$24))),$C10907&gt;=設定!$B$32,$C10907&gt;=MAX(MIN(INDEX($C$1:$C$13701,MAX(1,ROW()-設定!$B$26)):INDEX($C$1:$C$13701,MAX(1,ROW()-1))),MIN(INDEX($C$1:$C$13701,MIN(13701,ROW()+1)):INDEX($C$1:$C$13701,MIN(13701,ROW()+設定!$B$26))))*10^(設定!$B$27/20)),1,0))</f>
        <v>0</v>
      </c>
      <c r="G10907" s="33" t="n">
        <f aca="false">$G10906+IF($F10907=1,1,0)</f>
        <v>5</v>
      </c>
      <c r="H10907" s="0" t="str">
        <f aca="false">IF($F10907=1,$G10907,"")</f>
        <v/>
      </c>
    </row>
    <row r="10908" customFormat="false" ht="15" hidden="false" customHeight="false" outlineLevel="0" collapsed="false">
      <c r="A10908" s="30" t="n">
        <v>1704.0625</v>
      </c>
      <c r="B10908" s="31" t="n">
        <v>21.6001</v>
      </c>
      <c r="C10908" s="32" t="n">
        <f aca="false">IF($A10908="","",IF(設定!$B$21="dB",10^($B10908/20),ABS($B10908)))</f>
        <v>12.0227827627792</v>
      </c>
      <c r="D10908" s="32" t="n">
        <f aca="false">IF($A10908="","",$A10908^2)</f>
        <v>2903829.00390625</v>
      </c>
      <c r="E10908" s="32" t="n">
        <f aca="false">IF($A10908="","",IF($C10908&lt;=0,"",1/$C10908^2))</f>
        <v>0.00691815041105531</v>
      </c>
      <c r="F10908" s="33" t="n">
        <f aca="false">IF(OR(ROW()-設定!$B$30&lt;2,ROW()+設定!$B$30&gt;13701,N($A10908)&lt;=0,N(INDEX($A$2:$A$13701,MIN(13700,MAX(1,ROW()-1+設定!$B$30))))&lt;=0,$A10908&lt;設定!$B$28,$A10908&gt;設定!$B$29),0,IF(AND($C10908&gt;=MAX(INDEX($C$1:$C$13701,MAX(1,ROW()-設定!$B$24)):INDEX($C$1:$C$13701,MAX(1,ROW()-1))),$C10908&gt;MAX(INDEX($C$1:$C$13701,MIN(13701,ROW()+1)):INDEX($C$1:$C$13701,MIN(13701,ROW()+設定!$B$24))),$C10908&gt;=設定!$B$32,$C10908&gt;=MAX(MIN(INDEX($C$1:$C$13701,MAX(1,ROW()-設定!$B$26)):INDEX($C$1:$C$13701,MAX(1,ROW()-1))),MIN(INDEX($C$1:$C$13701,MIN(13701,ROW()+1)):INDEX($C$1:$C$13701,MIN(13701,ROW()+設定!$B$26))))*10^(設定!$B$27/20)),1,0))</f>
        <v>0</v>
      </c>
      <c r="G10908" s="33" t="n">
        <f aca="false">$G10907+IF($F10908=1,1,0)</f>
        <v>5</v>
      </c>
      <c r="H10908" s="0" t="str">
        <f aca="false">IF($F10908=1,$G10908,"")</f>
        <v/>
      </c>
    </row>
    <row r="10909" customFormat="false" ht="15" hidden="false" customHeight="false" outlineLevel="0" collapsed="false">
      <c r="A10909" s="30" t="n">
        <v>1704.21875</v>
      </c>
      <c r="B10909" s="31" t="n">
        <v>21.6929</v>
      </c>
      <c r="C10909" s="32" t="n">
        <f aca="false">IF($A10909="","",IF(設定!$B$21="dB",10^($B10909/20),ABS($B10909)))</f>
        <v>12.1519227487306</v>
      </c>
      <c r="D10909" s="32" t="n">
        <f aca="false">IF($A10909="","",$A10909^2)</f>
        <v>2904361.54785156</v>
      </c>
      <c r="E10909" s="32" t="n">
        <f aca="false">IF($A10909="","",IF($C10909&lt;=0,"",1/$C10909^2))</f>
        <v>0.00677189163755907</v>
      </c>
      <c r="F10909" s="33" t="n">
        <f aca="false">IF(OR(ROW()-設定!$B$30&lt;2,ROW()+設定!$B$30&gt;13701,N($A10909)&lt;=0,N(INDEX($A$2:$A$13701,MIN(13700,MAX(1,ROW()-1+設定!$B$30))))&lt;=0,$A10909&lt;設定!$B$28,$A10909&gt;設定!$B$29),0,IF(AND($C10909&gt;=MAX(INDEX($C$1:$C$13701,MAX(1,ROW()-設定!$B$24)):INDEX($C$1:$C$13701,MAX(1,ROW()-1))),$C10909&gt;MAX(INDEX($C$1:$C$13701,MIN(13701,ROW()+1)):INDEX($C$1:$C$13701,MIN(13701,ROW()+設定!$B$24))),$C10909&gt;=設定!$B$32,$C10909&gt;=MAX(MIN(INDEX($C$1:$C$13701,MAX(1,ROW()-設定!$B$26)):INDEX($C$1:$C$13701,MAX(1,ROW()-1))),MIN(INDEX($C$1:$C$13701,MIN(13701,ROW()+1)):INDEX($C$1:$C$13701,MIN(13701,ROW()+設定!$B$26))))*10^(設定!$B$27/20)),1,0))</f>
        <v>0</v>
      </c>
      <c r="G10909" s="33" t="n">
        <f aca="false">$G10908+IF($F10909=1,1,0)</f>
        <v>5</v>
      </c>
      <c r="H10909" s="0" t="str">
        <f aca="false">IF($F10909=1,$G10909,"")</f>
        <v/>
      </c>
    </row>
    <row r="10910" customFormat="false" ht="15" hidden="false" customHeight="false" outlineLevel="0" collapsed="false">
      <c r="A10910" s="30" t="n">
        <v>1704.375</v>
      </c>
      <c r="B10910" s="31" t="n">
        <v>21.7962</v>
      </c>
      <c r="C10910" s="32" t="n">
        <f aca="false">IF($A10910="","",IF(設定!$B$21="dB",10^($B10910/20),ABS($B10910)))</f>
        <v>12.2973065680994</v>
      </c>
      <c r="D10910" s="32" t="n">
        <f aca="false">IF($A10910="","",$A10910^2)</f>
        <v>2904894.140625</v>
      </c>
      <c r="E10910" s="32" t="n">
        <f aca="false">IF($A10910="","",IF($C10910&lt;=0,"",1/$C10910^2))</f>
        <v>0.00661271796088955</v>
      </c>
      <c r="F10910" s="33" t="n">
        <f aca="false">IF(OR(ROW()-設定!$B$30&lt;2,ROW()+設定!$B$30&gt;13701,N($A10910)&lt;=0,N(INDEX($A$2:$A$13701,MIN(13700,MAX(1,ROW()-1+設定!$B$30))))&lt;=0,$A10910&lt;設定!$B$28,$A10910&gt;設定!$B$29),0,IF(AND($C10910&gt;=MAX(INDEX($C$1:$C$13701,MAX(1,ROW()-設定!$B$24)):INDEX($C$1:$C$13701,MAX(1,ROW()-1))),$C10910&gt;MAX(INDEX($C$1:$C$13701,MIN(13701,ROW()+1)):INDEX($C$1:$C$13701,MIN(13701,ROW()+設定!$B$24))),$C10910&gt;=設定!$B$32,$C10910&gt;=MAX(MIN(INDEX($C$1:$C$13701,MAX(1,ROW()-設定!$B$26)):INDEX($C$1:$C$13701,MAX(1,ROW()-1))),MIN(INDEX($C$1:$C$13701,MIN(13701,ROW()+1)):INDEX($C$1:$C$13701,MIN(13701,ROW()+設定!$B$26))))*10^(設定!$B$27/20)),1,0))</f>
        <v>0</v>
      </c>
      <c r="G10910" s="33" t="n">
        <f aca="false">$G10909+IF($F10910=1,1,0)</f>
        <v>5</v>
      </c>
      <c r="H10910" s="0" t="str">
        <f aca="false">IF($F10910=1,$G10910,"")</f>
        <v/>
      </c>
    </row>
    <row r="10911" customFormat="false" ht="15" hidden="false" customHeight="false" outlineLevel="0" collapsed="false">
      <c r="A10911" s="30" t="n">
        <v>1704.53125</v>
      </c>
      <c r="B10911" s="31" t="n">
        <v>21.8015</v>
      </c>
      <c r="C10911" s="32" t="n">
        <f aca="false">IF($A10911="","",IF(設定!$B$21="dB",10^($B10911/20),ABS($B10911)))</f>
        <v>12.304812490486</v>
      </c>
      <c r="D10911" s="32" t="n">
        <f aca="false">IF($A10911="","",$A10911^2)</f>
        <v>2905426.78222656</v>
      </c>
      <c r="E10911" s="32" t="n">
        <f aca="false">IF($A10911="","",IF($C10911&lt;=0,"",1/$C10911^2))</f>
        <v>0.00660465291978351</v>
      </c>
      <c r="F10911" s="33" t="n">
        <f aca="false">IF(OR(ROW()-設定!$B$30&lt;2,ROW()+設定!$B$30&gt;13701,N($A10911)&lt;=0,N(INDEX($A$2:$A$13701,MIN(13700,MAX(1,ROW()-1+設定!$B$30))))&lt;=0,$A10911&lt;設定!$B$28,$A10911&gt;設定!$B$29),0,IF(AND($C10911&gt;=MAX(INDEX($C$1:$C$13701,MAX(1,ROW()-設定!$B$24)):INDEX($C$1:$C$13701,MAX(1,ROW()-1))),$C10911&gt;MAX(INDEX($C$1:$C$13701,MIN(13701,ROW()+1)):INDEX($C$1:$C$13701,MIN(13701,ROW()+設定!$B$24))),$C10911&gt;=設定!$B$32,$C10911&gt;=MAX(MIN(INDEX($C$1:$C$13701,MAX(1,ROW()-設定!$B$26)):INDEX($C$1:$C$13701,MAX(1,ROW()-1))),MIN(INDEX($C$1:$C$13701,MIN(13701,ROW()+1)):INDEX($C$1:$C$13701,MIN(13701,ROW()+設定!$B$26))))*10^(設定!$B$27/20)),1,0))</f>
        <v>0</v>
      </c>
      <c r="G10911" s="33" t="n">
        <f aca="false">$G10910+IF($F10911=1,1,0)</f>
        <v>5</v>
      </c>
      <c r="H10911" s="0" t="str">
        <f aca="false">IF($F10911=1,$G10911,"")</f>
        <v/>
      </c>
    </row>
    <row r="10912" customFormat="false" ht="15" hidden="false" customHeight="false" outlineLevel="0" collapsed="false">
      <c r="A10912" s="30" t="n">
        <v>1704.6875</v>
      </c>
      <c r="B10912" s="31" t="n">
        <v>21.7763</v>
      </c>
      <c r="C10912" s="32" t="n">
        <f aca="false">IF($A10912="","",IF(設定!$B$21="dB",10^($B10912/20),ABS($B10912)))</f>
        <v>12.269164801005</v>
      </c>
      <c r="D10912" s="32" t="n">
        <f aca="false">IF($A10912="","",$A10912^2)</f>
        <v>2905959.47265625</v>
      </c>
      <c r="E10912" s="32" t="n">
        <f aca="false">IF($A10912="","",IF($C10912&lt;=0,"",1/$C10912^2))</f>
        <v>0.00664308791565408</v>
      </c>
      <c r="F10912" s="33" t="n">
        <f aca="false">IF(OR(ROW()-設定!$B$30&lt;2,ROW()+設定!$B$30&gt;13701,N($A10912)&lt;=0,N(INDEX($A$2:$A$13701,MIN(13700,MAX(1,ROW()-1+設定!$B$30))))&lt;=0,$A10912&lt;設定!$B$28,$A10912&gt;設定!$B$29),0,IF(AND($C10912&gt;=MAX(INDEX($C$1:$C$13701,MAX(1,ROW()-設定!$B$24)):INDEX($C$1:$C$13701,MAX(1,ROW()-1))),$C10912&gt;MAX(INDEX($C$1:$C$13701,MIN(13701,ROW()+1)):INDEX($C$1:$C$13701,MIN(13701,ROW()+設定!$B$24))),$C10912&gt;=設定!$B$32,$C10912&gt;=MAX(MIN(INDEX($C$1:$C$13701,MAX(1,ROW()-設定!$B$26)):INDEX($C$1:$C$13701,MAX(1,ROW()-1))),MIN(INDEX($C$1:$C$13701,MIN(13701,ROW()+1)):INDEX($C$1:$C$13701,MIN(13701,ROW()+設定!$B$26))))*10^(設定!$B$27/20)),1,0))</f>
        <v>0</v>
      </c>
      <c r="G10912" s="33" t="n">
        <f aca="false">$G10911+IF($F10912=1,1,0)</f>
        <v>5</v>
      </c>
      <c r="H10912" s="0" t="str">
        <f aca="false">IF($F10912=1,$G10912,"")</f>
        <v/>
      </c>
    </row>
    <row r="10913" customFormat="false" ht="15" hidden="false" customHeight="false" outlineLevel="0" collapsed="false">
      <c r="A10913" s="30" t="n">
        <v>1704.84375</v>
      </c>
      <c r="B10913" s="31" t="n">
        <v>22.1049</v>
      </c>
      <c r="C10913" s="32" t="n">
        <f aca="false">IF($A10913="","",IF(設定!$B$21="dB",10^($B10913/20),ABS($B10913)))</f>
        <v>12.7422170925519</v>
      </c>
      <c r="D10913" s="32" t="n">
        <f aca="false">IF($A10913="","",$A10913^2)</f>
        <v>2906492.21191406</v>
      </c>
      <c r="E10913" s="32" t="n">
        <f aca="false">IF($A10913="","",IF($C10913&lt;=0,"",1/$C10913^2))</f>
        <v>0.00615899710566992</v>
      </c>
      <c r="F10913" s="33" t="n">
        <f aca="false">IF(OR(ROW()-設定!$B$30&lt;2,ROW()+設定!$B$30&gt;13701,N($A10913)&lt;=0,N(INDEX($A$2:$A$13701,MIN(13700,MAX(1,ROW()-1+設定!$B$30))))&lt;=0,$A10913&lt;設定!$B$28,$A10913&gt;設定!$B$29),0,IF(AND($C10913&gt;=MAX(INDEX($C$1:$C$13701,MAX(1,ROW()-設定!$B$24)):INDEX($C$1:$C$13701,MAX(1,ROW()-1))),$C10913&gt;MAX(INDEX($C$1:$C$13701,MIN(13701,ROW()+1)):INDEX($C$1:$C$13701,MIN(13701,ROW()+設定!$B$24))),$C10913&gt;=設定!$B$32,$C10913&gt;=MAX(MIN(INDEX($C$1:$C$13701,MAX(1,ROW()-設定!$B$26)):INDEX($C$1:$C$13701,MAX(1,ROW()-1))),MIN(INDEX($C$1:$C$13701,MIN(13701,ROW()+1)):INDEX($C$1:$C$13701,MIN(13701,ROW()+設定!$B$26))))*10^(設定!$B$27/20)),1,0))</f>
        <v>0</v>
      </c>
      <c r="G10913" s="33" t="n">
        <f aca="false">$G10912+IF($F10913=1,1,0)</f>
        <v>5</v>
      </c>
      <c r="H10913" s="0" t="str">
        <f aca="false">IF($F10913=1,$G10913,"")</f>
        <v/>
      </c>
    </row>
    <row r="10914" customFormat="false" ht="15" hidden="false" customHeight="false" outlineLevel="0" collapsed="false">
      <c r="A10914" s="30" t="n">
        <v>1705</v>
      </c>
      <c r="B10914" s="31" t="n">
        <v>21.9155</v>
      </c>
      <c r="C10914" s="32" t="n">
        <f aca="false">IF($A10914="","",IF(設定!$B$21="dB",10^($B10914/20),ABS($B10914)))</f>
        <v>12.4673743511411</v>
      </c>
      <c r="D10914" s="32" t="n">
        <f aca="false">IF($A10914="","",$A10914^2)</f>
        <v>2907025</v>
      </c>
      <c r="E10914" s="32" t="n">
        <f aca="false">IF($A10914="","",IF($C10914&lt;=0,"",1/$C10914^2))</f>
        <v>0.00643353991862826</v>
      </c>
      <c r="F10914" s="33" t="n">
        <f aca="false">IF(OR(ROW()-設定!$B$30&lt;2,ROW()+設定!$B$30&gt;13701,N($A10914)&lt;=0,N(INDEX($A$2:$A$13701,MIN(13700,MAX(1,ROW()-1+設定!$B$30))))&lt;=0,$A10914&lt;設定!$B$28,$A10914&gt;設定!$B$29),0,IF(AND($C10914&gt;=MAX(INDEX($C$1:$C$13701,MAX(1,ROW()-設定!$B$24)):INDEX($C$1:$C$13701,MAX(1,ROW()-1))),$C10914&gt;MAX(INDEX($C$1:$C$13701,MIN(13701,ROW()+1)):INDEX($C$1:$C$13701,MIN(13701,ROW()+設定!$B$24))),$C10914&gt;=設定!$B$32,$C10914&gt;=MAX(MIN(INDEX($C$1:$C$13701,MAX(1,ROW()-設定!$B$26)):INDEX($C$1:$C$13701,MAX(1,ROW()-1))),MIN(INDEX($C$1:$C$13701,MIN(13701,ROW()+1)):INDEX($C$1:$C$13701,MIN(13701,ROW()+設定!$B$26))))*10^(設定!$B$27/20)),1,0))</f>
        <v>0</v>
      </c>
      <c r="G10914" s="33" t="n">
        <f aca="false">$G10913+IF($F10914=1,1,0)</f>
        <v>5</v>
      </c>
      <c r="H10914" s="0" t="str">
        <f aca="false">IF($F10914=1,$G10914,"")</f>
        <v/>
      </c>
    </row>
    <row r="10915" customFormat="false" ht="15" hidden="false" customHeight="false" outlineLevel="0" collapsed="false">
      <c r="A10915" s="30" t="n">
        <v>1705.15625</v>
      </c>
      <c r="B10915" s="31" t="n">
        <v>21.9554</v>
      </c>
      <c r="C10915" s="32" t="n">
        <f aca="false">IF($A10915="","",IF(設定!$B$21="dB",10^($B10915/20),ABS($B10915)))</f>
        <v>12.5247769388147</v>
      </c>
      <c r="D10915" s="32" t="n">
        <f aca="false">IF($A10915="","",$A10915^2)</f>
        <v>2907557.83691406</v>
      </c>
      <c r="E10915" s="32" t="n">
        <f aca="false">IF($A10915="","",IF($C10915&lt;=0,"",1/$C10915^2))</f>
        <v>0.00637470365140581</v>
      </c>
      <c r="F10915" s="33" t="n">
        <f aca="false">IF(OR(ROW()-設定!$B$30&lt;2,ROW()+設定!$B$30&gt;13701,N($A10915)&lt;=0,N(INDEX($A$2:$A$13701,MIN(13700,MAX(1,ROW()-1+設定!$B$30))))&lt;=0,$A10915&lt;設定!$B$28,$A10915&gt;設定!$B$29),0,IF(AND($C10915&gt;=MAX(INDEX($C$1:$C$13701,MAX(1,ROW()-設定!$B$24)):INDEX($C$1:$C$13701,MAX(1,ROW()-1))),$C10915&gt;MAX(INDEX($C$1:$C$13701,MIN(13701,ROW()+1)):INDEX($C$1:$C$13701,MIN(13701,ROW()+設定!$B$24))),$C10915&gt;=設定!$B$32,$C10915&gt;=MAX(MIN(INDEX($C$1:$C$13701,MAX(1,ROW()-設定!$B$26)):INDEX($C$1:$C$13701,MAX(1,ROW()-1))),MIN(INDEX($C$1:$C$13701,MIN(13701,ROW()+1)):INDEX($C$1:$C$13701,MIN(13701,ROW()+設定!$B$26))))*10^(設定!$B$27/20)),1,0))</f>
        <v>0</v>
      </c>
      <c r="G10915" s="33" t="n">
        <f aca="false">$G10914+IF($F10915=1,1,0)</f>
        <v>5</v>
      </c>
      <c r="H10915" s="0" t="str">
        <f aca="false">IF($F10915=1,$G10915,"")</f>
        <v/>
      </c>
    </row>
    <row r="10916" customFormat="false" ht="15" hidden="false" customHeight="false" outlineLevel="0" collapsed="false">
      <c r="A10916" s="30" t="n">
        <v>1705.3125</v>
      </c>
      <c r="B10916" s="31" t="n">
        <v>22.1306</v>
      </c>
      <c r="C10916" s="32" t="n">
        <f aca="false">IF($A10916="","",IF(設定!$B$21="dB",10^($B10916/20),ABS($B10916)))</f>
        <v>12.7799748745615</v>
      </c>
      <c r="D10916" s="32" t="n">
        <f aca="false">IF($A10916="","",$A10916^2)</f>
        <v>2908090.72265625</v>
      </c>
      <c r="E10916" s="32" t="n">
        <f aca="false">IF($A10916="","",IF($C10916&lt;=0,"",1/$C10916^2))</f>
        <v>0.00612265798235399</v>
      </c>
      <c r="F10916" s="33" t="n">
        <f aca="false">IF(OR(ROW()-設定!$B$30&lt;2,ROW()+設定!$B$30&gt;13701,N($A10916)&lt;=0,N(INDEX($A$2:$A$13701,MIN(13700,MAX(1,ROW()-1+設定!$B$30))))&lt;=0,$A10916&lt;設定!$B$28,$A10916&gt;設定!$B$29),0,IF(AND($C10916&gt;=MAX(INDEX($C$1:$C$13701,MAX(1,ROW()-設定!$B$24)):INDEX($C$1:$C$13701,MAX(1,ROW()-1))),$C10916&gt;MAX(INDEX($C$1:$C$13701,MIN(13701,ROW()+1)):INDEX($C$1:$C$13701,MIN(13701,ROW()+設定!$B$24))),$C10916&gt;=設定!$B$32,$C10916&gt;=MAX(MIN(INDEX($C$1:$C$13701,MAX(1,ROW()-設定!$B$26)):INDEX($C$1:$C$13701,MAX(1,ROW()-1))),MIN(INDEX($C$1:$C$13701,MIN(13701,ROW()+1)):INDEX($C$1:$C$13701,MIN(13701,ROW()+設定!$B$26))))*10^(設定!$B$27/20)),1,0))</f>
        <v>0</v>
      </c>
      <c r="G10916" s="33" t="n">
        <f aca="false">$G10915+IF($F10916=1,1,0)</f>
        <v>5</v>
      </c>
      <c r="H10916" s="0" t="str">
        <f aca="false">IF($F10916=1,$G10916,"")</f>
        <v/>
      </c>
    </row>
    <row r="10917" customFormat="false" ht="15" hidden="false" customHeight="false" outlineLevel="0" collapsed="false">
      <c r="A10917" s="30" t="n">
        <v>1705.46875</v>
      </c>
      <c r="B10917" s="31" t="n">
        <v>22.0606</v>
      </c>
      <c r="C10917" s="32" t="n">
        <f aca="false">IF($A10917="","",IF(設定!$B$21="dB",10^($B10917/20),ABS($B10917)))</f>
        <v>12.6773943517103</v>
      </c>
      <c r="D10917" s="32" t="n">
        <f aca="false">IF($A10917="","",$A10917^2)</f>
        <v>2908623.65722656</v>
      </c>
      <c r="E10917" s="32" t="n">
        <f aca="false">IF($A10917="","",IF($C10917&lt;=0,"",1/$C10917^2))</f>
        <v>0.00622214317146157</v>
      </c>
      <c r="F10917" s="33" t="n">
        <f aca="false">IF(OR(ROW()-設定!$B$30&lt;2,ROW()+設定!$B$30&gt;13701,N($A10917)&lt;=0,N(INDEX($A$2:$A$13701,MIN(13700,MAX(1,ROW()-1+設定!$B$30))))&lt;=0,$A10917&lt;設定!$B$28,$A10917&gt;設定!$B$29),0,IF(AND($C10917&gt;=MAX(INDEX($C$1:$C$13701,MAX(1,ROW()-設定!$B$24)):INDEX($C$1:$C$13701,MAX(1,ROW()-1))),$C10917&gt;MAX(INDEX($C$1:$C$13701,MIN(13701,ROW()+1)):INDEX($C$1:$C$13701,MIN(13701,ROW()+設定!$B$24))),$C10917&gt;=設定!$B$32,$C10917&gt;=MAX(MIN(INDEX($C$1:$C$13701,MAX(1,ROW()-設定!$B$26)):INDEX($C$1:$C$13701,MAX(1,ROW()-1))),MIN(INDEX($C$1:$C$13701,MIN(13701,ROW()+1)):INDEX($C$1:$C$13701,MIN(13701,ROW()+設定!$B$26))))*10^(設定!$B$27/20)),1,0))</f>
        <v>0</v>
      </c>
      <c r="G10917" s="33" t="n">
        <f aca="false">$G10916+IF($F10917=1,1,0)</f>
        <v>5</v>
      </c>
      <c r="H10917" s="0" t="str">
        <f aca="false">IF($F10917=1,$G10917,"")</f>
        <v/>
      </c>
    </row>
    <row r="10918" customFormat="false" ht="15" hidden="false" customHeight="false" outlineLevel="0" collapsed="false">
      <c r="A10918" s="30" t="n">
        <v>1705.625</v>
      </c>
      <c r="B10918" s="31" t="n">
        <v>22.0809</v>
      </c>
      <c r="C10918" s="32" t="n">
        <f aca="false">IF($A10918="","",IF(設定!$B$21="dB",10^($B10918/20),ABS($B10918)))</f>
        <v>12.7070576425418</v>
      </c>
      <c r="D10918" s="32" t="n">
        <f aca="false">IF($A10918="","",$A10918^2)</f>
        <v>2909156.640625</v>
      </c>
      <c r="E10918" s="32" t="n">
        <f aca="false">IF($A10918="","",IF($C10918&lt;=0,"",1/$C10918^2))</f>
        <v>0.00619312719956236</v>
      </c>
      <c r="F10918" s="33" t="n">
        <f aca="false">IF(OR(ROW()-設定!$B$30&lt;2,ROW()+設定!$B$30&gt;13701,N($A10918)&lt;=0,N(INDEX($A$2:$A$13701,MIN(13700,MAX(1,ROW()-1+設定!$B$30))))&lt;=0,$A10918&lt;設定!$B$28,$A10918&gt;設定!$B$29),0,IF(AND($C10918&gt;=MAX(INDEX($C$1:$C$13701,MAX(1,ROW()-設定!$B$24)):INDEX($C$1:$C$13701,MAX(1,ROW()-1))),$C10918&gt;MAX(INDEX($C$1:$C$13701,MIN(13701,ROW()+1)):INDEX($C$1:$C$13701,MIN(13701,ROW()+設定!$B$24))),$C10918&gt;=設定!$B$32,$C10918&gt;=MAX(MIN(INDEX($C$1:$C$13701,MAX(1,ROW()-設定!$B$26)):INDEX($C$1:$C$13701,MAX(1,ROW()-1))),MIN(INDEX($C$1:$C$13701,MIN(13701,ROW()+1)):INDEX($C$1:$C$13701,MIN(13701,ROW()+設定!$B$26))))*10^(設定!$B$27/20)),1,0))</f>
        <v>0</v>
      </c>
      <c r="G10918" s="33" t="n">
        <f aca="false">$G10917+IF($F10918=1,1,0)</f>
        <v>5</v>
      </c>
      <c r="H10918" s="0" t="str">
        <f aca="false">IF($F10918=1,$G10918,"")</f>
        <v/>
      </c>
    </row>
    <row r="10919" customFormat="false" ht="15" hidden="false" customHeight="false" outlineLevel="0" collapsed="false">
      <c r="A10919" s="30" t="n">
        <v>1705.78125</v>
      </c>
      <c r="B10919" s="31" t="n">
        <v>22.2425</v>
      </c>
      <c r="C10919" s="32" t="n">
        <f aca="false">IF($A10919="","",IF(設定!$B$21="dB",10^($B10919/20),ABS($B10919)))</f>
        <v>12.9456839456861</v>
      </c>
      <c r="D10919" s="32" t="n">
        <f aca="false">IF($A10919="","",$A10919^2)</f>
        <v>2909689.67285156</v>
      </c>
      <c r="E10919" s="32" t="n">
        <f aca="false">IF($A10919="","",IF($C10919&lt;=0,"",1/$C10919^2))</f>
        <v>0.00596691704346522</v>
      </c>
      <c r="F10919" s="33" t="n">
        <f aca="false">IF(OR(ROW()-設定!$B$30&lt;2,ROW()+設定!$B$30&gt;13701,N($A10919)&lt;=0,N(INDEX($A$2:$A$13701,MIN(13700,MAX(1,ROW()-1+設定!$B$30))))&lt;=0,$A10919&lt;設定!$B$28,$A10919&gt;設定!$B$29),0,IF(AND($C10919&gt;=MAX(INDEX($C$1:$C$13701,MAX(1,ROW()-設定!$B$24)):INDEX($C$1:$C$13701,MAX(1,ROW()-1))),$C10919&gt;MAX(INDEX($C$1:$C$13701,MIN(13701,ROW()+1)):INDEX($C$1:$C$13701,MIN(13701,ROW()+設定!$B$24))),$C10919&gt;=設定!$B$32,$C10919&gt;=MAX(MIN(INDEX($C$1:$C$13701,MAX(1,ROW()-設定!$B$26)):INDEX($C$1:$C$13701,MAX(1,ROW()-1))),MIN(INDEX($C$1:$C$13701,MIN(13701,ROW()+1)):INDEX($C$1:$C$13701,MIN(13701,ROW()+設定!$B$26))))*10^(設定!$B$27/20)),1,0))</f>
        <v>0</v>
      </c>
      <c r="G10919" s="33" t="n">
        <f aca="false">$G10918+IF($F10919=1,1,0)</f>
        <v>5</v>
      </c>
      <c r="H10919" s="0" t="str">
        <f aca="false">IF($F10919=1,$G10919,"")</f>
        <v/>
      </c>
    </row>
    <row r="10920" customFormat="false" ht="15" hidden="false" customHeight="false" outlineLevel="0" collapsed="false">
      <c r="A10920" s="30" t="n">
        <v>1705.9375</v>
      </c>
      <c r="B10920" s="31" t="n">
        <v>22.0801</v>
      </c>
      <c r="C10920" s="32" t="n">
        <f aca="false">IF($A10920="","",IF(設定!$B$21="dB",10^($B10920/20),ABS($B10920)))</f>
        <v>12.7058873331772</v>
      </c>
      <c r="D10920" s="32" t="n">
        <f aca="false">IF($A10920="","",$A10920^2)</f>
        <v>2910222.75390625</v>
      </c>
      <c r="E10920" s="32" t="n">
        <f aca="false">IF($A10920="","",IF($C10920&lt;=0,"",1/$C10920^2))</f>
        <v>0.00619426812083136</v>
      </c>
      <c r="F10920" s="33" t="n">
        <f aca="false">IF(OR(ROW()-設定!$B$30&lt;2,ROW()+設定!$B$30&gt;13701,N($A10920)&lt;=0,N(INDEX($A$2:$A$13701,MIN(13700,MAX(1,ROW()-1+設定!$B$30))))&lt;=0,$A10920&lt;設定!$B$28,$A10920&gt;設定!$B$29),0,IF(AND($C10920&gt;=MAX(INDEX($C$1:$C$13701,MAX(1,ROW()-設定!$B$24)):INDEX($C$1:$C$13701,MAX(1,ROW()-1))),$C10920&gt;MAX(INDEX($C$1:$C$13701,MIN(13701,ROW()+1)):INDEX($C$1:$C$13701,MIN(13701,ROW()+設定!$B$24))),$C10920&gt;=設定!$B$32,$C10920&gt;=MAX(MIN(INDEX($C$1:$C$13701,MAX(1,ROW()-設定!$B$26)):INDEX($C$1:$C$13701,MAX(1,ROW()-1))),MIN(INDEX($C$1:$C$13701,MIN(13701,ROW()+1)):INDEX($C$1:$C$13701,MIN(13701,ROW()+設定!$B$26))))*10^(設定!$B$27/20)),1,0))</f>
        <v>0</v>
      </c>
      <c r="G10920" s="33" t="n">
        <f aca="false">$G10919+IF($F10920=1,1,0)</f>
        <v>5</v>
      </c>
      <c r="H10920" s="0" t="str">
        <f aca="false">IF($F10920=1,$G10920,"")</f>
        <v/>
      </c>
    </row>
    <row r="10921" customFormat="false" ht="15" hidden="false" customHeight="false" outlineLevel="0" collapsed="false">
      <c r="A10921" s="30" t="n">
        <v>1706.09375</v>
      </c>
      <c r="B10921" s="31" t="n">
        <v>22.308</v>
      </c>
      <c r="C10921" s="32" t="n">
        <f aca="false">IF($A10921="","",IF(設定!$B$21="dB",10^($B10921/20),ABS($B10921)))</f>
        <v>13.0436759232173</v>
      </c>
      <c r="D10921" s="32" t="n">
        <f aca="false">IF($A10921="","",$A10921^2)</f>
        <v>2910755.88378906</v>
      </c>
      <c r="E10921" s="32" t="n">
        <f aca="false">IF($A10921="","",IF($C10921&lt;=0,"",1/$C10921^2))</f>
        <v>0.005877599636806</v>
      </c>
      <c r="F10921" s="33" t="n">
        <f aca="false">IF(OR(ROW()-設定!$B$30&lt;2,ROW()+設定!$B$30&gt;13701,N($A10921)&lt;=0,N(INDEX($A$2:$A$13701,MIN(13700,MAX(1,ROW()-1+設定!$B$30))))&lt;=0,$A10921&lt;設定!$B$28,$A10921&gt;設定!$B$29),0,IF(AND($C10921&gt;=MAX(INDEX($C$1:$C$13701,MAX(1,ROW()-設定!$B$24)):INDEX($C$1:$C$13701,MAX(1,ROW()-1))),$C10921&gt;MAX(INDEX($C$1:$C$13701,MIN(13701,ROW()+1)):INDEX($C$1:$C$13701,MIN(13701,ROW()+設定!$B$24))),$C10921&gt;=設定!$B$32,$C10921&gt;=MAX(MIN(INDEX($C$1:$C$13701,MAX(1,ROW()-設定!$B$26)):INDEX($C$1:$C$13701,MAX(1,ROW()-1))),MIN(INDEX($C$1:$C$13701,MIN(13701,ROW()+1)):INDEX($C$1:$C$13701,MIN(13701,ROW()+設定!$B$26))))*10^(設定!$B$27/20)),1,0))</f>
        <v>0</v>
      </c>
      <c r="G10921" s="33" t="n">
        <f aca="false">$G10920+IF($F10921=1,1,0)</f>
        <v>5</v>
      </c>
      <c r="H10921" s="0" t="str">
        <f aca="false">IF($F10921=1,$G10921,"")</f>
        <v/>
      </c>
    </row>
    <row r="10922" customFormat="false" ht="15" hidden="false" customHeight="false" outlineLevel="0" collapsed="false">
      <c r="A10922" s="30" t="n">
        <v>1706.25</v>
      </c>
      <c r="B10922" s="31" t="n">
        <v>22.3802</v>
      </c>
      <c r="C10922" s="32" t="n">
        <f aca="false">IF($A10922="","",IF(設定!$B$21="dB",10^($B10922/20),ABS($B10922)))</f>
        <v>13.1525511671183</v>
      </c>
      <c r="D10922" s="32" t="n">
        <f aca="false">IF($A10922="","",$A10922^2)</f>
        <v>2911289.0625</v>
      </c>
      <c r="E10922" s="32" t="n">
        <f aca="false">IF($A10922="","",IF($C10922&lt;=0,"",1/$C10922^2))</f>
        <v>0.00578069425711889</v>
      </c>
      <c r="F10922" s="33" t="n">
        <f aca="false">IF(OR(ROW()-設定!$B$30&lt;2,ROW()+設定!$B$30&gt;13701,N($A10922)&lt;=0,N(INDEX($A$2:$A$13701,MIN(13700,MAX(1,ROW()-1+設定!$B$30))))&lt;=0,$A10922&lt;設定!$B$28,$A10922&gt;設定!$B$29),0,IF(AND($C10922&gt;=MAX(INDEX($C$1:$C$13701,MAX(1,ROW()-設定!$B$24)):INDEX($C$1:$C$13701,MAX(1,ROW()-1))),$C10922&gt;MAX(INDEX($C$1:$C$13701,MIN(13701,ROW()+1)):INDEX($C$1:$C$13701,MIN(13701,ROW()+設定!$B$24))),$C10922&gt;=設定!$B$32,$C10922&gt;=MAX(MIN(INDEX($C$1:$C$13701,MAX(1,ROW()-設定!$B$26)):INDEX($C$1:$C$13701,MAX(1,ROW()-1))),MIN(INDEX($C$1:$C$13701,MIN(13701,ROW()+1)):INDEX($C$1:$C$13701,MIN(13701,ROW()+設定!$B$26))))*10^(設定!$B$27/20)),1,0))</f>
        <v>0</v>
      </c>
      <c r="G10922" s="33" t="n">
        <f aca="false">$G10921+IF($F10922=1,1,0)</f>
        <v>5</v>
      </c>
      <c r="H10922" s="0" t="str">
        <f aca="false">IF($F10922=1,$G10922,"")</f>
        <v/>
      </c>
    </row>
    <row r="10923" customFormat="false" ht="15" hidden="false" customHeight="false" outlineLevel="0" collapsed="false">
      <c r="A10923" s="30" t="n">
        <v>1706.40625</v>
      </c>
      <c r="B10923" s="31" t="n">
        <v>22.3859</v>
      </c>
      <c r="C10923" s="32" t="n">
        <f aca="false">IF($A10923="","",IF(設定!$B$21="dB",10^($B10923/20),ABS($B10923)))</f>
        <v>13.161185187241</v>
      </c>
      <c r="D10923" s="32" t="n">
        <f aca="false">IF($A10923="","",$A10923^2)</f>
        <v>2911822.29003906</v>
      </c>
      <c r="E10923" s="32" t="n">
        <f aca="false">IF($A10923="","",IF($C10923&lt;=0,"",1/$C10923^2))</f>
        <v>0.00577311222577345</v>
      </c>
      <c r="F10923" s="33" t="n">
        <f aca="false">IF(OR(ROW()-設定!$B$30&lt;2,ROW()+設定!$B$30&gt;13701,N($A10923)&lt;=0,N(INDEX($A$2:$A$13701,MIN(13700,MAX(1,ROW()-1+設定!$B$30))))&lt;=0,$A10923&lt;設定!$B$28,$A10923&gt;設定!$B$29),0,IF(AND($C10923&gt;=MAX(INDEX($C$1:$C$13701,MAX(1,ROW()-設定!$B$24)):INDEX($C$1:$C$13701,MAX(1,ROW()-1))),$C10923&gt;MAX(INDEX($C$1:$C$13701,MIN(13701,ROW()+1)):INDEX($C$1:$C$13701,MIN(13701,ROW()+設定!$B$24))),$C10923&gt;=設定!$B$32,$C10923&gt;=MAX(MIN(INDEX($C$1:$C$13701,MAX(1,ROW()-設定!$B$26)):INDEX($C$1:$C$13701,MAX(1,ROW()-1))),MIN(INDEX($C$1:$C$13701,MIN(13701,ROW()+1)):INDEX($C$1:$C$13701,MIN(13701,ROW()+設定!$B$26))))*10^(設定!$B$27/20)),1,0))</f>
        <v>0</v>
      </c>
      <c r="G10923" s="33" t="n">
        <f aca="false">$G10922+IF($F10923=1,1,0)</f>
        <v>5</v>
      </c>
      <c r="H10923" s="0" t="str">
        <f aca="false">IF($F10923=1,$G10923,"")</f>
        <v/>
      </c>
    </row>
    <row r="10924" customFormat="false" ht="15" hidden="false" customHeight="false" outlineLevel="0" collapsed="false">
      <c r="A10924" s="30" t="n">
        <v>1706.5625</v>
      </c>
      <c r="B10924" s="31" t="n">
        <v>22.3428</v>
      </c>
      <c r="C10924" s="32" t="n">
        <f aca="false">IF($A10924="","",IF(設定!$B$21="dB",10^($B10924/20),ABS($B10924)))</f>
        <v>13.0960402141917</v>
      </c>
      <c r="D10924" s="32" t="n">
        <f aca="false">IF($A10924="","",$A10924^2)</f>
        <v>2912355.56640625</v>
      </c>
      <c r="E10924" s="32" t="n">
        <f aca="false">IF($A10924="","",IF($C10924&lt;=0,"",1/$C10924^2))</f>
        <v>0.00583069064547745</v>
      </c>
      <c r="F10924" s="33" t="n">
        <f aca="false">IF(OR(ROW()-設定!$B$30&lt;2,ROW()+設定!$B$30&gt;13701,N($A10924)&lt;=0,N(INDEX($A$2:$A$13701,MIN(13700,MAX(1,ROW()-1+設定!$B$30))))&lt;=0,$A10924&lt;設定!$B$28,$A10924&gt;設定!$B$29),0,IF(AND($C10924&gt;=MAX(INDEX($C$1:$C$13701,MAX(1,ROW()-設定!$B$24)):INDEX($C$1:$C$13701,MAX(1,ROW()-1))),$C10924&gt;MAX(INDEX($C$1:$C$13701,MIN(13701,ROW()+1)):INDEX($C$1:$C$13701,MIN(13701,ROW()+設定!$B$24))),$C10924&gt;=設定!$B$32,$C10924&gt;=MAX(MIN(INDEX($C$1:$C$13701,MAX(1,ROW()-設定!$B$26)):INDEX($C$1:$C$13701,MAX(1,ROW()-1))),MIN(INDEX($C$1:$C$13701,MIN(13701,ROW()+1)):INDEX($C$1:$C$13701,MIN(13701,ROW()+設定!$B$26))))*10^(設定!$B$27/20)),1,0))</f>
        <v>0</v>
      </c>
      <c r="G10924" s="33" t="n">
        <f aca="false">$G10923+IF($F10924=1,1,0)</f>
        <v>5</v>
      </c>
      <c r="H10924" s="0" t="str">
        <f aca="false">IF($F10924=1,$G10924,"")</f>
        <v/>
      </c>
    </row>
    <row r="10925" customFormat="false" ht="15" hidden="false" customHeight="false" outlineLevel="0" collapsed="false">
      <c r="A10925" s="30" t="n">
        <v>1706.71875</v>
      </c>
      <c r="B10925" s="31" t="n">
        <v>22.4043</v>
      </c>
      <c r="C10925" s="32" t="n">
        <f aca="false">IF($A10925="","",IF(設定!$B$21="dB",10^($B10925/20),ABS($B10925)))</f>
        <v>13.1890951076012</v>
      </c>
      <c r="D10925" s="32" t="n">
        <f aca="false">IF($A10925="","",$A10925^2)</f>
        <v>2912888.89160156</v>
      </c>
      <c r="E10925" s="32" t="n">
        <f aca="false">IF($A10925="","",IF($C10925&lt;=0,"",1/$C10925^2))</f>
        <v>0.00574870469550707</v>
      </c>
      <c r="F10925" s="33" t="n">
        <f aca="false">IF(OR(ROW()-設定!$B$30&lt;2,ROW()+設定!$B$30&gt;13701,N($A10925)&lt;=0,N(INDEX($A$2:$A$13701,MIN(13700,MAX(1,ROW()-1+設定!$B$30))))&lt;=0,$A10925&lt;設定!$B$28,$A10925&gt;設定!$B$29),0,IF(AND($C10925&gt;=MAX(INDEX($C$1:$C$13701,MAX(1,ROW()-設定!$B$24)):INDEX($C$1:$C$13701,MAX(1,ROW()-1))),$C10925&gt;MAX(INDEX($C$1:$C$13701,MIN(13701,ROW()+1)):INDEX($C$1:$C$13701,MIN(13701,ROW()+設定!$B$24))),$C10925&gt;=設定!$B$32,$C10925&gt;=MAX(MIN(INDEX($C$1:$C$13701,MAX(1,ROW()-設定!$B$26)):INDEX($C$1:$C$13701,MAX(1,ROW()-1))),MIN(INDEX($C$1:$C$13701,MIN(13701,ROW()+1)):INDEX($C$1:$C$13701,MIN(13701,ROW()+設定!$B$26))))*10^(設定!$B$27/20)),1,0))</f>
        <v>0</v>
      </c>
      <c r="G10925" s="33" t="n">
        <f aca="false">$G10924+IF($F10925=1,1,0)</f>
        <v>5</v>
      </c>
      <c r="H10925" s="0" t="str">
        <f aca="false">IF($F10925=1,$G10925,"")</f>
        <v/>
      </c>
    </row>
    <row r="10926" customFormat="false" ht="15" hidden="false" customHeight="false" outlineLevel="0" collapsed="false">
      <c r="A10926" s="30" t="n">
        <v>1706.875</v>
      </c>
      <c r="B10926" s="31" t="n">
        <v>22.2696</v>
      </c>
      <c r="C10926" s="32" t="n">
        <f aca="false">IF($A10926="","",IF(設定!$B$21="dB",10^($B10926/20),ABS($B10926)))</f>
        <v>12.9861375907846</v>
      </c>
      <c r="D10926" s="32" t="n">
        <f aca="false">IF($A10926="","",$A10926^2)</f>
        <v>2913422.265625</v>
      </c>
      <c r="E10926" s="32" t="n">
        <f aca="false">IF($A10926="","",IF($C10926&lt;=0,"",1/$C10926^2))</f>
        <v>0.00592979937535526</v>
      </c>
      <c r="F10926" s="33" t="n">
        <f aca="false">IF(OR(ROW()-設定!$B$30&lt;2,ROW()+設定!$B$30&gt;13701,N($A10926)&lt;=0,N(INDEX($A$2:$A$13701,MIN(13700,MAX(1,ROW()-1+設定!$B$30))))&lt;=0,$A10926&lt;設定!$B$28,$A10926&gt;設定!$B$29),0,IF(AND($C10926&gt;=MAX(INDEX($C$1:$C$13701,MAX(1,ROW()-設定!$B$24)):INDEX($C$1:$C$13701,MAX(1,ROW()-1))),$C10926&gt;MAX(INDEX($C$1:$C$13701,MIN(13701,ROW()+1)):INDEX($C$1:$C$13701,MIN(13701,ROW()+設定!$B$24))),$C10926&gt;=設定!$B$32,$C10926&gt;=MAX(MIN(INDEX($C$1:$C$13701,MAX(1,ROW()-設定!$B$26)):INDEX($C$1:$C$13701,MAX(1,ROW()-1))),MIN(INDEX($C$1:$C$13701,MIN(13701,ROW()+1)):INDEX($C$1:$C$13701,MIN(13701,ROW()+設定!$B$26))))*10^(設定!$B$27/20)),1,0))</f>
        <v>0</v>
      </c>
      <c r="G10926" s="33" t="n">
        <f aca="false">$G10925+IF($F10926=1,1,0)</f>
        <v>5</v>
      </c>
      <c r="H10926" s="0" t="str">
        <f aca="false">IF($F10926=1,$G10926,"")</f>
        <v/>
      </c>
    </row>
    <row r="10927" customFormat="false" ht="15" hidden="false" customHeight="false" outlineLevel="0" collapsed="false">
      <c r="A10927" s="30" t="n">
        <v>1707.03125</v>
      </c>
      <c r="B10927" s="31" t="n">
        <v>22.4795</v>
      </c>
      <c r="C10927" s="32" t="n">
        <f aca="false">IF($A10927="","",IF(設定!$B$21="dB",10^($B10927/20),ABS($B10927)))</f>
        <v>13.3037783306966</v>
      </c>
      <c r="D10927" s="32" t="n">
        <f aca="false">IF($A10927="","",$A10927^2)</f>
        <v>2913955.68847656</v>
      </c>
      <c r="E10927" s="32" t="n">
        <f aca="false">IF($A10927="","",IF($C10927&lt;=0,"",1/$C10927^2))</f>
        <v>0.00565002019329328</v>
      </c>
      <c r="F10927" s="33" t="n">
        <f aca="false">IF(OR(ROW()-設定!$B$30&lt;2,ROW()+設定!$B$30&gt;13701,N($A10927)&lt;=0,N(INDEX($A$2:$A$13701,MIN(13700,MAX(1,ROW()-1+設定!$B$30))))&lt;=0,$A10927&lt;設定!$B$28,$A10927&gt;設定!$B$29),0,IF(AND($C10927&gt;=MAX(INDEX($C$1:$C$13701,MAX(1,ROW()-設定!$B$24)):INDEX($C$1:$C$13701,MAX(1,ROW()-1))),$C10927&gt;MAX(INDEX($C$1:$C$13701,MIN(13701,ROW()+1)):INDEX($C$1:$C$13701,MIN(13701,ROW()+設定!$B$24))),$C10927&gt;=設定!$B$32,$C10927&gt;=MAX(MIN(INDEX($C$1:$C$13701,MAX(1,ROW()-設定!$B$26)):INDEX($C$1:$C$13701,MAX(1,ROW()-1))),MIN(INDEX($C$1:$C$13701,MIN(13701,ROW()+1)):INDEX($C$1:$C$13701,MIN(13701,ROW()+設定!$B$26))))*10^(設定!$B$27/20)),1,0))</f>
        <v>0</v>
      </c>
      <c r="G10927" s="33" t="n">
        <f aca="false">$G10926+IF($F10927=1,1,0)</f>
        <v>5</v>
      </c>
      <c r="H10927" s="0" t="str">
        <f aca="false">IF($F10927=1,$G10927,"")</f>
        <v/>
      </c>
    </row>
    <row r="10928" customFormat="false" ht="15" hidden="false" customHeight="false" outlineLevel="0" collapsed="false">
      <c r="A10928" s="30" t="n">
        <v>1707.1875</v>
      </c>
      <c r="B10928" s="31" t="n">
        <v>22.5671</v>
      </c>
      <c r="C10928" s="32" t="n">
        <f aca="false">IF($A10928="","",IF(設定!$B$21="dB",10^($B10928/20),ABS($B10928)))</f>
        <v>13.4386300971583</v>
      </c>
      <c r="D10928" s="32" t="n">
        <f aca="false">IF($A10928="","",$A10928^2)</f>
        <v>2914489.16015625</v>
      </c>
      <c r="E10928" s="32" t="n">
        <f aca="false">IF($A10928="","",IF($C10928&lt;=0,"",1/$C10928^2))</f>
        <v>0.00553719731966418</v>
      </c>
      <c r="F10928" s="33" t="n">
        <f aca="false">IF(OR(ROW()-設定!$B$30&lt;2,ROW()+設定!$B$30&gt;13701,N($A10928)&lt;=0,N(INDEX($A$2:$A$13701,MIN(13700,MAX(1,ROW()-1+設定!$B$30))))&lt;=0,$A10928&lt;設定!$B$28,$A10928&gt;設定!$B$29),0,IF(AND($C10928&gt;=MAX(INDEX($C$1:$C$13701,MAX(1,ROW()-設定!$B$24)):INDEX($C$1:$C$13701,MAX(1,ROW()-1))),$C10928&gt;MAX(INDEX($C$1:$C$13701,MIN(13701,ROW()+1)):INDEX($C$1:$C$13701,MIN(13701,ROW()+設定!$B$24))),$C10928&gt;=設定!$B$32,$C10928&gt;=MAX(MIN(INDEX($C$1:$C$13701,MAX(1,ROW()-設定!$B$26)):INDEX($C$1:$C$13701,MAX(1,ROW()-1))),MIN(INDEX($C$1:$C$13701,MIN(13701,ROW()+1)):INDEX($C$1:$C$13701,MIN(13701,ROW()+設定!$B$26))))*10^(設定!$B$27/20)),1,0))</f>
        <v>0</v>
      </c>
      <c r="G10928" s="33" t="n">
        <f aca="false">$G10927+IF($F10928=1,1,0)</f>
        <v>5</v>
      </c>
      <c r="H10928" s="0" t="str">
        <f aca="false">IF($F10928=1,$G10928,"")</f>
        <v/>
      </c>
    </row>
    <row r="10929" customFormat="false" ht="15" hidden="false" customHeight="false" outlineLevel="0" collapsed="false">
      <c r="A10929" s="30" t="n">
        <v>1707.34375</v>
      </c>
      <c r="B10929" s="31" t="n">
        <v>22.6709</v>
      </c>
      <c r="C10929" s="32" t="n">
        <f aca="false">IF($A10929="","",IF(設定!$B$21="dB",10^($B10929/20),ABS($B10929)))</f>
        <v>13.6001907616825</v>
      </c>
      <c r="D10929" s="32" t="n">
        <f aca="false">IF($A10929="","",$A10929^2)</f>
        <v>2915022.68066406</v>
      </c>
      <c r="E10929" s="32" t="n">
        <f aca="false">IF($A10929="","",IF($C10929&lt;=0,"",1/$C10929^2))</f>
        <v>0.00540642272600358</v>
      </c>
      <c r="F10929" s="33" t="n">
        <f aca="false">IF(OR(ROW()-設定!$B$30&lt;2,ROW()+設定!$B$30&gt;13701,N($A10929)&lt;=0,N(INDEX($A$2:$A$13701,MIN(13700,MAX(1,ROW()-1+設定!$B$30))))&lt;=0,$A10929&lt;設定!$B$28,$A10929&gt;設定!$B$29),0,IF(AND($C10929&gt;=MAX(INDEX($C$1:$C$13701,MAX(1,ROW()-設定!$B$24)):INDEX($C$1:$C$13701,MAX(1,ROW()-1))),$C10929&gt;MAX(INDEX($C$1:$C$13701,MIN(13701,ROW()+1)):INDEX($C$1:$C$13701,MIN(13701,ROW()+設定!$B$24))),$C10929&gt;=設定!$B$32,$C10929&gt;=MAX(MIN(INDEX($C$1:$C$13701,MAX(1,ROW()-設定!$B$26)):INDEX($C$1:$C$13701,MAX(1,ROW()-1))),MIN(INDEX($C$1:$C$13701,MIN(13701,ROW()+1)):INDEX($C$1:$C$13701,MIN(13701,ROW()+設定!$B$26))))*10^(設定!$B$27/20)),1,0))</f>
        <v>0</v>
      </c>
      <c r="G10929" s="33" t="n">
        <f aca="false">$G10928+IF($F10929=1,1,0)</f>
        <v>5</v>
      </c>
      <c r="H10929" s="0" t="str">
        <f aca="false">IF($F10929=1,$G10929,"")</f>
        <v/>
      </c>
    </row>
    <row r="10930" customFormat="false" ht="15" hidden="false" customHeight="false" outlineLevel="0" collapsed="false">
      <c r="A10930" s="30" t="n">
        <v>1707.5</v>
      </c>
      <c r="B10930" s="31" t="n">
        <v>22.641</v>
      </c>
      <c r="C10930" s="32" t="n">
        <f aca="false">IF($A10930="","",IF(設定!$B$21="dB",10^($B10930/20),ABS($B10930)))</f>
        <v>13.5534544327968</v>
      </c>
      <c r="D10930" s="32" t="n">
        <f aca="false">IF($A10930="","",$A10930^2)</f>
        <v>2915556.25</v>
      </c>
      <c r="E10930" s="32" t="n">
        <f aca="false">IF($A10930="","",IF($C10930&lt;=0,"",1/$C10930^2))</f>
        <v>0.00544377290906648</v>
      </c>
      <c r="F10930" s="33" t="n">
        <f aca="false">IF(OR(ROW()-設定!$B$30&lt;2,ROW()+設定!$B$30&gt;13701,N($A10930)&lt;=0,N(INDEX($A$2:$A$13701,MIN(13700,MAX(1,ROW()-1+設定!$B$30))))&lt;=0,$A10930&lt;設定!$B$28,$A10930&gt;設定!$B$29),0,IF(AND($C10930&gt;=MAX(INDEX($C$1:$C$13701,MAX(1,ROW()-設定!$B$24)):INDEX($C$1:$C$13701,MAX(1,ROW()-1))),$C10930&gt;MAX(INDEX($C$1:$C$13701,MIN(13701,ROW()+1)):INDEX($C$1:$C$13701,MIN(13701,ROW()+設定!$B$24))),$C10930&gt;=設定!$B$32,$C10930&gt;=MAX(MIN(INDEX($C$1:$C$13701,MAX(1,ROW()-設定!$B$26)):INDEX($C$1:$C$13701,MAX(1,ROW()-1))),MIN(INDEX($C$1:$C$13701,MIN(13701,ROW()+1)):INDEX($C$1:$C$13701,MIN(13701,ROW()+設定!$B$26))))*10^(設定!$B$27/20)),1,0))</f>
        <v>0</v>
      </c>
      <c r="G10930" s="33" t="n">
        <f aca="false">$G10929+IF($F10930=1,1,0)</f>
        <v>5</v>
      </c>
      <c r="H10930" s="0" t="str">
        <f aca="false">IF($F10930=1,$G10930,"")</f>
        <v/>
      </c>
    </row>
    <row r="10931" customFormat="false" ht="15" hidden="false" customHeight="false" outlineLevel="0" collapsed="false">
      <c r="A10931" s="30" t="n">
        <v>1707.65625</v>
      </c>
      <c r="B10931" s="31" t="n">
        <v>22.6305</v>
      </c>
      <c r="C10931" s="32" t="n">
        <f aca="false">IF($A10931="","",IF(設定!$B$21="dB",10^($B10931/20),ABS($B10931)))</f>
        <v>13.5370801412596</v>
      </c>
      <c r="D10931" s="32" t="n">
        <f aca="false">IF($A10931="","",$A10931^2)</f>
        <v>2916089.86816406</v>
      </c>
      <c r="E10931" s="32" t="n">
        <f aca="false">IF($A10931="","",IF($C10931&lt;=0,"",1/$C10931^2))</f>
        <v>0.00545695032012306</v>
      </c>
      <c r="F10931" s="33" t="n">
        <f aca="false">IF(OR(ROW()-設定!$B$30&lt;2,ROW()+設定!$B$30&gt;13701,N($A10931)&lt;=0,N(INDEX($A$2:$A$13701,MIN(13700,MAX(1,ROW()-1+設定!$B$30))))&lt;=0,$A10931&lt;設定!$B$28,$A10931&gt;設定!$B$29),0,IF(AND($C10931&gt;=MAX(INDEX($C$1:$C$13701,MAX(1,ROW()-設定!$B$24)):INDEX($C$1:$C$13701,MAX(1,ROW()-1))),$C10931&gt;MAX(INDEX($C$1:$C$13701,MIN(13701,ROW()+1)):INDEX($C$1:$C$13701,MIN(13701,ROW()+設定!$B$24))),$C10931&gt;=設定!$B$32,$C10931&gt;=MAX(MIN(INDEX($C$1:$C$13701,MAX(1,ROW()-設定!$B$26)):INDEX($C$1:$C$13701,MAX(1,ROW()-1))),MIN(INDEX($C$1:$C$13701,MIN(13701,ROW()+1)):INDEX($C$1:$C$13701,MIN(13701,ROW()+設定!$B$26))))*10^(設定!$B$27/20)),1,0))</f>
        <v>0</v>
      </c>
      <c r="G10931" s="33" t="n">
        <f aca="false">$G10930+IF($F10931=1,1,0)</f>
        <v>5</v>
      </c>
      <c r="H10931" s="0" t="str">
        <f aca="false">IF($F10931=1,$G10931,"")</f>
        <v/>
      </c>
    </row>
    <row r="10932" customFormat="false" ht="15" hidden="false" customHeight="false" outlineLevel="0" collapsed="false">
      <c r="A10932" s="30" t="n">
        <v>1707.8125</v>
      </c>
      <c r="B10932" s="31" t="n">
        <v>22.6286</v>
      </c>
      <c r="C10932" s="32" t="n">
        <f aca="false">IF($A10932="","",IF(設定!$B$21="dB",10^($B10932/20),ABS($B10932)))</f>
        <v>13.5341192886092</v>
      </c>
      <c r="D10932" s="32" t="n">
        <f aca="false">IF($A10932="","",$A10932^2)</f>
        <v>2916623.53515625</v>
      </c>
      <c r="E10932" s="32" t="n">
        <f aca="false">IF($A10932="","",IF($C10932&lt;=0,"",1/$C10932^2))</f>
        <v>0.0054593382099928</v>
      </c>
      <c r="F10932" s="33" t="n">
        <f aca="false">IF(OR(ROW()-設定!$B$30&lt;2,ROW()+設定!$B$30&gt;13701,N($A10932)&lt;=0,N(INDEX($A$2:$A$13701,MIN(13700,MAX(1,ROW()-1+設定!$B$30))))&lt;=0,$A10932&lt;設定!$B$28,$A10932&gt;設定!$B$29),0,IF(AND($C10932&gt;=MAX(INDEX($C$1:$C$13701,MAX(1,ROW()-設定!$B$24)):INDEX($C$1:$C$13701,MAX(1,ROW()-1))),$C10932&gt;MAX(INDEX($C$1:$C$13701,MIN(13701,ROW()+1)):INDEX($C$1:$C$13701,MIN(13701,ROW()+設定!$B$24))),$C10932&gt;=設定!$B$32,$C10932&gt;=MAX(MIN(INDEX($C$1:$C$13701,MAX(1,ROW()-設定!$B$26)):INDEX($C$1:$C$13701,MAX(1,ROW()-1))),MIN(INDEX($C$1:$C$13701,MIN(13701,ROW()+1)):INDEX($C$1:$C$13701,MIN(13701,ROW()+設定!$B$26))))*10^(設定!$B$27/20)),1,0))</f>
        <v>0</v>
      </c>
      <c r="G10932" s="33" t="n">
        <f aca="false">$G10931+IF($F10932=1,1,0)</f>
        <v>5</v>
      </c>
      <c r="H10932" s="0" t="str">
        <f aca="false">IF($F10932=1,$G10932,"")</f>
        <v/>
      </c>
    </row>
    <row r="10933" customFormat="false" ht="15" hidden="false" customHeight="false" outlineLevel="0" collapsed="false">
      <c r="A10933" s="30" t="n">
        <v>1707.96875</v>
      </c>
      <c r="B10933" s="31" t="n">
        <v>22.756</v>
      </c>
      <c r="C10933" s="32" t="n">
        <f aca="false">IF($A10933="","",IF(設定!$B$21="dB",10^($B10933/20),ABS($B10933)))</f>
        <v>13.73409350977</v>
      </c>
      <c r="D10933" s="32" t="n">
        <f aca="false">IF($A10933="","",$A10933^2)</f>
        <v>2917157.25097656</v>
      </c>
      <c r="E10933" s="32" t="n">
        <f aca="false">IF($A10933="","",IF($C10933&lt;=0,"",1/$C10933^2))</f>
        <v>0.00530151506678459</v>
      </c>
      <c r="F10933" s="33" t="n">
        <f aca="false">IF(OR(ROW()-設定!$B$30&lt;2,ROW()+設定!$B$30&gt;13701,N($A10933)&lt;=0,N(INDEX($A$2:$A$13701,MIN(13700,MAX(1,ROW()-1+設定!$B$30))))&lt;=0,$A10933&lt;設定!$B$28,$A10933&gt;設定!$B$29),0,IF(AND($C10933&gt;=MAX(INDEX($C$1:$C$13701,MAX(1,ROW()-設定!$B$24)):INDEX($C$1:$C$13701,MAX(1,ROW()-1))),$C10933&gt;MAX(INDEX($C$1:$C$13701,MIN(13701,ROW()+1)):INDEX($C$1:$C$13701,MIN(13701,ROW()+設定!$B$24))),$C10933&gt;=設定!$B$32,$C10933&gt;=MAX(MIN(INDEX($C$1:$C$13701,MAX(1,ROW()-設定!$B$26)):INDEX($C$1:$C$13701,MAX(1,ROW()-1))),MIN(INDEX($C$1:$C$13701,MIN(13701,ROW()+1)):INDEX($C$1:$C$13701,MIN(13701,ROW()+設定!$B$26))))*10^(設定!$B$27/20)),1,0))</f>
        <v>0</v>
      </c>
      <c r="G10933" s="33" t="n">
        <f aca="false">$G10932+IF($F10933=1,1,0)</f>
        <v>5</v>
      </c>
      <c r="H10933" s="0" t="str">
        <f aca="false">IF($F10933=1,$G10933,"")</f>
        <v/>
      </c>
    </row>
    <row r="10934" customFormat="false" ht="15" hidden="false" customHeight="false" outlineLevel="0" collapsed="false">
      <c r="A10934" s="30" t="n">
        <v>1708.125</v>
      </c>
      <c r="B10934" s="31" t="n">
        <v>22.8198</v>
      </c>
      <c r="C10934" s="32" t="n">
        <f aca="false">IF($A10934="","",IF(設定!$B$21="dB",10^($B10934/20),ABS($B10934)))</f>
        <v>13.8353452154536</v>
      </c>
      <c r="D10934" s="32" t="n">
        <f aca="false">IF($A10934="","",$A10934^2)</f>
        <v>2917691.015625</v>
      </c>
      <c r="E10934" s="32" t="n">
        <f aca="false">IF($A10934="","",IF($C10934&lt;=0,"",1/$C10934^2))</f>
        <v>0.00522420246786615</v>
      </c>
      <c r="F10934" s="33" t="n">
        <f aca="false">IF(OR(ROW()-設定!$B$30&lt;2,ROW()+設定!$B$30&gt;13701,N($A10934)&lt;=0,N(INDEX($A$2:$A$13701,MIN(13700,MAX(1,ROW()-1+設定!$B$30))))&lt;=0,$A10934&lt;設定!$B$28,$A10934&gt;設定!$B$29),0,IF(AND($C10934&gt;=MAX(INDEX($C$1:$C$13701,MAX(1,ROW()-設定!$B$24)):INDEX($C$1:$C$13701,MAX(1,ROW()-1))),$C10934&gt;MAX(INDEX($C$1:$C$13701,MIN(13701,ROW()+1)):INDEX($C$1:$C$13701,MIN(13701,ROW()+設定!$B$24))),$C10934&gt;=設定!$B$32,$C10934&gt;=MAX(MIN(INDEX($C$1:$C$13701,MAX(1,ROW()-設定!$B$26)):INDEX($C$1:$C$13701,MAX(1,ROW()-1))),MIN(INDEX($C$1:$C$13701,MIN(13701,ROW()+1)):INDEX($C$1:$C$13701,MIN(13701,ROW()+設定!$B$26))))*10^(設定!$B$27/20)),1,0))</f>
        <v>0</v>
      </c>
      <c r="G10934" s="33" t="n">
        <f aca="false">$G10933+IF($F10934=1,1,0)</f>
        <v>5</v>
      </c>
      <c r="H10934" s="0" t="str">
        <f aca="false">IF($F10934=1,$G10934,"")</f>
        <v/>
      </c>
    </row>
    <row r="10935" customFormat="false" ht="15" hidden="false" customHeight="false" outlineLevel="0" collapsed="false">
      <c r="A10935" s="30" t="n">
        <v>1708.28125</v>
      </c>
      <c r="B10935" s="31" t="n">
        <v>22.9755</v>
      </c>
      <c r="C10935" s="32" t="n">
        <f aca="false">IF($A10935="","",IF(設定!$B$21="dB",10^($B10935/20),ABS($B10935)))</f>
        <v>14.0855886086156</v>
      </c>
      <c r="D10935" s="32" t="n">
        <f aca="false">IF($A10935="","",$A10935^2)</f>
        <v>2918224.82910156</v>
      </c>
      <c r="E10935" s="32" t="n">
        <f aca="false">IF($A10935="","",IF($C10935&lt;=0,"",1/$C10935^2))</f>
        <v>0.0050402258801731</v>
      </c>
      <c r="F10935" s="33" t="n">
        <f aca="false">IF(OR(ROW()-設定!$B$30&lt;2,ROW()+設定!$B$30&gt;13701,N($A10935)&lt;=0,N(INDEX($A$2:$A$13701,MIN(13700,MAX(1,ROW()-1+設定!$B$30))))&lt;=0,$A10935&lt;設定!$B$28,$A10935&gt;設定!$B$29),0,IF(AND($C10935&gt;=MAX(INDEX($C$1:$C$13701,MAX(1,ROW()-設定!$B$24)):INDEX($C$1:$C$13701,MAX(1,ROW()-1))),$C10935&gt;MAX(INDEX($C$1:$C$13701,MIN(13701,ROW()+1)):INDEX($C$1:$C$13701,MIN(13701,ROW()+設定!$B$24))),$C10935&gt;=設定!$B$32,$C10935&gt;=MAX(MIN(INDEX($C$1:$C$13701,MAX(1,ROW()-設定!$B$26)):INDEX($C$1:$C$13701,MAX(1,ROW()-1))),MIN(INDEX($C$1:$C$13701,MIN(13701,ROW()+1)):INDEX($C$1:$C$13701,MIN(13701,ROW()+設定!$B$26))))*10^(設定!$B$27/20)),1,0))</f>
        <v>0</v>
      </c>
      <c r="G10935" s="33" t="n">
        <f aca="false">$G10934+IF($F10935=1,1,0)</f>
        <v>5</v>
      </c>
      <c r="H10935" s="0" t="str">
        <f aca="false">IF($F10935=1,$G10935,"")</f>
        <v/>
      </c>
    </row>
    <row r="10936" customFormat="false" ht="15" hidden="false" customHeight="false" outlineLevel="0" collapsed="false">
      <c r="A10936" s="30" t="n">
        <v>1708.4375</v>
      </c>
      <c r="B10936" s="31" t="n">
        <v>22.8978</v>
      </c>
      <c r="C10936" s="32" t="n">
        <f aca="false">IF($A10936="","",IF(設定!$B$21="dB",10^($B10936/20),ABS($B10936)))</f>
        <v>13.9601472757577</v>
      </c>
      <c r="D10936" s="32" t="n">
        <f aca="false">IF($A10936="","",$A10936^2)</f>
        <v>2918758.69140625</v>
      </c>
      <c r="E10936" s="32" t="n">
        <f aca="false">IF($A10936="","",IF($C10936&lt;=0,"",1/$C10936^2))</f>
        <v>0.00513121249340698</v>
      </c>
      <c r="F10936" s="33" t="n">
        <f aca="false">IF(OR(ROW()-設定!$B$30&lt;2,ROW()+設定!$B$30&gt;13701,N($A10936)&lt;=0,N(INDEX($A$2:$A$13701,MIN(13700,MAX(1,ROW()-1+設定!$B$30))))&lt;=0,$A10936&lt;設定!$B$28,$A10936&gt;設定!$B$29),0,IF(AND($C10936&gt;=MAX(INDEX($C$1:$C$13701,MAX(1,ROW()-設定!$B$24)):INDEX($C$1:$C$13701,MAX(1,ROW()-1))),$C10936&gt;MAX(INDEX($C$1:$C$13701,MIN(13701,ROW()+1)):INDEX($C$1:$C$13701,MIN(13701,ROW()+設定!$B$24))),$C10936&gt;=設定!$B$32,$C10936&gt;=MAX(MIN(INDEX($C$1:$C$13701,MAX(1,ROW()-設定!$B$26)):INDEX($C$1:$C$13701,MAX(1,ROW()-1))),MIN(INDEX($C$1:$C$13701,MIN(13701,ROW()+1)):INDEX($C$1:$C$13701,MIN(13701,ROW()+設定!$B$26))))*10^(設定!$B$27/20)),1,0))</f>
        <v>0</v>
      </c>
      <c r="G10936" s="33" t="n">
        <f aca="false">$G10935+IF($F10936=1,1,0)</f>
        <v>5</v>
      </c>
      <c r="H10936" s="0" t="str">
        <f aca="false">IF($F10936=1,$G10936,"")</f>
        <v/>
      </c>
    </row>
    <row r="10937" customFormat="false" ht="15" hidden="false" customHeight="false" outlineLevel="0" collapsed="false">
      <c r="A10937" s="30" t="n">
        <v>1708.59375</v>
      </c>
      <c r="B10937" s="31" t="n">
        <v>22.8907</v>
      </c>
      <c r="C10937" s="32" t="n">
        <f aca="false">IF($A10937="","",IF(設定!$B$21="dB",10^($B10937/20),ABS($B10937)))</f>
        <v>13.9487406667852</v>
      </c>
      <c r="D10937" s="32" t="n">
        <f aca="false">IF($A10937="","",$A10937^2)</f>
        <v>2919292.60253906</v>
      </c>
      <c r="E10937" s="32" t="n">
        <f aca="false">IF($A10937="","",IF($C10937&lt;=0,"",1/$C10937^2))</f>
        <v>0.00513960804211865</v>
      </c>
      <c r="F10937" s="33" t="n">
        <f aca="false">IF(OR(ROW()-設定!$B$30&lt;2,ROW()+設定!$B$30&gt;13701,N($A10937)&lt;=0,N(INDEX($A$2:$A$13701,MIN(13700,MAX(1,ROW()-1+設定!$B$30))))&lt;=0,$A10937&lt;設定!$B$28,$A10937&gt;設定!$B$29),0,IF(AND($C10937&gt;=MAX(INDEX($C$1:$C$13701,MAX(1,ROW()-設定!$B$24)):INDEX($C$1:$C$13701,MAX(1,ROW()-1))),$C10937&gt;MAX(INDEX($C$1:$C$13701,MIN(13701,ROW()+1)):INDEX($C$1:$C$13701,MIN(13701,ROW()+設定!$B$24))),$C10937&gt;=設定!$B$32,$C10937&gt;=MAX(MIN(INDEX($C$1:$C$13701,MAX(1,ROW()-設定!$B$26)):INDEX($C$1:$C$13701,MAX(1,ROW()-1))),MIN(INDEX($C$1:$C$13701,MIN(13701,ROW()+1)):INDEX($C$1:$C$13701,MIN(13701,ROW()+設定!$B$26))))*10^(設定!$B$27/20)),1,0))</f>
        <v>0</v>
      </c>
      <c r="G10937" s="33" t="n">
        <f aca="false">$G10936+IF($F10937=1,1,0)</f>
        <v>5</v>
      </c>
      <c r="H10937" s="0" t="str">
        <f aca="false">IF($F10937=1,$G10937,"")</f>
        <v/>
      </c>
    </row>
    <row r="10938" customFormat="false" ht="15" hidden="false" customHeight="false" outlineLevel="0" collapsed="false">
      <c r="A10938" s="30" t="n">
        <v>1708.75</v>
      </c>
      <c r="B10938" s="31" t="n">
        <v>22.9773</v>
      </c>
      <c r="C10938" s="32" t="n">
        <f aca="false">IF($A10938="","",IF(設定!$B$21="dB",10^($B10938/20),ABS($B10938)))</f>
        <v>14.088507905064</v>
      </c>
      <c r="D10938" s="32" t="n">
        <f aca="false">IF($A10938="","",$A10938^2)</f>
        <v>2919826.5625</v>
      </c>
      <c r="E10938" s="32" t="n">
        <f aca="false">IF($A10938="","",IF($C10938&lt;=0,"",1/$C10938^2))</f>
        <v>0.00503813731420622</v>
      </c>
      <c r="F10938" s="33" t="n">
        <f aca="false">IF(OR(ROW()-設定!$B$30&lt;2,ROW()+設定!$B$30&gt;13701,N($A10938)&lt;=0,N(INDEX($A$2:$A$13701,MIN(13700,MAX(1,ROW()-1+設定!$B$30))))&lt;=0,$A10938&lt;設定!$B$28,$A10938&gt;設定!$B$29),0,IF(AND($C10938&gt;=MAX(INDEX($C$1:$C$13701,MAX(1,ROW()-設定!$B$24)):INDEX($C$1:$C$13701,MAX(1,ROW()-1))),$C10938&gt;MAX(INDEX($C$1:$C$13701,MIN(13701,ROW()+1)):INDEX($C$1:$C$13701,MIN(13701,ROW()+設定!$B$24))),$C10938&gt;=設定!$B$32,$C10938&gt;=MAX(MIN(INDEX($C$1:$C$13701,MAX(1,ROW()-設定!$B$26)):INDEX($C$1:$C$13701,MAX(1,ROW()-1))),MIN(INDEX($C$1:$C$13701,MIN(13701,ROW()+1)):INDEX($C$1:$C$13701,MIN(13701,ROW()+設定!$B$26))))*10^(設定!$B$27/20)),1,0))</f>
        <v>0</v>
      </c>
      <c r="G10938" s="33" t="n">
        <f aca="false">$G10937+IF($F10938=1,1,0)</f>
        <v>5</v>
      </c>
      <c r="H10938" s="0" t="str">
        <f aca="false">IF($F10938=1,$G10938,"")</f>
        <v/>
      </c>
    </row>
    <row r="10939" customFormat="false" ht="15" hidden="false" customHeight="false" outlineLevel="0" collapsed="false">
      <c r="A10939" s="30" t="n">
        <v>1708.90625</v>
      </c>
      <c r="B10939" s="31" t="n">
        <v>22.9847</v>
      </c>
      <c r="C10939" s="32" t="n">
        <f aca="false">IF($A10939="","",IF(設定!$B$21="dB",10^($B10939/20),ABS($B10939)))</f>
        <v>14.1005158151115</v>
      </c>
      <c r="D10939" s="32" t="n">
        <f aca="false">IF($A10939="","",$A10939^2)</f>
        <v>2920360.57128906</v>
      </c>
      <c r="E10939" s="32" t="n">
        <f aca="false">IF($A10939="","",IF($C10939&lt;=0,"",1/$C10939^2))</f>
        <v>0.00502956007620661</v>
      </c>
      <c r="F10939" s="33" t="n">
        <f aca="false">IF(OR(ROW()-設定!$B$30&lt;2,ROW()+設定!$B$30&gt;13701,N($A10939)&lt;=0,N(INDEX($A$2:$A$13701,MIN(13700,MAX(1,ROW()-1+設定!$B$30))))&lt;=0,$A10939&lt;設定!$B$28,$A10939&gt;設定!$B$29),0,IF(AND($C10939&gt;=MAX(INDEX($C$1:$C$13701,MAX(1,ROW()-設定!$B$24)):INDEX($C$1:$C$13701,MAX(1,ROW()-1))),$C10939&gt;MAX(INDEX($C$1:$C$13701,MIN(13701,ROW()+1)):INDEX($C$1:$C$13701,MIN(13701,ROW()+設定!$B$24))),$C10939&gt;=設定!$B$32,$C10939&gt;=MAX(MIN(INDEX($C$1:$C$13701,MAX(1,ROW()-設定!$B$26)):INDEX($C$1:$C$13701,MAX(1,ROW()-1))),MIN(INDEX($C$1:$C$13701,MIN(13701,ROW()+1)):INDEX($C$1:$C$13701,MIN(13701,ROW()+設定!$B$26))))*10^(設定!$B$27/20)),1,0))</f>
        <v>0</v>
      </c>
      <c r="G10939" s="33" t="n">
        <f aca="false">$G10938+IF($F10939=1,1,0)</f>
        <v>5</v>
      </c>
      <c r="H10939" s="0" t="str">
        <f aca="false">IF($F10939=1,$G10939,"")</f>
        <v/>
      </c>
    </row>
    <row r="10940" customFormat="false" ht="15" hidden="false" customHeight="false" outlineLevel="0" collapsed="false">
      <c r="A10940" s="30" t="n">
        <v>1709.0625</v>
      </c>
      <c r="B10940" s="31" t="n">
        <v>23.0564</v>
      </c>
      <c r="C10940" s="32" t="n">
        <f aca="false">IF($A10940="","",IF(設定!$B$21="dB",10^($B10940/20),ABS($B10940)))</f>
        <v>14.2173940331957</v>
      </c>
      <c r="D10940" s="32" t="n">
        <f aca="false">IF($A10940="","",$A10940^2)</f>
        <v>2920894.62890625</v>
      </c>
      <c r="E10940" s="32" t="n">
        <f aca="false">IF($A10940="","",IF($C10940&lt;=0,"",1/$C10940^2))</f>
        <v>0.0049472060613153</v>
      </c>
      <c r="F10940" s="33" t="n">
        <f aca="false">IF(OR(ROW()-設定!$B$30&lt;2,ROW()+設定!$B$30&gt;13701,N($A10940)&lt;=0,N(INDEX($A$2:$A$13701,MIN(13700,MAX(1,ROW()-1+設定!$B$30))))&lt;=0,$A10940&lt;設定!$B$28,$A10940&gt;設定!$B$29),0,IF(AND($C10940&gt;=MAX(INDEX($C$1:$C$13701,MAX(1,ROW()-設定!$B$24)):INDEX($C$1:$C$13701,MAX(1,ROW()-1))),$C10940&gt;MAX(INDEX($C$1:$C$13701,MIN(13701,ROW()+1)):INDEX($C$1:$C$13701,MIN(13701,ROW()+設定!$B$24))),$C10940&gt;=設定!$B$32,$C10940&gt;=MAX(MIN(INDEX($C$1:$C$13701,MAX(1,ROW()-設定!$B$26)):INDEX($C$1:$C$13701,MAX(1,ROW()-1))),MIN(INDEX($C$1:$C$13701,MIN(13701,ROW()+1)):INDEX($C$1:$C$13701,MIN(13701,ROW()+設定!$B$26))))*10^(設定!$B$27/20)),1,0))</f>
        <v>0</v>
      </c>
      <c r="G10940" s="33" t="n">
        <f aca="false">$G10939+IF($F10940=1,1,0)</f>
        <v>5</v>
      </c>
      <c r="H10940" s="0" t="str">
        <f aca="false">IF($F10940=1,$G10940,"")</f>
        <v/>
      </c>
    </row>
    <row r="10941" customFormat="false" ht="15" hidden="false" customHeight="false" outlineLevel="0" collapsed="false">
      <c r="A10941" s="30" t="n">
        <v>1709.21875</v>
      </c>
      <c r="B10941" s="31" t="n">
        <v>22.8965</v>
      </c>
      <c r="C10941" s="32" t="n">
        <f aca="false">IF($A10941="","",IF(設定!$B$21="dB",10^($B10941/20),ABS($B10941)))</f>
        <v>13.9580580443513</v>
      </c>
      <c r="D10941" s="32" t="n">
        <f aca="false">IF($A10941="","",$A10941^2)</f>
        <v>2921428.73535156</v>
      </c>
      <c r="E10941" s="32" t="n">
        <f aca="false">IF($A10941="","",IF($C10941&lt;=0,"",1/$C10941^2))</f>
        <v>0.00513274868025509</v>
      </c>
      <c r="F10941" s="33" t="n">
        <f aca="false">IF(OR(ROW()-設定!$B$30&lt;2,ROW()+設定!$B$30&gt;13701,N($A10941)&lt;=0,N(INDEX($A$2:$A$13701,MIN(13700,MAX(1,ROW()-1+設定!$B$30))))&lt;=0,$A10941&lt;設定!$B$28,$A10941&gt;設定!$B$29),0,IF(AND($C10941&gt;=MAX(INDEX($C$1:$C$13701,MAX(1,ROW()-設定!$B$24)):INDEX($C$1:$C$13701,MAX(1,ROW()-1))),$C10941&gt;MAX(INDEX($C$1:$C$13701,MIN(13701,ROW()+1)):INDEX($C$1:$C$13701,MIN(13701,ROW()+設定!$B$24))),$C10941&gt;=設定!$B$32,$C10941&gt;=MAX(MIN(INDEX($C$1:$C$13701,MAX(1,ROW()-設定!$B$26)):INDEX($C$1:$C$13701,MAX(1,ROW()-1))),MIN(INDEX($C$1:$C$13701,MIN(13701,ROW()+1)):INDEX($C$1:$C$13701,MIN(13701,ROW()+設定!$B$26))))*10^(設定!$B$27/20)),1,0))</f>
        <v>0</v>
      </c>
      <c r="G10941" s="33" t="n">
        <f aca="false">$G10940+IF($F10941=1,1,0)</f>
        <v>5</v>
      </c>
      <c r="H10941" s="0" t="str">
        <f aca="false">IF($F10941=1,$G10941,"")</f>
        <v/>
      </c>
    </row>
    <row r="10942" customFormat="false" ht="15" hidden="false" customHeight="false" outlineLevel="0" collapsed="false">
      <c r="A10942" s="30" t="n">
        <v>1709.375</v>
      </c>
      <c r="B10942" s="31" t="n">
        <v>23.0077</v>
      </c>
      <c r="C10942" s="32" t="n">
        <f aca="false">IF($A10942="","",IF(設定!$B$21="dB",10^($B10942/20),ABS($B10942)))</f>
        <v>14.1379030766397</v>
      </c>
      <c r="D10942" s="32" t="n">
        <f aca="false">IF($A10942="","",$A10942^2)</f>
        <v>2921962.890625</v>
      </c>
      <c r="E10942" s="32" t="n">
        <f aca="false">IF($A10942="","",IF($C10942&lt;=0,"",1/$C10942^2))</f>
        <v>0.00500299420687035</v>
      </c>
      <c r="F10942" s="33" t="n">
        <f aca="false">IF(OR(ROW()-設定!$B$30&lt;2,ROW()+設定!$B$30&gt;13701,N($A10942)&lt;=0,N(INDEX($A$2:$A$13701,MIN(13700,MAX(1,ROW()-1+設定!$B$30))))&lt;=0,$A10942&lt;設定!$B$28,$A10942&gt;設定!$B$29),0,IF(AND($C10942&gt;=MAX(INDEX($C$1:$C$13701,MAX(1,ROW()-設定!$B$24)):INDEX($C$1:$C$13701,MAX(1,ROW()-1))),$C10942&gt;MAX(INDEX($C$1:$C$13701,MIN(13701,ROW()+1)):INDEX($C$1:$C$13701,MIN(13701,ROW()+設定!$B$24))),$C10942&gt;=設定!$B$32,$C10942&gt;=MAX(MIN(INDEX($C$1:$C$13701,MAX(1,ROW()-設定!$B$26)):INDEX($C$1:$C$13701,MAX(1,ROW()-1))),MIN(INDEX($C$1:$C$13701,MIN(13701,ROW()+1)):INDEX($C$1:$C$13701,MIN(13701,ROW()+設定!$B$26))))*10^(設定!$B$27/20)),1,0))</f>
        <v>0</v>
      </c>
      <c r="G10942" s="33" t="n">
        <f aca="false">$G10941+IF($F10942=1,1,0)</f>
        <v>5</v>
      </c>
      <c r="H10942" s="0" t="str">
        <f aca="false">IF($F10942=1,$G10942,"")</f>
        <v/>
      </c>
    </row>
    <row r="10943" customFormat="false" ht="15" hidden="false" customHeight="false" outlineLevel="0" collapsed="false">
      <c r="A10943" s="30" t="n">
        <v>1709.53125</v>
      </c>
      <c r="B10943" s="31" t="n">
        <v>23.0967</v>
      </c>
      <c r="C10943" s="32" t="n">
        <f aca="false">IF($A10943="","",IF(設定!$B$21="dB",10^($B10943/20),ABS($B10943)))</f>
        <v>14.2835118688613</v>
      </c>
      <c r="D10943" s="32" t="n">
        <f aca="false">IF($A10943="","",$A10943^2)</f>
        <v>2922497.09472656</v>
      </c>
      <c r="E10943" s="32" t="n">
        <f aca="false">IF($A10943="","",IF($C10943&lt;=0,"",1/$C10943^2))</f>
        <v>0.00490151120742459</v>
      </c>
      <c r="F10943" s="33" t="n">
        <f aca="false">IF(OR(ROW()-設定!$B$30&lt;2,ROW()+設定!$B$30&gt;13701,N($A10943)&lt;=0,N(INDEX($A$2:$A$13701,MIN(13700,MAX(1,ROW()-1+設定!$B$30))))&lt;=0,$A10943&lt;設定!$B$28,$A10943&gt;設定!$B$29),0,IF(AND($C10943&gt;=MAX(INDEX($C$1:$C$13701,MAX(1,ROW()-設定!$B$24)):INDEX($C$1:$C$13701,MAX(1,ROW()-1))),$C10943&gt;MAX(INDEX($C$1:$C$13701,MIN(13701,ROW()+1)):INDEX($C$1:$C$13701,MIN(13701,ROW()+設定!$B$24))),$C10943&gt;=設定!$B$32,$C10943&gt;=MAX(MIN(INDEX($C$1:$C$13701,MAX(1,ROW()-設定!$B$26)):INDEX($C$1:$C$13701,MAX(1,ROW()-1))),MIN(INDEX($C$1:$C$13701,MIN(13701,ROW()+1)):INDEX($C$1:$C$13701,MIN(13701,ROW()+設定!$B$26))))*10^(設定!$B$27/20)),1,0))</f>
        <v>0</v>
      </c>
      <c r="G10943" s="33" t="n">
        <f aca="false">$G10942+IF($F10943=1,1,0)</f>
        <v>5</v>
      </c>
      <c r="H10943" s="0" t="str">
        <f aca="false">IF($F10943=1,$G10943,"")</f>
        <v/>
      </c>
    </row>
    <row r="10944" customFormat="false" ht="15" hidden="false" customHeight="false" outlineLevel="0" collapsed="false">
      <c r="A10944" s="30" t="n">
        <v>1709.6875</v>
      </c>
      <c r="B10944" s="31" t="n">
        <v>23.3154</v>
      </c>
      <c r="C10944" s="32" t="n">
        <f aca="false">IF($A10944="","",IF(設定!$B$21="dB",10^($B10944/20),ABS($B10944)))</f>
        <v>14.6477190026036</v>
      </c>
      <c r="D10944" s="32" t="n">
        <f aca="false">IF($A10944="","",$A10944^2)</f>
        <v>2923031.34765625</v>
      </c>
      <c r="E10944" s="32" t="n">
        <f aca="false">IF($A10944="","",IF($C10944&lt;=0,"",1/$C10944^2))</f>
        <v>0.00466079498516724</v>
      </c>
      <c r="F10944" s="33" t="n">
        <f aca="false">IF(OR(ROW()-設定!$B$30&lt;2,ROW()+設定!$B$30&gt;13701,N($A10944)&lt;=0,N(INDEX($A$2:$A$13701,MIN(13700,MAX(1,ROW()-1+設定!$B$30))))&lt;=0,$A10944&lt;設定!$B$28,$A10944&gt;設定!$B$29),0,IF(AND($C10944&gt;=MAX(INDEX($C$1:$C$13701,MAX(1,ROW()-設定!$B$24)):INDEX($C$1:$C$13701,MAX(1,ROW()-1))),$C10944&gt;MAX(INDEX($C$1:$C$13701,MIN(13701,ROW()+1)):INDEX($C$1:$C$13701,MIN(13701,ROW()+設定!$B$24))),$C10944&gt;=設定!$B$32,$C10944&gt;=MAX(MIN(INDEX($C$1:$C$13701,MAX(1,ROW()-設定!$B$26)):INDEX($C$1:$C$13701,MAX(1,ROW()-1))),MIN(INDEX($C$1:$C$13701,MIN(13701,ROW()+1)):INDEX($C$1:$C$13701,MIN(13701,ROW()+設定!$B$26))))*10^(設定!$B$27/20)),1,0))</f>
        <v>0</v>
      </c>
      <c r="G10944" s="33" t="n">
        <f aca="false">$G10943+IF($F10944=1,1,0)</f>
        <v>5</v>
      </c>
      <c r="H10944" s="0" t="str">
        <f aca="false">IF($F10944=1,$G10944,"")</f>
        <v/>
      </c>
    </row>
    <row r="10945" customFormat="false" ht="15" hidden="false" customHeight="false" outlineLevel="0" collapsed="false">
      <c r="A10945" s="30" t="n">
        <v>1709.84375</v>
      </c>
      <c r="B10945" s="31" t="n">
        <v>23.3068</v>
      </c>
      <c r="C10945" s="32" t="n">
        <f aca="false">IF($A10945="","",IF(設定!$B$21="dB",10^($B10945/20),ABS($B10945)))</f>
        <v>14.6332233036162</v>
      </c>
      <c r="D10945" s="32" t="n">
        <f aca="false">IF($A10945="","",$A10945^2)</f>
        <v>2923565.64941406</v>
      </c>
      <c r="E10945" s="32" t="n">
        <f aca="false">IF($A10945="","",IF($C10945&lt;=0,"",1/$C10945^2))</f>
        <v>0.00467003354361886</v>
      </c>
      <c r="F10945" s="33" t="n">
        <f aca="false">IF(OR(ROW()-設定!$B$30&lt;2,ROW()+設定!$B$30&gt;13701,N($A10945)&lt;=0,N(INDEX($A$2:$A$13701,MIN(13700,MAX(1,ROW()-1+設定!$B$30))))&lt;=0,$A10945&lt;設定!$B$28,$A10945&gt;設定!$B$29),0,IF(AND($C10945&gt;=MAX(INDEX($C$1:$C$13701,MAX(1,ROW()-設定!$B$24)):INDEX($C$1:$C$13701,MAX(1,ROW()-1))),$C10945&gt;MAX(INDEX($C$1:$C$13701,MIN(13701,ROW()+1)):INDEX($C$1:$C$13701,MIN(13701,ROW()+設定!$B$24))),$C10945&gt;=設定!$B$32,$C10945&gt;=MAX(MIN(INDEX($C$1:$C$13701,MAX(1,ROW()-設定!$B$26)):INDEX($C$1:$C$13701,MAX(1,ROW()-1))),MIN(INDEX($C$1:$C$13701,MIN(13701,ROW()+1)):INDEX($C$1:$C$13701,MIN(13701,ROW()+設定!$B$26))))*10^(設定!$B$27/20)),1,0))</f>
        <v>0</v>
      </c>
      <c r="G10945" s="33" t="n">
        <f aca="false">$G10944+IF($F10945=1,1,0)</f>
        <v>5</v>
      </c>
      <c r="H10945" s="0" t="str">
        <f aca="false">IF($F10945=1,$G10945,"")</f>
        <v/>
      </c>
    </row>
    <row r="10946" customFormat="false" ht="15" hidden="false" customHeight="false" outlineLevel="0" collapsed="false">
      <c r="A10946" s="30" t="n">
        <v>1710</v>
      </c>
      <c r="B10946" s="31" t="n">
        <v>23.377</v>
      </c>
      <c r="C10946" s="32" t="n">
        <f aca="false">IF($A10946="","",IF(設定!$B$21="dB",10^($B10946/20),ABS($B10946)))</f>
        <v>14.751969303065</v>
      </c>
      <c r="D10946" s="32" t="n">
        <f aca="false">IF($A10946="","",$A10946^2)</f>
        <v>2924100</v>
      </c>
      <c r="E10946" s="32" t="n">
        <f aca="false">IF($A10946="","",IF($C10946&lt;=0,"",1/$C10946^2))</f>
        <v>0.00459515325169775</v>
      </c>
      <c r="F10946" s="33" t="n">
        <f aca="false">IF(OR(ROW()-設定!$B$30&lt;2,ROW()+設定!$B$30&gt;13701,N($A10946)&lt;=0,N(INDEX($A$2:$A$13701,MIN(13700,MAX(1,ROW()-1+設定!$B$30))))&lt;=0,$A10946&lt;設定!$B$28,$A10946&gt;設定!$B$29),0,IF(AND($C10946&gt;=MAX(INDEX($C$1:$C$13701,MAX(1,ROW()-設定!$B$24)):INDEX($C$1:$C$13701,MAX(1,ROW()-1))),$C10946&gt;MAX(INDEX($C$1:$C$13701,MIN(13701,ROW()+1)):INDEX($C$1:$C$13701,MIN(13701,ROW()+設定!$B$24))),$C10946&gt;=設定!$B$32,$C10946&gt;=MAX(MIN(INDEX($C$1:$C$13701,MAX(1,ROW()-設定!$B$26)):INDEX($C$1:$C$13701,MAX(1,ROW()-1))),MIN(INDEX($C$1:$C$13701,MIN(13701,ROW()+1)):INDEX($C$1:$C$13701,MIN(13701,ROW()+設定!$B$26))))*10^(設定!$B$27/20)),1,0))</f>
        <v>0</v>
      </c>
      <c r="G10946" s="33" t="n">
        <f aca="false">$G10945+IF($F10946=1,1,0)</f>
        <v>5</v>
      </c>
      <c r="H10946" s="0" t="str">
        <f aca="false">IF($F10946=1,$G10946,"")</f>
        <v/>
      </c>
    </row>
    <row r="10947" customFormat="false" ht="15" hidden="false" customHeight="false" outlineLevel="0" collapsed="false">
      <c r="A10947" s="30" t="n">
        <v>1710.15625</v>
      </c>
      <c r="B10947" s="31" t="n">
        <v>23.5286</v>
      </c>
      <c r="C10947" s="32" t="n">
        <f aca="false">IF($A10947="","",IF(設定!$B$21="dB",10^($B10947/20),ABS($B10947)))</f>
        <v>15.0117042616824</v>
      </c>
      <c r="D10947" s="32" t="n">
        <f aca="false">IF($A10947="","",$A10947^2)</f>
        <v>2924634.39941406</v>
      </c>
      <c r="E10947" s="32" t="n">
        <f aca="false">IF($A10947="","",IF($C10947&lt;=0,"",1/$C10947^2))</f>
        <v>0.00443751669514284</v>
      </c>
      <c r="F10947" s="33" t="n">
        <f aca="false">IF(OR(ROW()-設定!$B$30&lt;2,ROW()+設定!$B$30&gt;13701,N($A10947)&lt;=0,N(INDEX($A$2:$A$13701,MIN(13700,MAX(1,ROW()-1+設定!$B$30))))&lt;=0,$A10947&lt;設定!$B$28,$A10947&gt;設定!$B$29),0,IF(AND($C10947&gt;=MAX(INDEX($C$1:$C$13701,MAX(1,ROW()-設定!$B$24)):INDEX($C$1:$C$13701,MAX(1,ROW()-1))),$C10947&gt;MAX(INDEX($C$1:$C$13701,MIN(13701,ROW()+1)):INDEX($C$1:$C$13701,MIN(13701,ROW()+設定!$B$24))),$C10947&gt;=設定!$B$32,$C10947&gt;=MAX(MIN(INDEX($C$1:$C$13701,MAX(1,ROW()-設定!$B$26)):INDEX($C$1:$C$13701,MAX(1,ROW()-1))),MIN(INDEX($C$1:$C$13701,MIN(13701,ROW()+1)):INDEX($C$1:$C$13701,MIN(13701,ROW()+設定!$B$26))))*10^(設定!$B$27/20)),1,0))</f>
        <v>0</v>
      </c>
      <c r="G10947" s="33" t="n">
        <f aca="false">$G10946+IF($F10947=1,1,0)</f>
        <v>5</v>
      </c>
      <c r="H10947" s="0" t="str">
        <f aca="false">IF($F10947=1,$G10947,"")</f>
        <v/>
      </c>
    </row>
    <row r="10948" customFormat="false" ht="15" hidden="false" customHeight="false" outlineLevel="0" collapsed="false">
      <c r="A10948" s="30" t="n">
        <v>1710.3125</v>
      </c>
      <c r="B10948" s="31" t="n">
        <v>23.3491</v>
      </c>
      <c r="C10948" s="32" t="n">
        <f aca="false">IF($A10948="","",IF(設定!$B$21="dB",10^($B10948/20),ABS($B10948)))</f>
        <v>14.7046604321698</v>
      </c>
      <c r="D10948" s="32" t="n">
        <f aca="false">IF($A10948="","",$A10948^2)</f>
        <v>2925168.84765625</v>
      </c>
      <c r="E10948" s="32" t="n">
        <f aca="false">IF($A10948="","",IF($C10948&lt;=0,"",1/$C10948^2))</f>
        <v>0.00462476851776754</v>
      </c>
      <c r="F10948" s="33" t="n">
        <f aca="false">IF(OR(ROW()-設定!$B$30&lt;2,ROW()+設定!$B$30&gt;13701,N($A10948)&lt;=0,N(INDEX($A$2:$A$13701,MIN(13700,MAX(1,ROW()-1+設定!$B$30))))&lt;=0,$A10948&lt;設定!$B$28,$A10948&gt;設定!$B$29),0,IF(AND($C10948&gt;=MAX(INDEX($C$1:$C$13701,MAX(1,ROW()-設定!$B$24)):INDEX($C$1:$C$13701,MAX(1,ROW()-1))),$C10948&gt;MAX(INDEX($C$1:$C$13701,MIN(13701,ROW()+1)):INDEX($C$1:$C$13701,MIN(13701,ROW()+設定!$B$24))),$C10948&gt;=設定!$B$32,$C10948&gt;=MAX(MIN(INDEX($C$1:$C$13701,MAX(1,ROW()-設定!$B$26)):INDEX($C$1:$C$13701,MAX(1,ROW()-1))),MIN(INDEX($C$1:$C$13701,MIN(13701,ROW()+1)):INDEX($C$1:$C$13701,MIN(13701,ROW()+設定!$B$26))))*10^(設定!$B$27/20)),1,0))</f>
        <v>0</v>
      </c>
      <c r="G10948" s="33" t="n">
        <f aca="false">$G10947+IF($F10948=1,1,0)</f>
        <v>5</v>
      </c>
      <c r="H10948" s="0" t="str">
        <f aca="false">IF($F10948=1,$G10948,"")</f>
        <v/>
      </c>
    </row>
    <row r="10949" customFormat="false" ht="15" hidden="false" customHeight="false" outlineLevel="0" collapsed="false">
      <c r="A10949" s="30" t="n">
        <v>1710.46875</v>
      </c>
      <c r="B10949" s="31" t="n">
        <v>23.6221</v>
      </c>
      <c r="C10949" s="32" t="n">
        <f aca="false">IF($A10949="","",IF(設定!$B$21="dB",10^($B10949/20),ABS($B10949)))</f>
        <v>15.1741719124526</v>
      </c>
      <c r="D10949" s="32" t="n">
        <f aca="false">IF($A10949="","",$A10949^2)</f>
        <v>2925703.34472656</v>
      </c>
      <c r="E10949" s="32" t="n">
        <f aca="false">IF($A10949="","",IF($C10949&lt;=0,"",1/$C10949^2))</f>
        <v>0.00434300170639972</v>
      </c>
      <c r="F10949" s="33" t="n">
        <f aca="false">IF(OR(ROW()-設定!$B$30&lt;2,ROW()+設定!$B$30&gt;13701,N($A10949)&lt;=0,N(INDEX($A$2:$A$13701,MIN(13700,MAX(1,ROW()-1+設定!$B$30))))&lt;=0,$A10949&lt;設定!$B$28,$A10949&gt;設定!$B$29),0,IF(AND($C10949&gt;=MAX(INDEX($C$1:$C$13701,MAX(1,ROW()-設定!$B$24)):INDEX($C$1:$C$13701,MAX(1,ROW()-1))),$C10949&gt;MAX(INDEX($C$1:$C$13701,MIN(13701,ROW()+1)):INDEX($C$1:$C$13701,MIN(13701,ROW()+設定!$B$24))),$C10949&gt;=設定!$B$32,$C10949&gt;=MAX(MIN(INDEX($C$1:$C$13701,MAX(1,ROW()-設定!$B$26)):INDEX($C$1:$C$13701,MAX(1,ROW()-1))),MIN(INDEX($C$1:$C$13701,MIN(13701,ROW()+1)):INDEX($C$1:$C$13701,MIN(13701,ROW()+設定!$B$26))))*10^(設定!$B$27/20)),1,0))</f>
        <v>0</v>
      </c>
      <c r="G10949" s="33" t="n">
        <f aca="false">$G10948+IF($F10949=1,1,0)</f>
        <v>5</v>
      </c>
      <c r="H10949" s="0" t="str">
        <f aca="false">IF($F10949=1,$G10949,"")</f>
        <v/>
      </c>
    </row>
    <row r="10950" customFormat="false" ht="15" hidden="false" customHeight="false" outlineLevel="0" collapsed="false">
      <c r="A10950" s="30" t="n">
        <v>1710.625</v>
      </c>
      <c r="B10950" s="31" t="n">
        <v>23.5926</v>
      </c>
      <c r="C10950" s="32" t="n">
        <f aca="false">IF($A10950="","",IF(設定!$B$21="dB",10^($B10950/20),ABS($B10950)))</f>
        <v>15.1227230925406</v>
      </c>
      <c r="D10950" s="32" t="n">
        <f aca="false">IF($A10950="","",$A10950^2)</f>
        <v>2926237.890625</v>
      </c>
      <c r="E10950" s="32" t="n">
        <f aca="false">IF($A10950="","",IF($C10950&lt;=0,"",1/$C10950^2))</f>
        <v>0.00437260251260318</v>
      </c>
      <c r="F10950" s="33" t="n">
        <f aca="false">IF(OR(ROW()-設定!$B$30&lt;2,ROW()+設定!$B$30&gt;13701,N($A10950)&lt;=0,N(INDEX($A$2:$A$13701,MIN(13700,MAX(1,ROW()-1+設定!$B$30))))&lt;=0,$A10950&lt;設定!$B$28,$A10950&gt;設定!$B$29),0,IF(AND($C10950&gt;=MAX(INDEX($C$1:$C$13701,MAX(1,ROW()-設定!$B$24)):INDEX($C$1:$C$13701,MAX(1,ROW()-1))),$C10950&gt;MAX(INDEX($C$1:$C$13701,MIN(13701,ROW()+1)):INDEX($C$1:$C$13701,MIN(13701,ROW()+設定!$B$24))),$C10950&gt;=設定!$B$32,$C10950&gt;=MAX(MIN(INDEX($C$1:$C$13701,MAX(1,ROW()-設定!$B$26)):INDEX($C$1:$C$13701,MAX(1,ROW()-1))),MIN(INDEX($C$1:$C$13701,MIN(13701,ROW()+1)):INDEX($C$1:$C$13701,MIN(13701,ROW()+設定!$B$26))))*10^(設定!$B$27/20)),1,0))</f>
        <v>0</v>
      </c>
      <c r="G10950" s="33" t="n">
        <f aca="false">$G10949+IF($F10950=1,1,0)</f>
        <v>5</v>
      </c>
      <c r="H10950" s="0" t="str">
        <f aca="false">IF($F10950=1,$G10950,"")</f>
        <v/>
      </c>
    </row>
    <row r="10951" customFormat="false" ht="15" hidden="false" customHeight="false" outlineLevel="0" collapsed="false">
      <c r="A10951" s="30" t="n">
        <v>1710.78125</v>
      </c>
      <c r="B10951" s="31" t="n">
        <v>23.5275</v>
      </c>
      <c r="C10951" s="32" t="n">
        <f aca="false">IF($A10951="","",IF(設定!$B$21="dB",10^($B10951/20),ABS($B10951)))</f>
        <v>15.009803267103</v>
      </c>
      <c r="D10951" s="32" t="n">
        <f aca="false">IF($A10951="","",$A10951^2)</f>
        <v>2926772.48535156</v>
      </c>
      <c r="E10951" s="32" t="n">
        <f aca="false">IF($A10951="","",IF($C10951&lt;=0,"",1/$C10951^2))</f>
        <v>0.00443864079107193</v>
      </c>
      <c r="F10951" s="33" t="n">
        <f aca="false">IF(OR(ROW()-設定!$B$30&lt;2,ROW()+設定!$B$30&gt;13701,N($A10951)&lt;=0,N(INDEX($A$2:$A$13701,MIN(13700,MAX(1,ROW()-1+設定!$B$30))))&lt;=0,$A10951&lt;設定!$B$28,$A10951&gt;設定!$B$29),0,IF(AND($C10951&gt;=MAX(INDEX($C$1:$C$13701,MAX(1,ROW()-設定!$B$24)):INDEX($C$1:$C$13701,MAX(1,ROW()-1))),$C10951&gt;MAX(INDEX($C$1:$C$13701,MIN(13701,ROW()+1)):INDEX($C$1:$C$13701,MIN(13701,ROW()+設定!$B$24))),$C10951&gt;=設定!$B$32,$C10951&gt;=MAX(MIN(INDEX($C$1:$C$13701,MAX(1,ROW()-設定!$B$26)):INDEX($C$1:$C$13701,MAX(1,ROW()-1))),MIN(INDEX($C$1:$C$13701,MIN(13701,ROW()+1)):INDEX($C$1:$C$13701,MIN(13701,ROW()+設定!$B$26))))*10^(設定!$B$27/20)),1,0))</f>
        <v>0</v>
      </c>
      <c r="G10951" s="33" t="n">
        <f aca="false">$G10950+IF($F10951=1,1,0)</f>
        <v>5</v>
      </c>
      <c r="H10951" s="0" t="str">
        <f aca="false">IF($F10951=1,$G10951,"")</f>
        <v/>
      </c>
    </row>
    <row r="10952" customFormat="false" ht="15" hidden="false" customHeight="false" outlineLevel="0" collapsed="false">
      <c r="A10952" s="30" t="n">
        <v>1710.9375</v>
      </c>
      <c r="B10952" s="31" t="n">
        <v>23.802</v>
      </c>
      <c r="C10952" s="32" t="n">
        <f aca="false">IF($A10952="","",IF(設定!$B$21="dB",10^($B10952/20),ABS($B10952)))</f>
        <v>15.4917328817982</v>
      </c>
      <c r="D10952" s="32" t="n">
        <f aca="false">IF($A10952="","",$A10952^2)</f>
        <v>2927307.12890625</v>
      </c>
      <c r="E10952" s="32" t="n">
        <f aca="false">IF($A10952="","",IF($C10952&lt;=0,"",1/$C10952^2))</f>
        <v>0.0041667745222191</v>
      </c>
      <c r="F10952" s="33" t="n">
        <f aca="false">IF(OR(ROW()-設定!$B$30&lt;2,ROW()+設定!$B$30&gt;13701,N($A10952)&lt;=0,N(INDEX($A$2:$A$13701,MIN(13700,MAX(1,ROW()-1+設定!$B$30))))&lt;=0,$A10952&lt;設定!$B$28,$A10952&gt;設定!$B$29),0,IF(AND($C10952&gt;=MAX(INDEX($C$1:$C$13701,MAX(1,ROW()-設定!$B$24)):INDEX($C$1:$C$13701,MAX(1,ROW()-1))),$C10952&gt;MAX(INDEX($C$1:$C$13701,MIN(13701,ROW()+1)):INDEX($C$1:$C$13701,MIN(13701,ROW()+設定!$B$24))),$C10952&gt;=設定!$B$32,$C10952&gt;=MAX(MIN(INDEX($C$1:$C$13701,MAX(1,ROW()-設定!$B$26)):INDEX($C$1:$C$13701,MAX(1,ROW()-1))),MIN(INDEX($C$1:$C$13701,MIN(13701,ROW()+1)):INDEX($C$1:$C$13701,MIN(13701,ROW()+設定!$B$26))))*10^(設定!$B$27/20)),1,0))</f>
        <v>0</v>
      </c>
      <c r="G10952" s="33" t="n">
        <f aca="false">$G10951+IF($F10952=1,1,0)</f>
        <v>5</v>
      </c>
      <c r="H10952" s="0" t="str">
        <f aca="false">IF($F10952=1,$G10952,"")</f>
        <v/>
      </c>
    </row>
    <row r="10953" customFormat="false" ht="15" hidden="false" customHeight="false" outlineLevel="0" collapsed="false">
      <c r="A10953" s="30" t="n">
        <v>1711.09375</v>
      </c>
      <c r="B10953" s="31" t="n">
        <v>23.5503</v>
      </c>
      <c r="C10953" s="32" t="n">
        <f aca="false">IF($A10953="","",IF(設定!$B$21="dB",10^($B10953/20),ABS($B10953)))</f>
        <v>15.049254961901</v>
      </c>
      <c r="D10953" s="32" t="n">
        <f aca="false">IF($A10953="","",$A10953^2)</f>
        <v>2927841.82128906</v>
      </c>
      <c r="E10953" s="32" t="n">
        <f aca="false">IF($A10953="","",IF($C10953&lt;=0,"",1/$C10953^2))</f>
        <v>0.00441539945800923</v>
      </c>
      <c r="F10953" s="33" t="n">
        <f aca="false">IF(OR(ROW()-設定!$B$30&lt;2,ROW()+設定!$B$30&gt;13701,N($A10953)&lt;=0,N(INDEX($A$2:$A$13701,MIN(13700,MAX(1,ROW()-1+設定!$B$30))))&lt;=0,$A10953&lt;設定!$B$28,$A10953&gt;設定!$B$29),0,IF(AND($C10953&gt;=MAX(INDEX($C$1:$C$13701,MAX(1,ROW()-設定!$B$24)):INDEX($C$1:$C$13701,MAX(1,ROW()-1))),$C10953&gt;MAX(INDEX($C$1:$C$13701,MIN(13701,ROW()+1)):INDEX($C$1:$C$13701,MIN(13701,ROW()+設定!$B$24))),$C10953&gt;=設定!$B$32,$C10953&gt;=MAX(MIN(INDEX($C$1:$C$13701,MAX(1,ROW()-設定!$B$26)):INDEX($C$1:$C$13701,MAX(1,ROW()-1))),MIN(INDEX($C$1:$C$13701,MIN(13701,ROW()+1)):INDEX($C$1:$C$13701,MIN(13701,ROW()+設定!$B$26))))*10^(設定!$B$27/20)),1,0))</f>
        <v>0</v>
      </c>
      <c r="G10953" s="33" t="n">
        <f aca="false">$G10952+IF($F10953=1,1,0)</f>
        <v>5</v>
      </c>
      <c r="H10953" s="0" t="str">
        <f aca="false">IF($F10953=1,$G10953,"")</f>
        <v/>
      </c>
    </row>
    <row r="10954" customFormat="false" ht="15" hidden="false" customHeight="false" outlineLevel="0" collapsed="false">
      <c r="A10954" s="30" t="n">
        <v>1711.25</v>
      </c>
      <c r="B10954" s="31" t="n">
        <v>23.6305</v>
      </c>
      <c r="C10954" s="32" t="n">
        <f aca="false">IF($A10954="","",IF(設定!$B$21="dB",10^($B10954/20),ABS($B10954)))</f>
        <v>15.1888537358579</v>
      </c>
      <c r="D10954" s="32" t="n">
        <f aca="false">IF($A10954="","",$A10954^2)</f>
        <v>2928376.5625</v>
      </c>
      <c r="E10954" s="32" t="n">
        <f aca="false">IF($A10954="","",IF($C10954&lt;=0,"",1/$C10954^2))</f>
        <v>0.00433460971476145</v>
      </c>
      <c r="F10954" s="33" t="n">
        <f aca="false">IF(OR(ROW()-設定!$B$30&lt;2,ROW()+設定!$B$30&gt;13701,N($A10954)&lt;=0,N(INDEX($A$2:$A$13701,MIN(13700,MAX(1,ROW()-1+設定!$B$30))))&lt;=0,$A10954&lt;設定!$B$28,$A10954&gt;設定!$B$29),0,IF(AND($C10954&gt;=MAX(INDEX($C$1:$C$13701,MAX(1,ROW()-設定!$B$24)):INDEX($C$1:$C$13701,MAX(1,ROW()-1))),$C10954&gt;MAX(INDEX($C$1:$C$13701,MIN(13701,ROW()+1)):INDEX($C$1:$C$13701,MIN(13701,ROW()+設定!$B$24))),$C10954&gt;=設定!$B$32,$C10954&gt;=MAX(MIN(INDEX($C$1:$C$13701,MAX(1,ROW()-設定!$B$26)):INDEX($C$1:$C$13701,MAX(1,ROW()-1))),MIN(INDEX($C$1:$C$13701,MIN(13701,ROW()+1)):INDEX($C$1:$C$13701,MIN(13701,ROW()+設定!$B$26))))*10^(設定!$B$27/20)),1,0))</f>
        <v>0</v>
      </c>
      <c r="G10954" s="33" t="n">
        <f aca="false">$G10953+IF($F10954=1,1,0)</f>
        <v>5</v>
      </c>
      <c r="H10954" s="0" t="str">
        <f aca="false">IF($F10954=1,$G10954,"")</f>
        <v/>
      </c>
    </row>
    <row r="10955" customFormat="false" ht="15" hidden="false" customHeight="false" outlineLevel="0" collapsed="false">
      <c r="A10955" s="30" t="n">
        <v>1711.40625</v>
      </c>
      <c r="B10955" s="31" t="n">
        <v>23.775</v>
      </c>
      <c r="C10955" s="32" t="n">
        <f aca="false">IF($A10955="","",IF(設定!$B$21="dB",10^($B10955/20),ABS($B10955)))</f>
        <v>15.4436517555438</v>
      </c>
      <c r="D10955" s="32" t="n">
        <f aca="false">IF($A10955="","",$A10955^2)</f>
        <v>2928911.35253906</v>
      </c>
      <c r="E10955" s="32" t="n">
        <f aca="false">IF($A10955="","",IF($C10955&lt;=0,"",1/$C10955^2))</f>
        <v>0.00419275996684605</v>
      </c>
      <c r="F10955" s="33" t="n">
        <f aca="false">IF(OR(ROW()-設定!$B$30&lt;2,ROW()+設定!$B$30&gt;13701,N($A10955)&lt;=0,N(INDEX($A$2:$A$13701,MIN(13700,MAX(1,ROW()-1+設定!$B$30))))&lt;=0,$A10955&lt;設定!$B$28,$A10955&gt;設定!$B$29),0,IF(AND($C10955&gt;=MAX(INDEX($C$1:$C$13701,MAX(1,ROW()-設定!$B$24)):INDEX($C$1:$C$13701,MAX(1,ROW()-1))),$C10955&gt;MAX(INDEX($C$1:$C$13701,MIN(13701,ROW()+1)):INDEX($C$1:$C$13701,MIN(13701,ROW()+設定!$B$24))),$C10955&gt;=設定!$B$32,$C10955&gt;=MAX(MIN(INDEX($C$1:$C$13701,MAX(1,ROW()-設定!$B$26)):INDEX($C$1:$C$13701,MAX(1,ROW()-1))),MIN(INDEX($C$1:$C$13701,MIN(13701,ROW()+1)):INDEX($C$1:$C$13701,MIN(13701,ROW()+設定!$B$26))))*10^(設定!$B$27/20)),1,0))</f>
        <v>0</v>
      </c>
      <c r="G10955" s="33" t="n">
        <f aca="false">$G10954+IF($F10955=1,1,0)</f>
        <v>5</v>
      </c>
      <c r="H10955" s="0" t="str">
        <f aca="false">IF($F10955=1,$G10955,"")</f>
        <v/>
      </c>
    </row>
    <row r="10956" customFormat="false" ht="15" hidden="false" customHeight="false" outlineLevel="0" collapsed="false">
      <c r="A10956" s="30" t="n">
        <v>1711.5625</v>
      </c>
      <c r="B10956" s="31" t="n">
        <v>23.8876</v>
      </c>
      <c r="C10956" s="32" t="n">
        <f aca="false">IF($A10956="","",IF(設定!$B$21="dB",10^($B10956/20),ABS($B10956)))</f>
        <v>15.6451596775864</v>
      </c>
      <c r="D10956" s="32" t="n">
        <f aca="false">IF($A10956="","",$A10956^2)</f>
        <v>2929446.19140625</v>
      </c>
      <c r="E10956" s="32" t="n">
        <f aca="false">IF($A10956="","",IF($C10956&lt;=0,"",1/$C10956^2))</f>
        <v>0.00408545094324087</v>
      </c>
      <c r="F10956" s="33" t="n">
        <f aca="false">IF(OR(ROW()-設定!$B$30&lt;2,ROW()+設定!$B$30&gt;13701,N($A10956)&lt;=0,N(INDEX($A$2:$A$13701,MIN(13700,MAX(1,ROW()-1+設定!$B$30))))&lt;=0,$A10956&lt;設定!$B$28,$A10956&gt;設定!$B$29),0,IF(AND($C10956&gt;=MAX(INDEX($C$1:$C$13701,MAX(1,ROW()-設定!$B$24)):INDEX($C$1:$C$13701,MAX(1,ROW()-1))),$C10956&gt;MAX(INDEX($C$1:$C$13701,MIN(13701,ROW()+1)):INDEX($C$1:$C$13701,MIN(13701,ROW()+設定!$B$24))),$C10956&gt;=設定!$B$32,$C10956&gt;=MAX(MIN(INDEX($C$1:$C$13701,MAX(1,ROW()-設定!$B$26)):INDEX($C$1:$C$13701,MAX(1,ROW()-1))),MIN(INDEX($C$1:$C$13701,MIN(13701,ROW()+1)):INDEX($C$1:$C$13701,MIN(13701,ROW()+設定!$B$26))))*10^(設定!$B$27/20)),1,0))</f>
        <v>0</v>
      </c>
      <c r="G10956" s="33" t="n">
        <f aca="false">$G10955+IF($F10956=1,1,0)</f>
        <v>5</v>
      </c>
      <c r="H10956" s="0" t="str">
        <f aca="false">IF($F10956=1,$G10956,"")</f>
        <v/>
      </c>
    </row>
    <row r="10957" customFormat="false" ht="15" hidden="false" customHeight="false" outlineLevel="0" collapsed="false">
      <c r="A10957" s="30" t="n">
        <v>1711.71875</v>
      </c>
      <c r="B10957" s="31" t="n">
        <v>23.8758</v>
      </c>
      <c r="C10957" s="32" t="n">
        <f aca="false">IF($A10957="","",IF(設定!$B$21="dB",10^($B10957/20),ABS($B10957)))</f>
        <v>15.6239197645756</v>
      </c>
      <c r="D10957" s="32" t="n">
        <f aca="false">IF($A10957="","",$A10957^2)</f>
        <v>2929981.07910156</v>
      </c>
      <c r="E10957" s="32" t="n">
        <f aca="false">IF($A10957="","",IF($C10957&lt;=0,"",1/$C10957^2))</f>
        <v>0.00409656641320806</v>
      </c>
      <c r="F10957" s="33" t="n">
        <f aca="false">IF(OR(ROW()-設定!$B$30&lt;2,ROW()+設定!$B$30&gt;13701,N($A10957)&lt;=0,N(INDEX($A$2:$A$13701,MIN(13700,MAX(1,ROW()-1+設定!$B$30))))&lt;=0,$A10957&lt;設定!$B$28,$A10957&gt;設定!$B$29),0,IF(AND($C10957&gt;=MAX(INDEX($C$1:$C$13701,MAX(1,ROW()-設定!$B$24)):INDEX($C$1:$C$13701,MAX(1,ROW()-1))),$C10957&gt;MAX(INDEX($C$1:$C$13701,MIN(13701,ROW()+1)):INDEX($C$1:$C$13701,MIN(13701,ROW()+設定!$B$24))),$C10957&gt;=設定!$B$32,$C10957&gt;=MAX(MIN(INDEX($C$1:$C$13701,MAX(1,ROW()-設定!$B$26)):INDEX($C$1:$C$13701,MAX(1,ROW()-1))),MIN(INDEX($C$1:$C$13701,MIN(13701,ROW()+1)):INDEX($C$1:$C$13701,MIN(13701,ROW()+設定!$B$26))))*10^(設定!$B$27/20)),1,0))</f>
        <v>0</v>
      </c>
      <c r="G10957" s="33" t="n">
        <f aca="false">$G10956+IF($F10957=1,1,0)</f>
        <v>5</v>
      </c>
      <c r="H10957" s="0" t="str">
        <f aca="false">IF($F10957=1,$G10957,"")</f>
        <v/>
      </c>
    </row>
    <row r="10958" customFormat="false" ht="15" hidden="false" customHeight="false" outlineLevel="0" collapsed="false">
      <c r="A10958" s="30" t="n">
        <v>1711.875</v>
      </c>
      <c r="B10958" s="31" t="n">
        <v>23.7222</v>
      </c>
      <c r="C10958" s="32" t="n">
        <f aca="false">IF($A10958="","",IF(設定!$B$21="dB",10^($B10958/20),ABS($B10958)))</f>
        <v>15.3500572650925</v>
      </c>
      <c r="D10958" s="32" t="n">
        <f aca="false">IF($A10958="","",$A10958^2)</f>
        <v>2930516.015625</v>
      </c>
      <c r="E10958" s="32" t="n">
        <f aca="false">IF($A10958="","",IF($C10958&lt;=0,"",1/$C10958^2))</f>
        <v>0.00424404519429134</v>
      </c>
      <c r="F10958" s="33" t="n">
        <f aca="false">IF(OR(ROW()-設定!$B$30&lt;2,ROW()+設定!$B$30&gt;13701,N($A10958)&lt;=0,N(INDEX($A$2:$A$13701,MIN(13700,MAX(1,ROW()-1+設定!$B$30))))&lt;=0,$A10958&lt;設定!$B$28,$A10958&gt;設定!$B$29),0,IF(AND($C10958&gt;=MAX(INDEX($C$1:$C$13701,MAX(1,ROW()-設定!$B$24)):INDEX($C$1:$C$13701,MAX(1,ROW()-1))),$C10958&gt;MAX(INDEX($C$1:$C$13701,MIN(13701,ROW()+1)):INDEX($C$1:$C$13701,MIN(13701,ROW()+設定!$B$24))),$C10958&gt;=設定!$B$32,$C10958&gt;=MAX(MIN(INDEX($C$1:$C$13701,MAX(1,ROW()-設定!$B$26)):INDEX($C$1:$C$13701,MAX(1,ROW()-1))),MIN(INDEX($C$1:$C$13701,MIN(13701,ROW()+1)):INDEX($C$1:$C$13701,MIN(13701,ROW()+設定!$B$26))))*10^(設定!$B$27/20)),1,0))</f>
        <v>0</v>
      </c>
      <c r="G10958" s="33" t="n">
        <f aca="false">$G10957+IF($F10958=1,1,0)</f>
        <v>5</v>
      </c>
      <c r="H10958" s="0" t="str">
        <f aca="false">IF($F10958=1,$G10958,"")</f>
        <v/>
      </c>
    </row>
    <row r="10959" customFormat="false" ht="15" hidden="false" customHeight="false" outlineLevel="0" collapsed="false">
      <c r="A10959" s="30" t="n">
        <v>1712.03125</v>
      </c>
      <c r="B10959" s="31" t="n">
        <v>23.9644</v>
      </c>
      <c r="C10959" s="32" t="n">
        <f aca="false">IF($A10959="","",IF(設定!$B$21="dB",10^($B10959/20),ABS($B10959)))</f>
        <v>15.7841064067269</v>
      </c>
      <c r="D10959" s="32" t="n">
        <f aca="false">IF($A10959="","",$A10959^2)</f>
        <v>2931051.00097656</v>
      </c>
      <c r="E10959" s="32" t="n">
        <f aca="false">IF($A10959="","",IF($C10959&lt;=0,"",1/$C10959^2))</f>
        <v>0.00401383947674012</v>
      </c>
      <c r="F10959" s="33" t="n">
        <f aca="false">IF(OR(ROW()-設定!$B$30&lt;2,ROW()+設定!$B$30&gt;13701,N($A10959)&lt;=0,N(INDEX($A$2:$A$13701,MIN(13700,MAX(1,ROW()-1+設定!$B$30))))&lt;=0,$A10959&lt;設定!$B$28,$A10959&gt;設定!$B$29),0,IF(AND($C10959&gt;=MAX(INDEX($C$1:$C$13701,MAX(1,ROW()-設定!$B$24)):INDEX($C$1:$C$13701,MAX(1,ROW()-1))),$C10959&gt;MAX(INDEX($C$1:$C$13701,MIN(13701,ROW()+1)):INDEX($C$1:$C$13701,MIN(13701,ROW()+設定!$B$24))),$C10959&gt;=設定!$B$32,$C10959&gt;=MAX(MIN(INDEX($C$1:$C$13701,MAX(1,ROW()-設定!$B$26)):INDEX($C$1:$C$13701,MAX(1,ROW()-1))),MIN(INDEX($C$1:$C$13701,MIN(13701,ROW()+1)):INDEX($C$1:$C$13701,MIN(13701,ROW()+設定!$B$26))))*10^(設定!$B$27/20)),1,0))</f>
        <v>0</v>
      </c>
      <c r="G10959" s="33" t="n">
        <f aca="false">$G10958+IF($F10959=1,1,0)</f>
        <v>5</v>
      </c>
      <c r="H10959" s="0" t="str">
        <f aca="false">IF($F10959=1,$G10959,"")</f>
        <v/>
      </c>
    </row>
    <row r="10960" customFormat="false" ht="15" hidden="false" customHeight="false" outlineLevel="0" collapsed="false">
      <c r="A10960" s="30" t="n">
        <v>1712.1875</v>
      </c>
      <c r="B10960" s="31" t="n">
        <v>24.0365</v>
      </c>
      <c r="C10960" s="32" t="n">
        <f aca="false">IF($A10960="","",IF(設定!$B$21="dB",10^($B10960/20),ABS($B10960)))</f>
        <v>15.915672719838</v>
      </c>
      <c r="D10960" s="32" t="n">
        <f aca="false">IF($A10960="","",$A10960^2)</f>
        <v>2931586.03515625</v>
      </c>
      <c r="E10960" s="32" t="n">
        <f aca="false">IF($A10960="","",IF($C10960&lt;=0,"",1/$C10960^2))</f>
        <v>0.00394775325232511</v>
      </c>
      <c r="F10960" s="33" t="n">
        <f aca="false">IF(OR(ROW()-設定!$B$30&lt;2,ROW()+設定!$B$30&gt;13701,N($A10960)&lt;=0,N(INDEX($A$2:$A$13701,MIN(13700,MAX(1,ROW()-1+設定!$B$30))))&lt;=0,$A10960&lt;設定!$B$28,$A10960&gt;設定!$B$29),0,IF(AND($C10960&gt;=MAX(INDEX($C$1:$C$13701,MAX(1,ROW()-設定!$B$24)):INDEX($C$1:$C$13701,MAX(1,ROW()-1))),$C10960&gt;MAX(INDEX($C$1:$C$13701,MIN(13701,ROW()+1)):INDEX($C$1:$C$13701,MIN(13701,ROW()+設定!$B$24))),$C10960&gt;=設定!$B$32,$C10960&gt;=MAX(MIN(INDEX($C$1:$C$13701,MAX(1,ROW()-設定!$B$26)):INDEX($C$1:$C$13701,MAX(1,ROW()-1))),MIN(INDEX($C$1:$C$13701,MIN(13701,ROW()+1)):INDEX($C$1:$C$13701,MIN(13701,ROW()+設定!$B$26))))*10^(設定!$B$27/20)),1,0))</f>
        <v>0</v>
      </c>
      <c r="G10960" s="33" t="n">
        <f aca="false">$G10959+IF($F10960=1,1,0)</f>
        <v>5</v>
      </c>
      <c r="H10960" s="0" t="str">
        <f aca="false">IF($F10960=1,$G10960,"")</f>
        <v/>
      </c>
    </row>
    <row r="10961" customFormat="false" ht="15" hidden="false" customHeight="false" outlineLevel="0" collapsed="false">
      <c r="A10961" s="30" t="n">
        <v>1712.34375</v>
      </c>
      <c r="B10961" s="31" t="n">
        <v>24.3539</v>
      </c>
      <c r="C10961" s="32" t="n">
        <f aca="false">IF($A10961="","",IF(設定!$B$21="dB",10^($B10961/20),ABS($B10961)))</f>
        <v>16.5080205181864</v>
      </c>
      <c r="D10961" s="32" t="n">
        <f aca="false">IF($A10961="","",$A10961^2)</f>
        <v>2932121.11816406</v>
      </c>
      <c r="E10961" s="32" t="n">
        <f aca="false">IF($A10961="","",IF($C10961&lt;=0,"",1/$C10961^2))</f>
        <v>0.00366952626032905</v>
      </c>
      <c r="F10961" s="33" t="n">
        <f aca="false">IF(OR(ROW()-設定!$B$30&lt;2,ROW()+設定!$B$30&gt;13701,N($A10961)&lt;=0,N(INDEX($A$2:$A$13701,MIN(13700,MAX(1,ROW()-1+設定!$B$30))))&lt;=0,$A10961&lt;設定!$B$28,$A10961&gt;設定!$B$29),0,IF(AND($C10961&gt;=MAX(INDEX($C$1:$C$13701,MAX(1,ROW()-設定!$B$24)):INDEX($C$1:$C$13701,MAX(1,ROW()-1))),$C10961&gt;MAX(INDEX($C$1:$C$13701,MIN(13701,ROW()+1)):INDEX($C$1:$C$13701,MIN(13701,ROW()+設定!$B$24))),$C10961&gt;=設定!$B$32,$C10961&gt;=MAX(MIN(INDEX($C$1:$C$13701,MAX(1,ROW()-設定!$B$26)):INDEX($C$1:$C$13701,MAX(1,ROW()-1))),MIN(INDEX($C$1:$C$13701,MIN(13701,ROW()+1)):INDEX($C$1:$C$13701,MIN(13701,ROW()+設定!$B$26))))*10^(設定!$B$27/20)),1,0))</f>
        <v>0</v>
      </c>
      <c r="G10961" s="33" t="n">
        <f aca="false">$G10960+IF($F10961=1,1,0)</f>
        <v>5</v>
      </c>
      <c r="H10961" s="0" t="str">
        <f aca="false">IF($F10961=1,$G10961,"")</f>
        <v/>
      </c>
    </row>
    <row r="10962" customFormat="false" ht="15" hidden="false" customHeight="false" outlineLevel="0" collapsed="false">
      <c r="A10962" s="30" t="n">
        <v>1712.5</v>
      </c>
      <c r="B10962" s="31" t="n">
        <v>24.2865</v>
      </c>
      <c r="C10962" s="32" t="n">
        <f aca="false">IF($A10962="","",IF(設定!$B$21="dB",10^($B10962/20),ABS($B10962)))</f>
        <v>16.3804187539113</v>
      </c>
      <c r="D10962" s="32" t="n">
        <f aca="false">IF($A10962="","",$A10962^2)</f>
        <v>2932656.25</v>
      </c>
      <c r="E10962" s="32" t="n">
        <f aca="false">IF($A10962="","",IF($C10962&lt;=0,"",1/$C10962^2))</f>
        <v>0.00372691939475065</v>
      </c>
      <c r="F10962" s="33" t="n">
        <f aca="false">IF(OR(ROW()-設定!$B$30&lt;2,ROW()+設定!$B$30&gt;13701,N($A10962)&lt;=0,N(INDEX($A$2:$A$13701,MIN(13700,MAX(1,ROW()-1+設定!$B$30))))&lt;=0,$A10962&lt;設定!$B$28,$A10962&gt;設定!$B$29),0,IF(AND($C10962&gt;=MAX(INDEX($C$1:$C$13701,MAX(1,ROW()-設定!$B$24)):INDEX($C$1:$C$13701,MAX(1,ROW()-1))),$C10962&gt;MAX(INDEX($C$1:$C$13701,MIN(13701,ROW()+1)):INDEX($C$1:$C$13701,MIN(13701,ROW()+設定!$B$24))),$C10962&gt;=設定!$B$32,$C10962&gt;=MAX(MIN(INDEX($C$1:$C$13701,MAX(1,ROW()-設定!$B$26)):INDEX($C$1:$C$13701,MAX(1,ROW()-1))),MIN(INDEX($C$1:$C$13701,MIN(13701,ROW()+1)):INDEX($C$1:$C$13701,MIN(13701,ROW()+設定!$B$26))))*10^(設定!$B$27/20)),1,0))</f>
        <v>0</v>
      </c>
      <c r="G10962" s="33" t="n">
        <f aca="false">$G10961+IF($F10962=1,1,0)</f>
        <v>5</v>
      </c>
      <c r="H10962" s="0" t="str">
        <f aca="false">IF($F10962=1,$G10962,"")</f>
        <v/>
      </c>
    </row>
    <row r="10963" customFormat="false" ht="15" hidden="false" customHeight="false" outlineLevel="0" collapsed="false">
      <c r="A10963" s="30" t="n">
        <v>1712.65625</v>
      </c>
      <c r="B10963" s="31" t="n">
        <v>24.2097</v>
      </c>
      <c r="C10963" s="32" t="n">
        <f aca="false">IF($A10963="","",IF(設定!$B$21="dB",10^($B10963/20),ABS($B10963)))</f>
        <v>16.2362227158741</v>
      </c>
      <c r="D10963" s="32" t="n">
        <f aca="false">IF($A10963="","",$A10963^2)</f>
        <v>2933191.43066406</v>
      </c>
      <c r="E10963" s="32" t="n">
        <f aca="false">IF($A10963="","",IF($C10963&lt;=0,"",1/$C10963^2))</f>
        <v>0.00379341188029591</v>
      </c>
      <c r="F10963" s="33" t="n">
        <f aca="false">IF(OR(ROW()-設定!$B$30&lt;2,ROW()+設定!$B$30&gt;13701,N($A10963)&lt;=0,N(INDEX($A$2:$A$13701,MIN(13700,MAX(1,ROW()-1+設定!$B$30))))&lt;=0,$A10963&lt;設定!$B$28,$A10963&gt;設定!$B$29),0,IF(AND($C10963&gt;=MAX(INDEX($C$1:$C$13701,MAX(1,ROW()-設定!$B$24)):INDEX($C$1:$C$13701,MAX(1,ROW()-1))),$C10963&gt;MAX(INDEX($C$1:$C$13701,MIN(13701,ROW()+1)):INDEX($C$1:$C$13701,MIN(13701,ROW()+設定!$B$24))),$C10963&gt;=設定!$B$32,$C10963&gt;=MAX(MIN(INDEX($C$1:$C$13701,MAX(1,ROW()-設定!$B$26)):INDEX($C$1:$C$13701,MAX(1,ROW()-1))),MIN(INDEX($C$1:$C$13701,MIN(13701,ROW()+1)):INDEX($C$1:$C$13701,MIN(13701,ROW()+設定!$B$26))))*10^(設定!$B$27/20)),1,0))</f>
        <v>0</v>
      </c>
      <c r="G10963" s="33" t="n">
        <f aca="false">$G10962+IF($F10963=1,1,0)</f>
        <v>5</v>
      </c>
      <c r="H10963" s="0" t="str">
        <f aca="false">IF($F10963=1,$G10963,"")</f>
        <v/>
      </c>
    </row>
    <row r="10964" customFormat="false" ht="15" hidden="false" customHeight="false" outlineLevel="0" collapsed="false">
      <c r="A10964" s="30" t="n">
        <v>1712.8125</v>
      </c>
      <c r="B10964" s="31" t="n">
        <v>24.1349</v>
      </c>
      <c r="C10964" s="32" t="n">
        <f aca="false">IF($A10964="","",IF(設定!$B$21="dB",10^($B10964/20),ABS($B10964)))</f>
        <v>16.0970020736319</v>
      </c>
      <c r="D10964" s="32" t="n">
        <f aca="false">IF($A10964="","",$A10964^2)</f>
        <v>2933726.66015625</v>
      </c>
      <c r="E10964" s="32" t="n">
        <f aca="false">IF($A10964="","",IF($C10964&lt;=0,"",1/$C10964^2))</f>
        <v>0.00385931297888956</v>
      </c>
      <c r="F10964" s="33" t="n">
        <f aca="false">IF(OR(ROW()-設定!$B$30&lt;2,ROW()+設定!$B$30&gt;13701,N($A10964)&lt;=0,N(INDEX($A$2:$A$13701,MIN(13700,MAX(1,ROW()-1+設定!$B$30))))&lt;=0,$A10964&lt;設定!$B$28,$A10964&gt;設定!$B$29),0,IF(AND($C10964&gt;=MAX(INDEX($C$1:$C$13701,MAX(1,ROW()-設定!$B$24)):INDEX($C$1:$C$13701,MAX(1,ROW()-1))),$C10964&gt;MAX(INDEX($C$1:$C$13701,MIN(13701,ROW()+1)):INDEX($C$1:$C$13701,MIN(13701,ROW()+設定!$B$24))),$C10964&gt;=設定!$B$32,$C10964&gt;=MAX(MIN(INDEX($C$1:$C$13701,MAX(1,ROW()-設定!$B$26)):INDEX($C$1:$C$13701,MAX(1,ROW()-1))),MIN(INDEX($C$1:$C$13701,MIN(13701,ROW()+1)):INDEX($C$1:$C$13701,MIN(13701,ROW()+設定!$B$26))))*10^(設定!$B$27/20)),1,0))</f>
        <v>0</v>
      </c>
      <c r="G10964" s="33" t="n">
        <f aca="false">$G10963+IF($F10964=1,1,0)</f>
        <v>5</v>
      </c>
      <c r="H10964" s="0" t="str">
        <f aca="false">IF($F10964=1,$G10964,"")</f>
        <v/>
      </c>
    </row>
    <row r="10965" customFormat="false" ht="15" hidden="false" customHeight="false" outlineLevel="0" collapsed="false">
      <c r="A10965" s="30" t="n">
        <v>1712.96875</v>
      </c>
      <c r="B10965" s="31" t="n">
        <v>24.3345</v>
      </c>
      <c r="C10965" s="32" t="n">
        <f aca="false">IF($A10965="","",IF(設定!$B$21="dB",10^($B10965/20),ABS($B10965)))</f>
        <v>16.4711908748388</v>
      </c>
      <c r="D10965" s="32" t="n">
        <f aca="false">IF($A10965="","",$A10965^2)</f>
        <v>2934261.93847656</v>
      </c>
      <c r="E10965" s="32" t="n">
        <f aca="false">IF($A10965="","",IF($C10965&lt;=0,"",1/$C10965^2))</f>
        <v>0.00368595475532119</v>
      </c>
      <c r="F10965" s="33" t="n">
        <f aca="false">IF(OR(ROW()-設定!$B$30&lt;2,ROW()+設定!$B$30&gt;13701,N($A10965)&lt;=0,N(INDEX($A$2:$A$13701,MIN(13700,MAX(1,ROW()-1+設定!$B$30))))&lt;=0,$A10965&lt;設定!$B$28,$A10965&gt;設定!$B$29),0,IF(AND($C10965&gt;=MAX(INDEX($C$1:$C$13701,MAX(1,ROW()-設定!$B$24)):INDEX($C$1:$C$13701,MAX(1,ROW()-1))),$C10965&gt;MAX(INDEX($C$1:$C$13701,MIN(13701,ROW()+1)):INDEX($C$1:$C$13701,MIN(13701,ROW()+設定!$B$24))),$C10965&gt;=設定!$B$32,$C10965&gt;=MAX(MIN(INDEX($C$1:$C$13701,MAX(1,ROW()-設定!$B$26)):INDEX($C$1:$C$13701,MAX(1,ROW()-1))),MIN(INDEX($C$1:$C$13701,MIN(13701,ROW()+1)):INDEX($C$1:$C$13701,MIN(13701,ROW()+設定!$B$26))))*10^(設定!$B$27/20)),1,0))</f>
        <v>0</v>
      </c>
      <c r="G10965" s="33" t="n">
        <f aca="false">$G10964+IF($F10965=1,1,0)</f>
        <v>5</v>
      </c>
      <c r="H10965" s="0" t="str">
        <f aca="false">IF($F10965=1,$G10965,"")</f>
        <v/>
      </c>
    </row>
    <row r="10966" customFormat="false" ht="15" hidden="false" customHeight="false" outlineLevel="0" collapsed="false">
      <c r="A10966" s="30" t="n">
        <v>1713.125</v>
      </c>
      <c r="B10966" s="31" t="n">
        <v>24.2299</v>
      </c>
      <c r="C10966" s="32" t="n">
        <f aca="false">IF($A10966="","",IF(設定!$B$21="dB",10^($B10966/20),ABS($B10966)))</f>
        <v>16.2740257936978</v>
      </c>
      <c r="D10966" s="32" t="n">
        <f aca="false">IF($A10966="","",$A10966^2)</f>
        <v>2934797.265625</v>
      </c>
      <c r="E10966" s="32" t="n">
        <f aca="false">IF($A10966="","",IF($C10966&lt;=0,"",1/$C10966^2))</f>
        <v>0.00377580884946493</v>
      </c>
      <c r="F10966" s="33" t="n">
        <f aca="false">IF(OR(ROW()-設定!$B$30&lt;2,ROW()+設定!$B$30&gt;13701,N($A10966)&lt;=0,N(INDEX($A$2:$A$13701,MIN(13700,MAX(1,ROW()-1+設定!$B$30))))&lt;=0,$A10966&lt;設定!$B$28,$A10966&gt;設定!$B$29),0,IF(AND($C10966&gt;=MAX(INDEX($C$1:$C$13701,MAX(1,ROW()-設定!$B$24)):INDEX($C$1:$C$13701,MAX(1,ROW()-1))),$C10966&gt;MAX(INDEX($C$1:$C$13701,MIN(13701,ROW()+1)):INDEX($C$1:$C$13701,MIN(13701,ROW()+設定!$B$24))),$C10966&gt;=設定!$B$32,$C10966&gt;=MAX(MIN(INDEX($C$1:$C$13701,MAX(1,ROW()-設定!$B$26)):INDEX($C$1:$C$13701,MAX(1,ROW()-1))),MIN(INDEX($C$1:$C$13701,MIN(13701,ROW()+1)):INDEX($C$1:$C$13701,MIN(13701,ROW()+設定!$B$26))))*10^(設定!$B$27/20)),1,0))</f>
        <v>0</v>
      </c>
      <c r="G10966" s="33" t="n">
        <f aca="false">$G10965+IF($F10966=1,1,0)</f>
        <v>5</v>
      </c>
      <c r="H10966" s="0" t="str">
        <f aca="false">IF($F10966=1,$G10966,"")</f>
        <v/>
      </c>
    </row>
    <row r="10967" customFormat="false" ht="15" hidden="false" customHeight="false" outlineLevel="0" collapsed="false">
      <c r="A10967" s="30" t="n">
        <v>1713.28125</v>
      </c>
      <c r="B10967" s="31" t="n">
        <v>24.4235</v>
      </c>
      <c r="C10967" s="32" t="n">
        <f aca="false">IF($A10967="","",IF(設定!$B$21="dB",10^($B10967/20),ABS($B10967)))</f>
        <v>16.6408306153813</v>
      </c>
      <c r="D10967" s="32" t="n">
        <f aca="false">IF($A10967="","",$A10967^2)</f>
        <v>2935332.64160156</v>
      </c>
      <c r="E10967" s="32" t="n">
        <f aca="false">IF($A10967="","",IF($C10967&lt;=0,"",1/$C10967^2))</f>
        <v>0.00361118718036024</v>
      </c>
      <c r="F10967" s="33" t="n">
        <f aca="false">IF(OR(ROW()-設定!$B$30&lt;2,ROW()+設定!$B$30&gt;13701,N($A10967)&lt;=0,N(INDEX($A$2:$A$13701,MIN(13700,MAX(1,ROW()-1+設定!$B$30))))&lt;=0,$A10967&lt;設定!$B$28,$A10967&gt;設定!$B$29),0,IF(AND($C10967&gt;=MAX(INDEX($C$1:$C$13701,MAX(1,ROW()-設定!$B$24)):INDEX($C$1:$C$13701,MAX(1,ROW()-1))),$C10967&gt;MAX(INDEX($C$1:$C$13701,MIN(13701,ROW()+1)):INDEX($C$1:$C$13701,MIN(13701,ROW()+設定!$B$24))),$C10967&gt;=設定!$B$32,$C10967&gt;=MAX(MIN(INDEX($C$1:$C$13701,MAX(1,ROW()-設定!$B$26)):INDEX($C$1:$C$13701,MAX(1,ROW()-1))),MIN(INDEX($C$1:$C$13701,MIN(13701,ROW()+1)):INDEX($C$1:$C$13701,MIN(13701,ROW()+設定!$B$26))))*10^(設定!$B$27/20)),1,0))</f>
        <v>0</v>
      </c>
      <c r="G10967" s="33" t="n">
        <f aca="false">$G10966+IF($F10967=1,1,0)</f>
        <v>5</v>
      </c>
      <c r="H10967" s="0" t="str">
        <f aca="false">IF($F10967=1,$G10967,"")</f>
        <v/>
      </c>
    </row>
    <row r="10968" customFormat="false" ht="15" hidden="false" customHeight="false" outlineLevel="0" collapsed="false">
      <c r="A10968" s="30" t="n">
        <v>1713.4375</v>
      </c>
      <c r="B10968" s="31" t="n">
        <v>24.4923</v>
      </c>
      <c r="C10968" s="32" t="n">
        <f aca="false">IF($A10968="","",IF(設定!$B$21="dB",10^($B10968/20),ABS($B10968)))</f>
        <v>16.7731642578588</v>
      </c>
      <c r="D10968" s="32" t="n">
        <f aca="false">IF($A10968="","",$A10968^2)</f>
        <v>2935868.06640625</v>
      </c>
      <c r="E10968" s="32" t="n">
        <f aca="false">IF($A10968="","",IF($C10968&lt;=0,"",1/$C10968^2))</f>
        <v>0.00355443028016483</v>
      </c>
      <c r="F10968" s="33" t="n">
        <f aca="false">IF(OR(ROW()-設定!$B$30&lt;2,ROW()+設定!$B$30&gt;13701,N($A10968)&lt;=0,N(INDEX($A$2:$A$13701,MIN(13700,MAX(1,ROW()-1+設定!$B$30))))&lt;=0,$A10968&lt;設定!$B$28,$A10968&gt;設定!$B$29),0,IF(AND($C10968&gt;=MAX(INDEX($C$1:$C$13701,MAX(1,ROW()-設定!$B$24)):INDEX($C$1:$C$13701,MAX(1,ROW()-1))),$C10968&gt;MAX(INDEX($C$1:$C$13701,MIN(13701,ROW()+1)):INDEX($C$1:$C$13701,MIN(13701,ROW()+設定!$B$24))),$C10968&gt;=設定!$B$32,$C10968&gt;=MAX(MIN(INDEX($C$1:$C$13701,MAX(1,ROW()-設定!$B$26)):INDEX($C$1:$C$13701,MAX(1,ROW()-1))),MIN(INDEX($C$1:$C$13701,MIN(13701,ROW()+1)):INDEX($C$1:$C$13701,MIN(13701,ROW()+設定!$B$26))))*10^(設定!$B$27/20)),1,0))</f>
        <v>0</v>
      </c>
      <c r="G10968" s="33" t="n">
        <f aca="false">$G10967+IF($F10968=1,1,0)</f>
        <v>5</v>
      </c>
      <c r="H10968" s="0" t="str">
        <f aca="false">IF($F10968=1,$G10968,"")</f>
        <v/>
      </c>
    </row>
    <row r="10969" customFormat="false" ht="15" hidden="false" customHeight="false" outlineLevel="0" collapsed="false">
      <c r="A10969" s="30" t="n">
        <v>1713.59375</v>
      </c>
      <c r="B10969" s="31" t="n">
        <v>24.4654</v>
      </c>
      <c r="C10969" s="32" t="n">
        <f aca="false">IF($A10969="","",IF(設定!$B$21="dB",10^($B10969/20),ABS($B10969)))</f>
        <v>16.7212985097404</v>
      </c>
      <c r="D10969" s="32" t="n">
        <f aca="false">IF($A10969="","",$A10969^2)</f>
        <v>2936403.54003906</v>
      </c>
      <c r="E10969" s="32" t="n">
        <f aca="false">IF($A10969="","",IF($C10969&lt;=0,"",1/$C10969^2))</f>
        <v>0.00357651458142803</v>
      </c>
      <c r="F10969" s="33" t="n">
        <f aca="false">IF(OR(ROW()-設定!$B$30&lt;2,ROW()+設定!$B$30&gt;13701,N($A10969)&lt;=0,N(INDEX($A$2:$A$13701,MIN(13700,MAX(1,ROW()-1+設定!$B$30))))&lt;=0,$A10969&lt;設定!$B$28,$A10969&gt;設定!$B$29),0,IF(AND($C10969&gt;=MAX(INDEX($C$1:$C$13701,MAX(1,ROW()-設定!$B$24)):INDEX($C$1:$C$13701,MAX(1,ROW()-1))),$C10969&gt;MAX(INDEX($C$1:$C$13701,MIN(13701,ROW()+1)):INDEX($C$1:$C$13701,MIN(13701,ROW()+設定!$B$24))),$C10969&gt;=設定!$B$32,$C10969&gt;=MAX(MIN(INDEX($C$1:$C$13701,MAX(1,ROW()-設定!$B$26)):INDEX($C$1:$C$13701,MAX(1,ROW()-1))),MIN(INDEX($C$1:$C$13701,MIN(13701,ROW()+1)):INDEX($C$1:$C$13701,MIN(13701,ROW()+設定!$B$26))))*10^(設定!$B$27/20)),1,0))</f>
        <v>0</v>
      </c>
      <c r="G10969" s="33" t="n">
        <f aca="false">$G10968+IF($F10969=1,1,0)</f>
        <v>5</v>
      </c>
      <c r="H10969" s="0" t="str">
        <f aca="false">IF($F10969=1,$G10969,"")</f>
        <v/>
      </c>
    </row>
    <row r="10970" customFormat="false" ht="15" hidden="false" customHeight="false" outlineLevel="0" collapsed="false">
      <c r="A10970" s="30" t="n">
        <v>1713.75</v>
      </c>
      <c r="B10970" s="31" t="n">
        <v>24.5849</v>
      </c>
      <c r="C10970" s="32" t="n">
        <f aca="false">IF($A10970="","",IF(設定!$B$21="dB",10^($B10970/20),ABS($B10970)))</f>
        <v>16.9529390256216</v>
      </c>
      <c r="D10970" s="32" t="n">
        <f aca="false">IF($A10970="","",$A10970^2)</f>
        <v>2936939.0625</v>
      </c>
      <c r="E10970" s="32" t="n">
        <f aca="false">IF($A10970="","",IF($C10970&lt;=0,"",1/$C10970^2))</f>
        <v>0.00347944519275489</v>
      </c>
      <c r="F10970" s="33" t="n">
        <f aca="false">IF(OR(ROW()-設定!$B$30&lt;2,ROW()+設定!$B$30&gt;13701,N($A10970)&lt;=0,N(INDEX($A$2:$A$13701,MIN(13700,MAX(1,ROW()-1+設定!$B$30))))&lt;=0,$A10970&lt;設定!$B$28,$A10970&gt;設定!$B$29),0,IF(AND($C10970&gt;=MAX(INDEX($C$1:$C$13701,MAX(1,ROW()-設定!$B$24)):INDEX($C$1:$C$13701,MAX(1,ROW()-1))),$C10970&gt;MAX(INDEX($C$1:$C$13701,MIN(13701,ROW()+1)):INDEX($C$1:$C$13701,MIN(13701,ROW()+設定!$B$24))),$C10970&gt;=設定!$B$32,$C10970&gt;=MAX(MIN(INDEX($C$1:$C$13701,MAX(1,ROW()-設定!$B$26)):INDEX($C$1:$C$13701,MAX(1,ROW()-1))),MIN(INDEX($C$1:$C$13701,MIN(13701,ROW()+1)):INDEX($C$1:$C$13701,MIN(13701,ROW()+設定!$B$26))))*10^(設定!$B$27/20)),1,0))</f>
        <v>0</v>
      </c>
      <c r="G10970" s="33" t="n">
        <f aca="false">$G10969+IF($F10970=1,1,0)</f>
        <v>5</v>
      </c>
      <c r="H10970" s="0" t="str">
        <f aca="false">IF($F10970=1,$G10970,"")</f>
        <v/>
      </c>
    </row>
    <row r="10971" customFormat="false" ht="15" hidden="false" customHeight="false" outlineLevel="0" collapsed="false">
      <c r="A10971" s="30" t="n">
        <v>1713.90625</v>
      </c>
      <c r="B10971" s="31" t="n">
        <v>24.5779</v>
      </c>
      <c r="C10971" s="32" t="n">
        <f aca="false">IF($A10971="","",IF(設定!$B$21="dB",10^($B10971/20),ABS($B10971)))</f>
        <v>16.9392820748227</v>
      </c>
      <c r="D10971" s="32" t="n">
        <f aca="false">IF($A10971="","",$A10971^2)</f>
        <v>2937474.63378906</v>
      </c>
      <c r="E10971" s="32" t="n">
        <f aca="false">IF($A10971="","",IF($C10971&lt;=0,"",1/$C10971^2))</f>
        <v>0.00348505791790472</v>
      </c>
      <c r="F10971" s="33" t="n">
        <f aca="false">IF(OR(ROW()-設定!$B$30&lt;2,ROW()+設定!$B$30&gt;13701,N($A10971)&lt;=0,N(INDEX($A$2:$A$13701,MIN(13700,MAX(1,ROW()-1+設定!$B$30))))&lt;=0,$A10971&lt;設定!$B$28,$A10971&gt;設定!$B$29),0,IF(AND($C10971&gt;=MAX(INDEX($C$1:$C$13701,MAX(1,ROW()-設定!$B$24)):INDEX($C$1:$C$13701,MAX(1,ROW()-1))),$C10971&gt;MAX(INDEX($C$1:$C$13701,MIN(13701,ROW()+1)):INDEX($C$1:$C$13701,MIN(13701,ROW()+設定!$B$24))),$C10971&gt;=設定!$B$32,$C10971&gt;=MAX(MIN(INDEX($C$1:$C$13701,MAX(1,ROW()-設定!$B$26)):INDEX($C$1:$C$13701,MAX(1,ROW()-1))),MIN(INDEX($C$1:$C$13701,MIN(13701,ROW()+1)):INDEX($C$1:$C$13701,MIN(13701,ROW()+設定!$B$26))))*10^(設定!$B$27/20)),1,0))</f>
        <v>0</v>
      </c>
      <c r="G10971" s="33" t="n">
        <f aca="false">$G10970+IF($F10971=1,1,0)</f>
        <v>5</v>
      </c>
      <c r="H10971" s="0" t="str">
        <f aca="false">IF($F10971=1,$G10971,"")</f>
        <v/>
      </c>
    </row>
    <row r="10972" customFormat="false" ht="15" hidden="false" customHeight="false" outlineLevel="0" collapsed="false">
      <c r="A10972" s="30" t="n">
        <v>1714.0625</v>
      </c>
      <c r="B10972" s="31" t="n">
        <v>24.6059</v>
      </c>
      <c r="C10972" s="32" t="n">
        <f aca="false">IF($A10972="","",IF(設定!$B$21="dB",10^($B10972/20),ABS($B10972)))</f>
        <v>16.9939759773625</v>
      </c>
      <c r="D10972" s="32" t="n">
        <f aca="false">IF($A10972="","",$A10972^2)</f>
        <v>2938010.25390625</v>
      </c>
      <c r="E10972" s="32" t="n">
        <f aca="false">IF($A10972="","",IF($C10972&lt;=0,"",1/$C10972^2))</f>
        <v>0.0034626611952405</v>
      </c>
      <c r="F10972" s="33" t="n">
        <f aca="false">IF(OR(ROW()-設定!$B$30&lt;2,ROW()+設定!$B$30&gt;13701,N($A10972)&lt;=0,N(INDEX($A$2:$A$13701,MIN(13700,MAX(1,ROW()-1+設定!$B$30))))&lt;=0,$A10972&lt;設定!$B$28,$A10972&gt;設定!$B$29),0,IF(AND($C10972&gt;=MAX(INDEX($C$1:$C$13701,MAX(1,ROW()-設定!$B$24)):INDEX($C$1:$C$13701,MAX(1,ROW()-1))),$C10972&gt;MAX(INDEX($C$1:$C$13701,MIN(13701,ROW()+1)):INDEX($C$1:$C$13701,MIN(13701,ROW()+設定!$B$24))),$C10972&gt;=設定!$B$32,$C10972&gt;=MAX(MIN(INDEX($C$1:$C$13701,MAX(1,ROW()-設定!$B$26)):INDEX($C$1:$C$13701,MAX(1,ROW()-1))),MIN(INDEX($C$1:$C$13701,MIN(13701,ROW()+1)):INDEX($C$1:$C$13701,MIN(13701,ROW()+設定!$B$26))))*10^(設定!$B$27/20)),1,0))</f>
        <v>0</v>
      </c>
      <c r="G10972" s="33" t="n">
        <f aca="false">$G10971+IF($F10972=1,1,0)</f>
        <v>5</v>
      </c>
      <c r="H10972" s="0" t="str">
        <f aca="false">IF($F10972=1,$G10972,"")</f>
        <v/>
      </c>
    </row>
    <row r="10973" customFormat="false" ht="15" hidden="false" customHeight="false" outlineLevel="0" collapsed="false">
      <c r="A10973" s="30" t="n">
        <v>1714.21875</v>
      </c>
      <c r="B10973" s="31" t="n">
        <v>24.8746</v>
      </c>
      <c r="C10973" s="32" t="n">
        <f aca="false">IF($A10973="","",IF(設定!$B$21="dB",10^($B10973/20),ABS($B10973)))</f>
        <v>17.527904567597</v>
      </c>
      <c r="D10973" s="32" t="n">
        <f aca="false">IF($A10973="","",$A10973^2)</f>
        <v>2938545.92285156</v>
      </c>
      <c r="E10973" s="32" t="n">
        <f aca="false">IF($A10973="","",IF($C10973&lt;=0,"",1/$C10973^2))</f>
        <v>0.00325491761016581</v>
      </c>
      <c r="F10973" s="33" t="n">
        <f aca="false">IF(OR(ROW()-設定!$B$30&lt;2,ROW()+設定!$B$30&gt;13701,N($A10973)&lt;=0,N(INDEX($A$2:$A$13701,MIN(13700,MAX(1,ROW()-1+設定!$B$30))))&lt;=0,$A10973&lt;設定!$B$28,$A10973&gt;設定!$B$29),0,IF(AND($C10973&gt;=MAX(INDEX($C$1:$C$13701,MAX(1,ROW()-設定!$B$24)):INDEX($C$1:$C$13701,MAX(1,ROW()-1))),$C10973&gt;MAX(INDEX($C$1:$C$13701,MIN(13701,ROW()+1)):INDEX($C$1:$C$13701,MIN(13701,ROW()+設定!$B$24))),$C10973&gt;=設定!$B$32,$C10973&gt;=MAX(MIN(INDEX($C$1:$C$13701,MAX(1,ROW()-設定!$B$26)):INDEX($C$1:$C$13701,MAX(1,ROW()-1))),MIN(INDEX($C$1:$C$13701,MIN(13701,ROW()+1)):INDEX($C$1:$C$13701,MIN(13701,ROW()+設定!$B$26))))*10^(設定!$B$27/20)),1,0))</f>
        <v>0</v>
      </c>
      <c r="G10973" s="33" t="n">
        <f aca="false">$G10972+IF($F10973=1,1,0)</f>
        <v>5</v>
      </c>
      <c r="H10973" s="0" t="str">
        <f aca="false">IF($F10973=1,$G10973,"")</f>
        <v/>
      </c>
    </row>
    <row r="10974" customFormat="false" ht="15" hidden="false" customHeight="false" outlineLevel="0" collapsed="false">
      <c r="A10974" s="30" t="n">
        <v>1714.375</v>
      </c>
      <c r="B10974" s="31" t="n">
        <v>24.8311</v>
      </c>
      <c r="C10974" s="32" t="n">
        <f aca="false">IF($A10974="","",IF(設定!$B$21="dB",10^($B10974/20),ABS($B10974)))</f>
        <v>17.4403421177558</v>
      </c>
      <c r="D10974" s="32" t="n">
        <f aca="false">IF($A10974="","",$A10974^2)</f>
        <v>2939081.640625</v>
      </c>
      <c r="E10974" s="32" t="n">
        <f aca="false">IF($A10974="","",IF($C10974&lt;=0,"",1/$C10974^2))</f>
        <v>0.0032876834844856</v>
      </c>
      <c r="F10974" s="33" t="n">
        <f aca="false">IF(OR(ROW()-設定!$B$30&lt;2,ROW()+設定!$B$30&gt;13701,N($A10974)&lt;=0,N(INDEX($A$2:$A$13701,MIN(13700,MAX(1,ROW()-1+設定!$B$30))))&lt;=0,$A10974&lt;設定!$B$28,$A10974&gt;設定!$B$29),0,IF(AND($C10974&gt;=MAX(INDEX($C$1:$C$13701,MAX(1,ROW()-設定!$B$24)):INDEX($C$1:$C$13701,MAX(1,ROW()-1))),$C10974&gt;MAX(INDEX($C$1:$C$13701,MIN(13701,ROW()+1)):INDEX($C$1:$C$13701,MIN(13701,ROW()+設定!$B$24))),$C10974&gt;=設定!$B$32,$C10974&gt;=MAX(MIN(INDEX($C$1:$C$13701,MAX(1,ROW()-設定!$B$26)):INDEX($C$1:$C$13701,MAX(1,ROW()-1))),MIN(INDEX($C$1:$C$13701,MIN(13701,ROW()+1)):INDEX($C$1:$C$13701,MIN(13701,ROW()+設定!$B$26))))*10^(設定!$B$27/20)),1,0))</f>
        <v>0</v>
      </c>
      <c r="G10974" s="33" t="n">
        <f aca="false">$G10973+IF($F10974=1,1,0)</f>
        <v>5</v>
      </c>
      <c r="H10974" s="0" t="str">
        <f aca="false">IF($F10974=1,$G10974,"")</f>
        <v/>
      </c>
    </row>
    <row r="10975" customFormat="false" ht="15" hidden="false" customHeight="false" outlineLevel="0" collapsed="false">
      <c r="A10975" s="30" t="n">
        <v>1714.53125</v>
      </c>
      <c r="B10975" s="31" t="n">
        <v>24.7936</v>
      </c>
      <c r="C10975" s="32" t="n">
        <f aca="false">IF($A10975="","",IF(設定!$B$21="dB",10^($B10975/20),ABS($B10975)))</f>
        <v>17.3652084140153</v>
      </c>
      <c r="D10975" s="32" t="n">
        <f aca="false">IF($A10975="","",$A10975^2)</f>
        <v>2939617.40722656</v>
      </c>
      <c r="E10975" s="32" t="n">
        <f aca="false">IF($A10975="","",IF($C10975&lt;=0,"",1/$C10975^2))</f>
        <v>0.00331619454064818</v>
      </c>
      <c r="F10975" s="33" t="n">
        <f aca="false">IF(OR(ROW()-設定!$B$30&lt;2,ROW()+設定!$B$30&gt;13701,N($A10975)&lt;=0,N(INDEX($A$2:$A$13701,MIN(13700,MAX(1,ROW()-1+設定!$B$30))))&lt;=0,$A10975&lt;設定!$B$28,$A10975&gt;設定!$B$29),0,IF(AND($C10975&gt;=MAX(INDEX($C$1:$C$13701,MAX(1,ROW()-設定!$B$24)):INDEX($C$1:$C$13701,MAX(1,ROW()-1))),$C10975&gt;MAX(INDEX($C$1:$C$13701,MIN(13701,ROW()+1)):INDEX($C$1:$C$13701,MIN(13701,ROW()+設定!$B$24))),$C10975&gt;=設定!$B$32,$C10975&gt;=MAX(MIN(INDEX($C$1:$C$13701,MAX(1,ROW()-設定!$B$26)):INDEX($C$1:$C$13701,MAX(1,ROW()-1))),MIN(INDEX($C$1:$C$13701,MIN(13701,ROW()+1)):INDEX($C$1:$C$13701,MIN(13701,ROW()+設定!$B$26))))*10^(設定!$B$27/20)),1,0))</f>
        <v>0</v>
      </c>
      <c r="G10975" s="33" t="n">
        <f aca="false">$G10974+IF($F10975=1,1,0)</f>
        <v>5</v>
      </c>
      <c r="H10975" s="0" t="str">
        <f aca="false">IF($F10975=1,$G10975,"")</f>
        <v/>
      </c>
    </row>
    <row r="10976" customFormat="false" ht="15" hidden="false" customHeight="false" outlineLevel="0" collapsed="false">
      <c r="A10976" s="30" t="n">
        <v>1714.6875</v>
      </c>
      <c r="B10976" s="31" t="n">
        <v>24.7999</v>
      </c>
      <c r="C10976" s="32" t="n">
        <f aca="false">IF($A10976="","",IF(設定!$B$21="dB",10^($B10976/20),ABS($B10976)))</f>
        <v>17.3778082169313</v>
      </c>
      <c r="D10976" s="32" t="n">
        <f aca="false">IF($A10976="","",$A10976^2)</f>
        <v>2940153.22265625</v>
      </c>
      <c r="E10976" s="32" t="n">
        <f aca="false">IF($A10976="","",IF($C10976&lt;=0,"",1/$C10976^2))</f>
        <v>0.00331138746146215</v>
      </c>
      <c r="F10976" s="33" t="n">
        <f aca="false">IF(OR(ROW()-設定!$B$30&lt;2,ROW()+設定!$B$30&gt;13701,N($A10976)&lt;=0,N(INDEX($A$2:$A$13701,MIN(13700,MAX(1,ROW()-1+設定!$B$30))))&lt;=0,$A10976&lt;設定!$B$28,$A10976&gt;設定!$B$29),0,IF(AND($C10976&gt;=MAX(INDEX($C$1:$C$13701,MAX(1,ROW()-設定!$B$24)):INDEX($C$1:$C$13701,MAX(1,ROW()-1))),$C10976&gt;MAX(INDEX($C$1:$C$13701,MIN(13701,ROW()+1)):INDEX($C$1:$C$13701,MIN(13701,ROW()+設定!$B$24))),$C10976&gt;=設定!$B$32,$C10976&gt;=MAX(MIN(INDEX($C$1:$C$13701,MAX(1,ROW()-設定!$B$26)):INDEX($C$1:$C$13701,MAX(1,ROW()-1))),MIN(INDEX($C$1:$C$13701,MIN(13701,ROW()+1)):INDEX($C$1:$C$13701,MIN(13701,ROW()+設定!$B$26))))*10^(設定!$B$27/20)),1,0))</f>
        <v>0</v>
      </c>
      <c r="G10976" s="33" t="n">
        <f aca="false">$G10975+IF($F10976=1,1,0)</f>
        <v>5</v>
      </c>
      <c r="H10976" s="0" t="str">
        <f aca="false">IF($F10976=1,$G10976,"")</f>
        <v/>
      </c>
    </row>
    <row r="10977" customFormat="false" ht="15" hidden="false" customHeight="false" outlineLevel="0" collapsed="false">
      <c r="A10977" s="30" t="n">
        <v>1714.84375</v>
      </c>
      <c r="B10977" s="31" t="n">
        <v>24.9516</v>
      </c>
      <c r="C10977" s="32" t="n">
        <f aca="false">IF($A10977="","",IF(設定!$B$21="dB",10^($B10977/20),ABS($B10977)))</f>
        <v>17.6839793867196</v>
      </c>
      <c r="D10977" s="32" t="n">
        <f aca="false">IF($A10977="","",$A10977^2)</f>
        <v>2940689.08691406</v>
      </c>
      <c r="E10977" s="32" t="n">
        <f aca="false">IF($A10977="","",IF($C10977&lt;=0,"",1/$C10977^2))</f>
        <v>0.00319771681024453</v>
      </c>
      <c r="F10977" s="33" t="n">
        <f aca="false">IF(OR(ROW()-設定!$B$30&lt;2,ROW()+設定!$B$30&gt;13701,N($A10977)&lt;=0,N(INDEX($A$2:$A$13701,MIN(13700,MAX(1,ROW()-1+設定!$B$30))))&lt;=0,$A10977&lt;設定!$B$28,$A10977&gt;設定!$B$29),0,IF(AND($C10977&gt;=MAX(INDEX($C$1:$C$13701,MAX(1,ROW()-設定!$B$24)):INDEX($C$1:$C$13701,MAX(1,ROW()-1))),$C10977&gt;MAX(INDEX($C$1:$C$13701,MIN(13701,ROW()+1)):INDEX($C$1:$C$13701,MIN(13701,ROW()+設定!$B$24))),$C10977&gt;=設定!$B$32,$C10977&gt;=MAX(MIN(INDEX($C$1:$C$13701,MAX(1,ROW()-設定!$B$26)):INDEX($C$1:$C$13701,MAX(1,ROW()-1))),MIN(INDEX($C$1:$C$13701,MIN(13701,ROW()+1)):INDEX($C$1:$C$13701,MIN(13701,ROW()+設定!$B$26))))*10^(設定!$B$27/20)),1,0))</f>
        <v>0</v>
      </c>
      <c r="G10977" s="33" t="n">
        <f aca="false">$G10976+IF($F10977=1,1,0)</f>
        <v>5</v>
      </c>
      <c r="H10977" s="0" t="str">
        <f aca="false">IF($F10977=1,$G10977,"")</f>
        <v/>
      </c>
    </row>
    <row r="10978" customFormat="false" ht="15" hidden="false" customHeight="false" outlineLevel="0" collapsed="false">
      <c r="A10978" s="30" t="n">
        <v>1715</v>
      </c>
      <c r="B10978" s="31" t="n">
        <v>25.046</v>
      </c>
      <c r="C10978" s="32" t="n">
        <f aca="false">IF($A10978="","",IF(設定!$B$21="dB",10^($B10978/20),ABS($B10978)))</f>
        <v>17.8772206307769</v>
      </c>
      <c r="D10978" s="32" t="n">
        <f aca="false">IF($A10978="","",$A10978^2)</f>
        <v>2941225</v>
      </c>
      <c r="E10978" s="32" t="n">
        <f aca="false">IF($A10978="","",IF($C10978&lt;=0,"",1/$C10978^2))</f>
        <v>0.00312895991896357</v>
      </c>
      <c r="F10978" s="33" t="n">
        <f aca="false">IF(OR(ROW()-設定!$B$30&lt;2,ROW()+設定!$B$30&gt;13701,N($A10978)&lt;=0,N(INDEX($A$2:$A$13701,MIN(13700,MAX(1,ROW()-1+設定!$B$30))))&lt;=0,$A10978&lt;設定!$B$28,$A10978&gt;設定!$B$29),0,IF(AND($C10978&gt;=MAX(INDEX($C$1:$C$13701,MAX(1,ROW()-設定!$B$24)):INDEX($C$1:$C$13701,MAX(1,ROW()-1))),$C10978&gt;MAX(INDEX($C$1:$C$13701,MIN(13701,ROW()+1)):INDEX($C$1:$C$13701,MIN(13701,ROW()+設定!$B$24))),$C10978&gt;=設定!$B$32,$C10978&gt;=MAX(MIN(INDEX($C$1:$C$13701,MAX(1,ROW()-設定!$B$26)):INDEX($C$1:$C$13701,MAX(1,ROW()-1))),MIN(INDEX($C$1:$C$13701,MIN(13701,ROW()+1)):INDEX($C$1:$C$13701,MIN(13701,ROW()+設定!$B$26))))*10^(設定!$B$27/20)),1,0))</f>
        <v>0</v>
      </c>
      <c r="G10978" s="33" t="n">
        <f aca="false">$G10977+IF($F10978=1,1,0)</f>
        <v>5</v>
      </c>
      <c r="H10978" s="0" t="str">
        <f aca="false">IF($F10978=1,$G10978,"")</f>
        <v/>
      </c>
    </row>
    <row r="10979" customFormat="false" ht="15" hidden="false" customHeight="false" outlineLevel="0" collapsed="false">
      <c r="A10979" s="30" t="n">
        <v>1715.15625</v>
      </c>
      <c r="B10979" s="31" t="n">
        <v>25.1299</v>
      </c>
      <c r="C10979" s="32" t="n">
        <f aca="false">IF($A10979="","",IF(設定!$B$21="dB",10^($B10979/20),ABS($B10979)))</f>
        <v>18.0507395533003</v>
      </c>
      <c r="D10979" s="32" t="n">
        <f aca="false">IF($A10979="","",$A10979^2)</f>
        <v>2941760.96191406</v>
      </c>
      <c r="E10979" s="32" t="n">
        <f aca="false">IF($A10979="","",IF($C10979&lt;=0,"",1/$C10979^2))</f>
        <v>0.00306909265604755</v>
      </c>
      <c r="F10979" s="33" t="n">
        <f aca="false">IF(OR(ROW()-設定!$B$30&lt;2,ROW()+設定!$B$30&gt;13701,N($A10979)&lt;=0,N(INDEX($A$2:$A$13701,MIN(13700,MAX(1,ROW()-1+設定!$B$30))))&lt;=0,$A10979&lt;設定!$B$28,$A10979&gt;設定!$B$29),0,IF(AND($C10979&gt;=MAX(INDEX($C$1:$C$13701,MAX(1,ROW()-設定!$B$24)):INDEX($C$1:$C$13701,MAX(1,ROW()-1))),$C10979&gt;MAX(INDEX($C$1:$C$13701,MIN(13701,ROW()+1)):INDEX($C$1:$C$13701,MIN(13701,ROW()+設定!$B$24))),$C10979&gt;=設定!$B$32,$C10979&gt;=MAX(MIN(INDEX($C$1:$C$13701,MAX(1,ROW()-設定!$B$26)):INDEX($C$1:$C$13701,MAX(1,ROW()-1))),MIN(INDEX($C$1:$C$13701,MIN(13701,ROW()+1)):INDEX($C$1:$C$13701,MIN(13701,ROW()+設定!$B$26))))*10^(設定!$B$27/20)),1,0))</f>
        <v>0</v>
      </c>
      <c r="G10979" s="33" t="n">
        <f aca="false">$G10978+IF($F10979=1,1,0)</f>
        <v>5</v>
      </c>
      <c r="H10979" s="0" t="str">
        <f aca="false">IF($F10979=1,$G10979,"")</f>
        <v/>
      </c>
    </row>
    <row r="10980" customFormat="false" ht="15" hidden="false" customHeight="false" outlineLevel="0" collapsed="false">
      <c r="A10980" s="30" t="n">
        <v>1715.3125</v>
      </c>
      <c r="B10980" s="31" t="n">
        <v>25.2479</v>
      </c>
      <c r="C10980" s="32" t="n">
        <f aca="false">IF($A10980="","",IF(設定!$B$21="dB",10^($B10980/20),ABS($B10980)))</f>
        <v>18.2976366824142</v>
      </c>
      <c r="D10980" s="32" t="n">
        <f aca="false">IF($A10980="","",$A10980^2)</f>
        <v>2942296.97265625</v>
      </c>
      <c r="E10980" s="32" t="n">
        <f aca="false">IF($A10980="","",IF($C10980&lt;=0,"",1/$C10980^2))</f>
        <v>0.0029868265284641</v>
      </c>
      <c r="F10980" s="33" t="n">
        <f aca="false">IF(OR(ROW()-設定!$B$30&lt;2,ROW()+設定!$B$30&gt;13701,N($A10980)&lt;=0,N(INDEX($A$2:$A$13701,MIN(13700,MAX(1,ROW()-1+設定!$B$30))))&lt;=0,$A10980&lt;設定!$B$28,$A10980&gt;設定!$B$29),0,IF(AND($C10980&gt;=MAX(INDEX($C$1:$C$13701,MAX(1,ROW()-設定!$B$24)):INDEX($C$1:$C$13701,MAX(1,ROW()-1))),$C10980&gt;MAX(INDEX($C$1:$C$13701,MIN(13701,ROW()+1)):INDEX($C$1:$C$13701,MIN(13701,ROW()+設定!$B$24))),$C10980&gt;=設定!$B$32,$C10980&gt;=MAX(MIN(INDEX($C$1:$C$13701,MAX(1,ROW()-設定!$B$26)):INDEX($C$1:$C$13701,MAX(1,ROW()-1))),MIN(INDEX($C$1:$C$13701,MIN(13701,ROW()+1)):INDEX($C$1:$C$13701,MIN(13701,ROW()+設定!$B$26))))*10^(設定!$B$27/20)),1,0))</f>
        <v>0</v>
      </c>
      <c r="G10980" s="33" t="n">
        <f aca="false">$G10979+IF($F10980=1,1,0)</f>
        <v>5</v>
      </c>
      <c r="H10980" s="0" t="str">
        <f aca="false">IF($F10980=1,$G10980,"")</f>
        <v/>
      </c>
    </row>
    <row r="10981" customFormat="false" ht="15" hidden="false" customHeight="false" outlineLevel="0" collapsed="false">
      <c r="A10981" s="30" t="n">
        <v>1715.46875</v>
      </c>
      <c r="B10981" s="31" t="n">
        <v>25.2003</v>
      </c>
      <c r="C10981" s="32" t="n">
        <f aca="false">IF($A10981="","",IF(設定!$B$21="dB",10^($B10981/20),ABS($B10981)))</f>
        <v>18.1976370993644</v>
      </c>
      <c r="D10981" s="32" t="n">
        <f aca="false">IF($A10981="","",$A10981^2)</f>
        <v>2942833.03222656</v>
      </c>
      <c r="E10981" s="32" t="n">
        <f aca="false">IF($A10981="","",IF($C10981&lt;=0,"",1/$C10981^2))</f>
        <v>0.00301974311673263</v>
      </c>
      <c r="F10981" s="33" t="n">
        <f aca="false">IF(OR(ROW()-設定!$B$30&lt;2,ROW()+設定!$B$30&gt;13701,N($A10981)&lt;=0,N(INDEX($A$2:$A$13701,MIN(13700,MAX(1,ROW()-1+設定!$B$30))))&lt;=0,$A10981&lt;設定!$B$28,$A10981&gt;設定!$B$29),0,IF(AND($C10981&gt;=MAX(INDEX($C$1:$C$13701,MAX(1,ROW()-設定!$B$24)):INDEX($C$1:$C$13701,MAX(1,ROW()-1))),$C10981&gt;MAX(INDEX($C$1:$C$13701,MIN(13701,ROW()+1)):INDEX($C$1:$C$13701,MIN(13701,ROW()+設定!$B$24))),$C10981&gt;=設定!$B$32,$C10981&gt;=MAX(MIN(INDEX($C$1:$C$13701,MAX(1,ROW()-設定!$B$26)):INDEX($C$1:$C$13701,MAX(1,ROW()-1))),MIN(INDEX($C$1:$C$13701,MIN(13701,ROW()+1)):INDEX($C$1:$C$13701,MIN(13701,ROW()+設定!$B$26))))*10^(設定!$B$27/20)),1,0))</f>
        <v>0</v>
      </c>
      <c r="G10981" s="33" t="n">
        <f aca="false">$G10980+IF($F10981=1,1,0)</f>
        <v>5</v>
      </c>
      <c r="H10981" s="0" t="str">
        <f aca="false">IF($F10981=1,$G10981,"")</f>
        <v/>
      </c>
    </row>
    <row r="10982" customFormat="false" ht="15" hidden="false" customHeight="false" outlineLevel="0" collapsed="false">
      <c r="A10982" s="30" t="n">
        <v>1715.625</v>
      </c>
      <c r="B10982" s="31" t="n">
        <v>25.0925</v>
      </c>
      <c r="C10982" s="32" t="n">
        <f aca="false">IF($A10982="","",IF(設定!$B$21="dB",10^($B10982/20),ABS($B10982)))</f>
        <v>17.9731831552886</v>
      </c>
      <c r="D10982" s="32" t="n">
        <f aca="false">IF($A10982="","",$A10982^2)</f>
        <v>2943369.140625</v>
      </c>
      <c r="E10982" s="32" t="n">
        <f aca="false">IF($A10982="","",IF($C10982&lt;=0,"",1/$C10982^2))</f>
        <v>0.00309563679443564</v>
      </c>
      <c r="F10982" s="33" t="n">
        <f aca="false">IF(OR(ROW()-設定!$B$30&lt;2,ROW()+設定!$B$30&gt;13701,N($A10982)&lt;=0,N(INDEX($A$2:$A$13701,MIN(13700,MAX(1,ROW()-1+設定!$B$30))))&lt;=0,$A10982&lt;設定!$B$28,$A10982&gt;設定!$B$29),0,IF(AND($C10982&gt;=MAX(INDEX($C$1:$C$13701,MAX(1,ROW()-設定!$B$24)):INDEX($C$1:$C$13701,MAX(1,ROW()-1))),$C10982&gt;MAX(INDEX($C$1:$C$13701,MIN(13701,ROW()+1)):INDEX($C$1:$C$13701,MIN(13701,ROW()+設定!$B$24))),$C10982&gt;=設定!$B$32,$C10982&gt;=MAX(MIN(INDEX($C$1:$C$13701,MAX(1,ROW()-設定!$B$26)):INDEX($C$1:$C$13701,MAX(1,ROW()-1))),MIN(INDEX($C$1:$C$13701,MIN(13701,ROW()+1)):INDEX($C$1:$C$13701,MIN(13701,ROW()+設定!$B$26))))*10^(設定!$B$27/20)),1,0))</f>
        <v>0</v>
      </c>
      <c r="G10982" s="33" t="n">
        <f aca="false">$G10981+IF($F10982=1,1,0)</f>
        <v>5</v>
      </c>
      <c r="H10982" s="0" t="str">
        <f aca="false">IF($F10982=1,$G10982,"")</f>
        <v/>
      </c>
    </row>
    <row r="10983" customFormat="false" ht="15" hidden="false" customHeight="false" outlineLevel="0" collapsed="false">
      <c r="A10983" s="30" t="n">
        <v>1715.78125</v>
      </c>
      <c r="B10983" s="31" t="n">
        <v>25.4709</v>
      </c>
      <c r="C10983" s="32" t="n">
        <f aca="false">IF($A10983="","",IF(設定!$B$21="dB",10^($B10983/20),ABS($B10983)))</f>
        <v>18.773489323024</v>
      </c>
      <c r="D10983" s="32" t="n">
        <f aca="false">IF($A10983="","",$A10983^2)</f>
        <v>2943905.29785156</v>
      </c>
      <c r="E10983" s="32" t="n">
        <f aca="false">IF($A10983="","",IF($C10983&lt;=0,"",1/$C10983^2))</f>
        <v>0.00283733097987059</v>
      </c>
      <c r="F10983" s="33" t="n">
        <f aca="false">IF(OR(ROW()-設定!$B$30&lt;2,ROW()+設定!$B$30&gt;13701,N($A10983)&lt;=0,N(INDEX($A$2:$A$13701,MIN(13700,MAX(1,ROW()-1+設定!$B$30))))&lt;=0,$A10983&lt;設定!$B$28,$A10983&gt;設定!$B$29),0,IF(AND($C10983&gt;=MAX(INDEX($C$1:$C$13701,MAX(1,ROW()-設定!$B$24)):INDEX($C$1:$C$13701,MAX(1,ROW()-1))),$C10983&gt;MAX(INDEX($C$1:$C$13701,MIN(13701,ROW()+1)):INDEX($C$1:$C$13701,MIN(13701,ROW()+設定!$B$24))),$C10983&gt;=設定!$B$32,$C10983&gt;=MAX(MIN(INDEX($C$1:$C$13701,MAX(1,ROW()-設定!$B$26)):INDEX($C$1:$C$13701,MAX(1,ROW()-1))),MIN(INDEX($C$1:$C$13701,MIN(13701,ROW()+1)):INDEX($C$1:$C$13701,MIN(13701,ROW()+設定!$B$26))))*10^(設定!$B$27/20)),1,0))</f>
        <v>0</v>
      </c>
      <c r="G10983" s="33" t="n">
        <f aca="false">$G10982+IF($F10983=1,1,0)</f>
        <v>5</v>
      </c>
      <c r="H10983" s="0" t="str">
        <f aca="false">IF($F10983=1,$G10983,"")</f>
        <v/>
      </c>
    </row>
    <row r="10984" customFormat="false" ht="15" hidden="false" customHeight="false" outlineLevel="0" collapsed="false">
      <c r="A10984" s="30" t="n">
        <v>1715.9375</v>
      </c>
      <c r="B10984" s="31" t="n">
        <v>25.4391</v>
      </c>
      <c r="C10984" s="32" t="n">
        <f aca="false">IF($A10984="","",IF(設定!$B$21="dB",10^($B10984/20),ABS($B10984)))</f>
        <v>18.7048831719114</v>
      </c>
      <c r="D10984" s="32" t="n">
        <f aca="false">IF($A10984="","",$A10984^2)</f>
        <v>2944441.50390625</v>
      </c>
      <c r="E10984" s="32" t="n">
        <f aca="false">IF($A10984="","",IF($C10984&lt;=0,"",1/$C10984^2))</f>
        <v>0.00285818279082417</v>
      </c>
      <c r="F10984" s="33" t="n">
        <f aca="false">IF(OR(ROW()-設定!$B$30&lt;2,ROW()+設定!$B$30&gt;13701,N($A10984)&lt;=0,N(INDEX($A$2:$A$13701,MIN(13700,MAX(1,ROW()-1+設定!$B$30))))&lt;=0,$A10984&lt;設定!$B$28,$A10984&gt;設定!$B$29),0,IF(AND($C10984&gt;=MAX(INDEX($C$1:$C$13701,MAX(1,ROW()-設定!$B$24)):INDEX($C$1:$C$13701,MAX(1,ROW()-1))),$C10984&gt;MAX(INDEX($C$1:$C$13701,MIN(13701,ROW()+1)):INDEX($C$1:$C$13701,MIN(13701,ROW()+設定!$B$24))),$C10984&gt;=設定!$B$32,$C10984&gt;=MAX(MIN(INDEX($C$1:$C$13701,MAX(1,ROW()-設定!$B$26)):INDEX($C$1:$C$13701,MAX(1,ROW()-1))),MIN(INDEX($C$1:$C$13701,MIN(13701,ROW()+1)):INDEX($C$1:$C$13701,MIN(13701,ROW()+設定!$B$26))))*10^(設定!$B$27/20)),1,0))</f>
        <v>0</v>
      </c>
      <c r="G10984" s="33" t="n">
        <f aca="false">$G10983+IF($F10984=1,1,0)</f>
        <v>5</v>
      </c>
      <c r="H10984" s="0" t="str">
        <f aca="false">IF($F10984=1,$G10984,"")</f>
        <v/>
      </c>
    </row>
    <row r="10985" customFormat="false" ht="15" hidden="false" customHeight="false" outlineLevel="0" collapsed="false">
      <c r="A10985" s="30" t="n">
        <v>1716.09375</v>
      </c>
      <c r="B10985" s="31" t="n">
        <v>25.462</v>
      </c>
      <c r="C10985" s="32" t="n">
        <f aca="false">IF($A10985="","",IF(設定!$B$21="dB",10^($B10985/20),ABS($B10985)))</f>
        <v>18.7542629121675</v>
      </c>
      <c r="D10985" s="32" t="n">
        <f aca="false">IF($A10985="","",$A10985^2)</f>
        <v>2944977.75878906</v>
      </c>
      <c r="E10985" s="32" t="n">
        <f aca="false">IF($A10985="","",IF($C10985&lt;=0,"",1/$C10985^2))</f>
        <v>0.00284315148627376</v>
      </c>
      <c r="F10985" s="33" t="n">
        <f aca="false">IF(OR(ROW()-設定!$B$30&lt;2,ROW()+設定!$B$30&gt;13701,N($A10985)&lt;=0,N(INDEX($A$2:$A$13701,MIN(13700,MAX(1,ROW()-1+設定!$B$30))))&lt;=0,$A10985&lt;設定!$B$28,$A10985&gt;設定!$B$29),0,IF(AND($C10985&gt;=MAX(INDEX($C$1:$C$13701,MAX(1,ROW()-設定!$B$24)):INDEX($C$1:$C$13701,MAX(1,ROW()-1))),$C10985&gt;MAX(INDEX($C$1:$C$13701,MIN(13701,ROW()+1)):INDEX($C$1:$C$13701,MIN(13701,ROW()+設定!$B$24))),$C10985&gt;=設定!$B$32,$C10985&gt;=MAX(MIN(INDEX($C$1:$C$13701,MAX(1,ROW()-設定!$B$26)):INDEX($C$1:$C$13701,MAX(1,ROW()-1))),MIN(INDEX($C$1:$C$13701,MIN(13701,ROW()+1)):INDEX($C$1:$C$13701,MIN(13701,ROW()+設定!$B$26))))*10^(設定!$B$27/20)),1,0))</f>
        <v>0</v>
      </c>
      <c r="G10985" s="33" t="n">
        <f aca="false">$G10984+IF($F10985=1,1,0)</f>
        <v>5</v>
      </c>
      <c r="H10985" s="0" t="str">
        <f aca="false">IF($F10985=1,$G10985,"")</f>
        <v/>
      </c>
    </row>
    <row r="10986" customFormat="false" ht="15" hidden="false" customHeight="false" outlineLevel="0" collapsed="false">
      <c r="A10986" s="30" t="n">
        <v>1716.25</v>
      </c>
      <c r="B10986" s="31" t="n">
        <v>25.57</v>
      </c>
      <c r="C10986" s="32" t="n">
        <f aca="false">IF($A10986="","",IF(設定!$B$21="dB",10^($B10986/20),ABS($B10986)))</f>
        <v>18.9889084210136</v>
      </c>
      <c r="D10986" s="32" t="n">
        <f aca="false">IF($A10986="","",$A10986^2)</f>
        <v>2945514.0625</v>
      </c>
      <c r="E10986" s="32" t="n">
        <f aca="false">IF($A10986="","",IF($C10986&lt;=0,"",1/$C10986^2))</f>
        <v>0.00277332010465184</v>
      </c>
      <c r="F10986" s="33" t="n">
        <f aca="false">IF(OR(ROW()-設定!$B$30&lt;2,ROW()+設定!$B$30&gt;13701,N($A10986)&lt;=0,N(INDEX($A$2:$A$13701,MIN(13700,MAX(1,ROW()-1+設定!$B$30))))&lt;=0,$A10986&lt;設定!$B$28,$A10986&gt;設定!$B$29),0,IF(AND($C10986&gt;=MAX(INDEX($C$1:$C$13701,MAX(1,ROW()-設定!$B$24)):INDEX($C$1:$C$13701,MAX(1,ROW()-1))),$C10986&gt;MAX(INDEX($C$1:$C$13701,MIN(13701,ROW()+1)):INDEX($C$1:$C$13701,MIN(13701,ROW()+設定!$B$24))),$C10986&gt;=設定!$B$32,$C10986&gt;=MAX(MIN(INDEX($C$1:$C$13701,MAX(1,ROW()-設定!$B$26)):INDEX($C$1:$C$13701,MAX(1,ROW()-1))),MIN(INDEX($C$1:$C$13701,MIN(13701,ROW()+1)):INDEX($C$1:$C$13701,MIN(13701,ROW()+設定!$B$26))))*10^(設定!$B$27/20)),1,0))</f>
        <v>0</v>
      </c>
      <c r="G10986" s="33" t="n">
        <f aca="false">$G10985+IF($F10986=1,1,0)</f>
        <v>5</v>
      </c>
      <c r="H10986" s="0" t="str">
        <f aca="false">IF($F10986=1,$G10986,"")</f>
        <v/>
      </c>
    </row>
    <row r="10987" customFormat="false" ht="15" hidden="false" customHeight="false" outlineLevel="0" collapsed="false">
      <c r="A10987" s="30" t="n">
        <v>1716.40625</v>
      </c>
      <c r="B10987" s="31" t="n">
        <v>25.3362</v>
      </c>
      <c r="C10987" s="32" t="n">
        <f aca="false">IF($A10987="","",IF(設定!$B$21="dB",10^($B10987/20),ABS($B10987)))</f>
        <v>18.4845975723846</v>
      </c>
      <c r="D10987" s="32" t="n">
        <f aca="false">IF($A10987="","",$A10987^2)</f>
        <v>2946050.41503906</v>
      </c>
      <c r="E10987" s="32" t="n">
        <f aca="false">IF($A10987="","",IF($C10987&lt;=0,"",1/$C10987^2))</f>
        <v>0.00292671207920321</v>
      </c>
      <c r="F10987" s="33" t="n">
        <f aca="false">IF(OR(ROW()-設定!$B$30&lt;2,ROW()+設定!$B$30&gt;13701,N($A10987)&lt;=0,N(INDEX($A$2:$A$13701,MIN(13700,MAX(1,ROW()-1+設定!$B$30))))&lt;=0,$A10987&lt;設定!$B$28,$A10987&gt;設定!$B$29),0,IF(AND($C10987&gt;=MAX(INDEX($C$1:$C$13701,MAX(1,ROW()-設定!$B$24)):INDEX($C$1:$C$13701,MAX(1,ROW()-1))),$C10987&gt;MAX(INDEX($C$1:$C$13701,MIN(13701,ROW()+1)):INDEX($C$1:$C$13701,MIN(13701,ROW()+設定!$B$24))),$C10987&gt;=設定!$B$32,$C10987&gt;=MAX(MIN(INDEX($C$1:$C$13701,MAX(1,ROW()-設定!$B$26)):INDEX($C$1:$C$13701,MAX(1,ROW()-1))),MIN(INDEX($C$1:$C$13701,MIN(13701,ROW()+1)):INDEX($C$1:$C$13701,MIN(13701,ROW()+設定!$B$26))))*10^(設定!$B$27/20)),1,0))</f>
        <v>0</v>
      </c>
      <c r="G10987" s="33" t="n">
        <f aca="false">$G10986+IF($F10987=1,1,0)</f>
        <v>5</v>
      </c>
      <c r="H10987" s="0" t="str">
        <f aca="false">IF($F10987=1,$G10987,"")</f>
        <v/>
      </c>
    </row>
    <row r="10988" customFormat="false" ht="15" hidden="false" customHeight="false" outlineLevel="0" collapsed="false">
      <c r="A10988" s="30" t="n">
        <v>1716.5625</v>
      </c>
      <c r="B10988" s="31" t="n">
        <v>25.5095</v>
      </c>
      <c r="C10988" s="32" t="n">
        <f aca="false">IF($A10988="","",IF(設定!$B$21="dB",10^($B10988/20),ABS($B10988)))</f>
        <v>18.8571041614867</v>
      </c>
      <c r="D10988" s="32" t="n">
        <f aca="false">IF($A10988="","",$A10988^2)</f>
        <v>2946586.81640625</v>
      </c>
      <c r="E10988" s="32" t="n">
        <f aca="false">IF($A10988="","",IF($C10988&lt;=0,"",1/$C10988^2))</f>
        <v>0.00281222458108192</v>
      </c>
      <c r="F10988" s="33" t="n">
        <f aca="false">IF(OR(ROW()-設定!$B$30&lt;2,ROW()+設定!$B$30&gt;13701,N($A10988)&lt;=0,N(INDEX($A$2:$A$13701,MIN(13700,MAX(1,ROW()-1+設定!$B$30))))&lt;=0,$A10988&lt;設定!$B$28,$A10988&gt;設定!$B$29),0,IF(AND($C10988&gt;=MAX(INDEX($C$1:$C$13701,MAX(1,ROW()-設定!$B$24)):INDEX($C$1:$C$13701,MAX(1,ROW()-1))),$C10988&gt;MAX(INDEX($C$1:$C$13701,MIN(13701,ROW()+1)):INDEX($C$1:$C$13701,MIN(13701,ROW()+設定!$B$24))),$C10988&gt;=設定!$B$32,$C10988&gt;=MAX(MIN(INDEX($C$1:$C$13701,MAX(1,ROW()-設定!$B$26)):INDEX($C$1:$C$13701,MAX(1,ROW()-1))),MIN(INDEX($C$1:$C$13701,MIN(13701,ROW()+1)):INDEX($C$1:$C$13701,MIN(13701,ROW()+設定!$B$26))))*10^(設定!$B$27/20)),1,0))</f>
        <v>0</v>
      </c>
      <c r="G10988" s="33" t="n">
        <f aca="false">$G10987+IF($F10988=1,1,0)</f>
        <v>5</v>
      </c>
      <c r="H10988" s="0" t="str">
        <f aca="false">IF($F10988=1,$G10988,"")</f>
        <v/>
      </c>
    </row>
    <row r="10989" customFormat="false" ht="15" hidden="false" customHeight="false" outlineLevel="0" collapsed="false">
      <c r="A10989" s="30" t="n">
        <v>1716.71875</v>
      </c>
      <c r="B10989" s="31" t="n">
        <v>25.5527</v>
      </c>
      <c r="C10989" s="32" t="n">
        <f aca="false">IF($A10989="","",IF(設定!$B$21="dB",10^($B10989/20),ABS($B10989)))</f>
        <v>18.9511251661356</v>
      </c>
      <c r="D10989" s="32" t="n">
        <f aca="false">IF($A10989="","",$A10989^2)</f>
        <v>2947123.26660156</v>
      </c>
      <c r="E10989" s="32" t="n">
        <f aca="false">IF($A10989="","",IF($C10989&lt;=0,"",1/$C10989^2))</f>
        <v>0.00278438958105884</v>
      </c>
      <c r="F10989" s="33" t="n">
        <f aca="false">IF(OR(ROW()-設定!$B$30&lt;2,ROW()+設定!$B$30&gt;13701,N($A10989)&lt;=0,N(INDEX($A$2:$A$13701,MIN(13700,MAX(1,ROW()-1+設定!$B$30))))&lt;=0,$A10989&lt;設定!$B$28,$A10989&gt;設定!$B$29),0,IF(AND($C10989&gt;=MAX(INDEX($C$1:$C$13701,MAX(1,ROW()-設定!$B$24)):INDEX($C$1:$C$13701,MAX(1,ROW()-1))),$C10989&gt;MAX(INDEX($C$1:$C$13701,MIN(13701,ROW()+1)):INDEX($C$1:$C$13701,MIN(13701,ROW()+設定!$B$24))),$C10989&gt;=設定!$B$32,$C10989&gt;=MAX(MIN(INDEX($C$1:$C$13701,MAX(1,ROW()-設定!$B$26)):INDEX($C$1:$C$13701,MAX(1,ROW()-1))),MIN(INDEX($C$1:$C$13701,MIN(13701,ROW()+1)):INDEX($C$1:$C$13701,MIN(13701,ROW()+設定!$B$26))))*10^(設定!$B$27/20)),1,0))</f>
        <v>0</v>
      </c>
      <c r="G10989" s="33" t="n">
        <f aca="false">$G10988+IF($F10989=1,1,0)</f>
        <v>5</v>
      </c>
      <c r="H10989" s="0" t="str">
        <f aca="false">IF($F10989=1,$G10989,"")</f>
        <v/>
      </c>
    </row>
    <row r="10990" customFormat="false" ht="15" hidden="false" customHeight="false" outlineLevel="0" collapsed="false">
      <c r="A10990" s="30" t="n">
        <v>1716.875</v>
      </c>
      <c r="B10990" s="31" t="n">
        <v>25.7851</v>
      </c>
      <c r="C10990" s="32" t="n">
        <f aca="false">IF($A10990="","",IF(設定!$B$21="dB",10^($B10990/20),ABS($B10990)))</f>
        <v>19.4650265309225</v>
      </c>
      <c r="D10990" s="32" t="n">
        <f aca="false">IF($A10990="","",$A10990^2)</f>
        <v>2947659.765625</v>
      </c>
      <c r="E10990" s="32" t="n">
        <f aca="false">IF($A10990="","",IF($C10990&lt;=0,"",1/$C10990^2))</f>
        <v>0.00263930754936387</v>
      </c>
      <c r="F10990" s="33" t="n">
        <f aca="false">IF(OR(ROW()-設定!$B$30&lt;2,ROW()+設定!$B$30&gt;13701,N($A10990)&lt;=0,N(INDEX($A$2:$A$13701,MIN(13700,MAX(1,ROW()-1+設定!$B$30))))&lt;=0,$A10990&lt;設定!$B$28,$A10990&gt;設定!$B$29),0,IF(AND($C10990&gt;=MAX(INDEX($C$1:$C$13701,MAX(1,ROW()-設定!$B$24)):INDEX($C$1:$C$13701,MAX(1,ROW()-1))),$C10990&gt;MAX(INDEX($C$1:$C$13701,MIN(13701,ROW()+1)):INDEX($C$1:$C$13701,MIN(13701,ROW()+設定!$B$24))),$C10990&gt;=設定!$B$32,$C10990&gt;=MAX(MIN(INDEX($C$1:$C$13701,MAX(1,ROW()-設定!$B$26)):INDEX($C$1:$C$13701,MAX(1,ROW()-1))),MIN(INDEX($C$1:$C$13701,MIN(13701,ROW()+1)):INDEX($C$1:$C$13701,MIN(13701,ROW()+設定!$B$26))))*10^(設定!$B$27/20)),1,0))</f>
        <v>0</v>
      </c>
      <c r="G10990" s="33" t="n">
        <f aca="false">$G10989+IF($F10990=1,1,0)</f>
        <v>5</v>
      </c>
      <c r="H10990" s="0" t="str">
        <f aca="false">IF($F10990=1,$G10990,"")</f>
        <v/>
      </c>
    </row>
    <row r="10991" customFormat="false" ht="15" hidden="false" customHeight="false" outlineLevel="0" collapsed="false">
      <c r="A10991" s="30" t="n">
        <v>1717.03125</v>
      </c>
      <c r="B10991" s="31" t="n">
        <v>25.5994</v>
      </c>
      <c r="C10991" s="32" t="n">
        <f aca="false">IF($A10991="","",IF(設定!$B$21="dB",10^($B10991/20),ABS($B10991)))</f>
        <v>19.0532909794596</v>
      </c>
      <c r="D10991" s="32" t="n">
        <f aca="false">IF($A10991="","",$A10991^2)</f>
        <v>2948196.31347656</v>
      </c>
      <c r="E10991" s="32" t="n">
        <f aca="false">IF($A10991="","",IF($C10991&lt;=0,"",1/$C10991^2))</f>
        <v>0.00275460924038143</v>
      </c>
      <c r="F10991" s="33" t="n">
        <f aca="false">IF(OR(ROW()-設定!$B$30&lt;2,ROW()+設定!$B$30&gt;13701,N($A10991)&lt;=0,N(INDEX($A$2:$A$13701,MIN(13700,MAX(1,ROW()-1+設定!$B$30))))&lt;=0,$A10991&lt;設定!$B$28,$A10991&gt;設定!$B$29),0,IF(AND($C10991&gt;=MAX(INDEX($C$1:$C$13701,MAX(1,ROW()-設定!$B$24)):INDEX($C$1:$C$13701,MAX(1,ROW()-1))),$C10991&gt;MAX(INDEX($C$1:$C$13701,MIN(13701,ROW()+1)):INDEX($C$1:$C$13701,MIN(13701,ROW()+設定!$B$24))),$C10991&gt;=設定!$B$32,$C10991&gt;=MAX(MIN(INDEX($C$1:$C$13701,MAX(1,ROW()-設定!$B$26)):INDEX($C$1:$C$13701,MAX(1,ROW()-1))),MIN(INDEX($C$1:$C$13701,MIN(13701,ROW()+1)):INDEX($C$1:$C$13701,MIN(13701,ROW()+設定!$B$26))))*10^(設定!$B$27/20)),1,0))</f>
        <v>0</v>
      </c>
      <c r="G10991" s="33" t="n">
        <f aca="false">$G10990+IF($F10991=1,1,0)</f>
        <v>5</v>
      </c>
      <c r="H10991" s="0" t="str">
        <f aca="false">IF($F10991=1,$G10991,"")</f>
        <v/>
      </c>
    </row>
    <row r="10992" customFormat="false" ht="15" hidden="false" customHeight="false" outlineLevel="0" collapsed="false">
      <c r="A10992" s="30" t="n">
        <v>1717.1875</v>
      </c>
      <c r="B10992" s="31" t="n">
        <v>25.747</v>
      </c>
      <c r="C10992" s="32" t="n">
        <f aca="false">IF($A10992="","",IF(設定!$B$21="dB",10^($B10992/20),ABS($B10992)))</f>
        <v>19.3798316467345</v>
      </c>
      <c r="D10992" s="32" t="n">
        <f aca="false">IF($A10992="","",$A10992^2)</f>
        <v>2948732.91015625</v>
      </c>
      <c r="E10992" s="32" t="n">
        <f aca="false">IF($A10992="","",IF($C10992&lt;=0,"",1/$C10992^2))</f>
        <v>0.00266256365851297</v>
      </c>
      <c r="F10992" s="33" t="n">
        <f aca="false">IF(OR(ROW()-設定!$B$30&lt;2,ROW()+設定!$B$30&gt;13701,N($A10992)&lt;=0,N(INDEX($A$2:$A$13701,MIN(13700,MAX(1,ROW()-1+設定!$B$30))))&lt;=0,$A10992&lt;設定!$B$28,$A10992&gt;設定!$B$29),0,IF(AND($C10992&gt;=MAX(INDEX($C$1:$C$13701,MAX(1,ROW()-設定!$B$24)):INDEX($C$1:$C$13701,MAX(1,ROW()-1))),$C10992&gt;MAX(INDEX($C$1:$C$13701,MIN(13701,ROW()+1)):INDEX($C$1:$C$13701,MIN(13701,ROW()+設定!$B$24))),$C10992&gt;=設定!$B$32,$C10992&gt;=MAX(MIN(INDEX($C$1:$C$13701,MAX(1,ROW()-設定!$B$26)):INDEX($C$1:$C$13701,MAX(1,ROW()-1))),MIN(INDEX($C$1:$C$13701,MIN(13701,ROW()+1)):INDEX($C$1:$C$13701,MIN(13701,ROW()+設定!$B$26))))*10^(設定!$B$27/20)),1,0))</f>
        <v>0</v>
      </c>
      <c r="G10992" s="33" t="n">
        <f aca="false">$G10991+IF($F10992=1,1,0)</f>
        <v>5</v>
      </c>
      <c r="H10992" s="0" t="str">
        <f aca="false">IF($F10992=1,$G10992,"")</f>
        <v/>
      </c>
    </row>
    <row r="10993" customFormat="false" ht="15" hidden="false" customHeight="false" outlineLevel="0" collapsed="false">
      <c r="A10993" s="30" t="n">
        <v>1717.34375</v>
      </c>
      <c r="B10993" s="31" t="n">
        <v>25.9938</v>
      </c>
      <c r="C10993" s="32" t="n">
        <f aca="false">IF($A10993="","",IF(設定!$B$21="dB",10^($B10993/20),ABS($B10993)))</f>
        <v>19.9383860216186</v>
      </c>
      <c r="D10993" s="32" t="n">
        <f aca="false">IF($A10993="","",$A10993^2)</f>
        <v>2949269.55566406</v>
      </c>
      <c r="E10993" s="32" t="n">
        <f aca="false">IF($A10993="","",IF($C10993&lt;=0,"",1/$C10993^2))</f>
        <v>0.00251547496839923</v>
      </c>
      <c r="F10993" s="33" t="n">
        <f aca="false">IF(OR(ROW()-設定!$B$30&lt;2,ROW()+設定!$B$30&gt;13701,N($A10993)&lt;=0,N(INDEX($A$2:$A$13701,MIN(13700,MAX(1,ROW()-1+設定!$B$30))))&lt;=0,$A10993&lt;設定!$B$28,$A10993&gt;設定!$B$29),0,IF(AND($C10993&gt;=MAX(INDEX($C$1:$C$13701,MAX(1,ROW()-設定!$B$24)):INDEX($C$1:$C$13701,MAX(1,ROW()-1))),$C10993&gt;MAX(INDEX($C$1:$C$13701,MIN(13701,ROW()+1)):INDEX($C$1:$C$13701,MIN(13701,ROW()+設定!$B$24))),$C10993&gt;=設定!$B$32,$C10993&gt;=MAX(MIN(INDEX($C$1:$C$13701,MAX(1,ROW()-設定!$B$26)):INDEX($C$1:$C$13701,MAX(1,ROW()-1))),MIN(INDEX($C$1:$C$13701,MIN(13701,ROW()+1)):INDEX($C$1:$C$13701,MIN(13701,ROW()+設定!$B$26))))*10^(設定!$B$27/20)),1,0))</f>
        <v>0</v>
      </c>
      <c r="G10993" s="33" t="n">
        <f aca="false">$G10992+IF($F10993=1,1,0)</f>
        <v>5</v>
      </c>
      <c r="H10993" s="0" t="str">
        <f aca="false">IF($F10993=1,$G10993,"")</f>
        <v/>
      </c>
    </row>
    <row r="10994" customFormat="false" ht="15" hidden="false" customHeight="false" outlineLevel="0" collapsed="false">
      <c r="A10994" s="30" t="n">
        <v>1717.5</v>
      </c>
      <c r="B10994" s="31" t="n">
        <v>25.9645</v>
      </c>
      <c r="C10994" s="32" t="n">
        <f aca="false">IF($A10994="","",IF(設定!$B$21="dB",10^($B10994/20),ABS($B10994)))</f>
        <v>19.8712414326962</v>
      </c>
      <c r="D10994" s="32" t="n">
        <f aca="false">IF($A10994="","",$A10994^2)</f>
        <v>2949806.25</v>
      </c>
      <c r="E10994" s="32" t="n">
        <f aca="false">IF($A10994="","",IF($C10994&lt;=0,"",1/$C10994^2))</f>
        <v>0.00253250318370157</v>
      </c>
      <c r="F10994" s="33" t="n">
        <f aca="false">IF(OR(ROW()-設定!$B$30&lt;2,ROW()+設定!$B$30&gt;13701,N($A10994)&lt;=0,N(INDEX($A$2:$A$13701,MIN(13700,MAX(1,ROW()-1+設定!$B$30))))&lt;=0,$A10994&lt;設定!$B$28,$A10994&gt;設定!$B$29),0,IF(AND($C10994&gt;=MAX(INDEX($C$1:$C$13701,MAX(1,ROW()-設定!$B$24)):INDEX($C$1:$C$13701,MAX(1,ROW()-1))),$C10994&gt;MAX(INDEX($C$1:$C$13701,MIN(13701,ROW()+1)):INDEX($C$1:$C$13701,MIN(13701,ROW()+設定!$B$24))),$C10994&gt;=設定!$B$32,$C10994&gt;=MAX(MIN(INDEX($C$1:$C$13701,MAX(1,ROW()-設定!$B$26)):INDEX($C$1:$C$13701,MAX(1,ROW()-1))),MIN(INDEX($C$1:$C$13701,MIN(13701,ROW()+1)):INDEX($C$1:$C$13701,MIN(13701,ROW()+設定!$B$26))))*10^(設定!$B$27/20)),1,0))</f>
        <v>0</v>
      </c>
      <c r="G10994" s="33" t="n">
        <f aca="false">$G10993+IF($F10994=1,1,0)</f>
        <v>5</v>
      </c>
      <c r="H10994" s="0" t="str">
        <f aca="false">IF($F10994=1,$G10994,"")</f>
        <v/>
      </c>
    </row>
    <row r="10995" customFormat="false" ht="15" hidden="false" customHeight="false" outlineLevel="0" collapsed="false">
      <c r="A10995" s="30" t="n">
        <v>1717.65625</v>
      </c>
      <c r="B10995" s="31" t="n">
        <v>25.9181</v>
      </c>
      <c r="C10995" s="32" t="n">
        <f aca="false">IF($A10995="","",IF(設定!$B$21="dB",10^($B10995/20),ABS($B10995)))</f>
        <v>19.765372340289</v>
      </c>
      <c r="D10995" s="32" t="n">
        <f aca="false">IF($A10995="","",$A10995^2)</f>
        <v>2950342.99316406</v>
      </c>
      <c r="E10995" s="32" t="n">
        <f aca="false">IF($A10995="","",IF($C10995&lt;=0,"",1/$C10995^2))</f>
        <v>0.00255970549052338</v>
      </c>
      <c r="F10995" s="33" t="n">
        <f aca="false">IF(OR(ROW()-設定!$B$30&lt;2,ROW()+設定!$B$30&gt;13701,N($A10995)&lt;=0,N(INDEX($A$2:$A$13701,MIN(13700,MAX(1,ROW()-1+設定!$B$30))))&lt;=0,$A10995&lt;設定!$B$28,$A10995&gt;設定!$B$29),0,IF(AND($C10995&gt;=MAX(INDEX($C$1:$C$13701,MAX(1,ROW()-設定!$B$24)):INDEX($C$1:$C$13701,MAX(1,ROW()-1))),$C10995&gt;MAX(INDEX($C$1:$C$13701,MIN(13701,ROW()+1)):INDEX($C$1:$C$13701,MIN(13701,ROW()+設定!$B$24))),$C10995&gt;=設定!$B$32,$C10995&gt;=MAX(MIN(INDEX($C$1:$C$13701,MAX(1,ROW()-設定!$B$26)):INDEX($C$1:$C$13701,MAX(1,ROW()-1))),MIN(INDEX($C$1:$C$13701,MIN(13701,ROW()+1)):INDEX($C$1:$C$13701,MIN(13701,ROW()+設定!$B$26))))*10^(設定!$B$27/20)),1,0))</f>
        <v>0</v>
      </c>
      <c r="G10995" s="33" t="n">
        <f aca="false">$G10994+IF($F10995=1,1,0)</f>
        <v>5</v>
      </c>
      <c r="H10995" s="0" t="str">
        <f aca="false">IF($F10995=1,$G10995,"")</f>
        <v/>
      </c>
    </row>
    <row r="10996" customFormat="false" ht="15" hidden="false" customHeight="false" outlineLevel="0" collapsed="false">
      <c r="A10996" s="30" t="n">
        <v>1717.8125</v>
      </c>
      <c r="B10996" s="31" t="n">
        <v>26.2087</v>
      </c>
      <c r="C10996" s="32" t="n">
        <f aca="false">IF($A10996="","",IF(設定!$B$21="dB",10^($B10996/20),ABS($B10996)))</f>
        <v>20.4378402397958</v>
      </c>
      <c r="D10996" s="32" t="n">
        <f aca="false">IF($A10996="","",$A10996^2)</f>
        <v>2950879.78515625</v>
      </c>
      <c r="E10996" s="32" t="n">
        <f aca="false">IF($A10996="","",IF($C10996&lt;=0,"",1/$C10996^2))</f>
        <v>0.00239403226935298</v>
      </c>
      <c r="F10996" s="33" t="n">
        <f aca="false">IF(OR(ROW()-設定!$B$30&lt;2,ROW()+設定!$B$30&gt;13701,N($A10996)&lt;=0,N(INDEX($A$2:$A$13701,MIN(13700,MAX(1,ROW()-1+設定!$B$30))))&lt;=0,$A10996&lt;設定!$B$28,$A10996&gt;設定!$B$29),0,IF(AND($C10996&gt;=MAX(INDEX($C$1:$C$13701,MAX(1,ROW()-設定!$B$24)):INDEX($C$1:$C$13701,MAX(1,ROW()-1))),$C10996&gt;MAX(INDEX($C$1:$C$13701,MIN(13701,ROW()+1)):INDEX($C$1:$C$13701,MIN(13701,ROW()+設定!$B$24))),$C10996&gt;=設定!$B$32,$C10996&gt;=MAX(MIN(INDEX($C$1:$C$13701,MAX(1,ROW()-設定!$B$26)):INDEX($C$1:$C$13701,MAX(1,ROW()-1))),MIN(INDEX($C$1:$C$13701,MIN(13701,ROW()+1)):INDEX($C$1:$C$13701,MIN(13701,ROW()+設定!$B$26))))*10^(設定!$B$27/20)),1,0))</f>
        <v>0</v>
      </c>
      <c r="G10996" s="33" t="n">
        <f aca="false">$G10995+IF($F10996=1,1,0)</f>
        <v>5</v>
      </c>
      <c r="H10996" s="0" t="str">
        <f aca="false">IF($F10996=1,$G10996,"")</f>
        <v/>
      </c>
    </row>
    <row r="10997" customFormat="false" ht="15" hidden="false" customHeight="false" outlineLevel="0" collapsed="false">
      <c r="A10997" s="30" t="n">
        <v>1717.96875</v>
      </c>
      <c r="B10997" s="31" t="n">
        <v>25.9399</v>
      </c>
      <c r="C10997" s="32" t="n">
        <f aca="false">IF($A10997="","",IF(設定!$B$21="dB",10^($B10997/20),ABS($B10997)))</f>
        <v>19.8150421276347</v>
      </c>
      <c r="D10997" s="32" t="n">
        <f aca="false">IF($A10997="","",$A10997^2)</f>
        <v>2951416.62597656</v>
      </c>
      <c r="E10997" s="32" t="n">
        <f aca="false">IF($A10997="","",IF($C10997&lt;=0,"",1/$C10997^2))</f>
        <v>0.00254688889619394</v>
      </c>
      <c r="F10997" s="33" t="n">
        <f aca="false">IF(OR(ROW()-設定!$B$30&lt;2,ROW()+設定!$B$30&gt;13701,N($A10997)&lt;=0,N(INDEX($A$2:$A$13701,MIN(13700,MAX(1,ROW()-1+設定!$B$30))))&lt;=0,$A10997&lt;設定!$B$28,$A10997&gt;設定!$B$29),0,IF(AND($C10997&gt;=MAX(INDEX($C$1:$C$13701,MAX(1,ROW()-設定!$B$24)):INDEX($C$1:$C$13701,MAX(1,ROW()-1))),$C10997&gt;MAX(INDEX($C$1:$C$13701,MIN(13701,ROW()+1)):INDEX($C$1:$C$13701,MIN(13701,ROW()+設定!$B$24))),$C10997&gt;=設定!$B$32,$C10997&gt;=MAX(MIN(INDEX($C$1:$C$13701,MAX(1,ROW()-設定!$B$26)):INDEX($C$1:$C$13701,MAX(1,ROW()-1))),MIN(INDEX($C$1:$C$13701,MIN(13701,ROW()+1)):INDEX($C$1:$C$13701,MIN(13701,ROW()+設定!$B$26))))*10^(設定!$B$27/20)),1,0))</f>
        <v>0</v>
      </c>
      <c r="G10997" s="33" t="n">
        <f aca="false">$G10996+IF($F10997=1,1,0)</f>
        <v>5</v>
      </c>
      <c r="H10997" s="0" t="str">
        <f aca="false">IF($F10997=1,$G10997,"")</f>
        <v/>
      </c>
    </row>
    <row r="10998" customFormat="false" ht="15" hidden="false" customHeight="false" outlineLevel="0" collapsed="false">
      <c r="A10998" s="30" t="n">
        <v>1718.125</v>
      </c>
      <c r="B10998" s="31" t="n">
        <v>26.1846</v>
      </c>
      <c r="C10998" s="32" t="n">
        <f aca="false">IF($A10998="","",IF(設定!$B$21="dB",10^($B10998/20),ABS($B10998)))</f>
        <v>20.3812116984721</v>
      </c>
      <c r="D10998" s="32" t="n">
        <f aca="false">IF($A10998="","",$A10998^2)</f>
        <v>2951953.515625</v>
      </c>
      <c r="E10998" s="32" t="n">
        <f aca="false">IF($A10998="","",IF($C10998&lt;=0,"",1/$C10998^2))</f>
        <v>0.00240735423435859</v>
      </c>
      <c r="F10998" s="33" t="n">
        <f aca="false">IF(OR(ROW()-設定!$B$30&lt;2,ROW()+設定!$B$30&gt;13701,N($A10998)&lt;=0,N(INDEX($A$2:$A$13701,MIN(13700,MAX(1,ROW()-1+設定!$B$30))))&lt;=0,$A10998&lt;設定!$B$28,$A10998&gt;設定!$B$29),0,IF(AND($C10998&gt;=MAX(INDEX($C$1:$C$13701,MAX(1,ROW()-設定!$B$24)):INDEX($C$1:$C$13701,MAX(1,ROW()-1))),$C10998&gt;MAX(INDEX($C$1:$C$13701,MIN(13701,ROW()+1)):INDEX($C$1:$C$13701,MIN(13701,ROW()+設定!$B$24))),$C10998&gt;=設定!$B$32,$C10998&gt;=MAX(MIN(INDEX($C$1:$C$13701,MAX(1,ROW()-設定!$B$26)):INDEX($C$1:$C$13701,MAX(1,ROW()-1))),MIN(INDEX($C$1:$C$13701,MIN(13701,ROW()+1)):INDEX($C$1:$C$13701,MIN(13701,ROW()+設定!$B$26))))*10^(設定!$B$27/20)),1,0))</f>
        <v>0</v>
      </c>
      <c r="G10998" s="33" t="n">
        <f aca="false">$G10997+IF($F10998=1,1,0)</f>
        <v>5</v>
      </c>
      <c r="H10998" s="0" t="str">
        <f aca="false">IF($F10998=1,$G10998,"")</f>
        <v/>
      </c>
    </row>
    <row r="10999" customFormat="false" ht="15" hidden="false" customHeight="false" outlineLevel="0" collapsed="false">
      <c r="A10999" s="30" t="n">
        <v>1718.28125</v>
      </c>
      <c r="B10999" s="31" t="n">
        <v>26.1757</v>
      </c>
      <c r="C10999" s="32" t="n">
        <f aca="false">IF($A10999="","",IF(設定!$B$21="dB",10^($B10999/20),ABS($B10999)))</f>
        <v>20.360338777987</v>
      </c>
      <c r="D10999" s="32" t="n">
        <f aca="false">IF($A10999="","",$A10999^2)</f>
        <v>2952490.45410156</v>
      </c>
      <c r="E10999" s="32" t="n">
        <f aca="false">IF($A10999="","",IF($C10999&lt;=0,"",1/$C10999^2))</f>
        <v>0.00241229268561266</v>
      </c>
      <c r="F10999" s="33" t="n">
        <f aca="false">IF(OR(ROW()-設定!$B$30&lt;2,ROW()+設定!$B$30&gt;13701,N($A10999)&lt;=0,N(INDEX($A$2:$A$13701,MIN(13700,MAX(1,ROW()-1+設定!$B$30))))&lt;=0,$A10999&lt;設定!$B$28,$A10999&gt;設定!$B$29),0,IF(AND($C10999&gt;=MAX(INDEX($C$1:$C$13701,MAX(1,ROW()-設定!$B$24)):INDEX($C$1:$C$13701,MAX(1,ROW()-1))),$C10999&gt;MAX(INDEX($C$1:$C$13701,MIN(13701,ROW()+1)):INDEX($C$1:$C$13701,MIN(13701,ROW()+設定!$B$24))),$C10999&gt;=設定!$B$32,$C10999&gt;=MAX(MIN(INDEX($C$1:$C$13701,MAX(1,ROW()-設定!$B$26)):INDEX($C$1:$C$13701,MAX(1,ROW()-1))),MIN(INDEX($C$1:$C$13701,MIN(13701,ROW()+1)):INDEX($C$1:$C$13701,MIN(13701,ROW()+設定!$B$26))))*10^(設定!$B$27/20)),1,0))</f>
        <v>0</v>
      </c>
      <c r="G10999" s="33" t="n">
        <f aca="false">$G10998+IF($F10999=1,1,0)</f>
        <v>5</v>
      </c>
      <c r="H10999" s="0" t="str">
        <f aca="false">IF($F10999=1,$G10999,"")</f>
        <v/>
      </c>
    </row>
    <row r="11000" customFormat="false" ht="15" hidden="false" customHeight="false" outlineLevel="0" collapsed="false">
      <c r="A11000" s="30" t="n">
        <v>1718.4375</v>
      </c>
      <c r="B11000" s="31" t="n">
        <v>26.3125</v>
      </c>
      <c r="C11000" s="32" t="n">
        <f aca="false">IF($A11000="","",IF(設定!$B$21="dB",10^($B11000/20),ABS($B11000)))</f>
        <v>20.6835461656757</v>
      </c>
      <c r="D11000" s="32" t="n">
        <f aca="false">IF($A11000="","",$A11000^2)</f>
        <v>2953027.44140625</v>
      </c>
      <c r="E11000" s="32" t="n">
        <f aca="false">IF($A11000="","",IF($C11000&lt;=0,"",1/$C11000^2))</f>
        <v>0.00233749128315349</v>
      </c>
      <c r="F11000" s="33" t="n">
        <f aca="false">IF(OR(ROW()-設定!$B$30&lt;2,ROW()+設定!$B$30&gt;13701,N($A11000)&lt;=0,N(INDEX($A$2:$A$13701,MIN(13700,MAX(1,ROW()-1+設定!$B$30))))&lt;=0,$A11000&lt;設定!$B$28,$A11000&gt;設定!$B$29),0,IF(AND($C11000&gt;=MAX(INDEX($C$1:$C$13701,MAX(1,ROW()-設定!$B$24)):INDEX($C$1:$C$13701,MAX(1,ROW()-1))),$C11000&gt;MAX(INDEX($C$1:$C$13701,MIN(13701,ROW()+1)):INDEX($C$1:$C$13701,MIN(13701,ROW()+設定!$B$24))),$C11000&gt;=設定!$B$32,$C11000&gt;=MAX(MIN(INDEX($C$1:$C$13701,MAX(1,ROW()-設定!$B$26)):INDEX($C$1:$C$13701,MAX(1,ROW()-1))),MIN(INDEX($C$1:$C$13701,MIN(13701,ROW()+1)):INDEX($C$1:$C$13701,MIN(13701,ROW()+設定!$B$26))))*10^(設定!$B$27/20)),1,0))</f>
        <v>0</v>
      </c>
      <c r="G11000" s="33" t="n">
        <f aca="false">$G10999+IF($F11000=1,1,0)</f>
        <v>5</v>
      </c>
      <c r="H11000" s="0" t="str">
        <f aca="false">IF($F11000=1,$G11000,"")</f>
        <v/>
      </c>
    </row>
    <row r="11001" customFormat="false" ht="15" hidden="false" customHeight="false" outlineLevel="0" collapsed="false">
      <c r="A11001" s="30" t="n">
        <v>1718.59375</v>
      </c>
      <c r="B11001" s="31" t="n">
        <v>26.2933</v>
      </c>
      <c r="C11001" s="32" t="n">
        <f aca="false">IF($A11001="","",IF(設定!$B$21="dB",10^($B11001/20),ABS($B11001)))</f>
        <v>20.6378760606689</v>
      </c>
      <c r="D11001" s="32" t="n">
        <f aca="false">IF($A11001="","",$A11001^2)</f>
        <v>2953564.47753906</v>
      </c>
      <c r="E11001" s="32" t="n">
        <f aca="false">IF($A11001="","",IF($C11001&lt;=0,"",1/$C11001^2))</f>
        <v>0.00234784812325075</v>
      </c>
      <c r="F11001" s="33" t="n">
        <f aca="false">IF(OR(ROW()-設定!$B$30&lt;2,ROW()+設定!$B$30&gt;13701,N($A11001)&lt;=0,N(INDEX($A$2:$A$13701,MIN(13700,MAX(1,ROW()-1+設定!$B$30))))&lt;=0,$A11001&lt;設定!$B$28,$A11001&gt;設定!$B$29),0,IF(AND($C11001&gt;=MAX(INDEX($C$1:$C$13701,MAX(1,ROW()-設定!$B$24)):INDEX($C$1:$C$13701,MAX(1,ROW()-1))),$C11001&gt;MAX(INDEX($C$1:$C$13701,MIN(13701,ROW()+1)):INDEX($C$1:$C$13701,MIN(13701,ROW()+設定!$B$24))),$C11001&gt;=設定!$B$32,$C11001&gt;=MAX(MIN(INDEX($C$1:$C$13701,MAX(1,ROW()-設定!$B$26)):INDEX($C$1:$C$13701,MAX(1,ROW()-1))),MIN(INDEX($C$1:$C$13701,MIN(13701,ROW()+1)):INDEX($C$1:$C$13701,MIN(13701,ROW()+設定!$B$26))))*10^(設定!$B$27/20)),1,0))</f>
        <v>0</v>
      </c>
      <c r="G11001" s="33" t="n">
        <f aca="false">$G11000+IF($F11001=1,1,0)</f>
        <v>5</v>
      </c>
      <c r="H11001" s="0" t="str">
        <f aca="false">IF($F11001=1,$G11001,"")</f>
        <v/>
      </c>
    </row>
    <row r="11002" customFormat="false" ht="15" hidden="false" customHeight="false" outlineLevel="0" collapsed="false">
      <c r="A11002" s="30" t="n">
        <v>1718.75</v>
      </c>
      <c r="B11002" s="31" t="n">
        <v>26.2971</v>
      </c>
      <c r="C11002" s="32" t="n">
        <f aca="false">IF($A11002="","",IF(設定!$B$21="dB",10^($B11002/20),ABS($B11002)))</f>
        <v>20.6469069244824</v>
      </c>
      <c r="D11002" s="32" t="n">
        <f aca="false">IF($A11002="","",$A11002^2)</f>
        <v>2954101.5625</v>
      </c>
      <c r="E11002" s="32" t="n">
        <f aca="false">IF($A11002="","",IF($C11002&lt;=0,"",1/$C11002^2))</f>
        <v>0.0023457946961041</v>
      </c>
      <c r="F11002" s="33" t="n">
        <f aca="false">IF(OR(ROW()-設定!$B$30&lt;2,ROW()+設定!$B$30&gt;13701,N($A11002)&lt;=0,N(INDEX($A$2:$A$13701,MIN(13700,MAX(1,ROW()-1+設定!$B$30))))&lt;=0,$A11002&lt;設定!$B$28,$A11002&gt;設定!$B$29),0,IF(AND($C11002&gt;=MAX(INDEX($C$1:$C$13701,MAX(1,ROW()-設定!$B$24)):INDEX($C$1:$C$13701,MAX(1,ROW()-1))),$C11002&gt;MAX(INDEX($C$1:$C$13701,MIN(13701,ROW()+1)):INDEX($C$1:$C$13701,MIN(13701,ROW()+設定!$B$24))),$C11002&gt;=設定!$B$32,$C11002&gt;=MAX(MIN(INDEX($C$1:$C$13701,MAX(1,ROW()-設定!$B$26)):INDEX($C$1:$C$13701,MAX(1,ROW()-1))),MIN(INDEX($C$1:$C$13701,MIN(13701,ROW()+1)):INDEX($C$1:$C$13701,MIN(13701,ROW()+設定!$B$26))))*10^(設定!$B$27/20)),1,0))</f>
        <v>0</v>
      </c>
      <c r="G11002" s="33" t="n">
        <f aca="false">$G11001+IF($F11002=1,1,0)</f>
        <v>5</v>
      </c>
      <c r="H11002" s="0" t="str">
        <f aca="false">IF($F11002=1,$G11002,"")</f>
        <v/>
      </c>
    </row>
    <row r="11003" customFormat="false" ht="15" hidden="false" customHeight="false" outlineLevel="0" collapsed="false">
      <c r="A11003" s="30" t="n">
        <v>1718.90625</v>
      </c>
      <c r="B11003" s="31" t="n">
        <v>26.4677</v>
      </c>
      <c r="C11003" s="32" t="n">
        <f aca="false">IF($A11003="","",IF(設定!$B$21="dB",10^($B11003/20),ABS($B11003)))</f>
        <v>21.0564425627966</v>
      </c>
      <c r="D11003" s="32" t="n">
        <f aca="false">IF($A11003="","",$A11003^2)</f>
        <v>2954638.69628906</v>
      </c>
      <c r="E11003" s="32" t="n">
        <f aca="false">IF($A11003="","",IF($C11003&lt;=0,"",1/$C11003^2))</f>
        <v>0.00225543336118131</v>
      </c>
      <c r="F11003" s="33" t="n">
        <f aca="false">IF(OR(ROW()-設定!$B$30&lt;2,ROW()+設定!$B$30&gt;13701,N($A11003)&lt;=0,N(INDEX($A$2:$A$13701,MIN(13700,MAX(1,ROW()-1+設定!$B$30))))&lt;=0,$A11003&lt;設定!$B$28,$A11003&gt;設定!$B$29),0,IF(AND($C11003&gt;=MAX(INDEX($C$1:$C$13701,MAX(1,ROW()-設定!$B$24)):INDEX($C$1:$C$13701,MAX(1,ROW()-1))),$C11003&gt;MAX(INDEX($C$1:$C$13701,MIN(13701,ROW()+1)):INDEX($C$1:$C$13701,MIN(13701,ROW()+設定!$B$24))),$C11003&gt;=設定!$B$32,$C11003&gt;=MAX(MIN(INDEX($C$1:$C$13701,MAX(1,ROW()-設定!$B$26)):INDEX($C$1:$C$13701,MAX(1,ROW()-1))),MIN(INDEX($C$1:$C$13701,MIN(13701,ROW()+1)):INDEX($C$1:$C$13701,MIN(13701,ROW()+設定!$B$26))))*10^(設定!$B$27/20)),1,0))</f>
        <v>0</v>
      </c>
      <c r="G11003" s="33" t="n">
        <f aca="false">$G11002+IF($F11003=1,1,0)</f>
        <v>5</v>
      </c>
      <c r="H11003" s="0" t="str">
        <f aca="false">IF($F11003=1,$G11003,"")</f>
        <v/>
      </c>
    </row>
    <row r="11004" customFormat="false" ht="15" hidden="false" customHeight="false" outlineLevel="0" collapsed="false">
      <c r="A11004" s="30" t="n">
        <v>1719.0625</v>
      </c>
      <c r="B11004" s="31" t="n">
        <v>26.3721</v>
      </c>
      <c r="C11004" s="32" t="n">
        <f aca="false">IF($A11004="","",IF(設定!$B$21="dB",10^($B11004/20),ABS($B11004)))</f>
        <v>20.8259585654586</v>
      </c>
      <c r="D11004" s="32" t="n">
        <f aca="false">IF($A11004="","",$A11004^2)</f>
        <v>2955175.87890625</v>
      </c>
      <c r="E11004" s="32" t="n">
        <f aca="false">IF($A11004="","",IF($C11004&lt;=0,"",1/$C11004^2))</f>
        <v>0.00230563204719625</v>
      </c>
      <c r="F11004" s="33" t="n">
        <f aca="false">IF(OR(ROW()-設定!$B$30&lt;2,ROW()+設定!$B$30&gt;13701,N($A11004)&lt;=0,N(INDEX($A$2:$A$13701,MIN(13700,MAX(1,ROW()-1+設定!$B$30))))&lt;=0,$A11004&lt;設定!$B$28,$A11004&gt;設定!$B$29),0,IF(AND($C11004&gt;=MAX(INDEX($C$1:$C$13701,MAX(1,ROW()-設定!$B$24)):INDEX($C$1:$C$13701,MAX(1,ROW()-1))),$C11004&gt;MAX(INDEX($C$1:$C$13701,MIN(13701,ROW()+1)):INDEX($C$1:$C$13701,MIN(13701,ROW()+設定!$B$24))),$C11004&gt;=設定!$B$32,$C11004&gt;=MAX(MIN(INDEX($C$1:$C$13701,MAX(1,ROW()-設定!$B$26)):INDEX($C$1:$C$13701,MAX(1,ROW()-1))),MIN(INDEX($C$1:$C$13701,MIN(13701,ROW()+1)):INDEX($C$1:$C$13701,MIN(13701,ROW()+設定!$B$26))))*10^(設定!$B$27/20)),1,0))</f>
        <v>0</v>
      </c>
      <c r="G11004" s="33" t="n">
        <f aca="false">$G11003+IF($F11004=1,1,0)</f>
        <v>5</v>
      </c>
      <c r="H11004" s="0" t="str">
        <f aca="false">IF($F11004=1,$G11004,"")</f>
        <v/>
      </c>
    </row>
    <row r="11005" customFormat="false" ht="15" hidden="false" customHeight="false" outlineLevel="0" collapsed="false">
      <c r="A11005" s="30" t="n">
        <v>1719.21875</v>
      </c>
      <c r="B11005" s="31" t="n">
        <v>26.6259</v>
      </c>
      <c r="C11005" s="32" t="n">
        <f aca="false">IF($A11005="","",IF(設定!$B$21="dB",10^($B11005/20),ABS($B11005)))</f>
        <v>21.4434668104084</v>
      </c>
      <c r="D11005" s="32" t="n">
        <f aca="false">IF($A11005="","",$A11005^2)</f>
        <v>2955713.11035156</v>
      </c>
      <c r="E11005" s="32" t="n">
        <f aca="false">IF($A11005="","",IF($C11005&lt;=0,"",1/$C11005^2))</f>
        <v>0.00217475330740931</v>
      </c>
      <c r="F11005" s="33" t="n">
        <f aca="false">IF(OR(ROW()-設定!$B$30&lt;2,ROW()+設定!$B$30&gt;13701,N($A11005)&lt;=0,N(INDEX($A$2:$A$13701,MIN(13700,MAX(1,ROW()-1+設定!$B$30))))&lt;=0,$A11005&lt;設定!$B$28,$A11005&gt;設定!$B$29),0,IF(AND($C11005&gt;=MAX(INDEX($C$1:$C$13701,MAX(1,ROW()-設定!$B$24)):INDEX($C$1:$C$13701,MAX(1,ROW()-1))),$C11005&gt;MAX(INDEX($C$1:$C$13701,MIN(13701,ROW()+1)):INDEX($C$1:$C$13701,MIN(13701,ROW()+設定!$B$24))),$C11005&gt;=設定!$B$32,$C11005&gt;=MAX(MIN(INDEX($C$1:$C$13701,MAX(1,ROW()-設定!$B$26)):INDEX($C$1:$C$13701,MAX(1,ROW()-1))),MIN(INDEX($C$1:$C$13701,MIN(13701,ROW()+1)):INDEX($C$1:$C$13701,MIN(13701,ROW()+設定!$B$26))))*10^(設定!$B$27/20)),1,0))</f>
        <v>0</v>
      </c>
      <c r="G11005" s="33" t="n">
        <f aca="false">$G11004+IF($F11005=1,1,0)</f>
        <v>5</v>
      </c>
      <c r="H11005" s="0" t="str">
        <f aca="false">IF($F11005=1,$G11005,"")</f>
        <v/>
      </c>
    </row>
    <row r="11006" customFormat="false" ht="15" hidden="false" customHeight="false" outlineLevel="0" collapsed="false">
      <c r="A11006" s="30" t="n">
        <v>1719.375</v>
      </c>
      <c r="B11006" s="31" t="n">
        <v>26.6018</v>
      </c>
      <c r="C11006" s="32" t="n">
        <f aca="false">IF($A11006="","",IF(設定!$B$21="dB",10^($B11006/20),ABS($B11006)))</f>
        <v>21.384051909805</v>
      </c>
      <c r="D11006" s="32" t="n">
        <f aca="false">IF($A11006="","",$A11006^2)</f>
        <v>2956250.390625</v>
      </c>
      <c r="E11006" s="32" t="n">
        <f aca="false">IF($A11006="","",IF($C11006&lt;=0,"",1/$C11006^2))</f>
        <v>0.00218685506051766</v>
      </c>
      <c r="F11006" s="33" t="n">
        <f aca="false">IF(OR(ROW()-設定!$B$30&lt;2,ROW()+設定!$B$30&gt;13701,N($A11006)&lt;=0,N(INDEX($A$2:$A$13701,MIN(13700,MAX(1,ROW()-1+設定!$B$30))))&lt;=0,$A11006&lt;設定!$B$28,$A11006&gt;設定!$B$29),0,IF(AND($C11006&gt;=MAX(INDEX($C$1:$C$13701,MAX(1,ROW()-設定!$B$24)):INDEX($C$1:$C$13701,MAX(1,ROW()-1))),$C11006&gt;MAX(INDEX($C$1:$C$13701,MIN(13701,ROW()+1)):INDEX($C$1:$C$13701,MIN(13701,ROW()+設定!$B$24))),$C11006&gt;=設定!$B$32,$C11006&gt;=MAX(MIN(INDEX($C$1:$C$13701,MAX(1,ROW()-設定!$B$26)):INDEX($C$1:$C$13701,MAX(1,ROW()-1))),MIN(INDEX($C$1:$C$13701,MIN(13701,ROW()+1)):INDEX($C$1:$C$13701,MIN(13701,ROW()+設定!$B$26))))*10^(設定!$B$27/20)),1,0))</f>
        <v>0</v>
      </c>
      <c r="G11006" s="33" t="n">
        <f aca="false">$G11005+IF($F11006=1,1,0)</f>
        <v>5</v>
      </c>
      <c r="H11006" s="0" t="str">
        <f aca="false">IF($F11006=1,$G11006,"")</f>
        <v/>
      </c>
    </row>
    <row r="11007" customFormat="false" ht="15" hidden="false" customHeight="false" outlineLevel="0" collapsed="false">
      <c r="A11007" s="30" t="n">
        <v>1719.53125</v>
      </c>
      <c r="B11007" s="31" t="n">
        <v>26.7928</v>
      </c>
      <c r="C11007" s="32" t="n">
        <f aca="false">IF($A11007="","",IF(設定!$B$21="dB",10^($B11007/20),ABS($B11007)))</f>
        <v>21.8594887274701</v>
      </c>
      <c r="D11007" s="32" t="n">
        <f aca="false">IF($A11007="","",$A11007^2)</f>
        <v>2956787.71972656</v>
      </c>
      <c r="E11007" s="32" t="n">
        <f aca="false">IF($A11007="","",IF($C11007&lt;=0,"",1/$C11007^2))</f>
        <v>0.0020927627667913</v>
      </c>
      <c r="F11007" s="33" t="n">
        <f aca="false">IF(OR(ROW()-設定!$B$30&lt;2,ROW()+設定!$B$30&gt;13701,N($A11007)&lt;=0,N(INDEX($A$2:$A$13701,MIN(13700,MAX(1,ROW()-1+設定!$B$30))))&lt;=0,$A11007&lt;設定!$B$28,$A11007&gt;設定!$B$29),0,IF(AND($C11007&gt;=MAX(INDEX($C$1:$C$13701,MAX(1,ROW()-設定!$B$24)):INDEX($C$1:$C$13701,MAX(1,ROW()-1))),$C11007&gt;MAX(INDEX($C$1:$C$13701,MIN(13701,ROW()+1)):INDEX($C$1:$C$13701,MIN(13701,ROW()+設定!$B$24))),$C11007&gt;=設定!$B$32,$C11007&gt;=MAX(MIN(INDEX($C$1:$C$13701,MAX(1,ROW()-設定!$B$26)):INDEX($C$1:$C$13701,MAX(1,ROW()-1))),MIN(INDEX($C$1:$C$13701,MIN(13701,ROW()+1)):INDEX($C$1:$C$13701,MIN(13701,ROW()+設定!$B$26))))*10^(設定!$B$27/20)),1,0))</f>
        <v>0</v>
      </c>
      <c r="G11007" s="33" t="n">
        <f aca="false">$G11006+IF($F11007=1,1,0)</f>
        <v>5</v>
      </c>
      <c r="H11007" s="0" t="str">
        <f aca="false">IF($F11007=1,$G11007,"")</f>
        <v/>
      </c>
    </row>
    <row r="11008" customFormat="false" ht="15" hidden="false" customHeight="false" outlineLevel="0" collapsed="false">
      <c r="A11008" s="30" t="n">
        <v>1719.6875</v>
      </c>
      <c r="B11008" s="31" t="n">
        <v>26.7164</v>
      </c>
      <c r="C11008" s="32" t="n">
        <f aca="false">IF($A11008="","",IF(設定!$B$21="dB",10^($B11008/20),ABS($B11008)))</f>
        <v>21.668058528113</v>
      </c>
      <c r="D11008" s="32" t="n">
        <f aca="false">IF($A11008="","",$A11008^2)</f>
        <v>2957325.09765625</v>
      </c>
      <c r="E11008" s="32" t="n">
        <f aca="false">IF($A11008="","",IF($C11008&lt;=0,"",1/$C11008^2))</f>
        <v>0.00212990385698212</v>
      </c>
      <c r="F11008" s="33" t="n">
        <f aca="false">IF(OR(ROW()-設定!$B$30&lt;2,ROW()+設定!$B$30&gt;13701,N($A11008)&lt;=0,N(INDEX($A$2:$A$13701,MIN(13700,MAX(1,ROW()-1+設定!$B$30))))&lt;=0,$A11008&lt;設定!$B$28,$A11008&gt;設定!$B$29),0,IF(AND($C11008&gt;=MAX(INDEX($C$1:$C$13701,MAX(1,ROW()-設定!$B$24)):INDEX($C$1:$C$13701,MAX(1,ROW()-1))),$C11008&gt;MAX(INDEX($C$1:$C$13701,MIN(13701,ROW()+1)):INDEX($C$1:$C$13701,MIN(13701,ROW()+設定!$B$24))),$C11008&gt;=設定!$B$32,$C11008&gt;=MAX(MIN(INDEX($C$1:$C$13701,MAX(1,ROW()-設定!$B$26)):INDEX($C$1:$C$13701,MAX(1,ROW()-1))),MIN(INDEX($C$1:$C$13701,MIN(13701,ROW()+1)):INDEX($C$1:$C$13701,MIN(13701,ROW()+設定!$B$26))))*10^(設定!$B$27/20)),1,0))</f>
        <v>0</v>
      </c>
      <c r="G11008" s="33" t="n">
        <f aca="false">$G11007+IF($F11008=1,1,0)</f>
        <v>5</v>
      </c>
      <c r="H11008" s="0" t="str">
        <f aca="false">IF($F11008=1,$G11008,"")</f>
        <v/>
      </c>
    </row>
    <row r="11009" customFormat="false" ht="15" hidden="false" customHeight="false" outlineLevel="0" collapsed="false">
      <c r="A11009" s="30" t="n">
        <v>1719.84375</v>
      </c>
      <c r="B11009" s="31" t="n">
        <v>26.7578</v>
      </c>
      <c r="C11009" s="32" t="n">
        <f aca="false">IF($A11009="","",IF(設定!$B$21="dB",10^($B11009/20),ABS($B11009)))</f>
        <v>21.7715826237408</v>
      </c>
      <c r="D11009" s="32" t="n">
        <f aca="false">IF($A11009="","",$A11009^2)</f>
        <v>2957862.52441406</v>
      </c>
      <c r="E11009" s="32" t="n">
        <f aca="false">IF($A11009="","",IF($C11009&lt;=0,"",1/$C11009^2))</f>
        <v>0.00210969658559232</v>
      </c>
      <c r="F11009" s="33" t="n">
        <f aca="false">IF(OR(ROW()-設定!$B$30&lt;2,ROW()+設定!$B$30&gt;13701,N($A11009)&lt;=0,N(INDEX($A$2:$A$13701,MIN(13700,MAX(1,ROW()-1+設定!$B$30))))&lt;=0,$A11009&lt;設定!$B$28,$A11009&gt;設定!$B$29),0,IF(AND($C11009&gt;=MAX(INDEX($C$1:$C$13701,MAX(1,ROW()-設定!$B$24)):INDEX($C$1:$C$13701,MAX(1,ROW()-1))),$C11009&gt;MAX(INDEX($C$1:$C$13701,MIN(13701,ROW()+1)):INDEX($C$1:$C$13701,MIN(13701,ROW()+設定!$B$24))),$C11009&gt;=設定!$B$32,$C11009&gt;=MAX(MIN(INDEX($C$1:$C$13701,MAX(1,ROW()-設定!$B$26)):INDEX($C$1:$C$13701,MAX(1,ROW()-1))),MIN(INDEX($C$1:$C$13701,MIN(13701,ROW()+1)):INDEX($C$1:$C$13701,MIN(13701,ROW()+設定!$B$26))))*10^(設定!$B$27/20)),1,0))</f>
        <v>0</v>
      </c>
      <c r="G11009" s="33" t="n">
        <f aca="false">$G11008+IF($F11009=1,1,0)</f>
        <v>5</v>
      </c>
      <c r="H11009" s="0" t="str">
        <f aca="false">IF($F11009=1,$G11009,"")</f>
        <v/>
      </c>
    </row>
    <row r="11010" customFormat="false" ht="15" hidden="false" customHeight="false" outlineLevel="0" collapsed="false">
      <c r="A11010" s="30" t="n">
        <v>1720</v>
      </c>
      <c r="B11010" s="31" t="n">
        <v>26.9329</v>
      </c>
      <c r="C11010" s="32" t="n">
        <f aca="false">IF($A11010="","",IF(設定!$B$21="dB",10^($B11010/20),ABS($B11010)))</f>
        <v>22.2149326035043</v>
      </c>
      <c r="D11010" s="32" t="n">
        <f aca="false">IF($A11010="","",$A11010^2)</f>
        <v>2958400</v>
      </c>
      <c r="E11010" s="32" t="n">
        <f aca="false">IF($A11010="","",IF($C11010&lt;=0,"",1/$C11010^2))</f>
        <v>0.00202632918700107</v>
      </c>
      <c r="F11010" s="33" t="n">
        <f aca="false">IF(OR(ROW()-設定!$B$30&lt;2,ROW()+設定!$B$30&gt;13701,N($A11010)&lt;=0,N(INDEX($A$2:$A$13701,MIN(13700,MAX(1,ROW()-1+設定!$B$30))))&lt;=0,$A11010&lt;設定!$B$28,$A11010&gt;設定!$B$29),0,IF(AND($C11010&gt;=MAX(INDEX($C$1:$C$13701,MAX(1,ROW()-設定!$B$24)):INDEX($C$1:$C$13701,MAX(1,ROW()-1))),$C11010&gt;MAX(INDEX($C$1:$C$13701,MIN(13701,ROW()+1)):INDEX($C$1:$C$13701,MIN(13701,ROW()+設定!$B$24))),$C11010&gt;=設定!$B$32,$C11010&gt;=MAX(MIN(INDEX($C$1:$C$13701,MAX(1,ROW()-設定!$B$26)):INDEX($C$1:$C$13701,MAX(1,ROW()-1))),MIN(INDEX($C$1:$C$13701,MIN(13701,ROW()+1)):INDEX($C$1:$C$13701,MIN(13701,ROW()+設定!$B$26))))*10^(設定!$B$27/20)),1,0))</f>
        <v>0</v>
      </c>
      <c r="G11010" s="33" t="n">
        <f aca="false">$G11009+IF($F11010=1,1,0)</f>
        <v>5</v>
      </c>
      <c r="H11010" s="0" t="str">
        <f aca="false">IF($F11010=1,$G11010,"")</f>
        <v/>
      </c>
    </row>
    <row r="11011" customFormat="false" ht="15" hidden="false" customHeight="false" outlineLevel="0" collapsed="false">
      <c r="A11011" s="30" t="n">
        <v>1720.15625</v>
      </c>
      <c r="B11011" s="31" t="n">
        <v>27.0832</v>
      </c>
      <c r="C11011" s="32" t="n">
        <f aca="false">IF($A11011="","",IF(設定!$B$21="dB",10^($B11011/20),ABS($B11011)))</f>
        <v>22.6026833047452</v>
      </c>
      <c r="D11011" s="32" t="n">
        <f aca="false">IF($A11011="","",$A11011^2)</f>
        <v>2958937.52441406</v>
      </c>
      <c r="E11011" s="32" t="n">
        <f aca="false">IF($A11011="","",IF($C11011&lt;=0,"",1/$C11011^2))</f>
        <v>0.00195740187502356</v>
      </c>
      <c r="F11011" s="33" t="n">
        <f aca="false">IF(OR(ROW()-設定!$B$30&lt;2,ROW()+設定!$B$30&gt;13701,N($A11011)&lt;=0,N(INDEX($A$2:$A$13701,MIN(13700,MAX(1,ROW()-1+設定!$B$30))))&lt;=0,$A11011&lt;設定!$B$28,$A11011&gt;設定!$B$29),0,IF(AND($C11011&gt;=MAX(INDEX($C$1:$C$13701,MAX(1,ROW()-設定!$B$24)):INDEX($C$1:$C$13701,MAX(1,ROW()-1))),$C11011&gt;MAX(INDEX($C$1:$C$13701,MIN(13701,ROW()+1)):INDEX($C$1:$C$13701,MIN(13701,ROW()+設定!$B$24))),$C11011&gt;=設定!$B$32,$C11011&gt;=MAX(MIN(INDEX($C$1:$C$13701,MAX(1,ROW()-設定!$B$26)):INDEX($C$1:$C$13701,MAX(1,ROW()-1))),MIN(INDEX($C$1:$C$13701,MIN(13701,ROW()+1)):INDEX($C$1:$C$13701,MIN(13701,ROW()+設定!$B$26))))*10^(設定!$B$27/20)),1,0))</f>
        <v>0</v>
      </c>
      <c r="G11011" s="33" t="n">
        <f aca="false">$G11010+IF($F11011=1,1,0)</f>
        <v>5</v>
      </c>
      <c r="H11011" s="0" t="str">
        <f aca="false">IF($F11011=1,$G11011,"")</f>
        <v/>
      </c>
    </row>
    <row r="11012" customFormat="false" ht="15" hidden="false" customHeight="false" outlineLevel="0" collapsed="false">
      <c r="A11012" s="30" t="n">
        <v>1720.3125</v>
      </c>
      <c r="B11012" s="31" t="n">
        <v>26.8075</v>
      </c>
      <c r="C11012" s="32" t="n">
        <f aca="false">IF($A11012="","",IF(設定!$B$21="dB",10^($B11012/20),ABS($B11012)))</f>
        <v>21.8965150499774</v>
      </c>
      <c r="D11012" s="32" t="n">
        <f aca="false">IF($A11012="","",$A11012^2)</f>
        <v>2959475.09765625</v>
      </c>
      <c r="E11012" s="32" t="n">
        <f aca="false">IF($A11012="","",IF($C11012&lt;=0,"",1/$C11012^2))</f>
        <v>0.00208569115793949</v>
      </c>
      <c r="F11012" s="33" t="n">
        <f aca="false">IF(OR(ROW()-設定!$B$30&lt;2,ROW()+設定!$B$30&gt;13701,N($A11012)&lt;=0,N(INDEX($A$2:$A$13701,MIN(13700,MAX(1,ROW()-1+設定!$B$30))))&lt;=0,$A11012&lt;設定!$B$28,$A11012&gt;設定!$B$29),0,IF(AND($C11012&gt;=MAX(INDEX($C$1:$C$13701,MAX(1,ROW()-設定!$B$24)):INDEX($C$1:$C$13701,MAX(1,ROW()-1))),$C11012&gt;MAX(INDEX($C$1:$C$13701,MIN(13701,ROW()+1)):INDEX($C$1:$C$13701,MIN(13701,ROW()+設定!$B$24))),$C11012&gt;=設定!$B$32,$C11012&gt;=MAX(MIN(INDEX($C$1:$C$13701,MAX(1,ROW()-設定!$B$26)):INDEX($C$1:$C$13701,MAX(1,ROW()-1))),MIN(INDEX($C$1:$C$13701,MIN(13701,ROW()+1)):INDEX($C$1:$C$13701,MIN(13701,ROW()+設定!$B$26))))*10^(設定!$B$27/20)),1,0))</f>
        <v>0</v>
      </c>
      <c r="G11012" s="33" t="n">
        <f aca="false">$G11011+IF($F11012=1,1,0)</f>
        <v>5</v>
      </c>
      <c r="H11012" s="0" t="str">
        <f aca="false">IF($F11012=1,$G11012,"")</f>
        <v/>
      </c>
    </row>
    <row r="11013" customFormat="false" ht="15" hidden="false" customHeight="false" outlineLevel="0" collapsed="false">
      <c r="A11013" s="30" t="n">
        <v>1720.46875</v>
      </c>
      <c r="B11013" s="31" t="n">
        <v>27.1013</v>
      </c>
      <c r="C11013" s="32" t="n">
        <f aca="false">IF($A11013="","",IF(設定!$B$21="dB",10^($B11013/20),ABS($B11013)))</f>
        <v>22.6498327781346</v>
      </c>
      <c r="D11013" s="32" t="n">
        <f aca="false">IF($A11013="","",$A11013^2)</f>
        <v>2960012.71972656</v>
      </c>
      <c r="E11013" s="32" t="n">
        <f aca="false">IF($A11013="","",IF($C11013&lt;=0,"",1/$C11013^2))</f>
        <v>0.00194926102830022</v>
      </c>
      <c r="F11013" s="33" t="n">
        <f aca="false">IF(OR(ROW()-設定!$B$30&lt;2,ROW()+設定!$B$30&gt;13701,N($A11013)&lt;=0,N(INDEX($A$2:$A$13701,MIN(13700,MAX(1,ROW()-1+設定!$B$30))))&lt;=0,$A11013&lt;設定!$B$28,$A11013&gt;設定!$B$29),0,IF(AND($C11013&gt;=MAX(INDEX($C$1:$C$13701,MAX(1,ROW()-設定!$B$24)):INDEX($C$1:$C$13701,MAX(1,ROW()-1))),$C11013&gt;MAX(INDEX($C$1:$C$13701,MIN(13701,ROW()+1)):INDEX($C$1:$C$13701,MIN(13701,ROW()+設定!$B$24))),$C11013&gt;=設定!$B$32,$C11013&gt;=MAX(MIN(INDEX($C$1:$C$13701,MAX(1,ROW()-設定!$B$26)):INDEX($C$1:$C$13701,MAX(1,ROW()-1))),MIN(INDEX($C$1:$C$13701,MIN(13701,ROW()+1)):INDEX($C$1:$C$13701,MIN(13701,ROW()+設定!$B$26))))*10^(設定!$B$27/20)),1,0))</f>
        <v>0</v>
      </c>
      <c r="G11013" s="33" t="n">
        <f aca="false">$G11012+IF($F11013=1,1,0)</f>
        <v>5</v>
      </c>
      <c r="H11013" s="0" t="str">
        <f aca="false">IF($F11013=1,$G11013,"")</f>
        <v/>
      </c>
    </row>
    <row r="11014" customFormat="false" ht="15" hidden="false" customHeight="false" outlineLevel="0" collapsed="false">
      <c r="A11014" s="30" t="n">
        <v>1720.625</v>
      </c>
      <c r="B11014" s="31" t="n">
        <v>27.2197</v>
      </c>
      <c r="C11014" s="32" t="n">
        <f aca="false">IF($A11014="","",IF(設定!$B$21="dB",10^($B11014/20),ABS($B11014)))</f>
        <v>22.9606934331719</v>
      </c>
      <c r="D11014" s="32" t="n">
        <f aca="false">IF($A11014="","",$A11014^2)</f>
        <v>2960550.390625</v>
      </c>
      <c r="E11014" s="32" t="n">
        <f aca="false">IF($A11014="","",IF($C11014&lt;=0,"",1/$C11014^2))</f>
        <v>0.00189683694553991</v>
      </c>
      <c r="F11014" s="33" t="n">
        <f aca="false">IF(OR(ROW()-設定!$B$30&lt;2,ROW()+設定!$B$30&gt;13701,N($A11014)&lt;=0,N(INDEX($A$2:$A$13701,MIN(13700,MAX(1,ROW()-1+設定!$B$30))))&lt;=0,$A11014&lt;設定!$B$28,$A11014&gt;設定!$B$29),0,IF(AND($C11014&gt;=MAX(INDEX($C$1:$C$13701,MAX(1,ROW()-設定!$B$24)):INDEX($C$1:$C$13701,MAX(1,ROW()-1))),$C11014&gt;MAX(INDEX($C$1:$C$13701,MIN(13701,ROW()+1)):INDEX($C$1:$C$13701,MIN(13701,ROW()+設定!$B$24))),$C11014&gt;=設定!$B$32,$C11014&gt;=MAX(MIN(INDEX($C$1:$C$13701,MAX(1,ROW()-設定!$B$26)):INDEX($C$1:$C$13701,MAX(1,ROW()-1))),MIN(INDEX($C$1:$C$13701,MIN(13701,ROW()+1)):INDEX($C$1:$C$13701,MIN(13701,ROW()+設定!$B$26))))*10^(設定!$B$27/20)),1,0))</f>
        <v>0</v>
      </c>
      <c r="G11014" s="33" t="n">
        <f aca="false">$G11013+IF($F11014=1,1,0)</f>
        <v>5</v>
      </c>
      <c r="H11014" s="0" t="str">
        <f aca="false">IF($F11014=1,$G11014,"")</f>
        <v/>
      </c>
    </row>
    <row r="11015" customFormat="false" ht="15" hidden="false" customHeight="false" outlineLevel="0" collapsed="false">
      <c r="A11015" s="30" t="n">
        <v>1720.78125</v>
      </c>
      <c r="B11015" s="31" t="n">
        <v>27.0753</v>
      </c>
      <c r="C11015" s="32" t="n">
        <f aca="false">IF($A11015="","",IF(設定!$B$21="dB",10^($B11015/20),ABS($B11015)))</f>
        <v>22.5821350330577</v>
      </c>
      <c r="D11015" s="32" t="n">
        <f aca="false">IF($A11015="","",$A11015^2)</f>
        <v>2961088.11035156</v>
      </c>
      <c r="E11015" s="32" t="n">
        <f aca="false">IF($A11015="","",IF($C11015&lt;=0,"",1/$C11015^2))</f>
        <v>0.00196096571208487</v>
      </c>
      <c r="F11015" s="33" t="n">
        <f aca="false">IF(OR(ROW()-設定!$B$30&lt;2,ROW()+設定!$B$30&gt;13701,N($A11015)&lt;=0,N(INDEX($A$2:$A$13701,MIN(13700,MAX(1,ROW()-1+設定!$B$30))))&lt;=0,$A11015&lt;設定!$B$28,$A11015&gt;設定!$B$29),0,IF(AND($C11015&gt;=MAX(INDEX($C$1:$C$13701,MAX(1,ROW()-設定!$B$24)):INDEX($C$1:$C$13701,MAX(1,ROW()-1))),$C11015&gt;MAX(INDEX($C$1:$C$13701,MIN(13701,ROW()+1)):INDEX($C$1:$C$13701,MIN(13701,ROW()+設定!$B$24))),$C11015&gt;=設定!$B$32,$C11015&gt;=MAX(MIN(INDEX($C$1:$C$13701,MAX(1,ROW()-設定!$B$26)):INDEX($C$1:$C$13701,MAX(1,ROW()-1))),MIN(INDEX($C$1:$C$13701,MIN(13701,ROW()+1)):INDEX($C$1:$C$13701,MIN(13701,ROW()+設定!$B$26))))*10^(設定!$B$27/20)),1,0))</f>
        <v>0</v>
      </c>
      <c r="G11015" s="33" t="n">
        <f aca="false">$G11014+IF($F11015=1,1,0)</f>
        <v>5</v>
      </c>
      <c r="H11015" s="0" t="str">
        <f aca="false">IF($F11015=1,$G11015,"")</f>
        <v/>
      </c>
    </row>
    <row r="11016" customFormat="false" ht="15" hidden="false" customHeight="false" outlineLevel="0" collapsed="false">
      <c r="A11016" s="30" t="n">
        <v>1720.9375</v>
      </c>
      <c r="B11016" s="31" t="n">
        <v>27.199</v>
      </c>
      <c r="C11016" s="32" t="n">
        <f aca="false">IF($A11016="","",IF(設定!$B$21="dB",10^($B11016/20),ABS($B11016)))</f>
        <v>22.9060392206426</v>
      </c>
      <c r="D11016" s="32" t="n">
        <f aca="false">IF($A11016="","",$A11016^2)</f>
        <v>2961625.87890625</v>
      </c>
      <c r="E11016" s="32" t="n">
        <f aca="false">IF($A11016="","",IF($C11016&lt;=0,"",1/$C11016^2))</f>
        <v>0.00190589951702436</v>
      </c>
      <c r="F11016" s="33" t="n">
        <f aca="false">IF(OR(ROW()-設定!$B$30&lt;2,ROW()+設定!$B$30&gt;13701,N($A11016)&lt;=0,N(INDEX($A$2:$A$13701,MIN(13700,MAX(1,ROW()-1+設定!$B$30))))&lt;=0,$A11016&lt;設定!$B$28,$A11016&gt;設定!$B$29),0,IF(AND($C11016&gt;=MAX(INDEX($C$1:$C$13701,MAX(1,ROW()-設定!$B$24)):INDEX($C$1:$C$13701,MAX(1,ROW()-1))),$C11016&gt;MAX(INDEX($C$1:$C$13701,MIN(13701,ROW()+1)):INDEX($C$1:$C$13701,MIN(13701,ROW()+設定!$B$24))),$C11016&gt;=設定!$B$32,$C11016&gt;=MAX(MIN(INDEX($C$1:$C$13701,MAX(1,ROW()-設定!$B$26)):INDEX($C$1:$C$13701,MAX(1,ROW()-1))),MIN(INDEX($C$1:$C$13701,MIN(13701,ROW()+1)):INDEX($C$1:$C$13701,MIN(13701,ROW()+設定!$B$26))))*10^(設定!$B$27/20)),1,0))</f>
        <v>0</v>
      </c>
      <c r="G11016" s="33" t="n">
        <f aca="false">$G11015+IF($F11016=1,1,0)</f>
        <v>5</v>
      </c>
      <c r="H11016" s="0" t="str">
        <f aca="false">IF($F11016=1,$G11016,"")</f>
        <v/>
      </c>
    </row>
    <row r="11017" customFormat="false" ht="15" hidden="false" customHeight="false" outlineLevel="0" collapsed="false">
      <c r="A11017" s="30" t="n">
        <v>1721.09375</v>
      </c>
      <c r="B11017" s="31" t="n">
        <v>27.4236</v>
      </c>
      <c r="C11017" s="32" t="n">
        <f aca="false">IF($A11017="","",IF(設定!$B$21="dB",10^($B11017/20),ABS($B11017)))</f>
        <v>23.5060686399923</v>
      </c>
      <c r="D11017" s="32" t="n">
        <f aca="false">IF($A11017="","",$A11017^2)</f>
        <v>2962163.69628906</v>
      </c>
      <c r="E11017" s="32" t="n">
        <f aca="false">IF($A11017="","",IF($C11017&lt;=0,"",1/$C11017^2))</f>
        <v>0.0018098392394667</v>
      </c>
      <c r="F11017" s="33" t="n">
        <f aca="false">IF(OR(ROW()-設定!$B$30&lt;2,ROW()+設定!$B$30&gt;13701,N($A11017)&lt;=0,N(INDEX($A$2:$A$13701,MIN(13700,MAX(1,ROW()-1+設定!$B$30))))&lt;=0,$A11017&lt;設定!$B$28,$A11017&gt;設定!$B$29),0,IF(AND($C11017&gt;=MAX(INDEX($C$1:$C$13701,MAX(1,ROW()-設定!$B$24)):INDEX($C$1:$C$13701,MAX(1,ROW()-1))),$C11017&gt;MAX(INDEX($C$1:$C$13701,MIN(13701,ROW()+1)):INDEX($C$1:$C$13701,MIN(13701,ROW()+設定!$B$24))),$C11017&gt;=設定!$B$32,$C11017&gt;=MAX(MIN(INDEX($C$1:$C$13701,MAX(1,ROW()-設定!$B$26)):INDEX($C$1:$C$13701,MAX(1,ROW()-1))),MIN(INDEX($C$1:$C$13701,MIN(13701,ROW()+1)):INDEX($C$1:$C$13701,MIN(13701,ROW()+設定!$B$26))))*10^(設定!$B$27/20)),1,0))</f>
        <v>0</v>
      </c>
      <c r="G11017" s="33" t="n">
        <f aca="false">$G11016+IF($F11017=1,1,0)</f>
        <v>5</v>
      </c>
      <c r="H11017" s="0" t="str">
        <f aca="false">IF($F11017=1,$G11017,"")</f>
        <v/>
      </c>
    </row>
    <row r="11018" customFormat="false" ht="15" hidden="false" customHeight="false" outlineLevel="0" collapsed="false">
      <c r="A11018" s="30" t="n">
        <v>1721.25</v>
      </c>
      <c r="B11018" s="31" t="n">
        <v>27.3408</v>
      </c>
      <c r="C11018" s="32" t="n">
        <f aca="false">IF($A11018="","",IF(設定!$B$21="dB",10^($B11018/20),ABS($B11018)))</f>
        <v>23.2830569266895</v>
      </c>
      <c r="D11018" s="32" t="n">
        <f aca="false">IF($A11018="","",$A11018^2)</f>
        <v>2962701.5625</v>
      </c>
      <c r="E11018" s="32" t="n">
        <f aca="false">IF($A11018="","",IF($C11018&lt;=0,"",1/$C11018^2))</f>
        <v>0.00184467558608018</v>
      </c>
      <c r="F11018" s="33" t="n">
        <f aca="false">IF(OR(ROW()-設定!$B$30&lt;2,ROW()+設定!$B$30&gt;13701,N($A11018)&lt;=0,N(INDEX($A$2:$A$13701,MIN(13700,MAX(1,ROW()-1+設定!$B$30))))&lt;=0,$A11018&lt;設定!$B$28,$A11018&gt;設定!$B$29),0,IF(AND($C11018&gt;=MAX(INDEX($C$1:$C$13701,MAX(1,ROW()-設定!$B$24)):INDEX($C$1:$C$13701,MAX(1,ROW()-1))),$C11018&gt;MAX(INDEX($C$1:$C$13701,MIN(13701,ROW()+1)):INDEX($C$1:$C$13701,MIN(13701,ROW()+設定!$B$24))),$C11018&gt;=設定!$B$32,$C11018&gt;=MAX(MIN(INDEX($C$1:$C$13701,MAX(1,ROW()-設定!$B$26)):INDEX($C$1:$C$13701,MAX(1,ROW()-1))),MIN(INDEX($C$1:$C$13701,MIN(13701,ROW()+1)):INDEX($C$1:$C$13701,MIN(13701,ROW()+設定!$B$26))))*10^(設定!$B$27/20)),1,0))</f>
        <v>0</v>
      </c>
      <c r="G11018" s="33" t="n">
        <f aca="false">$G11017+IF($F11018=1,1,0)</f>
        <v>5</v>
      </c>
      <c r="H11018" s="0" t="str">
        <f aca="false">IF($F11018=1,$G11018,"")</f>
        <v/>
      </c>
    </row>
    <row r="11019" customFormat="false" ht="15" hidden="false" customHeight="false" outlineLevel="0" collapsed="false">
      <c r="A11019" s="30" t="n">
        <v>1721.40625</v>
      </c>
      <c r="B11019" s="31" t="n">
        <v>27.429</v>
      </c>
      <c r="C11019" s="32" t="n">
        <f aca="false">IF($A11019="","",IF(設定!$B$21="dB",10^($B11019/20),ABS($B11019)))</f>
        <v>23.5206868588562</v>
      </c>
      <c r="D11019" s="32" t="n">
        <f aca="false">IF($A11019="","",$A11019^2)</f>
        <v>2963239.47753906</v>
      </c>
      <c r="E11019" s="32" t="n">
        <f aca="false">IF($A11019="","",IF($C11019&lt;=0,"",1/$C11019^2))</f>
        <v>0.00180759029114217</v>
      </c>
      <c r="F11019" s="33" t="n">
        <f aca="false">IF(OR(ROW()-設定!$B$30&lt;2,ROW()+設定!$B$30&gt;13701,N($A11019)&lt;=0,N(INDEX($A$2:$A$13701,MIN(13700,MAX(1,ROW()-1+設定!$B$30))))&lt;=0,$A11019&lt;設定!$B$28,$A11019&gt;設定!$B$29),0,IF(AND($C11019&gt;=MAX(INDEX($C$1:$C$13701,MAX(1,ROW()-設定!$B$24)):INDEX($C$1:$C$13701,MAX(1,ROW()-1))),$C11019&gt;MAX(INDEX($C$1:$C$13701,MIN(13701,ROW()+1)):INDEX($C$1:$C$13701,MIN(13701,ROW()+設定!$B$24))),$C11019&gt;=設定!$B$32,$C11019&gt;=MAX(MIN(INDEX($C$1:$C$13701,MAX(1,ROW()-設定!$B$26)):INDEX($C$1:$C$13701,MAX(1,ROW()-1))),MIN(INDEX($C$1:$C$13701,MIN(13701,ROW()+1)):INDEX($C$1:$C$13701,MIN(13701,ROW()+設定!$B$26))))*10^(設定!$B$27/20)),1,0))</f>
        <v>0</v>
      </c>
      <c r="G11019" s="33" t="n">
        <f aca="false">$G11018+IF($F11019=1,1,0)</f>
        <v>5</v>
      </c>
      <c r="H11019" s="0" t="str">
        <f aca="false">IF($F11019=1,$G11019,"")</f>
        <v/>
      </c>
    </row>
    <row r="11020" customFormat="false" ht="15" hidden="false" customHeight="false" outlineLevel="0" collapsed="false">
      <c r="A11020" s="30" t="n">
        <v>1721.5625</v>
      </c>
      <c r="B11020" s="31" t="n">
        <v>27.7386</v>
      </c>
      <c r="C11020" s="32" t="n">
        <f aca="false">IF($A11020="","",IF(設定!$B$21="dB",10^($B11020/20),ABS($B11020)))</f>
        <v>24.3741792135387</v>
      </c>
      <c r="D11020" s="32" t="n">
        <f aca="false">IF($A11020="","",$A11020^2)</f>
        <v>2963777.44140625</v>
      </c>
      <c r="E11020" s="32" t="n">
        <f aca="false">IF($A11020="","",IF($C11020&lt;=0,"",1/$C11020^2))</f>
        <v>0.00168321657853857</v>
      </c>
      <c r="F11020" s="33" t="n">
        <f aca="false">IF(OR(ROW()-設定!$B$30&lt;2,ROW()+設定!$B$30&gt;13701,N($A11020)&lt;=0,N(INDEX($A$2:$A$13701,MIN(13700,MAX(1,ROW()-1+設定!$B$30))))&lt;=0,$A11020&lt;設定!$B$28,$A11020&gt;設定!$B$29),0,IF(AND($C11020&gt;=MAX(INDEX($C$1:$C$13701,MAX(1,ROW()-設定!$B$24)):INDEX($C$1:$C$13701,MAX(1,ROW()-1))),$C11020&gt;MAX(INDEX($C$1:$C$13701,MIN(13701,ROW()+1)):INDEX($C$1:$C$13701,MIN(13701,ROW()+設定!$B$24))),$C11020&gt;=設定!$B$32,$C11020&gt;=MAX(MIN(INDEX($C$1:$C$13701,MAX(1,ROW()-設定!$B$26)):INDEX($C$1:$C$13701,MAX(1,ROW()-1))),MIN(INDEX($C$1:$C$13701,MIN(13701,ROW()+1)):INDEX($C$1:$C$13701,MIN(13701,ROW()+設定!$B$26))))*10^(設定!$B$27/20)),1,0))</f>
        <v>0</v>
      </c>
      <c r="G11020" s="33" t="n">
        <f aca="false">$G11019+IF($F11020=1,1,0)</f>
        <v>5</v>
      </c>
      <c r="H11020" s="0" t="str">
        <f aca="false">IF($F11020=1,$G11020,"")</f>
        <v/>
      </c>
    </row>
    <row r="11021" customFormat="false" ht="15" hidden="false" customHeight="false" outlineLevel="0" collapsed="false">
      <c r="A11021" s="30" t="n">
        <v>1721.71875</v>
      </c>
      <c r="B11021" s="31" t="n">
        <v>27.5362</v>
      </c>
      <c r="C11021" s="32" t="n">
        <f aca="false">IF($A11021="","",IF(設定!$B$21="dB",10^($B11021/20),ABS($B11021)))</f>
        <v>23.8127745358525</v>
      </c>
      <c r="D11021" s="32" t="n">
        <f aca="false">IF($A11021="","",$A11021^2)</f>
        <v>2964315.45410156</v>
      </c>
      <c r="E11021" s="32" t="n">
        <f aca="false">IF($A11021="","",IF($C11021&lt;=0,"",1/$C11021^2))</f>
        <v>0.00176351841900351</v>
      </c>
      <c r="F11021" s="33" t="n">
        <f aca="false">IF(OR(ROW()-設定!$B$30&lt;2,ROW()+設定!$B$30&gt;13701,N($A11021)&lt;=0,N(INDEX($A$2:$A$13701,MIN(13700,MAX(1,ROW()-1+設定!$B$30))))&lt;=0,$A11021&lt;設定!$B$28,$A11021&gt;設定!$B$29),0,IF(AND($C11021&gt;=MAX(INDEX($C$1:$C$13701,MAX(1,ROW()-設定!$B$24)):INDEX($C$1:$C$13701,MAX(1,ROW()-1))),$C11021&gt;MAX(INDEX($C$1:$C$13701,MIN(13701,ROW()+1)):INDEX($C$1:$C$13701,MIN(13701,ROW()+設定!$B$24))),$C11021&gt;=設定!$B$32,$C11021&gt;=MAX(MIN(INDEX($C$1:$C$13701,MAX(1,ROW()-設定!$B$26)):INDEX($C$1:$C$13701,MAX(1,ROW()-1))),MIN(INDEX($C$1:$C$13701,MIN(13701,ROW()+1)):INDEX($C$1:$C$13701,MIN(13701,ROW()+設定!$B$26))))*10^(設定!$B$27/20)),1,0))</f>
        <v>0</v>
      </c>
      <c r="G11021" s="33" t="n">
        <f aca="false">$G11020+IF($F11021=1,1,0)</f>
        <v>5</v>
      </c>
      <c r="H11021" s="0" t="str">
        <f aca="false">IF($F11021=1,$G11021,"")</f>
        <v/>
      </c>
    </row>
    <row r="11022" customFormat="false" ht="15" hidden="false" customHeight="false" outlineLevel="0" collapsed="false">
      <c r="A11022" s="30" t="n">
        <v>1721.875</v>
      </c>
      <c r="B11022" s="31" t="n">
        <v>27.6146</v>
      </c>
      <c r="C11022" s="32" t="n">
        <f aca="false">IF($A11022="","",IF(設定!$B$21="dB",10^($B11022/20),ABS($B11022)))</f>
        <v>24.0286847707964</v>
      </c>
      <c r="D11022" s="32" t="n">
        <f aca="false">IF($A11022="","",$A11022^2)</f>
        <v>2964853.515625</v>
      </c>
      <c r="E11022" s="32" t="n">
        <f aca="false">IF($A11022="","",IF($C11022&lt;=0,"",1/$C11022^2))</f>
        <v>0.00173196854360216</v>
      </c>
      <c r="F11022" s="33" t="n">
        <f aca="false">IF(OR(ROW()-設定!$B$30&lt;2,ROW()+設定!$B$30&gt;13701,N($A11022)&lt;=0,N(INDEX($A$2:$A$13701,MIN(13700,MAX(1,ROW()-1+設定!$B$30))))&lt;=0,$A11022&lt;設定!$B$28,$A11022&gt;設定!$B$29),0,IF(AND($C11022&gt;=MAX(INDEX($C$1:$C$13701,MAX(1,ROW()-設定!$B$24)):INDEX($C$1:$C$13701,MAX(1,ROW()-1))),$C11022&gt;MAX(INDEX($C$1:$C$13701,MIN(13701,ROW()+1)):INDEX($C$1:$C$13701,MIN(13701,ROW()+設定!$B$24))),$C11022&gt;=設定!$B$32,$C11022&gt;=MAX(MIN(INDEX($C$1:$C$13701,MAX(1,ROW()-設定!$B$26)):INDEX($C$1:$C$13701,MAX(1,ROW()-1))),MIN(INDEX($C$1:$C$13701,MIN(13701,ROW()+1)):INDEX($C$1:$C$13701,MIN(13701,ROW()+設定!$B$26))))*10^(設定!$B$27/20)),1,0))</f>
        <v>0</v>
      </c>
      <c r="G11022" s="33" t="n">
        <f aca="false">$G11021+IF($F11022=1,1,0)</f>
        <v>5</v>
      </c>
      <c r="H11022" s="0" t="str">
        <f aca="false">IF($F11022=1,$G11022,"")</f>
        <v/>
      </c>
    </row>
    <row r="11023" customFormat="false" ht="15" hidden="false" customHeight="false" outlineLevel="0" collapsed="false">
      <c r="A11023" s="30" t="n">
        <v>1722.03125</v>
      </c>
      <c r="B11023" s="31" t="n">
        <v>27.5333</v>
      </c>
      <c r="C11023" s="32" t="n">
        <f aca="false">IF($A11023="","",IF(設定!$B$21="dB",10^($B11023/20),ABS($B11023)))</f>
        <v>23.8048253766864</v>
      </c>
      <c r="D11023" s="32" t="n">
        <f aca="false">IF($A11023="","",$A11023^2)</f>
        <v>2965391.62597656</v>
      </c>
      <c r="E11023" s="32" t="n">
        <f aca="false">IF($A11023="","",IF($C11023&lt;=0,"",1/$C11023^2))</f>
        <v>0.00176469640111294</v>
      </c>
      <c r="F11023" s="33" t="n">
        <f aca="false">IF(OR(ROW()-設定!$B$30&lt;2,ROW()+設定!$B$30&gt;13701,N($A11023)&lt;=0,N(INDEX($A$2:$A$13701,MIN(13700,MAX(1,ROW()-1+設定!$B$30))))&lt;=0,$A11023&lt;設定!$B$28,$A11023&gt;設定!$B$29),0,IF(AND($C11023&gt;=MAX(INDEX($C$1:$C$13701,MAX(1,ROW()-設定!$B$24)):INDEX($C$1:$C$13701,MAX(1,ROW()-1))),$C11023&gt;MAX(INDEX($C$1:$C$13701,MIN(13701,ROW()+1)):INDEX($C$1:$C$13701,MIN(13701,ROW()+設定!$B$24))),$C11023&gt;=設定!$B$32,$C11023&gt;=MAX(MIN(INDEX($C$1:$C$13701,MAX(1,ROW()-設定!$B$26)):INDEX($C$1:$C$13701,MAX(1,ROW()-1))),MIN(INDEX($C$1:$C$13701,MIN(13701,ROW()+1)):INDEX($C$1:$C$13701,MIN(13701,ROW()+設定!$B$26))))*10^(設定!$B$27/20)),1,0))</f>
        <v>0</v>
      </c>
      <c r="G11023" s="33" t="n">
        <f aca="false">$G11022+IF($F11023=1,1,0)</f>
        <v>5</v>
      </c>
      <c r="H11023" s="0" t="str">
        <f aca="false">IF($F11023=1,$G11023,"")</f>
        <v/>
      </c>
    </row>
    <row r="11024" customFormat="false" ht="15" hidden="false" customHeight="false" outlineLevel="0" collapsed="false">
      <c r="A11024" s="30" t="n">
        <v>1722.1875</v>
      </c>
      <c r="B11024" s="31" t="n">
        <v>27.7322</v>
      </c>
      <c r="C11024" s="32" t="n">
        <f aca="false">IF($A11024="","",IF(設定!$B$21="dB",10^($B11024/20),ABS($B11024)))</f>
        <v>24.3562262695124</v>
      </c>
      <c r="D11024" s="32" t="n">
        <f aca="false">IF($A11024="","",$A11024^2)</f>
        <v>2965929.78515625</v>
      </c>
      <c r="E11024" s="32" t="n">
        <f aca="false">IF($A11024="","",IF($C11024&lt;=0,"",1/$C11024^2))</f>
        <v>0.00168569888673891</v>
      </c>
      <c r="F11024" s="33" t="n">
        <f aca="false">IF(OR(ROW()-設定!$B$30&lt;2,ROW()+設定!$B$30&gt;13701,N($A11024)&lt;=0,N(INDEX($A$2:$A$13701,MIN(13700,MAX(1,ROW()-1+設定!$B$30))))&lt;=0,$A11024&lt;設定!$B$28,$A11024&gt;設定!$B$29),0,IF(AND($C11024&gt;=MAX(INDEX($C$1:$C$13701,MAX(1,ROW()-設定!$B$24)):INDEX($C$1:$C$13701,MAX(1,ROW()-1))),$C11024&gt;MAX(INDEX($C$1:$C$13701,MIN(13701,ROW()+1)):INDEX($C$1:$C$13701,MIN(13701,ROW()+設定!$B$24))),$C11024&gt;=設定!$B$32,$C11024&gt;=MAX(MIN(INDEX($C$1:$C$13701,MAX(1,ROW()-設定!$B$26)):INDEX($C$1:$C$13701,MAX(1,ROW()-1))),MIN(INDEX($C$1:$C$13701,MIN(13701,ROW()+1)):INDEX($C$1:$C$13701,MIN(13701,ROW()+設定!$B$26))))*10^(設定!$B$27/20)),1,0))</f>
        <v>0</v>
      </c>
      <c r="G11024" s="33" t="n">
        <f aca="false">$G11023+IF($F11024=1,1,0)</f>
        <v>5</v>
      </c>
      <c r="H11024" s="0" t="str">
        <f aca="false">IF($F11024=1,$G11024,"")</f>
        <v/>
      </c>
    </row>
    <row r="11025" customFormat="false" ht="15" hidden="false" customHeight="false" outlineLevel="0" collapsed="false">
      <c r="A11025" s="30" t="n">
        <v>1722.34375</v>
      </c>
      <c r="B11025" s="31" t="n">
        <v>27.7896</v>
      </c>
      <c r="C11025" s="32" t="n">
        <f aca="false">IF($A11025="","",IF(設定!$B$21="dB",10^($B11025/20),ABS($B11025)))</f>
        <v>24.5177154295754</v>
      </c>
      <c r="D11025" s="32" t="n">
        <f aca="false">IF($A11025="","",$A11025^2)</f>
        <v>2966467.99316406</v>
      </c>
      <c r="E11025" s="32" t="n">
        <f aca="false">IF($A11025="","",IF($C11025&lt;=0,"",1/$C11025^2))</f>
        <v>0.00166356586339267</v>
      </c>
      <c r="F11025" s="33" t="n">
        <f aca="false">IF(OR(ROW()-設定!$B$30&lt;2,ROW()+設定!$B$30&gt;13701,N($A11025)&lt;=0,N(INDEX($A$2:$A$13701,MIN(13700,MAX(1,ROW()-1+設定!$B$30))))&lt;=0,$A11025&lt;設定!$B$28,$A11025&gt;設定!$B$29),0,IF(AND($C11025&gt;=MAX(INDEX($C$1:$C$13701,MAX(1,ROW()-設定!$B$24)):INDEX($C$1:$C$13701,MAX(1,ROW()-1))),$C11025&gt;MAX(INDEX($C$1:$C$13701,MIN(13701,ROW()+1)):INDEX($C$1:$C$13701,MIN(13701,ROW()+設定!$B$24))),$C11025&gt;=設定!$B$32,$C11025&gt;=MAX(MIN(INDEX($C$1:$C$13701,MAX(1,ROW()-設定!$B$26)):INDEX($C$1:$C$13701,MAX(1,ROW()-1))),MIN(INDEX($C$1:$C$13701,MIN(13701,ROW()+1)):INDEX($C$1:$C$13701,MIN(13701,ROW()+設定!$B$26))))*10^(設定!$B$27/20)),1,0))</f>
        <v>0</v>
      </c>
      <c r="G11025" s="33" t="n">
        <f aca="false">$G11024+IF($F11025=1,1,0)</f>
        <v>5</v>
      </c>
      <c r="H11025" s="0" t="str">
        <f aca="false">IF($F11025=1,$G11025,"")</f>
        <v/>
      </c>
    </row>
    <row r="11026" customFormat="false" ht="15" hidden="false" customHeight="false" outlineLevel="0" collapsed="false">
      <c r="A11026" s="30" t="n">
        <v>1722.5</v>
      </c>
      <c r="B11026" s="31" t="n">
        <v>28.1634</v>
      </c>
      <c r="C11026" s="32" t="n">
        <f aca="false">IF($A11026="","",IF(設定!$B$21="dB",10^($B11026/20),ABS($B11026)))</f>
        <v>25.595876144435</v>
      </c>
      <c r="D11026" s="32" t="n">
        <f aca="false">IF($A11026="","",$A11026^2)</f>
        <v>2967006.25</v>
      </c>
      <c r="E11026" s="32" t="n">
        <f aca="false">IF($A11026="","",IF($C11026&lt;=0,"",1/$C11026^2))</f>
        <v>0.00152637062695446</v>
      </c>
      <c r="F11026" s="33" t="n">
        <f aca="false">IF(OR(ROW()-設定!$B$30&lt;2,ROW()+設定!$B$30&gt;13701,N($A11026)&lt;=0,N(INDEX($A$2:$A$13701,MIN(13700,MAX(1,ROW()-1+設定!$B$30))))&lt;=0,$A11026&lt;設定!$B$28,$A11026&gt;設定!$B$29),0,IF(AND($C11026&gt;=MAX(INDEX($C$1:$C$13701,MAX(1,ROW()-設定!$B$24)):INDEX($C$1:$C$13701,MAX(1,ROW()-1))),$C11026&gt;MAX(INDEX($C$1:$C$13701,MIN(13701,ROW()+1)):INDEX($C$1:$C$13701,MIN(13701,ROW()+設定!$B$24))),$C11026&gt;=設定!$B$32,$C11026&gt;=MAX(MIN(INDEX($C$1:$C$13701,MAX(1,ROW()-設定!$B$26)):INDEX($C$1:$C$13701,MAX(1,ROW()-1))),MIN(INDEX($C$1:$C$13701,MIN(13701,ROW()+1)):INDEX($C$1:$C$13701,MIN(13701,ROW()+設定!$B$26))))*10^(設定!$B$27/20)),1,0))</f>
        <v>0</v>
      </c>
      <c r="G11026" s="33" t="n">
        <f aca="false">$G11025+IF($F11026=1,1,0)</f>
        <v>5</v>
      </c>
      <c r="H11026" s="0" t="str">
        <f aca="false">IF($F11026=1,$G11026,"")</f>
        <v/>
      </c>
    </row>
    <row r="11027" customFormat="false" ht="15" hidden="false" customHeight="false" outlineLevel="0" collapsed="false">
      <c r="A11027" s="30" t="n">
        <v>1722.65625</v>
      </c>
      <c r="B11027" s="31" t="n">
        <v>28.1858</v>
      </c>
      <c r="C11027" s="32" t="n">
        <f aca="false">IF($A11027="","",IF(設定!$B$21="dB",10^($B11027/20),ABS($B11027)))</f>
        <v>25.6619704177039</v>
      </c>
      <c r="D11027" s="32" t="n">
        <f aca="false">IF($A11027="","",$A11027^2)</f>
        <v>2967544.55566406</v>
      </c>
      <c r="E11027" s="32" t="n">
        <f aca="false">IF($A11027="","",IF($C11027&lt;=0,"",1/$C11027^2))</f>
        <v>0.00151851819487822</v>
      </c>
      <c r="F11027" s="33" t="n">
        <f aca="false">IF(OR(ROW()-設定!$B$30&lt;2,ROW()+設定!$B$30&gt;13701,N($A11027)&lt;=0,N(INDEX($A$2:$A$13701,MIN(13700,MAX(1,ROW()-1+設定!$B$30))))&lt;=0,$A11027&lt;設定!$B$28,$A11027&gt;設定!$B$29),0,IF(AND($C11027&gt;=MAX(INDEX($C$1:$C$13701,MAX(1,ROW()-設定!$B$24)):INDEX($C$1:$C$13701,MAX(1,ROW()-1))),$C11027&gt;MAX(INDEX($C$1:$C$13701,MIN(13701,ROW()+1)):INDEX($C$1:$C$13701,MIN(13701,ROW()+設定!$B$24))),$C11027&gt;=設定!$B$32,$C11027&gt;=MAX(MIN(INDEX($C$1:$C$13701,MAX(1,ROW()-設定!$B$26)):INDEX($C$1:$C$13701,MAX(1,ROW()-1))),MIN(INDEX($C$1:$C$13701,MIN(13701,ROW()+1)):INDEX($C$1:$C$13701,MIN(13701,ROW()+設定!$B$26))))*10^(設定!$B$27/20)),1,0))</f>
        <v>0</v>
      </c>
      <c r="G11027" s="33" t="n">
        <f aca="false">$G11026+IF($F11027=1,1,0)</f>
        <v>5</v>
      </c>
      <c r="H11027" s="0" t="str">
        <f aca="false">IF($F11027=1,$G11027,"")</f>
        <v/>
      </c>
    </row>
    <row r="11028" customFormat="false" ht="15" hidden="false" customHeight="false" outlineLevel="0" collapsed="false">
      <c r="A11028" s="30" t="n">
        <v>1722.8125</v>
      </c>
      <c r="B11028" s="31" t="n">
        <v>28.0038</v>
      </c>
      <c r="C11028" s="32" t="n">
        <f aca="false">IF($A11028="","",IF(設定!$B$21="dB",10^($B11028/20),ABS($B11028)))</f>
        <v>25.1298560005829</v>
      </c>
      <c r="D11028" s="32" t="n">
        <f aca="false">IF($A11028="","",$A11028^2)</f>
        <v>2968082.91015625</v>
      </c>
      <c r="E11028" s="32" t="n">
        <f aca="false">IF($A11028="","",IF($C11028&lt;=0,"",1/$C11028^2))</f>
        <v>0.00158350704542983</v>
      </c>
      <c r="F11028" s="33" t="n">
        <f aca="false">IF(OR(ROW()-設定!$B$30&lt;2,ROW()+設定!$B$30&gt;13701,N($A11028)&lt;=0,N(INDEX($A$2:$A$13701,MIN(13700,MAX(1,ROW()-1+設定!$B$30))))&lt;=0,$A11028&lt;設定!$B$28,$A11028&gt;設定!$B$29),0,IF(AND($C11028&gt;=MAX(INDEX($C$1:$C$13701,MAX(1,ROW()-設定!$B$24)):INDEX($C$1:$C$13701,MAX(1,ROW()-1))),$C11028&gt;MAX(INDEX($C$1:$C$13701,MIN(13701,ROW()+1)):INDEX($C$1:$C$13701,MIN(13701,ROW()+設定!$B$24))),$C11028&gt;=設定!$B$32,$C11028&gt;=MAX(MIN(INDEX($C$1:$C$13701,MAX(1,ROW()-設定!$B$26)):INDEX($C$1:$C$13701,MAX(1,ROW()-1))),MIN(INDEX($C$1:$C$13701,MIN(13701,ROW()+1)):INDEX($C$1:$C$13701,MIN(13701,ROW()+設定!$B$26))))*10^(設定!$B$27/20)),1,0))</f>
        <v>0</v>
      </c>
      <c r="G11028" s="33" t="n">
        <f aca="false">$G11027+IF($F11028=1,1,0)</f>
        <v>5</v>
      </c>
      <c r="H11028" s="0" t="str">
        <f aca="false">IF($F11028=1,$G11028,"")</f>
        <v/>
      </c>
    </row>
    <row r="11029" customFormat="false" ht="15" hidden="false" customHeight="false" outlineLevel="0" collapsed="false">
      <c r="A11029" s="30" t="n">
        <v>1722.96875</v>
      </c>
      <c r="B11029" s="31" t="n">
        <v>28.408</v>
      </c>
      <c r="C11029" s="32" t="n">
        <f aca="false">IF($A11029="","",IF(設定!$B$21="dB",10^($B11029/20),ABS($B11029)))</f>
        <v>26.3269167421849</v>
      </c>
      <c r="D11029" s="32" t="n">
        <f aca="false">IF($A11029="","",$A11029^2)</f>
        <v>2968621.31347656</v>
      </c>
      <c r="E11029" s="32" t="n">
        <f aca="false">IF($A11029="","",IF($C11029&lt;=0,"",1/$C11029^2))</f>
        <v>0.00144277962312948</v>
      </c>
      <c r="F11029" s="33" t="n">
        <f aca="false">IF(OR(ROW()-設定!$B$30&lt;2,ROW()+設定!$B$30&gt;13701,N($A11029)&lt;=0,N(INDEX($A$2:$A$13701,MIN(13700,MAX(1,ROW()-1+設定!$B$30))))&lt;=0,$A11029&lt;設定!$B$28,$A11029&gt;設定!$B$29),0,IF(AND($C11029&gt;=MAX(INDEX($C$1:$C$13701,MAX(1,ROW()-設定!$B$24)):INDEX($C$1:$C$13701,MAX(1,ROW()-1))),$C11029&gt;MAX(INDEX($C$1:$C$13701,MIN(13701,ROW()+1)):INDEX($C$1:$C$13701,MIN(13701,ROW()+設定!$B$24))),$C11029&gt;=設定!$B$32,$C11029&gt;=MAX(MIN(INDEX($C$1:$C$13701,MAX(1,ROW()-設定!$B$26)):INDEX($C$1:$C$13701,MAX(1,ROW()-1))),MIN(INDEX($C$1:$C$13701,MIN(13701,ROW()+1)):INDEX($C$1:$C$13701,MIN(13701,ROW()+設定!$B$26))))*10^(設定!$B$27/20)),1,0))</f>
        <v>0</v>
      </c>
      <c r="G11029" s="33" t="n">
        <f aca="false">$G11028+IF($F11029=1,1,0)</f>
        <v>5</v>
      </c>
      <c r="H11029" s="0" t="str">
        <f aca="false">IF($F11029=1,$G11029,"")</f>
        <v/>
      </c>
    </row>
    <row r="11030" customFormat="false" ht="15" hidden="false" customHeight="false" outlineLevel="0" collapsed="false">
      <c r="A11030" s="30" t="n">
        <v>1723.125</v>
      </c>
      <c r="B11030" s="31" t="n">
        <v>28.3613</v>
      </c>
      <c r="C11030" s="32" t="n">
        <f aca="false">IF($A11030="","",IF(設定!$B$21="dB",10^($B11030/20),ABS($B11030)))</f>
        <v>26.1857489584053</v>
      </c>
      <c r="D11030" s="32" t="n">
        <f aca="false">IF($A11030="","",$A11030^2)</f>
        <v>2969159.765625</v>
      </c>
      <c r="E11030" s="32" t="n">
        <f aca="false">IF($A11030="","",IF($C11030&lt;=0,"",1/$C11030^2))</f>
        <v>0.00145837764990923</v>
      </c>
      <c r="F11030" s="33" t="n">
        <f aca="false">IF(OR(ROW()-設定!$B$30&lt;2,ROW()+設定!$B$30&gt;13701,N($A11030)&lt;=0,N(INDEX($A$2:$A$13701,MIN(13700,MAX(1,ROW()-1+設定!$B$30))))&lt;=0,$A11030&lt;設定!$B$28,$A11030&gt;設定!$B$29),0,IF(AND($C11030&gt;=MAX(INDEX($C$1:$C$13701,MAX(1,ROW()-設定!$B$24)):INDEX($C$1:$C$13701,MAX(1,ROW()-1))),$C11030&gt;MAX(INDEX($C$1:$C$13701,MIN(13701,ROW()+1)):INDEX($C$1:$C$13701,MIN(13701,ROW()+設定!$B$24))),$C11030&gt;=設定!$B$32,$C11030&gt;=MAX(MIN(INDEX($C$1:$C$13701,MAX(1,ROW()-設定!$B$26)):INDEX($C$1:$C$13701,MAX(1,ROW()-1))),MIN(INDEX($C$1:$C$13701,MIN(13701,ROW()+1)):INDEX($C$1:$C$13701,MIN(13701,ROW()+設定!$B$26))))*10^(設定!$B$27/20)),1,0))</f>
        <v>0</v>
      </c>
      <c r="G11030" s="33" t="n">
        <f aca="false">$G11029+IF($F11030=1,1,0)</f>
        <v>5</v>
      </c>
      <c r="H11030" s="0" t="str">
        <f aca="false">IF($F11030=1,$G11030,"")</f>
        <v/>
      </c>
    </row>
    <row r="11031" customFormat="false" ht="15" hidden="false" customHeight="false" outlineLevel="0" collapsed="false">
      <c r="A11031" s="30" t="n">
        <v>1723.28125</v>
      </c>
      <c r="B11031" s="31" t="n">
        <v>28.3386</v>
      </c>
      <c r="C11031" s="32" t="n">
        <f aca="false">IF($A11031="","",IF(設定!$B$21="dB",10^($B11031/20),ABS($B11031)))</f>
        <v>26.1174035766279</v>
      </c>
      <c r="D11031" s="32" t="n">
        <f aca="false">IF($A11031="","",$A11031^2)</f>
        <v>2969698.26660156</v>
      </c>
      <c r="E11031" s="32" t="n">
        <f aca="false">IF($A11031="","",IF($C11031&lt;=0,"",1/$C11031^2))</f>
        <v>0.00146602035391754</v>
      </c>
      <c r="F11031" s="33" t="n">
        <f aca="false">IF(OR(ROW()-設定!$B$30&lt;2,ROW()+設定!$B$30&gt;13701,N($A11031)&lt;=0,N(INDEX($A$2:$A$13701,MIN(13700,MAX(1,ROW()-1+設定!$B$30))))&lt;=0,$A11031&lt;設定!$B$28,$A11031&gt;設定!$B$29),0,IF(AND($C11031&gt;=MAX(INDEX($C$1:$C$13701,MAX(1,ROW()-設定!$B$24)):INDEX($C$1:$C$13701,MAX(1,ROW()-1))),$C11031&gt;MAX(INDEX($C$1:$C$13701,MIN(13701,ROW()+1)):INDEX($C$1:$C$13701,MIN(13701,ROW()+設定!$B$24))),$C11031&gt;=設定!$B$32,$C11031&gt;=MAX(MIN(INDEX($C$1:$C$13701,MAX(1,ROW()-設定!$B$26)):INDEX($C$1:$C$13701,MAX(1,ROW()-1))),MIN(INDEX($C$1:$C$13701,MIN(13701,ROW()+1)):INDEX($C$1:$C$13701,MIN(13701,ROW()+設定!$B$26))))*10^(設定!$B$27/20)),1,0))</f>
        <v>0</v>
      </c>
      <c r="G11031" s="33" t="n">
        <f aca="false">$G11030+IF($F11031=1,1,0)</f>
        <v>5</v>
      </c>
      <c r="H11031" s="0" t="str">
        <f aca="false">IF($F11031=1,$G11031,"")</f>
        <v/>
      </c>
    </row>
    <row r="11032" customFormat="false" ht="15" hidden="false" customHeight="false" outlineLevel="0" collapsed="false">
      <c r="A11032" s="30" t="n">
        <v>1723.4375</v>
      </c>
      <c r="B11032" s="31" t="n">
        <v>28.515</v>
      </c>
      <c r="C11032" s="32" t="n">
        <f aca="false">IF($A11032="","",IF(設定!$B$21="dB",10^($B11032/20),ABS($B11032)))</f>
        <v>26.6532393904185</v>
      </c>
      <c r="D11032" s="32" t="n">
        <f aca="false">IF($A11032="","",$A11032^2)</f>
        <v>2970236.81640625</v>
      </c>
      <c r="E11032" s="32" t="n">
        <f aca="false">IF($A11032="","",IF($C11032&lt;=0,"",1/$C11032^2))</f>
        <v>0.00140766722836226</v>
      </c>
      <c r="F11032" s="33" t="n">
        <f aca="false">IF(OR(ROW()-設定!$B$30&lt;2,ROW()+設定!$B$30&gt;13701,N($A11032)&lt;=0,N(INDEX($A$2:$A$13701,MIN(13700,MAX(1,ROW()-1+設定!$B$30))))&lt;=0,$A11032&lt;設定!$B$28,$A11032&gt;設定!$B$29),0,IF(AND($C11032&gt;=MAX(INDEX($C$1:$C$13701,MAX(1,ROW()-設定!$B$24)):INDEX($C$1:$C$13701,MAX(1,ROW()-1))),$C11032&gt;MAX(INDEX($C$1:$C$13701,MIN(13701,ROW()+1)):INDEX($C$1:$C$13701,MIN(13701,ROW()+設定!$B$24))),$C11032&gt;=設定!$B$32,$C11032&gt;=MAX(MIN(INDEX($C$1:$C$13701,MAX(1,ROW()-設定!$B$26)):INDEX($C$1:$C$13701,MAX(1,ROW()-1))),MIN(INDEX($C$1:$C$13701,MIN(13701,ROW()+1)):INDEX($C$1:$C$13701,MIN(13701,ROW()+設定!$B$26))))*10^(設定!$B$27/20)),1,0))</f>
        <v>0</v>
      </c>
      <c r="G11032" s="33" t="n">
        <f aca="false">$G11031+IF($F11032=1,1,0)</f>
        <v>5</v>
      </c>
      <c r="H11032" s="0" t="str">
        <f aca="false">IF($F11032=1,$G11032,"")</f>
        <v/>
      </c>
    </row>
    <row r="11033" customFormat="false" ht="15" hidden="false" customHeight="false" outlineLevel="0" collapsed="false">
      <c r="A11033" s="30" t="n">
        <v>1723.59375</v>
      </c>
      <c r="B11033" s="31" t="n">
        <v>28.5472</v>
      </c>
      <c r="C11033" s="32" t="n">
        <f aca="false">IF($A11033="","",IF(設定!$B$21="dB",10^($B11033/20),ABS($B11033)))</f>
        <v>26.7522306415883</v>
      </c>
      <c r="D11033" s="32" t="n">
        <f aca="false">IF($A11033="","",$A11033^2)</f>
        <v>2970775.41503906</v>
      </c>
      <c r="E11033" s="32" t="n">
        <f aca="false">IF($A11033="","",IF($C11033&lt;=0,"",1/$C11033^2))</f>
        <v>0.001397268923284</v>
      </c>
      <c r="F11033" s="33" t="n">
        <f aca="false">IF(OR(ROW()-設定!$B$30&lt;2,ROW()+設定!$B$30&gt;13701,N($A11033)&lt;=0,N(INDEX($A$2:$A$13701,MIN(13700,MAX(1,ROW()-1+設定!$B$30))))&lt;=0,$A11033&lt;設定!$B$28,$A11033&gt;設定!$B$29),0,IF(AND($C11033&gt;=MAX(INDEX($C$1:$C$13701,MAX(1,ROW()-設定!$B$24)):INDEX($C$1:$C$13701,MAX(1,ROW()-1))),$C11033&gt;MAX(INDEX($C$1:$C$13701,MIN(13701,ROW()+1)):INDEX($C$1:$C$13701,MIN(13701,ROW()+設定!$B$24))),$C11033&gt;=設定!$B$32,$C11033&gt;=MAX(MIN(INDEX($C$1:$C$13701,MAX(1,ROW()-設定!$B$26)):INDEX($C$1:$C$13701,MAX(1,ROW()-1))),MIN(INDEX($C$1:$C$13701,MIN(13701,ROW()+1)):INDEX($C$1:$C$13701,MIN(13701,ROW()+設定!$B$26))))*10^(設定!$B$27/20)),1,0))</f>
        <v>0</v>
      </c>
      <c r="G11033" s="33" t="n">
        <f aca="false">$G11032+IF($F11033=1,1,0)</f>
        <v>5</v>
      </c>
      <c r="H11033" s="0" t="str">
        <f aca="false">IF($F11033=1,$G11033,"")</f>
        <v/>
      </c>
    </row>
    <row r="11034" customFormat="false" ht="15" hidden="false" customHeight="false" outlineLevel="0" collapsed="false">
      <c r="A11034" s="30" t="n">
        <v>1723.75</v>
      </c>
      <c r="B11034" s="31" t="n">
        <v>28.5055</v>
      </c>
      <c r="C11034" s="32" t="n">
        <f aca="false">IF($A11034="","",IF(設定!$B$21="dB",10^($B11034/20),ABS($B11034)))</f>
        <v>26.6241039343961</v>
      </c>
      <c r="D11034" s="32" t="n">
        <f aca="false">IF($A11034="","",$A11034^2)</f>
        <v>2971314.0625</v>
      </c>
      <c r="E11034" s="32" t="n">
        <f aca="false">IF($A11034="","",IF($C11034&lt;=0,"",1/$C11034^2))</f>
        <v>0.00141074980853422</v>
      </c>
      <c r="F11034" s="33" t="n">
        <f aca="false">IF(OR(ROW()-設定!$B$30&lt;2,ROW()+設定!$B$30&gt;13701,N($A11034)&lt;=0,N(INDEX($A$2:$A$13701,MIN(13700,MAX(1,ROW()-1+設定!$B$30))))&lt;=0,$A11034&lt;設定!$B$28,$A11034&gt;設定!$B$29),0,IF(AND($C11034&gt;=MAX(INDEX($C$1:$C$13701,MAX(1,ROW()-設定!$B$24)):INDEX($C$1:$C$13701,MAX(1,ROW()-1))),$C11034&gt;MAX(INDEX($C$1:$C$13701,MIN(13701,ROW()+1)):INDEX($C$1:$C$13701,MIN(13701,ROW()+設定!$B$24))),$C11034&gt;=設定!$B$32,$C11034&gt;=MAX(MIN(INDEX($C$1:$C$13701,MAX(1,ROW()-設定!$B$26)):INDEX($C$1:$C$13701,MAX(1,ROW()-1))),MIN(INDEX($C$1:$C$13701,MIN(13701,ROW()+1)):INDEX($C$1:$C$13701,MIN(13701,ROW()+設定!$B$26))))*10^(設定!$B$27/20)),1,0))</f>
        <v>0</v>
      </c>
      <c r="G11034" s="33" t="n">
        <f aca="false">$G11033+IF($F11034=1,1,0)</f>
        <v>5</v>
      </c>
      <c r="H11034" s="0" t="str">
        <f aca="false">IF($F11034=1,$G11034,"")</f>
        <v/>
      </c>
    </row>
    <row r="11035" customFormat="false" ht="15" hidden="false" customHeight="false" outlineLevel="0" collapsed="false">
      <c r="A11035" s="30" t="n">
        <v>1723.90625</v>
      </c>
      <c r="B11035" s="31" t="n">
        <v>28.4788</v>
      </c>
      <c r="C11035" s="32" t="n">
        <f aca="false">IF($A11035="","",IF(設定!$B$21="dB",10^($B11035/20),ABS($B11035)))</f>
        <v>26.5423883999669</v>
      </c>
      <c r="D11035" s="32" t="n">
        <f aca="false">IF($A11035="","",$A11035^2)</f>
        <v>2971852.75878906</v>
      </c>
      <c r="E11035" s="32" t="n">
        <f aca="false">IF($A11035="","",IF($C11035&lt;=0,"",1/$C11035^2))</f>
        <v>0.00141944967594818</v>
      </c>
      <c r="F11035" s="33" t="n">
        <f aca="false">IF(OR(ROW()-設定!$B$30&lt;2,ROW()+設定!$B$30&gt;13701,N($A11035)&lt;=0,N(INDEX($A$2:$A$13701,MIN(13700,MAX(1,ROW()-1+設定!$B$30))))&lt;=0,$A11035&lt;設定!$B$28,$A11035&gt;設定!$B$29),0,IF(AND($C11035&gt;=MAX(INDEX($C$1:$C$13701,MAX(1,ROW()-設定!$B$24)):INDEX($C$1:$C$13701,MAX(1,ROW()-1))),$C11035&gt;MAX(INDEX($C$1:$C$13701,MIN(13701,ROW()+1)):INDEX($C$1:$C$13701,MIN(13701,ROW()+設定!$B$24))),$C11035&gt;=設定!$B$32,$C11035&gt;=MAX(MIN(INDEX($C$1:$C$13701,MAX(1,ROW()-設定!$B$26)):INDEX($C$1:$C$13701,MAX(1,ROW()-1))),MIN(INDEX($C$1:$C$13701,MIN(13701,ROW()+1)):INDEX($C$1:$C$13701,MIN(13701,ROW()+設定!$B$26))))*10^(設定!$B$27/20)),1,0))</f>
        <v>0</v>
      </c>
      <c r="G11035" s="33" t="n">
        <f aca="false">$G11034+IF($F11035=1,1,0)</f>
        <v>5</v>
      </c>
      <c r="H11035" s="0" t="str">
        <f aca="false">IF($F11035=1,$G11035,"")</f>
        <v/>
      </c>
    </row>
    <row r="11036" customFormat="false" ht="15" hidden="false" customHeight="false" outlineLevel="0" collapsed="false">
      <c r="A11036" s="30" t="n">
        <v>1724.0625</v>
      </c>
      <c r="B11036" s="31" t="n">
        <v>28.6449</v>
      </c>
      <c r="C11036" s="32" t="n">
        <f aca="false">IF($A11036="","",IF(設定!$B$21="dB",10^($B11036/20),ABS($B11036)))</f>
        <v>27.0548418753653</v>
      </c>
      <c r="D11036" s="32" t="n">
        <f aca="false">IF($A11036="","",$A11036^2)</f>
        <v>2972391.50390625</v>
      </c>
      <c r="E11036" s="32" t="n">
        <f aca="false">IF($A11036="","",IF($C11036&lt;=0,"",1/$C11036^2))</f>
        <v>0.00136618653293569</v>
      </c>
      <c r="F11036" s="33" t="n">
        <f aca="false">IF(OR(ROW()-設定!$B$30&lt;2,ROW()+設定!$B$30&gt;13701,N($A11036)&lt;=0,N(INDEX($A$2:$A$13701,MIN(13700,MAX(1,ROW()-1+設定!$B$30))))&lt;=0,$A11036&lt;設定!$B$28,$A11036&gt;設定!$B$29),0,IF(AND($C11036&gt;=MAX(INDEX($C$1:$C$13701,MAX(1,ROW()-設定!$B$24)):INDEX($C$1:$C$13701,MAX(1,ROW()-1))),$C11036&gt;MAX(INDEX($C$1:$C$13701,MIN(13701,ROW()+1)):INDEX($C$1:$C$13701,MIN(13701,ROW()+設定!$B$24))),$C11036&gt;=設定!$B$32,$C11036&gt;=MAX(MIN(INDEX($C$1:$C$13701,MAX(1,ROW()-設定!$B$26)):INDEX($C$1:$C$13701,MAX(1,ROW()-1))),MIN(INDEX($C$1:$C$13701,MIN(13701,ROW()+1)):INDEX($C$1:$C$13701,MIN(13701,ROW()+設定!$B$26))))*10^(設定!$B$27/20)),1,0))</f>
        <v>0</v>
      </c>
      <c r="G11036" s="33" t="n">
        <f aca="false">$G11035+IF($F11036=1,1,0)</f>
        <v>5</v>
      </c>
      <c r="H11036" s="0" t="str">
        <f aca="false">IF($F11036=1,$G11036,"")</f>
        <v/>
      </c>
    </row>
    <row r="11037" customFormat="false" ht="15" hidden="false" customHeight="false" outlineLevel="0" collapsed="false">
      <c r="A11037" s="30" t="n">
        <v>1724.21875</v>
      </c>
      <c r="B11037" s="31" t="n">
        <v>28.8164</v>
      </c>
      <c r="C11037" s="32" t="n">
        <f aca="false">IF($A11037="","",IF(設定!$B$21="dB",10^($B11037/20),ABS($B11037)))</f>
        <v>27.5943392952013</v>
      </c>
      <c r="D11037" s="32" t="n">
        <f aca="false">IF($A11037="","",$A11037^2)</f>
        <v>2972930.29785156</v>
      </c>
      <c r="E11037" s="32" t="n">
        <f aca="false">IF($A11037="","",IF($C11037&lt;=0,"",1/$C11037^2))</f>
        <v>0.00131328807266067</v>
      </c>
      <c r="F11037" s="33" t="n">
        <f aca="false">IF(OR(ROW()-設定!$B$30&lt;2,ROW()+設定!$B$30&gt;13701,N($A11037)&lt;=0,N(INDEX($A$2:$A$13701,MIN(13700,MAX(1,ROW()-1+設定!$B$30))))&lt;=0,$A11037&lt;設定!$B$28,$A11037&gt;設定!$B$29),0,IF(AND($C11037&gt;=MAX(INDEX($C$1:$C$13701,MAX(1,ROW()-設定!$B$24)):INDEX($C$1:$C$13701,MAX(1,ROW()-1))),$C11037&gt;MAX(INDEX($C$1:$C$13701,MIN(13701,ROW()+1)):INDEX($C$1:$C$13701,MIN(13701,ROW()+設定!$B$24))),$C11037&gt;=設定!$B$32,$C11037&gt;=MAX(MIN(INDEX($C$1:$C$13701,MAX(1,ROW()-設定!$B$26)):INDEX($C$1:$C$13701,MAX(1,ROW()-1))),MIN(INDEX($C$1:$C$13701,MIN(13701,ROW()+1)):INDEX($C$1:$C$13701,MIN(13701,ROW()+設定!$B$26))))*10^(設定!$B$27/20)),1,0))</f>
        <v>0</v>
      </c>
      <c r="G11037" s="33" t="n">
        <f aca="false">$G11036+IF($F11037=1,1,0)</f>
        <v>5</v>
      </c>
      <c r="H11037" s="0" t="str">
        <f aca="false">IF($F11037=1,$G11037,"")</f>
        <v/>
      </c>
    </row>
    <row r="11038" customFormat="false" ht="15" hidden="false" customHeight="false" outlineLevel="0" collapsed="false">
      <c r="A11038" s="30" t="n">
        <v>1724.375</v>
      </c>
      <c r="B11038" s="31" t="n">
        <v>28.8589</v>
      </c>
      <c r="C11038" s="32" t="n">
        <f aca="false">IF($A11038="","",IF(設定!$B$21="dB",10^($B11038/20),ABS($B11038)))</f>
        <v>27.7296890758628</v>
      </c>
      <c r="D11038" s="32" t="n">
        <f aca="false">IF($A11038="","",$A11038^2)</f>
        <v>2973469.140625</v>
      </c>
      <c r="E11038" s="32" t="n">
        <f aca="false">IF($A11038="","",IF($C11038&lt;=0,"",1/$C11038^2))</f>
        <v>0.00130049893236144</v>
      </c>
      <c r="F11038" s="33" t="n">
        <f aca="false">IF(OR(ROW()-設定!$B$30&lt;2,ROW()+設定!$B$30&gt;13701,N($A11038)&lt;=0,N(INDEX($A$2:$A$13701,MIN(13700,MAX(1,ROW()-1+設定!$B$30))))&lt;=0,$A11038&lt;設定!$B$28,$A11038&gt;設定!$B$29),0,IF(AND($C11038&gt;=MAX(INDEX($C$1:$C$13701,MAX(1,ROW()-設定!$B$24)):INDEX($C$1:$C$13701,MAX(1,ROW()-1))),$C11038&gt;MAX(INDEX($C$1:$C$13701,MIN(13701,ROW()+1)):INDEX($C$1:$C$13701,MIN(13701,ROW()+設定!$B$24))),$C11038&gt;=設定!$B$32,$C11038&gt;=MAX(MIN(INDEX($C$1:$C$13701,MAX(1,ROW()-設定!$B$26)):INDEX($C$1:$C$13701,MAX(1,ROW()-1))),MIN(INDEX($C$1:$C$13701,MIN(13701,ROW()+1)):INDEX($C$1:$C$13701,MIN(13701,ROW()+設定!$B$26))))*10^(設定!$B$27/20)),1,0))</f>
        <v>0</v>
      </c>
      <c r="G11038" s="33" t="n">
        <f aca="false">$G11037+IF($F11038=1,1,0)</f>
        <v>5</v>
      </c>
      <c r="H11038" s="0" t="str">
        <f aca="false">IF($F11038=1,$G11038,"")</f>
        <v/>
      </c>
    </row>
    <row r="11039" customFormat="false" ht="15" hidden="false" customHeight="false" outlineLevel="0" collapsed="false">
      <c r="A11039" s="30" t="n">
        <v>1724.53125</v>
      </c>
      <c r="B11039" s="31" t="n">
        <v>28.8986</v>
      </c>
      <c r="C11039" s="32" t="n">
        <f aca="false">IF($A11039="","",IF(設定!$B$21="dB",10^($B11039/20),ABS($B11039)))</f>
        <v>27.8567213514365</v>
      </c>
      <c r="D11039" s="32" t="n">
        <f aca="false">IF($A11039="","",$A11039^2)</f>
        <v>2974008.03222656</v>
      </c>
      <c r="E11039" s="32" t="n">
        <f aca="false">IF($A11039="","",IF($C11039&lt;=0,"",1/$C11039^2))</f>
        <v>0.0012886649012259</v>
      </c>
      <c r="F11039" s="33" t="n">
        <f aca="false">IF(OR(ROW()-設定!$B$30&lt;2,ROW()+設定!$B$30&gt;13701,N($A11039)&lt;=0,N(INDEX($A$2:$A$13701,MIN(13700,MAX(1,ROW()-1+設定!$B$30))))&lt;=0,$A11039&lt;設定!$B$28,$A11039&gt;設定!$B$29),0,IF(AND($C11039&gt;=MAX(INDEX($C$1:$C$13701,MAX(1,ROW()-設定!$B$24)):INDEX($C$1:$C$13701,MAX(1,ROW()-1))),$C11039&gt;MAX(INDEX($C$1:$C$13701,MIN(13701,ROW()+1)):INDEX($C$1:$C$13701,MIN(13701,ROW()+設定!$B$24))),$C11039&gt;=設定!$B$32,$C11039&gt;=MAX(MIN(INDEX($C$1:$C$13701,MAX(1,ROW()-設定!$B$26)):INDEX($C$1:$C$13701,MAX(1,ROW()-1))),MIN(INDEX($C$1:$C$13701,MIN(13701,ROW()+1)):INDEX($C$1:$C$13701,MIN(13701,ROW()+設定!$B$26))))*10^(設定!$B$27/20)),1,0))</f>
        <v>0</v>
      </c>
      <c r="G11039" s="33" t="n">
        <f aca="false">$G11038+IF($F11039=1,1,0)</f>
        <v>5</v>
      </c>
      <c r="H11039" s="0" t="str">
        <f aca="false">IF($F11039=1,$G11039,"")</f>
        <v/>
      </c>
    </row>
    <row r="11040" customFormat="false" ht="15" hidden="false" customHeight="false" outlineLevel="0" collapsed="false">
      <c r="A11040" s="30" t="n">
        <v>1724.6875</v>
      </c>
      <c r="B11040" s="31" t="n">
        <v>29.1545</v>
      </c>
      <c r="C11040" s="32" t="n">
        <f aca="false">IF($A11040="","",IF(設定!$B$21="dB",10^($B11040/20),ABS($B11040)))</f>
        <v>28.6896334787395</v>
      </c>
      <c r="D11040" s="32" t="n">
        <f aca="false">IF($A11040="","",$A11040^2)</f>
        <v>2974546.97265625</v>
      </c>
      <c r="E11040" s="32" t="n">
        <f aca="false">IF($A11040="","",IF($C11040&lt;=0,"",1/$C11040^2))</f>
        <v>0.00121492648600055</v>
      </c>
      <c r="F11040" s="33" t="n">
        <f aca="false">IF(OR(ROW()-設定!$B$30&lt;2,ROW()+設定!$B$30&gt;13701,N($A11040)&lt;=0,N(INDEX($A$2:$A$13701,MIN(13700,MAX(1,ROW()-1+設定!$B$30))))&lt;=0,$A11040&lt;設定!$B$28,$A11040&gt;設定!$B$29),0,IF(AND($C11040&gt;=MAX(INDEX($C$1:$C$13701,MAX(1,ROW()-設定!$B$24)):INDEX($C$1:$C$13701,MAX(1,ROW()-1))),$C11040&gt;MAX(INDEX($C$1:$C$13701,MIN(13701,ROW()+1)):INDEX($C$1:$C$13701,MIN(13701,ROW()+設定!$B$24))),$C11040&gt;=設定!$B$32,$C11040&gt;=MAX(MIN(INDEX($C$1:$C$13701,MAX(1,ROW()-設定!$B$26)):INDEX($C$1:$C$13701,MAX(1,ROW()-1))),MIN(INDEX($C$1:$C$13701,MIN(13701,ROW()+1)):INDEX($C$1:$C$13701,MIN(13701,ROW()+設定!$B$26))))*10^(設定!$B$27/20)),1,0))</f>
        <v>0</v>
      </c>
      <c r="G11040" s="33" t="n">
        <f aca="false">$G11039+IF($F11040=1,1,0)</f>
        <v>5</v>
      </c>
      <c r="H11040" s="0" t="str">
        <f aca="false">IF($F11040=1,$G11040,"")</f>
        <v/>
      </c>
    </row>
    <row r="11041" customFormat="false" ht="15" hidden="false" customHeight="false" outlineLevel="0" collapsed="false">
      <c r="A11041" s="30" t="n">
        <v>1724.84375</v>
      </c>
      <c r="B11041" s="31" t="n">
        <v>29.0255</v>
      </c>
      <c r="C11041" s="32" t="n">
        <f aca="false">IF($A11041="","",IF(設定!$B$21="dB",10^($B11041/20),ABS($B11041)))</f>
        <v>28.2666928615454</v>
      </c>
      <c r="D11041" s="32" t="n">
        <f aca="false">IF($A11041="","",$A11041^2)</f>
        <v>2975085.96191406</v>
      </c>
      <c r="E11041" s="32" t="n">
        <f aca="false">IF($A11041="","",IF($C11041&lt;=0,"",1/$C11041^2))</f>
        <v>0.00125155517412253</v>
      </c>
      <c r="F11041" s="33" t="n">
        <f aca="false">IF(OR(ROW()-設定!$B$30&lt;2,ROW()+設定!$B$30&gt;13701,N($A11041)&lt;=0,N(INDEX($A$2:$A$13701,MIN(13700,MAX(1,ROW()-1+設定!$B$30))))&lt;=0,$A11041&lt;設定!$B$28,$A11041&gt;設定!$B$29),0,IF(AND($C11041&gt;=MAX(INDEX($C$1:$C$13701,MAX(1,ROW()-設定!$B$24)):INDEX($C$1:$C$13701,MAX(1,ROW()-1))),$C11041&gt;MAX(INDEX($C$1:$C$13701,MIN(13701,ROW()+1)):INDEX($C$1:$C$13701,MIN(13701,ROW()+設定!$B$24))),$C11041&gt;=設定!$B$32,$C11041&gt;=MAX(MIN(INDEX($C$1:$C$13701,MAX(1,ROW()-設定!$B$26)):INDEX($C$1:$C$13701,MAX(1,ROW()-1))),MIN(INDEX($C$1:$C$13701,MIN(13701,ROW()+1)):INDEX($C$1:$C$13701,MIN(13701,ROW()+設定!$B$26))))*10^(設定!$B$27/20)),1,0))</f>
        <v>0</v>
      </c>
      <c r="G11041" s="33" t="n">
        <f aca="false">$G11040+IF($F11041=1,1,0)</f>
        <v>5</v>
      </c>
      <c r="H11041" s="0" t="str">
        <f aca="false">IF($F11041=1,$G11041,"")</f>
        <v/>
      </c>
    </row>
    <row r="11042" customFormat="false" ht="15" hidden="false" customHeight="false" outlineLevel="0" collapsed="false">
      <c r="A11042" s="30" t="n">
        <v>1725</v>
      </c>
      <c r="B11042" s="31" t="n">
        <v>29.3078</v>
      </c>
      <c r="C11042" s="32" t="n">
        <f aca="false">IF($A11042="","",IF(設定!$B$21="dB",10^($B11042/20),ABS($B11042)))</f>
        <v>29.2004806402863</v>
      </c>
      <c r="D11042" s="32" t="n">
        <f aca="false">IF($A11042="","",$A11042^2)</f>
        <v>2975625</v>
      </c>
      <c r="E11042" s="32" t="n">
        <f aca="false">IF($A11042="","",IF($C11042&lt;=0,"",1/$C11042^2))</f>
        <v>0.0011727893134796</v>
      </c>
      <c r="F11042" s="33" t="n">
        <f aca="false">IF(OR(ROW()-設定!$B$30&lt;2,ROW()+設定!$B$30&gt;13701,N($A11042)&lt;=0,N(INDEX($A$2:$A$13701,MIN(13700,MAX(1,ROW()-1+設定!$B$30))))&lt;=0,$A11042&lt;設定!$B$28,$A11042&gt;設定!$B$29),0,IF(AND($C11042&gt;=MAX(INDEX($C$1:$C$13701,MAX(1,ROW()-設定!$B$24)):INDEX($C$1:$C$13701,MAX(1,ROW()-1))),$C11042&gt;MAX(INDEX($C$1:$C$13701,MIN(13701,ROW()+1)):INDEX($C$1:$C$13701,MIN(13701,ROW()+設定!$B$24))),$C11042&gt;=設定!$B$32,$C11042&gt;=MAX(MIN(INDEX($C$1:$C$13701,MAX(1,ROW()-設定!$B$26)):INDEX($C$1:$C$13701,MAX(1,ROW()-1))),MIN(INDEX($C$1:$C$13701,MIN(13701,ROW()+1)):INDEX($C$1:$C$13701,MIN(13701,ROW()+設定!$B$26))))*10^(設定!$B$27/20)),1,0))</f>
        <v>0</v>
      </c>
      <c r="G11042" s="33" t="n">
        <f aca="false">$G11041+IF($F11042=1,1,0)</f>
        <v>5</v>
      </c>
      <c r="H11042" s="0" t="str">
        <f aca="false">IF($F11042=1,$G11042,"")</f>
        <v/>
      </c>
    </row>
    <row r="11043" customFormat="false" ht="15" hidden="false" customHeight="false" outlineLevel="0" collapsed="false">
      <c r="A11043" s="30" t="n">
        <v>1725.15625</v>
      </c>
      <c r="B11043" s="31" t="n">
        <v>29.2489</v>
      </c>
      <c r="C11043" s="32" t="n">
        <f aca="false">IF($A11043="","",IF(設定!$B$21="dB",10^($B11043/20),ABS($B11043)))</f>
        <v>29.0031387336227</v>
      </c>
      <c r="D11043" s="32" t="n">
        <f aca="false">IF($A11043="","",$A11043^2)</f>
        <v>2976164.08691406</v>
      </c>
      <c r="E11043" s="32" t="n">
        <f aca="false">IF($A11043="","",IF($C11043&lt;=0,"",1/$C11043^2))</f>
        <v>0.00118880329458952</v>
      </c>
      <c r="F11043" s="33" t="n">
        <f aca="false">IF(OR(ROW()-設定!$B$30&lt;2,ROW()+設定!$B$30&gt;13701,N($A11043)&lt;=0,N(INDEX($A$2:$A$13701,MIN(13700,MAX(1,ROW()-1+設定!$B$30))))&lt;=0,$A11043&lt;設定!$B$28,$A11043&gt;設定!$B$29),0,IF(AND($C11043&gt;=MAX(INDEX($C$1:$C$13701,MAX(1,ROW()-設定!$B$24)):INDEX($C$1:$C$13701,MAX(1,ROW()-1))),$C11043&gt;MAX(INDEX($C$1:$C$13701,MIN(13701,ROW()+1)):INDEX($C$1:$C$13701,MIN(13701,ROW()+設定!$B$24))),$C11043&gt;=設定!$B$32,$C11043&gt;=MAX(MIN(INDEX($C$1:$C$13701,MAX(1,ROW()-設定!$B$26)):INDEX($C$1:$C$13701,MAX(1,ROW()-1))),MIN(INDEX($C$1:$C$13701,MIN(13701,ROW()+1)):INDEX($C$1:$C$13701,MIN(13701,ROW()+設定!$B$26))))*10^(設定!$B$27/20)),1,0))</f>
        <v>0</v>
      </c>
      <c r="G11043" s="33" t="n">
        <f aca="false">$G11042+IF($F11043=1,1,0)</f>
        <v>5</v>
      </c>
      <c r="H11043" s="0" t="str">
        <f aca="false">IF($F11043=1,$G11043,"")</f>
        <v/>
      </c>
    </row>
    <row r="11044" customFormat="false" ht="15" hidden="false" customHeight="false" outlineLevel="0" collapsed="false">
      <c r="A11044" s="30" t="n">
        <v>1725.3125</v>
      </c>
      <c r="B11044" s="31" t="n">
        <v>29.3924</v>
      </c>
      <c r="C11044" s="32" t="n">
        <f aca="false">IF($A11044="","",IF(設定!$B$21="dB",10^($B11044/20),ABS($B11044)))</f>
        <v>29.4862810010991</v>
      </c>
      <c r="D11044" s="32" t="n">
        <f aca="false">IF($A11044="","",$A11044^2)</f>
        <v>2976703.22265625</v>
      </c>
      <c r="E11044" s="32" t="n">
        <f aca="false">IF($A11044="","",IF($C11044&lt;=0,"",1/$C11044^2))</f>
        <v>0.00115016460883621</v>
      </c>
      <c r="F11044" s="33" t="n">
        <f aca="false">IF(OR(ROW()-設定!$B$30&lt;2,ROW()+設定!$B$30&gt;13701,N($A11044)&lt;=0,N(INDEX($A$2:$A$13701,MIN(13700,MAX(1,ROW()-1+設定!$B$30))))&lt;=0,$A11044&lt;設定!$B$28,$A11044&gt;設定!$B$29),0,IF(AND($C11044&gt;=MAX(INDEX($C$1:$C$13701,MAX(1,ROW()-設定!$B$24)):INDEX($C$1:$C$13701,MAX(1,ROW()-1))),$C11044&gt;MAX(INDEX($C$1:$C$13701,MIN(13701,ROW()+1)):INDEX($C$1:$C$13701,MIN(13701,ROW()+設定!$B$24))),$C11044&gt;=設定!$B$32,$C11044&gt;=MAX(MIN(INDEX($C$1:$C$13701,MAX(1,ROW()-設定!$B$26)):INDEX($C$1:$C$13701,MAX(1,ROW()-1))),MIN(INDEX($C$1:$C$13701,MIN(13701,ROW()+1)):INDEX($C$1:$C$13701,MIN(13701,ROW()+設定!$B$26))))*10^(設定!$B$27/20)),1,0))</f>
        <v>0</v>
      </c>
      <c r="G11044" s="33" t="n">
        <f aca="false">$G11043+IF($F11044=1,1,0)</f>
        <v>5</v>
      </c>
      <c r="H11044" s="0" t="str">
        <f aca="false">IF($F11044=1,$G11044,"")</f>
        <v/>
      </c>
    </row>
    <row r="11045" customFormat="false" ht="15" hidden="false" customHeight="false" outlineLevel="0" collapsed="false">
      <c r="A11045" s="30" t="n">
        <v>1725.46875</v>
      </c>
      <c r="B11045" s="31" t="n">
        <v>29.3485</v>
      </c>
      <c r="C11045" s="32" t="n">
        <f aca="false">IF($A11045="","",IF(設定!$B$21="dB",10^($B11045/20),ABS($B11045)))</f>
        <v>29.3376281731667</v>
      </c>
      <c r="D11045" s="32" t="n">
        <f aca="false">IF($A11045="","",$A11045^2)</f>
        <v>2977242.40722656</v>
      </c>
      <c r="E11045" s="32" t="n">
        <f aca="false">IF($A11045="","",IF($C11045&lt;=0,"",1/$C11045^2))</f>
        <v>0.00116184983326417</v>
      </c>
      <c r="F11045" s="33" t="n">
        <f aca="false">IF(OR(ROW()-設定!$B$30&lt;2,ROW()+設定!$B$30&gt;13701,N($A11045)&lt;=0,N(INDEX($A$2:$A$13701,MIN(13700,MAX(1,ROW()-1+設定!$B$30))))&lt;=0,$A11045&lt;設定!$B$28,$A11045&gt;設定!$B$29),0,IF(AND($C11045&gt;=MAX(INDEX($C$1:$C$13701,MAX(1,ROW()-設定!$B$24)):INDEX($C$1:$C$13701,MAX(1,ROW()-1))),$C11045&gt;MAX(INDEX($C$1:$C$13701,MIN(13701,ROW()+1)):INDEX($C$1:$C$13701,MIN(13701,ROW()+設定!$B$24))),$C11045&gt;=設定!$B$32,$C11045&gt;=MAX(MIN(INDEX($C$1:$C$13701,MAX(1,ROW()-設定!$B$26)):INDEX($C$1:$C$13701,MAX(1,ROW()-1))),MIN(INDEX($C$1:$C$13701,MIN(13701,ROW()+1)):INDEX($C$1:$C$13701,MIN(13701,ROW()+設定!$B$26))))*10^(設定!$B$27/20)),1,0))</f>
        <v>0</v>
      </c>
      <c r="G11045" s="33" t="n">
        <f aca="false">$G11044+IF($F11045=1,1,0)</f>
        <v>5</v>
      </c>
      <c r="H11045" s="0" t="str">
        <f aca="false">IF($F11045=1,$G11045,"")</f>
        <v/>
      </c>
    </row>
    <row r="11046" customFormat="false" ht="15" hidden="false" customHeight="false" outlineLevel="0" collapsed="false">
      <c r="A11046" s="30" t="n">
        <v>1725.625</v>
      </c>
      <c r="B11046" s="31" t="n">
        <v>29.5475</v>
      </c>
      <c r="C11046" s="32" t="n">
        <f aca="false">IF($A11046="","",IF(設定!$B$21="dB",10^($B11046/20),ABS($B11046)))</f>
        <v>30.0175332245683</v>
      </c>
      <c r="D11046" s="32" t="n">
        <f aca="false">IF($A11046="","",$A11046^2)</f>
        <v>2977781.640625</v>
      </c>
      <c r="E11046" s="32" t="n">
        <f aca="false">IF($A11046="","",IF($C11046&lt;=0,"",1/$C11046^2))</f>
        <v>0.00110981349141933</v>
      </c>
      <c r="F11046" s="33" t="n">
        <f aca="false">IF(OR(ROW()-設定!$B$30&lt;2,ROW()+設定!$B$30&gt;13701,N($A11046)&lt;=0,N(INDEX($A$2:$A$13701,MIN(13700,MAX(1,ROW()-1+設定!$B$30))))&lt;=0,$A11046&lt;設定!$B$28,$A11046&gt;設定!$B$29),0,IF(AND($C11046&gt;=MAX(INDEX($C$1:$C$13701,MAX(1,ROW()-設定!$B$24)):INDEX($C$1:$C$13701,MAX(1,ROW()-1))),$C11046&gt;MAX(INDEX($C$1:$C$13701,MIN(13701,ROW()+1)):INDEX($C$1:$C$13701,MIN(13701,ROW()+設定!$B$24))),$C11046&gt;=設定!$B$32,$C11046&gt;=MAX(MIN(INDEX($C$1:$C$13701,MAX(1,ROW()-設定!$B$26)):INDEX($C$1:$C$13701,MAX(1,ROW()-1))),MIN(INDEX($C$1:$C$13701,MIN(13701,ROW()+1)):INDEX($C$1:$C$13701,MIN(13701,ROW()+設定!$B$26))))*10^(設定!$B$27/20)),1,0))</f>
        <v>0</v>
      </c>
      <c r="G11046" s="33" t="n">
        <f aca="false">$G11045+IF($F11046=1,1,0)</f>
        <v>5</v>
      </c>
      <c r="H11046" s="0" t="str">
        <f aca="false">IF($F11046=1,$G11046,"")</f>
        <v/>
      </c>
    </row>
    <row r="11047" customFormat="false" ht="15" hidden="false" customHeight="false" outlineLevel="0" collapsed="false">
      <c r="A11047" s="30" t="n">
        <v>1725.78125</v>
      </c>
      <c r="B11047" s="31" t="n">
        <v>29.5522</v>
      </c>
      <c r="C11047" s="32" t="n">
        <f aca="false">IF($A11047="","",IF(設定!$B$21="dB",10^($B11047/20),ABS($B11047)))</f>
        <v>30.0337803321526</v>
      </c>
      <c r="D11047" s="32" t="n">
        <f aca="false">IF($A11047="","",$A11047^2)</f>
        <v>2978320.92285156</v>
      </c>
      <c r="E11047" s="32" t="n">
        <f aca="false">IF($A11047="","",IF($C11047&lt;=0,"",1/$C11047^2))</f>
        <v>0.00110861308428515</v>
      </c>
      <c r="F11047" s="33" t="n">
        <f aca="false">IF(OR(ROW()-設定!$B$30&lt;2,ROW()+設定!$B$30&gt;13701,N($A11047)&lt;=0,N(INDEX($A$2:$A$13701,MIN(13700,MAX(1,ROW()-1+設定!$B$30))))&lt;=0,$A11047&lt;設定!$B$28,$A11047&gt;設定!$B$29),0,IF(AND($C11047&gt;=MAX(INDEX($C$1:$C$13701,MAX(1,ROW()-設定!$B$24)):INDEX($C$1:$C$13701,MAX(1,ROW()-1))),$C11047&gt;MAX(INDEX($C$1:$C$13701,MIN(13701,ROW()+1)):INDEX($C$1:$C$13701,MIN(13701,ROW()+設定!$B$24))),$C11047&gt;=設定!$B$32,$C11047&gt;=MAX(MIN(INDEX($C$1:$C$13701,MAX(1,ROW()-設定!$B$26)):INDEX($C$1:$C$13701,MAX(1,ROW()-1))),MIN(INDEX($C$1:$C$13701,MIN(13701,ROW()+1)):INDEX($C$1:$C$13701,MIN(13701,ROW()+設定!$B$26))))*10^(設定!$B$27/20)),1,0))</f>
        <v>0</v>
      </c>
      <c r="G11047" s="33" t="n">
        <f aca="false">$G11046+IF($F11047=1,1,0)</f>
        <v>5</v>
      </c>
      <c r="H11047" s="0" t="str">
        <f aca="false">IF($F11047=1,$G11047,"")</f>
        <v/>
      </c>
    </row>
    <row r="11048" customFormat="false" ht="15" hidden="false" customHeight="false" outlineLevel="0" collapsed="false">
      <c r="A11048" s="30" t="n">
        <v>1725.9375</v>
      </c>
      <c r="B11048" s="31" t="n">
        <v>29.5372</v>
      </c>
      <c r="C11048" s="32" t="n">
        <f aca="false">IF($A11048="","",IF(設定!$B$21="dB",10^($B11048/20),ABS($B11048)))</f>
        <v>29.9819585903612</v>
      </c>
      <c r="D11048" s="32" t="n">
        <f aca="false">IF($A11048="","",$A11048^2)</f>
        <v>2978860.25390625</v>
      </c>
      <c r="E11048" s="32" t="n">
        <f aca="false">IF($A11048="","",IF($C11048&lt;=0,"",1/$C11048^2))</f>
        <v>0.0011124487183201</v>
      </c>
      <c r="F11048" s="33" t="n">
        <f aca="false">IF(OR(ROW()-設定!$B$30&lt;2,ROW()+設定!$B$30&gt;13701,N($A11048)&lt;=0,N(INDEX($A$2:$A$13701,MIN(13700,MAX(1,ROW()-1+設定!$B$30))))&lt;=0,$A11048&lt;設定!$B$28,$A11048&gt;設定!$B$29),0,IF(AND($C11048&gt;=MAX(INDEX($C$1:$C$13701,MAX(1,ROW()-設定!$B$24)):INDEX($C$1:$C$13701,MAX(1,ROW()-1))),$C11048&gt;MAX(INDEX($C$1:$C$13701,MIN(13701,ROW()+1)):INDEX($C$1:$C$13701,MIN(13701,ROW()+設定!$B$24))),$C11048&gt;=設定!$B$32,$C11048&gt;=MAX(MIN(INDEX($C$1:$C$13701,MAX(1,ROW()-設定!$B$26)):INDEX($C$1:$C$13701,MAX(1,ROW()-1))),MIN(INDEX($C$1:$C$13701,MIN(13701,ROW()+1)):INDEX($C$1:$C$13701,MIN(13701,ROW()+設定!$B$26))))*10^(設定!$B$27/20)),1,0))</f>
        <v>0</v>
      </c>
      <c r="G11048" s="33" t="n">
        <f aca="false">$G11047+IF($F11048=1,1,0)</f>
        <v>5</v>
      </c>
      <c r="H11048" s="0" t="str">
        <f aca="false">IF($F11048=1,$G11048,"")</f>
        <v/>
      </c>
    </row>
    <row r="11049" customFormat="false" ht="15" hidden="false" customHeight="false" outlineLevel="0" collapsed="false">
      <c r="A11049" s="30" t="n">
        <v>1726.09375</v>
      </c>
      <c r="B11049" s="31" t="n">
        <v>29.8025</v>
      </c>
      <c r="C11049" s="32" t="n">
        <f aca="false">IF($A11049="","",IF(設定!$B$21="dB",10^($B11049/20),ABS($B11049)))</f>
        <v>30.9118501905372</v>
      </c>
      <c r="D11049" s="32" t="n">
        <f aca="false">IF($A11049="","",$A11049^2)</f>
        <v>2979399.63378906</v>
      </c>
      <c r="E11049" s="32" t="n">
        <f aca="false">IF($A11049="","",IF($C11049&lt;=0,"",1/$C11049^2))</f>
        <v>0.00104652594586409</v>
      </c>
      <c r="F11049" s="33" t="n">
        <f aca="false">IF(OR(ROW()-設定!$B$30&lt;2,ROW()+設定!$B$30&gt;13701,N($A11049)&lt;=0,N(INDEX($A$2:$A$13701,MIN(13700,MAX(1,ROW()-1+設定!$B$30))))&lt;=0,$A11049&lt;設定!$B$28,$A11049&gt;設定!$B$29),0,IF(AND($C11049&gt;=MAX(INDEX($C$1:$C$13701,MAX(1,ROW()-設定!$B$24)):INDEX($C$1:$C$13701,MAX(1,ROW()-1))),$C11049&gt;MAX(INDEX($C$1:$C$13701,MIN(13701,ROW()+1)):INDEX($C$1:$C$13701,MIN(13701,ROW()+設定!$B$24))),$C11049&gt;=設定!$B$32,$C11049&gt;=MAX(MIN(INDEX($C$1:$C$13701,MAX(1,ROW()-設定!$B$26)):INDEX($C$1:$C$13701,MAX(1,ROW()-1))),MIN(INDEX($C$1:$C$13701,MIN(13701,ROW()+1)):INDEX($C$1:$C$13701,MIN(13701,ROW()+設定!$B$26))))*10^(設定!$B$27/20)),1,0))</f>
        <v>0</v>
      </c>
      <c r="G11049" s="33" t="n">
        <f aca="false">$G11048+IF($F11049=1,1,0)</f>
        <v>5</v>
      </c>
      <c r="H11049" s="0" t="str">
        <f aca="false">IF($F11049=1,$G11049,"")</f>
        <v/>
      </c>
    </row>
    <row r="11050" customFormat="false" ht="15" hidden="false" customHeight="false" outlineLevel="0" collapsed="false">
      <c r="A11050" s="30" t="n">
        <v>1726.25</v>
      </c>
      <c r="B11050" s="31" t="n">
        <v>29.886</v>
      </c>
      <c r="C11050" s="32" t="n">
        <f aca="false">IF($A11050="","",IF(設定!$B$21="dB",10^($B11050/20),ABS($B11050)))</f>
        <v>31.2104478098578</v>
      </c>
      <c r="D11050" s="32" t="n">
        <f aca="false">IF($A11050="","",$A11050^2)</f>
        <v>2979939.0625</v>
      </c>
      <c r="E11050" s="32" t="n">
        <f aca="false">IF($A11050="","",IF($C11050&lt;=0,"",1/$C11050^2))</f>
        <v>0.00102659702175155</v>
      </c>
      <c r="F11050" s="33" t="n">
        <f aca="false">IF(OR(ROW()-設定!$B$30&lt;2,ROW()+設定!$B$30&gt;13701,N($A11050)&lt;=0,N(INDEX($A$2:$A$13701,MIN(13700,MAX(1,ROW()-1+設定!$B$30))))&lt;=0,$A11050&lt;設定!$B$28,$A11050&gt;設定!$B$29),0,IF(AND($C11050&gt;=MAX(INDEX($C$1:$C$13701,MAX(1,ROW()-設定!$B$24)):INDEX($C$1:$C$13701,MAX(1,ROW()-1))),$C11050&gt;MAX(INDEX($C$1:$C$13701,MIN(13701,ROW()+1)):INDEX($C$1:$C$13701,MIN(13701,ROW()+設定!$B$24))),$C11050&gt;=設定!$B$32,$C11050&gt;=MAX(MIN(INDEX($C$1:$C$13701,MAX(1,ROW()-設定!$B$26)):INDEX($C$1:$C$13701,MAX(1,ROW()-1))),MIN(INDEX($C$1:$C$13701,MIN(13701,ROW()+1)):INDEX($C$1:$C$13701,MIN(13701,ROW()+設定!$B$26))))*10^(設定!$B$27/20)),1,0))</f>
        <v>0</v>
      </c>
      <c r="G11050" s="33" t="n">
        <f aca="false">$G11049+IF($F11050=1,1,0)</f>
        <v>5</v>
      </c>
      <c r="H11050" s="0" t="str">
        <f aca="false">IF($F11050=1,$G11050,"")</f>
        <v/>
      </c>
    </row>
    <row r="11051" customFormat="false" ht="15" hidden="false" customHeight="false" outlineLevel="0" collapsed="false">
      <c r="A11051" s="30" t="n">
        <v>1726.40625</v>
      </c>
      <c r="B11051" s="31" t="n">
        <v>30.0636</v>
      </c>
      <c r="C11051" s="32" t="n">
        <f aca="false">IF($A11051="","",IF(設定!$B$21="dB",10^($B11051/20),ABS($B11051)))</f>
        <v>31.8551753469143</v>
      </c>
      <c r="D11051" s="32" t="n">
        <f aca="false">IF($A11051="","",$A11051^2)</f>
        <v>2980478.54003906</v>
      </c>
      <c r="E11051" s="32" t="n">
        <f aca="false">IF($A11051="","",IF($C11051&lt;=0,"",1/$C11051^2))</f>
        <v>0.000985462267107929</v>
      </c>
      <c r="F11051" s="33" t="n">
        <f aca="false">IF(OR(ROW()-設定!$B$30&lt;2,ROW()+設定!$B$30&gt;13701,N($A11051)&lt;=0,N(INDEX($A$2:$A$13701,MIN(13700,MAX(1,ROW()-1+設定!$B$30))))&lt;=0,$A11051&lt;設定!$B$28,$A11051&gt;設定!$B$29),0,IF(AND($C11051&gt;=MAX(INDEX($C$1:$C$13701,MAX(1,ROW()-設定!$B$24)):INDEX($C$1:$C$13701,MAX(1,ROW()-1))),$C11051&gt;MAX(INDEX($C$1:$C$13701,MIN(13701,ROW()+1)):INDEX($C$1:$C$13701,MIN(13701,ROW()+設定!$B$24))),$C11051&gt;=設定!$B$32,$C11051&gt;=MAX(MIN(INDEX($C$1:$C$13701,MAX(1,ROW()-設定!$B$26)):INDEX($C$1:$C$13701,MAX(1,ROW()-1))),MIN(INDEX($C$1:$C$13701,MIN(13701,ROW()+1)):INDEX($C$1:$C$13701,MIN(13701,ROW()+設定!$B$26))))*10^(設定!$B$27/20)),1,0))</f>
        <v>0</v>
      </c>
      <c r="G11051" s="33" t="n">
        <f aca="false">$G11050+IF($F11051=1,1,0)</f>
        <v>5</v>
      </c>
      <c r="H11051" s="0" t="str">
        <f aca="false">IF($F11051=1,$G11051,"")</f>
        <v/>
      </c>
    </row>
    <row r="11052" customFormat="false" ht="15" hidden="false" customHeight="false" outlineLevel="0" collapsed="false">
      <c r="A11052" s="30" t="n">
        <v>1726.5625</v>
      </c>
      <c r="B11052" s="31" t="n">
        <v>30.0964</v>
      </c>
      <c r="C11052" s="32" t="n">
        <f aca="false">IF($A11052="","",IF(設定!$B$21="dB",10^($B11052/20),ABS($B11052)))</f>
        <v>31.9756955333409</v>
      </c>
      <c r="D11052" s="32" t="n">
        <f aca="false">IF($A11052="","",$A11052^2)</f>
        <v>2981018.06640625</v>
      </c>
      <c r="E11052" s="32" t="n">
        <f aca="false">IF($A11052="","",IF($C11052&lt;=0,"",1/$C11052^2))</f>
        <v>0.000978047618659773</v>
      </c>
      <c r="F11052" s="33" t="n">
        <f aca="false">IF(OR(ROW()-設定!$B$30&lt;2,ROW()+設定!$B$30&gt;13701,N($A11052)&lt;=0,N(INDEX($A$2:$A$13701,MIN(13700,MAX(1,ROW()-1+設定!$B$30))))&lt;=0,$A11052&lt;設定!$B$28,$A11052&gt;設定!$B$29),0,IF(AND($C11052&gt;=MAX(INDEX($C$1:$C$13701,MAX(1,ROW()-設定!$B$24)):INDEX($C$1:$C$13701,MAX(1,ROW()-1))),$C11052&gt;MAX(INDEX($C$1:$C$13701,MIN(13701,ROW()+1)):INDEX($C$1:$C$13701,MIN(13701,ROW()+設定!$B$24))),$C11052&gt;=設定!$B$32,$C11052&gt;=MAX(MIN(INDEX($C$1:$C$13701,MAX(1,ROW()-設定!$B$26)):INDEX($C$1:$C$13701,MAX(1,ROW()-1))),MIN(INDEX($C$1:$C$13701,MIN(13701,ROW()+1)):INDEX($C$1:$C$13701,MIN(13701,ROW()+設定!$B$26))))*10^(設定!$B$27/20)),1,0))</f>
        <v>0</v>
      </c>
      <c r="G11052" s="33" t="n">
        <f aca="false">$G11051+IF($F11052=1,1,0)</f>
        <v>5</v>
      </c>
      <c r="H11052" s="0" t="str">
        <f aca="false">IF($F11052=1,$G11052,"")</f>
        <v/>
      </c>
    </row>
    <row r="11053" customFormat="false" ht="15" hidden="false" customHeight="false" outlineLevel="0" collapsed="false">
      <c r="A11053" s="30" t="n">
        <v>1726.71875</v>
      </c>
      <c r="B11053" s="31" t="n">
        <v>30.0516</v>
      </c>
      <c r="C11053" s="32" t="n">
        <f aca="false">IF($A11053="","",IF(設定!$B$21="dB",10^($B11053/20),ABS($B11053)))</f>
        <v>31.8111961825069</v>
      </c>
      <c r="D11053" s="32" t="n">
        <f aca="false">IF($A11053="","",$A11053^2)</f>
        <v>2981557.64160156</v>
      </c>
      <c r="E11053" s="32" t="n">
        <f aca="false">IF($A11053="","",IF($C11053&lt;=0,"",1/$C11053^2))</f>
        <v>0.000988188965317058</v>
      </c>
      <c r="F11053" s="33" t="n">
        <f aca="false">IF(OR(ROW()-設定!$B$30&lt;2,ROW()+設定!$B$30&gt;13701,N($A11053)&lt;=0,N(INDEX($A$2:$A$13701,MIN(13700,MAX(1,ROW()-1+設定!$B$30))))&lt;=0,$A11053&lt;設定!$B$28,$A11053&gt;設定!$B$29),0,IF(AND($C11053&gt;=MAX(INDEX($C$1:$C$13701,MAX(1,ROW()-設定!$B$24)):INDEX($C$1:$C$13701,MAX(1,ROW()-1))),$C11053&gt;MAX(INDEX($C$1:$C$13701,MIN(13701,ROW()+1)):INDEX($C$1:$C$13701,MIN(13701,ROW()+設定!$B$24))),$C11053&gt;=設定!$B$32,$C11053&gt;=MAX(MIN(INDEX($C$1:$C$13701,MAX(1,ROW()-設定!$B$26)):INDEX($C$1:$C$13701,MAX(1,ROW()-1))),MIN(INDEX($C$1:$C$13701,MIN(13701,ROW()+1)):INDEX($C$1:$C$13701,MIN(13701,ROW()+設定!$B$26))))*10^(設定!$B$27/20)),1,0))</f>
        <v>0</v>
      </c>
      <c r="G11053" s="33" t="n">
        <f aca="false">$G11052+IF($F11053=1,1,0)</f>
        <v>5</v>
      </c>
      <c r="H11053" s="0" t="str">
        <f aca="false">IF($F11053=1,$G11053,"")</f>
        <v/>
      </c>
    </row>
    <row r="11054" customFormat="false" ht="15" hidden="false" customHeight="false" outlineLevel="0" collapsed="false">
      <c r="A11054" s="30" t="n">
        <v>1726.875</v>
      </c>
      <c r="B11054" s="31" t="n">
        <v>30.1832</v>
      </c>
      <c r="C11054" s="32" t="n">
        <f aca="false">IF($A11054="","",IF(設定!$B$21="dB",10^($B11054/20),ABS($B11054)))</f>
        <v>32.2968376202902</v>
      </c>
      <c r="D11054" s="32" t="n">
        <f aca="false">IF($A11054="","",$A11054^2)</f>
        <v>2982097.265625</v>
      </c>
      <c r="E11054" s="32" t="n">
        <f aca="false">IF($A11054="","",IF($C11054&lt;=0,"",1/$C11054^2))</f>
        <v>0.000958693979378624</v>
      </c>
      <c r="F11054" s="33" t="n">
        <f aca="false">IF(OR(ROW()-設定!$B$30&lt;2,ROW()+設定!$B$30&gt;13701,N($A11054)&lt;=0,N(INDEX($A$2:$A$13701,MIN(13700,MAX(1,ROW()-1+設定!$B$30))))&lt;=0,$A11054&lt;設定!$B$28,$A11054&gt;設定!$B$29),0,IF(AND($C11054&gt;=MAX(INDEX($C$1:$C$13701,MAX(1,ROW()-設定!$B$24)):INDEX($C$1:$C$13701,MAX(1,ROW()-1))),$C11054&gt;MAX(INDEX($C$1:$C$13701,MIN(13701,ROW()+1)):INDEX($C$1:$C$13701,MIN(13701,ROW()+設定!$B$24))),$C11054&gt;=設定!$B$32,$C11054&gt;=MAX(MIN(INDEX($C$1:$C$13701,MAX(1,ROW()-設定!$B$26)):INDEX($C$1:$C$13701,MAX(1,ROW()-1))),MIN(INDEX($C$1:$C$13701,MIN(13701,ROW()+1)):INDEX($C$1:$C$13701,MIN(13701,ROW()+設定!$B$26))))*10^(設定!$B$27/20)),1,0))</f>
        <v>0</v>
      </c>
      <c r="G11054" s="33" t="n">
        <f aca="false">$G11053+IF($F11054=1,1,0)</f>
        <v>5</v>
      </c>
      <c r="H11054" s="0" t="str">
        <f aca="false">IF($F11054=1,$G11054,"")</f>
        <v/>
      </c>
    </row>
    <row r="11055" customFormat="false" ht="15" hidden="false" customHeight="false" outlineLevel="0" collapsed="false">
      <c r="A11055" s="30" t="n">
        <v>1727.03125</v>
      </c>
      <c r="B11055" s="31" t="n">
        <v>30.0782</v>
      </c>
      <c r="C11055" s="32" t="n">
        <f aca="false">IF($A11055="","",IF(設定!$B$21="dB",10^($B11055/20),ABS($B11055)))</f>
        <v>31.9087653275292</v>
      </c>
      <c r="D11055" s="32" t="n">
        <f aca="false">IF($A11055="","",$A11055^2)</f>
        <v>2982636.93847656</v>
      </c>
      <c r="E11055" s="32" t="n">
        <f aca="false">IF($A11055="","",IF($C11055&lt;=0,"",1/$C11055^2))</f>
        <v>0.000982154927826864</v>
      </c>
      <c r="F11055" s="33" t="n">
        <f aca="false">IF(OR(ROW()-設定!$B$30&lt;2,ROW()+設定!$B$30&gt;13701,N($A11055)&lt;=0,N(INDEX($A$2:$A$13701,MIN(13700,MAX(1,ROW()-1+設定!$B$30))))&lt;=0,$A11055&lt;設定!$B$28,$A11055&gt;設定!$B$29),0,IF(AND($C11055&gt;=MAX(INDEX($C$1:$C$13701,MAX(1,ROW()-設定!$B$24)):INDEX($C$1:$C$13701,MAX(1,ROW()-1))),$C11055&gt;MAX(INDEX($C$1:$C$13701,MIN(13701,ROW()+1)):INDEX($C$1:$C$13701,MIN(13701,ROW()+設定!$B$24))),$C11055&gt;=設定!$B$32,$C11055&gt;=MAX(MIN(INDEX($C$1:$C$13701,MAX(1,ROW()-設定!$B$26)):INDEX($C$1:$C$13701,MAX(1,ROW()-1))),MIN(INDEX($C$1:$C$13701,MIN(13701,ROW()+1)):INDEX($C$1:$C$13701,MIN(13701,ROW()+設定!$B$26))))*10^(設定!$B$27/20)),1,0))</f>
        <v>0</v>
      </c>
      <c r="G11055" s="33" t="n">
        <f aca="false">$G11054+IF($F11055=1,1,0)</f>
        <v>5</v>
      </c>
      <c r="H11055" s="0" t="str">
        <f aca="false">IF($F11055=1,$G11055,"")</f>
        <v/>
      </c>
    </row>
    <row r="11056" customFormat="false" ht="15" hidden="false" customHeight="false" outlineLevel="0" collapsed="false">
      <c r="A11056" s="30" t="n">
        <v>1727.1875</v>
      </c>
      <c r="B11056" s="31" t="n">
        <v>30.313</v>
      </c>
      <c r="C11056" s="32" t="n">
        <f aca="false">IF($A11056="","",IF(設定!$B$21="dB",10^($B11056/20),ABS($B11056)))</f>
        <v>32.783098606473</v>
      </c>
      <c r="D11056" s="32" t="n">
        <f aca="false">IF($A11056="","",$A11056^2)</f>
        <v>2983176.66015625</v>
      </c>
      <c r="E11056" s="32" t="n">
        <f aca="false">IF($A11056="","",IF($C11056&lt;=0,"",1/$C11056^2))</f>
        <v>0.00093046491103124</v>
      </c>
      <c r="F11056" s="33" t="n">
        <f aca="false">IF(OR(ROW()-設定!$B$30&lt;2,ROW()+設定!$B$30&gt;13701,N($A11056)&lt;=0,N(INDEX($A$2:$A$13701,MIN(13700,MAX(1,ROW()-1+設定!$B$30))))&lt;=0,$A11056&lt;設定!$B$28,$A11056&gt;設定!$B$29),0,IF(AND($C11056&gt;=MAX(INDEX($C$1:$C$13701,MAX(1,ROW()-設定!$B$24)):INDEX($C$1:$C$13701,MAX(1,ROW()-1))),$C11056&gt;MAX(INDEX($C$1:$C$13701,MIN(13701,ROW()+1)):INDEX($C$1:$C$13701,MIN(13701,ROW()+設定!$B$24))),$C11056&gt;=設定!$B$32,$C11056&gt;=MAX(MIN(INDEX($C$1:$C$13701,MAX(1,ROW()-設定!$B$26)):INDEX($C$1:$C$13701,MAX(1,ROW()-1))),MIN(INDEX($C$1:$C$13701,MIN(13701,ROW()+1)):INDEX($C$1:$C$13701,MIN(13701,ROW()+設定!$B$26))))*10^(設定!$B$27/20)),1,0))</f>
        <v>0</v>
      </c>
      <c r="G11056" s="33" t="n">
        <f aca="false">$G11055+IF($F11056=1,1,0)</f>
        <v>5</v>
      </c>
      <c r="H11056" s="0" t="str">
        <f aca="false">IF($F11056=1,$G11056,"")</f>
        <v/>
      </c>
    </row>
    <row r="11057" customFormat="false" ht="15" hidden="false" customHeight="false" outlineLevel="0" collapsed="false">
      <c r="A11057" s="30" t="n">
        <v>1727.34375</v>
      </c>
      <c r="B11057" s="31" t="n">
        <v>30.6537</v>
      </c>
      <c r="C11057" s="32" t="n">
        <f aca="false">IF($A11057="","",IF(設定!$B$21="dB",10^($B11057/20),ABS($B11057)))</f>
        <v>34.0945529248438</v>
      </c>
      <c r="D11057" s="32" t="n">
        <f aca="false">IF($A11057="","",$A11057^2)</f>
        <v>2983716.43066406</v>
      </c>
      <c r="E11057" s="32" t="n">
        <f aca="false">IF($A11057="","",IF($C11057&lt;=0,"",1/$C11057^2))</f>
        <v>0.000860260535353158</v>
      </c>
      <c r="F11057" s="33" t="n">
        <f aca="false">IF(OR(ROW()-設定!$B$30&lt;2,ROW()+設定!$B$30&gt;13701,N($A11057)&lt;=0,N(INDEX($A$2:$A$13701,MIN(13700,MAX(1,ROW()-1+設定!$B$30))))&lt;=0,$A11057&lt;設定!$B$28,$A11057&gt;設定!$B$29),0,IF(AND($C11057&gt;=MAX(INDEX($C$1:$C$13701,MAX(1,ROW()-設定!$B$24)):INDEX($C$1:$C$13701,MAX(1,ROW()-1))),$C11057&gt;MAX(INDEX($C$1:$C$13701,MIN(13701,ROW()+1)):INDEX($C$1:$C$13701,MIN(13701,ROW()+設定!$B$24))),$C11057&gt;=設定!$B$32,$C11057&gt;=MAX(MIN(INDEX($C$1:$C$13701,MAX(1,ROW()-設定!$B$26)):INDEX($C$1:$C$13701,MAX(1,ROW()-1))),MIN(INDEX($C$1:$C$13701,MIN(13701,ROW()+1)):INDEX($C$1:$C$13701,MIN(13701,ROW()+設定!$B$26))))*10^(設定!$B$27/20)),1,0))</f>
        <v>0</v>
      </c>
      <c r="G11057" s="33" t="n">
        <f aca="false">$G11056+IF($F11057=1,1,0)</f>
        <v>5</v>
      </c>
      <c r="H11057" s="0" t="str">
        <f aca="false">IF($F11057=1,$G11057,"")</f>
        <v/>
      </c>
    </row>
    <row r="11058" customFormat="false" ht="15" hidden="false" customHeight="false" outlineLevel="0" collapsed="false">
      <c r="A11058" s="30" t="n">
        <v>1727.5</v>
      </c>
      <c r="B11058" s="31" t="n">
        <v>30.769</v>
      </c>
      <c r="C11058" s="32" t="n">
        <f aca="false">IF($A11058="","",IF(設定!$B$21="dB",10^($B11058/20),ABS($B11058)))</f>
        <v>34.5501549952067</v>
      </c>
      <c r="D11058" s="32" t="n">
        <f aca="false">IF($A11058="","",$A11058^2)</f>
        <v>2984256.25</v>
      </c>
      <c r="E11058" s="32" t="n">
        <f aca="false">IF($A11058="","",IF($C11058&lt;=0,"",1/$C11058^2))</f>
        <v>0.000837722152575059</v>
      </c>
      <c r="F11058" s="33" t="n">
        <f aca="false">IF(OR(ROW()-設定!$B$30&lt;2,ROW()+設定!$B$30&gt;13701,N($A11058)&lt;=0,N(INDEX($A$2:$A$13701,MIN(13700,MAX(1,ROW()-1+設定!$B$30))))&lt;=0,$A11058&lt;設定!$B$28,$A11058&gt;設定!$B$29),0,IF(AND($C11058&gt;=MAX(INDEX($C$1:$C$13701,MAX(1,ROW()-設定!$B$24)):INDEX($C$1:$C$13701,MAX(1,ROW()-1))),$C11058&gt;MAX(INDEX($C$1:$C$13701,MIN(13701,ROW()+1)):INDEX($C$1:$C$13701,MIN(13701,ROW()+設定!$B$24))),$C11058&gt;=設定!$B$32,$C11058&gt;=MAX(MIN(INDEX($C$1:$C$13701,MAX(1,ROW()-設定!$B$26)):INDEX($C$1:$C$13701,MAX(1,ROW()-1))),MIN(INDEX($C$1:$C$13701,MIN(13701,ROW()+1)):INDEX($C$1:$C$13701,MIN(13701,ROW()+設定!$B$26))))*10^(設定!$B$27/20)),1,0))</f>
        <v>0</v>
      </c>
      <c r="G11058" s="33" t="n">
        <f aca="false">$G11057+IF($F11058=1,1,0)</f>
        <v>5</v>
      </c>
      <c r="H11058" s="0" t="str">
        <f aca="false">IF($F11058=1,$G11058,"")</f>
        <v/>
      </c>
    </row>
    <row r="11059" customFormat="false" ht="15" hidden="false" customHeight="false" outlineLevel="0" collapsed="false">
      <c r="A11059" s="30" t="n">
        <v>1727.65625</v>
      </c>
      <c r="B11059" s="31" t="n">
        <v>30.7869</v>
      </c>
      <c r="C11059" s="32" t="n">
        <f aca="false">IF($A11059="","",IF(設定!$B$21="dB",10^($B11059/20),ABS($B11059)))</f>
        <v>34.62142984338</v>
      </c>
      <c r="D11059" s="32" t="n">
        <f aca="false">IF($A11059="","",$A11059^2)</f>
        <v>2984796.11816406</v>
      </c>
      <c r="E11059" s="32" t="n">
        <f aca="false">IF($A11059="","",IF($C11059&lt;=0,"",1/$C11059^2))</f>
        <v>0.000834276479834716</v>
      </c>
      <c r="F11059" s="33" t="n">
        <f aca="false">IF(OR(ROW()-設定!$B$30&lt;2,ROW()+設定!$B$30&gt;13701,N($A11059)&lt;=0,N(INDEX($A$2:$A$13701,MIN(13700,MAX(1,ROW()-1+設定!$B$30))))&lt;=0,$A11059&lt;設定!$B$28,$A11059&gt;設定!$B$29),0,IF(AND($C11059&gt;=MAX(INDEX($C$1:$C$13701,MAX(1,ROW()-設定!$B$24)):INDEX($C$1:$C$13701,MAX(1,ROW()-1))),$C11059&gt;MAX(INDEX($C$1:$C$13701,MIN(13701,ROW()+1)):INDEX($C$1:$C$13701,MIN(13701,ROW()+設定!$B$24))),$C11059&gt;=設定!$B$32,$C11059&gt;=MAX(MIN(INDEX($C$1:$C$13701,MAX(1,ROW()-設定!$B$26)):INDEX($C$1:$C$13701,MAX(1,ROW()-1))),MIN(INDEX($C$1:$C$13701,MIN(13701,ROW()+1)):INDEX($C$1:$C$13701,MIN(13701,ROW()+設定!$B$26))))*10^(設定!$B$27/20)),1,0))</f>
        <v>0</v>
      </c>
      <c r="G11059" s="33" t="n">
        <f aca="false">$G11058+IF($F11059=1,1,0)</f>
        <v>5</v>
      </c>
      <c r="H11059" s="0" t="str">
        <f aca="false">IF($F11059=1,$G11059,"")</f>
        <v/>
      </c>
    </row>
    <row r="11060" customFormat="false" ht="15" hidden="false" customHeight="false" outlineLevel="0" collapsed="false">
      <c r="A11060" s="30" t="n">
        <v>1727.8125</v>
      </c>
      <c r="B11060" s="31" t="n">
        <v>30.8351</v>
      </c>
      <c r="C11060" s="32" t="n">
        <f aca="false">IF($A11060="","",IF(設定!$B$21="dB",10^($B11060/20),ABS($B11060)))</f>
        <v>34.8140861758455</v>
      </c>
      <c r="D11060" s="32" t="n">
        <f aca="false">IF($A11060="","",$A11060^2)</f>
        <v>2985336.03515625</v>
      </c>
      <c r="E11060" s="32" t="n">
        <f aca="false">IF($A11060="","",IF($C11060&lt;=0,"",1/$C11060^2))</f>
        <v>0.000825068487356088</v>
      </c>
      <c r="F11060" s="33" t="n">
        <f aca="false">IF(OR(ROW()-設定!$B$30&lt;2,ROW()+設定!$B$30&gt;13701,N($A11060)&lt;=0,N(INDEX($A$2:$A$13701,MIN(13700,MAX(1,ROW()-1+設定!$B$30))))&lt;=0,$A11060&lt;設定!$B$28,$A11060&gt;設定!$B$29),0,IF(AND($C11060&gt;=MAX(INDEX($C$1:$C$13701,MAX(1,ROW()-設定!$B$24)):INDEX($C$1:$C$13701,MAX(1,ROW()-1))),$C11060&gt;MAX(INDEX($C$1:$C$13701,MIN(13701,ROW()+1)):INDEX($C$1:$C$13701,MIN(13701,ROW()+設定!$B$24))),$C11060&gt;=設定!$B$32,$C11060&gt;=MAX(MIN(INDEX($C$1:$C$13701,MAX(1,ROW()-設定!$B$26)):INDEX($C$1:$C$13701,MAX(1,ROW()-1))),MIN(INDEX($C$1:$C$13701,MIN(13701,ROW()+1)):INDEX($C$1:$C$13701,MIN(13701,ROW()+設定!$B$26))))*10^(設定!$B$27/20)),1,0))</f>
        <v>0</v>
      </c>
      <c r="G11060" s="33" t="n">
        <f aca="false">$G11059+IF($F11060=1,1,0)</f>
        <v>5</v>
      </c>
      <c r="H11060" s="0" t="str">
        <f aca="false">IF($F11060=1,$G11060,"")</f>
        <v/>
      </c>
    </row>
    <row r="11061" customFormat="false" ht="15" hidden="false" customHeight="false" outlineLevel="0" collapsed="false">
      <c r="A11061" s="30" t="n">
        <v>1727.96875</v>
      </c>
      <c r="B11061" s="31" t="n">
        <v>30.9602</v>
      </c>
      <c r="C11061" s="32" t="n">
        <f aca="false">IF($A11061="","",IF(設定!$B$21="dB",10^($B11061/20),ABS($B11061)))</f>
        <v>35.3191302228603</v>
      </c>
      <c r="D11061" s="32" t="n">
        <f aca="false">IF($A11061="","",$A11061^2)</f>
        <v>2985876.00097656</v>
      </c>
      <c r="E11061" s="32" t="n">
        <f aca="false">IF($A11061="","",IF($C11061&lt;=0,"",1/$C11061^2))</f>
        <v>0.000801641145598586</v>
      </c>
      <c r="F11061" s="33" t="n">
        <f aca="false">IF(OR(ROW()-設定!$B$30&lt;2,ROW()+設定!$B$30&gt;13701,N($A11061)&lt;=0,N(INDEX($A$2:$A$13701,MIN(13700,MAX(1,ROW()-1+設定!$B$30))))&lt;=0,$A11061&lt;設定!$B$28,$A11061&gt;設定!$B$29),0,IF(AND($C11061&gt;=MAX(INDEX($C$1:$C$13701,MAX(1,ROW()-設定!$B$24)):INDEX($C$1:$C$13701,MAX(1,ROW()-1))),$C11061&gt;MAX(INDEX($C$1:$C$13701,MIN(13701,ROW()+1)):INDEX($C$1:$C$13701,MIN(13701,ROW()+設定!$B$24))),$C11061&gt;=設定!$B$32,$C11061&gt;=MAX(MIN(INDEX($C$1:$C$13701,MAX(1,ROW()-設定!$B$26)):INDEX($C$1:$C$13701,MAX(1,ROW()-1))),MIN(INDEX($C$1:$C$13701,MIN(13701,ROW()+1)):INDEX($C$1:$C$13701,MIN(13701,ROW()+設定!$B$26))))*10^(設定!$B$27/20)),1,0))</f>
        <v>0</v>
      </c>
      <c r="G11061" s="33" t="n">
        <f aca="false">$G11060+IF($F11061=1,1,0)</f>
        <v>5</v>
      </c>
      <c r="H11061" s="0" t="str">
        <f aca="false">IF($F11061=1,$G11061,"")</f>
        <v/>
      </c>
    </row>
    <row r="11062" customFormat="false" ht="15" hidden="false" customHeight="false" outlineLevel="0" collapsed="false">
      <c r="A11062" s="30" t="n">
        <v>1728.125</v>
      </c>
      <c r="B11062" s="31" t="n">
        <v>31.047</v>
      </c>
      <c r="C11062" s="32" t="n">
        <f aca="false">IF($A11062="","",IF(設定!$B$21="dB",10^($B11062/20),ABS($B11062)))</f>
        <v>35.6738514884909</v>
      </c>
      <c r="D11062" s="32" t="n">
        <f aca="false">IF($A11062="","",$A11062^2)</f>
        <v>2986416.015625</v>
      </c>
      <c r="E11062" s="32" t="n">
        <f aca="false">IF($A11062="","",IF($C11062&lt;=0,"",1/$C11062^2))</f>
        <v>0.000785778243559009</v>
      </c>
      <c r="F11062" s="33" t="n">
        <f aca="false">IF(OR(ROW()-設定!$B$30&lt;2,ROW()+設定!$B$30&gt;13701,N($A11062)&lt;=0,N(INDEX($A$2:$A$13701,MIN(13700,MAX(1,ROW()-1+設定!$B$30))))&lt;=0,$A11062&lt;設定!$B$28,$A11062&gt;設定!$B$29),0,IF(AND($C11062&gt;=MAX(INDEX($C$1:$C$13701,MAX(1,ROW()-設定!$B$24)):INDEX($C$1:$C$13701,MAX(1,ROW()-1))),$C11062&gt;MAX(INDEX($C$1:$C$13701,MIN(13701,ROW()+1)):INDEX($C$1:$C$13701,MIN(13701,ROW()+設定!$B$24))),$C11062&gt;=設定!$B$32,$C11062&gt;=MAX(MIN(INDEX($C$1:$C$13701,MAX(1,ROW()-設定!$B$26)):INDEX($C$1:$C$13701,MAX(1,ROW()-1))),MIN(INDEX($C$1:$C$13701,MIN(13701,ROW()+1)):INDEX($C$1:$C$13701,MIN(13701,ROW()+設定!$B$26))))*10^(設定!$B$27/20)),1,0))</f>
        <v>0</v>
      </c>
      <c r="G11062" s="33" t="n">
        <f aca="false">$G11061+IF($F11062=1,1,0)</f>
        <v>5</v>
      </c>
      <c r="H11062" s="0" t="str">
        <f aca="false">IF($F11062=1,$G11062,"")</f>
        <v/>
      </c>
    </row>
    <row r="11063" customFormat="false" ht="15" hidden="false" customHeight="false" outlineLevel="0" collapsed="false">
      <c r="A11063" s="30" t="n">
        <v>1728.28125</v>
      </c>
      <c r="B11063" s="31" t="n">
        <v>30.915</v>
      </c>
      <c r="C11063" s="32" t="n">
        <f aca="false">IF($A11063="","",IF(設定!$B$21="dB",10^($B11063/20),ABS($B11063)))</f>
        <v>35.1358124307762</v>
      </c>
      <c r="D11063" s="32" t="n">
        <f aca="false">IF($A11063="","",$A11063^2)</f>
        <v>2986956.07910156</v>
      </c>
      <c r="E11063" s="32" t="n">
        <f aca="false">IF($A11063="","",IF($C11063&lt;=0,"",1/$C11063^2))</f>
        <v>0.000810027941680351</v>
      </c>
      <c r="F11063" s="33" t="n">
        <f aca="false">IF(OR(ROW()-設定!$B$30&lt;2,ROW()+設定!$B$30&gt;13701,N($A11063)&lt;=0,N(INDEX($A$2:$A$13701,MIN(13700,MAX(1,ROW()-1+設定!$B$30))))&lt;=0,$A11063&lt;設定!$B$28,$A11063&gt;設定!$B$29),0,IF(AND($C11063&gt;=MAX(INDEX($C$1:$C$13701,MAX(1,ROW()-設定!$B$24)):INDEX($C$1:$C$13701,MAX(1,ROW()-1))),$C11063&gt;MAX(INDEX($C$1:$C$13701,MIN(13701,ROW()+1)):INDEX($C$1:$C$13701,MIN(13701,ROW()+設定!$B$24))),$C11063&gt;=設定!$B$32,$C11063&gt;=MAX(MIN(INDEX($C$1:$C$13701,MAX(1,ROW()-設定!$B$26)):INDEX($C$1:$C$13701,MAX(1,ROW()-1))),MIN(INDEX($C$1:$C$13701,MIN(13701,ROW()+1)):INDEX($C$1:$C$13701,MIN(13701,ROW()+設定!$B$26))))*10^(設定!$B$27/20)),1,0))</f>
        <v>0</v>
      </c>
      <c r="G11063" s="33" t="n">
        <f aca="false">$G11062+IF($F11063=1,1,0)</f>
        <v>5</v>
      </c>
      <c r="H11063" s="0" t="str">
        <f aca="false">IF($F11063=1,$G11063,"")</f>
        <v/>
      </c>
    </row>
    <row r="11064" customFormat="false" ht="15" hidden="false" customHeight="false" outlineLevel="0" collapsed="false">
      <c r="A11064" s="30" t="n">
        <v>1728.4375</v>
      </c>
      <c r="B11064" s="31" t="n">
        <v>31.1039</v>
      </c>
      <c r="C11064" s="32" t="n">
        <f aca="false">IF($A11064="","",IF(設定!$B$21="dB",10^($B11064/20),ABS($B11064)))</f>
        <v>35.9083128248362</v>
      </c>
      <c r="D11064" s="32" t="n">
        <f aca="false">IF($A11064="","",$A11064^2)</f>
        <v>2987496.19140625</v>
      </c>
      <c r="E11064" s="32" t="n">
        <f aca="false">IF($A11064="","",IF($C11064&lt;=0,"",1/$C11064^2))</f>
        <v>0.000775550353259821</v>
      </c>
      <c r="F11064" s="33" t="n">
        <f aca="false">IF(OR(ROW()-設定!$B$30&lt;2,ROW()+設定!$B$30&gt;13701,N($A11064)&lt;=0,N(INDEX($A$2:$A$13701,MIN(13700,MAX(1,ROW()-1+設定!$B$30))))&lt;=0,$A11064&lt;設定!$B$28,$A11064&gt;設定!$B$29),0,IF(AND($C11064&gt;=MAX(INDEX($C$1:$C$13701,MAX(1,ROW()-設定!$B$24)):INDEX($C$1:$C$13701,MAX(1,ROW()-1))),$C11064&gt;MAX(INDEX($C$1:$C$13701,MIN(13701,ROW()+1)):INDEX($C$1:$C$13701,MIN(13701,ROW()+設定!$B$24))),$C11064&gt;=設定!$B$32,$C11064&gt;=MAX(MIN(INDEX($C$1:$C$13701,MAX(1,ROW()-設定!$B$26)):INDEX($C$1:$C$13701,MAX(1,ROW()-1))),MIN(INDEX($C$1:$C$13701,MIN(13701,ROW()+1)):INDEX($C$1:$C$13701,MIN(13701,ROW()+設定!$B$26))))*10^(設定!$B$27/20)),1,0))</f>
        <v>0</v>
      </c>
      <c r="G11064" s="33" t="n">
        <f aca="false">$G11063+IF($F11064=1,1,0)</f>
        <v>5</v>
      </c>
      <c r="H11064" s="0" t="str">
        <f aca="false">IF($F11064=1,$G11064,"")</f>
        <v/>
      </c>
    </row>
    <row r="11065" customFormat="false" ht="15" hidden="false" customHeight="false" outlineLevel="0" collapsed="false">
      <c r="A11065" s="30" t="n">
        <v>1728.59375</v>
      </c>
      <c r="B11065" s="31" t="n">
        <v>31.4149</v>
      </c>
      <c r="C11065" s="32" t="n">
        <f aca="false">IF($A11065="","",IF(設定!$B$21="dB",10^($B11065/20),ABS($B11065)))</f>
        <v>37.2173117218278</v>
      </c>
      <c r="D11065" s="32" t="n">
        <f aca="false">IF($A11065="","",$A11065^2)</f>
        <v>2988036.35253906</v>
      </c>
      <c r="E11065" s="32" t="n">
        <f aca="false">IF($A11065="","",IF($C11065&lt;=0,"",1/$C11065^2))</f>
        <v>0.000721954786369063</v>
      </c>
      <c r="F11065" s="33" t="n">
        <f aca="false">IF(OR(ROW()-設定!$B$30&lt;2,ROW()+設定!$B$30&gt;13701,N($A11065)&lt;=0,N(INDEX($A$2:$A$13701,MIN(13700,MAX(1,ROW()-1+設定!$B$30))))&lt;=0,$A11065&lt;設定!$B$28,$A11065&gt;設定!$B$29),0,IF(AND($C11065&gt;=MAX(INDEX($C$1:$C$13701,MAX(1,ROW()-設定!$B$24)):INDEX($C$1:$C$13701,MAX(1,ROW()-1))),$C11065&gt;MAX(INDEX($C$1:$C$13701,MIN(13701,ROW()+1)):INDEX($C$1:$C$13701,MIN(13701,ROW()+設定!$B$24))),$C11065&gt;=設定!$B$32,$C11065&gt;=MAX(MIN(INDEX($C$1:$C$13701,MAX(1,ROW()-設定!$B$26)):INDEX($C$1:$C$13701,MAX(1,ROW()-1))),MIN(INDEX($C$1:$C$13701,MIN(13701,ROW()+1)):INDEX($C$1:$C$13701,MIN(13701,ROW()+設定!$B$26))))*10^(設定!$B$27/20)),1,0))</f>
        <v>0</v>
      </c>
      <c r="G11065" s="33" t="n">
        <f aca="false">$G11064+IF($F11065=1,1,0)</f>
        <v>5</v>
      </c>
      <c r="H11065" s="0" t="str">
        <f aca="false">IF($F11065=1,$G11065,"")</f>
        <v/>
      </c>
    </row>
    <row r="11066" customFormat="false" ht="15" hidden="false" customHeight="false" outlineLevel="0" collapsed="false">
      <c r="A11066" s="30" t="n">
        <v>1728.75</v>
      </c>
      <c r="B11066" s="31" t="n">
        <v>31.5155</v>
      </c>
      <c r="C11066" s="32" t="n">
        <f aca="false">IF($A11066="","",IF(設定!$B$21="dB",10^($B11066/20),ABS($B11066)))</f>
        <v>37.6508686206244</v>
      </c>
      <c r="D11066" s="32" t="n">
        <f aca="false">IF($A11066="","",$A11066^2)</f>
        <v>2988576.5625</v>
      </c>
      <c r="E11066" s="32" t="n">
        <f aca="false">IF($A11066="","",IF($C11066&lt;=0,"",1/$C11066^2))</f>
        <v>0.00070542362447927</v>
      </c>
      <c r="F11066" s="33" t="n">
        <f aca="false">IF(OR(ROW()-設定!$B$30&lt;2,ROW()+設定!$B$30&gt;13701,N($A11066)&lt;=0,N(INDEX($A$2:$A$13701,MIN(13700,MAX(1,ROW()-1+設定!$B$30))))&lt;=0,$A11066&lt;設定!$B$28,$A11066&gt;設定!$B$29),0,IF(AND($C11066&gt;=MAX(INDEX($C$1:$C$13701,MAX(1,ROW()-設定!$B$24)):INDEX($C$1:$C$13701,MAX(1,ROW()-1))),$C11066&gt;MAX(INDEX($C$1:$C$13701,MIN(13701,ROW()+1)):INDEX($C$1:$C$13701,MIN(13701,ROW()+設定!$B$24))),$C11066&gt;=設定!$B$32,$C11066&gt;=MAX(MIN(INDEX($C$1:$C$13701,MAX(1,ROW()-設定!$B$26)):INDEX($C$1:$C$13701,MAX(1,ROW()-1))),MIN(INDEX($C$1:$C$13701,MIN(13701,ROW()+1)):INDEX($C$1:$C$13701,MIN(13701,ROW()+設定!$B$26))))*10^(設定!$B$27/20)),1,0))</f>
        <v>0</v>
      </c>
      <c r="G11066" s="33" t="n">
        <f aca="false">$G11065+IF($F11066=1,1,0)</f>
        <v>5</v>
      </c>
      <c r="H11066" s="0" t="str">
        <f aca="false">IF($F11066=1,$G11066,"")</f>
        <v/>
      </c>
    </row>
    <row r="11067" customFormat="false" ht="15" hidden="false" customHeight="false" outlineLevel="0" collapsed="false">
      <c r="A11067" s="30" t="n">
        <v>1728.90625</v>
      </c>
      <c r="B11067" s="31" t="n">
        <v>31.5217</v>
      </c>
      <c r="C11067" s="32" t="n">
        <f aca="false">IF($A11067="","",IF(設定!$B$21="dB",10^($B11067/20),ABS($B11067)))</f>
        <v>37.6777534566349</v>
      </c>
      <c r="D11067" s="32" t="n">
        <f aca="false">IF($A11067="","",$A11067^2)</f>
        <v>2989116.82128906</v>
      </c>
      <c r="E11067" s="32" t="n">
        <f aca="false">IF($A11067="","",IF($C11067&lt;=0,"",1/$C11067^2))</f>
        <v>0.000704417278269874</v>
      </c>
      <c r="F11067" s="33" t="n">
        <f aca="false">IF(OR(ROW()-設定!$B$30&lt;2,ROW()+設定!$B$30&gt;13701,N($A11067)&lt;=0,N(INDEX($A$2:$A$13701,MIN(13700,MAX(1,ROW()-1+設定!$B$30))))&lt;=0,$A11067&lt;設定!$B$28,$A11067&gt;設定!$B$29),0,IF(AND($C11067&gt;=MAX(INDEX($C$1:$C$13701,MAX(1,ROW()-設定!$B$24)):INDEX($C$1:$C$13701,MAX(1,ROW()-1))),$C11067&gt;MAX(INDEX($C$1:$C$13701,MIN(13701,ROW()+1)):INDEX($C$1:$C$13701,MIN(13701,ROW()+設定!$B$24))),$C11067&gt;=設定!$B$32,$C11067&gt;=MAX(MIN(INDEX($C$1:$C$13701,MAX(1,ROW()-設定!$B$26)):INDEX($C$1:$C$13701,MAX(1,ROW()-1))),MIN(INDEX($C$1:$C$13701,MIN(13701,ROW()+1)):INDEX($C$1:$C$13701,MIN(13701,ROW()+設定!$B$26))))*10^(設定!$B$27/20)),1,0))</f>
        <v>0</v>
      </c>
      <c r="G11067" s="33" t="n">
        <f aca="false">$G11066+IF($F11067=1,1,0)</f>
        <v>5</v>
      </c>
      <c r="H11067" s="0" t="str">
        <f aca="false">IF($F11067=1,$G11067,"")</f>
        <v/>
      </c>
    </row>
    <row r="11068" customFormat="false" ht="15" hidden="false" customHeight="false" outlineLevel="0" collapsed="false">
      <c r="A11068" s="30" t="n">
        <v>1729.0625</v>
      </c>
      <c r="B11068" s="31" t="n">
        <v>31.5681</v>
      </c>
      <c r="C11068" s="32" t="n">
        <f aca="false">IF($A11068="","",IF(設定!$B$21="dB",10^($B11068/20),ABS($B11068)))</f>
        <v>37.8795664806308</v>
      </c>
      <c r="D11068" s="32" t="n">
        <f aca="false">IF($A11068="","",$A11068^2)</f>
        <v>2989657.12890625</v>
      </c>
      <c r="E11068" s="32" t="n">
        <f aca="false">IF($A11068="","",IF($C11068&lt;=0,"",1/$C11068^2))</f>
        <v>0.000696931348734222</v>
      </c>
      <c r="F11068" s="33" t="n">
        <f aca="false">IF(OR(ROW()-設定!$B$30&lt;2,ROW()+設定!$B$30&gt;13701,N($A11068)&lt;=0,N(INDEX($A$2:$A$13701,MIN(13700,MAX(1,ROW()-1+設定!$B$30))))&lt;=0,$A11068&lt;設定!$B$28,$A11068&gt;設定!$B$29),0,IF(AND($C11068&gt;=MAX(INDEX($C$1:$C$13701,MAX(1,ROW()-設定!$B$24)):INDEX($C$1:$C$13701,MAX(1,ROW()-1))),$C11068&gt;MAX(INDEX($C$1:$C$13701,MIN(13701,ROW()+1)):INDEX($C$1:$C$13701,MIN(13701,ROW()+設定!$B$24))),$C11068&gt;=設定!$B$32,$C11068&gt;=MAX(MIN(INDEX($C$1:$C$13701,MAX(1,ROW()-設定!$B$26)):INDEX($C$1:$C$13701,MAX(1,ROW()-1))),MIN(INDEX($C$1:$C$13701,MIN(13701,ROW()+1)):INDEX($C$1:$C$13701,MIN(13701,ROW()+設定!$B$26))))*10^(設定!$B$27/20)),1,0))</f>
        <v>0</v>
      </c>
      <c r="G11068" s="33" t="n">
        <f aca="false">$G11067+IF($F11068=1,1,0)</f>
        <v>5</v>
      </c>
      <c r="H11068" s="0" t="str">
        <f aca="false">IF($F11068=1,$G11068,"")</f>
        <v/>
      </c>
    </row>
    <row r="11069" customFormat="false" ht="15" hidden="false" customHeight="false" outlineLevel="0" collapsed="false">
      <c r="A11069" s="30" t="n">
        <v>1729.21875</v>
      </c>
      <c r="B11069" s="31" t="n">
        <v>31.6646</v>
      </c>
      <c r="C11069" s="32" t="n">
        <f aca="false">IF($A11069="","",IF(設定!$B$21="dB",10^($B11069/20),ABS($B11069)))</f>
        <v>38.3027538917661</v>
      </c>
      <c r="D11069" s="32" t="n">
        <f aca="false">IF($A11069="","",$A11069^2)</f>
        <v>2990197.48535156</v>
      </c>
      <c r="E11069" s="32" t="n">
        <f aca="false">IF($A11069="","",IF($C11069&lt;=0,"",1/$C11069^2))</f>
        <v>0.000681616351021665</v>
      </c>
      <c r="F11069" s="33" t="n">
        <f aca="false">IF(OR(ROW()-設定!$B$30&lt;2,ROW()+設定!$B$30&gt;13701,N($A11069)&lt;=0,N(INDEX($A$2:$A$13701,MIN(13700,MAX(1,ROW()-1+設定!$B$30))))&lt;=0,$A11069&lt;設定!$B$28,$A11069&gt;設定!$B$29),0,IF(AND($C11069&gt;=MAX(INDEX($C$1:$C$13701,MAX(1,ROW()-設定!$B$24)):INDEX($C$1:$C$13701,MAX(1,ROW()-1))),$C11069&gt;MAX(INDEX($C$1:$C$13701,MIN(13701,ROW()+1)):INDEX($C$1:$C$13701,MIN(13701,ROW()+設定!$B$24))),$C11069&gt;=設定!$B$32,$C11069&gt;=MAX(MIN(INDEX($C$1:$C$13701,MAX(1,ROW()-設定!$B$26)):INDEX($C$1:$C$13701,MAX(1,ROW()-1))),MIN(INDEX($C$1:$C$13701,MIN(13701,ROW()+1)):INDEX($C$1:$C$13701,MIN(13701,ROW()+設定!$B$26))))*10^(設定!$B$27/20)),1,0))</f>
        <v>0</v>
      </c>
      <c r="G11069" s="33" t="n">
        <f aca="false">$G11068+IF($F11069=1,1,0)</f>
        <v>5</v>
      </c>
      <c r="H11069" s="0" t="str">
        <f aca="false">IF($F11069=1,$G11069,"")</f>
        <v/>
      </c>
    </row>
    <row r="11070" customFormat="false" ht="15" hidden="false" customHeight="false" outlineLevel="0" collapsed="false">
      <c r="A11070" s="30" t="n">
        <v>1729.375</v>
      </c>
      <c r="B11070" s="31" t="n">
        <v>31.7535</v>
      </c>
      <c r="C11070" s="32" t="n">
        <f aca="false">IF($A11070="","",IF(設定!$B$21="dB",10^($B11070/20),ABS($B11070)))</f>
        <v>38.6967952883117</v>
      </c>
      <c r="D11070" s="32" t="n">
        <f aca="false">IF($A11070="","",$A11070^2)</f>
        <v>2990737.890625</v>
      </c>
      <c r="E11070" s="32" t="n">
        <f aca="false">IF($A11070="","",IF($C11070&lt;=0,"",1/$C11070^2))</f>
        <v>0.000667805512989612</v>
      </c>
      <c r="F11070" s="33" t="n">
        <f aca="false">IF(OR(ROW()-設定!$B$30&lt;2,ROW()+設定!$B$30&gt;13701,N($A11070)&lt;=0,N(INDEX($A$2:$A$13701,MIN(13700,MAX(1,ROW()-1+設定!$B$30))))&lt;=0,$A11070&lt;設定!$B$28,$A11070&gt;設定!$B$29),0,IF(AND($C11070&gt;=MAX(INDEX($C$1:$C$13701,MAX(1,ROW()-設定!$B$24)):INDEX($C$1:$C$13701,MAX(1,ROW()-1))),$C11070&gt;MAX(INDEX($C$1:$C$13701,MIN(13701,ROW()+1)):INDEX($C$1:$C$13701,MIN(13701,ROW()+設定!$B$24))),$C11070&gt;=設定!$B$32,$C11070&gt;=MAX(MIN(INDEX($C$1:$C$13701,MAX(1,ROW()-設定!$B$26)):INDEX($C$1:$C$13701,MAX(1,ROW()-1))),MIN(INDEX($C$1:$C$13701,MIN(13701,ROW()+1)):INDEX($C$1:$C$13701,MIN(13701,ROW()+設定!$B$26))))*10^(設定!$B$27/20)),1,0))</f>
        <v>0</v>
      </c>
      <c r="G11070" s="33" t="n">
        <f aca="false">$G11069+IF($F11070=1,1,0)</f>
        <v>5</v>
      </c>
      <c r="H11070" s="0" t="str">
        <f aca="false">IF($F11070=1,$G11070,"")</f>
        <v/>
      </c>
    </row>
    <row r="11071" customFormat="false" ht="15" hidden="false" customHeight="false" outlineLevel="0" collapsed="false">
      <c r="A11071" s="30" t="n">
        <v>1729.53125</v>
      </c>
      <c r="B11071" s="31" t="n">
        <v>31.8202</v>
      </c>
      <c r="C11071" s="32" t="n">
        <f aca="false">IF($A11071="","",IF(設定!$B$21="dB",10^($B11071/20),ABS($B11071)))</f>
        <v>38.9950965525972</v>
      </c>
      <c r="D11071" s="32" t="n">
        <f aca="false">IF($A11071="","",$A11071^2)</f>
        <v>2991278.34472656</v>
      </c>
      <c r="E11071" s="32" t="n">
        <f aca="false">IF($A11071="","",IF($C11071&lt;=0,"",1/$C11071^2))</f>
        <v>0.000657627551790125</v>
      </c>
      <c r="F11071" s="33" t="n">
        <f aca="false">IF(OR(ROW()-設定!$B$30&lt;2,ROW()+設定!$B$30&gt;13701,N($A11071)&lt;=0,N(INDEX($A$2:$A$13701,MIN(13700,MAX(1,ROW()-1+設定!$B$30))))&lt;=0,$A11071&lt;設定!$B$28,$A11071&gt;設定!$B$29),0,IF(AND($C11071&gt;=MAX(INDEX($C$1:$C$13701,MAX(1,ROW()-設定!$B$24)):INDEX($C$1:$C$13701,MAX(1,ROW()-1))),$C11071&gt;MAX(INDEX($C$1:$C$13701,MIN(13701,ROW()+1)):INDEX($C$1:$C$13701,MIN(13701,ROW()+設定!$B$24))),$C11071&gt;=設定!$B$32,$C11071&gt;=MAX(MIN(INDEX($C$1:$C$13701,MAX(1,ROW()-設定!$B$26)):INDEX($C$1:$C$13701,MAX(1,ROW()-1))),MIN(INDEX($C$1:$C$13701,MIN(13701,ROW()+1)):INDEX($C$1:$C$13701,MIN(13701,ROW()+設定!$B$26))))*10^(設定!$B$27/20)),1,0))</f>
        <v>0</v>
      </c>
      <c r="G11071" s="33" t="n">
        <f aca="false">$G11070+IF($F11071=1,1,0)</f>
        <v>5</v>
      </c>
      <c r="H11071" s="0" t="str">
        <f aca="false">IF($F11071=1,$G11071,"")</f>
        <v/>
      </c>
    </row>
    <row r="11072" customFormat="false" ht="15" hidden="false" customHeight="false" outlineLevel="0" collapsed="false">
      <c r="A11072" s="30" t="n">
        <v>1729.6875</v>
      </c>
      <c r="B11072" s="31" t="n">
        <v>31.8233</v>
      </c>
      <c r="C11072" s="32" t="n">
        <f aca="false">IF($A11072="","",IF(設定!$B$21="dB",10^($B11072/20),ABS($B11072)))</f>
        <v>39.0090164132968</v>
      </c>
      <c r="D11072" s="32" t="n">
        <f aca="false">IF($A11072="","",$A11072^2)</f>
        <v>2991818.84765625</v>
      </c>
      <c r="E11072" s="32" t="n">
        <f aca="false">IF($A11072="","",IF($C11072&lt;=0,"",1/$C11072^2))</f>
        <v>0.000657158303831746</v>
      </c>
      <c r="F11072" s="33" t="n">
        <f aca="false">IF(OR(ROW()-設定!$B$30&lt;2,ROW()+設定!$B$30&gt;13701,N($A11072)&lt;=0,N(INDEX($A$2:$A$13701,MIN(13700,MAX(1,ROW()-1+設定!$B$30))))&lt;=0,$A11072&lt;設定!$B$28,$A11072&gt;設定!$B$29),0,IF(AND($C11072&gt;=MAX(INDEX($C$1:$C$13701,MAX(1,ROW()-設定!$B$24)):INDEX($C$1:$C$13701,MAX(1,ROW()-1))),$C11072&gt;MAX(INDEX($C$1:$C$13701,MIN(13701,ROW()+1)):INDEX($C$1:$C$13701,MIN(13701,ROW()+設定!$B$24))),$C11072&gt;=設定!$B$32,$C11072&gt;=MAX(MIN(INDEX($C$1:$C$13701,MAX(1,ROW()-設定!$B$26)):INDEX($C$1:$C$13701,MAX(1,ROW()-1))),MIN(INDEX($C$1:$C$13701,MIN(13701,ROW()+1)):INDEX($C$1:$C$13701,MIN(13701,ROW()+設定!$B$26))))*10^(設定!$B$27/20)),1,0))</f>
        <v>0</v>
      </c>
      <c r="G11072" s="33" t="n">
        <f aca="false">$G11071+IF($F11072=1,1,0)</f>
        <v>5</v>
      </c>
      <c r="H11072" s="0" t="str">
        <f aca="false">IF($F11072=1,$G11072,"")</f>
        <v/>
      </c>
    </row>
    <row r="11073" customFormat="false" ht="15" hidden="false" customHeight="false" outlineLevel="0" collapsed="false">
      <c r="A11073" s="30" t="n">
        <v>1729.84375</v>
      </c>
      <c r="B11073" s="31" t="n">
        <v>32.1478</v>
      </c>
      <c r="C11073" s="32" t="n">
        <f aca="false">IF($A11073="","",IF(設定!$B$21="dB",10^($B11073/20),ABS($B11073)))</f>
        <v>40.4939367337778</v>
      </c>
      <c r="D11073" s="32" t="n">
        <f aca="false">IF($A11073="","",$A11073^2)</f>
        <v>2992359.39941406</v>
      </c>
      <c r="E11073" s="32" t="n">
        <f aca="false">IF($A11073="","",IF($C11073&lt;=0,"",1/$C11073^2))</f>
        <v>0.000609845747786686</v>
      </c>
      <c r="F11073" s="33" t="n">
        <f aca="false">IF(OR(ROW()-設定!$B$30&lt;2,ROW()+設定!$B$30&gt;13701,N($A11073)&lt;=0,N(INDEX($A$2:$A$13701,MIN(13700,MAX(1,ROW()-1+設定!$B$30))))&lt;=0,$A11073&lt;設定!$B$28,$A11073&gt;設定!$B$29),0,IF(AND($C11073&gt;=MAX(INDEX($C$1:$C$13701,MAX(1,ROW()-設定!$B$24)):INDEX($C$1:$C$13701,MAX(1,ROW()-1))),$C11073&gt;MAX(INDEX($C$1:$C$13701,MIN(13701,ROW()+1)):INDEX($C$1:$C$13701,MIN(13701,ROW()+設定!$B$24))),$C11073&gt;=設定!$B$32,$C11073&gt;=MAX(MIN(INDEX($C$1:$C$13701,MAX(1,ROW()-設定!$B$26)):INDEX($C$1:$C$13701,MAX(1,ROW()-1))),MIN(INDEX($C$1:$C$13701,MIN(13701,ROW()+1)):INDEX($C$1:$C$13701,MIN(13701,ROW()+設定!$B$26))))*10^(設定!$B$27/20)),1,0))</f>
        <v>0</v>
      </c>
      <c r="G11073" s="33" t="n">
        <f aca="false">$G11072+IF($F11073=1,1,0)</f>
        <v>5</v>
      </c>
      <c r="H11073" s="0" t="str">
        <f aca="false">IF($F11073=1,$G11073,"")</f>
        <v/>
      </c>
    </row>
    <row r="11074" customFormat="false" ht="15" hidden="false" customHeight="false" outlineLevel="0" collapsed="false">
      <c r="A11074" s="30" t="n">
        <v>1730</v>
      </c>
      <c r="B11074" s="31" t="n">
        <v>32.1959</v>
      </c>
      <c r="C11074" s="32" t="n">
        <f aca="false">IF($A11074="","",IF(設定!$B$21="dB",10^($B11074/20),ABS($B11074)))</f>
        <v>40.718802749189</v>
      </c>
      <c r="D11074" s="32" t="n">
        <f aca="false">IF($A11074="","",$A11074^2)</f>
        <v>2992900</v>
      </c>
      <c r="E11074" s="32" t="n">
        <f aca="false">IF($A11074="","",IF($C11074&lt;=0,"",1/$C11074^2))</f>
        <v>0.000603128707009631</v>
      </c>
      <c r="F11074" s="33" t="n">
        <f aca="false">IF(OR(ROW()-設定!$B$30&lt;2,ROW()+設定!$B$30&gt;13701,N($A11074)&lt;=0,N(INDEX($A$2:$A$13701,MIN(13700,MAX(1,ROW()-1+設定!$B$30))))&lt;=0,$A11074&lt;設定!$B$28,$A11074&gt;設定!$B$29),0,IF(AND($C11074&gt;=MAX(INDEX($C$1:$C$13701,MAX(1,ROW()-設定!$B$24)):INDEX($C$1:$C$13701,MAX(1,ROW()-1))),$C11074&gt;MAX(INDEX($C$1:$C$13701,MIN(13701,ROW()+1)):INDEX($C$1:$C$13701,MIN(13701,ROW()+設定!$B$24))),$C11074&gt;=設定!$B$32,$C11074&gt;=MAX(MIN(INDEX($C$1:$C$13701,MAX(1,ROW()-設定!$B$26)):INDEX($C$1:$C$13701,MAX(1,ROW()-1))),MIN(INDEX($C$1:$C$13701,MIN(13701,ROW()+1)):INDEX($C$1:$C$13701,MIN(13701,ROW()+設定!$B$26))))*10^(設定!$B$27/20)),1,0))</f>
        <v>0</v>
      </c>
      <c r="G11074" s="33" t="n">
        <f aca="false">$G11073+IF($F11074=1,1,0)</f>
        <v>5</v>
      </c>
      <c r="H11074" s="0" t="str">
        <f aca="false">IF($F11074=1,$G11074,"")</f>
        <v/>
      </c>
    </row>
    <row r="11075" customFormat="false" ht="15" hidden="false" customHeight="false" outlineLevel="0" collapsed="false">
      <c r="A11075" s="30" t="n">
        <v>1730.15625</v>
      </c>
      <c r="B11075" s="31" t="n">
        <v>32.3317</v>
      </c>
      <c r="C11075" s="32" t="n">
        <f aca="false">IF($A11075="","",IF(設定!$B$21="dB",10^($B11075/20),ABS($B11075)))</f>
        <v>41.3604256941013</v>
      </c>
      <c r="D11075" s="32" t="n">
        <f aca="false">IF($A11075="","",$A11075^2)</f>
        <v>2993440.64941406</v>
      </c>
      <c r="E11075" s="32" t="n">
        <f aca="false">IF($A11075="","",IF($C11075&lt;=0,"",1/$C11075^2))</f>
        <v>0.000584561219022676</v>
      </c>
      <c r="F11075" s="33" t="n">
        <f aca="false">IF(OR(ROW()-設定!$B$30&lt;2,ROW()+設定!$B$30&gt;13701,N($A11075)&lt;=0,N(INDEX($A$2:$A$13701,MIN(13700,MAX(1,ROW()-1+設定!$B$30))))&lt;=0,$A11075&lt;設定!$B$28,$A11075&gt;設定!$B$29),0,IF(AND($C11075&gt;=MAX(INDEX($C$1:$C$13701,MAX(1,ROW()-設定!$B$24)):INDEX($C$1:$C$13701,MAX(1,ROW()-1))),$C11075&gt;MAX(INDEX($C$1:$C$13701,MIN(13701,ROW()+1)):INDEX($C$1:$C$13701,MIN(13701,ROW()+設定!$B$24))),$C11075&gt;=設定!$B$32,$C11075&gt;=MAX(MIN(INDEX($C$1:$C$13701,MAX(1,ROW()-設定!$B$26)):INDEX($C$1:$C$13701,MAX(1,ROW()-1))),MIN(INDEX($C$1:$C$13701,MIN(13701,ROW()+1)):INDEX($C$1:$C$13701,MIN(13701,ROW()+設定!$B$26))))*10^(設定!$B$27/20)),1,0))</f>
        <v>0</v>
      </c>
      <c r="G11075" s="33" t="n">
        <f aca="false">$G11074+IF($F11075=1,1,0)</f>
        <v>5</v>
      </c>
      <c r="H11075" s="0" t="str">
        <f aca="false">IF($F11075=1,$G11075,"")</f>
        <v/>
      </c>
    </row>
    <row r="11076" customFormat="false" ht="15" hidden="false" customHeight="false" outlineLevel="0" collapsed="false">
      <c r="A11076" s="30" t="n">
        <v>1730.3125</v>
      </c>
      <c r="B11076" s="31" t="n">
        <v>32.6409</v>
      </c>
      <c r="C11076" s="32" t="n">
        <f aca="false">IF($A11076="","",IF(設定!$B$21="dB",10^($B11076/20),ABS($B11076)))</f>
        <v>42.8592927322602</v>
      </c>
      <c r="D11076" s="32" t="n">
        <f aca="false">IF($A11076="","",$A11076^2)</f>
        <v>2993981.34765625</v>
      </c>
      <c r="E11076" s="32" t="n">
        <f aca="false">IF($A11076="","",IF($C11076&lt;=0,"",1/$C11076^2))</f>
        <v>0.00054438982580131</v>
      </c>
      <c r="F11076" s="33" t="n">
        <f aca="false">IF(OR(ROW()-設定!$B$30&lt;2,ROW()+設定!$B$30&gt;13701,N($A11076)&lt;=0,N(INDEX($A$2:$A$13701,MIN(13700,MAX(1,ROW()-1+設定!$B$30))))&lt;=0,$A11076&lt;設定!$B$28,$A11076&gt;設定!$B$29),0,IF(AND($C11076&gt;=MAX(INDEX($C$1:$C$13701,MAX(1,ROW()-設定!$B$24)):INDEX($C$1:$C$13701,MAX(1,ROW()-1))),$C11076&gt;MAX(INDEX($C$1:$C$13701,MIN(13701,ROW()+1)):INDEX($C$1:$C$13701,MIN(13701,ROW()+設定!$B$24))),$C11076&gt;=設定!$B$32,$C11076&gt;=MAX(MIN(INDEX($C$1:$C$13701,MAX(1,ROW()-設定!$B$26)):INDEX($C$1:$C$13701,MAX(1,ROW()-1))),MIN(INDEX($C$1:$C$13701,MIN(13701,ROW()+1)):INDEX($C$1:$C$13701,MIN(13701,ROW()+設定!$B$26))))*10^(設定!$B$27/20)),1,0))</f>
        <v>0</v>
      </c>
      <c r="G11076" s="33" t="n">
        <f aca="false">$G11075+IF($F11076=1,1,0)</f>
        <v>5</v>
      </c>
      <c r="H11076" s="0" t="str">
        <f aca="false">IF($F11076=1,$G11076,"")</f>
        <v/>
      </c>
    </row>
    <row r="11077" customFormat="false" ht="15" hidden="false" customHeight="false" outlineLevel="0" collapsed="false">
      <c r="A11077" s="30" t="n">
        <v>1730.46875</v>
      </c>
      <c r="B11077" s="31" t="n">
        <v>32.6409</v>
      </c>
      <c r="C11077" s="32" t="n">
        <f aca="false">IF($A11077="","",IF(設定!$B$21="dB",10^($B11077/20),ABS($B11077)))</f>
        <v>42.8592927322602</v>
      </c>
      <c r="D11077" s="32" t="n">
        <f aca="false">IF($A11077="","",$A11077^2)</f>
        <v>2994522.09472656</v>
      </c>
      <c r="E11077" s="32" t="n">
        <f aca="false">IF($A11077="","",IF($C11077&lt;=0,"",1/$C11077^2))</f>
        <v>0.00054438982580131</v>
      </c>
      <c r="F11077" s="33" t="n">
        <f aca="false">IF(OR(ROW()-設定!$B$30&lt;2,ROW()+設定!$B$30&gt;13701,N($A11077)&lt;=0,N(INDEX($A$2:$A$13701,MIN(13700,MAX(1,ROW()-1+設定!$B$30))))&lt;=0,$A11077&lt;設定!$B$28,$A11077&gt;設定!$B$29),0,IF(AND($C11077&gt;=MAX(INDEX($C$1:$C$13701,MAX(1,ROW()-設定!$B$24)):INDEX($C$1:$C$13701,MAX(1,ROW()-1))),$C11077&gt;MAX(INDEX($C$1:$C$13701,MIN(13701,ROW()+1)):INDEX($C$1:$C$13701,MIN(13701,ROW()+設定!$B$24))),$C11077&gt;=設定!$B$32,$C11077&gt;=MAX(MIN(INDEX($C$1:$C$13701,MAX(1,ROW()-設定!$B$26)):INDEX($C$1:$C$13701,MAX(1,ROW()-1))),MIN(INDEX($C$1:$C$13701,MIN(13701,ROW()+1)):INDEX($C$1:$C$13701,MIN(13701,ROW()+設定!$B$26))))*10^(設定!$B$27/20)),1,0))</f>
        <v>0</v>
      </c>
      <c r="G11077" s="33" t="n">
        <f aca="false">$G11076+IF($F11077=1,1,0)</f>
        <v>5</v>
      </c>
      <c r="H11077" s="0" t="str">
        <f aca="false">IF($F11077=1,$G11077,"")</f>
        <v/>
      </c>
    </row>
    <row r="11078" customFormat="false" ht="15" hidden="false" customHeight="false" outlineLevel="0" collapsed="false">
      <c r="A11078" s="30" t="n">
        <v>1730.625</v>
      </c>
      <c r="B11078" s="31" t="n">
        <v>32.6229</v>
      </c>
      <c r="C11078" s="32" t="n">
        <f aca="false">IF($A11078="","",IF(設定!$B$21="dB",10^($B11078/20),ABS($B11078)))</f>
        <v>42.7705662474527</v>
      </c>
      <c r="D11078" s="32" t="n">
        <f aca="false">IF($A11078="","",$A11078^2)</f>
        <v>2995062.890625</v>
      </c>
      <c r="E11078" s="32" t="n">
        <f aca="false">IF($A11078="","",IF($C11078&lt;=0,"",1/$C11078^2))</f>
        <v>0.000546650815088685</v>
      </c>
      <c r="F11078" s="33" t="n">
        <f aca="false">IF(OR(ROW()-設定!$B$30&lt;2,ROW()+設定!$B$30&gt;13701,N($A11078)&lt;=0,N(INDEX($A$2:$A$13701,MIN(13700,MAX(1,ROW()-1+設定!$B$30))))&lt;=0,$A11078&lt;設定!$B$28,$A11078&gt;設定!$B$29),0,IF(AND($C11078&gt;=MAX(INDEX($C$1:$C$13701,MAX(1,ROW()-設定!$B$24)):INDEX($C$1:$C$13701,MAX(1,ROW()-1))),$C11078&gt;MAX(INDEX($C$1:$C$13701,MIN(13701,ROW()+1)):INDEX($C$1:$C$13701,MIN(13701,ROW()+設定!$B$24))),$C11078&gt;=設定!$B$32,$C11078&gt;=MAX(MIN(INDEX($C$1:$C$13701,MAX(1,ROW()-設定!$B$26)):INDEX($C$1:$C$13701,MAX(1,ROW()-1))),MIN(INDEX($C$1:$C$13701,MIN(13701,ROW()+1)):INDEX($C$1:$C$13701,MIN(13701,ROW()+設定!$B$26))))*10^(設定!$B$27/20)),1,0))</f>
        <v>0</v>
      </c>
      <c r="G11078" s="33" t="n">
        <f aca="false">$G11077+IF($F11078=1,1,0)</f>
        <v>5</v>
      </c>
      <c r="H11078" s="0" t="str">
        <f aca="false">IF($F11078=1,$G11078,"")</f>
        <v/>
      </c>
    </row>
    <row r="11079" customFormat="false" ht="15" hidden="false" customHeight="false" outlineLevel="0" collapsed="false">
      <c r="A11079" s="30" t="n">
        <v>1730.78125</v>
      </c>
      <c r="B11079" s="31" t="n">
        <v>32.8715</v>
      </c>
      <c r="C11079" s="32" t="n">
        <f aca="false">IF($A11079="","",IF(設定!$B$21="dB",10^($B11079/20),ABS($B11079)))</f>
        <v>44.0123947986542</v>
      </c>
      <c r="D11079" s="32" t="n">
        <f aca="false">IF($A11079="","",$A11079^2)</f>
        <v>2995603.73535156</v>
      </c>
      <c r="E11079" s="32" t="n">
        <f aca="false">IF($A11079="","",IF($C11079&lt;=0,"",1/$C11079^2))</f>
        <v>0.00051623803617583</v>
      </c>
      <c r="F11079" s="33" t="n">
        <f aca="false">IF(OR(ROW()-設定!$B$30&lt;2,ROW()+設定!$B$30&gt;13701,N($A11079)&lt;=0,N(INDEX($A$2:$A$13701,MIN(13700,MAX(1,ROW()-1+設定!$B$30))))&lt;=0,$A11079&lt;設定!$B$28,$A11079&gt;設定!$B$29),0,IF(AND($C11079&gt;=MAX(INDEX($C$1:$C$13701,MAX(1,ROW()-設定!$B$24)):INDEX($C$1:$C$13701,MAX(1,ROW()-1))),$C11079&gt;MAX(INDEX($C$1:$C$13701,MIN(13701,ROW()+1)):INDEX($C$1:$C$13701,MIN(13701,ROW()+設定!$B$24))),$C11079&gt;=設定!$B$32,$C11079&gt;=MAX(MIN(INDEX($C$1:$C$13701,MAX(1,ROW()-設定!$B$26)):INDEX($C$1:$C$13701,MAX(1,ROW()-1))),MIN(INDEX($C$1:$C$13701,MIN(13701,ROW()+1)):INDEX($C$1:$C$13701,MIN(13701,ROW()+設定!$B$26))))*10^(設定!$B$27/20)),1,0))</f>
        <v>0</v>
      </c>
      <c r="G11079" s="33" t="n">
        <f aca="false">$G11078+IF($F11079=1,1,0)</f>
        <v>5</v>
      </c>
      <c r="H11079" s="0" t="str">
        <f aca="false">IF($F11079=1,$G11079,"")</f>
        <v/>
      </c>
    </row>
    <row r="11080" customFormat="false" ht="15" hidden="false" customHeight="false" outlineLevel="0" collapsed="false">
      <c r="A11080" s="30" t="n">
        <v>1730.9375</v>
      </c>
      <c r="B11080" s="31" t="n">
        <v>32.7738</v>
      </c>
      <c r="C11080" s="32" t="n">
        <f aca="false">IF($A11080="","",IF(設定!$B$21="dB",10^($B11080/20),ABS($B11080)))</f>
        <v>43.5201115632594</v>
      </c>
      <c r="D11080" s="32" t="n">
        <f aca="false">IF($A11080="","",$A11080^2)</f>
        <v>2996144.62890625</v>
      </c>
      <c r="E11080" s="32" t="n">
        <f aca="false">IF($A11080="","",IF($C11080&lt;=0,"",1/$C11080^2))</f>
        <v>0.000527983073742978</v>
      </c>
      <c r="F11080" s="33" t="n">
        <f aca="false">IF(OR(ROW()-設定!$B$30&lt;2,ROW()+設定!$B$30&gt;13701,N($A11080)&lt;=0,N(INDEX($A$2:$A$13701,MIN(13700,MAX(1,ROW()-1+設定!$B$30))))&lt;=0,$A11080&lt;設定!$B$28,$A11080&gt;設定!$B$29),0,IF(AND($C11080&gt;=MAX(INDEX($C$1:$C$13701,MAX(1,ROW()-設定!$B$24)):INDEX($C$1:$C$13701,MAX(1,ROW()-1))),$C11080&gt;MAX(INDEX($C$1:$C$13701,MIN(13701,ROW()+1)):INDEX($C$1:$C$13701,MIN(13701,ROW()+設定!$B$24))),$C11080&gt;=設定!$B$32,$C11080&gt;=MAX(MIN(INDEX($C$1:$C$13701,MAX(1,ROW()-設定!$B$26)):INDEX($C$1:$C$13701,MAX(1,ROW()-1))),MIN(INDEX($C$1:$C$13701,MIN(13701,ROW()+1)):INDEX($C$1:$C$13701,MIN(13701,ROW()+設定!$B$26))))*10^(設定!$B$27/20)),1,0))</f>
        <v>0</v>
      </c>
      <c r="G11080" s="33" t="n">
        <f aca="false">$G11079+IF($F11080=1,1,0)</f>
        <v>5</v>
      </c>
      <c r="H11080" s="0" t="str">
        <f aca="false">IF($F11080=1,$G11080,"")</f>
        <v/>
      </c>
    </row>
    <row r="11081" customFormat="false" ht="15" hidden="false" customHeight="false" outlineLevel="0" collapsed="false">
      <c r="A11081" s="30" t="n">
        <v>1731.09375</v>
      </c>
      <c r="B11081" s="31" t="n">
        <v>33.157</v>
      </c>
      <c r="C11081" s="32" t="n">
        <f aca="false">IF($A11081="","",IF(設定!$B$21="dB",10^($B11081/20),ABS($B11081)))</f>
        <v>45.4830939976584</v>
      </c>
      <c r="D11081" s="32" t="n">
        <f aca="false">IF($A11081="","",$A11081^2)</f>
        <v>2996685.57128906</v>
      </c>
      <c r="E11081" s="32" t="n">
        <f aca="false">IF($A11081="","",IF($C11081&lt;=0,"",1/$C11081^2))</f>
        <v>0.000483392602516085</v>
      </c>
      <c r="F11081" s="33" t="n">
        <f aca="false">IF(OR(ROW()-設定!$B$30&lt;2,ROW()+設定!$B$30&gt;13701,N($A11081)&lt;=0,N(INDEX($A$2:$A$13701,MIN(13700,MAX(1,ROW()-1+設定!$B$30))))&lt;=0,$A11081&lt;設定!$B$28,$A11081&gt;設定!$B$29),0,IF(AND($C11081&gt;=MAX(INDEX($C$1:$C$13701,MAX(1,ROW()-設定!$B$24)):INDEX($C$1:$C$13701,MAX(1,ROW()-1))),$C11081&gt;MAX(INDEX($C$1:$C$13701,MIN(13701,ROW()+1)):INDEX($C$1:$C$13701,MIN(13701,ROW()+設定!$B$24))),$C11081&gt;=設定!$B$32,$C11081&gt;=MAX(MIN(INDEX($C$1:$C$13701,MAX(1,ROW()-設定!$B$26)):INDEX($C$1:$C$13701,MAX(1,ROW()-1))),MIN(INDEX($C$1:$C$13701,MIN(13701,ROW()+1)):INDEX($C$1:$C$13701,MIN(13701,ROW()+設定!$B$26))))*10^(設定!$B$27/20)),1,0))</f>
        <v>0</v>
      </c>
      <c r="G11081" s="33" t="n">
        <f aca="false">$G11080+IF($F11081=1,1,0)</f>
        <v>5</v>
      </c>
      <c r="H11081" s="0" t="str">
        <f aca="false">IF($F11081=1,$G11081,"")</f>
        <v/>
      </c>
    </row>
    <row r="11082" customFormat="false" ht="15" hidden="false" customHeight="false" outlineLevel="0" collapsed="false">
      <c r="A11082" s="30" t="n">
        <v>1731.25</v>
      </c>
      <c r="B11082" s="31" t="n">
        <v>33.1974</v>
      </c>
      <c r="C11082" s="32" t="n">
        <f aca="false">IF($A11082="","",IF(設定!$B$21="dB",10^($B11082/20),ABS($B11082)))</f>
        <v>45.6951387112151</v>
      </c>
      <c r="D11082" s="32" t="n">
        <f aca="false">IF($A11082="","",$A11082^2)</f>
        <v>2997226.5625</v>
      </c>
      <c r="E11082" s="32" t="n">
        <f aca="false">IF($A11082="","",IF($C11082&lt;=0,"",1/$C11082^2))</f>
        <v>0.000478916720606325</v>
      </c>
      <c r="F11082" s="33" t="n">
        <f aca="false">IF(OR(ROW()-設定!$B$30&lt;2,ROW()+設定!$B$30&gt;13701,N($A11082)&lt;=0,N(INDEX($A$2:$A$13701,MIN(13700,MAX(1,ROW()-1+設定!$B$30))))&lt;=0,$A11082&lt;設定!$B$28,$A11082&gt;設定!$B$29),0,IF(AND($C11082&gt;=MAX(INDEX($C$1:$C$13701,MAX(1,ROW()-設定!$B$24)):INDEX($C$1:$C$13701,MAX(1,ROW()-1))),$C11082&gt;MAX(INDEX($C$1:$C$13701,MIN(13701,ROW()+1)):INDEX($C$1:$C$13701,MIN(13701,ROW()+設定!$B$24))),$C11082&gt;=設定!$B$32,$C11082&gt;=MAX(MIN(INDEX($C$1:$C$13701,MAX(1,ROW()-設定!$B$26)):INDEX($C$1:$C$13701,MAX(1,ROW()-1))),MIN(INDEX($C$1:$C$13701,MIN(13701,ROW()+1)):INDEX($C$1:$C$13701,MIN(13701,ROW()+設定!$B$26))))*10^(設定!$B$27/20)),1,0))</f>
        <v>0</v>
      </c>
      <c r="G11082" s="33" t="n">
        <f aca="false">$G11081+IF($F11082=1,1,0)</f>
        <v>5</v>
      </c>
      <c r="H11082" s="0" t="str">
        <f aca="false">IF($F11082=1,$G11082,"")</f>
        <v/>
      </c>
    </row>
    <row r="11083" customFormat="false" ht="15" hidden="false" customHeight="false" outlineLevel="0" collapsed="false">
      <c r="A11083" s="30" t="n">
        <v>1731.40625</v>
      </c>
      <c r="B11083" s="31" t="n">
        <v>33.2729</v>
      </c>
      <c r="C11083" s="32" t="n">
        <f aca="false">IF($A11083="","",IF(設定!$B$21="dB",10^($B11083/20),ABS($B11083)))</f>
        <v>46.0940639483608</v>
      </c>
      <c r="D11083" s="32" t="n">
        <f aca="false">IF($A11083="","",$A11083^2)</f>
        <v>2997767.60253906</v>
      </c>
      <c r="E11083" s="32" t="n">
        <f aca="false">IF($A11083="","",IF($C11083&lt;=0,"",1/$C11083^2))</f>
        <v>0.000470662936417977</v>
      </c>
      <c r="F11083" s="33" t="n">
        <f aca="false">IF(OR(ROW()-設定!$B$30&lt;2,ROW()+設定!$B$30&gt;13701,N($A11083)&lt;=0,N(INDEX($A$2:$A$13701,MIN(13700,MAX(1,ROW()-1+設定!$B$30))))&lt;=0,$A11083&lt;設定!$B$28,$A11083&gt;設定!$B$29),0,IF(AND($C11083&gt;=MAX(INDEX($C$1:$C$13701,MAX(1,ROW()-設定!$B$24)):INDEX($C$1:$C$13701,MAX(1,ROW()-1))),$C11083&gt;MAX(INDEX($C$1:$C$13701,MIN(13701,ROW()+1)):INDEX($C$1:$C$13701,MIN(13701,ROW()+設定!$B$24))),$C11083&gt;=設定!$B$32,$C11083&gt;=MAX(MIN(INDEX($C$1:$C$13701,MAX(1,ROW()-設定!$B$26)):INDEX($C$1:$C$13701,MAX(1,ROW()-1))),MIN(INDEX($C$1:$C$13701,MIN(13701,ROW()+1)):INDEX($C$1:$C$13701,MIN(13701,ROW()+設定!$B$26))))*10^(設定!$B$27/20)),1,0))</f>
        <v>0</v>
      </c>
      <c r="G11083" s="33" t="n">
        <f aca="false">$G11082+IF($F11083=1,1,0)</f>
        <v>5</v>
      </c>
      <c r="H11083" s="0" t="str">
        <f aca="false">IF($F11083=1,$G11083,"")</f>
        <v/>
      </c>
    </row>
    <row r="11084" customFormat="false" ht="15" hidden="false" customHeight="false" outlineLevel="0" collapsed="false">
      <c r="A11084" s="30" t="n">
        <v>1731.5625</v>
      </c>
      <c r="B11084" s="31" t="n">
        <v>33.4755</v>
      </c>
      <c r="C11084" s="32" t="n">
        <f aca="false">IF($A11084="","",IF(設定!$B$21="dB",10^($B11084/20),ABS($B11084)))</f>
        <v>47.1818537408142</v>
      </c>
      <c r="D11084" s="32" t="n">
        <f aca="false">IF($A11084="","",$A11084^2)</f>
        <v>2998308.69140625</v>
      </c>
      <c r="E11084" s="32" t="n">
        <f aca="false">IF($A11084="","",IF($C11084&lt;=0,"",1/$C11084^2))</f>
        <v>0.000449210604411027</v>
      </c>
      <c r="F11084" s="33" t="n">
        <f aca="false">IF(OR(ROW()-設定!$B$30&lt;2,ROW()+設定!$B$30&gt;13701,N($A11084)&lt;=0,N(INDEX($A$2:$A$13701,MIN(13700,MAX(1,ROW()-1+設定!$B$30))))&lt;=0,$A11084&lt;設定!$B$28,$A11084&gt;設定!$B$29),0,IF(AND($C11084&gt;=MAX(INDEX($C$1:$C$13701,MAX(1,ROW()-設定!$B$24)):INDEX($C$1:$C$13701,MAX(1,ROW()-1))),$C11084&gt;MAX(INDEX($C$1:$C$13701,MIN(13701,ROW()+1)):INDEX($C$1:$C$13701,MIN(13701,ROW()+設定!$B$24))),$C11084&gt;=設定!$B$32,$C11084&gt;=MAX(MIN(INDEX($C$1:$C$13701,MAX(1,ROW()-設定!$B$26)):INDEX($C$1:$C$13701,MAX(1,ROW()-1))),MIN(INDEX($C$1:$C$13701,MIN(13701,ROW()+1)):INDEX($C$1:$C$13701,MIN(13701,ROW()+設定!$B$26))))*10^(設定!$B$27/20)),1,0))</f>
        <v>0</v>
      </c>
      <c r="G11084" s="33" t="n">
        <f aca="false">$G11083+IF($F11084=1,1,0)</f>
        <v>5</v>
      </c>
      <c r="H11084" s="0" t="str">
        <f aca="false">IF($F11084=1,$G11084,"")</f>
        <v/>
      </c>
    </row>
    <row r="11085" customFormat="false" ht="15" hidden="false" customHeight="false" outlineLevel="0" collapsed="false">
      <c r="A11085" s="30" t="n">
        <v>1731.71875</v>
      </c>
      <c r="B11085" s="31" t="n">
        <v>33.6911</v>
      </c>
      <c r="C11085" s="32" t="n">
        <f aca="false">IF($A11085="","",IF(設定!$B$21="dB",10^($B11085/20),ABS($B11085)))</f>
        <v>48.3676514271785</v>
      </c>
      <c r="D11085" s="32" t="n">
        <f aca="false">IF($A11085="","",$A11085^2)</f>
        <v>2998849.82910156</v>
      </c>
      <c r="E11085" s="32" t="n">
        <f aca="false">IF($A11085="","",IF($C11085&lt;=0,"",1/$C11085^2))</f>
        <v>0.000427454604873065</v>
      </c>
      <c r="F11085" s="33" t="n">
        <f aca="false">IF(OR(ROW()-設定!$B$30&lt;2,ROW()+設定!$B$30&gt;13701,N($A11085)&lt;=0,N(INDEX($A$2:$A$13701,MIN(13700,MAX(1,ROW()-1+設定!$B$30))))&lt;=0,$A11085&lt;設定!$B$28,$A11085&gt;設定!$B$29),0,IF(AND($C11085&gt;=MAX(INDEX($C$1:$C$13701,MAX(1,ROW()-設定!$B$24)):INDEX($C$1:$C$13701,MAX(1,ROW()-1))),$C11085&gt;MAX(INDEX($C$1:$C$13701,MIN(13701,ROW()+1)):INDEX($C$1:$C$13701,MIN(13701,ROW()+設定!$B$24))),$C11085&gt;=設定!$B$32,$C11085&gt;=MAX(MIN(INDEX($C$1:$C$13701,MAX(1,ROW()-設定!$B$26)):INDEX($C$1:$C$13701,MAX(1,ROW()-1))),MIN(INDEX($C$1:$C$13701,MIN(13701,ROW()+1)):INDEX($C$1:$C$13701,MIN(13701,ROW()+設定!$B$26))))*10^(設定!$B$27/20)),1,0))</f>
        <v>0</v>
      </c>
      <c r="G11085" s="33" t="n">
        <f aca="false">$G11084+IF($F11085=1,1,0)</f>
        <v>5</v>
      </c>
      <c r="H11085" s="0" t="str">
        <f aca="false">IF($F11085=1,$G11085,"")</f>
        <v/>
      </c>
    </row>
    <row r="11086" customFormat="false" ht="15" hidden="false" customHeight="false" outlineLevel="0" collapsed="false">
      <c r="A11086" s="30" t="n">
        <v>1731.875</v>
      </c>
      <c r="B11086" s="31" t="n">
        <v>33.6218</v>
      </c>
      <c r="C11086" s="32" t="n">
        <f aca="false">IF($A11086="","",IF(設定!$B$21="dB",10^($B11086/20),ABS($B11086)))</f>
        <v>47.9832875376437</v>
      </c>
      <c r="D11086" s="32" t="n">
        <f aca="false">IF($A11086="","",$A11086^2)</f>
        <v>2999391.015625</v>
      </c>
      <c r="E11086" s="32" t="n">
        <f aca="false">IF($A11086="","",IF($C11086&lt;=0,"",1/$C11086^2))</f>
        <v>0.000434330172069137</v>
      </c>
      <c r="F11086" s="33" t="n">
        <f aca="false">IF(OR(ROW()-設定!$B$30&lt;2,ROW()+設定!$B$30&gt;13701,N($A11086)&lt;=0,N(INDEX($A$2:$A$13701,MIN(13700,MAX(1,ROW()-1+設定!$B$30))))&lt;=0,$A11086&lt;設定!$B$28,$A11086&gt;設定!$B$29),0,IF(AND($C11086&gt;=MAX(INDEX($C$1:$C$13701,MAX(1,ROW()-設定!$B$24)):INDEX($C$1:$C$13701,MAX(1,ROW()-1))),$C11086&gt;MAX(INDEX($C$1:$C$13701,MIN(13701,ROW()+1)):INDEX($C$1:$C$13701,MIN(13701,ROW()+設定!$B$24))),$C11086&gt;=設定!$B$32,$C11086&gt;=MAX(MIN(INDEX($C$1:$C$13701,MAX(1,ROW()-設定!$B$26)):INDEX($C$1:$C$13701,MAX(1,ROW()-1))),MIN(INDEX($C$1:$C$13701,MIN(13701,ROW()+1)):INDEX($C$1:$C$13701,MIN(13701,ROW()+設定!$B$26))))*10^(設定!$B$27/20)),1,0))</f>
        <v>0</v>
      </c>
      <c r="G11086" s="33" t="n">
        <f aca="false">$G11085+IF($F11086=1,1,0)</f>
        <v>5</v>
      </c>
      <c r="H11086" s="0" t="str">
        <f aca="false">IF($F11086=1,$G11086,"")</f>
        <v/>
      </c>
    </row>
    <row r="11087" customFormat="false" ht="15" hidden="false" customHeight="false" outlineLevel="0" collapsed="false">
      <c r="A11087" s="30" t="n">
        <v>1732.03125</v>
      </c>
      <c r="B11087" s="31" t="n">
        <v>33.6963</v>
      </c>
      <c r="C11087" s="32" t="n">
        <f aca="false">IF($A11087="","",IF(設定!$B$21="dB",10^($B11087/20),ABS($B11087)))</f>
        <v>48.396616461214</v>
      </c>
      <c r="D11087" s="32" t="n">
        <f aca="false">IF($A11087="","",$A11087^2)</f>
        <v>2999932.25097656</v>
      </c>
      <c r="E11087" s="32" t="n">
        <f aca="false">IF($A11087="","",IF($C11087&lt;=0,"",1/$C11087^2))</f>
        <v>0.0004269431008448</v>
      </c>
      <c r="F11087" s="33" t="n">
        <f aca="false">IF(OR(ROW()-設定!$B$30&lt;2,ROW()+設定!$B$30&gt;13701,N($A11087)&lt;=0,N(INDEX($A$2:$A$13701,MIN(13700,MAX(1,ROW()-1+設定!$B$30))))&lt;=0,$A11087&lt;設定!$B$28,$A11087&gt;設定!$B$29),0,IF(AND($C11087&gt;=MAX(INDEX($C$1:$C$13701,MAX(1,ROW()-設定!$B$24)):INDEX($C$1:$C$13701,MAX(1,ROW()-1))),$C11087&gt;MAX(INDEX($C$1:$C$13701,MIN(13701,ROW()+1)):INDEX($C$1:$C$13701,MIN(13701,ROW()+設定!$B$24))),$C11087&gt;=設定!$B$32,$C11087&gt;=MAX(MIN(INDEX($C$1:$C$13701,MAX(1,ROW()-設定!$B$26)):INDEX($C$1:$C$13701,MAX(1,ROW()-1))),MIN(INDEX($C$1:$C$13701,MIN(13701,ROW()+1)):INDEX($C$1:$C$13701,MIN(13701,ROW()+設定!$B$26))))*10^(設定!$B$27/20)),1,0))</f>
        <v>0</v>
      </c>
      <c r="G11087" s="33" t="n">
        <f aca="false">$G11086+IF($F11087=1,1,0)</f>
        <v>5</v>
      </c>
      <c r="H11087" s="0" t="str">
        <f aca="false">IF($F11087=1,$G11087,"")</f>
        <v/>
      </c>
    </row>
    <row r="11088" customFormat="false" ht="15" hidden="false" customHeight="false" outlineLevel="0" collapsed="false">
      <c r="A11088" s="30" t="n">
        <v>1732.1875</v>
      </c>
      <c r="B11088" s="31" t="n">
        <v>34.1444</v>
      </c>
      <c r="C11088" s="32" t="n">
        <f aca="false">IF($A11088="","",IF(設定!$B$21="dB",10^($B11088/20),ABS($B11088)))</f>
        <v>50.9588947506046</v>
      </c>
      <c r="D11088" s="32" t="n">
        <f aca="false">IF($A11088="","",$A11088^2)</f>
        <v>3000473.53515625</v>
      </c>
      <c r="E11088" s="32" t="n">
        <f aca="false">IF($A11088="","",IF($C11088&lt;=0,"",1/$C11088^2))</f>
        <v>0.000385088012878806</v>
      </c>
      <c r="F11088" s="33" t="n">
        <f aca="false">IF(OR(ROW()-設定!$B$30&lt;2,ROW()+設定!$B$30&gt;13701,N($A11088)&lt;=0,N(INDEX($A$2:$A$13701,MIN(13700,MAX(1,ROW()-1+設定!$B$30))))&lt;=0,$A11088&lt;設定!$B$28,$A11088&gt;設定!$B$29),0,IF(AND($C11088&gt;=MAX(INDEX($C$1:$C$13701,MAX(1,ROW()-設定!$B$24)):INDEX($C$1:$C$13701,MAX(1,ROW()-1))),$C11088&gt;MAX(INDEX($C$1:$C$13701,MIN(13701,ROW()+1)):INDEX($C$1:$C$13701,MIN(13701,ROW()+設定!$B$24))),$C11088&gt;=設定!$B$32,$C11088&gt;=MAX(MIN(INDEX($C$1:$C$13701,MAX(1,ROW()-設定!$B$26)):INDEX($C$1:$C$13701,MAX(1,ROW()-1))),MIN(INDEX($C$1:$C$13701,MIN(13701,ROW()+1)):INDEX($C$1:$C$13701,MIN(13701,ROW()+設定!$B$26))))*10^(設定!$B$27/20)),1,0))</f>
        <v>0</v>
      </c>
      <c r="G11088" s="33" t="n">
        <f aca="false">$G11087+IF($F11088=1,1,0)</f>
        <v>5</v>
      </c>
      <c r="H11088" s="0" t="str">
        <f aca="false">IF($F11088=1,$G11088,"")</f>
        <v/>
      </c>
    </row>
    <row r="11089" customFormat="false" ht="15" hidden="false" customHeight="false" outlineLevel="0" collapsed="false">
      <c r="A11089" s="30" t="n">
        <v>1732.34375</v>
      </c>
      <c r="B11089" s="31" t="n">
        <v>34.0633</v>
      </c>
      <c r="C11089" s="32" t="n">
        <f aca="false">IF($A11089="","",IF(設定!$B$21="dB",10^($B11089/20),ABS($B11089)))</f>
        <v>50.485306821143</v>
      </c>
      <c r="D11089" s="32" t="n">
        <f aca="false">IF($A11089="","",$A11089^2)</f>
        <v>3001014.86816406</v>
      </c>
      <c r="E11089" s="32" t="n">
        <f aca="false">IF($A11089="","",IF($C11089&lt;=0,"",1/$C11089^2))</f>
        <v>0.000392346696259135</v>
      </c>
      <c r="F11089" s="33" t="n">
        <f aca="false">IF(OR(ROW()-設定!$B$30&lt;2,ROW()+設定!$B$30&gt;13701,N($A11089)&lt;=0,N(INDEX($A$2:$A$13701,MIN(13700,MAX(1,ROW()-1+設定!$B$30))))&lt;=0,$A11089&lt;設定!$B$28,$A11089&gt;設定!$B$29),0,IF(AND($C11089&gt;=MAX(INDEX($C$1:$C$13701,MAX(1,ROW()-設定!$B$24)):INDEX($C$1:$C$13701,MAX(1,ROW()-1))),$C11089&gt;MAX(INDEX($C$1:$C$13701,MIN(13701,ROW()+1)):INDEX($C$1:$C$13701,MIN(13701,ROW()+設定!$B$24))),$C11089&gt;=設定!$B$32,$C11089&gt;=MAX(MIN(INDEX($C$1:$C$13701,MAX(1,ROW()-設定!$B$26)):INDEX($C$1:$C$13701,MAX(1,ROW()-1))),MIN(INDEX($C$1:$C$13701,MIN(13701,ROW()+1)):INDEX($C$1:$C$13701,MIN(13701,ROW()+設定!$B$26))))*10^(設定!$B$27/20)),1,0))</f>
        <v>0</v>
      </c>
      <c r="G11089" s="33" t="n">
        <f aca="false">$G11088+IF($F11089=1,1,0)</f>
        <v>5</v>
      </c>
      <c r="H11089" s="0" t="str">
        <f aca="false">IF($F11089=1,$G11089,"")</f>
        <v/>
      </c>
    </row>
    <row r="11090" customFormat="false" ht="15" hidden="false" customHeight="false" outlineLevel="0" collapsed="false">
      <c r="A11090" s="30" t="n">
        <v>1732.5</v>
      </c>
      <c r="B11090" s="31" t="n">
        <v>34.3485</v>
      </c>
      <c r="C11090" s="32" t="n">
        <f aca="false">IF($A11090="","",IF(設定!$B$21="dB",10^($B11090/20),ABS($B11090)))</f>
        <v>52.1705001197202</v>
      </c>
      <c r="D11090" s="32" t="n">
        <f aca="false">IF($A11090="","",$A11090^2)</f>
        <v>3001556.25</v>
      </c>
      <c r="E11090" s="32" t="n">
        <f aca="false">IF($A11090="","",IF($C11090&lt;=0,"",1/$C11090^2))</f>
        <v>0.000367409177220164</v>
      </c>
      <c r="F11090" s="33" t="n">
        <f aca="false">IF(OR(ROW()-設定!$B$30&lt;2,ROW()+設定!$B$30&gt;13701,N($A11090)&lt;=0,N(INDEX($A$2:$A$13701,MIN(13700,MAX(1,ROW()-1+設定!$B$30))))&lt;=0,$A11090&lt;設定!$B$28,$A11090&gt;設定!$B$29),0,IF(AND($C11090&gt;=MAX(INDEX($C$1:$C$13701,MAX(1,ROW()-設定!$B$24)):INDEX($C$1:$C$13701,MAX(1,ROW()-1))),$C11090&gt;MAX(INDEX($C$1:$C$13701,MIN(13701,ROW()+1)):INDEX($C$1:$C$13701,MIN(13701,ROW()+設定!$B$24))),$C11090&gt;=設定!$B$32,$C11090&gt;=MAX(MIN(INDEX($C$1:$C$13701,MAX(1,ROW()-設定!$B$26)):INDEX($C$1:$C$13701,MAX(1,ROW()-1))),MIN(INDEX($C$1:$C$13701,MIN(13701,ROW()+1)):INDEX($C$1:$C$13701,MIN(13701,ROW()+設定!$B$26))))*10^(設定!$B$27/20)),1,0))</f>
        <v>0</v>
      </c>
      <c r="G11090" s="33" t="n">
        <f aca="false">$G11089+IF($F11090=1,1,0)</f>
        <v>5</v>
      </c>
      <c r="H11090" s="0" t="str">
        <f aca="false">IF($F11090=1,$G11090,"")</f>
        <v/>
      </c>
    </row>
    <row r="11091" customFormat="false" ht="15" hidden="false" customHeight="false" outlineLevel="0" collapsed="false">
      <c r="A11091" s="30" t="n">
        <v>1732.65625</v>
      </c>
      <c r="B11091" s="31" t="n">
        <v>34.2622</v>
      </c>
      <c r="C11091" s="32" t="n">
        <f aca="false">IF($A11091="","",IF(設定!$B$21="dB",10^($B11091/20),ABS($B11091)))</f>
        <v>51.6547186027994</v>
      </c>
      <c r="D11091" s="32" t="n">
        <f aca="false">IF($A11091="","",$A11091^2)</f>
        <v>3002097.68066406</v>
      </c>
      <c r="E11091" s="32" t="n">
        <f aca="false">IF($A11091="","",IF($C11091&lt;=0,"",1/$C11091^2))</f>
        <v>0.000374783100754668</v>
      </c>
      <c r="F11091" s="33" t="n">
        <f aca="false">IF(OR(ROW()-設定!$B$30&lt;2,ROW()+設定!$B$30&gt;13701,N($A11091)&lt;=0,N(INDEX($A$2:$A$13701,MIN(13700,MAX(1,ROW()-1+設定!$B$30))))&lt;=0,$A11091&lt;設定!$B$28,$A11091&gt;設定!$B$29),0,IF(AND($C11091&gt;=MAX(INDEX($C$1:$C$13701,MAX(1,ROW()-設定!$B$24)):INDEX($C$1:$C$13701,MAX(1,ROW()-1))),$C11091&gt;MAX(INDEX($C$1:$C$13701,MIN(13701,ROW()+1)):INDEX($C$1:$C$13701,MIN(13701,ROW()+設定!$B$24))),$C11091&gt;=設定!$B$32,$C11091&gt;=MAX(MIN(INDEX($C$1:$C$13701,MAX(1,ROW()-設定!$B$26)):INDEX($C$1:$C$13701,MAX(1,ROW()-1))),MIN(INDEX($C$1:$C$13701,MIN(13701,ROW()+1)):INDEX($C$1:$C$13701,MIN(13701,ROW()+設定!$B$26))))*10^(設定!$B$27/20)),1,0))</f>
        <v>0</v>
      </c>
      <c r="G11091" s="33" t="n">
        <f aca="false">$G11090+IF($F11091=1,1,0)</f>
        <v>5</v>
      </c>
      <c r="H11091" s="0" t="str">
        <f aca="false">IF($F11091=1,$G11091,"")</f>
        <v/>
      </c>
    </row>
    <row r="11092" customFormat="false" ht="15" hidden="false" customHeight="false" outlineLevel="0" collapsed="false">
      <c r="A11092" s="30" t="n">
        <v>1732.8125</v>
      </c>
      <c r="B11092" s="31" t="n">
        <v>34.5091</v>
      </c>
      <c r="C11092" s="32" t="n">
        <f aca="false">IF($A11092="","",IF(設定!$B$21="dB",10^($B11092/20),ABS($B11092)))</f>
        <v>53.1440930695266</v>
      </c>
      <c r="D11092" s="32" t="n">
        <f aca="false">IF($A11092="","",$A11092^2)</f>
        <v>3002639.16015625</v>
      </c>
      <c r="E11092" s="32" t="n">
        <f aca="false">IF($A11092="","",IF($C11092&lt;=0,"",1/$C11092^2))</f>
        <v>0.000354070708495283</v>
      </c>
      <c r="F11092" s="33" t="n">
        <f aca="false">IF(OR(ROW()-設定!$B$30&lt;2,ROW()+設定!$B$30&gt;13701,N($A11092)&lt;=0,N(INDEX($A$2:$A$13701,MIN(13700,MAX(1,ROW()-1+設定!$B$30))))&lt;=0,$A11092&lt;設定!$B$28,$A11092&gt;設定!$B$29),0,IF(AND($C11092&gt;=MAX(INDEX($C$1:$C$13701,MAX(1,ROW()-設定!$B$24)):INDEX($C$1:$C$13701,MAX(1,ROW()-1))),$C11092&gt;MAX(INDEX($C$1:$C$13701,MIN(13701,ROW()+1)):INDEX($C$1:$C$13701,MIN(13701,ROW()+設定!$B$24))),$C11092&gt;=設定!$B$32,$C11092&gt;=MAX(MIN(INDEX($C$1:$C$13701,MAX(1,ROW()-設定!$B$26)):INDEX($C$1:$C$13701,MAX(1,ROW()-1))),MIN(INDEX($C$1:$C$13701,MIN(13701,ROW()+1)):INDEX($C$1:$C$13701,MIN(13701,ROW()+設定!$B$26))))*10^(設定!$B$27/20)),1,0))</f>
        <v>0</v>
      </c>
      <c r="G11092" s="33" t="n">
        <f aca="false">$G11091+IF($F11092=1,1,0)</f>
        <v>5</v>
      </c>
      <c r="H11092" s="0" t="str">
        <f aca="false">IF($F11092=1,$G11092,"")</f>
        <v/>
      </c>
    </row>
    <row r="11093" customFormat="false" ht="15" hidden="false" customHeight="false" outlineLevel="0" collapsed="false">
      <c r="A11093" s="30" t="n">
        <v>1732.96875</v>
      </c>
      <c r="B11093" s="31" t="n">
        <v>34.5439</v>
      </c>
      <c r="C11093" s="32" t="n">
        <f aca="false">IF($A11093="","",IF(設定!$B$21="dB",10^($B11093/20),ABS($B11093)))</f>
        <v>53.3574418808158</v>
      </c>
      <c r="D11093" s="32" t="n">
        <f aca="false">IF($A11093="","",$A11093^2)</f>
        <v>3003180.68847656</v>
      </c>
      <c r="E11093" s="32" t="n">
        <f aca="false">IF($A11093="","",IF($C11093&lt;=0,"",1/$C11093^2))</f>
        <v>0.000351244878084771</v>
      </c>
      <c r="F11093" s="33" t="n">
        <f aca="false">IF(OR(ROW()-設定!$B$30&lt;2,ROW()+設定!$B$30&gt;13701,N($A11093)&lt;=0,N(INDEX($A$2:$A$13701,MIN(13700,MAX(1,ROW()-1+設定!$B$30))))&lt;=0,$A11093&lt;設定!$B$28,$A11093&gt;設定!$B$29),0,IF(AND($C11093&gt;=MAX(INDEX($C$1:$C$13701,MAX(1,ROW()-設定!$B$24)):INDEX($C$1:$C$13701,MAX(1,ROW()-1))),$C11093&gt;MAX(INDEX($C$1:$C$13701,MIN(13701,ROW()+1)):INDEX($C$1:$C$13701,MIN(13701,ROW()+設定!$B$24))),$C11093&gt;=設定!$B$32,$C11093&gt;=MAX(MIN(INDEX($C$1:$C$13701,MAX(1,ROW()-設定!$B$26)):INDEX($C$1:$C$13701,MAX(1,ROW()-1))),MIN(INDEX($C$1:$C$13701,MIN(13701,ROW()+1)):INDEX($C$1:$C$13701,MIN(13701,ROW()+設定!$B$26))))*10^(設定!$B$27/20)),1,0))</f>
        <v>0</v>
      </c>
      <c r="G11093" s="33" t="n">
        <f aca="false">$G11092+IF($F11093=1,1,0)</f>
        <v>5</v>
      </c>
      <c r="H11093" s="0" t="str">
        <f aca="false">IF($F11093=1,$G11093,"")</f>
        <v/>
      </c>
    </row>
    <row r="11094" customFormat="false" ht="15" hidden="false" customHeight="false" outlineLevel="0" collapsed="false">
      <c r="A11094" s="30" t="n">
        <v>1733.125</v>
      </c>
      <c r="B11094" s="31" t="n">
        <v>34.8174</v>
      </c>
      <c r="C11094" s="32" t="n">
        <f aca="false">IF($A11094="","",IF(設定!$B$21="dB",10^($B11094/20),ABS($B11094)))</f>
        <v>55.0642844472888</v>
      </c>
      <c r="D11094" s="32" t="n">
        <f aca="false">IF($A11094="","",$A11094^2)</f>
        <v>3003722.265625</v>
      </c>
      <c r="E11094" s="32" t="n">
        <f aca="false">IF($A11094="","",IF($C11094&lt;=0,"",1/$C11094^2))</f>
        <v>0.000329807099403217</v>
      </c>
      <c r="F11094" s="33" t="n">
        <f aca="false">IF(OR(ROW()-設定!$B$30&lt;2,ROW()+設定!$B$30&gt;13701,N($A11094)&lt;=0,N(INDEX($A$2:$A$13701,MIN(13700,MAX(1,ROW()-1+設定!$B$30))))&lt;=0,$A11094&lt;設定!$B$28,$A11094&gt;設定!$B$29),0,IF(AND($C11094&gt;=MAX(INDEX($C$1:$C$13701,MAX(1,ROW()-設定!$B$24)):INDEX($C$1:$C$13701,MAX(1,ROW()-1))),$C11094&gt;MAX(INDEX($C$1:$C$13701,MIN(13701,ROW()+1)):INDEX($C$1:$C$13701,MIN(13701,ROW()+設定!$B$24))),$C11094&gt;=設定!$B$32,$C11094&gt;=MAX(MIN(INDEX($C$1:$C$13701,MAX(1,ROW()-設定!$B$26)):INDEX($C$1:$C$13701,MAX(1,ROW()-1))),MIN(INDEX($C$1:$C$13701,MIN(13701,ROW()+1)):INDEX($C$1:$C$13701,MIN(13701,ROW()+設定!$B$26))))*10^(設定!$B$27/20)),1,0))</f>
        <v>0</v>
      </c>
      <c r="G11094" s="33" t="n">
        <f aca="false">$G11093+IF($F11094=1,1,0)</f>
        <v>5</v>
      </c>
      <c r="H11094" s="0" t="str">
        <f aca="false">IF($F11094=1,$G11094,"")</f>
        <v/>
      </c>
    </row>
    <row r="11095" customFormat="false" ht="15" hidden="false" customHeight="false" outlineLevel="0" collapsed="false">
      <c r="A11095" s="30" t="n">
        <v>1733.28125</v>
      </c>
      <c r="B11095" s="31" t="n">
        <v>34.868</v>
      </c>
      <c r="C11095" s="32" t="n">
        <f aca="false">IF($A11095="","",IF(設定!$B$21="dB",10^($B11095/20),ABS($B11095)))</f>
        <v>55.3859998277357</v>
      </c>
      <c r="D11095" s="32" t="n">
        <f aca="false">IF($A11095="","",$A11095^2)</f>
        <v>3004263.89160156</v>
      </c>
      <c r="E11095" s="32" t="n">
        <f aca="false">IF($A11095="","",IF($C11095&lt;=0,"",1/$C11095^2))</f>
        <v>0.000325986788904468</v>
      </c>
      <c r="F11095" s="33" t="n">
        <f aca="false">IF(OR(ROW()-設定!$B$30&lt;2,ROW()+設定!$B$30&gt;13701,N($A11095)&lt;=0,N(INDEX($A$2:$A$13701,MIN(13700,MAX(1,ROW()-1+設定!$B$30))))&lt;=0,$A11095&lt;設定!$B$28,$A11095&gt;設定!$B$29),0,IF(AND($C11095&gt;=MAX(INDEX($C$1:$C$13701,MAX(1,ROW()-設定!$B$24)):INDEX($C$1:$C$13701,MAX(1,ROW()-1))),$C11095&gt;MAX(INDEX($C$1:$C$13701,MIN(13701,ROW()+1)):INDEX($C$1:$C$13701,MIN(13701,ROW()+設定!$B$24))),$C11095&gt;=設定!$B$32,$C11095&gt;=MAX(MIN(INDEX($C$1:$C$13701,MAX(1,ROW()-設定!$B$26)):INDEX($C$1:$C$13701,MAX(1,ROW()-1))),MIN(INDEX($C$1:$C$13701,MIN(13701,ROW()+1)):INDEX($C$1:$C$13701,MIN(13701,ROW()+設定!$B$26))))*10^(設定!$B$27/20)),1,0))</f>
        <v>0</v>
      </c>
      <c r="G11095" s="33" t="n">
        <f aca="false">$G11094+IF($F11095=1,1,0)</f>
        <v>5</v>
      </c>
      <c r="H11095" s="0" t="str">
        <f aca="false">IF($F11095=1,$G11095,"")</f>
        <v/>
      </c>
    </row>
    <row r="11096" customFormat="false" ht="15" hidden="false" customHeight="false" outlineLevel="0" collapsed="false">
      <c r="A11096" s="30" t="n">
        <v>1733.4375</v>
      </c>
      <c r="B11096" s="31" t="n">
        <v>34.9736</v>
      </c>
      <c r="C11096" s="32" t="n">
        <f aca="false">IF($A11096="","",IF(設定!$B$21="dB",10^($B11096/20),ABS($B11096)))</f>
        <v>56.0634732869633</v>
      </c>
      <c r="D11096" s="32" t="n">
        <f aca="false">IF($A11096="","",$A11096^2)</f>
        <v>3004805.56640625</v>
      </c>
      <c r="E11096" s="32" t="n">
        <f aca="false">IF($A11096="","",IF($C11096&lt;=0,"",1/$C11096^2))</f>
        <v>0.000318155913652756</v>
      </c>
      <c r="F11096" s="33" t="n">
        <f aca="false">IF(OR(ROW()-設定!$B$30&lt;2,ROW()+設定!$B$30&gt;13701,N($A11096)&lt;=0,N(INDEX($A$2:$A$13701,MIN(13700,MAX(1,ROW()-1+設定!$B$30))))&lt;=0,$A11096&lt;設定!$B$28,$A11096&gt;設定!$B$29),0,IF(AND($C11096&gt;=MAX(INDEX($C$1:$C$13701,MAX(1,ROW()-設定!$B$24)):INDEX($C$1:$C$13701,MAX(1,ROW()-1))),$C11096&gt;MAX(INDEX($C$1:$C$13701,MIN(13701,ROW()+1)):INDEX($C$1:$C$13701,MIN(13701,ROW()+設定!$B$24))),$C11096&gt;=設定!$B$32,$C11096&gt;=MAX(MIN(INDEX($C$1:$C$13701,MAX(1,ROW()-設定!$B$26)):INDEX($C$1:$C$13701,MAX(1,ROW()-1))),MIN(INDEX($C$1:$C$13701,MIN(13701,ROW()+1)):INDEX($C$1:$C$13701,MIN(13701,ROW()+設定!$B$26))))*10^(設定!$B$27/20)),1,0))</f>
        <v>0</v>
      </c>
      <c r="G11096" s="33" t="n">
        <f aca="false">$G11095+IF($F11096=1,1,0)</f>
        <v>5</v>
      </c>
      <c r="H11096" s="0" t="str">
        <f aca="false">IF($F11096=1,$G11096,"")</f>
        <v/>
      </c>
    </row>
    <row r="11097" customFormat="false" ht="15" hidden="false" customHeight="false" outlineLevel="0" collapsed="false">
      <c r="A11097" s="30" t="n">
        <v>1733.59375</v>
      </c>
      <c r="B11097" s="31" t="n">
        <v>35.35</v>
      </c>
      <c r="C11097" s="32" t="n">
        <f aca="false">IF($A11097="","",IF(設定!$B$21="dB",10^($B11097/20),ABS($B11097)))</f>
        <v>58.5463736320577</v>
      </c>
      <c r="D11097" s="32" t="n">
        <f aca="false">IF($A11097="","",$A11097^2)</f>
        <v>3005347.29003906</v>
      </c>
      <c r="E11097" s="32" t="n">
        <f aca="false">IF($A11097="","",IF($C11097&lt;=0,"",1/$C11097^2))</f>
        <v>0.000291742701400117</v>
      </c>
      <c r="F11097" s="33" t="n">
        <f aca="false">IF(OR(ROW()-設定!$B$30&lt;2,ROW()+設定!$B$30&gt;13701,N($A11097)&lt;=0,N(INDEX($A$2:$A$13701,MIN(13700,MAX(1,ROW()-1+設定!$B$30))))&lt;=0,$A11097&lt;設定!$B$28,$A11097&gt;設定!$B$29),0,IF(AND($C11097&gt;=MAX(INDEX($C$1:$C$13701,MAX(1,ROW()-設定!$B$24)):INDEX($C$1:$C$13701,MAX(1,ROW()-1))),$C11097&gt;MAX(INDEX($C$1:$C$13701,MIN(13701,ROW()+1)):INDEX($C$1:$C$13701,MIN(13701,ROW()+設定!$B$24))),$C11097&gt;=設定!$B$32,$C11097&gt;=MAX(MIN(INDEX($C$1:$C$13701,MAX(1,ROW()-設定!$B$26)):INDEX($C$1:$C$13701,MAX(1,ROW()-1))),MIN(INDEX($C$1:$C$13701,MIN(13701,ROW()+1)):INDEX($C$1:$C$13701,MIN(13701,ROW()+設定!$B$26))))*10^(設定!$B$27/20)),1,0))</f>
        <v>0</v>
      </c>
      <c r="G11097" s="33" t="n">
        <f aca="false">$G11096+IF($F11097=1,1,0)</f>
        <v>5</v>
      </c>
      <c r="H11097" s="0" t="str">
        <f aca="false">IF($F11097=1,$G11097,"")</f>
        <v/>
      </c>
    </row>
    <row r="11098" customFormat="false" ht="15" hidden="false" customHeight="false" outlineLevel="0" collapsed="false">
      <c r="A11098" s="30" t="n">
        <v>1733.75</v>
      </c>
      <c r="B11098" s="31" t="n">
        <v>35.3773</v>
      </c>
      <c r="C11098" s="32" t="n">
        <f aca="false">IF($A11098="","",IF(設定!$B$21="dB",10^($B11098/20),ABS($B11098)))</f>
        <v>58.7306760440097</v>
      </c>
      <c r="D11098" s="32" t="n">
        <f aca="false">IF($A11098="","",$A11098^2)</f>
        <v>3005889.0625</v>
      </c>
      <c r="E11098" s="32" t="n">
        <f aca="false">IF($A11098="","",IF($C11098&lt;=0,"",1/$C11098^2))</f>
        <v>0.000289914542038282</v>
      </c>
      <c r="F11098" s="33" t="n">
        <f aca="false">IF(OR(ROW()-設定!$B$30&lt;2,ROW()+設定!$B$30&gt;13701,N($A11098)&lt;=0,N(INDEX($A$2:$A$13701,MIN(13700,MAX(1,ROW()-1+設定!$B$30))))&lt;=0,$A11098&lt;設定!$B$28,$A11098&gt;設定!$B$29),0,IF(AND($C11098&gt;=MAX(INDEX($C$1:$C$13701,MAX(1,ROW()-設定!$B$24)):INDEX($C$1:$C$13701,MAX(1,ROW()-1))),$C11098&gt;MAX(INDEX($C$1:$C$13701,MIN(13701,ROW()+1)):INDEX($C$1:$C$13701,MIN(13701,ROW()+設定!$B$24))),$C11098&gt;=設定!$B$32,$C11098&gt;=MAX(MIN(INDEX($C$1:$C$13701,MAX(1,ROW()-設定!$B$26)):INDEX($C$1:$C$13701,MAX(1,ROW()-1))),MIN(INDEX($C$1:$C$13701,MIN(13701,ROW()+1)):INDEX($C$1:$C$13701,MIN(13701,ROW()+設定!$B$26))))*10^(設定!$B$27/20)),1,0))</f>
        <v>0</v>
      </c>
      <c r="G11098" s="33" t="n">
        <f aca="false">$G11097+IF($F11098=1,1,0)</f>
        <v>5</v>
      </c>
      <c r="H11098" s="0" t="str">
        <f aca="false">IF($F11098=1,$G11098,"")</f>
        <v/>
      </c>
    </row>
    <row r="11099" customFormat="false" ht="15" hidden="false" customHeight="false" outlineLevel="0" collapsed="false">
      <c r="A11099" s="30" t="n">
        <v>1733.90625</v>
      </c>
      <c r="B11099" s="31" t="n">
        <v>35.2838</v>
      </c>
      <c r="C11099" s="32" t="n">
        <f aca="false">IF($A11099="","",IF(設定!$B$21="dB",10^($B11099/20),ABS($B11099)))</f>
        <v>58.1018552411305</v>
      </c>
      <c r="D11099" s="32" t="n">
        <f aca="false">IF($A11099="","",$A11099^2)</f>
        <v>3006430.88378906</v>
      </c>
      <c r="E11099" s="32" t="n">
        <f aca="false">IF($A11099="","",IF($C11099&lt;=0,"",1/$C11099^2))</f>
        <v>0.0002962238349029</v>
      </c>
      <c r="F11099" s="33" t="n">
        <f aca="false">IF(OR(ROW()-設定!$B$30&lt;2,ROW()+設定!$B$30&gt;13701,N($A11099)&lt;=0,N(INDEX($A$2:$A$13701,MIN(13700,MAX(1,ROW()-1+設定!$B$30))))&lt;=0,$A11099&lt;設定!$B$28,$A11099&gt;設定!$B$29),0,IF(AND($C11099&gt;=MAX(INDEX($C$1:$C$13701,MAX(1,ROW()-設定!$B$24)):INDEX($C$1:$C$13701,MAX(1,ROW()-1))),$C11099&gt;MAX(INDEX($C$1:$C$13701,MIN(13701,ROW()+1)):INDEX($C$1:$C$13701,MIN(13701,ROW()+設定!$B$24))),$C11099&gt;=設定!$B$32,$C11099&gt;=MAX(MIN(INDEX($C$1:$C$13701,MAX(1,ROW()-設定!$B$26)):INDEX($C$1:$C$13701,MAX(1,ROW()-1))),MIN(INDEX($C$1:$C$13701,MIN(13701,ROW()+1)):INDEX($C$1:$C$13701,MIN(13701,ROW()+設定!$B$26))))*10^(設定!$B$27/20)),1,0))</f>
        <v>0</v>
      </c>
      <c r="G11099" s="33" t="n">
        <f aca="false">$G11098+IF($F11099=1,1,0)</f>
        <v>5</v>
      </c>
      <c r="H11099" s="0" t="str">
        <f aca="false">IF($F11099=1,$G11099,"")</f>
        <v/>
      </c>
    </row>
    <row r="11100" customFormat="false" ht="15" hidden="false" customHeight="false" outlineLevel="0" collapsed="false">
      <c r="A11100" s="30" t="n">
        <v>1734.0625</v>
      </c>
      <c r="B11100" s="31" t="n">
        <v>35.627</v>
      </c>
      <c r="C11100" s="32" t="n">
        <f aca="false">IF($A11100="","",IF(設定!$B$21="dB",10^($B11100/20),ABS($B11100)))</f>
        <v>60.4435550644943</v>
      </c>
      <c r="D11100" s="32" t="n">
        <f aca="false">IF($A11100="","",$A11100^2)</f>
        <v>3006972.75390625</v>
      </c>
      <c r="E11100" s="32" t="n">
        <f aca="false">IF($A11100="","",IF($C11100&lt;=0,"",1/$C11100^2))</f>
        <v>0.000273715883575058</v>
      </c>
      <c r="F11100" s="33" t="n">
        <f aca="false">IF(OR(ROW()-設定!$B$30&lt;2,ROW()+設定!$B$30&gt;13701,N($A11100)&lt;=0,N(INDEX($A$2:$A$13701,MIN(13700,MAX(1,ROW()-1+設定!$B$30))))&lt;=0,$A11100&lt;設定!$B$28,$A11100&gt;設定!$B$29),0,IF(AND($C11100&gt;=MAX(INDEX($C$1:$C$13701,MAX(1,ROW()-設定!$B$24)):INDEX($C$1:$C$13701,MAX(1,ROW()-1))),$C11100&gt;MAX(INDEX($C$1:$C$13701,MIN(13701,ROW()+1)):INDEX($C$1:$C$13701,MIN(13701,ROW()+設定!$B$24))),$C11100&gt;=設定!$B$32,$C11100&gt;=MAX(MIN(INDEX($C$1:$C$13701,MAX(1,ROW()-設定!$B$26)):INDEX($C$1:$C$13701,MAX(1,ROW()-1))),MIN(INDEX($C$1:$C$13701,MIN(13701,ROW()+1)):INDEX($C$1:$C$13701,MIN(13701,ROW()+設定!$B$26))))*10^(設定!$B$27/20)),1,0))</f>
        <v>0</v>
      </c>
      <c r="G11100" s="33" t="n">
        <f aca="false">$G11099+IF($F11100=1,1,0)</f>
        <v>5</v>
      </c>
      <c r="H11100" s="0" t="str">
        <f aca="false">IF($F11100=1,$G11100,"")</f>
        <v/>
      </c>
    </row>
    <row r="11101" customFormat="false" ht="15" hidden="false" customHeight="false" outlineLevel="0" collapsed="false">
      <c r="A11101" s="30" t="n">
        <v>1734.21875</v>
      </c>
      <c r="B11101" s="31" t="n">
        <v>35.7144</v>
      </c>
      <c r="C11101" s="32" t="n">
        <f aca="false">IF($A11101="","",IF(設定!$B$21="dB",10^($B11101/20),ABS($B11101)))</f>
        <v>61.0548262973277</v>
      </c>
      <c r="D11101" s="32" t="n">
        <f aca="false">IF($A11101="","",$A11101^2)</f>
        <v>3007514.67285156</v>
      </c>
      <c r="E11101" s="32" t="n">
        <f aca="false">IF($A11101="","",IF($C11101&lt;=0,"",1/$C11101^2))</f>
        <v>0.000268262520037605</v>
      </c>
      <c r="F11101" s="33" t="n">
        <f aca="false">IF(OR(ROW()-設定!$B$30&lt;2,ROW()+設定!$B$30&gt;13701,N($A11101)&lt;=0,N(INDEX($A$2:$A$13701,MIN(13700,MAX(1,ROW()-1+設定!$B$30))))&lt;=0,$A11101&lt;設定!$B$28,$A11101&gt;設定!$B$29),0,IF(AND($C11101&gt;=MAX(INDEX($C$1:$C$13701,MAX(1,ROW()-設定!$B$24)):INDEX($C$1:$C$13701,MAX(1,ROW()-1))),$C11101&gt;MAX(INDEX($C$1:$C$13701,MIN(13701,ROW()+1)):INDEX($C$1:$C$13701,MIN(13701,ROW()+設定!$B$24))),$C11101&gt;=設定!$B$32,$C11101&gt;=MAX(MIN(INDEX($C$1:$C$13701,MAX(1,ROW()-設定!$B$26)):INDEX($C$1:$C$13701,MAX(1,ROW()-1))),MIN(INDEX($C$1:$C$13701,MIN(13701,ROW()+1)):INDEX($C$1:$C$13701,MIN(13701,ROW()+設定!$B$26))))*10^(設定!$B$27/20)),1,0))</f>
        <v>0</v>
      </c>
      <c r="G11101" s="33" t="n">
        <f aca="false">$G11100+IF($F11101=1,1,0)</f>
        <v>5</v>
      </c>
      <c r="H11101" s="0" t="str">
        <f aca="false">IF($F11101=1,$G11101,"")</f>
        <v/>
      </c>
    </row>
    <row r="11102" customFormat="false" ht="15" hidden="false" customHeight="false" outlineLevel="0" collapsed="false">
      <c r="A11102" s="30" t="n">
        <v>1734.375</v>
      </c>
      <c r="B11102" s="31" t="n">
        <v>35.8438</v>
      </c>
      <c r="C11102" s="32" t="n">
        <f aca="false">IF($A11102="","",IF(設定!$B$21="dB",10^($B11102/20),ABS($B11102)))</f>
        <v>61.9712134364718</v>
      </c>
      <c r="D11102" s="32" t="n">
        <f aca="false">IF($A11102="","",$A11102^2)</f>
        <v>3008056.640625</v>
      </c>
      <c r="E11102" s="32" t="n">
        <f aca="false">IF($A11102="","",IF($C11102&lt;=0,"",1/$C11102^2))</f>
        <v>0.000260387420901644</v>
      </c>
      <c r="F11102" s="33" t="n">
        <f aca="false">IF(OR(ROW()-設定!$B$30&lt;2,ROW()+設定!$B$30&gt;13701,N($A11102)&lt;=0,N(INDEX($A$2:$A$13701,MIN(13700,MAX(1,ROW()-1+設定!$B$30))))&lt;=0,$A11102&lt;設定!$B$28,$A11102&gt;設定!$B$29),0,IF(AND($C11102&gt;=MAX(INDEX($C$1:$C$13701,MAX(1,ROW()-設定!$B$24)):INDEX($C$1:$C$13701,MAX(1,ROW()-1))),$C11102&gt;MAX(INDEX($C$1:$C$13701,MIN(13701,ROW()+1)):INDEX($C$1:$C$13701,MIN(13701,ROW()+設定!$B$24))),$C11102&gt;=設定!$B$32,$C11102&gt;=MAX(MIN(INDEX($C$1:$C$13701,MAX(1,ROW()-設定!$B$26)):INDEX($C$1:$C$13701,MAX(1,ROW()-1))),MIN(INDEX($C$1:$C$13701,MIN(13701,ROW()+1)):INDEX($C$1:$C$13701,MIN(13701,ROW()+設定!$B$26))))*10^(設定!$B$27/20)),1,0))</f>
        <v>0</v>
      </c>
      <c r="G11102" s="33" t="n">
        <f aca="false">$G11101+IF($F11102=1,1,0)</f>
        <v>5</v>
      </c>
      <c r="H11102" s="0" t="str">
        <f aca="false">IF($F11102=1,$G11102,"")</f>
        <v/>
      </c>
    </row>
    <row r="11103" customFormat="false" ht="15" hidden="false" customHeight="false" outlineLevel="0" collapsed="false">
      <c r="A11103" s="30" t="n">
        <v>1734.53125</v>
      </c>
      <c r="B11103" s="31" t="n">
        <v>36.0734</v>
      </c>
      <c r="C11103" s="32" t="n">
        <f aca="false">IF($A11103="","",IF(設定!$B$21="dB",10^($B11103/20),ABS($B11103)))</f>
        <v>63.6311833658481</v>
      </c>
      <c r="D11103" s="32" t="n">
        <f aca="false">IF($A11103="","",$A11103^2)</f>
        <v>3008598.65722656</v>
      </c>
      <c r="E11103" s="32" t="n">
        <f aca="false">IF($A11103="","",IF($C11103&lt;=0,"",1/$C11103^2))</f>
        <v>0.000246978984151975</v>
      </c>
      <c r="F11103" s="33" t="n">
        <f aca="false">IF(OR(ROW()-設定!$B$30&lt;2,ROW()+設定!$B$30&gt;13701,N($A11103)&lt;=0,N(INDEX($A$2:$A$13701,MIN(13700,MAX(1,ROW()-1+設定!$B$30))))&lt;=0,$A11103&lt;設定!$B$28,$A11103&gt;設定!$B$29),0,IF(AND($C11103&gt;=MAX(INDEX($C$1:$C$13701,MAX(1,ROW()-設定!$B$24)):INDEX($C$1:$C$13701,MAX(1,ROW()-1))),$C11103&gt;MAX(INDEX($C$1:$C$13701,MIN(13701,ROW()+1)):INDEX($C$1:$C$13701,MIN(13701,ROW()+設定!$B$24))),$C11103&gt;=設定!$B$32,$C11103&gt;=MAX(MIN(INDEX($C$1:$C$13701,MAX(1,ROW()-設定!$B$26)):INDEX($C$1:$C$13701,MAX(1,ROW()-1))),MIN(INDEX($C$1:$C$13701,MIN(13701,ROW()+1)):INDEX($C$1:$C$13701,MIN(13701,ROW()+設定!$B$26))))*10^(設定!$B$27/20)),1,0))</f>
        <v>0</v>
      </c>
      <c r="G11103" s="33" t="n">
        <f aca="false">$G11102+IF($F11103=1,1,0)</f>
        <v>5</v>
      </c>
      <c r="H11103" s="0" t="str">
        <f aca="false">IF($F11103=1,$G11103,"")</f>
        <v/>
      </c>
    </row>
    <row r="11104" customFormat="false" ht="15" hidden="false" customHeight="false" outlineLevel="0" collapsed="false">
      <c r="A11104" s="30" t="n">
        <v>1734.6875</v>
      </c>
      <c r="B11104" s="31" t="n">
        <v>36.2507</v>
      </c>
      <c r="C11104" s="32" t="n">
        <f aca="false">IF($A11104="","",IF(設定!$B$21="dB",10^($B11104/20),ABS($B11104)))</f>
        <v>64.9433967661337</v>
      </c>
      <c r="D11104" s="32" t="n">
        <f aca="false">IF($A11104="","",$A11104^2)</f>
        <v>3009140.72265625</v>
      </c>
      <c r="E11104" s="32" t="n">
        <f aca="false">IF($A11104="","",IF($C11104&lt;=0,"",1/$C11104^2))</f>
        <v>0.000237099151618119</v>
      </c>
      <c r="F11104" s="33" t="n">
        <f aca="false">IF(OR(ROW()-設定!$B$30&lt;2,ROW()+設定!$B$30&gt;13701,N($A11104)&lt;=0,N(INDEX($A$2:$A$13701,MIN(13700,MAX(1,ROW()-1+設定!$B$30))))&lt;=0,$A11104&lt;設定!$B$28,$A11104&gt;設定!$B$29),0,IF(AND($C11104&gt;=MAX(INDEX($C$1:$C$13701,MAX(1,ROW()-設定!$B$24)):INDEX($C$1:$C$13701,MAX(1,ROW()-1))),$C11104&gt;MAX(INDEX($C$1:$C$13701,MIN(13701,ROW()+1)):INDEX($C$1:$C$13701,MIN(13701,ROW()+設定!$B$24))),$C11104&gt;=設定!$B$32,$C11104&gt;=MAX(MIN(INDEX($C$1:$C$13701,MAX(1,ROW()-設定!$B$26)):INDEX($C$1:$C$13701,MAX(1,ROW()-1))),MIN(INDEX($C$1:$C$13701,MIN(13701,ROW()+1)):INDEX($C$1:$C$13701,MIN(13701,ROW()+設定!$B$26))))*10^(設定!$B$27/20)),1,0))</f>
        <v>0</v>
      </c>
      <c r="G11104" s="33" t="n">
        <f aca="false">$G11103+IF($F11104=1,1,0)</f>
        <v>5</v>
      </c>
      <c r="H11104" s="0" t="str">
        <f aca="false">IF($F11104=1,$G11104,"")</f>
        <v/>
      </c>
    </row>
    <row r="11105" customFormat="false" ht="15" hidden="false" customHeight="false" outlineLevel="0" collapsed="false">
      <c r="A11105" s="30" t="n">
        <v>1734.84375</v>
      </c>
      <c r="B11105" s="31" t="n">
        <v>36.4727</v>
      </c>
      <c r="C11105" s="32" t="n">
        <f aca="false">IF($A11105="","",IF(設定!$B$21="dB",10^($B11105/20),ABS($B11105)))</f>
        <v>66.6246591191356</v>
      </c>
      <c r="D11105" s="32" t="n">
        <f aca="false">IF($A11105="","",$A11105^2)</f>
        <v>3009682.83691406</v>
      </c>
      <c r="E11105" s="32" t="n">
        <f aca="false">IF($A11105="","",IF($C11105&lt;=0,"",1/$C11105^2))</f>
        <v>0.000225283819174972</v>
      </c>
      <c r="F11105" s="33" t="n">
        <f aca="false">IF(OR(ROW()-設定!$B$30&lt;2,ROW()+設定!$B$30&gt;13701,N($A11105)&lt;=0,N(INDEX($A$2:$A$13701,MIN(13700,MAX(1,ROW()-1+設定!$B$30))))&lt;=0,$A11105&lt;設定!$B$28,$A11105&gt;設定!$B$29),0,IF(AND($C11105&gt;=MAX(INDEX($C$1:$C$13701,MAX(1,ROW()-設定!$B$24)):INDEX($C$1:$C$13701,MAX(1,ROW()-1))),$C11105&gt;MAX(INDEX($C$1:$C$13701,MIN(13701,ROW()+1)):INDEX($C$1:$C$13701,MIN(13701,ROW()+設定!$B$24))),$C11105&gt;=設定!$B$32,$C11105&gt;=MAX(MIN(INDEX($C$1:$C$13701,MAX(1,ROW()-設定!$B$26)):INDEX($C$1:$C$13701,MAX(1,ROW()-1))),MIN(INDEX($C$1:$C$13701,MIN(13701,ROW()+1)):INDEX($C$1:$C$13701,MIN(13701,ROW()+設定!$B$26))))*10^(設定!$B$27/20)),1,0))</f>
        <v>0</v>
      </c>
      <c r="G11105" s="33" t="n">
        <f aca="false">$G11104+IF($F11105=1,1,0)</f>
        <v>5</v>
      </c>
      <c r="H11105" s="0" t="str">
        <f aca="false">IF($F11105=1,$G11105,"")</f>
        <v/>
      </c>
    </row>
    <row r="11106" customFormat="false" ht="15" hidden="false" customHeight="false" outlineLevel="0" collapsed="false">
      <c r="A11106" s="30" t="n">
        <v>1735</v>
      </c>
      <c r="B11106" s="31" t="n">
        <v>36.559</v>
      </c>
      <c r="C11106" s="32" t="n">
        <f aca="false">IF($A11106="","",IF(設定!$B$21="dB",10^($B11106/20),ABS($B11106)))</f>
        <v>67.2899181443379</v>
      </c>
      <c r="D11106" s="32" t="n">
        <f aca="false">IF($A11106="","",$A11106^2)</f>
        <v>3010225</v>
      </c>
      <c r="E11106" s="32" t="n">
        <f aca="false">IF($A11106="","",IF($C11106&lt;=0,"",1/$C11106^2))</f>
        <v>0.000220851320343483</v>
      </c>
      <c r="F11106" s="33" t="n">
        <f aca="false">IF(OR(ROW()-設定!$B$30&lt;2,ROW()+設定!$B$30&gt;13701,N($A11106)&lt;=0,N(INDEX($A$2:$A$13701,MIN(13700,MAX(1,ROW()-1+設定!$B$30))))&lt;=0,$A11106&lt;設定!$B$28,$A11106&gt;設定!$B$29),0,IF(AND($C11106&gt;=MAX(INDEX($C$1:$C$13701,MAX(1,ROW()-設定!$B$24)):INDEX($C$1:$C$13701,MAX(1,ROW()-1))),$C11106&gt;MAX(INDEX($C$1:$C$13701,MIN(13701,ROW()+1)):INDEX($C$1:$C$13701,MIN(13701,ROW()+設定!$B$24))),$C11106&gt;=設定!$B$32,$C11106&gt;=MAX(MIN(INDEX($C$1:$C$13701,MAX(1,ROW()-設定!$B$26)):INDEX($C$1:$C$13701,MAX(1,ROW()-1))),MIN(INDEX($C$1:$C$13701,MIN(13701,ROW()+1)):INDEX($C$1:$C$13701,MIN(13701,ROW()+設定!$B$26))))*10^(設定!$B$27/20)),1,0))</f>
        <v>0</v>
      </c>
      <c r="G11106" s="33" t="n">
        <f aca="false">$G11105+IF($F11106=1,1,0)</f>
        <v>5</v>
      </c>
      <c r="H11106" s="0" t="str">
        <f aca="false">IF($F11106=1,$G11106,"")</f>
        <v/>
      </c>
    </row>
    <row r="11107" customFormat="false" ht="15" hidden="false" customHeight="false" outlineLevel="0" collapsed="false">
      <c r="A11107" s="30" t="n">
        <v>1735.15625</v>
      </c>
      <c r="B11107" s="31" t="n">
        <v>36.6221</v>
      </c>
      <c r="C11107" s="32" t="n">
        <f aca="false">IF($A11107="","",IF(設定!$B$21="dB",10^($B11107/20),ABS($B11107)))</f>
        <v>67.7805361777057</v>
      </c>
      <c r="D11107" s="32" t="n">
        <f aca="false">IF($A11107="","",$A11107^2)</f>
        <v>3010767.21191406</v>
      </c>
      <c r="E11107" s="32" t="n">
        <f aca="false">IF($A11107="","",IF($C11107&lt;=0,"",1/$C11107^2))</f>
        <v>0.0002176657010869</v>
      </c>
      <c r="F11107" s="33" t="n">
        <f aca="false">IF(OR(ROW()-設定!$B$30&lt;2,ROW()+設定!$B$30&gt;13701,N($A11107)&lt;=0,N(INDEX($A$2:$A$13701,MIN(13700,MAX(1,ROW()-1+設定!$B$30))))&lt;=0,$A11107&lt;設定!$B$28,$A11107&gt;設定!$B$29),0,IF(AND($C11107&gt;=MAX(INDEX($C$1:$C$13701,MAX(1,ROW()-設定!$B$24)):INDEX($C$1:$C$13701,MAX(1,ROW()-1))),$C11107&gt;MAX(INDEX($C$1:$C$13701,MIN(13701,ROW()+1)):INDEX($C$1:$C$13701,MIN(13701,ROW()+設定!$B$24))),$C11107&gt;=設定!$B$32,$C11107&gt;=MAX(MIN(INDEX($C$1:$C$13701,MAX(1,ROW()-設定!$B$26)):INDEX($C$1:$C$13701,MAX(1,ROW()-1))),MIN(INDEX($C$1:$C$13701,MIN(13701,ROW()+1)):INDEX($C$1:$C$13701,MIN(13701,ROW()+設定!$B$26))))*10^(設定!$B$27/20)),1,0))</f>
        <v>0</v>
      </c>
      <c r="G11107" s="33" t="n">
        <f aca="false">$G11106+IF($F11107=1,1,0)</f>
        <v>5</v>
      </c>
      <c r="H11107" s="0" t="str">
        <f aca="false">IF($F11107=1,$G11107,"")</f>
        <v/>
      </c>
    </row>
    <row r="11108" customFormat="false" ht="15" hidden="false" customHeight="false" outlineLevel="0" collapsed="false">
      <c r="A11108" s="30" t="n">
        <v>1735.3125</v>
      </c>
      <c r="B11108" s="31" t="n">
        <v>36.9392</v>
      </c>
      <c r="C11108" s="32" t="n">
        <f aca="false">IF($A11108="","",IF(設定!$B$21="dB",10^($B11108/20),ABS($B11108)))</f>
        <v>70.3007567512114</v>
      </c>
      <c r="D11108" s="32" t="n">
        <f aca="false">IF($A11108="","",$A11108^2)</f>
        <v>3011309.47265625</v>
      </c>
      <c r="E11108" s="32" t="n">
        <f aca="false">IF($A11108="","",IF($C11108&lt;=0,"",1/$C11108^2))</f>
        <v>0.000202339186690737</v>
      </c>
      <c r="F11108" s="33" t="n">
        <f aca="false">IF(OR(ROW()-設定!$B$30&lt;2,ROW()+設定!$B$30&gt;13701,N($A11108)&lt;=0,N(INDEX($A$2:$A$13701,MIN(13700,MAX(1,ROW()-1+設定!$B$30))))&lt;=0,$A11108&lt;設定!$B$28,$A11108&gt;設定!$B$29),0,IF(AND($C11108&gt;=MAX(INDEX($C$1:$C$13701,MAX(1,ROW()-設定!$B$24)):INDEX($C$1:$C$13701,MAX(1,ROW()-1))),$C11108&gt;MAX(INDEX($C$1:$C$13701,MIN(13701,ROW()+1)):INDEX($C$1:$C$13701,MIN(13701,ROW()+設定!$B$24))),$C11108&gt;=設定!$B$32,$C11108&gt;=MAX(MIN(INDEX($C$1:$C$13701,MAX(1,ROW()-設定!$B$26)):INDEX($C$1:$C$13701,MAX(1,ROW()-1))),MIN(INDEX($C$1:$C$13701,MIN(13701,ROW()+1)):INDEX($C$1:$C$13701,MIN(13701,ROW()+設定!$B$26))))*10^(設定!$B$27/20)),1,0))</f>
        <v>0</v>
      </c>
      <c r="G11108" s="33" t="n">
        <f aca="false">$G11107+IF($F11108=1,1,0)</f>
        <v>5</v>
      </c>
      <c r="H11108" s="0" t="str">
        <f aca="false">IF($F11108=1,$G11108,"")</f>
        <v/>
      </c>
    </row>
    <row r="11109" customFormat="false" ht="15" hidden="false" customHeight="false" outlineLevel="0" collapsed="false">
      <c r="A11109" s="30" t="n">
        <v>1735.46875</v>
      </c>
      <c r="B11109" s="31" t="n">
        <v>37.2665</v>
      </c>
      <c r="C11109" s="32" t="n">
        <f aca="false">IF($A11109="","",IF(設定!$B$21="dB",10^($B11109/20),ABS($B11109)))</f>
        <v>73.0003596904821</v>
      </c>
      <c r="D11109" s="32" t="n">
        <f aca="false">IF($A11109="","",$A11109^2)</f>
        <v>3011851.78222656</v>
      </c>
      <c r="E11109" s="32" t="n">
        <f aca="false">IF($A11109="","",IF($C11109&lt;=0,"",1/$C11109^2))</f>
        <v>0.00018765061841604</v>
      </c>
      <c r="F11109" s="33" t="n">
        <f aca="false">IF(OR(ROW()-設定!$B$30&lt;2,ROW()+設定!$B$30&gt;13701,N($A11109)&lt;=0,N(INDEX($A$2:$A$13701,MIN(13700,MAX(1,ROW()-1+設定!$B$30))))&lt;=0,$A11109&lt;設定!$B$28,$A11109&gt;設定!$B$29),0,IF(AND($C11109&gt;=MAX(INDEX($C$1:$C$13701,MAX(1,ROW()-設定!$B$24)):INDEX($C$1:$C$13701,MAX(1,ROW()-1))),$C11109&gt;MAX(INDEX($C$1:$C$13701,MIN(13701,ROW()+1)):INDEX($C$1:$C$13701,MIN(13701,ROW()+設定!$B$24))),$C11109&gt;=設定!$B$32,$C11109&gt;=MAX(MIN(INDEX($C$1:$C$13701,MAX(1,ROW()-設定!$B$26)):INDEX($C$1:$C$13701,MAX(1,ROW()-1))),MIN(INDEX($C$1:$C$13701,MIN(13701,ROW()+1)):INDEX($C$1:$C$13701,MIN(13701,ROW()+設定!$B$26))))*10^(設定!$B$27/20)),1,0))</f>
        <v>0</v>
      </c>
      <c r="G11109" s="33" t="n">
        <f aca="false">$G11108+IF($F11109=1,1,0)</f>
        <v>5</v>
      </c>
      <c r="H11109" s="0" t="str">
        <f aca="false">IF($F11109=1,$G11109,"")</f>
        <v/>
      </c>
    </row>
    <row r="11110" customFormat="false" ht="15" hidden="false" customHeight="false" outlineLevel="0" collapsed="false">
      <c r="A11110" s="30" t="n">
        <v>1735.625</v>
      </c>
      <c r="B11110" s="31" t="n">
        <v>37.2189</v>
      </c>
      <c r="C11110" s="32" t="n">
        <f aca="false">IF($A11110="","",IF(設定!$B$21="dB",10^($B11110/20),ABS($B11110)))</f>
        <v>72.6014007616196</v>
      </c>
      <c r="D11110" s="32" t="n">
        <f aca="false">IF($A11110="","",$A11110^2)</f>
        <v>3012394.140625</v>
      </c>
      <c r="E11110" s="32" t="n">
        <f aca="false">IF($A11110="","",IF($C11110&lt;=0,"",1/$C11110^2))</f>
        <v>0.000189718638800174</v>
      </c>
      <c r="F11110" s="33" t="n">
        <f aca="false">IF(OR(ROW()-設定!$B$30&lt;2,ROW()+設定!$B$30&gt;13701,N($A11110)&lt;=0,N(INDEX($A$2:$A$13701,MIN(13700,MAX(1,ROW()-1+設定!$B$30))))&lt;=0,$A11110&lt;設定!$B$28,$A11110&gt;設定!$B$29),0,IF(AND($C11110&gt;=MAX(INDEX($C$1:$C$13701,MAX(1,ROW()-設定!$B$24)):INDEX($C$1:$C$13701,MAX(1,ROW()-1))),$C11110&gt;MAX(INDEX($C$1:$C$13701,MIN(13701,ROW()+1)):INDEX($C$1:$C$13701,MIN(13701,ROW()+設定!$B$24))),$C11110&gt;=設定!$B$32,$C11110&gt;=MAX(MIN(INDEX($C$1:$C$13701,MAX(1,ROW()-設定!$B$26)):INDEX($C$1:$C$13701,MAX(1,ROW()-1))),MIN(INDEX($C$1:$C$13701,MIN(13701,ROW()+1)):INDEX($C$1:$C$13701,MIN(13701,ROW()+設定!$B$26))))*10^(設定!$B$27/20)),1,0))</f>
        <v>0</v>
      </c>
      <c r="G11110" s="33" t="n">
        <f aca="false">$G11109+IF($F11110=1,1,0)</f>
        <v>5</v>
      </c>
      <c r="H11110" s="0" t="str">
        <f aca="false">IF($F11110=1,$G11110,"")</f>
        <v/>
      </c>
    </row>
    <row r="11111" customFormat="false" ht="15" hidden="false" customHeight="false" outlineLevel="0" collapsed="false">
      <c r="A11111" s="30" t="n">
        <v>1735.78125</v>
      </c>
      <c r="B11111" s="31" t="n">
        <v>37.6132</v>
      </c>
      <c r="C11111" s="32" t="n">
        <f aca="false">IF($A11111="","",IF(設定!$B$21="dB",10^($B11111/20),ABS($B11111)))</f>
        <v>75.9731266457785</v>
      </c>
      <c r="D11111" s="32" t="n">
        <f aca="false">IF($A11111="","",$A11111^2)</f>
        <v>3012936.54785156</v>
      </c>
      <c r="E11111" s="32" t="n">
        <f aca="false">IF($A11111="","",IF($C11111&lt;=0,"",1/$C11111^2))</f>
        <v>0.00017325269542955</v>
      </c>
      <c r="F11111" s="33" t="n">
        <f aca="false">IF(OR(ROW()-設定!$B$30&lt;2,ROW()+設定!$B$30&gt;13701,N($A11111)&lt;=0,N(INDEX($A$2:$A$13701,MIN(13700,MAX(1,ROW()-1+設定!$B$30))))&lt;=0,$A11111&lt;設定!$B$28,$A11111&gt;設定!$B$29),0,IF(AND($C11111&gt;=MAX(INDEX($C$1:$C$13701,MAX(1,ROW()-設定!$B$24)):INDEX($C$1:$C$13701,MAX(1,ROW()-1))),$C11111&gt;MAX(INDEX($C$1:$C$13701,MIN(13701,ROW()+1)):INDEX($C$1:$C$13701,MIN(13701,ROW()+設定!$B$24))),$C11111&gt;=設定!$B$32,$C11111&gt;=MAX(MIN(INDEX($C$1:$C$13701,MAX(1,ROW()-設定!$B$26)):INDEX($C$1:$C$13701,MAX(1,ROW()-1))),MIN(INDEX($C$1:$C$13701,MIN(13701,ROW()+1)):INDEX($C$1:$C$13701,MIN(13701,ROW()+設定!$B$26))))*10^(設定!$B$27/20)),1,0))</f>
        <v>0</v>
      </c>
      <c r="G11111" s="33" t="n">
        <f aca="false">$G11110+IF($F11111=1,1,0)</f>
        <v>5</v>
      </c>
      <c r="H11111" s="0" t="str">
        <f aca="false">IF($F11111=1,$G11111,"")</f>
        <v/>
      </c>
    </row>
    <row r="11112" customFormat="false" ht="15" hidden="false" customHeight="false" outlineLevel="0" collapsed="false">
      <c r="A11112" s="30" t="n">
        <v>1735.9375</v>
      </c>
      <c r="B11112" s="31" t="n">
        <v>37.7888</v>
      </c>
      <c r="C11112" s="32" t="n">
        <f aca="false">IF($A11112="","",IF(設定!$B$21="dB",10^($B11112/20),ABS($B11112)))</f>
        <v>77.5246831652876</v>
      </c>
      <c r="D11112" s="32" t="n">
        <f aca="false">IF($A11112="","",$A11112^2)</f>
        <v>3013479.00390625</v>
      </c>
      <c r="E11112" s="32" t="n">
        <f aca="false">IF($A11112="","",IF($C11112&lt;=0,"",1/$C11112^2))</f>
        <v>0.000166387233177525</v>
      </c>
      <c r="F11112" s="33" t="n">
        <f aca="false">IF(OR(ROW()-設定!$B$30&lt;2,ROW()+設定!$B$30&gt;13701,N($A11112)&lt;=0,N(INDEX($A$2:$A$13701,MIN(13700,MAX(1,ROW()-1+設定!$B$30))))&lt;=0,$A11112&lt;設定!$B$28,$A11112&gt;設定!$B$29),0,IF(AND($C11112&gt;=MAX(INDEX($C$1:$C$13701,MAX(1,ROW()-設定!$B$24)):INDEX($C$1:$C$13701,MAX(1,ROW()-1))),$C11112&gt;MAX(INDEX($C$1:$C$13701,MIN(13701,ROW()+1)):INDEX($C$1:$C$13701,MIN(13701,ROW()+設定!$B$24))),$C11112&gt;=設定!$B$32,$C11112&gt;=MAX(MIN(INDEX($C$1:$C$13701,MAX(1,ROW()-設定!$B$26)):INDEX($C$1:$C$13701,MAX(1,ROW()-1))),MIN(INDEX($C$1:$C$13701,MIN(13701,ROW()+1)):INDEX($C$1:$C$13701,MIN(13701,ROW()+設定!$B$26))))*10^(設定!$B$27/20)),1,0))</f>
        <v>0</v>
      </c>
      <c r="G11112" s="33" t="n">
        <f aca="false">$G11111+IF($F11112=1,1,0)</f>
        <v>5</v>
      </c>
      <c r="H11112" s="0" t="str">
        <f aca="false">IF($F11112=1,$G11112,"")</f>
        <v/>
      </c>
    </row>
    <row r="11113" customFormat="false" ht="15" hidden="false" customHeight="false" outlineLevel="0" collapsed="false">
      <c r="A11113" s="30" t="n">
        <v>1736.09375</v>
      </c>
      <c r="B11113" s="31" t="n">
        <v>37.8908</v>
      </c>
      <c r="C11113" s="32" t="n">
        <f aca="false">IF($A11113="","",IF(設定!$B$21="dB",10^($B11113/20),ABS($B11113)))</f>
        <v>78.4404361866619</v>
      </c>
      <c r="D11113" s="32" t="n">
        <f aca="false">IF($A11113="","",$A11113^2)</f>
        <v>3014021.50878906</v>
      </c>
      <c r="E11113" s="32" t="n">
        <f aca="false">IF($A11113="","",IF($C11113&lt;=0,"",1/$C11113^2))</f>
        <v>0.000162524934618134</v>
      </c>
      <c r="F11113" s="33" t="n">
        <f aca="false">IF(OR(ROW()-設定!$B$30&lt;2,ROW()+設定!$B$30&gt;13701,N($A11113)&lt;=0,N(INDEX($A$2:$A$13701,MIN(13700,MAX(1,ROW()-1+設定!$B$30))))&lt;=0,$A11113&lt;設定!$B$28,$A11113&gt;設定!$B$29),0,IF(AND($C11113&gt;=MAX(INDEX($C$1:$C$13701,MAX(1,ROW()-設定!$B$24)):INDEX($C$1:$C$13701,MAX(1,ROW()-1))),$C11113&gt;MAX(INDEX($C$1:$C$13701,MIN(13701,ROW()+1)):INDEX($C$1:$C$13701,MIN(13701,ROW()+設定!$B$24))),$C11113&gt;=設定!$B$32,$C11113&gt;=MAX(MIN(INDEX($C$1:$C$13701,MAX(1,ROW()-設定!$B$26)):INDEX($C$1:$C$13701,MAX(1,ROW()-1))),MIN(INDEX($C$1:$C$13701,MIN(13701,ROW()+1)):INDEX($C$1:$C$13701,MIN(13701,ROW()+設定!$B$26))))*10^(設定!$B$27/20)),1,0))</f>
        <v>0</v>
      </c>
      <c r="G11113" s="33" t="n">
        <f aca="false">$G11112+IF($F11113=1,1,0)</f>
        <v>5</v>
      </c>
      <c r="H11113" s="0" t="str">
        <f aca="false">IF($F11113=1,$G11113,"")</f>
        <v/>
      </c>
    </row>
    <row r="11114" customFormat="false" ht="15" hidden="false" customHeight="false" outlineLevel="0" collapsed="false">
      <c r="A11114" s="30" t="n">
        <v>1736.25</v>
      </c>
      <c r="B11114" s="31" t="n">
        <v>38.1688</v>
      </c>
      <c r="C11114" s="32" t="n">
        <f aca="false">IF($A11114="","",IF(設定!$B$21="dB",10^($B11114/20),ABS($B11114)))</f>
        <v>80.9916039914623</v>
      </c>
      <c r="D11114" s="32" t="n">
        <f aca="false">IF($A11114="","",$A11114^2)</f>
        <v>3014564.0625</v>
      </c>
      <c r="E11114" s="32" t="n">
        <f aca="false">IF($A11114="","",IF($C11114&lt;=0,"",1/$C11114^2))</f>
        <v>0.000152447392331955</v>
      </c>
      <c r="F11114" s="33" t="n">
        <f aca="false">IF(OR(ROW()-設定!$B$30&lt;2,ROW()+設定!$B$30&gt;13701,N($A11114)&lt;=0,N(INDEX($A$2:$A$13701,MIN(13700,MAX(1,ROW()-1+設定!$B$30))))&lt;=0,$A11114&lt;設定!$B$28,$A11114&gt;設定!$B$29),0,IF(AND($C11114&gt;=MAX(INDEX($C$1:$C$13701,MAX(1,ROW()-設定!$B$24)):INDEX($C$1:$C$13701,MAX(1,ROW()-1))),$C11114&gt;MAX(INDEX($C$1:$C$13701,MIN(13701,ROW()+1)):INDEX($C$1:$C$13701,MIN(13701,ROW()+設定!$B$24))),$C11114&gt;=設定!$B$32,$C11114&gt;=MAX(MIN(INDEX($C$1:$C$13701,MAX(1,ROW()-設定!$B$26)):INDEX($C$1:$C$13701,MAX(1,ROW()-1))),MIN(INDEX($C$1:$C$13701,MIN(13701,ROW()+1)):INDEX($C$1:$C$13701,MIN(13701,ROW()+設定!$B$26))))*10^(設定!$B$27/20)),1,0))</f>
        <v>0</v>
      </c>
      <c r="G11114" s="33" t="n">
        <f aca="false">$G11113+IF($F11114=1,1,0)</f>
        <v>5</v>
      </c>
      <c r="H11114" s="0" t="str">
        <f aca="false">IF($F11114=1,$G11114,"")</f>
        <v/>
      </c>
    </row>
    <row r="11115" customFormat="false" ht="15" hidden="false" customHeight="false" outlineLevel="0" collapsed="false">
      <c r="A11115" s="30" t="n">
        <v>1736.40625</v>
      </c>
      <c r="B11115" s="31" t="n">
        <v>38.2628</v>
      </c>
      <c r="C11115" s="32" t="n">
        <f aca="false">IF($A11115="","",IF(設定!$B$21="dB",10^($B11115/20),ABS($B11115)))</f>
        <v>81.8728672540487</v>
      </c>
      <c r="D11115" s="32" t="n">
        <f aca="false">IF($A11115="","",$A11115^2)</f>
        <v>3015106.66503906</v>
      </c>
      <c r="E11115" s="32" t="n">
        <f aca="false">IF($A11115="","",IF($C11115&lt;=0,"",1/$C11115^2))</f>
        <v>0.000149183227964314</v>
      </c>
      <c r="F11115" s="33" t="n">
        <f aca="false">IF(OR(ROW()-設定!$B$30&lt;2,ROW()+設定!$B$30&gt;13701,N($A11115)&lt;=0,N(INDEX($A$2:$A$13701,MIN(13700,MAX(1,ROW()-1+設定!$B$30))))&lt;=0,$A11115&lt;設定!$B$28,$A11115&gt;設定!$B$29),0,IF(AND($C11115&gt;=MAX(INDEX($C$1:$C$13701,MAX(1,ROW()-設定!$B$24)):INDEX($C$1:$C$13701,MAX(1,ROW()-1))),$C11115&gt;MAX(INDEX($C$1:$C$13701,MIN(13701,ROW()+1)):INDEX($C$1:$C$13701,MIN(13701,ROW()+設定!$B$24))),$C11115&gt;=設定!$B$32,$C11115&gt;=MAX(MIN(INDEX($C$1:$C$13701,MAX(1,ROW()-設定!$B$26)):INDEX($C$1:$C$13701,MAX(1,ROW()-1))),MIN(INDEX($C$1:$C$13701,MIN(13701,ROW()+1)):INDEX($C$1:$C$13701,MIN(13701,ROW()+設定!$B$26))))*10^(設定!$B$27/20)),1,0))</f>
        <v>0</v>
      </c>
      <c r="G11115" s="33" t="n">
        <f aca="false">$G11114+IF($F11115=1,1,0)</f>
        <v>5</v>
      </c>
      <c r="H11115" s="0" t="str">
        <f aca="false">IF($F11115=1,$G11115,"")</f>
        <v/>
      </c>
    </row>
    <row r="11116" customFormat="false" ht="15" hidden="false" customHeight="false" outlineLevel="0" collapsed="false">
      <c r="A11116" s="30" t="n">
        <v>1736.5625</v>
      </c>
      <c r="B11116" s="31" t="n">
        <v>38.5069</v>
      </c>
      <c r="C11116" s="32" t="n">
        <f aca="false">IF($A11116="","",IF(設定!$B$21="dB",10^($B11116/20),ABS($B11116)))</f>
        <v>84.2063804649366</v>
      </c>
      <c r="D11116" s="32" t="n">
        <f aca="false">IF($A11116="","",$A11116^2)</f>
        <v>3015649.31640625</v>
      </c>
      <c r="E11116" s="32" t="n">
        <f aca="false">IF($A11116="","",IF($C11116&lt;=0,"",1/$C11116^2))</f>
        <v>0.000141029510981986</v>
      </c>
      <c r="F11116" s="33" t="n">
        <f aca="false">IF(OR(ROW()-設定!$B$30&lt;2,ROW()+設定!$B$30&gt;13701,N($A11116)&lt;=0,N(INDEX($A$2:$A$13701,MIN(13700,MAX(1,ROW()-1+設定!$B$30))))&lt;=0,$A11116&lt;設定!$B$28,$A11116&gt;設定!$B$29),0,IF(AND($C11116&gt;=MAX(INDEX($C$1:$C$13701,MAX(1,ROW()-設定!$B$24)):INDEX($C$1:$C$13701,MAX(1,ROW()-1))),$C11116&gt;MAX(INDEX($C$1:$C$13701,MIN(13701,ROW()+1)):INDEX($C$1:$C$13701,MIN(13701,ROW()+設定!$B$24))),$C11116&gt;=設定!$B$32,$C11116&gt;=MAX(MIN(INDEX($C$1:$C$13701,MAX(1,ROW()-設定!$B$26)):INDEX($C$1:$C$13701,MAX(1,ROW()-1))),MIN(INDEX($C$1:$C$13701,MIN(13701,ROW()+1)):INDEX($C$1:$C$13701,MIN(13701,ROW()+設定!$B$26))))*10^(設定!$B$27/20)),1,0))</f>
        <v>0</v>
      </c>
      <c r="G11116" s="33" t="n">
        <f aca="false">$G11115+IF($F11116=1,1,0)</f>
        <v>5</v>
      </c>
      <c r="H11116" s="0" t="str">
        <f aca="false">IF($F11116=1,$G11116,"")</f>
        <v/>
      </c>
    </row>
    <row r="11117" customFormat="false" ht="15" hidden="false" customHeight="false" outlineLevel="0" collapsed="false">
      <c r="A11117" s="30" t="n">
        <v>1736.71875</v>
      </c>
      <c r="B11117" s="31" t="n">
        <v>38.6542</v>
      </c>
      <c r="C11117" s="32" t="n">
        <f aca="false">IF($A11117="","",IF(設定!$B$21="dB",10^($B11117/20),ABS($B11117)))</f>
        <v>85.646574951569</v>
      </c>
      <c r="D11117" s="32" t="n">
        <f aca="false">IF($A11117="","",$A11117^2)</f>
        <v>3016192.01660156</v>
      </c>
      <c r="E11117" s="32" t="n">
        <f aca="false">IF($A11117="","",IF($C11117&lt;=0,"",1/$C11117^2))</f>
        <v>0.00013632641056086</v>
      </c>
      <c r="F11117" s="33" t="n">
        <f aca="false">IF(OR(ROW()-設定!$B$30&lt;2,ROW()+設定!$B$30&gt;13701,N($A11117)&lt;=0,N(INDEX($A$2:$A$13701,MIN(13700,MAX(1,ROW()-1+設定!$B$30))))&lt;=0,$A11117&lt;設定!$B$28,$A11117&gt;設定!$B$29),0,IF(AND($C11117&gt;=MAX(INDEX($C$1:$C$13701,MAX(1,ROW()-設定!$B$24)):INDEX($C$1:$C$13701,MAX(1,ROW()-1))),$C11117&gt;MAX(INDEX($C$1:$C$13701,MIN(13701,ROW()+1)):INDEX($C$1:$C$13701,MIN(13701,ROW()+設定!$B$24))),$C11117&gt;=設定!$B$32,$C11117&gt;=MAX(MIN(INDEX($C$1:$C$13701,MAX(1,ROW()-設定!$B$26)):INDEX($C$1:$C$13701,MAX(1,ROW()-1))),MIN(INDEX($C$1:$C$13701,MIN(13701,ROW()+1)):INDEX($C$1:$C$13701,MIN(13701,ROW()+設定!$B$26))))*10^(設定!$B$27/20)),1,0))</f>
        <v>0</v>
      </c>
      <c r="G11117" s="33" t="n">
        <f aca="false">$G11116+IF($F11117=1,1,0)</f>
        <v>5</v>
      </c>
      <c r="H11117" s="0" t="str">
        <f aca="false">IF($F11117=1,$G11117,"")</f>
        <v/>
      </c>
    </row>
    <row r="11118" customFormat="false" ht="15" hidden="false" customHeight="false" outlineLevel="0" collapsed="false">
      <c r="A11118" s="30" t="n">
        <v>1736.875</v>
      </c>
      <c r="B11118" s="31" t="n">
        <v>39.0249</v>
      </c>
      <c r="C11118" s="32" t="n">
        <f aca="false">IF($A11118="","",IF(設定!$B$21="dB",10^($B11118/20),ABS($B11118)))</f>
        <v>89.3809569318803</v>
      </c>
      <c r="D11118" s="32" t="n">
        <f aca="false">IF($A11118="","",$A11118^2)</f>
        <v>3016734.765625</v>
      </c>
      <c r="E11118" s="32" t="n">
        <f aca="false">IF($A11118="","",IF($C11118&lt;=0,"",1/$C11118^2))</f>
        <v>0.000125172809480442</v>
      </c>
      <c r="F11118" s="33" t="n">
        <f aca="false">IF(OR(ROW()-設定!$B$30&lt;2,ROW()+設定!$B$30&gt;13701,N($A11118)&lt;=0,N(INDEX($A$2:$A$13701,MIN(13700,MAX(1,ROW()-1+設定!$B$30))))&lt;=0,$A11118&lt;設定!$B$28,$A11118&gt;設定!$B$29),0,IF(AND($C11118&gt;=MAX(INDEX($C$1:$C$13701,MAX(1,ROW()-設定!$B$24)):INDEX($C$1:$C$13701,MAX(1,ROW()-1))),$C11118&gt;MAX(INDEX($C$1:$C$13701,MIN(13701,ROW()+1)):INDEX($C$1:$C$13701,MIN(13701,ROW()+設定!$B$24))),$C11118&gt;=設定!$B$32,$C11118&gt;=MAX(MIN(INDEX($C$1:$C$13701,MAX(1,ROW()-設定!$B$26)):INDEX($C$1:$C$13701,MAX(1,ROW()-1))),MIN(INDEX($C$1:$C$13701,MIN(13701,ROW()+1)):INDEX($C$1:$C$13701,MIN(13701,ROW()+設定!$B$26))))*10^(設定!$B$27/20)),1,0))</f>
        <v>0</v>
      </c>
      <c r="G11118" s="33" t="n">
        <f aca="false">$G11117+IF($F11118=1,1,0)</f>
        <v>5</v>
      </c>
      <c r="H11118" s="0" t="str">
        <f aca="false">IF($F11118=1,$G11118,"")</f>
        <v/>
      </c>
    </row>
    <row r="11119" customFormat="false" ht="15" hidden="false" customHeight="false" outlineLevel="0" collapsed="false">
      <c r="A11119" s="30" t="n">
        <v>1737.03125</v>
      </c>
      <c r="B11119" s="31" t="n">
        <v>39.3387</v>
      </c>
      <c r="C11119" s="32" t="n">
        <f aca="false">IF($A11119="","",IF(設定!$B$21="dB",10^($B11119/20),ABS($B11119)))</f>
        <v>92.6691116964788</v>
      </c>
      <c r="D11119" s="32" t="n">
        <f aca="false">IF($A11119="","",$A11119^2)</f>
        <v>3017277.56347656</v>
      </c>
      <c r="E11119" s="32" t="n">
        <f aca="false">IF($A11119="","",IF($C11119&lt;=0,"",1/$C11119^2))</f>
        <v>0.000116447454647117</v>
      </c>
      <c r="F11119" s="33" t="n">
        <f aca="false">IF(OR(ROW()-設定!$B$30&lt;2,ROW()+設定!$B$30&gt;13701,N($A11119)&lt;=0,N(INDEX($A$2:$A$13701,MIN(13700,MAX(1,ROW()-1+設定!$B$30))))&lt;=0,$A11119&lt;設定!$B$28,$A11119&gt;設定!$B$29),0,IF(AND($C11119&gt;=MAX(INDEX($C$1:$C$13701,MAX(1,ROW()-設定!$B$24)):INDEX($C$1:$C$13701,MAX(1,ROW()-1))),$C11119&gt;MAX(INDEX($C$1:$C$13701,MIN(13701,ROW()+1)):INDEX($C$1:$C$13701,MIN(13701,ROW()+設定!$B$24))),$C11119&gt;=設定!$B$32,$C11119&gt;=MAX(MIN(INDEX($C$1:$C$13701,MAX(1,ROW()-設定!$B$26)):INDEX($C$1:$C$13701,MAX(1,ROW()-1))),MIN(INDEX($C$1:$C$13701,MIN(13701,ROW()+1)):INDEX($C$1:$C$13701,MIN(13701,ROW()+設定!$B$26))))*10^(設定!$B$27/20)),1,0))</f>
        <v>0</v>
      </c>
      <c r="G11119" s="33" t="n">
        <f aca="false">$G11118+IF($F11119=1,1,0)</f>
        <v>5</v>
      </c>
      <c r="H11119" s="0" t="str">
        <f aca="false">IF($F11119=1,$G11119,"")</f>
        <v/>
      </c>
    </row>
    <row r="11120" customFormat="false" ht="15" hidden="false" customHeight="false" outlineLevel="0" collapsed="false">
      <c r="A11120" s="30" t="n">
        <v>1737.1875</v>
      </c>
      <c r="B11120" s="31" t="n">
        <v>39.3537</v>
      </c>
      <c r="C11120" s="32" t="n">
        <f aca="false">IF($A11120="","",IF(設定!$B$21="dB",10^($B11120/20),ABS($B11120)))</f>
        <v>92.8292838468039</v>
      </c>
      <c r="D11120" s="32" t="n">
        <f aca="false">IF($A11120="","",$A11120^2)</f>
        <v>3017820.41015625</v>
      </c>
      <c r="E11120" s="32" t="n">
        <f aca="false">IF($A11120="","",IF($C11120&lt;=0,"",1/$C11120^2))</f>
        <v>0.000116045953154984</v>
      </c>
      <c r="F11120" s="33" t="n">
        <f aca="false">IF(OR(ROW()-設定!$B$30&lt;2,ROW()+設定!$B$30&gt;13701,N($A11120)&lt;=0,N(INDEX($A$2:$A$13701,MIN(13700,MAX(1,ROW()-1+設定!$B$30))))&lt;=0,$A11120&lt;設定!$B$28,$A11120&gt;設定!$B$29),0,IF(AND($C11120&gt;=MAX(INDEX($C$1:$C$13701,MAX(1,ROW()-設定!$B$24)):INDEX($C$1:$C$13701,MAX(1,ROW()-1))),$C11120&gt;MAX(INDEX($C$1:$C$13701,MIN(13701,ROW()+1)):INDEX($C$1:$C$13701,MIN(13701,ROW()+設定!$B$24))),$C11120&gt;=設定!$B$32,$C11120&gt;=MAX(MIN(INDEX($C$1:$C$13701,MAX(1,ROW()-設定!$B$26)):INDEX($C$1:$C$13701,MAX(1,ROW()-1))),MIN(INDEX($C$1:$C$13701,MIN(13701,ROW()+1)):INDEX($C$1:$C$13701,MIN(13701,ROW()+設定!$B$26))))*10^(設定!$B$27/20)),1,0))</f>
        <v>0</v>
      </c>
      <c r="G11120" s="33" t="n">
        <f aca="false">$G11119+IF($F11120=1,1,0)</f>
        <v>5</v>
      </c>
      <c r="H11120" s="0" t="str">
        <f aca="false">IF($F11120=1,$G11120,"")</f>
        <v/>
      </c>
    </row>
    <row r="11121" customFormat="false" ht="15" hidden="false" customHeight="false" outlineLevel="0" collapsed="false">
      <c r="A11121" s="30" t="n">
        <v>1737.34375</v>
      </c>
      <c r="B11121" s="31" t="n">
        <v>39.778</v>
      </c>
      <c r="C11121" s="32" t="n">
        <f aca="false">IF($A11121="","",IF(設定!$B$21="dB",10^($B11121/20),ABS($B11121)))</f>
        <v>97.4765163901319</v>
      </c>
      <c r="D11121" s="32" t="n">
        <f aca="false">IF($A11121="","",$A11121^2)</f>
        <v>3018363.30566406</v>
      </c>
      <c r="E11121" s="32" t="n">
        <f aca="false">IF($A11121="","",IF($C11121&lt;=0,"",1/$C11121^2))</f>
        <v>0.000105244643173405</v>
      </c>
      <c r="F11121" s="33" t="n">
        <f aca="false">IF(OR(ROW()-設定!$B$30&lt;2,ROW()+設定!$B$30&gt;13701,N($A11121)&lt;=0,N(INDEX($A$2:$A$13701,MIN(13700,MAX(1,ROW()-1+設定!$B$30))))&lt;=0,$A11121&lt;設定!$B$28,$A11121&gt;設定!$B$29),0,IF(AND($C11121&gt;=MAX(INDEX($C$1:$C$13701,MAX(1,ROW()-設定!$B$24)):INDEX($C$1:$C$13701,MAX(1,ROW()-1))),$C11121&gt;MAX(INDEX($C$1:$C$13701,MIN(13701,ROW()+1)):INDEX($C$1:$C$13701,MIN(13701,ROW()+設定!$B$24))),$C11121&gt;=設定!$B$32,$C11121&gt;=MAX(MIN(INDEX($C$1:$C$13701,MAX(1,ROW()-設定!$B$26)):INDEX($C$1:$C$13701,MAX(1,ROW()-1))),MIN(INDEX($C$1:$C$13701,MIN(13701,ROW()+1)):INDEX($C$1:$C$13701,MIN(13701,ROW()+設定!$B$26))))*10^(設定!$B$27/20)),1,0))</f>
        <v>0</v>
      </c>
      <c r="G11121" s="33" t="n">
        <f aca="false">$G11120+IF($F11121=1,1,0)</f>
        <v>5</v>
      </c>
      <c r="H11121" s="0" t="str">
        <f aca="false">IF($F11121=1,$G11121,"")</f>
        <v/>
      </c>
    </row>
    <row r="11122" customFormat="false" ht="15" hidden="false" customHeight="false" outlineLevel="0" collapsed="false">
      <c r="A11122" s="30" t="n">
        <v>1737.5</v>
      </c>
      <c r="B11122" s="31" t="n">
        <v>39.6676</v>
      </c>
      <c r="C11122" s="32" t="n">
        <f aca="false">IF($A11122="","",IF(設定!$B$21="dB",10^($B11122/20),ABS($B11122)))</f>
        <v>96.2454040350416</v>
      </c>
      <c r="D11122" s="32" t="n">
        <f aca="false">IF($A11122="","",$A11122^2)</f>
        <v>3018906.25</v>
      </c>
      <c r="E11122" s="32" t="n">
        <f aca="false">IF($A11122="","",IF($C11122&lt;=0,"",1/$C11122^2))</f>
        <v>0.000107954313500289</v>
      </c>
      <c r="F11122" s="33" t="n">
        <f aca="false">IF(OR(ROW()-設定!$B$30&lt;2,ROW()+設定!$B$30&gt;13701,N($A11122)&lt;=0,N(INDEX($A$2:$A$13701,MIN(13700,MAX(1,ROW()-1+設定!$B$30))))&lt;=0,$A11122&lt;設定!$B$28,$A11122&gt;設定!$B$29),0,IF(AND($C11122&gt;=MAX(INDEX($C$1:$C$13701,MAX(1,ROW()-設定!$B$24)):INDEX($C$1:$C$13701,MAX(1,ROW()-1))),$C11122&gt;MAX(INDEX($C$1:$C$13701,MIN(13701,ROW()+1)):INDEX($C$1:$C$13701,MIN(13701,ROW()+設定!$B$24))),$C11122&gt;=設定!$B$32,$C11122&gt;=MAX(MIN(INDEX($C$1:$C$13701,MAX(1,ROW()-設定!$B$26)):INDEX($C$1:$C$13701,MAX(1,ROW()-1))),MIN(INDEX($C$1:$C$13701,MIN(13701,ROW()+1)):INDEX($C$1:$C$13701,MIN(13701,ROW()+設定!$B$26))))*10^(設定!$B$27/20)),1,0))</f>
        <v>0</v>
      </c>
      <c r="G11122" s="33" t="n">
        <f aca="false">$G11121+IF($F11122=1,1,0)</f>
        <v>5</v>
      </c>
      <c r="H11122" s="0" t="str">
        <f aca="false">IF($F11122=1,$G11122,"")</f>
        <v/>
      </c>
    </row>
    <row r="11123" customFormat="false" ht="15" hidden="false" customHeight="false" outlineLevel="0" collapsed="false">
      <c r="A11123" s="30" t="n">
        <v>1737.65625</v>
      </c>
      <c r="B11123" s="31" t="n">
        <v>40.0405</v>
      </c>
      <c r="C11123" s="32" t="n">
        <f aca="false">IF($A11123="","",IF(設定!$B$21="dB",10^($B11123/20),ABS($B11123)))</f>
        <v>100.467362227649</v>
      </c>
      <c r="D11123" s="32" t="n">
        <f aca="false">IF($A11123="","",$A11123^2)</f>
        <v>3019449.24316406</v>
      </c>
      <c r="E11123" s="32" t="n">
        <f aca="false">IF($A11123="","",IF($C11123&lt;=0,"",1/$C11123^2))</f>
        <v>9.90717877715829E-005</v>
      </c>
      <c r="F11123" s="33" t="n">
        <f aca="false">IF(OR(ROW()-設定!$B$30&lt;2,ROW()+設定!$B$30&gt;13701,N($A11123)&lt;=0,N(INDEX($A$2:$A$13701,MIN(13700,MAX(1,ROW()-1+設定!$B$30))))&lt;=0,$A11123&lt;設定!$B$28,$A11123&gt;設定!$B$29),0,IF(AND($C11123&gt;=MAX(INDEX($C$1:$C$13701,MAX(1,ROW()-設定!$B$24)):INDEX($C$1:$C$13701,MAX(1,ROW()-1))),$C11123&gt;MAX(INDEX($C$1:$C$13701,MIN(13701,ROW()+1)):INDEX($C$1:$C$13701,MIN(13701,ROW()+設定!$B$24))),$C11123&gt;=設定!$B$32,$C11123&gt;=MAX(MIN(INDEX($C$1:$C$13701,MAX(1,ROW()-設定!$B$26)):INDEX($C$1:$C$13701,MAX(1,ROW()-1))),MIN(INDEX($C$1:$C$13701,MIN(13701,ROW()+1)):INDEX($C$1:$C$13701,MIN(13701,ROW()+設定!$B$26))))*10^(設定!$B$27/20)),1,0))</f>
        <v>0</v>
      </c>
      <c r="G11123" s="33" t="n">
        <f aca="false">$G11122+IF($F11123=1,1,0)</f>
        <v>5</v>
      </c>
      <c r="H11123" s="0" t="str">
        <f aca="false">IF($F11123=1,$G11123,"")</f>
        <v/>
      </c>
    </row>
    <row r="11124" customFormat="false" ht="15" hidden="false" customHeight="false" outlineLevel="0" collapsed="false">
      <c r="A11124" s="30" t="n">
        <v>1737.8125</v>
      </c>
      <c r="B11124" s="31" t="n">
        <v>40.274</v>
      </c>
      <c r="C11124" s="32" t="n">
        <f aca="false">IF($A11124="","",IF(設定!$B$21="dB",10^($B11124/20),ABS($B11124)))</f>
        <v>103.204824580122</v>
      </c>
      <c r="D11124" s="32" t="n">
        <f aca="false">IF($A11124="","",$A11124^2)</f>
        <v>3019992.28515625</v>
      </c>
      <c r="E11124" s="32" t="n">
        <f aca="false">IF($A11124="","",IF($C11124&lt;=0,"",1/$C11124^2))</f>
        <v>9.38858191873097E-005</v>
      </c>
      <c r="F11124" s="33" t="n">
        <f aca="false">IF(OR(ROW()-設定!$B$30&lt;2,ROW()+設定!$B$30&gt;13701,N($A11124)&lt;=0,N(INDEX($A$2:$A$13701,MIN(13700,MAX(1,ROW()-1+設定!$B$30))))&lt;=0,$A11124&lt;設定!$B$28,$A11124&gt;設定!$B$29),0,IF(AND($C11124&gt;=MAX(INDEX($C$1:$C$13701,MAX(1,ROW()-設定!$B$24)):INDEX($C$1:$C$13701,MAX(1,ROW()-1))),$C11124&gt;MAX(INDEX($C$1:$C$13701,MIN(13701,ROW()+1)):INDEX($C$1:$C$13701,MIN(13701,ROW()+設定!$B$24))),$C11124&gt;=設定!$B$32,$C11124&gt;=MAX(MIN(INDEX($C$1:$C$13701,MAX(1,ROW()-設定!$B$26)):INDEX($C$1:$C$13701,MAX(1,ROW()-1))),MIN(INDEX($C$1:$C$13701,MIN(13701,ROW()+1)):INDEX($C$1:$C$13701,MIN(13701,ROW()+設定!$B$26))))*10^(設定!$B$27/20)),1,0))</f>
        <v>0</v>
      </c>
      <c r="G11124" s="33" t="n">
        <f aca="false">$G11123+IF($F11124=1,1,0)</f>
        <v>5</v>
      </c>
      <c r="H11124" s="0" t="str">
        <f aca="false">IF($F11124=1,$G11124,"")</f>
        <v/>
      </c>
    </row>
    <row r="11125" customFormat="false" ht="15" hidden="false" customHeight="false" outlineLevel="0" collapsed="false">
      <c r="A11125" s="30" t="n">
        <v>1737.96875</v>
      </c>
      <c r="B11125" s="31" t="n">
        <v>40.8083</v>
      </c>
      <c r="C11125" s="32" t="n">
        <f aca="false">IF($A11125="","",IF(設定!$B$21="dB",10^($B11125/20),ABS($B11125)))</f>
        <v>109.752646166537</v>
      </c>
      <c r="D11125" s="32" t="n">
        <f aca="false">IF($A11125="","",$A11125^2)</f>
        <v>3020535.37597656</v>
      </c>
      <c r="E11125" s="32" t="n">
        <f aca="false">IF($A11125="","",IF($C11125&lt;=0,"",1/$C11125^2))</f>
        <v>8.30175667440737E-005</v>
      </c>
      <c r="F11125" s="33" t="n">
        <f aca="false">IF(OR(ROW()-設定!$B$30&lt;2,ROW()+設定!$B$30&gt;13701,N($A11125)&lt;=0,N(INDEX($A$2:$A$13701,MIN(13700,MAX(1,ROW()-1+設定!$B$30))))&lt;=0,$A11125&lt;設定!$B$28,$A11125&gt;設定!$B$29),0,IF(AND($C11125&gt;=MAX(INDEX($C$1:$C$13701,MAX(1,ROW()-設定!$B$24)):INDEX($C$1:$C$13701,MAX(1,ROW()-1))),$C11125&gt;MAX(INDEX($C$1:$C$13701,MIN(13701,ROW()+1)):INDEX($C$1:$C$13701,MIN(13701,ROW()+設定!$B$24))),$C11125&gt;=設定!$B$32,$C11125&gt;=MAX(MIN(INDEX($C$1:$C$13701,MAX(1,ROW()-設定!$B$26)):INDEX($C$1:$C$13701,MAX(1,ROW()-1))),MIN(INDEX($C$1:$C$13701,MIN(13701,ROW()+1)):INDEX($C$1:$C$13701,MIN(13701,ROW()+設定!$B$26))))*10^(設定!$B$27/20)),1,0))</f>
        <v>0</v>
      </c>
      <c r="G11125" s="33" t="n">
        <f aca="false">$G11124+IF($F11125=1,1,0)</f>
        <v>5</v>
      </c>
      <c r="H11125" s="0" t="str">
        <f aca="false">IF($F11125=1,$G11125,"")</f>
        <v/>
      </c>
    </row>
    <row r="11126" customFormat="false" ht="15" hidden="false" customHeight="false" outlineLevel="0" collapsed="false">
      <c r="A11126" s="30" t="n">
        <v>1738.125</v>
      </c>
      <c r="B11126" s="31" t="n">
        <v>40.8289</v>
      </c>
      <c r="C11126" s="32" t="n">
        <f aca="false">IF($A11126="","",IF(設定!$B$21="dB",10^($B11126/20),ABS($B11126)))</f>
        <v>110.013251329337</v>
      </c>
      <c r="D11126" s="32" t="n">
        <f aca="false">IF($A11126="","",$A11126^2)</f>
        <v>3021078.515625</v>
      </c>
      <c r="E11126" s="32" t="n">
        <f aca="false">IF($A11126="","",IF($C11126&lt;=0,"",1/$C11126^2))</f>
        <v>8.26247198569393E-005</v>
      </c>
      <c r="F11126" s="33" t="n">
        <f aca="false">IF(OR(ROW()-設定!$B$30&lt;2,ROW()+設定!$B$30&gt;13701,N($A11126)&lt;=0,N(INDEX($A$2:$A$13701,MIN(13700,MAX(1,ROW()-1+設定!$B$30))))&lt;=0,$A11126&lt;設定!$B$28,$A11126&gt;設定!$B$29),0,IF(AND($C11126&gt;=MAX(INDEX($C$1:$C$13701,MAX(1,ROW()-設定!$B$24)):INDEX($C$1:$C$13701,MAX(1,ROW()-1))),$C11126&gt;MAX(INDEX($C$1:$C$13701,MIN(13701,ROW()+1)):INDEX($C$1:$C$13701,MIN(13701,ROW()+設定!$B$24))),$C11126&gt;=設定!$B$32,$C11126&gt;=MAX(MIN(INDEX($C$1:$C$13701,MAX(1,ROW()-設定!$B$26)):INDEX($C$1:$C$13701,MAX(1,ROW()-1))),MIN(INDEX($C$1:$C$13701,MIN(13701,ROW()+1)):INDEX($C$1:$C$13701,MIN(13701,ROW()+設定!$B$26))))*10^(設定!$B$27/20)),1,0))</f>
        <v>0</v>
      </c>
      <c r="G11126" s="33" t="n">
        <f aca="false">$G11125+IF($F11126=1,1,0)</f>
        <v>5</v>
      </c>
      <c r="H11126" s="0" t="str">
        <f aca="false">IF($F11126=1,$G11126,"")</f>
        <v/>
      </c>
    </row>
    <row r="11127" customFormat="false" ht="15" hidden="false" customHeight="false" outlineLevel="0" collapsed="false">
      <c r="A11127" s="30" t="n">
        <v>1738.28125</v>
      </c>
      <c r="B11127" s="31" t="n">
        <v>41.2351</v>
      </c>
      <c r="C11127" s="32" t="n">
        <f aca="false">IF($A11127="","",IF(設定!$B$21="dB",10^($B11127/20),ABS($B11127)))</f>
        <v>115.280273987993</v>
      </c>
      <c r="D11127" s="32" t="n">
        <f aca="false">IF($A11127="","",$A11127^2)</f>
        <v>3021621.70410156</v>
      </c>
      <c r="E11127" s="32" t="n">
        <f aca="false">IF($A11127="","",IF($C11127&lt;=0,"",1/$C11127^2))</f>
        <v>7.52471403679735E-005</v>
      </c>
      <c r="F11127" s="33" t="n">
        <f aca="false">IF(OR(ROW()-設定!$B$30&lt;2,ROW()+設定!$B$30&gt;13701,N($A11127)&lt;=0,N(INDEX($A$2:$A$13701,MIN(13700,MAX(1,ROW()-1+設定!$B$30))))&lt;=0,$A11127&lt;設定!$B$28,$A11127&gt;設定!$B$29),0,IF(AND($C11127&gt;=MAX(INDEX($C$1:$C$13701,MAX(1,ROW()-設定!$B$24)):INDEX($C$1:$C$13701,MAX(1,ROW()-1))),$C11127&gt;MAX(INDEX($C$1:$C$13701,MIN(13701,ROW()+1)):INDEX($C$1:$C$13701,MIN(13701,ROW()+設定!$B$24))),$C11127&gt;=設定!$B$32,$C11127&gt;=MAX(MIN(INDEX($C$1:$C$13701,MAX(1,ROW()-設定!$B$26)):INDEX($C$1:$C$13701,MAX(1,ROW()-1))),MIN(INDEX($C$1:$C$13701,MIN(13701,ROW()+1)):INDEX($C$1:$C$13701,MIN(13701,ROW()+設定!$B$26))))*10^(設定!$B$27/20)),1,0))</f>
        <v>0</v>
      </c>
      <c r="G11127" s="33" t="n">
        <f aca="false">$G11126+IF($F11127=1,1,0)</f>
        <v>5</v>
      </c>
      <c r="H11127" s="0" t="str">
        <f aca="false">IF($F11127=1,$G11127,"")</f>
        <v/>
      </c>
    </row>
    <row r="11128" customFormat="false" ht="15" hidden="false" customHeight="false" outlineLevel="0" collapsed="false">
      <c r="A11128" s="30" t="n">
        <v>1738.4375</v>
      </c>
      <c r="B11128" s="31" t="n">
        <v>41.2105</v>
      </c>
      <c r="C11128" s="32" t="n">
        <f aca="false">IF($A11128="","",IF(設定!$B$21="dB",10^($B11128/20),ABS($B11128)))</f>
        <v>114.954241449594</v>
      </c>
      <c r="D11128" s="32" t="n">
        <f aca="false">IF($A11128="","",$A11128^2)</f>
        <v>3022164.94140625</v>
      </c>
      <c r="E11128" s="32" t="n">
        <f aca="false">IF($A11128="","",IF($C11128&lt;=0,"",1/$C11128^2))</f>
        <v>7.56745766429497E-005</v>
      </c>
      <c r="F11128" s="33" t="n">
        <f aca="false">IF(OR(ROW()-設定!$B$30&lt;2,ROW()+設定!$B$30&gt;13701,N($A11128)&lt;=0,N(INDEX($A$2:$A$13701,MIN(13700,MAX(1,ROW()-1+設定!$B$30))))&lt;=0,$A11128&lt;設定!$B$28,$A11128&gt;設定!$B$29),0,IF(AND($C11128&gt;=MAX(INDEX($C$1:$C$13701,MAX(1,ROW()-設定!$B$24)):INDEX($C$1:$C$13701,MAX(1,ROW()-1))),$C11128&gt;MAX(INDEX($C$1:$C$13701,MIN(13701,ROW()+1)):INDEX($C$1:$C$13701,MIN(13701,ROW()+設定!$B$24))),$C11128&gt;=設定!$B$32,$C11128&gt;=MAX(MIN(INDEX($C$1:$C$13701,MAX(1,ROW()-設定!$B$26)):INDEX($C$1:$C$13701,MAX(1,ROW()-1))),MIN(INDEX($C$1:$C$13701,MIN(13701,ROW()+1)):INDEX($C$1:$C$13701,MIN(13701,ROW()+設定!$B$26))))*10^(設定!$B$27/20)),1,0))</f>
        <v>0</v>
      </c>
      <c r="G11128" s="33" t="n">
        <f aca="false">$G11127+IF($F11128=1,1,0)</f>
        <v>5</v>
      </c>
      <c r="H11128" s="0" t="str">
        <f aca="false">IF($F11128=1,$G11128,"")</f>
        <v/>
      </c>
    </row>
    <row r="11129" customFormat="false" ht="15" hidden="false" customHeight="false" outlineLevel="0" collapsed="false">
      <c r="A11129" s="30" t="n">
        <v>1738.59375</v>
      </c>
      <c r="B11129" s="31" t="n">
        <v>41.7141</v>
      </c>
      <c r="C11129" s="32" t="n">
        <f aca="false">IF($A11129="","",IF(設定!$B$21="dB",10^($B11129/20),ABS($B11129)))</f>
        <v>121.816186603339</v>
      </c>
      <c r="D11129" s="32" t="n">
        <f aca="false">IF($A11129="","",$A11129^2)</f>
        <v>3022708.22753906</v>
      </c>
      <c r="E11129" s="32" t="n">
        <f aca="false">IF($A11129="","",IF($C11129&lt;=0,"",1/$C11129^2))</f>
        <v>6.73891533335226E-005</v>
      </c>
      <c r="F11129" s="33" t="n">
        <f aca="false">IF(OR(ROW()-設定!$B$30&lt;2,ROW()+設定!$B$30&gt;13701,N($A11129)&lt;=0,N(INDEX($A$2:$A$13701,MIN(13700,MAX(1,ROW()-1+設定!$B$30))))&lt;=0,$A11129&lt;設定!$B$28,$A11129&gt;設定!$B$29),0,IF(AND($C11129&gt;=MAX(INDEX($C$1:$C$13701,MAX(1,ROW()-設定!$B$24)):INDEX($C$1:$C$13701,MAX(1,ROW()-1))),$C11129&gt;MAX(INDEX($C$1:$C$13701,MIN(13701,ROW()+1)):INDEX($C$1:$C$13701,MIN(13701,ROW()+設定!$B$24))),$C11129&gt;=設定!$B$32,$C11129&gt;=MAX(MIN(INDEX($C$1:$C$13701,MAX(1,ROW()-設定!$B$26)):INDEX($C$1:$C$13701,MAX(1,ROW()-1))),MIN(INDEX($C$1:$C$13701,MIN(13701,ROW()+1)):INDEX($C$1:$C$13701,MIN(13701,ROW()+設定!$B$26))))*10^(設定!$B$27/20)),1,0))</f>
        <v>0</v>
      </c>
      <c r="G11129" s="33" t="n">
        <f aca="false">$G11128+IF($F11129=1,1,0)</f>
        <v>5</v>
      </c>
      <c r="H11129" s="0" t="str">
        <f aca="false">IF($F11129=1,$G11129,"")</f>
        <v/>
      </c>
    </row>
    <row r="11130" customFormat="false" ht="15" hidden="false" customHeight="false" outlineLevel="0" collapsed="false">
      <c r="A11130" s="30" t="n">
        <v>1738.75</v>
      </c>
      <c r="B11130" s="31" t="n">
        <v>42.0441</v>
      </c>
      <c r="C11130" s="32" t="n">
        <f aca="false">IF($A11130="","",IF(設定!$B$21="dB",10^($B11130/20),ABS($B11130)))</f>
        <v>126.533348182006</v>
      </c>
      <c r="D11130" s="32" t="n">
        <f aca="false">IF($A11130="","",$A11130^2)</f>
        <v>3023251.5625</v>
      </c>
      <c r="E11130" s="32" t="n">
        <f aca="false">IF($A11130="","",IF($C11130&lt;=0,"",1/$C11130^2))</f>
        <v>6.24582770817926E-005</v>
      </c>
      <c r="F11130" s="33" t="n">
        <f aca="false">IF(OR(ROW()-設定!$B$30&lt;2,ROW()+設定!$B$30&gt;13701,N($A11130)&lt;=0,N(INDEX($A$2:$A$13701,MIN(13700,MAX(1,ROW()-1+設定!$B$30))))&lt;=0,$A11130&lt;設定!$B$28,$A11130&gt;設定!$B$29),0,IF(AND($C11130&gt;=MAX(INDEX($C$1:$C$13701,MAX(1,ROW()-設定!$B$24)):INDEX($C$1:$C$13701,MAX(1,ROW()-1))),$C11130&gt;MAX(INDEX($C$1:$C$13701,MIN(13701,ROW()+1)):INDEX($C$1:$C$13701,MIN(13701,ROW()+設定!$B$24))),$C11130&gt;=設定!$B$32,$C11130&gt;=MAX(MIN(INDEX($C$1:$C$13701,MAX(1,ROW()-設定!$B$26)):INDEX($C$1:$C$13701,MAX(1,ROW()-1))),MIN(INDEX($C$1:$C$13701,MIN(13701,ROW()+1)):INDEX($C$1:$C$13701,MIN(13701,ROW()+設定!$B$26))))*10^(設定!$B$27/20)),1,0))</f>
        <v>0</v>
      </c>
      <c r="G11130" s="33" t="n">
        <f aca="false">$G11129+IF($F11130=1,1,0)</f>
        <v>5</v>
      </c>
      <c r="H11130" s="0" t="str">
        <f aca="false">IF($F11130=1,$G11130,"")</f>
        <v/>
      </c>
    </row>
    <row r="11131" customFormat="false" ht="15" hidden="false" customHeight="false" outlineLevel="0" collapsed="false">
      <c r="A11131" s="30" t="n">
        <v>1738.90625</v>
      </c>
      <c r="B11131" s="31" t="n">
        <v>42.2718</v>
      </c>
      <c r="C11131" s="32" t="n">
        <f aca="false">IF($A11131="","",IF(設定!$B$21="dB",10^($B11131/20),ABS($B11131)))</f>
        <v>129.894271929209</v>
      </c>
      <c r="D11131" s="32" t="n">
        <f aca="false">IF($A11131="","",$A11131^2)</f>
        <v>3023794.94628906</v>
      </c>
      <c r="E11131" s="32" t="n">
        <f aca="false">IF($A11131="","",IF($C11131&lt;=0,"",1/$C11131^2))</f>
        <v>5.92679628517311E-005</v>
      </c>
      <c r="F11131" s="33" t="n">
        <f aca="false">IF(OR(ROW()-設定!$B$30&lt;2,ROW()+設定!$B$30&gt;13701,N($A11131)&lt;=0,N(INDEX($A$2:$A$13701,MIN(13700,MAX(1,ROW()-1+設定!$B$30))))&lt;=0,$A11131&lt;設定!$B$28,$A11131&gt;設定!$B$29),0,IF(AND($C11131&gt;=MAX(INDEX($C$1:$C$13701,MAX(1,ROW()-設定!$B$24)):INDEX($C$1:$C$13701,MAX(1,ROW()-1))),$C11131&gt;MAX(INDEX($C$1:$C$13701,MIN(13701,ROW()+1)):INDEX($C$1:$C$13701,MIN(13701,ROW()+設定!$B$24))),$C11131&gt;=設定!$B$32,$C11131&gt;=MAX(MIN(INDEX($C$1:$C$13701,MAX(1,ROW()-設定!$B$26)):INDEX($C$1:$C$13701,MAX(1,ROW()-1))),MIN(INDEX($C$1:$C$13701,MIN(13701,ROW()+1)):INDEX($C$1:$C$13701,MIN(13701,ROW()+設定!$B$26))))*10^(設定!$B$27/20)),1,0))</f>
        <v>0</v>
      </c>
      <c r="G11131" s="33" t="n">
        <f aca="false">$G11130+IF($F11131=1,1,0)</f>
        <v>5</v>
      </c>
      <c r="H11131" s="0" t="str">
        <f aca="false">IF($F11131=1,$G11131,"")</f>
        <v/>
      </c>
    </row>
    <row r="11132" customFormat="false" ht="15" hidden="false" customHeight="false" outlineLevel="0" collapsed="false">
      <c r="A11132" s="30" t="n">
        <v>1739.0625</v>
      </c>
      <c r="B11132" s="31" t="n">
        <v>42.2854</v>
      </c>
      <c r="C11132" s="32" t="n">
        <f aca="false">IF($A11132="","",IF(設定!$B$21="dB",10^($B11132/20),ABS($B11132)))</f>
        <v>130.097814214254</v>
      </c>
      <c r="D11132" s="32" t="n">
        <f aca="false">IF($A11132="","",$A11132^2)</f>
        <v>3024338.37890625</v>
      </c>
      <c r="E11132" s="32" t="n">
        <f aca="false">IF($A11132="","",IF($C11132&lt;=0,"",1/$C11132^2))</f>
        <v>5.90826545932814E-005</v>
      </c>
      <c r="F11132" s="33" t="n">
        <f aca="false">IF(OR(ROW()-設定!$B$30&lt;2,ROW()+設定!$B$30&gt;13701,N($A11132)&lt;=0,N(INDEX($A$2:$A$13701,MIN(13700,MAX(1,ROW()-1+設定!$B$30))))&lt;=0,$A11132&lt;設定!$B$28,$A11132&gt;設定!$B$29),0,IF(AND($C11132&gt;=MAX(INDEX($C$1:$C$13701,MAX(1,ROW()-設定!$B$24)):INDEX($C$1:$C$13701,MAX(1,ROW()-1))),$C11132&gt;MAX(INDEX($C$1:$C$13701,MIN(13701,ROW()+1)):INDEX($C$1:$C$13701,MIN(13701,ROW()+設定!$B$24))),$C11132&gt;=設定!$B$32,$C11132&gt;=MAX(MIN(INDEX($C$1:$C$13701,MAX(1,ROW()-設定!$B$26)):INDEX($C$1:$C$13701,MAX(1,ROW()-1))),MIN(INDEX($C$1:$C$13701,MIN(13701,ROW()+1)):INDEX($C$1:$C$13701,MIN(13701,ROW()+設定!$B$26))))*10^(設定!$B$27/20)),1,0))</f>
        <v>0</v>
      </c>
      <c r="G11132" s="33" t="n">
        <f aca="false">$G11131+IF($F11132=1,1,0)</f>
        <v>5</v>
      </c>
      <c r="H11132" s="0" t="str">
        <f aca="false">IF($F11132=1,$G11132,"")</f>
        <v/>
      </c>
    </row>
    <row r="11133" customFormat="false" ht="15" hidden="false" customHeight="false" outlineLevel="0" collapsed="false">
      <c r="A11133" s="30" t="n">
        <v>1739.21875</v>
      </c>
      <c r="B11133" s="31" t="n">
        <v>42.8938</v>
      </c>
      <c r="C11133" s="32" t="n">
        <f aca="false">IF($A11133="","",IF(設定!$B$21="dB",10^($B11133/20),ABS($B11133)))</f>
        <v>139.537198704334</v>
      </c>
      <c r="D11133" s="32" t="n">
        <f aca="false">IF($A11133="","",$A11133^2)</f>
        <v>3024881.86035156</v>
      </c>
      <c r="E11133" s="32" t="n">
        <f aca="false">IF($A11133="","",IF($C11133&lt;=0,"",1/$C11133^2))</f>
        <v>5.13594069184711E-005</v>
      </c>
      <c r="F11133" s="33" t="n">
        <f aca="false">IF(OR(ROW()-設定!$B$30&lt;2,ROW()+設定!$B$30&gt;13701,N($A11133)&lt;=0,N(INDEX($A$2:$A$13701,MIN(13700,MAX(1,ROW()-1+設定!$B$30))))&lt;=0,$A11133&lt;設定!$B$28,$A11133&gt;設定!$B$29),0,IF(AND($C11133&gt;=MAX(INDEX($C$1:$C$13701,MAX(1,ROW()-設定!$B$24)):INDEX($C$1:$C$13701,MAX(1,ROW()-1))),$C11133&gt;MAX(INDEX($C$1:$C$13701,MIN(13701,ROW()+1)):INDEX($C$1:$C$13701,MIN(13701,ROW()+設定!$B$24))),$C11133&gt;=設定!$B$32,$C11133&gt;=MAX(MIN(INDEX($C$1:$C$13701,MAX(1,ROW()-設定!$B$26)):INDEX($C$1:$C$13701,MAX(1,ROW()-1))),MIN(INDEX($C$1:$C$13701,MIN(13701,ROW()+1)):INDEX($C$1:$C$13701,MIN(13701,ROW()+設定!$B$26))))*10^(設定!$B$27/20)),1,0))</f>
        <v>0</v>
      </c>
      <c r="G11133" s="33" t="n">
        <f aca="false">$G11132+IF($F11133=1,1,0)</f>
        <v>5</v>
      </c>
      <c r="H11133" s="0" t="str">
        <f aca="false">IF($F11133=1,$G11133,"")</f>
        <v/>
      </c>
    </row>
    <row r="11134" customFormat="false" ht="15" hidden="false" customHeight="false" outlineLevel="0" collapsed="false">
      <c r="A11134" s="30" t="n">
        <v>1739.375</v>
      </c>
      <c r="B11134" s="31" t="n">
        <v>43.2691</v>
      </c>
      <c r="C11134" s="32" t="n">
        <f aca="false">IF($A11134="","",IF(設定!$B$21="dB",10^($B11134/20),ABS($B11134)))</f>
        <v>145.698472949946</v>
      </c>
      <c r="D11134" s="32" t="n">
        <f aca="false">IF($A11134="","",$A11134^2)</f>
        <v>3025425.390625</v>
      </c>
      <c r="E11134" s="32" t="n">
        <f aca="false">IF($A11134="","",IF($C11134&lt;=0,"",1/$C11134^2))</f>
        <v>4.71074938394182E-005</v>
      </c>
      <c r="F11134" s="33" t="n">
        <f aca="false">IF(OR(ROW()-設定!$B$30&lt;2,ROW()+設定!$B$30&gt;13701,N($A11134)&lt;=0,N(INDEX($A$2:$A$13701,MIN(13700,MAX(1,ROW()-1+設定!$B$30))))&lt;=0,$A11134&lt;設定!$B$28,$A11134&gt;設定!$B$29),0,IF(AND($C11134&gt;=MAX(INDEX($C$1:$C$13701,MAX(1,ROW()-設定!$B$24)):INDEX($C$1:$C$13701,MAX(1,ROW()-1))),$C11134&gt;MAX(INDEX($C$1:$C$13701,MIN(13701,ROW()+1)):INDEX($C$1:$C$13701,MIN(13701,ROW()+設定!$B$24))),$C11134&gt;=設定!$B$32,$C11134&gt;=MAX(MIN(INDEX($C$1:$C$13701,MAX(1,ROW()-設定!$B$26)):INDEX($C$1:$C$13701,MAX(1,ROW()-1))),MIN(INDEX($C$1:$C$13701,MIN(13701,ROW()+1)):INDEX($C$1:$C$13701,MIN(13701,ROW()+設定!$B$26))))*10^(設定!$B$27/20)),1,0))</f>
        <v>0</v>
      </c>
      <c r="G11134" s="33" t="n">
        <f aca="false">$G11133+IF($F11134=1,1,0)</f>
        <v>5</v>
      </c>
      <c r="H11134" s="0" t="str">
        <f aca="false">IF($F11134=1,$G11134,"")</f>
        <v/>
      </c>
    </row>
    <row r="11135" customFormat="false" ht="15" hidden="false" customHeight="false" outlineLevel="0" collapsed="false">
      <c r="A11135" s="30" t="n">
        <v>1739.53125</v>
      </c>
      <c r="B11135" s="31" t="n">
        <v>43.6378</v>
      </c>
      <c r="C11135" s="32" t="n">
        <f aca="false">IF($A11135="","",IF(設定!$B$21="dB",10^($B11135/20),ABS($B11135)))</f>
        <v>152.016244759393</v>
      </c>
      <c r="D11135" s="32" t="n">
        <f aca="false">IF($A11135="","",$A11135^2)</f>
        <v>3025968.96972656</v>
      </c>
      <c r="E11135" s="32" t="n">
        <f aca="false">IF($A11135="","",IF($C11135&lt;=0,"",1/$C11135^2))</f>
        <v>4.32732984516439E-005</v>
      </c>
      <c r="F11135" s="33" t="n">
        <f aca="false">IF(OR(ROW()-設定!$B$30&lt;2,ROW()+設定!$B$30&gt;13701,N($A11135)&lt;=0,N(INDEX($A$2:$A$13701,MIN(13700,MAX(1,ROW()-1+設定!$B$30))))&lt;=0,$A11135&lt;設定!$B$28,$A11135&gt;設定!$B$29),0,IF(AND($C11135&gt;=MAX(INDEX($C$1:$C$13701,MAX(1,ROW()-設定!$B$24)):INDEX($C$1:$C$13701,MAX(1,ROW()-1))),$C11135&gt;MAX(INDEX($C$1:$C$13701,MIN(13701,ROW()+1)):INDEX($C$1:$C$13701,MIN(13701,ROW()+設定!$B$24))),$C11135&gt;=設定!$B$32,$C11135&gt;=MAX(MIN(INDEX($C$1:$C$13701,MAX(1,ROW()-設定!$B$26)):INDEX($C$1:$C$13701,MAX(1,ROW()-1))),MIN(INDEX($C$1:$C$13701,MIN(13701,ROW()+1)):INDEX($C$1:$C$13701,MIN(13701,ROW()+設定!$B$26))))*10^(設定!$B$27/20)),1,0))</f>
        <v>0</v>
      </c>
      <c r="G11135" s="33" t="n">
        <f aca="false">$G11134+IF($F11135=1,1,0)</f>
        <v>5</v>
      </c>
      <c r="H11135" s="0" t="str">
        <f aca="false">IF($F11135=1,$G11135,"")</f>
        <v/>
      </c>
    </row>
    <row r="11136" customFormat="false" ht="15" hidden="false" customHeight="false" outlineLevel="0" collapsed="false">
      <c r="A11136" s="30" t="n">
        <v>1739.6875</v>
      </c>
      <c r="B11136" s="31" t="n">
        <v>43.8659</v>
      </c>
      <c r="C11136" s="32" t="n">
        <f aca="false">IF($A11136="","",IF(設定!$B$21="dB",10^($B11136/20),ABS($B11136)))</f>
        <v>156.061220838709</v>
      </c>
      <c r="D11136" s="32" t="n">
        <f aca="false">IF($A11136="","",$A11136^2)</f>
        <v>3026512.59765625</v>
      </c>
      <c r="E11136" s="32" t="n">
        <f aca="false">IF($A11136="","",IF($C11136&lt;=0,"",1/$C11136^2))</f>
        <v>4.10591543080732E-005</v>
      </c>
      <c r="F11136" s="33" t="n">
        <f aca="false">IF(OR(ROW()-設定!$B$30&lt;2,ROW()+設定!$B$30&gt;13701,N($A11136)&lt;=0,N(INDEX($A$2:$A$13701,MIN(13700,MAX(1,ROW()-1+設定!$B$30))))&lt;=0,$A11136&lt;設定!$B$28,$A11136&gt;設定!$B$29),0,IF(AND($C11136&gt;=MAX(INDEX($C$1:$C$13701,MAX(1,ROW()-設定!$B$24)):INDEX($C$1:$C$13701,MAX(1,ROW()-1))),$C11136&gt;MAX(INDEX($C$1:$C$13701,MIN(13701,ROW()+1)):INDEX($C$1:$C$13701,MIN(13701,ROW()+設定!$B$24))),$C11136&gt;=設定!$B$32,$C11136&gt;=MAX(MIN(INDEX($C$1:$C$13701,MAX(1,ROW()-設定!$B$26)):INDEX($C$1:$C$13701,MAX(1,ROW()-1))),MIN(INDEX($C$1:$C$13701,MIN(13701,ROW()+1)):INDEX($C$1:$C$13701,MIN(13701,ROW()+設定!$B$26))))*10^(設定!$B$27/20)),1,0))</f>
        <v>0</v>
      </c>
      <c r="G11136" s="33" t="n">
        <f aca="false">$G11135+IF($F11136=1,1,0)</f>
        <v>5</v>
      </c>
      <c r="H11136" s="0" t="str">
        <f aca="false">IF($F11136=1,$G11136,"")</f>
        <v/>
      </c>
    </row>
    <row r="11137" customFormat="false" ht="15" hidden="false" customHeight="false" outlineLevel="0" collapsed="false">
      <c r="A11137" s="30" t="n">
        <v>1739.84375</v>
      </c>
      <c r="B11137" s="31" t="n">
        <v>43.9764</v>
      </c>
      <c r="C11137" s="32" t="n">
        <f aca="false">IF($A11137="","",IF(設定!$B$21="dB",10^($B11137/20),ABS($B11137)))</f>
        <v>158.059280259676</v>
      </c>
      <c r="D11137" s="32" t="n">
        <f aca="false">IF($A11137="","",$A11137^2)</f>
        <v>3027056.27441406</v>
      </c>
      <c r="E11137" s="32" t="n">
        <f aca="false">IF($A11137="","",IF($C11137&lt;=0,"",1/$C11137^2))</f>
        <v>4.00276413660065E-005</v>
      </c>
      <c r="F11137" s="33" t="n">
        <f aca="false">IF(OR(ROW()-設定!$B$30&lt;2,ROW()+設定!$B$30&gt;13701,N($A11137)&lt;=0,N(INDEX($A$2:$A$13701,MIN(13700,MAX(1,ROW()-1+設定!$B$30))))&lt;=0,$A11137&lt;設定!$B$28,$A11137&gt;設定!$B$29),0,IF(AND($C11137&gt;=MAX(INDEX($C$1:$C$13701,MAX(1,ROW()-設定!$B$24)):INDEX($C$1:$C$13701,MAX(1,ROW()-1))),$C11137&gt;MAX(INDEX($C$1:$C$13701,MIN(13701,ROW()+1)):INDEX($C$1:$C$13701,MIN(13701,ROW()+設定!$B$24))),$C11137&gt;=設定!$B$32,$C11137&gt;=MAX(MIN(INDEX($C$1:$C$13701,MAX(1,ROW()-設定!$B$26)):INDEX($C$1:$C$13701,MAX(1,ROW()-1))),MIN(INDEX($C$1:$C$13701,MIN(13701,ROW()+1)):INDEX($C$1:$C$13701,MIN(13701,ROW()+設定!$B$26))))*10^(設定!$B$27/20)),1,0))</f>
        <v>0</v>
      </c>
      <c r="G11137" s="33" t="n">
        <f aca="false">$G11136+IF($F11137=1,1,0)</f>
        <v>5</v>
      </c>
      <c r="H11137" s="0" t="str">
        <f aca="false">IF($F11137=1,$G11137,"")</f>
        <v/>
      </c>
    </row>
    <row r="11138" customFormat="false" ht="15" hidden="false" customHeight="false" outlineLevel="0" collapsed="false">
      <c r="A11138" s="30" t="n">
        <v>1740</v>
      </c>
      <c r="B11138" s="31" t="n">
        <v>44.4656</v>
      </c>
      <c r="C11138" s="32" t="n">
        <f aca="false">IF($A11138="","",IF(設定!$B$21="dB",10^($B11138/20),ABS($B11138)))</f>
        <v>167.216835363</v>
      </c>
      <c r="D11138" s="32" t="n">
        <f aca="false">IF($A11138="","",$A11138^2)</f>
        <v>3027600</v>
      </c>
      <c r="E11138" s="32" t="n">
        <f aca="false">IF($A11138="","",IF($C11138&lt;=0,"",1/$C11138^2))</f>
        <v>3.57634988063724E-005</v>
      </c>
      <c r="F11138" s="33" t="n">
        <f aca="false">IF(OR(ROW()-設定!$B$30&lt;2,ROW()+設定!$B$30&gt;13701,N($A11138)&lt;=0,N(INDEX($A$2:$A$13701,MIN(13700,MAX(1,ROW()-1+設定!$B$30))))&lt;=0,$A11138&lt;設定!$B$28,$A11138&gt;設定!$B$29),0,IF(AND($C11138&gt;=MAX(INDEX($C$1:$C$13701,MAX(1,ROW()-設定!$B$24)):INDEX($C$1:$C$13701,MAX(1,ROW()-1))),$C11138&gt;MAX(INDEX($C$1:$C$13701,MIN(13701,ROW()+1)):INDEX($C$1:$C$13701,MIN(13701,ROW()+設定!$B$24))),$C11138&gt;=設定!$B$32,$C11138&gt;=MAX(MIN(INDEX($C$1:$C$13701,MAX(1,ROW()-設定!$B$26)):INDEX($C$1:$C$13701,MAX(1,ROW()-1))),MIN(INDEX($C$1:$C$13701,MIN(13701,ROW()+1)):INDEX($C$1:$C$13701,MIN(13701,ROW()+設定!$B$26))))*10^(設定!$B$27/20)),1,0))</f>
        <v>0</v>
      </c>
      <c r="G11138" s="33" t="n">
        <f aca="false">$G11137+IF($F11138=1,1,0)</f>
        <v>5</v>
      </c>
      <c r="H11138" s="0" t="str">
        <f aca="false">IF($F11138=1,$G11138,"")</f>
        <v/>
      </c>
    </row>
    <row r="11139" customFormat="false" ht="15" hidden="false" customHeight="false" outlineLevel="0" collapsed="false">
      <c r="A11139" s="30" t="n">
        <v>1740.15625</v>
      </c>
      <c r="B11139" s="31" t="n">
        <v>44.9192</v>
      </c>
      <c r="C11139" s="32" t="n">
        <f aca="false">IF($A11139="","",IF(設定!$B$21="dB",10^($B11139/20),ABS($B11139)))</f>
        <v>176.181376989371</v>
      </c>
      <c r="D11139" s="32" t="n">
        <f aca="false">IF($A11139="","",$A11139^2)</f>
        <v>3028143.77441406</v>
      </c>
      <c r="E11139" s="32" t="n">
        <f aca="false">IF($A11139="","",IF($C11139&lt;=0,"",1/$C11139^2))</f>
        <v>3.22166218873427E-005</v>
      </c>
      <c r="F11139" s="33" t="n">
        <f aca="false">IF(OR(ROW()-設定!$B$30&lt;2,ROW()+設定!$B$30&gt;13701,N($A11139)&lt;=0,N(INDEX($A$2:$A$13701,MIN(13700,MAX(1,ROW()-1+設定!$B$30))))&lt;=0,$A11139&lt;設定!$B$28,$A11139&gt;設定!$B$29),0,IF(AND($C11139&gt;=MAX(INDEX($C$1:$C$13701,MAX(1,ROW()-設定!$B$24)):INDEX($C$1:$C$13701,MAX(1,ROW()-1))),$C11139&gt;MAX(INDEX($C$1:$C$13701,MIN(13701,ROW()+1)):INDEX($C$1:$C$13701,MIN(13701,ROW()+設定!$B$24))),$C11139&gt;=設定!$B$32,$C11139&gt;=MAX(MIN(INDEX($C$1:$C$13701,MAX(1,ROW()-設定!$B$26)):INDEX($C$1:$C$13701,MAX(1,ROW()-1))),MIN(INDEX($C$1:$C$13701,MIN(13701,ROW()+1)):INDEX($C$1:$C$13701,MIN(13701,ROW()+設定!$B$26))))*10^(設定!$B$27/20)),1,0))</f>
        <v>0</v>
      </c>
      <c r="G11139" s="33" t="n">
        <f aca="false">$G11138+IF($F11139=1,1,0)</f>
        <v>5</v>
      </c>
      <c r="H11139" s="0" t="str">
        <f aca="false">IF($F11139=1,$G11139,"")</f>
        <v/>
      </c>
    </row>
    <row r="11140" customFormat="false" ht="15" hidden="false" customHeight="false" outlineLevel="0" collapsed="false">
      <c r="A11140" s="30" t="n">
        <v>1740.3125</v>
      </c>
      <c r="B11140" s="31" t="n">
        <v>45.0828</v>
      </c>
      <c r="C11140" s="32" t="n">
        <f aca="false">IF($A11140="","",IF(設定!$B$21="dB",10^($B11140/20),ABS($B11140)))</f>
        <v>179.53122738597</v>
      </c>
      <c r="D11140" s="32" t="n">
        <f aca="false">IF($A11140="","",$A11140^2)</f>
        <v>3028687.59765625</v>
      </c>
      <c r="E11140" s="32" t="n">
        <f aca="false">IF($A11140="","",IF($C11140&lt;=0,"",1/$C11140^2))</f>
        <v>3.10255864968819E-005</v>
      </c>
      <c r="F11140" s="33" t="n">
        <f aca="false">IF(OR(ROW()-設定!$B$30&lt;2,ROW()+設定!$B$30&gt;13701,N($A11140)&lt;=0,N(INDEX($A$2:$A$13701,MIN(13700,MAX(1,ROW()-1+設定!$B$30))))&lt;=0,$A11140&lt;設定!$B$28,$A11140&gt;設定!$B$29),0,IF(AND($C11140&gt;=MAX(INDEX($C$1:$C$13701,MAX(1,ROW()-設定!$B$24)):INDEX($C$1:$C$13701,MAX(1,ROW()-1))),$C11140&gt;MAX(INDEX($C$1:$C$13701,MIN(13701,ROW()+1)):INDEX($C$1:$C$13701,MIN(13701,ROW()+設定!$B$24))),$C11140&gt;=設定!$B$32,$C11140&gt;=MAX(MIN(INDEX($C$1:$C$13701,MAX(1,ROW()-設定!$B$26)):INDEX($C$1:$C$13701,MAX(1,ROW()-1))),MIN(INDEX($C$1:$C$13701,MIN(13701,ROW()+1)):INDEX($C$1:$C$13701,MIN(13701,ROW()+設定!$B$26))))*10^(設定!$B$27/20)),1,0))</f>
        <v>0</v>
      </c>
      <c r="G11140" s="33" t="n">
        <f aca="false">$G11139+IF($F11140=1,1,0)</f>
        <v>5</v>
      </c>
      <c r="H11140" s="0" t="str">
        <f aca="false">IF($F11140=1,$G11140,"")</f>
        <v/>
      </c>
    </row>
    <row r="11141" customFormat="false" ht="15" hidden="false" customHeight="false" outlineLevel="0" collapsed="false">
      <c r="A11141" s="30" t="n">
        <v>1740.46875</v>
      </c>
      <c r="B11141" s="31" t="n">
        <v>45.5711</v>
      </c>
      <c r="C11141" s="32" t="n">
        <f aca="false">IF($A11141="","",IF(設定!$B$21="dB",10^($B11141/20),ABS($B11141)))</f>
        <v>189.913133700548</v>
      </c>
      <c r="D11141" s="32" t="n">
        <f aca="false">IF($A11141="","",$A11141^2)</f>
        <v>3029231.46972656</v>
      </c>
      <c r="E11141" s="32" t="n">
        <f aca="false">IF($A11141="","",IF($C11141&lt;=0,"",1/$C11141^2))</f>
        <v>2.77261775499427E-005</v>
      </c>
      <c r="F11141" s="33" t="n">
        <f aca="false">IF(OR(ROW()-設定!$B$30&lt;2,ROW()+設定!$B$30&gt;13701,N($A11141)&lt;=0,N(INDEX($A$2:$A$13701,MIN(13700,MAX(1,ROW()-1+設定!$B$30))))&lt;=0,$A11141&lt;設定!$B$28,$A11141&gt;設定!$B$29),0,IF(AND($C11141&gt;=MAX(INDEX($C$1:$C$13701,MAX(1,ROW()-設定!$B$24)):INDEX($C$1:$C$13701,MAX(1,ROW()-1))),$C11141&gt;MAX(INDEX($C$1:$C$13701,MIN(13701,ROW()+1)):INDEX($C$1:$C$13701,MIN(13701,ROW()+設定!$B$24))),$C11141&gt;=設定!$B$32,$C11141&gt;=MAX(MIN(INDEX($C$1:$C$13701,MAX(1,ROW()-設定!$B$26)):INDEX($C$1:$C$13701,MAX(1,ROW()-1))),MIN(INDEX($C$1:$C$13701,MIN(13701,ROW()+1)):INDEX($C$1:$C$13701,MIN(13701,ROW()+設定!$B$26))))*10^(設定!$B$27/20)),1,0))</f>
        <v>0</v>
      </c>
      <c r="G11141" s="33" t="n">
        <f aca="false">$G11140+IF($F11141=1,1,0)</f>
        <v>5</v>
      </c>
      <c r="H11141" s="0" t="str">
        <f aca="false">IF($F11141=1,$G11141,"")</f>
        <v/>
      </c>
    </row>
    <row r="11142" customFormat="false" ht="15" hidden="false" customHeight="false" outlineLevel="0" collapsed="false">
      <c r="A11142" s="30" t="n">
        <v>1740.625</v>
      </c>
      <c r="B11142" s="31" t="n">
        <v>45.8078</v>
      </c>
      <c r="C11142" s="32" t="n">
        <f aca="false">IF($A11142="","",IF(設定!$B$21="dB",10^($B11142/20),ABS($B11142)))</f>
        <v>195.159636260154</v>
      </c>
      <c r="D11142" s="32" t="n">
        <f aca="false">IF($A11142="","",$A11142^2)</f>
        <v>3029775.390625</v>
      </c>
      <c r="E11142" s="32" t="n">
        <f aca="false">IF($A11142="","",IF($C11142&lt;=0,"",1/$C11142^2))</f>
        <v>2.62554822717384E-005</v>
      </c>
      <c r="F11142" s="33" t="n">
        <f aca="false">IF(OR(ROW()-設定!$B$30&lt;2,ROW()+設定!$B$30&gt;13701,N($A11142)&lt;=0,N(INDEX($A$2:$A$13701,MIN(13700,MAX(1,ROW()-1+設定!$B$30))))&lt;=0,$A11142&lt;設定!$B$28,$A11142&gt;設定!$B$29),0,IF(AND($C11142&gt;=MAX(INDEX($C$1:$C$13701,MAX(1,ROW()-設定!$B$24)):INDEX($C$1:$C$13701,MAX(1,ROW()-1))),$C11142&gt;MAX(INDEX($C$1:$C$13701,MIN(13701,ROW()+1)):INDEX($C$1:$C$13701,MIN(13701,ROW()+設定!$B$24))),$C11142&gt;=設定!$B$32,$C11142&gt;=MAX(MIN(INDEX($C$1:$C$13701,MAX(1,ROW()-設定!$B$26)):INDEX($C$1:$C$13701,MAX(1,ROW()-1))),MIN(INDEX($C$1:$C$13701,MIN(13701,ROW()+1)):INDEX($C$1:$C$13701,MIN(13701,ROW()+設定!$B$26))))*10^(設定!$B$27/20)),1,0))</f>
        <v>0</v>
      </c>
      <c r="G11142" s="33" t="n">
        <f aca="false">$G11141+IF($F11142=1,1,0)</f>
        <v>5</v>
      </c>
      <c r="H11142" s="0" t="str">
        <f aca="false">IF($F11142=1,$G11142,"")</f>
        <v/>
      </c>
    </row>
    <row r="11143" customFormat="false" ht="15" hidden="false" customHeight="false" outlineLevel="0" collapsed="false">
      <c r="A11143" s="30" t="n">
        <v>1740.78125</v>
      </c>
      <c r="B11143" s="31" t="n">
        <v>46.2104</v>
      </c>
      <c r="C11143" s="32" t="n">
        <f aca="false">IF($A11143="","",IF(設定!$B$21="dB",10^($B11143/20),ABS($B11143)))</f>
        <v>204.418407199023</v>
      </c>
      <c r="D11143" s="32" t="n">
        <f aca="false">IF($A11143="","",$A11143^2)</f>
        <v>3030319.36035156</v>
      </c>
      <c r="E11143" s="32" t="n">
        <f aca="false">IF($A11143="","",IF($C11143&lt;=0,"",1/$C11143^2))</f>
        <v>2.39309533402903E-005</v>
      </c>
      <c r="F11143" s="33" t="n">
        <f aca="false">IF(OR(ROW()-設定!$B$30&lt;2,ROW()+設定!$B$30&gt;13701,N($A11143)&lt;=0,N(INDEX($A$2:$A$13701,MIN(13700,MAX(1,ROW()-1+設定!$B$30))))&lt;=0,$A11143&lt;設定!$B$28,$A11143&gt;設定!$B$29),0,IF(AND($C11143&gt;=MAX(INDEX($C$1:$C$13701,MAX(1,ROW()-設定!$B$24)):INDEX($C$1:$C$13701,MAX(1,ROW()-1))),$C11143&gt;MAX(INDEX($C$1:$C$13701,MIN(13701,ROW()+1)):INDEX($C$1:$C$13701,MIN(13701,ROW()+設定!$B$24))),$C11143&gt;=設定!$B$32,$C11143&gt;=MAX(MIN(INDEX($C$1:$C$13701,MAX(1,ROW()-設定!$B$26)):INDEX($C$1:$C$13701,MAX(1,ROW()-1))),MIN(INDEX($C$1:$C$13701,MIN(13701,ROW()+1)):INDEX($C$1:$C$13701,MIN(13701,ROW()+設定!$B$26))))*10^(設定!$B$27/20)),1,0))</f>
        <v>0</v>
      </c>
      <c r="G11143" s="33" t="n">
        <f aca="false">$G11142+IF($F11143=1,1,0)</f>
        <v>5</v>
      </c>
      <c r="H11143" s="0" t="str">
        <f aca="false">IF($F11143=1,$G11143,"")</f>
        <v/>
      </c>
    </row>
    <row r="11144" customFormat="false" ht="15" hidden="false" customHeight="false" outlineLevel="0" collapsed="false">
      <c r="A11144" s="30" t="n">
        <v>1740.9375</v>
      </c>
      <c r="B11144" s="31" t="n">
        <v>46.6179</v>
      </c>
      <c r="C11144" s="32" t="n">
        <f aca="false">IF($A11144="","",IF(設定!$B$21="dB",10^($B11144/20),ABS($B11144)))</f>
        <v>214.237257400948</v>
      </c>
      <c r="D11144" s="32" t="n">
        <f aca="false">IF($A11144="","",$A11144^2)</f>
        <v>3030863.37890625</v>
      </c>
      <c r="E11144" s="32" t="n">
        <f aca="false">IF($A11144="","",IF($C11144&lt;=0,"",1/$C11144^2))</f>
        <v>2.17876304301572E-005</v>
      </c>
      <c r="F11144" s="33" t="n">
        <f aca="false">IF(OR(ROW()-設定!$B$30&lt;2,ROW()+設定!$B$30&gt;13701,N($A11144)&lt;=0,N(INDEX($A$2:$A$13701,MIN(13700,MAX(1,ROW()-1+設定!$B$30))))&lt;=0,$A11144&lt;設定!$B$28,$A11144&gt;設定!$B$29),0,IF(AND($C11144&gt;=MAX(INDEX($C$1:$C$13701,MAX(1,ROW()-設定!$B$24)):INDEX($C$1:$C$13701,MAX(1,ROW()-1))),$C11144&gt;MAX(INDEX($C$1:$C$13701,MIN(13701,ROW()+1)):INDEX($C$1:$C$13701,MIN(13701,ROW()+設定!$B$24))),$C11144&gt;=設定!$B$32,$C11144&gt;=MAX(MIN(INDEX($C$1:$C$13701,MAX(1,ROW()-設定!$B$26)):INDEX($C$1:$C$13701,MAX(1,ROW()-1))),MIN(INDEX($C$1:$C$13701,MIN(13701,ROW()+1)):INDEX($C$1:$C$13701,MIN(13701,ROW()+設定!$B$26))))*10^(設定!$B$27/20)),1,0))</f>
        <v>0</v>
      </c>
      <c r="G11144" s="33" t="n">
        <f aca="false">$G11143+IF($F11144=1,1,0)</f>
        <v>5</v>
      </c>
      <c r="H11144" s="0" t="str">
        <f aca="false">IF($F11144=1,$G11144,"")</f>
        <v/>
      </c>
    </row>
    <row r="11145" customFormat="false" ht="15" hidden="false" customHeight="false" outlineLevel="0" collapsed="false">
      <c r="A11145" s="30" t="n">
        <v>1741.09375</v>
      </c>
      <c r="B11145" s="31" t="n">
        <v>46.7965</v>
      </c>
      <c r="C11145" s="32" t="n">
        <f aca="false">IF($A11145="","",IF(設定!$B$21="dB",10^($B11145/20),ABS($B11145)))</f>
        <v>218.688023776191</v>
      </c>
      <c r="D11145" s="32" t="n">
        <f aca="false">IF($A11145="","",$A11145^2)</f>
        <v>3031407.44628906</v>
      </c>
      <c r="E11145" s="32" t="n">
        <f aca="false">IF($A11145="","",IF($C11145&lt;=0,"",1/$C11145^2))</f>
        <v>2.09098058326101E-005</v>
      </c>
      <c r="F11145" s="33" t="n">
        <f aca="false">IF(OR(ROW()-設定!$B$30&lt;2,ROW()+設定!$B$30&gt;13701,N($A11145)&lt;=0,N(INDEX($A$2:$A$13701,MIN(13700,MAX(1,ROW()-1+設定!$B$30))))&lt;=0,$A11145&lt;設定!$B$28,$A11145&gt;設定!$B$29),0,IF(AND($C11145&gt;=MAX(INDEX($C$1:$C$13701,MAX(1,ROW()-設定!$B$24)):INDEX($C$1:$C$13701,MAX(1,ROW()-1))),$C11145&gt;MAX(INDEX($C$1:$C$13701,MIN(13701,ROW()+1)):INDEX($C$1:$C$13701,MIN(13701,ROW()+設定!$B$24))),$C11145&gt;=設定!$B$32,$C11145&gt;=MAX(MIN(INDEX($C$1:$C$13701,MAX(1,ROW()-設定!$B$26)):INDEX($C$1:$C$13701,MAX(1,ROW()-1))),MIN(INDEX($C$1:$C$13701,MIN(13701,ROW()+1)):INDEX($C$1:$C$13701,MIN(13701,ROW()+設定!$B$26))))*10^(設定!$B$27/20)),1,0))</f>
        <v>0</v>
      </c>
      <c r="G11145" s="33" t="n">
        <f aca="false">$G11144+IF($F11145=1,1,0)</f>
        <v>5</v>
      </c>
      <c r="H11145" s="0" t="str">
        <f aca="false">IF($F11145=1,$G11145,"")</f>
        <v/>
      </c>
    </row>
    <row r="11146" customFormat="false" ht="15" hidden="false" customHeight="false" outlineLevel="0" collapsed="false">
      <c r="A11146" s="30" t="n">
        <v>1741.25</v>
      </c>
      <c r="B11146" s="31" t="n">
        <v>47.4817</v>
      </c>
      <c r="C11146" s="32" t="n">
        <f aca="false">IF($A11146="","",IF(設定!$B$21="dB",10^($B11146/20),ABS($B11146)))</f>
        <v>236.638279997469</v>
      </c>
      <c r="D11146" s="32" t="n">
        <f aca="false">IF($A11146="","",$A11146^2)</f>
        <v>3031951.5625</v>
      </c>
      <c r="E11146" s="32" t="n">
        <f aca="false">IF($A11146="","",IF($C11146&lt;=0,"",1/$C11146^2))</f>
        <v>1.78578840995937E-005</v>
      </c>
      <c r="F11146" s="33" t="n">
        <f aca="false">IF(OR(ROW()-設定!$B$30&lt;2,ROW()+設定!$B$30&gt;13701,N($A11146)&lt;=0,N(INDEX($A$2:$A$13701,MIN(13700,MAX(1,ROW()-1+設定!$B$30))))&lt;=0,$A11146&lt;設定!$B$28,$A11146&gt;設定!$B$29),0,IF(AND($C11146&gt;=MAX(INDEX($C$1:$C$13701,MAX(1,ROW()-設定!$B$24)):INDEX($C$1:$C$13701,MAX(1,ROW()-1))),$C11146&gt;MAX(INDEX($C$1:$C$13701,MIN(13701,ROW()+1)):INDEX($C$1:$C$13701,MIN(13701,ROW()+設定!$B$24))),$C11146&gt;=設定!$B$32,$C11146&gt;=MAX(MIN(INDEX($C$1:$C$13701,MAX(1,ROW()-設定!$B$26)):INDEX($C$1:$C$13701,MAX(1,ROW()-1))),MIN(INDEX($C$1:$C$13701,MIN(13701,ROW()+1)):INDEX($C$1:$C$13701,MIN(13701,ROW()+設定!$B$26))))*10^(設定!$B$27/20)),1,0))</f>
        <v>0</v>
      </c>
      <c r="G11146" s="33" t="n">
        <f aca="false">$G11145+IF($F11146=1,1,0)</f>
        <v>5</v>
      </c>
      <c r="H11146" s="0" t="str">
        <f aca="false">IF($F11146=1,$G11146,"")</f>
        <v/>
      </c>
    </row>
    <row r="11147" customFormat="false" ht="15" hidden="false" customHeight="false" outlineLevel="0" collapsed="false">
      <c r="A11147" s="30" t="n">
        <v>1741.40625</v>
      </c>
      <c r="B11147" s="31" t="n">
        <v>47.5072</v>
      </c>
      <c r="C11147" s="32" t="n">
        <f aca="false">IF($A11147="","",IF(設定!$B$21="dB",10^($B11147/20),ABS($B11147)))</f>
        <v>237.334022491112</v>
      </c>
      <c r="D11147" s="32" t="n">
        <f aca="false">IF($A11147="","",$A11147^2)</f>
        <v>3032495.72753906</v>
      </c>
      <c r="E11147" s="32" t="n">
        <f aca="false">IF($A11147="","",IF($C11147&lt;=0,"",1/$C11147^2))</f>
        <v>1.77533371193728E-005</v>
      </c>
      <c r="F11147" s="33" t="n">
        <f aca="false">IF(OR(ROW()-設定!$B$30&lt;2,ROW()+設定!$B$30&gt;13701,N($A11147)&lt;=0,N(INDEX($A$2:$A$13701,MIN(13700,MAX(1,ROW()-1+設定!$B$30))))&lt;=0,$A11147&lt;設定!$B$28,$A11147&gt;設定!$B$29),0,IF(AND($C11147&gt;=MAX(INDEX($C$1:$C$13701,MAX(1,ROW()-設定!$B$24)):INDEX($C$1:$C$13701,MAX(1,ROW()-1))),$C11147&gt;MAX(INDEX($C$1:$C$13701,MIN(13701,ROW()+1)):INDEX($C$1:$C$13701,MIN(13701,ROW()+設定!$B$24))),$C11147&gt;=設定!$B$32,$C11147&gt;=MAX(MIN(INDEX($C$1:$C$13701,MAX(1,ROW()-設定!$B$26)):INDEX($C$1:$C$13701,MAX(1,ROW()-1))),MIN(INDEX($C$1:$C$13701,MIN(13701,ROW()+1)):INDEX($C$1:$C$13701,MIN(13701,ROW()+設定!$B$26))))*10^(設定!$B$27/20)),1,0))</f>
        <v>0</v>
      </c>
      <c r="G11147" s="33" t="n">
        <f aca="false">$G11146+IF($F11147=1,1,0)</f>
        <v>5</v>
      </c>
      <c r="H11147" s="0" t="str">
        <f aca="false">IF($F11147=1,$G11147,"")</f>
        <v/>
      </c>
    </row>
    <row r="11148" customFormat="false" ht="15" hidden="false" customHeight="false" outlineLevel="0" collapsed="false">
      <c r="A11148" s="30" t="n">
        <v>1741.5625</v>
      </c>
      <c r="B11148" s="31" t="n">
        <v>47.8071</v>
      </c>
      <c r="C11148" s="32" t="n">
        <f aca="false">IF($A11148="","",IF(設定!$B$21="dB",10^($B11148/20),ABS($B11148)))</f>
        <v>245.671625852775</v>
      </c>
      <c r="D11148" s="32" t="n">
        <f aca="false">IF($A11148="","",$A11148^2)</f>
        <v>3033039.94140625</v>
      </c>
      <c r="E11148" s="32" t="n">
        <f aca="false">IF($A11148="","",IF($C11148&lt;=0,"",1/$C11148^2))</f>
        <v>1.65687597255528E-005</v>
      </c>
      <c r="F11148" s="33" t="n">
        <f aca="false">IF(OR(ROW()-設定!$B$30&lt;2,ROW()+設定!$B$30&gt;13701,N($A11148)&lt;=0,N(INDEX($A$2:$A$13701,MIN(13700,MAX(1,ROW()-1+設定!$B$30))))&lt;=0,$A11148&lt;設定!$B$28,$A11148&gt;設定!$B$29),0,IF(AND($C11148&gt;=MAX(INDEX($C$1:$C$13701,MAX(1,ROW()-設定!$B$24)):INDEX($C$1:$C$13701,MAX(1,ROW()-1))),$C11148&gt;MAX(INDEX($C$1:$C$13701,MIN(13701,ROW()+1)):INDEX($C$1:$C$13701,MIN(13701,ROW()+設定!$B$24))),$C11148&gt;=設定!$B$32,$C11148&gt;=MAX(MIN(INDEX($C$1:$C$13701,MAX(1,ROW()-設定!$B$26)):INDEX($C$1:$C$13701,MAX(1,ROW()-1))),MIN(INDEX($C$1:$C$13701,MIN(13701,ROW()+1)):INDEX($C$1:$C$13701,MIN(13701,ROW()+設定!$B$26))))*10^(設定!$B$27/20)),1,0))</f>
        <v>0</v>
      </c>
      <c r="G11148" s="33" t="n">
        <f aca="false">$G11147+IF($F11148=1,1,0)</f>
        <v>5</v>
      </c>
      <c r="H11148" s="0" t="str">
        <f aca="false">IF($F11148=1,$G11148,"")</f>
        <v/>
      </c>
    </row>
    <row r="11149" customFormat="false" ht="15" hidden="false" customHeight="false" outlineLevel="0" collapsed="false">
      <c r="A11149" s="30" t="n">
        <v>1741.71875</v>
      </c>
      <c r="B11149" s="31" t="n">
        <v>47.9464</v>
      </c>
      <c r="C11149" s="32" t="n">
        <f aca="false">IF($A11149="","",IF(設定!$B$21="dB",10^($B11149/20),ABS($B11149)))</f>
        <v>249.643348960698</v>
      </c>
      <c r="D11149" s="32" t="n">
        <f aca="false">IF($A11149="","",$A11149^2)</f>
        <v>3033584.20410156</v>
      </c>
      <c r="E11149" s="32" t="n">
        <f aca="false">IF($A11149="","",IF($C11149&lt;=0,"",1/$C11149^2))</f>
        <v>1.60457492087539E-005</v>
      </c>
      <c r="F11149" s="33" t="n">
        <f aca="false">IF(OR(ROW()-設定!$B$30&lt;2,ROW()+設定!$B$30&gt;13701,N($A11149)&lt;=0,N(INDEX($A$2:$A$13701,MIN(13700,MAX(1,ROW()-1+設定!$B$30))))&lt;=0,$A11149&lt;設定!$B$28,$A11149&gt;設定!$B$29),0,IF(AND($C11149&gt;=MAX(INDEX($C$1:$C$13701,MAX(1,ROW()-設定!$B$24)):INDEX($C$1:$C$13701,MAX(1,ROW()-1))),$C11149&gt;MAX(INDEX($C$1:$C$13701,MIN(13701,ROW()+1)):INDEX($C$1:$C$13701,MIN(13701,ROW()+設定!$B$24))),$C11149&gt;=設定!$B$32,$C11149&gt;=MAX(MIN(INDEX($C$1:$C$13701,MAX(1,ROW()-設定!$B$26)):INDEX($C$1:$C$13701,MAX(1,ROW()-1))),MIN(INDEX($C$1:$C$13701,MIN(13701,ROW()+1)):INDEX($C$1:$C$13701,MIN(13701,ROW()+設定!$B$26))))*10^(設定!$B$27/20)),1,0))</f>
        <v>0</v>
      </c>
      <c r="G11149" s="33" t="n">
        <f aca="false">$G11148+IF($F11149=1,1,0)</f>
        <v>5</v>
      </c>
      <c r="H11149" s="0" t="str">
        <f aca="false">IF($F11149=1,$G11149,"")</f>
        <v/>
      </c>
    </row>
    <row r="11150" customFormat="false" ht="15" hidden="false" customHeight="false" outlineLevel="0" collapsed="false">
      <c r="A11150" s="30" t="n">
        <v>1741.875</v>
      </c>
      <c r="B11150" s="31" t="n">
        <v>48.2485</v>
      </c>
      <c r="C11150" s="32" t="n">
        <f aca="false">IF($A11150="","",IF(設定!$B$21="dB",10^($B11150/20),ABS($B11150)))</f>
        <v>258.478842386967</v>
      </c>
      <c r="D11150" s="32" t="n">
        <f aca="false">IF($A11150="","",$A11150^2)</f>
        <v>3034128.515625</v>
      </c>
      <c r="E11150" s="32" t="n">
        <f aca="false">IF($A11150="","",IF($C11150&lt;=0,"",1/$C11150^2))</f>
        <v>1.49675252683731E-005</v>
      </c>
      <c r="F11150" s="33" t="n">
        <f aca="false">IF(OR(ROW()-設定!$B$30&lt;2,ROW()+設定!$B$30&gt;13701,N($A11150)&lt;=0,N(INDEX($A$2:$A$13701,MIN(13700,MAX(1,ROW()-1+設定!$B$30))))&lt;=0,$A11150&lt;設定!$B$28,$A11150&gt;設定!$B$29),0,IF(AND($C11150&gt;=MAX(INDEX($C$1:$C$13701,MAX(1,ROW()-設定!$B$24)):INDEX($C$1:$C$13701,MAX(1,ROW()-1))),$C11150&gt;MAX(INDEX($C$1:$C$13701,MIN(13701,ROW()+1)):INDEX($C$1:$C$13701,MIN(13701,ROW()+設定!$B$24))),$C11150&gt;=設定!$B$32,$C11150&gt;=MAX(MIN(INDEX($C$1:$C$13701,MAX(1,ROW()-設定!$B$26)):INDEX($C$1:$C$13701,MAX(1,ROW()-1))),MIN(INDEX($C$1:$C$13701,MIN(13701,ROW()+1)):INDEX($C$1:$C$13701,MIN(13701,ROW()+設定!$B$26))))*10^(設定!$B$27/20)),1,0))</f>
        <v>0</v>
      </c>
      <c r="G11150" s="33" t="n">
        <f aca="false">$G11149+IF($F11150=1,1,0)</f>
        <v>5</v>
      </c>
      <c r="H11150" s="0" t="str">
        <f aca="false">IF($F11150=1,$G11150,"")</f>
        <v/>
      </c>
    </row>
    <row r="11151" customFormat="false" ht="15" hidden="false" customHeight="false" outlineLevel="0" collapsed="false">
      <c r="A11151" s="30" t="n">
        <v>1742.03125</v>
      </c>
      <c r="B11151" s="31" t="n">
        <v>48.3925</v>
      </c>
      <c r="C11151" s="32" t="n">
        <f aca="false">IF($A11151="","",IF(設定!$B$21="dB",10^($B11151/20),ABS($B11151)))</f>
        <v>262.79978161993</v>
      </c>
      <c r="D11151" s="32" t="n">
        <f aca="false">IF($A11151="","",$A11151^2)</f>
        <v>3034672.87597656</v>
      </c>
      <c r="E11151" s="32" t="n">
        <f aca="false">IF($A11151="","",IF($C11151&lt;=0,"",1/$C11151^2))</f>
        <v>1.4479381134192E-005</v>
      </c>
      <c r="F11151" s="33" t="n">
        <f aca="false">IF(OR(ROW()-設定!$B$30&lt;2,ROW()+設定!$B$30&gt;13701,N($A11151)&lt;=0,N(INDEX($A$2:$A$13701,MIN(13700,MAX(1,ROW()-1+設定!$B$30))))&lt;=0,$A11151&lt;設定!$B$28,$A11151&gt;設定!$B$29),0,IF(AND($C11151&gt;=MAX(INDEX($C$1:$C$13701,MAX(1,ROW()-設定!$B$24)):INDEX($C$1:$C$13701,MAX(1,ROW()-1))),$C11151&gt;MAX(INDEX($C$1:$C$13701,MIN(13701,ROW()+1)):INDEX($C$1:$C$13701,MIN(13701,ROW()+設定!$B$24))),$C11151&gt;=設定!$B$32,$C11151&gt;=MAX(MIN(INDEX($C$1:$C$13701,MAX(1,ROW()-設定!$B$26)):INDEX($C$1:$C$13701,MAX(1,ROW()-1))),MIN(INDEX($C$1:$C$13701,MIN(13701,ROW()+1)):INDEX($C$1:$C$13701,MIN(13701,ROW()+設定!$B$26))))*10^(設定!$B$27/20)),1,0))</f>
        <v>0</v>
      </c>
      <c r="G11151" s="33" t="n">
        <f aca="false">$G11150+IF($F11151=1,1,0)</f>
        <v>5</v>
      </c>
      <c r="H11151" s="0" t="str">
        <f aca="false">IF($F11151=1,$G11151,"")</f>
        <v/>
      </c>
    </row>
    <row r="11152" customFormat="false" ht="15" hidden="false" customHeight="false" outlineLevel="0" collapsed="false">
      <c r="A11152" s="30" t="n">
        <v>1742.1875</v>
      </c>
      <c r="B11152" s="31" t="n">
        <v>48.4006</v>
      </c>
      <c r="C11152" s="32" t="n">
        <f aca="false">IF($A11152="","",IF(設定!$B$21="dB",10^($B11152/20),ABS($B11152)))</f>
        <v>263.044969064702</v>
      </c>
      <c r="D11152" s="32" t="n">
        <f aca="false">IF($A11152="","",$A11152^2)</f>
        <v>3035217.28515625</v>
      </c>
      <c r="E11152" s="32" t="n">
        <f aca="false">IF($A11152="","",IF($C11152&lt;=0,"",1/$C11152^2))</f>
        <v>1.44524008965559E-005</v>
      </c>
      <c r="F11152" s="33" t="n">
        <f aca="false">IF(OR(ROW()-設定!$B$30&lt;2,ROW()+設定!$B$30&gt;13701,N($A11152)&lt;=0,N(INDEX($A$2:$A$13701,MIN(13700,MAX(1,ROW()-1+設定!$B$30))))&lt;=0,$A11152&lt;設定!$B$28,$A11152&gt;設定!$B$29),0,IF(AND($C11152&gt;=MAX(INDEX($C$1:$C$13701,MAX(1,ROW()-設定!$B$24)):INDEX($C$1:$C$13701,MAX(1,ROW()-1))),$C11152&gt;MAX(INDEX($C$1:$C$13701,MIN(13701,ROW()+1)):INDEX($C$1:$C$13701,MIN(13701,ROW()+設定!$B$24))),$C11152&gt;=設定!$B$32,$C11152&gt;=MAX(MIN(INDEX($C$1:$C$13701,MAX(1,ROW()-設定!$B$26)):INDEX($C$1:$C$13701,MAX(1,ROW()-1))),MIN(INDEX($C$1:$C$13701,MIN(13701,ROW()+1)):INDEX($C$1:$C$13701,MIN(13701,ROW()+設定!$B$26))))*10^(設定!$B$27/20)),1,0))</f>
        <v>0</v>
      </c>
      <c r="G11152" s="33" t="n">
        <f aca="false">$G11151+IF($F11152=1,1,0)</f>
        <v>5</v>
      </c>
      <c r="H11152" s="0" t="str">
        <f aca="false">IF($F11152=1,$G11152,"")</f>
        <v/>
      </c>
    </row>
    <row r="11153" customFormat="false" ht="15" hidden="false" customHeight="false" outlineLevel="0" collapsed="false">
      <c r="A11153" s="30" t="n">
        <v>1742.34375</v>
      </c>
      <c r="B11153" s="31" t="n">
        <v>48.4766</v>
      </c>
      <c r="C11153" s="32" t="n">
        <f aca="false">IF($A11153="","",IF(設定!$B$21="dB",10^($B11153/20),ABS($B11153)))</f>
        <v>265.356664794167</v>
      </c>
      <c r="D11153" s="32" t="n">
        <f aca="false">IF($A11153="","",$A11153^2)</f>
        <v>3035761.74316406</v>
      </c>
      <c r="E11153" s="32" t="n">
        <f aca="false">IF($A11153="","",IF($C11153&lt;=0,"",1/$C11153^2))</f>
        <v>1.42016890690885E-005</v>
      </c>
      <c r="F11153" s="33" t="n">
        <f aca="false">IF(OR(ROW()-設定!$B$30&lt;2,ROW()+設定!$B$30&gt;13701,N($A11153)&lt;=0,N(INDEX($A$2:$A$13701,MIN(13700,MAX(1,ROW()-1+設定!$B$30))))&lt;=0,$A11153&lt;設定!$B$28,$A11153&gt;設定!$B$29),0,IF(AND($C11153&gt;=MAX(INDEX($C$1:$C$13701,MAX(1,ROW()-設定!$B$24)):INDEX($C$1:$C$13701,MAX(1,ROW()-1))),$C11153&gt;MAX(INDEX($C$1:$C$13701,MIN(13701,ROW()+1)):INDEX($C$1:$C$13701,MIN(13701,ROW()+設定!$B$24))),$C11153&gt;=設定!$B$32,$C11153&gt;=MAX(MIN(INDEX($C$1:$C$13701,MAX(1,ROW()-設定!$B$26)):INDEX($C$1:$C$13701,MAX(1,ROW()-1))),MIN(INDEX($C$1:$C$13701,MIN(13701,ROW()+1)):INDEX($C$1:$C$13701,MIN(13701,ROW()+設定!$B$26))))*10^(設定!$B$27/20)),1,0))</f>
        <v>0</v>
      </c>
      <c r="G11153" s="33" t="n">
        <f aca="false">$G11152+IF($F11153=1,1,0)</f>
        <v>5</v>
      </c>
      <c r="H11153" s="0" t="str">
        <f aca="false">IF($F11153=1,$G11153,"")</f>
        <v/>
      </c>
    </row>
    <row r="11154" customFormat="false" ht="15" hidden="false" customHeight="false" outlineLevel="0" collapsed="false">
      <c r="A11154" s="30" t="n">
        <v>1742.5</v>
      </c>
      <c r="B11154" s="31" t="n">
        <v>48.6984</v>
      </c>
      <c r="C11154" s="32" t="n">
        <f aca="false">IF($A11154="","",IF(設定!$B$21="dB",10^($B11154/20),ABS($B11154)))</f>
        <v>272.219981415306</v>
      </c>
      <c r="D11154" s="32" t="n">
        <f aca="false">IF($A11154="","",$A11154^2)</f>
        <v>3036306.25</v>
      </c>
      <c r="E11154" s="32" t="n">
        <f aca="false">IF($A11154="","",IF($C11154&lt;=0,"",1/$C11154^2))</f>
        <v>1.34945995044123E-005</v>
      </c>
      <c r="F11154" s="33" t="n">
        <f aca="false">IF(OR(ROW()-設定!$B$30&lt;2,ROW()+設定!$B$30&gt;13701,N($A11154)&lt;=0,N(INDEX($A$2:$A$13701,MIN(13700,MAX(1,ROW()-1+設定!$B$30))))&lt;=0,$A11154&lt;設定!$B$28,$A11154&gt;設定!$B$29),0,IF(AND($C11154&gt;=MAX(INDEX($C$1:$C$13701,MAX(1,ROW()-設定!$B$24)):INDEX($C$1:$C$13701,MAX(1,ROW()-1))),$C11154&gt;MAX(INDEX($C$1:$C$13701,MIN(13701,ROW()+1)):INDEX($C$1:$C$13701,MIN(13701,ROW()+設定!$B$24))),$C11154&gt;=設定!$B$32,$C11154&gt;=MAX(MIN(INDEX($C$1:$C$13701,MAX(1,ROW()-設定!$B$26)):INDEX($C$1:$C$13701,MAX(1,ROW()-1))),MIN(INDEX($C$1:$C$13701,MIN(13701,ROW()+1)):INDEX($C$1:$C$13701,MIN(13701,ROW()+設定!$B$26))))*10^(設定!$B$27/20)),1,0))</f>
        <v>1</v>
      </c>
      <c r="G11154" s="33" t="n">
        <f aca="false">$G11153+IF($F11154=1,1,0)</f>
        <v>6</v>
      </c>
      <c r="H11154" s="33" t="n">
        <f aca="false">IF($F11154=1,$G11154,"")</f>
        <v>6</v>
      </c>
    </row>
    <row r="11155" customFormat="false" ht="15" hidden="false" customHeight="false" outlineLevel="0" collapsed="false">
      <c r="A11155" s="30" t="n">
        <v>1742.65625</v>
      </c>
      <c r="B11155" s="31" t="n">
        <v>48.6375</v>
      </c>
      <c r="C11155" s="32" t="n">
        <f aca="false">IF($A11155="","",IF(設定!$B$21="dB",10^($B11155/20),ABS($B11155)))</f>
        <v>270.318021432131</v>
      </c>
      <c r="D11155" s="32" t="n">
        <f aca="false">IF($A11155="","",$A11155^2)</f>
        <v>3036850.80566406</v>
      </c>
      <c r="E11155" s="32" t="n">
        <f aca="false">IF($A11155="","",IF($C11155&lt;=0,"",1/$C11155^2))</f>
        <v>1.36851638025182E-005</v>
      </c>
      <c r="F11155" s="33" t="n">
        <f aca="false">IF(OR(ROW()-設定!$B$30&lt;2,ROW()+設定!$B$30&gt;13701,N($A11155)&lt;=0,N(INDEX($A$2:$A$13701,MIN(13700,MAX(1,ROW()-1+設定!$B$30))))&lt;=0,$A11155&lt;設定!$B$28,$A11155&gt;設定!$B$29),0,IF(AND($C11155&gt;=MAX(INDEX($C$1:$C$13701,MAX(1,ROW()-設定!$B$24)):INDEX($C$1:$C$13701,MAX(1,ROW()-1))),$C11155&gt;MAX(INDEX($C$1:$C$13701,MIN(13701,ROW()+1)):INDEX($C$1:$C$13701,MIN(13701,ROW()+設定!$B$24))),$C11155&gt;=設定!$B$32,$C11155&gt;=MAX(MIN(INDEX($C$1:$C$13701,MAX(1,ROW()-設定!$B$26)):INDEX($C$1:$C$13701,MAX(1,ROW()-1))),MIN(INDEX($C$1:$C$13701,MIN(13701,ROW()+1)):INDEX($C$1:$C$13701,MIN(13701,ROW()+設定!$B$26))))*10^(設定!$B$27/20)),1,0))</f>
        <v>0</v>
      </c>
      <c r="G11155" s="33" t="n">
        <f aca="false">$G11154+IF($F11155=1,1,0)</f>
        <v>6</v>
      </c>
      <c r="H11155" s="0" t="str">
        <f aca="false">IF($F11155=1,$G11155,"")</f>
        <v/>
      </c>
    </row>
    <row r="11156" customFormat="false" ht="15" hidden="false" customHeight="false" outlineLevel="0" collapsed="false">
      <c r="A11156" s="30" t="n">
        <v>1742.8125</v>
      </c>
      <c r="B11156" s="31" t="n">
        <v>48.2942</v>
      </c>
      <c r="C11156" s="32" t="n">
        <f aca="false">IF($A11156="","",IF(設定!$B$21="dB",10^($B11156/20),ABS($B11156)))</f>
        <v>259.842388701999</v>
      </c>
      <c r="D11156" s="32" t="n">
        <f aca="false">IF($A11156="","",$A11156^2)</f>
        <v>3037395.41015625</v>
      </c>
      <c r="E11156" s="32" t="n">
        <f aca="false">IF($A11156="","",IF($C11156&lt;=0,"",1/$C11156^2))</f>
        <v>1.48108505609058E-005</v>
      </c>
      <c r="F11156" s="33" t="n">
        <f aca="false">IF(OR(ROW()-設定!$B$30&lt;2,ROW()+設定!$B$30&gt;13701,N($A11156)&lt;=0,N(INDEX($A$2:$A$13701,MIN(13700,MAX(1,ROW()-1+設定!$B$30))))&lt;=0,$A11156&lt;設定!$B$28,$A11156&gt;設定!$B$29),0,IF(AND($C11156&gt;=MAX(INDEX($C$1:$C$13701,MAX(1,ROW()-設定!$B$24)):INDEX($C$1:$C$13701,MAX(1,ROW()-1))),$C11156&gt;MAX(INDEX($C$1:$C$13701,MIN(13701,ROW()+1)):INDEX($C$1:$C$13701,MIN(13701,ROW()+設定!$B$24))),$C11156&gt;=設定!$B$32,$C11156&gt;=MAX(MIN(INDEX($C$1:$C$13701,MAX(1,ROW()-設定!$B$26)):INDEX($C$1:$C$13701,MAX(1,ROW()-1))),MIN(INDEX($C$1:$C$13701,MIN(13701,ROW()+1)):INDEX($C$1:$C$13701,MIN(13701,ROW()+設定!$B$26))))*10^(設定!$B$27/20)),1,0))</f>
        <v>0</v>
      </c>
      <c r="G11156" s="33" t="n">
        <f aca="false">$G11155+IF($F11156=1,1,0)</f>
        <v>6</v>
      </c>
      <c r="H11156" s="0" t="str">
        <f aca="false">IF($F11156=1,$G11156,"")</f>
        <v/>
      </c>
    </row>
    <row r="11157" customFormat="false" ht="15" hidden="false" customHeight="false" outlineLevel="0" collapsed="false">
      <c r="A11157" s="30" t="n">
        <v>1742.96875</v>
      </c>
      <c r="B11157" s="31" t="n">
        <v>48.2222</v>
      </c>
      <c r="C11157" s="32" t="n">
        <f aca="false">IF($A11157="","",IF(設定!$B$21="dB",10^($B11157/20),ABS($B11157)))</f>
        <v>257.697378150487</v>
      </c>
      <c r="D11157" s="32" t="n">
        <f aca="false">IF($A11157="","",$A11157^2)</f>
        <v>3037940.06347656</v>
      </c>
      <c r="E11157" s="32" t="n">
        <f aca="false">IF($A11157="","",IF($C11157&lt;=0,"",1/$C11157^2))</f>
        <v>1.50584405944698E-005</v>
      </c>
      <c r="F11157" s="33" t="n">
        <f aca="false">IF(OR(ROW()-設定!$B$30&lt;2,ROW()+設定!$B$30&gt;13701,N($A11157)&lt;=0,N(INDEX($A$2:$A$13701,MIN(13700,MAX(1,ROW()-1+設定!$B$30))))&lt;=0,$A11157&lt;設定!$B$28,$A11157&gt;設定!$B$29),0,IF(AND($C11157&gt;=MAX(INDEX($C$1:$C$13701,MAX(1,ROW()-設定!$B$24)):INDEX($C$1:$C$13701,MAX(1,ROW()-1))),$C11157&gt;MAX(INDEX($C$1:$C$13701,MIN(13701,ROW()+1)):INDEX($C$1:$C$13701,MIN(13701,ROW()+設定!$B$24))),$C11157&gt;=設定!$B$32,$C11157&gt;=MAX(MIN(INDEX($C$1:$C$13701,MAX(1,ROW()-設定!$B$26)):INDEX($C$1:$C$13701,MAX(1,ROW()-1))),MIN(INDEX($C$1:$C$13701,MIN(13701,ROW()+1)):INDEX($C$1:$C$13701,MIN(13701,ROW()+設定!$B$26))))*10^(設定!$B$27/20)),1,0))</f>
        <v>0</v>
      </c>
      <c r="G11157" s="33" t="n">
        <f aca="false">$G11156+IF($F11157=1,1,0)</f>
        <v>6</v>
      </c>
      <c r="H11157" s="0" t="str">
        <f aca="false">IF($F11157=1,$G11157,"")</f>
        <v/>
      </c>
    </row>
    <row r="11158" customFormat="false" ht="15" hidden="false" customHeight="false" outlineLevel="0" collapsed="false">
      <c r="A11158" s="30" t="n">
        <v>1743.125</v>
      </c>
      <c r="B11158" s="31" t="n">
        <v>48.2468</v>
      </c>
      <c r="C11158" s="32" t="n">
        <f aca="false">IF($A11158="","",IF(設定!$B$21="dB",10^($B11158/20),ABS($B11158)))</f>
        <v>258.428257927323</v>
      </c>
      <c r="D11158" s="32" t="n">
        <f aca="false">IF($A11158="","",$A11158^2)</f>
        <v>3038484.765625</v>
      </c>
      <c r="E11158" s="32" t="n">
        <f aca="false">IF($A11158="","",IF($C11158&lt;=0,"",1/$C11158^2))</f>
        <v>1.49733852953167E-005</v>
      </c>
      <c r="F11158" s="33" t="n">
        <f aca="false">IF(OR(ROW()-設定!$B$30&lt;2,ROW()+設定!$B$30&gt;13701,N($A11158)&lt;=0,N(INDEX($A$2:$A$13701,MIN(13700,MAX(1,ROW()-1+設定!$B$30))))&lt;=0,$A11158&lt;設定!$B$28,$A11158&gt;設定!$B$29),0,IF(AND($C11158&gt;=MAX(INDEX($C$1:$C$13701,MAX(1,ROW()-設定!$B$24)):INDEX($C$1:$C$13701,MAX(1,ROW()-1))),$C11158&gt;MAX(INDEX($C$1:$C$13701,MIN(13701,ROW()+1)):INDEX($C$1:$C$13701,MIN(13701,ROW()+設定!$B$24))),$C11158&gt;=設定!$B$32,$C11158&gt;=MAX(MIN(INDEX($C$1:$C$13701,MAX(1,ROW()-設定!$B$26)):INDEX($C$1:$C$13701,MAX(1,ROW()-1))),MIN(INDEX($C$1:$C$13701,MIN(13701,ROW()+1)):INDEX($C$1:$C$13701,MIN(13701,ROW()+設定!$B$26))))*10^(設定!$B$27/20)),1,0))</f>
        <v>0</v>
      </c>
      <c r="G11158" s="33" t="n">
        <f aca="false">$G11157+IF($F11158=1,1,0)</f>
        <v>6</v>
      </c>
      <c r="H11158" s="0" t="str">
        <f aca="false">IF($F11158=1,$G11158,"")</f>
        <v/>
      </c>
    </row>
    <row r="11159" customFormat="false" ht="15" hidden="false" customHeight="false" outlineLevel="0" collapsed="false">
      <c r="A11159" s="30" t="n">
        <v>1743.28125</v>
      </c>
      <c r="B11159" s="31" t="n">
        <v>48.0626</v>
      </c>
      <c r="C11159" s="32" t="n">
        <f aca="false">IF($A11159="","",IF(設定!$B$21="dB",10^($B11159/20),ABS($B11159)))</f>
        <v>253.005521987474</v>
      </c>
      <c r="D11159" s="32" t="n">
        <f aca="false">IF($A11159="","",$A11159^2)</f>
        <v>3039029.51660156</v>
      </c>
      <c r="E11159" s="32" t="n">
        <f aca="false">IF($A11159="","",IF($C11159&lt;=0,"",1/$C11159^2))</f>
        <v>1.56221210978799E-005</v>
      </c>
      <c r="F11159" s="33" t="n">
        <f aca="false">IF(OR(ROW()-設定!$B$30&lt;2,ROW()+設定!$B$30&gt;13701,N($A11159)&lt;=0,N(INDEX($A$2:$A$13701,MIN(13700,MAX(1,ROW()-1+設定!$B$30))))&lt;=0,$A11159&lt;設定!$B$28,$A11159&gt;設定!$B$29),0,IF(AND($C11159&gt;=MAX(INDEX($C$1:$C$13701,MAX(1,ROW()-設定!$B$24)):INDEX($C$1:$C$13701,MAX(1,ROW()-1))),$C11159&gt;MAX(INDEX($C$1:$C$13701,MIN(13701,ROW()+1)):INDEX($C$1:$C$13701,MIN(13701,ROW()+設定!$B$24))),$C11159&gt;=設定!$B$32,$C11159&gt;=MAX(MIN(INDEX($C$1:$C$13701,MAX(1,ROW()-設定!$B$26)):INDEX($C$1:$C$13701,MAX(1,ROW()-1))),MIN(INDEX($C$1:$C$13701,MIN(13701,ROW()+1)):INDEX($C$1:$C$13701,MIN(13701,ROW()+設定!$B$26))))*10^(設定!$B$27/20)),1,0))</f>
        <v>0</v>
      </c>
      <c r="G11159" s="33" t="n">
        <f aca="false">$G11158+IF($F11159=1,1,0)</f>
        <v>6</v>
      </c>
      <c r="H11159" s="0" t="str">
        <f aca="false">IF($F11159=1,$G11159,"")</f>
        <v/>
      </c>
    </row>
    <row r="11160" customFormat="false" ht="15" hidden="false" customHeight="false" outlineLevel="0" collapsed="false">
      <c r="A11160" s="30" t="n">
        <v>1743.4375</v>
      </c>
      <c r="B11160" s="31" t="n">
        <v>47.8896</v>
      </c>
      <c r="C11160" s="32" t="n">
        <f aca="false">IF($A11160="","",IF(設定!$B$21="dB",10^($B11160/20),ABS($B11160)))</f>
        <v>248.016171939494</v>
      </c>
      <c r="D11160" s="32" t="n">
        <f aca="false">IF($A11160="","",$A11160^2)</f>
        <v>3039574.31640625</v>
      </c>
      <c r="E11160" s="32" t="n">
        <f aca="false">IF($A11160="","",IF($C11160&lt;=0,"",1/$C11160^2))</f>
        <v>1.62569848121881E-005</v>
      </c>
      <c r="F11160" s="33" t="n">
        <f aca="false">IF(OR(ROW()-設定!$B$30&lt;2,ROW()+設定!$B$30&gt;13701,N($A11160)&lt;=0,N(INDEX($A$2:$A$13701,MIN(13700,MAX(1,ROW()-1+設定!$B$30))))&lt;=0,$A11160&lt;設定!$B$28,$A11160&gt;設定!$B$29),0,IF(AND($C11160&gt;=MAX(INDEX($C$1:$C$13701,MAX(1,ROW()-設定!$B$24)):INDEX($C$1:$C$13701,MAX(1,ROW()-1))),$C11160&gt;MAX(INDEX($C$1:$C$13701,MIN(13701,ROW()+1)):INDEX($C$1:$C$13701,MIN(13701,ROW()+設定!$B$24))),$C11160&gt;=設定!$B$32,$C11160&gt;=MAX(MIN(INDEX($C$1:$C$13701,MAX(1,ROW()-設定!$B$26)):INDEX($C$1:$C$13701,MAX(1,ROW()-1))),MIN(INDEX($C$1:$C$13701,MIN(13701,ROW()+1)):INDEX($C$1:$C$13701,MIN(13701,ROW()+設定!$B$26))))*10^(設定!$B$27/20)),1,0))</f>
        <v>0</v>
      </c>
      <c r="G11160" s="33" t="n">
        <f aca="false">$G11159+IF($F11160=1,1,0)</f>
        <v>6</v>
      </c>
      <c r="H11160" s="0" t="str">
        <f aca="false">IF($F11160=1,$G11160,"")</f>
        <v/>
      </c>
    </row>
    <row r="11161" customFormat="false" ht="15" hidden="false" customHeight="false" outlineLevel="0" collapsed="false">
      <c r="A11161" s="30" t="n">
        <v>1743.59375</v>
      </c>
      <c r="B11161" s="31" t="n">
        <v>47.4254</v>
      </c>
      <c r="C11161" s="32" t="n">
        <f aca="false">IF($A11161="","",IF(設定!$B$21="dB",10^($B11161/20),ABS($B11161)))</f>
        <v>235.109403698577</v>
      </c>
      <c r="D11161" s="32" t="n">
        <f aca="false">IF($A11161="","",$A11161^2)</f>
        <v>3040119.16503906</v>
      </c>
      <c r="E11161" s="32" t="n">
        <f aca="false">IF($A11161="","",IF($C11161&lt;=0,"",1/$C11161^2))</f>
        <v>1.80908927930004E-005</v>
      </c>
      <c r="F11161" s="33" t="n">
        <f aca="false">IF(OR(ROW()-設定!$B$30&lt;2,ROW()+設定!$B$30&gt;13701,N($A11161)&lt;=0,N(INDEX($A$2:$A$13701,MIN(13700,MAX(1,ROW()-1+設定!$B$30))))&lt;=0,$A11161&lt;設定!$B$28,$A11161&gt;設定!$B$29),0,IF(AND($C11161&gt;=MAX(INDEX($C$1:$C$13701,MAX(1,ROW()-設定!$B$24)):INDEX($C$1:$C$13701,MAX(1,ROW()-1))),$C11161&gt;MAX(INDEX($C$1:$C$13701,MIN(13701,ROW()+1)):INDEX($C$1:$C$13701,MIN(13701,ROW()+設定!$B$24))),$C11161&gt;=設定!$B$32,$C11161&gt;=MAX(MIN(INDEX($C$1:$C$13701,MAX(1,ROW()-設定!$B$26)):INDEX($C$1:$C$13701,MAX(1,ROW()-1))),MIN(INDEX($C$1:$C$13701,MIN(13701,ROW()+1)):INDEX($C$1:$C$13701,MIN(13701,ROW()+設定!$B$26))))*10^(設定!$B$27/20)),1,0))</f>
        <v>0</v>
      </c>
      <c r="G11161" s="33" t="n">
        <f aca="false">$G11160+IF($F11161=1,1,0)</f>
        <v>6</v>
      </c>
      <c r="H11161" s="0" t="str">
        <f aca="false">IF($F11161=1,$G11161,"")</f>
        <v/>
      </c>
    </row>
    <row r="11162" customFormat="false" ht="15" hidden="false" customHeight="false" outlineLevel="0" collapsed="false">
      <c r="A11162" s="30" t="n">
        <v>1743.75</v>
      </c>
      <c r="B11162" s="31" t="n">
        <v>47.3234</v>
      </c>
      <c r="C11162" s="32" t="n">
        <f aca="false">IF($A11162="","",IF(設定!$B$21="dB",10^($B11162/20),ABS($B11162)))</f>
        <v>232.364618518161</v>
      </c>
      <c r="D11162" s="32" t="n">
        <f aca="false">IF($A11162="","",$A11162^2)</f>
        <v>3040664.0625</v>
      </c>
      <c r="E11162" s="32" t="n">
        <f aca="false">IF($A11162="","",IF($C11162&lt;=0,"",1/$C11162^2))</f>
        <v>1.85208110042378E-005</v>
      </c>
      <c r="F11162" s="33" t="n">
        <f aca="false">IF(OR(ROW()-設定!$B$30&lt;2,ROW()+設定!$B$30&gt;13701,N($A11162)&lt;=0,N(INDEX($A$2:$A$13701,MIN(13700,MAX(1,ROW()-1+設定!$B$30))))&lt;=0,$A11162&lt;設定!$B$28,$A11162&gt;設定!$B$29),0,IF(AND($C11162&gt;=MAX(INDEX($C$1:$C$13701,MAX(1,ROW()-設定!$B$24)):INDEX($C$1:$C$13701,MAX(1,ROW()-1))),$C11162&gt;MAX(INDEX($C$1:$C$13701,MIN(13701,ROW()+1)):INDEX($C$1:$C$13701,MIN(13701,ROW()+設定!$B$24))),$C11162&gt;=設定!$B$32,$C11162&gt;=MAX(MIN(INDEX($C$1:$C$13701,MAX(1,ROW()-設定!$B$26)):INDEX($C$1:$C$13701,MAX(1,ROW()-1))),MIN(INDEX($C$1:$C$13701,MIN(13701,ROW()+1)):INDEX($C$1:$C$13701,MIN(13701,ROW()+設定!$B$26))))*10^(設定!$B$27/20)),1,0))</f>
        <v>0</v>
      </c>
      <c r="G11162" s="33" t="n">
        <f aca="false">$G11161+IF($F11162=1,1,0)</f>
        <v>6</v>
      </c>
      <c r="H11162" s="0" t="str">
        <f aca="false">IF($F11162=1,$G11162,"")</f>
        <v/>
      </c>
    </row>
    <row r="11163" customFormat="false" ht="15" hidden="false" customHeight="false" outlineLevel="0" collapsed="false">
      <c r="A11163" s="30" t="n">
        <v>1743.90625</v>
      </c>
      <c r="B11163" s="31" t="n">
        <v>46.9198</v>
      </c>
      <c r="C11163" s="32" t="n">
        <f aca="false">IF($A11163="","",IF(設定!$B$21="dB",10^($B11163/20),ABS($B11163)))</f>
        <v>221.814534452815</v>
      </c>
      <c r="D11163" s="32" t="n">
        <f aca="false">IF($A11163="","",$A11163^2)</f>
        <v>3041209.00878906</v>
      </c>
      <c r="E11163" s="32" t="n">
        <f aca="false">IF($A11163="","",IF($C11163&lt;=0,"",1/$C11163^2))</f>
        <v>2.03245060659047E-005</v>
      </c>
      <c r="F11163" s="33" t="n">
        <f aca="false">IF(OR(ROW()-設定!$B$30&lt;2,ROW()+設定!$B$30&gt;13701,N($A11163)&lt;=0,N(INDEX($A$2:$A$13701,MIN(13700,MAX(1,ROW()-1+設定!$B$30))))&lt;=0,$A11163&lt;設定!$B$28,$A11163&gt;設定!$B$29),0,IF(AND($C11163&gt;=MAX(INDEX($C$1:$C$13701,MAX(1,ROW()-設定!$B$24)):INDEX($C$1:$C$13701,MAX(1,ROW()-1))),$C11163&gt;MAX(INDEX($C$1:$C$13701,MIN(13701,ROW()+1)):INDEX($C$1:$C$13701,MIN(13701,ROW()+設定!$B$24))),$C11163&gt;=設定!$B$32,$C11163&gt;=MAX(MIN(INDEX($C$1:$C$13701,MAX(1,ROW()-設定!$B$26)):INDEX($C$1:$C$13701,MAX(1,ROW()-1))),MIN(INDEX($C$1:$C$13701,MIN(13701,ROW()+1)):INDEX($C$1:$C$13701,MIN(13701,ROW()+設定!$B$26))))*10^(設定!$B$27/20)),1,0))</f>
        <v>0</v>
      </c>
      <c r="G11163" s="33" t="n">
        <f aca="false">$G11162+IF($F11163=1,1,0)</f>
        <v>6</v>
      </c>
      <c r="H11163" s="0" t="str">
        <f aca="false">IF($F11163=1,$G11163,"")</f>
        <v/>
      </c>
    </row>
    <row r="11164" customFormat="false" ht="15" hidden="false" customHeight="false" outlineLevel="0" collapsed="false">
      <c r="A11164" s="30" t="n">
        <v>1744.0625</v>
      </c>
      <c r="B11164" s="31" t="n">
        <v>46.5767</v>
      </c>
      <c r="C11164" s="32" t="n">
        <f aca="false">IF($A11164="","",IF(設定!$B$21="dB",10^($B11164/20),ABS($B11164)))</f>
        <v>213.223466669914</v>
      </c>
      <c r="D11164" s="32" t="n">
        <f aca="false">IF($A11164="","",$A11164^2)</f>
        <v>3041754.00390625</v>
      </c>
      <c r="E11164" s="32" t="n">
        <f aca="false">IF($A11164="","",IF($C11164&lt;=0,"",1/$C11164^2))</f>
        <v>2.19953055803736E-005</v>
      </c>
      <c r="F11164" s="33" t="n">
        <f aca="false">IF(OR(ROW()-設定!$B$30&lt;2,ROW()+設定!$B$30&gt;13701,N($A11164)&lt;=0,N(INDEX($A$2:$A$13701,MIN(13700,MAX(1,ROW()-1+設定!$B$30))))&lt;=0,$A11164&lt;設定!$B$28,$A11164&gt;設定!$B$29),0,IF(AND($C11164&gt;=MAX(INDEX($C$1:$C$13701,MAX(1,ROW()-設定!$B$24)):INDEX($C$1:$C$13701,MAX(1,ROW()-1))),$C11164&gt;MAX(INDEX($C$1:$C$13701,MIN(13701,ROW()+1)):INDEX($C$1:$C$13701,MIN(13701,ROW()+設定!$B$24))),$C11164&gt;=設定!$B$32,$C11164&gt;=MAX(MIN(INDEX($C$1:$C$13701,MAX(1,ROW()-設定!$B$26)):INDEX($C$1:$C$13701,MAX(1,ROW()-1))),MIN(INDEX($C$1:$C$13701,MIN(13701,ROW()+1)):INDEX($C$1:$C$13701,MIN(13701,ROW()+設定!$B$26))))*10^(設定!$B$27/20)),1,0))</f>
        <v>0</v>
      </c>
      <c r="G11164" s="33" t="n">
        <f aca="false">$G11163+IF($F11164=1,1,0)</f>
        <v>6</v>
      </c>
      <c r="H11164" s="0" t="str">
        <f aca="false">IF($F11164=1,$G11164,"")</f>
        <v/>
      </c>
    </row>
    <row r="11165" customFormat="false" ht="15" hidden="false" customHeight="false" outlineLevel="0" collapsed="false">
      <c r="A11165" s="30" t="n">
        <v>1744.21875</v>
      </c>
      <c r="B11165" s="31" t="n">
        <v>46.2849</v>
      </c>
      <c r="C11165" s="32" t="n">
        <f aca="false">IF($A11165="","",IF(設定!$B$21="dB",10^($B11165/20),ABS($B11165)))</f>
        <v>206.179271127725</v>
      </c>
      <c r="D11165" s="32" t="n">
        <f aca="false">IF($A11165="","",$A11165^2)</f>
        <v>3042299.04785156</v>
      </c>
      <c r="E11165" s="32" t="n">
        <f aca="false">IF($A11165="","",IF($C11165&lt;=0,"",1/$C11165^2))</f>
        <v>2.35239365863106E-005</v>
      </c>
      <c r="F11165" s="33" t="n">
        <f aca="false">IF(OR(ROW()-設定!$B$30&lt;2,ROW()+設定!$B$30&gt;13701,N($A11165)&lt;=0,N(INDEX($A$2:$A$13701,MIN(13700,MAX(1,ROW()-1+設定!$B$30))))&lt;=0,$A11165&lt;設定!$B$28,$A11165&gt;設定!$B$29),0,IF(AND($C11165&gt;=MAX(INDEX($C$1:$C$13701,MAX(1,ROW()-設定!$B$24)):INDEX($C$1:$C$13701,MAX(1,ROW()-1))),$C11165&gt;MAX(INDEX($C$1:$C$13701,MIN(13701,ROW()+1)):INDEX($C$1:$C$13701,MIN(13701,ROW()+設定!$B$24))),$C11165&gt;=設定!$B$32,$C11165&gt;=MAX(MIN(INDEX($C$1:$C$13701,MAX(1,ROW()-設定!$B$26)):INDEX($C$1:$C$13701,MAX(1,ROW()-1))),MIN(INDEX($C$1:$C$13701,MIN(13701,ROW()+1)):INDEX($C$1:$C$13701,MIN(13701,ROW()+設定!$B$26))))*10^(設定!$B$27/20)),1,0))</f>
        <v>0</v>
      </c>
      <c r="G11165" s="33" t="n">
        <f aca="false">$G11164+IF($F11165=1,1,0)</f>
        <v>6</v>
      </c>
      <c r="H11165" s="0" t="str">
        <f aca="false">IF($F11165=1,$G11165,"")</f>
        <v/>
      </c>
    </row>
    <row r="11166" customFormat="false" ht="15" hidden="false" customHeight="false" outlineLevel="0" collapsed="false">
      <c r="A11166" s="30" t="n">
        <v>1744.375</v>
      </c>
      <c r="B11166" s="31" t="n">
        <v>46.067</v>
      </c>
      <c r="C11166" s="32" t="n">
        <f aca="false">IF($A11166="","",IF(設定!$B$21="dB",10^($B11166/20),ABS($B11166)))</f>
        <v>201.071260272562</v>
      </c>
      <c r="D11166" s="32" t="n">
        <f aca="false">IF($A11166="","",$A11166^2)</f>
        <v>3042844.140625</v>
      </c>
      <c r="E11166" s="32" t="n">
        <f aca="false">IF($A11166="","",IF($C11166&lt;=0,"",1/$C11166^2))</f>
        <v>2.47343214142036E-005</v>
      </c>
      <c r="F11166" s="33" t="n">
        <f aca="false">IF(OR(ROW()-設定!$B$30&lt;2,ROW()+設定!$B$30&gt;13701,N($A11166)&lt;=0,N(INDEX($A$2:$A$13701,MIN(13700,MAX(1,ROW()-1+設定!$B$30))))&lt;=0,$A11166&lt;設定!$B$28,$A11166&gt;設定!$B$29),0,IF(AND($C11166&gt;=MAX(INDEX($C$1:$C$13701,MAX(1,ROW()-設定!$B$24)):INDEX($C$1:$C$13701,MAX(1,ROW()-1))),$C11166&gt;MAX(INDEX($C$1:$C$13701,MIN(13701,ROW()+1)):INDEX($C$1:$C$13701,MIN(13701,ROW()+設定!$B$24))),$C11166&gt;=設定!$B$32,$C11166&gt;=MAX(MIN(INDEX($C$1:$C$13701,MAX(1,ROW()-設定!$B$26)):INDEX($C$1:$C$13701,MAX(1,ROW()-1))),MIN(INDEX($C$1:$C$13701,MIN(13701,ROW()+1)):INDEX($C$1:$C$13701,MIN(13701,ROW()+設定!$B$26))))*10^(設定!$B$27/20)),1,0))</f>
        <v>0</v>
      </c>
      <c r="G11166" s="33" t="n">
        <f aca="false">$G11165+IF($F11166=1,1,0)</f>
        <v>6</v>
      </c>
      <c r="H11166" s="0" t="str">
        <f aca="false">IF($F11166=1,$G11166,"")</f>
        <v/>
      </c>
    </row>
    <row r="11167" customFormat="false" ht="15" hidden="false" customHeight="false" outlineLevel="0" collapsed="false">
      <c r="A11167" s="30" t="n">
        <v>1744.53125</v>
      </c>
      <c r="B11167" s="31" t="n">
        <v>45.6864</v>
      </c>
      <c r="C11167" s="32" t="n">
        <f aca="false">IF($A11167="","",IF(設定!$B$21="dB",10^($B11167/20),ABS($B11167)))</f>
        <v>192.450923742665</v>
      </c>
      <c r="D11167" s="32" t="n">
        <f aca="false">IF($A11167="","",$A11167^2)</f>
        <v>3043389.28222656</v>
      </c>
      <c r="E11167" s="32" t="n">
        <f aca="false">IF($A11167="","",IF($C11167&lt;=0,"",1/$C11167^2))</f>
        <v>2.69997659840121E-005</v>
      </c>
      <c r="F11167" s="33" t="n">
        <f aca="false">IF(OR(ROW()-設定!$B$30&lt;2,ROW()+設定!$B$30&gt;13701,N($A11167)&lt;=0,N(INDEX($A$2:$A$13701,MIN(13700,MAX(1,ROW()-1+設定!$B$30))))&lt;=0,$A11167&lt;設定!$B$28,$A11167&gt;設定!$B$29),0,IF(AND($C11167&gt;=MAX(INDEX($C$1:$C$13701,MAX(1,ROW()-設定!$B$24)):INDEX($C$1:$C$13701,MAX(1,ROW()-1))),$C11167&gt;MAX(INDEX($C$1:$C$13701,MIN(13701,ROW()+1)):INDEX($C$1:$C$13701,MIN(13701,ROW()+設定!$B$24))),$C11167&gt;=設定!$B$32,$C11167&gt;=MAX(MIN(INDEX($C$1:$C$13701,MAX(1,ROW()-設定!$B$26)):INDEX($C$1:$C$13701,MAX(1,ROW()-1))),MIN(INDEX($C$1:$C$13701,MIN(13701,ROW()+1)):INDEX($C$1:$C$13701,MIN(13701,ROW()+設定!$B$26))))*10^(設定!$B$27/20)),1,0))</f>
        <v>0</v>
      </c>
      <c r="G11167" s="33" t="n">
        <f aca="false">$G11166+IF($F11167=1,1,0)</f>
        <v>6</v>
      </c>
      <c r="H11167" s="0" t="str">
        <f aca="false">IF($F11167=1,$G11167,"")</f>
        <v/>
      </c>
    </row>
    <row r="11168" customFormat="false" ht="15" hidden="false" customHeight="false" outlineLevel="0" collapsed="false">
      <c r="A11168" s="30" t="n">
        <v>1744.6875</v>
      </c>
      <c r="B11168" s="31" t="n">
        <v>45.3847</v>
      </c>
      <c r="C11168" s="32" t="n">
        <f aca="false">IF($A11168="","",IF(設定!$B$21="dB",10^($B11168/20),ABS($B11168)))</f>
        <v>185.880999903919</v>
      </c>
      <c r="D11168" s="32" t="n">
        <f aca="false">IF($A11168="","",$A11168^2)</f>
        <v>3043934.47265625</v>
      </c>
      <c r="E11168" s="32" t="n">
        <f aca="false">IF($A11168="","",IF($C11168&lt;=0,"",1/$C11168^2))</f>
        <v>2.8942097350858E-005</v>
      </c>
      <c r="F11168" s="33" t="n">
        <f aca="false">IF(OR(ROW()-設定!$B$30&lt;2,ROW()+設定!$B$30&gt;13701,N($A11168)&lt;=0,N(INDEX($A$2:$A$13701,MIN(13700,MAX(1,ROW()-1+設定!$B$30))))&lt;=0,$A11168&lt;設定!$B$28,$A11168&gt;設定!$B$29),0,IF(AND($C11168&gt;=MAX(INDEX($C$1:$C$13701,MAX(1,ROW()-設定!$B$24)):INDEX($C$1:$C$13701,MAX(1,ROW()-1))),$C11168&gt;MAX(INDEX($C$1:$C$13701,MIN(13701,ROW()+1)):INDEX($C$1:$C$13701,MIN(13701,ROW()+設定!$B$24))),$C11168&gt;=設定!$B$32,$C11168&gt;=MAX(MIN(INDEX($C$1:$C$13701,MAX(1,ROW()-設定!$B$26)):INDEX($C$1:$C$13701,MAX(1,ROW()-1))),MIN(INDEX($C$1:$C$13701,MIN(13701,ROW()+1)):INDEX($C$1:$C$13701,MIN(13701,ROW()+設定!$B$26))))*10^(設定!$B$27/20)),1,0))</f>
        <v>0</v>
      </c>
      <c r="G11168" s="33" t="n">
        <f aca="false">$G11167+IF($F11168=1,1,0)</f>
        <v>6</v>
      </c>
      <c r="H11168" s="0" t="str">
        <f aca="false">IF($F11168=1,$G11168,"")</f>
        <v/>
      </c>
    </row>
    <row r="11169" customFormat="false" ht="15" hidden="false" customHeight="false" outlineLevel="0" collapsed="false">
      <c r="A11169" s="30" t="n">
        <v>1744.84375</v>
      </c>
      <c r="B11169" s="31" t="n">
        <v>44.8869</v>
      </c>
      <c r="C11169" s="32" t="n">
        <f aca="false">IF($A11169="","",IF(設定!$B$21="dB",10^($B11169/20),ABS($B11169)))</f>
        <v>175.527432377782</v>
      </c>
      <c r="D11169" s="32" t="n">
        <f aca="false">IF($A11169="","",$A11169^2)</f>
        <v>3044479.71191406</v>
      </c>
      <c r="E11169" s="32" t="n">
        <f aca="false">IF($A11169="","",IF($C11169&lt;=0,"",1/$C11169^2))</f>
        <v>3.24571214062615E-005</v>
      </c>
      <c r="F11169" s="33" t="n">
        <f aca="false">IF(OR(ROW()-設定!$B$30&lt;2,ROW()+設定!$B$30&gt;13701,N($A11169)&lt;=0,N(INDEX($A$2:$A$13701,MIN(13700,MAX(1,ROW()-1+設定!$B$30))))&lt;=0,$A11169&lt;設定!$B$28,$A11169&gt;設定!$B$29),0,IF(AND($C11169&gt;=MAX(INDEX($C$1:$C$13701,MAX(1,ROW()-設定!$B$24)):INDEX($C$1:$C$13701,MAX(1,ROW()-1))),$C11169&gt;MAX(INDEX($C$1:$C$13701,MIN(13701,ROW()+1)):INDEX($C$1:$C$13701,MIN(13701,ROW()+設定!$B$24))),$C11169&gt;=設定!$B$32,$C11169&gt;=MAX(MIN(INDEX($C$1:$C$13701,MAX(1,ROW()-設定!$B$26)):INDEX($C$1:$C$13701,MAX(1,ROW()-1))),MIN(INDEX($C$1:$C$13701,MIN(13701,ROW()+1)):INDEX($C$1:$C$13701,MIN(13701,ROW()+設定!$B$26))))*10^(設定!$B$27/20)),1,0))</f>
        <v>0</v>
      </c>
      <c r="G11169" s="33" t="n">
        <f aca="false">$G11168+IF($F11169=1,1,0)</f>
        <v>6</v>
      </c>
      <c r="H11169" s="0" t="str">
        <f aca="false">IF($F11169=1,$G11169,"")</f>
        <v/>
      </c>
    </row>
    <row r="11170" customFormat="false" ht="15" hidden="false" customHeight="false" outlineLevel="0" collapsed="false">
      <c r="A11170" s="30" t="n">
        <v>1745</v>
      </c>
      <c r="B11170" s="31" t="n">
        <v>44.599</v>
      </c>
      <c r="C11170" s="32" t="n">
        <f aca="false">IF($A11170="","",IF(設定!$B$21="dB",10^($B11170/20),ABS($B11170)))</f>
        <v>169.804814619028</v>
      </c>
      <c r="D11170" s="32" t="n">
        <f aca="false">IF($A11170="","",$A11170^2)</f>
        <v>3045025</v>
      </c>
      <c r="E11170" s="32" t="n">
        <f aca="false">IF($A11170="","",IF($C11170&lt;=0,"",1/$C11170^2))</f>
        <v>3.46816698755359E-005</v>
      </c>
      <c r="F11170" s="33" t="n">
        <f aca="false">IF(OR(ROW()-設定!$B$30&lt;2,ROW()+設定!$B$30&gt;13701,N($A11170)&lt;=0,N(INDEX($A$2:$A$13701,MIN(13700,MAX(1,ROW()-1+設定!$B$30))))&lt;=0,$A11170&lt;設定!$B$28,$A11170&gt;設定!$B$29),0,IF(AND($C11170&gt;=MAX(INDEX($C$1:$C$13701,MAX(1,ROW()-設定!$B$24)):INDEX($C$1:$C$13701,MAX(1,ROW()-1))),$C11170&gt;MAX(INDEX($C$1:$C$13701,MIN(13701,ROW()+1)):INDEX($C$1:$C$13701,MIN(13701,ROW()+設定!$B$24))),$C11170&gt;=設定!$B$32,$C11170&gt;=MAX(MIN(INDEX($C$1:$C$13701,MAX(1,ROW()-設定!$B$26)):INDEX($C$1:$C$13701,MAX(1,ROW()-1))),MIN(INDEX($C$1:$C$13701,MIN(13701,ROW()+1)):INDEX($C$1:$C$13701,MIN(13701,ROW()+設定!$B$26))))*10^(設定!$B$27/20)),1,0))</f>
        <v>0</v>
      </c>
      <c r="G11170" s="33" t="n">
        <f aca="false">$G11169+IF($F11170=1,1,0)</f>
        <v>6</v>
      </c>
      <c r="H11170" s="0" t="str">
        <f aca="false">IF($F11170=1,$G11170,"")</f>
        <v/>
      </c>
    </row>
    <row r="11171" customFormat="false" ht="15" hidden="false" customHeight="false" outlineLevel="0" collapsed="false">
      <c r="A11171" s="30" t="n">
        <v>1745.15625</v>
      </c>
      <c r="B11171" s="31" t="n">
        <v>44.1811</v>
      </c>
      <c r="C11171" s="32" t="n">
        <f aca="false">IF($A11171="","",IF(設定!$B$21="dB",10^($B11171/20),ABS($B11171)))</f>
        <v>161.828496780276</v>
      </c>
      <c r="D11171" s="32" t="n">
        <f aca="false">IF($A11171="","",$A11171^2)</f>
        <v>3045570.33691406</v>
      </c>
      <c r="E11171" s="32" t="n">
        <f aca="false">IF($A11171="","",IF($C11171&lt;=0,"",1/$C11171^2))</f>
        <v>3.81847542580158E-005</v>
      </c>
      <c r="F11171" s="33" t="n">
        <f aca="false">IF(OR(ROW()-設定!$B$30&lt;2,ROW()+設定!$B$30&gt;13701,N($A11171)&lt;=0,N(INDEX($A$2:$A$13701,MIN(13700,MAX(1,ROW()-1+設定!$B$30))))&lt;=0,$A11171&lt;設定!$B$28,$A11171&gt;設定!$B$29),0,IF(AND($C11171&gt;=MAX(INDEX($C$1:$C$13701,MAX(1,ROW()-設定!$B$24)):INDEX($C$1:$C$13701,MAX(1,ROW()-1))),$C11171&gt;MAX(INDEX($C$1:$C$13701,MIN(13701,ROW()+1)):INDEX($C$1:$C$13701,MIN(13701,ROW()+設定!$B$24))),$C11171&gt;=設定!$B$32,$C11171&gt;=MAX(MIN(INDEX($C$1:$C$13701,MAX(1,ROW()-設定!$B$26)):INDEX($C$1:$C$13701,MAX(1,ROW()-1))),MIN(INDEX($C$1:$C$13701,MIN(13701,ROW()+1)):INDEX($C$1:$C$13701,MIN(13701,ROW()+設定!$B$26))))*10^(設定!$B$27/20)),1,0))</f>
        <v>0</v>
      </c>
      <c r="G11171" s="33" t="n">
        <f aca="false">$G11170+IF($F11171=1,1,0)</f>
        <v>6</v>
      </c>
      <c r="H11171" s="0" t="str">
        <f aca="false">IF($F11171=1,$G11171,"")</f>
        <v/>
      </c>
    </row>
    <row r="11172" customFormat="false" ht="15" hidden="false" customHeight="false" outlineLevel="0" collapsed="false">
      <c r="A11172" s="30" t="n">
        <v>1745.3125</v>
      </c>
      <c r="B11172" s="31" t="n">
        <v>43.9251</v>
      </c>
      <c r="C11172" s="32" t="n">
        <f aca="false">IF($A11172="","",IF(設定!$B$21="dB",10^($B11172/20),ABS($B11172)))</f>
        <v>157.128512804836</v>
      </c>
      <c r="D11172" s="32" t="n">
        <f aca="false">IF($A11172="","",$A11172^2)</f>
        <v>3046115.72265625</v>
      </c>
      <c r="E11172" s="32" t="n">
        <f aca="false">IF($A11172="","",IF($C11172&lt;=0,"",1/$C11172^2))</f>
        <v>4.05032618808418E-005</v>
      </c>
      <c r="F11172" s="33" t="n">
        <f aca="false">IF(OR(ROW()-設定!$B$30&lt;2,ROW()+設定!$B$30&gt;13701,N($A11172)&lt;=0,N(INDEX($A$2:$A$13701,MIN(13700,MAX(1,ROW()-1+設定!$B$30))))&lt;=0,$A11172&lt;設定!$B$28,$A11172&gt;設定!$B$29),0,IF(AND($C11172&gt;=MAX(INDEX($C$1:$C$13701,MAX(1,ROW()-設定!$B$24)):INDEX($C$1:$C$13701,MAX(1,ROW()-1))),$C11172&gt;MAX(INDEX($C$1:$C$13701,MIN(13701,ROW()+1)):INDEX($C$1:$C$13701,MIN(13701,ROW()+設定!$B$24))),$C11172&gt;=設定!$B$32,$C11172&gt;=MAX(MIN(INDEX($C$1:$C$13701,MAX(1,ROW()-設定!$B$26)):INDEX($C$1:$C$13701,MAX(1,ROW()-1))),MIN(INDEX($C$1:$C$13701,MIN(13701,ROW()+1)):INDEX($C$1:$C$13701,MIN(13701,ROW()+設定!$B$26))))*10^(設定!$B$27/20)),1,0))</f>
        <v>0</v>
      </c>
      <c r="G11172" s="33" t="n">
        <f aca="false">$G11171+IF($F11172=1,1,0)</f>
        <v>6</v>
      </c>
      <c r="H11172" s="0" t="str">
        <f aca="false">IF($F11172=1,$G11172,"")</f>
        <v/>
      </c>
    </row>
    <row r="11173" customFormat="false" ht="15" hidden="false" customHeight="false" outlineLevel="0" collapsed="false">
      <c r="A11173" s="30" t="n">
        <v>1745.46875</v>
      </c>
      <c r="B11173" s="31" t="n">
        <v>43.6272</v>
      </c>
      <c r="C11173" s="32" t="n">
        <f aca="false">IF($A11173="","",IF(設定!$B$21="dB",10^($B11173/20),ABS($B11173)))</f>
        <v>151.830841832787</v>
      </c>
      <c r="D11173" s="32" t="n">
        <f aca="false">IF($A11173="","",$A11173^2)</f>
        <v>3046661.15722656</v>
      </c>
      <c r="E11173" s="32" t="n">
        <f aca="false">IF($A11173="","",IF($C11173&lt;=0,"",1/$C11173^2))</f>
        <v>4.33790463297514E-005</v>
      </c>
      <c r="F11173" s="33" t="n">
        <f aca="false">IF(OR(ROW()-設定!$B$30&lt;2,ROW()+設定!$B$30&gt;13701,N($A11173)&lt;=0,N(INDEX($A$2:$A$13701,MIN(13700,MAX(1,ROW()-1+設定!$B$30))))&lt;=0,$A11173&lt;設定!$B$28,$A11173&gt;設定!$B$29),0,IF(AND($C11173&gt;=MAX(INDEX($C$1:$C$13701,MAX(1,ROW()-設定!$B$24)):INDEX($C$1:$C$13701,MAX(1,ROW()-1))),$C11173&gt;MAX(INDEX($C$1:$C$13701,MIN(13701,ROW()+1)):INDEX($C$1:$C$13701,MIN(13701,ROW()+設定!$B$24))),$C11173&gt;=設定!$B$32,$C11173&gt;=MAX(MIN(INDEX($C$1:$C$13701,MAX(1,ROW()-設定!$B$26)):INDEX($C$1:$C$13701,MAX(1,ROW()-1))),MIN(INDEX($C$1:$C$13701,MIN(13701,ROW()+1)):INDEX($C$1:$C$13701,MIN(13701,ROW()+設定!$B$26))))*10^(設定!$B$27/20)),1,0))</f>
        <v>0</v>
      </c>
      <c r="G11173" s="33" t="n">
        <f aca="false">$G11172+IF($F11173=1,1,0)</f>
        <v>6</v>
      </c>
      <c r="H11173" s="0" t="str">
        <f aca="false">IF($F11173=1,$G11173,"")</f>
        <v/>
      </c>
    </row>
    <row r="11174" customFormat="false" ht="15" hidden="false" customHeight="false" outlineLevel="0" collapsed="false">
      <c r="A11174" s="30" t="n">
        <v>1745.625</v>
      </c>
      <c r="B11174" s="31" t="n">
        <v>43.312</v>
      </c>
      <c r="C11174" s="32" t="n">
        <f aca="false">IF($A11174="","",IF(設定!$B$21="dB",10^($B11174/20),ABS($B11174)))</f>
        <v>146.419864293528</v>
      </c>
      <c r="D11174" s="32" t="n">
        <f aca="false">IF($A11174="","",$A11174^2)</f>
        <v>3047206.640625</v>
      </c>
      <c r="E11174" s="32" t="n">
        <f aca="false">IF($A11174="","",IF($C11174&lt;=0,"",1/$C11174^2))</f>
        <v>4.6644452520378E-005</v>
      </c>
      <c r="F11174" s="33" t="n">
        <f aca="false">IF(OR(ROW()-設定!$B$30&lt;2,ROW()+設定!$B$30&gt;13701,N($A11174)&lt;=0,N(INDEX($A$2:$A$13701,MIN(13700,MAX(1,ROW()-1+設定!$B$30))))&lt;=0,$A11174&lt;設定!$B$28,$A11174&gt;設定!$B$29),0,IF(AND($C11174&gt;=MAX(INDEX($C$1:$C$13701,MAX(1,ROW()-設定!$B$24)):INDEX($C$1:$C$13701,MAX(1,ROW()-1))),$C11174&gt;MAX(INDEX($C$1:$C$13701,MIN(13701,ROW()+1)):INDEX($C$1:$C$13701,MIN(13701,ROW()+設定!$B$24))),$C11174&gt;=設定!$B$32,$C11174&gt;=MAX(MIN(INDEX($C$1:$C$13701,MAX(1,ROW()-設定!$B$26)):INDEX($C$1:$C$13701,MAX(1,ROW()-1))),MIN(INDEX($C$1:$C$13701,MIN(13701,ROW()+1)):INDEX($C$1:$C$13701,MIN(13701,ROW()+設定!$B$26))))*10^(設定!$B$27/20)),1,0))</f>
        <v>0</v>
      </c>
      <c r="G11174" s="33" t="n">
        <f aca="false">$G11173+IF($F11174=1,1,0)</f>
        <v>6</v>
      </c>
      <c r="H11174" s="0" t="str">
        <f aca="false">IF($F11174=1,$G11174,"")</f>
        <v/>
      </c>
    </row>
    <row r="11175" customFormat="false" ht="15" hidden="false" customHeight="false" outlineLevel="0" collapsed="false">
      <c r="A11175" s="30" t="n">
        <v>1745.78125</v>
      </c>
      <c r="B11175" s="31" t="n">
        <v>43.1332</v>
      </c>
      <c r="C11175" s="32" t="n">
        <f aca="false">IF($A11175="","",IF(設定!$B$21="dB",10^($B11175/20),ABS($B11175)))</f>
        <v>143.436605871027</v>
      </c>
      <c r="D11175" s="32" t="n">
        <f aca="false">IF($A11175="","",$A11175^2)</f>
        <v>3047752.17285156</v>
      </c>
      <c r="E11175" s="32" t="n">
        <f aca="false">IF($A11175="","",IF($C11175&lt;=0,"",1/$C11175^2))</f>
        <v>4.86048939623864E-005</v>
      </c>
      <c r="F11175" s="33" t="n">
        <f aca="false">IF(OR(ROW()-設定!$B$30&lt;2,ROW()+設定!$B$30&gt;13701,N($A11175)&lt;=0,N(INDEX($A$2:$A$13701,MIN(13700,MAX(1,ROW()-1+設定!$B$30))))&lt;=0,$A11175&lt;設定!$B$28,$A11175&gt;設定!$B$29),0,IF(AND($C11175&gt;=MAX(INDEX($C$1:$C$13701,MAX(1,ROW()-設定!$B$24)):INDEX($C$1:$C$13701,MAX(1,ROW()-1))),$C11175&gt;MAX(INDEX($C$1:$C$13701,MIN(13701,ROW()+1)):INDEX($C$1:$C$13701,MIN(13701,ROW()+設定!$B$24))),$C11175&gt;=設定!$B$32,$C11175&gt;=MAX(MIN(INDEX($C$1:$C$13701,MAX(1,ROW()-設定!$B$26)):INDEX($C$1:$C$13701,MAX(1,ROW()-1))),MIN(INDEX($C$1:$C$13701,MIN(13701,ROW()+1)):INDEX($C$1:$C$13701,MIN(13701,ROW()+設定!$B$26))))*10^(設定!$B$27/20)),1,0))</f>
        <v>0</v>
      </c>
      <c r="G11175" s="33" t="n">
        <f aca="false">$G11174+IF($F11175=1,1,0)</f>
        <v>6</v>
      </c>
      <c r="H11175" s="0" t="str">
        <f aca="false">IF($F11175=1,$G11175,"")</f>
        <v/>
      </c>
    </row>
    <row r="11176" customFormat="false" ht="15" hidden="false" customHeight="false" outlineLevel="0" collapsed="false">
      <c r="A11176" s="30" t="n">
        <v>1745.9375</v>
      </c>
      <c r="B11176" s="31" t="n">
        <v>42.8085</v>
      </c>
      <c r="C11176" s="32" t="n">
        <f aca="false">IF($A11176="","",IF(設定!$B$21="dB",10^($B11176/20),ABS($B11176)))</f>
        <v>138.17357679826</v>
      </c>
      <c r="D11176" s="32" t="n">
        <f aca="false">IF($A11176="","",$A11176^2)</f>
        <v>3048297.75390625</v>
      </c>
      <c r="E11176" s="32" t="n">
        <f aca="false">IF($A11176="","",IF($C11176&lt;=0,"",1/$C11176^2))</f>
        <v>5.23781313004198E-005</v>
      </c>
      <c r="F11176" s="33" t="n">
        <f aca="false">IF(OR(ROW()-設定!$B$30&lt;2,ROW()+設定!$B$30&gt;13701,N($A11176)&lt;=0,N(INDEX($A$2:$A$13701,MIN(13700,MAX(1,ROW()-1+設定!$B$30))))&lt;=0,$A11176&lt;設定!$B$28,$A11176&gt;設定!$B$29),0,IF(AND($C11176&gt;=MAX(INDEX($C$1:$C$13701,MAX(1,ROW()-設定!$B$24)):INDEX($C$1:$C$13701,MAX(1,ROW()-1))),$C11176&gt;MAX(INDEX($C$1:$C$13701,MIN(13701,ROW()+1)):INDEX($C$1:$C$13701,MIN(13701,ROW()+設定!$B$24))),$C11176&gt;=設定!$B$32,$C11176&gt;=MAX(MIN(INDEX($C$1:$C$13701,MAX(1,ROW()-設定!$B$26)):INDEX($C$1:$C$13701,MAX(1,ROW()-1))),MIN(INDEX($C$1:$C$13701,MIN(13701,ROW()+1)):INDEX($C$1:$C$13701,MIN(13701,ROW()+設定!$B$26))))*10^(設定!$B$27/20)),1,0))</f>
        <v>0</v>
      </c>
      <c r="G11176" s="33" t="n">
        <f aca="false">$G11175+IF($F11176=1,1,0)</f>
        <v>6</v>
      </c>
      <c r="H11176" s="0" t="str">
        <f aca="false">IF($F11176=1,$G11176,"")</f>
        <v/>
      </c>
    </row>
    <row r="11177" customFormat="false" ht="15" hidden="false" customHeight="false" outlineLevel="0" collapsed="false">
      <c r="A11177" s="30" t="n">
        <v>1746.09375</v>
      </c>
      <c r="B11177" s="31" t="n">
        <v>42.5549</v>
      </c>
      <c r="C11177" s="32" t="n">
        <f aca="false">IF($A11177="","",IF(設定!$B$21="dB",10^($B11177/20),ABS($B11177)))</f>
        <v>134.197677575701</v>
      </c>
      <c r="D11177" s="32" t="n">
        <f aca="false">IF($A11177="","",$A11177^2)</f>
        <v>3048843.38378906</v>
      </c>
      <c r="E11177" s="32" t="n">
        <f aca="false">IF($A11177="","",IF($C11177&lt;=0,"",1/$C11177^2))</f>
        <v>5.55277402707063E-005</v>
      </c>
      <c r="F11177" s="33" t="n">
        <f aca="false">IF(OR(ROW()-設定!$B$30&lt;2,ROW()+設定!$B$30&gt;13701,N($A11177)&lt;=0,N(INDEX($A$2:$A$13701,MIN(13700,MAX(1,ROW()-1+設定!$B$30))))&lt;=0,$A11177&lt;設定!$B$28,$A11177&gt;設定!$B$29),0,IF(AND($C11177&gt;=MAX(INDEX($C$1:$C$13701,MAX(1,ROW()-設定!$B$24)):INDEX($C$1:$C$13701,MAX(1,ROW()-1))),$C11177&gt;MAX(INDEX($C$1:$C$13701,MIN(13701,ROW()+1)):INDEX($C$1:$C$13701,MIN(13701,ROW()+設定!$B$24))),$C11177&gt;=設定!$B$32,$C11177&gt;=MAX(MIN(INDEX($C$1:$C$13701,MAX(1,ROW()-設定!$B$26)):INDEX($C$1:$C$13701,MAX(1,ROW()-1))),MIN(INDEX($C$1:$C$13701,MIN(13701,ROW()+1)):INDEX($C$1:$C$13701,MIN(13701,ROW()+設定!$B$26))))*10^(設定!$B$27/20)),1,0))</f>
        <v>0</v>
      </c>
      <c r="G11177" s="33" t="n">
        <f aca="false">$G11176+IF($F11177=1,1,0)</f>
        <v>6</v>
      </c>
      <c r="H11177" s="0" t="str">
        <f aca="false">IF($F11177=1,$G11177,"")</f>
        <v/>
      </c>
    </row>
    <row r="11178" customFormat="false" ht="15" hidden="false" customHeight="false" outlineLevel="0" collapsed="false">
      <c r="A11178" s="30" t="n">
        <v>1746.25</v>
      </c>
      <c r="B11178" s="31" t="n">
        <v>42.2079</v>
      </c>
      <c r="C11178" s="32" t="n">
        <f aca="false">IF($A11178="","",IF(設定!$B$21="dB",10^($B11178/20),ABS($B11178)))</f>
        <v>128.942177485763</v>
      </c>
      <c r="D11178" s="32" t="n">
        <f aca="false">IF($A11178="","",$A11178^2)</f>
        <v>3049389.0625</v>
      </c>
      <c r="E11178" s="32" t="n">
        <f aca="false">IF($A11178="","",IF($C11178&lt;=0,"",1/$C11178^2))</f>
        <v>6.01464501050045E-005</v>
      </c>
      <c r="F11178" s="33" t="n">
        <f aca="false">IF(OR(ROW()-設定!$B$30&lt;2,ROW()+設定!$B$30&gt;13701,N($A11178)&lt;=0,N(INDEX($A$2:$A$13701,MIN(13700,MAX(1,ROW()-1+設定!$B$30))))&lt;=0,$A11178&lt;設定!$B$28,$A11178&gt;設定!$B$29),0,IF(AND($C11178&gt;=MAX(INDEX($C$1:$C$13701,MAX(1,ROW()-設定!$B$24)):INDEX($C$1:$C$13701,MAX(1,ROW()-1))),$C11178&gt;MAX(INDEX($C$1:$C$13701,MIN(13701,ROW()+1)):INDEX($C$1:$C$13701,MIN(13701,ROW()+設定!$B$24))),$C11178&gt;=設定!$B$32,$C11178&gt;=MAX(MIN(INDEX($C$1:$C$13701,MAX(1,ROW()-設定!$B$26)):INDEX($C$1:$C$13701,MAX(1,ROW()-1))),MIN(INDEX($C$1:$C$13701,MIN(13701,ROW()+1)):INDEX($C$1:$C$13701,MIN(13701,ROW()+設定!$B$26))))*10^(設定!$B$27/20)),1,0))</f>
        <v>0</v>
      </c>
      <c r="G11178" s="33" t="n">
        <f aca="false">$G11177+IF($F11178=1,1,0)</f>
        <v>6</v>
      </c>
      <c r="H11178" s="0" t="str">
        <f aca="false">IF($F11178=1,$G11178,"")</f>
        <v/>
      </c>
    </row>
    <row r="11179" customFormat="false" ht="15" hidden="false" customHeight="false" outlineLevel="0" collapsed="false">
      <c r="A11179" s="30" t="n">
        <v>1746.40625</v>
      </c>
      <c r="B11179" s="31" t="n">
        <v>42.0307</v>
      </c>
      <c r="C11179" s="32" t="n">
        <f aca="false">IF($A11179="","",IF(設定!$B$21="dB",10^($B11179/20),ABS($B11179)))</f>
        <v>126.338291633819</v>
      </c>
      <c r="D11179" s="32" t="n">
        <f aca="false">IF($A11179="","",$A11179^2)</f>
        <v>3049934.79003906</v>
      </c>
      <c r="E11179" s="32" t="n">
        <f aca="false">IF($A11179="","",IF($C11179&lt;=0,"",1/$C11179^2))</f>
        <v>6.26512874589323E-005</v>
      </c>
      <c r="F11179" s="33" t="n">
        <f aca="false">IF(OR(ROW()-設定!$B$30&lt;2,ROW()+設定!$B$30&gt;13701,N($A11179)&lt;=0,N(INDEX($A$2:$A$13701,MIN(13700,MAX(1,ROW()-1+設定!$B$30))))&lt;=0,$A11179&lt;設定!$B$28,$A11179&gt;設定!$B$29),0,IF(AND($C11179&gt;=MAX(INDEX($C$1:$C$13701,MAX(1,ROW()-設定!$B$24)):INDEX($C$1:$C$13701,MAX(1,ROW()-1))),$C11179&gt;MAX(INDEX($C$1:$C$13701,MIN(13701,ROW()+1)):INDEX($C$1:$C$13701,MIN(13701,ROW()+設定!$B$24))),$C11179&gt;=設定!$B$32,$C11179&gt;=MAX(MIN(INDEX($C$1:$C$13701,MAX(1,ROW()-設定!$B$26)):INDEX($C$1:$C$13701,MAX(1,ROW()-1))),MIN(INDEX($C$1:$C$13701,MIN(13701,ROW()+1)):INDEX($C$1:$C$13701,MIN(13701,ROW()+設定!$B$26))))*10^(設定!$B$27/20)),1,0))</f>
        <v>0</v>
      </c>
      <c r="G11179" s="33" t="n">
        <f aca="false">$G11178+IF($F11179=1,1,0)</f>
        <v>6</v>
      </c>
      <c r="H11179" s="0" t="str">
        <f aca="false">IF($F11179=1,$G11179,"")</f>
        <v/>
      </c>
    </row>
    <row r="11180" customFormat="false" ht="15" hidden="false" customHeight="false" outlineLevel="0" collapsed="false">
      <c r="A11180" s="30" t="n">
        <v>1746.5625</v>
      </c>
      <c r="B11180" s="31" t="n">
        <v>41.663</v>
      </c>
      <c r="C11180" s="32" t="n">
        <f aca="false">IF($A11180="","",IF(設定!$B$21="dB",10^($B11180/20),ABS($B11180)))</f>
        <v>121.101633154895</v>
      </c>
      <c r="D11180" s="32" t="n">
        <f aca="false">IF($A11180="","",$A11180^2)</f>
        <v>3050480.56640625</v>
      </c>
      <c r="E11180" s="32" t="n">
        <f aca="false">IF($A11180="","",IF($C11180&lt;=0,"",1/$C11180^2))</f>
        <v>6.81867514028601E-005</v>
      </c>
      <c r="F11180" s="33" t="n">
        <f aca="false">IF(OR(ROW()-設定!$B$30&lt;2,ROW()+設定!$B$30&gt;13701,N($A11180)&lt;=0,N(INDEX($A$2:$A$13701,MIN(13700,MAX(1,ROW()-1+設定!$B$30))))&lt;=0,$A11180&lt;設定!$B$28,$A11180&gt;設定!$B$29),0,IF(AND($C11180&gt;=MAX(INDEX($C$1:$C$13701,MAX(1,ROW()-設定!$B$24)):INDEX($C$1:$C$13701,MAX(1,ROW()-1))),$C11180&gt;MAX(INDEX($C$1:$C$13701,MIN(13701,ROW()+1)):INDEX($C$1:$C$13701,MIN(13701,ROW()+設定!$B$24))),$C11180&gt;=設定!$B$32,$C11180&gt;=MAX(MIN(INDEX($C$1:$C$13701,MAX(1,ROW()-設定!$B$26)):INDEX($C$1:$C$13701,MAX(1,ROW()-1))),MIN(INDEX($C$1:$C$13701,MIN(13701,ROW()+1)):INDEX($C$1:$C$13701,MIN(13701,ROW()+設定!$B$26))))*10^(設定!$B$27/20)),1,0))</f>
        <v>0</v>
      </c>
      <c r="G11180" s="33" t="n">
        <f aca="false">$G11179+IF($F11180=1,1,0)</f>
        <v>6</v>
      </c>
      <c r="H11180" s="0" t="str">
        <f aca="false">IF($F11180=1,$G11180,"")</f>
        <v/>
      </c>
    </row>
    <row r="11181" customFormat="false" ht="15" hidden="false" customHeight="false" outlineLevel="0" collapsed="false">
      <c r="A11181" s="30" t="n">
        <v>1746.71875</v>
      </c>
      <c r="B11181" s="31" t="n">
        <v>41.4891</v>
      </c>
      <c r="C11181" s="32" t="n">
        <f aca="false">IF($A11181="","",IF(設定!$B$21="dB",10^($B11181/20),ABS($B11181)))</f>
        <v>118.701170087615</v>
      </c>
      <c r="D11181" s="32" t="n">
        <f aca="false">IF($A11181="","",$A11181^2)</f>
        <v>3051026.39160156</v>
      </c>
      <c r="E11181" s="32" t="n">
        <f aca="false">IF($A11181="","",IF($C11181&lt;=0,"",1/$C11181^2))</f>
        <v>7.09724830888158E-005</v>
      </c>
      <c r="F11181" s="33" t="n">
        <f aca="false">IF(OR(ROW()-設定!$B$30&lt;2,ROW()+設定!$B$30&gt;13701,N($A11181)&lt;=0,N(INDEX($A$2:$A$13701,MIN(13700,MAX(1,ROW()-1+設定!$B$30))))&lt;=0,$A11181&lt;設定!$B$28,$A11181&gt;設定!$B$29),0,IF(AND($C11181&gt;=MAX(INDEX($C$1:$C$13701,MAX(1,ROW()-設定!$B$24)):INDEX($C$1:$C$13701,MAX(1,ROW()-1))),$C11181&gt;MAX(INDEX($C$1:$C$13701,MIN(13701,ROW()+1)):INDEX($C$1:$C$13701,MIN(13701,ROW()+設定!$B$24))),$C11181&gt;=設定!$B$32,$C11181&gt;=MAX(MIN(INDEX($C$1:$C$13701,MAX(1,ROW()-設定!$B$26)):INDEX($C$1:$C$13701,MAX(1,ROW()-1))),MIN(INDEX($C$1:$C$13701,MIN(13701,ROW()+1)):INDEX($C$1:$C$13701,MIN(13701,ROW()+設定!$B$26))))*10^(設定!$B$27/20)),1,0))</f>
        <v>0</v>
      </c>
      <c r="G11181" s="33" t="n">
        <f aca="false">$G11180+IF($F11181=1,1,0)</f>
        <v>6</v>
      </c>
      <c r="H11181" s="0" t="str">
        <f aca="false">IF($F11181=1,$G11181,"")</f>
        <v/>
      </c>
    </row>
    <row r="11182" customFormat="false" ht="15" hidden="false" customHeight="false" outlineLevel="0" collapsed="false">
      <c r="A11182" s="30" t="n">
        <v>1746.875</v>
      </c>
      <c r="B11182" s="31" t="n">
        <v>41.1853</v>
      </c>
      <c r="C11182" s="32" t="n">
        <f aca="false">IF($A11182="","",IF(設定!$B$21="dB",10^($B11182/20),ABS($B11182)))</f>
        <v>114.621212961197</v>
      </c>
      <c r="D11182" s="32" t="n">
        <f aca="false">IF($A11182="","",$A11182^2)</f>
        <v>3051572.265625</v>
      </c>
      <c r="E11182" s="32" t="n">
        <f aca="false">IF($A11182="","",IF($C11182&lt;=0,"",1/$C11182^2))</f>
        <v>7.61149558840853E-005</v>
      </c>
      <c r="F11182" s="33" t="n">
        <f aca="false">IF(OR(ROW()-設定!$B$30&lt;2,ROW()+設定!$B$30&gt;13701,N($A11182)&lt;=0,N(INDEX($A$2:$A$13701,MIN(13700,MAX(1,ROW()-1+設定!$B$30))))&lt;=0,$A11182&lt;設定!$B$28,$A11182&gt;設定!$B$29),0,IF(AND($C11182&gt;=MAX(INDEX($C$1:$C$13701,MAX(1,ROW()-設定!$B$24)):INDEX($C$1:$C$13701,MAX(1,ROW()-1))),$C11182&gt;MAX(INDEX($C$1:$C$13701,MIN(13701,ROW()+1)):INDEX($C$1:$C$13701,MIN(13701,ROW()+設定!$B$24))),$C11182&gt;=設定!$B$32,$C11182&gt;=MAX(MIN(INDEX($C$1:$C$13701,MAX(1,ROW()-設定!$B$26)):INDEX($C$1:$C$13701,MAX(1,ROW()-1))),MIN(INDEX($C$1:$C$13701,MIN(13701,ROW()+1)):INDEX($C$1:$C$13701,MIN(13701,ROW()+設定!$B$26))))*10^(設定!$B$27/20)),1,0))</f>
        <v>0</v>
      </c>
      <c r="G11182" s="33" t="n">
        <f aca="false">$G11181+IF($F11182=1,1,0)</f>
        <v>6</v>
      </c>
      <c r="H11182" s="0" t="str">
        <f aca="false">IF($F11182=1,$G11182,"")</f>
        <v/>
      </c>
    </row>
    <row r="11183" customFormat="false" ht="15" hidden="false" customHeight="false" outlineLevel="0" collapsed="false">
      <c r="A11183" s="30" t="n">
        <v>1747.03125</v>
      </c>
      <c r="B11183" s="31" t="n">
        <v>40.9594</v>
      </c>
      <c r="C11183" s="32" t="n">
        <f aca="false">IF($A11183="","",IF(設定!$B$21="dB",10^($B11183/20),ABS($B11183)))</f>
        <v>111.678610026522</v>
      </c>
      <c r="D11183" s="32" t="n">
        <f aca="false">IF($A11183="","",$A11183^2)</f>
        <v>3052118.18847656</v>
      </c>
      <c r="E11183" s="32" t="n">
        <f aca="false">IF($A11183="","",IF($C11183&lt;=0,"",1/$C11183^2))</f>
        <v>8.01788826956266E-005</v>
      </c>
      <c r="F11183" s="33" t="n">
        <f aca="false">IF(OR(ROW()-設定!$B$30&lt;2,ROW()+設定!$B$30&gt;13701,N($A11183)&lt;=0,N(INDEX($A$2:$A$13701,MIN(13700,MAX(1,ROW()-1+設定!$B$30))))&lt;=0,$A11183&lt;設定!$B$28,$A11183&gt;設定!$B$29),0,IF(AND($C11183&gt;=MAX(INDEX($C$1:$C$13701,MAX(1,ROW()-設定!$B$24)):INDEX($C$1:$C$13701,MAX(1,ROW()-1))),$C11183&gt;MAX(INDEX($C$1:$C$13701,MIN(13701,ROW()+1)):INDEX($C$1:$C$13701,MIN(13701,ROW()+設定!$B$24))),$C11183&gt;=設定!$B$32,$C11183&gt;=MAX(MIN(INDEX($C$1:$C$13701,MAX(1,ROW()-設定!$B$26)):INDEX($C$1:$C$13701,MAX(1,ROW()-1))),MIN(INDEX($C$1:$C$13701,MIN(13701,ROW()+1)):INDEX($C$1:$C$13701,MIN(13701,ROW()+設定!$B$26))))*10^(設定!$B$27/20)),1,0))</f>
        <v>0</v>
      </c>
      <c r="G11183" s="33" t="n">
        <f aca="false">$G11182+IF($F11183=1,1,0)</f>
        <v>6</v>
      </c>
      <c r="H11183" s="0" t="str">
        <f aca="false">IF($F11183=1,$G11183,"")</f>
        <v/>
      </c>
    </row>
    <row r="11184" customFormat="false" ht="15" hidden="false" customHeight="false" outlineLevel="0" collapsed="false">
      <c r="A11184" s="30" t="n">
        <v>1747.1875</v>
      </c>
      <c r="B11184" s="31" t="n">
        <v>40.6321</v>
      </c>
      <c r="C11184" s="32" t="n">
        <f aca="false">IF($A11184="","",IF(設定!$B$21="dB",10^($B11184/20),ABS($B11184)))</f>
        <v>107.548659089847</v>
      </c>
      <c r="D11184" s="32" t="n">
        <f aca="false">IF($A11184="","",$A11184^2)</f>
        <v>3052664.16015625</v>
      </c>
      <c r="E11184" s="32" t="n">
        <f aca="false">IF($A11184="","",IF($C11184&lt;=0,"",1/$C11184^2))</f>
        <v>8.6454977081058E-005</v>
      </c>
      <c r="F11184" s="33" t="n">
        <f aca="false">IF(OR(ROW()-設定!$B$30&lt;2,ROW()+設定!$B$30&gt;13701,N($A11184)&lt;=0,N(INDEX($A$2:$A$13701,MIN(13700,MAX(1,ROW()-1+設定!$B$30))))&lt;=0,$A11184&lt;設定!$B$28,$A11184&gt;設定!$B$29),0,IF(AND($C11184&gt;=MAX(INDEX($C$1:$C$13701,MAX(1,ROW()-設定!$B$24)):INDEX($C$1:$C$13701,MAX(1,ROW()-1))),$C11184&gt;MAX(INDEX($C$1:$C$13701,MIN(13701,ROW()+1)):INDEX($C$1:$C$13701,MIN(13701,ROW()+設定!$B$24))),$C11184&gt;=設定!$B$32,$C11184&gt;=MAX(MIN(INDEX($C$1:$C$13701,MAX(1,ROW()-設定!$B$26)):INDEX($C$1:$C$13701,MAX(1,ROW()-1))),MIN(INDEX($C$1:$C$13701,MIN(13701,ROW()+1)):INDEX($C$1:$C$13701,MIN(13701,ROW()+設定!$B$26))))*10^(設定!$B$27/20)),1,0))</f>
        <v>0</v>
      </c>
      <c r="G11184" s="33" t="n">
        <f aca="false">$G11183+IF($F11184=1,1,0)</f>
        <v>6</v>
      </c>
      <c r="H11184" s="0" t="str">
        <f aca="false">IF($F11184=1,$G11184,"")</f>
        <v/>
      </c>
    </row>
    <row r="11185" customFormat="false" ht="15" hidden="false" customHeight="false" outlineLevel="0" collapsed="false">
      <c r="A11185" s="30" t="n">
        <v>1747.34375</v>
      </c>
      <c r="B11185" s="31" t="n">
        <v>40.2706</v>
      </c>
      <c r="C11185" s="32" t="n">
        <f aca="false">IF($A11185="","",IF(設定!$B$21="dB",10^($B11185/20),ABS($B11185)))</f>
        <v>103.16443404446</v>
      </c>
      <c r="D11185" s="32" t="n">
        <f aca="false">IF($A11185="","",$A11185^2)</f>
        <v>3053210.18066406</v>
      </c>
      <c r="E11185" s="32" t="n">
        <f aca="false">IF($A11185="","",IF($C11185&lt;=0,"",1/$C11185^2))</f>
        <v>9.39593491959208E-005</v>
      </c>
      <c r="F11185" s="33" t="n">
        <f aca="false">IF(OR(ROW()-設定!$B$30&lt;2,ROW()+設定!$B$30&gt;13701,N($A11185)&lt;=0,N(INDEX($A$2:$A$13701,MIN(13700,MAX(1,ROW()-1+設定!$B$30))))&lt;=0,$A11185&lt;設定!$B$28,$A11185&gt;設定!$B$29),0,IF(AND($C11185&gt;=MAX(INDEX($C$1:$C$13701,MAX(1,ROW()-設定!$B$24)):INDEX($C$1:$C$13701,MAX(1,ROW()-1))),$C11185&gt;MAX(INDEX($C$1:$C$13701,MIN(13701,ROW()+1)):INDEX($C$1:$C$13701,MIN(13701,ROW()+設定!$B$24))),$C11185&gt;=設定!$B$32,$C11185&gt;=MAX(MIN(INDEX($C$1:$C$13701,MAX(1,ROW()-設定!$B$26)):INDEX($C$1:$C$13701,MAX(1,ROW()-1))),MIN(INDEX($C$1:$C$13701,MIN(13701,ROW()+1)):INDEX($C$1:$C$13701,MIN(13701,ROW()+設定!$B$26))))*10^(設定!$B$27/20)),1,0))</f>
        <v>0</v>
      </c>
      <c r="G11185" s="33" t="n">
        <f aca="false">$G11184+IF($F11185=1,1,0)</f>
        <v>6</v>
      </c>
      <c r="H11185" s="0" t="str">
        <f aca="false">IF($F11185=1,$G11185,"")</f>
        <v/>
      </c>
    </row>
    <row r="11186" customFormat="false" ht="15" hidden="false" customHeight="false" outlineLevel="0" collapsed="false">
      <c r="A11186" s="30" t="n">
        <v>1747.5</v>
      </c>
      <c r="B11186" s="31" t="n">
        <v>40.0159</v>
      </c>
      <c r="C11186" s="32" t="n">
        <f aca="false">IF($A11186="","",IF(設定!$B$21="dB",10^($B11186/20),ABS($B11186)))</f>
        <v>100.183223163782</v>
      </c>
      <c r="D11186" s="32" t="n">
        <f aca="false">IF($A11186="","",$A11186^2)</f>
        <v>3053756.25</v>
      </c>
      <c r="E11186" s="32" t="n">
        <f aca="false">IF($A11186="","",IF($C11186&lt;=0,"",1/$C11186^2))</f>
        <v>9.96345583395171E-005</v>
      </c>
      <c r="F11186" s="33" t="n">
        <f aca="false">IF(OR(ROW()-設定!$B$30&lt;2,ROW()+設定!$B$30&gt;13701,N($A11186)&lt;=0,N(INDEX($A$2:$A$13701,MIN(13700,MAX(1,ROW()-1+設定!$B$30))))&lt;=0,$A11186&lt;設定!$B$28,$A11186&gt;設定!$B$29),0,IF(AND($C11186&gt;=MAX(INDEX($C$1:$C$13701,MAX(1,ROW()-設定!$B$24)):INDEX($C$1:$C$13701,MAX(1,ROW()-1))),$C11186&gt;MAX(INDEX($C$1:$C$13701,MIN(13701,ROW()+1)):INDEX($C$1:$C$13701,MIN(13701,ROW()+設定!$B$24))),$C11186&gt;=設定!$B$32,$C11186&gt;=MAX(MIN(INDEX($C$1:$C$13701,MAX(1,ROW()-設定!$B$26)):INDEX($C$1:$C$13701,MAX(1,ROW()-1))),MIN(INDEX($C$1:$C$13701,MIN(13701,ROW()+1)):INDEX($C$1:$C$13701,MIN(13701,ROW()+設定!$B$26))))*10^(設定!$B$27/20)),1,0))</f>
        <v>0</v>
      </c>
      <c r="G11186" s="33" t="n">
        <f aca="false">$G11185+IF($F11186=1,1,0)</f>
        <v>6</v>
      </c>
      <c r="H11186" s="0" t="str">
        <f aca="false">IF($F11186=1,$G11186,"")</f>
        <v/>
      </c>
    </row>
    <row r="11187" customFormat="false" ht="15" hidden="false" customHeight="false" outlineLevel="0" collapsed="false">
      <c r="A11187" s="30" t="n">
        <v>1747.65625</v>
      </c>
      <c r="B11187" s="31" t="n">
        <v>40.1418</v>
      </c>
      <c r="C11187" s="32" t="n">
        <f aca="false">IF($A11187="","",IF(設定!$B$21="dB",10^($B11187/20),ABS($B11187)))</f>
        <v>101.645931461198</v>
      </c>
      <c r="D11187" s="32" t="n">
        <f aca="false">IF($A11187="","",$A11187^2)</f>
        <v>3054302.36816406</v>
      </c>
      <c r="E11187" s="32" t="n">
        <f aca="false">IF($A11187="","",IF($C11187&lt;=0,"",1/$C11187^2))</f>
        <v>9.67876621827483E-005</v>
      </c>
      <c r="F11187" s="33" t="n">
        <f aca="false">IF(OR(ROW()-設定!$B$30&lt;2,ROW()+設定!$B$30&gt;13701,N($A11187)&lt;=0,N(INDEX($A$2:$A$13701,MIN(13700,MAX(1,ROW()-1+設定!$B$30))))&lt;=0,$A11187&lt;設定!$B$28,$A11187&gt;設定!$B$29),0,IF(AND($C11187&gt;=MAX(INDEX($C$1:$C$13701,MAX(1,ROW()-設定!$B$24)):INDEX($C$1:$C$13701,MAX(1,ROW()-1))),$C11187&gt;MAX(INDEX($C$1:$C$13701,MIN(13701,ROW()+1)):INDEX($C$1:$C$13701,MIN(13701,ROW()+設定!$B$24))),$C11187&gt;=設定!$B$32,$C11187&gt;=MAX(MIN(INDEX($C$1:$C$13701,MAX(1,ROW()-設定!$B$26)):INDEX($C$1:$C$13701,MAX(1,ROW()-1))),MIN(INDEX($C$1:$C$13701,MIN(13701,ROW()+1)):INDEX($C$1:$C$13701,MIN(13701,ROW()+設定!$B$26))))*10^(設定!$B$27/20)),1,0))</f>
        <v>0</v>
      </c>
      <c r="G11187" s="33" t="n">
        <f aca="false">$G11186+IF($F11187=1,1,0)</f>
        <v>6</v>
      </c>
      <c r="H11187" s="0" t="str">
        <f aca="false">IF($F11187=1,$G11187,"")</f>
        <v/>
      </c>
    </row>
    <row r="11188" customFormat="false" ht="15" hidden="false" customHeight="false" outlineLevel="0" collapsed="false">
      <c r="A11188" s="30" t="n">
        <v>1747.8125</v>
      </c>
      <c r="B11188" s="31" t="n">
        <v>39.758</v>
      </c>
      <c r="C11188" s="32" t="n">
        <f aca="false">IF($A11188="","",IF(設定!$B$21="dB",10^($B11188/20),ABS($B11188)))</f>
        <v>97.2523266236348</v>
      </c>
      <c r="D11188" s="32" t="n">
        <f aca="false">IF($A11188="","",$A11188^2)</f>
        <v>3054848.53515625</v>
      </c>
      <c r="E11188" s="32" t="n">
        <f aca="false">IF($A11188="","",IF($C11188&lt;=0,"",1/$C11188^2))</f>
        <v>0.000105730430374218</v>
      </c>
      <c r="F11188" s="33" t="n">
        <f aca="false">IF(OR(ROW()-設定!$B$30&lt;2,ROW()+設定!$B$30&gt;13701,N($A11188)&lt;=0,N(INDEX($A$2:$A$13701,MIN(13700,MAX(1,ROW()-1+設定!$B$30))))&lt;=0,$A11188&lt;設定!$B$28,$A11188&gt;設定!$B$29),0,IF(AND($C11188&gt;=MAX(INDEX($C$1:$C$13701,MAX(1,ROW()-設定!$B$24)):INDEX($C$1:$C$13701,MAX(1,ROW()-1))),$C11188&gt;MAX(INDEX($C$1:$C$13701,MIN(13701,ROW()+1)):INDEX($C$1:$C$13701,MIN(13701,ROW()+設定!$B$24))),$C11188&gt;=設定!$B$32,$C11188&gt;=MAX(MIN(INDEX($C$1:$C$13701,MAX(1,ROW()-設定!$B$26)):INDEX($C$1:$C$13701,MAX(1,ROW()-1))),MIN(INDEX($C$1:$C$13701,MIN(13701,ROW()+1)):INDEX($C$1:$C$13701,MIN(13701,ROW()+設定!$B$26))))*10^(設定!$B$27/20)),1,0))</f>
        <v>0</v>
      </c>
      <c r="G11188" s="33" t="n">
        <f aca="false">$G11187+IF($F11188=1,1,0)</f>
        <v>6</v>
      </c>
      <c r="H11188" s="0" t="str">
        <f aca="false">IF($F11188=1,$G11188,"")</f>
        <v/>
      </c>
    </row>
    <row r="11189" customFormat="false" ht="15" hidden="false" customHeight="false" outlineLevel="0" collapsed="false">
      <c r="A11189" s="30" t="n">
        <v>1747.96875</v>
      </c>
      <c r="B11189" s="31" t="n">
        <v>39.5463</v>
      </c>
      <c r="C11189" s="32" t="n">
        <f aca="false">IF($A11189="","",IF(設定!$B$21="dB",10^($B11189/20),ABS($B11189)))</f>
        <v>94.9106614311503</v>
      </c>
      <c r="D11189" s="32" t="n">
        <f aca="false">IF($A11189="","",$A11189^2)</f>
        <v>3055394.75097656</v>
      </c>
      <c r="E11189" s="32" t="n">
        <f aca="false">IF($A11189="","",IF($C11189&lt;=0,"",1/$C11189^2))</f>
        <v>0.000111012018658904</v>
      </c>
      <c r="F11189" s="33" t="n">
        <f aca="false">IF(OR(ROW()-設定!$B$30&lt;2,ROW()+設定!$B$30&gt;13701,N($A11189)&lt;=0,N(INDEX($A$2:$A$13701,MIN(13700,MAX(1,ROW()-1+設定!$B$30))))&lt;=0,$A11189&lt;設定!$B$28,$A11189&gt;設定!$B$29),0,IF(AND($C11189&gt;=MAX(INDEX($C$1:$C$13701,MAX(1,ROW()-設定!$B$24)):INDEX($C$1:$C$13701,MAX(1,ROW()-1))),$C11189&gt;MAX(INDEX($C$1:$C$13701,MIN(13701,ROW()+1)):INDEX($C$1:$C$13701,MIN(13701,ROW()+設定!$B$24))),$C11189&gt;=設定!$B$32,$C11189&gt;=MAX(MIN(INDEX($C$1:$C$13701,MAX(1,ROW()-設定!$B$26)):INDEX($C$1:$C$13701,MAX(1,ROW()-1))),MIN(INDEX($C$1:$C$13701,MIN(13701,ROW()+1)):INDEX($C$1:$C$13701,MIN(13701,ROW()+設定!$B$26))))*10^(設定!$B$27/20)),1,0))</f>
        <v>0</v>
      </c>
      <c r="G11189" s="33" t="n">
        <f aca="false">$G11188+IF($F11189=1,1,0)</f>
        <v>6</v>
      </c>
      <c r="H11189" s="0" t="str">
        <f aca="false">IF($F11189=1,$G11189,"")</f>
        <v/>
      </c>
    </row>
    <row r="11190" customFormat="false" ht="15" hidden="false" customHeight="false" outlineLevel="0" collapsed="false">
      <c r="A11190" s="30" t="n">
        <v>1748.125</v>
      </c>
      <c r="B11190" s="31" t="n">
        <v>39.2701</v>
      </c>
      <c r="C11190" s="32" t="n">
        <f aca="false">IF($A11190="","",IF(設定!$B$21="dB",10^($B11190/20),ABS($B11190)))</f>
        <v>91.9401059738923</v>
      </c>
      <c r="D11190" s="32" t="n">
        <f aca="false">IF($A11190="","",$A11190^2)</f>
        <v>3055941.015625</v>
      </c>
      <c r="E11190" s="32" t="n">
        <f aca="false">IF($A11190="","",IF($C11190&lt;=0,"",1/$C11190^2))</f>
        <v>0.000118301431550027</v>
      </c>
      <c r="F11190" s="33" t="n">
        <f aca="false">IF(OR(ROW()-設定!$B$30&lt;2,ROW()+設定!$B$30&gt;13701,N($A11190)&lt;=0,N(INDEX($A$2:$A$13701,MIN(13700,MAX(1,ROW()-1+設定!$B$30))))&lt;=0,$A11190&lt;設定!$B$28,$A11190&gt;設定!$B$29),0,IF(AND($C11190&gt;=MAX(INDEX($C$1:$C$13701,MAX(1,ROW()-設定!$B$24)):INDEX($C$1:$C$13701,MAX(1,ROW()-1))),$C11190&gt;MAX(INDEX($C$1:$C$13701,MIN(13701,ROW()+1)):INDEX($C$1:$C$13701,MIN(13701,ROW()+設定!$B$24))),$C11190&gt;=設定!$B$32,$C11190&gt;=MAX(MIN(INDEX($C$1:$C$13701,MAX(1,ROW()-設定!$B$26)):INDEX($C$1:$C$13701,MAX(1,ROW()-1))),MIN(INDEX($C$1:$C$13701,MIN(13701,ROW()+1)):INDEX($C$1:$C$13701,MIN(13701,ROW()+設定!$B$26))))*10^(設定!$B$27/20)),1,0))</f>
        <v>0</v>
      </c>
      <c r="G11190" s="33" t="n">
        <f aca="false">$G11189+IF($F11190=1,1,0)</f>
        <v>6</v>
      </c>
      <c r="H11190" s="0" t="str">
        <f aca="false">IF($F11190=1,$G11190,"")</f>
        <v/>
      </c>
    </row>
    <row r="11191" customFormat="false" ht="15" hidden="false" customHeight="false" outlineLevel="0" collapsed="false">
      <c r="A11191" s="30" t="n">
        <v>1748.28125</v>
      </c>
      <c r="B11191" s="31" t="n">
        <v>39.0315</v>
      </c>
      <c r="C11191" s="32" t="n">
        <f aca="false">IF($A11191="","",IF(設定!$B$21="dB",10^($B11191/20),ABS($B11191)))</f>
        <v>89.4488991371378</v>
      </c>
      <c r="D11191" s="32" t="n">
        <f aca="false">IF($A11191="","",$A11191^2)</f>
        <v>3056487.32910156</v>
      </c>
      <c r="E11191" s="32" t="n">
        <f aca="false">IF($A11191="","",IF($C11191&lt;=0,"",1/$C11191^2))</f>
        <v>0.000124982728061172</v>
      </c>
      <c r="F11191" s="33" t="n">
        <f aca="false">IF(OR(ROW()-設定!$B$30&lt;2,ROW()+設定!$B$30&gt;13701,N($A11191)&lt;=0,N(INDEX($A$2:$A$13701,MIN(13700,MAX(1,ROW()-1+設定!$B$30))))&lt;=0,$A11191&lt;設定!$B$28,$A11191&gt;設定!$B$29),0,IF(AND($C11191&gt;=MAX(INDEX($C$1:$C$13701,MAX(1,ROW()-設定!$B$24)):INDEX($C$1:$C$13701,MAX(1,ROW()-1))),$C11191&gt;MAX(INDEX($C$1:$C$13701,MIN(13701,ROW()+1)):INDEX($C$1:$C$13701,MIN(13701,ROW()+設定!$B$24))),$C11191&gt;=設定!$B$32,$C11191&gt;=MAX(MIN(INDEX($C$1:$C$13701,MAX(1,ROW()-設定!$B$26)):INDEX($C$1:$C$13701,MAX(1,ROW()-1))),MIN(INDEX($C$1:$C$13701,MIN(13701,ROW()+1)):INDEX($C$1:$C$13701,MIN(13701,ROW()+設定!$B$26))))*10^(設定!$B$27/20)),1,0))</f>
        <v>0</v>
      </c>
      <c r="G11191" s="33" t="n">
        <f aca="false">$G11190+IF($F11191=1,1,0)</f>
        <v>6</v>
      </c>
      <c r="H11191" s="0" t="str">
        <f aca="false">IF($F11191=1,$G11191,"")</f>
        <v/>
      </c>
    </row>
    <row r="11192" customFormat="false" ht="15" hidden="false" customHeight="false" outlineLevel="0" collapsed="false">
      <c r="A11192" s="30" t="n">
        <v>1748.4375</v>
      </c>
      <c r="B11192" s="31" t="n">
        <v>39.17</v>
      </c>
      <c r="C11192" s="32" t="n">
        <f aca="false">IF($A11192="","",IF(設定!$B$21="dB",10^($B11192/20),ABS($B11192)))</f>
        <v>90.8866299065588</v>
      </c>
      <c r="D11192" s="32" t="n">
        <f aca="false">IF($A11192="","",$A11192^2)</f>
        <v>3057033.69140625</v>
      </c>
      <c r="E11192" s="32" t="n">
        <f aca="false">IF($A11192="","",IF($C11192&lt;=0,"",1/$C11192^2))</f>
        <v>0.000121059813355048</v>
      </c>
      <c r="F11192" s="33" t="n">
        <f aca="false">IF(OR(ROW()-設定!$B$30&lt;2,ROW()+設定!$B$30&gt;13701,N($A11192)&lt;=0,N(INDEX($A$2:$A$13701,MIN(13700,MAX(1,ROW()-1+設定!$B$30))))&lt;=0,$A11192&lt;設定!$B$28,$A11192&gt;設定!$B$29),0,IF(AND($C11192&gt;=MAX(INDEX($C$1:$C$13701,MAX(1,ROW()-設定!$B$24)):INDEX($C$1:$C$13701,MAX(1,ROW()-1))),$C11192&gt;MAX(INDEX($C$1:$C$13701,MIN(13701,ROW()+1)):INDEX($C$1:$C$13701,MIN(13701,ROW()+設定!$B$24))),$C11192&gt;=設定!$B$32,$C11192&gt;=MAX(MIN(INDEX($C$1:$C$13701,MAX(1,ROW()-設定!$B$26)):INDEX($C$1:$C$13701,MAX(1,ROW()-1))),MIN(INDEX($C$1:$C$13701,MIN(13701,ROW()+1)):INDEX($C$1:$C$13701,MIN(13701,ROW()+設定!$B$26))))*10^(設定!$B$27/20)),1,0))</f>
        <v>0</v>
      </c>
      <c r="G11192" s="33" t="n">
        <f aca="false">$G11191+IF($F11192=1,1,0)</f>
        <v>6</v>
      </c>
      <c r="H11192" s="0" t="str">
        <f aca="false">IF($F11192=1,$G11192,"")</f>
        <v/>
      </c>
    </row>
    <row r="11193" customFormat="false" ht="15" hidden="false" customHeight="false" outlineLevel="0" collapsed="false">
      <c r="A11193" s="30" t="n">
        <v>1748.59375</v>
      </c>
      <c r="B11193" s="31" t="n">
        <v>38.5589</v>
      </c>
      <c r="C11193" s="32" t="n">
        <f aca="false">IF($A11193="","",IF(設定!$B$21="dB",10^($B11193/20),ABS($B11193)))</f>
        <v>84.7120126207549</v>
      </c>
      <c r="D11193" s="32" t="n">
        <f aca="false">IF($A11193="","",$A11193^2)</f>
        <v>3057580.10253906</v>
      </c>
      <c r="E11193" s="32" t="n">
        <f aca="false">IF($A11193="","",IF($C11193&lt;=0,"",1/$C11193^2))</f>
        <v>0.000139350971246618</v>
      </c>
      <c r="F11193" s="33" t="n">
        <f aca="false">IF(OR(ROW()-設定!$B$30&lt;2,ROW()+設定!$B$30&gt;13701,N($A11193)&lt;=0,N(INDEX($A$2:$A$13701,MIN(13700,MAX(1,ROW()-1+設定!$B$30))))&lt;=0,$A11193&lt;設定!$B$28,$A11193&gt;設定!$B$29),0,IF(AND($C11193&gt;=MAX(INDEX($C$1:$C$13701,MAX(1,ROW()-設定!$B$24)):INDEX($C$1:$C$13701,MAX(1,ROW()-1))),$C11193&gt;MAX(INDEX($C$1:$C$13701,MIN(13701,ROW()+1)):INDEX($C$1:$C$13701,MIN(13701,ROW()+設定!$B$24))),$C11193&gt;=設定!$B$32,$C11193&gt;=MAX(MIN(INDEX($C$1:$C$13701,MAX(1,ROW()-設定!$B$26)):INDEX($C$1:$C$13701,MAX(1,ROW()-1))),MIN(INDEX($C$1:$C$13701,MIN(13701,ROW()+1)):INDEX($C$1:$C$13701,MIN(13701,ROW()+設定!$B$26))))*10^(設定!$B$27/20)),1,0))</f>
        <v>0</v>
      </c>
      <c r="G11193" s="33" t="n">
        <f aca="false">$G11192+IF($F11193=1,1,0)</f>
        <v>6</v>
      </c>
      <c r="H11193" s="0" t="str">
        <f aca="false">IF($F11193=1,$G11193,"")</f>
        <v/>
      </c>
    </row>
    <row r="11194" customFormat="false" ht="15" hidden="false" customHeight="false" outlineLevel="0" collapsed="false">
      <c r="A11194" s="30" t="n">
        <v>1748.75</v>
      </c>
      <c r="B11194" s="31" t="n">
        <v>38.4748</v>
      </c>
      <c r="C11194" s="32" t="n">
        <f aca="false">IF($A11194="","",IF(設定!$B$21="dB",10^($B11194/20),ABS($B11194)))</f>
        <v>83.8957575630808</v>
      </c>
      <c r="D11194" s="32" t="n">
        <f aca="false">IF($A11194="","",$A11194^2)</f>
        <v>3058126.5625</v>
      </c>
      <c r="E11194" s="32" t="n">
        <f aca="false">IF($A11194="","",IF($C11194&lt;=0,"",1/$C11194^2))</f>
        <v>0.00014207576396609</v>
      </c>
      <c r="F11194" s="33" t="n">
        <f aca="false">IF(OR(ROW()-設定!$B$30&lt;2,ROW()+設定!$B$30&gt;13701,N($A11194)&lt;=0,N(INDEX($A$2:$A$13701,MIN(13700,MAX(1,ROW()-1+設定!$B$30))))&lt;=0,$A11194&lt;設定!$B$28,$A11194&gt;設定!$B$29),0,IF(AND($C11194&gt;=MAX(INDEX($C$1:$C$13701,MAX(1,ROW()-設定!$B$24)):INDEX($C$1:$C$13701,MAX(1,ROW()-1))),$C11194&gt;MAX(INDEX($C$1:$C$13701,MIN(13701,ROW()+1)):INDEX($C$1:$C$13701,MIN(13701,ROW()+設定!$B$24))),$C11194&gt;=設定!$B$32,$C11194&gt;=MAX(MIN(INDEX($C$1:$C$13701,MAX(1,ROW()-設定!$B$26)):INDEX($C$1:$C$13701,MAX(1,ROW()-1))),MIN(INDEX($C$1:$C$13701,MIN(13701,ROW()+1)):INDEX($C$1:$C$13701,MIN(13701,ROW()+設定!$B$26))))*10^(設定!$B$27/20)),1,0))</f>
        <v>0</v>
      </c>
      <c r="G11194" s="33" t="n">
        <f aca="false">$G11193+IF($F11194=1,1,0)</f>
        <v>6</v>
      </c>
      <c r="H11194" s="0" t="str">
        <f aca="false">IF($F11194=1,$G11194,"")</f>
        <v/>
      </c>
    </row>
    <row r="11195" customFormat="false" ht="15" hidden="false" customHeight="false" outlineLevel="0" collapsed="false">
      <c r="A11195" s="30" t="n">
        <v>1748.90625</v>
      </c>
      <c r="B11195" s="31" t="n">
        <v>38.2848</v>
      </c>
      <c r="C11195" s="32" t="n">
        <f aca="false">IF($A11195="","",IF(設定!$B$21="dB",10^($B11195/20),ABS($B11195)))</f>
        <v>82.0805012633078</v>
      </c>
      <c r="D11195" s="32" t="n">
        <f aca="false">IF($A11195="","",$A11195^2)</f>
        <v>3058673.07128906</v>
      </c>
      <c r="E11195" s="32" t="n">
        <f aca="false">IF($A11195="","",IF($C11195&lt;=0,"",1/$C11195^2))</f>
        <v>0.000148429423276616</v>
      </c>
      <c r="F11195" s="33" t="n">
        <f aca="false">IF(OR(ROW()-設定!$B$30&lt;2,ROW()+設定!$B$30&gt;13701,N($A11195)&lt;=0,N(INDEX($A$2:$A$13701,MIN(13700,MAX(1,ROW()-1+設定!$B$30))))&lt;=0,$A11195&lt;設定!$B$28,$A11195&gt;設定!$B$29),0,IF(AND($C11195&gt;=MAX(INDEX($C$1:$C$13701,MAX(1,ROW()-設定!$B$24)):INDEX($C$1:$C$13701,MAX(1,ROW()-1))),$C11195&gt;MAX(INDEX($C$1:$C$13701,MIN(13701,ROW()+1)):INDEX($C$1:$C$13701,MIN(13701,ROW()+設定!$B$24))),$C11195&gt;=設定!$B$32,$C11195&gt;=MAX(MIN(INDEX($C$1:$C$13701,MAX(1,ROW()-設定!$B$26)):INDEX($C$1:$C$13701,MAX(1,ROW()-1))),MIN(INDEX($C$1:$C$13701,MIN(13701,ROW()+1)):INDEX($C$1:$C$13701,MIN(13701,ROW()+設定!$B$26))))*10^(設定!$B$27/20)),1,0))</f>
        <v>0</v>
      </c>
      <c r="G11195" s="33" t="n">
        <f aca="false">$G11194+IF($F11195=1,1,0)</f>
        <v>6</v>
      </c>
      <c r="H11195" s="0" t="str">
        <f aca="false">IF($F11195=1,$G11195,"")</f>
        <v/>
      </c>
    </row>
    <row r="11196" customFormat="false" ht="15" hidden="false" customHeight="false" outlineLevel="0" collapsed="false">
      <c r="A11196" s="30" t="n">
        <v>1749.0625</v>
      </c>
      <c r="B11196" s="31" t="n">
        <v>37.9842</v>
      </c>
      <c r="C11196" s="32" t="n">
        <f aca="false">IF($A11196="","",IF(設定!$B$21="dB",10^($B11196/20),ABS($B11196)))</f>
        <v>79.288463151169</v>
      </c>
      <c r="D11196" s="32" t="n">
        <f aca="false">IF($A11196="","",$A11196^2)</f>
        <v>3059219.62890625</v>
      </c>
      <c r="E11196" s="32" t="n">
        <f aca="false">IF($A11196="","",IF($C11196&lt;=0,"",1/$C11196^2))</f>
        <v>0.000159066966901812</v>
      </c>
      <c r="F11196" s="33" t="n">
        <f aca="false">IF(OR(ROW()-設定!$B$30&lt;2,ROW()+設定!$B$30&gt;13701,N($A11196)&lt;=0,N(INDEX($A$2:$A$13701,MIN(13700,MAX(1,ROW()-1+設定!$B$30))))&lt;=0,$A11196&lt;設定!$B$28,$A11196&gt;設定!$B$29),0,IF(AND($C11196&gt;=MAX(INDEX($C$1:$C$13701,MAX(1,ROW()-設定!$B$24)):INDEX($C$1:$C$13701,MAX(1,ROW()-1))),$C11196&gt;MAX(INDEX($C$1:$C$13701,MIN(13701,ROW()+1)):INDEX($C$1:$C$13701,MIN(13701,ROW()+設定!$B$24))),$C11196&gt;=設定!$B$32,$C11196&gt;=MAX(MIN(INDEX($C$1:$C$13701,MAX(1,ROW()-設定!$B$26)):INDEX($C$1:$C$13701,MAX(1,ROW()-1))),MIN(INDEX($C$1:$C$13701,MIN(13701,ROW()+1)):INDEX($C$1:$C$13701,MIN(13701,ROW()+設定!$B$26))))*10^(設定!$B$27/20)),1,0))</f>
        <v>0</v>
      </c>
      <c r="G11196" s="33" t="n">
        <f aca="false">$G11195+IF($F11196=1,1,0)</f>
        <v>6</v>
      </c>
      <c r="H11196" s="0" t="str">
        <f aca="false">IF($F11196=1,$G11196,"")</f>
        <v/>
      </c>
    </row>
    <row r="11197" customFormat="false" ht="15" hidden="false" customHeight="false" outlineLevel="0" collapsed="false">
      <c r="A11197" s="30" t="n">
        <v>1749.21875</v>
      </c>
      <c r="B11197" s="31" t="n">
        <v>37.7858</v>
      </c>
      <c r="C11197" s="32" t="n">
        <f aca="false">IF($A11197="","",IF(設定!$B$21="dB",10^($B11197/20),ABS($B11197)))</f>
        <v>77.4979117118507</v>
      </c>
      <c r="D11197" s="32" t="n">
        <f aca="false">IF($A11197="","",$A11197^2)</f>
        <v>3059766.23535156</v>
      </c>
      <c r="E11197" s="32" t="n">
        <f aca="false">IF($A11197="","",IF($C11197&lt;=0,"",1/$C11197^2))</f>
        <v>0.000166502209113068</v>
      </c>
      <c r="F11197" s="33" t="n">
        <f aca="false">IF(OR(ROW()-設定!$B$30&lt;2,ROW()+設定!$B$30&gt;13701,N($A11197)&lt;=0,N(INDEX($A$2:$A$13701,MIN(13700,MAX(1,ROW()-1+設定!$B$30))))&lt;=0,$A11197&lt;設定!$B$28,$A11197&gt;設定!$B$29),0,IF(AND($C11197&gt;=MAX(INDEX($C$1:$C$13701,MAX(1,ROW()-設定!$B$24)):INDEX($C$1:$C$13701,MAX(1,ROW()-1))),$C11197&gt;MAX(INDEX($C$1:$C$13701,MIN(13701,ROW()+1)):INDEX($C$1:$C$13701,MIN(13701,ROW()+設定!$B$24))),$C11197&gt;=設定!$B$32,$C11197&gt;=MAX(MIN(INDEX($C$1:$C$13701,MAX(1,ROW()-設定!$B$26)):INDEX($C$1:$C$13701,MAX(1,ROW()-1))),MIN(INDEX($C$1:$C$13701,MIN(13701,ROW()+1)):INDEX($C$1:$C$13701,MIN(13701,ROW()+設定!$B$26))))*10^(設定!$B$27/20)),1,0))</f>
        <v>0</v>
      </c>
      <c r="G11197" s="33" t="n">
        <f aca="false">$G11196+IF($F11197=1,1,0)</f>
        <v>6</v>
      </c>
      <c r="H11197" s="0" t="str">
        <f aca="false">IF($F11197=1,$G11197,"")</f>
        <v/>
      </c>
    </row>
    <row r="11198" customFormat="false" ht="15" hidden="false" customHeight="false" outlineLevel="0" collapsed="false">
      <c r="A11198" s="30" t="n">
        <v>1749.375</v>
      </c>
      <c r="B11198" s="31" t="n">
        <v>37.6659</v>
      </c>
      <c r="C11198" s="32" t="n">
        <f aca="false">IF($A11198="","",IF(設定!$B$21="dB",10^($B11198/20),ABS($B11198)))</f>
        <v>76.4354804915811</v>
      </c>
      <c r="D11198" s="32" t="n">
        <f aca="false">IF($A11198="","",$A11198^2)</f>
        <v>3060312.890625</v>
      </c>
      <c r="E11198" s="32" t="n">
        <f aca="false">IF($A11198="","",IF($C11198&lt;=0,"",1/$C11198^2))</f>
        <v>0.000171163043422199</v>
      </c>
      <c r="F11198" s="33" t="n">
        <f aca="false">IF(OR(ROW()-設定!$B$30&lt;2,ROW()+設定!$B$30&gt;13701,N($A11198)&lt;=0,N(INDEX($A$2:$A$13701,MIN(13700,MAX(1,ROW()-1+設定!$B$30))))&lt;=0,$A11198&lt;設定!$B$28,$A11198&gt;設定!$B$29),0,IF(AND($C11198&gt;=MAX(INDEX($C$1:$C$13701,MAX(1,ROW()-設定!$B$24)):INDEX($C$1:$C$13701,MAX(1,ROW()-1))),$C11198&gt;MAX(INDEX($C$1:$C$13701,MIN(13701,ROW()+1)):INDEX($C$1:$C$13701,MIN(13701,ROW()+設定!$B$24))),$C11198&gt;=設定!$B$32,$C11198&gt;=MAX(MIN(INDEX($C$1:$C$13701,MAX(1,ROW()-設定!$B$26)):INDEX($C$1:$C$13701,MAX(1,ROW()-1))),MIN(INDEX($C$1:$C$13701,MIN(13701,ROW()+1)):INDEX($C$1:$C$13701,MIN(13701,ROW()+設定!$B$26))))*10^(設定!$B$27/20)),1,0))</f>
        <v>0</v>
      </c>
      <c r="G11198" s="33" t="n">
        <f aca="false">$G11197+IF($F11198=1,1,0)</f>
        <v>6</v>
      </c>
      <c r="H11198" s="0" t="str">
        <f aca="false">IF($F11198=1,$G11198,"")</f>
        <v/>
      </c>
    </row>
    <row r="11199" customFormat="false" ht="15" hidden="false" customHeight="false" outlineLevel="0" collapsed="false">
      <c r="A11199" s="30" t="n">
        <v>1749.53125</v>
      </c>
      <c r="B11199" s="31" t="n">
        <v>37.5272</v>
      </c>
      <c r="C11199" s="32" t="n">
        <f aca="false">IF($A11199="","",IF(設定!$B$21="dB",10^($B11199/20),ABS($B11199)))</f>
        <v>75.2246195561061</v>
      </c>
      <c r="D11199" s="32" t="n">
        <f aca="false">IF($A11199="","",$A11199^2)</f>
        <v>3060859.59472656</v>
      </c>
      <c r="E11199" s="32" t="n">
        <f aca="false">IF($A11199="","",IF($C11199&lt;=0,"",1/$C11199^2))</f>
        <v>0.000176717679446916</v>
      </c>
      <c r="F11199" s="33" t="n">
        <f aca="false">IF(OR(ROW()-設定!$B$30&lt;2,ROW()+設定!$B$30&gt;13701,N($A11199)&lt;=0,N(INDEX($A$2:$A$13701,MIN(13700,MAX(1,ROW()-1+設定!$B$30))))&lt;=0,$A11199&lt;設定!$B$28,$A11199&gt;設定!$B$29),0,IF(AND($C11199&gt;=MAX(INDEX($C$1:$C$13701,MAX(1,ROW()-設定!$B$24)):INDEX($C$1:$C$13701,MAX(1,ROW()-1))),$C11199&gt;MAX(INDEX($C$1:$C$13701,MIN(13701,ROW()+1)):INDEX($C$1:$C$13701,MIN(13701,ROW()+設定!$B$24))),$C11199&gt;=設定!$B$32,$C11199&gt;=MAX(MIN(INDEX($C$1:$C$13701,MAX(1,ROW()-設定!$B$26)):INDEX($C$1:$C$13701,MAX(1,ROW()-1))),MIN(INDEX($C$1:$C$13701,MIN(13701,ROW()+1)):INDEX($C$1:$C$13701,MIN(13701,ROW()+設定!$B$26))))*10^(設定!$B$27/20)),1,0))</f>
        <v>0</v>
      </c>
      <c r="G11199" s="33" t="n">
        <f aca="false">$G11198+IF($F11199=1,1,0)</f>
        <v>6</v>
      </c>
      <c r="H11199" s="0" t="str">
        <f aca="false">IF($F11199=1,$G11199,"")</f>
        <v/>
      </c>
    </row>
    <row r="11200" customFormat="false" ht="15" hidden="false" customHeight="false" outlineLevel="0" collapsed="false">
      <c r="A11200" s="30" t="n">
        <v>1749.6875</v>
      </c>
      <c r="B11200" s="31" t="n">
        <v>37.3393</v>
      </c>
      <c r="C11200" s="32" t="n">
        <f aca="false">IF($A11200="","",IF(設定!$B$21="dB",10^($B11200/20),ABS($B11200)))</f>
        <v>73.6147768603358</v>
      </c>
      <c r="D11200" s="32" t="n">
        <f aca="false">IF($A11200="","",$A11200^2)</f>
        <v>3061406.34765625</v>
      </c>
      <c r="E11200" s="32" t="n">
        <f aca="false">IF($A11200="","",IF($C11200&lt;=0,"",1/$C11200^2))</f>
        <v>0.000184531282449691</v>
      </c>
      <c r="F11200" s="33" t="n">
        <f aca="false">IF(OR(ROW()-設定!$B$30&lt;2,ROW()+設定!$B$30&gt;13701,N($A11200)&lt;=0,N(INDEX($A$2:$A$13701,MIN(13700,MAX(1,ROW()-1+設定!$B$30))))&lt;=0,$A11200&lt;設定!$B$28,$A11200&gt;設定!$B$29),0,IF(AND($C11200&gt;=MAX(INDEX($C$1:$C$13701,MAX(1,ROW()-設定!$B$24)):INDEX($C$1:$C$13701,MAX(1,ROW()-1))),$C11200&gt;MAX(INDEX($C$1:$C$13701,MIN(13701,ROW()+1)):INDEX($C$1:$C$13701,MIN(13701,ROW()+設定!$B$24))),$C11200&gt;=設定!$B$32,$C11200&gt;=MAX(MIN(INDEX($C$1:$C$13701,MAX(1,ROW()-設定!$B$26)):INDEX($C$1:$C$13701,MAX(1,ROW()-1))),MIN(INDEX($C$1:$C$13701,MIN(13701,ROW()+1)):INDEX($C$1:$C$13701,MIN(13701,ROW()+設定!$B$26))))*10^(設定!$B$27/20)),1,0))</f>
        <v>0</v>
      </c>
      <c r="G11200" s="33" t="n">
        <f aca="false">$G11199+IF($F11200=1,1,0)</f>
        <v>6</v>
      </c>
      <c r="H11200" s="0" t="str">
        <f aca="false">IF($F11200=1,$G11200,"")</f>
        <v/>
      </c>
    </row>
    <row r="11201" customFormat="false" ht="15" hidden="false" customHeight="false" outlineLevel="0" collapsed="false">
      <c r="A11201" s="30" t="n">
        <v>1749.84375</v>
      </c>
      <c r="B11201" s="31" t="n">
        <v>37.3046</v>
      </c>
      <c r="C11201" s="32" t="n">
        <f aca="false">IF($A11201="","",IF(設定!$B$21="dB",10^($B11201/20),ABS($B11201)))</f>
        <v>73.3212735819378</v>
      </c>
      <c r="D11201" s="32" t="n">
        <f aca="false">IF($A11201="","",$A11201^2)</f>
        <v>3061953.14941406</v>
      </c>
      <c r="E11201" s="32" t="n">
        <f aca="false">IF($A11201="","",IF($C11201&lt;=0,"",1/$C11201^2))</f>
        <v>0.000186011587833681</v>
      </c>
      <c r="F11201" s="33" t="n">
        <f aca="false">IF(OR(ROW()-設定!$B$30&lt;2,ROW()+設定!$B$30&gt;13701,N($A11201)&lt;=0,N(INDEX($A$2:$A$13701,MIN(13700,MAX(1,ROW()-1+設定!$B$30))))&lt;=0,$A11201&lt;設定!$B$28,$A11201&gt;設定!$B$29),0,IF(AND($C11201&gt;=MAX(INDEX($C$1:$C$13701,MAX(1,ROW()-設定!$B$24)):INDEX($C$1:$C$13701,MAX(1,ROW()-1))),$C11201&gt;MAX(INDEX($C$1:$C$13701,MIN(13701,ROW()+1)):INDEX($C$1:$C$13701,MIN(13701,ROW()+設定!$B$24))),$C11201&gt;=設定!$B$32,$C11201&gt;=MAX(MIN(INDEX($C$1:$C$13701,MAX(1,ROW()-設定!$B$26)):INDEX($C$1:$C$13701,MAX(1,ROW()-1))),MIN(INDEX($C$1:$C$13701,MIN(13701,ROW()+1)):INDEX($C$1:$C$13701,MIN(13701,ROW()+設定!$B$26))))*10^(設定!$B$27/20)),1,0))</f>
        <v>0</v>
      </c>
      <c r="G11201" s="33" t="n">
        <f aca="false">$G11200+IF($F11201=1,1,0)</f>
        <v>6</v>
      </c>
      <c r="H11201" s="0" t="str">
        <f aca="false">IF($F11201=1,$G11201,"")</f>
        <v/>
      </c>
    </row>
    <row r="11202" customFormat="false" ht="15" hidden="false" customHeight="false" outlineLevel="0" collapsed="false">
      <c r="A11202" s="30" t="n">
        <v>1750</v>
      </c>
      <c r="B11202" s="31" t="n">
        <v>36.9299</v>
      </c>
      <c r="C11202" s="32" t="n">
        <f aca="false">IF($A11202="","",IF(設定!$B$21="dB",10^($B11202/20),ABS($B11202)))</f>
        <v>70.2255258676773</v>
      </c>
      <c r="D11202" s="32" t="n">
        <f aca="false">IF($A11202="","",$A11202^2)</f>
        <v>3062500</v>
      </c>
      <c r="E11202" s="32" t="n">
        <f aca="false">IF($A11202="","",IF($C11202&lt;=0,"",1/$C11202^2))</f>
        <v>0.000202772940917885</v>
      </c>
      <c r="F11202" s="33" t="n">
        <f aca="false">IF(OR(ROW()-設定!$B$30&lt;2,ROW()+設定!$B$30&gt;13701,N($A11202)&lt;=0,N(INDEX($A$2:$A$13701,MIN(13700,MAX(1,ROW()-1+設定!$B$30))))&lt;=0,$A11202&lt;設定!$B$28,$A11202&gt;設定!$B$29),0,IF(AND($C11202&gt;=MAX(INDEX($C$1:$C$13701,MAX(1,ROW()-設定!$B$24)):INDEX($C$1:$C$13701,MAX(1,ROW()-1))),$C11202&gt;MAX(INDEX($C$1:$C$13701,MIN(13701,ROW()+1)):INDEX($C$1:$C$13701,MIN(13701,ROW()+設定!$B$24))),$C11202&gt;=設定!$B$32,$C11202&gt;=MAX(MIN(INDEX($C$1:$C$13701,MAX(1,ROW()-設定!$B$26)):INDEX($C$1:$C$13701,MAX(1,ROW()-1))),MIN(INDEX($C$1:$C$13701,MIN(13701,ROW()+1)):INDEX($C$1:$C$13701,MIN(13701,ROW()+設定!$B$26))))*10^(設定!$B$27/20)),1,0))</f>
        <v>0</v>
      </c>
      <c r="G11202" s="33" t="n">
        <f aca="false">$G11201+IF($F11202=1,1,0)</f>
        <v>6</v>
      </c>
      <c r="H11202" s="0" t="str">
        <f aca="false">IF($F11202=1,$G11202,"")</f>
        <v/>
      </c>
    </row>
    <row r="11203" customFormat="false" ht="15" hidden="false" customHeight="false" outlineLevel="0" collapsed="false">
      <c r="A11203" s="30" t="n">
        <v>1750.15625</v>
      </c>
      <c r="B11203" s="31" t="n">
        <v>36.9322</v>
      </c>
      <c r="C11203" s="32" t="n">
        <f aca="false">IF($A11203="","",IF(設定!$B$21="dB",10^($B11203/20),ABS($B11203)))</f>
        <v>70.2441238585535</v>
      </c>
      <c r="D11203" s="32" t="n">
        <f aca="false">IF($A11203="","",$A11203^2)</f>
        <v>3063046.89941406</v>
      </c>
      <c r="E11203" s="32" t="n">
        <f aca="false">IF($A11203="","",IF($C11203&lt;=0,"",1/$C11203^2))</f>
        <v>0.000202665581900036</v>
      </c>
      <c r="F11203" s="33" t="n">
        <f aca="false">IF(OR(ROW()-設定!$B$30&lt;2,ROW()+設定!$B$30&gt;13701,N($A11203)&lt;=0,N(INDEX($A$2:$A$13701,MIN(13700,MAX(1,ROW()-1+設定!$B$30))))&lt;=0,$A11203&lt;設定!$B$28,$A11203&gt;設定!$B$29),0,IF(AND($C11203&gt;=MAX(INDEX($C$1:$C$13701,MAX(1,ROW()-設定!$B$24)):INDEX($C$1:$C$13701,MAX(1,ROW()-1))),$C11203&gt;MAX(INDEX($C$1:$C$13701,MIN(13701,ROW()+1)):INDEX($C$1:$C$13701,MIN(13701,ROW()+設定!$B$24))),$C11203&gt;=設定!$B$32,$C11203&gt;=MAX(MIN(INDEX($C$1:$C$13701,MAX(1,ROW()-設定!$B$26)):INDEX($C$1:$C$13701,MAX(1,ROW()-1))),MIN(INDEX($C$1:$C$13701,MIN(13701,ROW()+1)):INDEX($C$1:$C$13701,MIN(13701,ROW()+設定!$B$26))))*10^(設定!$B$27/20)),1,0))</f>
        <v>0</v>
      </c>
      <c r="G11203" s="33" t="n">
        <f aca="false">$G11202+IF($F11203=1,1,0)</f>
        <v>6</v>
      </c>
      <c r="H11203" s="0" t="str">
        <f aca="false">IF($F11203=1,$G11203,"")</f>
        <v/>
      </c>
    </row>
    <row r="11204" customFormat="false" ht="15" hidden="false" customHeight="false" outlineLevel="0" collapsed="false">
      <c r="A11204" s="30" t="n">
        <v>1750.3125</v>
      </c>
      <c r="B11204" s="31" t="n">
        <v>36.8813</v>
      </c>
      <c r="C11204" s="32" t="n">
        <f aca="false">IF($A11204="","",IF(設定!$B$21="dB",10^($B11204/20),ABS($B11204)))</f>
        <v>69.8336914967076</v>
      </c>
      <c r="D11204" s="32" t="n">
        <f aca="false">IF($A11204="","",$A11204^2)</f>
        <v>3063593.84765625</v>
      </c>
      <c r="E11204" s="32" t="n">
        <f aca="false">IF($A11204="","",IF($C11204&lt;=0,"",1/$C11204^2))</f>
        <v>0.000205054828390128</v>
      </c>
      <c r="F11204" s="33" t="n">
        <f aca="false">IF(OR(ROW()-設定!$B$30&lt;2,ROW()+設定!$B$30&gt;13701,N($A11204)&lt;=0,N(INDEX($A$2:$A$13701,MIN(13700,MAX(1,ROW()-1+設定!$B$30))))&lt;=0,$A11204&lt;設定!$B$28,$A11204&gt;設定!$B$29),0,IF(AND($C11204&gt;=MAX(INDEX($C$1:$C$13701,MAX(1,ROW()-設定!$B$24)):INDEX($C$1:$C$13701,MAX(1,ROW()-1))),$C11204&gt;MAX(INDEX($C$1:$C$13701,MIN(13701,ROW()+1)):INDEX($C$1:$C$13701,MIN(13701,ROW()+設定!$B$24))),$C11204&gt;=設定!$B$32,$C11204&gt;=MAX(MIN(INDEX($C$1:$C$13701,MAX(1,ROW()-設定!$B$26)):INDEX($C$1:$C$13701,MAX(1,ROW()-1))),MIN(INDEX($C$1:$C$13701,MIN(13701,ROW()+1)):INDEX($C$1:$C$13701,MIN(13701,ROW()+設定!$B$26))))*10^(設定!$B$27/20)),1,0))</f>
        <v>0</v>
      </c>
      <c r="G11204" s="33" t="n">
        <f aca="false">$G11203+IF($F11204=1,1,0)</f>
        <v>6</v>
      </c>
      <c r="H11204" s="0" t="str">
        <f aca="false">IF($F11204=1,$G11204,"")</f>
        <v/>
      </c>
    </row>
    <row r="11205" customFormat="false" ht="15" hidden="false" customHeight="false" outlineLevel="0" collapsed="false">
      <c r="A11205" s="30" t="n">
        <v>1750.46875</v>
      </c>
      <c r="B11205" s="31" t="n">
        <v>36.6644</v>
      </c>
      <c r="C11205" s="32" t="n">
        <f aca="false">IF($A11205="","",IF(設定!$B$21="dB",10^($B11205/20),ABS($B11205)))</f>
        <v>68.1114302518202</v>
      </c>
      <c r="D11205" s="32" t="n">
        <f aca="false">IF($A11205="","",$A11205^2)</f>
        <v>3064140.84472656</v>
      </c>
      <c r="E11205" s="32" t="n">
        <f aca="false">IF($A11205="","",IF($C11205&lt;=0,"",1/$C11205^2))</f>
        <v>0.000215555942453558</v>
      </c>
      <c r="F11205" s="33" t="n">
        <f aca="false">IF(OR(ROW()-設定!$B$30&lt;2,ROW()+設定!$B$30&gt;13701,N($A11205)&lt;=0,N(INDEX($A$2:$A$13701,MIN(13700,MAX(1,ROW()-1+設定!$B$30))))&lt;=0,$A11205&lt;設定!$B$28,$A11205&gt;設定!$B$29),0,IF(AND($C11205&gt;=MAX(INDEX($C$1:$C$13701,MAX(1,ROW()-設定!$B$24)):INDEX($C$1:$C$13701,MAX(1,ROW()-1))),$C11205&gt;MAX(INDEX($C$1:$C$13701,MIN(13701,ROW()+1)):INDEX($C$1:$C$13701,MIN(13701,ROW()+設定!$B$24))),$C11205&gt;=設定!$B$32,$C11205&gt;=MAX(MIN(INDEX($C$1:$C$13701,MAX(1,ROW()-設定!$B$26)):INDEX($C$1:$C$13701,MAX(1,ROW()-1))),MIN(INDEX($C$1:$C$13701,MIN(13701,ROW()+1)):INDEX($C$1:$C$13701,MIN(13701,ROW()+設定!$B$26))))*10^(設定!$B$27/20)),1,0))</f>
        <v>0</v>
      </c>
      <c r="G11205" s="33" t="n">
        <f aca="false">$G11204+IF($F11205=1,1,0)</f>
        <v>6</v>
      </c>
      <c r="H11205" s="0" t="str">
        <f aca="false">IF($F11205=1,$G11205,"")</f>
        <v/>
      </c>
    </row>
    <row r="11206" customFormat="false" ht="15" hidden="false" customHeight="false" outlineLevel="0" collapsed="false">
      <c r="A11206" s="30" t="n">
        <v>1750.625</v>
      </c>
      <c r="B11206" s="31" t="n">
        <v>36.2973</v>
      </c>
      <c r="C11206" s="32" t="n">
        <f aca="false">IF($A11206="","",IF(設定!$B$21="dB",10^($B11206/20),ABS($B11206)))</f>
        <v>65.2927559228225</v>
      </c>
      <c r="D11206" s="32" t="n">
        <f aca="false">IF($A11206="","",$A11206^2)</f>
        <v>3064687.890625</v>
      </c>
      <c r="E11206" s="32" t="n">
        <f aca="false">IF($A11206="","",IF($C11206&lt;=0,"",1/$C11206^2))</f>
        <v>0.000234568667075353</v>
      </c>
      <c r="F11206" s="33" t="n">
        <f aca="false">IF(OR(ROW()-設定!$B$30&lt;2,ROW()+設定!$B$30&gt;13701,N($A11206)&lt;=0,N(INDEX($A$2:$A$13701,MIN(13700,MAX(1,ROW()-1+設定!$B$30))))&lt;=0,$A11206&lt;設定!$B$28,$A11206&gt;設定!$B$29),0,IF(AND($C11206&gt;=MAX(INDEX($C$1:$C$13701,MAX(1,ROW()-設定!$B$24)):INDEX($C$1:$C$13701,MAX(1,ROW()-1))),$C11206&gt;MAX(INDEX($C$1:$C$13701,MIN(13701,ROW()+1)):INDEX($C$1:$C$13701,MIN(13701,ROW()+設定!$B$24))),$C11206&gt;=設定!$B$32,$C11206&gt;=MAX(MIN(INDEX($C$1:$C$13701,MAX(1,ROW()-設定!$B$26)):INDEX($C$1:$C$13701,MAX(1,ROW()-1))),MIN(INDEX($C$1:$C$13701,MIN(13701,ROW()+1)):INDEX($C$1:$C$13701,MIN(13701,ROW()+設定!$B$26))))*10^(設定!$B$27/20)),1,0))</f>
        <v>0</v>
      </c>
      <c r="G11206" s="33" t="n">
        <f aca="false">$G11205+IF($F11206=1,1,0)</f>
        <v>6</v>
      </c>
      <c r="H11206" s="0" t="str">
        <f aca="false">IF($F11206=1,$G11206,"")</f>
        <v/>
      </c>
    </row>
    <row r="11207" customFormat="false" ht="15" hidden="false" customHeight="false" outlineLevel="0" collapsed="false">
      <c r="A11207" s="30" t="n">
        <v>1750.78125</v>
      </c>
      <c r="B11207" s="31" t="n">
        <v>35.9511</v>
      </c>
      <c r="C11207" s="32" t="n">
        <f aca="false">IF($A11207="","",IF(設定!$B$21="dB",10^($B11207/20),ABS($B11207)))</f>
        <v>62.7415148175134</v>
      </c>
      <c r="D11207" s="32" t="n">
        <f aca="false">IF($A11207="","",$A11207^2)</f>
        <v>3065234.98535156</v>
      </c>
      <c r="E11207" s="32" t="n">
        <f aca="false">IF($A11207="","",IF($C11207&lt;=0,"",1/$C11207^2))</f>
        <v>0.000254032919840181</v>
      </c>
      <c r="F11207" s="33" t="n">
        <f aca="false">IF(OR(ROW()-設定!$B$30&lt;2,ROW()+設定!$B$30&gt;13701,N($A11207)&lt;=0,N(INDEX($A$2:$A$13701,MIN(13700,MAX(1,ROW()-1+設定!$B$30))))&lt;=0,$A11207&lt;設定!$B$28,$A11207&gt;設定!$B$29),0,IF(AND($C11207&gt;=MAX(INDEX($C$1:$C$13701,MAX(1,ROW()-設定!$B$24)):INDEX($C$1:$C$13701,MAX(1,ROW()-1))),$C11207&gt;MAX(INDEX($C$1:$C$13701,MIN(13701,ROW()+1)):INDEX($C$1:$C$13701,MIN(13701,ROW()+設定!$B$24))),$C11207&gt;=設定!$B$32,$C11207&gt;=MAX(MIN(INDEX($C$1:$C$13701,MAX(1,ROW()-設定!$B$26)):INDEX($C$1:$C$13701,MAX(1,ROW()-1))),MIN(INDEX($C$1:$C$13701,MIN(13701,ROW()+1)):INDEX($C$1:$C$13701,MIN(13701,ROW()+設定!$B$26))))*10^(設定!$B$27/20)),1,0))</f>
        <v>0</v>
      </c>
      <c r="G11207" s="33" t="n">
        <f aca="false">$G11206+IF($F11207=1,1,0)</f>
        <v>6</v>
      </c>
      <c r="H11207" s="0" t="str">
        <f aca="false">IF($F11207=1,$G11207,"")</f>
        <v/>
      </c>
    </row>
    <row r="11208" customFormat="false" ht="15" hidden="false" customHeight="false" outlineLevel="0" collapsed="false">
      <c r="A11208" s="30" t="n">
        <v>1750.9375</v>
      </c>
      <c r="B11208" s="31" t="n">
        <v>36.2025</v>
      </c>
      <c r="C11208" s="32" t="n">
        <f aca="false">IF($A11208="","",IF(設定!$B$21="dB",10^($B11208/20),ABS($B11208)))</f>
        <v>64.5840090006292</v>
      </c>
      <c r="D11208" s="32" t="n">
        <f aca="false">IF($A11208="","",$A11208^2)</f>
        <v>3065782.12890625</v>
      </c>
      <c r="E11208" s="32" t="n">
        <f aca="false">IF($A11208="","",IF($C11208&lt;=0,"",1/$C11208^2))</f>
        <v>0.000239745243716225</v>
      </c>
      <c r="F11208" s="33" t="n">
        <f aca="false">IF(OR(ROW()-設定!$B$30&lt;2,ROW()+設定!$B$30&gt;13701,N($A11208)&lt;=0,N(INDEX($A$2:$A$13701,MIN(13700,MAX(1,ROW()-1+設定!$B$30))))&lt;=0,$A11208&lt;設定!$B$28,$A11208&gt;設定!$B$29),0,IF(AND($C11208&gt;=MAX(INDEX($C$1:$C$13701,MAX(1,ROW()-設定!$B$24)):INDEX($C$1:$C$13701,MAX(1,ROW()-1))),$C11208&gt;MAX(INDEX($C$1:$C$13701,MIN(13701,ROW()+1)):INDEX($C$1:$C$13701,MIN(13701,ROW()+設定!$B$24))),$C11208&gt;=設定!$B$32,$C11208&gt;=MAX(MIN(INDEX($C$1:$C$13701,MAX(1,ROW()-設定!$B$26)):INDEX($C$1:$C$13701,MAX(1,ROW()-1))),MIN(INDEX($C$1:$C$13701,MIN(13701,ROW()+1)):INDEX($C$1:$C$13701,MIN(13701,ROW()+設定!$B$26))))*10^(設定!$B$27/20)),1,0))</f>
        <v>0</v>
      </c>
      <c r="G11208" s="33" t="n">
        <f aca="false">$G11207+IF($F11208=1,1,0)</f>
        <v>6</v>
      </c>
      <c r="H11208" s="0" t="str">
        <f aca="false">IF($F11208=1,$G11208,"")</f>
        <v/>
      </c>
    </row>
    <row r="11209" customFormat="false" ht="15" hidden="false" customHeight="false" outlineLevel="0" collapsed="false">
      <c r="A11209" s="30" t="n">
        <v>1751.09375</v>
      </c>
      <c r="B11209" s="31" t="n">
        <v>36.0193</v>
      </c>
      <c r="C11209" s="32" t="n">
        <f aca="false">IF($A11209="","",IF(設定!$B$21="dB",10^($B11209/20),ABS($B11209)))</f>
        <v>63.236088705631</v>
      </c>
      <c r="D11209" s="32" t="n">
        <f aca="false">IF($A11209="","",$A11209^2)</f>
        <v>3066329.32128906</v>
      </c>
      <c r="E11209" s="32" t="n">
        <f aca="false">IF($A11209="","",IF($C11209&lt;=0,"",1/$C11209^2))</f>
        <v>0.000250074840223379</v>
      </c>
      <c r="F11209" s="33" t="n">
        <f aca="false">IF(OR(ROW()-設定!$B$30&lt;2,ROW()+設定!$B$30&gt;13701,N($A11209)&lt;=0,N(INDEX($A$2:$A$13701,MIN(13700,MAX(1,ROW()-1+設定!$B$30))))&lt;=0,$A11209&lt;設定!$B$28,$A11209&gt;設定!$B$29),0,IF(AND($C11209&gt;=MAX(INDEX($C$1:$C$13701,MAX(1,ROW()-設定!$B$24)):INDEX($C$1:$C$13701,MAX(1,ROW()-1))),$C11209&gt;MAX(INDEX($C$1:$C$13701,MIN(13701,ROW()+1)):INDEX($C$1:$C$13701,MIN(13701,ROW()+設定!$B$24))),$C11209&gt;=設定!$B$32,$C11209&gt;=MAX(MIN(INDEX($C$1:$C$13701,MAX(1,ROW()-設定!$B$26)):INDEX($C$1:$C$13701,MAX(1,ROW()-1))),MIN(INDEX($C$1:$C$13701,MIN(13701,ROW()+1)):INDEX($C$1:$C$13701,MIN(13701,ROW()+設定!$B$26))))*10^(設定!$B$27/20)),1,0))</f>
        <v>0</v>
      </c>
      <c r="G11209" s="33" t="n">
        <f aca="false">$G11208+IF($F11209=1,1,0)</f>
        <v>6</v>
      </c>
      <c r="H11209" s="0" t="str">
        <f aca="false">IF($F11209=1,$G11209,"")</f>
        <v/>
      </c>
    </row>
    <row r="11210" customFormat="false" ht="15" hidden="false" customHeight="false" outlineLevel="0" collapsed="false">
      <c r="A11210" s="30" t="n">
        <v>1751.25</v>
      </c>
      <c r="B11210" s="31" t="n">
        <v>35.7617</v>
      </c>
      <c r="C11210" s="32" t="n">
        <f aca="false">IF($A11210="","",IF(設定!$B$21="dB",10^($B11210/20),ABS($B11210)))</f>
        <v>61.3882142256728</v>
      </c>
      <c r="D11210" s="32" t="n">
        <f aca="false">IF($A11210="","",$A11210^2)</f>
        <v>3066876.5625</v>
      </c>
      <c r="E11210" s="32" t="n">
        <f aca="false">IF($A11210="","",IF($C11210&lt;=0,"",1/$C11210^2))</f>
        <v>0.000265356664794167</v>
      </c>
      <c r="F11210" s="33" t="n">
        <f aca="false">IF(OR(ROW()-設定!$B$30&lt;2,ROW()+設定!$B$30&gt;13701,N($A11210)&lt;=0,N(INDEX($A$2:$A$13701,MIN(13700,MAX(1,ROW()-1+設定!$B$30))))&lt;=0,$A11210&lt;設定!$B$28,$A11210&gt;設定!$B$29),0,IF(AND($C11210&gt;=MAX(INDEX($C$1:$C$13701,MAX(1,ROW()-設定!$B$24)):INDEX($C$1:$C$13701,MAX(1,ROW()-1))),$C11210&gt;MAX(INDEX($C$1:$C$13701,MIN(13701,ROW()+1)):INDEX($C$1:$C$13701,MIN(13701,ROW()+設定!$B$24))),$C11210&gt;=設定!$B$32,$C11210&gt;=MAX(MIN(INDEX($C$1:$C$13701,MAX(1,ROW()-設定!$B$26)):INDEX($C$1:$C$13701,MAX(1,ROW()-1))),MIN(INDEX($C$1:$C$13701,MIN(13701,ROW()+1)):INDEX($C$1:$C$13701,MIN(13701,ROW()+設定!$B$26))))*10^(設定!$B$27/20)),1,0))</f>
        <v>0</v>
      </c>
      <c r="G11210" s="33" t="n">
        <f aca="false">$G11209+IF($F11210=1,1,0)</f>
        <v>6</v>
      </c>
      <c r="H11210" s="0" t="str">
        <f aca="false">IF($F11210=1,$G11210,"")</f>
        <v/>
      </c>
    </row>
    <row r="11211" customFormat="false" ht="15" hidden="false" customHeight="false" outlineLevel="0" collapsed="false">
      <c r="A11211" s="30" t="n">
        <v>1751.40625</v>
      </c>
      <c r="B11211" s="31" t="n">
        <v>35.8131</v>
      </c>
      <c r="C11211" s="32" t="n">
        <f aca="false">IF($A11211="","",IF(設定!$B$21="dB",10^($B11211/20),ABS($B11211)))</f>
        <v>61.7525647893204</v>
      </c>
      <c r="D11211" s="32" t="n">
        <f aca="false">IF($A11211="","",$A11211^2)</f>
        <v>3067423.85253906</v>
      </c>
      <c r="E11211" s="32" t="n">
        <f aca="false">IF($A11211="","",IF($C11211&lt;=0,"",1/$C11211^2))</f>
        <v>0.000262234604094675</v>
      </c>
      <c r="F11211" s="33" t="n">
        <f aca="false">IF(OR(ROW()-設定!$B$30&lt;2,ROW()+設定!$B$30&gt;13701,N($A11211)&lt;=0,N(INDEX($A$2:$A$13701,MIN(13700,MAX(1,ROW()-1+設定!$B$30))))&lt;=0,$A11211&lt;設定!$B$28,$A11211&gt;設定!$B$29),0,IF(AND($C11211&gt;=MAX(INDEX($C$1:$C$13701,MAX(1,ROW()-設定!$B$24)):INDEX($C$1:$C$13701,MAX(1,ROW()-1))),$C11211&gt;MAX(INDEX($C$1:$C$13701,MIN(13701,ROW()+1)):INDEX($C$1:$C$13701,MIN(13701,ROW()+設定!$B$24))),$C11211&gt;=設定!$B$32,$C11211&gt;=MAX(MIN(INDEX($C$1:$C$13701,MAX(1,ROW()-設定!$B$26)):INDEX($C$1:$C$13701,MAX(1,ROW()-1))),MIN(INDEX($C$1:$C$13701,MIN(13701,ROW()+1)):INDEX($C$1:$C$13701,MIN(13701,ROW()+設定!$B$26))))*10^(設定!$B$27/20)),1,0))</f>
        <v>0</v>
      </c>
      <c r="G11211" s="33" t="n">
        <f aca="false">$G11210+IF($F11211=1,1,0)</f>
        <v>6</v>
      </c>
      <c r="H11211" s="0" t="str">
        <f aca="false">IF($F11211=1,$G11211,"")</f>
        <v/>
      </c>
    </row>
    <row r="11212" customFormat="false" ht="15" hidden="false" customHeight="false" outlineLevel="0" collapsed="false">
      <c r="A11212" s="30" t="n">
        <v>1751.5625</v>
      </c>
      <c r="B11212" s="31" t="n">
        <v>35.4983</v>
      </c>
      <c r="C11212" s="32" t="n">
        <f aca="false">IF($A11212="","",IF(設定!$B$21="dB",10^($B11212/20),ABS($B11212)))</f>
        <v>59.5545572101414</v>
      </c>
      <c r="D11212" s="32" t="n">
        <f aca="false">IF($A11212="","",$A11212^2)</f>
        <v>3067971.19140625</v>
      </c>
      <c r="E11212" s="32" t="n">
        <f aca="false">IF($A11212="","",IF($C11212&lt;=0,"",1/$C11212^2))</f>
        <v>0.000281948637352485</v>
      </c>
      <c r="F11212" s="33" t="n">
        <f aca="false">IF(OR(ROW()-設定!$B$30&lt;2,ROW()+設定!$B$30&gt;13701,N($A11212)&lt;=0,N(INDEX($A$2:$A$13701,MIN(13700,MAX(1,ROW()-1+設定!$B$30))))&lt;=0,$A11212&lt;設定!$B$28,$A11212&gt;設定!$B$29),0,IF(AND($C11212&gt;=MAX(INDEX($C$1:$C$13701,MAX(1,ROW()-設定!$B$24)):INDEX($C$1:$C$13701,MAX(1,ROW()-1))),$C11212&gt;MAX(INDEX($C$1:$C$13701,MIN(13701,ROW()+1)):INDEX($C$1:$C$13701,MIN(13701,ROW()+設定!$B$24))),$C11212&gt;=設定!$B$32,$C11212&gt;=MAX(MIN(INDEX($C$1:$C$13701,MAX(1,ROW()-設定!$B$26)):INDEX($C$1:$C$13701,MAX(1,ROW()-1))),MIN(INDEX($C$1:$C$13701,MIN(13701,ROW()+1)):INDEX($C$1:$C$13701,MIN(13701,ROW()+設定!$B$26))))*10^(設定!$B$27/20)),1,0))</f>
        <v>0</v>
      </c>
      <c r="G11212" s="33" t="n">
        <f aca="false">$G11211+IF($F11212=1,1,0)</f>
        <v>6</v>
      </c>
      <c r="H11212" s="0" t="str">
        <f aca="false">IF($F11212=1,$G11212,"")</f>
        <v/>
      </c>
    </row>
    <row r="11213" customFormat="false" ht="15" hidden="false" customHeight="false" outlineLevel="0" collapsed="false">
      <c r="A11213" s="30" t="n">
        <v>1751.71875</v>
      </c>
      <c r="B11213" s="31" t="n">
        <v>35.414</v>
      </c>
      <c r="C11213" s="32" t="n">
        <f aca="false">IF($A11213="","",IF(設定!$B$21="dB",10^($B11213/20),ABS($B11213)))</f>
        <v>58.9793524490075</v>
      </c>
      <c r="D11213" s="32" t="n">
        <f aca="false">IF($A11213="","",$A11213^2)</f>
        <v>3068518.57910156</v>
      </c>
      <c r="E11213" s="32" t="n">
        <f aca="false">IF($A11213="","",IF($C11213&lt;=0,"",1/$C11213^2))</f>
        <v>0.000287474945293637</v>
      </c>
      <c r="F11213" s="33" t="n">
        <f aca="false">IF(OR(ROW()-設定!$B$30&lt;2,ROW()+設定!$B$30&gt;13701,N($A11213)&lt;=0,N(INDEX($A$2:$A$13701,MIN(13700,MAX(1,ROW()-1+設定!$B$30))))&lt;=0,$A11213&lt;設定!$B$28,$A11213&gt;設定!$B$29),0,IF(AND($C11213&gt;=MAX(INDEX($C$1:$C$13701,MAX(1,ROW()-設定!$B$24)):INDEX($C$1:$C$13701,MAX(1,ROW()-1))),$C11213&gt;MAX(INDEX($C$1:$C$13701,MIN(13701,ROW()+1)):INDEX($C$1:$C$13701,MIN(13701,ROW()+設定!$B$24))),$C11213&gt;=設定!$B$32,$C11213&gt;=MAX(MIN(INDEX($C$1:$C$13701,MAX(1,ROW()-設定!$B$26)):INDEX($C$1:$C$13701,MAX(1,ROW()-1))),MIN(INDEX($C$1:$C$13701,MIN(13701,ROW()+1)):INDEX($C$1:$C$13701,MIN(13701,ROW()+設定!$B$26))))*10^(設定!$B$27/20)),1,0))</f>
        <v>0</v>
      </c>
      <c r="G11213" s="33" t="n">
        <f aca="false">$G11212+IF($F11213=1,1,0)</f>
        <v>6</v>
      </c>
      <c r="H11213" s="0" t="str">
        <f aca="false">IF($F11213=1,$G11213,"")</f>
        <v/>
      </c>
    </row>
    <row r="11214" customFormat="false" ht="15" hidden="false" customHeight="false" outlineLevel="0" collapsed="false">
      <c r="A11214" s="30" t="n">
        <v>1751.875</v>
      </c>
      <c r="B11214" s="31" t="n">
        <v>35.1582</v>
      </c>
      <c r="C11214" s="32" t="n">
        <f aca="false">IF($A11214="","",IF(設定!$B$21="dB",10^($B11214/20),ABS($B11214)))</f>
        <v>57.2677341240245</v>
      </c>
      <c r="D11214" s="32" t="n">
        <f aca="false">IF($A11214="","",$A11214^2)</f>
        <v>3069066.015625</v>
      </c>
      <c r="E11214" s="32" t="n">
        <f aca="false">IF($A11214="","",IF($C11214&lt;=0,"",1/$C11214^2))</f>
        <v>0.00030491584982124</v>
      </c>
      <c r="F11214" s="33" t="n">
        <f aca="false">IF(OR(ROW()-設定!$B$30&lt;2,ROW()+設定!$B$30&gt;13701,N($A11214)&lt;=0,N(INDEX($A$2:$A$13701,MIN(13700,MAX(1,ROW()-1+設定!$B$30))))&lt;=0,$A11214&lt;設定!$B$28,$A11214&gt;設定!$B$29),0,IF(AND($C11214&gt;=MAX(INDEX($C$1:$C$13701,MAX(1,ROW()-設定!$B$24)):INDEX($C$1:$C$13701,MAX(1,ROW()-1))),$C11214&gt;MAX(INDEX($C$1:$C$13701,MIN(13701,ROW()+1)):INDEX($C$1:$C$13701,MIN(13701,ROW()+設定!$B$24))),$C11214&gt;=設定!$B$32,$C11214&gt;=MAX(MIN(INDEX($C$1:$C$13701,MAX(1,ROW()-設定!$B$26)):INDEX($C$1:$C$13701,MAX(1,ROW()-1))),MIN(INDEX($C$1:$C$13701,MIN(13701,ROW()+1)):INDEX($C$1:$C$13701,MIN(13701,ROW()+設定!$B$26))))*10^(設定!$B$27/20)),1,0))</f>
        <v>0</v>
      </c>
      <c r="G11214" s="33" t="n">
        <f aca="false">$G11213+IF($F11214=1,1,0)</f>
        <v>6</v>
      </c>
      <c r="H11214" s="0" t="str">
        <f aca="false">IF($F11214=1,$G11214,"")</f>
        <v/>
      </c>
    </row>
    <row r="11215" customFormat="false" ht="15" hidden="false" customHeight="false" outlineLevel="0" collapsed="false">
      <c r="A11215" s="30" t="n">
        <v>1752.03125</v>
      </c>
      <c r="B11215" s="31" t="n">
        <v>35.1667</v>
      </c>
      <c r="C11215" s="32" t="n">
        <f aca="false">IF($A11215="","",IF(設定!$B$21="dB",10^($B11215/20),ABS($B11215)))</f>
        <v>57.3238036824814</v>
      </c>
      <c r="D11215" s="32" t="n">
        <f aca="false">IF($A11215="","",$A11215^2)</f>
        <v>3069613.50097656</v>
      </c>
      <c r="E11215" s="32" t="n">
        <f aca="false">IF($A11215="","",IF($C11215&lt;=0,"",1/$C11215^2))</f>
        <v>0.000304319652962154</v>
      </c>
      <c r="F11215" s="33" t="n">
        <f aca="false">IF(OR(ROW()-設定!$B$30&lt;2,ROW()+設定!$B$30&gt;13701,N($A11215)&lt;=0,N(INDEX($A$2:$A$13701,MIN(13700,MAX(1,ROW()-1+設定!$B$30))))&lt;=0,$A11215&lt;設定!$B$28,$A11215&gt;設定!$B$29),0,IF(AND($C11215&gt;=MAX(INDEX($C$1:$C$13701,MAX(1,ROW()-設定!$B$24)):INDEX($C$1:$C$13701,MAX(1,ROW()-1))),$C11215&gt;MAX(INDEX($C$1:$C$13701,MIN(13701,ROW()+1)):INDEX($C$1:$C$13701,MIN(13701,ROW()+設定!$B$24))),$C11215&gt;=設定!$B$32,$C11215&gt;=MAX(MIN(INDEX($C$1:$C$13701,MAX(1,ROW()-設定!$B$26)):INDEX($C$1:$C$13701,MAX(1,ROW()-1))),MIN(INDEX($C$1:$C$13701,MIN(13701,ROW()+1)):INDEX($C$1:$C$13701,MIN(13701,ROW()+設定!$B$26))))*10^(設定!$B$27/20)),1,0))</f>
        <v>0</v>
      </c>
      <c r="G11215" s="33" t="n">
        <f aca="false">$G11214+IF($F11215=1,1,0)</f>
        <v>6</v>
      </c>
      <c r="H11215" s="0" t="str">
        <f aca="false">IF($F11215=1,$G11215,"")</f>
        <v/>
      </c>
    </row>
    <row r="11216" customFormat="false" ht="15" hidden="false" customHeight="false" outlineLevel="0" collapsed="false">
      <c r="A11216" s="30" t="n">
        <v>1752.1875</v>
      </c>
      <c r="B11216" s="31" t="n">
        <v>34.9571</v>
      </c>
      <c r="C11216" s="32" t="n">
        <f aca="false">IF($A11216="","",IF(設定!$B$21="dB",10^($B11216/20),ABS($B11216)))</f>
        <v>55.9570743711613</v>
      </c>
      <c r="D11216" s="32" t="n">
        <f aca="false">IF($A11216="","",$A11216^2)</f>
        <v>3070161.03515625</v>
      </c>
      <c r="E11216" s="32" t="n">
        <f aca="false">IF($A11216="","",IF($C11216&lt;=0,"",1/$C11216^2))</f>
        <v>0.000319366971516776</v>
      </c>
      <c r="F11216" s="33" t="n">
        <f aca="false">IF(OR(ROW()-設定!$B$30&lt;2,ROW()+設定!$B$30&gt;13701,N($A11216)&lt;=0,N(INDEX($A$2:$A$13701,MIN(13700,MAX(1,ROW()-1+設定!$B$30))))&lt;=0,$A11216&lt;設定!$B$28,$A11216&gt;設定!$B$29),0,IF(AND($C11216&gt;=MAX(INDEX($C$1:$C$13701,MAX(1,ROW()-設定!$B$24)):INDEX($C$1:$C$13701,MAX(1,ROW()-1))),$C11216&gt;MAX(INDEX($C$1:$C$13701,MIN(13701,ROW()+1)):INDEX($C$1:$C$13701,MIN(13701,ROW()+設定!$B$24))),$C11216&gt;=設定!$B$32,$C11216&gt;=MAX(MIN(INDEX($C$1:$C$13701,MAX(1,ROW()-設定!$B$26)):INDEX($C$1:$C$13701,MAX(1,ROW()-1))),MIN(INDEX($C$1:$C$13701,MIN(13701,ROW()+1)):INDEX($C$1:$C$13701,MIN(13701,ROW()+設定!$B$26))))*10^(設定!$B$27/20)),1,0))</f>
        <v>0</v>
      </c>
      <c r="G11216" s="33" t="n">
        <f aca="false">$G11215+IF($F11216=1,1,0)</f>
        <v>6</v>
      </c>
      <c r="H11216" s="0" t="str">
        <f aca="false">IF($F11216=1,$G11216,"")</f>
        <v/>
      </c>
    </row>
    <row r="11217" customFormat="false" ht="15" hidden="false" customHeight="false" outlineLevel="0" collapsed="false">
      <c r="A11217" s="30" t="n">
        <v>1752.34375</v>
      </c>
      <c r="B11217" s="31" t="n">
        <v>34.8199</v>
      </c>
      <c r="C11217" s="32" t="n">
        <f aca="false">IF($A11217="","",IF(設定!$B$21="dB",10^($B11217/20),ABS($B11217)))</f>
        <v>55.0801355033953</v>
      </c>
      <c r="D11217" s="32" t="n">
        <f aca="false">IF($A11217="","",$A11217^2)</f>
        <v>3070708.61816406</v>
      </c>
      <c r="E11217" s="32" t="n">
        <f aca="false">IF($A11217="","",IF($C11217&lt;=0,"",1/$C11217^2))</f>
        <v>0.000329617301808934</v>
      </c>
      <c r="F11217" s="33" t="n">
        <f aca="false">IF(OR(ROW()-設定!$B$30&lt;2,ROW()+設定!$B$30&gt;13701,N($A11217)&lt;=0,N(INDEX($A$2:$A$13701,MIN(13700,MAX(1,ROW()-1+設定!$B$30))))&lt;=0,$A11217&lt;設定!$B$28,$A11217&gt;設定!$B$29),0,IF(AND($C11217&gt;=MAX(INDEX($C$1:$C$13701,MAX(1,ROW()-設定!$B$24)):INDEX($C$1:$C$13701,MAX(1,ROW()-1))),$C11217&gt;MAX(INDEX($C$1:$C$13701,MIN(13701,ROW()+1)):INDEX($C$1:$C$13701,MIN(13701,ROW()+設定!$B$24))),$C11217&gt;=設定!$B$32,$C11217&gt;=MAX(MIN(INDEX($C$1:$C$13701,MAX(1,ROW()-設定!$B$26)):INDEX($C$1:$C$13701,MAX(1,ROW()-1))),MIN(INDEX($C$1:$C$13701,MIN(13701,ROW()+1)):INDEX($C$1:$C$13701,MIN(13701,ROW()+設定!$B$26))))*10^(設定!$B$27/20)),1,0))</f>
        <v>0</v>
      </c>
      <c r="G11217" s="33" t="n">
        <f aca="false">$G11216+IF($F11217=1,1,0)</f>
        <v>6</v>
      </c>
      <c r="H11217" s="0" t="str">
        <f aca="false">IF($F11217=1,$G11217,"")</f>
        <v/>
      </c>
    </row>
    <row r="11218" customFormat="false" ht="15" hidden="false" customHeight="false" outlineLevel="0" collapsed="false">
      <c r="A11218" s="30" t="n">
        <v>1752.5</v>
      </c>
      <c r="B11218" s="31" t="n">
        <v>34.8568</v>
      </c>
      <c r="C11218" s="32" t="n">
        <f aca="false">IF($A11218="","",IF(設定!$B$21="dB",10^($B11218/20),ABS($B11218)))</f>
        <v>55.3146285049811</v>
      </c>
      <c r="D11218" s="32" t="n">
        <f aca="false">IF($A11218="","",$A11218^2)</f>
        <v>3071256.25</v>
      </c>
      <c r="E11218" s="32" t="n">
        <f aca="false">IF($A11218="","",IF($C11218&lt;=0,"",1/$C11218^2))</f>
        <v>0.00032682855965638</v>
      </c>
      <c r="F11218" s="33" t="n">
        <f aca="false">IF(OR(ROW()-設定!$B$30&lt;2,ROW()+設定!$B$30&gt;13701,N($A11218)&lt;=0,N(INDEX($A$2:$A$13701,MIN(13700,MAX(1,ROW()-1+設定!$B$30))))&lt;=0,$A11218&lt;設定!$B$28,$A11218&gt;設定!$B$29),0,IF(AND($C11218&gt;=MAX(INDEX($C$1:$C$13701,MAX(1,ROW()-設定!$B$24)):INDEX($C$1:$C$13701,MAX(1,ROW()-1))),$C11218&gt;MAX(INDEX($C$1:$C$13701,MIN(13701,ROW()+1)):INDEX($C$1:$C$13701,MIN(13701,ROW()+設定!$B$24))),$C11218&gt;=設定!$B$32,$C11218&gt;=MAX(MIN(INDEX($C$1:$C$13701,MAX(1,ROW()-設定!$B$26)):INDEX($C$1:$C$13701,MAX(1,ROW()-1))),MIN(INDEX($C$1:$C$13701,MIN(13701,ROW()+1)):INDEX($C$1:$C$13701,MIN(13701,ROW()+設定!$B$26))))*10^(設定!$B$27/20)),1,0))</f>
        <v>0</v>
      </c>
      <c r="G11218" s="33" t="n">
        <f aca="false">$G11217+IF($F11218=1,1,0)</f>
        <v>6</v>
      </c>
      <c r="H11218" s="0" t="str">
        <f aca="false">IF($F11218=1,$G11218,"")</f>
        <v/>
      </c>
    </row>
    <row r="11219" customFormat="false" ht="15" hidden="false" customHeight="false" outlineLevel="0" collapsed="false">
      <c r="A11219" s="30" t="n">
        <v>1752.65625</v>
      </c>
      <c r="B11219" s="31" t="n">
        <v>34.6416</v>
      </c>
      <c r="C11219" s="32" t="n">
        <f aca="false">IF($A11219="","",IF(設定!$B$21="dB",10^($B11219/20),ABS($B11219)))</f>
        <v>53.961001319842</v>
      </c>
      <c r="D11219" s="32" t="n">
        <f aca="false">IF($A11219="","",$A11219^2)</f>
        <v>3071803.93066406</v>
      </c>
      <c r="E11219" s="32" t="n">
        <f aca="false">IF($A11219="","",IF($C11219&lt;=0,"",1/$C11219^2))</f>
        <v>0.000343431399786824</v>
      </c>
      <c r="F11219" s="33" t="n">
        <f aca="false">IF(OR(ROW()-設定!$B$30&lt;2,ROW()+設定!$B$30&gt;13701,N($A11219)&lt;=0,N(INDEX($A$2:$A$13701,MIN(13700,MAX(1,ROW()-1+設定!$B$30))))&lt;=0,$A11219&lt;設定!$B$28,$A11219&gt;設定!$B$29),0,IF(AND($C11219&gt;=MAX(INDEX($C$1:$C$13701,MAX(1,ROW()-設定!$B$24)):INDEX($C$1:$C$13701,MAX(1,ROW()-1))),$C11219&gt;MAX(INDEX($C$1:$C$13701,MIN(13701,ROW()+1)):INDEX($C$1:$C$13701,MIN(13701,ROW()+設定!$B$24))),$C11219&gt;=設定!$B$32,$C11219&gt;=MAX(MIN(INDEX($C$1:$C$13701,MAX(1,ROW()-設定!$B$26)):INDEX($C$1:$C$13701,MAX(1,ROW()-1))),MIN(INDEX($C$1:$C$13701,MIN(13701,ROW()+1)):INDEX($C$1:$C$13701,MIN(13701,ROW()+設定!$B$26))))*10^(設定!$B$27/20)),1,0))</f>
        <v>0</v>
      </c>
      <c r="G11219" s="33" t="n">
        <f aca="false">$G11218+IF($F11219=1,1,0)</f>
        <v>6</v>
      </c>
      <c r="H11219" s="0" t="str">
        <f aca="false">IF($F11219=1,$G11219,"")</f>
        <v/>
      </c>
    </row>
    <row r="11220" customFormat="false" ht="15" hidden="false" customHeight="false" outlineLevel="0" collapsed="false">
      <c r="A11220" s="30" t="n">
        <v>1752.8125</v>
      </c>
      <c r="B11220" s="31" t="n">
        <v>34.3381</v>
      </c>
      <c r="C11220" s="32" t="n">
        <f aca="false">IF($A11220="","",IF(設定!$B$21="dB",10^($B11220/20),ABS($B11220)))</f>
        <v>52.1080714532286</v>
      </c>
      <c r="D11220" s="32" t="n">
        <f aca="false">IF($A11220="","",$A11220^2)</f>
        <v>3072351.66015625</v>
      </c>
      <c r="E11220" s="32" t="n">
        <f aca="false">IF($A11220="","",IF($C11220&lt;=0,"",1/$C11220^2))</f>
        <v>0.000368290062051872</v>
      </c>
      <c r="F11220" s="33" t="n">
        <f aca="false">IF(OR(ROW()-設定!$B$30&lt;2,ROW()+設定!$B$30&gt;13701,N($A11220)&lt;=0,N(INDEX($A$2:$A$13701,MIN(13700,MAX(1,ROW()-1+設定!$B$30))))&lt;=0,$A11220&lt;設定!$B$28,$A11220&gt;設定!$B$29),0,IF(AND($C11220&gt;=MAX(INDEX($C$1:$C$13701,MAX(1,ROW()-設定!$B$24)):INDEX($C$1:$C$13701,MAX(1,ROW()-1))),$C11220&gt;MAX(INDEX($C$1:$C$13701,MIN(13701,ROW()+1)):INDEX($C$1:$C$13701,MIN(13701,ROW()+設定!$B$24))),$C11220&gt;=設定!$B$32,$C11220&gt;=MAX(MIN(INDEX($C$1:$C$13701,MAX(1,ROW()-設定!$B$26)):INDEX($C$1:$C$13701,MAX(1,ROW()-1))),MIN(INDEX($C$1:$C$13701,MIN(13701,ROW()+1)):INDEX($C$1:$C$13701,MIN(13701,ROW()+設定!$B$26))))*10^(設定!$B$27/20)),1,0))</f>
        <v>0</v>
      </c>
      <c r="G11220" s="33" t="n">
        <f aca="false">$G11219+IF($F11220=1,1,0)</f>
        <v>6</v>
      </c>
      <c r="H11220" s="0" t="str">
        <f aca="false">IF($F11220=1,$G11220,"")</f>
        <v/>
      </c>
    </row>
    <row r="11221" customFormat="false" ht="15" hidden="false" customHeight="false" outlineLevel="0" collapsed="false">
      <c r="A11221" s="30" t="n">
        <v>1752.96875</v>
      </c>
      <c r="B11221" s="31" t="n">
        <v>34.445</v>
      </c>
      <c r="C11221" s="32" t="n">
        <f aca="false">IF($A11221="","",IF(設定!$B$21="dB",10^($B11221/20),ABS($B11221)))</f>
        <v>52.7533446698179</v>
      </c>
      <c r="D11221" s="32" t="n">
        <f aca="false">IF($A11221="","",$A11221^2)</f>
        <v>3072899.43847656</v>
      </c>
      <c r="E11221" s="32" t="n">
        <f aca="false">IF($A11221="","",IF($C11221&lt;=0,"",1/$C11221^2))</f>
        <v>0.00035933539675539</v>
      </c>
      <c r="F11221" s="33" t="n">
        <f aca="false">IF(OR(ROW()-設定!$B$30&lt;2,ROW()+設定!$B$30&gt;13701,N($A11221)&lt;=0,N(INDEX($A$2:$A$13701,MIN(13700,MAX(1,ROW()-1+設定!$B$30))))&lt;=0,$A11221&lt;設定!$B$28,$A11221&gt;設定!$B$29),0,IF(AND($C11221&gt;=MAX(INDEX($C$1:$C$13701,MAX(1,ROW()-設定!$B$24)):INDEX($C$1:$C$13701,MAX(1,ROW()-1))),$C11221&gt;MAX(INDEX($C$1:$C$13701,MIN(13701,ROW()+1)):INDEX($C$1:$C$13701,MIN(13701,ROW()+設定!$B$24))),$C11221&gt;=設定!$B$32,$C11221&gt;=MAX(MIN(INDEX($C$1:$C$13701,MAX(1,ROW()-設定!$B$26)):INDEX($C$1:$C$13701,MAX(1,ROW()-1))),MIN(INDEX($C$1:$C$13701,MIN(13701,ROW()+1)):INDEX($C$1:$C$13701,MIN(13701,ROW()+設定!$B$26))))*10^(設定!$B$27/20)),1,0))</f>
        <v>0</v>
      </c>
      <c r="G11221" s="33" t="n">
        <f aca="false">$G11220+IF($F11221=1,1,0)</f>
        <v>6</v>
      </c>
      <c r="H11221" s="0" t="str">
        <f aca="false">IF($F11221=1,$G11221,"")</f>
        <v/>
      </c>
    </row>
    <row r="11222" customFormat="false" ht="15" hidden="false" customHeight="false" outlineLevel="0" collapsed="false">
      <c r="A11222" s="30" t="n">
        <v>1753.125</v>
      </c>
      <c r="B11222" s="31" t="n">
        <v>34.3397</v>
      </c>
      <c r="C11222" s="32" t="n">
        <f aca="false">IF($A11222="","",IF(設定!$B$21="dB",10^($B11222/20),ABS($B11222)))</f>
        <v>52.1176709988365</v>
      </c>
      <c r="D11222" s="32" t="n">
        <f aca="false">IF($A11222="","",$A11222^2)</f>
        <v>3073447.265625</v>
      </c>
      <c r="E11222" s="32" t="n">
        <f aca="false">IF($A11222="","",IF($C11222&lt;=0,"",1/$C11222^2))</f>
        <v>0.000368154403969464</v>
      </c>
      <c r="F11222" s="33" t="n">
        <f aca="false">IF(OR(ROW()-設定!$B$30&lt;2,ROW()+設定!$B$30&gt;13701,N($A11222)&lt;=0,N(INDEX($A$2:$A$13701,MIN(13700,MAX(1,ROW()-1+設定!$B$30))))&lt;=0,$A11222&lt;設定!$B$28,$A11222&gt;設定!$B$29),0,IF(AND($C11222&gt;=MAX(INDEX($C$1:$C$13701,MAX(1,ROW()-設定!$B$24)):INDEX($C$1:$C$13701,MAX(1,ROW()-1))),$C11222&gt;MAX(INDEX($C$1:$C$13701,MIN(13701,ROW()+1)):INDEX($C$1:$C$13701,MIN(13701,ROW()+設定!$B$24))),$C11222&gt;=設定!$B$32,$C11222&gt;=MAX(MIN(INDEX($C$1:$C$13701,MAX(1,ROW()-設定!$B$26)):INDEX($C$1:$C$13701,MAX(1,ROW()-1))),MIN(INDEX($C$1:$C$13701,MIN(13701,ROW()+1)):INDEX($C$1:$C$13701,MIN(13701,ROW()+設定!$B$26))))*10^(設定!$B$27/20)),1,0))</f>
        <v>0</v>
      </c>
      <c r="G11222" s="33" t="n">
        <f aca="false">$G11221+IF($F11222=1,1,0)</f>
        <v>6</v>
      </c>
      <c r="H11222" s="0" t="str">
        <f aca="false">IF($F11222=1,$G11222,"")</f>
        <v/>
      </c>
    </row>
    <row r="11223" customFormat="false" ht="15" hidden="false" customHeight="false" outlineLevel="0" collapsed="false">
      <c r="A11223" s="30" t="n">
        <v>1753.28125</v>
      </c>
      <c r="B11223" s="31" t="n">
        <v>34.047</v>
      </c>
      <c r="C11223" s="32" t="n">
        <f aca="false">IF($A11223="","",IF(設定!$B$21="dB",10^($B11223/20),ABS($B11223)))</f>
        <v>50.3906545887897</v>
      </c>
      <c r="D11223" s="32" t="n">
        <f aca="false">IF($A11223="","",$A11223^2)</f>
        <v>3073995.14160156</v>
      </c>
      <c r="E11223" s="32" t="n">
        <f aca="false">IF($A11223="","",IF($C11223&lt;=0,"",1/$C11223^2))</f>
        <v>0.000393822024133837</v>
      </c>
      <c r="F11223" s="33" t="n">
        <f aca="false">IF(OR(ROW()-設定!$B$30&lt;2,ROW()+設定!$B$30&gt;13701,N($A11223)&lt;=0,N(INDEX($A$2:$A$13701,MIN(13700,MAX(1,ROW()-1+設定!$B$30))))&lt;=0,$A11223&lt;設定!$B$28,$A11223&gt;設定!$B$29),0,IF(AND($C11223&gt;=MAX(INDEX($C$1:$C$13701,MAX(1,ROW()-設定!$B$24)):INDEX($C$1:$C$13701,MAX(1,ROW()-1))),$C11223&gt;MAX(INDEX($C$1:$C$13701,MIN(13701,ROW()+1)):INDEX($C$1:$C$13701,MIN(13701,ROW()+設定!$B$24))),$C11223&gt;=設定!$B$32,$C11223&gt;=MAX(MIN(INDEX($C$1:$C$13701,MAX(1,ROW()-設定!$B$26)):INDEX($C$1:$C$13701,MAX(1,ROW()-1))),MIN(INDEX($C$1:$C$13701,MIN(13701,ROW()+1)):INDEX($C$1:$C$13701,MIN(13701,ROW()+設定!$B$26))))*10^(設定!$B$27/20)),1,0))</f>
        <v>0</v>
      </c>
      <c r="G11223" s="33" t="n">
        <f aca="false">$G11222+IF($F11223=1,1,0)</f>
        <v>6</v>
      </c>
      <c r="H11223" s="0" t="str">
        <f aca="false">IF($F11223=1,$G11223,"")</f>
        <v/>
      </c>
    </row>
    <row r="11224" customFormat="false" ht="15" hidden="false" customHeight="false" outlineLevel="0" collapsed="false">
      <c r="A11224" s="30" t="n">
        <v>1753.4375</v>
      </c>
      <c r="B11224" s="31" t="n">
        <v>33.9761</v>
      </c>
      <c r="C11224" s="32" t="n">
        <f aca="false">IF($A11224="","",IF(設定!$B$21="dB",10^($B11224/20),ABS($B11224)))</f>
        <v>49.9810067821173</v>
      </c>
      <c r="D11224" s="32" t="n">
        <f aca="false">IF($A11224="","",$A11224^2)</f>
        <v>3074543.06640625</v>
      </c>
      <c r="E11224" s="32" t="n">
        <f aca="false">IF($A11224="","",IF($C11224&lt;=0,"",1/$C11224^2))</f>
        <v>0.000400304064730183</v>
      </c>
      <c r="F11224" s="33" t="n">
        <f aca="false">IF(OR(ROW()-設定!$B$30&lt;2,ROW()+設定!$B$30&gt;13701,N($A11224)&lt;=0,N(INDEX($A$2:$A$13701,MIN(13700,MAX(1,ROW()-1+設定!$B$30))))&lt;=0,$A11224&lt;設定!$B$28,$A11224&gt;設定!$B$29),0,IF(AND($C11224&gt;=MAX(INDEX($C$1:$C$13701,MAX(1,ROW()-設定!$B$24)):INDEX($C$1:$C$13701,MAX(1,ROW()-1))),$C11224&gt;MAX(INDEX($C$1:$C$13701,MIN(13701,ROW()+1)):INDEX($C$1:$C$13701,MIN(13701,ROW()+設定!$B$24))),$C11224&gt;=設定!$B$32,$C11224&gt;=MAX(MIN(INDEX($C$1:$C$13701,MAX(1,ROW()-設定!$B$26)):INDEX($C$1:$C$13701,MAX(1,ROW()-1))),MIN(INDEX($C$1:$C$13701,MIN(13701,ROW()+1)):INDEX($C$1:$C$13701,MIN(13701,ROW()+設定!$B$26))))*10^(設定!$B$27/20)),1,0))</f>
        <v>0</v>
      </c>
      <c r="G11224" s="33" t="n">
        <f aca="false">$G11223+IF($F11224=1,1,0)</f>
        <v>6</v>
      </c>
      <c r="H11224" s="0" t="str">
        <f aca="false">IF($F11224=1,$G11224,"")</f>
        <v/>
      </c>
    </row>
    <row r="11225" customFormat="false" ht="15" hidden="false" customHeight="false" outlineLevel="0" collapsed="false">
      <c r="A11225" s="30" t="n">
        <v>1753.59375</v>
      </c>
      <c r="B11225" s="31" t="n">
        <v>33.9074</v>
      </c>
      <c r="C11225" s="32" t="n">
        <f aca="false">IF($A11225="","",IF(設定!$B$21="dB",10^($B11225/20),ABS($B11225)))</f>
        <v>49.587247266489</v>
      </c>
      <c r="D11225" s="32" t="n">
        <f aca="false">IF($A11225="","",$A11225^2)</f>
        <v>3075091.04003906</v>
      </c>
      <c r="E11225" s="32" t="n">
        <f aca="false">IF($A11225="","",IF($C11225&lt;=0,"",1/$C11225^2))</f>
        <v>0.000406686728307313</v>
      </c>
      <c r="F11225" s="33" t="n">
        <f aca="false">IF(OR(ROW()-設定!$B$30&lt;2,ROW()+設定!$B$30&gt;13701,N($A11225)&lt;=0,N(INDEX($A$2:$A$13701,MIN(13700,MAX(1,ROW()-1+設定!$B$30))))&lt;=0,$A11225&lt;設定!$B$28,$A11225&gt;設定!$B$29),0,IF(AND($C11225&gt;=MAX(INDEX($C$1:$C$13701,MAX(1,ROW()-設定!$B$24)):INDEX($C$1:$C$13701,MAX(1,ROW()-1))),$C11225&gt;MAX(INDEX($C$1:$C$13701,MIN(13701,ROW()+1)):INDEX($C$1:$C$13701,MIN(13701,ROW()+設定!$B$24))),$C11225&gt;=設定!$B$32,$C11225&gt;=MAX(MIN(INDEX($C$1:$C$13701,MAX(1,ROW()-設定!$B$26)):INDEX($C$1:$C$13701,MAX(1,ROW()-1))),MIN(INDEX($C$1:$C$13701,MIN(13701,ROW()+1)):INDEX($C$1:$C$13701,MIN(13701,ROW()+設定!$B$26))))*10^(設定!$B$27/20)),1,0))</f>
        <v>0</v>
      </c>
      <c r="G11225" s="33" t="n">
        <f aca="false">$G11224+IF($F11225=1,1,0)</f>
        <v>6</v>
      </c>
      <c r="H11225" s="0" t="str">
        <f aca="false">IF($F11225=1,$G11225,"")</f>
        <v/>
      </c>
    </row>
    <row r="11226" customFormat="false" ht="15" hidden="false" customHeight="false" outlineLevel="0" collapsed="false">
      <c r="A11226" s="30" t="n">
        <v>1753.75</v>
      </c>
      <c r="B11226" s="31" t="n">
        <v>33.7619</v>
      </c>
      <c r="C11226" s="32" t="n">
        <f aca="false">IF($A11226="","",IF(設定!$B$21="dB",10^($B11226/20),ABS($B11226)))</f>
        <v>48.7635146472469</v>
      </c>
      <c r="D11226" s="32" t="n">
        <f aca="false">IF($A11226="","",$A11226^2)</f>
        <v>3075639.0625</v>
      </c>
      <c r="E11226" s="32" t="n">
        <f aca="false">IF($A11226="","",IF($C11226&lt;=0,"",1/$C11226^2))</f>
        <v>0.000420542604457879</v>
      </c>
      <c r="F11226" s="33" t="n">
        <f aca="false">IF(OR(ROW()-設定!$B$30&lt;2,ROW()+設定!$B$30&gt;13701,N($A11226)&lt;=0,N(INDEX($A$2:$A$13701,MIN(13700,MAX(1,ROW()-1+設定!$B$30))))&lt;=0,$A11226&lt;設定!$B$28,$A11226&gt;設定!$B$29),0,IF(AND($C11226&gt;=MAX(INDEX($C$1:$C$13701,MAX(1,ROW()-設定!$B$24)):INDEX($C$1:$C$13701,MAX(1,ROW()-1))),$C11226&gt;MAX(INDEX($C$1:$C$13701,MIN(13701,ROW()+1)):INDEX($C$1:$C$13701,MIN(13701,ROW()+設定!$B$24))),$C11226&gt;=設定!$B$32,$C11226&gt;=MAX(MIN(INDEX($C$1:$C$13701,MAX(1,ROW()-設定!$B$26)):INDEX($C$1:$C$13701,MAX(1,ROW()-1))),MIN(INDEX($C$1:$C$13701,MIN(13701,ROW()+1)):INDEX($C$1:$C$13701,MIN(13701,ROW()+設定!$B$26))))*10^(設定!$B$27/20)),1,0))</f>
        <v>0</v>
      </c>
      <c r="G11226" s="33" t="n">
        <f aca="false">$G11225+IF($F11226=1,1,0)</f>
        <v>6</v>
      </c>
      <c r="H11226" s="0" t="str">
        <f aca="false">IF($F11226=1,$G11226,"")</f>
        <v/>
      </c>
    </row>
    <row r="11227" customFormat="false" ht="15" hidden="false" customHeight="false" outlineLevel="0" collapsed="false">
      <c r="A11227" s="30" t="n">
        <v>1753.90625</v>
      </c>
      <c r="B11227" s="31" t="n">
        <v>33.6884</v>
      </c>
      <c r="C11227" s="32" t="n">
        <f aca="false">IF($A11227="","",IF(設定!$B$21="dB",10^($B11227/20),ABS($B11227)))</f>
        <v>48.3526187282726</v>
      </c>
      <c r="D11227" s="32" t="n">
        <f aca="false">IF($A11227="","",$A11227^2)</f>
        <v>3076187.13378906</v>
      </c>
      <c r="E11227" s="32" t="n">
        <f aca="false">IF($A11227="","",IF($C11227&lt;=0,"",1/$C11227^2))</f>
        <v>0.000427720435159879</v>
      </c>
      <c r="F11227" s="33" t="n">
        <f aca="false">IF(OR(ROW()-設定!$B$30&lt;2,ROW()+設定!$B$30&gt;13701,N($A11227)&lt;=0,N(INDEX($A$2:$A$13701,MIN(13700,MAX(1,ROW()-1+設定!$B$30))))&lt;=0,$A11227&lt;設定!$B$28,$A11227&gt;設定!$B$29),0,IF(AND($C11227&gt;=MAX(INDEX($C$1:$C$13701,MAX(1,ROW()-設定!$B$24)):INDEX($C$1:$C$13701,MAX(1,ROW()-1))),$C11227&gt;MAX(INDEX($C$1:$C$13701,MIN(13701,ROW()+1)):INDEX($C$1:$C$13701,MIN(13701,ROW()+設定!$B$24))),$C11227&gt;=設定!$B$32,$C11227&gt;=MAX(MIN(INDEX($C$1:$C$13701,MAX(1,ROW()-設定!$B$26)):INDEX($C$1:$C$13701,MAX(1,ROW()-1))),MIN(INDEX($C$1:$C$13701,MIN(13701,ROW()+1)):INDEX($C$1:$C$13701,MIN(13701,ROW()+設定!$B$26))))*10^(設定!$B$27/20)),1,0))</f>
        <v>0</v>
      </c>
      <c r="G11227" s="33" t="n">
        <f aca="false">$G11226+IF($F11227=1,1,0)</f>
        <v>6</v>
      </c>
      <c r="H11227" s="0" t="str">
        <f aca="false">IF($F11227=1,$G11227,"")</f>
        <v/>
      </c>
    </row>
    <row r="11228" customFormat="false" ht="15" hidden="false" customHeight="false" outlineLevel="0" collapsed="false">
      <c r="A11228" s="30" t="n">
        <v>1754.0625</v>
      </c>
      <c r="B11228" s="31" t="n">
        <v>33.6321</v>
      </c>
      <c r="C11228" s="32" t="n">
        <f aca="false">IF($A11228="","",IF(設定!$B$21="dB",10^($B11228/20),ABS($B11228)))</f>
        <v>48.0402213732723</v>
      </c>
      <c r="D11228" s="32" t="n">
        <f aca="false">IF($A11228="","",$A11228^2)</f>
        <v>3076735.25390625</v>
      </c>
      <c r="E11228" s="32" t="n">
        <f aca="false">IF($A11228="","",IF($C11228&lt;=0,"",1/$C11228^2))</f>
        <v>0.000433301307965646</v>
      </c>
      <c r="F11228" s="33" t="n">
        <f aca="false">IF(OR(ROW()-設定!$B$30&lt;2,ROW()+設定!$B$30&gt;13701,N($A11228)&lt;=0,N(INDEX($A$2:$A$13701,MIN(13700,MAX(1,ROW()-1+設定!$B$30))))&lt;=0,$A11228&lt;設定!$B$28,$A11228&gt;設定!$B$29),0,IF(AND($C11228&gt;=MAX(INDEX($C$1:$C$13701,MAX(1,ROW()-設定!$B$24)):INDEX($C$1:$C$13701,MAX(1,ROW()-1))),$C11228&gt;MAX(INDEX($C$1:$C$13701,MIN(13701,ROW()+1)):INDEX($C$1:$C$13701,MIN(13701,ROW()+設定!$B$24))),$C11228&gt;=設定!$B$32,$C11228&gt;=MAX(MIN(INDEX($C$1:$C$13701,MAX(1,ROW()-設定!$B$26)):INDEX($C$1:$C$13701,MAX(1,ROW()-1))),MIN(INDEX($C$1:$C$13701,MIN(13701,ROW()+1)):INDEX($C$1:$C$13701,MIN(13701,ROW()+設定!$B$26))))*10^(設定!$B$27/20)),1,0))</f>
        <v>0</v>
      </c>
      <c r="G11228" s="33" t="n">
        <f aca="false">$G11227+IF($F11228=1,1,0)</f>
        <v>6</v>
      </c>
      <c r="H11228" s="0" t="str">
        <f aca="false">IF($F11228=1,$G11228,"")</f>
        <v/>
      </c>
    </row>
    <row r="11229" customFormat="false" ht="15" hidden="false" customHeight="false" outlineLevel="0" collapsed="false">
      <c r="A11229" s="30" t="n">
        <v>1754.21875</v>
      </c>
      <c r="B11229" s="31" t="n">
        <v>33.4039</v>
      </c>
      <c r="C11229" s="32" t="n">
        <f aca="false">IF($A11229="","",IF(設定!$B$21="dB",10^($B11229/20),ABS($B11229)))</f>
        <v>46.7945203435992</v>
      </c>
      <c r="D11229" s="32" t="n">
        <f aca="false">IF($A11229="","",$A11229^2)</f>
        <v>3077283.42285156</v>
      </c>
      <c r="E11229" s="32" t="n">
        <f aca="false">IF($A11229="","",IF($C11229&lt;=0,"",1/$C11229^2))</f>
        <v>0.000456677904925831</v>
      </c>
      <c r="F11229" s="33" t="n">
        <f aca="false">IF(OR(ROW()-設定!$B$30&lt;2,ROW()+設定!$B$30&gt;13701,N($A11229)&lt;=0,N(INDEX($A$2:$A$13701,MIN(13700,MAX(1,ROW()-1+設定!$B$30))))&lt;=0,$A11229&lt;設定!$B$28,$A11229&gt;設定!$B$29),0,IF(AND($C11229&gt;=MAX(INDEX($C$1:$C$13701,MAX(1,ROW()-設定!$B$24)):INDEX($C$1:$C$13701,MAX(1,ROW()-1))),$C11229&gt;MAX(INDEX($C$1:$C$13701,MIN(13701,ROW()+1)):INDEX($C$1:$C$13701,MIN(13701,ROW()+設定!$B$24))),$C11229&gt;=設定!$B$32,$C11229&gt;=MAX(MIN(INDEX($C$1:$C$13701,MAX(1,ROW()-設定!$B$26)):INDEX($C$1:$C$13701,MAX(1,ROW()-1))),MIN(INDEX($C$1:$C$13701,MIN(13701,ROW()+1)):INDEX($C$1:$C$13701,MIN(13701,ROW()+設定!$B$26))))*10^(設定!$B$27/20)),1,0))</f>
        <v>0</v>
      </c>
      <c r="G11229" s="33" t="n">
        <f aca="false">$G11228+IF($F11229=1,1,0)</f>
        <v>6</v>
      </c>
      <c r="H11229" s="0" t="str">
        <f aca="false">IF($F11229=1,$G11229,"")</f>
        <v/>
      </c>
    </row>
    <row r="11230" customFormat="false" ht="15" hidden="false" customHeight="false" outlineLevel="0" collapsed="false">
      <c r="A11230" s="30" t="n">
        <v>1754.375</v>
      </c>
      <c r="B11230" s="31" t="n">
        <v>33.5614</v>
      </c>
      <c r="C11230" s="32" t="n">
        <f aca="false">IF($A11230="","",IF(設定!$B$21="dB",10^($B11230/20),ABS($B11230)))</f>
        <v>47.6507784596584</v>
      </c>
      <c r="D11230" s="32" t="n">
        <f aca="false">IF($A11230="","",$A11230^2)</f>
        <v>3077831.640625</v>
      </c>
      <c r="E11230" s="32" t="n">
        <f aca="false">IF($A11230="","",IF($C11230&lt;=0,"",1/$C11230^2))</f>
        <v>0.000440412868286119</v>
      </c>
      <c r="F11230" s="33" t="n">
        <f aca="false">IF(OR(ROW()-設定!$B$30&lt;2,ROW()+設定!$B$30&gt;13701,N($A11230)&lt;=0,N(INDEX($A$2:$A$13701,MIN(13700,MAX(1,ROW()-1+設定!$B$30))))&lt;=0,$A11230&lt;設定!$B$28,$A11230&gt;設定!$B$29),0,IF(AND($C11230&gt;=MAX(INDEX($C$1:$C$13701,MAX(1,ROW()-設定!$B$24)):INDEX($C$1:$C$13701,MAX(1,ROW()-1))),$C11230&gt;MAX(INDEX($C$1:$C$13701,MIN(13701,ROW()+1)):INDEX($C$1:$C$13701,MIN(13701,ROW()+設定!$B$24))),$C11230&gt;=設定!$B$32,$C11230&gt;=MAX(MIN(INDEX($C$1:$C$13701,MAX(1,ROW()-設定!$B$26)):INDEX($C$1:$C$13701,MAX(1,ROW()-1))),MIN(INDEX($C$1:$C$13701,MIN(13701,ROW()+1)):INDEX($C$1:$C$13701,MIN(13701,ROW()+設定!$B$26))))*10^(設定!$B$27/20)),1,0))</f>
        <v>0</v>
      </c>
      <c r="G11230" s="33" t="n">
        <f aca="false">$G11229+IF($F11230=1,1,0)</f>
        <v>6</v>
      </c>
      <c r="H11230" s="0" t="str">
        <f aca="false">IF($F11230=1,$G11230,"")</f>
        <v/>
      </c>
    </row>
    <row r="11231" customFormat="false" ht="15" hidden="false" customHeight="false" outlineLevel="0" collapsed="false">
      <c r="A11231" s="30" t="n">
        <v>1754.53125</v>
      </c>
      <c r="B11231" s="31" t="n">
        <v>33.1661</v>
      </c>
      <c r="C11231" s="32" t="n">
        <f aca="false">IF($A11231="","",IF(設定!$B$21="dB",10^($B11231/20),ABS($B11231)))</f>
        <v>45.53077052395</v>
      </c>
      <c r="D11231" s="32" t="n">
        <f aca="false">IF($A11231="","",$A11231^2)</f>
        <v>3078379.90722656</v>
      </c>
      <c r="E11231" s="32" t="n">
        <f aca="false">IF($A11231="","",IF($C11231&lt;=0,"",1/$C11231^2))</f>
        <v>0.000482380785076789</v>
      </c>
      <c r="F11231" s="33" t="n">
        <f aca="false">IF(OR(ROW()-設定!$B$30&lt;2,ROW()+設定!$B$30&gt;13701,N($A11231)&lt;=0,N(INDEX($A$2:$A$13701,MIN(13700,MAX(1,ROW()-1+設定!$B$30))))&lt;=0,$A11231&lt;設定!$B$28,$A11231&gt;設定!$B$29),0,IF(AND($C11231&gt;=MAX(INDEX($C$1:$C$13701,MAX(1,ROW()-設定!$B$24)):INDEX($C$1:$C$13701,MAX(1,ROW()-1))),$C11231&gt;MAX(INDEX($C$1:$C$13701,MIN(13701,ROW()+1)):INDEX($C$1:$C$13701,MIN(13701,ROW()+設定!$B$24))),$C11231&gt;=設定!$B$32,$C11231&gt;=MAX(MIN(INDEX($C$1:$C$13701,MAX(1,ROW()-設定!$B$26)):INDEX($C$1:$C$13701,MAX(1,ROW()-1))),MIN(INDEX($C$1:$C$13701,MIN(13701,ROW()+1)):INDEX($C$1:$C$13701,MIN(13701,ROW()+設定!$B$26))))*10^(設定!$B$27/20)),1,0))</f>
        <v>0</v>
      </c>
      <c r="G11231" s="33" t="n">
        <f aca="false">$G11230+IF($F11231=1,1,0)</f>
        <v>6</v>
      </c>
      <c r="H11231" s="0" t="str">
        <f aca="false">IF($F11231=1,$G11231,"")</f>
        <v/>
      </c>
    </row>
    <row r="11232" customFormat="false" ht="15" hidden="false" customHeight="false" outlineLevel="0" collapsed="false">
      <c r="A11232" s="30" t="n">
        <v>1754.6875</v>
      </c>
      <c r="B11232" s="31" t="n">
        <v>33.0789</v>
      </c>
      <c r="C11232" s="32" t="n">
        <f aca="false">IF($A11232="","",IF(設定!$B$21="dB",10^($B11232/20),ABS($B11232)))</f>
        <v>45.0759615746166</v>
      </c>
      <c r="D11232" s="32" t="n">
        <f aca="false">IF($A11232="","",$A11232^2)</f>
        <v>3078928.22265625</v>
      </c>
      <c r="E11232" s="32" t="n">
        <f aca="false">IF($A11232="","",IF($C11232&lt;=0,"",1/$C11232^2))</f>
        <v>0.000492164177384685</v>
      </c>
      <c r="F11232" s="33" t="n">
        <f aca="false">IF(OR(ROW()-設定!$B$30&lt;2,ROW()+設定!$B$30&gt;13701,N($A11232)&lt;=0,N(INDEX($A$2:$A$13701,MIN(13700,MAX(1,ROW()-1+設定!$B$30))))&lt;=0,$A11232&lt;設定!$B$28,$A11232&gt;設定!$B$29),0,IF(AND($C11232&gt;=MAX(INDEX($C$1:$C$13701,MAX(1,ROW()-設定!$B$24)):INDEX($C$1:$C$13701,MAX(1,ROW()-1))),$C11232&gt;MAX(INDEX($C$1:$C$13701,MIN(13701,ROW()+1)):INDEX($C$1:$C$13701,MIN(13701,ROW()+設定!$B$24))),$C11232&gt;=設定!$B$32,$C11232&gt;=MAX(MIN(INDEX($C$1:$C$13701,MAX(1,ROW()-設定!$B$26)):INDEX($C$1:$C$13701,MAX(1,ROW()-1))),MIN(INDEX($C$1:$C$13701,MIN(13701,ROW()+1)):INDEX($C$1:$C$13701,MIN(13701,ROW()+設定!$B$26))))*10^(設定!$B$27/20)),1,0))</f>
        <v>0</v>
      </c>
      <c r="G11232" s="33" t="n">
        <f aca="false">$G11231+IF($F11232=1,1,0)</f>
        <v>6</v>
      </c>
      <c r="H11232" s="0" t="str">
        <f aca="false">IF($F11232=1,$G11232,"")</f>
        <v/>
      </c>
    </row>
    <row r="11233" customFormat="false" ht="15" hidden="false" customHeight="false" outlineLevel="0" collapsed="false">
      <c r="A11233" s="30" t="n">
        <v>1754.84375</v>
      </c>
      <c r="B11233" s="31" t="n">
        <v>33.2341</v>
      </c>
      <c r="C11233" s="32" t="n">
        <f aca="false">IF($A11233="","",IF(設定!$B$21="dB",10^($B11233/20),ABS($B11233)))</f>
        <v>45.8886202712104</v>
      </c>
      <c r="D11233" s="32" t="n">
        <f aca="false">IF($A11233="","",$A11233^2)</f>
        <v>3079476.58691406</v>
      </c>
      <c r="E11233" s="32" t="n">
        <f aca="false">IF($A11233="","",IF($C11233&lt;=0,"",1/$C11233^2))</f>
        <v>0.000474886692776977</v>
      </c>
      <c r="F11233" s="33" t="n">
        <f aca="false">IF(OR(ROW()-設定!$B$30&lt;2,ROW()+設定!$B$30&gt;13701,N($A11233)&lt;=0,N(INDEX($A$2:$A$13701,MIN(13700,MAX(1,ROW()-1+設定!$B$30))))&lt;=0,$A11233&lt;設定!$B$28,$A11233&gt;設定!$B$29),0,IF(AND($C11233&gt;=MAX(INDEX($C$1:$C$13701,MAX(1,ROW()-設定!$B$24)):INDEX($C$1:$C$13701,MAX(1,ROW()-1))),$C11233&gt;MAX(INDEX($C$1:$C$13701,MIN(13701,ROW()+1)):INDEX($C$1:$C$13701,MIN(13701,ROW()+設定!$B$24))),$C11233&gt;=設定!$B$32,$C11233&gt;=MAX(MIN(INDEX($C$1:$C$13701,MAX(1,ROW()-設定!$B$26)):INDEX($C$1:$C$13701,MAX(1,ROW()-1))),MIN(INDEX($C$1:$C$13701,MIN(13701,ROW()+1)):INDEX($C$1:$C$13701,MIN(13701,ROW()+設定!$B$26))))*10^(設定!$B$27/20)),1,0))</f>
        <v>0</v>
      </c>
      <c r="G11233" s="33" t="n">
        <f aca="false">$G11232+IF($F11233=1,1,0)</f>
        <v>6</v>
      </c>
      <c r="H11233" s="0" t="str">
        <f aca="false">IF($F11233=1,$G11233,"")</f>
        <v/>
      </c>
    </row>
    <row r="11234" customFormat="false" ht="15" hidden="false" customHeight="false" outlineLevel="0" collapsed="false">
      <c r="A11234" s="30" t="n">
        <v>1755</v>
      </c>
      <c r="B11234" s="31" t="n">
        <v>33.1737</v>
      </c>
      <c r="C11234" s="32" t="n">
        <f aca="false">IF($A11234="","",IF(設定!$B$21="dB",10^($B11234/20),ABS($B11234)))</f>
        <v>45.5706265780016</v>
      </c>
      <c r="D11234" s="32" t="n">
        <f aca="false">IF($A11234="","",$A11234^2)</f>
        <v>3080025</v>
      </c>
      <c r="E11234" s="32" t="n">
        <f aca="false">IF($A11234="","",IF($C11234&lt;=0,"",1/$C11234^2))</f>
        <v>0.000481537373930184</v>
      </c>
      <c r="F11234" s="33" t="n">
        <f aca="false">IF(OR(ROW()-設定!$B$30&lt;2,ROW()+設定!$B$30&gt;13701,N($A11234)&lt;=0,N(INDEX($A$2:$A$13701,MIN(13700,MAX(1,ROW()-1+設定!$B$30))))&lt;=0,$A11234&lt;設定!$B$28,$A11234&gt;設定!$B$29),0,IF(AND($C11234&gt;=MAX(INDEX($C$1:$C$13701,MAX(1,ROW()-設定!$B$24)):INDEX($C$1:$C$13701,MAX(1,ROW()-1))),$C11234&gt;MAX(INDEX($C$1:$C$13701,MIN(13701,ROW()+1)):INDEX($C$1:$C$13701,MIN(13701,ROW()+設定!$B$24))),$C11234&gt;=設定!$B$32,$C11234&gt;=MAX(MIN(INDEX($C$1:$C$13701,MAX(1,ROW()-設定!$B$26)):INDEX($C$1:$C$13701,MAX(1,ROW()-1))),MIN(INDEX($C$1:$C$13701,MIN(13701,ROW()+1)):INDEX($C$1:$C$13701,MIN(13701,ROW()+設定!$B$26))))*10^(設定!$B$27/20)),1,0))</f>
        <v>0</v>
      </c>
      <c r="G11234" s="33" t="n">
        <f aca="false">$G11233+IF($F11234=1,1,0)</f>
        <v>6</v>
      </c>
      <c r="H11234" s="0" t="str">
        <f aca="false">IF($F11234=1,$G11234,"")</f>
        <v/>
      </c>
    </row>
    <row r="11235" customFormat="false" ht="15" hidden="false" customHeight="false" outlineLevel="0" collapsed="false">
      <c r="A11235" s="30" t="n">
        <v>1755.15625</v>
      </c>
      <c r="B11235" s="31" t="n">
        <v>32.8311</v>
      </c>
      <c r="C11235" s="32" t="n">
        <f aca="false">IF($A11235="","",IF(設定!$B$21="dB",10^($B11235/20),ABS($B11235)))</f>
        <v>43.8081587264759</v>
      </c>
      <c r="D11235" s="32" t="n">
        <f aca="false">IF($A11235="","",$A11235^2)</f>
        <v>3080573.46191406</v>
      </c>
      <c r="E11235" s="32" t="n">
        <f aca="false">IF($A11235="","",IF($C11235&lt;=0,"",1/$C11235^2))</f>
        <v>0.000521062717352806</v>
      </c>
      <c r="F11235" s="33" t="n">
        <f aca="false">IF(OR(ROW()-設定!$B$30&lt;2,ROW()+設定!$B$30&gt;13701,N($A11235)&lt;=0,N(INDEX($A$2:$A$13701,MIN(13700,MAX(1,ROW()-1+設定!$B$30))))&lt;=0,$A11235&lt;設定!$B$28,$A11235&gt;設定!$B$29),0,IF(AND($C11235&gt;=MAX(INDEX($C$1:$C$13701,MAX(1,ROW()-設定!$B$24)):INDEX($C$1:$C$13701,MAX(1,ROW()-1))),$C11235&gt;MAX(INDEX($C$1:$C$13701,MIN(13701,ROW()+1)):INDEX($C$1:$C$13701,MIN(13701,ROW()+設定!$B$24))),$C11235&gt;=設定!$B$32,$C11235&gt;=MAX(MIN(INDEX($C$1:$C$13701,MAX(1,ROW()-設定!$B$26)):INDEX($C$1:$C$13701,MAX(1,ROW()-1))),MIN(INDEX($C$1:$C$13701,MIN(13701,ROW()+1)):INDEX($C$1:$C$13701,MIN(13701,ROW()+設定!$B$26))))*10^(設定!$B$27/20)),1,0))</f>
        <v>0</v>
      </c>
      <c r="G11235" s="33" t="n">
        <f aca="false">$G11234+IF($F11235=1,1,0)</f>
        <v>6</v>
      </c>
      <c r="H11235" s="0" t="str">
        <f aca="false">IF($F11235=1,$G11235,"")</f>
        <v/>
      </c>
    </row>
    <row r="11236" customFormat="false" ht="15" hidden="false" customHeight="false" outlineLevel="0" collapsed="false">
      <c r="A11236" s="30" t="n">
        <v>1755.3125</v>
      </c>
      <c r="B11236" s="31" t="n">
        <v>32.7074</v>
      </c>
      <c r="C11236" s="32" t="n">
        <f aca="false">IF($A11236="","",IF(設定!$B$21="dB",10^($B11236/20),ABS($B11236)))</f>
        <v>43.1886868952611</v>
      </c>
      <c r="D11236" s="32" t="n">
        <f aca="false">IF($A11236="","",$A11236^2)</f>
        <v>3081121.97265625</v>
      </c>
      <c r="E11236" s="32" t="n">
        <f aca="false">IF($A11236="","",IF($C11236&lt;=0,"",1/$C11236^2))</f>
        <v>0.000536117520072574</v>
      </c>
      <c r="F11236" s="33" t="n">
        <f aca="false">IF(OR(ROW()-設定!$B$30&lt;2,ROW()+設定!$B$30&gt;13701,N($A11236)&lt;=0,N(INDEX($A$2:$A$13701,MIN(13700,MAX(1,ROW()-1+設定!$B$30))))&lt;=0,$A11236&lt;設定!$B$28,$A11236&gt;設定!$B$29),0,IF(AND($C11236&gt;=MAX(INDEX($C$1:$C$13701,MAX(1,ROW()-設定!$B$24)):INDEX($C$1:$C$13701,MAX(1,ROW()-1))),$C11236&gt;MAX(INDEX($C$1:$C$13701,MIN(13701,ROW()+1)):INDEX($C$1:$C$13701,MIN(13701,ROW()+設定!$B$24))),$C11236&gt;=設定!$B$32,$C11236&gt;=MAX(MIN(INDEX($C$1:$C$13701,MAX(1,ROW()-設定!$B$26)):INDEX($C$1:$C$13701,MAX(1,ROW()-1))),MIN(INDEX($C$1:$C$13701,MIN(13701,ROW()+1)):INDEX($C$1:$C$13701,MIN(13701,ROW()+設定!$B$26))))*10^(設定!$B$27/20)),1,0))</f>
        <v>0</v>
      </c>
      <c r="G11236" s="33" t="n">
        <f aca="false">$G11235+IF($F11236=1,1,0)</f>
        <v>6</v>
      </c>
      <c r="H11236" s="0" t="str">
        <f aca="false">IF($F11236=1,$G11236,"")</f>
        <v/>
      </c>
    </row>
    <row r="11237" customFormat="false" ht="15" hidden="false" customHeight="false" outlineLevel="0" collapsed="false">
      <c r="A11237" s="30" t="n">
        <v>1755.46875</v>
      </c>
      <c r="B11237" s="31" t="n">
        <v>32.5154</v>
      </c>
      <c r="C11237" s="32" t="n">
        <f aca="false">IF($A11237="","",IF(設定!$B$21="dB",10^($B11237/20),ABS($B11237)))</f>
        <v>42.2444830524549</v>
      </c>
      <c r="D11237" s="32" t="n">
        <f aca="false">IF($A11237="","",$A11237^2)</f>
        <v>3081670.53222656</v>
      </c>
      <c r="E11237" s="32" t="n">
        <f aca="false">IF($A11237="","",IF($C11237&lt;=0,"",1/$C11237^2))</f>
        <v>0.000560350804770977</v>
      </c>
      <c r="F11237" s="33" t="n">
        <f aca="false">IF(OR(ROW()-設定!$B$30&lt;2,ROW()+設定!$B$30&gt;13701,N($A11237)&lt;=0,N(INDEX($A$2:$A$13701,MIN(13700,MAX(1,ROW()-1+設定!$B$30))))&lt;=0,$A11237&lt;設定!$B$28,$A11237&gt;設定!$B$29),0,IF(AND($C11237&gt;=MAX(INDEX($C$1:$C$13701,MAX(1,ROW()-設定!$B$24)):INDEX($C$1:$C$13701,MAX(1,ROW()-1))),$C11237&gt;MAX(INDEX($C$1:$C$13701,MIN(13701,ROW()+1)):INDEX($C$1:$C$13701,MIN(13701,ROW()+設定!$B$24))),$C11237&gt;=設定!$B$32,$C11237&gt;=MAX(MIN(INDEX($C$1:$C$13701,MAX(1,ROW()-設定!$B$26)):INDEX($C$1:$C$13701,MAX(1,ROW()-1))),MIN(INDEX($C$1:$C$13701,MIN(13701,ROW()+1)):INDEX($C$1:$C$13701,MIN(13701,ROW()+設定!$B$26))))*10^(設定!$B$27/20)),1,0))</f>
        <v>0</v>
      </c>
      <c r="G11237" s="33" t="n">
        <f aca="false">$G11236+IF($F11237=1,1,0)</f>
        <v>6</v>
      </c>
      <c r="H11237" s="0" t="str">
        <f aca="false">IF($F11237=1,$G11237,"")</f>
        <v/>
      </c>
    </row>
    <row r="11238" customFormat="false" ht="15" hidden="false" customHeight="false" outlineLevel="0" collapsed="false">
      <c r="A11238" s="30" t="n">
        <v>1755.625</v>
      </c>
      <c r="B11238" s="31" t="n">
        <v>32.6484</v>
      </c>
      <c r="C11238" s="32" t="n">
        <f aca="false">IF($A11238="","",IF(設定!$B$21="dB",10^($B11238/20),ABS($B11238)))</f>
        <v>42.8963164025664</v>
      </c>
      <c r="D11238" s="32" t="n">
        <f aca="false">IF($A11238="","",$A11238^2)</f>
        <v>3082219.140625</v>
      </c>
      <c r="E11238" s="32" t="n">
        <f aca="false">IF($A11238="","",IF($C11238&lt;=0,"",1/$C11238^2))</f>
        <v>0.000543450509182671</v>
      </c>
      <c r="F11238" s="33" t="n">
        <f aca="false">IF(OR(ROW()-設定!$B$30&lt;2,ROW()+設定!$B$30&gt;13701,N($A11238)&lt;=0,N(INDEX($A$2:$A$13701,MIN(13700,MAX(1,ROW()-1+設定!$B$30))))&lt;=0,$A11238&lt;設定!$B$28,$A11238&gt;設定!$B$29),0,IF(AND($C11238&gt;=MAX(INDEX($C$1:$C$13701,MAX(1,ROW()-設定!$B$24)):INDEX($C$1:$C$13701,MAX(1,ROW()-1))),$C11238&gt;MAX(INDEX($C$1:$C$13701,MIN(13701,ROW()+1)):INDEX($C$1:$C$13701,MIN(13701,ROW()+設定!$B$24))),$C11238&gt;=設定!$B$32,$C11238&gt;=MAX(MIN(INDEX($C$1:$C$13701,MAX(1,ROW()-設定!$B$26)):INDEX($C$1:$C$13701,MAX(1,ROW()-1))),MIN(INDEX($C$1:$C$13701,MIN(13701,ROW()+1)):INDEX($C$1:$C$13701,MIN(13701,ROW()+設定!$B$26))))*10^(設定!$B$27/20)),1,0))</f>
        <v>0</v>
      </c>
      <c r="G11238" s="33" t="n">
        <f aca="false">$G11237+IF($F11238=1,1,0)</f>
        <v>6</v>
      </c>
      <c r="H11238" s="0" t="str">
        <f aca="false">IF($F11238=1,$G11238,"")</f>
        <v/>
      </c>
    </row>
    <row r="11239" customFormat="false" ht="15" hidden="false" customHeight="false" outlineLevel="0" collapsed="false">
      <c r="A11239" s="30" t="n">
        <v>1755.78125</v>
      </c>
      <c r="B11239" s="31" t="n">
        <v>32.4515</v>
      </c>
      <c r="C11239" s="32" t="n">
        <f aca="false">IF($A11239="","",IF(設定!$B$21="dB",10^($B11239/20),ABS($B11239)))</f>
        <v>41.9348409336523</v>
      </c>
      <c r="D11239" s="32" t="n">
        <f aca="false">IF($A11239="","",$A11239^2)</f>
        <v>3082767.79785156</v>
      </c>
      <c r="E11239" s="32" t="n">
        <f aca="false">IF($A11239="","",IF($C11239&lt;=0,"",1/$C11239^2))</f>
        <v>0.000568656489928138</v>
      </c>
      <c r="F11239" s="33" t="n">
        <f aca="false">IF(OR(ROW()-設定!$B$30&lt;2,ROW()+設定!$B$30&gt;13701,N($A11239)&lt;=0,N(INDEX($A$2:$A$13701,MIN(13700,MAX(1,ROW()-1+設定!$B$30))))&lt;=0,$A11239&lt;設定!$B$28,$A11239&gt;設定!$B$29),0,IF(AND($C11239&gt;=MAX(INDEX($C$1:$C$13701,MAX(1,ROW()-設定!$B$24)):INDEX($C$1:$C$13701,MAX(1,ROW()-1))),$C11239&gt;MAX(INDEX($C$1:$C$13701,MIN(13701,ROW()+1)):INDEX($C$1:$C$13701,MIN(13701,ROW()+設定!$B$24))),$C11239&gt;=設定!$B$32,$C11239&gt;=MAX(MIN(INDEX($C$1:$C$13701,MAX(1,ROW()-設定!$B$26)):INDEX($C$1:$C$13701,MAX(1,ROW()-1))),MIN(INDEX($C$1:$C$13701,MIN(13701,ROW()+1)):INDEX($C$1:$C$13701,MIN(13701,ROW()+設定!$B$26))))*10^(設定!$B$27/20)),1,0))</f>
        <v>0</v>
      </c>
      <c r="G11239" s="33" t="n">
        <f aca="false">$G11238+IF($F11239=1,1,0)</f>
        <v>6</v>
      </c>
      <c r="H11239" s="0" t="str">
        <f aca="false">IF($F11239=1,$G11239,"")</f>
        <v/>
      </c>
    </row>
    <row r="11240" customFormat="false" ht="15" hidden="false" customHeight="false" outlineLevel="0" collapsed="false">
      <c r="A11240" s="30" t="n">
        <v>1755.9375</v>
      </c>
      <c r="B11240" s="31" t="n">
        <v>32.2492</v>
      </c>
      <c r="C11240" s="32" t="n">
        <f aca="false">IF($A11240="","",IF(設定!$B$21="dB",10^($B11240/20),ABS($B11240)))</f>
        <v>40.9694373829447</v>
      </c>
      <c r="D11240" s="32" t="n">
        <f aca="false">IF($A11240="","",$A11240^2)</f>
        <v>3083316.50390625</v>
      </c>
      <c r="E11240" s="32" t="n">
        <f aca="false">IF($A11240="","",IF($C11240&lt;=0,"",1/$C11240^2))</f>
        <v>0.000595771878657451</v>
      </c>
      <c r="F11240" s="33" t="n">
        <f aca="false">IF(OR(ROW()-設定!$B$30&lt;2,ROW()+設定!$B$30&gt;13701,N($A11240)&lt;=0,N(INDEX($A$2:$A$13701,MIN(13700,MAX(1,ROW()-1+設定!$B$30))))&lt;=0,$A11240&lt;設定!$B$28,$A11240&gt;設定!$B$29),0,IF(AND($C11240&gt;=MAX(INDEX($C$1:$C$13701,MAX(1,ROW()-設定!$B$24)):INDEX($C$1:$C$13701,MAX(1,ROW()-1))),$C11240&gt;MAX(INDEX($C$1:$C$13701,MIN(13701,ROW()+1)):INDEX($C$1:$C$13701,MIN(13701,ROW()+設定!$B$24))),$C11240&gt;=設定!$B$32,$C11240&gt;=MAX(MIN(INDEX($C$1:$C$13701,MAX(1,ROW()-設定!$B$26)):INDEX($C$1:$C$13701,MAX(1,ROW()-1))),MIN(INDEX($C$1:$C$13701,MIN(13701,ROW()+1)):INDEX($C$1:$C$13701,MIN(13701,ROW()+設定!$B$26))))*10^(設定!$B$27/20)),1,0))</f>
        <v>0</v>
      </c>
      <c r="G11240" s="33" t="n">
        <f aca="false">$G11239+IF($F11240=1,1,0)</f>
        <v>6</v>
      </c>
      <c r="H11240" s="0" t="str">
        <f aca="false">IF($F11240=1,$G11240,"")</f>
        <v/>
      </c>
    </row>
    <row r="11241" customFormat="false" ht="15" hidden="false" customHeight="false" outlineLevel="0" collapsed="false">
      <c r="A11241" s="30" t="n">
        <v>1756.09375</v>
      </c>
      <c r="B11241" s="31" t="n">
        <v>32.2855</v>
      </c>
      <c r="C11241" s="32" t="n">
        <f aca="false">IF($A11241="","",IF(設定!$B$21="dB",10^($B11241/20),ABS($B11241)))</f>
        <v>41.1410148033577</v>
      </c>
      <c r="D11241" s="32" t="n">
        <f aca="false">IF($A11241="","",$A11241^2)</f>
        <v>3083865.25878906</v>
      </c>
      <c r="E11241" s="32" t="n">
        <f aca="false">IF($A11241="","",IF($C11241&lt;=0,"",1/$C11241^2))</f>
        <v>0.000590812941805467</v>
      </c>
      <c r="F11241" s="33" t="n">
        <f aca="false">IF(OR(ROW()-設定!$B$30&lt;2,ROW()+設定!$B$30&gt;13701,N($A11241)&lt;=0,N(INDEX($A$2:$A$13701,MIN(13700,MAX(1,ROW()-1+設定!$B$30))))&lt;=0,$A11241&lt;設定!$B$28,$A11241&gt;設定!$B$29),0,IF(AND($C11241&gt;=MAX(INDEX($C$1:$C$13701,MAX(1,ROW()-設定!$B$24)):INDEX($C$1:$C$13701,MAX(1,ROW()-1))),$C11241&gt;MAX(INDEX($C$1:$C$13701,MIN(13701,ROW()+1)):INDEX($C$1:$C$13701,MIN(13701,ROW()+設定!$B$24))),$C11241&gt;=設定!$B$32,$C11241&gt;=MAX(MIN(INDEX($C$1:$C$13701,MAX(1,ROW()-設定!$B$26)):INDEX($C$1:$C$13701,MAX(1,ROW()-1))),MIN(INDEX($C$1:$C$13701,MIN(13701,ROW()+1)):INDEX($C$1:$C$13701,MIN(13701,ROW()+設定!$B$26))))*10^(設定!$B$27/20)),1,0))</f>
        <v>0</v>
      </c>
      <c r="G11241" s="33" t="n">
        <f aca="false">$G11240+IF($F11241=1,1,0)</f>
        <v>6</v>
      </c>
      <c r="H11241" s="0" t="str">
        <f aca="false">IF($F11241=1,$G11241,"")</f>
        <v/>
      </c>
    </row>
    <row r="11242" customFormat="false" ht="15" hidden="false" customHeight="false" outlineLevel="0" collapsed="false">
      <c r="A11242" s="30" t="n">
        <v>1756.25</v>
      </c>
      <c r="B11242" s="31" t="n">
        <v>32.2916</v>
      </c>
      <c r="C11242" s="32" t="n">
        <f aca="false">IF($A11242="","",IF(設定!$B$21="dB",10^($B11242/20),ABS($B11242)))</f>
        <v>41.1699178109501</v>
      </c>
      <c r="D11242" s="32" t="n">
        <f aca="false">IF($A11242="","",$A11242^2)</f>
        <v>3084414.0625</v>
      </c>
      <c r="E11242" s="32" t="n">
        <f aca="false">IF($A11242="","",IF($C11242&lt;=0,"",1/$C11242^2))</f>
        <v>0.000589983682107055</v>
      </c>
      <c r="F11242" s="33" t="n">
        <f aca="false">IF(OR(ROW()-設定!$B$30&lt;2,ROW()+設定!$B$30&gt;13701,N($A11242)&lt;=0,N(INDEX($A$2:$A$13701,MIN(13700,MAX(1,ROW()-1+設定!$B$30))))&lt;=0,$A11242&lt;設定!$B$28,$A11242&gt;設定!$B$29),0,IF(AND($C11242&gt;=MAX(INDEX($C$1:$C$13701,MAX(1,ROW()-設定!$B$24)):INDEX($C$1:$C$13701,MAX(1,ROW()-1))),$C11242&gt;MAX(INDEX($C$1:$C$13701,MIN(13701,ROW()+1)):INDEX($C$1:$C$13701,MIN(13701,ROW()+設定!$B$24))),$C11242&gt;=設定!$B$32,$C11242&gt;=MAX(MIN(INDEX($C$1:$C$13701,MAX(1,ROW()-設定!$B$26)):INDEX($C$1:$C$13701,MAX(1,ROW()-1))),MIN(INDEX($C$1:$C$13701,MIN(13701,ROW()+1)):INDEX($C$1:$C$13701,MIN(13701,ROW()+設定!$B$26))))*10^(設定!$B$27/20)),1,0))</f>
        <v>0</v>
      </c>
      <c r="G11242" s="33" t="n">
        <f aca="false">$G11241+IF($F11242=1,1,0)</f>
        <v>6</v>
      </c>
      <c r="H11242" s="0" t="str">
        <f aca="false">IF($F11242=1,$G11242,"")</f>
        <v/>
      </c>
    </row>
    <row r="11243" customFormat="false" ht="15" hidden="false" customHeight="false" outlineLevel="0" collapsed="false">
      <c r="A11243" s="30" t="n">
        <v>1756.40625</v>
      </c>
      <c r="B11243" s="31" t="n">
        <v>32.1288</v>
      </c>
      <c r="C11243" s="32" t="n">
        <f aca="false">IF($A11243="","",IF(設定!$B$21="dB",10^($B11243/20),ABS($B11243)))</f>
        <v>40.405454845845</v>
      </c>
      <c r="D11243" s="32" t="n">
        <f aca="false">IF($A11243="","",$A11243^2)</f>
        <v>3084962.91503906</v>
      </c>
      <c r="E11243" s="32" t="n">
        <f aca="false">IF($A11243="","",IF($C11243&lt;=0,"",1/$C11243^2))</f>
        <v>0.000612519613768627</v>
      </c>
      <c r="F11243" s="33" t="n">
        <f aca="false">IF(OR(ROW()-設定!$B$30&lt;2,ROW()+設定!$B$30&gt;13701,N($A11243)&lt;=0,N(INDEX($A$2:$A$13701,MIN(13700,MAX(1,ROW()-1+設定!$B$30))))&lt;=0,$A11243&lt;設定!$B$28,$A11243&gt;設定!$B$29),0,IF(AND($C11243&gt;=MAX(INDEX($C$1:$C$13701,MAX(1,ROW()-設定!$B$24)):INDEX($C$1:$C$13701,MAX(1,ROW()-1))),$C11243&gt;MAX(INDEX($C$1:$C$13701,MIN(13701,ROW()+1)):INDEX($C$1:$C$13701,MIN(13701,ROW()+設定!$B$24))),$C11243&gt;=設定!$B$32,$C11243&gt;=MAX(MIN(INDEX($C$1:$C$13701,MAX(1,ROW()-設定!$B$26)):INDEX($C$1:$C$13701,MAX(1,ROW()-1))),MIN(INDEX($C$1:$C$13701,MIN(13701,ROW()+1)):INDEX($C$1:$C$13701,MIN(13701,ROW()+設定!$B$26))))*10^(設定!$B$27/20)),1,0))</f>
        <v>0</v>
      </c>
      <c r="G11243" s="33" t="n">
        <f aca="false">$G11242+IF($F11243=1,1,0)</f>
        <v>6</v>
      </c>
      <c r="H11243" s="0" t="str">
        <f aca="false">IF($F11243=1,$G11243,"")</f>
        <v/>
      </c>
    </row>
    <row r="11244" customFormat="false" ht="15" hidden="false" customHeight="false" outlineLevel="0" collapsed="false">
      <c r="A11244" s="30" t="n">
        <v>1756.5625</v>
      </c>
      <c r="B11244" s="31" t="n">
        <v>32.1934</v>
      </c>
      <c r="C11244" s="32" t="n">
        <f aca="false">IF($A11244="","",IF(設定!$B$21="dB",10^($B11244/20),ABS($B11244)))</f>
        <v>40.7070846221171</v>
      </c>
      <c r="D11244" s="32" t="n">
        <f aca="false">IF($A11244="","",$A11244^2)</f>
        <v>3085511.81640625</v>
      </c>
      <c r="E11244" s="32" t="n">
        <f aca="false">IF($A11244="","",IF($C11244&lt;=0,"",1/$C11244^2))</f>
        <v>0.000603475995750256</v>
      </c>
      <c r="F11244" s="33" t="n">
        <f aca="false">IF(OR(ROW()-設定!$B$30&lt;2,ROW()+設定!$B$30&gt;13701,N($A11244)&lt;=0,N(INDEX($A$2:$A$13701,MIN(13700,MAX(1,ROW()-1+設定!$B$30))))&lt;=0,$A11244&lt;設定!$B$28,$A11244&gt;設定!$B$29),0,IF(AND($C11244&gt;=MAX(INDEX($C$1:$C$13701,MAX(1,ROW()-設定!$B$24)):INDEX($C$1:$C$13701,MAX(1,ROW()-1))),$C11244&gt;MAX(INDEX($C$1:$C$13701,MIN(13701,ROW()+1)):INDEX($C$1:$C$13701,MIN(13701,ROW()+設定!$B$24))),$C11244&gt;=設定!$B$32,$C11244&gt;=MAX(MIN(INDEX($C$1:$C$13701,MAX(1,ROW()-設定!$B$26)):INDEX($C$1:$C$13701,MAX(1,ROW()-1))),MIN(INDEX($C$1:$C$13701,MIN(13701,ROW()+1)):INDEX($C$1:$C$13701,MIN(13701,ROW()+設定!$B$26))))*10^(設定!$B$27/20)),1,0))</f>
        <v>0</v>
      </c>
      <c r="G11244" s="33" t="n">
        <f aca="false">$G11243+IF($F11244=1,1,0)</f>
        <v>6</v>
      </c>
      <c r="H11244" s="0" t="str">
        <f aca="false">IF($F11244=1,$G11244,"")</f>
        <v/>
      </c>
    </row>
    <row r="11245" customFormat="false" ht="15" hidden="false" customHeight="false" outlineLevel="0" collapsed="false">
      <c r="A11245" s="30" t="n">
        <v>1756.71875</v>
      </c>
      <c r="B11245" s="31" t="n">
        <v>31.9959</v>
      </c>
      <c r="C11245" s="32" t="n">
        <f aca="false">IF($A11245="","",IF(設定!$B$21="dB",10^($B11245/20),ABS($B11245)))</f>
        <v>39.7919296392653</v>
      </c>
      <c r="D11245" s="32" t="n">
        <f aca="false">IF($A11245="","",$A11245^2)</f>
        <v>3086060.76660156</v>
      </c>
      <c r="E11245" s="32" t="n">
        <f aca="false">IF($A11245="","",IF($C11245&lt;=0,"",1/$C11245^2))</f>
        <v>0.000631553287258812</v>
      </c>
      <c r="F11245" s="33" t="n">
        <f aca="false">IF(OR(ROW()-設定!$B$30&lt;2,ROW()+設定!$B$30&gt;13701,N($A11245)&lt;=0,N(INDEX($A$2:$A$13701,MIN(13700,MAX(1,ROW()-1+設定!$B$30))))&lt;=0,$A11245&lt;設定!$B$28,$A11245&gt;設定!$B$29),0,IF(AND($C11245&gt;=MAX(INDEX($C$1:$C$13701,MAX(1,ROW()-設定!$B$24)):INDEX($C$1:$C$13701,MAX(1,ROW()-1))),$C11245&gt;MAX(INDEX($C$1:$C$13701,MIN(13701,ROW()+1)):INDEX($C$1:$C$13701,MIN(13701,ROW()+設定!$B$24))),$C11245&gt;=設定!$B$32,$C11245&gt;=MAX(MIN(INDEX($C$1:$C$13701,MAX(1,ROW()-設定!$B$26)):INDEX($C$1:$C$13701,MAX(1,ROW()-1))),MIN(INDEX($C$1:$C$13701,MIN(13701,ROW()+1)):INDEX($C$1:$C$13701,MIN(13701,ROW()+設定!$B$26))))*10^(設定!$B$27/20)),1,0))</f>
        <v>0</v>
      </c>
      <c r="G11245" s="33" t="n">
        <f aca="false">$G11244+IF($F11245=1,1,0)</f>
        <v>6</v>
      </c>
      <c r="H11245" s="0" t="str">
        <f aca="false">IF($F11245=1,$G11245,"")</f>
        <v/>
      </c>
    </row>
    <row r="11246" customFormat="false" ht="15" hidden="false" customHeight="false" outlineLevel="0" collapsed="false">
      <c r="A11246" s="30" t="n">
        <v>1756.875</v>
      </c>
      <c r="B11246" s="31" t="n">
        <v>31.8323</v>
      </c>
      <c r="C11246" s="32" t="n">
        <f aca="false">IF($A11246="","",IF(設定!$B$21="dB",10^($B11246/20),ABS($B11246)))</f>
        <v>39.0494570721002</v>
      </c>
      <c r="D11246" s="32" t="n">
        <f aca="false">IF($A11246="","",$A11246^2)</f>
        <v>3086609.765625</v>
      </c>
      <c r="E11246" s="32" t="n">
        <f aca="false">IF($A11246="","",IF($C11246&lt;=0,"",1/$C11246^2))</f>
        <v>0.000655797867330254</v>
      </c>
      <c r="F11246" s="33" t="n">
        <f aca="false">IF(OR(ROW()-設定!$B$30&lt;2,ROW()+設定!$B$30&gt;13701,N($A11246)&lt;=0,N(INDEX($A$2:$A$13701,MIN(13700,MAX(1,ROW()-1+設定!$B$30))))&lt;=0,$A11246&lt;設定!$B$28,$A11246&gt;設定!$B$29),0,IF(AND($C11246&gt;=MAX(INDEX($C$1:$C$13701,MAX(1,ROW()-設定!$B$24)):INDEX($C$1:$C$13701,MAX(1,ROW()-1))),$C11246&gt;MAX(INDEX($C$1:$C$13701,MIN(13701,ROW()+1)):INDEX($C$1:$C$13701,MIN(13701,ROW()+設定!$B$24))),$C11246&gt;=設定!$B$32,$C11246&gt;=MAX(MIN(INDEX($C$1:$C$13701,MAX(1,ROW()-設定!$B$26)):INDEX($C$1:$C$13701,MAX(1,ROW()-1))),MIN(INDEX($C$1:$C$13701,MIN(13701,ROW()+1)):INDEX($C$1:$C$13701,MIN(13701,ROW()+設定!$B$26))))*10^(設定!$B$27/20)),1,0))</f>
        <v>0</v>
      </c>
      <c r="G11246" s="33" t="n">
        <f aca="false">$G11245+IF($F11246=1,1,0)</f>
        <v>6</v>
      </c>
      <c r="H11246" s="0" t="str">
        <f aca="false">IF($F11246=1,$G11246,"")</f>
        <v/>
      </c>
    </row>
    <row r="11247" customFormat="false" ht="15" hidden="false" customHeight="false" outlineLevel="0" collapsed="false">
      <c r="A11247" s="30" t="n">
        <v>1757.03125</v>
      </c>
      <c r="B11247" s="31" t="n">
        <v>31.6947</v>
      </c>
      <c r="C11247" s="32" t="n">
        <f aca="false">IF($A11247="","",IF(設定!$B$21="dB",10^($B11247/20),ABS($B11247)))</f>
        <v>38.4357181471894</v>
      </c>
      <c r="D11247" s="32" t="n">
        <f aca="false">IF($A11247="","",$A11247^2)</f>
        <v>3087158.81347656</v>
      </c>
      <c r="E11247" s="32" t="n">
        <f aca="false">IF($A11247="","",IF($C11247&lt;=0,"",1/$C11247^2))</f>
        <v>0.000676908550490909</v>
      </c>
      <c r="F11247" s="33" t="n">
        <f aca="false">IF(OR(ROW()-設定!$B$30&lt;2,ROW()+設定!$B$30&gt;13701,N($A11247)&lt;=0,N(INDEX($A$2:$A$13701,MIN(13700,MAX(1,ROW()-1+設定!$B$30))))&lt;=0,$A11247&lt;設定!$B$28,$A11247&gt;設定!$B$29),0,IF(AND($C11247&gt;=MAX(INDEX($C$1:$C$13701,MAX(1,ROW()-設定!$B$24)):INDEX($C$1:$C$13701,MAX(1,ROW()-1))),$C11247&gt;MAX(INDEX($C$1:$C$13701,MIN(13701,ROW()+1)):INDEX($C$1:$C$13701,MIN(13701,ROW()+設定!$B$24))),$C11247&gt;=設定!$B$32,$C11247&gt;=MAX(MIN(INDEX($C$1:$C$13701,MAX(1,ROW()-設定!$B$26)):INDEX($C$1:$C$13701,MAX(1,ROW()-1))),MIN(INDEX($C$1:$C$13701,MIN(13701,ROW()+1)):INDEX($C$1:$C$13701,MIN(13701,ROW()+設定!$B$26))))*10^(設定!$B$27/20)),1,0))</f>
        <v>0</v>
      </c>
      <c r="G11247" s="33" t="n">
        <f aca="false">$G11246+IF($F11247=1,1,0)</f>
        <v>6</v>
      </c>
      <c r="H11247" s="0" t="str">
        <f aca="false">IF($F11247=1,$G11247,"")</f>
        <v/>
      </c>
    </row>
    <row r="11248" customFormat="false" ht="15" hidden="false" customHeight="false" outlineLevel="0" collapsed="false">
      <c r="A11248" s="30" t="n">
        <v>1757.1875</v>
      </c>
      <c r="B11248" s="31" t="n">
        <v>31.6679</v>
      </c>
      <c r="C11248" s="32" t="n">
        <f aca="false">IF($A11248="","",IF(設定!$B$21="dB",10^($B11248/20),ABS($B11248)))</f>
        <v>38.3173088892777</v>
      </c>
      <c r="D11248" s="32" t="n">
        <f aca="false">IF($A11248="","",$A11248^2)</f>
        <v>3087707.91015625</v>
      </c>
      <c r="E11248" s="32" t="n">
        <f aca="false">IF($A11248="","",IF($C11248&lt;=0,"",1/$C11248^2))</f>
        <v>0.000681098619462365</v>
      </c>
      <c r="F11248" s="33" t="n">
        <f aca="false">IF(OR(ROW()-設定!$B$30&lt;2,ROW()+設定!$B$30&gt;13701,N($A11248)&lt;=0,N(INDEX($A$2:$A$13701,MIN(13700,MAX(1,ROW()-1+設定!$B$30))))&lt;=0,$A11248&lt;設定!$B$28,$A11248&gt;設定!$B$29),0,IF(AND($C11248&gt;=MAX(INDEX($C$1:$C$13701,MAX(1,ROW()-設定!$B$24)):INDEX($C$1:$C$13701,MAX(1,ROW()-1))),$C11248&gt;MAX(INDEX($C$1:$C$13701,MIN(13701,ROW()+1)):INDEX($C$1:$C$13701,MIN(13701,ROW()+設定!$B$24))),$C11248&gt;=設定!$B$32,$C11248&gt;=MAX(MIN(INDEX($C$1:$C$13701,MAX(1,ROW()-設定!$B$26)):INDEX($C$1:$C$13701,MAX(1,ROW()-1))),MIN(INDEX($C$1:$C$13701,MIN(13701,ROW()+1)):INDEX($C$1:$C$13701,MIN(13701,ROW()+設定!$B$26))))*10^(設定!$B$27/20)),1,0))</f>
        <v>0</v>
      </c>
      <c r="G11248" s="33" t="n">
        <f aca="false">$G11247+IF($F11248=1,1,0)</f>
        <v>6</v>
      </c>
      <c r="H11248" s="0" t="str">
        <f aca="false">IF($F11248=1,$G11248,"")</f>
        <v/>
      </c>
    </row>
    <row r="11249" customFormat="false" ht="15" hidden="false" customHeight="false" outlineLevel="0" collapsed="false">
      <c r="A11249" s="30" t="n">
        <v>1757.34375</v>
      </c>
      <c r="B11249" s="31" t="n">
        <v>31.6502</v>
      </c>
      <c r="C11249" s="32" t="n">
        <f aca="false">IF($A11249="","",IF(設定!$B$21="dB",10^($B11249/20),ABS($B11249)))</f>
        <v>38.2393058482304</v>
      </c>
      <c r="D11249" s="32" t="n">
        <f aca="false">IF($A11249="","",$A11249^2)</f>
        <v>3088257.05566406</v>
      </c>
      <c r="E11249" s="32" t="n">
        <f aca="false">IF($A11249="","",IF($C11249&lt;=0,"",1/$C11249^2))</f>
        <v>0.000683880152711345</v>
      </c>
      <c r="F11249" s="33" t="n">
        <f aca="false">IF(OR(ROW()-設定!$B$30&lt;2,ROW()+設定!$B$30&gt;13701,N($A11249)&lt;=0,N(INDEX($A$2:$A$13701,MIN(13700,MAX(1,ROW()-1+設定!$B$30))))&lt;=0,$A11249&lt;設定!$B$28,$A11249&gt;設定!$B$29),0,IF(AND($C11249&gt;=MAX(INDEX($C$1:$C$13701,MAX(1,ROW()-設定!$B$24)):INDEX($C$1:$C$13701,MAX(1,ROW()-1))),$C11249&gt;MAX(INDEX($C$1:$C$13701,MIN(13701,ROW()+1)):INDEX($C$1:$C$13701,MIN(13701,ROW()+設定!$B$24))),$C11249&gt;=設定!$B$32,$C11249&gt;=MAX(MIN(INDEX($C$1:$C$13701,MAX(1,ROW()-設定!$B$26)):INDEX($C$1:$C$13701,MAX(1,ROW()-1))),MIN(INDEX($C$1:$C$13701,MIN(13701,ROW()+1)):INDEX($C$1:$C$13701,MIN(13701,ROW()+設定!$B$26))))*10^(設定!$B$27/20)),1,0))</f>
        <v>0</v>
      </c>
      <c r="G11249" s="33" t="n">
        <f aca="false">$G11248+IF($F11249=1,1,0)</f>
        <v>6</v>
      </c>
      <c r="H11249" s="0" t="str">
        <f aca="false">IF($F11249=1,$G11249,"")</f>
        <v/>
      </c>
    </row>
    <row r="11250" customFormat="false" ht="15" hidden="false" customHeight="false" outlineLevel="0" collapsed="false">
      <c r="A11250" s="30" t="n">
        <v>1757.5</v>
      </c>
      <c r="B11250" s="31" t="n">
        <v>31.5277</v>
      </c>
      <c r="C11250" s="32" t="n">
        <f aca="false">IF($A11250="","",IF(設定!$B$21="dB",10^($B11250/20),ABS($B11250)))</f>
        <v>37.7037893181016</v>
      </c>
      <c r="D11250" s="32" t="n">
        <f aca="false">IF($A11250="","",$A11250^2)</f>
        <v>3088806.25</v>
      </c>
      <c r="E11250" s="32" t="n">
        <f aca="false">IF($A11250="","",IF($C11250&lt;=0,"",1/$C11250^2))</f>
        <v>0.000703444761780636</v>
      </c>
      <c r="F11250" s="33" t="n">
        <f aca="false">IF(OR(ROW()-設定!$B$30&lt;2,ROW()+設定!$B$30&gt;13701,N($A11250)&lt;=0,N(INDEX($A$2:$A$13701,MIN(13700,MAX(1,ROW()-1+設定!$B$30))))&lt;=0,$A11250&lt;設定!$B$28,$A11250&gt;設定!$B$29),0,IF(AND($C11250&gt;=MAX(INDEX($C$1:$C$13701,MAX(1,ROW()-設定!$B$24)):INDEX($C$1:$C$13701,MAX(1,ROW()-1))),$C11250&gt;MAX(INDEX($C$1:$C$13701,MIN(13701,ROW()+1)):INDEX($C$1:$C$13701,MIN(13701,ROW()+設定!$B$24))),$C11250&gt;=設定!$B$32,$C11250&gt;=MAX(MIN(INDEX($C$1:$C$13701,MAX(1,ROW()-設定!$B$26)):INDEX($C$1:$C$13701,MAX(1,ROW()-1))),MIN(INDEX($C$1:$C$13701,MIN(13701,ROW()+1)):INDEX($C$1:$C$13701,MIN(13701,ROW()+設定!$B$26))))*10^(設定!$B$27/20)),1,0))</f>
        <v>0</v>
      </c>
      <c r="G11250" s="33" t="n">
        <f aca="false">$G11249+IF($F11250=1,1,0)</f>
        <v>6</v>
      </c>
      <c r="H11250" s="0" t="str">
        <f aca="false">IF($F11250=1,$G11250,"")</f>
        <v/>
      </c>
    </row>
    <row r="11251" customFormat="false" ht="15" hidden="false" customHeight="false" outlineLevel="0" collapsed="false">
      <c r="A11251" s="30" t="n">
        <v>1757.65625</v>
      </c>
      <c r="B11251" s="31" t="n">
        <v>31.4632</v>
      </c>
      <c r="C11251" s="32" t="n">
        <f aca="false">IF($A11251="","",IF(設定!$B$21="dB",10^($B11251/20),ABS($B11251)))</f>
        <v>37.4248441098113</v>
      </c>
      <c r="D11251" s="32" t="n">
        <f aca="false">IF($A11251="","",$A11251^2)</f>
        <v>3089355.49316406</v>
      </c>
      <c r="E11251" s="32" t="n">
        <f aca="false">IF($A11251="","",IF($C11251&lt;=0,"",1/$C11251^2))</f>
        <v>0.00071397005963443</v>
      </c>
      <c r="F11251" s="33" t="n">
        <f aca="false">IF(OR(ROW()-設定!$B$30&lt;2,ROW()+設定!$B$30&gt;13701,N($A11251)&lt;=0,N(INDEX($A$2:$A$13701,MIN(13700,MAX(1,ROW()-1+設定!$B$30))))&lt;=0,$A11251&lt;設定!$B$28,$A11251&gt;設定!$B$29),0,IF(AND($C11251&gt;=MAX(INDEX($C$1:$C$13701,MAX(1,ROW()-設定!$B$24)):INDEX($C$1:$C$13701,MAX(1,ROW()-1))),$C11251&gt;MAX(INDEX($C$1:$C$13701,MIN(13701,ROW()+1)):INDEX($C$1:$C$13701,MIN(13701,ROW()+設定!$B$24))),$C11251&gt;=設定!$B$32,$C11251&gt;=MAX(MIN(INDEX($C$1:$C$13701,MAX(1,ROW()-設定!$B$26)):INDEX($C$1:$C$13701,MAX(1,ROW()-1))),MIN(INDEX($C$1:$C$13701,MIN(13701,ROW()+1)):INDEX($C$1:$C$13701,MIN(13701,ROW()+設定!$B$26))))*10^(設定!$B$27/20)),1,0))</f>
        <v>0</v>
      </c>
      <c r="G11251" s="33" t="n">
        <f aca="false">$G11250+IF($F11251=1,1,0)</f>
        <v>6</v>
      </c>
      <c r="H11251" s="0" t="str">
        <f aca="false">IF($F11251=1,$G11251,"")</f>
        <v/>
      </c>
    </row>
    <row r="11252" customFormat="false" ht="15" hidden="false" customHeight="false" outlineLevel="0" collapsed="false">
      <c r="A11252" s="30" t="n">
        <v>1757.8125</v>
      </c>
      <c r="B11252" s="31" t="n">
        <v>31.2932</v>
      </c>
      <c r="C11252" s="32" t="n">
        <f aca="false">IF($A11252="","",IF(設定!$B$21="dB",10^($B11252/20),ABS($B11252)))</f>
        <v>36.6994875447257</v>
      </c>
      <c r="D11252" s="32" t="n">
        <f aca="false">IF($A11252="","",$A11252^2)</f>
        <v>3089904.78515625</v>
      </c>
      <c r="E11252" s="32" t="n">
        <f aca="false">IF($A11252="","",IF($C11252&lt;=0,"",1/$C11252^2))</f>
        <v>0.000742471862812021</v>
      </c>
      <c r="F11252" s="33" t="n">
        <f aca="false">IF(OR(ROW()-設定!$B$30&lt;2,ROW()+設定!$B$30&gt;13701,N($A11252)&lt;=0,N(INDEX($A$2:$A$13701,MIN(13700,MAX(1,ROW()-1+設定!$B$30))))&lt;=0,$A11252&lt;設定!$B$28,$A11252&gt;設定!$B$29),0,IF(AND($C11252&gt;=MAX(INDEX($C$1:$C$13701,MAX(1,ROW()-設定!$B$24)):INDEX($C$1:$C$13701,MAX(1,ROW()-1))),$C11252&gt;MAX(INDEX($C$1:$C$13701,MIN(13701,ROW()+1)):INDEX($C$1:$C$13701,MIN(13701,ROW()+設定!$B$24))),$C11252&gt;=設定!$B$32,$C11252&gt;=MAX(MIN(INDEX($C$1:$C$13701,MAX(1,ROW()-設定!$B$26)):INDEX($C$1:$C$13701,MAX(1,ROW()-1))),MIN(INDEX($C$1:$C$13701,MIN(13701,ROW()+1)):INDEX($C$1:$C$13701,MIN(13701,ROW()+設定!$B$26))))*10^(設定!$B$27/20)),1,0))</f>
        <v>0</v>
      </c>
      <c r="G11252" s="33" t="n">
        <f aca="false">$G11251+IF($F11252=1,1,0)</f>
        <v>6</v>
      </c>
      <c r="H11252" s="0" t="str">
        <f aca="false">IF($F11252=1,$G11252,"")</f>
        <v/>
      </c>
    </row>
    <row r="11253" customFormat="false" ht="15" hidden="false" customHeight="false" outlineLevel="0" collapsed="false">
      <c r="A11253" s="30" t="n">
        <v>1757.96875</v>
      </c>
      <c r="B11253" s="31" t="n">
        <v>31.2666</v>
      </c>
      <c r="C11253" s="32" t="n">
        <f aca="false">IF($A11253="","",IF(設定!$B$21="dB",10^($B11253/20),ABS($B11253)))</f>
        <v>36.5872695511511</v>
      </c>
      <c r="D11253" s="32" t="n">
        <f aca="false">IF($A11253="","",$A11253^2)</f>
        <v>3090454.12597656</v>
      </c>
      <c r="E11253" s="32" t="n">
        <f aca="false">IF($A11253="","",IF($C11253&lt;=0,"",1/$C11253^2))</f>
        <v>0.00074703336622527</v>
      </c>
      <c r="F11253" s="33" t="n">
        <f aca="false">IF(OR(ROW()-設定!$B$30&lt;2,ROW()+設定!$B$30&gt;13701,N($A11253)&lt;=0,N(INDEX($A$2:$A$13701,MIN(13700,MAX(1,ROW()-1+設定!$B$30))))&lt;=0,$A11253&lt;設定!$B$28,$A11253&gt;設定!$B$29),0,IF(AND($C11253&gt;=MAX(INDEX($C$1:$C$13701,MAX(1,ROW()-設定!$B$24)):INDEX($C$1:$C$13701,MAX(1,ROW()-1))),$C11253&gt;MAX(INDEX($C$1:$C$13701,MIN(13701,ROW()+1)):INDEX($C$1:$C$13701,MIN(13701,ROW()+設定!$B$24))),$C11253&gt;=設定!$B$32,$C11253&gt;=MAX(MIN(INDEX($C$1:$C$13701,MAX(1,ROW()-設定!$B$26)):INDEX($C$1:$C$13701,MAX(1,ROW()-1))),MIN(INDEX($C$1:$C$13701,MIN(13701,ROW()+1)):INDEX($C$1:$C$13701,MIN(13701,ROW()+設定!$B$26))))*10^(設定!$B$27/20)),1,0))</f>
        <v>0</v>
      </c>
      <c r="G11253" s="33" t="n">
        <f aca="false">$G11252+IF($F11253=1,1,0)</f>
        <v>6</v>
      </c>
      <c r="H11253" s="0" t="str">
        <f aca="false">IF($F11253=1,$G11253,"")</f>
        <v/>
      </c>
    </row>
    <row r="11254" customFormat="false" ht="15" hidden="false" customHeight="false" outlineLevel="0" collapsed="false">
      <c r="A11254" s="30" t="n">
        <v>1758.125</v>
      </c>
      <c r="B11254" s="31" t="n">
        <v>31.2306</v>
      </c>
      <c r="C11254" s="32" t="n">
        <f aca="false">IF($A11254="","",IF(設定!$B$21="dB",10^($B11254/20),ABS($B11254)))</f>
        <v>36.4359418256157</v>
      </c>
      <c r="D11254" s="32" t="n">
        <f aca="false">IF($A11254="","",$A11254^2)</f>
        <v>3091003.515625</v>
      </c>
      <c r="E11254" s="32" t="n">
        <f aca="false">IF($A11254="","",IF($C11254&lt;=0,"",1/$C11254^2))</f>
        <v>0.000753251491005526</v>
      </c>
      <c r="F11254" s="33" t="n">
        <f aca="false">IF(OR(ROW()-設定!$B$30&lt;2,ROW()+設定!$B$30&gt;13701,N($A11254)&lt;=0,N(INDEX($A$2:$A$13701,MIN(13700,MAX(1,ROW()-1+設定!$B$30))))&lt;=0,$A11254&lt;設定!$B$28,$A11254&gt;設定!$B$29),0,IF(AND($C11254&gt;=MAX(INDEX($C$1:$C$13701,MAX(1,ROW()-設定!$B$24)):INDEX($C$1:$C$13701,MAX(1,ROW()-1))),$C11254&gt;MAX(INDEX($C$1:$C$13701,MIN(13701,ROW()+1)):INDEX($C$1:$C$13701,MIN(13701,ROW()+設定!$B$24))),$C11254&gt;=設定!$B$32,$C11254&gt;=MAX(MIN(INDEX($C$1:$C$13701,MAX(1,ROW()-設定!$B$26)):INDEX($C$1:$C$13701,MAX(1,ROW()-1))),MIN(INDEX($C$1:$C$13701,MIN(13701,ROW()+1)):INDEX($C$1:$C$13701,MIN(13701,ROW()+設定!$B$26))))*10^(設定!$B$27/20)),1,0))</f>
        <v>0</v>
      </c>
      <c r="G11254" s="33" t="n">
        <f aca="false">$G11253+IF($F11254=1,1,0)</f>
        <v>6</v>
      </c>
      <c r="H11254" s="0" t="str">
        <f aca="false">IF($F11254=1,$G11254,"")</f>
        <v/>
      </c>
    </row>
    <row r="11255" customFormat="false" ht="15" hidden="false" customHeight="false" outlineLevel="0" collapsed="false">
      <c r="A11255" s="30" t="n">
        <v>1758.28125</v>
      </c>
      <c r="B11255" s="31" t="n">
        <v>31.0064</v>
      </c>
      <c r="C11255" s="32" t="n">
        <f aca="false">IF($A11255="","",IF(設定!$B$21="dB",10^($B11255/20),ABS($B11255)))</f>
        <v>35.5074921740549</v>
      </c>
      <c r="D11255" s="32" t="n">
        <f aca="false">IF($A11255="","",$A11255^2)</f>
        <v>3091552.95410156</v>
      </c>
      <c r="E11255" s="32" t="n">
        <f aca="false">IF($A11255="","",IF($C11255&lt;=0,"",1/$C11255^2))</f>
        <v>0.00079315853145976</v>
      </c>
      <c r="F11255" s="33" t="n">
        <f aca="false">IF(OR(ROW()-設定!$B$30&lt;2,ROW()+設定!$B$30&gt;13701,N($A11255)&lt;=0,N(INDEX($A$2:$A$13701,MIN(13700,MAX(1,ROW()-1+設定!$B$30))))&lt;=0,$A11255&lt;設定!$B$28,$A11255&gt;設定!$B$29),0,IF(AND($C11255&gt;=MAX(INDEX($C$1:$C$13701,MAX(1,ROW()-設定!$B$24)):INDEX($C$1:$C$13701,MAX(1,ROW()-1))),$C11255&gt;MAX(INDEX($C$1:$C$13701,MIN(13701,ROW()+1)):INDEX($C$1:$C$13701,MIN(13701,ROW()+設定!$B$24))),$C11255&gt;=設定!$B$32,$C11255&gt;=MAX(MIN(INDEX($C$1:$C$13701,MAX(1,ROW()-設定!$B$26)):INDEX($C$1:$C$13701,MAX(1,ROW()-1))),MIN(INDEX($C$1:$C$13701,MIN(13701,ROW()+1)):INDEX($C$1:$C$13701,MIN(13701,ROW()+設定!$B$26))))*10^(設定!$B$27/20)),1,0))</f>
        <v>0</v>
      </c>
      <c r="G11255" s="33" t="n">
        <f aca="false">$G11254+IF($F11255=1,1,0)</f>
        <v>6</v>
      </c>
      <c r="H11255" s="0" t="str">
        <f aca="false">IF($F11255=1,$G11255,"")</f>
        <v/>
      </c>
    </row>
    <row r="11256" customFormat="false" ht="15" hidden="false" customHeight="false" outlineLevel="0" collapsed="false">
      <c r="A11256" s="30" t="n">
        <v>1758.4375</v>
      </c>
      <c r="B11256" s="31" t="n">
        <v>30.8069</v>
      </c>
      <c r="C11256" s="32" t="n">
        <f aca="false">IF($A11256="","",IF(設定!$B$21="dB",10^($B11256/20),ABS($B11256)))</f>
        <v>34.7012404817663</v>
      </c>
      <c r="D11256" s="32" t="n">
        <f aca="false">IF($A11256="","",$A11256^2)</f>
        <v>3092102.44140625</v>
      </c>
      <c r="E11256" s="32" t="n">
        <f aca="false">IF($A11256="","",IF($C11256&lt;=0,"",1/$C11256^2))</f>
        <v>0.000830443327596438</v>
      </c>
      <c r="F11256" s="33" t="n">
        <f aca="false">IF(OR(ROW()-設定!$B$30&lt;2,ROW()+設定!$B$30&gt;13701,N($A11256)&lt;=0,N(INDEX($A$2:$A$13701,MIN(13700,MAX(1,ROW()-1+設定!$B$30))))&lt;=0,$A11256&lt;設定!$B$28,$A11256&gt;設定!$B$29),0,IF(AND($C11256&gt;=MAX(INDEX($C$1:$C$13701,MAX(1,ROW()-設定!$B$24)):INDEX($C$1:$C$13701,MAX(1,ROW()-1))),$C11256&gt;MAX(INDEX($C$1:$C$13701,MIN(13701,ROW()+1)):INDEX($C$1:$C$13701,MIN(13701,ROW()+設定!$B$24))),$C11256&gt;=設定!$B$32,$C11256&gt;=MAX(MIN(INDEX($C$1:$C$13701,MAX(1,ROW()-設定!$B$26)):INDEX($C$1:$C$13701,MAX(1,ROW()-1))),MIN(INDEX($C$1:$C$13701,MIN(13701,ROW()+1)):INDEX($C$1:$C$13701,MIN(13701,ROW()+設定!$B$26))))*10^(設定!$B$27/20)),1,0))</f>
        <v>0</v>
      </c>
      <c r="G11256" s="33" t="n">
        <f aca="false">$G11255+IF($F11256=1,1,0)</f>
        <v>6</v>
      </c>
      <c r="H11256" s="0" t="str">
        <f aca="false">IF($F11256=1,$G11256,"")</f>
        <v/>
      </c>
    </row>
    <row r="11257" customFormat="false" ht="15" hidden="false" customHeight="false" outlineLevel="0" collapsed="false">
      <c r="A11257" s="30" t="n">
        <v>1758.59375</v>
      </c>
      <c r="B11257" s="31" t="n">
        <v>31.0414</v>
      </c>
      <c r="C11257" s="32" t="n">
        <f aca="false">IF($A11257="","",IF(設定!$B$21="dB",10^($B11257/20),ABS($B11257)))</f>
        <v>35.6508591191303</v>
      </c>
      <c r="D11257" s="32" t="n">
        <f aca="false">IF($A11257="","",$A11257^2)</f>
        <v>3092651.97753906</v>
      </c>
      <c r="E11257" s="32" t="n">
        <f aca="false">IF($A11257="","",IF($C11257&lt;=0,"",1/$C11257^2))</f>
        <v>0.000786792116998103</v>
      </c>
      <c r="F11257" s="33" t="n">
        <f aca="false">IF(OR(ROW()-設定!$B$30&lt;2,ROW()+設定!$B$30&gt;13701,N($A11257)&lt;=0,N(INDEX($A$2:$A$13701,MIN(13700,MAX(1,ROW()-1+設定!$B$30))))&lt;=0,$A11257&lt;設定!$B$28,$A11257&gt;設定!$B$29),0,IF(AND($C11257&gt;=MAX(INDEX($C$1:$C$13701,MAX(1,ROW()-設定!$B$24)):INDEX($C$1:$C$13701,MAX(1,ROW()-1))),$C11257&gt;MAX(INDEX($C$1:$C$13701,MIN(13701,ROW()+1)):INDEX($C$1:$C$13701,MIN(13701,ROW()+設定!$B$24))),$C11257&gt;=設定!$B$32,$C11257&gt;=MAX(MIN(INDEX($C$1:$C$13701,MAX(1,ROW()-設定!$B$26)):INDEX($C$1:$C$13701,MAX(1,ROW()-1))),MIN(INDEX($C$1:$C$13701,MIN(13701,ROW()+1)):INDEX($C$1:$C$13701,MIN(13701,ROW()+設定!$B$26))))*10^(設定!$B$27/20)),1,0))</f>
        <v>0</v>
      </c>
      <c r="G11257" s="33" t="n">
        <f aca="false">$G11256+IF($F11257=1,1,0)</f>
        <v>6</v>
      </c>
      <c r="H11257" s="0" t="str">
        <f aca="false">IF($F11257=1,$G11257,"")</f>
        <v/>
      </c>
    </row>
    <row r="11258" customFormat="false" ht="15" hidden="false" customHeight="false" outlineLevel="0" collapsed="false">
      <c r="A11258" s="30" t="n">
        <v>1758.75</v>
      </c>
      <c r="B11258" s="31" t="n">
        <v>30.845</v>
      </c>
      <c r="C11258" s="32" t="n">
        <f aca="false">IF($A11258="","",IF(設定!$B$21="dB",10^($B11258/20),ABS($B11258)))</f>
        <v>34.8537891838351</v>
      </c>
      <c r="D11258" s="32" t="n">
        <f aca="false">IF($A11258="","",$A11258^2)</f>
        <v>3093201.5625</v>
      </c>
      <c r="E11258" s="32" t="n">
        <f aca="false">IF($A11258="","",IF($C11258&lt;=0,"",1/$C11258^2))</f>
        <v>0.000823189836921396</v>
      </c>
      <c r="F11258" s="33" t="n">
        <f aca="false">IF(OR(ROW()-設定!$B$30&lt;2,ROW()+設定!$B$30&gt;13701,N($A11258)&lt;=0,N(INDEX($A$2:$A$13701,MIN(13700,MAX(1,ROW()-1+設定!$B$30))))&lt;=0,$A11258&lt;設定!$B$28,$A11258&gt;設定!$B$29),0,IF(AND($C11258&gt;=MAX(INDEX($C$1:$C$13701,MAX(1,ROW()-設定!$B$24)):INDEX($C$1:$C$13701,MAX(1,ROW()-1))),$C11258&gt;MAX(INDEX($C$1:$C$13701,MIN(13701,ROW()+1)):INDEX($C$1:$C$13701,MIN(13701,ROW()+設定!$B$24))),$C11258&gt;=設定!$B$32,$C11258&gt;=MAX(MIN(INDEX($C$1:$C$13701,MAX(1,ROW()-設定!$B$26)):INDEX($C$1:$C$13701,MAX(1,ROW()-1))),MIN(INDEX($C$1:$C$13701,MIN(13701,ROW()+1)):INDEX($C$1:$C$13701,MIN(13701,ROW()+設定!$B$26))))*10^(設定!$B$27/20)),1,0))</f>
        <v>0</v>
      </c>
      <c r="G11258" s="33" t="n">
        <f aca="false">$G11257+IF($F11258=1,1,0)</f>
        <v>6</v>
      </c>
      <c r="H11258" s="0" t="str">
        <f aca="false">IF($F11258=1,$G11258,"")</f>
        <v/>
      </c>
    </row>
    <row r="11259" customFormat="false" ht="15" hidden="false" customHeight="false" outlineLevel="0" collapsed="false">
      <c r="A11259" s="30" t="n">
        <v>1758.90625</v>
      </c>
      <c r="B11259" s="31" t="n">
        <v>30.6602</v>
      </c>
      <c r="C11259" s="32" t="n">
        <f aca="false">IF($A11259="","",IF(設定!$B$21="dB",10^($B11259/20),ABS($B11259)))</f>
        <v>34.1200767969499</v>
      </c>
      <c r="D11259" s="32" t="n">
        <f aca="false">IF($A11259="","",$A11259^2)</f>
        <v>3093751.19628906</v>
      </c>
      <c r="E11259" s="32" t="n">
        <f aca="false">IF($A11259="","",IF($C11259&lt;=0,"",1/$C11259^2))</f>
        <v>0.000858973963381676</v>
      </c>
      <c r="F11259" s="33" t="n">
        <f aca="false">IF(OR(ROW()-設定!$B$30&lt;2,ROW()+設定!$B$30&gt;13701,N($A11259)&lt;=0,N(INDEX($A$2:$A$13701,MIN(13700,MAX(1,ROW()-1+設定!$B$30))))&lt;=0,$A11259&lt;設定!$B$28,$A11259&gt;設定!$B$29),0,IF(AND($C11259&gt;=MAX(INDEX($C$1:$C$13701,MAX(1,ROW()-設定!$B$24)):INDEX($C$1:$C$13701,MAX(1,ROW()-1))),$C11259&gt;MAX(INDEX($C$1:$C$13701,MIN(13701,ROW()+1)):INDEX($C$1:$C$13701,MIN(13701,ROW()+設定!$B$24))),$C11259&gt;=設定!$B$32,$C11259&gt;=MAX(MIN(INDEX($C$1:$C$13701,MAX(1,ROW()-設定!$B$26)):INDEX($C$1:$C$13701,MAX(1,ROW()-1))),MIN(INDEX($C$1:$C$13701,MIN(13701,ROW()+1)):INDEX($C$1:$C$13701,MIN(13701,ROW()+設定!$B$26))))*10^(設定!$B$27/20)),1,0))</f>
        <v>0</v>
      </c>
      <c r="G11259" s="33" t="n">
        <f aca="false">$G11258+IF($F11259=1,1,0)</f>
        <v>6</v>
      </c>
      <c r="H11259" s="0" t="str">
        <f aca="false">IF($F11259=1,$G11259,"")</f>
        <v/>
      </c>
    </row>
    <row r="11260" customFormat="false" ht="15" hidden="false" customHeight="false" outlineLevel="0" collapsed="false">
      <c r="A11260" s="30" t="n">
        <v>1759.0625</v>
      </c>
      <c r="B11260" s="31" t="n">
        <v>30.6531</v>
      </c>
      <c r="C11260" s="32" t="n">
        <f aca="false">IF($A11260="","",IF(設定!$B$21="dB",10^($B11260/20),ABS($B11260)))</f>
        <v>34.092197837907</v>
      </c>
      <c r="D11260" s="32" t="n">
        <f aca="false">IF($A11260="","",$A11260^2)</f>
        <v>3094300.87890625</v>
      </c>
      <c r="E11260" s="32" t="n">
        <f aca="false">IF($A11260="","",IF($C11260&lt;=0,"",1/$C11260^2))</f>
        <v>0.000860379392948449</v>
      </c>
      <c r="F11260" s="33" t="n">
        <f aca="false">IF(OR(ROW()-設定!$B$30&lt;2,ROW()+設定!$B$30&gt;13701,N($A11260)&lt;=0,N(INDEX($A$2:$A$13701,MIN(13700,MAX(1,ROW()-1+設定!$B$30))))&lt;=0,$A11260&lt;設定!$B$28,$A11260&gt;設定!$B$29),0,IF(AND($C11260&gt;=MAX(INDEX($C$1:$C$13701,MAX(1,ROW()-設定!$B$24)):INDEX($C$1:$C$13701,MAX(1,ROW()-1))),$C11260&gt;MAX(INDEX($C$1:$C$13701,MIN(13701,ROW()+1)):INDEX($C$1:$C$13701,MIN(13701,ROW()+設定!$B$24))),$C11260&gt;=設定!$B$32,$C11260&gt;=MAX(MIN(INDEX($C$1:$C$13701,MAX(1,ROW()-設定!$B$26)):INDEX($C$1:$C$13701,MAX(1,ROW()-1))),MIN(INDEX($C$1:$C$13701,MIN(13701,ROW()+1)):INDEX($C$1:$C$13701,MIN(13701,ROW()+設定!$B$26))))*10^(設定!$B$27/20)),1,0))</f>
        <v>0</v>
      </c>
      <c r="G11260" s="33" t="n">
        <f aca="false">$G11259+IF($F11260=1,1,0)</f>
        <v>6</v>
      </c>
      <c r="H11260" s="0" t="str">
        <f aca="false">IF($F11260=1,$G11260,"")</f>
        <v/>
      </c>
    </row>
    <row r="11261" customFormat="false" ht="15" hidden="false" customHeight="false" outlineLevel="0" collapsed="false">
      <c r="A11261" s="30" t="n">
        <v>1759.21875</v>
      </c>
      <c r="B11261" s="31" t="n">
        <v>30.5262</v>
      </c>
      <c r="C11261" s="32" t="n">
        <f aca="false">IF($A11261="","",IF(設定!$B$21="dB",10^($B11261/20),ABS($B11261)))</f>
        <v>33.597734976652</v>
      </c>
      <c r="D11261" s="32" t="n">
        <f aca="false">IF($A11261="","",$A11261^2)</f>
        <v>3094850.61035156</v>
      </c>
      <c r="E11261" s="32" t="n">
        <f aca="false">IF($A11261="","",IF($C11261&lt;=0,"",1/$C11261^2))</f>
        <v>0.00088589040927265</v>
      </c>
      <c r="F11261" s="33" t="n">
        <f aca="false">IF(OR(ROW()-設定!$B$30&lt;2,ROW()+設定!$B$30&gt;13701,N($A11261)&lt;=0,N(INDEX($A$2:$A$13701,MIN(13700,MAX(1,ROW()-1+設定!$B$30))))&lt;=0,$A11261&lt;設定!$B$28,$A11261&gt;設定!$B$29),0,IF(AND($C11261&gt;=MAX(INDEX($C$1:$C$13701,MAX(1,ROW()-設定!$B$24)):INDEX($C$1:$C$13701,MAX(1,ROW()-1))),$C11261&gt;MAX(INDEX($C$1:$C$13701,MIN(13701,ROW()+1)):INDEX($C$1:$C$13701,MIN(13701,ROW()+設定!$B$24))),$C11261&gt;=設定!$B$32,$C11261&gt;=MAX(MIN(INDEX($C$1:$C$13701,MAX(1,ROW()-設定!$B$26)):INDEX($C$1:$C$13701,MAX(1,ROW()-1))),MIN(INDEX($C$1:$C$13701,MIN(13701,ROW()+1)):INDEX($C$1:$C$13701,MIN(13701,ROW()+設定!$B$26))))*10^(設定!$B$27/20)),1,0))</f>
        <v>0</v>
      </c>
      <c r="G11261" s="33" t="n">
        <f aca="false">$G11260+IF($F11261=1,1,0)</f>
        <v>6</v>
      </c>
      <c r="H11261" s="0" t="str">
        <f aca="false">IF($F11261=1,$G11261,"")</f>
        <v/>
      </c>
    </row>
    <row r="11262" customFormat="false" ht="15" hidden="false" customHeight="false" outlineLevel="0" collapsed="false">
      <c r="A11262" s="30" t="n">
        <v>1759.375</v>
      </c>
      <c r="B11262" s="31" t="n">
        <v>30.2965</v>
      </c>
      <c r="C11262" s="32" t="n">
        <f aca="false">IF($A11262="","",IF(設定!$B$21="dB",10^($B11262/20),ABS($B11262)))</f>
        <v>32.7208818734764</v>
      </c>
      <c r="D11262" s="32" t="n">
        <f aca="false">IF($A11262="","",$A11262^2)</f>
        <v>3095400.390625</v>
      </c>
      <c r="E11262" s="32" t="n">
        <f aca="false">IF($A11262="","",IF($C11262&lt;=0,"",1/$C11262^2))</f>
        <v>0.000934006718048944</v>
      </c>
      <c r="F11262" s="33" t="n">
        <f aca="false">IF(OR(ROW()-設定!$B$30&lt;2,ROW()+設定!$B$30&gt;13701,N($A11262)&lt;=0,N(INDEX($A$2:$A$13701,MIN(13700,MAX(1,ROW()-1+設定!$B$30))))&lt;=0,$A11262&lt;設定!$B$28,$A11262&gt;設定!$B$29),0,IF(AND($C11262&gt;=MAX(INDEX($C$1:$C$13701,MAX(1,ROW()-設定!$B$24)):INDEX($C$1:$C$13701,MAX(1,ROW()-1))),$C11262&gt;MAX(INDEX($C$1:$C$13701,MIN(13701,ROW()+1)):INDEX($C$1:$C$13701,MIN(13701,ROW()+設定!$B$24))),$C11262&gt;=設定!$B$32,$C11262&gt;=MAX(MIN(INDEX($C$1:$C$13701,MAX(1,ROW()-設定!$B$26)):INDEX($C$1:$C$13701,MAX(1,ROW()-1))),MIN(INDEX($C$1:$C$13701,MIN(13701,ROW()+1)):INDEX($C$1:$C$13701,MIN(13701,ROW()+設定!$B$26))))*10^(設定!$B$27/20)),1,0))</f>
        <v>0</v>
      </c>
      <c r="G11262" s="33" t="n">
        <f aca="false">$G11261+IF($F11262=1,1,0)</f>
        <v>6</v>
      </c>
      <c r="H11262" s="0" t="str">
        <f aca="false">IF($F11262=1,$G11262,"")</f>
        <v/>
      </c>
    </row>
    <row r="11263" customFormat="false" ht="15" hidden="false" customHeight="false" outlineLevel="0" collapsed="false">
      <c r="A11263" s="30" t="n">
        <v>1759.53125</v>
      </c>
      <c r="B11263" s="31" t="n">
        <v>30.3816</v>
      </c>
      <c r="C11263" s="32" t="n">
        <f aca="false">IF($A11263="","",IF(設定!$B$21="dB",10^($B11263/20),ABS($B11263)))</f>
        <v>33.0430402960663</v>
      </c>
      <c r="D11263" s="32" t="n">
        <f aca="false">IF($A11263="","",$A11263^2)</f>
        <v>3095950.21972656</v>
      </c>
      <c r="E11263" s="32" t="n">
        <f aca="false">IF($A11263="","",IF($C11263&lt;=0,"",1/$C11263^2))</f>
        <v>0.000915883004190231</v>
      </c>
      <c r="F11263" s="33" t="n">
        <f aca="false">IF(OR(ROW()-設定!$B$30&lt;2,ROW()+設定!$B$30&gt;13701,N($A11263)&lt;=0,N(INDEX($A$2:$A$13701,MIN(13700,MAX(1,ROW()-1+設定!$B$30))))&lt;=0,$A11263&lt;設定!$B$28,$A11263&gt;設定!$B$29),0,IF(AND($C11263&gt;=MAX(INDEX($C$1:$C$13701,MAX(1,ROW()-設定!$B$24)):INDEX($C$1:$C$13701,MAX(1,ROW()-1))),$C11263&gt;MAX(INDEX($C$1:$C$13701,MIN(13701,ROW()+1)):INDEX($C$1:$C$13701,MIN(13701,ROW()+設定!$B$24))),$C11263&gt;=設定!$B$32,$C11263&gt;=MAX(MIN(INDEX($C$1:$C$13701,MAX(1,ROW()-設定!$B$26)):INDEX($C$1:$C$13701,MAX(1,ROW()-1))),MIN(INDEX($C$1:$C$13701,MIN(13701,ROW()+1)):INDEX($C$1:$C$13701,MIN(13701,ROW()+設定!$B$26))))*10^(設定!$B$27/20)),1,0))</f>
        <v>0</v>
      </c>
      <c r="G11263" s="33" t="n">
        <f aca="false">$G11262+IF($F11263=1,1,0)</f>
        <v>6</v>
      </c>
      <c r="H11263" s="0" t="str">
        <f aca="false">IF($F11263=1,$G11263,"")</f>
        <v/>
      </c>
    </row>
    <row r="11264" customFormat="false" ht="15" hidden="false" customHeight="false" outlineLevel="0" collapsed="false">
      <c r="A11264" s="30" t="n">
        <v>1759.6875</v>
      </c>
      <c r="B11264" s="31" t="n">
        <v>30.1765</v>
      </c>
      <c r="C11264" s="32" t="n">
        <f aca="false">IF($A11264="","",IF(設定!$B$21="dB",10^($B11264/20),ABS($B11264)))</f>
        <v>32.2719345435719</v>
      </c>
      <c r="D11264" s="32" t="n">
        <f aca="false">IF($A11264="","",$A11264^2)</f>
        <v>3096500.09765625</v>
      </c>
      <c r="E11264" s="32" t="n">
        <f aca="false">IF($A11264="","",IF($C11264&lt;=0,"",1/$C11264^2))</f>
        <v>0.000960174128713932</v>
      </c>
      <c r="F11264" s="33" t="n">
        <f aca="false">IF(OR(ROW()-設定!$B$30&lt;2,ROW()+設定!$B$30&gt;13701,N($A11264)&lt;=0,N(INDEX($A$2:$A$13701,MIN(13700,MAX(1,ROW()-1+設定!$B$30))))&lt;=0,$A11264&lt;設定!$B$28,$A11264&gt;設定!$B$29),0,IF(AND($C11264&gt;=MAX(INDEX($C$1:$C$13701,MAX(1,ROW()-設定!$B$24)):INDEX($C$1:$C$13701,MAX(1,ROW()-1))),$C11264&gt;MAX(INDEX($C$1:$C$13701,MIN(13701,ROW()+1)):INDEX($C$1:$C$13701,MIN(13701,ROW()+設定!$B$24))),$C11264&gt;=設定!$B$32,$C11264&gt;=MAX(MIN(INDEX($C$1:$C$13701,MAX(1,ROW()-設定!$B$26)):INDEX($C$1:$C$13701,MAX(1,ROW()-1))),MIN(INDEX($C$1:$C$13701,MIN(13701,ROW()+1)):INDEX($C$1:$C$13701,MIN(13701,ROW()+設定!$B$26))))*10^(設定!$B$27/20)),1,0))</f>
        <v>0</v>
      </c>
      <c r="G11264" s="33" t="n">
        <f aca="false">$G11263+IF($F11264=1,1,0)</f>
        <v>6</v>
      </c>
      <c r="H11264" s="0" t="str">
        <f aca="false">IF($F11264=1,$G11264,"")</f>
        <v/>
      </c>
    </row>
    <row r="11265" customFormat="false" ht="15" hidden="false" customHeight="false" outlineLevel="0" collapsed="false">
      <c r="A11265" s="30" t="n">
        <v>1759.84375</v>
      </c>
      <c r="B11265" s="31" t="n">
        <v>30.2734</v>
      </c>
      <c r="C11265" s="32" t="n">
        <f aca="false">IF($A11265="","",IF(設定!$B$21="dB",10^($B11265/20),ABS($B11265)))</f>
        <v>32.6339767660172</v>
      </c>
      <c r="D11265" s="32" t="n">
        <f aca="false">IF($A11265="","",$A11265^2)</f>
        <v>3097050.02441406</v>
      </c>
      <c r="E11265" s="32" t="n">
        <f aca="false">IF($A11265="","",IF($C11265&lt;=0,"",1/$C11265^2))</f>
        <v>0.000938987908886048</v>
      </c>
      <c r="F11265" s="33" t="n">
        <f aca="false">IF(OR(ROW()-設定!$B$30&lt;2,ROW()+設定!$B$30&gt;13701,N($A11265)&lt;=0,N(INDEX($A$2:$A$13701,MIN(13700,MAX(1,ROW()-1+設定!$B$30))))&lt;=0,$A11265&lt;設定!$B$28,$A11265&gt;設定!$B$29),0,IF(AND($C11265&gt;=MAX(INDEX($C$1:$C$13701,MAX(1,ROW()-設定!$B$24)):INDEX($C$1:$C$13701,MAX(1,ROW()-1))),$C11265&gt;MAX(INDEX($C$1:$C$13701,MIN(13701,ROW()+1)):INDEX($C$1:$C$13701,MIN(13701,ROW()+設定!$B$24))),$C11265&gt;=設定!$B$32,$C11265&gt;=MAX(MIN(INDEX($C$1:$C$13701,MAX(1,ROW()-設定!$B$26)):INDEX($C$1:$C$13701,MAX(1,ROW()-1))),MIN(INDEX($C$1:$C$13701,MIN(13701,ROW()+1)):INDEX($C$1:$C$13701,MIN(13701,ROW()+設定!$B$26))))*10^(設定!$B$27/20)),1,0))</f>
        <v>0</v>
      </c>
      <c r="G11265" s="33" t="n">
        <f aca="false">$G11264+IF($F11265=1,1,0)</f>
        <v>6</v>
      </c>
      <c r="H11265" s="0" t="str">
        <f aca="false">IF($F11265=1,$G11265,"")</f>
        <v/>
      </c>
    </row>
    <row r="11266" customFormat="false" ht="15" hidden="false" customHeight="false" outlineLevel="0" collapsed="false">
      <c r="A11266" s="30" t="n">
        <v>1760</v>
      </c>
      <c r="B11266" s="31" t="n">
        <v>30.1677</v>
      </c>
      <c r="C11266" s="32" t="n">
        <f aca="false">IF($A11266="","",IF(設定!$B$21="dB",10^($B11266/20),ABS($B11266)))</f>
        <v>32.2392551955258</v>
      </c>
      <c r="D11266" s="32" t="n">
        <f aca="false">IF($A11266="","",$A11266^2)</f>
        <v>3097600</v>
      </c>
      <c r="E11266" s="32" t="n">
        <f aca="false">IF($A11266="","",IF($C11266&lt;=0,"",1/$C11266^2))</f>
        <v>0.000962121677901781</v>
      </c>
      <c r="F11266" s="33" t="n">
        <f aca="false">IF(OR(ROW()-設定!$B$30&lt;2,ROW()+設定!$B$30&gt;13701,N($A11266)&lt;=0,N(INDEX($A$2:$A$13701,MIN(13700,MAX(1,ROW()-1+設定!$B$30))))&lt;=0,$A11266&lt;設定!$B$28,$A11266&gt;設定!$B$29),0,IF(AND($C11266&gt;=MAX(INDEX($C$1:$C$13701,MAX(1,ROW()-設定!$B$24)):INDEX($C$1:$C$13701,MAX(1,ROW()-1))),$C11266&gt;MAX(INDEX($C$1:$C$13701,MIN(13701,ROW()+1)):INDEX($C$1:$C$13701,MIN(13701,ROW()+設定!$B$24))),$C11266&gt;=設定!$B$32,$C11266&gt;=MAX(MIN(INDEX($C$1:$C$13701,MAX(1,ROW()-設定!$B$26)):INDEX($C$1:$C$13701,MAX(1,ROW()-1))),MIN(INDEX($C$1:$C$13701,MIN(13701,ROW()+1)):INDEX($C$1:$C$13701,MIN(13701,ROW()+設定!$B$26))))*10^(設定!$B$27/20)),1,0))</f>
        <v>0</v>
      </c>
      <c r="G11266" s="33" t="n">
        <f aca="false">$G11265+IF($F11266=1,1,0)</f>
        <v>6</v>
      </c>
      <c r="H11266" s="0" t="str">
        <f aca="false">IF($F11266=1,$G11266,"")</f>
        <v/>
      </c>
    </row>
    <row r="11267" customFormat="false" ht="15" hidden="false" customHeight="false" outlineLevel="0" collapsed="false">
      <c r="A11267" s="30" t="n">
        <v>1760.15625</v>
      </c>
      <c r="B11267" s="31" t="n">
        <v>30.2239</v>
      </c>
      <c r="C11267" s="32" t="n">
        <f aca="false">IF($A11267="","",IF(設定!$B$21="dB",10^($B11267/20),ABS($B11267)))</f>
        <v>32.448527986419</v>
      </c>
      <c r="D11267" s="32" t="n">
        <f aca="false">IF($A11267="","",$A11267^2)</f>
        <v>3098150.02441406</v>
      </c>
      <c r="E11267" s="32" t="n">
        <f aca="false">IF($A11267="","",IF($C11267&lt;=0,"",1/$C11267^2))</f>
        <v>0.000949751525947707</v>
      </c>
      <c r="F11267" s="33" t="n">
        <f aca="false">IF(OR(ROW()-設定!$B$30&lt;2,ROW()+設定!$B$30&gt;13701,N($A11267)&lt;=0,N(INDEX($A$2:$A$13701,MIN(13700,MAX(1,ROW()-1+設定!$B$30))))&lt;=0,$A11267&lt;設定!$B$28,$A11267&gt;設定!$B$29),0,IF(AND($C11267&gt;=MAX(INDEX($C$1:$C$13701,MAX(1,ROW()-設定!$B$24)):INDEX($C$1:$C$13701,MAX(1,ROW()-1))),$C11267&gt;MAX(INDEX($C$1:$C$13701,MIN(13701,ROW()+1)):INDEX($C$1:$C$13701,MIN(13701,ROW()+設定!$B$24))),$C11267&gt;=設定!$B$32,$C11267&gt;=MAX(MIN(INDEX($C$1:$C$13701,MAX(1,ROW()-設定!$B$26)):INDEX($C$1:$C$13701,MAX(1,ROW()-1))),MIN(INDEX($C$1:$C$13701,MIN(13701,ROW()+1)):INDEX($C$1:$C$13701,MIN(13701,ROW()+設定!$B$26))))*10^(設定!$B$27/20)),1,0))</f>
        <v>0</v>
      </c>
      <c r="G11267" s="33" t="n">
        <f aca="false">$G11266+IF($F11267=1,1,0)</f>
        <v>6</v>
      </c>
      <c r="H11267" s="0" t="str">
        <f aca="false">IF($F11267=1,$G11267,"")</f>
        <v/>
      </c>
    </row>
    <row r="11268" customFormat="false" ht="15" hidden="false" customHeight="false" outlineLevel="0" collapsed="false">
      <c r="A11268" s="30" t="n">
        <v>1760.3125</v>
      </c>
      <c r="B11268" s="31" t="n">
        <v>30.0221</v>
      </c>
      <c r="C11268" s="32" t="n">
        <f aca="false">IF($A11268="","",IF(設定!$B$21="dB",10^($B11268/20),ABS($B11268)))</f>
        <v>31.7033386656012</v>
      </c>
      <c r="D11268" s="32" t="n">
        <f aca="false">IF($A11268="","",$A11268^2)</f>
        <v>3098700.09765625</v>
      </c>
      <c r="E11268" s="32" t="n">
        <f aca="false">IF($A11268="","",IF($C11268&lt;=0,"",1/$C11268^2))</f>
        <v>0.000994924212510638</v>
      </c>
      <c r="F11268" s="33" t="n">
        <f aca="false">IF(OR(ROW()-設定!$B$30&lt;2,ROW()+設定!$B$30&gt;13701,N($A11268)&lt;=0,N(INDEX($A$2:$A$13701,MIN(13700,MAX(1,ROW()-1+設定!$B$30))))&lt;=0,$A11268&lt;設定!$B$28,$A11268&gt;設定!$B$29),0,IF(AND($C11268&gt;=MAX(INDEX($C$1:$C$13701,MAX(1,ROW()-設定!$B$24)):INDEX($C$1:$C$13701,MAX(1,ROW()-1))),$C11268&gt;MAX(INDEX($C$1:$C$13701,MIN(13701,ROW()+1)):INDEX($C$1:$C$13701,MIN(13701,ROW()+設定!$B$24))),$C11268&gt;=設定!$B$32,$C11268&gt;=MAX(MIN(INDEX($C$1:$C$13701,MAX(1,ROW()-設定!$B$26)):INDEX($C$1:$C$13701,MAX(1,ROW()-1))),MIN(INDEX($C$1:$C$13701,MIN(13701,ROW()+1)):INDEX($C$1:$C$13701,MIN(13701,ROW()+設定!$B$26))))*10^(設定!$B$27/20)),1,0))</f>
        <v>0</v>
      </c>
      <c r="G11268" s="33" t="n">
        <f aca="false">$G11267+IF($F11268=1,1,0)</f>
        <v>6</v>
      </c>
      <c r="H11268" s="0" t="str">
        <f aca="false">IF($F11268=1,$G11268,"")</f>
        <v/>
      </c>
    </row>
    <row r="11269" customFormat="false" ht="15" hidden="false" customHeight="false" outlineLevel="0" collapsed="false">
      <c r="A11269" s="30" t="n">
        <v>1760.46875</v>
      </c>
      <c r="B11269" s="31" t="n">
        <v>30.0023</v>
      </c>
      <c r="C11269" s="32" t="n">
        <f aca="false">IF($A11269="","",IF(設定!$B$21="dB",10^($B11269/20),ABS($B11269)))</f>
        <v>31.6311513358485</v>
      </c>
      <c r="D11269" s="32" t="n">
        <f aca="false">IF($A11269="","",$A11269^2)</f>
        <v>3099250.21972656</v>
      </c>
      <c r="E11269" s="32" t="n">
        <f aca="false">IF($A11269="","",IF($C11269&lt;=0,"",1/$C11269^2))</f>
        <v>0.000999470545639063</v>
      </c>
      <c r="F11269" s="33" t="n">
        <f aca="false">IF(OR(ROW()-設定!$B$30&lt;2,ROW()+設定!$B$30&gt;13701,N($A11269)&lt;=0,N(INDEX($A$2:$A$13701,MIN(13700,MAX(1,ROW()-1+設定!$B$30))))&lt;=0,$A11269&lt;設定!$B$28,$A11269&gt;設定!$B$29),0,IF(AND($C11269&gt;=MAX(INDEX($C$1:$C$13701,MAX(1,ROW()-設定!$B$24)):INDEX($C$1:$C$13701,MAX(1,ROW()-1))),$C11269&gt;MAX(INDEX($C$1:$C$13701,MIN(13701,ROW()+1)):INDEX($C$1:$C$13701,MIN(13701,ROW()+設定!$B$24))),$C11269&gt;=設定!$B$32,$C11269&gt;=MAX(MIN(INDEX($C$1:$C$13701,MAX(1,ROW()-設定!$B$26)):INDEX($C$1:$C$13701,MAX(1,ROW()-1))),MIN(INDEX($C$1:$C$13701,MIN(13701,ROW()+1)):INDEX($C$1:$C$13701,MIN(13701,ROW()+設定!$B$26))))*10^(設定!$B$27/20)),1,0))</f>
        <v>0</v>
      </c>
      <c r="G11269" s="33" t="n">
        <f aca="false">$G11268+IF($F11269=1,1,0)</f>
        <v>6</v>
      </c>
      <c r="H11269" s="0" t="str">
        <f aca="false">IF($F11269=1,$G11269,"")</f>
        <v/>
      </c>
    </row>
    <row r="11270" customFormat="false" ht="15" hidden="false" customHeight="false" outlineLevel="0" collapsed="false">
      <c r="A11270" s="30" t="n">
        <v>1760.625</v>
      </c>
      <c r="B11270" s="31" t="n">
        <v>29.8616</v>
      </c>
      <c r="C11270" s="32" t="n">
        <f aca="false">IF($A11270="","",IF(設定!$B$21="dB",10^($B11270/20),ABS($B11270)))</f>
        <v>31.1228958923498</v>
      </c>
      <c r="D11270" s="32" t="n">
        <f aca="false">IF($A11270="","",$A11270^2)</f>
        <v>3099800.390625</v>
      </c>
      <c r="E11270" s="32" t="n">
        <f aca="false">IF($A11270="","",IF($C11270&lt;=0,"",1/$C11270^2))</f>
        <v>0.00103238099247761</v>
      </c>
      <c r="F11270" s="33" t="n">
        <f aca="false">IF(OR(ROW()-設定!$B$30&lt;2,ROW()+設定!$B$30&gt;13701,N($A11270)&lt;=0,N(INDEX($A$2:$A$13701,MIN(13700,MAX(1,ROW()-1+設定!$B$30))))&lt;=0,$A11270&lt;設定!$B$28,$A11270&gt;設定!$B$29),0,IF(AND($C11270&gt;=MAX(INDEX($C$1:$C$13701,MAX(1,ROW()-設定!$B$24)):INDEX($C$1:$C$13701,MAX(1,ROW()-1))),$C11270&gt;MAX(INDEX($C$1:$C$13701,MIN(13701,ROW()+1)):INDEX($C$1:$C$13701,MIN(13701,ROW()+設定!$B$24))),$C11270&gt;=設定!$B$32,$C11270&gt;=MAX(MIN(INDEX($C$1:$C$13701,MAX(1,ROW()-設定!$B$26)):INDEX($C$1:$C$13701,MAX(1,ROW()-1))),MIN(INDEX($C$1:$C$13701,MIN(13701,ROW()+1)):INDEX($C$1:$C$13701,MIN(13701,ROW()+設定!$B$26))))*10^(設定!$B$27/20)),1,0))</f>
        <v>0</v>
      </c>
      <c r="G11270" s="33" t="n">
        <f aca="false">$G11269+IF($F11270=1,1,0)</f>
        <v>6</v>
      </c>
      <c r="H11270" s="0" t="str">
        <f aca="false">IF($F11270=1,$G11270,"")</f>
        <v/>
      </c>
    </row>
    <row r="11271" customFormat="false" ht="15" hidden="false" customHeight="false" outlineLevel="0" collapsed="false">
      <c r="A11271" s="30" t="n">
        <v>1760.78125</v>
      </c>
      <c r="B11271" s="31" t="n">
        <v>29.783</v>
      </c>
      <c r="C11271" s="32" t="n">
        <f aca="false">IF($A11271="","",IF(設定!$B$21="dB",10^($B11271/20),ABS($B11271)))</f>
        <v>30.8425302956342</v>
      </c>
      <c r="D11271" s="32" t="n">
        <f aca="false">IF($A11271="","",$A11271^2)</f>
        <v>3100350.61035156</v>
      </c>
      <c r="E11271" s="32" t="n">
        <f aca="false">IF($A11271="","",IF($C11271&lt;=0,"",1/$C11271^2))</f>
        <v>0.00105123545522948</v>
      </c>
      <c r="F11271" s="33" t="n">
        <f aca="false">IF(OR(ROW()-設定!$B$30&lt;2,ROW()+設定!$B$30&gt;13701,N($A11271)&lt;=0,N(INDEX($A$2:$A$13701,MIN(13700,MAX(1,ROW()-1+設定!$B$30))))&lt;=0,$A11271&lt;設定!$B$28,$A11271&gt;設定!$B$29),0,IF(AND($C11271&gt;=MAX(INDEX($C$1:$C$13701,MAX(1,ROW()-設定!$B$24)):INDEX($C$1:$C$13701,MAX(1,ROW()-1))),$C11271&gt;MAX(INDEX($C$1:$C$13701,MIN(13701,ROW()+1)):INDEX($C$1:$C$13701,MIN(13701,ROW()+設定!$B$24))),$C11271&gt;=設定!$B$32,$C11271&gt;=MAX(MIN(INDEX($C$1:$C$13701,MAX(1,ROW()-設定!$B$26)):INDEX($C$1:$C$13701,MAX(1,ROW()-1))),MIN(INDEX($C$1:$C$13701,MIN(13701,ROW()+1)):INDEX($C$1:$C$13701,MIN(13701,ROW()+設定!$B$26))))*10^(設定!$B$27/20)),1,0))</f>
        <v>0</v>
      </c>
      <c r="G11271" s="33" t="n">
        <f aca="false">$G11270+IF($F11271=1,1,0)</f>
        <v>6</v>
      </c>
      <c r="H11271" s="0" t="str">
        <f aca="false">IF($F11271=1,$G11271,"")</f>
        <v/>
      </c>
    </row>
    <row r="11272" customFormat="false" ht="15" hidden="false" customHeight="false" outlineLevel="0" collapsed="false">
      <c r="A11272" s="30" t="n">
        <v>1760.9375</v>
      </c>
      <c r="B11272" s="31" t="n">
        <v>29.6065</v>
      </c>
      <c r="C11272" s="32" t="n">
        <f aca="false">IF($A11272="","",IF(設定!$B$21="dB",10^($B11272/20),ABS($B11272)))</f>
        <v>30.222125173583</v>
      </c>
      <c r="D11272" s="32" t="n">
        <f aca="false">IF($A11272="","",$A11272^2)</f>
        <v>3100900.87890625</v>
      </c>
      <c r="E11272" s="32" t="n">
        <f aca="false">IF($A11272="","",IF($C11272&lt;=0,"",1/$C11272^2))</f>
        <v>0.00109483834628779</v>
      </c>
      <c r="F11272" s="33" t="n">
        <f aca="false">IF(OR(ROW()-設定!$B$30&lt;2,ROW()+設定!$B$30&gt;13701,N($A11272)&lt;=0,N(INDEX($A$2:$A$13701,MIN(13700,MAX(1,ROW()-1+設定!$B$30))))&lt;=0,$A11272&lt;設定!$B$28,$A11272&gt;設定!$B$29),0,IF(AND($C11272&gt;=MAX(INDEX($C$1:$C$13701,MAX(1,ROW()-設定!$B$24)):INDEX($C$1:$C$13701,MAX(1,ROW()-1))),$C11272&gt;MAX(INDEX($C$1:$C$13701,MIN(13701,ROW()+1)):INDEX($C$1:$C$13701,MIN(13701,ROW()+設定!$B$24))),$C11272&gt;=設定!$B$32,$C11272&gt;=MAX(MIN(INDEX($C$1:$C$13701,MAX(1,ROW()-設定!$B$26)):INDEX($C$1:$C$13701,MAX(1,ROW()-1))),MIN(INDEX($C$1:$C$13701,MIN(13701,ROW()+1)):INDEX($C$1:$C$13701,MIN(13701,ROW()+設定!$B$26))))*10^(設定!$B$27/20)),1,0))</f>
        <v>0</v>
      </c>
      <c r="G11272" s="33" t="n">
        <f aca="false">$G11271+IF($F11272=1,1,0)</f>
        <v>6</v>
      </c>
      <c r="H11272" s="0" t="str">
        <f aca="false">IF($F11272=1,$G11272,"")</f>
        <v/>
      </c>
    </row>
    <row r="11273" customFormat="false" ht="15" hidden="false" customHeight="false" outlineLevel="0" collapsed="false">
      <c r="A11273" s="30" t="n">
        <v>1761.09375</v>
      </c>
      <c r="B11273" s="31" t="n">
        <v>29.7871</v>
      </c>
      <c r="C11273" s="32" t="n">
        <f aca="false">IF($A11273="","",IF(設定!$B$21="dB",10^($B11273/20),ABS($B11273)))</f>
        <v>30.8570923300722</v>
      </c>
      <c r="D11273" s="32" t="n">
        <f aca="false">IF($A11273="","",$A11273^2)</f>
        <v>3101451.19628906</v>
      </c>
      <c r="E11273" s="32" t="n">
        <f aca="false">IF($A11273="","",IF($C11273&lt;=0,"",1/$C11273^2))</f>
        <v>0.00105024349431215</v>
      </c>
      <c r="F11273" s="33" t="n">
        <f aca="false">IF(OR(ROW()-設定!$B$30&lt;2,ROW()+設定!$B$30&gt;13701,N($A11273)&lt;=0,N(INDEX($A$2:$A$13701,MIN(13700,MAX(1,ROW()-1+設定!$B$30))))&lt;=0,$A11273&lt;設定!$B$28,$A11273&gt;設定!$B$29),0,IF(AND($C11273&gt;=MAX(INDEX($C$1:$C$13701,MAX(1,ROW()-設定!$B$24)):INDEX($C$1:$C$13701,MAX(1,ROW()-1))),$C11273&gt;MAX(INDEX($C$1:$C$13701,MIN(13701,ROW()+1)):INDEX($C$1:$C$13701,MIN(13701,ROW()+設定!$B$24))),$C11273&gt;=設定!$B$32,$C11273&gt;=MAX(MIN(INDEX($C$1:$C$13701,MAX(1,ROW()-設定!$B$26)):INDEX($C$1:$C$13701,MAX(1,ROW()-1))),MIN(INDEX($C$1:$C$13701,MIN(13701,ROW()+1)):INDEX($C$1:$C$13701,MIN(13701,ROW()+設定!$B$26))))*10^(設定!$B$27/20)),1,0))</f>
        <v>0</v>
      </c>
      <c r="G11273" s="33" t="n">
        <f aca="false">$G11272+IF($F11273=1,1,0)</f>
        <v>6</v>
      </c>
      <c r="H11273" s="0" t="str">
        <f aca="false">IF($F11273=1,$G11273,"")</f>
        <v/>
      </c>
    </row>
    <row r="11274" customFormat="false" ht="15" hidden="false" customHeight="false" outlineLevel="0" collapsed="false">
      <c r="A11274" s="30" t="n">
        <v>1761.25</v>
      </c>
      <c r="B11274" s="31" t="n">
        <v>29.634</v>
      </c>
      <c r="C11274" s="32" t="n">
        <f aca="false">IF($A11274="","",IF(設定!$B$21="dB",10^($B11274/20),ABS($B11274)))</f>
        <v>30.3179617008547</v>
      </c>
      <c r="D11274" s="32" t="n">
        <f aca="false">IF($A11274="","",$A11274^2)</f>
        <v>3102001.5625</v>
      </c>
      <c r="E11274" s="32" t="n">
        <f aca="false">IF($A11274="","",IF($C11274&lt;=0,"",1/$C11274^2))</f>
        <v>0.00108792761338329</v>
      </c>
      <c r="F11274" s="33" t="n">
        <f aca="false">IF(OR(ROW()-設定!$B$30&lt;2,ROW()+設定!$B$30&gt;13701,N($A11274)&lt;=0,N(INDEX($A$2:$A$13701,MIN(13700,MAX(1,ROW()-1+設定!$B$30))))&lt;=0,$A11274&lt;設定!$B$28,$A11274&gt;設定!$B$29),0,IF(AND($C11274&gt;=MAX(INDEX($C$1:$C$13701,MAX(1,ROW()-設定!$B$24)):INDEX($C$1:$C$13701,MAX(1,ROW()-1))),$C11274&gt;MAX(INDEX($C$1:$C$13701,MIN(13701,ROW()+1)):INDEX($C$1:$C$13701,MIN(13701,ROW()+設定!$B$24))),$C11274&gt;=設定!$B$32,$C11274&gt;=MAX(MIN(INDEX($C$1:$C$13701,MAX(1,ROW()-設定!$B$26)):INDEX($C$1:$C$13701,MAX(1,ROW()-1))),MIN(INDEX($C$1:$C$13701,MIN(13701,ROW()+1)):INDEX($C$1:$C$13701,MIN(13701,ROW()+設定!$B$26))))*10^(設定!$B$27/20)),1,0))</f>
        <v>0</v>
      </c>
      <c r="G11274" s="33" t="n">
        <f aca="false">$G11273+IF($F11274=1,1,0)</f>
        <v>6</v>
      </c>
      <c r="H11274" s="0" t="str">
        <f aca="false">IF($F11274=1,$G11274,"")</f>
        <v/>
      </c>
    </row>
    <row r="11275" customFormat="false" ht="15" hidden="false" customHeight="false" outlineLevel="0" collapsed="false">
      <c r="A11275" s="30" t="n">
        <v>1761.40625</v>
      </c>
      <c r="B11275" s="31" t="n">
        <v>29.4876</v>
      </c>
      <c r="C11275" s="32" t="n">
        <f aca="false">IF($A11275="","",IF(設定!$B$21="dB",10^($B11275/20),ABS($B11275)))</f>
        <v>29.8112371919035</v>
      </c>
      <c r="D11275" s="32" t="n">
        <f aca="false">IF($A11275="","",$A11275^2)</f>
        <v>3102551.97753906</v>
      </c>
      <c r="E11275" s="32" t="n">
        <f aca="false">IF($A11275="","",IF($C11275&lt;=0,"",1/$C11275^2))</f>
        <v>0.0011252266253954</v>
      </c>
      <c r="F11275" s="33" t="n">
        <f aca="false">IF(OR(ROW()-設定!$B$30&lt;2,ROW()+設定!$B$30&gt;13701,N($A11275)&lt;=0,N(INDEX($A$2:$A$13701,MIN(13700,MAX(1,ROW()-1+設定!$B$30))))&lt;=0,$A11275&lt;設定!$B$28,$A11275&gt;設定!$B$29),0,IF(AND($C11275&gt;=MAX(INDEX($C$1:$C$13701,MAX(1,ROW()-設定!$B$24)):INDEX($C$1:$C$13701,MAX(1,ROW()-1))),$C11275&gt;MAX(INDEX($C$1:$C$13701,MIN(13701,ROW()+1)):INDEX($C$1:$C$13701,MIN(13701,ROW()+設定!$B$24))),$C11275&gt;=設定!$B$32,$C11275&gt;=MAX(MIN(INDEX($C$1:$C$13701,MAX(1,ROW()-設定!$B$26)):INDEX($C$1:$C$13701,MAX(1,ROW()-1))),MIN(INDEX($C$1:$C$13701,MIN(13701,ROW()+1)):INDEX($C$1:$C$13701,MIN(13701,ROW()+設定!$B$26))))*10^(設定!$B$27/20)),1,0))</f>
        <v>0</v>
      </c>
      <c r="G11275" s="33" t="n">
        <f aca="false">$G11274+IF($F11275=1,1,0)</f>
        <v>6</v>
      </c>
      <c r="H11275" s="0" t="str">
        <f aca="false">IF($F11275=1,$G11275,"")</f>
        <v/>
      </c>
    </row>
    <row r="11276" customFormat="false" ht="15" hidden="false" customHeight="false" outlineLevel="0" collapsed="false">
      <c r="A11276" s="30" t="n">
        <v>1761.5625</v>
      </c>
      <c r="B11276" s="31" t="n">
        <v>29.5032</v>
      </c>
      <c r="C11276" s="32" t="n">
        <f aca="false">IF($A11276="","",IF(設定!$B$21="dB",10^($B11276/20),ABS($B11276)))</f>
        <v>29.8648267714616</v>
      </c>
      <c r="D11276" s="32" t="n">
        <f aca="false">IF($A11276="","",$A11276^2)</f>
        <v>3103102.44140625</v>
      </c>
      <c r="E11276" s="32" t="n">
        <f aca="false">IF($A11276="","",IF($C11276&lt;=0,"",1/$C11276^2))</f>
        <v>0.00112119202505772</v>
      </c>
      <c r="F11276" s="33" t="n">
        <f aca="false">IF(OR(ROW()-設定!$B$30&lt;2,ROW()+設定!$B$30&gt;13701,N($A11276)&lt;=0,N(INDEX($A$2:$A$13701,MIN(13700,MAX(1,ROW()-1+設定!$B$30))))&lt;=0,$A11276&lt;設定!$B$28,$A11276&gt;設定!$B$29),0,IF(AND($C11276&gt;=MAX(INDEX($C$1:$C$13701,MAX(1,ROW()-設定!$B$24)):INDEX($C$1:$C$13701,MAX(1,ROW()-1))),$C11276&gt;MAX(INDEX($C$1:$C$13701,MIN(13701,ROW()+1)):INDEX($C$1:$C$13701,MIN(13701,ROW()+設定!$B$24))),$C11276&gt;=設定!$B$32,$C11276&gt;=MAX(MIN(INDEX($C$1:$C$13701,MAX(1,ROW()-設定!$B$26)):INDEX($C$1:$C$13701,MAX(1,ROW()-1))),MIN(INDEX($C$1:$C$13701,MIN(13701,ROW()+1)):INDEX($C$1:$C$13701,MIN(13701,ROW()+設定!$B$26))))*10^(設定!$B$27/20)),1,0))</f>
        <v>0</v>
      </c>
      <c r="G11276" s="33" t="n">
        <f aca="false">$G11275+IF($F11276=1,1,0)</f>
        <v>6</v>
      </c>
      <c r="H11276" s="0" t="str">
        <f aca="false">IF($F11276=1,$G11276,"")</f>
        <v/>
      </c>
    </row>
    <row r="11277" customFormat="false" ht="15" hidden="false" customHeight="false" outlineLevel="0" collapsed="false">
      <c r="A11277" s="30" t="n">
        <v>1761.71875</v>
      </c>
      <c r="B11277" s="31" t="n">
        <v>29.3717</v>
      </c>
      <c r="C11277" s="32" t="n">
        <f aca="false">IF($A11277="","",IF(設定!$B$21="dB",10^($B11277/20),ABS($B11277)))</f>
        <v>29.4160936840992</v>
      </c>
      <c r="D11277" s="32" t="n">
        <f aca="false">IF($A11277="","",$A11277^2)</f>
        <v>3103652.95410156</v>
      </c>
      <c r="E11277" s="32" t="n">
        <f aca="false">IF($A11277="","",IF($C11277&lt;=0,"",1/$C11277^2))</f>
        <v>0.00115565978279461</v>
      </c>
      <c r="F11277" s="33" t="n">
        <f aca="false">IF(OR(ROW()-設定!$B$30&lt;2,ROW()+設定!$B$30&gt;13701,N($A11277)&lt;=0,N(INDEX($A$2:$A$13701,MIN(13700,MAX(1,ROW()-1+設定!$B$30))))&lt;=0,$A11277&lt;設定!$B$28,$A11277&gt;設定!$B$29),0,IF(AND($C11277&gt;=MAX(INDEX($C$1:$C$13701,MAX(1,ROW()-設定!$B$24)):INDEX($C$1:$C$13701,MAX(1,ROW()-1))),$C11277&gt;MAX(INDEX($C$1:$C$13701,MIN(13701,ROW()+1)):INDEX($C$1:$C$13701,MIN(13701,ROW()+設定!$B$24))),$C11277&gt;=設定!$B$32,$C11277&gt;=MAX(MIN(INDEX($C$1:$C$13701,MAX(1,ROW()-設定!$B$26)):INDEX($C$1:$C$13701,MAX(1,ROW()-1))),MIN(INDEX($C$1:$C$13701,MIN(13701,ROW()+1)):INDEX($C$1:$C$13701,MIN(13701,ROW()+設定!$B$26))))*10^(設定!$B$27/20)),1,0))</f>
        <v>0</v>
      </c>
      <c r="G11277" s="33" t="n">
        <f aca="false">$G11276+IF($F11277=1,1,0)</f>
        <v>6</v>
      </c>
      <c r="H11277" s="0" t="str">
        <f aca="false">IF($F11277=1,$G11277,"")</f>
        <v/>
      </c>
    </row>
    <row r="11278" customFormat="false" ht="15" hidden="false" customHeight="false" outlineLevel="0" collapsed="false">
      <c r="A11278" s="30" t="n">
        <v>1761.875</v>
      </c>
      <c r="B11278" s="31" t="n">
        <v>29.2732</v>
      </c>
      <c r="C11278" s="32" t="n">
        <f aca="false">IF($A11278="","",IF(設定!$B$21="dB",10^($B11278/20),ABS($B11278)))</f>
        <v>29.0843927071466</v>
      </c>
      <c r="D11278" s="32" t="n">
        <f aca="false">IF($A11278="","",$A11278^2)</f>
        <v>3104203.515625</v>
      </c>
      <c r="E11278" s="32" t="n">
        <f aca="false">IF($A11278="","",IF($C11278&lt;=0,"",1/$C11278^2))</f>
        <v>0.00118217017955924</v>
      </c>
      <c r="F11278" s="33" t="n">
        <f aca="false">IF(OR(ROW()-設定!$B$30&lt;2,ROW()+設定!$B$30&gt;13701,N($A11278)&lt;=0,N(INDEX($A$2:$A$13701,MIN(13700,MAX(1,ROW()-1+設定!$B$30))))&lt;=0,$A11278&lt;設定!$B$28,$A11278&gt;設定!$B$29),0,IF(AND($C11278&gt;=MAX(INDEX($C$1:$C$13701,MAX(1,ROW()-設定!$B$24)):INDEX($C$1:$C$13701,MAX(1,ROW()-1))),$C11278&gt;MAX(INDEX($C$1:$C$13701,MIN(13701,ROW()+1)):INDEX($C$1:$C$13701,MIN(13701,ROW()+設定!$B$24))),$C11278&gt;=設定!$B$32,$C11278&gt;=MAX(MIN(INDEX($C$1:$C$13701,MAX(1,ROW()-設定!$B$26)):INDEX($C$1:$C$13701,MAX(1,ROW()-1))),MIN(INDEX($C$1:$C$13701,MIN(13701,ROW()+1)):INDEX($C$1:$C$13701,MIN(13701,ROW()+設定!$B$26))))*10^(設定!$B$27/20)),1,0))</f>
        <v>0</v>
      </c>
      <c r="G11278" s="33" t="n">
        <f aca="false">$G11277+IF($F11278=1,1,0)</f>
        <v>6</v>
      </c>
      <c r="H11278" s="0" t="str">
        <f aca="false">IF($F11278=1,$G11278,"")</f>
        <v/>
      </c>
    </row>
    <row r="11279" customFormat="false" ht="15" hidden="false" customHeight="false" outlineLevel="0" collapsed="false">
      <c r="A11279" s="30" t="n">
        <v>1762.03125</v>
      </c>
      <c r="B11279" s="31" t="n">
        <v>29.3096</v>
      </c>
      <c r="C11279" s="32" t="n">
        <f aca="false">IF($A11279="","",IF(設定!$B$21="dB",10^($B11279/20),ABS($B11279)))</f>
        <v>29.2065325605712</v>
      </c>
      <c r="D11279" s="32" t="n">
        <f aca="false">IF($A11279="","",$A11279^2)</f>
        <v>3104754.12597656</v>
      </c>
      <c r="E11279" s="32" t="n">
        <f aca="false">IF($A11279="","",IF($C11279&lt;=0,"",1/$C11279^2))</f>
        <v>0.00117230333370316</v>
      </c>
      <c r="F11279" s="33" t="n">
        <f aca="false">IF(OR(ROW()-設定!$B$30&lt;2,ROW()+設定!$B$30&gt;13701,N($A11279)&lt;=0,N(INDEX($A$2:$A$13701,MIN(13700,MAX(1,ROW()-1+設定!$B$30))))&lt;=0,$A11279&lt;設定!$B$28,$A11279&gt;設定!$B$29),0,IF(AND($C11279&gt;=MAX(INDEX($C$1:$C$13701,MAX(1,ROW()-設定!$B$24)):INDEX($C$1:$C$13701,MAX(1,ROW()-1))),$C11279&gt;MAX(INDEX($C$1:$C$13701,MIN(13701,ROW()+1)):INDEX($C$1:$C$13701,MIN(13701,ROW()+設定!$B$24))),$C11279&gt;=設定!$B$32,$C11279&gt;=MAX(MIN(INDEX($C$1:$C$13701,MAX(1,ROW()-設定!$B$26)):INDEX($C$1:$C$13701,MAX(1,ROW()-1))),MIN(INDEX($C$1:$C$13701,MIN(13701,ROW()+1)):INDEX($C$1:$C$13701,MIN(13701,ROW()+設定!$B$26))))*10^(設定!$B$27/20)),1,0))</f>
        <v>0</v>
      </c>
      <c r="G11279" s="33" t="n">
        <f aca="false">$G11278+IF($F11279=1,1,0)</f>
        <v>6</v>
      </c>
      <c r="H11279" s="0" t="str">
        <f aca="false">IF($F11279=1,$G11279,"")</f>
        <v/>
      </c>
    </row>
    <row r="11280" customFormat="false" ht="15" hidden="false" customHeight="false" outlineLevel="0" collapsed="false">
      <c r="A11280" s="30" t="n">
        <v>1762.1875</v>
      </c>
      <c r="B11280" s="31" t="n">
        <v>29.3445</v>
      </c>
      <c r="C11280" s="32" t="n">
        <f aca="false">IF($A11280="","",IF(設定!$B$21="dB",10^($B11280/20),ABS($B11280)))</f>
        <v>29.3241208065325</v>
      </c>
      <c r="D11280" s="32" t="n">
        <f aca="false">IF($A11280="","",$A11280^2)</f>
        <v>3105304.78515625</v>
      </c>
      <c r="E11280" s="32" t="n">
        <f aca="false">IF($A11280="","",IF($C11280&lt;=0,"",1/$C11280^2))</f>
        <v>0.0011629204294588</v>
      </c>
      <c r="F11280" s="33" t="n">
        <f aca="false">IF(OR(ROW()-設定!$B$30&lt;2,ROW()+設定!$B$30&gt;13701,N($A11280)&lt;=0,N(INDEX($A$2:$A$13701,MIN(13700,MAX(1,ROW()-1+設定!$B$30))))&lt;=0,$A11280&lt;設定!$B$28,$A11280&gt;設定!$B$29),0,IF(AND($C11280&gt;=MAX(INDEX($C$1:$C$13701,MAX(1,ROW()-設定!$B$24)):INDEX($C$1:$C$13701,MAX(1,ROW()-1))),$C11280&gt;MAX(INDEX($C$1:$C$13701,MIN(13701,ROW()+1)):INDEX($C$1:$C$13701,MIN(13701,ROW()+設定!$B$24))),$C11280&gt;=設定!$B$32,$C11280&gt;=MAX(MIN(INDEX($C$1:$C$13701,MAX(1,ROW()-設定!$B$26)):INDEX($C$1:$C$13701,MAX(1,ROW()-1))),MIN(INDEX($C$1:$C$13701,MIN(13701,ROW()+1)):INDEX($C$1:$C$13701,MIN(13701,ROW()+設定!$B$26))))*10^(設定!$B$27/20)),1,0))</f>
        <v>0</v>
      </c>
      <c r="G11280" s="33" t="n">
        <f aca="false">$G11279+IF($F11280=1,1,0)</f>
        <v>6</v>
      </c>
      <c r="H11280" s="0" t="str">
        <f aca="false">IF($F11280=1,$G11280,"")</f>
        <v/>
      </c>
    </row>
    <row r="11281" customFormat="false" ht="15" hidden="false" customHeight="false" outlineLevel="0" collapsed="false">
      <c r="A11281" s="30" t="n">
        <v>1762.34375</v>
      </c>
      <c r="B11281" s="31" t="n">
        <v>29.1264</v>
      </c>
      <c r="C11281" s="32" t="n">
        <f aca="false">IF($A11281="","",IF(設定!$B$21="dB",10^($B11281/20),ABS($B11281)))</f>
        <v>28.5969686980284</v>
      </c>
      <c r="D11281" s="32" t="n">
        <f aca="false">IF($A11281="","",$A11281^2)</f>
        <v>3105855.49316406</v>
      </c>
      <c r="E11281" s="32" t="n">
        <f aca="false">IF($A11281="","",IF($C11281&lt;=0,"",1/$C11281^2))</f>
        <v>0.00122281286721232</v>
      </c>
      <c r="F11281" s="33" t="n">
        <f aca="false">IF(OR(ROW()-設定!$B$30&lt;2,ROW()+設定!$B$30&gt;13701,N($A11281)&lt;=0,N(INDEX($A$2:$A$13701,MIN(13700,MAX(1,ROW()-1+設定!$B$30))))&lt;=0,$A11281&lt;設定!$B$28,$A11281&gt;設定!$B$29),0,IF(AND($C11281&gt;=MAX(INDEX($C$1:$C$13701,MAX(1,ROW()-設定!$B$24)):INDEX($C$1:$C$13701,MAX(1,ROW()-1))),$C11281&gt;MAX(INDEX($C$1:$C$13701,MIN(13701,ROW()+1)):INDEX($C$1:$C$13701,MIN(13701,ROW()+設定!$B$24))),$C11281&gt;=設定!$B$32,$C11281&gt;=MAX(MIN(INDEX($C$1:$C$13701,MAX(1,ROW()-設定!$B$26)):INDEX($C$1:$C$13701,MAX(1,ROW()-1))),MIN(INDEX($C$1:$C$13701,MIN(13701,ROW()+1)):INDEX($C$1:$C$13701,MIN(13701,ROW()+設定!$B$26))))*10^(設定!$B$27/20)),1,0))</f>
        <v>0</v>
      </c>
      <c r="G11281" s="33" t="n">
        <f aca="false">$G11280+IF($F11281=1,1,0)</f>
        <v>6</v>
      </c>
      <c r="H11281" s="0" t="str">
        <f aca="false">IF($F11281=1,$G11281,"")</f>
        <v/>
      </c>
    </row>
    <row r="11282" customFormat="false" ht="15" hidden="false" customHeight="false" outlineLevel="0" collapsed="false">
      <c r="A11282" s="30" t="n">
        <v>1762.5</v>
      </c>
      <c r="B11282" s="31" t="n">
        <v>28.9408</v>
      </c>
      <c r="C11282" s="32" t="n">
        <f aca="false">IF($A11282="","",IF(設定!$B$21="dB",10^($B11282/20),ABS($B11282)))</f>
        <v>27.9923912721314</v>
      </c>
      <c r="D11282" s="32" t="n">
        <f aca="false">IF($A11282="","",$A11282^2)</f>
        <v>3106406.25</v>
      </c>
      <c r="E11282" s="32" t="n">
        <f aca="false">IF($A11282="","",IF($C11282&lt;=0,"",1/$C11282^2))</f>
        <v>0.00127620370174831</v>
      </c>
      <c r="F11282" s="33" t="n">
        <f aca="false">IF(OR(ROW()-設定!$B$30&lt;2,ROW()+設定!$B$30&gt;13701,N($A11282)&lt;=0,N(INDEX($A$2:$A$13701,MIN(13700,MAX(1,ROW()-1+設定!$B$30))))&lt;=0,$A11282&lt;設定!$B$28,$A11282&gt;設定!$B$29),0,IF(AND($C11282&gt;=MAX(INDEX($C$1:$C$13701,MAX(1,ROW()-設定!$B$24)):INDEX($C$1:$C$13701,MAX(1,ROW()-1))),$C11282&gt;MAX(INDEX($C$1:$C$13701,MIN(13701,ROW()+1)):INDEX($C$1:$C$13701,MIN(13701,ROW()+設定!$B$24))),$C11282&gt;=設定!$B$32,$C11282&gt;=MAX(MIN(INDEX($C$1:$C$13701,MAX(1,ROW()-設定!$B$26)):INDEX($C$1:$C$13701,MAX(1,ROW()-1))),MIN(INDEX($C$1:$C$13701,MIN(13701,ROW()+1)):INDEX($C$1:$C$13701,MIN(13701,ROW()+設定!$B$26))))*10^(設定!$B$27/20)),1,0))</f>
        <v>0</v>
      </c>
      <c r="G11282" s="33" t="n">
        <f aca="false">$G11281+IF($F11282=1,1,0)</f>
        <v>6</v>
      </c>
      <c r="H11282" s="0" t="str">
        <f aca="false">IF($F11282=1,$G11282,"")</f>
        <v/>
      </c>
    </row>
    <row r="11283" customFormat="false" ht="15" hidden="false" customHeight="false" outlineLevel="0" collapsed="false">
      <c r="A11283" s="30" t="n">
        <v>1762.65625</v>
      </c>
      <c r="B11283" s="31" t="n">
        <v>28.963</v>
      </c>
      <c r="C11283" s="32" t="n">
        <f aca="false">IF($A11283="","",IF(設定!$B$21="dB",10^($B11283/20),ABS($B11283)))</f>
        <v>28.0640276775599</v>
      </c>
      <c r="D11283" s="32" t="n">
        <f aca="false">IF($A11283="","",$A11283^2)</f>
        <v>3106957.05566406</v>
      </c>
      <c r="E11283" s="32" t="n">
        <f aca="false">IF($A11283="","",IF($C11283&lt;=0,"",1/$C11283^2))</f>
        <v>0.00126969672678094</v>
      </c>
      <c r="F11283" s="33" t="n">
        <f aca="false">IF(OR(ROW()-設定!$B$30&lt;2,ROW()+設定!$B$30&gt;13701,N($A11283)&lt;=0,N(INDEX($A$2:$A$13701,MIN(13700,MAX(1,ROW()-1+設定!$B$30))))&lt;=0,$A11283&lt;設定!$B$28,$A11283&gt;設定!$B$29),0,IF(AND($C11283&gt;=MAX(INDEX($C$1:$C$13701,MAX(1,ROW()-設定!$B$24)):INDEX($C$1:$C$13701,MAX(1,ROW()-1))),$C11283&gt;MAX(INDEX($C$1:$C$13701,MIN(13701,ROW()+1)):INDEX($C$1:$C$13701,MIN(13701,ROW()+設定!$B$24))),$C11283&gt;=設定!$B$32,$C11283&gt;=MAX(MIN(INDEX($C$1:$C$13701,MAX(1,ROW()-設定!$B$26)):INDEX($C$1:$C$13701,MAX(1,ROW()-1))),MIN(INDEX($C$1:$C$13701,MIN(13701,ROW()+1)):INDEX($C$1:$C$13701,MIN(13701,ROW()+設定!$B$26))))*10^(設定!$B$27/20)),1,0))</f>
        <v>0</v>
      </c>
      <c r="G11283" s="33" t="n">
        <f aca="false">$G11282+IF($F11283=1,1,0)</f>
        <v>6</v>
      </c>
      <c r="H11283" s="0" t="str">
        <f aca="false">IF($F11283=1,$G11283,"")</f>
        <v/>
      </c>
    </row>
    <row r="11284" customFormat="false" ht="15" hidden="false" customHeight="false" outlineLevel="0" collapsed="false">
      <c r="A11284" s="30" t="n">
        <v>1762.8125</v>
      </c>
      <c r="B11284" s="31" t="n">
        <v>29.1497</v>
      </c>
      <c r="C11284" s="32" t="n">
        <f aca="false">IF($A11284="","",IF(設定!$B$21="dB",10^($B11284/20),ABS($B11284)))</f>
        <v>28.6737833813175</v>
      </c>
      <c r="D11284" s="32" t="n">
        <f aca="false">IF($A11284="","",$A11284^2)</f>
        <v>3107507.91015625</v>
      </c>
      <c r="E11284" s="32" t="n">
        <f aca="false">IF($A11284="","",IF($C11284&lt;=0,"",1/$C11284^2))</f>
        <v>0.00121627001470074</v>
      </c>
      <c r="F11284" s="33" t="n">
        <f aca="false">IF(OR(ROW()-設定!$B$30&lt;2,ROW()+設定!$B$30&gt;13701,N($A11284)&lt;=0,N(INDEX($A$2:$A$13701,MIN(13700,MAX(1,ROW()-1+設定!$B$30))))&lt;=0,$A11284&lt;設定!$B$28,$A11284&gt;設定!$B$29),0,IF(AND($C11284&gt;=MAX(INDEX($C$1:$C$13701,MAX(1,ROW()-設定!$B$24)):INDEX($C$1:$C$13701,MAX(1,ROW()-1))),$C11284&gt;MAX(INDEX($C$1:$C$13701,MIN(13701,ROW()+1)):INDEX($C$1:$C$13701,MIN(13701,ROW()+設定!$B$24))),$C11284&gt;=設定!$B$32,$C11284&gt;=MAX(MIN(INDEX($C$1:$C$13701,MAX(1,ROW()-設定!$B$26)):INDEX($C$1:$C$13701,MAX(1,ROW()-1))),MIN(INDEX($C$1:$C$13701,MIN(13701,ROW()+1)):INDEX($C$1:$C$13701,MIN(13701,ROW()+設定!$B$26))))*10^(設定!$B$27/20)),1,0))</f>
        <v>0</v>
      </c>
      <c r="G11284" s="33" t="n">
        <f aca="false">$G11283+IF($F11284=1,1,0)</f>
        <v>6</v>
      </c>
      <c r="H11284" s="0" t="str">
        <f aca="false">IF($F11284=1,$G11284,"")</f>
        <v/>
      </c>
    </row>
    <row r="11285" customFormat="false" ht="15" hidden="false" customHeight="false" outlineLevel="0" collapsed="false">
      <c r="A11285" s="30" t="n">
        <v>1762.96875</v>
      </c>
      <c r="B11285" s="31" t="n">
        <v>28.8172</v>
      </c>
      <c r="C11285" s="32" t="n">
        <f aca="false">IF($A11285="","",IF(設定!$B$21="dB",10^($B11285/20),ABS($B11285)))</f>
        <v>27.5968809448193</v>
      </c>
      <c r="D11285" s="32" t="n">
        <f aca="false">IF($A11285="","",$A11285^2)</f>
        <v>3108058.81347656</v>
      </c>
      <c r="E11285" s="32" t="n">
        <f aca="false">IF($A11285="","",IF($C11285&lt;=0,"",1/$C11285^2))</f>
        <v>0.00131304617833753</v>
      </c>
      <c r="F11285" s="33" t="n">
        <f aca="false">IF(OR(ROW()-設定!$B$30&lt;2,ROW()+設定!$B$30&gt;13701,N($A11285)&lt;=0,N(INDEX($A$2:$A$13701,MIN(13700,MAX(1,ROW()-1+設定!$B$30))))&lt;=0,$A11285&lt;設定!$B$28,$A11285&gt;設定!$B$29),0,IF(AND($C11285&gt;=MAX(INDEX($C$1:$C$13701,MAX(1,ROW()-設定!$B$24)):INDEX($C$1:$C$13701,MAX(1,ROW()-1))),$C11285&gt;MAX(INDEX($C$1:$C$13701,MIN(13701,ROW()+1)):INDEX($C$1:$C$13701,MIN(13701,ROW()+設定!$B$24))),$C11285&gt;=設定!$B$32,$C11285&gt;=MAX(MIN(INDEX($C$1:$C$13701,MAX(1,ROW()-設定!$B$26)):INDEX($C$1:$C$13701,MAX(1,ROW()-1))),MIN(INDEX($C$1:$C$13701,MIN(13701,ROW()+1)):INDEX($C$1:$C$13701,MIN(13701,ROW()+設定!$B$26))))*10^(設定!$B$27/20)),1,0))</f>
        <v>0</v>
      </c>
      <c r="G11285" s="33" t="n">
        <f aca="false">$G11284+IF($F11285=1,1,0)</f>
        <v>6</v>
      </c>
      <c r="H11285" s="0" t="str">
        <f aca="false">IF($F11285=1,$G11285,"")</f>
        <v/>
      </c>
    </row>
    <row r="11286" customFormat="false" ht="15" hidden="false" customHeight="false" outlineLevel="0" collapsed="false">
      <c r="A11286" s="30" t="n">
        <v>1763.125</v>
      </c>
      <c r="B11286" s="31" t="n">
        <v>28.9631</v>
      </c>
      <c r="C11286" s="32" t="n">
        <f aca="false">IF($A11286="","",IF(設定!$B$21="dB",10^($B11286/20),ABS($B11286)))</f>
        <v>28.0643507784787</v>
      </c>
      <c r="D11286" s="32" t="n">
        <f aca="false">IF($A11286="","",$A11286^2)</f>
        <v>3108609.765625</v>
      </c>
      <c r="E11286" s="32" t="n">
        <f aca="false">IF($A11286="","",IF($C11286&lt;=0,"",1/$C11286^2))</f>
        <v>0.00126966749126997</v>
      </c>
      <c r="F11286" s="33" t="n">
        <f aca="false">IF(OR(ROW()-設定!$B$30&lt;2,ROW()+設定!$B$30&gt;13701,N($A11286)&lt;=0,N(INDEX($A$2:$A$13701,MIN(13700,MAX(1,ROW()-1+設定!$B$30))))&lt;=0,$A11286&lt;設定!$B$28,$A11286&gt;設定!$B$29),0,IF(AND($C11286&gt;=MAX(INDEX($C$1:$C$13701,MAX(1,ROW()-設定!$B$24)):INDEX($C$1:$C$13701,MAX(1,ROW()-1))),$C11286&gt;MAX(INDEX($C$1:$C$13701,MIN(13701,ROW()+1)):INDEX($C$1:$C$13701,MIN(13701,ROW()+設定!$B$24))),$C11286&gt;=設定!$B$32,$C11286&gt;=MAX(MIN(INDEX($C$1:$C$13701,MAX(1,ROW()-設定!$B$26)):INDEX($C$1:$C$13701,MAX(1,ROW()-1))),MIN(INDEX($C$1:$C$13701,MIN(13701,ROW()+1)):INDEX($C$1:$C$13701,MIN(13701,ROW()+設定!$B$26))))*10^(設定!$B$27/20)),1,0))</f>
        <v>0</v>
      </c>
      <c r="G11286" s="33" t="n">
        <f aca="false">$G11285+IF($F11286=1,1,0)</f>
        <v>6</v>
      </c>
      <c r="H11286" s="0" t="str">
        <f aca="false">IF($F11286=1,$G11286,"")</f>
        <v/>
      </c>
    </row>
    <row r="11287" customFormat="false" ht="15" hidden="false" customHeight="false" outlineLevel="0" collapsed="false">
      <c r="A11287" s="30" t="n">
        <v>1763.28125</v>
      </c>
      <c r="B11287" s="31" t="n">
        <v>28.7539</v>
      </c>
      <c r="C11287" s="32" t="n">
        <f aca="false">IF($A11287="","",IF(設定!$B$21="dB",10^($B11287/20),ABS($B11287)))</f>
        <v>27.3964947196929</v>
      </c>
      <c r="D11287" s="32" t="n">
        <f aca="false">IF($A11287="","",$A11287^2)</f>
        <v>3109160.76660156</v>
      </c>
      <c r="E11287" s="32" t="n">
        <f aca="false">IF($A11287="","",IF($C11287&lt;=0,"",1/$C11287^2))</f>
        <v>0.00133232445652808</v>
      </c>
      <c r="F11287" s="33" t="n">
        <f aca="false">IF(OR(ROW()-設定!$B$30&lt;2,ROW()+設定!$B$30&gt;13701,N($A11287)&lt;=0,N(INDEX($A$2:$A$13701,MIN(13700,MAX(1,ROW()-1+設定!$B$30))))&lt;=0,$A11287&lt;設定!$B$28,$A11287&gt;設定!$B$29),0,IF(AND($C11287&gt;=MAX(INDEX($C$1:$C$13701,MAX(1,ROW()-設定!$B$24)):INDEX($C$1:$C$13701,MAX(1,ROW()-1))),$C11287&gt;MAX(INDEX($C$1:$C$13701,MIN(13701,ROW()+1)):INDEX($C$1:$C$13701,MIN(13701,ROW()+設定!$B$24))),$C11287&gt;=設定!$B$32,$C11287&gt;=MAX(MIN(INDEX($C$1:$C$13701,MAX(1,ROW()-設定!$B$26)):INDEX($C$1:$C$13701,MAX(1,ROW()-1))),MIN(INDEX($C$1:$C$13701,MIN(13701,ROW()+1)):INDEX($C$1:$C$13701,MIN(13701,ROW()+設定!$B$26))))*10^(設定!$B$27/20)),1,0))</f>
        <v>0</v>
      </c>
      <c r="G11287" s="33" t="n">
        <f aca="false">$G11286+IF($F11287=1,1,0)</f>
        <v>6</v>
      </c>
      <c r="H11287" s="0" t="str">
        <f aca="false">IF($F11287=1,$G11287,"")</f>
        <v/>
      </c>
    </row>
    <row r="11288" customFormat="false" ht="15" hidden="false" customHeight="false" outlineLevel="0" collapsed="false">
      <c r="A11288" s="30" t="n">
        <v>1763.4375</v>
      </c>
      <c r="B11288" s="31" t="n">
        <v>28.7948</v>
      </c>
      <c r="C11288" s="32" t="n">
        <f aca="false">IF($A11288="","",IF(設定!$B$21="dB",10^($B11288/20),ABS($B11288)))</f>
        <v>27.5258031686062</v>
      </c>
      <c r="D11288" s="32" t="n">
        <f aca="false">IF($A11288="","",$A11288^2)</f>
        <v>3109711.81640625</v>
      </c>
      <c r="E11288" s="32" t="n">
        <f aca="false">IF($A11288="","",IF($C11288&lt;=0,"",1/$C11288^2))</f>
        <v>0.00131983609100578</v>
      </c>
      <c r="F11288" s="33" t="n">
        <f aca="false">IF(OR(ROW()-設定!$B$30&lt;2,ROW()+設定!$B$30&gt;13701,N($A11288)&lt;=0,N(INDEX($A$2:$A$13701,MIN(13700,MAX(1,ROW()-1+設定!$B$30))))&lt;=0,$A11288&lt;設定!$B$28,$A11288&gt;設定!$B$29),0,IF(AND($C11288&gt;=MAX(INDEX($C$1:$C$13701,MAX(1,ROW()-設定!$B$24)):INDEX($C$1:$C$13701,MAX(1,ROW()-1))),$C11288&gt;MAX(INDEX($C$1:$C$13701,MIN(13701,ROW()+1)):INDEX($C$1:$C$13701,MIN(13701,ROW()+設定!$B$24))),$C11288&gt;=設定!$B$32,$C11288&gt;=MAX(MIN(INDEX($C$1:$C$13701,MAX(1,ROW()-設定!$B$26)):INDEX($C$1:$C$13701,MAX(1,ROW()-1))),MIN(INDEX($C$1:$C$13701,MIN(13701,ROW()+1)):INDEX($C$1:$C$13701,MIN(13701,ROW()+設定!$B$26))))*10^(設定!$B$27/20)),1,0))</f>
        <v>0</v>
      </c>
      <c r="G11288" s="33" t="n">
        <f aca="false">$G11287+IF($F11288=1,1,0)</f>
        <v>6</v>
      </c>
      <c r="H11288" s="0" t="str">
        <f aca="false">IF($F11288=1,$G11288,"")</f>
        <v/>
      </c>
    </row>
    <row r="11289" customFormat="false" ht="15" hidden="false" customHeight="false" outlineLevel="0" collapsed="false">
      <c r="A11289" s="30" t="n">
        <v>1763.59375</v>
      </c>
      <c r="B11289" s="31" t="n">
        <v>28.6464</v>
      </c>
      <c r="C11289" s="32" t="n">
        <f aca="false">IF($A11289="","",IF(設定!$B$21="dB",10^($B11289/20),ABS($B11289)))</f>
        <v>27.0595144844889</v>
      </c>
      <c r="D11289" s="32" t="n">
        <f aca="false">IF($A11289="","",$A11289^2)</f>
        <v>3110262.91503906</v>
      </c>
      <c r="E11289" s="32" t="n">
        <f aca="false">IF($A11289="","",IF($C11289&lt;=0,"",1/$C11289^2))</f>
        <v>0.00136571475030261</v>
      </c>
      <c r="F11289" s="33" t="n">
        <f aca="false">IF(OR(ROW()-設定!$B$30&lt;2,ROW()+設定!$B$30&gt;13701,N($A11289)&lt;=0,N(INDEX($A$2:$A$13701,MIN(13700,MAX(1,ROW()-1+設定!$B$30))))&lt;=0,$A11289&lt;設定!$B$28,$A11289&gt;設定!$B$29),0,IF(AND($C11289&gt;=MAX(INDEX($C$1:$C$13701,MAX(1,ROW()-設定!$B$24)):INDEX($C$1:$C$13701,MAX(1,ROW()-1))),$C11289&gt;MAX(INDEX($C$1:$C$13701,MIN(13701,ROW()+1)):INDEX($C$1:$C$13701,MIN(13701,ROW()+設定!$B$24))),$C11289&gt;=設定!$B$32,$C11289&gt;=MAX(MIN(INDEX($C$1:$C$13701,MAX(1,ROW()-設定!$B$26)):INDEX($C$1:$C$13701,MAX(1,ROW()-1))),MIN(INDEX($C$1:$C$13701,MIN(13701,ROW()+1)):INDEX($C$1:$C$13701,MIN(13701,ROW()+設定!$B$26))))*10^(設定!$B$27/20)),1,0))</f>
        <v>0</v>
      </c>
      <c r="G11289" s="33" t="n">
        <f aca="false">$G11288+IF($F11289=1,1,0)</f>
        <v>6</v>
      </c>
      <c r="H11289" s="0" t="str">
        <f aca="false">IF($F11289=1,$G11289,"")</f>
        <v/>
      </c>
    </row>
    <row r="11290" customFormat="false" ht="15" hidden="false" customHeight="false" outlineLevel="0" collapsed="false">
      <c r="A11290" s="30" t="n">
        <v>1763.75</v>
      </c>
      <c r="B11290" s="31" t="n">
        <v>28.4316</v>
      </c>
      <c r="C11290" s="32" t="n">
        <f aca="false">IF($A11290="","",IF(設定!$B$21="dB",10^($B11290/20),ABS($B11290)))</f>
        <v>26.3985455676052</v>
      </c>
      <c r="D11290" s="32" t="n">
        <f aca="false">IF($A11290="","",$A11290^2)</f>
        <v>3110814.0625</v>
      </c>
      <c r="E11290" s="32" t="n">
        <f aca="false">IF($A11290="","",IF($C11290&lt;=0,"",1/$C11290^2))</f>
        <v>0.00143496067690891</v>
      </c>
      <c r="F11290" s="33" t="n">
        <f aca="false">IF(OR(ROW()-設定!$B$30&lt;2,ROW()+設定!$B$30&gt;13701,N($A11290)&lt;=0,N(INDEX($A$2:$A$13701,MIN(13700,MAX(1,ROW()-1+設定!$B$30))))&lt;=0,$A11290&lt;設定!$B$28,$A11290&gt;設定!$B$29),0,IF(AND($C11290&gt;=MAX(INDEX($C$1:$C$13701,MAX(1,ROW()-設定!$B$24)):INDEX($C$1:$C$13701,MAX(1,ROW()-1))),$C11290&gt;MAX(INDEX($C$1:$C$13701,MIN(13701,ROW()+1)):INDEX($C$1:$C$13701,MIN(13701,ROW()+設定!$B$24))),$C11290&gt;=設定!$B$32,$C11290&gt;=MAX(MIN(INDEX($C$1:$C$13701,MAX(1,ROW()-設定!$B$26)):INDEX($C$1:$C$13701,MAX(1,ROW()-1))),MIN(INDEX($C$1:$C$13701,MIN(13701,ROW()+1)):INDEX($C$1:$C$13701,MIN(13701,ROW()+設定!$B$26))))*10^(設定!$B$27/20)),1,0))</f>
        <v>0</v>
      </c>
      <c r="G11290" s="33" t="n">
        <f aca="false">$G11289+IF($F11290=1,1,0)</f>
        <v>6</v>
      </c>
      <c r="H11290" s="0" t="str">
        <f aca="false">IF($F11290=1,$G11290,"")</f>
        <v/>
      </c>
    </row>
    <row r="11291" customFormat="false" ht="15" hidden="false" customHeight="false" outlineLevel="0" collapsed="false">
      <c r="A11291" s="30" t="n">
        <v>1763.90625</v>
      </c>
      <c r="B11291" s="31" t="n">
        <v>28.495</v>
      </c>
      <c r="C11291" s="32" t="n">
        <f aca="false">IF($A11291="","",IF(設定!$B$21="dB",10^($B11291/20),ABS($B11291)))</f>
        <v>26.5919386408983</v>
      </c>
      <c r="D11291" s="32" t="n">
        <f aca="false">IF($A11291="","",$A11291^2)</f>
        <v>3111365.25878906</v>
      </c>
      <c r="E11291" s="32" t="n">
        <f aca="false">IF($A11291="","",IF($C11291&lt;=0,"",1/$C11291^2))</f>
        <v>0.00141416472507015</v>
      </c>
      <c r="F11291" s="33" t="n">
        <f aca="false">IF(OR(ROW()-設定!$B$30&lt;2,ROW()+設定!$B$30&gt;13701,N($A11291)&lt;=0,N(INDEX($A$2:$A$13701,MIN(13700,MAX(1,ROW()-1+設定!$B$30))))&lt;=0,$A11291&lt;設定!$B$28,$A11291&gt;設定!$B$29),0,IF(AND($C11291&gt;=MAX(INDEX($C$1:$C$13701,MAX(1,ROW()-設定!$B$24)):INDEX($C$1:$C$13701,MAX(1,ROW()-1))),$C11291&gt;MAX(INDEX($C$1:$C$13701,MIN(13701,ROW()+1)):INDEX($C$1:$C$13701,MIN(13701,ROW()+設定!$B$24))),$C11291&gt;=設定!$B$32,$C11291&gt;=MAX(MIN(INDEX($C$1:$C$13701,MAX(1,ROW()-設定!$B$26)):INDEX($C$1:$C$13701,MAX(1,ROW()-1))),MIN(INDEX($C$1:$C$13701,MIN(13701,ROW()+1)):INDEX($C$1:$C$13701,MIN(13701,ROW()+設定!$B$26))))*10^(設定!$B$27/20)),1,0))</f>
        <v>0</v>
      </c>
      <c r="G11291" s="33" t="n">
        <f aca="false">$G11290+IF($F11291=1,1,0)</f>
        <v>6</v>
      </c>
      <c r="H11291" s="0" t="str">
        <f aca="false">IF($F11291=1,$G11291,"")</f>
        <v/>
      </c>
    </row>
    <row r="11292" customFormat="false" ht="15" hidden="false" customHeight="false" outlineLevel="0" collapsed="false">
      <c r="A11292" s="30" t="n">
        <v>1764.0625</v>
      </c>
      <c r="B11292" s="31" t="n">
        <v>28.6964</v>
      </c>
      <c r="C11292" s="32" t="n">
        <f aca="false">IF($A11292="","",IF(設定!$B$21="dB",10^($B11292/20),ABS($B11292)))</f>
        <v>27.2157307664043</v>
      </c>
      <c r="D11292" s="32" t="n">
        <f aca="false">IF($A11292="","",$A11292^2)</f>
        <v>3111916.50390625</v>
      </c>
      <c r="E11292" s="32" t="n">
        <f aca="false">IF($A11292="","",IF($C11292&lt;=0,"",1/$C11292^2))</f>
        <v>0.00135008154283027</v>
      </c>
      <c r="F11292" s="33" t="n">
        <f aca="false">IF(OR(ROW()-設定!$B$30&lt;2,ROW()+設定!$B$30&gt;13701,N($A11292)&lt;=0,N(INDEX($A$2:$A$13701,MIN(13700,MAX(1,ROW()-1+設定!$B$30))))&lt;=0,$A11292&lt;設定!$B$28,$A11292&gt;設定!$B$29),0,IF(AND($C11292&gt;=MAX(INDEX($C$1:$C$13701,MAX(1,ROW()-設定!$B$24)):INDEX($C$1:$C$13701,MAX(1,ROW()-1))),$C11292&gt;MAX(INDEX($C$1:$C$13701,MIN(13701,ROW()+1)):INDEX($C$1:$C$13701,MIN(13701,ROW()+設定!$B$24))),$C11292&gt;=設定!$B$32,$C11292&gt;=MAX(MIN(INDEX($C$1:$C$13701,MAX(1,ROW()-設定!$B$26)):INDEX($C$1:$C$13701,MAX(1,ROW()-1))),MIN(INDEX($C$1:$C$13701,MIN(13701,ROW()+1)):INDEX($C$1:$C$13701,MIN(13701,ROW()+設定!$B$26))))*10^(設定!$B$27/20)),1,0))</f>
        <v>0</v>
      </c>
      <c r="G11292" s="33" t="n">
        <f aca="false">$G11291+IF($F11292=1,1,0)</f>
        <v>6</v>
      </c>
      <c r="H11292" s="0" t="str">
        <f aca="false">IF($F11292=1,$G11292,"")</f>
        <v/>
      </c>
    </row>
    <row r="11293" customFormat="false" ht="15" hidden="false" customHeight="false" outlineLevel="0" collapsed="false">
      <c r="A11293" s="30" t="n">
        <v>1764.21875</v>
      </c>
      <c r="B11293" s="31" t="n">
        <v>28.4066</v>
      </c>
      <c r="C11293" s="32" t="n">
        <f aca="false">IF($A11293="","",IF(設定!$B$21="dB",10^($B11293/20),ABS($B11293)))</f>
        <v>26.3226736865215</v>
      </c>
      <c r="D11293" s="32" t="n">
        <f aca="false">IF($A11293="","",$A11293^2)</f>
        <v>3112467.79785156</v>
      </c>
      <c r="E11293" s="32" t="n">
        <f aca="false">IF($A11293="","",IF($C11293&lt;=0,"",1/$C11293^2))</f>
        <v>0.00144324479530172</v>
      </c>
      <c r="F11293" s="33" t="n">
        <f aca="false">IF(OR(ROW()-設定!$B$30&lt;2,ROW()+設定!$B$30&gt;13701,N($A11293)&lt;=0,N(INDEX($A$2:$A$13701,MIN(13700,MAX(1,ROW()-1+設定!$B$30))))&lt;=0,$A11293&lt;設定!$B$28,$A11293&gt;設定!$B$29),0,IF(AND($C11293&gt;=MAX(INDEX($C$1:$C$13701,MAX(1,ROW()-設定!$B$24)):INDEX($C$1:$C$13701,MAX(1,ROW()-1))),$C11293&gt;MAX(INDEX($C$1:$C$13701,MIN(13701,ROW()+1)):INDEX($C$1:$C$13701,MIN(13701,ROW()+設定!$B$24))),$C11293&gt;=設定!$B$32,$C11293&gt;=MAX(MIN(INDEX($C$1:$C$13701,MAX(1,ROW()-設定!$B$26)):INDEX($C$1:$C$13701,MAX(1,ROW()-1))),MIN(INDEX($C$1:$C$13701,MIN(13701,ROW()+1)):INDEX($C$1:$C$13701,MIN(13701,ROW()+設定!$B$26))))*10^(設定!$B$27/20)),1,0))</f>
        <v>0</v>
      </c>
      <c r="G11293" s="33" t="n">
        <f aca="false">$G11292+IF($F11293=1,1,0)</f>
        <v>6</v>
      </c>
      <c r="H11293" s="0" t="str">
        <f aca="false">IF($F11293=1,$G11293,"")</f>
        <v/>
      </c>
    </row>
    <row r="11294" customFormat="false" ht="15" hidden="false" customHeight="false" outlineLevel="0" collapsed="false">
      <c r="A11294" s="30" t="n">
        <v>1764.375</v>
      </c>
      <c r="B11294" s="31" t="n">
        <v>28.4209</v>
      </c>
      <c r="C11294" s="32" t="n">
        <f aca="false">IF($A11294="","",IF(設定!$B$21="dB",10^($B11294/20),ABS($B11294)))</f>
        <v>26.3660456695886</v>
      </c>
      <c r="D11294" s="32" t="n">
        <f aca="false">IF($A11294="","",$A11294^2)</f>
        <v>3113019.140625</v>
      </c>
      <c r="E11294" s="32" t="n">
        <f aca="false">IF($A11294="","",IF($C11294&lt;=0,"",1/$C11294^2))</f>
        <v>0.00143850044309435</v>
      </c>
      <c r="F11294" s="33" t="n">
        <f aca="false">IF(OR(ROW()-設定!$B$30&lt;2,ROW()+設定!$B$30&gt;13701,N($A11294)&lt;=0,N(INDEX($A$2:$A$13701,MIN(13700,MAX(1,ROW()-1+設定!$B$30))))&lt;=0,$A11294&lt;設定!$B$28,$A11294&gt;設定!$B$29),0,IF(AND($C11294&gt;=MAX(INDEX($C$1:$C$13701,MAX(1,ROW()-設定!$B$24)):INDEX($C$1:$C$13701,MAX(1,ROW()-1))),$C11294&gt;MAX(INDEX($C$1:$C$13701,MIN(13701,ROW()+1)):INDEX($C$1:$C$13701,MIN(13701,ROW()+設定!$B$24))),$C11294&gt;=設定!$B$32,$C11294&gt;=MAX(MIN(INDEX($C$1:$C$13701,MAX(1,ROW()-設定!$B$26)):INDEX($C$1:$C$13701,MAX(1,ROW()-1))),MIN(INDEX($C$1:$C$13701,MIN(13701,ROW()+1)):INDEX($C$1:$C$13701,MIN(13701,ROW()+設定!$B$26))))*10^(設定!$B$27/20)),1,0))</f>
        <v>0</v>
      </c>
      <c r="G11294" s="33" t="n">
        <f aca="false">$G11293+IF($F11294=1,1,0)</f>
        <v>6</v>
      </c>
      <c r="H11294" s="0" t="str">
        <f aca="false">IF($F11294=1,$G11294,"")</f>
        <v/>
      </c>
    </row>
    <row r="11295" customFormat="false" ht="15" hidden="false" customHeight="false" outlineLevel="0" collapsed="false">
      <c r="A11295" s="30" t="n">
        <v>1764.53125</v>
      </c>
      <c r="B11295" s="31" t="n">
        <v>28.2692</v>
      </c>
      <c r="C11295" s="32" t="n">
        <f aca="false">IF($A11295="","",IF(設定!$B$21="dB",10^($B11295/20),ABS($B11295)))</f>
        <v>25.9095577451902</v>
      </c>
      <c r="D11295" s="32" t="n">
        <f aca="false">IF($A11295="","",$A11295^2)</f>
        <v>3113570.53222656</v>
      </c>
      <c r="E11295" s="32" t="n">
        <f aca="false">IF($A11295="","",IF($C11295&lt;=0,"",1/$C11295^2))</f>
        <v>0.00148963545343033</v>
      </c>
      <c r="F11295" s="33" t="n">
        <f aca="false">IF(OR(ROW()-設定!$B$30&lt;2,ROW()+設定!$B$30&gt;13701,N($A11295)&lt;=0,N(INDEX($A$2:$A$13701,MIN(13700,MAX(1,ROW()-1+設定!$B$30))))&lt;=0,$A11295&lt;設定!$B$28,$A11295&gt;設定!$B$29),0,IF(AND($C11295&gt;=MAX(INDEX($C$1:$C$13701,MAX(1,ROW()-設定!$B$24)):INDEX($C$1:$C$13701,MAX(1,ROW()-1))),$C11295&gt;MAX(INDEX($C$1:$C$13701,MIN(13701,ROW()+1)):INDEX($C$1:$C$13701,MIN(13701,ROW()+設定!$B$24))),$C11295&gt;=設定!$B$32,$C11295&gt;=MAX(MIN(INDEX($C$1:$C$13701,MAX(1,ROW()-設定!$B$26)):INDEX($C$1:$C$13701,MAX(1,ROW()-1))),MIN(INDEX($C$1:$C$13701,MIN(13701,ROW()+1)):INDEX($C$1:$C$13701,MIN(13701,ROW()+設定!$B$26))))*10^(設定!$B$27/20)),1,0))</f>
        <v>0</v>
      </c>
      <c r="G11295" s="33" t="n">
        <f aca="false">$G11294+IF($F11295=1,1,0)</f>
        <v>6</v>
      </c>
      <c r="H11295" s="0" t="str">
        <f aca="false">IF($F11295=1,$G11295,"")</f>
        <v/>
      </c>
    </row>
    <row r="11296" customFormat="false" ht="15" hidden="false" customHeight="false" outlineLevel="0" collapsed="false">
      <c r="A11296" s="30" t="n">
        <v>1764.6875</v>
      </c>
      <c r="B11296" s="31" t="n">
        <v>28.2333</v>
      </c>
      <c r="C11296" s="32" t="n">
        <f aca="false">IF($A11296="","",IF(設定!$B$21="dB",10^($B11296/20),ABS($B11296)))</f>
        <v>25.8026909093654</v>
      </c>
      <c r="D11296" s="32" t="n">
        <f aca="false">IF($A11296="","",$A11296^2)</f>
        <v>3114121.97265625</v>
      </c>
      <c r="E11296" s="32" t="n">
        <f aca="false">IF($A11296="","",IF($C11296&lt;=0,"",1/$C11296^2))</f>
        <v>0.00150200023286607</v>
      </c>
      <c r="F11296" s="33" t="n">
        <f aca="false">IF(OR(ROW()-設定!$B$30&lt;2,ROW()+設定!$B$30&gt;13701,N($A11296)&lt;=0,N(INDEX($A$2:$A$13701,MIN(13700,MAX(1,ROW()-1+設定!$B$30))))&lt;=0,$A11296&lt;設定!$B$28,$A11296&gt;設定!$B$29),0,IF(AND($C11296&gt;=MAX(INDEX($C$1:$C$13701,MAX(1,ROW()-設定!$B$24)):INDEX($C$1:$C$13701,MAX(1,ROW()-1))),$C11296&gt;MAX(INDEX($C$1:$C$13701,MIN(13701,ROW()+1)):INDEX($C$1:$C$13701,MIN(13701,ROW()+設定!$B$24))),$C11296&gt;=設定!$B$32,$C11296&gt;=MAX(MIN(INDEX($C$1:$C$13701,MAX(1,ROW()-設定!$B$26)):INDEX($C$1:$C$13701,MAX(1,ROW()-1))),MIN(INDEX($C$1:$C$13701,MIN(13701,ROW()+1)):INDEX($C$1:$C$13701,MIN(13701,ROW()+設定!$B$26))))*10^(設定!$B$27/20)),1,0))</f>
        <v>0</v>
      </c>
      <c r="G11296" s="33" t="n">
        <f aca="false">$G11295+IF($F11296=1,1,0)</f>
        <v>6</v>
      </c>
      <c r="H11296" s="0" t="str">
        <f aca="false">IF($F11296=1,$G11296,"")</f>
        <v/>
      </c>
    </row>
    <row r="11297" customFormat="false" ht="15" hidden="false" customHeight="false" outlineLevel="0" collapsed="false">
      <c r="A11297" s="30" t="n">
        <v>1764.84375</v>
      </c>
      <c r="B11297" s="31" t="n">
        <v>28.2236</v>
      </c>
      <c r="C11297" s="32" t="n">
        <f aca="false">IF($A11297="","",IF(設定!$B$21="dB",10^($B11297/20),ABS($B11297)))</f>
        <v>25.7738917407966</v>
      </c>
      <c r="D11297" s="32" t="n">
        <f aca="false">IF($A11297="","",$A11297^2)</f>
        <v>3114673.46191406</v>
      </c>
      <c r="E11297" s="32" t="n">
        <f aca="false">IF($A11297="","",IF($C11297&lt;=0,"",1/$C11297^2))</f>
        <v>0.00150535871090841</v>
      </c>
      <c r="F11297" s="33" t="n">
        <f aca="false">IF(OR(ROW()-設定!$B$30&lt;2,ROW()+設定!$B$30&gt;13701,N($A11297)&lt;=0,N(INDEX($A$2:$A$13701,MIN(13700,MAX(1,ROW()-1+設定!$B$30))))&lt;=0,$A11297&lt;設定!$B$28,$A11297&gt;設定!$B$29),0,IF(AND($C11297&gt;=MAX(INDEX($C$1:$C$13701,MAX(1,ROW()-設定!$B$24)):INDEX($C$1:$C$13701,MAX(1,ROW()-1))),$C11297&gt;MAX(INDEX($C$1:$C$13701,MIN(13701,ROW()+1)):INDEX($C$1:$C$13701,MIN(13701,ROW()+設定!$B$24))),$C11297&gt;=設定!$B$32,$C11297&gt;=MAX(MIN(INDEX($C$1:$C$13701,MAX(1,ROW()-設定!$B$26)):INDEX($C$1:$C$13701,MAX(1,ROW()-1))),MIN(INDEX($C$1:$C$13701,MIN(13701,ROW()+1)):INDEX($C$1:$C$13701,MIN(13701,ROW()+設定!$B$26))))*10^(設定!$B$27/20)),1,0))</f>
        <v>0</v>
      </c>
      <c r="G11297" s="33" t="n">
        <f aca="false">$G11296+IF($F11297=1,1,0)</f>
        <v>6</v>
      </c>
      <c r="H11297" s="0" t="str">
        <f aca="false">IF($F11297=1,$G11297,"")</f>
        <v/>
      </c>
    </row>
    <row r="11298" customFormat="false" ht="15" hidden="false" customHeight="false" outlineLevel="0" collapsed="false">
      <c r="A11298" s="30" t="n">
        <v>1765</v>
      </c>
      <c r="B11298" s="31" t="n">
        <v>28.1829</v>
      </c>
      <c r="C11298" s="32" t="n">
        <f aca="false">IF($A11298="","",IF(設定!$B$21="dB",10^($B11298/20),ABS($B11298)))</f>
        <v>25.6534039616172</v>
      </c>
      <c r="D11298" s="32" t="n">
        <f aca="false">IF($A11298="","",$A11298^2)</f>
        <v>3115225</v>
      </c>
      <c r="E11298" s="32" t="n">
        <f aca="false">IF($A11298="","",IF($C11298&lt;=0,"",1/$C11298^2))</f>
        <v>0.00151953252353345</v>
      </c>
      <c r="F11298" s="33" t="n">
        <f aca="false">IF(OR(ROW()-設定!$B$30&lt;2,ROW()+設定!$B$30&gt;13701,N($A11298)&lt;=0,N(INDEX($A$2:$A$13701,MIN(13700,MAX(1,ROW()-1+設定!$B$30))))&lt;=0,$A11298&lt;設定!$B$28,$A11298&gt;設定!$B$29),0,IF(AND($C11298&gt;=MAX(INDEX($C$1:$C$13701,MAX(1,ROW()-設定!$B$24)):INDEX($C$1:$C$13701,MAX(1,ROW()-1))),$C11298&gt;MAX(INDEX($C$1:$C$13701,MIN(13701,ROW()+1)):INDEX($C$1:$C$13701,MIN(13701,ROW()+設定!$B$24))),$C11298&gt;=設定!$B$32,$C11298&gt;=MAX(MIN(INDEX($C$1:$C$13701,MAX(1,ROW()-設定!$B$26)):INDEX($C$1:$C$13701,MAX(1,ROW()-1))),MIN(INDEX($C$1:$C$13701,MIN(13701,ROW()+1)):INDEX($C$1:$C$13701,MIN(13701,ROW()+設定!$B$26))))*10^(設定!$B$27/20)),1,0))</f>
        <v>0</v>
      </c>
      <c r="G11298" s="33" t="n">
        <f aca="false">$G11297+IF($F11298=1,1,0)</f>
        <v>6</v>
      </c>
      <c r="H11298" s="0" t="str">
        <f aca="false">IF($F11298=1,$G11298,"")</f>
        <v/>
      </c>
    </row>
    <row r="11299" customFormat="false" ht="15" hidden="false" customHeight="false" outlineLevel="0" collapsed="false">
      <c r="A11299" s="30" t="n">
        <v>1765.15625</v>
      </c>
      <c r="B11299" s="31" t="n">
        <v>28.3057</v>
      </c>
      <c r="C11299" s="32" t="n">
        <f aca="false">IF($A11299="","",IF(設定!$B$21="dB",10^($B11299/20),ABS($B11299)))</f>
        <v>26.0186644342792</v>
      </c>
      <c r="D11299" s="32" t="n">
        <f aca="false">IF($A11299="","",$A11299^2)</f>
        <v>3115776.58691406</v>
      </c>
      <c r="E11299" s="32" t="n">
        <f aca="false">IF($A11299="","",IF($C11299&lt;=0,"",1/$C11299^2))</f>
        <v>0.00147716837098972</v>
      </c>
      <c r="F11299" s="33" t="n">
        <f aca="false">IF(OR(ROW()-設定!$B$30&lt;2,ROW()+設定!$B$30&gt;13701,N($A11299)&lt;=0,N(INDEX($A$2:$A$13701,MIN(13700,MAX(1,ROW()-1+設定!$B$30))))&lt;=0,$A11299&lt;設定!$B$28,$A11299&gt;設定!$B$29),0,IF(AND($C11299&gt;=MAX(INDEX($C$1:$C$13701,MAX(1,ROW()-設定!$B$24)):INDEX($C$1:$C$13701,MAX(1,ROW()-1))),$C11299&gt;MAX(INDEX($C$1:$C$13701,MIN(13701,ROW()+1)):INDEX($C$1:$C$13701,MIN(13701,ROW()+設定!$B$24))),$C11299&gt;=設定!$B$32,$C11299&gt;=MAX(MIN(INDEX($C$1:$C$13701,MAX(1,ROW()-設定!$B$26)):INDEX($C$1:$C$13701,MAX(1,ROW()-1))),MIN(INDEX($C$1:$C$13701,MIN(13701,ROW()+1)):INDEX($C$1:$C$13701,MIN(13701,ROW()+設定!$B$26))))*10^(設定!$B$27/20)),1,0))</f>
        <v>0</v>
      </c>
      <c r="G11299" s="33" t="n">
        <f aca="false">$G11298+IF($F11299=1,1,0)</f>
        <v>6</v>
      </c>
      <c r="H11299" s="0" t="str">
        <f aca="false">IF($F11299=1,$G11299,"")</f>
        <v/>
      </c>
    </row>
    <row r="11300" customFormat="false" ht="15" hidden="false" customHeight="false" outlineLevel="0" collapsed="false">
      <c r="A11300" s="30" t="n">
        <v>1765.3125</v>
      </c>
      <c r="B11300" s="31" t="n">
        <v>28.0202</v>
      </c>
      <c r="C11300" s="32" t="n">
        <f aca="false">IF($A11300="","",IF(設定!$B$21="dB",10^($B11300/20),ABS($B11300)))</f>
        <v>25.1773490007991</v>
      </c>
      <c r="D11300" s="32" t="n">
        <f aca="false">IF($A11300="","",$A11300^2)</f>
        <v>3116328.22265625</v>
      </c>
      <c r="E11300" s="32" t="n">
        <f aca="false">IF($A11300="","",IF($C11300&lt;=0,"",1/$C11300^2))</f>
        <v>0.00157753861968835</v>
      </c>
      <c r="F11300" s="33" t="n">
        <f aca="false">IF(OR(ROW()-設定!$B$30&lt;2,ROW()+設定!$B$30&gt;13701,N($A11300)&lt;=0,N(INDEX($A$2:$A$13701,MIN(13700,MAX(1,ROW()-1+設定!$B$30))))&lt;=0,$A11300&lt;設定!$B$28,$A11300&gt;設定!$B$29),0,IF(AND($C11300&gt;=MAX(INDEX($C$1:$C$13701,MAX(1,ROW()-設定!$B$24)):INDEX($C$1:$C$13701,MAX(1,ROW()-1))),$C11300&gt;MAX(INDEX($C$1:$C$13701,MIN(13701,ROW()+1)):INDEX($C$1:$C$13701,MIN(13701,ROW()+設定!$B$24))),$C11300&gt;=設定!$B$32,$C11300&gt;=MAX(MIN(INDEX($C$1:$C$13701,MAX(1,ROW()-設定!$B$26)):INDEX($C$1:$C$13701,MAX(1,ROW()-1))),MIN(INDEX($C$1:$C$13701,MIN(13701,ROW()+1)):INDEX($C$1:$C$13701,MIN(13701,ROW()+設定!$B$26))))*10^(設定!$B$27/20)),1,0))</f>
        <v>0</v>
      </c>
      <c r="G11300" s="33" t="n">
        <f aca="false">$G11299+IF($F11300=1,1,0)</f>
        <v>6</v>
      </c>
      <c r="H11300" s="0" t="str">
        <f aca="false">IF($F11300=1,$G11300,"")</f>
        <v/>
      </c>
    </row>
    <row r="11301" customFormat="false" ht="15" hidden="false" customHeight="false" outlineLevel="0" collapsed="false">
      <c r="A11301" s="30" t="n">
        <v>1765.46875</v>
      </c>
      <c r="B11301" s="31" t="n">
        <v>27.9477</v>
      </c>
      <c r="C11301" s="32" t="n">
        <f aca="false">IF($A11301="","",IF(設定!$B$21="dB",10^($B11301/20),ABS($B11301)))</f>
        <v>24.9680715385411</v>
      </c>
      <c r="D11301" s="32" t="n">
        <f aca="false">IF($A11301="","",$A11301^2)</f>
        <v>3116879.90722656</v>
      </c>
      <c r="E11301" s="32" t="n">
        <f aca="false">IF($A11301="","",IF($C11301&lt;=0,"",1/$C11301^2))</f>
        <v>0.0016040946856167</v>
      </c>
      <c r="F11301" s="33" t="n">
        <f aca="false">IF(OR(ROW()-設定!$B$30&lt;2,ROW()+設定!$B$30&gt;13701,N($A11301)&lt;=0,N(INDEX($A$2:$A$13701,MIN(13700,MAX(1,ROW()-1+設定!$B$30))))&lt;=0,$A11301&lt;設定!$B$28,$A11301&gt;設定!$B$29),0,IF(AND($C11301&gt;=MAX(INDEX($C$1:$C$13701,MAX(1,ROW()-設定!$B$24)):INDEX($C$1:$C$13701,MAX(1,ROW()-1))),$C11301&gt;MAX(INDEX($C$1:$C$13701,MIN(13701,ROW()+1)):INDEX($C$1:$C$13701,MIN(13701,ROW()+設定!$B$24))),$C11301&gt;=設定!$B$32,$C11301&gt;=MAX(MIN(INDEX($C$1:$C$13701,MAX(1,ROW()-設定!$B$26)):INDEX($C$1:$C$13701,MAX(1,ROW()-1))),MIN(INDEX($C$1:$C$13701,MIN(13701,ROW()+1)):INDEX($C$1:$C$13701,MIN(13701,ROW()+設定!$B$26))))*10^(設定!$B$27/20)),1,0))</f>
        <v>0</v>
      </c>
      <c r="G11301" s="33" t="n">
        <f aca="false">$G11300+IF($F11301=1,1,0)</f>
        <v>6</v>
      </c>
      <c r="H11301" s="0" t="str">
        <f aca="false">IF($F11301=1,$G11301,"")</f>
        <v/>
      </c>
    </row>
    <row r="11302" customFormat="false" ht="15" hidden="false" customHeight="false" outlineLevel="0" collapsed="false">
      <c r="A11302" s="30" t="n">
        <v>1765.625</v>
      </c>
      <c r="B11302" s="31" t="n">
        <v>27.8422</v>
      </c>
      <c r="C11302" s="32" t="n">
        <f aca="false">IF($A11302="","",IF(設定!$B$21="dB",10^($B11302/20),ABS($B11302)))</f>
        <v>24.6666402553872</v>
      </c>
      <c r="D11302" s="32" t="n">
        <f aca="false">IF($A11302="","",$A11302^2)</f>
        <v>3117431.640625</v>
      </c>
      <c r="E11302" s="32" t="n">
        <f aca="false">IF($A11302="","",IF($C11302&lt;=0,"",1/$C11302^2))</f>
        <v>0.00164353894688217</v>
      </c>
      <c r="F11302" s="33" t="n">
        <f aca="false">IF(OR(ROW()-設定!$B$30&lt;2,ROW()+設定!$B$30&gt;13701,N($A11302)&lt;=0,N(INDEX($A$2:$A$13701,MIN(13700,MAX(1,ROW()-1+設定!$B$30))))&lt;=0,$A11302&lt;設定!$B$28,$A11302&gt;設定!$B$29),0,IF(AND($C11302&gt;=MAX(INDEX($C$1:$C$13701,MAX(1,ROW()-設定!$B$24)):INDEX($C$1:$C$13701,MAX(1,ROW()-1))),$C11302&gt;MAX(INDEX($C$1:$C$13701,MIN(13701,ROW()+1)):INDEX($C$1:$C$13701,MIN(13701,ROW()+設定!$B$24))),$C11302&gt;=設定!$B$32,$C11302&gt;=MAX(MIN(INDEX($C$1:$C$13701,MAX(1,ROW()-設定!$B$26)):INDEX($C$1:$C$13701,MAX(1,ROW()-1))),MIN(INDEX($C$1:$C$13701,MIN(13701,ROW()+1)):INDEX($C$1:$C$13701,MIN(13701,ROW()+設定!$B$26))))*10^(設定!$B$27/20)),1,0))</f>
        <v>0</v>
      </c>
      <c r="G11302" s="33" t="n">
        <f aca="false">$G11301+IF($F11302=1,1,0)</f>
        <v>6</v>
      </c>
      <c r="H11302" s="0" t="str">
        <f aca="false">IF($F11302=1,$G11302,"")</f>
        <v/>
      </c>
    </row>
    <row r="11303" customFormat="false" ht="15" hidden="false" customHeight="false" outlineLevel="0" collapsed="false">
      <c r="A11303" s="30" t="n">
        <v>1765.78125</v>
      </c>
      <c r="B11303" s="31" t="n">
        <v>27.719</v>
      </c>
      <c r="C11303" s="32" t="n">
        <f aca="false">IF($A11303="","",IF(設定!$B$21="dB",10^($B11303/20),ABS($B11303)))</f>
        <v>24.319240073576</v>
      </c>
      <c r="D11303" s="32" t="n">
        <f aca="false">IF($A11303="","",$A11303^2)</f>
        <v>3117983.42285156</v>
      </c>
      <c r="E11303" s="32" t="n">
        <f aca="false">IF($A11303="","",IF($C11303&lt;=0,"",1/$C11303^2))</f>
        <v>0.00169083021486841</v>
      </c>
      <c r="F11303" s="33" t="n">
        <f aca="false">IF(OR(ROW()-設定!$B$30&lt;2,ROW()+設定!$B$30&gt;13701,N($A11303)&lt;=0,N(INDEX($A$2:$A$13701,MIN(13700,MAX(1,ROW()-1+設定!$B$30))))&lt;=0,$A11303&lt;設定!$B$28,$A11303&gt;設定!$B$29),0,IF(AND($C11303&gt;=MAX(INDEX($C$1:$C$13701,MAX(1,ROW()-設定!$B$24)):INDEX($C$1:$C$13701,MAX(1,ROW()-1))),$C11303&gt;MAX(INDEX($C$1:$C$13701,MIN(13701,ROW()+1)):INDEX($C$1:$C$13701,MIN(13701,ROW()+設定!$B$24))),$C11303&gt;=設定!$B$32,$C11303&gt;=MAX(MIN(INDEX($C$1:$C$13701,MAX(1,ROW()-設定!$B$26)):INDEX($C$1:$C$13701,MAX(1,ROW()-1))),MIN(INDEX($C$1:$C$13701,MIN(13701,ROW()+1)):INDEX($C$1:$C$13701,MIN(13701,ROW()+設定!$B$26))))*10^(設定!$B$27/20)),1,0))</f>
        <v>0</v>
      </c>
      <c r="G11303" s="33" t="n">
        <f aca="false">$G11302+IF($F11303=1,1,0)</f>
        <v>6</v>
      </c>
      <c r="H11303" s="0" t="str">
        <f aca="false">IF($F11303=1,$G11303,"")</f>
        <v/>
      </c>
    </row>
    <row r="11304" customFormat="false" ht="15" hidden="false" customHeight="false" outlineLevel="0" collapsed="false">
      <c r="A11304" s="30" t="n">
        <v>1765.9375</v>
      </c>
      <c r="B11304" s="31" t="n">
        <v>27.6335</v>
      </c>
      <c r="C11304" s="32" t="n">
        <f aca="false">IF($A11304="","",IF(設定!$B$21="dB",10^($B11304/20),ABS($B11304)))</f>
        <v>24.081026743049</v>
      </c>
      <c r="D11304" s="32" t="n">
        <f aca="false">IF($A11304="","",$A11304^2)</f>
        <v>3118535.25390625</v>
      </c>
      <c r="E11304" s="32" t="n">
        <f aca="false">IF($A11304="","",IF($C11304&lt;=0,"",1/$C11304^2))</f>
        <v>0.00172444759127939</v>
      </c>
      <c r="F11304" s="33" t="n">
        <f aca="false">IF(OR(ROW()-設定!$B$30&lt;2,ROW()+設定!$B$30&gt;13701,N($A11304)&lt;=0,N(INDEX($A$2:$A$13701,MIN(13700,MAX(1,ROW()-1+設定!$B$30))))&lt;=0,$A11304&lt;設定!$B$28,$A11304&gt;設定!$B$29),0,IF(AND($C11304&gt;=MAX(INDEX($C$1:$C$13701,MAX(1,ROW()-設定!$B$24)):INDEX($C$1:$C$13701,MAX(1,ROW()-1))),$C11304&gt;MAX(INDEX($C$1:$C$13701,MIN(13701,ROW()+1)):INDEX($C$1:$C$13701,MIN(13701,ROW()+設定!$B$24))),$C11304&gt;=設定!$B$32,$C11304&gt;=MAX(MIN(INDEX($C$1:$C$13701,MAX(1,ROW()-設定!$B$26)):INDEX($C$1:$C$13701,MAX(1,ROW()-1))),MIN(INDEX($C$1:$C$13701,MIN(13701,ROW()+1)):INDEX($C$1:$C$13701,MIN(13701,ROW()+設定!$B$26))))*10^(設定!$B$27/20)),1,0))</f>
        <v>0</v>
      </c>
      <c r="G11304" s="33" t="n">
        <f aca="false">$G11303+IF($F11304=1,1,0)</f>
        <v>6</v>
      </c>
      <c r="H11304" s="0" t="str">
        <f aca="false">IF($F11304=1,$G11304,"")</f>
        <v/>
      </c>
    </row>
    <row r="11305" customFormat="false" ht="15" hidden="false" customHeight="false" outlineLevel="0" collapsed="false">
      <c r="A11305" s="30" t="n">
        <v>1766.09375</v>
      </c>
      <c r="B11305" s="31" t="n">
        <v>27.8179</v>
      </c>
      <c r="C11305" s="32" t="n">
        <f aca="false">IF($A11305="","",IF(設定!$B$21="dB",10^($B11305/20),ABS($B11305)))</f>
        <v>24.5977282944459</v>
      </c>
      <c r="D11305" s="32" t="n">
        <f aca="false">IF($A11305="","",$A11305^2)</f>
        <v>3119087.13378906</v>
      </c>
      <c r="E11305" s="32" t="n">
        <f aca="false">IF($A11305="","",IF($C11305&lt;=0,"",1/$C11305^2))</f>
        <v>0.00165276078573407</v>
      </c>
      <c r="F11305" s="33" t="n">
        <f aca="false">IF(OR(ROW()-設定!$B$30&lt;2,ROW()+設定!$B$30&gt;13701,N($A11305)&lt;=0,N(INDEX($A$2:$A$13701,MIN(13700,MAX(1,ROW()-1+設定!$B$30))))&lt;=0,$A11305&lt;設定!$B$28,$A11305&gt;設定!$B$29),0,IF(AND($C11305&gt;=MAX(INDEX($C$1:$C$13701,MAX(1,ROW()-設定!$B$24)):INDEX($C$1:$C$13701,MAX(1,ROW()-1))),$C11305&gt;MAX(INDEX($C$1:$C$13701,MIN(13701,ROW()+1)):INDEX($C$1:$C$13701,MIN(13701,ROW()+設定!$B$24))),$C11305&gt;=設定!$B$32,$C11305&gt;=MAX(MIN(INDEX($C$1:$C$13701,MAX(1,ROW()-設定!$B$26)):INDEX($C$1:$C$13701,MAX(1,ROW()-1))),MIN(INDEX($C$1:$C$13701,MIN(13701,ROW()+1)):INDEX($C$1:$C$13701,MIN(13701,ROW()+設定!$B$26))))*10^(設定!$B$27/20)),1,0))</f>
        <v>0</v>
      </c>
      <c r="G11305" s="33" t="n">
        <f aca="false">$G11304+IF($F11305=1,1,0)</f>
        <v>6</v>
      </c>
      <c r="H11305" s="0" t="str">
        <f aca="false">IF($F11305=1,$G11305,"")</f>
        <v/>
      </c>
    </row>
    <row r="11306" customFormat="false" ht="15" hidden="false" customHeight="false" outlineLevel="0" collapsed="false">
      <c r="A11306" s="30" t="n">
        <v>1766.25</v>
      </c>
      <c r="B11306" s="31" t="n">
        <v>27.4994</v>
      </c>
      <c r="C11306" s="32" t="n">
        <f aca="false">IF($A11306="","",IF(設定!$B$21="dB",10^($B11306/20),ABS($B11306)))</f>
        <v>23.7120990262694</v>
      </c>
      <c r="D11306" s="32" t="n">
        <f aca="false">IF($A11306="","",$A11306^2)</f>
        <v>3119639.0625</v>
      </c>
      <c r="E11306" s="32" t="n">
        <f aca="false">IF($A11306="","",IF($C11306&lt;=0,"",1/$C11306^2))</f>
        <v>0.00177852510539021</v>
      </c>
      <c r="F11306" s="33" t="n">
        <f aca="false">IF(OR(ROW()-設定!$B$30&lt;2,ROW()+設定!$B$30&gt;13701,N($A11306)&lt;=0,N(INDEX($A$2:$A$13701,MIN(13700,MAX(1,ROW()-1+設定!$B$30))))&lt;=0,$A11306&lt;設定!$B$28,$A11306&gt;設定!$B$29),0,IF(AND($C11306&gt;=MAX(INDEX($C$1:$C$13701,MAX(1,ROW()-設定!$B$24)):INDEX($C$1:$C$13701,MAX(1,ROW()-1))),$C11306&gt;MAX(INDEX($C$1:$C$13701,MIN(13701,ROW()+1)):INDEX($C$1:$C$13701,MIN(13701,ROW()+設定!$B$24))),$C11306&gt;=設定!$B$32,$C11306&gt;=MAX(MIN(INDEX($C$1:$C$13701,MAX(1,ROW()-設定!$B$26)):INDEX($C$1:$C$13701,MAX(1,ROW()-1))),MIN(INDEX($C$1:$C$13701,MIN(13701,ROW()+1)):INDEX($C$1:$C$13701,MIN(13701,ROW()+設定!$B$26))))*10^(設定!$B$27/20)),1,0))</f>
        <v>0</v>
      </c>
      <c r="G11306" s="33" t="n">
        <f aca="false">$G11305+IF($F11306=1,1,0)</f>
        <v>6</v>
      </c>
      <c r="H11306" s="0" t="str">
        <f aca="false">IF($F11306=1,$G11306,"")</f>
        <v/>
      </c>
    </row>
    <row r="11307" customFormat="false" ht="15" hidden="false" customHeight="false" outlineLevel="0" collapsed="false">
      <c r="A11307" s="30" t="n">
        <v>1766.40625</v>
      </c>
      <c r="B11307" s="31" t="n">
        <v>27.7879</v>
      </c>
      <c r="C11307" s="32" t="n">
        <f aca="false">IF($A11307="","",IF(設定!$B$21="dB",10^($B11307/20),ABS($B11307)))</f>
        <v>24.5129172984199</v>
      </c>
      <c r="D11307" s="32" t="n">
        <f aca="false">IF($A11307="","",$A11307^2)</f>
        <v>3120191.04003906</v>
      </c>
      <c r="E11307" s="32" t="n">
        <f aca="false">IF($A11307="","",IF($C11307&lt;=0,"",1/$C11307^2))</f>
        <v>0.00166421717619203</v>
      </c>
      <c r="F11307" s="33" t="n">
        <f aca="false">IF(OR(ROW()-設定!$B$30&lt;2,ROW()+設定!$B$30&gt;13701,N($A11307)&lt;=0,N(INDEX($A$2:$A$13701,MIN(13700,MAX(1,ROW()-1+設定!$B$30))))&lt;=0,$A11307&lt;設定!$B$28,$A11307&gt;設定!$B$29),0,IF(AND($C11307&gt;=MAX(INDEX($C$1:$C$13701,MAX(1,ROW()-設定!$B$24)):INDEX($C$1:$C$13701,MAX(1,ROW()-1))),$C11307&gt;MAX(INDEX($C$1:$C$13701,MIN(13701,ROW()+1)):INDEX($C$1:$C$13701,MIN(13701,ROW()+設定!$B$24))),$C11307&gt;=設定!$B$32,$C11307&gt;=MAX(MIN(INDEX($C$1:$C$13701,MAX(1,ROW()-設定!$B$26)):INDEX($C$1:$C$13701,MAX(1,ROW()-1))),MIN(INDEX($C$1:$C$13701,MIN(13701,ROW()+1)):INDEX($C$1:$C$13701,MIN(13701,ROW()+設定!$B$26))))*10^(設定!$B$27/20)),1,0))</f>
        <v>0</v>
      </c>
      <c r="G11307" s="33" t="n">
        <f aca="false">$G11306+IF($F11307=1,1,0)</f>
        <v>6</v>
      </c>
      <c r="H11307" s="0" t="str">
        <f aca="false">IF($F11307=1,$G11307,"")</f>
        <v/>
      </c>
    </row>
    <row r="11308" customFormat="false" ht="15" hidden="false" customHeight="false" outlineLevel="0" collapsed="false">
      <c r="A11308" s="30" t="n">
        <v>1766.5625</v>
      </c>
      <c r="B11308" s="31" t="n">
        <v>27.6789</v>
      </c>
      <c r="C11308" s="32" t="n">
        <f aca="false">IF($A11308="","",IF(設定!$B$21="dB",10^($B11308/20),ABS($B11308)))</f>
        <v>24.2072246175328</v>
      </c>
      <c r="D11308" s="32" t="n">
        <f aca="false">IF($A11308="","",$A11308^2)</f>
        <v>3120743.06640625</v>
      </c>
      <c r="E11308" s="32" t="n">
        <f aca="false">IF($A11308="","",IF($C11308&lt;=0,"",1/$C11308^2))</f>
        <v>0.00170651456771927</v>
      </c>
      <c r="F11308" s="33" t="n">
        <f aca="false">IF(OR(ROW()-設定!$B$30&lt;2,ROW()+設定!$B$30&gt;13701,N($A11308)&lt;=0,N(INDEX($A$2:$A$13701,MIN(13700,MAX(1,ROW()-1+設定!$B$30))))&lt;=0,$A11308&lt;設定!$B$28,$A11308&gt;設定!$B$29),0,IF(AND($C11308&gt;=MAX(INDEX($C$1:$C$13701,MAX(1,ROW()-設定!$B$24)):INDEX($C$1:$C$13701,MAX(1,ROW()-1))),$C11308&gt;MAX(INDEX($C$1:$C$13701,MIN(13701,ROW()+1)):INDEX($C$1:$C$13701,MIN(13701,ROW()+設定!$B$24))),$C11308&gt;=設定!$B$32,$C11308&gt;=MAX(MIN(INDEX($C$1:$C$13701,MAX(1,ROW()-設定!$B$26)):INDEX($C$1:$C$13701,MAX(1,ROW()-1))),MIN(INDEX($C$1:$C$13701,MIN(13701,ROW()+1)):INDEX($C$1:$C$13701,MIN(13701,ROW()+設定!$B$26))))*10^(設定!$B$27/20)),1,0))</f>
        <v>0</v>
      </c>
      <c r="G11308" s="33" t="n">
        <f aca="false">$G11307+IF($F11308=1,1,0)</f>
        <v>6</v>
      </c>
      <c r="H11308" s="0" t="str">
        <f aca="false">IF($F11308=1,$G11308,"")</f>
        <v/>
      </c>
    </row>
    <row r="11309" customFormat="false" ht="15" hidden="false" customHeight="false" outlineLevel="0" collapsed="false">
      <c r="A11309" s="30" t="n">
        <v>1766.71875</v>
      </c>
      <c r="B11309" s="31" t="n">
        <v>27.5068</v>
      </c>
      <c r="C11309" s="32" t="n">
        <f aca="false">IF($A11309="","",IF(設定!$B$21="dB",10^($B11309/20),ABS($B11309)))</f>
        <v>23.7323093107128</v>
      </c>
      <c r="D11309" s="32" t="n">
        <f aca="false">IF($A11309="","",$A11309^2)</f>
        <v>3121295.14160156</v>
      </c>
      <c r="E11309" s="32" t="n">
        <f aca="false">IF($A11309="","",IF($C11309&lt;=0,"",1/$C11309^2))</f>
        <v>0.00177549723374523</v>
      </c>
      <c r="F11309" s="33" t="n">
        <f aca="false">IF(OR(ROW()-設定!$B$30&lt;2,ROW()+設定!$B$30&gt;13701,N($A11309)&lt;=0,N(INDEX($A$2:$A$13701,MIN(13700,MAX(1,ROW()-1+設定!$B$30))))&lt;=0,$A11309&lt;設定!$B$28,$A11309&gt;設定!$B$29),0,IF(AND($C11309&gt;=MAX(INDEX($C$1:$C$13701,MAX(1,ROW()-設定!$B$24)):INDEX($C$1:$C$13701,MAX(1,ROW()-1))),$C11309&gt;MAX(INDEX($C$1:$C$13701,MIN(13701,ROW()+1)):INDEX($C$1:$C$13701,MIN(13701,ROW()+設定!$B$24))),$C11309&gt;=設定!$B$32,$C11309&gt;=MAX(MIN(INDEX($C$1:$C$13701,MAX(1,ROW()-設定!$B$26)):INDEX($C$1:$C$13701,MAX(1,ROW()-1))),MIN(INDEX($C$1:$C$13701,MIN(13701,ROW()+1)):INDEX($C$1:$C$13701,MIN(13701,ROW()+設定!$B$26))))*10^(設定!$B$27/20)),1,0))</f>
        <v>0</v>
      </c>
      <c r="G11309" s="33" t="n">
        <f aca="false">$G11308+IF($F11309=1,1,0)</f>
        <v>6</v>
      </c>
      <c r="H11309" s="0" t="str">
        <f aca="false">IF($F11309=1,$G11309,"")</f>
        <v/>
      </c>
    </row>
    <row r="11310" customFormat="false" ht="15" hidden="false" customHeight="false" outlineLevel="0" collapsed="false">
      <c r="A11310" s="30" t="n">
        <v>1766.875</v>
      </c>
      <c r="B11310" s="31" t="n">
        <v>27.3644</v>
      </c>
      <c r="C11310" s="32" t="n">
        <f aca="false">IF($A11310="","",IF(設定!$B$21="dB",10^($B11310/20),ABS($B11310)))</f>
        <v>23.3464041859293</v>
      </c>
      <c r="D11310" s="32" t="n">
        <f aca="false">IF($A11310="","",$A11310^2)</f>
        <v>3121847.265625</v>
      </c>
      <c r="E11310" s="32" t="n">
        <f aca="false">IF($A11310="","",IF($C11310&lt;=0,"",1/$C11310^2))</f>
        <v>0.00183467861982786</v>
      </c>
      <c r="F11310" s="33" t="n">
        <f aca="false">IF(OR(ROW()-設定!$B$30&lt;2,ROW()+設定!$B$30&gt;13701,N($A11310)&lt;=0,N(INDEX($A$2:$A$13701,MIN(13700,MAX(1,ROW()-1+設定!$B$30))))&lt;=0,$A11310&lt;設定!$B$28,$A11310&gt;設定!$B$29),0,IF(AND($C11310&gt;=MAX(INDEX($C$1:$C$13701,MAX(1,ROW()-設定!$B$24)):INDEX($C$1:$C$13701,MAX(1,ROW()-1))),$C11310&gt;MAX(INDEX($C$1:$C$13701,MIN(13701,ROW()+1)):INDEX($C$1:$C$13701,MIN(13701,ROW()+設定!$B$24))),$C11310&gt;=設定!$B$32,$C11310&gt;=MAX(MIN(INDEX($C$1:$C$13701,MAX(1,ROW()-設定!$B$26)):INDEX($C$1:$C$13701,MAX(1,ROW()-1))),MIN(INDEX($C$1:$C$13701,MIN(13701,ROW()+1)):INDEX($C$1:$C$13701,MIN(13701,ROW()+設定!$B$26))))*10^(設定!$B$27/20)),1,0))</f>
        <v>0</v>
      </c>
      <c r="G11310" s="33" t="n">
        <f aca="false">$G11309+IF($F11310=1,1,0)</f>
        <v>6</v>
      </c>
      <c r="H11310" s="0" t="str">
        <f aca="false">IF($F11310=1,$G11310,"")</f>
        <v/>
      </c>
    </row>
    <row r="11311" customFormat="false" ht="15" hidden="false" customHeight="false" outlineLevel="0" collapsed="false">
      <c r="A11311" s="30" t="n">
        <v>1767.03125</v>
      </c>
      <c r="B11311" s="31" t="n">
        <v>27.4369</v>
      </c>
      <c r="C11311" s="32" t="n">
        <f aca="false">IF($A11311="","",IF(設定!$B$21="dB",10^($B11311/20),ABS($B11311)))</f>
        <v>23.5420891515599</v>
      </c>
      <c r="D11311" s="32" t="n">
        <f aca="false">IF($A11311="","",$A11311^2)</f>
        <v>3122399.43847656</v>
      </c>
      <c r="E11311" s="32" t="n">
        <f aca="false">IF($A11311="","",IF($C11311&lt;=0,"",1/$C11311^2))</f>
        <v>0.00180430519684831</v>
      </c>
      <c r="F11311" s="33" t="n">
        <f aca="false">IF(OR(ROW()-設定!$B$30&lt;2,ROW()+設定!$B$30&gt;13701,N($A11311)&lt;=0,N(INDEX($A$2:$A$13701,MIN(13700,MAX(1,ROW()-1+設定!$B$30))))&lt;=0,$A11311&lt;設定!$B$28,$A11311&gt;設定!$B$29),0,IF(AND($C11311&gt;=MAX(INDEX($C$1:$C$13701,MAX(1,ROW()-設定!$B$24)):INDEX($C$1:$C$13701,MAX(1,ROW()-1))),$C11311&gt;MAX(INDEX($C$1:$C$13701,MIN(13701,ROW()+1)):INDEX($C$1:$C$13701,MIN(13701,ROW()+設定!$B$24))),$C11311&gt;=設定!$B$32,$C11311&gt;=MAX(MIN(INDEX($C$1:$C$13701,MAX(1,ROW()-設定!$B$26)):INDEX($C$1:$C$13701,MAX(1,ROW()-1))),MIN(INDEX($C$1:$C$13701,MIN(13701,ROW()+1)):INDEX($C$1:$C$13701,MIN(13701,ROW()+設定!$B$26))))*10^(設定!$B$27/20)),1,0))</f>
        <v>0</v>
      </c>
      <c r="G11311" s="33" t="n">
        <f aca="false">$G11310+IF($F11311=1,1,0)</f>
        <v>6</v>
      </c>
      <c r="H11311" s="0" t="str">
        <f aca="false">IF($F11311=1,$G11311,"")</f>
        <v/>
      </c>
    </row>
    <row r="11312" customFormat="false" ht="15" hidden="false" customHeight="false" outlineLevel="0" collapsed="false">
      <c r="A11312" s="30" t="n">
        <v>1767.1875</v>
      </c>
      <c r="B11312" s="31" t="n">
        <v>27.3849</v>
      </c>
      <c r="C11312" s="32" t="n">
        <f aca="false">IF($A11312="","",IF(設定!$B$21="dB",10^($B11312/20),ABS($B11312)))</f>
        <v>23.4015702697402</v>
      </c>
      <c r="D11312" s="32" t="n">
        <f aca="false">IF($A11312="","",$A11312^2)</f>
        <v>3122951.66015625</v>
      </c>
      <c r="E11312" s="32" t="n">
        <f aca="false">IF($A11312="","",IF($C11312&lt;=0,"",1/$C11312^2))</f>
        <v>0.00182603879468798</v>
      </c>
      <c r="F11312" s="33" t="n">
        <f aca="false">IF(OR(ROW()-設定!$B$30&lt;2,ROW()+設定!$B$30&gt;13701,N($A11312)&lt;=0,N(INDEX($A$2:$A$13701,MIN(13700,MAX(1,ROW()-1+設定!$B$30))))&lt;=0,$A11312&lt;設定!$B$28,$A11312&gt;設定!$B$29),0,IF(AND($C11312&gt;=MAX(INDEX($C$1:$C$13701,MAX(1,ROW()-設定!$B$24)):INDEX($C$1:$C$13701,MAX(1,ROW()-1))),$C11312&gt;MAX(INDEX($C$1:$C$13701,MIN(13701,ROW()+1)):INDEX($C$1:$C$13701,MIN(13701,ROW()+設定!$B$24))),$C11312&gt;=設定!$B$32,$C11312&gt;=MAX(MIN(INDEX($C$1:$C$13701,MAX(1,ROW()-設定!$B$26)):INDEX($C$1:$C$13701,MAX(1,ROW()-1))),MIN(INDEX($C$1:$C$13701,MIN(13701,ROW()+1)):INDEX($C$1:$C$13701,MIN(13701,ROW()+設定!$B$26))))*10^(設定!$B$27/20)),1,0))</f>
        <v>0</v>
      </c>
      <c r="G11312" s="33" t="n">
        <f aca="false">$G11311+IF($F11312=1,1,0)</f>
        <v>6</v>
      </c>
      <c r="H11312" s="0" t="str">
        <f aca="false">IF($F11312=1,$G11312,"")</f>
        <v/>
      </c>
    </row>
    <row r="11313" customFormat="false" ht="15" hidden="false" customHeight="false" outlineLevel="0" collapsed="false">
      <c r="A11313" s="30" t="n">
        <v>1767.34375</v>
      </c>
      <c r="B11313" s="31" t="n">
        <v>27.4483</v>
      </c>
      <c r="C11313" s="32" t="n">
        <f aca="false">IF($A11313="","",IF(設定!$B$21="dB",10^($B11313/20),ABS($B11313)))</f>
        <v>23.5730078052953</v>
      </c>
      <c r="D11313" s="32" t="n">
        <f aca="false">IF($A11313="","",$A11313^2)</f>
        <v>3123503.93066406</v>
      </c>
      <c r="E11313" s="32" t="n">
        <f aca="false">IF($A11313="","",IF($C11313&lt;=0,"",1/$C11313^2))</f>
        <v>0.00179957520203272</v>
      </c>
      <c r="F11313" s="33" t="n">
        <f aca="false">IF(OR(ROW()-設定!$B$30&lt;2,ROW()+設定!$B$30&gt;13701,N($A11313)&lt;=0,N(INDEX($A$2:$A$13701,MIN(13700,MAX(1,ROW()-1+設定!$B$30))))&lt;=0,$A11313&lt;設定!$B$28,$A11313&gt;設定!$B$29),0,IF(AND($C11313&gt;=MAX(INDEX($C$1:$C$13701,MAX(1,ROW()-設定!$B$24)):INDEX($C$1:$C$13701,MAX(1,ROW()-1))),$C11313&gt;MAX(INDEX($C$1:$C$13701,MIN(13701,ROW()+1)):INDEX($C$1:$C$13701,MIN(13701,ROW()+設定!$B$24))),$C11313&gt;=設定!$B$32,$C11313&gt;=MAX(MIN(INDEX($C$1:$C$13701,MAX(1,ROW()-設定!$B$26)):INDEX($C$1:$C$13701,MAX(1,ROW()-1))),MIN(INDEX($C$1:$C$13701,MIN(13701,ROW()+1)):INDEX($C$1:$C$13701,MIN(13701,ROW()+設定!$B$26))))*10^(設定!$B$27/20)),1,0))</f>
        <v>0</v>
      </c>
      <c r="G11313" s="33" t="n">
        <f aca="false">$G11312+IF($F11313=1,1,0)</f>
        <v>6</v>
      </c>
      <c r="H11313" s="0" t="str">
        <f aca="false">IF($F11313=1,$G11313,"")</f>
        <v/>
      </c>
    </row>
    <row r="11314" customFormat="false" ht="15" hidden="false" customHeight="false" outlineLevel="0" collapsed="false">
      <c r="A11314" s="30" t="n">
        <v>1767.5</v>
      </c>
      <c r="B11314" s="31" t="n">
        <v>27.2034</v>
      </c>
      <c r="C11314" s="32" t="n">
        <f aca="false">IF($A11314="","",IF(設定!$B$21="dB",10^($B11314/20),ABS($B11314)))</f>
        <v>22.9176456430985</v>
      </c>
      <c r="D11314" s="32" t="n">
        <f aca="false">IF($A11314="","",$A11314^2)</f>
        <v>3124056.25</v>
      </c>
      <c r="E11314" s="32" t="n">
        <f aca="false">IF($A11314="","",IF($C11314&lt;=0,"",1/$C11314^2))</f>
        <v>0.00190396955668766</v>
      </c>
      <c r="F11314" s="33" t="n">
        <f aca="false">IF(OR(ROW()-設定!$B$30&lt;2,ROW()+設定!$B$30&gt;13701,N($A11314)&lt;=0,N(INDEX($A$2:$A$13701,MIN(13700,MAX(1,ROW()-1+設定!$B$30))))&lt;=0,$A11314&lt;設定!$B$28,$A11314&gt;設定!$B$29),0,IF(AND($C11314&gt;=MAX(INDEX($C$1:$C$13701,MAX(1,ROW()-設定!$B$24)):INDEX($C$1:$C$13701,MAX(1,ROW()-1))),$C11314&gt;MAX(INDEX($C$1:$C$13701,MIN(13701,ROW()+1)):INDEX($C$1:$C$13701,MIN(13701,ROW()+設定!$B$24))),$C11314&gt;=設定!$B$32,$C11314&gt;=MAX(MIN(INDEX($C$1:$C$13701,MAX(1,ROW()-設定!$B$26)):INDEX($C$1:$C$13701,MAX(1,ROW()-1))),MIN(INDEX($C$1:$C$13701,MIN(13701,ROW()+1)):INDEX($C$1:$C$13701,MIN(13701,ROW()+設定!$B$26))))*10^(設定!$B$27/20)),1,0))</f>
        <v>0</v>
      </c>
      <c r="G11314" s="33" t="n">
        <f aca="false">$G11313+IF($F11314=1,1,0)</f>
        <v>6</v>
      </c>
      <c r="H11314" s="0" t="str">
        <f aca="false">IF($F11314=1,$G11314,"")</f>
        <v/>
      </c>
    </row>
    <row r="11315" customFormat="false" ht="15" hidden="false" customHeight="false" outlineLevel="0" collapsed="false">
      <c r="A11315" s="30" t="n">
        <v>1767.65625</v>
      </c>
      <c r="B11315" s="31" t="n">
        <v>27.1912</v>
      </c>
      <c r="C11315" s="32" t="n">
        <f aca="false">IF($A11315="","",IF(設定!$B$21="dB",10^($B11315/20),ABS($B11315)))</f>
        <v>22.8854786430727</v>
      </c>
      <c r="D11315" s="32" t="n">
        <f aca="false">IF($A11315="","",$A11315^2)</f>
        <v>3124608.61816406</v>
      </c>
      <c r="E11315" s="32" t="n">
        <f aca="false">IF($A11315="","",IF($C11315&lt;=0,"",1/$C11315^2))</f>
        <v>0.00190932561950847</v>
      </c>
      <c r="F11315" s="33" t="n">
        <f aca="false">IF(OR(ROW()-設定!$B$30&lt;2,ROW()+設定!$B$30&gt;13701,N($A11315)&lt;=0,N(INDEX($A$2:$A$13701,MIN(13700,MAX(1,ROW()-1+設定!$B$30))))&lt;=0,$A11315&lt;設定!$B$28,$A11315&gt;設定!$B$29),0,IF(AND($C11315&gt;=MAX(INDEX($C$1:$C$13701,MAX(1,ROW()-設定!$B$24)):INDEX($C$1:$C$13701,MAX(1,ROW()-1))),$C11315&gt;MAX(INDEX($C$1:$C$13701,MIN(13701,ROW()+1)):INDEX($C$1:$C$13701,MIN(13701,ROW()+設定!$B$24))),$C11315&gt;=設定!$B$32,$C11315&gt;=MAX(MIN(INDEX($C$1:$C$13701,MAX(1,ROW()-設定!$B$26)):INDEX($C$1:$C$13701,MAX(1,ROW()-1))),MIN(INDEX($C$1:$C$13701,MIN(13701,ROW()+1)):INDEX($C$1:$C$13701,MIN(13701,ROW()+設定!$B$26))))*10^(設定!$B$27/20)),1,0))</f>
        <v>0</v>
      </c>
      <c r="G11315" s="33" t="n">
        <f aca="false">$G11314+IF($F11315=1,1,0)</f>
        <v>6</v>
      </c>
      <c r="H11315" s="0" t="str">
        <f aca="false">IF($F11315=1,$G11315,"")</f>
        <v/>
      </c>
    </row>
    <row r="11316" customFormat="false" ht="15" hidden="false" customHeight="false" outlineLevel="0" collapsed="false">
      <c r="A11316" s="30" t="n">
        <v>1767.8125</v>
      </c>
      <c r="B11316" s="31" t="n">
        <v>27.1753</v>
      </c>
      <c r="C11316" s="32" t="n">
        <f aca="false">IF($A11316="","",IF(設定!$B$21="dB",10^($B11316/20),ABS($B11316)))</f>
        <v>22.8436238327639</v>
      </c>
      <c r="D11316" s="32" t="n">
        <f aca="false">IF($A11316="","",$A11316^2)</f>
        <v>3125161.03515625</v>
      </c>
      <c r="E11316" s="32" t="n">
        <f aca="false">IF($A11316="","",IF($C11316&lt;=0,"",1/$C11316^2))</f>
        <v>0.00191632868286745</v>
      </c>
      <c r="F11316" s="33" t="n">
        <f aca="false">IF(OR(ROW()-設定!$B$30&lt;2,ROW()+設定!$B$30&gt;13701,N($A11316)&lt;=0,N(INDEX($A$2:$A$13701,MIN(13700,MAX(1,ROW()-1+設定!$B$30))))&lt;=0,$A11316&lt;設定!$B$28,$A11316&gt;設定!$B$29),0,IF(AND($C11316&gt;=MAX(INDEX($C$1:$C$13701,MAX(1,ROW()-設定!$B$24)):INDEX($C$1:$C$13701,MAX(1,ROW()-1))),$C11316&gt;MAX(INDEX($C$1:$C$13701,MIN(13701,ROW()+1)):INDEX($C$1:$C$13701,MIN(13701,ROW()+設定!$B$24))),$C11316&gt;=設定!$B$32,$C11316&gt;=MAX(MIN(INDEX($C$1:$C$13701,MAX(1,ROW()-設定!$B$26)):INDEX($C$1:$C$13701,MAX(1,ROW()-1))),MIN(INDEX($C$1:$C$13701,MIN(13701,ROW()+1)):INDEX($C$1:$C$13701,MIN(13701,ROW()+設定!$B$26))))*10^(設定!$B$27/20)),1,0))</f>
        <v>0</v>
      </c>
      <c r="G11316" s="33" t="n">
        <f aca="false">$G11315+IF($F11316=1,1,0)</f>
        <v>6</v>
      </c>
      <c r="H11316" s="0" t="str">
        <f aca="false">IF($F11316=1,$G11316,"")</f>
        <v/>
      </c>
    </row>
    <row r="11317" customFormat="false" ht="15" hidden="false" customHeight="false" outlineLevel="0" collapsed="false">
      <c r="A11317" s="30" t="n">
        <v>1767.96875</v>
      </c>
      <c r="B11317" s="31" t="n">
        <v>27.1022</v>
      </c>
      <c r="C11317" s="32" t="n">
        <f aca="false">IF($A11317="","",IF(設定!$B$21="dB",10^($B11317/20),ABS($B11317)))</f>
        <v>22.6521797922562</v>
      </c>
      <c r="D11317" s="32" t="n">
        <f aca="false">IF($A11317="","",$A11317^2)</f>
        <v>3125713.50097656</v>
      </c>
      <c r="E11317" s="32" t="n">
        <f aca="false">IF($A11317="","",IF($C11317&lt;=0,"",1/$C11317^2))</f>
        <v>0.00194885711960845</v>
      </c>
      <c r="F11317" s="33" t="n">
        <f aca="false">IF(OR(ROW()-設定!$B$30&lt;2,ROW()+設定!$B$30&gt;13701,N($A11317)&lt;=0,N(INDEX($A$2:$A$13701,MIN(13700,MAX(1,ROW()-1+設定!$B$30))))&lt;=0,$A11317&lt;設定!$B$28,$A11317&gt;設定!$B$29),0,IF(AND($C11317&gt;=MAX(INDEX($C$1:$C$13701,MAX(1,ROW()-設定!$B$24)):INDEX($C$1:$C$13701,MAX(1,ROW()-1))),$C11317&gt;MAX(INDEX($C$1:$C$13701,MIN(13701,ROW()+1)):INDEX($C$1:$C$13701,MIN(13701,ROW()+設定!$B$24))),$C11317&gt;=設定!$B$32,$C11317&gt;=MAX(MIN(INDEX($C$1:$C$13701,MAX(1,ROW()-設定!$B$26)):INDEX($C$1:$C$13701,MAX(1,ROW()-1))),MIN(INDEX($C$1:$C$13701,MIN(13701,ROW()+1)):INDEX($C$1:$C$13701,MIN(13701,ROW()+設定!$B$26))))*10^(設定!$B$27/20)),1,0))</f>
        <v>0</v>
      </c>
      <c r="G11317" s="33" t="n">
        <f aca="false">$G11316+IF($F11317=1,1,0)</f>
        <v>6</v>
      </c>
      <c r="H11317" s="0" t="str">
        <f aca="false">IF($F11317=1,$G11317,"")</f>
        <v/>
      </c>
    </row>
    <row r="11318" customFormat="false" ht="15" hidden="false" customHeight="false" outlineLevel="0" collapsed="false">
      <c r="A11318" s="30" t="n">
        <v>1768.125</v>
      </c>
      <c r="B11318" s="31" t="n">
        <v>27.0164</v>
      </c>
      <c r="C11318" s="32" t="n">
        <f aca="false">IF($A11318="","",IF(設定!$B$21="dB",10^($B11318/20),ABS($B11318)))</f>
        <v>22.4295210525258</v>
      </c>
      <c r="D11318" s="32" t="n">
        <f aca="false">IF($A11318="","",$A11318^2)</f>
        <v>3126266.015625</v>
      </c>
      <c r="E11318" s="32" t="n">
        <f aca="false">IF($A11318="","",IF($C11318&lt;=0,"",1/$C11318^2))</f>
        <v>0.00198774193481266</v>
      </c>
      <c r="F11318" s="33" t="n">
        <f aca="false">IF(OR(ROW()-設定!$B$30&lt;2,ROW()+設定!$B$30&gt;13701,N($A11318)&lt;=0,N(INDEX($A$2:$A$13701,MIN(13700,MAX(1,ROW()-1+設定!$B$30))))&lt;=0,$A11318&lt;設定!$B$28,$A11318&gt;設定!$B$29),0,IF(AND($C11318&gt;=MAX(INDEX($C$1:$C$13701,MAX(1,ROW()-設定!$B$24)):INDEX($C$1:$C$13701,MAX(1,ROW()-1))),$C11318&gt;MAX(INDEX($C$1:$C$13701,MIN(13701,ROW()+1)):INDEX($C$1:$C$13701,MIN(13701,ROW()+設定!$B$24))),$C11318&gt;=設定!$B$32,$C11318&gt;=MAX(MIN(INDEX($C$1:$C$13701,MAX(1,ROW()-設定!$B$26)):INDEX($C$1:$C$13701,MAX(1,ROW()-1))),MIN(INDEX($C$1:$C$13701,MIN(13701,ROW()+1)):INDEX($C$1:$C$13701,MIN(13701,ROW()+設定!$B$26))))*10^(設定!$B$27/20)),1,0))</f>
        <v>0</v>
      </c>
      <c r="G11318" s="33" t="n">
        <f aca="false">$G11317+IF($F11318=1,1,0)</f>
        <v>6</v>
      </c>
      <c r="H11318" s="0" t="str">
        <f aca="false">IF($F11318=1,$G11318,"")</f>
        <v/>
      </c>
    </row>
    <row r="11319" customFormat="false" ht="15" hidden="false" customHeight="false" outlineLevel="0" collapsed="false">
      <c r="A11319" s="30" t="n">
        <v>1768.28125</v>
      </c>
      <c r="B11319" s="31" t="n">
        <v>26.8521</v>
      </c>
      <c r="C11319" s="32" t="n">
        <f aca="false">IF($A11319="","",IF(設定!$B$21="dB",10^($B11319/20),ABS($B11319)))</f>
        <v>22.0092376581348</v>
      </c>
      <c r="D11319" s="32" t="n">
        <f aca="false">IF($A11319="","",$A11319^2)</f>
        <v>3126818.57910156</v>
      </c>
      <c r="E11319" s="32" t="n">
        <f aca="false">IF($A11319="","",IF($C11319&lt;=0,"",1/$C11319^2))</f>
        <v>0.0020643816973815</v>
      </c>
      <c r="F11319" s="33" t="n">
        <f aca="false">IF(OR(ROW()-設定!$B$30&lt;2,ROW()+設定!$B$30&gt;13701,N($A11319)&lt;=0,N(INDEX($A$2:$A$13701,MIN(13700,MAX(1,ROW()-1+設定!$B$30))))&lt;=0,$A11319&lt;設定!$B$28,$A11319&gt;設定!$B$29),0,IF(AND($C11319&gt;=MAX(INDEX($C$1:$C$13701,MAX(1,ROW()-設定!$B$24)):INDEX($C$1:$C$13701,MAX(1,ROW()-1))),$C11319&gt;MAX(INDEX($C$1:$C$13701,MIN(13701,ROW()+1)):INDEX($C$1:$C$13701,MIN(13701,ROW()+設定!$B$24))),$C11319&gt;=設定!$B$32,$C11319&gt;=MAX(MIN(INDEX($C$1:$C$13701,MAX(1,ROW()-設定!$B$26)):INDEX($C$1:$C$13701,MAX(1,ROW()-1))),MIN(INDEX($C$1:$C$13701,MIN(13701,ROW()+1)):INDEX($C$1:$C$13701,MIN(13701,ROW()+設定!$B$26))))*10^(設定!$B$27/20)),1,0))</f>
        <v>0</v>
      </c>
      <c r="G11319" s="33" t="n">
        <f aca="false">$G11318+IF($F11319=1,1,0)</f>
        <v>6</v>
      </c>
      <c r="H11319" s="0" t="str">
        <f aca="false">IF($F11319=1,$G11319,"")</f>
        <v/>
      </c>
    </row>
    <row r="11320" customFormat="false" ht="15" hidden="false" customHeight="false" outlineLevel="0" collapsed="false">
      <c r="A11320" s="30" t="n">
        <v>1768.4375</v>
      </c>
      <c r="B11320" s="31" t="n">
        <v>26.8114</v>
      </c>
      <c r="C11320" s="32" t="n">
        <f aca="false">IF($A11320="","",IF(設定!$B$21="dB",10^($B11320/20),ABS($B11320)))</f>
        <v>21.9063488824105</v>
      </c>
      <c r="D11320" s="32" t="n">
        <f aca="false">IF($A11320="","",$A11320^2)</f>
        <v>3127371.19140625</v>
      </c>
      <c r="E11320" s="32" t="n">
        <f aca="false">IF($A11320="","",IF($C11320&lt;=0,"",1/$C11320^2))</f>
        <v>0.00208381903092414</v>
      </c>
      <c r="F11320" s="33" t="n">
        <f aca="false">IF(OR(ROW()-設定!$B$30&lt;2,ROW()+設定!$B$30&gt;13701,N($A11320)&lt;=0,N(INDEX($A$2:$A$13701,MIN(13700,MAX(1,ROW()-1+設定!$B$30))))&lt;=0,$A11320&lt;設定!$B$28,$A11320&gt;設定!$B$29),0,IF(AND($C11320&gt;=MAX(INDEX($C$1:$C$13701,MAX(1,ROW()-設定!$B$24)):INDEX($C$1:$C$13701,MAX(1,ROW()-1))),$C11320&gt;MAX(INDEX($C$1:$C$13701,MIN(13701,ROW()+1)):INDEX($C$1:$C$13701,MIN(13701,ROW()+設定!$B$24))),$C11320&gt;=設定!$B$32,$C11320&gt;=MAX(MIN(INDEX($C$1:$C$13701,MAX(1,ROW()-設定!$B$26)):INDEX($C$1:$C$13701,MAX(1,ROW()-1))),MIN(INDEX($C$1:$C$13701,MIN(13701,ROW()+1)):INDEX($C$1:$C$13701,MIN(13701,ROW()+設定!$B$26))))*10^(設定!$B$27/20)),1,0))</f>
        <v>0</v>
      </c>
      <c r="G11320" s="33" t="n">
        <f aca="false">$G11319+IF($F11320=1,1,0)</f>
        <v>6</v>
      </c>
      <c r="H11320" s="0" t="str">
        <f aca="false">IF($F11320=1,$G11320,"")</f>
        <v/>
      </c>
    </row>
    <row r="11321" customFormat="false" ht="15" hidden="false" customHeight="false" outlineLevel="0" collapsed="false">
      <c r="A11321" s="30" t="n">
        <v>1768.59375</v>
      </c>
      <c r="B11321" s="31" t="n">
        <v>26.865</v>
      </c>
      <c r="C11321" s="32" t="n">
        <f aca="false">IF($A11321="","",IF(設定!$B$21="dB",10^($B11321/20),ABS($B11321)))</f>
        <v>22.0419493452256</v>
      </c>
      <c r="D11321" s="32" t="n">
        <f aca="false">IF($A11321="","",$A11321^2)</f>
        <v>3127923.85253906</v>
      </c>
      <c r="E11321" s="32" t="n">
        <f aca="false">IF($A11321="","",IF($C11321&lt;=0,"",1/$C11321^2))</f>
        <v>0.00205825889054206</v>
      </c>
      <c r="F11321" s="33" t="n">
        <f aca="false">IF(OR(ROW()-設定!$B$30&lt;2,ROW()+設定!$B$30&gt;13701,N($A11321)&lt;=0,N(INDEX($A$2:$A$13701,MIN(13700,MAX(1,ROW()-1+設定!$B$30))))&lt;=0,$A11321&lt;設定!$B$28,$A11321&gt;設定!$B$29),0,IF(AND($C11321&gt;=MAX(INDEX($C$1:$C$13701,MAX(1,ROW()-設定!$B$24)):INDEX($C$1:$C$13701,MAX(1,ROW()-1))),$C11321&gt;MAX(INDEX($C$1:$C$13701,MIN(13701,ROW()+1)):INDEX($C$1:$C$13701,MIN(13701,ROW()+設定!$B$24))),$C11321&gt;=設定!$B$32,$C11321&gt;=MAX(MIN(INDEX($C$1:$C$13701,MAX(1,ROW()-設定!$B$26)):INDEX($C$1:$C$13701,MAX(1,ROW()-1))),MIN(INDEX($C$1:$C$13701,MIN(13701,ROW()+1)):INDEX($C$1:$C$13701,MIN(13701,ROW()+設定!$B$26))))*10^(設定!$B$27/20)),1,0))</f>
        <v>0</v>
      </c>
      <c r="G11321" s="33" t="n">
        <f aca="false">$G11320+IF($F11321=1,1,0)</f>
        <v>6</v>
      </c>
      <c r="H11321" s="0" t="str">
        <f aca="false">IF($F11321=1,$G11321,"")</f>
        <v/>
      </c>
    </row>
    <row r="11322" customFormat="false" ht="15" hidden="false" customHeight="false" outlineLevel="0" collapsed="false">
      <c r="A11322" s="30" t="n">
        <v>1768.75</v>
      </c>
      <c r="B11322" s="31" t="n">
        <v>26.864</v>
      </c>
      <c r="C11322" s="32" t="n">
        <f aca="false">IF($A11322="","",IF(設定!$B$21="dB",10^($B11322/20),ABS($B11322)))</f>
        <v>22.0394118181011</v>
      </c>
      <c r="D11322" s="32" t="n">
        <f aca="false">IF($A11322="","",$A11322^2)</f>
        <v>3128476.5625</v>
      </c>
      <c r="E11322" s="32" t="n">
        <f aca="false">IF($A11322="","",IF($C11322&lt;=0,"",1/$C11322^2))</f>
        <v>0.00205873287673353</v>
      </c>
      <c r="F11322" s="33" t="n">
        <f aca="false">IF(OR(ROW()-設定!$B$30&lt;2,ROW()+設定!$B$30&gt;13701,N($A11322)&lt;=0,N(INDEX($A$2:$A$13701,MIN(13700,MAX(1,ROW()-1+設定!$B$30))))&lt;=0,$A11322&lt;設定!$B$28,$A11322&gt;設定!$B$29),0,IF(AND($C11322&gt;=MAX(INDEX($C$1:$C$13701,MAX(1,ROW()-設定!$B$24)):INDEX($C$1:$C$13701,MAX(1,ROW()-1))),$C11322&gt;MAX(INDEX($C$1:$C$13701,MIN(13701,ROW()+1)):INDEX($C$1:$C$13701,MIN(13701,ROW()+設定!$B$24))),$C11322&gt;=設定!$B$32,$C11322&gt;=MAX(MIN(INDEX($C$1:$C$13701,MAX(1,ROW()-設定!$B$26)):INDEX($C$1:$C$13701,MAX(1,ROW()-1))),MIN(INDEX($C$1:$C$13701,MIN(13701,ROW()+1)):INDEX($C$1:$C$13701,MIN(13701,ROW()+設定!$B$26))))*10^(設定!$B$27/20)),1,0))</f>
        <v>0</v>
      </c>
      <c r="G11322" s="33" t="n">
        <f aca="false">$G11321+IF($F11322=1,1,0)</f>
        <v>6</v>
      </c>
      <c r="H11322" s="0" t="str">
        <f aca="false">IF($F11322=1,$G11322,"")</f>
        <v/>
      </c>
    </row>
    <row r="11323" customFormat="false" ht="15" hidden="false" customHeight="false" outlineLevel="0" collapsed="false">
      <c r="A11323" s="30" t="n">
        <v>1768.90625</v>
      </c>
      <c r="B11323" s="31" t="n">
        <v>26.9431</v>
      </c>
      <c r="C11323" s="32" t="n">
        <f aca="false">IF($A11323="","",IF(設定!$B$21="dB",10^($B11323/20),ABS($B11323)))</f>
        <v>22.241035331015</v>
      </c>
      <c r="D11323" s="32" t="n">
        <f aca="false">IF($A11323="","",$A11323^2)</f>
        <v>3129029.32128906</v>
      </c>
      <c r="E11323" s="32" t="n">
        <f aca="false">IF($A11323="","",IF($C11323&lt;=0,"",1/$C11323^2))</f>
        <v>0.00202157566005322</v>
      </c>
      <c r="F11323" s="33" t="n">
        <f aca="false">IF(OR(ROW()-設定!$B$30&lt;2,ROW()+設定!$B$30&gt;13701,N($A11323)&lt;=0,N(INDEX($A$2:$A$13701,MIN(13700,MAX(1,ROW()-1+設定!$B$30))))&lt;=0,$A11323&lt;設定!$B$28,$A11323&gt;設定!$B$29),0,IF(AND($C11323&gt;=MAX(INDEX($C$1:$C$13701,MAX(1,ROW()-設定!$B$24)):INDEX($C$1:$C$13701,MAX(1,ROW()-1))),$C11323&gt;MAX(INDEX($C$1:$C$13701,MIN(13701,ROW()+1)):INDEX($C$1:$C$13701,MIN(13701,ROW()+設定!$B$24))),$C11323&gt;=設定!$B$32,$C11323&gt;=MAX(MIN(INDEX($C$1:$C$13701,MAX(1,ROW()-設定!$B$26)):INDEX($C$1:$C$13701,MAX(1,ROW()-1))),MIN(INDEX($C$1:$C$13701,MIN(13701,ROW()+1)):INDEX($C$1:$C$13701,MIN(13701,ROW()+設定!$B$26))))*10^(設定!$B$27/20)),1,0))</f>
        <v>0</v>
      </c>
      <c r="G11323" s="33" t="n">
        <f aca="false">$G11322+IF($F11323=1,1,0)</f>
        <v>6</v>
      </c>
      <c r="H11323" s="0" t="str">
        <f aca="false">IF($F11323=1,$G11323,"")</f>
        <v/>
      </c>
    </row>
    <row r="11324" customFormat="false" ht="15" hidden="false" customHeight="false" outlineLevel="0" collapsed="false">
      <c r="A11324" s="30" t="n">
        <v>1769.0625</v>
      </c>
      <c r="B11324" s="31" t="n">
        <v>27.0295</v>
      </c>
      <c r="C11324" s="32" t="n">
        <f aca="false">IF($A11324="","",IF(設定!$B$21="dB",10^($B11324/20),ABS($B11324)))</f>
        <v>22.4633746269108</v>
      </c>
      <c r="D11324" s="32" t="n">
        <f aca="false">IF($A11324="","",$A11324^2)</f>
        <v>3129582.12890625</v>
      </c>
      <c r="E11324" s="32" t="n">
        <f aca="false">IF($A11324="","",IF($C11324&lt;=0,"",1/$C11324^2))</f>
        <v>0.00198175517066747</v>
      </c>
      <c r="F11324" s="33" t="n">
        <f aca="false">IF(OR(ROW()-設定!$B$30&lt;2,ROW()+設定!$B$30&gt;13701,N($A11324)&lt;=0,N(INDEX($A$2:$A$13701,MIN(13700,MAX(1,ROW()-1+設定!$B$30))))&lt;=0,$A11324&lt;設定!$B$28,$A11324&gt;設定!$B$29),0,IF(AND($C11324&gt;=MAX(INDEX($C$1:$C$13701,MAX(1,ROW()-設定!$B$24)):INDEX($C$1:$C$13701,MAX(1,ROW()-1))),$C11324&gt;MAX(INDEX($C$1:$C$13701,MIN(13701,ROW()+1)):INDEX($C$1:$C$13701,MIN(13701,ROW()+設定!$B$24))),$C11324&gt;=設定!$B$32,$C11324&gt;=MAX(MIN(INDEX($C$1:$C$13701,MAX(1,ROW()-設定!$B$26)):INDEX($C$1:$C$13701,MAX(1,ROW()-1))),MIN(INDEX($C$1:$C$13701,MIN(13701,ROW()+1)):INDEX($C$1:$C$13701,MIN(13701,ROW()+設定!$B$26))))*10^(設定!$B$27/20)),1,0))</f>
        <v>0</v>
      </c>
      <c r="G11324" s="33" t="n">
        <f aca="false">$G11323+IF($F11324=1,1,0)</f>
        <v>6</v>
      </c>
      <c r="H11324" s="0" t="str">
        <f aca="false">IF($F11324=1,$G11324,"")</f>
        <v/>
      </c>
    </row>
    <row r="11325" customFormat="false" ht="15" hidden="false" customHeight="false" outlineLevel="0" collapsed="false">
      <c r="A11325" s="30" t="n">
        <v>1769.21875</v>
      </c>
      <c r="B11325" s="31" t="n">
        <v>26.9217</v>
      </c>
      <c r="C11325" s="32" t="n">
        <f aca="false">IF($A11325="","",IF(設定!$B$21="dB",10^($B11325/20),ABS($B11325)))</f>
        <v>22.1863060709916</v>
      </c>
      <c r="D11325" s="32" t="n">
        <f aca="false">IF($A11325="","",$A11325^2)</f>
        <v>3130134.98535156</v>
      </c>
      <c r="E11325" s="32" t="n">
        <f aca="false">IF($A11325="","",IF($C11325&lt;=0,"",1/$C11325^2))</f>
        <v>0.00203156162187702</v>
      </c>
      <c r="F11325" s="33" t="n">
        <f aca="false">IF(OR(ROW()-設定!$B$30&lt;2,ROW()+設定!$B$30&gt;13701,N($A11325)&lt;=0,N(INDEX($A$2:$A$13701,MIN(13700,MAX(1,ROW()-1+設定!$B$30))))&lt;=0,$A11325&lt;設定!$B$28,$A11325&gt;設定!$B$29),0,IF(AND($C11325&gt;=MAX(INDEX($C$1:$C$13701,MAX(1,ROW()-設定!$B$24)):INDEX($C$1:$C$13701,MAX(1,ROW()-1))),$C11325&gt;MAX(INDEX($C$1:$C$13701,MIN(13701,ROW()+1)):INDEX($C$1:$C$13701,MIN(13701,ROW()+設定!$B$24))),$C11325&gt;=設定!$B$32,$C11325&gt;=MAX(MIN(INDEX($C$1:$C$13701,MAX(1,ROW()-設定!$B$26)):INDEX($C$1:$C$13701,MAX(1,ROW()-1))),MIN(INDEX($C$1:$C$13701,MIN(13701,ROW()+1)):INDEX($C$1:$C$13701,MIN(13701,ROW()+設定!$B$26))))*10^(設定!$B$27/20)),1,0))</f>
        <v>0</v>
      </c>
      <c r="G11325" s="33" t="n">
        <f aca="false">$G11324+IF($F11325=1,1,0)</f>
        <v>6</v>
      </c>
      <c r="H11325" s="0" t="str">
        <f aca="false">IF($F11325=1,$G11325,"")</f>
        <v/>
      </c>
    </row>
    <row r="11326" customFormat="false" ht="15" hidden="false" customHeight="false" outlineLevel="0" collapsed="false">
      <c r="A11326" s="30" t="n">
        <v>1769.375</v>
      </c>
      <c r="B11326" s="31" t="n">
        <v>26.739</v>
      </c>
      <c r="C11326" s="32" t="n">
        <f aca="false">IF($A11326="","",IF(設定!$B$21="dB",10^($B11326/20),ABS($B11326)))</f>
        <v>21.7245105179519</v>
      </c>
      <c r="D11326" s="32" t="n">
        <f aca="false">IF($A11326="","",$A11326^2)</f>
        <v>3130687.890625</v>
      </c>
      <c r="E11326" s="32" t="n">
        <f aca="false">IF($A11326="","",IF($C11326&lt;=0,"",1/$C11326^2))</f>
        <v>0.00211884896208665</v>
      </c>
      <c r="F11326" s="33" t="n">
        <f aca="false">IF(OR(ROW()-設定!$B$30&lt;2,ROW()+設定!$B$30&gt;13701,N($A11326)&lt;=0,N(INDEX($A$2:$A$13701,MIN(13700,MAX(1,ROW()-1+設定!$B$30))))&lt;=0,$A11326&lt;設定!$B$28,$A11326&gt;設定!$B$29),0,IF(AND($C11326&gt;=MAX(INDEX($C$1:$C$13701,MAX(1,ROW()-設定!$B$24)):INDEX($C$1:$C$13701,MAX(1,ROW()-1))),$C11326&gt;MAX(INDEX($C$1:$C$13701,MIN(13701,ROW()+1)):INDEX($C$1:$C$13701,MIN(13701,ROW()+設定!$B$24))),$C11326&gt;=設定!$B$32,$C11326&gt;=MAX(MIN(INDEX($C$1:$C$13701,MAX(1,ROW()-設定!$B$26)):INDEX($C$1:$C$13701,MAX(1,ROW()-1))),MIN(INDEX($C$1:$C$13701,MIN(13701,ROW()+1)):INDEX($C$1:$C$13701,MIN(13701,ROW()+設定!$B$26))))*10^(設定!$B$27/20)),1,0))</f>
        <v>0</v>
      </c>
      <c r="G11326" s="33" t="n">
        <f aca="false">$G11325+IF($F11326=1,1,0)</f>
        <v>6</v>
      </c>
      <c r="H11326" s="0" t="str">
        <f aca="false">IF($F11326=1,$G11326,"")</f>
        <v/>
      </c>
    </row>
    <row r="11327" customFormat="false" ht="15" hidden="false" customHeight="false" outlineLevel="0" collapsed="false">
      <c r="A11327" s="30" t="n">
        <v>1769.53125</v>
      </c>
      <c r="B11327" s="31" t="n">
        <v>26.8449</v>
      </c>
      <c r="C11327" s="32" t="n">
        <f aca="false">IF($A11327="","",IF(設定!$B$21="dB",10^($B11327/20),ABS($B11327)))</f>
        <v>21.9910010862913</v>
      </c>
      <c r="D11327" s="32" t="n">
        <f aca="false">IF($A11327="","",$A11327^2)</f>
        <v>3131240.84472656</v>
      </c>
      <c r="E11327" s="32" t="n">
        <f aca="false">IF($A11327="","",IF($C11327&lt;=0,"",1/$C11327^2))</f>
        <v>0.00206780699438688</v>
      </c>
      <c r="F11327" s="33" t="n">
        <f aca="false">IF(OR(ROW()-設定!$B$30&lt;2,ROW()+設定!$B$30&gt;13701,N($A11327)&lt;=0,N(INDEX($A$2:$A$13701,MIN(13700,MAX(1,ROW()-1+設定!$B$30))))&lt;=0,$A11327&lt;設定!$B$28,$A11327&gt;設定!$B$29),0,IF(AND($C11327&gt;=MAX(INDEX($C$1:$C$13701,MAX(1,ROW()-設定!$B$24)):INDEX($C$1:$C$13701,MAX(1,ROW()-1))),$C11327&gt;MAX(INDEX($C$1:$C$13701,MIN(13701,ROW()+1)):INDEX($C$1:$C$13701,MIN(13701,ROW()+設定!$B$24))),$C11327&gt;=設定!$B$32,$C11327&gt;=MAX(MIN(INDEX($C$1:$C$13701,MAX(1,ROW()-設定!$B$26)):INDEX($C$1:$C$13701,MAX(1,ROW()-1))),MIN(INDEX($C$1:$C$13701,MIN(13701,ROW()+1)):INDEX($C$1:$C$13701,MIN(13701,ROW()+設定!$B$26))))*10^(設定!$B$27/20)),1,0))</f>
        <v>0</v>
      </c>
      <c r="G11327" s="33" t="n">
        <f aca="false">$G11326+IF($F11327=1,1,0)</f>
        <v>6</v>
      </c>
      <c r="H11327" s="0" t="str">
        <f aca="false">IF($F11327=1,$G11327,"")</f>
        <v/>
      </c>
    </row>
    <row r="11328" customFormat="false" ht="15" hidden="false" customHeight="false" outlineLevel="0" collapsed="false">
      <c r="A11328" s="30" t="n">
        <v>1769.6875</v>
      </c>
      <c r="B11328" s="31" t="n">
        <v>26.5927</v>
      </c>
      <c r="C11328" s="32" t="n">
        <f aca="false">IF($A11328="","",IF(設定!$B$21="dB",10^($B11328/20),ABS($B11328)))</f>
        <v>21.3616600789318</v>
      </c>
      <c r="D11328" s="32" t="n">
        <f aca="false">IF($A11328="","",$A11328^2)</f>
        <v>3131793.84765625</v>
      </c>
      <c r="E11328" s="32" t="n">
        <f aca="false">IF($A11328="","",IF($C11328&lt;=0,"",1/$C11328^2))</f>
        <v>0.00219144209664326</v>
      </c>
      <c r="F11328" s="33" t="n">
        <f aca="false">IF(OR(ROW()-設定!$B$30&lt;2,ROW()+設定!$B$30&gt;13701,N($A11328)&lt;=0,N(INDEX($A$2:$A$13701,MIN(13700,MAX(1,ROW()-1+設定!$B$30))))&lt;=0,$A11328&lt;設定!$B$28,$A11328&gt;設定!$B$29),0,IF(AND($C11328&gt;=MAX(INDEX($C$1:$C$13701,MAX(1,ROW()-設定!$B$24)):INDEX($C$1:$C$13701,MAX(1,ROW()-1))),$C11328&gt;MAX(INDEX($C$1:$C$13701,MIN(13701,ROW()+1)):INDEX($C$1:$C$13701,MIN(13701,ROW()+設定!$B$24))),$C11328&gt;=設定!$B$32,$C11328&gt;=MAX(MIN(INDEX($C$1:$C$13701,MAX(1,ROW()-設定!$B$26)):INDEX($C$1:$C$13701,MAX(1,ROW()-1))),MIN(INDEX($C$1:$C$13701,MIN(13701,ROW()+1)):INDEX($C$1:$C$13701,MIN(13701,ROW()+設定!$B$26))))*10^(設定!$B$27/20)),1,0))</f>
        <v>0</v>
      </c>
      <c r="G11328" s="33" t="n">
        <f aca="false">$G11327+IF($F11328=1,1,0)</f>
        <v>6</v>
      </c>
      <c r="H11328" s="0" t="str">
        <f aca="false">IF($F11328=1,$G11328,"")</f>
        <v/>
      </c>
    </row>
    <row r="11329" customFormat="false" ht="15" hidden="false" customHeight="false" outlineLevel="0" collapsed="false">
      <c r="A11329" s="30" t="n">
        <v>1769.84375</v>
      </c>
      <c r="B11329" s="31" t="n">
        <v>26.5037</v>
      </c>
      <c r="C11329" s="32" t="n">
        <f aca="false">IF($A11329="","",IF(設定!$B$21="dB",10^($B11329/20),ABS($B11329)))</f>
        <v>21.1438953196416</v>
      </c>
      <c r="D11329" s="32" t="n">
        <f aca="false">IF($A11329="","",$A11329^2)</f>
        <v>3132346.89941406</v>
      </c>
      <c r="E11329" s="32" t="n">
        <f aca="false">IF($A11329="","",IF($C11329&lt;=0,"",1/$C11329^2))</f>
        <v>0.00223681465781219</v>
      </c>
      <c r="F11329" s="33" t="n">
        <f aca="false">IF(OR(ROW()-設定!$B$30&lt;2,ROW()+設定!$B$30&gt;13701,N($A11329)&lt;=0,N(INDEX($A$2:$A$13701,MIN(13700,MAX(1,ROW()-1+設定!$B$30))))&lt;=0,$A11329&lt;設定!$B$28,$A11329&gt;設定!$B$29),0,IF(AND($C11329&gt;=MAX(INDEX($C$1:$C$13701,MAX(1,ROW()-設定!$B$24)):INDEX($C$1:$C$13701,MAX(1,ROW()-1))),$C11329&gt;MAX(INDEX($C$1:$C$13701,MIN(13701,ROW()+1)):INDEX($C$1:$C$13701,MIN(13701,ROW()+設定!$B$24))),$C11329&gt;=設定!$B$32,$C11329&gt;=MAX(MIN(INDEX($C$1:$C$13701,MAX(1,ROW()-設定!$B$26)):INDEX($C$1:$C$13701,MAX(1,ROW()-1))),MIN(INDEX($C$1:$C$13701,MIN(13701,ROW()+1)):INDEX($C$1:$C$13701,MIN(13701,ROW()+設定!$B$26))))*10^(設定!$B$27/20)),1,0))</f>
        <v>0</v>
      </c>
      <c r="G11329" s="33" t="n">
        <f aca="false">$G11328+IF($F11329=1,1,0)</f>
        <v>6</v>
      </c>
      <c r="H11329" s="0" t="str">
        <f aca="false">IF($F11329=1,$G11329,"")</f>
        <v/>
      </c>
    </row>
    <row r="11330" customFormat="false" ht="15" hidden="false" customHeight="false" outlineLevel="0" collapsed="false">
      <c r="A11330" s="30" t="n">
        <v>1770</v>
      </c>
      <c r="B11330" s="31" t="n">
        <v>26.7509</v>
      </c>
      <c r="C11330" s="32" t="n">
        <f aca="false">IF($A11330="","",IF(設定!$B$21="dB",10^($B11330/20),ABS($B11330)))</f>
        <v>21.7542943235403</v>
      </c>
      <c r="D11330" s="32" t="n">
        <f aca="false">IF($A11330="","",$A11330^2)</f>
        <v>3132900</v>
      </c>
      <c r="E11330" s="32" t="n">
        <f aca="false">IF($A11330="","",IF($C11330&lt;=0,"",1/$C11330^2))</f>
        <v>0.00211305110126364</v>
      </c>
      <c r="F11330" s="33" t="n">
        <f aca="false">IF(OR(ROW()-設定!$B$30&lt;2,ROW()+設定!$B$30&gt;13701,N($A11330)&lt;=0,N(INDEX($A$2:$A$13701,MIN(13700,MAX(1,ROW()-1+設定!$B$30))))&lt;=0,$A11330&lt;設定!$B$28,$A11330&gt;設定!$B$29),0,IF(AND($C11330&gt;=MAX(INDEX($C$1:$C$13701,MAX(1,ROW()-設定!$B$24)):INDEX($C$1:$C$13701,MAX(1,ROW()-1))),$C11330&gt;MAX(INDEX($C$1:$C$13701,MIN(13701,ROW()+1)):INDEX($C$1:$C$13701,MIN(13701,ROW()+設定!$B$24))),$C11330&gt;=設定!$B$32,$C11330&gt;=MAX(MIN(INDEX($C$1:$C$13701,MAX(1,ROW()-設定!$B$26)):INDEX($C$1:$C$13701,MAX(1,ROW()-1))),MIN(INDEX($C$1:$C$13701,MIN(13701,ROW()+1)):INDEX($C$1:$C$13701,MIN(13701,ROW()+設定!$B$26))))*10^(設定!$B$27/20)),1,0))</f>
        <v>0</v>
      </c>
      <c r="G11330" s="33" t="n">
        <f aca="false">$G11329+IF($F11330=1,1,0)</f>
        <v>6</v>
      </c>
      <c r="H11330" s="0" t="str">
        <f aca="false">IF($F11330=1,$G11330,"")</f>
        <v/>
      </c>
    </row>
    <row r="11331" customFormat="false" ht="15" hidden="false" customHeight="false" outlineLevel="0" collapsed="false">
      <c r="A11331" s="30" t="n">
        <v>1770.15625</v>
      </c>
      <c r="B11331" s="31" t="n">
        <v>26.3555</v>
      </c>
      <c r="C11331" s="32" t="n">
        <f aca="false">IF($A11331="","",IF(設定!$B$21="dB",10^($B11331/20),ABS($B11331)))</f>
        <v>20.7861951347705</v>
      </c>
      <c r="D11331" s="32" t="n">
        <f aca="false">IF($A11331="","",$A11331^2)</f>
        <v>3133453.14941406</v>
      </c>
      <c r="E11331" s="32" t="n">
        <f aca="false">IF($A11331="","",IF($C11331&lt;=0,"",1/$C11331^2))</f>
        <v>0.00231446170842445</v>
      </c>
      <c r="F11331" s="33" t="n">
        <f aca="false">IF(OR(ROW()-設定!$B$30&lt;2,ROW()+設定!$B$30&gt;13701,N($A11331)&lt;=0,N(INDEX($A$2:$A$13701,MIN(13700,MAX(1,ROW()-1+設定!$B$30))))&lt;=0,$A11331&lt;設定!$B$28,$A11331&gt;設定!$B$29),0,IF(AND($C11331&gt;=MAX(INDEX($C$1:$C$13701,MAX(1,ROW()-設定!$B$24)):INDEX($C$1:$C$13701,MAX(1,ROW()-1))),$C11331&gt;MAX(INDEX($C$1:$C$13701,MIN(13701,ROW()+1)):INDEX($C$1:$C$13701,MIN(13701,ROW()+設定!$B$24))),$C11331&gt;=設定!$B$32,$C11331&gt;=MAX(MIN(INDEX($C$1:$C$13701,MAX(1,ROW()-設定!$B$26)):INDEX($C$1:$C$13701,MAX(1,ROW()-1))),MIN(INDEX($C$1:$C$13701,MIN(13701,ROW()+1)):INDEX($C$1:$C$13701,MIN(13701,ROW()+設定!$B$26))))*10^(設定!$B$27/20)),1,0))</f>
        <v>0</v>
      </c>
      <c r="G11331" s="33" t="n">
        <f aca="false">$G11330+IF($F11331=1,1,0)</f>
        <v>6</v>
      </c>
      <c r="H11331" s="0" t="str">
        <f aca="false">IF($F11331=1,$G11331,"")</f>
        <v/>
      </c>
    </row>
    <row r="11332" customFormat="false" ht="15" hidden="false" customHeight="false" outlineLevel="0" collapsed="false">
      <c r="A11332" s="30" t="n">
        <v>1770.3125</v>
      </c>
      <c r="B11332" s="31" t="n">
        <v>26.3788</v>
      </c>
      <c r="C11332" s="32" t="n">
        <f aca="false">IF($A11332="","",IF(設定!$B$21="dB",10^($B11332/20),ABS($B11332)))</f>
        <v>20.842029199315</v>
      </c>
      <c r="D11332" s="32" t="n">
        <f aca="false">IF($A11332="","",$A11332^2)</f>
        <v>3134006.34765625</v>
      </c>
      <c r="E11332" s="32" t="n">
        <f aca="false">IF($A11332="","",IF($C11332&lt;=0,"",1/$C11332^2))</f>
        <v>0.00230207781714561</v>
      </c>
      <c r="F11332" s="33" t="n">
        <f aca="false">IF(OR(ROW()-設定!$B$30&lt;2,ROW()+設定!$B$30&gt;13701,N($A11332)&lt;=0,N(INDEX($A$2:$A$13701,MIN(13700,MAX(1,ROW()-1+設定!$B$30))))&lt;=0,$A11332&lt;設定!$B$28,$A11332&gt;設定!$B$29),0,IF(AND($C11332&gt;=MAX(INDEX($C$1:$C$13701,MAX(1,ROW()-設定!$B$24)):INDEX($C$1:$C$13701,MAX(1,ROW()-1))),$C11332&gt;MAX(INDEX($C$1:$C$13701,MIN(13701,ROW()+1)):INDEX($C$1:$C$13701,MIN(13701,ROW()+設定!$B$24))),$C11332&gt;=設定!$B$32,$C11332&gt;=MAX(MIN(INDEX($C$1:$C$13701,MAX(1,ROW()-設定!$B$26)):INDEX($C$1:$C$13701,MAX(1,ROW()-1))),MIN(INDEX($C$1:$C$13701,MIN(13701,ROW()+1)):INDEX($C$1:$C$13701,MIN(13701,ROW()+設定!$B$26))))*10^(設定!$B$27/20)),1,0))</f>
        <v>0</v>
      </c>
      <c r="G11332" s="33" t="n">
        <f aca="false">$G11331+IF($F11332=1,1,0)</f>
        <v>6</v>
      </c>
      <c r="H11332" s="0" t="str">
        <f aca="false">IF($F11332=1,$G11332,"")</f>
        <v/>
      </c>
    </row>
    <row r="11333" customFormat="false" ht="15" hidden="false" customHeight="false" outlineLevel="0" collapsed="false">
      <c r="A11333" s="30" t="n">
        <v>1770.46875</v>
      </c>
      <c r="B11333" s="31" t="n">
        <v>26.3496</v>
      </c>
      <c r="C11333" s="32" t="n">
        <f aca="false">IF($A11333="","",IF(設定!$B$21="dB",10^($B11333/20),ABS($B11333)))</f>
        <v>20.7720806440342</v>
      </c>
      <c r="D11333" s="32" t="n">
        <f aca="false">IF($A11333="","",$A11333^2)</f>
        <v>3134559.59472656</v>
      </c>
      <c r="E11333" s="32" t="n">
        <f aca="false">IF($A11333="","",IF($C11333&lt;=0,"",1/$C11333^2))</f>
        <v>0.00231760809973308</v>
      </c>
      <c r="F11333" s="33" t="n">
        <f aca="false">IF(OR(ROW()-設定!$B$30&lt;2,ROW()+設定!$B$30&gt;13701,N($A11333)&lt;=0,N(INDEX($A$2:$A$13701,MIN(13700,MAX(1,ROW()-1+設定!$B$30))))&lt;=0,$A11333&lt;設定!$B$28,$A11333&gt;設定!$B$29),0,IF(AND($C11333&gt;=MAX(INDEX($C$1:$C$13701,MAX(1,ROW()-設定!$B$24)):INDEX($C$1:$C$13701,MAX(1,ROW()-1))),$C11333&gt;MAX(INDEX($C$1:$C$13701,MIN(13701,ROW()+1)):INDEX($C$1:$C$13701,MIN(13701,ROW()+設定!$B$24))),$C11333&gt;=設定!$B$32,$C11333&gt;=MAX(MIN(INDEX($C$1:$C$13701,MAX(1,ROW()-設定!$B$26)):INDEX($C$1:$C$13701,MAX(1,ROW()-1))),MIN(INDEX($C$1:$C$13701,MIN(13701,ROW()+1)):INDEX($C$1:$C$13701,MIN(13701,ROW()+設定!$B$26))))*10^(設定!$B$27/20)),1,0))</f>
        <v>0</v>
      </c>
      <c r="G11333" s="33" t="n">
        <f aca="false">$G11332+IF($F11333=1,1,0)</f>
        <v>6</v>
      </c>
      <c r="H11333" s="0" t="str">
        <f aca="false">IF($F11333=1,$G11333,"")</f>
        <v/>
      </c>
    </row>
    <row r="11334" customFormat="false" ht="15" hidden="false" customHeight="false" outlineLevel="0" collapsed="false">
      <c r="A11334" s="30" t="n">
        <v>1770.625</v>
      </c>
      <c r="B11334" s="31" t="n">
        <v>26.4831</v>
      </c>
      <c r="C11334" s="32" t="n">
        <f aca="false">IF($A11334="","",IF(設定!$B$21="dB",10^($B11334/20),ABS($B11334)))</f>
        <v>21.0938085508622</v>
      </c>
      <c r="D11334" s="32" t="n">
        <f aca="false">IF($A11334="","",$A11334^2)</f>
        <v>3135112.890625</v>
      </c>
      <c r="E11334" s="32" t="n">
        <f aca="false">IF($A11334="","",IF($C11334&lt;=0,"",1/$C11334^2))</f>
        <v>0.00224744980038139</v>
      </c>
      <c r="F11334" s="33" t="n">
        <f aca="false">IF(OR(ROW()-設定!$B$30&lt;2,ROW()+設定!$B$30&gt;13701,N($A11334)&lt;=0,N(INDEX($A$2:$A$13701,MIN(13700,MAX(1,ROW()-1+設定!$B$30))))&lt;=0,$A11334&lt;設定!$B$28,$A11334&gt;設定!$B$29),0,IF(AND($C11334&gt;=MAX(INDEX($C$1:$C$13701,MAX(1,ROW()-設定!$B$24)):INDEX($C$1:$C$13701,MAX(1,ROW()-1))),$C11334&gt;MAX(INDEX($C$1:$C$13701,MIN(13701,ROW()+1)):INDEX($C$1:$C$13701,MIN(13701,ROW()+設定!$B$24))),$C11334&gt;=設定!$B$32,$C11334&gt;=MAX(MIN(INDEX($C$1:$C$13701,MAX(1,ROW()-設定!$B$26)):INDEX($C$1:$C$13701,MAX(1,ROW()-1))),MIN(INDEX($C$1:$C$13701,MIN(13701,ROW()+1)):INDEX($C$1:$C$13701,MIN(13701,ROW()+設定!$B$26))))*10^(設定!$B$27/20)),1,0))</f>
        <v>0</v>
      </c>
      <c r="G11334" s="33" t="n">
        <f aca="false">$G11333+IF($F11334=1,1,0)</f>
        <v>6</v>
      </c>
      <c r="H11334" s="0" t="str">
        <f aca="false">IF($F11334=1,$G11334,"")</f>
        <v/>
      </c>
    </row>
    <row r="11335" customFormat="false" ht="15" hidden="false" customHeight="false" outlineLevel="0" collapsed="false">
      <c r="A11335" s="30" t="n">
        <v>1770.78125</v>
      </c>
      <c r="B11335" s="31" t="n">
        <v>26.2257</v>
      </c>
      <c r="C11335" s="32" t="n">
        <f aca="false">IF($A11335="","",IF(設定!$B$21="dB",10^($B11335/20),ABS($B11335)))</f>
        <v>20.477880296489</v>
      </c>
      <c r="D11335" s="32" t="n">
        <f aca="false">IF($A11335="","",$A11335^2)</f>
        <v>3135666.23535156</v>
      </c>
      <c r="E11335" s="32" t="n">
        <f aca="false">IF($A11335="","",IF($C11335&lt;=0,"",1/$C11335^2))</f>
        <v>0.0023846793995807</v>
      </c>
      <c r="F11335" s="33" t="n">
        <f aca="false">IF(OR(ROW()-設定!$B$30&lt;2,ROW()+設定!$B$30&gt;13701,N($A11335)&lt;=0,N(INDEX($A$2:$A$13701,MIN(13700,MAX(1,ROW()-1+設定!$B$30))))&lt;=0,$A11335&lt;設定!$B$28,$A11335&gt;設定!$B$29),0,IF(AND($C11335&gt;=MAX(INDEX($C$1:$C$13701,MAX(1,ROW()-設定!$B$24)):INDEX($C$1:$C$13701,MAX(1,ROW()-1))),$C11335&gt;MAX(INDEX($C$1:$C$13701,MIN(13701,ROW()+1)):INDEX($C$1:$C$13701,MIN(13701,ROW()+設定!$B$24))),$C11335&gt;=設定!$B$32,$C11335&gt;=MAX(MIN(INDEX($C$1:$C$13701,MAX(1,ROW()-設定!$B$26)):INDEX($C$1:$C$13701,MAX(1,ROW()-1))),MIN(INDEX($C$1:$C$13701,MIN(13701,ROW()+1)):INDEX($C$1:$C$13701,MIN(13701,ROW()+設定!$B$26))))*10^(設定!$B$27/20)),1,0))</f>
        <v>0</v>
      </c>
      <c r="G11335" s="33" t="n">
        <f aca="false">$G11334+IF($F11335=1,1,0)</f>
        <v>6</v>
      </c>
      <c r="H11335" s="0" t="str">
        <f aca="false">IF($F11335=1,$G11335,"")</f>
        <v/>
      </c>
    </row>
    <row r="11336" customFormat="false" ht="15" hidden="false" customHeight="false" outlineLevel="0" collapsed="false">
      <c r="A11336" s="30" t="n">
        <v>1770.9375</v>
      </c>
      <c r="B11336" s="31" t="n">
        <v>26.3246</v>
      </c>
      <c r="C11336" s="32" t="n">
        <f aca="false">IF($A11336="","",IF(設定!$B$21="dB",10^($B11336/20),ABS($B11336)))</f>
        <v>20.7123797476932</v>
      </c>
      <c r="D11336" s="32" t="n">
        <f aca="false">IF($A11336="","",$A11336^2)</f>
        <v>3136219.62890625</v>
      </c>
      <c r="E11336" s="32" t="n">
        <f aca="false">IF($A11336="","",IF($C11336&lt;=0,"",1/$C11336^2))</f>
        <v>0.00233098779730617</v>
      </c>
      <c r="F11336" s="33" t="n">
        <f aca="false">IF(OR(ROW()-設定!$B$30&lt;2,ROW()+設定!$B$30&gt;13701,N($A11336)&lt;=0,N(INDEX($A$2:$A$13701,MIN(13700,MAX(1,ROW()-1+設定!$B$30))))&lt;=0,$A11336&lt;設定!$B$28,$A11336&gt;設定!$B$29),0,IF(AND($C11336&gt;=MAX(INDEX($C$1:$C$13701,MAX(1,ROW()-設定!$B$24)):INDEX($C$1:$C$13701,MAX(1,ROW()-1))),$C11336&gt;MAX(INDEX($C$1:$C$13701,MIN(13701,ROW()+1)):INDEX($C$1:$C$13701,MIN(13701,ROW()+設定!$B$24))),$C11336&gt;=設定!$B$32,$C11336&gt;=MAX(MIN(INDEX($C$1:$C$13701,MAX(1,ROW()-設定!$B$26)):INDEX($C$1:$C$13701,MAX(1,ROW()-1))),MIN(INDEX($C$1:$C$13701,MIN(13701,ROW()+1)):INDEX($C$1:$C$13701,MIN(13701,ROW()+設定!$B$26))))*10^(設定!$B$27/20)),1,0))</f>
        <v>0</v>
      </c>
      <c r="G11336" s="33" t="n">
        <f aca="false">$G11335+IF($F11336=1,1,0)</f>
        <v>6</v>
      </c>
      <c r="H11336" s="0" t="str">
        <f aca="false">IF($F11336=1,$G11336,"")</f>
        <v/>
      </c>
    </row>
    <row r="11337" customFormat="false" ht="15" hidden="false" customHeight="false" outlineLevel="0" collapsed="false">
      <c r="A11337" s="30" t="n">
        <v>1771.09375</v>
      </c>
      <c r="B11337" s="31" t="n">
        <v>26.157</v>
      </c>
      <c r="C11337" s="32" t="n">
        <f aca="false">IF($A11337="","",IF(設定!$B$21="dB",10^($B11337/20),ABS($B11337)))</f>
        <v>20.316551809014</v>
      </c>
      <c r="D11337" s="32" t="n">
        <f aca="false">IF($A11337="","",$A11337^2)</f>
        <v>3136773.07128906</v>
      </c>
      <c r="E11337" s="32" t="n">
        <f aca="false">IF($A11337="","",IF($C11337&lt;=0,"",1/$C11337^2))</f>
        <v>0.00242270201210924</v>
      </c>
      <c r="F11337" s="33" t="n">
        <f aca="false">IF(OR(ROW()-設定!$B$30&lt;2,ROW()+設定!$B$30&gt;13701,N($A11337)&lt;=0,N(INDEX($A$2:$A$13701,MIN(13700,MAX(1,ROW()-1+設定!$B$30))))&lt;=0,$A11337&lt;設定!$B$28,$A11337&gt;設定!$B$29),0,IF(AND($C11337&gt;=MAX(INDEX($C$1:$C$13701,MAX(1,ROW()-設定!$B$24)):INDEX($C$1:$C$13701,MAX(1,ROW()-1))),$C11337&gt;MAX(INDEX($C$1:$C$13701,MIN(13701,ROW()+1)):INDEX($C$1:$C$13701,MIN(13701,ROW()+設定!$B$24))),$C11337&gt;=設定!$B$32,$C11337&gt;=MAX(MIN(INDEX($C$1:$C$13701,MAX(1,ROW()-設定!$B$26)):INDEX($C$1:$C$13701,MAX(1,ROW()-1))),MIN(INDEX($C$1:$C$13701,MIN(13701,ROW()+1)):INDEX($C$1:$C$13701,MIN(13701,ROW()+設定!$B$26))))*10^(設定!$B$27/20)),1,0))</f>
        <v>0</v>
      </c>
      <c r="G11337" s="33" t="n">
        <f aca="false">$G11336+IF($F11337=1,1,0)</f>
        <v>6</v>
      </c>
      <c r="H11337" s="0" t="str">
        <f aca="false">IF($F11337=1,$G11337,"")</f>
        <v/>
      </c>
    </row>
    <row r="11338" customFormat="false" ht="15" hidden="false" customHeight="false" outlineLevel="0" collapsed="false">
      <c r="A11338" s="30" t="n">
        <v>1771.25</v>
      </c>
      <c r="B11338" s="31" t="n">
        <v>26.0274</v>
      </c>
      <c r="C11338" s="32" t="n">
        <f aca="false">IF($A11338="","",IF(設定!$B$21="dB",10^($B11338/20),ABS($B11338)))</f>
        <v>20.0156639090637</v>
      </c>
      <c r="D11338" s="32" t="n">
        <f aca="false">IF($A11338="","",$A11338^2)</f>
        <v>3137326.5625</v>
      </c>
      <c r="E11338" s="32" t="n">
        <f aca="false">IF($A11338="","",IF($C11338&lt;=0,"",1/$C11338^2))</f>
        <v>0.00249608861839807</v>
      </c>
      <c r="F11338" s="33" t="n">
        <f aca="false">IF(OR(ROW()-設定!$B$30&lt;2,ROW()+設定!$B$30&gt;13701,N($A11338)&lt;=0,N(INDEX($A$2:$A$13701,MIN(13700,MAX(1,ROW()-1+設定!$B$30))))&lt;=0,$A11338&lt;設定!$B$28,$A11338&gt;設定!$B$29),0,IF(AND($C11338&gt;=MAX(INDEX($C$1:$C$13701,MAX(1,ROW()-設定!$B$24)):INDEX($C$1:$C$13701,MAX(1,ROW()-1))),$C11338&gt;MAX(INDEX($C$1:$C$13701,MIN(13701,ROW()+1)):INDEX($C$1:$C$13701,MIN(13701,ROW()+設定!$B$24))),$C11338&gt;=設定!$B$32,$C11338&gt;=MAX(MIN(INDEX($C$1:$C$13701,MAX(1,ROW()-設定!$B$26)):INDEX($C$1:$C$13701,MAX(1,ROW()-1))),MIN(INDEX($C$1:$C$13701,MIN(13701,ROW()+1)):INDEX($C$1:$C$13701,MIN(13701,ROW()+設定!$B$26))))*10^(設定!$B$27/20)),1,0))</f>
        <v>0</v>
      </c>
      <c r="G11338" s="33" t="n">
        <f aca="false">$G11337+IF($F11338=1,1,0)</f>
        <v>6</v>
      </c>
      <c r="H11338" s="0" t="str">
        <f aca="false">IF($F11338=1,$G11338,"")</f>
        <v/>
      </c>
    </row>
    <row r="11339" customFormat="false" ht="15" hidden="false" customHeight="false" outlineLevel="0" collapsed="false">
      <c r="A11339" s="30" t="n">
        <v>1771.40625</v>
      </c>
      <c r="B11339" s="31" t="n">
        <v>26.1369</v>
      </c>
      <c r="C11339" s="32" t="n">
        <f aca="false">IF($A11339="","",IF(設定!$B$21="dB",10^($B11339/20),ABS($B11339)))</f>
        <v>20.269591672866</v>
      </c>
      <c r="D11339" s="32" t="n">
        <f aca="false">IF($A11339="","",$A11339^2)</f>
        <v>3137880.10253906</v>
      </c>
      <c r="E11339" s="32" t="n">
        <f aca="false">IF($A11339="","",IF($C11339&lt;=0,"",1/$C11339^2))</f>
        <v>0.0024339407394156</v>
      </c>
      <c r="F11339" s="33" t="n">
        <f aca="false">IF(OR(ROW()-設定!$B$30&lt;2,ROW()+設定!$B$30&gt;13701,N($A11339)&lt;=0,N(INDEX($A$2:$A$13701,MIN(13700,MAX(1,ROW()-1+設定!$B$30))))&lt;=0,$A11339&lt;設定!$B$28,$A11339&gt;設定!$B$29),0,IF(AND($C11339&gt;=MAX(INDEX($C$1:$C$13701,MAX(1,ROW()-設定!$B$24)):INDEX($C$1:$C$13701,MAX(1,ROW()-1))),$C11339&gt;MAX(INDEX($C$1:$C$13701,MIN(13701,ROW()+1)):INDEX($C$1:$C$13701,MIN(13701,ROW()+設定!$B$24))),$C11339&gt;=設定!$B$32,$C11339&gt;=MAX(MIN(INDEX($C$1:$C$13701,MAX(1,ROW()-設定!$B$26)):INDEX($C$1:$C$13701,MAX(1,ROW()-1))),MIN(INDEX($C$1:$C$13701,MIN(13701,ROW()+1)):INDEX($C$1:$C$13701,MIN(13701,ROW()+設定!$B$26))))*10^(設定!$B$27/20)),1,0))</f>
        <v>0</v>
      </c>
      <c r="G11339" s="33" t="n">
        <f aca="false">$G11338+IF($F11339=1,1,0)</f>
        <v>6</v>
      </c>
      <c r="H11339" s="0" t="str">
        <f aca="false">IF($F11339=1,$G11339,"")</f>
        <v/>
      </c>
    </row>
    <row r="11340" customFormat="false" ht="15" hidden="false" customHeight="false" outlineLevel="0" collapsed="false">
      <c r="A11340" s="30" t="n">
        <v>1771.5625</v>
      </c>
      <c r="B11340" s="31" t="n">
        <v>26.0867</v>
      </c>
      <c r="C11340" s="32" t="n">
        <f aca="false">IF($A11340="","",IF(設定!$B$21="dB",10^($B11340/20),ABS($B11340)))</f>
        <v>20.1527816753708</v>
      </c>
      <c r="D11340" s="32" t="n">
        <f aca="false">IF($A11340="","",$A11340^2)</f>
        <v>3138433.69140625</v>
      </c>
      <c r="E11340" s="32" t="n">
        <f aca="false">IF($A11340="","",IF($C11340&lt;=0,"",1/$C11340^2))</f>
        <v>0.00246223783251067</v>
      </c>
      <c r="F11340" s="33" t="n">
        <f aca="false">IF(OR(ROW()-設定!$B$30&lt;2,ROW()+設定!$B$30&gt;13701,N($A11340)&lt;=0,N(INDEX($A$2:$A$13701,MIN(13700,MAX(1,ROW()-1+設定!$B$30))))&lt;=0,$A11340&lt;設定!$B$28,$A11340&gt;設定!$B$29),0,IF(AND($C11340&gt;=MAX(INDEX($C$1:$C$13701,MAX(1,ROW()-設定!$B$24)):INDEX($C$1:$C$13701,MAX(1,ROW()-1))),$C11340&gt;MAX(INDEX($C$1:$C$13701,MIN(13701,ROW()+1)):INDEX($C$1:$C$13701,MIN(13701,ROW()+設定!$B$24))),$C11340&gt;=設定!$B$32,$C11340&gt;=MAX(MIN(INDEX($C$1:$C$13701,MAX(1,ROW()-設定!$B$26)):INDEX($C$1:$C$13701,MAX(1,ROW()-1))),MIN(INDEX($C$1:$C$13701,MIN(13701,ROW()+1)):INDEX($C$1:$C$13701,MIN(13701,ROW()+設定!$B$26))))*10^(設定!$B$27/20)),1,0))</f>
        <v>0</v>
      </c>
      <c r="G11340" s="33" t="n">
        <f aca="false">$G11339+IF($F11340=1,1,0)</f>
        <v>6</v>
      </c>
      <c r="H11340" s="0" t="str">
        <f aca="false">IF($F11340=1,$G11340,"")</f>
        <v/>
      </c>
    </row>
    <row r="11341" customFormat="false" ht="15" hidden="false" customHeight="false" outlineLevel="0" collapsed="false">
      <c r="A11341" s="30" t="n">
        <v>1771.71875</v>
      </c>
      <c r="B11341" s="31" t="n">
        <v>25.9048</v>
      </c>
      <c r="C11341" s="32" t="n">
        <f aca="false">IF($A11341="","",IF(設定!$B$21="dB",10^($B11341/20),ABS($B11341)))</f>
        <v>19.7351303843419</v>
      </c>
      <c r="D11341" s="32" t="n">
        <f aca="false">IF($A11341="","",$A11341^2)</f>
        <v>3138987.32910156</v>
      </c>
      <c r="E11341" s="32" t="n">
        <f aca="false">IF($A11341="","",IF($C11341&lt;=0,"",1/$C11341^2))</f>
        <v>0.00256755644572753</v>
      </c>
      <c r="F11341" s="33" t="n">
        <f aca="false">IF(OR(ROW()-設定!$B$30&lt;2,ROW()+設定!$B$30&gt;13701,N($A11341)&lt;=0,N(INDEX($A$2:$A$13701,MIN(13700,MAX(1,ROW()-1+設定!$B$30))))&lt;=0,$A11341&lt;設定!$B$28,$A11341&gt;設定!$B$29),0,IF(AND($C11341&gt;=MAX(INDEX($C$1:$C$13701,MAX(1,ROW()-設定!$B$24)):INDEX($C$1:$C$13701,MAX(1,ROW()-1))),$C11341&gt;MAX(INDEX($C$1:$C$13701,MIN(13701,ROW()+1)):INDEX($C$1:$C$13701,MIN(13701,ROW()+設定!$B$24))),$C11341&gt;=設定!$B$32,$C11341&gt;=MAX(MIN(INDEX($C$1:$C$13701,MAX(1,ROW()-設定!$B$26)):INDEX($C$1:$C$13701,MAX(1,ROW()-1))),MIN(INDEX($C$1:$C$13701,MIN(13701,ROW()+1)):INDEX($C$1:$C$13701,MIN(13701,ROW()+設定!$B$26))))*10^(設定!$B$27/20)),1,0))</f>
        <v>0</v>
      </c>
      <c r="G11341" s="33" t="n">
        <f aca="false">$G11340+IF($F11341=1,1,0)</f>
        <v>6</v>
      </c>
      <c r="H11341" s="0" t="str">
        <f aca="false">IF($F11341=1,$G11341,"")</f>
        <v/>
      </c>
    </row>
    <row r="11342" customFormat="false" ht="15" hidden="false" customHeight="false" outlineLevel="0" collapsed="false">
      <c r="A11342" s="30" t="n">
        <v>1771.875</v>
      </c>
      <c r="B11342" s="31" t="n">
        <v>25.8927</v>
      </c>
      <c r="C11342" s="32" t="n">
        <f aca="false">IF($A11342="","",IF(設定!$B$21="dB",10^($B11342/20),ABS($B11342)))</f>
        <v>19.707657225415</v>
      </c>
      <c r="D11342" s="32" t="n">
        <f aca="false">IF($A11342="","",$A11342^2)</f>
        <v>3139541.015625</v>
      </c>
      <c r="E11342" s="32" t="n">
        <f aca="false">IF($A11342="","",IF($C11342&lt;=0,"",1/$C11342^2))</f>
        <v>0.00257471996113772</v>
      </c>
      <c r="F11342" s="33" t="n">
        <f aca="false">IF(OR(ROW()-設定!$B$30&lt;2,ROW()+設定!$B$30&gt;13701,N($A11342)&lt;=0,N(INDEX($A$2:$A$13701,MIN(13700,MAX(1,ROW()-1+設定!$B$30))))&lt;=0,$A11342&lt;設定!$B$28,$A11342&gt;設定!$B$29),0,IF(AND($C11342&gt;=MAX(INDEX($C$1:$C$13701,MAX(1,ROW()-設定!$B$24)):INDEX($C$1:$C$13701,MAX(1,ROW()-1))),$C11342&gt;MAX(INDEX($C$1:$C$13701,MIN(13701,ROW()+1)):INDEX($C$1:$C$13701,MIN(13701,ROW()+設定!$B$24))),$C11342&gt;=設定!$B$32,$C11342&gt;=MAX(MIN(INDEX($C$1:$C$13701,MAX(1,ROW()-設定!$B$26)):INDEX($C$1:$C$13701,MAX(1,ROW()-1))),MIN(INDEX($C$1:$C$13701,MIN(13701,ROW()+1)):INDEX($C$1:$C$13701,MIN(13701,ROW()+設定!$B$26))))*10^(設定!$B$27/20)),1,0))</f>
        <v>0</v>
      </c>
      <c r="G11342" s="33" t="n">
        <f aca="false">$G11341+IF($F11342=1,1,0)</f>
        <v>6</v>
      </c>
      <c r="H11342" s="0" t="str">
        <f aca="false">IF($F11342=1,$G11342,"")</f>
        <v/>
      </c>
    </row>
    <row r="11343" customFormat="false" ht="15" hidden="false" customHeight="false" outlineLevel="0" collapsed="false">
      <c r="A11343" s="30" t="n">
        <v>1772.03125</v>
      </c>
      <c r="B11343" s="31" t="n">
        <v>25.8579</v>
      </c>
      <c r="C11343" s="32" t="n">
        <f aca="false">IF($A11343="","",IF(設定!$B$21="dB",10^($B11343/20),ABS($B11343)))</f>
        <v>19.628856497829</v>
      </c>
      <c r="D11343" s="32" t="n">
        <f aca="false">IF($A11343="","",$A11343^2)</f>
        <v>3140094.75097656</v>
      </c>
      <c r="E11343" s="32" t="n">
        <f aca="false">IF($A11343="","",IF($C11343&lt;=0,"",1/$C11343^2))</f>
        <v>0.00259543406237788</v>
      </c>
      <c r="F11343" s="33" t="n">
        <f aca="false">IF(OR(ROW()-設定!$B$30&lt;2,ROW()+設定!$B$30&gt;13701,N($A11343)&lt;=0,N(INDEX($A$2:$A$13701,MIN(13700,MAX(1,ROW()-1+設定!$B$30))))&lt;=0,$A11343&lt;設定!$B$28,$A11343&gt;設定!$B$29),0,IF(AND($C11343&gt;=MAX(INDEX($C$1:$C$13701,MAX(1,ROW()-設定!$B$24)):INDEX($C$1:$C$13701,MAX(1,ROW()-1))),$C11343&gt;MAX(INDEX($C$1:$C$13701,MIN(13701,ROW()+1)):INDEX($C$1:$C$13701,MIN(13701,ROW()+設定!$B$24))),$C11343&gt;=設定!$B$32,$C11343&gt;=MAX(MIN(INDEX($C$1:$C$13701,MAX(1,ROW()-設定!$B$26)):INDEX($C$1:$C$13701,MAX(1,ROW()-1))),MIN(INDEX($C$1:$C$13701,MIN(13701,ROW()+1)):INDEX($C$1:$C$13701,MIN(13701,ROW()+設定!$B$26))))*10^(設定!$B$27/20)),1,0))</f>
        <v>0</v>
      </c>
      <c r="G11343" s="33" t="n">
        <f aca="false">$G11342+IF($F11343=1,1,0)</f>
        <v>6</v>
      </c>
      <c r="H11343" s="0" t="str">
        <f aca="false">IF($F11343=1,$G11343,"")</f>
        <v/>
      </c>
    </row>
    <row r="11344" customFormat="false" ht="15" hidden="false" customHeight="false" outlineLevel="0" collapsed="false">
      <c r="A11344" s="30" t="n">
        <v>1772.1875</v>
      </c>
      <c r="B11344" s="31" t="n">
        <v>25.9984</v>
      </c>
      <c r="C11344" s="32" t="n">
        <f aca="false">IF($A11344="","",IF(設定!$B$21="dB",10^($B11344/20),ABS($B11344)))</f>
        <v>19.9489480791752</v>
      </c>
      <c r="D11344" s="32" t="n">
        <f aca="false">IF($A11344="","",$A11344^2)</f>
        <v>3140648.53515625</v>
      </c>
      <c r="E11344" s="32" t="n">
        <f aca="false">IF($A11344="","",IF($C11344&lt;=0,"",1/$C11344^2))</f>
        <v>0.00251281201515832</v>
      </c>
      <c r="F11344" s="33" t="n">
        <f aca="false">IF(OR(ROW()-設定!$B$30&lt;2,ROW()+設定!$B$30&gt;13701,N($A11344)&lt;=0,N(INDEX($A$2:$A$13701,MIN(13700,MAX(1,ROW()-1+設定!$B$30))))&lt;=0,$A11344&lt;設定!$B$28,$A11344&gt;設定!$B$29),0,IF(AND($C11344&gt;=MAX(INDEX($C$1:$C$13701,MAX(1,ROW()-設定!$B$24)):INDEX($C$1:$C$13701,MAX(1,ROW()-1))),$C11344&gt;MAX(INDEX($C$1:$C$13701,MIN(13701,ROW()+1)):INDEX($C$1:$C$13701,MIN(13701,ROW()+設定!$B$24))),$C11344&gt;=設定!$B$32,$C11344&gt;=MAX(MIN(INDEX($C$1:$C$13701,MAX(1,ROW()-設定!$B$26)):INDEX($C$1:$C$13701,MAX(1,ROW()-1))),MIN(INDEX($C$1:$C$13701,MIN(13701,ROW()+1)):INDEX($C$1:$C$13701,MIN(13701,ROW()+設定!$B$26))))*10^(設定!$B$27/20)),1,0))</f>
        <v>0</v>
      </c>
      <c r="G11344" s="33" t="n">
        <f aca="false">$G11343+IF($F11344=1,1,0)</f>
        <v>6</v>
      </c>
      <c r="H11344" s="0" t="str">
        <f aca="false">IF($F11344=1,$G11344,"")</f>
        <v/>
      </c>
    </row>
    <row r="11345" customFormat="false" ht="15" hidden="false" customHeight="false" outlineLevel="0" collapsed="false">
      <c r="A11345" s="30" t="n">
        <v>1772.34375</v>
      </c>
      <c r="B11345" s="31" t="n">
        <v>25.9046</v>
      </c>
      <c r="C11345" s="32" t="n">
        <f aca="false">IF($A11345="","",IF(設定!$B$21="dB",10^($B11345/20),ABS($B11345)))</f>
        <v>19.7346759714033</v>
      </c>
      <c r="D11345" s="32" t="n">
        <f aca="false">IF($A11345="","",$A11345^2)</f>
        <v>3141202.36816406</v>
      </c>
      <c r="E11345" s="32" t="n">
        <f aca="false">IF($A11345="","",IF($C11345&lt;=0,"",1/$C11345^2))</f>
        <v>0.00256767468879411</v>
      </c>
      <c r="F11345" s="33" t="n">
        <f aca="false">IF(OR(ROW()-設定!$B$30&lt;2,ROW()+設定!$B$30&gt;13701,N($A11345)&lt;=0,N(INDEX($A$2:$A$13701,MIN(13700,MAX(1,ROW()-1+設定!$B$30))))&lt;=0,$A11345&lt;設定!$B$28,$A11345&gt;設定!$B$29),0,IF(AND($C11345&gt;=MAX(INDEX($C$1:$C$13701,MAX(1,ROW()-設定!$B$24)):INDEX($C$1:$C$13701,MAX(1,ROW()-1))),$C11345&gt;MAX(INDEX($C$1:$C$13701,MIN(13701,ROW()+1)):INDEX($C$1:$C$13701,MIN(13701,ROW()+設定!$B$24))),$C11345&gt;=設定!$B$32,$C11345&gt;=MAX(MIN(INDEX($C$1:$C$13701,MAX(1,ROW()-設定!$B$26)):INDEX($C$1:$C$13701,MAX(1,ROW()-1))),MIN(INDEX($C$1:$C$13701,MIN(13701,ROW()+1)):INDEX($C$1:$C$13701,MIN(13701,ROW()+設定!$B$26))))*10^(設定!$B$27/20)),1,0))</f>
        <v>0</v>
      </c>
      <c r="G11345" s="33" t="n">
        <f aca="false">$G11344+IF($F11345=1,1,0)</f>
        <v>6</v>
      </c>
      <c r="H11345" s="0" t="str">
        <f aca="false">IF($F11345=1,$G11345,"")</f>
        <v/>
      </c>
    </row>
    <row r="11346" customFormat="false" ht="15" hidden="false" customHeight="false" outlineLevel="0" collapsed="false">
      <c r="A11346" s="30" t="n">
        <v>1772.5</v>
      </c>
      <c r="B11346" s="31" t="n">
        <v>25.8395</v>
      </c>
      <c r="C11346" s="32" t="n">
        <f aca="false">IF($A11346="","",IF(設定!$B$21="dB",10^($B11346/20),ABS($B11346)))</f>
        <v>19.5873191658781</v>
      </c>
      <c r="D11346" s="32" t="n">
        <f aca="false">IF($A11346="","",$A11346^2)</f>
        <v>3141756.25</v>
      </c>
      <c r="E11346" s="32" t="n">
        <f aca="false">IF($A11346="","",IF($C11346&lt;=0,"",1/$C11346^2))</f>
        <v>0.00260645361178722</v>
      </c>
      <c r="F11346" s="33" t="n">
        <f aca="false">IF(OR(ROW()-設定!$B$30&lt;2,ROW()+設定!$B$30&gt;13701,N($A11346)&lt;=0,N(INDEX($A$2:$A$13701,MIN(13700,MAX(1,ROW()-1+設定!$B$30))))&lt;=0,$A11346&lt;設定!$B$28,$A11346&gt;設定!$B$29),0,IF(AND($C11346&gt;=MAX(INDEX($C$1:$C$13701,MAX(1,ROW()-設定!$B$24)):INDEX($C$1:$C$13701,MAX(1,ROW()-1))),$C11346&gt;MAX(INDEX($C$1:$C$13701,MIN(13701,ROW()+1)):INDEX($C$1:$C$13701,MIN(13701,ROW()+設定!$B$24))),$C11346&gt;=設定!$B$32,$C11346&gt;=MAX(MIN(INDEX($C$1:$C$13701,MAX(1,ROW()-設定!$B$26)):INDEX($C$1:$C$13701,MAX(1,ROW()-1))),MIN(INDEX($C$1:$C$13701,MIN(13701,ROW()+1)):INDEX($C$1:$C$13701,MIN(13701,ROW()+設定!$B$26))))*10^(設定!$B$27/20)),1,0))</f>
        <v>0</v>
      </c>
      <c r="G11346" s="33" t="n">
        <f aca="false">$G11345+IF($F11346=1,1,0)</f>
        <v>6</v>
      </c>
      <c r="H11346" s="0" t="str">
        <f aca="false">IF($F11346=1,$G11346,"")</f>
        <v/>
      </c>
    </row>
    <row r="11347" customFormat="false" ht="15" hidden="false" customHeight="false" outlineLevel="0" collapsed="false">
      <c r="A11347" s="30" t="n">
        <v>1772.65625</v>
      </c>
      <c r="B11347" s="31" t="n">
        <v>25.8242</v>
      </c>
      <c r="C11347" s="32" t="n">
        <f aca="false">IF($A11347="","",IF(設定!$B$21="dB",10^($B11347/20),ABS($B11347)))</f>
        <v>19.5528469119638</v>
      </c>
      <c r="D11347" s="32" t="n">
        <f aca="false">IF($A11347="","",$A11347^2)</f>
        <v>3142310.18066406</v>
      </c>
      <c r="E11347" s="32" t="n">
        <f aca="false">IF($A11347="","",IF($C11347&lt;=0,"",1/$C11347^2))</f>
        <v>0.00261565222470906</v>
      </c>
      <c r="F11347" s="33" t="n">
        <f aca="false">IF(OR(ROW()-設定!$B$30&lt;2,ROW()+設定!$B$30&gt;13701,N($A11347)&lt;=0,N(INDEX($A$2:$A$13701,MIN(13700,MAX(1,ROW()-1+設定!$B$30))))&lt;=0,$A11347&lt;設定!$B$28,$A11347&gt;設定!$B$29),0,IF(AND($C11347&gt;=MAX(INDEX($C$1:$C$13701,MAX(1,ROW()-設定!$B$24)):INDEX($C$1:$C$13701,MAX(1,ROW()-1))),$C11347&gt;MAX(INDEX($C$1:$C$13701,MIN(13701,ROW()+1)):INDEX($C$1:$C$13701,MIN(13701,ROW()+設定!$B$24))),$C11347&gt;=設定!$B$32,$C11347&gt;=MAX(MIN(INDEX($C$1:$C$13701,MAX(1,ROW()-設定!$B$26)):INDEX($C$1:$C$13701,MAX(1,ROW()-1))),MIN(INDEX($C$1:$C$13701,MIN(13701,ROW()+1)):INDEX($C$1:$C$13701,MIN(13701,ROW()+設定!$B$26))))*10^(設定!$B$27/20)),1,0))</f>
        <v>0</v>
      </c>
      <c r="G11347" s="33" t="n">
        <f aca="false">$G11346+IF($F11347=1,1,0)</f>
        <v>6</v>
      </c>
      <c r="H11347" s="0" t="str">
        <f aca="false">IF($F11347=1,$G11347,"")</f>
        <v/>
      </c>
    </row>
    <row r="11348" customFormat="false" ht="15" hidden="false" customHeight="false" outlineLevel="0" collapsed="false">
      <c r="A11348" s="30" t="n">
        <v>1772.8125</v>
      </c>
      <c r="B11348" s="31" t="n">
        <v>25.682</v>
      </c>
      <c r="C11348" s="32" t="n">
        <f aca="false">IF($A11348="","",IF(設定!$B$21="dB",10^($B11348/20),ABS($B11348)))</f>
        <v>19.23534588129</v>
      </c>
      <c r="D11348" s="32" t="n">
        <f aca="false">IF($A11348="","",$A11348^2)</f>
        <v>3142864.16015625</v>
      </c>
      <c r="E11348" s="32" t="n">
        <f aca="false">IF($A11348="","",IF($C11348&lt;=0,"",1/$C11348^2))</f>
        <v>0.00270271343194282</v>
      </c>
      <c r="F11348" s="33" t="n">
        <f aca="false">IF(OR(ROW()-設定!$B$30&lt;2,ROW()+設定!$B$30&gt;13701,N($A11348)&lt;=0,N(INDEX($A$2:$A$13701,MIN(13700,MAX(1,ROW()-1+設定!$B$30))))&lt;=0,$A11348&lt;設定!$B$28,$A11348&gt;設定!$B$29),0,IF(AND($C11348&gt;=MAX(INDEX($C$1:$C$13701,MAX(1,ROW()-設定!$B$24)):INDEX($C$1:$C$13701,MAX(1,ROW()-1))),$C11348&gt;MAX(INDEX($C$1:$C$13701,MIN(13701,ROW()+1)):INDEX($C$1:$C$13701,MIN(13701,ROW()+設定!$B$24))),$C11348&gt;=設定!$B$32,$C11348&gt;=MAX(MIN(INDEX($C$1:$C$13701,MAX(1,ROW()-設定!$B$26)):INDEX($C$1:$C$13701,MAX(1,ROW()-1))),MIN(INDEX($C$1:$C$13701,MIN(13701,ROW()+1)):INDEX($C$1:$C$13701,MIN(13701,ROW()+設定!$B$26))))*10^(設定!$B$27/20)),1,0))</f>
        <v>0</v>
      </c>
      <c r="G11348" s="33" t="n">
        <f aca="false">$G11347+IF($F11348=1,1,0)</f>
        <v>6</v>
      </c>
      <c r="H11348" s="0" t="str">
        <f aca="false">IF($F11348=1,$G11348,"")</f>
        <v/>
      </c>
    </row>
    <row r="11349" customFormat="false" ht="15" hidden="false" customHeight="false" outlineLevel="0" collapsed="false">
      <c r="A11349" s="30" t="n">
        <v>1772.96875</v>
      </c>
      <c r="B11349" s="31" t="n">
        <v>25.7403</v>
      </c>
      <c r="C11349" s="32" t="n">
        <f aca="false">IF($A11349="","",IF(設定!$B$21="dB",10^($B11349/20),ABS($B11349)))</f>
        <v>19.3648884674684</v>
      </c>
      <c r="D11349" s="32" t="n">
        <f aca="false">IF($A11349="","",$A11349^2)</f>
        <v>3143418.18847656</v>
      </c>
      <c r="E11349" s="32" t="n">
        <f aca="false">IF($A11349="","",IF($C11349&lt;=0,"",1/$C11349^2))</f>
        <v>0.00266667445081389</v>
      </c>
      <c r="F11349" s="33" t="n">
        <f aca="false">IF(OR(ROW()-設定!$B$30&lt;2,ROW()+設定!$B$30&gt;13701,N($A11349)&lt;=0,N(INDEX($A$2:$A$13701,MIN(13700,MAX(1,ROW()-1+設定!$B$30))))&lt;=0,$A11349&lt;設定!$B$28,$A11349&gt;設定!$B$29),0,IF(AND($C11349&gt;=MAX(INDEX($C$1:$C$13701,MAX(1,ROW()-設定!$B$24)):INDEX($C$1:$C$13701,MAX(1,ROW()-1))),$C11349&gt;MAX(INDEX($C$1:$C$13701,MIN(13701,ROW()+1)):INDEX($C$1:$C$13701,MIN(13701,ROW()+設定!$B$24))),$C11349&gt;=設定!$B$32,$C11349&gt;=MAX(MIN(INDEX($C$1:$C$13701,MAX(1,ROW()-設定!$B$26)):INDEX($C$1:$C$13701,MAX(1,ROW()-1))),MIN(INDEX($C$1:$C$13701,MIN(13701,ROW()+1)):INDEX($C$1:$C$13701,MIN(13701,ROW()+設定!$B$26))))*10^(設定!$B$27/20)),1,0))</f>
        <v>0</v>
      </c>
      <c r="G11349" s="33" t="n">
        <f aca="false">$G11348+IF($F11349=1,1,0)</f>
        <v>6</v>
      </c>
      <c r="H11349" s="0" t="str">
        <f aca="false">IF($F11349=1,$G11349,"")</f>
        <v/>
      </c>
    </row>
    <row r="11350" customFormat="false" ht="15" hidden="false" customHeight="false" outlineLevel="0" collapsed="false">
      <c r="A11350" s="30" t="n">
        <v>1773.125</v>
      </c>
      <c r="B11350" s="31" t="n">
        <v>25.5865</v>
      </c>
      <c r="C11350" s="32" t="n">
        <f aca="false">IF($A11350="","",IF(設定!$B$21="dB",10^($B11350/20),ABS($B11350)))</f>
        <v>19.0250146558546</v>
      </c>
      <c r="D11350" s="32" t="n">
        <f aca="false">IF($A11350="","",$A11350^2)</f>
        <v>3143972.265625</v>
      </c>
      <c r="E11350" s="32" t="n">
        <f aca="false">IF($A11350="","",IF($C11350&lt;=0,"",1/$C11350^2))</f>
        <v>0.00276280351583167</v>
      </c>
      <c r="F11350" s="33" t="n">
        <f aca="false">IF(OR(ROW()-設定!$B$30&lt;2,ROW()+設定!$B$30&gt;13701,N($A11350)&lt;=0,N(INDEX($A$2:$A$13701,MIN(13700,MAX(1,ROW()-1+設定!$B$30))))&lt;=0,$A11350&lt;設定!$B$28,$A11350&gt;設定!$B$29),0,IF(AND($C11350&gt;=MAX(INDEX($C$1:$C$13701,MAX(1,ROW()-設定!$B$24)):INDEX($C$1:$C$13701,MAX(1,ROW()-1))),$C11350&gt;MAX(INDEX($C$1:$C$13701,MIN(13701,ROW()+1)):INDEX($C$1:$C$13701,MIN(13701,ROW()+設定!$B$24))),$C11350&gt;=設定!$B$32,$C11350&gt;=MAX(MIN(INDEX($C$1:$C$13701,MAX(1,ROW()-設定!$B$26)):INDEX($C$1:$C$13701,MAX(1,ROW()-1))),MIN(INDEX($C$1:$C$13701,MIN(13701,ROW()+1)):INDEX($C$1:$C$13701,MIN(13701,ROW()+設定!$B$26))))*10^(設定!$B$27/20)),1,0))</f>
        <v>0</v>
      </c>
      <c r="G11350" s="33" t="n">
        <f aca="false">$G11349+IF($F11350=1,1,0)</f>
        <v>6</v>
      </c>
      <c r="H11350" s="0" t="str">
        <f aca="false">IF($F11350=1,$G11350,"")</f>
        <v/>
      </c>
    </row>
    <row r="11351" customFormat="false" ht="15" hidden="false" customHeight="false" outlineLevel="0" collapsed="false">
      <c r="A11351" s="30" t="n">
        <v>1773.28125</v>
      </c>
      <c r="B11351" s="31" t="n">
        <v>25.4692</v>
      </c>
      <c r="C11351" s="32" t="n">
        <f aca="false">IF($A11351="","",IF(設定!$B$21="dB",10^($B11351/20),ABS($B11351)))</f>
        <v>18.7698153402552</v>
      </c>
      <c r="D11351" s="32" t="n">
        <f aca="false">IF($A11351="","",$A11351^2)</f>
        <v>3144526.39160156</v>
      </c>
      <c r="E11351" s="32" t="n">
        <f aca="false">IF($A11351="","",IF($C11351&lt;=0,"",1/$C11351^2))</f>
        <v>0.00283844184059686</v>
      </c>
      <c r="F11351" s="33" t="n">
        <f aca="false">IF(OR(ROW()-設定!$B$30&lt;2,ROW()+設定!$B$30&gt;13701,N($A11351)&lt;=0,N(INDEX($A$2:$A$13701,MIN(13700,MAX(1,ROW()-1+設定!$B$30))))&lt;=0,$A11351&lt;設定!$B$28,$A11351&gt;設定!$B$29),0,IF(AND($C11351&gt;=MAX(INDEX($C$1:$C$13701,MAX(1,ROW()-設定!$B$24)):INDEX($C$1:$C$13701,MAX(1,ROW()-1))),$C11351&gt;MAX(INDEX($C$1:$C$13701,MIN(13701,ROW()+1)):INDEX($C$1:$C$13701,MIN(13701,ROW()+設定!$B$24))),$C11351&gt;=設定!$B$32,$C11351&gt;=MAX(MIN(INDEX($C$1:$C$13701,MAX(1,ROW()-設定!$B$26)):INDEX($C$1:$C$13701,MAX(1,ROW()-1))),MIN(INDEX($C$1:$C$13701,MIN(13701,ROW()+1)):INDEX($C$1:$C$13701,MIN(13701,ROW()+設定!$B$26))))*10^(設定!$B$27/20)),1,0))</f>
        <v>0</v>
      </c>
      <c r="G11351" s="33" t="n">
        <f aca="false">$G11350+IF($F11351=1,1,0)</f>
        <v>6</v>
      </c>
      <c r="H11351" s="0" t="str">
        <f aca="false">IF($F11351=1,$G11351,"")</f>
        <v/>
      </c>
    </row>
    <row r="11352" customFormat="false" ht="15" hidden="false" customHeight="false" outlineLevel="0" collapsed="false">
      <c r="A11352" s="30" t="n">
        <v>1773.4375</v>
      </c>
      <c r="B11352" s="31" t="n">
        <v>25.495</v>
      </c>
      <c r="C11352" s="32" t="n">
        <f aca="false">IF($A11352="","",IF(設定!$B$21="dB",10^($B11352/20),ABS($B11352)))</f>
        <v>18.8256508594256</v>
      </c>
      <c r="D11352" s="32" t="n">
        <f aca="false">IF($A11352="","",$A11352^2)</f>
        <v>3145080.56640625</v>
      </c>
      <c r="E11352" s="32" t="n">
        <f aca="false">IF($A11352="","",IF($C11352&lt;=0,"",1/$C11352^2))</f>
        <v>0.0028216295830908</v>
      </c>
      <c r="F11352" s="33" t="n">
        <f aca="false">IF(OR(ROW()-設定!$B$30&lt;2,ROW()+設定!$B$30&gt;13701,N($A11352)&lt;=0,N(INDEX($A$2:$A$13701,MIN(13700,MAX(1,ROW()-1+設定!$B$30))))&lt;=0,$A11352&lt;設定!$B$28,$A11352&gt;設定!$B$29),0,IF(AND($C11352&gt;=MAX(INDEX($C$1:$C$13701,MAX(1,ROW()-設定!$B$24)):INDEX($C$1:$C$13701,MAX(1,ROW()-1))),$C11352&gt;MAX(INDEX($C$1:$C$13701,MIN(13701,ROW()+1)):INDEX($C$1:$C$13701,MIN(13701,ROW()+設定!$B$24))),$C11352&gt;=設定!$B$32,$C11352&gt;=MAX(MIN(INDEX($C$1:$C$13701,MAX(1,ROW()-設定!$B$26)):INDEX($C$1:$C$13701,MAX(1,ROW()-1))),MIN(INDEX($C$1:$C$13701,MIN(13701,ROW()+1)):INDEX($C$1:$C$13701,MIN(13701,ROW()+設定!$B$26))))*10^(設定!$B$27/20)),1,0))</f>
        <v>0</v>
      </c>
      <c r="G11352" s="33" t="n">
        <f aca="false">$G11351+IF($F11352=1,1,0)</f>
        <v>6</v>
      </c>
      <c r="H11352" s="0" t="str">
        <f aca="false">IF($F11352=1,$G11352,"")</f>
        <v/>
      </c>
    </row>
    <row r="11353" customFormat="false" ht="15" hidden="false" customHeight="false" outlineLevel="0" collapsed="false">
      <c r="A11353" s="30" t="n">
        <v>1773.59375</v>
      </c>
      <c r="B11353" s="31" t="n">
        <v>25.5502</v>
      </c>
      <c r="C11353" s="32" t="n">
        <f aca="false">IF($A11353="","",IF(設定!$B$21="dB",10^($B11353/20),ABS($B11353)))</f>
        <v>18.9456713787485</v>
      </c>
      <c r="D11353" s="32" t="n">
        <f aca="false">IF($A11353="","",$A11353^2)</f>
        <v>3145634.79003906</v>
      </c>
      <c r="E11353" s="32" t="n">
        <f aca="false">IF($A11353="","",IF($C11353&lt;=0,"",1/$C11353^2))</f>
        <v>0.00278599286596267</v>
      </c>
      <c r="F11353" s="33" t="n">
        <f aca="false">IF(OR(ROW()-設定!$B$30&lt;2,ROW()+設定!$B$30&gt;13701,N($A11353)&lt;=0,N(INDEX($A$2:$A$13701,MIN(13700,MAX(1,ROW()-1+設定!$B$30))))&lt;=0,$A11353&lt;設定!$B$28,$A11353&gt;設定!$B$29),0,IF(AND($C11353&gt;=MAX(INDEX($C$1:$C$13701,MAX(1,ROW()-設定!$B$24)):INDEX($C$1:$C$13701,MAX(1,ROW()-1))),$C11353&gt;MAX(INDEX($C$1:$C$13701,MIN(13701,ROW()+1)):INDEX($C$1:$C$13701,MIN(13701,ROW()+設定!$B$24))),$C11353&gt;=設定!$B$32,$C11353&gt;=MAX(MIN(INDEX($C$1:$C$13701,MAX(1,ROW()-設定!$B$26)):INDEX($C$1:$C$13701,MAX(1,ROW()-1))),MIN(INDEX($C$1:$C$13701,MIN(13701,ROW()+1)):INDEX($C$1:$C$13701,MIN(13701,ROW()+設定!$B$26))))*10^(設定!$B$27/20)),1,0))</f>
        <v>0</v>
      </c>
      <c r="G11353" s="33" t="n">
        <f aca="false">$G11352+IF($F11353=1,1,0)</f>
        <v>6</v>
      </c>
      <c r="H11353" s="0" t="str">
        <f aca="false">IF($F11353=1,$G11353,"")</f>
        <v/>
      </c>
    </row>
    <row r="11354" customFormat="false" ht="15" hidden="false" customHeight="false" outlineLevel="0" collapsed="false">
      <c r="A11354" s="30" t="n">
        <v>1773.75</v>
      </c>
      <c r="B11354" s="31" t="n">
        <v>25.4976</v>
      </c>
      <c r="C11354" s="32" t="n">
        <f aca="false">IF($A11354="","",IF(設定!$B$21="dB",10^($B11354/20),ABS($B11354)))</f>
        <v>18.831286899113</v>
      </c>
      <c r="D11354" s="32" t="n">
        <f aca="false">IF($A11354="","",$A11354^2)</f>
        <v>3146189.0625</v>
      </c>
      <c r="E11354" s="32" t="n">
        <f aca="false">IF($A11354="","",IF($C11354&lt;=0,"",1/$C11354^2))</f>
        <v>0.00281994085766151</v>
      </c>
      <c r="F11354" s="33" t="n">
        <f aca="false">IF(OR(ROW()-設定!$B$30&lt;2,ROW()+設定!$B$30&gt;13701,N($A11354)&lt;=0,N(INDEX($A$2:$A$13701,MIN(13700,MAX(1,ROW()-1+設定!$B$30))))&lt;=0,$A11354&lt;設定!$B$28,$A11354&gt;設定!$B$29),0,IF(AND($C11354&gt;=MAX(INDEX($C$1:$C$13701,MAX(1,ROW()-設定!$B$24)):INDEX($C$1:$C$13701,MAX(1,ROW()-1))),$C11354&gt;MAX(INDEX($C$1:$C$13701,MIN(13701,ROW()+1)):INDEX($C$1:$C$13701,MIN(13701,ROW()+設定!$B$24))),$C11354&gt;=設定!$B$32,$C11354&gt;=MAX(MIN(INDEX($C$1:$C$13701,MAX(1,ROW()-設定!$B$26)):INDEX($C$1:$C$13701,MAX(1,ROW()-1))),MIN(INDEX($C$1:$C$13701,MIN(13701,ROW()+1)):INDEX($C$1:$C$13701,MIN(13701,ROW()+設定!$B$26))))*10^(設定!$B$27/20)),1,0))</f>
        <v>0</v>
      </c>
      <c r="G11354" s="33" t="n">
        <f aca="false">$G11353+IF($F11354=1,1,0)</f>
        <v>6</v>
      </c>
      <c r="H11354" s="0" t="str">
        <f aca="false">IF($F11354=1,$G11354,"")</f>
        <v/>
      </c>
    </row>
    <row r="11355" customFormat="false" ht="15" hidden="false" customHeight="false" outlineLevel="0" collapsed="false">
      <c r="A11355" s="30" t="n">
        <v>1773.90625</v>
      </c>
      <c r="B11355" s="31" t="n">
        <v>25.5579</v>
      </c>
      <c r="C11355" s="32" t="n">
        <f aca="false">IF($A11355="","",IF(設定!$B$21="dB",10^($B11355/20),ABS($B11355)))</f>
        <v>18.9624740732926</v>
      </c>
      <c r="D11355" s="32" t="n">
        <f aca="false">IF($A11355="","",$A11355^2)</f>
        <v>3146743.38378906</v>
      </c>
      <c r="E11355" s="32" t="n">
        <f aca="false">IF($A11355="","",IF($C11355&lt;=0,"",1/$C11355^2))</f>
        <v>0.00278105770330917</v>
      </c>
      <c r="F11355" s="33" t="n">
        <f aca="false">IF(OR(ROW()-設定!$B$30&lt;2,ROW()+設定!$B$30&gt;13701,N($A11355)&lt;=0,N(INDEX($A$2:$A$13701,MIN(13700,MAX(1,ROW()-1+設定!$B$30))))&lt;=0,$A11355&lt;設定!$B$28,$A11355&gt;設定!$B$29),0,IF(AND($C11355&gt;=MAX(INDEX($C$1:$C$13701,MAX(1,ROW()-設定!$B$24)):INDEX($C$1:$C$13701,MAX(1,ROW()-1))),$C11355&gt;MAX(INDEX($C$1:$C$13701,MIN(13701,ROW()+1)):INDEX($C$1:$C$13701,MIN(13701,ROW()+設定!$B$24))),$C11355&gt;=設定!$B$32,$C11355&gt;=MAX(MIN(INDEX($C$1:$C$13701,MAX(1,ROW()-設定!$B$26)):INDEX($C$1:$C$13701,MAX(1,ROW()-1))),MIN(INDEX($C$1:$C$13701,MIN(13701,ROW()+1)):INDEX($C$1:$C$13701,MIN(13701,ROW()+設定!$B$26))))*10^(設定!$B$27/20)),1,0))</f>
        <v>0</v>
      </c>
      <c r="G11355" s="33" t="n">
        <f aca="false">$G11354+IF($F11355=1,1,0)</f>
        <v>6</v>
      </c>
      <c r="H11355" s="0" t="str">
        <f aca="false">IF($F11355=1,$G11355,"")</f>
        <v/>
      </c>
    </row>
    <row r="11356" customFormat="false" ht="15" hidden="false" customHeight="false" outlineLevel="0" collapsed="false">
      <c r="A11356" s="30" t="n">
        <v>1774.0625</v>
      </c>
      <c r="B11356" s="31" t="n">
        <v>25.2312</v>
      </c>
      <c r="C11356" s="32" t="n">
        <f aca="false">IF($A11356="","",IF(設定!$B$21="dB",10^($B11356/20),ABS($B11356)))</f>
        <v>18.2624903727567</v>
      </c>
      <c r="D11356" s="32" t="n">
        <f aca="false">IF($A11356="","",$A11356^2)</f>
        <v>3147297.75390625</v>
      </c>
      <c r="E11356" s="32" t="n">
        <f aca="false">IF($A11356="","",IF($C11356&lt;=0,"",1/$C11356^2))</f>
        <v>0.00299833393423721</v>
      </c>
      <c r="F11356" s="33" t="n">
        <f aca="false">IF(OR(ROW()-設定!$B$30&lt;2,ROW()+設定!$B$30&gt;13701,N($A11356)&lt;=0,N(INDEX($A$2:$A$13701,MIN(13700,MAX(1,ROW()-1+設定!$B$30))))&lt;=0,$A11356&lt;設定!$B$28,$A11356&gt;設定!$B$29),0,IF(AND($C11356&gt;=MAX(INDEX($C$1:$C$13701,MAX(1,ROW()-設定!$B$24)):INDEX($C$1:$C$13701,MAX(1,ROW()-1))),$C11356&gt;MAX(INDEX($C$1:$C$13701,MIN(13701,ROW()+1)):INDEX($C$1:$C$13701,MIN(13701,ROW()+設定!$B$24))),$C11356&gt;=設定!$B$32,$C11356&gt;=MAX(MIN(INDEX($C$1:$C$13701,MAX(1,ROW()-設定!$B$26)):INDEX($C$1:$C$13701,MAX(1,ROW()-1))),MIN(INDEX($C$1:$C$13701,MIN(13701,ROW()+1)):INDEX($C$1:$C$13701,MIN(13701,ROW()+設定!$B$26))))*10^(設定!$B$27/20)),1,0))</f>
        <v>0</v>
      </c>
      <c r="G11356" s="33" t="n">
        <f aca="false">$G11355+IF($F11356=1,1,0)</f>
        <v>6</v>
      </c>
      <c r="H11356" s="0" t="str">
        <f aca="false">IF($F11356=1,$G11356,"")</f>
        <v/>
      </c>
    </row>
    <row r="11357" customFormat="false" ht="15" hidden="false" customHeight="false" outlineLevel="0" collapsed="false">
      <c r="A11357" s="30" t="n">
        <v>1774.21875</v>
      </c>
      <c r="B11357" s="31" t="n">
        <v>25.3465</v>
      </c>
      <c r="C11357" s="32" t="n">
        <f aca="false">IF($A11357="","",IF(設定!$B$21="dB",10^($B11357/20),ABS($B11357)))</f>
        <v>18.5065301887987</v>
      </c>
      <c r="D11357" s="32" t="n">
        <f aca="false">IF($A11357="","",$A11357^2)</f>
        <v>3147852.17285156</v>
      </c>
      <c r="E11357" s="32" t="n">
        <f aca="false">IF($A11357="","",IF($C11357&lt;=0,"",1/$C11357^2))</f>
        <v>0.00291977913004797</v>
      </c>
      <c r="F11357" s="33" t="n">
        <f aca="false">IF(OR(ROW()-設定!$B$30&lt;2,ROW()+設定!$B$30&gt;13701,N($A11357)&lt;=0,N(INDEX($A$2:$A$13701,MIN(13700,MAX(1,ROW()-1+設定!$B$30))))&lt;=0,$A11357&lt;設定!$B$28,$A11357&gt;設定!$B$29),0,IF(AND($C11357&gt;=MAX(INDEX($C$1:$C$13701,MAX(1,ROW()-設定!$B$24)):INDEX($C$1:$C$13701,MAX(1,ROW()-1))),$C11357&gt;MAX(INDEX($C$1:$C$13701,MIN(13701,ROW()+1)):INDEX($C$1:$C$13701,MIN(13701,ROW()+設定!$B$24))),$C11357&gt;=設定!$B$32,$C11357&gt;=MAX(MIN(INDEX($C$1:$C$13701,MAX(1,ROW()-設定!$B$26)):INDEX($C$1:$C$13701,MAX(1,ROW()-1))),MIN(INDEX($C$1:$C$13701,MIN(13701,ROW()+1)):INDEX($C$1:$C$13701,MIN(13701,ROW()+設定!$B$26))))*10^(設定!$B$27/20)),1,0))</f>
        <v>0</v>
      </c>
      <c r="G11357" s="33" t="n">
        <f aca="false">$G11356+IF($F11357=1,1,0)</f>
        <v>6</v>
      </c>
      <c r="H11357" s="0" t="str">
        <f aca="false">IF($F11357=1,$G11357,"")</f>
        <v/>
      </c>
    </row>
    <row r="11358" customFormat="false" ht="15" hidden="false" customHeight="false" outlineLevel="0" collapsed="false">
      <c r="A11358" s="30" t="n">
        <v>1774.375</v>
      </c>
      <c r="B11358" s="31" t="n">
        <v>25.3712</v>
      </c>
      <c r="C11358" s="32" t="n">
        <f aca="false">IF($A11358="","",IF(設定!$B$21="dB",10^($B11358/20),ABS($B11358)))</f>
        <v>18.5592319698777</v>
      </c>
      <c r="D11358" s="32" t="n">
        <f aca="false">IF($A11358="","",$A11358^2)</f>
        <v>3148406.640625</v>
      </c>
      <c r="E11358" s="32" t="n">
        <f aca="false">IF($A11358="","",IF($C11358&lt;=0,"",1/$C11358^2))</f>
        <v>0.00290322035419856</v>
      </c>
      <c r="F11358" s="33" t="n">
        <f aca="false">IF(OR(ROW()-設定!$B$30&lt;2,ROW()+設定!$B$30&gt;13701,N($A11358)&lt;=0,N(INDEX($A$2:$A$13701,MIN(13700,MAX(1,ROW()-1+設定!$B$30))))&lt;=0,$A11358&lt;設定!$B$28,$A11358&gt;設定!$B$29),0,IF(AND($C11358&gt;=MAX(INDEX($C$1:$C$13701,MAX(1,ROW()-設定!$B$24)):INDEX($C$1:$C$13701,MAX(1,ROW()-1))),$C11358&gt;MAX(INDEX($C$1:$C$13701,MIN(13701,ROW()+1)):INDEX($C$1:$C$13701,MIN(13701,ROW()+設定!$B$24))),$C11358&gt;=設定!$B$32,$C11358&gt;=MAX(MIN(INDEX($C$1:$C$13701,MAX(1,ROW()-設定!$B$26)):INDEX($C$1:$C$13701,MAX(1,ROW()-1))),MIN(INDEX($C$1:$C$13701,MIN(13701,ROW()+1)):INDEX($C$1:$C$13701,MIN(13701,ROW()+設定!$B$26))))*10^(設定!$B$27/20)),1,0))</f>
        <v>0</v>
      </c>
      <c r="G11358" s="33" t="n">
        <f aca="false">$G11357+IF($F11358=1,1,0)</f>
        <v>6</v>
      </c>
      <c r="H11358" s="0" t="str">
        <f aca="false">IF($F11358=1,$G11358,"")</f>
        <v/>
      </c>
    </row>
    <row r="11359" customFormat="false" ht="15" hidden="false" customHeight="false" outlineLevel="0" collapsed="false">
      <c r="A11359" s="30" t="n">
        <v>1774.53125</v>
      </c>
      <c r="B11359" s="31" t="n">
        <v>25.1902</v>
      </c>
      <c r="C11359" s="32" t="n">
        <f aca="false">IF($A11359="","",IF(設定!$B$21="dB",10^($B11359/20),ABS($B11359)))</f>
        <v>18.1764890852647</v>
      </c>
      <c r="D11359" s="32" t="n">
        <f aca="false">IF($A11359="","",$A11359^2)</f>
        <v>3148961.15722656</v>
      </c>
      <c r="E11359" s="32" t="n">
        <f aca="false">IF($A11359="","",IF($C11359&lt;=0,"",1/$C11359^2))</f>
        <v>0.00302677403679619</v>
      </c>
      <c r="F11359" s="33" t="n">
        <f aca="false">IF(OR(ROW()-設定!$B$30&lt;2,ROW()+設定!$B$30&gt;13701,N($A11359)&lt;=0,N(INDEX($A$2:$A$13701,MIN(13700,MAX(1,ROW()-1+設定!$B$30))))&lt;=0,$A11359&lt;設定!$B$28,$A11359&gt;設定!$B$29),0,IF(AND($C11359&gt;=MAX(INDEX($C$1:$C$13701,MAX(1,ROW()-設定!$B$24)):INDEX($C$1:$C$13701,MAX(1,ROW()-1))),$C11359&gt;MAX(INDEX($C$1:$C$13701,MIN(13701,ROW()+1)):INDEX($C$1:$C$13701,MIN(13701,ROW()+設定!$B$24))),$C11359&gt;=設定!$B$32,$C11359&gt;=MAX(MIN(INDEX($C$1:$C$13701,MAX(1,ROW()-設定!$B$26)):INDEX($C$1:$C$13701,MAX(1,ROW()-1))),MIN(INDEX($C$1:$C$13701,MIN(13701,ROW()+1)):INDEX($C$1:$C$13701,MIN(13701,ROW()+設定!$B$26))))*10^(設定!$B$27/20)),1,0))</f>
        <v>0</v>
      </c>
      <c r="G11359" s="33" t="n">
        <f aca="false">$G11358+IF($F11359=1,1,0)</f>
        <v>6</v>
      </c>
      <c r="H11359" s="0" t="str">
        <f aca="false">IF($F11359=1,$G11359,"")</f>
        <v/>
      </c>
    </row>
    <row r="11360" customFormat="false" ht="15" hidden="false" customHeight="false" outlineLevel="0" collapsed="false">
      <c r="A11360" s="30" t="n">
        <v>1774.6875</v>
      </c>
      <c r="B11360" s="31" t="n">
        <v>25.2783</v>
      </c>
      <c r="C11360" s="32" t="n">
        <f aca="false">IF($A11360="","",IF(設定!$B$21="dB",10^($B11360/20),ABS($B11360)))</f>
        <v>18.3617893172744</v>
      </c>
      <c r="D11360" s="32" t="n">
        <f aca="false">IF($A11360="","",$A11360^2)</f>
        <v>3149515.72265625</v>
      </c>
      <c r="E11360" s="32" t="n">
        <f aca="false">IF($A11360="","",IF($C11360&lt;=0,"",1/$C11360^2))</f>
        <v>0.00296599216871224</v>
      </c>
      <c r="F11360" s="33" t="n">
        <f aca="false">IF(OR(ROW()-設定!$B$30&lt;2,ROW()+設定!$B$30&gt;13701,N($A11360)&lt;=0,N(INDEX($A$2:$A$13701,MIN(13700,MAX(1,ROW()-1+設定!$B$30))))&lt;=0,$A11360&lt;設定!$B$28,$A11360&gt;設定!$B$29),0,IF(AND($C11360&gt;=MAX(INDEX($C$1:$C$13701,MAX(1,ROW()-設定!$B$24)):INDEX($C$1:$C$13701,MAX(1,ROW()-1))),$C11360&gt;MAX(INDEX($C$1:$C$13701,MIN(13701,ROW()+1)):INDEX($C$1:$C$13701,MIN(13701,ROW()+設定!$B$24))),$C11360&gt;=設定!$B$32,$C11360&gt;=MAX(MIN(INDEX($C$1:$C$13701,MAX(1,ROW()-設定!$B$26)):INDEX($C$1:$C$13701,MAX(1,ROW()-1))),MIN(INDEX($C$1:$C$13701,MIN(13701,ROW()+1)):INDEX($C$1:$C$13701,MIN(13701,ROW()+設定!$B$26))))*10^(設定!$B$27/20)),1,0))</f>
        <v>0</v>
      </c>
      <c r="G11360" s="33" t="n">
        <f aca="false">$G11359+IF($F11360=1,1,0)</f>
        <v>6</v>
      </c>
      <c r="H11360" s="0" t="str">
        <f aca="false">IF($F11360=1,$G11360,"")</f>
        <v/>
      </c>
    </row>
    <row r="11361" customFormat="false" ht="15" hidden="false" customHeight="false" outlineLevel="0" collapsed="false">
      <c r="A11361" s="30" t="n">
        <v>1774.84375</v>
      </c>
      <c r="B11361" s="31" t="n">
        <v>25.1711</v>
      </c>
      <c r="C11361" s="32" t="n">
        <f aca="false">IF($A11361="","",IF(設定!$B$21="dB",10^($B11361/20),ABS($B11361)))</f>
        <v>18.1365634672121</v>
      </c>
      <c r="D11361" s="32" t="n">
        <f aca="false">IF($A11361="","",$A11361^2)</f>
        <v>3150070.33691406</v>
      </c>
      <c r="E11361" s="32" t="n">
        <f aca="false">IF($A11361="","",IF($C11361&lt;=0,"",1/$C11361^2))</f>
        <v>0.00304011491459069</v>
      </c>
      <c r="F11361" s="33" t="n">
        <f aca="false">IF(OR(ROW()-設定!$B$30&lt;2,ROW()+設定!$B$30&gt;13701,N($A11361)&lt;=0,N(INDEX($A$2:$A$13701,MIN(13700,MAX(1,ROW()-1+設定!$B$30))))&lt;=0,$A11361&lt;設定!$B$28,$A11361&gt;設定!$B$29),0,IF(AND($C11361&gt;=MAX(INDEX($C$1:$C$13701,MAX(1,ROW()-設定!$B$24)):INDEX($C$1:$C$13701,MAX(1,ROW()-1))),$C11361&gt;MAX(INDEX($C$1:$C$13701,MIN(13701,ROW()+1)):INDEX($C$1:$C$13701,MIN(13701,ROW()+設定!$B$24))),$C11361&gt;=設定!$B$32,$C11361&gt;=MAX(MIN(INDEX($C$1:$C$13701,MAX(1,ROW()-設定!$B$26)):INDEX($C$1:$C$13701,MAX(1,ROW()-1))),MIN(INDEX($C$1:$C$13701,MIN(13701,ROW()+1)):INDEX($C$1:$C$13701,MIN(13701,ROW()+設定!$B$26))))*10^(設定!$B$27/20)),1,0))</f>
        <v>0</v>
      </c>
      <c r="G11361" s="33" t="n">
        <f aca="false">$G11360+IF($F11361=1,1,0)</f>
        <v>6</v>
      </c>
      <c r="H11361" s="0" t="str">
        <f aca="false">IF($F11361=1,$G11361,"")</f>
        <v/>
      </c>
    </row>
    <row r="11362" customFormat="false" ht="15" hidden="false" customHeight="false" outlineLevel="0" collapsed="false">
      <c r="A11362" s="30" t="n">
        <v>1775</v>
      </c>
      <c r="B11362" s="31" t="n">
        <v>25.0568</v>
      </c>
      <c r="C11362" s="32" t="n">
        <f aca="false">IF($A11362="","",IF(設定!$B$21="dB",10^($B11362/20),ABS($B11362)))</f>
        <v>17.8994629196307</v>
      </c>
      <c r="D11362" s="32" t="n">
        <f aca="false">IF($A11362="","",$A11362^2)</f>
        <v>3150625</v>
      </c>
      <c r="E11362" s="32" t="n">
        <f aca="false">IF($A11362="","",IF($C11362&lt;=0,"",1/$C11362^2))</f>
        <v>0.00312118851371907</v>
      </c>
      <c r="F11362" s="33" t="n">
        <f aca="false">IF(OR(ROW()-設定!$B$30&lt;2,ROW()+設定!$B$30&gt;13701,N($A11362)&lt;=0,N(INDEX($A$2:$A$13701,MIN(13700,MAX(1,ROW()-1+設定!$B$30))))&lt;=0,$A11362&lt;設定!$B$28,$A11362&gt;設定!$B$29),0,IF(AND($C11362&gt;=MAX(INDEX($C$1:$C$13701,MAX(1,ROW()-設定!$B$24)):INDEX($C$1:$C$13701,MAX(1,ROW()-1))),$C11362&gt;MAX(INDEX($C$1:$C$13701,MIN(13701,ROW()+1)):INDEX($C$1:$C$13701,MIN(13701,ROW()+設定!$B$24))),$C11362&gt;=設定!$B$32,$C11362&gt;=MAX(MIN(INDEX($C$1:$C$13701,MAX(1,ROW()-設定!$B$26)):INDEX($C$1:$C$13701,MAX(1,ROW()-1))),MIN(INDEX($C$1:$C$13701,MIN(13701,ROW()+1)):INDEX($C$1:$C$13701,MIN(13701,ROW()+設定!$B$26))))*10^(設定!$B$27/20)),1,0))</f>
        <v>0</v>
      </c>
      <c r="G11362" s="33" t="n">
        <f aca="false">$G11361+IF($F11362=1,1,0)</f>
        <v>6</v>
      </c>
      <c r="H11362" s="0" t="str">
        <f aca="false">IF($F11362=1,$G11362,"")</f>
        <v/>
      </c>
    </row>
    <row r="11363" customFormat="false" ht="15" hidden="false" customHeight="false" outlineLevel="0" collapsed="false">
      <c r="A11363" s="30" t="n">
        <v>1775.15625</v>
      </c>
      <c r="B11363" s="31" t="n">
        <v>25.2532</v>
      </c>
      <c r="C11363" s="32" t="n">
        <f aca="false">IF($A11363="","",IF(設定!$B$21="dB",10^($B11363/20),ABS($B11363)))</f>
        <v>18.3088050337956</v>
      </c>
      <c r="D11363" s="32" t="n">
        <f aca="false">IF($A11363="","",$A11363^2)</f>
        <v>3151179.71191406</v>
      </c>
      <c r="E11363" s="32" t="n">
        <f aca="false">IF($A11363="","",IF($C11363&lt;=0,"",1/$C11363^2))</f>
        <v>0.00298318371791765</v>
      </c>
      <c r="F11363" s="33" t="n">
        <f aca="false">IF(OR(ROW()-設定!$B$30&lt;2,ROW()+設定!$B$30&gt;13701,N($A11363)&lt;=0,N(INDEX($A$2:$A$13701,MIN(13700,MAX(1,ROW()-1+設定!$B$30))))&lt;=0,$A11363&lt;設定!$B$28,$A11363&gt;設定!$B$29),0,IF(AND($C11363&gt;=MAX(INDEX($C$1:$C$13701,MAX(1,ROW()-設定!$B$24)):INDEX($C$1:$C$13701,MAX(1,ROW()-1))),$C11363&gt;MAX(INDEX($C$1:$C$13701,MIN(13701,ROW()+1)):INDEX($C$1:$C$13701,MIN(13701,ROW()+設定!$B$24))),$C11363&gt;=設定!$B$32,$C11363&gt;=MAX(MIN(INDEX($C$1:$C$13701,MAX(1,ROW()-設定!$B$26)):INDEX($C$1:$C$13701,MAX(1,ROW()-1))),MIN(INDEX($C$1:$C$13701,MIN(13701,ROW()+1)):INDEX($C$1:$C$13701,MIN(13701,ROW()+設定!$B$26))))*10^(設定!$B$27/20)),1,0))</f>
        <v>0</v>
      </c>
      <c r="G11363" s="33" t="n">
        <f aca="false">$G11362+IF($F11363=1,1,0)</f>
        <v>6</v>
      </c>
      <c r="H11363" s="0" t="str">
        <f aca="false">IF($F11363=1,$G11363,"")</f>
        <v/>
      </c>
    </row>
    <row r="11364" customFormat="false" ht="15" hidden="false" customHeight="false" outlineLevel="0" collapsed="false">
      <c r="A11364" s="30" t="n">
        <v>1775.3125</v>
      </c>
      <c r="B11364" s="31" t="n">
        <v>24.9532</v>
      </c>
      <c r="C11364" s="32" t="n">
        <f aca="false">IF($A11364="","",IF(設定!$B$21="dB",10^($B11364/20),ABS($B11364)))</f>
        <v>17.6872371961513</v>
      </c>
      <c r="D11364" s="32" t="n">
        <f aca="false">IF($A11364="","",$A11364^2)</f>
        <v>3151734.47265625</v>
      </c>
      <c r="E11364" s="32" t="n">
        <f aca="false">IF($A11364="","",IF($C11364&lt;=0,"",1/$C11364^2))</f>
        <v>0.00319653894481926</v>
      </c>
      <c r="F11364" s="33" t="n">
        <f aca="false">IF(OR(ROW()-設定!$B$30&lt;2,ROW()+設定!$B$30&gt;13701,N($A11364)&lt;=0,N(INDEX($A$2:$A$13701,MIN(13700,MAX(1,ROW()-1+設定!$B$30))))&lt;=0,$A11364&lt;設定!$B$28,$A11364&gt;設定!$B$29),0,IF(AND($C11364&gt;=MAX(INDEX($C$1:$C$13701,MAX(1,ROW()-設定!$B$24)):INDEX($C$1:$C$13701,MAX(1,ROW()-1))),$C11364&gt;MAX(INDEX($C$1:$C$13701,MIN(13701,ROW()+1)):INDEX($C$1:$C$13701,MIN(13701,ROW()+設定!$B$24))),$C11364&gt;=設定!$B$32,$C11364&gt;=MAX(MIN(INDEX($C$1:$C$13701,MAX(1,ROW()-設定!$B$26)):INDEX($C$1:$C$13701,MAX(1,ROW()-1))),MIN(INDEX($C$1:$C$13701,MIN(13701,ROW()+1)):INDEX($C$1:$C$13701,MIN(13701,ROW()+設定!$B$26))))*10^(設定!$B$27/20)),1,0))</f>
        <v>0</v>
      </c>
      <c r="G11364" s="33" t="n">
        <f aca="false">$G11363+IF($F11364=1,1,0)</f>
        <v>6</v>
      </c>
      <c r="H11364" s="0" t="str">
        <f aca="false">IF($F11364=1,$G11364,"")</f>
        <v/>
      </c>
    </row>
    <row r="11365" customFormat="false" ht="15" hidden="false" customHeight="false" outlineLevel="0" collapsed="false">
      <c r="A11365" s="30" t="n">
        <v>1775.46875</v>
      </c>
      <c r="B11365" s="31" t="n">
        <v>25.1649</v>
      </c>
      <c r="C11365" s="32" t="n">
        <f aca="false">IF($A11365="","",IF(設定!$B$21="dB",10^($B11365/20),ABS($B11365)))</f>
        <v>18.123622182505</v>
      </c>
      <c r="D11365" s="32" t="n">
        <f aca="false">IF($A11365="","",$A11365^2)</f>
        <v>3152289.28222656</v>
      </c>
      <c r="E11365" s="32" t="n">
        <f aca="false">IF($A11365="","",IF($C11365&lt;=0,"",1/$C11365^2))</f>
        <v>0.00304445809045363</v>
      </c>
      <c r="F11365" s="33" t="n">
        <f aca="false">IF(OR(ROW()-設定!$B$30&lt;2,ROW()+設定!$B$30&gt;13701,N($A11365)&lt;=0,N(INDEX($A$2:$A$13701,MIN(13700,MAX(1,ROW()-1+設定!$B$30))))&lt;=0,$A11365&lt;設定!$B$28,$A11365&gt;設定!$B$29),0,IF(AND($C11365&gt;=MAX(INDEX($C$1:$C$13701,MAX(1,ROW()-設定!$B$24)):INDEX($C$1:$C$13701,MAX(1,ROW()-1))),$C11365&gt;MAX(INDEX($C$1:$C$13701,MIN(13701,ROW()+1)):INDEX($C$1:$C$13701,MIN(13701,ROW()+設定!$B$24))),$C11365&gt;=設定!$B$32,$C11365&gt;=MAX(MIN(INDEX($C$1:$C$13701,MAX(1,ROW()-設定!$B$26)):INDEX($C$1:$C$13701,MAX(1,ROW()-1))),MIN(INDEX($C$1:$C$13701,MIN(13701,ROW()+1)):INDEX($C$1:$C$13701,MIN(13701,ROW()+設定!$B$26))))*10^(設定!$B$27/20)),1,0))</f>
        <v>0</v>
      </c>
      <c r="G11365" s="33" t="n">
        <f aca="false">$G11364+IF($F11365=1,1,0)</f>
        <v>6</v>
      </c>
      <c r="H11365" s="0" t="str">
        <f aca="false">IF($F11365=1,$G11365,"")</f>
        <v/>
      </c>
    </row>
    <row r="11366" customFormat="false" ht="15" hidden="false" customHeight="false" outlineLevel="0" collapsed="false">
      <c r="A11366" s="30" t="n">
        <v>1775.625</v>
      </c>
      <c r="B11366" s="31" t="n">
        <v>24.9803</v>
      </c>
      <c r="C11366" s="32" t="n">
        <f aca="false">IF($A11366="","",IF(設定!$B$21="dB",10^($B11366/20),ABS($B11366)))</f>
        <v>17.7425076028218</v>
      </c>
      <c r="D11366" s="32" t="n">
        <f aca="false">IF($A11366="","",$A11366^2)</f>
        <v>3152844.140625</v>
      </c>
      <c r="E11366" s="32" t="n">
        <f aca="false">IF($A11366="","",IF($C11366&lt;=0,"",1/$C11366^2))</f>
        <v>0.00317665462754283</v>
      </c>
      <c r="F11366" s="33" t="n">
        <f aca="false">IF(OR(ROW()-設定!$B$30&lt;2,ROW()+設定!$B$30&gt;13701,N($A11366)&lt;=0,N(INDEX($A$2:$A$13701,MIN(13700,MAX(1,ROW()-1+設定!$B$30))))&lt;=0,$A11366&lt;設定!$B$28,$A11366&gt;設定!$B$29),0,IF(AND($C11366&gt;=MAX(INDEX($C$1:$C$13701,MAX(1,ROW()-設定!$B$24)):INDEX($C$1:$C$13701,MAX(1,ROW()-1))),$C11366&gt;MAX(INDEX($C$1:$C$13701,MIN(13701,ROW()+1)):INDEX($C$1:$C$13701,MIN(13701,ROW()+設定!$B$24))),$C11366&gt;=設定!$B$32,$C11366&gt;=MAX(MIN(INDEX($C$1:$C$13701,MAX(1,ROW()-設定!$B$26)):INDEX($C$1:$C$13701,MAX(1,ROW()-1))),MIN(INDEX($C$1:$C$13701,MIN(13701,ROW()+1)):INDEX($C$1:$C$13701,MIN(13701,ROW()+設定!$B$26))))*10^(設定!$B$27/20)),1,0))</f>
        <v>0</v>
      </c>
      <c r="G11366" s="33" t="n">
        <f aca="false">$G11365+IF($F11366=1,1,0)</f>
        <v>6</v>
      </c>
      <c r="H11366" s="0" t="str">
        <f aca="false">IF($F11366=1,$G11366,"")</f>
        <v/>
      </c>
    </row>
    <row r="11367" customFormat="false" ht="15" hidden="false" customHeight="false" outlineLevel="0" collapsed="false">
      <c r="A11367" s="30" t="n">
        <v>1775.78125</v>
      </c>
      <c r="B11367" s="31" t="n">
        <v>24.8876</v>
      </c>
      <c r="C11367" s="32" t="n">
        <f aca="false">IF($A11367="","",IF(設定!$B$21="dB",10^($B11367/20),ABS($B11367)))</f>
        <v>17.554157878753</v>
      </c>
      <c r="D11367" s="32" t="n">
        <f aca="false">IF($A11367="","",$A11367^2)</f>
        <v>3153399.04785156</v>
      </c>
      <c r="E11367" s="32" t="n">
        <f aca="false">IF($A11367="","",IF($C11367&lt;=0,"",1/$C11367^2))</f>
        <v>0.00324518903579717</v>
      </c>
      <c r="F11367" s="33" t="n">
        <f aca="false">IF(OR(ROW()-設定!$B$30&lt;2,ROW()+設定!$B$30&gt;13701,N($A11367)&lt;=0,N(INDEX($A$2:$A$13701,MIN(13700,MAX(1,ROW()-1+設定!$B$30))))&lt;=0,$A11367&lt;設定!$B$28,$A11367&gt;設定!$B$29),0,IF(AND($C11367&gt;=MAX(INDEX($C$1:$C$13701,MAX(1,ROW()-設定!$B$24)):INDEX($C$1:$C$13701,MAX(1,ROW()-1))),$C11367&gt;MAX(INDEX($C$1:$C$13701,MIN(13701,ROW()+1)):INDEX($C$1:$C$13701,MIN(13701,ROW()+設定!$B$24))),$C11367&gt;=設定!$B$32,$C11367&gt;=MAX(MIN(INDEX($C$1:$C$13701,MAX(1,ROW()-設定!$B$26)):INDEX($C$1:$C$13701,MAX(1,ROW()-1))),MIN(INDEX($C$1:$C$13701,MIN(13701,ROW()+1)):INDEX($C$1:$C$13701,MIN(13701,ROW()+設定!$B$26))))*10^(設定!$B$27/20)),1,0))</f>
        <v>0</v>
      </c>
      <c r="G11367" s="33" t="n">
        <f aca="false">$G11366+IF($F11367=1,1,0)</f>
        <v>6</v>
      </c>
      <c r="H11367" s="0" t="str">
        <f aca="false">IF($F11367=1,$G11367,"")</f>
        <v/>
      </c>
    </row>
    <row r="11368" customFormat="false" ht="15" hidden="false" customHeight="false" outlineLevel="0" collapsed="false">
      <c r="A11368" s="30" t="n">
        <v>1775.9375</v>
      </c>
      <c r="B11368" s="31" t="n">
        <v>24.8561</v>
      </c>
      <c r="C11368" s="32" t="n">
        <f aca="false">IF($A11368="","",IF(設定!$B$21="dB",10^($B11368/20),ABS($B11368)))</f>
        <v>17.4906117666135</v>
      </c>
      <c r="D11368" s="32" t="n">
        <f aca="false">IF($A11368="","",$A11368^2)</f>
        <v>3153954.00390625</v>
      </c>
      <c r="E11368" s="32" t="n">
        <f aca="false">IF($A11368="","",IF($C11368&lt;=0,"",1/$C11368^2))</f>
        <v>0.00326881242441856</v>
      </c>
      <c r="F11368" s="33" t="n">
        <f aca="false">IF(OR(ROW()-設定!$B$30&lt;2,ROW()+設定!$B$30&gt;13701,N($A11368)&lt;=0,N(INDEX($A$2:$A$13701,MIN(13700,MAX(1,ROW()-1+設定!$B$30))))&lt;=0,$A11368&lt;設定!$B$28,$A11368&gt;設定!$B$29),0,IF(AND($C11368&gt;=MAX(INDEX($C$1:$C$13701,MAX(1,ROW()-設定!$B$24)):INDEX($C$1:$C$13701,MAX(1,ROW()-1))),$C11368&gt;MAX(INDEX($C$1:$C$13701,MIN(13701,ROW()+1)):INDEX($C$1:$C$13701,MIN(13701,ROW()+設定!$B$24))),$C11368&gt;=設定!$B$32,$C11368&gt;=MAX(MIN(INDEX($C$1:$C$13701,MAX(1,ROW()-設定!$B$26)):INDEX($C$1:$C$13701,MAX(1,ROW()-1))),MIN(INDEX($C$1:$C$13701,MIN(13701,ROW()+1)):INDEX($C$1:$C$13701,MIN(13701,ROW()+設定!$B$26))))*10^(設定!$B$27/20)),1,0))</f>
        <v>0</v>
      </c>
      <c r="G11368" s="33" t="n">
        <f aca="false">$G11367+IF($F11368=1,1,0)</f>
        <v>6</v>
      </c>
      <c r="H11368" s="0" t="str">
        <f aca="false">IF($F11368=1,$G11368,"")</f>
        <v/>
      </c>
    </row>
    <row r="11369" customFormat="false" ht="15" hidden="false" customHeight="false" outlineLevel="0" collapsed="false">
      <c r="A11369" s="30" t="n">
        <v>1776.09375</v>
      </c>
      <c r="B11369" s="31" t="n">
        <v>24.8346</v>
      </c>
      <c r="C11369" s="32" t="n">
        <f aca="false">IF($A11369="","",IF(設定!$B$21="dB",10^($B11369/20),ABS($B11369)))</f>
        <v>17.4473711614067</v>
      </c>
      <c r="D11369" s="32" t="n">
        <f aca="false">IF($A11369="","",$A11369^2)</f>
        <v>3154509.00878906</v>
      </c>
      <c r="E11369" s="32" t="n">
        <f aca="false">IF($A11369="","",IF($C11369&lt;=0,"",1/$C11369^2))</f>
        <v>0.00328503499200167</v>
      </c>
      <c r="F11369" s="33" t="n">
        <f aca="false">IF(OR(ROW()-設定!$B$30&lt;2,ROW()+設定!$B$30&gt;13701,N($A11369)&lt;=0,N(INDEX($A$2:$A$13701,MIN(13700,MAX(1,ROW()-1+設定!$B$30))))&lt;=0,$A11369&lt;設定!$B$28,$A11369&gt;設定!$B$29),0,IF(AND($C11369&gt;=MAX(INDEX($C$1:$C$13701,MAX(1,ROW()-設定!$B$24)):INDEX($C$1:$C$13701,MAX(1,ROW()-1))),$C11369&gt;MAX(INDEX($C$1:$C$13701,MIN(13701,ROW()+1)):INDEX($C$1:$C$13701,MIN(13701,ROW()+設定!$B$24))),$C11369&gt;=設定!$B$32,$C11369&gt;=MAX(MIN(INDEX($C$1:$C$13701,MAX(1,ROW()-設定!$B$26)):INDEX($C$1:$C$13701,MAX(1,ROW()-1))),MIN(INDEX($C$1:$C$13701,MIN(13701,ROW()+1)):INDEX($C$1:$C$13701,MIN(13701,ROW()+設定!$B$26))))*10^(設定!$B$27/20)),1,0))</f>
        <v>0</v>
      </c>
      <c r="G11369" s="33" t="n">
        <f aca="false">$G11368+IF($F11369=1,1,0)</f>
        <v>6</v>
      </c>
      <c r="H11369" s="0" t="str">
        <f aca="false">IF($F11369=1,$G11369,"")</f>
        <v/>
      </c>
    </row>
    <row r="11370" customFormat="false" ht="15" hidden="false" customHeight="false" outlineLevel="0" collapsed="false">
      <c r="A11370" s="30" t="n">
        <v>1776.25</v>
      </c>
      <c r="B11370" s="31" t="n">
        <v>24.786</v>
      </c>
      <c r="C11370" s="32" t="n">
        <f aca="false">IF($A11370="","",IF(設定!$B$21="dB",10^($B11370/20),ABS($B11370)))</f>
        <v>17.3500208088157</v>
      </c>
      <c r="D11370" s="32" t="n">
        <f aca="false">IF($A11370="","",$A11370^2)</f>
        <v>3155064.0625</v>
      </c>
      <c r="E11370" s="32" t="n">
        <f aca="false">IF($A11370="","",IF($C11370&lt;=0,"",1/$C11370^2))</f>
        <v>0.0033220028446165</v>
      </c>
      <c r="F11370" s="33" t="n">
        <f aca="false">IF(OR(ROW()-設定!$B$30&lt;2,ROW()+設定!$B$30&gt;13701,N($A11370)&lt;=0,N(INDEX($A$2:$A$13701,MIN(13700,MAX(1,ROW()-1+設定!$B$30))))&lt;=0,$A11370&lt;設定!$B$28,$A11370&gt;設定!$B$29),0,IF(AND($C11370&gt;=MAX(INDEX($C$1:$C$13701,MAX(1,ROW()-設定!$B$24)):INDEX($C$1:$C$13701,MAX(1,ROW()-1))),$C11370&gt;MAX(INDEX($C$1:$C$13701,MIN(13701,ROW()+1)):INDEX($C$1:$C$13701,MIN(13701,ROW()+設定!$B$24))),$C11370&gt;=設定!$B$32,$C11370&gt;=MAX(MIN(INDEX($C$1:$C$13701,MAX(1,ROW()-設定!$B$26)):INDEX($C$1:$C$13701,MAX(1,ROW()-1))),MIN(INDEX($C$1:$C$13701,MIN(13701,ROW()+1)):INDEX($C$1:$C$13701,MIN(13701,ROW()+設定!$B$26))))*10^(設定!$B$27/20)),1,0))</f>
        <v>0</v>
      </c>
      <c r="G11370" s="33" t="n">
        <f aca="false">$G11369+IF($F11370=1,1,0)</f>
        <v>6</v>
      </c>
      <c r="H11370" s="0" t="str">
        <f aca="false">IF($F11370=1,$G11370,"")</f>
        <v/>
      </c>
    </row>
    <row r="11371" customFormat="false" ht="15" hidden="false" customHeight="false" outlineLevel="0" collapsed="false">
      <c r="A11371" s="30" t="n">
        <v>1776.40625</v>
      </c>
      <c r="B11371" s="31" t="n">
        <v>24.866</v>
      </c>
      <c r="C11371" s="32" t="n">
        <f aca="false">IF($A11371="","",IF(設定!$B$21="dB",10^($B11371/20),ABS($B11371)))</f>
        <v>17.5105585747878</v>
      </c>
      <c r="D11371" s="32" t="n">
        <f aca="false">IF($A11371="","",$A11371^2)</f>
        <v>3155619.16503906</v>
      </c>
      <c r="E11371" s="32" t="n">
        <f aca="false">IF($A11371="","",IF($C11371&lt;=0,"",1/$C11371^2))</f>
        <v>0.00326136945940879</v>
      </c>
      <c r="F11371" s="33" t="n">
        <f aca="false">IF(OR(ROW()-設定!$B$30&lt;2,ROW()+設定!$B$30&gt;13701,N($A11371)&lt;=0,N(INDEX($A$2:$A$13701,MIN(13700,MAX(1,ROW()-1+設定!$B$30))))&lt;=0,$A11371&lt;設定!$B$28,$A11371&gt;設定!$B$29),0,IF(AND($C11371&gt;=MAX(INDEX($C$1:$C$13701,MAX(1,ROW()-設定!$B$24)):INDEX($C$1:$C$13701,MAX(1,ROW()-1))),$C11371&gt;MAX(INDEX($C$1:$C$13701,MIN(13701,ROW()+1)):INDEX($C$1:$C$13701,MIN(13701,ROW()+設定!$B$24))),$C11371&gt;=設定!$B$32,$C11371&gt;=MAX(MIN(INDEX($C$1:$C$13701,MAX(1,ROW()-設定!$B$26)):INDEX($C$1:$C$13701,MAX(1,ROW()-1))),MIN(INDEX($C$1:$C$13701,MIN(13701,ROW()+1)):INDEX($C$1:$C$13701,MIN(13701,ROW()+設定!$B$26))))*10^(設定!$B$27/20)),1,0))</f>
        <v>0</v>
      </c>
      <c r="G11371" s="33" t="n">
        <f aca="false">$G11370+IF($F11371=1,1,0)</f>
        <v>6</v>
      </c>
      <c r="H11371" s="0" t="str">
        <f aca="false">IF($F11371=1,$G11371,"")</f>
        <v/>
      </c>
    </row>
    <row r="11372" customFormat="false" ht="15" hidden="false" customHeight="false" outlineLevel="0" collapsed="false">
      <c r="A11372" s="30" t="n">
        <v>1776.5625</v>
      </c>
      <c r="B11372" s="31" t="n">
        <v>24.6047</v>
      </c>
      <c r="C11372" s="32" t="n">
        <f aca="false">IF($A11372="","",IF(設定!$B$21="dB",10^($B11372/20),ABS($B11372)))</f>
        <v>16.9916283349902</v>
      </c>
      <c r="D11372" s="32" t="n">
        <f aca="false">IF($A11372="","",$A11372^2)</f>
        <v>3156174.31640625</v>
      </c>
      <c r="E11372" s="32" t="n">
        <f aca="false">IF($A11372="","",IF($C11372&lt;=0,"",1/$C11372^2))</f>
        <v>0.00346361809608117</v>
      </c>
      <c r="F11372" s="33" t="n">
        <f aca="false">IF(OR(ROW()-設定!$B$30&lt;2,ROW()+設定!$B$30&gt;13701,N($A11372)&lt;=0,N(INDEX($A$2:$A$13701,MIN(13700,MAX(1,ROW()-1+設定!$B$30))))&lt;=0,$A11372&lt;設定!$B$28,$A11372&gt;設定!$B$29),0,IF(AND($C11372&gt;=MAX(INDEX($C$1:$C$13701,MAX(1,ROW()-設定!$B$24)):INDEX($C$1:$C$13701,MAX(1,ROW()-1))),$C11372&gt;MAX(INDEX($C$1:$C$13701,MIN(13701,ROW()+1)):INDEX($C$1:$C$13701,MIN(13701,ROW()+設定!$B$24))),$C11372&gt;=設定!$B$32,$C11372&gt;=MAX(MIN(INDEX($C$1:$C$13701,MAX(1,ROW()-設定!$B$26)):INDEX($C$1:$C$13701,MAX(1,ROW()-1))),MIN(INDEX($C$1:$C$13701,MIN(13701,ROW()+1)):INDEX($C$1:$C$13701,MIN(13701,ROW()+設定!$B$26))))*10^(設定!$B$27/20)),1,0))</f>
        <v>0</v>
      </c>
      <c r="G11372" s="33" t="n">
        <f aca="false">$G11371+IF($F11372=1,1,0)</f>
        <v>6</v>
      </c>
      <c r="H11372" s="0" t="str">
        <f aca="false">IF($F11372=1,$G11372,"")</f>
        <v/>
      </c>
    </row>
    <row r="11373" customFormat="false" ht="15" hidden="false" customHeight="false" outlineLevel="0" collapsed="false">
      <c r="A11373" s="30" t="n">
        <v>1776.71875</v>
      </c>
      <c r="B11373" s="31" t="n">
        <v>24.8933</v>
      </c>
      <c r="C11373" s="32" t="n">
        <f aca="false">IF($A11373="","",IF(設定!$B$21="dB",10^($B11373/20),ABS($B11373)))</f>
        <v>17.5656813429415</v>
      </c>
      <c r="D11373" s="32" t="n">
        <f aca="false">IF($A11373="","",$A11373^2)</f>
        <v>3156729.51660156</v>
      </c>
      <c r="E11373" s="32" t="n">
        <f aca="false">IF($A11373="","",IF($C11373&lt;=0,"",1/$C11373^2))</f>
        <v>0.00324093260501276</v>
      </c>
      <c r="F11373" s="33" t="n">
        <f aca="false">IF(OR(ROW()-設定!$B$30&lt;2,ROW()+設定!$B$30&gt;13701,N($A11373)&lt;=0,N(INDEX($A$2:$A$13701,MIN(13700,MAX(1,ROW()-1+設定!$B$30))))&lt;=0,$A11373&lt;設定!$B$28,$A11373&gt;設定!$B$29),0,IF(AND($C11373&gt;=MAX(INDEX($C$1:$C$13701,MAX(1,ROW()-設定!$B$24)):INDEX($C$1:$C$13701,MAX(1,ROW()-1))),$C11373&gt;MAX(INDEX($C$1:$C$13701,MIN(13701,ROW()+1)):INDEX($C$1:$C$13701,MIN(13701,ROW()+設定!$B$24))),$C11373&gt;=設定!$B$32,$C11373&gt;=MAX(MIN(INDEX($C$1:$C$13701,MAX(1,ROW()-設定!$B$26)):INDEX($C$1:$C$13701,MAX(1,ROW()-1))),MIN(INDEX($C$1:$C$13701,MIN(13701,ROW()+1)):INDEX($C$1:$C$13701,MIN(13701,ROW()+設定!$B$26))))*10^(設定!$B$27/20)),1,0))</f>
        <v>0</v>
      </c>
      <c r="G11373" s="33" t="n">
        <f aca="false">$G11372+IF($F11373=1,1,0)</f>
        <v>6</v>
      </c>
      <c r="H11373" s="0" t="str">
        <f aca="false">IF($F11373=1,$G11373,"")</f>
        <v/>
      </c>
    </row>
    <row r="11374" customFormat="false" ht="15" hidden="false" customHeight="false" outlineLevel="0" collapsed="false">
      <c r="A11374" s="30" t="n">
        <v>1776.875</v>
      </c>
      <c r="B11374" s="31" t="n">
        <v>24.8155</v>
      </c>
      <c r="C11374" s="32" t="n">
        <f aca="false">IF($A11374="","",IF(設定!$B$21="dB",10^($B11374/20),ABS($B11374)))</f>
        <v>17.4090470893737</v>
      </c>
      <c r="D11374" s="32" t="n">
        <f aca="false">IF($A11374="","",$A11374^2)</f>
        <v>3157284.765625</v>
      </c>
      <c r="E11374" s="32" t="n">
        <f aca="false">IF($A11374="","",IF($C11374&lt;=0,"",1/$C11374^2))</f>
        <v>0.00329951418663139</v>
      </c>
      <c r="F11374" s="33" t="n">
        <f aca="false">IF(OR(ROW()-設定!$B$30&lt;2,ROW()+設定!$B$30&gt;13701,N($A11374)&lt;=0,N(INDEX($A$2:$A$13701,MIN(13700,MAX(1,ROW()-1+設定!$B$30))))&lt;=0,$A11374&lt;設定!$B$28,$A11374&gt;設定!$B$29),0,IF(AND($C11374&gt;=MAX(INDEX($C$1:$C$13701,MAX(1,ROW()-設定!$B$24)):INDEX($C$1:$C$13701,MAX(1,ROW()-1))),$C11374&gt;MAX(INDEX($C$1:$C$13701,MIN(13701,ROW()+1)):INDEX($C$1:$C$13701,MIN(13701,ROW()+設定!$B$24))),$C11374&gt;=設定!$B$32,$C11374&gt;=MAX(MIN(INDEX($C$1:$C$13701,MAX(1,ROW()-設定!$B$26)):INDEX($C$1:$C$13701,MAX(1,ROW()-1))),MIN(INDEX($C$1:$C$13701,MIN(13701,ROW()+1)):INDEX($C$1:$C$13701,MIN(13701,ROW()+設定!$B$26))))*10^(設定!$B$27/20)),1,0))</f>
        <v>0</v>
      </c>
      <c r="G11374" s="33" t="n">
        <f aca="false">$G11373+IF($F11374=1,1,0)</f>
        <v>6</v>
      </c>
      <c r="H11374" s="0" t="str">
        <f aca="false">IF($F11374=1,$G11374,"")</f>
        <v/>
      </c>
    </row>
    <row r="11375" customFormat="false" ht="15" hidden="false" customHeight="false" outlineLevel="0" collapsed="false">
      <c r="A11375" s="30" t="n">
        <v>1777.03125</v>
      </c>
      <c r="B11375" s="31" t="n">
        <v>24.8362</v>
      </c>
      <c r="C11375" s="32" t="n">
        <f aca="false">IF($A11375="","",IF(設定!$B$21="dB",10^($B11375/20),ABS($B11375)))</f>
        <v>17.4505853819781</v>
      </c>
      <c r="D11375" s="32" t="n">
        <f aca="false">IF($A11375="","",$A11375^2)</f>
        <v>3157840.06347656</v>
      </c>
      <c r="E11375" s="32" t="n">
        <f aca="false">IF($A11375="","",IF($C11375&lt;=0,"",1/$C11375^2))</f>
        <v>0.00328382496329447</v>
      </c>
      <c r="F11375" s="33" t="n">
        <f aca="false">IF(OR(ROW()-設定!$B$30&lt;2,ROW()+設定!$B$30&gt;13701,N($A11375)&lt;=0,N(INDEX($A$2:$A$13701,MIN(13700,MAX(1,ROW()-1+設定!$B$30))))&lt;=0,$A11375&lt;設定!$B$28,$A11375&gt;設定!$B$29),0,IF(AND($C11375&gt;=MAX(INDEX($C$1:$C$13701,MAX(1,ROW()-設定!$B$24)):INDEX($C$1:$C$13701,MAX(1,ROW()-1))),$C11375&gt;MAX(INDEX($C$1:$C$13701,MIN(13701,ROW()+1)):INDEX($C$1:$C$13701,MIN(13701,ROW()+設定!$B$24))),$C11375&gt;=設定!$B$32,$C11375&gt;=MAX(MIN(INDEX($C$1:$C$13701,MAX(1,ROW()-設定!$B$26)):INDEX($C$1:$C$13701,MAX(1,ROW()-1))),MIN(INDEX($C$1:$C$13701,MIN(13701,ROW()+1)):INDEX($C$1:$C$13701,MIN(13701,ROW()+設定!$B$26))))*10^(設定!$B$27/20)),1,0))</f>
        <v>0</v>
      </c>
      <c r="G11375" s="33" t="n">
        <f aca="false">$G11374+IF($F11375=1,1,0)</f>
        <v>6</v>
      </c>
      <c r="H11375" s="0" t="str">
        <f aca="false">IF($F11375=1,$G11375,"")</f>
        <v/>
      </c>
    </row>
    <row r="11376" customFormat="false" ht="15" hidden="false" customHeight="false" outlineLevel="0" collapsed="false">
      <c r="A11376" s="30" t="n">
        <v>1777.1875</v>
      </c>
      <c r="B11376" s="31" t="n">
        <v>24.5541</v>
      </c>
      <c r="C11376" s="32" t="n">
        <f aca="false">IF($A11376="","",IF(設定!$B$21="dB",10^($B11376/20),ABS($B11376)))</f>
        <v>16.8929306823126</v>
      </c>
      <c r="D11376" s="32" t="n">
        <f aca="false">IF($A11376="","",$A11376^2)</f>
        <v>3158395.41015625</v>
      </c>
      <c r="E11376" s="32" t="n">
        <f aca="false">IF($A11376="","",IF($C11376&lt;=0,"",1/$C11376^2))</f>
        <v>0.0035042089943215</v>
      </c>
      <c r="F11376" s="33" t="n">
        <f aca="false">IF(OR(ROW()-設定!$B$30&lt;2,ROW()+設定!$B$30&gt;13701,N($A11376)&lt;=0,N(INDEX($A$2:$A$13701,MIN(13700,MAX(1,ROW()-1+設定!$B$30))))&lt;=0,$A11376&lt;設定!$B$28,$A11376&gt;設定!$B$29),0,IF(AND($C11376&gt;=MAX(INDEX($C$1:$C$13701,MAX(1,ROW()-設定!$B$24)):INDEX($C$1:$C$13701,MAX(1,ROW()-1))),$C11376&gt;MAX(INDEX($C$1:$C$13701,MIN(13701,ROW()+1)):INDEX($C$1:$C$13701,MIN(13701,ROW()+設定!$B$24))),$C11376&gt;=設定!$B$32,$C11376&gt;=MAX(MIN(INDEX($C$1:$C$13701,MAX(1,ROW()-設定!$B$26)):INDEX($C$1:$C$13701,MAX(1,ROW()-1))),MIN(INDEX($C$1:$C$13701,MIN(13701,ROW()+1)):INDEX($C$1:$C$13701,MIN(13701,ROW()+設定!$B$26))))*10^(設定!$B$27/20)),1,0))</f>
        <v>0</v>
      </c>
      <c r="G11376" s="33" t="n">
        <f aca="false">$G11375+IF($F11376=1,1,0)</f>
        <v>6</v>
      </c>
      <c r="H11376" s="0" t="str">
        <f aca="false">IF($F11376=1,$G11376,"")</f>
        <v/>
      </c>
    </row>
    <row r="11377" customFormat="false" ht="15" hidden="false" customHeight="false" outlineLevel="0" collapsed="false">
      <c r="A11377" s="30" t="n">
        <v>1777.34375</v>
      </c>
      <c r="B11377" s="31" t="n">
        <v>24.3765</v>
      </c>
      <c r="C11377" s="32" t="n">
        <f aca="false">IF($A11377="","",IF(設定!$B$21="dB",10^($B11377/20),ABS($B11377)))</f>
        <v>16.551029014095</v>
      </c>
      <c r="D11377" s="32" t="n">
        <f aca="false">IF($A11377="","",$A11377^2)</f>
        <v>3158950.80566406</v>
      </c>
      <c r="E11377" s="32" t="n">
        <f aca="false">IF($A11377="","",IF($C11377&lt;=0,"",1/$C11377^2))</f>
        <v>0.00365048022358371</v>
      </c>
      <c r="F11377" s="33" t="n">
        <f aca="false">IF(OR(ROW()-設定!$B$30&lt;2,ROW()+設定!$B$30&gt;13701,N($A11377)&lt;=0,N(INDEX($A$2:$A$13701,MIN(13700,MAX(1,ROW()-1+設定!$B$30))))&lt;=0,$A11377&lt;設定!$B$28,$A11377&gt;設定!$B$29),0,IF(AND($C11377&gt;=MAX(INDEX($C$1:$C$13701,MAX(1,ROW()-設定!$B$24)):INDEX($C$1:$C$13701,MAX(1,ROW()-1))),$C11377&gt;MAX(INDEX($C$1:$C$13701,MIN(13701,ROW()+1)):INDEX($C$1:$C$13701,MIN(13701,ROW()+設定!$B$24))),$C11377&gt;=設定!$B$32,$C11377&gt;=MAX(MIN(INDEX($C$1:$C$13701,MAX(1,ROW()-設定!$B$26)):INDEX($C$1:$C$13701,MAX(1,ROW()-1))),MIN(INDEX($C$1:$C$13701,MIN(13701,ROW()+1)):INDEX($C$1:$C$13701,MIN(13701,ROW()+設定!$B$26))))*10^(設定!$B$27/20)),1,0))</f>
        <v>0</v>
      </c>
      <c r="G11377" s="33" t="n">
        <f aca="false">$G11376+IF($F11377=1,1,0)</f>
        <v>6</v>
      </c>
      <c r="H11377" s="0" t="str">
        <f aca="false">IF($F11377=1,$G11377,"")</f>
        <v/>
      </c>
    </row>
    <row r="11378" customFormat="false" ht="15" hidden="false" customHeight="false" outlineLevel="0" collapsed="false">
      <c r="A11378" s="30" t="n">
        <v>1777.5</v>
      </c>
      <c r="B11378" s="31" t="n">
        <v>24.5206</v>
      </c>
      <c r="C11378" s="32" t="n">
        <f aca="false">IF($A11378="","",IF(設定!$B$21="dB",10^($B11378/20),ABS($B11378)))</f>
        <v>16.8279030009146</v>
      </c>
      <c r="D11378" s="32" t="n">
        <f aca="false">IF($A11378="","",$A11378^2)</f>
        <v>3159506.25</v>
      </c>
      <c r="E11378" s="32" t="n">
        <f aca="false">IF($A11378="","",IF($C11378&lt;=0,"",1/$C11378^2))</f>
        <v>0.00353134379104264</v>
      </c>
      <c r="F11378" s="33" t="n">
        <f aca="false">IF(OR(ROW()-設定!$B$30&lt;2,ROW()+設定!$B$30&gt;13701,N($A11378)&lt;=0,N(INDEX($A$2:$A$13701,MIN(13700,MAX(1,ROW()-1+設定!$B$30))))&lt;=0,$A11378&lt;設定!$B$28,$A11378&gt;設定!$B$29),0,IF(AND($C11378&gt;=MAX(INDEX($C$1:$C$13701,MAX(1,ROW()-設定!$B$24)):INDEX($C$1:$C$13701,MAX(1,ROW()-1))),$C11378&gt;MAX(INDEX($C$1:$C$13701,MIN(13701,ROW()+1)):INDEX($C$1:$C$13701,MIN(13701,ROW()+設定!$B$24))),$C11378&gt;=設定!$B$32,$C11378&gt;=MAX(MIN(INDEX($C$1:$C$13701,MAX(1,ROW()-設定!$B$26)):INDEX($C$1:$C$13701,MAX(1,ROW()-1))),MIN(INDEX($C$1:$C$13701,MIN(13701,ROW()+1)):INDEX($C$1:$C$13701,MIN(13701,ROW()+設定!$B$26))))*10^(設定!$B$27/20)),1,0))</f>
        <v>0</v>
      </c>
      <c r="G11378" s="33" t="n">
        <f aca="false">$G11377+IF($F11378=1,1,0)</f>
        <v>6</v>
      </c>
      <c r="H11378" s="0" t="str">
        <f aca="false">IF($F11378=1,$G11378,"")</f>
        <v/>
      </c>
    </row>
    <row r="11379" customFormat="false" ht="15" hidden="false" customHeight="false" outlineLevel="0" collapsed="false">
      <c r="A11379" s="30" t="n">
        <v>1777.65625</v>
      </c>
      <c r="B11379" s="31" t="n">
        <v>24.533</v>
      </c>
      <c r="C11379" s="32" t="n">
        <f aca="false">IF($A11379="","",IF(設定!$B$21="dB",10^($B11379/20),ABS($B11379)))</f>
        <v>16.8519437178581</v>
      </c>
      <c r="D11379" s="32" t="n">
        <f aca="false">IF($A11379="","",$A11379^2)</f>
        <v>3160061.74316406</v>
      </c>
      <c r="E11379" s="32" t="n">
        <f aca="false">IF($A11379="","",IF($C11379&lt;=0,"",1/$C11379^2))</f>
        <v>0.00352127545919223</v>
      </c>
      <c r="F11379" s="33" t="n">
        <f aca="false">IF(OR(ROW()-設定!$B$30&lt;2,ROW()+設定!$B$30&gt;13701,N($A11379)&lt;=0,N(INDEX($A$2:$A$13701,MIN(13700,MAX(1,ROW()-1+設定!$B$30))))&lt;=0,$A11379&lt;設定!$B$28,$A11379&gt;設定!$B$29),0,IF(AND($C11379&gt;=MAX(INDEX($C$1:$C$13701,MAX(1,ROW()-設定!$B$24)):INDEX($C$1:$C$13701,MAX(1,ROW()-1))),$C11379&gt;MAX(INDEX($C$1:$C$13701,MIN(13701,ROW()+1)):INDEX($C$1:$C$13701,MIN(13701,ROW()+設定!$B$24))),$C11379&gt;=設定!$B$32,$C11379&gt;=MAX(MIN(INDEX($C$1:$C$13701,MAX(1,ROW()-設定!$B$26)):INDEX($C$1:$C$13701,MAX(1,ROW()-1))),MIN(INDEX($C$1:$C$13701,MIN(13701,ROW()+1)):INDEX($C$1:$C$13701,MIN(13701,ROW()+設定!$B$26))))*10^(設定!$B$27/20)),1,0))</f>
        <v>0</v>
      </c>
      <c r="G11379" s="33" t="n">
        <f aca="false">$G11378+IF($F11379=1,1,0)</f>
        <v>6</v>
      </c>
      <c r="H11379" s="0" t="str">
        <f aca="false">IF($F11379=1,$G11379,"")</f>
        <v/>
      </c>
    </row>
    <row r="11380" customFormat="false" ht="15" hidden="false" customHeight="false" outlineLevel="0" collapsed="false">
      <c r="A11380" s="30" t="n">
        <v>1777.8125</v>
      </c>
      <c r="B11380" s="31" t="n">
        <v>24.5468</v>
      </c>
      <c r="C11380" s="32" t="n">
        <f aca="false">IF($A11380="","",IF(設定!$B$21="dB",10^($B11380/20),ABS($B11380)))</f>
        <v>16.8787390919796</v>
      </c>
      <c r="D11380" s="32" t="n">
        <f aca="false">IF($A11380="","",$A11380^2)</f>
        <v>3160617.28515625</v>
      </c>
      <c r="E11380" s="32" t="n">
        <f aca="false">IF($A11380="","",IF($C11380&lt;=0,"",1/$C11380^2))</f>
        <v>0.0035101041272169</v>
      </c>
      <c r="F11380" s="33" t="n">
        <f aca="false">IF(OR(ROW()-設定!$B$30&lt;2,ROW()+設定!$B$30&gt;13701,N($A11380)&lt;=0,N(INDEX($A$2:$A$13701,MIN(13700,MAX(1,ROW()-1+設定!$B$30))))&lt;=0,$A11380&lt;設定!$B$28,$A11380&gt;設定!$B$29),0,IF(AND($C11380&gt;=MAX(INDEX($C$1:$C$13701,MAX(1,ROW()-設定!$B$24)):INDEX($C$1:$C$13701,MAX(1,ROW()-1))),$C11380&gt;MAX(INDEX($C$1:$C$13701,MIN(13701,ROW()+1)):INDEX($C$1:$C$13701,MIN(13701,ROW()+設定!$B$24))),$C11380&gt;=設定!$B$32,$C11380&gt;=MAX(MIN(INDEX($C$1:$C$13701,MAX(1,ROW()-設定!$B$26)):INDEX($C$1:$C$13701,MAX(1,ROW()-1))),MIN(INDEX($C$1:$C$13701,MIN(13701,ROW()+1)):INDEX($C$1:$C$13701,MIN(13701,ROW()+設定!$B$26))))*10^(設定!$B$27/20)),1,0))</f>
        <v>0</v>
      </c>
      <c r="G11380" s="33" t="n">
        <f aca="false">$G11379+IF($F11380=1,1,0)</f>
        <v>6</v>
      </c>
      <c r="H11380" s="0" t="str">
        <f aca="false">IF($F11380=1,$G11380,"")</f>
        <v/>
      </c>
    </row>
    <row r="11381" customFormat="false" ht="15" hidden="false" customHeight="false" outlineLevel="0" collapsed="false">
      <c r="A11381" s="30" t="n">
        <v>1777.96875</v>
      </c>
      <c r="B11381" s="31" t="n">
        <v>24.4261</v>
      </c>
      <c r="C11381" s="32" t="n">
        <f aca="false">IF($A11381="","",IF(設定!$B$21="dB",10^($B11381/20),ABS($B11381)))</f>
        <v>16.6458125616885</v>
      </c>
      <c r="D11381" s="32" t="n">
        <f aca="false">IF($A11381="","",$A11381^2)</f>
        <v>3161172.87597656</v>
      </c>
      <c r="E11381" s="32" t="n">
        <f aca="false">IF($A11381="","",IF($C11381&lt;=0,"",1/$C11381^2))</f>
        <v>0.0036090259102708</v>
      </c>
      <c r="F11381" s="33" t="n">
        <f aca="false">IF(OR(ROW()-設定!$B$30&lt;2,ROW()+設定!$B$30&gt;13701,N($A11381)&lt;=0,N(INDEX($A$2:$A$13701,MIN(13700,MAX(1,ROW()-1+設定!$B$30))))&lt;=0,$A11381&lt;設定!$B$28,$A11381&gt;設定!$B$29),0,IF(AND($C11381&gt;=MAX(INDEX($C$1:$C$13701,MAX(1,ROW()-設定!$B$24)):INDEX($C$1:$C$13701,MAX(1,ROW()-1))),$C11381&gt;MAX(INDEX($C$1:$C$13701,MIN(13701,ROW()+1)):INDEX($C$1:$C$13701,MIN(13701,ROW()+設定!$B$24))),$C11381&gt;=設定!$B$32,$C11381&gt;=MAX(MIN(INDEX($C$1:$C$13701,MAX(1,ROW()-設定!$B$26)):INDEX($C$1:$C$13701,MAX(1,ROW()-1))),MIN(INDEX($C$1:$C$13701,MIN(13701,ROW()+1)):INDEX($C$1:$C$13701,MIN(13701,ROW()+設定!$B$26))))*10^(設定!$B$27/20)),1,0))</f>
        <v>0</v>
      </c>
      <c r="G11381" s="33" t="n">
        <f aca="false">$G11380+IF($F11381=1,1,0)</f>
        <v>6</v>
      </c>
      <c r="H11381" s="0" t="str">
        <f aca="false">IF($F11381=1,$G11381,"")</f>
        <v/>
      </c>
    </row>
    <row r="11382" customFormat="false" ht="15" hidden="false" customHeight="false" outlineLevel="0" collapsed="false">
      <c r="A11382" s="30" t="n">
        <v>1778.125</v>
      </c>
      <c r="B11382" s="31" t="n">
        <v>24.4366</v>
      </c>
      <c r="C11382" s="32" t="n">
        <f aca="false">IF($A11382="","",IF(設定!$B$21="dB",10^($B11382/20),ABS($B11382)))</f>
        <v>16.66594713908</v>
      </c>
      <c r="D11382" s="32" t="n">
        <f aca="false">IF($A11382="","",$A11382^2)</f>
        <v>3161728.515625</v>
      </c>
      <c r="E11382" s="32" t="n">
        <f aca="false">IF($A11382="","",IF($C11382&lt;=0,"",1/$C11382^2))</f>
        <v>0.00360031085604754</v>
      </c>
      <c r="F11382" s="33" t="n">
        <f aca="false">IF(OR(ROW()-設定!$B$30&lt;2,ROW()+設定!$B$30&gt;13701,N($A11382)&lt;=0,N(INDEX($A$2:$A$13701,MIN(13700,MAX(1,ROW()-1+設定!$B$30))))&lt;=0,$A11382&lt;設定!$B$28,$A11382&gt;設定!$B$29),0,IF(AND($C11382&gt;=MAX(INDEX($C$1:$C$13701,MAX(1,ROW()-設定!$B$24)):INDEX($C$1:$C$13701,MAX(1,ROW()-1))),$C11382&gt;MAX(INDEX($C$1:$C$13701,MIN(13701,ROW()+1)):INDEX($C$1:$C$13701,MIN(13701,ROW()+設定!$B$24))),$C11382&gt;=設定!$B$32,$C11382&gt;=MAX(MIN(INDEX($C$1:$C$13701,MAX(1,ROW()-設定!$B$26)):INDEX($C$1:$C$13701,MAX(1,ROW()-1))),MIN(INDEX($C$1:$C$13701,MIN(13701,ROW()+1)):INDEX($C$1:$C$13701,MIN(13701,ROW()+設定!$B$26))))*10^(設定!$B$27/20)),1,0))</f>
        <v>0</v>
      </c>
      <c r="G11382" s="33" t="n">
        <f aca="false">$G11381+IF($F11382=1,1,0)</f>
        <v>6</v>
      </c>
      <c r="H11382" s="0" t="str">
        <f aca="false">IF($F11382=1,$G11382,"")</f>
        <v/>
      </c>
    </row>
    <row r="11383" customFormat="false" ht="15" hidden="false" customHeight="false" outlineLevel="0" collapsed="false">
      <c r="A11383" s="30" t="n">
        <v>1778.28125</v>
      </c>
      <c r="B11383" s="31" t="n">
        <v>24.4263</v>
      </c>
      <c r="C11383" s="32" t="n">
        <f aca="false">IF($A11383="","",IF(設定!$B$21="dB",10^($B11383/20),ABS($B11383)))</f>
        <v>16.6461958500999</v>
      </c>
      <c r="D11383" s="32" t="n">
        <f aca="false">IF($A11383="","",$A11383^2)</f>
        <v>3162284.20410156</v>
      </c>
      <c r="E11383" s="32" t="n">
        <f aca="false">IF($A11383="","",IF($C11383&lt;=0,"",1/$C11383^2))</f>
        <v>0.00360885971231245</v>
      </c>
      <c r="F11383" s="33" t="n">
        <f aca="false">IF(OR(ROW()-設定!$B$30&lt;2,ROW()+設定!$B$30&gt;13701,N($A11383)&lt;=0,N(INDEX($A$2:$A$13701,MIN(13700,MAX(1,ROW()-1+設定!$B$30))))&lt;=0,$A11383&lt;設定!$B$28,$A11383&gt;設定!$B$29),0,IF(AND($C11383&gt;=MAX(INDEX($C$1:$C$13701,MAX(1,ROW()-設定!$B$24)):INDEX($C$1:$C$13701,MAX(1,ROW()-1))),$C11383&gt;MAX(INDEX($C$1:$C$13701,MIN(13701,ROW()+1)):INDEX($C$1:$C$13701,MIN(13701,ROW()+設定!$B$24))),$C11383&gt;=設定!$B$32,$C11383&gt;=MAX(MIN(INDEX($C$1:$C$13701,MAX(1,ROW()-設定!$B$26)):INDEX($C$1:$C$13701,MAX(1,ROW()-1))),MIN(INDEX($C$1:$C$13701,MIN(13701,ROW()+1)):INDEX($C$1:$C$13701,MIN(13701,ROW()+設定!$B$26))))*10^(設定!$B$27/20)),1,0))</f>
        <v>0</v>
      </c>
      <c r="G11383" s="33" t="n">
        <f aca="false">$G11382+IF($F11383=1,1,0)</f>
        <v>6</v>
      </c>
      <c r="H11383" s="0" t="str">
        <f aca="false">IF($F11383=1,$G11383,"")</f>
        <v/>
      </c>
    </row>
    <row r="11384" customFormat="false" ht="15" hidden="false" customHeight="false" outlineLevel="0" collapsed="false">
      <c r="A11384" s="30" t="n">
        <v>1778.4375</v>
      </c>
      <c r="B11384" s="31" t="n">
        <v>24.2136</v>
      </c>
      <c r="C11384" s="32" t="n">
        <f aca="false">IF($A11384="","",IF(設定!$B$21="dB",10^($B11384/20),ABS($B11384)))</f>
        <v>16.2435144832247</v>
      </c>
      <c r="D11384" s="32" t="n">
        <f aca="false">IF($A11384="","",$A11384^2)</f>
        <v>3162839.94140625</v>
      </c>
      <c r="E11384" s="32" t="n">
        <f aca="false">IF($A11384="","",IF($C11384&lt;=0,"",1/$C11384^2))</f>
        <v>0.00379000689445493</v>
      </c>
      <c r="F11384" s="33" t="n">
        <f aca="false">IF(OR(ROW()-設定!$B$30&lt;2,ROW()+設定!$B$30&gt;13701,N($A11384)&lt;=0,N(INDEX($A$2:$A$13701,MIN(13700,MAX(1,ROW()-1+設定!$B$30))))&lt;=0,$A11384&lt;設定!$B$28,$A11384&gt;設定!$B$29),0,IF(AND($C11384&gt;=MAX(INDEX($C$1:$C$13701,MAX(1,ROW()-設定!$B$24)):INDEX($C$1:$C$13701,MAX(1,ROW()-1))),$C11384&gt;MAX(INDEX($C$1:$C$13701,MIN(13701,ROW()+1)):INDEX($C$1:$C$13701,MIN(13701,ROW()+設定!$B$24))),$C11384&gt;=設定!$B$32,$C11384&gt;=MAX(MIN(INDEX($C$1:$C$13701,MAX(1,ROW()-設定!$B$26)):INDEX($C$1:$C$13701,MAX(1,ROW()-1))),MIN(INDEX($C$1:$C$13701,MIN(13701,ROW()+1)):INDEX($C$1:$C$13701,MIN(13701,ROW()+設定!$B$26))))*10^(設定!$B$27/20)),1,0))</f>
        <v>0</v>
      </c>
      <c r="G11384" s="33" t="n">
        <f aca="false">$G11383+IF($F11384=1,1,0)</f>
        <v>6</v>
      </c>
      <c r="H11384" s="0" t="str">
        <f aca="false">IF($F11384=1,$G11384,"")</f>
        <v/>
      </c>
    </row>
    <row r="11385" customFormat="false" ht="15" hidden="false" customHeight="false" outlineLevel="0" collapsed="false">
      <c r="A11385" s="30" t="n">
        <v>1778.59375</v>
      </c>
      <c r="B11385" s="31" t="n">
        <v>24.5279</v>
      </c>
      <c r="C11385" s="32" t="n">
        <f aca="false">IF($A11385="","",IF(設定!$B$21="dB",10^($B11385/20),ABS($B11385)))</f>
        <v>16.8420518484232</v>
      </c>
      <c r="D11385" s="32" t="n">
        <f aca="false">IF($A11385="","",$A11385^2)</f>
        <v>3163395.72753906</v>
      </c>
      <c r="E11385" s="32" t="n">
        <f aca="false">IF($A11385="","",IF($C11385&lt;=0,"",1/$C11385^2))</f>
        <v>0.0035254129866582</v>
      </c>
      <c r="F11385" s="33" t="n">
        <f aca="false">IF(OR(ROW()-設定!$B$30&lt;2,ROW()+設定!$B$30&gt;13701,N($A11385)&lt;=0,N(INDEX($A$2:$A$13701,MIN(13700,MAX(1,ROW()-1+設定!$B$30))))&lt;=0,$A11385&lt;設定!$B$28,$A11385&gt;設定!$B$29),0,IF(AND($C11385&gt;=MAX(INDEX($C$1:$C$13701,MAX(1,ROW()-設定!$B$24)):INDEX($C$1:$C$13701,MAX(1,ROW()-1))),$C11385&gt;MAX(INDEX($C$1:$C$13701,MIN(13701,ROW()+1)):INDEX($C$1:$C$13701,MIN(13701,ROW()+設定!$B$24))),$C11385&gt;=設定!$B$32,$C11385&gt;=MAX(MIN(INDEX($C$1:$C$13701,MAX(1,ROW()-設定!$B$26)):INDEX($C$1:$C$13701,MAX(1,ROW()-1))),MIN(INDEX($C$1:$C$13701,MIN(13701,ROW()+1)):INDEX($C$1:$C$13701,MIN(13701,ROW()+設定!$B$26))))*10^(設定!$B$27/20)),1,0))</f>
        <v>0</v>
      </c>
      <c r="G11385" s="33" t="n">
        <f aca="false">$G11384+IF($F11385=1,1,0)</f>
        <v>6</v>
      </c>
      <c r="H11385" s="0" t="str">
        <f aca="false">IF($F11385=1,$G11385,"")</f>
        <v/>
      </c>
    </row>
    <row r="11386" customFormat="false" ht="15" hidden="false" customHeight="false" outlineLevel="0" collapsed="false">
      <c r="A11386" s="30" t="n">
        <v>1778.75</v>
      </c>
      <c r="B11386" s="31" t="n">
        <v>24.1899</v>
      </c>
      <c r="C11386" s="32" t="n">
        <f aca="false">IF($A11386="","",IF(設定!$B$21="dB",10^($B11386/20),ABS($B11386)))</f>
        <v>16.1992534371653</v>
      </c>
      <c r="D11386" s="32" t="n">
        <f aca="false">IF($A11386="","",$A11386^2)</f>
        <v>3163951.5625</v>
      </c>
      <c r="E11386" s="32" t="n">
        <f aca="false">IF($A11386="","",IF($C11386&lt;=0,"",1/$C11386^2))</f>
        <v>0.00381074597859636</v>
      </c>
      <c r="F11386" s="33" t="n">
        <f aca="false">IF(OR(ROW()-設定!$B$30&lt;2,ROW()+設定!$B$30&gt;13701,N($A11386)&lt;=0,N(INDEX($A$2:$A$13701,MIN(13700,MAX(1,ROW()-1+設定!$B$30))))&lt;=0,$A11386&lt;設定!$B$28,$A11386&gt;設定!$B$29),0,IF(AND($C11386&gt;=MAX(INDEX($C$1:$C$13701,MAX(1,ROW()-設定!$B$24)):INDEX($C$1:$C$13701,MAX(1,ROW()-1))),$C11386&gt;MAX(INDEX($C$1:$C$13701,MIN(13701,ROW()+1)):INDEX($C$1:$C$13701,MIN(13701,ROW()+設定!$B$24))),$C11386&gt;=設定!$B$32,$C11386&gt;=MAX(MIN(INDEX($C$1:$C$13701,MAX(1,ROW()-設定!$B$26)):INDEX($C$1:$C$13701,MAX(1,ROW()-1))),MIN(INDEX($C$1:$C$13701,MIN(13701,ROW()+1)):INDEX($C$1:$C$13701,MIN(13701,ROW()+設定!$B$26))))*10^(設定!$B$27/20)),1,0))</f>
        <v>0</v>
      </c>
      <c r="G11386" s="33" t="n">
        <f aca="false">$G11385+IF($F11386=1,1,0)</f>
        <v>6</v>
      </c>
      <c r="H11386" s="0" t="str">
        <f aca="false">IF($F11386=1,$G11386,"")</f>
        <v/>
      </c>
    </row>
    <row r="11387" customFormat="false" ht="15" hidden="false" customHeight="false" outlineLevel="0" collapsed="false">
      <c r="A11387" s="30" t="n">
        <v>1778.90625</v>
      </c>
      <c r="B11387" s="31" t="n">
        <v>24.3009</v>
      </c>
      <c r="C11387" s="32" t="n">
        <f aca="false">IF($A11387="","",IF(設定!$B$21="dB",10^($B11387/20),ABS($B11387)))</f>
        <v>16.4075977389681</v>
      </c>
      <c r="D11387" s="32" t="n">
        <f aca="false">IF($A11387="","",$A11387^2)</f>
        <v>3164507.44628906</v>
      </c>
      <c r="E11387" s="32" t="n">
        <f aca="false">IF($A11387="","",IF($C11387&lt;=0,"",1/$C11387^2))</f>
        <v>0.00371458242841278</v>
      </c>
      <c r="F11387" s="33" t="n">
        <f aca="false">IF(OR(ROW()-設定!$B$30&lt;2,ROW()+設定!$B$30&gt;13701,N($A11387)&lt;=0,N(INDEX($A$2:$A$13701,MIN(13700,MAX(1,ROW()-1+設定!$B$30))))&lt;=0,$A11387&lt;設定!$B$28,$A11387&gt;設定!$B$29),0,IF(AND($C11387&gt;=MAX(INDEX($C$1:$C$13701,MAX(1,ROW()-設定!$B$24)):INDEX($C$1:$C$13701,MAX(1,ROW()-1))),$C11387&gt;MAX(INDEX($C$1:$C$13701,MIN(13701,ROW()+1)):INDEX($C$1:$C$13701,MIN(13701,ROW()+設定!$B$24))),$C11387&gt;=設定!$B$32,$C11387&gt;=MAX(MIN(INDEX($C$1:$C$13701,MAX(1,ROW()-設定!$B$26)):INDEX($C$1:$C$13701,MAX(1,ROW()-1))),MIN(INDEX($C$1:$C$13701,MIN(13701,ROW()+1)):INDEX($C$1:$C$13701,MIN(13701,ROW()+設定!$B$26))))*10^(設定!$B$27/20)),1,0))</f>
        <v>0</v>
      </c>
      <c r="G11387" s="33" t="n">
        <f aca="false">$G11386+IF($F11387=1,1,0)</f>
        <v>6</v>
      </c>
      <c r="H11387" s="0" t="str">
        <f aca="false">IF($F11387=1,$G11387,"")</f>
        <v/>
      </c>
    </row>
    <row r="11388" customFormat="false" ht="15" hidden="false" customHeight="false" outlineLevel="0" collapsed="false">
      <c r="A11388" s="30" t="n">
        <v>1779.0625</v>
      </c>
      <c r="B11388" s="31" t="n">
        <v>24.3514</v>
      </c>
      <c r="C11388" s="32" t="n">
        <f aca="false">IF($A11388="","",IF(設定!$B$21="dB",10^($B11388/20),ABS($B11388)))</f>
        <v>16.5032698116559</v>
      </c>
      <c r="D11388" s="32" t="n">
        <f aca="false">IF($A11388="","",$A11388^2)</f>
        <v>3165063.37890625</v>
      </c>
      <c r="E11388" s="32" t="n">
        <f aca="false">IF($A11388="","",IF($C11388&lt;=0,"",1/$C11388^2))</f>
        <v>0.00367163921754502</v>
      </c>
      <c r="F11388" s="33" t="n">
        <f aca="false">IF(OR(ROW()-設定!$B$30&lt;2,ROW()+設定!$B$30&gt;13701,N($A11388)&lt;=0,N(INDEX($A$2:$A$13701,MIN(13700,MAX(1,ROW()-1+設定!$B$30))))&lt;=0,$A11388&lt;設定!$B$28,$A11388&gt;設定!$B$29),0,IF(AND($C11388&gt;=MAX(INDEX($C$1:$C$13701,MAX(1,ROW()-設定!$B$24)):INDEX($C$1:$C$13701,MAX(1,ROW()-1))),$C11388&gt;MAX(INDEX($C$1:$C$13701,MIN(13701,ROW()+1)):INDEX($C$1:$C$13701,MIN(13701,ROW()+設定!$B$24))),$C11388&gt;=設定!$B$32,$C11388&gt;=MAX(MIN(INDEX($C$1:$C$13701,MAX(1,ROW()-設定!$B$26)):INDEX($C$1:$C$13701,MAX(1,ROW()-1))),MIN(INDEX($C$1:$C$13701,MIN(13701,ROW()+1)):INDEX($C$1:$C$13701,MIN(13701,ROW()+設定!$B$26))))*10^(設定!$B$27/20)),1,0))</f>
        <v>0</v>
      </c>
      <c r="G11388" s="33" t="n">
        <f aca="false">$G11387+IF($F11388=1,1,0)</f>
        <v>6</v>
      </c>
      <c r="H11388" s="0" t="str">
        <f aca="false">IF($F11388=1,$G11388,"")</f>
        <v/>
      </c>
    </row>
    <row r="11389" customFormat="false" ht="15" hidden="false" customHeight="false" outlineLevel="0" collapsed="false">
      <c r="A11389" s="30" t="n">
        <v>1779.21875</v>
      </c>
      <c r="B11389" s="31" t="n">
        <v>24.124</v>
      </c>
      <c r="C11389" s="32" t="n">
        <f aca="false">IF($A11389="","",IF(設定!$B$21="dB",10^($B11389/20),ABS($B11389)))</f>
        <v>16.0768144723071</v>
      </c>
      <c r="D11389" s="32" t="n">
        <f aca="false">IF($A11389="","",$A11389^2)</f>
        <v>3165619.36035156</v>
      </c>
      <c r="E11389" s="32" t="n">
        <f aca="false">IF($A11389="","",IF($C11389&lt;=0,"",1/$C11389^2))</f>
        <v>0.00386901131655109</v>
      </c>
      <c r="F11389" s="33" t="n">
        <f aca="false">IF(OR(ROW()-設定!$B$30&lt;2,ROW()+設定!$B$30&gt;13701,N($A11389)&lt;=0,N(INDEX($A$2:$A$13701,MIN(13700,MAX(1,ROW()-1+設定!$B$30))))&lt;=0,$A11389&lt;設定!$B$28,$A11389&gt;設定!$B$29),0,IF(AND($C11389&gt;=MAX(INDEX($C$1:$C$13701,MAX(1,ROW()-設定!$B$24)):INDEX($C$1:$C$13701,MAX(1,ROW()-1))),$C11389&gt;MAX(INDEX($C$1:$C$13701,MIN(13701,ROW()+1)):INDEX($C$1:$C$13701,MIN(13701,ROW()+設定!$B$24))),$C11389&gt;=設定!$B$32,$C11389&gt;=MAX(MIN(INDEX($C$1:$C$13701,MAX(1,ROW()-設定!$B$26)):INDEX($C$1:$C$13701,MAX(1,ROW()-1))),MIN(INDEX($C$1:$C$13701,MIN(13701,ROW()+1)):INDEX($C$1:$C$13701,MIN(13701,ROW()+設定!$B$26))))*10^(設定!$B$27/20)),1,0))</f>
        <v>0</v>
      </c>
      <c r="G11389" s="33" t="n">
        <f aca="false">$G11388+IF($F11389=1,1,0)</f>
        <v>6</v>
      </c>
      <c r="H11389" s="0" t="str">
        <f aca="false">IF($F11389=1,$G11389,"")</f>
        <v/>
      </c>
    </row>
    <row r="11390" customFormat="false" ht="15" hidden="false" customHeight="false" outlineLevel="0" collapsed="false">
      <c r="A11390" s="30" t="n">
        <v>1779.375</v>
      </c>
      <c r="B11390" s="31" t="n">
        <v>24.1726</v>
      </c>
      <c r="C11390" s="32" t="n">
        <f aca="false">IF($A11390="","",IF(設定!$B$21="dB",10^($B11390/20),ABS($B11390)))</f>
        <v>16.1670209092137</v>
      </c>
      <c r="D11390" s="32" t="n">
        <f aca="false">IF($A11390="","",$A11390^2)</f>
        <v>3166175.390625</v>
      </c>
      <c r="E11390" s="32" t="n">
        <f aca="false">IF($A11390="","",IF($C11390&lt;=0,"",1/$C11390^2))</f>
        <v>0.0038259562540465</v>
      </c>
      <c r="F11390" s="33" t="n">
        <f aca="false">IF(OR(ROW()-設定!$B$30&lt;2,ROW()+設定!$B$30&gt;13701,N($A11390)&lt;=0,N(INDEX($A$2:$A$13701,MIN(13700,MAX(1,ROW()-1+設定!$B$30))))&lt;=0,$A11390&lt;設定!$B$28,$A11390&gt;設定!$B$29),0,IF(AND($C11390&gt;=MAX(INDEX($C$1:$C$13701,MAX(1,ROW()-設定!$B$24)):INDEX($C$1:$C$13701,MAX(1,ROW()-1))),$C11390&gt;MAX(INDEX($C$1:$C$13701,MIN(13701,ROW()+1)):INDEX($C$1:$C$13701,MIN(13701,ROW()+設定!$B$24))),$C11390&gt;=設定!$B$32,$C11390&gt;=MAX(MIN(INDEX($C$1:$C$13701,MAX(1,ROW()-設定!$B$26)):INDEX($C$1:$C$13701,MAX(1,ROW()-1))),MIN(INDEX($C$1:$C$13701,MIN(13701,ROW()+1)):INDEX($C$1:$C$13701,MIN(13701,ROW()+設定!$B$26))))*10^(設定!$B$27/20)),1,0))</f>
        <v>0</v>
      </c>
      <c r="G11390" s="33" t="n">
        <f aca="false">$G11389+IF($F11390=1,1,0)</f>
        <v>6</v>
      </c>
      <c r="H11390" s="0" t="str">
        <f aca="false">IF($F11390=1,$G11390,"")</f>
        <v/>
      </c>
    </row>
    <row r="11391" customFormat="false" ht="15" hidden="false" customHeight="false" outlineLevel="0" collapsed="false">
      <c r="A11391" s="30" t="n">
        <v>1779.53125</v>
      </c>
      <c r="B11391" s="31" t="n">
        <v>24.3074</v>
      </c>
      <c r="C11391" s="32" t="n">
        <f aca="false">IF($A11391="","",IF(設定!$B$21="dB",10^($B11391/20),ABS($B11391)))</f>
        <v>16.419880798587</v>
      </c>
      <c r="D11391" s="32" t="n">
        <f aca="false">IF($A11391="","",$A11391^2)</f>
        <v>3166731.46972656</v>
      </c>
      <c r="E11391" s="32" t="n">
        <f aca="false">IF($A11391="","",IF($C11391&lt;=0,"",1/$C11391^2))</f>
        <v>0.00370902704438462</v>
      </c>
      <c r="F11391" s="33" t="n">
        <f aca="false">IF(OR(ROW()-設定!$B$30&lt;2,ROW()+設定!$B$30&gt;13701,N($A11391)&lt;=0,N(INDEX($A$2:$A$13701,MIN(13700,MAX(1,ROW()-1+設定!$B$30))))&lt;=0,$A11391&lt;設定!$B$28,$A11391&gt;設定!$B$29),0,IF(AND($C11391&gt;=MAX(INDEX($C$1:$C$13701,MAX(1,ROW()-設定!$B$24)):INDEX($C$1:$C$13701,MAX(1,ROW()-1))),$C11391&gt;MAX(INDEX($C$1:$C$13701,MIN(13701,ROW()+1)):INDEX($C$1:$C$13701,MIN(13701,ROW()+設定!$B$24))),$C11391&gt;=設定!$B$32,$C11391&gt;=MAX(MIN(INDEX($C$1:$C$13701,MAX(1,ROW()-設定!$B$26)):INDEX($C$1:$C$13701,MAX(1,ROW()-1))),MIN(INDEX($C$1:$C$13701,MIN(13701,ROW()+1)):INDEX($C$1:$C$13701,MIN(13701,ROW()+設定!$B$26))))*10^(設定!$B$27/20)),1,0))</f>
        <v>0</v>
      </c>
      <c r="G11391" s="33" t="n">
        <f aca="false">$G11390+IF($F11391=1,1,0)</f>
        <v>6</v>
      </c>
      <c r="H11391" s="0" t="str">
        <f aca="false">IF($F11391=1,$G11391,"")</f>
        <v/>
      </c>
    </row>
    <row r="11392" customFormat="false" ht="15" hidden="false" customHeight="false" outlineLevel="0" collapsed="false">
      <c r="A11392" s="30" t="n">
        <v>1779.6875</v>
      </c>
      <c r="B11392" s="31" t="n">
        <v>24.0762</v>
      </c>
      <c r="C11392" s="32" t="n">
        <f aca="false">IF($A11392="","",IF(設定!$B$21="dB",10^($B11392/20),ABS($B11392)))</f>
        <v>15.9885838915918</v>
      </c>
      <c r="D11392" s="32" t="n">
        <f aca="false">IF($A11392="","",$A11392^2)</f>
        <v>3167287.59765625</v>
      </c>
      <c r="E11392" s="32" t="n">
        <f aca="false">IF($A11392="","",IF($C11392&lt;=0,"",1/$C11392^2))</f>
        <v>0.00391183024328533</v>
      </c>
      <c r="F11392" s="33" t="n">
        <f aca="false">IF(OR(ROW()-設定!$B$30&lt;2,ROW()+設定!$B$30&gt;13701,N($A11392)&lt;=0,N(INDEX($A$2:$A$13701,MIN(13700,MAX(1,ROW()-1+設定!$B$30))))&lt;=0,$A11392&lt;設定!$B$28,$A11392&gt;設定!$B$29),0,IF(AND($C11392&gt;=MAX(INDEX($C$1:$C$13701,MAX(1,ROW()-設定!$B$24)):INDEX($C$1:$C$13701,MAX(1,ROW()-1))),$C11392&gt;MAX(INDEX($C$1:$C$13701,MIN(13701,ROW()+1)):INDEX($C$1:$C$13701,MIN(13701,ROW()+設定!$B$24))),$C11392&gt;=設定!$B$32,$C11392&gt;=MAX(MIN(INDEX($C$1:$C$13701,MAX(1,ROW()-設定!$B$26)):INDEX($C$1:$C$13701,MAX(1,ROW()-1))),MIN(INDEX($C$1:$C$13701,MIN(13701,ROW()+1)):INDEX($C$1:$C$13701,MIN(13701,ROW()+設定!$B$26))))*10^(設定!$B$27/20)),1,0))</f>
        <v>0</v>
      </c>
      <c r="G11392" s="33" t="n">
        <f aca="false">$G11391+IF($F11392=1,1,0)</f>
        <v>6</v>
      </c>
      <c r="H11392" s="0" t="str">
        <f aca="false">IF($F11392=1,$G11392,"")</f>
        <v/>
      </c>
    </row>
    <row r="11393" customFormat="false" ht="15" hidden="false" customHeight="false" outlineLevel="0" collapsed="false">
      <c r="A11393" s="30" t="n">
        <v>1779.84375</v>
      </c>
      <c r="B11393" s="31" t="n">
        <v>24.1806</v>
      </c>
      <c r="C11393" s="32" t="n">
        <f aca="false">IF($A11393="","",IF(設定!$B$21="dB",10^($B11393/20),ABS($B11393)))</f>
        <v>16.1819181451288</v>
      </c>
      <c r="D11393" s="32" t="n">
        <f aca="false">IF($A11393="","",$A11393^2)</f>
        <v>3167843.77441406</v>
      </c>
      <c r="E11393" s="32" t="n">
        <f aca="false">IF($A11393="","",IF($C11393&lt;=0,"",1/$C11393^2))</f>
        <v>0.00381891506933869</v>
      </c>
      <c r="F11393" s="33" t="n">
        <f aca="false">IF(OR(ROW()-設定!$B$30&lt;2,ROW()+設定!$B$30&gt;13701,N($A11393)&lt;=0,N(INDEX($A$2:$A$13701,MIN(13700,MAX(1,ROW()-1+設定!$B$30))))&lt;=0,$A11393&lt;設定!$B$28,$A11393&gt;設定!$B$29),0,IF(AND($C11393&gt;=MAX(INDEX($C$1:$C$13701,MAX(1,ROW()-設定!$B$24)):INDEX($C$1:$C$13701,MAX(1,ROW()-1))),$C11393&gt;MAX(INDEX($C$1:$C$13701,MIN(13701,ROW()+1)):INDEX($C$1:$C$13701,MIN(13701,ROW()+設定!$B$24))),$C11393&gt;=設定!$B$32,$C11393&gt;=MAX(MIN(INDEX($C$1:$C$13701,MAX(1,ROW()-設定!$B$26)):INDEX($C$1:$C$13701,MAX(1,ROW()-1))),MIN(INDEX($C$1:$C$13701,MIN(13701,ROW()+1)):INDEX($C$1:$C$13701,MIN(13701,ROW()+設定!$B$26))))*10^(設定!$B$27/20)),1,0))</f>
        <v>0</v>
      </c>
      <c r="G11393" s="33" t="n">
        <f aca="false">$G11392+IF($F11393=1,1,0)</f>
        <v>6</v>
      </c>
      <c r="H11393" s="0" t="str">
        <f aca="false">IF($F11393=1,$G11393,"")</f>
        <v/>
      </c>
    </row>
    <row r="11394" customFormat="false" ht="15" hidden="false" customHeight="false" outlineLevel="0" collapsed="false">
      <c r="A11394" s="30" t="n">
        <v>1780</v>
      </c>
      <c r="B11394" s="31" t="n">
        <v>24.0698</v>
      </c>
      <c r="C11394" s="32" t="n">
        <f aca="false">IF($A11394="","",IF(設定!$B$21="dB",10^($B11394/20),ABS($B11394)))</f>
        <v>15.9768074067653</v>
      </c>
      <c r="D11394" s="32" t="n">
        <f aca="false">IF($A11394="","",$A11394^2)</f>
        <v>3168400</v>
      </c>
      <c r="E11394" s="32" t="n">
        <f aca="false">IF($A11394="","",IF($C11394&lt;=0,"",1/$C11394^2))</f>
        <v>0.00391759917903315</v>
      </c>
      <c r="F11394" s="33" t="n">
        <f aca="false">IF(OR(ROW()-設定!$B$30&lt;2,ROW()+設定!$B$30&gt;13701,N($A11394)&lt;=0,N(INDEX($A$2:$A$13701,MIN(13700,MAX(1,ROW()-1+設定!$B$30))))&lt;=0,$A11394&lt;設定!$B$28,$A11394&gt;設定!$B$29),0,IF(AND($C11394&gt;=MAX(INDEX($C$1:$C$13701,MAX(1,ROW()-設定!$B$24)):INDEX($C$1:$C$13701,MAX(1,ROW()-1))),$C11394&gt;MAX(INDEX($C$1:$C$13701,MIN(13701,ROW()+1)):INDEX($C$1:$C$13701,MIN(13701,ROW()+設定!$B$24))),$C11394&gt;=設定!$B$32,$C11394&gt;=MAX(MIN(INDEX($C$1:$C$13701,MAX(1,ROW()-設定!$B$26)):INDEX($C$1:$C$13701,MAX(1,ROW()-1))),MIN(INDEX($C$1:$C$13701,MIN(13701,ROW()+1)):INDEX($C$1:$C$13701,MIN(13701,ROW()+設定!$B$26))))*10^(設定!$B$27/20)),1,0))</f>
        <v>0</v>
      </c>
      <c r="G11394" s="33" t="n">
        <f aca="false">$G11393+IF($F11394=1,1,0)</f>
        <v>6</v>
      </c>
      <c r="H11394" s="0" t="str">
        <f aca="false">IF($F11394=1,$G11394,"")</f>
        <v/>
      </c>
    </row>
    <row r="11395" customFormat="false" ht="15" hidden="false" customHeight="false" outlineLevel="0" collapsed="false">
      <c r="A11395" s="30" t="n">
        <v>1780.15625</v>
      </c>
      <c r="B11395" s="31" t="n">
        <v>24.0304</v>
      </c>
      <c r="C11395" s="32" t="n">
        <f aca="false">IF($A11395="","",IF(設定!$B$21="dB",10^($B11395/20),ABS($B11395)))</f>
        <v>15.9044992506178</v>
      </c>
      <c r="D11395" s="32" t="n">
        <f aca="false">IF($A11395="","",$A11395^2)</f>
        <v>3168956.27441406</v>
      </c>
      <c r="E11395" s="32" t="n">
        <f aca="false">IF($A11395="","",IF($C11395&lt;=0,"",1/$C11395^2))</f>
        <v>0.00395330207133606</v>
      </c>
      <c r="F11395" s="33" t="n">
        <f aca="false">IF(OR(ROW()-設定!$B$30&lt;2,ROW()+設定!$B$30&gt;13701,N($A11395)&lt;=0,N(INDEX($A$2:$A$13701,MIN(13700,MAX(1,ROW()-1+設定!$B$30))))&lt;=0,$A11395&lt;設定!$B$28,$A11395&gt;設定!$B$29),0,IF(AND($C11395&gt;=MAX(INDEX($C$1:$C$13701,MAX(1,ROW()-設定!$B$24)):INDEX($C$1:$C$13701,MAX(1,ROW()-1))),$C11395&gt;MAX(INDEX($C$1:$C$13701,MIN(13701,ROW()+1)):INDEX($C$1:$C$13701,MIN(13701,ROW()+設定!$B$24))),$C11395&gt;=設定!$B$32,$C11395&gt;=MAX(MIN(INDEX($C$1:$C$13701,MAX(1,ROW()-設定!$B$26)):INDEX($C$1:$C$13701,MAX(1,ROW()-1))),MIN(INDEX($C$1:$C$13701,MIN(13701,ROW()+1)):INDEX($C$1:$C$13701,MIN(13701,ROW()+設定!$B$26))))*10^(設定!$B$27/20)),1,0))</f>
        <v>0</v>
      </c>
      <c r="G11395" s="33" t="n">
        <f aca="false">$G11394+IF($F11395=1,1,0)</f>
        <v>6</v>
      </c>
      <c r="H11395" s="0" t="str">
        <f aca="false">IF($F11395=1,$G11395,"")</f>
        <v/>
      </c>
    </row>
    <row r="11396" customFormat="false" ht="15" hidden="false" customHeight="false" outlineLevel="0" collapsed="false">
      <c r="A11396" s="30" t="n">
        <v>1780.3125</v>
      </c>
      <c r="B11396" s="31" t="n">
        <v>24.0484</v>
      </c>
      <c r="C11396" s="32" t="n">
        <f aca="false">IF($A11396="","",IF(設定!$B$21="dB",10^($B11396/20),ABS($B11396)))</f>
        <v>15.9374927420523</v>
      </c>
      <c r="D11396" s="32" t="n">
        <f aca="false">IF($A11396="","",$A11396^2)</f>
        <v>3169512.59765625</v>
      </c>
      <c r="E11396" s="32" t="n">
        <f aca="false">IF($A11396="","",IF($C11396&lt;=0,"",1/$C11396^2))</f>
        <v>0.00393695091372991</v>
      </c>
      <c r="F11396" s="33" t="n">
        <f aca="false">IF(OR(ROW()-設定!$B$30&lt;2,ROW()+設定!$B$30&gt;13701,N($A11396)&lt;=0,N(INDEX($A$2:$A$13701,MIN(13700,MAX(1,ROW()-1+設定!$B$30))))&lt;=0,$A11396&lt;設定!$B$28,$A11396&gt;設定!$B$29),0,IF(AND($C11396&gt;=MAX(INDEX($C$1:$C$13701,MAX(1,ROW()-設定!$B$24)):INDEX($C$1:$C$13701,MAX(1,ROW()-1))),$C11396&gt;MAX(INDEX($C$1:$C$13701,MIN(13701,ROW()+1)):INDEX($C$1:$C$13701,MIN(13701,ROW()+設定!$B$24))),$C11396&gt;=設定!$B$32,$C11396&gt;=MAX(MIN(INDEX($C$1:$C$13701,MAX(1,ROW()-設定!$B$26)):INDEX($C$1:$C$13701,MAX(1,ROW()-1))),MIN(INDEX($C$1:$C$13701,MIN(13701,ROW()+1)):INDEX($C$1:$C$13701,MIN(13701,ROW()+設定!$B$26))))*10^(設定!$B$27/20)),1,0))</f>
        <v>0</v>
      </c>
      <c r="G11396" s="33" t="n">
        <f aca="false">$G11395+IF($F11396=1,1,0)</f>
        <v>6</v>
      </c>
      <c r="H11396" s="0" t="str">
        <f aca="false">IF($F11396=1,$G11396,"")</f>
        <v/>
      </c>
    </row>
    <row r="11397" customFormat="false" ht="15" hidden="false" customHeight="false" outlineLevel="0" collapsed="false">
      <c r="A11397" s="30" t="n">
        <v>1780.46875</v>
      </c>
      <c r="B11397" s="31" t="n">
        <v>23.9172</v>
      </c>
      <c r="C11397" s="32" t="n">
        <f aca="false">IF($A11397="","",IF(設定!$B$21="dB",10^($B11397/20),ABS($B11397)))</f>
        <v>15.698566607609</v>
      </c>
      <c r="D11397" s="32" t="n">
        <f aca="false">IF($A11397="","",$A11397^2)</f>
        <v>3170068.96972656</v>
      </c>
      <c r="E11397" s="32" t="n">
        <f aca="false">IF($A11397="","",IF($C11397&lt;=0,"",1/$C11397^2))</f>
        <v>0.0040577006075959</v>
      </c>
      <c r="F11397" s="33" t="n">
        <f aca="false">IF(OR(ROW()-設定!$B$30&lt;2,ROW()+設定!$B$30&gt;13701,N($A11397)&lt;=0,N(INDEX($A$2:$A$13701,MIN(13700,MAX(1,ROW()-1+設定!$B$30))))&lt;=0,$A11397&lt;設定!$B$28,$A11397&gt;設定!$B$29),0,IF(AND($C11397&gt;=MAX(INDEX($C$1:$C$13701,MAX(1,ROW()-設定!$B$24)):INDEX($C$1:$C$13701,MAX(1,ROW()-1))),$C11397&gt;MAX(INDEX($C$1:$C$13701,MIN(13701,ROW()+1)):INDEX($C$1:$C$13701,MIN(13701,ROW()+設定!$B$24))),$C11397&gt;=設定!$B$32,$C11397&gt;=MAX(MIN(INDEX($C$1:$C$13701,MAX(1,ROW()-設定!$B$26)):INDEX($C$1:$C$13701,MAX(1,ROW()-1))),MIN(INDEX($C$1:$C$13701,MIN(13701,ROW()+1)):INDEX($C$1:$C$13701,MIN(13701,ROW()+設定!$B$26))))*10^(設定!$B$27/20)),1,0))</f>
        <v>0</v>
      </c>
      <c r="G11397" s="33" t="n">
        <f aca="false">$G11396+IF($F11397=1,1,0)</f>
        <v>6</v>
      </c>
      <c r="H11397" s="0" t="str">
        <f aca="false">IF($F11397=1,$G11397,"")</f>
        <v/>
      </c>
    </row>
    <row r="11398" customFormat="false" ht="15" hidden="false" customHeight="false" outlineLevel="0" collapsed="false">
      <c r="A11398" s="30" t="n">
        <v>1780.625</v>
      </c>
      <c r="B11398" s="31" t="n">
        <v>23.8871</v>
      </c>
      <c r="C11398" s="32" t="n">
        <f aca="false">IF($A11398="","",IF(設定!$B$21="dB",10^($B11398/20),ABS($B11398)))</f>
        <v>15.6442590957213</v>
      </c>
      <c r="D11398" s="32" t="n">
        <f aca="false">IF($A11398="","",$A11398^2)</f>
        <v>3170625.390625</v>
      </c>
      <c r="E11398" s="32" t="n">
        <f aca="false">IF($A11398="","",IF($C11398&lt;=0,"",1/$C11398^2))</f>
        <v>0.00408592132523972</v>
      </c>
      <c r="F11398" s="33" t="n">
        <f aca="false">IF(OR(ROW()-設定!$B$30&lt;2,ROW()+設定!$B$30&gt;13701,N($A11398)&lt;=0,N(INDEX($A$2:$A$13701,MIN(13700,MAX(1,ROW()-1+設定!$B$30))))&lt;=0,$A11398&lt;設定!$B$28,$A11398&gt;設定!$B$29),0,IF(AND($C11398&gt;=MAX(INDEX($C$1:$C$13701,MAX(1,ROW()-設定!$B$24)):INDEX($C$1:$C$13701,MAX(1,ROW()-1))),$C11398&gt;MAX(INDEX($C$1:$C$13701,MIN(13701,ROW()+1)):INDEX($C$1:$C$13701,MIN(13701,ROW()+設定!$B$24))),$C11398&gt;=設定!$B$32,$C11398&gt;=MAX(MIN(INDEX($C$1:$C$13701,MAX(1,ROW()-設定!$B$26)):INDEX($C$1:$C$13701,MAX(1,ROW()-1))),MIN(INDEX($C$1:$C$13701,MIN(13701,ROW()+1)):INDEX($C$1:$C$13701,MIN(13701,ROW()+設定!$B$26))))*10^(設定!$B$27/20)),1,0))</f>
        <v>0</v>
      </c>
      <c r="G11398" s="33" t="n">
        <f aca="false">$G11397+IF($F11398=1,1,0)</f>
        <v>6</v>
      </c>
      <c r="H11398" s="0" t="str">
        <f aca="false">IF($F11398=1,$G11398,"")</f>
        <v/>
      </c>
    </row>
    <row r="11399" customFormat="false" ht="15" hidden="false" customHeight="false" outlineLevel="0" collapsed="false">
      <c r="A11399" s="30" t="n">
        <v>1780.78125</v>
      </c>
      <c r="B11399" s="31" t="n">
        <v>23.9762</v>
      </c>
      <c r="C11399" s="32" t="n">
        <f aca="false">IF($A11399="","",IF(設定!$B$21="dB",10^($B11399/20),ABS($B11399)))</f>
        <v>15.8055640852151</v>
      </c>
      <c r="D11399" s="32" t="n">
        <f aca="false">IF($A11399="","",$A11399^2)</f>
        <v>3171181.86035156</v>
      </c>
      <c r="E11399" s="32" t="n">
        <f aca="false">IF($A11399="","",IF($C11399&lt;=0,"",1/$C11399^2))</f>
        <v>0.0040029484749458</v>
      </c>
      <c r="F11399" s="33" t="n">
        <f aca="false">IF(OR(ROW()-設定!$B$30&lt;2,ROW()+設定!$B$30&gt;13701,N($A11399)&lt;=0,N(INDEX($A$2:$A$13701,MIN(13700,MAX(1,ROW()-1+設定!$B$30))))&lt;=0,$A11399&lt;設定!$B$28,$A11399&gt;設定!$B$29),0,IF(AND($C11399&gt;=MAX(INDEX($C$1:$C$13701,MAX(1,ROW()-設定!$B$24)):INDEX($C$1:$C$13701,MAX(1,ROW()-1))),$C11399&gt;MAX(INDEX($C$1:$C$13701,MIN(13701,ROW()+1)):INDEX($C$1:$C$13701,MIN(13701,ROW()+設定!$B$24))),$C11399&gt;=設定!$B$32,$C11399&gt;=MAX(MIN(INDEX($C$1:$C$13701,MAX(1,ROW()-設定!$B$26)):INDEX($C$1:$C$13701,MAX(1,ROW()-1))),MIN(INDEX($C$1:$C$13701,MIN(13701,ROW()+1)):INDEX($C$1:$C$13701,MIN(13701,ROW()+設定!$B$26))))*10^(設定!$B$27/20)),1,0))</f>
        <v>0</v>
      </c>
      <c r="G11399" s="33" t="n">
        <f aca="false">$G11398+IF($F11399=1,1,0)</f>
        <v>6</v>
      </c>
      <c r="H11399" s="0" t="str">
        <f aca="false">IF($F11399=1,$G11399,"")</f>
        <v/>
      </c>
    </row>
    <row r="11400" customFormat="false" ht="15" hidden="false" customHeight="false" outlineLevel="0" collapsed="false">
      <c r="A11400" s="30" t="n">
        <v>1780.9375</v>
      </c>
      <c r="B11400" s="31" t="n">
        <v>23.8717</v>
      </c>
      <c r="C11400" s="32" t="n">
        <f aca="false">IF($A11400="","",IF(設定!$B$21="dB",10^($B11400/20),ABS($B11400)))</f>
        <v>15.6165465469297</v>
      </c>
      <c r="D11400" s="32" t="n">
        <f aca="false">IF($A11400="","",$A11400^2)</f>
        <v>3171738.37890625</v>
      </c>
      <c r="E11400" s="32" t="n">
        <f aca="false">IF($A11400="","",IF($C11400&lt;=0,"",1/$C11400^2))</f>
        <v>0.00410043564334293</v>
      </c>
      <c r="F11400" s="33" t="n">
        <f aca="false">IF(OR(ROW()-設定!$B$30&lt;2,ROW()+設定!$B$30&gt;13701,N($A11400)&lt;=0,N(INDEX($A$2:$A$13701,MIN(13700,MAX(1,ROW()-1+設定!$B$30))))&lt;=0,$A11400&lt;設定!$B$28,$A11400&gt;設定!$B$29),0,IF(AND($C11400&gt;=MAX(INDEX($C$1:$C$13701,MAX(1,ROW()-設定!$B$24)):INDEX($C$1:$C$13701,MAX(1,ROW()-1))),$C11400&gt;MAX(INDEX($C$1:$C$13701,MIN(13701,ROW()+1)):INDEX($C$1:$C$13701,MIN(13701,ROW()+設定!$B$24))),$C11400&gt;=設定!$B$32,$C11400&gt;=MAX(MIN(INDEX($C$1:$C$13701,MAX(1,ROW()-設定!$B$26)):INDEX($C$1:$C$13701,MAX(1,ROW()-1))),MIN(INDEX($C$1:$C$13701,MIN(13701,ROW()+1)):INDEX($C$1:$C$13701,MIN(13701,ROW()+設定!$B$26))))*10^(設定!$B$27/20)),1,0))</f>
        <v>0</v>
      </c>
      <c r="G11400" s="33" t="n">
        <f aca="false">$G11399+IF($F11400=1,1,0)</f>
        <v>6</v>
      </c>
      <c r="H11400" s="0" t="str">
        <f aca="false">IF($F11400=1,$G11400,"")</f>
        <v/>
      </c>
    </row>
    <row r="11401" customFormat="false" ht="15" hidden="false" customHeight="false" outlineLevel="0" collapsed="false">
      <c r="A11401" s="30" t="n">
        <v>1781.09375</v>
      </c>
      <c r="B11401" s="31" t="n">
        <v>23.8642</v>
      </c>
      <c r="C11401" s="32" t="n">
        <f aca="false">IF($A11401="","",IF(設定!$B$21="dB",10^($B11401/20),ABS($B11401)))</f>
        <v>15.6030679567112</v>
      </c>
      <c r="D11401" s="32" t="n">
        <f aca="false">IF($A11401="","",$A11401^2)</f>
        <v>3172294.94628906</v>
      </c>
      <c r="E11401" s="32" t="n">
        <f aca="false">IF($A11401="","",IF($C11401&lt;=0,"",1/$C11401^2))</f>
        <v>0.00410752296275541</v>
      </c>
      <c r="F11401" s="33" t="n">
        <f aca="false">IF(OR(ROW()-設定!$B$30&lt;2,ROW()+設定!$B$30&gt;13701,N($A11401)&lt;=0,N(INDEX($A$2:$A$13701,MIN(13700,MAX(1,ROW()-1+設定!$B$30))))&lt;=0,$A11401&lt;設定!$B$28,$A11401&gt;設定!$B$29),0,IF(AND($C11401&gt;=MAX(INDEX($C$1:$C$13701,MAX(1,ROW()-設定!$B$24)):INDEX($C$1:$C$13701,MAX(1,ROW()-1))),$C11401&gt;MAX(INDEX($C$1:$C$13701,MIN(13701,ROW()+1)):INDEX($C$1:$C$13701,MIN(13701,ROW()+設定!$B$24))),$C11401&gt;=設定!$B$32,$C11401&gt;=MAX(MIN(INDEX($C$1:$C$13701,MAX(1,ROW()-設定!$B$26)):INDEX($C$1:$C$13701,MAX(1,ROW()-1))),MIN(INDEX($C$1:$C$13701,MIN(13701,ROW()+1)):INDEX($C$1:$C$13701,MIN(13701,ROW()+設定!$B$26))))*10^(設定!$B$27/20)),1,0))</f>
        <v>0</v>
      </c>
      <c r="G11401" s="33" t="n">
        <f aca="false">$G11400+IF($F11401=1,1,0)</f>
        <v>6</v>
      </c>
      <c r="H11401" s="0" t="str">
        <f aca="false">IF($F11401=1,$G11401,"")</f>
        <v/>
      </c>
    </row>
    <row r="11402" customFormat="false" ht="15" hidden="false" customHeight="false" outlineLevel="0" collapsed="false">
      <c r="A11402" s="30" t="n">
        <v>1781.25</v>
      </c>
      <c r="B11402" s="31" t="n">
        <v>23.6553</v>
      </c>
      <c r="C11402" s="32" t="n">
        <f aca="false">IF($A11402="","",IF(設定!$B$21="dB",10^($B11402/20),ABS($B11402)))</f>
        <v>15.2322830050566</v>
      </c>
      <c r="D11402" s="32" t="n">
        <f aca="false">IF($A11402="","",$A11402^2)</f>
        <v>3172851.5625</v>
      </c>
      <c r="E11402" s="32" t="n">
        <f aca="false">IF($A11402="","",IF($C11402&lt;=0,"",1/$C11402^2))</f>
        <v>0.00430992785049825</v>
      </c>
      <c r="F11402" s="33" t="n">
        <f aca="false">IF(OR(ROW()-設定!$B$30&lt;2,ROW()+設定!$B$30&gt;13701,N($A11402)&lt;=0,N(INDEX($A$2:$A$13701,MIN(13700,MAX(1,ROW()-1+設定!$B$30))))&lt;=0,$A11402&lt;設定!$B$28,$A11402&gt;設定!$B$29),0,IF(AND($C11402&gt;=MAX(INDEX($C$1:$C$13701,MAX(1,ROW()-設定!$B$24)):INDEX($C$1:$C$13701,MAX(1,ROW()-1))),$C11402&gt;MAX(INDEX($C$1:$C$13701,MIN(13701,ROW()+1)):INDEX($C$1:$C$13701,MIN(13701,ROW()+設定!$B$24))),$C11402&gt;=設定!$B$32,$C11402&gt;=MAX(MIN(INDEX($C$1:$C$13701,MAX(1,ROW()-設定!$B$26)):INDEX($C$1:$C$13701,MAX(1,ROW()-1))),MIN(INDEX($C$1:$C$13701,MIN(13701,ROW()+1)):INDEX($C$1:$C$13701,MIN(13701,ROW()+設定!$B$26))))*10^(設定!$B$27/20)),1,0))</f>
        <v>0</v>
      </c>
      <c r="G11402" s="33" t="n">
        <f aca="false">$G11401+IF($F11402=1,1,0)</f>
        <v>6</v>
      </c>
      <c r="H11402" s="0" t="str">
        <f aca="false">IF($F11402=1,$G11402,"")</f>
        <v/>
      </c>
    </row>
    <row r="11403" customFormat="false" ht="15" hidden="false" customHeight="false" outlineLevel="0" collapsed="false">
      <c r="A11403" s="30" t="n">
        <v>1781.40625</v>
      </c>
      <c r="B11403" s="31" t="n">
        <v>23.7509</v>
      </c>
      <c r="C11403" s="32" t="n">
        <f aca="false">IF($A11403="","",IF(設定!$B$21="dB",10^($B11403/20),ABS($B11403)))</f>
        <v>15.4008609586021</v>
      </c>
      <c r="D11403" s="32" t="n">
        <f aca="false">IF($A11403="","",$A11403^2)</f>
        <v>3173408.22753906</v>
      </c>
      <c r="E11403" s="32" t="n">
        <f aca="false">IF($A11403="","",IF($C11403&lt;=0,"",1/$C11403^2))</f>
        <v>0.00421609123195483</v>
      </c>
      <c r="F11403" s="33" t="n">
        <f aca="false">IF(OR(ROW()-設定!$B$30&lt;2,ROW()+設定!$B$30&gt;13701,N($A11403)&lt;=0,N(INDEX($A$2:$A$13701,MIN(13700,MAX(1,ROW()-1+設定!$B$30))))&lt;=0,$A11403&lt;設定!$B$28,$A11403&gt;設定!$B$29),0,IF(AND($C11403&gt;=MAX(INDEX($C$1:$C$13701,MAX(1,ROW()-設定!$B$24)):INDEX($C$1:$C$13701,MAX(1,ROW()-1))),$C11403&gt;MAX(INDEX($C$1:$C$13701,MIN(13701,ROW()+1)):INDEX($C$1:$C$13701,MIN(13701,ROW()+設定!$B$24))),$C11403&gt;=設定!$B$32,$C11403&gt;=MAX(MIN(INDEX($C$1:$C$13701,MAX(1,ROW()-設定!$B$26)):INDEX($C$1:$C$13701,MAX(1,ROW()-1))),MIN(INDEX($C$1:$C$13701,MIN(13701,ROW()+1)):INDEX($C$1:$C$13701,MIN(13701,ROW()+設定!$B$26))))*10^(設定!$B$27/20)),1,0))</f>
        <v>0</v>
      </c>
      <c r="G11403" s="33" t="n">
        <f aca="false">$G11402+IF($F11403=1,1,0)</f>
        <v>6</v>
      </c>
      <c r="H11403" s="0" t="str">
        <f aca="false">IF($F11403=1,$G11403,"")</f>
        <v/>
      </c>
    </row>
    <row r="11404" customFormat="false" ht="15" hidden="false" customHeight="false" outlineLevel="0" collapsed="false">
      <c r="A11404" s="30" t="n">
        <v>1781.5625</v>
      </c>
      <c r="B11404" s="31" t="n">
        <v>23.8428</v>
      </c>
      <c r="C11404" s="32" t="n">
        <f aca="false">IF($A11404="","",IF(設定!$B$21="dB",10^($B11404/20),ABS($B11404)))</f>
        <v>15.5646729651716</v>
      </c>
      <c r="D11404" s="32" t="n">
        <f aca="false">IF($A11404="","",$A11404^2)</f>
        <v>3173964.94140625</v>
      </c>
      <c r="E11404" s="32" t="n">
        <f aca="false">IF($A11404="","",IF($C11404&lt;=0,"",1/$C11404^2))</f>
        <v>0.00412781286251379</v>
      </c>
      <c r="F11404" s="33" t="n">
        <f aca="false">IF(OR(ROW()-設定!$B$30&lt;2,ROW()+設定!$B$30&gt;13701,N($A11404)&lt;=0,N(INDEX($A$2:$A$13701,MIN(13700,MAX(1,ROW()-1+設定!$B$30))))&lt;=0,$A11404&lt;設定!$B$28,$A11404&gt;設定!$B$29),0,IF(AND($C11404&gt;=MAX(INDEX($C$1:$C$13701,MAX(1,ROW()-設定!$B$24)):INDEX($C$1:$C$13701,MAX(1,ROW()-1))),$C11404&gt;MAX(INDEX($C$1:$C$13701,MIN(13701,ROW()+1)):INDEX($C$1:$C$13701,MIN(13701,ROW()+設定!$B$24))),$C11404&gt;=設定!$B$32,$C11404&gt;=MAX(MIN(INDEX($C$1:$C$13701,MAX(1,ROW()-設定!$B$26)):INDEX($C$1:$C$13701,MAX(1,ROW()-1))),MIN(INDEX($C$1:$C$13701,MIN(13701,ROW()+1)):INDEX($C$1:$C$13701,MIN(13701,ROW()+設定!$B$26))))*10^(設定!$B$27/20)),1,0))</f>
        <v>0</v>
      </c>
      <c r="G11404" s="33" t="n">
        <f aca="false">$G11403+IF($F11404=1,1,0)</f>
        <v>6</v>
      </c>
      <c r="H11404" s="0" t="str">
        <f aca="false">IF($F11404=1,$G11404,"")</f>
        <v/>
      </c>
    </row>
    <row r="11405" customFormat="false" ht="15" hidden="false" customHeight="false" outlineLevel="0" collapsed="false">
      <c r="A11405" s="30" t="n">
        <v>1781.71875</v>
      </c>
      <c r="B11405" s="31" t="n">
        <v>23.7791</v>
      </c>
      <c r="C11405" s="32" t="n">
        <f aca="false">IF($A11405="","",IF(設定!$B$21="dB",10^($B11405/20),ABS($B11405)))</f>
        <v>15.4509433424064</v>
      </c>
      <c r="D11405" s="32" t="n">
        <f aca="false">IF($A11405="","",$A11405^2)</f>
        <v>3174521.70410156</v>
      </c>
      <c r="E11405" s="32" t="n">
        <f aca="false">IF($A11405="","",IF($C11405&lt;=0,"",1/$C11405^2))</f>
        <v>0.0041888036181497</v>
      </c>
      <c r="F11405" s="33" t="n">
        <f aca="false">IF(OR(ROW()-設定!$B$30&lt;2,ROW()+設定!$B$30&gt;13701,N($A11405)&lt;=0,N(INDEX($A$2:$A$13701,MIN(13700,MAX(1,ROW()-1+設定!$B$30))))&lt;=0,$A11405&lt;設定!$B$28,$A11405&gt;設定!$B$29),0,IF(AND($C11405&gt;=MAX(INDEX($C$1:$C$13701,MAX(1,ROW()-設定!$B$24)):INDEX($C$1:$C$13701,MAX(1,ROW()-1))),$C11405&gt;MAX(INDEX($C$1:$C$13701,MIN(13701,ROW()+1)):INDEX($C$1:$C$13701,MIN(13701,ROW()+設定!$B$24))),$C11405&gt;=設定!$B$32,$C11405&gt;=MAX(MIN(INDEX($C$1:$C$13701,MAX(1,ROW()-設定!$B$26)):INDEX($C$1:$C$13701,MAX(1,ROW()-1))),MIN(INDEX($C$1:$C$13701,MIN(13701,ROW()+1)):INDEX($C$1:$C$13701,MIN(13701,ROW()+設定!$B$26))))*10^(設定!$B$27/20)),1,0))</f>
        <v>0</v>
      </c>
      <c r="G11405" s="33" t="n">
        <f aca="false">$G11404+IF($F11405=1,1,0)</f>
        <v>6</v>
      </c>
      <c r="H11405" s="0" t="str">
        <f aca="false">IF($F11405=1,$G11405,"")</f>
        <v/>
      </c>
    </row>
    <row r="11406" customFormat="false" ht="15" hidden="false" customHeight="false" outlineLevel="0" collapsed="false">
      <c r="A11406" s="30" t="n">
        <v>1781.875</v>
      </c>
      <c r="B11406" s="31" t="n">
        <v>23.6905</v>
      </c>
      <c r="C11406" s="32" t="n">
        <f aca="false">IF($A11406="","",IF(設定!$B$21="dB",10^($B11406/20),ABS($B11406)))</f>
        <v>15.2941378401933</v>
      </c>
      <c r="D11406" s="32" t="n">
        <f aca="false">IF($A11406="","",$A11406^2)</f>
        <v>3175078.515625</v>
      </c>
      <c r="E11406" s="32" t="n">
        <f aca="false">IF($A11406="","",IF($C11406&lt;=0,"",1/$C11406^2))</f>
        <v>0.00427513663988698</v>
      </c>
      <c r="F11406" s="33" t="n">
        <f aca="false">IF(OR(ROW()-設定!$B$30&lt;2,ROW()+設定!$B$30&gt;13701,N($A11406)&lt;=0,N(INDEX($A$2:$A$13701,MIN(13700,MAX(1,ROW()-1+設定!$B$30))))&lt;=0,$A11406&lt;設定!$B$28,$A11406&gt;設定!$B$29),0,IF(AND($C11406&gt;=MAX(INDEX($C$1:$C$13701,MAX(1,ROW()-設定!$B$24)):INDEX($C$1:$C$13701,MAX(1,ROW()-1))),$C11406&gt;MAX(INDEX($C$1:$C$13701,MIN(13701,ROW()+1)):INDEX($C$1:$C$13701,MIN(13701,ROW()+設定!$B$24))),$C11406&gt;=設定!$B$32,$C11406&gt;=MAX(MIN(INDEX($C$1:$C$13701,MAX(1,ROW()-設定!$B$26)):INDEX($C$1:$C$13701,MAX(1,ROW()-1))),MIN(INDEX($C$1:$C$13701,MIN(13701,ROW()+1)):INDEX($C$1:$C$13701,MIN(13701,ROW()+設定!$B$26))))*10^(設定!$B$27/20)),1,0))</f>
        <v>0</v>
      </c>
      <c r="G11406" s="33" t="n">
        <f aca="false">$G11405+IF($F11406=1,1,0)</f>
        <v>6</v>
      </c>
      <c r="H11406" s="0" t="str">
        <f aca="false">IF($F11406=1,$G11406,"")</f>
        <v/>
      </c>
    </row>
    <row r="11407" customFormat="false" ht="15" hidden="false" customHeight="false" outlineLevel="0" collapsed="false">
      <c r="A11407" s="30" t="n">
        <v>1782.03125</v>
      </c>
      <c r="B11407" s="31" t="n">
        <v>23.5694</v>
      </c>
      <c r="C11407" s="32" t="n">
        <f aca="false">IF($A11407="","",IF(設定!$B$21="dB",10^($B11407/20),ABS($B11407)))</f>
        <v>15.0823842152278</v>
      </c>
      <c r="D11407" s="32" t="n">
        <f aca="false">IF($A11407="","",$A11407^2)</f>
        <v>3175635.37597656</v>
      </c>
      <c r="E11407" s="32" t="n">
        <f aca="false">IF($A11407="","",IF($C11407&lt;=0,"",1/$C11407^2))</f>
        <v>0.00439602344551034</v>
      </c>
      <c r="F11407" s="33" t="n">
        <f aca="false">IF(OR(ROW()-設定!$B$30&lt;2,ROW()+設定!$B$30&gt;13701,N($A11407)&lt;=0,N(INDEX($A$2:$A$13701,MIN(13700,MAX(1,ROW()-1+設定!$B$30))))&lt;=0,$A11407&lt;設定!$B$28,$A11407&gt;設定!$B$29),0,IF(AND($C11407&gt;=MAX(INDEX($C$1:$C$13701,MAX(1,ROW()-設定!$B$24)):INDEX($C$1:$C$13701,MAX(1,ROW()-1))),$C11407&gt;MAX(INDEX($C$1:$C$13701,MIN(13701,ROW()+1)):INDEX($C$1:$C$13701,MIN(13701,ROW()+設定!$B$24))),$C11407&gt;=設定!$B$32,$C11407&gt;=MAX(MIN(INDEX($C$1:$C$13701,MAX(1,ROW()-設定!$B$26)):INDEX($C$1:$C$13701,MAX(1,ROW()-1))),MIN(INDEX($C$1:$C$13701,MIN(13701,ROW()+1)):INDEX($C$1:$C$13701,MIN(13701,ROW()+設定!$B$26))))*10^(設定!$B$27/20)),1,0))</f>
        <v>0</v>
      </c>
      <c r="G11407" s="33" t="n">
        <f aca="false">$G11406+IF($F11407=1,1,0)</f>
        <v>6</v>
      </c>
      <c r="H11407" s="0" t="str">
        <f aca="false">IF($F11407=1,$G11407,"")</f>
        <v/>
      </c>
    </row>
    <row r="11408" customFormat="false" ht="15" hidden="false" customHeight="false" outlineLevel="0" collapsed="false">
      <c r="A11408" s="30" t="n">
        <v>1782.1875</v>
      </c>
      <c r="B11408" s="31" t="n">
        <v>23.5284</v>
      </c>
      <c r="C11408" s="32" t="n">
        <f aca="false">IF($A11408="","",IF(設定!$B$21="dB",10^($B11408/20),ABS($B11408)))</f>
        <v>15.0113586083973</v>
      </c>
      <c r="D11408" s="32" t="n">
        <f aca="false">IF($A11408="","",$A11408^2)</f>
        <v>3176192.28515625</v>
      </c>
      <c r="E11408" s="32" t="n">
        <f aca="false">IF($A11408="","",IF($C11408&lt;=0,"",1/$C11408^2))</f>
        <v>0.00443772105504421</v>
      </c>
      <c r="F11408" s="33" t="n">
        <f aca="false">IF(OR(ROW()-設定!$B$30&lt;2,ROW()+設定!$B$30&gt;13701,N($A11408)&lt;=0,N(INDEX($A$2:$A$13701,MIN(13700,MAX(1,ROW()-1+設定!$B$30))))&lt;=0,$A11408&lt;設定!$B$28,$A11408&gt;設定!$B$29),0,IF(AND($C11408&gt;=MAX(INDEX($C$1:$C$13701,MAX(1,ROW()-設定!$B$24)):INDEX($C$1:$C$13701,MAX(1,ROW()-1))),$C11408&gt;MAX(INDEX($C$1:$C$13701,MIN(13701,ROW()+1)):INDEX($C$1:$C$13701,MIN(13701,ROW()+設定!$B$24))),$C11408&gt;=設定!$B$32,$C11408&gt;=MAX(MIN(INDEX($C$1:$C$13701,MAX(1,ROW()-設定!$B$26)):INDEX($C$1:$C$13701,MAX(1,ROW()-1))),MIN(INDEX($C$1:$C$13701,MIN(13701,ROW()+1)):INDEX($C$1:$C$13701,MIN(13701,ROW()+設定!$B$26))))*10^(設定!$B$27/20)),1,0))</f>
        <v>0</v>
      </c>
      <c r="G11408" s="33" t="n">
        <f aca="false">$G11407+IF($F11408=1,1,0)</f>
        <v>6</v>
      </c>
      <c r="H11408" s="0" t="str">
        <f aca="false">IF($F11408=1,$G11408,"")</f>
        <v/>
      </c>
    </row>
    <row r="11409" customFormat="false" ht="15" hidden="false" customHeight="false" outlineLevel="0" collapsed="false">
      <c r="A11409" s="30" t="n">
        <v>1782.34375</v>
      </c>
      <c r="B11409" s="31" t="n">
        <v>23.6069</v>
      </c>
      <c r="C11409" s="32" t="n">
        <f aca="false">IF($A11409="","",IF(設定!$B$21="dB",10^($B11409/20),ABS($B11409)))</f>
        <v>15.1476408686643</v>
      </c>
      <c r="D11409" s="32" t="n">
        <f aca="false">IF($A11409="","",$A11409^2)</f>
        <v>3176749.24316406</v>
      </c>
      <c r="E11409" s="32" t="n">
        <f aca="false">IF($A11409="","",IF($C11409&lt;=0,"",1/$C11409^2))</f>
        <v>0.00435822853637257</v>
      </c>
      <c r="F11409" s="33" t="n">
        <f aca="false">IF(OR(ROW()-設定!$B$30&lt;2,ROW()+設定!$B$30&gt;13701,N($A11409)&lt;=0,N(INDEX($A$2:$A$13701,MIN(13700,MAX(1,ROW()-1+設定!$B$30))))&lt;=0,$A11409&lt;設定!$B$28,$A11409&gt;設定!$B$29),0,IF(AND($C11409&gt;=MAX(INDEX($C$1:$C$13701,MAX(1,ROW()-設定!$B$24)):INDEX($C$1:$C$13701,MAX(1,ROW()-1))),$C11409&gt;MAX(INDEX($C$1:$C$13701,MIN(13701,ROW()+1)):INDEX($C$1:$C$13701,MIN(13701,ROW()+設定!$B$24))),$C11409&gt;=設定!$B$32,$C11409&gt;=MAX(MIN(INDEX($C$1:$C$13701,MAX(1,ROW()-設定!$B$26)):INDEX($C$1:$C$13701,MAX(1,ROW()-1))),MIN(INDEX($C$1:$C$13701,MIN(13701,ROW()+1)):INDEX($C$1:$C$13701,MIN(13701,ROW()+設定!$B$26))))*10^(設定!$B$27/20)),1,0))</f>
        <v>0</v>
      </c>
      <c r="G11409" s="33" t="n">
        <f aca="false">$G11408+IF($F11409=1,1,0)</f>
        <v>6</v>
      </c>
      <c r="H11409" s="0" t="str">
        <f aca="false">IF($F11409=1,$G11409,"")</f>
        <v/>
      </c>
    </row>
    <row r="11410" customFormat="false" ht="15" hidden="false" customHeight="false" outlineLevel="0" collapsed="false">
      <c r="A11410" s="30" t="n">
        <v>1782.5</v>
      </c>
      <c r="B11410" s="31" t="n">
        <v>23.6772</v>
      </c>
      <c r="C11410" s="32" t="n">
        <f aca="false">IF($A11410="","",IF(設定!$B$21="dB",10^($B11410/20),ABS($B11410)))</f>
        <v>15.2707370848294</v>
      </c>
      <c r="D11410" s="32" t="n">
        <f aca="false">IF($A11410="","",$A11410^2)</f>
        <v>3177306.25</v>
      </c>
      <c r="E11410" s="32" t="n">
        <f aca="false">IF($A11410="","",IF($C11410&lt;=0,"",1/$C11410^2))</f>
        <v>0.00428824904925425</v>
      </c>
      <c r="F11410" s="33" t="n">
        <f aca="false">IF(OR(ROW()-設定!$B$30&lt;2,ROW()+設定!$B$30&gt;13701,N($A11410)&lt;=0,N(INDEX($A$2:$A$13701,MIN(13700,MAX(1,ROW()-1+設定!$B$30))))&lt;=0,$A11410&lt;設定!$B$28,$A11410&gt;設定!$B$29),0,IF(AND($C11410&gt;=MAX(INDEX($C$1:$C$13701,MAX(1,ROW()-設定!$B$24)):INDEX($C$1:$C$13701,MAX(1,ROW()-1))),$C11410&gt;MAX(INDEX($C$1:$C$13701,MIN(13701,ROW()+1)):INDEX($C$1:$C$13701,MIN(13701,ROW()+設定!$B$24))),$C11410&gt;=設定!$B$32,$C11410&gt;=MAX(MIN(INDEX($C$1:$C$13701,MAX(1,ROW()-設定!$B$26)):INDEX($C$1:$C$13701,MAX(1,ROW()-1))),MIN(INDEX($C$1:$C$13701,MIN(13701,ROW()+1)):INDEX($C$1:$C$13701,MIN(13701,ROW()+設定!$B$26))))*10^(設定!$B$27/20)),1,0))</f>
        <v>0</v>
      </c>
      <c r="G11410" s="33" t="n">
        <f aca="false">$G11409+IF($F11410=1,1,0)</f>
        <v>6</v>
      </c>
      <c r="H11410" s="0" t="str">
        <f aca="false">IF($F11410=1,$G11410,"")</f>
        <v/>
      </c>
    </row>
    <row r="11411" customFormat="false" ht="15" hidden="false" customHeight="false" outlineLevel="0" collapsed="false">
      <c r="A11411" s="30" t="n">
        <v>1782.65625</v>
      </c>
      <c r="B11411" s="31" t="n">
        <v>23.5044</v>
      </c>
      <c r="C11411" s="32" t="n">
        <f aca="false">IF($A11411="","",IF(設定!$B$21="dB",10^($B11411/20),ABS($B11411)))</f>
        <v>14.9699379428458</v>
      </c>
      <c r="D11411" s="32" t="n">
        <f aca="false">IF($A11411="","",$A11411^2)</f>
        <v>3177863.30566406</v>
      </c>
      <c r="E11411" s="32" t="n">
        <f aca="false">IF($A11411="","",IF($C11411&lt;=0,"",1/$C11411^2))</f>
        <v>0.00446231269450734</v>
      </c>
      <c r="F11411" s="33" t="n">
        <f aca="false">IF(OR(ROW()-設定!$B$30&lt;2,ROW()+設定!$B$30&gt;13701,N($A11411)&lt;=0,N(INDEX($A$2:$A$13701,MIN(13700,MAX(1,ROW()-1+設定!$B$30))))&lt;=0,$A11411&lt;設定!$B$28,$A11411&gt;設定!$B$29),0,IF(AND($C11411&gt;=MAX(INDEX($C$1:$C$13701,MAX(1,ROW()-設定!$B$24)):INDEX($C$1:$C$13701,MAX(1,ROW()-1))),$C11411&gt;MAX(INDEX($C$1:$C$13701,MIN(13701,ROW()+1)):INDEX($C$1:$C$13701,MIN(13701,ROW()+設定!$B$24))),$C11411&gt;=設定!$B$32,$C11411&gt;=MAX(MIN(INDEX($C$1:$C$13701,MAX(1,ROW()-設定!$B$26)):INDEX($C$1:$C$13701,MAX(1,ROW()-1))),MIN(INDEX($C$1:$C$13701,MIN(13701,ROW()+1)):INDEX($C$1:$C$13701,MIN(13701,ROW()+設定!$B$26))))*10^(設定!$B$27/20)),1,0))</f>
        <v>0</v>
      </c>
      <c r="G11411" s="33" t="n">
        <f aca="false">$G11410+IF($F11411=1,1,0)</f>
        <v>6</v>
      </c>
      <c r="H11411" s="0" t="str">
        <f aca="false">IF($F11411=1,$G11411,"")</f>
        <v/>
      </c>
    </row>
    <row r="11412" customFormat="false" ht="15" hidden="false" customHeight="false" outlineLevel="0" collapsed="false">
      <c r="A11412" s="30" t="n">
        <v>1782.8125</v>
      </c>
      <c r="B11412" s="31" t="n">
        <v>23.6043</v>
      </c>
      <c r="C11412" s="32" t="n">
        <f aca="false">IF($A11412="","",IF(設定!$B$21="dB",10^($B11412/20),ABS($B11412)))</f>
        <v>15.1431073120591</v>
      </c>
      <c r="D11412" s="32" t="n">
        <f aca="false">IF($A11412="","",$A11412^2)</f>
        <v>3178420.41015625</v>
      </c>
      <c r="E11412" s="32" t="n">
        <f aca="false">IF($A11412="","",IF($C11412&lt;=0,"",1/$C11412^2))</f>
        <v>0.00436083846747664</v>
      </c>
      <c r="F11412" s="33" t="n">
        <f aca="false">IF(OR(ROW()-設定!$B$30&lt;2,ROW()+設定!$B$30&gt;13701,N($A11412)&lt;=0,N(INDEX($A$2:$A$13701,MIN(13700,MAX(1,ROW()-1+設定!$B$30))))&lt;=0,$A11412&lt;設定!$B$28,$A11412&gt;設定!$B$29),0,IF(AND($C11412&gt;=MAX(INDEX($C$1:$C$13701,MAX(1,ROW()-設定!$B$24)):INDEX($C$1:$C$13701,MAX(1,ROW()-1))),$C11412&gt;MAX(INDEX($C$1:$C$13701,MIN(13701,ROW()+1)):INDEX($C$1:$C$13701,MIN(13701,ROW()+設定!$B$24))),$C11412&gt;=設定!$B$32,$C11412&gt;=MAX(MIN(INDEX($C$1:$C$13701,MAX(1,ROW()-設定!$B$26)):INDEX($C$1:$C$13701,MAX(1,ROW()-1))),MIN(INDEX($C$1:$C$13701,MIN(13701,ROW()+1)):INDEX($C$1:$C$13701,MIN(13701,ROW()+設定!$B$26))))*10^(設定!$B$27/20)),1,0))</f>
        <v>0</v>
      </c>
      <c r="G11412" s="33" t="n">
        <f aca="false">$G11411+IF($F11412=1,1,0)</f>
        <v>6</v>
      </c>
      <c r="H11412" s="0" t="str">
        <f aca="false">IF($F11412=1,$G11412,"")</f>
        <v/>
      </c>
    </row>
    <row r="11413" customFormat="false" ht="15" hidden="false" customHeight="false" outlineLevel="0" collapsed="false">
      <c r="A11413" s="30" t="n">
        <v>1782.96875</v>
      </c>
      <c r="B11413" s="31" t="n">
        <v>23.4078</v>
      </c>
      <c r="C11413" s="32" t="n">
        <f aca="false">IF($A11413="","",IF(設定!$B$21="dB",10^($B11413/20),ABS($B11413)))</f>
        <v>14.8043723617805</v>
      </c>
      <c r="D11413" s="32" t="n">
        <f aca="false">IF($A11413="","",$A11413^2)</f>
        <v>3178977.56347656</v>
      </c>
      <c r="E11413" s="32" t="n">
        <f aca="false">IF($A11413="","",IF($C11413&lt;=0,"",1/$C11413^2))</f>
        <v>0.00456267988510415</v>
      </c>
      <c r="F11413" s="33" t="n">
        <f aca="false">IF(OR(ROW()-設定!$B$30&lt;2,ROW()+設定!$B$30&gt;13701,N($A11413)&lt;=0,N(INDEX($A$2:$A$13701,MIN(13700,MAX(1,ROW()-1+設定!$B$30))))&lt;=0,$A11413&lt;設定!$B$28,$A11413&gt;設定!$B$29),0,IF(AND($C11413&gt;=MAX(INDEX($C$1:$C$13701,MAX(1,ROW()-設定!$B$24)):INDEX($C$1:$C$13701,MAX(1,ROW()-1))),$C11413&gt;MAX(INDEX($C$1:$C$13701,MIN(13701,ROW()+1)):INDEX($C$1:$C$13701,MIN(13701,ROW()+設定!$B$24))),$C11413&gt;=設定!$B$32,$C11413&gt;=MAX(MIN(INDEX($C$1:$C$13701,MAX(1,ROW()-設定!$B$26)):INDEX($C$1:$C$13701,MAX(1,ROW()-1))),MIN(INDEX($C$1:$C$13701,MIN(13701,ROW()+1)):INDEX($C$1:$C$13701,MIN(13701,ROW()+設定!$B$26))))*10^(設定!$B$27/20)),1,0))</f>
        <v>0</v>
      </c>
      <c r="G11413" s="33" t="n">
        <f aca="false">$G11412+IF($F11413=1,1,0)</f>
        <v>6</v>
      </c>
      <c r="H11413" s="0" t="str">
        <f aca="false">IF($F11413=1,$G11413,"")</f>
        <v/>
      </c>
    </row>
    <row r="11414" customFormat="false" ht="15" hidden="false" customHeight="false" outlineLevel="0" collapsed="false">
      <c r="A11414" s="30" t="n">
        <v>1783.125</v>
      </c>
      <c r="B11414" s="31" t="n">
        <v>23.5329</v>
      </c>
      <c r="C11414" s="32" t="n">
        <f aca="false">IF($A11414="","",IF(設定!$B$21="dB",10^($B11414/20),ABS($B11414)))</f>
        <v>15.0191377327095</v>
      </c>
      <c r="D11414" s="32" t="n">
        <f aca="false">IF($A11414="","",$A11414^2)</f>
        <v>3179534.765625</v>
      </c>
      <c r="E11414" s="32" t="n">
        <f aca="false">IF($A11414="","",IF($C11414&lt;=0,"",1/$C11414^2))</f>
        <v>0.00443312523280984</v>
      </c>
      <c r="F11414" s="33" t="n">
        <f aca="false">IF(OR(ROW()-設定!$B$30&lt;2,ROW()+設定!$B$30&gt;13701,N($A11414)&lt;=0,N(INDEX($A$2:$A$13701,MIN(13700,MAX(1,ROW()-1+設定!$B$30))))&lt;=0,$A11414&lt;設定!$B$28,$A11414&gt;設定!$B$29),0,IF(AND($C11414&gt;=MAX(INDEX($C$1:$C$13701,MAX(1,ROW()-設定!$B$24)):INDEX($C$1:$C$13701,MAX(1,ROW()-1))),$C11414&gt;MAX(INDEX($C$1:$C$13701,MIN(13701,ROW()+1)):INDEX($C$1:$C$13701,MIN(13701,ROW()+設定!$B$24))),$C11414&gt;=設定!$B$32,$C11414&gt;=MAX(MIN(INDEX($C$1:$C$13701,MAX(1,ROW()-設定!$B$26)):INDEX($C$1:$C$13701,MAX(1,ROW()-1))),MIN(INDEX($C$1:$C$13701,MIN(13701,ROW()+1)):INDEX($C$1:$C$13701,MIN(13701,ROW()+設定!$B$26))))*10^(設定!$B$27/20)),1,0))</f>
        <v>0</v>
      </c>
      <c r="G11414" s="33" t="n">
        <f aca="false">$G11413+IF($F11414=1,1,0)</f>
        <v>6</v>
      </c>
      <c r="H11414" s="0" t="str">
        <f aca="false">IF($F11414=1,$G11414,"")</f>
        <v/>
      </c>
    </row>
    <row r="11415" customFormat="false" ht="15" hidden="false" customHeight="false" outlineLevel="0" collapsed="false">
      <c r="A11415" s="30" t="n">
        <v>1783.28125</v>
      </c>
      <c r="B11415" s="31" t="n">
        <v>23.2738</v>
      </c>
      <c r="C11415" s="32" t="n">
        <f aca="false">IF($A11415="","",IF(設定!$B$21="dB",10^($B11415/20),ABS($B11415)))</f>
        <v>14.5777332819848</v>
      </c>
      <c r="D11415" s="32" t="n">
        <f aca="false">IF($A11415="","",$A11415^2)</f>
        <v>3180092.01660156</v>
      </c>
      <c r="E11415" s="32" t="n">
        <f aca="false">IF($A11415="","",IF($C11415&lt;=0,"",1/$C11415^2))</f>
        <v>0.00470565409792167</v>
      </c>
      <c r="F11415" s="33" t="n">
        <f aca="false">IF(OR(ROW()-設定!$B$30&lt;2,ROW()+設定!$B$30&gt;13701,N($A11415)&lt;=0,N(INDEX($A$2:$A$13701,MIN(13700,MAX(1,ROW()-1+設定!$B$30))))&lt;=0,$A11415&lt;設定!$B$28,$A11415&gt;設定!$B$29),0,IF(AND($C11415&gt;=MAX(INDEX($C$1:$C$13701,MAX(1,ROW()-設定!$B$24)):INDEX($C$1:$C$13701,MAX(1,ROW()-1))),$C11415&gt;MAX(INDEX($C$1:$C$13701,MIN(13701,ROW()+1)):INDEX($C$1:$C$13701,MIN(13701,ROW()+設定!$B$24))),$C11415&gt;=設定!$B$32,$C11415&gt;=MAX(MIN(INDEX($C$1:$C$13701,MAX(1,ROW()-設定!$B$26)):INDEX($C$1:$C$13701,MAX(1,ROW()-1))),MIN(INDEX($C$1:$C$13701,MIN(13701,ROW()+1)):INDEX($C$1:$C$13701,MIN(13701,ROW()+設定!$B$26))))*10^(設定!$B$27/20)),1,0))</f>
        <v>0</v>
      </c>
      <c r="G11415" s="33" t="n">
        <f aca="false">$G11414+IF($F11415=1,1,0)</f>
        <v>6</v>
      </c>
      <c r="H11415" s="0" t="str">
        <f aca="false">IF($F11415=1,$G11415,"")</f>
        <v/>
      </c>
    </row>
    <row r="11416" customFormat="false" ht="15" hidden="false" customHeight="false" outlineLevel="0" collapsed="false">
      <c r="A11416" s="30" t="n">
        <v>1783.4375</v>
      </c>
      <c r="B11416" s="31" t="n">
        <v>23.3679</v>
      </c>
      <c r="C11416" s="32" t="n">
        <f aca="false">IF($A11416="","",IF(設定!$B$21="dB",10^($B11416/20),ABS($B11416)))</f>
        <v>14.7365221089096</v>
      </c>
      <c r="D11416" s="32" t="n">
        <f aca="false">IF($A11416="","",$A11416^2)</f>
        <v>3180649.31640625</v>
      </c>
      <c r="E11416" s="32" t="n">
        <f aca="false">IF($A11416="","",IF($C11416&lt;=0,"",1/$C11416^2))</f>
        <v>0.00460479181181487</v>
      </c>
      <c r="F11416" s="33" t="n">
        <f aca="false">IF(OR(ROW()-設定!$B$30&lt;2,ROW()+設定!$B$30&gt;13701,N($A11416)&lt;=0,N(INDEX($A$2:$A$13701,MIN(13700,MAX(1,ROW()-1+設定!$B$30))))&lt;=0,$A11416&lt;設定!$B$28,$A11416&gt;設定!$B$29),0,IF(AND($C11416&gt;=MAX(INDEX($C$1:$C$13701,MAX(1,ROW()-設定!$B$24)):INDEX($C$1:$C$13701,MAX(1,ROW()-1))),$C11416&gt;MAX(INDEX($C$1:$C$13701,MIN(13701,ROW()+1)):INDEX($C$1:$C$13701,MIN(13701,ROW()+設定!$B$24))),$C11416&gt;=設定!$B$32,$C11416&gt;=MAX(MIN(INDEX($C$1:$C$13701,MAX(1,ROW()-設定!$B$26)):INDEX($C$1:$C$13701,MAX(1,ROW()-1))),MIN(INDEX($C$1:$C$13701,MIN(13701,ROW()+1)):INDEX($C$1:$C$13701,MIN(13701,ROW()+設定!$B$26))))*10^(設定!$B$27/20)),1,0))</f>
        <v>0</v>
      </c>
      <c r="G11416" s="33" t="n">
        <f aca="false">$G11415+IF($F11416=1,1,0)</f>
        <v>6</v>
      </c>
      <c r="H11416" s="0" t="str">
        <f aca="false">IF($F11416=1,$G11416,"")</f>
        <v/>
      </c>
    </row>
    <row r="11417" customFormat="false" ht="15" hidden="false" customHeight="false" outlineLevel="0" collapsed="false">
      <c r="A11417" s="30" t="n">
        <v>1783.59375</v>
      </c>
      <c r="B11417" s="31" t="n">
        <v>23.2066</v>
      </c>
      <c r="C11417" s="32" t="n">
        <f aca="false">IF($A11417="","",IF(設定!$B$21="dB",10^($B11417/20),ABS($B11417)))</f>
        <v>14.4653850999601</v>
      </c>
      <c r="D11417" s="32" t="n">
        <f aca="false">IF($A11417="","",$A11417^2)</f>
        <v>3181206.66503906</v>
      </c>
      <c r="E11417" s="32" t="n">
        <f aca="false">IF($A11417="","",IF($C11417&lt;=0,"",1/$C11417^2))</f>
        <v>0.00477903267642172</v>
      </c>
      <c r="F11417" s="33" t="n">
        <f aca="false">IF(OR(ROW()-設定!$B$30&lt;2,ROW()+設定!$B$30&gt;13701,N($A11417)&lt;=0,N(INDEX($A$2:$A$13701,MIN(13700,MAX(1,ROW()-1+設定!$B$30))))&lt;=0,$A11417&lt;設定!$B$28,$A11417&gt;設定!$B$29),0,IF(AND($C11417&gt;=MAX(INDEX($C$1:$C$13701,MAX(1,ROW()-設定!$B$24)):INDEX($C$1:$C$13701,MAX(1,ROW()-1))),$C11417&gt;MAX(INDEX($C$1:$C$13701,MIN(13701,ROW()+1)):INDEX($C$1:$C$13701,MIN(13701,ROW()+設定!$B$24))),$C11417&gt;=設定!$B$32,$C11417&gt;=MAX(MIN(INDEX($C$1:$C$13701,MAX(1,ROW()-設定!$B$26)):INDEX($C$1:$C$13701,MAX(1,ROW()-1))),MIN(INDEX($C$1:$C$13701,MIN(13701,ROW()+1)):INDEX($C$1:$C$13701,MIN(13701,ROW()+設定!$B$26))))*10^(設定!$B$27/20)),1,0))</f>
        <v>0</v>
      </c>
      <c r="G11417" s="33" t="n">
        <f aca="false">$G11416+IF($F11417=1,1,0)</f>
        <v>6</v>
      </c>
      <c r="H11417" s="0" t="str">
        <f aca="false">IF($F11417=1,$G11417,"")</f>
        <v/>
      </c>
    </row>
    <row r="11418" customFormat="false" ht="15" hidden="false" customHeight="false" outlineLevel="0" collapsed="false">
      <c r="A11418" s="30" t="n">
        <v>1783.75</v>
      </c>
      <c r="B11418" s="31" t="n">
        <v>23.3571</v>
      </c>
      <c r="C11418" s="32" t="n">
        <f aca="false">IF($A11418="","",IF(設定!$B$21="dB",10^($B11418/20),ABS($B11418)))</f>
        <v>14.7182101638575</v>
      </c>
      <c r="D11418" s="32" t="n">
        <f aca="false">IF($A11418="","",$A11418^2)</f>
        <v>3181764.0625</v>
      </c>
      <c r="E11418" s="32" t="n">
        <f aca="false">IF($A11418="","",IF($C11418&lt;=0,"",1/$C11418^2))</f>
        <v>0.0046162572209303</v>
      </c>
      <c r="F11418" s="33" t="n">
        <f aca="false">IF(OR(ROW()-設定!$B$30&lt;2,ROW()+設定!$B$30&gt;13701,N($A11418)&lt;=0,N(INDEX($A$2:$A$13701,MIN(13700,MAX(1,ROW()-1+設定!$B$30))))&lt;=0,$A11418&lt;設定!$B$28,$A11418&gt;設定!$B$29),0,IF(AND($C11418&gt;=MAX(INDEX($C$1:$C$13701,MAX(1,ROW()-設定!$B$24)):INDEX($C$1:$C$13701,MAX(1,ROW()-1))),$C11418&gt;MAX(INDEX($C$1:$C$13701,MIN(13701,ROW()+1)):INDEX($C$1:$C$13701,MIN(13701,ROW()+設定!$B$24))),$C11418&gt;=設定!$B$32,$C11418&gt;=MAX(MIN(INDEX($C$1:$C$13701,MAX(1,ROW()-設定!$B$26)):INDEX($C$1:$C$13701,MAX(1,ROW()-1))),MIN(INDEX($C$1:$C$13701,MIN(13701,ROW()+1)):INDEX($C$1:$C$13701,MIN(13701,ROW()+設定!$B$26))))*10^(設定!$B$27/20)),1,0))</f>
        <v>0</v>
      </c>
      <c r="G11418" s="33" t="n">
        <f aca="false">$G11417+IF($F11418=1,1,0)</f>
        <v>6</v>
      </c>
      <c r="H11418" s="0" t="str">
        <f aca="false">IF($F11418=1,$G11418,"")</f>
        <v/>
      </c>
    </row>
    <row r="11419" customFormat="false" ht="15" hidden="false" customHeight="false" outlineLevel="0" collapsed="false">
      <c r="A11419" s="30" t="n">
        <v>1783.90625</v>
      </c>
      <c r="B11419" s="31" t="n">
        <v>23.3184</v>
      </c>
      <c r="C11419" s="32" t="n">
        <f aca="false">IF($A11419="","",IF(設定!$B$21="dB",10^($B11419/20),ABS($B11419)))</f>
        <v>14.6527790193005</v>
      </c>
      <c r="D11419" s="32" t="n">
        <f aca="false">IF($A11419="","",$A11419^2)</f>
        <v>3182321.50878906</v>
      </c>
      <c r="E11419" s="32" t="n">
        <f aca="false">IF($A11419="","",IF($C11419&lt;=0,"",1/$C11419^2))</f>
        <v>0.00465757653379264</v>
      </c>
      <c r="F11419" s="33" t="n">
        <f aca="false">IF(OR(ROW()-設定!$B$30&lt;2,ROW()+設定!$B$30&gt;13701,N($A11419)&lt;=0,N(INDEX($A$2:$A$13701,MIN(13700,MAX(1,ROW()-1+設定!$B$30))))&lt;=0,$A11419&lt;設定!$B$28,$A11419&gt;設定!$B$29),0,IF(AND($C11419&gt;=MAX(INDEX($C$1:$C$13701,MAX(1,ROW()-設定!$B$24)):INDEX($C$1:$C$13701,MAX(1,ROW()-1))),$C11419&gt;MAX(INDEX($C$1:$C$13701,MIN(13701,ROW()+1)):INDEX($C$1:$C$13701,MIN(13701,ROW()+設定!$B$24))),$C11419&gt;=設定!$B$32,$C11419&gt;=MAX(MIN(INDEX($C$1:$C$13701,MAX(1,ROW()-設定!$B$26)):INDEX($C$1:$C$13701,MAX(1,ROW()-1))),MIN(INDEX($C$1:$C$13701,MIN(13701,ROW()+1)):INDEX($C$1:$C$13701,MIN(13701,ROW()+設定!$B$26))))*10^(設定!$B$27/20)),1,0))</f>
        <v>0</v>
      </c>
      <c r="G11419" s="33" t="n">
        <f aca="false">$G11418+IF($F11419=1,1,0)</f>
        <v>6</v>
      </c>
      <c r="H11419" s="0" t="str">
        <f aca="false">IF($F11419=1,$G11419,"")</f>
        <v/>
      </c>
    </row>
    <row r="11420" customFormat="false" ht="15" hidden="false" customHeight="false" outlineLevel="0" collapsed="false">
      <c r="A11420" s="30" t="n">
        <v>1784.0625</v>
      </c>
      <c r="B11420" s="31" t="n">
        <v>23.13</v>
      </c>
      <c r="C11420" s="32" t="n">
        <f aca="false">IF($A11420="","",IF(設定!$B$21="dB",10^($B11420/20),ABS($B11420)))</f>
        <v>14.3383771605581</v>
      </c>
      <c r="D11420" s="32" t="n">
        <f aca="false">IF($A11420="","",$A11420^2)</f>
        <v>3182879.00390625</v>
      </c>
      <c r="E11420" s="32" t="n">
        <f aca="false">IF($A11420="","",IF($C11420&lt;=0,"",1/$C11420^2))</f>
        <v>0.00486407205691462</v>
      </c>
      <c r="F11420" s="33" t="n">
        <f aca="false">IF(OR(ROW()-設定!$B$30&lt;2,ROW()+設定!$B$30&gt;13701,N($A11420)&lt;=0,N(INDEX($A$2:$A$13701,MIN(13700,MAX(1,ROW()-1+設定!$B$30))))&lt;=0,$A11420&lt;設定!$B$28,$A11420&gt;設定!$B$29),0,IF(AND($C11420&gt;=MAX(INDEX($C$1:$C$13701,MAX(1,ROW()-設定!$B$24)):INDEX($C$1:$C$13701,MAX(1,ROW()-1))),$C11420&gt;MAX(INDEX($C$1:$C$13701,MIN(13701,ROW()+1)):INDEX($C$1:$C$13701,MIN(13701,ROW()+設定!$B$24))),$C11420&gt;=設定!$B$32,$C11420&gt;=MAX(MIN(INDEX($C$1:$C$13701,MAX(1,ROW()-設定!$B$26)):INDEX($C$1:$C$13701,MAX(1,ROW()-1))),MIN(INDEX($C$1:$C$13701,MIN(13701,ROW()+1)):INDEX($C$1:$C$13701,MIN(13701,ROW()+設定!$B$26))))*10^(設定!$B$27/20)),1,0))</f>
        <v>0</v>
      </c>
      <c r="G11420" s="33" t="n">
        <f aca="false">$G11419+IF($F11420=1,1,0)</f>
        <v>6</v>
      </c>
      <c r="H11420" s="0" t="str">
        <f aca="false">IF($F11420=1,$G11420,"")</f>
        <v/>
      </c>
    </row>
    <row r="11421" customFormat="false" ht="15" hidden="false" customHeight="false" outlineLevel="0" collapsed="false">
      <c r="A11421" s="30" t="n">
        <v>1784.21875</v>
      </c>
      <c r="B11421" s="31" t="n">
        <v>23.122</v>
      </c>
      <c r="C11421" s="32" t="n">
        <f aca="false">IF($A11421="","",IF(設定!$B$21="dB",10^($B11421/20),ABS($B11421)))</f>
        <v>14.3251771069375</v>
      </c>
      <c r="D11421" s="32" t="n">
        <f aca="false">IF($A11421="","",$A11421^2)</f>
        <v>3183436.54785156</v>
      </c>
      <c r="E11421" s="32" t="n">
        <f aca="false">IF($A11421="","",IF($C11421&lt;=0,"",1/$C11421^2))</f>
        <v>0.00487304026625235</v>
      </c>
      <c r="F11421" s="33" t="n">
        <f aca="false">IF(OR(ROW()-設定!$B$30&lt;2,ROW()+設定!$B$30&gt;13701,N($A11421)&lt;=0,N(INDEX($A$2:$A$13701,MIN(13700,MAX(1,ROW()-1+設定!$B$30))))&lt;=0,$A11421&lt;設定!$B$28,$A11421&gt;設定!$B$29),0,IF(AND($C11421&gt;=MAX(INDEX($C$1:$C$13701,MAX(1,ROW()-設定!$B$24)):INDEX($C$1:$C$13701,MAX(1,ROW()-1))),$C11421&gt;MAX(INDEX($C$1:$C$13701,MIN(13701,ROW()+1)):INDEX($C$1:$C$13701,MIN(13701,ROW()+設定!$B$24))),$C11421&gt;=設定!$B$32,$C11421&gt;=MAX(MIN(INDEX($C$1:$C$13701,MAX(1,ROW()-設定!$B$26)):INDEX($C$1:$C$13701,MAX(1,ROW()-1))),MIN(INDEX($C$1:$C$13701,MIN(13701,ROW()+1)):INDEX($C$1:$C$13701,MIN(13701,ROW()+設定!$B$26))))*10^(設定!$B$27/20)),1,0))</f>
        <v>0</v>
      </c>
      <c r="G11421" s="33" t="n">
        <f aca="false">$G11420+IF($F11421=1,1,0)</f>
        <v>6</v>
      </c>
      <c r="H11421" s="0" t="str">
        <f aca="false">IF($F11421=1,$G11421,"")</f>
        <v/>
      </c>
    </row>
    <row r="11422" customFormat="false" ht="15" hidden="false" customHeight="false" outlineLevel="0" collapsed="false">
      <c r="A11422" s="30" t="n">
        <v>1784.375</v>
      </c>
      <c r="B11422" s="31" t="n">
        <v>23.1245</v>
      </c>
      <c r="C11422" s="32" t="n">
        <f aca="false">IF($A11422="","",IF(設定!$B$21="dB",10^($B11422/20),ABS($B11422)))</f>
        <v>14.3293008177664</v>
      </c>
      <c r="D11422" s="32" t="n">
        <f aca="false">IF($A11422="","",$A11422^2)</f>
        <v>3183994.140625</v>
      </c>
      <c r="E11422" s="32" t="n">
        <f aca="false">IF($A11422="","",IF($C11422&lt;=0,"",1/$C11422^2))</f>
        <v>0.00487023592601513</v>
      </c>
      <c r="F11422" s="33" t="n">
        <f aca="false">IF(OR(ROW()-設定!$B$30&lt;2,ROW()+設定!$B$30&gt;13701,N($A11422)&lt;=0,N(INDEX($A$2:$A$13701,MIN(13700,MAX(1,ROW()-1+設定!$B$30))))&lt;=0,$A11422&lt;設定!$B$28,$A11422&gt;設定!$B$29),0,IF(AND($C11422&gt;=MAX(INDEX($C$1:$C$13701,MAX(1,ROW()-設定!$B$24)):INDEX($C$1:$C$13701,MAX(1,ROW()-1))),$C11422&gt;MAX(INDEX($C$1:$C$13701,MIN(13701,ROW()+1)):INDEX($C$1:$C$13701,MIN(13701,ROW()+設定!$B$24))),$C11422&gt;=設定!$B$32,$C11422&gt;=MAX(MIN(INDEX($C$1:$C$13701,MAX(1,ROW()-設定!$B$26)):INDEX($C$1:$C$13701,MAX(1,ROW()-1))),MIN(INDEX($C$1:$C$13701,MIN(13701,ROW()+1)):INDEX($C$1:$C$13701,MIN(13701,ROW()+設定!$B$26))))*10^(設定!$B$27/20)),1,0))</f>
        <v>0</v>
      </c>
      <c r="G11422" s="33" t="n">
        <f aca="false">$G11421+IF($F11422=1,1,0)</f>
        <v>6</v>
      </c>
      <c r="H11422" s="0" t="str">
        <f aca="false">IF($F11422=1,$G11422,"")</f>
        <v/>
      </c>
    </row>
    <row r="11423" customFormat="false" ht="15" hidden="false" customHeight="false" outlineLevel="0" collapsed="false">
      <c r="A11423" s="30" t="n">
        <v>1784.53125</v>
      </c>
      <c r="B11423" s="31" t="n">
        <v>22.985</v>
      </c>
      <c r="C11423" s="32" t="n">
        <f aca="false">IF($A11423="","",IF(設定!$B$21="dB",10^($B11423/20),ABS($B11423)))</f>
        <v>14.1010028380848</v>
      </c>
      <c r="D11423" s="32" t="n">
        <f aca="false">IF($A11423="","",$A11423^2)</f>
        <v>3184551.78222656</v>
      </c>
      <c r="E11423" s="32" t="n">
        <f aca="false">IF($A11423="","",IF($C11423&lt;=0,"",1/$C11423^2))</f>
        <v>0.00502921265850446</v>
      </c>
      <c r="F11423" s="33" t="n">
        <f aca="false">IF(OR(ROW()-設定!$B$30&lt;2,ROW()+設定!$B$30&gt;13701,N($A11423)&lt;=0,N(INDEX($A$2:$A$13701,MIN(13700,MAX(1,ROW()-1+設定!$B$30))))&lt;=0,$A11423&lt;設定!$B$28,$A11423&gt;設定!$B$29),0,IF(AND($C11423&gt;=MAX(INDEX($C$1:$C$13701,MAX(1,ROW()-設定!$B$24)):INDEX($C$1:$C$13701,MAX(1,ROW()-1))),$C11423&gt;MAX(INDEX($C$1:$C$13701,MIN(13701,ROW()+1)):INDEX($C$1:$C$13701,MIN(13701,ROW()+設定!$B$24))),$C11423&gt;=設定!$B$32,$C11423&gt;=MAX(MIN(INDEX($C$1:$C$13701,MAX(1,ROW()-設定!$B$26)):INDEX($C$1:$C$13701,MAX(1,ROW()-1))),MIN(INDEX($C$1:$C$13701,MIN(13701,ROW()+1)):INDEX($C$1:$C$13701,MIN(13701,ROW()+設定!$B$26))))*10^(設定!$B$27/20)),1,0))</f>
        <v>0</v>
      </c>
      <c r="G11423" s="33" t="n">
        <f aca="false">$G11422+IF($F11423=1,1,0)</f>
        <v>6</v>
      </c>
      <c r="H11423" s="0" t="str">
        <f aca="false">IF($F11423=1,$G11423,"")</f>
        <v/>
      </c>
    </row>
    <row r="11424" customFormat="false" ht="15" hidden="false" customHeight="false" outlineLevel="0" collapsed="false">
      <c r="A11424" s="30" t="n">
        <v>1784.6875</v>
      </c>
      <c r="B11424" s="31" t="n">
        <v>23.0153</v>
      </c>
      <c r="C11424" s="32" t="n">
        <f aca="false">IF($A11424="","",IF(設定!$B$21="dB",10^($B11424/20),ABS($B11424)))</f>
        <v>14.1502789056168</v>
      </c>
      <c r="D11424" s="32" t="n">
        <f aca="false">IF($A11424="","",$A11424^2)</f>
        <v>3185109.47265625</v>
      </c>
      <c r="E11424" s="32" t="n">
        <f aca="false">IF($A11424="","",IF($C11424&lt;=0,"",1/$C11424^2))</f>
        <v>0.0049942467998197</v>
      </c>
      <c r="F11424" s="33" t="n">
        <f aca="false">IF(OR(ROW()-設定!$B$30&lt;2,ROW()+設定!$B$30&gt;13701,N($A11424)&lt;=0,N(INDEX($A$2:$A$13701,MIN(13700,MAX(1,ROW()-1+設定!$B$30))))&lt;=0,$A11424&lt;設定!$B$28,$A11424&gt;設定!$B$29),0,IF(AND($C11424&gt;=MAX(INDEX($C$1:$C$13701,MAX(1,ROW()-設定!$B$24)):INDEX($C$1:$C$13701,MAX(1,ROW()-1))),$C11424&gt;MAX(INDEX($C$1:$C$13701,MIN(13701,ROW()+1)):INDEX($C$1:$C$13701,MIN(13701,ROW()+設定!$B$24))),$C11424&gt;=設定!$B$32,$C11424&gt;=MAX(MIN(INDEX($C$1:$C$13701,MAX(1,ROW()-設定!$B$26)):INDEX($C$1:$C$13701,MAX(1,ROW()-1))),MIN(INDEX($C$1:$C$13701,MIN(13701,ROW()+1)):INDEX($C$1:$C$13701,MIN(13701,ROW()+設定!$B$26))))*10^(設定!$B$27/20)),1,0))</f>
        <v>0</v>
      </c>
      <c r="G11424" s="33" t="n">
        <f aca="false">$G11423+IF($F11424=1,1,0)</f>
        <v>6</v>
      </c>
      <c r="H11424" s="0" t="str">
        <f aca="false">IF($F11424=1,$G11424,"")</f>
        <v/>
      </c>
    </row>
    <row r="11425" customFormat="false" ht="15" hidden="false" customHeight="false" outlineLevel="0" collapsed="false">
      <c r="A11425" s="30" t="n">
        <v>1784.84375</v>
      </c>
      <c r="B11425" s="31" t="n">
        <v>22.9931</v>
      </c>
      <c r="C11425" s="32" t="n">
        <f aca="false">IF($A11425="","",IF(設定!$B$21="dB",10^($B11425/20),ABS($B11425)))</f>
        <v>14.1141588187834</v>
      </c>
      <c r="D11425" s="32" t="n">
        <f aca="false">IF($A11425="","",$A11425^2)</f>
        <v>3185667.21191406</v>
      </c>
      <c r="E11425" s="32" t="n">
        <f aca="false">IF($A11425="","",IF($C11425&lt;=0,"",1/$C11425^2))</f>
        <v>0.00501984144633789</v>
      </c>
      <c r="F11425" s="33" t="n">
        <f aca="false">IF(OR(ROW()-設定!$B$30&lt;2,ROW()+設定!$B$30&gt;13701,N($A11425)&lt;=0,N(INDEX($A$2:$A$13701,MIN(13700,MAX(1,ROW()-1+設定!$B$30))))&lt;=0,$A11425&lt;設定!$B$28,$A11425&gt;設定!$B$29),0,IF(AND($C11425&gt;=MAX(INDEX($C$1:$C$13701,MAX(1,ROW()-設定!$B$24)):INDEX($C$1:$C$13701,MAX(1,ROW()-1))),$C11425&gt;MAX(INDEX($C$1:$C$13701,MIN(13701,ROW()+1)):INDEX($C$1:$C$13701,MIN(13701,ROW()+設定!$B$24))),$C11425&gt;=設定!$B$32,$C11425&gt;=MAX(MIN(INDEX($C$1:$C$13701,MAX(1,ROW()-設定!$B$26)):INDEX($C$1:$C$13701,MAX(1,ROW()-1))),MIN(INDEX($C$1:$C$13701,MIN(13701,ROW()+1)):INDEX($C$1:$C$13701,MIN(13701,ROW()+設定!$B$26))))*10^(設定!$B$27/20)),1,0))</f>
        <v>0</v>
      </c>
      <c r="G11425" s="33" t="n">
        <f aca="false">$G11424+IF($F11425=1,1,0)</f>
        <v>6</v>
      </c>
      <c r="H11425" s="0" t="str">
        <f aca="false">IF($F11425=1,$G11425,"")</f>
        <v/>
      </c>
    </row>
    <row r="11426" customFormat="false" ht="15" hidden="false" customHeight="false" outlineLevel="0" collapsed="false">
      <c r="A11426" s="30" t="n">
        <v>1785</v>
      </c>
      <c r="B11426" s="31" t="n">
        <v>23.1355</v>
      </c>
      <c r="C11426" s="32" t="n">
        <f aca="false">IF($A11426="","",IF(設定!$B$21="dB",10^($B11426/20),ABS($B11426)))</f>
        <v>14.347459252409</v>
      </c>
      <c r="D11426" s="32" t="n">
        <f aca="false">IF($A11426="","",$A11426^2)</f>
        <v>3186225</v>
      </c>
      <c r="E11426" s="32" t="n">
        <f aca="false">IF($A11426="","",IF($C11426&lt;=0,"",1/$C11426^2))</f>
        <v>0.00485791598893151</v>
      </c>
      <c r="F11426" s="33" t="n">
        <f aca="false">IF(OR(ROW()-設定!$B$30&lt;2,ROW()+設定!$B$30&gt;13701,N($A11426)&lt;=0,N(INDEX($A$2:$A$13701,MIN(13700,MAX(1,ROW()-1+設定!$B$30))))&lt;=0,$A11426&lt;設定!$B$28,$A11426&gt;設定!$B$29),0,IF(AND($C11426&gt;=MAX(INDEX($C$1:$C$13701,MAX(1,ROW()-設定!$B$24)):INDEX($C$1:$C$13701,MAX(1,ROW()-1))),$C11426&gt;MAX(INDEX($C$1:$C$13701,MIN(13701,ROW()+1)):INDEX($C$1:$C$13701,MIN(13701,ROW()+設定!$B$24))),$C11426&gt;=設定!$B$32,$C11426&gt;=MAX(MIN(INDEX($C$1:$C$13701,MAX(1,ROW()-設定!$B$26)):INDEX($C$1:$C$13701,MAX(1,ROW()-1))),MIN(INDEX($C$1:$C$13701,MIN(13701,ROW()+1)):INDEX($C$1:$C$13701,MIN(13701,ROW()+設定!$B$26))))*10^(設定!$B$27/20)),1,0))</f>
        <v>0</v>
      </c>
      <c r="G11426" s="33" t="n">
        <f aca="false">$G11425+IF($F11426=1,1,0)</f>
        <v>6</v>
      </c>
      <c r="H11426" s="0" t="str">
        <f aca="false">IF($F11426=1,$G11426,"")</f>
        <v/>
      </c>
    </row>
    <row r="11427" customFormat="false" ht="15" hidden="false" customHeight="false" outlineLevel="0" collapsed="false">
      <c r="A11427" s="30" t="n">
        <v>1785.15625</v>
      </c>
      <c r="B11427" s="31" t="n">
        <v>23.1684</v>
      </c>
      <c r="C11427" s="32" t="n">
        <f aca="false">IF($A11427="","",IF(設定!$B$21="dB",10^($B11427/20),ABS($B11427)))</f>
        <v>14.4019069288085</v>
      </c>
      <c r="D11427" s="32" t="n">
        <f aca="false">IF($A11427="","",$A11427^2)</f>
        <v>3186782.83691406</v>
      </c>
      <c r="E11427" s="32" t="n">
        <f aca="false">IF($A11427="","",IF($C11427&lt;=0,"",1/$C11427^2))</f>
        <v>0.00482125386466498</v>
      </c>
      <c r="F11427" s="33" t="n">
        <f aca="false">IF(OR(ROW()-設定!$B$30&lt;2,ROW()+設定!$B$30&gt;13701,N($A11427)&lt;=0,N(INDEX($A$2:$A$13701,MIN(13700,MAX(1,ROW()-1+設定!$B$30))))&lt;=0,$A11427&lt;設定!$B$28,$A11427&gt;設定!$B$29),0,IF(AND($C11427&gt;=MAX(INDEX($C$1:$C$13701,MAX(1,ROW()-設定!$B$24)):INDEX($C$1:$C$13701,MAX(1,ROW()-1))),$C11427&gt;MAX(INDEX($C$1:$C$13701,MIN(13701,ROW()+1)):INDEX($C$1:$C$13701,MIN(13701,ROW()+設定!$B$24))),$C11427&gt;=設定!$B$32,$C11427&gt;=MAX(MIN(INDEX($C$1:$C$13701,MAX(1,ROW()-設定!$B$26)):INDEX($C$1:$C$13701,MAX(1,ROW()-1))),MIN(INDEX($C$1:$C$13701,MIN(13701,ROW()+1)):INDEX($C$1:$C$13701,MIN(13701,ROW()+設定!$B$26))))*10^(設定!$B$27/20)),1,0))</f>
        <v>0</v>
      </c>
      <c r="G11427" s="33" t="n">
        <f aca="false">$G11426+IF($F11427=1,1,0)</f>
        <v>6</v>
      </c>
      <c r="H11427" s="0" t="str">
        <f aca="false">IF($F11427=1,$G11427,"")</f>
        <v/>
      </c>
    </row>
    <row r="11428" customFormat="false" ht="15" hidden="false" customHeight="false" outlineLevel="0" collapsed="false">
      <c r="A11428" s="30" t="n">
        <v>1785.3125</v>
      </c>
      <c r="B11428" s="31" t="n">
        <v>22.9508</v>
      </c>
      <c r="C11428" s="32" t="n">
        <f aca="false">IF($A11428="","",IF(設定!$B$21="dB",10^($B11428/20),ABS($B11428)))</f>
        <v>14.0455904228919</v>
      </c>
      <c r="D11428" s="32" t="n">
        <f aca="false">IF($A11428="","",$A11428^2)</f>
        <v>3187340.72265625</v>
      </c>
      <c r="E11428" s="32" t="n">
        <f aca="false">IF($A11428="","",IF($C11428&lt;=0,"",1/$C11428^2))</f>
        <v>0.00506897325736045</v>
      </c>
      <c r="F11428" s="33" t="n">
        <f aca="false">IF(OR(ROW()-設定!$B$30&lt;2,ROW()+設定!$B$30&gt;13701,N($A11428)&lt;=0,N(INDEX($A$2:$A$13701,MIN(13700,MAX(1,ROW()-1+設定!$B$30))))&lt;=0,$A11428&lt;設定!$B$28,$A11428&gt;設定!$B$29),0,IF(AND($C11428&gt;=MAX(INDEX($C$1:$C$13701,MAX(1,ROW()-設定!$B$24)):INDEX($C$1:$C$13701,MAX(1,ROW()-1))),$C11428&gt;MAX(INDEX($C$1:$C$13701,MIN(13701,ROW()+1)):INDEX($C$1:$C$13701,MIN(13701,ROW()+設定!$B$24))),$C11428&gt;=設定!$B$32,$C11428&gt;=MAX(MIN(INDEX($C$1:$C$13701,MAX(1,ROW()-設定!$B$26)):INDEX($C$1:$C$13701,MAX(1,ROW()-1))),MIN(INDEX($C$1:$C$13701,MIN(13701,ROW()+1)):INDEX($C$1:$C$13701,MIN(13701,ROW()+設定!$B$26))))*10^(設定!$B$27/20)),1,0))</f>
        <v>0</v>
      </c>
      <c r="G11428" s="33" t="n">
        <f aca="false">$G11427+IF($F11428=1,1,0)</f>
        <v>6</v>
      </c>
      <c r="H11428" s="0" t="str">
        <f aca="false">IF($F11428=1,$G11428,"")</f>
        <v/>
      </c>
    </row>
    <row r="11429" customFormat="false" ht="15" hidden="false" customHeight="false" outlineLevel="0" collapsed="false">
      <c r="A11429" s="30" t="n">
        <v>1785.46875</v>
      </c>
      <c r="B11429" s="31" t="n">
        <v>22.9384</v>
      </c>
      <c r="C11429" s="32" t="n">
        <f aca="false">IF($A11429="","",IF(設定!$B$21="dB",10^($B11429/20),ABS($B11429)))</f>
        <v>14.0255532052679</v>
      </c>
      <c r="D11429" s="32" t="n">
        <f aca="false">IF($A11429="","",$A11429^2)</f>
        <v>3187898.65722656</v>
      </c>
      <c r="E11429" s="32" t="n">
        <f aca="false">IF($A11429="","",IF($C11429&lt;=0,"",1/$C11429^2))</f>
        <v>0.00508346689907847</v>
      </c>
      <c r="F11429" s="33" t="n">
        <f aca="false">IF(OR(ROW()-設定!$B$30&lt;2,ROW()+設定!$B$30&gt;13701,N($A11429)&lt;=0,N(INDEX($A$2:$A$13701,MIN(13700,MAX(1,ROW()-1+設定!$B$30))))&lt;=0,$A11429&lt;設定!$B$28,$A11429&gt;設定!$B$29),0,IF(AND($C11429&gt;=MAX(INDEX($C$1:$C$13701,MAX(1,ROW()-設定!$B$24)):INDEX($C$1:$C$13701,MAX(1,ROW()-1))),$C11429&gt;MAX(INDEX($C$1:$C$13701,MIN(13701,ROW()+1)):INDEX($C$1:$C$13701,MIN(13701,ROW()+設定!$B$24))),$C11429&gt;=設定!$B$32,$C11429&gt;=MAX(MIN(INDEX($C$1:$C$13701,MAX(1,ROW()-設定!$B$26)):INDEX($C$1:$C$13701,MAX(1,ROW()-1))),MIN(INDEX($C$1:$C$13701,MIN(13701,ROW()+1)):INDEX($C$1:$C$13701,MIN(13701,ROW()+設定!$B$26))))*10^(設定!$B$27/20)),1,0))</f>
        <v>0</v>
      </c>
      <c r="G11429" s="33" t="n">
        <f aca="false">$G11428+IF($F11429=1,1,0)</f>
        <v>6</v>
      </c>
      <c r="H11429" s="0" t="str">
        <f aca="false">IF($F11429=1,$G11429,"")</f>
        <v/>
      </c>
    </row>
    <row r="11430" customFormat="false" ht="15" hidden="false" customHeight="false" outlineLevel="0" collapsed="false">
      <c r="A11430" s="30" t="n">
        <v>1785.625</v>
      </c>
      <c r="B11430" s="31" t="n">
        <v>22.9622</v>
      </c>
      <c r="C11430" s="32" t="n">
        <f aca="false">IF($A11430="","",IF(設定!$B$21="dB",10^($B11430/20),ABS($B11430)))</f>
        <v>14.0640369908238</v>
      </c>
      <c r="D11430" s="32" t="n">
        <f aca="false">IF($A11430="","",$A11430^2)</f>
        <v>3188456.640625</v>
      </c>
      <c r="E11430" s="32" t="n">
        <f aca="false">IF($A11430="","",IF($C11430&lt;=0,"",1/$C11430^2))</f>
        <v>0.00505568491940655</v>
      </c>
      <c r="F11430" s="33" t="n">
        <f aca="false">IF(OR(ROW()-設定!$B$30&lt;2,ROW()+設定!$B$30&gt;13701,N($A11430)&lt;=0,N(INDEX($A$2:$A$13701,MIN(13700,MAX(1,ROW()-1+設定!$B$30))))&lt;=0,$A11430&lt;設定!$B$28,$A11430&gt;設定!$B$29),0,IF(AND($C11430&gt;=MAX(INDEX($C$1:$C$13701,MAX(1,ROW()-設定!$B$24)):INDEX($C$1:$C$13701,MAX(1,ROW()-1))),$C11430&gt;MAX(INDEX($C$1:$C$13701,MIN(13701,ROW()+1)):INDEX($C$1:$C$13701,MIN(13701,ROW()+設定!$B$24))),$C11430&gt;=設定!$B$32,$C11430&gt;=MAX(MIN(INDEX($C$1:$C$13701,MAX(1,ROW()-設定!$B$26)):INDEX($C$1:$C$13701,MAX(1,ROW()-1))),MIN(INDEX($C$1:$C$13701,MIN(13701,ROW()+1)):INDEX($C$1:$C$13701,MIN(13701,ROW()+設定!$B$26))))*10^(設定!$B$27/20)),1,0))</f>
        <v>0</v>
      </c>
      <c r="G11430" s="33" t="n">
        <f aca="false">$G11429+IF($F11430=1,1,0)</f>
        <v>6</v>
      </c>
      <c r="H11430" s="0" t="str">
        <f aca="false">IF($F11430=1,$G11430,"")</f>
        <v/>
      </c>
    </row>
    <row r="11431" customFormat="false" ht="15" hidden="false" customHeight="false" outlineLevel="0" collapsed="false">
      <c r="A11431" s="30" t="n">
        <v>1785.78125</v>
      </c>
      <c r="B11431" s="31" t="n">
        <v>22.8571</v>
      </c>
      <c r="C11431" s="32" t="n">
        <f aca="false">IF($A11431="","",IF(設定!$B$21="dB",10^($B11431/20),ABS($B11431)))</f>
        <v>13.8948863846517</v>
      </c>
      <c r="D11431" s="32" t="n">
        <f aca="false">IF($A11431="","",$A11431^2)</f>
        <v>3189014.67285156</v>
      </c>
      <c r="E11431" s="32" t="n">
        <f aca="false">IF($A11431="","",IF($C11431&lt;=0,"",1/$C11431^2))</f>
        <v>0.00517952579168849</v>
      </c>
      <c r="F11431" s="33" t="n">
        <f aca="false">IF(OR(ROW()-設定!$B$30&lt;2,ROW()+設定!$B$30&gt;13701,N($A11431)&lt;=0,N(INDEX($A$2:$A$13701,MIN(13700,MAX(1,ROW()-1+設定!$B$30))))&lt;=0,$A11431&lt;設定!$B$28,$A11431&gt;設定!$B$29),0,IF(AND($C11431&gt;=MAX(INDEX($C$1:$C$13701,MAX(1,ROW()-設定!$B$24)):INDEX($C$1:$C$13701,MAX(1,ROW()-1))),$C11431&gt;MAX(INDEX($C$1:$C$13701,MIN(13701,ROW()+1)):INDEX($C$1:$C$13701,MIN(13701,ROW()+設定!$B$24))),$C11431&gt;=設定!$B$32,$C11431&gt;=MAX(MIN(INDEX($C$1:$C$13701,MAX(1,ROW()-設定!$B$26)):INDEX($C$1:$C$13701,MAX(1,ROW()-1))),MIN(INDEX($C$1:$C$13701,MIN(13701,ROW()+1)):INDEX($C$1:$C$13701,MIN(13701,ROW()+設定!$B$26))))*10^(設定!$B$27/20)),1,0))</f>
        <v>0</v>
      </c>
      <c r="G11431" s="33" t="n">
        <f aca="false">$G11430+IF($F11431=1,1,0)</f>
        <v>6</v>
      </c>
      <c r="H11431" s="0" t="str">
        <f aca="false">IF($F11431=1,$G11431,"")</f>
        <v/>
      </c>
    </row>
    <row r="11432" customFormat="false" ht="15" hidden="false" customHeight="false" outlineLevel="0" collapsed="false">
      <c r="A11432" s="30" t="n">
        <v>1785.9375</v>
      </c>
      <c r="B11432" s="31" t="n">
        <v>22.8544</v>
      </c>
      <c r="C11432" s="32" t="n">
        <f aca="false">IF($A11432="","",IF(設定!$B$21="dB",10^($B11432/20),ABS($B11432)))</f>
        <v>13.8905678445285</v>
      </c>
      <c r="D11432" s="32" t="n">
        <f aca="false">IF($A11432="","",$A11432^2)</f>
        <v>3189572.75390625</v>
      </c>
      <c r="E11432" s="32" t="n">
        <f aca="false">IF($A11432="","",IF($C11432&lt;=0,"",1/$C11432^2))</f>
        <v>0.00518274689355771</v>
      </c>
      <c r="F11432" s="33" t="n">
        <f aca="false">IF(OR(ROW()-設定!$B$30&lt;2,ROW()+設定!$B$30&gt;13701,N($A11432)&lt;=0,N(INDEX($A$2:$A$13701,MIN(13700,MAX(1,ROW()-1+設定!$B$30))))&lt;=0,$A11432&lt;設定!$B$28,$A11432&gt;設定!$B$29),0,IF(AND($C11432&gt;=MAX(INDEX($C$1:$C$13701,MAX(1,ROW()-設定!$B$24)):INDEX($C$1:$C$13701,MAX(1,ROW()-1))),$C11432&gt;MAX(INDEX($C$1:$C$13701,MIN(13701,ROW()+1)):INDEX($C$1:$C$13701,MIN(13701,ROW()+設定!$B$24))),$C11432&gt;=設定!$B$32,$C11432&gt;=MAX(MIN(INDEX($C$1:$C$13701,MAX(1,ROW()-設定!$B$26)):INDEX($C$1:$C$13701,MAX(1,ROW()-1))),MIN(INDEX($C$1:$C$13701,MIN(13701,ROW()+1)):INDEX($C$1:$C$13701,MIN(13701,ROW()+設定!$B$26))))*10^(設定!$B$27/20)),1,0))</f>
        <v>0</v>
      </c>
      <c r="G11432" s="33" t="n">
        <f aca="false">$G11431+IF($F11432=1,1,0)</f>
        <v>6</v>
      </c>
      <c r="H11432" s="0" t="str">
        <f aca="false">IF($F11432=1,$G11432,"")</f>
        <v/>
      </c>
    </row>
    <row r="11433" customFormat="false" ht="15" hidden="false" customHeight="false" outlineLevel="0" collapsed="false">
      <c r="A11433" s="30" t="n">
        <v>1786.09375</v>
      </c>
      <c r="B11433" s="31" t="n">
        <v>22.9419</v>
      </c>
      <c r="C11433" s="32" t="n">
        <f aca="false">IF($A11433="","",IF(設定!$B$21="dB",10^($B11433/20),ABS($B11433)))</f>
        <v>14.0312059742928</v>
      </c>
      <c r="D11433" s="32" t="n">
        <f aca="false">IF($A11433="","",$A11433^2)</f>
        <v>3190130.88378906</v>
      </c>
      <c r="E11433" s="32" t="n">
        <f aca="false">IF($A11433="","",IF($C11433&lt;=0,"",1/$C11433^2))</f>
        <v>0.00507937175916065</v>
      </c>
      <c r="F11433" s="33" t="n">
        <f aca="false">IF(OR(ROW()-設定!$B$30&lt;2,ROW()+設定!$B$30&gt;13701,N($A11433)&lt;=0,N(INDEX($A$2:$A$13701,MIN(13700,MAX(1,ROW()-1+設定!$B$30))))&lt;=0,$A11433&lt;設定!$B$28,$A11433&gt;設定!$B$29),0,IF(AND($C11433&gt;=MAX(INDEX($C$1:$C$13701,MAX(1,ROW()-設定!$B$24)):INDEX($C$1:$C$13701,MAX(1,ROW()-1))),$C11433&gt;MAX(INDEX($C$1:$C$13701,MIN(13701,ROW()+1)):INDEX($C$1:$C$13701,MIN(13701,ROW()+設定!$B$24))),$C11433&gt;=設定!$B$32,$C11433&gt;=MAX(MIN(INDEX($C$1:$C$13701,MAX(1,ROW()-設定!$B$26)):INDEX($C$1:$C$13701,MAX(1,ROW()-1))),MIN(INDEX($C$1:$C$13701,MIN(13701,ROW()+1)):INDEX($C$1:$C$13701,MIN(13701,ROW()+設定!$B$26))))*10^(設定!$B$27/20)),1,0))</f>
        <v>0</v>
      </c>
      <c r="G11433" s="33" t="n">
        <f aca="false">$G11432+IF($F11433=1,1,0)</f>
        <v>6</v>
      </c>
      <c r="H11433" s="0" t="str">
        <f aca="false">IF($F11433=1,$G11433,"")</f>
        <v/>
      </c>
    </row>
    <row r="11434" customFormat="false" ht="15" hidden="false" customHeight="false" outlineLevel="0" collapsed="false">
      <c r="A11434" s="30" t="n">
        <v>1786.25</v>
      </c>
      <c r="B11434" s="31" t="n">
        <v>22.8512</v>
      </c>
      <c r="C11434" s="32" t="n">
        <f aca="false">IF($A11434="","",IF(設定!$B$21="dB",10^($B11434/20),ABS($B11434)))</f>
        <v>13.885451312774</v>
      </c>
      <c r="D11434" s="32" t="n">
        <f aca="false">IF($A11434="","",$A11434^2)</f>
        <v>3190689.0625</v>
      </c>
      <c r="E11434" s="32" t="n">
        <f aca="false">IF($A11434="","",IF($C11434&lt;=0,"",1/$C11434^2))</f>
        <v>0.00518656708983331</v>
      </c>
      <c r="F11434" s="33" t="n">
        <f aca="false">IF(OR(ROW()-設定!$B$30&lt;2,ROW()+設定!$B$30&gt;13701,N($A11434)&lt;=0,N(INDEX($A$2:$A$13701,MIN(13700,MAX(1,ROW()-1+設定!$B$30))))&lt;=0,$A11434&lt;設定!$B$28,$A11434&gt;設定!$B$29),0,IF(AND($C11434&gt;=MAX(INDEX($C$1:$C$13701,MAX(1,ROW()-設定!$B$24)):INDEX($C$1:$C$13701,MAX(1,ROW()-1))),$C11434&gt;MAX(INDEX($C$1:$C$13701,MIN(13701,ROW()+1)):INDEX($C$1:$C$13701,MIN(13701,ROW()+設定!$B$24))),$C11434&gt;=設定!$B$32,$C11434&gt;=MAX(MIN(INDEX($C$1:$C$13701,MAX(1,ROW()-設定!$B$26)):INDEX($C$1:$C$13701,MAX(1,ROW()-1))),MIN(INDEX($C$1:$C$13701,MIN(13701,ROW()+1)):INDEX($C$1:$C$13701,MIN(13701,ROW()+設定!$B$26))))*10^(設定!$B$27/20)),1,0))</f>
        <v>0</v>
      </c>
      <c r="G11434" s="33" t="n">
        <f aca="false">$G11433+IF($F11434=1,1,0)</f>
        <v>6</v>
      </c>
      <c r="H11434" s="0" t="str">
        <f aca="false">IF($F11434=1,$G11434,"")</f>
        <v/>
      </c>
    </row>
    <row r="11435" customFormat="false" ht="15" hidden="false" customHeight="false" outlineLevel="0" collapsed="false">
      <c r="A11435" s="30" t="n">
        <v>1786.40625</v>
      </c>
      <c r="B11435" s="31" t="n">
        <v>22.7905</v>
      </c>
      <c r="C11435" s="32" t="n">
        <f aca="false">IF($A11435="","",IF(設定!$B$21="dB",10^($B11435/20),ABS($B11435)))</f>
        <v>13.7887532512854</v>
      </c>
      <c r="D11435" s="32" t="n">
        <f aca="false">IF($A11435="","",$A11435^2)</f>
        <v>3191247.29003906</v>
      </c>
      <c r="E11435" s="32" t="n">
        <f aca="false">IF($A11435="","",IF($C11435&lt;=0,"",1/$C11435^2))</f>
        <v>0.00525956709900872</v>
      </c>
      <c r="F11435" s="33" t="n">
        <f aca="false">IF(OR(ROW()-設定!$B$30&lt;2,ROW()+設定!$B$30&gt;13701,N($A11435)&lt;=0,N(INDEX($A$2:$A$13701,MIN(13700,MAX(1,ROW()-1+設定!$B$30))))&lt;=0,$A11435&lt;設定!$B$28,$A11435&gt;設定!$B$29),0,IF(AND($C11435&gt;=MAX(INDEX($C$1:$C$13701,MAX(1,ROW()-設定!$B$24)):INDEX($C$1:$C$13701,MAX(1,ROW()-1))),$C11435&gt;MAX(INDEX($C$1:$C$13701,MIN(13701,ROW()+1)):INDEX($C$1:$C$13701,MIN(13701,ROW()+設定!$B$24))),$C11435&gt;=設定!$B$32,$C11435&gt;=MAX(MIN(INDEX($C$1:$C$13701,MAX(1,ROW()-設定!$B$26)):INDEX($C$1:$C$13701,MAX(1,ROW()-1))),MIN(INDEX($C$1:$C$13701,MIN(13701,ROW()+1)):INDEX($C$1:$C$13701,MIN(13701,ROW()+設定!$B$26))))*10^(設定!$B$27/20)),1,0))</f>
        <v>0</v>
      </c>
      <c r="G11435" s="33" t="n">
        <f aca="false">$G11434+IF($F11435=1,1,0)</f>
        <v>6</v>
      </c>
      <c r="H11435" s="0" t="str">
        <f aca="false">IF($F11435=1,$G11435,"")</f>
        <v/>
      </c>
    </row>
    <row r="11436" customFormat="false" ht="15" hidden="false" customHeight="false" outlineLevel="0" collapsed="false">
      <c r="A11436" s="30" t="n">
        <v>1786.5625</v>
      </c>
      <c r="B11436" s="31" t="n">
        <v>22.7117</v>
      </c>
      <c r="C11436" s="32" t="n">
        <f aca="false">IF($A11436="","",IF(設定!$B$21="dB",10^($B11436/20),ABS($B11436)))</f>
        <v>13.6642248536475</v>
      </c>
      <c r="D11436" s="32" t="n">
        <f aca="false">IF($A11436="","",$A11436^2)</f>
        <v>3191805.56640625</v>
      </c>
      <c r="E11436" s="32" t="n">
        <f aca="false">IF($A11436="","",IF($C11436&lt;=0,"",1/$C11436^2))</f>
        <v>0.00535586966599269</v>
      </c>
      <c r="F11436" s="33" t="n">
        <f aca="false">IF(OR(ROW()-設定!$B$30&lt;2,ROW()+設定!$B$30&gt;13701,N($A11436)&lt;=0,N(INDEX($A$2:$A$13701,MIN(13700,MAX(1,ROW()-1+設定!$B$30))))&lt;=0,$A11436&lt;設定!$B$28,$A11436&gt;設定!$B$29),0,IF(AND($C11436&gt;=MAX(INDEX($C$1:$C$13701,MAX(1,ROW()-設定!$B$24)):INDEX($C$1:$C$13701,MAX(1,ROW()-1))),$C11436&gt;MAX(INDEX($C$1:$C$13701,MIN(13701,ROW()+1)):INDEX($C$1:$C$13701,MIN(13701,ROW()+設定!$B$24))),$C11436&gt;=設定!$B$32,$C11436&gt;=MAX(MIN(INDEX($C$1:$C$13701,MAX(1,ROW()-設定!$B$26)):INDEX($C$1:$C$13701,MAX(1,ROW()-1))),MIN(INDEX($C$1:$C$13701,MIN(13701,ROW()+1)):INDEX($C$1:$C$13701,MIN(13701,ROW()+設定!$B$26))))*10^(設定!$B$27/20)),1,0))</f>
        <v>0</v>
      </c>
      <c r="G11436" s="33" t="n">
        <f aca="false">$G11435+IF($F11436=1,1,0)</f>
        <v>6</v>
      </c>
      <c r="H11436" s="0" t="str">
        <f aca="false">IF($F11436=1,$G11436,"")</f>
        <v/>
      </c>
    </row>
    <row r="11437" customFormat="false" ht="15" hidden="false" customHeight="false" outlineLevel="0" collapsed="false">
      <c r="A11437" s="30" t="n">
        <v>1786.71875</v>
      </c>
      <c r="B11437" s="31" t="n">
        <v>22.8956</v>
      </c>
      <c r="C11437" s="32" t="n">
        <f aca="false">IF($A11437="","",IF(設定!$B$21="dB",10^($B11437/20),ABS($B11437)))</f>
        <v>13.9566118365409</v>
      </c>
      <c r="D11437" s="32" t="n">
        <f aca="false">IF($A11437="","",$A11437^2)</f>
        <v>3192363.89160156</v>
      </c>
      <c r="E11437" s="32" t="n">
        <f aca="false">IF($A11437="","",IF($C11437&lt;=0,"",1/$C11437^2))</f>
        <v>0.00513381246363036</v>
      </c>
      <c r="F11437" s="33" t="n">
        <f aca="false">IF(OR(ROW()-設定!$B$30&lt;2,ROW()+設定!$B$30&gt;13701,N($A11437)&lt;=0,N(INDEX($A$2:$A$13701,MIN(13700,MAX(1,ROW()-1+設定!$B$30))))&lt;=0,$A11437&lt;設定!$B$28,$A11437&gt;設定!$B$29),0,IF(AND($C11437&gt;=MAX(INDEX($C$1:$C$13701,MAX(1,ROW()-設定!$B$24)):INDEX($C$1:$C$13701,MAX(1,ROW()-1))),$C11437&gt;MAX(INDEX($C$1:$C$13701,MIN(13701,ROW()+1)):INDEX($C$1:$C$13701,MIN(13701,ROW()+設定!$B$24))),$C11437&gt;=設定!$B$32,$C11437&gt;=MAX(MIN(INDEX($C$1:$C$13701,MAX(1,ROW()-設定!$B$26)):INDEX($C$1:$C$13701,MAX(1,ROW()-1))),MIN(INDEX($C$1:$C$13701,MIN(13701,ROW()+1)):INDEX($C$1:$C$13701,MIN(13701,ROW()+設定!$B$26))))*10^(設定!$B$27/20)),1,0))</f>
        <v>0</v>
      </c>
      <c r="G11437" s="33" t="n">
        <f aca="false">$G11436+IF($F11437=1,1,0)</f>
        <v>6</v>
      </c>
      <c r="H11437" s="0" t="str">
        <f aca="false">IF($F11437=1,$G11437,"")</f>
        <v/>
      </c>
    </row>
    <row r="11438" customFormat="false" ht="15" hidden="false" customHeight="false" outlineLevel="0" collapsed="false">
      <c r="A11438" s="30" t="n">
        <v>1786.875</v>
      </c>
      <c r="B11438" s="31" t="n">
        <v>22.6523</v>
      </c>
      <c r="C11438" s="32" t="n">
        <f aca="false">IF($A11438="","",IF(設定!$B$21="dB",10^($B11438/20),ABS($B11438)))</f>
        <v>13.571098417279</v>
      </c>
      <c r="D11438" s="32" t="n">
        <f aca="false">IF($A11438="","",$A11438^2)</f>
        <v>3192922.265625</v>
      </c>
      <c r="E11438" s="32" t="n">
        <f aca="false">IF($A11438="","",IF($C11438&lt;=0,"",1/$C11438^2))</f>
        <v>0.00542962705235345</v>
      </c>
      <c r="F11438" s="33" t="n">
        <f aca="false">IF(OR(ROW()-設定!$B$30&lt;2,ROW()+設定!$B$30&gt;13701,N($A11438)&lt;=0,N(INDEX($A$2:$A$13701,MIN(13700,MAX(1,ROW()-1+設定!$B$30))))&lt;=0,$A11438&lt;設定!$B$28,$A11438&gt;設定!$B$29),0,IF(AND($C11438&gt;=MAX(INDEX($C$1:$C$13701,MAX(1,ROW()-設定!$B$24)):INDEX($C$1:$C$13701,MAX(1,ROW()-1))),$C11438&gt;MAX(INDEX($C$1:$C$13701,MIN(13701,ROW()+1)):INDEX($C$1:$C$13701,MIN(13701,ROW()+設定!$B$24))),$C11438&gt;=設定!$B$32,$C11438&gt;=MAX(MIN(INDEX($C$1:$C$13701,MAX(1,ROW()-設定!$B$26)):INDEX($C$1:$C$13701,MAX(1,ROW()-1))),MIN(INDEX($C$1:$C$13701,MIN(13701,ROW()+1)):INDEX($C$1:$C$13701,MIN(13701,ROW()+設定!$B$26))))*10^(設定!$B$27/20)),1,0))</f>
        <v>0</v>
      </c>
      <c r="G11438" s="33" t="n">
        <f aca="false">$G11437+IF($F11438=1,1,0)</f>
        <v>6</v>
      </c>
      <c r="H11438" s="0" t="str">
        <f aca="false">IF($F11438=1,$G11438,"")</f>
        <v/>
      </c>
    </row>
    <row r="11439" customFormat="false" ht="15" hidden="false" customHeight="false" outlineLevel="0" collapsed="false">
      <c r="A11439" s="30" t="n">
        <v>1787.03125</v>
      </c>
      <c r="B11439" s="31" t="n">
        <v>22.7015</v>
      </c>
      <c r="C11439" s="32" t="n">
        <f aca="false">IF($A11439="","",IF(設定!$B$21="dB",10^($B11439/20),ABS($B11439)))</f>
        <v>13.6481881209733</v>
      </c>
      <c r="D11439" s="32" t="n">
        <f aca="false">IF($A11439="","",$A11439^2)</f>
        <v>3193480.68847656</v>
      </c>
      <c r="E11439" s="32" t="n">
        <f aca="false">IF($A11439="","",IF($C11439&lt;=0,"",1/$C11439^2))</f>
        <v>0.00536846344187236</v>
      </c>
      <c r="F11439" s="33" t="n">
        <f aca="false">IF(OR(ROW()-設定!$B$30&lt;2,ROW()+設定!$B$30&gt;13701,N($A11439)&lt;=0,N(INDEX($A$2:$A$13701,MIN(13700,MAX(1,ROW()-1+設定!$B$30))))&lt;=0,$A11439&lt;設定!$B$28,$A11439&gt;設定!$B$29),0,IF(AND($C11439&gt;=MAX(INDEX($C$1:$C$13701,MAX(1,ROW()-設定!$B$24)):INDEX($C$1:$C$13701,MAX(1,ROW()-1))),$C11439&gt;MAX(INDEX($C$1:$C$13701,MIN(13701,ROW()+1)):INDEX($C$1:$C$13701,MIN(13701,ROW()+設定!$B$24))),$C11439&gt;=設定!$B$32,$C11439&gt;=MAX(MIN(INDEX($C$1:$C$13701,MAX(1,ROW()-設定!$B$26)):INDEX($C$1:$C$13701,MAX(1,ROW()-1))),MIN(INDEX($C$1:$C$13701,MIN(13701,ROW()+1)):INDEX($C$1:$C$13701,MIN(13701,ROW()+設定!$B$26))))*10^(設定!$B$27/20)),1,0))</f>
        <v>0</v>
      </c>
      <c r="G11439" s="33" t="n">
        <f aca="false">$G11438+IF($F11439=1,1,0)</f>
        <v>6</v>
      </c>
      <c r="H11439" s="0" t="str">
        <f aca="false">IF($F11439=1,$G11439,"")</f>
        <v/>
      </c>
    </row>
    <row r="11440" customFormat="false" ht="15" hidden="false" customHeight="false" outlineLevel="0" collapsed="false">
      <c r="A11440" s="30" t="n">
        <v>1787.1875</v>
      </c>
      <c r="B11440" s="31" t="n">
        <v>22.5533</v>
      </c>
      <c r="C11440" s="32" t="n">
        <f aca="false">IF($A11440="","",IF(設定!$B$21="dB",10^($B11440/20),ABS($B11440)))</f>
        <v>13.4172959726617</v>
      </c>
      <c r="D11440" s="32" t="n">
        <f aca="false">IF($A11440="","",$A11440^2)</f>
        <v>3194039.16015625</v>
      </c>
      <c r="E11440" s="32" t="n">
        <f aca="false">IF($A11440="","",IF($C11440&lt;=0,"",1/$C11440^2))</f>
        <v>0.00555482012150393</v>
      </c>
      <c r="F11440" s="33" t="n">
        <f aca="false">IF(OR(ROW()-設定!$B$30&lt;2,ROW()+設定!$B$30&gt;13701,N($A11440)&lt;=0,N(INDEX($A$2:$A$13701,MIN(13700,MAX(1,ROW()-1+設定!$B$30))))&lt;=0,$A11440&lt;設定!$B$28,$A11440&gt;設定!$B$29),0,IF(AND($C11440&gt;=MAX(INDEX($C$1:$C$13701,MAX(1,ROW()-設定!$B$24)):INDEX($C$1:$C$13701,MAX(1,ROW()-1))),$C11440&gt;MAX(INDEX($C$1:$C$13701,MIN(13701,ROW()+1)):INDEX($C$1:$C$13701,MIN(13701,ROW()+設定!$B$24))),$C11440&gt;=設定!$B$32,$C11440&gt;=MAX(MIN(INDEX($C$1:$C$13701,MAX(1,ROW()-設定!$B$26)):INDEX($C$1:$C$13701,MAX(1,ROW()-1))),MIN(INDEX($C$1:$C$13701,MIN(13701,ROW()+1)):INDEX($C$1:$C$13701,MIN(13701,ROW()+設定!$B$26))))*10^(設定!$B$27/20)),1,0))</f>
        <v>0</v>
      </c>
      <c r="G11440" s="33" t="n">
        <f aca="false">$G11439+IF($F11440=1,1,0)</f>
        <v>6</v>
      </c>
      <c r="H11440" s="0" t="str">
        <f aca="false">IF($F11440=1,$G11440,"")</f>
        <v/>
      </c>
    </row>
    <row r="11441" customFormat="false" ht="15" hidden="false" customHeight="false" outlineLevel="0" collapsed="false">
      <c r="A11441" s="30" t="n">
        <v>1787.34375</v>
      </c>
      <c r="B11441" s="31" t="n">
        <v>22.5721</v>
      </c>
      <c r="C11441" s="32" t="n">
        <f aca="false">IF($A11441="","",IF(設定!$B$21="dB",10^($B11441/20),ABS($B11441)))</f>
        <v>13.4463682214889</v>
      </c>
      <c r="D11441" s="32" t="n">
        <f aca="false">IF($A11441="","",$A11441^2)</f>
        <v>3194597.68066406</v>
      </c>
      <c r="E11441" s="32" t="n">
        <f aca="false">IF($A11441="","",IF($C11441&lt;=0,"",1/$C11441^2))</f>
        <v>0.00553082605396067</v>
      </c>
      <c r="F11441" s="33" t="n">
        <f aca="false">IF(OR(ROW()-設定!$B$30&lt;2,ROW()+設定!$B$30&gt;13701,N($A11441)&lt;=0,N(INDEX($A$2:$A$13701,MIN(13700,MAX(1,ROW()-1+設定!$B$30))))&lt;=0,$A11441&lt;設定!$B$28,$A11441&gt;設定!$B$29),0,IF(AND($C11441&gt;=MAX(INDEX($C$1:$C$13701,MAX(1,ROW()-設定!$B$24)):INDEX($C$1:$C$13701,MAX(1,ROW()-1))),$C11441&gt;MAX(INDEX($C$1:$C$13701,MIN(13701,ROW()+1)):INDEX($C$1:$C$13701,MIN(13701,ROW()+設定!$B$24))),$C11441&gt;=設定!$B$32,$C11441&gt;=MAX(MIN(INDEX($C$1:$C$13701,MAX(1,ROW()-設定!$B$26)):INDEX($C$1:$C$13701,MAX(1,ROW()-1))),MIN(INDEX($C$1:$C$13701,MIN(13701,ROW()+1)):INDEX($C$1:$C$13701,MIN(13701,ROW()+設定!$B$26))))*10^(設定!$B$27/20)),1,0))</f>
        <v>0</v>
      </c>
      <c r="G11441" s="33" t="n">
        <f aca="false">$G11440+IF($F11441=1,1,0)</f>
        <v>6</v>
      </c>
      <c r="H11441" s="0" t="str">
        <f aca="false">IF($F11441=1,$G11441,"")</f>
        <v/>
      </c>
    </row>
    <row r="11442" customFormat="false" ht="15" hidden="false" customHeight="false" outlineLevel="0" collapsed="false">
      <c r="A11442" s="30" t="n">
        <v>1787.5</v>
      </c>
      <c r="B11442" s="31" t="n">
        <v>22.6168</v>
      </c>
      <c r="C11442" s="32" t="n">
        <f aca="false">IF($A11442="","",IF(設定!$B$21="dB",10^($B11442/20),ABS($B11442)))</f>
        <v>13.5157453299988</v>
      </c>
      <c r="D11442" s="32" t="n">
        <f aca="false">IF($A11442="","",$A11442^2)</f>
        <v>3195156.25</v>
      </c>
      <c r="E11442" s="32" t="n">
        <f aca="false">IF($A11442="","",IF($C11442&lt;=0,"",1/$C11442^2))</f>
        <v>0.00547419167678434</v>
      </c>
      <c r="F11442" s="33" t="n">
        <f aca="false">IF(OR(ROW()-設定!$B$30&lt;2,ROW()+設定!$B$30&gt;13701,N($A11442)&lt;=0,N(INDEX($A$2:$A$13701,MIN(13700,MAX(1,ROW()-1+設定!$B$30))))&lt;=0,$A11442&lt;設定!$B$28,$A11442&gt;設定!$B$29),0,IF(AND($C11442&gt;=MAX(INDEX($C$1:$C$13701,MAX(1,ROW()-設定!$B$24)):INDEX($C$1:$C$13701,MAX(1,ROW()-1))),$C11442&gt;MAX(INDEX($C$1:$C$13701,MIN(13701,ROW()+1)):INDEX($C$1:$C$13701,MIN(13701,ROW()+設定!$B$24))),$C11442&gt;=設定!$B$32,$C11442&gt;=MAX(MIN(INDEX($C$1:$C$13701,MAX(1,ROW()-設定!$B$26)):INDEX($C$1:$C$13701,MAX(1,ROW()-1))),MIN(INDEX($C$1:$C$13701,MIN(13701,ROW()+1)):INDEX($C$1:$C$13701,MIN(13701,ROW()+設定!$B$26))))*10^(設定!$B$27/20)),1,0))</f>
        <v>0</v>
      </c>
      <c r="G11442" s="33" t="n">
        <f aca="false">$G11441+IF($F11442=1,1,0)</f>
        <v>6</v>
      </c>
      <c r="H11442" s="0" t="str">
        <f aca="false">IF($F11442=1,$G11442,"")</f>
        <v/>
      </c>
    </row>
    <row r="11443" customFormat="false" ht="15" hidden="false" customHeight="false" outlineLevel="0" collapsed="false">
      <c r="A11443" s="30" t="n">
        <v>1787.65625</v>
      </c>
      <c r="B11443" s="31" t="n">
        <v>22.5388</v>
      </c>
      <c r="C11443" s="32" t="n">
        <f aca="false">IF($A11443="","",IF(設定!$B$21="dB",10^($B11443/20),ABS($B11443)))</f>
        <v>13.3949161703624</v>
      </c>
      <c r="D11443" s="32" t="n">
        <f aca="false">IF($A11443="","",$A11443^2)</f>
        <v>3195714.86816406</v>
      </c>
      <c r="E11443" s="32" t="n">
        <f aca="false">IF($A11443="","",IF($C11443&lt;=0,"",1/$C11443^2))</f>
        <v>0.00557339726315655</v>
      </c>
      <c r="F11443" s="33" t="n">
        <f aca="false">IF(OR(ROW()-設定!$B$30&lt;2,ROW()+設定!$B$30&gt;13701,N($A11443)&lt;=0,N(INDEX($A$2:$A$13701,MIN(13700,MAX(1,ROW()-1+設定!$B$30))))&lt;=0,$A11443&lt;設定!$B$28,$A11443&gt;設定!$B$29),0,IF(AND($C11443&gt;=MAX(INDEX($C$1:$C$13701,MAX(1,ROW()-設定!$B$24)):INDEX($C$1:$C$13701,MAX(1,ROW()-1))),$C11443&gt;MAX(INDEX($C$1:$C$13701,MIN(13701,ROW()+1)):INDEX($C$1:$C$13701,MIN(13701,ROW()+設定!$B$24))),$C11443&gt;=設定!$B$32,$C11443&gt;=MAX(MIN(INDEX($C$1:$C$13701,MAX(1,ROW()-設定!$B$26)):INDEX($C$1:$C$13701,MAX(1,ROW()-1))),MIN(INDEX($C$1:$C$13701,MIN(13701,ROW()+1)):INDEX($C$1:$C$13701,MIN(13701,ROW()+設定!$B$26))))*10^(設定!$B$27/20)),1,0))</f>
        <v>0</v>
      </c>
      <c r="G11443" s="33" t="n">
        <f aca="false">$G11442+IF($F11443=1,1,0)</f>
        <v>6</v>
      </c>
      <c r="H11443" s="0" t="str">
        <f aca="false">IF($F11443=1,$G11443,"")</f>
        <v/>
      </c>
    </row>
    <row r="11444" customFormat="false" ht="15" hidden="false" customHeight="false" outlineLevel="0" collapsed="false">
      <c r="A11444" s="30" t="n">
        <v>1787.8125</v>
      </c>
      <c r="B11444" s="31" t="n">
        <v>22.6085</v>
      </c>
      <c r="C11444" s="32" t="n">
        <f aca="false">IF($A11444="","",IF(設定!$B$21="dB",10^($B11444/20),ABS($B11444)))</f>
        <v>13.5028362199856</v>
      </c>
      <c r="D11444" s="32" t="n">
        <f aca="false">IF($A11444="","",$A11444^2)</f>
        <v>3196273.53515625</v>
      </c>
      <c r="E11444" s="32" t="n">
        <f aca="false">IF($A11444="","",IF($C11444&lt;=0,"",1/$C11444^2))</f>
        <v>0.0054846636578228</v>
      </c>
      <c r="F11444" s="33" t="n">
        <f aca="false">IF(OR(ROW()-設定!$B$30&lt;2,ROW()+設定!$B$30&gt;13701,N($A11444)&lt;=0,N(INDEX($A$2:$A$13701,MIN(13700,MAX(1,ROW()-1+設定!$B$30))))&lt;=0,$A11444&lt;設定!$B$28,$A11444&gt;設定!$B$29),0,IF(AND($C11444&gt;=MAX(INDEX($C$1:$C$13701,MAX(1,ROW()-設定!$B$24)):INDEX($C$1:$C$13701,MAX(1,ROW()-1))),$C11444&gt;MAX(INDEX($C$1:$C$13701,MIN(13701,ROW()+1)):INDEX($C$1:$C$13701,MIN(13701,ROW()+設定!$B$24))),$C11444&gt;=設定!$B$32,$C11444&gt;=MAX(MIN(INDEX($C$1:$C$13701,MAX(1,ROW()-設定!$B$26)):INDEX($C$1:$C$13701,MAX(1,ROW()-1))),MIN(INDEX($C$1:$C$13701,MIN(13701,ROW()+1)):INDEX($C$1:$C$13701,MIN(13701,ROW()+設定!$B$26))))*10^(設定!$B$27/20)),1,0))</f>
        <v>0</v>
      </c>
      <c r="G11444" s="33" t="n">
        <f aca="false">$G11443+IF($F11444=1,1,0)</f>
        <v>6</v>
      </c>
      <c r="H11444" s="0" t="str">
        <f aca="false">IF($F11444=1,$G11444,"")</f>
        <v/>
      </c>
    </row>
    <row r="11445" customFormat="false" ht="15" hidden="false" customHeight="false" outlineLevel="0" collapsed="false">
      <c r="A11445" s="30" t="n">
        <v>1787.96875</v>
      </c>
      <c r="B11445" s="31" t="n">
        <v>22.5332</v>
      </c>
      <c r="C11445" s="32" t="n">
        <f aca="false">IF($A11445="","",IF(設定!$B$21="dB",10^($B11445/20),ABS($B11445)))</f>
        <v>13.3862829320859</v>
      </c>
      <c r="D11445" s="32" t="n">
        <f aca="false">IF($A11445="","",$A11445^2)</f>
        <v>3196832.25097656</v>
      </c>
      <c r="E11445" s="32" t="n">
        <f aca="false">IF($A11445="","",IF($C11445&lt;=0,"",1/$C11445^2))</f>
        <v>0.00558058850253859</v>
      </c>
      <c r="F11445" s="33" t="n">
        <f aca="false">IF(OR(ROW()-設定!$B$30&lt;2,ROW()+設定!$B$30&gt;13701,N($A11445)&lt;=0,N(INDEX($A$2:$A$13701,MIN(13700,MAX(1,ROW()-1+設定!$B$30))))&lt;=0,$A11445&lt;設定!$B$28,$A11445&gt;設定!$B$29),0,IF(AND($C11445&gt;=MAX(INDEX($C$1:$C$13701,MAX(1,ROW()-設定!$B$24)):INDEX($C$1:$C$13701,MAX(1,ROW()-1))),$C11445&gt;MAX(INDEX($C$1:$C$13701,MIN(13701,ROW()+1)):INDEX($C$1:$C$13701,MIN(13701,ROW()+設定!$B$24))),$C11445&gt;=設定!$B$32,$C11445&gt;=MAX(MIN(INDEX($C$1:$C$13701,MAX(1,ROW()-設定!$B$26)):INDEX($C$1:$C$13701,MAX(1,ROW()-1))),MIN(INDEX($C$1:$C$13701,MIN(13701,ROW()+1)):INDEX($C$1:$C$13701,MIN(13701,ROW()+設定!$B$26))))*10^(設定!$B$27/20)),1,0))</f>
        <v>0</v>
      </c>
      <c r="G11445" s="33" t="n">
        <f aca="false">$G11444+IF($F11445=1,1,0)</f>
        <v>6</v>
      </c>
      <c r="H11445" s="0" t="str">
        <f aca="false">IF($F11445=1,$G11445,"")</f>
        <v/>
      </c>
    </row>
    <row r="11446" customFormat="false" ht="15" hidden="false" customHeight="false" outlineLevel="0" collapsed="false">
      <c r="A11446" s="30" t="n">
        <v>1788.125</v>
      </c>
      <c r="B11446" s="31" t="n">
        <v>22.3541</v>
      </c>
      <c r="C11446" s="32" t="n">
        <f aca="false">IF($A11446="","",IF(設定!$B$21="dB",10^($B11446/20),ABS($B11446)))</f>
        <v>13.1130887335535</v>
      </c>
      <c r="D11446" s="32" t="n">
        <f aca="false">IF($A11446="","",$A11446^2)</f>
        <v>3197391.015625</v>
      </c>
      <c r="E11446" s="32" t="n">
        <f aca="false">IF($A11446="","",IF($C11446&lt;=0,"",1/$C11446^2))</f>
        <v>0.0058155393679009</v>
      </c>
      <c r="F11446" s="33" t="n">
        <f aca="false">IF(OR(ROW()-設定!$B$30&lt;2,ROW()+設定!$B$30&gt;13701,N($A11446)&lt;=0,N(INDEX($A$2:$A$13701,MIN(13700,MAX(1,ROW()-1+設定!$B$30))))&lt;=0,$A11446&lt;設定!$B$28,$A11446&gt;設定!$B$29),0,IF(AND($C11446&gt;=MAX(INDEX($C$1:$C$13701,MAX(1,ROW()-設定!$B$24)):INDEX($C$1:$C$13701,MAX(1,ROW()-1))),$C11446&gt;MAX(INDEX($C$1:$C$13701,MIN(13701,ROW()+1)):INDEX($C$1:$C$13701,MIN(13701,ROW()+設定!$B$24))),$C11446&gt;=設定!$B$32,$C11446&gt;=MAX(MIN(INDEX($C$1:$C$13701,MAX(1,ROW()-設定!$B$26)):INDEX($C$1:$C$13701,MAX(1,ROW()-1))),MIN(INDEX($C$1:$C$13701,MIN(13701,ROW()+1)):INDEX($C$1:$C$13701,MIN(13701,ROW()+設定!$B$26))))*10^(設定!$B$27/20)),1,0))</f>
        <v>0</v>
      </c>
      <c r="G11446" s="33" t="n">
        <f aca="false">$G11445+IF($F11446=1,1,0)</f>
        <v>6</v>
      </c>
      <c r="H11446" s="0" t="str">
        <f aca="false">IF($F11446=1,$G11446,"")</f>
        <v/>
      </c>
    </row>
    <row r="11447" customFormat="false" ht="15" hidden="false" customHeight="false" outlineLevel="0" collapsed="false">
      <c r="A11447" s="30" t="n">
        <v>1788.28125</v>
      </c>
      <c r="B11447" s="31" t="n">
        <v>22.2291</v>
      </c>
      <c r="C11447" s="32" t="n">
        <f aca="false">IF($A11447="","",IF(設定!$B$21="dB",10^($B11447/20),ABS($B11447)))</f>
        <v>12.9257276222295</v>
      </c>
      <c r="D11447" s="32" t="n">
        <f aca="false">IF($A11447="","",$A11447^2)</f>
        <v>3197949.82910156</v>
      </c>
      <c r="E11447" s="32" t="n">
        <f aca="false">IF($A11447="","",IF($C11447&lt;=0,"",1/$C11447^2))</f>
        <v>0.00598535618336356</v>
      </c>
      <c r="F11447" s="33" t="n">
        <f aca="false">IF(OR(ROW()-設定!$B$30&lt;2,ROW()+設定!$B$30&gt;13701,N($A11447)&lt;=0,N(INDEX($A$2:$A$13701,MIN(13700,MAX(1,ROW()-1+設定!$B$30))))&lt;=0,$A11447&lt;設定!$B$28,$A11447&gt;設定!$B$29),0,IF(AND($C11447&gt;=MAX(INDEX($C$1:$C$13701,MAX(1,ROW()-設定!$B$24)):INDEX($C$1:$C$13701,MAX(1,ROW()-1))),$C11447&gt;MAX(INDEX($C$1:$C$13701,MIN(13701,ROW()+1)):INDEX($C$1:$C$13701,MIN(13701,ROW()+設定!$B$24))),$C11447&gt;=設定!$B$32,$C11447&gt;=MAX(MIN(INDEX($C$1:$C$13701,MAX(1,ROW()-設定!$B$26)):INDEX($C$1:$C$13701,MAX(1,ROW()-1))),MIN(INDEX($C$1:$C$13701,MIN(13701,ROW()+1)):INDEX($C$1:$C$13701,MIN(13701,ROW()+設定!$B$26))))*10^(設定!$B$27/20)),1,0))</f>
        <v>0</v>
      </c>
      <c r="G11447" s="33" t="n">
        <f aca="false">$G11446+IF($F11447=1,1,0)</f>
        <v>6</v>
      </c>
      <c r="H11447" s="0" t="str">
        <f aca="false">IF($F11447=1,$G11447,"")</f>
        <v/>
      </c>
    </row>
    <row r="11448" customFormat="false" ht="15" hidden="false" customHeight="false" outlineLevel="0" collapsed="false">
      <c r="A11448" s="30" t="n">
        <v>1788.4375</v>
      </c>
      <c r="B11448" s="31" t="n">
        <v>22.5491</v>
      </c>
      <c r="C11448" s="32" t="n">
        <f aca="false">IF($A11448="","",IF(設定!$B$21="dB",10^($B11448/20),ABS($B11448)))</f>
        <v>13.4108097031869</v>
      </c>
      <c r="D11448" s="32" t="n">
        <f aca="false">IF($A11448="","",$A11448^2)</f>
        <v>3198508.69140625</v>
      </c>
      <c r="E11448" s="32" t="n">
        <f aca="false">IF($A11448="","",IF($C11448&lt;=0,"",1/$C11448^2))</f>
        <v>0.0055601947072502</v>
      </c>
      <c r="F11448" s="33" t="n">
        <f aca="false">IF(OR(ROW()-設定!$B$30&lt;2,ROW()+設定!$B$30&gt;13701,N($A11448)&lt;=0,N(INDEX($A$2:$A$13701,MIN(13700,MAX(1,ROW()-1+設定!$B$30))))&lt;=0,$A11448&lt;設定!$B$28,$A11448&gt;設定!$B$29),0,IF(AND($C11448&gt;=MAX(INDEX($C$1:$C$13701,MAX(1,ROW()-設定!$B$24)):INDEX($C$1:$C$13701,MAX(1,ROW()-1))),$C11448&gt;MAX(INDEX($C$1:$C$13701,MIN(13701,ROW()+1)):INDEX($C$1:$C$13701,MIN(13701,ROW()+設定!$B$24))),$C11448&gt;=設定!$B$32,$C11448&gt;=MAX(MIN(INDEX($C$1:$C$13701,MAX(1,ROW()-設定!$B$26)):INDEX($C$1:$C$13701,MAX(1,ROW()-1))),MIN(INDEX($C$1:$C$13701,MIN(13701,ROW()+1)):INDEX($C$1:$C$13701,MIN(13701,ROW()+設定!$B$26))))*10^(設定!$B$27/20)),1,0))</f>
        <v>0</v>
      </c>
      <c r="G11448" s="33" t="n">
        <f aca="false">$G11447+IF($F11448=1,1,0)</f>
        <v>6</v>
      </c>
      <c r="H11448" s="0" t="str">
        <f aca="false">IF($F11448=1,$G11448,"")</f>
        <v/>
      </c>
    </row>
    <row r="11449" customFormat="false" ht="15" hidden="false" customHeight="false" outlineLevel="0" collapsed="false">
      <c r="A11449" s="30" t="n">
        <v>1788.59375</v>
      </c>
      <c r="B11449" s="31" t="n">
        <v>22.3587</v>
      </c>
      <c r="C11449" s="32" t="n">
        <f aca="false">IF($A11449="","",IF(設定!$B$21="dB",10^($B11449/20),ABS($B11449)))</f>
        <v>13.1200351934023</v>
      </c>
      <c r="D11449" s="32" t="n">
        <f aca="false">IF($A11449="","",$A11449^2)</f>
        <v>3199067.60253906</v>
      </c>
      <c r="E11449" s="32" t="n">
        <f aca="false">IF($A11449="","",IF($C11449&lt;=0,"",1/$C11449^2))</f>
        <v>0.005809382872765</v>
      </c>
      <c r="F11449" s="33" t="n">
        <f aca="false">IF(OR(ROW()-設定!$B$30&lt;2,ROW()+設定!$B$30&gt;13701,N($A11449)&lt;=0,N(INDEX($A$2:$A$13701,MIN(13700,MAX(1,ROW()-1+設定!$B$30))))&lt;=0,$A11449&lt;設定!$B$28,$A11449&gt;設定!$B$29),0,IF(AND($C11449&gt;=MAX(INDEX($C$1:$C$13701,MAX(1,ROW()-設定!$B$24)):INDEX($C$1:$C$13701,MAX(1,ROW()-1))),$C11449&gt;MAX(INDEX($C$1:$C$13701,MIN(13701,ROW()+1)):INDEX($C$1:$C$13701,MIN(13701,ROW()+設定!$B$24))),$C11449&gt;=設定!$B$32,$C11449&gt;=MAX(MIN(INDEX($C$1:$C$13701,MAX(1,ROW()-設定!$B$26)):INDEX($C$1:$C$13701,MAX(1,ROW()-1))),MIN(INDEX($C$1:$C$13701,MIN(13701,ROW()+1)):INDEX($C$1:$C$13701,MIN(13701,ROW()+設定!$B$26))))*10^(設定!$B$27/20)),1,0))</f>
        <v>0</v>
      </c>
      <c r="G11449" s="33" t="n">
        <f aca="false">$G11448+IF($F11449=1,1,0)</f>
        <v>6</v>
      </c>
      <c r="H11449" s="0" t="str">
        <f aca="false">IF($F11449=1,$G11449,"")</f>
        <v/>
      </c>
    </row>
    <row r="11450" customFormat="false" ht="15" hidden="false" customHeight="false" outlineLevel="0" collapsed="false">
      <c r="A11450" s="30" t="n">
        <v>1788.75</v>
      </c>
      <c r="B11450" s="31" t="n">
        <v>22.5458</v>
      </c>
      <c r="C11450" s="32" t="n">
        <f aca="false">IF($A11450="","",IF(設定!$B$21="dB",10^($B11450/20),ABS($B11450)))</f>
        <v>13.4057155484167</v>
      </c>
      <c r="D11450" s="32" t="n">
        <f aca="false">IF($A11450="","",$A11450^2)</f>
        <v>3199626.5625</v>
      </c>
      <c r="E11450" s="32" t="n">
        <f aca="false">IF($A11450="","",IF($C11450&lt;=0,"",1/$C11450^2))</f>
        <v>0.00556442124389782</v>
      </c>
      <c r="F11450" s="33" t="n">
        <f aca="false">IF(OR(ROW()-設定!$B$30&lt;2,ROW()+設定!$B$30&gt;13701,N($A11450)&lt;=0,N(INDEX($A$2:$A$13701,MIN(13700,MAX(1,ROW()-1+設定!$B$30))))&lt;=0,$A11450&lt;設定!$B$28,$A11450&gt;設定!$B$29),0,IF(AND($C11450&gt;=MAX(INDEX($C$1:$C$13701,MAX(1,ROW()-設定!$B$24)):INDEX($C$1:$C$13701,MAX(1,ROW()-1))),$C11450&gt;MAX(INDEX($C$1:$C$13701,MIN(13701,ROW()+1)):INDEX($C$1:$C$13701,MIN(13701,ROW()+設定!$B$24))),$C11450&gt;=設定!$B$32,$C11450&gt;=MAX(MIN(INDEX($C$1:$C$13701,MAX(1,ROW()-設定!$B$26)):INDEX($C$1:$C$13701,MAX(1,ROW()-1))),MIN(INDEX($C$1:$C$13701,MIN(13701,ROW()+1)):INDEX($C$1:$C$13701,MIN(13701,ROW()+設定!$B$26))))*10^(設定!$B$27/20)),1,0))</f>
        <v>0</v>
      </c>
      <c r="G11450" s="33" t="n">
        <f aca="false">$G11449+IF($F11450=1,1,0)</f>
        <v>6</v>
      </c>
      <c r="H11450" s="0" t="str">
        <f aca="false">IF($F11450=1,$G11450,"")</f>
        <v/>
      </c>
    </row>
    <row r="11451" customFormat="false" ht="15" hidden="false" customHeight="false" outlineLevel="0" collapsed="false">
      <c r="A11451" s="30" t="n">
        <v>1788.90625</v>
      </c>
      <c r="B11451" s="31" t="n">
        <v>22.3683</v>
      </c>
      <c r="C11451" s="32" t="n">
        <f aca="false">IF($A11451="","",IF(設定!$B$21="dB",10^($B11451/20),ABS($B11451)))</f>
        <v>13.1345440085717</v>
      </c>
      <c r="D11451" s="32" t="n">
        <f aca="false">IF($A11451="","",$A11451^2)</f>
        <v>3200185.57128906</v>
      </c>
      <c r="E11451" s="32" t="n">
        <f aca="false">IF($A11451="","",IF($C11451&lt;=0,"",1/$C11451^2))</f>
        <v>0.00579655552083516</v>
      </c>
      <c r="F11451" s="33" t="n">
        <f aca="false">IF(OR(ROW()-設定!$B$30&lt;2,ROW()+設定!$B$30&gt;13701,N($A11451)&lt;=0,N(INDEX($A$2:$A$13701,MIN(13700,MAX(1,ROW()-1+設定!$B$30))))&lt;=0,$A11451&lt;設定!$B$28,$A11451&gt;設定!$B$29),0,IF(AND($C11451&gt;=MAX(INDEX($C$1:$C$13701,MAX(1,ROW()-設定!$B$24)):INDEX($C$1:$C$13701,MAX(1,ROW()-1))),$C11451&gt;MAX(INDEX($C$1:$C$13701,MIN(13701,ROW()+1)):INDEX($C$1:$C$13701,MIN(13701,ROW()+設定!$B$24))),$C11451&gt;=設定!$B$32,$C11451&gt;=MAX(MIN(INDEX($C$1:$C$13701,MAX(1,ROW()-設定!$B$26)):INDEX($C$1:$C$13701,MAX(1,ROW()-1))),MIN(INDEX($C$1:$C$13701,MIN(13701,ROW()+1)):INDEX($C$1:$C$13701,MIN(13701,ROW()+設定!$B$26))))*10^(設定!$B$27/20)),1,0))</f>
        <v>0</v>
      </c>
      <c r="G11451" s="33" t="n">
        <f aca="false">$G11450+IF($F11451=1,1,0)</f>
        <v>6</v>
      </c>
      <c r="H11451" s="0" t="str">
        <f aca="false">IF($F11451=1,$G11451,"")</f>
        <v/>
      </c>
    </row>
    <row r="11452" customFormat="false" ht="15" hidden="false" customHeight="false" outlineLevel="0" collapsed="false">
      <c r="A11452" s="30" t="n">
        <v>1789.0625</v>
      </c>
      <c r="B11452" s="31" t="n">
        <v>22.2607</v>
      </c>
      <c r="C11452" s="32" t="n">
        <f aca="false">IF($A11452="","",IF(設定!$B$21="dB",10^($B11452/20),ABS($B11452)))</f>
        <v>12.9728381549438</v>
      </c>
      <c r="D11452" s="32" t="n">
        <f aca="false">IF($A11452="","",$A11452^2)</f>
        <v>3200744.62890625</v>
      </c>
      <c r="E11452" s="32" t="n">
        <f aca="false">IF($A11452="","",IF($C11452&lt;=0,"",1/$C11452^2))</f>
        <v>0.00594196377756234</v>
      </c>
      <c r="F11452" s="33" t="n">
        <f aca="false">IF(OR(ROW()-設定!$B$30&lt;2,ROW()+設定!$B$30&gt;13701,N($A11452)&lt;=0,N(INDEX($A$2:$A$13701,MIN(13700,MAX(1,ROW()-1+設定!$B$30))))&lt;=0,$A11452&lt;設定!$B$28,$A11452&gt;設定!$B$29),0,IF(AND($C11452&gt;=MAX(INDEX($C$1:$C$13701,MAX(1,ROW()-設定!$B$24)):INDEX($C$1:$C$13701,MAX(1,ROW()-1))),$C11452&gt;MAX(INDEX($C$1:$C$13701,MIN(13701,ROW()+1)):INDEX($C$1:$C$13701,MIN(13701,ROW()+設定!$B$24))),$C11452&gt;=設定!$B$32,$C11452&gt;=MAX(MIN(INDEX($C$1:$C$13701,MAX(1,ROW()-設定!$B$26)):INDEX($C$1:$C$13701,MAX(1,ROW()-1))),MIN(INDEX($C$1:$C$13701,MIN(13701,ROW()+1)):INDEX($C$1:$C$13701,MIN(13701,ROW()+設定!$B$26))))*10^(設定!$B$27/20)),1,0))</f>
        <v>0</v>
      </c>
      <c r="G11452" s="33" t="n">
        <f aca="false">$G11451+IF($F11452=1,1,0)</f>
        <v>6</v>
      </c>
      <c r="H11452" s="0" t="str">
        <f aca="false">IF($F11452=1,$G11452,"")</f>
        <v/>
      </c>
    </row>
    <row r="11453" customFormat="false" ht="15" hidden="false" customHeight="false" outlineLevel="0" collapsed="false">
      <c r="A11453" s="30" t="n">
        <v>1789.21875</v>
      </c>
      <c r="B11453" s="31" t="n">
        <v>22.3725</v>
      </c>
      <c r="C11453" s="32" t="n">
        <f aca="false">IF($A11453="","",IF(設定!$B$21="dB",10^($B11453/20),ABS($B11453)))</f>
        <v>13.1408966594373</v>
      </c>
      <c r="D11453" s="32" t="n">
        <f aca="false">IF($A11453="","",$A11453^2)</f>
        <v>3201303.73535156</v>
      </c>
      <c r="E11453" s="32" t="n">
        <f aca="false">IF($A11453="","",IF($C11453&lt;=0,"",1/$C11453^2))</f>
        <v>0.00579095246440999</v>
      </c>
      <c r="F11453" s="33" t="n">
        <f aca="false">IF(OR(ROW()-設定!$B$30&lt;2,ROW()+設定!$B$30&gt;13701,N($A11453)&lt;=0,N(INDEX($A$2:$A$13701,MIN(13700,MAX(1,ROW()-1+設定!$B$30))))&lt;=0,$A11453&lt;設定!$B$28,$A11453&gt;設定!$B$29),0,IF(AND($C11453&gt;=MAX(INDEX($C$1:$C$13701,MAX(1,ROW()-設定!$B$24)):INDEX($C$1:$C$13701,MAX(1,ROW()-1))),$C11453&gt;MAX(INDEX($C$1:$C$13701,MIN(13701,ROW()+1)):INDEX($C$1:$C$13701,MIN(13701,ROW()+設定!$B$24))),$C11453&gt;=設定!$B$32,$C11453&gt;=MAX(MIN(INDEX($C$1:$C$13701,MAX(1,ROW()-設定!$B$26)):INDEX($C$1:$C$13701,MAX(1,ROW()-1))),MIN(INDEX($C$1:$C$13701,MIN(13701,ROW()+1)):INDEX($C$1:$C$13701,MIN(13701,ROW()+設定!$B$26))))*10^(設定!$B$27/20)),1,0))</f>
        <v>0</v>
      </c>
      <c r="G11453" s="33" t="n">
        <f aca="false">$G11452+IF($F11453=1,1,0)</f>
        <v>6</v>
      </c>
      <c r="H11453" s="0" t="str">
        <f aca="false">IF($F11453=1,$G11453,"")</f>
        <v/>
      </c>
    </row>
    <row r="11454" customFormat="false" ht="15" hidden="false" customHeight="false" outlineLevel="0" collapsed="false">
      <c r="A11454" s="30" t="n">
        <v>1789.375</v>
      </c>
      <c r="B11454" s="31" t="n">
        <v>22.2603</v>
      </c>
      <c r="C11454" s="32" t="n">
        <f aca="false">IF($A11454="","",IF(設定!$B$21="dB",10^($B11454/20),ABS($B11454)))</f>
        <v>12.9722407474247</v>
      </c>
      <c r="D11454" s="32" t="n">
        <f aca="false">IF($A11454="","",$A11454^2)</f>
        <v>3201862.890625</v>
      </c>
      <c r="E11454" s="32" t="n">
        <f aca="false">IF($A11454="","",IF($C11454&lt;=0,"",1/$C11454^2))</f>
        <v>0.00594251107785475</v>
      </c>
      <c r="F11454" s="33" t="n">
        <f aca="false">IF(OR(ROW()-設定!$B$30&lt;2,ROW()+設定!$B$30&gt;13701,N($A11454)&lt;=0,N(INDEX($A$2:$A$13701,MIN(13700,MAX(1,ROW()-1+設定!$B$30))))&lt;=0,$A11454&lt;設定!$B$28,$A11454&gt;設定!$B$29),0,IF(AND($C11454&gt;=MAX(INDEX($C$1:$C$13701,MAX(1,ROW()-設定!$B$24)):INDEX($C$1:$C$13701,MAX(1,ROW()-1))),$C11454&gt;MAX(INDEX($C$1:$C$13701,MIN(13701,ROW()+1)):INDEX($C$1:$C$13701,MIN(13701,ROW()+設定!$B$24))),$C11454&gt;=設定!$B$32,$C11454&gt;=MAX(MIN(INDEX($C$1:$C$13701,MAX(1,ROW()-設定!$B$26)):INDEX($C$1:$C$13701,MAX(1,ROW()-1))),MIN(INDEX($C$1:$C$13701,MIN(13701,ROW()+1)):INDEX($C$1:$C$13701,MIN(13701,ROW()+設定!$B$26))))*10^(設定!$B$27/20)),1,0))</f>
        <v>0</v>
      </c>
      <c r="G11454" s="33" t="n">
        <f aca="false">$G11453+IF($F11454=1,1,0)</f>
        <v>6</v>
      </c>
      <c r="H11454" s="0" t="str">
        <f aca="false">IF($F11454=1,$G11454,"")</f>
        <v/>
      </c>
    </row>
    <row r="11455" customFormat="false" ht="15" hidden="false" customHeight="false" outlineLevel="0" collapsed="false">
      <c r="A11455" s="30" t="n">
        <v>1789.53125</v>
      </c>
      <c r="B11455" s="31" t="n">
        <v>22.2639</v>
      </c>
      <c r="C11455" s="32" t="n">
        <f aca="false">IF($A11455="","",IF(設定!$B$21="dB",10^($B11455/20),ABS($B11455)))</f>
        <v>12.9776184056443</v>
      </c>
      <c r="D11455" s="32" t="n">
        <f aca="false">IF($A11455="","",$A11455^2)</f>
        <v>3202422.09472656</v>
      </c>
      <c r="E11455" s="32" t="n">
        <f aca="false">IF($A11455="","",IF($C11455&lt;=0,"",1/$C11455^2))</f>
        <v>0.00593758718944545</v>
      </c>
      <c r="F11455" s="33" t="n">
        <f aca="false">IF(OR(ROW()-設定!$B$30&lt;2,ROW()+設定!$B$30&gt;13701,N($A11455)&lt;=0,N(INDEX($A$2:$A$13701,MIN(13700,MAX(1,ROW()-1+設定!$B$30))))&lt;=0,$A11455&lt;設定!$B$28,$A11455&gt;設定!$B$29),0,IF(AND($C11455&gt;=MAX(INDEX($C$1:$C$13701,MAX(1,ROW()-設定!$B$24)):INDEX($C$1:$C$13701,MAX(1,ROW()-1))),$C11455&gt;MAX(INDEX($C$1:$C$13701,MIN(13701,ROW()+1)):INDEX($C$1:$C$13701,MIN(13701,ROW()+設定!$B$24))),$C11455&gt;=設定!$B$32,$C11455&gt;=MAX(MIN(INDEX($C$1:$C$13701,MAX(1,ROW()-設定!$B$26)):INDEX($C$1:$C$13701,MAX(1,ROW()-1))),MIN(INDEX($C$1:$C$13701,MIN(13701,ROW()+1)):INDEX($C$1:$C$13701,MIN(13701,ROW()+設定!$B$26))))*10^(設定!$B$27/20)),1,0))</f>
        <v>0</v>
      </c>
      <c r="G11455" s="33" t="n">
        <f aca="false">$G11454+IF($F11455=1,1,0)</f>
        <v>6</v>
      </c>
      <c r="H11455" s="0" t="str">
        <f aca="false">IF($F11455=1,$G11455,"")</f>
        <v/>
      </c>
    </row>
    <row r="11456" customFormat="false" ht="15" hidden="false" customHeight="false" outlineLevel="0" collapsed="false">
      <c r="A11456" s="30" t="n">
        <v>1789.6875</v>
      </c>
      <c r="B11456" s="31" t="n">
        <v>22.1394</v>
      </c>
      <c r="C11456" s="32" t="n">
        <f aca="false">IF($A11456="","",IF(設定!$B$21="dB",10^($B11456/20),ABS($B11456)))</f>
        <v>12.792929306803</v>
      </c>
      <c r="D11456" s="32" t="n">
        <f aca="false">IF($A11456="","",$A11456^2)</f>
        <v>3202981.34765625</v>
      </c>
      <c r="E11456" s="32" t="n">
        <f aca="false">IF($A11456="","",IF($C11456&lt;=0,"",1/$C11456^2))</f>
        <v>0.00611026435496269</v>
      </c>
      <c r="F11456" s="33" t="n">
        <f aca="false">IF(OR(ROW()-設定!$B$30&lt;2,ROW()+設定!$B$30&gt;13701,N($A11456)&lt;=0,N(INDEX($A$2:$A$13701,MIN(13700,MAX(1,ROW()-1+設定!$B$30))))&lt;=0,$A11456&lt;設定!$B$28,$A11456&gt;設定!$B$29),0,IF(AND($C11456&gt;=MAX(INDEX($C$1:$C$13701,MAX(1,ROW()-設定!$B$24)):INDEX($C$1:$C$13701,MAX(1,ROW()-1))),$C11456&gt;MAX(INDEX($C$1:$C$13701,MIN(13701,ROW()+1)):INDEX($C$1:$C$13701,MIN(13701,ROW()+設定!$B$24))),$C11456&gt;=設定!$B$32,$C11456&gt;=MAX(MIN(INDEX($C$1:$C$13701,MAX(1,ROW()-設定!$B$26)):INDEX($C$1:$C$13701,MAX(1,ROW()-1))),MIN(INDEX($C$1:$C$13701,MIN(13701,ROW()+1)):INDEX($C$1:$C$13701,MIN(13701,ROW()+設定!$B$26))))*10^(設定!$B$27/20)),1,0))</f>
        <v>0</v>
      </c>
      <c r="G11456" s="33" t="n">
        <f aca="false">$G11455+IF($F11456=1,1,0)</f>
        <v>6</v>
      </c>
      <c r="H11456" s="0" t="str">
        <f aca="false">IF($F11456=1,$G11456,"")</f>
        <v/>
      </c>
    </row>
    <row r="11457" customFormat="false" ht="15" hidden="false" customHeight="false" outlineLevel="0" collapsed="false">
      <c r="A11457" s="30" t="n">
        <v>1789.84375</v>
      </c>
      <c r="B11457" s="31" t="n">
        <v>22.2772</v>
      </c>
      <c r="C11457" s="32" t="n">
        <f aca="false">IF($A11457="","",IF(設定!$B$21="dB",10^($B11457/20),ABS($B11457)))</f>
        <v>12.997505204286</v>
      </c>
      <c r="D11457" s="32" t="n">
        <f aca="false">IF($A11457="","",$A11457^2)</f>
        <v>3203540.64941406</v>
      </c>
      <c r="E11457" s="32" t="n">
        <f aca="false">IF($A11457="","",IF($C11457&lt;=0,"",1/$C11457^2))</f>
        <v>0.00591943151028884</v>
      </c>
      <c r="F11457" s="33" t="n">
        <f aca="false">IF(OR(ROW()-設定!$B$30&lt;2,ROW()+設定!$B$30&gt;13701,N($A11457)&lt;=0,N(INDEX($A$2:$A$13701,MIN(13700,MAX(1,ROW()-1+設定!$B$30))))&lt;=0,$A11457&lt;設定!$B$28,$A11457&gt;設定!$B$29),0,IF(AND($C11457&gt;=MAX(INDEX($C$1:$C$13701,MAX(1,ROW()-設定!$B$24)):INDEX($C$1:$C$13701,MAX(1,ROW()-1))),$C11457&gt;MAX(INDEX($C$1:$C$13701,MIN(13701,ROW()+1)):INDEX($C$1:$C$13701,MIN(13701,ROW()+設定!$B$24))),$C11457&gt;=設定!$B$32,$C11457&gt;=MAX(MIN(INDEX($C$1:$C$13701,MAX(1,ROW()-設定!$B$26)):INDEX($C$1:$C$13701,MAX(1,ROW()-1))),MIN(INDEX($C$1:$C$13701,MIN(13701,ROW()+1)):INDEX($C$1:$C$13701,MIN(13701,ROW()+設定!$B$26))))*10^(設定!$B$27/20)),1,0))</f>
        <v>0</v>
      </c>
      <c r="G11457" s="33" t="n">
        <f aca="false">$G11456+IF($F11457=1,1,0)</f>
        <v>6</v>
      </c>
      <c r="H11457" s="0" t="str">
        <f aca="false">IF($F11457=1,$G11457,"")</f>
        <v/>
      </c>
    </row>
    <row r="11458" customFormat="false" ht="15" hidden="false" customHeight="false" outlineLevel="0" collapsed="false">
      <c r="A11458" s="30" t="n">
        <v>1790</v>
      </c>
      <c r="B11458" s="31" t="n">
        <v>22.2986</v>
      </c>
      <c r="C11458" s="32" t="n">
        <f aca="false">IF($A11458="","",IF(設定!$B$21="dB",10^($B11458/20),ABS($B11458)))</f>
        <v>13.0295674971123</v>
      </c>
      <c r="D11458" s="32" t="n">
        <f aca="false">IF($A11458="","",$A11458^2)</f>
        <v>3204100</v>
      </c>
      <c r="E11458" s="32" t="n">
        <f aca="false">IF($A11458="","",IF($C11458&lt;=0,"",1/$C11458^2))</f>
        <v>0.00589033506721579</v>
      </c>
      <c r="F11458" s="33" t="n">
        <f aca="false">IF(OR(ROW()-設定!$B$30&lt;2,ROW()+設定!$B$30&gt;13701,N($A11458)&lt;=0,N(INDEX($A$2:$A$13701,MIN(13700,MAX(1,ROW()-1+設定!$B$30))))&lt;=0,$A11458&lt;設定!$B$28,$A11458&gt;設定!$B$29),0,IF(AND($C11458&gt;=MAX(INDEX($C$1:$C$13701,MAX(1,ROW()-設定!$B$24)):INDEX($C$1:$C$13701,MAX(1,ROW()-1))),$C11458&gt;MAX(INDEX($C$1:$C$13701,MIN(13701,ROW()+1)):INDEX($C$1:$C$13701,MIN(13701,ROW()+設定!$B$24))),$C11458&gt;=設定!$B$32,$C11458&gt;=MAX(MIN(INDEX($C$1:$C$13701,MAX(1,ROW()-設定!$B$26)):INDEX($C$1:$C$13701,MAX(1,ROW()-1))),MIN(INDEX($C$1:$C$13701,MIN(13701,ROW()+1)):INDEX($C$1:$C$13701,MIN(13701,ROW()+設定!$B$26))))*10^(設定!$B$27/20)),1,0))</f>
        <v>0</v>
      </c>
      <c r="G11458" s="33" t="n">
        <f aca="false">$G11457+IF($F11458=1,1,0)</f>
        <v>6</v>
      </c>
      <c r="H11458" s="0" t="str">
        <f aca="false">IF($F11458=1,$G11458,"")</f>
        <v/>
      </c>
    </row>
    <row r="11459" customFormat="false" ht="15" hidden="false" customHeight="false" outlineLevel="0" collapsed="false">
      <c r="A11459" s="30" t="n">
        <v>1790.15625</v>
      </c>
      <c r="B11459" s="31" t="n">
        <v>22.1049</v>
      </c>
      <c r="C11459" s="32" t="n">
        <f aca="false">IF($A11459="","",IF(設定!$B$21="dB",10^($B11459/20),ABS($B11459)))</f>
        <v>12.7422170925519</v>
      </c>
      <c r="D11459" s="32" t="n">
        <f aca="false">IF($A11459="","",$A11459^2)</f>
        <v>3204659.39941406</v>
      </c>
      <c r="E11459" s="32" t="n">
        <f aca="false">IF($A11459="","",IF($C11459&lt;=0,"",1/$C11459^2))</f>
        <v>0.00615899710566992</v>
      </c>
      <c r="F11459" s="33" t="n">
        <f aca="false">IF(OR(ROW()-設定!$B$30&lt;2,ROW()+設定!$B$30&gt;13701,N($A11459)&lt;=0,N(INDEX($A$2:$A$13701,MIN(13700,MAX(1,ROW()-1+設定!$B$30))))&lt;=0,$A11459&lt;設定!$B$28,$A11459&gt;設定!$B$29),0,IF(AND($C11459&gt;=MAX(INDEX($C$1:$C$13701,MAX(1,ROW()-設定!$B$24)):INDEX($C$1:$C$13701,MAX(1,ROW()-1))),$C11459&gt;MAX(INDEX($C$1:$C$13701,MIN(13701,ROW()+1)):INDEX($C$1:$C$13701,MIN(13701,ROW()+設定!$B$24))),$C11459&gt;=設定!$B$32,$C11459&gt;=MAX(MIN(INDEX($C$1:$C$13701,MAX(1,ROW()-設定!$B$26)):INDEX($C$1:$C$13701,MAX(1,ROW()-1))),MIN(INDEX($C$1:$C$13701,MIN(13701,ROW()+1)):INDEX($C$1:$C$13701,MIN(13701,ROW()+設定!$B$26))))*10^(設定!$B$27/20)),1,0))</f>
        <v>0</v>
      </c>
      <c r="G11459" s="33" t="n">
        <f aca="false">$G11458+IF($F11459=1,1,0)</f>
        <v>6</v>
      </c>
      <c r="H11459" s="0" t="str">
        <f aca="false">IF($F11459=1,$G11459,"")</f>
        <v/>
      </c>
    </row>
    <row r="11460" customFormat="false" ht="15" hidden="false" customHeight="false" outlineLevel="0" collapsed="false">
      <c r="A11460" s="30" t="n">
        <v>1790.3125</v>
      </c>
      <c r="B11460" s="31" t="n">
        <v>22.318</v>
      </c>
      <c r="C11460" s="32" t="n">
        <f aca="false">IF($A11460="","",IF(設定!$B$21="dB",10^($B11460/20),ABS($B11460)))</f>
        <v>13.0587016579352</v>
      </c>
      <c r="D11460" s="32" t="n">
        <f aca="false">IF($A11460="","",$A11460^2)</f>
        <v>3205218.84765625</v>
      </c>
      <c r="E11460" s="32" t="n">
        <f aca="false">IF($A11460="","",IF($C11460&lt;=0,"",1/$C11460^2))</f>
        <v>0.00586408153276476</v>
      </c>
      <c r="F11460" s="33" t="n">
        <f aca="false">IF(OR(ROW()-設定!$B$30&lt;2,ROW()+設定!$B$30&gt;13701,N($A11460)&lt;=0,N(INDEX($A$2:$A$13701,MIN(13700,MAX(1,ROW()-1+設定!$B$30))))&lt;=0,$A11460&lt;設定!$B$28,$A11460&gt;設定!$B$29),0,IF(AND($C11460&gt;=MAX(INDEX($C$1:$C$13701,MAX(1,ROW()-設定!$B$24)):INDEX($C$1:$C$13701,MAX(1,ROW()-1))),$C11460&gt;MAX(INDEX($C$1:$C$13701,MIN(13701,ROW()+1)):INDEX($C$1:$C$13701,MIN(13701,ROW()+設定!$B$24))),$C11460&gt;=設定!$B$32,$C11460&gt;=MAX(MIN(INDEX($C$1:$C$13701,MAX(1,ROW()-設定!$B$26)):INDEX($C$1:$C$13701,MAX(1,ROW()-1))),MIN(INDEX($C$1:$C$13701,MIN(13701,ROW()+1)):INDEX($C$1:$C$13701,MIN(13701,ROW()+設定!$B$26))))*10^(設定!$B$27/20)),1,0))</f>
        <v>0</v>
      </c>
      <c r="G11460" s="33" t="n">
        <f aca="false">$G11459+IF($F11460=1,1,0)</f>
        <v>6</v>
      </c>
      <c r="H11460" s="0" t="str">
        <f aca="false">IF($F11460=1,$G11460,"")</f>
        <v/>
      </c>
    </row>
    <row r="11461" customFormat="false" ht="15" hidden="false" customHeight="false" outlineLevel="0" collapsed="false">
      <c r="A11461" s="30" t="n">
        <v>1790.46875</v>
      </c>
      <c r="B11461" s="31" t="n">
        <v>22.0499</v>
      </c>
      <c r="C11461" s="32" t="n">
        <f aca="false">IF($A11461="","",IF(設定!$B$21="dB",10^($B11461/20),ABS($B11461)))</f>
        <v>12.6617869000615</v>
      </c>
      <c r="D11461" s="32" t="n">
        <f aca="false">IF($A11461="","",$A11461^2)</f>
        <v>3205778.34472656</v>
      </c>
      <c r="E11461" s="32" t="n">
        <f aca="false">IF($A11461="","",IF($C11461&lt;=0,"",1/$C11461^2))</f>
        <v>0.00623749197673111</v>
      </c>
      <c r="F11461" s="33" t="n">
        <f aca="false">IF(OR(ROW()-設定!$B$30&lt;2,ROW()+設定!$B$30&gt;13701,N($A11461)&lt;=0,N(INDEX($A$2:$A$13701,MIN(13700,MAX(1,ROW()-1+設定!$B$30))))&lt;=0,$A11461&lt;設定!$B$28,$A11461&gt;設定!$B$29),0,IF(AND($C11461&gt;=MAX(INDEX($C$1:$C$13701,MAX(1,ROW()-設定!$B$24)):INDEX($C$1:$C$13701,MAX(1,ROW()-1))),$C11461&gt;MAX(INDEX($C$1:$C$13701,MIN(13701,ROW()+1)):INDEX($C$1:$C$13701,MIN(13701,ROW()+設定!$B$24))),$C11461&gt;=設定!$B$32,$C11461&gt;=MAX(MIN(INDEX($C$1:$C$13701,MAX(1,ROW()-設定!$B$26)):INDEX($C$1:$C$13701,MAX(1,ROW()-1))),MIN(INDEX($C$1:$C$13701,MIN(13701,ROW()+1)):INDEX($C$1:$C$13701,MIN(13701,ROW()+設定!$B$26))))*10^(設定!$B$27/20)),1,0))</f>
        <v>0</v>
      </c>
      <c r="G11461" s="33" t="n">
        <f aca="false">$G11460+IF($F11461=1,1,0)</f>
        <v>6</v>
      </c>
      <c r="H11461" s="0" t="str">
        <f aca="false">IF($F11461=1,$G11461,"")</f>
        <v/>
      </c>
    </row>
    <row r="11462" customFormat="false" ht="15" hidden="false" customHeight="false" outlineLevel="0" collapsed="false">
      <c r="A11462" s="30" t="n">
        <v>1790.625</v>
      </c>
      <c r="B11462" s="31" t="n">
        <v>22.1096</v>
      </c>
      <c r="C11462" s="32" t="n">
        <f aca="false">IF($A11462="","",IF(設定!$B$21="dB",10^($B11462/20),ABS($B11462)))</f>
        <v>12.7491138675272</v>
      </c>
      <c r="D11462" s="32" t="n">
        <f aca="false">IF($A11462="","",$A11462^2)</f>
        <v>3206337.890625</v>
      </c>
      <c r="E11462" s="32" t="n">
        <f aca="false">IF($A11462="","",IF($C11462&lt;=0,"",1/$C11462^2))</f>
        <v>0.00615233535203099</v>
      </c>
      <c r="F11462" s="33" t="n">
        <f aca="false">IF(OR(ROW()-設定!$B$30&lt;2,ROW()+設定!$B$30&gt;13701,N($A11462)&lt;=0,N(INDEX($A$2:$A$13701,MIN(13700,MAX(1,ROW()-1+設定!$B$30))))&lt;=0,$A11462&lt;設定!$B$28,$A11462&gt;設定!$B$29),0,IF(AND($C11462&gt;=MAX(INDEX($C$1:$C$13701,MAX(1,ROW()-設定!$B$24)):INDEX($C$1:$C$13701,MAX(1,ROW()-1))),$C11462&gt;MAX(INDEX($C$1:$C$13701,MIN(13701,ROW()+1)):INDEX($C$1:$C$13701,MIN(13701,ROW()+設定!$B$24))),$C11462&gt;=設定!$B$32,$C11462&gt;=MAX(MIN(INDEX($C$1:$C$13701,MAX(1,ROW()-設定!$B$26)):INDEX($C$1:$C$13701,MAX(1,ROW()-1))),MIN(INDEX($C$1:$C$13701,MIN(13701,ROW()+1)):INDEX($C$1:$C$13701,MIN(13701,ROW()+設定!$B$26))))*10^(設定!$B$27/20)),1,0))</f>
        <v>0</v>
      </c>
      <c r="G11462" s="33" t="n">
        <f aca="false">$G11461+IF($F11462=1,1,0)</f>
        <v>6</v>
      </c>
      <c r="H11462" s="0" t="str">
        <f aca="false">IF($F11462=1,$G11462,"")</f>
        <v/>
      </c>
    </row>
    <row r="11463" customFormat="false" ht="15" hidden="false" customHeight="false" outlineLevel="0" collapsed="false">
      <c r="A11463" s="30" t="n">
        <v>1790.78125</v>
      </c>
      <c r="B11463" s="31" t="n">
        <v>21.8864</v>
      </c>
      <c r="C11463" s="32" t="n">
        <f aca="false">IF($A11463="","",IF(設定!$B$21="dB",10^($B11463/20),ABS($B11463)))</f>
        <v>12.4256752796077</v>
      </c>
      <c r="D11463" s="32" t="n">
        <f aca="false">IF($A11463="","",$A11463^2)</f>
        <v>3206897.48535156</v>
      </c>
      <c r="E11463" s="32" t="n">
        <f aca="false">IF($A11463="","",IF($C11463&lt;=0,"",1/$C11463^2))</f>
        <v>0.00647679274482709</v>
      </c>
      <c r="F11463" s="33" t="n">
        <f aca="false">IF(OR(ROW()-設定!$B$30&lt;2,ROW()+設定!$B$30&gt;13701,N($A11463)&lt;=0,N(INDEX($A$2:$A$13701,MIN(13700,MAX(1,ROW()-1+設定!$B$30))))&lt;=0,$A11463&lt;設定!$B$28,$A11463&gt;設定!$B$29),0,IF(AND($C11463&gt;=MAX(INDEX($C$1:$C$13701,MAX(1,ROW()-設定!$B$24)):INDEX($C$1:$C$13701,MAX(1,ROW()-1))),$C11463&gt;MAX(INDEX($C$1:$C$13701,MIN(13701,ROW()+1)):INDEX($C$1:$C$13701,MIN(13701,ROW()+設定!$B$24))),$C11463&gt;=設定!$B$32,$C11463&gt;=MAX(MIN(INDEX($C$1:$C$13701,MAX(1,ROW()-設定!$B$26)):INDEX($C$1:$C$13701,MAX(1,ROW()-1))),MIN(INDEX($C$1:$C$13701,MIN(13701,ROW()+1)):INDEX($C$1:$C$13701,MIN(13701,ROW()+設定!$B$26))))*10^(設定!$B$27/20)),1,0))</f>
        <v>0</v>
      </c>
      <c r="G11463" s="33" t="n">
        <f aca="false">$G11462+IF($F11463=1,1,0)</f>
        <v>6</v>
      </c>
      <c r="H11463" s="0" t="str">
        <f aca="false">IF($F11463=1,$G11463,"")</f>
        <v/>
      </c>
    </row>
    <row r="11464" customFormat="false" ht="15" hidden="false" customHeight="false" outlineLevel="0" collapsed="false">
      <c r="A11464" s="30" t="n">
        <v>1790.9375</v>
      </c>
      <c r="B11464" s="31" t="n">
        <v>21.8308</v>
      </c>
      <c r="C11464" s="32" t="n">
        <f aca="false">IF($A11464="","",IF(設定!$B$21="dB",10^($B11464/20),ABS($B11464)))</f>
        <v>12.3463902439062</v>
      </c>
      <c r="D11464" s="32" t="n">
        <f aca="false">IF($A11464="","",$A11464^2)</f>
        <v>3207457.12890625</v>
      </c>
      <c r="E11464" s="32" t="n">
        <f aca="false">IF($A11464="","",IF($C11464&lt;=0,"",1/$C11464^2))</f>
        <v>0.00656024411009709</v>
      </c>
      <c r="F11464" s="33" t="n">
        <f aca="false">IF(OR(ROW()-設定!$B$30&lt;2,ROW()+設定!$B$30&gt;13701,N($A11464)&lt;=0,N(INDEX($A$2:$A$13701,MIN(13700,MAX(1,ROW()-1+設定!$B$30))))&lt;=0,$A11464&lt;設定!$B$28,$A11464&gt;設定!$B$29),0,IF(AND($C11464&gt;=MAX(INDEX($C$1:$C$13701,MAX(1,ROW()-設定!$B$24)):INDEX($C$1:$C$13701,MAX(1,ROW()-1))),$C11464&gt;MAX(INDEX($C$1:$C$13701,MIN(13701,ROW()+1)):INDEX($C$1:$C$13701,MIN(13701,ROW()+設定!$B$24))),$C11464&gt;=設定!$B$32,$C11464&gt;=MAX(MIN(INDEX($C$1:$C$13701,MAX(1,ROW()-設定!$B$26)):INDEX($C$1:$C$13701,MAX(1,ROW()-1))),MIN(INDEX($C$1:$C$13701,MIN(13701,ROW()+1)):INDEX($C$1:$C$13701,MIN(13701,ROW()+設定!$B$26))))*10^(設定!$B$27/20)),1,0))</f>
        <v>0</v>
      </c>
      <c r="G11464" s="33" t="n">
        <f aca="false">$G11463+IF($F11464=1,1,0)</f>
        <v>6</v>
      </c>
      <c r="H11464" s="0" t="str">
        <f aca="false">IF($F11464=1,$G11464,"")</f>
        <v/>
      </c>
    </row>
    <row r="11465" customFormat="false" ht="15" hidden="false" customHeight="false" outlineLevel="0" collapsed="false">
      <c r="A11465" s="30" t="n">
        <v>1791.09375</v>
      </c>
      <c r="B11465" s="31" t="n">
        <v>22.2243</v>
      </c>
      <c r="C11465" s="32" t="n">
        <f aca="false">IF($A11465="","",IF(設定!$B$21="dB",10^($B11465/20),ABS($B11465)))</f>
        <v>12.9185865744982</v>
      </c>
      <c r="D11465" s="32" t="n">
        <f aca="false">IF($A11465="","",$A11465^2)</f>
        <v>3208016.82128906</v>
      </c>
      <c r="E11465" s="32" t="n">
        <f aca="false">IF($A11465="","",IF($C11465&lt;=0,"",1/$C11465^2))</f>
        <v>0.00599197510056215</v>
      </c>
      <c r="F11465" s="33" t="n">
        <f aca="false">IF(OR(ROW()-設定!$B$30&lt;2,ROW()+設定!$B$30&gt;13701,N($A11465)&lt;=0,N(INDEX($A$2:$A$13701,MIN(13700,MAX(1,ROW()-1+設定!$B$30))))&lt;=0,$A11465&lt;設定!$B$28,$A11465&gt;設定!$B$29),0,IF(AND($C11465&gt;=MAX(INDEX($C$1:$C$13701,MAX(1,ROW()-設定!$B$24)):INDEX($C$1:$C$13701,MAX(1,ROW()-1))),$C11465&gt;MAX(INDEX($C$1:$C$13701,MIN(13701,ROW()+1)):INDEX($C$1:$C$13701,MIN(13701,ROW()+設定!$B$24))),$C11465&gt;=設定!$B$32,$C11465&gt;=MAX(MIN(INDEX($C$1:$C$13701,MAX(1,ROW()-設定!$B$26)):INDEX($C$1:$C$13701,MAX(1,ROW()-1))),MIN(INDEX($C$1:$C$13701,MIN(13701,ROW()+1)):INDEX($C$1:$C$13701,MIN(13701,ROW()+設定!$B$26))))*10^(設定!$B$27/20)),1,0))</f>
        <v>0</v>
      </c>
      <c r="G11465" s="33" t="n">
        <f aca="false">$G11464+IF($F11465=1,1,0)</f>
        <v>6</v>
      </c>
      <c r="H11465" s="0" t="str">
        <f aca="false">IF($F11465=1,$G11465,"")</f>
        <v/>
      </c>
    </row>
    <row r="11466" customFormat="false" ht="15" hidden="false" customHeight="false" outlineLevel="0" collapsed="false">
      <c r="A11466" s="30" t="n">
        <v>1791.25</v>
      </c>
      <c r="B11466" s="31" t="n">
        <v>22.1303</v>
      </c>
      <c r="C11466" s="32" t="n">
        <f aca="false">IF($A11466="","",IF(設定!$B$21="dB",10^($B11466/20),ABS($B11466)))</f>
        <v>12.7795334774896</v>
      </c>
      <c r="D11466" s="32" t="n">
        <f aca="false">IF($A11466="","",$A11466^2)</f>
        <v>3208576.5625</v>
      </c>
      <c r="E11466" s="32" t="n">
        <f aca="false">IF($A11466="","",IF($C11466&lt;=0,"",1/$C11466^2))</f>
        <v>0.00612308093519209</v>
      </c>
      <c r="F11466" s="33" t="n">
        <f aca="false">IF(OR(ROW()-設定!$B$30&lt;2,ROW()+設定!$B$30&gt;13701,N($A11466)&lt;=0,N(INDEX($A$2:$A$13701,MIN(13700,MAX(1,ROW()-1+設定!$B$30))))&lt;=0,$A11466&lt;設定!$B$28,$A11466&gt;設定!$B$29),0,IF(AND($C11466&gt;=MAX(INDEX($C$1:$C$13701,MAX(1,ROW()-設定!$B$24)):INDEX($C$1:$C$13701,MAX(1,ROW()-1))),$C11466&gt;MAX(INDEX($C$1:$C$13701,MIN(13701,ROW()+1)):INDEX($C$1:$C$13701,MIN(13701,ROW()+設定!$B$24))),$C11466&gt;=設定!$B$32,$C11466&gt;=MAX(MIN(INDEX($C$1:$C$13701,MAX(1,ROW()-設定!$B$26)):INDEX($C$1:$C$13701,MAX(1,ROW()-1))),MIN(INDEX($C$1:$C$13701,MIN(13701,ROW()+1)):INDEX($C$1:$C$13701,MIN(13701,ROW()+設定!$B$26))))*10^(設定!$B$27/20)),1,0))</f>
        <v>0</v>
      </c>
      <c r="G11466" s="33" t="n">
        <f aca="false">$G11465+IF($F11466=1,1,0)</f>
        <v>6</v>
      </c>
      <c r="H11466" s="0" t="str">
        <f aca="false">IF($F11466=1,$G11466,"")</f>
        <v/>
      </c>
    </row>
    <row r="11467" customFormat="false" ht="15" hidden="false" customHeight="false" outlineLevel="0" collapsed="false">
      <c r="A11467" s="30" t="n">
        <v>1791.40625</v>
      </c>
      <c r="B11467" s="31" t="n">
        <v>22.0771</v>
      </c>
      <c r="C11467" s="32" t="n">
        <f aca="false">IF($A11467="","",IF(設定!$B$21="dB",10^($B11467/20),ABS($B11467)))</f>
        <v>12.7014996329348</v>
      </c>
      <c r="D11467" s="32" t="n">
        <f aca="false">IF($A11467="","",$A11467^2)</f>
        <v>3209136.35253906</v>
      </c>
      <c r="E11467" s="32" t="n">
        <f aca="false">IF($A11467="","",IF($C11467&lt;=0,"",1/$C11467^2))</f>
        <v>0.00619854844786485</v>
      </c>
      <c r="F11467" s="33" t="n">
        <f aca="false">IF(OR(ROW()-設定!$B$30&lt;2,ROW()+設定!$B$30&gt;13701,N($A11467)&lt;=0,N(INDEX($A$2:$A$13701,MIN(13700,MAX(1,ROW()-1+設定!$B$30))))&lt;=0,$A11467&lt;設定!$B$28,$A11467&gt;設定!$B$29),0,IF(AND($C11467&gt;=MAX(INDEX($C$1:$C$13701,MAX(1,ROW()-設定!$B$24)):INDEX($C$1:$C$13701,MAX(1,ROW()-1))),$C11467&gt;MAX(INDEX($C$1:$C$13701,MIN(13701,ROW()+1)):INDEX($C$1:$C$13701,MIN(13701,ROW()+設定!$B$24))),$C11467&gt;=設定!$B$32,$C11467&gt;=MAX(MIN(INDEX($C$1:$C$13701,MAX(1,ROW()-設定!$B$26)):INDEX($C$1:$C$13701,MAX(1,ROW()-1))),MIN(INDEX($C$1:$C$13701,MIN(13701,ROW()+1)):INDEX($C$1:$C$13701,MIN(13701,ROW()+設定!$B$26))))*10^(設定!$B$27/20)),1,0))</f>
        <v>0</v>
      </c>
      <c r="G11467" s="33" t="n">
        <f aca="false">$G11466+IF($F11467=1,1,0)</f>
        <v>6</v>
      </c>
      <c r="H11467" s="0" t="str">
        <f aca="false">IF($F11467=1,$G11467,"")</f>
        <v/>
      </c>
    </row>
    <row r="11468" customFormat="false" ht="15" hidden="false" customHeight="false" outlineLevel="0" collapsed="false">
      <c r="A11468" s="30" t="n">
        <v>1791.5625</v>
      </c>
      <c r="B11468" s="31" t="n">
        <v>21.7551</v>
      </c>
      <c r="C11468" s="32" t="n">
        <f aca="false">IF($A11468="","",IF(設定!$B$21="dB",10^($B11468/20),ABS($B11468)))</f>
        <v>12.2392554725704</v>
      </c>
      <c r="D11468" s="32" t="n">
        <f aca="false">IF($A11468="","",$A11468^2)</f>
        <v>3209696.19140625</v>
      </c>
      <c r="E11468" s="32" t="n">
        <f aca="false">IF($A11468="","",IF($C11468&lt;=0,"",1/$C11468^2))</f>
        <v>0.00667559529661121</v>
      </c>
      <c r="F11468" s="33" t="n">
        <f aca="false">IF(OR(ROW()-設定!$B$30&lt;2,ROW()+設定!$B$30&gt;13701,N($A11468)&lt;=0,N(INDEX($A$2:$A$13701,MIN(13700,MAX(1,ROW()-1+設定!$B$30))))&lt;=0,$A11468&lt;設定!$B$28,$A11468&gt;設定!$B$29),0,IF(AND($C11468&gt;=MAX(INDEX($C$1:$C$13701,MAX(1,ROW()-設定!$B$24)):INDEX($C$1:$C$13701,MAX(1,ROW()-1))),$C11468&gt;MAX(INDEX($C$1:$C$13701,MIN(13701,ROW()+1)):INDEX($C$1:$C$13701,MIN(13701,ROW()+設定!$B$24))),$C11468&gt;=設定!$B$32,$C11468&gt;=MAX(MIN(INDEX($C$1:$C$13701,MAX(1,ROW()-設定!$B$26)):INDEX($C$1:$C$13701,MAX(1,ROW()-1))),MIN(INDEX($C$1:$C$13701,MIN(13701,ROW()+1)):INDEX($C$1:$C$13701,MIN(13701,ROW()+設定!$B$26))))*10^(設定!$B$27/20)),1,0))</f>
        <v>0</v>
      </c>
      <c r="G11468" s="33" t="n">
        <f aca="false">$G11467+IF($F11468=1,1,0)</f>
        <v>6</v>
      </c>
      <c r="H11468" s="0" t="str">
        <f aca="false">IF($F11468=1,$G11468,"")</f>
        <v/>
      </c>
    </row>
    <row r="11469" customFormat="false" ht="15" hidden="false" customHeight="false" outlineLevel="0" collapsed="false">
      <c r="A11469" s="30" t="n">
        <v>1791.71875</v>
      </c>
      <c r="B11469" s="31" t="n">
        <v>21.9325</v>
      </c>
      <c r="C11469" s="32" t="n">
        <f aca="false">IF($A11469="","",IF(設定!$B$21="dB",10^($B11469/20),ABS($B11469)))</f>
        <v>12.4917993574029</v>
      </c>
      <c r="D11469" s="32" t="n">
        <f aca="false">IF($A11469="","",$A11469^2)</f>
        <v>3210256.07910156</v>
      </c>
      <c r="E11469" s="32" t="n">
        <f aca="false">IF($A11469="","",IF($C11469&lt;=0,"",1/$C11469^2))</f>
        <v>0.00640840572900017</v>
      </c>
      <c r="F11469" s="33" t="n">
        <f aca="false">IF(OR(ROW()-設定!$B$30&lt;2,ROW()+設定!$B$30&gt;13701,N($A11469)&lt;=0,N(INDEX($A$2:$A$13701,MIN(13700,MAX(1,ROW()-1+設定!$B$30))))&lt;=0,$A11469&lt;設定!$B$28,$A11469&gt;設定!$B$29),0,IF(AND($C11469&gt;=MAX(INDEX($C$1:$C$13701,MAX(1,ROW()-設定!$B$24)):INDEX($C$1:$C$13701,MAX(1,ROW()-1))),$C11469&gt;MAX(INDEX($C$1:$C$13701,MIN(13701,ROW()+1)):INDEX($C$1:$C$13701,MIN(13701,ROW()+設定!$B$24))),$C11469&gt;=設定!$B$32,$C11469&gt;=MAX(MIN(INDEX($C$1:$C$13701,MAX(1,ROW()-設定!$B$26)):INDEX($C$1:$C$13701,MAX(1,ROW()-1))),MIN(INDEX($C$1:$C$13701,MIN(13701,ROW()+1)):INDEX($C$1:$C$13701,MIN(13701,ROW()+設定!$B$26))))*10^(設定!$B$27/20)),1,0))</f>
        <v>0</v>
      </c>
      <c r="G11469" s="33" t="n">
        <f aca="false">$G11468+IF($F11469=1,1,0)</f>
        <v>6</v>
      </c>
      <c r="H11469" s="0" t="str">
        <f aca="false">IF($F11469=1,$G11469,"")</f>
        <v/>
      </c>
    </row>
    <row r="11470" customFormat="false" ht="15" hidden="false" customHeight="false" outlineLevel="0" collapsed="false">
      <c r="A11470" s="30" t="n">
        <v>1791.875</v>
      </c>
      <c r="B11470" s="31" t="n">
        <v>21.928</v>
      </c>
      <c r="C11470" s="32" t="n">
        <f aca="false">IF($A11470="","",IF(設定!$B$21="dB",10^($B11470/20),ABS($B11470)))</f>
        <v>12.4853292615949</v>
      </c>
      <c r="D11470" s="32" t="n">
        <f aca="false">IF($A11470="","",$A11470^2)</f>
        <v>3210816.015625</v>
      </c>
      <c r="E11470" s="32" t="n">
        <f aca="false">IF($A11470="","",IF($C11470&lt;=0,"",1/$C11470^2))</f>
        <v>0.00641504932510663</v>
      </c>
      <c r="F11470" s="33" t="n">
        <f aca="false">IF(OR(ROW()-設定!$B$30&lt;2,ROW()+設定!$B$30&gt;13701,N($A11470)&lt;=0,N(INDEX($A$2:$A$13701,MIN(13700,MAX(1,ROW()-1+設定!$B$30))))&lt;=0,$A11470&lt;設定!$B$28,$A11470&gt;設定!$B$29),0,IF(AND($C11470&gt;=MAX(INDEX($C$1:$C$13701,MAX(1,ROW()-設定!$B$24)):INDEX($C$1:$C$13701,MAX(1,ROW()-1))),$C11470&gt;MAX(INDEX($C$1:$C$13701,MIN(13701,ROW()+1)):INDEX($C$1:$C$13701,MIN(13701,ROW()+設定!$B$24))),$C11470&gt;=設定!$B$32,$C11470&gt;=MAX(MIN(INDEX($C$1:$C$13701,MAX(1,ROW()-設定!$B$26)):INDEX($C$1:$C$13701,MAX(1,ROW()-1))),MIN(INDEX($C$1:$C$13701,MIN(13701,ROW()+1)):INDEX($C$1:$C$13701,MIN(13701,ROW()+設定!$B$26))))*10^(設定!$B$27/20)),1,0))</f>
        <v>0</v>
      </c>
      <c r="G11470" s="33" t="n">
        <f aca="false">$G11469+IF($F11470=1,1,0)</f>
        <v>6</v>
      </c>
      <c r="H11470" s="0" t="str">
        <f aca="false">IF($F11470=1,$G11470,"")</f>
        <v/>
      </c>
    </row>
    <row r="11471" customFormat="false" ht="15" hidden="false" customHeight="false" outlineLevel="0" collapsed="false">
      <c r="A11471" s="30" t="n">
        <v>1792.03125</v>
      </c>
      <c r="B11471" s="31" t="n">
        <v>21.8681</v>
      </c>
      <c r="C11471" s="32" t="n">
        <f aca="false">IF($A11471="","",IF(設定!$B$21="dB",10^($B11471/20),ABS($B11471)))</f>
        <v>12.3995236134788</v>
      </c>
      <c r="D11471" s="32" t="n">
        <f aca="false">IF($A11471="","",$A11471^2)</f>
        <v>3211376.00097656</v>
      </c>
      <c r="E11471" s="32" t="n">
        <f aca="false">IF($A11471="","",IF($C11471&lt;=0,"",1/$C11471^2))</f>
        <v>0.0065041417856646</v>
      </c>
      <c r="F11471" s="33" t="n">
        <f aca="false">IF(OR(ROW()-設定!$B$30&lt;2,ROW()+設定!$B$30&gt;13701,N($A11471)&lt;=0,N(INDEX($A$2:$A$13701,MIN(13700,MAX(1,ROW()-1+設定!$B$30))))&lt;=0,$A11471&lt;設定!$B$28,$A11471&gt;設定!$B$29),0,IF(AND($C11471&gt;=MAX(INDEX($C$1:$C$13701,MAX(1,ROW()-設定!$B$24)):INDEX($C$1:$C$13701,MAX(1,ROW()-1))),$C11471&gt;MAX(INDEX($C$1:$C$13701,MIN(13701,ROW()+1)):INDEX($C$1:$C$13701,MIN(13701,ROW()+設定!$B$24))),$C11471&gt;=設定!$B$32,$C11471&gt;=MAX(MIN(INDEX($C$1:$C$13701,MAX(1,ROW()-設定!$B$26)):INDEX($C$1:$C$13701,MAX(1,ROW()-1))),MIN(INDEX($C$1:$C$13701,MIN(13701,ROW()+1)):INDEX($C$1:$C$13701,MIN(13701,ROW()+設定!$B$26))))*10^(設定!$B$27/20)),1,0))</f>
        <v>0</v>
      </c>
      <c r="G11471" s="33" t="n">
        <f aca="false">$G11470+IF($F11471=1,1,0)</f>
        <v>6</v>
      </c>
      <c r="H11471" s="0" t="str">
        <f aca="false">IF($F11471=1,$G11471,"")</f>
        <v/>
      </c>
    </row>
    <row r="11472" customFormat="false" ht="15" hidden="false" customHeight="false" outlineLevel="0" collapsed="false">
      <c r="A11472" s="30" t="n">
        <v>1792.1875</v>
      </c>
      <c r="B11472" s="31" t="n">
        <v>21.8665</v>
      </c>
      <c r="C11472" s="32" t="n">
        <f aca="false">IF($A11472="","",IF(設定!$B$21="dB",10^($B11472/20),ABS($B11472)))</f>
        <v>12.3972397471785</v>
      </c>
      <c r="D11472" s="32" t="n">
        <f aca="false">IF($A11472="","",$A11472^2)</f>
        <v>3211936.03515625</v>
      </c>
      <c r="E11472" s="32" t="n">
        <f aca="false">IF($A11472="","",IF($C11472&lt;=0,"",1/$C11472^2))</f>
        <v>0.00650653844150476</v>
      </c>
      <c r="F11472" s="33" t="n">
        <f aca="false">IF(OR(ROW()-設定!$B$30&lt;2,ROW()+設定!$B$30&gt;13701,N($A11472)&lt;=0,N(INDEX($A$2:$A$13701,MIN(13700,MAX(1,ROW()-1+設定!$B$30))))&lt;=0,$A11472&lt;設定!$B$28,$A11472&gt;設定!$B$29),0,IF(AND($C11472&gt;=MAX(INDEX($C$1:$C$13701,MAX(1,ROW()-設定!$B$24)):INDEX($C$1:$C$13701,MAX(1,ROW()-1))),$C11472&gt;MAX(INDEX($C$1:$C$13701,MIN(13701,ROW()+1)):INDEX($C$1:$C$13701,MIN(13701,ROW()+設定!$B$24))),$C11472&gt;=設定!$B$32,$C11472&gt;=MAX(MIN(INDEX($C$1:$C$13701,MAX(1,ROW()-設定!$B$26)):INDEX($C$1:$C$13701,MAX(1,ROW()-1))),MIN(INDEX($C$1:$C$13701,MIN(13701,ROW()+1)):INDEX($C$1:$C$13701,MIN(13701,ROW()+設定!$B$26))))*10^(設定!$B$27/20)),1,0))</f>
        <v>0</v>
      </c>
      <c r="G11472" s="33" t="n">
        <f aca="false">$G11471+IF($F11472=1,1,0)</f>
        <v>6</v>
      </c>
      <c r="H11472" s="0" t="str">
        <f aca="false">IF($F11472=1,$G11472,"")</f>
        <v/>
      </c>
    </row>
    <row r="11473" customFormat="false" ht="15" hidden="false" customHeight="false" outlineLevel="0" collapsed="false">
      <c r="A11473" s="30" t="n">
        <v>1792.34375</v>
      </c>
      <c r="B11473" s="31" t="n">
        <v>21.7149</v>
      </c>
      <c r="C11473" s="32" t="n">
        <f aca="false">IF($A11473="","",IF(設定!$B$21="dB",10^($B11473/20),ABS($B11473)))</f>
        <v>12.1827406805454</v>
      </c>
      <c r="D11473" s="32" t="n">
        <f aca="false">IF($A11473="","",$A11473^2)</f>
        <v>3212496.11816406</v>
      </c>
      <c r="E11473" s="32" t="n">
        <f aca="false">IF($A11473="","",IF($C11473&lt;=0,"",1/$C11473^2))</f>
        <v>0.00673767409359901</v>
      </c>
      <c r="F11473" s="33" t="n">
        <f aca="false">IF(OR(ROW()-設定!$B$30&lt;2,ROW()+設定!$B$30&gt;13701,N($A11473)&lt;=0,N(INDEX($A$2:$A$13701,MIN(13700,MAX(1,ROW()-1+設定!$B$30))))&lt;=0,$A11473&lt;設定!$B$28,$A11473&gt;設定!$B$29),0,IF(AND($C11473&gt;=MAX(INDEX($C$1:$C$13701,MAX(1,ROW()-設定!$B$24)):INDEX($C$1:$C$13701,MAX(1,ROW()-1))),$C11473&gt;MAX(INDEX($C$1:$C$13701,MIN(13701,ROW()+1)):INDEX($C$1:$C$13701,MIN(13701,ROW()+設定!$B$24))),$C11473&gt;=設定!$B$32,$C11473&gt;=MAX(MIN(INDEX($C$1:$C$13701,MAX(1,ROW()-設定!$B$26)):INDEX($C$1:$C$13701,MAX(1,ROW()-1))),MIN(INDEX($C$1:$C$13701,MIN(13701,ROW()+1)):INDEX($C$1:$C$13701,MIN(13701,ROW()+設定!$B$26))))*10^(設定!$B$27/20)),1,0))</f>
        <v>0</v>
      </c>
      <c r="G11473" s="33" t="n">
        <f aca="false">$G11472+IF($F11473=1,1,0)</f>
        <v>6</v>
      </c>
      <c r="H11473" s="0" t="str">
        <f aca="false">IF($F11473=1,$G11473,"")</f>
        <v/>
      </c>
    </row>
    <row r="11474" customFormat="false" ht="15" hidden="false" customHeight="false" outlineLevel="0" collapsed="false">
      <c r="A11474" s="30" t="n">
        <v>1792.5</v>
      </c>
      <c r="B11474" s="31" t="n">
        <v>21.77</v>
      </c>
      <c r="C11474" s="32" t="n">
        <f aca="false">IF($A11474="","",IF(設定!$B$21="dB",10^($B11474/20),ABS($B11474)))</f>
        <v>12.2602690267792</v>
      </c>
      <c r="D11474" s="32" t="n">
        <f aca="false">IF($A11474="","",$A11474^2)</f>
        <v>3213056.25</v>
      </c>
      <c r="E11474" s="32" t="n">
        <f aca="false">IF($A11474="","",IF($C11474&lt;=0,"",1/$C11474^2))</f>
        <v>0.00665273156201741</v>
      </c>
      <c r="F11474" s="33" t="n">
        <f aca="false">IF(OR(ROW()-設定!$B$30&lt;2,ROW()+設定!$B$30&gt;13701,N($A11474)&lt;=0,N(INDEX($A$2:$A$13701,MIN(13700,MAX(1,ROW()-1+設定!$B$30))))&lt;=0,$A11474&lt;設定!$B$28,$A11474&gt;設定!$B$29),0,IF(AND($C11474&gt;=MAX(INDEX($C$1:$C$13701,MAX(1,ROW()-設定!$B$24)):INDEX($C$1:$C$13701,MAX(1,ROW()-1))),$C11474&gt;MAX(INDEX($C$1:$C$13701,MIN(13701,ROW()+1)):INDEX($C$1:$C$13701,MIN(13701,ROW()+設定!$B$24))),$C11474&gt;=設定!$B$32,$C11474&gt;=MAX(MIN(INDEX($C$1:$C$13701,MAX(1,ROW()-設定!$B$26)):INDEX($C$1:$C$13701,MAX(1,ROW()-1))),MIN(INDEX($C$1:$C$13701,MIN(13701,ROW()+1)):INDEX($C$1:$C$13701,MIN(13701,ROW()+設定!$B$26))))*10^(設定!$B$27/20)),1,0))</f>
        <v>0</v>
      </c>
      <c r="G11474" s="33" t="n">
        <f aca="false">$G11473+IF($F11474=1,1,0)</f>
        <v>6</v>
      </c>
      <c r="H11474" s="0" t="str">
        <f aca="false">IF($F11474=1,$G11474,"")</f>
        <v/>
      </c>
    </row>
    <row r="11475" customFormat="false" ht="15" hidden="false" customHeight="false" outlineLevel="0" collapsed="false">
      <c r="A11475" s="30" t="n">
        <v>1792.65625</v>
      </c>
      <c r="B11475" s="31" t="n">
        <v>21.6432</v>
      </c>
      <c r="C11475" s="32" t="n">
        <f aca="false">IF($A11475="","",IF(設定!$B$21="dB",10^($B11475/20),ABS($B11475)))</f>
        <v>12.0825889214538</v>
      </c>
      <c r="D11475" s="32" t="n">
        <f aca="false">IF($A11475="","",$A11475^2)</f>
        <v>3213616.43066406</v>
      </c>
      <c r="E11475" s="32" t="n">
        <f aca="false">IF($A11475="","",IF($C11475&lt;=0,"",1/$C11475^2))</f>
        <v>0.00684983326096741</v>
      </c>
      <c r="F11475" s="33" t="n">
        <f aca="false">IF(OR(ROW()-設定!$B$30&lt;2,ROW()+設定!$B$30&gt;13701,N($A11475)&lt;=0,N(INDEX($A$2:$A$13701,MIN(13700,MAX(1,ROW()-1+設定!$B$30))))&lt;=0,$A11475&lt;設定!$B$28,$A11475&gt;設定!$B$29),0,IF(AND($C11475&gt;=MAX(INDEX($C$1:$C$13701,MAX(1,ROW()-設定!$B$24)):INDEX($C$1:$C$13701,MAX(1,ROW()-1))),$C11475&gt;MAX(INDEX($C$1:$C$13701,MIN(13701,ROW()+1)):INDEX($C$1:$C$13701,MIN(13701,ROW()+設定!$B$24))),$C11475&gt;=設定!$B$32,$C11475&gt;=MAX(MIN(INDEX($C$1:$C$13701,MAX(1,ROW()-設定!$B$26)):INDEX($C$1:$C$13701,MAX(1,ROW()-1))),MIN(INDEX($C$1:$C$13701,MIN(13701,ROW()+1)):INDEX($C$1:$C$13701,MIN(13701,ROW()+設定!$B$26))))*10^(設定!$B$27/20)),1,0))</f>
        <v>0</v>
      </c>
      <c r="G11475" s="33" t="n">
        <f aca="false">$G11474+IF($F11475=1,1,0)</f>
        <v>6</v>
      </c>
      <c r="H11475" s="0" t="str">
        <f aca="false">IF($F11475=1,$G11475,"")</f>
        <v/>
      </c>
    </row>
    <row r="11476" customFormat="false" ht="15" hidden="false" customHeight="false" outlineLevel="0" collapsed="false">
      <c r="A11476" s="30" t="n">
        <v>1792.8125</v>
      </c>
      <c r="B11476" s="31" t="n">
        <v>21.702</v>
      </c>
      <c r="C11476" s="32" t="n">
        <f aca="false">IF($A11476="","",IF(設定!$B$21="dB",10^($B11476/20),ABS($B11476)))</f>
        <v>12.1646607006485</v>
      </c>
      <c r="D11476" s="32" t="n">
        <f aca="false">IF($A11476="","",$A11476^2)</f>
        <v>3214176.66015625</v>
      </c>
      <c r="E11476" s="32" t="n">
        <f aca="false">IF($A11476="","",IF($C11476&lt;=0,"",1/$C11476^2))</f>
        <v>0.00675771699355286</v>
      </c>
      <c r="F11476" s="33" t="n">
        <f aca="false">IF(OR(ROW()-設定!$B$30&lt;2,ROW()+設定!$B$30&gt;13701,N($A11476)&lt;=0,N(INDEX($A$2:$A$13701,MIN(13700,MAX(1,ROW()-1+設定!$B$30))))&lt;=0,$A11476&lt;設定!$B$28,$A11476&gt;設定!$B$29),0,IF(AND($C11476&gt;=MAX(INDEX($C$1:$C$13701,MAX(1,ROW()-設定!$B$24)):INDEX($C$1:$C$13701,MAX(1,ROW()-1))),$C11476&gt;MAX(INDEX($C$1:$C$13701,MIN(13701,ROW()+1)):INDEX($C$1:$C$13701,MIN(13701,ROW()+設定!$B$24))),$C11476&gt;=設定!$B$32,$C11476&gt;=MAX(MIN(INDEX($C$1:$C$13701,MAX(1,ROW()-設定!$B$26)):INDEX($C$1:$C$13701,MAX(1,ROW()-1))),MIN(INDEX($C$1:$C$13701,MIN(13701,ROW()+1)):INDEX($C$1:$C$13701,MIN(13701,ROW()+設定!$B$26))))*10^(設定!$B$27/20)),1,0))</f>
        <v>0</v>
      </c>
      <c r="G11476" s="33" t="n">
        <f aca="false">$G11475+IF($F11476=1,1,0)</f>
        <v>6</v>
      </c>
      <c r="H11476" s="0" t="str">
        <f aca="false">IF($F11476=1,$G11476,"")</f>
        <v/>
      </c>
    </row>
    <row r="11477" customFormat="false" ht="15" hidden="false" customHeight="false" outlineLevel="0" collapsed="false">
      <c r="A11477" s="30" t="n">
        <v>1792.96875</v>
      </c>
      <c r="B11477" s="31" t="n">
        <v>21.753</v>
      </c>
      <c r="C11477" s="32" t="n">
        <f aca="false">IF($A11477="","",IF(設定!$B$21="dB",10^($B11477/20),ABS($B11477)))</f>
        <v>12.2362967278987</v>
      </c>
      <c r="D11477" s="32" t="n">
        <f aca="false">IF($A11477="","",$A11477^2)</f>
        <v>3214736.93847656</v>
      </c>
      <c r="E11477" s="32" t="n">
        <f aca="false">IF($A11477="","",IF($C11477&lt;=0,"",1/$C11477^2))</f>
        <v>0.0066788240136654</v>
      </c>
      <c r="F11477" s="33" t="n">
        <f aca="false">IF(OR(ROW()-設定!$B$30&lt;2,ROW()+設定!$B$30&gt;13701,N($A11477)&lt;=0,N(INDEX($A$2:$A$13701,MIN(13700,MAX(1,ROW()-1+設定!$B$30))))&lt;=0,$A11477&lt;設定!$B$28,$A11477&gt;設定!$B$29),0,IF(AND($C11477&gt;=MAX(INDEX($C$1:$C$13701,MAX(1,ROW()-設定!$B$24)):INDEX($C$1:$C$13701,MAX(1,ROW()-1))),$C11477&gt;MAX(INDEX($C$1:$C$13701,MIN(13701,ROW()+1)):INDEX($C$1:$C$13701,MIN(13701,ROW()+設定!$B$24))),$C11477&gt;=設定!$B$32,$C11477&gt;=MAX(MIN(INDEX($C$1:$C$13701,MAX(1,ROW()-設定!$B$26)):INDEX($C$1:$C$13701,MAX(1,ROW()-1))),MIN(INDEX($C$1:$C$13701,MIN(13701,ROW()+1)):INDEX($C$1:$C$13701,MIN(13701,ROW()+設定!$B$26))))*10^(設定!$B$27/20)),1,0))</f>
        <v>0</v>
      </c>
      <c r="G11477" s="33" t="n">
        <f aca="false">$G11476+IF($F11477=1,1,0)</f>
        <v>6</v>
      </c>
      <c r="H11477" s="0" t="str">
        <f aca="false">IF($F11477=1,$G11477,"")</f>
        <v/>
      </c>
    </row>
    <row r="11478" customFormat="false" ht="15" hidden="false" customHeight="false" outlineLevel="0" collapsed="false">
      <c r="A11478" s="30" t="n">
        <v>1793.125</v>
      </c>
      <c r="B11478" s="31" t="n">
        <v>21.6087</v>
      </c>
      <c r="C11478" s="32" t="n">
        <f aca="false">IF($A11478="","",IF(設定!$B$21="dB",10^($B11478/20),ABS($B11478)))</f>
        <v>12.0346925543749</v>
      </c>
      <c r="D11478" s="32" t="n">
        <f aca="false">IF($A11478="","",$A11478^2)</f>
        <v>3215297.265625</v>
      </c>
      <c r="E11478" s="32" t="n">
        <f aca="false">IF($A11478="","",IF($C11478&lt;=0,"",1/$C11478^2))</f>
        <v>0.00690446448431567</v>
      </c>
      <c r="F11478" s="33" t="n">
        <f aca="false">IF(OR(ROW()-設定!$B$30&lt;2,ROW()+設定!$B$30&gt;13701,N($A11478)&lt;=0,N(INDEX($A$2:$A$13701,MIN(13700,MAX(1,ROW()-1+設定!$B$30))))&lt;=0,$A11478&lt;設定!$B$28,$A11478&gt;設定!$B$29),0,IF(AND($C11478&gt;=MAX(INDEX($C$1:$C$13701,MAX(1,ROW()-設定!$B$24)):INDEX($C$1:$C$13701,MAX(1,ROW()-1))),$C11478&gt;MAX(INDEX($C$1:$C$13701,MIN(13701,ROW()+1)):INDEX($C$1:$C$13701,MIN(13701,ROW()+設定!$B$24))),$C11478&gt;=設定!$B$32,$C11478&gt;=MAX(MIN(INDEX($C$1:$C$13701,MAX(1,ROW()-設定!$B$26)):INDEX($C$1:$C$13701,MAX(1,ROW()-1))),MIN(INDEX($C$1:$C$13701,MIN(13701,ROW()+1)):INDEX($C$1:$C$13701,MIN(13701,ROW()+設定!$B$26))))*10^(設定!$B$27/20)),1,0))</f>
        <v>0</v>
      </c>
      <c r="G11478" s="33" t="n">
        <f aca="false">$G11477+IF($F11478=1,1,0)</f>
        <v>6</v>
      </c>
      <c r="H11478" s="0" t="str">
        <f aca="false">IF($F11478=1,$G11478,"")</f>
        <v/>
      </c>
    </row>
    <row r="11479" customFormat="false" ht="15" hidden="false" customHeight="false" outlineLevel="0" collapsed="false">
      <c r="A11479" s="30" t="n">
        <v>1793.28125</v>
      </c>
      <c r="B11479" s="31" t="n">
        <v>21.6376</v>
      </c>
      <c r="C11479" s="32" t="n">
        <f aca="false">IF($A11479="","",IF(設定!$B$21="dB",10^($B11479/20),ABS($B11479)))</f>
        <v>12.074801499134</v>
      </c>
      <c r="D11479" s="32" t="n">
        <f aca="false">IF($A11479="","",$A11479^2)</f>
        <v>3215857.64160156</v>
      </c>
      <c r="E11479" s="32" t="n">
        <f aca="false">IF($A11479="","",IF($C11479&lt;=0,"",1/$C11479^2))</f>
        <v>0.00685867145935538</v>
      </c>
      <c r="F11479" s="33" t="n">
        <f aca="false">IF(OR(ROW()-設定!$B$30&lt;2,ROW()+設定!$B$30&gt;13701,N($A11479)&lt;=0,N(INDEX($A$2:$A$13701,MIN(13700,MAX(1,ROW()-1+設定!$B$30))))&lt;=0,$A11479&lt;設定!$B$28,$A11479&gt;設定!$B$29),0,IF(AND($C11479&gt;=MAX(INDEX($C$1:$C$13701,MAX(1,ROW()-設定!$B$24)):INDEX($C$1:$C$13701,MAX(1,ROW()-1))),$C11479&gt;MAX(INDEX($C$1:$C$13701,MIN(13701,ROW()+1)):INDEX($C$1:$C$13701,MIN(13701,ROW()+設定!$B$24))),$C11479&gt;=設定!$B$32,$C11479&gt;=MAX(MIN(INDEX($C$1:$C$13701,MAX(1,ROW()-設定!$B$26)):INDEX($C$1:$C$13701,MAX(1,ROW()-1))),MIN(INDEX($C$1:$C$13701,MIN(13701,ROW()+1)):INDEX($C$1:$C$13701,MIN(13701,ROW()+設定!$B$26))))*10^(設定!$B$27/20)),1,0))</f>
        <v>0</v>
      </c>
      <c r="G11479" s="33" t="n">
        <f aca="false">$G11478+IF($F11479=1,1,0)</f>
        <v>6</v>
      </c>
      <c r="H11479" s="0" t="str">
        <f aca="false">IF($F11479=1,$G11479,"")</f>
        <v/>
      </c>
    </row>
    <row r="11480" customFormat="false" ht="15" hidden="false" customHeight="false" outlineLevel="0" collapsed="false">
      <c r="A11480" s="30" t="n">
        <v>1793.4375</v>
      </c>
      <c r="B11480" s="31" t="n">
        <v>21.5977</v>
      </c>
      <c r="C11480" s="32" t="n">
        <f aca="false">IF($A11480="","",IF(設定!$B$21="dB",10^($B11480/20),ABS($B11480)))</f>
        <v>12.0194612040467</v>
      </c>
      <c r="D11480" s="32" t="n">
        <f aca="false">IF($A11480="","",$A11480^2)</f>
        <v>3216418.06640625</v>
      </c>
      <c r="E11480" s="32" t="n">
        <f aca="false">IF($A11480="","",IF($C11480&lt;=0,"",1/$C11480^2))</f>
        <v>0.00692197457881641</v>
      </c>
      <c r="F11480" s="33" t="n">
        <f aca="false">IF(OR(ROW()-設定!$B$30&lt;2,ROW()+設定!$B$30&gt;13701,N($A11480)&lt;=0,N(INDEX($A$2:$A$13701,MIN(13700,MAX(1,ROW()-1+設定!$B$30))))&lt;=0,$A11480&lt;設定!$B$28,$A11480&gt;設定!$B$29),0,IF(AND($C11480&gt;=MAX(INDEX($C$1:$C$13701,MAX(1,ROW()-設定!$B$24)):INDEX($C$1:$C$13701,MAX(1,ROW()-1))),$C11480&gt;MAX(INDEX($C$1:$C$13701,MIN(13701,ROW()+1)):INDEX($C$1:$C$13701,MIN(13701,ROW()+設定!$B$24))),$C11480&gt;=設定!$B$32,$C11480&gt;=MAX(MIN(INDEX($C$1:$C$13701,MAX(1,ROW()-設定!$B$26)):INDEX($C$1:$C$13701,MAX(1,ROW()-1))),MIN(INDEX($C$1:$C$13701,MIN(13701,ROW()+1)):INDEX($C$1:$C$13701,MIN(13701,ROW()+設定!$B$26))))*10^(設定!$B$27/20)),1,0))</f>
        <v>0</v>
      </c>
      <c r="G11480" s="33" t="n">
        <f aca="false">$G11479+IF($F11480=1,1,0)</f>
        <v>6</v>
      </c>
      <c r="H11480" s="0" t="str">
        <f aca="false">IF($F11480=1,$G11480,"")</f>
        <v/>
      </c>
    </row>
    <row r="11481" customFormat="false" ht="15" hidden="false" customHeight="false" outlineLevel="0" collapsed="false">
      <c r="A11481" s="30" t="n">
        <v>1793.59375</v>
      </c>
      <c r="B11481" s="31" t="n">
        <v>21.6208</v>
      </c>
      <c r="C11481" s="32" t="n">
        <f aca="false">IF($A11481="","",IF(設定!$B$21="dB",10^($B11481/20),ABS($B11481)))</f>
        <v>12.0514693339485</v>
      </c>
      <c r="D11481" s="32" t="n">
        <f aca="false">IF($A11481="","",$A11481^2)</f>
        <v>3216978.54003906</v>
      </c>
      <c r="E11481" s="32" t="n">
        <f aca="false">IF($A11481="","",IF($C11481&lt;=0,"",1/$C11481^2))</f>
        <v>0.00688525453586339</v>
      </c>
      <c r="F11481" s="33" t="n">
        <f aca="false">IF(OR(ROW()-設定!$B$30&lt;2,ROW()+設定!$B$30&gt;13701,N($A11481)&lt;=0,N(INDEX($A$2:$A$13701,MIN(13700,MAX(1,ROW()-1+設定!$B$30))))&lt;=0,$A11481&lt;設定!$B$28,$A11481&gt;設定!$B$29),0,IF(AND($C11481&gt;=MAX(INDEX($C$1:$C$13701,MAX(1,ROW()-設定!$B$24)):INDEX($C$1:$C$13701,MAX(1,ROW()-1))),$C11481&gt;MAX(INDEX($C$1:$C$13701,MIN(13701,ROW()+1)):INDEX($C$1:$C$13701,MIN(13701,ROW()+設定!$B$24))),$C11481&gt;=設定!$B$32,$C11481&gt;=MAX(MIN(INDEX($C$1:$C$13701,MAX(1,ROW()-設定!$B$26)):INDEX($C$1:$C$13701,MAX(1,ROW()-1))),MIN(INDEX($C$1:$C$13701,MIN(13701,ROW()+1)):INDEX($C$1:$C$13701,MIN(13701,ROW()+設定!$B$26))))*10^(設定!$B$27/20)),1,0))</f>
        <v>0</v>
      </c>
      <c r="G11481" s="33" t="n">
        <f aca="false">$G11480+IF($F11481=1,1,0)</f>
        <v>6</v>
      </c>
      <c r="H11481" s="0" t="str">
        <f aca="false">IF($F11481=1,$G11481,"")</f>
        <v/>
      </c>
    </row>
    <row r="11482" customFormat="false" ht="15" hidden="false" customHeight="false" outlineLevel="0" collapsed="false">
      <c r="A11482" s="30" t="n">
        <v>1793.75</v>
      </c>
      <c r="B11482" s="31" t="n">
        <v>21.6906</v>
      </c>
      <c r="C11482" s="32" t="n">
        <f aca="false">IF($A11482="","",IF(設定!$B$21="dB",10^($B11482/20),ABS($B11482)))</f>
        <v>12.148705378565</v>
      </c>
      <c r="D11482" s="32" t="n">
        <f aca="false">IF($A11482="","",$A11482^2)</f>
        <v>3217539.0625</v>
      </c>
      <c r="E11482" s="32" t="n">
        <f aca="false">IF($A11482="","",IF($C11482&lt;=0,"",1/$C11482^2))</f>
        <v>0.00677547894443363</v>
      </c>
      <c r="F11482" s="33" t="n">
        <f aca="false">IF(OR(ROW()-設定!$B$30&lt;2,ROW()+設定!$B$30&gt;13701,N($A11482)&lt;=0,N(INDEX($A$2:$A$13701,MIN(13700,MAX(1,ROW()-1+設定!$B$30))))&lt;=0,$A11482&lt;設定!$B$28,$A11482&gt;設定!$B$29),0,IF(AND($C11482&gt;=MAX(INDEX($C$1:$C$13701,MAX(1,ROW()-設定!$B$24)):INDEX($C$1:$C$13701,MAX(1,ROW()-1))),$C11482&gt;MAX(INDEX($C$1:$C$13701,MIN(13701,ROW()+1)):INDEX($C$1:$C$13701,MIN(13701,ROW()+設定!$B$24))),$C11482&gt;=設定!$B$32,$C11482&gt;=MAX(MIN(INDEX($C$1:$C$13701,MAX(1,ROW()-設定!$B$26)):INDEX($C$1:$C$13701,MAX(1,ROW()-1))),MIN(INDEX($C$1:$C$13701,MIN(13701,ROW()+1)):INDEX($C$1:$C$13701,MIN(13701,ROW()+設定!$B$26))))*10^(設定!$B$27/20)),1,0))</f>
        <v>0</v>
      </c>
      <c r="G11482" s="33" t="n">
        <f aca="false">$G11481+IF($F11482=1,1,0)</f>
        <v>6</v>
      </c>
      <c r="H11482" s="0" t="str">
        <f aca="false">IF($F11482=1,$G11482,"")</f>
        <v/>
      </c>
    </row>
    <row r="11483" customFormat="false" ht="15" hidden="false" customHeight="false" outlineLevel="0" collapsed="false">
      <c r="A11483" s="30" t="n">
        <v>1793.90625</v>
      </c>
      <c r="B11483" s="31" t="n">
        <v>21.5965</v>
      </c>
      <c r="C11483" s="32" t="n">
        <f aca="false">IF($A11483="","",IF(設定!$B$21="dB",10^($B11483/20),ABS($B11483)))</f>
        <v>12.0178007688165</v>
      </c>
      <c r="D11483" s="32" t="n">
        <f aca="false">IF($A11483="","",$A11483^2)</f>
        <v>3218099.63378906</v>
      </c>
      <c r="E11483" s="32" t="n">
        <f aca="false">IF($A11483="","",IF($C11483&lt;=0,"",1/$C11483^2))</f>
        <v>0.00692388745533541</v>
      </c>
      <c r="F11483" s="33" t="n">
        <f aca="false">IF(OR(ROW()-設定!$B$30&lt;2,ROW()+設定!$B$30&gt;13701,N($A11483)&lt;=0,N(INDEX($A$2:$A$13701,MIN(13700,MAX(1,ROW()-1+設定!$B$30))))&lt;=0,$A11483&lt;設定!$B$28,$A11483&gt;設定!$B$29),0,IF(AND($C11483&gt;=MAX(INDEX($C$1:$C$13701,MAX(1,ROW()-設定!$B$24)):INDEX($C$1:$C$13701,MAX(1,ROW()-1))),$C11483&gt;MAX(INDEX($C$1:$C$13701,MIN(13701,ROW()+1)):INDEX($C$1:$C$13701,MIN(13701,ROW()+設定!$B$24))),$C11483&gt;=設定!$B$32,$C11483&gt;=MAX(MIN(INDEX($C$1:$C$13701,MAX(1,ROW()-設定!$B$26)):INDEX($C$1:$C$13701,MAX(1,ROW()-1))),MIN(INDEX($C$1:$C$13701,MIN(13701,ROW()+1)):INDEX($C$1:$C$13701,MIN(13701,ROW()+設定!$B$26))))*10^(設定!$B$27/20)),1,0))</f>
        <v>0</v>
      </c>
      <c r="G11483" s="33" t="n">
        <f aca="false">$G11482+IF($F11483=1,1,0)</f>
        <v>6</v>
      </c>
      <c r="H11483" s="0" t="str">
        <f aca="false">IF($F11483=1,$G11483,"")</f>
        <v/>
      </c>
    </row>
    <row r="11484" customFormat="false" ht="15" hidden="false" customHeight="false" outlineLevel="0" collapsed="false">
      <c r="A11484" s="30" t="n">
        <v>1794.0625</v>
      </c>
      <c r="B11484" s="31" t="n">
        <v>21.5893</v>
      </c>
      <c r="C11484" s="32" t="n">
        <f aca="false">IF($A11484="","",IF(設定!$B$21="dB",10^($B11484/20),ABS($B11484)))</f>
        <v>12.0078429733432</v>
      </c>
      <c r="D11484" s="32" t="n">
        <f aca="false">IF($A11484="","",$A11484^2)</f>
        <v>3218660.25390625</v>
      </c>
      <c r="E11484" s="32" t="n">
        <f aca="false">IF($A11484="","",IF($C11484&lt;=0,"",1/$C11484^2))</f>
        <v>0.00693537582059094</v>
      </c>
      <c r="F11484" s="33" t="n">
        <f aca="false">IF(OR(ROW()-設定!$B$30&lt;2,ROW()+設定!$B$30&gt;13701,N($A11484)&lt;=0,N(INDEX($A$2:$A$13701,MIN(13700,MAX(1,ROW()-1+設定!$B$30))))&lt;=0,$A11484&lt;設定!$B$28,$A11484&gt;設定!$B$29),0,IF(AND($C11484&gt;=MAX(INDEX($C$1:$C$13701,MAX(1,ROW()-設定!$B$24)):INDEX($C$1:$C$13701,MAX(1,ROW()-1))),$C11484&gt;MAX(INDEX($C$1:$C$13701,MIN(13701,ROW()+1)):INDEX($C$1:$C$13701,MIN(13701,ROW()+設定!$B$24))),$C11484&gt;=設定!$B$32,$C11484&gt;=MAX(MIN(INDEX($C$1:$C$13701,MAX(1,ROW()-設定!$B$26)):INDEX($C$1:$C$13701,MAX(1,ROW()-1))),MIN(INDEX($C$1:$C$13701,MIN(13701,ROW()+1)):INDEX($C$1:$C$13701,MIN(13701,ROW()+設定!$B$26))))*10^(設定!$B$27/20)),1,0))</f>
        <v>0</v>
      </c>
      <c r="G11484" s="33" t="n">
        <f aca="false">$G11483+IF($F11484=1,1,0)</f>
        <v>6</v>
      </c>
      <c r="H11484" s="0" t="str">
        <f aca="false">IF($F11484=1,$G11484,"")</f>
        <v/>
      </c>
    </row>
    <row r="11485" customFormat="false" ht="15" hidden="false" customHeight="false" outlineLevel="0" collapsed="false">
      <c r="A11485" s="30" t="n">
        <v>1794.21875</v>
      </c>
      <c r="B11485" s="31" t="n">
        <v>21.3736</v>
      </c>
      <c r="C11485" s="32" t="n">
        <f aca="false">IF($A11485="","",IF(設定!$B$21="dB",10^($B11485/20),ABS($B11485)))</f>
        <v>11.7133197820691</v>
      </c>
      <c r="D11485" s="32" t="n">
        <f aca="false">IF($A11485="","",$A11485^2)</f>
        <v>3219220.92285156</v>
      </c>
      <c r="E11485" s="32" t="n">
        <f aca="false">IF($A11485="","",IF($C11485&lt;=0,"",1/$C11485^2))</f>
        <v>0.00728853091123874</v>
      </c>
      <c r="F11485" s="33" t="n">
        <f aca="false">IF(OR(ROW()-設定!$B$30&lt;2,ROW()+設定!$B$30&gt;13701,N($A11485)&lt;=0,N(INDEX($A$2:$A$13701,MIN(13700,MAX(1,ROW()-1+設定!$B$30))))&lt;=0,$A11485&lt;設定!$B$28,$A11485&gt;設定!$B$29),0,IF(AND($C11485&gt;=MAX(INDEX($C$1:$C$13701,MAX(1,ROW()-設定!$B$24)):INDEX($C$1:$C$13701,MAX(1,ROW()-1))),$C11485&gt;MAX(INDEX($C$1:$C$13701,MIN(13701,ROW()+1)):INDEX($C$1:$C$13701,MIN(13701,ROW()+設定!$B$24))),$C11485&gt;=設定!$B$32,$C11485&gt;=MAX(MIN(INDEX($C$1:$C$13701,MAX(1,ROW()-設定!$B$26)):INDEX($C$1:$C$13701,MAX(1,ROW()-1))),MIN(INDEX($C$1:$C$13701,MIN(13701,ROW()+1)):INDEX($C$1:$C$13701,MIN(13701,ROW()+設定!$B$26))))*10^(設定!$B$27/20)),1,0))</f>
        <v>0</v>
      </c>
      <c r="G11485" s="33" t="n">
        <f aca="false">$G11484+IF($F11485=1,1,0)</f>
        <v>6</v>
      </c>
      <c r="H11485" s="0" t="str">
        <f aca="false">IF($F11485=1,$G11485,"")</f>
        <v/>
      </c>
    </row>
    <row r="11486" customFormat="false" ht="15" hidden="false" customHeight="false" outlineLevel="0" collapsed="false">
      <c r="A11486" s="30" t="n">
        <v>1794.375</v>
      </c>
      <c r="B11486" s="31" t="n">
        <v>21.4637</v>
      </c>
      <c r="C11486" s="32" t="n">
        <f aca="false">IF($A11486="","",IF(設定!$B$21="dB",10^($B11486/20),ABS($B11486)))</f>
        <v>11.8354561303863</v>
      </c>
      <c r="D11486" s="32" t="n">
        <f aca="false">IF($A11486="","",$A11486^2)</f>
        <v>3219781.640625</v>
      </c>
      <c r="E11486" s="32" t="n">
        <f aca="false">IF($A11486="","",IF($C11486&lt;=0,"",1/$C11486^2))</f>
        <v>0.00713887865525187</v>
      </c>
      <c r="F11486" s="33" t="n">
        <f aca="false">IF(OR(ROW()-設定!$B$30&lt;2,ROW()+設定!$B$30&gt;13701,N($A11486)&lt;=0,N(INDEX($A$2:$A$13701,MIN(13700,MAX(1,ROW()-1+設定!$B$30))))&lt;=0,$A11486&lt;設定!$B$28,$A11486&gt;設定!$B$29),0,IF(AND($C11486&gt;=MAX(INDEX($C$1:$C$13701,MAX(1,ROW()-設定!$B$24)):INDEX($C$1:$C$13701,MAX(1,ROW()-1))),$C11486&gt;MAX(INDEX($C$1:$C$13701,MIN(13701,ROW()+1)):INDEX($C$1:$C$13701,MIN(13701,ROW()+設定!$B$24))),$C11486&gt;=設定!$B$32,$C11486&gt;=MAX(MIN(INDEX($C$1:$C$13701,MAX(1,ROW()-設定!$B$26)):INDEX($C$1:$C$13701,MAX(1,ROW()-1))),MIN(INDEX($C$1:$C$13701,MIN(13701,ROW()+1)):INDEX($C$1:$C$13701,MIN(13701,ROW()+設定!$B$26))))*10^(設定!$B$27/20)),1,0))</f>
        <v>0</v>
      </c>
      <c r="G11486" s="33" t="n">
        <f aca="false">$G11485+IF($F11486=1,1,0)</f>
        <v>6</v>
      </c>
      <c r="H11486" s="0" t="str">
        <f aca="false">IF($F11486=1,$G11486,"")</f>
        <v/>
      </c>
    </row>
    <row r="11487" customFormat="false" ht="15" hidden="false" customHeight="false" outlineLevel="0" collapsed="false">
      <c r="A11487" s="30" t="n">
        <v>1794.53125</v>
      </c>
      <c r="B11487" s="31" t="n">
        <v>21.563</v>
      </c>
      <c r="C11487" s="32" t="n">
        <f aca="false">IF($A11487="","",IF(設定!$B$21="dB",10^($B11487/20),ABS($B11487)))</f>
        <v>11.9715394223281</v>
      </c>
      <c r="D11487" s="32" t="n">
        <f aca="false">IF($A11487="","",$A11487^2)</f>
        <v>3220342.40722656</v>
      </c>
      <c r="E11487" s="32" t="n">
        <f aca="false">IF($A11487="","",IF($C11487&lt;=0,"",1/$C11487^2))</f>
        <v>0.00697750248769366</v>
      </c>
      <c r="F11487" s="33" t="n">
        <f aca="false">IF(OR(ROW()-設定!$B$30&lt;2,ROW()+設定!$B$30&gt;13701,N($A11487)&lt;=0,N(INDEX($A$2:$A$13701,MIN(13700,MAX(1,ROW()-1+設定!$B$30))))&lt;=0,$A11487&lt;設定!$B$28,$A11487&gt;設定!$B$29),0,IF(AND($C11487&gt;=MAX(INDEX($C$1:$C$13701,MAX(1,ROW()-設定!$B$24)):INDEX($C$1:$C$13701,MAX(1,ROW()-1))),$C11487&gt;MAX(INDEX($C$1:$C$13701,MIN(13701,ROW()+1)):INDEX($C$1:$C$13701,MIN(13701,ROW()+設定!$B$24))),$C11487&gt;=設定!$B$32,$C11487&gt;=MAX(MIN(INDEX($C$1:$C$13701,MAX(1,ROW()-設定!$B$26)):INDEX($C$1:$C$13701,MAX(1,ROW()-1))),MIN(INDEX($C$1:$C$13701,MIN(13701,ROW()+1)):INDEX($C$1:$C$13701,MIN(13701,ROW()+設定!$B$26))))*10^(設定!$B$27/20)),1,0))</f>
        <v>0</v>
      </c>
      <c r="G11487" s="33" t="n">
        <f aca="false">$G11486+IF($F11487=1,1,0)</f>
        <v>6</v>
      </c>
      <c r="H11487" s="0" t="str">
        <f aca="false">IF($F11487=1,$G11487,"")</f>
        <v/>
      </c>
    </row>
    <row r="11488" customFormat="false" ht="15" hidden="false" customHeight="false" outlineLevel="0" collapsed="false">
      <c r="A11488" s="30" t="n">
        <v>1794.6875</v>
      </c>
      <c r="B11488" s="31" t="n">
        <v>21.3652</v>
      </c>
      <c r="C11488" s="32" t="n">
        <f aca="false">IF($A11488="","",IF(設定!$B$21="dB",10^($B11488/20),ABS($B11488)))</f>
        <v>11.701997473255</v>
      </c>
      <c r="D11488" s="32" t="n">
        <f aca="false">IF($A11488="","",$A11488^2)</f>
        <v>3220903.22265625</v>
      </c>
      <c r="E11488" s="32" t="n">
        <f aca="false">IF($A11488="","",IF($C11488&lt;=0,"",1/$C11488^2))</f>
        <v>0.00730264182190599</v>
      </c>
      <c r="F11488" s="33" t="n">
        <f aca="false">IF(OR(ROW()-設定!$B$30&lt;2,ROW()+設定!$B$30&gt;13701,N($A11488)&lt;=0,N(INDEX($A$2:$A$13701,MIN(13700,MAX(1,ROW()-1+設定!$B$30))))&lt;=0,$A11488&lt;設定!$B$28,$A11488&gt;設定!$B$29),0,IF(AND($C11488&gt;=MAX(INDEX($C$1:$C$13701,MAX(1,ROW()-設定!$B$24)):INDEX($C$1:$C$13701,MAX(1,ROW()-1))),$C11488&gt;MAX(INDEX($C$1:$C$13701,MIN(13701,ROW()+1)):INDEX($C$1:$C$13701,MIN(13701,ROW()+設定!$B$24))),$C11488&gt;=設定!$B$32,$C11488&gt;=MAX(MIN(INDEX($C$1:$C$13701,MAX(1,ROW()-設定!$B$26)):INDEX($C$1:$C$13701,MAX(1,ROW()-1))),MIN(INDEX($C$1:$C$13701,MIN(13701,ROW()+1)):INDEX($C$1:$C$13701,MIN(13701,ROW()+設定!$B$26))))*10^(設定!$B$27/20)),1,0))</f>
        <v>0</v>
      </c>
      <c r="G11488" s="33" t="n">
        <f aca="false">$G11487+IF($F11488=1,1,0)</f>
        <v>6</v>
      </c>
      <c r="H11488" s="0" t="str">
        <f aca="false">IF($F11488=1,$G11488,"")</f>
        <v/>
      </c>
    </row>
    <row r="11489" customFormat="false" ht="15" hidden="false" customHeight="false" outlineLevel="0" collapsed="false">
      <c r="A11489" s="30" t="n">
        <v>1794.84375</v>
      </c>
      <c r="B11489" s="31" t="n">
        <v>21.3867</v>
      </c>
      <c r="C11489" s="32" t="n">
        <f aca="false">IF($A11489="","",IF(設定!$B$21="dB",10^($B11489/20),ABS($B11489)))</f>
        <v>11.7309990602672</v>
      </c>
      <c r="D11489" s="32" t="n">
        <f aca="false">IF($A11489="","",$A11489^2)</f>
        <v>3221464.08691406</v>
      </c>
      <c r="E11489" s="32" t="n">
        <f aca="false">IF($A11489="","",IF($C11489&lt;=0,"",1/$C11489^2))</f>
        <v>0.00726657900955253</v>
      </c>
      <c r="F11489" s="33" t="n">
        <f aca="false">IF(OR(ROW()-設定!$B$30&lt;2,ROW()+設定!$B$30&gt;13701,N($A11489)&lt;=0,N(INDEX($A$2:$A$13701,MIN(13700,MAX(1,ROW()-1+設定!$B$30))))&lt;=0,$A11489&lt;設定!$B$28,$A11489&gt;設定!$B$29),0,IF(AND($C11489&gt;=MAX(INDEX($C$1:$C$13701,MAX(1,ROW()-設定!$B$24)):INDEX($C$1:$C$13701,MAX(1,ROW()-1))),$C11489&gt;MAX(INDEX($C$1:$C$13701,MIN(13701,ROW()+1)):INDEX($C$1:$C$13701,MIN(13701,ROW()+設定!$B$24))),$C11489&gt;=設定!$B$32,$C11489&gt;=MAX(MIN(INDEX($C$1:$C$13701,MAX(1,ROW()-設定!$B$26)):INDEX($C$1:$C$13701,MAX(1,ROW()-1))),MIN(INDEX($C$1:$C$13701,MIN(13701,ROW()+1)):INDEX($C$1:$C$13701,MIN(13701,ROW()+設定!$B$26))))*10^(設定!$B$27/20)),1,0))</f>
        <v>0</v>
      </c>
      <c r="G11489" s="33" t="n">
        <f aca="false">$G11488+IF($F11489=1,1,0)</f>
        <v>6</v>
      </c>
      <c r="H11489" s="0" t="str">
        <f aca="false">IF($F11489=1,$G11489,"")</f>
        <v/>
      </c>
    </row>
    <row r="11490" customFormat="false" ht="15" hidden="false" customHeight="false" outlineLevel="0" collapsed="false">
      <c r="A11490" s="30" t="n">
        <v>1795</v>
      </c>
      <c r="B11490" s="31" t="n">
        <v>21.3074</v>
      </c>
      <c r="C11490" s="32" t="n">
        <f aca="false">IF($A11490="","",IF(設定!$B$21="dB",10^($B11490/20),ABS($B11490)))</f>
        <v>11.6243853914498</v>
      </c>
      <c r="D11490" s="32" t="n">
        <f aca="false">IF($A11490="","",$A11490^2)</f>
        <v>3222025</v>
      </c>
      <c r="E11490" s="32" t="n">
        <f aca="false">IF($A11490="","",IF($C11490&lt;=0,"",1/$C11490^2))</f>
        <v>0.00740048188686103</v>
      </c>
      <c r="F11490" s="33" t="n">
        <f aca="false">IF(OR(ROW()-設定!$B$30&lt;2,ROW()+設定!$B$30&gt;13701,N($A11490)&lt;=0,N(INDEX($A$2:$A$13701,MIN(13700,MAX(1,ROW()-1+設定!$B$30))))&lt;=0,$A11490&lt;設定!$B$28,$A11490&gt;設定!$B$29),0,IF(AND($C11490&gt;=MAX(INDEX($C$1:$C$13701,MAX(1,ROW()-設定!$B$24)):INDEX($C$1:$C$13701,MAX(1,ROW()-1))),$C11490&gt;MAX(INDEX($C$1:$C$13701,MIN(13701,ROW()+1)):INDEX($C$1:$C$13701,MIN(13701,ROW()+設定!$B$24))),$C11490&gt;=設定!$B$32,$C11490&gt;=MAX(MIN(INDEX($C$1:$C$13701,MAX(1,ROW()-設定!$B$26)):INDEX($C$1:$C$13701,MAX(1,ROW()-1))),MIN(INDEX($C$1:$C$13701,MIN(13701,ROW()+1)):INDEX($C$1:$C$13701,MIN(13701,ROW()+設定!$B$26))))*10^(設定!$B$27/20)),1,0))</f>
        <v>0</v>
      </c>
      <c r="G11490" s="33" t="n">
        <f aca="false">$G11489+IF($F11490=1,1,0)</f>
        <v>6</v>
      </c>
      <c r="H11490" s="0" t="str">
        <f aca="false">IF($F11490=1,$G11490,"")</f>
        <v/>
      </c>
    </row>
    <row r="11491" customFormat="false" ht="15" hidden="false" customHeight="false" outlineLevel="0" collapsed="false">
      <c r="A11491" s="30" t="n">
        <v>1795.15625</v>
      </c>
      <c r="B11491" s="31" t="n">
        <v>21.5237</v>
      </c>
      <c r="C11491" s="32" t="n">
        <f aca="false">IF($A11491="","",IF(設定!$B$21="dB",10^($B11491/20),ABS($B11491)))</f>
        <v>11.9174955929922</v>
      </c>
      <c r="D11491" s="32" t="n">
        <f aca="false">IF($A11491="","",$A11491^2)</f>
        <v>3222585.96191406</v>
      </c>
      <c r="E11491" s="32" t="n">
        <f aca="false">IF($A11491="","",IF($C11491&lt;=0,"",1/$C11491^2))</f>
        <v>0.00704092956808543</v>
      </c>
      <c r="F11491" s="33" t="n">
        <f aca="false">IF(OR(ROW()-設定!$B$30&lt;2,ROW()+設定!$B$30&gt;13701,N($A11491)&lt;=0,N(INDEX($A$2:$A$13701,MIN(13700,MAX(1,ROW()-1+設定!$B$30))))&lt;=0,$A11491&lt;設定!$B$28,$A11491&gt;設定!$B$29),0,IF(AND($C11491&gt;=MAX(INDEX($C$1:$C$13701,MAX(1,ROW()-設定!$B$24)):INDEX($C$1:$C$13701,MAX(1,ROW()-1))),$C11491&gt;MAX(INDEX($C$1:$C$13701,MIN(13701,ROW()+1)):INDEX($C$1:$C$13701,MIN(13701,ROW()+設定!$B$24))),$C11491&gt;=設定!$B$32,$C11491&gt;=MAX(MIN(INDEX($C$1:$C$13701,MAX(1,ROW()-設定!$B$26)):INDEX($C$1:$C$13701,MAX(1,ROW()-1))),MIN(INDEX($C$1:$C$13701,MIN(13701,ROW()+1)):INDEX($C$1:$C$13701,MIN(13701,ROW()+設定!$B$26))))*10^(設定!$B$27/20)),1,0))</f>
        <v>0</v>
      </c>
      <c r="G11491" s="33" t="n">
        <f aca="false">$G11490+IF($F11491=1,1,0)</f>
        <v>6</v>
      </c>
      <c r="H11491" s="0" t="str">
        <f aca="false">IF($F11491=1,$G11491,"")</f>
        <v/>
      </c>
    </row>
    <row r="11492" customFormat="false" ht="15" hidden="false" customHeight="false" outlineLevel="0" collapsed="false">
      <c r="A11492" s="30" t="n">
        <v>1795.3125</v>
      </c>
      <c r="B11492" s="31" t="n">
        <v>21.316</v>
      </c>
      <c r="C11492" s="32" t="n">
        <f aca="false">IF($A11492="","",IF(設定!$B$21="dB",10^($B11492/20),ABS($B11492)))</f>
        <v>11.6359005298476</v>
      </c>
      <c r="D11492" s="32" t="n">
        <f aca="false">IF($A11492="","",$A11492^2)</f>
        <v>3223146.97265625</v>
      </c>
      <c r="E11492" s="32" t="n">
        <f aca="false">IF($A11492="","",IF($C11492&lt;=0,"",1/$C11492^2))</f>
        <v>0.00738584178120798</v>
      </c>
      <c r="F11492" s="33" t="n">
        <f aca="false">IF(OR(ROW()-設定!$B$30&lt;2,ROW()+設定!$B$30&gt;13701,N($A11492)&lt;=0,N(INDEX($A$2:$A$13701,MIN(13700,MAX(1,ROW()-1+設定!$B$30))))&lt;=0,$A11492&lt;設定!$B$28,$A11492&gt;設定!$B$29),0,IF(AND($C11492&gt;=MAX(INDEX($C$1:$C$13701,MAX(1,ROW()-設定!$B$24)):INDEX($C$1:$C$13701,MAX(1,ROW()-1))),$C11492&gt;MAX(INDEX($C$1:$C$13701,MIN(13701,ROW()+1)):INDEX($C$1:$C$13701,MIN(13701,ROW()+設定!$B$24))),$C11492&gt;=設定!$B$32,$C11492&gt;=MAX(MIN(INDEX($C$1:$C$13701,MAX(1,ROW()-設定!$B$26)):INDEX($C$1:$C$13701,MAX(1,ROW()-1))),MIN(INDEX($C$1:$C$13701,MIN(13701,ROW()+1)):INDEX($C$1:$C$13701,MIN(13701,ROW()+設定!$B$26))))*10^(設定!$B$27/20)),1,0))</f>
        <v>0</v>
      </c>
      <c r="G11492" s="33" t="n">
        <f aca="false">$G11491+IF($F11492=1,1,0)</f>
        <v>6</v>
      </c>
      <c r="H11492" s="0" t="str">
        <f aca="false">IF($F11492=1,$G11492,"")</f>
        <v/>
      </c>
    </row>
    <row r="11493" customFormat="false" ht="15" hidden="false" customHeight="false" outlineLevel="0" collapsed="false">
      <c r="A11493" s="30" t="n">
        <v>1795.46875</v>
      </c>
      <c r="B11493" s="31" t="n">
        <v>21.2639</v>
      </c>
      <c r="C11493" s="32" t="n">
        <f aca="false">IF($A11493="","",IF(設定!$B$21="dB",10^($B11493/20),ABS($B11493)))</f>
        <v>11.5663145787723</v>
      </c>
      <c r="D11493" s="32" t="n">
        <f aca="false">IF($A11493="","",$A11493^2)</f>
        <v>3223708.03222656</v>
      </c>
      <c r="E11493" s="32" t="n">
        <f aca="false">IF($A11493="","",IF($C11493&lt;=0,"",1/$C11493^2))</f>
        <v>0.00747497939753639</v>
      </c>
      <c r="F11493" s="33" t="n">
        <f aca="false">IF(OR(ROW()-設定!$B$30&lt;2,ROW()+設定!$B$30&gt;13701,N($A11493)&lt;=0,N(INDEX($A$2:$A$13701,MIN(13700,MAX(1,ROW()-1+設定!$B$30))))&lt;=0,$A11493&lt;設定!$B$28,$A11493&gt;設定!$B$29),0,IF(AND($C11493&gt;=MAX(INDEX($C$1:$C$13701,MAX(1,ROW()-設定!$B$24)):INDEX($C$1:$C$13701,MAX(1,ROW()-1))),$C11493&gt;MAX(INDEX($C$1:$C$13701,MIN(13701,ROW()+1)):INDEX($C$1:$C$13701,MIN(13701,ROW()+設定!$B$24))),$C11493&gt;=設定!$B$32,$C11493&gt;=MAX(MIN(INDEX($C$1:$C$13701,MAX(1,ROW()-設定!$B$26)):INDEX($C$1:$C$13701,MAX(1,ROW()-1))),MIN(INDEX($C$1:$C$13701,MIN(13701,ROW()+1)):INDEX($C$1:$C$13701,MIN(13701,ROW()+設定!$B$26))))*10^(設定!$B$27/20)),1,0))</f>
        <v>0</v>
      </c>
      <c r="G11493" s="33" t="n">
        <f aca="false">$G11492+IF($F11493=1,1,0)</f>
        <v>6</v>
      </c>
      <c r="H11493" s="0" t="str">
        <f aca="false">IF($F11493=1,$G11493,"")</f>
        <v/>
      </c>
    </row>
    <row r="11494" customFormat="false" ht="15" hidden="false" customHeight="false" outlineLevel="0" collapsed="false">
      <c r="A11494" s="30" t="n">
        <v>1795.625</v>
      </c>
      <c r="B11494" s="31" t="n">
        <v>21.3815</v>
      </c>
      <c r="C11494" s="32" t="n">
        <f aca="false">IF($A11494="","",IF(設定!$B$21="dB",10^($B11494/20),ABS($B11494)))</f>
        <v>11.7239781399654</v>
      </c>
      <c r="D11494" s="32" t="n">
        <f aca="false">IF($A11494="","",$A11494^2)</f>
        <v>3224269.140625</v>
      </c>
      <c r="E11494" s="32" t="n">
        <f aca="false">IF($A11494="","",IF($C11494&lt;=0,"",1/$C11494^2))</f>
        <v>0.00727528481701902</v>
      </c>
      <c r="F11494" s="33" t="n">
        <f aca="false">IF(OR(ROW()-設定!$B$30&lt;2,ROW()+設定!$B$30&gt;13701,N($A11494)&lt;=0,N(INDEX($A$2:$A$13701,MIN(13700,MAX(1,ROW()-1+設定!$B$30))))&lt;=0,$A11494&lt;設定!$B$28,$A11494&gt;設定!$B$29),0,IF(AND($C11494&gt;=MAX(INDEX($C$1:$C$13701,MAX(1,ROW()-設定!$B$24)):INDEX($C$1:$C$13701,MAX(1,ROW()-1))),$C11494&gt;MAX(INDEX($C$1:$C$13701,MIN(13701,ROW()+1)):INDEX($C$1:$C$13701,MIN(13701,ROW()+設定!$B$24))),$C11494&gt;=設定!$B$32,$C11494&gt;=MAX(MIN(INDEX($C$1:$C$13701,MAX(1,ROW()-設定!$B$26)):INDEX($C$1:$C$13701,MAX(1,ROW()-1))),MIN(INDEX($C$1:$C$13701,MIN(13701,ROW()+1)):INDEX($C$1:$C$13701,MIN(13701,ROW()+設定!$B$26))))*10^(設定!$B$27/20)),1,0))</f>
        <v>0</v>
      </c>
      <c r="G11494" s="33" t="n">
        <f aca="false">$G11493+IF($F11494=1,1,0)</f>
        <v>6</v>
      </c>
      <c r="H11494" s="0" t="str">
        <f aca="false">IF($F11494=1,$G11494,"")</f>
        <v/>
      </c>
    </row>
    <row r="11495" customFormat="false" ht="15" hidden="false" customHeight="false" outlineLevel="0" collapsed="false">
      <c r="A11495" s="30" t="n">
        <v>1795.78125</v>
      </c>
      <c r="B11495" s="31" t="n">
        <v>21.4085</v>
      </c>
      <c r="C11495" s="32" t="n">
        <f aca="false">IF($A11495="","",IF(設定!$B$21="dB",10^($B11495/20),ABS($B11495)))</f>
        <v>11.7604787087476</v>
      </c>
      <c r="D11495" s="32" t="n">
        <f aca="false">IF($A11495="","",$A11495^2)</f>
        <v>3224830.29785156</v>
      </c>
      <c r="E11495" s="32" t="n">
        <f aca="false">IF($A11495="","",IF($C11495&lt;=0,"",1/$C11495^2))</f>
        <v>0.00723019482564034</v>
      </c>
      <c r="F11495" s="33" t="n">
        <f aca="false">IF(OR(ROW()-設定!$B$30&lt;2,ROW()+設定!$B$30&gt;13701,N($A11495)&lt;=0,N(INDEX($A$2:$A$13701,MIN(13700,MAX(1,ROW()-1+設定!$B$30))))&lt;=0,$A11495&lt;設定!$B$28,$A11495&gt;設定!$B$29),0,IF(AND($C11495&gt;=MAX(INDEX($C$1:$C$13701,MAX(1,ROW()-設定!$B$24)):INDEX($C$1:$C$13701,MAX(1,ROW()-1))),$C11495&gt;MAX(INDEX($C$1:$C$13701,MIN(13701,ROW()+1)):INDEX($C$1:$C$13701,MIN(13701,ROW()+設定!$B$24))),$C11495&gt;=設定!$B$32,$C11495&gt;=MAX(MIN(INDEX($C$1:$C$13701,MAX(1,ROW()-設定!$B$26)):INDEX($C$1:$C$13701,MAX(1,ROW()-1))),MIN(INDEX($C$1:$C$13701,MIN(13701,ROW()+1)):INDEX($C$1:$C$13701,MIN(13701,ROW()+設定!$B$26))))*10^(設定!$B$27/20)),1,0))</f>
        <v>0</v>
      </c>
      <c r="G11495" s="33" t="n">
        <f aca="false">$G11494+IF($F11495=1,1,0)</f>
        <v>6</v>
      </c>
      <c r="H11495" s="0" t="str">
        <f aca="false">IF($F11495=1,$G11495,"")</f>
        <v/>
      </c>
    </row>
    <row r="11496" customFormat="false" ht="15" hidden="false" customHeight="false" outlineLevel="0" collapsed="false">
      <c r="A11496" s="30" t="n">
        <v>1795.9375</v>
      </c>
      <c r="B11496" s="31" t="n">
        <v>21.3236</v>
      </c>
      <c r="C11496" s="32" t="n">
        <f aca="false">IF($A11496="","",IF(設定!$B$21="dB",10^($B11496/20),ABS($B11496)))</f>
        <v>11.6460861927547</v>
      </c>
      <c r="D11496" s="32" t="n">
        <f aca="false">IF($A11496="","",$A11496^2)</f>
        <v>3225391.50390625</v>
      </c>
      <c r="E11496" s="32" t="n">
        <f aca="false">IF($A11496="","",IF($C11496&lt;=0,"",1/$C11496^2))</f>
        <v>0.00737292812154729</v>
      </c>
      <c r="F11496" s="33" t="n">
        <f aca="false">IF(OR(ROW()-設定!$B$30&lt;2,ROW()+設定!$B$30&gt;13701,N($A11496)&lt;=0,N(INDEX($A$2:$A$13701,MIN(13700,MAX(1,ROW()-1+設定!$B$30))))&lt;=0,$A11496&lt;設定!$B$28,$A11496&gt;設定!$B$29),0,IF(AND($C11496&gt;=MAX(INDEX($C$1:$C$13701,MAX(1,ROW()-設定!$B$24)):INDEX($C$1:$C$13701,MAX(1,ROW()-1))),$C11496&gt;MAX(INDEX($C$1:$C$13701,MIN(13701,ROW()+1)):INDEX($C$1:$C$13701,MIN(13701,ROW()+設定!$B$24))),$C11496&gt;=設定!$B$32,$C11496&gt;=MAX(MIN(INDEX($C$1:$C$13701,MAX(1,ROW()-設定!$B$26)):INDEX($C$1:$C$13701,MAX(1,ROW()-1))),MIN(INDEX($C$1:$C$13701,MIN(13701,ROW()+1)):INDEX($C$1:$C$13701,MIN(13701,ROW()+設定!$B$26))))*10^(設定!$B$27/20)),1,0))</f>
        <v>0</v>
      </c>
      <c r="G11496" s="33" t="n">
        <f aca="false">$G11495+IF($F11496=1,1,0)</f>
        <v>6</v>
      </c>
      <c r="H11496" s="0" t="str">
        <f aca="false">IF($F11496=1,$G11496,"")</f>
        <v/>
      </c>
    </row>
    <row r="11497" customFormat="false" ht="15" hidden="false" customHeight="false" outlineLevel="0" collapsed="false">
      <c r="A11497" s="30" t="n">
        <v>1796.09375</v>
      </c>
      <c r="B11497" s="31" t="n">
        <v>21.3512</v>
      </c>
      <c r="C11497" s="32" t="n">
        <f aca="false">IF($A11497="","",IF(設定!$B$21="dB",10^($B11497/20),ABS($B11497)))</f>
        <v>11.683151274119</v>
      </c>
      <c r="D11497" s="32" t="n">
        <f aca="false">IF($A11497="","",$A11497^2)</f>
        <v>3225952.75878906</v>
      </c>
      <c r="E11497" s="32" t="n">
        <f aca="false">IF($A11497="","",IF($C11497&lt;=0,"",1/$C11497^2))</f>
        <v>0.00732622074209433</v>
      </c>
      <c r="F11497" s="33" t="n">
        <f aca="false">IF(OR(ROW()-設定!$B$30&lt;2,ROW()+設定!$B$30&gt;13701,N($A11497)&lt;=0,N(INDEX($A$2:$A$13701,MIN(13700,MAX(1,ROW()-1+設定!$B$30))))&lt;=0,$A11497&lt;設定!$B$28,$A11497&gt;設定!$B$29),0,IF(AND($C11497&gt;=MAX(INDEX($C$1:$C$13701,MAX(1,ROW()-設定!$B$24)):INDEX($C$1:$C$13701,MAX(1,ROW()-1))),$C11497&gt;MAX(INDEX($C$1:$C$13701,MIN(13701,ROW()+1)):INDEX($C$1:$C$13701,MIN(13701,ROW()+設定!$B$24))),$C11497&gt;=設定!$B$32,$C11497&gt;=MAX(MIN(INDEX($C$1:$C$13701,MAX(1,ROW()-設定!$B$26)):INDEX($C$1:$C$13701,MAX(1,ROW()-1))),MIN(INDEX($C$1:$C$13701,MIN(13701,ROW()+1)):INDEX($C$1:$C$13701,MIN(13701,ROW()+設定!$B$26))))*10^(設定!$B$27/20)),1,0))</f>
        <v>0</v>
      </c>
      <c r="G11497" s="33" t="n">
        <f aca="false">$G11496+IF($F11497=1,1,0)</f>
        <v>6</v>
      </c>
      <c r="H11497" s="0" t="str">
        <f aca="false">IF($F11497=1,$G11497,"")</f>
        <v/>
      </c>
    </row>
    <row r="11498" customFormat="false" ht="15" hidden="false" customHeight="false" outlineLevel="0" collapsed="false">
      <c r="A11498" s="30" t="n">
        <v>1796.25</v>
      </c>
      <c r="B11498" s="31" t="n">
        <v>21.2493</v>
      </c>
      <c r="C11498" s="32" t="n">
        <f aca="false">IF($A11498="","",IF(設定!$B$21="dB",10^($B11498/20),ABS($B11498)))</f>
        <v>11.5468892400698</v>
      </c>
      <c r="D11498" s="32" t="n">
        <f aca="false">IF($A11498="","",$A11498^2)</f>
        <v>3226514.0625</v>
      </c>
      <c r="E11498" s="32" t="n">
        <f aca="false">IF($A11498="","",IF($C11498&lt;=0,"",1/$C11498^2))</f>
        <v>0.00750015087739784</v>
      </c>
      <c r="F11498" s="33" t="n">
        <f aca="false">IF(OR(ROW()-設定!$B$30&lt;2,ROW()+設定!$B$30&gt;13701,N($A11498)&lt;=0,N(INDEX($A$2:$A$13701,MIN(13700,MAX(1,ROW()-1+設定!$B$30))))&lt;=0,$A11498&lt;設定!$B$28,$A11498&gt;設定!$B$29),0,IF(AND($C11498&gt;=MAX(INDEX($C$1:$C$13701,MAX(1,ROW()-設定!$B$24)):INDEX($C$1:$C$13701,MAX(1,ROW()-1))),$C11498&gt;MAX(INDEX($C$1:$C$13701,MIN(13701,ROW()+1)):INDEX($C$1:$C$13701,MIN(13701,ROW()+設定!$B$24))),$C11498&gt;=設定!$B$32,$C11498&gt;=MAX(MIN(INDEX($C$1:$C$13701,MAX(1,ROW()-設定!$B$26)):INDEX($C$1:$C$13701,MAX(1,ROW()-1))),MIN(INDEX($C$1:$C$13701,MIN(13701,ROW()+1)):INDEX($C$1:$C$13701,MIN(13701,ROW()+設定!$B$26))))*10^(設定!$B$27/20)),1,0))</f>
        <v>0</v>
      </c>
      <c r="G11498" s="33" t="n">
        <f aca="false">$G11497+IF($F11498=1,1,0)</f>
        <v>6</v>
      </c>
      <c r="H11498" s="0" t="str">
        <f aca="false">IF($F11498=1,$G11498,"")</f>
        <v/>
      </c>
    </row>
    <row r="11499" customFormat="false" ht="15" hidden="false" customHeight="false" outlineLevel="0" collapsed="false">
      <c r="A11499" s="30" t="n">
        <v>1796.40625</v>
      </c>
      <c r="B11499" s="31" t="n">
        <v>21.1913</v>
      </c>
      <c r="C11499" s="32" t="n">
        <f aca="false">IF($A11499="","",IF(設定!$B$21="dB",10^($B11499/20),ABS($B11499)))</f>
        <v>11.4700417843336</v>
      </c>
      <c r="D11499" s="32" t="n">
        <f aca="false">IF($A11499="","",$A11499^2)</f>
        <v>3227075.41503906</v>
      </c>
      <c r="E11499" s="32" t="n">
        <f aca="false">IF($A11499="","",IF($C11499&lt;=0,"",1/$C11499^2))</f>
        <v>0.00760098717926549</v>
      </c>
      <c r="F11499" s="33" t="n">
        <f aca="false">IF(OR(ROW()-設定!$B$30&lt;2,ROW()+設定!$B$30&gt;13701,N($A11499)&lt;=0,N(INDEX($A$2:$A$13701,MIN(13700,MAX(1,ROW()-1+設定!$B$30))))&lt;=0,$A11499&lt;設定!$B$28,$A11499&gt;設定!$B$29),0,IF(AND($C11499&gt;=MAX(INDEX($C$1:$C$13701,MAX(1,ROW()-設定!$B$24)):INDEX($C$1:$C$13701,MAX(1,ROW()-1))),$C11499&gt;MAX(INDEX($C$1:$C$13701,MIN(13701,ROW()+1)):INDEX($C$1:$C$13701,MIN(13701,ROW()+設定!$B$24))),$C11499&gt;=設定!$B$32,$C11499&gt;=MAX(MIN(INDEX($C$1:$C$13701,MAX(1,ROW()-設定!$B$26)):INDEX($C$1:$C$13701,MAX(1,ROW()-1))),MIN(INDEX($C$1:$C$13701,MIN(13701,ROW()+1)):INDEX($C$1:$C$13701,MIN(13701,ROW()+設定!$B$26))))*10^(設定!$B$27/20)),1,0))</f>
        <v>0</v>
      </c>
      <c r="G11499" s="33" t="n">
        <f aca="false">$G11498+IF($F11499=1,1,0)</f>
        <v>6</v>
      </c>
      <c r="H11499" s="0" t="str">
        <f aca="false">IF($F11499=1,$G11499,"")</f>
        <v/>
      </c>
    </row>
    <row r="11500" customFormat="false" ht="15" hidden="false" customHeight="false" outlineLevel="0" collapsed="false">
      <c r="A11500" s="30" t="n">
        <v>1796.5625</v>
      </c>
      <c r="B11500" s="31" t="n">
        <v>21.1364</v>
      </c>
      <c r="C11500" s="32" t="n">
        <f aca="false">IF($A11500="","",IF(設定!$B$21="dB",10^($B11500/20),ABS($B11500)))</f>
        <v>11.3977729149519</v>
      </c>
      <c r="D11500" s="32" t="n">
        <f aca="false">IF($A11500="","",$A11500^2)</f>
        <v>3227636.81640625</v>
      </c>
      <c r="E11500" s="32" t="n">
        <f aca="false">IF($A11500="","",IF($C11500&lt;=0,"",1/$C11500^2))</f>
        <v>0.00769768260387492</v>
      </c>
      <c r="F11500" s="33" t="n">
        <f aca="false">IF(OR(ROW()-設定!$B$30&lt;2,ROW()+設定!$B$30&gt;13701,N($A11500)&lt;=0,N(INDEX($A$2:$A$13701,MIN(13700,MAX(1,ROW()-1+設定!$B$30))))&lt;=0,$A11500&lt;設定!$B$28,$A11500&gt;設定!$B$29),0,IF(AND($C11500&gt;=MAX(INDEX($C$1:$C$13701,MAX(1,ROW()-設定!$B$24)):INDEX($C$1:$C$13701,MAX(1,ROW()-1))),$C11500&gt;MAX(INDEX($C$1:$C$13701,MIN(13701,ROW()+1)):INDEX($C$1:$C$13701,MIN(13701,ROW()+設定!$B$24))),$C11500&gt;=設定!$B$32,$C11500&gt;=MAX(MIN(INDEX($C$1:$C$13701,MAX(1,ROW()-設定!$B$26)):INDEX($C$1:$C$13701,MAX(1,ROW()-1))),MIN(INDEX($C$1:$C$13701,MIN(13701,ROW()+1)):INDEX($C$1:$C$13701,MIN(13701,ROW()+設定!$B$26))))*10^(設定!$B$27/20)),1,0))</f>
        <v>0</v>
      </c>
      <c r="G11500" s="33" t="n">
        <f aca="false">$G11499+IF($F11500=1,1,0)</f>
        <v>6</v>
      </c>
      <c r="H11500" s="0" t="str">
        <f aca="false">IF($F11500=1,$G11500,"")</f>
        <v/>
      </c>
    </row>
    <row r="11501" customFormat="false" ht="15" hidden="false" customHeight="false" outlineLevel="0" collapsed="false">
      <c r="A11501" s="30" t="n">
        <v>1796.71875</v>
      </c>
      <c r="B11501" s="31" t="n">
        <v>21.1071</v>
      </c>
      <c r="C11501" s="32" t="n">
        <f aca="false">IF($A11501="","",IF(設定!$B$21="dB",10^($B11501/20),ABS($B11501)))</f>
        <v>11.3593897290623</v>
      </c>
      <c r="D11501" s="32" t="n">
        <f aca="false">IF($A11501="","",$A11501^2)</f>
        <v>3228198.26660156</v>
      </c>
      <c r="E11501" s="32" t="n">
        <f aca="false">IF($A11501="","",IF($C11501&lt;=0,"",1/$C11501^2))</f>
        <v>0.00774979117118506</v>
      </c>
      <c r="F11501" s="33" t="n">
        <f aca="false">IF(OR(ROW()-設定!$B$30&lt;2,ROW()+設定!$B$30&gt;13701,N($A11501)&lt;=0,N(INDEX($A$2:$A$13701,MIN(13700,MAX(1,ROW()-1+設定!$B$30))))&lt;=0,$A11501&lt;設定!$B$28,$A11501&gt;設定!$B$29),0,IF(AND($C11501&gt;=MAX(INDEX($C$1:$C$13701,MAX(1,ROW()-設定!$B$24)):INDEX($C$1:$C$13701,MAX(1,ROW()-1))),$C11501&gt;MAX(INDEX($C$1:$C$13701,MIN(13701,ROW()+1)):INDEX($C$1:$C$13701,MIN(13701,ROW()+設定!$B$24))),$C11501&gt;=設定!$B$32,$C11501&gt;=MAX(MIN(INDEX($C$1:$C$13701,MAX(1,ROW()-設定!$B$26)):INDEX($C$1:$C$13701,MAX(1,ROW()-1))),MIN(INDEX($C$1:$C$13701,MIN(13701,ROW()+1)):INDEX($C$1:$C$13701,MIN(13701,ROW()+設定!$B$26))))*10^(設定!$B$27/20)),1,0))</f>
        <v>0</v>
      </c>
      <c r="G11501" s="33" t="n">
        <f aca="false">$G11500+IF($F11501=1,1,0)</f>
        <v>6</v>
      </c>
      <c r="H11501" s="0" t="str">
        <f aca="false">IF($F11501=1,$G11501,"")</f>
        <v/>
      </c>
    </row>
    <row r="11502" customFormat="false" ht="15" hidden="false" customHeight="false" outlineLevel="0" collapsed="false">
      <c r="A11502" s="30" t="n">
        <v>1796.875</v>
      </c>
      <c r="B11502" s="31" t="n">
        <v>21.0757</v>
      </c>
      <c r="C11502" s="32" t="n">
        <f aca="false">IF($A11502="","",IF(設定!$B$21="dB",10^($B11502/20),ABS($B11502)))</f>
        <v>11.3183990061506</v>
      </c>
      <c r="D11502" s="32" t="n">
        <f aca="false">IF($A11502="","",$A11502^2)</f>
        <v>3228759.765625</v>
      </c>
      <c r="E11502" s="32" t="n">
        <f aca="false">IF($A11502="","",IF($C11502&lt;=0,"",1/$C11502^2))</f>
        <v>0.00780602611721996</v>
      </c>
      <c r="F11502" s="33" t="n">
        <f aca="false">IF(OR(ROW()-設定!$B$30&lt;2,ROW()+設定!$B$30&gt;13701,N($A11502)&lt;=0,N(INDEX($A$2:$A$13701,MIN(13700,MAX(1,ROW()-1+設定!$B$30))))&lt;=0,$A11502&lt;設定!$B$28,$A11502&gt;設定!$B$29),0,IF(AND($C11502&gt;=MAX(INDEX($C$1:$C$13701,MAX(1,ROW()-設定!$B$24)):INDEX($C$1:$C$13701,MAX(1,ROW()-1))),$C11502&gt;MAX(INDEX($C$1:$C$13701,MIN(13701,ROW()+1)):INDEX($C$1:$C$13701,MIN(13701,ROW()+設定!$B$24))),$C11502&gt;=設定!$B$32,$C11502&gt;=MAX(MIN(INDEX($C$1:$C$13701,MAX(1,ROW()-設定!$B$26)):INDEX($C$1:$C$13701,MAX(1,ROW()-1))),MIN(INDEX($C$1:$C$13701,MIN(13701,ROW()+1)):INDEX($C$1:$C$13701,MIN(13701,ROW()+設定!$B$26))))*10^(設定!$B$27/20)),1,0))</f>
        <v>0</v>
      </c>
      <c r="G11502" s="33" t="n">
        <f aca="false">$G11501+IF($F11502=1,1,0)</f>
        <v>6</v>
      </c>
      <c r="H11502" s="0" t="str">
        <f aca="false">IF($F11502=1,$G11502,"")</f>
        <v/>
      </c>
    </row>
    <row r="11503" customFormat="false" ht="15" hidden="false" customHeight="false" outlineLevel="0" collapsed="false">
      <c r="A11503" s="30" t="n">
        <v>1797.03125</v>
      </c>
      <c r="B11503" s="31" t="n">
        <v>21.154</v>
      </c>
      <c r="C11503" s="32" t="n">
        <f aca="false">IF($A11503="","",IF(設定!$B$21="dB",10^($B11503/20),ABS($B11503)))</f>
        <v>11.4208913501606</v>
      </c>
      <c r="D11503" s="32" t="n">
        <f aca="false">IF($A11503="","",$A11503^2)</f>
        <v>3229321.31347656</v>
      </c>
      <c r="E11503" s="32" t="n">
        <f aca="false">IF($A11503="","",IF($C11503&lt;=0,"",1/$C11503^2))</f>
        <v>0.00766655048689174</v>
      </c>
      <c r="F11503" s="33" t="n">
        <f aca="false">IF(OR(ROW()-設定!$B$30&lt;2,ROW()+設定!$B$30&gt;13701,N($A11503)&lt;=0,N(INDEX($A$2:$A$13701,MIN(13700,MAX(1,ROW()-1+設定!$B$30))))&lt;=0,$A11503&lt;設定!$B$28,$A11503&gt;設定!$B$29),0,IF(AND($C11503&gt;=MAX(INDEX($C$1:$C$13701,MAX(1,ROW()-設定!$B$24)):INDEX($C$1:$C$13701,MAX(1,ROW()-1))),$C11503&gt;MAX(INDEX($C$1:$C$13701,MIN(13701,ROW()+1)):INDEX($C$1:$C$13701,MIN(13701,ROW()+設定!$B$24))),$C11503&gt;=設定!$B$32,$C11503&gt;=MAX(MIN(INDEX($C$1:$C$13701,MAX(1,ROW()-設定!$B$26)):INDEX($C$1:$C$13701,MAX(1,ROW()-1))),MIN(INDEX($C$1:$C$13701,MIN(13701,ROW()+1)):INDEX($C$1:$C$13701,MIN(13701,ROW()+設定!$B$26))))*10^(設定!$B$27/20)),1,0))</f>
        <v>0</v>
      </c>
      <c r="G11503" s="33" t="n">
        <f aca="false">$G11502+IF($F11503=1,1,0)</f>
        <v>6</v>
      </c>
      <c r="H11503" s="0" t="str">
        <f aca="false">IF($F11503=1,$G11503,"")</f>
        <v/>
      </c>
    </row>
    <row r="11504" customFormat="false" ht="15" hidden="false" customHeight="false" outlineLevel="0" collapsed="false">
      <c r="A11504" s="30" t="n">
        <v>1797.1875</v>
      </c>
      <c r="B11504" s="31" t="n">
        <v>21.082</v>
      </c>
      <c r="C11504" s="32" t="n">
        <f aca="false">IF($A11504="","",IF(設定!$B$21="dB",10^($B11504/20),ABS($B11504)))</f>
        <v>11.3266113807679</v>
      </c>
      <c r="D11504" s="32" t="n">
        <f aca="false">IF($A11504="","",$A11504^2)</f>
        <v>3229882.91015625</v>
      </c>
      <c r="E11504" s="32" t="n">
        <f aca="false">IF($A11504="","",IF($C11504&lt;=0,"",1/$C11504^2))</f>
        <v>0.0077947106816465</v>
      </c>
      <c r="F11504" s="33" t="n">
        <f aca="false">IF(OR(ROW()-設定!$B$30&lt;2,ROW()+設定!$B$30&gt;13701,N($A11504)&lt;=0,N(INDEX($A$2:$A$13701,MIN(13700,MAX(1,ROW()-1+設定!$B$30))))&lt;=0,$A11504&lt;設定!$B$28,$A11504&gt;設定!$B$29),0,IF(AND($C11504&gt;=MAX(INDEX($C$1:$C$13701,MAX(1,ROW()-設定!$B$24)):INDEX($C$1:$C$13701,MAX(1,ROW()-1))),$C11504&gt;MAX(INDEX($C$1:$C$13701,MIN(13701,ROW()+1)):INDEX($C$1:$C$13701,MIN(13701,ROW()+設定!$B$24))),$C11504&gt;=設定!$B$32,$C11504&gt;=MAX(MIN(INDEX($C$1:$C$13701,MAX(1,ROW()-設定!$B$26)):INDEX($C$1:$C$13701,MAX(1,ROW()-1))),MIN(INDEX($C$1:$C$13701,MIN(13701,ROW()+1)):INDEX($C$1:$C$13701,MIN(13701,ROW()+設定!$B$26))))*10^(設定!$B$27/20)),1,0))</f>
        <v>0</v>
      </c>
      <c r="G11504" s="33" t="n">
        <f aca="false">$G11503+IF($F11504=1,1,0)</f>
        <v>6</v>
      </c>
      <c r="H11504" s="0" t="str">
        <f aca="false">IF($F11504=1,$G11504,"")</f>
        <v/>
      </c>
    </row>
    <row r="11505" customFormat="false" ht="15" hidden="false" customHeight="false" outlineLevel="0" collapsed="false">
      <c r="A11505" s="30" t="n">
        <v>1797.34375</v>
      </c>
      <c r="B11505" s="31" t="n">
        <v>21.0808</v>
      </c>
      <c r="C11505" s="32" t="n">
        <f aca="false">IF($A11505="","",IF(設定!$B$21="dB",10^($B11505/20),ABS($B11505)))</f>
        <v>11.3250466596663</v>
      </c>
      <c r="D11505" s="32" t="n">
        <f aca="false">IF($A11505="","",$A11505^2)</f>
        <v>3230444.55566406</v>
      </c>
      <c r="E11505" s="32" t="n">
        <f aca="false">IF($A11505="","",IF($C11505&lt;=0,"",1/$C11505^2))</f>
        <v>0.00779686473738097</v>
      </c>
      <c r="F11505" s="33" t="n">
        <f aca="false">IF(OR(ROW()-設定!$B$30&lt;2,ROW()+設定!$B$30&gt;13701,N($A11505)&lt;=0,N(INDEX($A$2:$A$13701,MIN(13700,MAX(1,ROW()-1+設定!$B$30))))&lt;=0,$A11505&lt;設定!$B$28,$A11505&gt;設定!$B$29),0,IF(AND($C11505&gt;=MAX(INDEX($C$1:$C$13701,MAX(1,ROW()-設定!$B$24)):INDEX($C$1:$C$13701,MAX(1,ROW()-1))),$C11505&gt;MAX(INDEX($C$1:$C$13701,MIN(13701,ROW()+1)):INDEX($C$1:$C$13701,MIN(13701,ROW()+設定!$B$24))),$C11505&gt;=設定!$B$32,$C11505&gt;=MAX(MIN(INDEX($C$1:$C$13701,MAX(1,ROW()-設定!$B$26)):INDEX($C$1:$C$13701,MAX(1,ROW()-1))),MIN(INDEX($C$1:$C$13701,MIN(13701,ROW()+1)):INDEX($C$1:$C$13701,MIN(13701,ROW()+設定!$B$26))))*10^(設定!$B$27/20)),1,0))</f>
        <v>0</v>
      </c>
      <c r="G11505" s="33" t="n">
        <f aca="false">$G11504+IF($F11505=1,1,0)</f>
        <v>6</v>
      </c>
      <c r="H11505" s="0" t="str">
        <f aca="false">IF($F11505=1,$G11505,"")</f>
        <v/>
      </c>
    </row>
    <row r="11506" customFormat="false" ht="15" hidden="false" customHeight="false" outlineLevel="0" collapsed="false">
      <c r="A11506" s="30" t="n">
        <v>1797.5</v>
      </c>
      <c r="B11506" s="31" t="n">
        <v>21.1127</v>
      </c>
      <c r="C11506" s="32" t="n">
        <f aca="false">IF($A11506="","",IF(設定!$B$21="dB",10^($B11506/20),ABS($B11506)))</f>
        <v>11.3667157596494</v>
      </c>
      <c r="D11506" s="32" t="n">
        <f aca="false">IF($A11506="","",$A11506^2)</f>
        <v>3231006.25</v>
      </c>
      <c r="E11506" s="32" t="n">
        <f aca="false">IF($A11506="","",IF($C11506&lt;=0,"",1/$C11506^2))</f>
        <v>0.00773980466107999</v>
      </c>
      <c r="F11506" s="33" t="n">
        <f aca="false">IF(OR(ROW()-設定!$B$30&lt;2,ROW()+設定!$B$30&gt;13701,N($A11506)&lt;=0,N(INDEX($A$2:$A$13701,MIN(13700,MAX(1,ROW()-1+設定!$B$30))))&lt;=0,$A11506&lt;設定!$B$28,$A11506&gt;設定!$B$29),0,IF(AND($C11506&gt;=MAX(INDEX($C$1:$C$13701,MAX(1,ROW()-設定!$B$24)):INDEX($C$1:$C$13701,MAX(1,ROW()-1))),$C11506&gt;MAX(INDEX($C$1:$C$13701,MIN(13701,ROW()+1)):INDEX($C$1:$C$13701,MIN(13701,ROW()+設定!$B$24))),$C11506&gt;=設定!$B$32,$C11506&gt;=MAX(MIN(INDEX($C$1:$C$13701,MAX(1,ROW()-設定!$B$26)):INDEX($C$1:$C$13701,MAX(1,ROW()-1))),MIN(INDEX($C$1:$C$13701,MIN(13701,ROW()+1)):INDEX($C$1:$C$13701,MIN(13701,ROW()+設定!$B$26))))*10^(設定!$B$27/20)),1,0))</f>
        <v>0</v>
      </c>
      <c r="G11506" s="33" t="n">
        <f aca="false">$G11505+IF($F11506=1,1,0)</f>
        <v>6</v>
      </c>
      <c r="H11506" s="0" t="str">
        <f aca="false">IF($F11506=1,$G11506,"")</f>
        <v/>
      </c>
    </row>
    <row r="11507" customFormat="false" ht="15" hidden="false" customHeight="false" outlineLevel="0" collapsed="false">
      <c r="A11507" s="30" t="n">
        <v>1797.65625</v>
      </c>
      <c r="B11507" s="31" t="n">
        <v>21.0223</v>
      </c>
      <c r="C11507" s="32" t="n">
        <f aca="false">IF($A11507="","",IF(設定!$B$21="dB",10^($B11507/20),ABS($B11507)))</f>
        <v>11.2490280574229</v>
      </c>
      <c r="D11507" s="32" t="n">
        <f aca="false">IF($A11507="","",$A11507^2)</f>
        <v>3231567.99316406</v>
      </c>
      <c r="E11507" s="32" t="n">
        <f aca="false">IF($A11507="","",IF($C11507&lt;=0,"",1/$C11507^2))</f>
        <v>0.00790259999752132</v>
      </c>
      <c r="F11507" s="33" t="n">
        <f aca="false">IF(OR(ROW()-設定!$B$30&lt;2,ROW()+設定!$B$30&gt;13701,N($A11507)&lt;=0,N(INDEX($A$2:$A$13701,MIN(13700,MAX(1,ROW()-1+設定!$B$30))))&lt;=0,$A11507&lt;設定!$B$28,$A11507&gt;設定!$B$29),0,IF(AND($C11507&gt;=MAX(INDEX($C$1:$C$13701,MAX(1,ROW()-設定!$B$24)):INDEX($C$1:$C$13701,MAX(1,ROW()-1))),$C11507&gt;MAX(INDEX($C$1:$C$13701,MIN(13701,ROW()+1)):INDEX($C$1:$C$13701,MIN(13701,ROW()+設定!$B$24))),$C11507&gt;=設定!$B$32,$C11507&gt;=MAX(MIN(INDEX($C$1:$C$13701,MAX(1,ROW()-設定!$B$26)):INDEX($C$1:$C$13701,MAX(1,ROW()-1))),MIN(INDEX($C$1:$C$13701,MIN(13701,ROW()+1)):INDEX($C$1:$C$13701,MIN(13701,ROW()+設定!$B$26))))*10^(設定!$B$27/20)),1,0))</f>
        <v>0</v>
      </c>
      <c r="G11507" s="33" t="n">
        <f aca="false">$G11506+IF($F11507=1,1,0)</f>
        <v>6</v>
      </c>
      <c r="H11507" s="0" t="str">
        <f aca="false">IF($F11507=1,$G11507,"")</f>
        <v/>
      </c>
    </row>
    <row r="11508" customFormat="false" ht="15" hidden="false" customHeight="false" outlineLevel="0" collapsed="false">
      <c r="A11508" s="30" t="n">
        <v>1797.8125</v>
      </c>
      <c r="B11508" s="31" t="n">
        <v>20.8625</v>
      </c>
      <c r="C11508" s="32" t="n">
        <f aca="false">IF($A11508="","",IF(設定!$B$21="dB",10^($B11508/20),ABS($B11508)))</f>
        <v>11.0439644501005</v>
      </c>
      <c r="D11508" s="32" t="n">
        <f aca="false">IF($A11508="","",$A11508^2)</f>
        <v>3232129.78515625</v>
      </c>
      <c r="E11508" s="32" t="n">
        <f aca="false">IF($A11508="","",IF($C11508&lt;=0,"",1/$C11508^2))</f>
        <v>0.00819879447913879</v>
      </c>
      <c r="F11508" s="33" t="n">
        <f aca="false">IF(OR(ROW()-設定!$B$30&lt;2,ROW()+設定!$B$30&gt;13701,N($A11508)&lt;=0,N(INDEX($A$2:$A$13701,MIN(13700,MAX(1,ROW()-1+設定!$B$30))))&lt;=0,$A11508&lt;設定!$B$28,$A11508&gt;設定!$B$29),0,IF(AND($C11508&gt;=MAX(INDEX($C$1:$C$13701,MAX(1,ROW()-設定!$B$24)):INDEX($C$1:$C$13701,MAX(1,ROW()-1))),$C11508&gt;MAX(INDEX($C$1:$C$13701,MIN(13701,ROW()+1)):INDEX($C$1:$C$13701,MIN(13701,ROW()+設定!$B$24))),$C11508&gt;=設定!$B$32,$C11508&gt;=MAX(MIN(INDEX($C$1:$C$13701,MAX(1,ROW()-設定!$B$26)):INDEX($C$1:$C$13701,MAX(1,ROW()-1))),MIN(INDEX($C$1:$C$13701,MIN(13701,ROW()+1)):INDEX($C$1:$C$13701,MIN(13701,ROW()+設定!$B$26))))*10^(設定!$B$27/20)),1,0))</f>
        <v>0</v>
      </c>
      <c r="G11508" s="33" t="n">
        <f aca="false">$G11507+IF($F11508=1,1,0)</f>
        <v>6</v>
      </c>
      <c r="H11508" s="0" t="str">
        <f aca="false">IF($F11508=1,$G11508,"")</f>
        <v/>
      </c>
    </row>
    <row r="11509" customFormat="false" ht="15" hidden="false" customHeight="false" outlineLevel="0" collapsed="false">
      <c r="A11509" s="30" t="n">
        <v>1797.96875</v>
      </c>
      <c r="B11509" s="31" t="n">
        <v>20.9018</v>
      </c>
      <c r="C11509" s="32" t="n">
        <f aca="false">IF($A11509="","",IF(設定!$B$21="dB",10^($B11509/20),ABS($B11509)))</f>
        <v>11.0940469632657</v>
      </c>
      <c r="D11509" s="32" t="n">
        <f aca="false">IF($A11509="","",$A11509^2)</f>
        <v>3232691.62597656</v>
      </c>
      <c r="E11509" s="32" t="n">
        <f aca="false">IF($A11509="","",IF($C11509&lt;=0,"",1/$C11509^2))</f>
        <v>0.0081249369591174</v>
      </c>
      <c r="F11509" s="33" t="n">
        <f aca="false">IF(OR(ROW()-設定!$B$30&lt;2,ROW()+設定!$B$30&gt;13701,N($A11509)&lt;=0,N(INDEX($A$2:$A$13701,MIN(13700,MAX(1,ROW()-1+設定!$B$30))))&lt;=0,$A11509&lt;設定!$B$28,$A11509&gt;設定!$B$29),0,IF(AND($C11509&gt;=MAX(INDEX($C$1:$C$13701,MAX(1,ROW()-設定!$B$24)):INDEX($C$1:$C$13701,MAX(1,ROW()-1))),$C11509&gt;MAX(INDEX($C$1:$C$13701,MIN(13701,ROW()+1)):INDEX($C$1:$C$13701,MIN(13701,ROW()+設定!$B$24))),$C11509&gt;=設定!$B$32,$C11509&gt;=MAX(MIN(INDEX($C$1:$C$13701,MAX(1,ROW()-設定!$B$26)):INDEX($C$1:$C$13701,MAX(1,ROW()-1))),MIN(INDEX($C$1:$C$13701,MIN(13701,ROW()+1)):INDEX($C$1:$C$13701,MIN(13701,ROW()+設定!$B$26))))*10^(設定!$B$27/20)),1,0))</f>
        <v>0</v>
      </c>
      <c r="G11509" s="33" t="n">
        <f aca="false">$G11508+IF($F11509=1,1,0)</f>
        <v>6</v>
      </c>
      <c r="H11509" s="0" t="str">
        <f aca="false">IF($F11509=1,$G11509,"")</f>
        <v/>
      </c>
    </row>
    <row r="11510" customFormat="false" ht="15" hidden="false" customHeight="false" outlineLevel="0" collapsed="false">
      <c r="A11510" s="30" t="n">
        <v>1798.125</v>
      </c>
      <c r="B11510" s="31" t="n">
        <v>20.8457</v>
      </c>
      <c r="C11510" s="32" t="n">
        <f aca="false">IF($A11510="","",IF(設定!$B$21="dB",10^($B11510/20),ABS($B11510)))</f>
        <v>11.0226241735857</v>
      </c>
      <c r="D11510" s="32" t="n">
        <f aca="false">IF($A11510="","",$A11510^2)</f>
        <v>3233253.515625</v>
      </c>
      <c r="E11510" s="32" t="n">
        <f aca="false">IF($A11510="","",IF($C11510&lt;=0,"",1/$C11510^2))</f>
        <v>0.00823057165088466</v>
      </c>
      <c r="F11510" s="33" t="n">
        <f aca="false">IF(OR(ROW()-設定!$B$30&lt;2,ROW()+設定!$B$30&gt;13701,N($A11510)&lt;=0,N(INDEX($A$2:$A$13701,MIN(13700,MAX(1,ROW()-1+設定!$B$30))))&lt;=0,$A11510&lt;設定!$B$28,$A11510&gt;設定!$B$29),0,IF(AND($C11510&gt;=MAX(INDEX($C$1:$C$13701,MAX(1,ROW()-設定!$B$24)):INDEX($C$1:$C$13701,MAX(1,ROW()-1))),$C11510&gt;MAX(INDEX($C$1:$C$13701,MIN(13701,ROW()+1)):INDEX($C$1:$C$13701,MIN(13701,ROW()+設定!$B$24))),$C11510&gt;=設定!$B$32,$C11510&gt;=MAX(MIN(INDEX($C$1:$C$13701,MAX(1,ROW()-設定!$B$26)):INDEX($C$1:$C$13701,MAX(1,ROW()-1))),MIN(INDEX($C$1:$C$13701,MIN(13701,ROW()+1)):INDEX($C$1:$C$13701,MIN(13701,ROW()+設定!$B$26))))*10^(設定!$B$27/20)),1,0))</f>
        <v>0</v>
      </c>
      <c r="G11510" s="33" t="n">
        <f aca="false">$G11509+IF($F11510=1,1,0)</f>
        <v>6</v>
      </c>
      <c r="H11510" s="0" t="str">
        <f aca="false">IF($F11510=1,$G11510,"")</f>
        <v/>
      </c>
    </row>
    <row r="11511" customFormat="false" ht="15" hidden="false" customHeight="false" outlineLevel="0" collapsed="false">
      <c r="A11511" s="30" t="n">
        <v>1798.28125</v>
      </c>
      <c r="B11511" s="31" t="n">
        <v>20.7406</v>
      </c>
      <c r="C11511" s="32" t="n">
        <f aca="false">IF($A11511="","",IF(設定!$B$21="dB",10^($B11511/20),ABS($B11511)))</f>
        <v>10.8900531655753</v>
      </c>
      <c r="D11511" s="32" t="n">
        <f aca="false">IF($A11511="","",$A11511^2)</f>
        <v>3233815.45410156</v>
      </c>
      <c r="E11511" s="32" t="n">
        <f aca="false">IF($A11511="","",IF($C11511&lt;=0,"",1/$C11511^2))</f>
        <v>0.00843218254809701</v>
      </c>
      <c r="F11511" s="33" t="n">
        <f aca="false">IF(OR(ROW()-設定!$B$30&lt;2,ROW()+設定!$B$30&gt;13701,N($A11511)&lt;=0,N(INDEX($A$2:$A$13701,MIN(13700,MAX(1,ROW()-1+設定!$B$30))))&lt;=0,$A11511&lt;設定!$B$28,$A11511&gt;設定!$B$29),0,IF(AND($C11511&gt;=MAX(INDEX($C$1:$C$13701,MAX(1,ROW()-設定!$B$24)):INDEX($C$1:$C$13701,MAX(1,ROW()-1))),$C11511&gt;MAX(INDEX($C$1:$C$13701,MIN(13701,ROW()+1)):INDEX($C$1:$C$13701,MIN(13701,ROW()+設定!$B$24))),$C11511&gt;=設定!$B$32,$C11511&gt;=MAX(MIN(INDEX($C$1:$C$13701,MAX(1,ROW()-設定!$B$26)):INDEX($C$1:$C$13701,MAX(1,ROW()-1))),MIN(INDEX($C$1:$C$13701,MIN(13701,ROW()+1)):INDEX($C$1:$C$13701,MIN(13701,ROW()+設定!$B$26))))*10^(設定!$B$27/20)),1,0))</f>
        <v>0</v>
      </c>
      <c r="G11511" s="33" t="n">
        <f aca="false">$G11510+IF($F11511=1,1,0)</f>
        <v>6</v>
      </c>
      <c r="H11511" s="0" t="str">
        <f aca="false">IF($F11511=1,$G11511,"")</f>
        <v/>
      </c>
    </row>
    <row r="11512" customFormat="false" ht="15" hidden="false" customHeight="false" outlineLevel="0" collapsed="false">
      <c r="A11512" s="30" t="n">
        <v>1798.4375</v>
      </c>
      <c r="B11512" s="31" t="n">
        <v>20.9306</v>
      </c>
      <c r="C11512" s="32" t="n">
        <f aca="false">IF($A11512="","",IF(設定!$B$21="dB",10^($B11512/20),ABS($B11512)))</f>
        <v>11.1308927962966</v>
      </c>
      <c r="D11512" s="32" t="n">
        <f aca="false">IF($A11512="","",$A11512^2)</f>
        <v>3234377.44140625</v>
      </c>
      <c r="E11512" s="32" t="n">
        <f aca="false">IF($A11512="","",IF($C11512&lt;=0,"",1/$C11512^2))</f>
        <v>0.00807123514311432</v>
      </c>
      <c r="F11512" s="33" t="n">
        <f aca="false">IF(OR(ROW()-設定!$B$30&lt;2,ROW()+設定!$B$30&gt;13701,N($A11512)&lt;=0,N(INDEX($A$2:$A$13701,MIN(13700,MAX(1,ROW()-1+設定!$B$30))))&lt;=0,$A11512&lt;設定!$B$28,$A11512&gt;設定!$B$29),0,IF(AND($C11512&gt;=MAX(INDEX($C$1:$C$13701,MAX(1,ROW()-設定!$B$24)):INDEX($C$1:$C$13701,MAX(1,ROW()-1))),$C11512&gt;MAX(INDEX($C$1:$C$13701,MIN(13701,ROW()+1)):INDEX($C$1:$C$13701,MIN(13701,ROW()+設定!$B$24))),$C11512&gt;=設定!$B$32,$C11512&gt;=MAX(MIN(INDEX($C$1:$C$13701,MAX(1,ROW()-設定!$B$26)):INDEX($C$1:$C$13701,MAX(1,ROW()-1))),MIN(INDEX($C$1:$C$13701,MIN(13701,ROW()+1)):INDEX($C$1:$C$13701,MIN(13701,ROW()+設定!$B$26))))*10^(設定!$B$27/20)),1,0))</f>
        <v>0</v>
      </c>
      <c r="G11512" s="33" t="n">
        <f aca="false">$G11511+IF($F11512=1,1,0)</f>
        <v>6</v>
      </c>
      <c r="H11512" s="0" t="str">
        <f aca="false">IF($F11512=1,$G11512,"")</f>
        <v/>
      </c>
    </row>
    <row r="11513" customFormat="false" ht="15" hidden="false" customHeight="false" outlineLevel="0" collapsed="false">
      <c r="A11513" s="30" t="n">
        <v>1798.59375</v>
      </c>
      <c r="B11513" s="31" t="n">
        <v>20.7727</v>
      </c>
      <c r="C11513" s="32" t="n">
        <f aca="false">IF($A11513="","",IF(設定!$B$21="dB",10^($B11513/20),ABS($B11513)))</f>
        <v>10.9303734393759</v>
      </c>
      <c r="D11513" s="32" t="n">
        <f aca="false">IF($A11513="","",$A11513^2)</f>
        <v>3234939.47753906</v>
      </c>
      <c r="E11513" s="32" t="n">
        <f aca="false">IF($A11513="","",IF($C11513&lt;=0,"",1/$C11513^2))</f>
        <v>0.00837008753690594</v>
      </c>
      <c r="F11513" s="33" t="n">
        <f aca="false">IF(OR(ROW()-設定!$B$30&lt;2,ROW()+設定!$B$30&gt;13701,N($A11513)&lt;=0,N(INDEX($A$2:$A$13701,MIN(13700,MAX(1,ROW()-1+設定!$B$30))))&lt;=0,$A11513&lt;設定!$B$28,$A11513&gt;設定!$B$29),0,IF(AND($C11513&gt;=MAX(INDEX($C$1:$C$13701,MAX(1,ROW()-設定!$B$24)):INDEX($C$1:$C$13701,MAX(1,ROW()-1))),$C11513&gt;MAX(INDEX($C$1:$C$13701,MIN(13701,ROW()+1)):INDEX($C$1:$C$13701,MIN(13701,ROW()+設定!$B$24))),$C11513&gt;=設定!$B$32,$C11513&gt;=MAX(MIN(INDEX($C$1:$C$13701,MAX(1,ROW()-設定!$B$26)):INDEX($C$1:$C$13701,MAX(1,ROW()-1))),MIN(INDEX($C$1:$C$13701,MIN(13701,ROW()+1)):INDEX($C$1:$C$13701,MIN(13701,ROW()+設定!$B$26))))*10^(設定!$B$27/20)),1,0))</f>
        <v>0</v>
      </c>
      <c r="G11513" s="33" t="n">
        <f aca="false">$G11512+IF($F11513=1,1,0)</f>
        <v>6</v>
      </c>
      <c r="H11513" s="0" t="str">
        <f aca="false">IF($F11513=1,$G11513,"")</f>
        <v/>
      </c>
    </row>
    <row r="11514" customFormat="false" ht="15" hidden="false" customHeight="false" outlineLevel="0" collapsed="false">
      <c r="A11514" s="30" t="n">
        <v>1798.75</v>
      </c>
      <c r="B11514" s="31" t="n">
        <v>20.7423</v>
      </c>
      <c r="C11514" s="32" t="n">
        <f aca="false">IF($A11514="","",IF(設定!$B$21="dB",10^($B11514/20),ABS($B11514)))</f>
        <v>10.8921847724641</v>
      </c>
      <c r="D11514" s="32" t="n">
        <f aca="false">IF($A11514="","",$A11514^2)</f>
        <v>3235501.5625</v>
      </c>
      <c r="E11514" s="32" t="n">
        <f aca="false">IF($A11514="","",IF($C11514&lt;=0,"",1/$C11514^2))</f>
        <v>0.00842888250499048</v>
      </c>
      <c r="F11514" s="33" t="n">
        <f aca="false">IF(OR(ROW()-設定!$B$30&lt;2,ROW()+設定!$B$30&gt;13701,N($A11514)&lt;=0,N(INDEX($A$2:$A$13701,MIN(13700,MAX(1,ROW()-1+設定!$B$30))))&lt;=0,$A11514&lt;設定!$B$28,$A11514&gt;設定!$B$29),0,IF(AND($C11514&gt;=MAX(INDEX($C$1:$C$13701,MAX(1,ROW()-設定!$B$24)):INDEX($C$1:$C$13701,MAX(1,ROW()-1))),$C11514&gt;MAX(INDEX($C$1:$C$13701,MIN(13701,ROW()+1)):INDEX($C$1:$C$13701,MIN(13701,ROW()+設定!$B$24))),$C11514&gt;=設定!$B$32,$C11514&gt;=MAX(MIN(INDEX($C$1:$C$13701,MAX(1,ROW()-設定!$B$26)):INDEX($C$1:$C$13701,MAX(1,ROW()-1))),MIN(INDEX($C$1:$C$13701,MIN(13701,ROW()+1)):INDEX($C$1:$C$13701,MIN(13701,ROW()+設定!$B$26))))*10^(設定!$B$27/20)),1,0))</f>
        <v>0</v>
      </c>
      <c r="G11514" s="33" t="n">
        <f aca="false">$G11513+IF($F11514=1,1,0)</f>
        <v>6</v>
      </c>
      <c r="H11514" s="0" t="str">
        <f aca="false">IF($F11514=1,$G11514,"")</f>
        <v/>
      </c>
    </row>
    <row r="11515" customFormat="false" ht="15" hidden="false" customHeight="false" outlineLevel="0" collapsed="false">
      <c r="A11515" s="30" t="n">
        <v>1798.90625</v>
      </c>
      <c r="B11515" s="31" t="n">
        <v>20.7427</v>
      </c>
      <c r="C11515" s="32" t="n">
        <f aca="false">IF($A11515="","",IF(設定!$B$21="dB",10^($B11515/20),ABS($B11515)))</f>
        <v>10.8926863876599</v>
      </c>
      <c r="D11515" s="32" t="n">
        <f aca="false">IF($A11515="","",$A11515^2)</f>
        <v>3236063.69628906</v>
      </c>
      <c r="E11515" s="32" t="n">
        <f aca="false">IF($A11515="","",IF($C11515&lt;=0,"",1/$C11515^2))</f>
        <v>0.00842810621197238</v>
      </c>
      <c r="F11515" s="33" t="n">
        <f aca="false">IF(OR(ROW()-設定!$B$30&lt;2,ROW()+設定!$B$30&gt;13701,N($A11515)&lt;=0,N(INDEX($A$2:$A$13701,MIN(13700,MAX(1,ROW()-1+設定!$B$30))))&lt;=0,$A11515&lt;設定!$B$28,$A11515&gt;設定!$B$29),0,IF(AND($C11515&gt;=MAX(INDEX($C$1:$C$13701,MAX(1,ROW()-設定!$B$24)):INDEX($C$1:$C$13701,MAX(1,ROW()-1))),$C11515&gt;MAX(INDEX($C$1:$C$13701,MIN(13701,ROW()+1)):INDEX($C$1:$C$13701,MIN(13701,ROW()+設定!$B$24))),$C11515&gt;=設定!$B$32,$C11515&gt;=MAX(MIN(INDEX($C$1:$C$13701,MAX(1,ROW()-設定!$B$26)):INDEX($C$1:$C$13701,MAX(1,ROW()-1))),MIN(INDEX($C$1:$C$13701,MIN(13701,ROW()+1)):INDEX($C$1:$C$13701,MIN(13701,ROW()+設定!$B$26))))*10^(設定!$B$27/20)),1,0))</f>
        <v>0</v>
      </c>
      <c r="G11515" s="33" t="n">
        <f aca="false">$G11514+IF($F11515=1,1,0)</f>
        <v>6</v>
      </c>
      <c r="H11515" s="0" t="str">
        <f aca="false">IF($F11515=1,$G11515,"")</f>
        <v/>
      </c>
    </row>
    <row r="11516" customFormat="false" ht="15" hidden="false" customHeight="false" outlineLevel="0" collapsed="false">
      <c r="A11516" s="30" t="n">
        <v>1799.0625</v>
      </c>
      <c r="B11516" s="31" t="n">
        <v>20.9246</v>
      </c>
      <c r="C11516" s="32" t="n">
        <f aca="false">IF($A11516="","",IF(設定!$B$21="dB",10^($B11516/20),ABS($B11516)))</f>
        <v>11.1232065030065</v>
      </c>
      <c r="D11516" s="32" t="n">
        <f aca="false">IF($A11516="","",$A11516^2)</f>
        <v>3236625.87890625</v>
      </c>
      <c r="E11516" s="32" t="n">
        <f aca="false">IF($A11516="","",IF($C11516&lt;=0,"",1/$C11516^2))</f>
        <v>0.00808239367281227</v>
      </c>
      <c r="F11516" s="33" t="n">
        <f aca="false">IF(OR(ROW()-設定!$B$30&lt;2,ROW()+設定!$B$30&gt;13701,N($A11516)&lt;=0,N(INDEX($A$2:$A$13701,MIN(13700,MAX(1,ROW()-1+設定!$B$30))))&lt;=0,$A11516&lt;設定!$B$28,$A11516&gt;設定!$B$29),0,IF(AND($C11516&gt;=MAX(INDEX($C$1:$C$13701,MAX(1,ROW()-設定!$B$24)):INDEX($C$1:$C$13701,MAX(1,ROW()-1))),$C11516&gt;MAX(INDEX($C$1:$C$13701,MIN(13701,ROW()+1)):INDEX($C$1:$C$13701,MIN(13701,ROW()+設定!$B$24))),$C11516&gt;=設定!$B$32,$C11516&gt;=MAX(MIN(INDEX($C$1:$C$13701,MAX(1,ROW()-設定!$B$26)):INDEX($C$1:$C$13701,MAX(1,ROW()-1))),MIN(INDEX($C$1:$C$13701,MIN(13701,ROW()+1)):INDEX($C$1:$C$13701,MIN(13701,ROW()+設定!$B$26))))*10^(設定!$B$27/20)),1,0))</f>
        <v>0</v>
      </c>
      <c r="G11516" s="33" t="n">
        <f aca="false">$G11515+IF($F11516=1,1,0)</f>
        <v>6</v>
      </c>
      <c r="H11516" s="0" t="str">
        <f aca="false">IF($F11516=1,$G11516,"")</f>
        <v/>
      </c>
    </row>
    <row r="11517" customFormat="false" ht="15" hidden="false" customHeight="false" outlineLevel="0" collapsed="false">
      <c r="A11517" s="30" t="n">
        <v>1799.21875</v>
      </c>
      <c r="B11517" s="31" t="n">
        <v>20.7805</v>
      </c>
      <c r="C11517" s="32" t="n">
        <f aca="false">IF($A11517="","",IF(設定!$B$21="dB",10^($B11517/20),ABS($B11517)))</f>
        <v>10.9401934127518</v>
      </c>
      <c r="D11517" s="32" t="n">
        <f aca="false">IF($A11517="","",$A11517^2)</f>
        <v>3237188.11035156</v>
      </c>
      <c r="E11517" s="32" t="n">
        <f aca="false">IF($A11517="","",IF($C11517&lt;=0,"",1/$C11517^2))</f>
        <v>0.00835506821416216</v>
      </c>
      <c r="F11517" s="33" t="n">
        <f aca="false">IF(OR(ROW()-設定!$B$30&lt;2,ROW()+設定!$B$30&gt;13701,N($A11517)&lt;=0,N(INDEX($A$2:$A$13701,MIN(13700,MAX(1,ROW()-1+設定!$B$30))))&lt;=0,$A11517&lt;設定!$B$28,$A11517&gt;設定!$B$29),0,IF(AND($C11517&gt;=MAX(INDEX($C$1:$C$13701,MAX(1,ROW()-設定!$B$24)):INDEX($C$1:$C$13701,MAX(1,ROW()-1))),$C11517&gt;MAX(INDEX($C$1:$C$13701,MIN(13701,ROW()+1)):INDEX($C$1:$C$13701,MIN(13701,ROW()+設定!$B$24))),$C11517&gt;=設定!$B$32,$C11517&gt;=MAX(MIN(INDEX($C$1:$C$13701,MAX(1,ROW()-設定!$B$26)):INDEX($C$1:$C$13701,MAX(1,ROW()-1))),MIN(INDEX($C$1:$C$13701,MIN(13701,ROW()+1)):INDEX($C$1:$C$13701,MIN(13701,ROW()+設定!$B$26))))*10^(設定!$B$27/20)),1,0))</f>
        <v>0</v>
      </c>
      <c r="G11517" s="33" t="n">
        <f aca="false">$G11516+IF($F11517=1,1,0)</f>
        <v>6</v>
      </c>
      <c r="H11517" s="0" t="str">
        <f aca="false">IF($F11517=1,$G11517,"")</f>
        <v/>
      </c>
    </row>
    <row r="11518" customFormat="false" ht="15" hidden="false" customHeight="false" outlineLevel="0" collapsed="false">
      <c r="A11518" s="30" t="n">
        <v>1799.375</v>
      </c>
      <c r="B11518" s="31" t="n">
        <v>20.8952</v>
      </c>
      <c r="C11518" s="32" t="n">
        <f aca="false">IF($A11518="","",IF(設定!$B$21="dB",10^($B11518/20),ABS($B11518)))</f>
        <v>11.0856203194145</v>
      </c>
      <c r="D11518" s="32" t="n">
        <f aca="false">IF($A11518="","",$A11518^2)</f>
        <v>3237750.390625</v>
      </c>
      <c r="E11518" s="32" t="n">
        <f aca="false">IF($A11518="","",IF($C11518&lt;=0,"",1/$C11518^2))</f>
        <v>0.0081372938629282</v>
      </c>
      <c r="F11518" s="33" t="n">
        <f aca="false">IF(OR(ROW()-設定!$B$30&lt;2,ROW()+設定!$B$30&gt;13701,N($A11518)&lt;=0,N(INDEX($A$2:$A$13701,MIN(13700,MAX(1,ROW()-1+設定!$B$30))))&lt;=0,$A11518&lt;設定!$B$28,$A11518&gt;設定!$B$29),0,IF(AND($C11518&gt;=MAX(INDEX($C$1:$C$13701,MAX(1,ROW()-設定!$B$24)):INDEX($C$1:$C$13701,MAX(1,ROW()-1))),$C11518&gt;MAX(INDEX($C$1:$C$13701,MIN(13701,ROW()+1)):INDEX($C$1:$C$13701,MIN(13701,ROW()+設定!$B$24))),$C11518&gt;=設定!$B$32,$C11518&gt;=MAX(MIN(INDEX($C$1:$C$13701,MAX(1,ROW()-設定!$B$26)):INDEX($C$1:$C$13701,MAX(1,ROW()-1))),MIN(INDEX($C$1:$C$13701,MIN(13701,ROW()+1)):INDEX($C$1:$C$13701,MIN(13701,ROW()+設定!$B$26))))*10^(設定!$B$27/20)),1,0))</f>
        <v>0</v>
      </c>
      <c r="G11518" s="33" t="n">
        <f aca="false">$G11517+IF($F11518=1,1,0)</f>
        <v>6</v>
      </c>
      <c r="H11518" s="0" t="str">
        <f aca="false">IF($F11518=1,$G11518,"")</f>
        <v/>
      </c>
    </row>
    <row r="11519" customFormat="false" ht="15" hidden="false" customHeight="false" outlineLevel="0" collapsed="false">
      <c r="A11519" s="30" t="n">
        <v>1799.53125</v>
      </c>
      <c r="B11519" s="31" t="n">
        <v>20.7616</v>
      </c>
      <c r="C11519" s="32" t="n">
        <f aca="false">IF($A11519="","",IF(設定!$B$21="dB",10^($B11519/20),ABS($B11519)))</f>
        <v>10.9164140570724</v>
      </c>
      <c r="D11519" s="32" t="n">
        <f aca="false">IF($A11519="","",$A11519^2)</f>
        <v>3238312.71972656</v>
      </c>
      <c r="E11519" s="32" t="n">
        <f aca="false">IF($A11519="","",IF($C11519&lt;=0,"",1/$C11519^2))</f>
        <v>0.00839150774993583</v>
      </c>
      <c r="F11519" s="33" t="n">
        <f aca="false">IF(OR(ROW()-設定!$B$30&lt;2,ROW()+設定!$B$30&gt;13701,N($A11519)&lt;=0,N(INDEX($A$2:$A$13701,MIN(13700,MAX(1,ROW()-1+設定!$B$30))))&lt;=0,$A11519&lt;設定!$B$28,$A11519&gt;設定!$B$29),0,IF(AND($C11519&gt;=MAX(INDEX($C$1:$C$13701,MAX(1,ROW()-設定!$B$24)):INDEX($C$1:$C$13701,MAX(1,ROW()-1))),$C11519&gt;MAX(INDEX($C$1:$C$13701,MIN(13701,ROW()+1)):INDEX($C$1:$C$13701,MIN(13701,ROW()+設定!$B$24))),$C11519&gt;=設定!$B$32,$C11519&gt;=MAX(MIN(INDEX($C$1:$C$13701,MAX(1,ROW()-設定!$B$26)):INDEX($C$1:$C$13701,MAX(1,ROW()-1))),MIN(INDEX($C$1:$C$13701,MIN(13701,ROW()+1)):INDEX($C$1:$C$13701,MIN(13701,ROW()+設定!$B$26))))*10^(設定!$B$27/20)),1,0))</f>
        <v>0</v>
      </c>
      <c r="G11519" s="33" t="n">
        <f aca="false">$G11518+IF($F11519=1,1,0)</f>
        <v>6</v>
      </c>
      <c r="H11519" s="0" t="str">
        <f aca="false">IF($F11519=1,$G11519,"")</f>
        <v/>
      </c>
    </row>
    <row r="11520" customFormat="false" ht="15" hidden="false" customHeight="false" outlineLevel="0" collapsed="false">
      <c r="A11520" s="30" t="n">
        <v>1799.6875</v>
      </c>
      <c r="B11520" s="31" t="n">
        <v>20.7042</v>
      </c>
      <c r="C11520" s="32" t="n">
        <f aca="false">IF($A11520="","",IF(設定!$B$21="dB",10^($B11520/20),ABS($B11520)))</f>
        <v>10.8445116589048</v>
      </c>
      <c r="D11520" s="32" t="n">
        <f aca="false">IF($A11520="","",$A11520^2)</f>
        <v>3238875.09765625</v>
      </c>
      <c r="E11520" s="32" t="n">
        <f aca="false">IF($A11520="","",IF($C11520&lt;=0,"",1/$C11520^2))</f>
        <v>0.00850315312630867</v>
      </c>
      <c r="F11520" s="33" t="n">
        <f aca="false">IF(OR(ROW()-設定!$B$30&lt;2,ROW()+設定!$B$30&gt;13701,N($A11520)&lt;=0,N(INDEX($A$2:$A$13701,MIN(13700,MAX(1,ROW()-1+設定!$B$30))))&lt;=0,$A11520&lt;設定!$B$28,$A11520&gt;設定!$B$29),0,IF(AND($C11520&gt;=MAX(INDEX($C$1:$C$13701,MAX(1,ROW()-設定!$B$24)):INDEX($C$1:$C$13701,MAX(1,ROW()-1))),$C11520&gt;MAX(INDEX($C$1:$C$13701,MIN(13701,ROW()+1)):INDEX($C$1:$C$13701,MIN(13701,ROW()+設定!$B$24))),$C11520&gt;=設定!$B$32,$C11520&gt;=MAX(MIN(INDEX($C$1:$C$13701,MAX(1,ROW()-設定!$B$26)):INDEX($C$1:$C$13701,MAX(1,ROW()-1))),MIN(INDEX($C$1:$C$13701,MIN(13701,ROW()+1)):INDEX($C$1:$C$13701,MIN(13701,ROW()+設定!$B$26))))*10^(設定!$B$27/20)),1,0))</f>
        <v>0</v>
      </c>
      <c r="G11520" s="33" t="n">
        <f aca="false">$G11519+IF($F11520=1,1,0)</f>
        <v>6</v>
      </c>
      <c r="H11520" s="0" t="str">
        <f aca="false">IF($F11520=1,$G11520,"")</f>
        <v/>
      </c>
    </row>
    <row r="11521" customFormat="false" ht="15" hidden="false" customHeight="false" outlineLevel="0" collapsed="false">
      <c r="A11521" s="30" t="n">
        <v>1799.84375</v>
      </c>
      <c r="B11521" s="31" t="n">
        <v>20.7874</v>
      </c>
      <c r="C11521" s="32" t="n">
        <f aca="false">IF($A11521="","",IF(設定!$B$21="dB",10^($B11521/20),ABS($B11521)))</f>
        <v>10.9488876661786</v>
      </c>
      <c r="D11521" s="32" t="n">
        <f aca="false">IF($A11521="","",$A11521^2)</f>
        <v>3239437.52441406</v>
      </c>
      <c r="E11521" s="32" t="n">
        <f aca="false">IF($A11521="","",IF($C11521&lt;=0,"",1/$C11521^2))</f>
        <v>0.00834180435734269</v>
      </c>
      <c r="F11521" s="33" t="n">
        <f aca="false">IF(OR(ROW()-設定!$B$30&lt;2,ROW()+設定!$B$30&gt;13701,N($A11521)&lt;=0,N(INDEX($A$2:$A$13701,MIN(13700,MAX(1,ROW()-1+設定!$B$30))))&lt;=0,$A11521&lt;設定!$B$28,$A11521&gt;設定!$B$29),0,IF(AND($C11521&gt;=MAX(INDEX($C$1:$C$13701,MAX(1,ROW()-設定!$B$24)):INDEX($C$1:$C$13701,MAX(1,ROW()-1))),$C11521&gt;MAX(INDEX($C$1:$C$13701,MIN(13701,ROW()+1)):INDEX($C$1:$C$13701,MIN(13701,ROW()+設定!$B$24))),$C11521&gt;=設定!$B$32,$C11521&gt;=MAX(MIN(INDEX($C$1:$C$13701,MAX(1,ROW()-設定!$B$26)):INDEX($C$1:$C$13701,MAX(1,ROW()-1))),MIN(INDEX($C$1:$C$13701,MIN(13701,ROW()+1)):INDEX($C$1:$C$13701,MIN(13701,ROW()+設定!$B$26))))*10^(設定!$B$27/20)),1,0))</f>
        <v>0</v>
      </c>
      <c r="G11521" s="33" t="n">
        <f aca="false">$G11520+IF($F11521=1,1,0)</f>
        <v>6</v>
      </c>
      <c r="H11521" s="0" t="str">
        <f aca="false">IF($F11521=1,$G11521,"")</f>
        <v/>
      </c>
    </row>
    <row r="11522" customFormat="false" ht="15" hidden="false" customHeight="false" outlineLevel="0" collapsed="false">
      <c r="A11522" s="30" t="n">
        <v>1800</v>
      </c>
      <c r="B11522" s="31" t="n">
        <v>20.7698</v>
      </c>
      <c r="C11522" s="32" t="n">
        <f aca="false">IF($A11522="","",IF(設定!$B$21="dB",10^($B11522/20),ABS($B11522)))</f>
        <v>10.926724671859</v>
      </c>
      <c r="D11522" s="32" t="n">
        <f aca="false">IF($A11522="","",$A11522^2)</f>
        <v>3240000</v>
      </c>
      <c r="E11522" s="32" t="n">
        <f aca="false">IF($A11522="","",IF($C11522&lt;=0,"",1/$C11522^2))</f>
        <v>0.00837567852663795</v>
      </c>
      <c r="F11522" s="33" t="n">
        <f aca="false">IF(OR(ROW()-設定!$B$30&lt;2,ROW()+設定!$B$30&gt;13701,N($A11522)&lt;=0,N(INDEX($A$2:$A$13701,MIN(13700,MAX(1,ROW()-1+設定!$B$30))))&lt;=0,$A11522&lt;設定!$B$28,$A11522&gt;設定!$B$29),0,IF(AND($C11522&gt;=MAX(INDEX($C$1:$C$13701,MAX(1,ROW()-設定!$B$24)):INDEX($C$1:$C$13701,MAX(1,ROW()-1))),$C11522&gt;MAX(INDEX($C$1:$C$13701,MIN(13701,ROW()+1)):INDEX($C$1:$C$13701,MIN(13701,ROW()+設定!$B$24))),$C11522&gt;=設定!$B$32,$C11522&gt;=MAX(MIN(INDEX($C$1:$C$13701,MAX(1,ROW()-設定!$B$26)):INDEX($C$1:$C$13701,MAX(1,ROW()-1))),MIN(INDEX($C$1:$C$13701,MIN(13701,ROW()+1)):INDEX($C$1:$C$13701,MIN(13701,ROW()+設定!$B$26))))*10^(設定!$B$27/20)),1,0))</f>
        <v>0</v>
      </c>
      <c r="G11522" s="33" t="n">
        <f aca="false">$G11521+IF($F11522=1,1,0)</f>
        <v>6</v>
      </c>
      <c r="H11522" s="0" t="str">
        <f aca="false">IF($F11522=1,$G11522,"")</f>
        <v/>
      </c>
    </row>
    <row r="11523" customFormat="false" ht="15" hidden="false" customHeight="false" outlineLevel="0" collapsed="false">
      <c r="A11523" s="30" t="n">
        <v>1800.15625</v>
      </c>
      <c r="B11523" s="31" t="n">
        <v>20.6991</v>
      </c>
      <c r="C11523" s="32" t="n">
        <f aca="false">IF($A11523="","",IF(設定!$B$21="dB",10^($B11523/20),ABS($B11523)))</f>
        <v>10.8381460731177</v>
      </c>
      <c r="D11523" s="32" t="n">
        <f aca="false">IF($A11523="","",$A11523^2)</f>
        <v>3240562.52441406</v>
      </c>
      <c r="E11523" s="32" t="n">
        <f aca="false">IF($A11523="","",IF($C11523&lt;=0,"",1/$C11523^2))</f>
        <v>0.00851314440078156</v>
      </c>
      <c r="F11523" s="33" t="n">
        <f aca="false">IF(OR(ROW()-設定!$B$30&lt;2,ROW()+設定!$B$30&gt;13701,N($A11523)&lt;=0,N(INDEX($A$2:$A$13701,MIN(13700,MAX(1,ROW()-1+設定!$B$30))))&lt;=0,$A11523&lt;設定!$B$28,$A11523&gt;設定!$B$29),0,IF(AND($C11523&gt;=MAX(INDEX($C$1:$C$13701,MAX(1,ROW()-設定!$B$24)):INDEX($C$1:$C$13701,MAX(1,ROW()-1))),$C11523&gt;MAX(INDEX($C$1:$C$13701,MIN(13701,ROW()+1)):INDEX($C$1:$C$13701,MIN(13701,ROW()+設定!$B$24))),$C11523&gt;=設定!$B$32,$C11523&gt;=MAX(MIN(INDEX($C$1:$C$13701,MAX(1,ROW()-設定!$B$26)):INDEX($C$1:$C$13701,MAX(1,ROW()-1))),MIN(INDEX($C$1:$C$13701,MIN(13701,ROW()+1)):INDEX($C$1:$C$13701,MIN(13701,ROW()+設定!$B$26))))*10^(設定!$B$27/20)),1,0))</f>
        <v>0</v>
      </c>
      <c r="G11523" s="33" t="n">
        <f aca="false">$G11522+IF($F11523=1,1,0)</f>
        <v>6</v>
      </c>
      <c r="H11523" s="0" t="str">
        <f aca="false">IF($F11523=1,$G11523,"")</f>
        <v/>
      </c>
    </row>
    <row r="11524" customFormat="false" ht="15" hidden="false" customHeight="false" outlineLevel="0" collapsed="false">
      <c r="A11524" s="30" t="n">
        <v>1800.3125</v>
      </c>
      <c r="B11524" s="31" t="n">
        <v>20.5577</v>
      </c>
      <c r="C11524" s="32" t="n">
        <f aca="false">IF($A11524="","",IF(設定!$B$21="dB",10^($B11524/20),ABS($B11524)))</f>
        <v>10.663137268627</v>
      </c>
      <c r="D11524" s="32" t="n">
        <f aca="false">IF($A11524="","",$A11524^2)</f>
        <v>3241125.09765625</v>
      </c>
      <c r="E11524" s="32" t="n">
        <f aca="false">IF($A11524="","",IF($C11524&lt;=0,"",1/$C11524^2))</f>
        <v>0.00879488165675594</v>
      </c>
      <c r="F11524" s="33" t="n">
        <f aca="false">IF(OR(ROW()-設定!$B$30&lt;2,ROW()+設定!$B$30&gt;13701,N($A11524)&lt;=0,N(INDEX($A$2:$A$13701,MIN(13700,MAX(1,ROW()-1+設定!$B$30))))&lt;=0,$A11524&lt;設定!$B$28,$A11524&gt;設定!$B$29),0,IF(AND($C11524&gt;=MAX(INDEX($C$1:$C$13701,MAX(1,ROW()-設定!$B$24)):INDEX($C$1:$C$13701,MAX(1,ROW()-1))),$C11524&gt;MAX(INDEX($C$1:$C$13701,MIN(13701,ROW()+1)):INDEX($C$1:$C$13701,MIN(13701,ROW()+設定!$B$24))),$C11524&gt;=設定!$B$32,$C11524&gt;=MAX(MIN(INDEX($C$1:$C$13701,MAX(1,ROW()-設定!$B$26)):INDEX($C$1:$C$13701,MAX(1,ROW()-1))),MIN(INDEX($C$1:$C$13701,MIN(13701,ROW()+1)):INDEX($C$1:$C$13701,MIN(13701,ROW()+設定!$B$26))))*10^(設定!$B$27/20)),1,0))</f>
        <v>0</v>
      </c>
      <c r="G11524" s="33" t="n">
        <f aca="false">$G11523+IF($F11524=1,1,0)</f>
        <v>6</v>
      </c>
      <c r="H11524" s="0" t="str">
        <f aca="false">IF($F11524=1,$G11524,"")</f>
        <v/>
      </c>
    </row>
    <row r="11525" customFormat="false" ht="15" hidden="false" customHeight="false" outlineLevel="0" collapsed="false">
      <c r="A11525" s="30" t="n">
        <v>1800.46875</v>
      </c>
      <c r="B11525" s="31" t="n">
        <v>20.5979</v>
      </c>
      <c r="C11525" s="32" t="n">
        <f aca="false">IF($A11525="","",IF(設定!$B$21="dB",10^($B11525/20),ABS($B11525)))</f>
        <v>10.7126027379227</v>
      </c>
      <c r="D11525" s="32" t="n">
        <f aca="false">IF($A11525="","",$A11525^2)</f>
        <v>3241687.71972656</v>
      </c>
      <c r="E11525" s="32" t="n">
        <f aca="false">IF($A11525="","",IF($C11525&lt;=0,"",1/$C11525^2))</f>
        <v>0.00871384840027649</v>
      </c>
      <c r="F11525" s="33" t="n">
        <f aca="false">IF(OR(ROW()-設定!$B$30&lt;2,ROW()+設定!$B$30&gt;13701,N($A11525)&lt;=0,N(INDEX($A$2:$A$13701,MIN(13700,MAX(1,ROW()-1+設定!$B$30))))&lt;=0,$A11525&lt;設定!$B$28,$A11525&gt;設定!$B$29),0,IF(AND($C11525&gt;=MAX(INDEX($C$1:$C$13701,MAX(1,ROW()-設定!$B$24)):INDEX($C$1:$C$13701,MAX(1,ROW()-1))),$C11525&gt;MAX(INDEX($C$1:$C$13701,MIN(13701,ROW()+1)):INDEX($C$1:$C$13701,MIN(13701,ROW()+設定!$B$24))),$C11525&gt;=設定!$B$32,$C11525&gt;=MAX(MIN(INDEX($C$1:$C$13701,MAX(1,ROW()-設定!$B$26)):INDEX($C$1:$C$13701,MAX(1,ROW()-1))),MIN(INDEX($C$1:$C$13701,MIN(13701,ROW()+1)):INDEX($C$1:$C$13701,MIN(13701,ROW()+設定!$B$26))))*10^(設定!$B$27/20)),1,0))</f>
        <v>0</v>
      </c>
      <c r="G11525" s="33" t="n">
        <f aca="false">$G11524+IF($F11525=1,1,0)</f>
        <v>6</v>
      </c>
      <c r="H11525" s="0" t="str">
        <f aca="false">IF($F11525=1,$G11525,"")</f>
        <v/>
      </c>
    </row>
    <row r="11526" customFormat="false" ht="15" hidden="false" customHeight="false" outlineLevel="0" collapsed="false">
      <c r="A11526" s="30" t="n">
        <v>1800.625</v>
      </c>
      <c r="B11526" s="31" t="n">
        <v>20.5011</v>
      </c>
      <c r="C11526" s="32" t="n">
        <f aca="false">IF($A11526="","",IF(設定!$B$21="dB",10^($B11526/20),ABS($B11526)))</f>
        <v>10.5938787987298</v>
      </c>
      <c r="D11526" s="32" t="n">
        <f aca="false">IF($A11526="","",$A11526^2)</f>
        <v>3242250.390625</v>
      </c>
      <c r="E11526" s="32" t="n">
        <f aca="false">IF($A11526="","",IF($C11526&lt;=0,"",1/$C11526^2))</f>
        <v>0.00891025226795859</v>
      </c>
      <c r="F11526" s="33" t="n">
        <f aca="false">IF(OR(ROW()-設定!$B$30&lt;2,ROW()+設定!$B$30&gt;13701,N($A11526)&lt;=0,N(INDEX($A$2:$A$13701,MIN(13700,MAX(1,ROW()-1+設定!$B$30))))&lt;=0,$A11526&lt;設定!$B$28,$A11526&gt;設定!$B$29),0,IF(AND($C11526&gt;=MAX(INDEX($C$1:$C$13701,MAX(1,ROW()-設定!$B$24)):INDEX($C$1:$C$13701,MAX(1,ROW()-1))),$C11526&gt;MAX(INDEX($C$1:$C$13701,MIN(13701,ROW()+1)):INDEX($C$1:$C$13701,MIN(13701,ROW()+設定!$B$24))),$C11526&gt;=設定!$B$32,$C11526&gt;=MAX(MIN(INDEX($C$1:$C$13701,MAX(1,ROW()-設定!$B$26)):INDEX($C$1:$C$13701,MAX(1,ROW()-1))),MIN(INDEX($C$1:$C$13701,MIN(13701,ROW()+1)):INDEX($C$1:$C$13701,MIN(13701,ROW()+設定!$B$26))))*10^(設定!$B$27/20)),1,0))</f>
        <v>0</v>
      </c>
      <c r="G11526" s="33" t="n">
        <f aca="false">$G11525+IF($F11526=1,1,0)</f>
        <v>6</v>
      </c>
      <c r="H11526" s="0" t="str">
        <f aca="false">IF($F11526=1,$G11526,"")</f>
        <v/>
      </c>
    </row>
    <row r="11527" customFormat="false" ht="15" hidden="false" customHeight="false" outlineLevel="0" collapsed="false">
      <c r="A11527" s="30" t="n">
        <v>1800.78125</v>
      </c>
      <c r="B11527" s="31" t="n">
        <v>20.5774</v>
      </c>
      <c r="C11527" s="32" t="n">
        <f aca="false">IF($A11527="","",IF(設定!$B$21="dB",10^($B11527/20),ABS($B11527)))</f>
        <v>10.6873492043494</v>
      </c>
      <c r="D11527" s="32" t="n">
        <f aca="false">IF($A11527="","",$A11527^2)</f>
        <v>3242813.11035156</v>
      </c>
      <c r="E11527" s="32" t="n">
        <f aca="false">IF($A11527="","",IF($C11527&lt;=0,"",1/$C11527^2))</f>
        <v>0.00875507760454798</v>
      </c>
      <c r="F11527" s="33" t="n">
        <f aca="false">IF(OR(ROW()-設定!$B$30&lt;2,ROW()+設定!$B$30&gt;13701,N($A11527)&lt;=0,N(INDEX($A$2:$A$13701,MIN(13700,MAX(1,ROW()-1+設定!$B$30))))&lt;=0,$A11527&lt;設定!$B$28,$A11527&gt;設定!$B$29),0,IF(AND($C11527&gt;=MAX(INDEX($C$1:$C$13701,MAX(1,ROW()-設定!$B$24)):INDEX($C$1:$C$13701,MAX(1,ROW()-1))),$C11527&gt;MAX(INDEX($C$1:$C$13701,MIN(13701,ROW()+1)):INDEX($C$1:$C$13701,MIN(13701,ROW()+設定!$B$24))),$C11527&gt;=設定!$B$32,$C11527&gt;=MAX(MIN(INDEX($C$1:$C$13701,MAX(1,ROW()-設定!$B$26)):INDEX($C$1:$C$13701,MAX(1,ROW()-1))),MIN(INDEX($C$1:$C$13701,MIN(13701,ROW()+1)):INDEX($C$1:$C$13701,MIN(13701,ROW()+設定!$B$26))))*10^(設定!$B$27/20)),1,0))</f>
        <v>0</v>
      </c>
      <c r="G11527" s="33" t="n">
        <f aca="false">$G11526+IF($F11527=1,1,0)</f>
        <v>6</v>
      </c>
      <c r="H11527" s="0" t="str">
        <f aca="false">IF($F11527=1,$G11527,"")</f>
        <v/>
      </c>
    </row>
    <row r="11528" customFormat="false" ht="15" hidden="false" customHeight="false" outlineLevel="0" collapsed="false">
      <c r="A11528" s="30" t="n">
        <v>1800.9375</v>
      </c>
      <c r="B11528" s="31" t="n">
        <v>20.5934</v>
      </c>
      <c r="C11528" s="32" t="n">
        <f aca="false">IF($A11528="","",IF(設定!$B$21="dB",10^($B11528/20),ABS($B11528)))</f>
        <v>10.7070541724931</v>
      </c>
      <c r="D11528" s="32" t="n">
        <f aca="false">IF($A11528="","",$A11528^2)</f>
        <v>3243375.87890625</v>
      </c>
      <c r="E11528" s="32" t="n">
        <f aca="false">IF($A11528="","",IF($C11528&lt;=0,"",1/$C11528^2))</f>
        <v>0.0087228820494792</v>
      </c>
      <c r="F11528" s="33" t="n">
        <f aca="false">IF(OR(ROW()-設定!$B$30&lt;2,ROW()+設定!$B$30&gt;13701,N($A11528)&lt;=0,N(INDEX($A$2:$A$13701,MIN(13700,MAX(1,ROW()-1+設定!$B$30))))&lt;=0,$A11528&lt;設定!$B$28,$A11528&gt;設定!$B$29),0,IF(AND($C11528&gt;=MAX(INDEX($C$1:$C$13701,MAX(1,ROW()-設定!$B$24)):INDEX($C$1:$C$13701,MAX(1,ROW()-1))),$C11528&gt;MAX(INDEX($C$1:$C$13701,MIN(13701,ROW()+1)):INDEX($C$1:$C$13701,MIN(13701,ROW()+設定!$B$24))),$C11528&gt;=設定!$B$32,$C11528&gt;=MAX(MIN(INDEX($C$1:$C$13701,MAX(1,ROW()-設定!$B$26)):INDEX($C$1:$C$13701,MAX(1,ROW()-1))),MIN(INDEX($C$1:$C$13701,MIN(13701,ROW()+1)):INDEX($C$1:$C$13701,MIN(13701,ROW()+設定!$B$26))))*10^(設定!$B$27/20)),1,0))</f>
        <v>0</v>
      </c>
      <c r="G11528" s="33" t="n">
        <f aca="false">$G11527+IF($F11528=1,1,0)</f>
        <v>6</v>
      </c>
      <c r="H11528" s="0" t="str">
        <f aca="false">IF($F11528=1,$G11528,"")</f>
        <v/>
      </c>
    </row>
    <row r="11529" customFormat="false" ht="15" hidden="false" customHeight="false" outlineLevel="0" collapsed="false">
      <c r="A11529" s="30" t="n">
        <v>1801.09375</v>
      </c>
      <c r="B11529" s="31" t="n">
        <v>20.7163</v>
      </c>
      <c r="C11529" s="32" t="n">
        <f aca="false">IF($A11529="","",IF(設定!$B$21="dB",10^($B11529/20),ABS($B11529)))</f>
        <v>10.8596292849566</v>
      </c>
      <c r="D11529" s="32" t="n">
        <f aca="false">IF($A11529="","",$A11529^2)</f>
        <v>3243938.69628906</v>
      </c>
      <c r="E11529" s="32" t="n">
        <f aca="false">IF($A11529="","",IF($C11529&lt;=0,"",1/$C11529^2))</f>
        <v>0.00847949522588652</v>
      </c>
      <c r="F11529" s="33" t="n">
        <f aca="false">IF(OR(ROW()-設定!$B$30&lt;2,ROW()+設定!$B$30&gt;13701,N($A11529)&lt;=0,N(INDEX($A$2:$A$13701,MIN(13700,MAX(1,ROW()-1+設定!$B$30))))&lt;=0,$A11529&lt;設定!$B$28,$A11529&gt;設定!$B$29),0,IF(AND($C11529&gt;=MAX(INDEX($C$1:$C$13701,MAX(1,ROW()-設定!$B$24)):INDEX($C$1:$C$13701,MAX(1,ROW()-1))),$C11529&gt;MAX(INDEX($C$1:$C$13701,MIN(13701,ROW()+1)):INDEX($C$1:$C$13701,MIN(13701,ROW()+設定!$B$24))),$C11529&gt;=設定!$B$32,$C11529&gt;=MAX(MIN(INDEX($C$1:$C$13701,MAX(1,ROW()-設定!$B$26)):INDEX($C$1:$C$13701,MAX(1,ROW()-1))),MIN(INDEX($C$1:$C$13701,MIN(13701,ROW()+1)):INDEX($C$1:$C$13701,MIN(13701,ROW()+設定!$B$26))))*10^(設定!$B$27/20)),1,0))</f>
        <v>0</v>
      </c>
      <c r="G11529" s="33" t="n">
        <f aca="false">$G11528+IF($F11529=1,1,0)</f>
        <v>6</v>
      </c>
      <c r="H11529" s="0" t="str">
        <f aca="false">IF($F11529=1,$G11529,"")</f>
        <v/>
      </c>
    </row>
    <row r="11530" customFormat="false" ht="15" hidden="false" customHeight="false" outlineLevel="0" collapsed="false">
      <c r="A11530" s="30" t="n">
        <v>1801.25</v>
      </c>
      <c r="B11530" s="31" t="n">
        <v>20.6887</v>
      </c>
      <c r="C11530" s="32" t="n">
        <f aca="false">IF($A11530="","",IF(設定!$B$21="dB",10^($B11530/20),ABS($B11530)))</f>
        <v>10.8251768471177</v>
      </c>
      <c r="D11530" s="32" t="n">
        <f aca="false">IF($A11530="","",$A11530^2)</f>
        <v>3244501.5625</v>
      </c>
      <c r="E11530" s="32" t="n">
        <f aca="false">IF($A11530="","",IF($C11530&lt;=0,"",1/$C11530^2))</f>
        <v>0.00853355515869873</v>
      </c>
      <c r="F11530" s="33" t="n">
        <f aca="false">IF(OR(ROW()-設定!$B$30&lt;2,ROW()+設定!$B$30&gt;13701,N($A11530)&lt;=0,N(INDEX($A$2:$A$13701,MIN(13700,MAX(1,ROW()-1+設定!$B$30))))&lt;=0,$A11530&lt;設定!$B$28,$A11530&gt;設定!$B$29),0,IF(AND($C11530&gt;=MAX(INDEX($C$1:$C$13701,MAX(1,ROW()-設定!$B$24)):INDEX($C$1:$C$13701,MAX(1,ROW()-1))),$C11530&gt;MAX(INDEX($C$1:$C$13701,MIN(13701,ROW()+1)):INDEX($C$1:$C$13701,MIN(13701,ROW()+設定!$B$24))),$C11530&gt;=設定!$B$32,$C11530&gt;=MAX(MIN(INDEX($C$1:$C$13701,MAX(1,ROW()-設定!$B$26)):INDEX($C$1:$C$13701,MAX(1,ROW()-1))),MIN(INDEX($C$1:$C$13701,MIN(13701,ROW()+1)):INDEX($C$1:$C$13701,MIN(13701,ROW()+設定!$B$26))))*10^(設定!$B$27/20)),1,0))</f>
        <v>0</v>
      </c>
      <c r="G11530" s="33" t="n">
        <f aca="false">$G11529+IF($F11530=1,1,0)</f>
        <v>6</v>
      </c>
      <c r="H11530" s="0" t="str">
        <f aca="false">IF($F11530=1,$G11530,"")</f>
        <v/>
      </c>
    </row>
    <row r="11531" customFormat="false" ht="15" hidden="false" customHeight="false" outlineLevel="0" collapsed="false">
      <c r="A11531" s="30" t="n">
        <v>1801.40625</v>
      </c>
      <c r="B11531" s="31" t="n">
        <v>20.5927</v>
      </c>
      <c r="C11531" s="32" t="n">
        <f aca="false">IF($A11531="","",IF(設定!$B$21="dB",10^($B11531/20),ABS($B11531)))</f>
        <v>10.706191320646</v>
      </c>
      <c r="D11531" s="32" t="n">
        <f aca="false">IF($A11531="","",$A11531^2)</f>
        <v>3245064.47753906</v>
      </c>
      <c r="E11531" s="32" t="n">
        <f aca="false">IF($A11531="","",IF($C11531&lt;=0,"",1/$C11531^2))</f>
        <v>0.00872428812526472</v>
      </c>
      <c r="F11531" s="33" t="n">
        <f aca="false">IF(OR(ROW()-設定!$B$30&lt;2,ROW()+設定!$B$30&gt;13701,N($A11531)&lt;=0,N(INDEX($A$2:$A$13701,MIN(13700,MAX(1,ROW()-1+設定!$B$30))))&lt;=0,$A11531&lt;設定!$B$28,$A11531&gt;設定!$B$29),0,IF(AND($C11531&gt;=MAX(INDEX($C$1:$C$13701,MAX(1,ROW()-設定!$B$24)):INDEX($C$1:$C$13701,MAX(1,ROW()-1))),$C11531&gt;MAX(INDEX($C$1:$C$13701,MIN(13701,ROW()+1)):INDEX($C$1:$C$13701,MIN(13701,ROW()+設定!$B$24))),$C11531&gt;=設定!$B$32,$C11531&gt;=MAX(MIN(INDEX($C$1:$C$13701,MAX(1,ROW()-設定!$B$26)):INDEX($C$1:$C$13701,MAX(1,ROW()-1))),MIN(INDEX($C$1:$C$13701,MIN(13701,ROW()+1)):INDEX($C$1:$C$13701,MIN(13701,ROW()+設定!$B$26))))*10^(設定!$B$27/20)),1,0))</f>
        <v>0</v>
      </c>
      <c r="G11531" s="33" t="n">
        <f aca="false">$G11530+IF($F11531=1,1,0)</f>
        <v>6</v>
      </c>
      <c r="H11531" s="0" t="str">
        <f aca="false">IF($F11531=1,$G11531,"")</f>
        <v/>
      </c>
    </row>
    <row r="11532" customFormat="false" ht="15" hidden="false" customHeight="false" outlineLevel="0" collapsed="false">
      <c r="A11532" s="30" t="n">
        <v>1801.5625</v>
      </c>
      <c r="B11532" s="31" t="n">
        <v>20.6011</v>
      </c>
      <c r="C11532" s="32" t="n">
        <f aca="false">IF($A11532="","",IF(設定!$B$21="dB",10^($B11532/20),ABS($B11532)))</f>
        <v>10.7165501337146</v>
      </c>
      <c r="D11532" s="32" t="n">
        <f aca="false">IF($A11532="","",$A11532^2)</f>
        <v>3245627.44140625</v>
      </c>
      <c r="E11532" s="32" t="n">
        <f aca="false">IF($A11532="","",IF($C11532&lt;=0,"",1/$C11532^2))</f>
        <v>0.00870743016435507</v>
      </c>
      <c r="F11532" s="33" t="n">
        <f aca="false">IF(OR(ROW()-設定!$B$30&lt;2,ROW()+設定!$B$30&gt;13701,N($A11532)&lt;=0,N(INDEX($A$2:$A$13701,MIN(13700,MAX(1,ROW()-1+設定!$B$30))))&lt;=0,$A11532&lt;設定!$B$28,$A11532&gt;設定!$B$29),0,IF(AND($C11532&gt;=MAX(INDEX($C$1:$C$13701,MAX(1,ROW()-設定!$B$24)):INDEX($C$1:$C$13701,MAX(1,ROW()-1))),$C11532&gt;MAX(INDEX($C$1:$C$13701,MIN(13701,ROW()+1)):INDEX($C$1:$C$13701,MIN(13701,ROW()+設定!$B$24))),$C11532&gt;=設定!$B$32,$C11532&gt;=MAX(MIN(INDEX($C$1:$C$13701,MAX(1,ROW()-設定!$B$26)):INDEX($C$1:$C$13701,MAX(1,ROW()-1))),MIN(INDEX($C$1:$C$13701,MIN(13701,ROW()+1)):INDEX($C$1:$C$13701,MIN(13701,ROW()+設定!$B$26))))*10^(設定!$B$27/20)),1,0))</f>
        <v>0</v>
      </c>
      <c r="G11532" s="33" t="n">
        <f aca="false">$G11531+IF($F11532=1,1,0)</f>
        <v>6</v>
      </c>
      <c r="H11532" s="0" t="str">
        <f aca="false">IF($F11532=1,$G11532,"")</f>
        <v/>
      </c>
    </row>
    <row r="11533" customFormat="false" ht="15" hidden="false" customHeight="false" outlineLevel="0" collapsed="false">
      <c r="A11533" s="30" t="n">
        <v>1801.71875</v>
      </c>
      <c r="B11533" s="31" t="n">
        <v>20.5059</v>
      </c>
      <c r="C11533" s="32" t="n">
        <f aca="false">IF($A11533="","",IF(設定!$B$21="dB",10^($B11533/20),ABS($B11533)))</f>
        <v>10.5997348104324</v>
      </c>
      <c r="D11533" s="32" t="n">
        <f aca="false">IF($A11533="","",$A11533^2)</f>
        <v>3246190.45410156</v>
      </c>
      <c r="E11533" s="32" t="n">
        <f aca="false">IF($A11533="","",IF($C11533&lt;=0,"",1/$C11533^2))</f>
        <v>0.00890040973340356</v>
      </c>
      <c r="F11533" s="33" t="n">
        <f aca="false">IF(OR(ROW()-設定!$B$30&lt;2,ROW()+設定!$B$30&gt;13701,N($A11533)&lt;=0,N(INDEX($A$2:$A$13701,MIN(13700,MAX(1,ROW()-1+設定!$B$30))))&lt;=0,$A11533&lt;設定!$B$28,$A11533&gt;設定!$B$29),0,IF(AND($C11533&gt;=MAX(INDEX($C$1:$C$13701,MAX(1,ROW()-設定!$B$24)):INDEX($C$1:$C$13701,MAX(1,ROW()-1))),$C11533&gt;MAX(INDEX($C$1:$C$13701,MIN(13701,ROW()+1)):INDEX($C$1:$C$13701,MIN(13701,ROW()+設定!$B$24))),$C11533&gt;=設定!$B$32,$C11533&gt;=MAX(MIN(INDEX($C$1:$C$13701,MAX(1,ROW()-設定!$B$26)):INDEX($C$1:$C$13701,MAX(1,ROW()-1))),MIN(INDEX($C$1:$C$13701,MIN(13701,ROW()+1)):INDEX($C$1:$C$13701,MIN(13701,ROW()+設定!$B$26))))*10^(設定!$B$27/20)),1,0))</f>
        <v>0</v>
      </c>
      <c r="G11533" s="33" t="n">
        <f aca="false">$G11532+IF($F11533=1,1,0)</f>
        <v>6</v>
      </c>
      <c r="H11533" s="0" t="str">
        <f aca="false">IF($F11533=1,$G11533,"")</f>
        <v/>
      </c>
    </row>
    <row r="11534" customFormat="false" ht="15" hidden="false" customHeight="false" outlineLevel="0" collapsed="false">
      <c r="A11534" s="30" t="n">
        <v>1801.875</v>
      </c>
      <c r="B11534" s="31" t="n">
        <v>20.7459</v>
      </c>
      <c r="C11534" s="32" t="n">
        <f aca="false">IF($A11534="","",IF(設定!$B$21="dB",10^($B11534/20),ABS($B11534)))</f>
        <v>10.896700140943</v>
      </c>
      <c r="D11534" s="32" t="n">
        <f aca="false">IF($A11534="","",$A11534^2)</f>
        <v>3246753.515625</v>
      </c>
      <c r="E11534" s="32" t="n">
        <f aca="false">IF($A11534="","",IF($C11534&lt;=0,"",1/$C11534^2))</f>
        <v>0.00842189844112827</v>
      </c>
      <c r="F11534" s="33" t="n">
        <f aca="false">IF(OR(ROW()-設定!$B$30&lt;2,ROW()+設定!$B$30&gt;13701,N($A11534)&lt;=0,N(INDEX($A$2:$A$13701,MIN(13700,MAX(1,ROW()-1+設定!$B$30))))&lt;=0,$A11534&lt;設定!$B$28,$A11534&gt;設定!$B$29),0,IF(AND($C11534&gt;=MAX(INDEX($C$1:$C$13701,MAX(1,ROW()-設定!$B$24)):INDEX($C$1:$C$13701,MAX(1,ROW()-1))),$C11534&gt;MAX(INDEX($C$1:$C$13701,MIN(13701,ROW()+1)):INDEX($C$1:$C$13701,MIN(13701,ROW()+設定!$B$24))),$C11534&gt;=設定!$B$32,$C11534&gt;=MAX(MIN(INDEX($C$1:$C$13701,MAX(1,ROW()-設定!$B$26)):INDEX($C$1:$C$13701,MAX(1,ROW()-1))),MIN(INDEX($C$1:$C$13701,MIN(13701,ROW()+1)):INDEX($C$1:$C$13701,MIN(13701,ROW()+設定!$B$26))))*10^(設定!$B$27/20)),1,0))</f>
        <v>0</v>
      </c>
      <c r="G11534" s="33" t="n">
        <f aca="false">$G11533+IF($F11534=1,1,0)</f>
        <v>6</v>
      </c>
      <c r="H11534" s="0" t="str">
        <f aca="false">IF($F11534=1,$G11534,"")</f>
        <v/>
      </c>
    </row>
    <row r="11535" customFormat="false" ht="15" hidden="false" customHeight="false" outlineLevel="0" collapsed="false">
      <c r="A11535" s="30" t="n">
        <v>1802.03125</v>
      </c>
      <c r="B11535" s="31" t="n">
        <v>20.5992</v>
      </c>
      <c r="C11535" s="32" t="n">
        <f aca="false">IF($A11535="","",IF(設定!$B$21="dB",10^($B11535/20),ABS($B11535)))</f>
        <v>10.7142061920717</v>
      </c>
      <c r="D11535" s="32" t="n">
        <f aca="false">IF($A11535="","",$A11535^2)</f>
        <v>3247316.62597656</v>
      </c>
      <c r="E11535" s="32" t="n">
        <f aca="false">IF($A11535="","",IF($C11535&lt;=0,"",1/$C11535^2))</f>
        <v>0.00871124042156123</v>
      </c>
      <c r="F11535" s="33" t="n">
        <f aca="false">IF(OR(ROW()-設定!$B$30&lt;2,ROW()+設定!$B$30&gt;13701,N($A11535)&lt;=0,N(INDEX($A$2:$A$13701,MIN(13700,MAX(1,ROW()-1+設定!$B$30))))&lt;=0,$A11535&lt;設定!$B$28,$A11535&gt;設定!$B$29),0,IF(AND($C11535&gt;=MAX(INDEX($C$1:$C$13701,MAX(1,ROW()-設定!$B$24)):INDEX($C$1:$C$13701,MAX(1,ROW()-1))),$C11535&gt;MAX(INDEX($C$1:$C$13701,MIN(13701,ROW()+1)):INDEX($C$1:$C$13701,MIN(13701,ROW()+設定!$B$24))),$C11535&gt;=設定!$B$32,$C11535&gt;=MAX(MIN(INDEX($C$1:$C$13701,MAX(1,ROW()-設定!$B$26)):INDEX($C$1:$C$13701,MAX(1,ROW()-1))),MIN(INDEX($C$1:$C$13701,MIN(13701,ROW()+1)):INDEX($C$1:$C$13701,MIN(13701,ROW()+設定!$B$26))))*10^(設定!$B$27/20)),1,0))</f>
        <v>0</v>
      </c>
      <c r="G11535" s="33" t="n">
        <f aca="false">$G11534+IF($F11535=1,1,0)</f>
        <v>6</v>
      </c>
      <c r="H11535" s="0" t="str">
        <f aca="false">IF($F11535=1,$G11535,"")</f>
        <v/>
      </c>
    </row>
    <row r="11536" customFormat="false" ht="15" hidden="false" customHeight="false" outlineLevel="0" collapsed="false">
      <c r="A11536" s="30" t="n">
        <v>1802.1875</v>
      </c>
      <c r="B11536" s="31" t="n">
        <v>20.6927</v>
      </c>
      <c r="C11536" s="32" t="n">
        <f aca="false">IF($A11536="","",IF(設定!$B$21="dB",10^($B11536/20),ABS($B11536)))</f>
        <v>10.8301631733411</v>
      </c>
      <c r="D11536" s="32" t="n">
        <f aca="false">IF($A11536="","",$A11536^2)</f>
        <v>3247879.78515625</v>
      </c>
      <c r="E11536" s="32" t="n">
        <f aca="false">IF($A11536="","",IF($C11536&lt;=0,"",1/$C11536^2))</f>
        <v>0.00852569908235148</v>
      </c>
      <c r="F11536" s="33" t="n">
        <f aca="false">IF(OR(ROW()-設定!$B$30&lt;2,ROW()+設定!$B$30&gt;13701,N($A11536)&lt;=0,N(INDEX($A$2:$A$13701,MIN(13700,MAX(1,ROW()-1+設定!$B$30))))&lt;=0,$A11536&lt;設定!$B$28,$A11536&gt;設定!$B$29),0,IF(AND($C11536&gt;=MAX(INDEX($C$1:$C$13701,MAX(1,ROW()-設定!$B$24)):INDEX($C$1:$C$13701,MAX(1,ROW()-1))),$C11536&gt;MAX(INDEX($C$1:$C$13701,MIN(13701,ROW()+1)):INDEX($C$1:$C$13701,MIN(13701,ROW()+設定!$B$24))),$C11536&gt;=設定!$B$32,$C11536&gt;=MAX(MIN(INDEX($C$1:$C$13701,MAX(1,ROW()-設定!$B$26)):INDEX($C$1:$C$13701,MAX(1,ROW()-1))),MIN(INDEX($C$1:$C$13701,MIN(13701,ROW()+1)):INDEX($C$1:$C$13701,MIN(13701,ROW()+設定!$B$26))))*10^(設定!$B$27/20)),1,0))</f>
        <v>0</v>
      </c>
      <c r="G11536" s="33" t="n">
        <f aca="false">$G11535+IF($F11536=1,1,0)</f>
        <v>6</v>
      </c>
      <c r="H11536" s="0" t="str">
        <f aca="false">IF($F11536=1,$G11536,"")</f>
        <v/>
      </c>
    </row>
    <row r="11537" customFormat="false" ht="15" hidden="false" customHeight="false" outlineLevel="0" collapsed="false">
      <c r="A11537" s="30" t="n">
        <v>1802.34375</v>
      </c>
      <c r="B11537" s="31" t="n">
        <v>20.4412</v>
      </c>
      <c r="C11537" s="32" t="n">
        <f aca="false">IF($A11537="","",IF(設定!$B$21="dB",10^($B11537/20),ABS($B11537)))</f>
        <v>10.5210721776674</v>
      </c>
      <c r="D11537" s="32" t="n">
        <f aca="false">IF($A11537="","",$A11537^2)</f>
        <v>3248442.99316406</v>
      </c>
      <c r="E11537" s="32" t="n">
        <f aca="false">IF($A11537="","",IF($C11537&lt;=0,"",1/$C11537^2))</f>
        <v>0.0090339982063784</v>
      </c>
      <c r="F11537" s="33" t="n">
        <f aca="false">IF(OR(ROW()-設定!$B$30&lt;2,ROW()+設定!$B$30&gt;13701,N($A11537)&lt;=0,N(INDEX($A$2:$A$13701,MIN(13700,MAX(1,ROW()-1+設定!$B$30))))&lt;=0,$A11537&lt;設定!$B$28,$A11537&gt;設定!$B$29),0,IF(AND($C11537&gt;=MAX(INDEX($C$1:$C$13701,MAX(1,ROW()-設定!$B$24)):INDEX($C$1:$C$13701,MAX(1,ROW()-1))),$C11537&gt;MAX(INDEX($C$1:$C$13701,MIN(13701,ROW()+1)):INDEX($C$1:$C$13701,MIN(13701,ROW()+設定!$B$24))),$C11537&gt;=設定!$B$32,$C11537&gt;=MAX(MIN(INDEX($C$1:$C$13701,MAX(1,ROW()-設定!$B$26)):INDEX($C$1:$C$13701,MAX(1,ROW()-1))),MIN(INDEX($C$1:$C$13701,MIN(13701,ROW()+1)):INDEX($C$1:$C$13701,MIN(13701,ROW()+設定!$B$26))))*10^(設定!$B$27/20)),1,0))</f>
        <v>0</v>
      </c>
      <c r="G11537" s="33" t="n">
        <f aca="false">$G11536+IF($F11537=1,1,0)</f>
        <v>6</v>
      </c>
      <c r="H11537" s="0" t="str">
        <f aca="false">IF($F11537=1,$G11537,"")</f>
        <v/>
      </c>
    </row>
    <row r="11538" customFormat="false" ht="15" hidden="false" customHeight="false" outlineLevel="0" collapsed="false">
      <c r="A11538" s="30" t="n">
        <v>1802.5</v>
      </c>
      <c r="B11538" s="31" t="n">
        <v>20.4245</v>
      </c>
      <c r="C11538" s="32" t="n">
        <f aca="false">IF($A11538="","",IF(設定!$B$21="dB",10^($B11538/20),ABS($B11538)))</f>
        <v>10.5008631819866</v>
      </c>
      <c r="D11538" s="32" t="n">
        <f aca="false">IF($A11538="","",$A11538^2)</f>
        <v>3249006.25</v>
      </c>
      <c r="E11538" s="32" t="n">
        <f aca="false">IF($A11538="","",IF($C11538&lt;=0,"",1/$C11538^2))</f>
        <v>0.00906880367034615</v>
      </c>
      <c r="F11538" s="33" t="n">
        <f aca="false">IF(OR(ROW()-設定!$B$30&lt;2,ROW()+設定!$B$30&gt;13701,N($A11538)&lt;=0,N(INDEX($A$2:$A$13701,MIN(13700,MAX(1,ROW()-1+設定!$B$30))))&lt;=0,$A11538&lt;設定!$B$28,$A11538&gt;設定!$B$29),0,IF(AND($C11538&gt;=MAX(INDEX($C$1:$C$13701,MAX(1,ROW()-設定!$B$24)):INDEX($C$1:$C$13701,MAX(1,ROW()-1))),$C11538&gt;MAX(INDEX($C$1:$C$13701,MIN(13701,ROW()+1)):INDEX($C$1:$C$13701,MIN(13701,ROW()+設定!$B$24))),$C11538&gt;=設定!$B$32,$C11538&gt;=MAX(MIN(INDEX($C$1:$C$13701,MAX(1,ROW()-設定!$B$26)):INDEX($C$1:$C$13701,MAX(1,ROW()-1))),MIN(INDEX($C$1:$C$13701,MIN(13701,ROW()+1)):INDEX($C$1:$C$13701,MIN(13701,ROW()+設定!$B$26))))*10^(設定!$B$27/20)),1,0))</f>
        <v>0</v>
      </c>
      <c r="G11538" s="33" t="n">
        <f aca="false">$G11537+IF($F11538=1,1,0)</f>
        <v>6</v>
      </c>
      <c r="H11538" s="0" t="str">
        <f aca="false">IF($F11538=1,$G11538,"")</f>
        <v/>
      </c>
    </row>
    <row r="11539" customFormat="false" ht="15" hidden="false" customHeight="false" outlineLevel="0" collapsed="false">
      <c r="A11539" s="30" t="n">
        <v>1802.65625</v>
      </c>
      <c r="B11539" s="31" t="n">
        <v>20.4706</v>
      </c>
      <c r="C11539" s="32" t="n">
        <f aca="false">IF($A11539="","",IF(設定!$B$21="dB",10^($B11539/20),ABS($B11539)))</f>
        <v>10.5567442410306</v>
      </c>
      <c r="D11539" s="32" t="n">
        <f aca="false">IF($A11539="","",$A11539^2)</f>
        <v>3249569.55566406</v>
      </c>
      <c r="E11539" s="32" t="n">
        <f aca="false">IF($A11539="","",IF($C11539&lt;=0,"",1/$C11539^2))</f>
        <v>0.00897304818695036</v>
      </c>
      <c r="F11539" s="33" t="n">
        <f aca="false">IF(OR(ROW()-設定!$B$30&lt;2,ROW()+設定!$B$30&gt;13701,N($A11539)&lt;=0,N(INDEX($A$2:$A$13701,MIN(13700,MAX(1,ROW()-1+設定!$B$30))))&lt;=0,$A11539&lt;設定!$B$28,$A11539&gt;設定!$B$29),0,IF(AND($C11539&gt;=MAX(INDEX($C$1:$C$13701,MAX(1,ROW()-設定!$B$24)):INDEX($C$1:$C$13701,MAX(1,ROW()-1))),$C11539&gt;MAX(INDEX($C$1:$C$13701,MIN(13701,ROW()+1)):INDEX($C$1:$C$13701,MIN(13701,ROW()+設定!$B$24))),$C11539&gt;=設定!$B$32,$C11539&gt;=MAX(MIN(INDEX($C$1:$C$13701,MAX(1,ROW()-設定!$B$26)):INDEX($C$1:$C$13701,MAX(1,ROW()-1))),MIN(INDEX($C$1:$C$13701,MIN(13701,ROW()+1)):INDEX($C$1:$C$13701,MIN(13701,ROW()+設定!$B$26))))*10^(設定!$B$27/20)),1,0))</f>
        <v>0</v>
      </c>
      <c r="G11539" s="33" t="n">
        <f aca="false">$G11538+IF($F11539=1,1,0)</f>
        <v>6</v>
      </c>
      <c r="H11539" s="0" t="str">
        <f aca="false">IF($F11539=1,$G11539,"")</f>
        <v/>
      </c>
    </row>
    <row r="11540" customFormat="false" ht="15" hidden="false" customHeight="false" outlineLevel="0" collapsed="false">
      <c r="A11540" s="30" t="n">
        <v>1802.8125</v>
      </c>
      <c r="B11540" s="31" t="n">
        <v>20.3613</v>
      </c>
      <c r="C11540" s="32" t="n">
        <f aca="false">IF($A11540="","",IF(設定!$B$21="dB",10^($B11540/20),ABS($B11540)))</f>
        <v>10.4247344266549</v>
      </c>
      <c r="D11540" s="32" t="n">
        <f aca="false">IF($A11540="","",$A11540^2)</f>
        <v>3250132.91015625</v>
      </c>
      <c r="E11540" s="32" t="n">
        <f aca="false">IF($A11540="","",IF($C11540&lt;=0,"",1/$C11540^2))</f>
        <v>0.00920174089235994</v>
      </c>
      <c r="F11540" s="33" t="n">
        <f aca="false">IF(OR(ROW()-設定!$B$30&lt;2,ROW()+設定!$B$30&gt;13701,N($A11540)&lt;=0,N(INDEX($A$2:$A$13701,MIN(13700,MAX(1,ROW()-1+設定!$B$30))))&lt;=0,$A11540&lt;設定!$B$28,$A11540&gt;設定!$B$29),0,IF(AND($C11540&gt;=MAX(INDEX($C$1:$C$13701,MAX(1,ROW()-設定!$B$24)):INDEX($C$1:$C$13701,MAX(1,ROW()-1))),$C11540&gt;MAX(INDEX($C$1:$C$13701,MIN(13701,ROW()+1)):INDEX($C$1:$C$13701,MIN(13701,ROW()+設定!$B$24))),$C11540&gt;=設定!$B$32,$C11540&gt;=MAX(MIN(INDEX($C$1:$C$13701,MAX(1,ROW()-設定!$B$26)):INDEX($C$1:$C$13701,MAX(1,ROW()-1))),MIN(INDEX($C$1:$C$13701,MIN(13701,ROW()+1)):INDEX($C$1:$C$13701,MIN(13701,ROW()+設定!$B$26))))*10^(設定!$B$27/20)),1,0))</f>
        <v>0</v>
      </c>
      <c r="G11540" s="33" t="n">
        <f aca="false">$G11539+IF($F11540=1,1,0)</f>
        <v>6</v>
      </c>
      <c r="H11540" s="0" t="str">
        <f aca="false">IF($F11540=1,$G11540,"")</f>
        <v/>
      </c>
    </row>
    <row r="11541" customFormat="false" ht="15" hidden="false" customHeight="false" outlineLevel="0" collapsed="false">
      <c r="A11541" s="30" t="n">
        <v>1802.96875</v>
      </c>
      <c r="B11541" s="31" t="n">
        <v>20.3543</v>
      </c>
      <c r="C11541" s="32" t="n">
        <f aca="false">IF($A11541="","",IF(設定!$B$21="dB",10^($B11541/20),ABS($B11541)))</f>
        <v>10.4163364677558</v>
      </c>
      <c r="D11541" s="32" t="n">
        <f aca="false">IF($A11541="","",$A11541^2)</f>
        <v>3250696.31347656</v>
      </c>
      <c r="E11541" s="32" t="n">
        <f aca="false">IF($A11541="","",IF($C11541&lt;=0,"",1/$C11541^2))</f>
        <v>0.00921658430550991</v>
      </c>
      <c r="F11541" s="33" t="n">
        <f aca="false">IF(OR(ROW()-設定!$B$30&lt;2,ROW()+設定!$B$30&gt;13701,N($A11541)&lt;=0,N(INDEX($A$2:$A$13701,MIN(13700,MAX(1,ROW()-1+設定!$B$30))))&lt;=0,$A11541&lt;設定!$B$28,$A11541&gt;設定!$B$29),0,IF(AND($C11541&gt;=MAX(INDEX($C$1:$C$13701,MAX(1,ROW()-設定!$B$24)):INDEX($C$1:$C$13701,MAX(1,ROW()-1))),$C11541&gt;MAX(INDEX($C$1:$C$13701,MIN(13701,ROW()+1)):INDEX($C$1:$C$13701,MIN(13701,ROW()+設定!$B$24))),$C11541&gt;=設定!$B$32,$C11541&gt;=MAX(MIN(INDEX($C$1:$C$13701,MAX(1,ROW()-設定!$B$26)):INDEX($C$1:$C$13701,MAX(1,ROW()-1))),MIN(INDEX($C$1:$C$13701,MIN(13701,ROW()+1)):INDEX($C$1:$C$13701,MIN(13701,ROW()+設定!$B$26))))*10^(設定!$B$27/20)),1,0))</f>
        <v>0</v>
      </c>
      <c r="G11541" s="33" t="n">
        <f aca="false">$G11540+IF($F11541=1,1,0)</f>
        <v>6</v>
      </c>
      <c r="H11541" s="0" t="str">
        <f aca="false">IF($F11541=1,$G11541,"")</f>
        <v/>
      </c>
    </row>
    <row r="11542" customFormat="false" ht="15" hidden="false" customHeight="false" outlineLevel="0" collapsed="false">
      <c r="A11542" s="30" t="n">
        <v>1803.125</v>
      </c>
      <c r="B11542" s="31" t="n">
        <v>20.1989</v>
      </c>
      <c r="C11542" s="32" t="n">
        <f aca="false">IF($A11542="","",IF(設定!$B$21="dB",10^($B11542/20),ABS($B11542)))</f>
        <v>10.2316340843088</v>
      </c>
      <c r="D11542" s="32" t="n">
        <f aca="false">IF($A11542="","",$A11542^2)</f>
        <v>3251259.765625</v>
      </c>
      <c r="E11542" s="32" t="n">
        <f aca="false">IF($A11542="","",IF($C11542&lt;=0,"",1/$C11542^2))</f>
        <v>0.00955234501343001</v>
      </c>
      <c r="F11542" s="33" t="n">
        <f aca="false">IF(OR(ROW()-設定!$B$30&lt;2,ROW()+設定!$B$30&gt;13701,N($A11542)&lt;=0,N(INDEX($A$2:$A$13701,MIN(13700,MAX(1,ROW()-1+設定!$B$30))))&lt;=0,$A11542&lt;設定!$B$28,$A11542&gt;設定!$B$29),0,IF(AND($C11542&gt;=MAX(INDEX($C$1:$C$13701,MAX(1,ROW()-設定!$B$24)):INDEX($C$1:$C$13701,MAX(1,ROW()-1))),$C11542&gt;MAX(INDEX($C$1:$C$13701,MIN(13701,ROW()+1)):INDEX($C$1:$C$13701,MIN(13701,ROW()+設定!$B$24))),$C11542&gt;=設定!$B$32,$C11542&gt;=MAX(MIN(INDEX($C$1:$C$13701,MAX(1,ROW()-設定!$B$26)):INDEX($C$1:$C$13701,MAX(1,ROW()-1))),MIN(INDEX($C$1:$C$13701,MIN(13701,ROW()+1)):INDEX($C$1:$C$13701,MIN(13701,ROW()+設定!$B$26))))*10^(設定!$B$27/20)),1,0))</f>
        <v>0</v>
      </c>
      <c r="G11542" s="33" t="n">
        <f aca="false">$G11541+IF($F11542=1,1,0)</f>
        <v>6</v>
      </c>
      <c r="H11542" s="0" t="str">
        <f aca="false">IF($F11542=1,$G11542,"")</f>
        <v/>
      </c>
    </row>
    <row r="11543" customFormat="false" ht="15" hidden="false" customHeight="false" outlineLevel="0" collapsed="false">
      <c r="A11543" s="30" t="n">
        <v>1803.28125</v>
      </c>
      <c r="B11543" s="31" t="n">
        <v>20.38</v>
      </c>
      <c r="C11543" s="32" t="n">
        <f aca="false">IF($A11543="","",IF(設定!$B$21="dB",10^($B11543/20),ABS($B11543)))</f>
        <v>10.447202192208</v>
      </c>
      <c r="D11543" s="32" t="n">
        <f aca="false">IF($A11543="","",$A11543^2)</f>
        <v>3251823.26660156</v>
      </c>
      <c r="E11543" s="32" t="n">
        <f aca="false">IF($A11543="","",IF($C11543&lt;=0,"",1/$C11543^2))</f>
        <v>0.00916220490122</v>
      </c>
      <c r="F11543" s="33" t="n">
        <f aca="false">IF(OR(ROW()-設定!$B$30&lt;2,ROW()+設定!$B$30&gt;13701,N($A11543)&lt;=0,N(INDEX($A$2:$A$13701,MIN(13700,MAX(1,ROW()-1+設定!$B$30))))&lt;=0,$A11543&lt;設定!$B$28,$A11543&gt;設定!$B$29),0,IF(AND($C11543&gt;=MAX(INDEX($C$1:$C$13701,MAX(1,ROW()-設定!$B$24)):INDEX($C$1:$C$13701,MAX(1,ROW()-1))),$C11543&gt;MAX(INDEX($C$1:$C$13701,MIN(13701,ROW()+1)):INDEX($C$1:$C$13701,MIN(13701,ROW()+設定!$B$24))),$C11543&gt;=設定!$B$32,$C11543&gt;=MAX(MIN(INDEX($C$1:$C$13701,MAX(1,ROW()-設定!$B$26)):INDEX($C$1:$C$13701,MAX(1,ROW()-1))),MIN(INDEX($C$1:$C$13701,MIN(13701,ROW()+1)):INDEX($C$1:$C$13701,MIN(13701,ROW()+設定!$B$26))))*10^(設定!$B$27/20)),1,0))</f>
        <v>0</v>
      </c>
      <c r="G11543" s="33" t="n">
        <f aca="false">$G11542+IF($F11543=1,1,0)</f>
        <v>6</v>
      </c>
      <c r="H11543" s="0" t="str">
        <f aca="false">IF($F11543=1,$G11543,"")</f>
        <v/>
      </c>
    </row>
    <row r="11544" customFormat="false" ht="15" hidden="false" customHeight="false" outlineLevel="0" collapsed="false">
      <c r="A11544" s="30" t="n">
        <v>1803.4375</v>
      </c>
      <c r="B11544" s="31" t="n">
        <v>20.2771</v>
      </c>
      <c r="C11544" s="32" t="n">
        <f aca="false">IF($A11544="","",IF(設定!$B$21="dB",10^($B11544/20),ABS($B11544)))</f>
        <v>10.3241665026965</v>
      </c>
      <c r="D11544" s="32" t="n">
        <f aca="false">IF($A11544="","",$A11544^2)</f>
        <v>3252386.81640625</v>
      </c>
      <c r="E11544" s="32" t="n">
        <f aca="false">IF($A11544="","",IF($C11544&lt;=0,"",1/$C11544^2))</f>
        <v>0.00938188272724265</v>
      </c>
      <c r="F11544" s="33" t="n">
        <f aca="false">IF(OR(ROW()-設定!$B$30&lt;2,ROW()+設定!$B$30&gt;13701,N($A11544)&lt;=0,N(INDEX($A$2:$A$13701,MIN(13700,MAX(1,ROW()-1+設定!$B$30))))&lt;=0,$A11544&lt;設定!$B$28,$A11544&gt;設定!$B$29),0,IF(AND($C11544&gt;=MAX(INDEX($C$1:$C$13701,MAX(1,ROW()-設定!$B$24)):INDEX($C$1:$C$13701,MAX(1,ROW()-1))),$C11544&gt;MAX(INDEX($C$1:$C$13701,MIN(13701,ROW()+1)):INDEX($C$1:$C$13701,MIN(13701,ROW()+設定!$B$24))),$C11544&gt;=設定!$B$32,$C11544&gt;=MAX(MIN(INDEX($C$1:$C$13701,MAX(1,ROW()-設定!$B$26)):INDEX($C$1:$C$13701,MAX(1,ROW()-1))),MIN(INDEX($C$1:$C$13701,MIN(13701,ROW()+1)):INDEX($C$1:$C$13701,MIN(13701,ROW()+設定!$B$26))))*10^(設定!$B$27/20)),1,0))</f>
        <v>0</v>
      </c>
      <c r="G11544" s="33" t="n">
        <f aca="false">$G11543+IF($F11544=1,1,0)</f>
        <v>6</v>
      </c>
      <c r="H11544" s="0" t="str">
        <f aca="false">IF($F11544=1,$G11544,"")</f>
        <v/>
      </c>
    </row>
    <row r="11545" customFormat="false" ht="15" hidden="false" customHeight="false" outlineLevel="0" collapsed="false">
      <c r="A11545" s="30" t="n">
        <v>1803.59375</v>
      </c>
      <c r="B11545" s="31" t="n">
        <v>20.3272</v>
      </c>
      <c r="C11545" s="32" t="n">
        <f aca="false">IF($A11545="","",IF(設定!$B$21="dB",10^($B11545/20),ABS($B11545)))</f>
        <v>10.3838881145987</v>
      </c>
      <c r="D11545" s="32" t="n">
        <f aca="false">IF($A11545="","",$A11545^2)</f>
        <v>3252950.41503906</v>
      </c>
      <c r="E11545" s="32" t="n">
        <f aca="false">IF($A11545="","",IF($C11545&lt;=0,"",1/$C11545^2))</f>
        <v>0.00927427565317694</v>
      </c>
      <c r="F11545" s="33" t="n">
        <f aca="false">IF(OR(ROW()-設定!$B$30&lt;2,ROW()+設定!$B$30&gt;13701,N($A11545)&lt;=0,N(INDEX($A$2:$A$13701,MIN(13700,MAX(1,ROW()-1+設定!$B$30))))&lt;=0,$A11545&lt;設定!$B$28,$A11545&gt;設定!$B$29),0,IF(AND($C11545&gt;=MAX(INDEX($C$1:$C$13701,MAX(1,ROW()-設定!$B$24)):INDEX($C$1:$C$13701,MAX(1,ROW()-1))),$C11545&gt;MAX(INDEX($C$1:$C$13701,MIN(13701,ROW()+1)):INDEX($C$1:$C$13701,MIN(13701,ROW()+設定!$B$24))),$C11545&gt;=設定!$B$32,$C11545&gt;=MAX(MIN(INDEX($C$1:$C$13701,MAX(1,ROW()-設定!$B$26)):INDEX($C$1:$C$13701,MAX(1,ROW()-1))),MIN(INDEX($C$1:$C$13701,MIN(13701,ROW()+1)):INDEX($C$1:$C$13701,MIN(13701,ROW()+設定!$B$26))))*10^(設定!$B$27/20)),1,0))</f>
        <v>0</v>
      </c>
      <c r="G11545" s="33" t="n">
        <f aca="false">$G11544+IF($F11545=1,1,0)</f>
        <v>6</v>
      </c>
      <c r="H11545" s="0" t="str">
        <f aca="false">IF($F11545=1,$G11545,"")</f>
        <v/>
      </c>
    </row>
    <row r="11546" customFormat="false" ht="15" hidden="false" customHeight="false" outlineLevel="0" collapsed="false">
      <c r="A11546" s="30" t="n">
        <v>1803.75</v>
      </c>
      <c r="B11546" s="31" t="n">
        <v>20.2008</v>
      </c>
      <c r="C11546" s="32" t="n">
        <f aca="false">IF($A11546="","",IF(設定!$B$21="dB",10^($B11546/20),ABS($B11546)))</f>
        <v>10.233872453888</v>
      </c>
      <c r="D11546" s="32" t="n">
        <f aca="false">IF($A11546="","",$A11546^2)</f>
        <v>3253514.0625</v>
      </c>
      <c r="E11546" s="32" t="n">
        <f aca="false">IF($A11546="","",IF($C11546&lt;=0,"",1/$C11546^2))</f>
        <v>0.00954816686087516</v>
      </c>
      <c r="F11546" s="33" t="n">
        <f aca="false">IF(OR(ROW()-設定!$B$30&lt;2,ROW()+設定!$B$30&gt;13701,N($A11546)&lt;=0,N(INDEX($A$2:$A$13701,MIN(13700,MAX(1,ROW()-1+設定!$B$30))))&lt;=0,$A11546&lt;設定!$B$28,$A11546&gt;設定!$B$29),0,IF(AND($C11546&gt;=MAX(INDEX($C$1:$C$13701,MAX(1,ROW()-設定!$B$24)):INDEX($C$1:$C$13701,MAX(1,ROW()-1))),$C11546&gt;MAX(INDEX($C$1:$C$13701,MIN(13701,ROW()+1)):INDEX($C$1:$C$13701,MIN(13701,ROW()+設定!$B$24))),$C11546&gt;=設定!$B$32,$C11546&gt;=MAX(MIN(INDEX($C$1:$C$13701,MAX(1,ROW()-設定!$B$26)):INDEX($C$1:$C$13701,MAX(1,ROW()-1))),MIN(INDEX($C$1:$C$13701,MIN(13701,ROW()+1)):INDEX($C$1:$C$13701,MIN(13701,ROW()+設定!$B$26))))*10^(設定!$B$27/20)),1,0))</f>
        <v>0</v>
      </c>
      <c r="G11546" s="33" t="n">
        <f aca="false">$G11545+IF($F11546=1,1,0)</f>
        <v>6</v>
      </c>
      <c r="H11546" s="0" t="str">
        <f aca="false">IF($F11546=1,$G11546,"")</f>
        <v/>
      </c>
    </row>
    <row r="11547" customFormat="false" ht="15" hidden="false" customHeight="false" outlineLevel="0" collapsed="false">
      <c r="A11547" s="30" t="n">
        <v>1803.90625</v>
      </c>
      <c r="B11547" s="31" t="n">
        <v>20.0173</v>
      </c>
      <c r="C11547" s="32" t="n">
        <f aca="false">IF($A11547="","",IF(設定!$B$21="dB",10^($B11547/20),ABS($B11547)))</f>
        <v>10.0199372092933</v>
      </c>
      <c r="D11547" s="32" t="n">
        <f aca="false">IF($A11547="","",$A11547^2)</f>
        <v>3254077.75878906</v>
      </c>
      <c r="E11547" s="32" t="n">
        <f aca="false">IF($A11547="","",IF($C11547&lt;=0,"",1/$C11547^2))</f>
        <v>0.00996024451290041</v>
      </c>
      <c r="F11547" s="33" t="n">
        <f aca="false">IF(OR(ROW()-設定!$B$30&lt;2,ROW()+設定!$B$30&gt;13701,N($A11547)&lt;=0,N(INDEX($A$2:$A$13701,MIN(13700,MAX(1,ROW()-1+設定!$B$30))))&lt;=0,$A11547&lt;設定!$B$28,$A11547&gt;設定!$B$29),0,IF(AND($C11547&gt;=MAX(INDEX($C$1:$C$13701,MAX(1,ROW()-設定!$B$24)):INDEX($C$1:$C$13701,MAX(1,ROW()-1))),$C11547&gt;MAX(INDEX($C$1:$C$13701,MIN(13701,ROW()+1)):INDEX($C$1:$C$13701,MIN(13701,ROW()+設定!$B$24))),$C11547&gt;=設定!$B$32,$C11547&gt;=MAX(MIN(INDEX($C$1:$C$13701,MAX(1,ROW()-設定!$B$26)):INDEX($C$1:$C$13701,MAX(1,ROW()-1))),MIN(INDEX($C$1:$C$13701,MIN(13701,ROW()+1)):INDEX($C$1:$C$13701,MIN(13701,ROW()+設定!$B$26))))*10^(設定!$B$27/20)),1,0))</f>
        <v>0</v>
      </c>
      <c r="G11547" s="33" t="n">
        <f aca="false">$G11546+IF($F11547=1,1,0)</f>
        <v>6</v>
      </c>
      <c r="H11547" s="0" t="str">
        <f aca="false">IF($F11547=1,$G11547,"")</f>
        <v/>
      </c>
    </row>
    <row r="11548" customFormat="false" ht="15" hidden="false" customHeight="false" outlineLevel="0" collapsed="false">
      <c r="A11548" s="30" t="n">
        <v>1804.0625</v>
      </c>
      <c r="B11548" s="31" t="n">
        <v>20.2369</v>
      </c>
      <c r="C11548" s="32" t="n">
        <f aca="false">IF($A11548="","",IF(設定!$B$21="dB",10^($B11548/20),ABS($B11548)))</f>
        <v>10.2764946386654</v>
      </c>
      <c r="D11548" s="32" t="n">
        <f aca="false">IF($A11548="","",$A11548^2)</f>
        <v>3254641.50390625</v>
      </c>
      <c r="E11548" s="32" t="n">
        <f aca="false">IF($A11548="","",IF($C11548&lt;=0,"",1/$C11548^2))</f>
        <v>0.00946912827873429</v>
      </c>
      <c r="F11548" s="33" t="n">
        <f aca="false">IF(OR(ROW()-設定!$B$30&lt;2,ROW()+設定!$B$30&gt;13701,N($A11548)&lt;=0,N(INDEX($A$2:$A$13701,MIN(13700,MAX(1,ROW()-1+設定!$B$30))))&lt;=0,$A11548&lt;設定!$B$28,$A11548&gt;設定!$B$29),0,IF(AND($C11548&gt;=MAX(INDEX($C$1:$C$13701,MAX(1,ROW()-設定!$B$24)):INDEX($C$1:$C$13701,MAX(1,ROW()-1))),$C11548&gt;MAX(INDEX($C$1:$C$13701,MIN(13701,ROW()+1)):INDEX($C$1:$C$13701,MIN(13701,ROW()+設定!$B$24))),$C11548&gt;=設定!$B$32,$C11548&gt;=MAX(MIN(INDEX($C$1:$C$13701,MAX(1,ROW()-設定!$B$26)):INDEX($C$1:$C$13701,MAX(1,ROW()-1))),MIN(INDEX($C$1:$C$13701,MIN(13701,ROW()+1)):INDEX($C$1:$C$13701,MIN(13701,ROW()+設定!$B$26))))*10^(設定!$B$27/20)),1,0))</f>
        <v>0</v>
      </c>
      <c r="G11548" s="33" t="n">
        <f aca="false">$G11547+IF($F11548=1,1,0)</f>
        <v>6</v>
      </c>
      <c r="H11548" s="0" t="str">
        <f aca="false">IF($F11548=1,$G11548,"")</f>
        <v/>
      </c>
    </row>
    <row r="11549" customFormat="false" ht="15" hidden="false" customHeight="false" outlineLevel="0" collapsed="false">
      <c r="A11549" s="30" t="n">
        <v>1804.21875</v>
      </c>
      <c r="B11549" s="31" t="n">
        <v>20.2862</v>
      </c>
      <c r="C11549" s="32" t="n">
        <f aca="false">IF($A11549="","",IF(設定!$B$21="dB",10^($B11549/20),ABS($B11549)))</f>
        <v>10.3349885544182</v>
      </c>
      <c r="D11549" s="32" t="n">
        <f aca="false">IF($A11549="","",$A11549^2)</f>
        <v>3255205.29785156</v>
      </c>
      <c r="E11549" s="32" t="n">
        <f aca="false">IF($A11549="","",IF($C11549&lt;=0,"",1/$C11549^2))</f>
        <v>0.0093622449576379</v>
      </c>
      <c r="F11549" s="33" t="n">
        <f aca="false">IF(OR(ROW()-設定!$B$30&lt;2,ROW()+設定!$B$30&gt;13701,N($A11549)&lt;=0,N(INDEX($A$2:$A$13701,MIN(13700,MAX(1,ROW()-1+設定!$B$30))))&lt;=0,$A11549&lt;設定!$B$28,$A11549&gt;設定!$B$29),0,IF(AND($C11549&gt;=MAX(INDEX($C$1:$C$13701,MAX(1,ROW()-設定!$B$24)):INDEX($C$1:$C$13701,MAX(1,ROW()-1))),$C11549&gt;MAX(INDEX($C$1:$C$13701,MIN(13701,ROW()+1)):INDEX($C$1:$C$13701,MIN(13701,ROW()+設定!$B$24))),$C11549&gt;=設定!$B$32,$C11549&gt;=MAX(MIN(INDEX($C$1:$C$13701,MAX(1,ROW()-設定!$B$26)):INDEX($C$1:$C$13701,MAX(1,ROW()-1))),MIN(INDEX($C$1:$C$13701,MIN(13701,ROW()+1)):INDEX($C$1:$C$13701,MIN(13701,ROW()+設定!$B$26))))*10^(設定!$B$27/20)),1,0))</f>
        <v>0</v>
      </c>
      <c r="G11549" s="33" t="n">
        <f aca="false">$G11548+IF($F11549=1,1,0)</f>
        <v>6</v>
      </c>
      <c r="H11549" s="0" t="str">
        <f aca="false">IF($F11549=1,$G11549,"")</f>
        <v/>
      </c>
    </row>
    <row r="11550" customFormat="false" ht="15" hidden="false" customHeight="false" outlineLevel="0" collapsed="false">
      <c r="A11550" s="30" t="n">
        <v>1804.375</v>
      </c>
      <c r="B11550" s="31" t="n">
        <v>20.0119</v>
      </c>
      <c r="C11550" s="32" t="n">
        <f aca="false">IF($A11550="","",IF(設定!$B$21="dB",10^($B11550/20),ABS($B11550)))</f>
        <v>10.0137097706131</v>
      </c>
      <c r="D11550" s="32" t="n">
        <f aca="false">IF($A11550="","",$A11550^2)</f>
        <v>3255769.140625</v>
      </c>
      <c r="E11550" s="32" t="n">
        <f aca="false">IF($A11550="","",IF($C11550&lt;=0,"",1/$C11550^2))</f>
        <v>0.00997263674321884</v>
      </c>
      <c r="F11550" s="33" t="n">
        <f aca="false">IF(OR(ROW()-設定!$B$30&lt;2,ROW()+設定!$B$30&gt;13701,N($A11550)&lt;=0,N(INDEX($A$2:$A$13701,MIN(13700,MAX(1,ROW()-1+設定!$B$30))))&lt;=0,$A11550&lt;設定!$B$28,$A11550&gt;設定!$B$29),0,IF(AND($C11550&gt;=MAX(INDEX($C$1:$C$13701,MAX(1,ROW()-設定!$B$24)):INDEX($C$1:$C$13701,MAX(1,ROW()-1))),$C11550&gt;MAX(INDEX($C$1:$C$13701,MIN(13701,ROW()+1)):INDEX($C$1:$C$13701,MIN(13701,ROW()+設定!$B$24))),$C11550&gt;=設定!$B$32,$C11550&gt;=MAX(MIN(INDEX($C$1:$C$13701,MAX(1,ROW()-設定!$B$26)):INDEX($C$1:$C$13701,MAX(1,ROW()-1))),MIN(INDEX($C$1:$C$13701,MIN(13701,ROW()+1)):INDEX($C$1:$C$13701,MIN(13701,ROW()+設定!$B$26))))*10^(設定!$B$27/20)),1,0))</f>
        <v>0</v>
      </c>
      <c r="G11550" s="33" t="n">
        <f aca="false">$G11549+IF($F11550=1,1,0)</f>
        <v>6</v>
      </c>
      <c r="H11550" s="0" t="str">
        <f aca="false">IF($F11550=1,$G11550,"")</f>
        <v/>
      </c>
    </row>
    <row r="11551" customFormat="false" ht="15" hidden="false" customHeight="false" outlineLevel="0" collapsed="false">
      <c r="A11551" s="30" t="n">
        <v>1804.53125</v>
      </c>
      <c r="B11551" s="31" t="n">
        <v>20.0254</v>
      </c>
      <c r="C11551" s="32" t="n">
        <f aca="false">IF($A11551="","",IF(設定!$B$21="dB",10^($B11551/20),ABS($B11551)))</f>
        <v>10.0292856295468</v>
      </c>
      <c r="D11551" s="32" t="n">
        <f aca="false">IF($A11551="","",$A11551^2)</f>
        <v>3256333.03222656</v>
      </c>
      <c r="E11551" s="32" t="n">
        <f aca="false">IF($A11551="","",IF($C11551&lt;=0,"",1/$C11551^2))</f>
        <v>0.00994168503433006</v>
      </c>
      <c r="F11551" s="33" t="n">
        <f aca="false">IF(OR(ROW()-設定!$B$30&lt;2,ROW()+設定!$B$30&gt;13701,N($A11551)&lt;=0,N(INDEX($A$2:$A$13701,MIN(13700,MAX(1,ROW()-1+設定!$B$30))))&lt;=0,$A11551&lt;設定!$B$28,$A11551&gt;設定!$B$29),0,IF(AND($C11551&gt;=MAX(INDEX($C$1:$C$13701,MAX(1,ROW()-設定!$B$24)):INDEX($C$1:$C$13701,MAX(1,ROW()-1))),$C11551&gt;MAX(INDEX($C$1:$C$13701,MIN(13701,ROW()+1)):INDEX($C$1:$C$13701,MIN(13701,ROW()+設定!$B$24))),$C11551&gt;=設定!$B$32,$C11551&gt;=MAX(MIN(INDEX($C$1:$C$13701,MAX(1,ROW()-設定!$B$26)):INDEX($C$1:$C$13701,MAX(1,ROW()-1))),MIN(INDEX($C$1:$C$13701,MIN(13701,ROW()+1)):INDEX($C$1:$C$13701,MIN(13701,ROW()+設定!$B$26))))*10^(設定!$B$27/20)),1,0))</f>
        <v>0</v>
      </c>
      <c r="G11551" s="33" t="n">
        <f aca="false">$G11550+IF($F11551=1,1,0)</f>
        <v>6</v>
      </c>
      <c r="H11551" s="0" t="str">
        <f aca="false">IF($F11551=1,$G11551,"")</f>
        <v/>
      </c>
    </row>
    <row r="11552" customFormat="false" ht="15" hidden="false" customHeight="false" outlineLevel="0" collapsed="false">
      <c r="A11552" s="30" t="n">
        <v>1804.6875</v>
      </c>
      <c r="B11552" s="31" t="n">
        <v>20.0763</v>
      </c>
      <c r="C11552" s="32" t="n">
        <f aca="false">IF($A11552="","",IF(設定!$B$21="dB",10^($B11552/20),ABS($B11552)))</f>
        <v>10.0882305786157</v>
      </c>
      <c r="D11552" s="32" t="n">
        <f aca="false">IF($A11552="","",$A11552^2)</f>
        <v>3256896.97265625</v>
      </c>
      <c r="E11552" s="32" t="n">
        <f aca="false">IF($A11552="","",IF($C11552&lt;=0,"",1/$C11552^2))</f>
        <v>0.0098258470593828</v>
      </c>
      <c r="F11552" s="33" t="n">
        <f aca="false">IF(OR(ROW()-設定!$B$30&lt;2,ROW()+設定!$B$30&gt;13701,N($A11552)&lt;=0,N(INDEX($A$2:$A$13701,MIN(13700,MAX(1,ROW()-1+設定!$B$30))))&lt;=0,$A11552&lt;設定!$B$28,$A11552&gt;設定!$B$29),0,IF(AND($C11552&gt;=MAX(INDEX($C$1:$C$13701,MAX(1,ROW()-設定!$B$24)):INDEX($C$1:$C$13701,MAX(1,ROW()-1))),$C11552&gt;MAX(INDEX($C$1:$C$13701,MIN(13701,ROW()+1)):INDEX($C$1:$C$13701,MIN(13701,ROW()+設定!$B$24))),$C11552&gt;=設定!$B$32,$C11552&gt;=MAX(MIN(INDEX($C$1:$C$13701,MAX(1,ROW()-設定!$B$26)):INDEX($C$1:$C$13701,MAX(1,ROW()-1))),MIN(INDEX($C$1:$C$13701,MIN(13701,ROW()+1)):INDEX($C$1:$C$13701,MIN(13701,ROW()+設定!$B$26))))*10^(設定!$B$27/20)),1,0))</f>
        <v>0</v>
      </c>
      <c r="G11552" s="33" t="n">
        <f aca="false">$G11551+IF($F11552=1,1,0)</f>
        <v>6</v>
      </c>
      <c r="H11552" s="0" t="str">
        <f aca="false">IF($F11552=1,$G11552,"")</f>
        <v/>
      </c>
    </row>
    <row r="11553" customFormat="false" ht="15" hidden="false" customHeight="false" outlineLevel="0" collapsed="false">
      <c r="A11553" s="30" t="n">
        <v>1804.84375</v>
      </c>
      <c r="B11553" s="31" t="n">
        <v>20.0627</v>
      </c>
      <c r="C11553" s="32" t="n">
        <f aca="false">IF($A11553="","",IF(設定!$B$21="dB",10^($B11553/20),ABS($B11553)))</f>
        <v>10.0724472119508</v>
      </c>
      <c r="D11553" s="32" t="n">
        <f aca="false">IF($A11553="","",$A11553^2)</f>
        <v>3257460.96191406</v>
      </c>
      <c r="E11553" s="32" t="n">
        <f aca="false">IF($A11553="","",IF($C11553&lt;=0,"",1/$C11553^2))</f>
        <v>0.0098566650823525</v>
      </c>
      <c r="F11553" s="33" t="n">
        <f aca="false">IF(OR(ROW()-設定!$B$30&lt;2,ROW()+設定!$B$30&gt;13701,N($A11553)&lt;=0,N(INDEX($A$2:$A$13701,MIN(13700,MAX(1,ROW()-1+設定!$B$30))))&lt;=0,$A11553&lt;設定!$B$28,$A11553&gt;設定!$B$29),0,IF(AND($C11553&gt;=MAX(INDEX($C$1:$C$13701,MAX(1,ROW()-設定!$B$24)):INDEX($C$1:$C$13701,MAX(1,ROW()-1))),$C11553&gt;MAX(INDEX($C$1:$C$13701,MIN(13701,ROW()+1)):INDEX($C$1:$C$13701,MIN(13701,ROW()+設定!$B$24))),$C11553&gt;=設定!$B$32,$C11553&gt;=MAX(MIN(INDEX($C$1:$C$13701,MAX(1,ROW()-設定!$B$26)):INDEX($C$1:$C$13701,MAX(1,ROW()-1))),MIN(INDEX($C$1:$C$13701,MIN(13701,ROW()+1)):INDEX($C$1:$C$13701,MIN(13701,ROW()+設定!$B$26))))*10^(設定!$B$27/20)),1,0))</f>
        <v>0</v>
      </c>
      <c r="G11553" s="33" t="n">
        <f aca="false">$G11552+IF($F11553=1,1,0)</f>
        <v>6</v>
      </c>
      <c r="H11553" s="0" t="str">
        <f aca="false">IF($F11553=1,$G11553,"")</f>
        <v/>
      </c>
    </row>
    <row r="11554" customFormat="false" ht="15" hidden="false" customHeight="false" outlineLevel="0" collapsed="false">
      <c r="A11554" s="30" t="n">
        <v>1805</v>
      </c>
      <c r="B11554" s="31" t="n">
        <v>19.8908</v>
      </c>
      <c r="C11554" s="32" t="n">
        <f aca="false">IF($A11554="","",IF(設定!$B$21="dB",10^($B11554/20),ABS($B11554)))</f>
        <v>9.87506584276074</v>
      </c>
      <c r="D11554" s="32" t="n">
        <f aca="false">IF($A11554="","",$A11554^2)</f>
        <v>3258025</v>
      </c>
      <c r="E11554" s="32" t="n">
        <f aca="false">IF($A11554="","",IF($C11554&lt;=0,"",1/$C11554^2))</f>
        <v>0.0102546301158475</v>
      </c>
      <c r="F11554" s="33" t="n">
        <f aca="false">IF(OR(ROW()-設定!$B$30&lt;2,ROW()+設定!$B$30&gt;13701,N($A11554)&lt;=0,N(INDEX($A$2:$A$13701,MIN(13700,MAX(1,ROW()-1+設定!$B$30))))&lt;=0,$A11554&lt;設定!$B$28,$A11554&gt;設定!$B$29),0,IF(AND($C11554&gt;=MAX(INDEX($C$1:$C$13701,MAX(1,ROW()-設定!$B$24)):INDEX($C$1:$C$13701,MAX(1,ROW()-1))),$C11554&gt;MAX(INDEX($C$1:$C$13701,MIN(13701,ROW()+1)):INDEX($C$1:$C$13701,MIN(13701,ROW()+設定!$B$24))),$C11554&gt;=設定!$B$32,$C11554&gt;=MAX(MIN(INDEX($C$1:$C$13701,MAX(1,ROW()-設定!$B$26)):INDEX($C$1:$C$13701,MAX(1,ROW()-1))),MIN(INDEX($C$1:$C$13701,MIN(13701,ROW()+1)):INDEX($C$1:$C$13701,MIN(13701,ROW()+設定!$B$26))))*10^(設定!$B$27/20)),1,0))</f>
        <v>0</v>
      </c>
      <c r="G11554" s="33" t="n">
        <f aca="false">$G11553+IF($F11554=1,1,0)</f>
        <v>6</v>
      </c>
      <c r="H11554" s="0" t="str">
        <f aca="false">IF($F11554=1,$G11554,"")</f>
        <v/>
      </c>
    </row>
    <row r="11555" customFormat="false" ht="15" hidden="false" customHeight="false" outlineLevel="0" collapsed="false">
      <c r="A11555" s="30" t="n">
        <v>1805.15625</v>
      </c>
      <c r="B11555" s="31" t="n">
        <v>20.2315</v>
      </c>
      <c r="C11555" s="32" t="n">
        <f aca="false">IF($A11555="","",IF(設定!$B$21="dB",10^($B11555/20),ABS($B11555)))</f>
        <v>10.2701077483214</v>
      </c>
      <c r="D11555" s="32" t="n">
        <f aca="false">IF($A11555="","",$A11555^2)</f>
        <v>3258589.08691406</v>
      </c>
      <c r="E11555" s="32" t="n">
        <f aca="false">IF($A11555="","",IF($C11555&lt;=0,"",1/$C11555^2))</f>
        <v>0.0094809094773176</v>
      </c>
      <c r="F11555" s="33" t="n">
        <f aca="false">IF(OR(ROW()-設定!$B$30&lt;2,ROW()+設定!$B$30&gt;13701,N($A11555)&lt;=0,N(INDEX($A$2:$A$13701,MIN(13700,MAX(1,ROW()-1+設定!$B$30))))&lt;=0,$A11555&lt;設定!$B$28,$A11555&gt;設定!$B$29),0,IF(AND($C11555&gt;=MAX(INDEX($C$1:$C$13701,MAX(1,ROW()-設定!$B$24)):INDEX($C$1:$C$13701,MAX(1,ROW()-1))),$C11555&gt;MAX(INDEX($C$1:$C$13701,MIN(13701,ROW()+1)):INDEX($C$1:$C$13701,MIN(13701,ROW()+設定!$B$24))),$C11555&gt;=設定!$B$32,$C11555&gt;=MAX(MIN(INDEX($C$1:$C$13701,MAX(1,ROW()-設定!$B$26)):INDEX($C$1:$C$13701,MAX(1,ROW()-1))),MIN(INDEX($C$1:$C$13701,MIN(13701,ROW()+1)):INDEX($C$1:$C$13701,MIN(13701,ROW()+設定!$B$26))))*10^(設定!$B$27/20)),1,0))</f>
        <v>0</v>
      </c>
      <c r="G11555" s="33" t="n">
        <f aca="false">$G11554+IF($F11555=1,1,0)</f>
        <v>6</v>
      </c>
      <c r="H11555" s="0" t="str">
        <f aca="false">IF($F11555=1,$G11555,"")</f>
        <v/>
      </c>
    </row>
    <row r="11556" customFormat="false" ht="15" hidden="false" customHeight="false" outlineLevel="0" collapsed="false">
      <c r="A11556" s="30" t="n">
        <v>1805.3125</v>
      </c>
      <c r="B11556" s="31" t="n">
        <v>20.1361</v>
      </c>
      <c r="C11556" s="32" t="n">
        <f aca="false">IF($A11556="","",IF(設定!$B$21="dB",10^($B11556/20),ABS($B11556)))</f>
        <v>10.1579249547287</v>
      </c>
      <c r="D11556" s="32" t="n">
        <f aca="false">IF($A11556="","",$A11556^2)</f>
        <v>3259153.22265625</v>
      </c>
      <c r="E11556" s="32" t="n">
        <f aca="false">IF($A11556="","",IF($C11556&lt;=0,"",1/$C11556^2))</f>
        <v>0.00969147768238333</v>
      </c>
      <c r="F11556" s="33" t="n">
        <f aca="false">IF(OR(ROW()-設定!$B$30&lt;2,ROW()+設定!$B$30&gt;13701,N($A11556)&lt;=0,N(INDEX($A$2:$A$13701,MIN(13700,MAX(1,ROW()-1+設定!$B$30))))&lt;=0,$A11556&lt;設定!$B$28,$A11556&gt;設定!$B$29),0,IF(AND($C11556&gt;=MAX(INDEX($C$1:$C$13701,MAX(1,ROW()-設定!$B$24)):INDEX($C$1:$C$13701,MAX(1,ROW()-1))),$C11556&gt;MAX(INDEX($C$1:$C$13701,MIN(13701,ROW()+1)):INDEX($C$1:$C$13701,MIN(13701,ROW()+設定!$B$24))),$C11556&gt;=設定!$B$32,$C11556&gt;=MAX(MIN(INDEX($C$1:$C$13701,MAX(1,ROW()-設定!$B$26)):INDEX($C$1:$C$13701,MAX(1,ROW()-1))),MIN(INDEX($C$1:$C$13701,MIN(13701,ROW()+1)):INDEX($C$1:$C$13701,MIN(13701,ROW()+設定!$B$26))))*10^(設定!$B$27/20)),1,0))</f>
        <v>0</v>
      </c>
      <c r="G11556" s="33" t="n">
        <f aca="false">$G11555+IF($F11556=1,1,0)</f>
        <v>6</v>
      </c>
      <c r="H11556" s="0" t="str">
        <f aca="false">IF($F11556=1,$G11556,"")</f>
        <v/>
      </c>
    </row>
    <row r="11557" customFormat="false" ht="15" hidden="false" customHeight="false" outlineLevel="0" collapsed="false">
      <c r="A11557" s="30" t="n">
        <v>1805.46875</v>
      </c>
      <c r="B11557" s="31" t="n">
        <v>19.9481</v>
      </c>
      <c r="C11557" s="32" t="n">
        <f aca="false">IF($A11557="","",IF(設定!$B$21="dB",10^($B11557/20),ABS($B11557)))</f>
        <v>9.94042607738351</v>
      </c>
      <c r="D11557" s="32" t="n">
        <f aca="false">IF($A11557="","",$A11557^2)</f>
        <v>3259717.40722656</v>
      </c>
      <c r="E11557" s="32" t="n">
        <f aca="false">IF($A11557="","",IF($C11557&lt;=0,"",1/$C11557^2))</f>
        <v>0.0101202210815806</v>
      </c>
      <c r="F11557" s="33" t="n">
        <f aca="false">IF(OR(ROW()-設定!$B$30&lt;2,ROW()+設定!$B$30&gt;13701,N($A11557)&lt;=0,N(INDEX($A$2:$A$13701,MIN(13700,MAX(1,ROW()-1+設定!$B$30))))&lt;=0,$A11557&lt;設定!$B$28,$A11557&gt;設定!$B$29),0,IF(AND($C11557&gt;=MAX(INDEX($C$1:$C$13701,MAX(1,ROW()-設定!$B$24)):INDEX($C$1:$C$13701,MAX(1,ROW()-1))),$C11557&gt;MAX(INDEX($C$1:$C$13701,MIN(13701,ROW()+1)):INDEX($C$1:$C$13701,MIN(13701,ROW()+設定!$B$24))),$C11557&gt;=設定!$B$32,$C11557&gt;=MAX(MIN(INDEX($C$1:$C$13701,MAX(1,ROW()-設定!$B$26)):INDEX($C$1:$C$13701,MAX(1,ROW()-1))),MIN(INDEX($C$1:$C$13701,MIN(13701,ROW()+1)):INDEX($C$1:$C$13701,MIN(13701,ROW()+設定!$B$26))))*10^(設定!$B$27/20)),1,0))</f>
        <v>0</v>
      </c>
      <c r="G11557" s="33" t="n">
        <f aca="false">$G11556+IF($F11557=1,1,0)</f>
        <v>6</v>
      </c>
      <c r="H11557" s="0" t="str">
        <f aca="false">IF($F11557=1,$G11557,"")</f>
        <v/>
      </c>
    </row>
    <row r="11558" customFormat="false" ht="15" hidden="false" customHeight="false" outlineLevel="0" collapsed="false">
      <c r="A11558" s="30" t="n">
        <v>1805.625</v>
      </c>
      <c r="B11558" s="31" t="n">
        <v>19.8026</v>
      </c>
      <c r="C11558" s="32" t="n">
        <f aca="false">IF($A11558="","",IF(設定!$B$21="dB",10^($B11558/20),ABS($B11558)))</f>
        <v>9.7752978708287</v>
      </c>
      <c r="D11558" s="32" t="n">
        <f aca="false">IF($A11558="","",$A11558^2)</f>
        <v>3260281.640625</v>
      </c>
      <c r="E11558" s="32" t="n">
        <f aca="false">IF($A11558="","",IF($C11558&lt;=0,"",1/$C11558^2))</f>
        <v>0.010465018489911</v>
      </c>
      <c r="F11558" s="33" t="n">
        <f aca="false">IF(OR(ROW()-設定!$B$30&lt;2,ROW()+設定!$B$30&gt;13701,N($A11558)&lt;=0,N(INDEX($A$2:$A$13701,MIN(13700,MAX(1,ROW()-1+設定!$B$30))))&lt;=0,$A11558&lt;設定!$B$28,$A11558&gt;設定!$B$29),0,IF(AND($C11558&gt;=MAX(INDEX($C$1:$C$13701,MAX(1,ROW()-設定!$B$24)):INDEX($C$1:$C$13701,MAX(1,ROW()-1))),$C11558&gt;MAX(INDEX($C$1:$C$13701,MIN(13701,ROW()+1)):INDEX($C$1:$C$13701,MIN(13701,ROW()+設定!$B$24))),$C11558&gt;=設定!$B$32,$C11558&gt;=MAX(MIN(INDEX($C$1:$C$13701,MAX(1,ROW()-設定!$B$26)):INDEX($C$1:$C$13701,MAX(1,ROW()-1))),MIN(INDEX($C$1:$C$13701,MIN(13701,ROW()+1)):INDEX($C$1:$C$13701,MIN(13701,ROW()+設定!$B$26))))*10^(設定!$B$27/20)),1,0))</f>
        <v>0</v>
      </c>
      <c r="G11558" s="33" t="n">
        <f aca="false">$G11557+IF($F11558=1,1,0)</f>
        <v>6</v>
      </c>
      <c r="H11558" s="0" t="str">
        <f aca="false">IF($F11558=1,$G11558,"")</f>
        <v/>
      </c>
    </row>
    <row r="11559" customFormat="false" ht="15" hidden="false" customHeight="false" outlineLevel="0" collapsed="false">
      <c r="A11559" s="30" t="n">
        <v>1805.78125</v>
      </c>
      <c r="B11559" s="31" t="n">
        <v>20.0124</v>
      </c>
      <c r="C11559" s="32" t="n">
        <f aca="false">IF($A11559="","",IF(設定!$B$21="dB",10^($B11559/20),ABS($B11559)))</f>
        <v>10.0142862226757</v>
      </c>
      <c r="D11559" s="32" t="n">
        <f aca="false">IF($A11559="","",$A11559^2)</f>
        <v>3260845.92285156</v>
      </c>
      <c r="E11559" s="32" t="n">
        <f aca="false">IF($A11559="","",IF($C11559&lt;=0,"",1/$C11559^2))</f>
        <v>0.00997148866707355</v>
      </c>
      <c r="F11559" s="33" t="n">
        <f aca="false">IF(OR(ROW()-設定!$B$30&lt;2,ROW()+設定!$B$30&gt;13701,N($A11559)&lt;=0,N(INDEX($A$2:$A$13701,MIN(13700,MAX(1,ROW()-1+設定!$B$30))))&lt;=0,$A11559&lt;設定!$B$28,$A11559&gt;設定!$B$29),0,IF(AND($C11559&gt;=MAX(INDEX($C$1:$C$13701,MAX(1,ROW()-設定!$B$24)):INDEX($C$1:$C$13701,MAX(1,ROW()-1))),$C11559&gt;MAX(INDEX($C$1:$C$13701,MIN(13701,ROW()+1)):INDEX($C$1:$C$13701,MIN(13701,ROW()+設定!$B$24))),$C11559&gt;=設定!$B$32,$C11559&gt;=MAX(MIN(INDEX($C$1:$C$13701,MAX(1,ROW()-設定!$B$26)):INDEX($C$1:$C$13701,MAX(1,ROW()-1))),MIN(INDEX($C$1:$C$13701,MIN(13701,ROW()+1)):INDEX($C$1:$C$13701,MIN(13701,ROW()+設定!$B$26))))*10^(設定!$B$27/20)),1,0))</f>
        <v>0</v>
      </c>
      <c r="G11559" s="33" t="n">
        <f aca="false">$G11558+IF($F11559=1,1,0)</f>
        <v>6</v>
      </c>
      <c r="H11559" s="0" t="str">
        <f aca="false">IF($F11559=1,$G11559,"")</f>
        <v/>
      </c>
    </row>
    <row r="11560" customFormat="false" ht="15" hidden="false" customHeight="false" outlineLevel="0" collapsed="false">
      <c r="A11560" s="30" t="n">
        <v>1805.9375</v>
      </c>
      <c r="B11560" s="31" t="n">
        <v>20.1603</v>
      </c>
      <c r="C11560" s="32" t="n">
        <f aca="false">IF($A11560="","",IF(設定!$B$21="dB",10^($B11560/20),ABS($B11560)))</f>
        <v>10.1862656956187</v>
      </c>
      <c r="D11560" s="32" t="n">
        <f aca="false">IF($A11560="","",$A11560^2)</f>
        <v>3261410.25390625</v>
      </c>
      <c r="E11560" s="32" t="n">
        <f aca="false">IF($A11560="","",IF($C11560&lt;=0,"",1/$C11560^2))</f>
        <v>0.00963762446973214</v>
      </c>
      <c r="F11560" s="33" t="n">
        <f aca="false">IF(OR(ROW()-設定!$B$30&lt;2,ROW()+設定!$B$30&gt;13701,N($A11560)&lt;=0,N(INDEX($A$2:$A$13701,MIN(13700,MAX(1,ROW()-1+設定!$B$30))))&lt;=0,$A11560&lt;設定!$B$28,$A11560&gt;設定!$B$29),0,IF(AND($C11560&gt;=MAX(INDEX($C$1:$C$13701,MAX(1,ROW()-設定!$B$24)):INDEX($C$1:$C$13701,MAX(1,ROW()-1))),$C11560&gt;MAX(INDEX($C$1:$C$13701,MIN(13701,ROW()+1)):INDEX($C$1:$C$13701,MIN(13701,ROW()+設定!$B$24))),$C11560&gt;=設定!$B$32,$C11560&gt;=MAX(MIN(INDEX($C$1:$C$13701,MAX(1,ROW()-設定!$B$26)):INDEX($C$1:$C$13701,MAX(1,ROW()-1))),MIN(INDEX($C$1:$C$13701,MIN(13701,ROW()+1)):INDEX($C$1:$C$13701,MIN(13701,ROW()+設定!$B$26))))*10^(設定!$B$27/20)),1,0))</f>
        <v>0</v>
      </c>
      <c r="G11560" s="33" t="n">
        <f aca="false">$G11559+IF($F11560=1,1,0)</f>
        <v>6</v>
      </c>
      <c r="H11560" s="0" t="str">
        <f aca="false">IF($F11560=1,$G11560,"")</f>
        <v/>
      </c>
    </row>
    <row r="11561" customFormat="false" ht="15" hidden="false" customHeight="false" outlineLevel="0" collapsed="false">
      <c r="A11561" s="30" t="n">
        <v>1806.09375</v>
      </c>
      <c r="B11561" s="31" t="n">
        <v>20.0232</v>
      </c>
      <c r="C11561" s="32" t="n">
        <f aca="false">IF($A11561="","",IF(設定!$B$21="dB",10^($B11561/20),ABS($B11561)))</f>
        <v>10.0267456900297</v>
      </c>
      <c r="D11561" s="32" t="n">
        <f aca="false">IF($A11561="","",$A11561^2)</f>
        <v>3261974.63378906</v>
      </c>
      <c r="E11561" s="32" t="n">
        <f aca="false">IF($A11561="","",IF($C11561&lt;=0,"",1/$C11561^2))</f>
        <v>0.0099467224567897</v>
      </c>
      <c r="F11561" s="33" t="n">
        <f aca="false">IF(OR(ROW()-設定!$B$30&lt;2,ROW()+設定!$B$30&gt;13701,N($A11561)&lt;=0,N(INDEX($A$2:$A$13701,MIN(13700,MAX(1,ROW()-1+設定!$B$30))))&lt;=0,$A11561&lt;設定!$B$28,$A11561&gt;設定!$B$29),0,IF(AND($C11561&gt;=MAX(INDEX($C$1:$C$13701,MAX(1,ROW()-設定!$B$24)):INDEX($C$1:$C$13701,MAX(1,ROW()-1))),$C11561&gt;MAX(INDEX($C$1:$C$13701,MIN(13701,ROW()+1)):INDEX($C$1:$C$13701,MIN(13701,ROW()+設定!$B$24))),$C11561&gt;=設定!$B$32,$C11561&gt;=MAX(MIN(INDEX($C$1:$C$13701,MAX(1,ROW()-設定!$B$26)):INDEX($C$1:$C$13701,MAX(1,ROW()-1))),MIN(INDEX($C$1:$C$13701,MIN(13701,ROW()+1)):INDEX($C$1:$C$13701,MIN(13701,ROW()+設定!$B$26))))*10^(設定!$B$27/20)),1,0))</f>
        <v>0</v>
      </c>
      <c r="G11561" s="33" t="n">
        <f aca="false">$G11560+IF($F11561=1,1,0)</f>
        <v>6</v>
      </c>
      <c r="H11561" s="0" t="str">
        <f aca="false">IF($F11561=1,$G11561,"")</f>
        <v/>
      </c>
    </row>
    <row r="11562" customFormat="false" ht="15" hidden="false" customHeight="false" outlineLevel="0" collapsed="false">
      <c r="A11562" s="30" t="n">
        <v>1806.25</v>
      </c>
      <c r="B11562" s="31" t="n">
        <v>20.0381</v>
      </c>
      <c r="C11562" s="32" t="n">
        <f aca="false">IF($A11562="","",IF(設定!$B$21="dB",10^($B11562/20),ABS($B11562)))</f>
        <v>10.0439605904432</v>
      </c>
      <c r="D11562" s="32" t="n">
        <f aca="false">IF($A11562="","",$A11562^2)</f>
        <v>3262539.0625</v>
      </c>
      <c r="E11562" s="32" t="n">
        <f aca="false">IF($A11562="","",IF($C11562&lt;=0,"",1/$C11562^2))</f>
        <v>0.00991265519953016</v>
      </c>
      <c r="F11562" s="33" t="n">
        <f aca="false">IF(OR(ROW()-設定!$B$30&lt;2,ROW()+設定!$B$30&gt;13701,N($A11562)&lt;=0,N(INDEX($A$2:$A$13701,MIN(13700,MAX(1,ROW()-1+設定!$B$30))))&lt;=0,$A11562&lt;設定!$B$28,$A11562&gt;設定!$B$29),0,IF(AND($C11562&gt;=MAX(INDEX($C$1:$C$13701,MAX(1,ROW()-設定!$B$24)):INDEX($C$1:$C$13701,MAX(1,ROW()-1))),$C11562&gt;MAX(INDEX($C$1:$C$13701,MIN(13701,ROW()+1)):INDEX($C$1:$C$13701,MIN(13701,ROW()+設定!$B$24))),$C11562&gt;=設定!$B$32,$C11562&gt;=MAX(MIN(INDEX($C$1:$C$13701,MAX(1,ROW()-設定!$B$26)):INDEX($C$1:$C$13701,MAX(1,ROW()-1))),MIN(INDEX($C$1:$C$13701,MIN(13701,ROW()+1)):INDEX($C$1:$C$13701,MIN(13701,ROW()+設定!$B$26))))*10^(設定!$B$27/20)),1,0))</f>
        <v>0</v>
      </c>
      <c r="G11562" s="33" t="n">
        <f aca="false">$G11561+IF($F11562=1,1,0)</f>
        <v>6</v>
      </c>
      <c r="H11562" s="0" t="str">
        <f aca="false">IF($F11562=1,$G11562,"")</f>
        <v/>
      </c>
    </row>
    <row r="11563" customFormat="false" ht="15" hidden="false" customHeight="false" outlineLevel="0" collapsed="false">
      <c r="A11563" s="30" t="n">
        <v>1806.40625</v>
      </c>
      <c r="B11563" s="31" t="n">
        <v>19.8012</v>
      </c>
      <c r="C11563" s="32" t="n">
        <f aca="false">IF($A11563="","",IF(設定!$B$21="dB",10^($B11563/20),ABS($B11563)))</f>
        <v>9.7737224059386</v>
      </c>
      <c r="D11563" s="32" t="n">
        <f aca="false">IF($A11563="","",$A11563^2)</f>
        <v>3263103.54003906</v>
      </c>
      <c r="E11563" s="32" t="n">
        <f aca="false">IF($A11563="","",IF($C11563&lt;=0,"",1/$C11563^2))</f>
        <v>0.0104683925570973</v>
      </c>
      <c r="F11563" s="33" t="n">
        <f aca="false">IF(OR(ROW()-設定!$B$30&lt;2,ROW()+設定!$B$30&gt;13701,N($A11563)&lt;=0,N(INDEX($A$2:$A$13701,MIN(13700,MAX(1,ROW()-1+設定!$B$30))))&lt;=0,$A11563&lt;設定!$B$28,$A11563&gt;設定!$B$29),0,IF(AND($C11563&gt;=MAX(INDEX($C$1:$C$13701,MAX(1,ROW()-設定!$B$24)):INDEX($C$1:$C$13701,MAX(1,ROW()-1))),$C11563&gt;MAX(INDEX($C$1:$C$13701,MIN(13701,ROW()+1)):INDEX($C$1:$C$13701,MIN(13701,ROW()+設定!$B$24))),$C11563&gt;=設定!$B$32,$C11563&gt;=MAX(MIN(INDEX($C$1:$C$13701,MAX(1,ROW()-設定!$B$26)):INDEX($C$1:$C$13701,MAX(1,ROW()-1))),MIN(INDEX($C$1:$C$13701,MIN(13701,ROW()+1)):INDEX($C$1:$C$13701,MIN(13701,ROW()+設定!$B$26))))*10^(設定!$B$27/20)),1,0))</f>
        <v>0</v>
      </c>
      <c r="G11563" s="33" t="n">
        <f aca="false">$G11562+IF($F11563=1,1,0)</f>
        <v>6</v>
      </c>
      <c r="H11563" s="0" t="str">
        <f aca="false">IF($F11563=1,$G11563,"")</f>
        <v/>
      </c>
    </row>
    <row r="11564" customFormat="false" ht="15" hidden="false" customHeight="false" outlineLevel="0" collapsed="false">
      <c r="A11564" s="30" t="n">
        <v>1806.5625</v>
      </c>
      <c r="B11564" s="31" t="n">
        <v>19.9055</v>
      </c>
      <c r="C11564" s="32" t="n">
        <f aca="false">IF($A11564="","",IF(設定!$B$21="dB",10^($B11564/20),ABS($B11564)))</f>
        <v>9.89179255477278</v>
      </c>
      <c r="D11564" s="32" t="n">
        <f aca="false">IF($A11564="","",$A11564^2)</f>
        <v>3263668.06640625</v>
      </c>
      <c r="E11564" s="32" t="n">
        <f aca="false">IF($A11564="","",IF($C11564&lt;=0,"",1/$C11564^2))</f>
        <v>0.010219978919711</v>
      </c>
      <c r="F11564" s="33" t="n">
        <f aca="false">IF(OR(ROW()-設定!$B$30&lt;2,ROW()+設定!$B$30&gt;13701,N($A11564)&lt;=0,N(INDEX($A$2:$A$13701,MIN(13700,MAX(1,ROW()-1+設定!$B$30))))&lt;=0,$A11564&lt;設定!$B$28,$A11564&gt;設定!$B$29),0,IF(AND($C11564&gt;=MAX(INDEX($C$1:$C$13701,MAX(1,ROW()-設定!$B$24)):INDEX($C$1:$C$13701,MAX(1,ROW()-1))),$C11564&gt;MAX(INDEX($C$1:$C$13701,MIN(13701,ROW()+1)):INDEX($C$1:$C$13701,MIN(13701,ROW()+設定!$B$24))),$C11564&gt;=設定!$B$32,$C11564&gt;=MAX(MIN(INDEX($C$1:$C$13701,MAX(1,ROW()-設定!$B$26)):INDEX($C$1:$C$13701,MAX(1,ROW()-1))),MIN(INDEX($C$1:$C$13701,MIN(13701,ROW()+1)):INDEX($C$1:$C$13701,MIN(13701,ROW()+設定!$B$26))))*10^(設定!$B$27/20)),1,0))</f>
        <v>0</v>
      </c>
      <c r="G11564" s="33" t="n">
        <f aca="false">$G11563+IF($F11564=1,1,0)</f>
        <v>6</v>
      </c>
      <c r="H11564" s="0" t="str">
        <f aca="false">IF($F11564=1,$G11564,"")</f>
        <v/>
      </c>
    </row>
    <row r="11565" customFormat="false" ht="15" hidden="false" customHeight="false" outlineLevel="0" collapsed="false">
      <c r="A11565" s="30" t="n">
        <v>1806.71875</v>
      </c>
      <c r="B11565" s="31" t="n">
        <v>19.7053</v>
      </c>
      <c r="C11565" s="32" t="n">
        <f aca="false">IF($A11565="","",IF(設定!$B$21="dB",10^($B11565/20),ABS($B11565)))</f>
        <v>9.66640528672783</v>
      </c>
      <c r="D11565" s="32" t="n">
        <f aca="false">IF($A11565="","",$A11565^2)</f>
        <v>3264232.64160156</v>
      </c>
      <c r="E11565" s="32" t="n">
        <f aca="false">IF($A11565="","",IF($C11565&lt;=0,"",1/$C11565^2))</f>
        <v>0.0107021245270076</v>
      </c>
      <c r="F11565" s="33" t="n">
        <f aca="false">IF(OR(ROW()-設定!$B$30&lt;2,ROW()+設定!$B$30&gt;13701,N($A11565)&lt;=0,N(INDEX($A$2:$A$13701,MIN(13700,MAX(1,ROW()-1+設定!$B$30))))&lt;=0,$A11565&lt;設定!$B$28,$A11565&gt;設定!$B$29),0,IF(AND($C11565&gt;=MAX(INDEX($C$1:$C$13701,MAX(1,ROW()-設定!$B$24)):INDEX($C$1:$C$13701,MAX(1,ROW()-1))),$C11565&gt;MAX(INDEX($C$1:$C$13701,MIN(13701,ROW()+1)):INDEX($C$1:$C$13701,MIN(13701,ROW()+設定!$B$24))),$C11565&gt;=設定!$B$32,$C11565&gt;=MAX(MIN(INDEX($C$1:$C$13701,MAX(1,ROW()-設定!$B$26)):INDEX($C$1:$C$13701,MAX(1,ROW()-1))),MIN(INDEX($C$1:$C$13701,MIN(13701,ROW()+1)):INDEX($C$1:$C$13701,MIN(13701,ROW()+設定!$B$26))))*10^(設定!$B$27/20)),1,0))</f>
        <v>0</v>
      </c>
      <c r="G11565" s="33" t="n">
        <f aca="false">$G11564+IF($F11565=1,1,0)</f>
        <v>6</v>
      </c>
      <c r="H11565" s="0" t="str">
        <f aca="false">IF($F11565=1,$G11565,"")</f>
        <v/>
      </c>
    </row>
    <row r="11566" customFormat="false" ht="15" hidden="false" customHeight="false" outlineLevel="0" collapsed="false">
      <c r="A11566" s="30" t="n">
        <v>1806.875</v>
      </c>
      <c r="B11566" s="31" t="n">
        <v>20.0481</v>
      </c>
      <c r="C11566" s="32" t="n">
        <f aca="false">IF($A11566="","",IF(設定!$B$21="dB",10^($B11566/20),ABS($B11566)))</f>
        <v>10.0555307864705</v>
      </c>
      <c r="D11566" s="32" t="n">
        <f aca="false">IF($A11566="","",$A11566^2)</f>
        <v>3264797.265625</v>
      </c>
      <c r="E11566" s="32" t="n">
        <f aca="false">IF($A11566="","",IF($C11566&lt;=0,"",1/$C11566^2))</f>
        <v>0.00988985672522221</v>
      </c>
      <c r="F11566" s="33" t="n">
        <f aca="false">IF(OR(ROW()-設定!$B$30&lt;2,ROW()+設定!$B$30&gt;13701,N($A11566)&lt;=0,N(INDEX($A$2:$A$13701,MIN(13700,MAX(1,ROW()-1+設定!$B$30))))&lt;=0,$A11566&lt;設定!$B$28,$A11566&gt;設定!$B$29),0,IF(AND($C11566&gt;=MAX(INDEX($C$1:$C$13701,MAX(1,ROW()-設定!$B$24)):INDEX($C$1:$C$13701,MAX(1,ROW()-1))),$C11566&gt;MAX(INDEX($C$1:$C$13701,MIN(13701,ROW()+1)):INDEX($C$1:$C$13701,MIN(13701,ROW()+設定!$B$24))),$C11566&gt;=設定!$B$32,$C11566&gt;=MAX(MIN(INDEX($C$1:$C$13701,MAX(1,ROW()-設定!$B$26)):INDEX($C$1:$C$13701,MAX(1,ROW()-1))),MIN(INDEX($C$1:$C$13701,MIN(13701,ROW()+1)):INDEX($C$1:$C$13701,MIN(13701,ROW()+設定!$B$26))))*10^(設定!$B$27/20)),1,0))</f>
        <v>0</v>
      </c>
      <c r="G11566" s="33" t="n">
        <f aca="false">$G11565+IF($F11566=1,1,0)</f>
        <v>6</v>
      </c>
      <c r="H11566" s="0" t="str">
        <f aca="false">IF($F11566=1,$G11566,"")</f>
        <v/>
      </c>
    </row>
    <row r="11567" customFormat="false" ht="15" hidden="false" customHeight="false" outlineLevel="0" collapsed="false">
      <c r="A11567" s="30" t="n">
        <v>1807.03125</v>
      </c>
      <c r="B11567" s="31" t="n">
        <v>19.8849</v>
      </c>
      <c r="C11567" s="32" t="n">
        <f aca="false">IF($A11567="","",IF(設定!$B$21="dB",10^($B11567/20),ABS($B11567)))</f>
        <v>9.8683603574877</v>
      </c>
      <c r="D11567" s="32" t="n">
        <f aca="false">IF($A11567="","",$A11567^2)</f>
        <v>3265361.93847656</v>
      </c>
      <c r="E11567" s="32" t="n">
        <f aca="false">IF($A11567="","",IF($C11567&lt;=0,"",1/$C11567^2))</f>
        <v>0.0102685707565382</v>
      </c>
      <c r="F11567" s="33" t="n">
        <f aca="false">IF(OR(ROW()-設定!$B$30&lt;2,ROW()+設定!$B$30&gt;13701,N($A11567)&lt;=0,N(INDEX($A$2:$A$13701,MIN(13700,MAX(1,ROW()-1+設定!$B$30))))&lt;=0,$A11567&lt;設定!$B$28,$A11567&gt;設定!$B$29),0,IF(AND($C11567&gt;=MAX(INDEX($C$1:$C$13701,MAX(1,ROW()-設定!$B$24)):INDEX($C$1:$C$13701,MAX(1,ROW()-1))),$C11567&gt;MAX(INDEX($C$1:$C$13701,MIN(13701,ROW()+1)):INDEX($C$1:$C$13701,MIN(13701,ROW()+設定!$B$24))),$C11567&gt;=設定!$B$32,$C11567&gt;=MAX(MIN(INDEX($C$1:$C$13701,MAX(1,ROW()-設定!$B$26)):INDEX($C$1:$C$13701,MAX(1,ROW()-1))),MIN(INDEX($C$1:$C$13701,MIN(13701,ROW()+1)):INDEX($C$1:$C$13701,MIN(13701,ROW()+設定!$B$26))))*10^(設定!$B$27/20)),1,0))</f>
        <v>0</v>
      </c>
      <c r="G11567" s="33" t="n">
        <f aca="false">$G11566+IF($F11567=1,1,0)</f>
        <v>6</v>
      </c>
      <c r="H11567" s="0" t="str">
        <f aca="false">IF($F11567=1,$G11567,"")</f>
        <v/>
      </c>
    </row>
    <row r="11568" customFormat="false" ht="15" hidden="false" customHeight="false" outlineLevel="0" collapsed="false">
      <c r="A11568" s="30" t="n">
        <v>1807.1875</v>
      </c>
      <c r="B11568" s="31" t="n">
        <v>19.5854</v>
      </c>
      <c r="C11568" s="32" t="n">
        <f aca="false">IF($A11568="","",IF(設定!$B$21="dB",10^($B11568/20),ABS($B11568)))</f>
        <v>9.53388699639528</v>
      </c>
      <c r="D11568" s="32" t="n">
        <f aca="false">IF($A11568="","",$A11568^2)</f>
        <v>3265926.66015625</v>
      </c>
      <c r="E11568" s="32" t="n">
        <f aca="false">IF($A11568="","",IF($C11568&lt;=0,"",1/$C11568^2))</f>
        <v>0.0110017051118045</v>
      </c>
      <c r="F11568" s="33" t="n">
        <f aca="false">IF(OR(ROW()-設定!$B$30&lt;2,ROW()+設定!$B$30&gt;13701,N($A11568)&lt;=0,N(INDEX($A$2:$A$13701,MIN(13700,MAX(1,ROW()-1+設定!$B$30))))&lt;=0,$A11568&lt;設定!$B$28,$A11568&gt;設定!$B$29),0,IF(AND($C11568&gt;=MAX(INDEX($C$1:$C$13701,MAX(1,ROW()-設定!$B$24)):INDEX($C$1:$C$13701,MAX(1,ROW()-1))),$C11568&gt;MAX(INDEX($C$1:$C$13701,MIN(13701,ROW()+1)):INDEX($C$1:$C$13701,MIN(13701,ROW()+設定!$B$24))),$C11568&gt;=設定!$B$32,$C11568&gt;=MAX(MIN(INDEX($C$1:$C$13701,MAX(1,ROW()-設定!$B$26)):INDEX($C$1:$C$13701,MAX(1,ROW()-1))),MIN(INDEX($C$1:$C$13701,MIN(13701,ROW()+1)):INDEX($C$1:$C$13701,MIN(13701,ROW()+設定!$B$26))))*10^(設定!$B$27/20)),1,0))</f>
        <v>0</v>
      </c>
      <c r="G11568" s="33" t="n">
        <f aca="false">$G11567+IF($F11568=1,1,0)</f>
        <v>6</v>
      </c>
      <c r="H11568" s="0" t="str">
        <f aca="false">IF($F11568=1,$G11568,"")</f>
        <v/>
      </c>
    </row>
    <row r="11569" customFormat="false" ht="15" hidden="false" customHeight="false" outlineLevel="0" collapsed="false">
      <c r="A11569" s="30" t="n">
        <v>1807.34375</v>
      </c>
      <c r="B11569" s="31" t="n">
        <v>19.5944</v>
      </c>
      <c r="C11569" s="32" t="n">
        <f aca="false">IF($A11569="","",IF(設定!$B$21="dB",10^($B11569/20),ABS($B11569)))</f>
        <v>9.54377077985207</v>
      </c>
      <c r="D11569" s="32" t="n">
        <f aca="false">IF($A11569="","",$A11569^2)</f>
        <v>3266491.43066406</v>
      </c>
      <c r="E11569" s="32" t="n">
        <f aca="false">IF($A11569="","",IF($C11569&lt;=0,"",1/$C11569^2))</f>
        <v>0.0109789295931426</v>
      </c>
      <c r="F11569" s="33" t="n">
        <f aca="false">IF(OR(ROW()-設定!$B$30&lt;2,ROW()+設定!$B$30&gt;13701,N($A11569)&lt;=0,N(INDEX($A$2:$A$13701,MIN(13700,MAX(1,ROW()-1+設定!$B$30))))&lt;=0,$A11569&lt;設定!$B$28,$A11569&gt;設定!$B$29),0,IF(AND($C11569&gt;=MAX(INDEX($C$1:$C$13701,MAX(1,ROW()-設定!$B$24)):INDEX($C$1:$C$13701,MAX(1,ROW()-1))),$C11569&gt;MAX(INDEX($C$1:$C$13701,MIN(13701,ROW()+1)):INDEX($C$1:$C$13701,MIN(13701,ROW()+設定!$B$24))),$C11569&gt;=設定!$B$32,$C11569&gt;=MAX(MIN(INDEX($C$1:$C$13701,MAX(1,ROW()-設定!$B$26)):INDEX($C$1:$C$13701,MAX(1,ROW()-1))),MIN(INDEX($C$1:$C$13701,MIN(13701,ROW()+1)):INDEX($C$1:$C$13701,MIN(13701,ROW()+設定!$B$26))))*10^(設定!$B$27/20)),1,0))</f>
        <v>0</v>
      </c>
      <c r="G11569" s="33" t="n">
        <f aca="false">$G11568+IF($F11569=1,1,0)</f>
        <v>6</v>
      </c>
      <c r="H11569" s="0" t="str">
        <f aca="false">IF($F11569=1,$G11569,"")</f>
        <v/>
      </c>
    </row>
    <row r="11570" customFormat="false" ht="15" hidden="false" customHeight="false" outlineLevel="0" collapsed="false">
      <c r="A11570" s="30" t="n">
        <v>1807.5</v>
      </c>
      <c r="B11570" s="31" t="n">
        <v>19.8205</v>
      </c>
      <c r="C11570" s="32" t="n">
        <f aca="false">IF($A11570="","",IF(設定!$B$21="dB",10^($B11570/20),ABS($B11570)))</f>
        <v>9.7954637100757</v>
      </c>
      <c r="D11570" s="32" t="n">
        <f aca="false">IF($A11570="","",$A11570^2)</f>
        <v>3267056.25</v>
      </c>
      <c r="E11570" s="32" t="n">
        <f aca="false">IF($A11570="","",IF($C11570&lt;=0,"",1/$C11570^2))</f>
        <v>0.0104219743507211</v>
      </c>
      <c r="F11570" s="33" t="n">
        <f aca="false">IF(OR(ROW()-設定!$B$30&lt;2,ROW()+設定!$B$30&gt;13701,N($A11570)&lt;=0,N(INDEX($A$2:$A$13701,MIN(13700,MAX(1,ROW()-1+設定!$B$30))))&lt;=0,$A11570&lt;設定!$B$28,$A11570&gt;設定!$B$29),0,IF(AND($C11570&gt;=MAX(INDEX($C$1:$C$13701,MAX(1,ROW()-設定!$B$24)):INDEX($C$1:$C$13701,MAX(1,ROW()-1))),$C11570&gt;MAX(INDEX($C$1:$C$13701,MIN(13701,ROW()+1)):INDEX($C$1:$C$13701,MIN(13701,ROW()+設定!$B$24))),$C11570&gt;=設定!$B$32,$C11570&gt;=MAX(MIN(INDEX($C$1:$C$13701,MAX(1,ROW()-設定!$B$26)):INDEX($C$1:$C$13701,MAX(1,ROW()-1))),MIN(INDEX($C$1:$C$13701,MIN(13701,ROW()+1)):INDEX($C$1:$C$13701,MIN(13701,ROW()+設定!$B$26))))*10^(設定!$B$27/20)),1,0))</f>
        <v>0</v>
      </c>
      <c r="G11570" s="33" t="n">
        <f aca="false">$G11569+IF($F11570=1,1,0)</f>
        <v>6</v>
      </c>
      <c r="H11570" s="0" t="str">
        <f aca="false">IF($F11570=1,$G11570,"")</f>
        <v/>
      </c>
    </row>
    <row r="11571" customFormat="false" ht="15" hidden="false" customHeight="false" outlineLevel="0" collapsed="false">
      <c r="A11571" s="30" t="n">
        <v>1807.65625</v>
      </c>
      <c r="B11571" s="31" t="n">
        <v>19.7667</v>
      </c>
      <c r="C11571" s="32" t="n">
        <f aca="false">IF($A11571="","",IF(設定!$B$21="dB",10^($B11571/20),ABS($B11571)))</f>
        <v>9.73497857387372</v>
      </c>
      <c r="D11571" s="32" t="n">
        <f aca="false">IF($A11571="","",$A11571^2)</f>
        <v>3267621.11816406</v>
      </c>
      <c r="E11571" s="32" t="n">
        <f aca="false">IF($A11571="","",IF($C11571&lt;=0,"",1/$C11571^2))</f>
        <v>0.0105518837998905</v>
      </c>
      <c r="F11571" s="33" t="n">
        <f aca="false">IF(OR(ROW()-設定!$B$30&lt;2,ROW()+設定!$B$30&gt;13701,N($A11571)&lt;=0,N(INDEX($A$2:$A$13701,MIN(13700,MAX(1,ROW()-1+設定!$B$30))))&lt;=0,$A11571&lt;設定!$B$28,$A11571&gt;設定!$B$29),0,IF(AND($C11571&gt;=MAX(INDEX($C$1:$C$13701,MAX(1,ROW()-設定!$B$24)):INDEX($C$1:$C$13701,MAX(1,ROW()-1))),$C11571&gt;MAX(INDEX($C$1:$C$13701,MIN(13701,ROW()+1)):INDEX($C$1:$C$13701,MIN(13701,ROW()+設定!$B$24))),$C11571&gt;=設定!$B$32,$C11571&gt;=MAX(MIN(INDEX($C$1:$C$13701,MAX(1,ROW()-設定!$B$26)):INDEX($C$1:$C$13701,MAX(1,ROW()-1))),MIN(INDEX($C$1:$C$13701,MIN(13701,ROW()+1)):INDEX($C$1:$C$13701,MIN(13701,ROW()+設定!$B$26))))*10^(設定!$B$27/20)),1,0))</f>
        <v>0</v>
      </c>
      <c r="G11571" s="33" t="n">
        <f aca="false">$G11570+IF($F11571=1,1,0)</f>
        <v>6</v>
      </c>
      <c r="H11571" s="0" t="str">
        <f aca="false">IF($F11571=1,$G11571,"")</f>
        <v/>
      </c>
    </row>
    <row r="11572" customFormat="false" ht="15" hidden="false" customHeight="false" outlineLevel="0" collapsed="false">
      <c r="A11572" s="30" t="n">
        <v>1807.8125</v>
      </c>
      <c r="B11572" s="31" t="n">
        <v>19.7018</v>
      </c>
      <c r="C11572" s="32" t="n">
        <f aca="false">IF($A11572="","",IF(設定!$B$21="dB",10^($B11572/20),ABS($B11572)))</f>
        <v>9.66251097026728</v>
      </c>
      <c r="D11572" s="32" t="n">
        <f aca="false">IF($A11572="","",$A11572^2)</f>
        <v>3268186.03515625</v>
      </c>
      <c r="E11572" s="32" t="n">
        <f aca="false">IF($A11572="","",IF($C11572&lt;=0,"",1/$C11572^2))</f>
        <v>0.0107107528967025</v>
      </c>
      <c r="F11572" s="33" t="n">
        <f aca="false">IF(OR(ROW()-設定!$B$30&lt;2,ROW()+設定!$B$30&gt;13701,N($A11572)&lt;=0,N(INDEX($A$2:$A$13701,MIN(13700,MAX(1,ROW()-1+設定!$B$30))))&lt;=0,$A11572&lt;設定!$B$28,$A11572&gt;設定!$B$29),0,IF(AND($C11572&gt;=MAX(INDEX($C$1:$C$13701,MAX(1,ROW()-設定!$B$24)):INDEX($C$1:$C$13701,MAX(1,ROW()-1))),$C11572&gt;MAX(INDEX($C$1:$C$13701,MIN(13701,ROW()+1)):INDEX($C$1:$C$13701,MIN(13701,ROW()+設定!$B$24))),$C11572&gt;=設定!$B$32,$C11572&gt;=MAX(MIN(INDEX($C$1:$C$13701,MAX(1,ROW()-設定!$B$26)):INDEX($C$1:$C$13701,MAX(1,ROW()-1))),MIN(INDEX($C$1:$C$13701,MIN(13701,ROW()+1)):INDEX($C$1:$C$13701,MIN(13701,ROW()+設定!$B$26))))*10^(設定!$B$27/20)),1,0))</f>
        <v>0</v>
      </c>
      <c r="G11572" s="33" t="n">
        <f aca="false">$G11571+IF($F11572=1,1,0)</f>
        <v>6</v>
      </c>
      <c r="H11572" s="0" t="str">
        <f aca="false">IF($F11572=1,$G11572,"")</f>
        <v/>
      </c>
    </row>
    <row r="11573" customFormat="false" ht="15" hidden="false" customHeight="false" outlineLevel="0" collapsed="false">
      <c r="A11573" s="30" t="n">
        <v>1807.96875</v>
      </c>
      <c r="B11573" s="31" t="n">
        <v>19.7801</v>
      </c>
      <c r="C11573" s="32" t="n">
        <f aca="false">IF($A11573="","",IF(設定!$B$21="dB",10^($B11573/20),ABS($B11573)))</f>
        <v>9.75000862765032</v>
      </c>
      <c r="D11573" s="32" t="n">
        <f aca="false">IF($A11573="","",$A11573^2)</f>
        <v>3268751.00097656</v>
      </c>
      <c r="E11573" s="32" t="n">
        <f aca="false">IF($A11573="","",IF($C11573&lt;=0,"",1/$C11573^2))</f>
        <v>0.010519376517848</v>
      </c>
      <c r="F11573" s="33" t="n">
        <f aca="false">IF(OR(ROW()-設定!$B$30&lt;2,ROW()+設定!$B$30&gt;13701,N($A11573)&lt;=0,N(INDEX($A$2:$A$13701,MIN(13700,MAX(1,ROW()-1+設定!$B$30))))&lt;=0,$A11573&lt;設定!$B$28,$A11573&gt;設定!$B$29),0,IF(AND($C11573&gt;=MAX(INDEX($C$1:$C$13701,MAX(1,ROW()-設定!$B$24)):INDEX($C$1:$C$13701,MAX(1,ROW()-1))),$C11573&gt;MAX(INDEX($C$1:$C$13701,MIN(13701,ROW()+1)):INDEX($C$1:$C$13701,MIN(13701,ROW()+設定!$B$24))),$C11573&gt;=設定!$B$32,$C11573&gt;=MAX(MIN(INDEX($C$1:$C$13701,MAX(1,ROW()-設定!$B$26)):INDEX($C$1:$C$13701,MAX(1,ROW()-1))),MIN(INDEX($C$1:$C$13701,MIN(13701,ROW()+1)):INDEX($C$1:$C$13701,MIN(13701,ROW()+設定!$B$26))))*10^(設定!$B$27/20)),1,0))</f>
        <v>0</v>
      </c>
      <c r="G11573" s="33" t="n">
        <f aca="false">$G11572+IF($F11573=1,1,0)</f>
        <v>6</v>
      </c>
      <c r="H11573" s="0" t="str">
        <f aca="false">IF($F11573=1,$G11573,"")</f>
        <v/>
      </c>
    </row>
    <row r="11574" customFormat="false" ht="15" hidden="false" customHeight="false" outlineLevel="0" collapsed="false">
      <c r="A11574" s="30" t="n">
        <v>1808.125</v>
      </c>
      <c r="B11574" s="31" t="n">
        <v>19.9046</v>
      </c>
      <c r="C11574" s="32" t="n">
        <f aca="false">IF($A11574="","",IF(設定!$B$21="dB",10^($B11574/20),ABS($B11574)))</f>
        <v>9.8907676566382</v>
      </c>
      <c r="D11574" s="32" t="n">
        <f aca="false">IF($A11574="","",$A11574^2)</f>
        <v>3269316.015625</v>
      </c>
      <c r="E11574" s="32" t="n">
        <f aca="false">IF($A11574="","",IF($C11574&lt;=0,"",1/$C11574^2))</f>
        <v>0.0102220970525765</v>
      </c>
      <c r="F11574" s="33" t="n">
        <f aca="false">IF(OR(ROW()-設定!$B$30&lt;2,ROW()+設定!$B$30&gt;13701,N($A11574)&lt;=0,N(INDEX($A$2:$A$13701,MIN(13700,MAX(1,ROW()-1+設定!$B$30))))&lt;=0,$A11574&lt;設定!$B$28,$A11574&gt;設定!$B$29),0,IF(AND($C11574&gt;=MAX(INDEX($C$1:$C$13701,MAX(1,ROW()-設定!$B$24)):INDEX($C$1:$C$13701,MAX(1,ROW()-1))),$C11574&gt;MAX(INDEX($C$1:$C$13701,MIN(13701,ROW()+1)):INDEX($C$1:$C$13701,MIN(13701,ROW()+設定!$B$24))),$C11574&gt;=設定!$B$32,$C11574&gt;=MAX(MIN(INDEX($C$1:$C$13701,MAX(1,ROW()-設定!$B$26)):INDEX($C$1:$C$13701,MAX(1,ROW()-1))),MIN(INDEX($C$1:$C$13701,MIN(13701,ROW()+1)):INDEX($C$1:$C$13701,MIN(13701,ROW()+設定!$B$26))))*10^(設定!$B$27/20)),1,0))</f>
        <v>0</v>
      </c>
      <c r="G11574" s="33" t="n">
        <f aca="false">$G11573+IF($F11574=1,1,0)</f>
        <v>6</v>
      </c>
      <c r="H11574" s="0" t="str">
        <f aca="false">IF($F11574=1,$G11574,"")</f>
        <v/>
      </c>
    </row>
    <row r="11575" customFormat="false" ht="15" hidden="false" customHeight="false" outlineLevel="0" collapsed="false">
      <c r="A11575" s="30" t="n">
        <v>1808.28125</v>
      </c>
      <c r="B11575" s="31" t="n">
        <v>19.7179</v>
      </c>
      <c r="C11575" s="32" t="n">
        <f aca="false">IF($A11575="","",IF(設定!$B$21="dB",10^($B11575/20),ABS($B11575)))</f>
        <v>9.68043782631989</v>
      </c>
      <c r="D11575" s="32" t="n">
        <f aca="false">IF($A11575="","",$A11575^2)</f>
        <v>3269881.07910156</v>
      </c>
      <c r="E11575" s="32" t="n">
        <f aca="false">IF($A11575="","",IF($C11575&lt;=0,"",1/$C11575^2))</f>
        <v>0.0106711199089184</v>
      </c>
      <c r="F11575" s="33" t="n">
        <f aca="false">IF(OR(ROW()-設定!$B$30&lt;2,ROW()+設定!$B$30&gt;13701,N($A11575)&lt;=0,N(INDEX($A$2:$A$13701,MIN(13700,MAX(1,ROW()-1+設定!$B$30))))&lt;=0,$A11575&lt;設定!$B$28,$A11575&gt;設定!$B$29),0,IF(AND($C11575&gt;=MAX(INDEX($C$1:$C$13701,MAX(1,ROW()-設定!$B$24)):INDEX($C$1:$C$13701,MAX(1,ROW()-1))),$C11575&gt;MAX(INDEX($C$1:$C$13701,MIN(13701,ROW()+1)):INDEX($C$1:$C$13701,MIN(13701,ROW()+設定!$B$24))),$C11575&gt;=設定!$B$32,$C11575&gt;=MAX(MIN(INDEX($C$1:$C$13701,MAX(1,ROW()-設定!$B$26)):INDEX($C$1:$C$13701,MAX(1,ROW()-1))),MIN(INDEX($C$1:$C$13701,MIN(13701,ROW()+1)):INDEX($C$1:$C$13701,MIN(13701,ROW()+設定!$B$26))))*10^(設定!$B$27/20)),1,0))</f>
        <v>0</v>
      </c>
      <c r="G11575" s="33" t="n">
        <f aca="false">$G11574+IF($F11575=1,1,0)</f>
        <v>6</v>
      </c>
      <c r="H11575" s="0" t="str">
        <f aca="false">IF($F11575=1,$G11575,"")</f>
        <v/>
      </c>
    </row>
    <row r="11576" customFormat="false" ht="15" hidden="false" customHeight="false" outlineLevel="0" collapsed="false">
      <c r="A11576" s="30" t="n">
        <v>1808.4375</v>
      </c>
      <c r="B11576" s="31" t="n">
        <v>19.4717</v>
      </c>
      <c r="C11576" s="32" t="n">
        <f aca="false">IF($A11576="","",IF(設定!$B$21="dB",10^($B11576/20),ABS($B11576)))</f>
        <v>9.40989982322889</v>
      </c>
      <c r="D11576" s="32" t="n">
        <f aca="false">IF($A11576="","",$A11576^2)</f>
        <v>3270446.19140625</v>
      </c>
      <c r="E11576" s="32" t="n">
        <f aca="false">IF($A11576="","",IF($C11576&lt;=0,"",1/$C11576^2))</f>
        <v>0.011293537545086</v>
      </c>
      <c r="F11576" s="33" t="n">
        <f aca="false">IF(OR(ROW()-設定!$B$30&lt;2,ROW()+設定!$B$30&gt;13701,N($A11576)&lt;=0,N(INDEX($A$2:$A$13701,MIN(13700,MAX(1,ROW()-1+設定!$B$30))))&lt;=0,$A11576&lt;設定!$B$28,$A11576&gt;設定!$B$29),0,IF(AND($C11576&gt;=MAX(INDEX($C$1:$C$13701,MAX(1,ROW()-設定!$B$24)):INDEX($C$1:$C$13701,MAX(1,ROW()-1))),$C11576&gt;MAX(INDEX($C$1:$C$13701,MIN(13701,ROW()+1)):INDEX($C$1:$C$13701,MIN(13701,ROW()+設定!$B$24))),$C11576&gt;=設定!$B$32,$C11576&gt;=MAX(MIN(INDEX($C$1:$C$13701,MAX(1,ROW()-設定!$B$26)):INDEX($C$1:$C$13701,MAX(1,ROW()-1))),MIN(INDEX($C$1:$C$13701,MIN(13701,ROW()+1)):INDEX($C$1:$C$13701,MIN(13701,ROW()+設定!$B$26))))*10^(設定!$B$27/20)),1,0))</f>
        <v>0</v>
      </c>
      <c r="G11576" s="33" t="n">
        <f aca="false">$G11575+IF($F11576=1,1,0)</f>
        <v>6</v>
      </c>
      <c r="H11576" s="0" t="str">
        <f aca="false">IF($F11576=1,$G11576,"")</f>
        <v/>
      </c>
    </row>
    <row r="11577" customFormat="false" ht="15" hidden="false" customHeight="false" outlineLevel="0" collapsed="false">
      <c r="A11577" s="30" t="n">
        <v>1808.59375</v>
      </c>
      <c r="B11577" s="31" t="n">
        <v>19.6273</v>
      </c>
      <c r="C11577" s="32" t="n">
        <f aca="false">IF($A11577="","",IF(設定!$B$21="dB",10^($B11577/20),ABS($B11577)))</f>
        <v>9.57998877036251</v>
      </c>
      <c r="D11577" s="32" t="n">
        <f aca="false">IF($A11577="","",$A11577^2)</f>
        <v>3271011.35253906</v>
      </c>
      <c r="E11577" s="32" t="n">
        <f aca="false">IF($A11577="","",IF($C11577&lt;=0,"",1/$C11577^2))</f>
        <v>0.0108960728945141</v>
      </c>
      <c r="F11577" s="33" t="n">
        <f aca="false">IF(OR(ROW()-設定!$B$30&lt;2,ROW()+設定!$B$30&gt;13701,N($A11577)&lt;=0,N(INDEX($A$2:$A$13701,MIN(13700,MAX(1,ROW()-1+設定!$B$30))))&lt;=0,$A11577&lt;設定!$B$28,$A11577&gt;設定!$B$29),0,IF(AND($C11577&gt;=MAX(INDEX($C$1:$C$13701,MAX(1,ROW()-設定!$B$24)):INDEX($C$1:$C$13701,MAX(1,ROW()-1))),$C11577&gt;MAX(INDEX($C$1:$C$13701,MIN(13701,ROW()+1)):INDEX($C$1:$C$13701,MIN(13701,ROW()+設定!$B$24))),$C11577&gt;=設定!$B$32,$C11577&gt;=MAX(MIN(INDEX($C$1:$C$13701,MAX(1,ROW()-設定!$B$26)):INDEX($C$1:$C$13701,MAX(1,ROW()-1))),MIN(INDEX($C$1:$C$13701,MIN(13701,ROW()+1)):INDEX($C$1:$C$13701,MIN(13701,ROW()+設定!$B$26))))*10^(設定!$B$27/20)),1,0))</f>
        <v>0</v>
      </c>
      <c r="G11577" s="33" t="n">
        <f aca="false">$G11576+IF($F11577=1,1,0)</f>
        <v>6</v>
      </c>
      <c r="H11577" s="0" t="str">
        <f aca="false">IF($F11577=1,$G11577,"")</f>
        <v/>
      </c>
    </row>
    <row r="11578" customFormat="false" ht="15" hidden="false" customHeight="false" outlineLevel="0" collapsed="false">
      <c r="A11578" s="30" t="n">
        <v>1808.75</v>
      </c>
      <c r="B11578" s="31" t="n">
        <v>19.4881</v>
      </c>
      <c r="C11578" s="32" t="n">
        <f aca="false">IF($A11578="","",IF(設定!$B$21="dB",10^($B11578/20),ABS($B11578)))</f>
        <v>9.42768362486823</v>
      </c>
      <c r="D11578" s="32" t="n">
        <f aca="false">IF($A11578="","",$A11578^2)</f>
        <v>3271576.5625</v>
      </c>
      <c r="E11578" s="32" t="n">
        <f aca="false">IF($A11578="","",IF($C11578&lt;=0,"",1/$C11578^2))</f>
        <v>0.0112509708634972</v>
      </c>
      <c r="F11578" s="33" t="n">
        <f aca="false">IF(OR(ROW()-設定!$B$30&lt;2,ROW()+設定!$B$30&gt;13701,N($A11578)&lt;=0,N(INDEX($A$2:$A$13701,MIN(13700,MAX(1,ROW()-1+設定!$B$30))))&lt;=0,$A11578&lt;設定!$B$28,$A11578&gt;設定!$B$29),0,IF(AND($C11578&gt;=MAX(INDEX($C$1:$C$13701,MAX(1,ROW()-設定!$B$24)):INDEX($C$1:$C$13701,MAX(1,ROW()-1))),$C11578&gt;MAX(INDEX($C$1:$C$13701,MIN(13701,ROW()+1)):INDEX($C$1:$C$13701,MIN(13701,ROW()+設定!$B$24))),$C11578&gt;=設定!$B$32,$C11578&gt;=MAX(MIN(INDEX($C$1:$C$13701,MAX(1,ROW()-設定!$B$26)):INDEX($C$1:$C$13701,MAX(1,ROW()-1))),MIN(INDEX($C$1:$C$13701,MIN(13701,ROW()+1)):INDEX($C$1:$C$13701,MIN(13701,ROW()+設定!$B$26))))*10^(設定!$B$27/20)),1,0))</f>
        <v>0</v>
      </c>
      <c r="G11578" s="33" t="n">
        <f aca="false">$G11577+IF($F11578=1,1,0)</f>
        <v>6</v>
      </c>
      <c r="H11578" s="0" t="str">
        <f aca="false">IF($F11578=1,$G11578,"")</f>
        <v/>
      </c>
    </row>
    <row r="11579" customFormat="false" ht="15" hidden="false" customHeight="false" outlineLevel="0" collapsed="false">
      <c r="A11579" s="30" t="n">
        <v>1808.90625</v>
      </c>
      <c r="B11579" s="31" t="n">
        <v>19.5237</v>
      </c>
      <c r="C11579" s="32" t="n">
        <f aca="false">IF($A11579="","",IF(設定!$B$21="dB",10^($B11579/20),ABS($B11579)))</f>
        <v>9.46640323671589</v>
      </c>
      <c r="D11579" s="32" t="n">
        <f aca="false">IF($A11579="","",$A11579^2)</f>
        <v>3272141.82128906</v>
      </c>
      <c r="E11579" s="32" t="n">
        <f aca="false">IF($A11579="","",IF($C11579&lt;=0,"",1/$C11579^2))</f>
        <v>0.0111591213410568</v>
      </c>
      <c r="F11579" s="33" t="n">
        <f aca="false">IF(OR(ROW()-設定!$B$30&lt;2,ROW()+設定!$B$30&gt;13701,N($A11579)&lt;=0,N(INDEX($A$2:$A$13701,MIN(13700,MAX(1,ROW()-1+設定!$B$30))))&lt;=0,$A11579&lt;設定!$B$28,$A11579&gt;設定!$B$29),0,IF(AND($C11579&gt;=MAX(INDEX($C$1:$C$13701,MAX(1,ROW()-設定!$B$24)):INDEX($C$1:$C$13701,MAX(1,ROW()-1))),$C11579&gt;MAX(INDEX($C$1:$C$13701,MIN(13701,ROW()+1)):INDEX($C$1:$C$13701,MIN(13701,ROW()+設定!$B$24))),$C11579&gt;=設定!$B$32,$C11579&gt;=MAX(MIN(INDEX($C$1:$C$13701,MAX(1,ROW()-設定!$B$26)):INDEX($C$1:$C$13701,MAX(1,ROW()-1))),MIN(INDEX($C$1:$C$13701,MIN(13701,ROW()+1)):INDEX($C$1:$C$13701,MIN(13701,ROW()+設定!$B$26))))*10^(設定!$B$27/20)),1,0))</f>
        <v>0</v>
      </c>
      <c r="G11579" s="33" t="n">
        <f aca="false">$G11578+IF($F11579=1,1,0)</f>
        <v>6</v>
      </c>
      <c r="H11579" s="0" t="str">
        <f aca="false">IF($F11579=1,$G11579,"")</f>
        <v/>
      </c>
    </row>
    <row r="11580" customFormat="false" ht="15" hidden="false" customHeight="false" outlineLevel="0" collapsed="false">
      <c r="A11580" s="30" t="n">
        <v>1809.0625</v>
      </c>
      <c r="B11580" s="31" t="n">
        <v>19.624</v>
      </c>
      <c r="C11580" s="32" t="n">
        <f aca="false">IF($A11580="","",IF(設定!$B$21="dB",10^($B11580/20),ABS($B11580)))</f>
        <v>9.57634976969269</v>
      </c>
      <c r="D11580" s="32" t="n">
        <f aca="false">IF($A11580="","",$A11580^2)</f>
        <v>3272707.12890625</v>
      </c>
      <c r="E11580" s="32" t="n">
        <f aca="false">IF($A11580="","",IF($C11580&lt;=0,"",1/$C11580^2))</f>
        <v>0.0109043554554366</v>
      </c>
      <c r="F11580" s="33" t="n">
        <f aca="false">IF(OR(ROW()-設定!$B$30&lt;2,ROW()+設定!$B$30&gt;13701,N($A11580)&lt;=0,N(INDEX($A$2:$A$13701,MIN(13700,MAX(1,ROW()-1+設定!$B$30))))&lt;=0,$A11580&lt;設定!$B$28,$A11580&gt;設定!$B$29),0,IF(AND($C11580&gt;=MAX(INDEX($C$1:$C$13701,MAX(1,ROW()-設定!$B$24)):INDEX($C$1:$C$13701,MAX(1,ROW()-1))),$C11580&gt;MAX(INDEX($C$1:$C$13701,MIN(13701,ROW()+1)):INDEX($C$1:$C$13701,MIN(13701,ROW()+設定!$B$24))),$C11580&gt;=設定!$B$32,$C11580&gt;=MAX(MIN(INDEX($C$1:$C$13701,MAX(1,ROW()-設定!$B$26)):INDEX($C$1:$C$13701,MAX(1,ROW()-1))),MIN(INDEX($C$1:$C$13701,MIN(13701,ROW()+1)):INDEX($C$1:$C$13701,MIN(13701,ROW()+設定!$B$26))))*10^(設定!$B$27/20)),1,0))</f>
        <v>0</v>
      </c>
      <c r="G11580" s="33" t="n">
        <f aca="false">$G11579+IF($F11580=1,1,0)</f>
        <v>6</v>
      </c>
      <c r="H11580" s="0" t="str">
        <f aca="false">IF($F11580=1,$G11580,"")</f>
        <v/>
      </c>
    </row>
    <row r="11581" customFormat="false" ht="15" hidden="false" customHeight="false" outlineLevel="0" collapsed="false">
      <c r="A11581" s="30" t="n">
        <v>1809.21875</v>
      </c>
      <c r="B11581" s="31" t="n">
        <v>19.5545</v>
      </c>
      <c r="C11581" s="32" t="n">
        <f aca="false">IF($A11581="","",IF(設定!$B$21="dB",10^($B11581/20),ABS($B11581)))</f>
        <v>9.50003050873952</v>
      </c>
      <c r="D11581" s="32" t="n">
        <f aca="false">IF($A11581="","",$A11581^2)</f>
        <v>3273272.48535156</v>
      </c>
      <c r="E11581" s="32" t="n">
        <f aca="false">IF($A11581="","",IF($C11581&lt;=0,"",1/$C11581^2))</f>
        <v>0.0110802612425309</v>
      </c>
      <c r="F11581" s="33" t="n">
        <f aca="false">IF(OR(ROW()-設定!$B$30&lt;2,ROW()+設定!$B$30&gt;13701,N($A11581)&lt;=0,N(INDEX($A$2:$A$13701,MIN(13700,MAX(1,ROW()-1+設定!$B$30))))&lt;=0,$A11581&lt;設定!$B$28,$A11581&gt;設定!$B$29),0,IF(AND($C11581&gt;=MAX(INDEX($C$1:$C$13701,MAX(1,ROW()-設定!$B$24)):INDEX($C$1:$C$13701,MAX(1,ROW()-1))),$C11581&gt;MAX(INDEX($C$1:$C$13701,MIN(13701,ROW()+1)):INDEX($C$1:$C$13701,MIN(13701,ROW()+設定!$B$24))),$C11581&gt;=設定!$B$32,$C11581&gt;=MAX(MIN(INDEX($C$1:$C$13701,MAX(1,ROW()-設定!$B$26)):INDEX($C$1:$C$13701,MAX(1,ROW()-1))),MIN(INDEX($C$1:$C$13701,MIN(13701,ROW()+1)):INDEX($C$1:$C$13701,MIN(13701,ROW()+設定!$B$26))))*10^(設定!$B$27/20)),1,0))</f>
        <v>0</v>
      </c>
      <c r="G11581" s="33" t="n">
        <f aca="false">$G11580+IF($F11581=1,1,0)</f>
        <v>6</v>
      </c>
      <c r="H11581" s="0" t="str">
        <f aca="false">IF($F11581=1,$G11581,"")</f>
        <v/>
      </c>
    </row>
    <row r="11582" customFormat="false" ht="15" hidden="false" customHeight="false" outlineLevel="0" collapsed="false">
      <c r="A11582" s="30" t="n">
        <v>1809.375</v>
      </c>
      <c r="B11582" s="31" t="n">
        <v>19.4429</v>
      </c>
      <c r="C11582" s="32" t="n">
        <f aca="false">IF($A11582="","",IF(設定!$B$21="dB",10^($B11582/20),ABS($B11582)))</f>
        <v>9.37875087551475</v>
      </c>
      <c r="D11582" s="32" t="n">
        <f aca="false">IF($A11582="","",$A11582^2)</f>
        <v>3273837.890625</v>
      </c>
      <c r="E11582" s="32" t="n">
        <f aca="false">IF($A11582="","",IF($C11582&lt;=0,"",1/$C11582^2))</f>
        <v>0.0113686788914247</v>
      </c>
      <c r="F11582" s="33" t="n">
        <f aca="false">IF(OR(ROW()-設定!$B$30&lt;2,ROW()+設定!$B$30&gt;13701,N($A11582)&lt;=0,N(INDEX($A$2:$A$13701,MIN(13700,MAX(1,ROW()-1+設定!$B$30))))&lt;=0,$A11582&lt;設定!$B$28,$A11582&gt;設定!$B$29),0,IF(AND($C11582&gt;=MAX(INDEX($C$1:$C$13701,MAX(1,ROW()-設定!$B$24)):INDEX($C$1:$C$13701,MAX(1,ROW()-1))),$C11582&gt;MAX(INDEX($C$1:$C$13701,MIN(13701,ROW()+1)):INDEX($C$1:$C$13701,MIN(13701,ROW()+設定!$B$24))),$C11582&gt;=設定!$B$32,$C11582&gt;=MAX(MIN(INDEX($C$1:$C$13701,MAX(1,ROW()-設定!$B$26)):INDEX($C$1:$C$13701,MAX(1,ROW()-1))),MIN(INDEX($C$1:$C$13701,MIN(13701,ROW()+1)):INDEX($C$1:$C$13701,MIN(13701,ROW()+設定!$B$26))))*10^(設定!$B$27/20)),1,0))</f>
        <v>0</v>
      </c>
      <c r="G11582" s="33" t="n">
        <f aca="false">$G11581+IF($F11582=1,1,0)</f>
        <v>6</v>
      </c>
      <c r="H11582" s="0" t="str">
        <f aca="false">IF($F11582=1,$G11582,"")</f>
        <v/>
      </c>
    </row>
    <row r="11583" customFormat="false" ht="15" hidden="false" customHeight="false" outlineLevel="0" collapsed="false">
      <c r="A11583" s="30" t="n">
        <v>1809.53125</v>
      </c>
      <c r="B11583" s="31" t="n">
        <v>19.5339</v>
      </c>
      <c r="C11583" s="32" t="n">
        <f aca="false">IF($A11583="","",IF(設定!$B$21="dB",10^($B11583/20),ABS($B11583)))</f>
        <v>9.47752633794718</v>
      </c>
      <c r="D11583" s="32" t="n">
        <f aca="false">IF($A11583="","",$A11583^2)</f>
        <v>3274403.34472656</v>
      </c>
      <c r="E11583" s="32" t="n">
        <f aca="false">IF($A11583="","",IF($C11583&lt;=0,"",1/$C11583^2))</f>
        <v>0.0111329433713817</v>
      </c>
      <c r="F11583" s="33" t="n">
        <f aca="false">IF(OR(ROW()-設定!$B$30&lt;2,ROW()+設定!$B$30&gt;13701,N($A11583)&lt;=0,N(INDEX($A$2:$A$13701,MIN(13700,MAX(1,ROW()-1+設定!$B$30))))&lt;=0,$A11583&lt;設定!$B$28,$A11583&gt;設定!$B$29),0,IF(AND($C11583&gt;=MAX(INDEX($C$1:$C$13701,MAX(1,ROW()-設定!$B$24)):INDEX($C$1:$C$13701,MAX(1,ROW()-1))),$C11583&gt;MAX(INDEX($C$1:$C$13701,MIN(13701,ROW()+1)):INDEX($C$1:$C$13701,MIN(13701,ROW()+設定!$B$24))),$C11583&gt;=設定!$B$32,$C11583&gt;=MAX(MIN(INDEX($C$1:$C$13701,MAX(1,ROW()-設定!$B$26)):INDEX($C$1:$C$13701,MAX(1,ROW()-1))),MIN(INDEX($C$1:$C$13701,MIN(13701,ROW()+1)):INDEX($C$1:$C$13701,MIN(13701,ROW()+設定!$B$26))))*10^(設定!$B$27/20)),1,0))</f>
        <v>0</v>
      </c>
      <c r="G11583" s="33" t="n">
        <f aca="false">$G11582+IF($F11583=1,1,0)</f>
        <v>6</v>
      </c>
      <c r="H11583" s="0" t="str">
        <f aca="false">IF($F11583=1,$G11583,"")</f>
        <v/>
      </c>
    </row>
    <row r="11584" customFormat="false" ht="15" hidden="false" customHeight="false" outlineLevel="0" collapsed="false">
      <c r="A11584" s="30" t="n">
        <v>1809.6875</v>
      </c>
      <c r="B11584" s="31" t="n">
        <v>19.4337</v>
      </c>
      <c r="C11584" s="32" t="n">
        <f aca="false">IF($A11584="","",IF(設定!$B$21="dB",10^($B11584/20),ABS($B11584)))</f>
        <v>9.36882226348186</v>
      </c>
      <c r="D11584" s="32" t="n">
        <f aca="false">IF($A11584="","",$A11584^2)</f>
        <v>3274968.84765625</v>
      </c>
      <c r="E11584" s="32" t="n">
        <f aca="false">IF($A11584="","",IF($C11584&lt;=0,"",1/$C11584^2))</f>
        <v>0.0113927875805699</v>
      </c>
      <c r="F11584" s="33" t="n">
        <f aca="false">IF(OR(ROW()-設定!$B$30&lt;2,ROW()+設定!$B$30&gt;13701,N($A11584)&lt;=0,N(INDEX($A$2:$A$13701,MIN(13700,MAX(1,ROW()-1+設定!$B$30))))&lt;=0,$A11584&lt;設定!$B$28,$A11584&gt;設定!$B$29),0,IF(AND($C11584&gt;=MAX(INDEX($C$1:$C$13701,MAX(1,ROW()-設定!$B$24)):INDEX($C$1:$C$13701,MAX(1,ROW()-1))),$C11584&gt;MAX(INDEX($C$1:$C$13701,MIN(13701,ROW()+1)):INDEX($C$1:$C$13701,MIN(13701,ROW()+設定!$B$24))),$C11584&gt;=設定!$B$32,$C11584&gt;=MAX(MIN(INDEX($C$1:$C$13701,MAX(1,ROW()-設定!$B$26)):INDEX($C$1:$C$13701,MAX(1,ROW()-1))),MIN(INDEX($C$1:$C$13701,MIN(13701,ROW()+1)):INDEX($C$1:$C$13701,MIN(13701,ROW()+設定!$B$26))))*10^(設定!$B$27/20)),1,0))</f>
        <v>0</v>
      </c>
      <c r="G11584" s="33" t="n">
        <f aca="false">$G11583+IF($F11584=1,1,0)</f>
        <v>6</v>
      </c>
      <c r="H11584" s="0" t="str">
        <f aca="false">IF($F11584=1,$G11584,"")</f>
        <v/>
      </c>
    </row>
    <row r="11585" customFormat="false" ht="15" hidden="false" customHeight="false" outlineLevel="0" collapsed="false">
      <c r="A11585" s="30" t="n">
        <v>1809.84375</v>
      </c>
      <c r="B11585" s="31" t="n">
        <v>19.5563</v>
      </c>
      <c r="C11585" s="32" t="n">
        <f aca="false">IF($A11585="","",IF(設定!$B$21="dB",10^($B11585/20),ABS($B11585)))</f>
        <v>9.50199942932171</v>
      </c>
      <c r="D11585" s="32" t="n">
        <f aca="false">IF($A11585="","",$A11585^2)</f>
        <v>3275534.39941406</v>
      </c>
      <c r="E11585" s="32" t="n">
        <f aca="false">IF($A11585="","",IF($C11585&lt;=0,"",1/$C11585^2))</f>
        <v>0.0110756698101059</v>
      </c>
      <c r="F11585" s="33" t="n">
        <f aca="false">IF(OR(ROW()-設定!$B$30&lt;2,ROW()+設定!$B$30&gt;13701,N($A11585)&lt;=0,N(INDEX($A$2:$A$13701,MIN(13700,MAX(1,ROW()-1+設定!$B$30))))&lt;=0,$A11585&lt;設定!$B$28,$A11585&gt;設定!$B$29),0,IF(AND($C11585&gt;=MAX(INDEX($C$1:$C$13701,MAX(1,ROW()-設定!$B$24)):INDEX($C$1:$C$13701,MAX(1,ROW()-1))),$C11585&gt;MAX(INDEX($C$1:$C$13701,MIN(13701,ROW()+1)):INDEX($C$1:$C$13701,MIN(13701,ROW()+設定!$B$24))),$C11585&gt;=設定!$B$32,$C11585&gt;=MAX(MIN(INDEX($C$1:$C$13701,MAX(1,ROW()-設定!$B$26)):INDEX($C$1:$C$13701,MAX(1,ROW()-1))),MIN(INDEX($C$1:$C$13701,MIN(13701,ROW()+1)):INDEX($C$1:$C$13701,MIN(13701,ROW()+設定!$B$26))))*10^(設定!$B$27/20)),1,0))</f>
        <v>0</v>
      </c>
      <c r="G11585" s="33" t="n">
        <f aca="false">$G11584+IF($F11585=1,1,0)</f>
        <v>6</v>
      </c>
      <c r="H11585" s="0" t="str">
        <f aca="false">IF($F11585=1,$G11585,"")</f>
        <v/>
      </c>
    </row>
    <row r="11586" customFormat="false" ht="15" hidden="false" customHeight="false" outlineLevel="0" collapsed="false">
      <c r="A11586" s="30" t="n">
        <v>1810</v>
      </c>
      <c r="B11586" s="31" t="n">
        <v>19.4584</v>
      </c>
      <c r="C11586" s="32" t="n">
        <f aca="false">IF($A11586="","",IF(設定!$B$21="dB",10^($B11586/20),ABS($B11586)))</f>
        <v>9.39550223076159</v>
      </c>
      <c r="D11586" s="32" t="n">
        <f aca="false">IF($A11586="","",$A11586^2)</f>
        <v>3276100</v>
      </c>
      <c r="E11586" s="32" t="n">
        <f aca="false">IF($A11586="","",IF($C11586&lt;=0,"",1/$C11586^2))</f>
        <v>0.0113281763180586</v>
      </c>
      <c r="F11586" s="33" t="n">
        <f aca="false">IF(OR(ROW()-設定!$B$30&lt;2,ROW()+設定!$B$30&gt;13701,N($A11586)&lt;=0,N(INDEX($A$2:$A$13701,MIN(13700,MAX(1,ROW()-1+設定!$B$30))))&lt;=0,$A11586&lt;設定!$B$28,$A11586&gt;設定!$B$29),0,IF(AND($C11586&gt;=MAX(INDEX($C$1:$C$13701,MAX(1,ROW()-設定!$B$24)):INDEX($C$1:$C$13701,MAX(1,ROW()-1))),$C11586&gt;MAX(INDEX($C$1:$C$13701,MIN(13701,ROW()+1)):INDEX($C$1:$C$13701,MIN(13701,ROW()+設定!$B$24))),$C11586&gt;=設定!$B$32,$C11586&gt;=MAX(MIN(INDEX($C$1:$C$13701,MAX(1,ROW()-設定!$B$26)):INDEX($C$1:$C$13701,MAX(1,ROW()-1))),MIN(INDEX($C$1:$C$13701,MIN(13701,ROW()+1)):INDEX($C$1:$C$13701,MIN(13701,ROW()+設定!$B$26))))*10^(設定!$B$27/20)),1,0))</f>
        <v>0</v>
      </c>
      <c r="G11586" s="33" t="n">
        <f aca="false">$G11585+IF($F11586=1,1,0)</f>
        <v>6</v>
      </c>
      <c r="H11586" s="0" t="str">
        <f aca="false">IF($F11586=1,$G11586,"")</f>
        <v/>
      </c>
    </row>
    <row r="11587" customFormat="false" ht="15" hidden="false" customHeight="false" outlineLevel="0" collapsed="false">
      <c r="A11587" s="30" t="n">
        <v>1810.15625</v>
      </c>
      <c r="B11587" s="31" t="n">
        <v>19.5068</v>
      </c>
      <c r="C11587" s="32" t="n">
        <f aca="false">IF($A11587="","",IF(設定!$B$21="dB",10^($B11587/20),ABS($B11587)))</f>
        <v>9.44800251038827</v>
      </c>
      <c r="D11587" s="32" t="n">
        <f aca="false">IF($A11587="","",$A11587^2)</f>
        <v>3276665.64941406</v>
      </c>
      <c r="E11587" s="32" t="n">
        <f aca="false">IF($A11587="","",IF($C11587&lt;=0,"",1/$C11587^2))</f>
        <v>0.0112026301973582</v>
      </c>
      <c r="F11587" s="33" t="n">
        <f aca="false">IF(OR(ROW()-設定!$B$30&lt;2,ROW()+設定!$B$30&gt;13701,N($A11587)&lt;=0,N(INDEX($A$2:$A$13701,MIN(13700,MAX(1,ROW()-1+設定!$B$30))))&lt;=0,$A11587&lt;設定!$B$28,$A11587&gt;設定!$B$29),0,IF(AND($C11587&gt;=MAX(INDEX($C$1:$C$13701,MAX(1,ROW()-設定!$B$24)):INDEX($C$1:$C$13701,MAX(1,ROW()-1))),$C11587&gt;MAX(INDEX($C$1:$C$13701,MIN(13701,ROW()+1)):INDEX($C$1:$C$13701,MIN(13701,ROW()+設定!$B$24))),$C11587&gt;=設定!$B$32,$C11587&gt;=MAX(MIN(INDEX($C$1:$C$13701,MAX(1,ROW()-設定!$B$26)):INDEX($C$1:$C$13701,MAX(1,ROW()-1))),MIN(INDEX($C$1:$C$13701,MIN(13701,ROW()+1)):INDEX($C$1:$C$13701,MIN(13701,ROW()+設定!$B$26))))*10^(設定!$B$27/20)),1,0))</f>
        <v>0</v>
      </c>
      <c r="G11587" s="33" t="n">
        <f aca="false">$G11586+IF($F11587=1,1,0)</f>
        <v>6</v>
      </c>
      <c r="H11587" s="0" t="str">
        <f aca="false">IF($F11587=1,$G11587,"")</f>
        <v/>
      </c>
    </row>
    <row r="11588" customFormat="false" ht="15" hidden="false" customHeight="false" outlineLevel="0" collapsed="false">
      <c r="A11588" s="30" t="n">
        <v>1810.3125</v>
      </c>
      <c r="B11588" s="31" t="n">
        <v>19.4209</v>
      </c>
      <c r="C11588" s="32" t="n">
        <f aca="false">IF($A11588="","",IF(設定!$B$21="dB",10^($B11588/20),ABS($B11588)))</f>
        <v>9.35502602471397</v>
      </c>
      <c r="D11588" s="32" t="n">
        <f aca="false">IF($A11588="","",$A11588^2)</f>
        <v>3277231.34765625</v>
      </c>
      <c r="E11588" s="32" t="n">
        <f aca="false">IF($A11588="","",IF($C11588&lt;=0,"",1/$C11588^2))</f>
        <v>0.0114264151761323</v>
      </c>
      <c r="F11588" s="33" t="n">
        <f aca="false">IF(OR(ROW()-設定!$B$30&lt;2,ROW()+設定!$B$30&gt;13701,N($A11588)&lt;=0,N(INDEX($A$2:$A$13701,MIN(13700,MAX(1,ROW()-1+設定!$B$30))))&lt;=0,$A11588&lt;設定!$B$28,$A11588&gt;設定!$B$29),0,IF(AND($C11588&gt;=MAX(INDEX($C$1:$C$13701,MAX(1,ROW()-設定!$B$24)):INDEX($C$1:$C$13701,MAX(1,ROW()-1))),$C11588&gt;MAX(INDEX($C$1:$C$13701,MIN(13701,ROW()+1)):INDEX($C$1:$C$13701,MIN(13701,ROW()+設定!$B$24))),$C11588&gt;=設定!$B$32,$C11588&gt;=MAX(MIN(INDEX($C$1:$C$13701,MAX(1,ROW()-設定!$B$26)):INDEX($C$1:$C$13701,MAX(1,ROW()-1))),MIN(INDEX($C$1:$C$13701,MIN(13701,ROW()+1)):INDEX($C$1:$C$13701,MIN(13701,ROW()+設定!$B$26))))*10^(設定!$B$27/20)),1,0))</f>
        <v>0</v>
      </c>
      <c r="G11588" s="33" t="n">
        <f aca="false">$G11587+IF($F11588=1,1,0)</f>
        <v>6</v>
      </c>
      <c r="H11588" s="0" t="str">
        <f aca="false">IF($F11588=1,$G11588,"")</f>
        <v/>
      </c>
    </row>
    <row r="11589" customFormat="false" ht="15" hidden="false" customHeight="false" outlineLevel="0" collapsed="false">
      <c r="A11589" s="30" t="n">
        <v>1810.46875</v>
      </c>
      <c r="B11589" s="31" t="n">
        <v>19.5087</v>
      </c>
      <c r="C11589" s="32" t="n">
        <f aca="false">IF($A11589="","",IF(設定!$B$21="dB",10^($B11589/20),ABS($B11589)))</f>
        <v>9.45006944527168</v>
      </c>
      <c r="D11589" s="32" t="n">
        <f aca="false">IF($A11589="","",$A11589^2)</f>
        <v>3277797.09472656</v>
      </c>
      <c r="E11589" s="32" t="n">
        <f aca="false">IF($A11589="","",IF($C11589&lt;=0,"",1/$C11589^2))</f>
        <v>0.0111977302175193</v>
      </c>
      <c r="F11589" s="33" t="n">
        <f aca="false">IF(OR(ROW()-設定!$B$30&lt;2,ROW()+設定!$B$30&gt;13701,N($A11589)&lt;=0,N(INDEX($A$2:$A$13701,MIN(13700,MAX(1,ROW()-1+設定!$B$30))))&lt;=0,$A11589&lt;設定!$B$28,$A11589&gt;設定!$B$29),0,IF(AND($C11589&gt;=MAX(INDEX($C$1:$C$13701,MAX(1,ROW()-設定!$B$24)):INDEX($C$1:$C$13701,MAX(1,ROW()-1))),$C11589&gt;MAX(INDEX($C$1:$C$13701,MIN(13701,ROW()+1)):INDEX($C$1:$C$13701,MIN(13701,ROW()+設定!$B$24))),$C11589&gt;=設定!$B$32,$C11589&gt;=MAX(MIN(INDEX($C$1:$C$13701,MAX(1,ROW()-設定!$B$26)):INDEX($C$1:$C$13701,MAX(1,ROW()-1))),MIN(INDEX($C$1:$C$13701,MIN(13701,ROW()+1)):INDEX($C$1:$C$13701,MIN(13701,ROW()+設定!$B$26))))*10^(設定!$B$27/20)),1,0))</f>
        <v>0</v>
      </c>
      <c r="G11589" s="33" t="n">
        <f aca="false">$G11588+IF($F11589=1,1,0)</f>
        <v>6</v>
      </c>
      <c r="H11589" s="0" t="str">
        <f aca="false">IF($F11589=1,$G11589,"")</f>
        <v/>
      </c>
    </row>
    <row r="11590" customFormat="false" ht="15" hidden="false" customHeight="false" outlineLevel="0" collapsed="false">
      <c r="A11590" s="30" t="n">
        <v>1810.625</v>
      </c>
      <c r="B11590" s="31" t="n">
        <v>19.3993</v>
      </c>
      <c r="C11590" s="32" t="n">
        <f aca="false">IF($A11590="","",IF(設定!$B$21="dB",10^($B11590/20),ABS($B11590)))</f>
        <v>9.33179092417137</v>
      </c>
      <c r="D11590" s="32" t="n">
        <f aca="false">IF($A11590="","",$A11590^2)</f>
        <v>3278362.890625</v>
      </c>
      <c r="E11590" s="32" t="n">
        <f aca="false">IF($A11590="","",IF($C11590&lt;=0,"",1/$C11590^2))</f>
        <v>0.0114833869691073</v>
      </c>
      <c r="F11590" s="33" t="n">
        <f aca="false">IF(OR(ROW()-設定!$B$30&lt;2,ROW()+設定!$B$30&gt;13701,N($A11590)&lt;=0,N(INDEX($A$2:$A$13701,MIN(13700,MAX(1,ROW()-1+設定!$B$30))))&lt;=0,$A11590&lt;設定!$B$28,$A11590&gt;設定!$B$29),0,IF(AND($C11590&gt;=MAX(INDEX($C$1:$C$13701,MAX(1,ROW()-設定!$B$24)):INDEX($C$1:$C$13701,MAX(1,ROW()-1))),$C11590&gt;MAX(INDEX($C$1:$C$13701,MIN(13701,ROW()+1)):INDEX($C$1:$C$13701,MIN(13701,ROW()+設定!$B$24))),$C11590&gt;=設定!$B$32,$C11590&gt;=MAX(MIN(INDEX($C$1:$C$13701,MAX(1,ROW()-設定!$B$26)):INDEX($C$1:$C$13701,MAX(1,ROW()-1))),MIN(INDEX($C$1:$C$13701,MIN(13701,ROW()+1)):INDEX($C$1:$C$13701,MIN(13701,ROW()+設定!$B$26))))*10^(設定!$B$27/20)),1,0))</f>
        <v>0</v>
      </c>
      <c r="G11590" s="33" t="n">
        <f aca="false">$G11589+IF($F11590=1,1,0)</f>
        <v>6</v>
      </c>
      <c r="H11590" s="0" t="str">
        <f aca="false">IF($F11590=1,$G11590,"")</f>
        <v/>
      </c>
    </row>
    <row r="11591" customFormat="false" ht="15" hidden="false" customHeight="false" outlineLevel="0" collapsed="false">
      <c r="A11591" s="30" t="n">
        <v>1810.78125</v>
      </c>
      <c r="B11591" s="31" t="n">
        <v>19.3949</v>
      </c>
      <c r="C11591" s="32" t="n">
        <f aca="false">IF($A11591="","",IF(設定!$B$21="dB",10^($B11591/20),ABS($B11591)))</f>
        <v>9.32706492790532</v>
      </c>
      <c r="D11591" s="32" t="n">
        <f aca="false">IF($A11591="","",$A11591^2)</f>
        <v>3278928.73535156</v>
      </c>
      <c r="E11591" s="32" t="n">
        <f aca="false">IF($A11591="","",IF($C11591&lt;=0,"",1/$C11591^2))</f>
        <v>0.0114950271139319</v>
      </c>
      <c r="F11591" s="33" t="n">
        <f aca="false">IF(OR(ROW()-設定!$B$30&lt;2,ROW()+設定!$B$30&gt;13701,N($A11591)&lt;=0,N(INDEX($A$2:$A$13701,MIN(13700,MAX(1,ROW()-1+設定!$B$30))))&lt;=0,$A11591&lt;設定!$B$28,$A11591&gt;設定!$B$29),0,IF(AND($C11591&gt;=MAX(INDEX($C$1:$C$13701,MAX(1,ROW()-設定!$B$24)):INDEX($C$1:$C$13701,MAX(1,ROW()-1))),$C11591&gt;MAX(INDEX($C$1:$C$13701,MIN(13701,ROW()+1)):INDEX($C$1:$C$13701,MIN(13701,ROW()+設定!$B$24))),$C11591&gt;=設定!$B$32,$C11591&gt;=MAX(MIN(INDEX($C$1:$C$13701,MAX(1,ROW()-設定!$B$26)):INDEX($C$1:$C$13701,MAX(1,ROW()-1))),MIN(INDEX($C$1:$C$13701,MIN(13701,ROW()+1)):INDEX($C$1:$C$13701,MIN(13701,ROW()+設定!$B$26))))*10^(設定!$B$27/20)),1,0))</f>
        <v>0</v>
      </c>
      <c r="G11591" s="33" t="n">
        <f aca="false">$G11590+IF($F11591=1,1,0)</f>
        <v>6</v>
      </c>
      <c r="H11591" s="0" t="str">
        <f aca="false">IF($F11591=1,$G11591,"")</f>
        <v/>
      </c>
    </row>
    <row r="11592" customFormat="false" ht="15" hidden="false" customHeight="false" outlineLevel="0" collapsed="false">
      <c r="A11592" s="30" t="n">
        <v>1810.9375</v>
      </c>
      <c r="B11592" s="31" t="n">
        <v>19.3198</v>
      </c>
      <c r="C11592" s="32" t="n">
        <f aca="false">IF($A11592="","",IF(設定!$B$21="dB",10^($B11592/20),ABS($B11592)))</f>
        <v>9.24676882221045</v>
      </c>
      <c r="D11592" s="32" t="n">
        <f aca="false">IF($A11592="","",$A11592^2)</f>
        <v>3279494.62890625</v>
      </c>
      <c r="E11592" s="32" t="n">
        <f aca="false">IF($A11592="","",IF($C11592&lt;=0,"",1/$C11592^2))</f>
        <v>0.0116955324969728</v>
      </c>
      <c r="F11592" s="33" t="n">
        <f aca="false">IF(OR(ROW()-設定!$B$30&lt;2,ROW()+設定!$B$30&gt;13701,N($A11592)&lt;=0,N(INDEX($A$2:$A$13701,MIN(13700,MAX(1,ROW()-1+設定!$B$30))))&lt;=0,$A11592&lt;設定!$B$28,$A11592&gt;設定!$B$29),0,IF(AND($C11592&gt;=MAX(INDEX($C$1:$C$13701,MAX(1,ROW()-設定!$B$24)):INDEX($C$1:$C$13701,MAX(1,ROW()-1))),$C11592&gt;MAX(INDEX($C$1:$C$13701,MIN(13701,ROW()+1)):INDEX($C$1:$C$13701,MIN(13701,ROW()+設定!$B$24))),$C11592&gt;=設定!$B$32,$C11592&gt;=MAX(MIN(INDEX($C$1:$C$13701,MAX(1,ROW()-設定!$B$26)):INDEX($C$1:$C$13701,MAX(1,ROW()-1))),MIN(INDEX($C$1:$C$13701,MIN(13701,ROW()+1)):INDEX($C$1:$C$13701,MIN(13701,ROW()+設定!$B$26))))*10^(設定!$B$27/20)),1,0))</f>
        <v>0</v>
      </c>
      <c r="G11592" s="33" t="n">
        <f aca="false">$G11591+IF($F11592=1,1,0)</f>
        <v>6</v>
      </c>
      <c r="H11592" s="0" t="str">
        <f aca="false">IF($F11592=1,$G11592,"")</f>
        <v/>
      </c>
    </row>
    <row r="11593" customFormat="false" ht="15" hidden="false" customHeight="false" outlineLevel="0" collapsed="false">
      <c r="A11593" s="30" t="n">
        <v>1811.09375</v>
      </c>
      <c r="B11593" s="31" t="n">
        <v>19.3763</v>
      </c>
      <c r="C11593" s="32" t="n">
        <f aca="false">IF($A11593="","",IF(設定!$B$21="dB",10^($B11593/20),ABS($B11593)))</f>
        <v>9.30711328237979</v>
      </c>
      <c r="D11593" s="32" t="n">
        <f aca="false">IF($A11593="","",$A11593^2)</f>
        <v>3280060.57128906</v>
      </c>
      <c r="E11593" s="32" t="n">
        <f aca="false">IF($A11593="","",IF($C11593&lt;=0,"",1/$C11593^2))</f>
        <v>0.0115443636852786</v>
      </c>
      <c r="F11593" s="33" t="n">
        <f aca="false">IF(OR(ROW()-設定!$B$30&lt;2,ROW()+設定!$B$30&gt;13701,N($A11593)&lt;=0,N(INDEX($A$2:$A$13701,MIN(13700,MAX(1,ROW()-1+設定!$B$30))))&lt;=0,$A11593&lt;設定!$B$28,$A11593&gt;設定!$B$29),0,IF(AND($C11593&gt;=MAX(INDEX($C$1:$C$13701,MAX(1,ROW()-設定!$B$24)):INDEX($C$1:$C$13701,MAX(1,ROW()-1))),$C11593&gt;MAX(INDEX($C$1:$C$13701,MIN(13701,ROW()+1)):INDEX($C$1:$C$13701,MIN(13701,ROW()+設定!$B$24))),$C11593&gt;=設定!$B$32,$C11593&gt;=MAX(MIN(INDEX($C$1:$C$13701,MAX(1,ROW()-設定!$B$26)):INDEX($C$1:$C$13701,MAX(1,ROW()-1))),MIN(INDEX($C$1:$C$13701,MIN(13701,ROW()+1)):INDEX($C$1:$C$13701,MIN(13701,ROW()+設定!$B$26))))*10^(設定!$B$27/20)),1,0))</f>
        <v>0</v>
      </c>
      <c r="G11593" s="33" t="n">
        <f aca="false">$G11592+IF($F11593=1,1,0)</f>
        <v>6</v>
      </c>
      <c r="H11593" s="0" t="str">
        <f aca="false">IF($F11593=1,$G11593,"")</f>
        <v/>
      </c>
    </row>
    <row r="11594" customFormat="false" ht="15" hidden="false" customHeight="false" outlineLevel="0" collapsed="false">
      <c r="A11594" s="30" t="n">
        <v>1811.25</v>
      </c>
      <c r="B11594" s="31" t="n">
        <v>19.1575</v>
      </c>
      <c r="C11594" s="32" t="n">
        <f aca="false">IF($A11594="","",IF(設定!$B$21="dB",10^($B11594/20),ABS($B11594)))</f>
        <v>9.07559276024996</v>
      </c>
      <c r="D11594" s="32" t="n">
        <f aca="false">IF($A11594="","",$A11594^2)</f>
        <v>3280626.5625</v>
      </c>
      <c r="E11594" s="32" t="n">
        <f aca="false">IF($A11594="","",IF($C11594&lt;=0,"",1/$C11594^2))</f>
        <v>0.0121408753431283</v>
      </c>
      <c r="F11594" s="33" t="n">
        <f aca="false">IF(OR(ROW()-設定!$B$30&lt;2,ROW()+設定!$B$30&gt;13701,N($A11594)&lt;=0,N(INDEX($A$2:$A$13701,MIN(13700,MAX(1,ROW()-1+設定!$B$30))))&lt;=0,$A11594&lt;設定!$B$28,$A11594&gt;設定!$B$29),0,IF(AND($C11594&gt;=MAX(INDEX($C$1:$C$13701,MAX(1,ROW()-設定!$B$24)):INDEX($C$1:$C$13701,MAX(1,ROW()-1))),$C11594&gt;MAX(INDEX($C$1:$C$13701,MIN(13701,ROW()+1)):INDEX($C$1:$C$13701,MIN(13701,ROW()+設定!$B$24))),$C11594&gt;=設定!$B$32,$C11594&gt;=MAX(MIN(INDEX($C$1:$C$13701,MAX(1,ROW()-設定!$B$26)):INDEX($C$1:$C$13701,MAX(1,ROW()-1))),MIN(INDEX($C$1:$C$13701,MIN(13701,ROW()+1)):INDEX($C$1:$C$13701,MIN(13701,ROW()+設定!$B$26))))*10^(設定!$B$27/20)),1,0))</f>
        <v>0</v>
      </c>
      <c r="G11594" s="33" t="n">
        <f aca="false">$G11593+IF($F11594=1,1,0)</f>
        <v>6</v>
      </c>
      <c r="H11594" s="0" t="str">
        <f aca="false">IF($F11594=1,$G11594,"")</f>
        <v/>
      </c>
    </row>
    <row r="11595" customFormat="false" ht="15" hidden="false" customHeight="false" outlineLevel="0" collapsed="false">
      <c r="A11595" s="30" t="n">
        <v>1811.40625</v>
      </c>
      <c r="B11595" s="31" t="n">
        <v>19.6007</v>
      </c>
      <c r="C11595" s="32" t="n">
        <f aca="false">IF($A11595="","",IF(設定!$B$21="dB",10^($B11595/20),ABS($B11595)))</f>
        <v>9.55069552432011</v>
      </c>
      <c r="D11595" s="32" t="n">
        <f aca="false">IF($A11595="","",$A11595^2)</f>
        <v>3281192.60253906</v>
      </c>
      <c r="E11595" s="32" t="n">
        <f aca="false">IF($A11595="","",IF($C11595&lt;=0,"",1/$C11595^2))</f>
        <v>0.0109630147898084</v>
      </c>
      <c r="F11595" s="33" t="n">
        <f aca="false">IF(OR(ROW()-設定!$B$30&lt;2,ROW()+設定!$B$30&gt;13701,N($A11595)&lt;=0,N(INDEX($A$2:$A$13701,MIN(13700,MAX(1,ROW()-1+設定!$B$30))))&lt;=0,$A11595&lt;設定!$B$28,$A11595&gt;設定!$B$29),0,IF(AND($C11595&gt;=MAX(INDEX($C$1:$C$13701,MAX(1,ROW()-設定!$B$24)):INDEX($C$1:$C$13701,MAX(1,ROW()-1))),$C11595&gt;MAX(INDEX($C$1:$C$13701,MIN(13701,ROW()+1)):INDEX($C$1:$C$13701,MIN(13701,ROW()+設定!$B$24))),$C11595&gt;=設定!$B$32,$C11595&gt;=MAX(MIN(INDEX($C$1:$C$13701,MAX(1,ROW()-設定!$B$26)):INDEX($C$1:$C$13701,MAX(1,ROW()-1))),MIN(INDEX($C$1:$C$13701,MIN(13701,ROW()+1)):INDEX($C$1:$C$13701,MIN(13701,ROW()+設定!$B$26))))*10^(設定!$B$27/20)),1,0))</f>
        <v>0</v>
      </c>
      <c r="G11595" s="33" t="n">
        <f aca="false">$G11594+IF($F11595=1,1,0)</f>
        <v>6</v>
      </c>
      <c r="H11595" s="0" t="str">
        <f aca="false">IF($F11595=1,$G11595,"")</f>
        <v/>
      </c>
    </row>
    <row r="11596" customFormat="false" ht="15" hidden="false" customHeight="false" outlineLevel="0" collapsed="false">
      <c r="A11596" s="30" t="n">
        <v>1811.5625</v>
      </c>
      <c r="B11596" s="31" t="n">
        <v>19.2388</v>
      </c>
      <c r="C11596" s="32" t="n">
        <f aca="false">IF($A11596="","",IF(設定!$B$21="dB",10^($B11596/20),ABS($B11596)))</f>
        <v>9.16093918326924</v>
      </c>
      <c r="D11596" s="32" t="n">
        <f aca="false">IF($A11596="","",$A11596^2)</f>
        <v>3281758.69140625</v>
      </c>
      <c r="E11596" s="32" t="n">
        <f aca="false">IF($A11596="","",IF($C11596&lt;=0,"",1/$C11596^2))</f>
        <v>0.0119157120583642</v>
      </c>
      <c r="F11596" s="33" t="n">
        <f aca="false">IF(OR(ROW()-設定!$B$30&lt;2,ROW()+設定!$B$30&gt;13701,N($A11596)&lt;=0,N(INDEX($A$2:$A$13701,MIN(13700,MAX(1,ROW()-1+設定!$B$30))))&lt;=0,$A11596&lt;設定!$B$28,$A11596&gt;設定!$B$29),0,IF(AND($C11596&gt;=MAX(INDEX($C$1:$C$13701,MAX(1,ROW()-設定!$B$24)):INDEX($C$1:$C$13701,MAX(1,ROW()-1))),$C11596&gt;MAX(INDEX($C$1:$C$13701,MIN(13701,ROW()+1)):INDEX($C$1:$C$13701,MIN(13701,ROW()+設定!$B$24))),$C11596&gt;=設定!$B$32,$C11596&gt;=MAX(MIN(INDEX($C$1:$C$13701,MAX(1,ROW()-設定!$B$26)):INDEX($C$1:$C$13701,MAX(1,ROW()-1))),MIN(INDEX($C$1:$C$13701,MIN(13701,ROW()+1)):INDEX($C$1:$C$13701,MIN(13701,ROW()+設定!$B$26))))*10^(設定!$B$27/20)),1,0))</f>
        <v>0</v>
      </c>
      <c r="G11596" s="33" t="n">
        <f aca="false">$G11595+IF($F11596=1,1,0)</f>
        <v>6</v>
      </c>
      <c r="H11596" s="0" t="str">
        <f aca="false">IF($F11596=1,$G11596,"")</f>
        <v/>
      </c>
    </row>
    <row r="11597" customFormat="false" ht="15" hidden="false" customHeight="false" outlineLevel="0" collapsed="false">
      <c r="A11597" s="30" t="n">
        <v>1811.71875</v>
      </c>
      <c r="B11597" s="31" t="n">
        <v>19.303</v>
      </c>
      <c r="C11597" s="32" t="n">
        <f aca="false">IF($A11597="","",IF(設定!$B$21="dB",10^($B11597/20),ABS($B11597)))</f>
        <v>9.22890127071429</v>
      </c>
      <c r="D11597" s="32" t="n">
        <f aca="false">IF($A11597="","",$A11597^2)</f>
        <v>3282324.82910156</v>
      </c>
      <c r="E11597" s="32" t="n">
        <f aca="false">IF($A11597="","",IF($C11597&lt;=0,"",1/$C11597^2))</f>
        <v>0.0117408624470968</v>
      </c>
      <c r="F11597" s="33" t="n">
        <f aca="false">IF(OR(ROW()-設定!$B$30&lt;2,ROW()+設定!$B$30&gt;13701,N($A11597)&lt;=0,N(INDEX($A$2:$A$13701,MIN(13700,MAX(1,ROW()-1+設定!$B$30))))&lt;=0,$A11597&lt;設定!$B$28,$A11597&gt;設定!$B$29),0,IF(AND($C11597&gt;=MAX(INDEX($C$1:$C$13701,MAX(1,ROW()-設定!$B$24)):INDEX($C$1:$C$13701,MAX(1,ROW()-1))),$C11597&gt;MAX(INDEX($C$1:$C$13701,MIN(13701,ROW()+1)):INDEX($C$1:$C$13701,MIN(13701,ROW()+設定!$B$24))),$C11597&gt;=設定!$B$32,$C11597&gt;=MAX(MIN(INDEX($C$1:$C$13701,MAX(1,ROW()-設定!$B$26)):INDEX($C$1:$C$13701,MAX(1,ROW()-1))),MIN(INDEX($C$1:$C$13701,MIN(13701,ROW()+1)):INDEX($C$1:$C$13701,MIN(13701,ROW()+設定!$B$26))))*10^(設定!$B$27/20)),1,0))</f>
        <v>0</v>
      </c>
      <c r="G11597" s="33" t="n">
        <f aca="false">$G11596+IF($F11597=1,1,0)</f>
        <v>6</v>
      </c>
      <c r="H11597" s="0" t="str">
        <f aca="false">IF($F11597=1,$G11597,"")</f>
        <v/>
      </c>
    </row>
    <row r="11598" customFormat="false" ht="15" hidden="false" customHeight="false" outlineLevel="0" collapsed="false">
      <c r="A11598" s="30" t="n">
        <v>1811.875</v>
      </c>
      <c r="B11598" s="31" t="n">
        <v>19.226</v>
      </c>
      <c r="C11598" s="32" t="n">
        <f aca="false">IF($A11598="","",IF(設定!$B$21="dB",10^($B11598/20),ABS($B11598)))</f>
        <v>9.14744906671499</v>
      </c>
      <c r="D11598" s="32" t="n">
        <f aca="false">IF($A11598="","",$A11598^2)</f>
        <v>3282891.015625</v>
      </c>
      <c r="E11598" s="32" t="n">
        <f aca="false">IF($A11598="","",IF($C11598&lt;=0,"",1/$C11598^2))</f>
        <v>0.0119508831473627</v>
      </c>
      <c r="F11598" s="33" t="n">
        <f aca="false">IF(OR(ROW()-設定!$B$30&lt;2,ROW()+設定!$B$30&gt;13701,N($A11598)&lt;=0,N(INDEX($A$2:$A$13701,MIN(13700,MAX(1,ROW()-1+設定!$B$30))))&lt;=0,$A11598&lt;設定!$B$28,$A11598&gt;設定!$B$29),0,IF(AND($C11598&gt;=MAX(INDEX($C$1:$C$13701,MAX(1,ROW()-設定!$B$24)):INDEX($C$1:$C$13701,MAX(1,ROW()-1))),$C11598&gt;MAX(INDEX($C$1:$C$13701,MIN(13701,ROW()+1)):INDEX($C$1:$C$13701,MIN(13701,ROW()+設定!$B$24))),$C11598&gt;=設定!$B$32,$C11598&gt;=MAX(MIN(INDEX($C$1:$C$13701,MAX(1,ROW()-設定!$B$26)):INDEX($C$1:$C$13701,MAX(1,ROW()-1))),MIN(INDEX($C$1:$C$13701,MIN(13701,ROW()+1)):INDEX($C$1:$C$13701,MIN(13701,ROW()+設定!$B$26))))*10^(設定!$B$27/20)),1,0))</f>
        <v>0</v>
      </c>
      <c r="G11598" s="33" t="n">
        <f aca="false">$G11597+IF($F11598=1,1,0)</f>
        <v>6</v>
      </c>
      <c r="H11598" s="0" t="str">
        <f aca="false">IF($F11598=1,$G11598,"")</f>
        <v/>
      </c>
    </row>
    <row r="11599" customFormat="false" ht="15" hidden="false" customHeight="false" outlineLevel="0" collapsed="false">
      <c r="A11599" s="30" t="n">
        <v>1812.03125</v>
      </c>
      <c r="B11599" s="31" t="n">
        <v>19.2077</v>
      </c>
      <c r="C11599" s="32" t="n">
        <f aca="false">IF($A11599="","",IF(設定!$B$21="dB",10^($B11599/20),ABS($B11599)))</f>
        <v>9.12819691111452</v>
      </c>
      <c r="D11599" s="32" t="n">
        <f aca="false">IF($A11599="","",$A11599^2)</f>
        <v>3283457.25097656</v>
      </c>
      <c r="E11599" s="32" t="n">
        <f aca="false">IF($A11599="","",IF($C11599&lt;=0,"",1/$C11599^2))</f>
        <v>0.0120013471971044</v>
      </c>
      <c r="F11599" s="33" t="n">
        <f aca="false">IF(OR(ROW()-設定!$B$30&lt;2,ROW()+設定!$B$30&gt;13701,N($A11599)&lt;=0,N(INDEX($A$2:$A$13701,MIN(13700,MAX(1,ROW()-1+設定!$B$30))))&lt;=0,$A11599&lt;設定!$B$28,$A11599&gt;設定!$B$29),0,IF(AND($C11599&gt;=MAX(INDEX($C$1:$C$13701,MAX(1,ROW()-設定!$B$24)):INDEX($C$1:$C$13701,MAX(1,ROW()-1))),$C11599&gt;MAX(INDEX($C$1:$C$13701,MIN(13701,ROW()+1)):INDEX($C$1:$C$13701,MIN(13701,ROW()+設定!$B$24))),$C11599&gt;=設定!$B$32,$C11599&gt;=MAX(MIN(INDEX($C$1:$C$13701,MAX(1,ROW()-設定!$B$26)):INDEX($C$1:$C$13701,MAX(1,ROW()-1))),MIN(INDEX($C$1:$C$13701,MIN(13701,ROW()+1)):INDEX($C$1:$C$13701,MIN(13701,ROW()+設定!$B$26))))*10^(設定!$B$27/20)),1,0))</f>
        <v>0</v>
      </c>
      <c r="G11599" s="33" t="n">
        <f aca="false">$G11598+IF($F11599=1,1,0)</f>
        <v>6</v>
      </c>
      <c r="H11599" s="0" t="str">
        <f aca="false">IF($F11599=1,$G11599,"")</f>
        <v/>
      </c>
    </row>
    <row r="11600" customFormat="false" ht="15" hidden="false" customHeight="false" outlineLevel="0" collapsed="false">
      <c r="A11600" s="30" t="n">
        <v>1812.1875</v>
      </c>
      <c r="B11600" s="31" t="n">
        <v>19.2834</v>
      </c>
      <c r="C11600" s="32" t="n">
        <f aca="false">IF($A11600="","",IF(設定!$B$21="dB",10^($B11600/20),ABS($B11600)))</f>
        <v>9.20809942568921</v>
      </c>
      <c r="D11600" s="32" t="n">
        <f aca="false">IF($A11600="","",$A11600^2)</f>
        <v>3284023.53515625</v>
      </c>
      <c r="E11600" s="32" t="n">
        <f aca="false">IF($A11600="","",IF($C11600&lt;=0,"",1/$C11600^2))</f>
        <v>0.0117939694910807</v>
      </c>
      <c r="F11600" s="33" t="n">
        <f aca="false">IF(OR(ROW()-設定!$B$30&lt;2,ROW()+設定!$B$30&gt;13701,N($A11600)&lt;=0,N(INDEX($A$2:$A$13701,MIN(13700,MAX(1,ROW()-1+設定!$B$30))))&lt;=0,$A11600&lt;設定!$B$28,$A11600&gt;設定!$B$29),0,IF(AND($C11600&gt;=MAX(INDEX($C$1:$C$13701,MAX(1,ROW()-設定!$B$24)):INDEX($C$1:$C$13701,MAX(1,ROW()-1))),$C11600&gt;MAX(INDEX($C$1:$C$13701,MIN(13701,ROW()+1)):INDEX($C$1:$C$13701,MIN(13701,ROW()+設定!$B$24))),$C11600&gt;=設定!$B$32,$C11600&gt;=MAX(MIN(INDEX($C$1:$C$13701,MAX(1,ROW()-設定!$B$26)):INDEX($C$1:$C$13701,MAX(1,ROW()-1))),MIN(INDEX($C$1:$C$13701,MIN(13701,ROW()+1)):INDEX($C$1:$C$13701,MIN(13701,ROW()+設定!$B$26))))*10^(設定!$B$27/20)),1,0))</f>
        <v>0</v>
      </c>
      <c r="G11600" s="33" t="n">
        <f aca="false">$G11599+IF($F11600=1,1,0)</f>
        <v>6</v>
      </c>
      <c r="H11600" s="0" t="str">
        <f aca="false">IF($F11600=1,$G11600,"")</f>
        <v/>
      </c>
    </row>
    <row r="11601" customFormat="false" ht="15" hidden="false" customHeight="false" outlineLevel="0" collapsed="false">
      <c r="A11601" s="30" t="n">
        <v>1812.34375</v>
      </c>
      <c r="B11601" s="31" t="n">
        <v>19.1714</v>
      </c>
      <c r="C11601" s="32" t="n">
        <f aca="false">IF($A11601="","",IF(設定!$B$21="dB",10^($B11601/20),ABS($B11601)))</f>
        <v>9.090128028115</v>
      </c>
      <c r="D11601" s="32" t="n">
        <f aca="false">IF($A11601="","",$A11601^2)</f>
        <v>3284589.86816406</v>
      </c>
      <c r="E11601" s="32" t="n">
        <f aca="false">IF($A11601="","",IF($C11601&lt;=0,"",1/$C11601^2))</f>
        <v>0.0121020794571448</v>
      </c>
      <c r="F11601" s="33" t="n">
        <f aca="false">IF(OR(ROW()-設定!$B$30&lt;2,ROW()+設定!$B$30&gt;13701,N($A11601)&lt;=0,N(INDEX($A$2:$A$13701,MIN(13700,MAX(1,ROW()-1+設定!$B$30))))&lt;=0,$A11601&lt;設定!$B$28,$A11601&gt;設定!$B$29),0,IF(AND($C11601&gt;=MAX(INDEX($C$1:$C$13701,MAX(1,ROW()-設定!$B$24)):INDEX($C$1:$C$13701,MAX(1,ROW()-1))),$C11601&gt;MAX(INDEX($C$1:$C$13701,MIN(13701,ROW()+1)):INDEX($C$1:$C$13701,MIN(13701,ROW()+設定!$B$24))),$C11601&gt;=設定!$B$32,$C11601&gt;=MAX(MIN(INDEX($C$1:$C$13701,MAX(1,ROW()-設定!$B$26)):INDEX($C$1:$C$13701,MAX(1,ROW()-1))),MIN(INDEX($C$1:$C$13701,MIN(13701,ROW()+1)):INDEX($C$1:$C$13701,MIN(13701,ROW()+設定!$B$26))))*10^(設定!$B$27/20)),1,0))</f>
        <v>0</v>
      </c>
      <c r="G11601" s="33" t="n">
        <f aca="false">$G11600+IF($F11601=1,1,0)</f>
        <v>6</v>
      </c>
      <c r="H11601" s="0" t="str">
        <f aca="false">IF($F11601=1,$G11601,"")</f>
        <v/>
      </c>
    </row>
    <row r="11602" customFormat="false" ht="15" hidden="false" customHeight="false" outlineLevel="0" collapsed="false">
      <c r="A11602" s="30" t="n">
        <v>1812.5</v>
      </c>
      <c r="B11602" s="31" t="n">
        <v>19.1631</v>
      </c>
      <c r="C11602" s="32" t="n">
        <f aca="false">IF($A11602="","",IF(設定!$B$21="dB",10^($B11602/20),ABS($B11602)))</f>
        <v>9.08144589776378</v>
      </c>
      <c r="D11602" s="32" t="n">
        <f aca="false">IF($A11602="","",$A11602^2)</f>
        <v>3285156.25</v>
      </c>
      <c r="E11602" s="32" t="n">
        <f aca="false">IF($A11602="","",IF($C11602&lt;=0,"",1/$C11602^2))</f>
        <v>0.0121252304087526</v>
      </c>
      <c r="F11602" s="33" t="n">
        <f aca="false">IF(OR(ROW()-設定!$B$30&lt;2,ROW()+設定!$B$30&gt;13701,N($A11602)&lt;=0,N(INDEX($A$2:$A$13701,MIN(13700,MAX(1,ROW()-1+設定!$B$30))))&lt;=0,$A11602&lt;設定!$B$28,$A11602&gt;設定!$B$29),0,IF(AND($C11602&gt;=MAX(INDEX($C$1:$C$13701,MAX(1,ROW()-設定!$B$24)):INDEX($C$1:$C$13701,MAX(1,ROW()-1))),$C11602&gt;MAX(INDEX($C$1:$C$13701,MIN(13701,ROW()+1)):INDEX($C$1:$C$13701,MIN(13701,ROW()+設定!$B$24))),$C11602&gt;=設定!$B$32,$C11602&gt;=MAX(MIN(INDEX($C$1:$C$13701,MAX(1,ROW()-設定!$B$26)):INDEX($C$1:$C$13701,MAX(1,ROW()-1))),MIN(INDEX($C$1:$C$13701,MIN(13701,ROW()+1)):INDEX($C$1:$C$13701,MIN(13701,ROW()+設定!$B$26))))*10^(設定!$B$27/20)),1,0))</f>
        <v>0</v>
      </c>
      <c r="G11602" s="33" t="n">
        <f aca="false">$G11601+IF($F11602=1,1,0)</f>
        <v>6</v>
      </c>
      <c r="H11602" s="0" t="str">
        <f aca="false">IF($F11602=1,$G11602,"")</f>
        <v/>
      </c>
    </row>
    <row r="11603" customFormat="false" ht="15" hidden="false" customHeight="false" outlineLevel="0" collapsed="false">
      <c r="A11603" s="30" t="n">
        <v>1812.65625</v>
      </c>
      <c r="B11603" s="31" t="n">
        <v>19.0464</v>
      </c>
      <c r="C11603" s="32" t="n">
        <f aca="false">IF($A11603="","",IF(設定!$B$21="dB",10^($B11603/20),ABS($B11603)))</f>
        <v>8.96024737802321</v>
      </c>
      <c r="D11603" s="32" t="n">
        <f aca="false">IF($A11603="","",$A11603^2)</f>
        <v>3285722.68066406</v>
      </c>
      <c r="E11603" s="32" t="n">
        <f aca="false">IF($A11603="","",IF($C11603&lt;=0,"",1/$C11603^2))</f>
        <v>0.0124554665574423</v>
      </c>
      <c r="F11603" s="33" t="n">
        <f aca="false">IF(OR(ROW()-設定!$B$30&lt;2,ROW()+設定!$B$30&gt;13701,N($A11603)&lt;=0,N(INDEX($A$2:$A$13701,MIN(13700,MAX(1,ROW()-1+設定!$B$30))))&lt;=0,$A11603&lt;設定!$B$28,$A11603&gt;設定!$B$29),0,IF(AND($C11603&gt;=MAX(INDEX($C$1:$C$13701,MAX(1,ROW()-設定!$B$24)):INDEX($C$1:$C$13701,MAX(1,ROW()-1))),$C11603&gt;MAX(INDEX($C$1:$C$13701,MIN(13701,ROW()+1)):INDEX($C$1:$C$13701,MIN(13701,ROW()+設定!$B$24))),$C11603&gt;=設定!$B$32,$C11603&gt;=MAX(MIN(INDEX($C$1:$C$13701,MAX(1,ROW()-設定!$B$26)):INDEX($C$1:$C$13701,MAX(1,ROW()-1))),MIN(INDEX($C$1:$C$13701,MIN(13701,ROW()+1)):INDEX($C$1:$C$13701,MIN(13701,ROW()+設定!$B$26))))*10^(設定!$B$27/20)),1,0))</f>
        <v>0</v>
      </c>
      <c r="G11603" s="33" t="n">
        <f aca="false">$G11602+IF($F11603=1,1,0)</f>
        <v>6</v>
      </c>
      <c r="H11603" s="0" t="str">
        <f aca="false">IF($F11603=1,$G11603,"")</f>
        <v/>
      </c>
    </row>
    <row r="11604" customFormat="false" ht="15" hidden="false" customHeight="false" outlineLevel="0" collapsed="false">
      <c r="A11604" s="30" t="n">
        <v>1812.8125</v>
      </c>
      <c r="B11604" s="31" t="n">
        <v>19.0772</v>
      </c>
      <c r="C11604" s="32" t="n">
        <f aca="false">IF($A11604="","",IF(設定!$B$21="dB",10^($B11604/20),ABS($B11604)))</f>
        <v>8.99207664500512</v>
      </c>
      <c r="D11604" s="32" t="n">
        <f aca="false">IF($A11604="","",$A11604^2)</f>
        <v>3286289.16015625</v>
      </c>
      <c r="E11604" s="32" t="n">
        <f aca="false">IF($A11604="","",IF($C11604&lt;=0,"",1/$C11604^2))</f>
        <v>0.012367445351302</v>
      </c>
      <c r="F11604" s="33" t="n">
        <f aca="false">IF(OR(ROW()-設定!$B$30&lt;2,ROW()+設定!$B$30&gt;13701,N($A11604)&lt;=0,N(INDEX($A$2:$A$13701,MIN(13700,MAX(1,ROW()-1+設定!$B$30))))&lt;=0,$A11604&lt;設定!$B$28,$A11604&gt;設定!$B$29),0,IF(AND($C11604&gt;=MAX(INDEX($C$1:$C$13701,MAX(1,ROW()-設定!$B$24)):INDEX($C$1:$C$13701,MAX(1,ROW()-1))),$C11604&gt;MAX(INDEX($C$1:$C$13701,MIN(13701,ROW()+1)):INDEX($C$1:$C$13701,MIN(13701,ROW()+設定!$B$24))),$C11604&gt;=設定!$B$32,$C11604&gt;=MAX(MIN(INDEX($C$1:$C$13701,MAX(1,ROW()-設定!$B$26)):INDEX($C$1:$C$13701,MAX(1,ROW()-1))),MIN(INDEX($C$1:$C$13701,MIN(13701,ROW()+1)):INDEX($C$1:$C$13701,MIN(13701,ROW()+設定!$B$26))))*10^(設定!$B$27/20)),1,0))</f>
        <v>0</v>
      </c>
      <c r="G11604" s="33" t="n">
        <f aca="false">$G11603+IF($F11604=1,1,0)</f>
        <v>6</v>
      </c>
      <c r="H11604" s="0" t="str">
        <f aca="false">IF($F11604=1,$G11604,"")</f>
        <v/>
      </c>
    </row>
    <row r="11605" customFormat="false" ht="15" hidden="false" customHeight="false" outlineLevel="0" collapsed="false">
      <c r="A11605" s="30" t="n">
        <v>1812.96875</v>
      </c>
      <c r="B11605" s="31" t="n">
        <v>19.0343</v>
      </c>
      <c r="C11605" s="32" t="n">
        <f aca="false">IF($A11605="","",IF(設定!$B$21="dB",10^($B11605/20),ABS($B11605)))</f>
        <v>8.94777387035203</v>
      </c>
      <c r="D11605" s="32" t="n">
        <f aca="false">IF($A11605="","",$A11605^2)</f>
        <v>3286855.68847656</v>
      </c>
      <c r="E11605" s="32" t="n">
        <f aca="false">IF($A11605="","",IF($C11605&lt;=0,"",1/$C11605^2))</f>
        <v>0.0124902174688678</v>
      </c>
      <c r="F11605" s="33" t="n">
        <f aca="false">IF(OR(ROW()-設定!$B$30&lt;2,ROW()+設定!$B$30&gt;13701,N($A11605)&lt;=0,N(INDEX($A$2:$A$13701,MIN(13700,MAX(1,ROW()-1+設定!$B$30))))&lt;=0,$A11605&lt;設定!$B$28,$A11605&gt;設定!$B$29),0,IF(AND($C11605&gt;=MAX(INDEX($C$1:$C$13701,MAX(1,ROW()-設定!$B$24)):INDEX($C$1:$C$13701,MAX(1,ROW()-1))),$C11605&gt;MAX(INDEX($C$1:$C$13701,MIN(13701,ROW()+1)):INDEX($C$1:$C$13701,MIN(13701,ROW()+設定!$B$24))),$C11605&gt;=設定!$B$32,$C11605&gt;=MAX(MIN(INDEX($C$1:$C$13701,MAX(1,ROW()-設定!$B$26)):INDEX($C$1:$C$13701,MAX(1,ROW()-1))),MIN(INDEX($C$1:$C$13701,MIN(13701,ROW()+1)):INDEX($C$1:$C$13701,MIN(13701,ROW()+設定!$B$26))))*10^(設定!$B$27/20)),1,0))</f>
        <v>0</v>
      </c>
      <c r="G11605" s="33" t="n">
        <f aca="false">$G11604+IF($F11605=1,1,0)</f>
        <v>6</v>
      </c>
      <c r="H11605" s="0" t="str">
        <f aca="false">IF($F11605=1,$G11605,"")</f>
        <v/>
      </c>
    </row>
    <row r="11606" customFormat="false" ht="15" hidden="false" customHeight="false" outlineLevel="0" collapsed="false">
      <c r="A11606" s="30" t="n">
        <v>1813.125</v>
      </c>
      <c r="B11606" s="31" t="n">
        <v>19.3264</v>
      </c>
      <c r="C11606" s="32" t="n">
        <f aca="false">IF($A11606="","",IF(設定!$B$21="dB",10^($B11606/20),ABS($B11606)))</f>
        <v>9.25379767809713</v>
      </c>
      <c r="D11606" s="32" t="n">
        <f aca="false">IF($A11606="","",$A11606^2)</f>
        <v>3287422.265625</v>
      </c>
      <c r="E11606" s="32" t="n">
        <f aca="false">IF($A11606="","",IF($C11606&lt;=0,"",1/$C11606^2))</f>
        <v>0.0116777722227938</v>
      </c>
      <c r="F11606" s="33" t="n">
        <f aca="false">IF(OR(ROW()-設定!$B$30&lt;2,ROW()+設定!$B$30&gt;13701,N($A11606)&lt;=0,N(INDEX($A$2:$A$13701,MIN(13700,MAX(1,ROW()-1+設定!$B$30))))&lt;=0,$A11606&lt;設定!$B$28,$A11606&gt;設定!$B$29),0,IF(AND($C11606&gt;=MAX(INDEX($C$1:$C$13701,MAX(1,ROW()-設定!$B$24)):INDEX($C$1:$C$13701,MAX(1,ROW()-1))),$C11606&gt;MAX(INDEX($C$1:$C$13701,MIN(13701,ROW()+1)):INDEX($C$1:$C$13701,MIN(13701,ROW()+設定!$B$24))),$C11606&gt;=設定!$B$32,$C11606&gt;=MAX(MIN(INDEX($C$1:$C$13701,MAX(1,ROW()-設定!$B$26)):INDEX($C$1:$C$13701,MAX(1,ROW()-1))),MIN(INDEX($C$1:$C$13701,MIN(13701,ROW()+1)):INDEX($C$1:$C$13701,MIN(13701,ROW()+設定!$B$26))))*10^(設定!$B$27/20)),1,0))</f>
        <v>0</v>
      </c>
      <c r="G11606" s="33" t="n">
        <f aca="false">$G11605+IF($F11606=1,1,0)</f>
        <v>6</v>
      </c>
      <c r="H11606" s="0" t="str">
        <f aca="false">IF($F11606=1,$G11606,"")</f>
        <v/>
      </c>
    </row>
    <row r="11607" customFormat="false" ht="15" hidden="false" customHeight="false" outlineLevel="0" collapsed="false">
      <c r="A11607" s="30" t="n">
        <v>1813.28125</v>
      </c>
      <c r="B11607" s="31" t="n">
        <v>18.9834</v>
      </c>
      <c r="C11607" s="32" t="n">
        <f aca="false">IF($A11607="","",IF(設定!$B$21="dB",10^($B11607/20),ABS($B11607)))</f>
        <v>8.89549254401265</v>
      </c>
      <c r="D11607" s="32" t="n">
        <f aca="false">IF($A11607="","",$A11607^2)</f>
        <v>3287988.89160156</v>
      </c>
      <c r="E11607" s="32" t="n">
        <f aca="false">IF($A11607="","",IF($C11607&lt;=0,"",1/$C11607^2))</f>
        <v>0.0126374659950763</v>
      </c>
      <c r="F11607" s="33" t="n">
        <f aca="false">IF(OR(ROW()-設定!$B$30&lt;2,ROW()+設定!$B$30&gt;13701,N($A11607)&lt;=0,N(INDEX($A$2:$A$13701,MIN(13700,MAX(1,ROW()-1+設定!$B$30))))&lt;=0,$A11607&lt;設定!$B$28,$A11607&gt;設定!$B$29),0,IF(AND($C11607&gt;=MAX(INDEX($C$1:$C$13701,MAX(1,ROW()-設定!$B$24)):INDEX($C$1:$C$13701,MAX(1,ROW()-1))),$C11607&gt;MAX(INDEX($C$1:$C$13701,MIN(13701,ROW()+1)):INDEX($C$1:$C$13701,MIN(13701,ROW()+設定!$B$24))),$C11607&gt;=設定!$B$32,$C11607&gt;=MAX(MIN(INDEX($C$1:$C$13701,MAX(1,ROW()-設定!$B$26)):INDEX($C$1:$C$13701,MAX(1,ROW()-1))),MIN(INDEX($C$1:$C$13701,MIN(13701,ROW()+1)):INDEX($C$1:$C$13701,MIN(13701,ROW()+設定!$B$26))))*10^(設定!$B$27/20)),1,0))</f>
        <v>0</v>
      </c>
      <c r="G11607" s="33" t="n">
        <f aca="false">$G11606+IF($F11607=1,1,0)</f>
        <v>6</v>
      </c>
      <c r="H11607" s="0" t="str">
        <f aca="false">IF($F11607=1,$G11607,"")</f>
        <v/>
      </c>
    </row>
    <row r="11608" customFormat="false" ht="15" hidden="false" customHeight="false" outlineLevel="0" collapsed="false">
      <c r="A11608" s="30" t="n">
        <v>1813.4375</v>
      </c>
      <c r="B11608" s="31" t="n">
        <v>18.9945</v>
      </c>
      <c r="C11608" s="32" t="n">
        <f aca="false">IF($A11608="","",IF(設定!$B$21="dB",10^($B11608/20),ABS($B11608)))</f>
        <v>8.90686766963091</v>
      </c>
      <c r="D11608" s="32" t="n">
        <f aca="false">IF($A11608="","",$A11608^2)</f>
        <v>3288555.56640625</v>
      </c>
      <c r="E11608" s="32" t="n">
        <f aca="false">IF($A11608="","",IF($C11608&lt;=0,"",1/$C11608^2))</f>
        <v>0.0126052075235549</v>
      </c>
      <c r="F11608" s="33" t="n">
        <f aca="false">IF(OR(ROW()-設定!$B$30&lt;2,ROW()+設定!$B$30&gt;13701,N($A11608)&lt;=0,N(INDEX($A$2:$A$13701,MIN(13700,MAX(1,ROW()-1+設定!$B$30))))&lt;=0,$A11608&lt;設定!$B$28,$A11608&gt;設定!$B$29),0,IF(AND($C11608&gt;=MAX(INDEX($C$1:$C$13701,MAX(1,ROW()-設定!$B$24)):INDEX($C$1:$C$13701,MAX(1,ROW()-1))),$C11608&gt;MAX(INDEX($C$1:$C$13701,MIN(13701,ROW()+1)):INDEX($C$1:$C$13701,MIN(13701,ROW()+設定!$B$24))),$C11608&gt;=設定!$B$32,$C11608&gt;=MAX(MIN(INDEX($C$1:$C$13701,MAX(1,ROW()-設定!$B$26)):INDEX($C$1:$C$13701,MAX(1,ROW()-1))),MIN(INDEX($C$1:$C$13701,MIN(13701,ROW()+1)):INDEX($C$1:$C$13701,MIN(13701,ROW()+設定!$B$26))))*10^(設定!$B$27/20)),1,0))</f>
        <v>0</v>
      </c>
      <c r="G11608" s="33" t="n">
        <f aca="false">$G11607+IF($F11608=1,1,0)</f>
        <v>6</v>
      </c>
      <c r="H11608" s="0" t="str">
        <f aca="false">IF($F11608=1,$G11608,"")</f>
        <v/>
      </c>
    </row>
    <row r="11609" customFormat="false" ht="15" hidden="false" customHeight="false" outlineLevel="0" collapsed="false">
      <c r="A11609" s="30" t="n">
        <v>1813.59375</v>
      </c>
      <c r="B11609" s="31" t="n">
        <v>19.1105</v>
      </c>
      <c r="C11609" s="32" t="n">
        <f aca="false">IF($A11609="","",IF(設定!$B$21="dB",10^($B11609/20),ABS($B11609)))</f>
        <v>9.02661667357917</v>
      </c>
      <c r="D11609" s="32" t="n">
        <f aca="false">IF($A11609="","",$A11609^2)</f>
        <v>3289122.29003906</v>
      </c>
      <c r="E11609" s="32" t="n">
        <f aca="false">IF($A11609="","",IF($C11609&lt;=0,"",1/$C11609^2))</f>
        <v>0.0122729792512898</v>
      </c>
      <c r="F11609" s="33" t="n">
        <f aca="false">IF(OR(ROW()-設定!$B$30&lt;2,ROW()+設定!$B$30&gt;13701,N($A11609)&lt;=0,N(INDEX($A$2:$A$13701,MIN(13700,MAX(1,ROW()-1+設定!$B$30))))&lt;=0,$A11609&lt;設定!$B$28,$A11609&gt;設定!$B$29),0,IF(AND($C11609&gt;=MAX(INDEX($C$1:$C$13701,MAX(1,ROW()-設定!$B$24)):INDEX($C$1:$C$13701,MAX(1,ROW()-1))),$C11609&gt;MAX(INDEX($C$1:$C$13701,MIN(13701,ROW()+1)):INDEX($C$1:$C$13701,MIN(13701,ROW()+設定!$B$24))),$C11609&gt;=設定!$B$32,$C11609&gt;=MAX(MIN(INDEX($C$1:$C$13701,MAX(1,ROW()-設定!$B$26)):INDEX($C$1:$C$13701,MAX(1,ROW()-1))),MIN(INDEX($C$1:$C$13701,MIN(13701,ROW()+1)):INDEX($C$1:$C$13701,MIN(13701,ROW()+設定!$B$26))))*10^(設定!$B$27/20)),1,0))</f>
        <v>0</v>
      </c>
      <c r="G11609" s="33" t="n">
        <f aca="false">$G11608+IF($F11609=1,1,0)</f>
        <v>6</v>
      </c>
      <c r="H11609" s="0" t="str">
        <f aca="false">IF($F11609=1,$G11609,"")</f>
        <v/>
      </c>
    </row>
    <row r="11610" customFormat="false" ht="15" hidden="false" customHeight="false" outlineLevel="0" collapsed="false">
      <c r="A11610" s="30" t="n">
        <v>1813.75</v>
      </c>
      <c r="B11610" s="31" t="n">
        <v>19.2214</v>
      </c>
      <c r="C11610" s="32" t="n">
        <f aca="false">IF($A11610="","",IF(設定!$B$21="dB",10^($B11610/20),ABS($B11610)))</f>
        <v>9.14260590991518</v>
      </c>
      <c r="D11610" s="32" t="n">
        <f aca="false">IF($A11610="","",$A11610^2)</f>
        <v>3289689.0625</v>
      </c>
      <c r="E11610" s="32" t="n">
        <f aca="false">IF($A11610="","",IF($C11610&lt;=0,"",1/$C11610^2))</f>
        <v>0.0119635480991447</v>
      </c>
      <c r="F11610" s="33" t="n">
        <f aca="false">IF(OR(ROW()-設定!$B$30&lt;2,ROW()+設定!$B$30&gt;13701,N($A11610)&lt;=0,N(INDEX($A$2:$A$13701,MIN(13700,MAX(1,ROW()-1+設定!$B$30))))&lt;=0,$A11610&lt;設定!$B$28,$A11610&gt;設定!$B$29),0,IF(AND($C11610&gt;=MAX(INDEX($C$1:$C$13701,MAX(1,ROW()-設定!$B$24)):INDEX($C$1:$C$13701,MAX(1,ROW()-1))),$C11610&gt;MAX(INDEX($C$1:$C$13701,MIN(13701,ROW()+1)):INDEX($C$1:$C$13701,MIN(13701,ROW()+設定!$B$24))),$C11610&gt;=設定!$B$32,$C11610&gt;=MAX(MIN(INDEX($C$1:$C$13701,MAX(1,ROW()-設定!$B$26)):INDEX($C$1:$C$13701,MAX(1,ROW()-1))),MIN(INDEX($C$1:$C$13701,MIN(13701,ROW()+1)):INDEX($C$1:$C$13701,MIN(13701,ROW()+設定!$B$26))))*10^(設定!$B$27/20)),1,0))</f>
        <v>0</v>
      </c>
      <c r="G11610" s="33" t="n">
        <f aca="false">$G11609+IF($F11610=1,1,0)</f>
        <v>6</v>
      </c>
      <c r="H11610" s="0" t="str">
        <f aca="false">IF($F11610=1,$G11610,"")</f>
        <v/>
      </c>
    </row>
    <row r="11611" customFormat="false" ht="15" hidden="false" customHeight="false" outlineLevel="0" collapsed="false">
      <c r="A11611" s="30" t="n">
        <v>1813.90625</v>
      </c>
      <c r="B11611" s="31" t="n">
        <v>18.8787</v>
      </c>
      <c r="C11611" s="32" t="n">
        <f aca="false">IF($A11611="","",IF(設定!$B$21="dB",10^($B11611/20),ABS($B11611)))</f>
        <v>8.78890965106336</v>
      </c>
      <c r="D11611" s="32" t="n">
        <f aca="false">IF($A11611="","",$A11611^2)</f>
        <v>3290255.88378906</v>
      </c>
      <c r="E11611" s="32" t="n">
        <f aca="false">IF($A11611="","",IF($C11611&lt;=0,"",1/$C11611^2))</f>
        <v>0.0129458329892384</v>
      </c>
      <c r="F11611" s="33" t="n">
        <f aca="false">IF(OR(ROW()-設定!$B$30&lt;2,ROW()+設定!$B$30&gt;13701,N($A11611)&lt;=0,N(INDEX($A$2:$A$13701,MIN(13700,MAX(1,ROW()-1+設定!$B$30))))&lt;=0,$A11611&lt;設定!$B$28,$A11611&gt;設定!$B$29),0,IF(AND($C11611&gt;=MAX(INDEX($C$1:$C$13701,MAX(1,ROW()-設定!$B$24)):INDEX($C$1:$C$13701,MAX(1,ROW()-1))),$C11611&gt;MAX(INDEX($C$1:$C$13701,MIN(13701,ROW()+1)):INDEX($C$1:$C$13701,MIN(13701,ROW()+設定!$B$24))),$C11611&gt;=設定!$B$32,$C11611&gt;=MAX(MIN(INDEX($C$1:$C$13701,MAX(1,ROW()-設定!$B$26)):INDEX($C$1:$C$13701,MAX(1,ROW()-1))),MIN(INDEX($C$1:$C$13701,MIN(13701,ROW()+1)):INDEX($C$1:$C$13701,MIN(13701,ROW()+設定!$B$26))))*10^(設定!$B$27/20)),1,0))</f>
        <v>0</v>
      </c>
      <c r="G11611" s="33" t="n">
        <f aca="false">$G11610+IF($F11611=1,1,0)</f>
        <v>6</v>
      </c>
      <c r="H11611" s="0" t="str">
        <f aca="false">IF($F11611=1,$G11611,"")</f>
        <v/>
      </c>
    </row>
    <row r="11612" customFormat="false" ht="15" hidden="false" customHeight="false" outlineLevel="0" collapsed="false">
      <c r="A11612" s="30" t="n">
        <v>1814.0625</v>
      </c>
      <c r="B11612" s="31" t="n">
        <v>18.8776</v>
      </c>
      <c r="C11612" s="32" t="n">
        <f aca="false">IF($A11612="","",IF(設定!$B$21="dB",10^($B11612/20),ABS($B11612)))</f>
        <v>8.78779667486067</v>
      </c>
      <c r="D11612" s="32" t="n">
        <f aca="false">IF($A11612="","",$A11612^2)</f>
        <v>3290822.75390625</v>
      </c>
      <c r="E11612" s="32" t="n">
        <f aca="false">IF($A11612="","",IF($C11612&lt;=0,"",1/$C11612^2))</f>
        <v>0.0129491123815566</v>
      </c>
      <c r="F11612" s="33" t="n">
        <f aca="false">IF(OR(ROW()-設定!$B$30&lt;2,ROW()+設定!$B$30&gt;13701,N($A11612)&lt;=0,N(INDEX($A$2:$A$13701,MIN(13700,MAX(1,ROW()-1+設定!$B$30))))&lt;=0,$A11612&lt;設定!$B$28,$A11612&gt;設定!$B$29),0,IF(AND($C11612&gt;=MAX(INDEX($C$1:$C$13701,MAX(1,ROW()-設定!$B$24)):INDEX($C$1:$C$13701,MAX(1,ROW()-1))),$C11612&gt;MAX(INDEX($C$1:$C$13701,MIN(13701,ROW()+1)):INDEX($C$1:$C$13701,MIN(13701,ROW()+設定!$B$24))),$C11612&gt;=設定!$B$32,$C11612&gt;=MAX(MIN(INDEX($C$1:$C$13701,MAX(1,ROW()-設定!$B$26)):INDEX($C$1:$C$13701,MAX(1,ROW()-1))),MIN(INDEX($C$1:$C$13701,MIN(13701,ROW()+1)):INDEX($C$1:$C$13701,MIN(13701,ROW()+設定!$B$26))))*10^(設定!$B$27/20)),1,0))</f>
        <v>0</v>
      </c>
      <c r="G11612" s="33" t="n">
        <f aca="false">$G11611+IF($F11612=1,1,0)</f>
        <v>6</v>
      </c>
      <c r="H11612" s="0" t="str">
        <f aca="false">IF($F11612=1,$G11612,"")</f>
        <v/>
      </c>
    </row>
    <row r="11613" customFormat="false" ht="15" hidden="false" customHeight="false" outlineLevel="0" collapsed="false">
      <c r="A11613" s="30" t="n">
        <v>1814.21875</v>
      </c>
      <c r="B11613" s="31" t="n">
        <v>19.037</v>
      </c>
      <c r="C11613" s="32" t="n">
        <f aca="false">IF($A11613="","",IF(設定!$B$21="dB",10^($B11613/20),ABS($B11613)))</f>
        <v>8.95055570914397</v>
      </c>
      <c r="D11613" s="32" t="n">
        <f aca="false">IF($A11613="","",$A11613^2)</f>
        <v>3291389.67285156</v>
      </c>
      <c r="E11613" s="32" t="n">
        <f aca="false">IF($A11613="","",IF($C11613&lt;=0,"",1/$C11613^2))</f>
        <v>0.0124824547392454</v>
      </c>
      <c r="F11613" s="33" t="n">
        <f aca="false">IF(OR(ROW()-設定!$B$30&lt;2,ROW()+設定!$B$30&gt;13701,N($A11613)&lt;=0,N(INDEX($A$2:$A$13701,MIN(13700,MAX(1,ROW()-1+設定!$B$30))))&lt;=0,$A11613&lt;設定!$B$28,$A11613&gt;設定!$B$29),0,IF(AND($C11613&gt;=MAX(INDEX($C$1:$C$13701,MAX(1,ROW()-設定!$B$24)):INDEX($C$1:$C$13701,MAX(1,ROW()-1))),$C11613&gt;MAX(INDEX($C$1:$C$13701,MIN(13701,ROW()+1)):INDEX($C$1:$C$13701,MIN(13701,ROW()+設定!$B$24))),$C11613&gt;=設定!$B$32,$C11613&gt;=MAX(MIN(INDEX($C$1:$C$13701,MAX(1,ROW()-設定!$B$26)):INDEX($C$1:$C$13701,MAX(1,ROW()-1))),MIN(INDEX($C$1:$C$13701,MIN(13701,ROW()+1)):INDEX($C$1:$C$13701,MIN(13701,ROW()+設定!$B$26))))*10^(設定!$B$27/20)),1,0))</f>
        <v>0</v>
      </c>
      <c r="G11613" s="33" t="n">
        <f aca="false">$G11612+IF($F11613=1,1,0)</f>
        <v>6</v>
      </c>
      <c r="H11613" s="0" t="str">
        <f aca="false">IF($F11613=1,$G11613,"")</f>
        <v/>
      </c>
    </row>
    <row r="11614" customFormat="false" ht="15" hidden="false" customHeight="false" outlineLevel="0" collapsed="false">
      <c r="A11614" s="30" t="n">
        <v>1814.375</v>
      </c>
      <c r="B11614" s="31" t="n">
        <v>19.0427</v>
      </c>
      <c r="C11614" s="32" t="n">
        <f aca="false">IF($A11614="","",IF(設定!$B$21="dB",10^($B11614/20),ABS($B11614)))</f>
        <v>8.95643132043186</v>
      </c>
      <c r="D11614" s="32" t="n">
        <f aca="false">IF($A11614="","",$A11614^2)</f>
        <v>3291956.640625</v>
      </c>
      <c r="E11614" s="32" t="n">
        <f aca="false">IF($A11614="","",IF($C11614&lt;=0,"",1/$C11614^2))</f>
        <v>0.0124660825945009</v>
      </c>
      <c r="F11614" s="33" t="n">
        <f aca="false">IF(OR(ROW()-設定!$B$30&lt;2,ROW()+設定!$B$30&gt;13701,N($A11614)&lt;=0,N(INDEX($A$2:$A$13701,MIN(13700,MAX(1,ROW()-1+設定!$B$30))))&lt;=0,$A11614&lt;設定!$B$28,$A11614&gt;設定!$B$29),0,IF(AND($C11614&gt;=MAX(INDEX($C$1:$C$13701,MAX(1,ROW()-設定!$B$24)):INDEX($C$1:$C$13701,MAX(1,ROW()-1))),$C11614&gt;MAX(INDEX($C$1:$C$13701,MIN(13701,ROW()+1)):INDEX($C$1:$C$13701,MIN(13701,ROW()+設定!$B$24))),$C11614&gt;=設定!$B$32,$C11614&gt;=MAX(MIN(INDEX($C$1:$C$13701,MAX(1,ROW()-設定!$B$26)):INDEX($C$1:$C$13701,MAX(1,ROW()-1))),MIN(INDEX($C$1:$C$13701,MIN(13701,ROW()+1)):INDEX($C$1:$C$13701,MIN(13701,ROW()+設定!$B$26))))*10^(設定!$B$27/20)),1,0))</f>
        <v>0</v>
      </c>
      <c r="G11614" s="33" t="n">
        <f aca="false">$G11613+IF($F11614=1,1,0)</f>
        <v>6</v>
      </c>
      <c r="H11614" s="0" t="str">
        <f aca="false">IF($F11614=1,$G11614,"")</f>
        <v/>
      </c>
    </row>
    <row r="11615" customFormat="false" ht="15" hidden="false" customHeight="false" outlineLevel="0" collapsed="false">
      <c r="A11615" s="30" t="n">
        <v>1814.53125</v>
      </c>
      <c r="B11615" s="31" t="n">
        <v>18.8425</v>
      </c>
      <c r="C11615" s="32" t="n">
        <f aca="false">IF($A11615="","",IF(設定!$B$21="dB",10^($B11615/20),ABS($B11615)))</f>
        <v>8.75235652048367</v>
      </c>
      <c r="D11615" s="32" t="n">
        <f aca="false">IF($A11615="","",$A11615^2)</f>
        <v>3292523.65722656</v>
      </c>
      <c r="E11615" s="32" t="n">
        <f aca="false">IF($A11615="","",IF($C11615&lt;=0,"",1/$C11615^2))</f>
        <v>0.0130541921209837</v>
      </c>
      <c r="F11615" s="33" t="n">
        <f aca="false">IF(OR(ROW()-設定!$B$30&lt;2,ROW()+設定!$B$30&gt;13701,N($A11615)&lt;=0,N(INDEX($A$2:$A$13701,MIN(13700,MAX(1,ROW()-1+設定!$B$30))))&lt;=0,$A11615&lt;設定!$B$28,$A11615&gt;設定!$B$29),0,IF(AND($C11615&gt;=MAX(INDEX($C$1:$C$13701,MAX(1,ROW()-設定!$B$24)):INDEX($C$1:$C$13701,MAX(1,ROW()-1))),$C11615&gt;MAX(INDEX($C$1:$C$13701,MIN(13701,ROW()+1)):INDEX($C$1:$C$13701,MIN(13701,ROW()+設定!$B$24))),$C11615&gt;=設定!$B$32,$C11615&gt;=MAX(MIN(INDEX($C$1:$C$13701,MAX(1,ROW()-設定!$B$26)):INDEX($C$1:$C$13701,MAX(1,ROW()-1))),MIN(INDEX($C$1:$C$13701,MIN(13701,ROW()+1)):INDEX($C$1:$C$13701,MIN(13701,ROW()+設定!$B$26))))*10^(設定!$B$27/20)),1,0))</f>
        <v>0</v>
      </c>
      <c r="G11615" s="33" t="n">
        <f aca="false">$G11614+IF($F11615=1,1,0)</f>
        <v>6</v>
      </c>
      <c r="H11615" s="0" t="str">
        <f aca="false">IF($F11615=1,$G11615,"")</f>
        <v/>
      </c>
    </row>
    <row r="11616" customFormat="false" ht="15" hidden="false" customHeight="false" outlineLevel="0" collapsed="false">
      <c r="A11616" s="30" t="n">
        <v>1814.6875</v>
      </c>
      <c r="B11616" s="31" t="n">
        <v>18.785</v>
      </c>
      <c r="C11616" s="32" t="n">
        <f aca="false">IF($A11616="","",IF(設定!$B$21="dB",10^($B11616/20),ABS($B11616)))</f>
        <v>8.69460787119765</v>
      </c>
      <c r="D11616" s="32" t="n">
        <f aca="false">IF($A11616="","",$A11616^2)</f>
        <v>3293090.72265625</v>
      </c>
      <c r="E11616" s="32" t="n">
        <f aca="false">IF($A11616="","",IF($C11616&lt;=0,"",1/$C11616^2))</f>
        <v>0.0132281770800993</v>
      </c>
      <c r="F11616" s="33" t="n">
        <f aca="false">IF(OR(ROW()-設定!$B$30&lt;2,ROW()+設定!$B$30&gt;13701,N($A11616)&lt;=0,N(INDEX($A$2:$A$13701,MIN(13700,MAX(1,ROW()-1+設定!$B$30))))&lt;=0,$A11616&lt;設定!$B$28,$A11616&gt;設定!$B$29),0,IF(AND($C11616&gt;=MAX(INDEX($C$1:$C$13701,MAX(1,ROW()-設定!$B$24)):INDEX($C$1:$C$13701,MAX(1,ROW()-1))),$C11616&gt;MAX(INDEX($C$1:$C$13701,MIN(13701,ROW()+1)):INDEX($C$1:$C$13701,MIN(13701,ROW()+設定!$B$24))),$C11616&gt;=設定!$B$32,$C11616&gt;=MAX(MIN(INDEX($C$1:$C$13701,MAX(1,ROW()-設定!$B$26)):INDEX($C$1:$C$13701,MAX(1,ROW()-1))),MIN(INDEX($C$1:$C$13701,MIN(13701,ROW()+1)):INDEX($C$1:$C$13701,MIN(13701,ROW()+設定!$B$26))))*10^(設定!$B$27/20)),1,0))</f>
        <v>0</v>
      </c>
      <c r="G11616" s="33" t="n">
        <f aca="false">$G11615+IF($F11616=1,1,0)</f>
        <v>6</v>
      </c>
      <c r="H11616" s="0" t="str">
        <f aca="false">IF($F11616=1,$G11616,"")</f>
        <v/>
      </c>
    </row>
    <row r="11617" customFormat="false" ht="15" hidden="false" customHeight="false" outlineLevel="0" collapsed="false">
      <c r="A11617" s="30" t="n">
        <v>1814.84375</v>
      </c>
      <c r="B11617" s="31" t="n">
        <v>18.8579</v>
      </c>
      <c r="C11617" s="32" t="n">
        <f aca="false">IF($A11617="","",IF(設定!$B$21="dB",10^($B11617/20),ABS($B11617)))</f>
        <v>8.76788813026603</v>
      </c>
      <c r="D11617" s="32" t="n">
        <f aca="false">IF($A11617="","",$A11617^2)</f>
        <v>3293657.83691406</v>
      </c>
      <c r="E11617" s="32" t="n">
        <f aca="false">IF($A11617="","",IF($C11617&lt;=0,"",1/$C11617^2))</f>
        <v>0.0130079841778516</v>
      </c>
      <c r="F11617" s="33" t="n">
        <f aca="false">IF(OR(ROW()-設定!$B$30&lt;2,ROW()+設定!$B$30&gt;13701,N($A11617)&lt;=0,N(INDEX($A$2:$A$13701,MIN(13700,MAX(1,ROW()-1+設定!$B$30))))&lt;=0,$A11617&lt;設定!$B$28,$A11617&gt;設定!$B$29),0,IF(AND($C11617&gt;=MAX(INDEX($C$1:$C$13701,MAX(1,ROW()-設定!$B$24)):INDEX($C$1:$C$13701,MAX(1,ROW()-1))),$C11617&gt;MAX(INDEX($C$1:$C$13701,MIN(13701,ROW()+1)):INDEX($C$1:$C$13701,MIN(13701,ROW()+設定!$B$24))),$C11617&gt;=設定!$B$32,$C11617&gt;=MAX(MIN(INDEX($C$1:$C$13701,MAX(1,ROW()-設定!$B$26)):INDEX($C$1:$C$13701,MAX(1,ROW()-1))),MIN(INDEX($C$1:$C$13701,MIN(13701,ROW()+1)):INDEX($C$1:$C$13701,MIN(13701,ROW()+設定!$B$26))))*10^(設定!$B$27/20)),1,0))</f>
        <v>0</v>
      </c>
      <c r="G11617" s="33" t="n">
        <f aca="false">$G11616+IF($F11617=1,1,0)</f>
        <v>6</v>
      </c>
      <c r="H11617" s="0" t="str">
        <f aca="false">IF($F11617=1,$G11617,"")</f>
        <v/>
      </c>
    </row>
    <row r="11618" customFormat="false" ht="15" hidden="false" customHeight="false" outlineLevel="0" collapsed="false">
      <c r="A11618" s="30" t="n">
        <v>1815</v>
      </c>
      <c r="B11618" s="31" t="n">
        <v>19.0198</v>
      </c>
      <c r="C11618" s="32" t="n">
        <f aca="false">IF($A11618="","",IF(設定!$B$21="dB",10^($B11618/20),ABS($B11618)))</f>
        <v>8.93284914851201</v>
      </c>
      <c r="D11618" s="32" t="n">
        <f aca="false">IF($A11618="","",$A11618^2)</f>
        <v>3294225</v>
      </c>
      <c r="E11618" s="32" t="n">
        <f aca="false">IF($A11618="","",IF($C11618&lt;=0,"",1/$C11618^2))</f>
        <v>0.0125319888555402</v>
      </c>
      <c r="F11618" s="33" t="n">
        <f aca="false">IF(OR(ROW()-設定!$B$30&lt;2,ROW()+設定!$B$30&gt;13701,N($A11618)&lt;=0,N(INDEX($A$2:$A$13701,MIN(13700,MAX(1,ROW()-1+設定!$B$30))))&lt;=0,$A11618&lt;設定!$B$28,$A11618&gt;設定!$B$29),0,IF(AND($C11618&gt;=MAX(INDEX($C$1:$C$13701,MAX(1,ROW()-設定!$B$24)):INDEX($C$1:$C$13701,MAX(1,ROW()-1))),$C11618&gt;MAX(INDEX($C$1:$C$13701,MIN(13701,ROW()+1)):INDEX($C$1:$C$13701,MIN(13701,ROW()+設定!$B$24))),$C11618&gt;=設定!$B$32,$C11618&gt;=MAX(MIN(INDEX($C$1:$C$13701,MAX(1,ROW()-設定!$B$26)):INDEX($C$1:$C$13701,MAX(1,ROW()-1))),MIN(INDEX($C$1:$C$13701,MIN(13701,ROW()+1)):INDEX($C$1:$C$13701,MIN(13701,ROW()+設定!$B$26))))*10^(設定!$B$27/20)),1,0))</f>
        <v>0</v>
      </c>
      <c r="G11618" s="33" t="n">
        <f aca="false">$G11617+IF($F11618=1,1,0)</f>
        <v>6</v>
      </c>
      <c r="H11618" s="0" t="str">
        <f aca="false">IF($F11618=1,$G11618,"")</f>
        <v/>
      </c>
    </row>
    <row r="11619" customFormat="false" ht="15" hidden="false" customHeight="false" outlineLevel="0" collapsed="false">
      <c r="A11619" s="30" t="n">
        <v>1815.15625</v>
      </c>
      <c r="B11619" s="31" t="n">
        <v>18.9214</v>
      </c>
      <c r="C11619" s="32" t="n">
        <f aca="false">IF($A11619="","",IF(設定!$B$21="dB",10^($B11619/20),ABS($B11619)))</f>
        <v>8.83222247553102</v>
      </c>
      <c r="D11619" s="32" t="n">
        <f aca="false">IF($A11619="","",$A11619^2)</f>
        <v>3294792.21191406</v>
      </c>
      <c r="E11619" s="32" t="n">
        <f aca="false">IF($A11619="","",IF($C11619&lt;=0,"",1/$C11619^2))</f>
        <v>0.0128191727473722</v>
      </c>
      <c r="F11619" s="33" t="n">
        <f aca="false">IF(OR(ROW()-設定!$B$30&lt;2,ROW()+設定!$B$30&gt;13701,N($A11619)&lt;=0,N(INDEX($A$2:$A$13701,MIN(13700,MAX(1,ROW()-1+設定!$B$30))))&lt;=0,$A11619&lt;設定!$B$28,$A11619&gt;設定!$B$29),0,IF(AND($C11619&gt;=MAX(INDEX($C$1:$C$13701,MAX(1,ROW()-設定!$B$24)):INDEX($C$1:$C$13701,MAX(1,ROW()-1))),$C11619&gt;MAX(INDEX($C$1:$C$13701,MIN(13701,ROW()+1)):INDEX($C$1:$C$13701,MIN(13701,ROW()+設定!$B$24))),$C11619&gt;=設定!$B$32,$C11619&gt;=MAX(MIN(INDEX($C$1:$C$13701,MAX(1,ROW()-設定!$B$26)):INDEX($C$1:$C$13701,MAX(1,ROW()-1))),MIN(INDEX($C$1:$C$13701,MIN(13701,ROW()+1)):INDEX($C$1:$C$13701,MIN(13701,ROW()+設定!$B$26))))*10^(設定!$B$27/20)),1,0))</f>
        <v>0</v>
      </c>
      <c r="G11619" s="33" t="n">
        <f aca="false">$G11618+IF($F11619=1,1,0)</f>
        <v>6</v>
      </c>
      <c r="H11619" s="0" t="str">
        <f aca="false">IF($F11619=1,$G11619,"")</f>
        <v/>
      </c>
    </row>
    <row r="11620" customFormat="false" ht="15" hidden="false" customHeight="false" outlineLevel="0" collapsed="false">
      <c r="A11620" s="30" t="n">
        <v>1815.3125</v>
      </c>
      <c r="B11620" s="31" t="n">
        <v>18.9871</v>
      </c>
      <c r="C11620" s="32" t="n">
        <f aca="false">IF($A11620="","",IF(設定!$B$21="dB",10^($B11620/20),ABS($B11620)))</f>
        <v>8.89928263748146</v>
      </c>
      <c r="D11620" s="32" t="n">
        <f aca="false">IF($A11620="","",$A11620^2)</f>
        <v>3295359.47265625</v>
      </c>
      <c r="E11620" s="32" t="n">
        <f aca="false">IF($A11620="","",IF($C11620&lt;=0,"",1/$C11620^2))</f>
        <v>0.0126267040089982</v>
      </c>
      <c r="F11620" s="33" t="n">
        <f aca="false">IF(OR(ROW()-設定!$B$30&lt;2,ROW()+設定!$B$30&gt;13701,N($A11620)&lt;=0,N(INDEX($A$2:$A$13701,MIN(13700,MAX(1,ROW()-1+設定!$B$30))))&lt;=0,$A11620&lt;設定!$B$28,$A11620&gt;設定!$B$29),0,IF(AND($C11620&gt;=MAX(INDEX($C$1:$C$13701,MAX(1,ROW()-設定!$B$24)):INDEX($C$1:$C$13701,MAX(1,ROW()-1))),$C11620&gt;MAX(INDEX($C$1:$C$13701,MIN(13701,ROW()+1)):INDEX($C$1:$C$13701,MIN(13701,ROW()+設定!$B$24))),$C11620&gt;=設定!$B$32,$C11620&gt;=MAX(MIN(INDEX($C$1:$C$13701,MAX(1,ROW()-設定!$B$26)):INDEX($C$1:$C$13701,MAX(1,ROW()-1))),MIN(INDEX($C$1:$C$13701,MIN(13701,ROW()+1)):INDEX($C$1:$C$13701,MIN(13701,ROW()+設定!$B$26))))*10^(設定!$B$27/20)),1,0))</f>
        <v>0</v>
      </c>
      <c r="G11620" s="33" t="n">
        <f aca="false">$G11619+IF($F11620=1,1,0)</f>
        <v>6</v>
      </c>
      <c r="H11620" s="0" t="str">
        <f aca="false">IF($F11620=1,$G11620,"")</f>
        <v/>
      </c>
    </row>
    <row r="11621" customFormat="false" ht="15" hidden="false" customHeight="false" outlineLevel="0" collapsed="false">
      <c r="A11621" s="30" t="n">
        <v>1815.46875</v>
      </c>
      <c r="B11621" s="31" t="n">
        <v>18.8823</v>
      </c>
      <c r="C11621" s="32" t="n">
        <f aca="false">IF($A11621="","",IF(設定!$B$21="dB",10^($B11621/20),ABS($B11621)))</f>
        <v>8.79255310427601</v>
      </c>
      <c r="D11621" s="32" t="n">
        <f aca="false">IF($A11621="","",$A11621^2)</f>
        <v>3295926.78222656</v>
      </c>
      <c r="E11621" s="32" t="n">
        <f aca="false">IF($A11621="","",IF($C11621&lt;=0,"",1/$C11621^2))</f>
        <v>0.0129351062381782</v>
      </c>
      <c r="F11621" s="33" t="n">
        <f aca="false">IF(OR(ROW()-設定!$B$30&lt;2,ROW()+設定!$B$30&gt;13701,N($A11621)&lt;=0,N(INDEX($A$2:$A$13701,MIN(13700,MAX(1,ROW()-1+設定!$B$30))))&lt;=0,$A11621&lt;設定!$B$28,$A11621&gt;設定!$B$29),0,IF(AND($C11621&gt;=MAX(INDEX($C$1:$C$13701,MAX(1,ROW()-設定!$B$24)):INDEX($C$1:$C$13701,MAX(1,ROW()-1))),$C11621&gt;MAX(INDEX($C$1:$C$13701,MIN(13701,ROW()+1)):INDEX($C$1:$C$13701,MIN(13701,ROW()+設定!$B$24))),$C11621&gt;=設定!$B$32,$C11621&gt;=MAX(MIN(INDEX($C$1:$C$13701,MAX(1,ROW()-設定!$B$26)):INDEX($C$1:$C$13701,MAX(1,ROW()-1))),MIN(INDEX($C$1:$C$13701,MIN(13701,ROW()+1)):INDEX($C$1:$C$13701,MIN(13701,ROW()+設定!$B$26))))*10^(設定!$B$27/20)),1,0))</f>
        <v>0</v>
      </c>
      <c r="G11621" s="33" t="n">
        <f aca="false">$G11620+IF($F11621=1,1,0)</f>
        <v>6</v>
      </c>
      <c r="H11621" s="0" t="str">
        <f aca="false">IF($F11621=1,$G11621,"")</f>
        <v/>
      </c>
    </row>
    <row r="11622" customFormat="false" ht="15" hidden="false" customHeight="false" outlineLevel="0" collapsed="false">
      <c r="A11622" s="30" t="n">
        <v>1815.625</v>
      </c>
      <c r="B11622" s="31" t="n">
        <v>18.8739</v>
      </c>
      <c r="C11622" s="32" t="n">
        <f aca="false">IF($A11622="","",IF(設定!$B$21="dB",10^($B11622/20),ABS($B11622)))</f>
        <v>8.78405406187271</v>
      </c>
      <c r="D11622" s="32" t="n">
        <f aca="false">IF($A11622="","",$A11622^2)</f>
        <v>3296494.140625</v>
      </c>
      <c r="E11622" s="32" t="n">
        <f aca="false">IF($A11622="","",IF($C11622&lt;=0,"",1/$C11622^2))</f>
        <v>0.0129601491625784</v>
      </c>
      <c r="F11622" s="33" t="n">
        <f aca="false">IF(OR(ROW()-設定!$B$30&lt;2,ROW()+設定!$B$30&gt;13701,N($A11622)&lt;=0,N(INDEX($A$2:$A$13701,MIN(13700,MAX(1,ROW()-1+設定!$B$30))))&lt;=0,$A11622&lt;設定!$B$28,$A11622&gt;設定!$B$29),0,IF(AND($C11622&gt;=MAX(INDEX($C$1:$C$13701,MAX(1,ROW()-設定!$B$24)):INDEX($C$1:$C$13701,MAX(1,ROW()-1))),$C11622&gt;MAX(INDEX($C$1:$C$13701,MIN(13701,ROW()+1)):INDEX($C$1:$C$13701,MIN(13701,ROW()+設定!$B$24))),$C11622&gt;=設定!$B$32,$C11622&gt;=MAX(MIN(INDEX($C$1:$C$13701,MAX(1,ROW()-設定!$B$26)):INDEX($C$1:$C$13701,MAX(1,ROW()-1))),MIN(INDEX($C$1:$C$13701,MIN(13701,ROW()+1)):INDEX($C$1:$C$13701,MIN(13701,ROW()+設定!$B$26))))*10^(設定!$B$27/20)),1,0))</f>
        <v>0</v>
      </c>
      <c r="G11622" s="33" t="n">
        <f aca="false">$G11621+IF($F11622=1,1,0)</f>
        <v>6</v>
      </c>
      <c r="H11622" s="0" t="str">
        <f aca="false">IF($F11622=1,$G11622,"")</f>
        <v/>
      </c>
    </row>
    <row r="11623" customFormat="false" ht="15" hidden="false" customHeight="false" outlineLevel="0" collapsed="false">
      <c r="A11623" s="30" t="n">
        <v>1815.78125</v>
      </c>
      <c r="B11623" s="31" t="n">
        <v>18.9252</v>
      </c>
      <c r="C11623" s="32" t="n">
        <f aca="false">IF($A11623="","",IF(設定!$B$21="dB",10^($B11623/20),ABS($B11623)))</f>
        <v>8.83608734021539</v>
      </c>
      <c r="D11623" s="32" t="n">
        <f aca="false">IF($A11623="","",$A11623^2)</f>
        <v>3297061.54785156</v>
      </c>
      <c r="E11623" s="32" t="n">
        <f aca="false">IF($A11623="","",IF($C11623&lt;=0,"",1/$C11623^2))</f>
        <v>0.0128079611033751</v>
      </c>
      <c r="F11623" s="33" t="n">
        <f aca="false">IF(OR(ROW()-設定!$B$30&lt;2,ROW()+設定!$B$30&gt;13701,N($A11623)&lt;=0,N(INDEX($A$2:$A$13701,MIN(13700,MAX(1,ROW()-1+設定!$B$30))))&lt;=0,$A11623&lt;設定!$B$28,$A11623&gt;設定!$B$29),0,IF(AND($C11623&gt;=MAX(INDEX($C$1:$C$13701,MAX(1,ROW()-設定!$B$24)):INDEX($C$1:$C$13701,MAX(1,ROW()-1))),$C11623&gt;MAX(INDEX($C$1:$C$13701,MIN(13701,ROW()+1)):INDEX($C$1:$C$13701,MIN(13701,ROW()+設定!$B$24))),$C11623&gt;=設定!$B$32,$C11623&gt;=MAX(MIN(INDEX($C$1:$C$13701,MAX(1,ROW()-設定!$B$26)):INDEX($C$1:$C$13701,MAX(1,ROW()-1))),MIN(INDEX($C$1:$C$13701,MIN(13701,ROW()+1)):INDEX($C$1:$C$13701,MIN(13701,ROW()+設定!$B$26))))*10^(設定!$B$27/20)),1,0))</f>
        <v>0</v>
      </c>
      <c r="G11623" s="33" t="n">
        <f aca="false">$G11622+IF($F11623=1,1,0)</f>
        <v>6</v>
      </c>
      <c r="H11623" s="0" t="str">
        <f aca="false">IF($F11623=1,$G11623,"")</f>
        <v/>
      </c>
    </row>
    <row r="11624" customFormat="false" ht="15" hidden="false" customHeight="false" outlineLevel="0" collapsed="false">
      <c r="A11624" s="30" t="n">
        <v>1815.9375</v>
      </c>
      <c r="B11624" s="31" t="n">
        <v>18.8329</v>
      </c>
      <c r="C11624" s="32" t="n">
        <f aca="false">IF($A11624="","",IF(設定!$B$21="dB",10^($B11624/20),ABS($B11624)))</f>
        <v>8.74268840235411</v>
      </c>
      <c r="D11624" s="32" t="n">
        <f aca="false">IF($A11624="","",$A11624^2)</f>
        <v>3297629.00390625</v>
      </c>
      <c r="E11624" s="32" t="n">
        <f aca="false">IF($A11624="","",IF($C11624&lt;=0,"",1/$C11624^2))</f>
        <v>0.013083080090036</v>
      </c>
      <c r="F11624" s="33" t="n">
        <f aca="false">IF(OR(ROW()-設定!$B$30&lt;2,ROW()+設定!$B$30&gt;13701,N($A11624)&lt;=0,N(INDEX($A$2:$A$13701,MIN(13700,MAX(1,ROW()-1+設定!$B$30))))&lt;=0,$A11624&lt;設定!$B$28,$A11624&gt;設定!$B$29),0,IF(AND($C11624&gt;=MAX(INDEX($C$1:$C$13701,MAX(1,ROW()-設定!$B$24)):INDEX($C$1:$C$13701,MAX(1,ROW()-1))),$C11624&gt;MAX(INDEX($C$1:$C$13701,MIN(13701,ROW()+1)):INDEX($C$1:$C$13701,MIN(13701,ROW()+設定!$B$24))),$C11624&gt;=設定!$B$32,$C11624&gt;=MAX(MIN(INDEX($C$1:$C$13701,MAX(1,ROW()-設定!$B$26)):INDEX($C$1:$C$13701,MAX(1,ROW()-1))),MIN(INDEX($C$1:$C$13701,MIN(13701,ROW()+1)):INDEX($C$1:$C$13701,MIN(13701,ROW()+設定!$B$26))))*10^(設定!$B$27/20)),1,0))</f>
        <v>0</v>
      </c>
      <c r="G11624" s="33" t="n">
        <f aca="false">$G11623+IF($F11624=1,1,0)</f>
        <v>6</v>
      </c>
      <c r="H11624" s="0" t="str">
        <f aca="false">IF($F11624=1,$G11624,"")</f>
        <v/>
      </c>
    </row>
    <row r="11625" customFormat="false" ht="15" hidden="false" customHeight="false" outlineLevel="0" collapsed="false">
      <c r="A11625" s="30" t="n">
        <v>1816.09375</v>
      </c>
      <c r="B11625" s="31" t="n">
        <v>18.8538</v>
      </c>
      <c r="C11625" s="32" t="n">
        <f aca="false">IF($A11625="","",IF(設定!$B$21="dB",10^($B11625/20),ABS($B11625)))</f>
        <v>8.76375040116519</v>
      </c>
      <c r="D11625" s="32" t="n">
        <f aca="false">IF($A11625="","",$A11625^2)</f>
        <v>3298196.50878906</v>
      </c>
      <c r="E11625" s="32" t="n">
        <f aca="false">IF($A11625="","",IF($C11625&lt;=0,"",1/$C11625^2))</f>
        <v>0.0130202702924408</v>
      </c>
      <c r="F11625" s="33" t="n">
        <f aca="false">IF(OR(ROW()-設定!$B$30&lt;2,ROW()+設定!$B$30&gt;13701,N($A11625)&lt;=0,N(INDEX($A$2:$A$13701,MIN(13700,MAX(1,ROW()-1+設定!$B$30))))&lt;=0,$A11625&lt;設定!$B$28,$A11625&gt;設定!$B$29),0,IF(AND($C11625&gt;=MAX(INDEX($C$1:$C$13701,MAX(1,ROW()-設定!$B$24)):INDEX($C$1:$C$13701,MAX(1,ROW()-1))),$C11625&gt;MAX(INDEX($C$1:$C$13701,MIN(13701,ROW()+1)):INDEX($C$1:$C$13701,MIN(13701,ROW()+設定!$B$24))),$C11625&gt;=設定!$B$32,$C11625&gt;=MAX(MIN(INDEX($C$1:$C$13701,MAX(1,ROW()-設定!$B$26)):INDEX($C$1:$C$13701,MAX(1,ROW()-1))),MIN(INDEX($C$1:$C$13701,MIN(13701,ROW()+1)):INDEX($C$1:$C$13701,MIN(13701,ROW()+設定!$B$26))))*10^(設定!$B$27/20)),1,0))</f>
        <v>0</v>
      </c>
      <c r="G11625" s="33" t="n">
        <f aca="false">$G11624+IF($F11625=1,1,0)</f>
        <v>6</v>
      </c>
      <c r="H11625" s="0" t="str">
        <f aca="false">IF($F11625=1,$G11625,"")</f>
        <v/>
      </c>
    </row>
    <row r="11626" customFormat="false" ht="15" hidden="false" customHeight="false" outlineLevel="0" collapsed="false">
      <c r="A11626" s="30" t="n">
        <v>1816.25</v>
      </c>
      <c r="B11626" s="31" t="n">
        <v>18.7176</v>
      </c>
      <c r="C11626" s="32" t="n">
        <f aca="false">IF($A11626="","",IF(設定!$B$21="dB",10^($B11626/20),ABS($B11626)))</f>
        <v>8.62740130922232</v>
      </c>
      <c r="D11626" s="32" t="n">
        <f aca="false">IF($A11626="","",$A11626^2)</f>
        <v>3298764.0625</v>
      </c>
      <c r="E11626" s="32" t="n">
        <f aca="false">IF($A11626="","",IF($C11626&lt;=0,"",1/$C11626^2))</f>
        <v>0.0134350720554858</v>
      </c>
      <c r="F11626" s="33" t="n">
        <f aca="false">IF(OR(ROW()-設定!$B$30&lt;2,ROW()+設定!$B$30&gt;13701,N($A11626)&lt;=0,N(INDEX($A$2:$A$13701,MIN(13700,MAX(1,ROW()-1+設定!$B$30))))&lt;=0,$A11626&lt;設定!$B$28,$A11626&gt;設定!$B$29),0,IF(AND($C11626&gt;=MAX(INDEX($C$1:$C$13701,MAX(1,ROW()-設定!$B$24)):INDEX($C$1:$C$13701,MAX(1,ROW()-1))),$C11626&gt;MAX(INDEX($C$1:$C$13701,MIN(13701,ROW()+1)):INDEX($C$1:$C$13701,MIN(13701,ROW()+設定!$B$24))),$C11626&gt;=設定!$B$32,$C11626&gt;=MAX(MIN(INDEX($C$1:$C$13701,MAX(1,ROW()-設定!$B$26)):INDEX($C$1:$C$13701,MAX(1,ROW()-1))),MIN(INDEX($C$1:$C$13701,MIN(13701,ROW()+1)):INDEX($C$1:$C$13701,MIN(13701,ROW()+設定!$B$26))))*10^(設定!$B$27/20)),1,0))</f>
        <v>0</v>
      </c>
      <c r="G11626" s="33" t="n">
        <f aca="false">$G11625+IF($F11626=1,1,0)</f>
        <v>6</v>
      </c>
      <c r="H11626" s="0" t="str">
        <f aca="false">IF($F11626=1,$G11626,"")</f>
        <v/>
      </c>
    </row>
    <row r="11627" customFormat="false" ht="15" hidden="false" customHeight="false" outlineLevel="0" collapsed="false">
      <c r="A11627" s="30" t="n">
        <v>1816.40625</v>
      </c>
      <c r="B11627" s="31" t="n">
        <v>18.7345</v>
      </c>
      <c r="C11627" s="32" t="n">
        <f aca="false">IF($A11627="","",IF(設定!$B$21="dB",10^($B11627/20),ABS($B11627)))</f>
        <v>8.64420385031341</v>
      </c>
      <c r="D11627" s="32" t="n">
        <f aca="false">IF($A11627="","",$A11627^2)</f>
        <v>3299331.66503906</v>
      </c>
      <c r="E11627" s="32" t="n">
        <f aca="false">IF($A11627="","",IF($C11627&lt;=0,"",1/$C11627^2))</f>
        <v>0.0133828928253262</v>
      </c>
      <c r="F11627" s="33" t="n">
        <f aca="false">IF(OR(ROW()-設定!$B$30&lt;2,ROW()+設定!$B$30&gt;13701,N($A11627)&lt;=0,N(INDEX($A$2:$A$13701,MIN(13700,MAX(1,ROW()-1+設定!$B$30))))&lt;=0,$A11627&lt;設定!$B$28,$A11627&gt;設定!$B$29),0,IF(AND($C11627&gt;=MAX(INDEX($C$1:$C$13701,MAX(1,ROW()-設定!$B$24)):INDEX($C$1:$C$13701,MAX(1,ROW()-1))),$C11627&gt;MAX(INDEX($C$1:$C$13701,MIN(13701,ROW()+1)):INDEX($C$1:$C$13701,MIN(13701,ROW()+設定!$B$24))),$C11627&gt;=設定!$B$32,$C11627&gt;=MAX(MIN(INDEX($C$1:$C$13701,MAX(1,ROW()-設定!$B$26)):INDEX($C$1:$C$13701,MAX(1,ROW()-1))),MIN(INDEX($C$1:$C$13701,MIN(13701,ROW()+1)):INDEX($C$1:$C$13701,MIN(13701,ROW()+設定!$B$26))))*10^(設定!$B$27/20)),1,0))</f>
        <v>0</v>
      </c>
      <c r="G11627" s="33" t="n">
        <f aca="false">$G11626+IF($F11627=1,1,0)</f>
        <v>6</v>
      </c>
      <c r="H11627" s="0" t="str">
        <f aca="false">IF($F11627=1,$G11627,"")</f>
        <v/>
      </c>
    </row>
    <row r="11628" customFormat="false" ht="15" hidden="false" customHeight="false" outlineLevel="0" collapsed="false">
      <c r="A11628" s="30" t="n">
        <v>1816.5625</v>
      </c>
      <c r="B11628" s="31" t="n">
        <v>18.83</v>
      </c>
      <c r="C11628" s="32" t="n">
        <f aca="false">IF($A11628="","",IF(設定!$B$21="dB",10^($B11628/20),ABS($B11628)))</f>
        <v>8.73976992590589</v>
      </c>
      <c r="D11628" s="32" t="n">
        <f aca="false">IF($A11628="","",$A11628^2)</f>
        <v>3299899.31640625</v>
      </c>
      <c r="E11628" s="32" t="n">
        <f aca="false">IF($A11628="","",IF($C11628&lt;=0,"",1/$C11628^2))</f>
        <v>0.0130918192299941</v>
      </c>
      <c r="F11628" s="33" t="n">
        <f aca="false">IF(OR(ROW()-設定!$B$30&lt;2,ROW()+設定!$B$30&gt;13701,N($A11628)&lt;=0,N(INDEX($A$2:$A$13701,MIN(13700,MAX(1,ROW()-1+設定!$B$30))))&lt;=0,$A11628&lt;設定!$B$28,$A11628&gt;設定!$B$29),0,IF(AND($C11628&gt;=MAX(INDEX($C$1:$C$13701,MAX(1,ROW()-設定!$B$24)):INDEX($C$1:$C$13701,MAX(1,ROW()-1))),$C11628&gt;MAX(INDEX($C$1:$C$13701,MIN(13701,ROW()+1)):INDEX($C$1:$C$13701,MIN(13701,ROW()+設定!$B$24))),$C11628&gt;=設定!$B$32,$C11628&gt;=MAX(MIN(INDEX($C$1:$C$13701,MAX(1,ROW()-設定!$B$26)):INDEX($C$1:$C$13701,MAX(1,ROW()-1))),MIN(INDEX($C$1:$C$13701,MIN(13701,ROW()+1)):INDEX($C$1:$C$13701,MIN(13701,ROW()+設定!$B$26))))*10^(設定!$B$27/20)),1,0))</f>
        <v>0</v>
      </c>
      <c r="G11628" s="33" t="n">
        <f aca="false">$G11627+IF($F11628=1,1,0)</f>
        <v>6</v>
      </c>
      <c r="H11628" s="0" t="str">
        <f aca="false">IF($F11628=1,$G11628,"")</f>
        <v/>
      </c>
    </row>
    <row r="11629" customFormat="false" ht="15" hidden="false" customHeight="false" outlineLevel="0" collapsed="false">
      <c r="A11629" s="30" t="n">
        <v>1816.71875</v>
      </c>
      <c r="B11629" s="31" t="n">
        <v>18.7404</v>
      </c>
      <c r="C11629" s="32" t="n">
        <f aca="false">IF($A11629="","",IF(設定!$B$21="dB",10^($B11629/20),ABS($B11629)))</f>
        <v>8.65007752937616</v>
      </c>
      <c r="D11629" s="32" t="n">
        <f aca="false">IF($A11629="","",$A11629^2)</f>
        <v>3300467.01660156</v>
      </c>
      <c r="E11629" s="32" t="n">
        <f aca="false">IF($A11629="","",IF($C11629&lt;=0,"",1/$C11629^2))</f>
        <v>0.0133647241721899</v>
      </c>
      <c r="F11629" s="33" t="n">
        <f aca="false">IF(OR(ROW()-設定!$B$30&lt;2,ROW()+設定!$B$30&gt;13701,N($A11629)&lt;=0,N(INDEX($A$2:$A$13701,MIN(13700,MAX(1,ROW()-1+設定!$B$30))))&lt;=0,$A11629&lt;設定!$B$28,$A11629&gt;設定!$B$29),0,IF(AND($C11629&gt;=MAX(INDEX($C$1:$C$13701,MAX(1,ROW()-設定!$B$24)):INDEX($C$1:$C$13701,MAX(1,ROW()-1))),$C11629&gt;MAX(INDEX($C$1:$C$13701,MIN(13701,ROW()+1)):INDEX($C$1:$C$13701,MIN(13701,ROW()+設定!$B$24))),$C11629&gt;=設定!$B$32,$C11629&gt;=MAX(MIN(INDEX($C$1:$C$13701,MAX(1,ROW()-設定!$B$26)):INDEX($C$1:$C$13701,MAX(1,ROW()-1))),MIN(INDEX($C$1:$C$13701,MIN(13701,ROW()+1)):INDEX($C$1:$C$13701,MIN(13701,ROW()+設定!$B$26))))*10^(設定!$B$27/20)),1,0))</f>
        <v>0</v>
      </c>
      <c r="G11629" s="33" t="n">
        <f aca="false">$G11628+IF($F11629=1,1,0)</f>
        <v>6</v>
      </c>
      <c r="H11629" s="0" t="str">
        <f aca="false">IF($F11629=1,$G11629,"")</f>
        <v/>
      </c>
    </row>
    <row r="11630" customFormat="false" ht="15" hidden="false" customHeight="false" outlineLevel="0" collapsed="false">
      <c r="A11630" s="30" t="n">
        <v>1816.875</v>
      </c>
      <c r="B11630" s="31" t="n">
        <v>18.6712</v>
      </c>
      <c r="C11630" s="32" t="n">
        <f aca="false">IF($A11630="","",IF(設定!$B$21="dB",10^($B11630/20),ABS($B11630)))</f>
        <v>8.58143663461786</v>
      </c>
      <c r="D11630" s="32" t="n">
        <f aca="false">IF($A11630="","",$A11630^2)</f>
        <v>3301034.765625</v>
      </c>
      <c r="E11630" s="32" t="n">
        <f aca="false">IF($A11630="","",IF($C11630&lt;=0,"",1/$C11630^2))</f>
        <v>0.0135793818255894</v>
      </c>
      <c r="F11630" s="33" t="n">
        <f aca="false">IF(OR(ROW()-設定!$B$30&lt;2,ROW()+設定!$B$30&gt;13701,N($A11630)&lt;=0,N(INDEX($A$2:$A$13701,MIN(13700,MAX(1,ROW()-1+設定!$B$30))))&lt;=0,$A11630&lt;設定!$B$28,$A11630&gt;設定!$B$29),0,IF(AND($C11630&gt;=MAX(INDEX($C$1:$C$13701,MAX(1,ROW()-設定!$B$24)):INDEX($C$1:$C$13701,MAX(1,ROW()-1))),$C11630&gt;MAX(INDEX($C$1:$C$13701,MIN(13701,ROW()+1)):INDEX($C$1:$C$13701,MIN(13701,ROW()+設定!$B$24))),$C11630&gt;=設定!$B$32,$C11630&gt;=MAX(MIN(INDEX($C$1:$C$13701,MAX(1,ROW()-設定!$B$26)):INDEX($C$1:$C$13701,MAX(1,ROW()-1))),MIN(INDEX($C$1:$C$13701,MIN(13701,ROW()+1)):INDEX($C$1:$C$13701,MIN(13701,ROW()+設定!$B$26))))*10^(設定!$B$27/20)),1,0))</f>
        <v>0</v>
      </c>
      <c r="G11630" s="33" t="n">
        <f aca="false">$G11629+IF($F11630=1,1,0)</f>
        <v>6</v>
      </c>
      <c r="H11630" s="0" t="str">
        <f aca="false">IF($F11630=1,$G11630,"")</f>
        <v/>
      </c>
    </row>
    <row r="11631" customFormat="false" ht="15" hidden="false" customHeight="false" outlineLevel="0" collapsed="false">
      <c r="A11631" s="30" t="n">
        <v>1817.03125</v>
      </c>
      <c r="B11631" s="31" t="n">
        <v>18.8019</v>
      </c>
      <c r="C11631" s="32" t="n">
        <f aca="false">IF($A11631="","",IF(設定!$B$21="dB",10^($B11631/20),ABS($B11631)))</f>
        <v>8.71154130234227</v>
      </c>
      <c r="D11631" s="32" t="n">
        <f aca="false">IF($A11631="","",$A11631^2)</f>
        <v>3301602.56347656</v>
      </c>
      <c r="E11631" s="32" t="n">
        <f aca="false">IF($A11631="","",IF($C11631&lt;=0,"",1/$C11631^2))</f>
        <v>0.0131768013901437</v>
      </c>
      <c r="F11631" s="33" t="n">
        <f aca="false">IF(OR(ROW()-設定!$B$30&lt;2,ROW()+設定!$B$30&gt;13701,N($A11631)&lt;=0,N(INDEX($A$2:$A$13701,MIN(13700,MAX(1,ROW()-1+設定!$B$30))))&lt;=0,$A11631&lt;設定!$B$28,$A11631&gt;設定!$B$29),0,IF(AND($C11631&gt;=MAX(INDEX($C$1:$C$13701,MAX(1,ROW()-設定!$B$24)):INDEX($C$1:$C$13701,MAX(1,ROW()-1))),$C11631&gt;MAX(INDEX($C$1:$C$13701,MIN(13701,ROW()+1)):INDEX($C$1:$C$13701,MIN(13701,ROW()+設定!$B$24))),$C11631&gt;=設定!$B$32,$C11631&gt;=MAX(MIN(INDEX($C$1:$C$13701,MAX(1,ROW()-設定!$B$26)):INDEX($C$1:$C$13701,MAX(1,ROW()-1))),MIN(INDEX($C$1:$C$13701,MIN(13701,ROW()+1)):INDEX($C$1:$C$13701,MIN(13701,ROW()+設定!$B$26))))*10^(設定!$B$27/20)),1,0))</f>
        <v>0</v>
      </c>
      <c r="G11631" s="33" t="n">
        <f aca="false">$G11630+IF($F11631=1,1,0)</f>
        <v>6</v>
      </c>
      <c r="H11631" s="0" t="str">
        <f aca="false">IF($F11631=1,$G11631,"")</f>
        <v/>
      </c>
    </row>
    <row r="11632" customFormat="false" ht="15" hidden="false" customHeight="false" outlineLevel="0" collapsed="false">
      <c r="A11632" s="30" t="n">
        <v>1817.1875</v>
      </c>
      <c r="B11632" s="31" t="n">
        <v>18.7748</v>
      </c>
      <c r="C11632" s="32" t="n">
        <f aca="false">IF($A11632="","",IF(設定!$B$21="dB",10^($B11632/20),ABS($B11632)))</f>
        <v>8.68440362590524</v>
      </c>
      <c r="D11632" s="32" t="n">
        <f aca="false">IF($A11632="","",$A11632^2)</f>
        <v>3302170.41015625</v>
      </c>
      <c r="E11632" s="32" t="n">
        <f aca="false">IF($A11632="","",IF($C11632&lt;=0,"",1/$C11632^2))</f>
        <v>0.0132592817760372</v>
      </c>
      <c r="F11632" s="33" t="n">
        <f aca="false">IF(OR(ROW()-設定!$B$30&lt;2,ROW()+設定!$B$30&gt;13701,N($A11632)&lt;=0,N(INDEX($A$2:$A$13701,MIN(13700,MAX(1,ROW()-1+設定!$B$30))))&lt;=0,$A11632&lt;設定!$B$28,$A11632&gt;設定!$B$29),0,IF(AND($C11632&gt;=MAX(INDEX($C$1:$C$13701,MAX(1,ROW()-設定!$B$24)):INDEX($C$1:$C$13701,MAX(1,ROW()-1))),$C11632&gt;MAX(INDEX($C$1:$C$13701,MIN(13701,ROW()+1)):INDEX($C$1:$C$13701,MIN(13701,ROW()+設定!$B$24))),$C11632&gt;=設定!$B$32,$C11632&gt;=MAX(MIN(INDEX($C$1:$C$13701,MAX(1,ROW()-設定!$B$26)):INDEX($C$1:$C$13701,MAX(1,ROW()-1))),MIN(INDEX($C$1:$C$13701,MIN(13701,ROW()+1)):INDEX($C$1:$C$13701,MIN(13701,ROW()+設定!$B$26))))*10^(設定!$B$27/20)),1,0))</f>
        <v>0</v>
      </c>
      <c r="G11632" s="33" t="n">
        <f aca="false">$G11631+IF($F11632=1,1,0)</f>
        <v>6</v>
      </c>
      <c r="H11632" s="0" t="str">
        <f aca="false">IF($F11632=1,$G11632,"")</f>
        <v/>
      </c>
    </row>
    <row r="11633" customFormat="false" ht="15" hidden="false" customHeight="false" outlineLevel="0" collapsed="false">
      <c r="A11633" s="30" t="n">
        <v>1817.34375</v>
      </c>
      <c r="B11633" s="31" t="n">
        <v>18.7014</v>
      </c>
      <c r="C11633" s="32" t="n">
        <f aca="false">IF($A11633="","",IF(設定!$B$21="dB",10^($B11633/20),ABS($B11633)))</f>
        <v>8.61132539165735</v>
      </c>
      <c r="D11633" s="32" t="n">
        <f aca="false">IF($A11633="","",$A11633^2)</f>
        <v>3302738.30566406</v>
      </c>
      <c r="E11633" s="32" t="n">
        <f aca="false">IF($A11633="","",IF($C11633&lt;=0,"",1/$C11633^2))</f>
        <v>0.0134852809841892</v>
      </c>
      <c r="F11633" s="33" t="n">
        <f aca="false">IF(OR(ROW()-設定!$B$30&lt;2,ROW()+設定!$B$30&gt;13701,N($A11633)&lt;=0,N(INDEX($A$2:$A$13701,MIN(13700,MAX(1,ROW()-1+設定!$B$30))))&lt;=0,$A11633&lt;設定!$B$28,$A11633&gt;設定!$B$29),0,IF(AND($C11633&gt;=MAX(INDEX($C$1:$C$13701,MAX(1,ROW()-設定!$B$24)):INDEX($C$1:$C$13701,MAX(1,ROW()-1))),$C11633&gt;MAX(INDEX($C$1:$C$13701,MIN(13701,ROW()+1)):INDEX($C$1:$C$13701,MIN(13701,ROW()+設定!$B$24))),$C11633&gt;=設定!$B$32,$C11633&gt;=MAX(MIN(INDEX($C$1:$C$13701,MAX(1,ROW()-設定!$B$26)):INDEX($C$1:$C$13701,MAX(1,ROW()-1))),MIN(INDEX($C$1:$C$13701,MIN(13701,ROW()+1)):INDEX($C$1:$C$13701,MIN(13701,ROW()+設定!$B$26))))*10^(設定!$B$27/20)),1,0))</f>
        <v>0</v>
      </c>
      <c r="G11633" s="33" t="n">
        <f aca="false">$G11632+IF($F11633=1,1,0)</f>
        <v>6</v>
      </c>
      <c r="H11633" s="0" t="str">
        <f aca="false">IF($F11633=1,$G11633,"")</f>
        <v/>
      </c>
    </row>
    <row r="11634" customFormat="false" ht="15" hidden="false" customHeight="false" outlineLevel="0" collapsed="false">
      <c r="A11634" s="30" t="n">
        <v>1817.5</v>
      </c>
      <c r="B11634" s="31" t="n">
        <v>18.6071</v>
      </c>
      <c r="C11634" s="32" t="n">
        <f aca="false">IF($A11634="","",IF(設定!$B$21="dB",10^($B11634/20),ABS($B11634)))</f>
        <v>8.5183405793744</v>
      </c>
      <c r="D11634" s="32" t="n">
        <f aca="false">IF($A11634="","",$A11634^2)</f>
        <v>3303306.25</v>
      </c>
      <c r="E11634" s="32" t="n">
        <f aca="false">IF($A11634="","",IF($C11634&lt;=0,"",1/$C11634^2))</f>
        <v>0.0137812940718198</v>
      </c>
      <c r="F11634" s="33" t="n">
        <f aca="false">IF(OR(ROW()-設定!$B$30&lt;2,ROW()+設定!$B$30&gt;13701,N($A11634)&lt;=0,N(INDEX($A$2:$A$13701,MIN(13700,MAX(1,ROW()-1+設定!$B$30))))&lt;=0,$A11634&lt;設定!$B$28,$A11634&gt;設定!$B$29),0,IF(AND($C11634&gt;=MAX(INDEX($C$1:$C$13701,MAX(1,ROW()-設定!$B$24)):INDEX($C$1:$C$13701,MAX(1,ROW()-1))),$C11634&gt;MAX(INDEX($C$1:$C$13701,MIN(13701,ROW()+1)):INDEX($C$1:$C$13701,MIN(13701,ROW()+設定!$B$24))),$C11634&gt;=設定!$B$32,$C11634&gt;=MAX(MIN(INDEX($C$1:$C$13701,MAX(1,ROW()-設定!$B$26)):INDEX($C$1:$C$13701,MAX(1,ROW()-1))),MIN(INDEX($C$1:$C$13701,MIN(13701,ROW()+1)):INDEX($C$1:$C$13701,MIN(13701,ROW()+設定!$B$26))))*10^(設定!$B$27/20)),1,0))</f>
        <v>0</v>
      </c>
      <c r="G11634" s="33" t="n">
        <f aca="false">$G11633+IF($F11634=1,1,0)</f>
        <v>6</v>
      </c>
      <c r="H11634" s="0" t="str">
        <f aca="false">IF($F11634=1,$G11634,"")</f>
        <v/>
      </c>
    </row>
    <row r="11635" customFormat="false" ht="15" hidden="false" customHeight="false" outlineLevel="0" collapsed="false">
      <c r="A11635" s="30" t="n">
        <v>1817.65625</v>
      </c>
      <c r="B11635" s="31" t="n">
        <v>18.7638</v>
      </c>
      <c r="C11635" s="32" t="n">
        <f aca="false">IF($A11635="","",IF(設定!$B$21="dB",10^($B11635/20),ABS($B11635)))</f>
        <v>8.67341246901278</v>
      </c>
      <c r="D11635" s="32" t="n">
        <f aca="false">IF($A11635="","",$A11635^2)</f>
        <v>3303874.24316406</v>
      </c>
      <c r="E11635" s="32" t="n">
        <f aca="false">IF($A11635="","",IF($C11635&lt;=0,"",1/$C11635^2))</f>
        <v>0.013292908030099</v>
      </c>
      <c r="F11635" s="33" t="n">
        <f aca="false">IF(OR(ROW()-設定!$B$30&lt;2,ROW()+設定!$B$30&gt;13701,N($A11635)&lt;=0,N(INDEX($A$2:$A$13701,MIN(13700,MAX(1,ROW()-1+設定!$B$30))))&lt;=0,$A11635&lt;設定!$B$28,$A11635&gt;設定!$B$29),0,IF(AND($C11635&gt;=MAX(INDEX($C$1:$C$13701,MAX(1,ROW()-設定!$B$24)):INDEX($C$1:$C$13701,MAX(1,ROW()-1))),$C11635&gt;MAX(INDEX($C$1:$C$13701,MIN(13701,ROW()+1)):INDEX($C$1:$C$13701,MIN(13701,ROW()+設定!$B$24))),$C11635&gt;=設定!$B$32,$C11635&gt;=MAX(MIN(INDEX($C$1:$C$13701,MAX(1,ROW()-設定!$B$26)):INDEX($C$1:$C$13701,MAX(1,ROW()-1))),MIN(INDEX($C$1:$C$13701,MIN(13701,ROW()+1)):INDEX($C$1:$C$13701,MIN(13701,ROW()+設定!$B$26))))*10^(設定!$B$27/20)),1,0))</f>
        <v>0</v>
      </c>
      <c r="G11635" s="33" t="n">
        <f aca="false">$G11634+IF($F11635=1,1,0)</f>
        <v>6</v>
      </c>
      <c r="H11635" s="0" t="str">
        <f aca="false">IF($F11635=1,$G11635,"")</f>
        <v/>
      </c>
    </row>
    <row r="11636" customFormat="false" ht="15" hidden="false" customHeight="false" outlineLevel="0" collapsed="false">
      <c r="A11636" s="30" t="n">
        <v>1817.8125</v>
      </c>
      <c r="B11636" s="31" t="n">
        <v>18.9119</v>
      </c>
      <c r="C11636" s="32" t="n">
        <f aca="false">IF($A11636="","",IF(設定!$B$21="dB",10^($B11636/20),ABS($B11636)))</f>
        <v>8.82256770802803</v>
      </c>
      <c r="D11636" s="32" t="n">
        <f aca="false">IF($A11636="","",$A11636^2)</f>
        <v>3304442.28515625</v>
      </c>
      <c r="E11636" s="32" t="n">
        <f aca="false">IF($A11636="","",IF($C11636&lt;=0,"",1/$C11636^2))</f>
        <v>0.0128472448136502</v>
      </c>
      <c r="F11636" s="33" t="n">
        <f aca="false">IF(OR(ROW()-設定!$B$30&lt;2,ROW()+設定!$B$30&gt;13701,N($A11636)&lt;=0,N(INDEX($A$2:$A$13701,MIN(13700,MAX(1,ROW()-1+設定!$B$30))))&lt;=0,$A11636&lt;設定!$B$28,$A11636&gt;設定!$B$29),0,IF(AND($C11636&gt;=MAX(INDEX($C$1:$C$13701,MAX(1,ROW()-設定!$B$24)):INDEX($C$1:$C$13701,MAX(1,ROW()-1))),$C11636&gt;MAX(INDEX($C$1:$C$13701,MIN(13701,ROW()+1)):INDEX($C$1:$C$13701,MIN(13701,ROW()+設定!$B$24))),$C11636&gt;=設定!$B$32,$C11636&gt;=MAX(MIN(INDEX($C$1:$C$13701,MAX(1,ROW()-設定!$B$26)):INDEX($C$1:$C$13701,MAX(1,ROW()-1))),MIN(INDEX($C$1:$C$13701,MIN(13701,ROW()+1)):INDEX($C$1:$C$13701,MIN(13701,ROW()+設定!$B$26))))*10^(設定!$B$27/20)),1,0))</f>
        <v>0</v>
      </c>
      <c r="G11636" s="33" t="n">
        <f aca="false">$G11635+IF($F11636=1,1,0)</f>
        <v>6</v>
      </c>
      <c r="H11636" s="0" t="str">
        <f aca="false">IF($F11636=1,$G11636,"")</f>
        <v/>
      </c>
    </row>
    <row r="11637" customFormat="false" ht="15" hidden="false" customHeight="false" outlineLevel="0" collapsed="false">
      <c r="A11637" s="30" t="n">
        <v>1817.96875</v>
      </c>
      <c r="B11637" s="31" t="n">
        <v>18.5534</v>
      </c>
      <c r="C11637" s="32" t="n">
        <f aca="false">IF($A11637="","",IF(設定!$B$21="dB",10^($B11637/20),ABS($B11637)))</f>
        <v>8.46583890302667</v>
      </c>
      <c r="D11637" s="32" t="n">
        <f aca="false">IF($A11637="","",$A11637^2)</f>
        <v>3305010.37597656</v>
      </c>
      <c r="E11637" s="32" t="n">
        <f aca="false">IF($A11637="","",IF($C11637&lt;=0,"",1/$C11637^2))</f>
        <v>0.0139527560149032</v>
      </c>
      <c r="F11637" s="33" t="n">
        <f aca="false">IF(OR(ROW()-設定!$B$30&lt;2,ROW()+設定!$B$30&gt;13701,N($A11637)&lt;=0,N(INDEX($A$2:$A$13701,MIN(13700,MAX(1,ROW()-1+設定!$B$30))))&lt;=0,$A11637&lt;設定!$B$28,$A11637&gt;設定!$B$29),0,IF(AND($C11637&gt;=MAX(INDEX($C$1:$C$13701,MAX(1,ROW()-設定!$B$24)):INDEX($C$1:$C$13701,MAX(1,ROW()-1))),$C11637&gt;MAX(INDEX($C$1:$C$13701,MIN(13701,ROW()+1)):INDEX($C$1:$C$13701,MIN(13701,ROW()+設定!$B$24))),$C11637&gt;=設定!$B$32,$C11637&gt;=MAX(MIN(INDEX($C$1:$C$13701,MAX(1,ROW()-設定!$B$26)):INDEX($C$1:$C$13701,MAX(1,ROW()-1))),MIN(INDEX($C$1:$C$13701,MIN(13701,ROW()+1)):INDEX($C$1:$C$13701,MIN(13701,ROW()+設定!$B$26))))*10^(設定!$B$27/20)),1,0))</f>
        <v>0</v>
      </c>
      <c r="G11637" s="33" t="n">
        <f aca="false">$G11636+IF($F11637=1,1,0)</f>
        <v>6</v>
      </c>
      <c r="H11637" s="0" t="str">
        <f aca="false">IF($F11637=1,$G11637,"")</f>
        <v/>
      </c>
    </row>
    <row r="11638" customFormat="false" ht="15" hidden="false" customHeight="false" outlineLevel="0" collapsed="false">
      <c r="A11638" s="30" t="n">
        <v>1818.125</v>
      </c>
      <c r="B11638" s="31" t="n">
        <v>18.4617</v>
      </c>
      <c r="C11638" s="32" t="n">
        <f aca="false">IF($A11638="","",IF(設定!$B$21="dB",10^($B11638/20),ABS($B11638)))</f>
        <v>8.37693219176615</v>
      </c>
      <c r="D11638" s="32" t="n">
        <f aca="false">IF($A11638="","",$A11638^2)</f>
        <v>3305578.515625</v>
      </c>
      <c r="E11638" s="32" t="n">
        <f aca="false">IF($A11638="","",IF($C11638&lt;=0,"",1/$C11638^2))</f>
        <v>0.014250496637323</v>
      </c>
      <c r="F11638" s="33" t="n">
        <f aca="false">IF(OR(ROW()-設定!$B$30&lt;2,ROW()+設定!$B$30&gt;13701,N($A11638)&lt;=0,N(INDEX($A$2:$A$13701,MIN(13700,MAX(1,ROW()-1+設定!$B$30))))&lt;=0,$A11638&lt;設定!$B$28,$A11638&gt;設定!$B$29),0,IF(AND($C11638&gt;=MAX(INDEX($C$1:$C$13701,MAX(1,ROW()-設定!$B$24)):INDEX($C$1:$C$13701,MAX(1,ROW()-1))),$C11638&gt;MAX(INDEX($C$1:$C$13701,MIN(13701,ROW()+1)):INDEX($C$1:$C$13701,MIN(13701,ROW()+設定!$B$24))),$C11638&gt;=設定!$B$32,$C11638&gt;=MAX(MIN(INDEX($C$1:$C$13701,MAX(1,ROW()-設定!$B$26)):INDEX($C$1:$C$13701,MAX(1,ROW()-1))),MIN(INDEX($C$1:$C$13701,MIN(13701,ROW()+1)):INDEX($C$1:$C$13701,MIN(13701,ROW()+設定!$B$26))))*10^(設定!$B$27/20)),1,0))</f>
        <v>0</v>
      </c>
      <c r="G11638" s="33" t="n">
        <f aca="false">$G11637+IF($F11638=1,1,0)</f>
        <v>6</v>
      </c>
      <c r="H11638" s="0" t="str">
        <f aca="false">IF($F11638=1,$G11638,"")</f>
        <v/>
      </c>
    </row>
    <row r="11639" customFormat="false" ht="15" hidden="false" customHeight="false" outlineLevel="0" collapsed="false">
      <c r="A11639" s="30" t="n">
        <v>1818.28125</v>
      </c>
      <c r="B11639" s="31" t="n">
        <v>18.5267</v>
      </c>
      <c r="C11639" s="32" t="n">
        <f aca="false">IF($A11639="","",IF(設定!$B$21="dB",10^($B11639/20),ABS($B11639)))</f>
        <v>8.43985528487161</v>
      </c>
      <c r="D11639" s="32" t="n">
        <f aca="false">IF($A11639="","",$A11639^2)</f>
        <v>3306146.70410156</v>
      </c>
      <c r="E11639" s="32" t="n">
        <f aca="false">IF($A11639="","",IF($C11639&lt;=0,"",1/$C11639^2))</f>
        <v>0.0140388004195557</v>
      </c>
      <c r="F11639" s="33" t="n">
        <f aca="false">IF(OR(ROW()-設定!$B$30&lt;2,ROW()+設定!$B$30&gt;13701,N($A11639)&lt;=0,N(INDEX($A$2:$A$13701,MIN(13700,MAX(1,ROW()-1+設定!$B$30))))&lt;=0,$A11639&lt;設定!$B$28,$A11639&gt;設定!$B$29),0,IF(AND($C11639&gt;=MAX(INDEX($C$1:$C$13701,MAX(1,ROW()-設定!$B$24)):INDEX($C$1:$C$13701,MAX(1,ROW()-1))),$C11639&gt;MAX(INDEX($C$1:$C$13701,MIN(13701,ROW()+1)):INDEX($C$1:$C$13701,MIN(13701,ROW()+設定!$B$24))),$C11639&gt;=設定!$B$32,$C11639&gt;=MAX(MIN(INDEX($C$1:$C$13701,MAX(1,ROW()-設定!$B$26)):INDEX($C$1:$C$13701,MAX(1,ROW()-1))),MIN(INDEX($C$1:$C$13701,MIN(13701,ROW()+1)):INDEX($C$1:$C$13701,MIN(13701,ROW()+設定!$B$26))))*10^(設定!$B$27/20)),1,0))</f>
        <v>0</v>
      </c>
      <c r="G11639" s="33" t="n">
        <f aca="false">$G11638+IF($F11639=1,1,0)</f>
        <v>6</v>
      </c>
      <c r="H11639" s="0" t="str">
        <f aca="false">IF($F11639=1,$G11639,"")</f>
        <v/>
      </c>
    </row>
    <row r="11640" customFormat="false" ht="15" hidden="false" customHeight="false" outlineLevel="0" collapsed="false">
      <c r="A11640" s="30" t="n">
        <v>1818.4375</v>
      </c>
      <c r="B11640" s="31" t="n">
        <v>18.4954</v>
      </c>
      <c r="C11640" s="32" t="n">
        <f aca="false">IF($A11640="","",IF(設定!$B$21="dB",10^($B11640/20),ABS($B11640)))</f>
        <v>8.40949661318181</v>
      </c>
      <c r="D11640" s="32" t="n">
        <f aca="false">IF($A11640="","",$A11640^2)</f>
        <v>3306714.94140625</v>
      </c>
      <c r="E11640" s="32" t="n">
        <f aca="false">IF($A11640="","",IF($C11640&lt;=0,"",1/$C11640^2))</f>
        <v>0.0141403448168358</v>
      </c>
      <c r="F11640" s="33" t="n">
        <f aca="false">IF(OR(ROW()-設定!$B$30&lt;2,ROW()+設定!$B$30&gt;13701,N($A11640)&lt;=0,N(INDEX($A$2:$A$13701,MIN(13700,MAX(1,ROW()-1+設定!$B$30))))&lt;=0,$A11640&lt;設定!$B$28,$A11640&gt;設定!$B$29),0,IF(AND($C11640&gt;=MAX(INDEX($C$1:$C$13701,MAX(1,ROW()-設定!$B$24)):INDEX($C$1:$C$13701,MAX(1,ROW()-1))),$C11640&gt;MAX(INDEX($C$1:$C$13701,MIN(13701,ROW()+1)):INDEX($C$1:$C$13701,MIN(13701,ROW()+設定!$B$24))),$C11640&gt;=設定!$B$32,$C11640&gt;=MAX(MIN(INDEX($C$1:$C$13701,MAX(1,ROW()-設定!$B$26)):INDEX($C$1:$C$13701,MAX(1,ROW()-1))),MIN(INDEX($C$1:$C$13701,MIN(13701,ROW()+1)):INDEX($C$1:$C$13701,MIN(13701,ROW()+設定!$B$26))))*10^(設定!$B$27/20)),1,0))</f>
        <v>0</v>
      </c>
      <c r="G11640" s="33" t="n">
        <f aca="false">$G11639+IF($F11640=1,1,0)</f>
        <v>6</v>
      </c>
      <c r="H11640" s="0" t="str">
        <f aca="false">IF($F11640=1,$G11640,"")</f>
        <v/>
      </c>
    </row>
    <row r="11641" customFormat="false" ht="15" hidden="false" customHeight="false" outlineLevel="0" collapsed="false">
      <c r="A11641" s="30" t="n">
        <v>1818.59375</v>
      </c>
      <c r="B11641" s="31" t="n">
        <v>18.4447</v>
      </c>
      <c r="C11641" s="32" t="n">
        <f aca="false">IF($A11641="","",IF(設定!$B$21="dB",10^($B11641/20),ABS($B11641)))</f>
        <v>8.36055291642038</v>
      </c>
      <c r="D11641" s="32" t="n">
        <f aca="false">IF($A11641="","",$A11641^2)</f>
        <v>3307283.22753906</v>
      </c>
      <c r="E11641" s="32" t="n">
        <f aca="false">IF($A11641="","",IF($C11641&lt;=0,"",1/$C11641^2))</f>
        <v>0.0143063880243425</v>
      </c>
      <c r="F11641" s="33" t="n">
        <f aca="false">IF(OR(ROW()-設定!$B$30&lt;2,ROW()+設定!$B$30&gt;13701,N($A11641)&lt;=0,N(INDEX($A$2:$A$13701,MIN(13700,MAX(1,ROW()-1+設定!$B$30))))&lt;=0,$A11641&lt;設定!$B$28,$A11641&gt;設定!$B$29),0,IF(AND($C11641&gt;=MAX(INDEX($C$1:$C$13701,MAX(1,ROW()-設定!$B$24)):INDEX($C$1:$C$13701,MAX(1,ROW()-1))),$C11641&gt;MAX(INDEX($C$1:$C$13701,MIN(13701,ROW()+1)):INDEX($C$1:$C$13701,MIN(13701,ROW()+設定!$B$24))),$C11641&gt;=設定!$B$32,$C11641&gt;=MAX(MIN(INDEX($C$1:$C$13701,MAX(1,ROW()-設定!$B$26)):INDEX($C$1:$C$13701,MAX(1,ROW()-1))),MIN(INDEX($C$1:$C$13701,MIN(13701,ROW()+1)):INDEX($C$1:$C$13701,MIN(13701,ROW()+設定!$B$26))))*10^(設定!$B$27/20)),1,0))</f>
        <v>0</v>
      </c>
      <c r="G11641" s="33" t="n">
        <f aca="false">$G11640+IF($F11641=1,1,0)</f>
        <v>6</v>
      </c>
      <c r="H11641" s="0" t="str">
        <f aca="false">IF($F11641=1,$G11641,"")</f>
        <v/>
      </c>
    </row>
    <row r="11642" customFormat="false" ht="15" hidden="false" customHeight="false" outlineLevel="0" collapsed="false">
      <c r="A11642" s="30" t="n">
        <v>1818.75</v>
      </c>
      <c r="B11642" s="31" t="n">
        <v>18.4381</v>
      </c>
      <c r="C11642" s="32" t="n">
        <f aca="false">IF($A11642="","",IF(設定!$B$21="dB",10^($B11642/20),ABS($B11642)))</f>
        <v>8.35420253751361</v>
      </c>
      <c r="D11642" s="32" t="n">
        <f aca="false">IF($A11642="","",$A11642^2)</f>
        <v>3307851.5625</v>
      </c>
      <c r="E11642" s="32" t="n">
        <f aca="false">IF($A11642="","",IF($C11642&lt;=0,"",1/$C11642^2))</f>
        <v>0.0143281460590923</v>
      </c>
      <c r="F11642" s="33" t="n">
        <f aca="false">IF(OR(ROW()-設定!$B$30&lt;2,ROW()+設定!$B$30&gt;13701,N($A11642)&lt;=0,N(INDEX($A$2:$A$13701,MIN(13700,MAX(1,ROW()-1+設定!$B$30))))&lt;=0,$A11642&lt;設定!$B$28,$A11642&gt;設定!$B$29),0,IF(AND($C11642&gt;=MAX(INDEX($C$1:$C$13701,MAX(1,ROW()-設定!$B$24)):INDEX($C$1:$C$13701,MAX(1,ROW()-1))),$C11642&gt;MAX(INDEX($C$1:$C$13701,MIN(13701,ROW()+1)):INDEX($C$1:$C$13701,MIN(13701,ROW()+設定!$B$24))),$C11642&gt;=設定!$B$32,$C11642&gt;=MAX(MIN(INDEX($C$1:$C$13701,MAX(1,ROW()-設定!$B$26)):INDEX($C$1:$C$13701,MAX(1,ROW()-1))),MIN(INDEX($C$1:$C$13701,MIN(13701,ROW()+1)):INDEX($C$1:$C$13701,MIN(13701,ROW()+設定!$B$26))))*10^(設定!$B$27/20)),1,0))</f>
        <v>0</v>
      </c>
      <c r="G11642" s="33" t="n">
        <f aca="false">$G11641+IF($F11642=1,1,0)</f>
        <v>6</v>
      </c>
      <c r="H11642" s="0" t="str">
        <f aca="false">IF($F11642=1,$G11642,"")</f>
        <v/>
      </c>
    </row>
    <row r="11643" customFormat="false" ht="15" hidden="false" customHeight="false" outlineLevel="0" collapsed="false">
      <c r="A11643" s="30" t="n">
        <v>1818.90625</v>
      </c>
      <c r="B11643" s="31" t="n">
        <v>18.6346</v>
      </c>
      <c r="C11643" s="32" t="n">
        <f aca="false">IF($A11643="","",IF(設定!$B$21="dB",10^($B11643/20),ABS($B11643)))</f>
        <v>8.54535284851683</v>
      </c>
      <c r="D11643" s="32" t="n">
        <f aca="false">IF($A11643="","",$A11643^2)</f>
        <v>3308419.94628906</v>
      </c>
      <c r="E11643" s="32" t="n">
        <f aca="false">IF($A11643="","",IF($C11643&lt;=0,"",1/$C11643^2))</f>
        <v>0.0136943051179422</v>
      </c>
      <c r="F11643" s="33" t="n">
        <f aca="false">IF(OR(ROW()-設定!$B$30&lt;2,ROW()+設定!$B$30&gt;13701,N($A11643)&lt;=0,N(INDEX($A$2:$A$13701,MIN(13700,MAX(1,ROW()-1+設定!$B$30))))&lt;=0,$A11643&lt;設定!$B$28,$A11643&gt;設定!$B$29),0,IF(AND($C11643&gt;=MAX(INDEX($C$1:$C$13701,MAX(1,ROW()-設定!$B$24)):INDEX($C$1:$C$13701,MAX(1,ROW()-1))),$C11643&gt;MAX(INDEX($C$1:$C$13701,MIN(13701,ROW()+1)):INDEX($C$1:$C$13701,MIN(13701,ROW()+設定!$B$24))),$C11643&gt;=設定!$B$32,$C11643&gt;=MAX(MIN(INDEX($C$1:$C$13701,MAX(1,ROW()-設定!$B$26)):INDEX($C$1:$C$13701,MAX(1,ROW()-1))),MIN(INDEX($C$1:$C$13701,MIN(13701,ROW()+1)):INDEX($C$1:$C$13701,MIN(13701,ROW()+設定!$B$26))))*10^(設定!$B$27/20)),1,0))</f>
        <v>0</v>
      </c>
      <c r="G11643" s="33" t="n">
        <f aca="false">$G11642+IF($F11643=1,1,0)</f>
        <v>6</v>
      </c>
      <c r="H11643" s="0" t="str">
        <f aca="false">IF($F11643=1,$G11643,"")</f>
        <v/>
      </c>
    </row>
    <row r="11644" customFormat="false" ht="15" hidden="false" customHeight="false" outlineLevel="0" collapsed="false">
      <c r="A11644" s="30" t="n">
        <v>1819.0625</v>
      </c>
      <c r="B11644" s="31" t="n">
        <v>18.6204</v>
      </c>
      <c r="C11644" s="32" t="n">
        <f aca="false">IF($A11644="","",IF(設定!$B$21="dB",10^($B11644/20),ABS($B11644)))</f>
        <v>8.53139401634321</v>
      </c>
      <c r="D11644" s="32" t="n">
        <f aca="false">IF($A11644="","",$A11644^2)</f>
        <v>3308988.37890625</v>
      </c>
      <c r="E11644" s="32" t="n">
        <f aca="false">IF($A11644="","",IF($C11644&lt;=0,"",1/$C11644^2))</f>
        <v>0.0137391542689761</v>
      </c>
      <c r="F11644" s="33" t="n">
        <f aca="false">IF(OR(ROW()-設定!$B$30&lt;2,ROW()+設定!$B$30&gt;13701,N($A11644)&lt;=0,N(INDEX($A$2:$A$13701,MIN(13700,MAX(1,ROW()-1+設定!$B$30))))&lt;=0,$A11644&lt;設定!$B$28,$A11644&gt;設定!$B$29),0,IF(AND($C11644&gt;=MAX(INDEX($C$1:$C$13701,MAX(1,ROW()-設定!$B$24)):INDEX($C$1:$C$13701,MAX(1,ROW()-1))),$C11644&gt;MAX(INDEX($C$1:$C$13701,MIN(13701,ROW()+1)):INDEX($C$1:$C$13701,MIN(13701,ROW()+設定!$B$24))),$C11644&gt;=設定!$B$32,$C11644&gt;=MAX(MIN(INDEX($C$1:$C$13701,MAX(1,ROW()-設定!$B$26)):INDEX($C$1:$C$13701,MAX(1,ROW()-1))),MIN(INDEX($C$1:$C$13701,MIN(13701,ROW()+1)):INDEX($C$1:$C$13701,MIN(13701,ROW()+設定!$B$26))))*10^(設定!$B$27/20)),1,0))</f>
        <v>0</v>
      </c>
      <c r="G11644" s="33" t="n">
        <f aca="false">$G11643+IF($F11644=1,1,0)</f>
        <v>6</v>
      </c>
      <c r="H11644" s="0" t="str">
        <f aca="false">IF($F11644=1,$G11644,"")</f>
        <v/>
      </c>
    </row>
    <row r="11645" customFormat="false" ht="15" hidden="false" customHeight="false" outlineLevel="0" collapsed="false">
      <c r="A11645" s="30" t="n">
        <v>1819.21875</v>
      </c>
      <c r="B11645" s="31" t="n">
        <v>18.6688</v>
      </c>
      <c r="C11645" s="32" t="n">
        <f aca="false">IF($A11645="","",IF(設定!$B$21="dB",10^($B11645/20),ABS($B11645)))</f>
        <v>8.57906582360403</v>
      </c>
      <c r="D11645" s="32" t="n">
        <f aca="false">IF($A11645="","",$A11645^2)</f>
        <v>3309556.86035156</v>
      </c>
      <c r="E11645" s="32" t="n">
        <f aca="false">IF($A11645="","",IF($C11645&lt;=0,"",1/$C11645^2))</f>
        <v>0.0135868881431898</v>
      </c>
      <c r="F11645" s="33" t="n">
        <f aca="false">IF(OR(ROW()-設定!$B$30&lt;2,ROW()+設定!$B$30&gt;13701,N($A11645)&lt;=0,N(INDEX($A$2:$A$13701,MIN(13700,MAX(1,ROW()-1+設定!$B$30))))&lt;=0,$A11645&lt;設定!$B$28,$A11645&gt;設定!$B$29),0,IF(AND($C11645&gt;=MAX(INDEX($C$1:$C$13701,MAX(1,ROW()-設定!$B$24)):INDEX($C$1:$C$13701,MAX(1,ROW()-1))),$C11645&gt;MAX(INDEX($C$1:$C$13701,MIN(13701,ROW()+1)):INDEX($C$1:$C$13701,MIN(13701,ROW()+設定!$B$24))),$C11645&gt;=設定!$B$32,$C11645&gt;=MAX(MIN(INDEX($C$1:$C$13701,MAX(1,ROW()-設定!$B$26)):INDEX($C$1:$C$13701,MAX(1,ROW()-1))),MIN(INDEX($C$1:$C$13701,MIN(13701,ROW()+1)):INDEX($C$1:$C$13701,MIN(13701,ROW()+設定!$B$26))))*10^(設定!$B$27/20)),1,0))</f>
        <v>0</v>
      </c>
      <c r="G11645" s="33" t="n">
        <f aca="false">$G11644+IF($F11645=1,1,0)</f>
        <v>6</v>
      </c>
      <c r="H11645" s="0" t="str">
        <f aca="false">IF($F11645=1,$G11645,"")</f>
        <v/>
      </c>
    </row>
    <row r="11646" customFormat="false" ht="15" hidden="false" customHeight="false" outlineLevel="0" collapsed="false">
      <c r="A11646" s="30" t="n">
        <v>1819.375</v>
      </c>
      <c r="B11646" s="31" t="n">
        <v>18.578</v>
      </c>
      <c r="C11646" s="32" t="n">
        <f aca="false">IF($A11646="","",IF(設定!$B$21="dB",10^($B11646/20),ABS($B11646)))</f>
        <v>8.4898496651562</v>
      </c>
      <c r="D11646" s="32" t="n">
        <f aca="false">IF($A11646="","",$A11646^2)</f>
        <v>3310125.390625</v>
      </c>
      <c r="E11646" s="32" t="n">
        <f aca="false">IF($A11646="","",IF($C11646&lt;=0,"",1/$C11646^2))</f>
        <v>0.0138739460060306</v>
      </c>
      <c r="F11646" s="33" t="n">
        <f aca="false">IF(OR(ROW()-設定!$B$30&lt;2,ROW()+設定!$B$30&gt;13701,N($A11646)&lt;=0,N(INDEX($A$2:$A$13701,MIN(13700,MAX(1,ROW()-1+設定!$B$30))))&lt;=0,$A11646&lt;設定!$B$28,$A11646&gt;設定!$B$29),0,IF(AND($C11646&gt;=MAX(INDEX($C$1:$C$13701,MAX(1,ROW()-設定!$B$24)):INDEX($C$1:$C$13701,MAX(1,ROW()-1))),$C11646&gt;MAX(INDEX($C$1:$C$13701,MIN(13701,ROW()+1)):INDEX($C$1:$C$13701,MIN(13701,ROW()+設定!$B$24))),$C11646&gt;=設定!$B$32,$C11646&gt;=MAX(MIN(INDEX($C$1:$C$13701,MAX(1,ROW()-設定!$B$26)):INDEX($C$1:$C$13701,MAX(1,ROW()-1))),MIN(INDEX($C$1:$C$13701,MIN(13701,ROW()+1)):INDEX($C$1:$C$13701,MIN(13701,ROW()+設定!$B$26))))*10^(設定!$B$27/20)),1,0))</f>
        <v>0</v>
      </c>
      <c r="G11646" s="33" t="n">
        <f aca="false">$G11645+IF($F11646=1,1,0)</f>
        <v>6</v>
      </c>
      <c r="H11646" s="0" t="str">
        <f aca="false">IF($F11646=1,$G11646,"")</f>
        <v/>
      </c>
    </row>
    <row r="11647" customFormat="false" ht="15" hidden="false" customHeight="false" outlineLevel="0" collapsed="false">
      <c r="A11647" s="30" t="n">
        <v>1819.53125</v>
      </c>
      <c r="B11647" s="31" t="n">
        <v>18.4355</v>
      </c>
      <c r="C11647" s="32" t="n">
        <f aca="false">IF($A11647="","",IF(設定!$B$21="dB",10^($B11647/20),ABS($B11647)))</f>
        <v>8.35170219766375</v>
      </c>
      <c r="D11647" s="32" t="n">
        <f aca="false">IF($A11647="","",$A11647^2)</f>
        <v>3310693.96972656</v>
      </c>
      <c r="E11647" s="32" t="n">
        <f aca="false">IF($A11647="","",IF($C11647&lt;=0,"",1/$C11647^2))</f>
        <v>0.0143367264889048</v>
      </c>
      <c r="F11647" s="33" t="n">
        <f aca="false">IF(OR(ROW()-設定!$B$30&lt;2,ROW()+設定!$B$30&gt;13701,N($A11647)&lt;=0,N(INDEX($A$2:$A$13701,MIN(13700,MAX(1,ROW()-1+設定!$B$30))))&lt;=0,$A11647&lt;設定!$B$28,$A11647&gt;設定!$B$29),0,IF(AND($C11647&gt;=MAX(INDEX($C$1:$C$13701,MAX(1,ROW()-設定!$B$24)):INDEX($C$1:$C$13701,MAX(1,ROW()-1))),$C11647&gt;MAX(INDEX($C$1:$C$13701,MIN(13701,ROW()+1)):INDEX($C$1:$C$13701,MIN(13701,ROW()+設定!$B$24))),$C11647&gt;=設定!$B$32,$C11647&gt;=MAX(MIN(INDEX($C$1:$C$13701,MAX(1,ROW()-設定!$B$26)):INDEX($C$1:$C$13701,MAX(1,ROW()-1))),MIN(INDEX($C$1:$C$13701,MIN(13701,ROW()+1)):INDEX($C$1:$C$13701,MIN(13701,ROW()+設定!$B$26))))*10^(設定!$B$27/20)),1,0))</f>
        <v>0</v>
      </c>
      <c r="G11647" s="33" t="n">
        <f aca="false">$G11646+IF($F11647=1,1,0)</f>
        <v>6</v>
      </c>
      <c r="H11647" s="0" t="str">
        <f aca="false">IF($F11647=1,$G11647,"")</f>
        <v/>
      </c>
    </row>
    <row r="11648" customFormat="false" ht="15" hidden="false" customHeight="false" outlineLevel="0" collapsed="false">
      <c r="A11648" s="30" t="n">
        <v>1819.6875</v>
      </c>
      <c r="B11648" s="31" t="n">
        <v>18.5824</v>
      </c>
      <c r="C11648" s="32" t="n">
        <f aca="false">IF($A11648="","",IF(設定!$B$21="dB",10^($B11648/20),ABS($B11648)))</f>
        <v>8.49415144692001</v>
      </c>
      <c r="D11648" s="32" t="n">
        <f aca="false">IF($A11648="","",$A11648^2)</f>
        <v>3311262.59765625</v>
      </c>
      <c r="E11648" s="32" t="n">
        <f aca="false">IF($A11648="","",IF($C11648&lt;=0,"",1/$C11648^2))</f>
        <v>0.013859896909913</v>
      </c>
      <c r="F11648" s="33" t="n">
        <f aca="false">IF(OR(ROW()-設定!$B$30&lt;2,ROW()+設定!$B$30&gt;13701,N($A11648)&lt;=0,N(INDEX($A$2:$A$13701,MIN(13700,MAX(1,ROW()-1+設定!$B$30))))&lt;=0,$A11648&lt;設定!$B$28,$A11648&gt;設定!$B$29),0,IF(AND($C11648&gt;=MAX(INDEX($C$1:$C$13701,MAX(1,ROW()-設定!$B$24)):INDEX($C$1:$C$13701,MAX(1,ROW()-1))),$C11648&gt;MAX(INDEX($C$1:$C$13701,MIN(13701,ROW()+1)):INDEX($C$1:$C$13701,MIN(13701,ROW()+設定!$B$24))),$C11648&gt;=設定!$B$32,$C11648&gt;=MAX(MIN(INDEX($C$1:$C$13701,MAX(1,ROW()-設定!$B$26)):INDEX($C$1:$C$13701,MAX(1,ROW()-1))),MIN(INDEX($C$1:$C$13701,MIN(13701,ROW()+1)):INDEX($C$1:$C$13701,MIN(13701,ROW()+設定!$B$26))))*10^(設定!$B$27/20)),1,0))</f>
        <v>0</v>
      </c>
      <c r="G11648" s="33" t="n">
        <f aca="false">$G11647+IF($F11648=1,1,0)</f>
        <v>6</v>
      </c>
      <c r="H11648" s="0" t="str">
        <f aca="false">IF($F11648=1,$G11648,"")</f>
        <v/>
      </c>
    </row>
    <row r="11649" customFormat="false" ht="15" hidden="false" customHeight="false" outlineLevel="0" collapsed="false">
      <c r="A11649" s="30" t="n">
        <v>1819.84375</v>
      </c>
      <c r="B11649" s="31" t="n">
        <v>18.3912</v>
      </c>
      <c r="C11649" s="32" t="n">
        <f aca="false">IF($A11649="","",IF(設定!$B$21="dB",10^($B11649/20),ABS($B11649)))</f>
        <v>8.30921506820953</v>
      </c>
      <c r="D11649" s="32" t="n">
        <f aca="false">IF($A11649="","",$A11649^2)</f>
        <v>3311831.27441406</v>
      </c>
      <c r="E11649" s="32" t="n">
        <f aca="false">IF($A11649="","",IF($C11649&lt;=0,"",1/$C11649^2))</f>
        <v>0.0144837159838783</v>
      </c>
      <c r="F11649" s="33" t="n">
        <f aca="false">IF(OR(ROW()-設定!$B$30&lt;2,ROW()+設定!$B$30&gt;13701,N($A11649)&lt;=0,N(INDEX($A$2:$A$13701,MIN(13700,MAX(1,ROW()-1+設定!$B$30))))&lt;=0,$A11649&lt;設定!$B$28,$A11649&gt;設定!$B$29),0,IF(AND($C11649&gt;=MAX(INDEX($C$1:$C$13701,MAX(1,ROW()-設定!$B$24)):INDEX($C$1:$C$13701,MAX(1,ROW()-1))),$C11649&gt;MAX(INDEX($C$1:$C$13701,MIN(13701,ROW()+1)):INDEX($C$1:$C$13701,MIN(13701,ROW()+設定!$B$24))),$C11649&gt;=設定!$B$32,$C11649&gt;=MAX(MIN(INDEX($C$1:$C$13701,MAX(1,ROW()-設定!$B$26)):INDEX($C$1:$C$13701,MAX(1,ROW()-1))),MIN(INDEX($C$1:$C$13701,MIN(13701,ROW()+1)):INDEX($C$1:$C$13701,MIN(13701,ROW()+設定!$B$26))))*10^(設定!$B$27/20)),1,0))</f>
        <v>0</v>
      </c>
      <c r="G11649" s="33" t="n">
        <f aca="false">$G11648+IF($F11649=1,1,0)</f>
        <v>6</v>
      </c>
      <c r="H11649" s="0" t="str">
        <f aca="false">IF($F11649=1,$G11649,"")</f>
        <v/>
      </c>
    </row>
    <row r="11650" customFormat="false" ht="15" hidden="false" customHeight="false" outlineLevel="0" collapsed="false">
      <c r="A11650" s="30" t="n">
        <v>1820</v>
      </c>
      <c r="B11650" s="31" t="n">
        <v>18.4035</v>
      </c>
      <c r="C11650" s="32" t="n">
        <f aca="false">IF($A11650="","",IF(設定!$B$21="dB",10^($B11650/20),ABS($B11650)))</f>
        <v>8.32098999839287</v>
      </c>
      <c r="D11650" s="32" t="n">
        <f aca="false">IF($A11650="","",$A11650^2)</f>
        <v>3312400</v>
      </c>
      <c r="E11650" s="32" t="n">
        <f aca="false">IF($A11650="","",IF($C11650&lt;=0,"",1/$C11650^2))</f>
        <v>0.0144427535318966</v>
      </c>
      <c r="F11650" s="33" t="n">
        <f aca="false">IF(OR(ROW()-設定!$B$30&lt;2,ROW()+設定!$B$30&gt;13701,N($A11650)&lt;=0,N(INDEX($A$2:$A$13701,MIN(13700,MAX(1,ROW()-1+設定!$B$30))))&lt;=0,$A11650&lt;設定!$B$28,$A11650&gt;設定!$B$29),0,IF(AND($C11650&gt;=MAX(INDEX($C$1:$C$13701,MAX(1,ROW()-設定!$B$24)):INDEX($C$1:$C$13701,MAX(1,ROW()-1))),$C11650&gt;MAX(INDEX($C$1:$C$13701,MIN(13701,ROW()+1)):INDEX($C$1:$C$13701,MIN(13701,ROW()+設定!$B$24))),$C11650&gt;=設定!$B$32,$C11650&gt;=MAX(MIN(INDEX($C$1:$C$13701,MAX(1,ROW()-設定!$B$26)):INDEX($C$1:$C$13701,MAX(1,ROW()-1))),MIN(INDEX($C$1:$C$13701,MIN(13701,ROW()+1)):INDEX($C$1:$C$13701,MIN(13701,ROW()+設定!$B$26))))*10^(設定!$B$27/20)),1,0))</f>
        <v>0</v>
      </c>
      <c r="G11650" s="33" t="n">
        <f aca="false">$G11649+IF($F11650=1,1,0)</f>
        <v>6</v>
      </c>
      <c r="H11650" s="0" t="str">
        <f aca="false">IF($F11650=1,$G11650,"")</f>
        <v/>
      </c>
    </row>
    <row r="11651" customFormat="false" ht="15" hidden="false" customHeight="false" outlineLevel="0" collapsed="false">
      <c r="A11651" s="30" t="n">
        <v>1820.15625</v>
      </c>
      <c r="B11651" s="31" t="n">
        <v>18.3019</v>
      </c>
      <c r="C11651" s="32" t="n">
        <f aca="false">IF($A11651="","",IF(設定!$B$21="dB",10^($B11651/20),ABS($B11651)))</f>
        <v>8.22422531569025</v>
      </c>
      <c r="D11651" s="32" t="n">
        <f aca="false">IF($A11651="","",$A11651^2)</f>
        <v>3312968.77441406</v>
      </c>
      <c r="E11651" s="32" t="n">
        <f aca="false">IF($A11651="","",IF($C11651&lt;=0,"",1/$C11651^2))</f>
        <v>0.014784614328413</v>
      </c>
      <c r="F11651" s="33" t="n">
        <f aca="false">IF(OR(ROW()-設定!$B$30&lt;2,ROW()+設定!$B$30&gt;13701,N($A11651)&lt;=0,N(INDEX($A$2:$A$13701,MIN(13700,MAX(1,ROW()-1+設定!$B$30))))&lt;=0,$A11651&lt;設定!$B$28,$A11651&gt;設定!$B$29),0,IF(AND($C11651&gt;=MAX(INDEX($C$1:$C$13701,MAX(1,ROW()-設定!$B$24)):INDEX($C$1:$C$13701,MAX(1,ROW()-1))),$C11651&gt;MAX(INDEX($C$1:$C$13701,MIN(13701,ROW()+1)):INDEX($C$1:$C$13701,MIN(13701,ROW()+設定!$B$24))),$C11651&gt;=設定!$B$32,$C11651&gt;=MAX(MIN(INDEX($C$1:$C$13701,MAX(1,ROW()-設定!$B$26)):INDEX($C$1:$C$13701,MAX(1,ROW()-1))),MIN(INDEX($C$1:$C$13701,MIN(13701,ROW()+1)):INDEX($C$1:$C$13701,MIN(13701,ROW()+設定!$B$26))))*10^(設定!$B$27/20)),1,0))</f>
        <v>0</v>
      </c>
      <c r="G11651" s="33" t="n">
        <f aca="false">$G11650+IF($F11651=1,1,0)</f>
        <v>6</v>
      </c>
      <c r="H11651" s="0" t="str">
        <f aca="false">IF($F11651=1,$G11651,"")</f>
        <v/>
      </c>
    </row>
    <row r="11652" customFormat="false" ht="15" hidden="false" customHeight="false" outlineLevel="0" collapsed="false">
      <c r="A11652" s="30" t="n">
        <v>1820.3125</v>
      </c>
      <c r="B11652" s="31" t="n">
        <v>18.5366</v>
      </c>
      <c r="C11652" s="32" t="n">
        <f aca="false">IF($A11652="","",IF(設定!$B$21="dB",10^($B11652/20),ABS($B11652)))</f>
        <v>8.44948034411096</v>
      </c>
      <c r="D11652" s="32" t="n">
        <f aca="false">IF($A11652="","",$A11652^2)</f>
        <v>3313537.59765625</v>
      </c>
      <c r="E11652" s="32" t="n">
        <f aca="false">IF($A11652="","",IF($C11652&lt;=0,"",1/$C11652^2))</f>
        <v>0.014006834590155</v>
      </c>
      <c r="F11652" s="33" t="n">
        <f aca="false">IF(OR(ROW()-設定!$B$30&lt;2,ROW()+設定!$B$30&gt;13701,N($A11652)&lt;=0,N(INDEX($A$2:$A$13701,MIN(13700,MAX(1,ROW()-1+設定!$B$30))))&lt;=0,$A11652&lt;設定!$B$28,$A11652&gt;設定!$B$29),0,IF(AND($C11652&gt;=MAX(INDEX($C$1:$C$13701,MAX(1,ROW()-設定!$B$24)):INDEX($C$1:$C$13701,MAX(1,ROW()-1))),$C11652&gt;MAX(INDEX($C$1:$C$13701,MIN(13701,ROW()+1)):INDEX($C$1:$C$13701,MIN(13701,ROW()+設定!$B$24))),$C11652&gt;=設定!$B$32,$C11652&gt;=MAX(MIN(INDEX($C$1:$C$13701,MAX(1,ROW()-設定!$B$26)):INDEX($C$1:$C$13701,MAX(1,ROW()-1))),MIN(INDEX($C$1:$C$13701,MIN(13701,ROW()+1)):INDEX($C$1:$C$13701,MIN(13701,ROW()+設定!$B$26))))*10^(設定!$B$27/20)),1,0))</f>
        <v>0</v>
      </c>
      <c r="G11652" s="33" t="n">
        <f aca="false">$G11651+IF($F11652=1,1,0)</f>
        <v>6</v>
      </c>
      <c r="H11652" s="0" t="str">
        <f aca="false">IF($F11652=1,$G11652,"")</f>
        <v/>
      </c>
    </row>
    <row r="11653" customFormat="false" ht="15" hidden="false" customHeight="false" outlineLevel="0" collapsed="false">
      <c r="A11653" s="30" t="n">
        <v>1820.46875</v>
      </c>
      <c r="B11653" s="31" t="n">
        <v>18.4995</v>
      </c>
      <c r="C11653" s="32" t="n">
        <f aca="false">IF($A11653="","",IF(設定!$B$21="dB",10^($B11653/20),ABS($B11653)))</f>
        <v>8.41346708441467</v>
      </c>
      <c r="D11653" s="32" t="n">
        <f aca="false">IF($A11653="","",$A11653^2)</f>
        <v>3314106.46972656</v>
      </c>
      <c r="E11653" s="32" t="n">
        <f aca="false">IF($A11653="","",IF($C11653&lt;=0,"",1/$C11653^2))</f>
        <v>0.014127001783792</v>
      </c>
      <c r="F11653" s="33" t="n">
        <f aca="false">IF(OR(ROW()-設定!$B$30&lt;2,ROW()+設定!$B$30&gt;13701,N($A11653)&lt;=0,N(INDEX($A$2:$A$13701,MIN(13700,MAX(1,ROW()-1+設定!$B$30))))&lt;=0,$A11653&lt;設定!$B$28,$A11653&gt;設定!$B$29),0,IF(AND($C11653&gt;=MAX(INDEX($C$1:$C$13701,MAX(1,ROW()-設定!$B$24)):INDEX($C$1:$C$13701,MAX(1,ROW()-1))),$C11653&gt;MAX(INDEX($C$1:$C$13701,MIN(13701,ROW()+1)):INDEX($C$1:$C$13701,MIN(13701,ROW()+設定!$B$24))),$C11653&gt;=設定!$B$32,$C11653&gt;=MAX(MIN(INDEX($C$1:$C$13701,MAX(1,ROW()-設定!$B$26)):INDEX($C$1:$C$13701,MAX(1,ROW()-1))),MIN(INDEX($C$1:$C$13701,MIN(13701,ROW()+1)):INDEX($C$1:$C$13701,MIN(13701,ROW()+設定!$B$26))))*10^(設定!$B$27/20)),1,0))</f>
        <v>0</v>
      </c>
      <c r="G11653" s="33" t="n">
        <f aca="false">$G11652+IF($F11653=1,1,0)</f>
        <v>6</v>
      </c>
      <c r="H11653" s="0" t="str">
        <f aca="false">IF($F11653=1,$G11653,"")</f>
        <v/>
      </c>
    </row>
    <row r="11654" customFormat="false" ht="15" hidden="false" customHeight="false" outlineLevel="0" collapsed="false">
      <c r="A11654" s="30" t="n">
        <v>1820.625</v>
      </c>
      <c r="B11654" s="31" t="n">
        <v>18.3308</v>
      </c>
      <c r="C11654" s="32" t="n">
        <f aca="false">IF($A11654="","",IF(設定!$B$21="dB",10^($B11654/20),ABS($B11654)))</f>
        <v>8.25163482344318</v>
      </c>
      <c r="D11654" s="32" t="n">
        <f aca="false">IF($A11654="","",$A11654^2)</f>
        <v>3314675.390625</v>
      </c>
      <c r="E11654" s="32" t="n">
        <f aca="false">IF($A11654="","",IF($C11654&lt;=0,"",1/$C11654^2))</f>
        <v>0.0146865571634428</v>
      </c>
      <c r="F11654" s="33" t="n">
        <f aca="false">IF(OR(ROW()-設定!$B$30&lt;2,ROW()+設定!$B$30&gt;13701,N($A11654)&lt;=0,N(INDEX($A$2:$A$13701,MIN(13700,MAX(1,ROW()-1+設定!$B$30))))&lt;=0,$A11654&lt;設定!$B$28,$A11654&gt;設定!$B$29),0,IF(AND($C11654&gt;=MAX(INDEX($C$1:$C$13701,MAX(1,ROW()-設定!$B$24)):INDEX($C$1:$C$13701,MAX(1,ROW()-1))),$C11654&gt;MAX(INDEX($C$1:$C$13701,MIN(13701,ROW()+1)):INDEX($C$1:$C$13701,MIN(13701,ROW()+設定!$B$24))),$C11654&gt;=設定!$B$32,$C11654&gt;=MAX(MIN(INDEX($C$1:$C$13701,MAX(1,ROW()-設定!$B$26)):INDEX($C$1:$C$13701,MAX(1,ROW()-1))),MIN(INDEX($C$1:$C$13701,MIN(13701,ROW()+1)):INDEX($C$1:$C$13701,MIN(13701,ROW()+設定!$B$26))))*10^(設定!$B$27/20)),1,0))</f>
        <v>0</v>
      </c>
      <c r="G11654" s="33" t="n">
        <f aca="false">$G11653+IF($F11654=1,1,0)</f>
        <v>6</v>
      </c>
      <c r="H11654" s="0" t="str">
        <f aca="false">IF($F11654=1,$G11654,"")</f>
        <v/>
      </c>
    </row>
    <row r="11655" customFormat="false" ht="15" hidden="false" customHeight="false" outlineLevel="0" collapsed="false">
      <c r="A11655" s="30" t="n">
        <v>1820.78125</v>
      </c>
      <c r="B11655" s="31" t="n">
        <v>18.332</v>
      </c>
      <c r="C11655" s="32" t="n">
        <f aca="false">IF($A11655="","",IF(設定!$B$21="dB",10^($B11655/20),ABS($B11655)))</f>
        <v>8.25277490767583</v>
      </c>
      <c r="D11655" s="32" t="n">
        <f aca="false">IF($A11655="","",$A11655^2)</f>
        <v>3315244.36035156</v>
      </c>
      <c r="E11655" s="32" t="n">
        <f aca="false">IF($A11655="","",IF($C11655&lt;=0,"",1/$C11655^2))</f>
        <v>0.0146824996783199</v>
      </c>
      <c r="F11655" s="33" t="n">
        <f aca="false">IF(OR(ROW()-設定!$B$30&lt;2,ROW()+設定!$B$30&gt;13701,N($A11655)&lt;=0,N(INDEX($A$2:$A$13701,MIN(13700,MAX(1,ROW()-1+設定!$B$30))))&lt;=0,$A11655&lt;設定!$B$28,$A11655&gt;設定!$B$29),0,IF(AND($C11655&gt;=MAX(INDEX($C$1:$C$13701,MAX(1,ROW()-設定!$B$24)):INDEX($C$1:$C$13701,MAX(1,ROW()-1))),$C11655&gt;MAX(INDEX($C$1:$C$13701,MIN(13701,ROW()+1)):INDEX($C$1:$C$13701,MIN(13701,ROW()+設定!$B$24))),$C11655&gt;=設定!$B$32,$C11655&gt;=MAX(MIN(INDEX($C$1:$C$13701,MAX(1,ROW()-設定!$B$26)):INDEX($C$1:$C$13701,MAX(1,ROW()-1))),MIN(INDEX($C$1:$C$13701,MIN(13701,ROW()+1)):INDEX($C$1:$C$13701,MIN(13701,ROW()+設定!$B$26))))*10^(設定!$B$27/20)),1,0))</f>
        <v>0</v>
      </c>
      <c r="G11655" s="33" t="n">
        <f aca="false">$G11654+IF($F11655=1,1,0)</f>
        <v>6</v>
      </c>
      <c r="H11655" s="0" t="str">
        <f aca="false">IF($F11655=1,$G11655,"")</f>
        <v/>
      </c>
    </row>
    <row r="11656" customFormat="false" ht="15" hidden="false" customHeight="false" outlineLevel="0" collapsed="false">
      <c r="A11656" s="30" t="n">
        <v>1820.9375</v>
      </c>
      <c r="B11656" s="31" t="n">
        <v>18.3531</v>
      </c>
      <c r="C11656" s="32" t="n">
        <f aca="false">IF($A11656="","",IF(設定!$B$21="dB",10^($B11656/20),ABS($B11656)))</f>
        <v>8.27284714370122</v>
      </c>
      <c r="D11656" s="32" t="n">
        <f aca="false">IF($A11656="","",$A11656^2)</f>
        <v>3315813.37890625</v>
      </c>
      <c r="E11656" s="32" t="n">
        <f aca="false">IF($A11656="","",IF($C11656&lt;=0,"",1/$C11656^2))</f>
        <v>0.0146113384278359</v>
      </c>
      <c r="F11656" s="33" t="n">
        <f aca="false">IF(OR(ROW()-設定!$B$30&lt;2,ROW()+設定!$B$30&gt;13701,N($A11656)&lt;=0,N(INDEX($A$2:$A$13701,MIN(13700,MAX(1,ROW()-1+設定!$B$30))))&lt;=0,$A11656&lt;設定!$B$28,$A11656&gt;設定!$B$29),0,IF(AND($C11656&gt;=MAX(INDEX($C$1:$C$13701,MAX(1,ROW()-設定!$B$24)):INDEX($C$1:$C$13701,MAX(1,ROW()-1))),$C11656&gt;MAX(INDEX($C$1:$C$13701,MIN(13701,ROW()+1)):INDEX($C$1:$C$13701,MIN(13701,ROW()+設定!$B$24))),$C11656&gt;=設定!$B$32,$C11656&gt;=MAX(MIN(INDEX($C$1:$C$13701,MAX(1,ROW()-設定!$B$26)):INDEX($C$1:$C$13701,MAX(1,ROW()-1))),MIN(INDEX($C$1:$C$13701,MIN(13701,ROW()+1)):INDEX($C$1:$C$13701,MIN(13701,ROW()+設定!$B$26))))*10^(設定!$B$27/20)),1,0))</f>
        <v>0</v>
      </c>
      <c r="G11656" s="33" t="n">
        <f aca="false">$G11655+IF($F11656=1,1,0)</f>
        <v>6</v>
      </c>
      <c r="H11656" s="0" t="str">
        <f aca="false">IF($F11656=1,$G11656,"")</f>
        <v/>
      </c>
    </row>
    <row r="11657" customFormat="false" ht="15" hidden="false" customHeight="false" outlineLevel="0" collapsed="false">
      <c r="A11657" s="30" t="n">
        <v>1821.09375</v>
      </c>
      <c r="B11657" s="31" t="n">
        <v>18.3553</v>
      </c>
      <c r="C11657" s="32" t="n">
        <f aca="false">IF($A11657="","",IF(設定!$B$21="dB",10^($B11657/20),ABS($B11657)))</f>
        <v>8.27494279188353</v>
      </c>
      <c r="D11657" s="32" t="n">
        <f aca="false">IF($A11657="","",$A11657^2)</f>
        <v>3316382.44628906</v>
      </c>
      <c r="E11657" s="32" t="n">
        <f aca="false">IF($A11657="","",IF($C11657&lt;=0,"",1/$C11657^2))</f>
        <v>0.0146039386552293</v>
      </c>
      <c r="F11657" s="33" t="n">
        <f aca="false">IF(OR(ROW()-設定!$B$30&lt;2,ROW()+設定!$B$30&gt;13701,N($A11657)&lt;=0,N(INDEX($A$2:$A$13701,MIN(13700,MAX(1,ROW()-1+設定!$B$30))))&lt;=0,$A11657&lt;設定!$B$28,$A11657&gt;設定!$B$29),0,IF(AND($C11657&gt;=MAX(INDEX($C$1:$C$13701,MAX(1,ROW()-設定!$B$24)):INDEX($C$1:$C$13701,MAX(1,ROW()-1))),$C11657&gt;MAX(INDEX($C$1:$C$13701,MIN(13701,ROW()+1)):INDEX($C$1:$C$13701,MIN(13701,ROW()+設定!$B$24))),$C11657&gt;=設定!$B$32,$C11657&gt;=MAX(MIN(INDEX($C$1:$C$13701,MAX(1,ROW()-設定!$B$26)):INDEX($C$1:$C$13701,MAX(1,ROW()-1))),MIN(INDEX($C$1:$C$13701,MIN(13701,ROW()+1)):INDEX($C$1:$C$13701,MIN(13701,ROW()+設定!$B$26))))*10^(設定!$B$27/20)),1,0))</f>
        <v>0</v>
      </c>
      <c r="G11657" s="33" t="n">
        <f aca="false">$G11656+IF($F11657=1,1,0)</f>
        <v>6</v>
      </c>
      <c r="H11657" s="0" t="str">
        <f aca="false">IF($F11657=1,$G11657,"")</f>
        <v/>
      </c>
    </row>
    <row r="11658" customFormat="false" ht="15" hidden="false" customHeight="false" outlineLevel="0" collapsed="false">
      <c r="A11658" s="30" t="n">
        <v>1821.25</v>
      </c>
      <c r="B11658" s="31" t="n">
        <v>18.4073</v>
      </c>
      <c r="C11658" s="32" t="n">
        <f aca="false">IF($A11658="","",IF(設定!$B$21="dB",10^($B11658/20),ABS($B11658)))</f>
        <v>8.32463115445215</v>
      </c>
      <c r="D11658" s="32" t="n">
        <f aca="false">IF($A11658="","",$A11658^2)</f>
        <v>3316951.5625</v>
      </c>
      <c r="E11658" s="32" t="n">
        <f aca="false">IF($A11658="","",IF($C11658&lt;=0,"",1/$C11658^2))</f>
        <v>0.0144301219047138</v>
      </c>
      <c r="F11658" s="33" t="n">
        <f aca="false">IF(OR(ROW()-設定!$B$30&lt;2,ROW()+設定!$B$30&gt;13701,N($A11658)&lt;=0,N(INDEX($A$2:$A$13701,MIN(13700,MAX(1,ROW()-1+設定!$B$30))))&lt;=0,$A11658&lt;設定!$B$28,$A11658&gt;設定!$B$29),0,IF(AND($C11658&gt;=MAX(INDEX($C$1:$C$13701,MAX(1,ROW()-設定!$B$24)):INDEX($C$1:$C$13701,MAX(1,ROW()-1))),$C11658&gt;MAX(INDEX($C$1:$C$13701,MIN(13701,ROW()+1)):INDEX($C$1:$C$13701,MIN(13701,ROW()+設定!$B$24))),$C11658&gt;=設定!$B$32,$C11658&gt;=MAX(MIN(INDEX($C$1:$C$13701,MAX(1,ROW()-設定!$B$26)):INDEX($C$1:$C$13701,MAX(1,ROW()-1))),MIN(INDEX($C$1:$C$13701,MIN(13701,ROW()+1)):INDEX($C$1:$C$13701,MIN(13701,ROW()+設定!$B$26))))*10^(設定!$B$27/20)),1,0))</f>
        <v>0</v>
      </c>
      <c r="G11658" s="33" t="n">
        <f aca="false">$G11657+IF($F11658=1,1,0)</f>
        <v>6</v>
      </c>
      <c r="H11658" s="0" t="str">
        <f aca="false">IF($F11658=1,$G11658,"")</f>
        <v/>
      </c>
    </row>
    <row r="11659" customFormat="false" ht="15" hidden="false" customHeight="false" outlineLevel="0" collapsed="false">
      <c r="A11659" s="30" t="n">
        <v>1821.40625</v>
      </c>
      <c r="B11659" s="31" t="n">
        <v>18.3116</v>
      </c>
      <c r="C11659" s="32" t="n">
        <f aca="false">IF($A11659="","",IF(設定!$B$21="dB",10^($B11659/20),ABS($B11659)))</f>
        <v>8.2334148806033</v>
      </c>
      <c r="D11659" s="32" t="n">
        <f aca="false">IF($A11659="","",$A11659^2)</f>
        <v>3317520.72753906</v>
      </c>
      <c r="E11659" s="32" t="n">
        <f aca="false">IF($A11659="","",IF($C11659&lt;=0,"",1/$C11659^2))</f>
        <v>0.0147516296303296</v>
      </c>
      <c r="F11659" s="33" t="n">
        <f aca="false">IF(OR(ROW()-設定!$B$30&lt;2,ROW()+設定!$B$30&gt;13701,N($A11659)&lt;=0,N(INDEX($A$2:$A$13701,MIN(13700,MAX(1,ROW()-1+設定!$B$30))))&lt;=0,$A11659&lt;設定!$B$28,$A11659&gt;設定!$B$29),0,IF(AND($C11659&gt;=MAX(INDEX($C$1:$C$13701,MAX(1,ROW()-設定!$B$24)):INDEX($C$1:$C$13701,MAX(1,ROW()-1))),$C11659&gt;MAX(INDEX($C$1:$C$13701,MIN(13701,ROW()+1)):INDEX($C$1:$C$13701,MIN(13701,ROW()+設定!$B$24))),$C11659&gt;=設定!$B$32,$C11659&gt;=MAX(MIN(INDEX($C$1:$C$13701,MAX(1,ROW()-設定!$B$26)):INDEX($C$1:$C$13701,MAX(1,ROW()-1))),MIN(INDEX($C$1:$C$13701,MIN(13701,ROW()+1)):INDEX($C$1:$C$13701,MIN(13701,ROW()+設定!$B$26))))*10^(設定!$B$27/20)),1,0))</f>
        <v>0</v>
      </c>
      <c r="G11659" s="33" t="n">
        <f aca="false">$G11658+IF($F11659=1,1,0)</f>
        <v>6</v>
      </c>
      <c r="H11659" s="0" t="str">
        <f aca="false">IF($F11659=1,$G11659,"")</f>
        <v/>
      </c>
    </row>
    <row r="11660" customFormat="false" ht="15" hidden="false" customHeight="false" outlineLevel="0" collapsed="false">
      <c r="A11660" s="30" t="n">
        <v>1821.5625</v>
      </c>
      <c r="B11660" s="31" t="n">
        <v>18.3315</v>
      </c>
      <c r="C11660" s="32" t="n">
        <f aca="false">IF($A11660="","",IF(設定!$B$21="dB",10^($B11660/20),ABS($B11660)))</f>
        <v>8.25229985343717</v>
      </c>
      <c r="D11660" s="32" t="n">
        <f aca="false">IF($A11660="","",$A11660^2)</f>
        <v>3318089.94140625</v>
      </c>
      <c r="E11660" s="32" t="n">
        <f aca="false">IF($A11660="","",IF($C11660&lt;=0,"",1/$C11660^2))</f>
        <v>0.0146841901608744</v>
      </c>
      <c r="F11660" s="33" t="n">
        <f aca="false">IF(OR(ROW()-設定!$B$30&lt;2,ROW()+設定!$B$30&gt;13701,N($A11660)&lt;=0,N(INDEX($A$2:$A$13701,MIN(13700,MAX(1,ROW()-1+設定!$B$30))))&lt;=0,$A11660&lt;設定!$B$28,$A11660&gt;設定!$B$29),0,IF(AND($C11660&gt;=MAX(INDEX($C$1:$C$13701,MAX(1,ROW()-設定!$B$24)):INDEX($C$1:$C$13701,MAX(1,ROW()-1))),$C11660&gt;MAX(INDEX($C$1:$C$13701,MIN(13701,ROW()+1)):INDEX($C$1:$C$13701,MIN(13701,ROW()+設定!$B$24))),$C11660&gt;=設定!$B$32,$C11660&gt;=MAX(MIN(INDEX($C$1:$C$13701,MAX(1,ROW()-設定!$B$26)):INDEX($C$1:$C$13701,MAX(1,ROW()-1))),MIN(INDEX($C$1:$C$13701,MIN(13701,ROW()+1)):INDEX($C$1:$C$13701,MIN(13701,ROW()+設定!$B$26))))*10^(設定!$B$27/20)),1,0))</f>
        <v>0</v>
      </c>
      <c r="G11660" s="33" t="n">
        <f aca="false">$G11659+IF($F11660=1,1,0)</f>
        <v>6</v>
      </c>
      <c r="H11660" s="0" t="str">
        <f aca="false">IF($F11660=1,$G11660,"")</f>
        <v/>
      </c>
    </row>
    <row r="11661" customFormat="false" ht="15" hidden="false" customHeight="false" outlineLevel="0" collapsed="false">
      <c r="A11661" s="30" t="n">
        <v>1821.71875</v>
      </c>
      <c r="B11661" s="31" t="n">
        <v>18.1172</v>
      </c>
      <c r="C11661" s="32" t="n">
        <f aca="false">IF($A11661="","",IF(設定!$B$21="dB",10^($B11661/20),ABS($B11661)))</f>
        <v>8.05118859705899</v>
      </c>
      <c r="D11661" s="32" t="n">
        <f aca="false">IF($A11661="","",$A11661^2)</f>
        <v>3318659.20410156</v>
      </c>
      <c r="E11661" s="32" t="n">
        <f aca="false">IF($A11661="","",IF($C11661&lt;=0,"",1/$C11661^2))</f>
        <v>0.0154269474445146</v>
      </c>
      <c r="F11661" s="33" t="n">
        <f aca="false">IF(OR(ROW()-設定!$B$30&lt;2,ROW()+設定!$B$30&gt;13701,N($A11661)&lt;=0,N(INDEX($A$2:$A$13701,MIN(13700,MAX(1,ROW()-1+設定!$B$30))))&lt;=0,$A11661&lt;設定!$B$28,$A11661&gt;設定!$B$29),0,IF(AND($C11661&gt;=MAX(INDEX($C$1:$C$13701,MAX(1,ROW()-設定!$B$24)):INDEX($C$1:$C$13701,MAX(1,ROW()-1))),$C11661&gt;MAX(INDEX($C$1:$C$13701,MIN(13701,ROW()+1)):INDEX($C$1:$C$13701,MIN(13701,ROW()+設定!$B$24))),$C11661&gt;=設定!$B$32,$C11661&gt;=MAX(MIN(INDEX($C$1:$C$13701,MAX(1,ROW()-設定!$B$26)):INDEX($C$1:$C$13701,MAX(1,ROW()-1))),MIN(INDEX($C$1:$C$13701,MIN(13701,ROW()+1)):INDEX($C$1:$C$13701,MIN(13701,ROW()+設定!$B$26))))*10^(設定!$B$27/20)),1,0))</f>
        <v>0</v>
      </c>
      <c r="G11661" s="33" t="n">
        <f aca="false">$G11660+IF($F11661=1,1,0)</f>
        <v>6</v>
      </c>
      <c r="H11661" s="0" t="str">
        <f aca="false">IF($F11661=1,$G11661,"")</f>
        <v/>
      </c>
    </row>
    <row r="11662" customFormat="false" ht="15" hidden="false" customHeight="false" outlineLevel="0" collapsed="false">
      <c r="A11662" s="30" t="n">
        <v>1821.875</v>
      </c>
      <c r="B11662" s="31" t="n">
        <v>18.2286</v>
      </c>
      <c r="C11662" s="32" t="n">
        <f aca="false">IF($A11662="","",IF(設定!$B$21="dB",10^($B11662/20),ABS($B11662)))</f>
        <v>8.15511331642533</v>
      </c>
      <c r="D11662" s="32" t="n">
        <f aca="false">IF($A11662="","",$A11662^2)</f>
        <v>3319228.515625</v>
      </c>
      <c r="E11662" s="32" t="n">
        <f aca="false">IF($A11662="","",IF($C11662&lt;=0,"",1/$C11662^2))</f>
        <v>0.015036265999193</v>
      </c>
      <c r="F11662" s="33" t="n">
        <f aca="false">IF(OR(ROW()-設定!$B$30&lt;2,ROW()+設定!$B$30&gt;13701,N($A11662)&lt;=0,N(INDEX($A$2:$A$13701,MIN(13700,MAX(1,ROW()-1+設定!$B$30))))&lt;=0,$A11662&lt;設定!$B$28,$A11662&gt;設定!$B$29),0,IF(AND($C11662&gt;=MAX(INDEX($C$1:$C$13701,MAX(1,ROW()-設定!$B$24)):INDEX($C$1:$C$13701,MAX(1,ROW()-1))),$C11662&gt;MAX(INDEX($C$1:$C$13701,MIN(13701,ROW()+1)):INDEX($C$1:$C$13701,MIN(13701,ROW()+設定!$B$24))),$C11662&gt;=設定!$B$32,$C11662&gt;=MAX(MIN(INDEX($C$1:$C$13701,MAX(1,ROW()-設定!$B$26)):INDEX($C$1:$C$13701,MAX(1,ROW()-1))),MIN(INDEX($C$1:$C$13701,MIN(13701,ROW()+1)):INDEX($C$1:$C$13701,MIN(13701,ROW()+設定!$B$26))))*10^(設定!$B$27/20)),1,0))</f>
        <v>0</v>
      </c>
      <c r="G11662" s="33" t="n">
        <f aca="false">$G11661+IF($F11662=1,1,0)</f>
        <v>6</v>
      </c>
      <c r="H11662" s="0" t="str">
        <f aca="false">IF($F11662=1,$G11662,"")</f>
        <v/>
      </c>
    </row>
    <row r="11663" customFormat="false" ht="15" hidden="false" customHeight="false" outlineLevel="0" collapsed="false">
      <c r="A11663" s="30" t="n">
        <v>1822.03125</v>
      </c>
      <c r="B11663" s="31" t="n">
        <v>18.0568</v>
      </c>
      <c r="C11663" s="32" t="n">
        <f aca="false">IF($A11663="","",IF(設定!$B$21="dB",10^($B11663/20),ABS($B11663)))</f>
        <v>7.9953963945136</v>
      </c>
      <c r="D11663" s="32" t="n">
        <f aca="false">IF($A11663="","",$A11663^2)</f>
        <v>3319797.87597656</v>
      </c>
      <c r="E11663" s="32" t="n">
        <f aca="false">IF($A11663="","",IF($C11663&lt;=0,"",1/$C11663^2))</f>
        <v>0.0156429983682008</v>
      </c>
      <c r="F11663" s="33" t="n">
        <f aca="false">IF(OR(ROW()-設定!$B$30&lt;2,ROW()+設定!$B$30&gt;13701,N($A11663)&lt;=0,N(INDEX($A$2:$A$13701,MIN(13700,MAX(1,ROW()-1+設定!$B$30))))&lt;=0,$A11663&lt;設定!$B$28,$A11663&gt;設定!$B$29),0,IF(AND($C11663&gt;=MAX(INDEX($C$1:$C$13701,MAX(1,ROW()-設定!$B$24)):INDEX($C$1:$C$13701,MAX(1,ROW()-1))),$C11663&gt;MAX(INDEX($C$1:$C$13701,MIN(13701,ROW()+1)):INDEX($C$1:$C$13701,MIN(13701,ROW()+設定!$B$24))),$C11663&gt;=設定!$B$32,$C11663&gt;=MAX(MIN(INDEX($C$1:$C$13701,MAX(1,ROW()-設定!$B$26)):INDEX($C$1:$C$13701,MAX(1,ROW()-1))),MIN(INDEX($C$1:$C$13701,MIN(13701,ROW()+1)):INDEX($C$1:$C$13701,MIN(13701,ROW()+設定!$B$26))))*10^(設定!$B$27/20)),1,0))</f>
        <v>0</v>
      </c>
      <c r="G11663" s="33" t="n">
        <f aca="false">$G11662+IF($F11663=1,1,0)</f>
        <v>6</v>
      </c>
      <c r="H11663" s="0" t="str">
        <f aca="false">IF($F11663=1,$G11663,"")</f>
        <v/>
      </c>
    </row>
    <row r="11664" customFormat="false" ht="15" hidden="false" customHeight="false" outlineLevel="0" collapsed="false">
      <c r="A11664" s="30" t="n">
        <v>1822.1875</v>
      </c>
      <c r="B11664" s="31" t="n">
        <v>18.4148</v>
      </c>
      <c r="C11664" s="32" t="n">
        <f aca="false">IF($A11664="","",IF(設定!$B$21="dB",10^($B11664/20),ABS($B11664)))</f>
        <v>8.33182232303274</v>
      </c>
      <c r="D11664" s="32" t="n">
        <f aca="false">IF($A11664="","",$A11664^2)</f>
        <v>3320367.28515625</v>
      </c>
      <c r="E11664" s="32" t="n">
        <f aca="false">IF($A11664="","",IF($C11664&lt;=0,"",1/$C11664^2))</f>
        <v>0.0144052234722456</v>
      </c>
      <c r="F11664" s="33" t="n">
        <f aca="false">IF(OR(ROW()-設定!$B$30&lt;2,ROW()+設定!$B$30&gt;13701,N($A11664)&lt;=0,N(INDEX($A$2:$A$13701,MIN(13700,MAX(1,ROW()-1+設定!$B$30))))&lt;=0,$A11664&lt;設定!$B$28,$A11664&gt;設定!$B$29),0,IF(AND($C11664&gt;=MAX(INDEX($C$1:$C$13701,MAX(1,ROW()-設定!$B$24)):INDEX($C$1:$C$13701,MAX(1,ROW()-1))),$C11664&gt;MAX(INDEX($C$1:$C$13701,MIN(13701,ROW()+1)):INDEX($C$1:$C$13701,MIN(13701,ROW()+設定!$B$24))),$C11664&gt;=設定!$B$32,$C11664&gt;=MAX(MIN(INDEX($C$1:$C$13701,MAX(1,ROW()-設定!$B$26)):INDEX($C$1:$C$13701,MAX(1,ROW()-1))),MIN(INDEX($C$1:$C$13701,MIN(13701,ROW()+1)):INDEX($C$1:$C$13701,MIN(13701,ROW()+設定!$B$26))))*10^(設定!$B$27/20)),1,0))</f>
        <v>0</v>
      </c>
      <c r="G11664" s="33" t="n">
        <f aca="false">$G11663+IF($F11664=1,1,0)</f>
        <v>6</v>
      </c>
      <c r="H11664" s="0" t="str">
        <f aca="false">IF($F11664=1,$G11664,"")</f>
        <v/>
      </c>
    </row>
    <row r="11665" customFormat="false" ht="15" hidden="false" customHeight="false" outlineLevel="0" collapsed="false">
      <c r="A11665" s="30" t="n">
        <v>1822.34375</v>
      </c>
      <c r="B11665" s="31" t="n">
        <v>18.3602</v>
      </c>
      <c r="C11665" s="32" t="n">
        <f aca="false">IF($A11665="","",IF(設定!$B$21="dB",10^($B11665/20),ABS($B11665)))</f>
        <v>8.27961228004659</v>
      </c>
      <c r="D11665" s="32" t="n">
        <f aca="false">IF($A11665="","",$A11665^2)</f>
        <v>3320936.74316406</v>
      </c>
      <c r="E11665" s="32" t="n">
        <f aca="false">IF($A11665="","",IF($C11665&lt;=0,"",1/$C11665^2))</f>
        <v>0.0145874708094284</v>
      </c>
      <c r="F11665" s="33" t="n">
        <f aca="false">IF(OR(ROW()-設定!$B$30&lt;2,ROW()+設定!$B$30&gt;13701,N($A11665)&lt;=0,N(INDEX($A$2:$A$13701,MIN(13700,MAX(1,ROW()-1+設定!$B$30))))&lt;=0,$A11665&lt;設定!$B$28,$A11665&gt;設定!$B$29),0,IF(AND($C11665&gt;=MAX(INDEX($C$1:$C$13701,MAX(1,ROW()-設定!$B$24)):INDEX($C$1:$C$13701,MAX(1,ROW()-1))),$C11665&gt;MAX(INDEX($C$1:$C$13701,MIN(13701,ROW()+1)):INDEX($C$1:$C$13701,MIN(13701,ROW()+設定!$B$24))),$C11665&gt;=設定!$B$32,$C11665&gt;=MAX(MIN(INDEX($C$1:$C$13701,MAX(1,ROW()-設定!$B$26)):INDEX($C$1:$C$13701,MAX(1,ROW()-1))),MIN(INDEX($C$1:$C$13701,MIN(13701,ROW()+1)):INDEX($C$1:$C$13701,MIN(13701,ROW()+設定!$B$26))))*10^(設定!$B$27/20)),1,0))</f>
        <v>0</v>
      </c>
      <c r="G11665" s="33" t="n">
        <f aca="false">$G11664+IF($F11665=1,1,0)</f>
        <v>6</v>
      </c>
      <c r="H11665" s="0" t="str">
        <f aca="false">IF($F11665=1,$G11665,"")</f>
        <v/>
      </c>
    </row>
    <row r="11666" customFormat="false" ht="15" hidden="false" customHeight="false" outlineLevel="0" collapsed="false">
      <c r="A11666" s="30" t="n">
        <v>1822.5</v>
      </c>
      <c r="B11666" s="31" t="n">
        <v>18.2758</v>
      </c>
      <c r="C11666" s="32" t="n">
        <f aca="false">IF($A11666="","",IF(設定!$B$21="dB",10^($B11666/20),ABS($B11666)))</f>
        <v>8.19954965079312</v>
      </c>
      <c r="D11666" s="32" t="n">
        <f aca="false">IF($A11666="","",$A11666^2)</f>
        <v>3321506.25</v>
      </c>
      <c r="E11666" s="32" t="n">
        <f aca="false">IF($A11666="","",IF($C11666&lt;=0,"",1/$C11666^2))</f>
        <v>0.0148737336454411</v>
      </c>
      <c r="F11666" s="33" t="n">
        <f aca="false">IF(OR(ROW()-設定!$B$30&lt;2,ROW()+設定!$B$30&gt;13701,N($A11666)&lt;=0,N(INDEX($A$2:$A$13701,MIN(13700,MAX(1,ROW()-1+設定!$B$30))))&lt;=0,$A11666&lt;設定!$B$28,$A11666&gt;設定!$B$29),0,IF(AND($C11666&gt;=MAX(INDEX($C$1:$C$13701,MAX(1,ROW()-設定!$B$24)):INDEX($C$1:$C$13701,MAX(1,ROW()-1))),$C11666&gt;MAX(INDEX($C$1:$C$13701,MIN(13701,ROW()+1)):INDEX($C$1:$C$13701,MIN(13701,ROW()+設定!$B$24))),$C11666&gt;=設定!$B$32,$C11666&gt;=MAX(MIN(INDEX($C$1:$C$13701,MAX(1,ROW()-設定!$B$26)):INDEX($C$1:$C$13701,MAX(1,ROW()-1))),MIN(INDEX($C$1:$C$13701,MIN(13701,ROW()+1)):INDEX($C$1:$C$13701,MIN(13701,ROW()+設定!$B$26))))*10^(設定!$B$27/20)),1,0))</f>
        <v>0</v>
      </c>
      <c r="G11666" s="33" t="n">
        <f aca="false">$G11665+IF($F11666=1,1,0)</f>
        <v>6</v>
      </c>
      <c r="H11666" s="0" t="str">
        <f aca="false">IF($F11666=1,$G11666,"")</f>
        <v/>
      </c>
    </row>
    <row r="11667" customFormat="false" ht="15" hidden="false" customHeight="false" outlineLevel="0" collapsed="false">
      <c r="A11667" s="30" t="n">
        <v>1822.65625</v>
      </c>
      <c r="B11667" s="31" t="n">
        <v>18.3017</v>
      </c>
      <c r="C11667" s="32" t="n">
        <f aca="false">IF($A11667="","",IF(設定!$B$21="dB",10^($B11667/20),ABS($B11667)))</f>
        <v>8.2240359480843</v>
      </c>
      <c r="D11667" s="32" t="n">
        <f aca="false">IF($A11667="","",$A11667^2)</f>
        <v>3322075.80566406</v>
      </c>
      <c r="E11667" s="32" t="n">
        <f aca="false">IF($A11667="","",IF($C11667&lt;=0,"",1/$C11667^2))</f>
        <v>0.0147852952007417</v>
      </c>
      <c r="F11667" s="33" t="n">
        <f aca="false">IF(OR(ROW()-設定!$B$30&lt;2,ROW()+設定!$B$30&gt;13701,N($A11667)&lt;=0,N(INDEX($A$2:$A$13701,MIN(13700,MAX(1,ROW()-1+設定!$B$30))))&lt;=0,$A11667&lt;設定!$B$28,$A11667&gt;設定!$B$29),0,IF(AND($C11667&gt;=MAX(INDEX($C$1:$C$13701,MAX(1,ROW()-設定!$B$24)):INDEX($C$1:$C$13701,MAX(1,ROW()-1))),$C11667&gt;MAX(INDEX($C$1:$C$13701,MIN(13701,ROW()+1)):INDEX($C$1:$C$13701,MIN(13701,ROW()+設定!$B$24))),$C11667&gt;=設定!$B$32,$C11667&gt;=MAX(MIN(INDEX($C$1:$C$13701,MAX(1,ROW()-設定!$B$26)):INDEX($C$1:$C$13701,MAX(1,ROW()-1))),MIN(INDEX($C$1:$C$13701,MIN(13701,ROW()+1)):INDEX($C$1:$C$13701,MIN(13701,ROW()+設定!$B$26))))*10^(設定!$B$27/20)),1,0))</f>
        <v>0</v>
      </c>
      <c r="G11667" s="33" t="n">
        <f aca="false">$G11666+IF($F11667=1,1,0)</f>
        <v>6</v>
      </c>
      <c r="H11667" s="0" t="str">
        <f aca="false">IF($F11667=1,$G11667,"")</f>
        <v/>
      </c>
    </row>
    <row r="11668" customFormat="false" ht="15" hidden="false" customHeight="false" outlineLevel="0" collapsed="false">
      <c r="A11668" s="30" t="n">
        <v>1822.8125</v>
      </c>
      <c r="B11668" s="31" t="n">
        <v>18.3789</v>
      </c>
      <c r="C11668" s="32" t="n">
        <f aca="false">IF($A11668="","",IF(設定!$B$21="dB",10^($B11668/20),ABS($B11668)))</f>
        <v>8.29745680058448</v>
      </c>
      <c r="D11668" s="32" t="n">
        <f aca="false">IF($A11668="","",$A11668^2)</f>
        <v>3322645.41015625</v>
      </c>
      <c r="E11668" s="32" t="n">
        <f aca="false">IF($A11668="","",IF($C11668&lt;=0,"",1/$C11668^2))</f>
        <v>0.0145247946133235</v>
      </c>
      <c r="F11668" s="33" t="n">
        <f aca="false">IF(OR(ROW()-設定!$B$30&lt;2,ROW()+設定!$B$30&gt;13701,N($A11668)&lt;=0,N(INDEX($A$2:$A$13701,MIN(13700,MAX(1,ROW()-1+設定!$B$30))))&lt;=0,$A11668&lt;設定!$B$28,$A11668&gt;設定!$B$29),0,IF(AND($C11668&gt;=MAX(INDEX($C$1:$C$13701,MAX(1,ROW()-設定!$B$24)):INDEX($C$1:$C$13701,MAX(1,ROW()-1))),$C11668&gt;MAX(INDEX($C$1:$C$13701,MIN(13701,ROW()+1)):INDEX($C$1:$C$13701,MIN(13701,ROW()+設定!$B$24))),$C11668&gt;=設定!$B$32,$C11668&gt;=MAX(MIN(INDEX($C$1:$C$13701,MAX(1,ROW()-設定!$B$26)):INDEX($C$1:$C$13701,MAX(1,ROW()-1))),MIN(INDEX($C$1:$C$13701,MIN(13701,ROW()+1)):INDEX($C$1:$C$13701,MIN(13701,ROW()+設定!$B$26))))*10^(設定!$B$27/20)),1,0))</f>
        <v>0</v>
      </c>
      <c r="G11668" s="33" t="n">
        <f aca="false">$G11667+IF($F11668=1,1,0)</f>
        <v>6</v>
      </c>
      <c r="H11668" s="0" t="str">
        <f aca="false">IF($F11668=1,$G11668,"")</f>
        <v/>
      </c>
    </row>
    <row r="11669" customFormat="false" ht="15" hidden="false" customHeight="false" outlineLevel="0" collapsed="false">
      <c r="A11669" s="30" t="n">
        <v>1822.96875</v>
      </c>
      <c r="B11669" s="31" t="n">
        <v>18.2551</v>
      </c>
      <c r="C11669" s="32" t="n">
        <f aca="false">IF($A11669="","",IF(設定!$B$21="dB",10^($B11669/20),ABS($B11669)))</f>
        <v>8.1800319506608</v>
      </c>
      <c r="D11669" s="32" t="n">
        <f aca="false">IF($A11669="","",$A11669^2)</f>
        <v>3323215.06347656</v>
      </c>
      <c r="E11669" s="32" t="n">
        <f aca="false">IF($A11669="","",IF($C11669&lt;=0,"",1/$C11669^2))</f>
        <v>0.0149447963030509</v>
      </c>
      <c r="F11669" s="33" t="n">
        <f aca="false">IF(OR(ROW()-設定!$B$30&lt;2,ROW()+設定!$B$30&gt;13701,N($A11669)&lt;=0,N(INDEX($A$2:$A$13701,MIN(13700,MAX(1,ROW()-1+設定!$B$30))))&lt;=0,$A11669&lt;設定!$B$28,$A11669&gt;設定!$B$29),0,IF(AND($C11669&gt;=MAX(INDEX($C$1:$C$13701,MAX(1,ROW()-設定!$B$24)):INDEX($C$1:$C$13701,MAX(1,ROW()-1))),$C11669&gt;MAX(INDEX($C$1:$C$13701,MIN(13701,ROW()+1)):INDEX($C$1:$C$13701,MIN(13701,ROW()+設定!$B$24))),$C11669&gt;=設定!$B$32,$C11669&gt;=MAX(MIN(INDEX($C$1:$C$13701,MAX(1,ROW()-設定!$B$26)):INDEX($C$1:$C$13701,MAX(1,ROW()-1))),MIN(INDEX($C$1:$C$13701,MIN(13701,ROW()+1)):INDEX($C$1:$C$13701,MIN(13701,ROW()+設定!$B$26))))*10^(設定!$B$27/20)),1,0))</f>
        <v>0</v>
      </c>
      <c r="G11669" s="33" t="n">
        <f aca="false">$G11668+IF($F11669=1,1,0)</f>
        <v>6</v>
      </c>
      <c r="H11669" s="0" t="str">
        <f aca="false">IF($F11669=1,$G11669,"")</f>
        <v/>
      </c>
    </row>
    <row r="11670" customFormat="false" ht="15" hidden="false" customHeight="false" outlineLevel="0" collapsed="false">
      <c r="A11670" s="30" t="n">
        <v>1823.125</v>
      </c>
      <c r="B11670" s="31" t="n">
        <v>17.9754</v>
      </c>
      <c r="C11670" s="32" t="n">
        <f aca="false">IF($A11670="","",IF(設定!$B$21="dB",10^($B11670/20),ABS($B11670)))</f>
        <v>7.92081737195001</v>
      </c>
      <c r="D11670" s="32" t="n">
        <f aca="false">IF($A11670="","",$A11670^2)</f>
        <v>3323784.765625</v>
      </c>
      <c r="E11670" s="32" t="n">
        <f aca="false">IF($A11670="","",IF($C11670&lt;=0,"",1/$C11670^2))</f>
        <v>0.0159389607069818</v>
      </c>
      <c r="F11670" s="33" t="n">
        <f aca="false">IF(OR(ROW()-設定!$B$30&lt;2,ROW()+設定!$B$30&gt;13701,N($A11670)&lt;=0,N(INDEX($A$2:$A$13701,MIN(13700,MAX(1,ROW()-1+設定!$B$30))))&lt;=0,$A11670&lt;設定!$B$28,$A11670&gt;設定!$B$29),0,IF(AND($C11670&gt;=MAX(INDEX($C$1:$C$13701,MAX(1,ROW()-設定!$B$24)):INDEX($C$1:$C$13701,MAX(1,ROW()-1))),$C11670&gt;MAX(INDEX($C$1:$C$13701,MIN(13701,ROW()+1)):INDEX($C$1:$C$13701,MIN(13701,ROW()+設定!$B$24))),$C11670&gt;=設定!$B$32,$C11670&gt;=MAX(MIN(INDEX($C$1:$C$13701,MAX(1,ROW()-設定!$B$26)):INDEX($C$1:$C$13701,MAX(1,ROW()-1))),MIN(INDEX($C$1:$C$13701,MIN(13701,ROW()+1)):INDEX($C$1:$C$13701,MIN(13701,ROW()+設定!$B$26))))*10^(設定!$B$27/20)),1,0))</f>
        <v>0</v>
      </c>
      <c r="G11670" s="33" t="n">
        <f aca="false">$G11669+IF($F11670=1,1,0)</f>
        <v>6</v>
      </c>
      <c r="H11670" s="0" t="str">
        <f aca="false">IF($F11670=1,$G11670,"")</f>
        <v/>
      </c>
    </row>
    <row r="11671" customFormat="false" ht="15" hidden="false" customHeight="false" outlineLevel="0" collapsed="false">
      <c r="A11671" s="30" t="n">
        <v>1823.28125</v>
      </c>
      <c r="B11671" s="31" t="n">
        <v>18.107</v>
      </c>
      <c r="C11671" s="32" t="n">
        <f aca="false">IF($A11671="","",IF(設定!$B$21="dB",10^($B11671/20),ABS($B11671)))</f>
        <v>8.04173948738585</v>
      </c>
      <c r="D11671" s="32" t="n">
        <f aca="false">IF($A11671="","",$A11671^2)</f>
        <v>3324354.51660156</v>
      </c>
      <c r="E11671" s="32" t="n">
        <f aca="false">IF($A11671="","",IF($C11671&lt;=0,"",1/$C11671^2))</f>
        <v>0.015463222322497</v>
      </c>
      <c r="F11671" s="33" t="n">
        <f aca="false">IF(OR(ROW()-設定!$B$30&lt;2,ROW()+設定!$B$30&gt;13701,N($A11671)&lt;=0,N(INDEX($A$2:$A$13701,MIN(13700,MAX(1,ROW()-1+設定!$B$30))))&lt;=0,$A11671&lt;設定!$B$28,$A11671&gt;設定!$B$29),0,IF(AND($C11671&gt;=MAX(INDEX($C$1:$C$13701,MAX(1,ROW()-設定!$B$24)):INDEX($C$1:$C$13701,MAX(1,ROW()-1))),$C11671&gt;MAX(INDEX($C$1:$C$13701,MIN(13701,ROW()+1)):INDEX($C$1:$C$13701,MIN(13701,ROW()+設定!$B$24))),$C11671&gt;=設定!$B$32,$C11671&gt;=MAX(MIN(INDEX($C$1:$C$13701,MAX(1,ROW()-設定!$B$26)):INDEX($C$1:$C$13701,MAX(1,ROW()-1))),MIN(INDEX($C$1:$C$13701,MIN(13701,ROW()+1)):INDEX($C$1:$C$13701,MIN(13701,ROW()+設定!$B$26))))*10^(設定!$B$27/20)),1,0))</f>
        <v>0</v>
      </c>
      <c r="G11671" s="33" t="n">
        <f aca="false">$G11670+IF($F11671=1,1,0)</f>
        <v>6</v>
      </c>
      <c r="H11671" s="0" t="str">
        <f aca="false">IF($F11671=1,$G11671,"")</f>
        <v/>
      </c>
    </row>
    <row r="11672" customFormat="false" ht="15" hidden="false" customHeight="false" outlineLevel="0" collapsed="false">
      <c r="A11672" s="30" t="n">
        <v>1823.4375</v>
      </c>
      <c r="B11672" s="31" t="n">
        <v>17.8652</v>
      </c>
      <c r="C11672" s="32" t="n">
        <f aca="false">IF($A11672="","",IF(設定!$B$21="dB",10^($B11672/20),ABS($B11672)))</f>
        <v>7.82095883465327</v>
      </c>
      <c r="D11672" s="32" t="n">
        <f aca="false">IF($A11672="","",$A11672^2)</f>
        <v>3324924.31640625</v>
      </c>
      <c r="E11672" s="32" t="n">
        <f aca="false">IF($A11672="","",IF($C11672&lt;=0,"",1/$C11672^2))</f>
        <v>0.0163485786140941</v>
      </c>
      <c r="F11672" s="33" t="n">
        <f aca="false">IF(OR(ROW()-設定!$B$30&lt;2,ROW()+設定!$B$30&gt;13701,N($A11672)&lt;=0,N(INDEX($A$2:$A$13701,MIN(13700,MAX(1,ROW()-1+設定!$B$30))))&lt;=0,$A11672&lt;設定!$B$28,$A11672&gt;設定!$B$29),0,IF(AND($C11672&gt;=MAX(INDEX($C$1:$C$13701,MAX(1,ROW()-設定!$B$24)):INDEX($C$1:$C$13701,MAX(1,ROW()-1))),$C11672&gt;MAX(INDEX($C$1:$C$13701,MIN(13701,ROW()+1)):INDEX($C$1:$C$13701,MIN(13701,ROW()+設定!$B$24))),$C11672&gt;=設定!$B$32,$C11672&gt;=MAX(MIN(INDEX($C$1:$C$13701,MAX(1,ROW()-設定!$B$26)):INDEX($C$1:$C$13701,MAX(1,ROW()-1))),MIN(INDEX($C$1:$C$13701,MIN(13701,ROW()+1)):INDEX($C$1:$C$13701,MIN(13701,ROW()+設定!$B$26))))*10^(設定!$B$27/20)),1,0))</f>
        <v>0</v>
      </c>
      <c r="G11672" s="33" t="n">
        <f aca="false">$G11671+IF($F11672=1,1,0)</f>
        <v>6</v>
      </c>
      <c r="H11672" s="0" t="str">
        <f aca="false">IF($F11672=1,$G11672,"")</f>
        <v/>
      </c>
    </row>
    <row r="11673" customFormat="false" ht="15" hidden="false" customHeight="false" outlineLevel="0" collapsed="false">
      <c r="A11673" s="30" t="n">
        <v>1823.59375</v>
      </c>
      <c r="B11673" s="31" t="n">
        <v>18.0142</v>
      </c>
      <c r="C11673" s="32" t="n">
        <f aca="false">IF($A11673="","",IF(設定!$B$21="dB",10^($B11673/20),ABS($B11673)))</f>
        <v>7.9562789272836</v>
      </c>
      <c r="D11673" s="32" t="n">
        <f aca="false">IF($A11673="","",$A11673^2)</f>
        <v>3325494.16503906</v>
      </c>
      <c r="E11673" s="32" t="n">
        <f aca="false">IF($A11673="","",IF($C11673&lt;=0,"",1/$C11673^2))</f>
        <v>0.0157971957603832</v>
      </c>
      <c r="F11673" s="33" t="n">
        <f aca="false">IF(OR(ROW()-設定!$B$30&lt;2,ROW()+設定!$B$30&gt;13701,N($A11673)&lt;=0,N(INDEX($A$2:$A$13701,MIN(13700,MAX(1,ROW()-1+設定!$B$30))))&lt;=0,$A11673&lt;設定!$B$28,$A11673&gt;設定!$B$29),0,IF(AND($C11673&gt;=MAX(INDEX($C$1:$C$13701,MAX(1,ROW()-設定!$B$24)):INDEX($C$1:$C$13701,MAX(1,ROW()-1))),$C11673&gt;MAX(INDEX($C$1:$C$13701,MIN(13701,ROW()+1)):INDEX($C$1:$C$13701,MIN(13701,ROW()+設定!$B$24))),$C11673&gt;=設定!$B$32,$C11673&gt;=MAX(MIN(INDEX($C$1:$C$13701,MAX(1,ROW()-設定!$B$26)):INDEX($C$1:$C$13701,MAX(1,ROW()-1))),MIN(INDEX($C$1:$C$13701,MIN(13701,ROW()+1)):INDEX($C$1:$C$13701,MIN(13701,ROW()+設定!$B$26))))*10^(設定!$B$27/20)),1,0))</f>
        <v>0</v>
      </c>
      <c r="G11673" s="33" t="n">
        <f aca="false">$G11672+IF($F11673=1,1,0)</f>
        <v>6</v>
      </c>
      <c r="H11673" s="0" t="str">
        <f aca="false">IF($F11673=1,$G11673,"")</f>
        <v/>
      </c>
    </row>
    <row r="11674" customFormat="false" ht="15" hidden="false" customHeight="false" outlineLevel="0" collapsed="false">
      <c r="A11674" s="30" t="n">
        <v>1823.75</v>
      </c>
      <c r="B11674" s="31" t="n">
        <v>17.9545</v>
      </c>
      <c r="C11674" s="32" t="n">
        <f aca="false">IF($A11674="","",IF(設定!$B$21="dB",10^($B11674/20),ABS($B11674)))</f>
        <v>7.90178120153961</v>
      </c>
      <c r="D11674" s="32" t="n">
        <f aca="false">IF($A11674="","",$A11674^2)</f>
        <v>3326064.0625</v>
      </c>
      <c r="E11674" s="32" t="n">
        <f aca="false">IF($A11674="","",IF($C11674&lt;=0,"",1/$C11674^2))</f>
        <v>0.0160158502702088</v>
      </c>
      <c r="F11674" s="33" t="n">
        <f aca="false">IF(OR(ROW()-設定!$B$30&lt;2,ROW()+設定!$B$30&gt;13701,N($A11674)&lt;=0,N(INDEX($A$2:$A$13701,MIN(13700,MAX(1,ROW()-1+設定!$B$30))))&lt;=0,$A11674&lt;設定!$B$28,$A11674&gt;設定!$B$29),0,IF(AND($C11674&gt;=MAX(INDEX($C$1:$C$13701,MAX(1,ROW()-設定!$B$24)):INDEX($C$1:$C$13701,MAX(1,ROW()-1))),$C11674&gt;MAX(INDEX($C$1:$C$13701,MIN(13701,ROW()+1)):INDEX($C$1:$C$13701,MIN(13701,ROW()+設定!$B$24))),$C11674&gt;=設定!$B$32,$C11674&gt;=MAX(MIN(INDEX($C$1:$C$13701,MAX(1,ROW()-設定!$B$26)):INDEX($C$1:$C$13701,MAX(1,ROW()-1))),MIN(INDEX($C$1:$C$13701,MIN(13701,ROW()+1)):INDEX($C$1:$C$13701,MIN(13701,ROW()+設定!$B$26))))*10^(設定!$B$27/20)),1,0))</f>
        <v>0</v>
      </c>
      <c r="G11674" s="33" t="n">
        <f aca="false">$G11673+IF($F11674=1,1,0)</f>
        <v>6</v>
      </c>
      <c r="H11674" s="0" t="str">
        <f aca="false">IF($F11674=1,$G11674,"")</f>
        <v/>
      </c>
    </row>
    <row r="11675" customFormat="false" ht="15" hidden="false" customHeight="false" outlineLevel="0" collapsed="false">
      <c r="A11675" s="30" t="n">
        <v>1823.90625</v>
      </c>
      <c r="B11675" s="31" t="n">
        <v>18.07</v>
      </c>
      <c r="C11675" s="32" t="n">
        <f aca="false">IF($A11675="","",IF(設定!$B$21="dB",10^($B11675/20),ABS($B11675)))</f>
        <v>8.00755628506701</v>
      </c>
      <c r="D11675" s="32" t="n">
        <f aca="false">IF($A11675="","",$A11675^2)</f>
        <v>3326634.00878906</v>
      </c>
      <c r="E11675" s="32" t="n">
        <f aca="false">IF($A11675="","",IF($C11675&lt;=0,"",1/$C11675^2))</f>
        <v>0.0155955250282695</v>
      </c>
      <c r="F11675" s="33" t="n">
        <f aca="false">IF(OR(ROW()-設定!$B$30&lt;2,ROW()+設定!$B$30&gt;13701,N($A11675)&lt;=0,N(INDEX($A$2:$A$13701,MIN(13700,MAX(1,ROW()-1+設定!$B$30))))&lt;=0,$A11675&lt;設定!$B$28,$A11675&gt;設定!$B$29),0,IF(AND($C11675&gt;=MAX(INDEX($C$1:$C$13701,MAX(1,ROW()-設定!$B$24)):INDEX($C$1:$C$13701,MAX(1,ROW()-1))),$C11675&gt;MAX(INDEX($C$1:$C$13701,MIN(13701,ROW()+1)):INDEX($C$1:$C$13701,MIN(13701,ROW()+設定!$B$24))),$C11675&gt;=設定!$B$32,$C11675&gt;=MAX(MIN(INDEX($C$1:$C$13701,MAX(1,ROW()-設定!$B$26)):INDEX($C$1:$C$13701,MAX(1,ROW()-1))),MIN(INDEX($C$1:$C$13701,MIN(13701,ROW()+1)):INDEX($C$1:$C$13701,MIN(13701,ROW()+設定!$B$26))))*10^(設定!$B$27/20)),1,0))</f>
        <v>0</v>
      </c>
      <c r="G11675" s="33" t="n">
        <f aca="false">$G11674+IF($F11675=1,1,0)</f>
        <v>6</v>
      </c>
      <c r="H11675" s="0" t="str">
        <f aca="false">IF($F11675=1,$G11675,"")</f>
        <v/>
      </c>
    </row>
    <row r="11676" customFormat="false" ht="15" hidden="false" customHeight="false" outlineLevel="0" collapsed="false">
      <c r="A11676" s="30" t="n">
        <v>1824.0625</v>
      </c>
      <c r="B11676" s="31" t="n">
        <v>18.0969</v>
      </c>
      <c r="C11676" s="32" t="n">
        <f aca="false">IF($A11676="","",IF(設定!$B$21="dB",10^($B11676/20),ABS($B11676)))</f>
        <v>8.03239394328376</v>
      </c>
      <c r="D11676" s="32" t="n">
        <f aca="false">IF($A11676="","",$A11676^2)</f>
        <v>3327204.00390625</v>
      </c>
      <c r="E11676" s="32" t="n">
        <f aca="false">IF($A11676="","",IF($C11676&lt;=0,"",1/$C11676^2))</f>
        <v>0.0154992256101515</v>
      </c>
      <c r="F11676" s="33" t="n">
        <f aca="false">IF(OR(ROW()-設定!$B$30&lt;2,ROW()+設定!$B$30&gt;13701,N($A11676)&lt;=0,N(INDEX($A$2:$A$13701,MIN(13700,MAX(1,ROW()-1+設定!$B$30))))&lt;=0,$A11676&lt;設定!$B$28,$A11676&gt;設定!$B$29),0,IF(AND($C11676&gt;=MAX(INDEX($C$1:$C$13701,MAX(1,ROW()-設定!$B$24)):INDEX($C$1:$C$13701,MAX(1,ROW()-1))),$C11676&gt;MAX(INDEX($C$1:$C$13701,MIN(13701,ROW()+1)):INDEX($C$1:$C$13701,MIN(13701,ROW()+設定!$B$24))),$C11676&gt;=設定!$B$32,$C11676&gt;=MAX(MIN(INDEX($C$1:$C$13701,MAX(1,ROW()-設定!$B$26)):INDEX($C$1:$C$13701,MAX(1,ROW()-1))),MIN(INDEX($C$1:$C$13701,MIN(13701,ROW()+1)):INDEX($C$1:$C$13701,MIN(13701,ROW()+設定!$B$26))))*10^(設定!$B$27/20)),1,0))</f>
        <v>0</v>
      </c>
      <c r="G11676" s="33" t="n">
        <f aca="false">$G11675+IF($F11676=1,1,0)</f>
        <v>6</v>
      </c>
      <c r="H11676" s="0" t="str">
        <f aca="false">IF($F11676=1,$G11676,"")</f>
        <v/>
      </c>
    </row>
    <row r="11677" customFormat="false" ht="15" hidden="false" customHeight="false" outlineLevel="0" collapsed="false">
      <c r="A11677" s="30" t="n">
        <v>1824.21875</v>
      </c>
      <c r="B11677" s="31" t="n">
        <v>17.9447</v>
      </c>
      <c r="C11677" s="32" t="n">
        <f aca="false">IF($A11677="","",IF(設定!$B$21="dB",10^($B11677/20),ABS($B11677)))</f>
        <v>7.89287091251065</v>
      </c>
      <c r="D11677" s="32" t="n">
        <f aca="false">IF($A11677="","",$A11677^2)</f>
        <v>3327774.04785156</v>
      </c>
      <c r="E11677" s="32" t="n">
        <f aca="false">IF($A11677="","",IF($C11677&lt;=0,"",1/$C11677^2))</f>
        <v>0.0160520313777169</v>
      </c>
      <c r="F11677" s="33" t="n">
        <f aca="false">IF(OR(ROW()-設定!$B$30&lt;2,ROW()+設定!$B$30&gt;13701,N($A11677)&lt;=0,N(INDEX($A$2:$A$13701,MIN(13700,MAX(1,ROW()-1+設定!$B$30))))&lt;=0,$A11677&lt;設定!$B$28,$A11677&gt;設定!$B$29),0,IF(AND($C11677&gt;=MAX(INDEX($C$1:$C$13701,MAX(1,ROW()-設定!$B$24)):INDEX($C$1:$C$13701,MAX(1,ROW()-1))),$C11677&gt;MAX(INDEX($C$1:$C$13701,MIN(13701,ROW()+1)):INDEX($C$1:$C$13701,MIN(13701,ROW()+設定!$B$24))),$C11677&gt;=設定!$B$32,$C11677&gt;=MAX(MIN(INDEX($C$1:$C$13701,MAX(1,ROW()-設定!$B$26)):INDEX($C$1:$C$13701,MAX(1,ROW()-1))),MIN(INDEX($C$1:$C$13701,MIN(13701,ROW()+1)):INDEX($C$1:$C$13701,MIN(13701,ROW()+設定!$B$26))))*10^(設定!$B$27/20)),1,0))</f>
        <v>0</v>
      </c>
      <c r="G11677" s="33" t="n">
        <f aca="false">$G11676+IF($F11677=1,1,0)</f>
        <v>6</v>
      </c>
      <c r="H11677" s="0" t="str">
        <f aca="false">IF($F11677=1,$G11677,"")</f>
        <v/>
      </c>
    </row>
    <row r="11678" customFormat="false" ht="15" hidden="false" customHeight="false" outlineLevel="0" collapsed="false">
      <c r="A11678" s="30" t="n">
        <v>1824.375</v>
      </c>
      <c r="B11678" s="31" t="n">
        <v>17.9981</v>
      </c>
      <c r="C11678" s="32" t="n">
        <f aca="false">IF($A11678="","",IF(設定!$B$21="dB",10^($B11678/20),ABS($B11678)))</f>
        <v>7.94154497933591</v>
      </c>
      <c r="D11678" s="32" t="n">
        <f aca="false">IF($A11678="","",$A11678^2)</f>
        <v>3328344.140625</v>
      </c>
      <c r="E11678" s="32" t="n">
        <f aca="false">IF($A11678="","",IF($C11678&lt;=0,"",1/$C11678^2))</f>
        <v>0.0158558672092974</v>
      </c>
      <c r="F11678" s="33" t="n">
        <f aca="false">IF(OR(ROW()-設定!$B$30&lt;2,ROW()+設定!$B$30&gt;13701,N($A11678)&lt;=0,N(INDEX($A$2:$A$13701,MIN(13700,MAX(1,ROW()-1+設定!$B$30))))&lt;=0,$A11678&lt;設定!$B$28,$A11678&gt;設定!$B$29),0,IF(AND($C11678&gt;=MAX(INDEX($C$1:$C$13701,MAX(1,ROW()-設定!$B$24)):INDEX($C$1:$C$13701,MAX(1,ROW()-1))),$C11678&gt;MAX(INDEX($C$1:$C$13701,MIN(13701,ROW()+1)):INDEX($C$1:$C$13701,MIN(13701,ROW()+設定!$B$24))),$C11678&gt;=設定!$B$32,$C11678&gt;=MAX(MIN(INDEX($C$1:$C$13701,MAX(1,ROW()-設定!$B$26)):INDEX($C$1:$C$13701,MAX(1,ROW()-1))),MIN(INDEX($C$1:$C$13701,MIN(13701,ROW()+1)):INDEX($C$1:$C$13701,MIN(13701,ROW()+設定!$B$26))))*10^(設定!$B$27/20)),1,0))</f>
        <v>0</v>
      </c>
      <c r="G11678" s="33" t="n">
        <f aca="false">$G11677+IF($F11678=1,1,0)</f>
        <v>6</v>
      </c>
      <c r="H11678" s="0" t="str">
        <f aca="false">IF($F11678=1,$G11678,"")</f>
        <v/>
      </c>
    </row>
    <row r="11679" customFormat="false" ht="15" hidden="false" customHeight="false" outlineLevel="0" collapsed="false">
      <c r="A11679" s="30" t="n">
        <v>1824.53125</v>
      </c>
      <c r="B11679" s="31" t="n">
        <v>18.0428</v>
      </c>
      <c r="C11679" s="32" t="n">
        <f aca="false">IF($A11679="","",IF(設定!$B$21="dB",10^($B11679/20),ABS($B11679)))</f>
        <v>7.98251971829087</v>
      </c>
      <c r="D11679" s="32" t="n">
        <f aca="false">IF($A11679="","",$A11679^2)</f>
        <v>3328914.28222656</v>
      </c>
      <c r="E11679" s="32" t="n">
        <f aca="false">IF($A11679="","",IF($C11679&lt;=0,"",1/$C11679^2))</f>
        <v>0.0156935068032337</v>
      </c>
      <c r="F11679" s="33" t="n">
        <f aca="false">IF(OR(ROW()-設定!$B$30&lt;2,ROW()+設定!$B$30&gt;13701,N($A11679)&lt;=0,N(INDEX($A$2:$A$13701,MIN(13700,MAX(1,ROW()-1+設定!$B$30))))&lt;=0,$A11679&lt;設定!$B$28,$A11679&gt;設定!$B$29),0,IF(AND($C11679&gt;=MAX(INDEX($C$1:$C$13701,MAX(1,ROW()-設定!$B$24)):INDEX($C$1:$C$13701,MAX(1,ROW()-1))),$C11679&gt;MAX(INDEX($C$1:$C$13701,MIN(13701,ROW()+1)):INDEX($C$1:$C$13701,MIN(13701,ROW()+設定!$B$24))),$C11679&gt;=設定!$B$32,$C11679&gt;=MAX(MIN(INDEX($C$1:$C$13701,MAX(1,ROW()-設定!$B$26)):INDEX($C$1:$C$13701,MAX(1,ROW()-1))),MIN(INDEX($C$1:$C$13701,MIN(13701,ROW()+1)):INDEX($C$1:$C$13701,MIN(13701,ROW()+設定!$B$26))))*10^(設定!$B$27/20)),1,0))</f>
        <v>0</v>
      </c>
      <c r="G11679" s="33" t="n">
        <f aca="false">$G11678+IF($F11679=1,1,0)</f>
        <v>6</v>
      </c>
      <c r="H11679" s="0" t="str">
        <f aca="false">IF($F11679=1,$G11679,"")</f>
        <v/>
      </c>
    </row>
    <row r="11680" customFormat="false" ht="15" hidden="false" customHeight="false" outlineLevel="0" collapsed="false">
      <c r="A11680" s="30" t="n">
        <v>1824.6875</v>
      </c>
      <c r="B11680" s="31" t="n">
        <v>17.9828</v>
      </c>
      <c r="C11680" s="32" t="n">
        <f aca="false">IF($A11680="","",IF(設定!$B$21="dB",10^($B11680/20),ABS($B11680)))</f>
        <v>7.92756843907122</v>
      </c>
      <c r="D11680" s="32" t="n">
        <f aca="false">IF($A11680="","",$A11680^2)</f>
        <v>3329484.47265625</v>
      </c>
      <c r="E11680" s="32" t="n">
        <f aca="false">IF($A11680="","",IF($C11680&lt;=0,"",1/$C11680^2))</f>
        <v>0.0159118252299346</v>
      </c>
      <c r="F11680" s="33" t="n">
        <f aca="false">IF(OR(ROW()-設定!$B$30&lt;2,ROW()+設定!$B$30&gt;13701,N($A11680)&lt;=0,N(INDEX($A$2:$A$13701,MIN(13700,MAX(1,ROW()-1+設定!$B$30))))&lt;=0,$A11680&lt;設定!$B$28,$A11680&gt;設定!$B$29),0,IF(AND($C11680&gt;=MAX(INDEX($C$1:$C$13701,MAX(1,ROW()-設定!$B$24)):INDEX($C$1:$C$13701,MAX(1,ROW()-1))),$C11680&gt;MAX(INDEX($C$1:$C$13701,MIN(13701,ROW()+1)):INDEX($C$1:$C$13701,MIN(13701,ROW()+設定!$B$24))),$C11680&gt;=設定!$B$32,$C11680&gt;=MAX(MIN(INDEX($C$1:$C$13701,MAX(1,ROW()-設定!$B$26)):INDEX($C$1:$C$13701,MAX(1,ROW()-1))),MIN(INDEX($C$1:$C$13701,MIN(13701,ROW()+1)):INDEX($C$1:$C$13701,MIN(13701,ROW()+設定!$B$26))))*10^(設定!$B$27/20)),1,0))</f>
        <v>0</v>
      </c>
      <c r="G11680" s="33" t="n">
        <f aca="false">$G11679+IF($F11680=1,1,0)</f>
        <v>6</v>
      </c>
      <c r="H11680" s="0" t="str">
        <f aca="false">IF($F11680=1,$G11680,"")</f>
        <v/>
      </c>
    </row>
    <row r="11681" customFormat="false" ht="15" hidden="false" customHeight="false" outlineLevel="0" collapsed="false">
      <c r="A11681" s="30" t="n">
        <v>1824.84375</v>
      </c>
      <c r="B11681" s="31" t="n">
        <v>17.9665</v>
      </c>
      <c r="C11681" s="32" t="n">
        <f aca="false">IF($A11681="","",IF(設定!$B$21="dB",10^($B11681/20),ABS($B11681)))</f>
        <v>7.91270546017421</v>
      </c>
      <c r="D11681" s="32" t="n">
        <f aca="false">IF($A11681="","",$A11681^2)</f>
        <v>3330054.71191406</v>
      </c>
      <c r="E11681" s="32" t="n">
        <f aca="false">IF($A11681="","",IF($C11681&lt;=0,"",1/$C11681^2))</f>
        <v>0.0159716579226091</v>
      </c>
      <c r="F11681" s="33" t="n">
        <f aca="false">IF(OR(ROW()-設定!$B$30&lt;2,ROW()+設定!$B$30&gt;13701,N($A11681)&lt;=0,N(INDEX($A$2:$A$13701,MIN(13700,MAX(1,ROW()-1+設定!$B$30))))&lt;=0,$A11681&lt;設定!$B$28,$A11681&gt;設定!$B$29),0,IF(AND($C11681&gt;=MAX(INDEX($C$1:$C$13701,MAX(1,ROW()-設定!$B$24)):INDEX($C$1:$C$13701,MAX(1,ROW()-1))),$C11681&gt;MAX(INDEX($C$1:$C$13701,MIN(13701,ROW()+1)):INDEX($C$1:$C$13701,MIN(13701,ROW()+設定!$B$24))),$C11681&gt;=設定!$B$32,$C11681&gt;=MAX(MIN(INDEX($C$1:$C$13701,MAX(1,ROW()-設定!$B$26)):INDEX($C$1:$C$13701,MAX(1,ROW()-1))),MIN(INDEX($C$1:$C$13701,MIN(13701,ROW()+1)):INDEX($C$1:$C$13701,MIN(13701,ROW()+設定!$B$26))))*10^(設定!$B$27/20)),1,0))</f>
        <v>0</v>
      </c>
      <c r="G11681" s="33" t="n">
        <f aca="false">$G11680+IF($F11681=1,1,0)</f>
        <v>6</v>
      </c>
      <c r="H11681" s="0" t="str">
        <f aca="false">IF($F11681=1,$G11681,"")</f>
        <v/>
      </c>
    </row>
    <row r="11682" customFormat="false" ht="15" hidden="false" customHeight="false" outlineLevel="0" collapsed="false">
      <c r="A11682" s="30" t="n">
        <v>1825</v>
      </c>
      <c r="B11682" s="31" t="n">
        <v>17.7167</v>
      </c>
      <c r="C11682" s="32" t="n">
        <f aca="false">IF($A11682="","",IF(設定!$B$21="dB",10^($B11682/20),ABS($B11682)))</f>
        <v>7.68838282722079</v>
      </c>
      <c r="D11682" s="32" t="n">
        <f aca="false">IF($A11682="","",$A11682^2)</f>
        <v>3330625</v>
      </c>
      <c r="E11682" s="32" t="n">
        <f aca="false">IF($A11682="","",IF($C11682&lt;=0,"",1/$C11682^2))</f>
        <v>0.0169172590652713</v>
      </c>
      <c r="F11682" s="33" t="n">
        <f aca="false">IF(OR(ROW()-設定!$B$30&lt;2,ROW()+設定!$B$30&gt;13701,N($A11682)&lt;=0,N(INDEX($A$2:$A$13701,MIN(13700,MAX(1,ROW()-1+設定!$B$30))))&lt;=0,$A11682&lt;設定!$B$28,$A11682&gt;設定!$B$29),0,IF(AND($C11682&gt;=MAX(INDEX($C$1:$C$13701,MAX(1,ROW()-設定!$B$24)):INDEX($C$1:$C$13701,MAX(1,ROW()-1))),$C11682&gt;MAX(INDEX($C$1:$C$13701,MIN(13701,ROW()+1)):INDEX($C$1:$C$13701,MIN(13701,ROW()+設定!$B$24))),$C11682&gt;=設定!$B$32,$C11682&gt;=MAX(MIN(INDEX($C$1:$C$13701,MAX(1,ROW()-設定!$B$26)):INDEX($C$1:$C$13701,MAX(1,ROW()-1))),MIN(INDEX($C$1:$C$13701,MIN(13701,ROW()+1)):INDEX($C$1:$C$13701,MIN(13701,ROW()+設定!$B$26))))*10^(設定!$B$27/20)),1,0))</f>
        <v>0</v>
      </c>
      <c r="G11682" s="33" t="n">
        <f aca="false">$G11681+IF($F11682=1,1,0)</f>
        <v>6</v>
      </c>
      <c r="H11682" s="0" t="str">
        <f aca="false">IF($F11682=1,$G11682,"")</f>
        <v/>
      </c>
    </row>
    <row r="11683" customFormat="false" ht="15" hidden="false" customHeight="false" outlineLevel="0" collapsed="false">
      <c r="A11683" s="30" t="n">
        <v>1825.15625</v>
      </c>
      <c r="B11683" s="31" t="n">
        <v>17.9104</v>
      </c>
      <c r="C11683" s="32" t="n">
        <f aca="false">IF($A11683="","",IF(設定!$B$21="dB",10^($B11683/20),ABS($B11683)))</f>
        <v>7.86176395075451</v>
      </c>
      <c r="D11683" s="32" t="n">
        <f aca="false">IF($A11683="","",$A11683^2)</f>
        <v>3331195.33691406</v>
      </c>
      <c r="E11683" s="32" t="n">
        <f aca="false">IF($A11683="","",IF($C11683&lt;=0,"",1/$C11683^2))</f>
        <v>0.0161793101382701</v>
      </c>
      <c r="F11683" s="33" t="n">
        <f aca="false">IF(OR(ROW()-設定!$B$30&lt;2,ROW()+設定!$B$30&gt;13701,N($A11683)&lt;=0,N(INDEX($A$2:$A$13701,MIN(13700,MAX(1,ROW()-1+設定!$B$30))))&lt;=0,$A11683&lt;設定!$B$28,$A11683&gt;設定!$B$29),0,IF(AND($C11683&gt;=MAX(INDEX($C$1:$C$13701,MAX(1,ROW()-設定!$B$24)):INDEX($C$1:$C$13701,MAX(1,ROW()-1))),$C11683&gt;MAX(INDEX($C$1:$C$13701,MIN(13701,ROW()+1)):INDEX($C$1:$C$13701,MIN(13701,ROW()+設定!$B$24))),$C11683&gt;=設定!$B$32,$C11683&gt;=MAX(MIN(INDEX($C$1:$C$13701,MAX(1,ROW()-設定!$B$26)):INDEX($C$1:$C$13701,MAX(1,ROW()-1))),MIN(INDEX($C$1:$C$13701,MIN(13701,ROW()+1)):INDEX($C$1:$C$13701,MIN(13701,ROW()+設定!$B$26))))*10^(設定!$B$27/20)),1,0))</f>
        <v>0</v>
      </c>
      <c r="G11683" s="33" t="n">
        <f aca="false">$G11682+IF($F11683=1,1,0)</f>
        <v>6</v>
      </c>
      <c r="H11683" s="0" t="str">
        <f aca="false">IF($F11683=1,$G11683,"")</f>
        <v/>
      </c>
    </row>
    <row r="11684" customFormat="false" ht="15" hidden="false" customHeight="false" outlineLevel="0" collapsed="false">
      <c r="A11684" s="30" t="n">
        <v>1825.3125</v>
      </c>
      <c r="B11684" s="31" t="n">
        <v>18.0247</v>
      </c>
      <c r="C11684" s="32" t="n">
        <f aca="false">IF($A11684="","",IF(設定!$B$21="dB",10^($B11684/20),ABS($B11684)))</f>
        <v>7.96590274788209</v>
      </c>
      <c r="D11684" s="32" t="n">
        <f aca="false">IF($A11684="","",$A11684^2)</f>
        <v>3331765.72265625</v>
      </c>
      <c r="E11684" s="32" t="n">
        <f aca="false">IF($A11684="","",IF($C11684&lt;=0,"",1/$C11684^2))</f>
        <v>0.0157590487863658</v>
      </c>
      <c r="F11684" s="33" t="n">
        <f aca="false">IF(OR(ROW()-設定!$B$30&lt;2,ROW()+設定!$B$30&gt;13701,N($A11684)&lt;=0,N(INDEX($A$2:$A$13701,MIN(13700,MAX(1,ROW()-1+設定!$B$30))))&lt;=0,$A11684&lt;設定!$B$28,$A11684&gt;設定!$B$29),0,IF(AND($C11684&gt;=MAX(INDEX($C$1:$C$13701,MAX(1,ROW()-設定!$B$24)):INDEX($C$1:$C$13701,MAX(1,ROW()-1))),$C11684&gt;MAX(INDEX($C$1:$C$13701,MIN(13701,ROW()+1)):INDEX($C$1:$C$13701,MIN(13701,ROW()+設定!$B$24))),$C11684&gt;=設定!$B$32,$C11684&gt;=MAX(MIN(INDEX($C$1:$C$13701,MAX(1,ROW()-設定!$B$26)):INDEX($C$1:$C$13701,MAX(1,ROW()-1))),MIN(INDEX($C$1:$C$13701,MIN(13701,ROW()+1)):INDEX($C$1:$C$13701,MIN(13701,ROW()+設定!$B$26))))*10^(設定!$B$27/20)),1,0))</f>
        <v>0</v>
      </c>
      <c r="G11684" s="33" t="n">
        <f aca="false">$G11683+IF($F11684=1,1,0)</f>
        <v>6</v>
      </c>
      <c r="H11684" s="0" t="str">
        <f aca="false">IF($F11684=1,$G11684,"")</f>
        <v/>
      </c>
    </row>
    <row r="11685" customFormat="false" ht="15" hidden="false" customHeight="false" outlineLevel="0" collapsed="false">
      <c r="A11685" s="30" t="n">
        <v>1825.46875</v>
      </c>
      <c r="B11685" s="31" t="n">
        <v>17.9554</v>
      </c>
      <c r="C11685" s="32" t="n">
        <f aca="false">IF($A11685="","",IF(設定!$B$21="dB",10^($B11685/20),ABS($B11685)))</f>
        <v>7.90259999752132</v>
      </c>
      <c r="D11685" s="32" t="n">
        <f aca="false">IF($A11685="","",$A11685^2)</f>
        <v>3332336.15722656</v>
      </c>
      <c r="E11685" s="32" t="n">
        <f aca="false">IF($A11685="","",IF($C11685&lt;=0,"",1/$C11685^2))</f>
        <v>0.0160125316068608</v>
      </c>
      <c r="F11685" s="33" t="n">
        <f aca="false">IF(OR(ROW()-設定!$B$30&lt;2,ROW()+設定!$B$30&gt;13701,N($A11685)&lt;=0,N(INDEX($A$2:$A$13701,MIN(13700,MAX(1,ROW()-1+設定!$B$30))))&lt;=0,$A11685&lt;設定!$B$28,$A11685&gt;設定!$B$29),0,IF(AND($C11685&gt;=MAX(INDEX($C$1:$C$13701,MAX(1,ROW()-設定!$B$24)):INDEX($C$1:$C$13701,MAX(1,ROW()-1))),$C11685&gt;MAX(INDEX($C$1:$C$13701,MIN(13701,ROW()+1)):INDEX($C$1:$C$13701,MIN(13701,ROW()+設定!$B$24))),$C11685&gt;=設定!$B$32,$C11685&gt;=MAX(MIN(INDEX($C$1:$C$13701,MAX(1,ROW()-設定!$B$26)):INDEX($C$1:$C$13701,MAX(1,ROW()-1))),MIN(INDEX($C$1:$C$13701,MIN(13701,ROW()+1)):INDEX($C$1:$C$13701,MIN(13701,ROW()+設定!$B$26))))*10^(設定!$B$27/20)),1,0))</f>
        <v>0</v>
      </c>
      <c r="G11685" s="33" t="n">
        <f aca="false">$G11684+IF($F11685=1,1,0)</f>
        <v>6</v>
      </c>
      <c r="H11685" s="0" t="str">
        <f aca="false">IF($F11685=1,$G11685,"")</f>
        <v/>
      </c>
    </row>
    <row r="11686" customFormat="false" ht="15" hidden="false" customHeight="false" outlineLevel="0" collapsed="false">
      <c r="A11686" s="30" t="n">
        <v>1825.625</v>
      </c>
      <c r="B11686" s="31" t="n">
        <v>17.7585</v>
      </c>
      <c r="C11686" s="32" t="n">
        <f aca="false">IF($A11686="","",IF(設定!$B$21="dB",10^($B11686/20),ABS($B11686)))</f>
        <v>7.72547159407168</v>
      </c>
      <c r="D11686" s="32" t="n">
        <f aca="false">IF($A11686="","",$A11686^2)</f>
        <v>3332906.640625</v>
      </c>
      <c r="E11686" s="32" t="n">
        <f aca="false">IF($A11686="","",IF($C11686&lt;=0,"",1/$C11686^2))</f>
        <v>0.0167552148071687</v>
      </c>
      <c r="F11686" s="33" t="n">
        <f aca="false">IF(OR(ROW()-設定!$B$30&lt;2,ROW()+設定!$B$30&gt;13701,N($A11686)&lt;=0,N(INDEX($A$2:$A$13701,MIN(13700,MAX(1,ROW()-1+設定!$B$30))))&lt;=0,$A11686&lt;設定!$B$28,$A11686&gt;設定!$B$29),0,IF(AND($C11686&gt;=MAX(INDEX($C$1:$C$13701,MAX(1,ROW()-設定!$B$24)):INDEX($C$1:$C$13701,MAX(1,ROW()-1))),$C11686&gt;MAX(INDEX($C$1:$C$13701,MIN(13701,ROW()+1)):INDEX($C$1:$C$13701,MIN(13701,ROW()+設定!$B$24))),$C11686&gt;=設定!$B$32,$C11686&gt;=MAX(MIN(INDEX($C$1:$C$13701,MAX(1,ROW()-設定!$B$26)):INDEX($C$1:$C$13701,MAX(1,ROW()-1))),MIN(INDEX($C$1:$C$13701,MIN(13701,ROW()+1)):INDEX($C$1:$C$13701,MIN(13701,ROW()+設定!$B$26))))*10^(設定!$B$27/20)),1,0))</f>
        <v>0</v>
      </c>
      <c r="G11686" s="33" t="n">
        <f aca="false">$G11685+IF($F11686=1,1,0)</f>
        <v>6</v>
      </c>
      <c r="H11686" s="0" t="str">
        <f aca="false">IF($F11686=1,$G11686,"")</f>
        <v/>
      </c>
    </row>
    <row r="11687" customFormat="false" ht="15" hidden="false" customHeight="false" outlineLevel="0" collapsed="false">
      <c r="A11687" s="30" t="n">
        <v>1825.78125</v>
      </c>
      <c r="B11687" s="31" t="n">
        <v>17.8717</v>
      </c>
      <c r="C11687" s="32" t="n">
        <f aca="false">IF($A11687="","",IF(設定!$B$21="dB",10^($B11687/20),ABS($B11687)))</f>
        <v>7.82681376266722</v>
      </c>
      <c r="D11687" s="32" t="n">
        <f aca="false">IF($A11687="","",$A11687^2)</f>
        <v>3333477.17285156</v>
      </c>
      <c r="E11687" s="32" t="n">
        <f aca="false">IF($A11687="","",IF($C11687&lt;=0,"",1/$C11687^2))</f>
        <v>0.0163241283200796</v>
      </c>
      <c r="F11687" s="33" t="n">
        <f aca="false">IF(OR(ROW()-設定!$B$30&lt;2,ROW()+設定!$B$30&gt;13701,N($A11687)&lt;=0,N(INDEX($A$2:$A$13701,MIN(13700,MAX(1,ROW()-1+設定!$B$30))))&lt;=0,$A11687&lt;設定!$B$28,$A11687&gt;設定!$B$29),0,IF(AND($C11687&gt;=MAX(INDEX($C$1:$C$13701,MAX(1,ROW()-設定!$B$24)):INDEX($C$1:$C$13701,MAX(1,ROW()-1))),$C11687&gt;MAX(INDEX($C$1:$C$13701,MIN(13701,ROW()+1)):INDEX($C$1:$C$13701,MIN(13701,ROW()+設定!$B$24))),$C11687&gt;=設定!$B$32,$C11687&gt;=MAX(MIN(INDEX($C$1:$C$13701,MAX(1,ROW()-設定!$B$26)):INDEX($C$1:$C$13701,MAX(1,ROW()-1))),MIN(INDEX($C$1:$C$13701,MIN(13701,ROW()+1)):INDEX($C$1:$C$13701,MIN(13701,ROW()+設定!$B$26))))*10^(設定!$B$27/20)),1,0))</f>
        <v>0</v>
      </c>
      <c r="G11687" s="33" t="n">
        <f aca="false">$G11686+IF($F11687=1,1,0)</f>
        <v>6</v>
      </c>
      <c r="H11687" s="0" t="str">
        <f aca="false">IF($F11687=1,$G11687,"")</f>
        <v/>
      </c>
    </row>
    <row r="11688" customFormat="false" ht="15" hidden="false" customHeight="false" outlineLevel="0" collapsed="false">
      <c r="A11688" s="30" t="n">
        <v>1825.9375</v>
      </c>
      <c r="B11688" s="31" t="n">
        <v>17.9139</v>
      </c>
      <c r="C11688" s="32" t="n">
        <f aca="false">IF($A11688="","",IF(設定!$B$21="dB",10^($B11688/20),ABS($B11688)))</f>
        <v>7.86493250568362</v>
      </c>
      <c r="D11688" s="32" t="n">
        <f aca="false">IF($A11688="","",$A11688^2)</f>
        <v>3334047.75390625</v>
      </c>
      <c r="E11688" s="32" t="n">
        <f aca="false">IF($A11688="","",IF($C11688&lt;=0,"",1/$C11688^2))</f>
        <v>0.0161662764075298</v>
      </c>
      <c r="F11688" s="33" t="n">
        <f aca="false">IF(OR(ROW()-設定!$B$30&lt;2,ROW()+設定!$B$30&gt;13701,N($A11688)&lt;=0,N(INDEX($A$2:$A$13701,MIN(13700,MAX(1,ROW()-1+設定!$B$30))))&lt;=0,$A11688&lt;設定!$B$28,$A11688&gt;設定!$B$29),0,IF(AND($C11688&gt;=MAX(INDEX($C$1:$C$13701,MAX(1,ROW()-設定!$B$24)):INDEX($C$1:$C$13701,MAX(1,ROW()-1))),$C11688&gt;MAX(INDEX($C$1:$C$13701,MIN(13701,ROW()+1)):INDEX($C$1:$C$13701,MIN(13701,ROW()+設定!$B$24))),$C11688&gt;=設定!$B$32,$C11688&gt;=MAX(MIN(INDEX($C$1:$C$13701,MAX(1,ROW()-設定!$B$26)):INDEX($C$1:$C$13701,MAX(1,ROW()-1))),MIN(INDEX($C$1:$C$13701,MIN(13701,ROW()+1)):INDEX($C$1:$C$13701,MIN(13701,ROW()+設定!$B$26))))*10^(設定!$B$27/20)),1,0))</f>
        <v>0</v>
      </c>
      <c r="G11688" s="33" t="n">
        <f aca="false">$G11687+IF($F11688=1,1,0)</f>
        <v>6</v>
      </c>
      <c r="H11688" s="0" t="str">
        <f aca="false">IF($F11688=1,$G11688,"")</f>
        <v/>
      </c>
    </row>
    <row r="11689" customFormat="false" ht="15" hidden="false" customHeight="false" outlineLevel="0" collapsed="false">
      <c r="A11689" s="30" t="n">
        <v>1826.09375</v>
      </c>
      <c r="B11689" s="31" t="n">
        <v>17.7703</v>
      </c>
      <c r="C11689" s="32" t="n">
        <f aca="false">IF($A11689="","",IF(設定!$B$21="dB",10^($B11689/20),ABS($B11689)))</f>
        <v>7.73597397421051</v>
      </c>
      <c r="D11689" s="32" t="n">
        <f aca="false">IF($A11689="","",$A11689^2)</f>
        <v>3334618.38378906</v>
      </c>
      <c r="E11689" s="32" t="n">
        <f aca="false">IF($A11689="","",IF($C11689&lt;=0,"",1/$C11689^2))</f>
        <v>0.0167097518344747</v>
      </c>
      <c r="F11689" s="33" t="n">
        <f aca="false">IF(OR(ROW()-設定!$B$30&lt;2,ROW()+設定!$B$30&gt;13701,N($A11689)&lt;=0,N(INDEX($A$2:$A$13701,MIN(13700,MAX(1,ROW()-1+設定!$B$30))))&lt;=0,$A11689&lt;設定!$B$28,$A11689&gt;設定!$B$29),0,IF(AND($C11689&gt;=MAX(INDEX($C$1:$C$13701,MAX(1,ROW()-設定!$B$24)):INDEX($C$1:$C$13701,MAX(1,ROW()-1))),$C11689&gt;MAX(INDEX($C$1:$C$13701,MIN(13701,ROW()+1)):INDEX($C$1:$C$13701,MIN(13701,ROW()+設定!$B$24))),$C11689&gt;=設定!$B$32,$C11689&gt;=MAX(MIN(INDEX($C$1:$C$13701,MAX(1,ROW()-設定!$B$26)):INDEX($C$1:$C$13701,MAX(1,ROW()-1))),MIN(INDEX($C$1:$C$13701,MIN(13701,ROW()+1)):INDEX($C$1:$C$13701,MIN(13701,ROW()+設定!$B$26))))*10^(設定!$B$27/20)),1,0))</f>
        <v>0</v>
      </c>
      <c r="G11689" s="33" t="n">
        <f aca="false">$G11688+IF($F11689=1,1,0)</f>
        <v>6</v>
      </c>
      <c r="H11689" s="0" t="str">
        <f aca="false">IF($F11689=1,$G11689,"")</f>
        <v/>
      </c>
    </row>
    <row r="11690" customFormat="false" ht="15" hidden="false" customHeight="false" outlineLevel="0" collapsed="false">
      <c r="A11690" s="30" t="n">
        <v>1826.25</v>
      </c>
      <c r="B11690" s="31" t="n">
        <v>17.9283</v>
      </c>
      <c r="C11690" s="32" t="n">
        <f aca="false">IF($A11690="","",IF(設定!$B$21="dB",10^($B11690/20),ABS($B11690)))</f>
        <v>7.87798228702658</v>
      </c>
      <c r="D11690" s="32" t="n">
        <f aca="false">IF($A11690="","",$A11690^2)</f>
        <v>3335189.0625</v>
      </c>
      <c r="E11690" s="32" t="n">
        <f aca="false">IF($A11690="","",IF($C11690&lt;=0,"",1/$C11690^2))</f>
        <v>0.0161127622885689</v>
      </c>
      <c r="F11690" s="33" t="n">
        <f aca="false">IF(OR(ROW()-設定!$B$30&lt;2,ROW()+設定!$B$30&gt;13701,N($A11690)&lt;=0,N(INDEX($A$2:$A$13701,MIN(13700,MAX(1,ROW()-1+設定!$B$30))))&lt;=0,$A11690&lt;設定!$B$28,$A11690&gt;設定!$B$29),0,IF(AND($C11690&gt;=MAX(INDEX($C$1:$C$13701,MAX(1,ROW()-設定!$B$24)):INDEX($C$1:$C$13701,MAX(1,ROW()-1))),$C11690&gt;MAX(INDEX($C$1:$C$13701,MIN(13701,ROW()+1)):INDEX($C$1:$C$13701,MIN(13701,ROW()+設定!$B$24))),$C11690&gt;=設定!$B$32,$C11690&gt;=MAX(MIN(INDEX($C$1:$C$13701,MAX(1,ROW()-設定!$B$26)):INDEX($C$1:$C$13701,MAX(1,ROW()-1))),MIN(INDEX($C$1:$C$13701,MIN(13701,ROW()+1)):INDEX($C$1:$C$13701,MIN(13701,ROW()+設定!$B$26))))*10^(設定!$B$27/20)),1,0))</f>
        <v>0</v>
      </c>
      <c r="G11690" s="33" t="n">
        <f aca="false">$G11689+IF($F11690=1,1,0)</f>
        <v>6</v>
      </c>
      <c r="H11690" s="0" t="str">
        <f aca="false">IF($F11690=1,$G11690,"")</f>
        <v/>
      </c>
    </row>
    <row r="11691" customFormat="false" ht="15" hidden="false" customHeight="false" outlineLevel="0" collapsed="false">
      <c r="A11691" s="30" t="n">
        <v>1826.40625</v>
      </c>
      <c r="B11691" s="31" t="n">
        <v>17.7605</v>
      </c>
      <c r="C11691" s="32" t="n">
        <f aca="false">IF($A11691="","",IF(設定!$B$21="dB",10^($B11691/20),ABS($B11691)))</f>
        <v>7.7272506544586</v>
      </c>
      <c r="D11691" s="32" t="n">
        <f aca="false">IF($A11691="","",$A11691^2)</f>
        <v>3335759.79003906</v>
      </c>
      <c r="E11691" s="32" t="n">
        <f aca="false">IF($A11691="","",IF($C11691&lt;=0,"",1/$C11691^2))</f>
        <v>0.0167475005220158</v>
      </c>
      <c r="F11691" s="33" t="n">
        <f aca="false">IF(OR(ROW()-設定!$B$30&lt;2,ROW()+設定!$B$30&gt;13701,N($A11691)&lt;=0,N(INDEX($A$2:$A$13701,MIN(13700,MAX(1,ROW()-1+設定!$B$30))))&lt;=0,$A11691&lt;設定!$B$28,$A11691&gt;設定!$B$29),0,IF(AND($C11691&gt;=MAX(INDEX($C$1:$C$13701,MAX(1,ROW()-設定!$B$24)):INDEX($C$1:$C$13701,MAX(1,ROW()-1))),$C11691&gt;MAX(INDEX($C$1:$C$13701,MIN(13701,ROW()+1)):INDEX($C$1:$C$13701,MIN(13701,ROW()+設定!$B$24))),$C11691&gt;=設定!$B$32,$C11691&gt;=MAX(MIN(INDEX($C$1:$C$13701,MAX(1,ROW()-設定!$B$26)):INDEX($C$1:$C$13701,MAX(1,ROW()-1))),MIN(INDEX($C$1:$C$13701,MIN(13701,ROW()+1)):INDEX($C$1:$C$13701,MIN(13701,ROW()+設定!$B$26))))*10^(設定!$B$27/20)),1,0))</f>
        <v>0</v>
      </c>
      <c r="G11691" s="33" t="n">
        <f aca="false">$G11690+IF($F11691=1,1,0)</f>
        <v>6</v>
      </c>
      <c r="H11691" s="0" t="str">
        <f aca="false">IF($F11691=1,$G11691,"")</f>
        <v/>
      </c>
    </row>
    <row r="11692" customFormat="false" ht="15" hidden="false" customHeight="false" outlineLevel="0" collapsed="false">
      <c r="A11692" s="30" t="n">
        <v>1826.5625</v>
      </c>
      <c r="B11692" s="31" t="n">
        <v>17.7958</v>
      </c>
      <c r="C11692" s="32" t="n">
        <f aca="false">IF($A11692="","",IF(設定!$B$21="dB",10^($B11692/20),ABS($B11692)))</f>
        <v>7.75871858604436</v>
      </c>
      <c r="D11692" s="32" t="n">
        <f aca="false">IF($A11692="","",$A11692^2)</f>
        <v>3336330.56640625</v>
      </c>
      <c r="E11692" s="32" t="n">
        <f aca="false">IF($A11692="","",IF($C11692&lt;=0,"",1/$C11692^2))</f>
        <v>0.0166119264658704</v>
      </c>
      <c r="F11692" s="33" t="n">
        <f aca="false">IF(OR(ROW()-設定!$B$30&lt;2,ROW()+設定!$B$30&gt;13701,N($A11692)&lt;=0,N(INDEX($A$2:$A$13701,MIN(13700,MAX(1,ROW()-1+設定!$B$30))))&lt;=0,$A11692&lt;設定!$B$28,$A11692&gt;設定!$B$29),0,IF(AND($C11692&gt;=MAX(INDEX($C$1:$C$13701,MAX(1,ROW()-設定!$B$24)):INDEX($C$1:$C$13701,MAX(1,ROW()-1))),$C11692&gt;MAX(INDEX($C$1:$C$13701,MIN(13701,ROW()+1)):INDEX($C$1:$C$13701,MIN(13701,ROW()+設定!$B$24))),$C11692&gt;=設定!$B$32,$C11692&gt;=MAX(MIN(INDEX($C$1:$C$13701,MAX(1,ROW()-設定!$B$26)):INDEX($C$1:$C$13701,MAX(1,ROW()-1))),MIN(INDEX($C$1:$C$13701,MIN(13701,ROW()+1)):INDEX($C$1:$C$13701,MIN(13701,ROW()+設定!$B$26))))*10^(設定!$B$27/20)),1,0))</f>
        <v>0</v>
      </c>
      <c r="G11692" s="33" t="n">
        <f aca="false">$G11691+IF($F11692=1,1,0)</f>
        <v>6</v>
      </c>
      <c r="H11692" s="0" t="str">
        <f aca="false">IF($F11692=1,$G11692,"")</f>
        <v/>
      </c>
    </row>
    <row r="11693" customFormat="false" ht="15" hidden="false" customHeight="false" outlineLevel="0" collapsed="false">
      <c r="A11693" s="30" t="n">
        <v>1826.71875</v>
      </c>
      <c r="B11693" s="31" t="n">
        <v>17.8054</v>
      </c>
      <c r="C11693" s="32" t="n">
        <f aca="false">IF($A11693="","",IF(設定!$B$21="dB",10^($B11693/20),ABS($B11693)))</f>
        <v>7.76729857933381</v>
      </c>
      <c r="D11693" s="32" t="n">
        <f aca="false">IF($A11693="","",$A11693^2)</f>
        <v>3336901.39160156</v>
      </c>
      <c r="E11693" s="32" t="n">
        <f aca="false">IF($A11693="","",IF($C11693&lt;=0,"",1/$C11693^2))</f>
        <v>0.0165752466615474</v>
      </c>
      <c r="F11693" s="33" t="n">
        <f aca="false">IF(OR(ROW()-設定!$B$30&lt;2,ROW()+設定!$B$30&gt;13701,N($A11693)&lt;=0,N(INDEX($A$2:$A$13701,MIN(13700,MAX(1,ROW()-1+設定!$B$30))))&lt;=0,$A11693&lt;設定!$B$28,$A11693&gt;設定!$B$29),0,IF(AND($C11693&gt;=MAX(INDEX($C$1:$C$13701,MAX(1,ROW()-設定!$B$24)):INDEX($C$1:$C$13701,MAX(1,ROW()-1))),$C11693&gt;MAX(INDEX($C$1:$C$13701,MIN(13701,ROW()+1)):INDEX($C$1:$C$13701,MIN(13701,ROW()+設定!$B$24))),$C11693&gt;=設定!$B$32,$C11693&gt;=MAX(MIN(INDEX($C$1:$C$13701,MAX(1,ROW()-設定!$B$26)):INDEX($C$1:$C$13701,MAX(1,ROW()-1))),MIN(INDEX($C$1:$C$13701,MIN(13701,ROW()+1)):INDEX($C$1:$C$13701,MIN(13701,ROW()+設定!$B$26))))*10^(設定!$B$27/20)),1,0))</f>
        <v>0</v>
      </c>
      <c r="G11693" s="33" t="n">
        <f aca="false">$G11692+IF($F11693=1,1,0)</f>
        <v>6</v>
      </c>
      <c r="H11693" s="0" t="str">
        <f aca="false">IF($F11693=1,$G11693,"")</f>
        <v/>
      </c>
    </row>
    <row r="11694" customFormat="false" ht="15" hidden="false" customHeight="false" outlineLevel="0" collapsed="false">
      <c r="A11694" s="30" t="n">
        <v>1826.875</v>
      </c>
      <c r="B11694" s="31" t="n">
        <v>18.0321</v>
      </c>
      <c r="C11694" s="32" t="n">
        <f aca="false">IF($A11694="","",IF(設定!$B$21="dB",10^($B11694/20),ABS($B11694)))</f>
        <v>7.97269224214848</v>
      </c>
      <c r="D11694" s="32" t="n">
        <f aca="false">IF($A11694="","",$A11694^2)</f>
        <v>3337472.265625</v>
      </c>
      <c r="E11694" s="32" t="n">
        <f aca="false">IF($A11694="","",IF($C11694&lt;=0,"",1/$C11694^2))</f>
        <v>0.0157322196025508</v>
      </c>
      <c r="F11694" s="33" t="n">
        <f aca="false">IF(OR(ROW()-設定!$B$30&lt;2,ROW()+設定!$B$30&gt;13701,N($A11694)&lt;=0,N(INDEX($A$2:$A$13701,MIN(13700,MAX(1,ROW()-1+設定!$B$30))))&lt;=0,$A11694&lt;設定!$B$28,$A11694&gt;設定!$B$29),0,IF(AND($C11694&gt;=MAX(INDEX($C$1:$C$13701,MAX(1,ROW()-設定!$B$24)):INDEX($C$1:$C$13701,MAX(1,ROW()-1))),$C11694&gt;MAX(INDEX($C$1:$C$13701,MIN(13701,ROW()+1)):INDEX($C$1:$C$13701,MIN(13701,ROW()+設定!$B$24))),$C11694&gt;=設定!$B$32,$C11694&gt;=MAX(MIN(INDEX($C$1:$C$13701,MAX(1,ROW()-設定!$B$26)):INDEX($C$1:$C$13701,MAX(1,ROW()-1))),MIN(INDEX($C$1:$C$13701,MIN(13701,ROW()+1)):INDEX($C$1:$C$13701,MIN(13701,ROW()+設定!$B$26))))*10^(設定!$B$27/20)),1,0))</f>
        <v>0</v>
      </c>
      <c r="G11694" s="33" t="n">
        <f aca="false">$G11693+IF($F11694=1,1,0)</f>
        <v>6</v>
      </c>
      <c r="H11694" s="0" t="str">
        <f aca="false">IF($F11694=1,$G11694,"")</f>
        <v/>
      </c>
    </row>
    <row r="11695" customFormat="false" ht="15" hidden="false" customHeight="false" outlineLevel="0" collapsed="false">
      <c r="A11695" s="30" t="n">
        <v>1827.03125</v>
      </c>
      <c r="B11695" s="31" t="n">
        <v>17.7554</v>
      </c>
      <c r="C11695" s="32" t="n">
        <f aca="false">IF($A11695="","",IF(設定!$B$21="dB",10^($B11695/20),ABS($B11695)))</f>
        <v>7.72271485990313</v>
      </c>
      <c r="D11695" s="32" t="n">
        <f aca="false">IF($A11695="","",$A11695^2)</f>
        <v>3338043.18847656</v>
      </c>
      <c r="E11695" s="32" t="n">
        <f aca="false">IF($A11695="","",IF($C11695&lt;=0,"",1/$C11695^2))</f>
        <v>0.0167671789721113</v>
      </c>
      <c r="F11695" s="33" t="n">
        <f aca="false">IF(OR(ROW()-設定!$B$30&lt;2,ROW()+設定!$B$30&gt;13701,N($A11695)&lt;=0,N(INDEX($A$2:$A$13701,MIN(13700,MAX(1,ROW()-1+設定!$B$30))))&lt;=0,$A11695&lt;設定!$B$28,$A11695&gt;設定!$B$29),0,IF(AND($C11695&gt;=MAX(INDEX($C$1:$C$13701,MAX(1,ROW()-設定!$B$24)):INDEX($C$1:$C$13701,MAX(1,ROW()-1))),$C11695&gt;MAX(INDEX($C$1:$C$13701,MIN(13701,ROW()+1)):INDEX($C$1:$C$13701,MIN(13701,ROW()+設定!$B$24))),$C11695&gt;=設定!$B$32,$C11695&gt;=MAX(MIN(INDEX($C$1:$C$13701,MAX(1,ROW()-設定!$B$26)):INDEX($C$1:$C$13701,MAX(1,ROW()-1))),MIN(INDEX($C$1:$C$13701,MIN(13701,ROW()+1)):INDEX($C$1:$C$13701,MIN(13701,ROW()+設定!$B$26))))*10^(設定!$B$27/20)),1,0))</f>
        <v>0</v>
      </c>
      <c r="G11695" s="33" t="n">
        <f aca="false">$G11694+IF($F11695=1,1,0)</f>
        <v>6</v>
      </c>
      <c r="H11695" s="0" t="str">
        <f aca="false">IF($F11695=1,$G11695,"")</f>
        <v/>
      </c>
    </row>
    <row r="11696" customFormat="false" ht="15" hidden="false" customHeight="false" outlineLevel="0" collapsed="false">
      <c r="A11696" s="30" t="n">
        <v>1827.1875</v>
      </c>
      <c r="B11696" s="31" t="n">
        <v>17.7153</v>
      </c>
      <c r="C11696" s="32" t="n">
        <f aca="false">IF($A11696="","",IF(設定!$B$21="dB",10^($B11696/20),ABS($B11696)))</f>
        <v>7.68714370618672</v>
      </c>
      <c r="D11696" s="32" t="n">
        <f aca="false">IF($A11696="","",$A11696^2)</f>
        <v>3338614.16015625</v>
      </c>
      <c r="E11696" s="32" t="n">
        <f aca="false">IF($A11696="","",IF($C11696&lt;=0,"",1/$C11696^2))</f>
        <v>0.0169227134243582</v>
      </c>
      <c r="F11696" s="33" t="n">
        <f aca="false">IF(OR(ROW()-設定!$B$30&lt;2,ROW()+設定!$B$30&gt;13701,N($A11696)&lt;=0,N(INDEX($A$2:$A$13701,MIN(13700,MAX(1,ROW()-1+設定!$B$30))))&lt;=0,$A11696&lt;設定!$B$28,$A11696&gt;設定!$B$29),0,IF(AND($C11696&gt;=MAX(INDEX($C$1:$C$13701,MAX(1,ROW()-設定!$B$24)):INDEX($C$1:$C$13701,MAX(1,ROW()-1))),$C11696&gt;MAX(INDEX($C$1:$C$13701,MIN(13701,ROW()+1)):INDEX($C$1:$C$13701,MIN(13701,ROW()+設定!$B$24))),$C11696&gt;=設定!$B$32,$C11696&gt;=MAX(MIN(INDEX($C$1:$C$13701,MAX(1,ROW()-設定!$B$26)):INDEX($C$1:$C$13701,MAX(1,ROW()-1))),MIN(INDEX($C$1:$C$13701,MIN(13701,ROW()+1)):INDEX($C$1:$C$13701,MIN(13701,ROW()+設定!$B$26))))*10^(設定!$B$27/20)),1,0))</f>
        <v>0</v>
      </c>
      <c r="G11696" s="33" t="n">
        <f aca="false">$G11695+IF($F11696=1,1,0)</f>
        <v>6</v>
      </c>
      <c r="H11696" s="0" t="str">
        <f aca="false">IF($F11696=1,$G11696,"")</f>
        <v/>
      </c>
    </row>
    <row r="11697" customFormat="false" ht="15" hidden="false" customHeight="false" outlineLevel="0" collapsed="false">
      <c r="A11697" s="30" t="n">
        <v>1827.34375</v>
      </c>
      <c r="B11697" s="31" t="n">
        <v>17.8356</v>
      </c>
      <c r="C11697" s="32" t="n">
        <f aca="false">IF($A11697="","",IF(設定!$B$21="dB",10^($B11697/20),ABS($B11697)))</f>
        <v>7.79435173021934</v>
      </c>
      <c r="D11697" s="32" t="n">
        <f aca="false">IF($A11697="","",$A11697^2)</f>
        <v>3339185.18066406</v>
      </c>
      <c r="E11697" s="32" t="n">
        <f aca="false">IF($A11697="","",IF($C11697&lt;=0,"",1/$C11697^2))</f>
        <v>0.0164603854199019</v>
      </c>
      <c r="F11697" s="33" t="n">
        <f aca="false">IF(OR(ROW()-設定!$B$30&lt;2,ROW()+設定!$B$30&gt;13701,N($A11697)&lt;=0,N(INDEX($A$2:$A$13701,MIN(13700,MAX(1,ROW()-1+設定!$B$30))))&lt;=0,$A11697&lt;設定!$B$28,$A11697&gt;設定!$B$29),0,IF(AND($C11697&gt;=MAX(INDEX($C$1:$C$13701,MAX(1,ROW()-設定!$B$24)):INDEX($C$1:$C$13701,MAX(1,ROW()-1))),$C11697&gt;MAX(INDEX($C$1:$C$13701,MIN(13701,ROW()+1)):INDEX($C$1:$C$13701,MIN(13701,ROW()+設定!$B$24))),$C11697&gt;=設定!$B$32,$C11697&gt;=MAX(MIN(INDEX($C$1:$C$13701,MAX(1,ROW()-設定!$B$26)):INDEX($C$1:$C$13701,MAX(1,ROW()-1))),MIN(INDEX($C$1:$C$13701,MIN(13701,ROW()+1)):INDEX($C$1:$C$13701,MIN(13701,ROW()+設定!$B$26))))*10^(設定!$B$27/20)),1,0))</f>
        <v>0</v>
      </c>
      <c r="G11697" s="33" t="n">
        <f aca="false">$G11696+IF($F11697=1,1,0)</f>
        <v>6</v>
      </c>
      <c r="H11697" s="0" t="str">
        <f aca="false">IF($F11697=1,$G11697,"")</f>
        <v/>
      </c>
    </row>
    <row r="11698" customFormat="false" ht="15" hidden="false" customHeight="false" outlineLevel="0" collapsed="false">
      <c r="A11698" s="30" t="n">
        <v>1827.5</v>
      </c>
      <c r="B11698" s="31" t="n">
        <v>17.6984</v>
      </c>
      <c r="C11698" s="32" t="n">
        <f aca="false">IF($A11698="","",IF(設定!$B$21="dB",10^($B11698/20),ABS($B11698)))</f>
        <v>7.67220149170024</v>
      </c>
      <c r="D11698" s="32" t="n">
        <f aca="false">IF($A11698="","",$A11698^2)</f>
        <v>3339756.25</v>
      </c>
      <c r="E11698" s="32" t="n">
        <f aca="false">IF($A11698="","",IF($C11698&lt;=0,"",1/$C11698^2))</f>
        <v>0.0169886942380896</v>
      </c>
      <c r="F11698" s="33" t="n">
        <f aca="false">IF(OR(ROW()-設定!$B$30&lt;2,ROW()+設定!$B$30&gt;13701,N($A11698)&lt;=0,N(INDEX($A$2:$A$13701,MIN(13700,MAX(1,ROW()-1+設定!$B$30))))&lt;=0,$A11698&lt;設定!$B$28,$A11698&gt;設定!$B$29),0,IF(AND($C11698&gt;=MAX(INDEX($C$1:$C$13701,MAX(1,ROW()-設定!$B$24)):INDEX($C$1:$C$13701,MAX(1,ROW()-1))),$C11698&gt;MAX(INDEX($C$1:$C$13701,MIN(13701,ROW()+1)):INDEX($C$1:$C$13701,MIN(13701,ROW()+設定!$B$24))),$C11698&gt;=設定!$B$32,$C11698&gt;=MAX(MIN(INDEX($C$1:$C$13701,MAX(1,ROW()-設定!$B$26)):INDEX($C$1:$C$13701,MAX(1,ROW()-1))),MIN(INDEX($C$1:$C$13701,MIN(13701,ROW()+1)):INDEX($C$1:$C$13701,MIN(13701,ROW()+設定!$B$26))))*10^(設定!$B$27/20)),1,0))</f>
        <v>0</v>
      </c>
      <c r="G11698" s="33" t="n">
        <f aca="false">$G11697+IF($F11698=1,1,0)</f>
        <v>6</v>
      </c>
      <c r="H11698" s="0" t="str">
        <f aca="false">IF($F11698=1,$G11698,"")</f>
        <v/>
      </c>
    </row>
    <row r="11699" customFormat="false" ht="15" hidden="false" customHeight="false" outlineLevel="0" collapsed="false">
      <c r="A11699" s="30" t="n">
        <v>1827.65625</v>
      </c>
      <c r="B11699" s="31" t="n">
        <v>17.754</v>
      </c>
      <c r="C11699" s="32" t="n">
        <f aca="false">IF($A11699="","",IF(設定!$B$21="dB",10^($B11699/20),ABS($B11699)))</f>
        <v>7.72147020564513</v>
      </c>
      <c r="D11699" s="32" t="n">
        <f aca="false">IF($A11699="","",$A11699^2)</f>
        <v>3340327.36816406</v>
      </c>
      <c r="E11699" s="32" t="n">
        <f aca="false">IF($A11699="","",IF($C11699&lt;=0,"",1/$C11699^2))</f>
        <v>0.0167725849432935</v>
      </c>
      <c r="F11699" s="33" t="n">
        <f aca="false">IF(OR(ROW()-設定!$B$30&lt;2,ROW()+設定!$B$30&gt;13701,N($A11699)&lt;=0,N(INDEX($A$2:$A$13701,MIN(13700,MAX(1,ROW()-1+設定!$B$30))))&lt;=0,$A11699&lt;設定!$B$28,$A11699&gt;設定!$B$29),0,IF(AND($C11699&gt;=MAX(INDEX($C$1:$C$13701,MAX(1,ROW()-設定!$B$24)):INDEX($C$1:$C$13701,MAX(1,ROW()-1))),$C11699&gt;MAX(INDEX($C$1:$C$13701,MIN(13701,ROW()+1)):INDEX($C$1:$C$13701,MIN(13701,ROW()+設定!$B$24))),$C11699&gt;=設定!$B$32,$C11699&gt;=MAX(MIN(INDEX($C$1:$C$13701,MAX(1,ROW()-設定!$B$26)):INDEX($C$1:$C$13701,MAX(1,ROW()-1))),MIN(INDEX($C$1:$C$13701,MIN(13701,ROW()+1)):INDEX($C$1:$C$13701,MIN(13701,ROW()+設定!$B$26))))*10^(設定!$B$27/20)),1,0))</f>
        <v>0</v>
      </c>
      <c r="G11699" s="33" t="n">
        <f aca="false">$G11698+IF($F11699=1,1,0)</f>
        <v>6</v>
      </c>
      <c r="H11699" s="0" t="str">
        <f aca="false">IF($F11699=1,$G11699,"")</f>
        <v/>
      </c>
    </row>
    <row r="11700" customFormat="false" ht="15" hidden="false" customHeight="false" outlineLevel="0" collapsed="false">
      <c r="A11700" s="30" t="n">
        <v>1827.8125</v>
      </c>
      <c r="B11700" s="31" t="n">
        <v>17.4824</v>
      </c>
      <c r="C11700" s="32" t="n">
        <f aca="false">IF($A11700="","",IF(設定!$B$21="dB",10^($B11700/20),ABS($B11700)))</f>
        <v>7.48376255946827</v>
      </c>
      <c r="D11700" s="32" t="n">
        <f aca="false">IF($A11700="","",$A11700^2)</f>
        <v>3340898.53515625</v>
      </c>
      <c r="E11700" s="32" t="n">
        <f aca="false">IF($A11700="","",IF($C11700&lt;=0,"",1/$C11700^2))</f>
        <v>0.0178550059807085</v>
      </c>
      <c r="F11700" s="33" t="n">
        <f aca="false">IF(OR(ROW()-設定!$B$30&lt;2,ROW()+設定!$B$30&gt;13701,N($A11700)&lt;=0,N(INDEX($A$2:$A$13701,MIN(13700,MAX(1,ROW()-1+設定!$B$30))))&lt;=0,$A11700&lt;設定!$B$28,$A11700&gt;設定!$B$29),0,IF(AND($C11700&gt;=MAX(INDEX($C$1:$C$13701,MAX(1,ROW()-設定!$B$24)):INDEX($C$1:$C$13701,MAX(1,ROW()-1))),$C11700&gt;MAX(INDEX($C$1:$C$13701,MIN(13701,ROW()+1)):INDEX($C$1:$C$13701,MIN(13701,ROW()+設定!$B$24))),$C11700&gt;=設定!$B$32,$C11700&gt;=MAX(MIN(INDEX($C$1:$C$13701,MAX(1,ROW()-設定!$B$26)):INDEX($C$1:$C$13701,MAX(1,ROW()-1))),MIN(INDEX($C$1:$C$13701,MIN(13701,ROW()+1)):INDEX($C$1:$C$13701,MIN(13701,ROW()+設定!$B$26))))*10^(設定!$B$27/20)),1,0))</f>
        <v>0</v>
      </c>
      <c r="G11700" s="33" t="n">
        <f aca="false">$G11699+IF($F11700=1,1,0)</f>
        <v>6</v>
      </c>
      <c r="H11700" s="0" t="str">
        <f aca="false">IF($F11700=1,$G11700,"")</f>
        <v/>
      </c>
    </row>
    <row r="11701" customFormat="false" ht="15" hidden="false" customHeight="false" outlineLevel="0" collapsed="false">
      <c r="A11701" s="30" t="n">
        <v>1827.96875</v>
      </c>
      <c r="B11701" s="31" t="n">
        <v>17.7377</v>
      </c>
      <c r="C11701" s="32" t="n">
        <f aca="false">IF($A11701="","",IF(設定!$B$21="dB",10^($B11701/20),ABS($B11701)))</f>
        <v>7.70699362942856</v>
      </c>
      <c r="D11701" s="32" t="n">
        <f aca="false">IF($A11701="","",$A11701^2)</f>
        <v>3341469.75097656</v>
      </c>
      <c r="E11701" s="32" t="n">
        <f aca="false">IF($A11701="","",IF($C11701&lt;=0,"",1/$C11701^2))</f>
        <v>0.0168356543213043</v>
      </c>
      <c r="F11701" s="33" t="n">
        <f aca="false">IF(OR(ROW()-設定!$B$30&lt;2,ROW()+設定!$B$30&gt;13701,N($A11701)&lt;=0,N(INDEX($A$2:$A$13701,MIN(13700,MAX(1,ROW()-1+設定!$B$30))))&lt;=0,$A11701&lt;設定!$B$28,$A11701&gt;設定!$B$29),0,IF(AND($C11701&gt;=MAX(INDEX($C$1:$C$13701,MAX(1,ROW()-設定!$B$24)):INDEX($C$1:$C$13701,MAX(1,ROW()-1))),$C11701&gt;MAX(INDEX($C$1:$C$13701,MIN(13701,ROW()+1)):INDEX($C$1:$C$13701,MIN(13701,ROW()+設定!$B$24))),$C11701&gt;=設定!$B$32,$C11701&gt;=MAX(MIN(INDEX($C$1:$C$13701,MAX(1,ROW()-設定!$B$26)):INDEX($C$1:$C$13701,MAX(1,ROW()-1))),MIN(INDEX($C$1:$C$13701,MIN(13701,ROW()+1)):INDEX($C$1:$C$13701,MIN(13701,ROW()+設定!$B$26))))*10^(設定!$B$27/20)),1,0))</f>
        <v>0</v>
      </c>
      <c r="G11701" s="33" t="n">
        <f aca="false">$G11700+IF($F11701=1,1,0)</f>
        <v>6</v>
      </c>
      <c r="H11701" s="0" t="str">
        <f aca="false">IF($F11701=1,$G11701,"")</f>
        <v/>
      </c>
    </row>
    <row r="11702" customFormat="false" ht="15" hidden="false" customHeight="false" outlineLevel="0" collapsed="false">
      <c r="A11702" s="30" t="n">
        <v>1828.125</v>
      </c>
      <c r="B11702" s="31" t="n">
        <v>17.6909</v>
      </c>
      <c r="C11702" s="32" t="n">
        <f aca="false">IF($A11702="","",IF(設定!$B$21="dB",10^($B11702/20),ABS($B11702)))</f>
        <v>7.66557963970052</v>
      </c>
      <c r="D11702" s="32" t="n">
        <f aca="false">IF($A11702="","",$A11702^2)</f>
        <v>3342041.015625</v>
      </c>
      <c r="E11702" s="32" t="n">
        <f aca="false">IF($A11702="","",IF($C11702&lt;=0,"",1/$C11702^2))</f>
        <v>0.0170180580210968</v>
      </c>
      <c r="F11702" s="33" t="n">
        <f aca="false">IF(OR(ROW()-設定!$B$30&lt;2,ROW()+設定!$B$30&gt;13701,N($A11702)&lt;=0,N(INDEX($A$2:$A$13701,MIN(13700,MAX(1,ROW()-1+設定!$B$30))))&lt;=0,$A11702&lt;設定!$B$28,$A11702&gt;設定!$B$29),0,IF(AND($C11702&gt;=MAX(INDEX($C$1:$C$13701,MAX(1,ROW()-設定!$B$24)):INDEX($C$1:$C$13701,MAX(1,ROW()-1))),$C11702&gt;MAX(INDEX($C$1:$C$13701,MIN(13701,ROW()+1)):INDEX($C$1:$C$13701,MIN(13701,ROW()+設定!$B$24))),$C11702&gt;=設定!$B$32,$C11702&gt;=MAX(MIN(INDEX($C$1:$C$13701,MAX(1,ROW()-設定!$B$26)):INDEX($C$1:$C$13701,MAX(1,ROW()-1))),MIN(INDEX($C$1:$C$13701,MIN(13701,ROW()+1)):INDEX($C$1:$C$13701,MIN(13701,ROW()+設定!$B$26))))*10^(設定!$B$27/20)),1,0))</f>
        <v>0</v>
      </c>
      <c r="G11702" s="33" t="n">
        <f aca="false">$G11701+IF($F11702=1,1,0)</f>
        <v>6</v>
      </c>
      <c r="H11702" s="0" t="str">
        <f aca="false">IF($F11702=1,$G11702,"")</f>
        <v/>
      </c>
    </row>
    <row r="11703" customFormat="false" ht="15" hidden="false" customHeight="false" outlineLevel="0" collapsed="false">
      <c r="A11703" s="30" t="n">
        <v>1828.28125</v>
      </c>
      <c r="B11703" s="31" t="n">
        <v>17.5439</v>
      </c>
      <c r="C11703" s="32" t="n">
        <f aca="false">IF($A11703="","",IF(設定!$B$21="dB",10^($B11703/20),ABS($B11703)))</f>
        <v>7.53693899416788</v>
      </c>
      <c r="D11703" s="32" t="n">
        <f aca="false">IF($A11703="","",$A11703^2)</f>
        <v>3342612.32910156</v>
      </c>
      <c r="E11703" s="32" t="n">
        <f aca="false">IF($A11703="","",IF($C11703&lt;=0,"",1/$C11703^2))</f>
        <v>0.0176039448773055</v>
      </c>
      <c r="F11703" s="33" t="n">
        <f aca="false">IF(OR(ROW()-設定!$B$30&lt;2,ROW()+設定!$B$30&gt;13701,N($A11703)&lt;=0,N(INDEX($A$2:$A$13701,MIN(13700,MAX(1,ROW()-1+設定!$B$30))))&lt;=0,$A11703&lt;設定!$B$28,$A11703&gt;設定!$B$29),0,IF(AND($C11703&gt;=MAX(INDEX($C$1:$C$13701,MAX(1,ROW()-設定!$B$24)):INDEX($C$1:$C$13701,MAX(1,ROW()-1))),$C11703&gt;MAX(INDEX($C$1:$C$13701,MIN(13701,ROW()+1)):INDEX($C$1:$C$13701,MIN(13701,ROW()+設定!$B$24))),$C11703&gt;=設定!$B$32,$C11703&gt;=MAX(MIN(INDEX($C$1:$C$13701,MAX(1,ROW()-設定!$B$26)):INDEX($C$1:$C$13701,MAX(1,ROW()-1))),MIN(INDEX($C$1:$C$13701,MIN(13701,ROW()+1)):INDEX($C$1:$C$13701,MIN(13701,ROW()+設定!$B$26))))*10^(設定!$B$27/20)),1,0))</f>
        <v>0</v>
      </c>
      <c r="G11703" s="33" t="n">
        <f aca="false">$G11702+IF($F11703=1,1,0)</f>
        <v>6</v>
      </c>
      <c r="H11703" s="0" t="str">
        <f aca="false">IF($F11703=1,$G11703,"")</f>
        <v/>
      </c>
    </row>
    <row r="11704" customFormat="false" ht="15" hidden="false" customHeight="false" outlineLevel="0" collapsed="false">
      <c r="A11704" s="30" t="n">
        <v>1828.4375</v>
      </c>
      <c r="B11704" s="31" t="n">
        <v>17.8063</v>
      </c>
      <c r="C11704" s="32" t="n">
        <f aca="false">IF($A11704="","",IF(設定!$B$21="dB",10^($B11704/20),ABS($B11704)))</f>
        <v>7.76810343999791</v>
      </c>
      <c r="D11704" s="32" t="n">
        <f aca="false">IF($A11704="","",$A11704^2)</f>
        <v>3343183.69140625</v>
      </c>
      <c r="E11704" s="32" t="n">
        <f aca="false">IF($A11704="","",IF($C11704&lt;=0,"",1/$C11704^2))</f>
        <v>0.0165718120850091</v>
      </c>
      <c r="F11704" s="33" t="n">
        <f aca="false">IF(OR(ROW()-設定!$B$30&lt;2,ROW()+設定!$B$30&gt;13701,N($A11704)&lt;=0,N(INDEX($A$2:$A$13701,MIN(13700,MAX(1,ROW()-1+設定!$B$30))))&lt;=0,$A11704&lt;設定!$B$28,$A11704&gt;設定!$B$29),0,IF(AND($C11704&gt;=MAX(INDEX($C$1:$C$13701,MAX(1,ROW()-設定!$B$24)):INDEX($C$1:$C$13701,MAX(1,ROW()-1))),$C11704&gt;MAX(INDEX($C$1:$C$13701,MIN(13701,ROW()+1)):INDEX($C$1:$C$13701,MIN(13701,ROW()+設定!$B$24))),$C11704&gt;=設定!$B$32,$C11704&gt;=MAX(MIN(INDEX($C$1:$C$13701,MAX(1,ROW()-設定!$B$26)):INDEX($C$1:$C$13701,MAX(1,ROW()-1))),MIN(INDEX($C$1:$C$13701,MIN(13701,ROW()+1)):INDEX($C$1:$C$13701,MIN(13701,ROW()+設定!$B$26))))*10^(設定!$B$27/20)),1,0))</f>
        <v>0</v>
      </c>
      <c r="G11704" s="33" t="n">
        <f aca="false">$G11703+IF($F11704=1,1,0)</f>
        <v>6</v>
      </c>
      <c r="H11704" s="0" t="str">
        <f aca="false">IF($F11704=1,$G11704,"")</f>
        <v/>
      </c>
    </row>
    <row r="11705" customFormat="false" ht="15" hidden="false" customHeight="false" outlineLevel="0" collapsed="false">
      <c r="A11705" s="30" t="n">
        <v>1828.59375</v>
      </c>
      <c r="B11705" s="31" t="n">
        <v>17.6278</v>
      </c>
      <c r="C11705" s="32" t="n">
        <f aca="false">IF($A11705="","",IF(設定!$B$21="dB",10^($B11705/20),ABS($B11705)))</f>
        <v>7.61009362823562</v>
      </c>
      <c r="D11705" s="32" t="n">
        <f aca="false">IF($A11705="","",$A11705^2)</f>
        <v>3343755.10253906</v>
      </c>
      <c r="E11705" s="32" t="n">
        <f aca="false">IF($A11705="","",IF($C11705&lt;=0,"",1/$C11705^2))</f>
        <v>0.0172671236895551</v>
      </c>
      <c r="F11705" s="33" t="n">
        <f aca="false">IF(OR(ROW()-設定!$B$30&lt;2,ROW()+設定!$B$30&gt;13701,N($A11705)&lt;=0,N(INDEX($A$2:$A$13701,MIN(13700,MAX(1,ROW()-1+設定!$B$30))))&lt;=0,$A11705&lt;設定!$B$28,$A11705&gt;設定!$B$29),0,IF(AND($C11705&gt;=MAX(INDEX($C$1:$C$13701,MAX(1,ROW()-設定!$B$24)):INDEX($C$1:$C$13701,MAX(1,ROW()-1))),$C11705&gt;MAX(INDEX($C$1:$C$13701,MIN(13701,ROW()+1)):INDEX($C$1:$C$13701,MIN(13701,ROW()+設定!$B$24))),$C11705&gt;=設定!$B$32,$C11705&gt;=MAX(MIN(INDEX($C$1:$C$13701,MAX(1,ROW()-設定!$B$26)):INDEX($C$1:$C$13701,MAX(1,ROW()-1))),MIN(INDEX($C$1:$C$13701,MIN(13701,ROW()+1)):INDEX($C$1:$C$13701,MIN(13701,ROW()+設定!$B$26))))*10^(設定!$B$27/20)),1,0))</f>
        <v>0</v>
      </c>
      <c r="G11705" s="33" t="n">
        <f aca="false">$G11704+IF($F11705=1,1,0)</f>
        <v>6</v>
      </c>
      <c r="H11705" s="0" t="str">
        <f aca="false">IF($F11705=1,$G11705,"")</f>
        <v/>
      </c>
    </row>
    <row r="11706" customFormat="false" ht="15" hidden="false" customHeight="false" outlineLevel="0" collapsed="false">
      <c r="A11706" s="30" t="n">
        <v>1828.75</v>
      </c>
      <c r="B11706" s="31" t="n">
        <v>17.6184</v>
      </c>
      <c r="C11706" s="32" t="n">
        <f aca="false">IF($A11706="","",IF(設定!$B$21="dB",10^($B11706/20),ABS($B11706)))</f>
        <v>7.60186232563054</v>
      </c>
      <c r="D11706" s="32" t="n">
        <f aca="false">IF($A11706="","",$A11706^2)</f>
        <v>3344326.5625</v>
      </c>
      <c r="E11706" s="32" t="n">
        <f aca="false">IF($A11706="","",IF($C11706&lt;=0,"",1/$C11706^2))</f>
        <v>0.0173045376452026</v>
      </c>
      <c r="F11706" s="33" t="n">
        <f aca="false">IF(OR(ROW()-設定!$B$30&lt;2,ROW()+設定!$B$30&gt;13701,N($A11706)&lt;=0,N(INDEX($A$2:$A$13701,MIN(13700,MAX(1,ROW()-1+設定!$B$30))))&lt;=0,$A11706&lt;設定!$B$28,$A11706&gt;設定!$B$29),0,IF(AND($C11706&gt;=MAX(INDEX($C$1:$C$13701,MAX(1,ROW()-設定!$B$24)):INDEX($C$1:$C$13701,MAX(1,ROW()-1))),$C11706&gt;MAX(INDEX($C$1:$C$13701,MIN(13701,ROW()+1)):INDEX($C$1:$C$13701,MIN(13701,ROW()+設定!$B$24))),$C11706&gt;=設定!$B$32,$C11706&gt;=MAX(MIN(INDEX($C$1:$C$13701,MAX(1,ROW()-設定!$B$26)):INDEX($C$1:$C$13701,MAX(1,ROW()-1))),MIN(INDEX($C$1:$C$13701,MIN(13701,ROW()+1)):INDEX($C$1:$C$13701,MIN(13701,ROW()+設定!$B$26))))*10^(設定!$B$27/20)),1,0))</f>
        <v>0</v>
      </c>
      <c r="G11706" s="33" t="n">
        <f aca="false">$G11705+IF($F11706=1,1,0)</f>
        <v>6</v>
      </c>
      <c r="H11706" s="0" t="str">
        <f aca="false">IF($F11706=1,$G11706,"")</f>
        <v/>
      </c>
    </row>
    <row r="11707" customFormat="false" ht="15" hidden="false" customHeight="false" outlineLevel="0" collapsed="false">
      <c r="A11707" s="30" t="n">
        <v>1828.90625</v>
      </c>
      <c r="B11707" s="31" t="n">
        <v>17.4872</v>
      </c>
      <c r="C11707" s="32" t="n">
        <f aca="false">IF($A11707="","",IF(設定!$B$21="dB",10^($B11707/20),ABS($B11707)))</f>
        <v>7.48789938243557</v>
      </c>
      <c r="D11707" s="32" t="n">
        <f aca="false">IF($A11707="","",$A11707^2)</f>
        <v>3344898.07128906</v>
      </c>
      <c r="E11707" s="32" t="n">
        <f aca="false">IF($A11707="","",IF($C11707&lt;=0,"",1/$C11707^2))</f>
        <v>0.0178352828002574</v>
      </c>
      <c r="F11707" s="33" t="n">
        <f aca="false">IF(OR(ROW()-設定!$B$30&lt;2,ROW()+設定!$B$30&gt;13701,N($A11707)&lt;=0,N(INDEX($A$2:$A$13701,MIN(13700,MAX(1,ROW()-1+設定!$B$30))))&lt;=0,$A11707&lt;設定!$B$28,$A11707&gt;設定!$B$29),0,IF(AND($C11707&gt;=MAX(INDEX($C$1:$C$13701,MAX(1,ROW()-設定!$B$24)):INDEX($C$1:$C$13701,MAX(1,ROW()-1))),$C11707&gt;MAX(INDEX($C$1:$C$13701,MIN(13701,ROW()+1)):INDEX($C$1:$C$13701,MIN(13701,ROW()+設定!$B$24))),$C11707&gt;=設定!$B$32,$C11707&gt;=MAX(MIN(INDEX($C$1:$C$13701,MAX(1,ROW()-設定!$B$26)):INDEX($C$1:$C$13701,MAX(1,ROW()-1))),MIN(INDEX($C$1:$C$13701,MIN(13701,ROW()+1)):INDEX($C$1:$C$13701,MIN(13701,ROW()+設定!$B$26))))*10^(設定!$B$27/20)),1,0))</f>
        <v>0</v>
      </c>
      <c r="G11707" s="33" t="n">
        <f aca="false">$G11706+IF($F11707=1,1,0)</f>
        <v>6</v>
      </c>
      <c r="H11707" s="0" t="str">
        <f aca="false">IF($F11707=1,$G11707,"")</f>
        <v/>
      </c>
    </row>
    <row r="11708" customFormat="false" ht="15" hidden="false" customHeight="false" outlineLevel="0" collapsed="false">
      <c r="A11708" s="30" t="n">
        <v>1829.0625</v>
      </c>
      <c r="B11708" s="31" t="n">
        <v>17.4407</v>
      </c>
      <c r="C11708" s="32" t="n">
        <f aca="false">IF($A11708="","",IF(設定!$B$21="dB",10^($B11708/20),ABS($B11708)))</f>
        <v>7.44791994630455</v>
      </c>
      <c r="D11708" s="32" t="n">
        <f aca="false">IF($A11708="","",$A11708^2)</f>
        <v>3345469.62890625</v>
      </c>
      <c r="E11708" s="32" t="n">
        <f aca="false">IF($A11708="","",IF($C11708&lt;=0,"",1/$C11708^2))</f>
        <v>0.0180272715215481</v>
      </c>
      <c r="F11708" s="33" t="n">
        <f aca="false">IF(OR(ROW()-設定!$B$30&lt;2,ROW()+設定!$B$30&gt;13701,N($A11708)&lt;=0,N(INDEX($A$2:$A$13701,MIN(13700,MAX(1,ROW()-1+設定!$B$30))))&lt;=0,$A11708&lt;設定!$B$28,$A11708&gt;設定!$B$29),0,IF(AND($C11708&gt;=MAX(INDEX($C$1:$C$13701,MAX(1,ROW()-設定!$B$24)):INDEX($C$1:$C$13701,MAX(1,ROW()-1))),$C11708&gt;MAX(INDEX($C$1:$C$13701,MIN(13701,ROW()+1)):INDEX($C$1:$C$13701,MIN(13701,ROW()+設定!$B$24))),$C11708&gt;=設定!$B$32,$C11708&gt;=MAX(MIN(INDEX($C$1:$C$13701,MAX(1,ROW()-設定!$B$26)):INDEX($C$1:$C$13701,MAX(1,ROW()-1))),MIN(INDEX($C$1:$C$13701,MIN(13701,ROW()+1)):INDEX($C$1:$C$13701,MIN(13701,ROW()+設定!$B$26))))*10^(設定!$B$27/20)),1,0))</f>
        <v>0</v>
      </c>
      <c r="G11708" s="33" t="n">
        <f aca="false">$G11707+IF($F11708=1,1,0)</f>
        <v>6</v>
      </c>
      <c r="H11708" s="0" t="str">
        <f aca="false">IF($F11708=1,$G11708,"")</f>
        <v/>
      </c>
    </row>
    <row r="11709" customFormat="false" ht="15" hidden="false" customHeight="false" outlineLevel="0" collapsed="false">
      <c r="A11709" s="30" t="n">
        <v>1829.21875</v>
      </c>
      <c r="B11709" s="31" t="n">
        <v>17.5391</v>
      </c>
      <c r="C11709" s="32" t="n">
        <f aca="false">IF($A11709="","",IF(設定!$B$21="dB",10^($B11709/20),ABS($B11709)))</f>
        <v>7.53277507839635</v>
      </c>
      <c r="D11709" s="32" t="n">
        <f aca="false">IF($A11709="","",$A11709^2)</f>
        <v>3346041.23535156</v>
      </c>
      <c r="E11709" s="32" t="n">
        <f aca="false">IF($A11709="","",IF($C11709&lt;=0,"",1/$C11709^2))</f>
        <v>0.0176234122322868</v>
      </c>
      <c r="F11709" s="33" t="n">
        <f aca="false">IF(OR(ROW()-設定!$B$30&lt;2,ROW()+設定!$B$30&gt;13701,N($A11709)&lt;=0,N(INDEX($A$2:$A$13701,MIN(13700,MAX(1,ROW()-1+設定!$B$30))))&lt;=0,$A11709&lt;設定!$B$28,$A11709&gt;設定!$B$29),0,IF(AND($C11709&gt;=MAX(INDEX($C$1:$C$13701,MAX(1,ROW()-設定!$B$24)):INDEX($C$1:$C$13701,MAX(1,ROW()-1))),$C11709&gt;MAX(INDEX($C$1:$C$13701,MIN(13701,ROW()+1)):INDEX($C$1:$C$13701,MIN(13701,ROW()+設定!$B$24))),$C11709&gt;=設定!$B$32,$C11709&gt;=MAX(MIN(INDEX($C$1:$C$13701,MAX(1,ROW()-設定!$B$26)):INDEX($C$1:$C$13701,MAX(1,ROW()-1))),MIN(INDEX($C$1:$C$13701,MIN(13701,ROW()+1)):INDEX($C$1:$C$13701,MIN(13701,ROW()+設定!$B$26))))*10^(設定!$B$27/20)),1,0))</f>
        <v>0</v>
      </c>
      <c r="G11709" s="33" t="n">
        <f aca="false">$G11708+IF($F11709=1,1,0)</f>
        <v>6</v>
      </c>
      <c r="H11709" s="0" t="str">
        <f aca="false">IF($F11709=1,$G11709,"")</f>
        <v/>
      </c>
    </row>
    <row r="11710" customFormat="false" ht="15" hidden="false" customHeight="false" outlineLevel="0" collapsed="false">
      <c r="A11710" s="30" t="n">
        <v>1829.375</v>
      </c>
      <c r="B11710" s="31" t="n">
        <v>17.4248</v>
      </c>
      <c r="C11710" s="32" t="n">
        <f aca="false">IF($A11710="","",IF(設定!$B$21="dB",10^($B11710/20),ABS($B11710)))</f>
        <v>7.43429858922438</v>
      </c>
      <c r="D11710" s="32" t="n">
        <f aca="false">IF($A11710="","",$A11710^2)</f>
        <v>3346612.890625</v>
      </c>
      <c r="E11710" s="32" t="n">
        <f aca="false">IF($A11710="","",IF($C11710&lt;=0,"",1/$C11710^2))</f>
        <v>0.0180933923148612</v>
      </c>
      <c r="F11710" s="33" t="n">
        <f aca="false">IF(OR(ROW()-設定!$B$30&lt;2,ROW()+設定!$B$30&gt;13701,N($A11710)&lt;=0,N(INDEX($A$2:$A$13701,MIN(13700,MAX(1,ROW()-1+設定!$B$30))))&lt;=0,$A11710&lt;設定!$B$28,$A11710&gt;設定!$B$29),0,IF(AND($C11710&gt;=MAX(INDEX($C$1:$C$13701,MAX(1,ROW()-設定!$B$24)):INDEX($C$1:$C$13701,MAX(1,ROW()-1))),$C11710&gt;MAX(INDEX($C$1:$C$13701,MIN(13701,ROW()+1)):INDEX($C$1:$C$13701,MIN(13701,ROW()+設定!$B$24))),$C11710&gt;=設定!$B$32,$C11710&gt;=MAX(MIN(INDEX($C$1:$C$13701,MAX(1,ROW()-設定!$B$26)):INDEX($C$1:$C$13701,MAX(1,ROW()-1))),MIN(INDEX($C$1:$C$13701,MIN(13701,ROW()+1)):INDEX($C$1:$C$13701,MIN(13701,ROW()+設定!$B$26))))*10^(設定!$B$27/20)),1,0))</f>
        <v>0</v>
      </c>
      <c r="G11710" s="33" t="n">
        <f aca="false">$G11709+IF($F11710=1,1,0)</f>
        <v>6</v>
      </c>
      <c r="H11710" s="0" t="str">
        <f aca="false">IF($F11710=1,$G11710,"")</f>
        <v/>
      </c>
    </row>
    <row r="11711" customFormat="false" ht="15" hidden="false" customHeight="false" outlineLevel="0" collapsed="false">
      <c r="A11711" s="30" t="n">
        <v>1829.53125</v>
      </c>
      <c r="B11711" s="31" t="n">
        <v>17.6229</v>
      </c>
      <c r="C11711" s="32" t="n">
        <f aca="false">IF($A11711="","",IF(設定!$B$21="dB",10^($B11711/20),ABS($B11711)))</f>
        <v>7.60580173135508</v>
      </c>
      <c r="D11711" s="32" t="n">
        <f aca="false">IF($A11711="","",$A11711^2)</f>
        <v>3347184.59472656</v>
      </c>
      <c r="E11711" s="32" t="n">
        <f aca="false">IF($A11711="","",IF($C11711&lt;=0,"",1/$C11711^2))</f>
        <v>0.0172866166046778</v>
      </c>
      <c r="F11711" s="33" t="n">
        <f aca="false">IF(OR(ROW()-設定!$B$30&lt;2,ROW()+設定!$B$30&gt;13701,N($A11711)&lt;=0,N(INDEX($A$2:$A$13701,MIN(13700,MAX(1,ROW()-1+設定!$B$30))))&lt;=0,$A11711&lt;設定!$B$28,$A11711&gt;設定!$B$29),0,IF(AND($C11711&gt;=MAX(INDEX($C$1:$C$13701,MAX(1,ROW()-設定!$B$24)):INDEX($C$1:$C$13701,MAX(1,ROW()-1))),$C11711&gt;MAX(INDEX($C$1:$C$13701,MIN(13701,ROW()+1)):INDEX($C$1:$C$13701,MIN(13701,ROW()+設定!$B$24))),$C11711&gt;=設定!$B$32,$C11711&gt;=MAX(MIN(INDEX($C$1:$C$13701,MAX(1,ROW()-設定!$B$26)):INDEX($C$1:$C$13701,MAX(1,ROW()-1))),MIN(INDEX($C$1:$C$13701,MIN(13701,ROW()+1)):INDEX($C$1:$C$13701,MIN(13701,ROW()+設定!$B$26))))*10^(設定!$B$27/20)),1,0))</f>
        <v>0</v>
      </c>
      <c r="G11711" s="33" t="n">
        <f aca="false">$G11710+IF($F11711=1,1,0)</f>
        <v>6</v>
      </c>
      <c r="H11711" s="0" t="str">
        <f aca="false">IF($F11711=1,$G11711,"")</f>
        <v/>
      </c>
    </row>
    <row r="11712" customFormat="false" ht="15" hidden="false" customHeight="false" outlineLevel="0" collapsed="false">
      <c r="A11712" s="30" t="n">
        <v>1829.6875</v>
      </c>
      <c r="B11712" s="31" t="n">
        <v>17.6488</v>
      </c>
      <c r="C11712" s="32" t="n">
        <f aca="false">IF($A11712="","",IF(設定!$B$21="dB",10^($B11712/20),ABS($B11712)))</f>
        <v>7.62851492052562</v>
      </c>
      <c r="D11712" s="32" t="n">
        <f aca="false">IF($A11712="","",$A11712^2)</f>
        <v>3347756.34765625</v>
      </c>
      <c r="E11712" s="32" t="n">
        <f aca="false">IF($A11712="","",IF($C11712&lt;=0,"",1/$C11712^2))</f>
        <v>0.017183831283717</v>
      </c>
      <c r="F11712" s="33" t="n">
        <f aca="false">IF(OR(ROW()-設定!$B$30&lt;2,ROW()+設定!$B$30&gt;13701,N($A11712)&lt;=0,N(INDEX($A$2:$A$13701,MIN(13700,MAX(1,ROW()-1+設定!$B$30))))&lt;=0,$A11712&lt;設定!$B$28,$A11712&gt;設定!$B$29),0,IF(AND($C11712&gt;=MAX(INDEX($C$1:$C$13701,MAX(1,ROW()-設定!$B$24)):INDEX($C$1:$C$13701,MAX(1,ROW()-1))),$C11712&gt;MAX(INDEX($C$1:$C$13701,MIN(13701,ROW()+1)):INDEX($C$1:$C$13701,MIN(13701,ROW()+設定!$B$24))),$C11712&gt;=設定!$B$32,$C11712&gt;=MAX(MIN(INDEX($C$1:$C$13701,MAX(1,ROW()-設定!$B$26)):INDEX($C$1:$C$13701,MAX(1,ROW()-1))),MIN(INDEX($C$1:$C$13701,MIN(13701,ROW()+1)):INDEX($C$1:$C$13701,MIN(13701,ROW()+設定!$B$26))))*10^(設定!$B$27/20)),1,0))</f>
        <v>0</v>
      </c>
      <c r="G11712" s="33" t="n">
        <f aca="false">$G11711+IF($F11712=1,1,0)</f>
        <v>6</v>
      </c>
      <c r="H11712" s="0" t="str">
        <f aca="false">IF($F11712=1,$G11712,"")</f>
        <v/>
      </c>
    </row>
    <row r="11713" customFormat="false" ht="15" hidden="false" customHeight="false" outlineLevel="0" collapsed="false">
      <c r="A11713" s="30" t="n">
        <v>1829.84375</v>
      </c>
      <c r="B11713" s="31" t="n">
        <v>17.4787</v>
      </c>
      <c r="C11713" s="32" t="n">
        <f aca="false">IF($A11713="","",IF(設定!$B$21="dB",10^($B11713/20),ABS($B11713)))</f>
        <v>7.480575318344</v>
      </c>
      <c r="D11713" s="32" t="n">
        <f aca="false">IF($A11713="","",$A11713^2)</f>
        <v>3348328.14941406</v>
      </c>
      <c r="E11713" s="32" t="n">
        <f aca="false">IF($A11713="","",IF($C11713&lt;=0,"",1/$C11713^2))</f>
        <v>0.0178702241505216</v>
      </c>
      <c r="F11713" s="33" t="n">
        <f aca="false">IF(OR(ROW()-設定!$B$30&lt;2,ROW()+設定!$B$30&gt;13701,N($A11713)&lt;=0,N(INDEX($A$2:$A$13701,MIN(13700,MAX(1,ROW()-1+設定!$B$30))))&lt;=0,$A11713&lt;設定!$B$28,$A11713&gt;設定!$B$29),0,IF(AND($C11713&gt;=MAX(INDEX($C$1:$C$13701,MAX(1,ROW()-設定!$B$24)):INDEX($C$1:$C$13701,MAX(1,ROW()-1))),$C11713&gt;MAX(INDEX($C$1:$C$13701,MIN(13701,ROW()+1)):INDEX($C$1:$C$13701,MIN(13701,ROW()+設定!$B$24))),$C11713&gt;=設定!$B$32,$C11713&gt;=MAX(MIN(INDEX($C$1:$C$13701,MAX(1,ROW()-設定!$B$26)):INDEX($C$1:$C$13701,MAX(1,ROW()-1))),MIN(INDEX($C$1:$C$13701,MIN(13701,ROW()+1)):INDEX($C$1:$C$13701,MIN(13701,ROW()+設定!$B$26))))*10^(設定!$B$27/20)),1,0))</f>
        <v>0</v>
      </c>
      <c r="G11713" s="33" t="n">
        <f aca="false">$G11712+IF($F11713=1,1,0)</f>
        <v>6</v>
      </c>
      <c r="H11713" s="0" t="str">
        <f aca="false">IF($F11713=1,$G11713,"")</f>
        <v/>
      </c>
    </row>
    <row r="11714" customFormat="false" ht="15" hidden="false" customHeight="false" outlineLevel="0" collapsed="false">
      <c r="A11714" s="30" t="n">
        <v>1830</v>
      </c>
      <c r="B11714" s="31" t="n">
        <v>17.3624</v>
      </c>
      <c r="C11714" s="32" t="n">
        <f aca="false">IF($A11714="","",IF(設定!$B$21="dB",10^($B11714/20),ABS($B11714)))</f>
        <v>7.38108148773848</v>
      </c>
      <c r="D11714" s="32" t="n">
        <f aca="false">IF($A11714="","",$A11714^2)</f>
        <v>3348900</v>
      </c>
      <c r="E11714" s="32" t="n">
        <f aca="false">IF($A11714="","",IF($C11714&lt;=0,"",1/$C11714^2))</f>
        <v>0.018355237151314</v>
      </c>
      <c r="F11714" s="33" t="n">
        <f aca="false">IF(OR(ROW()-設定!$B$30&lt;2,ROW()+設定!$B$30&gt;13701,N($A11714)&lt;=0,N(INDEX($A$2:$A$13701,MIN(13700,MAX(1,ROW()-1+設定!$B$30))))&lt;=0,$A11714&lt;設定!$B$28,$A11714&gt;設定!$B$29),0,IF(AND($C11714&gt;=MAX(INDEX($C$1:$C$13701,MAX(1,ROW()-設定!$B$24)):INDEX($C$1:$C$13701,MAX(1,ROW()-1))),$C11714&gt;MAX(INDEX($C$1:$C$13701,MIN(13701,ROW()+1)):INDEX($C$1:$C$13701,MIN(13701,ROW()+設定!$B$24))),$C11714&gt;=設定!$B$32,$C11714&gt;=MAX(MIN(INDEX($C$1:$C$13701,MAX(1,ROW()-設定!$B$26)):INDEX($C$1:$C$13701,MAX(1,ROW()-1))),MIN(INDEX($C$1:$C$13701,MIN(13701,ROW()+1)):INDEX($C$1:$C$13701,MIN(13701,ROW()+設定!$B$26))))*10^(設定!$B$27/20)),1,0))</f>
        <v>0</v>
      </c>
      <c r="G11714" s="33" t="n">
        <f aca="false">$G11713+IF($F11714=1,1,0)</f>
        <v>6</v>
      </c>
      <c r="H11714" s="0" t="str">
        <f aca="false">IF($F11714=1,$G11714,"")</f>
        <v/>
      </c>
    </row>
    <row r="11715" customFormat="false" ht="15" hidden="false" customHeight="false" outlineLevel="0" collapsed="false">
      <c r="A11715" s="30" t="n">
        <v>1830.15625</v>
      </c>
      <c r="B11715" s="31" t="n">
        <v>17.4772</v>
      </c>
      <c r="C11715" s="32" t="n">
        <f aca="false">IF($A11715="","",IF(設定!$B$21="dB",10^($B11715/20),ABS($B11715)))</f>
        <v>7.47928358029371</v>
      </c>
      <c r="D11715" s="32" t="n">
        <f aca="false">IF($A11715="","",$A11715^2)</f>
        <v>3349471.89941406</v>
      </c>
      <c r="E11715" s="32" t="n">
        <f aca="false">IF($A11715="","",IF($C11715&lt;=0,"",1/$C11715^2))</f>
        <v>0.0178763973732987</v>
      </c>
      <c r="F11715" s="33" t="n">
        <f aca="false">IF(OR(ROW()-設定!$B$30&lt;2,ROW()+設定!$B$30&gt;13701,N($A11715)&lt;=0,N(INDEX($A$2:$A$13701,MIN(13700,MAX(1,ROW()-1+設定!$B$30))))&lt;=0,$A11715&lt;設定!$B$28,$A11715&gt;設定!$B$29),0,IF(AND($C11715&gt;=MAX(INDEX($C$1:$C$13701,MAX(1,ROW()-設定!$B$24)):INDEX($C$1:$C$13701,MAX(1,ROW()-1))),$C11715&gt;MAX(INDEX($C$1:$C$13701,MIN(13701,ROW()+1)):INDEX($C$1:$C$13701,MIN(13701,ROW()+設定!$B$24))),$C11715&gt;=設定!$B$32,$C11715&gt;=MAX(MIN(INDEX($C$1:$C$13701,MAX(1,ROW()-設定!$B$26)):INDEX($C$1:$C$13701,MAX(1,ROW()-1))),MIN(INDEX($C$1:$C$13701,MIN(13701,ROW()+1)):INDEX($C$1:$C$13701,MIN(13701,ROW()+設定!$B$26))))*10^(設定!$B$27/20)),1,0))</f>
        <v>0</v>
      </c>
      <c r="G11715" s="33" t="n">
        <f aca="false">$G11714+IF($F11715=1,1,0)</f>
        <v>6</v>
      </c>
      <c r="H11715" s="0" t="str">
        <f aca="false">IF($F11715=1,$G11715,"")</f>
        <v/>
      </c>
    </row>
    <row r="11716" customFormat="false" ht="15" hidden="false" customHeight="false" outlineLevel="0" collapsed="false">
      <c r="A11716" s="30" t="n">
        <v>1830.3125</v>
      </c>
      <c r="B11716" s="31" t="n">
        <v>17.3942</v>
      </c>
      <c r="C11716" s="32" t="n">
        <f aca="false">IF($A11716="","",IF(設定!$B$21="dB",10^($B11716/20),ABS($B11716)))</f>
        <v>7.4081539686125</v>
      </c>
      <c r="D11716" s="32" t="n">
        <f aca="false">IF($A11716="","",$A11716^2)</f>
        <v>3350043.84765625</v>
      </c>
      <c r="E11716" s="32" t="n">
        <f aca="false">IF($A11716="","",IF($C11716&lt;=0,"",1/$C11716^2))</f>
        <v>0.0182213269142515</v>
      </c>
      <c r="F11716" s="33" t="n">
        <f aca="false">IF(OR(ROW()-設定!$B$30&lt;2,ROW()+設定!$B$30&gt;13701,N($A11716)&lt;=0,N(INDEX($A$2:$A$13701,MIN(13700,MAX(1,ROW()-1+設定!$B$30))))&lt;=0,$A11716&lt;設定!$B$28,$A11716&gt;設定!$B$29),0,IF(AND($C11716&gt;=MAX(INDEX($C$1:$C$13701,MAX(1,ROW()-設定!$B$24)):INDEX($C$1:$C$13701,MAX(1,ROW()-1))),$C11716&gt;MAX(INDEX($C$1:$C$13701,MIN(13701,ROW()+1)):INDEX($C$1:$C$13701,MIN(13701,ROW()+設定!$B$24))),$C11716&gt;=設定!$B$32,$C11716&gt;=MAX(MIN(INDEX($C$1:$C$13701,MAX(1,ROW()-設定!$B$26)):INDEX($C$1:$C$13701,MAX(1,ROW()-1))),MIN(INDEX($C$1:$C$13701,MIN(13701,ROW()+1)):INDEX($C$1:$C$13701,MIN(13701,ROW()+設定!$B$26))))*10^(設定!$B$27/20)),1,0))</f>
        <v>0</v>
      </c>
      <c r="G11716" s="33" t="n">
        <f aca="false">$G11715+IF($F11716=1,1,0)</f>
        <v>6</v>
      </c>
      <c r="H11716" s="0" t="str">
        <f aca="false">IF($F11716=1,$G11716,"")</f>
        <v/>
      </c>
    </row>
    <row r="11717" customFormat="false" ht="15" hidden="false" customHeight="false" outlineLevel="0" collapsed="false">
      <c r="A11717" s="30" t="n">
        <v>1830.46875</v>
      </c>
      <c r="B11717" s="31" t="n">
        <v>17.5095</v>
      </c>
      <c r="C11717" s="32" t="n">
        <f aca="false">IF($A11717="","",IF(設定!$B$21="dB",10^($B11717/20),ABS($B11717)))</f>
        <v>7.50714838256205</v>
      </c>
      <c r="D11717" s="32" t="n">
        <f aca="false">IF($A11717="","",$A11717^2)</f>
        <v>3350615.84472656</v>
      </c>
      <c r="E11717" s="32" t="n">
        <f aca="false">IF($A11717="","",IF($C11717&lt;=0,"",1/$C11717^2))</f>
        <v>0.0177439375376137</v>
      </c>
      <c r="F11717" s="33" t="n">
        <f aca="false">IF(OR(ROW()-設定!$B$30&lt;2,ROW()+設定!$B$30&gt;13701,N($A11717)&lt;=0,N(INDEX($A$2:$A$13701,MIN(13700,MAX(1,ROW()-1+設定!$B$30))))&lt;=0,$A11717&lt;設定!$B$28,$A11717&gt;設定!$B$29),0,IF(AND($C11717&gt;=MAX(INDEX($C$1:$C$13701,MAX(1,ROW()-設定!$B$24)):INDEX($C$1:$C$13701,MAX(1,ROW()-1))),$C11717&gt;MAX(INDEX($C$1:$C$13701,MIN(13701,ROW()+1)):INDEX($C$1:$C$13701,MIN(13701,ROW()+設定!$B$24))),$C11717&gt;=設定!$B$32,$C11717&gt;=MAX(MIN(INDEX($C$1:$C$13701,MAX(1,ROW()-設定!$B$26)):INDEX($C$1:$C$13701,MAX(1,ROW()-1))),MIN(INDEX($C$1:$C$13701,MIN(13701,ROW()+1)):INDEX($C$1:$C$13701,MIN(13701,ROW()+設定!$B$26))))*10^(設定!$B$27/20)),1,0))</f>
        <v>0</v>
      </c>
      <c r="G11717" s="33" t="n">
        <f aca="false">$G11716+IF($F11717=1,1,0)</f>
        <v>6</v>
      </c>
      <c r="H11717" s="0" t="str">
        <f aca="false">IF($F11717=1,$G11717,"")</f>
        <v/>
      </c>
    </row>
    <row r="11718" customFormat="false" ht="15" hidden="false" customHeight="false" outlineLevel="0" collapsed="false">
      <c r="A11718" s="30" t="n">
        <v>1830.625</v>
      </c>
      <c r="B11718" s="31" t="n">
        <v>17.4975</v>
      </c>
      <c r="C11718" s="32" t="n">
        <f aca="false">IF($A11718="","",IF(設定!$B$21="dB",10^($B11718/20),ABS($B11718)))</f>
        <v>7.49678403487437</v>
      </c>
      <c r="D11718" s="32" t="n">
        <f aca="false">IF($A11718="","",$A11718^2)</f>
        <v>3351187.890625</v>
      </c>
      <c r="E11718" s="32" t="n">
        <f aca="false">IF($A11718="","",IF($C11718&lt;=0,"",1/$C11718^2))</f>
        <v>0.0177930336464366</v>
      </c>
      <c r="F11718" s="33" t="n">
        <f aca="false">IF(OR(ROW()-設定!$B$30&lt;2,ROW()+設定!$B$30&gt;13701,N($A11718)&lt;=0,N(INDEX($A$2:$A$13701,MIN(13700,MAX(1,ROW()-1+設定!$B$30))))&lt;=0,$A11718&lt;設定!$B$28,$A11718&gt;設定!$B$29),0,IF(AND($C11718&gt;=MAX(INDEX($C$1:$C$13701,MAX(1,ROW()-設定!$B$24)):INDEX($C$1:$C$13701,MAX(1,ROW()-1))),$C11718&gt;MAX(INDEX($C$1:$C$13701,MIN(13701,ROW()+1)):INDEX($C$1:$C$13701,MIN(13701,ROW()+設定!$B$24))),$C11718&gt;=設定!$B$32,$C11718&gt;=MAX(MIN(INDEX($C$1:$C$13701,MAX(1,ROW()-設定!$B$26)):INDEX($C$1:$C$13701,MAX(1,ROW()-1))),MIN(INDEX($C$1:$C$13701,MIN(13701,ROW()+1)):INDEX($C$1:$C$13701,MIN(13701,ROW()+設定!$B$26))))*10^(設定!$B$27/20)),1,0))</f>
        <v>0</v>
      </c>
      <c r="G11718" s="33" t="n">
        <f aca="false">$G11717+IF($F11718=1,1,0)</f>
        <v>6</v>
      </c>
      <c r="H11718" s="0" t="str">
        <f aca="false">IF($F11718=1,$G11718,"")</f>
        <v/>
      </c>
    </row>
    <row r="11719" customFormat="false" ht="15" hidden="false" customHeight="false" outlineLevel="0" collapsed="false">
      <c r="A11719" s="30" t="n">
        <v>1830.78125</v>
      </c>
      <c r="B11719" s="31" t="n">
        <v>17.4214</v>
      </c>
      <c r="C11719" s="32" t="n">
        <f aca="false">IF($A11719="","",IF(設定!$B$21="dB",10^($B11719/20),ABS($B11719)))</f>
        <v>7.4313890808413</v>
      </c>
      <c r="D11719" s="32" t="n">
        <f aca="false">IF($A11719="","",$A11719^2)</f>
        <v>3351759.98535156</v>
      </c>
      <c r="E11719" s="32" t="n">
        <f aca="false">IF($A11719="","",IF($C11719&lt;=0,"",1/$C11719^2))</f>
        <v>0.018107562796668</v>
      </c>
      <c r="F11719" s="33" t="n">
        <f aca="false">IF(OR(ROW()-設定!$B$30&lt;2,ROW()+設定!$B$30&gt;13701,N($A11719)&lt;=0,N(INDEX($A$2:$A$13701,MIN(13700,MAX(1,ROW()-1+設定!$B$30))))&lt;=0,$A11719&lt;設定!$B$28,$A11719&gt;設定!$B$29),0,IF(AND($C11719&gt;=MAX(INDEX($C$1:$C$13701,MAX(1,ROW()-設定!$B$24)):INDEX($C$1:$C$13701,MAX(1,ROW()-1))),$C11719&gt;MAX(INDEX($C$1:$C$13701,MIN(13701,ROW()+1)):INDEX($C$1:$C$13701,MIN(13701,ROW()+設定!$B$24))),$C11719&gt;=設定!$B$32,$C11719&gt;=MAX(MIN(INDEX($C$1:$C$13701,MAX(1,ROW()-設定!$B$26)):INDEX($C$1:$C$13701,MAX(1,ROW()-1))),MIN(INDEX($C$1:$C$13701,MIN(13701,ROW()+1)):INDEX($C$1:$C$13701,MIN(13701,ROW()+設定!$B$26))))*10^(設定!$B$27/20)),1,0))</f>
        <v>0</v>
      </c>
      <c r="G11719" s="33" t="n">
        <f aca="false">$G11718+IF($F11719=1,1,0)</f>
        <v>6</v>
      </c>
      <c r="H11719" s="0" t="str">
        <f aca="false">IF($F11719=1,$G11719,"")</f>
        <v/>
      </c>
    </row>
    <row r="11720" customFormat="false" ht="15" hidden="false" customHeight="false" outlineLevel="0" collapsed="false">
      <c r="A11720" s="30" t="n">
        <v>1830.9375</v>
      </c>
      <c r="B11720" s="31" t="n">
        <v>17.46</v>
      </c>
      <c r="C11720" s="32" t="n">
        <f aca="false">IF($A11720="","",IF(設定!$B$21="dB",10^($B11720/20),ABS($B11720)))</f>
        <v>7.46448758410067</v>
      </c>
      <c r="D11720" s="32" t="n">
        <f aca="false">IF($A11720="","",$A11720^2)</f>
        <v>3352332.12890625</v>
      </c>
      <c r="E11720" s="32" t="n">
        <f aca="false">IF($A11720="","",IF($C11720&lt;=0,"",1/$C11720^2))</f>
        <v>0.0179473362683253</v>
      </c>
      <c r="F11720" s="33" t="n">
        <f aca="false">IF(OR(ROW()-設定!$B$30&lt;2,ROW()+設定!$B$30&gt;13701,N($A11720)&lt;=0,N(INDEX($A$2:$A$13701,MIN(13700,MAX(1,ROW()-1+設定!$B$30))))&lt;=0,$A11720&lt;設定!$B$28,$A11720&gt;設定!$B$29),0,IF(AND($C11720&gt;=MAX(INDEX($C$1:$C$13701,MAX(1,ROW()-設定!$B$24)):INDEX($C$1:$C$13701,MAX(1,ROW()-1))),$C11720&gt;MAX(INDEX($C$1:$C$13701,MIN(13701,ROW()+1)):INDEX($C$1:$C$13701,MIN(13701,ROW()+設定!$B$24))),$C11720&gt;=設定!$B$32,$C11720&gt;=MAX(MIN(INDEX($C$1:$C$13701,MAX(1,ROW()-設定!$B$26)):INDEX($C$1:$C$13701,MAX(1,ROW()-1))),MIN(INDEX($C$1:$C$13701,MIN(13701,ROW()+1)):INDEX($C$1:$C$13701,MIN(13701,ROW()+設定!$B$26))))*10^(設定!$B$27/20)),1,0))</f>
        <v>0</v>
      </c>
      <c r="G11720" s="33" t="n">
        <f aca="false">$G11719+IF($F11720=1,1,0)</f>
        <v>6</v>
      </c>
      <c r="H11720" s="0" t="str">
        <f aca="false">IF($F11720=1,$G11720,"")</f>
        <v/>
      </c>
    </row>
    <row r="11721" customFormat="false" ht="15" hidden="false" customHeight="false" outlineLevel="0" collapsed="false">
      <c r="A11721" s="30" t="n">
        <v>1831.09375</v>
      </c>
      <c r="B11721" s="31" t="n">
        <v>17.5472</v>
      </c>
      <c r="C11721" s="32" t="n">
        <f aca="false">IF($A11721="","",IF(設定!$B$21="dB",10^($B11721/20),ABS($B11721)))</f>
        <v>7.53980302135024</v>
      </c>
      <c r="D11721" s="32" t="n">
        <f aca="false">IF($A11721="","",$A11721^2)</f>
        <v>3352904.32128906</v>
      </c>
      <c r="E11721" s="32" t="n">
        <f aca="false">IF($A11721="","",IF($C11721&lt;=0,"",1/$C11721^2))</f>
        <v>0.0175905735463251</v>
      </c>
      <c r="F11721" s="33" t="n">
        <f aca="false">IF(OR(ROW()-設定!$B$30&lt;2,ROW()+設定!$B$30&gt;13701,N($A11721)&lt;=0,N(INDEX($A$2:$A$13701,MIN(13700,MAX(1,ROW()-1+設定!$B$30))))&lt;=0,$A11721&lt;設定!$B$28,$A11721&gt;設定!$B$29),0,IF(AND($C11721&gt;=MAX(INDEX($C$1:$C$13701,MAX(1,ROW()-設定!$B$24)):INDEX($C$1:$C$13701,MAX(1,ROW()-1))),$C11721&gt;MAX(INDEX($C$1:$C$13701,MIN(13701,ROW()+1)):INDEX($C$1:$C$13701,MIN(13701,ROW()+設定!$B$24))),$C11721&gt;=設定!$B$32,$C11721&gt;=MAX(MIN(INDEX($C$1:$C$13701,MAX(1,ROW()-設定!$B$26)):INDEX($C$1:$C$13701,MAX(1,ROW()-1))),MIN(INDEX($C$1:$C$13701,MIN(13701,ROW()+1)):INDEX($C$1:$C$13701,MIN(13701,ROW()+設定!$B$26))))*10^(設定!$B$27/20)),1,0))</f>
        <v>0</v>
      </c>
      <c r="G11721" s="33" t="n">
        <f aca="false">$G11720+IF($F11721=1,1,0)</f>
        <v>6</v>
      </c>
      <c r="H11721" s="0" t="str">
        <f aca="false">IF($F11721=1,$G11721,"")</f>
        <v/>
      </c>
    </row>
    <row r="11722" customFormat="false" ht="15" hidden="false" customHeight="false" outlineLevel="0" collapsed="false">
      <c r="A11722" s="30" t="n">
        <v>1831.25</v>
      </c>
      <c r="B11722" s="31" t="n">
        <v>17.6023</v>
      </c>
      <c r="C11722" s="32" t="n">
        <f aca="false">IF($A11722="","",IF(設定!$B$21="dB",10^($B11722/20),ABS($B11722)))</f>
        <v>7.58778470909208</v>
      </c>
      <c r="D11722" s="32" t="n">
        <f aca="false">IF($A11722="","",$A11722^2)</f>
        <v>3353476.5625</v>
      </c>
      <c r="E11722" s="32" t="n">
        <f aca="false">IF($A11722="","",IF($C11722&lt;=0,"",1/$C11722^2))</f>
        <v>0.0173688074252216</v>
      </c>
      <c r="F11722" s="33" t="n">
        <f aca="false">IF(OR(ROW()-設定!$B$30&lt;2,ROW()+設定!$B$30&gt;13701,N($A11722)&lt;=0,N(INDEX($A$2:$A$13701,MIN(13700,MAX(1,ROW()-1+設定!$B$30))))&lt;=0,$A11722&lt;設定!$B$28,$A11722&gt;設定!$B$29),0,IF(AND($C11722&gt;=MAX(INDEX($C$1:$C$13701,MAX(1,ROW()-設定!$B$24)):INDEX($C$1:$C$13701,MAX(1,ROW()-1))),$C11722&gt;MAX(INDEX($C$1:$C$13701,MIN(13701,ROW()+1)):INDEX($C$1:$C$13701,MIN(13701,ROW()+設定!$B$24))),$C11722&gt;=設定!$B$32,$C11722&gt;=MAX(MIN(INDEX($C$1:$C$13701,MAX(1,ROW()-設定!$B$26)):INDEX($C$1:$C$13701,MAX(1,ROW()-1))),MIN(INDEX($C$1:$C$13701,MIN(13701,ROW()+1)):INDEX($C$1:$C$13701,MIN(13701,ROW()+設定!$B$26))))*10^(設定!$B$27/20)),1,0))</f>
        <v>0</v>
      </c>
      <c r="G11722" s="33" t="n">
        <f aca="false">$G11721+IF($F11722=1,1,0)</f>
        <v>6</v>
      </c>
      <c r="H11722" s="0" t="str">
        <f aca="false">IF($F11722=1,$G11722,"")</f>
        <v/>
      </c>
    </row>
    <row r="11723" customFormat="false" ht="15" hidden="false" customHeight="false" outlineLevel="0" collapsed="false">
      <c r="A11723" s="30" t="n">
        <v>1831.40625</v>
      </c>
      <c r="B11723" s="31" t="n">
        <v>17.3586</v>
      </c>
      <c r="C11723" s="32" t="n">
        <f aca="false">IF($A11723="","",IF(設定!$B$21="dB",10^($B11723/20),ABS($B11723)))</f>
        <v>7.37785303604079</v>
      </c>
      <c r="D11723" s="32" t="n">
        <f aca="false">IF($A11723="","",$A11723^2)</f>
        <v>3354048.85253906</v>
      </c>
      <c r="E11723" s="32" t="n">
        <f aca="false">IF($A11723="","",IF($C11723&lt;=0,"",1/$C11723^2))</f>
        <v>0.0183713046879626</v>
      </c>
      <c r="F11723" s="33" t="n">
        <f aca="false">IF(OR(ROW()-設定!$B$30&lt;2,ROW()+設定!$B$30&gt;13701,N($A11723)&lt;=0,N(INDEX($A$2:$A$13701,MIN(13700,MAX(1,ROW()-1+設定!$B$30))))&lt;=0,$A11723&lt;設定!$B$28,$A11723&gt;設定!$B$29),0,IF(AND($C11723&gt;=MAX(INDEX($C$1:$C$13701,MAX(1,ROW()-設定!$B$24)):INDEX($C$1:$C$13701,MAX(1,ROW()-1))),$C11723&gt;MAX(INDEX($C$1:$C$13701,MIN(13701,ROW()+1)):INDEX($C$1:$C$13701,MIN(13701,ROW()+設定!$B$24))),$C11723&gt;=設定!$B$32,$C11723&gt;=MAX(MIN(INDEX($C$1:$C$13701,MAX(1,ROW()-設定!$B$26)):INDEX($C$1:$C$13701,MAX(1,ROW()-1))),MIN(INDEX($C$1:$C$13701,MIN(13701,ROW()+1)):INDEX($C$1:$C$13701,MIN(13701,ROW()+設定!$B$26))))*10^(設定!$B$27/20)),1,0))</f>
        <v>0</v>
      </c>
      <c r="G11723" s="33" t="n">
        <f aca="false">$G11722+IF($F11723=1,1,0)</f>
        <v>6</v>
      </c>
      <c r="H11723" s="0" t="str">
        <f aca="false">IF($F11723=1,$G11723,"")</f>
        <v/>
      </c>
    </row>
    <row r="11724" customFormat="false" ht="15" hidden="false" customHeight="false" outlineLevel="0" collapsed="false">
      <c r="A11724" s="30" t="n">
        <v>1831.5625</v>
      </c>
      <c r="B11724" s="31" t="n">
        <v>17.4751</v>
      </c>
      <c r="C11724" s="32" t="n">
        <f aca="false">IF($A11724="","",IF(設定!$B$21="dB",10^($B11724/20),ABS($B11724)))</f>
        <v>7.47747552174876</v>
      </c>
      <c r="D11724" s="32" t="n">
        <f aca="false">IF($A11724="","",$A11724^2)</f>
        <v>3354621.19140625</v>
      </c>
      <c r="E11724" s="32" t="n">
        <f aca="false">IF($A11724="","",IF($C11724&lt;=0,"",1/$C11724^2))</f>
        <v>0.0178850434679917</v>
      </c>
      <c r="F11724" s="33" t="n">
        <f aca="false">IF(OR(ROW()-設定!$B$30&lt;2,ROW()+設定!$B$30&gt;13701,N($A11724)&lt;=0,N(INDEX($A$2:$A$13701,MIN(13700,MAX(1,ROW()-1+設定!$B$30))))&lt;=0,$A11724&lt;設定!$B$28,$A11724&gt;設定!$B$29),0,IF(AND($C11724&gt;=MAX(INDEX($C$1:$C$13701,MAX(1,ROW()-設定!$B$24)):INDEX($C$1:$C$13701,MAX(1,ROW()-1))),$C11724&gt;MAX(INDEX($C$1:$C$13701,MIN(13701,ROW()+1)):INDEX($C$1:$C$13701,MIN(13701,ROW()+設定!$B$24))),$C11724&gt;=設定!$B$32,$C11724&gt;=MAX(MIN(INDEX($C$1:$C$13701,MAX(1,ROW()-設定!$B$26)):INDEX($C$1:$C$13701,MAX(1,ROW()-1))),MIN(INDEX($C$1:$C$13701,MIN(13701,ROW()+1)):INDEX($C$1:$C$13701,MIN(13701,ROW()+設定!$B$26))))*10^(設定!$B$27/20)),1,0))</f>
        <v>0</v>
      </c>
      <c r="G11724" s="33" t="n">
        <f aca="false">$G11723+IF($F11724=1,1,0)</f>
        <v>6</v>
      </c>
      <c r="H11724" s="0" t="str">
        <f aca="false">IF($F11724=1,$G11724,"")</f>
        <v/>
      </c>
    </row>
    <row r="11725" customFormat="false" ht="15" hidden="false" customHeight="false" outlineLevel="0" collapsed="false">
      <c r="A11725" s="30" t="n">
        <v>1831.71875</v>
      </c>
      <c r="B11725" s="31" t="n">
        <v>17.3621</v>
      </c>
      <c r="C11725" s="32" t="n">
        <f aca="false">IF($A11725="","",IF(設定!$B$21="dB",10^($B11725/20),ABS($B11725)))</f>
        <v>7.38082655861792</v>
      </c>
      <c r="D11725" s="32" t="n">
        <f aca="false">IF($A11725="","",$A11725^2)</f>
        <v>3355193.57910156</v>
      </c>
      <c r="E11725" s="32" t="n">
        <f aca="false">IF($A11725="","",IF($C11725&lt;=0,"",1/$C11725^2))</f>
        <v>0.0183565051299712</v>
      </c>
      <c r="F11725" s="33" t="n">
        <f aca="false">IF(OR(ROW()-設定!$B$30&lt;2,ROW()+設定!$B$30&gt;13701,N($A11725)&lt;=0,N(INDEX($A$2:$A$13701,MIN(13700,MAX(1,ROW()-1+設定!$B$30))))&lt;=0,$A11725&lt;設定!$B$28,$A11725&gt;設定!$B$29),0,IF(AND($C11725&gt;=MAX(INDEX($C$1:$C$13701,MAX(1,ROW()-設定!$B$24)):INDEX($C$1:$C$13701,MAX(1,ROW()-1))),$C11725&gt;MAX(INDEX($C$1:$C$13701,MIN(13701,ROW()+1)):INDEX($C$1:$C$13701,MIN(13701,ROW()+設定!$B$24))),$C11725&gt;=設定!$B$32,$C11725&gt;=MAX(MIN(INDEX($C$1:$C$13701,MAX(1,ROW()-設定!$B$26)):INDEX($C$1:$C$13701,MAX(1,ROW()-1))),MIN(INDEX($C$1:$C$13701,MIN(13701,ROW()+1)):INDEX($C$1:$C$13701,MIN(13701,ROW()+設定!$B$26))))*10^(設定!$B$27/20)),1,0))</f>
        <v>0</v>
      </c>
      <c r="G11725" s="33" t="n">
        <f aca="false">$G11724+IF($F11725=1,1,0)</f>
        <v>6</v>
      </c>
      <c r="H11725" s="0" t="str">
        <f aca="false">IF($F11725=1,$G11725,"")</f>
        <v/>
      </c>
    </row>
    <row r="11726" customFormat="false" ht="15" hidden="false" customHeight="false" outlineLevel="0" collapsed="false">
      <c r="A11726" s="30" t="n">
        <v>1831.875</v>
      </c>
      <c r="B11726" s="31" t="n">
        <v>17.2633</v>
      </c>
      <c r="C11726" s="32" t="n">
        <f aca="false">IF($A11726="","",IF(設定!$B$21="dB",10^($B11726/20),ABS($B11726)))</f>
        <v>7.29734703175907</v>
      </c>
      <c r="D11726" s="32" t="n">
        <f aca="false">IF($A11726="","",$A11726^2)</f>
        <v>3355766.015625</v>
      </c>
      <c r="E11726" s="32" t="n">
        <f aca="false">IF($A11726="","",IF($C11726&lt;=0,"",1/$C11726^2))</f>
        <v>0.0187788935452992</v>
      </c>
      <c r="F11726" s="33" t="n">
        <f aca="false">IF(OR(ROW()-設定!$B$30&lt;2,ROW()+設定!$B$30&gt;13701,N($A11726)&lt;=0,N(INDEX($A$2:$A$13701,MIN(13700,MAX(1,ROW()-1+設定!$B$30))))&lt;=0,$A11726&lt;設定!$B$28,$A11726&gt;設定!$B$29),0,IF(AND($C11726&gt;=MAX(INDEX($C$1:$C$13701,MAX(1,ROW()-設定!$B$24)):INDEX($C$1:$C$13701,MAX(1,ROW()-1))),$C11726&gt;MAX(INDEX($C$1:$C$13701,MIN(13701,ROW()+1)):INDEX($C$1:$C$13701,MIN(13701,ROW()+設定!$B$24))),$C11726&gt;=設定!$B$32,$C11726&gt;=MAX(MIN(INDEX($C$1:$C$13701,MAX(1,ROW()-設定!$B$26)):INDEX($C$1:$C$13701,MAX(1,ROW()-1))),MIN(INDEX($C$1:$C$13701,MIN(13701,ROW()+1)):INDEX($C$1:$C$13701,MIN(13701,ROW()+設定!$B$26))))*10^(設定!$B$27/20)),1,0))</f>
        <v>0</v>
      </c>
      <c r="G11726" s="33" t="n">
        <f aca="false">$G11725+IF($F11726=1,1,0)</f>
        <v>6</v>
      </c>
      <c r="H11726" s="0" t="str">
        <f aca="false">IF($F11726=1,$G11726,"")</f>
        <v/>
      </c>
    </row>
    <row r="11727" customFormat="false" ht="15" hidden="false" customHeight="false" outlineLevel="0" collapsed="false">
      <c r="A11727" s="30" t="n">
        <v>1832.03125</v>
      </c>
      <c r="B11727" s="31" t="n">
        <v>17.4935</v>
      </c>
      <c r="C11727" s="32" t="n">
        <f aca="false">IF($A11727="","",IF(設定!$B$21="dB",10^($B11727/20),ABS($B11727)))</f>
        <v>7.49333243306324</v>
      </c>
      <c r="D11727" s="32" t="n">
        <f aca="false">IF($A11727="","",$A11727^2)</f>
        <v>3356338.50097656</v>
      </c>
      <c r="E11727" s="32" t="n">
        <f aca="false">IF($A11727="","",IF($C11727&lt;=0,"",1/$C11727^2))</f>
        <v>0.0178094291853156</v>
      </c>
      <c r="F11727" s="33" t="n">
        <f aca="false">IF(OR(ROW()-設定!$B$30&lt;2,ROW()+設定!$B$30&gt;13701,N($A11727)&lt;=0,N(INDEX($A$2:$A$13701,MIN(13700,MAX(1,ROW()-1+設定!$B$30))))&lt;=0,$A11727&lt;設定!$B$28,$A11727&gt;設定!$B$29),0,IF(AND($C11727&gt;=MAX(INDEX($C$1:$C$13701,MAX(1,ROW()-設定!$B$24)):INDEX($C$1:$C$13701,MAX(1,ROW()-1))),$C11727&gt;MAX(INDEX($C$1:$C$13701,MIN(13701,ROW()+1)):INDEX($C$1:$C$13701,MIN(13701,ROW()+設定!$B$24))),$C11727&gt;=設定!$B$32,$C11727&gt;=MAX(MIN(INDEX($C$1:$C$13701,MAX(1,ROW()-設定!$B$26)):INDEX($C$1:$C$13701,MAX(1,ROW()-1))),MIN(INDEX($C$1:$C$13701,MIN(13701,ROW()+1)):INDEX($C$1:$C$13701,MIN(13701,ROW()+設定!$B$26))))*10^(設定!$B$27/20)),1,0))</f>
        <v>0</v>
      </c>
      <c r="G11727" s="33" t="n">
        <f aca="false">$G11726+IF($F11727=1,1,0)</f>
        <v>6</v>
      </c>
      <c r="H11727" s="0" t="str">
        <f aca="false">IF($F11727=1,$G11727,"")</f>
        <v/>
      </c>
    </row>
    <row r="11728" customFormat="false" ht="15" hidden="false" customHeight="false" outlineLevel="0" collapsed="false">
      <c r="A11728" s="30" t="n">
        <v>1832.1875</v>
      </c>
      <c r="B11728" s="31" t="n">
        <v>17.3889</v>
      </c>
      <c r="C11728" s="32" t="n">
        <f aca="false">IF($A11728="","",IF(設定!$B$21="dB",10^($B11728/20),ABS($B11728)))</f>
        <v>7.40363500265834</v>
      </c>
      <c r="D11728" s="32" t="n">
        <f aca="false">IF($A11728="","",$A11728^2)</f>
        <v>3356911.03515625</v>
      </c>
      <c r="E11728" s="32" t="n">
        <f aca="false">IF($A11728="","",IF($C11728&lt;=0,"",1/$C11728^2))</f>
        <v>0.0182435772508483</v>
      </c>
      <c r="F11728" s="33" t="n">
        <f aca="false">IF(OR(ROW()-設定!$B$30&lt;2,ROW()+設定!$B$30&gt;13701,N($A11728)&lt;=0,N(INDEX($A$2:$A$13701,MIN(13700,MAX(1,ROW()-1+設定!$B$30))))&lt;=0,$A11728&lt;設定!$B$28,$A11728&gt;設定!$B$29),0,IF(AND($C11728&gt;=MAX(INDEX($C$1:$C$13701,MAX(1,ROW()-設定!$B$24)):INDEX($C$1:$C$13701,MAX(1,ROW()-1))),$C11728&gt;MAX(INDEX($C$1:$C$13701,MIN(13701,ROW()+1)):INDEX($C$1:$C$13701,MIN(13701,ROW()+設定!$B$24))),$C11728&gt;=設定!$B$32,$C11728&gt;=MAX(MIN(INDEX($C$1:$C$13701,MAX(1,ROW()-設定!$B$26)):INDEX($C$1:$C$13701,MAX(1,ROW()-1))),MIN(INDEX($C$1:$C$13701,MIN(13701,ROW()+1)):INDEX($C$1:$C$13701,MIN(13701,ROW()+設定!$B$26))))*10^(設定!$B$27/20)),1,0))</f>
        <v>0</v>
      </c>
      <c r="G11728" s="33" t="n">
        <f aca="false">$G11727+IF($F11728=1,1,0)</f>
        <v>6</v>
      </c>
      <c r="H11728" s="0" t="str">
        <f aca="false">IF($F11728=1,$G11728,"")</f>
        <v/>
      </c>
    </row>
    <row r="11729" customFormat="false" ht="15" hidden="false" customHeight="false" outlineLevel="0" collapsed="false">
      <c r="A11729" s="30" t="n">
        <v>1832.34375</v>
      </c>
      <c r="B11729" s="31" t="n">
        <v>17.3498</v>
      </c>
      <c r="C11729" s="32" t="n">
        <f aca="false">IF($A11729="","",IF(設定!$B$21="dB",10^($B11729/20),ABS($B11729)))</f>
        <v>7.37038204210728</v>
      </c>
      <c r="D11729" s="32" t="n">
        <f aca="false">IF($A11729="","",$A11729^2)</f>
        <v>3357483.61816406</v>
      </c>
      <c r="E11729" s="32" t="n">
        <f aca="false">IF($A11729="","",IF($C11729&lt;=0,"",1/$C11729^2))</f>
        <v>0.0184085677410431</v>
      </c>
      <c r="F11729" s="33" t="n">
        <f aca="false">IF(OR(ROW()-設定!$B$30&lt;2,ROW()+設定!$B$30&gt;13701,N($A11729)&lt;=0,N(INDEX($A$2:$A$13701,MIN(13700,MAX(1,ROW()-1+設定!$B$30))))&lt;=0,$A11729&lt;設定!$B$28,$A11729&gt;設定!$B$29),0,IF(AND($C11729&gt;=MAX(INDEX($C$1:$C$13701,MAX(1,ROW()-設定!$B$24)):INDEX($C$1:$C$13701,MAX(1,ROW()-1))),$C11729&gt;MAX(INDEX($C$1:$C$13701,MIN(13701,ROW()+1)):INDEX($C$1:$C$13701,MIN(13701,ROW()+設定!$B$24))),$C11729&gt;=設定!$B$32,$C11729&gt;=MAX(MIN(INDEX($C$1:$C$13701,MAX(1,ROW()-設定!$B$26)):INDEX($C$1:$C$13701,MAX(1,ROW()-1))),MIN(INDEX($C$1:$C$13701,MIN(13701,ROW()+1)):INDEX($C$1:$C$13701,MIN(13701,ROW()+設定!$B$26))))*10^(設定!$B$27/20)),1,0))</f>
        <v>0</v>
      </c>
      <c r="G11729" s="33" t="n">
        <f aca="false">$G11728+IF($F11729=1,1,0)</f>
        <v>6</v>
      </c>
      <c r="H11729" s="0" t="str">
        <f aca="false">IF($F11729=1,$G11729,"")</f>
        <v/>
      </c>
    </row>
    <row r="11730" customFormat="false" ht="15" hidden="false" customHeight="false" outlineLevel="0" collapsed="false">
      <c r="A11730" s="30" t="n">
        <v>1832.5</v>
      </c>
      <c r="B11730" s="31" t="n">
        <v>17.3593</v>
      </c>
      <c r="C11730" s="32" t="n">
        <f aca="false">IF($A11730="","",IF(設定!$B$21="dB",10^($B11730/20),ABS($B11730)))</f>
        <v>7.37844764470504</v>
      </c>
      <c r="D11730" s="32" t="n">
        <f aca="false">IF($A11730="","",$A11730^2)</f>
        <v>3358056.25</v>
      </c>
      <c r="E11730" s="32" t="n">
        <f aca="false">IF($A11730="","",IF($C11730&lt;=0,"",1/$C11730^2))</f>
        <v>0.0183683438221247</v>
      </c>
      <c r="F11730" s="33" t="n">
        <f aca="false">IF(OR(ROW()-設定!$B$30&lt;2,ROW()+設定!$B$30&gt;13701,N($A11730)&lt;=0,N(INDEX($A$2:$A$13701,MIN(13700,MAX(1,ROW()-1+設定!$B$30))))&lt;=0,$A11730&lt;設定!$B$28,$A11730&gt;設定!$B$29),0,IF(AND($C11730&gt;=MAX(INDEX($C$1:$C$13701,MAX(1,ROW()-設定!$B$24)):INDEX($C$1:$C$13701,MAX(1,ROW()-1))),$C11730&gt;MAX(INDEX($C$1:$C$13701,MIN(13701,ROW()+1)):INDEX($C$1:$C$13701,MIN(13701,ROW()+設定!$B$24))),$C11730&gt;=設定!$B$32,$C11730&gt;=MAX(MIN(INDEX($C$1:$C$13701,MAX(1,ROW()-設定!$B$26)):INDEX($C$1:$C$13701,MAX(1,ROW()-1))),MIN(INDEX($C$1:$C$13701,MIN(13701,ROW()+1)):INDEX($C$1:$C$13701,MIN(13701,ROW()+設定!$B$26))))*10^(設定!$B$27/20)),1,0))</f>
        <v>0</v>
      </c>
      <c r="G11730" s="33" t="n">
        <f aca="false">$G11729+IF($F11730=1,1,0)</f>
        <v>6</v>
      </c>
      <c r="H11730" s="0" t="str">
        <f aca="false">IF($F11730=1,$G11730,"")</f>
        <v/>
      </c>
    </row>
    <row r="11731" customFormat="false" ht="15" hidden="false" customHeight="false" outlineLevel="0" collapsed="false">
      <c r="A11731" s="30" t="n">
        <v>1832.65625</v>
      </c>
      <c r="B11731" s="31" t="n">
        <v>17.2923</v>
      </c>
      <c r="C11731" s="32" t="n">
        <f aca="false">IF($A11731="","",IF(設定!$B$21="dB",10^($B11731/20),ABS($B11731)))</f>
        <v>7.32175175532023</v>
      </c>
      <c r="D11731" s="32" t="n">
        <f aca="false">IF($A11731="","",$A11731^2)</f>
        <v>3358628.93066406</v>
      </c>
      <c r="E11731" s="32" t="n">
        <f aca="false">IF($A11731="","",IF($C11731&lt;=0,"",1/$C11731^2))</f>
        <v>0.0186539152796819</v>
      </c>
      <c r="F11731" s="33" t="n">
        <f aca="false">IF(OR(ROW()-設定!$B$30&lt;2,ROW()+設定!$B$30&gt;13701,N($A11731)&lt;=0,N(INDEX($A$2:$A$13701,MIN(13700,MAX(1,ROW()-1+設定!$B$30))))&lt;=0,$A11731&lt;設定!$B$28,$A11731&gt;設定!$B$29),0,IF(AND($C11731&gt;=MAX(INDEX($C$1:$C$13701,MAX(1,ROW()-設定!$B$24)):INDEX($C$1:$C$13701,MAX(1,ROW()-1))),$C11731&gt;MAX(INDEX($C$1:$C$13701,MIN(13701,ROW()+1)):INDEX($C$1:$C$13701,MIN(13701,ROW()+設定!$B$24))),$C11731&gt;=設定!$B$32,$C11731&gt;=MAX(MIN(INDEX($C$1:$C$13701,MAX(1,ROW()-設定!$B$26)):INDEX($C$1:$C$13701,MAX(1,ROW()-1))),MIN(INDEX($C$1:$C$13701,MIN(13701,ROW()+1)):INDEX($C$1:$C$13701,MIN(13701,ROW()+設定!$B$26))))*10^(設定!$B$27/20)),1,0))</f>
        <v>0</v>
      </c>
      <c r="G11731" s="33" t="n">
        <f aca="false">$G11730+IF($F11731=1,1,0)</f>
        <v>6</v>
      </c>
      <c r="H11731" s="0" t="str">
        <f aca="false">IF($F11731=1,$G11731,"")</f>
        <v/>
      </c>
    </row>
    <row r="11732" customFormat="false" ht="15" hidden="false" customHeight="false" outlineLevel="0" collapsed="false">
      <c r="A11732" s="30" t="n">
        <v>1832.8125</v>
      </c>
      <c r="B11732" s="31" t="n">
        <v>17.1859</v>
      </c>
      <c r="C11732" s="32" t="n">
        <f aca="false">IF($A11732="","",IF(設定!$B$21="dB",10^($B11732/20),ABS($B11732)))</f>
        <v>7.23260920879842</v>
      </c>
      <c r="D11732" s="32" t="n">
        <f aca="false">IF($A11732="","",$A11732^2)</f>
        <v>3359201.66015625</v>
      </c>
      <c r="E11732" s="32" t="n">
        <f aca="false">IF($A11732="","",IF($C11732&lt;=0,"",1/$C11732^2))</f>
        <v>0.0191165712576522</v>
      </c>
      <c r="F11732" s="33" t="n">
        <f aca="false">IF(OR(ROW()-設定!$B$30&lt;2,ROW()+設定!$B$30&gt;13701,N($A11732)&lt;=0,N(INDEX($A$2:$A$13701,MIN(13700,MAX(1,ROW()-1+設定!$B$30))))&lt;=0,$A11732&lt;設定!$B$28,$A11732&gt;設定!$B$29),0,IF(AND($C11732&gt;=MAX(INDEX($C$1:$C$13701,MAX(1,ROW()-設定!$B$24)):INDEX($C$1:$C$13701,MAX(1,ROW()-1))),$C11732&gt;MAX(INDEX($C$1:$C$13701,MIN(13701,ROW()+1)):INDEX($C$1:$C$13701,MIN(13701,ROW()+設定!$B$24))),$C11732&gt;=設定!$B$32,$C11732&gt;=MAX(MIN(INDEX($C$1:$C$13701,MAX(1,ROW()-設定!$B$26)):INDEX($C$1:$C$13701,MAX(1,ROW()-1))),MIN(INDEX($C$1:$C$13701,MIN(13701,ROW()+1)):INDEX($C$1:$C$13701,MIN(13701,ROW()+設定!$B$26))))*10^(設定!$B$27/20)),1,0))</f>
        <v>0</v>
      </c>
      <c r="G11732" s="33" t="n">
        <f aca="false">$G11731+IF($F11732=1,1,0)</f>
        <v>6</v>
      </c>
      <c r="H11732" s="0" t="str">
        <f aca="false">IF($F11732=1,$G11732,"")</f>
        <v/>
      </c>
    </row>
    <row r="11733" customFormat="false" ht="15" hidden="false" customHeight="false" outlineLevel="0" collapsed="false">
      <c r="A11733" s="30" t="n">
        <v>1832.96875</v>
      </c>
      <c r="B11733" s="31" t="n">
        <v>17.467</v>
      </c>
      <c r="C11733" s="32" t="n">
        <f aca="false">IF($A11733="","",IF(設定!$B$21="dB",10^($B11733/20),ABS($B11733)))</f>
        <v>7.47050567502237</v>
      </c>
      <c r="D11733" s="32" t="n">
        <f aca="false">IF($A11733="","",$A11733^2)</f>
        <v>3359774.43847656</v>
      </c>
      <c r="E11733" s="32" t="n">
        <f aca="false">IF($A11733="","",IF($C11733&lt;=0,"",1/$C11733^2))</f>
        <v>0.017918431880502</v>
      </c>
      <c r="F11733" s="33" t="n">
        <f aca="false">IF(OR(ROW()-設定!$B$30&lt;2,ROW()+設定!$B$30&gt;13701,N($A11733)&lt;=0,N(INDEX($A$2:$A$13701,MIN(13700,MAX(1,ROW()-1+設定!$B$30))))&lt;=0,$A11733&lt;設定!$B$28,$A11733&gt;設定!$B$29),0,IF(AND($C11733&gt;=MAX(INDEX($C$1:$C$13701,MAX(1,ROW()-設定!$B$24)):INDEX($C$1:$C$13701,MAX(1,ROW()-1))),$C11733&gt;MAX(INDEX($C$1:$C$13701,MIN(13701,ROW()+1)):INDEX($C$1:$C$13701,MIN(13701,ROW()+設定!$B$24))),$C11733&gt;=設定!$B$32,$C11733&gt;=MAX(MIN(INDEX($C$1:$C$13701,MAX(1,ROW()-設定!$B$26)):INDEX($C$1:$C$13701,MAX(1,ROW()-1))),MIN(INDEX($C$1:$C$13701,MIN(13701,ROW()+1)):INDEX($C$1:$C$13701,MIN(13701,ROW()+設定!$B$26))))*10^(設定!$B$27/20)),1,0))</f>
        <v>0</v>
      </c>
      <c r="G11733" s="33" t="n">
        <f aca="false">$G11732+IF($F11733=1,1,0)</f>
        <v>6</v>
      </c>
      <c r="H11733" s="0" t="str">
        <f aca="false">IF($F11733=1,$G11733,"")</f>
        <v/>
      </c>
    </row>
    <row r="11734" customFormat="false" ht="15" hidden="false" customHeight="false" outlineLevel="0" collapsed="false">
      <c r="A11734" s="30" t="n">
        <v>1833.125</v>
      </c>
      <c r="B11734" s="31" t="n">
        <v>17.3643</v>
      </c>
      <c r="C11734" s="32" t="n">
        <f aca="false">IF($A11734="","",IF(設定!$B$21="dB",10^($B11734/20),ABS($B11734)))</f>
        <v>7.38269624332173</v>
      </c>
      <c r="D11734" s="32" t="n">
        <f aca="false">IF($A11734="","",$A11734^2)</f>
        <v>3360347.265625</v>
      </c>
      <c r="E11734" s="32" t="n">
        <f aca="false">IF($A11734="","",IF($C11734&lt;=0,"",1/$C11734^2))</f>
        <v>0.0183472086535063</v>
      </c>
      <c r="F11734" s="33" t="n">
        <f aca="false">IF(OR(ROW()-設定!$B$30&lt;2,ROW()+設定!$B$30&gt;13701,N($A11734)&lt;=0,N(INDEX($A$2:$A$13701,MIN(13700,MAX(1,ROW()-1+設定!$B$30))))&lt;=0,$A11734&lt;設定!$B$28,$A11734&gt;設定!$B$29),0,IF(AND($C11734&gt;=MAX(INDEX($C$1:$C$13701,MAX(1,ROW()-設定!$B$24)):INDEX($C$1:$C$13701,MAX(1,ROW()-1))),$C11734&gt;MAX(INDEX($C$1:$C$13701,MIN(13701,ROW()+1)):INDEX($C$1:$C$13701,MIN(13701,ROW()+設定!$B$24))),$C11734&gt;=設定!$B$32,$C11734&gt;=MAX(MIN(INDEX($C$1:$C$13701,MAX(1,ROW()-設定!$B$26)):INDEX($C$1:$C$13701,MAX(1,ROW()-1))),MIN(INDEX($C$1:$C$13701,MIN(13701,ROW()+1)):INDEX($C$1:$C$13701,MIN(13701,ROW()+設定!$B$26))))*10^(設定!$B$27/20)),1,0))</f>
        <v>0</v>
      </c>
      <c r="G11734" s="33" t="n">
        <f aca="false">$G11733+IF($F11734=1,1,0)</f>
        <v>6</v>
      </c>
      <c r="H11734" s="0" t="str">
        <f aca="false">IF($F11734=1,$G11734,"")</f>
        <v/>
      </c>
    </row>
    <row r="11735" customFormat="false" ht="15" hidden="false" customHeight="false" outlineLevel="0" collapsed="false">
      <c r="A11735" s="30" t="n">
        <v>1833.28125</v>
      </c>
      <c r="B11735" s="31" t="n">
        <v>17.2855</v>
      </c>
      <c r="C11735" s="32" t="n">
        <f aca="false">IF($A11735="","",IF(設定!$B$21="dB",10^($B11735/20),ABS($B11735)))</f>
        <v>7.31602195329175</v>
      </c>
      <c r="D11735" s="32" t="n">
        <f aca="false">IF($A11735="","",$A11735^2)</f>
        <v>3360920.14160156</v>
      </c>
      <c r="E11735" s="32" t="n">
        <f aca="false">IF($A11735="","",IF($C11735&lt;=0,"",1/$C11735^2))</f>
        <v>0.0186831456720979</v>
      </c>
      <c r="F11735" s="33" t="n">
        <f aca="false">IF(OR(ROW()-設定!$B$30&lt;2,ROW()+設定!$B$30&gt;13701,N($A11735)&lt;=0,N(INDEX($A$2:$A$13701,MIN(13700,MAX(1,ROW()-1+設定!$B$30))))&lt;=0,$A11735&lt;設定!$B$28,$A11735&gt;設定!$B$29),0,IF(AND($C11735&gt;=MAX(INDEX($C$1:$C$13701,MAX(1,ROW()-設定!$B$24)):INDEX($C$1:$C$13701,MAX(1,ROW()-1))),$C11735&gt;MAX(INDEX($C$1:$C$13701,MIN(13701,ROW()+1)):INDEX($C$1:$C$13701,MIN(13701,ROW()+設定!$B$24))),$C11735&gt;=設定!$B$32,$C11735&gt;=MAX(MIN(INDEX($C$1:$C$13701,MAX(1,ROW()-設定!$B$26)):INDEX($C$1:$C$13701,MAX(1,ROW()-1))),MIN(INDEX($C$1:$C$13701,MIN(13701,ROW()+1)):INDEX($C$1:$C$13701,MIN(13701,ROW()+設定!$B$26))))*10^(設定!$B$27/20)),1,0))</f>
        <v>0</v>
      </c>
      <c r="G11735" s="33" t="n">
        <f aca="false">$G11734+IF($F11735=1,1,0)</f>
        <v>6</v>
      </c>
      <c r="H11735" s="0" t="str">
        <f aca="false">IF($F11735=1,$G11735,"")</f>
        <v/>
      </c>
    </row>
    <row r="11736" customFormat="false" ht="15" hidden="false" customHeight="false" outlineLevel="0" collapsed="false">
      <c r="A11736" s="30" t="n">
        <v>1833.4375</v>
      </c>
      <c r="B11736" s="31" t="n">
        <v>17.3453</v>
      </c>
      <c r="C11736" s="32" t="n">
        <f aca="false">IF($A11736="","",IF(設定!$B$21="dB",10^($B11736/20),ABS($B11736)))</f>
        <v>7.36656457141396</v>
      </c>
      <c r="D11736" s="32" t="n">
        <f aca="false">IF($A11736="","",$A11736^2)</f>
        <v>3361493.06640625</v>
      </c>
      <c r="E11736" s="32" t="n">
        <f aca="false">IF($A11736="","",IF($C11736&lt;=0,"",1/$C11736^2))</f>
        <v>0.0184276519086413</v>
      </c>
      <c r="F11736" s="33" t="n">
        <f aca="false">IF(OR(ROW()-設定!$B$30&lt;2,ROW()+設定!$B$30&gt;13701,N($A11736)&lt;=0,N(INDEX($A$2:$A$13701,MIN(13700,MAX(1,ROW()-1+設定!$B$30))))&lt;=0,$A11736&lt;設定!$B$28,$A11736&gt;設定!$B$29),0,IF(AND($C11736&gt;=MAX(INDEX($C$1:$C$13701,MAX(1,ROW()-設定!$B$24)):INDEX($C$1:$C$13701,MAX(1,ROW()-1))),$C11736&gt;MAX(INDEX($C$1:$C$13701,MIN(13701,ROW()+1)):INDEX($C$1:$C$13701,MIN(13701,ROW()+設定!$B$24))),$C11736&gt;=設定!$B$32,$C11736&gt;=MAX(MIN(INDEX($C$1:$C$13701,MAX(1,ROW()-設定!$B$26)):INDEX($C$1:$C$13701,MAX(1,ROW()-1))),MIN(INDEX($C$1:$C$13701,MIN(13701,ROW()+1)):INDEX($C$1:$C$13701,MIN(13701,ROW()+設定!$B$26))))*10^(設定!$B$27/20)),1,0))</f>
        <v>0</v>
      </c>
      <c r="G11736" s="33" t="n">
        <f aca="false">$G11735+IF($F11736=1,1,0)</f>
        <v>6</v>
      </c>
      <c r="H11736" s="0" t="str">
        <f aca="false">IF($F11736=1,$G11736,"")</f>
        <v/>
      </c>
    </row>
    <row r="11737" customFormat="false" ht="15" hidden="false" customHeight="false" outlineLevel="0" collapsed="false">
      <c r="A11737" s="30" t="n">
        <v>1833.59375</v>
      </c>
      <c r="B11737" s="31" t="n">
        <v>17.3656</v>
      </c>
      <c r="C11737" s="32" t="n">
        <f aca="false">IF($A11737="","",IF(設定!$B$21="dB",10^($B11737/20),ABS($B11737)))</f>
        <v>7.38380127962451</v>
      </c>
      <c r="D11737" s="32" t="n">
        <f aca="false">IF($A11737="","",$A11737^2)</f>
        <v>3362066.04003906</v>
      </c>
      <c r="E11737" s="32" t="n">
        <f aca="false">IF($A11737="","",IF($C11737&lt;=0,"",1/$C11737^2))</f>
        <v>0.0183417174942096</v>
      </c>
      <c r="F11737" s="33" t="n">
        <f aca="false">IF(OR(ROW()-設定!$B$30&lt;2,ROW()+設定!$B$30&gt;13701,N($A11737)&lt;=0,N(INDEX($A$2:$A$13701,MIN(13700,MAX(1,ROW()-1+設定!$B$30))))&lt;=0,$A11737&lt;設定!$B$28,$A11737&gt;設定!$B$29),0,IF(AND($C11737&gt;=MAX(INDEX($C$1:$C$13701,MAX(1,ROW()-設定!$B$24)):INDEX($C$1:$C$13701,MAX(1,ROW()-1))),$C11737&gt;MAX(INDEX($C$1:$C$13701,MIN(13701,ROW()+1)):INDEX($C$1:$C$13701,MIN(13701,ROW()+設定!$B$24))),$C11737&gt;=設定!$B$32,$C11737&gt;=MAX(MIN(INDEX($C$1:$C$13701,MAX(1,ROW()-設定!$B$26)):INDEX($C$1:$C$13701,MAX(1,ROW()-1))),MIN(INDEX($C$1:$C$13701,MIN(13701,ROW()+1)):INDEX($C$1:$C$13701,MIN(13701,ROW()+設定!$B$26))))*10^(設定!$B$27/20)),1,0))</f>
        <v>0</v>
      </c>
      <c r="G11737" s="33" t="n">
        <f aca="false">$G11736+IF($F11737=1,1,0)</f>
        <v>6</v>
      </c>
      <c r="H11737" s="0" t="str">
        <f aca="false">IF($F11737=1,$G11737,"")</f>
        <v/>
      </c>
    </row>
    <row r="11738" customFormat="false" ht="15" hidden="false" customHeight="false" outlineLevel="0" collapsed="false">
      <c r="A11738" s="30" t="n">
        <v>1833.75</v>
      </c>
      <c r="B11738" s="31" t="n">
        <v>17.1989</v>
      </c>
      <c r="C11738" s="32" t="n">
        <f aca="false">IF($A11738="","",IF(設定!$B$21="dB",10^($B11738/20),ABS($B11738)))</f>
        <v>7.24344221734747</v>
      </c>
      <c r="D11738" s="32" t="n">
        <f aca="false">IF($A11738="","",$A11738^2)</f>
        <v>3362639.0625</v>
      </c>
      <c r="E11738" s="32" t="n">
        <f aca="false">IF($A11738="","",IF($C11738&lt;=0,"",1/$C11738^2))</f>
        <v>0.0190594340248778</v>
      </c>
      <c r="F11738" s="33" t="n">
        <f aca="false">IF(OR(ROW()-設定!$B$30&lt;2,ROW()+設定!$B$30&gt;13701,N($A11738)&lt;=0,N(INDEX($A$2:$A$13701,MIN(13700,MAX(1,ROW()-1+設定!$B$30))))&lt;=0,$A11738&lt;設定!$B$28,$A11738&gt;設定!$B$29),0,IF(AND($C11738&gt;=MAX(INDEX($C$1:$C$13701,MAX(1,ROW()-設定!$B$24)):INDEX($C$1:$C$13701,MAX(1,ROW()-1))),$C11738&gt;MAX(INDEX($C$1:$C$13701,MIN(13701,ROW()+1)):INDEX($C$1:$C$13701,MIN(13701,ROW()+設定!$B$24))),$C11738&gt;=設定!$B$32,$C11738&gt;=MAX(MIN(INDEX($C$1:$C$13701,MAX(1,ROW()-設定!$B$26)):INDEX($C$1:$C$13701,MAX(1,ROW()-1))),MIN(INDEX($C$1:$C$13701,MIN(13701,ROW()+1)):INDEX($C$1:$C$13701,MIN(13701,ROW()+設定!$B$26))))*10^(設定!$B$27/20)),1,0))</f>
        <v>0</v>
      </c>
      <c r="G11738" s="33" t="n">
        <f aca="false">$G11737+IF($F11738=1,1,0)</f>
        <v>6</v>
      </c>
      <c r="H11738" s="0" t="str">
        <f aca="false">IF($F11738=1,$G11738,"")</f>
        <v/>
      </c>
    </row>
    <row r="11739" customFormat="false" ht="15" hidden="false" customHeight="false" outlineLevel="0" collapsed="false">
      <c r="A11739" s="30" t="n">
        <v>1833.90625</v>
      </c>
      <c r="B11739" s="31" t="n">
        <v>17.2682</v>
      </c>
      <c r="C11739" s="32" t="n">
        <f aca="false">IF($A11739="","",IF(設定!$B$21="dB",10^($B11739/20),ABS($B11739)))</f>
        <v>7.30146486996576</v>
      </c>
      <c r="D11739" s="32" t="n">
        <f aca="false">IF($A11739="","",$A11739^2)</f>
        <v>3363212.13378906</v>
      </c>
      <c r="E11739" s="32" t="n">
        <f aca="false">IF($A11739="","",IF($C11739&lt;=0,"",1/$C11739^2))</f>
        <v>0.0187577178932702</v>
      </c>
      <c r="F11739" s="33" t="n">
        <f aca="false">IF(OR(ROW()-設定!$B$30&lt;2,ROW()+設定!$B$30&gt;13701,N($A11739)&lt;=0,N(INDEX($A$2:$A$13701,MIN(13700,MAX(1,ROW()-1+設定!$B$30))))&lt;=0,$A11739&lt;設定!$B$28,$A11739&gt;設定!$B$29),0,IF(AND($C11739&gt;=MAX(INDEX($C$1:$C$13701,MAX(1,ROW()-設定!$B$24)):INDEX($C$1:$C$13701,MAX(1,ROW()-1))),$C11739&gt;MAX(INDEX($C$1:$C$13701,MIN(13701,ROW()+1)):INDEX($C$1:$C$13701,MIN(13701,ROW()+設定!$B$24))),$C11739&gt;=設定!$B$32,$C11739&gt;=MAX(MIN(INDEX($C$1:$C$13701,MAX(1,ROW()-設定!$B$26)):INDEX($C$1:$C$13701,MAX(1,ROW()-1))),MIN(INDEX($C$1:$C$13701,MIN(13701,ROW()+1)):INDEX($C$1:$C$13701,MIN(13701,ROW()+設定!$B$26))))*10^(設定!$B$27/20)),1,0))</f>
        <v>0</v>
      </c>
      <c r="G11739" s="33" t="n">
        <f aca="false">$G11738+IF($F11739=1,1,0)</f>
        <v>6</v>
      </c>
      <c r="H11739" s="0" t="str">
        <f aca="false">IF($F11739=1,$G11739,"")</f>
        <v/>
      </c>
    </row>
    <row r="11740" customFormat="false" ht="15" hidden="false" customHeight="false" outlineLevel="0" collapsed="false">
      <c r="A11740" s="30" t="n">
        <v>1834.0625</v>
      </c>
      <c r="B11740" s="31" t="n">
        <v>17.1606</v>
      </c>
      <c r="C11740" s="32" t="n">
        <f aca="false">IF($A11740="","",IF(設定!$B$21="dB",10^($B11740/20),ABS($B11740)))</f>
        <v>7.21157293243357</v>
      </c>
      <c r="D11740" s="32" t="n">
        <f aca="false">IF($A11740="","",$A11740^2)</f>
        <v>3363785.25390625</v>
      </c>
      <c r="E11740" s="32" t="n">
        <f aca="false">IF($A11740="","",IF($C11740&lt;=0,"",1/$C11740^2))</f>
        <v>0.0192282606232133</v>
      </c>
      <c r="F11740" s="33" t="n">
        <f aca="false">IF(OR(ROW()-設定!$B$30&lt;2,ROW()+設定!$B$30&gt;13701,N($A11740)&lt;=0,N(INDEX($A$2:$A$13701,MIN(13700,MAX(1,ROW()-1+設定!$B$30))))&lt;=0,$A11740&lt;設定!$B$28,$A11740&gt;設定!$B$29),0,IF(AND($C11740&gt;=MAX(INDEX($C$1:$C$13701,MAX(1,ROW()-設定!$B$24)):INDEX($C$1:$C$13701,MAX(1,ROW()-1))),$C11740&gt;MAX(INDEX($C$1:$C$13701,MIN(13701,ROW()+1)):INDEX($C$1:$C$13701,MIN(13701,ROW()+設定!$B$24))),$C11740&gt;=設定!$B$32,$C11740&gt;=MAX(MIN(INDEX($C$1:$C$13701,MAX(1,ROW()-設定!$B$26)):INDEX($C$1:$C$13701,MAX(1,ROW()-1))),MIN(INDEX($C$1:$C$13701,MIN(13701,ROW()+1)):INDEX($C$1:$C$13701,MIN(13701,ROW()+設定!$B$26))))*10^(設定!$B$27/20)),1,0))</f>
        <v>0</v>
      </c>
      <c r="G11740" s="33" t="n">
        <f aca="false">$G11739+IF($F11740=1,1,0)</f>
        <v>6</v>
      </c>
      <c r="H11740" s="0" t="str">
        <f aca="false">IF($F11740=1,$G11740,"")</f>
        <v/>
      </c>
    </row>
    <row r="11741" customFormat="false" ht="15" hidden="false" customHeight="false" outlineLevel="0" collapsed="false">
      <c r="A11741" s="30" t="n">
        <v>1834.21875</v>
      </c>
      <c r="B11741" s="31" t="n">
        <v>17.2486</v>
      </c>
      <c r="C11741" s="32" t="n">
        <f aca="false">IF($A11741="","",IF(設定!$B$21="dB",10^($B11741/20),ABS($B11741)))</f>
        <v>7.28500744602916</v>
      </c>
      <c r="D11741" s="32" t="n">
        <f aca="false">IF($A11741="","",$A11741^2)</f>
        <v>3364358.42285156</v>
      </c>
      <c r="E11741" s="32" t="n">
        <f aca="false">IF($A11741="","",IF($C11741&lt;=0,"",1/$C11741^2))</f>
        <v>0.0188425640409604</v>
      </c>
      <c r="F11741" s="33" t="n">
        <f aca="false">IF(OR(ROW()-設定!$B$30&lt;2,ROW()+設定!$B$30&gt;13701,N($A11741)&lt;=0,N(INDEX($A$2:$A$13701,MIN(13700,MAX(1,ROW()-1+設定!$B$30))))&lt;=0,$A11741&lt;設定!$B$28,$A11741&gt;設定!$B$29),0,IF(AND($C11741&gt;=MAX(INDEX($C$1:$C$13701,MAX(1,ROW()-設定!$B$24)):INDEX($C$1:$C$13701,MAX(1,ROW()-1))),$C11741&gt;MAX(INDEX($C$1:$C$13701,MIN(13701,ROW()+1)):INDEX($C$1:$C$13701,MIN(13701,ROW()+設定!$B$24))),$C11741&gt;=設定!$B$32,$C11741&gt;=MAX(MIN(INDEX($C$1:$C$13701,MAX(1,ROW()-設定!$B$26)):INDEX($C$1:$C$13701,MAX(1,ROW()-1))),MIN(INDEX($C$1:$C$13701,MIN(13701,ROW()+1)):INDEX($C$1:$C$13701,MIN(13701,ROW()+設定!$B$26))))*10^(設定!$B$27/20)),1,0))</f>
        <v>0</v>
      </c>
      <c r="G11741" s="33" t="n">
        <f aca="false">$G11740+IF($F11741=1,1,0)</f>
        <v>6</v>
      </c>
      <c r="H11741" s="0" t="str">
        <f aca="false">IF($F11741=1,$G11741,"")</f>
        <v/>
      </c>
    </row>
    <row r="11742" customFormat="false" ht="15" hidden="false" customHeight="false" outlineLevel="0" collapsed="false">
      <c r="A11742" s="30" t="n">
        <v>1834.375</v>
      </c>
      <c r="B11742" s="31" t="n">
        <v>17.1428</v>
      </c>
      <c r="C11742" s="32" t="n">
        <f aca="false">IF($A11742="","",IF(設定!$B$21="dB",10^($B11742/20),ABS($B11742)))</f>
        <v>7.19680938338148</v>
      </c>
      <c r="D11742" s="32" t="n">
        <f aca="false">IF($A11742="","",$A11742^2)</f>
        <v>3364931.640625</v>
      </c>
      <c r="E11742" s="32" t="n">
        <f aca="false">IF($A11742="","",IF($C11742&lt;=0,"",1/$C11742^2))</f>
        <v>0.01930723132455</v>
      </c>
      <c r="F11742" s="33" t="n">
        <f aca="false">IF(OR(ROW()-設定!$B$30&lt;2,ROW()+設定!$B$30&gt;13701,N($A11742)&lt;=0,N(INDEX($A$2:$A$13701,MIN(13700,MAX(1,ROW()-1+設定!$B$30))))&lt;=0,$A11742&lt;設定!$B$28,$A11742&gt;設定!$B$29),0,IF(AND($C11742&gt;=MAX(INDEX($C$1:$C$13701,MAX(1,ROW()-設定!$B$24)):INDEX($C$1:$C$13701,MAX(1,ROW()-1))),$C11742&gt;MAX(INDEX($C$1:$C$13701,MIN(13701,ROW()+1)):INDEX($C$1:$C$13701,MIN(13701,ROW()+設定!$B$24))),$C11742&gt;=設定!$B$32,$C11742&gt;=MAX(MIN(INDEX($C$1:$C$13701,MAX(1,ROW()-設定!$B$26)):INDEX($C$1:$C$13701,MAX(1,ROW()-1))),MIN(INDEX($C$1:$C$13701,MIN(13701,ROW()+1)):INDEX($C$1:$C$13701,MIN(13701,ROW()+設定!$B$26))))*10^(設定!$B$27/20)),1,0))</f>
        <v>0</v>
      </c>
      <c r="G11742" s="33" t="n">
        <f aca="false">$G11741+IF($F11742=1,1,0)</f>
        <v>6</v>
      </c>
      <c r="H11742" s="0" t="str">
        <f aca="false">IF($F11742=1,$G11742,"")</f>
        <v/>
      </c>
    </row>
    <row r="11743" customFormat="false" ht="15" hidden="false" customHeight="false" outlineLevel="0" collapsed="false">
      <c r="A11743" s="30" t="n">
        <v>1834.53125</v>
      </c>
      <c r="B11743" s="31" t="n">
        <v>17.4067</v>
      </c>
      <c r="C11743" s="32" t="n">
        <f aca="false">IF($A11743="","",IF(設定!$B$21="dB",10^($B11743/20),ABS($B11743)))</f>
        <v>7.41882283419629</v>
      </c>
      <c r="D11743" s="32" t="n">
        <f aca="false">IF($A11743="","",$A11743^2)</f>
        <v>3365504.90722656</v>
      </c>
      <c r="E11743" s="32" t="n">
        <f aca="false">IF($A11743="","",IF($C11743&lt;=0,"",1/$C11743^2))</f>
        <v>0.0181689571219353</v>
      </c>
      <c r="F11743" s="33" t="n">
        <f aca="false">IF(OR(ROW()-設定!$B$30&lt;2,ROW()+設定!$B$30&gt;13701,N($A11743)&lt;=0,N(INDEX($A$2:$A$13701,MIN(13700,MAX(1,ROW()-1+設定!$B$30))))&lt;=0,$A11743&lt;設定!$B$28,$A11743&gt;設定!$B$29),0,IF(AND($C11743&gt;=MAX(INDEX($C$1:$C$13701,MAX(1,ROW()-設定!$B$24)):INDEX($C$1:$C$13701,MAX(1,ROW()-1))),$C11743&gt;MAX(INDEX($C$1:$C$13701,MIN(13701,ROW()+1)):INDEX($C$1:$C$13701,MIN(13701,ROW()+設定!$B$24))),$C11743&gt;=設定!$B$32,$C11743&gt;=MAX(MIN(INDEX($C$1:$C$13701,MAX(1,ROW()-設定!$B$26)):INDEX($C$1:$C$13701,MAX(1,ROW()-1))),MIN(INDEX($C$1:$C$13701,MIN(13701,ROW()+1)):INDEX($C$1:$C$13701,MIN(13701,ROW()+設定!$B$26))))*10^(設定!$B$27/20)),1,0))</f>
        <v>0</v>
      </c>
      <c r="G11743" s="33" t="n">
        <f aca="false">$G11742+IF($F11743=1,1,0)</f>
        <v>6</v>
      </c>
      <c r="H11743" s="0" t="str">
        <f aca="false">IF($F11743=1,$G11743,"")</f>
        <v/>
      </c>
    </row>
    <row r="11744" customFormat="false" ht="15" hidden="false" customHeight="false" outlineLevel="0" collapsed="false">
      <c r="A11744" s="30" t="n">
        <v>1834.6875</v>
      </c>
      <c r="B11744" s="31" t="n">
        <v>17.1069</v>
      </c>
      <c r="C11744" s="32" t="n">
        <f aca="false">IF($A11744="","",IF(設定!$B$21="dB",10^($B11744/20),ABS($B11744)))</f>
        <v>7.16712534730491</v>
      </c>
      <c r="D11744" s="32" t="n">
        <f aca="false">IF($A11744="","",$A11744^2)</f>
        <v>3366078.22265625</v>
      </c>
      <c r="E11744" s="32" t="n">
        <f aca="false">IF($A11744="","",IF($C11744&lt;=0,"",1/$C11744^2))</f>
        <v>0.0194674917804173</v>
      </c>
      <c r="F11744" s="33" t="n">
        <f aca="false">IF(OR(ROW()-設定!$B$30&lt;2,ROW()+設定!$B$30&gt;13701,N($A11744)&lt;=0,N(INDEX($A$2:$A$13701,MIN(13700,MAX(1,ROW()-1+設定!$B$30))))&lt;=0,$A11744&lt;設定!$B$28,$A11744&gt;設定!$B$29),0,IF(AND($C11744&gt;=MAX(INDEX($C$1:$C$13701,MAX(1,ROW()-設定!$B$24)):INDEX($C$1:$C$13701,MAX(1,ROW()-1))),$C11744&gt;MAX(INDEX($C$1:$C$13701,MIN(13701,ROW()+1)):INDEX($C$1:$C$13701,MIN(13701,ROW()+設定!$B$24))),$C11744&gt;=設定!$B$32,$C11744&gt;=MAX(MIN(INDEX($C$1:$C$13701,MAX(1,ROW()-設定!$B$26)):INDEX($C$1:$C$13701,MAX(1,ROW()-1))),MIN(INDEX($C$1:$C$13701,MIN(13701,ROW()+1)):INDEX($C$1:$C$13701,MIN(13701,ROW()+設定!$B$26))))*10^(設定!$B$27/20)),1,0))</f>
        <v>0</v>
      </c>
      <c r="G11744" s="33" t="n">
        <f aca="false">$G11743+IF($F11744=1,1,0)</f>
        <v>6</v>
      </c>
      <c r="H11744" s="0" t="str">
        <f aca="false">IF($F11744=1,$G11744,"")</f>
        <v/>
      </c>
    </row>
    <row r="11745" customFormat="false" ht="15" hidden="false" customHeight="false" outlineLevel="0" collapsed="false">
      <c r="A11745" s="30" t="n">
        <v>1834.84375</v>
      </c>
      <c r="B11745" s="31" t="n">
        <v>17.1849</v>
      </c>
      <c r="C11745" s="32" t="n">
        <f aca="false">IF($A11745="","",IF(設定!$B$21="dB",10^($B11745/20),ABS($B11745)))</f>
        <v>7.23177657182239</v>
      </c>
      <c r="D11745" s="32" t="n">
        <f aca="false">IF($A11745="","",$A11745^2)</f>
        <v>3366651.58691406</v>
      </c>
      <c r="E11745" s="32" t="n">
        <f aca="false">IF($A11745="","",IF($C11745&lt;=0,"",1/$C11745^2))</f>
        <v>0.0191209735176624</v>
      </c>
      <c r="F11745" s="33" t="n">
        <f aca="false">IF(OR(ROW()-設定!$B$30&lt;2,ROW()+設定!$B$30&gt;13701,N($A11745)&lt;=0,N(INDEX($A$2:$A$13701,MIN(13700,MAX(1,ROW()-1+設定!$B$30))))&lt;=0,$A11745&lt;設定!$B$28,$A11745&gt;設定!$B$29),0,IF(AND($C11745&gt;=MAX(INDEX($C$1:$C$13701,MAX(1,ROW()-設定!$B$24)):INDEX($C$1:$C$13701,MAX(1,ROW()-1))),$C11745&gt;MAX(INDEX($C$1:$C$13701,MIN(13701,ROW()+1)):INDEX($C$1:$C$13701,MIN(13701,ROW()+設定!$B$24))),$C11745&gt;=設定!$B$32,$C11745&gt;=MAX(MIN(INDEX($C$1:$C$13701,MAX(1,ROW()-設定!$B$26)):INDEX($C$1:$C$13701,MAX(1,ROW()-1))),MIN(INDEX($C$1:$C$13701,MIN(13701,ROW()+1)):INDEX($C$1:$C$13701,MIN(13701,ROW()+設定!$B$26))))*10^(設定!$B$27/20)),1,0))</f>
        <v>0</v>
      </c>
      <c r="G11745" s="33" t="n">
        <f aca="false">$G11744+IF($F11745=1,1,0)</f>
        <v>6</v>
      </c>
      <c r="H11745" s="0" t="str">
        <f aca="false">IF($F11745=1,$G11745,"")</f>
        <v/>
      </c>
    </row>
    <row r="11746" customFormat="false" ht="15" hidden="false" customHeight="false" outlineLevel="0" collapsed="false">
      <c r="A11746" s="30" t="n">
        <v>1835</v>
      </c>
      <c r="B11746" s="31" t="n">
        <v>17.167</v>
      </c>
      <c r="C11746" s="32" t="n">
        <f aca="false">IF($A11746="","",IF(設定!$B$21="dB",10^($B11746/20),ABS($B11746)))</f>
        <v>7.21688857385375</v>
      </c>
      <c r="D11746" s="32" t="n">
        <f aca="false">IF($A11746="","",$A11746^2)</f>
        <v>3367225</v>
      </c>
      <c r="E11746" s="32" t="n">
        <f aca="false">IF($A11746="","",IF($C11746&lt;=0,"",1/$C11746^2))</f>
        <v>0.0191999456795429</v>
      </c>
      <c r="F11746" s="33" t="n">
        <f aca="false">IF(OR(ROW()-設定!$B$30&lt;2,ROW()+設定!$B$30&gt;13701,N($A11746)&lt;=0,N(INDEX($A$2:$A$13701,MIN(13700,MAX(1,ROW()-1+設定!$B$30))))&lt;=0,$A11746&lt;設定!$B$28,$A11746&gt;設定!$B$29),0,IF(AND($C11746&gt;=MAX(INDEX($C$1:$C$13701,MAX(1,ROW()-設定!$B$24)):INDEX($C$1:$C$13701,MAX(1,ROW()-1))),$C11746&gt;MAX(INDEX($C$1:$C$13701,MIN(13701,ROW()+1)):INDEX($C$1:$C$13701,MIN(13701,ROW()+設定!$B$24))),$C11746&gt;=設定!$B$32,$C11746&gt;=MAX(MIN(INDEX($C$1:$C$13701,MAX(1,ROW()-設定!$B$26)):INDEX($C$1:$C$13701,MAX(1,ROW()-1))),MIN(INDEX($C$1:$C$13701,MIN(13701,ROW()+1)):INDEX($C$1:$C$13701,MIN(13701,ROW()+設定!$B$26))))*10^(設定!$B$27/20)),1,0))</f>
        <v>0</v>
      </c>
      <c r="G11746" s="33" t="n">
        <f aca="false">$G11745+IF($F11746=1,1,0)</f>
        <v>6</v>
      </c>
      <c r="H11746" s="0" t="str">
        <f aca="false">IF($F11746=1,$G11746,"")</f>
        <v/>
      </c>
    </row>
    <row r="11747" customFormat="false" ht="15" hidden="false" customHeight="false" outlineLevel="0" collapsed="false">
      <c r="A11747" s="30" t="n">
        <v>1835.15625</v>
      </c>
      <c r="B11747" s="31" t="n">
        <v>17.0715</v>
      </c>
      <c r="C11747" s="32" t="n">
        <f aca="false">IF($A11747="","",IF(設定!$B$21="dB",10^($B11747/20),ABS($B11747)))</f>
        <v>7.13797462934051</v>
      </c>
      <c r="D11747" s="32" t="n">
        <f aca="false">IF($A11747="","",$A11747^2)</f>
        <v>3367798.46191406</v>
      </c>
      <c r="E11747" s="32" t="n">
        <f aca="false">IF($A11747="","",IF($C11747&lt;=0,"",1/$C11747^2))</f>
        <v>0.01962682273314</v>
      </c>
      <c r="F11747" s="33" t="n">
        <f aca="false">IF(OR(ROW()-設定!$B$30&lt;2,ROW()+設定!$B$30&gt;13701,N($A11747)&lt;=0,N(INDEX($A$2:$A$13701,MIN(13700,MAX(1,ROW()-1+設定!$B$30))))&lt;=0,$A11747&lt;設定!$B$28,$A11747&gt;設定!$B$29),0,IF(AND($C11747&gt;=MAX(INDEX($C$1:$C$13701,MAX(1,ROW()-設定!$B$24)):INDEX($C$1:$C$13701,MAX(1,ROW()-1))),$C11747&gt;MAX(INDEX($C$1:$C$13701,MIN(13701,ROW()+1)):INDEX($C$1:$C$13701,MIN(13701,ROW()+設定!$B$24))),$C11747&gt;=設定!$B$32,$C11747&gt;=MAX(MIN(INDEX($C$1:$C$13701,MAX(1,ROW()-設定!$B$26)):INDEX($C$1:$C$13701,MAX(1,ROW()-1))),MIN(INDEX($C$1:$C$13701,MIN(13701,ROW()+1)):INDEX($C$1:$C$13701,MIN(13701,ROW()+設定!$B$26))))*10^(設定!$B$27/20)),1,0))</f>
        <v>0</v>
      </c>
      <c r="G11747" s="33" t="n">
        <f aca="false">$G11746+IF($F11747=1,1,0)</f>
        <v>6</v>
      </c>
      <c r="H11747" s="0" t="str">
        <f aca="false">IF($F11747=1,$G11747,"")</f>
        <v/>
      </c>
    </row>
    <row r="11748" customFormat="false" ht="15" hidden="false" customHeight="false" outlineLevel="0" collapsed="false">
      <c r="A11748" s="30" t="n">
        <v>1835.3125</v>
      </c>
      <c r="B11748" s="31" t="n">
        <v>17.1914</v>
      </c>
      <c r="C11748" s="32" t="n">
        <f aca="false">IF($A11748="","",IF(設定!$B$21="dB",10^($B11748/20),ABS($B11748)))</f>
        <v>7.23719042607431</v>
      </c>
      <c r="D11748" s="32" t="n">
        <f aca="false">IF($A11748="","",$A11748^2)</f>
        <v>3368371.97265625</v>
      </c>
      <c r="E11748" s="32" t="n">
        <f aca="false">IF($A11748="","",IF($C11748&lt;=0,"",1/$C11748^2))</f>
        <v>0.0190923769383886</v>
      </c>
      <c r="F11748" s="33" t="n">
        <f aca="false">IF(OR(ROW()-設定!$B$30&lt;2,ROW()+設定!$B$30&gt;13701,N($A11748)&lt;=0,N(INDEX($A$2:$A$13701,MIN(13700,MAX(1,ROW()-1+設定!$B$30))))&lt;=0,$A11748&lt;設定!$B$28,$A11748&gt;設定!$B$29),0,IF(AND($C11748&gt;=MAX(INDEX($C$1:$C$13701,MAX(1,ROW()-設定!$B$24)):INDEX($C$1:$C$13701,MAX(1,ROW()-1))),$C11748&gt;MAX(INDEX($C$1:$C$13701,MIN(13701,ROW()+1)):INDEX($C$1:$C$13701,MIN(13701,ROW()+設定!$B$24))),$C11748&gt;=設定!$B$32,$C11748&gt;=MAX(MIN(INDEX($C$1:$C$13701,MAX(1,ROW()-設定!$B$26)):INDEX($C$1:$C$13701,MAX(1,ROW()-1))),MIN(INDEX($C$1:$C$13701,MIN(13701,ROW()+1)):INDEX($C$1:$C$13701,MIN(13701,ROW()+設定!$B$26))))*10^(設定!$B$27/20)),1,0))</f>
        <v>0</v>
      </c>
      <c r="G11748" s="33" t="n">
        <f aca="false">$G11747+IF($F11748=1,1,0)</f>
        <v>6</v>
      </c>
      <c r="H11748" s="0" t="str">
        <f aca="false">IF($F11748=1,$G11748,"")</f>
        <v/>
      </c>
    </row>
    <row r="11749" customFormat="false" ht="15" hidden="false" customHeight="false" outlineLevel="0" collapsed="false">
      <c r="A11749" s="30" t="n">
        <v>1835.46875</v>
      </c>
      <c r="B11749" s="31" t="n">
        <v>17.0726</v>
      </c>
      <c r="C11749" s="32" t="n">
        <f aca="false">IF($A11749="","",IF(設定!$B$21="dB",10^($B11749/20),ABS($B11749)))</f>
        <v>7.13887865525187</v>
      </c>
      <c r="D11749" s="32" t="n">
        <f aca="false">IF($A11749="","",$A11749^2)</f>
        <v>3368945.53222656</v>
      </c>
      <c r="E11749" s="32" t="n">
        <f aca="false">IF($A11749="","",IF($C11749&lt;=0,"",1/$C11749^2))</f>
        <v>0.019621852195407</v>
      </c>
      <c r="F11749" s="33" t="n">
        <f aca="false">IF(OR(ROW()-設定!$B$30&lt;2,ROW()+設定!$B$30&gt;13701,N($A11749)&lt;=0,N(INDEX($A$2:$A$13701,MIN(13700,MAX(1,ROW()-1+設定!$B$30))))&lt;=0,$A11749&lt;設定!$B$28,$A11749&gt;設定!$B$29),0,IF(AND($C11749&gt;=MAX(INDEX($C$1:$C$13701,MAX(1,ROW()-設定!$B$24)):INDEX($C$1:$C$13701,MAX(1,ROW()-1))),$C11749&gt;MAX(INDEX($C$1:$C$13701,MIN(13701,ROW()+1)):INDEX($C$1:$C$13701,MIN(13701,ROW()+設定!$B$24))),$C11749&gt;=設定!$B$32,$C11749&gt;=MAX(MIN(INDEX($C$1:$C$13701,MAX(1,ROW()-設定!$B$26)):INDEX($C$1:$C$13701,MAX(1,ROW()-1))),MIN(INDEX($C$1:$C$13701,MIN(13701,ROW()+1)):INDEX($C$1:$C$13701,MIN(13701,ROW()+設定!$B$26))))*10^(設定!$B$27/20)),1,0))</f>
        <v>0</v>
      </c>
      <c r="G11749" s="33" t="n">
        <f aca="false">$G11748+IF($F11749=1,1,0)</f>
        <v>6</v>
      </c>
      <c r="H11749" s="0" t="str">
        <f aca="false">IF($F11749=1,$G11749,"")</f>
        <v/>
      </c>
    </row>
    <row r="11750" customFormat="false" ht="15" hidden="false" customHeight="false" outlineLevel="0" collapsed="false">
      <c r="A11750" s="30" t="n">
        <v>1835.625</v>
      </c>
      <c r="B11750" s="31" t="n">
        <v>17.0258</v>
      </c>
      <c r="C11750" s="32" t="n">
        <f aca="false">IF($A11750="","",IF(設定!$B$21="dB",10^($B11750/20),ABS($B11750)))</f>
        <v>7.10051746520633</v>
      </c>
      <c r="D11750" s="32" t="n">
        <f aca="false">IF($A11750="","",$A11750^2)</f>
        <v>3369519.140625</v>
      </c>
      <c r="E11750" s="32" t="n">
        <f aca="false">IF($A11750="","",IF($C11750&lt;=0,"",1/$C11750^2))</f>
        <v>0.0198344425924845</v>
      </c>
      <c r="F11750" s="33" t="n">
        <f aca="false">IF(OR(ROW()-設定!$B$30&lt;2,ROW()+設定!$B$30&gt;13701,N($A11750)&lt;=0,N(INDEX($A$2:$A$13701,MIN(13700,MAX(1,ROW()-1+設定!$B$30))))&lt;=0,$A11750&lt;設定!$B$28,$A11750&gt;設定!$B$29),0,IF(AND($C11750&gt;=MAX(INDEX($C$1:$C$13701,MAX(1,ROW()-設定!$B$24)):INDEX($C$1:$C$13701,MAX(1,ROW()-1))),$C11750&gt;MAX(INDEX($C$1:$C$13701,MIN(13701,ROW()+1)):INDEX($C$1:$C$13701,MIN(13701,ROW()+設定!$B$24))),$C11750&gt;=設定!$B$32,$C11750&gt;=MAX(MIN(INDEX($C$1:$C$13701,MAX(1,ROW()-設定!$B$26)):INDEX($C$1:$C$13701,MAX(1,ROW()-1))),MIN(INDEX($C$1:$C$13701,MIN(13701,ROW()+1)):INDEX($C$1:$C$13701,MIN(13701,ROW()+設定!$B$26))))*10^(設定!$B$27/20)),1,0))</f>
        <v>0</v>
      </c>
      <c r="G11750" s="33" t="n">
        <f aca="false">$G11749+IF($F11750=1,1,0)</f>
        <v>6</v>
      </c>
      <c r="H11750" s="0" t="str">
        <f aca="false">IF($F11750=1,$G11750,"")</f>
        <v/>
      </c>
    </row>
    <row r="11751" customFormat="false" ht="15" hidden="false" customHeight="false" outlineLevel="0" collapsed="false">
      <c r="A11751" s="30" t="n">
        <v>1835.78125</v>
      </c>
      <c r="B11751" s="31" t="n">
        <v>17.0569</v>
      </c>
      <c r="C11751" s="32" t="n">
        <f aca="false">IF($A11751="","",IF(設定!$B$21="dB",10^($B11751/20),ABS($B11751)))</f>
        <v>7.12598657784149</v>
      </c>
      <c r="D11751" s="32" t="n">
        <f aca="false">IF($A11751="","",$A11751^2)</f>
        <v>3370092.79785156</v>
      </c>
      <c r="E11751" s="32" t="n">
        <f aca="false">IF($A11751="","",IF($C11751&lt;=0,"",1/$C11751^2))</f>
        <v>0.0196929147110436</v>
      </c>
      <c r="F11751" s="33" t="n">
        <f aca="false">IF(OR(ROW()-設定!$B$30&lt;2,ROW()+設定!$B$30&gt;13701,N($A11751)&lt;=0,N(INDEX($A$2:$A$13701,MIN(13700,MAX(1,ROW()-1+設定!$B$30))))&lt;=0,$A11751&lt;設定!$B$28,$A11751&gt;設定!$B$29),0,IF(AND($C11751&gt;=MAX(INDEX($C$1:$C$13701,MAX(1,ROW()-設定!$B$24)):INDEX($C$1:$C$13701,MAX(1,ROW()-1))),$C11751&gt;MAX(INDEX($C$1:$C$13701,MIN(13701,ROW()+1)):INDEX($C$1:$C$13701,MIN(13701,ROW()+設定!$B$24))),$C11751&gt;=設定!$B$32,$C11751&gt;=MAX(MIN(INDEX($C$1:$C$13701,MAX(1,ROW()-設定!$B$26)):INDEX($C$1:$C$13701,MAX(1,ROW()-1))),MIN(INDEX($C$1:$C$13701,MIN(13701,ROW()+1)):INDEX($C$1:$C$13701,MIN(13701,ROW()+設定!$B$26))))*10^(設定!$B$27/20)),1,0))</f>
        <v>0</v>
      </c>
      <c r="G11751" s="33" t="n">
        <f aca="false">$G11750+IF($F11751=1,1,0)</f>
        <v>6</v>
      </c>
      <c r="H11751" s="0" t="str">
        <f aca="false">IF($F11751=1,$G11751,"")</f>
        <v/>
      </c>
    </row>
    <row r="11752" customFormat="false" ht="15" hidden="false" customHeight="false" outlineLevel="0" collapsed="false">
      <c r="A11752" s="30" t="n">
        <v>1835.9375</v>
      </c>
      <c r="B11752" s="31" t="n">
        <v>16.9655</v>
      </c>
      <c r="C11752" s="32" t="n">
        <f aca="false">IF($A11752="","",IF(設定!$B$21="dB",10^($B11752/20),ABS($B11752)))</f>
        <v>7.05139429605272</v>
      </c>
      <c r="D11752" s="32" t="n">
        <f aca="false">IF($A11752="","",$A11752^2)</f>
        <v>3370666.50390625</v>
      </c>
      <c r="E11752" s="32" t="n">
        <f aca="false">IF($A11752="","",IF($C11752&lt;=0,"",1/$C11752^2))</f>
        <v>0.0201117563971922</v>
      </c>
      <c r="F11752" s="33" t="n">
        <f aca="false">IF(OR(ROW()-設定!$B$30&lt;2,ROW()+設定!$B$30&gt;13701,N($A11752)&lt;=0,N(INDEX($A$2:$A$13701,MIN(13700,MAX(1,ROW()-1+設定!$B$30))))&lt;=0,$A11752&lt;設定!$B$28,$A11752&gt;設定!$B$29),0,IF(AND($C11752&gt;=MAX(INDEX($C$1:$C$13701,MAX(1,ROW()-設定!$B$24)):INDEX($C$1:$C$13701,MAX(1,ROW()-1))),$C11752&gt;MAX(INDEX($C$1:$C$13701,MIN(13701,ROW()+1)):INDEX($C$1:$C$13701,MIN(13701,ROW()+設定!$B$24))),$C11752&gt;=設定!$B$32,$C11752&gt;=MAX(MIN(INDEX($C$1:$C$13701,MAX(1,ROW()-設定!$B$26)):INDEX($C$1:$C$13701,MAX(1,ROW()-1))),MIN(INDEX($C$1:$C$13701,MIN(13701,ROW()+1)):INDEX($C$1:$C$13701,MIN(13701,ROW()+設定!$B$26))))*10^(設定!$B$27/20)),1,0))</f>
        <v>0</v>
      </c>
      <c r="G11752" s="33" t="n">
        <f aca="false">$G11751+IF($F11752=1,1,0)</f>
        <v>6</v>
      </c>
      <c r="H11752" s="0" t="str">
        <f aca="false">IF($F11752=1,$G11752,"")</f>
        <v/>
      </c>
    </row>
    <row r="11753" customFormat="false" ht="15" hidden="false" customHeight="false" outlineLevel="0" collapsed="false">
      <c r="A11753" s="30" t="n">
        <v>1836.09375</v>
      </c>
      <c r="B11753" s="31" t="n">
        <v>17.1559</v>
      </c>
      <c r="C11753" s="32" t="n">
        <f aca="false">IF($A11753="","",IF(設定!$B$21="dB",10^($B11753/20),ABS($B11753)))</f>
        <v>7.20767175182995</v>
      </c>
      <c r="D11753" s="32" t="n">
        <f aca="false">IF($A11753="","",$A11753^2)</f>
        <v>3371240.25878906</v>
      </c>
      <c r="E11753" s="32" t="n">
        <f aca="false">IF($A11753="","",IF($C11753&lt;=0,"",1/$C11753^2))</f>
        <v>0.0192490809991922</v>
      </c>
      <c r="F11753" s="33" t="n">
        <f aca="false">IF(OR(ROW()-設定!$B$30&lt;2,ROW()+設定!$B$30&gt;13701,N($A11753)&lt;=0,N(INDEX($A$2:$A$13701,MIN(13700,MAX(1,ROW()-1+設定!$B$30))))&lt;=0,$A11753&lt;設定!$B$28,$A11753&gt;設定!$B$29),0,IF(AND($C11753&gt;=MAX(INDEX($C$1:$C$13701,MAX(1,ROW()-設定!$B$24)):INDEX($C$1:$C$13701,MAX(1,ROW()-1))),$C11753&gt;MAX(INDEX($C$1:$C$13701,MIN(13701,ROW()+1)):INDEX($C$1:$C$13701,MIN(13701,ROW()+設定!$B$24))),$C11753&gt;=設定!$B$32,$C11753&gt;=MAX(MIN(INDEX($C$1:$C$13701,MAX(1,ROW()-設定!$B$26)):INDEX($C$1:$C$13701,MAX(1,ROW()-1))),MIN(INDEX($C$1:$C$13701,MIN(13701,ROW()+1)):INDEX($C$1:$C$13701,MIN(13701,ROW()+設定!$B$26))))*10^(設定!$B$27/20)),1,0))</f>
        <v>0</v>
      </c>
      <c r="G11753" s="33" t="n">
        <f aca="false">$G11752+IF($F11753=1,1,0)</f>
        <v>6</v>
      </c>
      <c r="H11753" s="0" t="str">
        <f aca="false">IF($F11753=1,$G11753,"")</f>
        <v/>
      </c>
    </row>
    <row r="11754" customFormat="false" ht="15" hidden="false" customHeight="false" outlineLevel="0" collapsed="false">
      <c r="A11754" s="30" t="n">
        <v>1836.25</v>
      </c>
      <c r="B11754" s="31" t="n">
        <v>17.0843</v>
      </c>
      <c r="C11754" s="32" t="n">
        <f aca="false">IF($A11754="","",IF(設定!$B$21="dB",10^($B11754/20),ABS($B11754)))</f>
        <v>7.14850129191154</v>
      </c>
      <c r="D11754" s="32" t="n">
        <f aca="false">IF($A11754="","",$A11754^2)</f>
        <v>3371814.0625</v>
      </c>
      <c r="E11754" s="32" t="n">
        <f aca="false">IF($A11754="","",IF($C11754&lt;=0,"",1/$C11754^2))</f>
        <v>0.0195690615852321</v>
      </c>
      <c r="F11754" s="33" t="n">
        <f aca="false">IF(OR(ROW()-設定!$B$30&lt;2,ROW()+設定!$B$30&gt;13701,N($A11754)&lt;=0,N(INDEX($A$2:$A$13701,MIN(13700,MAX(1,ROW()-1+設定!$B$30))))&lt;=0,$A11754&lt;設定!$B$28,$A11754&gt;設定!$B$29),0,IF(AND($C11754&gt;=MAX(INDEX($C$1:$C$13701,MAX(1,ROW()-設定!$B$24)):INDEX($C$1:$C$13701,MAX(1,ROW()-1))),$C11754&gt;MAX(INDEX($C$1:$C$13701,MIN(13701,ROW()+1)):INDEX($C$1:$C$13701,MIN(13701,ROW()+設定!$B$24))),$C11754&gt;=設定!$B$32,$C11754&gt;=MAX(MIN(INDEX($C$1:$C$13701,MAX(1,ROW()-設定!$B$26)):INDEX($C$1:$C$13701,MAX(1,ROW()-1))),MIN(INDEX($C$1:$C$13701,MIN(13701,ROW()+1)):INDEX($C$1:$C$13701,MIN(13701,ROW()+設定!$B$26))))*10^(設定!$B$27/20)),1,0))</f>
        <v>0</v>
      </c>
      <c r="G11754" s="33" t="n">
        <f aca="false">$G11753+IF($F11754=1,1,0)</f>
        <v>6</v>
      </c>
      <c r="H11754" s="0" t="str">
        <f aca="false">IF($F11754=1,$G11754,"")</f>
        <v/>
      </c>
    </row>
    <row r="11755" customFormat="false" ht="15" hidden="false" customHeight="false" outlineLevel="0" collapsed="false">
      <c r="A11755" s="30" t="n">
        <v>1836.40625</v>
      </c>
      <c r="B11755" s="31" t="n">
        <v>17.109</v>
      </c>
      <c r="C11755" s="32" t="n">
        <f aca="false">IF($A11755="","",IF(設定!$B$21="dB",10^($B11755/20),ABS($B11755)))</f>
        <v>7.16885836297166</v>
      </c>
      <c r="D11755" s="32" t="n">
        <f aca="false">IF($A11755="","",$A11755^2)</f>
        <v>3372387.91503906</v>
      </c>
      <c r="E11755" s="32" t="n">
        <f aca="false">IF($A11755="","",IF($C11755&lt;=0,"",1/$C11755^2))</f>
        <v>0.0194580806890957</v>
      </c>
      <c r="F11755" s="33" t="n">
        <f aca="false">IF(OR(ROW()-設定!$B$30&lt;2,ROW()+設定!$B$30&gt;13701,N($A11755)&lt;=0,N(INDEX($A$2:$A$13701,MIN(13700,MAX(1,ROW()-1+設定!$B$30))))&lt;=0,$A11755&lt;設定!$B$28,$A11755&gt;設定!$B$29),0,IF(AND($C11755&gt;=MAX(INDEX($C$1:$C$13701,MAX(1,ROW()-設定!$B$24)):INDEX($C$1:$C$13701,MAX(1,ROW()-1))),$C11755&gt;MAX(INDEX($C$1:$C$13701,MIN(13701,ROW()+1)):INDEX($C$1:$C$13701,MIN(13701,ROW()+設定!$B$24))),$C11755&gt;=設定!$B$32,$C11755&gt;=MAX(MIN(INDEX($C$1:$C$13701,MAX(1,ROW()-設定!$B$26)):INDEX($C$1:$C$13701,MAX(1,ROW()-1))),MIN(INDEX($C$1:$C$13701,MIN(13701,ROW()+1)):INDEX($C$1:$C$13701,MIN(13701,ROW()+設定!$B$26))))*10^(設定!$B$27/20)),1,0))</f>
        <v>0</v>
      </c>
      <c r="G11755" s="33" t="n">
        <f aca="false">$G11754+IF($F11755=1,1,0)</f>
        <v>6</v>
      </c>
      <c r="H11755" s="0" t="str">
        <f aca="false">IF($F11755=1,$G11755,"")</f>
        <v/>
      </c>
    </row>
    <row r="11756" customFormat="false" ht="15" hidden="false" customHeight="false" outlineLevel="0" collapsed="false">
      <c r="A11756" s="30" t="n">
        <v>1836.5625</v>
      </c>
      <c r="B11756" s="31" t="n">
        <v>16.8528</v>
      </c>
      <c r="C11756" s="32" t="n">
        <f aca="false">IF($A11756="","",IF(設定!$B$21="dB",10^($B11756/20),ABS($B11756)))</f>
        <v>6.96049298322106</v>
      </c>
      <c r="D11756" s="32" t="n">
        <f aca="false">IF($A11756="","",$A11756^2)</f>
        <v>3372961.81640625</v>
      </c>
      <c r="E11756" s="32" t="n">
        <f aca="false">IF($A11756="","",IF($C11756&lt;=0,"",1/$C11756^2))</f>
        <v>0.0206404898517907</v>
      </c>
      <c r="F11756" s="33" t="n">
        <f aca="false">IF(OR(ROW()-設定!$B$30&lt;2,ROW()+設定!$B$30&gt;13701,N($A11756)&lt;=0,N(INDEX($A$2:$A$13701,MIN(13700,MAX(1,ROW()-1+設定!$B$30))))&lt;=0,$A11756&lt;設定!$B$28,$A11756&gt;設定!$B$29),0,IF(AND($C11756&gt;=MAX(INDEX($C$1:$C$13701,MAX(1,ROW()-設定!$B$24)):INDEX($C$1:$C$13701,MAX(1,ROW()-1))),$C11756&gt;MAX(INDEX($C$1:$C$13701,MIN(13701,ROW()+1)):INDEX($C$1:$C$13701,MIN(13701,ROW()+設定!$B$24))),$C11756&gt;=設定!$B$32,$C11756&gt;=MAX(MIN(INDEX($C$1:$C$13701,MAX(1,ROW()-設定!$B$26)):INDEX($C$1:$C$13701,MAX(1,ROW()-1))),MIN(INDEX($C$1:$C$13701,MIN(13701,ROW()+1)):INDEX($C$1:$C$13701,MIN(13701,ROW()+設定!$B$26))))*10^(設定!$B$27/20)),1,0))</f>
        <v>0</v>
      </c>
      <c r="G11756" s="33" t="n">
        <f aca="false">$G11755+IF($F11756=1,1,0)</f>
        <v>6</v>
      </c>
      <c r="H11756" s="0" t="str">
        <f aca="false">IF($F11756=1,$G11756,"")</f>
        <v/>
      </c>
    </row>
    <row r="11757" customFormat="false" ht="15" hidden="false" customHeight="false" outlineLevel="0" collapsed="false">
      <c r="A11757" s="30" t="n">
        <v>1836.71875</v>
      </c>
      <c r="B11757" s="31" t="n">
        <v>17.0109</v>
      </c>
      <c r="C11757" s="32" t="n">
        <f aca="false">IF($A11757="","",IF(設定!$B$21="dB",10^($B11757/20),ABS($B11757)))</f>
        <v>7.08834749500909</v>
      </c>
      <c r="D11757" s="32" t="n">
        <f aca="false">IF($A11757="","",$A11757^2)</f>
        <v>3373535.76660156</v>
      </c>
      <c r="E11757" s="32" t="n">
        <f aca="false">IF($A11757="","",IF($C11757&lt;=0,"",1/$C11757^2))</f>
        <v>0.0199026084920136</v>
      </c>
      <c r="F11757" s="33" t="n">
        <f aca="false">IF(OR(ROW()-設定!$B$30&lt;2,ROW()+設定!$B$30&gt;13701,N($A11757)&lt;=0,N(INDEX($A$2:$A$13701,MIN(13700,MAX(1,ROW()-1+設定!$B$30))))&lt;=0,$A11757&lt;設定!$B$28,$A11757&gt;設定!$B$29),0,IF(AND($C11757&gt;=MAX(INDEX($C$1:$C$13701,MAX(1,ROW()-設定!$B$24)):INDEX($C$1:$C$13701,MAX(1,ROW()-1))),$C11757&gt;MAX(INDEX($C$1:$C$13701,MIN(13701,ROW()+1)):INDEX($C$1:$C$13701,MIN(13701,ROW()+設定!$B$24))),$C11757&gt;=設定!$B$32,$C11757&gt;=MAX(MIN(INDEX($C$1:$C$13701,MAX(1,ROW()-設定!$B$26)):INDEX($C$1:$C$13701,MAX(1,ROW()-1))),MIN(INDEX($C$1:$C$13701,MIN(13701,ROW()+1)):INDEX($C$1:$C$13701,MIN(13701,ROW()+設定!$B$26))))*10^(設定!$B$27/20)),1,0))</f>
        <v>0</v>
      </c>
      <c r="G11757" s="33" t="n">
        <f aca="false">$G11756+IF($F11757=1,1,0)</f>
        <v>6</v>
      </c>
      <c r="H11757" s="0" t="str">
        <f aca="false">IF($F11757=1,$G11757,"")</f>
        <v/>
      </c>
    </row>
    <row r="11758" customFormat="false" ht="15" hidden="false" customHeight="false" outlineLevel="0" collapsed="false">
      <c r="A11758" s="30" t="n">
        <v>1836.875</v>
      </c>
      <c r="B11758" s="31" t="n">
        <v>16.8899</v>
      </c>
      <c r="C11758" s="32" t="n">
        <f aca="false">IF($A11758="","",IF(設定!$B$21="dB",10^($B11758/20),ABS($B11758)))</f>
        <v>6.99028688850457</v>
      </c>
      <c r="D11758" s="32" t="n">
        <f aca="false">IF($A11758="","",$A11758^2)</f>
        <v>3374109.765625</v>
      </c>
      <c r="E11758" s="32" t="n">
        <f aca="false">IF($A11758="","",IF($C11758&lt;=0,"",1/$C11758^2))</f>
        <v>0.0204649175839632</v>
      </c>
      <c r="F11758" s="33" t="n">
        <f aca="false">IF(OR(ROW()-設定!$B$30&lt;2,ROW()+設定!$B$30&gt;13701,N($A11758)&lt;=0,N(INDEX($A$2:$A$13701,MIN(13700,MAX(1,ROW()-1+設定!$B$30))))&lt;=0,$A11758&lt;設定!$B$28,$A11758&gt;設定!$B$29),0,IF(AND($C11758&gt;=MAX(INDEX($C$1:$C$13701,MAX(1,ROW()-設定!$B$24)):INDEX($C$1:$C$13701,MAX(1,ROW()-1))),$C11758&gt;MAX(INDEX($C$1:$C$13701,MIN(13701,ROW()+1)):INDEX($C$1:$C$13701,MIN(13701,ROW()+設定!$B$24))),$C11758&gt;=設定!$B$32,$C11758&gt;=MAX(MIN(INDEX($C$1:$C$13701,MAX(1,ROW()-設定!$B$26)):INDEX($C$1:$C$13701,MAX(1,ROW()-1))),MIN(INDEX($C$1:$C$13701,MIN(13701,ROW()+1)):INDEX($C$1:$C$13701,MIN(13701,ROW()+設定!$B$26))))*10^(設定!$B$27/20)),1,0))</f>
        <v>0</v>
      </c>
      <c r="G11758" s="33" t="n">
        <f aca="false">$G11757+IF($F11758=1,1,0)</f>
        <v>6</v>
      </c>
      <c r="H11758" s="0" t="str">
        <f aca="false">IF($F11758=1,$G11758,"")</f>
        <v/>
      </c>
    </row>
    <row r="11759" customFormat="false" ht="15" hidden="false" customHeight="false" outlineLevel="0" collapsed="false">
      <c r="A11759" s="30" t="n">
        <v>1837.03125</v>
      </c>
      <c r="B11759" s="31" t="n">
        <v>16.9671</v>
      </c>
      <c r="C11759" s="32" t="n">
        <f aca="false">IF($A11759="","",IF(設定!$B$21="dB",10^($B11759/20),ABS($B11759)))</f>
        <v>7.05269333052582</v>
      </c>
      <c r="D11759" s="32" t="n">
        <f aca="false">IF($A11759="","",$A11759^2)</f>
        <v>3374683.81347656</v>
      </c>
      <c r="E11759" s="32" t="n">
        <f aca="false">IF($A11759="","",IF($C11759&lt;=0,"",1/$C11759^2))</f>
        <v>0.0201043483170189</v>
      </c>
      <c r="F11759" s="33" t="n">
        <f aca="false">IF(OR(ROW()-設定!$B$30&lt;2,ROW()+設定!$B$30&gt;13701,N($A11759)&lt;=0,N(INDEX($A$2:$A$13701,MIN(13700,MAX(1,ROW()-1+設定!$B$30))))&lt;=0,$A11759&lt;設定!$B$28,$A11759&gt;設定!$B$29),0,IF(AND($C11759&gt;=MAX(INDEX($C$1:$C$13701,MAX(1,ROW()-設定!$B$24)):INDEX($C$1:$C$13701,MAX(1,ROW()-1))),$C11759&gt;MAX(INDEX($C$1:$C$13701,MIN(13701,ROW()+1)):INDEX($C$1:$C$13701,MIN(13701,ROW()+設定!$B$24))),$C11759&gt;=設定!$B$32,$C11759&gt;=MAX(MIN(INDEX($C$1:$C$13701,MAX(1,ROW()-設定!$B$26)):INDEX($C$1:$C$13701,MAX(1,ROW()-1))),MIN(INDEX($C$1:$C$13701,MIN(13701,ROW()+1)):INDEX($C$1:$C$13701,MIN(13701,ROW()+設定!$B$26))))*10^(設定!$B$27/20)),1,0))</f>
        <v>0</v>
      </c>
      <c r="G11759" s="33" t="n">
        <f aca="false">$G11758+IF($F11759=1,1,0)</f>
        <v>6</v>
      </c>
      <c r="H11759" s="0" t="str">
        <f aca="false">IF($F11759=1,$G11759,"")</f>
        <v/>
      </c>
    </row>
    <row r="11760" customFormat="false" ht="15" hidden="false" customHeight="false" outlineLevel="0" collapsed="false">
      <c r="A11760" s="30" t="n">
        <v>1837.1875</v>
      </c>
      <c r="B11760" s="31" t="n">
        <v>17.0776</v>
      </c>
      <c r="C11760" s="32" t="n">
        <f aca="false">IF($A11760="","",IF(設定!$B$21="dB",10^($B11760/20),ABS($B11760)))</f>
        <v>7.14298930717215</v>
      </c>
      <c r="D11760" s="32" t="n">
        <f aca="false">IF($A11760="","",$A11760^2)</f>
        <v>3375257.91015625</v>
      </c>
      <c r="E11760" s="32" t="n">
        <f aca="false">IF($A11760="","",IF($C11760&lt;=0,"",1/$C11760^2))</f>
        <v>0.0195992747023696</v>
      </c>
      <c r="F11760" s="33" t="n">
        <f aca="false">IF(OR(ROW()-設定!$B$30&lt;2,ROW()+設定!$B$30&gt;13701,N($A11760)&lt;=0,N(INDEX($A$2:$A$13701,MIN(13700,MAX(1,ROW()-1+設定!$B$30))))&lt;=0,$A11760&lt;設定!$B$28,$A11760&gt;設定!$B$29),0,IF(AND($C11760&gt;=MAX(INDEX($C$1:$C$13701,MAX(1,ROW()-設定!$B$24)):INDEX($C$1:$C$13701,MAX(1,ROW()-1))),$C11760&gt;MAX(INDEX($C$1:$C$13701,MIN(13701,ROW()+1)):INDEX($C$1:$C$13701,MIN(13701,ROW()+設定!$B$24))),$C11760&gt;=設定!$B$32,$C11760&gt;=MAX(MIN(INDEX($C$1:$C$13701,MAX(1,ROW()-設定!$B$26)):INDEX($C$1:$C$13701,MAX(1,ROW()-1))),MIN(INDEX($C$1:$C$13701,MIN(13701,ROW()+1)):INDEX($C$1:$C$13701,MIN(13701,ROW()+設定!$B$26))))*10^(設定!$B$27/20)),1,0))</f>
        <v>0</v>
      </c>
      <c r="G11760" s="33" t="n">
        <f aca="false">$G11759+IF($F11760=1,1,0)</f>
        <v>6</v>
      </c>
      <c r="H11760" s="0" t="str">
        <f aca="false">IF($F11760=1,$G11760,"")</f>
        <v/>
      </c>
    </row>
    <row r="11761" customFormat="false" ht="15" hidden="false" customHeight="false" outlineLevel="0" collapsed="false">
      <c r="A11761" s="30" t="n">
        <v>1837.34375</v>
      </c>
      <c r="B11761" s="31" t="n">
        <v>16.9603</v>
      </c>
      <c r="C11761" s="32" t="n">
        <f aca="false">IF($A11761="","",IF(設定!$B$21="dB",10^($B11761/20),ABS($B11761)))</f>
        <v>7.04717408623812</v>
      </c>
      <c r="D11761" s="32" t="n">
        <f aca="false">IF($A11761="","",$A11761^2)</f>
        <v>3375832.05566406</v>
      </c>
      <c r="E11761" s="32" t="n">
        <f aca="false">IF($A11761="","",IF($C11761&lt;=0,"",1/$C11761^2))</f>
        <v>0.0201358515152356</v>
      </c>
      <c r="F11761" s="33" t="n">
        <f aca="false">IF(OR(ROW()-設定!$B$30&lt;2,ROW()+設定!$B$30&gt;13701,N($A11761)&lt;=0,N(INDEX($A$2:$A$13701,MIN(13700,MAX(1,ROW()-1+設定!$B$30))))&lt;=0,$A11761&lt;設定!$B$28,$A11761&gt;設定!$B$29),0,IF(AND($C11761&gt;=MAX(INDEX($C$1:$C$13701,MAX(1,ROW()-設定!$B$24)):INDEX($C$1:$C$13701,MAX(1,ROW()-1))),$C11761&gt;MAX(INDEX($C$1:$C$13701,MIN(13701,ROW()+1)):INDEX($C$1:$C$13701,MIN(13701,ROW()+設定!$B$24))),$C11761&gt;=設定!$B$32,$C11761&gt;=MAX(MIN(INDEX($C$1:$C$13701,MAX(1,ROW()-設定!$B$26)):INDEX($C$1:$C$13701,MAX(1,ROW()-1))),MIN(INDEX($C$1:$C$13701,MIN(13701,ROW()+1)):INDEX($C$1:$C$13701,MIN(13701,ROW()+設定!$B$26))))*10^(設定!$B$27/20)),1,0))</f>
        <v>0</v>
      </c>
      <c r="G11761" s="33" t="n">
        <f aca="false">$G11760+IF($F11761=1,1,0)</f>
        <v>6</v>
      </c>
      <c r="H11761" s="0" t="str">
        <f aca="false">IF($F11761=1,$G11761,"")</f>
        <v/>
      </c>
    </row>
    <row r="11762" customFormat="false" ht="15" hidden="false" customHeight="false" outlineLevel="0" collapsed="false">
      <c r="A11762" s="30" t="n">
        <v>1837.5</v>
      </c>
      <c r="B11762" s="31" t="n">
        <v>16.9035</v>
      </c>
      <c r="C11762" s="32" t="n">
        <f aca="false">IF($A11762="","",IF(設定!$B$21="dB",10^($B11762/20),ABS($B11762)))</f>
        <v>7.00124055832602</v>
      </c>
      <c r="D11762" s="32" t="n">
        <f aca="false">IF($A11762="","",$A11762^2)</f>
        <v>3376406.25</v>
      </c>
      <c r="E11762" s="32" t="n">
        <f aca="false">IF($A11762="","",IF($C11762&lt;=0,"",1/$C11762^2))</f>
        <v>0.0204009316115368</v>
      </c>
      <c r="F11762" s="33" t="n">
        <f aca="false">IF(OR(ROW()-設定!$B$30&lt;2,ROW()+設定!$B$30&gt;13701,N($A11762)&lt;=0,N(INDEX($A$2:$A$13701,MIN(13700,MAX(1,ROW()-1+設定!$B$30))))&lt;=0,$A11762&lt;設定!$B$28,$A11762&gt;設定!$B$29),0,IF(AND($C11762&gt;=MAX(INDEX($C$1:$C$13701,MAX(1,ROW()-設定!$B$24)):INDEX($C$1:$C$13701,MAX(1,ROW()-1))),$C11762&gt;MAX(INDEX($C$1:$C$13701,MIN(13701,ROW()+1)):INDEX($C$1:$C$13701,MIN(13701,ROW()+設定!$B$24))),$C11762&gt;=設定!$B$32,$C11762&gt;=MAX(MIN(INDEX($C$1:$C$13701,MAX(1,ROW()-設定!$B$26)):INDEX($C$1:$C$13701,MAX(1,ROW()-1))),MIN(INDEX($C$1:$C$13701,MIN(13701,ROW()+1)):INDEX($C$1:$C$13701,MIN(13701,ROW()+設定!$B$26))))*10^(設定!$B$27/20)),1,0))</f>
        <v>0</v>
      </c>
      <c r="G11762" s="33" t="n">
        <f aca="false">$G11761+IF($F11762=1,1,0)</f>
        <v>6</v>
      </c>
      <c r="H11762" s="0" t="str">
        <f aca="false">IF($F11762=1,$G11762,"")</f>
        <v/>
      </c>
    </row>
    <row r="11763" customFormat="false" ht="15" hidden="false" customHeight="false" outlineLevel="0" collapsed="false">
      <c r="A11763" s="30" t="n">
        <v>1837.65625</v>
      </c>
      <c r="B11763" s="31" t="n">
        <v>17.0256</v>
      </c>
      <c r="C11763" s="32" t="n">
        <f aca="false">IF($A11763="","",IF(設定!$B$21="dB",10^($B11763/20),ABS($B11763)))</f>
        <v>7.10035397163194</v>
      </c>
      <c r="D11763" s="32" t="n">
        <f aca="false">IF($A11763="","",$A11763^2)</f>
        <v>3376980.49316406</v>
      </c>
      <c r="E11763" s="32" t="n">
        <f aca="false">IF($A11763="","",IF($C11763&lt;=0,"",1/$C11763^2))</f>
        <v>0.0198353560233537</v>
      </c>
      <c r="F11763" s="33" t="n">
        <f aca="false">IF(OR(ROW()-設定!$B$30&lt;2,ROW()+設定!$B$30&gt;13701,N($A11763)&lt;=0,N(INDEX($A$2:$A$13701,MIN(13700,MAX(1,ROW()-1+設定!$B$30))))&lt;=0,$A11763&lt;設定!$B$28,$A11763&gt;設定!$B$29),0,IF(AND($C11763&gt;=MAX(INDEX($C$1:$C$13701,MAX(1,ROW()-設定!$B$24)):INDEX($C$1:$C$13701,MAX(1,ROW()-1))),$C11763&gt;MAX(INDEX($C$1:$C$13701,MIN(13701,ROW()+1)):INDEX($C$1:$C$13701,MIN(13701,ROW()+設定!$B$24))),$C11763&gt;=設定!$B$32,$C11763&gt;=MAX(MIN(INDEX($C$1:$C$13701,MAX(1,ROW()-設定!$B$26)):INDEX($C$1:$C$13701,MAX(1,ROW()-1))),MIN(INDEX($C$1:$C$13701,MIN(13701,ROW()+1)):INDEX($C$1:$C$13701,MIN(13701,ROW()+設定!$B$26))))*10^(設定!$B$27/20)),1,0))</f>
        <v>0</v>
      </c>
      <c r="G11763" s="33" t="n">
        <f aca="false">$G11762+IF($F11763=1,1,0)</f>
        <v>6</v>
      </c>
      <c r="H11763" s="0" t="str">
        <f aca="false">IF($F11763=1,$G11763,"")</f>
        <v/>
      </c>
    </row>
    <row r="11764" customFormat="false" ht="15" hidden="false" customHeight="false" outlineLevel="0" collapsed="false">
      <c r="A11764" s="30" t="n">
        <v>1837.8125</v>
      </c>
      <c r="B11764" s="31" t="n">
        <v>17.0022</v>
      </c>
      <c r="C11764" s="32" t="n">
        <f aca="false">IF($A11764="","",IF(設定!$B$21="dB",10^($B11764/20),ABS($B11764)))</f>
        <v>7.08125118689541</v>
      </c>
      <c r="D11764" s="32" t="n">
        <f aca="false">IF($A11764="","",$A11764^2)</f>
        <v>3377554.78515625</v>
      </c>
      <c r="E11764" s="32" t="n">
        <f aca="false">IF($A11764="","",IF($C11764&lt;=0,"",1/$C11764^2))</f>
        <v>0.0199425183345178</v>
      </c>
      <c r="F11764" s="33" t="n">
        <f aca="false">IF(OR(ROW()-設定!$B$30&lt;2,ROW()+設定!$B$30&gt;13701,N($A11764)&lt;=0,N(INDEX($A$2:$A$13701,MIN(13700,MAX(1,ROW()-1+設定!$B$30))))&lt;=0,$A11764&lt;設定!$B$28,$A11764&gt;設定!$B$29),0,IF(AND($C11764&gt;=MAX(INDEX($C$1:$C$13701,MAX(1,ROW()-設定!$B$24)):INDEX($C$1:$C$13701,MAX(1,ROW()-1))),$C11764&gt;MAX(INDEX($C$1:$C$13701,MIN(13701,ROW()+1)):INDEX($C$1:$C$13701,MIN(13701,ROW()+設定!$B$24))),$C11764&gt;=設定!$B$32,$C11764&gt;=MAX(MIN(INDEX($C$1:$C$13701,MAX(1,ROW()-設定!$B$26)):INDEX($C$1:$C$13701,MAX(1,ROW()-1))),MIN(INDEX($C$1:$C$13701,MIN(13701,ROW()+1)):INDEX($C$1:$C$13701,MIN(13701,ROW()+設定!$B$26))))*10^(設定!$B$27/20)),1,0))</f>
        <v>0</v>
      </c>
      <c r="G11764" s="33" t="n">
        <f aca="false">$G11763+IF($F11764=1,1,0)</f>
        <v>6</v>
      </c>
      <c r="H11764" s="0" t="str">
        <f aca="false">IF($F11764=1,$G11764,"")</f>
        <v/>
      </c>
    </row>
    <row r="11765" customFormat="false" ht="15" hidden="false" customHeight="false" outlineLevel="0" collapsed="false">
      <c r="A11765" s="30" t="n">
        <v>1837.96875</v>
      </c>
      <c r="B11765" s="31" t="n">
        <v>17.0757</v>
      </c>
      <c r="C11765" s="32" t="n">
        <f aca="false">IF($A11765="","",IF(設定!$B$21="dB",10^($B11765/20),ABS($B11765)))</f>
        <v>7.14142698068807</v>
      </c>
      <c r="D11765" s="32" t="n">
        <f aca="false">IF($A11765="","",$A11765^2)</f>
        <v>3378129.12597656</v>
      </c>
      <c r="E11765" s="32" t="n">
        <f aca="false">IF($A11765="","",IF($C11765&lt;=0,"",1/$C11765^2))</f>
        <v>0.0196078510878542</v>
      </c>
      <c r="F11765" s="33" t="n">
        <f aca="false">IF(OR(ROW()-設定!$B$30&lt;2,ROW()+設定!$B$30&gt;13701,N($A11765)&lt;=0,N(INDEX($A$2:$A$13701,MIN(13700,MAX(1,ROW()-1+設定!$B$30))))&lt;=0,$A11765&lt;設定!$B$28,$A11765&gt;設定!$B$29),0,IF(AND($C11765&gt;=MAX(INDEX($C$1:$C$13701,MAX(1,ROW()-設定!$B$24)):INDEX($C$1:$C$13701,MAX(1,ROW()-1))),$C11765&gt;MAX(INDEX($C$1:$C$13701,MIN(13701,ROW()+1)):INDEX($C$1:$C$13701,MIN(13701,ROW()+設定!$B$24))),$C11765&gt;=設定!$B$32,$C11765&gt;=MAX(MIN(INDEX($C$1:$C$13701,MAX(1,ROW()-設定!$B$26)):INDEX($C$1:$C$13701,MAX(1,ROW()-1))),MIN(INDEX($C$1:$C$13701,MIN(13701,ROW()+1)):INDEX($C$1:$C$13701,MIN(13701,ROW()+設定!$B$26))))*10^(設定!$B$27/20)),1,0))</f>
        <v>0</v>
      </c>
      <c r="G11765" s="33" t="n">
        <f aca="false">$G11764+IF($F11765=1,1,0)</f>
        <v>6</v>
      </c>
      <c r="H11765" s="0" t="str">
        <f aca="false">IF($F11765=1,$G11765,"")</f>
        <v/>
      </c>
    </row>
    <row r="11766" customFormat="false" ht="15" hidden="false" customHeight="false" outlineLevel="0" collapsed="false">
      <c r="A11766" s="30" t="n">
        <v>1838.125</v>
      </c>
      <c r="B11766" s="31" t="n">
        <v>16.6768</v>
      </c>
      <c r="C11766" s="32" t="n">
        <f aca="false">IF($A11766="","",IF(設定!$B$21="dB",10^($B11766/20),ABS($B11766)))</f>
        <v>6.82087357577538</v>
      </c>
      <c r="D11766" s="32" t="n">
        <f aca="false">IF($A11766="","",$A11766^2)</f>
        <v>3378703.515625</v>
      </c>
      <c r="E11766" s="32" t="n">
        <f aca="false">IF($A11766="","",IF($C11766&lt;=0,"",1/$C11766^2))</f>
        <v>0.0214941363729602</v>
      </c>
      <c r="F11766" s="33" t="n">
        <f aca="false">IF(OR(ROW()-設定!$B$30&lt;2,ROW()+設定!$B$30&gt;13701,N($A11766)&lt;=0,N(INDEX($A$2:$A$13701,MIN(13700,MAX(1,ROW()-1+設定!$B$30))))&lt;=0,$A11766&lt;設定!$B$28,$A11766&gt;設定!$B$29),0,IF(AND($C11766&gt;=MAX(INDEX($C$1:$C$13701,MAX(1,ROW()-設定!$B$24)):INDEX($C$1:$C$13701,MAX(1,ROW()-1))),$C11766&gt;MAX(INDEX($C$1:$C$13701,MIN(13701,ROW()+1)):INDEX($C$1:$C$13701,MIN(13701,ROW()+設定!$B$24))),$C11766&gt;=設定!$B$32,$C11766&gt;=MAX(MIN(INDEX($C$1:$C$13701,MAX(1,ROW()-設定!$B$26)):INDEX($C$1:$C$13701,MAX(1,ROW()-1))),MIN(INDEX($C$1:$C$13701,MIN(13701,ROW()+1)):INDEX($C$1:$C$13701,MIN(13701,ROW()+設定!$B$26))))*10^(設定!$B$27/20)),1,0))</f>
        <v>0</v>
      </c>
      <c r="G11766" s="33" t="n">
        <f aca="false">$G11765+IF($F11766=1,1,0)</f>
        <v>6</v>
      </c>
      <c r="H11766" s="0" t="str">
        <f aca="false">IF($F11766=1,$G11766,"")</f>
        <v/>
      </c>
    </row>
    <row r="11767" customFormat="false" ht="15" hidden="false" customHeight="false" outlineLevel="0" collapsed="false">
      <c r="A11767" s="30" t="n">
        <v>1838.28125</v>
      </c>
      <c r="B11767" s="31" t="n">
        <v>16.8949</v>
      </c>
      <c r="C11767" s="32" t="n">
        <f aca="false">IF($A11767="","",IF(設定!$B$21="dB",10^($B11767/20),ABS($B11767)))</f>
        <v>6.99431197950404</v>
      </c>
      <c r="D11767" s="32" t="n">
        <f aca="false">IF($A11767="","",$A11767^2)</f>
        <v>3379277.95410156</v>
      </c>
      <c r="E11767" s="32" t="n">
        <f aca="false">IF($A11767="","",IF($C11767&lt;=0,"",1/$C11767^2))</f>
        <v>0.0204413700345442</v>
      </c>
      <c r="F11767" s="33" t="n">
        <f aca="false">IF(OR(ROW()-設定!$B$30&lt;2,ROW()+設定!$B$30&gt;13701,N($A11767)&lt;=0,N(INDEX($A$2:$A$13701,MIN(13700,MAX(1,ROW()-1+設定!$B$30))))&lt;=0,$A11767&lt;設定!$B$28,$A11767&gt;設定!$B$29),0,IF(AND($C11767&gt;=MAX(INDEX($C$1:$C$13701,MAX(1,ROW()-設定!$B$24)):INDEX($C$1:$C$13701,MAX(1,ROW()-1))),$C11767&gt;MAX(INDEX($C$1:$C$13701,MIN(13701,ROW()+1)):INDEX($C$1:$C$13701,MIN(13701,ROW()+設定!$B$24))),$C11767&gt;=設定!$B$32,$C11767&gt;=MAX(MIN(INDEX($C$1:$C$13701,MAX(1,ROW()-設定!$B$26)):INDEX($C$1:$C$13701,MAX(1,ROW()-1))),MIN(INDEX($C$1:$C$13701,MIN(13701,ROW()+1)):INDEX($C$1:$C$13701,MIN(13701,ROW()+設定!$B$26))))*10^(設定!$B$27/20)),1,0))</f>
        <v>0</v>
      </c>
      <c r="G11767" s="33" t="n">
        <f aca="false">$G11766+IF($F11767=1,1,0)</f>
        <v>6</v>
      </c>
      <c r="H11767" s="0" t="str">
        <f aca="false">IF($F11767=1,$G11767,"")</f>
        <v/>
      </c>
    </row>
    <row r="11768" customFormat="false" ht="15" hidden="false" customHeight="false" outlineLevel="0" collapsed="false">
      <c r="A11768" s="30" t="n">
        <v>1838.4375</v>
      </c>
      <c r="B11768" s="31" t="n">
        <v>16.8054</v>
      </c>
      <c r="C11768" s="32" t="n">
        <f aca="false">IF($A11768="","",IF(設定!$B$21="dB",10^($B11768/20),ABS($B11768)))</f>
        <v>6.92261214559616</v>
      </c>
      <c r="D11768" s="32" t="n">
        <f aca="false">IF($A11768="","",$A11768^2)</f>
        <v>3379852.44140625</v>
      </c>
      <c r="E11768" s="32" t="n">
        <f aca="false">IF($A11768="","",IF($C11768&lt;=0,"",1/$C11768^2))</f>
        <v>0.0208669992289785</v>
      </c>
      <c r="F11768" s="33" t="n">
        <f aca="false">IF(OR(ROW()-設定!$B$30&lt;2,ROW()+設定!$B$30&gt;13701,N($A11768)&lt;=0,N(INDEX($A$2:$A$13701,MIN(13700,MAX(1,ROW()-1+設定!$B$30))))&lt;=0,$A11768&lt;設定!$B$28,$A11768&gt;設定!$B$29),0,IF(AND($C11768&gt;=MAX(INDEX($C$1:$C$13701,MAX(1,ROW()-設定!$B$24)):INDEX($C$1:$C$13701,MAX(1,ROW()-1))),$C11768&gt;MAX(INDEX($C$1:$C$13701,MIN(13701,ROW()+1)):INDEX($C$1:$C$13701,MIN(13701,ROW()+設定!$B$24))),$C11768&gt;=設定!$B$32,$C11768&gt;=MAX(MIN(INDEX($C$1:$C$13701,MAX(1,ROW()-設定!$B$26)):INDEX($C$1:$C$13701,MAX(1,ROW()-1))),MIN(INDEX($C$1:$C$13701,MIN(13701,ROW()+1)):INDEX($C$1:$C$13701,MIN(13701,ROW()+設定!$B$26))))*10^(設定!$B$27/20)),1,0))</f>
        <v>0</v>
      </c>
      <c r="G11768" s="33" t="n">
        <f aca="false">$G11767+IF($F11768=1,1,0)</f>
        <v>6</v>
      </c>
      <c r="H11768" s="0" t="str">
        <f aca="false">IF($F11768=1,$G11768,"")</f>
        <v/>
      </c>
    </row>
    <row r="11769" customFormat="false" ht="15" hidden="false" customHeight="false" outlineLevel="0" collapsed="false">
      <c r="A11769" s="30" t="n">
        <v>1838.59375</v>
      </c>
      <c r="B11769" s="31" t="n">
        <v>16.7454</v>
      </c>
      <c r="C11769" s="32" t="n">
        <f aca="false">IF($A11769="","",IF(設定!$B$21="dB",10^($B11769/20),ABS($B11769)))</f>
        <v>6.87495721878522</v>
      </c>
      <c r="D11769" s="32" t="n">
        <f aca="false">IF($A11769="","",$A11769^2)</f>
        <v>3380426.97753906</v>
      </c>
      <c r="E11769" s="32" t="n">
        <f aca="false">IF($A11769="","",IF($C11769&lt;=0,"",1/$C11769^2))</f>
        <v>0.0211572881044198</v>
      </c>
      <c r="F11769" s="33" t="n">
        <f aca="false">IF(OR(ROW()-設定!$B$30&lt;2,ROW()+設定!$B$30&gt;13701,N($A11769)&lt;=0,N(INDEX($A$2:$A$13701,MIN(13700,MAX(1,ROW()-1+設定!$B$30))))&lt;=0,$A11769&lt;設定!$B$28,$A11769&gt;設定!$B$29),0,IF(AND($C11769&gt;=MAX(INDEX($C$1:$C$13701,MAX(1,ROW()-設定!$B$24)):INDEX($C$1:$C$13701,MAX(1,ROW()-1))),$C11769&gt;MAX(INDEX($C$1:$C$13701,MIN(13701,ROW()+1)):INDEX($C$1:$C$13701,MIN(13701,ROW()+設定!$B$24))),$C11769&gt;=設定!$B$32,$C11769&gt;=MAX(MIN(INDEX($C$1:$C$13701,MAX(1,ROW()-設定!$B$26)):INDEX($C$1:$C$13701,MAX(1,ROW()-1))),MIN(INDEX($C$1:$C$13701,MIN(13701,ROW()+1)):INDEX($C$1:$C$13701,MIN(13701,ROW()+設定!$B$26))))*10^(設定!$B$27/20)),1,0))</f>
        <v>0</v>
      </c>
      <c r="G11769" s="33" t="n">
        <f aca="false">$G11768+IF($F11769=1,1,0)</f>
        <v>6</v>
      </c>
      <c r="H11769" s="0" t="str">
        <f aca="false">IF($F11769=1,$G11769,"")</f>
        <v/>
      </c>
    </row>
    <row r="11770" customFormat="false" ht="15" hidden="false" customHeight="false" outlineLevel="0" collapsed="false">
      <c r="A11770" s="30" t="n">
        <v>1838.75</v>
      </c>
      <c r="B11770" s="31" t="n">
        <v>16.8368</v>
      </c>
      <c r="C11770" s="32" t="n">
        <f aca="false">IF($A11770="","",IF(設定!$B$21="dB",10^($B11770/20),ABS($B11770)))</f>
        <v>6.94768308329069</v>
      </c>
      <c r="D11770" s="32" t="n">
        <f aca="false">IF($A11770="","",$A11770^2)</f>
        <v>3381001.5625</v>
      </c>
      <c r="E11770" s="32" t="n">
        <f aca="false">IF($A11770="","",IF($C11770&lt;=0,"",1/$C11770^2))</f>
        <v>0.0207166724739907</v>
      </c>
      <c r="F11770" s="33" t="n">
        <f aca="false">IF(OR(ROW()-設定!$B$30&lt;2,ROW()+設定!$B$30&gt;13701,N($A11770)&lt;=0,N(INDEX($A$2:$A$13701,MIN(13700,MAX(1,ROW()-1+設定!$B$30))))&lt;=0,$A11770&lt;設定!$B$28,$A11770&gt;設定!$B$29),0,IF(AND($C11770&gt;=MAX(INDEX($C$1:$C$13701,MAX(1,ROW()-設定!$B$24)):INDEX($C$1:$C$13701,MAX(1,ROW()-1))),$C11770&gt;MAX(INDEX($C$1:$C$13701,MIN(13701,ROW()+1)):INDEX($C$1:$C$13701,MIN(13701,ROW()+設定!$B$24))),$C11770&gt;=設定!$B$32,$C11770&gt;=MAX(MIN(INDEX($C$1:$C$13701,MAX(1,ROW()-設定!$B$26)):INDEX($C$1:$C$13701,MAX(1,ROW()-1))),MIN(INDEX($C$1:$C$13701,MIN(13701,ROW()+1)):INDEX($C$1:$C$13701,MIN(13701,ROW()+設定!$B$26))))*10^(設定!$B$27/20)),1,0))</f>
        <v>0</v>
      </c>
      <c r="G11770" s="33" t="n">
        <f aca="false">$G11769+IF($F11770=1,1,0)</f>
        <v>6</v>
      </c>
      <c r="H11770" s="0" t="str">
        <f aca="false">IF($F11770=1,$G11770,"")</f>
        <v/>
      </c>
    </row>
    <row r="11771" customFormat="false" ht="15" hidden="false" customHeight="false" outlineLevel="0" collapsed="false">
      <c r="A11771" s="30" t="n">
        <v>1838.90625</v>
      </c>
      <c r="B11771" s="31" t="n">
        <v>16.6909</v>
      </c>
      <c r="C11771" s="32" t="n">
        <f aca="false">IF($A11771="","",IF(設定!$B$21="dB",10^($B11771/20),ABS($B11771)))</f>
        <v>6.83195504522203</v>
      </c>
      <c r="D11771" s="32" t="n">
        <f aca="false">IF($A11771="","",$A11771^2)</f>
        <v>3381576.19628906</v>
      </c>
      <c r="E11771" s="32" t="n">
        <f aca="false">IF($A11771="","",IF($C11771&lt;=0,"",1/$C11771^2))</f>
        <v>0.0214244657021464</v>
      </c>
      <c r="F11771" s="33" t="n">
        <f aca="false">IF(OR(ROW()-設定!$B$30&lt;2,ROW()+設定!$B$30&gt;13701,N($A11771)&lt;=0,N(INDEX($A$2:$A$13701,MIN(13700,MAX(1,ROW()-1+設定!$B$30))))&lt;=0,$A11771&lt;設定!$B$28,$A11771&gt;設定!$B$29),0,IF(AND($C11771&gt;=MAX(INDEX($C$1:$C$13701,MAX(1,ROW()-設定!$B$24)):INDEX($C$1:$C$13701,MAX(1,ROW()-1))),$C11771&gt;MAX(INDEX($C$1:$C$13701,MIN(13701,ROW()+1)):INDEX($C$1:$C$13701,MIN(13701,ROW()+設定!$B$24))),$C11771&gt;=設定!$B$32,$C11771&gt;=MAX(MIN(INDEX($C$1:$C$13701,MAX(1,ROW()-設定!$B$26)):INDEX($C$1:$C$13701,MAX(1,ROW()-1))),MIN(INDEX($C$1:$C$13701,MIN(13701,ROW()+1)):INDEX($C$1:$C$13701,MIN(13701,ROW()+設定!$B$26))))*10^(設定!$B$27/20)),1,0))</f>
        <v>0</v>
      </c>
      <c r="G11771" s="33" t="n">
        <f aca="false">$G11770+IF($F11771=1,1,0)</f>
        <v>6</v>
      </c>
      <c r="H11771" s="0" t="str">
        <f aca="false">IF($F11771=1,$G11771,"")</f>
        <v/>
      </c>
    </row>
    <row r="11772" customFormat="false" ht="15" hidden="false" customHeight="false" outlineLevel="0" collapsed="false">
      <c r="A11772" s="30" t="n">
        <v>1839.0625</v>
      </c>
      <c r="B11772" s="31" t="n">
        <v>16.565</v>
      </c>
      <c r="C11772" s="32" t="n">
        <f aca="false">IF($A11772="","",IF(設定!$B$21="dB",10^($B11772/20),ABS($B11772)))</f>
        <v>6.73364164311566</v>
      </c>
      <c r="D11772" s="32" t="n">
        <f aca="false">IF($A11772="","",$A11772^2)</f>
        <v>3382150.87890625</v>
      </c>
      <c r="E11772" s="32" t="n">
        <f aca="false">IF($A11772="","",IF($C11772&lt;=0,"",1/$C11772^2))</f>
        <v>0.0220546413639275</v>
      </c>
      <c r="F11772" s="33" t="n">
        <f aca="false">IF(OR(ROW()-設定!$B$30&lt;2,ROW()+設定!$B$30&gt;13701,N($A11772)&lt;=0,N(INDEX($A$2:$A$13701,MIN(13700,MAX(1,ROW()-1+設定!$B$30))))&lt;=0,$A11772&lt;設定!$B$28,$A11772&gt;設定!$B$29),0,IF(AND($C11772&gt;=MAX(INDEX($C$1:$C$13701,MAX(1,ROW()-設定!$B$24)):INDEX($C$1:$C$13701,MAX(1,ROW()-1))),$C11772&gt;MAX(INDEX($C$1:$C$13701,MIN(13701,ROW()+1)):INDEX($C$1:$C$13701,MIN(13701,ROW()+設定!$B$24))),$C11772&gt;=設定!$B$32,$C11772&gt;=MAX(MIN(INDEX($C$1:$C$13701,MAX(1,ROW()-設定!$B$26)):INDEX($C$1:$C$13701,MAX(1,ROW()-1))),MIN(INDEX($C$1:$C$13701,MIN(13701,ROW()+1)):INDEX($C$1:$C$13701,MIN(13701,ROW()+設定!$B$26))))*10^(設定!$B$27/20)),1,0))</f>
        <v>0</v>
      </c>
      <c r="G11772" s="33" t="n">
        <f aca="false">$G11771+IF($F11772=1,1,0)</f>
        <v>6</v>
      </c>
      <c r="H11772" s="0" t="str">
        <f aca="false">IF($F11772=1,$G11772,"")</f>
        <v/>
      </c>
    </row>
    <row r="11773" customFormat="false" ht="15" hidden="false" customHeight="false" outlineLevel="0" collapsed="false">
      <c r="A11773" s="30" t="n">
        <v>1839.21875</v>
      </c>
      <c r="B11773" s="31" t="n">
        <v>16.6943</v>
      </c>
      <c r="C11773" s="32" t="n">
        <f aca="false">IF($A11773="","",IF(設定!$B$21="dB",10^($B11773/20),ABS($B11773)))</f>
        <v>6.83462986553632</v>
      </c>
      <c r="D11773" s="32" t="n">
        <f aca="false">IF($A11773="","",$A11773^2)</f>
        <v>3382725.61035156</v>
      </c>
      <c r="E11773" s="32" t="n">
        <f aca="false">IF($A11773="","",IF($C11773&lt;=0,"",1/$C11773^2))</f>
        <v>0.0214076995031353</v>
      </c>
      <c r="F11773" s="33" t="n">
        <f aca="false">IF(OR(ROW()-設定!$B$30&lt;2,ROW()+設定!$B$30&gt;13701,N($A11773)&lt;=0,N(INDEX($A$2:$A$13701,MIN(13700,MAX(1,ROW()-1+設定!$B$30))))&lt;=0,$A11773&lt;設定!$B$28,$A11773&gt;設定!$B$29),0,IF(AND($C11773&gt;=MAX(INDEX($C$1:$C$13701,MAX(1,ROW()-設定!$B$24)):INDEX($C$1:$C$13701,MAX(1,ROW()-1))),$C11773&gt;MAX(INDEX($C$1:$C$13701,MIN(13701,ROW()+1)):INDEX($C$1:$C$13701,MIN(13701,ROW()+設定!$B$24))),$C11773&gt;=設定!$B$32,$C11773&gt;=MAX(MIN(INDEX($C$1:$C$13701,MAX(1,ROW()-設定!$B$26)):INDEX($C$1:$C$13701,MAX(1,ROW()-1))),MIN(INDEX($C$1:$C$13701,MIN(13701,ROW()+1)):INDEX($C$1:$C$13701,MIN(13701,ROW()+設定!$B$26))))*10^(設定!$B$27/20)),1,0))</f>
        <v>0</v>
      </c>
      <c r="G11773" s="33" t="n">
        <f aca="false">$G11772+IF($F11773=1,1,0)</f>
        <v>6</v>
      </c>
      <c r="H11773" s="0" t="str">
        <f aca="false">IF($F11773=1,$G11773,"")</f>
        <v/>
      </c>
    </row>
    <row r="11774" customFormat="false" ht="15" hidden="false" customHeight="false" outlineLevel="0" collapsed="false">
      <c r="A11774" s="30" t="n">
        <v>1839.375</v>
      </c>
      <c r="B11774" s="31" t="n">
        <v>16.7501</v>
      </c>
      <c r="C11774" s="32" t="n">
        <f aca="false">IF($A11774="","",IF(設定!$B$21="dB",10^($B11774/20),ABS($B11774)))</f>
        <v>6.87867831634295</v>
      </c>
      <c r="D11774" s="32" t="n">
        <f aca="false">IF($A11774="","",$A11774^2)</f>
        <v>3383300.390625</v>
      </c>
      <c r="E11774" s="32" t="n">
        <f aca="false">IF($A11774="","",IF($C11774&lt;=0,"",1/$C11774^2))</f>
        <v>0.0211344037551335</v>
      </c>
      <c r="F11774" s="33" t="n">
        <f aca="false">IF(OR(ROW()-設定!$B$30&lt;2,ROW()+設定!$B$30&gt;13701,N($A11774)&lt;=0,N(INDEX($A$2:$A$13701,MIN(13700,MAX(1,ROW()-1+設定!$B$30))))&lt;=0,$A11774&lt;設定!$B$28,$A11774&gt;設定!$B$29),0,IF(AND($C11774&gt;=MAX(INDEX($C$1:$C$13701,MAX(1,ROW()-設定!$B$24)):INDEX($C$1:$C$13701,MAX(1,ROW()-1))),$C11774&gt;MAX(INDEX($C$1:$C$13701,MIN(13701,ROW()+1)):INDEX($C$1:$C$13701,MIN(13701,ROW()+設定!$B$24))),$C11774&gt;=設定!$B$32,$C11774&gt;=MAX(MIN(INDEX($C$1:$C$13701,MAX(1,ROW()-設定!$B$26)):INDEX($C$1:$C$13701,MAX(1,ROW()-1))),MIN(INDEX($C$1:$C$13701,MIN(13701,ROW()+1)):INDEX($C$1:$C$13701,MIN(13701,ROW()+設定!$B$26))))*10^(設定!$B$27/20)),1,0))</f>
        <v>0</v>
      </c>
      <c r="G11774" s="33" t="n">
        <f aca="false">$G11773+IF($F11774=1,1,0)</f>
        <v>6</v>
      </c>
      <c r="H11774" s="0" t="str">
        <f aca="false">IF($F11774=1,$G11774,"")</f>
        <v/>
      </c>
    </row>
    <row r="11775" customFormat="false" ht="15" hidden="false" customHeight="false" outlineLevel="0" collapsed="false">
      <c r="A11775" s="30" t="n">
        <v>1839.53125</v>
      </c>
      <c r="B11775" s="31" t="n">
        <v>16.9576</v>
      </c>
      <c r="C11775" s="32" t="n">
        <f aca="false">IF($A11775="","",IF(設定!$B$21="dB",10^($B11775/20),ABS($B11775)))</f>
        <v>7.04498381974699</v>
      </c>
      <c r="D11775" s="32" t="n">
        <f aca="false">IF($A11775="","",$A11775^2)</f>
        <v>3383875.21972656</v>
      </c>
      <c r="E11775" s="32" t="n">
        <f aca="false">IF($A11775="","",IF($C11775&lt;=0,"",1/$C11775^2))</f>
        <v>0.0201483738254938</v>
      </c>
      <c r="F11775" s="33" t="n">
        <f aca="false">IF(OR(ROW()-設定!$B$30&lt;2,ROW()+設定!$B$30&gt;13701,N($A11775)&lt;=0,N(INDEX($A$2:$A$13701,MIN(13700,MAX(1,ROW()-1+設定!$B$30))))&lt;=0,$A11775&lt;設定!$B$28,$A11775&gt;設定!$B$29),0,IF(AND($C11775&gt;=MAX(INDEX($C$1:$C$13701,MAX(1,ROW()-設定!$B$24)):INDEX($C$1:$C$13701,MAX(1,ROW()-1))),$C11775&gt;MAX(INDEX($C$1:$C$13701,MIN(13701,ROW()+1)):INDEX($C$1:$C$13701,MIN(13701,ROW()+設定!$B$24))),$C11775&gt;=設定!$B$32,$C11775&gt;=MAX(MIN(INDEX($C$1:$C$13701,MAX(1,ROW()-設定!$B$26)):INDEX($C$1:$C$13701,MAX(1,ROW()-1))),MIN(INDEX($C$1:$C$13701,MIN(13701,ROW()+1)):INDEX($C$1:$C$13701,MIN(13701,ROW()+設定!$B$26))))*10^(設定!$B$27/20)),1,0))</f>
        <v>0</v>
      </c>
      <c r="G11775" s="33" t="n">
        <f aca="false">$G11774+IF($F11775=1,1,0)</f>
        <v>6</v>
      </c>
      <c r="H11775" s="0" t="str">
        <f aca="false">IF($F11775=1,$G11775,"")</f>
        <v/>
      </c>
    </row>
    <row r="11776" customFormat="false" ht="15" hidden="false" customHeight="false" outlineLevel="0" collapsed="false">
      <c r="A11776" s="30" t="n">
        <v>1839.6875</v>
      </c>
      <c r="B11776" s="31" t="n">
        <v>16.6778</v>
      </c>
      <c r="C11776" s="32" t="n">
        <f aca="false">IF($A11776="","",IF(設定!$B$21="dB",10^($B11776/20),ABS($B11776)))</f>
        <v>6.82165890307242</v>
      </c>
      <c r="D11776" s="32" t="n">
        <f aca="false">IF($A11776="","",$A11776^2)</f>
        <v>3384450.09765625</v>
      </c>
      <c r="E11776" s="32" t="n">
        <f aca="false">IF($A11776="","",IF($C11776&lt;=0,"",1/$C11776^2))</f>
        <v>0.0214891877349151</v>
      </c>
      <c r="F11776" s="33" t="n">
        <f aca="false">IF(OR(ROW()-設定!$B$30&lt;2,ROW()+設定!$B$30&gt;13701,N($A11776)&lt;=0,N(INDEX($A$2:$A$13701,MIN(13700,MAX(1,ROW()-1+設定!$B$30))))&lt;=0,$A11776&lt;設定!$B$28,$A11776&gt;設定!$B$29),0,IF(AND($C11776&gt;=MAX(INDEX($C$1:$C$13701,MAX(1,ROW()-設定!$B$24)):INDEX($C$1:$C$13701,MAX(1,ROW()-1))),$C11776&gt;MAX(INDEX($C$1:$C$13701,MIN(13701,ROW()+1)):INDEX($C$1:$C$13701,MIN(13701,ROW()+設定!$B$24))),$C11776&gt;=設定!$B$32,$C11776&gt;=MAX(MIN(INDEX($C$1:$C$13701,MAX(1,ROW()-設定!$B$26)):INDEX($C$1:$C$13701,MAX(1,ROW()-1))),MIN(INDEX($C$1:$C$13701,MIN(13701,ROW()+1)):INDEX($C$1:$C$13701,MIN(13701,ROW()+設定!$B$26))))*10^(設定!$B$27/20)),1,0))</f>
        <v>0</v>
      </c>
      <c r="G11776" s="33" t="n">
        <f aca="false">$G11775+IF($F11776=1,1,0)</f>
        <v>6</v>
      </c>
      <c r="H11776" s="0" t="str">
        <f aca="false">IF($F11776=1,$G11776,"")</f>
        <v/>
      </c>
    </row>
    <row r="11777" customFormat="false" ht="15" hidden="false" customHeight="false" outlineLevel="0" collapsed="false">
      <c r="A11777" s="30" t="n">
        <v>1839.84375</v>
      </c>
      <c r="B11777" s="31" t="n">
        <v>16.619</v>
      </c>
      <c r="C11777" s="32" t="n">
        <f aca="false">IF($A11777="","",IF(設定!$B$21="dB",10^($B11777/20),ABS($B11777)))</f>
        <v>6.77563495739795</v>
      </c>
      <c r="D11777" s="32" t="n">
        <f aca="false">IF($A11777="","",$A11777^2)</f>
        <v>3385025.02441406</v>
      </c>
      <c r="E11777" s="32" t="n">
        <f aca="false">IF($A11777="","",IF($C11777&lt;=0,"",1/$C11777^2))</f>
        <v>0.0217821126629344</v>
      </c>
      <c r="F11777" s="33" t="n">
        <f aca="false">IF(OR(ROW()-設定!$B$30&lt;2,ROW()+設定!$B$30&gt;13701,N($A11777)&lt;=0,N(INDEX($A$2:$A$13701,MIN(13700,MAX(1,ROW()-1+設定!$B$30))))&lt;=0,$A11777&lt;設定!$B$28,$A11777&gt;設定!$B$29),0,IF(AND($C11777&gt;=MAX(INDEX($C$1:$C$13701,MAX(1,ROW()-設定!$B$24)):INDEX($C$1:$C$13701,MAX(1,ROW()-1))),$C11777&gt;MAX(INDEX($C$1:$C$13701,MIN(13701,ROW()+1)):INDEX($C$1:$C$13701,MIN(13701,ROW()+設定!$B$24))),$C11777&gt;=設定!$B$32,$C11777&gt;=MAX(MIN(INDEX($C$1:$C$13701,MAX(1,ROW()-設定!$B$26)):INDEX($C$1:$C$13701,MAX(1,ROW()-1))),MIN(INDEX($C$1:$C$13701,MIN(13701,ROW()+1)):INDEX($C$1:$C$13701,MIN(13701,ROW()+設定!$B$26))))*10^(設定!$B$27/20)),1,0))</f>
        <v>0</v>
      </c>
      <c r="G11777" s="33" t="n">
        <f aca="false">$G11776+IF($F11777=1,1,0)</f>
        <v>6</v>
      </c>
      <c r="H11777" s="0" t="str">
        <f aca="false">IF($F11777=1,$G11777,"")</f>
        <v/>
      </c>
    </row>
    <row r="11778" customFormat="false" ht="15" hidden="false" customHeight="false" outlineLevel="0" collapsed="false">
      <c r="A11778" s="30" t="n">
        <v>1840</v>
      </c>
      <c r="B11778" s="31" t="n">
        <v>16.5212</v>
      </c>
      <c r="C11778" s="32" t="n">
        <f aca="false">IF($A11778="","",IF(設定!$B$21="dB",10^($B11778/20),ABS($B11778)))</f>
        <v>6.69977163788749</v>
      </c>
      <c r="D11778" s="32" t="n">
        <f aca="false">IF($A11778="","",$A11778^2)</f>
        <v>3385600</v>
      </c>
      <c r="E11778" s="32" t="n">
        <f aca="false">IF($A11778="","",IF($C11778&lt;=0,"",1/$C11778^2))</f>
        <v>0.0222781949494336</v>
      </c>
      <c r="F11778" s="33" t="n">
        <f aca="false">IF(OR(ROW()-設定!$B$30&lt;2,ROW()+設定!$B$30&gt;13701,N($A11778)&lt;=0,N(INDEX($A$2:$A$13701,MIN(13700,MAX(1,ROW()-1+設定!$B$30))))&lt;=0,$A11778&lt;設定!$B$28,$A11778&gt;設定!$B$29),0,IF(AND($C11778&gt;=MAX(INDEX($C$1:$C$13701,MAX(1,ROW()-設定!$B$24)):INDEX($C$1:$C$13701,MAX(1,ROW()-1))),$C11778&gt;MAX(INDEX($C$1:$C$13701,MIN(13701,ROW()+1)):INDEX($C$1:$C$13701,MIN(13701,ROW()+設定!$B$24))),$C11778&gt;=設定!$B$32,$C11778&gt;=MAX(MIN(INDEX($C$1:$C$13701,MAX(1,ROW()-設定!$B$26)):INDEX($C$1:$C$13701,MAX(1,ROW()-1))),MIN(INDEX($C$1:$C$13701,MIN(13701,ROW()+1)):INDEX($C$1:$C$13701,MIN(13701,ROW()+設定!$B$26))))*10^(設定!$B$27/20)),1,0))</f>
        <v>0</v>
      </c>
      <c r="G11778" s="33" t="n">
        <f aca="false">$G11777+IF($F11778=1,1,0)</f>
        <v>6</v>
      </c>
      <c r="H11778" s="0" t="str">
        <f aca="false">IF($F11778=1,$G11778,"")</f>
        <v/>
      </c>
    </row>
    <row r="11779" customFormat="false" ht="15" hidden="false" customHeight="false" outlineLevel="0" collapsed="false">
      <c r="A11779" s="30" t="n">
        <v>1840.15625</v>
      </c>
      <c r="B11779" s="31" t="n">
        <v>16.6812</v>
      </c>
      <c r="C11779" s="32" t="n">
        <f aca="false">IF($A11779="","",IF(設定!$B$21="dB",10^($B11779/20),ABS($B11779)))</f>
        <v>6.82432969228142</v>
      </c>
      <c r="D11779" s="32" t="n">
        <f aca="false">IF($A11779="","",$A11779^2)</f>
        <v>3386175.02441406</v>
      </c>
      <c r="E11779" s="32" t="n">
        <f aca="false">IF($A11779="","",IF($C11779&lt;=0,"",1/$C11779^2))</f>
        <v>0.0214723708862171</v>
      </c>
      <c r="F11779" s="33" t="n">
        <f aca="false">IF(OR(ROW()-設定!$B$30&lt;2,ROW()+設定!$B$30&gt;13701,N($A11779)&lt;=0,N(INDEX($A$2:$A$13701,MIN(13700,MAX(1,ROW()-1+設定!$B$30))))&lt;=0,$A11779&lt;設定!$B$28,$A11779&gt;設定!$B$29),0,IF(AND($C11779&gt;=MAX(INDEX($C$1:$C$13701,MAX(1,ROW()-設定!$B$24)):INDEX($C$1:$C$13701,MAX(1,ROW()-1))),$C11779&gt;MAX(INDEX($C$1:$C$13701,MIN(13701,ROW()+1)):INDEX($C$1:$C$13701,MIN(13701,ROW()+設定!$B$24))),$C11779&gt;=設定!$B$32,$C11779&gt;=MAX(MIN(INDEX($C$1:$C$13701,MAX(1,ROW()-設定!$B$26)):INDEX($C$1:$C$13701,MAX(1,ROW()-1))),MIN(INDEX($C$1:$C$13701,MIN(13701,ROW()+1)):INDEX($C$1:$C$13701,MIN(13701,ROW()+設定!$B$26))))*10^(設定!$B$27/20)),1,0))</f>
        <v>0</v>
      </c>
      <c r="G11779" s="33" t="n">
        <f aca="false">$G11778+IF($F11779=1,1,0)</f>
        <v>6</v>
      </c>
      <c r="H11779" s="0" t="str">
        <f aca="false">IF($F11779=1,$G11779,"")</f>
        <v/>
      </c>
    </row>
    <row r="11780" customFormat="false" ht="15" hidden="false" customHeight="false" outlineLevel="0" collapsed="false">
      <c r="A11780" s="30" t="n">
        <v>1840.3125</v>
      </c>
      <c r="B11780" s="31" t="n">
        <v>16.6808</v>
      </c>
      <c r="C11780" s="32" t="n">
        <f aca="false">IF($A11780="","",IF(設定!$B$21="dB",10^($B11780/20),ABS($B11780)))</f>
        <v>6.82401542752131</v>
      </c>
      <c r="D11780" s="32" t="n">
        <f aca="false">IF($A11780="","",$A11780^2)</f>
        <v>3386750.09765625</v>
      </c>
      <c r="E11780" s="32" t="n">
        <f aca="false">IF($A11780="","",IF($C11780&lt;=0,"",1/$C11780^2))</f>
        <v>0.0214743486557399</v>
      </c>
      <c r="F11780" s="33" t="n">
        <f aca="false">IF(OR(ROW()-設定!$B$30&lt;2,ROW()+設定!$B$30&gt;13701,N($A11780)&lt;=0,N(INDEX($A$2:$A$13701,MIN(13700,MAX(1,ROW()-1+設定!$B$30))))&lt;=0,$A11780&lt;設定!$B$28,$A11780&gt;設定!$B$29),0,IF(AND($C11780&gt;=MAX(INDEX($C$1:$C$13701,MAX(1,ROW()-設定!$B$24)):INDEX($C$1:$C$13701,MAX(1,ROW()-1))),$C11780&gt;MAX(INDEX($C$1:$C$13701,MIN(13701,ROW()+1)):INDEX($C$1:$C$13701,MIN(13701,ROW()+設定!$B$24))),$C11780&gt;=設定!$B$32,$C11780&gt;=MAX(MIN(INDEX($C$1:$C$13701,MAX(1,ROW()-設定!$B$26)):INDEX($C$1:$C$13701,MAX(1,ROW()-1))),MIN(INDEX($C$1:$C$13701,MIN(13701,ROW()+1)):INDEX($C$1:$C$13701,MIN(13701,ROW()+設定!$B$26))))*10^(設定!$B$27/20)),1,0))</f>
        <v>0</v>
      </c>
      <c r="G11780" s="33" t="n">
        <f aca="false">$G11779+IF($F11780=1,1,0)</f>
        <v>6</v>
      </c>
      <c r="H11780" s="0" t="str">
        <f aca="false">IF($F11780=1,$G11780,"")</f>
        <v/>
      </c>
    </row>
    <row r="11781" customFormat="false" ht="15" hidden="false" customHeight="false" outlineLevel="0" collapsed="false">
      <c r="A11781" s="30" t="n">
        <v>1840.46875</v>
      </c>
      <c r="B11781" s="31" t="n">
        <v>16.7096</v>
      </c>
      <c r="C11781" s="32" t="n">
        <f aca="false">IF($A11781="","",IF(設定!$B$21="dB",10^($B11781/20),ABS($B11781)))</f>
        <v>6.84667952240705</v>
      </c>
      <c r="D11781" s="32" t="n">
        <f aca="false">IF($A11781="","",$A11781^2)</f>
        <v>3387325.21972656</v>
      </c>
      <c r="E11781" s="32" t="n">
        <f aca="false">IF($A11781="","",IF($C11781&lt;=0,"",1/$C11781^2))</f>
        <v>0.0213324138289099</v>
      </c>
      <c r="F11781" s="33" t="n">
        <f aca="false">IF(OR(ROW()-設定!$B$30&lt;2,ROW()+設定!$B$30&gt;13701,N($A11781)&lt;=0,N(INDEX($A$2:$A$13701,MIN(13700,MAX(1,ROW()-1+設定!$B$30))))&lt;=0,$A11781&lt;設定!$B$28,$A11781&gt;設定!$B$29),0,IF(AND($C11781&gt;=MAX(INDEX($C$1:$C$13701,MAX(1,ROW()-設定!$B$24)):INDEX($C$1:$C$13701,MAX(1,ROW()-1))),$C11781&gt;MAX(INDEX($C$1:$C$13701,MIN(13701,ROW()+1)):INDEX($C$1:$C$13701,MIN(13701,ROW()+設定!$B$24))),$C11781&gt;=設定!$B$32,$C11781&gt;=MAX(MIN(INDEX($C$1:$C$13701,MAX(1,ROW()-設定!$B$26)):INDEX($C$1:$C$13701,MAX(1,ROW()-1))),MIN(INDEX($C$1:$C$13701,MIN(13701,ROW()+1)):INDEX($C$1:$C$13701,MIN(13701,ROW()+設定!$B$26))))*10^(設定!$B$27/20)),1,0))</f>
        <v>0</v>
      </c>
      <c r="G11781" s="33" t="n">
        <f aca="false">$G11780+IF($F11781=1,1,0)</f>
        <v>6</v>
      </c>
      <c r="H11781" s="0" t="str">
        <f aca="false">IF($F11781=1,$G11781,"")</f>
        <v/>
      </c>
    </row>
    <row r="11782" customFormat="false" ht="15" hidden="false" customHeight="false" outlineLevel="0" collapsed="false">
      <c r="A11782" s="30" t="n">
        <v>1840.625</v>
      </c>
      <c r="B11782" s="31" t="n">
        <v>16.5303</v>
      </c>
      <c r="C11782" s="32" t="n">
        <f aca="false">IF($A11782="","",IF(設定!$B$21="dB",10^($B11782/20),ABS($B11782)))</f>
        <v>6.70679450749829</v>
      </c>
      <c r="D11782" s="32" t="n">
        <f aca="false">IF($A11782="","",$A11782^2)</f>
        <v>3387900.390625</v>
      </c>
      <c r="E11782" s="32" t="n">
        <f aca="false">IF($A11782="","",IF($C11782&lt;=0,"",1/$C11782^2))</f>
        <v>0.0222315631514943</v>
      </c>
      <c r="F11782" s="33" t="n">
        <f aca="false">IF(OR(ROW()-設定!$B$30&lt;2,ROW()+設定!$B$30&gt;13701,N($A11782)&lt;=0,N(INDEX($A$2:$A$13701,MIN(13700,MAX(1,ROW()-1+設定!$B$30))))&lt;=0,$A11782&lt;設定!$B$28,$A11782&gt;設定!$B$29),0,IF(AND($C11782&gt;=MAX(INDEX($C$1:$C$13701,MAX(1,ROW()-設定!$B$24)):INDEX($C$1:$C$13701,MAX(1,ROW()-1))),$C11782&gt;MAX(INDEX($C$1:$C$13701,MIN(13701,ROW()+1)):INDEX($C$1:$C$13701,MIN(13701,ROW()+設定!$B$24))),$C11782&gt;=設定!$B$32,$C11782&gt;=MAX(MIN(INDEX($C$1:$C$13701,MAX(1,ROW()-設定!$B$26)):INDEX($C$1:$C$13701,MAX(1,ROW()-1))),MIN(INDEX($C$1:$C$13701,MIN(13701,ROW()+1)):INDEX($C$1:$C$13701,MIN(13701,ROW()+設定!$B$26))))*10^(設定!$B$27/20)),1,0))</f>
        <v>0</v>
      </c>
      <c r="G11782" s="33" t="n">
        <f aca="false">$G11781+IF($F11782=1,1,0)</f>
        <v>6</v>
      </c>
      <c r="H11782" s="0" t="str">
        <f aca="false">IF($F11782=1,$G11782,"")</f>
        <v/>
      </c>
    </row>
    <row r="11783" customFormat="false" ht="15" hidden="false" customHeight="false" outlineLevel="0" collapsed="false">
      <c r="A11783" s="30" t="n">
        <v>1840.78125</v>
      </c>
      <c r="B11783" s="31" t="n">
        <v>16.5909</v>
      </c>
      <c r="C11783" s="32" t="n">
        <f aca="false">IF($A11783="","",IF(設定!$B$21="dB",10^($B11783/20),ABS($B11783)))</f>
        <v>6.75375030251133</v>
      </c>
      <c r="D11783" s="32" t="n">
        <f aca="false">IF($A11783="","",$A11783^2)</f>
        <v>3388475.61035156</v>
      </c>
      <c r="E11783" s="32" t="n">
        <f aca="false">IF($A11783="","",IF($C11783&lt;=0,"",1/$C11783^2))</f>
        <v>0.0219235056163657</v>
      </c>
      <c r="F11783" s="33" t="n">
        <f aca="false">IF(OR(ROW()-設定!$B$30&lt;2,ROW()+設定!$B$30&gt;13701,N($A11783)&lt;=0,N(INDEX($A$2:$A$13701,MIN(13700,MAX(1,ROW()-1+設定!$B$30))))&lt;=0,$A11783&lt;設定!$B$28,$A11783&gt;設定!$B$29),0,IF(AND($C11783&gt;=MAX(INDEX($C$1:$C$13701,MAX(1,ROW()-設定!$B$24)):INDEX($C$1:$C$13701,MAX(1,ROW()-1))),$C11783&gt;MAX(INDEX($C$1:$C$13701,MIN(13701,ROW()+1)):INDEX($C$1:$C$13701,MIN(13701,ROW()+設定!$B$24))),$C11783&gt;=設定!$B$32,$C11783&gt;=MAX(MIN(INDEX($C$1:$C$13701,MAX(1,ROW()-設定!$B$26)):INDEX($C$1:$C$13701,MAX(1,ROW()-1))),MIN(INDEX($C$1:$C$13701,MIN(13701,ROW()+1)):INDEX($C$1:$C$13701,MIN(13701,ROW()+設定!$B$26))))*10^(設定!$B$27/20)),1,0))</f>
        <v>0</v>
      </c>
      <c r="G11783" s="33" t="n">
        <f aca="false">$G11782+IF($F11783=1,1,0)</f>
        <v>6</v>
      </c>
      <c r="H11783" s="0" t="str">
        <f aca="false">IF($F11783=1,$G11783,"")</f>
        <v/>
      </c>
    </row>
    <row r="11784" customFormat="false" ht="15" hidden="false" customHeight="false" outlineLevel="0" collapsed="false">
      <c r="A11784" s="30" t="n">
        <v>1840.9375</v>
      </c>
      <c r="B11784" s="31" t="n">
        <v>16.4196</v>
      </c>
      <c r="C11784" s="32" t="n">
        <f aca="false">IF($A11784="","",IF(設定!$B$21="dB",10^($B11784/20),ABS($B11784)))</f>
        <v>6.62186008206957</v>
      </c>
      <c r="D11784" s="32" t="n">
        <f aca="false">IF($A11784="","",$A11784^2)</f>
        <v>3389050.87890625</v>
      </c>
      <c r="E11784" s="32" t="n">
        <f aca="false">IF($A11784="","",IF($C11784&lt;=0,"",1/$C11784^2))</f>
        <v>0.0228055210893931</v>
      </c>
      <c r="F11784" s="33" t="n">
        <f aca="false">IF(OR(ROW()-設定!$B$30&lt;2,ROW()+設定!$B$30&gt;13701,N($A11784)&lt;=0,N(INDEX($A$2:$A$13701,MIN(13700,MAX(1,ROW()-1+設定!$B$30))))&lt;=0,$A11784&lt;設定!$B$28,$A11784&gt;設定!$B$29),0,IF(AND($C11784&gt;=MAX(INDEX($C$1:$C$13701,MAX(1,ROW()-設定!$B$24)):INDEX($C$1:$C$13701,MAX(1,ROW()-1))),$C11784&gt;MAX(INDEX($C$1:$C$13701,MIN(13701,ROW()+1)):INDEX($C$1:$C$13701,MIN(13701,ROW()+設定!$B$24))),$C11784&gt;=設定!$B$32,$C11784&gt;=MAX(MIN(INDEX($C$1:$C$13701,MAX(1,ROW()-設定!$B$26)):INDEX($C$1:$C$13701,MAX(1,ROW()-1))),MIN(INDEX($C$1:$C$13701,MIN(13701,ROW()+1)):INDEX($C$1:$C$13701,MIN(13701,ROW()+設定!$B$26))))*10^(設定!$B$27/20)),1,0))</f>
        <v>0</v>
      </c>
      <c r="G11784" s="33" t="n">
        <f aca="false">$G11783+IF($F11784=1,1,0)</f>
        <v>6</v>
      </c>
      <c r="H11784" s="0" t="str">
        <f aca="false">IF($F11784=1,$G11784,"")</f>
        <v/>
      </c>
    </row>
    <row r="11785" customFormat="false" ht="15" hidden="false" customHeight="false" outlineLevel="0" collapsed="false">
      <c r="A11785" s="30" t="n">
        <v>1841.09375</v>
      </c>
      <c r="B11785" s="31" t="n">
        <v>16.6649</v>
      </c>
      <c r="C11785" s="32" t="n">
        <f aca="false">IF($A11785="","",IF(設定!$B$21="dB",10^($B11785/20),ABS($B11785)))</f>
        <v>6.81153511737713</v>
      </c>
      <c r="D11785" s="32" t="n">
        <f aca="false">IF($A11785="","",$A11785^2)</f>
        <v>3389626.19628906</v>
      </c>
      <c r="E11785" s="32" t="n">
        <f aca="false">IF($A11785="","",IF($C11785&lt;=0,"",1/$C11785^2))</f>
        <v>0.0215531127087083</v>
      </c>
      <c r="F11785" s="33" t="n">
        <f aca="false">IF(OR(ROW()-設定!$B$30&lt;2,ROW()+設定!$B$30&gt;13701,N($A11785)&lt;=0,N(INDEX($A$2:$A$13701,MIN(13700,MAX(1,ROW()-1+設定!$B$30))))&lt;=0,$A11785&lt;設定!$B$28,$A11785&gt;設定!$B$29),0,IF(AND($C11785&gt;=MAX(INDEX($C$1:$C$13701,MAX(1,ROW()-設定!$B$24)):INDEX($C$1:$C$13701,MAX(1,ROW()-1))),$C11785&gt;MAX(INDEX($C$1:$C$13701,MIN(13701,ROW()+1)):INDEX($C$1:$C$13701,MIN(13701,ROW()+設定!$B$24))),$C11785&gt;=設定!$B$32,$C11785&gt;=MAX(MIN(INDEX($C$1:$C$13701,MAX(1,ROW()-設定!$B$26)):INDEX($C$1:$C$13701,MAX(1,ROW()-1))),MIN(INDEX($C$1:$C$13701,MIN(13701,ROW()+1)):INDEX($C$1:$C$13701,MIN(13701,ROW()+設定!$B$26))))*10^(設定!$B$27/20)),1,0))</f>
        <v>0</v>
      </c>
      <c r="G11785" s="33" t="n">
        <f aca="false">$G11784+IF($F11785=1,1,0)</f>
        <v>6</v>
      </c>
      <c r="H11785" s="0" t="str">
        <f aca="false">IF($F11785=1,$G11785,"")</f>
        <v/>
      </c>
    </row>
    <row r="11786" customFormat="false" ht="15" hidden="false" customHeight="false" outlineLevel="0" collapsed="false">
      <c r="A11786" s="30" t="n">
        <v>1841.25</v>
      </c>
      <c r="B11786" s="31" t="n">
        <v>16.4707</v>
      </c>
      <c r="C11786" s="32" t="n">
        <f aca="false">IF($A11786="","",IF(設定!$B$21="dB",10^($B11786/20),ABS($B11786)))</f>
        <v>6.66093199904944</v>
      </c>
      <c r="D11786" s="32" t="n">
        <f aca="false">IF($A11786="","",$A11786^2)</f>
        <v>3390201.5625</v>
      </c>
      <c r="E11786" s="32" t="n">
        <f aca="false">IF($A11786="","",IF($C11786&lt;=0,"",1/$C11786^2))</f>
        <v>0.0225387590100022</v>
      </c>
      <c r="F11786" s="33" t="n">
        <f aca="false">IF(OR(ROW()-設定!$B$30&lt;2,ROW()+設定!$B$30&gt;13701,N($A11786)&lt;=0,N(INDEX($A$2:$A$13701,MIN(13700,MAX(1,ROW()-1+設定!$B$30))))&lt;=0,$A11786&lt;設定!$B$28,$A11786&gt;設定!$B$29),0,IF(AND($C11786&gt;=MAX(INDEX($C$1:$C$13701,MAX(1,ROW()-設定!$B$24)):INDEX($C$1:$C$13701,MAX(1,ROW()-1))),$C11786&gt;MAX(INDEX($C$1:$C$13701,MIN(13701,ROW()+1)):INDEX($C$1:$C$13701,MIN(13701,ROW()+設定!$B$24))),$C11786&gt;=設定!$B$32,$C11786&gt;=MAX(MIN(INDEX($C$1:$C$13701,MAX(1,ROW()-設定!$B$26)):INDEX($C$1:$C$13701,MAX(1,ROW()-1))),MIN(INDEX($C$1:$C$13701,MIN(13701,ROW()+1)):INDEX($C$1:$C$13701,MIN(13701,ROW()+設定!$B$26))))*10^(設定!$B$27/20)),1,0))</f>
        <v>0</v>
      </c>
      <c r="G11786" s="33" t="n">
        <f aca="false">$G11785+IF($F11786=1,1,0)</f>
        <v>6</v>
      </c>
      <c r="H11786" s="0" t="str">
        <f aca="false">IF($F11786=1,$G11786,"")</f>
        <v/>
      </c>
    </row>
    <row r="11787" customFormat="false" ht="15" hidden="false" customHeight="false" outlineLevel="0" collapsed="false">
      <c r="A11787" s="30" t="n">
        <v>1841.40625</v>
      </c>
      <c r="B11787" s="31" t="n">
        <v>16.3329</v>
      </c>
      <c r="C11787" s="32" t="n">
        <f aca="false">IF($A11787="","",IF(設定!$B$21="dB",10^($B11787/20),ABS($B11787)))</f>
        <v>6.55609140692336</v>
      </c>
      <c r="D11787" s="32" t="n">
        <f aca="false">IF($A11787="","",$A11787^2)</f>
        <v>3390776.97753906</v>
      </c>
      <c r="E11787" s="32" t="n">
        <f aca="false">IF($A11787="","",IF($C11787&lt;=0,"",1/$C11787^2))</f>
        <v>0.0232653719440012</v>
      </c>
      <c r="F11787" s="33" t="n">
        <f aca="false">IF(OR(ROW()-設定!$B$30&lt;2,ROW()+設定!$B$30&gt;13701,N($A11787)&lt;=0,N(INDEX($A$2:$A$13701,MIN(13700,MAX(1,ROW()-1+設定!$B$30))))&lt;=0,$A11787&lt;設定!$B$28,$A11787&gt;設定!$B$29),0,IF(AND($C11787&gt;=MAX(INDEX($C$1:$C$13701,MAX(1,ROW()-設定!$B$24)):INDEX($C$1:$C$13701,MAX(1,ROW()-1))),$C11787&gt;MAX(INDEX($C$1:$C$13701,MIN(13701,ROW()+1)):INDEX($C$1:$C$13701,MIN(13701,ROW()+設定!$B$24))),$C11787&gt;=設定!$B$32,$C11787&gt;=MAX(MIN(INDEX($C$1:$C$13701,MAX(1,ROW()-設定!$B$26)):INDEX($C$1:$C$13701,MAX(1,ROW()-1))),MIN(INDEX($C$1:$C$13701,MIN(13701,ROW()+1)):INDEX($C$1:$C$13701,MIN(13701,ROW()+設定!$B$26))))*10^(設定!$B$27/20)),1,0))</f>
        <v>0</v>
      </c>
      <c r="G11787" s="33" t="n">
        <f aca="false">$G11786+IF($F11787=1,1,0)</f>
        <v>6</v>
      </c>
      <c r="H11787" s="0" t="str">
        <f aca="false">IF($F11787=1,$G11787,"")</f>
        <v/>
      </c>
    </row>
    <row r="11788" customFormat="false" ht="15" hidden="false" customHeight="false" outlineLevel="0" collapsed="false">
      <c r="A11788" s="30" t="n">
        <v>1841.5625</v>
      </c>
      <c r="B11788" s="31" t="n">
        <v>16.7325</v>
      </c>
      <c r="C11788" s="32" t="n">
        <f aca="false">IF($A11788="","",IF(設定!$B$21="dB",10^($B11788/20),ABS($B11788)))</f>
        <v>6.86475433492131</v>
      </c>
      <c r="D11788" s="32" t="n">
        <f aca="false">IF($A11788="","",$A11788^2)</f>
        <v>3391352.44140625</v>
      </c>
      <c r="E11788" s="32" t="n">
        <f aca="false">IF($A11788="","",IF($C11788&lt;=0,"",1/$C11788^2))</f>
        <v>0.0212202257595929</v>
      </c>
      <c r="F11788" s="33" t="n">
        <f aca="false">IF(OR(ROW()-設定!$B$30&lt;2,ROW()+設定!$B$30&gt;13701,N($A11788)&lt;=0,N(INDEX($A$2:$A$13701,MIN(13700,MAX(1,ROW()-1+設定!$B$30))))&lt;=0,$A11788&lt;設定!$B$28,$A11788&gt;設定!$B$29),0,IF(AND($C11788&gt;=MAX(INDEX($C$1:$C$13701,MAX(1,ROW()-設定!$B$24)):INDEX($C$1:$C$13701,MAX(1,ROW()-1))),$C11788&gt;MAX(INDEX($C$1:$C$13701,MIN(13701,ROW()+1)):INDEX($C$1:$C$13701,MIN(13701,ROW()+設定!$B$24))),$C11788&gt;=設定!$B$32,$C11788&gt;=MAX(MIN(INDEX($C$1:$C$13701,MAX(1,ROW()-設定!$B$26)):INDEX($C$1:$C$13701,MAX(1,ROW()-1))),MIN(INDEX($C$1:$C$13701,MIN(13701,ROW()+1)):INDEX($C$1:$C$13701,MIN(13701,ROW()+設定!$B$26))))*10^(設定!$B$27/20)),1,0))</f>
        <v>0</v>
      </c>
      <c r="G11788" s="33" t="n">
        <f aca="false">$G11787+IF($F11788=1,1,0)</f>
        <v>6</v>
      </c>
      <c r="H11788" s="0" t="str">
        <f aca="false">IF($F11788=1,$G11788,"")</f>
        <v/>
      </c>
    </row>
    <row r="11789" customFormat="false" ht="15" hidden="false" customHeight="false" outlineLevel="0" collapsed="false">
      <c r="A11789" s="30" t="n">
        <v>1841.71875</v>
      </c>
      <c r="B11789" s="31" t="n">
        <v>16.6533</v>
      </c>
      <c r="C11789" s="32" t="n">
        <f aca="false">IF($A11789="","",IF(設定!$B$21="dB",10^($B11789/20),ABS($B11789)))</f>
        <v>6.80244438831111</v>
      </c>
      <c r="D11789" s="32" t="n">
        <f aca="false">IF($A11789="","",$A11789^2)</f>
        <v>3391927.95410156</v>
      </c>
      <c r="E11789" s="32" t="n">
        <f aca="false">IF($A11789="","",IF($C11789&lt;=0,"",1/$C11789^2))</f>
        <v>0.0216107579958764</v>
      </c>
      <c r="F11789" s="33" t="n">
        <f aca="false">IF(OR(ROW()-設定!$B$30&lt;2,ROW()+設定!$B$30&gt;13701,N($A11789)&lt;=0,N(INDEX($A$2:$A$13701,MIN(13700,MAX(1,ROW()-1+設定!$B$30))))&lt;=0,$A11789&lt;設定!$B$28,$A11789&gt;設定!$B$29),0,IF(AND($C11789&gt;=MAX(INDEX($C$1:$C$13701,MAX(1,ROW()-設定!$B$24)):INDEX($C$1:$C$13701,MAX(1,ROW()-1))),$C11789&gt;MAX(INDEX($C$1:$C$13701,MIN(13701,ROW()+1)):INDEX($C$1:$C$13701,MIN(13701,ROW()+設定!$B$24))),$C11789&gt;=設定!$B$32,$C11789&gt;=MAX(MIN(INDEX($C$1:$C$13701,MAX(1,ROW()-設定!$B$26)):INDEX($C$1:$C$13701,MAX(1,ROW()-1))),MIN(INDEX($C$1:$C$13701,MIN(13701,ROW()+1)):INDEX($C$1:$C$13701,MIN(13701,ROW()+設定!$B$26))))*10^(設定!$B$27/20)),1,0))</f>
        <v>0</v>
      </c>
      <c r="G11789" s="33" t="n">
        <f aca="false">$G11788+IF($F11789=1,1,0)</f>
        <v>6</v>
      </c>
      <c r="H11789" s="0" t="str">
        <f aca="false">IF($F11789=1,$G11789,"")</f>
        <v/>
      </c>
    </row>
    <row r="11790" customFormat="false" ht="15" hidden="false" customHeight="false" outlineLevel="0" collapsed="false">
      <c r="A11790" s="30" t="n">
        <v>1841.875</v>
      </c>
      <c r="B11790" s="31" t="n">
        <v>16.6258</v>
      </c>
      <c r="C11790" s="32" t="n">
        <f aca="false">IF($A11790="","",IF(設定!$B$21="dB",10^($B11790/20),ABS($B11790)))</f>
        <v>6.78094153618776</v>
      </c>
      <c r="D11790" s="32" t="n">
        <f aca="false">IF($A11790="","",$A11790^2)</f>
        <v>3392503.515625</v>
      </c>
      <c r="E11790" s="32" t="n">
        <f aca="false">IF($A11790="","",IF($C11790&lt;=0,"",1/$C11790^2))</f>
        <v>0.0217480338353129</v>
      </c>
      <c r="F11790" s="33" t="n">
        <f aca="false">IF(OR(ROW()-設定!$B$30&lt;2,ROW()+設定!$B$30&gt;13701,N($A11790)&lt;=0,N(INDEX($A$2:$A$13701,MIN(13700,MAX(1,ROW()-1+設定!$B$30))))&lt;=0,$A11790&lt;設定!$B$28,$A11790&gt;設定!$B$29),0,IF(AND($C11790&gt;=MAX(INDEX($C$1:$C$13701,MAX(1,ROW()-設定!$B$24)):INDEX($C$1:$C$13701,MAX(1,ROW()-1))),$C11790&gt;MAX(INDEX($C$1:$C$13701,MIN(13701,ROW()+1)):INDEX($C$1:$C$13701,MIN(13701,ROW()+設定!$B$24))),$C11790&gt;=設定!$B$32,$C11790&gt;=MAX(MIN(INDEX($C$1:$C$13701,MAX(1,ROW()-設定!$B$26)):INDEX($C$1:$C$13701,MAX(1,ROW()-1))),MIN(INDEX($C$1:$C$13701,MIN(13701,ROW()+1)):INDEX($C$1:$C$13701,MIN(13701,ROW()+設定!$B$26))))*10^(設定!$B$27/20)),1,0))</f>
        <v>0</v>
      </c>
      <c r="G11790" s="33" t="n">
        <f aca="false">$G11789+IF($F11790=1,1,0)</f>
        <v>6</v>
      </c>
      <c r="H11790" s="0" t="str">
        <f aca="false">IF($F11790=1,$G11790,"")</f>
        <v/>
      </c>
    </row>
    <row r="11791" customFormat="false" ht="15" hidden="false" customHeight="false" outlineLevel="0" collapsed="false">
      <c r="A11791" s="30" t="n">
        <v>1842.03125</v>
      </c>
      <c r="B11791" s="31" t="n">
        <v>16.6141</v>
      </c>
      <c r="C11791" s="32" t="n">
        <f aca="false">IF($A11791="","",IF(設定!$B$21="dB",10^($B11791/20),ABS($B11791)))</f>
        <v>6.77181367372419</v>
      </c>
      <c r="D11791" s="32" t="n">
        <f aca="false">IF($A11791="","",$A11791^2)</f>
        <v>3393079.12597656</v>
      </c>
      <c r="E11791" s="32" t="n">
        <f aca="false">IF($A11791="","",IF($C11791&lt;=0,"",1/$C11791^2))</f>
        <v>0.021806702564586</v>
      </c>
      <c r="F11791" s="33" t="n">
        <f aca="false">IF(OR(ROW()-設定!$B$30&lt;2,ROW()+設定!$B$30&gt;13701,N($A11791)&lt;=0,N(INDEX($A$2:$A$13701,MIN(13700,MAX(1,ROW()-1+設定!$B$30))))&lt;=0,$A11791&lt;設定!$B$28,$A11791&gt;設定!$B$29),0,IF(AND($C11791&gt;=MAX(INDEX($C$1:$C$13701,MAX(1,ROW()-設定!$B$24)):INDEX($C$1:$C$13701,MAX(1,ROW()-1))),$C11791&gt;MAX(INDEX($C$1:$C$13701,MIN(13701,ROW()+1)):INDEX($C$1:$C$13701,MIN(13701,ROW()+設定!$B$24))),$C11791&gt;=設定!$B$32,$C11791&gt;=MAX(MIN(INDEX($C$1:$C$13701,MAX(1,ROW()-設定!$B$26)):INDEX($C$1:$C$13701,MAX(1,ROW()-1))),MIN(INDEX($C$1:$C$13701,MIN(13701,ROW()+1)):INDEX($C$1:$C$13701,MIN(13701,ROW()+設定!$B$26))))*10^(設定!$B$27/20)),1,0))</f>
        <v>0</v>
      </c>
      <c r="G11791" s="33" t="n">
        <f aca="false">$G11790+IF($F11791=1,1,0)</f>
        <v>6</v>
      </c>
      <c r="H11791" s="0" t="str">
        <f aca="false">IF($F11791=1,$G11791,"")</f>
        <v/>
      </c>
    </row>
    <row r="11792" customFormat="false" ht="15" hidden="false" customHeight="false" outlineLevel="0" collapsed="false">
      <c r="A11792" s="30" t="n">
        <v>1842.1875</v>
      </c>
      <c r="B11792" s="31" t="n">
        <v>16.4574</v>
      </c>
      <c r="C11792" s="32" t="n">
        <f aca="false">IF($A11792="","",IF(設定!$B$21="dB",10^($B11792/20),ABS($B11792)))</f>
        <v>6.65074045756905</v>
      </c>
      <c r="D11792" s="32" t="n">
        <f aca="false">IF($A11792="","",$A11792^2)</f>
        <v>3393654.78515625</v>
      </c>
      <c r="E11792" s="32" t="n">
        <f aca="false">IF($A11792="","",IF($C11792&lt;=0,"",1/$C11792^2))</f>
        <v>0.0226078883641407</v>
      </c>
      <c r="F11792" s="33" t="n">
        <f aca="false">IF(OR(ROW()-設定!$B$30&lt;2,ROW()+設定!$B$30&gt;13701,N($A11792)&lt;=0,N(INDEX($A$2:$A$13701,MIN(13700,MAX(1,ROW()-1+設定!$B$30))))&lt;=0,$A11792&lt;設定!$B$28,$A11792&gt;設定!$B$29),0,IF(AND($C11792&gt;=MAX(INDEX($C$1:$C$13701,MAX(1,ROW()-設定!$B$24)):INDEX($C$1:$C$13701,MAX(1,ROW()-1))),$C11792&gt;MAX(INDEX($C$1:$C$13701,MIN(13701,ROW()+1)):INDEX($C$1:$C$13701,MIN(13701,ROW()+設定!$B$24))),$C11792&gt;=設定!$B$32,$C11792&gt;=MAX(MIN(INDEX($C$1:$C$13701,MAX(1,ROW()-設定!$B$26)):INDEX($C$1:$C$13701,MAX(1,ROW()-1))),MIN(INDEX($C$1:$C$13701,MIN(13701,ROW()+1)):INDEX($C$1:$C$13701,MIN(13701,ROW()+設定!$B$26))))*10^(設定!$B$27/20)),1,0))</f>
        <v>0</v>
      </c>
      <c r="G11792" s="33" t="n">
        <f aca="false">$G11791+IF($F11792=1,1,0)</f>
        <v>6</v>
      </c>
      <c r="H11792" s="0" t="str">
        <f aca="false">IF($F11792=1,$G11792,"")</f>
        <v/>
      </c>
    </row>
    <row r="11793" customFormat="false" ht="15" hidden="false" customHeight="false" outlineLevel="0" collapsed="false">
      <c r="A11793" s="30" t="n">
        <v>1842.34375</v>
      </c>
      <c r="B11793" s="31" t="n">
        <v>16.6658</v>
      </c>
      <c r="C11793" s="32" t="n">
        <f aca="false">IF($A11793="","",IF(設定!$B$21="dB",10^($B11793/20),ABS($B11793)))</f>
        <v>6.81224094020886</v>
      </c>
      <c r="D11793" s="32" t="n">
        <f aca="false">IF($A11793="","",$A11793^2)</f>
        <v>3394230.49316406</v>
      </c>
      <c r="E11793" s="32" t="n">
        <f aca="false">IF($A11793="","",IF($C11793&lt;=0,"",1/$C11793^2))</f>
        <v>0.0215486466626368</v>
      </c>
      <c r="F11793" s="33" t="n">
        <f aca="false">IF(OR(ROW()-設定!$B$30&lt;2,ROW()+設定!$B$30&gt;13701,N($A11793)&lt;=0,N(INDEX($A$2:$A$13701,MIN(13700,MAX(1,ROW()-1+設定!$B$30))))&lt;=0,$A11793&lt;設定!$B$28,$A11793&gt;設定!$B$29),0,IF(AND($C11793&gt;=MAX(INDEX($C$1:$C$13701,MAX(1,ROW()-設定!$B$24)):INDEX($C$1:$C$13701,MAX(1,ROW()-1))),$C11793&gt;MAX(INDEX($C$1:$C$13701,MIN(13701,ROW()+1)):INDEX($C$1:$C$13701,MIN(13701,ROW()+設定!$B$24))),$C11793&gt;=設定!$B$32,$C11793&gt;=MAX(MIN(INDEX($C$1:$C$13701,MAX(1,ROW()-設定!$B$26)):INDEX($C$1:$C$13701,MAX(1,ROW()-1))),MIN(INDEX($C$1:$C$13701,MIN(13701,ROW()+1)):INDEX($C$1:$C$13701,MIN(13701,ROW()+設定!$B$26))))*10^(設定!$B$27/20)),1,0))</f>
        <v>0</v>
      </c>
      <c r="G11793" s="33" t="n">
        <f aca="false">$G11792+IF($F11793=1,1,0)</f>
        <v>6</v>
      </c>
      <c r="H11793" s="0" t="str">
        <f aca="false">IF($F11793=1,$G11793,"")</f>
        <v/>
      </c>
    </row>
    <row r="11794" customFormat="false" ht="15" hidden="false" customHeight="false" outlineLevel="0" collapsed="false">
      <c r="A11794" s="30" t="n">
        <v>1842.5</v>
      </c>
      <c r="B11794" s="31" t="n">
        <v>16.4329</v>
      </c>
      <c r="C11794" s="32" t="n">
        <f aca="false">IF($A11794="","",IF(設定!$B$21="dB",10^($B11794/20),ABS($B11794)))</f>
        <v>6.63200736749355</v>
      </c>
      <c r="D11794" s="32" t="n">
        <f aca="false">IF($A11794="","",$A11794^2)</f>
        <v>3394806.25</v>
      </c>
      <c r="E11794" s="32" t="n">
        <f aca="false">IF($A11794="","",IF($C11794&lt;=0,"",1/$C11794^2))</f>
        <v>0.022735787423059</v>
      </c>
      <c r="F11794" s="33" t="n">
        <f aca="false">IF(OR(ROW()-設定!$B$30&lt;2,ROW()+設定!$B$30&gt;13701,N($A11794)&lt;=0,N(INDEX($A$2:$A$13701,MIN(13700,MAX(1,ROW()-1+設定!$B$30))))&lt;=0,$A11794&lt;設定!$B$28,$A11794&gt;設定!$B$29),0,IF(AND($C11794&gt;=MAX(INDEX($C$1:$C$13701,MAX(1,ROW()-設定!$B$24)):INDEX($C$1:$C$13701,MAX(1,ROW()-1))),$C11794&gt;MAX(INDEX($C$1:$C$13701,MIN(13701,ROW()+1)):INDEX($C$1:$C$13701,MIN(13701,ROW()+設定!$B$24))),$C11794&gt;=設定!$B$32,$C11794&gt;=MAX(MIN(INDEX($C$1:$C$13701,MAX(1,ROW()-設定!$B$26)):INDEX($C$1:$C$13701,MAX(1,ROW()-1))),MIN(INDEX($C$1:$C$13701,MIN(13701,ROW()+1)):INDEX($C$1:$C$13701,MIN(13701,ROW()+設定!$B$26))))*10^(設定!$B$27/20)),1,0))</f>
        <v>0</v>
      </c>
      <c r="G11794" s="33" t="n">
        <f aca="false">$G11793+IF($F11794=1,1,0)</f>
        <v>6</v>
      </c>
      <c r="H11794" s="0" t="str">
        <f aca="false">IF($F11794=1,$G11794,"")</f>
        <v/>
      </c>
    </row>
    <row r="11795" customFormat="false" ht="15" hidden="false" customHeight="false" outlineLevel="0" collapsed="false">
      <c r="A11795" s="30" t="n">
        <v>1842.65625</v>
      </c>
      <c r="B11795" s="31" t="n">
        <v>16.7286</v>
      </c>
      <c r="C11795" s="32" t="n">
        <f aca="false">IF($A11795="","",IF(設定!$B$21="dB",10^($B11795/20),ABS($B11795)))</f>
        <v>6.8616727240063</v>
      </c>
      <c r="D11795" s="32" t="n">
        <f aca="false">IF($A11795="","",$A11795^2)</f>
        <v>3395382.05566406</v>
      </c>
      <c r="E11795" s="32" t="n">
        <f aca="false">IF($A11795="","",IF($C11795&lt;=0,"",1/$C11795^2))</f>
        <v>0.0212392902547947</v>
      </c>
      <c r="F11795" s="33" t="n">
        <f aca="false">IF(OR(ROW()-設定!$B$30&lt;2,ROW()+設定!$B$30&gt;13701,N($A11795)&lt;=0,N(INDEX($A$2:$A$13701,MIN(13700,MAX(1,ROW()-1+設定!$B$30))))&lt;=0,$A11795&lt;設定!$B$28,$A11795&gt;設定!$B$29),0,IF(AND($C11795&gt;=MAX(INDEX($C$1:$C$13701,MAX(1,ROW()-設定!$B$24)):INDEX($C$1:$C$13701,MAX(1,ROW()-1))),$C11795&gt;MAX(INDEX($C$1:$C$13701,MIN(13701,ROW()+1)):INDEX($C$1:$C$13701,MIN(13701,ROW()+設定!$B$24))),$C11795&gt;=設定!$B$32,$C11795&gt;=MAX(MIN(INDEX($C$1:$C$13701,MAX(1,ROW()-設定!$B$26)):INDEX($C$1:$C$13701,MAX(1,ROW()-1))),MIN(INDEX($C$1:$C$13701,MIN(13701,ROW()+1)):INDEX($C$1:$C$13701,MIN(13701,ROW()+設定!$B$26))))*10^(設定!$B$27/20)),1,0))</f>
        <v>0</v>
      </c>
      <c r="G11795" s="33" t="n">
        <f aca="false">$G11794+IF($F11795=1,1,0)</f>
        <v>6</v>
      </c>
      <c r="H11795" s="0" t="str">
        <f aca="false">IF($F11795=1,$G11795,"")</f>
        <v/>
      </c>
    </row>
    <row r="11796" customFormat="false" ht="15" hidden="false" customHeight="false" outlineLevel="0" collapsed="false">
      <c r="A11796" s="30" t="n">
        <v>1842.8125</v>
      </c>
      <c r="B11796" s="31" t="n">
        <v>16.5436</v>
      </c>
      <c r="C11796" s="32" t="n">
        <f aca="false">IF($A11796="","",IF(設定!$B$21="dB",10^($B11796/20),ABS($B11796)))</f>
        <v>6.71707194575644</v>
      </c>
      <c r="D11796" s="32" t="n">
        <f aca="false">IF($A11796="","",$A11796^2)</f>
        <v>3395957.91015625</v>
      </c>
      <c r="E11796" s="32" t="n">
        <f aca="false">IF($A11796="","",IF($C11796&lt;=0,"",1/$C11796^2))</f>
        <v>0.0221635845071646</v>
      </c>
      <c r="F11796" s="33" t="n">
        <f aca="false">IF(OR(ROW()-設定!$B$30&lt;2,ROW()+設定!$B$30&gt;13701,N($A11796)&lt;=0,N(INDEX($A$2:$A$13701,MIN(13700,MAX(1,ROW()-1+設定!$B$30))))&lt;=0,$A11796&lt;設定!$B$28,$A11796&gt;設定!$B$29),0,IF(AND($C11796&gt;=MAX(INDEX($C$1:$C$13701,MAX(1,ROW()-設定!$B$24)):INDEX($C$1:$C$13701,MAX(1,ROW()-1))),$C11796&gt;MAX(INDEX($C$1:$C$13701,MIN(13701,ROW()+1)):INDEX($C$1:$C$13701,MIN(13701,ROW()+設定!$B$24))),$C11796&gt;=設定!$B$32,$C11796&gt;=MAX(MIN(INDEX($C$1:$C$13701,MAX(1,ROW()-設定!$B$26)):INDEX($C$1:$C$13701,MAX(1,ROW()-1))),MIN(INDEX($C$1:$C$13701,MIN(13701,ROW()+1)):INDEX($C$1:$C$13701,MIN(13701,ROW()+設定!$B$26))))*10^(設定!$B$27/20)),1,0))</f>
        <v>0</v>
      </c>
      <c r="G11796" s="33" t="n">
        <f aca="false">$G11795+IF($F11796=1,1,0)</f>
        <v>6</v>
      </c>
      <c r="H11796" s="0" t="str">
        <f aca="false">IF($F11796=1,$G11796,"")</f>
        <v/>
      </c>
    </row>
    <row r="11797" customFormat="false" ht="15" hidden="false" customHeight="false" outlineLevel="0" collapsed="false">
      <c r="A11797" s="30" t="n">
        <v>1842.96875</v>
      </c>
      <c r="B11797" s="31" t="n">
        <v>16.314</v>
      </c>
      <c r="C11797" s="32" t="n">
        <f aca="false">IF($A11797="","",IF(設定!$B$21="dB",10^($B11797/20),ABS($B11797)))</f>
        <v>6.54184123569239</v>
      </c>
      <c r="D11797" s="32" t="n">
        <f aca="false">IF($A11797="","",$A11797^2)</f>
        <v>3396533.81347656</v>
      </c>
      <c r="E11797" s="32" t="n">
        <f aca="false">IF($A11797="","",IF($C11797&lt;=0,"",1/$C11797^2))</f>
        <v>0.0233668408167273</v>
      </c>
      <c r="F11797" s="33" t="n">
        <f aca="false">IF(OR(ROW()-設定!$B$30&lt;2,ROW()+設定!$B$30&gt;13701,N($A11797)&lt;=0,N(INDEX($A$2:$A$13701,MIN(13700,MAX(1,ROW()-1+設定!$B$30))))&lt;=0,$A11797&lt;設定!$B$28,$A11797&gt;設定!$B$29),0,IF(AND($C11797&gt;=MAX(INDEX($C$1:$C$13701,MAX(1,ROW()-設定!$B$24)):INDEX($C$1:$C$13701,MAX(1,ROW()-1))),$C11797&gt;MAX(INDEX($C$1:$C$13701,MIN(13701,ROW()+1)):INDEX($C$1:$C$13701,MIN(13701,ROW()+設定!$B$24))),$C11797&gt;=設定!$B$32,$C11797&gt;=MAX(MIN(INDEX($C$1:$C$13701,MAX(1,ROW()-設定!$B$26)):INDEX($C$1:$C$13701,MAX(1,ROW()-1))),MIN(INDEX($C$1:$C$13701,MIN(13701,ROW()+1)):INDEX($C$1:$C$13701,MIN(13701,ROW()+設定!$B$26))))*10^(設定!$B$27/20)),1,0))</f>
        <v>0</v>
      </c>
      <c r="G11797" s="33" t="n">
        <f aca="false">$G11796+IF($F11797=1,1,0)</f>
        <v>6</v>
      </c>
      <c r="H11797" s="0" t="str">
        <f aca="false">IF($F11797=1,$G11797,"")</f>
        <v/>
      </c>
    </row>
    <row r="11798" customFormat="false" ht="15" hidden="false" customHeight="false" outlineLevel="0" collapsed="false">
      <c r="A11798" s="30" t="n">
        <v>1843.125</v>
      </c>
      <c r="B11798" s="31" t="n">
        <v>16.5871</v>
      </c>
      <c r="C11798" s="32" t="n">
        <f aca="false">IF($A11798="","",IF(設定!$B$21="dB",10^($B11798/20),ABS($B11798)))</f>
        <v>6.75079624264</v>
      </c>
      <c r="D11798" s="32" t="n">
        <f aca="false">IF($A11798="","",$A11798^2)</f>
        <v>3397109.765625</v>
      </c>
      <c r="E11798" s="32" t="n">
        <f aca="false">IF($A11798="","",IF($C11798&lt;=0,"",1/$C11798^2))</f>
        <v>0.0219426966912101</v>
      </c>
      <c r="F11798" s="33" t="n">
        <f aca="false">IF(OR(ROW()-設定!$B$30&lt;2,ROW()+設定!$B$30&gt;13701,N($A11798)&lt;=0,N(INDEX($A$2:$A$13701,MIN(13700,MAX(1,ROW()-1+設定!$B$30))))&lt;=0,$A11798&lt;設定!$B$28,$A11798&gt;設定!$B$29),0,IF(AND($C11798&gt;=MAX(INDEX($C$1:$C$13701,MAX(1,ROW()-設定!$B$24)):INDEX($C$1:$C$13701,MAX(1,ROW()-1))),$C11798&gt;MAX(INDEX($C$1:$C$13701,MIN(13701,ROW()+1)):INDEX($C$1:$C$13701,MIN(13701,ROW()+設定!$B$24))),$C11798&gt;=設定!$B$32,$C11798&gt;=MAX(MIN(INDEX($C$1:$C$13701,MAX(1,ROW()-設定!$B$26)):INDEX($C$1:$C$13701,MAX(1,ROW()-1))),MIN(INDEX($C$1:$C$13701,MIN(13701,ROW()+1)):INDEX($C$1:$C$13701,MIN(13701,ROW()+設定!$B$26))))*10^(設定!$B$27/20)),1,0))</f>
        <v>0</v>
      </c>
      <c r="G11798" s="33" t="n">
        <f aca="false">$G11797+IF($F11798=1,1,0)</f>
        <v>6</v>
      </c>
      <c r="H11798" s="0" t="str">
        <f aca="false">IF($F11798=1,$G11798,"")</f>
        <v/>
      </c>
    </row>
    <row r="11799" customFormat="false" ht="15" hidden="false" customHeight="false" outlineLevel="0" collapsed="false">
      <c r="A11799" s="30" t="n">
        <v>1843.28125</v>
      </c>
      <c r="B11799" s="31" t="n">
        <v>16.6889</v>
      </c>
      <c r="C11799" s="32" t="n">
        <f aca="false">IF($A11799="","",IF(設定!$B$21="dB",10^($B11799/20),ABS($B11799)))</f>
        <v>6.83038211053546</v>
      </c>
      <c r="D11799" s="32" t="n">
        <f aca="false">IF($A11799="","",$A11799^2)</f>
        <v>3397685.76660156</v>
      </c>
      <c r="E11799" s="32" t="n">
        <f aca="false">IF($A11799="","",IF($C11799&lt;=0,"",1/$C11799^2))</f>
        <v>0.021434334305372</v>
      </c>
      <c r="F11799" s="33" t="n">
        <f aca="false">IF(OR(ROW()-設定!$B$30&lt;2,ROW()+設定!$B$30&gt;13701,N($A11799)&lt;=0,N(INDEX($A$2:$A$13701,MIN(13700,MAX(1,ROW()-1+設定!$B$30))))&lt;=0,$A11799&lt;設定!$B$28,$A11799&gt;設定!$B$29),0,IF(AND($C11799&gt;=MAX(INDEX($C$1:$C$13701,MAX(1,ROW()-設定!$B$24)):INDEX($C$1:$C$13701,MAX(1,ROW()-1))),$C11799&gt;MAX(INDEX($C$1:$C$13701,MIN(13701,ROW()+1)):INDEX($C$1:$C$13701,MIN(13701,ROW()+設定!$B$24))),$C11799&gt;=設定!$B$32,$C11799&gt;=MAX(MIN(INDEX($C$1:$C$13701,MAX(1,ROW()-設定!$B$26)):INDEX($C$1:$C$13701,MAX(1,ROW()-1))),MIN(INDEX($C$1:$C$13701,MIN(13701,ROW()+1)):INDEX($C$1:$C$13701,MIN(13701,ROW()+設定!$B$26))))*10^(設定!$B$27/20)),1,0))</f>
        <v>0</v>
      </c>
      <c r="G11799" s="33" t="n">
        <f aca="false">$G11798+IF($F11799=1,1,0)</f>
        <v>6</v>
      </c>
      <c r="H11799" s="0" t="str">
        <f aca="false">IF($F11799=1,$G11799,"")</f>
        <v/>
      </c>
    </row>
    <row r="11800" customFormat="false" ht="15" hidden="false" customHeight="false" outlineLevel="0" collapsed="false">
      <c r="A11800" s="30" t="n">
        <v>1843.4375</v>
      </c>
      <c r="B11800" s="31" t="n">
        <v>16.4477</v>
      </c>
      <c r="C11800" s="32" t="n">
        <f aca="false">IF($A11800="","",IF(設定!$B$21="dB",10^($B11800/20),ABS($B11800)))</f>
        <v>6.64331736374457</v>
      </c>
      <c r="D11800" s="32" t="n">
        <f aca="false">IF($A11800="","",$A11800^2)</f>
        <v>3398261.81640625</v>
      </c>
      <c r="E11800" s="32" t="n">
        <f aca="false">IF($A11800="","",IF($C11800&lt;=0,"",1/$C11800^2))</f>
        <v>0.0226584396856342</v>
      </c>
      <c r="F11800" s="33" t="n">
        <f aca="false">IF(OR(ROW()-設定!$B$30&lt;2,ROW()+設定!$B$30&gt;13701,N($A11800)&lt;=0,N(INDEX($A$2:$A$13701,MIN(13700,MAX(1,ROW()-1+設定!$B$30))))&lt;=0,$A11800&lt;設定!$B$28,$A11800&gt;設定!$B$29),0,IF(AND($C11800&gt;=MAX(INDEX($C$1:$C$13701,MAX(1,ROW()-設定!$B$24)):INDEX($C$1:$C$13701,MAX(1,ROW()-1))),$C11800&gt;MAX(INDEX($C$1:$C$13701,MIN(13701,ROW()+1)):INDEX($C$1:$C$13701,MIN(13701,ROW()+設定!$B$24))),$C11800&gt;=設定!$B$32,$C11800&gt;=MAX(MIN(INDEX($C$1:$C$13701,MAX(1,ROW()-設定!$B$26)):INDEX($C$1:$C$13701,MAX(1,ROW()-1))),MIN(INDEX($C$1:$C$13701,MIN(13701,ROW()+1)):INDEX($C$1:$C$13701,MIN(13701,ROW()+設定!$B$26))))*10^(設定!$B$27/20)),1,0))</f>
        <v>0</v>
      </c>
      <c r="G11800" s="33" t="n">
        <f aca="false">$G11799+IF($F11800=1,1,0)</f>
        <v>6</v>
      </c>
      <c r="H11800" s="0" t="str">
        <f aca="false">IF($F11800=1,$G11800,"")</f>
        <v/>
      </c>
    </row>
    <row r="11801" customFormat="false" ht="15" hidden="false" customHeight="false" outlineLevel="0" collapsed="false">
      <c r="A11801" s="30" t="n">
        <v>1843.59375</v>
      </c>
      <c r="B11801" s="31" t="n">
        <v>16.5735</v>
      </c>
      <c r="C11801" s="32" t="n">
        <f aca="false">IF($A11801="","",IF(設定!$B$21="dB",10^($B11801/20),ABS($B11801)))</f>
        <v>6.74023440114095</v>
      </c>
      <c r="D11801" s="32" t="n">
        <f aca="false">IF($A11801="","",$A11801^2)</f>
        <v>3398837.91503906</v>
      </c>
      <c r="E11801" s="32" t="n">
        <f aca="false">IF($A11801="","",IF($C11801&lt;=0,"",1/$C11801^2))</f>
        <v>0.0220115182927026</v>
      </c>
      <c r="F11801" s="33" t="n">
        <f aca="false">IF(OR(ROW()-設定!$B$30&lt;2,ROW()+設定!$B$30&gt;13701,N($A11801)&lt;=0,N(INDEX($A$2:$A$13701,MIN(13700,MAX(1,ROW()-1+設定!$B$30))))&lt;=0,$A11801&lt;設定!$B$28,$A11801&gt;設定!$B$29),0,IF(AND($C11801&gt;=MAX(INDEX($C$1:$C$13701,MAX(1,ROW()-設定!$B$24)):INDEX($C$1:$C$13701,MAX(1,ROW()-1))),$C11801&gt;MAX(INDEX($C$1:$C$13701,MIN(13701,ROW()+1)):INDEX($C$1:$C$13701,MIN(13701,ROW()+設定!$B$24))),$C11801&gt;=設定!$B$32,$C11801&gt;=MAX(MIN(INDEX($C$1:$C$13701,MAX(1,ROW()-設定!$B$26)):INDEX($C$1:$C$13701,MAX(1,ROW()-1))),MIN(INDEX($C$1:$C$13701,MIN(13701,ROW()+1)):INDEX($C$1:$C$13701,MIN(13701,ROW()+設定!$B$26))))*10^(設定!$B$27/20)),1,0))</f>
        <v>0</v>
      </c>
      <c r="G11801" s="33" t="n">
        <f aca="false">$G11800+IF($F11801=1,1,0)</f>
        <v>6</v>
      </c>
      <c r="H11801" s="0" t="str">
        <f aca="false">IF($F11801=1,$G11801,"")</f>
        <v/>
      </c>
    </row>
    <row r="11802" customFormat="false" ht="15" hidden="false" customHeight="false" outlineLevel="0" collapsed="false">
      <c r="A11802" s="30" t="n">
        <v>1843.75</v>
      </c>
      <c r="B11802" s="31" t="n">
        <v>16.4293</v>
      </c>
      <c r="C11802" s="32" t="n">
        <f aca="false">IF($A11802="","",IF(設定!$B$21="dB",10^($B11802/20),ABS($B11802)))</f>
        <v>6.62925920000876</v>
      </c>
      <c r="D11802" s="32" t="n">
        <f aca="false">IF($A11802="","",$A11802^2)</f>
        <v>3399414.0625</v>
      </c>
      <c r="E11802" s="32" t="n">
        <f aca="false">IF($A11802="","",IF($C11802&lt;=0,"",1/$C11802^2))</f>
        <v>0.0227546416270642</v>
      </c>
      <c r="F11802" s="33" t="n">
        <f aca="false">IF(OR(ROW()-設定!$B$30&lt;2,ROW()+設定!$B$30&gt;13701,N($A11802)&lt;=0,N(INDEX($A$2:$A$13701,MIN(13700,MAX(1,ROW()-1+設定!$B$30))))&lt;=0,$A11802&lt;設定!$B$28,$A11802&gt;設定!$B$29),0,IF(AND($C11802&gt;=MAX(INDEX($C$1:$C$13701,MAX(1,ROW()-設定!$B$24)):INDEX($C$1:$C$13701,MAX(1,ROW()-1))),$C11802&gt;MAX(INDEX($C$1:$C$13701,MIN(13701,ROW()+1)):INDEX($C$1:$C$13701,MIN(13701,ROW()+設定!$B$24))),$C11802&gt;=設定!$B$32,$C11802&gt;=MAX(MIN(INDEX($C$1:$C$13701,MAX(1,ROW()-設定!$B$26)):INDEX($C$1:$C$13701,MAX(1,ROW()-1))),MIN(INDEX($C$1:$C$13701,MIN(13701,ROW()+1)):INDEX($C$1:$C$13701,MIN(13701,ROW()+設定!$B$26))))*10^(設定!$B$27/20)),1,0))</f>
        <v>0</v>
      </c>
      <c r="G11802" s="33" t="n">
        <f aca="false">$G11801+IF($F11802=1,1,0)</f>
        <v>6</v>
      </c>
      <c r="H11802" s="0" t="str">
        <f aca="false">IF($F11802=1,$G11802,"")</f>
        <v/>
      </c>
    </row>
    <row r="11803" customFormat="false" ht="15" hidden="false" customHeight="false" outlineLevel="0" collapsed="false">
      <c r="A11803" s="30" t="n">
        <v>1843.90625</v>
      </c>
      <c r="B11803" s="31" t="n">
        <v>16.3749</v>
      </c>
      <c r="C11803" s="32" t="n">
        <f aca="false">IF($A11803="","",IF(設定!$B$21="dB",10^($B11803/20),ABS($B11803)))</f>
        <v>6.58786968832994</v>
      </c>
      <c r="D11803" s="32" t="n">
        <f aca="false">IF($A11803="","",$A11803^2)</f>
        <v>3399990.25878906</v>
      </c>
      <c r="E11803" s="32" t="n">
        <f aca="false">IF($A11803="","",IF($C11803&lt;=0,"",1/$C11803^2))</f>
        <v>0.0230414603036805</v>
      </c>
      <c r="F11803" s="33" t="n">
        <f aca="false">IF(OR(ROW()-設定!$B$30&lt;2,ROW()+設定!$B$30&gt;13701,N($A11803)&lt;=0,N(INDEX($A$2:$A$13701,MIN(13700,MAX(1,ROW()-1+設定!$B$30))))&lt;=0,$A11803&lt;設定!$B$28,$A11803&gt;設定!$B$29),0,IF(AND($C11803&gt;=MAX(INDEX($C$1:$C$13701,MAX(1,ROW()-設定!$B$24)):INDEX($C$1:$C$13701,MAX(1,ROW()-1))),$C11803&gt;MAX(INDEX($C$1:$C$13701,MIN(13701,ROW()+1)):INDEX($C$1:$C$13701,MIN(13701,ROW()+設定!$B$24))),$C11803&gt;=設定!$B$32,$C11803&gt;=MAX(MIN(INDEX($C$1:$C$13701,MAX(1,ROW()-設定!$B$26)):INDEX($C$1:$C$13701,MAX(1,ROW()-1))),MIN(INDEX($C$1:$C$13701,MIN(13701,ROW()+1)):INDEX($C$1:$C$13701,MIN(13701,ROW()+設定!$B$26))))*10^(設定!$B$27/20)),1,0))</f>
        <v>0</v>
      </c>
      <c r="G11803" s="33" t="n">
        <f aca="false">$G11802+IF($F11803=1,1,0)</f>
        <v>6</v>
      </c>
      <c r="H11803" s="0" t="str">
        <f aca="false">IF($F11803=1,$G11803,"")</f>
        <v/>
      </c>
    </row>
    <row r="11804" customFormat="false" ht="15" hidden="false" customHeight="false" outlineLevel="0" collapsed="false">
      <c r="A11804" s="30" t="n">
        <v>1844.0625</v>
      </c>
      <c r="B11804" s="31" t="n">
        <v>16.1552</v>
      </c>
      <c r="C11804" s="32" t="n">
        <f aca="false">IF($A11804="","",IF(設定!$B$21="dB",10^($B11804/20),ABS($B11804)))</f>
        <v>6.42332653076169</v>
      </c>
      <c r="D11804" s="32" t="n">
        <f aca="false">IF($A11804="","",$A11804^2)</f>
        <v>3400566.50390625</v>
      </c>
      <c r="E11804" s="32" t="n">
        <f aca="false">IF($A11804="","",IF($C11804&lt;=0,"",1/$C11804^2))</f>
        <v>0.0242370634618249</v>
      </c>
      <c r="F11804" s="33" t="n">
        <f aca="false">IF(OR(ROW()-設定!$B$30&lt;2,ROW()+設定!$B$30&gt;13701,N($A11804)&lt;=0,N(INDEX($A$2:$A$13701,MIN(13700,MAX(1,ROW()-1+設定!$B$30))))&lt;=0,$A11804&lt;設定!$B$28,$A11804&gt;設定!$B$29),0,IF(AND($C11804&gt;=MAX(INDEX($C$1:$C$13701,MAX(1,ROW()-設定!$B$24)):INDEX($C$1:$C$13701,MAX(1,ROW()-1))),$C11804&gt;MAX(INDEX($C$1:$C$13701,MIN(13701,ROW()+1)):INDEX($C$1:$C$13701,MIN(13701,ROW()+設定!$B$24))),$C11804&gt;=設定!$B$32,$C11804&gt;=MAX(MIN(INDEX($C$1:$C$13701,MAX(1,ROW()-設定!$B$26)):INDEX($C$1:$C$13701,MAX(1,ROW()-1))),MIN(INDEX($C$1:$C$13701,MIN(13701,ROW()+1)):INDEX($C$1:$C$13701,MIN(13701,ROW()+設定!$B$26))))*10^(設定!$B$27/20)),1,0))</f>
        <v>0</v>
      </c>
      <c r="G11804" s="33" t="n">
        <f aca="false">$G11803+IF($F11804=1,1,0)</f>
        <v>6</v>
      </c>
      <c r="H11804" s="0" t="str">
        <f aca="false">IF($F11804=1,$G11804,"")</f>
        <v/>
      </c>
    </row>
    <row r="11805" customFormat="false" ht="15" hidden="false" customHeight="false" outlineLevel="0" collapsed="false">
      <c r="A11805" s="30" t="n">
        <v>1844.21875</v>
      </c>
      <c r="B11805" s="31" t="n">
        <v>16.5458</v>
      </c>
      <c r="C11805" s="32" t="n">
        <f aca="false">IF($A11805="","",IF(設定!$B$21="dB",10^($B11805/20),ABS($B11805)))</f>
        <v>6.71877349050507</v>
      </c>
      <c r="D11805" s="32" t="n">
        <f aca="false">IF($A11805="","",$A11805^2)</f>
        <v>3401142.79785156</v>
      </c>
      <c r="E11805" s="32" t="n">
        <f aca="false">IF($A11805="","",IF($C11805&lt;=0,"",1/$C11805^2))</f>
        <v>0.0221523599717593</v>
      </c>
      <c r="F11805" s="33" t="n">
        <f aca="false">IF(OR(ROW()-設定!$B$30&lt;2,ROW()+設定!$B$30&gt;13701,N($A11805)&lt;=0,N(INDEX($A$2:$A$13701,MIN(13700,MAX(1,ROW()-1+設定!$B$30))))&lt;=0,$A11805&lt;設定!$B$28,$A11805&gt;設定!$B$29),0,IF(AND($C11805&gt;=MAX(INDEX($C$1:$C$13701,MAX(1,ROW()-設定!$B$24)):INDEX($C$1:$C$13701,MAX(1,ROW()-1))),$C11805&gt;MAX(INDEX($C$1:$C$13701,MIN(13701,ROW()+1)):INDEX($C$1:$C$13701,MIN(13701,ROW()+設定!$B$24))),$C11805&gt;=設定!$B$32,$C11805&gt;=MAX(MIN(INDEX($C$1:$C$13701,MAX(1,ROW()-設定!$B$26)):INDEX($C$1:$C$13701,MAX(1,ROW()-1))),MIN(INDEX($C$1:$C$13701,MIN(13701,ROW()+1)):INDEX($C$1:$C$13701,MIN(13701,ROW()+設定!$B$26))))*10^(設定!$B$27/20)),1,0))</f>
        <v>0</v>
      </c>
      <c r="G11805" s="33" t="n">
        <f aca="false">$G11804+IF($F11805=1,1,0)</f>
        <v>6</v>
      </c>
      <c r="H11805" s="0" t="str">
        <f aca="false">IF($F11805=1,$G11805,"")</f>
        <v/>
      </c>
    </row>
    <row r="11806" customFormat="false" ht="15" hidden="false" customHeight="false" outlineLevel="0" collapsed="false">
      <c r="A11806" s="30" t="n">
        <v>1844.375</v>
      </c>
      <c r="B11806" s="31" t="n">
        <v>16.3601</v>
      </c>
      <c r="C11806" s="32" t="n">
        <f aca="false">IF($A11806="","",IF(設定!$B$21="dB",10^($B11806/20),ABS($B11806)))</f>
        <v>6.57665408964669</v>
      </c>
      <c r="D11806" s="32" t="n">
        <f aca="false">IF($A11806="","",$A11806^2)</f>
        <v>3401719.140625</v>
      </c>
      <c r="E11806" s="32" t="n">
        <f aca="false">IF($A11806="","",IF($C11806&lt;=0,"",1/$C11806^2))</f>
        <v>0.0231201155352931</v>
      </c>
      <c r="F11806" s="33" t="n">
        <f aca="false">IF(OR(ROW()-設定!$B$30&lt;2,ROW()+設定!$B$30&gt;13701,N($A11806)&lt;=0,N(INDEX($A$2:$A$13701,MIN(13700,MAX(1,ROW()-1+設定!$B$30))))&lt;=0,$A11806&lt;設定!$B$28,$A11806&gt;設定!$B$29),0,IF(AND($C11806&gt;=MAX(INDEX($C$1:$C$13701,MAX(1,ROW()-設定!$B$24)):INDEX($C$1:$C$13701,MAX(1,ROW()-1))),$C11806&gt;MAX(INDEX($C$1:$C$13701,MIN(13701,ROW()+1)):INDEX($C$1:$C$13701,MIN(13701,ROW()+設定!$B$24))),$C11806&gt;=設定!$B$32,$C11806&gt;=MAX(MIN(INDEX($C$1:$C$13701,MAX(1,ROW()-設定!$B$26)):INDEX($C$1:$C$13701,MAX(1,ROW()-1))),MIN(INDEX($C$1:$C$13701,MIN(13701,ROW()+1)):INDEX($C$1:$C$13701,MIN(13701,ROW()+設定!$B$26))))*10^(設定!$B$27/20)),1,0))</f>
        <v>0</v>
      </c>
      <c r="G11806" s="33" t="n">
        <f aca="false">$G11805+IF($F11806=1,1,0)</f>
        <v>6</v>
      </c>
      <c r="H11806" s="0" t="str">
        <f aca="false">IF($F11806=1,$G11806,"")</f>
        <v/>
      </c>
    </row>
    <row r="11807" customFormat="false" ht="15" hidden="false" customHeight="false" outlineLevel="0" collapsed="false">
      <c r="A11807" s="30" t="n">
        <v>1844.53125</v>
      </c>
      <c r="B11807" s="31" t="n">
        <v>16.4346</v>
      </c>
      <c r="C11807" s="32" t="n">
        <f aca="false">IF($A11807="","",IF(設定!$B$21="dB",10^($B11807/20),ABS($B11807)))</f>
        <v>6.63330550923597</v>
      </c>
      <c r="D11807" s="32" t="n">
        <f aca="false">IF($A11807="","",$A11807^2)</f>
        <v>3402295.53222656</v>
      </c>
      <c r="E11807" s="32" t="n">
        <f aca="false">IF($A11807="","",IF($C11807&lt;=0,"",1/$C11807^2))</f>
        <v>0.022726889480192</v>
      </c>
      <c r="F11807" s="33" t="n">
        <f aca="false">IF(OR(ROW()-設定!$B$30&lt;2,ROW()+設定!$B$30&gt;13701,N($A11807)&lt;=0,N(INDEX($A$2:$A$13701,MIN(13700,MAX(1,ROW()-1+設定!$B$30))))&lt;=0,$A11807&lt;設定!$B$28,$A11807&gt;設定!$B$29),0,IF(AND($C11807&gt;=MAX(INDEX($C$1:$C$13701,MAX(1,ROW()-設定!$B$24)):INDEX($C$1:$C$13701,MAX(1,ROW()-1))),$C11807&gt;MAX(INDEX($C$1:$C$13701,MIN(13701,ROW()+1)):INDEX($C$1:$C$13701,MIN(13701,ROW()+設定!$B$24))),$C11807&gt;=設定!$B$32,$C11807&gt;=MAX(MIN(INDEX($C$1:$C$13701,MAX(1,ROW()-設定!$B$26)):INDEX($C$1:$C$13701,MAX(1,ROW()-1))),MIN(INDEX($C$1:$C$13701,MIN(13701,ROW()+1)):INDEX($C$1:$C$13701,MIN(13701,ROW()+設定!$B$26))))*10^(設定!$B$27/20)),1,0))</f>
        <v>0</v>
      </c>
      <c r="G11807" s="33" t="n">
        <f aca="false">$G11806+IF($F11807=1,1,0)</f>
        <v>6</v>
      </c>
      <c r="H11807" s="0" t="str">
        <f aca="false">IF($F11807=1,$G11807,"")</f>
        <v/>
      </c>
    </row>
    <row r="11808" customFormat="false" ht="15" hidden="false" customHeight="false" outlineLevel="0" collapsed="false">
      <c r="A11808" s="30" t="n">
        <v>1844.6875</v>
      </c>
      <c r="B11808" s="31" t="n">
        <v>16.2646</v>
      </c>
      <c r="C11808" s="32" t="n">
        <f aca="false">IF($A11808="","",IF(設定!$B$21="dB",10^($B11808/20),ABS($B11808)))</f>
        <v>6.50474086684962</v>
      </c>
      <c r="D11808" s="32" t="n">
        <f aca="false">IF($A11808="","",$A11808^2)</f>
        <v>3402871.97265625</v>
      </c>
      <c r="E11808" s="32" t="n">
        <f aca="false">IF($A11808="","",IF($C11808&lt;=0,"",1/$C11808^2))</f>
        <v>0.0236341506770199</v>
      </c>
      <c r="F11808" s="33" t="n">
        <f aca="false">IF(OR(ROW()-設定!$B$30&lt;2,ROW()+設定!$B$30&gt;13701,N($A11808)&lt;=0,N(INDEX($A$2:$A$13701,MIN(13700,MAX(1,ROW()-1+設定!$B$30))))&lt;=0,$A11808&lt;設定!$B$28,$A11808&gt;設定!$B$29),0,IF(AND($C11808&gt;=MAX(INDEX($C$1:$C$13701,MAX(1,ROW()-設定!$B$24)):INDEX($C$1:$C$13701,MAX(1,ROW()-1))),$C11808&gt;MAX(INDEX($C$1:$C$13701,MIN(13701,ROW()+1)):INDEX($C$1:$C$13701,MIN(13701,ROW()+設定!$B$24))),$C11808&gt;=設定!$B$32,$C11808&gt;=MAX(MIN(INDEX($C$1:$C$13701,MAX(1,ROW()-設定!$B$26)):INDEX($C$1:$C$13701,MAX(1,ROW()-1))),MIN(INDEX($C$1:$C$13701,MIN(13701,ROW()+1)):INDEX($C$1:$C$13701,MIN(13701,ROW()+設定!$B$26))))*10^(設定!$B$27/20)),1,0))</f>
        <v>0</v>
      </c>
      <c r="G11808" s="33" t="n">
        <f aca="false">$G11807+IF($F11808=1,1,0)</f>
        <v>6</v>
      </c>
      <c r="H11808" s="0" t="str">
        <f aca="false">IF($F11808=1,$G11808,"")</f>
        <v/>
      </c>
    </row>
    <row r="11809" customFormat="false" ht="15" hidden="false" customHeight="false" outlineLevel="0" collapsed="false">
      <c r="A11809" s="30" t="n">
        <v>1844.84375</v>
      </c>
      <c r="B11809" s="31" t="n">
        <v>16.2774</v>
      </c>
      <c r="C11809" s="32" t="n">
        <f aca="false">IF($A11809="","",IF(設定!$B$21="dB",10^($B11809/20),ABS($B11809)))</f>
        <v>6.51433367374135</v>
      </c>
      <c r="D11809" s="32" t="n">
        <f aca="false">IF($A11809="","",$A11809^2)</f>
        <v>3403448.46191406</v>
      </c>
      <c r="E11809" s="32" t="n">
        <f aca="false">IF($A11809="","",IF($C11809&lt;=0,"",1/$C11809^2))</f>
        <v>0.023564596083722</v>
      </c>
      <c r="F11809" s="33" t="n">
        <f aca="false">IF(OR(ROW()-設定!$B$30&lt;2,ROW()+設定!$B$30&gt;13701,N($A11809)&lt;=0,N(INDEX($A$2:$A$13701,MIN(13700,MAX(1,ROW()-1+設定!$B$30))))&lt;=0,$A11809&lt;設定!$B$28,$A11809&gt;設定!$B$29),0,IF(AND($C11809&gt;=MAX(INDEX($C$1:$C$13701,MAX(1,ROW()-設定!$B$24)):INDEX($C$1:$C$13701,MAX(1,ROW()-1))),$C11809&gt;MAX(INDEX($C$1:$C$13701,MIN(13701,ROW()+1)):INDEX($C$1:$C$13701,MIN(13701,ROW()+設定!$B$24))),$C11809&gt;=設定!$B$32,$C11809&gt;=MAX(MIN(INDEX($C$1:$C$13701,MAX(1,ROW()-設定!$B$26)):INDEX($C$1:$C$13701,MAX(1,ROW()-1))),MIN(INDEX($C$1:$C$13701,MIN(13701,ROW()+1)):INDEX($C$1:$C$13701,MIN(13701,ROW()+設定!$B$26))))*10^(設定!$B$27/20)),1,0))</f>
        <v>0</v>
      </c>
      <c r="G11809" s="33" t="n">
        <f aca="false">$G11808+IF($F11809=1,1,0)</f>
        <v>6</v>
      </c>
      <c r="H11809" s="0" t="str">
        <f aca="false">IF($F11809=1,$G11809,"")</f>
        <v/>
      </c>
    </row>
    <row r="11810" customFormat="false" ht="15" hidden="false" customHeight="false" outlineLevel="0" collapsed="false">
      <c r="A11810" s="30" t="n">
        <v>1845</v>
      </c>
      <c r="B11810" s="31" t="n">
        <v>16.4769</v>
      </c>
      <c r="C11810" s="32" t="n">
        <f aca="false">IF($A11810="","",IF(設定!$B$21="dB",10^($B11810/20),ABS($B11810)))</f>
        <v>6.66568827881222</v>
      </c>
      <c r="D11810" s="32" t="n">
        <f aca="false">IF($A11810="","",$A11810^2)</f>
        <v>3404025</v>
      </c>
      <c r="E11810" s="32" t="n">
        <f aca="false">IF($A11810="","",IF($C11810&lt;=0,"",1/$C11810^2))</f>
        <v>0.0225066055721145</v>
      </c>
      <c r="F11810" s="33" t="n">
        <f aca="false">IF(OR(ROW()-設定!$B$30&lt;2,ROW()+設定!$B$30&gt;13701,N($A11810)&lt;=0,N(INDEX($A$2:$A$13701,MIN(13700,MAX(1,ROW()-1+設定!$B$30))))&lt;=0,$A11810&lt;設定!$B$28,$A11810&gt;設定!$B$29),0,IF(AND($C11810&gt;=MAX(INDEX($C$1:$C$13701,MAX(1,ROW()-設定!$B$24)):INDEX($C$1:$C$13701,MAX(1,ROW()-1))),$C11810&gt;MAX(INDEX($C$1:$C$13701,MIN(13701,ROW()+1)):INDEX($C$1:$C$13701,MIN(13701,ROW()+設定!$B$24))),$C11810&gt;=設定!$B$32,$C11810&gt;=MAX(MIN(INDEX($C$1:$C$13701,MAX(1,ROW()-設定!$B$26)):INDEX($C$1:$C$13701,MAX(1,ROW()-1))),MIN(INDEX($C$1:$C$13701,MIN(13701,ROW()+1)):INDEX($C$1:$C$13701,MIN(13701,ROW()+設定!$B$26))))*10^(設定!$B$27/20)),1,0))</f>
        <v>0</v>
      </c>
      <c r="G11810" s="33" t="n">
        <f aca="false">$G11809+IF($F11810=1,1,0)</f>
        <v>6</v>
      </c>
      <c r="H11810" s="0" t="str">
        <f aca="false">IF($F11810=1,$G11810,"")</f>
        <v/>
      </c>
    </row>
    <row r="11811" customFormat="false" ht="15" hidden="false" customHeight="false" outlineLevel="0" collapsed="false">
      <c r="A11811" s="30" t="n">
        <v>1845.15625</v>
      </c>
      <c r="B11811" s="31" t="n">
        <v>16.3098</v>
      </c>
      <c r="C11811" s="32" t="n">
        <f aca="false">IF($A11811="","",IF(設定!$B$21="dB",10^($B11811/20),ABS($B11811)))</f>
        <v>6.5386787396721</v>
      </c>
      <c r="D11811" s="32" t="n">
        <f aca="false">IF($A11811="","",$A11811^2)</f>
        <v>3404601.58691406</v>
      </c>
      <c r="E11811" s="32" t="n">
        <f aca="false">IF($A11811="","",IF($C11811&lt;=0,"",1/$C11811^2))</f>
        <v>0.0233894494857466</v>
      </c>
      <c r="F11811" s="33" t="n">
        <f aca="false">IF(OR(ROW()-設定!$B$30&lt;2,ROW()+設定!$B$30&gt;13701,N($A11811)&lt;=0,N(INDEX($A$2:$A$13701,MIN(13700,MAX(1,ROW()-1+設定!$B$30))))&lt;=0,$A11811&lt;設定!$B$28,$A11811&gt;設定!$B$29),0,IF(AND($C11811&gt;=MAX(INDEX($C$1:$C$13701,MAX(1,ROW()-設定!$B$24)):INDEX($C$1:$C$13701,MAX(1,ROW()-1))),$C11811&gt;MAX(INDEX($C$1:$C$13701,MIN(13701,ROW()+1)):INDEX($C$1:$C$13701,MIN(13701,ROW()+設定!$B$24))),$C11811&gt;=設定!$B$32,$C11811&gt;=MAX(MIN(INDEX($C$1:$C$13701,MAX(1,ROW()-設定!$B$26)):INDEX($C$1:$C$13701,MAX(1,ROW()-1))),MIN(INDEX($C$1:$C$13701,MIN(13701,ROW()+1)):INDEX($C$1:$C$13701,MIN(13701,ROW()+設定!$B$26))))*10^(設定!$B$27/20)),1,0))</f>
        <v>0</v>
      </c>
      <c r="G11811" s="33" t="n">
        <f aca="false">$G11810+IF($F11811=1,1,0)</f>
        <v>6</v>
      </c>
      <c r="H11811" s="0" t="str">
        <f aca="false">IF($F11811=1,$G11811,"")</f>
        <v/>
      </c>
    </row>
    <row r="11812" customFormat="false" ht="15" hidden="false" customHeight="false" outlineLevel="0" collapsed="false">
      <c r="A11812" s="30" t="n">
        <v>1845.3125</v>
      </c>
      <c r="B11812" s="31" t="n">
        <v>16.2972</v>
      </c>
      <c r="C11812" s="32" t="n">
        <f aca="false">IF($A11812="","",IF(設定!$B$21="dB",10^($B11812/20),ABS($B11812)))</f>
        <v>6.52920042165174</v>
      </c>
      <c r="D11812" s="32" t="n">
        <f aca="false">IF($A11812="","",$A11812^2)</f>
        <v>3405178.22265625</v>
      </c>
      <c r="E11812" s="32" t="n">
        <f aca="false">IF($A11812="","",IF($C11812&lt;=0,"",1/$C11812^2))</f>
        <v>0.0234574068280697</v>
      </c>
      <c r="F11812" s="33" t="n">
        <f aca="false">IF(OR(ROW()-設定!$B$30&lt;2,ROW()+設定!$B$30&gt;13701,N($A11812)&lt;=0,N(INDEX($A$2:$A$13701,MIN(13700,MAX(1,ROW()-1+設定!$B$30))))&lt;=0,$A11812&lt;設定!$B$28,$A11812&gt;設定!$B$29),0,IF(AND($C11812&gt;=MAX(INDEX($C$1:$C$13701,MAX(1,ROW()-設定!$B$24)):INDEX($C$1:$C$13701,MAX(1,ROW()-1))),$C11812&gt;MAX(INDEX($C$1:$C$13701,MIN(13701,ROW()+1)):INDEX($C$1:$C$13701,MIN(13701,ROW()+設定!$B$24))),$C11812&gt;=設定!$B$32,$C11812&gt;=MAX(MIN(INDEX($C$1:$C$13701,MAX(1,ROW()-設定!$B$26)):INDEX($C$1:$C$13701,MAX(1,ROW()-1))),MIN(INDEX($C$1:$C$13701,MIN(13701,ROW()+1)):INDEX($C$1:$C$13701,MIN(13701,ROW()+設定!$B$26))))*10^(設定!$B$27/20)),1,0))</f>
        <v>0</v>
      </c>
      <c r="G11812" s="33" t="n">
        <f aca="false">$G11811+IF($F11812=1,1,0)</f>
        <v>6</v>
      </c>
      <c r="H11812" s="0" t="str">
        <f aca="false">IF($F11812=1,$G11812,"")</f>
        <v/>
      </c>
    </row>
    <row r="11813" customFormat="false" ht="15" hidden="false" customHeight="false" outlineLevel="0" collapsed="false">
      <c r="A11813" s="30" t="n">
        <v>1845.46875</v>
      </c>
      <c r="B11813" s="31" t="n">
        <v>16.1953</v>
      </c>
      <c r="C11813" s="32" t="n">
        <f aca="false">IF($A11813="","",IF(設定!$B$21="dB",10^($B11813/20),ABS($B11813)))</f>
        <v>6.45304955196818</v>
      </c>
      <c r="D11813" s="32" t="n">
        <f aca="false">IF($A11813="","",$A11813^2)</f>
        <v>3405754.90722656</v>
      </c>
      <c r="E11813" s="32" t="n">
        <f aca="false">IF($A11813="","",IF($C11813&lt;=0,"",1/$C11813^2))</f>
        <v>0.0240143037722245</v>
      </c>
      <c r="F11813" s="33" t="n">
        <f aca="false">IF(OR(ROW()-設定!$B$30&lt;2,ROW()+設定!$B$30&gt;13701,N($A11813)&lt;=0,N(INDEX($A$2:$A$13701,MIN(13700,MAX(1,ROW()-1+設定!$B$30))))&lt;=0,$A11813&lt;設定!$B$28,$A11813&gt;設定!$B$29),0,IF(AND($C11813&gt;=MAX(INDEX($C$1:$C$13701,MAX(1,ROW()-設定!$B$24)):INDEX($C$1:$C$13701,MAX(1,ROW()-1))),$C11813&gt;MAX(INDEX($C$1:$C$13701,MIN(13701,ROW()+1)):INDEX($C$1:$C$13701,MIN(13701,ROW()+設定!$B$24))),$C11813&gt;=設定!$B$32,$C11813&gt;=MAX(MIN(INDEX($C$1:$C$13701,MAX(1,ROW()-設定!$B$26)):INDEX($C$1:$C$13701,MAX(1,ROW()-1))),MIN(INDEX($C$1:$C$13701,MIN(13701,ROW()+1)):INDEX($C$1:$C$13701,MIN(13701,ROW()+設定!$B$26))))*10^(設定!$B$27/20)),1,0))</f>
        <v>0</v>
      </c>
      <c r="G11813" s="33" t="n">
        <f aca="false">$G11812+IF($F11813=1,1,0)</f>
        <v>6</v>
      </c>
      <c r="H11813" s="0" t="str">
        <f aca="false">IF($F11813=1,$G11813,"")</f>
        <v/>
      </c>
    </row>
    <row r="11814" customFormat="false" ht="15" hidden="false" customHeight="false" outlineLevel="0" collapsed="false">
      <c r="A11814" s="30" t="n">
        <v>1845.625</v>
      </c>
      <c r="B11814" s="31" t="n">
        <v>16.3384</v>
      </c>
      <c r="C11814" s="32" t="n">
        <f aca="false">IF($A11814="","",IF(設定!$B$21="dB",10^($B11814/20),ABS($B11814)))</f>
        <v>6.56024411009709</v>
      </c>
      <c r="D11814" s="32" t="n">
        <f aca="false">IF($A11814="","",$A11814^2)</f>
        <v>3406331.640625</v>
      </c>
      <c r="E11814" s="32" t="n">
        <f aca="false">IF($A11814="","",IF($C11814&lt;=0,"",1/$C11814^2))</f>
        <v>0.0232359268186692</v>
      </c>
      <c r="F11814" s="33" t="n">
        <f aca="false">IF(OR(ROW()-設定!$B$30&lt;2,ROW()+設定!$B$30&gt;13701,N($A11814)&lt;=0,N(INDEX($A$2:$A$13701,MIN(13700,MAX(1,ROW()-1+設定!$B$30))))&lt;=0,$A11814&lt;設定!$B$28,$A11814&gt;設定!$B$29),0,IF(AND($C11814&gt;=MAX(INDEX($C$1:$C$13701,MAX(1,ROW()-設定!$B$24)):INDEX($C$1:$C$13701,MAX(1,ROW()-1))),$C11814&gt;MAX(INDEX($C$1:$C$13701,MIN(13701,ROW()+1)):INDEX($C$1:$C$13701,MIN(13701,ROW()+設定!$B$24))),$C11814&gt;=設定!$B$32,$C11814&gt;=MAX(MIN(INDEX($C$1:$C$13701,MAX(1,ROW()-設定!$B$26)):INDEX($C$1:$C$13701,MAX(1,ROW()-1))),MIN(INDEX($C$1:$C$13701,MIN(13701,ROW()+1)):INDEX($C$1:$C$13701,MIN(13701,ROW()+設定!$B$26))))*10^(設定!$B$27/20)),1,0))</f>
        <v>0</v>
      </c>
      <c r="G11814" s="33" t="n">
        <f aca="false">$G11813+IF($F11814=1,1,0)</f>
        <v>6</v>
      </c>
      <c r="H11814" s="0" t="str">
        <f aca="false">IF($F11814=1,$G11814,"")</f>
        <v/>
      </c>
    </row>
    <row r="11815" customFormat="false" ht="15" hidden="false" customHeight="false" outlineLevel="0" collapsed="false">
      <c r="A11815" s="30" t="n">
        <v>1845.78125</v>
      </c>
      <c r="B11815" s="31" t="n">
        <v>16.3867</v>
      </c>
      <c r="C11815" s="32" t="n">
        <f aca="false">IF($A11815="","",IF(設定!$B$21="dB",10^($B11815/20),ABS($B11815)))</f>
        <v>6.59682555735741</v>
      </c>
      <c r="D11815" s="32" t="n">
        <f aca="false">IF($A11815="","",$A11815^2)</f>
        <v>3406908.42285156</v>
      </c>
      <c r="E11815" s="32" t="n">
        <f aca="false">IF($A11815="","",IF($C11815&lt;=0,"",1/$C11815^2))</f>
        <v>0.0229789404677564</v>
      </c>
      <c r="F11815" s="33" t="n">
        <f aca="false">IF(OR(ROW()-設定!$B$30&lt;2,ROW()+設定!$B$30&gt;13701,N($A11815)&lt;=0,N(INDEX($A$2:$A$13701,MIN(13700,MAX(1,ROW()-1+設定!$B$30))))&lt;=0,$A11815&lt;設定!$B$28,$A11815&gt;設定!$B$29),0,IF(AND($C11815&gt;=MAX(INDEX($C$1:$C$13701,MAX(1,ROW()-設定!$B$24)):INDEX($C$1:$C$13701,MAX(1,ROW()-1))),$C11815&gt;MAX(INDEX($C$1:$C$13701,MIN(13701,ROW()+1)):INDEX($C$1:$C$13701,MIN(13701,ROW()+設定!$B$24))),$C11815&gt;=設定!$B$32,$C11815&gt;=MAX(MIN(INDEX($C$1:$C$13701,MAX(1,ROW()-設定!$B$26)):INDEX($C$1:$C$13701,MAX(1,ROW()-1))),MIN(INDEX($C$1:$C$13701,MIN(13701,ROW()+1)):INDEX($C$1:$C$13701,MIN(13701,ROW()+設定!$B$26))))*10^(設定!$B$27/20)),1,0))</f>
        <v>0</v>
      </c>
      <c r="G11815" s="33" t="n">
        <f aca="false">$G11814+IF($F11815=1,1,0)</f>
        <v>6</v>
      </c>
      <c r="H11815" s="0" t="str">
        <f aca="false">IF($F11815=1,$G11815,"")</f>
        <v/>
      </c>
    </row>
    <row r="11816" customFormat="false" ht="15" hidden="false" customHeight="false" outlineLevel="0" collapsed="false">
      <c r="A11816" s="30" t="n">
        <v>1845.9375</v>
      </c>
      <c r="B11816" s="31" t="n">
        <v>16.2462</v>
      </c>
      <c r="C11816" s="32" t="n">
        <f aca="false">IF($A11816="","",IF(設定!$B$21="dB",10^($B11816/20),ABS($B11816)))</f>
        <v>6.49097594984231</v>
      </c>
      <c r="D11816" s="32" t="n">
        <f aca="false">IF($A11816="","",$A11816^2)</f>
        <v>3407485.25390625</v>
      </c>
      <c r="E11816" s="32" t="n">
        <f aca="false">IF($A11816="","",IF($C11816&lt;=0,"",1/$C11816^2))</f>
        <v>0.0237344952378425</v>
      </c>
      <c r="F11816" s="33" t="n">
        <f aca="false">IF(OR(ROW()-設定!$B$30&lt;2,ROW()+設定!$B$30&gt;13701,N($A11816)&lt;=0,N(INDEX($A$2:$A$13701,MIN(13700,MAX(1,ROW()-1+設定!$B$30))))&lt;=0,$A11816&lt;設定!$B$28,$A11816&gt;設定!$B$29),0,IF(AND($C11816&gt;=MAX(INDEX($C$1:$C$13701,MAX(1,ROW()-設定!$B$24)):INDEX($C$1:$C$13701,MAX(1,ROW()-1))),$C11816&gt;MAX(INDEX($C$1:$C$13701,MIN(13701,ROW()+1)):INDEX($C$1:$C$13701,MIN(13701,ROW()+設定!$B$24))),$C11816&gt;=設定!$B$32,$C11816&gt;=MAX(MIN(INDEX($C$1:$C$13701,MAX(1,ROW()-設定!$B$26)):INDEX($C$1:$C$13701,MAX(1,ROW()-1))),MIN(INDEX($C$1:$C$13701,MIN(13701,ROW()+1)):INDEX($C$1:$C$13701,MIN(13701,ROW()+設定!$B$26))))*10^(設定!$B$27/20)),1,0))</f>
        <v>0</v>
      </c>
      <c r="G11816" s="33" t="n">
        <f aca="false">$G11815+IF($F11816=1,1,0)</f>
        <v>6</v>
      </c>
      <c r="H11816" s="0" t="str">
        <f aca="false">IF($F11816=1,$G11816,"")</f>
        <v/>
      </c>
    </row>
    <row r="11817" customFormat="false" ht="15" hidden="false" customHeight="false" outlineLevel="0" collapsed="false">
      <c r="A11817" s="30" t="n">
        <v>1846.09375</v>
      </c>
      <c r="B11817" s="31" t="n">
        <v>16.2636</v>
      </c>
      <c r="C11817" s="32" t="n">
        <f aca="false">IF($A11817="","",IF(設定!$B$21="dB",10^($B11817/20),ABS($B11817)))</f>
        <v>6.50399202398962</v>
      </c>
      <c r="D11817" s="32" t="n">
        <f aca="false">IF($A11817="","",$A11817^2)</f>
        <v>3408062.13378906</v>
      </c>
      <c r="E11817" s="32" t="n">
        <f aca="false">IF($A11817="","",IF($C11817&lt;=0,"",1/$C11817^2))</f>
        <v>0.0236395932679008</v>
      </c>
      <c r="F11817" s="33" t="n">
        <f aca="false">IF(OR(ROW()-設定!$B$30&lt;2,ROW()+設定!$B$30&gt;13701,N($A11817)&lt;=0,N(INDEX($A$2:$A$13701,MIN(13700,MAX(1,ROW()-1+設定!$B$30))))&lt;=0,$A11817&lt;設定!$B$28,$A11817&gt;設定!$B$29),0,IF(AND($C11817&gt;=MAX(INDEX($C$1:$C$13701,MAX(1,ROW()-設定!$B$24)):INDEX($C$1:$C$13701,MAX(1,ROW()-1))),$C11817&gt;MAX(INDEX($C$1:$C$13701,MIN(13701,ROW()+1)):INDEX($C$1:$C$13701,MIN(13701,ROW()+設定!$B$24))),$C11817&gt;=設定!$B$32,$C11817&gt;=MAX(MIN(INDEX($C$1:$C$13701,MAX(1,ROW()-設定!$B$26)):INDEX($C$1:$C$13701,MAX(1,ROW()-1))),MIN(INDEX($C$1:$C$13701,MIN(13701,ROW()+1)):INDEX($C$1:$C$13701,MIN(13701,ROW()+設定!$B$26))))*10^(設定!$B$27/20)),1,0))</f>
        <v>0</v>
      </c>
      <c r="G11817" s="33" t="n">
        <f aca="false">$G11816+IF($F11817=1,1,0)</f>
        <v>6</v>
      </c>
      <c r="H11817" s="0" t="str">
        <f aca="false">IF($F11817=1,$G11817,"")</f>
        <v/>
      </c>
    </row>
    <row r="11818" customFormat="false" ht="15" hidden="false" customHeight="false" outlineLevel="0" collapsed="false">
      <c r="A11818" s="30" t="n">
        <v>1846.25</v>
      </c>
      <c r="B11818" s="31" t="n">
        <v>16.1442</v>
      </c>
      <c r="C11818" s="32" t="n">
        <f aca="false">IF($A11818="","",IF(設定!$B$21="dB",10^($B11818/20),ABS($B11818)))</f>
        <v>6.41519703877671</v>
      </c>
      <c r="D11818" s="32" t="n">
        <f aca="false">IF($A11818="","",$A11818^2)</f>
        <v>3408639.0625</v>
      </c>
      <c r="E11818" s="32" t="n">
        <f aca="false">IF($A11818="","",IF($C11818&lt;=0,"",1/$C11818^2))</f>
        <v>0.0242985299626088</v>
      </c>
      <c r="F11818" s="33" t="n">
        <f aca="false">IF(OR(ROW()-設定!$B$30&lt;2,ROW()+設定!$B$30&gt;13701,N($A11818)&lt;=0,N(INDEX($A$2:$A$13701,MIN(13700,MAX(1,ROW()-1+設定!$B$30))))&lt;=0,$A11818&lt;設定!$B$28,$A11818&gt;設定!$B$29),0,IF(AND($C11818&gt;=MAX(INDEX($C$1:$C$13701,MAX(1,ROW()-設定!$B$24)):INDEX($C$1:$C$13701,MAX(1,ROW()-1))),$C11818&gt;MAX(INDEX($C$1:$C$13701,MIN(13701,ROW()+1)):INDEX($C$1:$C$13701,MIN(13701,ROW()+設定!$B$24))),$C11818&gt;=設定!$B$32,$C11818&gt;=MAX(MIN(INDEX($C$1:$C$13701,MAX(1,ROW()-設定!$B$26)):INDEX($C$1:$C$13701,MAX(1,ROW()-1))),MIN(INDEX($C$1:$C$13701,MIN(13701,ROW()+1)):INDEX($C$1:$C$13701,MIN(13701,ROW()+設定!$B$26))))*10^(設定!$B$27/20)),1,0))</f>
        <v>0</v>
      </c>
      <c r="G11818" s="33" t="n">
        <f aca="false">$G11817+IF($F11818=1,1,0)</f>
        <v>6</v>
      </c>
      <c r="H11818" s="0" t="str">
        <f aca="false">IF($F11818=1,$G11818,"")</f>
        <v/>
      </c>
    </row>
    <row r="11819" customFormat="false" ht="15" hidden="false" customHeight="false" outlineLevel="0" collapsed="false">
      <c r="A11819" s="30" t="n">
        <v>1846.40625</v>
      </c>
      <c r="B11819" s="31" t="n">
        <v>16.4065</v>
      </c>
      <c r="C11819" s="32" t="n">
        <f aca="false">IF($A11819="","",IF(設定!$B$21="dB",10^($B11819/20),ABS($B11819)))</f>
        <v>6.61188056489645</v>
      </c>
      <c r="D11819" s="32" t="n">
        <f aca="false">IF($A11819="","",$A11819^2)</f>
        <v>3409216.04003906</v>
      </c>
      <c r="E11819" s="32" t="n">
        <f aca="false">IF($A11819="","",IF($C11819&lt;=0,"",1/$C11819^2))</f>
        <v>0.0228744152080972</v>
      </c>
      <c r="F11819" s="33" t="n">
        <f aca="false">IF(OR(ROW()-設定!$B$30&lt;2,ROW()+設定!$B$30&gt;13701,N($A11819)&lt;=0,N(INDEX($A$2:$A$13701,MIN(13700,MAX(1,ROW()-1+設定!$B$30))))&lt;=0,$A11819&lt;設定!$B$28,$A11819&gt;設定!$B$29),0,IF(AND($C11819&gt;=MAX(INDEX($C$1:$C$13701,MAX(1,ROW()-設定!$B$24)):INDEX($C$1:$C$13701,MAX(1,ROW()-1))),$C11819&gt;MAX(INDEX($C$1:$C$13701,MIN(13701,ROW()+1)):INDEX($C$1:$C$13701,MIN(13701,ROW()+設定!$B$24))),$C11819&gt;=設定!$B$32,$C11819&gt;=MAX(MIN(INDEX($C$1:$C$13701,MAX(1,ROW()-設定!$B$26)):INDEX($C$1:$C$13701,MAX(1,ROW()-1))),MIN(INDEX($C$1:$C$13701,MIN(13701,ROW()+1)):INDEX($C$1:$C$13701,MIN(13701,ROW()+設定!$B$26))))*10^(設定!$B$27/20)),1,0))</f>
        <v>0</v>
      </c>
      <c r="G11819" s="33" t="n">
        <f aca="false">$G11818+IF($F11819=1,1,0)</f>
        <v>6</v>
      </c>
      <c r="H11819" s="0" t="str">
        <f aca="false">IF($F11819=1,$G11819,"")</f>
        <v/>
      </c>
    </row>
    <row r="11820" customFormat="false" ht="15" hidden="false" customHeight="false" outlineLevel="0" collapsed="false">
      <c r="A11820" s="30" t="n">
        <v>1846.5625</v>
      </c>
      <c r="B11820" s="31" t="n">
        <v>16.1854</v>
      </c>
      <c r="C11820" s="32" t="n">
        <f aca="false">IF($A11820="","",IF(設定!$B$21="dB",10^($B11820/20),ABS($B11820)))</f>
        <v>6.44569868757384</v>
      </c>
      <c r="D11820" s="32" t="n">
        <f aca="false">IF($A11820="","",$A11820^2)</f>
        <v>3409793.06640625</v>
      </c>
      <c r="E11820" s="32" t="n">
        <f aca="false">IF($A11820="","",IF($C11820&lt;=0,"",1/$C11820^2))</f>
        <v>0.0240691082416154</v>
      </c>
      <c r="F11820" s="33" t="n">
        <f aca="false">IF(OR(ROW()-設定!$B$30&lt;2,ROW()+設定!$B$30&gt;13701,N($A11820)&lt;=0,N(INDEX($A$2:$A$13701,MIN(13700,MAX(1,ROW()-1+設定!$B$30))))&lt;=0,$A11820&lt;設定!$B$28,$A11820&gt;設定!$B$29),0,IF(AND($C11820&gt;=MAX(INDEX($C$1:$C$13701,MAX(1,ROW()-設定!$B$24)):INDEX($C$1:$C$13701,MAX(1,ROW()-1))),$C11820&gt;MAX(INDEX($C$1:$C$13701,MIN(13701,ROW()+1)):INDEX($C$1:$C$13701,MIN(13701,ROW()+設定!$B$24))),$C11820&gt;=設定!$B$32,$C11820&gt;=MAX(MIN(INDEX($C$1:$C$13701,MAX(1,ROW()-設定!$B$26)):INDEX($C$1:$C$13701,MAX(1,ROW()-1))),MIN(INDEX($C$1:$C$13701,MIN(13701,ROW()+1)):INDEX($C$1:$C$13701,MIN(13701,ROW()+設定!$B$26))))*10^(設定!$B$27/20)),1,0))</f>
        <v>0</v>
      </c>
      <c r="G11820" s="33" t="n">
        <f aca="false">$G11819+IF($F11820=1,1,0)</f>
        <v>6</v>
      </c>
      <c r="H11820" s="0" t="str">
        <f aca="false">IF($F11820=1,$G11820,"")</f>
        <v/>
      </c>
    </row>
    <row r="11821" customFormat="false" ht="15" hidden="false" customHeight="false" outlineLevel="0" collapsed="false">
      <c r="A11821" s="30" t="n">
        <v>1846.71875</v>
      </c>
      <c r="B11821" s="31" t="n">
        <v>16.2229</v>
      </c>
      <c r="C11821" s="32" t="n">
        <f aca="false">IF($A11821="","",IF(設定!$B$21="dB",10^($B11821/20),ABS($B11821)))</f>
        <v>6.4735871645818</v>
      </c>
      <c r="D11821" s="32" t="n">
        <f aca="false">IF($A11821="","",$A11821^2)</f>
        <v>3410370.14160156</v>
      </c>
      <c r="E11821" s="32" t="n">
        <f aca="false">IF($A11821="","",IF($C11821&lt;=0,"",1/$C11821^2))</f>
        <v>0.0238621735493203</v>
      </c>
      <c r="F11821" s="33" t="n">
        <f aca="false">IF(OR(ROW()-設定!$B$30&lt;2,ROW()+設定!$B$30&gt;13701,N($A11821)&lt;=0,N(INDEX($A$2:$A$13701,MIN(13700,MAX(1,ROW()-1+設定!$B$30))))&lt;=0,$A11821&lt;設定!$B$28,$A11821&gt;設定!$B$29),0,IF(AND($C11821&gt;=MAX(INDEX($C$1:$C$13701,MAX(1,ROW()-設定!$B$24)):INDEX($C$1:$C$13701,MAX(1,ROW()-1))),$C11821&gt;MAX(INDEX($C$1:$C$13701,MIN(13701,ROW()+1)):INDEX($C$1:$C$13701,MIN(13701,ROW()+設定!$B$24))),$C11821&gt;=設定!$B$32,$C11821&gt;=MAX(MIN(INDEX($C$1:$C$13701,MAX(1,ROW()-設定!$B$26)):INDEX($C$1:$C$13701,MAX(1,ROW()-1))),MIN(INDEX($C$1:$C$13701,MIN(13701,ROW()+1)):INDEX($C$1:$C$13701,MIN(13701,ROW()+設定!$B$26))))*10^(設定!$B$27/20)),1,0))</f>
        <v>0</v>
      </c>
      <c r="G11821" s="33" t="n">
        <f aca="false">$G11820+IF($F11821=1,1,0)</f>
        <v>6</v>
      </c>
      <c r="H11821" s="0" t="str">
        <f aca="false">IF($F11821=1,$G11821,"")</f>
        <v/>
      </c>
    </row>
    <row r="11822" customFormat="false" ht="15" hidden="false" customHeight="false" outlineLevel="0" collapsed="false">
      <c r="A11822" s="30" t="n">
        <v>1846.875</v>
      </c>
      <c r="B11822" s="31" t="n">
        <v>16.4023</v>
      </c>
      <c r="C11822" s="32" t="n">
        <f aca="false">IF($A11822="","",IF(設定!$B$21="dB",10^($B11822/20),ABS($B11822)))</f>
        <v>6.60868421004469</v>
      </c>
      <c r="D11822" s="32" t="n">
        <f aca="false">IF($A11822="","",$A11822^2)</f>
        <v>3410947.265625</v>
      </c>
      <c r="E11822" s="32" t="n">
        <f aca="false">IF($A11822="","",IF($C11822&lt;=0,"",1/$C11822^2))</f>
        <v>0.0228965474289869</v>
      </c>
      <c r="F11822" s="33" t="n">
        <f aca="false">IF(OR(ROW()-設定!$B$30&lt;2,ROW()+設定!$B$30&gt;13701,N($A11822)&lt;=0,N(INDEX($A$2:$A$13701,MIN(13700,MAX(1,ROW()-1+設定!$B$30))))&lt;=0,$A11822&lt;設定!$B$28,$A11822&gt;設定!$B$29),0,IF(AND($C11822&gt;=MAX(INDEX($C$1:$C$13701,MAX(1,ROW()-設定!$B$24)):INDEX($C$1:$C$13701,MAX(1,ROW()-1))),$C11822&gt;MAX(INDEX($C$1:$C$13701,MIN(13701,ROW()+1)):INDEX($C$1:$C$13701,MIN(13701,ROW()+設定!$B$24))),$C11822&gt;=設定!$B$32,$C11822&gt;=MAX(MIN(INDEX($C$1:$C$13701,MAX(1,ROW()-設定!$B$26)):INDEX($C$1:$C$13701,MAX(1,ROW()-1))),MIN(INDEX($C$1:$C$13701,MIN(13701,ROW()+1)):INDEX($C$1:$C$13701,MIN(13701,ROW()+設定!$B$26))))*10^(設定!$B$27/20)),1,0))</f>
        <v>0</v>
      </c>
      <c r="G11822" s="33" t="n">
        <f aca="false">$G11821+IF($F11822=1,1,0)</f>
        <v>6</v>
      </c>
      <c r="H11822" s="0" t="str">
        <f aca="false">IF($F11822=1,$G11822,"")</f>
        <v/>
      </c>
    </row>
    <row r="11823" customFormat="false" ht="15" hidden="false" customHeight="false" outlineLevel="0" collapsed="false">
      <c r="A11823" s="30" t="n">
        <v>1847.03125</v>
      </c>
      <c r="B11823" s="31" t="n">
        <v>16.1936</v>
      </c>
      <c r="C11823" s="32" t="n">
        <f aca="false">IF($A11823="","",IF(設定!$B$21="dB",10^($B11823/20),ABS($B11823)))</f>
        <v>6.45178668642133</v>
      </c>
      <c r="D11823" s="32" t="n">
        <f aca="false">IF($A11823="","",$A11823^2)</f>
        <v>3411524.43847656</v>
      </c>
      <c r="E11823" s="32" t="n">
        <f aca="false">IF($A11823="","",IF($C11823&lt;=0,"",1/$C11823^2))</f>
        <v>0.0240237057584991</v>
      </c>
      <c r="F11823" s="33" t="n">
        <f aca="false">IF(OR(ROW()-設定!$B$30&lt;2,ROW()+設定!$B$30&gt;13701,N($A11823)&lt;=0,N(INDEX($A$2:$A$13701,MIN(13700,MAX(1,ROW()-1+設定!$B$30))))&lt;=0,$A11823&lt;設定!$B$28,$A11823&gt;設定!$B$29),0,IF(AND($C11823&gt;=MAX(INDEX($C$1:$C$13701,MAX(1,ROW()-設定!$B$24)):INDEX($C$1:$C$13701,MAX(1,ROW()-1))),$C11823&gt;MAX(INDEX($C$1:$C$13701,MIN(13701,ROW()+1)):INDEX($C$1:$C$13701,MIN(13701,ROW()+設定!$B$24))),$C11823&gt;=設定!$B$32,$C11823&gt;=MAX(MIN(INDEX($C$1:$C$13701,MAX(1,ROW()-設定!$B$26)):INDEX($C$1:$C$13701,MAX(1,ROW()-1))),MIN(INDEX($C$1:$C$13701,MIN(13701,ROW()+1)):INDEX($C$1:$C$13701,MIN(13701,ROW()+設定!$B$26))))*10^(設定!$B$27/20)),1,0))</f>
        <v>0</v>
      </c>
      <c r="G11823" s="33" t="n">
        <f aca="false">$G11822+IF($F11823=1,1,0)</f>
        <v>6</v>
      </c>
      <c r="H11823" s="0" t="str">
        <f aca="false">IF($F11823=1,$G11823,"")</f>
        <v/>
      </c>
    </row>
    <row r="11824" customFormat="false" ht="15" hidden="false" customHeight="false" outlineLevel="0" collapsed="false">
      <c r="A11824" s="30" t="n">
        <v>1847.1875</v>
      </c>
      <c r="B11824" s="31" t="n">
        <v>16.0427</v>
      </c>
      <c r="C11824" s="32" t="n">
        <f aca="false">IF($A11824="","",IF(設定!$B$21="dB",10^($B11824/20),ABS($B11824)))</f>
        <v>6.3406677964258</v>
      </c>
      <c r="D11824" s="32" t="n">
        <f aca="false">IF($A11824="","",$A11824^2)</f>
        <v>3412101.66015625</v>
      </c>
      <c r="E11824" s="32" t="n">
        <f aca="false">IF($A11824="","",IF($C11824&lt;=0,"",1/$C11824^2))</f>
        <v>0.0248731048160972</v>
      </c>
      <c r="F11824" s="33" t="n">
        <f aca="false">IF(OR(ROW()-設定!$B$30&lt;2,ROW()+設定!$B$30&gt;13701,N($A11824)&lt;=0,N(INDEX($A$2:$A$13701,MIN(13700,MAX(1,ROW()-1+設定!$B$30))))&lt;=0,$A11824&lt;設定!$B$28,$A11824&gt;設定!$B$29),0,IF(AND($C11824&gt;=MAX(INDEX($C$1:$C$13701,MAX(1,ROW()-設定!$B$24)):INDEX($C$1:$C$13701,MAX(1,ROW()-1))),$C11824&gt;MAX(INDEX($C$1:$C$13701,MIN(13701,ROW()+1)):INDEX($C$1:$C$13701,MIN(13701,ROW()+設定!$B$24))),$C11824&gt;=設定!$B$32,$C11824&gt;=MAX(MIN(INDEX($C$1:$C$13701,MAX(1,ROW()-設定!$B$26)):INDEX($C$1:$C$13701,MAX(1,ROW()-1))),MIN(INDEX($C$1:$C$13701,MIN(13701,ROW()+1)):INDEX($C$1:$C$13701,MIN(13701,ROW()+設定!$B$26))))*10^(設定!$B$27/20)),1,0))</f>
        <v>0</v>
      </c>
      <c r="G11824" s="33" t="n">
        <f aca="false">$G11823+IF($F11824=1,1,0)</f>
        <v>6</v>
      </c>
      <c r="H11824" s="0" t="str">
        <f aca="false">IF($F11824=1,$G11824,"")</f>
        <v/>
      </c>
    </row>
    <row r="11825" customFormat="false" ht="15" hidden="false" customHeight="false" outlineLevel="0" collapsed="false">
      <c r="A11825" s="30" t="n">
        <v>1847.34375</v>
      </c>
      <c r="B11825" s="31" t="n">
        <v>16.098</v>
      </c>
      <c r="C11825" s="32" t="n">
        <f aca="false">IF($A11825="","",IF(設定!$B$21="dB",10^($B11825/20),ABS($B11825)))</f>
        <v>6.38116537510419</v>
      </c>
      <c r="D11825" s="32" t="n">
        <f aca="false">IF($A11825="","",$A11825^2)</f>
        <v>3412678.93066406</v>
      </c>
      <c r="E11825" s="32" t="n">
        <f aca="false">IF($A11825="","",IF($C11825&lt;=0,"",1/$C11825^2))</f>
        <v>0.024558396112487</v>
      </c>
      <c r="F11825" s="33" t="n">
        <f aca="false">IF(OR(ROW()-設定!$B$30&lt;2,ROW()+設定!$B$30&gt;13701,N($A11825)&lt;=0,N(INDEX($A$2:$A$13701,MIN(13700,MAX(1,ROW()-1+設定!$B$30))))&lt;=0,$A11825&lt;設定!$B$28,$A11825&gt;設定!$B$29),0,IF(AND($C11825&gt;=MAX(INDEX($C$1:$C$13701,MAX(1,ROW()-設定!$B$24)):INDEX($C$1:$C$13701,MAX(1,ROW()-1))),$C11825&gt;MAX(INDEX($C$1:$C$13701,MIN(13701,ROW()+1)):INDEX($C$1:$C$13701,MIN(13701,ROW()+設定!$B$24))),$C11825&gt;=設定!$B$32,$C11825&gt;=MAX(MIN(INDEX($C$1:$C$13701,MAX(1,ROW()-設定!$B$26)):INDEX($C$1:$C$13701,MAX(1,ROW()-1))),MIN(INDEX($C$1:$C$13701,MIN(13701,ROW()+1)):INDEX($C$1:$C$13701,MIN(13701,ROW()+設定!$B$26))))*10^(設定!$B$27/20)),1,0))</f>
        <v>0</v>
      </c>
      <c r="G11825" s="33" t="n">
        <f aca="false">$G11824+IF($F11825=1,1,0)</f>
        <v>6</v>
      </c>
      <c r="H11825" s="0" t="str">
        <f aca="false">IF($F11825=1,$G11825,"")</f>
        <v/>
      </c>
    </row>
    <row r="11826" customFormat="false" ht="15" hidden="false" customHeight="false" outlineLevel="0" collapsed="false">
      <c r="A11826" s="30" t="n">
        <v>1847.5</v>
      </c>
      <c r="B11826" s="31" t="n">
        <v>16.1469</v>
      </c>
      <c r="C11826" s="32" t="n">
        <f aca="false">IF($A11826="","",IF(設定!$B$21="dB",10^($B11826/20),ABS($B11826)))</f>
        <v>6.41719150625421</v>
      </c>
      <c r="D11826" s="32" t="n">
        <f aca="false">IF($A11826="","",$A11826^2)</f>
        <v>3413256.25</v>
      </c>
      <c r="E11826" s="32" t="n">
        <f aca="false">IF($A11826="","",IF($C11826&lt;=0,"",1/$C11826^2))</f>
        <v>0.0242834283105526</v>
      </c>
      <c r="F11826" s="33" t="n">
        <f aca="false">IF(OR(ROW()-設定!$B$30&lt;2,ROW()+設定!$B$30&gt;13701,N($A11826)&lt;=0,N(INDEX($A$2:$A$13701,MIN(13700,MAX(1,ROW()-1+設定!$B$30))))&lt;=0,$A11826&lt;設定!$B$28,$A11826&gt;設定!$B$29),0,IF(AND($C11826&gt;=MAX(INDEX($C$1:$C$13701,MAX(1,ROW()-設定!$B$24)):INDEX($C$1:$C$13701,MAX(1,ROW()-1))),$C11826&gt;MAX(INDEX($C$1:$C$13701,MIN(13701,ROW()+1)):INDEX($C$1:$C$13701,MIN(13701,ROW()+設定!$B$24))),$C11826&gt;=設定!$B$32,$C11826&gt;=MAX(MIN(INDEX($C$1:$C$13701,MAX(1,ROW()-設定!$B$26)):INDEX($C$1:$C$13701,MAX(1,ROW()-1))),MIN(INDEX($C$1:$C$13701,MIN(13701,ROW()+1)):INDEX($C$1:$C$13701,MIN(13701,ROW()+設定!$B$26))))*10^(設定!$B$27/20)),1,0))</f>
        <v>0</v>
      </c>
      <c r="G11826" s="33" t="n">
        <f aca="false">$G11825+IF($F11826=1,1,0)</f>
        <v>6</v>
      </c>
      <c r="H11826" s="0" t="str">
        <f aca="false">IF($F11826=1,$G11826,"")</f>
        <v/>
      </c>
    </row>
    <row r="11827" customFormat="false" ht="15" hidden="false" customHeight="false" outlineLevel="0" collapsed="false">
      <c r="A11827" s="30" t="n">
        <v>1847.65625</v>
      </c>
      <c r="B11827" s="31" t="n">
        <v>16.3578</v>
      </c>
      <c r="C11827" s="32" t="n">
        <f aca="false">IF($A11827="","",IF(設定!$B$21="dB",10^($B11827/20),ABS($B11827)))</f>
        <v>6.57491284004406</v>
      </c>
      <c r="D11827" s="32" t="n">
        <f aca="false">IF($A11827="","",$A11827^2)</f>
        <v>3413833.61816406</v>
      </c>
      <c r="E11827" s="32" t="n">
        <f aca="false">IF($A11827="","",IF($C11827&lt;=0,"",1/$C11827^2))</f>
        <v>0.023132363065797</v>
      </c>
      <c r="F11827" s="33" t="n">
        <f aca="false">IF(OR(ROW()-設定!$B$30&lt;2,ROW()+設定!$B$30&gt;13701,N($A11827)&lt;=0,N(INDEX($A$2:$A$13701,MIN(13700,MAX(1,ROW()-1+設定!$B$30))))&lt;=0,$A11827&lt;設定!$B$28,$A11827&gt;設定!$B$29),0,IF(AND($C11827&gt;=MAX(INDEX($C$1:$C$13701,MAX(1,ROW()-設定!$B$24)):INDEX($C$1:$C$13701,MAX(1,ROW()-1))),$C11827&gt;MAX(INDEX($C$1:$C$13701,MIN(13701,ROW()+1)):INDEX($C$1:$C$13701,MIN(13701,ROW()+設定!$B$24))),$C11827&gt;=設定!$B$32,$C11827&gt;=MAX(MIN(INDEX($C$1:$C$13701,MAX(1,ROW()-設定!$B$26)):INDEX($C$1:$C$13701,MAX(1,ROW()-1))),MIN(INDEX($C$1:$C$13701,MIN(13701,ROW()+1)):INDEX($C$1:$C$13701,MIN(13701,ROW()+設定!$B$26))))*10^(設定!$B$27/20)),1,0))</f>
        <v>0</v>
      </c>
      <c r="G11827" s="33" t="n">
        <f aca="false">$G11826+IF($F11827=1,1,0)</f>
        <v>6</v>
      </c>
      <c r="H11827" s="0" t="str">
        <f aca="false">IF($F11827=1,$G11827,"")</f>
        <v/>
      </c>
    </row>
    <row r="11828" customFormat="false" ht="15" hidden="false" customHeight="false" outlineLevel="0" collapsed="false">
      <c r="A11828" s="30" t="n">
        <v>1847.8125</v>
      </c>
      <c r="B11828" s="31" t="n">
        <v>16.1862</v>
      </c>
      <c r="C11828" s="32" t="n">
        <f aca="false">IF($A11828="","",IF(設定!$B$21="dB",10^($B11828/20),ABS($B11828)))</f>
        <v>6.44629238570271</v>
      </c>
      <c r="D11828" s="32" t="n">
        <f aca="false">IF($A11828="","",$A11828^2)</f>
        <v>3414411.03515625</v>
      </c>
      <c r="E11828" s="32" t="n">
        <f aca="false">IF($A11828="","",IF($C11828&lt;=0,"",1/$C11828^2))</f>
        <v>0.0240646749563615</v>
      </c>
      <c r="F11828" s="33" t="n">
        <f aca="false">IF(OR(ROW()-設定!$B$30&lt;2,ROW()+設定!$B$30&gt;13701,N($A11828)&lt;=0,N(INDEX($A$2:$A$13701,MIN(13700,MAX(1,ROW()-1+設定!$B$30))))&lt;=0,$A11828&lt;設定!$B$28,$A11828&gt;設定!$B$29),0,IF(AND($C11828&gt;=MAX(INDEX($C$1:$C$13701,MAX(1,ROW()-設定!$B$24)):INDEX($C$1:$C$13701,MAX(1,ROW()-1))),$C11828&gt;MAX(INDEX($C$1:$C$13701,MIN(13701,ROW()+1)):INDEX($C$1:$C$13701,MIN(13701,ROW()+設定!$B$24))),$C11828&gt;=設定!$B$32,$C11828&gt;=MAX(MIN(INDEX($C$1:$C$13701,MAX(1,ROW()-設定!$B$26)):INDEX($C$1:$C$13701,MAX(1,ROW()-1))),MIN(INDEX($C$1:$C$13701,MIN(13701,ROW()+1)):INDEX($C$1:$C$13701,MIN(13701,ROW()+設定!$B$26))))*10^(設定!$B$27/20)),1,0))</f>
        <v>0</v>
      </c>
      <c r="G11828" s="33" t="n">
        <f aca="false">$G11827+IF($F11828=1,1,0)</f>
        <v>6</v>
      </c>
      <c r="H11828" s="0" t="str">
        <f aca="false">IF($F11828=1,$G11828,"")</f>
        <v/>
      </c>
    </row>
    <row r="11829" customFormat="false" ht="15" hidden="false" customHeight="false" outlineLevel="0" collapsed="false">
      <c r="A11829" s="30" t="n">
        <v>1847.96875</v>
      </c>
      <c r="B11829" s="31" t="n">
        <v>16.1284</v>
      </c>
      <c r="C11829" s="32" t="n">
        <f aca="false">IF($A11829="","",IF(設定!$B$21="dB",10^($B11829/20),ABS($B11829)))</f>
        <v>6.40353813172828</v>
      </c>
      <c r="D11829" s="32" t="n">
        <f aca="false">IF($A11829="","",$A11829^2)</f>
        <v>3414988.50097656</v>
      </c>
      <c r="E11829" s="32" t="n">
        <f aca="false">IF($A11829="","",IF($C11829&lt;=0,"",1/$C11829^2))</f>
        <v>0.0243870910652537</v>
      </c>
      <c r="F11829" s="33" t="n">
        <f aca="false">IF(OR(ROW()-設定!$B$30&lt;2,ROW()+設定!$B$30&gt;13701,N($A11829)&lt;=0,N(INDEX($A$2:$A$13701,MIN(13700,MAX(1,ROW()-1+設定!$B$30))))&lt;=0,$A11829&lt;設定!$B$28,$A11829&gt;設定!$B$29),0,IF(AND($C11829&gt;=MAX(INDEX($C$1:$C$13701,MAX(1,ROW()-設定!$B$24)):INDEX($C$1:$C$13701,MAX(1,ROW()-1))),$C11829&gt;MAX(INDEX($C$1:$C$13701,MIN(13701,ROW()+1)):INDEX($C$1:$C$13701,MIN(13701,ROW()+設定!$B$24))),$C11829&gt;=設定!$B$32,$C11829&gt;=MAX(MIN(INDEX($C$1:$C$13701,MAX(1,ROW()-設定!$B$26)):INDEX($C$1:$C$13701,MAX(1,ROW()-1))),MIN(INDEX($C$1:$C$13701,MIN(13701,ROW()+1)):INDEX($C$1:$C$13701,MIN(13701,ROW()+設定!$B$26))))*10^(設定!$B$27/20)),1,0))</f>
        <v>0</v>
      </c>
      <c r="G11829" s="33" t="n">
        <f aca="false">$G11828+IF($F11829=1,1,0)</f>
        <v>6</v>
      </c>
      <c r="H11829" s="0" t="str">
        <f aca="false">IF($F11829=1,$G11829,"")</f>
        <v/>
      </c>
    </row>
    <row r="11830" customFormat="false" ht="15" hidden="false" customHeight="false" outlineLevel="0" collapsed="false">
      <c r="A11830" s="30" t="n">
        <v>1848.125</v>
      </c>
      <c r="B11830" s="31" t="n">
        <v>16.2275</v>
      </c>
      <c r="C11830" s="32" t="n">
        <f aca="false">IF($A11830="","",IF(設定!$B$21="dB",10^($B11830/20),ABS($B11830)))</f>
        <v>6.47701644918667</v>
      </c>
      <c r="D11830" s="32" t="n">
        <f aca="false">IF($A11830="","",$A11830^2)</f>
        <v>3415566.015625</v>
      </c>
      <c r="E11830" s="32" t="n">
        <f aca="false">IF($A11830="","",IF($C11830&lt;=0,"",1/$C11830^2))</f>
        <v>0.0238369123747164</v>
      </c>
      <c r="F11830" s="33" t="n">
        <f aca="false">IF(OR(ROW()-設定!$B$30&lt;2,ROW()+設定!$B$30&gt;13701,N($A11830)&lt;=0,N(INDEX($A$2:$A$13701,MIN(13700,MAX(1,ROW()-1+設定!$B$30))))&lt;=0,$A11830&lt;設定!$B$28,$A11830&gt;設定!$B$29),0,IF(AND($C11830&gt;=MAX(INDEX($C$1:$C$13701,MAX(1,ROW()-設定!$B$24)):INDEX($C$1:$C$13701,MAX(1,ROW()-1))),$C11830&gt;MAX(INDEX($C$1:$C$13701,MIN(13701,ROW()+1)):INDEX($C$1:$C$13701,MIN(13701,ROW()+設定!$B$24))),$C11830&gt;=設定!$B$32,$C11830&gt;=MAX(MIN(INDEX($C$1:$C$13701,MAX(1,ROW()-設定!$B$26)):INDEX($C$1:$C$13701,MAX(1,ROW()-1))),MIN(INDEX($C$1:$C$13701,MIN(13701,ROW()+1)):INDEX($C$1:$C$13701,MIN(13701,ROW()+設定!$B$26))))*10^(設定!$B$27/20)),1,0))</f>
        <v>0</v>
      </c>
      <c r="G11830" s="33" t="n">
        <f aca="false">$G11829+IF($F11830=1,1,0)</f>
        <v>6</v>
      </c>
      <c r="H11830" s="0" t="str">
        <f aca="false">IF($F11830=1,$G11830,"")</f>
        <v/>
      </c>
    </row>
    <row r="11831" customFormat="false" ht="15" hidden="false" customHeight="false" outlineLevel="0" collapsed="false">
      <c r="A11831" s="30" t="n">
        <v>1848.28125</v>
      </c>
      <c r="B11831" s="31" t="n">
        <v>16.2657</v>
      </c>
      <c r="C11831" s="32" t="n">
        <f aca="false">IF($A11831="","",IF(設定!$B$21="dB",10^($B11831/20),ABS($B11831)))</f>
        <v>6.50556469357858</v>
      </c>
      <c r="D11831" s="32" t="n">
        <f aca="false">IF($A11831="","",$A11831^2)</f>
        <v>3416143.57910156</v>
      </c>
      <c r="E11831" s="32" t="n">
        <f aca="false">IF($A11831="","",IF($C11831&lt;=0,"",1/$C11831^2))</f>
        <v>0.0236281652743226</v>
      </c>
      <c r="F11831" s="33" t="n">
        <f aca="false">IF(OR(ROW()-設定!$B$30&lt;2,ROW()+設定!$B$30&gt;13701,N($A11831)&lt;=0,N(INDEX($A$2:$A$13701,MIN(13700,MAX(1,ROW()-1+設定!$B$30))))&lt;=0,$A11831&lt;設定!$B$28,$A11831&gt;設定!$B$29),0,IF(AND($C11831&gt;=MAX(INDEX($C$1:$C$13701,MAX(1,ROW()-設定!$B$24)):INDEX($C$1:$C$13701,MAX(1,ROW()-1))),$C11831&gt;MAX(INDEX($C$1:$C$13701,MIN(13701,ROW()+1)):INDEX($C$1:$C$13701,MIN(13701,ROW()+設定!$B$24))),$C11831&gt;=設定!$B$32,$C11831&gt;=MAX(MIN(INDEX($C$1:$C$13701,MAX(1,ROW()-設定!$B$26)):INDEX($C$1:$C$13701,MAX(1,ROW()-1))),MIN(INDEX($C$1:$C$13701,MIN(13701,ROW()+1)):INDEX($C$1:$C$13701,MIN(13701,ROW()+設定!$B$26))))*10^(設定!$B$27/20)),1,0))</f>
        <v>0</v>
      </c>
      <c r="G11831" s="33" t="n">
        <f aca="false">$G11830+IF($F11831=1,1,0)</f>
        <v>6</v>
      </c>
      <c r="H11831" s="0" t="str">
        <f aca="false">IF($F11831=1,$G11831,"")</f>
        <v/>
      </c>
    </row>
    <row r="11832" customFormat="false" ht="15" hidden="false" customHeight="false" outlineLevel="0" collapsed="false">
      <c r="A11832" s="30" t="n">
        <v>1848.4375</v>
      </c>
      <c r="B11832" s="31" t="n">
        <v>16.0399</v>
      </c>
      <c r="C11832" s="32" t="n">
        <f aca="false">IF($A11832="","",IF(設定!$B$21="dB",10^($B11832/20),ABS($B11832)))</f>
        <v>6.33862413604196</v>
      </c>
      <c r="D11832" s="32" t="n">
        <f aca="false">IF($A11832="","",$A11832^2)</f>
        <v>3416721.19140625</v>
      </c>
      <c r="E11832" s="32" t="n">
        <f aca="false">IF($A11832="","",IF($C11832&lt;=0,"",1/$C11832^2))</f>
        <v>0.0248891462699978</v>
      </c>
      <c r="F11832" s="33" t="n">
        <f aca="false">IF(OR(ROW()-設定!$B$30&lt;2,ROW()+設定!$B$30&gt;13701,N($A11832)&lt;=0,N(INDEX($A$2:$A$13701,MIN(13700,MAX(1,ROW()-1+設定!$B$30))))&lt;=0,$A11832&lt;設定!$B$28,$A11832&gt;設定!$B$29),0,IF(AND($C11832&gt;=MAX(INDEX($C$1:$C$13701,MAX(1,ROW()-設定!$B$24)):INDEX($C$1:$C$13701,MAX(1,ROW()-1))),$C11832&gt;MAX(INDEX($C$1:$C$13701,MIN(13701,ROW()+1)):INDEX($C$1:$C$13701,MIN(13701,ROW()+設定!$B$24))),$C11832&gt;=設定!$B$32,$C11832&gt;=MAX(MIN(INDEX($C$1:$C$13701,MAX(1,ROW()-設定!$B$26)):INDEX($C$1:$C$13701,MAX(1,ROW()-1))),MIN(INDEX($C$1:$C$13701,MIN(13701,ROW()+1)):INDEX($C$1:$C$13701,MIN(13701,ROW()+設定!$B$26))))*10^(設定!$B$27/20)),1,0))</f>
        <v>0</v>
      </c>
      <c r="G11832" s="33" t="n">
        <f aca="false">$G11831+IF($F11832=1,1,0)</f>
        <v>6</v>
      </c>
      <c r="H11832" s="0" t="str">
        <f aca="false">IF($F11832=1,$G11832,"")</f>
        <v/>
      </c>
    </row>
    <row r="11833" customFormat="false" ht="15" hidden="false" customHeight="false" outlineLevel="0" collapsed="false">
      <c r="A11833" s="30" t="n">
        <v>1848.59375</v>
      </c>
      <c r="B11833" s="31" t="n">
        <v>16.2573</v>
      </c>
      <c r="C11833" s="32" t="n">
        <f aca="false">IF($A11833="","",IF(設定!$B$21="dB",10^($B11833/20),ABS($B11833)))</f>
        <v>6.49927629593885</v>
      </c>
      <c r="D11833" s="32" t="n">
        <f aca="false">IF($A11833="","",$A11833^2)</f>
        <v>3417298.85253906</v>
      </c>
      <c r="E11833" s="32" t="n">
        <f aca="false">IF($A11833="","",IF($C11833&lt;=0,"",1/$C11833^2))</f>
        <v>0.0236739104228961</v>
      </c>
      <c r="F11833" s="33" t="n">
        <f aca="false">IF(OR(ROW()-設定!$B$30&lt;2,ROW()+設定!$B$30&gt;13701,N($A11833)&lt;=0,N(INDEX($A$2:$A$13701,MIN(13700,MAX(1,ROW()-1+設定!$B$30))))&lt;=0,$A11833&lt;設定!$B$28,$A11833&gt;設定!$B$29),0,IF(AND($C11833&gt;=MAX(INDEX($C$1:$C$13701,MAX(1,ROW()-設定!$B$24)):INDEX($C$1:$C$13701,MAX(1,ROW()-1))),$C11833&gt;MAX(INDEX($C$1:$C$13701,MIN(13701,ROW()+1)):INDEX($C$1:$C$13701,MIN(13701,ROW()+設定!$B$24))),$C11833&gt;=設定!$B$32,$C11833&gt;=MAX(MIN(INDEX($C$1:$C$13701,MAX(1,ROW()-設定!$B$26)):INDEX($C$1:$C$13701,MAX(1,ROW()-1))),MIN(INDEX($C$1:$C$13701,MIN(13701,ROW()+1)):INDEX($C$1:$C$13701,MIN(13701,ROW()+設定!$B$26))))*10^(設定!$B$27/20)),1,0))</f>
        <v>0</v>
      </c>
      <c r="G11833" s="33" t="n">
        <f aca="false">$G11832+IF($F11833=1,1,0)</f>
        <v>6</v>
      </c>
      <c r="H11833" s="0" t="str">
        <f aca="false">IF($F11833=1,$G11833,"")</f>
        <v/>
      </c>
    </row>
    <row r="11834" customFormat="false" ht="15" hidden="false" customHeight="false" outlineLevel="0" collapsed="false">
      <c r="A11834" s="30" t="n">
        <v>1848.75</v>
      </c>
      <c r="B11834" s="31" t="n">
        <v>16.1873</v>
      </c>
      <c r="C11834" s="32" t="n">
        <f aca="false">IF($A11834="","",IF(設定!$B$21="dB",10^($B11834/20),ABS($B11834)))</f>
        <v>6.44710880991987</v>
      </c>
      <c r="D11834" s="32" t="n">
        <f aca="false">IF($A11834="","",$A11834^2)</f>
        <v>3417876.5625</v>
      </c>
      <c r="E11834" s="32" t="n">
        <f aca="false">IF($A11834="","",IF($C11834&lt;=0,"",1/$C11834^2))</f>
        <v>0.0240585805224061</v>
      </c>
      <c r="F11834" s="33" t="n">
        <f aca="false">IF(OR(ROW()-設定!$B$30&lt;2,ROW()+設定!$B$30&gt;13701,N($A11834)&lt;=0,N(INDEX($A$2:$A$13701,MIN(13700,MAX(1,ROW()-1+設定!$B$30))))&lt;=0,$A11834&lt;設定!$B$28,$A11834&gt;設定!$B$29),0,IF(AND($C11834&gt;=MAX(INDEX($C$1:$C$13701,MAX(1,ROW()-設定!$B$24)):INDEX($C$1:$C$13701,MAX(1,ROW()-1))),$C11834&gt;MAX(INDEX($C$1:$C$13701,MIN(13701,ROW()+1)):INDEX($C$1:$C$13701,MIN(13701,ROW()+設定!$B$24))),$C11834&gt;=設定!$B$32,$C11834&gt;=MAX(MIN(INDEX($C$1:$C$13701,MAX(1,ROW()-設定!$B$26)):INDEX($C$1:$C$13701,MAX(1,ROW()-1))),MIN(INDEX($C$1:$C$13701,MIN(13701,ROW()+1)):INDEX($C$1:$C$13701,MIN(13701,ROW()+設定!$B$26))))*10^(設定!$B$27/20)),1,0))</f>
        <v>0</v>
      </c>
      <c r="G11834" s="33" t="n">
        <f aca="false">$G11833+IF($F11834=1,1,0)</f>
        <v>6</v>
      </c>
      <c r="H11834" s="0" t="str">
        <f aca="false">IF($F11834=1,$G11834,"")</f>
        <v/>
      </c>
    </row>
    <row r="11835" customFormat="false" ht="15" hidden="false" customHeight="false" outlineLevel="0" collapsed="false">
      <c r="A11835" s="30" t="n">
        <v>1848.90625</v>
      </c>
      <c r="B11835" s="31" t="n">
        <v>16.1341</v>
      </c>
      <c r="C11835" s="32" t="n">
        <f aca="false">IF($A11835="","",IF(設定!$B$21="dB",10^($B11835/20),ABS($B11835)))</f>
        <v>6.40774174792284</v>
      </c>
      <c r="D11835" s="32" t="n">
        <f aca="false">IF($A11835="","",$A11835^2)</f>
        <v>3418454.32128906</v>
      </c>
      <c r="E11835" s="32" t="n">
        <f aca="false">IF($A11835="","",IF($C11835&lt;=0,"",1/$C11835^2))</f>
        <v>0.0243551046496682</v>
      </c>
      <c r="F11835" s="33" t="n">
        <f aca="false">IF(OR(ROW()-設定!$B$30&lt;2,ROW()+設定!$B$30&gt;13701,N($A11835)&lt;=0,N(INDEX($A$2:$A$13701,MIN(13700,MAX(1,ROW()-1+設定!$B$30))))&lt;=0,$A11835&lt;設定!$B$28,$A11835&gt;設定!$B$29),0,IF(AND($C11835&gt;=MAX(INDEX($C$1:$C$13701,MAX(1,ROW()-設定!$B$24)):INDEX($C$1:$C$13701,MAX(1,ROW()-1))),$C11835&gt;MAX(INDEX($C$1:$C$13701,MIN(13701,ROW()+1)):INDEX($C$1:$C$13701,MIN(13701,ROW()+設定!$B$24))),$C11835&gt;=設定!$B$32,$C11835&gt;=MAX(MIN(INDEX($C$1:$C$13701,MAX(1,ROW()-設定!$B$26)):INDEX($C$1:$C$13701,MAX(1,ROW()-1))),MIN(INDEX($C$1:$C$13701,MIN(13701,ROW()+1)):INDEX($C$1:$C$13701,MIN(13701,ROW()+設定!$B$26))))*10^(設定!$B$27/20)),1,0))</f>
        <v>0</v>
      </c>
      <c r="G11835" s="33" t="n">
        <f aca="false">$G11834+IF($F11835=1,1,0)</f>
        <v>6</v>
      </c>
      <c r="H11835" s="0" t="str">
        <f aca="false">IF($F11835=1,$G11835,"")</f>
        <v/>
      </c>
    </row>
    <row r="11836" customFormat="false" ht="15" hidden="false" customHeight="false" outlineLevel="0" collapsed="false">
      <c r="A11836" s="30" t="n">
        <v>1849.0625</v>
      </c>
      <c r="B11836" s="31" t="n">
        <v>15.8252</v>
      </c>
      <c r="C11836" s="32" t="n">
        <f aca="false">IF($A11836="","",IF(設定!$B$21="dB",10^($B11836/20),ABS($B11836)))</f>
        <v>6.18386500102676</v>
      </c>
      <c r="D11836" s="32" t="n">
        <f aca="false">IF($A11836="","",$A11836^2)</f>
        <v>3419032.12890625</v>
      </c>
      <c r="E11836" s="32" t="n">
        <f aca="false">IF($A11836="","",IF($C11836&lt;=0,"",1/$C11836^2))</f>
        <v>0.0261505001786124</v>
      </c>
      <c r="F11836" s="33" t="n">
        <f aca="false">IF(OR(ROW()-設定!$B$30&lt;2,ROW()+設定!$B$30&gt;13701,N($A11836)&lt;=0,N(INDEX($A$2:$A$13701,MIN(13700,MAX(1,ROW()-1+設定!$B$30))))&lt;=0,$A11836&lt;設定!$B$28,$A11836&gt;設定!$B$29),0,IF(AND($C11836&gt;=MAX(INDEX($C$1:$C$13701,MAX(1,ROW()-設定!$B$24)):INDEX($C$1:$C$13701,MAX(1,ROW()-1))),$C11836&gt;MAX(INDEX($C$1:$C$13701,MIN(13701,ROW()+1)):INDEX($C$1:$C$13701,MIN(13701,ROW()+設定!$B$24))),$C11836&gt;=設定!$B$32,$C11836&gt;=MAX(MIN(INDEX($C$1:$C$13701,MAX(1,ROW()-設定!$B$26)):INDEX($C$1:$C$13701,MAX(1,ROW()-1))),MIN(INDEX($C$1:$C$13701,MIN(13701,ROW()+1)):INDEX($C$1:$C$13701,MIN(13701,ROW()+設定!$B$26))))*10^(設定!$B$27/20)),1,0))</f>
        <v>0</v>
      </c>
      <c r="G11836" s="33" t="n">
        <f aca="false">$G11835+IF($F11836=1,1,0)</f>
        <v>6</v>
      </c>
      <c r="H11836" s="0" t="str">
        <f aca="false">IF($F11836=1,$G11836,"")</f>
        <v/>
      </c>
    </row>
    <row r="11837" customFormat="false" ht="15" hidden="false" customHeight="false" outlineLevel="0" collapsed="false">
      <c r="A11837" s="30" t="n">
        <v>1849.21875</v>
      </c>
      <c r="B11837" s="31" t="n">
        <v>16.0861</v>
      </c>
      <c r="C11837" s="32" t="n">
        <f aca="false">IF($A11837="","",IF(設定!$B$21="dB",10^($B11837/20),ABS($B11837)))</f>
        <v>6.37242892122835</v>
      </c>
      <c r="D11837" s="32" t="n">
        <f aca="false">IF($A11837="","",$A11837^2)</f>
        <v>3419609.98535156</v>
      </c>
      <c r="E11837" s="32" t="n">
        <f aca="false">IF($A11837="","",IF($C11837&lt;=0,"",1/$C11837^2))</f>
        <v>0.0246257802673763</v>
      </c>
      <c r="F11837" s="33" t="n">
        <f aca="false">IF(OR(ROW()-設定!$B$30&lt;2,ROW()+設定!$B$30&gt;13701,N($A11837)&lt;=0,N(INDEX($A$2:$A$13701,MIN(13700,MAX(1,ROW()-1+設定!$B$30))))&lt;=0,$A11837&lt;設定!$B$28,$A11837&gt;設定!$B$29),0,IF(AND($C11837&gt;=MAX(INDEX($C$1:$C$13701,MAX(1,ROW()-設定!$B$24)):INDEX($C$1:$C$13701,MAX(1,ROW()-1))),$C11837&gt;MAX(INDEX($C$1:$C$13701,MIN(13701,ROW()+1)):INDEX($C$1:$C$13701,MIN(13701,ROW()+設定!$B$24))),$C11837&gt;=設定!$B$32,$C11837&gt;=MAX(MIN(INDEX($C$1:$C$13701,MAX(1,ROW()-設定!$B$26)):INDEX($C$1:$C$13701,MAX(1,ROW()-1))),MIN(INDEX($C$1:$C$13701,MIN(13701,ROW()+1)):INDEX($C$1:$C$13701,MIN(13701,ROW()+設定!$B$26))))*10^(設定!$B$27/20)),1,0))</f>
        <v>0</v>
      </c>
      <c r="G11837" s="33" t="n">
        <f aca="false">$G11836+IF($F11837=1,1,0)</f>
        <v>6</v>
      </c>
      <c r="H11837" s="0" t="str">
        <f aca="false">IF($F11837=1,$G11837,"")</f>
        <v/>
      </c>
    </row>
    <row r="11838" customFormat="false" ht="15" hidden="false" customHeight="false" outlineLevel="0" collapsed="false">
      <c r="A11838" s="30" t="n">
        <v>1849.375</v>
      </c>
      <c r="B11838" s="31" t="n">
        <v>16.1997</v>
      </c>
      <c r="C11838" s="32" t="n">
        <f aca="false">IF($A11838="","",IF(設定!$B$21="dB",10^($B11838/20),ABS($B11838)))</f>
        <v>6.45631929312715</v>
      </c>
      <c r="D11838" s="32" t="n">
        <f aca="false">IF($A11838="","",$A11838^2)</f>
        <v>3420187.890625</v>
      </c>
      <c r="E11838" s="32" t="n">
        <f aca="false">IF($A11838="","",IF($C11838&lt;=0,"",1/$C11838^2))</f>
        <v>0.0239899863025049</v>
      </c>
      <c r="F11838" s="33" t="n">
        <f aca="false">IF(OR(ROW()-設定!$B$30&lt;2,ROW()+設定!$B$30&gt;13701,N($A11838)&lt;=0,N(INDEX($A$2:$A$13701,MIN(13700,MAX(1,ROW()-1+設定!$B$30))))&lt;=0,$A11838&lt;設定!$B$28,$A11838&gt;設定!$B$29),0,IF(AND($C11838&gt;=MAX(INDEX($C$1:$C$13701,MAX(1,ROW()-設定!$B$24)):INDEX($C$1:$C$13701,MAX(1,ROW()-1))),$C11838&gt;MAX(INDEX($C$1:$C$13701,MIN(13701,ROW()+1)):INDEX($C$1:$C$13701,MIN(13701,ROW()+設定!$B$24))),$C11838&gt;=設定!$B$32,$C11838&gt;=MAX(MIN(INDEX($C$1:$C$13701,MAX(1,ROW()-設定!$B$26)):INDEX($C$1:$C$13701,MAX(1,ROW()-1))),MIN(INDEX($C$1:$C$13701,MIN(13701,ROW()+1)):INDEX($C$1:$C$13701,MIN(13701,ROW()+設定!$B$26))))*10^(設定!$B$27/20)),1,0))</f>
        <v>0</v>
      </c>
      <c r="G11838" s="33" t="n">
        <f aca="false">$G11837+IF($F11838=1,1,0)</f>
        <v>6</v>
      </c>
      <c r="H11838" s="0" t="str">
        <f aca="false">IF($F11838=1,$G11838,"")</f>
        <v/>
      </c>
    </row>
    <row r="11839" customFormat="false" ht="15" hidden="false" customHeight="false" outlineLevel="0" collapsed="false">
      <c r="A11839" s="30" t="n">
        <v>1849.53125</v>
      </c>
      <c r="B11839" s="31" t="n">
        <v>16.0155</v>
      </c>
      <c r="C11839" s="32" t="n">
        <f aca="false">IF($A11839="","",IF(設定!$B$21="dB",10^($B11839/20),ABS($B11839)))</f>
        <v>6.32084295261089</v>
      </c>
      <c r="D11839" s="32" t="n">
        <f aca="false">IF($A11839="","",$A11839^2)</f>
        <v>3420765.84472656</v>
      </c>
      <c r="E11839" s="32" t="n">
        <f aca="false">IF($A11839="","",IF($C11839&lt;=0,"",1/$C11839^2))</f>
        <v>0.0250293747046923</v>
      </c>
      <c r="F11839" s="33" t="n">
        <f aca="false">IF(OR(ROW()-設定!$B$30&lt;2,ROW()+設定!$B$30&gt;13701,N($A11839)&lt;=0,N(INDEX($A$2:$A$13701,MIN(13700,MAX(1,ROW()-1+設定!$B$30))))&lt;=0,$A11839&lt;設定!$B$28,$A11839&gt;設定!$B$29),0,IF(AND($C11839&gt;=MAX(INDEX($C$1:$C$13701,MAX(1,ROW()-設定!$B$24)):INDEX($C$1:$C$13701,MAX(1,ROW()-1))),$C11839&gt;MAX(INDEX($C$1:$C$13701,MIN(13701,ROW()+1)):INDEX($C$1:$C$13701,MIN(13701,ROW()+設定!$B$24))),$C11839&gt;=設定!$B$32,$C11839&gt;=MAX(MIN(INDEX($C$1:$C$13701,MAX(1,ROW()-設定!$B$26)):INDEX($C$1:$C$13701,MAX(1,ROW()-1))),MIN(INDEX($C$1:$C$13701,MIN(13701,ROW()+1)):INDEX($C$1:$C$13701,MIN(13701,ROW()+設定!$B$26))))*10^(設定!$B$27/20)),1,0))</f>
        <v>0</v>
      </c>
      <c r="G11839" s="33" t="n">
        <f aca="false">$G11838+IF($F11839=1,1,0)</f>
        <v>6</v>
      </c>
      <c r="H11839" s="0" t="str">
        <f aca="false">IF($F11839=1,$G11839,"")</f>
        <v/>
      </c>
    </row>
    <row r="11840" customFormat="false" ht="15" hidden="false" customHeight="false" outlineLevel="0" collapsed="false">
      <c r="A11840" s="30" t="n">
        <v>1849.6875</v>
      </c>
      <c r="B11840" s="31" t="n">
        <v>16.2725</v>
      </c>
      <c r="C11840" s="32" t="n">
        <f aca="false">IF($A11840="","",IF(設定!$B$21="dB",10^($B11840/20),ABS($B11840)))</f>
        <v>6.51065975726424</v>
      </c>
      <c r="D11840" s="32" t="n">
        <f aca="false">IF($A11840="","",$A11840^2)</f>
        <v>3421343.84765625</v>
      </c>
      <c r="E11840" s="32" t="n">
        <f aca="false">IF($A11840="","",IF($C11840&lt;=0,"",1/$C11840^2))</f>
        <v>0.0235911982370175</v>
      </c>
      <c r="F11840" s="33" t="n">
        <f aca="false">IF(OR(ROW()-設定!$B$30&lt;2,ROW()+設定!$B$30&gt;13701,N($A11840)&lt;=0,N(INDEX($A$2:$A$13701,MIN(13700,MAX(1,ROW()-1+設定!$B$30))))&lt;=0,$A11840&lt;設定!$B$28,$A11840&gt;設定!$B$29),0,IF(AND($C11840&gt;=MAX(INDEX($C$1:$C$13701,MAX(1,ROW()-設定!$B$24)):INDEX($C$1:$C$13701,MAX(1,ROW()-1))),$C11840&gt;MAX(INDEX($C$1:$C$13701,MIN(13701,ROW()+1)):INDEX($C$1:$C$13701,MIN(13701,ROW()+設定!$B$24))),$C11840&gt;=設定!$B$32,$C11840&gt;=MAX(MIN(INDEX($C$1:$C$13701,MAX(1,ROW()-設定!$B$26)):INDEX($C$1:$C$13701,MAX(1,ROW()-1))),MIN(INDEX($C$1:$C$13701,MIN(13701,ROW()+1)):INDEX($C$1:$C$13701,MIN(13701,ROW()+設定!$B$26))))*10^(設定!$B$27/20)),1,0))</f>
        <v>0</v>
      </c>
      <c r="G11840" s="33" t="n">
        <f aca="false">$G11839+IF($F11840=1,1,0)</f>
        <v>6</v>
      </c>
      <c r="H11840" s="0" t="str">
        <f aca="false">IF($F11840=1,$G11840,"")</f>
        <v/>
      </c>
    </row>
    <row r="11841" customFormat="false" ht="15" hidden="false" customHeight="false" outlineLevel="0" collapsed="false">
      <c r="A11841" s="30" t="n">
        <v>1849.84375</v>
      </c>
      <c r="B11841" s="31" t="n">
        <v>16.0308</v>
      </c>
      <c r="C11841" s="32" t="n">
        <f aca="false">IF($A11841="","",IF(設定!$B$21="dB",10^($B11841/20),ABS($B11841)))</f>
        <v>6.33198678778721</v>
      </c>
      <c r="D11841" s="32" t="n">
        <f aca="false">IF($A11841="","",$A11841^2)</f>
        <v>3421921.89941406</v>
      </c>
      <c r="E11841" s="32" t="n">
        <f aca="false">IF($A11841="","",IF($C11841&lt;=0,"",1/$C11841^2))</f>
        <v>0.0249413524793333</v>
      </c>
      <c r="F11841" s="33" t="n">
        <f aca="false">IF(OR(ROW()-設定!$B$30&lt;2,ROW()+設定!$B$30&gt;13701,N($A11841)&lt;=0,N(INDEX($A$2:$A$13701,MIN(13700,MAX(1,ROW()-1+設定!$B$30))))&lt;=0,$A11841&lt;設定!$B$28,$A11841&gt;設定!$B$29),0,IF(AND($C11841&gt;=MAX(INDEX($C$1:$C$13701,MAX(1,ROW()-設定!$B$24)):INDEX($C$1:$C$13701,MAX(1,ROW()-1))),$C11841&gt;MAX(INDEX($C$1:$C$13701,MIN(13701,ROW()+1)):INDEX($C$1:$C$13701,MIN(13701,ROW()+設定!$B$24))),$C11841&gt;=設定!$B$32,$C11841&gt;=MAX(MIN(INDEX($C$1:$C$13701,MAX(1,ROW()-設定!$B$26)):INDEX($C$1:$C$13701,MAX(1,ROW()-1))),MIN(INDEX($C$1:$C$13701,MIN(13701,ROW()+1)):INDEX($C$1:$C$13701,MIN(13701,ROW()+設定!$B$26))))*10^(設定!$B$27/20)),1,0))</f>
        <v>0</v>
      </c>
      <c r="G11841" s="33" t="n">
        <f aca="false">$G11840+IF($F11841=1,1,0)</f>
        <v>6</v>
      </c>
      <c r="H11841" s="0" t="str">
        <f aca="false">IF($F11841=1,$G11841,"")</f>
        <v/>
      </c>
    </row>
    <row r="11842" customFormat="false" ht="15" hidden="false" customHeight="false" outlineLevel="0" collapsed="false">
      <c r="A11842" s="30" t="n">
        <v>1850</v>
      </c>
      <c r="B11842" s="31" t="n">
        <v>15.9052</v>
      </c>
      <c r="C11842" s="32" t="n">
        <f aca="false">IF($A11842="","",IF(設定!$B$21="dB",10^($B11842/20),ABS($B11842)))</f>
        <v>6.24108359939486</v>
      </c>
      <c r="D11842" s="32" t="n">
        <f aca="false">IF($A11842="","",$A11842^2)</f>
        <v>3422500</v>
      </c>
      <c r="E11842" s="32" t="n">
        <f aca="false">IF($A11842="","",IF($C11842&lt;=0,"",1/$C11842^2))</f>
        <v>0.0256731997592964</v>
      </c>
      <c r="F11842" s="33" t="n">
        <f aca="false">IF(OR(ROW()-設定!$B$30&lt;2,ROW()+設定!$B$30&gt;13701,N($A11842)&lt;=0,N(INDEX($A$2:$A$13701,MIN(13700,MAX(1,ROW()-1+設定!$B$30))))&lt;=0,$A11842&lt;設定!$B$28,$A11842&gt;設定!$B$29),0,IF(AND($C11842&gt;=MAX(INDEX($C$1:$C$13701,MAX(1,ROW()-設定!$B$24)):INDEX($C$1:$C$13701,MAX(1,ROW()-1))),$C11842&gt;MAX(INDEX($C$1:$C$13701,MIN(13701,ROW()+1)):INDEX($C$1:$C$13701,MIN(13701,ROW()+設定!$B$24))),$C11842&gt;=設定!$B$32,$C11842&gt;=MAX(MIN(INDEX($C$1:$C$13701,MAX(1,ROW()-設定!$B$26)):INDEX($C$1:$C$13701,MAX(1,ROW()-1))),MIN(INDEX($C$1:$C$13701,MIN(13701,ROW()+1)):INDEX($C$1:$C$13701,MIN(13701,ROW()+設定!$B$26))))*10^(設定!$B$27/20)),1,0))</f>
        <v>0</v>
      </c>
      <c r="G11842" s="33" t="n">
        <f aca="false">$G11841+IF($F11842=1,1,0)</f>
        <v>6</v>
      </c>
      <c r="H11842" s="0" t="str">
        <f aca="false">IF($F11842=1,$G11842,"")</f>
        <v/>
      </c>
    </row>
    <row r="11843" customFormat="false" ht="15" hidden="false" customHeight="false" outlineLevel="0" collapsed="false">
      <c r="A11843" s="30" t="n">
        <v>1850.15625</v>
      </c>
      <c r="B11843" s="31" t="n">
        <v>16.0638</v>
      </c>
      <c r="C11843" s="32" t="n">
        <f aca="false">IF($A11843="","",IF(設定!$B$21="dB",10^($B11843/20),ABS($B11843)))</f>
        <v>6.35608944332544</v>
      </c>
      <c r="D11843" s="32" t="n">
        <f aca="false">IF($A11843="","",$A11843^2)</f>
        <v>3423078.14941406</v>
      </c>
      <c r="E11843" s="32" t="n">
        <f aca="false">IF($A11843="","",IF($C11843&lt;=0,"",1/$C11843^2))</f>
        <v>0.0247525530516898</v>
      </c>
      <c r="F11843" s="33" t="n">
        <f aca="false">IF(OR(ROW()-設定!$B$30&lt;2,ROW()+設定!$B$30&gt;13701,N($A11843)&lt;=0,N(INDEX($A$2:$A$13701,MIN(13700,MAX(1,ROW()-1+設定!$B$30))))&lt;=0,$A11843&lt;設定!$B$28,$A11843&gt;設定!$B$29),0,IF(AND($C11843&gt;=MAX(INDEX($C$1:$C$13701,MAX(1,ROW()-設定!$B$24)):INDEX($C$1:$C$13701,MAX(1,ROW()-1))),$C11843&gt;MAX(INDEX($C$1:$C$13701,MIN(13701,ROW()+1)):INDEX($C$1:$C$13701,MIN(13701,ROW()+設定!$B$24))),$C11843&gt;=設定!$B$32,$C11843&gt;=MAX(MIN(INDEX($C$1:$C$13701,MAX(1,ROW()-設定!$B$26)):INDEX($C$1:$C$13701,MAX(1,ROW()-1))),MIN(INDEX($C$1:$C$13701,MIN(13701,ROW()+1)):INDEX($C$1:$C$13701,MIN(13701,ROW()+設定!$B$26))))*10^(設定!$B$27/20)),1,0))</f>
        <v>0</v>
      </c>
      <c r="G11843" s="33" t="n">
        <f aca="false">$G11842+IF($F11843=1,1,0)</f>
        <v>6</v>
      </c>
      <c r="H11843" s="0" t="str">
        <f aca="false">IF($F11843=1,$G11843,"")</f>
        <v/>
      </c>
    </row>
    <row r="11844" customFormat="false" ht="15" hidden="false" customHeight="false" outlineLevel="0" collapsed="false">
      <c r="A11844" s="30" t="n">
        <v>1850.3125</v>
      </c>
      <c r="B11844" s="31" t="n">
        <v>16.0219</v>
      </c>
      <c r="C11844" s="32" t="n">
        <f aca="false">IF($A11844="","",IF(設定!$B$21="dB",10^($B11844/20),ABS($B11844)))</f>
        <v>6.32550203807312</v>
      </c>
      <c r="D11844" s="32" t="n">
        <f aca="false">IF($A11844="","",$A11844^2)</f>
        <v>3423656.34765625</v>
      </c>
      <c r="E11844" s="32" t="n">
        <f aca="false">IF($A11844="","",IF($C11844&lt;=0,"",1/$C11844^2))</f>
        <v>0.0249925172193088</v>
      </c>
      <c r="F11844" s="33" t="n">
        <f aca="false">IF(OR(ROW()-設定!$B$30&lt;2,ROW()+設定!$B$30&gt;13701,N($A11844)&lt;=0,N(INDEX($A$2:$A$13701,MIN(13700,MAX(1,ROW()-1+設定!$B$30))))&lt;=0,$A11844&lt;設定!$B$28,$A11844&gt;設定!$B$29),0,IF(AND($C11844&gt;=MAX(INDEX($C$1:$C$13701,MAX(1,ROW()-設定!$B$24)):INDEX($C$1:$C$13701,MAX(1,ROW()-1))),$C11844&gt;MAX(INDEX($C$1:$C$13701,MIN(13701,ROW()+1)):INDEX($C$1:$C$13701,MIN(13701,ROW()+設定!$B$24))),$C11844&gt;=設定!$B$32,$C11844&gt;=MAX(MIN(INDEX($C$1:$C$13701,MAX(1,ROW()-設定!$B$26)):INDEX($C$1:$C$13701,MAX(1,ROW()-1))),MIN(INDEX($C$1:$C$13701,MIN(13701,ROW()+1)):INDEX($C$1:$C$13701,MIN(13701,ROW()+設定!$B$26))))*10^(設定!$B$27/20)),1,0))</f>
        <v>0</v>
      </c>
      <c r="G11844" s="33" t="n">
        <f aca="false">$G11843+IF($F11844=1,1,0)</f>
        <v>6</v>
      </c>
      <c r="H11844" s="0" t="str">
        <f aca="false">IF($F11844=1,$G11844,"")</f>
        <v/>
      </c>
    </row>
    <row r="11845" customFormat="false" ht="15" hidden="false" customHeight="false" outlineLevel="0" collapsed="false">
      <c r="A11845" s="30" t="n">
        <v>1850.46875</v>
      </c>
      <c r="B11845" s="31" t="n">
        <v>16.0676</v>
      </c>
      <c r="C11845" s="32" t="n">
        <f aca="false">IF($A11845="","",IF(設定!$B$21="dB",10^($B11845/20),ABS($B11845)))</f>
        <v>6.35887078467958</v>
      </c>
      <c r="D11845" s="32" t="n">
        <f aca="false">IF($A11845="","",$A11845^2)</f>
        <v>3424234.59472656</v>
      </c>
      <c r="E11845" s="32" t="n">
        <f aca="false">IF($A11845="","",IF($C11845&lt;=0,"",1/$C11845^2))</f>
        <v>0.0247309044774563</v>
      </c>
      <c r="F11845" s="33" t="n">
        <f aca="false">IF(OR(ROW()-設定!$B$30&lt;2,ROW()+設定!$B$30&gt;13701,N($A11845)&lt;=0,N(INDEX($A$2:$A$13701,MIN(13700,MAX(1,ROW()-1+設定!$B$30))))&lt;=0,$A11845&lt;設定!$B$28,$A11845&gt;設定!$B$29),0,IF(AND($C11845&gt;=MAX(INDEX($C$1:$C$13701,MAX(1,ROW()-設定!$B$24)):INDEX($C$1:$C$13701,MAX(1,ROW()-1))),$C11845&gt;MAX(INDEX($C$1:$C$13701,MIN(13701,ROW()+1)):INDEX($C$1:$C$13701,MIN(13701,ROW()+設定!$B$24))),$C11845&gt;=設定!$B$32,$C11845&gt;=MAX(MIN(INDEX($C$1:$C$13701,MAX(1,ROW()-設定!$B$26)):INDEX($C$1:$C$13701,MAX(1,ROW()-1))),MIN(INDEX($C$1:$C$13701,MIN(13701,ROW()+1)):INDEX($C$1:$C$13701,MIN(13701,ROW()+設定!$B$26))))*10^(設定!$B$27/20)),1,0))</f>
        <v>0</v>
      </c>
      <c r="G11845" s="33" t="n">
        <f aca="false">$G11844+IF($F11845=1,1,0)</f>
        <v>6</v>
      </c>
      <c r="H11845" s="0" t="str">
        <f aca="false">IF($F11845=1,$G11845,"")</f>
        <v/>
      </c>
    </row>
    <row r="11846" customFormat="false" ht="15" hidden="false" customHeight="false" outlineLevel="0" collapsed="false">
      <c r="A11846" s="30" t="n">
        <v>1850.625</v>
      </c>
      <c r="B11846" s="31" t="n">
        <v>15.9466</v>
      </c>
      <c r="C11846" s="32" t="n">
        <f aca="false">IF($A11846="","",IF(設定!$B$21="dB",10^($B11846/20),ABS($B11846)))</f>
        <v>6.27090180089759</v>
      </c>
      <c r="D11846" s="32" t="n">
        <f aca="false">IF($A11846="","",$A11846^2)</f>
        <v>3424812.890625</v>
      </c>
      <c r="E11846" s="32" t="n">
        <f aca="false">IF($A11846="","",IF($C11846&lt;=0,"",1/$C11846^2))</f>
        <v>0.0254296275842989</v>
      </c>
      <c r="F11846" s="33" t="n">
        <f aca="false">IF(OR(ROW()-設定!$B$30&lt;2,ROW()+設定!$B$30&gt;13701,N($A11846)&lt;=0,N(INDEX($A$2:$A$13701,MIN(13700,MAX(1,ROW()-1+設定!$B$30))))&lt;=0,$A11846&lt;設定!$B$28,$A11846&gt;設定!$B$29),0,IF(AND($C11846&gt;=MAX(INDEX($C$1:$C$13701,MAX(1,ROW()-設定!$B$24)):INDEX($C$1:$C$13701,MAX(1,ROW()-1))),$C11846&gt;MAX(INDEX($C$1:$C$13701,MIN(13701,ROW()+1)):INDEX($C$1:$C$13701,MIN(13701,ROW()+設定!$B$24))),$C11846&gt;=設定!$B$32,$C11846&gt;=MAX(MIN(INDEX($C$1:$C$13701,MAX(1,ROW()-設定!$B$26)):INDEX($C$1:$C$13701,MAX(1,ROW()-1))),MIN(INDEX($C$1:$C$13701,MIN(13701,ROW()+1)):INDEX($C$1:$C$13701,MIN(13701,ROW()+設定!$B$26))))*10^(設定!$B$27/20)),1,0))</f>
        <v>0</v>
      </c>
      <c r="G11846" s="33" t="n">
        <f aca="false">$G11845+IF($F11846=1,1,0)</f>
        <v>6</v>
      </c>
      <c r="H11846" s="0" t="str">
        <f aca="false">IF($F11846=1,$G11846,"")</f>
        <v/>
      </c>
    </row>
    <row r="11847" customFormat="false" ht="15" hidden="false" customHeight="false" outlineLevel="0" collapsed="false">
      <c r="A11847" s="30" t="n">
        <v>1850.78125</v>
      </c>
      <c r="B11847" s="31" t="n">
        <v>16.0952</v>
      </c>
      <c r="C11847" s="32" t="n">
        <f aca="false">IF($A11847="","",IF(設定!$B$21="dB",10^($B11847/20),ABS($B11847)))</f>
        <v>6.37910866194739</v>
      </c>
      <c r="D11847" s="32" t="n">
        <f aca="false">IF($A11847="","",$A11847^2)</f>
        <v>3425391.23535156</v>
      </c>
      <c r="E11847" s="32" t="n">
        <f aca="false">IF($A11847="","",IF($C11847&lt;=0,"",1/$C11847^2))</f>
        <v>0.0245742346007668</v>
      </c>
      <c r="F11847" s="33" t="n">
        <f aca="false">IF(OR(ROW()-設定!$B$30&lt;2,ROW()+設定!$B$30&gt;13701,N($A11847)&lt;=0,N(INDEX($A$2:$A$13701,MIN(13700,MAX(1,ROW()-1+設定!$B$30))))&lt;=0,$A11847&lt;設定!$B$28,$A11847&gt;設定!$B$29),0,IF(AND($C11847&gt;=MAX(INDEX($C$1:$C$13701,MAX(1,ROW()-設定!$B$24)):INDEX($C$1:$C$13701,MAX(1,ROW()-1))),$C11847&gt;MAX(INDEX($C$1:$C$13701,MIN(13701,ROW()+1)):INDEX($C$1:$C$13701,MIN(13701,ROW()+設定!$B$24))),$C11847&gt;=設定!$B$32,$C11847&gt;=MAX(MIN(INDEX($C$1:$C$13701,MAX(1,ROW()-設定!$B$26)):INDEX($C$1:$C$13701,MAX(1,ROW()-1))),MIN(INDEX($C$1:$C$13701,MIN(13701,ROW()+1)):INDEX($C$1:$C$13701,MIN(13701,ROW()+設定!$B$26))))*10^(設定!$B$27/20)),1,0))</f>
        <v>0</v>
      </c>
      <c r="G11847" s="33" t="n">
        <f aca="false">$G11846+IF($F11847=1,1,0)</f>
        <v>6</v>
      </c>
      <c r="H11847" s="0" t="str">
        <f aca="false">IF($F11847=1,$G11847,"")</f>
        <v/>
      </c>
    </row>
    <row r="11848" customFormat="false" ht="15" hidden="false" customHeight="false" outlineLevel="0" collapsed="false">
      <c r="A11848" s="30" t="n">
        <v>1850.9375</v>
      </c>
      <c r="B11848" s="31" t="n">
        <v>15.8905</v>
      </c>
      <c r="C11848" s="32" t="n">
        <f aca="false">IF($A11848="","",IF(設定!$B$21="dB",10^($B11848/20),ABS($B11848)))</f>
        <v>6.23053012211234</v>
      </c>
      <c r="D11848" s="32" t="n">
        <f aca="false">IF($A11848="","",$A11848^2)</f>
        <v>3425969.62890625</v>
      </c>
      <c r="E11848" s="32" t="n">
        <f aca="false">IF($A11848="","",IF($C11848&lt;=0,"",1/$C11848^2))</f>
        <v>0.0257602456414162</v>
      </c>
      <c r="F11848" s="33" t="n">
        <f aca="false">IF(OR(ROW()-設定!$B$30&lt;2,ROW()+設定!$B$30&gt;13701,N($A11848)&lt;=0,N(INDEX($A$2:$A$13701,MIN(13700,MAX(1,ROW()-1+設定!$B$30))))&lt;=0,$A11848&lt;設定!$B$28,$A11848&gt;設定!$B$29),0,IF(AND($C11848&gt;=MAX(INDEX($C$1:$C$13701,MAX(1,ROW()-設定!$B$24)):INDEX($C$1:$C$13701,MAX(1,ROW()-1))),$C11848&gt;MAX(INDEX($C$1:$C$13701,MIN(13701,ROW()+1)):INDEX($C$1:$C$13701,MIN(13701,ROW()+設定!$B$24))),$C11848&gt;=設定!$B$32,$C11848&gt;=MAX(MIN(INDEX($C$1:$C$13701,MAX(1,ROW()-設定!$B$26)):INDEX($C$1:$C$13701,MAX(1,ROW()-1))),MIN(INDEX($C$1:$C$13701,MIN(13701,ROW()+1)):INDEX($C$1:$C$13701,MIN(13701,ROW()+設定!$B$26))))*10^(設定!$B$27/20)),1,0))</f>
        <v>0</v>
      </c>
      <c r="G11848" s="33" t="n">
        <f aca="false">$G11847+IF($F11848=1,1,0)</f>
        <v>6</v>
      </c>
      <c r="H11848" s="0" t="str">
        <f aca="false">IF($F11848=1,$G11848,"")</f>
        <v/>
      </c>
    </row>
    <row r="11849" customFormat="false" ht="15" hidden="false" customHeight="false" outlineLevel="0" collapsed="false">
      <c r="A11849" s="30" t="n">
        <v>1851.09375</v>
      </c>
      <c r="B11849" s="31" t="n">
        <v>15.9521</v>
      </c>
      <c r="C11849" s="32" t="n">
        <f aca="false">IF($A11849="","",IF(設定!$B$21="dB",10^($B11849/20),ABS($B11849)))</f>
        <v>6.27487386171773</v>
      </c>
      <c r="D11849" s="32" t="n">
        <f aca="false">IF($A11849="","",$A11849^2)</f>
        <v>3426548.07128906</v>
      </c>
      <c r="E11849" s="32" t="n">
        <f aca="false">IF($A11849="","",IF($C11849&lt;=0,"",1/$C11849^2))</f>
        <v>0.0253974433332512</v>
      </c>
      <c r="F11849" s="33" t="n">
        <f aca="false">IF(OR(ROW()-設定!$B$30&lt;2,ROW()+設定!$B$30&gt;13701,N($A11849)&lt;=0,N(INDEX($A$2:$A$13701,MIN(13700,MAX(1,ROW()-1+設定!$B$30))))&lt;=0,$A11849&lt;設定!$B$28,$A11849&gt;設定!$B$29),0,IF(AND($C11849&gt;=MAX(INDEX($C$1:$C$13701,MAX(1,ROW()-設定!$B$24)):INDEX($C$1:$C$13701,MAX(1,ROW()-1))),$C11849&gt;MAX(INDEX($C$1:$C$13701,MIN(13701,ROW()+1)):INDEX($C$1:$C$13701,MIN(13701,ROW()+設定!$B$24))),$C11849&gt;=設定!$B$32,$C11849&gt;=MAX(MIN(INDEX($C$1:$C$13701,MAX(1,ROW()-設定!$B$26)):INDEX($C$1:$C$13701,MAX(1,ROW()-1))),MIN(INDEX($C$1:$C$13701,MIN(13701,ROW()+1)):INDEX($C$1:$C$13701,MIN(13701,ROW()+設定!$B$26))))*10^(設定!$B$27/20)),1,0))</f>
        <v>0</v>
      </c>
      <c r="G11849" s="33" t="n">
        <f aca="false">$G11848+IF($F11849=1,1,0)</f>
        <v>6</v>
      </c>
      <c r="H11849" s="0" t="str">
        <f aca="false">IF($F11849=1,$G11849,"")</f>
        <v/>
      </c>
    </row>
    <row r="11850" customFormat="false" ht="15" hidden="false" customHeight="false" outlineLevel="0" collapsed="false">
      <c r="A11850" s="30" t="n">
        <v>1851.25</v>
      </c>
      <c r="B11850" s="31" t="n">
        <v>15.7961</v>
      </c>
      <c r="C11850" s="32" t="n">
        <f aca="false">IF($A11850="","",IF(設定!$B$21="dB",10^($B11850/20),ABS($B11850)))</f>
        <v>6.16318210326757</v>
      </c>
      <c r="D11850" s="32" t="n">
        <f aca="false">IF($A11850="","",$A11850^2)</f>
        <v>3427126.5625</v>
      </c>
      <c r="E11850" s="32" t="n">
        <f aca="false">IF($A11850="","",IF($C11850&lt;=0,"",1/$C11850^2))</f>
        <v>0.0263263105495036</v>
      </c>
      <c r="F11850" s="33" t="n">
        <f aca="false">IF(OR(ROW()-設定!$B$30&lt;2,ROW()+設定!$B$30&gt;13701,N($A11850)&lt;=0,N(INDEX($A$2:$A$13701,MIN(13700,MAX(1,ROW()-1+設定!$B$30))))&lt;=0,$A11850&lt;設定!$B$28,$A11850&gt;設定!$B$29),0,IF(AND($C11850&gt;=MAX(INDEX($C$1:$C$13701,MAX(1,ROW()-設定!$B$24)):INDEX($C$1:$C$13701,MAX(1,ROW()-1))),$C11850&gt;MAX(INDEX($C$1:$C$13701,MIN(13701,ROW()+1)):INDEX($C$1:$C$13701,MIN(13701,ROW()+設定!$B$24))),$C11850&gt;=設定!$B$32,$C11850&gt;=MAX(MIN(INDEX($C$1:$C$13701,MAX(1,ROW()-設定!$B$26)):INDEX($C$1:$C$13701,MAX(1,ROW()-1))),MIN(INDEX($C$1:$C$13701,MIN(13701,ROW()+1)):INDEX($C$1:$C$13701,MIN(13701,ROW()+設定!$B$26))))*10^(設定!$B$27/20)),1,0))</f>
        <v>0</v>
      </c>
      <c r="G11850" s="33" t="n">
        <f aca="false">$G11849+IF($F11850=1,1,0)</f>
        <v>6</v>
      </c>
      <c r="H11850" s="0" t="str">
        <f aca="false">IF($F11850=1,$G11850,"")</f>
        <v/>
      </c>
    </row>
    <row r="11851" customFormat="false" ht="15" hidden="false" customHeight="false" outlineLevel="0" collapsed="false">
      <c r="A11851" s="30" t="n">
        <v>1851.40625</v>
      </c>
      <c r="B11851" s="31" t="n">
        <v>15.8329</v>
      </c>
      <c r="C11851" s="32" t="n">
        <f aca="false">IF($A11851="","",IF(設定!$B$21="dB",10^($B11851/20),ABS($B11851)))</f>
        <v>6.18934939863069</v>
      </c>
      <c r="D11851" s="32" t="n">
        <f aca="false">IF($A11851="","",$A11851^2)</f>
        <v>3427705.10253906</v>
      </c>
      <c r="E11851" s="32" t="n">
        <f aca="false">IF($A11851="","",IF($C11851&lt;=0,"",1/$C11851^2))</f>
        <v>0.0261041766673684</v>
      </c>
      <c r="F11851" s="33" t="n">
        <f aca="false">IF(OR(ROW()-設定!$B$30&lt;2,ROW()+設定!$B$30&gt;13701,N($A11851)&lt;=0,N(INDEX($A$2:$A$13701,MIN(13700,MAX(1,ROW()-1+設定!$B$30))))&lt;=0,$A11851&lt;設定!$B$28,$A11851&gt;設定!$B$29),0,IF(AND($C11851&gt;=MAX(INDEX($C$1:$C$13701,MAX(1,ROW()-設定!$B$24)):INDEX($C$1:$C$13701,MAX(1,ROW()-1))),$C11851&gt;MAX(INDEX($C$1:$C$13701,MIN(13701,ROW()+1)):INDEX($C$1:$C$13701,MIN(13701,ROW()+設定!$B$24))),$C11851&gt;=設定!$B$32,$C11851&gt;=MAX(MIN(INDEX($C$1:$C$13701,MAX(1,ROW()-設定!$B$26)):INDEX($C$1:$C$13701,MAX(1,ROW()-1))),MIN(INDEX($C$1:$C$13701,MIN(13701,ROW()+1)):INDEX($C$1:$C$13701,MIN(13701,ROW()+設定!$B$26))))*10^(設定!$B$27/20)),1,0))</f>
        <v>0</v>
      </c>
      <c r="G11851" s="33" t="n">
        <f aca="false">$G11850+IF($F11851=1,1,0)</f>
        <v>6</v>
      </c>
      <c r="H11851" s="0" t="str">
        <f aca="false">IF($F11851=1,$G11851,"")</f>
        <v/>
      </c>
    </row>
    <row r="11852" customFormat="false" ht="15" hidden="false" customHeight="false" outlineLevel="0" collapsed="false">
      <c r="A11852" s="30" t="n">
        <v>1851.5625</v>
      </c>
      <c r="B11852" s="31" t="n">
        <v>15.9282</v>
      </c>
      <c r="C11852" s="32" t="n">
        <f aca="false">IF($A11852="","",IF(設定!$B$21="dB",10^($B11852/20),ABS($B11852)))</f>
        <v>6.25763171918069</v>
      </c>
      <c r="D11852" s="32" t="n">
        <f aca="false">IF($A11852="","",$A11852^2)</f>
        <v>3428283.69140625</v>
      </c>
      <c r="E11852" s="32" t="n">
        <f aca="false">IF($A11852="","",IF($C11852&lt;=0,"",1/$C11852^2))</f>
        <v>0.0255375952809892</v>
      </c>
      <c r="F11852" s="33" t="n">
        <f aca="false">IF(OR(ROW()-設定!$B$30&lt;2,ROW()+設定!$B$30&gt;13701,N($A11852)&lt;=0,N(INDEX($A$2:$A$13701,MIN(13700,MAX(1,ROW()-1+設定!$B$30))))&lt;=0,$A11852&lt;設定!$B$28,$A11852&gt;設定!$B$29),0,IF(AND($C11852&gt;=MAX(INDEX($C$1:$C$13701,MAX(1,ROW()-設定!$B$24)):INDEX($C$1:$C$13701,MAX(1,ROW()-1))),$C11852&gt;MAX(INDEX($C$1:$C$13701,MIN(13701,ROW()+1)):INDEX($C$1:$C$13701,MIN(13701,ROW()+設定!$B$24))),$C11852&gt;=設定!$B$32,$C11852&gt;=MAX(MIN(INDEX($C$1:$C$13701,MAX(1,ROW()-設定!$B$26)):INDEX($C$1:$C$13701,MAX(1,ROW()-1))),MIN(INDEX($C$1:$C$13701,MIN(13701,ROW()+1)):INDEX($C$1:$C$13701,MIN(13701,ROW()+設定!$B$26))))*10^(設定!$B$27/20)),1,0))</f>
        <v>0</v>
      </c>
      <c r="G11852" s="33" t="n">
        <f aca="false">$G11851+IF($F11852=1,1,0)</f>
        <v>6</v>
      </c>
      <c r="H11852" s="0" t="str">
        <f aca="false">IF($F11852=1,$G11852,"")</f>
        <v/>
      </c>
    </row>
    <row r="11853" customFormat="false" ht="15" hidden="false" customHeight="false" outlineLevel="0" collapsed="false">
      <c r="A11853" s="30" t="n">
        <v>1851.71875</v>
      </c>
      <c r="B11853" s="31" t="n">
        <v>15.8271</v>
      </c>
      <c r="C11853" s="32" t="n">
        <f aca="false">IF($A11853="","",IF(設定!$B$21="dB",10^($B11853/20),ABS($B11853)))</f>
        <v>6.18521784214538</v>
      </c>
      <c r="D11853" s="32" t="n">
        <f aca="false">IF($A11853="","",$A11853^2)</f>
        <v>3428862.32910156</v>
      </c>
      <c r="E11853" s="32" t="n">
        <f aca="false">IF($A11853="","",IF($C11853&lt;=0,"",1/$C11853^2))</f>
        <v>0.0261390620679727</v>
      </c>
      <c r="F11853" s="33" t="n">
        <f aca="false">IF(OR(ROW()-設定!$B$30&lt;2,ROW()+設定!$B$30&gt;13701,N($A11853)&lt;=0,N(INDEX($A$2:$A$13701,MIN(13700,MAX(1,ROW()-1+設定!$B$30))))&lt;=0,$A11853&lt;設定!$B$28,$A11853&gt;設定!$B$29),0,IF(AND($C11853&gt;=MAX(INDEX($C$1:$C$13701,MAX(1,ROW()-設定!$B$24)):INDEX($C$1:$C$13701,MAX(1,ROW()-1))),$C11853&gt;MAX(INDEX($C$1:$C$13701,MIN(13701,ROW()+1)):INDEX($C$1:$C$13701,MIN(13701,ROW()+設定!$B$24))),$C11853&gt;=設定!$B$32,$C11853&gt;=MAX(MIN(INDEX($C$1:$C$13701,MAX(1,ROW()-設定!$B$26)):INDEX($C$1:$C$13701,MAX(1,ROW()-1))),MIN(INDEX($C$1:$C$13701,MIN(13701,ROW()+1)):INDEX($C$1:$C$13701,MIN(13701,ROW()+設定!$B$26))))*10^(設定!$B$27/20)),1,0))</f>
        <v>0</v>
      </c>
      <c r="G11853" s="33" t="n">
        <f aca="false">$G11852+IF($F11853=1,1,0)</f>
        <v>6</v>
      </c>
      <c r="H11853" s="0" t="str">
        <f aca="false">IF($F11853=1,$G11853,"")</f>
        <v/>
      </c>
    </row>
    <row r="11854" customFormat="false" ht="15" hidden="false" customHeight="false" outlineLevel="0" collapsed="false">
      <c r="A11854" s="30" t="n">
        <v>1851.875</v>
      </c>
      <c r="B11854" s="31" t="n">
        <v>15.8387</v>
      </c>
      <c r="C11854" s="32" t="n">
        <f aca="false">IF($A11854="","",IF(設定!$B$21="dB",10^($B11854/20),ABS($B11854)))</f>
        <v>6.19348371488281</v>
      </c>
      <c r="D11854" s="32" t="n">
        <f aca="false">IF($A11854="","",$A11854^2)</f>
        <v>3429441.015625</v>
      </c>
      <c r="E11854" s="32" t="n">
        <f aca="false">IF($A11854="","",IF($C11854&lt;=0,"",1/$C11854^2))</f>
        <v>0.0260693378250979</v>
      </c>
      <c r="F11854" s="33" t="n">
        <f aca="false">IF(OR(ROW()-設定!$B$30&lt;2,ROW()+設定!$B$30&gt;13701,N($A11854)&lt;=0,N(INDEX($A$2:$A$13701,MIN(13700,MAX(1,ROW()-1+設定!$B$30))))&lt;=0,$A11854&lt;設定!$B$28,$A11854&gt;設定!$B$29),0,IF(AND($C11854&gt;=MAX(INDEX($C$1:$C$13701,MAX(1,ROW()-設定!$B$24)):INDEX($C$1:$C$13701,MAX(1,ROW()-1))),$C11854&gt;MAX(INDEX($C$1:$C$13701,MIN(13701,ROW()+1)):INDEX($C$1:$C$13701,MIN(13701,ROW()+設定!$B$24))),$C11854&gt;=設定!$B$32,$C11854&gt;=MAX(MIN(INDEX($C$1:$C$13701,MAX(1,ROW()-設定!$B$26)):INDEX($C$1:$C$13701,MAX(1,ROW()-1))),MIN(INDEX($C$1:$C$13701,MIN(13701,ROW()+1)):INDEX($C$1:$C$13701,MIN(13701,ROW()+設定!$B$26))))*10^(設定!$B$27/20)),1,0))</f>
        <v>0</v>
      </c>
      <c r="G11854" s="33" t="n">
        <f aca="false">$G11853+IF($F11854=1,1,0)</f>
        <v>6</v>
      </c>
      <c r="H11854" s="0" t="str">
        <f aca="false">IF($F11854=1,$G11854,"")</f>
        <v/>
      </c>
    </row>
    <row r="11855" customFormat="false" ht="15" hidden="false" customHeight="false" outlineLevel="0" collapsed="false">
      <c r="A11855" s="30" t="n">
        <v>1852.03125</v>
      </c>
      <c r="B11855" s="31" t="n">
        <v>15.8539</v>
      </c>
      <c r="C11855" s="32" t="n">
        <f aca="false">IF($A11855="","",IF(設定!$B$21="dB",10^($B11855/20),ABS($B11855)))</f>
        <v>6.20433158149557</v>
      </c>
      <c r="D11855" s="32" t="n">
        <f aca="false">IF($A11855="","",$A11855^2)</f>
        <v>3430019.75097656</v>
      </c>
      <c r="E11855" s="32" t="n">
        <f aca="false">IF($A11855="","",IF($C11855&lt;=0,"",1/$C11855^2))</f>
        <v>0.0259782564668684</v>
      </c>
      <c r="F11855" s="33" t="n">
        <f aca="false">IF(OR(ROW()-設定!$B$30&lt;2,ROW()+設定!$B$30&gt;13701,N($A11855)&lt;=0,N(INDEX($A$2:$A$13701,MIN(13700,MAX(1,ROW()-1+設定!$B$30))))&lt;=0,$A11855&lt;設定!$B$28,$A11855&gt;設定!$B$29),0,IF(AND($C11855&gt;=MAX(INDEX($C$1:$C$13701,MAX(1,ROW()-設定!$B$24)):INDEX($C$1:$C$13701,MAX(1,ROW()-1))),$C11855&gt;MAX(INDEX($C$1:$C$13701,MIN(13701,ROW()+1)):INDEX($C$1:$C$13701,MIN(13701,ROW()+設定!$B$24))),$C11855&gt;=設定!$B$32,$C11855&gt;=MAX(MIN(INDEX($C$1:$C$13701,MAX(1,ROW()-設定!$B$26)):INDEX($C$1:$C$13701,MAX(1,ROW()-1))),MIN(INDEX($C$1:$C$13701,MIN(13701,ROW()+1)):INDEX($C$1:$C$13701,MIN(13701,ROW()+設定!$B$26))))*10^(設定!$B$27/20)),1,0))</f>
        <v>0</v>
      </c>
      <c r="G11855" s="33" t="n">
        <f aca="false">$G11854+IF($F11855=1,1,0)</f>
        <v>6</v>
      </c>
      <c r="H11855" s="0" t="str">
        <f aca="false">IF($F11855=1,$G11855,"")</f>
        <v/>
      </c>
    </row>
    <row r="11856" customFormat="false" ht="15" hidden="false" customHeight="false" outlineLevel="0" collapsed="false">
      <c r="A11856" s="30" t="n">
        <v>1852.1875</v>
      </c>
      <c r="B11856" s="31" t="n">
        <v>15.8918</v>
      </c>
      <c r="C11856" s="32" t="n">
        <f aca="false">IF($A11856="","",IF(設定!$B$21="dB",10^($B11856/20),ABS($B11856)))</f>
        <v>6.23146270307512</v>
      </c>
      <c r="D11856" s="32" t="n">
        <f aca="false">IF($A11856="","",$A11856^2)</f>
        <v>3430598.53515625</v>
      </c>
      <c r="E11856" s="32" t="n">
        <f aca="false">IF($A11856="","",IF($C11856&lt;=0,"",1/$C11856^2))</f>
        <v>0.025752535824898</v>
      </c>
      <c r="F11856" s="33" t="n">
        <f aca="false">IF(OR(ROW()-設定!$B$30&lt;2,ROW()+設定!$B$30&gt;13701,N($A11856)&lt;=0,N(INDEX($A$2:$A$13701,MIN(13700,MAX(1,ROW()-1+設定!$B$30))))&lt;=0,$A11856&lt;設定!$B$28,$A11856&gt;設定!$B$29),0,IF(AND($C11856&gt;=MAX(INDEX($C$1:$C$13701,MAX(1,ROW()-設定!$B$24)):INDEX($C$1:$C$13701,MAX(1,ROW()-1))),$C11856&gt;MAX(INDEX($C$1:$C$13701,MIN(13701,ROW()+1)):INDEX($C$1:$C$13701,MIN(13701,ROW()+設定!$B$24))),$C11856&gt;=設定!$B$32,$C11856&gt;=MAX(MIN(INDEX($C$1:$C$13701,MAX(1,ROW()-設定!$B$26)):INDEX($C$1:$C$13701,MAX(1,ROW()-1))),MIN(INDEX($C$1:$C$13701,MIN(13701,ROW()+1)):INDEX($C$1:$C$13701,MIN(13701,ROW()+設定!$B$26))))*10^(設定!$B$27/20)),1,0))</f>
        <v>0</v>
      </c>
      <c r="G11856" s="33" t="n">
        <f aca="false">$G11855+IF($F11856=1,1,0)</f>
        <v>6</v>
      </c>
      <c r="H11856" s="0" t="str">
        <f aca="false">IF($F11856=1,$G11856,"")</f>
        <v/>
      </c>
    </row>
    <row r="11857" customFormat="false" ht="15" hidden="false" customHeight="false" outlineLevel="0" collapsed="false">
      <c r="A11857" s="30" t="n">
        <v>1852.34375</v>
      </c>
      <c r="B11857" s="31" t="n">
        <v>15.9353</v>
      </c>
      <c r="C11857" s="32" t="n">
        <f aca="false">IF($A11857="","",IF(設定!$B$21="dB",10^($B11857/20),ABS($B11857)))</f>
        <v>6.26274890931416</v>
      </c>
      <c r="D11857" s="32" t="n">
        <f aca="false">IF($A11857="","",$A11857^2)</f>
        <v>3431177.36816406</v>
      </c>
      <c r="E11857" s="32" t="n">
        <f aca="false">IF($A11857="","",IF($C11857&lt;=0,"",1/$C11857^2))</f>
        <v>0.0254958796241913</v>
      </c>
      <c r="F11857" s="33" t="n">
        <f aca="false">IF(OR(ROW()-設定!$B$30&lt;2,ROW()+設定!$B$30&gt;13701,N($A11857)&lt;=0,N(INDEX($A$2:$A$13701,MIN(13700,MAX(1,ROW()-1+設定!$B$30))))&lt;=0,$A11857&lt;設定!$B$28,$A11857&gt;設定!$B$29),0,IF(AND($C11857&gt;=MAX(INDEX($C$1:$C$13701,MAX(1,ROW()-設定!$B$24)):INDEX($C$1:$C$13701,MAX(1,ROW()-1))),$C11857&gt;MAX(INDEX($C$1:$C$13701,MIN(13701,ROW()+1)):INDEX($C$1:$C$13701,MIN(13701,ROW()+設定!$B$24))),$C11857&gt;=設定!$B$32,$C11857&gt;=MAX(MIN(INDEX($C$1:$C$13701,MAX(1,ROW()-設定!$B$26)):INDEX($C$1:$C$13701,MAX(1,ROW()-1))),MIN(INDEX($C$1:$C$13701,MIN(13701,ROW()+1)):INDEX($C$1:$C$13701,MIN(13701,ROW()+設定!$B$26))))*10^(設定!$B$27/20)),1,0))</f>
        <v>0</v>
      </c>
      <c r="G11857" s="33" t="n">
        <f aca="false">$G11856+IF($F11857=1,1,0)</f>
        <v>6</v>
      </c>
      <c r="H11857" s="0" t="str">
        <f aca="false">IF($F11857=1,$G11857,"")</f>
        <v/>
      </c>
    </row>
    <row r="11858" customFormat="false" ht="15" hidden="false" customHeight="false" outlineLevel="0" collapsed="false">
      <c r="A11858" s="30" t="n">
        <v>1852.5</v>
      </c>
      <c r="B11858" s="31" t="n">
        <v>15.9247</v>
      </c>
      <c r="C11858" s="32" t="n">
        <f aca="false">IF($A11858="","",IF(設定!$B$21="dB",10^($B11858/20),ABS($B11858)))</f>
        <v>6.25511069947531</v>
      </c>
      <c r="D11858" s="32" t="n">
        <f aca="false">IF($A11858="","",$A11858^2)</f>
        <v>3431756.25</v>
      </c>
      <c r="E11858" s="32" t="n">
        <f aca="false">IF($A11858="","",IF($C11858&lt;=0,"",1/$C11858^2))</f>
        <v>0.0255581844465</v>
      </c>
      <c r="F11858" s="33" t="n">
        <f aca="false">IF(OR(ROW()-設定!$B$30&lt;2,ROW()+設定!$B$30&gt;13701,N($A11858)&lt;=0,N(INDEX($A$2:$A$13701,MIN(13700,MAX(1,ROW()-1+設定!$B$30))))&lt;=0,$A11858&lt;設定!$B$28,$A11858&gt;設定!$B$29),0,IF(AND($C11858&gt;=MAX(INDEX($C$1:$C$13701,MAX(1,ROW()-設定!$B$24)):INDEX($C$1:$C$13701,MAX(1,ROW()-1))),$C11858&gt;MAX(INDEX($C$1:$C$13701,MIN(13701,ROW()+1)):INDEX($C$1:$C$13701,MIN(13701,ROW()+設定!$B$24))),$C11858&gt;=設定!$B$32,$C11858&gt;=MAX(MIN(INDEX($C$1:$C$13701,MAX(1,ROW()-設定!$B$26)):INDEX($C$1:$C$13701,MAX(1,ROW()-1))),MIN(INDEX($C$1:$C$13701,MIN(13701,ROW()+1)):INDEX($C$1:$C$13701,MIN(13701,ROW()+設定!$B$26))))*10^(設定!$B$27/20)),1,0))</f>
        <v>0</v>
      </c>
      <c r="G11858" s="33" t="n">
        <f aca="false">$G11857+IF($F11858=1,1,0)</f>
        <v>6</v>
      </c>
      <c r="H11858" s="0" t="str">
        <f aca="false">IF($F11858=1,$G11858,"")</f>
        <v/>
      </c>
    </row>
    <row r="11859" customFormat="false" ht="15" hidden="false" customHeight="false" outlineLevel="0" collapsed="false">
      <c r="A11859" s="30" t="n">
        <v>1852.65625</v>
      </c>
      <c r="B11859" s="31" t="n">
        <v>15.9411</v>
      </c>
      <c r="C11859" s="32" t="n">
        <f aca="false">IF($A11859="","",IF(設定!$B$21="dB",10^($B11859/20),ABS($B11859)))</f>
        <v>6.26693225443352</v>
      </c>
      <c r="D11859" s="32" t="n">
        <f aca="false">IF($A11859="","",$A11859^2)</f>
        <v>3432335.18066406</v>
      </c>
      <c r="E11859" s="32" t="n">
        <f aca="false">IF($A11859="","",IF($C11859&lt;=0,"",1/$C11859^2))</f>
        <v>0.0254618526200036</v>
      </c>
      <c r="F11859" s="33" t="n">
        <f aca="false">IF(OR(ROW()-設定!$B$30&lt;2,ROW()+設定!$B$30&gt;13701,N($A11859)&lt;=0,N(INDEX($A$2:$A$13701,MIN(13700,MAX(1,ROW()-1+設定!$B$30))))&lt;=0,$A11859&lt;設定!$B$28,$A11859&gt;設定!$B$29),0,IF(AND($C11859&gt;=MAX(INDEX($C$1:$C$13701,MAX(1,ROW()-設定!$B$24)):INDEX($C$1:$C$13701,MAX(1,ROW()-1))),$C11859&gt;MAX(INDEX($C$1:$C$13701,MIN(13701,ROW()+1)):INDEX($C$1:$C$13701,MIN(13701,ROW()+設定!$B$24))),$C11859&gt;=設定!$B$32,$C11859&gt;=MAX(MIN(INDEX($C$1:$C$13701,MAX(1,ROW()-設定!$B$26)):INDEX($C$1:$C$13701,MAX(1,ROW()-1))),MIN(INDEX($C$1:$C$13701,MIN(13701,ROW()+1)):INDEX($C$1:$C$13701,MIN(13701,ROW()+設定!$B$26))))*10^(設定!$B$27/20)),1,0))</f>
        <v>0</v>
      </c>
      <c r="G11859" s="33" t="n">
        <f aca="false">$G11858+IF($F11859=1,1,0)</f>
        <v>6</v>
      </c>
      <c r="H11859" s="0" t="str">
        <f aca="false">IF($F11859=1,$G11859,"")</f>
        <v/>
      </c>
    </row>
    <row r="11860" customFormat="false" ht="15" hidden="false" customHeight="false" outlineLevel="0" collapsed="false">
      <c r="A11860" s="30" t="n">
        <v>1852.8125</v>
      </c>
      <c r="B11860" s="31" t="n">
        <v>15.8452</v>
      </c>
      <c r="C11860" s="32" t="n">
        <f aca="false">IF($A11860="","",IF(設定!$B$21="dB",10^($B11860/20),ABS($B11860)))</f>
        <v>6.19812028209572</v>
      </c>
      <c r="D11860" s="32" t="n">
        <f aca="false">IF($A11860="","",$A11860^2)</f>
        <v>3432914.16015625</v>
      </c>
      <c r="E11860" s="32" t="n">
        <f aca="false">IF($A11860="","",IF($C11860&lt;=0,"",1/$C11860^2))</f>
        <v>0.0260303495442428</v>
      </c>
      <c r="F11860" s="33" t="n">
        <f aca="false">IF(OR(ROW()-設定!$B$30&lt;2,ROW()+設定!$B$30&gt;13701,N($A11860)&lt;=0,N(INDEX($A$2:$A$13701,MIN(13700,MAX(1,ROW()-1+設定!$B$30))))&lt;=0,$A11860&lt;設定!$B$28,$A11860&gt;設定!$B$29),0,IF(AND($C11860&gt;=MAX(INDEX($C$1:$C$13701,MAX(1,ROW()-設定!$B$24)):INDEX($C$1:$C$13701,MAX(1,ROW()-1))),$C11860&gt;MAX(INDEX($C$1:$C$13701,MIN(13701,ROW()+1)):INDEX($C$1:$C$13701,MIN(13701,ROW()+設定!$B$24))),$C11860&gt;=設定!$B$32,$C11860&gt;=MAX(MIN(INDEX($C$1:$C$13701,MAX(1,ROW()-設定!$B$26)):INDEX($C$1:$C$13701,MAX(1,ROW()-1))),MIN(INDEX($C$1:$C$13701,MIN(13701,ROW()+1)):INDEX($C$1:$C$13701,MIN(13701,ROW()+設定!$B$26))))*10^(設定!$B$27/20)),1,0))</f>
        <v>0</v>
      </c>
      <c r="G11860" s="33" t="n">
        <f aca="false">$G11859+IF($F11860=1,1,0)</f>
        <v>6</v>
      </c>
      <c r="H11860" s="0" t="str">
        <f aca="false">IF($F11860=1,$G11860,"")</f>
        <v/>
      </c>
    </row>
    <row r="11861" customFormat="false" ht="15" hidden="false" customHeight="false" outlineLevel="0" collapsed="false">
      <c r="A11861" s="30" t="n">
        <v>1852.96875</v>
      </c>
      <c r="B11861" s="31" t="n">
        <v>15.7558</v>
      </c>
      <c r="C11861" s="32" t="n">
        <f aca="false">IF($A11861="","",IF(設定!$B$21="dB",10^($B11861/20),ABS($B11861)))</f>
        <v>6.1346529666503</v>
      </c>
      <c r="D11861" s="32" t="n">
        <f aca="false">IF($A11861="","",$A11861^2)</f>
        <v>3433493.18847656</v>
      </c>
      <c r="E11861" s="32" t="n">
        <f aca="false">IF($A11861="","",IF($C11861&lt;=0,"",1/$C11861^2))</f>
        <v>0.0265717403492395</v>
      </c>
      <c r="F11861" s="33" t="n">
        <f aca="false">IF(OR(ROW()-設定!$B$30&lt;2,ROW()+設定!$B$30&gt;13701,N($A11861)&lt;=0,N(INDEX($A$2:$A$13701,MIN(13700,MAX(1,ROW()-1+設定!$B$30))))&lt;=0,$A11861&lt;設定!$B$28,$A11861&gt;設定!$B$29),0,IF(AND($C11861&gt;=MAX(INDEX($C$1:$C$13701,MAX(1,ROW()-設定!$B$24)):INDEX($C$1:$C$13701,MAX(1,ROW()-1))),$C11861&gt;MAX(INDEX($C$1:$C$13701,MIN(13701,ROW()+1)):INDEX($C$1:$C$13701,MIN(13701,ROW()+設定!$B$24))),$C11861&gt;=設定!$B$32,$C11861&gt;=MAX(MIN(INDEX($C$1:$C$13701,MAX(1,ROW()-設定!$B$26)):INDEX($C$1:$C$13701,MAX(1,ROW()-1))),MIN(INDEX($C$1:$C$13701,MIN(13701,ROW()+1)):INDEX($C$1:$C$13701,MIN(13701,ROW()+設定!$B$26))))*10^(設定!$B$27/20)),1,0))</f>
        <v>0</v>
      </c>
      <c r="G11861" s="33" t="n">
        <f aca="false">$G11860+IF($F11861=1,1,0)</f>
        <v>6</v>
      </c>
      <c r="H11861" s="0" t="str">
        <f aca="false">IF($F11861=1,$G11861,"")</f>
        <v/>
      </c>
    </row>
    <row r="11862" customFormat="false" ht="15" hidden="false" customHeight="false" outlineLevel="0" collapsed="false">
      <c r="A11862" s="30" t="n">
        <v>1853.125</v>
      </c>
      <c r="B11862" s="31" t="n">
        <v>15.6347</v>
      </c>
      <c r="C11862" s="32" t="n">
        <f aca="false">IF($A11862="","",IF(設定!$B$21="dB",10^($B11862/20),ABS($B11862)))</f>
        <v>6.04971617471294</v>
      </c>
      <c r="D11862" s="32" t="n">
        <f aca="false">IF($A11862="","",$A11862^2)</f>
        <v>3434072.265625</v>
      </c>
      <c r="E11862" s="32" t="n">
        <f aca="false">IF($A11862="","",IF($C11862&lt;=0,"",1/$C11862^2))</f>
        <v>0.0273231017866035</v>
      </c>
      <c r="F11862" s="33" t="n">
        <f aca="false">IF(OR(ROW()-設定!$B$30&lt;2,ROW()+設定!$B$30&gt;13701,N($A11862)&lt;=0,N(INDEX($A$2:$A$13701,MIN(13700,MAX(1,ROW()-1+設定!$B$30))))&lt;=0,$A11862&lt;設定!$B$28,$A11862&gt;設定!$B$29),0,IF(AND($C11862&gt;=MAX(INDEX($C$1:$C$13701,MAX(1,ROW()-設定!$B$24)):INDEX($C$1:$C$13701,MAX(1,ROW()-1))),$C11862&gt;MAX(INDEX($C$1:$C$13701,MIN(13701,ROW()+1)):INDEX($C$1:$C$13701,MIN(13701,ROW()+設定!$B$24))),$C11862&gt;=設定!$B$32,$C11862&gt;=MAX(MIN(INDEX($C$1:$C$13701,MAX(1,ROW()-設定!$B$26)):INDEX($C$1:$C$13701,MAX(1,ROW()-1))),MIN(INDEX($C$1:$C$13701,MIN(13701,ROW()+1)):INDEX($C$1:$C$13701,MIN(13701,ROW()+設定!$B$26))))*10^(設定!$B$27/20)),1,0))</f>
        <v>0</v>
      </c>
      <c r="G11862" s="33" t="n">
        <f aca="false">$G11861+IF($F11862=1,1,0)</f>
        <v>6</v>
      </c>
      <c r="H11862" s="0" t="str">
        <f aca="false">IF($F11862=1,$G11862,"")</f>
        <v/>
      </c>
    </row>
    <row r="11863" customFormat="false" ht="15" hidden="false" customHeight="false" outlineLevel="0" collapsed="false">
      <c r="A11863" s="30" t="n">
        <v>1853.28125</v>
      </c>
      <c r="B11863" s="31" t="n">
        <v>15.756</v>
      </c>
      <c r="C11863" s="32" t="n">
        <f aca="false">IF($A11863="","",IF(設定!$B$21="dB",10^($B11863/20),ABS($B11863)))</f>
        <v>6.1347942238813</v>
      </c>
      <c r="D11863" s="32" t="n">
        <f aca="false">IF($A11863="","",$A11863^2)</f>
        <v>3434651.39160156</v>
      </c>
      <c r="E11863" s="32" t="n">
        <f aca="false">IF($A11863="","",IF($C11863&lt;=0,"",1/$C11863^2))</f>
        <v>0.0265705167035507</v>
      </c>
      <c r="F11863" s="33" t="n">
        <f aca="false">IF(OR(ROW()-設定!$B$30&lt;2,ROW()+設定!$B$30&gt;13701,N($A11863)&lt;=0,N(INDEX($A$2:$A$13701,MIN(13700,MAX(1,ROW()-1+設定!$B$30))))&lt;=0,$A11863&lt;設定!$B$28,$A11863&gt;設定!$B$29),0,IF(AND($C11863&gt;=MAX(INDEX($C$1:$C$13701,MAX(1,ROW()-設定!$B$24)):INDEX($C$1:$C$13701,MAX(1,ROW()-1))),$C11863&gt;MAX(INDEX($C$1:$C$13701,MIN(13701,ROW()+1)):INDEX($C$1:$C$13701,MIN(13701,ROW()+設定!$B$24))),$C11863&gt;=設定!$B$32,$C11863&gt;=MAX(MIN(INDEX($C$1:$C$13701,MAX(1,ROW()-設定!$B$26)):INDEX($C$1:$C$13701,MAX(1,ROW()-1))),MIN(INDEX($C$1:$C$13701,MIN(13701,ROW()+1)):INDEX($C$1:$C$13701,MIN(13701,ROW()+設定!$B$26))))*10^(設定!$B$27/20)),1,0))</f>
        <v>0</v>
      </c>
      <c r="G11863" s="33" t="n">
        <f aca="false">$G11862+IF($F11863=1,1,0)</f>
        <v>6</v>
      </c>
      <c r="H11863" s="0" t="str">
        <f aca="false">IF($F11863=1,$G11863,"")</f>
        <v/>
      </c>
    </row>
    <row r="11864" customFormat="false" ht="15" hidden="false" customHeight="false" outlineLevel="0" collapsed="false">
      <c r="A11864" s="30" t="n">
        <v>1853.4375</v>
      </c>
      <c r="B11864" s="31" t="n">
        <v>15.6982</v>
      </c>
      <c r="C11864" s="32" t="n">
        <f aca="false">IF($A11864="","",IF(設定!$B$21="dB",10^($B11864/20),ABS($B11864)))</f>
        <v>6.09410594376071</v>
      </c>
      <c r="D11864" s="32" t="n">
        <f aca="false">IF($A11864="","",$A11864^2)</f>
        <v>3435230.56640625</v>
      </c>
      <c r="E11864" s="32" t="n">
        <f aca="false">IF($A11864="","",IF($C11864&lt;=0,"",1/$C11864^2))</f>
        <v>0.0269265058296182</v>
      </c>
      <c r="F11864" s="33" t="n">
        <f aca="false">IF(OR(ROW()-設定!$B$30&lt;2,ROW()+設定!$B$30&gt;13701,N($A11864)&lt;=0,N(INDEX($A$2:$A$13701,MIN(13700,MAX(1,ROW()-1+設定!$B$30))))&lt;=0,$A11864&lt;設定!$B$28,$A11864&gt;設定!$B$29),0,IF(AND($C11864&gt;=MAX(INDEX($C$1:$C$13701,MAX(1,ROW()-設定!$B$24)):INDEX($C$1:$C$13701,MAX(1,ROW()-1))),$C11864&gt;MAX(INDEX($C$1:$C$13701,MIN(13701,ROW()+1)):INDEX($C$1:$C$13701,MIN(13701,ROW()+設定!$B$24))),$C11864&gt;=設定!$B$32,$C11864&gt;=MAX(MIN(INDEX($C$1:$C$13701,MAX(1,ROW()-設定!$B$26)):INDEX($C$1:$C$13701,MAX(1,ROW()-1))),MIN(INDEX($C$1:$C$13701,MIN(13701,ROW()+1)):INDEX($C$1:$C$13701,MIN(13701,ROW()+設定!$B$26))))*10^(設定!$B$27/20)),1,0))</f>
        <v>0</v>
      </c>
      <c r="G11864" s="33" t="n">
        <f aca="false">$G11863+IF($F11864=1,1,0)</f>
        <v>6</v>
      </c>
      <c r="H11864" s="0" t="str">
        <f aca="false">IF($F11864=1,$G11864,"")</f>
        <v/>
      </c>
    </row>
    <row r="11865" customFormat="false" ht="15" hidden="false" customHeight="false" outlineLevel="0" collapsed="false">
      <c r="A11865" s="30" t="n">
        <v>1853.59375</v>
      </c>
      <c r="B11865" s="31" t="n">
        <v>15.579</v>
      </c>
      <c r="C11865" s="32" t="n">
        <f aca="false">IF($A11865="","",IF(設定!$B$21="dB",10^($B11865/20),ABS($B11865)))</f>
        <v>6.01104528783016</v>
      </c>
      <c r="D11865" s="32" t="n">
        <f aca="false">IF($A11865="","",$A11865^2)</f>
        <v>3435809.79003906</v>
      </c>
      <c r="E11865" s="32" t="n">
        <f aca="false">IF($A11865="","",IF($C11865&lt;=0,"",1/$C11865^2))</f>
        <v>0.0276757883062595</v>
      </c>
      <c r="F11865" s="33" t="n">
        <f aca="false">IF(OR(ROW()-設定!$B$30&lt;2,ROW()+設定!$B$30&gt;13701,N($A11865)&lt;=0,N(INDEX($A$2:$A$13701,MIN(13700,MAX(1,ROW()-1+設定!$B$30))))&lt;=0,$A11865&lt;設定!$B$28,$A11865&gt;設定!$B$29),0,IF(AND($C11865&gt;=MAX(INDEX($C$1:$C$13701,MAX(1,ROW()-設定!$B$24)):INDEX($C$1:$C$13701,MAX(1,ROW()-1))),$C11865&gt;MAX(INDEX($C$1:$C$13701,MIN(13701,ROW()+1)):INDEX($C$1:$C$13701,MIN(13701,ROW()+設定!$B$24))),$C11865&gt;=設定!$B$32,$C11865&gt;=MAX(MIN(INDEX($C$1:$C$13701,MAX(1,ROW()-設定!$B$26)):INDEX($C$1:$C$13701,MAX(1,ROW()-1))),MIN(INDEX($C$1:$C$13701,MIN(13701,ROW()+1)):INDEX($C$1:$C$13701,MIN(13701,ROW()+設定!$B$26))))*10^(設定!$B$27/20)),1,0))</f>
        <v>0</v>
      </c>
      <c r="G11865" s="33" t="n">
        <f aca="false">$G11864+IF($F11865=1,1,0)</f>
        <v>6</v>
      </c>
      <c r="H11865" s="0" t="str">
        <f aca="false">IF($F11865=1,$G11865,"")</f>
        <v/>
      </c>
    </row>
    <row r="11866" customFormat="false" ht="15" hidden="false" customHeight="false" outlineLevel="0" collapsed="false">
      <c r="A11866" s="30" t="n">
        <v>1853.75</v>
      </c>
      <c r="B11866" s="31" t="n">
        <v>15.934</v>
      </c>
      <c r="C11866" s="32" t="n">
        <f aca="false">IF($A11866="","",IF(設定!$B$21="dB",10^($B11866/20),ABS($B11866)))</f>
        <v>6.26181164615689</v>
      </c>
      <c r="D11866" s="32" t="n">
        <f aca="false">IF($A11866="","",$A11866^2)</f>
        <v>3436389.0625</v>
      </c>
      <c r="E11866" s="32" t="n">
        <f aca="false">IF($A11866="","",IF($C11866&lt;=0,"",1/$C11866^2))</f>
        <v>0.0255035126027534</v>
      </c>
      <c r="F11866" s="33" t="n">
        <f aca="false">IF(OR(ROW()-設定!$B$30&lt;2,ROW()+設定!$B$30&gt;13701,N($A11866)&lt;=0,N(INDEX($A$2:$A$13701,MIN(13700,MAX(1,ROW()-1+設定!$B$30))))&lt;=0,$A11866&lt;設定!$B$28,$A11866&gt;設定!$B$29),0,IF(AND($C11866&gt;=MAX(INDEX($C$1:$C$13701,MAX(1,ROW()-設定!$B$24)):INDEX($C$1:$C$13701,MAX(1,ROW()-1))),$C11866&gt;MAX(INDEX($C$1:$C$13701,MIN(13701,ROW()+1)):INDEX($C$1:$C$13701,MIN(13701,ROW()+設定!$B$24))),$C11866&gt;=設定!$B$32,$C11866&gt;=MAX(MIN(INDEX($C$1:$C$13701,MAX(1,ROW()-設定!$B$26)):INDEX($C$1:$C$13701,MAX(1,ROW()-1))),MIN(INDEX($C$1:$C$13701,MIN(13701,ROW()+1)):INDEX($C$1:$C$13701,MIN(13701,ROW()+設定!$B$26))))*10^(設定!$B$27/20)),1,0))</f>
        <v>0</v>
      </c>
      <c r="G11866" s="33" t="n">
        <f aca="false">$G11865+IF($F11866=1,1,0)</f>
        <v>6</v>
      </c>
      <c r="H11866" s="0" t="str">
        <f aca="false">IF($F11866=1,$G11866,"")</f>
        <v/>
      </c>
    </row>
    <row r="11867" customFormat="false" ht="15" hidden="false" customHeight="false" outlineLevel="0" collapsed="false">
      <c r="A11867" s="30" t="n">
        <v>1853.90625</v>
      </c>
      <c r="B11867" s="31" t="n">
        <v>15.5557</v>
      </c>
      <c r="C11867" s="32" t="n">
        <f aca="false">IF($A11867="","",IF(設定!$B$21="dB",10^($B11867/20),ABS($B11867)))</f>
        <v>5.99494219693767</v>
      </c>
      <c r="D11867" s="32" t="n">
        <f aca="false">IF($A11867="","",$A11867^2)</f>
        <v>3436968.38378906</v>
      </c>
      <c r="E11867" s="32" t="n">
        <f aca="false">IF($A11867="","",IF($C11867&lt;=0,"",1/$C11867^2))</f>
        <v>0.0278246685703792</v>
      </c>
      <c r="F11867" s="33" t="n">
        <f aca="false">IF(OR(ROW()-設定!$B$30&lt;2,ROW()+設定!$B$30&gt;13701,N($A11867)&lt;=0,N(INDEX($A$2:$A$13701,MIN(13700,MAX(1,ROW()-1+設定!$B$30))))&lt;=0,$A11867&lt;設定!$B$28,$A11867&gt;設定!$B$29),0,IF(AND($C11867&gt;=MAX(INDEX($C$1:$C$13701,MAX(1,ROW()-設定!$B$24)):INDEX($C$1:$C$13701,MAX(1,ROW()-1))),$C11867&gt;MAX(INDEX($C$1:$C$13701,MIN(13701,ROW()+1)):INDEX($C$1:$C$13701,MIN(13701,ROW()+設定!$B$24))),$C11867&gt;=設定!$B$32,$C11867&gt;=MAX(MIN(INDEX($C$1:$C$13701,MAX(1,ROW()-設定!$B$26)):INDEX($C$1:$C$13701,MAX(1,ROW()-1))),MIN(INDEX($C$1:$C$13701,MIN(13701,ROW()+1)):INDEX($C$1:$C$13701,MIN(13701,ROW()+設定!$B$26))))*10^(設定!$B$27/20)),1,0))</f>
        <v>0</v>
      </c>
      <c r="G11867" s="33" t="n">
        <f aca="false">$G11866+IF($F11867=1,1,0)</f>
        <v>6</v>
      </c>
      <c r="H11867" s="0" t="str">
        <f aca="false">IF($F11867=1,$G11867,"")</f>
        <v/>
      </c>
    </row>
    <row r="11868" customFormat="false" ht="15" hidden="false" customHeight="false" outlineLevel="0" collapsed="false">
      <c r="A11868" s="30" t="n">
        <v>1854.0625</v>
      </c>
      <c r="B11868" s="31" t="n">
        <v>15.7786</v>
      </c>
      <c r="C11868" s="32" t="n">
        <f aca="false">IF($A11868="","",IF(設定!$B$21="dB",10^($B11868/20),ABS($B11868)))</f>
        <v>6.15077725903605</v>
      </c>
      <c r="D11868" s="32" t="n">
        <f aca="false">IF($A11868="","",$A11868^2)</f>
        <v>3437547.75390625</v>
      </c>
      <c r="E11868" s="32" t="n">
        <f aca="false">IF($A11868="","",IF($C11868&lt;=0,"",1/$C11868^2))</f>
        <v>0.0264326070657455</v>
      </c>
      <c r="F11868" s="33" t="n">
        <f aca="false">IF(OR(ROW()-設定!$B$30&lt;2,ROW()+設定!$B$30&gt;13701,N($A11868)&lt;=0,N(INDEX($A$2:$A$13701,MIN(13700,MAX(1,ROW()-1+設定!$B$30))))&lt;=0,$A11868&lt;設定!$B$28,$A11868&gt;設定!$B$29),0,IF(AND($C11868&gt;=MAX(INDEX($C$1:$C$13701,MAX(1,ROW()-設定!$B$24)):INDEX($C$1:$C$13701,MAX(1,ROW()-1))),$C11868&gt;MAX(INDEX($C$1:$C$13701,MIN(13701,ROW()+1)):INDEX($C$1:$C$13701,MIN(13701,ROW()+設定!$B$24))),$C11868&gt;=設定!$B$32,$C11868&gt;=MAX(MIN(INDEX($C$1:$C$13701,MAX(1,ROW()-設定!$B$26)):INDEX($C$1:$C$13701,MAX(1,ROW()-1))),MIN(INDEX($C$1:$C$13701,MIN(13701,ROW()+1)):INDEX($C$1:$C$13701,MIN(13701,ROW()+設定!$B$26))))*10^(設定!$B$27/20)),1,0))</f>
        <v>0</v>
      </c>
      <c r="G11868" s="33" t="n">
        <f aca="false">$G11867+IF($F11868=1,1,0)</f>
        <v>6</v>
      </c>
      <c r="H11868" s="0" t="str">
        <f aca="false">IF($F11868=1,$G11868,"")</f>
        <v/>
      </c>
    </row>
    <row r="11869" customFormat="false" ht="15" hidden="false" customHeight="false" outlineLevel="0" collapsed="false">
      <c r="A11869" s="30" t="n">
        <v>1854.21875</v>
      </c>
      <c r="B11869" s="31" t="n">
        <v>15.7895</v>
      </c>
      <c r="C11869" s="32" t="n">
        <f aca="false">IF($A11869="","",IF(設定!$B$21="dB",10^($B11869/20),ABS($B11869)))</f>
        <v>6.15850076914788</v>
      </c>
      <c r="D11869" s="32" t="n">
        <f aca="false">IF($A11869="","",$A11869^2)</f>
        <v>3438127.17285156</v>
      </c>
      <c r="E11869" s="32" t="n">
        <f aca="false">IF($A11869="","",IF($C11869&lt;=0,"",1/$C11869^2))</f>
        <v>0.0263663492216546</v>
      </c>
      <c r="F11869" s="33" t="n">
        <f aca="false">IF(OR(ROW()-設定!$B$30&lt;2,ROW()+設定!$B$30&gt;13701,N($A11869)&lt;=0,N(INDEX($A$2:$A$13701,MIN(13700,MAX(1,ROW()-1+設定!$B$30))))&lt;=0,$A11869&lt;設定!$B$28,$A11869&gt;設定!$B$29),0,IF(AND($C11869&gt;=MAX(INDEX($C$1:$C$13701,MAX(1,ROW()-設定!$B$24)):INDEX($C$1:$C$13701,MAX(1,ROW()-1))),$C11869&gt;MAX(INDEX($C$1:$C$13701,MIN(13701,ROW()+1)):INDEX($C$1:$C$13701,MIN(13701,ROW()+設定!$B$24))),$C11869&gt;=設定!$B$32,$C11869&gt;=MAX(MIN(INDEX($C$1:$C$13701,MAX(1,ROW()-設定!$B$26)):INDEX($C$1:$C$13701,MAX(1,ROW()-1))),MIN(INDEX($C$1:$C$13701,MIN(13701,ROW()+1)):INDEX($C$1:$C$13701,MIN(13701,ROW()+設定!$B$26))))*10^(設定!$B$27/20)),1,0))</f>
        <v>0</v>
      </c>
      <c r="G11869" s="33" t="n">
        <f aca="false">$G11868+IF($F11869=1,1,0)</f>
        <v>6</v>
      </c>
      <c r="H11869" s="0" t="str">
        <f aca="false">IF($F11869=1,$G11869,"")</f>
        <v/>
      </c>
    </row>
    <row r="11870" customFormat="false" ht="15" hidden="false" customHeight="false" outlineLevel="0" collapsed="false">
      <c r="A11870" s="30" t="n">
        <v>1854.375</v>
      </c>
      <c r="B11870" s="31" t="n">
        <v>15.6962</v>
      </c>
      <c r="C11870" s="32" t="n">
        <f aca="false">IF($A11870="","",IF(設定!$B$21="dB",10^($B11870/20),ABS($B11870)))</f>
        <v>6.09270288554983</v>
      </c>
      <c r="D11870" s="32" t="n">
        <f aca="false">IF($A11870="","",$A11870^2)</f>
        <v>3438706.640625</v>
      </c>
      <c r="E11870" s="32" t="n">
        <f aca="false">IF($A11870="","",IF($C11870&lt;=0,"",1/$C11870^2))</f>
        <v>0.0269389087994743</v>
      </c>
      <c r="F11870" s="33" t="n">
        <f aca="false">IF(OR(ROW()-設定!$B$30&lt;2,ROW()+設定!$B$30&gt;13701,N($A11870)&lt;=0,N(INDEX($A$2:$A$13701,MIN(13700,MAX(1,ROW()-1+設定!$B$30))))&lt;=0,$A11870&lt;設定!$B$28,$A11870&gt;設定!$B$29),0,IF(AND($C11870&gt;=MAX(INDEX($C$1:$C$13701,MAX(1,ROW()-設定!$B$24)):INDEX($C$1:$C$13701,MAX(1,ROW()-1))),$C11870&gt;MAX(INDEX($C$1:$C$13701,MIN(13701,ROW()+1)):INDEX($C$1:$C$13701,MIN(13701,ROW()+設定!$B$24))),$C11870&gt;=設定!$B$32,$C11870&gt;=MAX(MIN(INDEX($C$1:$C$13701,MAX(1,ROW()-設定!$B$26)):INDEX($C$1:$C$13701,MAX(1,ROW()-1))),MIN(INDEX($C$1:$C$13701,MIN(13701,ROW()+1)):INDEX($C$1:$C$13701,MIN(13701,ROW()+設定!$B$26))))*10^(設定!$B$27/20)),1,0))</f>
        <v>0</v>
      </c>
      <c r="G11870" s="33" t="n">
        <f aca="false">$G11869+IF($F11870=1,1,0)</f>
        <v>6</v>
      </c>
      <c r="H11870" s="0" t="str">
        <f aca="false">IF($F11870=1,$G11870,"")</f>
        <v/>
      </c>
    </row>
    <row r="11871" customFormat="false" ht="15" hidden="false" customHeight="false" outlineLevel="0" collapsed="false">
      <c r="A11871" s="30" t="n">
        <v>1854.53125</v>
      </c>
      <c r="B11871" s="31" t="n">
        <v>15.979</v>
      </c>
      <c r="C11871" s="32" t="n">
        <f aca="false">IF($A11871="","",IF(設定!$B$21="dB",10^($B11871/20),ABS($B11871)))</f>
        <v>6.2943371245138</v>
      </c>
      <c r="D11871" s="32" t="n">
        <f aca="false">IF($A11871="","",$A11871^2)</f>
        <v>3439286.15722656</v>
      </c>
      <c r="E11871" s="32" t="n">
        <f aca="false">IF($A11871="","",IF($C11871&lt;=0,"",1/$C11871^2))</f>
        <v>0.0252406189230282</v>
      </c>
      <c r="F11871" s="33" t="n">
        <f aca="false">IF(OR(ROW()-設定!$B$30&lt;2,ROW()+設定!$B$30&gt;13701,N($A11871)&lt;=0,N(INDEX($A$2:$A$13701,MIN(13700,MAX(1,ROW()-1+設定!$B$30))))&lt;=0,$A11871&lt;設定!$B$28,$A11871&gt;設定!$B$29),0,IF(AND($C11871&gt;=MAX(INDEX($C$1:$C$13701,MAX(1,ROW()-設定!$B$24)):INDEX($C$1:$C$13701,MAX(1,ROW()-1))),$C11871&gt;MAX(INDEX($C$1:$C$13701,MIN(13701,ROW()+1)):INDEX($C$1:$C$13701,MIN(13701,ROW()+設定!$B$24))),$C11871&gt;=設定!$B$32,$C11871&gt;=MAX(MIN(INDEX($C$1:$C$13701,MAX(1,ROW()-設定!$B$26)):INDEX($C$1:$C$13701,MAX(1,ROW()-1))),MIN(INDEX($C$1:$C$13701,MIN(13701,ROW()+1)):INDEX($C$1:$C$13701,MIN(13701,ROW()+設定!$B$26))))*10^(設定!$B$27/20)),1,0))</f>
        <v>0</v>
      </c>
      <c r="G11871" s="33" t="n">
        <f aca="false">$G11870+IF($F11871=1,1,0)</f>
        <v>6</v>
      </c>
      <c r="H11871" s="0" t="str">
        <f aca="false">IF($F11871=1,$G11871,"")</f>
        <v/>
      </c>
    </row>
    <row r="11872" customFormat="false" ht="15" hidden="false" customHeight="false" outlineLevel="0" collapsed="false">
      <c r="A11872" s="30" t="n">
        <v>1854.6875</v>
      </c>
      <c r="B11872" s="31" t="n">
        <v>15.7029</v>
      </c>
      <c r="C11872" s="32" t="n">
        <f aca="false">IF($A11872="","",IF(設定!$B$21="dB",10^($B11872/20),ABS($B11872)))</f>
        <v>6.09740440250339</v>
      </c>
      <c r="D11872" s="32" t="n">
        <f aca="false">IF($A11872="","",$A11872^2)</f>
        <v>3439865.72265625</v>
      </c>
      <c r="E11872" s="32" t="n">
        <f aca="false">IF($A11872="","",IF($C11872&lt;=0,"",1/$C11872^2))</f>
        <v>0.0268973813236123</v>
      </c>
      <c r="F11872" s="33" t="n">
        <f aca="false">IF(OR(ROW()-設定!$B$30&lt;2,ROW()+設定!$B$30&gt;13701,N($A11872)&lt;=0,N(INDEX($A$2:$A$13701,MIN(13700,MAX(1,ROW()-1+設定!$B$30))))&lt;=0,$A11872&lt;設定!$B$28,$A11872&gt;設定!$B$29),0,IF(AND($C11872&gt;=MAX(INDEX($C$1:$C$13701,MAX(1,ROW()-設定!$B$24)):INDEX($C$1:$C$13701,MAX(1,ROW()-1))),$C11872&gt;MAX(INDEX($C$1:$C$13701,MIN(13701,ROW()+1)):INDEX($C$1:$C$13701,MIN(13701,ROW()+設定!$B$24))),$C11872&gt;=設定!$B$32,$C11872&gt;=MAX(MIN(INDEX($C$1:$C$13701,MAX(1,ROW()-設定!$B$26)):INDEX($C$1:$C$13701,MAX(1,ROW()-1))),MIN(INDEX($C$1:$C$13701,MIN(13701,ROW()+1)):INDEX($C$1:$C$13701,MIN(13701,ROW()+設定!$B$26))))*10^(設定!$B$27/20)),1,0))</f>
        <v>0</v>
      </c>
      <c r="G11872" s="33" t="n">
        <f aca="false">$G11871+IF($F11872=1,1,0)</f>
        <v>6</v>
      </c>
      <c r="H11872" s="0" t="str">
        <f aca="false">IF($F11872=1,$G11872,"")</f>
        <v/>
      </c>
    </row>
    <row r="11873" customFormat="false" ht="15" hidden="false" customHeight="false" outlineLevel="0" collapsed="false">
      <c r="A11873" s="30" t="n">
        <v>1854.84375</v>
      </c>
      <c r="B11873" s="31" t="n">
        <v>15.6092</v>
      </c>
      <c r="C11873" s="32" t="n">
        <f aca="false">IF($A11873="","",IF(設定!$B$21="dB",10^($B11873/20),ABS($B11873)))</f>
        <v>6.03198148765439</v>
      </c>
      <c r="D11873" s="32" t="n">
        <f aca="false">IF($A11873="","",$A11873^2)</f>
        <v>3440445.33691406</v>
      </c>
      <c r="E11873" s="32" t="n">
        <f aca="false">IF($A11873="","",IF($C11873&lt;=0,"",1/$C11873^2))</f>
        <v>0.0274840038053536</v>
      </c>
      <c r="F11873" s="33" t="n">
        <f aca="false">IF(OR(ROW()-設定!$B$30&lt;2,ROW()+設定!$B$30&gt;13701,N($A11873)&lt;=0,N(INDEX($A$2:$A$13701,MIN(13700,MAX(1,ROW()-1+設定!$B$30))))&lt;=0,$A11873&lt;設定!$B$28,$A11873&gt;設定!$B$29),0,IF(AND($C11873&gt;=MAX(INDEX($C$1:$C$13701,MAX(1,ROW()-設定!$B$24)):INDEX($C$1:$C$13701,MAX(1,ROW()-1))),$C11873&gt;MAX(INDEX($C$1:$C$13701,MIN(13701,ROW()+1)):INDEX($C$1:$C$13701,MIN(13701,ROW()+設定!$B$24))),$C11873&gt;=設定!$B$32,$C11873&gt;=MAX(MIN(INDEX($C$1:$C$13701,MAX(1,ROW()-設定!$B$26)):INDEX($C$1:$C$13701,MAX(1,ROW()-1))),MIN(INDEX($C$1:$C$13701,MIN(13701,ROW()+1)):INDEX($C$1:$C$13701,MIN(13701,ROW()+設定!$B$26))))*10^(設定!$B$27/20)),1,0))</f>
        <v>0</v>
      </c>
      <c r="G11873" s="33" t="n">
        <f aca="false">$G11872+IF($F11873=1,1,0)</f>
        <v>6</v>
      </c>
      <c r="H11873" s="0" t="str">
        <f aca="false">IF($F11873=1,$G11873,"")</f>
        <v/>
      </c>
    </row>
    <row r="11874" customFormat="false" ht="15" hidden="false" customHeight="false" outlineLevel="0" collapsed="false">
      <c r="A11874" s="30" t="n">
        <v>1855</v>
      </c>
      <c r="B11874" s="31" t="n">
        <v>15.8638</v>
      </c>
      <c r="C11874" s="32" t="n">
        <f aca="false">IF($A11874="","",IF(設定!$B$21="dB",10^($B11874/20),ABS($B11874)))</f>
        <v>6.21140718374192</v>
      </c>
      <c r="D11874" s="32" t="n">
        <f aca="false">IF($A11874="","",$A11874^2)</f>
        <v>3441025</v>
      </c>
      <c r="E11874" s="32" t="n">
        <f aca="false">IF($A11874="","",IF($C11874&lt;=0,"",1/$C11874^2))</f>
        <v>0.0259191049375688</v>
      </c>
      <c r="F11874" s="33" t="n">
        <f aca="false">IF(OR(ROW()-設定!$B$30&lt;2,ROW()+設定!$B$30&gt;13701,N($A11874)&lt;=0,N(INDEX($A$2:$A$13701,MIN(13700,MAX(1,ROW()-1+設定!$B$30))))&lt;=0,$A11874&lt;設定!$B$28,$A11874&gt;設定!$B$29),0,IF(AND($C11874&gt;=MAX(INDEX($C$1:$C$13701,MAX(1,ROW()-設定!$B$24)):INDEX($C$1:$C$13701,MAX(1,ROW()-1))),$C11874&gt;MAX(INDEX($C$1:$C$13701,MIN(13701,ROW()+1)):INDEX($C$1:$C$13701,MIN(13701,ROW()+設定!$B$24))),$C11874&gt;=設定!$B$32,$C11874&gt;=MAX(MIN(INDEX($C$1:$C$13701,MAX(1,ROW()-設定!$B$26)):INDEX($C$1:$C$13701,MAX(1,ROW()-1))),MIN(INDEX($C$1:$C$13701,MIN(13701,ROW()+1)):INDEX($C$1:$C$13701,MIN(13701,ROW()+設定!$B$26))))*10^(設定!$B$27/20)),1,0))</f>
        <v>0</v>
      </c>
      <c r="G11874" s="33" t="n">
        <f aca="false">$G11873+IF($F11874=1,1,0)</f>
        <v>6</v>
      </c>
      <c r="H11874" s="0" t="str">
        <f aca="false">IF($F11874=1,$G11874,"")</f>
        <v/>
      </c>
    </row>
    <row r="11875" customFormat="false" ht="15" hidden="false" customHeight="false" outlineLevel="0" collapsed="false">
      <c r="A11875" s="30" t="n">
        <v>1855.15625</v>
      </c>
      <c r="B11875" s="31" t="n">
        <v>15.5855</v>
      </c>
      <c r="C11875" s="32" t="n">
        <f aca="false">IF($A11875="","",IF(設定!$B$21="dB",10^($B11875/20),ABS($B11875)))</f>
        <v>6.01554527794555</v>
      </c>
      <c r="D11875" s="32" t="n">
        <f aca="false">IF($A11875="","",$A11875^2)</f>
        <v>3441604.71191406</v>
      </c>
      <c r="E11875" s="32" t="n">
        <f aca="false">IF($A11875="","",IF($C11875&lt;=0,"",1/$C11875^2))</f>
        <v>0.0276343974809685</v>
      </c>
      <c r="F11875" s="33" t="n">
        <f aca="false">IF(OR(ROW()-設定!$B$30&lt;2,ROW()+設定!$B$30&gt;13701,N($A11875)&lt;=0,N(INDEX($A$2:$A$13701,MIN(13700,MAX(1,ROW()-1+設定!$B$30))))&lt;=0,$A11875&lt;設定!$B$28,$A11875&gt;設定!$B$29),0,IF(AND($C11875&gt;=MAX(INDEX($C$1:$C$13701,MAX(1,ROW()-設定!$B$24)):INDEX($C$1:$C$13701,MAX(1,ROW()-1))),$C11875&gt;MAX(INDEX($C$1:$C$13701,MIN(13701,ROW()+1)):INDEX($C$1:$C$13701,MIN(13701,ROW()+設定!$B$24))),$C11875&gt;=設定!$B$32,$C11875&gt;=MAX(MIN(INDEX($C$1:$C$13701,MAX(1,ROW()-設定!$B$26)):INDEX($C$1:$C$13701,MAX(1,ROW()-1))),MIN(INDEX($C$1:$C$13701,MIN(13701,ROW()+1)):INDEX($C$1:$C$13701,MIN(13701,ROW()+設定!$B$26))))*10^(設定!$B$27/20)),1,0))</f>
        <v>0</v>
      </c>
      <c r="G11875" s="33" t="n">
        <f aca="false">$G11874+IF($F11875=1,1,0)</f>
        <v>6</v>
      </c>
      <c r="H11875" s="0" t="str">
        <f aca="false">IF($F11875=1,$G11875,"")</f>
        <v/>
      </c>
    </row>
    <row r="11876" customFormat="false" ht="15" hidden="false" customHeight="false" outlineLevel="0" collapsed="false">
      <c r="A11876" s="30" t="n">
        <v>1855.3125</v>
      </c>
      <c r="B11876" s="31" t="n">
        <v>15.5077</v>
      </c>
      <c r="C11876" s="32" t="n">
        <f aca="false">IF($A11876="","",IF(設定!$B$21="dB",10^($B11876/20),ABS($B11876)))</f>
        <v>5.96190429323118</v>
      </c>
      <c r="D11876" s="32" t="n">
        <f aca="false">IF($A11876="","",$A11876^2)</f>
        <v>3442184.47265625</v>
      </c>
      <c r="E11876" s="32" t="n">
        <f aca="false">IF($A11876="","",IF($C11876&lt;=0,"",1/$C11876^2))</f>
        <v>0.0281339039221111</v>
      </c>
      <c r="F11876" s="33" t="n">
        <f aca="false">IF(OR(ROW()-設定!$B$30&lt;2,ROW()+設定!$B$30&gt;13701,N($A11876)&lt;=0,N(INDEX($A$2:$A$13701,MIN(13700,MAX(1,ROW()-1+設定!$B$30))))&lt;=0,$A11876&lt;設定!$B$28,$A11876&gt;設定!$B$29),0,IF(AND($C11876&gt;=MAX(INDEX($C$1:$C$13701,MAX(1,ROW()-設定!$B$24)):INDEX($C$1:$C$13701,MAX(1,ROW()-1))),$C11876&gt;MAX(INDEX($C$1:$C$13701,MIN(13701,ROW()+1)):INDEX($C$1:$C$13701,MIN(13701,ROW()+設定!$B$24))),$C11876&gt;=設定!$B$32,$C11876&gt;=MAX(MIN(INDEX($C$1:$C$13701,MAX(1,ROW()-設定!$B$26)):INDEX($C$1:$C$13701,MAX(1,ROW()-1))),MIN(INDEX($C$1:$C$13701,MIN(13701,ROW()+1)):INDEX($C$1:$C$13701,MIN(13701,ROW()+設定!$B$26))))*10^(設定!$B$27/20)),1,0))</f>
        <v>0</v>
      </c>
      <c r="G11876" s="33" t="n">
        <f aca="false">$G11875+IF($F11876=1,1,0)</f>
        <v>6</v>
      </c>
      <c r="H11876" s="0" t="str">
        <f aca="false">IF($F11876=1,$G11876,"")</f>
        <v/>
      </c>
    </row>
    <row r="11877" customFormat="false" ht="15" hidden="false" customHeight="false" outlineLevel="0" collapsed="false">
      <c r="A11877" s="30" t="n">
        <v>1855.46875</v>
      </c>
      <c r="B11877" s="31" t="n">
        <v>15.5431</v>
      </c>
      <c r="C11877" s="32" t="n">
        <f aca="false">IF($A11877="","",IF(設定!$B$21="dB",10^($B11877/20),ABS($B11877)))</f>
        <v>5.98625206687951</v>
      </c>
      <c r="D11877" s="32" t="n">
        <f aca="false">IF($A11877="","",$A11877^2)</f>
        <v>3442764.28222656</v>
      </c>
      <c r="E11877" s="32" t="n">
        <f aca="false">IF($A11877="","",IF($C11877&lt;=0,"",1/$C11877^2))</f>
        <v>0.0279055123084165</v>
      </c>
      <c r="F11877" s="33" t="n">
        <f aca="false">IF(OR(ROW()-設定!$B$30&lt;2,ROW()+設定!$B$30&gt;13701,N($A11877)&lt;=0,N(INDEX($A$2:$A$13701,MIN(13700,MAX(1,ROW()-1+設定!$B$30))))&lt;=0,$A11877&lt;設定!$B$28,$A11877&gt;設定!$B$29),0,IF(AND($C11877&gt;=MAX(INDEX($C$1:$C$13701,MAX(1,ROW()-設定!$B$24)):INDEX($C$1:$C$13701,MAX(1,ROW()-1))),$C11877&gt;MAX(INDEX($C$1:$C$13701,MIN(13701,ROW()+1)):INDEX($C$1:$C$13701,MIN(13701,ROW()+設定!$B$24))),$C11877&gt;=設定!$B$32,$C11877&gt;=MAX(MIN(INDEX($C$1:$C$13701,MAX(1,ROW()-設定!$B$26)):INDEX($C$1:$C$13701,MAX(1,ROW()-1))),MIN(INDEX($C$1:$C$13701,MIN(13701,ROW()+1)):INDEX($C$1:$C$13701,MIN(13701,ROW()+設定!$B$26))))*10^(設定!$B$27/20)),1,0))</f>
        <v>0</v>
      </c>
      <c r="G11877" s="33" t="n">
        <f aca="false">$G11876+IF($F11877=1,1,0)</f>
        <v>6</v>
      </c>
      <c r="H11877" s="0" t="str">
        <f aca="false">IF($F11877=1,$G11877,"")</f>
        <v/>
      </c>
    </row>
    <row r="11878" customFormat="false" ht="15" hidden="false" customHeight="false" outlineLevel="0" collapsed="false">
      <c r="A11878" s="30" t="n">
        <v>1855.625</v>
      </c>
      <c r="B11878" s="31" t="n">
        <v>15.5717</v>
      </c>
      <c r="C11878" s="32" t="n">
        <f aca="false">IF($A11878="","",IF(設定!$B$21="dB",10^($B11878/20),ABS($B11878)))</f>
        <v>6.0059954658779</v>
      </c>
      <c r="D11878" s="32" t="n">
        <f aca="false">IF($A11878="","",$A11878^2)</f>
        <v>3443344.140625</v>
      </c>
      <c r="E11878" s="32" t="n">
        <f aca="false">IF($A11878="","",IF($C11878&lt;=0,"",1/$C11878^2))</f>
        <v>0.0277223473015462</v>
      </c>
      <c r="F11878" s="33" t="n">
        <f aca="false">IF(OR(ROW()-設定!$B$30&lt;2,ROW()+設定!$B$30&gt;13701,N($A11878)&lt;=0,N(INDEX($A$2:$A$13701,MIN(13700,MAX(1,ROW()-1+設定!$B$30))))&lt;=0,$A11878&lt;設定!$B$28,$A11878&gt;設定!$B$29),0,IF(AND($C11878&gt;=MAX(INDEX($C$1:$C$13701,MAX(1,ROW()-設定!$B$24)):INDEX($C$1:$C$13701,MAX(1,ROW()-1))),$C11878&gt;MAX(INDEX($C$1:$C$13701,MIN(13701,ROW()+1)):INDEX($C$1:$C$13701,MIN(13701,ROW()+設定!$B$24))),$C11878&gt;=設定!$B$32,$C11878&gt;=MAX(MIN(INDEX($C$1:$C$13701,MAX(1,ROW()-設定!$B$26)):INDEX($C$1:$C$13701,MAX(1,ROW()-1))),MIN(INDEX($C$1:$C$13701,MIN(13701,ROW()+1)):INDEX($C$1:$C$13701,MIN(13701,ROW()+設定!$B$26))))*10^(設定!$B$27/20)),1,0))</f>
        <v>0</v>
      </c>
      <c r="G11878" s="33" t="n">
        <f aca="false">$G11877+IF($F11878=1,1,0)</f>
        <v>6</v>
      </c>
      <c r="H11878" s="0" t="str">
        <f aca="false">IF($F11878=1,$G11878,"")</f>
        <v/>
      </c>
    </row>
    <row r="11879" customFormat="false" ht="15" hidden="false" customHeight="false" outlineLevel="0" collapsed="false">
      <c r="A11879" s="30" t="n">
        <v>1855.78125</v>
      </c>
      <c r="B11879" s="31" t="n">
        <v>15.6344</v>
      </c>
      <c r="C11879" s="32" t="n">
        <f aca="false">IF($A11879="","",IF(設定!$B$21="dB",10^($B11879/20),ABS($B11879)))</f>
        <v>6.04950722852713</v>
      </c>
      <c r="D11879" s="32" t="n">
        <f aca="false">IF($A11879="","",$A11879^2)</f>
        <v>3443924.04785156</v>
      </c>
      <c r="E11879" s="32" t="n">
        <f aca="false">IF($A11879="","",IF($C11879&lt;=0,"",1/$C11879^2))</f>
        <v>0.0273249892648</v>
      </c>
      <c r="F11879" s="33" t="n">
        <f aca="false">IF(OR(ROW()-設定!$B$30&lt;2,ROW()+設定!$B$30&gt;13701,N($A11879)&lt;=0,N(INDEX($A$2:$A$13701,MIN(13700,MAX(1,ROW()-1+設定!$B$30))))&lt;=0,$A11879&lt;設定!$B$28,$A11879&gt;設定!$B$29),0,IF(AND($C11879&gt;=MAX(INDEX($C$1:$C$13701,MAX(1,ROW()-設定!$B$24)):INDEX($C$1:$C$13701,MAX(1,ROW()-1))),$C11879&gt;MAX(INDEX($C$1:$C$13701,MIN(13701,ROW()+1)):INDEX($C$1:$C$13701,MIN(13701,ROW()+設定!$B$24))),$C11879&gt;=設定!$B$32,$C11879&gt;=MAX(MIN(INDEX($C$1:$C$13701,MAX(1,ROW()-設定!$B$26)):INDEX($C$1:$C$13701,MAX(1,ROW()-1))),MIN(INDEX($C$1:$C$13701,MIN(13701,ROW()+1)):INDEX($C$1:$C$13701,MIN(13701,ROW()+設定!$B$26))))*10^(設定!$B$27/20)),1,0))</f>
        <v>0</v>
      </c>
      <c r="G11879" s="33" t="n">
        <f aca="false">$G11878+IF($F11879=1,1,0)</f>
        <v>6</v>
      </c>
      <c r="H11879" s="0" t="str">
        <f aca="false">IF($F11879=1,$G11879,"")</f>
        <v/>
      </c>
    </row>
    <row r="11880" customFormat="false" ht="15" hidden="false" customHeight="false" outlineLevel="0" collapsed="false">
      <c r="A11880" s="30" t="n">
        <v>1855.9375</v>
      </c>
      <c r="B11880" s="31" t="n">
        <v>15.6554</v>
      </c>
      <c r="C11880" s="32" t="n">
        <f aca="false">IF($A11880="","",IF(設定!$B$21="dB",10^($B11880/20),ABS($B11880)))</f>
        <v>6.06415090392866</v>
      </c>
      <c r="D11880" s="32" t="n">
        <f aca="false">IF($A11880="","",$A11880^2)</f>
        <v>3444504.00390625</v>
      </c>
      <c r="E11880" s="32" t="n">
        <f aca="false">IF($A11880="","",IF($C11880&lt;=0,"",1/$C11880^2))</f>
        <v>0.0271931801611945</v>
      </c>
      <c r="F11880" s="33" t="n">
        <f aca="false">IF(OR(ROW()-設定!$B$30&lt;2,ROW()+設定!$B$30&gt;13701,N($A11880)&lt;=0,N(INDEX($A$2:$A$13701,MIN(13700,MAX(1,ROW()-1+設定!$B$30))))&lt;=0,$A11880&lt;設定!$B$28,$A11880&gt;設定!$B$29),0,IF(AND($C11880&gt;=MAX(INDEX($C$1:$C$13701,MAX(1,ROW()-設定!$B$24)):INDEX($C$1:$C$13701,MAX(1,ROW()-1))),$C11880&gt;MAX(INDEX($C$1:$C$13701,MIN(13701,ROW()+1)):INDEX($C$1:$C$13701,MIN(13701,ROW()+設定!$B$24))),$C11880&gt;=設定!$B$32,$C11880&gt;=MAX(MIN(INDEX($C$1:$C$13701,MAX(1,ROW()-設定!$B$26)):INDEX($C$1:$C$13701,MAX(1,ROW()-1))),MIN(INDEX($C$1:$C$13701,MIN(13701,ROW()+1)):INDEX($C$1:$C$13701,MIN(13701,ROW()+設定!$B$26))))*10^(設定!$B$27/20)),1,0))</f>
        <v>0</v>
      </c>
      <c r="G11880" s="33" t="n">
        <f aca="false">$G11879+IF($F11880=1,1,0)</f>
        <v>6</v>
      </c>
      <c r="H11880" s="0" t="str">
        <f aca="false">IF($F11880=1,$G11880,"")</f>
        <v/>
      </c>
    </row>
    <row r="11881" customFormat="false" ht="15" hidden="false" customHeight="false" outlineLevel="0" collapsed="false">
      <c r="A11881" s="30" t="n">
        <v>1856.09375</v>
      </c>
      <c r="B11881" s="31" t="n">
        <v>15.4477</v>
      </c>
      <c r="C11881" s="32" t="n">
        <f aca="false">IF($A11881="","",IF(設定!$B$21="dB",10^($B11881/20),ABS($B11881)))</f>
        <v>5.92086283275755</v>
      </c>
      <c r="D11881" s="32" t="n">
        <f aca="false">IF($A11881="","",$A11881^2)</f>
        <v>3445084.00878906</v>
      </c>
      <c r="E11881" s="32" t="n">
        <f aca="false">IF($A11881="","",IF($C11881&lt;=0,"",1/$C11881^2))</f>
        <v>0.0285252855118503</v>
      </c>
      <c r="F11881" s="33" t="n">
        <f aca="false">IF(OR(ROW()-設定!$B$30&lt;2,ROW()+設定!$B$30&gt;13701,N($A11881)&lt;=0,N(INDEX($A$2:$A$13701,MIN(13700,MAX(1,ROW()-1+設定!$B$30))))&lt;=0,$A11881&lt;設定!$B$28,$A11881&gt;設定!$B$29),0,IF(AND($C11881&gt;=MAX(INDEX($C$1:$C$13701,MAX(1,ROW()-設定!$B$24)):INDEX($C$1:$C$13701,MAX(1,ROW()-1))),$C11881&gt;MAX(INDEX($C$1:$C$13701,MIN(13701,ROW()+1)):INDEX($C$1:$C$13701,MIN(13701,ROW()+設定!$B$24))),$C11881&gt;=設定!$B$32,$C11881&gt;=MAX(MIN(INDEX($C$1:$C$13701,MAX(1,ROW()-設定!$B$26)):INDEX($C$1:$C$13701,MAX(1,ROW()-1))),MIN(INDEX($C$1:$C$13701,MIN(13701,ROW()+1)):INDEX($C$1:$C$13701,MIN(13701,ROW()+設定!$B$26))))*10^(設定!$B$27/20)),1,0))</f>
        <v>0</v>
      </c>
      <c r="G11881" s="33" t="n">
        <f aca="false">$G11880+IF($F11881=1,1,0)</f>
        <v>6</v>
      </c>
      <c r="H11881" s="0" t="str">
        <f aca="false">IF($F11881=1,$G11881,"")</f>
        <v/>
      </c>
    </row>
    <row r="11882" customFormat="false" ht="15" hidden="false" customHeight="false" outlineLevel="0" collapsed="false">
      <c r="A11882" s="30" t="n">
        <v>1856.25</v>
      </c>
      <c r="B11882" s="31" t="n">
        <v>15.6363</v>
      </c>
      <c r="C11882" s="32" t="n">
        <f aca="false">IF($A11882="","",IF(設定!$B$21="dB",10^($B11882/20),ABS($B11882)))</f>
        <v>6.05083067626164</v>
      </c>
      <c r="D11882" s="32" t="n">
        <f aca="false">IF($A11882="","",$A11882^2)</f>
        <v>3445664.0625</v>
      </c>
      <c r="E11882" s="32" t="n">
        <f aca="false">IF($A11882="","",IF($C11882&lt;=0,"",1/$C11882^2))</f>
        <v>0.0273130374379399</v>
      </c>
      <c r="F11882" s="33" t="n">
        <f aca="false">IF(OR(ROW()-設定!$B$30&lt;2,ROW()+設定!$B$30&gt;13701,N($A11882)&lt;=0,N(INDEX($A$2:$A$13701,MIN(13700,MAX(1,ROW()-1+設定!$B$30))))&lt;=0,$A11882&lt;設定!$B$28,$A11882&gt;設定!$B$29),0,IF(AND($C11882&gt;=MAX(INDEX($C$1:$C$13701,MAX(1,ROW()-設定!$B$24)):INDEX($C$1:$C$13701,MAX(1,ROW()-1))),$C11882&gt;MAX(INDEX($C$1:$C$13701,MIN(13701,ROW()+1)):INDEX($C$1:$C$13701,MIN(13701,ROW()+設定!$B$24))),$C11882&gt;=設定!$B$32,$C11882&gt;=MAX(MIN(INDEX($C$1:$C$13701,MAX(1,ROW()-設定!$B$26)):INDEX($C$1:$C$13701,MAX(1,ROW()-1))),MIN(INDEX($C$1:$C$13701,MIN(13701,ROW()+1)):INDEX($C$1:$C$13701,MIN(13701,ROW()+設定!$B$26))))*10^(設定!$B$27/20)),1,0))</f>
        <v>0</v>
      </c>
      <c r="G11882" s="33" t="n">
        <f aca="false">$G11881+IF($F11882=1,1,0)</f>
        <v>6</v>
      </c>
      <c r="H11882" s="0" t="str">
        <f aca="false">IF($F11882=1,$G11882,"")</f>
        <v/>
      </c>
    </row>
    <row r="11883" customFormat="false" ht="15" hidden="false" customHeight="false" outlineLevel="0" collapsed="false">
      <c r="A11883" s="30" t="n">
        <v>1856.40625</v>
      </c>
      <c r="B11883" s="31" t="n">
        <v>15.822</v>
      </c>
      <c r="C11883" s="32" t="n">
        <f aca="false">IF($A11883="","",IF(設定!$B$21="dB",10^($B11883/20),ABS($B11883)))</f>
        <v>6.18158720057992</v>
      </c>
      <c r="D11883" s="32" t="n">
        <f aca="false">IF($A11883="","",$A11883^2)</f>
        <v>3446244.16503906</v>
      </c>
      <c r="E11883" s="32" t="n">
        <f aca="false">IF($A11883="","",IF($C11883&lt;=0,"",1/$C11883^2))</f>
        <v>0.0261697756797007</v>
      </c>
      <c r="F11883" s="33" t="n">
        <f aca="false">IF(OR(ROW()-設定!$B$30&lt;2,ROW()+設定!$B$30&gt;13701,N($A11883)&lt;=0,N(INDEX($A$2:$A$13701,MIN(13700,MAX(1,ROW()-1+設定!$B$30))))&lt;=0,$A11883&lt;設定!$B$28,$A11883&gt;設定!$B$29),0,IF(AND($C11883&gt;=MAX(INDEX($C$1:$C$13701,MAX(1,ROW()-設定!$B$24)):INDEX($C$1:$C$13701,MAX(1,ROW()-1))),$C11883&gt;MAX(INDEX($C$1:$C$13701,MIN(13701,ROW()+1)):INDEX($C$1:$C$13701,MIN(13701,ROW()+設定!$B$24))),$C11883&gt;=設定!$B$32,$C11883&gt;=MAX(MIN(INDEX($C$1:$C$13701,MAX(1,ROW()-設定!$B$26)):INDEX($C$1:$C$13701,MAX(1,ROW()-1))),MIN(INDEX($C$1:$C$13701,MIN(13701,ROW()+1)):INDEX($C$1:$C$13701,MIN(13701,ROW()+設定!$B$26))))*10^(設定!$B$27/20)),1,0))</f>
        <v>0</v>
      </c>
      <c r="G11883" s="33" t="n">
        <f aca="false">$G11882+IF($F11883=1,1,0)</f>
        <v>6</v>
      </c>
      <c r="H11883" s="0" t="str">
        <f aca="false">IF($F11883=1,$G11883,"")</f>
        <v/>
      </c>
    </row>
    <row r="11884" customFormat="false" ht="15" hidden="false" customHeight="false" outlineLevel="0" collapsed="false">
      <c r="A11884" s="30" t="n">
        <v>1856.5625</v>
      </c>
      <c r="B11884" s="31" t="n">
        <v>15.5037</v>
      </c>
      <c r="C11884" s="32" t="n">
        <f aca="false">IF($A11884="","",IF(設定!$B$21="dB",10^($B11884/20),ABS($B11884)))</f>
        <v>5.95915936693204</v>
      </c>
      <c r="D11884" s="32" t="n">
        <f aca="false">IF($A11884="","",$A11884^2)</f>
        <v>3446824.31640625</v>
      </c>
      <c r="E11884" s="32" t="n">
        <f aca="false">IF($A11884="","",IF($C11884&lt;=0,"",1/$C11884^2))</f>
        <v>0.0281598281419344</v>
      </c>
      <c r="F11884" s="33" t="n">
        <f aca="false">IF(OR(ROW()-設定!$B$30&lt;2,ROW()+設定!$B$30&gt;13701,N($A11884)&lt;=0,N(INDEX($A$2:$A$13701,MIN(13700,MAX(1,ROW()-1+設定!$B$30))))&lt;=0,$A11884&lt;設定!$B$28,$A11884&gt;設定!$B$29),0,IF(AND($C11884&gt;=MAX(INDEX($C$1:$C$13701,MAX(1,ROW()-設定!$B$24)):INDEX($C$1:$C$13701,MAX(1,ROW()-1))),$C11884&gt;MAX(INDEX($C$1:$C$13701,MIN(13701,ROW()+1)):INDEX($C$1:$C$13701,MIN(13701,ROW()+設定!$B$24))),$C11884&gt;=設定!$B$32,$C11884&gt;=MAX(MIN(INDEX($C$1:$C$13701,MAX(1,ROW()-設定!$B$26)):INDEX($C$1:$C$13701,MAX(1,ROW()-1))),MIN(INDEX($C$1:$C$13701,MIN(13701,ROW()+1)):INDEX($C$1:$C$13701,MIN(13701,ROW()+設定!$B$26))))*10^(設定!$B$27/20)),1,0))</f>
        <v>0</v>
      </c>
      <c r="G11884" s="33" t="n">
        <f aca="false">$G11883+IF($F11884=1,1,0)</f>
        <v>6</v>
      </c>
      <c r="H11884" s="0" t="str">
        <f aca="false">IF($F11884=1,$G11884,"")</f>
        <v/>
      </c>
    </row>
    <row r="11885" customFormat="false" ht="15" hidden="false" customHeight="false" outlineLevel="0" collapsed="false">
      <c r="A11885" s="30" t="n">
        <v>1856.71875</v>
      </c>
      <c r="B11885" s="31" t="n">
        <v>15.5554</v>
      </c>
      <c r="C11885" s="32" t="n">
        <f aca="false">IF($A11885="","",IF(設定!$B$21="dB",10^($B11885/20),ABS($B11885)))</f>
        <v>5.99473514254535</v>
      </c>
      <c r="D11885" s="32" t="n">
        <f aca="false">IF($A11885="","",$A11885^2)</f>
        <v>3447404.51660156</v>
      </c>
      <c r="E11885" s="32" t="n">
        <f aca="false">IF($A11885="","",IF($C11885&lt;=0,"",1/$C11885^2))</f>
        <v>0.0278265906967783</v>
      </c>
      <c r="F11885" s="33" t="n">
        <f aca="false">IF(OR(ROW()-設定!$B$30&lt;2,ROW()+設定!$B$30&gt;13701,N($A11885)&lt;=0,N(INDEX($A$2:$A$13701,MIN(13700,MAX(1,ROW()-1+設定!$B$30))))&lt;=0,$A11885&lt;設定!$B$28,$A11885&gt;設定!$B$29),0,IF(AND($C11885&gt;=MAX(INDEX($C$1:$C$13701,MAX(1,ROW()-設定!$B$24)):INDEX($C$1:$C$13701,MAX(1,ROW()-1))),$C11885&gt;MAX(INDEX($C$1:$C$13701,MIN(13701,ROW()+1)):INDEX($C$1:$C$13701,MIN(13701,ROW()+設定!$B$24))),$C11885&gt;=設定!$B$32,$C11885&gt;=MAX(MIN(INDEX($C$1:$C$13701,MAX(1,ROW()-設定!$B$26)):INDEX($C$1:$C$13701,MAX(1,ROW()-1))),MIN(INDEX($C$1:$C$13701,MIN(13701,ROW()+1)):INDEX($C$1:$C$13701,MIN(13701,ROW()+設定!$B$26))))*10^(設定!$B$27/20)),1,0))</f>
        <v>0</v>
      </c>
      <c r="G11885" s="33" t="n">
        <f aca="false">$G11884+IF($F11885=1,1,0)</f>
        <v>6</v>
      </c>
      <c r="H11885" s="0" t="str">
        <f aca="false">IF($F11885=1,$G11885,"")</f>
        <v/>
      </c>
    </row>
    <row r="11886" customFormat="false" ht="15" hidden="false" customHeight="false" outlineLevel="0" collapsed="false">
      <c r="A11886" s="30" t="n">
        <v>1856.875</v>
      </c>
      <c r="B11886" s="31" t="n">
        <v>15.6328</v>
      </c>
      <c r="C11886" s="32" t="n">
        <f aca="false">IF($A11886="","",IF(設定!$B$21="dB",10^($B11886/20),ABS($B11886)))</f>
        <v>6.04839297074406</v>
      </c>
      <c r="D11886" s="32" t="n">
        <f aca="false">IF($A11886="","",$A11886^2)</f>
        <v>3447984.765625</v>
      </c>
      <c r="E11886" s="32" t="n">
        <f aca="false">IF($A11886="","",IF($C11886&lt;=0,"",1/$C11886^2))</f>
        <v>0.0273350580174904</v>
      </c>
      <c r="F11886" s="33" t="n">
        <f aca="false">IF(OR(ROW()-設定!$B$30&lt;2,ROW()+設定!$B$30&gt;13701,N($A11886)&lt;=0,N(INDEX($A$2:$A$13701,MIN(13700,MAX(1,ROW()-1+設定!$B$30))))&lt;=0,$A11886&lt;設定!$B$28,$A11886&gt;設定!$B$29),0,IF(AND($C11886&gt;=MAX(INDEX($C$1:$C$13701,MAX(1,ROW()-設定!$B$24)):INDEX($C$1:$C$13701,MAX(1,ROW()-1))),$C11886&gt;MAX(INDEX($C$1:$C$13701,MIN(13701,ROW()+1)):INDEX($C$1:$C$13701,MIN(13701,ROW()+設定!$B$24))),$C11886&gt;=設定!$B$32,$C11886&gt;=MAX(MIN(INDEX($C$1:$C$13701,MAX(1,ROW()-設定!$B$26)):INDEX($C$1:$C$13701,MAX(1,ROW()-1))),MIN(INDEX($C$1:$C$13701,MIN(13701,ROW()+1)):INDEX($C$1:$C$13701,MIN(13701,ROW()+設定!$B$26))))*10^(設定!$B$27/20)),1,0))</f>
        <v>0</v>
      </c>
      <c r="G11886" s="33" t="n">
        <f aca="false">$G11885+IF($F11886=1,1,0)</f>
        <v>6</v>
      </c>
      <c r="H11886" s="0" t="str">
        <f aca="false">IF($F11886=1,$G11886,"")</f>
        <v/>
      </c>
    </row>
    <row r="11887" customFormat="false" ht="15" hidden="false" customHeight="false" outlineLevel="0" collapsed="false">
      <c r="A11887" s="30" t="n">
        <v>1857.03125</v>
      </c>
      <c r="B11887" s="31" t="n">
        <v>15.6756</v>
      </c>
      <c r="C11887" s="32" t="n">
        <f aca="false">IF($A11887="","",IF(設定!$B$21="dB",10^($B11887/20),ABS($B11887)))</f>
        <v>6.0782701712341</v>
      </c>
      <c r="D11887" s="32" t="n">
        <f aca="false">IF($A11887="","",$A11887^2)</f>
        <v>3448565.06347656</v>
      </c>
      <c r="E11887" s="32" t="n">
        <f aca="false">IF($A11887="","",IF($C11887&lt;=0,"",1/$C11887^2))</f>
        <v>0.027066992337706</v>
      </c>
      <c r="F11887" s="33" t="n">
        <f aca="false">IF(OR(ROW()-設定!$B$30&lt;2,ROW()+設定!$B$30&gt;13701,N($A11887)&lt;=0,N(INDEX($A$2:$A$13701,MIN(13700,MAX(1,ROW()-1+設定!$B$30))))&lt;=0,$A11887&lt;設定!$B$28,$A11887&gt;設定!$B$29),0,IF(AND($C11887&gt;=MAX(INDEX($C$1:$C$13701,MAX(1,ROW()-設定!$B$24)):INDEX($C$1:$C$13701,MAX(1,ROW()-1))),$C11887&gt;MAX(INDEX($C$1:$C$13701,MIN(13701,ROW()+1)):INDEX($C$1:$C$13701,MIN(13701,ROW()+設定!$B$24))),$C11887&gt;=設定!$B$32,$C11887&gt;=MAX(MIN(INDEX($C$1:$C$13701,MAX(1,ROW()-設定!$B$26)):INDEX($C$1:$C$13701,MAX(1,ROW()-1))),MIN(INDEX($C$1:$C$13701,MIN(13701,ROW()+1)):INDEX($C$1:$C$13701,MIN(13701,ROW()+設定!$B$26))))*10^(設定!$B$27/20)),1,0))</f>
        <v>0</v>
      </c>
      <c r="G11887" s="33" t="n">
        <f aca="false">$G11886+IF($F11887=1,1,0)</f>
        <v>6</v>
      </c>
      <c r="H11887" s="0" t="str">
        <f aca="false">IF($F11887=1,$G11887,"")</f>
        <v/>
      </c>
    </row>
    <row r="11888" customFormat="false" ht="15" hidden="false" customHeight="false" outlineLevel="0" collapsed="false">
      <c r="A11888" s="30" t="n">
        <v>1857.1875</v>
      </c>
      <c r="B11888" s="31" t="n">
        <v>15.4686</v>
      </c>
      <c r="C11888" s="32" t="n">
        <f aca="false">IF($A11888="","",IF(設定!$B$21="dB",10^($B11888/20),ABS($B11888)))</f>
        <v>5.93512677540368</v>
      </c>
      <c r="D11888" s="32" t="n">
        <f aca="false">IF($A11888="","",$A11888^2)</f>
        <v>3449145.41015625</v>
      </c>
      <c r="E11888" s="32" t="n">
        <f aca="false">IF($A11888="","",IF($C11888&lt;=0,"",1/$C11888^2))</f>
        <v>0.0283883401291871</v>
      </c>
      <c r="F11888" s="33" t="n">
        <f aca="false">IF(OR(ROW()-設定!$B$30&lt;2,ROW()+設定!$B$30&gt;13701,N($A11888)&lt;=0,N(INDEX($A$2:$A$13701,MIN(13700,MAX(1,ROW()-1+設定!$B$30))))&lt;=0,$A11888&lt;設定!$B$28,$A11888&gt;設定!$B$29),0,IF(AND($C11888&gt;=MAX(INDEX($C$1:$C$13701,MAX(1,ROW()-設定!$B$24)):INDEX($C$1:$C$13701,MAX(1,ROW()-1))),$C11888&gt;MAX(INDEX($C$1:$C$13701,MIN(13701,ROW()+1)):INDEX($C$1:$C$13701,MIN(13701,ROW()+設定!$B$24))),$C11888&gt;=設定!$B$32,$C11888&gt;=MAX(MIN(INDEX($C$1:$C$13701,MAX(1,ROW()-設定!$B$26)):INDEX($C$1:$C$13701,MAX(1,ROW()-1))),MIN(INDEX($C$1:$C$13701,MIN(13701,ROW()+1)):INDEX($C$1:$C$13701,MIN(13701,ROW()+設定!$B$26))))*10^(設定!$B$27/20)),1,0))</f>
        <v>0</v>
      </c>
      <c r="G11888" s="33" t="n">
        <f aca="false">$G11887+IF($F11888=1,1,0)</f>
        <v>6</v>
      </c>
      <c r="H11888" s="0" t="str">
        <f aca="false">IF($F11888=1,$G11888,"")</f>
        <v/>
      </c>
    </row>
    <row r="11889" customFormat="false" ht="15" hidden="false" customHeight="false" outlineLevel="0" collapsed="false">
      <c r="A11889" s="30" t="n">
        <v>1857.34375</v>
      </c>
      <c r="B11889" s="31" t="n">
        <v>15.4272</v>
      </c>
      <c r="C11889" s="32" t="n">
        <f aca="false">IF($A11889="","",IF(設定!$B$21="dB",10^($B11889/20),ABS($B11889)))</f>
        <v>5.90690518754402</v>
      </c>
      <c r="D11889" s="32" t="n">
        <f aca="false">IF($A11889="","",$A11889^2)</f>
        <v>3449725.80566406</v>
      </c>
      <c r="E11889" s="32" t="n">
        <f aca="false">IF($A11889="","",IF($C11889&lt;=0,"",1/$C11889^2))</f>
        <v>0.0286602516908847</v>
      </c>
      <c r="F11889" s="33" t="n">
        <f aca="false">IF(OR(ROW()-設定!$B$30&lt;2,ROW()+設定!$B$30&gt;13701,N($A11889)&lt;=0,N(INDEX($A$2:$A$13701,MIN(13700,MAX(1,ROW()-1+設定!$B$30))))&lt;=0,$A11889&lt;設定!$B$28,$A11889&gt;設定!$B$29),0,IF(AND($C11889&gt;=MAX(INDEX($C$1:$C$13701,MAX(1,ROW()-設定!$B$24)):INDEX($C$1:$C$13701,MAX(1,ROW()-1))),$C11889&gt;MAX(INDEX($C$1:$C$13701,MIN(13701,ROW()+1)):INDEX($C$1:$C$13701,MIN(13701,ROW()+設定!$B$24))),$C11889&gt;=設定!$B$32,$C11889&gt;=MAX(MIN(INDEX($C$1:$C$13701,MAX(1,ROW()-設定!$B$26)):INDEX($C$1:$C$13701,MAX(1,ROW()-1))),MIN(INDEX($C$1:$C$13701,MIN(13701,ROW()+1)):INDEX($C$1:$C$13701,MIN(13701,ROW()+設定!$B$26))))*10^(設定!$B$27/20)),1,0))</f>
        <v>0</v>
      </c>
      <c r="G11889" s="33" t="n">
        <f aca="false">$G11888+IF($F11889=1,1,0)</f>
        <v>6</v>
      </c>
      <c r="H11889" s="0" t="str">
        <f aca="false">IF($F11889=1,$G11889,"")</f>
        <v/>
      </c>
    </row>
    <row r="11890" customFormat="false" ht="15" hidden="false" customHeight="false" outlineLevel="0" collapsed="false">
      <c r="A11890" s="30" t="n">
        <v>1857.5</v>
      </c>
      <c r="B11890" s="31" t="n">
        <v>15.4123</v>
      </c>
      <c r="C11890" s="32" t="n">
        <f aca="false">IF($A11890="","",IF(設定!$B$21="dB",10^($B11890/20),ABS($B11890)))</f>
        <v>5.89678101554634</v>
      </c>
      <c r="D11890" s="32" t="n">
        <f aca="false">IF($A11890="","",$A11890^2)</f>
        <v>3450306.25</v>
      </c>
      <c r="E11890" s="32" t="n">
        <f aca="false">IF($A11890="","",IF($C11890&lt;=0,"",1/$C11890^2))</f>
        <v>0.0287587496359684</v>
      </c>
      <c r="F11890" s="33" t="n">
        <f aca="false">IF(OR(ROW()-設定!$B$30&lt;2,ROW()+設定!$B$30&gt;13701,N($A11890)&lt;=0,N(INDEX($A$2:$A$13701,MIN(13700,MAX(1,ROW()-1+設定!$B$30))))&lt;=0,$A11890&lt;設定!$B$28,$A11890&gt;設定!$B$29),0,IF(AND($C11890&gt;=MAX(INDEX($C$1:$C$13701,MAX(1,ROW()-設定!$B$24)):INDEX($C$1:$C$13701,MAX(1,ROW()-1))),$C11890&gt;MAX(INDEX($C$1:$C$13701,MIN(13701,ROW()+1)):INDEX($C$1:$C$13701,MIN(13701,ROW()+設定!$B$24))),$C11890&gt;=設定!$B$32,$C11890&gt;=MAX(MIN(INDEX($C$1:$C$13701,MAX(1,ROW()-設定!$B$26)):INDEX($C$1:$C$13701,MAX(1,ROW()-1))),MIN(INDEX($C$1:$C$13701,MIN(13701,ROW()+1)):INDEX($C$1:$C$13701,MIN(13701,ROW()+設定!$B$26))))*10^(設定!$B$27/20)),1,0))</f>
        <v>0</v>
      </c>
      <c r="G11890" s="33" t="n">
        <f aca="false">$G11889+IF($F11890=1,1,0)</f>
        <v>6</v>
      </c>
      <c r="H11890" s="0" t="str">
        <f aca="false">IF($F11890=1,$G11890,"")</f>
        <v/>
      </c>
    </row>
    <row r="11891" customFormat="false" ht="15" hidden="false" customHeight="false" outlineLevel="0" collapsed="false">
      <c r="A11891" s="30" t="n">
        <v>1857.65625</v>
      </c>
      <c r="B11891" s="31" t="n">
        <v>15.6247</v>
      </c>
      <c r="C11891" s="32" t="n">
        <f aca="false">IF($A11891="","",IF(設定!$B$21="dB",10^($B11891/20),ABS($B11891)))</f>
        <v>6.04275518940671</v>
      </c>
      <c r="D11891" s="32" t="n">
        <f aca="false">IF($A11891="","",$A11891^2)</f>
        <v>3450886.74316406</v>
      </c>
      <c r="E11891" s="32" t="n">
        <f aca="false">IF($A11891="","",IF($C11891&lt;=0,"",1/$C11891^2))</f>
        <v>0.0273860880412483</v>
      </c>
      <c r="F11891" s="33" t="n">
        <f aca="false">IF(OR(ROW()-設定!$B$30&lt;2,ROW()+設定!$B$30&gt;13701,N($A11891)&lt;=0,N(INDEX($A$2:$A$13701,MIN(13700,MAX(1,ROW()-1+設定!$B$30))))&lt;=0,$A11891&lt;設定!$B$28,$A11891&gt;設定!$B$29),0,IF(AND($C11891&gt;=MAX(INDEX($C$1:$C$13701,MAX(1,ROW()-設定!$B$24)):INDEX($C$1:$C$13701,MAX(1,ROW()-1))),$C11891&gt;MAX(INDEX($C$1:$C$13701,MIN(13701,ROW()+1)):INDEX($C$1:$C$13701,MIN(13701,ROW()+設定!$B$24))),$C11891&gt;=設定!$B$32,$C11891&gt;=MAX(MIN(INDEX($C$1:$C$13701,MAX(1,ROW()-設定!$B$26)):INDEX($C$1:$C$13701,MAX(1,ROW()-1))),MIN(INDEX($C$1:$C$13701,MIN(13701,ROW()+1)):INDEX($C$1:$C$13701,MIN(13701,ROW()+設定!$B$26))))*10^(設定!$B$27/20)),1,0))</f>
        <v>0</v>
      </c>
      <c r="G11891" s="33" t="n">
        <f aca="false">$G11890+IF($F11891=1,1,0)</f>
        <v>6</v>
      </c>
      <c r="H11891" s="0" t="str">
        <f aca="false">IF($F11891=1,$G11891,"")</f>
        <v/>
      </c>
    </row>
    <row r="11892" customFormat="false" ht="15" hidden="false" customHeight="false" outlineLevel="0" collapsed="false">
      <c r="A11892" s="30" t="n">
        <v>1857.8125</v>
      </c>
      <c r="B11892" s="31" t="n">
        <v>15.5945</v>
      </c>
      <c r="C11892" s="32" t="n">
        <f aca="false">IF($A11892="","",IF(設定!$B$21="dB",10^($B11892/20),ABS($B11892)))</f>
        <v>6.02178159550671</v>
      </c>
      <c r="D11892" s="32" t="n">
        <f aca="false">IF($A11892="","",$A11892^2)</f>
        <v>3451467.28515625</v>
      </c>
      <c r="E11892" s="32" t="n">
        <f aca="false">IF($A11892="","",IF($C11892&lt;=0,"",1/$C11892^2))</f>
        <v>0.0275771892819537</v>
      </c>
      <c r="F11892" s="33" t="n">
        <f aca="false">IF(OR(ROW()-設定!$B$30&lt;2,ROW()+設定!$B$30&gt;13701,N($A11892)&lt;=0,N(INDEX($A$2:$A$13701,MIN(13700,MAX(1,ROW()-1+設定!$B$30))))&lt;=0,$A11892&lt;設定!$B$28,$A11892&gt;設定!$B$29),0,IF(AND($C11892&gt;=MAX(INDEX($C$1:$C$13701,MAX(1,ROW()-設定!$B$24)):INDEX($C$1:$C$13701,MAX(1,ROW()-1))),$C11892&gt;MAX(INDEX($C$1:$C$13701,MIN(13701,ROW()+1)):INDEX($C$1:$C$13701,MIN(13701,ROW()+設定!$B$24))),$C11892&gt;=設定!$B$32,$C11892&gt;=MAX(MIN(INDEX($C$1:$C$13701,MAX(1,ROW()-設定!$B$26)):INDEX($C$1:$C$13701,MAX(1,ROW()-1))),MIN(INDEX($C$1:$C$13701,MIN(13701,ROW()+1)):INDEX($C$1:$C$13701,MIN(13701,ROW()+設定!$B$26))))*10^(設定!$B$27/20)),1,0))</f>
        <v>0</v>
      </c>
      <c r="G11892" s="33" t="n">
        <f aca="false">$G11891+IF($F11892=1,1,0)</f>
        <v>6</v>
      </c>
      <c r="H11892" s="0" t="str">
        <f aca="false">IF($F11892=1,$G11892,"")</f>
        <v/>
      </c>
    </row>
    <row r="11893" customFormat="false" ht="15" hidden="false" customHeight="false" outlineLevel="0" collapsed="false">
      <c r="A11893" s="30" t="n">
        <v>1857.96875</v>
      </c>
      <c r="B11893" s="31" t="n">
        <v>15.258</v>
      </c>
      <c r="C11893" s="32" t="n">
        <f aca="false">IF($A11893="","",IF(設定!$B$21="dB",10^($B11893/20),ABS($B11893)))</f>
        <v>5.79295293398177</v>
      </c>
      <c r="D11893" s="32" t="n">
        <f aca="false">IF($A11893="","",$A11893^2)</f>
        <v>3452047.87597656</v>
      </c>
      <c r="E11893" s="32" t="n">
        <f aca="false">IF($A11893="","",IF($C11893&lt;=0,"",1/$C11893^2))</f>
        <v>0.0297988840281942</v>
      </c>
      <c r="F11893" s="33" t="n">
        <f aca="false">IF(OR(ROW()-設定!$B$30&lt;2,ROW()+設定!$B$30&gt;13701,N($A11893)&lt;=0,N(INDEX($A$2:$A$13701,MIN(13700,MAX(1,ROW()-1+設定!$B$30))))&lt;=0,$A11893&lt;設定!$B$28,$A11893&gt;設定!$B$29),0,IF(AND($C11893&gt;=MAX(INDEX($C$1:$C$13701,MAX(1,ROW()-設定!$B$24)):INDEX($C$1:$C$13701,MAX(1,ROW()-1))),$C11893&gt;MAX(INDEX($C$1:$C$13701,MIN(13701,ROW()+1)):INDEX($C$1:$C$13701,MIN(13701,ROW()+設定!$B$24))),$C11893&gt;=設定!$B$32,$C11893&gt;=MAX(MIN(INDEX($C$1:$C$13701,MAX(1,ROW()-設定!$B$26)):INDEX($C$1:$C$13701,MAX(1,ROW()-1))),MIN(INDEX($C$1:$C$13701,MIN(13701,ROW()+1)):INDEX($C$1:$C$13701,MIN(13701,ROW()+設定!$B$26))))*10^(設定!$B$27/20)),1,0))</f>
        <v>0</v>
      </c>
      <c r="G11893" s="33" t="n">
        <f aca="false">$G11892+IF($F11893=1,1,0)</f>
        <v>6</v>
      </c>
      <c r="H11893" s="0" t="str">
        <f aca="false">IF($F11893=1,$G11893,"")</f>
        <v/>
      </c>
    </row>
    <row r="11894" customFormat="false" ht="15" hidden="false" customHeight="false" outlineLevel="0" collapsed="false">
      <c r="A11894" s="30" t="n">
        <v>1858.125</v>
      </c>
      <c r="B11894" s="31" t="n">
        <v>15.251</v>
      </c>
      <c r="C11894" s="32" t="n">
        <f aca="false">IF($A11894="","",IF(設定!$B$21="dB",10^($B11894/20),ABS($B11894)))</f>
        <v>5.78828624621277</v>
      </c>
      <c r="D11894" s="32" t="n">
        <f aca="false">IF($A11894="","",$A11894^2)</f>
        <v>3452628.515625</v>
      </c>
      <c r="E11894" s="32" t="n">
        <f aca="false">IF($A11894="","",IF($C11894&lt;=0,"",1/$C11894^2))</f>
        <v>0.0298469528830134</v>
      </c>
      <c r="F11894" s="33" t="n">
        <f aca="false">IF(OR(ROW()-設定!$B$30&lt;2,ROW()+設定!$B$30&gt;13701,N($A11894)&lt;=0,N(INDEX($A$2:$A$13701,MIN(13700,MAX(1,ROW()-1+設定!$B$30))))&lt;=0,$A11894&lt;設定!$B$28,$A11894&gt;設定!$B$29),0,IF(AND($C11894&gt;=MAX(INDEX($C$1:$C$13701,MAX(1,ROW()-設定!$B$24)):INDEX($C$1:$C$13701,MAX(1,ROW()-1))),$C11894&gt;MAX(INDEX($C$1:$C$13701,MIN(13701,ROW()+1)):INDEX($C$1:$C$13701,MIN(13701,ROW()+設定!$B$24))),$C11894&gt;=設定!$B$32,$C11894&gt;=MAX(MIN(INDEX($C$1:$C$13701,MAX(1,ROW()-設定!$B$26)):INDEX($C$1:$C$13701,MAX(1,ROW()-1))),MIN(INDEX($C$1:$C$13701,MIN(13701,ROW()+1)):INDEX($C$1:$C$13701,MIN(13701,ROW()+設定!$B$26))))*10^(設定!$B$27/20)),1,0))</f>
        <v>0</v>
      </c>
      <c r="G11894" s="33" t="n">
        <f aca="false">$G11893+IF($F11894=1,1,0)</f>
        <v>6</v>
      </c>
      <c r="H11894" s="0" t="str">
        <f aca="false">IF($F11894=1,$G11894,"")</f>
        <v/>
      </c>
    </row>
    <row r="11895" customFormat="false" ht="15" hidden="false" customHeight="false" outlineLevel="0" collapsed="false">
      <c r="A11895" s="30" t="n">
        <v>1858.28125</v>
      </c>
      <c r="B11895" s="31" t="n">
        <v>15.3382</v>
      </c>
      <c r="C11895" s="32" t="n">
        <f aca="false">IF($A11895="","",IF(設定!$B$21="dB",10^($B11895/20),ABS($B11895)))</f>
        <v>5.84668909096903</v>
      </c>
      <c r="D11895" s="32" t="n">
        <f aca="false">IF($A11895="","",$A11895^2)</f>
        <v>3453209.20410156</v>
      </c>
      <c r="E11895" s="32" t="n">
        <f aca="false">IF($A11895="","",IF($C11895&lt;=0,"",1/$C11895^2))</f>
        <v>0.0292536458877715</v>
      </c>
      <c r="F11895" s="33" t="n">
        <f aca="false">IF(OR(ROW()-設定!$B$30&lt;2,ROW()+設定!$B$30&gt;13701,N($A11895)&lt;=0,N(INDEX($A$2:$A$13701,MIN(13700,MAX(1,ROW()-1+設定!$B$30))))&lt;=0,$A11895&lt;設定!$B$28,$A11895&gt;設定!$B$29),0,IF(AND($C11895&gt;=MAX(INDEX($C$1:$C$13701,MAX(1,ROW()-設定!$B$24)):INDEX($C$1:$C$13701,MAX(1,ROW()-1))),$C11895&gt;MAX(INDEX($C$1:$C$13701,MIN(13701,ROW()+1)):INDEX($C$1:$C$13701,MIN(13701,ROW()+設定!$B$24))),$C11895&gt;=設定!$B$32,$C11895&gt;=MAX(MIN(INDEX($C$1:$C$13701,MAX(1,ROW()-設定!$B$26)):INDEX($C$1:$C$13701,MAX(1,ROW()-1))),MIN(INDEX($C$1:$C$13701,MIN(13701,ROW()+1)):INDEX($C$1:$C$13701,MIN(13701,ROW()+設定!$B$26))))*10^(設定!$B$27/20)),1,0))</f>
        <v>0</v>
      </c>
      <c r="G11895" s="33" t="n">
        <f aca="false">$G11894+IF($F11895=1,1,0)</f>
        <v>6</v>
      </c>
      <c r="H11895" s="0" t="str">
        <f aca="false">IF($F11895=1,$G11895,"")</f>
        <v/>
      </c>
    </row>
    <row r="11896" customFormat="false" ht="15" hidden="false" customHeight="false" outlineLevel="0" collapsed="false">
      <c r="A11896" s="30" t="n">
        <v>1858.4375</v>
      </c>
      <c r="B11896" s="31" t="n">
        <v>15.3005</v>
      </c>
      <c r="C11896" s="32" t="n">
        <f aca="false">IF($A11896="","",IF(設定!$B$21="dB",10^($B11896/20),ABS($B11896)))</f>
        <v>5.82136727290139</v>
      </c>
      <c r="D11896" s="32" t="n">
        <f aca="false">IF($A11896="","",$A11896^2)</f>
        <v>3453789.94140625</v>
      </c>
      <c r="E11896" s="32" t="n">
        <f aca="false">IF($A11896="","",IF($C11896&lt;=0,"",1/$C11896^2))</f>
        <v>0.0295086947570582</v>
      </c>
      <c r="F11896" s="33" t="n">
        <f aca="false">IF(OR(ROW()-設定!$B$30&lt;2,ROW()+設定!$B$30&gt;13701,N($A11896)&lt;=0,N(INDEX($A$2:$A$13701,MIN(13700,MAX(1,ROW()-1+設定!$B$30))))&lt;=0,$A11896&lt;設定!$B$28,$A11896&gt;設定!$B$29),0,IF(AND($C11896&gt;=MAX(INDEX($C$1:$C$13701,MAX(1,ROW()-設定!$B$24)):INDEX($C$1:$C$13701,MAX(1,ROW()-1))),$C11896&gt;MAX(INDEX($C$1:$C$13701,MIN(13701,ROW()+1)):INDEX($C$1:$C$13701,MIN(13701,ROW()+設定!$B$24))),$C11896&gt;=設定!$B$32,$C11896&gt;=MAX(MIN(INDEX($C$1:$C$13701,MAX(1,ROW()-設定!$B$26)):INDEX($C$1:$C$13701,MAX(1,ROW()-1))),MIN(INDEX($C$1:$C$13701,MIN(13701,ROW()+1)):INDEX($C$1:$C$13701,MIN(13701,ROW()+設定!$B$26))))*10^(設定!$B$27/20)),1,0))</f>
        <v>0</v>
      </c>
      <c r="G11896" s="33" t="n">
        <f aca="false">$G11895+IF($F11896=1,1,0)</f>
        <v>6</v>
      </c>
      <c r="H11896" s="0" t="str">
        <f aca="false">IF($F11896=1,$G11896,"")</f>
        <v/>
      </c>
    </row>
    <row r="11897" customFormat="false" ht="15" hidden="false" customHeight="false" outlineLevel="0" collapsed="false">
      <c r="A11897" s="30" t="n">
        <v>1858.59375</v>
      </c>
      <c r="B11897" s="31" t="n">
        <v>15.4938</v>
      </c>
      <c r="C11897" s="32" t="n">
        <f aca="false">IF($A11897="","",IF(設定!$B$21="dB",10^($B11897/20),ABS($B11897)))</f>
        <v>5.95237110782171</v>
      </c>
      <c r="D11897" s="32" t="n">
        <f aca="false">IF($A11897="","",$A11897^2)</f>
        <v>3454370.72753906</v>
      </c>
      <c r="E11897" s="32" t="n">
        <f aca="false">IF($A11897="","",IF($C11897&lt;=0,"",1/$C11897^2))</f>
        <v>0.0282240933587859</v>
      </c>
      <c r="F11897" s="33" t="n">
        <f aca="false">IF(OR(ROW()-設定!$B$30&lt;2,ROW()+設定!$B$30&gt;13701,N($A11897)&lt;=0,N(INDEX($A$2:$A$13701,MIN(13700,MAX(1,ROW()-1+設定!$B$30))))&lt;=0,$A11897&lt;設定!$B$28,$A11897&gt;設定!$B$29),0,IF(AND($C11897&gt;=MAX(INDEX($C$1:$C$13701,MAX(1,ROW()-設定!$B$24)):INDEX($C$1:$C$13701,MAX(1,ROW()-1))),$C11897&gt;MAX(INDEX($C$1:$C$13701,MIN(13701,ROW()+1)):INDEX($C$1:$C$13701,MIN(13701,ROW()+設定!$B$24))),$C11897&gt;=設定!$B$32,$C11897&gt;=MAX(MIN(INDEX($C$1:$C$13701,MAX(1,ROW()-設定!$B$26)):INDEX($C$1:$C$13701,MAX(1,ROW()-1))),MIN(INDEX($C$1:$C$13701,MIN(13701,ROW()+1)):INDEX($C$1:$C$13701,MIN(13701,ROW()+設定!$B$26))))*10^(設定!$B$27/20)),1,0))</f>
        <v>0</v>
      </c>
      <c r="G11897" s="33" t="n">
        <f aca="false">$G11896+IF($F11897=1,1,0)</f>
        <v>6</v>
      </c>
      <c r="H11897" s="0" t="str">
        <f aca="false">IF($F11897=1,$G11897,"")</f>
        <v/>
      </c>
    </row>
    <row r="11898" customFormat="false" ht="15" hidden="false" customHeight="false" outlineLevel="0" collapsed="false">
      <c r="A11898" s="30" t="n">
        <v>1858.75</v>
      </c>
      <c r="B11898" s="31" t="n">
        <v>15.4637</v>
      </c>
      <c r="C11898" s="32" t="n">
        <f aca="false">IF($A11898="","",IF(設定!$B$21="dB",10^($B11898/20),ABS($B11898)))</f>
        <v>5.93177951670524</v>
      </c>
      <c r="D11898" s="32" t="n">
        <f aca="false">IF($A11898="","",$A11898^2)</f>
        <v>3454951.5625</v>
      </c>
      <c r="E11898" s="32" t="n">
        <f aca="false">IF($A11898="","",IF($C11898&lt;=0,"",1/$C11898^2))</f>
        <v>0.0284203878236708</v>
      </c>
      <c r="F11898" s="33" t="n">
        <f aca="false">IF(OR(ROW()-設定!$B$30&lt;2,ROW()+設定!$B$30&gt;13701,N($A11898)&lt;=0,N(INDEX($A$2:$A$13701,MIN(13700,MAX(1,ROW()-1+設定!$B$30))))&lt;=0,$A11898&lt;設定!$B$28,$A11898&gt;設定!$B$29),0,IF(AND($C11898&gt;=MAX(INDEX($C$1:$C$13701,MAX(1,ROW()-設定!$B$24)):INDEX($C$1:$C$13701,MAX(1,ROW()-1))),$C11898&gt;MAX(INDEX($C$1:$C$13701,MIN(13701,ROW()+1)):INDEX($C$1:$C$13701,MIN(13701,ROW()+設定!$B$24))),$C11898&gt;=設定!$B$32,$C11898&gt;=MAX(MIN(INDEX($C$1:$C$13701,MAX(1,ROW()-設定!$B$26)):INDEX($C$1:$C$13701,MAX(1,ROW()-1))),MIN(INDEX($C$1:$C$13701,MIN(13701,ROW()+1)):INDEX($C$1:$C$13701,MIN(13701,ROW()+設定!$B$26))))*10^(設定!$B$27/20)),1,0))</f>
        <v>0</v>
      </c>
      <c r="G11898" s="33" t="n">
        <f aca="false">$G11897+IF($F11898=1,1,0)</f>
        <v>6</v>
      </c>
      <c r="H11898" s="0" t="str">
        <f aca="false">IF($F11898=1,$G11898,"")</f>
        <v/>
      </c>
    </row>
    <row r="11899" customFormat="false" ht="15" hidden="false" customHeight="false" outlineLevel="0" collapsed="false">
      <c r="A11899" s="30" t="n">
        <v>1858.90625</v>
      </c>
      <c r="B11899" s="31" t="n">
        <v>15.6356</v>
      </c>
      <c r="C11899" s="32" t="n">
        <f aca="false">IF($A11899="","",IF(設定!$B$21="dB",10^($B11899/20),ABS($B11899)))</f>
        <v>6.05034305657262</v>
      </c>
      <c r="D11899" s="32" t="n">
        <f aca="false">IF($A11899="","",$A11899^2)</f>
        <v>3455532.44628906</v>
      </c>
      <c r="E11899" s="32" t="n">
        <f aca="false">IF($A11899="","",IF($C11899&lt;=0,"",1/$C11899^2))</f>
        <v>0.0273174401342452</v>
      </c>
      <c r="F11899" s="33" t="n">
        <f aca="false">IF(OR(ROW()-設定!$B$30&lt;2,ROW()+設定!$B$30&gt;13701,N($A11899)&lt;=0,N(INDEX($A$2:$A$13701,MIN(13700,MAX(1,ROW()-1+設定!$B$30))))&lt;=0,$A11899&lt;設定!$B$28,$A11899&gt;設定!$B$29),0,IF(AND($C11899&gt;=MAX(INDEX($C$1:$C$13701,MAX(1,ROW()-設定!$B$24)):INDEX($C$1:$C$13701,MAX(1,ROW()-1))),$C11899&gt;MAX(INDEX($C$1:$C$13701,MIN(13701,ROW()+1)):INDEX($C$1:$C$13701,MIN(13701,ROW()+設定!$B$24))),$C11899&gt;=設定!$B$32,$C11899&gt;=MAX(MIN(INDEX($C$1:$C$13701,MAX(1,ROW()-設定!$B$26)):INDEX($C$1:$C$13701,MAX(1,ROW()-1))),MIN(INDEX($C$1:$C$13701,MIN(13701,ROW()+1)):INDEX($C$1:$C$13701,MIN(13701,ROW()+設定!$B$26))))*10^(設定!$B$27/20)),1,0))</f>
        <v>0</v>
      </c>
      <c r="G11899" s="33" t="n">
        <f aca="false">$G11898+IF($F11899=1,1,0)</f>
        <v>6</v>
      </c>
      <c r="H11899" s="0" t="str">
        <f aca="false">IF($F11899=1,$G11899,"")</f>
        <v/>
      </c>
    </row>
    <row r="11900" customFormat="false" ht="15" hidden="false" customHeight="false" outlineLevel="0" collapsed="false">
      <c r="A11900" s="30" t="n">
        <v>1859.0625</v>
      </c>
      <c r="B11900" s="31" t="n">
        <v>15.5045</v>
      </c>
      <c r="C11900" s="32" t="n">
        <f aca="false">IF($A11900="","",IF(設定!$B$21="dB",10^($B11900/20),ABS($B11900)))</f>
        <v>5.9597082510697</v>
      </c>
      <c r="D11900" s="32" t="n">
        <f aca="false">IF($A11900="","",$A11900^2)</f>
        <v>3456113.37890625</v>
      </c>
      <c r="E11900" s="32" t="n">
        <f aca="false">IF($A11900="","",IF($C11900&lt;=0,"",1/$C11900^2))</f>
        <v>0.0281546413876267</v>
      </c>
      <c r="F11900" s="33" t="n">
        <f aca="false">IF(OR(ROW()-設定!$B$30&lt;2,ROW()+設定!$B$30&gt;13701,N($A11900)&lt;=0,N(INDEX($A$2:$A$13701,MIN(13700,MAX(1,ROW()-1+設定!$B$30))))&lt;=0,$A11900&lt;設定!$B$28,$A11900&gt;設定!$B$29),0,IF(AND($C11900&gt;=MAX(INDEX($C$1:$C$13701,MAX(1,ROW()-設定!$B$24)):INDEX($C$1:$C$13701,MAX(1,ROW()-1))),$C11900&gt;MAX(INDEX($C$1:$C$13701,MIN(13701,ROW()+1)):INDEX($C$1:$C$13701,MIN(13701,ROW()+設定!$B$24))),$C11900&gt;=設定!$B$32,$C11900&gt;=MAX(MIN(INDEX($C$1:$C$13701,MAX(1,ROW()-設定!$B$26)):INDEX($C$1:$C$13701,MAX(1,ROW()-1))),MIN(INDEX($C$1:$C$13701,MIN(13701,ROW()+1)):INDEX($C$1:$C$13701,MIN(13701,ROW()+設定!$B$26))))*10^(設定!$B$27/20)),1,0))</f>
        <v>0</v>
      </c>
      <c r="G11900" s="33" t="n">
        <f aca="false">$G11899+IF($F11900=1,1,0)</f>
        <v>6</v>
      </c>
      <c r="H11900" s="0" t="str">
        <f aca="false">IF($F11900=1,$G11900,"")</f>
        <v/>
      </c>
    </row>
    <row r="11901" customFormat="false" ht="15" hidden="false" customHeight="false" outlineLevel="0" collapsed="false">
      <c r="A11901" s="30" t="n">
        <v>1859.21875</v>
      </c>
      <c r="B11901" s="31" t="n">
        <v>15.4241</v>
      </c>
      <c r="C11901" s="32" t="n">
        <f aca="false">IF($A11901="","",IF(設定!$B$21="dB",10^($B11901/20),ABS($B11901)))</f>
        <v>5.90479738517072</v>
      </c>
      <c r="D11901" s="32" t="n">
        <f aca="false">IF($A11901="","",$A11901^2)</f>
        <v>3456694.36035156</v>
      </c>
      <c r="E11901" s="32" t="n">
        <f aca="false">IF($A11901="","",IF($C11901&lt;=0,"",1/$C11901^2))</f>
        <v>0.0286807167211737</v>
      </c>
      <c r="F11901" s="33" t="n">
        <f aca="false">IF(OR(ROW()-設定!$B$30&lt;2,ROW()+設定!$B$30&gt;13701,N($A11901)&lt;=0,N(INDEX($A$2:$A$13701,MIN(13700,MAX(1,ROW()-1+設定!$B$30))))&lt;=0,$A11901&lt;設定!$B$28,$A11901&gt;設定!$B$29),0,IF(AND($C11901&gt;=MAX(INDEX($C$1:$C$13701,MAX(1,ROW()-設定!$B$24)):INDEX($C$1:$C$13701,MAX(1,ROW()-1))),$C11901&gt;MAX(INDEX($C$1:$C$13701,MIN(13701,ROW()+1)):INDEX($C$1:$C$13701,MIN(13701,ROW()+設定!$B$24))),$C11901&gt;=設定!$B$32,$C11901&gt;=MAX(MIN(INDEX($C$1:$C$13701,MAX(1,ROW()-設定!$B$26)):INDEX($C$1:$C$13701,MAX(1,ROW()-1))),MIN(INDEX($C$1:$C$13701,MIN(13701,ROW()+1)):INDEX($C$1:$C$13701,MIN(13701,ROW()+設定!$B$26))))*10^(設定!$B$27/20)),1,0))</f>
        <v>0</v>
      </c>
      <c r="G11901" s="33" t="n">
        <f aca="false">$G11900+IF($F11901=1,1,0)</f>
        <v>6</v>
      </c>
      <c r="H11901" s="0" t="str">
        <f aca="false">IF($F11901=1,$G11901,"")</f>
        <v/>
      </c>
    </row>
    <row r="11902" customFormat="false" ht="15" hidden="false" customHeight="false" outlineLevel="0" collapsed="false">
      <c r="A11902" s="30" t="n">
        <v>1859.375</v>
      </c>
      <c r="B11902" s="31" t="n">
        <v>15.5255</v>
      </c>
      <c r="C11902" s="32" t="n">
        <f aca="false">IF($A11902="","",IF(設定!$B$21="dB",10^($B11902/20),ABS($B11902)))</f>
        <v>5.9741345555305</v>
      </c>
      <c r="D11902" s="32" t="n">
        <f aca="false">IF($A11902="","",$A11902^2)</f>
        <v>3457275.390625</v>
      </c>
      <c r="E11902" s="32" t="n">
        <f aca="false">IF($A11902="","",IF($C11902&lt;=0,"",1/$C11902^2))</f>
        <v>0.028018830243927</v>
      </c>
      <c r="F11902" s="33" t="n">
        <f aca="false">IF(OR(ROW()-設定!$B$30&lt;2,ROW()+設定!$B$30&gt;13701,N($A11902)&lt;=0,N(INDEX($A$2:$A$13701,MIN(13700,MAX(1,ROW()-1+設定!$B$30))))&lt;=0,$A11902&lt;設定!$B$28,$A11902&gt;設定!$B$29),0,IF(AND($C11902&gt;=MAX(INDEX($C$1:$C$13701,MAX(1,ROW()-設定!$B$24)):INDEX($C$1:$C$13701,MAX(1,ROW()-1))),$C11902&gt;MAX(INDEX($C$1:$C$13701,MIN(13701,ROW()+1)):INDEX($C$1:$C$13701,MIN(13701,ROW()+設定!$B$24))),$C11902&gt;=設定!$B$32,$C11902&gt;=MAX(MIN(INDEX($C$1:$C$13701,MAX(1,ROW()-設定!$B$26)):INDEX($C$1:$C$13701,MAX(1,ROW()-1))),MIN(INDEX($C$1:$C$13701,MIN(13701,ROW()+1)):INDEX($C$1:$C$13701,MIN(13701,ROW()+設定!$B$26))))*10^(設定!$B$27/20)),1,0))</f>
        <v>0</v>
      </c>
      <c r="G11902" s="33" t="n">
        <f aca="false">$G11901+IF($F11902=1,1,0)</f>
        <v>6</v>
      </c>
      <c r="H11902" s="0" t="str">
        <f aca="false">IF($F11902=1,$G11902,"")</f>
        <v/>
      </c>
    </row>
    <row r="11903" customFormat="false" ht="15" hidden="false" customHeight="false" outlineLevel="0" collapsed="false">
      <c r="A11903" s="30" t="n">
        <v>1859.53125</v>
      </c>
      <c r="B11903" s="31" t="n">
        <v>15.297</v>
      </c>
      <c r="C11903" s="32" t="n">
        <f aca="false">IF($A11903="","",IF(設定!$B$21="dB",10^($B11903/20),ABS($B11903)))</f>
        <v>5.81902201158435</v>
      </c>
      <c r="D11903" s="32" t="n">
        <f aca="false">IF($A11903="","",$A11903^2)</f>
        <v>3457856.46972656</v>
      </c>
      <c r="E11903" s="32" t="n">
        <f aca="false">IF($A11903="","",IF($C11903&lt;=0,"",1/$C11903^2))</f>
        <v>0.0295324855405551</v>
      </c>
      <c r="F11903" s="33" t="n">
        <f aca="false">IF(OR(ROW()-設定!$B$30&lt;2,ROW()+設定!$B$30&gt;13701,N($A11903)&lt;=0,N(INDEX($A$2:$A$13701,MIN(13700,MAX(1,ROW()-1+設定!$B$30))))&lt;=0,$A11903&lt;設定!$B$28,$A11903&gt;設定!$B$29),0,IF(AND($C11903&gt;=MAX(INDEX($C$1:$C$13701,MAX(1,ROW()-設定!$B$24)):INDEX($C$1:$C$13701,MAX(1,ROW()-1))),$C11903&gt;MAX(INDEX($C$1:$C$13701,MIN(13701,ROW()+1)):INDEX($C$1:$C$13701,MIN(13701,ROW()+設定!$B$24))),$C11903&gt;=設定!$B$32,$C11903&gt;=MAX(MIN(INDEX($C$1:$C$13701,MAX(1,ROW()-設定!$B$26)):INDEX($C$1:$C$13701,MAX(1,ROW()-1))),MIN(INDEX($C$1:$C$13701,MIN(13701,ROW()+1)):INDEX($C$1:$C$13701,MIN(13701,ROW()+設定!$B$26))))*10^(設定!$B$27/20)),1,0))</f>
        <v>0</v>
      </c>
      <c r="G11903" s="33" t="n">
        <f aca="false">$G11902+IF($F11903=1,1,0)</f>
        <v>6</v>
      </c>
      <c r="H11903" s="0" t="str">
        <f aca="false">IF($F11903=1,$G11903,"")</f>
        <v/>
      </c>
    </row>
    <row r="11904" customFormat="false" ht="15" hidden="false" customHeight="false" outlineLevel="0" collapsed="false">
      <c r="A11904" s="30" t="n">
        <v>1859.6875</v>
      </c>
      <c r="B11904" s="31" t="n">
        <v>15.2328</v>
      </c>
      <c r="C11904" s="32" t="n">
        <f aca="false">IF($A11904="","",IF(設定!$B$21="dB",10^($B11904/20),ABS($B11904)))</f>
        <v>5.77617044440475</v>
      </c>
      <c r="D11904" s="32" t="n">
        <f aca="false">IF($A11904="","",$A11904^2)</f>
        <v>3458437.59765625</v>
      </c>
      <c r="E11904" s="32" t="n">
        <f aca="false">IF($A11904="","",IF($C11904&lt;=0,"",1/$C11904^2))</f>
        <v>0.0299722951064872</v>
      </c>
      <c r="F11904" s="33" t="n">
        <f aca="false">IF(OR(ROW()-設定!$B$30&lt;2,ROW()+設定!$B$30&gt;13701,N($A11904)&lt;=0,N(INDEX($A$2:$A$13701,MIN(13700,MAX(1,ROW()-1+設定!$B$30))))&lt;=0,$A11904&lt;設定!$B$28,$A11904&gt;設定!$B$29),0,IF(AND($C11904&gt;=MAX(INDEX($C$1:$C$13701,MAX(1,ROW()-設定!$B$24)):INDEX($C$1:$C$13701,MAX(1,ROW()-1))),$C11904&gt;MAX(INDEX($C$1:$C$13701,MIN(13701,ROW()+1)):INDEX($C$1:$C$13701,MIN(13701,ROW()+設定!$B$24))),$C11904&gt;=設定!$B$32,$C11904&gt;=MAX(MIN(INDEX($C$1:$C$13701,MAX(1,ROW()-設定!$B$26)):INDEX($C$1:$C$13701,MAX(1,ROW()-1))),MIN(INDEX($C$1:$C$13701,MIN(13701,ROW()+1)):INDEX($C$1:$C$13701,MIN(13701,ROW()+設定!$B$26))))*10^(設定!$B$27/20)),1,0))</f>
        <v>0</v>
      </c>
      <c r="G11904" s="33" t="n">
        <f aca="false">$G11903+IF($F11904=1,1,0)</f>
        <v>6</v>
      </c>
      <c r="H11904" s="0" t="str">
        <f aca="false">IF($F11904=1,$G11904,"")</f>
        <v/>
      </c>
    </row>
    <row r="11905" customFormat="false" ht="15" hidden="false" customHeight="false" outlineLevel="0" collapsed="false">
      <c r="A11905" s="30" t="n">
        <v>1859.84375</v>
      </c>
      <c r="B11905" s="31" t="n">
        <v>15.3758</v>
      </c>
      <c r="C11905" s="32" t="n">
        <f aca="false">IF($A11905="","",IF(設定!$B$21="dB",10^($B11905/20),ABS($B11905)))</f>
        <v>5.872053449129</v>
      </c>
      <c r="D11905" s="32" t="n">
        <f aca="false">IF($A11905="","",$A11905^2)</f>
        <v>3459018.77441406</v>
      </c>
      <c r="E11905" s="32" t="n">
        <f aca="false">IF($A11905="","",IF($C11905&lt;=0,"",1/$C11905^2))</f>
        <v>0.0290014692268029</v>
      </c>
      <c r="F11905" s="33" t="n">
        <f aca="false">IF(OR(ROW()-設定!$B$30&lt;2,ROW()+設定!$B$30&gt;13701,N($A11905)&lt;=0,N(INDEX($A$2:$A$13701,MIN(13700,MAX(1,ROW()-1+設定!$B$30))))&lt;=0,$A11905&lt;設定!$B$28,$A11905&gt;設定!$B$29),0,IF(AND($C11905&gt;=MAX(INDEX($C$1:$C$13701,MAX(1,ROW()-設定!$B$24)):INDEX($C$1:$C$13701,MAX(1,ROW()-1))),$C11905&gt;MAX(INDEX($C$1:$C$13701,MIN(13701,ROW()+1)):INDEX($C$1:$C$13701,MIN(13701,ROW()+設定!$B$24))),$C11905&gt;=設定!$B$32,$C11905&gt;=MAX(MIN(INDEX($C$1:$C$13701,MAX(1,ROW()-設定!$B$26)):INDEX($C$1:$C$13701,MAX(1,ROW()-1))),MIN(INDEX($C$1:$C$13701,MIN(13701,ROW()+1)):INDEX($C$1:$C$13701,MIN(13701,ROW()+設定!$B$26))))*10^(設定!$B$27/20)),1,0))</f>
        <v>0</v>
      </c>
      <c r="G11905" s="33" t="n">
        <f aca="false">$G11904+IF($F11905=1,1,0)</f>
        <v>6</v>
      </c>
      <c r="H11905" s="0" t="str">
        <f aca="false">IF($F11905=1,$G11905,"")</f>
        <v/>
      </c>
    </row>
    <row r="11906" customFormat="false" ht="15" hidden="false" customHeight="false" outlineLevel="0" collapsed="false">
      <c r="A11906" s="30" t="n">
        <v>1860</v>
      </c>
      <c r="B11906" s="31" t="n">
        <v>15.4613</v>
      </c>
      <c r="C11906" s="32" t="n">
        <f aca="false">IF($A11906="","",IF(設定!$B$21="dB",10^($B11906/20),ABS($B11906)))</f>
        <v>5.93014073187135</v>
      </c>
      <c r="D11906" s="32" t="n">
        <f aca="false">IF($A11906="","",$A11906^2)</f>
        <v>3459600</v>
      </c>
      <c r="E11906" s="32" t="n">
        <f aca="false">IF($A11906="","",IF($C11906&lt;=0,"",1/$C11906^2))</f>
        <v>0.0284360978508335</v>
      </c>
      <c r="F11906" s="33" t="n">
        <f aca="false">IF(OR(ROW()-設定!$B$30&lt;2,ROW()+設定!$B$30&gt;13701,N($A11906)&lt;=0,N(INDEX($A$2:$A$13701,MIN(13700,MAX(1,ROW()-1+設定!$B$30))))&lt;=0,$A11906&lt;設定!$B$28,$A11906&gt;設定!$B$29),0,IF(AND($C11906&gt;=MAX(INDEX($C$1:$C$13701,MAX(1,ROW()-設定!$B$24)):INDEX($C$1:$C$13701,MAX(1,ROW()-1))),$C11906&gt;MAX(INDEX($C$1:$C$13701,MIN(13701,ROW()+1)):INDEX($C$1:$C$13701,MIN(13701,ROW()+設定!$B$24))),$C11906&gt;=設定!$B$32,$C11906&gt;=MAX(MIN(INDEX($C$1:$C$13701,MAX(1,ROW()-設定!$B$26)):INDEX($C$1:$C$13701,MAX(1,ROW()-1))),MIN(INDEX($C$1:$C$13701,MIN(13701,ROW()+1)):INDEX($C$1:$C$13701,MIN(13701,ROW()+設定!$B$26))))*10^(設定!$B$27/20)),1,0))</f>
        <v>0</v>
      </c>
      <c r="G11906" s="33" t="n">
        <f aca="false">$G11905+IF($F11906=1,1,0)</f>
        <v>6</v>
      </c>
      <c r="H11906" s="0" t="str">
        <f aca="false">IF($F11906=1,$G11906,"")</f>
        <v/>
      </c>
    </row>
    <row r="11907" customFormat="false" ht="15" hidden="false" customHeight="false" outlineLevel="0" collapsed="false">
      <c r="A11907" s="30" t="n">
        <v>1860.15625</v>
      </c>
      <c r="B11907" s="31" t="n">
        <v>15.1799</v>
      </c>
      <c r="C11907" s="32" t="n">
        <f aca="false">IF($A11907="","",IF(設定!$B$21="dB",10^($B11907/20),ABS($B11907)))</f>
        <v>5.74109852485339</v>
      </c>
      <c r="D11907" s="32" t="n">
        <f aca="false">IF($A11907="","",$A11907^2)</f>
        <v>3460181.27441406</v>
      </c>
      <c r="E11907" s="32" t="n">
        <f aca="false">IF($A11907="","",IF($C11907&lt;=0,"",1/$C11907^2))</f>
        <v>0.0303396104292469</v>
      </c>
      <c r="F11907" s="33" t="n">
        <f aca="false">IF(OR(ROW()-設定!$B$30&lt;2,ROW()+設定!$B$30&gt;13701,N($A11907)&lt;=0,N(INDEX($A$2:$A$13701,MIN(13700,MAX(1,ROW()-1+設定!$B$30))))&lt;=0,$A11907&lt;設定!$B$28,$A11907&gt;設定!$B$29),0,IF(AND($C11907&gt;=MAX(INDEX($C$1:$C$13701,MAX(1,ROW()-設定!$B$24)):INDEX($C$1:$C$13701,MAX(1,ROW()-1))),$C11907&gt;MAX(INDEX($C$1:$C$13701,MIN(13701,ROW()+1)):INDEX($C$1:$C$13701,MIN(13701,ROW()+設定!$B$24))),$C11907&gt;=設定!$B$32,$C11907&gt;=MAX(MIN(INDEX($C$1:$C$13701,MAX(1,ROW()-設定!$B$26)):INDEX($C$1:$C$13701,MAX(1,ROW()-1))),MIN(INDEX($C$1:$C$13701,MIN(13701,ROW()+1)):INDEX($C$1:$C$13701,MIN(13701,ROW()+設定!$B$26))))*10^(設定!$B$27/20)),1,0))</f>
        <v>0</v>
      </c>
      <c r="G11907" s="33" t="n">
        <f aca="false">$G11906+IF($F11907=1,1,0)</f>
        <v>6</v>
      </c>
      <c r="H11907" s="0" t="str">
        <f aca="false">IF($F11907=1,$G11907,"")</f>
        <v/>
      </c>
    </row>
    <row r="11908" customFormat="false" ht="15" hidden="false" customHeight="false" outlineLevel="0" collapsed="false">
      <c r="A11908" s="30" t="n">
        <v>1860.3125</v>
      </c>
      <c r="B11908" s="31" t="n">
        <v>15.4376</v>
      </c>
      <c r="C11908" s="32" t="n">
        <f aca="false">IF($A11908="","",IF(設定!$B$21="dB",10^($B11908/20),ABS($B11908)))</f>
        <v>5.91398202235418</v>
      </c>
      <c r="D11908" s="32" t="n">
        <f aca="false">IF($A11908="","",$A11908^2)</f>
        <v>3460762.59765625</v>
      </c>
      <c r="E11908" s="32" t="n">
        <f aca="false">IF($A11908="","",IF($C11908&lt;=0,"",1/$C11908^2))</f>
        <v>0.0285917014268706</v>
      </c>
      <c r="F11908" s="33" t="n">
        <f aca="false">IF(OR(ROW()-設定!$B$30&lt;2,ROW()+設定!$B$30&gt;13701,N($A11908)&lt;=0,N(INDEX($A$2:$A$13701,MIN(13700,MAX(1,ROW()-1+設定!$B$30))))&lt;=0,$A11908&lt;設定!$B$28,$A11908&gt;設定!$B$29),0,IF(AND($C11908&gt;=MAX(INDEX($C$1:$C$13701,MAX(1,ROW()-設定!$B$24)):INDEX($C$1:$C$13701,MAX(1,ROW()-1))),$C11908&gt;MAX(INDEX($C$1:$C$13701,MIN(13701,ROW()+1)):INDEX($C$1:$C$13701,MIN(13701,ROW()+設定!$B$24))),$C11908&gt;=設定!$B$32,$C11908&gt;=MAX(MIN(INDEX($C$1:$C$13701,MAX(1,ROW()-設定!$B$26)):INDEX($C$1:$C$13701,MAX(1,ROW()-1))),MIN(INDEX($C$1:$C$13701,MIN(13701,ROW()+1)):INDEX($C$1:$C$13701,MIN(13701,ROW()+設定!$B$26))))*10^(設定!$B$27/20)),1,0))</f>
        <v>0</v>
      </c>
      <c r="G11908" s="33" t="n">
        <f aca="false">$G11907+IF($F11908=1,1,0)</f>
        <v>6</v>
      </c>
      <c r="H11908" s="0" t="str">
        <f aca="false">IF($F11908=1,$G11908,"")</f>
        <v/>
      </c>
    </row>
    <row r="11909" customFormat="false" ht="15" hidden="false" customHeight="false" outlineLevel="0" collapsed="false">
      <c r="A11909" s="30" t="n">
        <v>1860.46875</v>
      </c>
      <c r="B11909" s="31" t="n">
        <v>15.424</v>
      </c>
      <c r="C11909" s="32" t="n">
        <f aca="false">IF($A11909="","",IF(設定!$B$21="dB",10^($B11909/20),ABS($B11909)))</f>
        <v>5.90472940406987</v>
      </c>
      <c r="D11909" s="32" t="n">
        <f aca="false">IF($A11909="","",$A11909^2)</f>
        <v>3461343.96972656</v>
      </c>
      <c r="E11909" s="32" t="n">
        <f aca="false">IF($A11909="","",IF($C11909&lt;=0,"",1/$C11909^2))</f>
        <v>0.0286813771266847</v>
      </c>
      <c r="F11909" s="33" t="n">
        <f aca="false">IF(OR(ROW()-設定!$B$30&lt;2,ROW()+設定!$B$30&gt;13701,N($A11909)&lt;=0,N(INDEX($A$2:$A$13701,MIN(13700,MAX(1,ROW()-1+設定!$B$30))))&lt;=0,$A11909&lt;設定!$B$28,$A11909&gt;設定!$B$29),0,IF(AND($C11909&gt;=MAX(INDEX($C$1:$C$13701,MAX(1,ROW()-設定!$B$24)):INDEX($C$1:$C$13701,MAX(1,ROW()-1))),$C11909&gt;MAX(INDEX($C$1:$C$13701,MIN(13701,ROW()+1)):INDEX($C$1:$C$13701,MIN(13701,ROW()+設定!$B$24))),$C11909&gt;=設定!$B$32,$C11909&gt;=MAX(MIN(INDEX($C$1:$C$13701,MAX(1,ROW()-設定!$B$26)):INDEX($C$1:$C$13701,MAX(1,ROW()-1))),MIN(INDEX($C$1:$C$13701,MIN(13701,ROW()+1)):INDEX($C$1:$C$13701,MIN(13701,ROW()+設定!$B$26))))*10^(設定!$B$27/20)),1,0))</f>
        <v>0</v>
      </c>
      <c r="G11909" s="33" t="n">
        <f aca="false">$G11908+IF($F11909=1,1,0)</f>
        <v>6</v>
      </c>
      <c r="H11909" s="0" t="str">
        <f aca="false">IF($F11909=1,$G11909,"")</f>
        <v/>
      </c>
    </row>
    <row r="11910" customFormat="false" ht="15" hidden="false" customHeight="false" outlineLevel="0" collapsed="false">
      <c r="A11910" s="30" t="n">
        <v>1860.625</v>
      </c>
      <c r="B11910" s="31" t="n">
        <v>15.2706</v>
      </c>
      <c r="C11910" s="32" t="n">
        <f aca="false">IF($A11910="","",IF(設定!$B$21="dB",10^($B11910/20),ABS($B11910)))</f>
        <v>5.80136245530741</v>
      </c>
      <c r="D11910" s="32" t="n">
        <f aca="false">IF($A11910="","",$A11910^2)</f>
        <v>3461925.390625</v>
      </c>
      <c r="E11910" s="32" t="n">
        <f aca="false">IF($A11910="","",IF($C11910&lt;=0,"",1/$C11910^2))</f>
        <v>0.029712555092622</v>
      </c>
      <c r="F11910" s="33" t="n">
        <f aca="false">IF(OR(ROW()-設定!$B$30&lt;2,ROW()+設定!$B$30&gt;13701,N($A11910)&lt;=0,N(INDEX($A$2:$A$13701,MIN(13700,MAX(1,ROW()-1+設定!$B$30))))&lt;=0,$A11910&lt;設定!$B$28,$A11910&gt;設定!$B$29),0,IF(AND($C11910&gt;=MAX(INDEX($C$1:$C$13701,MAX(1,ROW()-設定!$B$24)):INDEX($C$1:$C$13701,MAX(1,ROW()-1))),$C11910&gt;MAX(INDEX($C$1:$C$13701,MIN(13701,ROW()+1)):INDEX($C$1:$C$13701,MIN(13701,ROW()+設定!$B$24))),$C11910&gt;=設定!$B$32,$C11910&gt;=MAX(MIN(INDEX($C$1:$C$13701,MAX(1,ROW()-設定!$B$26)):INDEX($C$1:$C$13701,MAX(1,ROW()-1))),MIN(INDEX($C$1:$C$13701,MIN(13701,ROW()+1)):INDEX($C$1:$C$13701,MIN(13701,ROW()+設定!$B$26))))*10^(設定!$B$27/20)),1,0))</f>
        <v>0</v>
      </c>
      <c r="G11910" s="33" t="n">
        <f aca="false">$G11909+IF($F11910=1,1,0)</f>
        <v>6</v>
      </c>
      <c r="H11910" s="0" t="str">
        <f aca="false">IF($F11910=1,$G11910,"")</f>
        <v/>
      </c>
    </row>
    <row r="11911" customFormat="false" ht="15" hidden="false" customHeight="false" outlineLevel="0" collapsed="false">
      <c r="A11911" s="30" t="n">
        <v>1860.78125</v>
      </c>
      <c r="B11911" s="31" t="n">
        <v>15.3322</v>
      </c>
      <c r="C11911" s="32" t="n">
        <f aca="false">IF($A11911="","",IF(設定!$B$21="dB",10^($B11911/20),ABS($B11911)))</f>
        <v>5.84265173583936</v>
      </c>
      <c r="D11911" s="32" t="n">
        <f aca="false">IF($A11911="","",$A11911^2)</f>
        <v>3462506.86035156</v>
      </c>
      <c r="E11911" s="32" t="n">
        <f aca="false">IF($A11911="","",IF($C11911&lt;=0,"",1/$C11911^2))</f>
        <v>0.0292940892239678</v>
      </c>
      <c r="F11911" s="33" t="n">
        <f aca="false">IF(OR(ROW()-設定!$B$30&lt;2,ROW()+設定!$B$30&gt;13701,N($A11911)&lt;=0,N(INDEX($A$2:$A$13701,MIN(13700,MAX(1,ROW()-1+設定!$B$30))))&lt;=0,$A11911&lt;設定!$B$28,$A11911&gt;設定!$B$29),0,IF(AND($C11911&gt;=MAX(INDEX($C$1:$C$13701,MAX(1,ROW()-設定!$B$24)):INDEX($C$1:$C$13701,MAX(1,ROW()-1))),$C11911&gt;MAX(INDEX($C$1:$C$13701,MIN(13701,ROW()+1)):INDEX($C$1:$C$13701,MIN(13701,ROW()+設定!$B$24))),$C11911&gt;=設定!$B$32,$C11911&gt;=MAX(MIN(INDEX($C$1:$C$13701,MAX(1,ROW()-設定!$B$26)):INDEX($C$1:$C$13701,MAX(1,ROW()-1))),MIN(INDEX($C$1:$C$13701,MIN(13701,ROW()+1)):INDEX($C$1:$C$13701,MIN(13701,ROW()+設定!$B$26))))*10^(設定!$B$27/20)),1,0))</f>
        <v>0</v>
      </c>
      <c r="G11911" s="33" t="n">
        <f aca="false">$G11910+IF($F11911=1,1,0)</f>
        <v>6</v>
      </c>
      <c r="H11911" s="0" t="str">
        <f aca="false">IF($F11911=1,$G11911,"")</f>
        <v/>
      </c>
    </row>
    <row r="11912" customFormat="false" ht="15" hidden="false" customHeight="false" outlineLevel="0" collapsed="false">
      <c r="A11912" s="30" t="n">
        <v>1860.9375</v>
      </c>
      <c r="B11912" s="31" t="n">
        <v>15.2757</v>
      </c>
      <c r="C11912" s="32" t="n">
        <f aca="false">IF($A11912="","",IF(設定!$B$21="dB",10^($B11912/20),ABS($B11912)))</f>
        <v>5.80476977886091</v>
      </c>
      <c r="D11912" s="32" t="n">
        <f aca="false">IF($A11912="","",$A11912^2)</f>
        <v>3463088.37890625</v>
      </c>
      <c r="E11912" s="32" t="n">
        <f aca="false">IF($A11912="","",IF($C11912&lt;=0,"",1/$C11912^2))</f>
        <v>0.0296776835716839</v>
      </c>
      <c r="F11912" s="33" t="n">
        <f aca="false">IF(OR(ROW()-設定!$B$30&lt;2,ROW()+設定!$B$30&gt;13701,N($A11912)&lt;=0,N(INDEX($A$2:$A$13701,MIN(13700,MAX(1,ROW()-1+設定!$B$30))))&lt;=0,$A11912&lt;設定!$B$28,$A11912&gt;設定!$B$29),0,IF(AND($C11912&gt;=MAX(INDEX($C$1:$C$13701,MAX(1,ROW()-設定!$B$24)):INDEX($C$1:$C$13701,MAX(1,ROW()-1))),$C11912&gt;MAX(INDEX($C$1:$C$13701,MIN(13701,ROW()+1)):INDEX($C$1:$C$13701,MIN(13701,ROW()+設定!$B$24))),$C11912&gt;=設定!$B$32,$C11912&gt;=MAX(MIN(INDEX($C$1:$C$13701,MAX(1,ROW()-設定!$B$26)):INDEX($C$1:$C$13701,MAX(1,ROW()-1))),MIN(INDEX($C$1:$C$13701,MIN(13701,ROW()+1)):INDEX($C$1:$C$13701,MIN(13701,ROW()+設定!$B$26))))*10^(設定!$B$27/20)),1,0))</f>
        <v>0</v>
      </c>
      <c r="G11912" s="33" t="n">
        <f aca="false">$G11911+IF($F11912=1,1,0)</f>
        <v>6</v>
      </c>
      <c r="H11912" s="0" t="str">
        <f aca="false">IF($F11912=1,$G11912,"")</f>
        <v/>
      </c>
    </row>
    <row r="11913" customFormat="false" ht="15" hidden="false" customHeight="false" outlineLevel="0" collapsed="false">
      <c r="A11913" s="30" t="n">
        <v>1861.09375</v>
      </c>
      <c r="B11913" s="31" t="n">
        <v>15.3037</v>
      </c>
      <c r="C11913" s="32" t="n">
        <f aca="false">IF($A11913="","",IF(設定!$B$21="dB",10^($B11913/20),ABS($B11913)))</f>
        <v>5.82351233897345</v>
      </c>
      <c r="D11913" s="32" t="n">
        <f aca="false">IF($A11913="","",$A11913^2)</f>
        <v>3463669.94628906</v>
      </c>
      <c r="E11913" s="32" t="n">
        <f aca="false">IF($A11913="","",IF($C11913&lt;=0,"",1/$C11913^2))</f>
        <v>0.0294869599556267</v>
      </c>
      <c r="F11913" s="33" t="n">
        <f aca="false">IF(OR(ROW()-設定!$B$30&lt;2,ROW()+設定!$B$30&gt;13701,N($A11913)&lt;=0,N(INDEX($A$2:$A$13701,MIN(13700,MAX(1,ROW()-1+設定!$B$30))))&lt;=0,$A11913&lt;設定!$B$28,$A11913&gt;設定!$B$29),0,IF(AND($C11913&gt;=MAX(INDEX($C$1:$C$13701,MAX(1,ROW()-設定!$B$24)):INDEX($C$1:$C$13701,MAX(1,ROW()-1))),$C11913&gt;MAX(INDEX($C$1:$C$13701,MIN(13701,ROW()+1)):INDEX($C$1:$C$13701,MIN(13701,ROW()+設定!$B$24))),$C11913&gt;=設定!$B$32,$C11913&gt;=MAX(MIN(INDEX($C$1:$C$13701,MAX(1,ROW()-設定!$B$26)):INDEX($C$1:$C$13701,MAX(1,ROW()-1))),MIN(INDEX($C$1:$C$13701,MIN(13701,ROW()+1)):INDEX($C$1:$C$13701,MIN(13701,ROW()+設定!$B$26))))*10^(設定!$B$27/20)),1,0))</f>
        <v>0</v>
      </c>
      <c r="G11913" s="33" t="n">
        <f aca="false">$G11912+IF($F11913=1,1,0)</f>
        <v>6</v>
      </c>
      <c r="H11913" s="0" t="str">
        <f aca="false">IF($F11913=1,$G11913,"")</f>
        <v/>
      </c>
    </row>
    <row r="11914" customFormat="false" ht="15" hidden="false" customHeight="false" outlineLevel="0" collapsed="false">
      <c r="A11914" s="30" t="n">
        <v>1861.25</v>
      </c>
      <c r="B11914" s="31" t="n">
        <v>15.3703</v>
      </c>
      <c r="C11914" s="32" t="n">
        <f aca="false">IF($A11914="","",IF(設定!$B$21="dB",10^($B11914/20),ABS($B11914)))</f>
        <v>5.86833637784549</v>
      </c>
      <c r="D11914" s="32" t="n">
        <f aca="false">IF($A11914="","",$A11914^2)</f>
        <v>3464251.5625</v>
      </c>
      <c r="E11914" s="32" t="n">
        <f aca="false">IF($A11914="","",IF($C11914&lt;=0,"",1/$C11914^2))</f>
        <v>0.0290382205861465</v>
      </c>
      <c r="F11914" s="33" t="n">
        <f aca="false">IF(OR(ROW()-設定!$B$30&lt;2,ROW()+設定!$B$30&gt;13701,N($A11914)&lt;=0,N(INDEX($A$2:$A$13701,MIN(13700,MAX(1,ROW()-1+設定!$B$30))))&lt;=0,$A11914&lt;設定!$B$28,$A11914&gt;設定!$B$29),0,IF(AND($C11914&gt;=MAX(INDEX($C$1:$C$13701,MAX(1,ROW()-設定!$B$24)):INDEX($C$1:$C$13701,MAX(1,ROW()-1))),$C11914&gt;MAX(INDEX($C$1:$C$13701,MIN(13701,ROW()+1)):INDEX($C$1:$C$13701,MIN(13701,ROW()+設定!$B$24))),$C11914&gt;=設定!$B$32,$C11914&gt;=MAX(MIN(INDEX($C$1:$C$13701,MAX(1,ROW()-設定!$B$26)):INDEX($C$1:$C$13701,MAX(1,ROW()-1))),MIN(INDEX($C$1:$C$13701,MIN(13701,ROW()+1)):INDEX($C$1:$C$13701,MIN(13701,ROW()+設定!$B$26))))*10^(設定!$B$27/20)),1,0))</f>
        <v>0</v>
      </c>
      <c r="G11914" s="33" t="n">
        <f aca="false">$G11913+IF($F11914=1,1,0)</f>
        <v>6</v>
      </c>
      <c r="H11914" s="0" t="str">
        <f aca="false">IF($F11914=1,$G11914,"")</f>
        <v/>
      </c>
    </row>
    <row r="11915" customFormat="false" ht="15" hidden="false" customHeight="false" outlineLevel="0" collapsed="false">
      <c r="A11915" s="30" t="n">
        <v>1861.40625</v>
      </c>
      <c r="B11915" s="31" t="n">
        <v>15.1902</v>
      </c>
      <c r="C11915" s="32" t="n">
        <f aca="false">IF($A11915="","",IF(設定!$B$21="dB",10^($B11915/20),ABS($B11915)))</f>
        <v>5.74791053746268</v>
      </c>
      <c r="D11915" s="32" t="n">
        <f aca="false">IF($A11915="","",$A11915^2)</f>
        <v>3464833.22753906</v>
      </c>
      <c r="E11915" s="32" t="n">
        <f aca="false">IF($A11915="","",IF($C11915&lt;=0,"",1/$C11915^2))</f>
        <v>0.0302677403679619</v>
      </c>
      <c r="F11915" s="33" t="n">
        <f aca="false">IF(OR(ROW()-設定!$B$30&lt;2,ROW()+設定!$B$30&gt;13701,N($A11915)&lt;=0,N(INDEX($A$2:$A$13701,MIN(13700,MAX(1,ROW()-1+設定!$B$30))))&lt;=0,$A11915&lt;設定!$B$28,$A11915&gt;設定!$B$29),0,IF(AND($C11915&gt;=MAX(INDEX($C$1:$C$13701,MAX(1,ROW()-設定!$B$24)):INDEX($C$1:$C$13701,MAX(1,ROW()-1))),$C11915&gt;MAX(INDEX($C$1:$C$13701,MIN(13701,ROW()+1)):INDEX($C$1:$C$13701,MIN(13701,ROW()+設定!$B$24))),$C11915&gt;=設定!$B$32,$C11915&gt;=MAX(MIN(INDEX($C$1:$C$13701,MAX(1,ROW()-設定!$B$26)):INDEX($C$1:$C$13701,MAX(1,ROW()-1))),MIN(INDEX($C$1:$C$13701,MIN(13701,ROW()+1)):INDEX($C$1:$C$13701,MIN(13701,ROW()+設定!$B$26))))*10^(設定!$B$27/20)),1,0))</f>
        <v>0</v>
      </c>
      <c r="G11915" s="33" t="n">
        <f aca="false">$G11914+IF($F11915=1,1,0)</f>
        <v>6</v>
      </c>
      <c r="H11915" s="0" t="str">
        <f aca="false">IF($F11915=1,$G11915,"")</f>
        <v/>
      </c>
    </row>
    <row r="11916" customFormat="false" ht="15" hidden="false" customHeight="false" outlineLevel="0" collapsed="false">
      <c r="A11916" s="30" t="n">
        <v>1861.5625</v>
      </c>
      <c r="B11916" s="31" t="n">
        <v>15.3757</v>
      </c>
      <c r="C11916" s="32" t="n">
        <f aca="false">IF($A11916="","",IF(設定!$B$21="dB",10^($B11916/20),ABS($B11916)))</f>
        <v>5.87198584500447</v>
      </c>
      <c r="D11916" s="32" t="n">
        <f aca="false">IF($A11916="","",$A11916^2)</f>
        <v>3465414.94140625</v>
      </c>
      <c r="E11916" s="32" t="n">
        <f aca="false">IF($A11916="","",IF($C11916&lt;=0,"",1/$C11916^2))</f>
        <v>0.0290021370179983</v>
      </c>
      <c r="F11916" s="33" t="n">
        <f aca="false">IF(OR(ROW()-設定!$B$30&lt;2,ROW()+設定!$B$30&gt;13701,N($A11916)&lt;=0,N(INDEX($A$2:$A$13701,MIN(13700,MAX(1,ROW()-1+設定!$B$30))))&lt;=0,$A11916&lt;設定!$B$28,$A11916&gt;設定!$B$29),0,IF(AND($C11916&gt;=MAX(INDEX($C$1:$C$13701,MAX(1,ROW()-設定!$B$24)):INDEX($C$1:$C$13701,MAX(1,ROW()-1))),$C11916&gt;MAX(INDEX($C$1:$C$13701,MIN(13701,ROW()+1)):INDEX($C$1:$C$13701,MIN(13701,ROW()+設定!$B$24))),$C11916&gt;=設定!$B$32,$C11916&gt;=MAX(MIN(INDEX($C$1:$C$13701,MAX(1,ROW()-設定!$B$26)):INDEX($C$1:$C$13701,MAX(1,ROW()-1))),MIN(INDEX($C$1:$C$13701,MIN(13701,ROW()+1)):INDEX($C$1:$C$13701,MIN(13701,ROW()+設定!$B$26))))*10^(設定!$B$27/20)),1,0))</f>
        <v>0</v>
      </c>
      <c r="G11916" s="33" t="n">
        <f aca="false">$G11915+IF($F11916=1,1,0)</f>
        <v>6</v>
      </c>
      <c r="H11916" s="0" t="str">
        <f aca="false">IF($F11916=1,$G11916,"")</f>
        <v/>
      </c>
    </row>
    <row r="11917" customFormat="false" ht="15" hidden="false" customHeight="false" outlineLevel="0" collapsed="false">
      <c r="A11917" s="30" t="n">
        <v>1861.71875</v>
      </c>
      <c r="B11917" s="31" t="n">
        <v>15.3482</v>
      </c>
      <c r="C11917" s="32" t="n">
        <f aca="false">IF($A11917="","",IF(設定!$B$21="dB",10^($B11917/20),ABS($B11917)))</f>
        <v>5.85342421684732</v>
      </c>
      <c r="D11917" s="32" t="n">
        <f aca="false">IF($A11917="","",$A11917^2)</f>
        <v>3465996.70410156</v>
      </c>
      <c r="E11917" s="32" t="n">
        <f aca="false">IF($A11917="","",IF($C11917&lt;=0,"",1/$C11917^2))</f>
        <v>0.029186364369272</v>
      </c>
      <c r="F11917" s="33" t="n">
        <f aca="false">IF(OR(ROW()-設定!$B$30&lt;2,ROW()+設定!$B$30&gt;13701,N($A11917)&lt;=0,N(INDEX($A$2:$A$13701,MIN(13700,MAX(1,ROW()-1+設定!$B$30))))&lt;=0,$A11917&lt;設定!$B$28,$A11917&gt;設定!$B$29),0,IF(AND($C11917&gt;=MAX(INDEX($C$1:$C$13701,MAX(1,ROW()-設定!$B$24)):INDEX($C$1:$C$13701,MAX(1,ROW()-1))),$C11917&gt;MAX(INDEX($C$1:$C$13701,MIN(13701,ROW()+1)):INDEX($C$1:$C$13701,MIN(13701,ROW()+設定!$B$24))),$C11917&gt;=設定!$B$32,$C11917&gt;=MAX(MIN(INDEX($C$1:$C$13701,MAX(1,ROW()-設定!$B$26)):INDEX($C$1:$C$13701,MAX(1,ROW()-1))),MIN(INDEX($C$1:$C$13701,MIN(13701,ROW()+1)):INDEX($C$1:$C$13701,MIN(13701,ROW()+設定!$B$26))))*10^(設定!$B$27/20)),1,0))</f>
        <v>0</v>
      </c>
      <c r="G11917" s="33" t="n">
        <f aca="false">$G11916+IF($F11917=1,1,0)</f>
        <v>6</v>
      </c>
      <c r="H11917" s="0" t="str">
        <f aca="false">IF($F11917=1,$G11917,"")</f>
        <v/>
      </c>
    </row>
    <row r="11918" customFormat="false" ht="15" hidden="false" customHeight="false" outlineLevel="0" collapsed="false">
      <c r="A11918" s="30" t="n">
        <v>1861.875</v>
      </c>
      <c r="B11918" s="31" t="n">
        <v>15.3426</v>
      </c>
      <c r="C11918" s="32" t="n">
        <f aca="false">IF($A11918="","",IF(設定!$B$21="dB",10^($B11918/20),ABS($B11918)))</f>
        <v>5.84965159107235</v>
      </c>
      <c r="D11918" s="32" t="n">
        <f aca="false">IF($A11918="","",$A11918^2)</f>
        <v>3466578.515625</v>
      </c>
      <c r="E11918" s="32" t="n">
        <f aca="false">IF($A11918="","",IF($C11918&lt;=0,"",1/$C11918^2))</f>
        <v>0.0292240229324357</v>
      </c>
      <c r="F11918" s="33" t="n">
        <f aca="false">IF(OR(ROW()-設定!$B$30&lt;2,ROW()+設定!$B$30&gt;13701,N($A11918)&lt;=0,N(INDEX($A$2:$A$13701,MIN(13700,MAX(1,ROW()-1+設定!$B$30))))&lt;=0,$A11918&lt;設定!$B$28,$A11918&gt;設定!$B$29),0,IF(AND($C11918&gt;=MAX(INDEX($C$1:$C$13701,MAX(1,ROW()-設定!$B$24)):INDEX($C$1:$C$13701,MAX(1,ROW()-1))),$C11918&gt;MAX(INDEX($C$1:$C$13701,MIN(13701,ROW()+1)):INDEX($C$1:$C$13701,MIN(13701,ROW()+設定!$B$24))),$C11918&gt;=設定!$B$32,$C11918&gt;=MAX(MIN(INDEX($C$1:$C$13701,MAX(1,ROW()-設定!$B$26)):INDEX($C$1:$C$13701,MAX(1,ROW()-1))),MIN(INDEX($C$1:$C$13701,MIN(13701,ROW()+1)):INDEX($C$1:$C$13701,MIN(13701,ROW()+設定!$B$26))))*10^(設定!$B$27/20)),1,0))</f>
        <v>0</v>
      </c>
      <c r="G11918" s="33" t="n">
        <f aca="false">$G11917+IF($F11918=1,1,0)</f>
        <v>6</v>
      </c>
      <c r="H11918" s="0" t="str">
        <f aca="false">IF($F11918=1,$G11918,"")</f>
        <v/>
      </c>
    </row>
    <row r="11919" customFormat="false" ht="15" hidden="false" customHeight="false" outlineLevel="0" collapsed="false">
      <c r="A11919" s="30" t="n">
        <v>1862.03125</v>
      </c>
      <c r="B11919" s="31" t="n">
        <v>15.0267</v>
      </c>
      <c r="C11919" s="32" t="n">
        <f aca="false">IF($A11919="","",IF(設定!$B$21="dB",10^($B11919/20),ABS($B11919)))</f>
        <v>5.64072594480327</v>
      </c>
      <c r="D11919" s="32" t="n">
        <f aca="false">IF($A11919="","",$A11919^2)</f>
        <v>3467160.37597656</v>
      </c>
      <c r="E11919" s="32" t="n">
        <f aca="false">IF($A11919="","",IF($C11919&lt;=0,"",1/$C11919^2))</f>
        <v>0.0314289592594015</v>
      </c>
      <c r="F11919" s="33" t="n">
        <f aca="false">IF(OR(ROW()-設定!$B$30&lt;2,ROW()+設定!$B$30&gt;13701,N($A11919)&lt;=0,N(INDEX($A$2:$A$13701,MIN(13700,MAX(1,ROW()-1+設定!$B$30))))&lt;=0,$A11919&lt;設定!$B$28,$A11919&gt;設定!$B$29),0,IF(AND($C11919&gt;=MAX(INDEX($C$1:$C$13701,MAX(1,ROW()-設定!$B$24)):INDEX($C$1:$C$13701,MAX(1,ROW()-1))),$C11919&gt;MAX(INDEX($C$1:$C$13701,MIN(13701,ROW()+1)):INDEX($C$1:$C$13701,MIN(13701,ROW()+設定!$B$24))),$C11919&gt;=設定!$B$32,$C11919&gt;=MAX(MIN(INDEX($C$1:$C$13701,MAX(1,ROW()-設定!$B$26)):INDEX($C$1:$C$13701,MAX(1,ROW()-1))),MIN(INDEX($C$1:$C$13701,MIN(13701,ROW()+1)):INDEX($C$1:$C$13701,MIN(13701,ROW()+設定!$B$26))))*10^(設定!$B$27/20)),1,0))</f>
        <v>0</v>
      </c>
      <c r="G11919" s="33" t="n">
        <f aca="false">$G11918+IF($F11919=1,1,0)</f>
        <v>6</v>
      </c>
      <c r="H11919" s="0" t="str">
        <f aca="false">IF($F11919=1,$G11919,"")</f>
        <v/>
      </c>
    </row>
    <row r="11920" customFormat="false" ht="15" hidden="false" customHeight="false" outlineLevel="0" collapsed="false">
      <c r="A11920" s="30" t="n">
        <v>1862.1875</v>
      </c>
      <c r="B11920" s="31" t="n">
        <v>15.0285</v>
      </c>
      <c r="C11920" s="32" t="n">
        <f aca="false">IF($A11920="","",IF(設定!$B$21="dB",10^($B11920/20),ABS($B11920)))</f>
        <v>5.64189500856586</v>
      </c>
      <c r="D11920" s="32" t="n">
        <f aca="false">IF($A11920="","",$A11920^2)</f>
        <v>3467742.28515625</v>
      </c>
      <c r="E11920" s="32" t="n">
        <f aca="false">IF($A11920="","",IF($C11920&lt;=0,"",1/$C11920^2))</f>
        <v>0.0314159357449312</v>
      </c>
      <c r="F11920" s="33" t="n">
        <f aca="false">IF(OR(ROW()-設定!$B$30&lt;2,ROW()+設定!$B$30&gt;13701,N($A11920)&lt;=0,N(INDEX($A$2:$A$13701,MIN(13700,MAX(1,ROW()-1+設定!$B$30))))&lt;=0,$A11920&lt;設定!$B$28,$A11920&gt;設定!$B$29),0,IF(AND($C11920&gt;=MAX(INDEX($C$1:$C$13701,MAX(1,ROW()-設定!$B$24)):INDEX($C$1:$C$13701,MAX(1,ROW()-1))),$C11920&gt;MAX(INDEX($C$1:$C$13701,MIN(13701,ROW()+1)):INDEX($C$1:$C$13701,MIN(13701,ROW()+設定!$B$24))),$C11920&gt;=設定!$B$32,$C11920&gt;=MAX(MIN(INDEX($C$1:$C$13701,MAX(1,ROW()-設定!$B$26)):INDEX($C$1:$C$13701,MAX(1,ROW()-1))),MIN(INDEX($C$1:$C$13701,MIN(13701,ROW()+1)):INDEX($C$1:$C$13701,MIN(13701,ROW()+設定!$B$26))))*10^(設定!$B$27/20)),1,0))</f>
        <v>0</v>
      </c>
      <c r="G11920" s="33" t="n">
        <f aca="false">$G11919+IF($F11920=1,1,0)</f>
        <v>6</v>
      </c>
      <c r="H11920" s="0" t="str">
        <f aca="false">IF($F11920=1,$G11920,"")</f>
        <v/>
      </c>
    </row>
    <row r="11921" customFormat="false" ht="15" hidden="false" customHeight="false" outlineLevel="0" collapsed="false">
      <c r="A11921" s="30" t="n">
        <v>1862.34375</v>
      </c>
      <c r="B11921" s="31" t="n">
        <v>15.2914</v>
      </c>
      <c r="C11921" s="32" t="n">
        <f aca="false">IF($A11921="","",IF(設定!$B$21="dB",10^($B11921/20),ABS($B11921)))</f>
        <v>5.81527155858236</v>
      </c>
      <c r="D11921" s="32" t="n">
        <f aca="false">IF($A11921="","",$A11921^2)</f>
        <v>3468324.24316406</v>
      </c>
      <c r="E11921" s="32" t="n">
        <f aca="false">IF($A11921="","",IF($C11921&lt;=0,"",1/$C11921^2))</f>
        <v>0.0295705906967177</v>
      </c>
      <c r="F11921" s="33" t="n">
        <f aca="false">IF(OR(ROW()-設定!$B$30&lt;2,ROW()+設定!$B$30&gt;13701,N($A11921)&lt;=0,N(INDEX($A$2:$A$13701,MIN(13700,MAX(1,ROW()-1+設定!$B$30))))&lt;=0,$A11921&lt;設定!$B$28,$A11921&gt;設定!$B$29),0,IF(AND($C11921&gt;=MAX(INDEX($C$1:$C$13701,MAX(1,ROW()-設定!$B$24)):INDEX($C$1:$C$13701,MAX(1,ROW()-1))),$C11921&gt;MAX(INDEX($C$1:$C$13701,MIN(13701,ROW()+1)):INDEX($C$1:$C$13701,MIN(13701,ROW()+設定!$B$24))),$C11921&gt;=設定!$B$32,$C11921&gt;=MAX(MIN(INDEX($C$1:$C$13701,MAX(1,ROW()-設定!$B$26)):INDEX($C$1:$C$13701,MAX(1,ROW()-1))),MIN(INDEX($C$1:$C$13701,MIN(13701,ROW()+1)):INDEX($C$1:$C$13701,MIN(13701,ROW()+設定!$B$26))))*10^(設定!$B$27/20)),1,0))</f>
        <v>0</v>
      </c>
      <c r="G11921" s="33" t="n">
        <f aca="false">$G11920+IF($F11921=1,1,0)</f>
        <v>6</v>
      </c>
      <c r="H11921" s="0" t="str">
        <f aca="false">IF($F11921=1,$G11921,"")</f>
        <v/>
      </c>
    </row>
    <row r="11922" customFormat="false" ht="15" hidden="false" customHeight="false" outlineLevel="0" collapsed="false">
      <c r="A11922" s="30" t="n">
        <v>1862.5</v>
      </c>
      <c r="B11922" s="31" t="n">
        <v>15.1469</v>
      </c>
      <c r="C11922" s="32" t="n">
        <f aca="false">IF($A11922="","",IF(設定!$B$21="dB",10^($B11922/20),ABS($B11922)))</f>
        <v>5.71932795013297</v>
      </c>
      <c r="D11922" s="32" t="n">
        <f aca="false">IF($A11922="","",$A11922^2)</f>
        <v>3468906.25</v>
      </c>
      <c r="E11922" s="32" t="n">
        <f aca="false">IF($A11922="","",IF($C11922&lt;=0,"",1/$C11922^2))</f>
        <v>0.0305710249856365</v>
      </c>
      <c r="F11922" s="33" t="n">
        <f aca="false">IF(OR(ROW()-設定!$B$30&lt;2,ROW()+設定!$B$30&gt;13701,N($A11922)&lt;=0,N(INDEX($A$2:$A$13701,MIN(13700,MAX(1,ROW()-1+設定!$B$30))))&lt;=0,$A11922&lt;設定!$B$28,$A11922&gt;設定!$B$29),0,IF(AND($C11922&gt;=MAX(INDEX($C$1:$C$13701,MAX(1,ROW()-設定!$B$24)):INDEX($C$1:$C$13701,MAX(1,ROW()-1))),$C11922&gt;MAX(INDEX($C$1:$C$13701,MIN(13701,ROW()+1)):INDEX($C$1:$C$13701,MIN(13701,ROW()+設定!$B$24))),$C11922&gt;=設定!$B$32,$C11922&gt;=MAX(MIN(INDEX($C$1:$C$13701,MAX(1,ROW()-設定!$B$26)):INDEX($C$1:$C$13701,MAX(1,ROW()-1))),MIN(INDEX($C$1:$C$13701,MIN(13701,ROW()+1)):INDEX($C$1:$C$13701,MIN(13701,ROW()+設定!$B$26))))*10^(設定!$B$27/20)),1,0))</f>
        <v>0</v>
      </c>
      <c r="G11922" s="33" t="n">
        <f aca="false">$G11921+IF($F11922=1,1,0)</f>
        <v>6</v>
      </c>
      <c r="H11922" s="0" t="str">
        <f aca="false">IF($F11922=1,$G11922,"")</f>
        <v/>
      </c>
    </row>
    <row r="11923" customFormat="false" ht="15" hidden="false" customHeight="false" outlineLevel="0" collapsed="false">
      <c r="A11923" s="30" t="n">
        <v>1862.65625</v>
      </c>
      <c r="B11923" s="31" t="n">
        <v>15.1264</v>
      </c>
      <c r="C11923" s="32" t="n">
        <f aca="false">IF($A11923="","",IF(設定!$B$21="dB",10^($B11923/20),ABS($B11923)))</f>
        <v>5.70584539655208</v>
      </c>
      <c r="D11923" s="32" t="n">
        <f aca="false">IF($A11923="","",$A11923^2)</f>
        <v>3469488.30566406</v>
      </c>
      <c r="E11923" s="32" t="n">
        <f aca="false">IF($A11923="","",IF($C11923&lt;=0,"",1/$C11923^2))</f>
        <v>0.0307156704942595</v>
      </c>
      <c r="F11923" s="33" t="n">
        <f aca="false">IF(OR(ROW()-設定!$B$30&lt;2,ROW()+設定!$B$30&gt;13701,N($A11923)&lt;=0,N(INDEX($A$2:$A$13701,MIN(13700,MAX(1,ROW()-1+設定!$B$30))))&lt;=0,$A11923&lt;設定!$B$28,$A11923&gt;設定!$B$29),0,IF(AND($C11923&gt;=MAX(INDEX($C$1:$C$13701,MAX(1,ROW()-設定!$B$24)):INDEX($C$1:$C$13701,MAX(1,ROW()-1))),$C11923&gt;MAX(INDEX($C$1:$C$13701,MIN(13701,ROW()+1)):INDEX($C$1:$C$13701,MIN(13701,ROW()+設定!$B$24))),$C11923&gt;=設定!$B$32,$C11923&gt;=MAX(MIN(INDEX($C$1:$C$13701,MAX(1,ROW()-設定!$B$26)):INDEX($C$1:$C$13701,MAX(1,ROW()-1))),MIN(INDEX($C$1:$C$13701,MIN(13701,ROW()+1)):INDEX($C$1:$C$13701,MIN(13701,ROW()+設定!$B$26))))*10^(設定!$B$27/20)),1,0))</f>
        <v>0</v>
      </c>
      <c r="G11923" s="33" t="n">
        <f aca="false">$G11922+IF($F11923=1,1,0)</f>
        <v>6</v>
      </c>
      <c r="H11923" s="0" t="str">
        <f aca="false">IF($F11923=1,$G11923,"")</f>
        <v/>
      </c>
    </row>
    <row r="11924" customFormat="false" ht="15" hidden="false" customHeight="false" outlineLevel="0" collapsed="false">
      <c r="A11924" s="30" t="n">
        <v>1862.8125</v>
      </c>
      <c r="B11924" s="31" t="n">
        <v>15.1091</v>
      </c>
      <c r="C11924" s="32" t="n">
        <f aca="false">IF($A11924="","",IF(設定!$B$21="dB",10^($B11924/20),ABS($B11924)))</f>
        <v>5.69449216833418</v>
      </c>
      <c r="D11924" s="32" t="n">
        <f aca="false">IF($A11924="","",$A11924^2)</f>
        <v>3470070.41015625</v>
      </c>
      <c r="E11924" s="32" t="n">
        <f aca="false">IF($A11924="","",IF($C11924&lt;=0,"",1/$C11924^2))</f>
        <v>0.0308382695369344</v>
      </c>
      <c r="F11924" s="33" t="n">
        <f aca="false">IF(OR(ROW()-設定!$B$30&lt;2,ROW()+設定!$B$30&gt;13701,N($A11924)&lt;=0,N(INDEX($A$2:$A$13701,MIN(13700,MAX(1,ROW()-1+設定!$B$30))))&lt;=0,$A11924&lt;設定!$B$28,$A11924&gt;設定!$B$29),0,IF(AND($C11924&gt;=MAX(INDEX($C$1:$C$13701,MAX(1,ROW()-設定!$B$24)):INDEX($C$1:$C$13701,MAX(1,ROW()-1))),$C11924&gt;MAX(INDEX($C$1:$C$13701,MIN(13701,ROW()+1)):INDEX($C$1:$C$13701,MIN(13701,ROW()+設定!$B$24))),$C11924&gt;=設定!$B$32,$C11924&gt;=MAX(MIN(INDEX($C$1:$C$13701,MAX(1,ROW()-設定!$B$26)):INDEX($C$1:$C$13701,MAX(1,ROW()-1))),MIN(INDEX($C$1:$C$13701,MIN(13701,ROW()+1)):INDEX($C$1:$C$13701,MIN(13701,ROW()+設定!$B$26))))*10^(設定!$B$27/20)),1,0))</f>
        <v>0</v>
      </c>
      <c r="G11924" s="33" t="n">
        <f aca="false">$G11923+IF($F11924=1,1,0)</f>
        <v>6</v>
      </c>
      <c r="H11924" s="0" t="str">
        <f aca="false">IF($F11924=1,$G11924,"")</f>
        <v/>
      </c>
    </row>
    <row r="11925" customFormat="false" ht="15" hidden="false" customHeight="false" outlineLevel="0" collapsed="false">
      <c r="A11925" s="30" t="n">
        <v>1862.96875</v>
      </c>
      <c r="B11925" s="31" t="n">
        <v>15.0377</v>
      </c>
      <c r="C11925" s="32" t="n">
        <f aca="false">IF($A11925="","",IF(設定!$B$21="dB",10^($B11925/20),ABS($B11925)))</f>
        <v>5.64787400839049</v>
      </c>
      <c r="D11925" s="32" t="n">
        <f aca="false">IF($A11925="","",$A11925^2)</f>
        <v>3470652.56347656</v>
      </c>
      <c r="E11925" s="32" t="n">
        <f aca="false">IF($A11925="","",IF($C11925&lt;=0,"",1/$C11925^2))</f>
        <v>0.0313494553490034</v>
      </c>
      <c r="F11925" s="33" t="n">
        <f aca="false">IF(OR(ROW()-設定!$B$30&lt;2,ROW()+設定!$B$30&gt;13701,N($A11925)&lt;=0,N(INDEX($A$2:$A$13701,MIN(13700,MAX(1,ROW()-1+設定!$B$30))))&lt;=0,$A11925&lt;設定!$B$28,$A11925&gt;設定!$B$29),0,IF(AND($C11925&gt;=MAX(INDEX($C$1:$C$13701,MAX(1,ROW()-設定!$B$24)):INDEX($C$1:$C$13701,MAX(1,ROW()-1))),$C11925&gt;MAX(INDEX($C$1:$C$13701,MIN(13701,ROW()+1)):INDEX($C$1:$C$13701,MIN(13701,ROW()+設定!$B$24))),$C11925&gt;=設定!$B$32,$C11925&gt;=MAX(MIN(INDEX($C$1:$C$13701,MAX(1,ROW()-設定!$B$26)):INDEX($C$1:$C$13701,MAX(1,ROW()-1))),MIN(INDEX($C$1:$C$13701,MIN(13701,ROW()+1)):INDEX($C$1:$C$13701,MIN(13701,ROW()+設定!$B$26))))*10^(設定!$B$27/20)),1,0))</f>
        <v>0</v>
      </c>
      <c r="G11925" s="33" t="n">
        <f aca="false">$G11924+IF($F11925=1,1,0)</f>
        <v>6</v>
      </c>
      <c r="H11925" s="0" t="str">
        <f aca="false">IF($F11925=1,$G11925,"")</f>
        <v/>
      </c>
    </row>
    <row r="11926" customFormat="false" ht="15" hidden="false" customHeight="false" outlineLevel="0" collapsed="false">
      <c r="A11926" s="30" t="n">
        <v>1863.125</v>
      </c>
      <c r="B11926" s="31" t="n">
        <v>15.1406</v>
      </c>
      <c r="C11926" s="32" t="n">
        <f aca="false">IF($A11926="","",IF(設定!$B$21="dB",10^($B11926/20),ABS($B11926)))</f>
        <v>5.71518114381056</v>
      </c>
      <c r="D11926" s="32" t="n">
        <f aca="false">IF($A11926="","",$A11926^2)</f>
        <v>3471234.765625</v>
      </c>
      <c r="E11926" s="32" t="n">
        <f aca="false">IF($A11926="","",IF($C11926&lt;=0,"",1/$C11926^2))</f>
        <v>0.0306154043702946</v>
      </c>
      <c r="F11926" s="33" t="n">
        <f aca="false">IF(OR(ROW()-設定!$B$30&lt;2,ROW()+設定!$B$30&gt;13701,N($A11926)&lt;=0,N(INDEX($A$2:$A$13701,MIN(13700,MAX(1,ROW()-1+設定!$B$30))))&lt;=0,$A11926&lt;設定!$B$28,$A11926&gt;設定!$B$29),0,IF(AND($C11926&gt;=MAX(INDEX($C$1:$C$13701,MAX(1,ROW()-設定!$B$24)):INDEX($C$1:$C$13701,MAX(1,ROW()-1))),$C11926&gt;MAX(INDEX($C$1:$C$13701,MIN(13701,ROW()+1)):INDEX($C$1:$C$13701,MIN(13701,ROW()+設定!$B$24))),$C11926&gt;=設定!$B$32,$C11926&gt;=MAX(MIN(INDEX($C$1:$C$13701,MAX(1,ROW()-設定!$B$26)):INDEX($C$1:$C$13701,MAX(1,ROW()-1))),MIN(INDEX($C$1:$C$13701,MIN(13701,ROW()+1)):INDEX($C$1:$C$13701,MIN(13701,ROW()+設定!$B$26))))*10^(設定!$B$27/20)),1,0))</f>
        <v>0</v>
      </c>
      <c r="G11926" s="33" t="n">
        <f aca="false">$G11925+IF($F11926=1,1,0)</f>
        <v>6</v>
      </c>
      <c r="H11926" s="0" t="str">
        <f aca="false">IF($F11926=1,$G11926,"")</f>
        <v/>
      </c>
    </row>
    <row r="11927" customFormat="false" ht="15" hidden="false" customHeight="false" outlineLevel="0" collapsed="false">
      <c r="A11927" s="30" t="n">
        <v>1863.28125</v>
      </c>
      <c r="B11927" s="31" t="n">
        <v>15.0848</v>
      </c>
      <c r="C11927" s="32" t="n">
        <f aca="false">IF($A11927="","",IF(設定!$B$21="dB",10^($B11927/20),ABS($B11927)))</f>
        <v>5.67858328825072</v>
      </c>
      <c r="D11927" s="32" t="n">
        <f aca="false">IF($A11927="","",$A11927^2)</f>
        <v>3471817.01660156</v>
      </c>
      <c r="E11927" s="32" t="n">
        <f aca="false">IF($A11927="","",IF($C11927&lt;=0,"",1/$C11927^2))</f>
        <v>0.0310113019756731</v>
      </c>
      <c r="F11927" s="33" t="n">
        <f aca="false">IF(OR(ROW()-設定!$B$30&lt;2,ROW()+設定!$B$30&gt;13701,N($A11927)&lt;=0,N(INDEX($A$2:$A$13701,MIN(13700,MAX(1,ROW()-1+設定!$B$30))))&lt;=0,$A11927&lt;設定!$B$28,$A11927&gt;設定!$B$29),0,IF(AND($C11927&gt;=MAX(INDEX($C$1:$C$13701,MAX(1,ROW()-設定!$B$24)):INDEX($C$1:$C$13701,MAX(1,ROW()-1))),$C11927&gt;MAX(INDEX($C$1:$C$13701,MIN(13701,ROW()+1)):INDEX($C$1:$C$13701,MIN(13701,ROW()+設定!$B$24))),$C11927&gt;=設定!$B$32,$C11927&gt;=MAX(MIN(INDEX($C$1:$C$13701,MAX(1,ROW()-設定!$B$26)):INDEX($C$1:$C$13701,MAX(1,ROW()-1))),MIN(INDEX($C$1:$C$13701,MIN(13701,ROW()+1)):INDEX($C$1:$C$13701,MIN(13701,ROW()+設定!$B$26))))*10^(設定!$B$27/20)),1,0))</f>
        <v>0</v>
      </c>
      <c r="G11927" s="33" t="n">
        <f aca="false">$G11926+IF($F11927=1,1,0)</f>
        <v>6</v>
      </c>
      <c r="H11927" s="0" t="str">
        <f aca="false">IF($F11927=1,$G11927,"")</f>
        <v/>
      </c>
    </row>
    <row r="11928" customFormat="false" ht="15" hidden="false" customHeight="false" outlineLevel="0" collapsed="false">
      <c r="A11928" s="30" t="n">
        <v>1863.4375</v>
      </c>
      <c r="B11928" s="31" t="n">
        <v>15.0829</v>
      </c>
      <c r="C11928" s="32" t="n">
        <f aca="false">IF($A11928="","",IF(設定!$B$21="dB",10^($B11928/20),ABS($B11928)))</f>
        <v>5.67734125908313</v>
      </c>
      <c r="D11928" s="32" t="n">
        <f aca="false">IF($A11928="","",$A11928^2)</f>
        <v>3472399.31640625</v>
      </c>
      <c r="E11928" s="32" t="n">
        <f aca="false">IF($A11928="","",IF($C11928&lt;=0,"",1/$C11928^2))</f>
        <v>0.0310248721145768</v>
      </c>
      <c r="F11928" s="33" t="n">
        <f aca="false">IF(OR(ROW()-設定!$B$30&lt;2,ROW()+設定!$B$30&gt;13701,N($A11928)&lt;=0,N(INDEX($A$2:$A$13701,MIN(13700,MAX(1,ROW()-1+設定!$B$30))))&lt;=0,$A11928&lt;設定!$B$28,$A11928&gt;設定!$B$29),0,IF(AND($C11928&gt;=MAX(INDEX($C$1:$C$13701,MAX(1,ROW()-設定!$B$24)):INDEX($C$1:$C$13701,MAX(1,ROW()-1))),$C11928&gt;MAX(INDEX($C$1:$C$13701,MIN(13701,ROW()+1)):INDEX($C$1:$C$13701,MIN(13701,ROW()+設定!$B$24))),$C11928&gt;=設定!$B$32,$C11928&gt;=MAX(MIN(INDEX($C$1:$C$13701,MAX(1,ROW()-設定!$B$26)):INDEX($C$1:$C$13701,MAX(1,ROW()-1))),MIN(INDEX($C$1:$C$13701,MIN(13701,ROW()+1)):INDEX($C$1:$C$13701,MIN(13701,ROW()+設定!$B$26))))*10^(設定!$B$27/20)),1,0))</f>
        <v>0</v>
      </c>
      <c r="G11928" s="33" t="n">
        <f aca="false">$G11927+IF($F11928=1,1,0)</f>
        <v>6</v>
      </c>
      <c r="H11928" s="0" t="str">
        <f aca="false">IF($F11928=1,$G11928,"")</f>
        <v/>
      </c>
    </row>
    <row r="11929" customFormat="false" ht="15" hidden="false" customHeight="false" outlineLevel="0" collapsed="false">
      <c r="A11929" s="30" t="n">
        <v>1863.59375</v>
      </c>
      <c r="B11929" s="31" t="n">
        <v>15.1937</v>
      </c>
      <c r="C11929" s="32" t="n">
        <f aca="false">IF($A11929="","",IF(設定!$B$21="dB",10^($B11929/20),ABS($B11929)))</f>
        <v>5.75022713846719</v>
      </c>
      <c r="D11929" s="32" t="n">
        <f aca="false">IF($A11929="","",$A11929^2)</f>
        <v>3472981.66503906</v>
      </c>
      <c r="E11929" s="32" t="n">
        <f aca="false">IF($A11929="","",IF($C11929&lt;=0,"",1/$C11929^2))</f>
        <v>0.0302433572777866</v>
      </c>
      <c r="F11929" s="33" t="n">
        <f aca="false">IF(OR(ROW()-設定!$B$30&lt;2,ROW()+設定!$B$30&gt;13701,N($A11929)&lt;=0,N(INDEX($A$2:$A$13701,MIN(13700,MAX(1,ROW()-1+設定!$B$30))))&lt;=0,$A11929&lt;設定!$B$28,$A11929&gt;設定!$B$29),0,IF(AND($C11929&gt;=MAX(INDEX($C$1:$C$13701,MAX(1,ROW()-設定!$B$24)):INDEX($C$1:$C$13701,MAX(1,ROW()-1))),$C11929&gt;MAX(INDEX($C$1:$C$13701,MIN(13701,ROW()+1)):INDEX($C$1:$C$13701,MIN(13701,ROW()+設定!$B$24))),$C11929&gt;=設定!$B$32,$C11929&gt;=MAX(MIN(INDEX($C$1:$C$13701,MAX(1,ROW()-設定!$B$26)):INDEX($C$1:$C$13701,MAX(1,ROW()-1))),MIN(INDEX($C$1:$C$13701,MIN(13701,ROW()+1)):INDEX($C$1:$C$13701,MIN(13701,ROW()+設定!$B$26))))*10^(設定!$B$27/20)),1,0))</f>
        <v>0</v>
      </c>
      <c r="G11929" s="33" t="n">
        <f aca="false">$G11928+IF($F11929=1,1,0)</f>
        <v>6</v>
      </c>
      <c r="H11929" s="0" t="str">
        <f aca="false">IF($F11929=1,$G11929,"")</f>
        <v/>
      </c>
    </row>
    <row r="11930" customFormat="false" ht="15" hidden="false" customHeight="false" outlineLevel="0" collapsed="false">
      <c r="A11930" s="30" t="n">
        <v>1863.75</v>
      </c>
      <c r="B11930" s="31" t="n">
        <v>15.0073</v>
      </c>
      <c r="C11930" s="32" t="n">
        <f aca="false">IF($A11930="","",IF(設定!$B$21="dB",10^($B11930/20),ABS($B11930)))</f>
        <v>5.6281413999428</v>
      </c>
      <c r="D11930" s="32" t="n">
        <f aca="false">IF($A11930="","",$A11930^2)</f>
        <v>3473564.0625</v>
      </c>
      <c r="E11930" s="32" t="n">
        <f aca="false">IF($A11930="","",IF($C11930&lt;=0,"",1/$C11930^2))</f>
        <v>0.0315696669320466</v>
      </c>
      <c r="F11930" s="33" t="n">
        <f aca="false">IF(OR(ROW()-設定!$B$30&lt;2,ROW()+設定!$B$30&gt;13701,N($A11930)&lt;=0,N(INDEX($A$2:$A$13701,MIN(13700,MAX(1,ROW()-1+設定!$B$30))))&lt;=0,$A11930&lt;設定!$B$28,$A11930&gt;設定!$B$29),0,IF(AND($C11930&gt;=MAX(INDEX($C$1:$C$13701,MAX(1,ROW()-設定!$B$24)):INDEX($C$1:$C$13701,MAX(1,ROW()-1))),$C11930&gt;MAX(INDEX($C$1:$C$13701,MIN(13701,ROW()+1)):INDEX($C$1:$C$13701,MIN(13701,ROW()+設定!$B$24))),$C11930&gt;=設定!$B$32,$C11930&gt;=MAX(MIN(INDEX($C$1:$C$13701,MAX(1,ROW()-設定!$B$26)):INDEX($C$1:$C$13701,MAX(1,ROW()-1))),MIN(INDEX($C$1:$C$13701,MIN(13701,ROW()+1)):INDEX($C$1:$C$13701,MIN(13701,ROW()+設定!$B$26))))*10^(設定!$B$27/20)),1,0))</f>
        <v>0</v>
      </c>
      <c r="G11930" s="33" t="n">
        <f aca="false">$G11929+IF($F11930=1,1,0)</f>
        <v>6</v>
      </c>
      <c r="H11930" s="0" t="str">
        <f aca="false">IF($F11930=1,$G11930,"")</f>
        <v/>
      </c>
    </row>
    <row r="11931" customFormat="false" ht="15" hidden="false" customHeight="false" outlineLevel="0" collapsed="false">
      <c r="A11931" s="30" t="n">
        <v>1863.90625</v>
      </c>
      <c r="B11931" s="31" t="n">
        <v>15.2424</v>
      </c>
      <c r="C11931" s="32" t="n">
        <f aca="false">IF($A11931="","",IF(設定!$B$21="dB",10^($B11931/20),ABS($B11931)))</f>
        <v>5.78255803316726</v>
      </c>
      <c r="D11931" s="32" t="n">
        <f aca="false">IF($A11931="","",$A11931^2)</f>
        <v>3474146.50878906</v>
      </c>
      <c r="E11931" s="32" t="n">
        <f aca="false">IF($A11931="","",IF($C11931&lt;=0,"",1/$C11931^2))</f>
        <v>0.0299061150687971</v>
      </c>
      <c r="F11931" s="33" t="n">
        <f aca="false">IF(OR(ROW()-設定!$B$30&lt;2,ROW()+設定!$B$30&gt;13701,N($A11931)&lt;=0,N(INDEX($A$2:$A$13701,MIN(13700,MAX(1,ROW()-1+設定!$B$30))))&lt;=0,$A11931&lt;設定!$B$28,$A11931&gt;設定!$B$29),0,IF(AND($C11931&gt;=MAX(INDEX($C$1:$C$13701,MAX(1,ROW()-設定!$B$24)):INDEX($C$1:$C$13701,MAX(1,ROW()-1))),$C11931&gt;MAX(INDEX($C$1:$C$13701,MIN(13701,ROW()+1)):INDEX($C$1:$C$13701,MIN(13701,ROW()+設定!$B$24))),$C11931&gt;=設定!$B$32,$C11931&gt;=MAX(MIN(INDEX($C$1:$C$13701,MAX(1,ROW()-設定!$B$26)):INDEX($C$1:$C$13701,MAX(1,ROW()-1))),MIN(INDEX($C$1:$C$13701,MIN(13701,ROW()+1)):INDEX($C$1:$C$13701,MIN(13701,ROW()+設定!$B$26))))*10^(設定!$B$27/20)),1,0))</f>
        <v>0</v>
      </c>
      <c r="G11931" s="33" t="n">
        <f aca="false">$G11930+IF($F11931=1,1,0)</f>
        <v>6</v>
      </c>
      <c r="H11931" s="0" t="str">
        <f aca="false">IF($F11931=1,$G11931,"")</f>
        <v/>
      </c>
    </row>
    <row r="11932" customFormat="false" ht="15" hidden="false" customHeight="false" outlineLevel="0" collapsed="false">
      <c r="A11932" s="30" t="n">
        <v>1864.0625</v>
      </c>
      <c r="B11932" s="31" t="n">
        <v>14.8764</v>
      </c>
      <c r="C11932" s="32" t="n">
        <f aca="false">IF($A11932="","",IF(設定!$B$21="dB",10^($B11932/20),ABS($B11932)))</f>
        <v>5.54395887466756</v>
      </c>
      <c r="D11932" s="32" t="n">
        <f aca="false">IF($A11932="","",$A11932^2)</f>
        <v>3474729.00390625</v>
      </c>
      <c r="E11932" s="32" t="n">
        <f aca="false">IF($A11932="","",IF($C11932&lt;=0,"",1/$C11932^2))</f>
        <v>0.0325356883923625</v>
      </c>
      <c r="F11932" s="33" t="n">
        <f aca="false">IF(OR(ROW()-設定!$B$30&lt;2,ROW()+設定!$B$30&gt;13701,N($A11932)&lt;=0,N(INDEX($A$2:$A$13701,MIN(13700,MAX(1,ROW()-1+設定!$B$30))))&lt;=0,$A11932&lt;設定!$B$28,$A11932&gt;設定!$B$29),0,IF(AND($C11932&gt;=MAX(INDEX($C$1:$C$13701,MAX(1,ROW()-設定!$B$24)):INDEX($C$1:$C$13701,MAX(1,ROW()-1))),$C11932&gt;MAX(INDEX($C$1:$C$13701,MIN(13701,ROW()+1)):INDEX($C$1:$C$13701,MIN(13701,ROW()+設定!$B$24))),$C11932&gt;=設定!$B$32,$C11932&gt;=MAX(MIN(INDEX($C$1:$C$13701,MAX(1,ROW()-設定!$B$26)):INDEX($C$1:$C$13701,MAX(1,ROW()-1))),MIN(INDEX($C$1:$C$13701,MIN(13701,ROW()+1)):INDEX($C$1:$C$13701,MIN(13701,ROW()+設定!$B$26))))*10^(設定!$B$27/20)),1,0))</f>
        <v>0</v>
      </c>
      <c r="G11932" s="33" t="n">
        <f aca="false">$G11931+IF($F11932=1,1,0)</f>
        <v>6</v>
      </c>
      <c r="H11932" s="0" t="str">
        <f aca="false">IF($F11932=1,$G11932,"")</f>
        <v/>
      </c>
    </row>
    <row r="11933" customFormat="false" ht="15" hidden="false" customHeight="false" outlineLevel="0" collapsed="false">
      <c r="A11933" s="30" t="n">
        <v>1864.21875</v>
      </c>
      <c r="B11933" s="31" t="n">
        <v>15.367</v>
      </c>
      <c r="C11933" s="32" t="n">
        <f aca="false">IF($A11933="","",IF(設定!$B$21="dB",10^($B11933/20),ABS($B11933)))</f>
        <v>5.86610726458433</v>
      </c>
      <c r="D11933" s="32" t="n">
        <f aca="false">IF($A11933="","",$A11933^2)</f>
        <v>3475311.54785156</v>
      </c>
      <c r="E11933" s="32" t="n">
        <f aca="false">IF($A11933="","",IF($C11933&lt;=0,"",1/$C11933^2))</f>
        <v>0.0290602937526363</v>
      </c>
      <c r="F11933" s="33" t="n">
        <f aca="false">IF(OR(ROW()-設定!$B$30&lt;2,ROW()+設定!$B$30&gt;13701,N($A11933)&lt;=0,N(INDEX($A$2:$A$13701,MIN(13700,MAX(1,ROW()-1+設定!$B$30))))&lt;=0,$A11933&lt;設定!$B$28,$A11933&gt;設定!$B$29),0,IF(AND($C11933&gt;=MAX(INDEX($C$1:$C$13701,MAX(1,ROW()-設定!$B$24)):INDEX($C$1:$C$13701,MAX(1,ROW()-1))),$C11933&gt;MAX(INDEX($C$1:$C$13701,MIN(13701,ROW()+1)):INDEX($C$1:$C$13701,MIN(13701,ROW()+設定!$B$24))),$C11933&gt;=設定!$B$32,$C11933&gt;=MAX(MIN(INDEX($C$1:$C$13701,MAX(1,ROW()-設定!$B$26)):INDEX($C$1:$C$13701,MAX(1,ROW()-1))),MIN(INDEX($C$1:$C$13701,MIN(13701,ROW()+1)):INDEX($C$1:$C$13701,MIN(13701,ROW()+設定!$B$26))))*10^(設定!$B$27/20)),1,0))</f>
        <v>0</v>
      </c>
      <c r="G11933" s="33" t="n">
        <f aca="false">$G11932+IF($F11933=1,1,0)</f>
        <v>6</v>
      </c>
      <c r="H11933" s="0" t="str">
        <f aca="false">IF($F11933=1,$G11933,"")</f>
        <v/>
      </c>
    </row>
    <row r="11934" customFormat="false" ht="15" hidden="false" customHeight="false" outlineLevel="0" collapsed="false">
      <c r="A11934" s="30" t="n">
        <v>1864.375</v>
      </c>
      <c r="B11934" s="31" t="n">
        <v>14.951</v>
      </c>
      <c r="C11934" s="32" t="n">
        <f aca="false">IF($A11934="","",IF(設定!$B$21="dB",10^($B11934/20),ABS($B11934)))</f>
        <v>5.5917790159985</v>
      </c>
      <c r="D11934" s="32" t="n">
        <f aca="false">IF($A11934="","",$A11934^2)</f>
        <v>3475894.140625</v>
      </c>
      <c r="E11934" s="32" t="n">
        <f aca="false">IF($A11934="","",IF($C11934&lt;=0,"",1/$C11934^2))</f>
        <v>0.0319815862166661</v>
      </c>
      <c r="F11934" s="33" t="n">
        <f aca="false">IF(OR(ROW()-設定!$B$30&lt;2,ROW()+設定!$B$30&gt;13701,N($A11934)&lt;=0,N(INDEX($A$2:$A$13701,MIN(13700,MAX(1,ROW()-1+設定!$B$30))))&lt;=0,$A11934&lt;設定!$B$28,$A11934&gt;設定!$B$29),0,IF(AND($C11934&gt;=MAX(INDEX($C$1:$C$13701,MAX(1,ROW()-設定!$B$24)):INDEX($C$1:$C$13701,MAX(1,ROW()-1))),$C11934&gt;MAX(INDEX($C$1:$C$13701,MIN(13701,ROW()+1)):INDEX($C$1:$C$13701,MIN(13701,ROW()+設定!$B$24))),$C11934&gt;=設定!$B$32,$C11934&gt;=MAX(MIN(INDEX($C$1:$C$13701,MAX(1,ROW()-設定!$B$26)):INDEX($C$1:$C$13701,MAX(1,ROW()-1))),MIN(INDEX($C$1:$C$13701,MIN(13701,ROW()+1)):INDEX($C$1:$C$13701,MIN(13701,ROW()+設定!$B$26))))*10^(設定!$B$27/20)),1,0))</f>
        <v>0</v>
      </c>
      <c r="G11934" s="33" t="n">
        <f aca="false">$G11933+IF($F11934=1,1,0)</f>
        <v>6</v>
      </c>
      <c r="H11934" s="0" t="str">
        <f aca="false">IF($F11934=1,$G11934,"")</f>
        <v/>
      </c>
    </row>
    <row r="11935" customFormat="false" ht="15" hidden="false" customHeight="false" outlineLevel="0" collapsed="false">
      <c r="A11935" s="30" t="n">
        <v>1864.53125</v>
      </c>
      <c r="B11935" s="31" t="n">
        <v>15.1481</v>
      </c>
      <c r="C11935" s="32" t="n">
        <f aca="false">IF($A11935="","",IF(設定!$B$21="dB",10^($B11935/20),ABS($B11935)))</f>
        <v>5.72011815907421</v>
      </c>
      <c r="D11935" s="32" t="n">
        <f aca="false">IF($A11935="","",$A11935^2)</f>
        <v>3476476.78222656</v>
      </c>
      <c r="E11935" s="32" t="n">
        <f aca="false">IF($A11935="","",IF($C11935&lt;=0,"",1/$C11935^2))</f>
        <v>0.030562579066168</v>
      </c>
      <c r="F11935" s="33" t="n">
        <f aca="false">IF(OR(ROW()-設定!$B$30&lt;2,ROW()+設定!$B$30&gt;13701,N($A11935)&lt;=0,N(INDEX($A$2:$A$13701,MIN(13700,MAX(1,ROW()-1+設定!$B$30))))&lt;=0,$A11935&lt;設定!$B$28,$A11935&gt;設定!$B$29),0,IF(AND($C11935&gt;=MAX(INDEX($C$1:$C$13701,MAX(1,ROW()-設定!$B$24)):INDEX($C$1:$C$13701,MAX(1,ROW()-1))),$C11935&gt;MAX(INDEX($C$1:$C$13701,MIN(13701,ROW()+1)):INDEX($C$1:$C$13701,MIN(13701,ROW()+設定!$B$24))),$C11935&gt;=設定!$B$32,$C11935&gt;=MAX(MIN(INDEX($C$1:$C$13701,MAX(1,ROW()-設定!$B$26)):INDEX($C$1:$C$13701,MAX(1,ROW()-1))),MIN(INDEX($C$1:$C$13701,MIN(13701,ROW()+1)):INDEX($C$1:$C$13701,MIN(13701,ROW()+設定!$B$26))))*10^(設定!$B$27/20)),1,0))</f>
        <v>0</v>
      </c>
      <c r="G11935" s="33" t="n">
        <f aca="false">$G11934+IF($F11935=1,1,0)</f>
        <v>6</v>
      </c>
      <c r="H11935" s="0" t="str">
        <f aca="false">IF($F11935=1,$G11935,"")</f>
        <v/>
      </c>
    </row>
    <row r="11936" customFormat="false" ht="15" hidden="false" customHeight="false" outlineLevel="0" collapsed="false">
      <c r="A11936" s="30" t="n">
        <v>1864.6875</v>
      </c>
      <c r="B11936" s="31" t="n">
        <v>15.1737</v>
      </c>
      <c r="C11936" s="32" t="n">
        <f aca="false">IF($A11936="","",IF(設定!$B$21="dB",10^($B11936/20),ABS($B11936)))</f>
        <v>5.73700198304289</v>
      </c>
      <c r="D11936" s="32" t="n">
        <f aca="false">IF($A11936="","",$A11936^2)</f>
        <v>3477059.47265625</v>
      </c>
      <c r="E11936" s="32" t="n">
        <f aca="false">IF($A11936="","",IF($C11936&lt;=0,"",1/$C11936^2))</f>
        <v>0.0303829542722954</v>
      </c>
      <c r="F11936" s="33" t="n">
        <f aca="false">IF(OR(ROW()-設定!$B$30&lt;2,ROW()+設定!$B$30&gt;13701,N($A11936)&lt;=0,N(INDEX($A$2:$A$13701,MIN(13700,MAX(1,ROW()-1+設定!$B$30))))&lt;=0,$A11936&lt;設定!$B$28,$A11936&gt;設定!$B$29),0,IF(AND($C11936&gt;=MAX(INDEX($C$1:$C$13701,MAX(1,ROW()-設定!$B$24)):INDEX($C$1:$C$13701,MAX(1,ROW()-1))),$C11936&gt;MAX(INDEX($C$1:$C$13701,MIN(13701,ROW()+1)):INDEX($C$1:$C$13701,MIN(13701,ROW()+設定!$B$24))),$C11936&gt;=設定!$B$32,$C11936&gt;=MAX(MIN(INDEX($C$1:$C$13701,MAX(1,ROW()-設定!$B$26)):INDEX($C$1:$C$13701,MAX(1,ROW()-1))),MIN(INDEX($C$1:$C$13701,MIN(13701,ROW()+1)):INDEX($C$1:$C$13701,MIN(13701,ROW()+設定!$B$26))))*10^(設定!$B$27/20)),1,0))</f>
        <v>0</v>
      </c>
      <c r="G11936" s="33" t="n">
        <f aca="false">$G11935+IF($F11936=1,1,0)</f>
        <v>6</v>
      </c>
      <c r="H11936" s="0" t="str">
        <f aca="false">IF($F11936=1,$G11936,"")</f>
        <v/>
      </c>
    </row>
    <row r="11937" customFormat="false" ht="15" hidden="false" customHeight="false" outlineLevel="0" collapsed="false">
      <c r="A11937" s="30" t="n">
        <v>1864.84375</v>
      </c>
      <c r="B11937" s="31" t="n">
        <v>15.0676</v>
      </c>
      <c r="C11937" s="32" t="n">
        <f aca="false">IF($A11937="","",IF(設定!$B$21="dB",10^($B11937/20),ABS($B11937)))</f>
        <v>5.66734955231695</v>
      </c>
      <c r="D11937" s="32" t="n">
        <f aca="false">IF($A11937="","",$A11937^2)</f>
        <v>3477642.21191406</v>
      </c>
      <c r="E11937" s="32" t="n">
        <f aca="false">IF($A11937="","",IF($C11937&lt;=0,"",1/$C11937^2))</f>
        <v>0.0311343641033239</v>
      </c>
      <c r="F11937" s="33" t="n">
        <f aca="false">IF(OR(ROW()-設定!$B$30&lt;2,ROW()+設定!$B$30&gt;13701,N($A11937)&lt;=0,N(INDEX($A$2:$A$13701,MIN(13700,MAX(1,ROW()-1+設定!$B$30))))&lt;=0,$A11937&lt;設定!$B$28,$A11937&gt;設定!$B$29),0,IF(AND($C11937&gt;=MAX(INDEX($C$1:$C$13701,MAX(1,ROW()-設定!$B$24)):INDEX($C$1:$C$13701,MAX(1,ROW()-1))),$C11937&gt;MAX(INDEX($C$1:$C$13701,MIN(13701,ROW()+1)):INDEX($C$1:$C$13701,MIN(13701,ROW()+設定!$B$24))),$C11937&gt;=設定!$B$32,$C11937&gt;=MAX(MIN(INDEX($C$1:$C$13701,MAX(1,ROW()-設定!$B$26)):INDEX($C$1:$C$13701,MAX(1,ROW()-1))),MIN(INDEX($C$1:$C$13701,MIN(13701,ROW()+1)):INDEX($C$1:$C$13701,MIN(13701,ROW()+設定!$B$26))))*10^(設定!$B$27/20)),1,0))</f>
        <v>0</v>
      </c>
      <c r="G11937" s="33" t="n">
        <f aca="false">$G11936+IF($F11937=1,1,0)</f>
        <v>6</v>
      </c>
      <c r="H11937" s="0" t="str">
        <f aca="false">IF($F11937=1,$G11937,"")</f>
        <v/>
      </c>
    </row>
    <row r="11938" customFormat="false" ht="15" hidden="false" customHeight="false" outlineLevel="0" collapsed="false">
      <c r="A11938" s="30" t="n">
        <v>1865</v>
      </c>
      <c r="B11938" s="31" t="n">
        <v>15.1373</v>
      </c>
      <c r="C11938" s="32" t="n">
        <f aca="false">IF($A11938="","",IF(設定!$B$21="dB",10^($B11938/20),ABS($B11938)))</f>
        <v>5.71301020723548</v>
      </c>
      <c r="D11938" s="32" t="n">
        <f aca="false">IF($A11938="","",$A11938^2)</f>
        <v>3478225</v>
      </c>
      <c r="E11938" s="32" t="n">
        <f aca="false">IF($A11938="","",IF($C11938&lt;=0,"",1/$C11938^2))</f>
        <v>0.0306386764201716</v>
      </c>
      <c r="F11938" s="33" t="n">
        <f aca="false">IF(OR(ROW()-設定!$B$30&lt;2,ROW()+設定!$B$30&gt;13701,N($A11938)&lt;=0,N(INDEX($A$2:$A$13701,MIN(13700,MAX(1,ROW()-1+設定!$B$30))))&lt;=0,$A11938&lt;設定!$B$28,$A11938&gt;設定!$B$29),0,IF(AND($C11938&gt;=MAX(INDEX($C$1:$C$13701,MAX(1,ROW()-設定!$B$24)):INDEX($C$1:$C$13701,MAX(1,ROW()-1))),$C11938&gt;MAX(INDEX($C$1:$C$13701,MIN(13701,ROW()+1)):INDEX($C$1:$C$13701,MIN(13701,ROW()+設定!$B$24))),$C11938&gt;=設定!$B$32,$C11938&gt;=MAX(MIN(INDEX($C$1:$C$13701,MAX(1,ROW()-設定!$B$26)):INDEX($C$1:$C$13701,MAX(1,ROW()-1))),MIN(INDEX($C$1:$C$13701,MIN(13701,ROW()+1)):INDEX($C$1:$C$13701,MIN(13701,ROW()+設定!$B$26))))*10^(設定!$B$27/20)),1,0))</f>
        <v>0</v>
      </c>
      <c r="G11938" s="33" t="n">
        <f aca="false">$G11937+IF($F11938=1,1,0)</f>
        <v>6</v>
      </c>
      <c r="H11938" s="0" t="str">
        <f aca="false">IF($F11938=1,$G11938,"")</f>
        <v/>
      </c>
    </row>
    <row r="11939" customFormat="false" ht="15" hidden="false" customHeight="false" outlineLevel="0" collapsed="false">
      <c r="A11939" s="30" t="n">
        <v>1865.15625</v>
      </c>
      <c r="B11939" s="31" t="n">
        <v>15.0381</v>
      </c>
      <c r="C11939" s="32" t="n">
        <f aca="false">IF($A11939="","",IF(設定!$B$21="dB",10^($B11939/20),ABS($B11939)))</f>
        <v>5.64813410858945</v>
      </c>
      <c r="D11939" s="32" t="n">
        <f aca="false">IF($A11939="","",$A11939^2)</f>
        <v>3478807.83691406</v>
      </c>
      <c r="E11939" s="32" t="n">
        <f aca="false">IF($A11939="","",IF($C11939&lt;=0,"",1/$C11939^2))</f>
        <v>0.0313465680904262</v>
      </c>
      <c r="F11939" s="33" t="n">
        <f aca="false">IF(OR(ROW()-設定!$B$30&lt;2,ROW()+設定!$B$30&gt;13701,N($A11939)&lt;=0,N(INDEX($A$2:$A$13701,MIN(13700,MAX(1,ROW()-1+設定!$B$30))))&lt;=0,$A11939&lt;設定!$B$28,$A11939&gt;設定!$B$29),0,IF(AND($C11939&gt;=MAX(INDEX($C$1:$C$13701,MAX(1,ROW()-設定!$B$24)):INDEX($C$1:$C$13701,MAX(1,ROW()-1))),$C11939&gt;MAX(INDEX($C$1:$C$13701,MIN(13701,ROW()+1)):INDEX($C$1:$C$13701,MIN(13701,ROW()+設定!$B$24))),$C11939&gt;=設定!$B$32,$C11939&gt;=MAX(MIN(INDEX($C$1:$C$13701,MAX(1,ROW()-設定!$B$26)):INDEX($C$1:$C$13701,MAX(1,ROW()-1))),MIN(INDEX($C$1:$C$13701,MIN(13701,ROW()+1)):INDEX($C$1:$C$13701,MIN(13701,ROW()+設定!$B$26))))*10^(設定!$B$27/20)),1,0))</f>
        <v>0</v>
      </c>
      <c r="G11939" s="33" t="n">
        <f aca="false">$G11938+IF($F11939=1,1,0)</f>
        <v>6</v>
      </c>
      <c r="H11939" s="0" t="str">
        <f aca="false">IF($F11939=1,$G11939,"")</f>
        <v/>
      </c>
    </row>
    <row r="11940" customFormat="false" ht="15" hidden="false" customHeight="false" outlineLevel="0" collapsed="false">
      <c r="A11940" s="30" t="n">
        <v>1865.3125</v>
      </c>
      <c r="B11940" s="31" t="n">
        <v>14.8513</v>
      </c>
      <c r="C11940" s="32" t="n">
        <f aca="false">IF($A11940="","",IF(設定!$B$21="dB",10^($B11940/20),ABS($B11940)))</f>
        <v>5.52796137662777</v>
      </c>
      <c r="D11940" s="32" t="n">
        <f aca="false">IF($A11940="","",$A11940^2)</f>
        <v>3479390.72265625</v>
      </c>
      <c r="E11940" s="32" t="n">
        <f aca="false">IF($A11940="","",IF($C11940&lt;=0,"",1/$C11940^2))</f>
        <v>0.0327242724668012</v>
      </c>
      <c r="F11940" s="33" t="n">
        <f aca="false">IF(OR(ROW()-設定!$B$30&lt;2,ROW()+設定!$B$30&gt;13701,N($A11940)&lt;=0,N(INDEX($A$2:$A$13701,MIN(13700,MAX(1,ROW()-1+設定!$B$30))))&lt;=0,$A11940&lt;設定!$B$28,$A11940&gt;設定!$B$29),0,IF(AND($C11940&gt;=MAX(INDEX($C$1:$C$13701,MAX(1,ROW()-設定!$B$24)):INDEX($C$1:$C$13701,MAX(1,ROW()-1))),$C11940&gt;MAX(INDEX($C$1:$C$13701,MIN(13701,ROW()+1)):INDEX($C$1:$C$13701,MIN(13701,ROW()+設定!$B$24))),$C11940&gt;=設定!$B$32,$C11940&gt;=MAX(MIN(INDEX($C$1:$C$13701,MAX(1,ROW()-設定!$B$26)):INDEX($C$1:$C$13701,MAX(1,ROW()-1))),MIN(INDEX($C$1:$C$13701,MIN(13701,ROW()+1)):INDEX($C$1:$C$13701,MIN(13701,ROW()+設定!$B$26))))*10^(設定!$B$27/20)),1,0))</f>
        <v>0</v>
      </c>
      <c r="G11940" s="33" t="n">
        <f aca="false">$G11939+IF($F11940=1,1,0)</f>
        <v>6</v>
      </c>
      <c r="H11940" s="0" t="str">
        <f aca="false">IF($F11940=1,$G11940,"")</f>
        <v/>
      </c>
    </row>
    <row r="11941" customFormat="false" ht="15" hidden="false" customHeight="false" outlineLevel="0" collapsed="false">
      <c r="A11941" s="30" t="n">
        <v>1865.46875</v>
      </c>
      <c r="B11941" s="31" t="n">
        <v>15.0679</v>
      </c>
      <c r="C11941" s="32" t="n">
        <f aca="false">IF($A11941="","",IF(設定!$B$21="dB",10^($B11941/20),ABS($B11941)))</f>
        <v>5.66754529901629</v>
      </c>
      <c r="D11941" s="32" t="n">
        <f aca="false">IF($A11941="","",$A11941^2)</f>
        <v>3479973.65722656</v>
      </c>
      <c r="E11941" s="32" t="n">
        <f aca="false">IF($A11941="","",IF($C11941&lt;=0,"",1/$C11941^2))</f>
        <v>0.0311322134919243</v>
      </c>
      <c r="F11941" s="33" t="n">
        <f aca="false">IF(OR(ROW()-設定!$B$30&lt;2,ROW()+設定!$B$30&gt;13701,N($A11941)&lt;=0,N(INDEX($A$2:$A$13701,MIN(13700,MAX(1,ROW()-1+設定!$B$30))))&lt;=0,$A11941&lt;設定!$B$28,$A11941&gt;設定!$B$29),0,IF(AND($C11941&gt;=MAX(INDEX($C$1:$C$13701,MAX(1,ROW()-設定!$B$24)):INDEX($C$1:$C$13701,MAX(1,ROW()-1))),$C11941&gt;MAX(INDEX($C$1:$C$13701,MIN(13701,ROW()+1)):INDEX($C$1:$C$13701,MIN(13701,ROW()+設定!$B$24))),$C11941&gt;=設定!$B$32,$C11941&gt;=MAX(MIN(INDEX($C$1:$C$13701,MAX(1,ROW()-設定!$B$26)):INDEX($C$1:$C$13701,MAX(1,ROW()-1))),MIN(INDEX($C$1:$C$13701,MIN(13701,ROW()+1)):INDEX($C$1:$C$13701,MIN(13701,ROW()+設定!$B$26))))*10^(設定!$B$27/20)),1,0))</f>
        <v>0</v>
      </c>
      <c r="G11941" s="33" t="n">
        <f aca="false">$G11940+IF($F11941=1,1,0)</f>
        <v>6</v>
      </c>
      <c r="H11941" s="0" t="str">
        <f aca="false">IF($F11941=1,$G11941,"")</f>
        <v/>
      </c>
    </row>
    <row r="11942" customFormat="false" ht="15" hidden="false" customHeight="false" outlineLevel="0" collapsed="false">
      <c r="A11942" s="30" t="n">
        <v>1865.625</v>
      </c>
      <c r="B11942" s="31" t="n">
        <v>15.142</v>
      </c>
      <c r="C11942" s="32" t="n">
        <f aca="false">IF($A11942="","",IF(設定!$B$21="dB",10^($B11942/20),ABS($B11942)))</f>
        <v>5.71610239641614</v>
      </c>
      <c r="D11942" s="32" t="n">
        <f aca="false">IF($A11942="","",$A11942^2)</f>
        <v>3480556.640625</v>
      </c>
      <c r="E11942" s="32" t="n">
        <f aca="false">IF($A11942="","",IF($C11942&lt;=0,"",1/$C11942^2))</f>
        <v>0.0306055367205366</v>
      </c>
      <c r="F11942" s="33" t="n">
        <f aca="false">IF(OR(ROW()-設定!$B$30&lt;2,ROW()+設定!$B$30&gt;13701,N($A11942)&lt;=0,N(INDEX($A$2:$A$13701,MIN(13700,MAX(1,ROW()-1+設定!$B$30))))&lt;=0,$A11942&lt;設定!$B$28,$A11942&gt;設定!$B$29),0,IF(AND($C11942&gt;=MAX(INDEX($C$1:$C$13701,MAX(1,ROW()-設定!$B$24)):INDEX($C$1:$C$13701,MAX(1,ROW()-1))),$C11942&gt;MAX(INDEX($C$1:$C$13701,MIN(13701,ROW()+1)):INDEX($C$1:$C$13701,MIN(13701,ROW()+設定!$B$24))),$C11942&gt;=設定!$B$32,$C11942&gt;=MAX(MIN(INDEX($C$1:$C$13701,MAX(1,ROW()-設定!$B$26)):INDEX($C$1:$C$13701,MAX(1,ROW()-1))),MIN(INDEX($C$1:$C$13701,MIN(13701,ROW()+1)):INDEX($C$1:$C$13701,MIN(13701,ROW()+設定!$B$26))))*10^(設定!$B$27/20)),1,0))</f>
        <v>0</v>
      </c>
      <c r="G11942" s="33" t="n">
        <f aca="false">$G11941+IF($F11942=1,1,0)</f>
        <v>6</v>
      </c>
      <c r="H11942" s="0" t="str">
        <f aca="false">IF($F11942=1,$G11942,"")</f>
        <v/>
      </c>
    </row>
    <row r="11943" customFormat="false" ht="15" hidden="false" customHeight="false" outlineLevel="0" collapsed="false">
      <c r="A11943" s="30" t="n">
        <v>1865.78125</v>
      </c>
      <c r="B11943" s="31" t="n">
        <v>14.954</v>
      </c>
      <c r="C11943" s="32" t="n">
        <f aca="false">IF($A11943="","",IF(設定!$B$21="dB",10^($B11943/20),ABS($B11943)))</f>
        <v>5.59371068161696</v>
      </c>
      <c r="D11943" s="32" t="n">
        <f aca="false">IF($A11943="","",$A11943^2)</f>
        <v>3481139.67285156</v>
      </c>
      <c r="E11943" s="32" t="n">
        <f aca="false">IF($A11943="","",IF($C11943&lt;=0,"",1/$C11943^2))</f>
        <v>0.0319595017481476</v>
      </c>
      <c r="F11943" s="33" t="n">
        <f aca="false">IF(OR(ROW()-設定!$B$30&lt;2,ROW()+設定!$B$30&gt;13701,N($A11943)&lt;=0,N(INDEX($A$2:$A$13701,MIN(13700,MAX(1,ROW()-1+設定!$B$30))))&lt;=0,$A11943&lt;設定!$B$28,$A11943&gt;設定!$B$29),0,IF(AND($C11943&gt;=MAX(INDEX($C$1:$C$13701,MAX(1,ROW()-設定!$B$24)):INDEX($C$1:$C$13701,MAX(1,ROW()-1))),$C11943&gt;MAX(INDEX($C$1:$C$13701,MIN(13701,ROW()+1)):INDEX($C$1:$C$13701,MIN(13701,ROW()+設定!$B$24))),$C11943&gt;=設定!$B$32,$C11943&gt;=MAX(MIN(INDEX($C$1:$C$13701,MAX(1,ROW()-設定!$B$26)):INDEX($C$1:$C$13701,MAX(1,ROW()-1))),MIN(INDEX($C$1:$C$13701,MIN(13701,ROW()+1)):INDEX($C$1:$C$13701,MIN(13701,ROW()+設定!$B$26))))*10^(設定!$B$27/20)),1,0))</f>
        <v>0</v>
      </c>
      <c r="G11943" s="33" t="n">
        <f aca="false">$G11942+IF($F11943=1,1,0)</f>
        <v>6</v>
      </c>
      <c r="H11943" s="0" t="str">
        <f aca="false">IF($F11943=1,$G11943,"")</f>
        <v/>
      </c>
    </row>
    <row r="11944" customFormat="false" ht="15" hidden="false" customHeight="false" outlineLevel="0" collapsed="false">
      <c r="A11944" s="30" t="n">
        <v>1865.9375</v>
      </c>
      <c r="B11944" s="31" t="n">
        <v>14.8213</v>
      </c>
      <c r="C11944" s="32" t="n">
        <f aca="false">IF($A11944="","",IF(設定!$B$21="dB",10^($B11944/20),ABS($B11944)))</f>
        <v>5.50890140878306</v>
      </c>
      <c r="D11944" s="32" t="n">
        <f aca="false">IF($A11944="","",$A11944^2)</f>
        <v>3481722.75390625</v>
      </c>
      <c r="E11944" s="32" t="n">
        <f aca="false">IF($A11944="","",IF($C11944&lt;=0,"",1/$C11944^2))</f>
        <v>0.0329511062869572</v>
      </c>
      <c r="F11944" s="33" t="n">
        <f aca="false">IF(OR(ROW()-設定!$B$30&lt;2,ROW()+設定!$B$30&gt;13701,N($A11944)&lt;=0,N(INDEX($A$2:$A$13701,MIN(13700,MAX(1,ROW()-1+設定!$B$30))))&lt;=0,$A11944&lt;設定!$B$28,$A11944&gt;設定!$B$29),0,IF(AND($C11944&gt;=MAX(INDEX($C$1:$C$13701,MAX(1,ROW()-設定!$B$24)):INDEX($C$1:$C$13701,MAX(1,ROW()-1))),$C11944&gt;MAX(INDEX($C$1:$C$13701,MIN(13701,ROW()+1)):INDEX($C$1:$C$13701,MIN(13701,ROW()+設定!$B$24))),$C11944&gt;=設定!$B$32,$C11944&gt;=MAX(MIN(INDEX($C$1:$C$13701,MAX(1,ROW()-設定!$B$26)):INDEX($C$1:$C$13701,MAX(1,ROW()-1))),MIN(INDEX($C$1:$C$13701,MIN(13701,ROW()+1)):INDEX($C$1:$C$13701,MIN(13701,ROW()+設定!$B$26))))*10^(設定!$B$27/20)),1,0))</f>
        <v>0</v>
      </c>
      <c r="G11944" s="33" t="n">
        <f aca="false">$G11943+IF($F11944=1,1,0)</f>
        <v>6</v>
      </c>
      <c r="H11944" s="0" t="str">
        <f aca="false">IF($F11944=1,$G11944,"")</f>
        <v/>
      </c>
    </row>
    <row r="11945" customFormat="false" ht="15" hidden="false" customHeight="false" outlineLevel="0" collapsed="false">
      <c r="A11945" s="30" t="n">
        <v>1866.09375</v>
      </c>
      <c r="B11945" s="31" t="n">
        <v>14.9302</v>
      </c>
      <c r="C11945" s="32" t="n">
        <f aca="false">IF($A11945="","",IF(設定!$B$21="dB",10^($B11945/20),ABS($B11945)))</f>
        <v>5.57840446744291</v>
      </c>
      <c r="D11945" s="32" t="n">
        <f aca="false">IF($A11945="","",$A11945^2)</f>
        <v>3482305.88378906</v>
      </c>
      <c r="E11945" s="32" t="n">
        <f aca="false">IF($A11945="","",IF($C11945&lt;=0,"",1/$C11945^2))</f>
        <v>0.0321351254751096</v>
      </c>
      <c r="F11945" s="33" t="n">
        <f aca="false">IF(OR(ROW()-設定!$B$30&lt;2,ROW()+設定!$B$30&gt;13701,N($A11945)&lt;=0,N(INDEX($A$2:$A$13701,MIN(13700,MAX(1,ROW()-1+設定!$B$30))))&lt;=0,$A11945&lt;設定!$B$28,$A11945&gt;設定!$B$29),0,IF(AND($C11945&gt;=MAX(INDEX($C$1:$C$13701,MAX(1,ROW()-設定!$B$24)):INDEX($C$1:$C$13701,MAX(1,ROW()-1))),$C11945&gt;MAX(INDEX($C$1:$C$13701,MIN(13701,ROW()+1)):INDEX($C$1:$C$13701,MIN(13701,ROW()+設定!$B$24))),$C11945&gt;=設定!$B$32,$C11945&gt;=MAX(MIN(INDEX($C$1:$C$13701,MAX(1,ROW()-設定!$B$26)):INDEX($C$1:$C$13701,MAX(1,ROW()-1))),MIN(INDEX($C$1:$C$13701,MIN(13701,ROW()+1)):INDEX($C$1:$C$13701,MIN(13701,ROW()+設定!$B$26))))*10^(設定!$B$27/20)),1,0))</f>
        <v>0</v>
      </c>
      <c r="G11945" s="33" t="n">
        <f aca="false">$G11944+IF($F11945=1,1,0)</f>
        <v>6</v>
      </c>
      <c r="H11945" s="0" t="str">
        <f aca="false">IF($F11945=1,$G11945,"")</f>
        <v/>
      </c>
    </row>
    <row r="11946" customFormat="false" ht="15" hidden="false" customHeight="false" outlineLevel="0" collapsed="false">
      <c r="A11946" s="30" t="n">
        <v>1866.25</v>
      </c>
      <c r="B11946" s="31" t="n">
        <v>15.0192</v>
      </c>
      <c r="C11946" s="32" t="n">
        <f aca="false">IF($A11946="","",IF(設定!$B$21="dB",10^($B11946/20),ABS($B11946)))</f>
        <v>5.63585745269994</v>
      </c>
      <c r="D11946" s="32" t="n">
        <f aca="false">IF($A11946="","",$A11946^2)</f>
        <v>3482889.0625</v>
      </c>
      <c r="E11946" s="32" t="n">
        <f aca="false">IF($A11946="","",IF($C11946&lt;=0,"",1/$C11946^2))</f>
        <v>0.0314832820417709</v>
      </c>
      <c r="F11946" s="33" t="n">
        <f aca="false">IF(OR(ROW()-設定!$B$30&lt;2,ROW()+設定!$B$30&gt;13701,N($A11946)&lt;=0,N(INDEX($A$2:$A$13701,MIN(13700,MAX(1,ROW()-1+設定!$B$30))))&lt;=0,$A11946&lt;設定!$B$28,$A11946&gt;設定!$B$29),0,IF(AND($C11946&gt;=MAX(INDEX($C$1:$C$13701,MAX(1,ROW()-設定!$B$24)):INDEX($C$1:$C$13701,MAX(1,ROW()-1))),$C11946&gt;MAX(INDEX($C$1:$C$13701,MIN(13701,ROW()+1)):INDEX($C$1:$C$13701,MIN(13701,ROW()+設定!$B$24))),$C11946&gt;=設定!$B$32,$C11946&gt;=MAX(MIN(INDEX($C$1:$C$13701,MAX(1,ROW()-設定!$B$26)):INDEX($C$1:$C$13701,MAX(1,ROW()-1))),MIN(INDEX($C$1:$C$13701,MIN(13701,ROW()+1)):INDEX($C$1:$C$13701,MIN(13701,ROW()+設定!$B$26))))*10^(設定!$B$27/20)),1,0))</f>
        <v>0</v>
      </c>
      <c r="G11946" s="33" t="n">
        <f aca="false">$G11945+IF($F11946=1,1,0)</f>
        <v>6</v>
      </c>
      <c r="H11946" s="0" t="str">
        <f aca="false">IF($F11946=1,$G11946,"")</f>
        <v/>
      </c>
    </row>
    <row r="11947" customFormat="false" ht="15" hidden="false" customHeight="false" outlineLevel="0" collapsed="false">
      <c r="A11947" s="30" t="n">
        <v>1866.40625</v>
      </c>
      <c r="B11947" s="31" t="n">
        <v>15.0076</v>
      </c>
      <c r="C11947" s="32" t="n">
        <f aca="false">IF($A11947="","",IF(設定!$B$21="dB",10^($B11947/20),ABS($B11947)))</f>
        <v>5.62833579241715</v>
      </c>
      <c r="D11947" s="32" t="n">
        <f aca="false">IF($A11947="","",$A11947^2)</f>
        <v>3483472.29003906</v>
      </c>
      <c r="E11947" s="32" t="n">
        <f aca="false">IF($A11947="","",IF($C11947&lt;=0,"",1/$C11947^2))</f>
        <v>0.0315674862520314</v>
      </c>
      <c r="F11947" s="33" t="n">
        <f aca="false">IF(OR(ROW()-設定!$B$30&lt;2,ROW()+設定!$B$30&gt;13701,N($A11947)&lt;=0,N(INDEX($A$2:$A$13701,MIN(13700,MAX(1,ROW()-1+設定!$B$30))))&lt;=0,$A11947&lt;設定!$B$28,$A11947&gt;設定!$B$29),0,IF(AND($C11947&gt;=MAX(INDEX($C$1:$C$13701,MAX(1,ROW()-設定!$B$24)):INDEX($C$1:$C$13701,MAX(1,ROW()-1))),$C11947&gt;MAX(INDEX($C$1:$C$13701,MIN(13701,ROW()+1)):INDEX($C$1:$C$13701,MIN(13701,ROW()+設定!$B$24))),$C11947&gt;=設定!$B$32,$C11947&gt;=MAX(MIN(INDEX($C$1:$C$13701,MAX(1,ROW()-設定!$B$26)):INDEX($C$1:$C$13701,MAX(1,ROW()-1))),MIN(INDEX($C$1:$C$13701,MIN(13701,ROW()+1)):INDEX($C$1:$C$13701,MIN(13701,ROW()+設定!$B$26))))*10^(設定!$B$27/20)),1,0))</f>
        <v>0</v>
      </c>
      <c r="G11947" s="33" t="n">
        <f aca="false">$G11946+IF($F11947=1,1,0)</f>
        <v>6</v>
      </c>
      <c r="H11947" s="0" t="str">
        <f aca="false">IF($F11947=1,$G11947,"")</f>
        <v/>
      </c>
    </row>
    <row r="11948" customFormat="false" ht="15" hidden="false" customHeight="false" outlineLevel="0" collapsed="false">
      <c r="A11948" s="30" t="n">
        <v>1866.5625</v>
      </c>
      <c r="B11948" s="31" t="n">
        <v>15.0831</v>
      </c>
      <c r="C11948" s="32" t="n">
        <f aca="false">IF($A11948="","",IF(設定!$B$21="dB",10^($B11948/20),ABS($B11948)))</f>
        <v>5.67747198620169</v>
      </c>
      <c r="D11948" s="32" t="n">
        <f aca="false">IF($A11948="","",$A11948^2)</f>
        <v>3484055.56640625</v>
      </c>
      <c r="E11948" s="32" t="n">
        <f aca="false">IF($A11948="","",IF($C11948&lt;=0,"",1/$C11948^2))</f>
        <v>0.0310234433993136</v>
      </c>
      <c r="F11948" s="33" t="n">
        <f aca="false">IF(OR(ROW()-設定!$B$30&lt;2,ROW()+設定!$B$30&gt;13701,N($A11948)&lt;=0,N(INDEX($A$2:$A$13701,MIN(13700,MAX(1,ROW()-1+設定!$B$30))))&lt;=0,$A11948&lt;設定!$B$28,$A11948&gt;設定!$B$29),0,IF(AND($C11948&gt;=MAX(INDEX($C$1:$C$13701,MAX(1,ROW()-設定!$B$24)):INDEX($C$1:$C$13701,MAX(1,ROW()-1))),$C11948&gt;MAX(INDEX($C$1:$C$13701,MIN(13701,ROW()+1)):INDEX($C$1:$C$13701,MIN(13701,ROW()+設定!$B$24))),$C11948&gt;=設定!$B$32,$C11948&gt;=MAX(MIN(INDEX($C$1:$C$13701,MAX(1,ROW()-設定!$B$26)):INDEX($C$1:$C$13701,MAX(1,ROW()-1))),MIN(INDEX($C$1:$C$13701,MIN(13701,ROW()+1)):INDEX($C$1:$C$13701,MIN(13701,ROW()+設定!$B$26))))*10^(設定!$B$27/20)),1,0))</f>
        <v>0</v>
      </c>
      <c r="G11948" s="33" t="n">
        <f aca="false">$G11947+IF($F11948=1,1,0)</f>
        <v>6</v>
      </c>
      <c r="H11948" s="0" t="str">
        <f aca="false">IF($F11948=1,$G11948,"")</f>
        <v/>
      </c>
    </row>
    <row r="11949" customFormat="false" ht="15" hidden="false" customHeight="false" outlineLevel="0" collapsed="false">
      <c r="A11949" s="30" t="n">
        <v>1866.71875</v>
      </c>
      <c r="B11949" s="31" t="n">
        <v>15.0164</v>
      </c>
      <c r="C11949" s="32" t="n">
        <f aca="false">IF($A11949="","",IF(設定!$B$21="dB",10^($B11949/20),ABS($B11949)))</f>
        <v>5.6340409597098</v>
      </c>
      <c r="D11949" s="32" t="n">
        <f aca="false">IF($A11949="","",$A11949^2)</f>
        <v>3484638.89160156</v>
      </c>
      <c r="E11949" s="32" t="n">
        <f aca="false">IF($A11949="","",IF($C11949&lt;=0,"",1/$C11949^2))</f>
        <v>0.0315035866085408</v>
      </c>
      <c r="F11949" s="33" t="n">
        <f aca="false">IF(OR(ROW()-設定!$B$30&lt;2,ROW()+設定!$B$30&gt;13701,N($A11949)&lt;=0,N(INDEX($A$2:$A$13701,MIN(13700,MAX(1,ROW()-1+設定!$B$30))))&lt;=0,$A11949&lt;設定!$B$28,$A11949&gt;設定!$B$29),0,IF(AND($C11949&gt;=MAX(INDEX($C$1:$C$13701,MAX(1,ROW()-設定!$B$24)):INDEX($C$1:$C$13701,MAX(1,ROW()-1))),$C11949&gt;MAX(INDEX($C$1:$C$13701,MIN(13701,ROW()+1)):INDEX($C$1:$C$13701,MIN(13701,ROW()+設定!$B$24))),$C11949&gt;=設定!$B$32,$C11949&gt;=MAX(MIN(INDEX($C$1:$C$13701,MAX(1,ROW()-設定!$B$26)):INDEX($C$1:$C$13701,MAX(1,ROW()-1))),MIN(INDEX($C$1:$C$13701,MIN(13701,ROW()+1)):INDEX($C$1:$C$13701,MIN(13701,ROW()+設定!$B$26))))*10^(設定!$B$27/20)),1,0))</f>
        <v>0</v>
      </c>
      <c r="G11949" s="33" t="n">
        <f aca="false">$G11948+IF($F11949=1,1,0)</f>
        <v>6</v>
      </c>
      <c r="H11949" s="0" t="str">
        <f aca="false">IF($F11949=1,$G11949,"")</f>
        <v/>
      </c>
    </row>
    <row r="11950" customFormat="false" ht="15" hidden="false" customHeight="false" outlineLevel="0" collapsed="false">
      <c r="A11950" s="30" t="n">
        <v>1866.875</v>
      </c>
      <c r="B11950" s="31" t="n">
        <v>15.0018</v>
      </c>
      <c r="C11950" s="32" t="n">
        <f aca="false">IF($A11950="","",IF(設定!$B$21="dB",10^($B11950/20),ABS($B11950)))</f>
        <v>5.62457872753893</v>
      </c>
      <c r="D11950" s="32" t="n">
        <f aca="false">IF($A11950="","",$A11950^2)</f>
        <v>3485222.265625</v>
      </c>
      <c r="E11950" s="32" t="n">
        <f aca="false">IF($A11950="","",IF($C11950&lt;=0,"",1/$C11950^2))</f>
        <v>0.0316096727732922</v>
      </c>
      <c r="F11950" s="33" t="n">
        <f aca="false">IF(OR(ROW()-設定!$B$30&lt;2,ROW()+設定!$B$30&gt;13701,N($A11950)&lt;=0,N(INDEX($A$2:$A$13701,MIN(13700,MAX(1,ROW()-1+設定!$B$30))))&lt;=0,$A11950&lt;設定!$B$28,$A11950&gt;設定!$B$29),0,IF(AND($C11950&gt;=MAX(INDEX($C$1:$C$13701,MAX(1,ROW()-設定!$B$24)):INDEX($C$1:$C$13701,MAX(1,ROW()-1))),$C11950&gt;MAX(INDEX($C$1:$C$13701,MIN(13701,ROW()+1)):INDEX($C$1:$C$13701,MIN(13701,ROW()+設定!$B$24))),$C11950&gt;=設定!$B$32,$C11950&gt;=MAX(MIN(INDEX($C$1:$C$13701,MAX(1,ROW()-設定!$B$26)):INDEX($C$1:$C$13701,MAX(1,ROW()-1))),MIN(INDEX($C$1:$C$13701,MIN(13701,ROW()+1)):INDEX($C$1:$C$13701,MIN(13701,ROW()+設定!$B$26))))*10^(設定!$B$27/20)),1,0))</f>
        <v>0</v>
      </c>
      <c r="G11950" s="33" t="n">
        <f aca="false">$G11949+IF($F11950=1,1,0)</f>
        <v>6</v>
      </c>
      <c r="H11950" s="0" t="str">
        <f aca="false">IF($F11950=1,$G11950,"")</f>
        <v/>
      </c>
    </row>
    <row r="11951" customFormat="false" ht="15" hidden="false" customHeight="false" outlineLevel="0" collapsed="false">
      <c r="A11951" s="30" t="n">
        <v>1867.03125</v>
      </c>
      <c r="B11951" s="31" t="n">
        <v>14.7244</v>
      </c>
      <c r="C11951" s="32" t="n">
        <f aca="false">IF($A11951="","",IF(設定!$B$21="dB",10^($B11951/20),ABS($B11951)))</f>
        <v>5.44778550729278</v>
      </c>
      <c r="D11951" s="32" t="n">
        <f aca="false">IF($A11951="","",$A11951^2)</f>
        <v>3485805.68847656</v>
      </c>
      <c r="E11951" s="32" t="n">
        <f aca="false">IF($A11951="","",IF($C11951&lt;=0,"",1/$C11951^2))</f>
        <v>0.0336945763303529</v>
      </c>
      <c r="F11951" s="33" t="n">
        <f aca="false">IF(OR(ROW()-設定!$B$30&lt;2,ROW()+設定!$B$30&gt;13701,N($A11951)&lt;=0,N(INDEX($A$2:$A$13701,MIN(13700,MAX(1,ROW()-1+設定!$B$30))))&lt;=0,$A11951&lt;設定!$B$28,$A11951&gt;設定!$B$29),0,IF(AND($C11951&gt;=MAX(INDEX($C$1:$C$13701,MAX(1,ROW()-設定!$B$24)):INDEX($C$1:$C$13701,MAX(1,ROW()-1))),$C11951&gt;MAX(INDEX($C$1:$C$13701,MIN(13701,ROW()+1)):INDEX($C$1:$C$13701,MIN(13701,ROW()+設定!$B$24))),$C11951&gt;=設定!$B$32,$C11951&gt;=MAX(MIN(INDEX($C$1:$C$13701,MAX(1,ROW()-設定!$B$26)):INDEX($C$1:$C$13701,MAX(1,ROW()-1))),MIN(INDEX($C$1:$C$13701,MIN(13701,ROW()+1)):INDEX($C$1:$C$13701,MIN(13701,ROW()+設定!$B$26))))*10^(設定!$B$27/20)),1,0))</f>
        <v>0</v>
      </c>
      <c r="G11951" s="33" t="n">
        <f aca="false">$G11950+IF($F11951=1,1,0)</f>
        <v>6</v>
      </c>
      <c r="H11951" s="0" t="str">
        <f aca="false">IF($F11951=1,$G11951,"")</f>
        <v/>
      </c>
    </row>
    <row r="11952" customFormat="false" ht="15" hidden="false" customHeight="false" outlineLevel="0" collapsed="false">
      <c r="A11952" s="30" t="n">
        <v>1867.1875</v>
      </c>
      <c r="B11952" s="31" t="n">
        <v>15.1632</v>
      </c>
      <c r="C11952" s="32" t="n">
        <f aca="false">IF($A11952="","",IF(設定!$B$21="dB",10^($B11952/20),ABS($B11952)))</f>
        <v>5.73007095719366</v>
      </c>
      <c r="D11952" s="32" t="n">
        <f aca="false">IF($A11952="","",$A11952^2)</f>
        <v>3486389.16015625</v>
      </c>
      <c r="E11952" s="32" t="n">
        <f aca="false">IF($A11952="","",IF($C11952&lt;=0,"",1/$C11952^2))</f>
        <v>0.03045650044776</v>
      </c>
      <c r="F11952" s="33" t="n">
        <f aca="false">IF(OR(ROW()-設定!$B$30&lt;2,ROW()+設定!$B$30&gt;13701,N($A11952)&lt;=0,N(INDEX($A$2:$A$13701,MIN(13700,MAX(1,ROW()-1+設定!$B$30))))&lt;=0,$A11952&lt;設定!$B$28,$A11952&gt;設定!$B$29),0,IF(AND($C11952&gt;=MAX(INDEX($C$1:$C$13701,MAX(1,ROW()-設定!$B$24)):INDEX($C$1:$C$13701,MAX(1,ROW()-1))),$C11952&gt;MAX(INDEX($C$1:$C$13701,MIN(13701,ROW()+1)):INDEX($C$1:$C$13701,MIN(13701,ROW()+設定!$B$24))),$C11952&gt;=設定!$B$32,$C11952&gt;=MAX(MIN(INDEX($C$1:$C$13701,MAX(1,ROW()-設定!$B$26)):INDEX($C$1:$C$13701,MAX(1,ROW()-1))),MIN(INDEX($C$1:$C$13701,MIN(13701,ROW()+1)):INDEX($C$1:$C$13701,MIN(13701,ROW()+設定!$B$26))))*10^(設定!$B$27/20)),1,0))</f>
        <v>0</v>
      </c>
      <c r="G11952" s="33" t="n">
        <f aca="false">$G11951+IF($F11952=1,1,0)</f>
        <v>6</v>
      </c>
      <c r="H11952" s="0" t="str">
        <f aca="false">IF($F11952=1,$G11952,"")</f>
        <v/>
      </c>
    </row>
    <row r="11953" customFormat="false" ht="15" hidden="false" customHeight="false" outlineLevel="0" collapsed="false">
      <c r="A11953" s="30" t="n">
        <v>1867.34375</v>
      </c>
      <c r="B11953" s="31" t="n">
        <v>14.926</v>
      </c>
      <c r="C11953" s="32" t="n">
        <f aca="false">IF($A11953="","",IF(設定!$B$21="dB",10^($B11953/20),ABS($B11953)))</f>
        <v>5.57570772178794</v>
      </c>
      <c r="D11953" s="32" t="n">
        <f aca="false">IF($A11953="","",$A11953^2)</f>
        <v>3486972.68066406</v>
      </c>
      <c r="E11953" s="32" t="n">
        <f aca="false">IF($A11953="","",IF($C11953&lt;=0,"",1/$C11953^2))</f>
        <v>0.0321662179287904</v>
      </c>
      <c r="F11953" s="33" t="n">
        <f aca="false">IF(OR(ROW()-設定!$B$30&lt;2,ROW()+設定!$B$30&gt;13701,N($A11953)&lt;=0,N(INDEX($A$2:$A$13701,MIN(13700,MAX(1,ROW()-1+設定!$B$30))))&lt;=0,$A11953&lt;設定!$B$28,$A11953&gt;設定!$B$29),0,IF(AND($C11953&gt;=MAX(INDEX($C$1:$C$13701,MAX(1,ROW()-設定!$B$24)):INDEX($C$1:$C$13701,MAX(1,ROW()-1))),$C11953&gt;MAX(INDEX($C$1:$C$13701,MIN(13701,ROW()+1)):INDEX($C$1:$C$13701,MIN(13701,ROW()+設定!$B$24))),$C11953&gt;=設定!$B$32,$C11953&gt;=MAX(MIN(INDEX($C$1:$C$13701,MAX(1,ROW()-設定!$B$26)):INDEX($C$1:$C$13701,MAX(1,ROW()-1))),MIN(INDEX($C$1:$C$13701,MIN(13701,ROW()+1)):INDEX($C$1:$C$13701,MIN(13701,ROW()+設定!$B$26))))*10^(設定!$B$27/20)),1,0))</f>
        <v>0</v>
      </c>
      <c r="G11953" s="33" t="n">
        <f aca="false">$G11952+IF($F11953=1,1,0)</f>
        <v>6</v>
      </c>
      <c r="H11953" s="0" t="str">
        <f aca="false">IF($F11953=1,$G11953,"")</f>
        <v/>
      </c>
    </row>
    <row r="11954" customFormat="false" ht="15" hidden="false" customHeight="false" outlineLevel="0" collapsed="false">
      <c r="A11954" s="30" t="n">
        <v>1867.5</v>
      </c>
      <c r="B11954" s="31" t="n">
        <v>15.0032</v>
      </c>
      <c r="C11954" s="32" t="n">
        <f aca="false">IF($A11954="","",IF(設定!$B$21="dB",10^($B11954/20),ABS($B11954)))</f>
        <v>5.62548537558343</v>
      </c>
      <c r="D11954" s="32" t="n">
        <f aca="false">IF($A11954="","",$A11954^2)</f>
        <v>3487556.25</v>
      </c>
      <c r="E11954" s="32" t="n">
        <f aca="false">IF($A11954="","",IF($C11954&lt;=0,"",1/$C11954^2))</f>
        <v>0.031599484660925</v>
      </c>
      <c r="F11954" s="33" t="n">
        <f aca="false">IF(OR(ROW()-設定!$B$30&lt;2,ROW()+設定!$B$30&gt;13701,N($A11954)&lt;=0,N(INDEX($A$2:$A$13701,MIN(13700,MAX(1,ROW()-1+設定!$B$30))))&lt;=0,$A11954&lt;設定!$B$28,$A11954&gt;設定!$B$29),0,IF(AND($C11954&gt;=MAX(INDEX($C$1:$C$13701,MAX(1,ROW()-設定!$B$24)):INDEX($C$1:$C$13701,MAX(1,ROW()-1))),$C11954&gt;MAX(INDEX($C$1:$C$13701,MIN(13701,ROW()+1)):INDEX($C$1:$C$13701,MIN(13701,ROW()+設定!$B$24))),$C11954&gt;=設定!$B$32,$C11954&gt;=MAX(MIN(INDEX($C$1:$C$13701,MAX(1,ROW()-設定!$B$26)):INDEX($C$1:$C$13701,MAX(1,ROW()-1))),MIN(INDEX($C$1:$C$13701,MIN(13701,ROW()+1)):INDEX($C$1:$C$13701,MIN(13701,ROW()+設定!$B$26))))*10^(設定!$B$27/20)),1,0))</f>
        <v>0</v>
      </c>
      <c r="G11954" s="33" t="n">
        <f aca="false">$G11953+IF($F11954=1,1,0)</f>
        <v>6</v>
      </c>
      <c r="H11954" s="0" t="str">
        <f aca="false">IF($F11954=1,$G11954,"")</f>
        <v/>
      </c>
    </row>
    <row r="11955" customFormat="false" ht="15" hidden="false" customHeight="false" outlineLevel="0" collapsed="false">
      <c r="A11955" s="30" t="n">
        <v>1867.65625</v>
      </c>
      <c r="B11955" s="31" t="n">
        <v>14.8658</v>
      </c>
      <c r="C11955" s="32" t="n">
        <f aca="false">IF($A11955="","",IF(設定!$B$21="dB",10^($B11955/20),ABS($B11955)))</f>
        <v>5.53719731966418</v>
      </c>
      <c r="D11955" s="32" t="n">
        <f aca="false">IF($A11955="","",$A11955^2)</f>
        <v>3488139.86816406</v>
      </c>
      <c r="E11955" s="32" t="n">
        <f aca="false">IF($A11955="","",IF($C11955&lt;=0,"",1/$C11955^2))</f>
        <v>0.0326151965448113</v>
      </c>
      <c r="F11955" s="33" t="n">
        <f aca="false">IF(OR(ROW()-設定!$B$30&lt;2,ROW()+設定!$B$30&gt;13701,N($A11955)&lt;=0,N(INDEX($A$2:$A$13701,MIN(13700,MAX(1,ROW()-1+設定!$B$30))))&lt;=0,$A11955&lt;設定!$B$28,$A11955&gt;設定!$B$29),0,IF(AND($C11955&gt;=MAX(INDEX($C$1:$C$13701,MAX(1,ROW()-設定!$B$24)):INDEX($C$1:$C$13701,MAX(1,ROW()-1))),$C11955&gt;MAX(INDEX($C$1:$C$13701,MIN(13701,ROW()+1)):INDEX($C$1:$C$13701,MIN(13701,ROW()+設定!$B$24))),$C11955&gt;=設定!$B$32,$C11955&gt;=MAX(MIN(INDEX($C$1:$C$13701,MAX(1,ROW()-設定!$B$26)):INDEX($C$1:$C$13701,MAX(1,ROW()-1))),MIN(INDEX($C$1:$C$13701,MIN(13701,ROW()+1)):INDEX($C$1:$C$13701,MIN(13701,ROW()+設定!$B$26))))*10^(設定!$B$27/20)),1,0))</f>
        <v>0</v>
      </c>
      <c r="G11955" s="33" t="n">
        <f aca="false">$G11954+IF($F11955=1,1,0)</f>
        <v>6</v>
      </c>
      <c r="H11955" s="0" t="str">
        <f aca="false">IF($F11955=1,$G11955,"")</f>
        <v/>
      </c>
    </row>
    <row r="11956" customFormat="false" ht="15" hidden="false" customHeight="false" outlineLevel="0" collapsed="false">
      <c r="A11956" s="30" t="n">
        <v>1867.8125</v>
      </c>
      <c r="B11956" s="31" t="n">
        <v>14.8774</v>
      </c>
      <c r="C11956" s="32" t="n">
        <f aca="false">IF($A11956="","",IF(設定!$B$21="dB",10^($B11956/20),ABS($B11956)))</f>
        <v>5.5445971832639</v>
      </c>
      <c r="D11956" s="32" t="n">
        <f aca="false">IF($A11956="","",$A11956^2)</f>
        <v>3488723.53515625</v>
      </c>
      <c r="E11956" s="32" t="n">
        <f aca="false">IF($A11956="","",IF($C11956&lt;=0,"",1/$C11956^2))</f>
        <v>0.0325281976356926</v>
      </c>
      <c r="F11956" s="33" t="n">
        <f aca="false">IF(OR(ROW()-設定!$B$30&lt;2,ROW()+設定!$B$30&gt;13701,N($A11956)&lt;=0,N(INDEX($A$2:$A$13701,MIN(13700,MAX(1,ROW()-1+設定!$B$30))))&lt;=0,$A11956&lt;設定!$B$28,$A11956&gt;設定!$B$29),0,IF(AND($C11956&gt;=MAX(INDEX($C$1:$C$13701,MAX(1,ROW()-設定!$B$24)):INDEX($C$1:$C$13701,MAX(1,ROW()-1))),$C11956&gt;MAX(INDEX($C$1:$C$13701,MIN(13701,ROW()+1)):INDEX($C$1:$C$13701,MIN(13701,ROW()+設定!$B$24))),$C11956&gt;=設定!$B$32,$C11956&gt;=MAX(MIN(INDEX($C$1:$C$13701,MAX(1,ROW()-設定!$B$26)):INDEX($C$1:$C$13701,MAX(1,ROW()-1))),MIN(INDEX($C$1:$C$13701,MIN(13701,ROW()+1)):INDEX($C$1:$C$13701,MIN(13701,ROW()+設定!$B$26))))*10^(設定!$B$27/20)),1,0))</f>
        <v>0</v>
      </c>
      <c r="G11956" s="33" t="n">
        <f aca="false">$G11955+IF($F11956=1,1,0)</f>
        <v>6</v>
      </c>
      <c r="H11956" s="0" t="str">
        <f aca="false">IF($F11956=1,$G11956,"")</f>
        <v/>
      </c>
    </row>
    <row r="11957" customFormat="false" ht="15" hidden="false" customHeight="false" outlineLevel="0" collapsed="false">
      <c r="A11957" s="30" t="n">
        <v>1867.96875</v>
      </c>
      <c r="B11957" s="31" t="n">
        <v>14.8907</v>
      </c>
      <c r="C11957" s="32" t="n">
        <f aca="false">IF($A11957="","",IF(設定!$B$21="dB",10^($B11957/20),ABS($B11957)))</f>
        <v>5.55309367963837</v>
      </c>
      <c r="D11957" s="32" t="n">
        <f aca="false">IF($A11957="","",$A11957^2)</f>
        <v>3489307.25097656</v>
      </c>
      <c r="E11957" s="32" t="n">
        <f aca="false">IF($A11957="","",IF($C11957&lt;=0,"",1/$C11957^2))</f>
        <v>0.0324287344192423</v>
      </c>
      <c r="F11957" s="33" t="n">
        <f aca="false">IF(OR(ROW()-設定!$B$30&lt;2,ROW()+設定!$B$30&gt;13701,N($A11957)&lt;=0,N(INDEX($A$2:$A$13701,MIN(13700,MAX(1,ROW()-1+設定!$B$30))))&lt;=0,$A11957&lt;設定!$B$28,$A11957&gt;設定!$B$29),0,IF(AND($C11957&gt;=MAX(INDEX($C$1:$C$13701,MAX(1,ROW()-設定!$B$24)):INDEX($C$1:$C$13701,MAX(1,ROW()-1))),$C11957&gt;MAX(INDEX($C$1:$C$13701,MIN(13701,ROW()+1)):INDEX($C$1:$C$13701,MIN(13701,ROW()+設定!$B$24))),$C11957&gt;=設定!$B$32,$C11957&gt;=MAX(MIN(INDEX($C$1:$C$13701,MAX(1,ROW()-設定!$B$26)):INDEX($C$1:$C$13701,MAX(1,ROW()-1))),MIN(INDEX($C$1:$C$13701,MIN(13701,ROW()+1)):INDEX($C$1:$C$13701,MIN(13701,ROW()+設定!$B$26))))*10^(設定!$B$27/20)),1,0))</f>
        <v>0</v>
      </c>
      <c r="G11957" s="33" t="n">
        <f aca="false">$G11956+IF($F11957=1,1,0)</f>
        <v>6</v>
      </c>
      <c r="H11957" s="0" t="str">
        <f aca="false">IF($F11957=1,$G11957,"")</f>
        <v/>
      </c>
    </row>
    <row r="11958" customFormat="false" ht="15" hidden="false" customHeight="false" outlineLevel="0" collapsed="false">
      <c r="A11958" s="30" t="n">
        <v>1868.125</v>
      </c>
      <c r="B11958" s="31" t="n">
        <v>15.0411</v>
      </c>
      <c r="C11958" s="32" t="n">
        <f aca="false">IF($A11958="","",IF(設定!$B$21="dB",10^($B11958/20),ABS($B11958)))</f>
        <v>5.65008524192909</v>
      </c>
      <c r="D11958" s="32" t="n">
        <f aca="false">IF($A11958="","",$A11958^2)</f>
        <v>3489891.015625</v>
      </c>
      <c r="E11958" s="32" t="n">
        <f aca="false">IF($A11958="","",IF($C11958&lt;=0,"",1/$C11958^2))</f>
        <v>0.0313249221254179</v>
      </c>
      <c r="F11958" s="33" t="n">
        <f aca="false">IF(OR(ROW()-設定!$B$30&lt;2,ROW()+設定!$B$30&gt;13701,N($A11958)&lt;=0,N(INDEX($A$2:$A$13701,MIN(13700,MAX(1,ROW()-1+設定!$B$30))))&lt;=0,$A11958&lt;設定!$B$28,$A11958&gt;設定!$B$29),0,IF(AND($C11958&gt;=MAX(INDEX($C$1:$C$13701,MAX(1,ROW()-設定!$B$24)):INDEX($C$1:$C$13701,MAX(1,ROW()-1))),$C11958&gt;MAX(INDEX($C$1:$C$13701,MIN(13701,ROW()+1)):INDEX($C$1:$C$13701,MIN(13701,ROW()+設定!$B$24))),$C11958&gt;=設定!$B$32,$C11958&gt;=MAX(MIN(INDEX($C$1:$C$13701,MAX(1,ROW()-設定!$B$26)):INDEX($C$1:$C$13701,MAX(1,ROW()-1))),MIN(INDEX($C$1:$C$13701,MIN(13701,ROW()+1)):INDEX($C$1:$C$13701,MIN(13701,ROW()+設定!$B$26))))*10^(設定!$B$27/20)),1,0))</f>
        <v>0</v>
      </c>
      <c r="G11958" s="33" t="n">
        <f aca="false">$G11957+IF($F11958=1,1,0)</f>
        <v>6</v>
      </c>
      <c r="H11958" s="0" t="str">
        <f aca="false">IF($F11958=1,$G11958,"")</f>
        <v/>
      </c>
    </row>
    <row r="11959" customFormat="false" ht="15" hidden="false" customHeight="false" outlineLevel="0" collapsed="false">
      <c r="A11959" s="30" t="n">
        <v>1868.28125</v>
      </c>
      <c r="B11959" s="31" t="n">
        <v>15.0261</v>
      </c>
      <c r="C11959" s="32" t="n">
        <f aca="false">IF($A11959="","",IF(設定!$B$21="dB",10^($B11959/20),ABS($B11959)))</f>
        <v>5.64033631071668</v>
      </c>
      <c r="D11959" s="32" t="n">
        <f aca="false">IF($A11959="","",$A11959^2)</f>
        <v>3490474.82910156</v>
      </c>
      <c r="E11959" s="32" t="n">
        <f aca="false">IF($A11959="","",IF($C11959&lt;=0,"",1/$C11959^2))</f>
        <v>0.0314333016305397</v>
      </c>
      <c r="F11959" s="33" t="n">
        <f aca="false">IF(OR(ROW()-設定!$B$30&lt;2,ROW()+設定!$B$30&gt;13701,N($A11959)&lt;=0,N(INDEX($A$2:$A$13701,MIN(13700,MAX(1,ROW()-1+設定!$B$30))))&lt;=0,$A11959&lt;設定!$B$28,$A11959&gt;設定!$B$29),0,IF(AND($C11959&gt;=MAX(INDEX($C$1:$C$13701,MAX(1,ROW()-設定!$B$24)):INDEX($C$1:$C$13701,MAX(1,ROW()-1))),$C11959&gt;MAX(INDEX($C$1:$C$13701,MIN(13701,ROW()+1)):INDEX($C$1:$C$13701,MIN(13701,ROW()+設定!$B$24))),$C11959&gt;=設定!$B$32,$C11959&gt;=MAX(MIN(INDEX($C$1:$C$13701,MAX(1,ROW()-設定!$B$26)):INDEX($C$1:$C$13701,MAX(1,ROW()-1))),MIN(INDEX($C$1:$C$13701,MIN(13701,ROW()+1)):INDEX($C$1:$C$13701,MIN(13701,ROW()+設定!$B$26))))*10^(設定!$B$27/20)),1,0))</f>
        <v>0</v>
      </c>
      <c r="G11959" s="33" t="n">
        <f aca="false">$G11958+IF($F11959=1,1,0)</f>
        <v>6</v>
      </c>
      <c r="H11959" s="0" t="str">
        <f aca="false">IF($F11959=1,$G11959,"")</f>
        <v/>
      </c>
    </row>
    <row r="11960" customFormat="false" ht="15" hidden="false" customHeight="false" outlineLevel="0" collapsed="false">
      <c r="A11960" s="30" t="n">
        <v>1868.4375</v>
      </c>
      <c r="B11960" s="31" t="n">
        <v>14.9229</v>
      </c>
      <c r="C11960" s="32" t="n">
        <f aca="false">IF($A11960="","",IF(設定!$B$21="dB",10^($B11960/20),ABS($B11960)))</f>
        <v>5.57371810292735</v>
      </c>
      <c r="D11960" s="32" t="n">
        <f aca="false">IF($A11960="","",$A11960^2)</f>
        <v>3491058.69140625</v>
      </c>
      <c r="E11960" s="32" t="n">
        <f aca="false">IF($A11960="","",IF($C11960&lt;=0,"",1/$C11960^2))</f>
        <v>0.0321891864159933</v>
      </c>
      <c r="F11960" s="33" t="n">
        <f aca="false">IF(OR(ROW()-設定!$B$30&lt;2,ROW()+設定!$B$30&gt;13701,N($A11960)&lt;=0,N(INDEX($A$2:$A$13701,MIN(13700,MAX(1,ROW()-1+設定!$B$30))))&lt;=0,$A11960&lt;設定!$B$28,$A11960&gt;設定!$B$29),0,IF(AND($C11960&gt;=MAX(INDEX($C$1:$C$13701,MAX(1,ROW()-設定!$B$24)):INDEX($C$1:$C$13701,MAX(1,ROW()-1))),$C11960&gt;MAX(INDEX($C$1:$C$13701,MIN(13701,ROW()+1)):INDEX($C$1:$C$13701,MIN(13701,ROW()+設定!$B$24))),$C11960&gt;=設定!$B$32,$C11960&gt;=MAX(MIN(INDEX($C$1:$C$13701,MAX(1,ROW()-設定!$B$26)):INDEX($C$1:$C$13701,MAX(1,ROW()-1))),MIN(INDEX($C$1:$C$13701,MIN(13701,ROW()+1)):INDEX($C$1:$C$13701,MIN(13701,ROW()+設定!$B$26))))*10^(設定!$B$27/20)),1,0))</f>
        <v>0</v>
      </c>
      <c r="G11960" s="33" t="n">
        <f aca="false">$G11959+IF($F11960=1,1,0)</f>
        <v>6</v>
      </c>
      <c r="H11960" s="0" t="str">
        <f aca="false">IF($F11960=1,$G11960,"")</f>
        <v/>
      </c>
    </row>
    <row r="11961" customFormat="false" ht="15" hidden="false" customHeight="false" outlineLevel="0" collapsed="false">
      <c r="A11961" s="30" t="n">
        <v>1868.59375</v>
      </c>
      <c r="B11961" s="31" t="n">
        <v>15.0571</v>
      </c>
      <c r="C11961" s="32" t="n">
        <f aca="false">IF($A11961="","",IF(設定!$B$21="dB",10^($B11961/20),ABS($B11961)))</f>
        <v>5.66050267543599</v>
      </c>
      <c r="D11961" s="32" t="n">
        <f aca="false">IF($A11961="","",$A11961^2)</f>
        <v>3491642.60253906</v>
      </c>
      <c r="E11961" s="32" t="n">
        <f aca="false">IF($A11961="","",IF($C11961&lt;=0,"",1/$C11961^2))</f>
        <v>0.0312097291710127</v>
      </c>
      <c r="F11961" s="33" t="n">
        <f aca="false">IF(OR(ROW()-設定!$B$30&lt;2,ROW()+設定!$B$30&gt;13701,N($A11961)&lt;=0,N(INDEX($A$2:$A$13701,MIN(13700,MAX(1,ROW()-1+設定!$B$30))))&lt;=0,$A11961&lt;設定!$B$28,$A11961&gt;設定!$B$29),0,IF(AND($C11961&gt;=MAX(INDEX($C$1:$C$13701,MAX(1,ROW()-設定!$B$24)):INDEX($C$1:$C$13701,MAX(1,ROW()-1))),$C11961&gt;MAX(INDEX($C$1:$C$13701,MIN(13701,ROW()+1)):INDEX($C$1:$C$13701,MIN(13701,ROW()+設定!$B$24))),$C11961&gt;=設定!$B$32,$C11961&gt;=MAX(MIN(INDEX($C$1:$C$13701,MAX(1,ROW()-設定!$B$26)):INDEX($C$1:$C$13701,MAX(1,ROW()-1))),MIN(INDEX($C$1:$C$13701,MIN(13701,ROW()+1)):INDEX($C$1:$C$13701,MIN(13701,ROW()+設定!$B$26))))*10^(設定!$B$27/20)),1,0))</f>
        <v>0</v>
      </c>
      <c r="G11961" s="33" t="n">
        <f aca="false">$G11960+IF($F11961=1,1,0)</f>
        <v>6</v>
      </c>
      <c r="H11961" s="0" t="str">
        <f aca="false">IF($F11961=1,$G11961,"")</f>
        <v/>
      </c>
    </row>
    <row r="11962" customFormat="false" ht="15" hidden="false" customHeight="false" outlineLevel="0" collapsed="false">
      <c r="A11962" s="30" t="n">
        <v>1868.75</v>
      </c>
      <c r="B11962" s="31" t="n">
        <v>14.7978</v>
      </c>
      <c r="C11962" s="32" t="n">
        <f aca="false">IF($A11962="","",IF(設定!$B$21="dB",10^($B11962/20),ABS($B11962)))</f>
        <v>5.4940170137482</v>
      </c>
      <c r="D11962" s="32" t="n">
        <f aca="false">IF($A11962="","",$A11962^2)</f>
        <v>3492226.5625</v>
      </c>
      <c r="E11962" s="32" t="n">
        <f aca="false">IF($A11962="","",IF($C11962&lt;=0,"",1/$C11962^2))</f>
        <v>0.0331298904644367</v>
      </c>
      <c r="F11962" s="33" t="n">
        <f aca="false">IF(OR(ROW()-設定!$B$30&lt;2,ROW()+設定!$B$30&gt;13701,N($A11962)&lt;=0,N(INDEX($A$2:$A$13701,MIN(13700,MAX(1,ROW()-1+設定!$B$30))))&lt;=0,$A11962&lt;設定!$B$28,$A11962&gt;設定!$B$29),0,IF(AND($C11962&gt;=MAX(INDEX($C$1:$C$13701,MAX(1,ROW()-設定!$B$24)):INDEX($C$1:$C$13701,MAX(1,ROW()-1))),$C11962&gt;MAX(INDEX($C$1:$C$13701,MIN(13701,ROW()+1)):INDEX($C$1:$C$13701,MIN(13701,ROW()+設定!$B$24))),$C11962&gt;=設定!$B$32,$C11962&gt;=MAX(MIN(INDEX($C$1:$C$13701,MAX(1,ROW()-設定!$B$26)):INDEX($C$1:$C$13701,MAX(1,ROW()-1))),MIN(INDEX($C$1:$C$13701,MIN(13701,ROW()+1)):INDEX($C$1:$C$13701,MIN(13701,ROW()+設定!$B$26))))*10^(設定!$B$27/20)),1,0))</f>
        <v>0</v>
      </c>
      <c r="G11962" s="33" t="n">
        <f aca="false">$G11961+IF($F11962=1,1,0)</f>
        <v>6</v>
      </c>
      <c r="H11962" s="0" t="str">
        <f aca="false">IF($F11962=1,$G11962,"")</f>
        <v/>
      </c>
    </row>
    <row r="11963" customFormat="false" ht="15" hidden="false" customHeight="false" outlineLevel="0" collapsed="false">
      <c r="A11963" s="30" t="n">
        <v>1868.90625</v>
      </c>
      <c r="B11963" s="31" t="n">
        <v>14.8855</v>
      </c>
      <c r="C11963" s="32" t="n">
        <f aca="false">IF($A11963="","",IF(設定!$B$21="dB",10^($B11963/20),ABS($B11963)))</f>
        <v>5.54977019218833</v>
      </c>
      <c r="D11963" s="32" t="n">
        <f aca="false">IF($A11963="","",$A11963^2)</f>
        <v>3492810.57128906</v>
      </c>
      <c r="E11963" s="32" t="n">
        <f aca="false">IF($A11963="","",IF($C11963&lt;=0,"",1/$C11963^2))</f>
        <v>0.032467586032617</v>
      </c>
      <c r="F11963" s="33" t="n">
        <f aca="false">IF(OR(ROW()-設定!$B$30&lt;2,ROW()+設定!$B$30&gt;13701,N($A11963)&lt;=0,N(INDEX($A$2:$A$13701,MIN(13700,MAX(1,ROW()-1+設定!$B$30))))&lt;=0,$A11963&lt;設定!$B$28,$A11963&gt;設定!$B$29),0,IF(AND($C11963&gt;=MAX(INDEX($C$1:$C$13701,MAX(1,ROW()-設定!$B$24)):INDEX($C$1:$C$13701,MAX(1,ROW()-1))),$C11963&gt;MAX(INDEX($C$1:$C$13701,MIN(13701,ROW()+1)):INDEX($C$1:$C$13701,MIN(13701,ROW()+設定!$B$24))),$C11963&gt;=設定!$B$32,$C11963&gt;=MAX(MIN(INDEX($C$1:$C$13701,MAX(1,ROW()-設定!$B$26)):INDEX($C$1:$C$13701,MAX(1,ROW()-1))),MIN(INDEX($C$1:$C$13701,MIN(13701,ROW()+1)):INDEX($C$1:$C$13701,MIN(13701,ROW()+設定!$B$26))))*10^(設定!$B$27/20)),1,0))</f>
        <v>0</v>
      </c>
      <c r="G11963" s="33" t="n">
        <f aca="false">$G11962+IF($F11963=1,1,0)</f>
        <v>6</v>
      </c>
      <c r="H11963" s="0" t="str">
        <f aca="false">IF($F11963=1,$G11963,"")</f>
        <v/>
      </c>
    </row>
    <row r="11964" customFormat="false" ht="15" hidden="false" customHeight="false" outlineLevel="0" collapsed="false">
      <c r="A11964" s="30" t="n">
        <v>1869.0625</v>
      </c>
      <c r="B11964" s="31" t="n">
        <v>14.7732</v>
      </c>
      <c r="C11964" s="32" t="n">
        <f aca="false">IF($A11964="","",IF(設定!$B$21="dB",10^($B11964/20),ABS($B11964)))</f>
        <v>5.47847898411805</v>
      </c>
      <c r="D11964" s="32" t="n">
        <f aca="false">IF($A11964="","",$A11964^2)</f>
        <v>3493394.62890625</v>
      </c>
      <c r="E11964" s="32" t="n">
        <f aca="false">IF($A11964="","",IF($C11964&lt;=0,"",1/$C11964^2))</f>
        <v>0.0333180825591959</v>
      </c>
      <c r="F11964" s="33" t="n">
        <f aca="false">IF(OR(ROW()-設定!$B$30&lt;2,ROW()+設定!$B$30&gt;13701,N($A11964)&lt;=0,N(INDEX($A$2:$A$13701,MIN(13700,MAX(1,ROW()-1+設定!$B$30))))&lt;=0,$A11964&lt;設定!$B$28,$A11964&gt;設定!$B$29),0,IF(AND($C11964&gt;=MAX(INDEX($C$1:$C$13701,MAX(1,ROW()-設定!$B$24)):INDEX($C$1:$C$13701,MAX(1,ROW()-1))),$C11964&gt;MAX(INDEX($C$1:$C$13701,MIN(13701,ROW()+1)):INDEX($C$1:$C$13701,MIN(13701,ROW()+設定!$B$24))),$C11964&gt;=設定!$B$32,$C11964&gt;=MAX(MIN(INDEX($C$1:$C$13701,MAX(1,ROW()-設定!$B$26)):INDEX($C$1:$C$13701,MAX(1,ROW()-1))),MIN(INDEX($C$1:$C$13701,MIN(13701,ROW()+1)):INDEX($C$1:$C$13701,MIN(13701,ROW()+設定!$B$26))))*10^(設定!$B$27/20)),1,0))</f>
        <v>0</v>
      </c>
      <c r="G11964" s="33" t="n">
        <f aca="false">$G11963+IF($F11964=1,1,0)</f>
        <v>6</v>
      </c>
      <c r="H11964" s="0" t="str">
        <f aca="false">IF($F11964=1,$G11964,"")</f>
        <v/>
      </c>
    </row>
    <row r="11965" customFormat="false" ht="15" hidden="false" customHeight="false" outlineLevel="0" collapsed="false">
      <c r="A11965" s="30" t="n">
        <v>1869.21875</v>
      </c>
      <c r="B11965" s="31" t="n">
        <v>14.9496</v>
      </c>
      <c r="C11965" s="32" t="n">
        <f aca="false">IF($A11965="","",IF(設定!$B$21="dB",10^($B11965/20),ABS($B11965)))</f>
        <v>5.59087780033946</v>
      </c>
      <c r="D11965" s="32" t="n">
        <f aca="false">IF($A11965="","",$A11965^2)</f>
        <v>3493978.73535156</v>
      </c>
      <c r="E11965" s="32" t="n">
        <f aca="false">IF($A11965="","",IF($C11965&lt;=0,"",1/$C11965^2))</f>
        <v>0.0319918975238773</v>
      </c>
      <c r="F11965" s="33" t="n">
        <f aca="false">IF(OR(ROW()-設定!$B$30&lt;2,ROW()+設定!$B$30&gt;13701,N($A11965)&lt;=0,N(INDEX($A$2:$A$13701,MIN(13700,MAX(1,ROW()-1+設定!$B$30))))&lt;=0,$A11965&lt;設定!$B$28,$A11965&gt;設定!$B$29),0,IF(AND($C11965&gt;=MAX(INDEX($C$1:$C$13701,MAX(1,ROW()-設定!$B$24)):INDEX($C$1:$C$13701,MAX(1,ROW()-1))),$C11965&gt;MAX(INDEX($C$1:$C$13701,MIN(13701,ROW()+1)):INDEX($C$1:$C$13701,MIN(13701,ROW()+設定!$B$24))),$C11965&gt;=設定!$B$32,$C11965&gt;=MAX(MIN(INDEX($C$1:$C$13701,MAX(1,ROW()-設定!$B$26)):INDEX($C$1:$C$13701,MAX(1,ROW()-1))),MIN(INDEX($C$1:$C$13701,MIN(13701,ROW()+1)):INDEX($C$1:$C$13701,MIN(13701,ROW()+設定!$B$26))))*10^(設定!$B$27/20)),1,0))</f>
        <v>0</v>
      </c>
      <c r="G11965" s="33" t="n">
        <f aca="false">$G11964+IF($F11965=1,1,0)</f>
        <v>6</v>
      </c>
      <c r="H11965" s="0" t="str">
        <f aca="false">IF($F11965=1,$G11965,"")</f>
        <v/>
      </c>
    </row>
    <row r="11966" customFormat="false" ht="15" hidden="false" customHeight="false" outlineLevel="0" collapsed="false">
      <c r="A11966" s="30" t="n">
        <v>1869.375</v>
      </c>
      <c r="B11966" s="31" t="n">
        <v>14.8078</v>
      </c>
      <c r="C11966" s="32" t="n">
        <f aca="false">IF($A11966="","",IF(設定!$B$21="dB",10^($B11966/20),ABS($B11966)))</f>
        <v>5.50034587707398</v>
      </c>
      <c r="D11966" s="32" t="n">
        <f aca="false">IF($A11966="","",$A11966^2)</f>
        <v>3494562.890625</v>
      </c>
      <c r="E11966" s="32" t="n">
        <f aca="false">IF($A11966="","",IF($C11966&lt;=0,"",1/$C11966^2))</f>
        <v>0.0330536938308027</v>
      </c>
      <c r="F11966" s="33" t="n">
        <f aca="false">IF(OR(ROW()-設定!$B$30&lt;2,ROW()+設定!$B$30&gt;13701,N($A11966)&lt;=0,N(INDEX($A$2:$A$13701,MIN(13700,MAX(1,ROW()-1+設定!$B$30))))&lt;=0,$A11966&lt;設定!$B$28,$A11966&gt;設定!$B$29),0,IF(AND($C11966&gt;=MAX(INDEX($C$1:$C$13701,MAX(1,ROW()-設定!$B$24)):INDEX($C$1:$C$13701,MAX(1,ROW()-1))),$C11966&gt;MAX(INDEX($C$1:$C$13701,MIN(13701,ROW()+1)):INDEX($C$1:$C$13701,MIN(13701,ROW()+設定!$B$24))),$C11966&gt;=設定!$B$32,$C11966&gt;=MAX(MIN(INDEX($C$1:$C$13701,MAX(1,ROW()-設定!$B$26)):INDEX($C$1:$C$13701,MAX(1,ROW()-1))),MIN(INDEX($C$1:$C$13701,MIN(13701,ROW()+1)):INDEX($C$1:$C$13701,MIN(13701,ROW()+設定!$B$26))))*10^(設定!$B$27/20)),1,0))</f>
        <v>0</v>
      </c>
      <c r="G11966" s="33" t="n">
        <f aca="false">$G11965+IF($F11966=1,1,0)</f>
        <v>6</v>
      </c>
      <c r="H11966" s="0" t="str">
        <f aca="false">IF($F11966=1,$G11966,"")</f>
        <v/>
      </c>
    </row>
    <row r="11967" customFormat="false" ht="15" hidden="false" customHeight="false" outlineLevel="0" collapsed="false">
      <c r="A11967" s="30" t="n">
        <v>1869.53125</v>
      </c>
      <c r="B11967" s="31" t="n">
        <v>14.8986</v>
      </c>
      <c r="C11967" s="32" t="n">
        <f aca="false">IF($A11967="","",IF(設定!$B$21="dB",10^($B11967/20),ABS($B11967)))</f>
        <v>5.55814663311103</v>
      </c>
      <c r="D11967" s="32" t="n">
        <f aca="false">IF($A11967="","",$A11967^2)</f>
        <v>3495147.09472656</v>
      </c>
      <c r="E11967" s="32" t="n">
        <f aca="false">IF($A11967="","",IF($C11967&lt;=0,"",1/$C11967^2))</f>
        <v>0.0323697988015198</v>
      </c>
      <c r="F11967" s="33" t="n">
        <f aca="false">IF(OR(ROW()-設定!$B$30&lt;2,ROW()+設定!$B$30&gt;13701,N($A11967)&lt;=0,N(INDEX($A$2:$A$13701,MIN(13700,MAX(1,ROW()-1+設定!$B$30))))&lt;=0,$A11967&lt;設定!$B$28,$A11967&gt;設定!$B$29),0,IF(AND($C11967&gt;=MAX(INDEX($C$1:$C$13701,MAX(1,ROW()-設定!$B$24)):INDEX($C$1:$C$13701,MAX(1,ROW()-1))),$C11967&gt;MAX(INDEX($C$1:$C$13701,MIN(13701,ROW()+1)):INDEX($C$1:$C$13701,MIN(13701,ROW()+設定!$B$24))),$C11967&gt;=設定!$B$32,$C11967&gt;=MAX(MIN(INDEX($C$1:$C$13701,MAX(1,ROW()-設定!$B$26)):INDEX($C$1:$C$13701,MAX(1,ROW()-1))),MIN(INDEX($C$1:$C$13701,MIN(13701,ROW()+1)):INDEX($C$1:$C$13701,MIN(13701,ROW()+設定!$B$26))))*10^(設定!$B$27/20)),1,0))</f>
        <v>0</v>
      </c>
      <c r="G11967" s="33" t="n">
        <f aca="false">$G11966+IF($F11967=1,1,0)</f>
        <v>6</v>
      </c>
      <c r="H11967" s="0" t="str">
        <f aca="false">IF($F11967=1,$G11967,"")</f>
        <v/>
      </c>
    </row>
    <row r="11968" customFormat="false" ht="15" hidden="false" customHeight="false" outlineLevel="0" collapsed="false">
      <c r="A11968" s="30" t="n">
        <v>1869.6875</v>
      </c>
      <c r="B11968" s="31" t="n">
        <v>14.9673</v>
      </c>
      <c r="C11968" s="32" t="n">
        <f aca="false">IF($A11968="","",IF(設定!$B$21="dB",10^($B11968/20),ABS($B11968)))</f>
        <v>5.60228243912347</v>
      </c>
      <c r="D11968" s="32" t="n">
        <f aca="false">IF($A11968="","",$A11968^2)</f>
        <v>3495731.34765625</v>
      </c>
      <c r="E11968" s="32" t="n">
        <f aca="false">IF($A11968="","",IF($C11968&lt;=0,"",1/$C11968^2))</f>
        <v>0.0318617774636477</v>
      </c>
      <c r="F11968" s="33" t="n">
        <f aca="false">IF(OR(ROW()-設定!$B$30&lt;2,ROW()+設定!$B$30&gt;13701,N($A11968)&lt;=0,N(INDEX($A$2:$A$13701,MIN(13700,MAX(1,ROW()-1+設定!$B$30))))&lt;=0,$A11968&lt;設定!$B$28,$A11968&gt;設定!$B$29),0,IF(AND($C11968&gt;=MAX(INDEX($C$1:$C$13701,MAX(1,ROW()-設定!$B$24)):INDEX($C$1:$C$13701,MAX(1,ROW()-1))),$C11968&gt;MAX(INDEX($C$1:$C$13701,MIN(13701,ROW()+1)):INDEX($C$1:$C$13701,MIN(13701,ROW()+設定!$B$24))),$C11968&gt;=設定!$B$32,$C11968&gt;=MAX(MIN(INDEX($C$1:$C$13701,MAX(1,ROW()-設定!$B$26)):INDEX($C$1:$C$13701,MAX(1,ROW()-1))),MIN(INDEX($C$1:$C$13701,MIN(13701,ROW()+1)):INDEX($C$1:$C$13701,MIN(13701,ROW()+設定!$B$26))))*10^(設定!$B$27/20)),1,0))</f>
        <v>0</v>
      </c>
      <c r="G11968" s="33" t="n">
        <f aca="false">$G11967+IF($F11968=1,1,0)</f>
        <v>6</v>
      </c>
      <c r="H11968" s="0" t="str">
        <f aca="false">IF($F11968=1,$G11968,"")</f>
        <v/>
      </c>
    </row>
    <row r="11969" customFormat="false" ht="15" hidden="false" customHeight="false" outlineLevel="0" collapsed="false">
      <c r="A11969" s="30" t="n">
        <v>1869.84375</v>
      </c>
      <c r="B11969" s="31" t="n">
        <v>14.5543</v>
      </c>
      <c r="C11969" s="32" t="n">
        <f aca="false">IF($A11969="","",IF(設定!$B$21="dB",10^($B11969/20),ABS($B11969)))</f>
        <v>5.34213673697299</v>
      </c>
      <c r="D11969" s="32" t="n">
        <f aca="false">IF($A11969="","",$A11969^2)</f>
        <v>3496315.64941406</v>
      </c>
      <c r="E11969" s="32" t="n">
        <f aca="false">IF($A11969="","",IF($C11969&lt;=0,"",1/$C11969^2))</f>
        <v>0.0350404762324937</v>
      </c>
      <c r="F11969" s="33" t="n">
        <f aca="false">IF(OR(ROW()-設定!$B$30&lt;2,ROW()+設定!$B$30&gt;13701,N($A11969)&lt;=0,N(INDEX($A$2:$A$13701,MIN(13700,MAX(1,ROW()-1+設定!$B$30))))&lt;=0,$A11969&lt;設定!$B$28,$A11969&gt;設定!$B$29),0,IF(AND($C11969&gt;=MAX(INDEX($C$1:$C$13701,MAX(1,ROW()-設定!$B$24)):INDEX($C$1:$C$13701,MAX(1,ROW()-1))),$C11969&gt;MAX(INDEX($C$1:$C$13701,MIN(13701,ROW()+1)):INDEX($C$1:$C$13701,MIN(13701,ROW()+設定!$B$24))),$C11969&gt;=設定!$B$32,$C11969&gt;=MAX(MIN(INDEX($C$1:$C$13701,MAX(1,ROW()-設定!$B$26)):INDEX($C$1:$C$13701,MAX(1,ROW()-1))),MIN(INDEX($C$1:$C$13701,MIN(13701,ROW()+1)):INDEX($C$1:$C$13701,MIN(13701,ROW()+設定!$B$26))))*10^(設定!$B$27/20)),1,0))</f>
        <v>0</v>
      </c>
      <c r="G11969" s="33" t="n">
        <f aca="false">$G11968+IF($F11969=1,1,0)</f>
        <v>6</v>
      </c>
      <c r="H11969" s="0" t="str">
        <f aca="false">IF($F11969=1,$G11969,"")</f>
        <v/>
      </c>
    </row>
    <row r="11970" customFormat="false" ht="15" hidden="false" customHeight="false" outlineLevel="0" collapsed="false">
      <c r="A11970" s="30" t="n">
        <v>1870</v>
      </c>
      <c r="B11970" s="31" t="n">
        <v>14.9964</v>
      </c>
      <c r="C11970" s="32" t="n">
        <f aca="false">IF($A11970="","",IF(設定!$B$21="dB",10^($B11970/20),ABS($B11970)))</f>
        <v>5.62108302508134</v>
      </c>
      <c r="D11970" s="32" t="n">
        <f aca="false">IF($A11970="","",$A11970^2)</f>
        <v>3496900</v>
      </c>
      <c r="E11970" s="32" t="n">
        <f aca="false">IF($A11970="","",IF($C11970&lt;=0,"",1/$C11970^2))</f>
        <v>0.0316490005573431</v>
      </c>
      <c r="F11970" s="33" t="n">
        <f aca="false">IF(OR(ROW()-設定!$B$30&lt;2,ROW()+設定!$B$30&gt;13701,N($A11970)&lt;=0,N(INDEX($A$2:$A$13701,MIN(13700,MAX(1,ROW()-1+設定!$B$30))))&lt;=0,$A11970&lt;設定!$B$28,$A11970&gt;設定!$B$29),0,IF(AND($C11970&gt;=MAX(INDEX($C$1:$C$13701,MAX(1,ROW()-設定!$B$24)):INDEX($C$1:$C$13701,MAX(1,ROW()-1))),$C11970&gt;MAX(INDEX($C$1:$C$13701,MIN(13701,ROW()+1)):INDEX($C$1:$C$13701,MIN(13701,ROW()+設定!$B$24))),$C11970&gt;=設定!$B$32,$C11970&gt;=MAX(MIN(INDEX($C$1:$C$13701,MAX(1,ROW()-設定!$B$26)):INDEX($C$1:$C$13701,MAX(1,ROW()-1))),MIN(INDEX($C$1:$C$13701,MIN(13701,ROW()+1)):INDEX($C$1:$C$13701,MIN(13701,ROW()+設定!$B$26))))*10^(設定!$B$27/20)),1,0))</f>
        <v>0</v>
      </c>
      <c r="G11970" s="33" t="n">
        <f aca="false">$G11969+IF($F11970=1,1,0)</f>
        <v>6</v>
      </c>
      <c r="H11970" s="0" t="str">
        <f aca="false">IF($F11970=1,$G11970,"")</f>
        <v/>
      </c>
    </row>
    <row r="11971" customFormat="false" ht="15" hidden="false" customHeight="false" outlineLevel="0" collapsed="false">
      <c r="A11971" s="30" t="n">
        <v>1870.15625</v>
      </c>
      <c r="B11971" s="31" t="n">
        <v>14.7932</v>
      </c>
      <c r="C11971" s="32" t="n">
        <f aca="false">IF($A11971="","",IF(設定!$B$21="dB",10^($B11971/20),ABS($B11971)))</f>
        <v>5.49110818248122</v>
      </c>
      <c r="D11971" s="32" t="n">
        <f aca="false">IF($A11971="","",$A11971^2)</f>
        <v>3497484.39941406</v>
      </c>
      <c r="E11971" s="32" t="n">
        <f aca="false">IF($A11971="","",IF($C11971&lt;=0,"",1/$C11971^2))</f>
        <v>0.033164999875189</v>
      </c>
      <c r="F11971" s="33" t="n">
        <f aca="false">IF(OR(ROW()-設定!$B$30&lt;2,ROW()+設定!$B$30&gt;13701,N($A11971)&lt;=0,N(INDEX($A$2:$A$13701,MIN(13700,MAX(1,ROW()-1+設定!$B$30))))&lt;=0,$A11971&lt;設定!$B$28,$A11971&gt;設定!$B$29),0,IF(AND($C11971&gt;=MAX(INDEX($C$1:$C$13701,MAX(1,ROW()-設定!$B$24)):INDEX($C$1:$C$13701,MAX(1,ROW()-1))),$C11971&gt;MAX(INDEX($C$1:$C$13701,MIN(13701,ROW()+1)):INDEX($C$1:$C$13701,MIN(13701,ROW()+設定!$B$24))),$C11971&gt;=設定!$B$32,$C11971&gt;=MAX(MIN(INDEX($C$1:$C$13701,MAX(1,ROW()-設定!$B$26)):INDEX($C$1:$C$13701,MAX(1,ROW()-1))),MIN(INDEX($C$1:$C$13701,MIN(13701,ROW()+1)):INDEX($C$1:$C$13701,MIN(13701,ROW()+設定!$B$26))))*10^(設定!$B$27/20)),1,0))</f>
        <v>0</v>
      </c>
      <c r="G11971" s="33" t="n">
        <f aca="false">$G11970+IF($F11971=1,1,0)</f>
        <v>6</v>
      </c>
      <c r="H11971" s="0" t="str">
        <f aca="false">IF($F11971=1,$G11971,"")</f>
        <v/>
      </c>
    </row>
    <row r="11972" customFormat="false" ht="15" hidden="false" customHeight="false" outlineLevel="0" collapsed="false">
      <c r="A11972" s="30" t="n">
        <v>1870.3125</v>
      </c>
      <c r="B11972" s="31" t="n">
        <v>14.7165</v>
      </c>
      <c r="C11972" s="32" t="n">
        <f aca="false">IF($A11972="","",IF(設定!$B$21="dB",10^($B11972/20),ABS($B11972)))</f>
        <v>5.44283288396086</v>
      </c>
      <c r="D11972" s="32" t="n">
        <f aca="false">IF($A11972="","",$A11972^2)</f>
        <v>3498068.84765625</v>
      </c>
      <c r="E11972" s="32" t="n">
        <f aca="false">IF($A11972="","",IF($C11972&lt;=0,"",1/$C11972^2))</f>
        <v>0.0337559239674545</v>
      </c>
      <c r="F11972" s="33" t="n">
        <f aca="false">IF(OR(ROW()-設定!$B$30&lt;2,ROW()+設定!$B$30&gt;13701,N($A11972)&lt;=0,N(INDEX($A$2:$A$13701,MIN(13700,MAX(1,ROW()-1+設定!$B$30))))&lt;=0,$A11972&lt;設定!$B$28,$A11972&gt;設定!$B$29),0,IF(AND($C11972&gt;=MAX(INDEX($C$1:$C$13701,MAX(1,ROW()-設定!$B$24)):INDEX($C$1:$C$13701,MAX(1,ROW()-1))),$C11972&gt;MAX(INDEX($C$1:$C$13701,MIN(13701,ROW()+1)):INDEX($C$1:$C$13701,MIN(13701,ROW()+設定!$B$24))),$C11972&gt;=設定!$B$32,$C11972&gt;=MAX(MIN(INDEX($C$1:$C$13701,MAX(1,ROW()-設定!$B$26)):INDEX($C$1:$C$13701,MAX(1,ROW()-1))),MIN(INDEX($C$1:$C$13701,MIN(13701,ROW()+1)):INDEX($C$1:$C$13701,MIN(13701,ROW()+設定!$B$26))))*10^(設定!$B$27/20)),1,0))</f>
        <v>0</v>
      </c>
      <c r="G11972" s="33" t="n">
        <f aca="false">$G11971+IF($F11972=1,1,0)</f>
        <v>6</v>
      </c>
      <c r="H11972" s="0" t="str">
        <f aca="false">IF($F11972=1,$G11972,"")</f>
        <v/>
      </c>
    </row>
    <row r="11973" customFormat="false" ht="15" hidden="false" customHeight="false" outlineLevel="0" collapsed="false">
      <c r="A11973" s="30" t="n">
        <v>1870.46875</v>
      </c>
      <c r="B11973" s="31" t="n">
        <v>14.5357</v>
      </c>
      <c r="C11973" s="32" t="n">
        <f aca="false">IF($A11973="","",IF(設定!$B$21="dB",10^($B11973/20),ABS($B11973)))</f>
        <v>5.33070930301076</v>
      </c>
      <c r="D11973" s="32" t="n">
        <f aca="false">IF($A11973="","",$A11973^2)</f>
        <v>3498653.34472656</v>
      </c>
      <c r="E11973" s="32" t="n">
        <f aca="false">IF($A11973="","",IF($C11973&lt;=0,"",1/$C11973^2))</f>
        <v>0.0351908696972967</v>
      </c>
      <c r="F11973" s="33" t="n">
        <f aca="false">IF(OR(ROW()-設定!$B$30&lt;2,ROW()+設定!$B$30&gt;13701,N($A11973)&lt;=0,N(INDEX($A$2:$A$13701,MIN(13700,MAX(1,ROW()-1+設定!$B$30))))&lt;=0,$A11973&lt;設定!$B$28,$A11973&gt;設定!$B$29),0,IF(AND($C11973&gt;=MAX(INDEX($C$1:$C$13701,MAX(1,ROW()-設定!$B$24)):INDEX($C$1:$C$13701,MAX(1,ROW()-1))),$C11973&gt;MAX(INDEX($C$1:$C$13701,MIN(13701,ROW()+1)):INDEX($C$1:$C$13701,MIN(13701,ROW()+設定!$B$24))),$C11973&gt;=設定!$B$32,$C11973&gt;=MAX(MIN(INDEX($C$1:$C$13701,MAX(1,ROW()-設定!$B$26)):INDEX($C$1:$C$13701,MAX(1,ROW()-1))),MIN(INDEX($C$1:$C$13701,MIN(13701,ROW()+1)):INDEX($C$1:$C$13701,MIN(13701,ROW()+設定!$B$26))))*10^(設定!$B$27/20)),1,0))</f>
        <v>0</v>
      </c>
      <c r="G11973" s="33" t="n">
        <f aca="false">$G11972+IF($F11973=1,1,0)</f>
        <v>6</v>
      </c>
      <c r="H11973" s="0" t="str">
        <f aca="false">IF($F11973=1,$G11973,"")</f>
        <v/>
      </c>
    </row>
    <row r="11974" customFormat="false" ht="15" hidden="false" customHeight="false" outlineLevel="0" collapsed="false">
      <c r="A11974" s="30" t="n">
        <v>1870.625</v>
      </c>
      <c r="B11974" s="31" t="n">
        <v>14.7008</v>
      </c>
      <c r="C11974" s="32" t="n">
        <f aca="false">IF($A11974="","",IF(設定!$B$21="dB",10^($B11974/20),ABS($B11974)))</f>
        <v>5.43300369001313</v>
      </c>
      <c r="D11974" s="32" t="n">
        <f aca="false">IF($A11974="","",$A11974^2)</f>
        <v>3499237.890625</v>
      </c>
      <c r="E11974" s="32" t="n">
        <f aca="false">IF($A11974="","",IF($C11974&lt;=0,"",1/$C11974^2))</f>
        <v>0.0338781744487483</v>
      </c>
      <c r="F11974" s="33" t="n">
        <f aca="false">IF(OR(ROW()-設定!$B$30&lt;2,ROW()+設定!$B$30&gt;13701,N($A11974)&lt;=0,N(INDEX($A$2:$A$13701,MIN(13700,MAX(1,ROW()-1+設定!$B$30))))&lt;=0,$A11974&lt;設定!$B$28,$A11974&gt;設定!$B$29),0,IF(AND($C11974&gt;=MAX(INDEX($C$1:$C$13701,MAX(1,ROW()-設定!$B$24)):INDEX($C$1:$C$13701,MAX(1,ROW()-1))),$C11974&gt;MAX(INDEX($C$1:$C$13701,MIN(13701,ROW()+1)):INDEX($C$1:$C$13701,MIN(13701,ROW()+設定!$B$24))),$C11974&gt;=設定!$B$32,$C11974&gt;=MAX(MIN(INDEX($C$1:$C$13701,MAX(1,ROW()-設定!$B$26)):INDEX($C$1:$C$13701,MAX(1,ROW()-1))),MIN(INDEX($C$1:$C$13701,MIN(13701,ROW()+1)):INDEX($C$1:$C$13701,MIN(13701,ROW()+設定!$B$26))))*10^(設定!$B$27/20)),1,0))</f>
        <v>0</v>
      </c>
      <c r="G11974" s="33" t="n">
        <f aca="false">$G11973+IF($F11974=1,1,0)</f>
        <v>6</v>
      </c>
      <c r="H11974" s="0" t="str">
        <f aca="false">IF($F11974=1,$G11974,"")</f>
        <v/>
      </c>
    </row>
    <row r="11975" customFormat="false" ht="15" hidden="false" customHeight="false" outlineLevel="0" collapsed="false">
      <c r="A11975" s="30" t="n">
        <v>1870.78125</v>
      </c>
      <c r="B11975" s="31" t="n">
        <v>14.476</v>
      </c>
      <c r="C11975" s="32" t="n">
        <f aca="false">IF($A11975="","",IF(設定!$B$21="dB",10^($B11975/20),ABS($B11975)))</f>
        <v>5.29419581017428</v>
      </c>
      <c r="D11975" s="32" t="n">
        <f aca="false">IF($A11975="","",$A11975^2)</f>
        <v>3499822.48535156</v>
      </c>
      <c r="E11975" s="32" t="n">
        <f aca="false">IF($A11975="","",IF($C11975&lt;=0,"",1/$C11975^2))</f>
        <v>0.0356779588288562</v>
      </c>
      <c r="F11975" s="33" t="n">
        <f aca="false">IF(OR(ROW()-設定!$B$30&lt;2,ROW()+設定!$B$30&gt;13701,N($A11975)&lt;=0,N(INDEX($A$2:$A$13701,MIN(13700,MAX(1,ROW()-1+設定!$B$30))))&lt;=0,$A11975&lt;設定!$B$28,$A11975&gt;設定!$B$29),0,IF(AND($C11975&gt;=MAX(INDEX($C$1:$C$13701,MAX(1,ROW()-設定!$B$24)):INDEX($C$1:$C$13701,MAX(1,ROW()-1))),$C11975&gt;MAX(INDEX($C$1:$C$13701,MIN(13701,ROW()+1)):INDEX($C$1:$C$13701,MIN(13701,ROW()+設定!$B$24))),$C11975&gt;=設定!$B$32,$C11975&gt;=MAX(MIN(INDEX($C$1:$C$13701,MAX(1,ROW()-設定!$B$26)):INDEX($C$1:$C$13701,MAX(1,ROW()-1))),MIN(INDEX($C$1:$C$13701,MIN(13701,ROW()+1)):INDEX($C$1:$C$13701,MIN(13701,ROW()+設定!$B$26))))*10^(設定!$B$27/20)),1,0))</f>
        <v>0</v>
      </c>
      <c r="G11975" s="33" t="n">
        <f aca="false">$G11974+IF($F11975=1,1,0)</f>
        <v>6</v>
      </c>
      <c r="H11975" s="0" t="str">
        <f aca="false">IF($F11975=1,$G11975,"")</f>
        <v/>
      </c>
    </row>
    <row r="11976" customFormat="false" ht="15" hidden="false" customHeight="false" outlineLevel="0" collapsed="false">
      <c r="A11976" s="30" t="n">
        <v>1870.9375</v>
      </c>
      <c r="B11976" s="31" t="n">
        <v>14.7248</v>
      </c>
      <c r="C11976" s="32" t="n">
        <f aca="false">IF($A11976="","",IF(設定!$B$21="dB",10^($B11976/20),ABS($B11976)))</f>
        <v>5.44803639286357</v>
      </c>
      <c r="D11976" s="32" t="n">
        <f aca="false">IF($A11976="","",$A11976^2)</f>
        <v>3500407.12890625</v>
      </c>
      <c r="E11976" s="32" t="n">
        <f aca="false">IF($A11976="","",IF($C11976&lt;=0,"",1/$C11976^2))</f>
        <v>0.0336914730880977</v>
      </c>
      <c r="F11976" s="33" t="n">
        <f aca="false">IF(OR(ROW()-設定!$B$30&lt;2,ROW()+設定!$B$30&gt;13701,N($A11976)&lt;=0,N(INDEX($A$2:$A$13701,MIN(13700,MAX(1,ROW()-1+設定!$B$30))))&lt;=0,$A11976&lt;設定!$B$28,$A11976&gt;設定!$B$29),0,IF(AND($C11976&gt;=MAX(INDEX($C$1:$C$13701,MAX(1,ROW()-設定!$B$24)):INDEX($C$1:$C$13701,MAX(1,ROW()-1))),$C11976&gt;MAX(INDEX($C$1:$C$13701,MIN(13701,ROW()+1)):INDEX($C$1:$C$13701,MIN(13701,ROW()+設定!$B$24))),$C11976&gt;=設定!$B$32,$C11976&gt;=MAX(MIN(INDEX($C$1:$C$13701,MAX(1,ROW()-設定!$B$26)):INDEX($C$1:$C$13701,MAX(1,ROW()-1))),MIN(INDEX($C$1:$C$13701,MIN(13701,ROW()+1)):INDEX($C$1:$C$13701,MIN(13701,ROW()+設定!$B$26))))*10^(設定!$B$27/20)),1,0))</f>
        <v>0</v>
      </c>
      <c r="G11976" s="33" t="n">
        <f aca="false">$G11975+IF($F11976=1,1,0)</f>
        <v>6</v>
      </c>
      <c r="H11976" s="0" t="str">
        <f aca="false">IF($F11976=1,$G11976,"")</f>
        <v/>
      </c>
    </row>
    <row r="11977" customFormat="false" ht="15" hidden="false" customHeight="false" outlineLevel="0" collapsed="false">
      <c r="A11977" s="30" t="n">
        <v>1871.09375</v>
      </c>
      <c r="B11977" s="31" t="n">
        <v>14.6886</v>
      </c>
      <c r="C11977" s="32" t="n">
        <f aca="false">IF($A11977="","",IF(設定!$B$21="dB",10^($B11977/20),ABS($B11977)))</f>
        <v>5.42537797520113</v>
      </c>
      <c r="D11977" s="32" t="n">
        <f aca="false">IF($A11977="","",$A11977^2)</f>
        <v>3500991.82128906</v>
      </c>
      <c r="E11977" s="32" t="n">
        <f aca="false">IF($A11977="","",IF($C11977&lt;=0,"",1/$C11977^2))</f>
        <v>0.0339734772491341</v>
      </c>
      <c r="F11977" s="33" t="n">
        <f aca="false">IF(OR(ROW()-設定!$B$30&lt;2,ROW()+設定!$B$30&gt;13701,N($A11977)&lt;=0,N(INDEX($A$2:$A$13701,MIN(13700,MAX(1,ROW()-1+設定!$B$30))))&lt;=0,$A11977&lt;設定!$B$28,$A11977&gt;設定!$B$29),0,IF(AND($C11977&gt;=MAX(INDEX($C$1:$C$13701,MAX(1,ROW()-設定!$B$24)):INDEX($C$1:$C$13701,MAX(1,ROW()-1))),$C11977&gt;MAX(INDEX($C$1:$C$13701,MIN(13701,ROW()+1)):INDEX($C$1:$C$13701,MIN(13701,ROW()+設定!$B$24))),$C11977&gt;=設定!$B$32,$C11977&gt;=MAX(MIN(INDEX($C$1:$C$13701,MAX(1,ROW()-設定!$B$26)):INDEX($C$1:$C$13701,MAX(1,ROW()-1))),MIN(INDEX($C$1:$C$13701,MIN(13701,ROW()+1)):INDEX($C$1:$C$13701,MIN(13701,ROW()+設定!$B$26))))*10^(設定!$B$27/20)),1,0))</f>
        <v>0</v>
      </c>
      <c r="G11977" s="33" t="n">
        <f aca="false">$G11976+IF($F11977=1,1,0)</f>
        <v>6</v>
      </c>
      <c r="H11977" s="0" t="str">
        <f aca="false">IF($F11977=1,$G11977,"")</f>
        <v/>
      </c>
    </row>
    <row r="11978" customFormat="false" ht="15" hidden="false" customHeight="false" outlineLevel="0" collapsed="false">
      <c r="A11978" s="30" t="n">
        <v>1871.25</v>
      </c>
      <c r="B11978" s="31" t="n">
        <v>14.8897</v>
      </c>
      <c r="C11978" s="32" t="n">
        <f aca="false">IF($A11978="","",IF(設定!$B$21="dB",10^($B11978/20),ABS($B11978)))</f>
        <v>5.55245439290304</v>
      </c>
      <c r="D11978" s="32" t="n">
        <f aca="false">IF($A11978="","",$A11978^2)</f>
        <v>3501576.5625</v>
      </c>
      <c r="E11978" s="32" t="n">
        <f aca="false">IF($A11978="","",IF($C11978&lt;=0,"",1/$C11978^2))</f>
        <v>0.0324362022710234</v>
      </c>
      <c r="F11978" s="33" t="n">
        <f aca="false">IF(OR(ROW()-設定!$B$30&lt;2,ROW()+設定!$B$30&gt;13701,N($A11978)&lt;=0,N(INDEX($A$2:$A$13701,MIN(13700,MAX(1,ROW()-1+設定!$B$30))))&lt;=0,$A11978&lt;設定!$B$28,$A11978&gt;設定!$B$29),0,IF(AND($C11978&gt;=MAX(INDEX($C$1:$C$13701,MAX(1,ROW()-設定!$B$24)):INDEX($C$1:$C$13701,MAX(1,ROW()-1))),$C11978&gt;MAX(INDEX($C$1:$C$13701,MIN(13701,ROW()+1)):INDEX($C$1:$C$13701,MIN(13701,ROW()+設定!$B$24))),$C11978&gt;=設定!$B$32,$C11978&gt;=MAX(MIN(INDEX($C$1:$C$13701,MAX(1,ROW()-設定!$B$26)):INDEX($C$1:$C$13701,MAX(1,ROW()-1))),MIN(INDEX($C$1:$C$13701,MIN(13701,ROW()+1)):INDEX($C$1:$C$13701,MIN(13701,ROW()+設定!$B$26))))*10^(設定!$B$27/20)),1,0))</f>
        <v>0</v>
      </c>
      <c r="G11978" s="33" t="n">
        <f aca="false">$G11977+IF($F11978=1,1,0)</f>
        <v>6</v>
      </c>
      <c r="H11978" s="0" t="str">
        <f aca="false">IF($F11978=1,$G11978,"")</f>
        <v/>
      </c>
    </row>
    <row r="11979" customFormat="false" ht="15" hidden="false" customHeight="false" outlineLevel="0" collapsed="false">
      <c r="A11979" s="30" t="n">
        <v>1871.40625</v>
      </c>
      <c r="B11979" s="31" t="n">
        <v>14.6541</v>
      </c>
      <c r="C11979" s="32" t="n">
        <f aca="false">IF($A11979="","",IF(設定!$B$21="dB",10^($B11979/20),ABS($B11979)))</f>
        <v>5.40387133480054</v>
      </c>
      <c r="D11979" s="32" t="n">
        <f aca="false">IF($A11979="","",$A11979^2)</f>
        <v>3502161.35253906</v>
      </c>
      <c r="E11979" s="32" t="n">
        <f aca="false">IF($A11979="","",IF($C11979&lt;=0,"",1/$C11979^2))</f>
        <v>0.034244434592591</v>
      </c>
      <c r="F11979" s="33" t="n">
        <f aca="false">IF(OR(ROW()-設定!$B$30&lt;2,ROW()+設定!$B$30&gt;13701,N($A11979)&lt;=0,N(INDEX($A$2:$A$13701,MIN(13700,MAX(1,ROW()-1+設定!$B$30))))&lt;=0,$A11979&lt;設定!$B$28,$A11979&gt;設定!$B$29),0,IF(AND($C11979&gt;=MAX(INDEX($C$1:$C$13701,MAX(1,ROW()-設定!$B$24)):INDEX($C$1:$C$13701,MAX(1,ROW()-1))),$C11979&gt;MAX(INDEX($C$1:$C$13701,MIN(13701,ROW()+1)):INDEX($C$1:$C$13701,MIN(13701,ROW()+設定!$B$24))),$C11979&gt;=設定!$B$32,$C11979&gt;=MAX(MIN(INDEX($C$1:$C$13701,MAX(1,ROW()-設定!$B$26)):INDEX($C$1:$C$13701,MAX(1,ROW()-1))),MIN(INDEX($C$1:$C$13701,MIN(13701,ROW()+1)):INDEX($C$1:$C$13701,MIN(13701,ROW()+設定!$B$26))))*10^(設定!$B$27/20)),1,0))</f>
        <v>0</v>
      </c>
      <c r="G11979" s="33" t="n">
        <f aca="false">$G11978+IF($F11979=1,1,0)</f>
        <v>6</v>
      </c>
      <c r="H11979" s="0" t="str">
        <f aca="false">IF($F11979=1,$G11979,"")</f>
        <v/>
      </c>
    </row>
    <row r="11980" customFormat="false" ht="15" hidden="false" customHeight="false" outlineLevel="0" collapsed="false">
      <c r="A11980" s="30" t="n">
        <v>1871.5625</v>
      </c>
      <c r="B11980" s="31" t="n">
        <v>14.7939</v>
      </c>
      <c r="C11980" s="32" t="n">
        <f aca="false">IF($A11980="","",IF(設定!$B$21="dB",10^($B11980/20),ABS($B11980)))</f>
        <v>5.49155073134816</v>
      </c>
      <c r="D11980" s="32" t="n">
        <f aca="false">IF($A11980="","",$A11980^2)</f>
        <v>3502746.19140625</v>
      </c>
      <c r="E11980" s="32" t="n">
        <f aca="false">IF($A11980="","",IF($C11980&lt;=0,"",1/$C11980^2))</f>
        <v>0.0331596547395651</v>
      </c>
      <c r="F11980" s="33" t="n">
        <f aca="false">IF(OR(ROW()-設定!$B$30&lt;2,ROW()+設定!$B$30&gt;13701,N($A11980)&lt;=0,N(INDEX($A$2:$A$13701,MIN(13700,MAX(1,ROW()-1+設定!$B$30))))&lt;=0,$A11980&lt;設定!$B$28,$A11980&gt;設定!$B$29),0,IF(AND($C11980&gt;=MAX(INDEX($C$1:$C$13701,MAX(1,ROW()-設定!$B$24)):INDEX($C$1:$C$13701,MAX(1,ROW()-1))),$C11980&gt;MAX(INDEX($C$1:$C$13701,MIN(13701,ROW()+1)):INDEX($C$1:$C$13701,MIN(13701,ROW()+設定!$B$24))),$C11980&gt;=設定!$B$32,$C11980&gt;=MAX(MIN(INDEX($C$1:$C$13701,MAX(1,ROW()-設定!$B$26)):INDEX($C$1:$C$13701,MAX(1,ROW()-1))),MIN(INDEX($C$1:$C$13701,MIN(13701,ROW()+1)):INDEX($C$1:$C$13701,MIN(13701,ROW()+設定!$B$26))))*10^(設定!$B$27/20)),1,0))</f>
        <v>0</v>
      </c>
      <c r="G11980" s="33" t="n">
        <f aca="false">$G11979+IF($F11980=1,1,0)</f>
        <v>6</v>
      </c>
      <c r="H11980" s="0" t="str">
        <f aca="false">IF($F11980=1,$G11980,"")</f>
        <v/>
      </c>
    </row>
    <row r="11981" customFormat="false" ht="15" hidden="false" customHeight="false" outlineLevel="0" collapsed="false">
      <c r="A11981" s="30" t="n">
        <v>1871.71875</v>
      </c>
      <c r="B11981" s="31" t="n">
        <v>14.7947</v>
      </c>
      <c r="C11981" s="32" t="n">
        <f aca="false">IF($A11981="","",IF(設定!$B$21="dB",10^($B11981/20),ABS($B11981)))</f>
        <v>5.49205654515545</v>
      </c>
      <c r="D11981" s="32" t="n">
        <f aca="false">IF($A11981="","",$A11981^2)</f>
        <v>3503331.07910156</v>
      </c>
      <c r="E11981" s="32" t="n">
        <f aca="false">IF($A11981="","",IF($C11981&lt;=0,"",1/$C11981^2))</f>
        <v>0.0331535470679843</v>
      </c>
      <c r="F11981" s="33" t="n">
        <f aca="false">IF(OR(ROW()-設定!$B$30&lt;2,ROW()+設定!$B$30&gt;13701,N($A11981)&lt;=0,N(INDEX($A$2:$A$13701,MIN(13700,MAX(1,ROW()-1+設定!$B$30))))&lt;=0,$A11981&lt;設定!$B$28,$A11981&gt;設定!$B$29),0,IF(AND($C11981&gt;=MAX(INDEX($C$1:$C$13701,MAX(1,ROW()-設定!$B$24)):INDEX($C$1:$C$13701,MAX(1,ROW()-1))),$C11981&gt;MAX(INDEX($C$1:$C$13701,MIN(13701,ROW()+1)):INDEX($C$1:$C$13701,MIN(13701,ROW()+設定!$B$24))),$C11981&gt;=設定!$B$32,$C11981&gt;=MAX(MIN(INDEX($C$1:$C$13701,MAX(1,ROW()-設定!$B$26)):INDEX($C$1:$C$13701,MAX(1,ROW()-1))),MIN(INDEX($C$1:$C$13701,MIN(13701,ROW()+1)):INDEX($C$1:$C$13701,MIN(13701,ROW()+設定!$B$26))))*10^(設定!$B$27/20)),1,0))</f>
        <v>0</v>
      </c>
      <c r="G11981" s="33" t="n">
        <f aca="false">$G11980+IF($F11981=1,1,0)</f>
        <v>6</v>
      </c>
      <c r="H11981" s="0" t="str">
        <f aca="false">IF($F11981=1,$G11981,"")</f>
        <v/>
      </c>
    </row>
    <row r="11982" customFormat="false" ht="15" hidden="false" customHeight="false" outlineLevel="0" collapsed="false">
      <c r="A11982" s="30" t="n">
        <v>1871.875</v>
      </c>
      <c r="B11982" s="31" t="n">
        <v>14.8799</v>
      </c>
      <c r="C11982" s="32" t="n">
        <f aca="false">IF($A11982="","",IF(設定!$B$21="dB",10^($B11982/20),ABS($B11982)))</f>
        <v>5.54619327630173</v>
      </c>
      <c r="D11982" s="32" t="n">
        <f aca="false">IF($A11982="","",$A11982^2)</f>
        <v>3503916.015625</v>
      </c>
      <c r="E11982" s="32" t="n">
        <f aca="false">IF($A11982="","",IF($C11982&lt;=0,"",1/$C11982^2))</f>
        <v>0.0325094782883263</v>
      </c>
      <c r="F11982" s="33" t="n">
        <f aca="false">IF(OR(ROW()-設定!$B$30&lt;2,ROW()+設定!$B$30&gt;13701,N($A11982)&lt;=0,N(INDEX($A$2:$A$13701,MIN(13700,MAX(1,ROW()-1+設定!$B$30))))&lt;=0,$A11982&lt;設定!$B$28,$A11982&gt;設定!$B$29),0,IF(AND($C11982&gt;=MAX(INDEX($C$1:$C$13701,MAX(1,ROW()-設定!$B$24)):INDEX($C$1:$C$13701,MAX(1,ROW()-1))),$C11982&gt;MAX(INDEX($C$1:$C$13701,MIN(13701,ROW()+1)):INDEX($C$1:$C$13701,MIN(13701,ROW()+設定!$B$24))),$C11982&gt;=設定!$B$32,$C11982&gt;=MAX(MIN(INDEX($C$1:$C$13701,MAX(1,ROW()-設定!$B$26)):INDEX($C$1:$C$13701,MAX(1,ROW()-1))),MIN(INDEX($C$1:$C$13701,MIN(13701,ROW()+1)):INDEX($C$1:$C$13701,MIN(13701,ROW()+設定!$B$26))))*10^(設定!$B$27/20)),1,0))</f>
        <v>0</v>
      </c>
      <c r="G11982" s="33" t="n">
        <f aca="false">$G11981+IF($F11982=1,1,0)</f>
        <v>6</v>
      </c>
      <c r="H11982" s="0" t="str">
        <f aca="false">IF($F11982=1,$G11982,"")</f>
        <v/>
      </c>
    </row>
    <row r="11983" customFormat="false" ht="15" hidden="false" customHeight="false" outlineLevel="0" collapsed="false">
      <c r="A11983" s="30" t="n">
        <v>1872.03125</v>
      </c>
      <c r="B11983" s="31" t="n">
        <v>14.6279</v>
      </c>
      <c r="C11983" s="32" t="n">
        <f aca="false">IF($A11983="","",IF(設定!$B$21="dB",10^($B11983/20),ABS($B11983)))</f>
        <v>5.38759572950901</v>
      </c>
      <c r="D11983" s="32" t="n">
        <f aca="false">IF($A11983="","",$A11983^2)</f>
        <v>3504501.00097656</v>
      </c>
      <c r="E11983" s="32" t="n">
        <f aca="false">IF($A11983="","",IF($C11983&lt;=0,"",1/$C11983^2))</f>
        <v>0.0344516478980338</v>
      </c>
      <c r="F11983" s="33" t="n">
        <f aca="false">IF(OR(ROW()-設定!$B$30&lt;2,ROW()+設定!$B$30&gt;13701,N($A11983)&lt;=0,N(INDEX($A$2:$A$13701,MIN(13700,MAX(1,ROW()-1+設定!$B$30))))&lt;=0,$A11983&lt;設定!$B$28,$A11983&gt;設定!$B$29),0,IF(AND($C11983&gt;=MAX(INDEX($C$1:$C$13701,MAX(1,ROW()-設定!$B$24)):INDEX($C$1:$C$13701,MAX(1,ROW()-1))),$C11983&gt;MAX(INDEX($C$1:$C$13701,MIN(13701,ROW()+1)):INDEX($C$1:$C$13701,MIN(13701,ROW()+設定!$B$24))),$C11983&gt;=設定!$B$32,$C11983&gt;=MAX(MIN(INDEX($C$1:$C$13701,MAX(1,ROW()-設定!$B$26)):INDEX($C$1:$C$13701,MAX(1,ROW()-1))),MIN(INDEX($C$1:$C$13701,MIN(13701,ROW()+1)):INDEX($C$1:$C$13701,MIN(13701,ROW()+設定!$B$26))))*10^(設定!$B$27/20)),1,0))</f>
        <v>0</v>
      </c>
      <c r="G11983" s="33" t="n">
        <f aca="false">$G11982+IF($F11983=1,1,0)</f>
        <v>6</v>
      </c>
      <c r="H11983" s="0" t="str">
        <f aca="false">IF($F11983=1,$G11983,"")</f>
        <v/>
      </c>
    </row>
    <row r="11984" customFormat="false" ht="15" hidden="false" customHeight="false" outlineLevel="0" collapsed="false">
      <c r="A11984" s="30" t="n">
        <v>1872.1875</v>
      </c>
      <c r="B11984" s="31" t="n">
        <v>14.726</v>
      </c>
      <c r="C11984" s="32" t="n">
        <f aca="false">IF($A11984="","",IF(設定!$B$21="dB",10^($B11984/20),ABS($B11984)))</f>
        <v>5.4487891189019</v>
      </c>
      <c r="D11984" s="32" t="n">
        <f aca="false">IF($A11984="","",$A11984^2)</f>
        <v>3505086.03515625</v>
      </c>
      <c r="E11984" s="32" t="n">
        <f aca="false">IF($A11984="","",IF($C11984&lt;=0,"",1/$C11984^2))</f>
        <v>0.0336821650760631</v>
      </c>
      <c r="F11984" s="33" t="n">
        <f aca="false">IF(OR(ROW()-設定!$B$30&lt;2,ROW()+設定!$B$30&gt;13701,N($A11984)&lt;=0,N(INDEX($A$2:$A$13701,MIN(13700,MAX(1,ROW()-1+設定!$B$30))))&lt;=0,$A11984&lt;設定!$B$28,$A11984&gt;設定!$B$29),0,IF(AND($C11984&gt;=MAX(INDEX($C$1:$C$13701,MAX(1,ROW()-設定!$B$24)):INDEX($C$1:$C$13701,MAX(1,ROW()-1))),$C11984&gt;MAX(INDEX($C$1:$C$13701,MIN(13701,ROW()+1)):INDEX($C$1:$C$13701,MIN(13701,ROW()+設定!$B$24))),$C11984&gt;=設定!$B$32,$C11984&gt;=MAX(MIN(INDEX($C$1:$C$13701,MAX(1,ROW()-設定!$B$26)):INDEX($C$1:$C$13701,MAX(1,ROW()-1))),MIN(INDEX($C$1:$C$13701,MIN(13701,ROW()+1)):INDEX($C$1:$C$13701,MIN(13701,ROW()+設定!$B$26))))*10^(設定!$B$27/20)),1,0))</f>
        <v>0</v>
      </c>
      <c r="G11984" s="33" t="n">
        <f aca="false">$G11983+IF($F11984=1,1,0)</f>
        <v>6</v>
      </c>
      <c r="H11984" s="0" t="str">
        <f aca="false">IF($F11984=1,$G11984,"")</f>
        <v/>
      </c>
    </row>
    <row r="11985" customFormat="false" ht="15" hidden="false" customHeight="false" outlineLevel="0" collapsed="false">
      <c r="A11985" s="30" t="n">
        <v>1872.34375</v>
      </c>
      <c r="B11985" s="31" t="n">
        <v>14.4731</v>
      </c>
      <c r="C11985" s="32" t="n">
        <f aca="false">IF($A11985="","",IF(設定!$B$21="dB",10^($B11985/20),ABS($B11985)))</f>
        <v>5.29242850644879</v>
      </c>
      <c r="D11985" s="32" t="n">
        <f aca="false">IF($A11985="","",$A11985^2)</f>
        <v>3505671.11816406</v>
      </c>
      <c r="E11985" s="32" t="n">
        <f aca="false">IF($A11985="","",IF($C11985&lt;=0,"",1/$C11985^2))</f>
        <v>0.0357017907303258</v>
      </c>
      <c r="F11985" s="33" t="n">
        <f aca="false">IF(OR(ROW()-設定!$B$30&lt;2,ROW()+設定!$B$30&gt;13701,N($A11985)&lt;=0,N(INDEX($A$2:$A$13701,MIN(13700,MAX(1,ROW()-1+設定!$B$30))))&lt;=0,$A11985&lt;設定!$B$28,$A11985&gt;設定!$B$29),0,IF(AND($C11985&gt;=MAX(INDEX($C$1:$C$13701,MAX(1,ROW()-設定!$B$24)):INDEX($C$1:$C$13701,MAX(1,ROW()-1))),$C11985&gt;MAX(INDEX($C$1:$C$13701,MIN(13701,ROW()+1)):INDEX($C$1:$C$13701,MIN(13701,ROW()+設定!$B$24))),$C11985&gt;=設定!$B$32,$C11985&gt;=MAX(MIN(INDEX($C$1:$C$13701,MAX(1,ROW()-設定!$B$26)):INDEX($C$1:$C$13701,MAX(1,ROW()-1))),MIN(INDEX($C$1:$C$13701,MIN(13701,ROW()+1)):INDEX($C$1:$C$13701,MIN(13701,ROW()+設定!$B$26))))*10^(設定!$B$27/20)),1,0))</f>
        <v>0</v>
      </c>
      <c r="G11985" s="33" t="n">
        <f aca="false">$G11984+IF($F11985=1,1,0)</f>
        <v>6</v>
      </c>
      <c r="H11985" s="0" t="str">
        <f aca="false">IF($F11985=1,$G11985,"")</f>
        <v/>
      </c>
    </row>
    <row r="11986" customFormat="false" ht="15" hidden="false" customHeight="false" outlineLevel="0" collapsed="false">
      <c r="A11986" s="30" t="n">
        <v>1872.5</v>
      </c>
      <c r="B11986" s="31" t="n">
        <v>14.5092</v>
      </c>
      <c r="C11986" s="32" t="n">
        <f aca="false">IF($A11986="","",IF(設定!$B$21="dB",10^($B11986/20),ABS($B11986)))</f>
        <v>5.31447049170311</v>
      </c>
      <c r="D11986" s="32" t="n">
        <f aca="false">IF($A11986="","",$A11986^2)</f>
        <v>3506256.25</v>
      </c>
      <c r="E11986" s="32" t="n">
        <f aca="false">IF($A11986="","",IF($C11986&lt;=0,"",1/$C11986^2))</f>
        <v>0.0354062555809792</v>
      </c>
      <c r="F11986" s="33" t="n">
        <f aca="false">IF(OR(ROW()-設定!$B$30&lt;2,ROW()+設定!$B$30&gt;13701,N($A11986)&lt;=0,N(INDEX($A$2:$A$13701,MIN(13700,MAX(1,ROW()-1+設定!$B$30))))&lt;=0,$A11986&lt;設定!$B$28,$A11986&gt;設定!$B$29),0,IF(AND($C11986&gt;=MAX(INDEX($C$1:$C$13701,MAX(1,ROW()-設定!$B$24)):INDEX($C$1:$C$13701,MAX(1,ROW()-1))),$C11986&gt;MAX(INDEX($C$1:$C$13701,MIN(13701,ROW()+1)):INDEX($C$1:$C$13701,MIN(13701,ROW()+設定!$B$24))),$C11986&gt;=設定!$B$32,$C11986&gt;=MAX(MIN(INDEX($C$1:$C$13701,MAX(1,ROW()-設定!$B$26)):INDEX($C$1:$C$13701,MAX(1,ROW()-1))),MIN(INDEX($C$1:$C$13701,MIN(13701,ROW()+1)):INDEX($C$1:$C$13701,MIN(13701,ROW()+設定!$B$26))))*10^(設定!$B$27/20)),1,0))</f>
        <v>0</v>
      </c>
      <c r="G11986" s="33" t="n">
        <f aca="false">$G11985+IF($F11986=1,1,0)</f>
        <v>6</v>
      </c>
      <c r="H11986" s="0" t="str">
        <f aca="false">IF($F11986=1,$G11986,"")</f>
        <v/>
      </c>
    </row>
    <row r="11987" customFormat="false" ht="15" hidden="false" customHeight="false" outlineLevel="0" collapsed="false">
      <c r="A11987" s="30" t="n">
        <v>1872.65625</v>
      </c>
      <c r="B11987" s="31" t="n">
        <v>14.5901</v>
      </c>
      <c r="C11987" s="32" t="n">
        <f aca="false">IF($A11987="","",IF(設定!$B$21="dB",10^($B11987/20),ABS($B11987)))</f>
        <v>5.36420047168767</v>
      </c>
      <c r="D11987" s="32" t="n">
        <f aca="false">IF($A11987="","",$A11987^2)</f>
        <v>3506841.43066406</v>
      </c>
      <c r="E11987" s="32" t="n">
        <f aca="false">IF($A11987="","",IF($C11987&lt;=0,"",1/$C11987^2))</f>
        <v>0.0347528159219489</v>
      </c>
      <c r="F11987" s="33" t="n">
        <f aca="false">IF(OR(ROW()-設定!$B$30&lt;2,ROW()+設定!$B$30&gt;13701,N($A11987)&lt;=0,N(INDEX($A$2:$A$13701,MIN(13700,MAX(1,ROW()-1+設定!$B$30))))&lt;=0,$A11987&lt;設定!$B$28,$A11987&gt;設定!$B$29),0,IF(AND($C11987&gt;=MAX(INDEX($C$1:$C$13701,MAX(1,ROW()-設定!$B$24)):INDEX($C$1:$C$13701,MAX(1,ROW()-1))),$C11987&gt;MAX(INDEX($C$1:$C$13701,MIN(13701,ROW()+1)):INDEX($C$1:$C$13701,MIN(13701,ROW()+設定!$B$24))),$C11987&gt;=設定!$B$32,$C11987&gt;=MAX(MIN(INDEX($C$1:$C$13701,MAX(1,ROW()-設定!$B$26)):INDEX($C$1:$C$13701,MAX(1,ROW()-1))),MIN(INDEX($C$1:$C$13701,MIN(13701,ROW()+1)):INDEX($C$1:$C$13701,MIN(13701,ROW()+設定!$B$26))))*10^(設定!$B$27/20)),1,0))</f>
        <v>0</v>
      </c>
      <c r="G11987" s="33" t="n">
        <f aca="false">$G11986+IF($F11987=1,1,0)</f>
        <v>6</v>
      </c>
      <c r="H11987" s="0" t="str">
        <f aca="false">IF($F11987=1,$G11987,"")</f>
        <v/>
      </c>
    </row>
    <row r="11988" customFormat="false" ht="15" hidden="false" customHeight="false" outlineLevel="0" collapsed="false">
      <c r="A11988" s="30" t="n">
        <v>1872.8125</v>
      </c>
      <c r="B11988" s="31" t="n">
        <v>14.6084</v>
      </c>
      <c r="C11988" s="32" t="n">
        <f aca="false">IF($A11988="","",IF(設定!$B$21="dB",10^($B11988/20),ABS($B11988)))</f>
        <v>5.37551403373707</v>
      </c>
      <c r="D11988" s="32" t="n">
        <f aca="false">IF($A11988="","",$A11988^2)</f>
        <v>3507426.66015625</v>
      </c>
      <c r="E11988" s="32" t="n">
        <f aca="false">IF($A11988="","",IF($C11988&lt;=0,"",1/$C11988^2))</f>
        <v>0.0346066850082652</v>
      </c>
      <c r="F11988" s="33" t="n">
        <f aca="false">IF(OR(ROW()-設定!$B$30&lt;2,ROW()+設定!$B$30&gt;13701,N($A11988)&lt;=0,N(INDEX($A$2:$A$13701,MIN(13700,MAX(1,ROW()-1+設定!$B$30))))&lt;=0,$A11988&lt;設定!$B$28,$A11988&gt;設定!$B$29),0,IF(AND($C11988&gt;=MAX(INDEX($C$1:$C$13701,MAX(1,ROW()-設定!$B$24)):INDEX($C$1:$C$13701,MAX(1,ROW()-1))),$C11988&gt;MAX(INDEX($C$1:$C$13701,MIN(13701,ROW()+1)):INDEX($C$1:$C$13701,MIN(13701,ROW()+設定!$B$24))),$C11988&gt;=設定!$B$32,$C11988&gt;=MAX(MIN(INDEX($C$1:$C$13701,MAX(1,ROW()-設定!$B$26)):INDEX($C$1:$C$13701,MAX(1,ROW()-1))),MIN(INDEX($C$1:$C$13701,MIN(13701,ROW()+1)):INDEX($C$1:$C$13701,MIN(13701,ROW()+設定!$B$26))))*10^(設定!$B$27/20)),1,0))</f>
        <v>0</v>
      </c>
      <c r="G11988" s="33" t="n">
        <f aca="false">$G11987+IF($F11988=1,1,0)</f>
        <v>6</v>
      </c>
      <c r="H11988" s="0" t="str">
        <f aca="false">IF($F11988=1,$G11988,"")</f>
        <v/>
      </c>
    </row>
    <row r="11989" customFormat="false" ht="15" hidden="false" customHeight="false" outlineLevel="0" collapsed="false">
      <c r="A11989" s="30" t="n">
        <v>1872.96875</v>
      </c>
      <c r="B11989" s="31" t="n">
        <v>14.4714</v>
      </c>
      <c r="C11989" s="32" t="n">
        <f aca="false">IF($A11989="","",IF(設定!$B$21="dB",10^($B11989/20),ABS($B11989)))</f>
        <v>5.29139277511493</v>
      </c>
      <c r="D11989" s="32" t="n">
        <f aca="false">IF($A11989="","",$A11989^2)</f>
        <v>3508011.93847656</v>
      </c>
      <c r="E11989" s="32" t="n">
        <f aca="false">IF($A11989="","",IF($C11989&lt;=0,"",1/$C11989^2))</f>
        <v>0.0357157685557755</v>
      </c>
      <c r="F11989" s="33" t="n">
        <f aca="false">IF(OR(ROW()-設定!$B$30&lt;2,ROW()+設定!$B$30&gt;13701,N($A11989)&lt;=0,N(INDEX($A$2:$A$13701,MIN(13700,MAX(1,ROW()-1+設定!$B$30))))&lt;=0,$A11989&lt;設定!$B$28,$A11989&gt;設定!$B$29),0,IF(AND($C11989&gt;=MAX(INDEX($C$1:$C$13701,MAX(1,ROW()-設定!$B$24)):INDEX($C$1:$C$13701,MAX(1,ROW()-1))),$C11989&gt;MAX(INDEX($C$1:$C$13701,MIN(13701,ROW()+1)):INDEX($C$1:$C$13701,MIN(13701,ROW()+設定!$B$24))),$C11989&gt;=設定!$B$32,$C11989&gt;=MAX(MIN(INDEX($C$1:$C$13701,MAX(1,ROW()-設定!$B$26)):INDEX($C$1:$C$13701,MAX(1,ROW()-1))),MIN(INDEX($C$1:$C$13701,MIN(13701,ROW()+1)):INDEX($C$1:$C$13701,MIN(13701,ROW()+設定!$B$26))))*10^(設定!$B$27/20)),1,0))</f>
        <v>0</v>
      </c>
      <c r="G11989" s="33" t="n">
        <f aca="false">$G11988+IF($F11989=1,1,0)</f>
        <v>6</v>
      </c>
      <c r="H11989" s="0" t="str">
        <f aca="false">IF($F11989=1,$G11989,"")</f>
        <v/>
      </c>
    </row>
    <row r="11990" customFormat="false" ht="15" hidden="false" customHeight="false" outlineLevel="0" collapsed="false">
      <c r="A11990" s="30" t="n">
        <v>1873.125</v>
      </c>
      <c r="B11990" s="31" t="n">
        <v>14.5491</v>
      </c>
      <c r="C11990" s="32" t="n">
        <f aca="false">IF($A11990="","",IF(設定!$B$21="dB",10^($B11990/20),ABS($B11990)))</f>
        <v>5.3389395057671</v>
      </c>
      <c r="D11990" s="32" t="n">
        <f aca="false">IF($A11990="","",$A11990^2)</f>
        <v>3508597.265625</v>
      </c>
      <c r="E11990" s="32" t="n">
        <f aca="false">IF($A11990="","",IF($C11990&lt;=0,"",1/$C11990^2))</f>
        <v>0.0350824568727941</v>
      </c>
      <c r="F11990" s="33" t="n">
        <f aca="false">IF(OR(ROW()-設定!$B$30&lt;2,ROW()+設定!$B$30&gt;13701,N($A11990)&lt;=0,N(INDEX($A$2:$A$13701,MIN(13700,MAX(1,ROW()-1+設定!$B$30))))&lt;=0,$A11990&lt;設定!$B$28,$A11990&gt;設定!$B$29),0,IF(AND($C11990&gt;=MAX(INDEX($C$1:$C$13701,MAX(1,ROW()-設定!$B$24)):INDEX($C$1:$C$13701,MAX(1,ROW()-1))),$C11990&gt;MAX(INDEX($C$1:$C$13701,MIN(13701,ROW()+1)):INDEX($C$1:$C$13701,MIN(13701,ROW()+設定!$B$24))),$C11990&gt;=設定!$B$32,$C11990&gt;=MAX(MIN(INDEX($C$1:$C$13701,MAX(1,ROW()-設定!$B$26)):INDEX($C$1:$C$13701,MAX(1,ROW()-1))),MIN(INDEX($C$1:$C$13701,MIN(13701,ROW()+1)):INDEX($C$1:$C$13701,MIN(13701,ROW()+設定!$B$26))))*10^(設定!$B$27/20)),1,0))</f>
        <v>0</v>
      </c>
      <c r="G11990" s="33" t="n">
        <f aca="false">$G11989+IF($F11990=1,1,0)</f>
        <v>6</v>
      </c>
      <c r="H11990" s="0" t="str">
        <f aca="false">IF($F11990=1,$G11990,"")</f>
        <v/>
      </c>
    </row>
    <row r="11991" customFormat="false" ht="15" hidden="false" customHeight="false" outlineLevel="0" collapsed="false">
      <c r="A11991" s="30" t="n">
        <v>1873.28125</v>
      </c>
      <c r="B11991" s="31" t="n">
        <v>14.6591</v>
      </c>
      <c r="C11991" s="32" t="n">
        <f aca="false">IF($A11991="","",IF(設定!$B$21="dB",10^($B11991/20),ABS($B11991)))</f>
        <v>5.40698294870408</v>
      </c>
      <c r="D11991" s="32" t="n">
        <f aca="false">IF($A11991="","",$A11991^2)</f>
        <v>3509182.64160156</v>
      </c>
      <c r="E11991" s="32" t="n">
        <f aca="false">IF($A11991="","",IF($C11991&lt;=0,"",1/$C11991^2))</f>
        <v>0.0342050319166414</v>
      </c>
      <c r="F11991" s="33" t="n">
        <f aca="false">IF(OR(ROW()-設定!$B$30&lt;2,ROW()+設定!$B$30&gt;13701,N($A11991)&lt;=0,N(INDEX($A$2:$A$13701,MIN(13700,MAX(1,ROW()-1+設定!$B$30))))&lt;=0,$A11991&lt;設定!$B$28,$A11991&gt;設定!$B$29),0,IF(AND($C11991&gt;=MAX(INDEX($C$1:$C$13701,MAX(1,ROW()-設定!$B$24)):INDEX($C$1:$C$13701,MAX(1,ROW()-1))),$C11991&gt;MAX(INDEX($C$1:$C$13701,MIN(13701,ROW()+1)):INDEX($C$1:$C$13701,MIN(13701,ROW()+設定!$B$24))),$C11991&gt;=設定!$B$32,$C11991&gt;=MAX(MIN(INDEX($C$1:$C$13701,MAX(1,ROW()-設定!$B$26)):INDEX($C$1:$C$13701,MAX(1,ROW()-1))),MIN(INDEX($C$1:$C$13701,MIN(13701,ROW()+1)):INDEX($C$1:$C$13701,MIN(13701,ROW()+設定!$B$26))))*10^(設定!$B$27/20)),1,0))</f>
        <v>0</v>
      </c>
      <c r="G11991" s="33" t="n">
        <f aca="false">$G11990+IF($F11991=1,1,0)</f>
        <v>6</v>
      </c>
      <c r="H11991" s="0" t="str">
        <f aca="false">IF($F11991=1,$G11991,"")</f>
        <v/>
      </c>
    </row>
    <row r="11992" customFormat="false" ht="15" hidden="false" customHeight="false" outlineLevel="0" collapsed="false">
      <c r="A11992" s="30" t="n">
        <v>1873.4375</v>
      </c>
      <c r="B11992" s="31" t="n">
        <v>14.5271</v>
      </c>
      <c r="C11992" s="32" t="n">
        <f aca="false">IF($A11992="","",IF(設定!$B$21="dB",10^($B11992/20),ABS($B11992)))</f>
        <v>5.32543391798789</v>
      </c>
      <c r="D11992" s="32" t="n">
        <f aca="false">IF($A11992="","",$A11992^2)</f>
        <v>3509768.06640625</v>
      </c>
      <c r="E11992" s="32" t="n">
        <f aca="false">IF($A11992="","",IF($C11992&lt;=0,"",1/$C11992^2))</f>
        <v>0.0352606245154546</v>
      </c>
      <c r="F11992" s="33" t="n">
        <f aca="false">IF(OR(ROW()-設定!$B$30&lt;2,ROW()+設定!$B$30&gt;13701,N($A11992)&lt;=0,N(INDEX($A$2:$A$13701,MIN(13700,MAX(1,ROW()-1+設定!$B$30))))&lt;=0,$A11992&lt;設定!$B$28,$A11992&gt;設定!$B$29),0,IF(AND($C11992&gt;=MAX(INDEX($C$1:$C$13701,MAX(1,ROW()-設定!$B$24)):INDEX($C$1:$C$13701,MAX(1,ROW()-1))),$C11992&gt;MAX(INDEX($C$1:$C$13701,MIN(13701,ROW()+1)):INDEX($C$1:$C$13701,MIN(13701,ROW()+設定!$B$24))),$C11992&gt;=設定!$B$32,$C11992&gt;=MAX(MIN(INDEX($C$1:$C$13701,MAX(1,ROW()-設定!$B$26)):INDEX($C$1:$C$13701,MAX(1,ROW()-1))),MIN(INDEX($C$1:$C$13701,MIN(13701,ROW()+1)):INDEX($C$1:$C$13701,MIN(13701,ROW()+設定!$B$26))))*10^(設定!$B$27/20)),1,0))</f>
        <v>0</v>
      </c>
      <c r="G11992" s="33" t="n">
        <f aca="false">$G11991+IF($F11992=1,1,0)</f>
        <v>6</v>
      </c>
      <c r="H11992" s="0" t="str">
        <f aca="false">IF($F11992=1,$G11992,"")</f>
        <v/>
      </c>
    </row>
    <row r="11993" customFormat="false" ht="15" hidden="false" customHeight="false" outlineLevel="0" collapsed="false">
      <c r="A11993" s="30" t="n">
        <v>1873.59375</v>
      </c>
      <c r="B11993" s="31" t="n">
        <v>14.5508</v>
      </c>
      <c r="C11993" s="32" t="n">
        <f aca="false">IF($A11993="","",IF(設定!$B$21="dB",10^($B11993/20),ABS($B11993)))</f>
        <v>5.33998454384512</v>
      </c>
      <c r="D11993" s="32" t="n">
        <f aca="false">IF($A11993="","",$A11993^2)</f>
        <v>3510353.54003906</v>
      </c>
      <c r="E11993" s="32" t="n">
        <f aca="false">IF($A11993="","",IF($C11993&lt;=0,"",1/$C11993^2))</f>
        <v>0.0350687269020181</v>
      </c>
      <c r="F11993" s="33" t="n">
        <f aca="false">IF(OR(ROW()-設定!$B$30&lt;2,ROW()+設定!$B$30&gt;13701,N($A11993)&lt;=0,N(INDEX($A$2:$A$13701,MIN(13700,MAX(1,ROW()-1+設定!$B$30))))&lt;=0,$A11993&lt;設定!$B$28,$A11993&gt;設定!$B$29),0,IF(AND($C11993&gt;=MAX(INDEX($C$1:$C$13701,MAX(1,ROW()-設定!$B$24)):INDEX($C$1:$C$13701,MAX(1,ROW()-1))),$C11993&gt;MAX(INDEX($C$1:$C$13701,MIN(13701,ROW()+1)):INDEX($C$1:$C$13701,MIN(13701,ROW()+設定!$B$24))),$C11993&gt;=設定!$B$32,$C11993&gt;=MAX(MIN(INDEX($C$1:$C$13701,MAX(1,ROW()-設定!$B$26)):INDEX($C$1:$C$13701,MAX(1,ROW()-1))),MIN(INDEX($C$1:$C$13701,MIN(13701,ROW()+1)):INDEX($C$1:$C$13701,MIN(13701,ROW()+設定!$B$26))))*10^(設定!$B$27/20)),1,0))</f>
        <v>0</v>
      </c>
      <c r="G11993" s="33" t="n">
        <f aca="false">$G11992+IF($F11993=1,1,0)</f>
        <v>6</v>
      </c>
      <c r="H11993" s="0" t="str">
        <f aca="false">IF($F11993=1,$G11993,"")</f>
        <v/>
      </c>
    </row>
    <row r="11994" customFormat="false" ht="15" hidden="false" customHeight="false" outlineLevel="0" collapsed="false">
      <c r="A11994" s="30" t="n">
        <v>1873.75</v>
      </c>
      <c r="B11994" s="31" t="n">
        <v>14.463</v>
      </c>
      <c r="C11994" s="32" t="n">
        <f aca="false">IF($A11994="","",IF(設定!$B$21="dB",10^($B11994/20),ABS($B11994)))</f>
        <v>5.28627801822522</v>
      </c>
      <c r="D11994" s="32" t="n">
        <f aca="false">IF($A11994="","",$A11994^2)</f>
        <v>3510939.0625</v>
      </c>
      <c r="E11994" s="32" t="n">
        <f aca="false">IF($A11994="","",IF($C11994&lt;=0,"",1/$C11994^2))</f>
        <v>0.0357849158264176</v>
      </c>
      <c r="F11994" s="33" t="n">
        <f aca="false">IF(OR(ROW()-設定!$B$30&lt;2,ROW()+設定!$B$30&gt;13701,N($A11994)&lt;=0,N(INDEX($A$2:$A$13701,MIN(13700,MAX(1,ROW()-1+設定!$B$30))))&lt;=0,$A11994&lt;設定!$B$28,$A11994&gt;設定!$B$29),0,IF(AND($C11994&gt;=MAX(INDEX($C$1:$C$13701,MAX(1,ROW()-設定!$B$24)):INDEX($C$1:$C$13701,MAX(1,ROW()-1))),$C11994&gt;MAX(INDEX($C$1:$C$13701,MIN(13701,ROW()+1)):INDEX($C$1:$C$13701,MIN(13701,ROW()+設定!$B$24))),$C11994&gt;=設定!$B$32,$C11994&gt;=MAX(MIN(INDEX($C$1:$C$13701,MAX(1,ROW()-設定!$B$26)):INDEX($C$1:$C$13701,MAX(1,ROW()-1))),MIN(INDEX($C$1:$C$13701,MIN(13701,ROW()+1)):INDEX($C$1:$C$13701,MIN(13701,ROW()+設定!$B$26))))*10^(設定!$B$27/20)),1,0))</f>
        <v>0</v>
      </c>
      <c r="G11994" s="33" t="n">
        <f aca="false">$G11993+IF($F11994=1,1,0)</f>
        <v>6</v>
      </c>
      <c r="H11994" s="0" t="str">
        <f aca="false">IF($F11994=1,$G11994,"")</f>
        <v/>
      </c>
    </row>
    <row r="11995" customFormat="false" ht="15" hidden="false" customHeight="false" outlineLevel="0" collapsed="false">
      <c r="A11995" s="30" t="n">
        <v>1873.90625</v>
      </c>
      <c r="B11995" s="31" t="n">
        <v>14.6962</v>
      </c>
      <c r="C11995" s="32" t="n">
        <f aca="false">IF($A11995="","",IF(設定!$B$21="dB",10^($B11995/20),ABS($B11995)))</f>
        <v>5.43012716251647</v>
      </c>
      <c r="D11995" s="32" t="n">
        <f aca="false">IF($A11995="","",$A11995^2)</f>
        <v>3511524.63378906</v>
      </c>
      <c r="E11995" s="32" t="n">
        <f aca="false">IF($A11995="","",IF($C11995&lt;=0,"",1/$C11995^2))</f>
        <v>0.0339140768536637</v>
      </c>
      <c r="F11995" s="33" t="n">
        <f aca="false">IF(OR(ROW()-設定!$B$30&lt;2,ROW()+設定!$B$30&gt;13701,N($A11995)&lt;=0,N(INDEX($A$2:$A$13701,MIN(13700,MAX(1,ROW()-1+設定!$B$30))))&lt;=0,$A11995&lt;設定!$B$28,$A11995&gt;設定!$B$29),0,IF(AND($C11995&gt;=MAX(INDEX($C$1:$C$13701,MAX(1,ROW()-設定!$B$24)):INDEX($C$1:$C$13701,MAX(1,ROW()-1))),$C11995&gt;MAX(INDEX($C$1:$C$13701,MIN(13701,ROW()+1)):INDEX($C$1:$C$13701,MIN(13701,ROW()+設定!$B$24))),$C11995&gt;=設定!$B$32,$C11995&gt;=MAX(MIN(INDEX($C$1:$C$13701,MAX(1,ROW()-設定!$B$26)):INDEX($C$1:$C$13701,MAX(1,ROW()-1))),MIN(INDEX($C$1:$C$13701,MIN(13701,ROW()+1)):INDEX($C$1:$C$13701,MIN(13701,ROW()+設定!$B$26))))*10^(設定!$B$27/20)),1,0))</f>
        <v>0</v>
      </c>
      <c r="G11995" s="33" t="n">
        <f aca="false">$G11994+IF($F11995=1,1,0)</f>
        <v>6</v>
      </c>
      <c r="H11995" s="0" t="str">
        <f aca="false">IF($F11995=1,$G11995,"")</f>
        <v/>
      </c>
    </row>
    <row r="11996" customFormat="false" ht="15" hidden="false" customHeight="false" outlineLevel="0" collapsed="false">
      <c r="A11996" s="30" t="n">
        <v>1874.0625</v>
      </c>
      <c r="B11996" s="31" t="n">
        <v>14.7292</v>
      </c>
      <c r="C11996" s="32" t="n">
        <f aca="false">IF($A11996="","",IF(設定!$B$21="dB",10^($B11996/20),ABS($B11996)))</f>
        <v>5.45079689682156</v>
      </c>
      <c r="D11996" s="32" t="n">
        <f aca="false">IF($A11996="","",$A11996^2)</f>
        <v>3512110.25390625</v>
      </c>
      <c r="E11996" s="32" t="n">
        <f aca="false">IF($A11996="","",IF($C11996&lt;=0,"",1/$C11996^2))</f>
        <v>0.0336573562806983</v>
      </c>
      <c r="F11996" s="33" t="n">
        <f aca="false">IF(OR(ROW()-設定!$B$30&lt;2,ROW()+設定!$B$30&gt;13701,N($A11996)&lt;=0,N(INDEX($A$2:$A$13701,MIN(13700,MAX(1,ROW()-1+設定!$B$30))))&lt;=0,$A11996&lt;設定!$B$28,$A11996&gt;設定!$B$29),0,IF(AND($C11996&gt;=MAX(INDEX($C$1:$C$13701,MAX(1,ROW()-設定!$B$24)):INDEX($C$1:$C$13701,MAX(1,ROW()-1))),$C11996&gt;MAX(INDEX($C$1:$C$13701,MIN(13701,ROW()+1)):INDEX($C$1:$C$13701,MIN(13701,ROW()+設定!$B$24))),$C11996&gt;=設定!$B$32,$C11996&gt;=MAX(MIN(INDEX($C$1:$C$13701,MAX(1,ROW()-設定!$B$26)):INDEX($C$1:$C$13701,MAX(1,ROW()-1))),MIN(INDEX($C$1:$C$13701,MIN(13701,ROW()+1)):INDEX($C$1:$C$13701,MIN(13701,ROW()+設定!$B$26))))*10^(設定!$B$27/20)),1,0))</f>
        <v>0</v>
      </c>
      <c r="G11996" s="33" t="n">
        <f aca="false">$G11995+IF($F11996=1,1,0)</f>
        <v>6</v>
      </c>
      <c r="H11996" s="0" t="str">
        <f aca="false">IF($F11996=1,$G11996,"")</f>
        <v/>
      </c>
    </row>
    <row r="11997" customFormat="false" ht="15" hidden="false" customHeight="false" outlineLevel="0" collapsed="false">
      <c r="A11997" s="30" t="n">
        <v>1874.21875</v>
      </c>
      <c r="B11997" s="31" t="n">
        <v>14.5548</v>
      </c>
      <c r="C11997" s="32" t="n">
        <f aca="false">IF($A11997="","",IF(設定!$B$21="dB",10^($B11997/20),ABS($B11997)))</f>
        <v>5.34244426393462</v>
      </c>
      <c r="D11997" s="32" t="n">
        <f aca="false">IF($A11997="","",$A11997^2)</f>
        <v>3512695.92285156</v>
      </c>
      <c r="E11997" s="32" t="n">
        <f aca="false">IF($A11997="","",IF($C11997&lt;=0,"",1/$C11997^2))</f>
        <v>0.0350364422807999</v>
      </c>
      <c r="F11997" s="33" t="n">
        <f aca="false">IF(OR(ROW()-設定!$B$30&lt;2,ROW()+設定!$B$30&gt;13701,N($A11997)&lt;=0,N(INDEX($A$2:$A$13701,MIN(13700,MAX(1,ROW()-1+設定!$B$30))))&lt;=0,$A11997&lt;設定!$B$28,$A11997&gt;設定!$B$29),0,IF(AND($C11997&gt;=MAX(INDEX($C$1:$C$13701,MAX(1,ROW()-設定!$B$24)):INDEX($C$1:$C$13701,MAX(1,ROW()-1))),$C11997&gt;MAX(INDEX($C$1:$C$13701,MIN(13701,ROW()+1)):INDEX($C$1:$C$13701,MIN(13701,ROW()+設定!$B$24))),$C11997&gt;=設定!$B$32,$C11997&gt;=MAX(MIN(INDEX($C$1:$C$13701,MAX(1,ROW()-設定!$B$26)):INDEX($C$1:$C$13701,MAX(1,ROW()-1))),MIN(INDEX($C$1:$C$13701,MIN(13701,ROW()+1)):INDEX($C$1:$C$13701,MIN(13701,ROW()+設定!$B$26))))*10^(設定!$B$27/20)),1,0))</f>
        <v>0</v>
      </c>
      <c r="G11997" s="33" t="n">
        <f aca="false">$G11996+IF($F11997=1,1,0)</f>
        <v>6</v>
      </c>
      <c r="H11997" s="0" t="str">
        <f aca="false">IF($F11997=1,$G11997,"")</f>
        <v/>
      </c>
    </row>
    <row r="11998" customFormat="false" ht="15" hidden="false" customHeight="false" outlineLevel="0" collapsed="false">
      <c r="A11998" s="30" t="n">
        <v>1874.375</v>
      </c>
      <c r="B11998" s="31" t="n">
        <v>14.5123</v>
      </c>
      <c r="C11998" s="32" t="n">
        <f aca="false">IF($A11998="","",IF(設定!$B$21="dB",10^($B11998/20),ABS($B11998)))</f>
        <v>5.31636756839932</v>
      </c>
      <c r="D11998" s="32" t="n">
        <f aca="false">IF($A11998="","",$A11998^2)</f>
        <v>3513281.640625</v>
      </c>
      <c r="E11998" s="32" t="n">
        <f aca="false">IF($A11998="","",IF($C11998&lt;=0,"",1/$C11998^2))</f>
        <v>0.0353809915647438</v>
      </c>
      <c r="F11998" s="33" t="n">
        <f aca="false">IF(OR(ROW()-設定!$B$30&lt;2,ROW()+設定!$B$30&gt;13701,N($A11998)&lt;=0,N(INDEX($A$2:$A$13701,MIN(13700,MAX(1,ROW()-1+設定!$B$30))))&lt;=0,$A11998&lt;設定!$B$28,$A11998&gt;設定!$B$29),0,IF(AND($C11998&gt;=MAX(INDEX($C$1:$C$13701,MAX(1,ROW()-設定!$B$24)):INDEX($C$1:$C$13701,MAX(1,ROW()-1))),$C11998&gt;MAX(INDEX($C$1:$C$13701,MIN(13701,ROW()+1)):INDEX($C$1:$C$13701,MIN(13701,ROW()+設定!$B$24))),$C11998&gt;=設定!$B$32,$C11998&gt;=MAX(MIN(INDEX($C$1:$C$13701,MAX(1,ROW()-設定!$B$26)):INDEX($C$1:$C$13701,MAX(1,ROW()-1))),MIN(INDEX($C$1:$C$13701,MIN(13701,ROW()+1)):INDEX($C$1:$C$13701,MIN(13701,ROW()+設定!$B$26))))*10^(設定!$B$27/20)),1,0))</f>
        <v>0</v>
      </c>
      <c r="G11998" s="33" t="n">
        <f aca="false">$G11997+IF($F11998=1,1,0)</f>
        <v>6</v>
      </c>
      <c r="H11998" s="0" t="str">
        <f aca="false">IF($F11998=1,$G11998,"")</f>
        <v/>
      </c>
    </row>
    <row r="11999" customFormat="false" ht="15" hidden="false" customHeight="false" outlineLevel="0" collapsed="false">
      <c r="A11999" s="30" t="n">
        <v>1874.53125</v>
      </c>
      <c r="B11999" s="31" t="n">
        <v>14.6916</v>
      </c>
      <c r="C11999" s="32" t="n">
        <f aca="false">IF($A11999="","",IF(設定!$B$21="dB",10^($B11999/20),ABS($B11999)))</f>
        <v>5.42725215800983</v>
      </c>
      <c r="D11999" s="32" t="n">
        <f aca="false">IF($A11999="","",$A11999^2)</f>
        <v>3513867.40722656</v>
      </c>
      <c r="E11999" s="32" t="n">
        <f aca="false">IF($A11999="","",IF($C11999&lt;=0,"",1/$C11999^2))</f>
        <v>0.0339500173061629</v>
      </c>
      <c r="F11999" s="33" t="n">
        <f aca="false">IF(OR(ROW()-設定!$B$30&lt;2,ROW()+設定!$B$30&gt;13701,N($A11999)&lt;=0,N(INDEX($A$2:$A$13701,MIN(13700,MAX(1,ROW()-1+設定!$B$30))))&lt;=0,$A11999&lt;設定!$B$28,$A11999&gt;設定!$B$29),0,IF(AND($C11999&gt;=MAX(INDEX($C$1:$C$13701,MAX(1,ROW()-設定!$B$24)):INDEX($C$1:$C$13701,MAX(1,ROW()-1))),$C11999&gt;MAX(INDEX($C$1:$C$13701,MIN(13701,ROW()+1)):INDEX($C$1:$C$13701,MIN(13701,ROW()+設定!$B$24))),$C11999&gt;=設定!$B$32,$C11999&gt;=MAX(MIN(INDEX($C$1:$C$13701,MAX(1,ROW()-設定!$B$26)):INDEX($C$1:$C$13701,MAX(1,ROW()-1))),MIN(INDEX($C$1:$C$13701,MIN(13701,ROW()+1)):INDEX($C$1:$C$13701,MIN(13701,ROW()+設定!$B$26))))*10^(設定!$B$27/20)),1,0))</f>
        <v>0</v>
      </c>
      <c r="G11999" s="33" t="n">
        <f aca="false">$G11998+IF($F11999=1,1,0)</f>
        <v>6</v>
      </c>
      <c r="H11999" s="0" t="str">
        <f aca="false">IF($F11999=1,$G11999,"")</f>
        <v/>
      </c>
    </row>
    <row r="12000" customFormat="false" ht="15" hidden="false" customHeight="false" outlineLevel="0" collapsed="false">
      <c r="A12000" s="30" t="n">
        <v>1874.6875</v>
      </c>
      <c r="B12000" s="31" t="n">
        <v>14.5585</v>
      </c>
      <c r="C12000" s="32" t="n">
        <f aca="false">IF($A12000="","",IF(設定!$B$21="dB",10^($B12000/20),ABS($B12000)))</f>
        <v>5.34472051373327</v>
      </c>
      <c r="D12000" s="32" t="n">
        <f aca="false">IF($A12000="","",$A12000^2)</f>
        <v>3514453.22265625</v>
      </c>
      <c r="E12000" s="32" t="n">
        <f aca="false">IF($A12000="","",IF($C12000&lt;=0,"",1/$C12000^2))</f>
        <v>0.0350066054682459</v>
      </c>
      <c r="F12000" s="33" t="n">
        <f aca="false">IF(OR(ROW()-設定!$B$30&lt;2,ROW()+設定!$B$30&gt;13701,N($A12000)&lt;=0,N(INDEX($A$2:$A$13701,MIN(13700,MAX(1,ROW()-1+設定!$B$30))))&lt;=0,$A12000&lt;設定!$B$28,$A12000&gt;設定!$B$29),0,IF(AND($C12000&gt;=MAX(INDEX($C$1:$C$13701,MAX(1,ROW()-設定!$B$24)):INDEX($C$1:$C$13701,MAX(1,ROW()-1))),$C12000&gt;MAX(INDEX($C$1:$C$13701,MIN(13701,ROW()+1)):INDEX($C$1:$C$13701,MIN(13701,ROW()+設定!$B$24))),$C12000&gt;=設定!$B$32,$C12000&gt;=MAX(MIN(INDEX($C$1:$C$13701,MAX(1,ROW()-設定!$B$26)):INDEX($C$1:$C$13701,MAX(1,ROW()-1))),MIN(INDEX($C$1:$C$13701,MIN(13701,ROW()+1)):INDEX($C$1:$C$13701,MIN(13701,ROW()+設定!$B$26))))*10^(設定!$B$27/20)),1,0))</f>
        <v>0</v>
      </c>
      <c r="G12000" s="33" t="n">
        <f aca="false">$G11999+IF($F12000=1,1,0)</f>
        <v>6</v>
      </c>
      <c r="H12000" s="0" t="str">
        <f aca="false">IF($F12000=1,$G12000,"")</f>
        <v/>
      </c>
    </row>
    <row r="12001" customFormat="false" ht="15" hidden="false" customHeight="false" outlineLevel="0" collapsed="false">
      <c r="A12001" s="30" t="n">
        <v>1874.84375</v>
      </c>
      <c r="B12001" s="31" t="n">
        <v>14.4269</v>
      </c>
      <c r="C12001" s="32" t="n">
        <f aca="false">IF($A12001="","",IF(設定!$B$21="dB",10^($B12001/20),ABS($B12001)))</f>
        <v>5.26435296241583</v>
      </c>
      <c r="D12001" s="32" t="n">
        <f aca="false">IF($A12001="","",$A12001^2)</f>
        <v>3515039.08691406</v>
      </c>
      <c r="E12001" s="32" t="n">
        <f aca="false">IF($A12001="","",IF($C12001&lt;=0,"",1/$C12001^2))</f>
        <v>0.0360836116435714</v>
      </c>
      <c r="F12001" s="33" t="n">
        <f aca="false">IF(OR(ROW()-設定!$B$30&lt;2,ROW()+設定!$B$30&gt;13701,N($A12001)&lt;=0,N(INDEX($A$2:$A$13701,MIN(13700,MAX(1,ROW()-1+設定!$B$30))))&lt;=0,$A12001&lt;設定!$B$28,$A12001&gt;設定!$B$29),0,IF(AND($C12001&gt;=MAX(INDEX($C$1:$C$13701,MAX(1,ROW()-設定!$B$24)):INDEX($C$1:$C$13701,MAX(1,ROW()-1))),$C12001&gt;MAX(INDEX($C$1:$C$13701,MIN(13701,ROW()+1)):INDEX($C$1:$C$13701,MIN(13701,ROW()+設定!$B$24))),$C12001&gt;=設定!$B$32,$C12001&gt;=MAX(MIN(INDEX($C$1:$C$13701,MAX(1,ROW()-設定!$B$26)):INDEX($C$1:$C$13701,MAX(1,ROW()-1))),MIN(INDEX($C$1:$C$13701,MIN(13701,ROW()+1)):INDEX($C$1:$C$13701,MIN(13701,ROW()+設定!$B$26))))*10^(設定!$B$27/20)),1,0))</f>
        <v>0</v>
      </c>
      <c r="G12001" s="33" t="n">
        <f aca="false">$G12000+IF($F12001=1,1,0)</f>
        <v>6</v>
      </c>
      <c r="H12001" s="0" t="str">
        <f aca="false">IF($F12001=1,$G12001,"")</f>
        <v/>
      </c>
    </row>
    <row r="12002" customFormat="false" ht="15" hidden="false" customHeight="false" outlineLevel="0" collapsed="false">
      <c r="A12002" s="30" t="n">
        <v>1875</v>
      </c>
      <c r="B12002" s="31" t="n">
        <v>14.3452</v>
      </c>
      <c r="C12002" s="32" t="n">
        <f aca="false">IF($A12002="","",IF(設定!$B$21="dB",10^($B12002/20),ABS($B12002)))</f>
        <v>5.21506829268788</v>
      </c>
      <c r="D12002" s="32" t="n">
        <f aca="false">IF($A12002="","",$A12002^2)</f>
        <v>3515625</v>
      </c>
      <c r="E12002" s="32" t="n">
        <f aca="false">IF($A12002="","",IF($C12002&lt;=0,"",1/$C12002^2))</f>
        <v>0.0367688460308968</v>
      </c>
      <c r="F12002" s="33" t="n">
        <f aca="false">IF(OR(ROW()-設定!$B$30&lt;2,ROW()+設定!$B$30&gt;13701,N($A12002)&lt;=0,N(INDEX($A$2:$A$13701,MIN(13700,MAX(1,ROW()-1+設定!$B$30))))&lt;=0,$A12002&lt;設定!$B$28,$A12002&gt;設定!$B$29),0,IF(AND($C12002&gt;=MAX(INDEX($C$1:$C$13701,MAX(1,ROW()-設定!$B$24)):INDEX($C$1:$C$13701,MAX(1,ROW()-1))),$C12002&gt;MAX(INDEX($C$1:$C$13701,MIN(13701,ROW()+1)):INDEX($C$1:$C$13701,MIN(13701,ROW()+設定!$B$24))),$C12002&gt;=設定!$B$32,$C12002&gt;=MAX(MIN(INDEX($C$1:$C$13701,MAX(1,ROW()-設定!$B$26)):INDEX($C$1:$C$13701,MAX(1,ROW()-1))),MIN(INDEX($C$1:$C$13701,MIN(13701,ROW()+1)):INDEX($C$1:$C$13701,MIN(13701,ROW()+設定!$B$26))))*10^(設定!$B$27/20)),1,0))</f>
        <v>0</v>
      </c>
      <c r="G12002" s="33" t="n">
        <f aca="false">$G12001+IF($F12002=1,1,0)</f>
        <v>6</v>
      </c>
      <c r="H12002" s="0" t="str">
        <f aca="false">IF($F12002=1,$G12002,"")</f>
        <v/>
      </c>
    </row>
    <row r="12003" customFormat="false" ht="15" hidden="false" customHeight="false" outlineLevel="0" collapsed="false">
      <c r="A12003" s="30" t="n">
        <v>1875.15625</v>
      </c>
      <c r="B12003" s="31" t="n">
        <v>14.4187</v>
      </c>
      <c r="C12003" s="32" t="n">
        <f aca="false">IF($A12003="","",IF(設定!$B$21="dB",10^($B12003/20),ABS($B12003)))</f>
        <v>5.25938544313386</v>
      </c>
      <c r="D12003" s="32" t="n">
        <f aca="false">IF($A12003="","",$A12003^2)</f>
        <v>3516210.96191406</v>
      </c>
      <c r="E12003" s="32" t="n">
        <f aca="false">IF($A12003="","",IF($C12003&lt;=0,"",1/$C12003^2))</f>
        <v>0.0361518061837849</v>
      </c>
      <c r="F12003" s="33" t="n">
        <f aca="false">IF(OR(ROW()-設定!$B$30&lt;2,ROW()+設定!$B$30&gt;13701,N($A12003)&lt;=0,N(INDEX($A$2:$A$13701,MIN(13700,MAX(1,ROW()-1+設定!$B$30))))&lt;=0,$A12003&lt;設定!$B$28,$A12003&gt;設定!$B$29),0,IF(AND($C12003&gt;=MAX(INDEX($C$1:$C$13701,MAX(1,ROW()-設定!$B$24)):INDEX($C$1:$C$13701,MAX(1,ROW()-1))),$C12003&gt;MAX(INDEX($C$1:$C$13701,MIN(13701,ROW()+1)):INDEX($C$1:$C$13701,MIN(13701,ROW()+設定!$B$24))),$C12003&gt;=設定!$B$32,$C12003&gt;=MAX(MIN(INDEX($C$1:$C$13701,MAX(1,ROW()-設定!$B$26)):INDEX($C$1:$C$13701,MAX(1,ROW()-1))),MIN(INDEX($C$1:$C$13701,MIN(13701,ROW()+1)):INDEX($C$1:$C$13701,MIN(13701,ROW()+設定!$B$26))))*10^(設定!$B$27/20)),1,0))</f>
        <v>0</v>
      </c>
      <c r="G12003" s="33" t="n">
        <f aca="false">$G12002+IF($F12003=1,1,0)</f>
        <v>6</v>
      </c>
      <c r="H12003" s="0" t="str">
        <f aca="false">IF($F12003=1,$G12003,"")</f>
        <v/>
      </c>
    </row>
    <row r="12004" customFormat="false" ht="15" hidden="false" customHeight="false" outlineLevel="0" collapsed="false">
      <c r="A12004" s="30" t="n">
        <v>1875.3125</v>
      </c>
      <c r="B12004" s="31" t="n">
        <v>14.7046</v>
      </c>
      <c r="C12004" s="32" t="n">
        <f aca="false">IF($A12004="","",IF(設定!$B$21="dB",10^($B12004/20),ABS($B12004)))</f>
        <v>5.43538110115169</v>
      </c>
      <c r="D12004" s="32" t="n">
        <f aca="false">IF($A12004="","",$A12004^2)</f>
        <v>3516796.97265625</v>
      </c>
      <c r="E12004" s="32" t="n">
        <f aca="false">IF($A12004="","",IF($C12004&lt;=0,"",1/$C12004^2))</f>
        <v>0.0338485446092356</v>
      </c>
      <c r="F12004" s="33" t="n">
        <f aca="false">IF(OR(ROW()-設定!$B$30&lt;2,ROW()+設定!$B$30&gt;13701,N($A12004)&lt;=0,N(INDEX($A$2:$A$13701,MIN(13700,MAX(1,ROW()-1+設定!$B$30))))&lt;=0,$A12004&lt;設定!$B$28,$A12004&gt;設定!$B$29),0,IF(AND($C12004&gt;=MAX(INDEX($C$1:$C$13701,MAX(1,ROW()-設定!$B$24)):INDEX($C$1:$C$13701,MAX(1,ROW()-1))),$C12004&gt;MAX(INDEX($C$1:$C$13701,MIN(13701,ROW()+1)):INDEX($C$1:$C$13701,MIN(13701,ROW()+設定!$B$24))),$C12004&gt;=設定!$B$32,$C12004&gt;=MAX(MIN(INDEX($C$1:$C$13701,MAX(1,ROW()-設定!$B$26)):INDEX($C$1:$C$13701,MAX(1,ROW()-1))),MIN(INDEX($C$1:$C$13701,MIN(13701,ROW()+1)):INDEX($C$1:$C$13701,MIN(13701,ROW()+設定!$B$26))))*10^(設定!$B$27/20)),1,0))</f>
        <v>0</v>
      </c>
      <c r="G12004" s="33" t="n">
        <f aca="false">$G12003+IF($F12004=1,1,0)</f>
        <v>6</v>
      </c>
      <c r="H12004" s="0" t="str">
        <f aca="false">IF($F12004=1,$G12004,"")</f>
        <v/>
      </c>
    </row>
    <row r="12005" customFormat="false" ht="15" hidden="false" customHeight="false" outlineLevel="0" collapsed="false">
      <c r="A12005" s="30" t="n">
        <v>1875.46875</v>
      </c>
      <c r="B12005" s="31" t="n">
        <v>14.4008</v>
      </c>
      <c r="C12005" s="32" t="n">
        <f aca="false">IF($A12005="","",IF(設定!$B$21="dB",10^($B12005/20),ABS($B12005)))</f>
        <v>5.24855799029208</v>
      </c>
      <c r="D12005" s="32" t="n">
        <f aca="false">IF($A12005="","",$A12005^2)</f>
        <v>3517383.03222656</v>
      </c>
      <c r="E12005" s="32" t="n">
        <f aca="false">IF($A12005="","",IF($C12005&lt;=0,"",1/$C12005^2))</f>
        <v>0.0363011179480412</v>
      </c>
      <c r="F12005" s="33" t="n">
        <f aca="false">IF(OR(ROW()-設定!$B$30&lt;2,ROW()+設定!$B$30&gt;13701,N($A12005)&lt;=0,N(INDEX($A$2:$A$13701,MIN(13700,MAX(1,ROW()-1+設定!$B$30))))&lt;=0,$A12005&lt;設定!$B$28,$A12005&gt;設定!$B$29),0,IF(AND($C12005&gt;=MAX(INDEX($C$1:$C$13701,MAX(1,ROW()-設定!$B$24)):INDEX($C$1:$C$13701,MAX(1,ROW()-1))),$C12005&gt;MAX(INDEX($C$1:$C$13701,MIN(13701,ROW()+1)):INDEX($C$1:$C$13701,MIN(13701,ROW()+設定!$B$24))),$C12005&gt;=設定!$B$32,$C12005&gt;=MAX(MIN(INDEX($C$1:$C$13701,MAX(1,ROW()-設定!$B$26)):INDEX($C$1:$C$13701,MAX(1,ROW()-1))),MIN(INDEX($C$1:$C$13701,MIN(13701,ROW()+1)):INDEX($C$1:$C$13701,MIN(13701,ROW()+設定!$B$26))))*10^(設定!$B$27/20)),1,0))</f>
        <v>0</v>
      </c>
      <c r="G12005" s="33" t="n">
        <f aca="false">$G12004+IF($F12005=1,1,0)</f>
        <v>6</v>
      </c>
      <c r="H12005" s="0" t="str">
        <f aca="false">IF($F12005=1,$G12005,"")</f>
        <v/>
      </c>
    </row>
    <row r="12006" customFormat="false" ht="15" hidden="false" customHeight="false" outlineLevel="0" collapsed="false">
      <c r="A12006" s="30" t="n">
        <v>1875.625</v>
      </c>
      <c r="B12006" s="31" t="n">
        <v>14.7594</v>
      </c>
      <c r="C12006" s="32" t="n">
        <f aca="false">IF($A12006="","",IF(設定!$B$21="dB",10^($B12006/20),ABS($B12006)))</f>
        <v>5.46978177674988</v>
      </c>
      <c r="D12006" s="32" t="n">
        <f aca="false">IF($A12006="","",$A12006^2)</f>
        <v>3517969.140625</v>
      </c>
      <c r="E12006" s="32" t="n">
        <f aca="false">IF($A12006="","",IF($C12006&lt;=0,"",1/$C12006^2))</f>
        <v>0.0334241213966663</v>
      </c>
      <c r="F12006" s="33" t="n">
        <f aca="false">IF(OR(ROW()-設定!$B$30&lt;2,ROW()+設定!$B$30&gt;13701,N($A12006)&lt;=0,N(INDEX($A$2:$A$13701,MIN(13700,MAX(1,ROW()-1+設定!$B$30))))&lt;=0,$A12006&lt;設定!$B$28,$A12006&gt;設定!$B$29),0,IF(AND($C12006&gt;=MAX(INDEX($C$1:$C$13701,MAX(1,ROW()-設定!$B$24)):INDEX($C$1:$C$13701,MAX(1,ROW()-1))),$C12006&gt;MAX(INDEX($C$1:$C$13701,MIN(13701,ROW()+1)):INDEX($C$1:$C$13701,MIN(13701,ROW()+設定!$B$24))),$C12006&gt;=設定!$B$32,$C12006&gt;=MAX(MIN(INDEX($C$1:$C$13701,MAX(1,ROW()-設定!$B$26)):INDEX($C$1:$C$13701,MAX(1,ROW()-1))),MIN(INDEX($C$1:$C$13701,MIN(13701,ROW()+1)):INDEX($C$1:$C$13701,MIN(13701,ROW()+設定!$B$26))))*10^(設定!$B$27/20)),1,0))</f>
        <v>0</v>
      </c>
      <c r="G12006" s="33" t="n">
        <f aca="false">$G12005+IF($F12006=1,1,0)</f>
        <v>6</v>
      </c>
      <c r="H12006" s="0" t="str">
        <f aca="false">IF($F12006=1,$G12006,"")</f>
        <v/>
      </c>
    </row>
    <row r="12007" customFormat="false" ht="15" hidden="false" customHeight="false" outlineLevel="0" collapsed="false">
      <c r="A12007" s="30" t="n">
        <v>1875.78125</v>
      </c>
      <c r="B12007" s="31" t="n">
        <v>14.4472</v>
      </c>
      <c r="C12007" s="32" t="n">
        <f aca="false">IF($A12007="","",IF(設定!$B$21="dB",10^($B12007/20),ABS($B12007)))</f>
        <v>5.27667079592572</v>
      </c>
      <c r="D12007" s="32" t="n">
        <f aca="false">IF($A12007="","",$A12007^2)</f>
        <v>3518555.29785156</v>
      </c>
      <c r="E12007" s="32" t="n">
        <f aca="false">IF($A12007="","",IF($C12007&lt;=0,"",1/$C12007^2))</f>
        <v>0.035915341478032</v>
      </c>
      <c r="F12007" s="33" t="n">
        <f aca="false">IF(OR(ROW()-設定!$B$30&lt;2,ROW()+設定!$B$30&gt;13701,N($A12007)&lt;=0,N(INDEX($A$2:$A$13701,MIN(13700,MAX(1,ROW()-1+設定!$B$30))))&lt;=0,$A12007&lt;設定!$B$28,$A12007&gt;設定!$B$29),0,IF(AND($C12007&gt;=MAX(INDEX($C$1:$C$13701,MAX(1,ROW()-設定!$B$24)):INDEX($C$1:$C$13701,MAX(1,ROW()-1))),$C12007&gt;MAX(INDEX($C$1:$C$13701,MIN(13701,ROW()+1)):INDEX($C$1:$C$13701,MIN(13701,ROW()+設定!$B$24))),$C12007&gt;=設定!$B$32,$C12007&gt;=MAX(MIN(INDEX($C$1:$C$13701,MAX(1,ROW()-設定!$B$26)):INDEX($C$1:$C$13701,MAX(1,ROW()-1))),MIN(INDEX($C$1:$C$13701,MIN(13701,ROW()+1)):INDEX($C$1:$C$13701,MIN(13701,ROW()+設定!$B$26))))*10^(設定!$B$27/20)),1,0))</f>
        <v>0</v>
      </c>
      <c r="G12007" s="33" t="n">
        <f aca="false">$G12006+IF($F12007=1,1,0)</f>
        <v>6</v>
      </c>
      <c r="H12007" s="0" t="str">
        <f aca="false">IF($F12007=1,$G12007,"")</f>
        <v/>
      </c>
    </row>
    <row r="12008" customFormat="false" ht="15" hidden="false" customHeight="false" outlineLevel="0" collapsed="false">
      <c r="A12008" s="30" t="n">
        <v>1875.9375</v>
      </c>
      <c r="B12008" s="31" t="n">
        <v>14.4159</v>
      </c>
      <c r="C12008" s="32" t="n">
        <f aca="false">IF($A12008="","",IF(設定!$B$21="dB",10^($B12008/20),ABS($B12008)))</f>
        <v>5.25769029082206</v>
      </c>
      <c r="D12008" s="32" t="n">
        <f aca="false">IF($A12008="","",$A12008^2)</f>
        <v>3519141.50390625</v>
      </c>
      <c r="E12008" s="32" t="n">
        <f aca="false">IF($A12008="","",IF($C12008&lt;=0,"",1/$C12008^2))</f>
        <v>0.0361751216297901</v>
      </c>
      <c r="F12008" s="33" t="n">
        <f aca="false">IF(OR(ROW()-設定!$B$30&lt;2,ROW()+設定!$B$30&gt;13701,N($A12008)&lt;=0,N(INDEX($A$2:$A$13701,MIN(13700,MAX(1,ROW()-1+設定!$B$30))))&lt;=0,$A12008&lt;設定!$B$28,$A12008&gt;設定!$B$29),0,IF(AND($C12008&gt;=MAX(INDEX($C$1:$C$13701,MAX(1,ROW()-設定!$B$24)):INDEX($C$1:$C$13701,MAX(1,ROW()-1))),$C12008&gt;MAX(INDEX($C$1:$C$13701,MIN(13701,ROW()+1)):INDEX($C$1:$C$13701,MIN(13701,ROW()+設定!$B$24))),$C12008&gt;=設定!$B$32,$C12008&gt;=MAX(MIN(INDEX($C$1:$C$13701,MAX(1,ROW()-設定!$B$26)):INDEX($C$1:$C$13701,MAX(1,ROW()-1))),MIN(INDEX($C$1:$C$13701,MIN(13701,ROW()+1)):INDEX($C$1:$C$13701,MIN(13701,ROW()+設定!$B$26))))*10^(設定!$B$27/20)),1,0))</f>
        <v>0</v>
      </c>
      <c r="G12008" s="33" t="n">
        <f aca="false">$G12007+IF($F12008=1,1,0)</f>
        <v>6</v>
      </c>
      <c r="H12008" s="0" t="str">
        <f aca="false">IF($F12008=1,$G12008,"")</f>
        <v/>
      </c>
    </row>
    <row r="12009" customFormat="false" ht="15" hidden="false" customHeight="false" outlineLevel="0" collapsed="false">
      <c r="A12009" s="30" t="n">
        <v>1876.09375</v>
      </c>
      <c r="B12009" s="31" t="n">
        <v>14.5711</v>
      </c>
      <c r="C12009" s="32" t="n">
        <f aca="false">IF($A12009="","",IF(設定!$B$21="dB",10^($B12009/20),ABS($B12009)))</f>
        <v>5.3524793444457</v>
      </c>
      <c r="D12009" s="32" t="n">
        <f aca="false">IF($A12009="","",$A12009^2)</f>
        <v>3519727.75878906</v>
      </c>
      <c r="E12009" s="32" t="n">
        <f aca="false">IF($A12009="","",IF($C12009&lt;=0,"",1/$C12009^2))</f>
        <v>0.0349051894895398</v>
      </c>
      <c r="F12009" s="33" t="n">
        <f aca="false">IF(OR(ROW()-設定!$B$30&lt;2,ROW()+設定!$B$30&gt;13701,N($A12009)&lt;=0,N(INDEX($A$2:$A$13701,MIN(13700,MAX(1,ROW()-1+設定!$B$30))))&lt;=0,$A12009&lt;設定!$B$28,$A12009&gt;設定!$B$29),0,IF(AND($C12009&gt;=MAX(INDEX($C$1:$C$13701,MAX(1,ROW()-設定!$B$24)):INDEX($C$1:$C$13701,MAX(1,ROW()-1))),$C12009&gt;MAX(INDEX($C$1:$C$13701,MIN(13701,ROW()+1)):INDEX($C$1:$C$13701,MIN(13701,ROW()+設定!$B$24))),$C12009&gt;=設定!$B$32,$C12009&gt;=MAX(MIN(INDEX($C$1:$C$13701,MAX(1,ROW()-設定!$B$26)):INDEX($C$1:$C$13701,MAX(1,ROW()-1))),MIN(INDEX($C$1:$C$13701,MIN(13701,ROW()+1)):INDEX($C$1:$C$13701,MIN(13701,ROW()+設定!$B$26))))*10^(設定!$B$27/20)),1,0))</f>
        <v>0</v>
      </c>
      <c r="G12009" s="33" t="n">
        <f aca="false">$G12008+IF($F12009=1,1,0)</f>
        <v>6</v>
      </c>
      <c r="H12009" s="0" t="str">
        <f aca="false">IF($F12009=1,$G12009,"")</f>
        <v/>
      </c>
    </row>
    <row r="12010" customFormat="false" ht="15" hidden="false" customHeight="false" outlineLevel="0" collapsed="false">
      <c r="A12010" s="30" t="n">
        <v>1876.25</v>
      </c>
      <c r="B12010" s="31" t="n">
        <v>14.3961</v>
      </c>
      <c r="C12010" s="32" t="n">
        <f aca="false">IF($A12010="","",IF(設定!$B$21="dB",10^($B12010/20),ABS($B12010)))</f>
        <v>5.24571872445915</v>
      </c>
      <c r="D12010" s="32" t="n">
        <f aca="false">IF($A12010="","",$A12010^2)</f>
        <v>3520314.0625</v>
      </c>
      <c r="E12010" s="32" t="n">
        <f aca="false">IF($A12010="","",IF($C12010&lt;=0,"",1/$C12010^2))</f>
        <v>0.0363404248275838</v>
      </c>
      <c r="F12010" s="33" t="n">
        <f aca="false">IF(OR(ROW()-設定!$B$30&lt;2,ROW()+設定!$B$30&gt;13701,N($A12010)&lt;=0,N(INDEX($A$2:$A$13701,MIN(13700,MAX(1,ROW()-1+設定!$B$30))))&lt;=0,$A12010&lt;設定!$B$28,$A12010&gt;設定!$B$29),0,IF(AND($C12010&gt;=MAX(INDEX($C$1:$C$13701,MAX(1,ROW()-設定!$B$24)):INDEX($C$1:$C$13701,MAX(1,ROW()-1))),$C12010&gt;MAX(INDEX($C$1:$C$13701,MIN(13701,ROW()+1)):INDEX($C$1:$C$13701,MIN(13701,ROW()+設定!$B$24))),$C12010&gt;=設定!$B$32,$C12010&gt;=MAX(MIN(INDEX($C$1:$C$13701,MAX(1,ROW()-設定!$B$26)):INDEX($C$1:$C$13701,MAX(1,ROW()-1))),MIN(INDEX($C$1:$C$13701,MIN(13701,ROW()+1)):INDEX($C$1:$C$13701,MIN(13701,ROW()+設定!$B$26))))*10^(設定!$B$27/20)),1,0))</f>
        <v>0</v>
      </c>
      <c r="G12010" s="33" t="n">
        <f aca="false">$G12009+IF($F12010=1,1,0)</f>
        <v>6</v>
      </c>
      <c r="H12010" s="0" t="str">
        <f aca="false">IF($F12010=1,$G12010,"")</f>
        <v/>
      </c>
    </row>
    <row r="12011" customFormat="false" ht="15" hidden="false" customHeight="false" outlineLevel="0" collapsed="false">
      <c r="A12011" s="30" t="n">
        <v>1876.40625</v>
      </c>
      <c r="B12011" s="31" t="n">
        <v>14.454</v>
      </c>
      <c r="C12011" s="32" t="n">
        <f aca="false">IF($A12011="","",IF(設定!$B$21="dB",10^($B12011/20),ABS($B12011)))</f>
        <v>5.28080340777724</v>
      </c>
      <c r="D12011" s="32" t="n">
        <f aca="false">IF($A12011="","",$A12011^2)</f>
        <v>3520900.41503906</v>
      </c>
      <c r="E12011" s="32" t="n">
        <f aca="false">IF($A12011="","",IF($C12011&lt;=0,"",1/$C12011^2))</f>
        <v>0.0358591507517175</v>
      </c>
      <c r="F12011" s="33" t="n">
        <f aca="false">IF(OR(ROW()-設定!$B$30&lt;2,ROW()+設定!$B$30&gt;13701,N($A12011)&lt;=0,N(INDEX($A$2:$A$13701,MIN(13700,MAX(1,ROW()-1+設定!$B$30))))&lt;=0,$A12011&lt;設定!$B$28,$A12011&gt;設定!$B$29),0,IF(AND($C12011&gt;=MAX(INDEX($C$1:$C$13701,MAX(1,ROW()-設定!$B$24)):INDEX($C$1:$C$13701,MAX(1,ROW()-1))),$C12011&gt;MAX(INDEX($C$1:$C$13701,MIN(13701,ROW()+1)):INDEX($C$1:$C$13701,MIN(13701,ROW()+設定!$B$24))),$C12011&gt;=設定!$B$32,$C12011&gt;=MAX(MIN(INDEX($C$1:$C$13701,MAX(1,ROW()-設定!$B$26)):INDEX($C$1:$C$13701,MAX(1,ROW()-1))),MIN(INDEX($C$1:$C$13701,MIN(13701,ROW()+1)):INDEX($C$1:$C$13701,MIN(13701,ROW()+設定!$B$26))))*10^(設定!$B$27/20)),1,0))</f>
        <v>0</v>
      </c>
      <c r="G12011" s="33" t="n">
        <f aca="false">$G12010+IF($F12011=1,1,0)</f>
        <v>6</v>
      </c>
      <c r="H12011" s="0" t="str">
        <f aca="false">IF($F12011=1,$G12011,"")</f>
        <v/>
      </c>
    </row>
    <row r="12012" customFormat="false" ht="15" hidden="false" customHeight="false" outlineLevel="0" collapsed="false">
      <c r="A12012" s="30" t="n">
        <v>1876.5625</v>
      </c>
      <c r="B12012" s="31" t="n">
        <v>14.2935</v>
      </c>
      <c r="C12012" s="32" t="n">
        <f aca="false">IF($A12012="","",IF(設定!$B$21="dB",10^($B12012/20),ABS($B12012)))</f>
        <v>5.1841194525845</v>
      </c>
      <c r="D12012" s="32" t="n">
        <f aca="false">IF($A12012="","",$A12012^2)</f>
        <v>3521486.81640625</v>
      </c>
      <c r="E12012" s="32" t="n">
        <f aca="false">IF($A12012="","",IF($C12012&lt;=0,"",1/$C12012^2))</f>
        <v>0.0372091714895989</v>
      </c>
      <c r="F12012" s="33" t="n">
        <f aca="false">IF(OR(ROW()-設定!$B$30&lt;2,ROW()+設定!$B$30&gt;13701,N($A12012)&lt;=0,N(INDEX($A$2:$A$13701,MIN(13700,MAX(1,ROW()-1+設定!$B$30))))&lt;=0,$A12012&lt;設定!$B$28,$A12012&gt;設定!$B$29),0,IF(AND($C12012&gt;=MAX(INDEX($C$1:$C$13701,MAX(1,ROW()-設定!$B$24)):INDEX($C$1:$C$13701,MAX(1,ROW()-1))),$C12012&gt;MAX(INDEX($C$1:$C$13701,MIN(13701,ROW()+1)):INDEX($C$1:$C$13701,MIN(13701,ROW()+設定!$B$24))),$C12012&gt;=設定!$B$32,$C12012&gt;=MAX(MIN(INDEX($C$1:$C$13701,MAX(1,ROW()-設定!$B$26)):INDEX($C$1:$C$13701,MAX(1,ROW()-1))),MIN(INDEX($C$1:$C$13701,MIN(13701,ROW()+1)):INDEX($C$1:$C$13701,MIN(13701,ROW()+設定!$B$26))))*10^(設定!$B$27/20)),1,0))</f>
        <v>0</v>
      </c>
      <c r="G12012" s="33" t="n">
        <f aca="false">$G12011+IF($F12012=1,1,0)</f>
        <v>6</v>
      </c>
      <c r="H12012" s="0" t="str">
        <f aca="false">IF($F12012=1,$G12012,"")</f>
        <v/>
      </c>
    </row>
    <row r="12013" customFormat="false" ht="15" hidden="false" customHeight="false" outlineLevel="0" collapsed="false">
      <c r="A12013" s="30" t="n">
        <v>1876.71875</v>
      </c>
      <c r="B12013" s="31" t="n">
        <v>14.2632</v>
      </c>
      <c r="C12013" s="32" t="n">
        <f aca="false">IF($A12013="","",IF(設定!$B$21="dB",10^($B12013/20),ABS($B12013)))</f>
        <v>5.16606659143995</v>
      </c>
      <c r="D12013" s="32" t="n">
        <f aca="false">IF($A12013="","",$A12013^2)</f>
        <v>3522073.26660156</v>
      </c>
      <c r="E12013" s="32" t="n">
        <f aca="false">IF($A12013="","",IF($C12013&lt;=0,"",1/$C12013^2))</f>
        <v>0.0374696813691124</v>
      </c>
      <c r="F12013" s="33" t="n">
        <f aca="false">IF(OR(ROW()-設定!$B$30&lt;2,ROW()+設定!$B$30&gt;13701,N($A12013)&lt;=0,N(INDEX($A$2:$A$13701,MIN(13700,MAX(1,ROW()-1+設定!$B$30))))&lt;=0,$A12013&lt;設定!$B$28,$A12013&gt;設定!$B$29),0,IF(AND($C12013&gt;=MAX(INDEX($C$1:$C$13701,MAX(1,ROW()-設定!$B$24)):INDEX($C$1:$C$13701,MAX(1,ROW()-1))),$C12013&gt;MAX(INDEX($C$1:$C$13701,MIN(13701,ROW()+1)):INDEX($C$1:$C$13701,MIN(13701,ROW()+設定!$B$24))),$C12013&gt;=設定!$B$32,$C12013&gt;=MAX(MIN(INDEX($C$1:$C$13701,MAX(1,ROW()-設定!$B$26)):INDEX($C$1:$C$13701,MAX(1,ROW()-1))),MIN(INDEX($C$1:$C$13701,MIN(13701,ROW()+1)):INDEX($C$1:$C$13701,MIN(13701,ROW()+設定!$B$26))))*10^(設定!$B$27/20)),1,0))</f>
        <v>0</v>
      </c>
      <c r="G12013" s="33" t="n">
        <f aca="false">$G12012+IF($F12013=1,1,0)</f>
        <v>6</v>
      </c>
      <c r="H12013" s="0" t="str">
        <f aca="false">IF($F12013=1,$G12013,"")</f>
        <v/>
      </c>
    </row>
    <row r="12014" customFormat="false" ht="15" hidden="false" customHeight="false" outlineLevel="0" collapsed="false">
      <c r="A12014" s="30" t="n">
        <v>1876.875</v>
      </c>
      <c r="B12014" s="31" t="n">
        <v>14.3091</v>
      </c>
      <c r="C12014" s="32" t="n">
        <f aca="false">IF($A12014="","",IF(設定!$B$21="dB",10^($B12014/20),ABS($B12014)))</f>
        <v>5.19343858214811</v>
      </c>
      <c r="D12014" s="32" t="n">
        <f aca="false">IF($A12014="","",$A12014^2)</f>
        <v>3522659.765625</v>
      </c>
      <c r="E12014" s="32" t="n">
        <f aca="false">IF($A12014="","",IF($C12014&lt;=0,"",1/$C12014^2))</f>
        <v>0.0370757546894018</v>
      </c>
      <c r="F12014" s="33" t="n">
        <f aca="false">IF(OR(ROW()-設定!$B$30&lt;2,ROW()+設定!$B$30&gt;13701,N($A12014)&lt;=0,N(INDEX($A$2:$A$13701,MIN(13700,MAX(1,ROW()-1+設定!$B$30))))&lt;=0,$A12014&lt;設定!$B$28,$A12014&gt;設定!$B$29),0,IF(AND($C12014&gt;=MAX(INDEX($C$1:$C$13701,MAX(1,ROW()-設定!$B$24)):INDEX($C$1:$C$13701,MAX(1,ROW()-1))),$C12014&gt;MAX(INDEX($C$1:$C$13701,MIN(13701,ROW()+1)):INDEX($C$1:$C$13701,MIN(13701,ROW()+設定!$B$24))),$C12014&gt;=設定!$B$32,$C12014&gt;=MAX(MIN(INDEX($C$1:$C$13701,MAX(1,ROW()-設定!$B$26)):INDEX($C$1:$C$13701,MAX(1,ROW()-1))),MIN(INDEX($C$1:$C$13701,MIN(13701,ROW()+1)):INDEX($C$1:$C$13701,MIN(13701,ROW()+設定!$B$26))))*10^(設定!$B$27/20)),1,0))</f>
        <v>0</v>
      </c>
      <c r="G12014" s="33" t="n">
        <f aca="false">$G12013+IF($F12014=1,1,0)</f>
        <v>6</v>
      </c>
      <c r="H12014" s="0" t="str">
        <f aca="false">IF($F12014=1,$G12014,"")</f>
        <v/>
      </c>
    </row>
    <row r="12015" customFormat="false" ht="15" hidden="false" customHeight="false" outlineLevel="0" collapsed="false">
      <c r="A12015" s="30" t="n">
        <v>1877.03125</v>
      </c>
      <c r="B12015" s="31" t="n">
        <v>14.4041</v>
      </c>
      <c r="C12015" s="32" t="n">
        <f aca="false">IF($A12015="","",IF(設定!$B$21="dB",10^($B12015/20),ABS($B12015)))</f>
        <v>5.25055243561849</v>
      </c>
      <c r="D12015" s="32" t="n">
        <f aca="false">IF($A12015="","",$A12015^2)</f>
        <v>3523246.31347656</v>
      </c>
      <c r="E12015" s="32" t="n">
        <f aca="false">IF($A12015="","",IF($C12015&lt;=0,"",1/$C12015^2))</f>
        <v>0.036273544908792</v>
      </c>
      <c r="F12015" s="33" t="n">
        <f aca="false">IF(OR(ROW()-設定!$B$30&lt;2,ROW()+設定!$B$30&gt;13701,N($A12015)&lt;=0,N(INDEX($A$2:$A$13701,MIN(13700,MAX(1,ROW()-1+設定!$B$30))))&lt;=0,$A12015&lt;設定!$B$28,$A12015&gt;設定!$B$29),0,IF(AND($C12015&gt;=MAX(INDEX($C$1:$C$13701,MAX(1,ROW()-設定!$B$24)):INDEX($C$1:$C$13701,MAX(1,ROW()-1))),$C12015&gt;MAX(INDEX($C$1:$C$13701,MIN(13701,ROW()+1)):INDEX($C$1:$C$13701,MIN(13701,ROW()+設定!$B$24))),$C12015&gt;=設定!$B$32,$C12015&gt;=MAX(MIN(INDEX($C$1:$C$13701,MAX(1,ROW()-設定!$B$26)):INDEX($C$1:$C$13701,MAX(1,ROW()-1))),MIN(INDEX($C$1:$C$13701,MIN(13701,ROW()+1)):INDEX($C$1:$C$13701,MIN(13701,ROW()+設定!$B$26))))*10^(設定!$B$27/20)),1,0))</f>
        <v>0</v>
      </c>
      <c r="G12015" s="33" t="n">
        <f aca="false">$G12014+IF($F12015=1,1,0)</f>
        <v>6</v>
      </c>
      <c r="H12015" s="0" t="str">
        <f aca="false">IF($F12015=1,$G12015,"")</f>
        <v/>
      </c>
    </row>
    <row r="12016" customFormat="false" ht="15" hidden="false" customHeight="false" outlineLevel="0" collapsed="false">
      <c r="A12016" s="30" t="n">
        <v>1877.1875</v>
      </c>
      <c r="B12016" s="31" t="n">
        <v>14.3003</v>
      </c>
      <c r="C12016" s="32" t="n">
        <f aca="false">IF($A12016="","",IF(設定!$B$21="dB",10^($B12016/20),ABS($B12016)))</f>
        <v>5.18817957956948</v>
      </c>
      <c r="D12016" s="32" t="n">
        <f aca="false">IF($A12016="","",$A12016^2)</f>
        <v>3523832.91015625</v>
      </c>
      <c r="E12016" s="32" t="n">
        <f aca="false">IF($A12016="","",IF($C12016&lt;=0,"",1/$C12016^2))</f>
        <v>0.037150956523918</v>
      </c>
      <c r="F12016" s="33" t="n">
        <f aca="false">IF(OR(ROW()-設定!$B$30&lt;2,ROW()+設定!$B$30&gt;13701,N($A12016)&lt;=0,N(INDEX($A$2:$A$13701,MIN(13700,MAX(1,ROW()-1+設定!$B$30))))&lt;=0,$A12016&lt;設定!$B$28,$A12016&gt;設定!$B$29),0,IF(AND($C12016&gt;=MAX(INDEX($C$1:$C$13701,MAX(1,ROW()-設定!$B$24)):INDEX($C$1:$C$13701,MAX(1,ROW()-1))),$C12016&gt;MAX(INDEX($C$1:$C$13701,MIN(13701,ROW()+1)):INDEX($C$1:$C$13701,MIN(13701,ROW()+設定!$B$24))),$C12016&gt;=設定!$B$32,$C12016&gt;=MAX(MIN(INDEX($C$1:$C$13701,MAX(1,ROW()-設定!$B$26)):INDEX($C$1:$C$13701,MAX(1,ROW()-1))),MIN(INDEX($C$1:$C$13701,MIN(13701,ROW()+1)):INDEX($C$1:$C$13701,MIN(13701,ROW()+設定!$B$26))))*10^(設定!$B$27/20)),1,0))</f>
        <v>0</v>
      </c>
      <c r="G12016" s="33" t="n">
        <f aca="false">$G12015+IF($F12016=1,1,0)</f>
        <v>6</v>
      </c>
      <c r="H12016" s="0" t="str">
        <f aca="false">IF($F12016=1,$G12016,"")</f>
        <v/>
      </c>
    </row>
    <row r="12017" customFormat="false" ht="15" hidden="false" customHeight="false" outlineLevel="0" collapsed="false">
      <c r="A12017" s="30" t="n">
        <v>1877.34375</v>
      </c>
      <c r="B12017" s="31" t="n">
        <v>14.1509</v>
      </c>
      <c r="C12017" s="32" t="n">
        <f aca="false">IF($A12017="","",IF(設定!$B$21="dB",10^($B12017/20),ABS($B12017)))</f>
        <v>5.09970436101937</v>
      </c>
      <c r="D12017" s="32" t="n">
        <f aca="false">IF($A12017="","",$A12017^2)</f>
        <v>3524419.55566406</v>
      </c>
      <c r="E12017" s="32" t="n">
        <f aca="false">IF($A12017="","",IF($C12017&lt;=0,"",1/$C12017^2))</f>
        <v>0.0384512090325622</v>
      </c>
      <c r="F12017" s="33" t="n">
        <f aca="false">IF(OR(ROW()-設定!$B$30&lt;2,ROW()+設定!$B$30&gt;13701,N($A12017)&lt;=0,N(INDEX($A$2:$A$13701,MIN(13700,MAX(1,ROW()-1+設定!$B$30))))&lt;=0,$A12017&lt;設定!$B$28,$A12017&gt;設定!$B$29),0,IF(AND($C12017&gt;=MAX(INDEX($C$1:$C$13701,MAX(1,ROW()-設定!$B$24)):INDEX($C$1:$C$13701,MAX(1,ROW()-1))),$C12017&gt;MAX(INDEX($C$1:$C$13701,MIN(13701,ROW()+1)):INDEX($C$1:$C$13701,MIN(13701,ROW()+設定!$B$24))),$C12017&gt;=設定!$B$32,$C12017&gt;=MAX(MIN(INDEX($C$1:$C$13701,MAX(1,ROW()-設定!$B$26)):INDEX($C$1:$C$13701,MAX(1,ROW()-1))),MIN(INDEX($C$1:$C$13701,MIN(13701,ROW()+1)):INDEX($C$1:$C$13701,MIN(13701,ROW()+設定!$B$26))))*10^(設定!$B$27/20)),1,0))</f>
        <v>0</v>
      </c>
      <c r="G12017" s="33" t="n">
        <f aca="false">$G12016+IF($F12017=1,1,0)</f>
        <v>6</v>
      </c>
      <c r="H12017" s="0" t="str">
        <f aca="false">IF($F12017=1,$G12017,"")</f>
        <v/>
      </c>
    </row>
    <row r="12018" customFormat="false" ht="15" hidden="false" customHeight="false" outlineLevel="0" collapsed="false">
      <c r="A12018" s="30" t="n">
        <v>1877.5</v>
      </c>
      <c r="B12018" s="31" t="n">
        <v>14.4057</v>
      </c>
      <c r="C12018" s="32" t="n">
        <f aca="false">IF($A12018="","",IF(設定!$B$21="dB",10^($B12018/20),ABS($B12018)))</f>
        <v>5.25151971220668</v>
      </c>
      <c r="D12018" s="32" t="n">
        <f aca="false">IF($A12018="","",$A12018^2)</f>
        <v>3525006.25</v>
      </c>
      <c r="E12018" s="32" t="n">
        <f aca="false">IF($A12018="","",IF($C12018&lt;=0,"",1/$C12018^2))</f>
        <v>0.036260183702364</v>
      </c>
      <c r="F12018" s="33" t="n">
        <f aca="false">IF(OR(ROW()-設定!$B$30&lt;2,ROW()+設定!$B$30&gt;13701,N($A12018)&lt;=0,N(INDEX($A$2:$A$13701,MIN(13700,MAX(1,ROW()-1+設定!$B$30))))&lt;=0,$A12018&lt;設定!$B$28,$A12018&gt;設定!$B$29),0,IF(AND($C12018&gt;=MAX(INDEX($C$1:$C$13701,MAX(1,ROW()-設定!$B$24)):INDEX($C$1:$C$13701,MAX(1,ROW()-1))),$C12018&gt;MAX(INDEX($C$1:$C$13701,MIN(13701,ROW()+1)):INDEX($C$1:$C$13701,MIN(13701,ROW()+設定!$B$24))),$C12018&gt;=設定!$B$32,$C12018&gt;=MAX(MIN(INDEX($C$1:$C$13701,MAX(1,ROW()-設定!$B$26)):INDEX($C$1:$C$13701,MAX(1,ROW()-1))),MIN(INDEX($C$1:$C$13701,MIN(13701,ROW()+1)):INDEX($C$1:$C$13701,MIN(13701,ROW()+設定!$B$26))))*10^(設定!$B$27/20)),1,0))</f>
        <v>0</v>
      </c>
      <c r="G12018" s="33" t="n">
        <f aca="false">$G12017+IF($F12018=1,1,0)</f>
        <v>6</v>
      </c>
      <c r="H12018" s="0" t="str">
        <f aca="false">IF($F12018=1,$G12018,"")</f>
        <v/>
      </c>
    </row>
    <row r="12019" customFormat="false" ht="15" hidden="false" customHeight="false" outlineLevel="0" collapsed="false">
      <c r="A12019" s="30" t="n">
        <v>1877.65625</v>
      </c>
      <c r="B12019" s="31" t="n">
        <v>14.329</v>
      </c>
      <c r="C12019" s="32" t="n">
        <f aca="false">IF($A12019="","",IF(設定!$B$21="dB",10^($B12019/20),ABS($B12019)))</f>
        <v>5.20535076536256</v>
      </c>
      <c r="D12019" s="32" t="n">
        <f aca="false">IF($A12019="","",$A12019^2)</f>
        <v>3525592.99316406</v>
      </c>
      <c r="E12019" s="32" t="n">
        <f aca="false">IF($A12019="","",IF($C12019&lt;=0,"",1/$C12019^2))</f>
        <v>0.0369062568584121</v>
      </c>
      <c r="F12019" s="33" t="n">
        <f aca="false">IF(OR(ROW()-設定!$B$30&lt;2,ROW()+設定!$B$30&gt;13701,N($A12019)&lt;=0,N(INDEX($A$2:$A$13701,MIN(13700,MAX(1,ROW()-1+設定!$B$30))))&lt;=0,$A12019&lt;設定!$B$28,$A12019&gt;設定!$B$29),0,IF(AND($C12019&gt;=MAX(INDEX($C$1:$C$13701,MAX(1,ROW()-設定!$B$24)):INDEX($C$1:$C$13701,MAX(1,ROW()-1))),$C12019&gt;MAX(INDEX($C$1:$C$13701,MIN(13701,ROW()+1)):INDEX($C$1:$C$13701,MIN(13701,ROW()+設定!$B$24))),$C12019&gt;=設定!$B$32,$C12019&gt;=MAX(MIN(INDEX($C$1:$C$13701,MAX(1,ROW()-設定!$B$26)):INDEX($C$1:$C$13701,MAX(1,ROW()-1))),MIN(INDEX($C$1:$C$13701,MIN(13701,ROW()+1)):INDEX($C$1:$C$13701,MIN(13701,ROW()+設定!$B$26))))*10^(設定!$B$27/20)),1,0))</f>
        <v>0</v>
      </c>
      <c r="G12019" s="33" t="n">
        <f aca="false">$G12018+IF($F12019=1,1,0)</f>
        <v>6</v>
      </c>
      <c r="H12019" s="0" t="str">
        <f aca="false">IF($F12019=1,$G12019,"")</f>
        <v/>
      </c>
    </row>
    <row r="12020" customFormat="false" ht="15" hidden="false" customHeight="false" outlineLevel="0" collapsed="false">
      <c r="A12020" s="30" t="n">
        <v>1877.8125</v>
      </c>
      <c r="B12020" s="31" t="n">
        <v>14.3081</v>
      </c>
      <c r="C12020" s="32" t="n">
        <f aca="false">IF($A12020="","",IF(設定!$B$21="dB",10^($B12020/20),ABS($B12020)))</f>
        <v>5.19284069985261</v>
      </c>
      <c r="D12020" s="32" t="n">
        <f aca="false">IF($A12020="","",$A12020^2)</f>
        <v>3526179.78515625</v>
      </c>
      <c r="E12020" s="32" t="n">
        <f aca="false">IF($A12020="","",IF($C12020&lt;=0,"",1/$C12020^2))</f>
        <v>0.0370842926803426</v>
      </c>
      <c r="F12020" s="33" t="n">
        <f aca="false">IF(OR(ROW()-設定!$B$30&lt;2,ROW()+設定!$B$30&gt;13701,N($A12020)&lt;=0,N(INDEX($A$2:$A$13701,MIN(13700,MAX(1,ROW()-1+設定!$B$30))))&lt;=0,$A12020&lt;設定!$B$28,$A12020&gt;設定!$B$29),0,IF(AND($C12020&gt;=MAX(INDEX($C$1:$C$13701,MAX(1,ROW()-設定!$B$24)):INDEX($C$1:$C$13701,MAX(1,ROW()-1))),$C12020&gt;MAX(INDEX($C$1:$C$13701,MIN(13701,ROW()+1)):INDEX($C$1:$C$13701,MIN(13701,ROW()+設定!$B$24))),$C12020&gt;=設定!$B$32,$C12020&gt;=MAX(MIN(INDEX($C$1:$C$13701,MAX(1,ROW()-設定!$B$26)):INDEX($C$1:$C$13701,MAX(1,ROW()-1))),MIN(INDEX($C$1:$C$13701,MIN(13701,ROW()+1)):INDEX($C$1:$C$13701,MIN(13701,ROW()+設定!$B$26))))*10^(設定!$B$27/20)),1,0))</f>
        <v>0</v>
      </c>
      <c r="G12020" s="33" t="n">
        <f aca="false">$G12019+IF($F12020=1,1,0)</f>
        <v>6</v>
      </c>
      <c r="H12020" s="0" t="str">
        <f aca="false">IF($F12020=1,$G12020,"")</f>
        <v/>
      </c>
    </row>
    <row r="12021" customFormat="false" ht="15" hidden="false" customHeight="false" outlineLevel="0" collapsed="false">
      <c r="A12021" s="30" t="n">
        <v>1877.96875</v>
      </c>
      <c r="B12021" s="31" t="n">
        <v>14.2639</v>
      </c>
      <c r="C12021" s="32" t="n">
        <f aca="false">IF($A12021="","",IF(設定!$B$21="dB",10^($B12021/20),ABS($B12021)))</f>
        <v>5.16648294399405</v>
      </c>
      <c r="D12021" s="32" t="n">
        <f aca="false">IF($A12021="","",$A12021^2)</f>
        <v>3526766.62597656</v>
      </c>
      <c r="E12021" s="32" t="n">
        <f aca="false">IF($A12021="","",IF($C12021&lt;=0,"",1/$C12021^2))</f>
        <v>0.0374636424567211</v>
      </c>
      <c r="F12021" s="33" t="n">
        <f aca="false">IF(OR(ROW()-設定!$B$30&lt;2,ROW()+設定!$B$30&gt;13701,N($A12021)&lt;=0,N(INDEX($A$2:$A$13701,MIN(13700,MAX(1,ROW()-1+設定!$B$30))))&lt;=0,$A12021&lt;設定!$B$28,$A12021&gt;設定!$B$29),0,IF(AND($C12021&gt;=MAX(INDEX($C$1:$C$13701,MAX(1,ROW()-設定!$B$24)):INDEX($C$1:$C$13701,MAX(1,ROW()-1))),$C12021&gt;MAX(INDEX($C$1:$C$13701,MIN(13701,ROW()+1)):INDEX($C$1:$C$13701,MIN(13701,ROW()+設定!$B$24))),$C12021&gt;=設定!$B$32,$C12021&gt;=MAX(MIN(INDEX($C$1:$C$13701,MAX(1,ROW()-設定!$B$26)):INDEX($C$1:$C$13701,MAX(1,ROW()-1))),MIN(INDEX($C$1:$C$13701,MIN(13701,ROW()+1)):INDEX($C$1:$C$13701,MIN(13701,ROW()+設定!$B$26))))*10^(設定!$B$27/20)),1,0))</f>
        <v>0</v>
      </c>
      <c r="G12021" s="33" t="n">
        <f aca="false">$G12020+IF($F12021=1,1,0)</f>
        <v>6</v>
      </c>
      <c r="H12021" s="0" t="str">
        <f aca="false">IF($F12021=1,$G12021,"")</f>
        <v/>
      </c>
    </row>
    <row r="12022" customFormat="false" ht="15" hidden="false" customHeight="false" outlineLevel="0" collapsed="false">
      <c r="A12022" s="30" t="n">
        <v>1878.125</v>
      </c>
      <c r="B12022" s="31" t="n">
        <v>14.078</v>
      </c>
      <c r="C12022" s="32" t="n">
        <f aca="false">IF($A12022="","",IF(設定!$B$21="dB",10^($B12022/20),ABS($B12022)))</f>
        <v>5.05708204978599</v>
      </c>
      <c r="D12022" s="32" t="n">
        <f aca="false">IF($A12022="","",$A12022^2)</f>
        <v>3527353.515625</v>
      </c>
      <c r="E12022" s="32" t="n">
        <f aca="false">IF($A12022="","",IF($C12022&lt;=0,"",1/$C12022^2))</f>
        <v>0.0391020926126814</v>
      </c>
      <c r="F12022" s="33" t="n">
        <f aca="false">IF(OR(ROW()-設定!$B$30&lt;2,ROW()+設定!$B$30&gt;13701,N($A12022)&lt;=0,N(INDEX($A$2:$A$13701,MIN(13700,MAX(1,ROW()-1+設定!$B$30))))&lt;=0,$A12022&lt;設定!$B$28,$A12022&gt;設定!$B$29),0,IF(AND($C12022&gt;=MAX(INDEX($C$1:$C$13701,MAX(1,ROW()-設定!$B$24)):INDEX($C$1:$C$13701,MAX(1,ROW()-1))),$C12022&gt;MAX(INDEX($C$1:$C$13701,MIN(13701,ROW()+1)):INDEX($C$1:$C$13701,MIN(13701,ROW()+設定!$B$24))),$C12022&gt;=設定!$B$32,$C12022&gt;=MAX(MIN(INDEX($C$1:$C$13701,MAX(1,ROW()-設定!$B$26)):INDEX($C$1:$C$13701,MAX(1,ROW()-1))),MIN(INDEX($C$1:$C$13701,MIN(13701,ROW()+1)):INDEX($C$1:$C$13701,MIN(13701,ROW()+設定!$B$26))))*10^(設定!$B$27/20)),1,0))</f>
        <v>0</v>
      </c>
      <c r="G12022" s="33" t="n">
        <f aca="false">$G12021+IF($F12022=1,1,0)</f>
        <v>6</v>
      </c>
      <c r="H12022" s="0" t="str">
        <f aca="false">IF($F12022=1,$G12022,"")</f>
        <v/>
      </c>
    </row>
    <row r="12023" customFormat="false" ht="15" hidden="false" customHeight="false" outlineLevel="0" collapsed="false">
      <c r="A12023" s="30" t="n">
        <v>1878.28125</v>
      </c>
      <c r="B12023" s="31" t="n">
        <v>14.4817</v>
      </c>
      <c r="C12023" s="32" t="n">
        <f aca="false">IF($A12023="","",IF(設定!$B$21="dB",10^($B12023/20),ABS($B12023)))</f>
        <v>5.29767119624788</v>
      </c>
      <c r="D12023" s="32" t="n">
        <f aca="false">IF($A12023="","",$A12023^2)</f>
        <v>3527940.45410156</v>
      </c>
      <c r="E12023" s="32" t="n">
        <f aca="false">IF($A12023="","",IF($C12023&lt;=0,"",1/$C12023^2))</f>
        <v>0.0356311631690013</v>
      </c>
      <c r="F12023" s="33" t="n">
        <f aca="false">IF(OR(ROW()-設定!$B$30&lt;2,ROW()+設定!$B$30&gt;13701,N($A12023)&lt;=0,N(INDEX($A$2:$A$13701,MIN(13700,MAX(1,ROW()-1+設定!$B$30))))&lt;=0,$A12023&lt;設定!$B$28,$A12023&gt;設定!$B$29),0,IF(AND($C12023&gt;=MAX(INDEX($C$1:$C$13701,MAX(1,ROW()-設定!$B$24)):INDEX($C$1:$C$13701,MAX(1,ROW()-1))),$C12023&gt;MAX(INDEX($C$1:$C$13701,MIN(13701,ROW()+1)):INDEX($C$1:$C$13701,MIN(13701,ROW()+設定!$B$24))),$C12023&gt;=設定!$B$32,$C12023&gt;=MAX(MIN(INDEX($C$1:$C$13701,MAX(1,ROW()-設定!$B$26)):INDEX($C$1:$C$13701,MAX(1,ROW()-1))),MIN(INDEX($C$1:$C$13701,MIN(13701,ROW()+1)):INDEX($C$1:$C$13701,MIN(13701,ROW()+設定!$B$26))))*10^(設定!$B$27/20)),1,0))</f>
        <v>0</v>
      </c>
      <c r="G12023" s="33" t="n">
        <f aca="false">$G12022+IF($F12023=1,1,0)</f>
        <v>6</v>
      </c>
      <c r="H12023" s="0" t="str">
        <f aca="false">IF($F12023=1,$G12023,"")</f>
        <v/>
      </c>
    </row>
    <row r="12024" customFormat="false" ht="15" hidden="false" customHeight="false" outlineLevel="0" collapsed="false">
      <c r="A12024" s="30" t="n">
        <v>1878.4375</v>
      </c>
      <c r="B12024" s="31" t="n">
        <v>14.2534</v>
      </c>
      <c r="C12024" s="32" t="n">
        <f aca="false">IF($A12024="","",IF(設定!$B$21="dB",10^($B12024/20),ABS($B12024)))</f>
        <v>5.16024117748599</v>
      </c>
      <c r="D12024" s="32" t="n">
        <f aca="false">IF($A12024="","",$A12024^2)</f>
        <v>3528527.44140625</v>
      </c>
      <c r="E12024" s="32" t="n">
        <f aca="false">IF($A12024="","",IF($C12024&lt;=0,"",1/$C12024^2))</f>
        <v>0.0375543284248127</v>
      </c>
      <c r="F12024" s="33" t="n">
        <f aca="false">IF(OR(ROW()-設定!$B$30&lt;2,ROW()+設定!$B$30&gt;13701,N($A12024)&lt;=0,N(INDEX($A$2:$A$13701,MIN(13700,MAX(1,ROW()-1+設定!$B$30))))&lt;=0,$A12024&lt;設定!$B$28,$A12024&gt;設定!$B$29),0,IF(AND($C12024&gt;=MAX(INDEX($C$1:$C$13701,MAX(1,ROW()-設定!$B$24)):INDEX($C$1:$C$13701,MAX(1,ROW()-1))),$C12024&gt;MAX(INDEX($C$1:$C$13701,MIN(13701,ROW()+1)):INDEX($C$1:$C$13701,MIN(13701,ROW()+設定!$B$24))),$C12024&gt;=設定!$B$32,$C12024&gt;=MAX(MIN(INDEX($C$1:$C$13701,MAX(1,ROW()-設定!$B$26)):INDEX($C$1:$C$13701,MAX(1,ROW()-1))),MIN(INDEX($C$1:$C$13701,MIN(13701,ROW()+1)):INDEX($C$1:$C$13701,MIN(13701,ROW()+設定!$B$26))))*10^(設定!$B$27/20)),1,0))</f>
        <v>0</v>
      </c>
      <c r="G12024" s="33" t="n">
        <f aca="false">$G12023+IF($F12024=1,1,0)</f>
        <v>6</v>
      </c>
      <c r="H12024" s="0" t="str">
        <f aca="false">IF($F12024=1,$G12024,"")</f>
        <v/>
      </c>
    </row>
    <row r="12025" customFormat="false" ht="15" hidden="false" customHeight="false" outlineLevel="0" collapsed="false">
      <c r="A12025" s="30" t="n">
        <v>1878.59375</v>
      </c>
      <c r="B12025" s="31" t="n">
        <v>14.3528</v>
      </c>
      <c r="C12025" s="32" t="n">
        <f aca="false">IF($A12025="","",IF(設定!$B$21="dB",10^($B12025/20),ABS($B12025)))</f>
        <v>5.21963338221666</v>
      </c>
      <c r="D12025" s="32" t="n">
        <f aca="false">IF($A12025="","",$A12025^2)</f>
        <v>3529114.47753906</v>
      </c>
      <c r="E12025" s="32" t="n">
        <f aca="false">IF($A12025="","",IF($C12025&lt;=0,"",1/$C12025^2))</f>
        <v>0.0367045581165568</v>
      </c>
      <c r="F12025" s="33" t="n">
        <f aca="false">IF(OR(ROW()-設定!$B$30&lt;2,ROW()+設定!$B$30&gt;13701,N($A12025)&lt;=0,N(INDEX($A$2:$A$13701,MIN(13700,MAX(1,ROW()-1+設定!$B$30))))&lt;=0,$A12025&lt;設定!$B$28,$A12025&gt;設定!$B$29),0,IF(AND($C12025&gt;=MAX(INDEX($C$1:$C$13701,MAX(1,ROW()-設定!$B$24)):INDEX($C$1:$C$13701,MAX(1,ROW()-1))),$C12025&gt;MAX(INDEX($C$1:$C$13701,MIN(13701,ROW()+1)):INDEX($C$1:$C$13701,MIN(13701,ROW()+設定!$B$24))),$C12025&gt;=設定!$B$32,$C12025&gt;=MAX(MIN(INDEX($C$1:$C$13701,MAX(1,ROW()-設定!$B$26)):INDEX($C$1:$C$13701,MAX(1,ROW()-1))),MIN(INDEX($C$1:$C$13701,MIN(13701,ROW()+1)):INDEX($C$1:$C$13701,MIN(13701,ROW()+設定!$B$26))))*10^(設定!$B$27/20)),1,0))</f>
        <v>0</v>
      </c>
      <c r="G12025" s="33" t="n">
        <f aca="false">$G12024+IF($F12025=1,1,0)</f>
        <v>6</v>
      </c>
      <c r="H12025" s="0" t="str">
        <f aca="false">IF($F12025=1,$G12025,"")</f>
        <v/>
      </c>
    </row>
    <row r="12026" customFormat="false" ht="15" hidden="false" customHeight="false" outlineLevel="0" collapsed="false">
      <c r="A12026" s="30" t="n">
        <v>1878.75</v>
      </c>
      <c r="B12026" s="31" t="n">
        <v>14.4358</v>
      </c>
      <c r="C12026" s="32" t="n">
        <f aca="false">IF($A12026="","",IF(設定!$B$21="dB",10^($B12026/20),ABS($B12026)))</f>
        <v>5.2697498480958</v>
      </c>
      <c r="D12026" s="32" t="n">
        <f aca="false">IF($A12026="","",$A12026^2)</f>
        <v>3529701.5625</v>
      </c>
      <c r="E12026" s="32" t="n">
        <f aca="false">IF($A12026="","",IF($C12026&lt;=0,"",1/$C12026^2))</f>
        <v>0.0360097411890301</v>
      </c>
      <c r="F12026" s="33" t="n">
        <f aca="false">IF(OR(ROW()-設定!$B$30&lt;2,ROW()+設定!$B$30&gt;13701,N($A12026)&lt;=0,N(INDEX($A$2:$A$13701,MIN(13700,MAX(1,ROW()-1+設定!$B$30))))&lt;=0,$A12026&lt;設定!$B$28,$A12026&gt;設定!$B$29),0,IF(AND($C12026&gt;=MAX(INDEX($C$1:$C$13701,MAX(1,ROW()-設定!$B$24)):INDEX($C$1:$C$13701,MAX(1,ROW()-1))),$C12026&gt;MAX(INDEX($C$1:$C$13701,MIN(13701,ROW()+1)):INDEX($C$1:$C$13701,MIN(13701,ROW()+設定!$B$24))),$C12026&gt;=設定!$B$32,$C12026&gt;=MAX(MIN(INDEX($C$1:$C$13701,MAX(1,ROW()-設定!$B$26)):INDEX($C$1:$C$13701,MAX(1,ROW()-1))),MIN(INDEX($C$1:$C$13701,MIN(13701,ROW()+1)):INDEX($C$1:$C$13701,MIN(13701,ROW()+設定!$B$26))))*10^(設定!$B$27/20)),1,0))</f>
        <v>0</v>
      </c>
      <c r="G12026" s="33" t="n">
        <f aca="false">$G12025+IF($F12026=1,1,0)</f>
        <v>6</v>
      </c>
      <c r="H12026" s="0" t="str">
        <f aca="false">IF($F12026=1,$G12026,"")</f>
        <v/>
      </c>
    </row>
    <row r="12027" customFormat="false" ht="15" hidden="false" customHeight="false" outlineLevel="0" collapsed="false">
      <c r="A12027" s="30" t="n">
        <v>1878.90625</v>
      </c>
      <c r="B12027" s="31" t="n">
        <v>14.3997</v>
      </c>
      <c r="C12027" s="32" t="n">
        <f aca="false">IF($A12027="","",IF(設定!$B$21="dB",10^($B12027/20),ABS($B12027)))</f>
        <v>5.24789334355278</v>
      </c>
      <c r="D12027" s="32" t="n">
        <f aca="false">IF($A12027="","",$A12027^2)</f>
        <v>3530288.69628906</v>
      </c>
      <c r="E12027" s="32" t="n">
        <f aca="false">IF($A12027="","",IF($C12027&lt;=0,"",1/$C12027^2))</f>
        <v>0.0363103136179868</v>
      </c>
      <c r="F12027" s="33" t="n">
        <f aca="false">IF(OR(ROW()-設定!$B$30&lt;2,ROW()+設定!$B$30&gt;13701,N($A12027)&lt;=0,N(INDEX($A$2:$A$13701,MIN(13700,MAX(1,ROW()-1+設定!$B$30))))&lt;=0,$A12027&lt;設定!$B$28,$A12027&gt;設定!$B$29),0,IF(AND($C12027&gt;=MAX(INDEX($C$1:$C$13701,MAX(1,ROW()-設定!$B$24)):INDEX($C$1:$C$13701,MAX(1,ROW()-1))),$C12027&gt;MAX(INDEX($C$1:$C$13701,MIN(13701,ROW()+1)):INDEX($C$1:$C$13701,MIN(13701,ROW()+設定!$B$24))),$C12027&gt;=設定!$B$32,$C12027&gt;=MAX(MIN(INDEX($C$1:$C$13701,MAX(1,ROW()-設定!$B$26)):INDEX($C$1:$C$13701,MAX(1,ROW()-1))),MIN(INDEX($C$1:$C$13701,MIN(13701,ROW()+1)):INDEX($C$1:$C$13701,MIN(13701,ROW()+設定!$B$26))))*10^(設定!$B$27/20)),1,0))</f>
        <v>0</v>
      </c>
      <c r="G12027" s="33" t="n">
        <f aca="false">$G12026+IF($F12027=1,1,0)</f>
        <v>6</v>
      </c>
      <c r="H12027" s="0" t="str">
        <f aca="false">IF($F12027=1,$G12027,"")</f>
        <v/>
      </c>
    </row>
    <row r="12028" customFormat="false" ht="15" hidden="false" customHeight="false" outlineLevel="0" collapsed="false">
      <c r="A12028" s="30" t="n">
        <v>1879.0625</v>
      </c>
      <c r="B12028" s="31" t="n">
        <v>14.2934</v>
      </c>
      <c r="C12028" s="32" t="n">
        <f aca="false">IF($A12028="","",IF(設定!$B$21="dB",10^($B12028/20),ABS($B12028)))</f>
        <v>5.18405976854721</v>
      </c>
      <c r="D12028" s="32" t="n">
        <f aca="false">IF($A12028="","",$A12028^2)</f>
        <v>3530875.87890625</v>
      </c>
      <c r="E12028" s="32" t="n">
        <f aca="false">IF($A12028="","",IF($C12028&lt;=0,"",1/$C12028^2))</f>
        <v>0.0372100282722988</v>
      </c>
      <c r="F12028" s="33" t="n">
        <f aca="false">IF(OR(ROW()-設定!$B$30&lt;2,ROW()+設定!$B$30&gt;13701,N($A12028)&lt;=0,N(INDEX($A$2:$A$13701,MIN(13700,MAX(1,ROW()-1+設定!$B$30))))&lt;=0,$A12028&lt;設定!$B$28,$A12028&gt;設定!$B$29),0,IF(AND($C12028&gt;=MAX(INDEX($C$1:$C$13701,MAX(1,ROW()-設定!$B$24)):INDEX($C$1:$C$13701,MAX(1,ROW()-1))),$C12028&gt;MAX(INDEX($C$1:$C$13701,MIN(13701,ROW()+1)):INDEX($C$1:$C$13701,MIN(13701,ROW()+設定!$B$24))),$C12028&gt;=設定!$B$32,$C12028&gt;=MAX(MIN(INDEX($C$1:$C$13701,MAX(1,ROW()-設定!$B$26)):INDEX($C$1:$C$13701,MAX(1,ROW()-1))),MIN(INDEX($C$1:$C$13701,MIN(13701,ROW()+1)):INDEX($C$1:$C$13701,MIN(13701,ROW()+設定!$B$26))))*10^(設定!$B$27/20)),1,0))</f>
        <v>0</v>
      </c>
      <c r="G12028" s="33" t="n">
        <f aca="false">$G12027+IF($F12028=1,1,0)</f>
        <v>6</v>
      </c>
      <c r="H12028" s="0" t="str">
        <f aca="false">IF($F12028=1,$G12028,"")</f>
        <v/>
      </c>
    </row>
    <row r="12029" customFormat="false" ht="15" hidden="false" customHeight="false" outlineLevel="0" collapsed="false">
      <c r="A12029" s="30" t="n">
        <v>1879.21875</v>
      </c>
      <c r="B12029" s="31" t="n">
        <v>14.2643</v>
      </c>
      <c r="C12029" s="32" t="n">
        <f aca="false">IF($A12029="","",IF(設定!$B$21="dB",10^($B12029/20),ABS($B12029)))</f>
        <v>5.16672087480477</v>
      </c>
      <c r="D12029" s="32" t="n">
        <f aca="false">IF($A12029="","",$A12029^2)</f>
        <v>3531463.11035156</v>
      </c>
      <c r="E12029" s="32" t="n">
        <f aca="false">IF($A12029="","",IF($C12029&lt;=0,"",1/$C12029^2))</f>
        <v>0.037460192086633</v>
      </c>
      <c r="F12029" s="33" t="n">
        <f aca="false">IF(OR(ROW()-設定!$B$30&lt;2,ROW()+設定!$B$30&gt;13701,N($A12029)&lt;=0,N(INDEX($A$2:$A$13701,MIN(13700,MAX(1,ROW()-1+設定!$B$30))))&lt;=0,$A12029&lt;設定!$B$28,$A12029&gt;設定!$B$29),0,IF(AND($C12029&gt;=MAX(INDEX($C$1:$C$13701,MAX(1,ROW()-設定!$B$24)):INDEX($C$1:$C$13701,MAX(1,ROW()-1))),$C12029&gt;MAX(INDEX($C$1:$C$13701,MIN(13701,ROW()+1)):INDEX($C$1:$C$13701,MIN(13701,ROW()+設定!$B$24))),$C12029&gt;=設定!$B$32,$C12029&gt;=MAX(MIN(INDEX($C$1:$C$13701,MAX(1,ROW()-設定!$B$26)):INDEX($C$1:$C$13701,MAX(1,ROW()-1))),MIN(INDEX($C$1:$C$13701,MIN(13701,ROW()+1)):INDEX($C$1:$C$13701,MIN(13701,ROW()+設定!$B$26))))*10^(設定!$B$27/20)),1,0))</f>
        <v>0</v>
      </c>
      <c r="G12029" s="33" t="n">
        <f aca="false">$G12028+IF($F12029=1,1,0)</f>
        <v>6</v>
      </c>
      <c r="H12029" s="0" t="str">
        <f aca="false">IF($F12029=1,$G12029,"")</f>
        <v/>
      </c>
    </row>
    <row r="12030" customFormat="false" ht="15" hidden="false" customHeight="false" outlineLevel="0" collapsed="false">
      <c r="A12030" s="30" t="n">
        <v>1879.375</v>
      </c>
      <c r="B12030" s="31" t="n">
        <v>14.2879</v>
      </c>
      <c r="C12030" s="32" t="n">
        <f aca="false">IF($A12030="","",IF(設定!$B$21="dB",10^($B12030/20),ABS($B12030)))</f>
        <v>5.18077820446326</v>
      </c>
      <c r="D12030" s="32" t="n">
        <f aca="false">IF($A12030="","",$A12030^2)</f>
        <v>3532050.390625</v>
      </c>
      <c r="E12030" s="32" t="n">
        <f aca="false">IF($A12030="","",IF($C12030&lt;=0,"",1/$C12030^2))</f>
        <v>0.037257181715096</v>
      </c>
      <c r="F12030" s="33" t="n">
        <f aca="false">IF(OR(ROW()-設定!$B$30&lt;2,ROW()+設定!$B$30&gt;13701,N($A12030)&lt;=0,N(INDEX($A$2:$A$13701,MIN(13700,MAX(1,ROW()-1+設定!$B$30))))&lt;=0,$A12030&lt;設定!$B$28,$A12030&gt;設定!$B$29),0,IF(AND($C12030&gt;=MAX(INDEX($C$1:$C$13701,MAX(1,ROW()-設定!$B$24)):INDEX($C$1:$C$13701,MAX(1,ROW()-1))),$C12030&gt;MAX(INDEX($C$1:$C$13701,MIN(13701,ROW()+1)):INDEX($C$1:$C$13701,MIN(13701,ROW()+設定!$B$24))),$C12030&gt;=設定!$B$32,$C12030&gt;=MAX(MIN(INDEX($C$1:$C$13701,MAX(1,ROW()-設定!$B$26)):INDEX($C$1:$C$13701,MAX(1,ROW()-1))),MIN(INDEX($C$1:$C$13701,MIN(13701,ROW()+1)):INDEX($C$1:$C$13701,MIN(13701,ROW()+設定!$B$26))))*10^(設定!$B$27/20)),1,0))</f>
        <v>0</v>
      </c>
      <c r="G12030" s="33" t="n">
        <f aca="false">$G12029+IF($F12030=1,1,0)</f>
        <v>6</v>
      </c>
      <c r="H12030" s="0" t="str">
        <f aca="false">IF($F12030=1,$G12030,"")</f>
        <v/>
      </c>
    </row>
    <row r="12031" customFormat="false" ht="15" hidden="false" customHeight="false" outlineLevel="0" collapsed="false">
      <c r="A12031" s="30" t="n">
        <v>1879.53125</v>
      </c>
      <c r="B12031" s="31" t="n">
        <v>14.3436</v>
      </c>
      <c r="C12031" s="32" t="n">
        <f aca="false">IF($A12031="","",IF(設定!$B$21="dB",10^($B12031/20),ABS($B12031)))</f>
        <v>5.21410773008091</v>
      </c>
      <c r="D12031" s="32" t="n">
        <f aca="false">IF($A12031="","",$A12031^2)</f>
        <v>3532637.71972656</v>
      </c>
      <c r="E12031" s="32" t="n">
        <f aca="false">IF($A12031="","",IF($C12031&lt;=0,"",1/$C12031^2))</f>
        <v>0.0367823946699763</v>
      </c>
      <c r="F12031" s="33" t="n">
        <f aca="false">IF(OR(ROW()-設定!$B$30&lt;2,ROW()+設定!$B$30&gt;13701,N($A12031)&lt;=0,N(INDEX($A$2:$A$13701,MIN(13700,MAX(1,ROW()-1+設定!$B$30))))&lt;=0,$A12031&lt;設定!$B$28,$A12031&gt;設定!$B$29),0,IF(AND($C12031&gt;=MAX(INDEX($C$1:$C$13701,MAX(1,ROW()-設定!$B$24)):INDEX($C$1:$C$13701,MAX(1,ROW()-1))),$C12031&gt;MAX(INDEX($C$1:$C$13701,MIN(13701,ROW()+1)):INDEX($C$1:$C$13701,MIN(13701,ROW()+設定!$B$24))),$C12031&gt;=設定!$B$32,$C12031&gt;=MAX(MIN(INDEX($C$1:$C$13701,MAX(1,ROW()-設定!$B$26)):INDEX($C$1:$C$13701,MAX(1,ROW()-1))),MIN(INDEX($C$1:$C$13701,MIN(13701,ROW()+1)):INDEX($C$1:$C$13701,MIN(13701,ROW()+設定!$B$26))))*10^(設定!$B$27/20)),1,0))</f>
        <v>0</v>
      </c>
      <c r="G12031" s="33" t="n">
        <f aca="false">$G12030+IF($F12031=1,1,0)</f>
        <v>6</v>
      </c>
      <c r="H12031" s="0" t="str">
        <f aca="false">IF($F12031=1,$G12031,"")</f>
        <v/>
      </c>
    </row>
    <row r="12032" customFormat="false" ht="15" hidden="false" customHeight="false" outlineLevel="0" collapsed="false">
      <c r="A12032" s="30" t="n">
        <v>1879.6875</v>
      </c>
      <c r="B12032" s="31" t="n">
        <v>14.3002</v>
      </c>
      <c r="C12032" s="32" t="n">
        <f aca="false">IF($A12032="","",IF(設定!$B$21="dB",10^($B12032/20),ABS($B12032)))</f>
        <v>5.18811984878852</v>
      </c>
      <c r="D12032" s="32" t="n">
        <f aca="false">IF($A12032="","",$A12032^2)</f>
        <v>3533225.09765625</v>
      </c>
      <c r="E12032" s="32" t="n">
        <f aca="false">IF($A12032="","",IF($C12032&lt;=0,"",1/$C12032^2))</f>
        <v>0.0371518119661534</v>
      </c>
      <c r="F12032" s="33" t="n">
        <f aca="false">IF(OR(ROW()-設定!$B$30&lt;2,ROW()+設定!$B$30&gt;13701,N($A12032)&lt;=0,N(INDEX($A$2:$A$13701,MIN(13700,MAX(1,ROW()-1+設定!$B$30))))&lt;=0,$A12032&lt;設定!$B$28,$A12032&gt;設定!$B$29),0,IF(AND($C12032&gt;=MAX(INDEX($C$1:$C$13701,MAX(1,ROW()-設定!$B$24)):INDEX($C$1:$C$13701,MAX(1,ROW()-1))),$C12032&gt;MAX(INDEX($C$1:$C$13701,MIN(13701,ROW()+1)):INDEX($C$1:$C$13701,MIN(13701,ROW()+設定!$B$24))),$C12032&gt;=設定!$B$32,$C12032&gt;=MAX(MIN(INDEX($C$1:$C$13701,MAX(1,ROW()-設定!$B$26)):INDEX($C$1:$C$13701,MAX(1,ROW()-1))),MIN(INDEX($C$1:$C$13701,MIN(13701,ROW()+1)):INDEX($C$1:$C$13701,MIN(13701,ROW()+設定!$B$26))))*10^(設定!$B$27/20)),1,0))</f>
        <v>0</v>
      </c>
      <c r="G12032" s="33" t="n">
        <f aca="false">$G12031+IF($F12032=1,1,0)</f>
        <v>6</v>
      </c>
      <c r="H12032" s="0" t="str">
        <f aca="false">IF($F12032=1,$G12032,"")</f>
        <v/>
      </c>
    </row>
    <row r="12033" customFormat="false" ht="15" hidden="false" customHeight="false" outlineLevel="0" collapsed="false">
      <c r="A12033" s="30" t="n">
        <v>1879.84375</v>
      </c>
      <c r="B12033" s="31" t="n">
        <v>14.1825</v>
      </c>
      <c r="C12033" s="32" t="n">
        <f aca="false">IF($A12033="","",IF(設定!$B$21="dB",10^($B12033/20),ABS($B12033)))</f>
        <v>5.11829130607614</v>
      </c>
      <c r="D12033" s="32" t="n">
        <f aca="false">IF($A12033="","",$A12033^2)</f>
        <v>3533812.52441406</v>
      </c>
      <c r="E12033" s="32" t="n">
        <f aca="false">IF($A12033="","",IF($C12033&lt;=0,"",1/$C12033^2))</f>
        <v>0.0381724469313983</v>
      </c>
      <c r="F12033" s="33" t="n">
        <f aca="false">IF(OR(ROW()-設定!$B$30&lt;2,ROW()+設定!$B$30&gt;13701,N($A12033)&lt;=0,N(INDEX($A$2:$A$13701,MIN(13700,MAX(1,ROW()-1+設定!$B$30))))&lt;=0,$A12033&lt;設定!$B$28,$A12033&gt;設定!$B$29),0,IF(AND($C12033&gt;=MAX(INDEX($C$1:$C$13701,MAX(1,ROW()-設定!$B$24)):INDEX($C$1:$C$13701,MAX(1,ROW()-1))),$C12033&gt;MAX(INDEX($C$1:$C$13701,MIN(13701,ROW()+1)):INDEX($C$1:$C$13701,MIN(13701,ROW()+設定!$B$24))),$C12033&gt;=設定!$B$32,$C12033&gt;=MAX(MIN(INDEX($C$1:$C$13701,MAX(1,ROW()-設定!$B$26)):INDEX($C$1:$C$13701,MAX(1,ROW()-1))),MIN(INDEX($C$1:$C$13701,MIN(13701,ROW()+1)):INDEX($C$1:$C$13701,MIN(13701,ROW()+設定!$B$26))))*10^(設定!$B$27/20)),1,0))</f>
        <v>0</v>
      </c>
      <c r="G12033" s="33" t="n">
        <f aca="false">$G12032+IF($F12033=1,1,0)</f>
        <v>6</v>
      </c>
      <c r="H12033" s="0" t="str">
        <f aca="false">IF($F12033=1,$G12033,"")</f>
        <v/>
      </c>
    </row>
    <row r="12034" customFormat="false" ht="15" hidden="false" customHeight="false" outlineLevel="0" collapsed="false">
      <c r="A12034" s="30" t="n">
        <v>1880</v>
      </c>
      <c r="B12034" s="31" t="n">
        <v>14.2701</v>
      </c>
      <c r="C12034" s="32" t="n">
        <f aca="false">IF($A12034="","",IF(設定!$B$21="dB",10^($B12034/20),ABS($B12034)))</f>
        <v>5.17017210314997</v>
      </c>
      <c r="D12034" s="32" t="n">
        <f aca="false">IF($A12034="","",$A12034^2)</f>
        <v>3534400</v>
      </c>
      <c r="E12034" s="32" t="n">
        <f aca="false">IF($A12034="","",IF($C12034&lt;=0,"",1/$C12034^2))</f>
        <v>0.0374101974156591</v>
      </c>
      <c r="F12034" s="33" t="n">
        <f aca="false">IF(OR(ROW()-設定!$B$30&lt;2,ROW()+設定!$B$30&gt;13701,N($A12034)&lt;=0,N(INDEX($A$2:$A$13701,MIN(13700,MAX(1,ROW()-1+設定!$B$30))))&lt;=0,$A12034&lt;設定!$B$28,$A12034&gt;設定!$B$29),0,IF(AND($C12034&gt;=MAX(INDEX($C$1:$C$13701,MAX(1,ROW()-設定!$B$24)):INDEX($C$1:$C$13701,MAX(1,ROW()-1))),$C12034&gt;MAX(INDEX($C$1:$C$13701,MIN(13701,ROW()+1)):INDEX($C$1:$C$13701,MIN(13701,ROW()+設定!$B$24))),$C12034&gt;=設定!$B$32,$C12034&gt;=MAX(MIN(INDEX($C$1:$C$13701,MAX(1,ROW()-設定!$B$26)):INDEX($C$1:$C$13701,MAX(1,ROW()-1))),MIN(INDEX($C$1:$C$13701,MIN(13701,ROW()+1)):INDEX($C$1:$C$13701,MIN(13701,ROW()+設定!$B$26))))*10^(設定!$B$27/20)),1,0))</f>
        <v>0</v>
      </c>
      <c r="G12034" s="33" t="n">
        <f aca="false">$G12033+IF($F12034=1,1,0)</f>
        <v>6</v>
      </c>
      <c r="H12034" s="0" t="str">
        <f aca="false">IF($F12034=1,$G12034,"")</f>
        <v/>
      </c>
    </row>
    <row r="12035" customFormat="false" ht="15" hidden="false" customHeight="false" outlineLevel="0" collapsed="false">
      <c r="A12035" s="30" t="n">
        <v>1880.15625</v>
      </c>
      <c r="B12035" s="31" t="n">
        <v>14.2545</v>
      </c>
      <c r="C12035" s="32" t="n">
        <f aca="false">IF($A12035="","",IF(設定!$B$21="dB",10^($B12035/20),ABS($B12035)))</f>
        <v>5.16089472306097</v>
      </c>
      <c r="D12035" s="32" t="n">
        <f aca="false">IF($A12035="","",$A12035^2)</f>
        <v>3534987.52441406</v>
      </c>
      <c r="E12035" s="32" t="n">
        <f aca="false">IF($A12035="","",IF($C12035&lt;=0,"",1/$C12035^2))</f>
        <v>0.0375448177052728</v>
      </c>
      <c r="F12035" s="33" t="n">
        <f aca="false">IF(OR(ROW()-設定!$B$30&lt;2,ROW()+設定!$B$30&gt;13701,N($A12035)&lt;=0,N(INDEX($A$2:$A$13701,MIN(13700,MAX(1,ROW()-1+設定!$B$30))))&lt;=0,$A12035&lt;設定!$B$28,$A12035&gt;設定!$B$29),0,IF(AND($C12035&gt;=MAX(INDEX($C$1:$C$13701,MAX(1,ROW()-設定!$B$24)):INDEX($C$1:$C$13701,MAX(1,ROW()-1))),$C12035&gt;MAX(INDEX($C$1:$C$13701,MIN(13701,ROW()+1)):INDEX($C$1:$C$13701,MIN(13701,ROW()+設定!$B$24))),$C12035&gt;=設定!$B$32,$C12035&gt;=MAX(MIN(INDEX($C$1:$C$13701,MAX(1,ROW()-設定!$B$26)):INDEX($C$1:$C$13701,MAX(1,ROW()-1))),MIN(INDEX($C$1:$C$13701,MIN(13701,ROW()+1)):INDEX($C$1:$C$13701,MIN(13701,ROW()+設定!$B$26))))*10^(設定!$B$27/20)),1,0))</f>
        <v>0</v>
      </c>
      <c r="G12035" s="33" t="n">
        <f aca="false">$G12034+IF($F12035=1,1,0)</f>
        <v>6</v>
      </c>
      <c r="H12035" s="0" t="str">
        <f aca="false">IF($F12035=1,$G12035,"")</f>
        <v/>
      </c>
    </row>
    <row r="12036" customFormat="false" ht="15" hidden="false" customHeight="false" outlineLevel="0" collapsed="false">
      <c r="A12036" s="30" t="n">
        <v>1880.3125</v>
      </c>
      <c r="B12036" s="31" t="n">
        <v>14.2797</v>
      </c>
      <c r="C12036" s="32" t="n">
        <f aca="false">IF($A12036="","",IF(設定!$B$21="dB",10^($B12036/20),ABS($B12036)))</f>
        <v>5.17588954752668</v>
      </c>
      <c r="D12036" s="32" t="n">
        <f aca="false">IF($A12036="","",$A12036^2)</f>
        <v>3535575.09765625</v>
      </c>
      <c r="E12036" s="32" t="n">
        <f aca="false">IF($A12036="","",IF($C12036&lt;=0,"",1/$C12036^2))</f>
        <v>0.0373275941893741</v>
      </c>
      <c r="F12036" s="33" t="n">
        <f aca="false">IF(OR(ROW()-設定!$B$30&lt;2,ROW()+設定!$B$30&gt;13701,N($A12036)&lt;=0,N(INDEX($A$2:$A$13701,MIN(13700,MAX(1,ROW()-1+設定!$B$30))))&lt;=0,$A12036&lt;設定!$B$28,$A12036&gt;設定!$B$29),0,IF(AND($C12036&gt;=MAX(INDEX($C$1:$C$13701,MAX(1,ROW()-設定!$B$24)):INDEX($C$1:$C$13701,MAX(1,ROW()-1))),$C12036&gt;MAX(INDEX($C$1:$C$13701,MIN(13701,ROW()+1)):INDEX($C$1:$C$13701,MIN(13701,ROW()+設定!$B$24))),$C12036&gt;=設定!$B$32,$C12036&gt;=MAX(MIN(INDEX($C$1:$C$13701,MAX(1,ROW()-設定!$B$26)):INDEX($C$1:$C$13701,MAX(1,ROW()-1))),MIN(INDEX($C$1:$C$13701,MIN(13701,ROW()+1)):INDEX($C$1:$C$13701,MIN(13701,ROW()+設定!$B$26))))*10^(設定!$B$27/20)),1,0))</f>
        <v>0</v>
      </c>
      <c r="G12036" s="33" t="n">
        <f aca="false">$G12035+IF($F12036=1,1,0)</f>
        <v>6</v>
      </c>
      <c r="H12036" s="0" t="str">
        <f aca="false">IF($F12036=1,$G12036,"")</f>
        <v/>
      </c>
    </row>
    <row r="12037" customFormat="false" ht="15" hidden="false" customHeight="false" outlineLevel="0" collapsed="false">
      <c r="A12037" s="30" t="n">
        <v>1880.46875</v>
      </c>
      <c r="B12037" s="31" t="n">
        <v>14.2194</v>
      </c>
      <c r="C12037" s="32" t="n">
        <f aca="false">IF($A12037="","",IF(設定!$B$21="dB",10^($B12037/20),ABS($B12037)))</f>
        <v>5.14008143931353</v>
      </c>
      <c r="D12037" s="32" t="n">
        <f aca="false">IF($A12037="","",$A12037^2)</f>
        <v>3536162.71972656</v>
      </c>
      <c r="E12037" s="32" t="n">
        <f aca="false">IF($A12037="","",IF($C12037&lt;=0,"",1/$C12037^2))</f>
        <v>0.0378494872104142</v>
      </c>
      <c r="F12037" s="33" t="n">
        <f aca="false">IF(OR(ROW()-設定!$B$30&lt;2,ROW()+設定!$B$30&gt;13701,N($A12037)&lt;=0,N(INDEX($A$2:$A$13701,MIN(13700,MAX(1,ROW()-1+設定!$B$30))))&lt;=0,$A12037&lt;設定!$B$28,$A12037&gt;設定!$B$29),0,IF(AND($C12037&gt;=MAX(INDEX($C$1:$C$13701,MAX(1,ROW()-設定!$B$24)):INDEX($C$1:$C$13701,MAX(1,ROW()-1))),$C12037&gt;MAX(INDEX($C$1:$C$13701,MIN(13701,ROW()+1)):INDEX($C$1:$C$13701,MIN(13701,ROW()+設定!$B$24))),$C12037&gt;=設定!$B$32,$C12037&gt;=MAX(MIN(INDEX($C$1:$C$13701,MAX(1,ROW()-設定!$B$26)):INDEX($C$1:$C$13701,MAX(1,ROW()-1))),MIN(INDEX($C$1:$C$13701,MIN(13701,ROW()+1)):INDEX($C$1:$C$13701,MIN(13701,ROW()+設定!$B$26))))*10^(設定!$B$27/20)),1,0))</f>
        <v>0</v>
      </c>
      <c r="G12037" s="33" t="n">
        <f aca="false">$G12036+IF($F12037=1,1,0)</f>
        <v>6</v>
      </c>
      <c r="H12037" s="0" t="str">
        <f aca="false">IF($F12037=1,$G12037,"")</f>
        <v/>
      </c>
    </row>
    <row r="12038" customFormat="false" ht="15" hidden="false" customHeight="false" outlineLevel="0" collapsed="false">
      <c r="A12038" s="30" t="n">
        <v>1880.625</v>
      </c>
      <c r="B12038" s="31" t="n">
        <v>14.3348</v>
      </c>
      <c r="C12038" s="32" t="n">
        <f aca="false">IF($A12038="","",IF(設定!$B$21="dB",10^($B12038/20),ABS($B12038)))</f>
        <v>5.20882779741895</v>
      </c>
      <c r="D12038" s="32" t="n">
        <f aca="false">IF($A12038="","",$A12038^2)</f>
        <v>3536750.390625</v>
      </c>
      <c r="E12038" s="32" t="n">
        <f aca="false">IF($A12038="","",IF($C12038&lt;=0,"",1/$C12038^2))</f>
        <v>0.0368570014738095</v>
      </c>
      <c r="F12038" s="33" t="n">
        <f aca="false">IF(OR(ROW()-設定!$B$30&lt;2,ROW()+設定!$B$30&gt;13701,N($A12038)&lt;=0,N(INDEX($A$2:$A$13701,MIN(13700,MAX(1,ROW()-1+設定!$B$30))))&lt;=0,$A12038&lt;設定!$B$28,$A12038&gt;設定!$B$29),0,IF(AND($C12038&gt;=MAX(INDEX($C$1:$C$13701,MAX(1,ROW()-設定!$B$24)):INDEX($C$1:$C$13701,MAX(1,ROW()-1))),$C12038&gt;MAX(INDEX($C$1:$C$13701,MIN(13701,ROW()+1)):INDEX($C$1:$C$13701,MIN(13701,ROW()+設定!$B$24))),$C12038&gt;=設定!$B$32,$C12038&gt;=MAX(MIN(INDEX($C$1:$C$13701,MAX(1,ROW()-設定!$B$26)):INDEX($C$1:$C$13701,MAX(1,ROW()-1))),MIN(INDEX($C$1:$C$13701,MIN(13701,ROW()+1)):INDEX($C$1:$C$13701,MIN(13701,ROW()+設定!$B$26))))*10^(設定!$B$27/20)),1,0))</f>
        <v>0</v>
      </c>
      <c r="G12038" s="33" t="n">
        <f aca="false">$G12037+IF($F12038=1,1,0)</f>
        <v>6</v>
      </c>
      <c r="H12038" s="0" t="str">
        <f aca="false">IF($F12038=1,$G12038,"")</f>
        <v/>
      </c>
    </row>
    <row r="12039" customFormat="false" ht="15" hidden="false" customHeight="false" outlineLevel="0" collapsed="false">
      <c r="A12039" s="30" t="n">
        <v>1880.78125</v>
      </c>
      <c r="B12039" s="31" t="n">
        <v>14.2032</v>
      </c>
      <c r="C12039" s="32" t="n">
        <f aca="false">IF($A12039="","",IF(設定!$B$21="dB",10^($B12039/20),ABS($B12039)))</f>
        <v>5.13050363917024</v>
      </c>
      <c r="D12039" s="32" t="n">
        <f aca="false">IF($A12039="","",$A12039^2)</f>
        <v>3537338.11035156</v>
      </c>
      <c r="E12039" s="32" t="n">
        <f aca="false">IF($A12039="","",IF($C12039&lt;=0,"",1/$C12039^2))</f>
        <v>0.0379909365600686</v>
      </c>
      <c r="F12039" s="33" t="n">
        <f aca="false">IF(OR(ROW()-設定!$B$30&lt;2,ROW()+設定!$B$30&gt;13701,N($A12039)&lt;=0,N(INDEX($A$2:$A$13701,MIN(13700,MAX(1,ROW()-1+設定!$B$30))))&lt;=0,$A12039&lt;設定!$B$28,$A12039&gt;設定!$B$29),0,IF(AND($C12039&gt;=MAX(INDEX($C$1:$C$13701,MAX(1,ROW()-設定!$B$24)):INDEX($C$1:$C$13701,MAX(1,ROW()-1))),$C12039&gt;MAX(INDEX($C$1:$C$13701,MIN(13701,ROW()+1)):INDEX($C$1:$C$13701,MIN(13701,ROW()+設定!$B$24))),$C12039&gt;=設定!$B$32,$C12039&gt;=MAX(MIN(INDEX($C$1:$C$13701,MAX(1,ROW()-設定!$B$26)):INDEX($C$1:$C$13701,MAX(1,ROW()-1))),MIN(INDEX($C$1:$C$13701,MIN(13701,ROW()+1)):INDEX($C$1:$C$13701,MIN(13701,ROW()+設定!$B$26))))*10^(設定!$B$27/20)),1,0))</f>
        <v>0</v>
      </c>
      <c r="G12039" s="33" t="n">
        <f aca="false">$G12038+IF($F12039=1,1,0)</f>
        <v>6</v>
      </c>
      <c r="H12039" s="0" t="str">
        <f aca="false">IF($F12039=1,$G12039,"")</f>
        <v/>
      </c>
    </row>
    <row r="12040" customFormat="false" ht="15" hidden="false" customHeight="false" outlineLevel="0" collapsed="false">
      <c r="A12040" s="30" t="n">
        <v>1880.9375</v>
      </c>
      <c r="B12040" s="31" t="n">
        <v>14.2676</v>
      </c>
      <c r="C12040" s="32" t="n">
        <f aca="false">IF($A12040="","",IF(設定!$B$21="dB",10^($B12040/20),ABS($B12040)))</f>
        <v>5.16868422213192</v>
      </c>
      <c r="D12040" s="32" t="n">
        <f aca="false">IF($A12040="","",$A12040^2)</f>
        <v>3537925.87890625</v>
      </c>
      <c r="E12040" s="32" t="n">
        <f aca="false">IF($A12040="","",IF($C12040&lt;=0,"",1/$C12040^2))</f>
        <v>0.0374317386558553</v>
      </c>
      <c r="F12040" s="33" t="n">
        <f aca="false">IF(OR(ROW()-設定!$B$30&lt;2,ROW()+設定!$B$30&gt;13701,N($A12040)&lt;=0,N(INDEX($A$2:$A$13701,MIN(13700,MAX(1,ROW()-1+設定!$B$30))))&lt;=0,$A12040&lt;設定!$B$28,$A12040&gt;設定!$B$29),0,IF(AND($C12040&gt;=MAX(INDEX($C$1:$C$13701,MAX(1,ROW()-設定!$B$24)):INDEX($C$1:$C$13701,MAX(1,ROW()-1))),$C12040&gt;MAX(INDEX($C$1:$C$13701,MIN(13701,ROW()+1)):INDEX($C$1:$C$13701,MIN(13701,ROW()+設定!$B$24))),$C12040&gt;=設定!$B$32,$C12040&gt;=MAX(MIN(INDEX($C$1:$C$13701,MAX(1,ROW()-設定!$B$26)):INDEX($C$1:$C$13701,MAX(1,ROW()-1))),MIN(INDEX($C$1:$C$13701,MIN(13701,ROW()+1)):INDEX($C$1:$C$13701,MIN(13701,ROW()+設定!$B$26))))*10^(設定!$B$27/20)),1,0))</f>
        <v>0</v>
      </c>
      <c r="G12040" s="33" t="n">
        <f aca="false">$G12039+IF($F12040=1,1,0)</f>
        <v>6</v>
      </c>
      <c r="H12040" s="0" t="str">
        <f aca="false">IF($F12040=1,$G12040,"")</f>
        <v/>
      </c>
    </row>
    <row r="12041" customFormat="false" ht="15" hidden="false" customHeight="false" outlineLevel="0" collapsed="false">
      <c r="A12041" s="30" t="n">
        <v>1881.09375</v>
      </c>
      <c r="B12041" s="31" t="n">
        <v>14.1695</v>
      </c>
      <c r="C12041" s="32" t="n">
        <f aca="false">IF($A12041="","",IF(設定!$B$21="dB",10^($B12041/20),ABS($B12041)))</f>
        <v>5.11063659001553</v>
      </c>
      <c r="D12041" s="32" t="n">
        <f aca="false">IF($A12041="","",$A12041^2)</f>
        <v>3538513.69628906</v>
      </c>
      <c r="E12041" s="32" t="n">
        <f aca="false">IF($A12041="","",IF($C12041&lt;=0,"",1/$C12041^2))</f>
        <v>0.0382868820181402</v>
      </c>
      <c r="F12041" s="33" t="n">
        <f aca="false">IF(OR(ROW()-設定!$B$30&lt;2,ROW()+設定!$B$30&gt;13701,N($A12041)&lt;=0,N(INDEX($A$2:$A$13701,MIN(13700,MAX(1,ROW()-1+設定!$B$30))))&lt;=0,$A12041&lt;設定!$B$28,$A12041&gt;設定!$B$29),0,IF(AND($C12041&gt;=MAX(INDEX($C$1:$C$13701,MAX(1,ROW()-設定!$B$24)):INDEX($C$1:$C$13701,MAX(1,ROW()-1))),$C12041&gt;MAX(INDEX($C$1:$C$13701,MIN(13701,ROW()+1)):INDEX($C$1:$C$13701,MIN(13701,ROW()+設定!$B$24))),$C12041&gt;=設定!$B$32,$C12041&gt;=MAX(MIN(INDEX($C$1:$C$13701,MAX(1,ROW()-設定!$B$26)):INDEX($C$1:$C$13701,MAX(1,ROW()-1))),MIN(INDEX($C$1:$C$13701,MIN(13701,ROW()+1)):INDEX($C$1:$C$13701,MIN(13701,ROW()+設定!$B$26))))*10^(設定!$B$27/20)),1,0))</f>
        <v>0</v>
      </c>
      <c r="G12041" s="33" t="n">
        <f aca="false">$G12040+IF($F12041=1,1,0)</f>
        <v>6</v>
      </c>
      <c r="H12041" s="0" t="str">
        <f aca="false">IF($F12041=1,$G12041,"")</f>
        <v/>
      </c>
    </row>
    <row r="12042" customFormat="false" ht="15" hidden="false" customHeight="false" outlineLevel="0" collapsed="false">
      <c r="A12042" s="30" t="n">
        <v>1881.25</v>
      </c>
      <c r="B12042" s="31" t="n">
        <v>14.0951</v>
      </c>
      <c r="C12042" s="32" t="n">
        <f aca="false">IF($A12042="","",IF(設定!$B$21="dB",10^($B12042/20),ABS($B12042)))</f>
        <v>5.06704778567975</v>
      </c>
      <c r="D12042" s="32" t="n">
        <f aca="false">IF($A12042="","",$A12042^2)</f>
        <v>3539101.5625</v>
      </c>
      <c r="E12042" s="32" t="n">
        <f aca="false">IF($A12042="","",IF($C12042&lt;=0,"",1/$C12042^2))</f>
        <v>0.0389484339392065</v>
      </c>
      <c r="F12042" s="33" t="n">
        <f aca="false">IF(OR(ROW()-設定!$B$30&lt;2,ROW()+設定!$B$30&gt;13701,N($A12042)&lt;=0,N(INDEX($A$2:$A$13701,MIN(13700,MAX(1,ROW()-1+設定!$B$30))))&lt;=0,$A12042&lt;設定!$B$28,$A12042&gt;設定!$B$29),0,IF(AND($C12042&gt;=MAX(INDEX($C$1:$C$13701,MAX(1,ROW()-設定!$B$24)):INDEX($C$1:$C$13701,MAX(1,ROW()-1))),$C12042&gt;MAX(INDEX($C$1:$C$13701,MIN(13701,ROW()+1)):INDEX($C$1:$C$13701,MIN(13701,ROW()+設定!$B$24))),$C12042&gt;=設定!$B$32,$C12042&gt;=MAX(MIN(INDEX($C$1:$C$13701,MAX(1,ROW()-設定!$B$26)):INDEX($C$1:$C$13701,MAX(1,ROW()-1))),MIN(INDEX($C$1:$C$13701,MIN(13701,ROW()+1)):INDEX($C$1:$C$13701,MIN(13701,ROW()+設定!$B$26))))*10^(設定!$B$27/20)),1,0))</f>
        <v>0</v>
      </c>
      <c r="G12042" s="33" t="n">
        <f aca="false">$G12041+IF($F12042=1,1,0)</f>
        <v>6</v>
      </c>
      <c r="H12042" s="0" t="str">
        <f aca="false">IF($F12042=1,$G12042,"")</f>
        <v/>
      </c>
    </row>
    <row r="12043" customFormat="false" ht="15" hidden="false" customHeight="false" outlineLevel="0" collapsed="false">
      <c r="A12043" s="30" t="n">
        <v>1881.40625</v>
      </c>
      <c r="B12043" s="31" t="n">
        <v>14.0468</v>
      </c>
      <c r="C12043" s="32" t="n">
        <f aca="false">IF($A12043="","",IF(設定!$B$21="dB",10^($B12043/20),ABS($B12043)))</f>
        <v>5.03894943144471</v>
      </c>
      <c r="D12043" s="32" t="n">
        <f aca="false">IF($A12043="","",$A12043^2)</f>
        <v>3539689.47753906</v>
      </c>
      <c r="E12043" s="32" t="n">
        <f aca="false">IF($A12043="","",IF($C12043&lt;=0,"",1/$C12043^2))</f>
        <v>0.0393840160725885</v>
      </c>
      <c r="F12043" s="33" t="n">
        <f aca="false">IF(OR(ROW()-設定!$B$30&lt;2,ROW()+設定!$B$30&gt;13701,N($A12043)&lt;=0,N(INDEX($A$2:$A$13701,MIN(13700,MAX(1,ROW()-1+設定!$B$30))))&lt;=0,$A12043&lt;設定!$B$28,$A12043&gt;設定!$B$29),0,IF(AND($C12043&gt;=MAX(INDEX($C$1:$C$13701,MAX(1,ROW()-設定!$B$24)):INDEX($C$1:$C$13701,MAX(1,ROW()-1))),$C12043&gt;MAX(INDEX($C$1:$C$13701,MIN(13701,ROW()+1)):INDEX($C$1:$C$13701,MIN(13701,ROW()+設定!$B$24))),$C12043&gt;=設定!$B$32,$C12043&gt;=MAX(MIN(INDEX($C$1:$C$13701,MAX(1,ROW()-設定!$B$26)):INDEX($C$1:$C$13701,MAX(1,ROW()-1))),MIN(INDEX($C$1:$C$13701,MIN(13701,ROW()+1)):INDEX($C$1:$C$13701,MIN(13701,ROW()+設定!$B$26))))*10^(設定!$B$27/20)),1,0))</f>
        <v>0</v>
      </c>
      <c r="G12043" s="33" t="n">
        <f aca="false">$G12042+IF($F12043=1,1,0)</f>
        <v>6</v>
      </c>
      <c r="H12043" s="0" t="str">
        <f aca="false">IF($F12043=1,$G12043,"")</f>
        <v/>
      </c>
    </row>
    <row r="12044" customFormat="false" ht="15" hidden="false" customHeight="false" outlineLevel="0" collapsed="false">
      <c r="A12044" s="30" t="n">
        <v>1881.5625</v>
      </c>
      <c r="B12044" s="31" t="n">
        <v>14.1238</v>
      </c>
      <c r="C12044" s="32" t="n">
        <f aca="false">IF($A12044="","",IF(設定!$B$21="dB",10^($B12044/20),ABS($B12044)))</f>
        <v>5.08381806466024</v>
      </c>
      <c r="D12044" s="32" t="n">
        <f aca="false">IF($A12044="","",$A12044^2)</f>
        <v>3540277.44140625</v>
      </c>
      <c r="E12044" s="32" t="n">
        <f aca="false">IF($A12044="","",IF($C12044&lt;=0,"",1/$C12044^2))</f>
        <v>0.0386918949520941</v>
      </c>
      <c r="F12044" s="33" t="n">
        <f aca="false">IF(OR(ROW()-設定!$B$30&lt;2,ROW()+設定!$B$30&gt;13701,N($A12044)&lt;=0,N(INDEX($A$2:$A$13701,MIN(13700,MAX(1,ROW()-1+設定!$B$30))))&lt;=0,$A12044&lt;設定!$B$28,$A12044&gt;設定!$B$29),0,IF(AND($C12044&gt;=MAX(INDEX($C$1:$C$13701,MAX(1,ROW()-設定!$B$24)):INDEX($C$1:$C$13701,MAX(1,ROW()-1))),$C12044&gt;MAX(INDEX($C$1:$C$13701,MIN(13701,ROW()+1)):INDEX($C$1:$C$13701,MIN(13701,ROW()+設定!$B$24))),$C12044&gt;=設定!$B$32,$C12044&gt;=MAX(MIN(INDEX($C$1:$C$13701,MAX(1,ROW()-設定!$B$26)):INDEX($C$1:$C$13701,MAX(1,ROW()-1))),MIN(INDEX($C$1:$C$13701,MIN(13701,ROW()+1)):INDEX($C$1:$C$13701,MIN(13701,ROW()+設定!$B$26))))*10^(設定!$B$27/20)),1,0))</f>
        <v>0</v>
      </c>
      <c r="G12044" s="33" t="n">
        <f aca="false">$G12043+IF($F12044=1,1,0)</f>
        <v>6</v>
      </c>
      <c r="H12044" s="0" t="str">
        <f aca="false">IF($F12044=1,$G12044,"")</f>
        <v/>
      </c>
    </row>
    <row r="12045" customFormat="false" ht="15" hidden="false" customHeight="false" outlineLevel="0" collapsed="false">
      <c r="A12045" s="30" t="n">
        <v>1881.71875</v>
      </c>
      <c r="B12045" s="31" t="n">
        <v>14.1896</v>
      </c>
      <c r="C12045" s="32" t="n">
        <f aca="false">IF($A12045="","",IF(設定!$B$21="dB",10^($B12045/20),ABS($B12045)))</f>
        <v>5.12247679843923</v>
      </c>
      <c r="D12045" s="32" t="n">
        <f aca="false">IF($A12045="","",$A12045^2)</f>
        <v>3540865.45410156</v>
      </c>
      <c r="E12045" s="32" t="n">
        <f aca="false">IF($A12045="","",IF($C12045&lt;=0,"",1/$C12045^2))</f>
        <v>0.0381100922469496</v>
      </c>
      <c r="F12045" s="33" t="n">
        <f aca="false">IF(OR(ROW()-設定!$B$30&lt;2,ROW()+設定!$B$30&gt;13701,N($A12045)&lt;=0,N(INDEX($A$2:$A$13701,MIN(13700,MAX(1,ROW()-1+設定!$B$30))))&lt;=0,$A12045&lt;設定!$B$28,$A12045&gt;設定!$B$29),0,IF(AND($C12045&gt;=MAX(INDEX($C$1:$C$13701,MAX(1,ROW()-設定!$B$24)):INDEX($C$1:$C$13701,MAX(1,ROW()-1))),$C12045&gt;MAX(INDEX($C$1:$C$13701,MIN(13701,ROW()+1)):INDEX($C$1:$C$13701,MIN(13701,ROW()+設定!$B$24))),$C12045&gt;=設定!$B$32,$C12045&gt;=MAX(MIN(INDEX($C$1:$C$13701,MAX(1,ROW()-設定!$B$26)):INDEX($C$1:$C$13701,MAX(1,ROW()-1))),MIN(INDEX($C$1:$C$13701,MIN(13701,ROW()+1)):INDEX($C$1:$C$13701,MIN(13701,ROW()+設定!$B$26))))*10^(設定!$B$27/20)),1,0))</f>
        <v>0</v>
      </c>
      <c r="G12045" s="33" t="n">
        <f aca="false">$G12044+IF($F12045=1,1,0)</f>
        <v>6</v>
      </c>
      <c r="H12045" s="0" t="str">
        <f aca="false">IF($F12045=1,$G12045,"")</f>
        <v/>
      </c>
    </row>
    <row r="12046" customFormat="false" ht="15" hidden="false" customHeight="false" outlineLevel="0" collapsed="false">
      <c r="A12046" s="30" t="n">
        <v>1881.875</v>
      </c>
      <c r="B12046" s="31" t="n">
        <v>14.2587</v>
      </c>
      <c r="C12046" s="32" t="n">
        <f aca="false">IF($A12046="","",IF(設定!$B$21="dB",10^($B12046/20),ABS($B12046)))</f>
        <v>5.16339084034592</v>
      </c>
      <c r="D12046" s="32" t="n">
        <f aca="false">IF($A12046="","",$A12046^2)</f>
        <v>3541453.515625</v>
      </c>
      <c r="E12046" s="32" t="n">
        <f aca="false">IF($A12046="","",IF($C12046&lt;=0,"",1/$C12046^2))</f>
        <v>0.0375085261988222</v>
      </c>
      <c r="F12046" s="33" t="n">
        <f aca="false">IF(OR(ROW()-設定!$B$30&lt;2,ROW()+設定!$B$30&gt;13701,N($A12046)&lt;=0,N(INDEX($A$2:$A$13701,MIN(13700,MAX(1,ROW()-1+設定!$B$30))))&lt;=0,$A12046&lt;設定!$B$28,$A12046&gt;設定!$B$29),0,IF(AND($C12046&gt;=MAX(INDEX($C$1:$C$13701,MAX(1,ROW()-設定!$B$24)):INDEX($C$1:$C$13701,MAX(1,ROW()-1))),$C12046&gt;MAX(INDEX($C$1:$C$13701,MIN(13701,ROW()+1)):INDEX($C$1:$C$13701,MIN(13701,ROW()+設定!$B$24))),$C12046&gt;=設定!$B$32,$C12046&gt;=MAX(MIN(INDEX($C$1:$C$13701,MAX(1,ROW()-設定!$B$26)):INDEX($C$1:$C$13701,MAX(1,ROW()-1))),MIN(INDEX($C$1:$C$13701,MIN(13701,ROW()+1)):INDEX($C$1:$C$13701,MIN(13701,ROW()+設定!$B$26))))*10^(設定!$B$27/20)),1,0))</f>
        <v>0</v>
      </c>
      <c r="G12046" s="33" t="n">
        <f aca="false">$G12045+IF($F12046=1,1,0)</f>
        <v>6</v>
      </c>
      <c r="H12046" s="0" t="str">
        <f aca="false">IF($F12046=1,$G12046,"")</f>
        <v/>
      </c>
    </row>
    <row r="12047" customFormat="false" ht="15" hidden="false" customHeight="false" outlineLevel="0" collapsed="false">
      <c r="A12047" s="30" t="n">
        <v>1882.03125</v>
      </c>
      <c r="B12047" s="31" t="n">
        <v>14.1066</v>
      </c>
      <c r="C12047" s="32" t="n">
        <f aca="false">IF($A12047="","",IF(設定!$B$21="dB",10^($B12047/20),ABS($B12047)))</f>
        <v>5.07376093125658</v>
      </c>
      <c r="D12047" s="32" t="n">
        <f aca="false">IF($A12047="","",$A12047^2)</f>
        <v>3542041.62597656</v>
      </c>
      <c r="E12047" s="32" t="n">
        <f aca="false">IF($A12047="","",IF($C12047&lt;=0,"",1/$C12047^2))</f>
        <v>0.0388454359714096</v>
      </c>
      <c r="F12047" s="33" t="n">
        <f aca="false">IF(OR(ROW()-設定!$B$30&lt;2,ROW()+設定!$B$30&gt;13701,N($A12047)&lt;=0,N(INDEX($A$2:$A$13701,MIN(13700,MAX(1,ROW()-1+設定!$B$30))))&lt;=0,$A12047&lt;設定!$B$28,$A12047&gt;設定!$B$29),0,IF(AND($C12047&gt;=MAX(INDEX($C$1:$C$13701,MAX(1,ROW()-設定!$B$24)):INDEX($C$1:$C$13701,MAX(1,ROW()-1))),$C12047&gt;MAX(INDEX($C$1:$C$13701,MIN(13701,ROW()+1)):INDEX($C$1:$C$13701,MIN(13701,ROW()+設定!$B$24))),$C12047&gt;=設定!$B$32,$C12047&gt;=MAX(MIN(INDEX($C$1:$C$13701,MAX(1,ROW()-設定!$B$26)):INDEX($C$1:$C$13701,MAX(1,ROW()-1))),MIN(INDEX($C$1:$C$13701,MIN(13701,ROW()+1)):INDEX($C$1:$C$13701,MIN(13701,ROW()+設定!$B$26))))*10^(設定!$B$27/20)),1,0))</f>
        <v>0</v>
      </c>
      <c r="G12047" s="33" t="n">
        <f aca="false">$G12046+IF($F12047=1,1,0)</f>
        <v>6</v>
      </c>
      <c r="H12047" s="0" t="str">
        <f aca="false">IF($F12047=1,$G12047,"")</f>
        <v/>
      </c>
    </row>
    <row r="12048" customFormat="false" ht="15" hidden="false" customHeight="false" outlineLevel="0" collapsed="false">
      <c r="A12048" s="30" t="n">
        <v>1882.1875</v>
      </c>
      <c r="B12048" s="31" t="n">
        <v>14.0522</v>
      </c>
      <c r="C12048" s="32" t="n">
        <f aca="false">IF($A12048="","",IF(設定!$B$21="dB",10^($B12048/20),ABS($B12048)))</f>
        <v>5.04208311010282</v>
      </c>
      <c r="D12048" s="32" t="n">
        <f aca="false">IF($A12048="","",$A12048^2)</f>
        <v>3542629.78515625</v>
      </c>
      <c r="E12048" s="32" t="n">
        <f aca="false">IF($A12048="","",IF($C12048&lt;=0,"",1/$C12048^2))</f>
        <v>0.0393350765783902</v>
      </c>
      <c r="F12048" s="33" t="n">
        <f aca="false">IF(OR(ROW()-設定!$B$30&lt;2,ROW()+設定!$B$30&gt;13701,N($A12048)&lt;=0,N(INDEX($A$2:$A$13701,MIN(13700,MAX(1,ROW()-1+設定!$B$30))))&lt;=0,$A12048&lt;設定!$B$28,$A12048&gt;設定!$B$29),0,IF(AND($C12048&gt;=MAX(INDEX($C$1:$C$13701,MAX(1,ROW()-設定!$B$24)):INDEX($C$1:$C$13701,MAX(1,ROW()-1))),$C12048&gt;MAX(INDEX($C$1:$C$13701,MIN(13701,ROW()+1)):INDEX($C$1:$C$13701,MIN(13701,ROW()+設定!$B$24))),$C12048&gt;=設定!$B$32,$C12048&gt;=MAX(MIN(INDEX($C$1:$C$13701,MAX(1,ROW()-設定!$B$26)):INDEX($C$1:$C$13701,MAX(1,ROW()-1))),MIN(INDEX($C$1:$C$13701,MIN(13701,ROW()+1)):INDEX($C$1:$C$13701,MIN(13701,ROW()+設定!$B$26))))*10^(設定!$B$27/20)),1,0))</f>
        <v>0</v>
      </c>
      <c r="G12048" s="33" t="n">
        <f aca="false">$G12047+IF($F12048=1,1,0)</f>
        <v>6</v>
      </c>
      <c r="H12048" s="0" t="str">
        <f aca="false">IF($F12048=1,$G12048,"")</f>
        <v/>
      </c>
    </row>
    <row r="12049" customFormat="false" ht="15" hidden="false" customHeight="false" outlineLevel="0" collapsed="false">
      <c r="A12049" s="30" t="n">
        <v>1882.34375</v>
      </c>
      <c r="B12049" s="31" t="n">
        <v>14.0454</v>
      </c>
      <c r="C12049" s="32" t="n">
        <f aca="false">IF($A12049="","",IF(設定!$B$21="dB",10^($B12049/20),ABS($B12049)))</f>
        <v>5.03813731420622</v>
      </c>
      <c r="D12049" s="32" t="n">
        <f aca="false">IF($A12049="","",$A12049^2)</f>
        <v>3543217.99316406</v>
      </c>
      <c r="E12049" s="32" t="n">
        <f aca="false">IF($A12049="","",IF($C12049&lt;=0,"",1/$C12049^2))</f>
        <v>0.0393967140259104</v>
      </c>
      <c r="F12049" s="33" t="n">
        <f aca="false">IF(OR(ROW()-設定!$B$30&lt;2,ROW()+設定!$B$30&gt;13701,N($A12049)&lt;=0,N(INDEX($A$2:$A$13701,MIN(13700,MAX(1,ROW()-1+設定!$B$30))))&lt;=0,$A12049&lt;設定!$B$28,$A12049&gt;設定!$B$29),0,IF(AND($C12049&gt;=MAX(INDEX($C$1:$C$13701,MAX(1,ROW()-設定!$B$24)):INDEX($C$1:$C$13701,MAX(1,ROW()-1))),$C12049&gt;MAX(INDEX($C$1:$C$13701,MIN(13701,ROW()+1)):INDEX($C$1:$C$13701,MIN(13701,ROW()+設定!$B$24))),$C12049&gt;=設定!$B$32,$C12049&gt;=MAX(MIN(INDEX($C$1:$C$13701,MAX(1,ROW()-設定!$B$26)):INDEX($C$1:$C$13701,MAX(1,ROW()-1))),MIN(INDEX($C$1:$C$13701,MIN(13701,ROW()+1)):INDEX($C$1:$C$13701,MIN(13701,ROW()+設定!$B$26))))*10^(設定!$B$27/20)),1,0))</f>
        <v>0</v>
      </c>
      <c r="G12049" s="33" t="n">
        <f aca="false">$G12048+IF($F12049=1,1,0)</f>
        <v>6</v>
      </c>
      <c r="H12049" s="0" t="str">
        <f aca="false">IF($F12049=1,$G12049,"")</f>
        <v/>
      </c>
    </row>
    <row r="12050" customFormat="false" ht="15" hidden="false" customHeight="false" outlineLevel="0" collapsed="false">
      <c r="A12050" s="30" t="n">
        <v>1882.5</v>
      </c>
      <c r="B12050" s="31" t="n">
        <v>14.2286</v>
      </c>
      <c r="C12050" s="32" t="n">
        <f aca="false">IF($A12050="","",IF(設定!$B$21="dB",10^($B12050/20),ABS($B12050)))</f>
        <v>5.14552864206679</v>
      </c>
      <c r="D12050" s="32" t="n">
        <f aca="false">IF($A12050="","",$A12050^2)</f>
        <v>3543806.25</v>
      </c>
      <c r="E12050" s="32" t="n">
        <f aca="false">IF($A12050="","",IF($C12050&lt;=0,"",1/$C12050^2))</f>
        <v>0.0377693925439417</v>
      </c>
      <c r="F12050" s="33" t="n">
        <f aca="false">IF(OR(ROW()-設定!$B$30&lt;2,ROW()+設定!$B$30&gt;13701,N($A12050)&lt;=0,N(INDEX($A$2:$A$13701,MIN(13700,MAX(1,ROW()-1+設定!$B$30))))&lt;=0,$A12050&lt;設定!$B$28,$A12050&gt;設定!$B$29),0,IF(AND($C12050&gt;=MAX(INDEX($C$1:$C$13701,MAX(1,ROW()-設定!$B$24)):INDEX($C$1:$C$13701,MAX(1,ROW()-1))),$C12050&gt;MAX(INDEX($C$1:$C$13701,MIN(13701,ROW()+1)):INDEX($C$1:$C$13701,MIN(13701,ROW()+設定!$B$24))),$C12050&gt;=設定!$B$32,$C12050&gt;=MAX(MIN(INDEX($C$1:$C$13701,MAX(1,ROW()-設定!$B$26)):INDEX($C$1:$C$13701,MAX(1,ROW()-1))),MIN(INDEX($C$1:$C$13701,MIN(13701,ROW()+1)):INDEX($C$1:$C$13701,MIN(13701,ROW()+設定!$B$26))))*10^(設定!$B$27/20)),1,0))</f>
        <v>0</v>
      </c>
      <c r="G12050" s="33" t="n">
        <f aca="false">$G12049+IF($F12050=1,1,0)</f>
        <v>6</v>
      </c>
      <c r="H12050" s="0" t="str">
        <f aca="false">IF($F12050=1,$G12050,"")</f>
        <v/>
      </c>
    </row>
    <row r="12051" customFormat="false" ht="15" hidden="false" customHeight="false" outlineLevel="0" collapsed="false">
      <c r="A12051" s="30" t="n">
        <v>1882.65625</v>
      </c>
      <c r="B12051" s="31" t="n">
        <v>14.0951</v>
      </c>
      <c r="C12051" s="32" t="n">
        <f aca="false">IF($A12051="","",IF(設定!$B$21="dB",10^($B12051/20),ABS($B12051)))</f>
        <v>5.06704778567975</v>
      </c>
      <c r="D12051" s="32" t="n">
        <f aca="false">IF($A12051="","",$A12051^2)</f>
        <v>3544394.55566406</v>
      </c>
      <c r="E12051" s="32" t="n">
        <f aca="false">IF($A12051="","",IF($C12051&lt;=0,"",1/$C12051^2))</f>
        <v>0.0389484339392065</v>
      </c>
      <c r="F12051" s="33" t="n">
        <f aca="false">IF(OR(ROW()-設定!$B$30&lt;2,ROW()+設定!$B$30&gt;13701,N($A12051)&lt;=0,N(INDEX($A$2:$A$13701,MIN(13700,MAX(1,ROW()-1+設定!$B$30))))&lt;=0,$A12051&lt;設定!$B$28,$A12051&gt;設定!$B$29),0,IF(AND($C12051&gt;=MAX(INDEX($C$1:$C$13701,MAX(1,ROW()-設定!$B$24)):INDEX($C$1:$C$13701,MAX(1,ROW()-1))),$C12051&gt;MAX(INDEX($C$1:$C$13701,MIN(13701,ROW()+1)):INDEX($C$1:$C$13701,MIN(13701,ROW()+設定!$B$24))),$C12051&gt;=設定!$B$32,$C12051&gt;=MAX(MIN(INDEX($C$1:$C$13701,MAX(1,ROW()-設定!$B$26)):INDEX($C$1:$C$13701,MAX(1,ROW()-1))),MIN(INDEX($C$1:$C$13701,MIN(13701,ROW()+1)):INDEX($C$1:$C$13701,MIN(13701,ROW()+設定!$B$26))))*10^(設定!$B$27/20)),1,0))</f>
        <v>0</v>
      </c>
      <c r="G12051" s="33" t="n">
        <f aca="false">$G12050+IF($F12051=1,1,0)</f>
        <v>6</v>
      </c>
      <c r="H12051" s="0" t="str">
        <f aca="false">IF($F12051=1,$G12051,"")</f>
        <v/>
      </c>
    </row>
    <row r="12052" customFormat="false" ht="15" hidden="false" customHeight="false" outlineLevel="0" collapsed="false">
      <c r="A12052" s="30" t="n">
        <v>1882.8125</v>
      </c>
      <c r="B12052" s="31" t="n">
        <v>14.0219</v>
      </c>
      <c r="C12052" s="32" t="n">
        <f aca="false">IF($A12052="","",IF(設定!$B$21="dB",10^($B12052/20),ABS($B12052)))</f>
        <v>5.02452486764747</v>
      </c>
      <c r="D12052" s="32" t="n">
        <f aca="false">IF($A12052="","",$A12052^2)</f>
        <v>3544982.91015625</v>
      </c>
      <c r="E12052" s="32" t="n">
        <f aca="false">IF($A12052="","",IF($C12052&lt;=0,"",1/$C12052^2))</f>
        <v>0.0396104704033497</v>
      </c>
      <c r="F12052" s="33" t="n">
        <f aca="false">IF(OR(ROW()-設定!$B$30&lt;2,ROW()+設定!$B$30&gt;13701,N($A12052)&lt;=0,N(INDEX($A$2:$A$13701,MIN(13700,MAX(1,ROW()-1+設定!$B$30))))&lt;=0,$A12052&lt;設定!$B$28,$A12052&gt;設定!$B$29),0,IF(AND($C12052&gt;=MAX(INDEX($C$1:$C$13701,MAX(1,ROW()-設定!$B$24)):INDEX($C$1:$C$13701,MAX(1,ROW()-1))),$C12052&gt;MAX(INDEX($C$1:$C$13701,MIN(13701,ROW()+1)):INDEX($C$1:$C$13701,MIN(13701,ROW()+設定!$B$24))),$C12052&gt;=設定!$B$32,$C12052&gt;=MAX(MIN(INDEX($C$1:$C$13701,MAX(1,ROW()-設定!$B$26)):INDEX($C$1:$C$13701,MAX(1,ROW()-1))),MIN(INDEX($C$1:$C$13701,MIN(13701,ROW()+1)):INDEX($C$1:$C$13701,MIN(13701,ROW()+設定!$B$26))))*10^(設定!$B$27/20)),1,0))</f>
        <v>0</v>
      </c>
      <c r="G12052" s="33" t="n">
        <f aca="false">$G12051+IF($F12052=1,1,0)</f>
        <v>6</v>
      </c>
      <c r="H12052" s="0" t="str">
        <f aca="false">IF($F12052=1,$G12052,"")</f>
        <v/>
      </c>
    </row>
    <row r="12053" customFormat="false" ht="15" hidden="false" customHeight="false" outlineLevel="0" collapsed="false">
      <c r="A12053" s="30" t="n">
        <v>1882.96875</v>
      </c>
      <c r="B12053" s="31" t="n">
        <v>14.1465</v>
      </c>
      <c r="C12053" s="32" t="n">
        <f aca="false">IF($A12053="","",IF(設定!$B$21="dB",10^($B12053/20),ABS($B12053)))</f>
        <v>5.09712166451836</v>
      </c>
      <c r="D12053" s="32" t="n">
        <f aca="false">IF($A12053="","",$A12053^2)</f>
        <v>3545571.31347656</v>
      </c>
      <c r="E12053" s="32" t="n">
        <f aca="false">IF($A12053="","",IF($C12053&lt;=0,"",1/$C12053^2))</f>
        <v>0.038490185132821</v>
      </c>
      <c r="F12053" s="33" t="n">
        <f aca="false">IF(OR(ROW()-設定!$B$30&lt;2,ROW()+設定!$B$30&gt;13701,N($A12053)&lt;=0,N(INDEX($A$2:$A$13701,MIN(13700,MAX(1,ROW()-1+設定!$B$30))))&lt;=0,$A12053&lt;設定!$B$28,$A12053&gt;設定!$B$29),0,IF(AND($C12053&gt;=MAX(INDEX($C$1:$C$13701,MAX(1,ROW()-設定!$B$24)):INDEX($C$1:$C$13701,MAX(1,ROW()-1))),$C12053&gt;MAX(INDEX($C$1:$C$13701,MIN(13701,ROW()+1)):INDEX($C$1:$C$13701,MIN(13701,ROW()+設定!$B$24))),$C12053&gt;=設定!$B$32,$C12053&gt;=MAX(MIN(INDEX($C$1:$C$13701,MAX(1,ROW()-設定!$B$26)):INDEX($C$1:$C$13701,MAX(1,ROW()-1))),MIN(INDEX($C$1:$C$13701,MIN(13701,ROW()+1)):INDEX($C$1:$C$13701,MIN(13701,ROW()+設定!$B$26))))*10^(設定!$B$27/20)),1,0))</f>
        <v>0</v>
      </c>
      <c r="G12053" s="33" t="n">
        <f aca="false">$G12052+IF($F12053=1,1,0)</f>
        <v>6</v>
      </c>
      <c r="H12053" s="0" t="str">
        <f aca="false">IF($F12053=1,$G12053,"")</f>
        <v/>
      </c>
    </row>
    <row r="12054" customFormat="false" ht="15" hidden="false" customHeight="false" outlineLevel="0" collapsed="false">
      <c r="A12054" s="30" t="n">
        <v>1883.125</v>
      </c>
      <c r="B12054" s="31" t="n">
        <v>13.9174</v>
      </c>
      <c r="C12054" s="32" t="n">
        <f aca="false">IF($A12054="","",IF(設定!$B$21="dB",10^($B12054/20),ABS($B12054)))</f>
        <v>4.96443695706002</v>
      </c>
      <c r="D12054" s="32" t="n">
        <f aca="false">IF($A12054="","",$A12054^2)</f>
        <v>3546159.765625</v>
      </c>
      <c r="E12054" s="32" t="n">
        <f aca="false">IF($A12054="","",IF($C12054&lt;=0,"",1/$C12054^2))</f>
        <v>0.0405751374787992</v>
      </c>
      <c r="F12054" s="33" t="n">
        <f aca="false">IF(OR(ROW()-設定!$B$30&lt;2,ROW()+設定!$B$30&gt;13701,N($A12054)&lt;=0,N(INDEX($A$2:$A$13701,MIN(13700,MAX(1,ROW()-1+設定!$B$30))))&lt;=0,$A12054&lt;設定!$B$28,$A12054&gt;設定!$B$29),0,IF(AND($C12054&gt;=MAX(INDEX($C$1:$C$13701,MAX(1,ROW()-設定!$B$24)):INDEX($C$1:$C$13701,MAX(1,ROW()-1))),$C12054&gt;MAX(INDEX($C$1:$C$13701,MIN(13701,ROW()+1)):INDEX($C$1:$C$13701,MIN(13701,ROW()+設定!$B$24))),$C12054&gt;=設定!$B$32,$C12054&gt;=MAX(MIN(INDEX($C$1:$C$13701,MAX(1,ROW()-設定!$B$26)):INDEX($C$1:$C$13701,MAX(1,ROW()-1))),MIN(INDEX($C$1:$C$13701,MIN(13701,ROW()+1)):INDEX($C$1:$C$13701,MIN(13701,ROW()+設定!$B$26))))*10^(設定!$B$27/20)),1,0))</f>
        <v>0</v>
      </c>
      <c r="G12054" s="33" t="n">
        <f aca="false">$G12053+IF($F12054=1,1,0)</f>
        <v>6</v>
      </c>
      <c r="H12054" s="0" t="str">
        <f aca="false">IF($F12054=1,$G12054,"")</f>
        <v/>
      </c>
    </row>
    <row r="12055" customFormat="false" ht="15" hidden="false" customHeight="false" outlineLevel="0" collapsed="false">
      <c r="A12055" s="30" t="n">
        <v>1883.28125</v>
      </c>
      <c r="B12055" s="31" t="n">
        <v>14.0646</v>
      </c>
      <c r="C12055" s="32" t="n">
        <f aca="false">IF($A12055="","",IF(設定!$B$21="dB",10^($B12055/20),ABS($B12055)))</f>
        <v>5.04928634230884</v>
      </c>
      <c r="D12055" s="32" t="n">
        <f aca="false">IF($A12055="","",$A12055^2)</f>
        <v>3546748.26660156</v>
      </c>
      <c r="E12055" s="32" t="n">
        <f aca="false">IF($A12055="","",IF($C12055&lt;=0,"",1/$C12055^2))</f>
        <v>0.0392229270319888</v>
      </c>
      <c r="F12055" s="33" t="n">
        <f aca="false">IF(OR(ROW()-設定!$B$30&lt;2,ROW()+設定!$B$30&gt;13701,N($A12055)&lt;=0,N(INDEX($A$2:$A$13701,MIN(13700,MAX(1,ROW()-1+設定!$B$30))))&lt;=0,$A12055&lt;設定!$B$28,$A12055&gt;設定!$B$29),0,IF(AND($C12055&gt;=MAX(INDEX($C$1:$C$13701,MAX(1,ROW()-設定!$B$24)):INDEX($C$1:$C$13701,MAX(1,ROW()-1))),$C12055&gt;MAX(INDEX($C$1:$C$13701,MIN(13701,ROW()+1)):INDEX($C$1:$C$13701,MIN(13701,ROW()+設定!$B$24))),$C12055&gt;=設定!$B$32,$C12055&gt;=MAX(MIN(INDEX($C$1:$C$13701,MAX(1,ROW()-設定!$B$26)):INDEX($C$1:$C$13701,MAX(1,ROW()-1))),MIN(INDEX($C$1:$C$13701,MIN(13701,ROW()+1)):INDEX($C$1:$C$13701,MIN(13701,ROW()+設定!$B$26))))*10^(設定!$B$27/20)),1,0))</f>
        <v>0</v>
      </c>
      <c r="G12055" s="33" t="n">
        <f aca="false">$G12054+IF($F12055=1,1,0)</f>
        <v>6</v>
      </c>
      <c r="H12055" s="0" t="str">
        <f aca="false">IF($F12055=1,$G12055,"")</f>
        <v/>
      </c>
    </row>
    <row r="12056" customFormat="false" ht="15" hidden="false" customHeight="false" outlineLevel="0" collapsed="false">
      <c r="A12056" s="30" t="n">
        <v>1883.4375</v>
      </c>
      <c r="B12056" s="31" t="n">
        <v>14.039</v>
      </c>
      <c r="C12056" s="32" t="n">
        <f aca="false">IF($A12056="","",IF(設定!$B$21="dB",10^($B12056/20),ABS($B12056)))</f>
        <v>5.03442644474858</v>
      </c>
      <c r="D12056" s="32" t="n">
        <f aca="false">IF($A12056="","",$A12056^2)</f>
        <v>3547336.81640625</v>
      </c>
      <c r="E12056" s="32" t="n">
        <f aca="false">IF($A12056="","",IF($C12056&lt;=0,"",1/$C12056^2))</f>
        <v>0.0394548139683301</v>
      </c>
      <c r="F12056" s="33" t="n">
        <f aca="false">IF(OR(ROW()-設定!$B$30&lt;2,ROW()+設定!$B$30&gt;13701,N($A12056)&lt;=0,N(INDEX($A$2:$A$13701,MIN(13700,MAX(1,ROW()-1+設定!$B$30))))&lt;=0,$A12056&lt;設定!$B$28,$A12056&gt;設定!$B$29),0,IF(AND($C12056&gt;=MAX(INDEX($C$1:$C$13701,MAX(1,ROW()-設定!$B$24)):INDEX($C$1:$C$13701,MAX(1,ROW()-1))),$C12056&gt;MAX(INDEX($C$1:$C$13701,MIN(13701,ROW()+1)):INDEX($C$1:$C$13701,MIN(13701,ROW()+設定!$B$24))),$C12056&gt;=設定!$B$32,$C12056&gt;=MAX(MIN(INDEX($C$1:$C$13701,MAX(1,ROW()-設定!$B$26)):INDEX($C$1:$C$13701,MAX(1,ROW()-1))),MIN(INDEX($C$1:$C$13701,MIN(13701,ROW()+1)):INDEX($C$1:$C$13701,MIN(13701,ROW()+設定!$B$26))))*10^(設定!$B$27/20)),1,0))</f>
        <v>0</v>
      </c>
      <c r="G12056" s="33" t="n">
        <f aca="false">$G12055+IF($F12056=1,1,0)</f>
        <v>6</v>
      </c>
      <c r="H12056" s="0" t="str">
        <f aca="false">IF($F12056=1,$G12056,"")</f>
        <v/>
      </c>
    </row>
    <row r="12057" customFormat="false" ht="15" hidden="false" customHeight="false" outlineLevel="0" collapsed="false">
      <c r="A12057" s="30" t="n">
        <v>1883.59375</v>
      </c>
      <c r="B12057" s="31" t="n">
        <v>14.0214</v>
      </c>
      <c r="C12057" s="32" t="n">
        <f aca="false">IF($A12057="","",IF(設定!$B$21="dB",10^($B12057/20),ABS($B12057)))</f>
        <v>5.02423564107067</v>
      </c>
      <c r="D12057" s="32" t="n">
        <f aca="false">IF($A12057="","",$A12057^2)</f>
        <v>3547925.41503906</v>
      </c>
      <c r="E12057" s="32" t="n">
        <f aca="false">IF($A12057="","",IF($C12057&lt;=0,"",1/$C12057^2))</f>
        <v>0.039615030989807</v>
      </c>
      <c r="F12057" s="33" t="n">
        <f aca="false">IF(OR(ROW()-設定!$B$30&lt;2,ROW()+設定!$B$30&gt;13701,N($A12057)&lt;=0,N(INDEX($A$2:$A$13701,MIN(13700,MAX(1,ROW()-1+設定!$B$30))))&lt;=0,$A12057&lt;設定!$B$28,$A12057&gt;設定!$B$29),0,IF(AND($C12057&gt;=MAX(INDEX($C$1:$C$13701,MAX(1,ROW()-設定!$B$24)):INDEX($C$1:$C$13701,MAX(1,ROW()-1))),$C12057&gt;MAX(INDEX($C$1:$C$13701,MIN(13701,ROW()+1)):INDEX($C$1:$C$13701,MIN(13701,ROW()+設定!$B$24))),$C12057&gt;=設定!$B$32,$C12057&gt;=MAX(MIN(INDEX($C$1:$C$13701,MAX(1,ROW()-設定!$B$26)):INDEX($C$1:$C$13701,MAX(1,ROW()-1))),MIN(INDEX($C$1:$C$13701,MIN(13701,ROW()+1)):INDEX($C$1:$C$13701,MIN(13701,ROW()+設定!$B$26))))*10^(設定!$B$27/20)),1,0))</f>
        <v>0</v>
      </c>
      <c r="G12057" s="33" t="n">
        <f aca="false">$G12056+IF($F12057=1,1,0)</f>
        <v>6</v>
      </c>
      <c r="H12057" s="0" t="str">
        <f aca="false">IF($F12057=1,$G12057,"")</f>
        <v/>
      </c>
    </row>
    <row r="12058" customFormat="false" ht="15" hidden="false" customHeight="false" outlineLevel="0" collapsed="false">
      <c r="A12058" s="30" t="n">
        <v>1883.75</v>
      </c>
      <c r="B12058" s="31" t="n">
        <v>13.9034</v>
      </c>
      <c r="C12058" s="32" t="n">
        <f aca="false">IF($A12058="","",IF(設定!$B$21="dB",10^($B12058/20),ABS($B12058)))</f>
        <v>4.95644167525409</v>
      </c>
      <c r="D12058" s="32" t="n">
        <f aca="false">IF($A12058="","",$A12058^2)</f>
        <v>3548514.0625</v>
      </c>
      <c r="E12058" s="32" t="n">
        <f aca="false">IF($A12058="","",IF($C12058&lt;=0,"",1/$C12058^2))</f>
        <v>0.0407061473176459</v>
      </c>
      <c r="F12058" s="33" t="n">
        <f aca="false">IF(OR(ROW()-設定!$B$30&lt;2,ROW()+設定!$B$30&gt;13701,N($A12058)&lt;=0,N(INDEX($A$2:$A$13701,MIN(13700,MAX(1,ROW()-1+設定!$B$30))))&lt;=0,$A12058&lt;設定!$B$28,$A12058&gt;設定!$B$29),0,IF(AND($C12058&gt;=MAX(INDEX($C$1:$C$13701,MAX(1,ROW()-設定!$B$24)):INDEX($C$1:$C$13701,MAX(1,ROW()-1))),$C12058&gt;MAX(INDEX($C$1:$C$13701,MIN(13701,ROW()+1)):INDEX($C$1:$C$13701,MIN(13701,ROW()+設定!$B$24))),$C12058&gt;=設定!$B$32,$C12058&gt;=MAX(MIN(INDEX($C$1:$C$13701,MAX(1,ROW()-設定!$B$26)):INDEX($C$1:$C$13701,MAX(1,ROW()-1))),MIN(INDEX($C$1:$C$13701,MIN(13701,ROW()+1)):INDEX($C$1:$C$13701,MIN(13701,ROW()+設定!$B$26))))*10^(設定!$B$27/20)),1,0))</f>
        <v>0</v>
      </c>
      <c r="G12058" s="33" t="n">
        <f aca="false">$G12057+IF($F12058=1,1,0)</f>
        <v>6</v>
      </c>
      <c r="H12058" s="0" t="str">
        <f aca="false">IF($F12058=1,$G12058,"")</f>
        <v/>
      </c>
    </row>
    <row r="12059" customFormat="false" ht="15" hidden="false" customHeight="false" outlineLevel="0" collapsed="false">
      <c r="A12059" s="30" t="n">
        <v>1883.90625</v>
      </c>
      <c r="B12059" s="31" t="n">
        <v>14.1241</v>
      </c>
      <c r="C12059" s="32" t="n">
        <f aca="false">IF($A12059="","",IF(設定!$B$21="dB",10^($B12059/20),ABS($B12059)))</f>
        <v>5.08399365654795</v>
      </c>
      <c r="D12059" s="32" t="n">
        <f aca="false">IF($A12059="","",$A12059^2)</f>
        <v>3549102.75878906</v>
      </c>
      <c r="E12059" s="32" t="n">
        <f aca="false">IF($A12059="","",IF($C12059&lt;=0,"",1/$C12059^2))</f>
        <v>0.0386892223029891</v>
      </c>
      <c r="F12059" s="33" t="n">
        <f aca="false">IF(OR(ROW()-設定!$B$30&lt;2,ROW()+設定!$B$30&gt;13701,N($A12059)&lt;=0,N(INDEX($A$2:$A$13701,MIN(13700,MAX(1,ROW()-1+設定!$B$30))))&lt;=0,$A12059&lt;設定!$B$28,$A12059&gt;設定!$B$29),0,IF(AND($C12059&gt;=MAX(INDEX($C$1:$C$13701,MAX(1,ROW()-設定!$B$24)):INDEX($C$1:$C$13701,MAX(1,ROW()-1))),$C12059&gt;MAX(INDEX($C$1:$C$13701,MIN(13701,ROW()+1)):INDEX($C$1:$C$13701,MIN(13701,ROW()+設定!$B$24))),$C12059&gt;=設定!$B$32,$C12059&gt;=MAX(MIN(INDEX($C$1:$C$13701,MAX(1,ROW()-設定!$B$26)):INDEX($C$1:$C$13701,MAX(1,ROW()-1))),MIN(INDEX($C$1:$C$13701,MIN(13701,ROW()+1)):INDEX($C$1:$C$13701,MIN(13701,ROW()+設定!$B$26))))*10^(設定!$B$27/20)),1,0))</f>
        <v>0</v>
      </c>
      <c r="G12059" s="33" t="n">
        <f aca="false">$G12058+IF($F12059=1,1,0)</f>
        <v>6</v>
      </c>
      <c r="H12059" s="0" t="str">
        <f aca="false">IF($F12059=1,$G12059,"")</f>
        <v/>
      </c>
    </row>
    <row r="12060" customFormat="false" ht="15" hidden="false" customHeight="false" outlineLevel="0" collapsed="false">
      <c r="A12060" s="30" t="n">
        <v>1884.0625</v>
      </c>
      <c r="B12060" s="31" t="n">
        <v>14.1898</v>
      </c>
      <c r="C12060" s="32" t="n">
        <f aca="false">IF($A12060="","",IF(設定!$B$21="dB",10^($B12060/20),ABS($B12060)))</f>
        <v>5.12259474918433</v>
      </c>
      <c r="D12060" s="32" t="n">
        <f aca="false">IF($A12060="","",$A12060^2)</f>
        <v>3549691.50390625</v>
      </c>
      <c r="E12060" s="32" t="n">
        <f aca="false">IF($A12060="","",IF($C12060&lt;=0,"",1/$C12060^2))</f>
        <v>0.0381083372527542</v>
      </c>
      <c r="F12060" s="33" t="n">
        <f aca="false">IF(OR(ROW()-設定!$B$30&lt;2,ROW()+設定!$B$30&gt;13701,N($A12060)&lt;=0,N(INDEX($A$2:$A$13701,MIN(13700,MAX(1,ROW()-1+設定!$B$30))))&lt;=0,$A12060&lt;設定!$B$28,$A12060&gt;設定!$B$29),0,IF(AND($C12060&gt;=MAX(INDEX($C$1:$C$13701,MAX(1,ROW()-設定!$B$24)):INDEX($C$1:$C$13701,MAX(1,ROW()-1))),$C12060&gt;MAX(INDEX($C$1:$C$13701,MIN(13701,ROW()+1)):INDEX($C$1:$C$13701,MIN(13701,ROW()+設定!$B$24))),$C12060&gt;=設定!$B$32,$C12060&gt;=MAX(MIN(INDEX($C$1:$C$13701,MAX(1,ROW()-設定!$B$26)):INDEX($C$1:$C$13701,MAX(1,ROW()-1))),MIN(INDEX($C$1:$C$13701,MIN(13701,ROW()+1)):INDEX($C$1:$C$13701,MIN(13701,ROW()+設定!$B$26))))*10^(設定!$B$27/20)),1,0))</f>
        <v>0</v>
      </c>
      <c r="G12060" s="33" t="n">
        <f aca="false">$G12059+IF($F12060=1,1,0)</f>
        <v>6</v>
      </c>
      <c r="H12060" s="0" t="str">
        <f aca="false">IF($F12060=1,$G12060,"")</f>
        <v/>
      </c>
    </row>
    <row r="12061" customFormat="false" ht="15" hidden="false" customHeight="false" outlineLevel="0" collapsed="false">
      <c r="A12061" s="30" t="n">
        <v>1884.21875</v>
      </c>
      <c r="B12061" s="31" t="n">
        <v>13.8608</v>
      </c>
      <c r="C12061" s="32" t="n">
        <f aca="false">IF($A12061="","",IF(設定!$B$21="dB",10^($B12061/20),ABS($B12061)))</f>
        <v>4.93219229032776</v>
      </c>
      <c r="D12061" s="32" t="n">
        <f aca="false">IF($A12061="","",$A12061^2)</f>
        <v>3550280.29785156</v>
      </c>
      <c r="E12061" s="32" t="n">
        <f aca="false">IF($A12061="","",IF($C12061&lt;=0,"",1/$C12061^2))</f>
        <v>0.0411073991502186</v>
      </c>
      <c r="F12061" s="33" t="n">
        <f aca="false">IF(OR(ROW()-設定!$B$30&lt;2,ROW()+設定!$B$30&gt;13701,N($A12061)&lt;=0,N(INDEX($A$2:$A$13701,MIN(13700,MAX(1,ROW()-1+設定!$B$30))))&lt;=0,$A12061&lt;設定!$B$28,$A12061&gt;設定!$B$29),0,IF(AND($C12061&gt;=MAX(INDEX($C$1:$C$13701,MAX(1,ROW()-設定!$B$24)):INDEX($C$1:$C$13701,MAX(1,ROW()-1))),$C12061&gt;MAX(INDEX($C$1:$C$13701,MIN(13701,ROW()+1)):INDEX($C$1:$C$13701,MIN(13701,ROW()+設定!$B$24))),$C12061&gt;=設定!$B$32,$C12061&gt;=MAX(MIN(INDEX($C$1:$C$13701,MAX(1,ROW()-設定!$B$26)):INDEX($C$1:$C$13701,MAX(1,ROW()-1))),MIN(INDEX($C$1:$C$13701,MIN(13701,ROW()+1)):INDEX($C$1:$C$13701,MIN(13701,ROW()+設定!$B$26))))*10^(設定!$B$27/20)),1,0))</f>
        <v>0</v>
      </c>
      <c r="G12061" s="33" t="n">
        <f aca="false">$G12060+IF($F12061=1,1,0)</f>
        <v>6</v>
      </c>
      <c r="H12061" s="0" t="str">
        <f aca="false">IF($F12061=1,$G12061,"")</f>
        <v/>
      </c>
    </row>
    <row r="12062" customFormat="false" ht="15" hidden="false" customHeight="false" outlineLevel="0" collapsed="false">
      <c r="A12062" s="30" t="n">
        <v>1884.375</v>
      </c>
      <c r="B12062" s="31" t="n">
        <v>14.0083</v>
      </c>
      <c r="C12062" s="32" t="n">
        <f aca="false">IF($A12062="","",IF(設定!$B$21="dB",10^($B12062/20),ABS($B12062)))</f>
        <v>5.01666383417043</v>
      </c>
      <c r="D12062" s="32" t="n">
        <f aca="false">IF($A12062="","",$A12062^2)</f>
        <v>3550869.140625</v>
      </c>
      <c r="E12062" s="32" t="n">
        <f aca="false">IF($A12062="","",IF($C12062&lt;=0,"",1/$C12062^2))</f>
        <v>0.0397347056351168</v>
      </c>
      <c r="F12062" s="33" t="n">
        <f aca="false">IF(OR(ROW()-設定!$B$30&lt;2,ROW()+設定!$B$30&gt;13701,N($A12062)&lt;=0,N(INDEX($A$2:$A$13701,MIN(13700,MAX(1,ROW()-1+設定!$B$30))))&lt;=0,$A12062&lt;設定!$B$28,$A12062&gt;設定!$B$29),0,IF(AND($C12062&gt;=MAX(INDEX($C$1:$C$13701,MAX(1,ROW()-設定!$B$24)):INDEX($C$1:$C$13701,MAX(1,ROW()-1))),$C12062&gt;MAX(INDEX($C$1:$C$13701,MIN(13701,ROW()+1)):INDEX($C$1:$C$13701,MIN(13701,ROW()+設定!$B$24))),$C12062&gt;=設定!$B$32,$C12062&gt;=MAX(MIN(INDEX($C$1:$C$13701,MAX(1,ROW()-設定!$B$26)):INDEX($C$1:$C$13701,MAX(1,ROW()-1))),MIN(INDEX($C$1:$C$13701,MIN(13701,ROW()+1)):INDEX($C$1:$C$13701,MIN(13701,ROW()+設定!$B$26))))*10^(設定!$B$27/20)),1,0))</f>
        <v>0</v>
      </c>
      <c r="G12062" s="33" t="n">
        <f aca="false">$G12061+IF($F12062=1,1,0)</f>
        <v>6</v>
      </c>
      <c r="H12062" s="0" t="str">
        <f aca="false">IF($F12062=1,$G12062,"")</f>
        <v/>
      </c>
    </row>
    <row r="12063" customFormat="false" ht="15" hidden="false" customHeight="false" outlineLevel="0" collapsed="false">
      <c r="A12063" s="30" t="n">
        <v>1884.53125</v>
      </c>
      <c r="B12063" s="31" t="n">
        <v>14.0563</v>
      </c>
      <c r="C12063" s="32" t="n">
        <f aca="false">IF($A12063="","",IF(設定!$B$21="dB",10^($B12063/20),ABS($B12063)))</f>
        <v>5.04446368611862</v>
      </c>
      <c r="D12063" s="32" t="n">
        <f aca="false">IF($A12063="","",$A12063^2)</f>
        <v>3551458.03222656</v>
      </c>
      <c r="E12063" s="32" t="n">
        <f aca="false">IF($A12063="","",IF($C12063&lt;=0,"",1/$C12063^2))</f>
        <v>0.0392979594335567</v>
      </c>
      <c r="F12063" s="33" t="n">
        <f aca="false">IF(OR(ROW()-設定!$B$30&lt;2,ROW()+設定!$B$30&gt;13701,N($A12063)&lt;=0,N(INDEX($A$2:$A$13701,MIN(13700,MAX(1,ROW()-1+設定!$B$30))))&lt;=0,$A12063&lt;設定!$B$28,$A12063&gt;設定!$B$29),0,IF(AND($C12063&gt;=MAX(INDEX($C$1:$C$13701,MAX(1,ROW()-設定!$B$24)):INDEX($C$1:$C$13701,MAX(1,ROW()-1))),$C12063&gt;MAX(INDEX($C$1:$C$13701,MIN(13701,ROW()+1)):INDEX($C$1:$C$13701,MIN(13701,ROW()+設定!$B$24))),$C12063&gt;=設定!$B$32,$C12063&gt;=MAX(MIN(INDEX($C$1:$C$13701,MAX(1,ROW()-設定!$B$26)):INDEX($C$1:$C$13701,MAX(1,ROW()-1))),MIN(INDEX($C$1:$C$13701,MIN(13701,ROW()+1)):INDEX($C$1:$C$13701,MIN(13701,ROW()+設定!$B$26))))*10^(設定!$B$27/20)),1,0))</f>
        <v>0</v>
      </c>
      <c r="G12063" s="33" t="n">
        <f aca="false">$G12062+IF($F12063=1,1,0)</f>
        <v>6</v>
      </c>
      <c r="H12063" s="0" t="str">
        <f aca="false">IF($F12063=1,$G12063,"")</f>
        <v/>
      </c>
    </row>
    <row r="12064" customFormat="false" ht="15" hidden="false" customHeight="false" outlineLevel="0" collapsed="false">
      <c r="A12064" s="30" t="n">
        <v>1884.6875</v>
      </c>
      <c r="B12064" s="31" t="n">
        <v>14.2177</v>
      </c>
      <c r="C12064" s="32" t="n">
        <f aca="false">IF($A12064="","",IF(設定!$B$21="dB",10^($B12064/20),ABS($B12064)))</f>
        <v>5.13907552238922</v>
      </c>
      <c r="D12064" s="32" t="n">
        <f aca="false">IF($A12064="","",$A12064^2)</f>
        <v>3552046.97265625</v>
      </c>
      <c r="E12064" s="32" t="n">
        <f aca="false">IF($A12064="","",IF($C12064&lt;=0,"",1/$C12064^2))</f>
        <v>0.0378643058935885</v>
      </c>
      <c r="F12064" s="33" t="n">
        <f aca="false">IF(OR(ROW()-設定!$B$30&lt;2,ROW()+設定!$B$30&gt;13701,N($A12064)&lt;=0,N(INDEX($A$2:$A$13701,MIN(13700,MAX(1,ROW()-1+設定!$B$30))))&lt;=0,$A12064&lt;設定!$B$28,$A12064&gt;設定!$B$29),0,IF(AND($C12064&gt;=MAX(INDEX($C$1:$C$13701,MAX(1,ROW()-設定!$B$24)):INDEX($C$1:$C$13701,MAX(1,ROW()-1))),$C12064&gt;MAX(INDEX($C$1:$C$13701,MIN(13701,ROW()+1)):INDEX($C$1:$C$13701,MIN(13701,ROW()+設定!$B$24))),$C12064&gt;=設定!$B$32,$C12064&gt;=MAX(MIN(INDEX($C$1:$C$13701,MAX(1,ROW()-設定!$B$26)):INDEX($C$1:$C$13701,MAX(1,ROW()-1))),MIN(INDEX($C$1:$C$13701,MIN(13701,ROW()+1)):INDEX($C$1:$C$13701,MIN(13701,ROW()+設定!$B$26))))*10^(設定!$B$27/20)),1,0))</f>
        <v>0</v>
      </c>
      <c r="G12064" s="33" t="n">
        <f aca="false">$G12063+IF($F12064=1,1,0)</f>
        <v>6</v>
      </c>
      <c r="H12064" s="0" t="str">
        <f aca="false">IF($F12064=1,$G12064,"")</f>
        <v/>
      </c>
    </row>
    <row r="12065" customFormat="false" ht="15" hidden="false" customHeight="false" outlineLevel="0" collapsed="false">
      <c r="A12065" s="30" t="n">
        <v>1884.84375</v>
      </c>
      <c r="B12065" s="31" t="n">
        <v>13.9276</v>
      </c>
      <c r="C12065" s="32" t="n">
        <f aca="false">IF($A12065="","",IF(設定!$B$21="dB",10^($B12065/20),ABS($B12065)))</f>
        <v>4.97027021108997</v>
      </c>
      <c r="D12065" s="32" t="n">
        <f aca="false">IF($A12065="","",$A12065^2)</f>
        <v>3552635.96191406</v>
      </c>
      <c r="E12065" s="32" t="n">
        <f aca="false">IF($A12065="","",IF($C12065&lt;=0,"",1/$C12065^2))</f>
        <v>0.0404799530385534</v>
      </c>
      <c r="F12065" s="33" t="n">
        <f aca="false">IF(OR(ROW()-設定!$B$30&lt;2,ROW()+設定!$B$30&gt;13701,N($A12065)&lt;=0,N(INDEX($A$2:$A$13701,MIN(13700,MAX(1,ROW()-1+設定!$B$30))))&lt;=0,$A12065&lt;設定!$B$28,$A12065&gt;設定!$B$29),0,IF(AND($C12065&gt;=MAX(INDEX($C$1:$C$13701,MAX(1,ROW()-設定!$B$24)):INDEX($C$1:$C$13701,MAX(1,ROW()-1))),$C12065&gt;MAX(INDEX($C$1:$C$13701,MIN(13701,ROW()+1)):INDEX($C$1:$C$13701,MIN(13701,ROW()+設定!$B$24))),$C12065&gt;=設定!$B$32,$C12065&gt;=MAX(MIN(INDEX($C$1:$C$13701,MAX(1,ROW()-設定!$B$26)):INDEX($C$1:$C$13701,MAX(1,ROW()-1))),MIN(INDEX($C$1:$C$13701,MIN(13701,ROW()+1)):INDEX($C$1:$C$13701,MIN(13701,ROW()+設定!$B$26))))*10^(設定!$B$27/20)),1,0))</f>
        <v>0</v>
      </c>
      <c r="G12065" s="33" t="n">
        <f aca="false">$G12064+IF($F12065=1,1,0)</f>
        <v>6</v>
      </c>
      <c r="H12065" s="0" t="str">
        <f aca="false">IF($F12065=1,$G12065,"")</f>
        <v/>
      </c>
    </row>
    <row r="12066" customFormat="false" ht="15" hidden="false" customHeight="false" outlineLevel="0" collapsed="false">
      <c r="A12066" s="30" t="n">
        <v>1885</v>
      </c>
      <c r="B12066" s="31" t="n">
        <v>13.8618</v>
      </c>
      <c r="C12066" s="32" t="n">
        <f aca="false">IF($A12066="","",IF(設定!$B$21="dB",10^($B12066/20),ABS($B12066)))</f>
        <v>4.93276016263866</v>
      </c>
      <c r="D12066" s="32" t="n">
        <f aca="false">IF($A12066="","",$A12066^2)</f>
        <v>3553225</v>
      </c>
      <c r="E12066" s="32" t="n">
        <f aca="false">IF($A12066="","",IF($C12066&lt;=0,"",1/$C12066^2))</f>
        <v>0.0410979349114217</v>
      </c>
      <c r="F12066" s="33" t="n">
        <f aca="false">IF(OR(ROW()-設定!$B$30&lt;2,ROW()+設定!$B$30&gt;13701,N($A12066)&lt;=0,N(INDEX($A$2:$A$13701,MIN(13700,MAX(1,ROW()-1+設定!$B$30))))&lt;=0,$A12066&lt;設定!$B$28,$A12066&gt;設定!$B$29),0,IF(AND($C12066&gt;=MAX(INDEX($C$1:$C$13701,MAX(1,ROW()-設定!$B$24)):INDEX($C$1:$C$13701,MAX(1,ROW()-1))),$C12066&gt;MAX(INDEX($C$1:$C$13701,MIN(13701,ROW()+1)):INDEX($C$1:$C$13701,MIN(13701,ROW()+設定!$B$24))),$C12066&gt;=設定!$B$32,$C12066&gt;=MAX(MIN(INDEX($C$1:$C$13701,MAX(1,ROW()-設定!$B$26)):INDEX($C$1:$C$13701,MAX(1,ROW()-1))),MIN(INDEX($C$1:$C$13701,MIN(13701,ROW()+1)):INDEX($C$1:$C$13701,MIN(13701,ROW()+設定!$B$26))))*10^(設定!$B$27/20)),1,0))</f>
        <v>0</v>
      </c>
      <c r="G12066" s="33" t="n">
        <f aca="false">$G12065+IF($F12066=1,1,0)</f>
        <v>6</v>
      </c>
      <c r="H12066" s="0" t="str">
        <f aca="false">IF($F12066=1,$G12066,"")</f>
        <v/>
      </c>
    </row>
    <row r="12067" customFormat="false" ht="15" hidden="false" customHeight="false" outlineLevel="0" collapsed="false">
      <c r="A12067" s="30" t="n">
        <v>1885.15625</v>
      </c>
      <c r="B12067" s="31" t="n">
        <v>13.9554</v>
      </c>
      <c r="C12067" s="32" t="n">
        <f aca="false">IF($A12067="","",IF(設定!$B$21="dB",10^($B12067/20),ABS($B12067)))</f>
        <v>4.98620350892523</v>
      </c>
      <c r="D12067" s="32" t="n">
        <f aca="false">IF($A12067="","",$A12067^2)</f>
        <v>3553814.08691406</v>
      </c>
      <c r="E12067" s="32" t="n">
        <f aca="false">IF($A12067="","",IF($C12067&lt;=0,"",1/$C12067^2))</f>
        <v>0.0402216608773921</v>
      </c>
      <c r="F12067" s="33" t="n">
        <f aca="false">IF(OR(ROW()-設定!$B$30&lt;2,ROW()+設定!$B$30&gt;13701,N($A12067)&lt;=0,N(INDEX($A$2:$A$13701,MIN(13700,MAX(1,ROW()-1+設定!$B$30))))&lt;=0,$A12067&lt;設定!$B$28,$A12067&gt;設定!$B$29),0,IF(AND($C12067&gt;=MAX(INDEX($C$1:$C$13701,MAX(1,ROW()-設定!$B$24)):INDEX($C$1:$C$13701,MAX(1,ROW()-1))),$C12067&gt;MAX(INDEX($C$1:$C$13701,MIN(13701,ROW()+1)):INDEX($C$1:$C$13701,MIN(13701,ROW()+設定!$B$24))),$C12067&gt;=設定!$B$32,$C12067&gt;=MAX(MIN(INDEX($C$1:$C$13701,MAX(1,ROW()-設定!$B$26)):INDEX($C$1:$C$13701,MAX(1,ROW()-1))),MIN(INDEX($C$1:$C$13701,MIN(13701,ROW()+1)):INDEX($C$1:$C$13701,MIN(13701,ROW()+設定!$B$26))))*10^(設定!$B$27/20)),1,0))</f>
        <v>0</v>
      </c>
      <c r="G12067" s="33" t="n">
        <f aca="false">$G12066+IF($F12067=1,1,0)</f>
        <v>6</v>
      </c>
      <c r="H12067" s="0" t="str">
        <f aca="false">IF($F12067=1,$G12067,"")</f>
        <v/>
      </c>
    </row>
    <row r="12068" customFormat="false" ht="15" hidden="false" customHeight="false" outlineLevel="0" collapsed="false">
      <c r="A12068" s="30" t="n">
        <v>1885.3125</v>
      </c>
      <c r="B12068" s="31" t="n">
        <v>14.1606</v>
      </c>
      <c r="C12068" s="32" t="n">
        <f aca="false">IF($A12068="","",IF(設定!$B$21="dB",10^($B12068/20),ABS($B12068)))</f>
        <v>5.1054026562951</v>
      </c>
      <c r="D12068" s="32" t="n">
        <f aca="false">IF($A12068="","",$A12068^2)</f>
        <v>3554403.22265625</v>
      </c>
      <c r="E12068" s="32" t="n">
        <f aca="false">IF($A12068="","",IF($C12068&lt;=0,"",1/$C12068^2))</f>
        <v>0.0383654238038976</v>
      </c>
      <c r="F12068" s="33" t="n">
        <f aca="false">IF(OR(ROW()-設定!$B$30&lt;2,ROW()+設定!$B$30&gt;13701,N($A12068)&lt;=0,N(INDEX($A$2:$A$13701,MIN(13700,MAX(1,ROW()-1+設定!$B$30))))&lt;=0,$A12068&lt;設定!$B$28,$A12068&gt;設定!$B$29),0,IF(AND($C12068&gt;=MAX(INDEX($C$1:$C$13701,MAX(1,ROW()-設定!$B$24)):INDEX($C$1:$C$13701,MAX(1,ROW()-1))),$C12068&gt;MAX(INDEX($C$1:$C$13701,MIN(13701,ROW()+1)):INDEX($C$1:$C$13701,MIN(13701,ROW()+設定!$B$24))),$C12068&gt;=設定!$B$32,$C12068&gt;=MAX(MIN(INDEX($C$1:$C$13701,MAX(1,ROW()-設定!$B$26)):INDEX($C$1:$C$13701,MAX(1,ROW()-1))),MIN(INDEX($C$1:$C$13701,MIN(13701,ROW()+1)):INDEX($C$1:$C$13701,MIN(13701,ROW()+設定!$B$26))))*10^(設定!$B$27/20)),1,0))</f>
        <v>0</v>
      </c>
      <c r="G12068" s="33" t="n">
        <f aca="false">$G12067+IF($F12068=1,1,0)</f>
        <v>6</v>
      </c>
      <c r="H12068" s="0" t="str">
        <f aca="false">IF($F12068=1,$G12068,"")</f>
        <v/>
      </c>
    </row>
    <row r="12069" customFormat="false" ht="15" hidden="false" customHeight="false" outlineLevel="0" collapsed="false">
      <c r="A12069" s="30" t="n">
        <v>1885.46875</v>
      </c>
      <c r="B12069" s="31" t="n">
        <v>13.9476</v>
      </c>
      <c r="C12069" s="32" t="n">
        <f aca="false">IF($A12069="","",IF(設定!$B$21="dB",10^($B12069/20),ABS($B12069)))</f>
        <v>4.98172786723803</v>
      </c>
      <c r="D12069" s="32" t="n">
        <f aca="false">IF($A12069="","",$A12069^2)</f>
        <v>3554992.40722656</v>
      </c>
      <c r="E12069" s="32" t="n">
        <f aca="false">IF($A12069="","",IF($C12069&lt;=0,"",1/$C12069^2))</f>
        <v>0.0402939645487115</v>
      </c>
      <c r="F12069" s="33" t="n">
        <f aca="false">IF(OR(ROW()-設定!$B$30&lt;2,ROW()+設定!$B$30&gt;13701,N($A12069)&lt;=0,N(INDEX($A$2:$A$13701,MIN(13700,MAX(1,ROW()-1+設定!$B$30))))&lt;=0,$A12069&lt;設定!$B$28,$A12069&gt;設定!$B$29),0,IF(AND($C12069&gt;=MAX(INDEX($C$1:$C$13701,MAX(1,ROW()-設定!$B$24)):INDEX($C$1:$C$13701,MAX(1,ROW()-1))),$C12069&gt;MAX(INDEX($C$1:$C$13701,MIN(13701,ROW()+1)):INDEX($C$1:$C$13701,MIN(13701,ROW()+設定!$B$24))),$C12069&gt;=設定!$B$32,$C12069&gt;=MAX(MIN(INDEX($C$1:$C$13701,MAX(1,ROW()-設定!$B$26)):INDEX($C$1:$C$13701,MAX(1,ROW()-1))),MIN(INDEX($C$1:$C$13701,MIN(13701,ROW()+1)):INDEX($C$1:$C$13701,MIN(13701,ROW()+設定!$B$26))))*10^(設定!$B$27/20)),1,0))</f>
        <v>0</v>
      </c>
      <c r="G12069" s="33" t="n">
        <f aca="false">$G12068+IF($F12069=1,1,0)</f>
        <v>6</v>
      </c>
      <c r="H12069" s="0" t="str">
        <f aca="false">IF($F12069=1,$G12069,"")</f>
        <v/>
      </c>
    </row>
    <row r="12070" customFormat="false" ht="15" hidden="false" customHeight="false" outlineLevel="0" collapsed="false">
      <c r="A12070" s="30" t="n">
        <v>1885.625</v>
      </c>
      <c r="B12070" s="31" t="n">
        <v>13.9605</v>
      </c>
      <c r="C12070" s="32" t="n">
        <f aca="false">IF($A12070="","",IF(設定!$B$21="dB",10^($B12070/20),ABS($B12070)))</f>
        <v>4.989132063862</v>
      </c>
      <c r="D12070" s="32" t="n">
        <f aca="false">IF($A12070="","",$A12070^2)</f>
        <v>3555581.640625</v>
      </c>
      <c r="E12070" s="32" t="n">
        <f aca="false">IF($A12070="","",IF($C12070&lt;=0,"",1/$C12070^2))</f>
        <v>0.0401744555635077</v>
      </c>
      <c r="F12070" s="33" t="n">
        <f aca="false">IF(OR(ROW()-設定!$B$30&lt;2,ROW()+設定!$B$30&gt;13701,N($A12070)&lt;=0,N(INDEX($A$2:$A$13701,MIN(13700,MAX(1,ROW()-1+設定!$B$30))))&lt;=0,$A12070&lt;設定!$B$28,$A12070&gt;設定!$B$29),0,IF(AND($C12070&gt;=MAX(INDEX($C$1:$C$13701,MAX(1,ROW()-設定!$B$24)):INDEX($C$1:$C$13701,MAX(1,ROW()-1))),$C12070&gt;MAX(INDEX($C$1:$C$13701,MIN(13701,ROW()+1)):INDEX($C$1:$C$13701,MIN(13701,ROW()+設定!$B$24))),$C12070&gt;=設定!$B$32,$C12070&gt;=MAX(MIN(INDEX($C$1:$C$13701,MAX(1,ROW()-設定!$B$26)):INDEX($C$1:$C$13701,MAX(1,ROW()-1))),MIN(INDEX($C$1:$C$13701,MIN(13701,ROW()+1)):INDEX($C$1:$C$13701,MIN(13701,ROW()+設定!$B$26))))*10^(設定!$B$27/20)),1,0))</f>
        <v>0</v>
      </c>
      <c r="G12070" s="33" t="n">
        <f aca="false">$G12069+IF($F12070=1,1,0)</f>
        <v>6</v>
      </c>
      <c r="H12070" s="0" t="str">
        <f aca="false">IF($F12070=1,$G12070,"")</f>
        <v/>
      </c>
    </row>
    <row r="12071" customFormat="false" ht="15" hidden="false" customHeight="false" outlineLevel="0" collapsed="false">
      <c r="A12071" s="30" t="n">
        <v>1885.78125</v>
      </c>
      <c r="B12071" s="31" t="n">
        <v>14.1119</v>
      </c>
      <c r="C12071" s="32" t="n">
        <f aca="false">IF($A12071="","",IF(設定!$B$21="dB",10^($B12071/20),ABS($B12071)))</f>
        <v>5.07685780906047</v>
      </c>
      <c r="D12071" s="32" t="n">
        <f aca="false">IF($A12071="","",$A12071^2)</f>
        <v>3556170.92285156</v>
      </c>
      <c r="E12071" s="32" t="n">
        <f aca="false">IF($A12071="","",IF($C12071&lt;=0,"",1/$C12071^2))</f>
        <v>0.0387980590774087</v>
      </c>
      <c r="F12071" s="33" t="n">
        <f aca="false">IF(OR(ROW()-設定!$B$30&lt;2,ROW()+設定!$B$30&gt;13701,N($A12071)&lt;=0,N(INDEX($A$2:$A$13701,MIN(13700,MAX(1,ROW()-1+設定!$B$30))))&lt;=0,$A12071&lt;設定!$B$28,$A12071&gt;設定!$B$29),0,IF(AND($C12071&gt;=MAX(INDEX($C$1:$C$13701,MAX(1,ROW()-設定!$B$24)):INDEX($C$1:$C$13701,MAX(1,ROW()-1))),$C12071&gt;MAX(INDEX($C$1:$C$13701,MIN(13701,ROW()+1)):INDEX($C$1:$C$13701,MIN(13701,ROW()+設定!$B$24))),$C12071&gt;=設定!$B$32,$C12071&gt;=MAX(MIN(INDEX($C$1:$C$13701,MAX(1,ROW()-設定!$B$26)):INDEX($C$1:$C$13701,MAX(1,ROW()-1))),MIN(INDEX($C$1:$C$13701,MIN(13701,ROW()+1)):INDEX($C$1:$C$13701,MIN(13701,ROW()+設定!$B$26))))*10^(設定!$B$27/20)),1,0))</f>
        <v>0</v>
      </c>
      <c r="G12071" s="33" t="n">
        <f aca="false">$G12070+IF($F12071=1,1,0)</f>
        <v>6</v>
      </c>
      <c r="H12071" s="0" t="str">
        <f aca="false">IF($F12071=1,$G12071,"")</f>
        <v/>
      </c>
    </row>
    <row r="12072" customFormat="false" ht="15" hidden="false" customHeight="false" outlineLevel="0" collapsed="false">
      <c r="A12072" s="30" t="n">
        <v>1885.9375</v>
      </c>
      <c r="B12072" s="31" t="n">
        <v>13.6859</v>
      </c>
      <c r="C12072" s="32" t="n">
        <f aca="false">IF($A12072="","",IF(設定!$B$21="dB",10^($B12072/20),ABS($B12072)))</f>
        <v>4.83387037285117</v>
      </c>
      <c r="D12072" s="32" t="n">
        <f aca="false">IF($A12072="","",$A12072^2)</f>
        <v>3556760.25390625</v>
      </c>
      <c r="E12072" s="32" t="n">
        <f aca="false">IF($A12072="","",IF($C12072&lt;=0,"",1/$C12072^2))</f>
        <v>0.0427966721714539</v>
      </c>
      <c r="F12072" s="33" t="n">
        <f aca="false">IF(OR(ROW()-設定!$B$30&lt;2,ROW()+設定!$B$30&gt;13701,N($A12072)&lt;=0,N(INDEX($A$2:$A$13701,MIN(13700,MAX(1,ROW()-1+設定!$B$30))))&lt;=0,$A12072&lt;設定!$B$28,$A12072&gt;設定!$B$29),0,IF(AND($C12072&gt;=MAX(INDEX($C$1:$C$13701,MAX(1,ROW()-設定!$B$24)):INDEX($C$1:$C$13701,MAX(1,ROW()-1))),$C12072&gt;MAX(INDEX($C$1:$C$13701,MIN(13701,ROW()+1)):INDEX($C$1:$C$13701,MIN(13701,ROW()+設定!$B$24))),$C12072&gt;=設定!$B$32,$C12072&gt;=MAX(MIN(INDEX($C$1:$C$13701,MAX(1,ROW()-設定!$B$26)):INDEX($C$1:$C$13701,MAX(1,ROW()-1))),MIN(INDEX($C$1:$C$13701,MIN(13701,ROW()+1)):INDEX($C$1:$C$13701,MIN(13701,ROW()+設定!$B$26))))*10^(設定!$B$27/20)),1,0))</f>
        <v>0</v>
      </c>
      <c r="G12072" s="33" t="n">
        <f aca="false">$G12071+IF($F12072=1,1,0)</f>
        <v>6</v>
      </c>
      <c r="H12072" s="0" t="str">
        <f aca="false">IF($F12072=1,$G12072,"")</f>
        <v/>
      </c>
    </row>
    <row r="12073" customFormat="false" ht="15" hidden="false" customHeight="false" outlineLevel="0" collapsed="false">
      <c r="A12073" s="30" t="n">
        <v>1886.09375</v>
      </c>
      <c r="B12073" s="31" t="n">
        <v>13.6739</v>
      </c>
      <c r="C12073" s="32" t="n">
        <f aca="false">IF($A12073="","",IF(設定!$B$21="dB",10^($B12073/20),ABS($B12073)))</f>
        <v>4.82719674517415</v>
      </c>
      <c r="D12073" s="32" t="n">
        <f aca="false">IF($A12073="","",$A12073^2)</f>
        <v>3557349.63378906</v>
      </c>
      <c r="E12073" s="32" t="n">
        <f aca="false">IF($A12073="","",IF($C12073&lt;=0,"",1/$C12073^2))</f>
        <v>0.0429150872678625</v>
      </c>
      <c r="F12073" s="33" t="n">
        <f aca="false">IF(OR(ROW()-設定!$B$30&lt;2,ROW()+設定!$B$30&gt;13701,N($A12073)&lt;=0,N(INDEX($A$2:$A$13701,MIN(13700,MAX(1,ROW()-1+設定!$B$30))))&lt;=0,$A12073&lt;設定!$B$28,$A12073&gt;設定!$B$29),0,IF(AND($C12073&gt;=MAX(INDEX($C$1:$C$13701,MAX(1,ROW()-設定!$B$24)):INDEX($C$1:$C$13701,MAX(1,ROW()-1))),$C12073&gt;MAX(INDEX($C$1:$C$13701,MIN(13701,ROW()+1)):INDEX($C$1:$C$13701,MIN(13701,ROW()+設定!$B$24))),$C12073&gt;=設定!$B$32,$C12073&gt;=MAX(MIN(INDEX($C$1:$C$13701,MAX(1,ROW()-設定!$B$26)):INDEX($C$1:$C$13701,MAX(1,ROW()-1))),MIN(INDEX($C$1:$C$13701,MIN(13701,ROW()+1)):INDEX($C$1:$C$13701,MIN(13701,ROW()+設定!$B$26))))*10^(設定!$B$27/20)),1,0))</f>
        <v>0</v>
      </c>
      <c r="G12073" s="33" t="n">
        <f aca="false">$G12072+IF($F12073=1,1,0)</f>
        <v>6</v>
      </c>
      <c r="H12073" s="0" t="str">
        <f aca="false">IF($F12073=1,$G12073,"")</f>
        <v/>
      </c>
    </row>
    <row r="12074" customFormat="false" ht="15" hidden="false" customHeight="false" outlineLevel="0" collapsed="false">
      <c r="A12074" s="30" t="n">
        <v>1886.25</v>
      </c>
      <c r="B12074" s="31" t="n">
        <v>13.9977</v>
      </c>
      <c r="C12074" s="32" t="n">
        <f aca="false">IF($A12074="","",IF(設定!$B$21="dB",10^($B12074/20),ABS($B12074)))</f>
        <v>5.01054538177656</v>
      </c>
      <c r="D12074" s="32" t="n">
        <f aca="false">IF($A12074="","",$A12074^2)</f>
        <v>3557939.0625</v>
      </c>
      <c r="E12074" s="32" t="n">
        <f aca="false">IF($A12074="","",IF($C12074&lt;=0,"",1/$C12074^2))</f>
        <v>0.0398318061788351</v>
      </c>
      <c r="F12074" s="33" t="n">
        <f aca="false">IF(OR(ROW()-設定!$B$30&lt;2,ROW()+設定!$B$30&gt;13701,N($A12074)&lt;=0,N(INDEX($A$2:$A$13701,MIN(13700,MAX(1,ROW()-1+設定!$B$30))))&lt;=0,$A12074&lt;設定!$B$28,$A12074&gt;設定!$B$29),0,IF(AND($C12074&gt;=MAX(INDEX($C$1:$C$13701,MAX(1,ROW()-設定!$B$24)):INDEX($C$1:$C$13701,MAX(1,ROW()-1))),$C12074&gt;MAX(INDEX($C$1:$C$13701,MIN(13701,ROW()+1)):INDEX($C$1:$C$13701,MIN(13701,ROW()+設定!$B$24))),$C12074&gt;=設定!$B$32,$C12074&gt;=MAX(MIN(INDEX($C$1:$C$13701,MAX(1,ROW()-設定!$B$26)):INDEX($C$1:$C$13701,MAX(1,ROW()-1))),MIN(INDEX($C$1:$C$13701,MIN(13701,ROW()+1)):INDEX($C$1:$C$13701,MIN(13701,ROW()+設定!$B$26))))*10^(設定!$B$27/20)),1,0))</f>
        <v>0</v>
      </c>
      <c r="G12074" s="33" t="n">
        <f aca="false">$G12073+IF($F12074=1,1,0)</f>
        <v>6</v>
      </c>
      <c r="H12074" s="0" t="str">
        <f aca="false">IF($F12074=1,$G12074,"")</f>
        <v/>
      </c>
    </row>
    <row r="12075" customFormat="false" ht="15" hidden="false" customHeight="false" outlineLevel="0" collapsed="false">
      <c r="A12075" s="30" t="n">
        <v>1886.40625</v>
      </c>
      <c r="B12075" s="31" t="n">
        <v>13.9754</v>
      </c>
      <c r="C12075" s="32" t="n">
        <f aca="false">IF($A12075="","",IF(設定!$B$21="dB",10^($B12075/20),ABS($B12075)))</f>
        <v>4.99769789511816</v>
      </c>
      <c r="D12075" s="32" t="n">
        <f aca="false">IF($A12075="","",$A12075^2)</f>
        <v>3558528.54003906</v>
      </c>
      <c r="E12075" s="32" t="n">
        <f aca="false">IF($A12075="","",IF($C12075&lt;=0,"",1/$C12075^2))</f>
        <v>0.040036859132232</v>
      </c>
      <c r="F12075" s="33" t="n">
        <f aca="false">IF(OR(ROW()-設定!$B$30&lt;2,ROW()+設定!$B$30&gt;13701,N($A12075)&lt;=0,N(INDEX($A$2:$A$13701,MIN(13700,MAX(1,ROW()-1+設定!$B$30))))&lt;=0,$A12075&lt;設定!$B$28,$A12075&gt;設定!$B$29),0,IF(AND($C12075&gt;=MAX(INDEX($C$1:$C$13701,MAX(1,ROW()-設定!$B$24)):INDEX($C$1:$C$13701,MAX(1,ROW()-1))),$C12075&gt;MAX(INDEX($C$1:$C$13701,MIN(13701,ROW()+1)):INDEX($C$1:$C$13701,MIN(13701,ROW()+設定!$B$24))),$C12075&gt;=設定!$B$32,$C12075&gt;=MAX(MIN(INDEX($C$1:$C$13701,MAX(1,ROW()-設定!$B$26)):INDEX($C$1:$C$13701,MAX(1,ROW()-1))),MIN(INDEX($C$1:$C$13701,MIN(13701,ROW()+1)):INDEX($C$1:$C$13701,MIN(13701,ROW()+設定!$B$26))))*10^(設定!$B$27/20)),1,0))</f>
        <v>0</v>
      </c>
      <c r="G12075" s="33" t="n">
        <f aca="false">$G12074+IF($F12075=1,1,0)</f>
        <v>6</v>
      </c>
      <c r="H12075" s="0" t="str">
        <f aca="false">IF($F12075=1,$G12075,"")</f>
        <v/>
      </c>
    </row>
    <row r="12076" customFormat="false" ht="15" hidden="false" customHeight="false" outlineLevel="0" collapsed="false">
      <c r="A12076" s="30" t="n">
        <v>1886.5625</v>
      </c>
      <c r="B12076" s="31" t="n">
        <v>13.7354</v>
      </c>
      <c r="C12076" s="32" t="n">
        <f aca="false">IF($A12076="","",IF(設定!$B$21="dB",10^($B12076/20),ABS($B12076)))</f>
        <v>4.86149675275217</v>
      </c>
      <c r="D12076" s="32" t="n">
        <f aca="false">IF($A12076="","",$A12076^2)</f>
        <v>3559118.06640625</v>
      </c>
      <c r="E12076" s="32" t="n">
        <f aca="false">IF($A12076="","",IF($C12076&lt;=0,"",1/$C12076^2))</f>
        <v>0.0423116537448636</v>
      </c>
      <c r="F12076" s="33" t="n">
        <f aca="false">IF(OR(ROW()-設定!$B$30&lt;2,ROW()+設定!$B$30&gt;13701,N($A12076)&lt;=0,N(INDEX($A$2:$A$13701,MIN(13700,MAX(1,ROW()-1+設定!$B$30))))&lt;=0,$A12076&lt;設定!$B$28,$A12076&gt;設定!$B$29),0,IF(AND($C12076&gt;=MAX(INDEX($C$1:$C$13701,MAX(1,ROW()-設定!$B$24)):INDEX($C$1:$C$13701,MAX(1,ROW()-1))),$C12076&gt;MAX(INDEX($C$1:$C$13701,MIN(13701,ROW()+1)):INDEX($C$1:$C$13701,MIN(13701,ROW()+設定!$B$24))),$C12076&gt;=設定!$B$32,$C12076&gt;=MAX(MIN(INDEX($C$1:$C$13701,MAX(1,ROW()-設定!$B$26)):INDEX($C$1:$C$13701,MAX(1,ROW()-1))),MIN(INDEX($C$1:$C$13701,MIN(13701,ROW()+1)):INDEX($C$1:$C$13701,MIN(13701,ROW()+設定!$B$26))))*10^(設定!$B$27/20)),1,0))</f>
        <v>0</v>
      </c>
      <c r="G12076" s="33" t="n">
        <f aca="false">$G12075+IF($F12076=1,1,0)</f>
        <v>6</v>
      </c>
      <c r="H12076" s="0" t="str">
        <f aca="false">IF($F12076=1,$G12076,"")</f>
        <v/>
      </c>
    </row>
    <row r="12077" customFormat="false" ht="15" hidden="false" customHeight="false" outlineLevel="0" collapsed="false">
      <c r="A12077" s="30" t="n">
        <v>1886.71875</v>
      </c>
      <c r="B12077" s="31" t="n">
        <v>13.9325</v>
      </c>
      <c r="C12077" s="32" t="n">
        <f aca="false">IF($A12077="","",IF(設定!$B$21="dB",10^($B12077/20),ABS($B12077)))</f>
        <v>4.97307489729767</v>
      </c>
      <c r="D12077" s="32" t="n">
        <f aca="false">IF($A12077="","",$A12077^2)</f>
        <v>3559707.64160156</v>
      </c>
      <c r="E12077" s="32" t="n">
        <f aca="false">IF($A12077="","",IF($C12077&lt;=0,"",1/$C12077^2))</f>
        <v>0.040434306611216</v>
      </c>
      <c r="F12077" s="33" t="n">
        <f aca="false">IF(OR(ROW()-設定!$B$30&lt;2,ROW()+設定!$B$30&gt;13701,N($A12077)&lt;=0,N(INDEX($A$2:$A$13701,MIN(13700,MAX(1,ROW()-1+設定!$B$30))))&lt;=0,$A12077&lt;設定!$B$28,$A12077&gt;設定!$B$29),0,IF(AND($C12077&gt;=MAX(INDEX($C$1:$C$13701,MAX(1,ROW()-設定!$B$24)):INDEX($C$1:$C$13701,MAX(1,ROW()-1))),$C12077&gt;MAX(INDEX($C$1:$C$13701,MIN(13701,ROW()+1)):INDEX($C$1:$C$13701,MIN(13701,ROW()+設定!$B$24))),$C12077&gt;=設定!$B$32,$C12077&gt;=MAX(MIN(INDEX($C$1:$C$13701,MAX(1,ROW()-設定!$B$26)):INDEX($C$1:$C$13701,MAX(1,ROW()-1))),MIN(INDEX($C$1:$C$13701,MIN(13701,ROW()+1)):INDEX($C$1:$C$13701,MIN(13701,ROW()+設定!$B$26))))*10^(設定!$B$27/20)),1,0))</f>
        <v>0</v>
      </c>
      <c r="G12077" s="33" t="n">
        <f aca="false">$G12076+IF($F12077=1,1,0)</f>
        <v>6</v>
      </c>
      <c r="H12077" s="0" t="str">
        <f aca="false">IF($F12077=1,$G12077,"")</f>
        <v/>
      </c>
    </row>
    <row r="12078" customFormat="false" ht="15" hidden="false" customHeight="false" outlineLevel="0" collapsed="false">
      <c r="A12078" s="30" t="n">
        <v>1886.875</v>
      </c>
      <c r="B12078" s="31" t="n">
        <v>13.8741</v>
      </c>
      <c r="C12078" s="32" t="n">
        <f aca="false">IF($A12078="","",IF(設定!$B$21="dB",10^($B12078/20),ABS($B12078)))</f>
        <v>4.93975034234269</v>
      </c>
      <c r="D12078" s="32" t="n">
        <f aca="false">IF($A12078="","",$A12078^2)</f>
        <v>3560297.265625</v>
      </c>
      <c r="E12078" s="32" t="n">
        <f aca="false">IF($A12078="","",IF($C12078&lt;=0,"",1/$C12078^2))</f>
        <v>0.0409817028486535</v>
      </c>
      <c r="F12078" s="33" t="n">
        <f aca="false">IF(OR(ROW()-設定!$B$30&lt;2,ROW()+設定!$B$30&gt;13701,N($A12078)&lt;=0,N(INDEX($A$2:$A$13701,MIN(13700,MAX(1,ROW()-1+設定!$B$30))))&lt;=0,$A12078&lt;設定!$B$28,$A12078&gt;設定!$B$29),0,IF(AND($C12078&gt;=MAX(INDEX($C$1:$C$13701,MAX(1,ROW()-設定!$B$24)):INDEX($C$1:$C$13701,MAX(1,ROW()-1))),$C12078&gt;MAX(INDEX($C$1:$C$13701,MIN(13701,ROW()+1)):INDEX($C$1:$C$13701,MIN(13701,ROW()+設定!$B$24))),$C12078&gt;=設定!$B$32,$C12078&gt;=MAX(MIN(INDEX($C$1:$C$13701,MAX(1,ROW()-設定!$B$26)):INDEX($C$1:$C$13701,MAX(1,ROW()-1))),MIN(INDEX($C$1:$C$13701,MIN(13701,ROW()+1)):INDEX($C$1:$C$13701,MIN(13701,ROW()+設定!$B$26))))*10^(設定!$B$27/20)),1,0))</f>
        <v>0</v>
      </c>
      <c r="G12078" s="33" t="n">
        <f aca="false">$G12077+IF($F12078=1,1,0)</f>
        <v>6</v>
      </c>
      <c r="H12078" s="0" t="str">
        <f aca="false">IF($F12078=1,$G12078,"")</f>
        <v/>
      </c>
    </row>
    <row r="12079" customFormat="false" ht="15" hidden="false" customHeight="false" outlineLevel="0" collapsed="false">
      <c r="A12079" s="30" t="n">
        <v>1887.03125</v>
      </c>
      <c r="B12079" s="31" t="n">
        <v>13.8846</v>
      </c>
      <c r="C12079" s="32" t="n">
        <f aca="false">IF($A12079="","",IF(設定!$B$21="dB",10^($B12079/20),ABS($B12079)))</f>
        <v>4.94572540575242</v>
      </c>
      <c r="D12079" s="32" t="n">
        <f aca="false">IF($A12079="","",$A12079^2)</f>
        <v>3560886.93847656</v>
      </c>
      <c r="E12079" s="32" t="n">
        <f aca="false">IF($A12079="","",IF($C12079&lt;=0,"",1/$C12079^2))</f>
        <v>0.0408827404772638</v>
      </c>
      <c r="F12079" s="33" t="n">
        <f aca="false">IF(OR(ROW()-設定!$B$30&lt;2,ROW()+設定!$B$30&gt;13701,N($A12079)&lt;=0,N(INDEX($A$2:$A$13701,MIN(13700,MAX(1,ROW()-1+設定!$B$30))))&lt;=0,$A12079&lt;設定!$B$28,$A12079&gt;設定!$B$29),0,IF(AND($C12079&gt;=MAX(INDEX($C$1:$C$13701,MAX(1,ROW()-設定!$B$24)):INDEX($C$1:$C$13701,MAX(1,ROW()-1))),$C12079&gt;MAX(INDEX($C$1:$C$13701,MIN(13701,ROW()+1)):INDEX($C$1:$C$13701,MIN(13701,ROW()+設定!$B$24))),$C12079&gt;=設定!$B$32,$C12079&gt;=MAX(MIN(INDEX($C$1:$C$13701,MAX(1,ROW()-設定!$B$26)):INDEX($C$1:$C$13701,MAX(1,ROW()-1))),MIN(INDEX($C$1:$C$13701,MIN(13701,ROW()+1)):INDEX($C$1:$C$13701,MIN(13701,ROW()+設定!$B$26))))*10^(設定!$B$27/20)),1,0))</f>
        <v>0</v>
      </c>
      <c r="G12079" s="33" t="n">
        <f aca="false">$G12078+IF($F12079=1,1,0)</f>
        <v>6</v>
      </c>
      <c r="H12079" s="0" t="str">
        <f aca="false">IF($F12079=1,$G12079,"")</f>
        <v/>
      </c>
    </row>
    <row r="12080" customFormat="false" ht="15" hidden="false" customHeight="false" outlineLevel="0" collapsed="false">
      <c r="A12080" s="30" t="n">
        <v>1887.1875</v>
      </c>
      <c r="B12080" s="31" t="n">
        <v>13.7672</v>
      </c>
      <c r="C12080" s="32" t="n">
        <f aca="false">IF($A12080="","",IF(設定!$B$21="dB",10^($B12080/20),ABS($B12080)))</f>
        <v>4.87932784946566</v>
      </c>
      <c r="D12080" s="32" t="n">
        <f aca="false">IF($A12080="","",$A12080^2)</f>
        <v>3561476.66015625</v>
      </c>
      <c r="E12080" s="32" t="n">
        <f aca="false">IF($A12080="","",IF($C12080&lt;=0,"",1/$C12080^2))</f>
        <v>0.0420029699868291</v>
      </c>
      <c r="F12080" s="33" t="n">
        <f aca="false">IF(OR(ROW()-設定!$B$30&lt;2,ROW()+設定!$B$30&gt;13701,N($A12080)&lt;=0,N(INDEX($A$2:$A$13701,MIN(13700,MAX(1,ROW()-1+設定!$B$30))))&lt;=0,$A12080&lt;設定!$B$28,$A12080&gt;設定!$B$29),0,IF(AND($C12080&gt;=MAX(INDEX($C$1:$C$13701,MAX(1,ROW()-設定!$B$24)):INDEX($C$1:$C$13701,MAX(1,ROW()-1))),$C12080&gt;MAX(INDEX($C$1:$C$13701,MIN(13701,ROW()+1)):INDEX($C$1:$C$13701,MIN(13701,ROW()+設定!$B$24))),$C12080&gt;=設定!$B$32,$C12080&gt;=MAX(MIN(INDEX($C$1:$C$13701,MAX(1,ROW()-設定!$B$26)):INDEX($C$1:$C$13701,MAX(1,ROW()-1))),MIN(INDEX($C$1:$C$13701,MIN(13701,ROW()+1)):INDEX($C$1:$C$13701,MIN(13701,ROW()+設定!$B$26))))*10^(設定!$B$27/20)),1,0))</f>
        <v>0</v>
      </c>
      <c r="G12080" s="33" t="n">
        <f aca="false">$G12079+IF($F12080=1,1,0)</f>
        <v>6</v>
      </c>
      <c r="H12080" s="0" t="str">
        <f aca="false">IF($F12080=1,$G12080,"")</f>
        <v/>
      </c>
    </row>
    <row r="12081" customFormat="false" ht="15" hidden="false" customHeight="false" outlineLevel="0" collapsed="false">
      <c r="A12081" s="30" t="n">
        <v>1887.34375</v>
      </c>
      <c r="B12081" s="31" t="n">
        <v>13.7976</v>
      </c>
      <c r="C12081" s="32" t="n">
        <f aca="false">IF($A12081="","",IF(設定!$B$21="dB",10^($B12081/20),ABS($B12081)))</f>
        <v>4.89643507174376</v>
      </c>
      <c r="D12081" s="32" t="n">
        <f aca="false">IF($A12081="","",$A12081^2)</f>
        <v>3562066.43066406</v>
      </c>
      <c r="E12081" s="32" t="n">
        <f aca="false">IF($A12081="","",IF($C12081&lt;=0,"",1/$C12081^2))</f>
        <v>0.0417099817670539</v>
      </c>
      <c r="F12081" s="33" t="n">
        <f aca="false">IF(OR(ROW()-設定!$B$30&lt;2,ROW()+設定!$B$30&gt;13701,N($A12081)&lt;=0,N(INDEX($A$2:$A$13701,MIN(13700,MAX(1,ROW()-1+設定!$B$30))))&lt;=0,$A12081&lt;設定!$B$28,$A12081&gt;設定!$B$29),0,IF(AND($C12081&gt;=MAX(INDEX($C$1:$C$13701,MAX(1,ROW()-設定!$B$24)):INDEX($C$1:$C$13701,MAX(1,ROW()-1))),$C12081&gt;MAX(INDEX($C$1:$C$13701,MIN(13701,ROW()+1)):INDEX($C$1:$C$13701,MIN(13701,ROW()+設定!$B$24))),$C12081&gt;=設定!$B$32,$C12081&gt;=MAX(MIN(INDEX($C$1:$C$13701,MAX(1,ROW()-設定!$B$26)):INDEX($C$1:$C$13701,MAX(1,ROW()-1))),MIN(INDEX($C$1:$C$13701,MIN(13701,ROW()+1)):INDEX($C$1:$C$13701,MIN(13701,ROW()+設定!$B$26))))*10^(設定!$B$27/20)),1,0))</f>
        <v>0</v>
      </c>
      <c r="G12081" s="33" t="n">
        <f aca="false">$G12080+IF($F12081=1,1,0)</f>
        <v>6</v>
      </c>
      <c r="H12081" s="0" t="str">
        <f aca="false">IF($F12081=1,$G12081,"")</f>
        <v/>
      </c>
    </row>
    <row r="12082" customFormat="false" ht="15" hidden="false" customHeight="false" outlineLevel="0" collapsed="false">
      <c r="A12082" s="30" t="n">
        <v>1887.5</v>
      </c>
      <c r="B12082" s="31" t="n">
        <v>13.7442</v>
      </c>
      <c r="C12082" s="32" t="n">
        <f aca="false">IF($A12082="","",IF(設定!$B$21="dB",10^($B12082/20),ABS($B12082)))</f>
        <v>4.86642461300964</v>
      </c>
      <c r="D12082" s="32" t="n">
        <f aca="false">IF($A12082="","",$A12082^2)</f>
        <v>3562656.25</v>
      </c>
      <c r="E12082" s="32" t="n">
        <f aca="false">IF($A12082="","",IF($C12082&lt;=0,"",1/$C12082^2))</f>
        <v>0.042226005506413</v>
      </c>
      <c r="F12082" s="33" t="n">
        <f aca="false">IF(OR(ROW()-設定!$B$30&lt;2,ROW()+設定!$B$30&gt;13701,N($A12082)&lt;=0,N(INDEX($A$2:$A$13701,MIN(13700,MAX(1,ROW()-1+設定!$B$30))))&lt;=0,$A12082&lt;設定!$B$28,$A12082&gt;設定!$B$29),0,IF(AND($C12082&gt;=MAX(INDEX($C$1:$C$13701,MAX(1,ROW()-設定!$B$24)):INDEX($C$1:$C$13701,MAX(1,ROW()-1))),$C12082&gt;MAX(INDEX($C$1:$C$13701,MIN(13701,ROW()+1)):INDEX($C$1:$C$13701,MIN(13701,ROW()+設定!$B$24))),$C12082&gt;=設定!$B$32,$C12082&gt;=MAX(MIN(INDEX($C$1:$C$13701,MAX(1,ROW()-設定!$B$26)):INDEX($C$1:$C$13701,MAX(1,ROW()-1))),MIN(INDEX($C$1:$C$13701,MIN(13701,ROW()+1)):INDEX($C$1:$C$13701,MIN(13701,ROW()+設定!$B$26))))*10^(設定!$B$27/20)),1,0))</f>
        <v>0</v>
      </c>
      <c r="G12082" s="33" t="n">
        <f aca="false">$G12081+IF($F12082=1,1,0)</f>
        <v>6</v>
      </c>
      <c r="H12082" s="0" t="str">
        <f aca="false">IF($F12082=1,$G12082,"")</f>
        <v/>
      </c>
    </row>
    <row r="12083" customFormat="false" ht="15" hidden="false" customHeight="false" outlineLevel="0" collapsed="false">
      <c r="A12083" s="30" t="n">
        <v>1887.65625</v>
      </c>
      <c r="B12083" s="31" t="n">
        <v>13.8359</v>
      </c>
      <c r="C12083" s="32" t="n">
        <f aca="false">IF($A12083="","",IF(設定!$B$21="dB",10^($B12083/20),ABS($B12083)))</f>
        <v>4.91807333094545</v>
      </c>
      <c r="D12083" s="32" t="n">
        <f aca="false">IF($A12083="","",$A12083^2)</f>
        <v>3563246.11816406</v>
      </c>
      <c r="E12083" s="32" t="n">
        <f aca="false">IF($A12083="","",IF($C12083&lt;=0,"",1/$C12083^2))</f>
        <v>0.0413437627690719</v>
      </c>
      <c r="F12083" s="33" t="n">
        <f aca="false">IF(OR(ROW()-設定!$B$30&lt;2,ROW()+設定!$B$30&gt;13701,N($A12083)&lt;=0,N(INDEX($A$2:$A$13701,MIN(13700,MAX(1,ROW()-1+設定!$B$30))))&lt;=0,$A12083&lt;設定!$B$28,$A12083&gt;設定!$B$29),0,IF(AND($C12083&gt;=MAX(INDEX($C$1:$C$13701,MAX(1,ROW()-設定!$B$24)):INDEX($C$1:$C$13701,MAX(1,ROW()-1))),$C12083&gt;MAX(INDEX($C$1:$C$13701,MIN(13701,ROW()+1)):INDEX($C$1:$C$13701,MIN(13701,ROW()+設定!$B$24))),$C12083&gt;=設定!$B$32,$C12083&gt;=MAX(MIN(INDEX($C$1:$C$13701,MAX(1,ROW()-設定!$B$26)):INDEX($C$1:$C$13701,MAX(1,ROW()-1))),MIN(INDEX($C$1:$C$13701,MIN(13701,ROW()+1)):INDEX($C$1:$C$13701,MIN(13701,ROW()+設定!$B$26))))*10^(設定!$B$27/20)),1,0))</f>
        <v>0</v>
      </c>
      <c r="G12083" s="33" t="n">
        <f aca="false">$G12082+IF($F12083=1,1,0)</f>
        <v>6</v>
      </c>
      <c r="H12083" s="0" t="str">
        <f aca="false">IF($F12083=1,$G12083,"")</f>
        <v/>
      </c>
    </row>
    <row r="12084" customFormat="false" ht="15" hidden="false" customHeight="false" outlineLevel="0" collapsed="false">
      <c r="A12084" s="30" t="n">
        <v>1887.8125</v>
      </c>
      <c r="B12084" s="31" t="n">
        <v>13.7978</v>
      </c>
      <c r="C12084" s="32" t="n">
        <f aca="false">IF($A12084="","",IF(設定!$B$21="dB",10^($B12084/20),ABS($B12084)))</f>
        <v>4.89654781762585</v>
      </c>
      <c r="D12084" s="32" t="n">
        <f aca="false">IF($A12084="","",$A12084^2)</f>
        <v>3563836.03515625</v>
      </c>
      <c r="E12084" s="32" t="n">
        <f aca="false">IF($A12084="","",IF($C12084&lt;=0,"",1/$C12084^2))</f>
        <v>0.0417080609956367</v>
      </c>
      <c r="F12084" s="33" t="n">
        <f aca="false">IF(OR(ROW()-設定!$B$30&lt;2,ROW()+設定!$B$30&gt;13701,N($A12084)&lt;=0,N(INDEX($A$2:$A$13701,MIN(13700,MAX(1,ROW()-1+設定!$B$30))))&lt;=0,$A12084&lt;設定!$B$28,$A12084&gt;設定!$B$29),0,IF(AND($C12084&gt;=MAX(INDEX($C$1:$C$13701,MAX(1,ROW()-設定!$B$24)):INDEX($C$1:$C$13701,MAX(1,ROW()-1))),$C12084&gt;MAX(INDEX($C$1:$C$13701,MIN(13701,ROW()+1)):INDEX($C$1:$C$13701,MIN(13701,ROW()+設定!$B$24))),$C12084&gt;=設定!$B$32,$C12084&gt;=MAX(MIN(INDEX($C$1:$C$13701,MAX(1,ROW()-設定!$B$26)):INDEX($C$1:$C$13701,MAX(1,ROW()-1))),MIN(INDEX($C$1:$C$13701,MIN(13701,ROW()+1)):INDEX($C$1:$C$13701,MIN(13701,ROW()+設定!$B$26))))*10^(設定!$B$27/20)),1,0))</f>
        <v>0</v>
      </c>
      <c r="G12084" s="33" t="n">
        <f aca="false">$G12083+IF($F12084=1,1,0)</f>
        <v>6</v>
      </c>
      <c r="H12084" s="0" t="str">
        <f aca="false">IF($F12084=1,$G12084,"")</f>
        <v/>
      </c>
    </row>
    <row r="12085" customFormat="false" ht="15" hidden="false" customHeight="false" outlineLevel="0" collapsed="false">
      <c r="A12085" s="30" t="n">
        <v>1887.96875</v>
      </c>
      <c r="B12085" s="31" t="n">
        <v>13.9928</v>
      </c>
      <c r="C12085" s="32" t="n">
        <f aca="false">IF($A12085="","",IF(設定!$B$21="dB",10^($B12085/20),ABS($B12085)))</f>
        <v>5.00771956318031</v>
      </c>
      <c r="D12085" s="32" t="n">
        <f aca="false">IF($A12085="","",$A12085^2)</f>
        <v>3564426.00097656</v>
      </c>
      <c r="E12085" s="32" t="n">
        <f aca="false">IF($A12085="","",IF($C12085&lt;=0,"",1/$C12085^2))</f>
        <v>0.039876772441369</v>
      </c>
      <c r="F12085" s="33" t="n">
        <f aca="false">IF(OR(ROW()-設定!$B$30&lt;2,ROW()+設定!$B$30&gt;13701,N($A12085)&lt;=0,N(INDEX($A$2:$A$13701,MIN(13700,MAX(1,ROW()-1+設定!$B$30))))&lt;=0,$A12085&lt;設定!$B$28,$A12085&gt;設定!$B$29),0,IF(AND($C12085&gt;=MAX(INDEX($C$1:$C$13701,MAX(1,ROW()-設定!$B$24)):INDEX($C$1:$C$13701,MAX(1,ROW()-1))),$C12085&gt;MAX(INDEX($C$1:$C$13701,MIN(13701,ROW()+1)):INDEX($C$1:$C$13701,MIN(13701,ROW()+設定!$B$24))),$C12085&gt;=設定!$B$32,$C12085&gt;=MAX(MIN(INDEX($C$1:$C$13701,MAX(1,ROW()-設定!$B$26)):INDEX($C$1:$C$13701,MAX(1,ROW()-1))),MIN(INDEX($C$1:$C$13701,MIN(13701,ROW()+1)):INDEX($C$1:$C$13701,MIN(13701,ROW()+設定!$B$26))))*10^(設定!$B$27/20)),1,0))</f>
        <v>0</v>
      </c>
      <c r="G12085" s="33" t="n">
        <f aca="false">$G12084+IF($F12085=1,1,0)</f>
        <v>6</v>
      </c>
      <c r="H12085" s="0" t="str">
        <f aca="false">IF($F12085=1,$G12085,"")</f>
        <v/>
      </c>
    </row>
    <row r="12086" customFormat="false" ht="15" hidden="false" customHeight="false" outlineLevel="0" collapsed="false">
      <c r="A12086" s="30" t="n">
        <v>1888.125</v>
      </c>
      <c r="B12086" s="31" t="n">
        <v>13.8742</v>
      </c>
      <c r="C12086" s="32" t="n">
        <f aca="false">IF($A12086="","",IF(設定!$B$21="dB",10^($B12086/20),ABS($B12086)))</f>
        <v>4.93980721364758</v>
      </c>
      <c r="D12086" s="32" t="n">
        <f aca="false">IF($A12086="","",$A12086^2)</f>
        <v>3565016.015625</v>
      </c>
      <c r="E12086" s="32" t="n">
        <f aca="false">IF($A12086="","",IF($C12086&lt;=0,"",1/$C12086^2))</f>
        <v>0.0409807592209368</v>
      </c>
      <c r="F12086" s="33" t="n">
        <f aca="false">IF(OR(ROW()-設定!$B$30&lt;2,ROW()+設定!$B$30&gt;13701,N($A12086)&lt;=0,N(INDEX($A$2:$A$13701,MIN(13700,MAX(1,ROW()-1+設定!$B$30))))&lt;=0,$A12086&lt;設定!$B$28,$A12086&gt;設定!$B$29),0,IF(AND($C12086&gt;=MAX(INDEX($C$1:$C$13701,MAX(1,ROW()-設定!$B$24)):INDEX($C$1:$C$13701,MAX(1,ROW()-1))),$C12086&gt;MAX(INDEX($C$1:$C$13701,MIN(13701,ROW()+1)):INDEX($C$1:$C$13701,MIN(13701,ROW()+設定!$B$24))),$C12086&gt;=設定!$B$32,$C12086&gt;=MAX(MIN(INDEX($C$1:$C$13701,MAX(1,ROW()-設定!$B$26)):INDEX($C$1:$C$13701,MAX(1,ROW()-1))),MIN(INDEX($C$1:$C$13701,MIN(13701,ROW()+1)):INDEX($C$1:$C$13701,MIN(13701,ROW()+設定!$B$26))))*10^(設定!$B$27/20)),1,0))</f>
        <v>0</v>
      </c>
      <c r="G12086" s="33" t="n">
        <f aca="false">$G12085+IF($F12086=1,1,0)</f>
        <v>6</v>
      </c>
      <c r="H12086" s="0" t="str">
        <f aca="false">IF($F12086=1,$G12086,"")</f>
        <v/>
      </c>
    </row>
    <row r="12087" customFormat="false" ht="15" hidden="false" customHeight="false" outlineLevel="0" collapsed="false">
      <c r="A12087" s="30" t="n">
        <v>1888.28125</v>
      </c>
      <c r="B12087" s="31" t="n">
        <v>13.6301</v>
      </c>
      <c r="C12087" s="32" t="n">
        <f aca="false">IF($A12087="","",IF(設定!$B$21="dB",10^($B12087/20),ABS($B12087)))</f>
        <v>4.80291609769365</v>
      </c>
      <c r="D12087" s="32" t="n">
        <f aca="false">IF($A12087="","",$A12087^2)</f>
        <v>3565606.07910156</v>
      </c>
      <c r="E12087" s="32" t="n">
        <f aca="false">IF($A12087="","",IF($C12087&lt;=0,"",1/$C12087^2))</f>
        <v>0.0433500896545587</v>
      </c>
      <c r="F12087" s="33" t="n">
        <f aca="false">IF(OR(ROW()-設定!$B$30&lt;2,ROW()+設定!$B$30&gt;13701,N($A12087)&lt;=0,N(INDEX($A$2:$A$13701,MIN(13700,MAX(1,ROW()-1+設定!$B$30))))&lt;=0,$A12087&lt;設定!$B$28,$A12087&gt;設定!$B$29),0,IF(AND($C12087&gt;=MAX(INDEX($C$1:$C$13701,MAX(1,ROW()-設定!$B$24)):INDEX($C$1:$C$13701,MAX(1,ROW()-1))),$C12087&gt;MAX(INDEX($C$1:$C$13701,MIN(13701,ROW()+1)):INDEX($C$1:$C$13701,MIN(13701,ROW()+設定!$B$24))),$C12087&gt;=設定!$B$32,$C12087&gt;=MAX(MIN(INDEX($C$1:$C$13701,MAX(1,ROW()-設定!$B$26)):INDEX($C$1:$C$13701,MAX(1,ROW()-1))),MIN(INDEX($C$1:$C$13701,MIN(13701,ROW()+1)):INDEX($C$1:$C$13701,MIN(13701,ROW()+設定!$B$26))))*10^(設定!$B$27/20)),1,0))</f>
        <v>0</v>
      </c>
      <c r="G12087" s="33" t="n">
        <f aca="false">$G12086+IF($F12087=1,1,0)</f>
        <v>6</v>
      </c>
      <c r="H12087" s="0" t="str">
        <f aca="false">IF($F12087=1,$G12087,"")</f>
        <v/>
      </c>
    </row>
    <row r="12088" customFormat="false" ht="15" hidden="false" customHeight="false" outlineLevel="0" collapsed="false">
      <c r="A12088" s="30" t="n">
        <v>1888.4375</v>
      </c>
      <c r="B12088" s="31" t="n">
        <v>13.8365</v>
      </c>
      <c r="C12088" s="32" t="n">
        <f aca="false">IF($A12088="","",IF(設定!$B$21="dB",10^($B12088/20),ABS($B12088)))</f>
        <v>4.91841307114966</v>
      </c>
      <c r="D12088" s="32" t="n">
        <f aca="false">IF($A12088="","",$A12088^2)</f>
        <v>3566196.19140625</v>
      </c>
      <c r="E12088" s="32" t="n">
        <f aca="false">IF($A12088="","",IF($C12088&lt;=0,"",1/$C12088^2))</f>
        <v>0.0413380513117041</v>
      </c>
      <c r="F12088" s="33" t="n">
        <f aca="false">IF(OR(ROW()-設定!$B$30&lt;2,ROW()+設定!$B$30&gt;13701,N($A12088)&lt;=0,N(INDEX($A$2:$A$13701,MIN(13700,MAX(1,ROW()-1+設定!$B$30))))&lt;=0,$A12088&lt;設定!$B$28,$A12088&gt;設定!$B$29),0,IF(AND($C12088&gt;=MAX(INDEX($C$1:$C$13701,MAX(1,ROW()-設定!$B$24)):INDEX($C$1:$C$13701,MAX(1,ROW()-1))),$C12088&gt;MAX(INDEX($C$1:$C$13701,MIN(13701,ROW()+1)):INDEX($C$1:$C$13701,MIN(13701,ROW()+設定!$B$24))),$C12088&gt;=設定!$B$32,$C12088&gt;=MAX(MIN(INDEX($C$1:$C$13701,MAX(1,ROW()-設定!$B$26)):INDEX($C$1:$C$13701,MAX(1,ROW()-1))),MIN(INDEX($C$1:$C$13701,MIN(13701,ROW()+1)):INDEX($C$1:$C$13701,MIN(13701,ROW()+設定!$B$26))))*10^(設定!$B$27/20)),1,0))</f>
        <v>0</v>
      </c>
      <c r="G12088" s="33" t="n">
        <f aca="false">$G12087+IF($F12088=1,1,0)</f>
        <v>6</v>
      </c>
      <c r="H12088" s="0" t="str">
        <f aca="false">IF($F12088=1,$G12088,"")</f>
        <v/>
      </c>
    </row>
    <row r="12089" customFormat="false" ht="15" hidden="false" customHeight="false" outlineLevel="0" collapsed="false">
      <c r="A12089" s="30" t="n">
        <v>1888.59375</v>
      </c>
      <c r="B12089" s="31" t="n">
        <v>13.9355</v>
      </c>
      <c r="C12089" s="32" t="n">
        <f aca="false">IF($A12089="","",IF(設定!$B$21="dB",10^($B12089/20),ABS($B12089)))</f>
        <v>4.97479283317634</v>
      </c>
      <c r="D12089" s="32" t="n">
        <f aca="false">IF($A12089="","",$A12089^2)</f>
        <v>3566786.35253906</v>
      </c>
      <c r="E12089" s="32" t="n">
        <f aca="false">IF($A12089="","",IF($C12089&lt;=0,"",1/$C12089^2))</f>
        <v>0.0404063852265364</v>
      </c>
      <c r="F12089" s="33" t="n">
        <f aca="false">IF(OR(ROW()-設定!$B$30&lt;2,ROW()+設定!$B$30&gt;13701,N($A12089)&lt;=0,N(INDEX($A$2:$A$13701,MIN(13700,MAX(1,ROW()-1+設定!$B$30))))&lt;=0,$A12089&lt;設定!$B$28,$A12089&gt;設定!$B$29),0,IF(AND($C12089&gt;=MAX(INDEX($C$1:$C$13701,MAX(1,ROW()-設定!$B$24)):INDEX($C$1:$C$13701,MAX(1,ROW()-1))),$C12089&gt;MAX(INDEX($C$1:$C$13701,MIN(13701,ROW()+1)):INDEX($C$1:$C$13701,MIN(13701,ROW()+設定!$B$24))),$C12089&gt;=設定!$B$32,$C12089&gt;=MAX(MIN(INDEX($C$1:$C$13701,MAX(1,ROW()-設定!$B$26)):INDEX($C$1:$C$13701,MAX(1,ROW()-1))),MIN(INDEX($C$1:$C$13701,MIN(13701,ROW()+1)):INDEX($C$1:$C$13701,MIN(13701,ROW()+設定!$B$26))))*10^(設定!$B$27/20)),1,0))</f>
        <v>0</v>
      </c>
      <c r="G12089" s="33" t="n">
        <f aca="false">$G12088+IF($F12089=1,1,0)</f>
        <v>6</v>
      </c>
      <c r="H12089" s="0" t="str">
        <f aca="false">IF($F12089=1,$G12089,"")</f>
        <v/>
      </c>
    </row>
    <row r="12090" customFormat="false" ht="15" hidden="false" customHeight="false" outlineLevel="0" collapsed="false">
      <c r="A12090" s="30" t="n">
        <v>1888.75</v>
      </c>
      <c r="B12090" s="31" t="n">
        <v>13.8067</v>
      </c>
      <c r="C12090" s="32" t="n">
        <f aca="false">IF($A12090="","",IF(設定!$B$21="dB",10^($B12090/20),ABS($B12090)))</f>
        <v>4.90156763848263</v>
      </c>
      <c r="D12090" s="32" t="n">
        <f aca="false">IF($A12090="","",$A12090^2)</f>
        <v>3567376.5625</v>
      </c>
      <c r="E12090" s="32" t="n">
        <f aca="false">IF($A12090="","",IF($C12090&lt;=0,"",1/$C12090^2))</f>
        <v>0.0416226761551663</v>
      </c>
      <c r="F12090" s="33" t="n">
        <f aca="false">IF(OR(ROW()-設定!$B$30&lt;2,ROW()+設定!$B$30&gt;13701,N($A12090)&lt;=0,N(INDEX($A$2:$A$13701,MIN(13700,MAX(1,ROW()-1+設定!$B$30))))&lt;=0,$A12090&lt;設定!$B$28,$A12090&gt;設定!$B$29),0,IF(AND($C12090&gt;=MAX(INDEX($C$1:$C$13701,MAX(1,ROW()-設定!$B$24)):INDEX($C$1:$C$13701,MAX(1,ROW()-1))),$C12090&gt;MAX(INDEX($C$1:$C$13701,MIN(13701,ROW()+1)):INDEX($C$1:$C$13701,MIN(13701,ROW()+設定!$B$24))),$C12090&gt;=設定!$B$32,$C12090&gt;=MAX(MIN(INDEX($C$1:$C$13701,MAX(1,ROW()-設定!$B$26)):INDEX($C$1:$C$13701,MAX(1,ROW()-1))),MIN(INDEX($C$1:$C$13701,MIN(13701,ROW()+1)):INDEX($C$1:$C$13701,MIN(13701,ROW()+設定!$B$26))))*10^(設定!$B$27/20)),1,0))</f>
        <v>0</v>
      </c>
      <c r="G12090" s="33" t="n">
        <f aca="false">$G12089+IF($F12090=1,1,0)</f>
        <v>6</v>
      </c>
      <c r="H12090" s="0" t="str">
        <f aca="false">IF($F12090=1,$G12090,"")</f>
        <v/>
      </c>
    </row>
    <row r="12091" customFormat="false" ht="15" hidden="false" customHeight="false" outlineLevel="0" collapsed="false">
      <c r="A12091" s="30" t="n">
        <v>1888.90625</v>
      </c>
      <c r="B12091" s="31" t="n">
        <v>13.8837</v>
      </c>
      <c r="C12091" s="32" t="n">
        <f aca="false">IF($A12091="","",IF(設定!$B$21="dB",10^($B12091/20),ABS($B12091)))</f>
        <v>4.94521297438931</v>
      </c>
      <c r="D12091" s="32" t="n">
        <f aca="false">IF($A12091="","",$A12091^2)</f>
        <v>3567966.82128906</v>
      </c>
      <c r="E12091" s="32" t="n">
        <f aca="false">IF($A12091="","",IF($C12091&lt;=0,"",1/$C12091^2))</f>
        <v>0.0408912135941772</v>
      </c>
      <c r="F12091" s="33" t="n">
        <f aca="false">IF(OR(ROW()-設定!$B$30&lt;2,ROW()+設定!$B$30&gt;13701,N($A12091)&lt;=0,N(INDEX($A$2:$A$13701,MIN(13700,MAX(1,ROW()-1+設定!$B$30))))&lt;=0,$A12091&lt;設定!$B$28,$A12091&gt;設定!$B$29),0,IF(AND($C12091&gt;=MAX(INDEX($C$1:$C$13701,MAX(1,ROW()-設定!$B$24)):INDEX($C$1:$C$13701,MAX(1,ROW()-1))),$C12091&gt;MAX(INDEX($C$1:$C$13701,MIN(13701,ROW()+1)):INDEX($C$1:$C$13701,MIN(13701,ROW()+設定!$B$24))),$C12091&gt;=設定!$B$32,$C12091&gt;=MAX(MIN(INDEX($C$1:$C$13701,MAX(1,ROW()-設定!$B$26)):INDEX($C$1:$C$13701,MAX(1,ROW()-1))),MIN(INDEX($C$1:$C$13701,MIN(13701,ROW()+1)):INDEX($C$1:$C$13701,MIN(13701,ROW()+設定!$B$26))))*10^(設定!$B$27/20)),1,0))</f>
        <v>0</v>
      </c>
      <c r="G12091" s="33" t="n">
        <f aca="false">$G12090+IF($F12091=1,1,0)</f>
        <v>6</v>
      </c>
      <c r="H12091" s="0" t="str">
        <f aca="false">IF($F12091=1,$G12091,"")</f>
        <v/>
      </c>
    </row>
    <row r="12092" customFormat="false" ht="15" hidden="false" customHeight="false" outlineLevel="0" collapsed="false">
      <c r="A12092" s="30" t="n">
        <v>1889.0625</v>
      </c>
      <c r="B12092" s="31" t="n">
        <v>13.7572</v>
      </c>
      <c r="C12092" s="32" t="n">
        <f aca="false">IF($A12092="","",IF(設定!$B$21="dB",10^($B12092/20),ABS($B12092)))</f>
        <v>4.87371354815242</v>
      </c>
      <c r="D12092" s="32" t="n">
        <f aca="false">IF($A12092="","",$A12092^2)</f>
        <v>3568557.12890625</v>
      </c>
      <c r="E12092" s="32" t="n">
        <f aca="false">IF($A12092="","",IF($C12092&lt;=0,"",1/$C12092^2))</f>
        <v>0.0420997968326276</v>
      </c>
      <c r="F12092" s="33" t="n">
        <f aca="false">IF(OR(ROW()-設定!$B$30&lt;2,ROW()+設定!$B$30&gt;13701,N($A12092)&lt;=0,N(INDEX($A$2:$A$13701,MIN(13700,MAX(1,ROW()-1+設定!$B$30))))&lt;=0,$A12092&lt;設定!$B$28,$A12092&gt;設定!$B$29),0,IF(AND($C12092&gt;=MAX(INDEX($C$1:$C$13701,MAX(1,ROW()-設定!$B$24)):INDEX($C$1:$C$13701,MAX(1,ROW()-1))),$C12092&gt;MAX(INDEX($C$1:$C$13701,MIN(13701,ROW()+1)):INDEX($C$1:$C$13701,MIN(13701,ROW()+設定!$B$24))),$C12092&gt;=設定!$B$32,$C12092&gt;=MAX(MIN(INDEX($C$1:$C$13701,MAX(1,ROW()-設定!$B$26)):INDEX($C$1:$C$13701,MAX(1,ROW()-1))),MIN(INDEX($C$1:$C$13701,MIN(13701,ROW()+1)):INDEX($C$1:$C$13701,MIN(13701,ROW()+設定!$B$26))))*10^(設定!$B$27/20)),1,0))</f>
        <v>0</v>
      </c>
      <c r="G12092" s="33" t="n">
        <f aca="false">$G12091+IF($F12092=1,1,0)</f>
        <v>6</v>
      </c>
      <c r="H12092" s="0" t="str">
        <f aca="false">IF($F12092=1,$G12092,"")</f>
        <v/>
      </c>
    </row>
    <row r="12093" customFormat="false" ht="15" hidden="false" customHeight="false" outlineLevel="0" collapsed="false">
      <c r="A12093" s="30" t="n">
        <v>1889.21875</v>
      </c>
      <c r="B12093" s="31" t="n">
        <v>13.8278</v>
      </c>
      <c r="C12093" s="32" t="n">
        <f aca="false">IF($A12093="","",IF(設定!$B$21="dB",10^($B12093/20),ABS($B12093)))</f>
        <v>4.91348913442001</v>
      </c>
      <c r="D12093" s="32" t="n">
        <f aca="false">IF($A12093="","",$A12093^2)</f>
        <v>3569147.48535156</v>
      </c>
      <c r="E12093" s="32" t="n">
        <f aca="false">IF($A12093="","",IF($C12093&lt;=0,"",1/$C12093^2))</f>
        <v>0.041420944723286</v>
      </c>
      <c r="F12093" s="33" t="n">
        <f aca="false">IF(OR(ROW()-設定!$B$30&lt;2,ROW()+設定!$B$30&gt;13701,N($A12093)&lt;=0,N(INDEX($A$2:$A$13701,MIN(13700,MAX(1,ROW()-1+設定!$B$30))))&lt;=0,$A12093&lt;設定!$B$28,$A12093&gt;設定!$B$29),0,IF(AND($C12093&gt;=MAX(INDEX($C$1:$C$13701,MAX(1,ROW()-設定!$B$24)):INDEX($C$1:$C$13701,MAX(1,ROW()-1))),$C12093&gt;MAX(INDEX($C$1:$C$13701,MIN(13701,ROW()+1)):INDEX($C$1:$C$13701,MIN(13701,ROW()+設定!$B$24))),$C12093&gt;=設定!$B$32,$C12093&gt;=MAX(MIN(INDEX($C$1:$C$13701,MAX(1,ROW()-設定!$B$26)):INDEX($C$1:$C$13701,MAX(1,ROW()-1))),MIN(INDEX($C$1:$C$13701,MIN(13701,ROW()+1)):INDEX($C$1:$C$13701,MIN(13701,ROW()+設定!$B$26))))*10^(設定!$B$27/20)),1,0))</f>
        <v>0</v>
      </c>
      <c r="G12093" s="33" t="n">
        <f aca="false">$G12092+IF($F12093=1,1,0)</f>
        <v>6</v>
      </c>
      <c r="H12093" s="0" t="str">
        <f aca="false">IF($F12093=1,$G12093,"")</f>
        <v/>
      </c>
    </row>
    <row r="12094" customFormat="false" ht="15" hidden="false" customHeight="false" outlineLevel="0" collapsed="false">
      <c r="A12094" s="30" t="n">
        <v>1889.375</v>
      </c>
      <c r="B12094" s="31" t="n">
        <v>13.6447</v>
      </c>
      <c r="C12094" s="32" t="n">
        <f aca="false">IF($A12094="","",IF(設定!$B$21="dB",10^($B12094/20),ABS($B12094)))</f>
        <v>4.81099604632893</v>
      </c>
      <c r="D12094" s="32" t="n">
        <f aca="false">IF($A12094="","",$A12094^2)</f>
        <v>3569737.890625</v>
      </c>
      <c r="E12094" s="32" t="n">
        <f aca="false">IF($A12094="","",IF($C12094&lt;=0,"",1/$C12094^2))</f>
        <v>0.0432046011268518</v>
      </c>
      <c r="F12094" s="33" t="n">
        <f aca="false">IF(OR(ROW()-設定!$B$30&lt;2,ROW()+設定!$B$30&gt;13701,N($A12094)&lt;=0,N(INDEX($A$2:$A$13701,MIN(13700,MAX(1,ROW()-1+設定!$B$30))))&lt;=0,$A12094&lt;設定!$B$28,$A12094&gt;設定!$B$29),0,IF(AND($C12094&gt;=MAX(INDEX($C$1:$C$13701,MAX(1,ROW()-設定!$B$24)):INDEX($C$1:$C$13701,MAX(1,ROW()-1))),$C12094&gt;MAX(INDEX($C$1:$C$13701,MIN(13701,ROW()+1)):INDEX($C$1:$C$13701,MIN(13701,ROW()+設定!$B$24))),$C12094&gt;=設定!$B$32,$C12094&gt;=MAX(MIN(INDEX($C$1:$C$13701,MAX(1,ROW()-設定!$B$26)):INDEX($C$1:$C$13701,MAX(1,ROW()-1))),MIN(INDEX($C$1:$C$13701,MIN(13701,ROW()+1)):INDEX($C$1:$C$13701,MIN(13701,ROW()+設定!$B$26))))*10^(設定!$B$27/20)),1,0))</f>
        <v>0</v>
      </c>
      <c r="G12094" s="33" t="n">
        <f aca="false">$G12093+IF($F12094=1,1,0)</f>
        <v>6</v>
      </c>
      <c r="H12094" s="0" t="str">
        <f aca="false">IF($F12094=1,$G12094,"")</f>
        <v/>
      </c>
    </row>
    <row r="12095" customFormat="false" ht="15" hidden="false" customHeight="false" outlineLevel="0" collapsed="false">
      <c r="A12095" s="30" t="n">
        <v>1889.53125</v>
      </c>
      <c r="B12095" s="31" t="n">
        <v>13.8215</v>
      </c>
      <c r="C12095" s="32" t="n">
        <f aca="false">IF($A12095="","",IF(設定!$B$21="dB",10^($B12095/20),ABS($B12095)))</f>
        <v>4.90992660260065</v>
      </c>
      <c r="D12095" s="32" t="n">
        <f aca="false">IF($A12095="","",$A12095^2)</f>
        <v>3570328.34472656</v>
      </c>
      <c r="E12095" s="32" t="n">
        <f aca="false">IF($A12095="","",IF($C12095&lt;=0,"",1/$C12095^2))</f>
        <v>0.0414810747333082</v>
      </c>
      <c r="F12095" s="33" t="n">
        <f aca="false">IF(OR(ROW()-設定!$B$30&lt;2,ROW()+設定!$B$30&gt;13701,N($A12095)&lt;=0,N(INDEX($A$2:$A$13701,MIN(13700,MAX(1,ROW()-1+設定!$B$30))))&lt;=0,$A12095&lt;設定!$B$28,$A12095&gt;設定!$B$29),0,IF(AND($C12095&gt;=MAX(INDEX($C$1:$C$13701,MAX(1,ROW()-設定!$B$24)):INDEX($C$1:$C$13701,MAX(1,ROW()-1))),$C12095&gt;MAX(INDEX($C$1:$C$13701,MIN(13701,ROW()+1)):INDEX($C$1:$C$13701,MIN(13701,ROW()+設定!$B$24))),$C12095&gt;=設定!$B$32,$C12095&gt;=MAX(MIN(INDEX($C$1:$C$13701,MAX(1,ROW()-設定!$B$26)):INDEX($C$1:$C$13701,MAX(1,ROW()-1))),MIN(INDEX($C$1:$C$13701,MIN(13701,ROW()+1)):INDEX($C$1:$C$13701,MIN(13701,ROW()+設定!$B$26))))*10^(設定!$B$27/20)),1,0))</f>
        <v>0</v>
      </c>
      <c r="G12095" s="33" t="n">
        <f aca="false">$G12094+IF($F12095=1,1,0)</f>
        <v>6</v>
      </c>
      <c r="H12095" s="0" t="str">
        <f aca="false">IF($F12095=1,$G12095,"")</f>
        <v/>
      </c>
    </row>
    <row r="12096" customFormat="false" ht="15" hidden="false" customHeight="false" outlineLevel="0" collapsed="false">
      <c r="A12096" s="30" t="n">
        <v>1889.6875</v>
      </c>
      <c r="B12096" s="31" t="n">
        <v>13.5819</v>
      </c>
      <c r="C12096" s="32" t="n">
        <f aca="false">IF($A12096="","",IF(設定!$B$21="dB",10^($B12096/20),ABS($B12096)))</f>
        <v>4.77633742503088</v>
      </c>
      <c r="D12096" s="32" t="n">
        <f aca="false">IF($A12096="","",$A12096^2)</f>
        <v>3570918.84765625</v>
      </c>
      <c r="E12096" s="32" t="n">
        <f aca="false">IF($A12096="","",IF($C12096&lt;=0,"",1/$C12096^2))</f>
        <v>0.0438338886428902</v>
      </c>
      <c r="F12096" s="33" t="n">
        <f aca="false">IF(OR(ROW()-設定!$B$30&lt;2,ROW()+設定!$B$30&gt;13701,N($A12096)&lt;=0,N(INDEX($A$2:$A$13701,MIN(13700,MAX(1,ROW()-1+設定!$B$30))))&lt;=0,$A12096&lt;設定!$B$28,$A12096&gt;設定!$B$29),0,IF(AND($C12096&gt;=MAX(INDEX($C$1:$C$13701,MAX(1,ROW()-設定!$B$24)):INDEX($C$1:$C$13701,MAX(1,ROW()-1))),$C12096&gt;MAX(INDEX($C$1:$C$13701,MIN(13701,ROW()+1)):INDEX($C$1:$C$13701,MIN(13701,ROW()+設定!$B$24))),$C12096&gt;=設定!$B$32,$C12096&gt;=MAX(MIN(INDEX($C$1:$C$13701,MAX(1,ROW()-設定!$B$26)):INDEX($C$1:$C$13701,MAX(1,ROW()-1))),MIN(INDEX($C$1:$C$13701,MIN(13701,ROW()+1)):INDEX($C$1:$C$13701,MIN(13701,ROW()+設定!$B$26))))*10^(設定!$B$27/20)),1,0))</f>
        <v>0</v>
      </c>
      <c r="G12096" s="33" t="n">
        <f aca="false">$G12095+IF($F12096=1,1,0)</f>
        <v>6</v>
      </c>
      <c r="H12096" s="0" t="str">
        <f aca="false">IF($F12096=1,$G12096,"")</f>
        <v/>
      </c>
    </row>
    <row r="12097" customFormat="false" ht="15" hidden="false" customHeight="false" outlineLevel="0" collapsed="false">
      <c r="A12097" s="30" t="n">
        <v>1889.84375</v>
      </c>
      <c r="B12097" s="31" t="n">
        <v>13.8593</v>
      </c>
      <c r="C12097" s="32" t="n">
        <f aca="false">IF($A12097="","",IF(設定!$B$21="dB",10^($B12097/20),ABS($B12097)))</f>
        <v>4.93134060443708</v>
      </c>
      <c r="D12097" s="32" t="n">
        <f aca="false">IF($A12097="","",$A12097^2)</f>
        <v>3571509.39941406</v>
      </c>
      <c r="E12097" s="32" t="n">
        <f aca="false">IF($A12097="","",IF($C12097&lt;=0,"",1/$C12097^2))</f>
        <v>0.0411215995950817</v>
      </c>
      <c r="F12097" s="33" t="n">
        <f aca="false">IF(OR(ROW()-設定!$B$30&lt;2,ROW()+設定!$B$30&gt;13701,N($A12097)&lt;=0,N(INDEX($A$2:$A$13701,MIN(13700,MAX(1,ROW()-1+設定!$B$30))))&lt;=0,$A12097&lt;設定!$B$28,$A12097&gt;設定!$B$29),0,IF(AND($C12097&gt;=MAX(INDEX($C$1:$C$13701,MAX(1,ROW()-設定!$B$24)):INDEX($C$1:$C$13701,MAX(1,ROW()-1))),$C12097&gt;MAX(INDEX($C$1:$C$13701,MIN(13701,ROW()+1)):INDEX($C$1:$C$13701,MIN(13701,ROW()+設定!$B$24))),$C12097&gt;=設定!$B$32,$C12097&gt;=MAX(MIN(INDEX($C$1:$C$13701,MAX(1,ROW()-設定!$B$26)):INDEX($C$1:$C$13701,MAX(1,ROW()-1))),MIN(INDEX($C$1:$C$13701,MIN(13701,ROW()+1)):INDEX($C$1:$C$13701,MIN(13701,ROW()+設定!$B$26))))*10^(設定!$B$27/20)),1,0))</f>
        <v>0</v>
      </c>
      <c r="G12097" s="33" t="n">
        <f aca="false">$G12096+IF($F12097=1,1,0)</f>
        <v>6</v>
      </c>
      <c r="H12097" s="0" t="str">
        <f aca="false">IF($F12097=1,$G12097,"")</f>
        <v/>
      </c>
    </row>
    <row r="12098" customFormat="false" ht="15" hidden="false" customHeight="false" outlineLevel="0" collapsed="false">
      <c r="A12098" s="30" t="n">
        <v>1890</v>
      </c>
      <c r="B12098" s="31" t="n">
        <v>13.5516</v>
      </c>
      <c r="C12098" s="32" t="n">
        <f aca="false">IF($A12098="","",IF(設定!$B$21="dB",10^($B12098/20),ABS($B12098)))</f>
        <v>4.75970459912819</v>
      </c>
      <c r="D12098" s="32" t="n">
        <f aca="false">IF($A12098="","",$A12098^2)</f>
        <v>3572100</v>
      </c>
      <c r="E12098" s="32" t="n">
        <f aca="false">IF($A12098="","",IF($C12098&lt;=0,"",1/$C12098^2))</f>
        <v>0.0441407796751767</v>
      </c>
      <c r="F12098" s="33" t="n">
        <f aca="false">IF(OR(ROW()-設定!$B$30&lt;2,ROW()+設定!$B$30&gt;13701,N($A12098)&lt;=0,N(INDEX($A$2:$A$13701,MIN(13700,MAX(1,ROW()-1+設定!$B$30))))&lt;=0,$A12098&lt;設定!$B$28,$A12098&gt;設定!$B$29),0,IF(AND($C12098&gt;=MAX(INDEX($C$1:$C$13701,MAX(1,ROW()-設定!$B$24)):INDEX($C$1:$C$13701,MAX(1,ROW()-1))),$C12098&gt;MAX(INDEX($C$1:$C$13701,MIN(13701,ROW()+1)):INDEX($C$1:$C$13701,MIN(13701,ROW()+設定!$B$24))),$C12098&gt;=設定!$B$32,$C12098&gt;=MAX(MIN(INDEX($C$1:$C$13701,MAX(1,ROW()-設定!$B$26)):INDEX($C$1:$C$13701,MAX(1,ROW()-1))),MIN(INDEX($C$1:$C$13701,MIN(13701,ROW()+1)):INDEX($C$1:$C$13701,MIN(13701,ROW()+設定!$B$26))))*10^(設定!$B$27/20)),1,0))</f>
        <v>0</v>
      </c>
      <c r="G12098" s="33" t="n">
        <f aca="false">$G12097+IF($F12098=1,1,0)</f>
        <v>6</v>
      </c>
      <c r="H12098" s="0" t="str">
        <f aca="false">IF($F12098=1,$G12098,"")</f>
        <v/>
      </c>
    </row>
    <row r="12099" customFormat="false" ht="15" hidden="false" customHeight="false" outlineLevel="0" collapsed="false">
      <c r="A12099" s="30" t="n">
        <v>1890.15625</v>
      </c>
      <c r="B12099" s="31" t="n">
        <v>13.4782</v>
      </c>
      <c r="C12099" s="32" t="n">
        <f aca="false">IF($A12099="","",IF(設定!$B$21="dB",10^($B12099/20),ABS($B12099)))</f>
        <v>4.71965224520393</v>
      </c>
      <c r="D12099" s="32" t="n">
        <f aca="false">IF($A12099="","",$A12099^2)</f>
        <v>3572690.64941406</v>
      </c>
      <c r="E12099" s="32" t="n">
        <f aca="false">IF($A12099="","",IF($C12099&lt;=0,"",1/$C12099^2))</f>
        <v>0.0448931417881709</v>
      </c>
      <c r="F12099" s="33" t="n">
        <f aca="false">IF(OR(ROW()-設定!$B$30&lt;2,ROW()+設定!$B$30&gt;13701,N($A12099)&lt;=0,N(INDEX($A$2:$A$13701,MIN(13700,MAX(1,ROW()-1+設定!$B$30))))&lt;=0,$A12099&lt;設定!$B$28,$A12099&gt;設定!$B$29),0,IF(AND($C12099&gt;=MAX(INDEX($C$1:$C$13701,MAX(1,ROW()-設定!$B$24)):INDEX($C$1:$C$13701,MAX(1,ROW()-1))),$C12099&gt;MAX(INDEX($C$1:$C$13701,MIN(13701,ROW()+1)):INDEX($C$1:$C$13701,MIN(13701,ROW()+設定!$B$24))),$C12099&gt;=設定!$B$32,$C12099&gt;=MAX(MIN(INDEX($C$1:$C$13701,MAX(1,ROW()-設定!$B$26)):INDEX($C$1:$C$13701,MAX(1,ROW()-1))),MIN(INDEX($C$1:$C$13701,MIN(13701,ROW()+1)):INDEX($C$1:$C$13701,MIN(13701,ROW()+設定!$B$26))))*10^(設定!$B$27/20)),1,0))</f>
        <v>0</v>
      </c>
      <c r="G12099" s="33" t="n">
        <f aca="false">$G12098+IF($F12099=1,1,0)</f>
        <v>6</v>
      </c>
      <c r="H12099" s="0" t="str">
        <f aca="false">IF($F12099=1,$G12099,"")</f>
        <v/>
      </c>
    </row>
    <row r="12100" customFormat="false" ht="15" hidden="false" customHeight="false" outlineLevel="0" collapsed="false">
      <c r="A12100" s="30" t="n">
        <v>1890.3125</v>
      </c>
      <c r="B12100" s="31" t="n">
        <v>13.756</v>
      </c>
      <c r="C12100" s="32" t="n">
        <f aca="false">IF($A12100="","",IF(設定!$B$21="dB",10^($B12100/20),ABS($B12100)))</f>
        <v>4.87304026625235</v>
      </c>
      <c r="D12100" s="32" t="n">
        <f aca="false">IF($A12100="","",$A12100^2)</f>
        <v>3573281.34765625</v>
      </c>
      <c r="E12100" s="32" t="n">
        <f aca="false">IF($A12100="","",IF($C12100&lt;=0,"",1/$C12100^2))</f>
        <v>0.0421114310436318</v>
      </c>
      <c r="F12100" s="33" t="n">
        <f aca="false">IF(OR(ROW()-設定!$B$30&lt;2,ROW()+設定!$B$30&gt;13701,N($A12100)&lt;=0,N(INDEX($A$2:$A$13701,MIN(13700,MAX(1,ROW()-1+設定!$B$30))))&lt;=0,$A12100&lt;設定!$B$28,$A12100&gt;設定!$B$29),0,IF(AND($C12100&gt;=MAX(INDEX($C$1:$C$13701,MAX(1,ROW()-設定!$B$24)):INDEX($C$1:$C$13701,MAX(1,ROW()-1))),$C12100&gt;MAX(INDEX($C$1:$C$13701,MIN(13701,ROW()+1)):INDEX($C$1:$C$13701,MIN(13701,ROW()+設定!$B$24))),$C12100&gt;=設定!$B$32,$C12100&gt;=MAX(MIN(INDEX($C$1:$C$13701,MAX(1,ROW()-設定!$B$26)):INDEX($C$1:$C$13701,MAX(1,ROW()-1))),MIN(INDEX($C$1:$C$13701,MIN(13701,ROW()+1)):INDEX($C$1:$C$13701,MIN(13701,ROW()+設定!$B$26))))*10^(設定!$B$27/20)),1,0))</f>
        <v>0</v>
      </c>
      <c r="G12100" s="33" t="n">
        <f aca="false">$G12099+IF($F12100=1,1,0)</f>
        <v>6</v>
      </c>
      <c r="H12100" s="0" t="str">
        <f aca="false">IF($F12100=1,$G12100,"")</f>
        <v/>
      </c>
    </row>
    <row r="12101" customFormat="false" ht="15" hidden="false" customHeight="false" outlineLevel="0" collapsed="false">
      <c r="A12101" s="30" t="n">
        <v>1890.46875</v>
      </c>
      <c r="B12101" s="31" t="n">
        <v>13.6734</v>
      </c>
      <c r="C12101" s="32" t="n">
        <f aca="false">IF($A12101="","",IF(設定!$B$21="dB",10^($B12101/20),ABS($B12101)))</f>
        <v>4.82691887739024</v>
      </c>
      <c r="D12101" s="32" t="n">
        <f aca="false">IF($A12101="","",$A12101^2)</f>
        <v>3573872.09472656</v>
      </c>
      <c r="E12101" s="32" t="n">
        <f aca="false">IF($A12101="","",IF($C12101&lt;=0,"",1/$C12101^2))</f>
        <v>0.0429200283342981</v>
      </c>
      <c r="F12101" s="33" t="n">
        <f aca="false">IF(OR(ROW()-設定!$B$30&lt;2,ROW()+設定!$B$30&gt;13701,N($A12101)&lt;=0,N(INDEX($A$2:$A$13701,MIN(13700,MAX(1,ROW()-1+設定!$B$30))))&lt;=0,$A12101&lt;設定!$B$28,$A12101&gt;設定!$B$29),0,IF(AND($C12101&gt;=MAX(INDEX($C$1:$C$13701,MAX(1,ROW()-設定!$B$24)):INDEX($C$1:$C$13701,MAX(1,ROW()-1))),$C12101&gt;MAX(INDEX($C$1:$C$13701,MIN(13701,ROW()+1)):INDEX($C$1:$C$13701,MIN(13701,ROW()+設定!$B$24))),$C12101&gt;=設定!$B$32,$C12101&gt;=MAX(MIN(INDEX($C$1:$C$13701,MAX(1,ROW()-設定!$B$26)):INDEX($C$1:$C$13701,MAX(1,ROW()-1))),MIN(INDEX($C$1:$C$13701,MIN(13701,ROW()+1)):INDEX($C$1:$C$13701,MIN(13701,ROW()+設定!$B$26))))*10^(設定!$B$27/20)),1,0))</f>
        <v>0</v>
      </c>
      <c r="G12101" s="33" t="n">
        <f aca="false">$G12100+IF($F12101=1,1,0)</f>
        <v>6</v>
      </c>
      <c r="H12101" s="0" t="str">
        <f aca="false">IF($F12101=1,$G12101,"")</f>
        <v/>
      </c>
    </row>
    <row r="12102" customFormat="false" ht="15" hidden="false" customHeight="false" outlineLevel="0" collapsed="false">
      <c r="A12102" s="30" t="n">
        <v>1890.625</v>
      </c>
      <c r="B12102" s="31" t="n">
        <v>13.6963</v>
      </c>
      <c r="C12102" s="32" t="n">
        <f aca="false">IF($A12102="","",IF(設定!$B$21="dB",10^($B12102/20),ABS($B12102)))</f>
        <v>4.8396616461214</v>
      </c>
      <c r="D12102" s="32" t="n">
        <f aca="false">IF($A12102="","",$A12102^2)</f>
        <v>3574462.890625</v>
      </c>
      <c r="E12102" s="32" t="n">
        <f aca="false">IF($A12102="","",IF($C12102&lt;=0,"",1/$C12102^2))</f>
        <v>0.0426943100844799</v>
      </c>
      <c r="F12102" s="33" t="n">
        <f aca="false">IF(OR(ROW()-設定!$B$30&lt;2,ROW()+設定!$B$30&gt;13701,N($A12102)&lt;=0,N(INDEX($A$2:$A$13701,MIN(13700,MAX(1,ROW()-1+設定!$B$30))))&lt;=0,$A12102&lt;設定!$B$28,$A12102&gt;設定!$B$29),0,IF(AND($C12102&gt;=MAX(INDEX($C$1:$C$13701,MAX(1,ROW()-設定!$B$24)):INDEX($C$1:$C$13701,MAX(1,ROW()-1))),$C12102&gt;MAX(INDEX($C$1:$C$13701,MIN(13701,ROW()+1)):INDEX($C$1:$C$13701,MIN(13701,ROW()+設定!$B$24))),$C12102&gt;=設定!$B$32,$C12102&gt;=MAX(MIN(INDEX($C$1:$C$13701,MAX(1,ROW()-設定!$B$26)):INDEX($C$1:$C$13701,MAX(1,ROW()-1))),MIN(INDEX($C$1:$C$13701,MIN(13701,ROW()+1)):INDEX($C$1:$C$13701,MIN(13701,ROW()+設定!$B$26))))*10^(設定!$B$27/20)),1,0))</f>
        <v>0</v>
      </c>
      <c r="G12102" s="33" t="n">
        <f aca="false">$G12101+IF($F12102=1,1,0)</f>
        <v>6</v>
      </c>
      <c r="H12102" s="0" t="str">
        <f aca="false">IF($F12102=1,$G12102,"")</f>
        <v/>
      </c>
    </row>
    <row r="12103" customFormat="false" ht="15" hidden="false" customHeight="false" outlineLevel="0" collapsed="false">
      <c r="A12103" s="30" t="n">
        <v>1890.78125</v>
      </c>
      <c r="B12103" s="31" t="n">
        <v>13.7226</v>
      </c>
      <c r="C12103" s="32" t="n">
        <f aca="false">IF($A12103="","",IF(設定!$B$21="dB",10^($B12103/20),ABS($B12103)))</f>
        <v>4.85433786254335</v>
      </c>
      <c r="D12103" s="32" t="n">
        <f aca="false">IF($A12103="","",$A12103^2)</f>
        <v>3575053.73535156</v>
      </c>
      <c r="E12103" s="32" t="n">
        <f aca="false">IF($A12103="","",IF($C12103&lt;=0,"",1/$C12103^2))</f>
        <v>0.0424365432128405</v>
      </c>
      <c r="F12103" s="33" t="n">
        <f aca="false">IF(OR(ROW()-設定!$B$30&lt;2,ROW()+設定!$B$30&gt;13701,N($A12103)&lt;=0,N(INDEX($A$2:$A$13701,MIN(13700,MAX(1,ROW()-1+設定!$B$30))))&lt;=0,$A12103&lt;設定!$B$28,$A12103&gt;設定!$B$29),0,IF(AND($C12103&gt;=MAX(INDEX($C$1:$C$13701,MAX(1,ROW()-設定!$B$24)):INDEX($C$1:$C$13701,MAX(1,ROW()-1))),$C12103&gt;MAX(INDEX($C$1:$C$13701,MIN(13701,ROW()+1)):INDEX($C$1:$C$13701,MIN(13701,ROW()+設定!$B$24))),$C12103&gt;=設定!$B$32,$C12103&gt;=MAX(MIN(INDEX($C$1:$C$13701,MAX(1,ROW()-設定!$B$26)):INDEX($C$1:$C$13701,MAX(1,ROW()-1))),MIN(INDEX($C$1:$C$13701,MIN(13701,ROW()+1)):INDEX($C$1:$C$13701,MIN(13701,ROW()+設定!$B$26))))*10^(設定!$B$27/20)),1,0))</f>
        <v>0</v>
      </c>
      <c r="G12103" s="33" t="n">
        <f aca="false">$G12102+IF($F12103=1,1,0)</f>
        <v>6</v>
      </c>
      <c r="H12103" s="0" t="str">
        <f aca="false">IF($F12103=1,$G12103,"")</f>
        <v/>
      </c>
    </row>
    <row r="12104" customFormat="false" ht="15" hidden="false" customHeight="false" outlineLevel="0" collapsed="false">
      <c r="A12104" s="30" t="n">
        <v>1890.9375</v>
      </c>
      <c r="B12104" s="31" t="n">
        <v>13.6659</v>
      </c>
      <c r="C12104" s="32" t="n">
        <f aca="false">IF($A12104="","",IF(設定!$B$21="dB",10^($B12104/20),ABS($B12104)))</f>
        <v>4.82275277950357</v>
      </c>
      <c r="D12104" s="32" t="n">
        <f aca="false">IF($A12104="","",$A12104^2)</f>
        <v>3575644.62890625</v>
      </c>
      <c r="E12104" s="32" t="n">
        <f aca="false">IF($A12104="","",IF($C12104&lt;=0,"",1/$C12104^2))</f>
        <v>0.0429942126348106</v>
      </c>
      <c r="F12104" s="33" t="n">
        <f aca="false">IF(OR(ROW()-設定!$B$30&lt;2,ROW()+設定!$B$30&gt;13701,N($A12104)&lt;=0,N(INDEX($A$2:$A$13701,MIN(13700,MAX(1,ROW()-1+設定!$B$30))))&lt;=0,$A12104&lt;設定!$B$28,$A12104&gt;設定!$B$29),0,IF(AND($C12104&gt;=MAX(INDEX($C$1:$C$13701,MAX(1,ROW()-設定!$B$24)):INDEX($C$1:$C$13701,MAX(1,ROW()-1))),$C12104&gt;MAX(INDEX($C$1:$C$13701,MIN(13701,ROW()+1)):INDEX($C$1:$C$13701,MIN(13701,ROW()+設定!$B$24))),$C12104&gt;=設定!$B$32,$C12104&gt;=MAX(MIN(INDEX($C$1:$C$13701,MAX(1,ROW()-設定!$B$26)):INDEX($C$1:$C$13701,MAX(1,ROW()-1))),MIN(INDEX($C$1:$C$13701,MIN(13701,ROW()+1)):INDEX($C$1:$C$13701,MIN(13701,ROW()+設定!$B$26))))*10^(設定!$B$27/20)),1,0))</f>
        <v>0</v>
      </c>
      <c r="G12104" s="33" t="n">
        <f aca="false">$G12103+IF($F12104=1,1,0)</f>
        <v>6</v>
      </c>
      <c r="H12104" s="0" t="str">
        <f aca="false">IF($F12104=1,$G12104,"")</f>
        <v/>
      </c>
    </row>
    <row r="12105" customFormat="false" ht="15" hidden="false" customHeight="false" outlineLevel="0" collapsed="false">
      <c r="A12105" s="30" t="n">
        <v>1891.09375</v>
      </c>
      <c r="B12105" s="31" t="n">
        <v>13.5662</v>
      </c>
      <c r="C12105" s="32" t="n">
        <f aca="false">IF($A12105="","",IF(設定!$B$21="dB",10^($B12105/20),ABS($B12105)))</f>
        <v>4.76771185303348</v>
      </c>
      <c r="D12105" s="32" t="n">
        <f aca="false">IF($A12105="","",$A12105^2)</f>
        <v>3576235.57128906</v>
      </c>
      <c r="E12105" s="32" t="n">
        <f aca="false">IF($A12105="","",IF($C12105&lt;=0,"",1/$C12105^2))</f>
        <v>0.0439926374891294</v>
      </c>
      <c r="F12105" s="33" t="n">
        <f aca="false">IF(OR(ROW()-設定!$B$30&lt;2,ROW()+設定!$B$30&gt;13701,N($A12105)&lt;=0,N(INDEX($A$2:$A$13701,MIN(13700,MAX(1,ROW()-1+設定!$B$30))))&lt;=0,$A12105&lt;設定!$B$28,$A12105&gt;設定!$B$29),0,IF(AND($C12105&gt;=MAX(INDEX($C$1:$C$13701,MAX(1,ROW()-設定!$B$24)):INDEX($C$1:$C$13701,MAX(1,ROW()-1))),$C12105&gt;MAX(INDEX($C$1:$C$13701,MIN(13701,ROW()+1)):INDEX($C$1:$C$13701,MIN(13701,ROW()+設定!$B$24))),$C12105&gt;=設定!$B$32,$C12105&gt;=MAX(MIN(INDEX($C$1:$C$13701,MAX(1,ROW()-設定!$B$26)):INDEX($C$1:$C$13701,MAX(1,ROW()-1))),MIN(INDEX($C$1:$C$13701,MIN(13701,ROW()+1)):INDEX($C$1:$C$13701,MIN(13701,ROW()+設定!$B$26))))*10^(設定!$B$27/20)),1,0))</f>
        <v>0</v>
      </c>
      <c r="G12105" s="33" t="n">
        <f aca="false">$G12104+IF($F12105=1,1,0)</f>
        <v>6</v>
      </c>
      <c r="H12105" s="0" t="str">
        <f aca="false">IF($F12105=1,$G12105,"")</f>
        <v/>
      </c>
    </row>
    <row r="12106" customFormat="false" ht="15" hidden="false" customHeight="false" outlineLevel="0" collapsed="false">
      <c r="A12106" s="30" t="n">
        <v>1891.25</v>
      </c>
      <c r="B12106" s="31" t="n">
        <v>13.6766</v>
      </c>
      <c r="C12106" s="32" t="n">
        <f aca="false">IF($A12106="","",IF(設定!$B$21="dB",10^($B12106/20),ABS($B12106)))</f>
        <v>4.82869750763827</v>
      </c>
      <c r="D12106" s="32" t="n">
        <f aca="false">IF($A12106="","",$A12106^2)</f>
        <v>3576826.5625</v>
      </c>
      <c r="E12106" s="32" t="n">
        <f aca="false">IF($A12106="","",IF($C12106&lt;=0,"",1/$C12106^2))</f>
        <v>0.0428884153368083</v>
      </c>
      <c r="F12106" s="33" t="n">
        <f aca="false">IF(OR(ROW()-設定!$B$30&lt;2,ROW()+設定!$B$30&gt;13701,N($A12106)&lt;=0,N(INDEX($A$2:$A$13701,MIN(13700,MAX(1,ROW()-1+設定!$B$30))))&lt;=0,$A12106&lt;設定!$B$28,$A12106&gt;設定!$B$29),0,IF(AND($C12106&gt;=MAX(INDEX($C$1:$C$13701,MAX(1,ROW()-設定!$B$24)):INDEX($C$1:$C$13701,MAX(1,ROW()-1))),$C12106&gt;MAX(INDEX($C$1:$C$13701,MIN(13701,ROW()+1)):INDEX($C$1:$C$13701,MIN(13701,ROW()+設定!$B$24))),$C12106&gt;=設定!$B$32,$C12106&gt;=MAX(MIN(INDEX($C$1:$C$13701,MAX(1,ROW()-設定!$B$26)):INDEX($C$1:$C$13701,MAX(1,ROW()-1))),MIN(INDEX($C$1:$C$13701,MIN(13701,ROW()+1)):INDEX($C$1:$C$13701,MIN(13701,ROW()+設定!$B$26))))*10^(設定!$B$27/20)),1,0))</f>
        <v>0</v>
      </c>
      <c r="G12106" s="33" t="n">
        <f aca="false">$G12105+IF($F12106=1,1,0)</f>
        <v>6</v>
      </c>
      <c r="H12106" s="0" t="str">
        <f aca="false">IF($F12106=1,$G12106,"")</f>
        <v/>
      </c>
    </row>
    <row r="12107" customFormat="false" ht="15" hidden="false" customHeight="false" outlineLevel="0" collapsed="false">
      <c r="A12107" s="30" t="n">
        <v>1891.40625</v>
      </c>
      <c r="B12107" s="31" t="n">
        <v>13.6831</v>
      </c>
      <c r="C12107" s="32" t="n">
        <f aca="false">IF($A12107="","",IF(設定!$B$21="dB",10^($B12107/20),ABS($B12107)))</f>
        <v>4.83231236828465</v>
      </c>
      <c r="D12107" s="32" t="n">
        <f aca="false">IF($A12107="","",$A12107^2)</f>
        <v>3577417.60253906</v>
      </c>
      <c r="E12107" s="32" t="n">
        <f aca="false">IF($A12107="","",IF($C12107&lt;=0,"",1/$C12107^2))</f>
        <v>0.0428242731022108</v>
      </c>
      <c r="F12107" s="33" t="n">
        <f aca="false">IF(OR(ROW()-設定!$B$30&lt;2,ROW()+設定!$B$30&gt;13701,N($A12107)&lt;=0,N(INDEX($A$2:$A$13701,MIN(13700,MAX(1,ROW()-1+設定!$B$30))))&lt;=0,$A12107&lt;設定!$B$28,$A12107&gt;設定!$B$29),0,IF(AND($C12107&gt;=MAX(INDEX($C$1:$C$13701,MAX(1,ROW()-設定!$B$24)):INDEX($C$1:$C$13701,MAX(1,ROW()-1))),$C12107&gt;MAX(INDEX($C$1:$C$13701,MIN(13701,ROW()+1)):INDEX($C$1:$C$13701,MIN(13701,ROW()+設定!$B$24))),$C12107&gt;=設定!$B$32,$C12107&gt;=MAX(MIN(INDEX($C$1:$C$13701,MAX(1,ROW()-設定!$B$26)):INDEX($C$1:$C$13701,MAX(1,ROW()-1))),MIN(INDEX($C$1:$C$13701,MIN(13701,ROW()+1)):INDEX($C$1:$C$13701,MIN(13701,ROW()+設定!$B$26))))*10^(設定!$B$27/20)),1,0))</f>
        <v>0</v>
      </c>
      <c r="G12107" s="33" t="n">
        <f aca="false">$G12106+IF($F12107=1,1,0)</f>
        <v>6</v>
      </c>
      <c r="H12107" s="0" t="str">
        <f aca="false">IF($F12107=1,$G12107,"")</f>
        <v/>
      </c>
    </row>
    <row r="12108" customFormat="false" ht="15" hidden="false" customHeight="false" outlineLevel="0" collapsed="false">
      <c r="A12108" s="30" t="n">
        <v>1891.5625</v>
      </c>
      <c r="B12108" s="31" t="n">
        <v>13.6911</v>
      </c>
      <c r="C12108" s="32" t="n">
        <f aca="false">IF($A12108="","",IF(設定!$B$21="dB",10^($B12108/20),ABS($B12108)))</f>
        <v>4.83676514271785</v>
      </c>
      <c r="D12108" s="32" t="n">
        <f aca="false">IF($A12108="","",$A12108^2)</f>
        <v>3578008.69140625</v>
      </c>
      <c r="E12108" s="32" t="n">
        <f aca="false">IF($A12108="","",IF($C12108&lt;=0,"",1/$C12108^2))</f>
        <v>0.0427454604873066</v>
      </c>
      <c r="F12108" s="33" t="n">
        <f aca="false">IF(OR(ROW()-設定!$B$30&lt;2,ROW()+設定!$B$30&gt;13701,N($A12108)&lt;=0,N(INDEX($A$2:$A$13701,MIN(13700,MAX(1,ROW()-1+設定!$B$30))))&lt;=0,$A12108&lt;設定!$B$28,$A12108&gt;設定!$B$29),0,IF(AND($C12108&gt;=MAX(INDEX($C$1:$C$13701,MAX(1,ROW()-設定!$B$24)):INDEX($C$1:$C$13701,MAX(1,ROW()-1))),$C12108&gt;MAX(INDEX($C$1:$C$13701,MIN(13701,ROW()+1)):INDEX($C$1:$C$13701,MIN(13701,ROW()+設定!$B$24))),$C12108&gt;=設定!$B$32,$C12108&gt;=MAX(MIN(INDEX($C$1:$C$13701,MAX(1,ROW()-設定!$B$26)):INDEX($C$1:$C$13701,MAX(1,ROW()-1))),MIN(INDEX($C$1:$C$13701,MIN(13701,ROW()+1)):INDEX($C$1:$C$13701,MIN(13701,ROW()+設定!$B$26))))*10^(設定!$B$27/20)),1,0))</f>
        <v>0</v>
      </c>
      <c r="G12108" s="33" t="n">
        <f aca="false">$G12107+IF($F12108=1,1,0)</f>
        <v>6</v>
      </c>
      <c r="H12108" s="0" t="str">
        <f aca="false">IF($F12108=1,$G12108,"")</f>
        <v/>
      </c>
    </row>
    <row r="12109" customFormat="false" ht="15" hidden="false" customHeight="false" outlineLevel="0" collapsed="false">
      <c r="A12109" s="30" t="n">
        <v>1891.71875</v>
      </c>
      <c r="B12109" s="31" t="n">
        <v>13.8407</v>
      </c>
      <c r="C12109" s="32" t="n">
        <f aca="false">IF($A12109="","",IF(設定!$B$21="dB",10^($B12109/20),ABS($B12109)))</f>
        <v>4.9207919098085</v>
      </c>
      <c r="D12109" s="32" t="n">
        <f aca="false">IF($A12109="","",$A12109^2)</f>
        <v>3578599.82910156</v>
      </c>
      <c r="E12109" s="32" t="n">
        <f aca="false">IF($A12109="","",IF($C12109&lt;=0,"",1/$C12109^2))</f>
        <v>0.0412980931963761</v>
      </c>
      <c r="F12109" s="33" t="n">
        <f aca="false">IF(OR(ROW()-設定!$B$30&lt;2,ROW()+設定!$B$30&gt;13701,N($A12109)&lt;=0,N(INDEX($A$2:$A$13701,MIN(13700,MAX(1,ROW()-1+設定!$B$30))))&lt;=0,$A12109&lt;設定!$B$28,$A12109&gt;設定!$B$29),0,IF(AND($C12109&gt;=MAX(INDEX($C$1:$C$13701,MAX(1,ROW()-設定!$B$24)):INDEX($C$1:$C$13701,MAX(1,ROW()-1))),$C12109&gt;MAX(INDEX($C$1:$C$13701,MIN(13701,ROW()+1)):INDEX($C$1:$C$13701,MIN(13701,ROW()+設定!$B$24))),$C12109&gt;=設定!$B$32,$C12109&gt;=MAX(MIN(INDEX($C$1:$C$13701,MAX(1,ROW()-設定!$B$26)):INDEX($C$1:$C$13701,MAX(1,ROW()-1))),MIN(INDEX($C$1:$C$13701,MIN(13701,ROW()+1)):INDEX($C$1:$C$13701,MIN(13701,ROW()+設定!$B$26))))*10^(設定!$B$27/20)),1,0))</f>
        <v>0</v>
      </c>
      <c r="G12109" s="33" t="n">
        <f aca="false">$G12108+IF($F12109=1,1,0)</f>
        <v>6</v>
      </c>
      <c r="H12109" s="0" t="str">
        <f aca="false">IF($F12109=1,$G12109,"")</f>
        <v/>
      </c>
    </row>
    <row r="12110" customFormat="false" ht="15" hidden="false" customHeight="false" outlineLevel="0" collapsed="false">
      <c r="A12110" s="30" t="n">
        <v>1891.875</v>
      </c>
      <c r="B12110" s="31" t="n">
        <v>13.5444</v>
      </c>
      <c r="C12110" s="32" t="n">
        <f aca="false">IF($A12110="","",IF(設定!$B$21="dB",10^($B12110/20),ABS($B12110)))</f>
        <v>4.7557607689863</v>
      </c>
      <c r="D12110" s="32" t="n">
        <f aca="false">IF($A12110="","",$A12110^2)</f>
        <v>3579191.015625</v>
      </c>
      <c r="E12110" s="32" t="n">
        <f aca="false">IF($A12110="","",IF($C12110&lt;=0,"",1/$C12110^2))</f>
        <v>0.0442140196581839</v>
      </c>
      <c r="F12110" s="33" t="n">
        <f aca="false">IF(OR(ROW()-設定!$B$30&lt;2,ROW()+設定!$B$30&gt;13701,N($A12110)&lt;=0,N(INDEX($A$2:$A$13701,MIN(13700,MAX(1,ROW()-1+設定!$B$30))))&lt;=0,$A12110&lt;設定!$B$28,$A12110&gt;設定!$B$29),0,IF(AND($C12110&gt;=MAX(INDEX($C$1:$C$13701,MAX(1,ROW()-設定!$B$24)):INDEX($C$1:$C$13701,MAX(1,ROW()-1))),$C12110&gt;MAX(INDEX($C$1:$C$13701,MIN(13701,ROW()+1)):INDEX($C$1:$C$13701,MIN(13701,ROW()+設定!$B$24))),$C12110&gt;=設定!$B$32,$C12110&gt;=MAX(MIN(INDEX($C$1:$C$13701,MAX(1,ROW()-設定!$B$26)):INDEX($C$1:$C$13701,MAX(1,ROW()-1))),MIN(INDEX($C$1:$C$13701,MIN(13701,ROW()+1)):INDEX($C$1:$C$13701,MIN(13701,ROW()+設定!$B$26))))*10^(設定!$B$27/20)),1,0))</f>
        <v>0</v>
      </c>
      <c r="G12110" s="33" t="n">
        <f aca="false">$G12109+IF($F12110=1,1,0)</f>
        <v>6</v>
      </c>
      <c r="H12110" s="0" t="str">
        <f aca="false">IF($F12110=1,$G12110,"")</f>
        <v/>
      </c>
    </row>
    <row r="12111" customFormat="false" ht="15" hidden="false" customHeight="false" outlineLevel="0" collapsed="false">
      <c r="A12111" s="30" t="n">
        <v>1892.03125</v>
      </c>
      <c r="B12111" s="31" t="n">
        <v>13.6233</v>
      </c>
      <c r="C12111" s="32" t="n">
        <f aca="false">IF($A12111="","",IF(設定!$B$21="dB",10^($B12111/20),ABS($B12111)))</f>
        <v>4.79915746733867</v>
      </c>
      <c r="D12111" s="32" t="n">
        <f aca="false">IF($A12111="","",$A12111^2)</f>
        <v>3579782.25097656</v>
      </c>
      <c r="E12111" s="32" t="n">
        <f aca="false">IF($A12111="","",IF($C12111&lt;=0,"",1/$C12111^2))</f>
        <v>0.0434180185645419</v>
      </c>
      <c r="F12111" s="33" t="n">
        <f aca="false">IF(OR(ROW()-設定!$B$30&lt;2,ROW()+設定!$B$30&gt;13701,N($A12111)&lt;=0,N(INDEX($A$2:$A$13701,MIN(13700,MAX(1,ROW()-1+設定!$B$30))))&lt;=0,$A12111&lt;設定!$B$28,$A12111&gt;設定!$B$29),0,IF(AND($C12111&gt;=MAX(INDEX($C$1:$C$13701,MAX(1,ROW()-設定!$B$24)):INDEX($C$1:$C$13701,MAX(1,ROW()-1))),$C12111&gt;MAX(INDEX($C$1:$C$13701,MIN(13701,ROW()+1)):INDEX($C$1:$C$13701,MIN(13701,ROW()+設定!$B$24))),$C12111&gt;=設定!$B$32,$C12111&gt;=MAX(MIN(INDEX($C$1:$C$13701,MAX(1,ROW()-設定!$B$26)):INDEX($C$1:$C$13701,MAX(1,ROW()-1))),MIN(INDEX($C$1:$C$13701,MIN(13701,ROW()+1)):INDEX($C$1:$C$13701,MIN(13701,ROW()+設定!$B$26))))*10^(設定!$B$27/20)),1,0))</f>
        <v>0</v>
      </c>
      <c r="G12111" s="33" t="n">
        <f aca="false">$G12110+IF($F12111=1,1,0)</f>
        <v>6</v>
      </c>
      <c r="H12111" s="0" t="str">
        <f aca="false">IF($F12111=1,$G12111,"")</f>
        <v/>
      </c>
    </row>
    <row r="12112" customFormat="false" ht="15" hidden="false" customHeight="false" outlineLevel="0" collapsed="false">
      <c r="A12112" s="30" t="n">
        <v>1892.1875</v>
      </c>
      <c r="B12112" s="31" t="n">
        <v>13.6681</v>
      </c>
      <c r="C12112" s="32" t="n">
        <f aca="false">IF($A12112="","",IF(設定!$B$21="dB",10^($B12112/20),ABS($B12112)))</f>
        <v>4.82397446206588</v>
      </c>
      <c r="D12112" s="32" t="n">
        <f aca="false">IF($A12112="","",$A12112^2)</f>
        <v>3580373.53515625</v>
      </c>
      <c r="E12112" s="32" t="n">
        <f aca="false">IF($A12112="","",IF($C12112&lt;=0,"",1/$C12112^2))</f>
        <v>0.0429724386270103</v>
      </c>
      <c r="F12112" s="33" t="n">
        <f aca="false">IF(OR(ROW()-設定!$B$30&lt;2,ROW()+設定!$B$30&gt;13701,N($A12112)&lt;=0,N(INDEX($A$2:$A$13701,MIN(13700,MAX(1,ROW()-1+設定!$B$30))))&lt;=0,$A12112&lt;設定!$B$28,$A12112&gt;設定!$B$29),0,IF(AND($C12112&gt;=MAX(INDEX($C$1:$C$13701,MAX(1,ROW()-設定!$B$24)):INDEX($C$1:$C$13701,MAX(1,ROW()-1))),$C12112&gt;MAX(INDEX($C$1:$C$13701,MIN(13701,ROW()+1)):INDEX($C$1:$C$13701,MIN(13701,ROW()+設定!$B$24))),$C12112&gt;=設定!$B$32,$C12112&gt;=MAX(MIN(INDEX($C$1:$C$13701,MAX(1,ROW()-設定!$B$26)):INDEX($C$1:$C$13701,MAX(1,ROW()-1))),MIN(INDEX($C$1:$C$13701,MIN(13701,ROW()+1)):INDEX($C$1:$C$13701,MIN(13701,ROW()+設定!$B$26))))*10^(設定!$B$27/20)),1,0))</f>
        <v>0</v>
      </c>
      <c r="G12112" s="33" t="n">
        <f aca="false">$G12111+IF($F12112=1,1,0)</f>
        <v>6</v>
      </c>
      <c r="H12112" s="0" t="str">
        <f aca="false">IF($F12112=1,$G12112,"")</f>
        <v/>
      </c>
    </row>
    <row r="12113" customFormat="false" ht="15" hidden="false" customHeight="false" outlineLevel="0" collapsed="false">
      <c r="A12113" s="30" t="n">
        <v>1892.34375</v>
      </c>
      <c r="B12113" s="31" t="n">
        <v>13.5528</v>
      </c>
      <c r="C12113" s="32" t="n">
        <f aca="false">IF($A12113="","",IF(設定!$B$21="dB",10^($B12113/20),ABS($B12113)))</f>
        <v>4.76036222204554</v>
      </c>
      <c r="D12113" s="32" t="n">
        <f aca="false">IF($A12113="","",$A12113^2)</f>
        <v>3580964.86816406</v>
      </c>
      <c r="E12113" s="32" t="n">
        <f aca="false">IF($A12113="","",IF($C12113&lt;=0,"",1/$C12113^2))</f>
        <v>0.0441285848118841</v>
      </c>
      <c r="F12113" s="33" t="n">
        <f aca="false">IF(OR(ROW()-設定!$B$30&lt;2,ROW()+設定!$B$30&gt;13701,N($A12113)&lt;=0,N(INDEX($A$2:$A$13701,MIN(13700,MAX(1,ROW()-1+設定!$B$30))))&lt;=0,$A12113&lt;設定!$B$28,$A12113&gt;設定!$B$29),0,IF(AND($C12113&gt;=MAX(INDEX($C$1:$C$13701,MAX(1,ROW()-設定!$B$24)):INDEX($C$1:$C$13701,MAX(1,ROW()-1))),$C12113&gt;MAX(INDEX($C$1:$C$13701,MIN(13701,ROW()+1)):INDEX($C$1:$C$13701,MIN(13701,ROW()+設定!$B$24))),$C12113&gt;=設定!$B$32,$C12113&gt;=MAX(MIN(INDEX($C$1:$C$13701,MAX(1,ROW()-設定!$B$26)):INDEX($C$1:$C$13701,MAX(1,ROW()-1))),MIN(INDEX($C$1:$C$13701,MIN(13701,ROW()+1)):INDEX($C$1:$C$13701,MIN(13701,ROW()+設定!$B$26))))*10^(設定!$B$27/20)),1,0))</f>
        <v>0</v>
      </c>
      <c r="G12113" s="33" t="n">
        <f aca="false">$G12112+IF($F12113=1,1,0)</f>
        <v>6</v>
      </c>
      <c r="H12113" s="0" t="str">
        <f aca="false">IF($F12113=1,$G12113,"")</f>
        <v/>
      </c>
    </row>
    <row r="12114" customFormat="false" ht="15" hidden="false" customHeight="false" outlineLevel="0" collapsed="false">
      <c r="A12114" s="30" t="n">
        <v>1892.5</v>
      </c>
      <c r="B12114" s="31" t="n">
        <v>13.4641</v>
      </c>
      <c r="C12114" s="32" t="n">
        <f aca="false">IF($A12114="","",IF(設定!$B$21="dB",10^($B12114/20),ABS($B12114)))</f>
        <v>4.71199694276007</v>
      </c>
      <c r="D12114" s="32" t="n">
        <f aca="false">IF($A12114="","",$A12114^2)</f>
        <v>3581556.25</v>
      </c>
      <c r="E12114" s="32" t="n">
        <f aca="false">IF($A12114="","",IF($C12114&lt;=0,"",1/$C12114^2))</f>
        <v>0.0450391307405585</v>
      </c>
      <c r="F12114" s="33" t="n">
        <f aca="false">IF(OR(ROW()-設定!$B$30&lt;2,ROW()+設定!$B$30&gt;13701,N($A12114)&lt;=0,N(INDEX($A$2:$A$13701,MIN(13700,MAX(1,ROW()-1+設定!$B$30))))&lt;=0,$A12114&lt;設定!$B$28,$A12114&gt;設定!$B$29),0,IF(AND($C12114&gt;=MAX(INDEX($C$1:$C$13701,MAX(1,ROW()-設定!$B$24)):INDEX($C$1:$C$13701,MAX(1,ROW()-1))),$C12114&gt;MAX(INDEX($C$1:$C$13701,MIN(13701,ROW()+1)):INDEX($C$1:$C$13701,MIN(13701,ROW()+設定!$B$24))),$C12114&gt;=設定!$B$32,$C12114&gt;=MAX(MIN(INDEX($C$1:$C$13701,MAX(1,ROW()-設定!$B$26)):INDEX($C$1:$C$13701,MAX(1,ROW()-1))),MIN(INDEX($C$1:$C$13701,MIN(13701,ROW()+1)):INDEX($C$1:$C$13701,MIN(13701,ROW()+設定!$B$26))))*10^(設定!$B$27/20)),1,0))</f>
        <v>0</v>
      </c>
      <c r="G12114" s="33" t="n">
        <f aca="false">$G12113+IF($F12114=1,1,0)</f>
        <v>6</v>
      </c>
      <c r="H12114" s="0" t="str">
        <f aca="false">IF($F12114=1,$G12114,"")</f>
        <v/>
      </c>
    </row>
    <row r="12115" customFormat="false" ht="15" hidden="false" customHeight="false" outlineLevel="0" collapsed="false">
      <c r="A12115" s="30" t="n">
        <v>1892.65625</v>
      </c>
      <c r="B12115" s="31" t="n">
        <v>13.5248</v>
      </c>
      <c r="C12115" s="32" t="n">
        <f aca="false">IF($A12115="","",IF(設定!$B$21="dB",10^($B12115/20),ABS($B12115)))</f>
        <v>4.74504133493983</v>
      </c>
      <c r="D12115" s="32" t="n">
        <f aca="false">IF($A12115="","",$A12115^2)</f>
        <v>3582147.68066406</v>
      </c>
      <c r="E12115" s="32" t="n">
        <f aca="false">IF($A12115="","",IF($C12115&lt;=0,"",1/$C12115^2))</f>
        <v>0.0444140114302767</v>
      </c>
      <c r="F12115" s="33" t="n">
        <f aca="false">IF(OR(ROW()-設定!$B$30&lt;2,ROW()+設定!$B$30&gt;13701,N($A12115)&lt;=0,N(INDEX($A$2:$A$13701,MIN(13700,MAX(1,ROW()-1+設定!$B$30))))&lt;=0,$A12115&lt;設定!$B$28,$A12115&gt;設定!$B$29),0,IF(AND($C12115&gt;=MAX(INDEX($C$1:$C$13701,MAX(1,ROW()-設定!$B$24)):INDEX($C$1:$C$13701,MAX(1,ROW()-1))),$C12115&gt;MAX(INDEX($C$1:$C$13701,MIN(13701,ROW()+1)):INDEX($C$1:$C$13701,MIN(13701,ROW()+設定!$B$24))),$C12115&gt;=設定!$B$32,$C12115&gt;=MAX(MIN(INDEX($C$1:$C$13701,MAX(1,ROW()-設定!$B$26)):INDEX($C$1:$C$13701,MAX(1,ROW()-1))),MIN(INDEX($C$1:$C$13701,MIN(13701,ROW()+1)):INDEX($C$1:$C$13701,MIN(13701,ROW()+設定!$B$26))))*10^(設定!$B$27/20)),1,0))</f>
        <v>0</v>
      </c>
      <c r="G12115" s="33" t="n">
        <f aca="false">$G12114+IF($F12115=1,1,0)</f>
        <v>6</v>
      </c>
      <c r="H12115" s="0" t="str">
        <f aca="false">IF($F12115=1,$G12115,"")</f>
        <v/>
      </c>
    </row>
    <row r="12116" customFormat="false" ht="15" hidden="false" customHeight="false" outlineLevel="0" collapsed="false">
      <c r="A12116" s="30" t="n">
        <v>1892.8125</v>
      </c>
      <c r="B12116" s="31" t="n">
        <v>13.6914</v>
      </c>
      <c r="C12116" s="32" t="n">
        <f aca="false">IF($A12116="","",IF(設定!$B$21="dB",10^($B12116/20),ABS($B12116)))</f>
        <v>4.83693220155257</v>
      </c>
      <c r="D12116" s="32" t="n">
        <f aca="false">IF($A12116="","",$A12116^2)</f>
        <v>3582739.16015625</v>
      </c>
      <c r="E12116" s="32" t="n">
        <f aca="false">IF($A12116="","",IF($C12116&lt;=0,"",1/$C12116^2))</f>
        <v>0.0427425078374853</v>
      </c>
      <c r="F12116" s="33" t="n">
        <f aca="false">IF(OR(ROW()-設定!$B$30&lt;2,ROW()+設定!$B$30&gt;13701,N($A12116)&lt;=0,N(INDEX($A$2:$A$13701,MIN(13700,MAX(1,ROW()-1+設定!$B$30))))&lt;=0,$A12116&lt;設定!$B$28,$A12116&gt;設定!$B$29),0,IF(AND($C12116&gt;=MAX(INDEX($C$1:$C$13701,MAX(1,ROW()-設定!$B$24)):INDEX($C$1:$C$13701,MAX(1,ROW()-1))),$C12116&gt;MAX(INDEX($C$1:$C$13701,MIN(13701,ROW()+1)):INDEX($C$1:$C$13701,MIN(13701,ROW()+設定!$B$24))),$C12116&gt;=設定!$B$32,$C12116&gt;=MAX(MIN(INDEX($C$1:$C$13701,MAX(1,ROW()-設定!$B$26)):INDEX($C$1:$C$13701,MAX(1,ROW()-1))),MIN(INDEX($C$1:$C$13701,MIN(13701,ROW()+1)):INDEX($C$1:$C$13701,MIN(13701,ROW()+設定!$B$26))))*10^(設定!$B$27/20)),1,0))</f>
        <v>0</v>
      </c>
      <c r="G12116" s="33" t="n">
        <f aca="false">$G12115+IF($F12116=1,1,0)</f>
        <v>6</v>
      </c>
      <c r="H12116" s="0" t="str">
        <f aca="false">IF($F12116=1,$G12116,"")</f>
        <v/>
      </c>
    </row>
    <row r="12117" customFormat="false" ht="15" hidden="false" customHeight="false" outlineLevel="0" collapsed="false">
      <c r="A12117" s="30" t="n">
        <v>1892.96875</v>
      </c>
      <c r="B12117" s="31" t="n">
        <v>13.5418</v>
      </c>
      <c r="C12117" s="32" t="n">
        <f aca="false">IF($A12117="","",IF(設定!$B$21="dB",10^($B12117/20),ABS($B12117)))</f>
        <v>4.75433741132724</v>
      </c>
      <c r="D12117" s="32" t="n">
        <f aca="false">IF($A12117="","",$A12117^2)</f>
        <v>3583330.68847656</v>
      </c>
      <c r="E12117" s="32" t="n">
        <f aca="false">IF($A12117="","",IF($C12117&lt;=0,"",1/$C12117^2))</f>
        <v>0.0442404972841686</v>
      </c>
      <c r="F12117" s="33" t="n">
        <f aca="false">IF(OR(ROW()-設定!$B$30&lt;2,ROW()+設定!$B$30&gt;13701,N($A12117)&lt;=0,N(INDEX($A$2:$A$13701,MIN(13700,MAX(1,ROW()-1+設定!$B$30))))&lt;=0,$A12117&lt;設定!$B$28,$A12117&gt;設定!$B$29),0,IF(AND($C12117&gt;=MAX(INDEX($C$1:$C$13701,MAX(1,ROW()-設定!$B$24)):INDEX($C$1:$C$13701,MAX(1,ROW()-1))),$C12117&gt;MAX(INDEX($C$1:$C$13701,MIN(13701,ROW()+1)):INDEX($C$1:$C$13701,MIN(13701,ROW()+設定!$B$24))),$C12117&gt;=設定!$B$32,$C12117&gt;=MAX(MIN(INDEX($C$1:$C$13701,MAX(1,ROW()-設定!$B$26)):INDEX($C$1:$C$13701,MAX(1,ROW()-1))),MIN(INDEX($C$1:$C$13701,MIN(13701,ROW()+1)):INDEX($C$1:$C$13701,MIN(13701,ROW()+設定!$B$26))))*10^(設定!$B$27/20)),1,0))</f>
        <v>0</v>
      </c>
      <c r="G12117" s="33" t="n">
        <f aca="false">$G12116+IF($F12117=1,1,0)</f>
        <v>6</v>
      </c>
      <c r="H12117" s="0" t="str">
        <f aca="false">IF($F12117=1,$G12117,"")</f>
        <v/>
      </c>
    </row>
    <row r="12118" customFormat="false" ht="15" hidden="false" customHeight="false" outlineLevel="0" collapsed="false">
      <c r="A12118" s="30" t="n">
        <v>1893.125</v>
      </c>
      <c r="B12118" s="31" t="n">
        <v>13.6285</v>
      </c>
      <c r="C12118" s="32" t="n">
        <f aca="false">IF($A12118="","",IF(設定!$B$21="dB",10^($B12118/20),ABS($B12118)))</f>
        <v>4.80203144933452</v>
      </c>
      <c r="D12118" s="32" t="n">
        <f aca="false">IF($A12118="","",$A12118^2)</f>
        <v>3583922.265625</v>
      </c>
      <c r="E12118" s="32" t="n">
        <f aca="false">IF($A12118="","",IF($C12118&lt;=0,"",1/$C12118^2))</f>
        <v>0.0433660633600783</v>
      </c>
      <c r="F12118" s="33" t="n">
        <f aca="false">IF(OR(ROW()-設定!$B$30&lt;2,ROW()+設定!$B$30&gt;13701,N($A12118)&lt;=0,N(INDEX($A$2:$A$13701,MIN(13700,MAX(1,ROW()-1+設定!$B$30))))&lt;=0,$A12118&lt;設定!$B$28,$A12118&gt;設定!$B$29),0,IF(AND($C12118&gt;=MAX(INDEX($C$1:$C$13701,MAX(1,ROW()-設定!$B$24)):INDEX($C$1:$C$13701,MAX(1,ROW()-1))),$C12118&gt;MAX(INDEX($C$1:$C$13701,MIN(13701,ROW()+1)):INDEX($C$1:$C$13701,MIN(13701,ROW()+設定!$B$24))),$C12118&gt;=設定!$B$32,$C12118&gt;=MAX(MIN(INDEX($C$1:$C$13701,MAX(1,ROW()-設定!$B$26)):INDEX($C$1:$C$13701,MAX(1,ROW()-1))),MIN(INDEX($C$1:$C$13701,MIN(13701,ROW()+1)):INDEX($C$1:$C$13701,MIN(13701,ROW()+設定!$B$26))))*10^(設定!$B$27/20)),1,0))</f>
        <v>0</v>
      </c>
      <c r="G12118" s="33" t="n">
        <f aca="false">$G12117+IF($F12118=1,1,0)</f>
        <v>6</v>
      </c>
      <c r="H12118" s="0" t="str">
        <f aca="false">IF($F12118=1,$G12118,"")</f>
        <v/>
      </c>
    </row>
    <row r="12119" customFormat="false" ht="15" hidden="false" customHeight="false" outlineLevel="0" collapsed="false">
      <c r="A12119" s="30" t="n">
        <v>1893.28125</v>
      </c>
      <c r="B12119" s="31" t="n">
        <v>13.4768</v>
      </c>
      <c r="C12119" s="32" t="n">
        <f aca="false">IF($A12119="","",IF(設定!$B$21="dB",10^($B12119/20),ABS($B12119)))</f>
        <v>4.718891588444</v>
      </c>
      <c r="D12119" s="32" t="n">
        <f aca="false">IF($A12119="","",$A12119^2)</f>
        <v>3584513.89160156</v>
      </c>
      <c r="E12119" s="32" t="n">
        <f aca="false">IF($A12119="","",IF($C12119&lt;=0,"",1/$C12119^2))</f>
        <v>0.0449076159600747</v>
      </c>
      <c r="F12119" s="33" t="n">
        <f aca="false">IF(OR(ROW()-設定!$B$30&lt;2,ROW()+設定!$B$30&gt;13701,N($A12119)&lt;=0,N(INDEX($A$2:$A$13701,MIN(13700,MAX(1,ROW()-1+設定!$B$30))))&lt;=0,$A12119&lt;設定!$B$28,$A12119&gt;設定!$B$29),0,IF(AND($C12119&gt;=MAX(INDEX($C$1:$C$13701,MAX(1,ROW()-設定!$B$24)):INDEX($C$1:$C$13701,MAX(1,ROW()-1))),$C12119&gt;MAX(INDEX($C$1:$C$13701,MIN(13701,ROW()+1)):INDEX($C$1:$C$13701,MIN(13701,ROW()+設定!$B$24))),$C12119&gt;=設定!$B$32,$C12119&gt;=MAX(MIN(INDEX($C$1:$C$13701,MAX(1,ROW()-設定!$B$26)):INDEX($C$1:$C$13701,MAX(1,ROW()-1))),MIN(INDEX($C$1:$C$13701,MIN(13701,ROW()+1)):INDEX($C$1:$C$13701,MIN(13701,ROW()+設定!$B$26))))*10^(設定!$B$27/20)),1,0))</f>
        <v>0</v>
      </c>
      <c r="G12119" s="33" t="n">
        <f aca="false">$G12118+IF($F12119=1,1,0)</f>
        <v>6</v>
      </c>
      <c r="H12119" s="0" t="str">
        <f aca="false">IF($F12119=1,$G12119,"")</f>
        <v/>
      </c>
    </row>
    <row r="12120" customFormat="false" ht="15" hidden="false" customHeight="false" outlineLevel="0" collapsed="false">
      <c r="A12120" s="30" t="n">
        <v>1893.4375</v>
      </c>
      <c r="B12120" s="31" t="n">
        <v>13.5958</v>
      </c>
      <c r="C12120" s="32" t="n">
        <f aca="false">IF($A12120="","",IF(設定!$B$21="dB",10^($B12120/20),ABS($B12120)))</f>
        <v>4.78398710100474</v>
      </c>
      <c r="D12120" s="32" t="n">
        <f aca="false">IF($A12120="","",$A12120^2)</f>
        <v>3585105.56640625</v>
      </c>
      <c r="E12120" s="32" t="n">
        <f aca="false">IF($A12120="","",IF($C12120&lt;=0,"",1/$C12120^2))</f>
        <v>0.0436938184668986</v>
      </c>
      <c r="F12120" s="33" t="n">
        <f aca="false">IF(OR(ROW()-設定!$B$30&lt;2,ROW()+設定!$B$30&gt;13701,N($A12120)&lt;=0,N(INDEX($A$2:$A$13701,MIN(13700,MAX(1,ROW()-1+設定!$B$30))))&lt;=0,$A12120&lt;設定!$B$28,$A12120&gt;設定!$B$29),0,IF(AND($C12120&gt;=MAX(INDEX($C$1:$C$13701,MAX(1,ROW()-設定!$B$24)):INDEX($C$1:$C$13701,MAX(1,ROW()-1))),$C12120&gt;MAX(INDEX($C$1:$C$13701,MIN(13701,ROW()+1)):INDEX($C$1:$C$13701,MIN(13701,ROW()+設定!$B$24))),$C12120&gt;=設定!$B$32,$C12120&gt;=MAX(MIN(INDEX($C$1:$C$13701,MAX(1,ROW()-設定!$B$26)):INDEX($C$1:$C$13701,MAX(1,ROW()-1))),MIN(INDEX($C$1:$C$13701,MIN(13701,ROW()+1)):INDEX($C$1:$C$13701,MIN(13701,ROW()+設定!$B$26))))*10^(設定!$B$27/20)),1,0))</f>
        <v>0</v>
      </c>
      <c r="G12120" s="33" t="n">
        <f aca="false">$G12119+IF($F12120=1,1,0)</f>
        <v>6</v>
      </c>
      <c r="H12120" s="0" t="str">
        <f aca="false">IF($F12120=1,$G12120,"")</f>
        <v/>
      </c>
    </row>
    <row r="12121" customFormat="false" ht="15" hidden="false" customHeight="false" outlineLevel="0" collapsed="false">
      <c r="A12121" s="30" t="n">
        <v>1893.59375</v>
      </c>
      <c r="B12121" s="31" t="n">
        <v>13.4683</v>
      </c>
      <c r="C12121" s="32" t="n">
        <f aca="false">IF($A12121="","",IF(設定!$B$21="dB",10^($B12121/20),ABS($B12121)))</f>
        <v>4.71427594623652</v>
      </c>
      <c r="D12121" s="32" t="n">
        <f aca="false">IF($A12121="","",$A12121^2)</f>
        <v>3585697.29003906</v>
      </c>
      <c r="E12121" s="32" t="n">
        <f aca="false">IF($A12121="","",IF($C12121&lt;=0,"",1/$C12121^2))</f>
        <v>0.0449955950942642</v>
      </c>
      <c r="F12121" s="33" t="n">
        <f aca="false">IF(OR(ROW()-設定!$B$30&lt;2,ROW()+設定!$B$30&gt;13701,N($A12121)&lt;=0,N(INDEX($A$2:$A$13701,MIN(13700,MAX(1,ROW()-1+設定!$B$30))))&lt;=0,$A12121&lt;設定!$B$28,$A12121&gt;設定!$B$29),0,IF(AND($C12121&gt;=MAX(INDEX($C$1:$C$13701,MAX(1,ROW()-設定!$B$24)):INDEX($C$1:$C$13701,MAX(1,ROW()-1))),$C12121&gt;MAX(INDEX($C$1:$C$13701,MIN(13701,ROW()+1)):INDEX($C$1:$C$13701,MIN(13701,ROW()+設定!$B$24))),$C12121&gt;=設定!$B$32,$C12121&gt;=MAX(MIN(INDEX($C$1:$C$13701,MAX(1,ROW()-設定!$B$26)):INDEX($C$1:$C$13701,MAX(1,ROW()-1))),MIN(INDEX($C$1:$C$13701,MIN(13701,ROW()+1)):INDEX($C$1:$C$13701,MIN(13701,ROW()+設定!$B$26))))*10^(設定!$B$27/20)),1,0))</f>
        <v>0</v>
      </c>
      <c r="G12121" s="33" t="n">
        <f aca="false">$G12120+IF($F12121=1,1,0)</f>
        <v>6</v>
      </c>
      <c r="H12121" s="0" t="str">
        <f aca="false">IF($F12121=1,$G12121,"")</f>
        <v/>
      </c>
    </row>
    <row r="12122" customFormat="false" ht="15" hidden="false" customHeight="false" outlineLevel="0" collapsed="false">
      <c r="A12122" s="30" t="n">
        <v>1893.75</v>
      </c>
      <c r="B12122" s="31" t="n">
        <v>13.4432</v>
      </c>
      <c r="C12122" s="32" t="n">
        <f aca="false">IF($A12122="","",IF(設定!$B$21="dB",10^($B12122/20),ABS($B12122)))</f>
        <v>4.70067255885326</v>
      </c>
      <c r="D12122" s="32" t="n">
        <f aca="false">IF($A12122="","",$A12122^2)</f>
        <v>3586289.0625</v>
      </c>
      <c r="E12122" s="32" t="n">
        <f aca="false">IF($A12122="","",IF($C12122&lt;=0,"",1/$C12122^2))</f>
        <v>0.0452563995546567</v>
      </c>
      <c r="F12122" s="33" t="n">
        <f aca="false">IF(OR(ROW()-設定!$B$30&lt;2,ROW()+設定!$B$30&gt;13701,N($A12122)&lt;=0,N(INDEX($A$2:$A$13701,MIN(13700,MAX(1,ROW()-1+設定!$B$30))))&lt;=0,$A12122&lt;設定!$B$28,$A12122&gt;設定!$B$29),0,IF(AND($C12122&gt;=MAX(INDEX($C$1:$C$13701,MAX(1,ROW()-設定!$B$24)):INDEX($C$1:$C$13701,MAX(1,ROW()-1))),$C12122&gt;MAX(INDEX($C$1:$C$13701,MIN(13701,ROW()+1)):INDEX($C$1:$C$13701,MIN(13701,ROW()+設定!$B$24))),$C12122&gt;=設定!$B$32,$C12122&gt;=MAX(MIN(INDEX($C$1:$C$13701,MAX(1,ROW()-設定!$B$26)):INDEX($C$1:$C$13701,MAX(1,ROW()-1))),MIN(INDEX($C$1:$C$13701,MIN(13701,ROW()+1)):INDEX($C$1:$C$13701,MIN(13701,ROW()+設定!$B$26))))*10^(設定!$B$27/20)),1,0))</f>
        <v>0</v>
      </c>
      <c r="G12122" s="33" t="n">
        <f aca="false">$G12121+IF($F12122=1,1,0)</f>
        <v>6</v>
      </c>
      <c r="H12122" s="0" t="str">
        <f aca="false">IF($F12122=1,$G12122,"")</f>
        <v/>
      </c>
    </row>
    <row r="12123" customFormat="false" ht="15" hidden="false" customHeight="false" outlineLevel="0" collapsed="false">
      <c r="A12123" s="30" t="n">
        <v>1893.90625</v>
      </c>
      <c r="B12123" s="31" t="n">
        <v>13.5381</v>
      </c>
      <c r="C12123" s="32" t="n">
        <f aca="false">IF($A12123="","",IF(設定!$B$21="dB",10^($B12123/20),ABS($B12123)))</f>
        <v>4.75231259832768</v>
      </c>
      <c r="D12123" s="32" t="n">
        <f aca="false">IF($A12123="","",$A12123^2)</f>
        <v>3586880.88378906</v>
      </c>
      <c r="E12123" s="32" t="n">
        <f aca="false">IF($A12123="","",IF($C12123&lt;=0,"",1/$C12123^2))</f>
        <v>0.0442782043228006</v>
      </c>
      <c r="F12123" s="33" t="n">
        <f aca="false">IF(OR(ROW()-設定!$B$30&lt;2,ROW()+設定!$B$30&gt;13701,N($A12123)&lt;=0,N(INDEX($A$2:$A$13701,MIN(13700,MAX(1,ROW()-1+設定!$B$30))))&lt;=0,$A12123&lt;設定!$B$28,$A12123&gt;設定!$B$29),0,IF(AND($C12123&gt;=MAX(INDEX($C$1:$C$13701,MAX(1,ROW()-設定!$B$24)):INDEX($C$1:$C$13701,MAX(1,ROW()-1))),$C12123&gt;MAX(INDEX($C$1:$C$13701,MIN(13701,ROW()+1)):INDEX($C$1:$C$13701,MIN(13701,ROW()+設定!$B$24))),$C12123&gt;=設定!$B$32,$C12123&gt;=MAX(MIN(INDEX($C$1:$C$13701,MAX(1,ROW()-設定!$B$26)):INDEX($C$1:$C$13701,MAX(1,ROW()-1))),MIN(INDEX($C$1:$C$13701,MIN(13701,ROW()+1)):INDEX($C$1:$C$13701,MIN(13701,ROW()+設定!$B$26))))*10^(設定!$B$27/20)),1,0))</f>
        <v>0</v>
      </c>
      <c r="G12123" s="33" t="n">
        <f aca="false">$G12122+IF($F12123=1,1,0)</f>
        <v>6</v>
      </c>
      <c r="H12123" s="0" t="str">
        <f aca="false">IF($F12123=1,$G12123,"")</f>
        <v/>
      </c>
    </row>
    <row r="12124" customFormat="false" ht="15" hidden="false" customHeight="false" outlineLevel="0" collapsed="false">
      <c r="A12124" s="30" t="n">
        <v>1894.0625</v>
      </c>
      <c r="B12124" s="31" t="n">
        <v>13.5242</v>
      </c>
      <c r="C12124" s="32" t="n">
        <f aca="false">IF($A12124="","",IF(設定!$B$21="dB",10^($B12124/20),ABS($B12124)))</f>
        <v>4.74471357041724</v>
      </c>
      <c r="D12124" s="32" t="n">
        <f aca="false">IF($A12124="","",$A12124^2)</f>
        <v>3587472.75390625</v>
      </c>
      <c r="E12124" s="32" t="n">
        <f aca="false">IF($A12124="","",IF($C12124&lt;=0,"",1/$C12124^2))</f>
        <v>0.044420147876596</v>
      </c>
      <c r="F12124" s="33" t="n">
        <f aca="false">IF(OR(ROW()-設定!$B$30&lt;2,ROW()+設定!$B$30&gt;13701,N($A12124)&lt;=0,N(INDEX($A$2:$A$13701,MIN(13700,MAX(1,ROW()-1+設定!$B$30))))&lt;=0,$A12124&lt;設定!$B$28,$A12124&gt;設定!$B$29),0,IF(AND($C12124&gt;=MAX(INDEX($C$1:$C$13701,MAX(1,ROW()-設定!$B$24)):INDEX($C$1:$C$13701,MAX(1,ROW()-1))),$C12124&gt;MAX(INDEX($C$1:$C$13701,MIN(13701,ROW()+1)):INDEX($C$1:$C$13701,MIN(13701,ROW()+設定!$B$24))),$C12124&gt;=設定!$B$32,$C12124&gt;=MAX(MIN(INDEX($C$1:$C$13701,MAX(1,ROW()-設定!$B$26)):INDEX($C$1:$C$13701,MAX(1,ROW()-1))),MIN(INDEX($C$1:$C$13701,MIN(13701,ROW()+1)):INDEX($C$1:$C$13701,MIN(13701,ROW()+設定!$B$26))))*10^(設定!$B$27/20)),1,0))</f>
        <v>0</v>
      </c>
      <c r="G12124" s="33" t="n">
        <f aca="false">$G12123+IF($F12124=1,1,0)</f>
        <v>6</v>
      </c>
      <c r="H12124" s="0" t="str">
        <f aca="false">IF($F12124=1,$G12124,"")</f>
        <v/>
      </c>
    </row>
    <row r="12125" customFormat="false" ht="15" hidden="false" customHeight="false" outlineLevel="0" collapsed="false">
      <c r="A12125" s="30" t="n">
        <v>1894.21875</v>
      </c>
      <c r="B12125" s="31" t="n">
        <v>13.6672</v>
      </c>
      <c r="C12125" s="32" t="n">
        <f aca="false">IF($A12125="","",IF(設定!$B$21="dB",10^($B12125/20),ABS($B12125)))</f>
        <v>4.82347464543507</v>
      </c>
      <c r="D12125" s="32" t="n">
        <f aca="false">IF($A12125="","",$A12125^2)</f>
        <v>3588064.67285156</v>
      </c>
      <c r="E12125" s="32" t="n">
        <f aca="false">IF($A12125="","",IF($C12125&lt;=0,"",1/$C12125^2))</f>
        <v>0.0429813448425011</v>
      </c>
      <c r="F12125" s="33" t="n">
        <f aca="false">IF(OR(ROW()-設定!$B$30&lt;2,ROW()+設定!$B$30&gt;13701,N($A12125)&lt;=0,N(INDEX($A$2:$A$13701,MIN(13700,MAX(1,ROW()-1+設定!$B$30))))&lt;=0,$A12125&lt;設定!$B$28,$A12125&gt;設定!$B$29),0,IF(AND($C12125&gt;=MAX(INDEX($C$1:$C$13701,MAX(1,ROW()-設定!$B$24)):INDEX($C$1:$C$13701,MAX(1,ROW()-1))),$C12125&gt;MAX(INDEX($C$1:$C$13701,MIN(13701,ROW()+1)):INDEX($C$1:$C$13701,MIN(13701,ROW()+設定!$B$24))),$C12125&gt;=設定!$B$32,$C12125&gt;=MAX(MIN(INDEX($C$1:$C$13701,MAX(1,ROW()-設定!$B$26)):INDEX($C$1:$C$13701,MAX(1,ROW()-1))),MIN(INDEX($C$1:$C$13701,MIN(13701,ROW()+1)):INDEX($C$1:$C$13701,MIN(13701,ROW()+設定!$B$26))))*10^(設定!$B$27/20)),1,0))</f>
        <v>0</v>
      </c>
      <c r="G12125" s="33" t="n">
        <f aca="false">$G12124+IF($F12125=1,1,0)</f>
        <v>6</v>
      </c>
      <c r="H12125" s="0" t="str">
        <f aca="false">IF($F12125=1,$G12125,"")</f>
        <v/>
      </c>
    </row>
    <row r="12126" customFormat="false" ht="15" hidden="false" customHeight="false" outlineLevel="0" collapsed="false">
      <c r="A12126" s="30" t="n">
        <v>1894.375</v>
      </c>
      <c r="B12126" s="31" t="n">
        <v>13.3283</v>
      </c>
      <c r="C12126" s="32" t="n">
        <f aca="false">IF($A12126="","",IF(設定!$B$21="dB",10^($B12126/20),ABS($B12126)))</f>
        <v>4.63889988671931</v>
      </c>
      <c r="D12126" s="32" t="n">
        <f aca="false">IF($A12126="","",$A12126^2)</f>
        <v>3588656.640625</v>
      </c>
      <c r="E12126" s="32" t="n">
        <f aca="false">IF($A12126="","",IF($C12126&lt;=0,"",1/$C12126^2))</f>
        <v>0.046469714042623</v>
      </c>
      <c r="F12126" s="33" t="n">
        <f aca="false">IF(OR(ROW()-設定!$B$30&lt;2,ROW()+設定!$B$30&gt;13701,N($A12126)&lt;=0,N(INDEX($A$2:$A$13701,MIN(13700,MAX(1,ROW()-1+設定!$B$30))))&lt;=0,$A12126&lt;設定!$B$28,$A12126&gt;設定!$B$29),0,IF(AND($C12126&gt;=MAX(INDEX($C$1:$C$13701,MAX(1,ROW()-設定!$B$24)):INDEX($C$1:$C$13701,MAX(1,ROW()-1))),$C12126&gt;MAX(INDEX($C$1:$C$13701,MIN(13701,ROW()+1)):INDEX($C$1:$C$13701,MIN(13701,ROW()+設定!$B$24))),$C12126&gt;=設定!$B$32,$C12126&gt;=MAX(MIN(INDEX($C$1:$C$13701,MAX(1,ROW()-設定!$B$26)):INDEX($C$1:$C$13701,MAX(1,ROW()-1))),MIN(INDEX($C$1:$C$13701,MIN(13701,ROW()+1)):INDEX($C$1:$C$13701,MIN(13701,ROW()+設定!$B$26))))*10^(設定!$B$27/20)),1,0))</f>
        <v>0</v>
      </c>
      <c r="G12126" s="33" t="n">
        <f aca="false">$G12125+IF($F12126=1,1,0)</f>
        <v>6</v>
      </c>
      <c r="H12126" s="0" t="str">
        <f aca="false">IF($F12126=1,$G12126,"")</f>
        <v/>
      </c>
    </row>
    <row r="12127" customFormat="false" ht="15" hidden="false" customHeight="false" outlineLevel="0" collapsed="false">
      <c r="A12127" s="30" t="n">
        <v>1894.53125</v>
      </c>
      <c r="B12127" s="31" t="n">
        <v>13.5507</v>
      </c>
      <c r="C12127" s="32" t="n">
        <f aca="false">IF($A12127="","",IF(設定!$B$21="dB",10^($B12127/20),ABS($B12127)))</f>
        <v>4.75921144155965</v>
      </c>
      <c r="D12127" s="32" t="n">
        <f aca="false">IF($A12127="","",$A12127^2)</f>
        <v>3589248.65722656</v>
      </c>
      <c r="E12127" s="32" t="n">
        <f aca="false">IF($A12127="","",IF($C12127&lt;=0,"",1/$C12127^2))</f>
        <v>0.0441499280341779</v>
      </c>
      <c r="F12127" s="33" t="n">
        <f aca="false">IF(OR(ROW()-設定!$B$30&lt;2,ROW()+設定!$B$30&gt;13701,N($A12127)&lt;=0,N(INDEX($A$2:$A$13701,MIN(13700,MAX(1,ROW()-1+設定!$B$30))))&lt;=0,$A12127&lt;設定!$B$28,$A12127&gt;設定!$B$29),0,IF(AND($C12127&gt;=MAX(INDEX($C$1:$C$13701,MAX(1,ROW()-設定!$B$24)):INDEX($C$1:$C$13701,MAX(1,ROW()-1))),$C12127&gt;MAX(INDEX($C$1:$C$13701,MIN(13701,ROW()+1)):INDEX($C$1:$C$13701,MIN(13701,ROW()+設定!$B$24))),$C12127&gt;=設定!$B$32,$C12127&gt;=MAX(MIN(INDEX($C$1:$C$13701,MAX(1,ROW()-設定!$B$26)):INDEX($C$1:$C$13701,MAX(1,ROW()-1))),MIN(INDEX($C$1:$C$13701,MIN(13701,ROW()+1)):INDEX($C$1:$C$13701,MIN(13701,ROW()+設定!$B$26))))*10^(設定!$B$27/20)),1,0))</f>
        <v>0</v>
      </c>
      <c r="G12127" s="33" t="n">
        <f aca="false">$G12126+IF($F12127=1,1,0)</f>
        <v>6</v>
      </c>
      <c r="H12127" s="0" t="str">
        <f aca="false">IF($F12127=1,$G12127,"")</f>
        <v/>
      </c>
    </row>
    <row r="12128" customFormat="false" ht="15" hidden="false" customHeight="false" outlineLevel="0" collapsed="false">
      <c r="A12128" s="30" t="n">
        <v>1894.6875</v>
      </c>
      <c r="B12128" s="31" t="n">
        <v>13.6593</v>
      </c>
      <c r="C12128" s="32" t="n">
        <f aca="false">IF($A12128="","",IF(設定!$B$21="dB",10^($B12128/20),ABS($B12128)))</f>
        <v>4.81908958786664</v>
      </c>
      <c r="D12128" s="32" t="n">
        <f aca="false">IF($A12128="","",$A12128^2)</f>
        <v>3589840.72265625</v>
      </c>
      <c r="E12128" s="32" t="n">
        <f aca="false">IF($A12128="","",IF($C12128&lt;=0,"",1/$C12128^2))</f>
        <v>0.0430596008775283</v>
      </c>
      <c r="F12128" s="33" t="n">
        <f aca="false">IF(OR(ROW()-設定!$B$30&lt;2,ROW()+設定!$B$30&gt;13701,N($A12128)&lt;=0,N(INDEX($A$2:$A$13701,MIN(13700,MAX(1,ROW()-1+設定!$B$30))))&lt;=0,$A12128&lt;設定!$B$28,$A12128&gt;設定!$B$29),0,IF(AND($C12128&gt;=MAX(INDEX($C$1:$C$13701,MAX(1,ROW()-設定!$B$24)):INDEX($C$1:$C$13701,MAX(1,ROW()-1))),$C12128&gt;MAX(INDEX($C$1:$C$13701,MIN(13701,ROW()+1)):INDEX($C$1:$C$13701,MIN(13701,ROW()+設定!$B$24))),$C12128&gt;=設定!$B$32,$C12128&gt;=MAX(MIN(INDEX($C$1:$C$13701,MAX(1,ROW()-設定!$B$26)):INDEX($C$1:$C$13701,MAX(1,ROW()-1))),MIN(INDEX($C$1:$C$13701,MIN(13701,ROW()+1)):INDEX($C$1:$C$13701,MIN(13701,ROW()+設定!$B$26))))*10^(設定!$B$27/20)),1,0))</f>
        <v>0</v>
      </c>
      <c r="G12128" s="33" t="n">
        <f aca="false">$G12127+IF($F12128=1,1,0)</f>
        <v>6</v>
      </c>
      <c r="H12128" s="0" t="str">
        <f aca="false">IF($F12128=1,$G12128,"")</f>
        <v/>
      </c>
    </row>
    <row r="12129" customFormat="false" ht="15" hidden="false" customHeight="false" outlineLevel="0" collapsed="false">
      <c r="A12129" s="30" t="n">
        <v>1894.84375</v>
      </c>
      <c r="B12129" s="31" t="n">
        <v>13.6256</v>
      </c>
      <c r="C12129" s="32" t="n">
        <f aca="false">IF($A12129="","",IF(設定!$B$21="dB",10^($B12129/20),ABS($B12129)))</f>
        <v>4.8004284394772</v>
      </c>
      <c r="D12129" s="32" t="n">
        <f aca="false">IF($A12129="","",$A12129^2)</f>
        <v>3590432.83691406</v>
      </c>
      <c r="E12129" s="32" t="n">
        <f aca="false">IF($A12129="","",IF($C12129&lt;=0,"",1/$C12129^2))</f>
        <v>0.0433950307052697</v>
      </c>
      <c r="F12129" s="33" t="n">
        <f aca="false">IF(OR(ROW()-設定!$B$30&lt;2,ROW()+設定!$B$30&gt;13701,N($A12129)&lt;=0,N(INDEX($A$2:$A$13701,MIN(13700,MAX(1,ROW()-1+設定!$B$30))))&lt;=0,$A12129&lt;設定!$B$28,$A12129&gt;設定!$B$29),0,IF(AND($C12129&gt;=MAX(INDEX($C$1:$C$13701,MAX(1,ROW()-設定!$B$24)):INDEX($C$1:$C$13701,MAX(1,ROW()-1))),$C12129&gt;MAX(INDEX($C$1:$C$13701,MIN(13701,ROW()+1)):INDEX($C$1:$C$13701,MIN(13701,ROW()+設定!$B$24))),$C12129&gt;=設定!$B$32,$C12129&gt;=MAX(MIN(INDEX($C$1:$C$13701,MAX(1,ROW()-設定!$B$26)):INDEX($C$1:$C$13701,MAX(1,ROW()-1))),MIN(INDEX($C$1:$C$13701,MIN(13701,ROW()+1)):INDEX($C$1:$C$13701,MIN(13701,ROW()+設定!$B$26))))*10^(設定!$B$27/20)),1,0))</f>
        <v>0</v>
      </c>
      <c r="G12129" s="33" t="n">
        <f aca="false">$G12128+IF($F12129=1,1,0)</f>
        <v>6</v>
      </c>
      <c r="H12129" s="0" t="str">
        <f aca="false">IF($F12129=1,$G12129,"")</f>
        <v/>
      </c>
    </row>
    <row r="12130" customFormat="false" ht="15" hidden="false" customHeight="false" outlineLevel="0" collapsed="false">
      <c r="A12130" s="30" t="n">
        <v>1895</v>
      </c>
      <c r="B12130" s="31" t="n">
        <v>13.4329</v>
      </c>
      <c r="C12130" s="32" t="n">
        <f aca="false">IF($A12130="","",IF(設定!$B$21="dB",10^($B12130/20),ABS($B12130)))</f>
        <v>4.6951016578216</v>
      </c>
      <c r="D12130" s="32" t="n">
        <f aca="false">IF($A12130="","",$A12130^2)</f>
        <v>3591025</v>
      </c>
      <c r="E12130" s="32" t="n">
        <f aca="false">IF($A12130="","",IF($C12130&lt;=0,"",1/$C12130^2))</f>
        <v>0.045363859846373</v>
      </c>
      <c r="F12130" s="33" t="n">
        <f aca="false">IF(OR(ROW()-設定!$B$30&lt;2,ROW()+設定!$B$30&gt;13701,N($A12130)&lt;=0,N(INDEX($A$2:$A$13701,MIN(13700,MAX(1,ROW()-1+設定!$B$30))))&lt;=0,$A12130&lt;設定!$B$28,$A12130&gt;設定!$B$29),0,IF(AND($C12130&gt;=MAX(INDEX($C$1:$C$13701,MAX(1,ROW()-設定!$B$24)):INDEX($C$1:$C$13701,MAX(1,ROW()-1))),$C12130&gt;MAX(INDEX($C$1:$C$13701,MIN(13701,ROW()+1)):INDEX($C$1:$C$13701,MIN(13701,ROW()+設定!$B$24))),$C12130&gt;=設定!$B$32,$C12130&gt;=MAX(MIN(INDEX($C$1:$C$13701,MAX(1,ROW()-設定!$B$26)):INDEX($C$1:$C$13701,MAX(1,ROW()-1))),MIN(INDEX($C$1:$C$13701,MIN(13701,ROW()+1)):INDEX($C$1:$C$13701,MIN(13701,ROW()+設定!$B$26))))*10^(設定!$B$27/20)),1,0))</f>
        <v>0</v>
      </c>
      <c r="G12130" s="33" t="n">
        <f aca="false">$G12129+IF($F12130=1,1,0)</f>
        <v>6</v>
      </c>
      <c r="H12130" s="0" t="str">
        <f aca="false">IF($F12130=1,$G12130,"")</f>
        <v/>
      </c>
    </row>
    <row r="12131" customFormat="false" ht="15" hidden="false" customHeight="false" outlineLevel="0" collapsed="false">
      <c r="A12131" s="30" t="n">
        <v>1895.15625</v>
      </c>
      <c r="B12131" s="31" t="n">
        <v>13.3934</v>
      </c>
      <c r="C12131" s="32" t="n">
        <f aca="false">IF($A12131="","",IF(設定!$B$21="dB",10^($B12131/20),ABS($B12131)))</f>
        <v>4.67379866294638</v>
      </c>
      <c r="D12131" s="32" t="n">
        <f aca="false">IF($A12131="","",$A12131^2)</f>
        <v>3591617.21191406</v>
      </c>
      <c r="E12131" s="32" t="n">
        <f aca="false">IF($A12131="","",IF($C12131&lt;=0,"",1/$C12131^2))</f>
        <v>0.0457783357444551</v>
      </c>
      <c r="F12131" s="33" t="n">
        <f aca="false">IF(OR(ROW()-設定!$B$30&lt;2,ROW()+設定!$B$30&gt;13701,N($A12131)&lt;=0,N(INDEX($A$2:$A$13701,MIN(13700,MAX(1,ROW()-1+設定!$B$30))))&lt;=0,$A12131&lt;設定!$B$28,$A12131&gt;設定!$B$29),0,IF(AND($C12131&gt;=MAX(INDEX($C$1:$C$13701,MAX(1,ROW()-設定!$B$24)):INDEX($C$1:$C$13701,MAX(1,ROW()-1))),$C12131&gt;MAX(INDEX($C$1:$C$13701,MIN(13701,ROW()+1)):INDEX($C$1:$C$13701,MIN(13701,ROW()+設定!$B$24))),$C12131&gt;=設定!$B$32,$C12131&gt;=MAX(MIN(INDEX($C$1:$C$13701,MAX(1,ROW()-設定!$B$26)):INDEX($C$1:$C$13701,MAX(1,ROW()-1))),MIN(INDEX($C$1:$C$13701,MIN(13701,ROW()+1)):INDEX($C$1:$C$13701,MIN(13701,ROW()+設定!$B$26))))*10^(設定!$B$27/20)),1,0))</f>
        <v>0</v>
      </c>
      <c r="G12131" s="33" t="n">
        <f aca="false">$G12130+IF($F12131=1,1,0)</f>
        <v>6</v>
      </c>
      <c r="H12131" s="0" t="str">
        <f aca="false">IF($F12131=1,$G12131,"")</f>
        <v/>
      </c>
    </row>
    <row r="12132" customFormat="false" ht="15" hidden="false" customHeight="false" outlineLevel="0" collapsed="false">
      <c r="A12132" s="30" t="n">
        <v>1895.3125</v>
      </c>
      <c r="B12132" s="31" t="n">
        <v>13.4062</v>
      </c>
      <c r="C12132" s="32" t="n">
        <f aca="false">IF($A12132="","",IF(設定!$B$21="dB",10^($B12132/20),ABS($B12132)))</f>
        <v>4.68069130462761</v>
      </c>
      <c r="D12132" s="32" t="n">
        <f aca="false">IF($A12132="","",$A12132^2)</f>
        <v>3592209.47265625</v>
      </c>
      <c r="E12132" s="32" t="n">
        <f aca="false">IF($A12132="","",IF($C12132&lt;=0,"",1/$C12132^2))</f>
        <v>0.0456436114817525</v>
      </c>
      <c r="F12132" s="33" t="n">
        <f aca="false">IF(OR(ROW()-設定!$B$30&lt;2,ROW()+設定!$B$30&gt;13701,N($A12132)&lt;=0,N(INDEX($A$2:$A$13701,MIN(13700,MAX(1,ROW()-1+設定!$B$30))))&lt;=0,$A12132&lt;設定!$B$28,$A12132&gt;設定!$B$29),0,IF(AND($C12132&gt;=MAX(INDEX($C$1:$C$13701,MAX(1,ROW()-設定!$B$24)):INDEX($C$1:$C$13701,MAX(1,ROW()-1))),$C12132&gt;MAX(INDEX($C$1:$C$13701,MIN(13701,ROW()+1)):INDEX($C$1:$C$13701,MIN(13701,ROW()+設定!$B$24))),$C12132&gt;=設定!$B$32,$C12132&gt;=MAX(MIN(INDEX($C$1:$C$13701,MAX(1,ROW()-設定!$B$26)):INDEX($C$1:$C$13701,MAX(1,ROW()-1))),MIN(INDEX($C$1:$C$13701,MIN(13701,ROW()+1)):INDEX($C$1:$C$13701,MIN(13701,ROW()+設定!$B$26))))*10^(設定!$B$27/20)),1,0))</f>
        <v>0</v>
      </c>
      <c r="G12132" s="33" t="n">
        <f aca="false">$G12131+IF($F12132=1,1,0)</f>
        <v>6</v>
      </c>
      <c r="H12132" s="0" t="str">
        <f aca="false">IF($F12132=1,$G12132,"")</f>
        <v/>
      </c>
    </row>
    <row r="12133" customFormat="false" ht="15" hidden="false" customHeight="false" outlineLevel="0" collapsed="false">
      <c r="A12133" s="30" t="n">
        <v>1895.46875</v>
      </c>
      <c r="B12133" s="31" t="n">
        <v>13.4839</v>
      </c>
      <c r="C12133" s="32" t="n">
        <f aca="false">IF($A12133="","",IF(設定!$B$21="dB",10^($B12133/20),ABS($B12133)))</f>
        <v>4.72275047093516</v>
      </c>
      <c r="D12133" s="32" t="n">
        <f aca="false">IF($A12133="","",$A12133^2)</f>
        <v>3592801.78222656</v>
      </c>
      <c r="E12133" s="32" t="n">
        <f aca="false">IF($A12133="","",IF($C12133&lt;=0,"",1/$C12133^2))</f>
        <v>0.0448342593783611</v>
      </c>
      <c r="F12133" s="33" t="n">
        <f aca="false">IF(OR(ROW()-設定!$B$30&lt;2,ROW()+設定!$B$30&gt;13701,N($A12133)&lt;=0,N(INDEX($A$2:$A$13701,MIN(13700,MAX(1,ROW()-1+設定!$B$30))))&lt;=0,$A12133&lt;設定!$B$28,$A12133&gt;設定!$B$29),0,IF(AND($C12133&gt;=MAX(INDEX($C$1:$C$13701,MAX(1,ROW()-設定!$B$24)):INDEX($C$1:$C$13701,MAX(1,ROW()-1))),$C12133&gt;MAX(INDEX($C$1:$C$13701,MIN(13701,ROW()+1)):INDEX($C$1:$C$13701,MIN(13701,ROW()+設定!$B$24))),$C12133&gt;=設定!$B$32,$C12133&gt;=MAX(MIN(INDEX($C$1:$C$13701,MAX(1,ROW()-設定!$B$26)):INDEX($C$1:$C$13701,MAX(1,ROW()-1))),MIN(INDEX($C$1:$C$13701,MIN(13701,ROW()+1)):INDEX($C$1:$C$13701,MIN(13701,ROW()+設定!$B$26))))*10^(設定!$B$27/20)),1,0))</f>
        <v>0</v>
      </c>
      <c r="G12133" s="33" t="n">
        <f aca="false">$G12132+IF($F12133=1,1,0)</f>
        <v>6</v>
      </c>
      <c r="H12133" s="0" t="str">
        <f aca="false">IF($F12133=1,$G12133,"")</f>
        <v/>
      </c>
    </row>
    <row r="12134" customFormat="false" ht="15" hidden="false" customHeight="false" outlineLevel="0" collapsed="false">
      <c r="A12134" s="30" t="n">
        <v>1895.625</v>
      </c>
      <c r="B12134" s="31" t="n">
        <v>13.4648</v>
      </c>
      <c r="C12134" s="32" t="n">
        <f aca="false">IF($A12134="","",IF(設定!$B$21="dB",10^($B12134/20),ABS($B12134)))</f>
        <v>4.71237670014943</v>
      </c>
      <c r="D12134" s="32" t="n">
        <f aca="false">IF($A12134="","",$A12134^2)</f>
        <v>3593394.140625</v>
      </c>
      <c r="E12134" s="32" t="n">
        <f aca="false">IF($A12134="","",IF($C12134&lt;=0,"",1/$C12134^2))</f>
        <v>0.0450318718753966</v>
      </c>
      <c r="F12134" s="33" t="n">
        <f aca="false">IF(OR(ROW()-設定!$B$30&lt;2,ROW()+設定!$B$30&gt;13701,N($A12134)&lt;=0,N(INDEX($A$2:$A$13701,MIN(13700,MAX(1,ROW()-1+設定!$B$30))))&lt;=0,$A12134&lt;設定!$B$28,$A12134&gt;設定!$B$29),0,IF(AND($C12134&gt;=MAX(INDEX($C$1:$C$13701,MAX(1,ROW()-設定!$B$24)):INDEX($C$1:$C$13701,MAX(1,ROW()-1))),$C12134&gt;MAX(INDEX($C$1:$C$13701,MIN(13701,ROW()+1)):INDEX($C$1:$C$13701,MIN(13701,ROW()+設定!$B$24))),$C12134&gt;=設定!$B$32,$C12134&gt;=MAX(MIN(INDEX($C$1:$C$13701,MAX(1,ROW()-設定!$B$26)):INDEX($C$1:$C$13701,MAX(1,ROW()-1))),MIN(INDEX($C$1:$C$13701,MIN(13701,ROW()+1)):INDEX($C$1:$C$13701,MIN(13701,ROW()+設定!$B$26))))*10^(設定!$B$27/20)),1,0))</f>
        <v>0</v>
      </c>
      <c r="G12134" s="33" t="n">
        <f aca="false">$G12133+IF($F12134=1,1,0)</f>
        <v>6</v>
      </c>
      <c r="H12134" s="0" t="str">
        <f aca="false">IF($F12134=1,$G12134,"")</f>
        <v/>
      </c>
    </row>
    <row r="12135" customFormat="false" ht="15" hidden="false" customHeight="false" outlineLevel="0" collapsed="false">
      <c r="A12135" s="30" t="n">
        <v>1895.78125</v>
      </c>
      <c r="B12135" s="31" t="n">
        <v>13.4742</v>
      </c>
      <c r="C12135" s="32" t="n">
        <f aca="false">IF($A12135="","",IF(設定!$B$21="dB",10^($B12135/20),ABS($B12135)))</f>
        <v>4.71747926540864</v>
      </c>
      <c r="D12135" s="32" t="n">
        <f aca="false">IF($A12135="","",$A12135^2)</f>
        <v>3593986.54785156</v>
      </c>
      <c r="E12135" s="32" t="n">
        <f aca="false">IF($A12135="","",IF($C12135&lt;=0,"",1/$C12135^2))</f>
        <v>0.044934508947151</v>
      </c>
      <c r="F12135" s="33" t="n">
        <f aca="false">IF(OR(ROW()-設定!$B$30&lt;2,ROW()+設定!$B$30&gt;13701,N($A12135)&lt;=0,N(INDEX($A$2:$A$13701,MIN(13700,MAX(1,ROW()-1+設定!$B$30))))&lt;=0,$A12135&lt;設定!$B$28,$A12135&gt;設定!$B$29),0,IF(AND($C12135&gt;=MAX(INDEX($C$1:$C$13701,MAX(1,ROW()-設定!$B$24)):INDEX($C$1:$C$13701,MAX(1,ROW()-1))),$C12135&gt;MAX(INDEX($C$1:$C$13701,MIN(13701,ROW()+1)):INDEX($C$1:$C$13701,MIN(13701,ROW()+設定!$B$24))),$C12135&gt;=設定!$B$32,$C12135&gt;=MAX(MIN(INDEX($C$1:$C$13701,MAX(1,ROW()-設定!$B$26)):INDEX($C$1:$C$13701,MAX(1,ROW()-1))),MIN(INDEX($C$1:$C$13701,MIN(13701,ROW()+1)):INDEX($C$1:$C$13701,MIN(13701,ROW()+設定!$B$26))))*10^(設定!$B$27/20)),1,0))</f>
        <v>0</v>
      </c>
      <c r="G12135" s="33" t="n">
        <f aca="false">$G12134+IF($F12135=1,1,0)</f>
        <v>6</v>
      </c>
      <c r="H12135" s="0" t="str">
        <f aca="false">IF($F12135=1,$G12135,"")</f>
        <v/>
      </c>
    </row>
    <row r="12136" customFormat="false" ht="15" hidden="false" customHeight="false" outlineLevel="0" collapsed="false">
      <c r="A12136" s="30" t="n">
        <v>1895.9375</v>
      </c>
      <c r="B12136" s="31" t="n">
        <v>13.4935</v>
      </c>
      <c r="C12136" s="32" t="n">
        <f aca="false">IF($A12136="","",IF(設定!$B$21="dB",10^($B12136/20),ABS($B12136)))</f>
        <v>4.72797313327288</v>
      </c>
      <c r="D12136" s="32" t="n">
        <f aca="false">IF($A12136="","",$A12136^2)</f>
        <v>3594579.00390625</v>
      </c>
      <c r="E12136" s="32" t="n">
        <f aca="false">IF($A12136="","",IF($C12136&lt;=0,"",1/$C12136^2))</f>
        <v>0.044735263523525</v>
      </c>
      <c r="F12136" s="33" t="n">
        <f aca="false">IF(OR(ROW()-設定!$B$30&lt;2,ROW()+設定!$B$30&gt;13701,N($A12136)&lt;=0,N(INDEX($A$2:$A$13701,MIN(13700,MAX(1,ROW()-1+設定!$B$30))))&lt;=0,$A12136&lt;設定!$B$28,$A12136&gt;設定!$B$29),0,IF(AND($C12136&gt;=MAX(INDEX($C$1:$C$13701,MAX(1,ROW()-設定!$B$24)):INDEX($C$1:$C$13701,MAX(1,ROW()-1))),$C12136&gt;MAX(INDEX($C$1:$C$13701,MIN(13701,ROW()+1)):INDEX($C$1:$C$13701,MIN(13701,ROW()+設定!$B$24))),$C12136&gt;=設定!$B$32,$C12136&gt;=MAX(MIN(INDEX($C$1:$C$13701,MAX(1,ROW()-設定!$B$26)):INDEX($C$1:$C$13701,MAX(1,ROW()-1))),MIN(INDEX($C$1:$C$13701,MIN(13701,ROW()+1)):INDEX($C$1:$C$13701,MIN(13701,ROW()+設定!$B$26))))*10^(設定!$B$27/20)),1,0))</f>
        <v>0</v>
      </c>
      <c r="G12136" s="33" t="n">
        <f aca="false">$G12135+IF($F12136=1,1,0)</f>
        <v>6</v>
      </c>
      <c r="H12136" s="0" t="str">
        <f aca="false">IF($F12136=1,$G12136,"")</f>
        <v/>
      </c>
    </row>
    <row r="12137" customFormat="false" ht="15" hidden="false" customHeight="false" outlineLevel="0" collapsed="false">
      <c r="A12137" s="30" t="n">
        <v>1896.09375</v>
      </c>
      <c r="B12137" s="31" t="n">
        <v>13.3076</v>
      </c>
      <c r="C12137" s="32" t="n">
        <f aca="false">IF($A12137="","",IF(設定!$B$21="dB",10^($B12137/20),ABS($B12137)))</f>
        <v>4.62785773674903</v>
      </c>
      <c r="D12137" s="32" t="n">
        <f aca="false">IF($A12137="","",$A12137^2)</f>
        <v>3595171.50878906</v>
      </c>
      <c r="E12137" s="32" t="n">
        <f aca="false">IF($A12137="","",IF($C12137&lt;=0,"",1/$C12137^2))</f>
        <v>0.0466917337087642</v>
      </c>
      <c r="F12137" s="33" t="n">
        <f aca="false">IF(OR(ROW()-設定!$B$30&lt;2,ROW()+設定!$B$30&gt;13701,N($A12137)&lt;=0,N(INDEX($A$2:$A$13701,MIN(13700,MAX(1,ROW()-1+設定!$B$30))))&lt;=0,$A12137&lt;設定!$B$28,$A12137&gt;設定!$B$29),0,IF(AND($C12137&gt;=MAX(INDEX($C$1:$C$13701,MAX(1,ROW()-設定!$B$24)):INDEX($C$1:$C$13701,MAX(1,ROW()-1))),$C12137&gt;MAX(INDEX($C$1:$C$13701,MIN(13701,ROW()+1)):INDEX($C$1:$C$13701,MIN(13701,ROW()+設定!$B$24))),$C12137&gt;=設定!$B$32,$C12137&gt;=MAX(MIN(INDEX($C$1:$C$13701,MAX(1,ROW()-設定!$B$26)):INDEX($C$1:$C$13701,MAX(1,ROW()-1))),MIN(INDEX($C$1:$C$13701,MIN(13701,ROW()+1)):INDEX($C$1:$C$13701,MIN(13701,ROW()+設定!$B$26))))*10^(設定!$B$27/20)),1,0))</f>
        <v>0</v>
      </c>
      <c r="G12137" s="33" t="n">
        <f aca="false">$G12136+IF($F12137=1,1,0)</f>
        <v>6</v>
      </c>
      <c r="H12137" s="0" t="str">
        <f aca="false">IF($F12137=1,$G12137,"")</f>
        <v/>
      </c>
    </row>
    <row r="12138" customFormat="false" ht="15" hidden="false" customHeight="false" outlineLevel="0" collapsed="false">
      <c r="A12138" s="30" t="n">
        <v>1896.25</v>
      </c>
      <c r="B12138" s="31" t="n">
        <v>13.2935</v>
      </c>
      <c r="C12138" s="32" t="n">
        <f aca="false">IF($A12138="","",IF(設定!$B$21="dB",10^($B12138/20),ABS($B12138)))</f>
        <v>4.62035132551333</v>
      </c>
      <c r="D12138" s="32" t="n">
        <f aca="false">IF($A12138="","",$A12138^2)</f>
        <v>3595764.0625</v>
      </c>
      <c r="E12138" s="32" t="n">
        <f aca="false">IF($A12138="","",IF($C12138&lt;=0,"",1/$C12138^2))</f>
        <v>0.046843571540063</v>
      </c>
      <c r="F12138" s="33" t="n">
        <f aca="false">IF(OR(ROW()-設定!$B$30&lt;2,ROW()+設定!$B$30&gt;13701,N($A12138)&lt;=0,N(INDEX($A$2:$A$13701,MIN(13700,MAX(1,ROW()-1+設定!$B$30))))&lt;=0,$A12138&lt;設定!$B$28,$A12138&gt;設定!$B$29),0,IF(AND($C12138&gt;=MAX(INDEX($C$1:$C$13701,MAX(1,ROW()-設定!$B$24)):INDEX($C$1:$C$13701,MAX(1,ROW()-1))),$C12138&gt;MAX(INDEX($C$1:$C$13701,MIN(13701,ROW()+1)):INDEX($C$1:$C$13701,MIN(13701,ROW()+設定!$B$24))),$C12138&gt;=設定!$B$32,$C12138&gt;=MAX(MIN(INDEX($C$1:$C$13701,MAX(1,ROW()-設定!$B$26)):INDEX($C$1:$C$13701,MAX(1,ROW()-1))),MIN(INDEX($C$1:$C$13701,MIN(13701,ROW()+1)):INDEX($C$1:$C$13701,MIN(13701,ROW()+設定!$B$26))))*10^(設定!$B$27/20)),1,0))</f>
        <v>0</v>
      </c>
      <c r="G12138" s="33" t="n">
        <f aca="false">$G12137+IF($F12138=1,1,0)</f>
        <v>6</v>
      </c>
      <c r="H12138" s="0" t="str">
        <f aca="false">IF($F12138=1,$G12138,"")</f>
        <v/>
      </c>
    </row>
    <row r="12139" customFormat="false" ht="15" hidden="false" customHeight="false" outlineLevel="0" collapsed="false">
      <c r="A12139" s="30" t="n">
        <v>1896.40625</v>
      </c>
      <c r="B12139" s="31" t="n">
        <v>13.2755</v>
      </c>
      <c r="C12139" s="32" t="n">
        <f aca="false">IF($A12139="","",IF(設定!$B$21="dB",10^($B12139/20),ABS($B12139)))</f>
        <v>4.61078636292168</v>
      </c>
      <c r="D12139" s="32" t="n">
        <f aca="false">IF($A12139="","",$A12139^2)</f>
        <v>3596356.66503906</v>
      </c>
      <c r="E12139" s="32" t="n">
        <f aca="false">IF($A12139="","",IF($C12139&lt;=0,"",1/$C12139^2))</f>
        <v>0.0470381247965985</v>
      </c>
      <c r="F12139" s="33" t="n">
        <f aca="false">IF(OR(ROW()-設定!$B$30&lt;2,ROW()+設定!$B$30&gt;13701,N($A12139)&lt;=0,N(INDEX($A$2:$A$13701,MIN(13700,MAX(1,ROW()-1+設定!$B$30))))&lt;=0,$A12139&lt;設定!$B$28,$A12139&gt;設定!$B$29),0,IF(AND($C12139&gt;=MAX(INDEX($C$1:$C$13701,MAX(1,ROW()-設定!$B$24)):INDEX($C$1:$C$13701,MAX(1,ROW()-1))),$C12139&gt;MAX(INDEX($C$1:$C$13701,MIN(13701,ROW()+1)):INDEX($C$1:$C$13701,MIN(13701,ROW()+設定!$B$24))),$C12139&gt;=設定!$B$32,$C12139&gt;=MAX(MIN(INDEX($C$1:$C$13701,MAX(1,ROW()-設定!$B$26)):INDEX($C$1:$C$13701,MAX(1,ROW()-1))),MIN(INDEX($C$1:$C$13701,MIN(13701,ROW()+1)):INDEX($C$1:$C$13701,MIN(13701,ROW()+設定!$B$26))))*10^(設定!$B$27/20)),1,0))</f>
        <v>0</v>
      </c>
      <c r="G12139" s="33" t="n">
        <f aca="false">$G12138+IF($F12139=1,1,0)</f>
        <v>6</v>
      </c>
      <c r="H12139" s="0" t="str">
        <f aca="false">IF($F12139=1,$G12139,"")</f>
        <v/>
      </c>
    </row>
    <row r="12140" customFormat="false" ht="15" hidden="false" customHeight="false" outlineLevel="0" collapsed="false">
      <c r="A12140" s="30" t="n">
        <v>1896.5625</v>
      </c>
      <c r="B12140" s="31" t="n">
        <v>13.2556</v>
      </c>
      <c r="C12140" s="32" t="n">
        <f aca="false">IF($A12140="","",IF(設定!$B$21="dB",10^($B12140/20),ABS($B12140)))</f>
        <v>4.60023481041474</v>
      </c>
      <c r="D12140" s="32" t="n">
        <f aca="false">IF($A12140="","",$A12140^2)</f>
        <v>3596949.31640625</v>
      </c>
      <c r="E12140" s="32" t="n">
        <f aca="false">IF($A12140="","",IF($C12140&lt;=0,"",1/$C12140^2))</f>
        <v>0.0472541548360966</v>
      </c>
      <c r="F12140" s="33" t="n">
        <f aca="false">IF(OR(ROW()-設定!$B$30&lt;2,ROW()+設定!$B$30&gt;13701,N($A12140)&lt;=0,N(INDEX($A$2:$A$13701,MIN(13700,MAX(1,ROW()-1+設定!$B$30))))&lt;=0,$A12140&lt;設定!$B$28,$A12140&gt;設定!$B$29),0,IF(AND($C12140&gt;=MAX(INDEX($C$1:$C$13701,MAX(1,ROW()-設定!$B$24)):INDEX($C$1:$C$13701,MAX(1,ROW()-1))),$C12140&gt;MAX(INDEX($C$1:$C$13701,MIN(13701,ROW()+1)):INDEX($C$1:$C$13701,MIN(13701,ROW()+設定!$B$24))),$C12140&gt;=設定!$B$32,$C12140&gt;=MAX(MIN(INDEX($C$1:$C$13701,MAX(1,ROW()-設定!$B$26)):INDEX($C$1:$C$13701,MAX(1,ROW()-1))),MIN(INDEX($C$1:$C$13701,MIN(13701,ROW()+1)):INDEX($C$1:$C$13701,MIN(13701,ROW()+設定!$B$26))))*10^(設定!$B$27/20)),1,0))</f>
        <v>0</v>
      </c>
      <c r="G12140" s="33" t="n">
        <f aca="false">$G12139+IF($F12140=1,1,0)</f>
        <v>6</v>
      </c>
      <c r="H12140" s="0" t="str">
        <f aca="false">IF($F12140=1,$G12140,"")</f>
        <v/>
      </c>
    </row>
    <row r="12141" customFormat="false" ht="15" hidden="false" customHeight="false" outlineLevel="0" collapsed="false">
      <c r="A12141" s="30" t="n">
        <v>1896.71875</v>
      </c>
      <c r="B12141" s="31" t="n">
        <v>13.3834</v>
      </c>
      <c r="C12141" s="32" t="n">
        <f aca="false">IF($A12141="","",IF(設定!$B$21="dB",10^($B12141/20),ABS($B12141)))</f>
        <v>4.66842084969407</v>
      </c>
      <c r="D12141" s="32" t="n">
        <f aca="false">IF($A12141="","",$A12141^2)</f>
        <v>3597542.01660156</v>
      </c>
      <c r="E12141" s="32" t="n">
        <f aca="false">IF($A12141="","",IF($C12141&lt;=0,"",1/$C12141^2))</f>
        <v>0.0458838657071561</v>
      </c>
      <c r="F12141" s="33" t="n">
        <f aca="false">IF(OR(ROW()-設定!$B$30&lt;2,ROW()+設定!$B$30&gt;13701,N($A12141)&lt;=0,N(INDEX($A$2:$A$13701,MIN(13700,MAX(1,ROW()-1+設定!$B$30))))&lt;=0,$A12141&lt;設定!$B$28,$A12141&gt;設定!$B$29),0,IF(AND($C12141&gt;=MAX(INDEX($C$1:$C$13701,MAX(1,ROW()-設定!$B$24)):INDEX($C$1:$C$13701,MAX(1,ROW()-1))),$C12141&gt;MAX(INDEX($C$1:$C$13701,MIN(13701,ROW()+1)):INDEX($C$1:$C$13701,MIN(13701,ROW()+設定!$B$24))),$C12141&gt;=設定!$B$32,$C12141&gt;=MAX(MIN(INDEX($C$1:$C$13701,MAX(1,ROW()-設定!$B$26)):INDEX($C$1:$C$13701,MAX(1,ROW()-1))),MIN(INDEX($C$1:$C$13701,MIN(13701,ROW()+1)):INDEX($C$1:$C$13701,MIN(13701,ROW()+設定!$B$26))))*10^(設定!$B$27/20)),1,0))</f>
        <v>0</v>
      </c>
      <c r="G12141" s="33" t="n">
        <f aca="false">$G12140+IF($F12141=1,1,0)</f>
        <v>6</v>
      </c>
      <c r="H12141" s="0" t="str">
        <f aca="false">IF($F12141=1,$G12141,"")</f>
        <v/>
      </c>
    </row>
    <row r="12142" customFormat="false" ht="15" hidden="false" customHeight="false" outlineLevel="0" collapsed="false">
      <c r="A12142" s="30" t="n">
        <v>1896.875</v>
      </c>
      <c r="B12142" s="31" t="n">
        <v>13.4192</v>
      </c>
      <c r="C12142" s="32" t="n">
        <f aca="false">IF($A12142="","",IF(設定!$B$21="dB",10^($B12142/20),ABS($B12142)))</f>
        <v>4.6877020482548</v>
      </c>
      <c r="D12142" s="32" t="n">
        <f aca="false">IF($A12142="","",$A12142^2)</f>
        <v>3598134.765625</v>
      </c>
      <c r="E12142" s="32" t="n">
        <f aca="false">IF($A12142="","",IF($C12142&lt;=0,"",1/$C12142^2))</f>
        <v>0.0455071879767867</v>
      </c>
      <c r="F12142" s="33" t="n">
        <f aca="false">IF(OR(ROW()-設定!$B$30&lt;2,ROW()+設定!$B$30&gt;13701,N($A12142)&lt;=0,N(INDEX($A$2:$A$13701,MIN(13700,MAX(1,ROW()-1+設定!$B$30))))&lt;=0,$A12142&lt;設定!$B$28,$A12142&gt;設定!$B$29),0,IF(AND($C12142&gt;=MAX(INDEX($C$1:$C$13701,MAX(1,ROW()-設定!$B$24)):INDEX($C$1:$C$13701,MAX(1,ROW()-1))),$C12142&gt;MAX(INDEX($C$1:$C$13701,MIN(13701,ROW()+1)):INDEX($C$1:$C$13701,MIN(13701,ROW()+設定!$B$24))),$C12142&gt;=設定!$B$32,$C12142&gt;=MAX(MIN(INDEX($C$1:$C$13701,MAX(1,ROW()-設定!$B$26)):INDEX($C$1:$C$13701,MAX(1,ROW()-1))),MIN(INDEX($C$1:$C$13701,MIN(13701,ROW()+1)):INDEX($C$1:$C$13701,MIN(13701,ROW()+設定!$B$26))))*10^(設定!$B$27/20)),1,0))</f>
        <v>0</v>
      </c>
      <c r="G12142" s="33" t="n">
        <f aca="false">$G12141+IF($F12142=1,1,0)</f>
        <v>6</v>
      </c>
      <c r="H12142" s="0" t="str">
        <f aca="false">IF($F12142=1,$G12142,"")</f>
        <v/>
      </c>
    </row>
    <row r="12143" customFormat="false" ht="15" hidden="false" customHeight="false" outlineLevel="0" collapsed="false">
      <c r="A12143" s="30" t="n">
        <v>1897.03125</v>
      </c>
      <c r="B12143" s="31" t="n">
        <v>13.6449</v>
      </c>
      <c r="C12143" s="32" t="n">
        <f aca="false">IF($A12143="","",IF(設定!$B$21="dB",10^($B12143/20),ABS($B12143)))</f>
        <v>4.81110682488209</v>
      </c>
      <c r="D12143" s="32" t="n">
        <f aca="false">IF($A12143="","",$A12143^2)</f>
        <v>3598727.56347656</v>
      </c>
      <c r="E12143" s="32" t="n">
        <f aca="false">IF($A12143="","",IF($C12143&lt;=0,"",1/$C12143^2))</f>
        <v>0.0432026115272544</v>
      </c>
      <c r="F12143" s="33" t="n">
        <f aca="false">IF(OR(ROW()-設定!$B$30&lt;2,ROW()+設定!$B$30&gt;13701,N($A12143)&lt;=0,N(INDEX($A$2:$A$13701,MIN(13700,MAX(1,ROW()-1+設定!$B$30))))&lt;=0,$A12143&lt;設定!$B$28,$A12143&gt;設定!$B$29),0,IF(AND($C12143&gt;=MAX(INDEX($C$1:$C$13701,MAX(1,ROW()-設定!$B$24)):INDEX($C$1:$C$13701,MAX(1,ROW()-1))),$C12143&gt;MAX(INDEX($C$1:$C$13701,MIN(13701,ROW()+1)):INDEX($C$1:$C$13701,MIN(13701,ROW()+設定!$B$24))),$C12143&gt;=設定!$B$32,$C12143&gt;=MAX(MIN(INDEX($C$1:$C$13701,MAX(1,ROW()-設定!$B$26)):INDEX($C$1:$C$13701,MAX(1,ROW()-1))),MIN(INDEX($C$1:$C$13701,MIN(13701,ROW()+1)):INDEX($C$1:$C$13701,MIN(13701,ROW()+設定!$B$26))))*10^(設定!$B$27/20)),1,0))</f>
        <v>0</v>
      </c>
      <c r="G12143" s="33" t="n">
        <f aca="false">$G12142+IF($F12143=1,1,0)</f>
        <v>6</v>
      </c>
      <c r="H12143" s="0" t="str">
        <f aca="false">IF($F12143=1,$G12143,"")</f>
        <v/>
      </c>
    </row>
    <row r="12144" customFormat="false" ht="15" hidden="false" customHeight="false" outlineLevel="0" collapsed="false">
      <c r="A12144" s="30" t="n">
        <v>1897.1875</v>
      </c>
      <c r="B12144" s="31" t="n">
        <v>13.4283</v>
      </c>
      <c r="C12144" s="32" t="n">
        <f aca="false">IF($A12144="","",IF(設定!$B$21="dB",10^($B12144/20),ABS($B12144)))</f>
        <v>4.69261581577383</v>
      </c>
      <c r="D12144" s="32" t="n">
        <f aca="false">IF($A12144="","",$A12144^2)</f>
        <v>3599320.41015625</v>
      </c>
      <c r="E12144" s="32" t="n">
        <f aca="false">IF($A12144="","",IF($C12144&lt;=0,"",1/$C12144^2))</f>
        <v>0.0454119342096241</v>
      </c>
      <c r="F12144" s="33" t="n">
        <f aca="false">IF(OR(ROW()-設定!$B$30&lt;2,ROW()+設定!$B$30&gt;13701,N($A12144)&lt;=0,N(INDEX($A$2:$A$13701,MIN(13700,MAX(1,ROW()-1+設定!$B$30))))&lt;=0,$A12144&lt;設定!$B$28,$A12144&gt;設定!$B$29),0,IF(AND($C12144&gt;=MAX(INDEX($C$1:$C$13701,MAX(1,ROW()-設定!$B$24)):INDEX($C$1:$C$13701,MAX(1,ROW()-1))),$C12144&gt;MAX(INDEX($C$1:$C$13701,MIN(13701,ROW()+1)):INDEX($C$1:$C$13701,MIN(13701,ROW()+設定!$B$24))),$C12144&gt;=設定!$B$32,$C12144&gt;=MAX(MIN(INDEX($C$1:$C$13701,MAX(1,ROW()-設定!$B$26)):INDEX($C$1:$C$13701,MAX(1,ROW()-1))),MIN(INDEX($C$1:$C$13701,MIN(13701,ROW()+1)):INDEX($C$1:$C$13701,MIN(13701,ROW()+設定!$B$26))))*10^(設定!$B$27/20)),1,0))</f>
        <v>0</v>
      </c>
      <c r="G12144" s="33" t="n">
        <f aca="false">$G12143+IF($F12144=1,1,0)</f>
        <v>6</v>
      </c>
      <c r="H12144" s="0" t="str">
        <f aca="false">IF($F12144=1,$G12144,"")</f>
        <v/>
      </c>
    </row>
    <row r="12145" customFormat="false" ht="15" hidden="false" customHeight="false" outlineLevel="0" collapsed="false">
      <c r="A12145" s="30" t="n">
        <v>1897.34375</v>
      </c>
      <c r="B12145" s="31" t="n">
        <v>13.3663</v>
      </c>
      <c r="C12145" s="32" t="n">
        <f aca="false">IF($A12145="","",IF(設定!$B$21="dB",10^($B12145/20),ABS($B12145)))</f>
        <v>4.65923912274047</v>
      </c>
      <c r="D12145" s="32" t="n">
        <f aca="false">IF($A12145="","",$A12145^2)</f>
        <v>3599913.30566406</v>
      </c>
      <c r="E12145" s="32" t="n">
        <f aca="false">IF($A12145="","",IF($C12145&lt;=0,"",1/$C12145^2))</f>
        <v>0.0460648859235135</v>
      </c>
      <c r="F12145" s="33" t="n">
        <f aca="false">IF(OR(ROW()-設定!$B$30&lt;2,ROW()+設定!$B$30&gt;13701,N($A12145)&lt;=0,N(INDEX($A$2:$A$13701,MIN(13700,MAX(1,ROW()-1+設定!$B$30))))&lt;=0,$A12145&lt;設定!$B$28,$A12145&gt;設定!$B$29),0,IF(AND($C12145&gt;=MAX(INDEX($C$1:$C$13701,MAX(1,ROW()-設定!$B$24)):INDEX($C$1:$C$13701,MAX(1,ROW()-1))),$C12145&gt;MAX(INDEX($C$1:$C$13701,MIN(13701,ROW()+1)):INDEX($C$1:$C$13701,MIN(13701,ROW()+設定!$B$24))),$C12145&gt;=設定!$B$32,$C12145&gt;=MAX(MIN(INDEX($C$1:$C$13701,MAX(1,ROW()-設定!$B$26)):INDEX($C$1:$C$13701,MAX(1,ROW()-1))),MIN(INDEX($C$1:$C$13701,MIN(13701,ROW()+1)):INDEX($C$1:$C$13701,MIN(13701,ROW()+設定!$B$26))))*10^(設定!$B$27/20)),1,0))</f>
        <v>0</v>
      </c>
      <c r="G12145" s="33" t="n">
        <f aca="false">$G12144+IF($F12145=1,1,0)</f>
        <v>6</v>
      </c>
      <c r="H12145" s="0" t="str">
        <f aca="false">IF($F12145=1,$G12145,"")</f>
        <v/>
      </c>
    </row>
    <row r="12146" customFormat="false" ht="15" hidden="false" customHeight="false" outlineLevel="0" collapsed="false">
      <c r="A12146" s="30" t="n">
        <v>1897.5</v>
      </c>
      <c r="B12146" s="31" t="n">
        <v>13.5069</v>
      </c>
      <c r="C12146" s="32" t="n">
        <f aca="false">IF($A12146="","",IF(設定!$B$21="dB",10^($B12146/20),ABS($B12146)))</f>
        <v>4.73527275801352</v>
      </c>
      <c r="D12146" s="32" t="n">
        <f aca="false">IF($A12146="","",$A12146^2)</f>
        <v>3600506.25</v>
      </c>
      <c r="E12146" s="32" t="n">
        <f aca="false">IF($A12146="","",IF($C12146&lt;=0,"",1/$C12146^2))</f>
        <v>0.0445974472002806</v>
      </c>
      <c r="F12146" s="33" t="n">
        <f aca="false">IF(OR(ROW()-設定!$B$30&lt;2,ROW()+設定!$B$30&gt;13701,N($A12146)&lt;=0,N(INDEX($A$2:$A$13701,MIN(13700,MAX(1,ROW()-1+設定!$B$30))))&lt;=0,$A12146&lt;設定!$B$28,$A12146&gt;設定!$B$29),0,IF(AND($C12146&gt;=MAX(INDEX($C$1:$C$13701,MAX(1,ROW()-設定!$B$24)):INDEX($C$1:$C$13701,MAX(1,ROW()-1))),$C12146&gt;MAX(INDEX($C$1:$C$13701,MIN(13701,ROW()+1)):INDEX($C$1:$C$13701,MIN(13701,ROW()+設定!$B$24))),$C12146&gt;=設定!$B$32,$C12146&gt;=MAX(MIN(INDEX($C$1:$C$13701,MAX(1,ROW()-設定!$B$26)):INDEX($C$1:$C$13701,MAX(1,ROW()-1))),MIN(INDEX($C$1:$C$13701,MIN(13701,ROW()+1)):INDEX($C$1:$C$13701,MIN(13701,ROW()+設定!$B$26))))*10^(設定!$B$27/20)),1,0))</f>
        <v>0</v>
      </c>
      <c r="G12146" s="33" t="n">
        <f aca="false">$G12145+IF($F12146=1,1,0)</f>
        <v>6</v>
      </c>
      <c r="H12146" s="0" t="str">
        <f aca="false">IF($F12146=1,$G12146,"")</f>
        <v/>
      </c>
    </row>
    <row r="12147" customFormat="false" ht="15" hidden="false" customHeight="false" outlineLevel="0" collapsed="false">
      <c r="A12147" s="30" t="n">
        <v>1897.65625</v>
      </c>
      <c r="B12147" s="31" t="n">
        <v>13.2706</v>
      </c>
      <c r="C12147" s="32" t="n">
        <f aca="false">IF($A12147="","",IF(設定!$B$21="dB",10^($B12147/20),ABS($B12147)))</f>
        <v>4.60818599812006</v>
      </c>
      <c r="D12147" s="32" t="n">
        <f aca="false">IF($A12147="","",$A12147^2)</f>
        <v>3601099.24316406</v>
      </c>
      <c r="E12147" s="32" t="n">
        <f aca="false">IF($A12147="","",IF($C12147&lt;=0,"",1/$C12147^2))</f>
        <v>0.0470912262969225</v>
      </c>
      <c r="F12147" s="33" t="n">
        <f aca="false">IF(OR(ROW()-設定!$B$30&lt;2,ROW()+設定!$B$30&gt;13701,N($A12147)&lt;=0,N(INDEX($A$2:$A$13701,MIN(13700,MAX(1,ROW()-1+設定!$B$30))))&lt;=0,$A12147&lt;設定!$B$28,$A12147&gt;設定!$B$29),0,IF(AND($C12147&gt;=MAX(INDEX($C$1:$C$13701,MAX(1,ROW()-設定!$B$24)):INDEX($C$1:$C$13701,MAX(1,ROW()-1))),$C12147&gt;MAX(INDEX($C$1:$C$13701,MIN(13701,ROW()+1)):INDEX($C$1:$C$13701,MIN(13701,ROW()+設定!$B$24))),$C12147&gt;=設定!$B$32,$C12147&gt;=MAX(MIN(INDEX($C$1:$C$13701,MAX(1,ROW()-設定!$B$26)):INDEX($C$1:$C$13701,MAX(1,ROW()-1))),MIN(INDEX($C$1:$C$13701,MIN(13701,ROW()+1)):INDEX($C$1:$C$13701,MIN(13701,ROW()+設定!$B$26))))*10^(設定!$B$27/20)),1,0))</f>
        <v>0</v>
      </c>
      <c r="G12147" s="33" t="n">
        <f aca="false">$G12146+IF($F12147=1,1,0)</f>
        <v>6</v>
      </c>
      <c r="H12147" s="0" t="str">
        <f aca="false">IF($F12147=1,$G12147,"")</f>
        <v/>
      </c>
    </row>
    <row r="12148" customFormat="false" ht="15" hidden="false" customHeight="false" outlineLevel="0" collapsed="false">
      <c r="A12148" s="30" t="n">
        <v>1897.8125</v>
      </c>
      <c r="B12148" s="31" t="n">
        <v>13.3782</v>
      </c>
      <c r="C12148" s="32" t="n">
        <f aca="false">IF($A12148="","",IF(設定!$B$21="dB",10^($B12148/20),ABS($B12148)))</f>
        <v>4.66562683270092</v>
      </c>
      <c r="D12148" s="32" t="n">
        <f aca="false">IF($A12148="","",$A12148^2)</f>
        <v>3601692.28515625</v>
      </c>
      <c r="E12148" s="32" t="n">
        <f aca="false">IF($A12148="","",IF($C12148&lt;=0,"",1/$C12148^2))</f>
        <v>0.0459388373933016</v>
      </c>
      <c r="F12148" s="33" t="n">
        <f aca="false">IF(OR(ROW()-設定!$B$30&lt;2,ROW()+設定!$B$30&gt;13701,N($A12148)&lt;=0,N(INDEX($A$2:$A$13701,MIN(13700,MAX(1,ROW()-1+設定!$B$30))))&lt;=0,$A12148&lt;設定!$B$28,$A12148&gt;設定!$B$29),0,IF(AND($C12148&gt;=MAX(INDEX($C$1:$C$13701,MAX(1,ROW()-設定!$B$24)):INDEX($C$1:$C$13701,MAX(1,ROW()-1))),$C12148&gt;MAX(INDEX($C$1:$C$13701,MIN(13701,ROW()+1)):INDEX($C$1:$C$13701,MIN(13701,ROW()+設定!$B$24))),$C12148&gt;=設定!$B$32,$C12148&gt;=MAX(MIN(INDEX($C$1:$C$13701,MAX(1,ROW()-設定!$B$26)):INDEX($C$1:$C$13701,MAX(1,ROW()-1))),MIN(INDEX($C$1:$C$13701,MIN(13701,ROW()+1)):INDEX($C$1:$C$13701,MIN(13701,ROW()+設定!$B$26))))*10^(設定!$B$27/20)),1,0))</f>
        <v>0</v>
      </c>
      <c r="G12148" s="33" t="n">
        <f aca="false">$G12147+IF($F12148=1,1,0)</f>
        <v>6</v>
      </c>
      <c r="H12148" s="0" t="str">
        <f aca="false">IF($F12148=1,$G12148,"")</f>
        <v/>
      </c>
    </row>
    <row r="12149" customFormat="false" ht="15" hidden="false" customHeight="false" outlineLevel="0" collapsed="false">
      <c r="A12149" s="30" t="n">
        <v>1897.96875</v>
      </c>
      <c r="B12149" s="31" t="n">
        <v>13.4391</v>
      </c>
      <c r="C12149" s="32" t="n">
        <f aca="false">IF($A12149="","",IF(設定!$B$21="dB",10^($B12149/20),ABS($B12149)))</f>
        <v>4.69845422424961</v>
      </c>
      <c r="D12149" s="32" t="n">
        <f aca="false">IF($A12149="","",$A12149^2)</f>
        <v>3602285.37597656</v>
      </c>
      <c r="E12149" s="32" t="n">
        <f aca="false">IF($A12149="","",IF($C12149&lt;=0,"",1/$C12149^2))</f>
        <v>0.0452991444798673</v>
      </c>
      <c r="F12149" s="33" t="n">
        <f aca="false">IF(OR(ROW()-設定!$B$30&lt;2,ROW()+設定!$B$30&gt;13701,N($A12149)&lt;=0,N(INDEX($A$2:$A$13701,MIN(13700,MAX(1,ROW()-1+設定!$B$30))))&lt;=0,$A12149&lt;設定!$B$28,$A12149&gt;設定!$B$29),0,IF(AND($C12149&gt;=MAX(INDEX($C$1:$C$13701,MAX(1,ROW()-設定!$B$24)):INDEX($C$1:$C$13701,MAX(1,ROW()-1))),$C12149&gt;MAX(INDEX($C$1:$C$13701,MIN(13701,ROW()+1)):INDEX($C$1:$C$13701,MIN(13701,ROW()+設定!$B$24))),$C12149&gt;=設定!$B$32,$C12149&gt;=MAX(MIN(INDEX($C$1:$C$13701,MAX(1,ROW()-設定!$B$26)):INDEX($C$1:$C$13701,MAX(1,ROW()-1))),MIN(INDEX($C$1:$C$13701,MIN(13701,ROW()+1)):INDEX($C$1:$C$13701,MIN(13701,ROW()+設定!$B$26))))*10^(設定!$B$27/20)),1,0))</f>
        <v>0</v>
      </c>
      <c r="G12149" s="33" t="n">
        <f aca="false">$G12148+IF($F12149=1,1,0)</f>
        <v>6</v>
      </c>
      <c r="H12149" s="0" t="str">
        <f aca="false">IF($F12149=1,$G12149,"")</f>
        <v/>
      </c>
    </row>
    <row r="12150" customFormat="false" ht="15" hidden="false" customHeight="false" outlineLevel="0" collapsed="false">
      <c r="A12150" s="30" t="n">
        <v>1898.125</v>
      </c>
      <c r="B12150" s="31" t="n">
        <v>13.4116</v>
      </c>
      <c r="C12150" s="32" t="n">
        <f aca="false">IF($A12150="","",IF(設定!$B$21="dB",10^($B12150/20),ABS($B12150)))</f>
        <v>4.68360218568448</v>
      </c>
      <c r="D12150" s="32" t="n">
        <f aca="false">IF($A12150="","",$A12150^2)</f>
        <v>3602878.515625</v>
      </c>
      <c r="E12150" s="32" t="n">
        <f aca="false">IF($A12150="","",IF($C12150&lt;=0,"",1/$C12150^2))</f>
        <v>0.0455868936687396</v>
      </c>
      <c r="F12150" s="33" t="n">
        <f aca="false">IF(OR(ROW()-設定!$B$30&lt;2,ROW()+設定!$B$30&gt;13701,N($A12150)&lt;=0,N(INDEX($A$2:$A$13701,MIN(13700,MAX(1,ROW()-1+設定!$B$30))))&lt;=0,$A12150&lt;設定!$B$28,$A12150&gt;設定!$B$29),0,IF(AND($C12150&gt;=MAX(INDEX($C$1:$C$13701,MAX(1,ROW()-設定!$B$24)):INDEX($C$1:$C$13701,MAX(1,ROW()-1))),$C12150&gt;MAX(INDEX($C$1:$C$13701,MIN(13701,ROW()+1)):INDEX($C$1:$C$13701,MIN(13701,ROW()+設定!$B$24))),$C12150&gt;=設定!$B$32,$C12150&gt;=MAX(MIN(INDEX($C$1:$C$13701,MAX(1,ROW()-設定!$B$26)):INDEX($C$1:$C$13701,MAX(1,ROW()-1))),MIN(INDEX($C$1:$C$13701,MIN(13701,ROW()+1)):INDEX($C$1:$C$13701,MIN(13701,ROW()+設定!$B$26))))*10^(設定!$B$27/20)),1,0))</f>
        <v>0</v>
      </c>
      <c r="G12150" s="33" t="n">
        <f aca="false">$G12149+IF($F12150=1,1,0)</f>
        <v>6</v>
      </c>
      <c r="H12150" s="0" t="str">
        <f aca="false">IF($F12150=1,$G12150,"")</f>
        <v/>
      </c>
    </row>
    <row r="12151" customFormat="false" ht="15" hidden="false" customHeight="false" outlineLevel="0" collapsed="false">
      <c r="A12151" s="30" t="n">
        <v>1898.28125</v>
      </c>
      <c r="B12151" s="31" t="n">
        <v>13.3637</v>
      </c>
      <c r="C12151" s="32" t="n">
        <f aca="false">IF($A12151="","",IF(設定!$B$21="dB",10^($B12151/20),ABS($B12151)))</f>
        <v>4.65784465316707</v>
      </c>
      <c r="D12151" s="32" t="n">
        <f aca="false">IF($A12151="","",$A12151^2)</f>
        <v>3603471.70410156</v>
      </c>
      <c r="E12151" s="32" t="n">
        <f aca="false">IF($A12151="","",IF($C12151&lt;=0,"",1/$C12151^2))</f>
        <v>0.046092471943286</v>
      </c>
      <c r="F12151" s="33" t="n">
        <f aca="false">IF(OR(ROW()-設定!$B$30&lt;2,ROW()+設定!$B$30&gt;13701,N($A12151)&lt;=0,N(INDEX($A$2:$A$13701,MIN(13700,MAX(1,ROW()-1+設定!$B$30))))&lt;=0,$A12151&lt;設定!$B$28,$A12151&gt;設定!$B$29),0,IF(AND($C12151&gt;=MAX(INDEX($C$1:$C$13701,MAX(1,ROW()-設定!$B$24)):INDEX($C$1:$C$13701,MAX(1,ROW()-1))),$C12151&gt;MAX(INDEX($C$1:$C$13701,MIN(13701,ROW()+1)):INDEX($C$1:$C$13701,MIN(13701,ROW()+設定!$B$24))),$C12151&gt;=設定!$B$32,$C12151&gt;=MAX(MIN(INDEX($C$1:$C$13701,MAX(1,ROW()-設定!$B$26)):INDEX($C$1:$C$13701,MAX(1,ROW()-1))),MIN(INDEX($C$1:$C$13701,MIN(13701,ROW()+1)):INDEX($C$1:$C$13701,MIN(13701,ROW()+設定!$B$26))))*10^(設定!$B$27/20)),1,0))</f>
        <v>0</v>
      </c>
      <c r="G12151" s="33" t="n">
        <f aca="false">$G12150+IF($F12151=1,1,0)</f>
        <v>6</v>
      </c>
      <c r="H12151" s="0" t="str">
        <f aca="false">IF($F12151=1,$G12151,"")</f>
        <v/>
      </c>
    </row>
    <row r="12152" customFormat="false" ht="15" hidden="false" customHeight="false" outlineLevel="0" collapsed="false">
      <c r="A12152" s="30" t="n">
        <v>1898.4375</v>
      </c>
      <c r="B12152" s="31" t="n">
        <v>13.276</v>
      </c>
      <c r="C12152" s="32" t="n">
        <f aca="false">IF($A12152="","",IF(設定!$B$21="dB",10^($B12152/20),ABS($B12152)))</f>
        <v>4.61105178875983</v>
      </c>
      <c r="D12152" s="32" t="n">
        <f aca="false">IF($A12152="","",$A12152^2)</f>
        <v>3604064.94140625</v>
      </c>
      <c r="E12152" s="32" t="n">
        <f aca="false">IF($A12152="","",IF($C12152&lt;=0,"",1/$C12152^2))</f>
        <v>0.0470327096440778</v>
      </c>
      <c r="F12152" s="33" t="n">
        <f aca="false">IF(OR(ROW()-設定!$B$30&lt;2,ROW()+設定!$B$30&gt;13701,N($A12152)&lt;=0,N(INDEX($A$2:$A$13701,MIN(13700,MAX(1,ROW()-1+設定!$B$30))))&lt;=0,$A12152&lt;設定!$B$28,$A12152&gt;設定!$B$29),0,IF(AND($C12152&gt;=MAX(INDEX($C$1:$C$13701,MAX(1,ROW()-設定!$B$24)):INDEX($C$1:$C$13701,MAX(1,ROW()-1))),$C12152&gt;MAX(INDEX($C$1:$C$13701,MIN(13701,ROW()+1)):INDEX($C$1:$C$13701,MIN(13701,ROW()+設定!$B$24))),$C12152&gt;=設定!$B$32,$C12152&gt;=MAX(MIN(INDEX($C$1:$C$13701,MAX(1,ROW()-設定!$B$26)):INDEX($C$1:$C$13701,MAX(1,ROW()-1))),MIN(INDEX($C$1:$C$13701,MIN(13701,ROW()+1)):INDEX($C$1:$C$13701,MIN(13701,ROW()+設定!$B$26))))*10^(設定!$B$27/20)),1,0))</f>
        <v>0</v>
      </c>
      <c r="G12152" s="33" t="n">
        <f aca="false">$G12151+IF($F12152=1,1,0)</f>
        <v>6</v>
      </c>
      <c r="H12152" s="0" t="str">
        <f aca="false">IF($F12152=1,$G12152,"")</f>
        <v/>
      </c>
    </row>
    <row r="12153" customFormat="false" ht="15" hidden="false" customHeight="false" outlineLevel="0" collapsed="false">
      <c r="A12153" s="30" t="n">
        <v>1898.59375</v>
      </c>
      <c r="B12153" s="31" t="n">
        <v>13.1721</v>
      </c>
      <c r="C12153" s="32" t="n">
        <f aca="false">IF($A12153="","",IF(設定!$B$21="dB",10^($B12153/20),ABS($B12153)))</f>
        <v>4.55622329314738</v>
      </c>
      <c r="D12153" s="32" t="n">
        <f aca="false">IF($A12153="","",$A12153^2)</f>
        <v>3604658.22753906</v>
      </c>
      <c r="E12153" s="32" t="n">
        <f aca="false">IF($A12153="","",IF($C12153&lt;=0,"",1/$C12153^2))</f>
        <v>0.0481714811538021</v>
      </c>
      <c r="F12153" s="33" t="n">
        <f aca="false">IF(OR(ROW()-設定!$B$30&lt;2,ROW()+設定!$B$30&gt;13701,N($A12153)&lt;=0,N(INDEX($A$2:$A$13701,MIN(13700,MAX(1,ROW()-1+設定!$B$30))))&lt;=0,$A12153&lt;設定!$B$28,$A12153&gt;設定!$B$29),0,IF(AND($C12153&gt;=MAX(INDEX($C$1:$C$13701,MAX(1,ROW()-設定!$B$24)):INDEX($C$1:$C$13701,MAX(1,ROW()-1))),$C12153&gt;MAX(INDEX($C$1:$C$13701,MIN(13701,ROW()+1)):INDEX($C$1:$C$13701,MIN(13701,ROW()+設定!$B$24))),$C12153&gt;=設定!$B$32,$C12153&gt;=MAX(MIN(INDEX($C$1:$C$13701,MAX(1,ROW()-設定!$B$26)):INDEX($C$1:$C$13701,MAX(1,ROW()-1))),MIN(INDEX($C$1:$C$13701,MIN(13701,ROW()+1)):INDEX($C$1:$C$13701,MIN(13701,ROW()+設定!$B$26))))*10^(設定!$B$27/20)),1,0))</f>
        <v>0</v>
      </c>
      <c r="G12153" s="33" t="n">
        <f aca="false">$G12152+IF($F12153=1,1,0)</f>
        <v>6</v>
      </c>
      <c r="H12153" s="0" t="str">
        <f aca="false">IF($F12153=1,$G12153,"")</f>
        <v/>
      </c>
    </row>
    <row r="12154" customFormat="false" ht="15" hidden="false" customHeight="false" outlineLevel="0" collapsed="false">
      <c r="A12154" s="30" t="n">
        <v>1898.75</v>
      </c>
      <c r="B12154" s="31" t="n">
        <v>13.2825</v>
      </c>
      <c r="C12154" s="32" t="n">
        <f aca="false">IF($A12154="","",IF(設定!$B$21="dB",10^($B12154/20),ABS($B12154)))</f>
        <v>4.61450371541775</v>
      </c>
      <c r="D12154" s="32" t="n">
        <f aca="false">IF($A12154="","",$A12154^2)</f>
        <v>3605251.5625</v>
      </c>
      <c r="E12154" s="32" t="n">
        <f aca="false">IF($A12154="","",IF($C12154&lt;=0,"",1/$C12154^2))</f>
        <v>0.0469623693651923</v>
      </c>
      <c r="F12154" s="33" t="n">
        <f aca="false">IF(OR(ROW()-設定!$B$30&lt;2,ROW()+設定!$B$30&gt;13701,N($A12154)&lt;=0,N(INDEX($A$2:$A$13701,MIN(13700,MAX(1,ROW()-1+設定!$B$30))))&lt;=0,$A12154&lt;設定!$B$28,$A12154&gt;設定!$B$29),0,IF(AND($C12154&gt;=MAX(INDEX($C$1:$C$13701,MAX(1,ROW()-設定!$B$24)):INDEX($C$1:$C$13701,MAX(1,ROW()-1))),$C12154&gt;MAX(INDEX($C$1:$C$13701,MIN(13701,ROW()+1)):INDEX($C$1:$C$13701,MIN(13701,ROW()+設定!$B$24))),$C12154&gt;=設定!$B$32,$C12154&gt;=MAX(MIN(INDEX($C$1:$C$13701,MAX(1,ROW()-設定!$B$26)):INDEX($C$1:$C$13701,MAX(1,ROW()-1))),MIN(INDEX($C$1:$C$13701,MIN(13701,ROW()+1)):INDEX($C$1:$C$13701,MIN(13701,ROW()+設定!$B$26))))*10^(設定!$B$27/20)),1,0))</f>
        <v>0</v>
      </c>
      <c r="G12154" s="33" t="n">
        <f aca="false">$G12153+IF($F12154=1,1,0)</f>
        <v>6</v>
      </c>
      <c r="H12154" s="0" t="str">
        <f aca="false">IF($F12154=1,$G12154,"")</f>
        <v/>
      </c>
    </row>
    <row r="12155" customFormat="false" ht="15" hidden="false" customHeight="false" outlineLevel="0" collapsed="false">
      <c r="A12155" s="30" t="n">
        <v>1898.90625</v>
      </c>
      <c r="B12155" s="31" t="n">
        <v>13.2284</v>
      </c>
      <c r="C12155" s="32" t="n">
        <f aca="false">IF($A12155="","",IF(設定!$B$21="dB",10^($B12155/20),ABS($B12155)))</f>
        <v>4.58585163508425</v>
      </c>
      <c r="D12155" s="32" t="n">
        <f aca="false">IF($A12155="","",$A12155^2)</f>
        <v>3605844.94628906</v>
      </c>
      <c r="E12155" s="32" t="n">
        <f aca="false">IF($A12155="","",IF($C12155&lt;=0,"",1/$C12155^2))</f>
        <v>0.0475510378173927</v>
      </c>
      <c r="F12155" s="33" t="n">
        <f aca="false">IF(OR(ROW()-設定!$B$30&lt;2,ROW()+設定!$B$30&gt;13701,N($A12155)&lt;=0,N(INDEX($A$2:$A$13701,MIN(13700,MAX(1,ROW()-1+設定!$B$30))))&lt;=0,$A12155&lt;設定!$B$28,$A12155&gt;設定!$B$29),0,IF(AND($C12155&gt;=MAX(INDEX($C$1:$C$13701,MAX(1,ROW()-設定!$B$24)):INDEX($C$1:$C$13701,MAX(1,ROW()-1))),$C12155&gt;MAX(INDEX($C$1:$C$13701,MIN(13701,ROW()+1)):INDEX($C$1:$C$13701,MIN(13701,ROW()+設定!$B$24))),$C12155&gt;=設定!$B$32,$C12155&gt;=MAX(MIN(INDEX($C$1:$C$13701,MAX(1,ROW()-設定!$B$26)):INDEX($C$1:$C$13701,MAX(1,ROW()-1))),MIN(INDEX($C$1:$C$13701,MIN(13701,ROW()+1)):INDEX($C$1:$C$13701,MIN(13701,ROW()+設定!$B$26))))*10^(設定!$B$27/20)),1,0))</f>
        <v>0</v>
      </c>
      <c r="G12155" s="33" t="n">
        <f aca="false">$G12154+IF($F12155=1,1,0)</f>
        <v>6</v>
      </c>
      <c r="H12155" s="0" t="str">
        <f aca="false">IF($F12155=1,$G12155,"")</f>
        <v/>
      </c>
    </row>
    <row r="12156" customFormat="false" ht="15" hidden="false" customHeight="false" outlineLevel="0" collapsed="false">
      <c r="A12156" s="30" t="n">
        <v>1899.0625</v>
      </c>
      <c r="B12156" s="31" t="n">
        <v>13.3577</v>
      </c>
      <c r="C12156" s="32" t="n">
        <f aca="false">IF($A12156="","",IF(設定!$B$21="dB",10^($B12156/20),ABS($B12156)))</f>
        <v>4.65462823910587</v>
      </c>
      <c r="D12156" s="32" t="n">
        <f aca="false">IF($A12156="","",$A12156^2)</f>
        <v>3606438.37890625</v>
      </c>
      <c r="E12156" s="32" t="n">
        <f aca="false">IF($A12156="","",IF($C12156&lt;=0,"",1/$C12156^2))</f>
        <v>0.0461561950547939</v>
      </c>
      <c r="F12156" s="33" t="n">
        <f aca="false">IF(OR(ROW()-設定!$B$30&lt;2,ROW()+設定!$B$30&gt;13701,N($A12156)&lt;=0,N(INDEX($A$2:$A$13701,MIN(13700,MAX(1,ROW()-1+設定!$B$30))))&lt;=0,$A12156&lt;設定!$B$28,$A12156&gt;設定!$B$29),0,IF(AND($C12156&gt;=MAX(INDEX($C$1:$C$13701,MAX(1,ROW()-設定!$B$24)):INDEX($C$1:$C$13701,MAX(1,ROW()-1))),$C12156&gt;MAX(INDEX($C$1:$C$13701,MIN(13701,ROW()+1)):INDEX($C$1:$C$13701,MIN(13701,ROW()+設定!$B$24))),$C12156&gt;=設定!$B$32,$C12156&gt;=MAX(MIN(INDEX($C$1:$C$13701,MAX(1,ROW()-設定!$B$26)):INDEX($C$1:$C$13701,MAX(1,ROW()-1))),MIN(INDEX($C$1:$C$13701,MIN(13701,ROW()+1)):INDEX($C$1:$C$13701,MIN(13701,ROW()+設定!$B$26))))*10^(設定!$B$27/20)),1,0))</f>
        <v>0</v>
      </c>
      <c r="G12156" s="33" t="n">
        <f aca="false">$G12155+IF($F12156=1,1,0)</f>
        <v>6</v>
      </c>
      <c r="H12156" s="0" t="str">
        <f aca="false">IF($F12156=1,$G12156,"")</f>
        <v/>
      </c>
    </row>
    <row r="12157" customFormat="false" ht="15" hidden="false" customHeight="false" outlineLevel="0" collapsed="false">
      <c r="A12157" s="30" t="n">
        <v>1899.21875</v>
      </c>
      <c r="B12157" s="31" t="n">
        <v>13.2628</v>
      </c>
      <c r="C12157" s="32" t="n">
        <f aca="false">IF($A12157="","",IF(設定!$B$21="dB",10^($B12157/20),ABS($B12157)))</f>
        <v>4.60404966687753</v>
      </c>
      <c r="D12157" s="32" t="n">
        <f aca="false">IF($A12157="","",$A12157^2)</f>
        <v>3607031.86035156</v>
      </c>
      <c r="E12157" s="32" t="n">
        <f aca="false">IF($A12157="","",IF($C12157&lt;=0,"",1/$C12157^2))</f>
        <v>0.0471758789063356</v>
      </c>
      <c r="F12157" s="33" t="n">
        <f aca="false">IF(OR(ROW()-設定!$B$30&lt;2,ROW()+設定!$B$30&gt;13701,N($A12157)&lt;=0,N(INDEX($A$2:$A$13701,MIN(13700,MAX(1,ROW()-1+設定!$B$30))))&lt;=0,$A12157&lt;設定!$B$28,$A12157&gt;設定!$B$29),0,IF(AND($C12157&gt;=MAX(INDEX($C$1:$C$13701,MAX(1,ROW()-設定!$B$24)):INDEX($C$1:$C$13701,MAX(1,ROW()-1))),$C12157&gt;MAX(INDEX($C$1:$C$13701,MIN(13701,ROW()+1)):INDEX($C$1:$C$13701,MIN(13701,ROW()+設定!$B$24))),$C12157&gt;=設定!$B$32,$C12157&gt;=MAX(MIN(INDEX($C$1:$C$13701,MAX(1,ROW()-設定!$B$26)):INDEX($C$1:$C$13701,MAX(1,ROW()-1))),MIN(INDEX($C$1:$C$13701,MIN(13701,ROW()+1)):INDEX($C$1:$C$13701,MIN(13701,ROW()+設定!$B$26))))*10^(設定!$B$27/20)),1,0))</f>
        <v>0</v>
      </c>
      <c r="G12157" s="33" t="n">
        <f aca="false">$G12156+IF($F12157=1,1,0)</f>
        <v>6</v>
      </c>
      <c r="H12157" s="0" t="str">
        <f aca="false">IF($F12157=1,$G12157,"")</f>
        <v/>
      </c>
    </row>
    <row r="12158" customFormat="false" ht="15" hidden="false" customHeight="false" outlineLevel="0" collapsed="false">
      <c r="A12158" s="30" t="n">
        <v>1899.375</v>
      </c>
      <c r="B12158" s="31" t="n">
        <v>13.3296</v>
      </c>
      <c r="C12158" s="32" t="n">
        <f aca="false">IF($A12158="","",IF(設定!$B$21="dB",10^($B12158/20),ABS($B12158)))</f>
        <v>4.63959423369105</v>
      </c>
      <c r="D12158" s="32" t="n">
        <f aca="false">IF($A12158="","",$A12158^2)</f>
        <v>3607625.390625</v>
      </c>
      <c r="E12158" s="32" t="n">
        <f aca="false">IF($A12158="","",IF($C12158&lt;=0,"",1/$C12158^2))</f>
        <v>0.0464558060630988</v>
      </c>
      <c r="F12158" s="33" t="n">
        <f aca="false">IF(OR(ROW()-設定!$B$30&lt;2,ROW()+設定!$B$30&gt;13701,N($A12158)&lt;=0,N(INDEX($A$2:$A$13701,MIN(13700,MAX(1,ROW()-1+設定!$B$30))))&lt;=0,$A12158&lt;設定!$B$28,$A12158&gt;設定!$B$29),0,IF(AND($C12158&gt;=MAX(INDEX($C$1:$C$13701,MAX(1,ROW()-設定!$B$24)):INDEX($C$1:$C$13701,MAX(1,ROW()-1))),$C12158&gt;MAX(INDEX($C$1:$C$13701,MIN(13701,ROW()+1)):INDEX($C$1:$C$13701,MIN(13701,ROW()+設定!$B$24))),$C12158&gt;=設定!$B$32,$C12158&gt;=MAX(MIN(INDEX($C$1:$C$13701,MAX(1,ROW()-設定!$B$26)):INDEX($C$1:$C$13701,MAX(1,ROW()-1))),MIN(INDEX($C$1:$C$13701,MIN(13701,ROW()+1)):INDEX($C$1:$C$13701,MIN(13701,ROW()+設定!$B$26))))*10^(設定!$B$27/20)),1,0))</f>
        <v>0</v>
      </c>
      <c r="G12158" s="33" t="n">
        <f aca="false">$G12157+IF($F12158=1,1,0)</f>
        <v>6</v>
      </c>
      <c r="H12158" s="0" t="str">
        <f aca="false">IF($F12158=1,$G12158,"")</f>
        <v/>
      </c>
    </row>
    <row r="12159" customFormat="false" ht="15" hidden="false" customHeight="false" outlineLevel="0" collapsed="false">
      <c r="A12159" s="30" t="n">
        <v>1899.53125</v>
      </c>
      <c r="B12159" s="31" t="n">
        <v>13.0893</v>
      </c>
      <c r="C12159" s="32" t="n">
        <f aca="false">IF($A12159="","",IF(設定!$B$21="dB",10^($B12159/20),ABS($B12159)))</f>
        <v>4.51299653420455</v>
      </c>
      <c r="D12159" s="32" t="n">
        <f aca="false">IF($A12159="","",$A12159^2)</f>
        <v>3608218.96972656</v>
      </c>
      <c r="E12159" s="32" t="n">
        <f aca="false">IF($A12159="","",IF($C12159&lt;=0,"",1/$C12159^2))</f>
        <v>0.0490987007530704</v>
      </c>
      <c r="F12159" s="33" t="n">
        <f aca="false">IF(OR(ROW()-設定!$B$30&lt;2,ROW()+設定!$B$30&gt;13701,N($A12159)&lt;=0,N(INDEX($A$2:$A$13701,MIN(13700,MAX(1,ROW()-1+設定!$B$30))))&lt;=0,$A12159&lt;設定!$B$28,$A12159&gt;設定!$B$29),0,IF(AND($C12159&gt;=MAX(INDEX($C$1:$C$13701,MAX(1,ROW()-設定!$B$24)):INDEX($C$1:$C$13701,MAX(1,ROW()-1))),$C12159&gt;MAX(INDEX($C$1:$C$13701,MIN(13701,ROW()+1)):INDEX($C$1:$C$13701,MIN(13701,ROW()+設定!$B$24))),$C12159&gt;=設定!$B$32,$C12159&gt;=MAX(MIN(INDEX($C$1:$C$13701,MAX(1,ROW()-設定!$B$26)):INDEX($C$1:$C$13701,MAX(1,ROW()-1))),MIN(INDEX($C$1:$C$13701,MIN(13701,ROW()+1)):INDEX($C$1:$C$13701,MIN(13701,ROW()+設定!$B$26))))*10^(設定!$B$27/20)),1,0))</f>
        <v>0</v>
      </c>
      <c r="G12159" s="33" t="n">
        <f aca="false">$G12158+IF($F12159=1,1,0)</f>
        <v>6</v>
      </c>
      <c r="H12159" s="0" t="str">
        <f aca="false">IF($F12159=1,$G12159,"")</f>
        <v/>
      </c>
    </row>
    <row r="12160" customFormat="false" ht="15" hidden="false" customHeight="false" outlineLevel="0" collapsed="false">
      <c r="A12160" s="30" t="n">
        <v>1899.6875</v>
      </c>
      <c r="B12160" s="31" t="n">
        <v>13.3591</v>
      </c>
      <c r="C12160" s="32" t="n">
        <f aca="false">IF($A12160="","",IF(設定!$B$21="dB",10^($B12160/20),ABS($B12160)))</f>
        <v>4.65537853700289</v>
      </c>
      <c r="D12160" s="32" t="n">
        <f aca="false">IF($A12160="","",$A12160^2)</f>
        <v>3608812.59765625</v>
      </c>
      <c r="E12160" s="32" t="n">
        <f aca="false">IF($A12160="","",IF($C12160&lt;=0,"",1/$C12160^2))</f>
        <v>0.046141318453412</v>
      </c>
      <c r="F12160" s="33" t="n">
        <f aca="false">IF(OR(ROW()-設定!$B$30&lt;2,ROW()+設定!$B$30&gt;13701,N($A12160)&lt;=0,N(INDEX($A$2:$A$13701,MIN(13700,MAX(1,ROW()-1+設定!$B$30))))&lt;=0,$A12160&lt;設定!$B$28,$A12160&gt;設定!$B$29),0,IF(AND($C12160&gt;=MAX(INDEX($C$1:$C$13701,MAX(1,ROW()-設定!$B$24)):INDEX($C$1:$C$13701,MAX(1,ROW()-1))),$C12160&gt;MAX(INDEX($C$1:$C$13701,MIN(13701,ROW()+1)):INDEX($C$1:$C$13701,MIN(13701,ROW()+設定!$B$24))),$C12160&gt;=設定!$B$32,$C12160&gt;=MAX(MIN(INDEX($C$1:$C$13701,MAX(1,ROW()-設定!$B$26)):INDEX($C$1:$C$13701,MAX(1,ROW()-1))),MIN(INDEX($C$1:$C$13701,MIN(13701,ROW()+1)):INDEX($C$1:$C$13701,MIN(13701,ROW()+設定!$B$26))))*10^(設定!$B$27/20)),1,0))</f>
        <v>0</v>
      </c>
      <c r="G12160" s="33" t="n">
        <f aca="false">$G12159+IF($F12160=1,1,0)</f>
        <v>6</v>
      </c>
      <c r="H12160" s="0" t="str">
        <f aca="false">IF($F12160=1,$G12160,"")</f>
        <v/>
      </c>
    </row>
    <row r="12161" customFormat="false" ht="15" hidden="false" customHeight="false" outlineLevel="0" collapsed="false">
      <c r="A12161" s="30" t="n">
        <v>1899.84375</v>
      </c>
      <c r="B12161" s="31" t="n">
        <v>13.1569</v>
      </c>
      <c r="C12161" s="32" t="n">
        <f aca="false">IF($A12161="","",IF(設定!$B$21="dB",10^($B12161/20),ABS($B12161)))</f>
        <v>4.54825703572017</v>
      </c>
      <c r="D12161" s="32" t="n">
        <f aca="false">IF($A12161="","",$A12161^2)</f>
        <v>3609406.27441406</v>
      </c>
      <c r="E12161" s="32" t="n">
        <f aca="false">IF($A12161="","",IF($C12161&lt;=0,"",1/$C12161^2))</f>
        <v>0.0483403733170236</v>
      </c>
      <c r="F12161" s="33" t="n">
        <f aca="false">IF(OR(ROW()-設定!$B$30&lt;2,ROW()+設定!$B$30&gt;13701,N($A12161)&lt;=0,N(INDEX($A$2:$A$13701,MIN(13700,MAX(1,ROW()-1+設定!$B$30))))&lt;=0,$A12161&lt;設定!$B$28,$A12161&gt;設定!$B$29),0,IF(AND($C12161&gt;=MAX(INDEX($C$1:$C$13701,MAX(1,ROW()-設定!$B$24)):INDEX($C$1:$C$13701,MAX(1,ROW()-1))),$C12161&gt;MAX(INDEX($C$1:$C$13701,MIN(13701,ROW()+1)):INDEX($C$1:$C$13701,MIN(13701,ROW()+設定!$B$24))),$C12161&gt;=設定!$B$32,$C12161&gt;=MAX(MIN(INDEX($C$1:$C$13701,MAX(1,ROW()-設定!$B$26)):INDEX($C$1:$C$13701,MAX(1,ROW()-1))),MIN(INDEX($C$1:$C$13701,MIN(13701,ROW()+1)):INDEX($C$1:$C$13701,MIN(13701,ROW()+設定!$B$26))))*10^(設定!$B$27/20)),1,0))</f>
        <v>0</v>
      </c>
      <c r="G12161" s="33" t="n">
        <f aca="false">$G12160+IF($F12161=1,1,0)</f>
        <v>6</v>
      </c>
      <c r="H12161" s="0" t="str">
        <f aca="false">IF($F12161=1,$G12161,"")</f>
        <v/>
      </c>
    </row>
    <row r="12162" customFormat="false" ht="15" hidden="false" customHeight="false" outlineLevel="0" collapsed="false">
      <c r="A12162" s="30" t="n">
        <v>1900</v>
      </c>
      <c r="B12162" s="31" t="n">
        <v>13.0727</v>
      </c>
      <c r="C12162" s="32" t="n">
        <f aca="false">IF($A12162="","",IF(設定!$B$21="dB",10^($B12162/20),ABS($B12162)))</f>
        <v>4.50437977717417</v>
      </c>
      <c r="D12162" s="32" t="n">
        <f aca="false">IF($A12162="","",$A12162^2)</f>
        <v>3610000</v>
      </c>
      <c r="E12162" s="32" t="n">
        <f aca="false">IF($A12162="","",IF($C12162&lt;=0,"",1/$C12162^2))</f>
        <v>0.0492867294087795</v>
      </c>
      <c r="F12162" s="33" t="n">
        <f aca="false">IF(OR(ROW()-設定!$B$30&lt;2,ROW()+設定!$B$30&gt;13701,N($A12162)&lt;=0,N(INDEX($A$2:$A$13701,MIN(13700,MAX(1,ROW()-1+設定!$B$30))))&lt;=0,$A12162&lt;設定!$B$28,$A12162&gt;設定!$B$29),0,IF(AND($C12162&gt;=MAX(INDEX($C$1:$C$13701,MAX(1,ROW()-設定!$B$24)):INDEX($C$1:$C$13701,MAX(1,ROW()-1))),$C12162&gt;MAX(INDEX($C$1:$C$13701,MIN(13701,ROW()+1)):INDEX($C$1:$C$13701,MIN(13701,ROW()+設定!$B$24))),$C12162&gt;=設定!$B$32,$C12162&gt;=MAX(MIN(INDEX($C$1:$C$13701,MAX(1,ROW()-設定!$B$26)):INDEX($C$1:$C$13701,MAX(1,ROW()-1))),MIN(INDEX($C$1:$C$13701,MIN(13701,ROW()+1)):INDEX($C$1:$C$13701,MIN(13701,ROW()+設定!$B$26))))*10^(設定!$B$27/20)),1,0))</f>
        <v>0</v>
      </c>
      <c r="G12162" s="33" t="n">
        <f aca="false">$G12161+IF($F12162=1,1,0)</f>
        <v>6</v>
      </c>
      <c r="H12162" s="0" t="str">
        <f aca="false">IF($F12162=1,$G12162,"")</f>
        <v/>
      </c>
    </row>
    <row r="12163" customFormat="false" ht="15" hidden="false" customHeight="false" outlineLevel="0" collapsed="false">
      <c r="A12163" s="30" t="n">
        <v>1900.15625</v>
      </c>
      <c r="B12163" s="31" t="n">
        <v>13.0864</v>
      </c>
      <c r="C12163" s="32" t="n">
        <f aca="false">IF($A12163="","",IF(設定!$B$21="dB",10^($B12163/20),ABS($B12163)))</f>
        <v>4.51149000972491</v>
      </c>
      <c r="D12163" s="32" t="n">
        <f aca="false">IF($A12163="","",$A12163^2)</f>
        <v>3610593.77441406</v>
      </c>
      <c r="E12163" s="32" t="n">
        <f aca="false">IF($A12163="","",IF($C12163&lt;=0,"",1/$C12163^2))</f>
        <v>0.0491314973433755</v>
      </c>
      <c r="F12163" s="33" t="n">
        <f aca="false">IF(OR(ROW()-設定!$B$30&lt;2,ROW()+設定!$B$30&gt;13701,N($A12163)&lt;=0,N(INDEX($A$2:$A$13701,MIN(13700,MAX(1,ROW()-1+設定!$B$30))))&lt;=0,$A12163&lt;設定!$B$28,$A12163&gt;設定!$B$29),0,IF(AND($C12163&gt;=MAX(INDEX($C$1:$C$13701,MAX(1,ROW()-設定!$B$24)):INDEX($C$1:$C$13701,MAX(1,ROW()-1))),$C12163&gt;MAX(INDEX($C$1:$C$13701,MIN(13701,ROW()+1)):INDEX($C$1:$C$13701,MIN(13701,ROW()+設定!$B$24))),$C12163&gt;=設定!$B$32,$C12163&gt;=MAX(MIN(INDEX($C$1:$C$13701,MAX(1,ROW()-設定!$B$26)):INDEX($C$1:$C$13701,MAX(1,ROW()-1))),MIN(INDEX($C$1:$C$13701,MIN(13701,ROW()+1)):INDEX($C$1:$C$13701,MIN(13701,ROW()+設定!$B$26))))*10^(設定!$B$27/20)),1,0))</f>
        <v>0</v>
      </c>
      <c r="G12163" s="33" t="n">
        <f aca="false">$G12162+IF($F12163=1,1,0)</f>
        <v>6</v>
      </c>
      <c r="H12163" s="0" t="str">
        <f aca="false">IF($F12163=1,$G12163,"")</f>
        <v/>
      </c>
    </row>
    <row r="12164" customFormat="false" ht="15" hidden="false" customHeight="false" outlineLevel="0" collapsed="false">
      <c r="A12164" s="30" t="n">
        <v>1900.3125</v>
      </c>
      <c r="B12164" s="31" t="n">
        <v>13.1597</v>
      </c>
      <c r="C12164" s="32" t="n">
        <f aca="false">IF($A12164="","",IF(設定!$B$21="dB",10^($B12164/20),ABS($B12164)))</f>
        <v>4.54972345690557</v>
      </c>
      <c r="D12164" s="32" t="n">
        <f aca="false">IF($A12164="","",$A12164^2)</f>
        <v>3611187.59765625</v>
      </c>
      <c r="E12164" s="32" t="n">
        <f aca="false">IF($A12164="","",IF($C12164&lt;=0,"",1/$C12164^2))</f>
        <v>0.0483092171712205</v>
      </c>
      <c r="F12164" s="33" t="n">
        <f aca="false">IF(OR(ROW()-設定!$B$30&lt;2,ROW()+設定!$B$30&gt;13701,N($A12164)&lt;=0,N(INDEX($A$2:$A$13701,MIN(13700,MAX(1,ROW()-1+設定!$B$30))))&lt;=0,$A12164&lt;設定!$B$28,$A12164&gt;設定!$B$29),0,IF(AND($C12164&gt;=MAX(INDEX($C$1:$C$13701,MAX(1,ROW()-設定!$B$24)):INDEX($C$1:$C$13701,MAX(1,ROW()-1))),$C12164&gt;MAX(INDEX($C$1:$C$13701,MIN(13701,ROW()+1)):INDEX($C$1:$C$13701,MIN(13701,ROW()+設定!$B$24))),$C12164&gt;=設定!$B$32,$C12164&gt;=MAX(MIN(INDEX($C$1:$C$13701,MAX(1,ROW()-設定!$B$26)):INDEX($C$1:$C$13701,MAX(1,ROW()-1))),MIN(INDEX($C$1:$C$13701,MIN(13701,ROW()+1)):INDEX($C$1:$C$13701,MIN(13701,ROW()+設定!$B$26))))*10^(設定!$B$27/20)),1,0))</f>
        <v>0</v>
      </c>
      <c r="G12164" s="33" t="n">
        <f aca="false">$G12163+IF($F12164=1,1,0)</f>
        <v>6</v>
      </c>
      <c r="H12164" s="0" t="str">
        <f aca="false">IF($F12164=1,$G12164,"")</f>
        <v/>
      </c>
    </row>
    <row r="12165" customFormat="false" ht="15" hidden="false" customHeight="false" outlineLevel="0" collapsed="false">
      <c r="A12165" s="30" t="n">
        <v>1900.46875</v>
      </c>
      <c r="B12165" s="31" t="n">
        <v>13.3392</v>
      </c>
      <c r="C12165" s="32" t="n">
        <f aca="false">IF($A12165="","",IF(設定!$B$21="dB",10^($B12165/20),ABS($B12165)))</f>
        <v>4.64472493755011</v>
      </c>
      <c r="D12165" s="32" t="n">
        <f aca="false">IF($A12165="","",$A12165^2)</f>
        <v>3611781.46972656</v>
      </c>
      <c r="E12165" s="32" t="n">
        <f aca="false">IF($A12165="","",IF($C12165&lt;=0,"",1/$C12165^2))</f>
        <v>0.0463532297677148</v>
      </c>
      <c r="F12165" s="33" t="n">
        <f aca="false">IF(OR(ROW()-設定!$B$30&lt;2,ROW()+設定!$B$30&gt;13701,N($A12165)&lt;=0,N(INDEX($A$2:$A$13701,MIN(13700,MAX(1,ROW()-1+設定!$B$30))))&lt;=0,$A12165&lt;設定!$B$28,$A12165&gt;設定!$B$29),0,IF(AND($C12165&gt;=MAX(INDEX($C$1:$C$13701,MAX(1,ROW()-設定!$B$24)):INDEX($C$1:$C$13701,MAX(1,ROW()-1))),$C12165&gt;MAX(INDEX($C$1:$C$13701,MIN(13701,ROW()+1)):INDEX($C$1:$C$13701,MIN(13701,ROW()+設定!$B$24))),$C12165&gt;=設定!$B$32,$C12165&gt;=MAX(MIN(INDEX($C$1:$C$13701,MAX(1,ROW()-設定!$B$26)):INDEX($C$1:$C$13701,MAX(1,ROW()-1))),MIN(INDEX($C$1:$C$13701,MIN(13701,ROW()+1)):INDEX($C$1:$C$13701,MIN(13701,ROW()+設定!$B$26))))*10^(設定!$B$27/20)),1,0))</f>
        <v>0</v>
      </c>
      <c r="G12165" s="33" t="n">
        <f aca="false">$G12164+IF($F12165=1,1,0)</f>
        <v>6</v>
      </c>
      <c r="H12165" s="0" t="str">
        <f aca="false">IF($F12165=1,$G12165,"")</f>
        <v/>
      </c>
    </row>
    <row r="12166" customFormat="false" ht="15" hidden="false" customHeight="false" outlineLevel="0" collapsed="false">
      <c r="A12166" s="30" t="n">
        <v>1900.625</v>
      </c>
      <c r="B12166" s="31" t="n">
        <v>13.2886</v>
      </c>
      <c r="C12166" s="32" t="n">
        <f aca="false">IF($A12166="","",IF(設定!$B$21="dB",10^($B12166/20),ABS($B12166)))</f>
        <v>4.61774556631907</v>
      </c>
      <c r="D12166" s="32" t="n">
        <f aca="false">IF($A12166="","",$A12166^2)</f>
        <v>3612375.390625</v>
      </c>
      <c r="E12166" s="32" t="n">
        <f aca="false">IF($A12166="","",IF($C12166&lt;=0,"",1/$C12166^2))</f>
        <v>0.0468964534085488</v>
      </c>
      <c r="F12166" s="33" t="n">
        <f aca="false">IF(OR(ROW()-設定!$B$30&lt;2,ROW()+設定!$B$30&gt;13701,N($A12166)&lt;=0,N(INDEX($A$2:$A$13701,MIN(13700,MAX(1,ROW()-1+設定!$B$30))))&lt;=0,$A12166&lt;設定!$B$28,$A12166&gt;設定!$B$29),0,IF(AND($C12166&gt;=MAX(INDEX($C$1:$C$13701,MAX(1,ROW()-設定!$B$24)):INDEX($C$1:$C$13701,MAX(1,ROW()-1))),$C12166&gt;MAX(INDEX($C$1:$C$13701,MIN(13701,ROW()+1)):INDEX($C$1:$C$13701,MIN(13701,ROW()+設定!$B$24))),$C12166&gt;=設定!$B$32,$C12166&gt;=MAX(MIN(INDEX($C$1:$C$13701,MAX(1,ROW()-設定!$B$26)):INDEX($C$1:$C$13701,MAX(1,ROW()-1))),MIN(INDEX($C$1:$C$13701,MIN(13701,ROW()+1)):INDEX($C$1:$C$13701,MIN(13701,ROW()+設定!$B$26))))*10^(設定!$B$27/20)),1,0))</f>
        <v>0</v>
      </c>
      <c r="G12166" s="33" t="n">
        <f aca="false">$G12165+IF($F12166=1,1,0)</f>
        <v>6</v>
      </c>
      <c r="H12166" s="0" t="str">
        <f aca="false">IF($F12166=1,$G12166,"")</f>
        <v/>
      </c>
    </row>
    <row r="12167" customFormat="false" ht="15" hidden="false" customHeight="false" outlineLevel="0" collapsed="false">
      <c r="A12167" s="30" t="n">
        <v>1900.78125</v>
      </c>
      <c r="B12167" s="31" t="n">
        <v>13.0797</v>
      </c>
      <c r="C12167" s="32" t="n">
        <f aca="false">IF($A12167="","",IF(設定!$B$21="dB",10^($B12167/20),ABS($B12167)))</f>
        <v>4.50801134153</v>
      </c>
      <c r="D12167" s="32" t="n">
        <f aca="false">IF($A12167="","",$A12167^2)</f>
        <v>3612969.36035156</v>
      </c>
      <c r="E12167" s="32" t="n">
        <f aca="false">IF($A12167="","",IF($C12167&lt;=0,"",1/$C12167^2))</f>
        <v>0.0492073525742413</v>
      </c>
      <c r="F12167" s="33" t="n">
        <f aca="false">IF(OR(ROW()-設定!$B$30&lt;2,ROW()+設定!$B$30&gt;13701,N($A12167)&lt;=0,N(INDEX($A$2:$A$13701,MIN(13700,MAX(1,ROW()-1+設定!$B$30))))&lt;=0,$A12167&lt;設定!$B$28,$A12167&gt;設定!$B$29),0,IF(AND($C12167&gt;=MAX(INDEX($C$1:$C$13701,MAX(1,ROW()-設定!$B$24)):INDEX($C$1:$C$13701,MAX(1,ROW()-1))),$C12167&gt;MAX(INDEX($C$1:$C$13701,MIN(13701,ROW()+1)):INDEX($C$1:$C$13701,MIN(13701,ROW()+設定!$B$24))),$C12167&gt;=設定!$B$32,$C12167&gt;=MAX(MIN(INDEX($C$1:$C$13701,MAX(1,ROW()-設定!$B$26)):INDEX($C$1:$C$13701,MAX(1,ROW()-1))),MIN(INDEX($C$1:$C$13701,MIN(13701,ROW()+1)):INDEX($C$1:$C$13701,MIN(13701,ROW()+設定!$B$26))))*10^(設定!$B$27/20)),1,0))</f>
        <v>0</v>
      </c>
      <c r="G12167" s="33" t="n">
        <f aca="false">$G12166+IF($F12167=1,1,0)</f>
        <v>6</v>
      </c>
      <c r="H12167" s="0" t="str">
        <f aca="false">IF($F12167=1,$G12167,"")</f>
        <v/>
      </c>
    </row>
    <row r="12168" customFormat="false" ht="15" hidden="false" customHeight="false" outlineLevel="0" collapsed="false">
      <c r="A12168" s="30" t="n">
        <v>1900.9375</v>
      </c>
      <c r="B12168" s="31" t="n">
        <v>13.2079</v>
      </c>
      <c r="C12168" s="32" t="n">
        <f aca="false">IF($A12168="","",IF(設定!$B$21="dB",10^($B12168/20),ABS($B12168)))</f>
        <v>4.57504110088808</v>
      </c>
      <c r="D12168" s="32" t="n">
        <f aca="false">IF($A12168="","",$A12168^2)</f>
        <v>3613563.37890625</v>
      </c>
      <c r="E12168" s="32" t="n">
        <f aca="false">IF($A12168="","",IF($C12168&lt;=0,"",1/$C12168^2))</f>
        <v>0.0477760235368403</v>
      </c>
      <c r="F12168" s="33" t="n">
        <f aca="false">IF(OR(ROW()-設定!$B$30&lt;2,ROW()+設定!$B$30&gt;13701,N($A12168)&lt;=0,N(INDEX($A$2:$A$13701,MIN(13700,MAX(1,ROW()-1+設定!$B$30))))&lt;=0,$A12168&lt;設定!$B$28,$A12168&gt;設定!$B$29),0,IF(AND($C12168&gt;=MAX(INDEX($C$1:$C$13701,MAX(1,ROW()-設定!$B$24)):INDEX($C$1:$C$13701,MAX(1,ROW()-1))),$C12168&gt;MAX(INDEX($C$1:$C$13701,MIN(13701,ROW()+1)):INDEX($C$1:$C$13701,MIN(13701,ROW()+設定!$B$24))),$C12168&gt;=設定!$B$32,$C12168&gt;=MAX(MIN(INDEX($C$1:$C$13701,MAX(1,ROW()-設定!$B$26)):INDEX($C$1:$C$13701,MAX(1,ROW()-1))),MIN(INDEX($C$1:$C$13701,MIN(13701,ROW()+1)):INDEX($C$1:$C$13701,MIN(13701,ROW()+設定!$B$26))))*10^(設定!$B$27/20)),1,0))</f>
        <v>0</v>
      </c>
      <c r="G12168" s="33" t="n">
        <f aca="false">$G12167+IF($F12168=1,1,0)</f>
        <v>6</v>
      </c>
      <c r="H12168" s="0" t="str">
        <f aca="false">IF($F12168=1,$G12168,"")</f>
        <v/>
      </c>
    </row>
    <row r="12169" customFormat="false" ht="15" hidden="false" customHeight="false" outlineLevel="0" collapsed="false">
      <c r="A12169" s="30" t="n">
        <v>1901.09375</v>
      </c>
      <c r="B12169" s="31" t="n">
        <v>13.1801</v>
      </c>
      <c r="C12169" s="32" t="n">
        <f aca="false">IF($A12169="","",IF(設定!$B$21="dB",10^($B12169/20),ABS($B12169)))</f>
        <v>4.56042166300542</v>
      </c>
      <c r="D12169" s="32" t="n">
        <f aca="false">IF($A12169="","",$A12169^2)</f>
        <v>3614157.44628906</v>
      </c>
      <c r="E12169" s="32" t="n">
        <f aca="false">IF($A12169="","",IF($C12169&lt;=0,"",1/$C12169^2))</f>
        <v>0.0480828276842037</v>
      </c>
      <c r="F12169" s="33" t="n">
        <f aca="false">IF(OR(ROW()-設定!$B$30&lt;2,ROW()+設定!$B$30&gt;13701,N($A12169)&lt;=0,N(INDEX($A$2:$A$13701,MIN(13700,MAX(1,ROW()-1+設定!$B$30))))&lt;=0,$A12169&lt;設定!$B$28,$A12169&gt;設定!$B$29),0,IF(AND($C12169&gt;=MAX(INDEX($C$1:$C$13701,MAX(1,ROW()-設定!$B$24)):INDEX($C$1:$C$13701,MAX(1,ROW()-1))),$C12169&gt;MAX(INDEX($C$1:$C$13701,MIN(13701,ROW()+1)):INDEX($C$1:$C$13701,MIN(13701,ROW()+設定!$B$24))),$C12169&gt;=設定!$B$32,$C12169&gt;=MAX(MIN(INDEX($C$1:$C$13701,MAX(1,ROW()-設定!$B$26)):INDEX($C$1:$C$13701,MAX(1,ROW()-1))),MIN(INDEX($C$1:$C$13701,MIN(13701,ROW()+1)):INDEX($C$1:$C$13701,MIN(13701,ROW()+設定!$B$26))))*10^(設定!$B$27/20)),1,0))</f>
        <v>0</v>
      </c>
      <c r="G12169" s="33" t="n">
        <f aca="false">$G12168+IF($F12169=1,1,0)</f>
        <v>6</v>
      </c>
      <c r="H12169" s="0" t="str">
        <f aca="false">IF($F12169=1,$G12169,"")</f>
        <v/>
      </c>
    </row>
    <row r="12170" customFormat="false" ht="15" hidden="false" customHeight="false" outlineLevel="0" collapsed="false">
      <c r="A12170" s="30" t="n">
        <v>1901.25</v>
      </c>
      <c r="B12170" s="31" t="n">
        <v>13.0152</v>
      </c>
      <c r="C12170" s="32" t="n">
        <f aca="false">IF($A12170="","",IF(設定!$B$21="dB",10^($B12170/20),ABS($B12170)))</f>
        <v>4.47465957011973</v>
      </c>
      <c r="D12170" s="32" t="n">
        <f aca="false">IF($A12170="","",$A12170^2)</f>
        <v>3614751.5625</v>
      </c>
      <c r="E12170" s="32" t="n">
        <f aca="false">IF($A12170="","",IF($C12170&lt;=0,"",1/$C12170^2))</f>
        <v>0.0499436179792598</v>
      </c>
      <c r="F12170" s="33" t="n">
        <f aca="false">IF(OR(ROW()-設定!$B$30&lt;2,ROW()+設定!$B$30&gt;13701,N($A12170)&lt;=0,N(INDEX($A$2:$A$13701,MIN(13700,MAX(1,ROW()-1+設定!$B$30))))&lt;=0,$A12170&lt;設定!$B$28,$A12170&gt;設定!$B$29),0,IF(AND($C12170&gt;=MAX(INDEX($C$1:$C$13701,MAX(1,ROW()-設定!$B$24)):INDEX($C$1:$C$13701,MAX(1,ROW()-1))),$C12170&gt;MAX(INDEX($C$1:$C$13701,MIN(13701,ROW()+1)):INDEX($C$1:$C$13701,MIN(13701,ROW()+設定!$B$24))),$C12170&gt;=設定!$B$32,$C12170&gt;=MAX(MIN(INDEX($C$1:$C$13701,MAX(1,ROW()-設定!$B$26)):INDEX($C$1:$C$13701,MAX(1,ROW()-1))),MIN(INDEX($C$1:$C$13701,MIN(13701,ROW()+1)):INDEX($C$1:$C$13701,MIN(13701,ROW()+設定!$B$26))))*10^(設定!$B$27/20)),1,0))</f>
        <v>0</v>
      </c>
      <c r="G12170" s="33" t="n">
        <f aca="false">$G12169+IF($F12170=1,1,0)</f>
        <v>6</v>
      </c>
      <c r="H12170" s="0" t="str">
        <f aca="false">IF($F12170=1,$G12170,"")</f>
        <v/>
      </c>
    </row>
    <row r="12171" customFormat="false" ht="15" hidden="false" customHeight="false" outlineLevel="0" collapsed="false">
      <c r="A12171" s="30" t="n">
        <v>1901.40625</v>
      </c>
      <c r="B12171" s="31" t="n">
        <v>13.0709</v>
      </c>
      <c r="C12171" s="32" t="n">
        <f aca="false">IF($A12171="","",IF(設定!$B$21="dB",10^($B12171/20),ABS($B12171)))</f>
        <v>4.5034464192931</v>
      </c>
      <c r="D12171" s="32" t="n">
        <f aca="false">IF($A12171="","",$A12171^2)</f>
        <v>3615345.72753906</v>
      </c>
      <c r="E12171" s="32" t="n">
        <f aca="false">IF($A12171="","",IF($C12171&lt;=0,"",1/$C12171^2))</f>
        <v>0.0493071612825539</v>
      </c>
      <c r="F12171" s="33" t="n">
        <f aca="false">IF(OR(ROW()-設定!$B$30&lt;2,ROW()+設定!$B$30&gt;13701,N($A12171)&lt;=0,N(INDEX($A$2:$A$13701,MIN(13700,MAX(1,ROW()-1+設定!$B$30))))&lt;=0,$A12171&lt;設定!$B$28,$A12171&gt;設定!$B$29),0,IF(AND($C12171&gt;=MAX(INDEX($C$1:$C$13701,MAX(1,ROW()-設定!$B$24)):INDEX($C$1:$C$13701,MAX(1,ROW()-1))),$C12171&gt;MAX(INDEX($C$1:$C$13701,MIN(13701,ROW()+1)):INDEX($C$1:$C$13701,MIN(13701,ROW()+設定!$B$24))),$C12171&gt;=設定!$B$32,$C12171&gt;=MAX(MIN(INDEX($C$1:$C$13701,MAX(1,ROW()-設定!$B$26)):INDEX($C$1:$C$13701,MAX(1,ROW()-1))),MIN(INDEX($C$1:$C$13701,MIN(13701,ROW()+1)):INDEX($C$1:$C$13701,MIN(13701,ROW()+設定!$B$26))))*10^(設定!$B$27/20)),1,0))</f>
        <v>0</v>
      </c>
      <c r="G12171" s="33" t="n">
        <f aca="false">$G12170+IF($F12171=1,1,0)</f>
        <v>6</v>
      </c>
      <c r="H12171" s="0" t="str">
        <f aca="false">IF($F12171=1,$G12171,"")</f>
        <v/>
      </c>
    </row>
    <row r="12172" customFormat="false" ht="15" hidden="false" customHeight="false" outlineLevel="0" collapsed="false">
      <c r="A12172" s="30" t="n">
        <v>1901.5625</v>
      </c>
      <c r="B12172" s="31" t="n">
        <v>12.9497</v>
      </c>
      <c r="C12172" s="32" t="n">
        <f aca="false">IF($A12172="","",IF(設定!$B$21="dB",10^($B12172/20),ABS($B12172)))</f>
        <v>4.44104322280811</v>
      </c>
      <c r="D12172" s="32" t="n">
        <f aca="false">IF($A12172="","",$A12172^2)</f>
        <v>3615939.94140625</v>
      </c>
      <c r="E12172" s="32" t="n">
        <f aca="false">IF($A12172="","",IF($C12172&lt;=0,"",1/$C12172^2))</f>
        <v>0.0507025731161753</v>
      </c>
      <c r="F12172" s="33" t="n">
        <f aca="false">IF(OR(ROW()-設定!$B$30&lt;2,ROW()+設定!$B$30&gt;13701,N($A12172)&lt;=0,N(INDEX($A$2:$A$13701,MIN(13700,MAX(1,ROW()-1+設定!$B$30))))&lt;=0,$A12172&lt;設定!$B$28,$A12172&gt;設定!$B$29),0,IF(AND($C12172&gt;=MAX(INDEX($C$1:$C$13701,MAX(1,ROW()-設定!$B$24)):INDEX($C$1:$C$13701,MAX(1,ROW()-1))),$C12172&gt;MAX(INDEX($C$1:$C$13701,MIN(13701,ROW()+1)):INDEX($C$1:$C$13701,MIN(13701,ROW()+設定!$B$24))),$C12172&gt;=設定!$B$32,$C12172&gt;=MAX(MIN(INDEX($C$1:$C$13701,MAX(1,ROW()-設定!$B$26)):INDEX($C$1:$C$13701,MAX(1,ROW()-1))),MIN(INDEX($C$1:$C$13701,MIN(13701,ROW()+1)):INDEX($C$1:$C$13701,MIN(13701,ROW()+設定!$B$26))))*10^(設定!$B$27/20)),1,0))</f>
        <v>0</v>
      </c>
      <c r="G12172" s="33" t="n">
        <f aca="false">$G12171+IF($F12172=1,1,0)</f>
        <v>6</v>
      </c>
      <c r="H12172" s="0" t="str">
        <f aca="false">IF($F12172=1,$G12172,"")</f>
        <v/>
      </c>
    </row>
    <row r="12173" customFormat="false" ht="15" hidden="false" customHeight="false" outlineLevel="0" collapsed="false">
      <c r="A12173" s="30" t="n">
        <v>1901.71875</v>
      </c>
      <c r="B12173" s="31" t="n">
        <v>13.0697</v>
      </c>
      <c r="C12173" s="32" t="n">
        <f aca="false">IF($A12173="","",IF(設定!$B$21="dB",10^($B12173/20),ABS($B12173)))</f>
        <v>4.50282428815386</v>
      </c>
      <c r="D12173" s="32" t="n">
        <f aca="false">IF($A12173="","",$A12173^2)</f>
        <v>3616534.20410156</v>
      </c>
      <c r="E12173" s="32" t="n">
        <f aca="false">IF($A12173="","",IF($C12173&lt;=0,"",1/$C12173^2))</f>
        <v>0.0493207872371081</v>
      </c>
      <c r="F12173" s="33" t="n">
        <f aca="false">IF(OR(ROW()-設定!$B$30&lt;2,ROW()+設定!$B$30&gt;13701,N($A12173)&lt;=0,N(INDEX($A$2:$A$13701,MIN(13700,MAX(1,ROW()-1+設定!$B$30))))&lt;=0,$A12173&lt;設定!$B$28,$A12173&gt;設定!$B$29),0,IF(AND($C12173&gt;=MAX(INDEX($C$1:$C$13701,MAX(1,ROW()-設定!$B$24)):INDEX($C$1:$C$13701,MAX(1,ROW()-1))),$C12173&gt;MAX(INDEX($C$1:$C$13701,MIN(13701,ROW()+1)):INDEX($C$1:$C$13701,MIN(13701,ROW()+設定!$B$24))),$C12173&gt;=設定!$B$32,$C12173&gt;=MAX(MIN(INDEX($C$1:$C$13701,MAX(1,ROW()-設定!$B$26)):INDEX($C$1:$C$13701,MAX(1,ROW()-1))),MIN(INDEX($C$1:$C$13701,MIN(13701,ROW()+1)):INDEX($C$1:$C$13701,MIN(13701,ROW()+設定!$B$26))))*10^(設定!$B$27/20)),1,0))</f>
        <v>0</v>
      </c>
      <c r="G12173" s="33" t="n">
        <f aca="false">$G12172+IF($F12173=1,1,0)</f>
        <v>6</v>
      </c>
      <c r="H12173" s="0" t="str">
        <f aca="false">IF($F12173=1,$G12173,"")</f>
        <v/>
      </c>
    </row>
    <row r="12174" customFormat="false" ht="15" hidden="false" customHeight="false" outlineLevel="0" collapsed="false">
      <c r="A12174" s="30" t="n">
        <v>1901.875</v>
      </c>
      <c r="B12174" s="31" t="n">
        <v>12.8682</v>
      </c>
      <c r="C12174" s="32" t="n">
        <f aca="false">IF($A12174="","",IF(設定!$B$21="dB",10^($B12174/20),ABS($B12174)))</f>
        <v>4.39956764978303</v>
      </c>
      <c r="D12174" s="32" t="n">
        <f aca="false">IF($A12174="","",$A12174^2)</f>
        <v>3617128.515625</v>
      </c>
      <c r="E12174" s="32" t="n">
        <f aca="false">IF($A12174="","",IF($C12174&lt;=0,"",1/$C12174^2))</f>
        <v>0.0516630450307648</v>
      </c>
      <c r="F12174" s="33" t="n">
        <f aca="false">IF(OR(ROW()-設定!$B$30&lt;2,ROW()+設定!$B$30&gt;13701,N($A12174)&lt;=0,N(INDEX($A$2:$A$13701,MIN(13700,MAX(1,ROW()-1+設定!$B$30))))&lt;=0,$A12174&lt;設定!$B$28,$A12174&gt;設定!$B$29),0,IF(AND($C12174&gt;=MAX(INDEX($C$1:$C$13701,MAX(1,ROW()-設定!$B$24)):INDEX($C$1:$C$13701,MAX(1,ROW()-1))),$C12174&gt;MAX(INDEX($C$1:$C$13701,MIN(13701,ROW()+1)):INDEX($C$1:$C$13701,MIN(13701,ROW()+設定!$B$24))),$C12174&gt;=設定!$B$32,$C12174&gt;=MAX(MIN(INDEX($C$1:$C$13701,MAX(1,ROW()-設定!$B$26)):INDEX($C$1:$C$13701,MAX(1,ROW()-1))),MIN(INDEX($C$1:$C$13701,MIN(13701,ROW()+1)):INDEX($C$1:$C$13701,MIN(13701,ROW()+設定!$B$26))))*10^(設定!$B$27/20)),1,0))</f>
        <v>0</v>
      </c>
      <c r="G12174" s="33" t="n">
        <f aca="false">$G12173+IF($F12174=1,1,0)</f>
        <v>6</v>
      </c>
      <c r="H12174" s="0" t="str">
        <f aca="false">IF($F12174=1,$G12174,"")</f>
        <v/>
      </c>
    </row>
    <row r="12175" customFormat="false" ht="15" hidden="false" customHeight="false" outlineLevel="0" collapsed="false">
      <c r="A12175" s="30" t="n">
        <v>1902.03125</v>
      </c>
      <c r="B12175" s="31" t="n">
        <v>13.0636</v>
      </c>
      <c r="C12175" s="32" t="n">
        <f aca="false">IF($A12175="","",IF(設定!$B$21="dB",10^($B12175/20),ABS($B12175)))</f>
        <v>4.49966311680576</v>
      </c>
      <c r="D12175" s="32" t="n">
        <f aca="false">IF($A12175="","",$A12175^2)</f>
        <v>3617722.87597656</v>
      </c>
      <c r="E12175" s="32" t="n">
        <f aca="false">IF($A12175="","",IF($C12175&lt;=0,"",1/$C12175^2))</f>
        <v>0.0493901107495883</v>
      </c>
      <c r="F12175" s="33" t="n">
        <f aca="false">IF(OR(ROW()-設定!$B$30&lt;2,ROW()+設定!$B$30&gt;13701,N($A12175)&lt;=0,N(INDEX($A$2:$A$13701,MIN(13700,MAX(1,ROW()-1+設定!$B$30))))&lt;=0,$A12175&lt;設定!$B$28,$A12175&gt;設定!$B$29),0,IF(AND($C12175&gt;=MAX(INDEX($C$1:$C$13701,MAX(1,ROW()-設定!$B$24)):INDEX($C$1:$C$13701,MAX(1,ROW()-1))),$C12175&gt;MAX(INDEX($C$1:$C$13701,MIN(13701,ROW()+1)):INDEX($C$1:$C$13701,MIN(13701,ROW()+設定!$B$24))),$C12175&gt;=設定!$B$32,$C12175&gt;=MAX(MIN(INDEX($C$1:$C$13701,MAX(1,ROW()-設定!$B$26)):INDEX($C$1:$C$13701,MAX(1,ROW()-1))),MIN(INDEX($C$1:$C$13701,MIN(13701,ROW()+1)):INDEX($C$1:$C$13701,MIN(13701,ROW()+設定!$B$26))))*10^(設定!$B$27/20)),1,0))</f>
        <v>0</v>
      </c>
      <c r="G12175" s="33" t="n">
        <f aca="false">$G12174+IF($F12175=1,1,0)</f>
        <v>6</v>
      </c>
      <c r="H12175" s="0" t="str">
        <f aca="false">IF($F12175=1,$G12175,"")</f>
        <v/>
      </c>
    </row>
    <row r="12176" customFormat="false" ht="15" hidden="false" customHeight="false" outlineLevel="0" collapsed="false">
      <c r="A12176" s="30" t="n">
        <v>1902.1875</v>
      </c>
      <c r="B12176" s="31" t="n">
        <v>13.0413</v>
      </c>
      <c r="C12176" s="32" t="n">
        <f aca="false">IF($A12176="","",IF(設定!$B$21="dB",10^($B12176/20),ABS($B12176)))</f>
        <v>4.488125577984</v>
      </c>
      <c r="D12176" s="32" t="n">
        <f aca="false">IF($A12176="","",$A12176^2)</f>
        <v>3618317.28515625</v>
      </c>
      <c r="E12176" s="32" t="n">
        <f aca="false">IF($A12176="","",IF($C12176&lt;=0,"",1/$C12176^2))</f>
        <v>0.0496443695706002</v>
      </c>
      <c r="F12176" s="33" t="n">
        <f aca="false">IF(OR(ROW()-設定!$B$30&lt;2,ROW()+設定!$B$30&gt;13701,N($A12176)&lt;=0,N(INDEX($A$2:$A$13701,MIN(13700,MAX(1,ROW()-1+設定!$B$30))))&lt;=0,$A12176&lt;設定!$B$28,$A12176&gt;設定!$B$29),0,IF(AND($C12176&gt;=MAX(INDEX($C$1:$C$13701,MAX(1,ROW()-設定!$B$24)):INDEX($C$1:$C$13701,MAX(1,ROW()-1))),$C12176&gt;MAX(INDEX($C$1:$C$13701,MIN(13701,ROW()+1)):INDEX($C$1:$C$13701,MIN(13701,ROW()+設定!$B$24))),$C12176&gt;=設定!$B$32,$C12176&gt;=MAX(MIN(INDEX($C$1:$C$13701,MAX(1,ROW()-設定!$B$26)):INDEX($C$1:$C$13701,MAX(1,ROW()-1))),MIN(INDEX($C$1:$C$13701,MIN(13701,ROW()+1)):INDEX($C$1:$C$13701,MIN(13701,ROW()+設定!$B$26))))*10^(設定!$B$27/20)),1,0))</f>
        <v>0</v>
      </c>
      <c r="G12176" s="33" t="n">
        <f aca="false">$G12175+IF($F12176=1,1,0)</f>
        <v>6</v>
      </c>
      <c r="H12176" s="0" t="str">
        <f aca="false">IF($F12176=1,$G12176,"")</f>
        <v/>
      </c>
    </row>
    <row r="12177" customFormat="false" ht="15" hidden="false" customHeight="false" outlineLevel="0" collapsed="false">
      <c r="A12177" s="30" t="n">
        <v>1902.34375</v>
      </c>
      <c r="B12177" s="31" t="n">
        <v>13.0494</v>
      </c>
      <c r="C12177" s="32" t="n">
        <f aca="false">IF($A12177="","",IF(設定!$B$21="dB",10^($B12177/20),ABS($B12177)))</f>
        <v>4.49231291800194</v>
      </c>
      <c r="D12177" s="32" t="n">
        <f aca="false">IF($A12177="","",$A12177^2)</f>
        <v>3618911.74316406</v>
      </c>
      <c r="E12177" s="32" t="n">
        <f aca="false">IF($A12177="","",IF($C12177&lt;=0,"",1/$C12177^2))</f>
        <v>0.0495518644506716</v>
      </c>
      <c r="F12177" s="33" t="n">
        <f aca="false">IF(OR(ROW()-設定!$B$30&lt;2,ROW()+設定!$B$30&gt;13701,N($A12177)&lt;=0,N(INDEX($A$2:$A$13701,MIN(13700,MAX(1,ROW()-1+設定!$B$30))))&lt;=0,$A12177&lt;設定!$B$28,$A12177&gt;設定!$B$29),0,IF(AND($C12177&gt;=MAX(INDEX($C$1:$C$13701,MAX(1,ROW()-設定!$B$24)):INDEX($C$1:$C$13701,MAX(1,ROW()-1))),$C12177&gt;MAX(INDEX($C$1:$C$13701,MIN(13701,ROW()+1)):INDEX($C$1:$C$13701,MIN(13701,ROW()+設定!$B$24))),$C12177&gt;=設定!$B$32,$C12177&gt;=MAX(MIN(INDEX($C$1:$C$13701,MAX(1,ROW()-設定!$B$26)):INDEX($C$1:$C$13701,MAX(1,ROW()-1))),MIN(INDEX($C$1:$C$13701,MIN(13701,ROW()+1)):INDEX($C$1:$C$13701,MIN(13701,ROW()+設定!$B$26))))*10^(設定!$B$27/20)),1,0))</f>
        <v>0</v>
      </c>
      <c r="G12177" s="33" t="n">
        <f aca="false">$G12176+IF($F12177=1,1,0)</f>
        <v>6</v>
      </c>
      <c r="H12177" s="0" t="str">
        <f aca="false">IF($F12177=1,$G12177,"")</f>
        <v/>
      </c>
    </row>
    <row r="12178" customFormat="false" ht="15" hidden="false" customHeight="false" outlineLevel="0" collapsed="false">
      <c r="A12178" s="30" t="n">
        <v>1902.5</v>
      </c>
      <c r="B12178" s="31" t="n">
        <v>13.0393</v>
      </c>
      <c r="C12178" s="32" t="n">
        <f aca="false">IF($A12178="","",IF(設定!$B$21="dB",10^($B12178/20),ABS($B12178)))</f>
        <v>4.48709226784765</v>
      </c>
      <c r="D12178" s="32" t="n">
        <f aca="false">IF($A12178="","",$A12178^2)</f>
        <v>3619506.25</v>
      </c>
      <c r="E12178" s="32" t="n">
        <f aca="false">IF($A12178="","",IF($C12178&lt;=0,"",1/$C12178^2))</f>
        <v>0.049667236912661</v>
      </c>
      <c r="F12178" s="33" t="n">
        <f aca="false">IF(OR(ROW()-設定!$B$30&lt;2,ROW()+設定!$B$30&gt;13701,N($A12178)&lt;=0,N(INDEX($A$2:$A$13701,MIN(13700,MAX(1,ROW()-1+設定!$B$30))))&lt;=0,$A12178&lt;設定!$B$28,$A12178&gt;設定!$B$29),0,IF(AND($C12178&gt;=MAX(INDEX($C$1:$C$13701,MAX(1,ROW()-設定!$B$24)):INDEX($C$1:$C$13701,MAX(1,ROW()-1))),$C12178&gt;MAX(INDEX($C$1:$C$13701,MIN(13701,ROW()+1)):INDEX($C$1:$C$13701,MIN(13701,ROW()+設定!$B$24))),$C12178&gt;=設定!$B$32,$C12178&gt;=MAX(MIN(INDEX($C$1:$C$13701,MAX(1,ROW()-設定!$B$26)):INDEX($C$1:$C$13701,MAX(1,ROW()-1))),MIN(INDEX($C$1:$C$13701,MIN(13701,ROW()+1)):INDEX($C$1:$C$13701,MIN(13701,ROW()+設定!$B$26))))*10^(設定!$B$27/20)),1,0))</f>
        <v>0</v>
      </c>
      <c r="G12178" s="33" t="n">
        <f aca="false">$G12177+IF($F12178=1,1,0)</f>
        <v>6</v>
      </c>
      <c r="H12178" s="0" t="str">
        <f aca="false">IF($F12178=1,$G12178,"")</f>
        <v/>
      </c>
    </row>
    <row r="12179" customFormat="false" ht="15" hidden="false" customHeight="false" outlineLevel="0" collapsed="false">
      <c r="A12179" s="30" t="n">
        <v>1902.65625</v>
      </c>
      <c r="B12179" s="31" t="n">
        <v>13.2438</v>
      </c>
      <c r="C12179" s="32" t="n">
        <f aca="false">IF($A12179="","",IF(設定!$B$21="dB",10^($B12179/20),ABS($B12179)))</f>
        <v>4.59398951863016</v>
      </c>
      <c r="D12179" s="32" t="n">
        <f aca="false">IF($A12179="","",$A12179^2)</f>
        <v>3620100.80566406</v>
      </c>
      <c r="E12179" s="32" t="n">
        <f aca="false">IF($A12179="","",IF($C12179&lt;=0,"",1/$C12179^2))</f>
        <v>0.047382721338596</v>
      </c>
      <c r="F12179" s="33" t="n">
        <f aca="false">IF(OR(ROW()-設定!$B$30&lt;2,ROW()+設定!$B$30&gt;13701,N($A12179)&lt;=0,N(INDEX($A$2:$A$13701,MIN(13700,MAX(1,ROW()-1+設定!$B$30))))&lt;=0,$A12179&lt;設定!$B$28,$A12179&gt;設定!$B$29),0,IF(AND($C12179&gt;=MAX(INDEX($C$1:$C$13701,MAX(1,ROW()-設定!$B$24)):INDEX($C$1:$C$13701,MAX(1,ROW()-1))),$C12179&gt;MAX(INDEX($C$1:$C$13701,MIN(13701,ROW()+1)):INDEX($C$1:$C$13701,MIN(13701,ROW()+設定!$B$24))),$C12179&gt;=設定!$B$32,$C12179&gt;=MAX(MIN(INDEX($C$1:$C$13701,MAX(1,ROW()-設定!$B$26)):INDEX($C$1:$C$13701,MAX(1,ROW()-1))),MIN(INDEX($C$1:$C$13701,MIN(13701,ROW()+1)):INDEX($C$1:$C$13701,MIN(13701,ROW()+設定!$B$26))))*10^(設定!$B$27/20)),1,0))</f>
        <v>0</v>
      </c>
      <c r="G12179" s="33" t="n">
        <f aca="false">$G12178+IF($F12179=1,1,0)</f>
        <v>6</v>
      </c>
      <c r="H12179" s="0" t="str">
        <f aca="false">IF($F12179=1,$G12179,"")</f>
        <v/>
      </c>
    </row>
    <row r="12180" customFormat="false" ht="15" hidden="false" customHeight="false" outlineLevel="0" collapsed="false">
      <c r="A12180" s="30" t="n">
        <v>1902.8125</v>
      </c>
      <c r="B12180" s="31" t="n">
        <v>13.0767</v>
      </c>
      <c r="C12180" s="32" t="n">
        <f aca="false">IF($A12180="","",IF(設定!$B$21="dB",10^($B12180/20),ABS($B12180)))</f>
        <v>4.50645459842837</v>
      </c>
      <c r="D12180" s="32" t="n">
        <f aca="false">IF($A12180="","",$A12180^2)</f>
        <v>3620695.41015625</v>
      </c>
      <c r="E12180" s="32" t="n">
        <f aca="false">IF($A12180="","",IF($C12180&lt;=0,"",1/$C12180^2))</f>
        <v>0.0492413555520526</v>
      </c>
      <c r="F12180" s="33" t="n">
        <f aca="false">IF(OR(ROW()-設定!$B$30&lt;2,ROW()+設定!$B$30&gt;13701,N($A12180)&lt;=0,N(INDEX($A$2:$A$13701,MIN(13700,MAX(1,ROW()-1+設定!$B$30))))&lt;=0,$A12180&lt;設定!$B$28,$A12180&gt;設定!$B$29),0,IF(AND($C12180&gt;=MAX(INDEX($C$1:$C$13701,MAX(1,ROW()-設定!$B$24)):INDEX($C$1:$C$13701,MAX(1,ROW()-1))),$C12180&gt;MAX(INDEX($C$1:$C$13701,MIN(13701,ROW()+1)):INDEX($C$1:$C$13701,MIN(13701,ROW()+設定!$B$24))),$C12180&gt;=設定!$B$32,$C12180&gt;=MAX(MIN(INDEX($C$1:$C$13701,MAX(1,ROW()-設定!$B$26)):INDEX($C$1:$C$13701,MAX(1,ROW()-1))),MIN(INDEX($C$1:$C$13701,MIN(13701,ROW()+1)):INDEX($C$1:$C$13701,MIN(13701,ROW()+設定!$B$26))))*10^(設定!$B$27/20)),1,0))</f>
        <v>0</v>
      </c>
      <c r="G12180" s="33" t="n">
        <f aca="false">$G12179+IF($F12180=1,1,0)</f>
        <v>6</v>
      </c>
      <c r="H12180" s="0" t="str">
        <f aca="false">IF($F12180=1,$G12180,"")</f>
        <v/>
      </c>
    </row>
    <row r="12181" customFormat="false" ht="15" hidden="false" customHeight="false" outlineLevel="0" collapsed="false">
      <c r="A12181" s="30" t="n">
        <v>1902.96875</v>
      </c>
      <c r="B12181" s="31" t="n">
        <v>13.1326</v>
      </c>
      <c r="C12181" s="32" t="n">
        <f aca="false">IF($A12181="","",IF(設定!$B$21="dB",10^($B12181/20),ABS($B12181)))</f>
        <v>4.53555042841769</v>
      </c>
      <c r="D12181" s="32" t="n">
        <f aca="false">IF($A12181="","",$A12181^2)</f>
        <v>3621290.06347656</v>
      </c>
      <c r="E12181" s="32" t="n">
        <f aca="false">IF($A12181="","",IF($C12181&lt;=0,"",1/$C12181^2))</f>
        <v>0.0486116094405215</v>
      </c>
      <c r="F12181" s="33" t="n">
        <f aca="false">IF(OR(ROW()-設定!$B$30&lt;2,ROW()+設定!$B$30&gt;13701,N($A12181)&lt;=0,N(INDEX($A$2:$A$13701,MIN(13700,MAX(1,ROW()-1+設定!$B$30))))&lt;=0,$A12181&lt;設定!$B$28,$A12181&gt;設定!$B$29),0,IF(AND($C12181&gt;=MAX(INDEX($C$1:$C$13701,MAX(1,ROW()-設定!$B$24)):INDEX($C$1:$C$13701,MAX(1,ROW()-1))),$C12181&gt;MAX(INDEX($C$1:$C$13701,MIN(13701,ROW()+1)):INDEX($C$1:$C$13701,MIN(13701,ROW()+設定!$B$24))),$C12181&gt;=設定!$B$32,$C12181&gt;=MAX(MIN(INDEX($C$1:$C$13701,MAX(1,ROW()-設定!$B$26)):INDEX($C$1:$C$13701,MAX(1,ROW()-1))),MIN(INDEX($C$1:$C$13701,MIN(13701,ROW()+1)):INDEX($C$1:$C$13701,MIN(13701,ROW()+設定!$B$26))))*10^(設定!$B$27/20)),1,0))</f>
        <v>0</v>
      </c>
      <c r="G12181" s="33" t="n">
        <f aca="false">$G12180+IF($F12181=1,1,0)</f>
        <v>6</v>
      </c>
      <c r="H12181" s="0" t="str">
        <f aca="false">IF($F12181=1,$G12181,"")</f>
        <v/>
      </c>
    </row>
    <row r="12182" customFormat="false" ht="15" hidden="false" customHeight="false" outlineLevel="0" collapsed="false">
      <c r="A12182" s="30" t="n">
        <v>1903.125</v>
      </c>
      <c r="B12182" s="31" t="n">
        <v>13.1799</v>
      </c>
      <c r="C12182" s="32" t="n">
        <f aca="false">IF($A12182="","",IF(設定!$B$21="dB",10^($B12182/20),ABS($B12182)))</f>
        <v>4.56031665662497</v>
      </c>
      <c r="D12182" s="32" t="n">
        <f aca="false">IF($A12182="","",$A12182^2)</f>
        <v>3621884.765625</v>
      </c>
      <c r="E12182" s="32" t="n">
        <f aca="false">IF($A12182="","",IF($C12182&lt;=0,"",1/$C12182^2))</f>
        <v>0.0480850420312356</v>
      </c>
      <c r="F12182" s="33" t="n">
        <f aca="false">IF(OR(ROW()-設定!$B$30&lt;2,ROW()+設定!$B$30&gt;13701,N($A12182)&lt;=0,N(INDEX($A$2:$A$13701,MIN(13700,MAX(1,ROW()-1+設定!$B$30))))&lt;=0,$A12182&lt;設定!$B$28,$A12182&gt;設定!$B$29),0,IF(AND($C12182&gt;=MAX(INDEX($C$1:$C$13701,MAX(1,ROW()-設定!$B$24)):INDEX($C$1:$C$13701,MAX(1,ROW()-1))),$C12182&gt;MAX(INDEX($C$1:$C$13701,MIN(13701,ROW()+1)):INDEX($C$1:$C$13701,MIN(13701,ROW()+設定!$B$24))),$C12182&gt;=設定!$B$32,$C12182&gt;=MAX(MIN(INDEX($C$1:$C$13701,MAX(1,ROW()-設定!$B$26)):INDEX($C$1:$C$13701,MAX(1,ROW()-1))),MIN(INDEX($C$1:$C$13701,MIN(13701,ROW()+1)):INDEX($C$1:$C$13701,MIN(13701,ROW()+設定!$B$26))))*10^(設定!$B$27/20)),1,0))</f>
        <v>0</v>
      </c>
      <c r="G12182" s="33" t="n">
        <f aca="false">$G12181+IF($F12182=1,1,0)</f>
        <v>6</v>
      </c>
      <c r="H12182" s="0" t="str">
        <f aca="false">IF($F12182=1,$G12182,"")</f>
        <v/>
      </c>
    </row>
    <row r="12183" customFormat="false" ht="15" hidden="false" customHeight="false" outlineLevel="0" collapsed="false">
      <c r="A12183" s="30" t="n">
        <v>1903.28125</v>
      </c>
      <c r="B12183" s="31" t="n">
        <v>13.1885</v>
      </c>
      <c r="C12183" s="32" t="n">
        <f aca="false">IF($A12183="","",IF(設定!$B$21="dB",10^($B12183/20),ABS($B12183)))</f>
        <v>4.56483411502562</v>
      </c>
      <c r="D12183" s="32" t="n">
        <f aca="false">IF($A12183="","",$A12183^2)</f>
        <v>3622479.51660156</v>
      </c>
      <c r="E12183" s="32" t="n">
        <f aca="false">IF($A12183="","",IF($C12183&lt;=0,"",1/$C12183^2))</f>
        <v>0.0479899171317451</v>
      </c>
      <c r="F12183" s="33" t="n">
        <f aca="false">IF(OR(ROW()-設定!$B$30&lt;2,ROW()+設定!$B$30&gt;13701,N($A12183)&lt;=0,N(INDEX($A$2:$A$13701,MIN(13700,MAX(1,ROW()-1+設定!$B$30))))&lt;=0,$A12183&lt;設定!$B$28,$A12183&gt;設定!$B$29),0,IF(AND($C12183&gt;=MAX(INDEX($C$1:$C$13701,MAX(1,ROW()-設定!$B$24)):INDEX($C$1:$C$13701,MAX(1,ROW()-1))),$C12183&gt;MAX(INDEX($C$1:$C$13701,MIN(13701,ROW()+1)):INDEX($C$1:$C$13701,MIN(13701,ROW()+設定!$B$24))),$C12183&gt;=設定!$B$32,$C12183&gt;=MAX(MIN(INDEX($C$1:$C$13701,MAX(1,ROW()-設定!$B$26)):INDEX($C$1:$C$13701,MAX(1,ROW()-1))),MIN(INDEX($C$1:$C$13701,MIN(13701,ROW()+1)):INDEX($C$1:$C$13701,MIN(13701,ROW()+設定!$B$26))))*10^(設定!$B$27/20)),1,0))</f>
        <v>0</v>
      </c>
      <c r="G12183" s="33" t="n">
        <f aca="false">$G12182+IF($F12183=1,1,0)</f>
        <v>6</v>
      </c>
      <c r="H12183" s="0" t="str">
        <f aca="false">IF($F12183=1,$G12183,"")</f>
        <v/>
      </c>
    </row>
    <row r="12184" customFormat="false" ht="15" hidden="false" customHeight="false" outlineLevel="0" collapsed="false">
      <c r="A12184" s="30" t="n">
        <v>1903.4375</v>
      </c>
      <c r="B12184" s="31" t="n">
        <v>13.1578</v>
      </c>
      <c r="C12184" s="32" t="n">
        <f aca="false">IF($A12184="","",IF(設定!$B$21="dB",10^($B12184/20),ABS($B12184)))</f>
        <v>4.54872833383506</v>
      </c>
      <c r="D12184" s="32" t="n">
        <f aca="false">IF($A12184="","",$A12184^2)</f>
        <v>3623074.31640625</v>
      </c>
      <c r="E12184" s="32" t="n">
        <f aca="false">IF($A12184="","",IF($C12184&lt;=0,"",1/$C12184^2))</f>
        <v>0.0483303566508806</v>
      </c>
      <c r="F12184" s="33" t="n">
        <f aca="false">IF(OR(ROW()-設定!$B$30&lt;2,ROW()+設定!$B$30&gt;13701,N($A12184)&lt;=0,N(INDEX($A$2:$A$13701,MIN(13700,MAX(1,ROW()-1+設定!$B$30))))&lt;=0,$A12184&lt;設定!$B$28,$A12184&gt;設定!$B$29),0,IF(AND($C12184&gt;=MAX(INDEX($C$1:$C$13701,MAX(1,ROW()-設定!$B$24)):INDEX($C$1:$C$13701,MAX(1,ROW()-1))),$C12184&gt;MAX(INDEX($C$1:$C$13701,MIN(13701,ROW()+1)):INDEX($C$1:$C$13701,MIN(13701,ROW()+設定!$B$24))),$C12184&gt;=設定!$B$32,$C12184&gt;=MAX(MIN(INDEX($C$1:$C$13701,MAX(1,ROW()-設定!$B$26)):INDEX($C$1:$C$13701,MAX(1,ROW()-1))),MIN(INDEX($C$1:$C$13701,MIN(13701,ROW()+1)):INDEX($C$1:$C$13701,MIN(13701,ROW()+設定!$B$26))))*10^(設定!$B$27/20)),1,0))</f>
        <v>0</v>
      </c>
      <c r="G12184" s="33" t="n">
        <f aca="false">$G12183+IF($F12184=1,1,0)</f>
        <v>6</v>
      </c>
      <c r="H12184" s="0" t="str">
        <f aca="false">IF($F12184=1,$G12184,"")</f>
        <v/>
      </c>
    </row>
    <row r="12185" customFormat="false" ht="15" hidden="false" customHeight="false" outlineLevel="0" collapsed="false">
      <c r="A12185" s="30" t="n">
        <v>1903.59375</v>
      </c>
      <c r="B12185" s="31" t="n">
        <v>13.0194</v>
      </c>
      <c r="C12185" s="32" t="n">
        <f aca="false">IF($A12185="","",IF(設定!$B$21="dB",10^($B12185/20),ABS($B12185)))</f>
        <v>4.47682378305113</v>
      </c>
      <c r="D12185" s="32" t="n">
        <f aca="false">IF($A12185="","",$A12185^2)</f>
        <v>3623669.16503906</v>
      </c>
      <c r="E12185" s="32" t="n">
        <f aca="false">IF($A12185="","",IF($C12185&lt;=0,"",1/$C12185^2))</f>
        <v>0.0498953415660331</v>
      </c>
      <c r="F12185" s="33" t="n">
        <f aca="false">IF(OR(ROW()-設定!$B$30&lt;2,ROW()+設定!$B$30&gt;13701,N($A12185)&lt;=0,N(INDEX($A$2:$A$13701,MIN(13700,MAX(1,ROW()-1+設定!$B$30))))&lt;=0,$A12185&lt;設定!$B$28,$A12185&gt;設定!$B$29),0,IF(AND($C12185&gt;=MAX(INDEX($C$1:$C$13701,MAX(1,ROW()-設定!$B$24)):INDEX($C$1:$C$13701,MAX(1,ROW()-1))),$C12185&gt;MAX(INDEX($C$1:$C$13701,MIN(13701,ROW()+1)):INDEX($C$1:$C$13701,MIN(13701,ROW()+設定!$B$24))),$C12185&gt;=設定!$B$32,$C12185&gt;=MAX(MIN(INDEX($C$1:$C$13701,MAX(1,ROW()-設定!$B$26)):INDEX($C$1:$C$13701,MAX(1,ROW()-1))),MIN(INDEX($C$1:$C$13701,MIN(13701,ROW()+1)):INDEX($C$1:$C$13701,MIN(13701,ROW()+設定!$B$26))))*10^(設定!$B$27/20)),1,0))</f>
        <v>0</v>
      </c>
      <c r="G12185" s="33" t="n">
        <f aca="false">$G12184+IF($F12185=1,1,0)</f>
        <v>6</v>
      </c>
      <c r="H12185" s="0" t="str">
        <f aca="false">IF($F12185=1,$G12185,"")</f>
        <v/>
      </c>
    </row>
    <row r="12186" customFormat="false" ht="15" hidden="false" customHeight="false" outlineLevel="0" collapsed="false">
      <c r="A12186" s="30" t="n">
        <v>1903.75</v>
      </c>
      <c r="B12186" s="31" t="n">
        <v>12.9537</v>
      </c>
      <c r="C12186" s="32" t="n">
        <f aca="false">IF($A12186="","",IF(設定!$B$21="dB",10^($B12186/20),ABS($B12186)))</f>
        <v>4.44308886978401</v>
      </c>
      <c r="D12186" s="32" t="n">
        <f aca="false">IF($A12186="","",$A12186^2)</f>
        <v>3624264.0625</v>
      </c>
      <c r="E12186" s="32" t="n">
        <f aca="false">IF($A12186="","",IF($C12186&lt;=0,"",1/$C12186^2))</f>
        <v>0.050655895819551</v>
      </c>
      <c r="F12186" s="33" t="n">
        <f aca="false">IF(OR(ROW()-設定!$B$30&lt;2,ROW()+設定!$B$30&gt;13701,N($A12186)&lt;=0,N(INDEX($A$2:$A$13701,MIN(13700,MAX(1,ROW()-1+設定!$B$30))))&lt;=0,$A12186&lt;設定!$B$28,$A12186&gt;設定!$B$29),0,IF(AND($C12186&gt;=MAX(INDEX($C$1:$C$13701,MAX(1,ROW()-設定!$B$24)):INDEX($C$1:$C$13701,MAX(1,ROW()-1))),$C12186&gt;MAX(INDEX($C$1:$C$13701,MIN(13701,ROW()+1)):INDEX($C$1:$C$13701,MIN(13701,ROW()+設定!$B$24))),$C12186&gt;=設定!$B$32,$C12186&gt;=MAX(MIN(INDEX($C$1:$C$13701,MAX(1,ROW()-設定!$B$26)):INDEX($C$1:$C$13701,MAX(1,ROW()-1))),MIN(INDEX($C$1:$C$13701,MIN(13701,ROW()+1)):INDEX($C$1:$C$13701,MIN(13701,ROW()+設定!$B$26))))*10^(設定!$B$27/20)),1,0))</f>
        <v>0</v>
      </c>
      <c r="G12186" s="33" t="n">
        <f aca="false">$G12185+IF($F12186=1,1,0)</f>
        <v>6</v>
      </c>
      <c r="H12186" s="0" t="str">
        <f aca="false">IF($F12186=1,$G12186,"")</f>
        <v/>
      </c>
    </row>
    <row r="12187" customFormat="false" ht="15" hidden="false" customHeight="false" outlineLevel="0" collapsed="false">
      <c r="A12187" s="30" t="n">
        <v>1903.90625</v>
      </c>
      <c r="B12187" s="31" t="n">
        <v>12.981</v>
      </c>
      <c r="C12187" s="32" t="n">
        <f aca="false">IF($A12187="","",IF(設定!$B$21="dB",10^($B12187/20),ABS($B12187)))</f>
        <v>4.45707559422855</v>
      </c>
      <c r="D12187" s="32" t="n">
        <f aca="false">IF($A12187="","",$A12187^2)</f>
        <v>3624859.00878906</v>
      </c>
      <c r="E12187" s="32" t="n">
        <f aca="false">IF($A12187="","",IF($C12187&lt;=0,"",1/$C12187^2))</f>
        <v>0.0503384686834814</v>
      </c>
      <c r="F12187" s="33" t="n">
        <f aca="false">IF(OR(ROW()-設定!$B$30&lt;2,ROW()+設定!$B$30&gt;13701,N($A12187)&lt;=0,N(INDEX($A$2:$A$13701,MIN(13700,MAX(1,ROW()-1+設定!$B$30))))&lt;=0,$A12187&lt;設定!$B$28,$A12187&gt;設定!$B$29),0,IF(AND($C12187&gt;=MAX(INDEX($C$1:$C$13701,MAX(1,ROW()-設定!$B$24)):INDEX($C$1:$C$13701,MAX(1,ROW()-1))),$C12187&gt;MAX(INDEX($C$1:$C$13701,MIN(13701,ROW()+1)):INDEX($C$1:$C$13701,MIN(13701,ROW()+設定!$B$24))),$C12187&gt;=設定!$B$32,$C12187&gt;=MAX(MIN(INDEX($C$1:$C$13701,MAX(1,ROW()-設定!$B$26)):INDEX($C$1:$C$13701,MAX(1,ROW()-1))),MIN(INDEX($C$1:$C$13701,MIN(13701,ROW()+1)):INDEX($C$1:$C$13701,MIN(13701,ROW()+設定!$B$26))))*10^(設定!$B$27/20)),1,0))</f>
        <v>0</v>
      </c>
      <c r="G12187" s="33" t="n">
        <f aca="false">$G12186+IF($F12187=1,1,0)</f>
        <v>6</v>
      </c>
      <c r="H12187" s="0" t="str">
        <f aca="false">IF($F12187=1,$G12187,"")</f>
        <v/>
      </c>
    </row>
    <row r="12188" customFormat="false" ht="15" hidden="false" customHeight="false" outlineLevel="0" collapsed="false">
      <c r="A12188" s="30" t="n">
        <v>1904.0625</v>
      </c>
      <c r="B12188" s="31" t="n">
        <v>13.0074</v>
      </c>
      <c r="C12188" s="32" t="n">
        <f aca="false">IF($A12188="","",IF(設定!$B$21="dB",10^($B12188/20),ABS($B12188)))</f>
        <v>4.47064309287964</v>
      </c>
      <c r="D12188" s="32" t="n">
        <f aca="false">IF($A12188="","",$A12188^2)</f>
        <v>3625454.00390625</v>
      </c>
      <c r="E12188" s="32" t="n">
        <f aca="false">IF($A12188="","",IF($C12188&lt;=0,"",1/$C12188^2))</f>
        <v>0.0500333981340347</v>
      </c>
      <c r="F12188" s="33" t="n">
        <f aca="false">IF(OR(ROW()-設定!$B$30&lt;2,ROW()+設定!$B$30&gt;13701,N($A12188)&lt;=0,N(INDEX($A$2:$A$13701,MIN(13700,MAX(1,ROW()-1+設定!$B$30))))&lt;=0,$A12188&lt;設定!$B$28,$A12188&gt;設定!$B$29),0,IF(AND($C12188&gt;=MAX(INDEX($C$1:$C$13701,MAX(1,ROW()-設定!$B$24)):INDEX($C$1:$C$13701,MAX(1,ROW()-1))),$C12188&gt;MAX(INDEX($C$1:$C$13701,MIN(13701,ROW()+1)):INDEX($C$1:$C$13701,MIN(13701,ROW()+設定!$B$24))),$C12188&gt;=設定!$B$32,$C12188&gt;=MAX(MIN(INDEX($C$1:$C$13701,MAX(1,ROW()-設定!$B$26)):INDEX($C$1:$C$13701,MAX(1,ROW()-1))),MIN(INDEX($C$1:$C$13701,MIN(13701,ROW()+1)):INDEX($C$1:$C$13701,MIN(13701,ROW()+設定!$B$26))))*10^(設定!$B$27/20)),1,0))</f>
        <v>0</v>
      </c>
      <c r="G12188" s="33" t="n">
        <f aca="false">$G12187+IF($F12188=1,1,0)</f>
        <v>6</v>
      </c>
      <c r="H12188" s="0" t="str">
        <f aca="false">IF($F12188=1,$G12188,"")</f>
        <v/>
      </c>
    </row>
    <row r="12189" customFormat="false" ht="15" hidden="false" customHeight="false" outlineLevel="0" collapsed="false">
      <c r="A12189" s="30" t="n">
        <v>1904.21875</v>
      </c>
      <c r="B12189" s="31" t="n">
        <v>13.0517</v>
      </c>
      <c r="C12189" s="32" t="n">
        <f aca="false">IF($A12189="","",IF(設定!$B$21="dB",10^($B12189/20),ABS($B12189)))</f>
        <v>4.49350262777813</v>
      </c>
      <c r="D12189" s="32" t="n">
        <f aca="false">IF($A12189="","",$A12189^2)</f>
        <v>3626049.04785156</v>
      </c>
      <c r="E12189" s="32" t="n">
        <f aca="false">IF($A12189="","",IF($C12189&lt;=0,"",1/$C12189^2))</f>
        <v>0.0495256289999457</v>
      </c>
      <c r="F12189" s="33" t="n">
        <f aca="false">IF(OR(ROW()-設定!$B$30&lt;2,ROW()+設定!$B$30&gt;13701,N($A12189)&lt;=0,N(INDEX($A$2:$A$13701,MIN(13700,MAX(1,ROW()-1+設定!$B$30))))&lt;=0,$A12189&lt;設定!$B$28,$A12189&gt;設定!$B$29),0,IF(AND($C12189&gt;=MAX(INDEX($C$1:$C$13701,MAX(1,ROW()-設定!$B$24)):INDEX($C$1:$C$13701,MAX(1,ROW()-1))),$C12189&gt;MAX(INDEX($C$1:$C$13701,MIN(13701,ROW()+1)):INDEX($C$1:$C$13701,MIN(13701,ROW()+設定!$B$24))),$C12189&gt;=設定!$B$32,$C12189&gt;=MAX(MIN(INDEX($C$1:$C$13701,MAX(1,ROW()-設定!$B$26)):INDEX($C$1:$C$13701,MAX(1,ROW()-1))),MIN(INDEX($C$1:$C$13701,MIN(13701,ROW()+1)):INDEX($C$1:$C$13701,MIN(13701,ROW()+設定!$B$26))))*10^(設定!$B$27/20)),1,0))</f>
        <v>0</v>
      </c>
      <c r="G12189" s="33" t="n">
        <f aca="false">$G12188+IF($F12189=1,1,0)</f>
        <v>6</v>
      </c>
      <c r="H12189" s="0" t="str">
        <f aca="false">IF($F12189=1,$G12189,"")</f>
        <v/>
      </c>
    </row>
    <row r="12190" customFormat="false" ht="15" hidden="false" customHeight="false" outlineLevel="0" collapsed="false">
      <c r="A12190" s="30" t="n">
        <v>1904.375</v>
      </c>
      <c r="B12190" s="31" t="n">
        <v>13.0347</v>
      </c>
      <c r="C12190" s="32" t="n">
        <f aca="false">IF($A12190="","",IF(設定!$B$21="dB",10^($B12190/20),ABS($B12190)))</f>
        <v>4.48471655727852</v>
      </c>
      <c r="D12190" s="32" t="n">
        <f aca="false">IF($A12190="","",$A12190^2)</f>
        <v>3626644.140625</v>
      </c>
      <c r="E12190" s="32" t="n">
        <f aca="false">IF($A12190="","",IF($C12190&lt;=0,"",1/$C12190^2))</f>
        <v>0.0497198717809703</v>
      </c>
      <c r="F12190" s="33" t="n">
        <f aca="false">IF(OR(ROW()-設定!$B$30&lt;2,ROW()+設定!$B$30&gt;13701,N($A12190)&lt;=0,N(INDEX($A$2:$A$13701,MIN(13700,MAX(1,ROW()-1+設定!$B$30))))&lt;=0,$A12190&lt;設定!$B$28,$A12190&gt;設定!$B$29),0,IF(AND($C12190&gt;=MAX(INDEX($C$1:$C$13701,MAX(1,ROW()-設定!$B$24)):INDEX($C$1:$C$13701,MAX(1,ROW()-1))),$C12190&gt;MAX(INDEX($C$1:$C$13701,MIN(13701,ROW()+1)):INDEX($C$1:$C$13701,MIN(13701,ROW()+設定!$B$24))),$C12190&gt;=設定!$B$32,$C12190&gt;=MAX(MIN(INDEX($C$1:$C$13701,MAX(1,ROW()-設定!$B$26)):INDEX($C$1:$C$13701,MAX(1,ROW()-1))),MIN(INDEX($C$1:$C$13701,MIN(13701,ROW()+1)):INDEX($C$1:$C$13701,MIN(13701,ROW()+設定!$B$26))))*10^(設定!$B$27/20)),1,0))</f>
        <v>0</v>
      </c>
      <c r="G12190" s="33" t="n">
        <f aca="false">$G12189+IF($F12190=1,1,0)</f>
        <v>6</v>
      </c>
      <c r="H12190" s="0" t="str">
        <f aca="false">IF($F12190=1,$G12190,"")</f>
        <v/>
      </c>
    </row>
    <row r="12191" customFormat="false" ht="15" hidden="false" customHeight="false" outlineLevel="0" collapsed="false">
      <c r="A12191" s="30" t="n">
        <v>1904.53125</v>
      </c>
      <c r="B12191" s="31" t="n">
        <v>13.153</v>
      </c>
      <c r="C12191" s="32" t="n">
        <f aca="false">IF($A12191="","",IF(設定!$B$21="dB",10^($B12191/20),ABS($B12191)))</f>
        <v>4.54621530810083</v>
      </c>
      <c r="D12191" s="32" t="n">
        <f aca="false">IF($A12191="","",$A12191^2)</f>
        <v>3627239.28222656</v>
      </c>
      <c r="E12191" s="32" t="n">
        <f aca="false">IF($A12191="","",IF($C12191&lt;=0,"",1/$C12191^2))</f>
        <v>0.0483838028651159</v>
      </c>
      <c r="F12191" s="33" t="n">
        <f aca="false">IF(OR(ROW()-設定!$B$30&lt;2,ROW()+設定!$B$30&gt;13701,N($A12191)&lt;=0,N(INDEX($A$2:$A$13701,MIN(13700,MAX(1,ROW()-1+設定!$B$30))))&lt;=0,$A12191&lt;設定!$B$28,$A12191&gt;設定!$B$29),0,IF(AND($C12191&gt;=MAX(INDEX($C$1:$C$13701,MAX(1,ROW()-設定!$B$24)):INDEX($C$1:$C$13701,MAX(1,ROW()-1))),$C12191&gt;MAX(INDEX($C$1:$C$13701,MIN(13701,ROW()+1)):INDEX($C$1:$C$13701,MIN(13701,ROW()+設定!$B$24))),$C12191&gt;=設定!$B$32,$C12191&gt;=MAX(MIN(INDEX($C$1:$C$13701,MAX(1,ROW()-設定!$B$26)):INDEX($C$1:$C$13701,MAX(1,ROW()-1))),MIN(INDEX($C$1:$C$13701,MIN(13701,ROW()+1)):INDEX($C$1:$C$13701,MIN(13701,ROW()+設定!$B$26))))*10^(設定!$B$27/20)),1,0))</f>
        <v>0</v>
      </c>
      <c r="G12191" s="33" t="n">
        <f aca="false">$G12190+IF($F12191=1,1,0)</f>
        <v>6</v>
      </c>
      <c r="H12191" s="0" t="str">
        <f aca="false">IF($F12191=1,$G12191,"")</f>
        <v/>
      </c>
    </row>
    <row r="12192" customFormat="false" ht="15" hidden="false" customHeight="false" outlineLevel="0" collapsed="false">
      <c r="A12192" s="30" t="n">
        <v>1904.6875</v>
      </c>
      <c r="B12192" s="31" t="n">
        <v>13.0189</v>
      </c>
      <c r="C12192" s="32" t="n">
        <f aca="false">IF($A12192="","",IF(設定!$B$21="dB",10^($B12192/20),ABS($B12192)))</f>
        <v>4.47656608377571</v>
      </c>
      <c r="D12192" s="32" t="n">
        <f aca="false">IF($A12192="","",$A12192^2)</f>
        <v>3627834.47265625</v>
      </c>
      <c r="E12192" s="32" t="n">
        <f aca="false">IF($A12192="","",IF($C12192&lt;=0,"",1/$C12192^2))</f>
        <v>0.0499010863102058</v>
      </c>
      <c r="F12192" s="33" t="n">
        <f aca="false">IF(OR(ROW()-設定!$B$30&lt;2,ROW()+設定!$B$30&gt;13701,N($A12192)&lt;=0,N(INDEX($A$2:$A$13701,MIN(13700,MAX(1,ROW()-1+設定!$B$30))))&lt;=0,$A12192&lt;設定!$B$28,$A12192&gt;設定!$B$29),0,IF(AND($C12192&gt;=MAX(INDEX($C$1:$C$13701,MAX(1,ROW()-設定!$B$24)):INDEX($C$1:$C$13701,MAX(1,ROW()-1))),$C12192&gt;MAX(INDEX($C$1:$C$13701,MIN(13701,ROW()+1)):INDEX($C$1:$C$13701,MIN(13701,ROW()+設定!$B$24))),$C12192&gt;=設定!$B$32,$C12192&gt;=MAX(MIN(INDEX($C$1:$C$13701,MAX(1,ROW()-設定!$B$26)):INDEX($C$1:$C$13701,MAX(1,ROW()-1))),MIN(INDEX($C$1:$C$13701,MIN(13701,ROW()+1)):INDEX($C$1:$C$13701,MIN(13701,ROW()+設定!$B$26))))*10^(設定!$B$27/20)),1,0))</f>
        <v>0</v>
      </c>
      <c r="G12192" s="33" t="n">
        <f aca="false">$G12191+IF($F12192=1,1,0)</f>
        <v>6</v>
      </c>
      <c r="H12192" s="0" t="str">
        <f aca="false">IF($F12192=1,$G12192,"")</f>
        <v/>
      </c>
    </row>
    <row r="12193" customFormat="false" ht="15" hidden="false" customHeight="false" outlineLevel="0" collapsed="false">
      <c r="A12193" s="30" t="n">
        <v>1904.84375</v>
      </c>
      <c r="B12193" s="31" t="n">
        <v>13.2122</v>
      </c>
      <c r="C12193" s="32" t="n">
        <f aca="false">IF($A12193="","",IF(設定!$B$21="dB",10^($B12193/20),ABS($B12193)))</f>
        <v>4.57730656221602</v>
      </c>
      <c r="D12193" s="32" t="n">
        <f aca="false">IF($A12193="","",$A12193^2)</f>
        <v>3628429.71191406</v>
      </c>
      <c r="E12193" s="32" t="n">
        <f aca="false">IF($A12193="","",IF($C12193&lt;=0,"",1/$C12193^2))</f>
        <v>0.0477287433524048</v>
      </c>
      <c r="F12193" s="33" t="n">
        <f aca="false">IF(OR(ROW()-設定!$B$30&lt;2,ROW()+設定!$B$30&gt;13701,N($A12193)&lt;=0,N(INDEX($A$2:$A$13701,MIN(13700,MAX(1,ROW()-1+設定!$B$30))))&lt;=0,$A12193&lt;設定!$B$28,$A12193&gt;設定!$B$29),0,IF(AND($C12193&gt;=MAX(INDEX($C$1:$C$13701,MAX(1,ROW()-設定!$B$24)):INDEX($C$1:$C$13701,MAX(1,ROW()-1))),$C12193&gt;MAX(INDEX($C$1:$C$13701,MIN(13701,ROW()+1)):INDEX($C$1:$C$13701,MIN(13701,ROW()+設定!$B$24))),$C12193&gt;=設定!$B$32,$C12193&gt;=MAX(MIN(INDEX($C$1:$C$13701,MAX(1,ROW()-設定!$B$26)):INDEX($C$1:$C$13701,MAX(1,ROW()-1))),MIN(INDEX($C$1:$C$13701,MIN(13701,ROW()+1)):INDEX($C$1:$C$13701,MIN(13701,ROW()+設定!$B$26))))*10^(設定!$B$27/20)),1,0))</f>
        <v>0</v>
      </c>
      <c r="G12193" s="33" t="n">
        <f aca="false">$G12192+IF($F12193=1,1,0)</f>
        <v>6</v>
      </c>
      <c r="H12193" s="0" t="str">
        <f aca="false">IF($F12193=1,$G12193,"")</f>
        <v/>
      </c>
    </row>
    <row r="12194" customFormat="false" ht="15" hidden="false" customHeight="false" outlineLevel="0" collapsed="false">
      <c r="A12194" s="30" t="n">
        <v>1905</v>
      </c>
      <c r="B12194" s="31" t="n">
        <v>13.1255</v>
      </c>
      <c r="C12194" s="32" t="n">
        <f aca="false">IF($A12194="","",IF(設定!$B$21="dB",10^($B12194/20),ABS($B12194)))</f>
        <v>4.53184450403238</v>
      </c>
      <c r="D12194" s="32" t="n">
        <f aca="false">IF($A12194="","",$A12194^2)</f>
        <v>3629025</v>
      </c>
      <c r="E12194" s="32" t="n">
        <f aca="false">IF($A12194="","",IF($C12194&lt;=0,"",1/$C12194^2))</f>
        <v>0.0486911464184844</v>
      </c>
      <c r="F12194" s="33" t="n">
        <f aca="false">IF(OR(ROW()-設定!$B$30&lt;2,ROW()+設定!$B$30&gt;13701,N($A12194)&lt;=0,N(INDEX($A$2:$A$13701,MIN(13700,MAX(1,ROW()-1+設定!$B$30))))&lt;=0,$A12194&lt;設定!$B$28,$A12194&gt;設定!$B$29),0,IF(AND($C12194&gt;=MAX(INDEX($C$1:$C$13701,MAX(1,ROW()-設定!$B$24)):INDEX($C$1:$C$13701,MAX(1,ROW()-1))),$C12194&gt;MAX(INDEX($C$1:$C$13701,MIN(13701,ROW()+1)):INDEX($C$1:$C$13701,MIN(13701,ROW()+設定!$B$24))),$C12194&gt;=設定!$B$32,$C12194&gt;=MAX(MIN(INDEX($C$1:$C$13701,MAX(1,ROW()-設定!$B$26)):INDEX($C$1:$C$13701,MAX(1,ROW()-1))),MIN(INDEX($C$1:$C$13701,MIN(13701,ROW()+1)):INDEX($C$1:$C$13701,MIN(13701,ROW()+設定!$B$26))))*10^(設定!$B$27/20)),1,0))</f>
        <v>0</v>
      </c>
      <c r="G12194" s="33" t="n">
        <f aca="false">$G12193+IF($F12194=1,1,0)</f>
        <v>6</v>
      </c>
      <c r="H12194" s="0" t="str">
        <f aca="false">IF($F12194=1,$G12194,"")</f>
        <v/>
      </c>
    </row>
    <row r="12195" customFormat="false" ht="15" hidden="false" customHeight="false" outlineLevel="0" collapsed="false">
      <c r="A12195" s="30" t="n">
        <v>1905.15625</v>
      </c>
      <c r="B12195" s="31" t="n">
        <v>12.9581</v>
      </c>
      <c r="C12195" s="32" t="n">
        <f aca="false">IF($A12195="","",IF(設定!$B$21="dB",10^($B12195/20),ABS($B12195)))</f>
        <v>4.4453401697986</v>
      </c>
      <c r="D12195" s="32" t="n">
        <f aca="false">IF($A12195="","",$A12195^2)</f>
        <v>3629620.33691406</v>
      </c>
      <c r="E12195" s="32" t="n">
        <f aca="false">IF($A12195="","",IF($C12195&lt;=0,"",1/$C12195^2))</f>
        <v>0.0506046004239236</v>
      </c>
      <c r="F12195" s="33" t="n">
        <f aca="false">IF(OR(ROW()-設定!$B$30&lt;2,ROW()+設定!$B$30&gt;13701,N($A12195)&lt;=0,N(INDEX($A$2:$A$13701,MIN(13700,MAX(1,ROW()-1+設定!$B$30))))&lt;=0,$A12195&lt;設定!$B$28,$A12195&gt;設定!$B$29),0,IF(AND($C12195&gt;=MAX(INDEX($C$1:$C$13701,MAX(1,ROW()-設定!$B$24)):INDEX($C$1:$C$13701,MAX(1,ROW()-1))),$C12195&gt;MAX(INDEX($C$1:$C$13701,MIN(13701,ROW()+1)):INDEX($C$1:$C$13701,MIN(13701,ROW()+設定!$B$24))),$C12195&gt;=設定!$B$32,$C12195&gt;=MAX(MIN(INDEX($C$1:$C$13701,MAX(1,ROW()-設定!$B$26)):INDEX($C$1:$C$13701,MAX(1,ROW()-1))),MIN(INDEX($C$1:$C$13701,MIN(13701,ROW()+1)):INDEX($C$1:$C$13701,MIN(13701,ROW()+設定!$B$26))))*10^(設定!$B$27/20)),1,0))</f>
        <v>0</v>
      </c>
      <c r="G12195" s="33" t="n">
        <f aca="false">$G12194+IF($F12195=1,1,0)</f>
        <v>6</v>
      </c>
      <c r="H12195" s="0" t="str">
        <f aca="false">IF($F12195=1,$G12195,"")</f>
        <v/>
      </c>
    </row>
    <row r="12196" customFormat="false" ht="15" hidden="false" customHeight="false" outlineLevel="0" collapsed="false">
      <c r="A12196" s="30" t="n">
        <v>1905.3125</v>
      </c>
      <c r="B12196" s="31" t="n">
        <v>13.0934</v>
      </c>
      <c r="C12196" s="32" t="n">
        <f aca="false">IF($A12196="","",IF(設定!$B$21="dB",10^($B12196/20),ABS($B12196)))</f>
        <v>4.51512730656076</v>
      </c>
      <c r="D12196" s="32" t="n">
        <f aca="false">IF($A12196="","",$A12196^2)</f>
        <v>3630215.72265625</v>
      </c>
      <c r="E12196" s="32" t="n">
        <f aca="false">IF($A12196="","",IF($C12196&lt;=0,"",1/$C12196^2))</f>
        <v>0.0490523705118324</v>
      </c>
      <c r="F12196" s="33" t="n">
        <f aca="false">IF(OR(ROW()-設定!$B$30&lt;2,ROW()+設定!$B$30&gt;13701,N($A12196)&lt;=0,N(INDEX($A$2:$A$13701,MIN(13700,MAX(1,ROW()-1+設定!$B$30))))&lt;=0,$A12196&lt;設定!$B$28,$A12196&gt;設定!$B$29),0,IF(AND($C12196&gt;=MAX(INDEX($C$1:$C$13701,MAX(1,ROW()-設定!$B$24)):INDEX($C$1:$C$13701,MAX(1,ROW()-1))),$C12196&gt;MAX(INDEX($C$1:$C$13701,MIN(13701,ROW()+1)):INDEX($C$1:$C$13701,MIN(13701,ROW()+設定!$B$24))),$C12196&gt;=設定!$B$32,$C12196&gt;=MAX(MIN(INDEX($C$1:$C$13701,MAX(1,ROW()-設定!$B$26)):INDEX($C$1:$C$13701,MAX(1,ROW()-1))),MIN(INDEX($C$1:$C$13701,MIN(13701,ROW()+1)):INDEX($C$1:$C$13701,MIN(13701,ROW()+設定!$B$26))))*10^(設定!$B$27/20)),1,0))</f>
        <v>0</v>
      </c>
      <c r="G12196" s="33" t="n">
        <f aca="false">$G12195+IF($F12196=1,1,0)</f>
        <v>6</v>
      </c>
      <c r="H12196" s="0" t="str">
        <f aca="false">IF($F12196=1,$G12196,"")</f>
        <v/>
      </c>
    </row>
    <row r="12197" customFormat="false" ht="15" hidden="false" customHeight="false" outlineLevel="0" collapsed="false">
      <c r="A12197" s="30" t="n">
        <v>1905.46875</v>
      </c>
      <c r="B12197" s="31" t="n">
        <v>12.6831</v>
      </c>
      <c r="C12197" s="32" t="n">
        <f aca="false">IF($A12197="","",IF(設定!$B$21="dB",10^($B12197/20),ABS($B12197)))</f>
        <v>4.306802931589</v>
      </c>
      <c r="D12197" s="32" t="n">
        <f aca="false">IF($A12197="","",$A12197^2)</f>
        <v>3630811.15722656</v>
      </c>
      <c r="E12197" s="32" t="n">
        <f aca="false">IF($A12197="","",IF($C12197&lt;=0,"",1/$C12197^2))</f>
        <v>0.0539125656499865</v>
      </c>
      <c r="F12197" s="33" t="n">
        <f aca="false">IF(OR(ROW()-設定!$B$30&lt;2,ROW()+設定!$B$30&gt;13701,N($A12197)&lt;=0,N(INDEX($A$2:$A$13701,MIN(13700,MAX(1,ROW()-1+設定!$B$30))))&lt;=0,$A12197&lt;設定!$B$28,$A12197&gt;設定!$B$29),0,IF(AND($C12197&gt;=MAX(INDEX($C$1:$C$13701,MAX(1,ROW()-設定!$B$24)):INDEX($C$1:$C$13701,MAX(1,ROW()-1))),$C12197&gt;MAX(INDEX($C$1:$C$13701,MIN(13701,ROW()+1)):INDEX($C$1:$C$13701,MIN(13701,ROW()+設定!$B$24))),$C12197&gt;=設定!$B$32,$C12197&gt;=MAX(MIN(INDEX($C$1:$C$13701,MAX(1,ROW()-設定!$B$26)):INDEX($C$1:$C$13701,MAX(1,ROW()-1))),MIN(INDEX($C$1:$C$13701,MIN(13701,ROW()+1)):INDEX($C$1:$C$13701,MIN(13701,ROW()+設定!$B$26))))*10^(設定!$B$27/20)),1,0))</f>
        <v>0</v>
      </c>
      <c r="G12197" s="33" t="n">
        <f aca="false">$G12196+IF($F12197=1,1,0)</f>
        <v>6</v>
      </c>
      <c r="H12197" s="0" t="str">
        <f aca="false">IF($F12197=1,$G12197,"")</f>
        <v/>
      </c>
    </row>
    <row r="12198" customFormat="false" ht="15" hidden="false" customHeight="false" outlineLevel="0" collapsed="false">
      <c r="A12198" s="30" t="n">
        <v>1905.625</v>
      </c>
      <c r="B12198" s="31" t="n">
        <v>13.1343</v>
      </c>
      <c r="C12198" s="32" t="n">
        <f aca="false">IF($A12198="","",IF(設定!$B$21="dB",10^($B12198/20),ABS($B12198)))</f>
        <v>4.53643821201167</v>
      </c>
      <c r="D12198" s="32" t="n">
        <f aca="false">IF($A12198="","",$A12198^2)</f>
        <v>3631406.640625</v>
      </c>
      <c r="E12198" s="32" t="n">
        <f aca="false">IF($A12198="","",IF($C12198&lt;=0,"",1/$C12198^2))</f>
        <v>0.0485925846618576</v>
      </c>
      <c r="F12198" s="33" t="n">
        <f aca="false">IF(OR(ROW()-設定!$B$30&lt;2,ROW()+設定!$B$30&gt;13701,N($A12198)&lt;=0,N(INDEX($A$2:$A$13701,MIN(13700,MAX(1,ROW()-1+設定!$B$30))))&lt;=0,$A12198&lt;設定!$B$28,$A12198&gt;設定!$B$29),0,IF(AND($C12198&gt;=MAX(INDEX($C$1:$C$13701,MAX(1,ROW()-設定!$B$24)):INDEX($C$1:$C$13701,MAX(1,ROW()-1))),$C12198&gt;MAX(INDEX($C$1:$C$13701,MIN(13701,ROW()+1)):INDEX($C$1:$C$13701,MIN(13701,ROW()+設定!$B$24))),$C12198&gt;=設定!$B$32,$C12198&gt;=MAX(MIN(INDEX($C$1:$C$13701,MAX(1,ROW()-設定!$B$26)):INDEX($C$1:$C$13701,MAX(1,ROW()-1))),MIN(INDEX($C$1:$C$13701,MIN(13701,ROW()+1)):INDEX($C$1:$C$13701,MIN(13701,ROW()+設定!$B$26))))*10^(設定!$B$27/20)),1,0))</f>
        <v>0</v>
      </c>
      <c r="G12198" s="33" t="n">
        <f aca="false">$G12197+IF($F12198=1,1,0)</f>
        <v>6</v>
      </c>
      <c r="H12198" s="0" t="str">
        <f aca="false">IF($F12198=1,$G12198,"")</f>
        <v/>
      </c>
    </row>
    <row r="12199" customFormat="false" ht="15" hidden="false" customHeight="false" outlineLevel="0" collapsed="false">
      <c r="A12199" s="30" t="n">
        <v>1905.78125</v>
      </c>
      <c r="B12199" s="31" t="n">
        <v>13.0253</v>
      </c>
      <c r="C12199" s="32" t="n">
        <f aca="false">IF($A12199="","",IF(設定!$B$21="dB",10^($B12199/20),ABS($B12199)))</f>
        <v>4.47986575505658</v>
      </c>
      <c r="D12199" s="32" t="n">
        <f aca="false">IF($A12199="","",$A12199^2)</f>
        <v>3632002.17285156</v>
      </c>
      <c r="E12199" s="32" t="n">
        <f aca="false">IF($A12199="","",IF($C12199&lt;=0,"",1/$C12199^2))</f>
        <v>0.049827603509257</v>
      </c>
      <c r="F12199" s="33" t="n">
        <f aca="false">IF(OR(ROW()-設定!$B$30&lt;2,ROW()+設定!$B$30&gt;13701,N($A12199)&lt;=0,N(INDEX($A$2:$A$13701,MIN(13700,MAX(1,ROW()-1+設定!$B$30))))&lt;=0,$A12199&lt;設定!$B$28,$A12199&gt;設定!$B$29),0,IF(AND($C12199&gt;=MAX(INDEX($C$1:$C$13701,MAX(1,ROW()-設定!$B$24)):INDEX($C$1:$C$13701,MAX(1,ROW()-1))),$C12199&gt;MAX(INDEX($C$1:$C$13701,MIN(13701,ROW()+1)):INDEX($C$1:$C$13701,MIN(13701,ROW()+設定!$B$24))),$C12199&gt;=設定!$B$32,$C12199&gt;=MAX(MIN(INDEX($C$1:$C$13701,MAX(1,ROW()-設定!$B$26)):INDEX($C$1:$C$13701,MAX(1,ROW()-1))),MIN(INDEX($C$1:$C$13701,MIN(13701,ROW()+1)):INDEX($C$1:$C$13701,MIN(13701,ROW()+設定!$B$26))))*10^(設定!$B$27/20)),1,0))</f>
        <v>0</v>
      </c>
      <c r="G12199" s="33" t="n">
        <f aca="false">$G12198+IF($F12199=1,1,0)</f>
        <v>6</v>
      </c>
      <c r="H12199" s="0" t="str">
        <f aca="false">IF($F12199=1,$G12199,"")</f>
        <v/>
      </c>
    </row>
    <row r="12200" customFormat="false" ht="15" hidden="false" customHeight="false" outlineLevel="0" collapsed="false">
      <c r="A12200" s="30" t="n">
        <v>1905.9375</v>
      </c>
      <c r="B12200" s="31" t="n">
        <v>13.0167</v>
      </c>
      <c r="C12200" s="32" t="n">
        <f aca="false">IF($A12200="","",IF(設定!$B$21="dB",10^($B12200/20),ABS($B12200)))</f>
        <v>4.47543238317953</v>
      </c>
      <c r="D12200" s="32" t="n">
        <f aca="false">IF($A12200="","",$A12200^2)</f>
        <v>3632597.75390625</v>
      </c>
      <c r="E12200" s="32" t="n">
        <f aca="false">IF($A12200="","",IF($C12200&lt;=0,"",1/$C12200^2))</f>
        <v>0.0499263710433342</v>
      </c>
      <c r="F12200" s="33" t="n">
        <f aca="false">IF(OR(ROW()-設定!$B$30&lt;2,ROW()+設定!$B$30&gt;13701,N($A12200)&lt;=0,N(INDEX($A$2:$A$13701,MIN(13700,MAX(1,ROW()-1+設定!$B$30))))&lt;=0,$A12200&lt;設定!$B$28,$A12200&gt;設定!$B$29),0,IF(AND($C12200&gt;=MAX(INDEX($C$1:$C$13701,MAX(1,ROW()-設定!$B$24)):INDEX($C$1:$C$13701,MAX(1,ROW()-1))),$C12200&gt;MAX(INDEX($C$1:$C$13701,MIN(13701,ROW()+1)):INDEX($C$1:$C$13701,MIN(13701,ROW()+設定!$B$24))),$C12200&gt;=設定!$B$32,$C12200&gt;=MAX(MIN(INDEX($C$1:$C$13701,MAX(1,ROW()-設定!$B$26)):INDEX($C$1:$C$13701,MAX(1,ROW()-1))),MIN(INDEX($C$1:$C$13701,MIN(13701,ROW()+1)):INDEX($C$1:$C$13701,MIN(13701,ROW()+設定!$B$26))))*10^(設定!$B$27/20)),1,0))</f>
        <v>0</v>
      </c>
      <c r="G12200" s="33" t="n">
        <f aca="false">$G12199+IF($F12200=1,1,0)</f>
        <v>6</v>
      </c>
      <c r="H12200" s="0" t="str">
        <f aca="false">IF($F12200=1,$G12200,"")</f>
        <v/>
      </c>
    </row>
    <row r="12201" customFormat="false" ht="15" hidden="false" customHeight="false" outlineLevel="0" collapsed="false">
      <c r="A12201" s="30" t="n">
        <v>1906.09375</v>
      </c>
      <c r="B12201" s="31" t="n">
        <v>12.7866</v>
      </c>
      <c r="C12201" s="32" t="n">
        <f aca="false">IF($A12201="","",IF(設定!$B$21="dB",10^($B12201/20),ABS($B12201)))</f>
        <v>4.35842924483521</v>
      </c>
      <c r="D12201" s="32" t="n">
        <f aca="false">IF($A12201="","",$A12201^2)</f>
        <v>3633193.38378906</v>
      </c>
      <c r="E12201" s="32" t="n">
        <f aca="false">IF($A12201="","",IF($C12201&lt;=0,"",1/$C12201^2))</f>
        <v>0.0526429235466144</v>
      </c>
      <c r="F12201" s="33" t="n">
        <f aca="false">IF(OR(ROW()-設定!$B$30&lt;2,ROW()+設定!$B$30&gt;13701,N($A12201)&lt;=0,N(INDEX($A$2:$A$13701,MIN(13700,MAX(1,ROW()-1+設定!$B$30))))&lt;=0,$A12201&lt;設定!$B$28,$A12201&gt;設定!$B$29),0,IF(AND($C12201&gt;=MAX(INDEX($C$1:$C$13701,MAX(1,ROW()-設定!$B$24)):INDEX($C$1:$C$13701,MAX(1,ROW()-1))),$C12201&gt;MAX(INDEX($C$1:$C$13701,MIN(13701,ROW()+1)):INDEX($C$1:$C$13701,MIN(13701,ROW()+設定!$B$24))),$C12201&gt;=設定!$B$32,$C12201&gt;=MAX(MIN(INDEX($C$1:$C$13701,MAX(1,ROW()-設定!$B$26)):INDEX($C$1:$C$13701,MAX(1,ROW()-1))),MIN(INDEX($C$1:$C$13701,MIN(13701,ROW()+1)):INDEX($C$1:$C$13701,MIN(13701,ROW()+設定!$B$26))))*10^(設定!$B$27/20)),1,0))</f>
        <v>0</v>
      </c>
      <c r="G12201" s="33" t="n">
        <f aca="false">$G12200+IF($F12201=1,1,0)</f>
        <v>6</v>
      </c>
      <c r="H12201" s="0" t="str">
        <f aca="false">IF($F12201=1,$G12201,"")</f>
        <v/>
      </c>
    </row>
    <row r="12202" customFormat="false" ht="15" hidden="false" customHeight="false" outlineLevel="0" collapsed="false">
      <c r="A12202" s="30" t="n">
        <v>1906.25</v>
      </c>
      <c r="B12202" s="31" t="n">
        <v>13.226</v>
      </c>
      <c r="C12202" s="32" t="n">
        <f aca="false">IF($A12202="","",IF(設定!$B$21="dB",10^($B12202/20),ABS($B12202)))</f>
        <v>4.58458469249326</v>
      </c>
      <c r="D12202" s="32" t="n">
        <f aca="false">IF($A12202="","",$A12202^2)</f>
        <v>3633789.0625</v>
      </c>
      <c r="E12202" s="32" t="n">
        <f aca="false">IF($A12202="","",IF($C12202&lt;=0,"",1/$C12202^2))</f>
        <v>0.0475773227541205</v>
      </c>
      <c r="F12202" s="33" t="n">
        <f aca="false">IF(OR(ROW()-設定!$B$30&lt;2,ROW()+設定!$B$30&gt;13701,N($A12202)&lt;=0,N(INDEX($A$2:$A$13701,MIN(13700,MAX(1,ROW()-1+設定!$B$30))))&lt;=0,$A12202&lt;設定!$B$28,$A12202&gt;設定!$B$29),0,IF(AND($C12202&gt;=MAX(INDEX($C$1:$C$13701,MAX(1,ROW()-設定!$B$24)):INDEX($C$1:$C$13701,MAX(1,ROW()-1))),$C12202&gt;MAX(INDEX($C$1:$C$13701,MIN(13701,ROW()+1)):INDEX($C$1:$C$13701,MIN(13701,ROW()+設定!$B$24))),$C12202&gt;=設定!$B$32,$C12202&gt;=MAX(MIN(INDEX($C$1:$C$13701,MAX(1,ROW()-設定!$B$26)):INDEX($C$1:$C$13701,MAX(1,ROW()-1))),MIN(INDEX($C$1:$C$13701,MIN(13701,ROW()+1)):INDEX($C$1:$C$13701,MIN(13701,ROW()+設定!$B$26))))*10^(設定!$B$27/20)),1,0))</f>
        <v>0</v>
      </c>
      <c r="G12202" s="33" t="n">
        <f aca="false">$G12201+IF($F12202=1,1,0)</f>
        <v>6</v>
      </c>
      <c r="H12202" s="0" t="str">
        <f aca="false">IF($F12202=1,$G12202,"")</f>
        <v/>
      </c>
    </row>
    <row r="12203" customFormat="false" ht="15" hidden="false" customHeight="false" outlineLevel="0" collapsed="false">
      <c r="A12203" s="30" t="n">
        <v>1906.40625</v>
      </c>
      <c r="B12203" s="31" t="n">
        <v>12.9274</v>
      </c>
      <c r="C12203" s="32" t="n">
        <f aca="false">IF($A12203="","",IF(設定!$B$21="dB",10^($B12203/20),ABS($B12203)))</f>
        <v>4.42965599063935</v>
      </c>
      <c r="D12203" s="32" t="n">
        <f aca="false">IF($A12203="","",$A12203^2)</f>
        <v>3634384.79003906</v>
      </c>
      <c r="E12203" s="32" t="n">
        <f aca="false">IF($A12203="","",IF($C12203&lt;=0,"",1/$C12203^2))</f>
        <v>0.0509635884544107</v>
      </c>
      <c r="F12203" s="33" t="n">
        <f aca="false">IF(OR(ROW()-設定!$B$30&lt;2,ROW()+設定!$B$30&gt;13701,N($A12203)&lt;=0,N(INDEX($A$2:$A$13701,MIN(13700,MAX(1,ROW()-1+設定!$B$30))))&lt;=0,$A12203&lt;設定!$B$28,$A12203&gt;設定!$B$29),0,IF(AND($C12203&gt;=MAX(INDEX($C$1:$C$13701,MAX(1,ROW()-設定!$B$24)):INDEX($C$1:$C$13701,MAX(1,ROW()-1))),$C12203&gt;MAX(INDEX($C$1:$C$13701,MIN(13701,ROW()+1)):INDEX($C$1:$C$13701,MIN(13701,ROW()+設定!$B$24))),$C12203&gt;=設定!$B$32,$C12203&gt;=MAX(MIN(INDEX($C$1:$C$13701,MAX(1,ROW()-設定!$B$26)):INDEX($C$1:$C$13701,MAX(1,ROW()-1))),MIN(INDEX($C$1:$C$13701,MIN(13701,ROW()+1)):INDEX($C$1:$C$13701,MIN(13701,ROW()+設定!$B$26))))*10^(設定!$B$27/20)),1,0))</f>
        <v>0</v>
      </c>
      <c r="G12203" s="33" t="n">
        <f aca="false">$G12202+IF($F12203=1,1,0)</f>
        <v>6</v>
      </c>
      <c r="H12203" s="0" t="str">
        <f aca="false">IF($F12203=1,$G12203,"")</f>
        <v/>
      </c>
    </row>
    <row r="12204" customFormat="false" ht="15" hidden="false" customHeight="false" outlineLevel="0" collapsed="false">
      <c r="A12204" s="30" t="n">
        <v>1906.5625</v>
      </c>
      <c r="B12204" s="31" t="n">
        <v>12.9322</v>
      </c>
      <c r="C12204" s="32" t="n">
        <f aca="false">IF($A12204="","",IF(設定!$B$21="dB",10^($B12204/20),ABS($B12204)))</f>
        <v>4.43210458551307</v>
      </c>
      <c r="D12204" s="32" t="n">
        <f aca="false">IF($A12204="","",$A12204^2)</f>
        <v>3634980.56640625</v>
      </c>
      <c r="E12204" s="32" t="n">
        <f aca="false">IF($A12204="","",IF($C12204&lt;=0,"",1/$C12204^2))</f>
        <v>0.0509072925308694</v>
      </c>
      <c r="F12204" s="33" t="n">
        <f aca="false">IF(OR(ROW()-設定!$B$30&lt;2,ROW()+設定!$B$30&gt;13701,N($A12204)&lt;=0,N(INDEX($A$2:$A$13701,MIN(13700,MAX(1,ROW()-1+設定!$B$30))))&lt;=0,$A12204&lt;設定!$B$28,$A12204&gt;設定!$B$29),0,IF(AND($C12204&gt;=MAX(INDEX($C$1:$C$13701,MAX(1,ROW()-設定!$B$24)):INDEX($C$1:$C$13701,MAX(1,ROW()-1))),$C12204&gt;MAX(INDEX($C$1:$C$13701,MIN(13701,ROW()+1)):INDEX($C$1:$C$13701,MIN(13701,ROW()+設定!$B$24))),$C12204&gt;=設定!$B$32,$C12204&gt;=MAX(MIN(INDEX($C$1:$C$13701,MAX(1,ROW()-設定!$B$26)):INDEX($C$1:$C$13701,MAX(1,ROW()-1))),MIN(INDEX($C$1:$C$13701,MIN(13701,ROW()+1)):INDEX($C$1:$C$13701,MIN(13701,ROW()+設定!$B$26))))*10^(設定!$B$27/20)),1,0))</f>
        <v>0</v>
      </c>
      <c r="G12204" s="33" t="n">
        <f aca="false">$G12203+IF($F12204=1,1,0)</f>
        <v>6</v>
      </c>
      <c r="H12204" s="0" t="str">
        <f aca="false">IF($F12204=1,$G12204,"")</f>
        <v/>
      </c>
    </row>
    <row r="12205" customFormat="false" ht="15" hidden="false" customHeight="false" outlineLevel="0" collapsed="false">
      <c r="A12205" s="30" t="n">
        <v>1906.71875</v>
      </c>
      <c r="B12205" s="31" t="n">
        <v>13.0598</v>
      </c>
      <c r="C12205" s="32" t="n">
        <f aca="false">IF($A12205="","",IF(設定!$B$21="dB",10^($B12205/20),ABS($B12205)))</f>
        <v>4.49769498448631</v>
      </c>
      <c r="D12205" s="32" t="n">
        <f aca="false">IF($A12205="","",$A12205^2)</f>
        <v>3635576.39160156</v>
      </c>
      <c r="E12205" s="32" t="n">
        <f aca="false">IF($A12205="","",IF($C12205&lt;=0,"",1/$C12205^2))</f>
        <v>0.0494333451359384</v>
      </c>
      <c r="F12205" s="33" t="n">
        <f aca="false">IF(OR(ROW()-設定!$B$30&lt;2,ROW()+設定!$B$30&gt;13701,N($A12205)&lt;=0,N(INDEX($A$2:$A$13701,MIN(13700,MAX(1,ROW()-1+設定!$B$30))))&lt;=0,$A12205&lt;設定!$B$28,$A12205&gt;設定!$B$29),0,IF(AND($C12205&gt;=MAX(INDEX($C$1:$C$13701,MAX(1,ROW()-設定!$B$24)):INDEX($C$1:$C$13701,MAX(1,ROW()-1))),$C12205&gt;MAX(INDEX($C$1:$C$13701,MIN(13701,ROW()+1)):INDEX($C$1:$C$13701,MIN(13701,ROW()+設定!$B$24))),$C12205&gt;=設定!$B$32,$C12205&gt;=MAX(MIN(INDEX($C$1:$C$13701,MAX(1,ROW()-設定!$B$26)):INDEX($C$1:$C$13701,MAX(1,ROW()-1))),MIN(INDEX($C$1:$C$13701,MIN(13701,ROW()+1)):INDEX($C$1:$C$13701,MIN(13701,ROW()+設定!$B$26))))*10^(設定!$B$27/20)),1,0))</f>
        <v>0</v>
      </c>
      <c r="G12205" s="33" t="n">
        <f aca="false">$G12204+IF($F12205=1,1,0)</f>
        <v>6</v>
      </c>
      <c r="H12205" s="0" t="str">
        <f aca="false">IF($F12205=1,$G12205,"")</f>
        <v/>
      </c>
    </row>
    <row r="12206" customFormat="false" ht="15" hidden="false" customHeight="false" outlineLevel="0" collapsed="false">
      <c r="A12206" s="30" t="n">
        <v>1906.875</v>
      </c>
      <c r="B12206" s="31" t="n">
        <v>12.9126</v>
      </c>
      <c r="C12206" s="32" t="n">
        <f aca="false">IF($A12206="","",IF(設定!$B$21="dB",10^($B12206/20),ABS($B12206)))</f>
        <v>4.4221146690519</v>
      </c>
      <c r="D12206" s="32" t="n">
        <f aca="false">IF($A12206="","",$A12206^2)</f>
        <v>3636172.265625</v>
      </c>
      <c r="E12206" s="32" t="n">
        <f aca="false">IF($A12206="","",IF($C12206&lt;=0,"",1/$C12206^2))</f>
        <v>0.0511375597566137</v>
      </c>
      <c r="F12206" s="33" t="n">
        <f aca="false">IF(OR(ROW()-設定!$B$30&lt;2,ROW()+設定!$B$30&gt;13701,N($A12206)&lt;=0,N(INDEX($A$2:$A$13701,MIN(13700,MAX(1,ROW()-1+設定!$B$30))))&lt;=0,$A12206&lt;設定!$B$28,$A12206&gt;設定!$B$29),0,IF(AND($C12206&gt;=MAX(INDEX($C$1:$C$13701,MAX(1,ROW()-設定!$B$24)):INDEX($C$1:$C$13701,MAX(1,ROW()-1))),$C12206&gt;MAX(INDEX($C$1:$C$13701,MIN(13701,ROW()+1)):INDEX($C$1:$C$13701,MIN(13701,ROW()+設定!$B$24))),$C12206&gt;=設定!$B$32,$C12206&gt;=MAX(MIN(INDEX($C$1:$C$13701,MAX(1,ROW()-設定!$B$26)):INDEX($C$1:$C$13701,MAX(1,ROW()-1))),MIN(INDEX($C$1:$C$13701,MIN(13701,ROW()+1)):INDEX($C$1:$C$13701,MIN(13701,ROW()+設定!$B$26))))*10^(設定!$B$27/20)),1,0))</f>
        <v>0</v>
      </c>
      <c r="G12206" s="33" t="n">
        <f aca="false">$G12205+IF($F12206=1,1,0)</f>
        <v>6</v>
      </c>
      <c r="H12206" s="0" t="str">
        <f aca="false">IF($F12206=1,$G12206,"")</f>
        <v/>
      </c>
    </row>
    <row r="12207" customFormat="false" ht="15" hidden="false" customHeight="false" outlineLevel="0" collapsed="false">
      <c r="A12207" s="30" t="n">
        <v>1907.03125</v>
      </c>
      <c r="B12207" s="31" t="n">
        <v>12.8354</v>
      </c>
      <c r="C12207" s="32" t="n">
        <f aca="false">IF($A12207="","",IF(設定!$B$21="dB",10^($B12207/20),ABS($B12207)))</f>
        <v>4.38298515784644</v>
      </c>
      <c r="D12207" s="32" t="n">
        <f aca="false">IF($A12207="","",$A12207^2)</f>
        <v>3636768.18847656</v>
      </c>
      <c r="E12207" s="32" t="n">
        <f aca="false">IF($A12207="","",IF($C12207&lt;=0,"",1/$C12207^2))</f>
        <v>0.0520547062437324</v>
      </c>
      <c r="F12207" s="33" t="n">
        <f aca="false">IF(OR(ROW()-設定!$B$30&lt;2,ROW()+設定!$B$30&gt;13701,N($A12207)&lt;=0,N(INDEX($A$2:$A$13701,MIN(13700,MAX(1,ROW()-1+設定!$B$30))))&lt;=0,$A12207&lt;設定!$B$28,$A12207&gt;設定!$B$29),0,IF(AND($C12207&gt;=MAX(INDEX($C$1:$C$13701,MAX(1,ROW()-設定!$B$24)):INDEX($C$1:$C$13701,MAX(1,ROW()-1))),$C12207&gt;MAX(INDEX($C$1:$C$13701,MIN(13701,ROW()+1)):INDEX($C$1:$C$13701,MIN(13701,ROW()+設定!$B$24))),$C12207&gt;=設定!$B$32,$C12207&gt;=MAX(MIN(INDEX($C$1:$C$13701,MAX(1,ROW()-設定!$B$26)):INDEX($C$1:$C$13701,MAX(1,ROW()-1))),MIN(INDEX($C$1:$C$13701,MIN(13701,ROW()+1)):INDEX($C$1:$C$13701,MIN(13701,ROW()+設定!$B$26))))*10^(設定!$B$27/20)),1,0))</f>
        <v>0</v>
      </c>
      <c r="G12207" s="33" t="n">
        <f aca="false">$G12206+IF($F12207=1,1,0)</f>
        <v>6</v>
      </c>
      <c r="H12207" s="0" t="str">
        <f aca="false">IF($F12207=1,$G12207,"")</f>
        <v/>
      </c>
    </row>
    <row r="12208" customFormat="false" ht="15" hidden="false" customHeight="false" outlineLevel="0" collapsed="false">
      <c r="A12208" s="30" t="n">
        <v>1907.1875</v>
      </c>
      <c r="B12208" s="31" t="n">
        <v>12.99</v>
      </c>
      <c r="C12208" s="32" t="n">
        <f aca="false">IF($A12208="","",IF(設定!$B$21="dB",10^($B12208/20),ABS($B12208)))</f>
        <v>4.46169624580964</v>
      </c>
      <c r="D12208" s="32" t="n">
        <f aca="false">IF($A12208="","",$A12208^2)</f>
        <v>3637364.16015625</v>
      </c>
      <c r="E12208" s="32" t="n">
        <f aca="false">IF($A12208="","",IF($C12208&lt;=0,"",1/$C12208^2))</f>
        <v>0.0502342589522387</v>
      </c>
      <c r="F12208" s="33" t="n">
        <f aca="false">IF(OR(ROW()-設定!$B$30&lt;2,ROW()+設定!$B$30&gt;13701,N($A12208)&lt;=0,N(INDEX($A$2:$A$13701,MIN(13700,MAX(1,ROW()-1+設定!$B$30))))&lt;=0,$A12208&lt;設定!$B$28,$A12208&gt;設定!$B$29),0,IF(AND($C12208&gt;=MAX(INDEX($C$1:$C$13701,MAX(1,ROW()-設定!$B$24)):INDEX($C$1:$C$13701,MAX(1,ROW()-1))),$C12208&gt;MAX(INDEX($C$1:$C$13701,MIN(13701,ROW()+1)):INDEX($C$1:$C$13701,MIN(13701,ROW()+設定!$B$24))),$C12208&gt;=設定!$B$32,$C12208&gt;=MAX(MIN(INDEX($C$1:$C$13701,MAX(1,ROW()-設定!$B$26)):INDEX($C$1:$C$13701,MAX(1,ROW()-1))),MIN(INDEX($C$1:$C$13701,MIN(13701,ROW()+1)):INDEX($C$1:$C$13701,MIN(13701,ROW()+設定!$B$26))))*10^(設定!$B$27/20)),1,0))</f>
        <v>0</v>
      </c>
      <c r="G12208" s="33" t="n">
        <f aca="false">$G12207+IF($F12208=1,1,0)</f>
        <v>6</v>
      </c>
      <c r="H12208" s="0" t="str">
        <f aca="false">IF($F12208=1,$G12208,"")</f>
        <v/>
      </c>
    </row>
    <row r="12209" customFormat="false" ht="15" hidden="false" customHeight="false" outlineLevel="0" collapsed="false">
      <c r="A12209" s="30" t="n">
        <v>1907.34375</v>
      </c>
      <c r="B12209" s="31" t="n">
        <v>12.8042</v>
      </c>
      <c r="C12209" s="32" t="n">
        <f aca="false">IF($A12209="","",IF(設定!$B$21="dB",10^($B12209/20),ABS($B12209)))</f>
        <v>4.36726957398201</v>
      </c>
      <c r="D12209" s="32" t="n">
        <f aca="false">IF($A12209="","",$A12209^2)</f>
        <v>3637960.18066406</v>
      </c>
      <c r="E12209" s="32" t="n">
        <f aca="false">IF($A12209="","",IF($C12209&lt;=0,"",1/$C12209^2))</f>
        <v>0.0524300171774476</v>
      </c>
      <c r="F12209" s="33" t="n">
        <f aca="false">IF(OR(ROW()-設定!$B$30&lt;2,ROW()+設定!$B$30&gt;13701,N($A12209)&lt;=0,N(INDEX($A$2:$A$13701,MIN(13700,MAX(1,ROW()-1+設定!$B$30))))&lt;=0,$A12209&lt;設定!$B$28,$A12209&gt;設定!$B$29),0,IF(AND($C12209&gt;=MAX(INDEX($C$1:$C$13701,MAX(1,ROW()-設定!$B$24)):INDEX($C$1:$C$13701,MAX(1,ROW()-1))),$C12209&gt;MAX(INDEX($C$1:$C$13701,MIN(13701,ROW()+1)):INDEX($C$1:$C$13701,MIN(13701,ROW()+設定!$B$24))),$C12209&gt;=設定!$B$32,$C12209&gt;=MAX(MIN(INDEX($C$1:$C$13701,MAX(1,ROW()-設定!$B$26)):INDEX($C$1:$C$13701,MAX(1,ROW()-1))),MIN(INDEX($C$1:$C$13701,MIN(13701,ROW()+1)):INDEX($C$1:$C$13701,MIN(13701,ROW()+設定!$B$26))))*10^(設定!$B$27/20)),1,0))</f>
        <v>0</v>
      </c>
      <c r="G12209" s="33" t="n">
        <f aca="false">$G12208+IF($F12209=1,1,0)</f>
        <v>6</v>
      </c>
      <c r="H12209" s="0" t="str">
        <f aca="false">IF($F12209=1,$G12209,"")</f>
        <v/>
      </c>
    </row>
    <row r="12210" customFormat="false" ht="15" hidden="false" customHeight="false" outlineLevel="0" collapsed="false">
      <c r="A12210" s="30" t="n">
        <v>1907.5</v>
      </c>
      <c r="B12210" s="31" t="n">
        <v>12.9849</v>
      </c>
      <c r="C12210" s="32" t="n">
        <f aca="false">IF($A12210="","",IF(設定!$B$21="dB",10^($B12210/20),ABS($B12210)))</f>
        <v>4.45907728876465</v>
      </c>
      <c r="D12210" s="32" t="n">
        <f aca="false">IF($A12210="","",$A12210^2)</f>
        <v>3638556.25</v>
      </c>
      <c r="E12210" s="32" t="n">
        <f aca="false">IF($A12210="","",IF($C12210&lt;=0,"",1/$C12210^2))</f>
        <v>0.0502932846173866</v>
      </c>
      <c r="F12210" s="33" t="n">
        <f aca="false">IF(OR(ROW()-設定!$B$30&lt;2,ROW()+設定!$B$30&gt;13701,N($A12210)&lt;=0,N(INDEX($A$2:$A$13701,MIN(13700,MAX(1,ROW()-1+設定!$B$30))))&lt;=0,$A12210&lt;設定!$B$28,$A12210&gt;設定!$B$29),0,IF(AND($C12210&gt;=MAX(INDEX($C$1:$C$13701,MAX(1,ROW()-設定!$B$24)):INDEX($C$1:$C$13701,MAX(1,ROW()-1))),$C12210&gt;MAX(INDEX($C$1:$C$13701,MIN(13701,ROW()+1)):INDEX($C$1:$C$13701,MIN(13701,ROW()+設定!$B$24))),$C12210&gt;=設定!$B$32,$C12210&gt;=MAX(MIN(INDEX($C$1:$C$13701,MAX(1,ROW()-設定!$B$26)):INDEX($C$1:$C$13701,MAX(1,ROW()-1))),MIN(INDEX($C$1:$C$13701,MIN(13701,ROW()+1)):INDEX($C$1:$C$13701,MIN(13701,ROW()+設定!$B$26))))*10^(設定!$B$27/20)),1,0))</f>
        <v>0</v>
      </c>
      <c r="G12210" s="33" t="n">
        <f aca="false">$G12209+IF($F12210=1,1,0)</f>
        <v>6</v>
      </c>
      <c r="H12210" s="0" t="str">
        <f aca="false">IF($F12210=1,$G12210,"")</f>
        <v/>
      </c>
    </row>
    <row r="12211" customFormat="false" ht="15" hidden="false" customHeight="false" outlineLevel="0" collapsed="false">
      <c r="A12211" s="30" t="n">
        <v>1907.65625</v>
      </c>
      <c r="B12211" s="31" t="n">
        <v>12.914</v>
      </c>
      <c r="C12211" s="32" t="n">
        <f aca="false">IF($A12211="","",IF(設定!$B$21="dB",10^($B12211/20),ABS($B12211)))</f>
        <v>4.42282748716887</v>
      </c>
      <c r="D12211" s="32" t="n">
        <f aca="false">IF($A12211="","",$A12211^2)</f>
        <v>3639152.36816406</v>
      </c>
      <c r="E12211" s="32" t="n">
        <f aca="false">IF($A12211="","",IF($C12211&lt;=0,"",1/$C12211^2))</f>
        <v>0.0511210776117741</v>
      </c>
      <c r="F12211" s="33" t="n">
        <f aca="false">IF(OR(ROW()-設定!$B$30&lt;2,ROW()+設定!$B$30&gt;13701,N($A12211)&lt;=0,N(INDEX($A$2:$A$13701,MIN(13700,MAX(1,ROW()-1+設定!$B$30))))&lt;=0,$A12211&lt;設定!$B$28,$A12211&gt;設定!$B$29),0,IF(AND($C12211&gt;=MAX(INDEX($C$1:$C$13701,MAX(1,ROW()-設定!$B$24)):INDEX($C$1:$C$13701,MAX(1,ROW()-1))),$C12211&gt;MAX(INDEX($C$1:$C$13701,MIN(13701,ROW()+1)):INDEX($C$1:$C$13701,MIN(13701,ROW()+設定!$B$24))),$C12211&gt;=設定!$B$32,$C12211&gt;=MAX(MIN(INDEX($C$1:$C$13701,MAX(1,ROW()-設定!$B$26)):INDEX($C$1:$C$13701,MAX(1,ROW()-1))),MIN(INDEX($C$1:$C$13701,MIN(13701,ROW()+1)):INDEX($C$1:$C$13701,MIN(13701,ROW()+設定!$B$26))))*10^(設定!$B$27/20)),1,0))</f>
        <v>0</v>
      </c>
      <c r="G12211" s="33" t="n">
        <f aca="false">$G12210+IF($F12211=1,1,0)</f>
        <v>6</v>
      </c>
      <c r="H12211" s="0" t="str">
        <f aca="false">IF($F12211=1,$G12211,"")</f>
        <v/>
      </c>
    </row>
    <row r="12212" customFormat="false" ht="15" hidden="false" customHeight="false" outlineLevel="0" collapsed="false">
      <c r="A12212" s="30" t="n">
        <v>1907.8125</v>
      </c>
      <c r="B12212" s="31" t="n">
        <v>13.012</v>
      </c>
      <c r="C12212" s="32" t="n">
        <f aca="false">IF($A12212="","",IF(設定!$B$21="dB",10^($B12212/20),ABS($B12212)))</f>
        <v>4.47301134824448</v>
      </c>
      <c r="D12212" s="32" t="n">
        <f aca="false">IF($A12212="","",$A12212^2)</f>
        <v>3639748.53515625</v>
      </c>
      <c r="E12212" s="32" t="n">
        <f aca="false">IF($A12212="","",IF($C12212&lt;=0,"",1/$C12212^2))</f>
        <v>0.0499804313578239</v>
      </c>
      <c r="F12212" s="33" t="n">
        <f aca="false">IF(OR(ROW()-設定!$B$30&lt;2,ROW()+設定!$B$30&gt;13701,N($A12212)&lt;=0,N(INDEX($A$2:$A$13701,MIN(13700,MAX(1,ROW()-1+設定!$B$30))))&lt;=0,$A12212&lt;設定!$B$28,$A12212&gt;設定!$B$29),0,IF(AND($C12212&gt;=MAX(INDEX($C$1:$C$13701,MAX(1,ROW()-設定!$B$24)):INDEX($C$1:$C$13701,MAX(1,ROW()-1))),$C12212&gt;MAX(INDEX($C$1:$C$13701,MIN(13701,ROW()+1)):INDEX($C$1:$C$13701,MIN(13701,ROW()+設定!$B$24))),$C12212&gt;=設定!$B$32,$C12212&gt;=MAX(MIN(INDEX($C$1:$C$13701,MAX(1,ROW()-設定!$B$26)):INDEX($C$1:$C$13701,MAX(1,ROW()-1))),MIN(INDEX($C$1:$C$13701,MIN(13701,ROW()+1)):INDEX($C$1:$C$13701,MIN(13701,ROW()+設定!$B$26))))*10^(設定!$B$27/20)),1,0))</f>
        <v>0</v>
      </c>
      <c r="G12212" s="33" t="n">
        <f aca="false">$G12211+IF($F12212=1,1,0)</f>
        <v>6</v>
      </c>
      <c r="H12212" s="0" t="str">
        <f aca="false">IF($F12212=1,$G12212,"")</f>
        <v/>
      </c>
    </row>
    <row r="12213" customFormat="false" ht="15" hidden="false" customHeight="false" outlineLevel="0" collapsed="false">
      <c r="A12213" s="30" t="n">
        <v>1907.96875</v>
      </c>
      <c r="B12213" s="31" t="n">
        <v>12.7553</v>
      </c>
      <c r="C12213" s="32" t="n">
        <f aca="false">IF($A12213="","",IF(設定!$B$21="dB",10^($B12213/20),ABS($B12213)))</f>
        <v>4.34275171032056</v>
      </c>
      <c r="D12213" s="32" t="n">
        <f aca="false">IF($A12213="","",$A12213^2)</f>
        <v>3640344.75097656</v>
      </c>
      <c r="E12213" s="32" t="n">
        <f aca="false">IF($A12213="","",IF($C12213&lt;=0,"",1/$C12213^2))</f>
        <v>0.0530236963892253</v>
      </c>
      <c r="F12213" s="33" t="n">
        <f aca="false">IF(OR(ROW()-設定!$B$30&lt;2,ROW()+設定!$B$30&gt;13701,N($A12213)&lt;=0,N(INDEX($A$2:$A$13701,MIN(13700,MAX(1,ROW()-1+設定!$B$30))))&lt;=0,$A12213&lt;設定!$B$28,$A12213&gt;設定!$B$29),0,IF(AND($C12213&gt;=MAX(INDEX($C$1:$C$13701,MAX(1,ROW()-設定!$B$24)):INDEX($C$1:$C$13701,MAX(1,ROW()-1))),$C12213&gt;MAX(INDEX($C$1:$C$13701,MIN(13701,ROW()+1)):INDEX($C$1:$C$13701,MIN(13701,ROW()+設定!$B$24))),$C12213&gt;=設定!$B$32,$C12213&gt;=MAX(MIN(INDEX($C$1:$C$13701,MAX(1,ROW()-設定!$B$26)):INDEX($C$1:$C$13701,MAX(1,ROW()-1))),MIN(INDEX($C$1:$C$13701,MIN(13701,ROW()+1)):INDEX($C$1:$C$13701,MIN(13701,ROW()+設定!$B$26))))*10^(設定!$B$27/20)),1,0))</f>
        <v>0</v>
      </c>
      <c r="G12213" s="33" t="n">
        <f aca="false">$G12212+IF($F12213=1,1,0)</f>
        <v>6</v>
      </c>
      <c r="H12213" s="0" t="str">
        <f aca="false">IF($F12213=1,$G12213,"")</f>
        <v/>
      </c>
    </row>
    <row r="12214" customFormat="false" ht="15" hidden="false" customHeight="false" outlineLevel="0" collapsed="false">
      <c r="A12214" s="30" t="n">
        <v>1908.125</v>
      </c>
      <c r="B12214" s="31" t="n">
        <v>13.0108</v>
      </c>
      <c r="C12214" s="32" t="n">
        <f aca="false">IF($A12214="","",IF(設定!$B$21="dB",10^($B12214/20),ABS($B12214)))</f>
        <v>4.47239342157525</v>
      </c>
      <c r="D12214" s="32" t="n">
        <f aca="false">IF($A12214="","",$A12214^2)</f>
        <v>3640941.015625</v>
      </c>
      <c r="E12214" s="32" t="n">
        <f aca="false">IF($A12214="","",IF($C12214&lt;=0,"",1/$C12214^2))</f>
        <v>0.0499942433694783</v>
      </c>
      <c r="F12214" s="33" t="n">
        <f aca="false">IF(OR(ROW()-設定!$B$30&lt;2,ROW()+設定!$B$30&gt;13701,N($A12214)&lt;=0,N(INDEX($A$2:$A$13701,MIN(13700,MAX(1,ROW()-1+設定!$B$30))))&lt;=0,$A12214&lt;設定!$B$28,$A12214&gt;設定!$B$29),0,IF(AND($C12214&gt;=MAX(INDEX($C$1:$C$13701,MAX(1,ROW()-設定!$B$24)):INDEX($C$1:$C$13701,MAX(1,ROW()-1))),$C12214&gt;MAX(INDEX($C$1:$C$13701,MIN(13701,ROW()+1)):INDEX($C$1:$C$13701,MIN(13701,ROW()+設定!$B$24))),$C12214&gt;=設定!$B$32,$C12214&gt;=MAX(MIN(INDEX($C$1:$C$13701,MAX(1,ROW()-設定!$B$26)):INDEX($C$1:$C$13701,MAX(1,ROW()-1))),MIN(INDEX($C$1:$C$13701,MIN(13701,ROW()+1)):INDEX($C$1:$C$13701,MIN(13701,ROW()+設定!$B$26))))*10^(設定!$B$27/20)),1,0))</f>
        <v>0</v>
      </c>
      <c r="G12214" s="33" t="n">
        <f aca="false">$G12213+IF($F12214=1,1,0)</f>
        <v>6</v>
      </c>
      <c r="H12214" s="0" t="str">
        <f aca="false">IF($F12214=1,$G12214,"")</f>
        <v/>
      </c>
    </row>
    <row r="12215" customFormat="false" ht="15" hidden="false" customHeight="false" outlineLevel="0" collapsed="false">
      <c r="A12215" s="30" t="n">
        <v>1908.28125</v>
      </c>
      <c r="B12215" s="31" t="n">
        <v>12.9032</v>
      </c>
      <c r="C12215" s="32" t="n">
        <f aca="false">IF($A12215="","",IF(設定!$B$21="dB",10^($B12215/20),ABS($B12215)))</f>
        <v>4.41733157888594</v>
      </c>
      <c r="D12215" s="32" t="n">
        <f aca="false">IF($A12215="","",$A12215^2)</f>
        <v>3641537.32910156</v>
      </c>
      <c r="E12215" s="32" t="n">
        <f aca="false">IF($A12215="","",IF($C12215&lt;=0,"",1/$C12215^2))</f>
        <v>0.0512483632944268</v>
      </c>
      <c r="F12215" s="33" t="n">
        <f aca="false">IF(OR(ROW()-設定!$B$30&lt;2,ROW()+設定!$B$30&gt;13701,N($A12215)&lt;=0,N(INDEX($A$2:$A$13701,MIN(13700,MAX(1,ROW()-1+設定!$B$30))))&lt;=0,$A12215&lt;設定!$B$28,$A12215&gt;設定!$B$29),0,IF(AND($C12215&gt;=MAX(INDEX($C$1:$C$13701,MAX(1,ROW()-設定!$B$24)):INDEX($C$1:$C$13701,MAX(1,ROW()-1))),$C12215&gt;MAX(INDEX($C$1:$C$13701,MIN(13701,ROW()+1)):INDEX($C$1:$C$13701,MIN(13701,ROW()+設定!$B$24))),$C12215&gt;=設定!$B$32,$C12215&gt;=MAX(MIN(INDEX($C$1:$C$13701,MAX(1,ROW()-設定!$B$26)):INDEX($C$1:$C$13701,MAX(1,ROW()-1))),MIN(INDEX($C$1:$C$13701,MIN(13701,ROW()+1)):INDEX($C$1:$C$13701,MIN(13701,ROW()+設定!$B$26))))*10^(設定!$B$27/20)),1,0))</f>
        <v>0</v>
      </c>
      <c r="G12215" s="33" t="n">
        <f aca="false">$G12214+IF($F12215=1,1,0)</f>
        <v>6</v>
      </c>
      <c r="H12215" s="0" t="str">
        <f aca="false">IF($F12215=1,$G12215,"")</f>
        <v/>
      </c>
    </row>
    <row r="12216" customFormat="false" ht="15" hidden="false" customHeight="false" outlineLevel="0" collapsed="false">
      <c r="A12216" s="30" t="n">
        <v>1908.4375</v>
      </c>
      <c r="B12216" s="31" t="n">
        <v>13.0733</v>
      </c>
      <c r="C12216" s="32" t="n">
        <f aca="false">IF($A12216="","",IF(設定!$B$21="dB",10^($B12216/20),ABS($B12216)))</f>
        <v>4.50469093945305</v>
      </c>
      <c r="D12216" s="32" t="n">
        <f aca="false">IF($A12216="","",$A12216^2)</f>
        <v>3642133.69140625</v>
      </c>
      <c r="E12216" s="32" t="n">
        <f aca="false">IF($A12216="","",IF($C12216&lt;=0,"",1/$C12216^2))</f>
        <v>0.0492799206658165</v>
      </c>
      <c r="F12216" s="33" t="n">
        <f aca="false">IF(OR(ROW()-設定!$B$30&lt;2,ROW()+設定!$B$30&gt;13701,N($A12216)&lt;=0,N(INDEX($A$2:$A$13701,MIN(13700,MAX(1,ROW()-1+設定!$B$30))))&lt;=0,$A12216&lt;設定!$B$28,$A12216&gt;設定!$B$29),0,IF(AND($C12216&gt;=MAX(INDEX($C$1:$C$13701,MAX(1,ROW()-設定!$B$24)):INDEX($C$1:$C$13701,MAX(1,ROW()-1))),$C12216&gt;MAX(INDEX($C$1:$C$13701,MIN(13701,ROW()+1)):INDEX($C$1:$C$13701,MIN(13701,ROW()+設定!$B$24))),$C12216&gt;=設定!$B$32,$C12216&gt;=MAX(MIN(INDEX($C$1:$C$13701,MAX(1,ROW()-設定!$B$26)):INDEX($C$1:$C$13701,MAX(1,ROW()-1))),MIN(INDEX($C$1:$C$13701,MIN(13701,ROW()+1)):INDEX($C$1:$C$13701,MIN(13701,ROW()+設定!$B$26))))*10^(設定!$B$27/20)),1,0))</f>
        <v>0</v>
      </c>
      <c r="G12216" s="33" t="n">
        <f aca="false">$G12215+IF($F12216=1,1,0)</f>
        <v>6</v>
      </c>
      <c r="H12216" s="0" t="str">
        <f aca="false">IF($F12216=1,$G12216,"")</f>
        <v/>
      </c>
    </row>
    <row r="12217" customFormat="false" ht="15" hidden="false" customHeight="false" outlineLevel="0" collapsed="false">
      <c r="A12217" s="30" t="n">
        <v>1908.59375</v>
      </c>
      <c r="B12217" s="31" t="n">
        <v>12.7886</v>
      </c>
      <c r="C12217" s="32" t="n">
        <f aca="false">IF($A12217="","",IF(設定!$B$21="dB",10^($B12217/20),ABS($B12217)))</f>
        <v>4.35943292580462</v>
      </c>
      <c r="D12217" s="32" t="n">
        <f aca="false">IF($A12217="","",$A12217^2)</f>
        <v>3642730.10253906</v>
      </c>
      <c r="E12217" s="32" t="n">
        <f aca="false">IF($A12217="","",IF($C12217&lt;=0,"",1/$C12217^2))</f>
        <v>0.0526186861657039</v>
      </c>
      <c r="F12217" s="33" t="n">
        <f aca="false">IF(OR(ROW()-設定!$B$30&lt;2,ROW()+設定!$B$30&gt;13701,N($A12217)&lt;=0,N(INDEX($A$2:$A$13701,MIN(13700,MAX(1,ROW()-1+設定!$B$30))))&lt;=0,$A12217&lt;設定!$B$28,$A12217&gt;設定!$B$29),0,IF(AND($C12217&gt;=MAX(INDEX($C$1:$C$13701,MAX(1,ROW()-設定!$B$24)):INDEX($C$1:$C$13701,MAX(1,ROW()-1))),$C12217&gt;MAX(INDEX($C$1:$C$13701,MIN(13701,ROW()+1)):INDEX($C$1:$C$13701,MIN(13701,ROW()+設定!$B$24))),$C12217&gt;=設定!$B$32,$C12217&gt;=MAX(MIN(INDEX($C$1:$C$13701,MAX(1,ROW()-設定!$B$26)):INDEX($C$1:$C$13701,MAX(1,ROW()-1))),MIN(INDEX($C$1:$C$13701,MIN(13701,ROW()+1)):INDEX($C$1:$C$13701,MIN(13701,ROW()+設定!$B$26))))*10^(設定!$B$27/20)),1,0))</f>
        <v>0</v>
      </c>
      <c r="G12217" s="33" t="n">
        <f aca="false">$G12216+IF($F12217=1,1,0)</f>
        <v>6</v>
      </c>
      <c r="H12217" s="0" t="str">
        <f aca="false">IF($F12217=1,$G12217,"")</f>
        <v/>
      </c>
    </row>
    <row r="12218" customFormat="false" ht="15" hidden="false" customHeight="false" outlineLevel="0" collapsed="false">
      <c r="A12218" s="30" t="n">
        <v>1908.75</v>
      </c>
      <c r="B12218" s="31" t="n">
        <v>13.0476</v>
      </c>
      <c r="C12218" s="32" t="n">
        <f aca="false">IF($A12218="","",IF(設定!$B$21="dB",10^($B12218/20),ABS($B12218)))</f>
        <v>4.49138206050909</v>
      </c>
      <c r="D12218" s="32" t="n">
        <f aca="false">IF($A12218="","",$A12218^2)</f>
        <v>3643326.5625</v>
      </c>
      <c r="E12218" s="32" t="n">
        <f aca="false">IF($A12218="","",IF($C12218&lt;=0,"",1/$C12218^2))</f>
        <v>0.0495724062365009</v>
      </c>
      <c r="F12218" s="33" t="n">
        <f aca="false">IF(OR(ROW()-設定!$B$30&lt;2,ROW()+設定!$B$30&gt;13701,N($A12218)&lt;=0,N(INDEX($A$2:$A$13701,MIN(13700,MAX(1,ROW()-1+設定!$B$30))))&lt;=0,$A12218&lt;設定!$B$28,$A12218&gt;設定!$B$29),0,IF(AND($C12218&gt;=MAX(INDEX($C$1:$C$13701,MAX(1,ROW()-設定!$B$24)):INDEX($C$1:$C$13701,MAX(1,ROW()-1))),$C12218&gt;MAX(INDEX($C$1:$C$13701,MIN(13701,ROW()+1)):INDEX($C$1:$C$13701,MIN(13701,ROW()+設定!$B$24))),$C12218&gt;=設定!$B$32,$C12218&gt;=MAX(MIN(INDEX($C$1:$C$13701,MAX(1,ROW()-設定!$B$26)):INDEX($C$1:$C$13701,MAX(1,ROW()-1))),MIN(INDEX($C$1:$C$13701,MIN(13701,ROW()+1)):INDEX($C$1:$C$13701,MIN(13701,ROW()+設定!$B$26))))*10^(設定!$B$27/20)),1,0))</f>
        <v>0</v>
      </c>
      <c r="G12218" s="33" t="n">
        <f aca="false">$G12217+IF($F12218=1,1,0)</f>
        <v>6</v>
      </c>
      <c r="H12218" s="0" t="str">
        <f aca="false">IF($F12218=1,$G12218,"")</f>
        <v/>
      </c>
    </row>
    <row r="12219" customFormat="false" ht="15" hidden="false" customHeight="false" outlineLevel="0" collapsed="false">
      <c r="A12219" s="30" t="n">
        <v>1908.90625</v>
      </c>
      <c r="B12219" s="31" t="n">
        <v>12.9196</v>
      </c>
      <c r="C12219" s="32" t="n">
        <f aca="false">IF($A12219="","",IF(設定!$B$21="dB",10^($B12219/20),ABS($B12219)))</f>
        <v>4.4256799088416</v>
      </c>
      <c r="D12219" s="32" t="n">
        <f aca="false">IF($A12219="","",$A12219^2)</f>
        <v>3643923.07128906</v>
      </c>
      <c r="E12219" s="32" t="n">
        <f aca="false">IF($A12219="","",IF($C12219&lt;=0,"",1/$C12219^2))</f>
        <v>0.0510552021388903</v>
      </c>
      <c r="F12219" s="33" t="n">
        <f aca="false">IF(OR(ROW()-設定!$B$30&lt;2,ROW()+設定!$B$30&gt;13701,N($A12219)&lt;=0,N(INDEX($A$2:$A$13701,MIN(13700,MAX(1,ROW()-1+設定!$B$30))))&lt;=0,$A12219&lt;設定!$B$28,$A12219&gt;設定!$B$29),0,IF(AND($C12219&gt;=MAX(INDEX($C$1:$C$13701,MAX(1,ROW()-設定!$B$24)):INDEX($C$1:$C$13701,MAX(1,ROW()-1))),$C12219&gt;MAX(INDEX($C$1:$C$13701,MIN(13701,ROW()+1)):INDEX($C$1:$C$13701,MIN(13701,ROW()+設定!$B$24))),$C12219&gt;=設定!$B$32,$C12219&gt;=MAX(MIN(INDEX($C$1:$C$13701,MAX(1,ROW()-設定!$B$26)):INDEX($C$1:$C$13701,MAX(1,ROW()-1))),MIN(INDEX($C$1:$C$13701,MIN(13701,ROW()+1)):INDEX($C$1:$C$13701,MIN(13701,ROW()+設定!$B$26))))*10^(設定!$B$27/20)),1,0))</f>
        <v>0</v>
      </c>
      <c r="G12219" s="33" t="n">
        <f aca="false">$G12218+IF($F12219=1,1,0)</f>
        <v>6</v>
      </c>
      <c r="H12219" s="0" t="str">
        <f aca="false">IF($F12219=1,$G12219,"")</f>
        <v/>
      </c>
    </row>
    <row r="12220" customFormat="false" ht="15" hidden="false" customHeight="false" outlineLevel="0" collapsed="false">
      <c r="A12220" s="30" t="n">
        <v>1909.0625</v>
      </c>
      <c r="B12220" s="31" t="n">
        <v>12.9218</v>
      </c>
      <c r="C12220" s="32" t="n">
        <f aca="false">IF($A12220="","",IF(設定!$B$21="dB",10^($B12220/20),ABS($B12220)))</f>
        <v>4.42680100631813</v>
      </c>
      <c r="D12220" s="32" t="n">
        <f aca="false">IF($A12220="","",$A12220^2)</f>
        <v>3644519.62890625</v>
      </c>
      <c r="E12220" s="32" t="n">
        <f aca="false">IF($A12220="","",IF($C12220&lt;=0,"",1/$C12220^2))</f>
        <v>0.0510293457200495</v>
      </c>
      <c r="F12220" s="33" t="n">
        <f aca="false">IF(OR(ROW()-設定!$B$30&lt;2,ROW()+設定!$B$30&gt;13701,N($A12220)&lt;=0,N(INDEX($A$2:$A$13701,MIN(13700,MAX(1,ROW()-1+設定!$B$30))))&lt;=0,$A12220&lt;設定!$B$28,$A12220&gt;設定!$B$29),0,IF(AND($C12220&gt;=MAX(INDEX($C$1:$C$13701,MAX(1,ROW()-設定!$B$24)):INDEX($C$1:$C$13701,MAX(1,ROW()-1))),$C12220&gt;MAX(INDEX($C$1:$C$13701,MIN(13701,ROW()+1)):INDEX($C$1:$C$13701,MIN(13701,ROW()+設定!$B$24))),$C12220&gt;=設定!$B$32,$C12220&gt;=MAX(MIN(INDEX($C$1:$C$13701,MAX(1,ROW()-設定!$B$26)):INDEX($C$1:$C$13701,MAX(1,ROW()-1))),MIN(INDEX($C$1:$C$13701,MIN(13701,ROW()+1)):INDEX($C$1:$C$13701,MIN(13701,ROW()+設定!$B$26))))*10^(設定!$B$27/20)),1,0))</f>
        <v>0</v>
      </c>
      <c r="G12220" s="33" t="n">
        <f aca="false">$G12219+IF($F12220=1,1,0)</f>
        <v>6</v>
      </c>
      <c r="H12220" s="0" t="str">
        <f aca="false">IF($F12220=1,$G12220,"")</f>
        <v/>
      </c>
    </row>
    <row r="12221" customFormat="false" ht="15" hidden="false" customHeight="false" outlineLevel="0" collapsed="false">
      <c r="A12221" s="30" t="n">
        <v>1909.21875</v>
      </c>
      <c r="B12221" s="31" t="n">
        <v>12.7537</v>
      </c>
      <c r="C12221" s="32" t="n">
        <f aca="false">IF($A12221="","",IF(設定!$B$21="dB",10^($B12221/20),ABS($B12221)))</f>
        <v>4.34195181956742</v>
      </c>
      <c r="D12221" s="32" t="n">
        <f aca="false">IF($A12221="","",$A12221^2)</f>
        <v>3645116.23535156</v>
      </c>
      <c r="E12221" s="32" t="n">
        <f aca="false">IF($A12221="","",IF($C12221&lt;=0,"",1/$C12221^2))</f>
        <v>0.053043234639744</v>
      </c>
      <c r="F12221" s="33" t="n">
        <f aca="false">IF(OR(ROW()-設定!$B$30&lt;2,ROW()+設定!$B$30&gt;13701,N($A12221)&lt;=0,N(INDEX($A$2:$A$13701,MIN(13700,MAX(1,ROW()-1+設定!$B$30))))&lt;=0,$A12221&lt;設定!$B$28,$A12221&gt;設定!$B$29),0,IF(AND($C12221&gt;=MAX(INDEX($C$1:$C$13701,MAX(1,ROW()-設定!$B$24)):INDEX($C$1:$C$13701,MAX(1,ROW()-1))),$C12221&gt;MAX(INDEX($C$1:$C$13701,MIN(13701,ROW()+1)):INDEX($C$1:$C$13701,MIN(13701,ROW()+設定!$B$24))),$C12221&gt;=設定!$B$32,$C12221&gt;=MAX(MIN(INDEX($C$1:$C$13701,MAX(1,ROW()-設定!$B$26)):INDEX($C$1:$C$13701,MAX(1,ROW()-1))),MIN(INDEX($C$1:$C$13701,MIN(13701,ROW()+1)):INDEX($C$1:$C$13701,MIN(13701,ROW()+設定!$B$26))))*10^(設定!$B$27/20)),1,0))</f>
        <v>0</v>
      </c>
      <c r="G12221" s="33" t="n">
        <f aca="false">$G12220+IF($F12221=1,1,0)</f>
        <v>6</v>
      </c>
      <c r="H12221" s="0" t="str">
        <f aca="false">IF($F12221=1,$G12221,"")</f>
        <v/>
      </c>
    </row>
    <row r="12222" customFormat="false" ht="15" hidden="false" customHeight="false" outlineLevel="0" collapsed="false">
      <c r="A12222" s="30" t="n">
        <v>1909.375</v>
      </c>
      <c r="B12222" s="31" t="n">
        <v>12.8843</v>
      </c>
      <c r="C12222" s="32" t="n">
        <f aca="false">IF($A12222="","",IF(設定!$B$21="dB",10^($B12222/20),ABS($B12222)))</f>
        <v>4.40773016739301</v>
      </c>
      <c r="D12222" s="32" t="n">
        <f aca="false">IF($A12222="","",$A12222^2)</f>
        <v>3645712.890625</v>
      </c>
      <c r="E12222" s="32" t="n">
        <f aca="false">IF($A12222="","",IF($C12222&lt;=0,"",1/$C12222^2))</f>
        <v>0.0514718763190654</v>
      </c>
      <c r="F12222" s="33" t="n">
        <f aca="false">IF(OR(ROW()-設定!$B$30&lt;2,ROW()+設定!$B$30&gt;13701,N($A12222)&lt;=0,N(INDEX($A$2:$A$13701,MIN(13700,MAX(1,ROW()-1+設定!$B$30))))&lt;=0,$A12222&lt;設定!$B$28,$A12222&gt;設定!$B$29),0,IF(AND($C12222&gt;=MAX(INDEX($C$1:$C$13701,MAX(1,ROW()-設定!$B$24)):INDEX($C$1:$C$13701,MAX(1,ROW()-1))),$C12222&gt;MAX(INDEX($C$1:$C$13701,MIN(13701,ROW()+1)):INDEX($C$1:$C$13701,MIN(13701,ROW()+設定!$B$24))),$C12222&gt;=設定!$B$32,$C12222&gt;=MAX(MIN(INDEX($C$1:$C$13701,MAX(1,ROW()-設定!$B$26)):INDEX($C$1:$C$13701,MAX(1,ROW()-1))),MIN(INDEX($C$1:$C$13701,MIN(13701,ROW()+1)):INDEX($C$1:$C$13701,MIN(13701,ROW()+設定!$B$26))))*10^(設定!$B$27/20)),1,0))</f>
        <v>0</v>
      </c>
      <c r="G12222" s="33" t="n">
        <f aca="false">$G12221+IF($F12222=1,1,0)</f>
        <v>6</v>
      </c>
      <c r="H12222" s="0" t="str">
        <f aca="false">IF($F12222=1,$G12222,"")</f>
        <v/>
      </c>
    </row>
    <row r="12223" customFormat="false" ht="15" hidden="false" customHeight="false" outlineLevel="0" collapsed="false">
      <c r="A12223" s="30" t="n">
        <v>1909.53125</v>
      </c>
      <c r="B12223" s="31" t="n">
        <v>12.8897</v>
      </c>
      <c r="C12223" s="32" t="n">
        <f aca="false">IF($A12223="","",IF(設定!$B$21="dB",10^($B12223/20),ABS($B12223)))</f>
        <v>4.41047129630175</v>
      </c>
      <c r="D12223" s="32" t="n">
        <f aca="false">IF($A12223="","",$A12223^2)</f>
        <v>3646309.59472656</v>
      </c>
      <c r="E12223" s="32" t="n">
        <f aca="false">IF($A12223="","",IF($C12223&lt;=0,"",1/$C12223^2))</f>
        <v>0.0514079161686366</v>
      </c>
      <c r="F12223" s="33" t="n">
        <f aca="false">IF(OR(ROW()-設定!$B$30&lt;2,ROW()+設定!$B$30&gt;13701,N($A12223)&lt;=0,N(INDEX($A$2:$A$13701,MIN(13700,MAX(1,ROW()-1+設定!$B$30))))&lt;=0,$A12223&lt;設定!$B$28,$A12223&gt;設定!$B$29),0,IF(AND($C12223&gt;=MAX(INDEX($C$1:$C$13701,MAX(1,ROW()-設定!$B$24)):INDEX($C$1:$C$13701,MAX(1,ROW()-1))),$C12223&gt;MAX(INDEX($C$1:$C$13701,MIN(13701,ROW()+1)):INDEX($C$1:$C$13701,MIN(13701,ROW()+設定!$B$24))),$C12223&gt;=設定!$B$32,$C12223&gt;=MAX(MIN(INDEX($C$1:$C$13701,MAX(1,ROW()-設定!$B$26)):INDEX($C$1:$C$13701,MAX(1,ROW()-1))),MIN(INDEX($C$1:$C$13701,MIN(13701,ROW()+1)):INDEX($C$1:$C$13701,MIN(13701,ROW()+設定!$B$26))))*10^(設定!$B$27/20)),1,0))</f>
        <v>0</v>
      </c>
      <c r="G12223" s="33" t="n">
        <f aca="false">$G12222+IF($F12223=1,1,0)</f>
        <v>6</v>
      </c>
      <c r="H12223" s="0" t="str">
        <f aca="false">IF($F12223=1,$G12223,"")</f>
        <v/>
      </c>
    </row>
    <row r="12224" customFormat="false" ht="15" hidden="false" customHeight="false" outlineLevel="0" collapsed="false">
      <c r="A12224" s="30" t="n">
        <v>1909.6875</v>
      </c>
      <c r="B12224" s="31" t="n">
        <v>12.7221</v>
      </c>
      <c r="C12224" s="32" t="n">
        <f aca="false">IF($A12224="","",IF(設定!$B$21="dB",10^($B12224/20),ABS($B12224)))</f>
        <v>4.3261841316647</v>
      </c>
      <c r="D12224" s="32" t="n">
        <f aca="false">IF($A12224="","",$A12224^2)</f>
        <v>3646906.34765625</v>
      </c>
      <c r="E12224" s="32" t="n">
        <f aca="false">IF($A12224="","",IF($C12224&lt;=0,"",1/$C12224^2))</f>
        <v>0.0534305937096847</v>
      </c>
      <c r="F12224" s="33" t="n">
        <f aca="false">IF(OR(ROW()-設定!$B$30&lt;2,ROW()+設定!$B$30&gt;13701,N($A12224)&lt;=0,N(INDEX($A$2:$A$13701,MIN(13700,MAX(1,ROW()-1+設定!$B$30))))&lt;=0,$A12224&lt;設定!$B$28,$A12224&gt;設定!$B$29),0,IF(AND($C12224&gt;=MAX(INDEX($C$1:$C$13701,MAX(1,ROW()-設定!$B$24)):INDEX($C$1:$C$13701,MAX(1,ROW()-1))),$C12224&gt;MAX(INDEX($C$1:$C$13701,MIN(13701,ROW()+1)):INDEX($C$1:$C$13701,MIN(13701,ROW()+設定!$B$24))),$C12224&gt;=設定!$B$32,$C12224&gt;=MAX(MIN(INDEX($C$1:$C$13701,MAX(1,ROW()-設定!$B$26)):INDEX($C$1:$C$13701,MAX(1,ROW()-1))),MIN(INDEX($C$1:$C$13701,MIN(13701,ROW()+1)):INDEX($C$1:$C$13701,MIN(13701,ROW()+設定!$B$26))))*10^(設定!$B$27/20)),1,0))</f>
        <v>0</v>
      </c>
      <c r="G12224" s="33" t="n">
        <f aca="false">$G12223+IF($F12224=1,1,0)</f>
        <v>6</v>
      </c>
      <c r="H12224" s="0" t="str">
        <f aca="false">IF($F12224=1,$G12224,"")</f>
        <v/>
      </c>
    </row>
    <row r="12225" customFormat="false" ht="15" hidden="false" customHeight="false" outlineLevel="0" collapsed="false">
      <c r="A12225" s="30" t="n">
        <v>1909.84375</v>
      </c>
      <c r="B12225" s="31" t="n">
        <v>12.6803</v>
      </c>
      <c r="C12225" s="32" t="n">
        <f aca="false">IF($A12225="","",IF(設定!$B$21="dB",10^($B12225/20),ABS($B12225)))</f>
        <v>4.30541480610839</v>
      </c>
      <c r="D12225" s="32" t="n">
        <f aca="false">IF($A12225="","",$A12225^2)</f>
        <v>3647503.14941406</v>
      </c>
      <c r="E12225" s="32" t="n">
        <f aca="false">IF($A12225="","",IF($C12225&lt;=0,"",1/$C12225^2))</f>
        <v>0.0539473355728784</v>
      </c>
      <c r="F12225" s="33" t="n">
        <f aca="false">IF(OR(ROW()-設定!$B$30&lt;2,ROW()+設定!$B$30&gt;13701,N($A12225)&lt;=0,N(INDEX($A$2:$A$13701,MIN(13700,MAX(1,ROW()-1+設定!$B$30))))&lt;=0,$A12225&lt;設定!$B$28,$A12225&gt;設定!$B$29),0,IF(AND($C12225&gt;=MAX(INDEX($C$1:$C$13701,MAX(1,ROW()-設定!$B$24)):INDEX($C$1:$C$13701,MAX(1,ROW()-1))),$C12225&gt;MAX(INDEX($C$1:$C$13701,MIN(13701,ROW()+1)):INDEX($C$1:$C$13701,MIN(13701,ROW()+設定!$B$24))),$C12225&gt;=設定!$B$32,$C12225&gt;=MAX(MIN(INDEX($C$1:$C$13701,MAX(1,ROW()-設定!$B$26)):INDEX($C$1:$C$13701,MAX(1,ROW()-1))),MIN(INDEX($C$1:$C$13701,MIN(13701,ROW()+1)):INDEX($C$1:$C$13701,MIN(13701,ROW()+設定!$B$26))))*10^(設定!$B$27/20)),1,0))</f>
        <v>0</v>
      </c>
      <c r="G12225" s="33" t="n">
        <f aca="false">$G12224+IF($F12225=1,1,0)</f>
        <v>6</v>
      </c>
      <c r="H12225" s="0" t="str">
        <f aca="false">IF($F12225=1,$G12225,"")</f>
        <v/>
      </c>
    </row>
    <row r="12226" customFormat="false" ht="15" hidden="false" customHeight="false" outlineLevel="0" collapsed="false">
      <c r="A12226" s="30" t="n">
        <v>1910</v>
      </c>
      <c r="B12226" s="31" t="n">
        <v>12.7158</v>
      </c>
      <c r="C12226" s="32" t="n">
        <f aca="false">IF($A12226="","",IF(設定!$B$21="dB",10^($B12226/20),ABS($B12226)))</f>
        <v>4.32304742611721</v>
      </c>
      <c r="D12226" s="32" t="n">
        <f aca="false">IF($A12226="","",$A12226^2)</f>
        <v>3648100</v>
      </c>
      <c r="E12226" s="32" t="n">
        <f aca="false">IF($A12226="","",IF($C12226&lt;=0,"",1/$C12226^2))</f>
        <v>0.0535081579023104</v>
      </c>
      <c r="F12226" s="33" t="n">
        <f aca="false">IF(OR(ROW()-設定!$B$30&lt;2,ROW()+設定!$B$30&gt;13701,N($A12226)&lt;=0,N(INDEX($A$2:$A$13701,MIN(13700,MAX(1,ROW()-1+設定!$B$30))))&lt;=0,$A12226&lt;設定!$B$28,$A12226&gt;設定!$B$29),0,IF(AND($C12226&gt;=MAX(INDEX($C$1:$C$13701,MAX(1,ROW()-設定!$B$24)):INDEX($C$1:$C$13701,MAX(1,ROW()-1))),$C12226&gt;MAX(INDEX($C$1:$C$13701,MIN(13701,ROW()+1)):INDEX($C$1:$C$13701,MIN(13701,ROW()+設定!$B$24))),$C12226&gt;=設定!$B$32,$C12226&gt;=MAX(MIN(INDEX($C$1:$C$13701,MAX(1,ROW()-設定!$B$26)):INDEX($C$1:$C$13701,MAX(1,ROW()-1))),MIN(INDEX($C$1:$C$13701,MIN(13701,ROW()+1)):INDEX($C$1:$C$13701,MIN(13701,ROW()+設定!$B$26))))*10^(設定!$B$27/20)),1,0))</f>
        <v>0</v>
      </c>
      <c r="G12226" s="33" t="n">
        <f aca="false">$G12225+IF($F12226=1,1,0)</f>
        <v>6</v>
      </c>
      <c r="H12226" s="0" t="str">
        <f aca="false">IF($F12226=1,$G12226,"")</f>
        <v/>
      </c>
    </row>
    <row r="12227" customFormat="false" ht="15" hidden="false" customHeight="false" outlineLevel="0" collapsed="false">
      <c r="A12227" s="30" t="n">
        <v>1910.15625</v>
      </c>
      <c r="B12227" s="31" t="n">
        <v>12.946</v>
      </c>
      <c r="C12227" s="32" t="n">
        <f aca="false">IF($A12227="","",IF(設定!$B$21="dB",10^($B12227/20),ABS($B12227)))</f>
        <v>4.43915183789551</v>
      </c>
      <c r="D12227" s="32" t="n">
        <f aca="false">IF($A12227="","",$A12227^2)</f>
        <v>3648696.89941406</v>
      </c>
      <c r="E12227" s="32" t="n">
        <f aca="false">IF($A12227="","",IF($C12227&lt;=0,"",1/$C12227^2))</f>
        <v>0.050745787908065</v>
      </c>
      <c r="F12227" s="33" t="n">
        <f aca="false">IF(OR(ROW()-設定!$B$30&lt;2,ROW()+設定!$B$30&gt;13701,N($A12227)&lt;=0,N(INDEX($A$2:$A$13701,MIN(13700,MAX(1,ROW()-1+設定!$B$30))))&lt;=0,$A12227&lt;設定!$B$28,$A12227&gt;設定!$B$29),0,IF(AND($C12227&gt;=MAX(INDEX($C$1:$C$13701,MAX(1,ROW()-設定!$B$24)):INDEX($C$1:$C$13701,MAX(1,ROW()-1))),$C12227&gt;MAX(INDEX($C$1:$C$13701,MIN(13701,ROW()+1)):INDEX($C$1:$C$13701,MIN(13701,ROW()+設定!$B$24))),$C12227&gt;=設定!$B$32,$C12227&gt;=MAX(MIN(INDEX($C$1:$C$13701,MAX(1,ROW()-設定!$B$26)):INDEX($C$1:$C$13701,MAX(1,ROW()-1))),MIN(INDEX($C$1:$C$13701,MIN(13701,ROW()+1)):INDEX($C$1:$C$13701,MIN(13701,ROW()+設定!$B$26))))*10^(設定!$B$27/20)),1,0))</f>
        <v>0</v>
      </c>
      <c r="G12227" s="33" t="n">
        <f aca="false">$G12226+IF($F12227=1,1,0)</f>
        <v>6</v>
      </c>
      <c r="H12227" s="0" t="str">
        <f aca="false">IF($F12227=1,$G12227,"")</f>
        <v/>
      </c>
    </row>
    <row r="12228" customFormat="false" ht="15" hidden="false" customHeight="false" outlineLevel="0" collapsed="false">
      <c r="A12228" s="30" t="n">
        <v>1910.3125</v>
      </c>
      <c r="B12228" s="31" t="n">
        <v>12.8014</v>
      </c>
      <c r="C12228" s="32" t="n">
        <f aca="false">IF($A12228="","",IF(設定!$B$21="dB",10^($B12228/20),ABS($B12228)))</f>
        <v>4.36586195950031</v>
      </c>
      <c r="D12228" s="32" t="n">
        <f aca="false">IF($A12228="","",$A12228^2)</f>
        <v>3649293.84765625</v>
      </c>
      <c r="E12228" s="32" t="n">
        <f aca="false">IF($A12228="","",IF($C12228&lt;=0,"",1/$C12228^2))</f>
        <v>0.0524638309578252</v>
      </c>
      <c r="F12228" s="33" t="n">
        <f aca="false">IF(OR(ROW()-設定!$B$30&lt;2,ROW()+設定!$B$30&gt;13701,N($A12228)&lt;=0,N(INDEX($A$2:$A$13701,MIN(13700,MAX(1,ROW()-1+設定!$B$30))))&lt;=0,$A12228&lt;設定!$B$28,$A12228&gt;設定!$B$29),0,IF(AND($C12228&gt;=MAX(INDEX($C$1:$C$13701,MAX(1,ROW()-設定!$B$24)):INDEX($C$1:$C$13701,MAX(1,ROW()-1))),$C12228&gt;MAX(INDEX($C$1:$C$13701,MIN(13701,ROW()+1)):INDEX($C$1:$C$13701,MIN(13701,ROW()+設定!$B$24))),$C12228&gt;=設定!$B$32,$C12228&gt;=MAX(MIN(INDEX($C$1:$C$13701,MAX(1,ROW()-設定!$B$26)):INDEX($C$1:$C$13701,MAX(1,ROW()-1))),MIN(INDEX($C$1:$C$13701,MIN(13701,ROW()+1)):INDEX($C$1:$C$13701,MIN(13701,ROW()+設定!$B$26))))*10^(設定!$B$27/20)),1,0))</f>
        <v>0</v>
      </c>
      <c r="G12228" s="33" t="n">
        <f aca="false">$G12227+IF($F12228=1,1,0)</f>
        <v>6</v>
      </c>
      <c r="H12228" s="0" t="str">
        <f aca="false">IF($F12228=1,$G12228,"")</f>
        <v/>
      </c>
    </row>
    <row r="12229" customFormat="false" ht="15" hidden="false" customHeight="false" outlineLevel="0" collapsed="false">
      <c r="A12229" s="30" t="n">
        <v>1910.46875</v>
      </c>
      <c r="B12229" s="31" t="n">
        <v>12.8768</v>
      </c>
      <c r="C12229" s="32" t="n">
        <f aca="false">IF($A12229="","",IF(設定!$B$21="dB",10^($B12229/20),ABS($B12229)))</f>
        <v>4.40392586991011</v>
      </c>
      <c r="D12229" s="32" t="n">
        <f aca="false">IF($A12229="","",$A12229^2)</f>
        <v>3649890.84472656</v>
      </c>
      <c r="E12229" s="32" t="n">
        <f aca="false">IF($A12229="","",IF($C12229&lt;=0,"",1/$C12229^2))</f>
        <v>0.051560841897351</v>
      </c>
      <c r="F12229" s="33" t="n">
        <f aca="false">IF(OR(ROW()-設定!$B$30&lt;2,ROW()+設定!$B$30&gt;13701,N($A12229)&lt;=0,N(INDEX($A$2:$A$13701,MIN(13700,MAX(1,ROW()-1+設定!$B$30))))&lt;=0,$A12229&lt;設定!$B$28,$A12229&gt;設定!$B$29),0,IF(AND($C12229&gt;=MAX(INDEX($C$1:$C$13701,MAX(1,ROW()-設定!$B$24)):INDEX($C$1:$C$13701,MAX(1,ROW()-1))),$C12229&gt;MAX(INDEX($C$1:$C$13701,MIN(13701,ROW()+1)):INDEX($C$1:$C$13701,MIN(13701,ROW()+設定!$B$24))),$C12229&gt;=設定!$B$32,$C12229&gt;=MAX(MIN(INDEX($C$1:$C$13701,MAX(1,ROW()-設定!$B$26)):INDEX($C$1:$C$13701,MAX(1,ROW()-1))),MIN(INDEX($C$1:$C$13701,MIN(13701,ROW()+1)):INDEX($C$1:$C$13701,MIN(13701,ROW()+設定!$B$26))))*10^(設定!$B$27/20)),1,0))</f>
        <v>0</v>
      </c>
      <c r="G12229" s="33" t="n">
        <f aca="false">$G12228+IF($F12229=1,1,0)</f>
        <v>6</v>
      </c>
      <c r="H12229" s="0" t="str">
        <f aca="false">IF($F12229=1,$G12229,"")</f>
        <v/>
      </c>
    </row>
    <row r="12230" customFormat="false" ht="15" hidden="false" customHeight="false" outlineLevel="0" collapsed="false">
      <c r="A12230" s="30" t="n">
        <v>1910.625</v>
      </c>
      <c r="B12230" s="31" t="n">
        <v>12.8016</v>
      </c>
      <c r="C12230" s="32" t="n">
        <f aca="false">IF($A12230="","",IF(設定!$B$21="dB",10^($B12230/20),ABS($B12230)))</f>
        <v>4.36596248834434</v>
      </c>
      <c r="D12230" s="32" t="n">
        <f aca="false">IF($A12230="","",$A12230^2)</f>
        <v>3650487.890625</v>
      </c>
      <c r="E12230" s="32" t="n">
        <f aca="false">IF($A12230="","",IF($C12230&lt;=0,"",1/$C12230^2))</f>
        <v>0.0524614149647542</v>
      </c>
      <c r="F12230" s="33" t="n">
        <f aca="false">IF(OR(ROW()-設定!$B$30&lt;2,ROW()+設定!$B$30&gt;13701,N($A12230)&lt;=0,N(INDEX($A$2:$A$13701,MIN(13700,MAX(1,ROW()-1+設定!$B$30))))&lt;=0,$A12230&lt;設定!$B$28,$A12230&gt;設定!$B$29),0,IF(AND($C12230&gt;=MAX(INDEX($C$1:$C$13701,MAX(1,ROW()-設定!$B$24)):INDEX($C$1:$C$13701,MAX(1,ROW()-1))),$C12230&gt;MAX(INDEX($C$1:$C$13701,MIN(13701,ROW()+1)):INDEX($C$1:$C$13701,MIN(13701,ROW()+設定!$B$24))),$C12230&gt;=設定!$B$32,$C12230&gt;=MAX(MIN(INDEX($C$1:$C$13701,MAX(1,ROW()-設定!$B$26)):INDEX($C$1:$C$13701,MAX(1,ROW()-1))),MIN(INDEX($C$1:$C$13701,MIN(13701,ROW()+1)):INDEX($C$1:$C$13701,MIN(13701,ROW()+設定!$B$26))))*10^(設定!$B$27/20)),1,0))</f>
        <v>0</v>
      </c>
      <c r="G12230" s="33" t="n">
        <f aca="false">$G12229+IF($F12230=1,1,0)</f>
        <v>6</v>
      </c>
      <c r="H12230" s="0" t="str">
        <f aca="false">IF($F12230=1,$G12230,"")</f>
        <v/>
      </c>
    </row>
    <row r="12231" customFormat="false" ht="15" hidden="false" customHeight="false" outlineLevel="0" collapsed="false">
      <c r="A12231" s="30" t="n">
        <v>1910.78125</v>
      </c>
      <c r="B12231" s="31" t="n">
        <v>12.7766</v>
      </c>
      <c r="C12231" s="32" t="n">
        <f aca="false">IF($A12231="","",IF(設定!$B$21="dB",10^($B12231/20),ABS($B12231)))</f>
        <v>4.35341430511648</v>
      </c>
      <c r="D12231" s="32" t="n">
        <f aca="false">IF($A12231="","",$A12231^2)</f>
        <v>3651084.98535156</v>
      </c>
      <c r="E12231" s="32" t="n">
        <f aca="false">IF($A12231="","",IF($C12231&lt;=0,"",1/$C12231^2))</f>
        <v>0.0527642780185061</v>
      </c>
      <c r="F12231" s="33" t="n">
        <f aca="false">IF(OR(ROW()-設定!$B$30&lt;2,ROW()+設定!$B$30&gt;13701,N($A12231)&lt;=0,N(INDEX($A$2:$A$13701,MIN(13700,MAX(1,ROW()-1+設定!$B$30))))&lt;=0,$A12231&lt;設定!$B$28,$A12231&gt;設定!$B$29),0,IF(AND($C12231&gt;=MAX(INDEX($C$1:$C$13701,MAX(1,ROW()-設定!$B$24)):INDEX($C$1:$C$13701,MAX(1,ROW()-1))),$C12231&gt;MAX(INDEX($C$1:$C$13701,MIN(13701,ROW()+1)):INDEX($C$1:$C$13701,MIN(13701,ROW()+設定!$B$24))),$C12231&gt;=設定!$B$32,$C12231&gt;=MAX(MIN(INDEX($C$1:$C$13701,MAX(1,ROW()-設定!$B$26)):INDEX($C$1:$C$13701,MAX(1,ROW()-1))),MIN(INDEX($C$1:$C$13701,MIN(13701,ROW()+1)):INDEX($C$1:$C$13701,MIN(13701,ROW()+設定!$B$26))))*10^(設定!$B$27/20)),1,0))</f>
        <v>0</v>
      </c>
      <c r="G12231" s="33" t="n">
        <f aca="false">$G12230+IF($F12231=1,1,0)</f>
        <v>6</v>
      </c>
      <c r="H12231" s="0" t="str">
        <f aca="false">IF($F12231=1,$G12231,"")</f>
        <v/>
      </c>
    </row>
    <row r="12232" customFormat="false" ht="15" hidden="false" customHeight="false" outlineLevel="0" collapsed="false">
      <c r="A12232" s="30" t="n">
        <v>1910.9375</v>
      </c>
      <c r="B12232" s="31" t="n">
        <v>12.7813</v>
      </c>
      <c r="C12232" s="32" t="n">
        <f aca="false">IF($A12232="","",IF(設定!$B$21="dB",10^($B12232/20),ABS($B12232)))</f>
        <v>4.35577060768289</v>
      </c>
      <c r="D12232" s="32" t="n">
        <f aca="false">IF($A12232="","",$A12232^2)</f>
        <v>3651682.12890625</v>
      </c>
      <c r="E12232" s="32" t="n">
        <f aca="false">IF($A12232="","",IF($C12232&lt;=0,"",1/$C12232^2))</f>
        <v>0.0527072066130377</v>
      </c>
      <c r="F12232" s="33" t="n">
        <f aca="false">IF(OR(ROW()-設定!$B$30&lt;2,ROW()+設定!$B$30&gt;13701,N($A12232)&lt;=0,N(INDEX($A$2:$A$13701,MIN(13700,MAX(1,ROW()-1+設定!$B$30))))&lt;=0,$A12232&lt;設定!$B$28,$A12232&gt;設定!$B$29),0,IF(AND($C12232&gt;=MAX(INDEX($C$1:$C$13701,MAX(1,ROW()-設定!$B$24)):INDEX($C$1:$C$13701,MAX(1,ROW()-1))),$C12232&gt;MAX(INDEX($C$1:$C$13701,MIN(13701,ROW()+1)):INDEX($C$1:$C$13701,MIN(13701,ROW()+設定!$B$24))),$C12232&gt;=設定!$B$32,$C12232&gt;=MAX(MIN(INDEX($C$1:$C$13701,MAX(1,ROW()-設定!$B$26)):INDEX($C$1:$C$13701,MAX(1,ROW()-1))),MIN(INDEX($C$1:$C$13701,MIN(13701,ROW()+1)):INDEX($C$1:$C$13701,MIN(13701,ROW()+設定!$B$26))))*10^(設定!$B$27/20)),1,0))</f>
        <v>0</v>
      </c>
      <c r="G12232" s="33" t="n">
        <f aca="false">$G12231+IF($F12232=1,1,0)</f>
        <v>6</v>
      </c>
      <c r="H12232" s="0" t="str">
        <f aca="false">IF($F12232=1,$G12232,"")</f>
        <v/>
      </c>
    </row>
    <row r="12233" customFormat="false" ht="15" hidden="false" customHeight="false" outlineLevel="0" collapsed="false">
      <c r="A12233" s="30" t="n">
        <v>1911.09375</v>
      </c>
      <c r="B12233" s="31" t="n">
        <v>12.7077</v>
      </c>
      <c r="C12233" s="32" t="n">
        <f aca="false">IF($A12233="","",IF(設定!$B$21="dB",10^($B12233/20),ABS($B12233)))</f>
        <v>4.31901786054213</v>
      </c>
      <c r="D12233" s="32" t="n">
        <f aca="false">IF($A12233="","",$A12233^2)</f>
        <v>3652279.32128906</v>
      </c>
      <c r="E12233" s="32" t="n">
        <f aca="false">IF($A12233="","",IF($C12233&lt;=0,"",1/$C12233^2))</f>
        <v>0.0536080487665349</v>
      </c>
      <c r="F12233" s="33" t="n">
        <f aca="false">IF(OR(ROW()-設定!$B$30&lt;2,ROW()+設定!$B$30&gt;13701,N($A12233)&lt;=0,N(INDEX($A$2:$A$13701,MIN(13700,MAX(1,ROW()-1+設定!$B$30))))&lt;=0,$A12233&lt;設定!$B$28,$A12233&gt;設定!$B$29),0,IF(AND($C12233&gt;=MAX(INDEX($C$1:$C$13701,MAX(1,ROW()-設定!$B$24)):INDEX($C$1:$C$13701,MAX(1,ROW()-1))),$C12233&gt;MAX(INDEX($C$1:$C$13701,MIN(13701,ROW()+1)):INDEX($C$1:$C$13701,MIN(13701,ROW()+設定!$B$24))),$C12233&gt;=設定!$B$32,$C12233&gt;=MAX(MIN(INDEX($C$1:$C$13701,MAX(1,ROW()-設定!$B$26)):INDEX($C$1:$C$13701,MAX(1,ROW()-1))),MIN(INDEX($C$1:$C$13701,MIN(13701,ROW()+1)):INDEX($C$1:$C$13701,MIN(13701,ROW()+設定!$B$26))))*10^(設定!$B$27/20)),1,0))</f>
        <v>0</v>
      </c>
      <c r="G12233" s="33" t="n">
        <f aca="false">$G12232+IF($F12233=1,1,0)</f>
        <v>6</v>
      </c>
      <c r="H12233" s="0" t="str">
        <f aca="false">IF($F12233=1,$G12233,"")</f>
        <v/>
      </c>
    </row>
    <row r="12234" customFormat="false" ht="15" hidden="false" customHeight="false" outlineLevel="0" collapsed="false">
      <c r="A12234" s="30" t="n">
        <v>1911.25</v>
      </c>
      <c r="B12234" s="31" t="n">
        <v>12.8736</v>
      </c>
      <c r="C12234" s="32" t="n">
        <f aca="false">IF($A12234="","",IF(設定!$B$21="dB",10^($B12234/20),ABS($B12234)))</f>
        <v>4.40230370249334</v>
      </c>
      <c r="D12234" s="32" t="n">
        <f aca="false">IF($A12234="","",$A12234^2)</f>
        <v>3652876.5625</v>
      </c>
      <c r="E12234" s="32" t="n">
        <f aca="false">IF($A12234="","",IF($C12234&lt;=0,"",1/$C12234^2))</f>
        <v>0.0515988473296495</v>
      </c>
      <c r="F12234" s="33" t="n">
        <f aca="false">IF(OR(ROW()-設定!$B$30&lt;2,ROW()+設定!$B$30&gt;13701,N($A12234)&lt;=0,N(INDEX($A$2:$A$13701,MIN(13700,MAX(1,ROW()-1+設定!$B$30))))&lt;=0,$A12234&lt;設定!$B$28,$A12234&gt;設定!$B$29),0,IF(AND($C12234&gt;=MAX(INDEX($C$1:$C$13701,MAX(1,ROW()-設定!$B$24)):INDEX($C$1:$C$13701,MAX(1,ROW()-1))),$C12234&gt;MAX(INDEX($C$1:$C$13701,MIN(13701,ROW()+1)):INDEX($C$1:$C$13701,MIN(13701,ROW()+設定!$B$24))),$C12234&gt;=設定!$B$32,$C12234&gt;=MAX(MIN(INDEX($C$1:$C$13701,MAX(1,ROW()-設定!$B$26)):INDEX($C$1:$C$13701,MAX(1,ROW()-1))),MIN(INDEX($C$1:$C$13701,MIN(13701,ROW()+1)):INDEX($C$1:$C$13701,MIN(13701,ROW()+設定!$B$26))))*10^(設定!$B$27/20)),1,0))</f>
        <v>0</v>
      </c>
      <c r="G12234" s="33" t="n">
        <f aca="false">$G12233+IF($F12234=1,1,0)</f>
        <v>6</v>
      </c>
      <c r="H12234" s="0" t="str">
        <f aca="false">IF($F12234=1,$G12234,"")</f>
        <v/>
      </c>
    </row>
    <row r="12235" customFormat="false" ht="15" hidden="false" customHeight="false" outlineLevel="0" collapsed="false">
      <c r="A12235" s="30" t="n">
        <v>1911.40625</v>
      </c>
      <c r="B12235" s="31" t="n">
        <v>12.7559</v>
      </c>
      <c r="C12235" s="32" t="n">
        <f aca="false">IF($A12235="","",IF(設定!$B$21="dB",10^($B12235/20),ABS($B12235)))</f>
        <v>4.34305170734249</v>
      </c>
      <c r="D12235" s="32" t="n">
        <f aca="false">IF($A12235="","",$A12235^2)</f>
        <v>3653473.85253906</v>
      </c>
      <c r="E12235" s="32" t="n">
        <f aca="false">IF($A12235="","",IF($C12235&lt;=0,"",1/$C12235^2))</f>
        <v>0.0530163714008563</v>
      </c>
      <c r="F12235" s="33" t="n">
        <f aca="false">IF(OR(ROW()-設定!$B$30&lt;2,ROW()+設定!$B$30&gt;13701,N($A12235)&lt;=0,N(INDEX($A$2:$A$13701,MIN(13700,MAX(1,ROW()-1+設定!$B$30))))&lt;=0,$A12235&lt;設定!$B$28,$A12235&gt;設定!$B$29),0,IF(AND($C12235&gt;=MAX(INDEX($C$1:$C$13701,MAX(1,ROW()-設定!$B$24)):INDEX($C$1:$C$13701,MAX(1,ROW()-1))),$C12235&gt;MAX(INDEX($C$1:$C$13701,MIN(13701,ROW()+1)):INDEX($C$1:$C$13701,MIN(13701,ROW()+設定!$B$24))),$C12235&gt;=設定!$B$32,$C12235&gt;=MAX(MIN(INDEX($C$1:$C$13701,MAX(1,ROW()-設定!$B$26)):INDEX($C$1:$C$13701,MAX(1,ROW()-1))),MIN(INDEX($C$1:$C$13701,MIN(13701,ROW()+1)):INDEX($C$1:$C$13701,MIN(13701,ROW()+設定!$B$26))))*10^(設定!$B$27/20)),1,0))</f>
        <v>0</v>
      </c>
      <c r="G12235" s="33" t="n">
        <f aca="false">$G12234+IF($F12235=1,1,0)</f>
        <v>6</v>
      </c>
      <c r="H12235" s="0" t="str">
        <f aca="false">IF($F12235=1,$G12235,"")</f>
        <v/>
      </c>
    </row>
    <row r="12236" customFormat="false" ht="15" hidden="false" customHeight="false" outlineLevel="0" collapsed="false">
      <c r="A12236" s="30" t="n">
        <v>1911.5625</v>
      </c>
      <c r="B12236" s="31" t="n">
        <v>12.7547</v>
      </c>
      <c r="C12236" s="32" t="n">
        <f aca="false">IF($A12236="","",IF(設定!$B$21="dB",10^($B12236/20),ABS($B12236)))</f>
        <v>4.34245173402097</v>
      </c>
      <c r="D12236" s="32" t="n">
        <f aca="false">IF($A12236="","",$A12236^2)</f>
        <v>3654071.19140625</v>
      </c>
      <c r="E12236" s="32" t="n">
        <f aca="false">IF($A12236="","",IF($C12236&lt;=0,"",1/$C12236^2))</f>
        <v>0.0530310223896487</v>
      </c>
      <c r="F12236" s="33" t="n">
        <f aca="false">IF(OR(ROW()-設定!$B$30&lt;2,ROW()+設定!$B$30&gt;13701,N($A12236)&lt;=0,N(INDEX($A$2:$A$13701,MIN(13700,MAX(1,ROW()-1+設定!$B$30))))&lt;=0,$A12236&lt;設定!$B$28,$A12236&gt;設定!$B$29),0,IF(AND($C12236&gt;=MAX(INDEX($C$1:$C$13701,MAX(1,ROW()-設定!$B$24)):INDEX($C$1:$C$13701,MAX(1,ROW()-1))),$C12236&gt;MAX(INDEX($C$1:$C$13701,MIN(13701,ROW()+1)):INDEX($C$1:$C$13701,MIN(13701,ROW()+設定!$B$24))),$C12236&gt;=設定!$B$32,$C12236&gt;=MAX(MIN(INDEX($C$1:$C$13701,MAX(1,ROW()-設定!$B$26)):INDEX($C$1:$C$13701,MAX(1,ROW()-1))),MIN(INDEX($C$1:$C$13701,MIN(13701,ROW()+1)):INDEX($C$1:$C$13701,MIN(13701,ROW()+設定!$B$26))))*10^(設定!$B$27/20)),1,0))</f>
        <v>0</v>
      </c>
      <c r="G12236" s="33" t="n">
        <f aca="false">$G12235+IF($F12236=1,1,0)</f>
        <v>6</v>
      </c>
      <c r="H12236" s="0" t="str">
        <f aca="false">IF($F12236=1,$G12236,"")</f>
        <v/>
      </c>
    </row>
    <row r="12237" customFormat="false" ht="15" hidden="false" customHeight="false" outlineLevel="0" collapsed="false">
      <c r="A12237" s="30" t="n">
        <v>1911.71875</v>
      </c>
      <c r="B12237" s="31" t="n">
        <v>12.5757</v>
      </c>
      <c r="C12237" s="32" t="n">
        <f aca="false">IF($A12237="","",IF(設定!$B$21="dB",10^($B12237/20),ABS($B12237)))</f>
        <v>4.25387770317257</v>
      </c>
      <c r="D12237" s="32" t="n">
        <f aca="false">IF($A12237="","",$A12237^2)</f>
        <v>3654668.57910156</v>
      </c>
      <c r="E12237" s="32" t="n">
        <f aca="false">IF($A12237="","",IF($C12237&lt;=0,"",1/$C12237^2))</f>
        <v>0.0552624328247835</v>
      </c>
      <c r="F12237" s="33" t="n">
        <f aca="false">IF(OR(ROW()-設定!$B$30&lt;2,ROW()+設定!$B$30&gt;13701,N($A12237)&lt;=0,N(INDEX($A$2:$A$13701,MIN(13700,MAX(1,ROW()-1+設定!$B$30))))&lt;=0,$A12237&lt;設定!$B$28,$A12237&gt;設定!$B$29),0,IF(AND($C12237&gt;=MAX(INDEX($C$1:$C$13701,MAX(1,ROW()-設定!$B$24)):INDEX($C$1:$C$13701,MAX(1,ROW()-1))),$C12237&gt;MAX(INDEX($C$1:$C$13701,MIN(13701,ROW()+1)):INDEX($C$1:$C$13701,MIN(13701,ROW()+設定!$B$24))),$C12237&gt;=設定!$B$32,$C12237&gt;=MAX(MIN(INDEX($C$1:$C$13701,MAX(1,ROW()-設定!$B$26)):INDEX($C$1:$C$13701,MAX(1,ROW()-1))),MIN(INDEX($C$1:$C$13701,MIN(13701,ROW()+1)):INDEX($C$1:$C$13701,MIN(13701,ROW()+設定!$B$26))))*10^(設定!$B$27/20)),1,0))</f>
        <v>0</v>
      </c>
      <c r="G12237" s="33" t="n">
        <f aca="false">$G12236+IF($F12237=1,1,0)</f>
        <v>6</v>
      </c>
      <c r="H12237" s="0" t="str">
        <f aca="false">IF($F12237=1,$G12237,"")</f>
        <v/>
      </c>
    </row>
    <row r="12238" customFormat="false" ht="15" hidden="false" customHeight="false" outlineLevel="0" collapsed="false">
      <c r="A12238" s="30" t="n">
        <v>1911.875</v>
      </c>
      <c r="B12238" s="31" t="n">
        <v>12.7511</v>
      </c>
      <c r="C12238" s="32" t="n">
        <f aca="false">IF($A12238="","",IF(設定!$B$21="dB",10^($B12238/20),ABS($B12238)))</f>
        <v>4.34065231131252</v>
      </c>
      <c r="D12238" s="32" t="n">
        <f aca="false">IF($A12238="","",$A12238^2)</f>
        <v>3655266.015625</v>
      </c>
      <c r="E12238" s="32" t="n">
        <f aca="false">IF($A12238="","",IF($C12238&lt;=0,"",1/$C12238^2))</f>
        <v>0.0530749996531644</v>
      </c>
      <c r="F12238" s="33" t="n">
        <f aca="false">IF(OR(ROW()-設定!$B$30&lt;2,ROW()+設定!$B$30&gt;13701,N($A12238)&lt;=0,N(INDEX($A$2:$A$13701,MIN(13700,MAX(1,ROW()-1+設定!$B$30))))&lt;=0,$A12238&lt;設定!$B$28,$A12238&gt;設定!$B$29),0,IF(AND($C12238&gt;=MAX(INDEX($C$1:$C$13701,MAX(1,ROW()-設定!$B$24)):INDEX($C$1:$C$13701,MAX(1,ROW()-1))),$C12238&gt;MAX(INDEX($C$1:$C$13701,MIN(13701,ROW()+1)):INDEX($C$1:$C$13701,MIN(13701,ROW()+設定!$B$24))),$C12238&gt;=設定!$B$32,$C12238&gt;=MAX(MIN(INDEX($C$1:$C$13701,MAX(1,ROW()-設定!$B$26)):INDEX($C$1:$C$13701,MAX(1,ROW()-1))),MIN(INDEX($C$1:$C$13701,MIN(13701,ROW()+1)):INDEX($C$1:$C$13701,MIN(13701,ROW()+設定!$B$26))))*10^(設定!$B$27/20)),1,0))</f>
        <v>0</v>
      </c>
      <c r="G12238" s="33" t="n">
        <f aca="false">$G12237+IF($F12238=1,1,0)</f>
        <v>6</v>
      </c>
      <c r="H12238" s="0" t="str">
        <f aca="false">IF($F12238=1,$G12238,"")</f>
        <v/>
      </c>
    </row>
    <row r="12239" customFormat="false" ht="15" hidden="false" customHeight="false" outlineLevel="0" collapsed="false">
      <c r="A12239" s="30" t="n">
        <v>1912.03125</v>
      </c>
      <c r="B12239" s="31" t="n">
        <v>12.6392</v>
      </c>
      <c r="C12239" s="32" t="n">
        <f aca="false">IF($A12239="","",IF(設定!$B$21="dB",10^($B12239/20),ABS($B12239)))</f>
        <v>4.28509051437693</v>
      </c>
      <c r="D12239" s="32" t="n">
        <f aca="false">IF($A12239="","",$A12239^2)</f>
        <v>3655863.50097656</v>
      </c>
      <c r="E12239" s="32" t="n">
        <f aca="false">IF($A12239="","",IF($C12239&lt;=0,"",1/$C12239^2))</f>
        <v>0.0544602963176383</v>
      </c>
      <c r="F12239" s="33" t="n">
        <f aca="false">IF(OR(ROW()-設定!$B$30&lt;2,ROW()+設定!$B$30&gt;13701,N($A12239)&lt;=0,N(INDEX($A$2:$A$13701,MIN(13700,MAX(1,ROW()-1+設定!$B$30))))&lt;=0,$A12239&lt;設定!$B$28,$A12239&gt;設定!$B$29),0,IF(AND($C12239&gt;=MAX(INDEX($C$1:$C$13701,MAX(1,ROW()-設定!$B$24)):INDEX($C$1:$C$13701,MAX(1,ROW()-1))),$C12239&gt;MAX(INDEX($C$1:$C$13701,MIN(13701,ROW()+1)):INDEX($C$1:$C$13701,MIN(13701,ROW()+設定!$B$24))),$C12239&gt;=設定!$B$32,$C12239&gt;=MAX(MIN(INDEX($C$1:$C$13701,MAX(1,ROW()-設定!$B$26)):INDEX($C$1:$C$13701,MAX(1,ROW()-1))),MIN(INDEX($C$1:$C$13701,MIN(13701,ROW()+1)):INDEX($C$1:$C$13701,MIN(13701,ROW()+設定!$B$26))))*10^(設定!$B$27/20)),1,0))</f>
        <v>0</v>
      </c>
      <c r="G12239" s="33" t="n">
        <f aca="false">$G12238+IF($F12239=1,1,0)</f>
        <v>6</v>
      </c>
      <c r="H12239" s="0" t="str">
        <f aca="false">IF($F12239=1,$G12239,"")</f>
        <v/>
      </c>
    </row>
    <row r="12240" customFormat="false" ht="15" hidden="false" customHeight="false" outlineLevel="0" collapsed="false">
      <c r="A12240" s="30" t="n">
        <v>1912.1875</v>
      </c>
      <c r="B12240" s="31" t="n">
        <v>12.651</v>
      </c>
      <c r="C12240" s="32" t="n">
        <f aca="false">IF($A12240="","",IF(設定!$B$21="dB",10^($B12240/20),ABS($B12240)))</f>
        <v>4.29091587389877</v>
      </c>
      <c r="D12240" s="32" t="n">
        <f aca="false">IF($A12240="","",$A12240^2)</f>
        <v>3656461.03515625</v>
      </c>
      <c r="E12240" s="32" t="n">
        <f aca="false">IF($A12240="","",IF($C12240&lt;=0,"",1/$C12240^2))</f>
        <v>0.0543125257881112</v>
      </c>
      <c r="F12240" s="33" t="n">
        <f aca="false">IF(OR(ROW()-設定!$B$30&lt;2,ROW()+設定!$B$30&gt;13701,N($A12240)&lt;=0,N(INDEX($A$2:$A$13701,MIN(13700,MAX(1,ROW()-1+設定!$B$30))))&lt;=0,$A12240&lt;設定!$B$28,$A12240&gt;設定!$B$29),0,IF(AND($C12240&gt;=MAX(INDEX($C$1:$C$13701,MAX(1,ROW()-設定!$B$24)):INDEX($C$1:$C$13701,MAX(1,ROW()-1))),$C12240&gt;MAX(INDEX($C$1:$C$13701,MIN(13701,ROW()+1)):INDEX($C$1:$C$13701,MIN(13701,ROW()+設定!$B$24))),$C12240&gt;=設定!$B$32,$C12240&gt;=MAX(MIN(INDEX($C$1:$C$13701,MAX(1,ROW()-設定!$B$26)):INDEX($C$1:$C$13701,MAX(1,ROW()-1))),MIN(INDEX($C$1:$C$13701,MIN(13701,ROW()+1)):INDEX($C$1:$C$13701,MIN(13701,ROW()+設定!$B$26))))*10^(設定!$B$27/20)),1,0))</f>
        <v>0</v>
      </c>
      <c r="G12240" s="33" t="n">
        <f aca="false">$G12239+IF($F12240=1,1,0)</f>
        <v>6</v>
      </c>
      <c r="H12240" s="0" t="str">
        <f aca="false">IF($F12240=1,$G12240,"")</f>
        <v/>
      </c>
    </row>
    <row r="12241" customFormat="false" ht="15" hidden="false" customHeight="false" outlineLevel="0" collapsed="false">
      <c r="A12241" s="30" t="n">
        <v>1912.34375</v>
      </c>
      <c r="B12241" s="31" t="n">
        <v>12.8077</v>
      </c>
      <c r="C12241" s="32" t="n">
        <f aca="false">IF($A12241="","",IF(設定!$B$21="dB",10^($B12241/20),ABS($B12241)))</f>
        <v>4.36902973030597</v>
      </c>
      <c r="D12241" s="32" t="n">
        <f aca="false">IF($A12241="","",$A12241^2)</f>
        <v>3657058.61816406</v>
      </c>
      <c r="E12241" s="32" t="n">
        <f aca="false">IF($A12241="","",IF($C12241&lt;=0,"",1/$C12241^2))</f>
        <v>0.0523877805974721</v>
      </c>
      <c r="F12241" s="33" t="n">
        <f aca="false">IF(OR(ROW()-設定!$B$30&lt;2,ROW()+設定!$B$30&gt;13701,N($A12241)&lt;=0,N(INDEX($A$2:$A$13701,MIN(13700,MAX(1,ROW()-1+設定!$B$30))))&lt;=0,$A12241&lt;設定!$B$28,$A12241&gt;設定!$B$29),0,IF(AND($C12241&gt;=MAX(INDEX($C$1:$C$13701,MAX(1,ROW()-設定!$B$24)):INDEX($C$1:$C$13701,MAX(1,ROW()-1))),$C12241&gt;MAX(INDEX($C$1:$C$13701,MIN(13701,ROW()+1)):INDEX($C$1:$C$13701,MIN(13701,ROW()+設定!$B$24))),$C12241&gt;=設定!$B$32,$C12241&gt;=MAX(MIN(INDEX($C$1:$C$13701,MAX(1,ROW()-設定!$B$26)):INDEX($C$1:$C$13701,MAX(1,ROW()-1))),MIN(INDEX($C$1:$C$13701,MIN(13701,ROW()+1)):INDEX($C$1:$C$13701,MIN(13701,ROW()+設定!$B$26))))*10^(設定!$B$27/20)),1,0))</f>
        <v>0</v>
      </c>
      <c r="G12241" s="33" t="n">
        <f aca="false">$G12240+IF($F12241=1,1,0)</f>
        <v>6</v>
      </c>
      <c r="H12241" s="0" t="str">
        <f aca="false">IF($F12241=1,$G12241,"")</f>
        <v/>
      </c>
    </row>
    <row r="12242" customFormat="false" ht="15" hidden="false" customHeight="false" outlineLevel="0" collapsed="false">
      <c r="A12242" s="30" t="n">
        <v>1912.5</v>
      </c>
      <c r="B12242" s="31" t="n">
        <v>12.5738</v>
      </c>
      <c r="C12242" s="32" t="n">
        <f aca="false">IF($A12242="","",IF(設定!$B$21="dB",10^($B12242/20),ABS($B12242)))</f>
        <v>4.25294728797664</v>
      </c>
      <c r="D12242" s="32" t="n">
        <f aca="false">IF($A12242="","",$A12242^2)</f>
        <v>3657656.25</v>
      </c>
      <c r="E12242" s="32" t="n">
        <f aca="false">IF($A12242="","",IF($C12242&lt;=0,"",1/$C12242^2))</f>
        <v>0.0552866149403935</v>
      </c>
      <c r="F12242" s="33" t="n">
        <f aca="false">IF(OR(ROW()-設定!$B$30&lt;2,ROW()+設定!$B$30&gt;13701,N($A12242)&lt;=0,N(INDEX($A$2:$A$13701,MIN(13700,MAX(1,ROW()-1+設定!$B$30))))&lt;=0,$A12242&lt;設定!$B$28,$A12242&gt;設定!$B$29),0,IF(AND($C12242&gt;=MAX(INDEX($C$1:$C$13701,MAX(1,ROW()-設定!$B$24)):INDEX($C$1:$C$13701,MAX(1,ROW()-1))),$C12242&gt;MAX(INDEX($C$1:$C$13701,MIN(13701,ROW()+1)):INDEX($C$1:$C$13701,MIN(13701,ROW()+設定!$B$24))),$C12242&gt;=設定!$B$32,$C12242&gt;=MAX(MIN(INDEX($C$1:$C$13701,MAX(1,ROW()-設定!$B$26)):INDEX($C$1:$C$13701,MAX(1,ROW()-1))),MIN(INDEX($C$1:$C$13701,MIN(13701,ROW()+1)):INDEX($C$1:$C$13701,MIN(13701,ROW()+設定!$B$26))))*10^(設定!$B$27/20)),1,0))</f>
        <v>0</v>
      </c>
      <c r="G12242" s="33" t="n">
        <f aca="false">$G12241+IF($F12242=1,1,0)</f>
        <v>6</v>
      </c>
      <c r="H12242" s="0" t="str">
        <f aca="false">IF($F12242=1,$G12242,"")</f>
        <v/>
      </c>
    </row>
    <row r="12243" customFormat="false" ht="15" hidden="false" customHeight="false" outlineLevel="0" collapsed="false">
      <c r="A12243" s="30" t="n">
        <v>1912.65625</v>
      </c>
      <c r="B12243" s="31" t="n">
        <v>12.6631</v>
      </c>
      <c r="C12243" s="32" t="n">
        <f aca="false">IF($A12243="","",IF(設定!$B$21="dB",10^($B12243/20),ABS($B12243)))</f>
        <v>4.2968975597175</v>
      </c>
      <c r="D12243" s="32" t="n">
        <f aca="false">IF($A12243="","",$A12243^2)</f>
        <v>3658253.93066406</v>
      </c>
      <c r="E12243" s="32" t="n">
        <f aca="false">IF($A12243="","",IF($C12243&lt;=0,"",1/$C12243^2))</f>
        <v>0.0541614147463971</v>
      </c>
      <c r="F12243" s="33" t="n">
        <f aca="false">IF(OR(ROW()-設定!$B$30&lt;2,ROW()+設定!$B$30&gt;13701,N($A12243)&lt;=0,N(INDEX($A$2:$A$13701,MIN(13700,MAX(1,ROW()-1+設定!$B$30))))&lt;=0,$A12243&lt;設定!$B$28,$A12243&gt;設定!$B$29),0,IF(AND($C12243&gt;=MAX(INDEX($C$1:$C$13701,MAX(1,ROW()-設定!$B$24)):INDEX($C$1:$C$13701,MAX(1,ROW()-1))),$C12243&gt;MAX(INDEX($C$1:$C$13701,MIN(13701,ROW()+1)):INDEX($C$1:$C$13701,MIN(13701,ROW()+設定!$B$24))),$C12243&gt;=設定!$B$32,$C12243&gt;=MAX(MIN(INDEX($C$1:$C$13701,MAX(1,ROW()-設定!$B$26)):INDEX($C$1:$C$13701,MAX(1,ROW()-1))),MIN(INDEX($C$1:$C$13701,MIN(13701,ROW()+1)):INDEX($C$1:$C$13701,MIN(13701,ROW()+設定!$B$26))))*10^(設定!$B$27/20)),1,0))</f>
        <v>0</v>
      </c>
      <c r="G12243" s="33" t="n">
        <f aca="false">$G12242+IF($F12243=1,1,0)</f>
        <v>6</v>
      </c>
      <c r="H12243" s="0" t="str">
        <f aca="false">IF($F12243=1,$G12243,"")</f>
        <v/>
      </c>
    </row>
    <row r="12244" customFormat="false" ht="15" hidden="false" customHeight="false" outlineLevel="0" collapsed="false">
      <c r="A12244" s="30" t="n">
        <v>1912.8125</v>
      </c>
      <c r="B12244" s="31" t="n">
        <v>12.7452</v>
      </c>
      <c r="C12244" s="32" t="n">
        <f aca="false">IF($A12244="","",IF(設定!$B$21="dB",10^($B12244/20),ABS($B12244)))</f>
        <v>4.33770486968404</v>
      </c>
      <c r="D12244" s="32" t="n">
        <f aca="false">IF($A12244="","",$A12244^2)</f>
        <v>3658851.66015625</v>
      </c>
      <c r="E12244" s="32" t="n">
        <f aca="false">IF($A12244="","",IF($C12244&lt;=0,"",1/$C12244^2))</f>
        <v>0.0531471523774918</v>
      </c>
      <c r="F12244" s="33" t="n">
        <f aca="false">IF(OR(ROW()-設定!$B$30&lt;2,ROW()+設定!$B$30&gt;13701,N($A12244)&lt;=0,N(INDEX($A$2:$A$13701,MIN(13700,MAX(1,ROW()-1+設定!$B$30))))&lt;=0,$A12244&lt;設定!$B$28,$A12244&gt;設定!$B$29),0,IF(AND($C12244&gt;=MAX(INDEX($C$1:$C$13701,MAX(1,ROW()-設定!$B$24)):INDEX($C$1:$C$13701,MAX(1,ROW()-1))),$C12244&gt;MAX(INDEX($C$1:$C$13701,MIN(13701,ROW()+1)):INDEX($C$1:$C$13701,MIN(13701,ROW()+設定!$B$24))),$C12244&gt;=設定!$B$32,$C12244&gt;=MAX(MIN(INDEX($C$1:$C$13701,MAX(1,ROW()-設定!$B$26)):INDEX($C$1:$C$13701,MAX(1,ROW()-1))),MIN(INDEX($C$1:$C$13701,MIN(13701,ROW()+1)):INDEX($C$1:$C$13701,MIN(13701,ROW()+設定!$B$26))))*10^(設定!$B$27/20)),1,0))</f>
        <v>0</v>
      </c>
      <c r="G12244" s="33" t="n">
        <f aca="false">$G12243+IF($F12244=1,1,0)</f>
        <v>6</v>
      </c>
      <c r="H12244" s="0" t="str">
        <f aca="false">IF($F12244=1,$G12244,"")</f>
        <v/>
      </c>
    </row>
    <row r="12245" customFormat="false" ht="15" hidden="false" customHeight="false" outlineLevel="0" collapsed="false">
      <c r="A12245" s="30" t="n">
        <v>1912.96875</v>
      </c>
      <c r="B12245" s="31" t="n">
        <v>12.7933</v>
      </c>
      <c r="C12245" s="32" t="n">
        <f aca="false">IF($A12245="","",IF(設定!$B$21="dB",10^($B12245/20),ABS($B12245)))</f>
        <v>4.36179248597308</v>
      </c>
      <c r="D12245" s="32" t="n">
        <f aca="false">IF($A12245="","",$A12245^2)</f>
        <v>3659449.43847656</v>
      </c>
      <c r="E12245" s="32" t="n">
        <f aca="false">IF($A12245="","",IF($C12245&lt;=0,"",1/$C12245^2))</f>
        <v>0.0525617722366947</v>
      </c>
      <c r="F12245" s="33" t="n">
        <f aca="false">IF(OR(ROW()-設定!$B$30&lt;2,ROW()+設定!$B$30&gt;13701,N($A12245)&lt;=0,N(INDEX($A$2:$A$13701,MIN(13700,MAX(1,ROW()-1+設定!$B$30))))&lt;=0,$A12245&lt;設定!$B$28,$A12245&gt;設定!$B$29),0,IF(AND($C12245&gt;=MAX(INDEX($C$1:$C$13701,MAX(1,ROW()-設定!$B$24)):INDEX($C$1:$C$13701,MAX(1,ROW()-1))),$C12245&gt;MAX(INDEX($C$1:$C$13701,MIN(13701,ROW()+1)):INDEX($C$1:$C$13701,MIN(13701,ROW()+設定!$B$24))),$C12245&gt;=設定!$B$32,$C12245&gt;=MAX(MIN(INDEX($C$1:$C$13701,MAX(1,ROW()-設定!$B$26)):INDEX($C$1:$C$13701,MAX(1,ROW()-1))),MIN(INDEX($C$1:$C$13701,MIN(13701,ROW()+1)):INDEX($C$1:$C$13701,MIN(13701,ROW()+設定!$B$26))))*10^(設定!$B$27/20)),1,0))</f>
        <v>0</v>
      </c>
      <c r="G12245" s="33" t="n">
        <f aca="false">$G12244+IF($F12245=1,1,0)</f>
        <v>6</v>
      </c>
      <c r="H12245" s="0" t="str">
        <f aca="false">IF($F12245=1,$G12245,"")</f>
        <v/>
      </c>
    </row>
    <row r="12246" customFormat="false" ht="15" hidden="false" customHeight="false" outlineLevel="0" collapsed="false">
      <c r="A12246" s="30" t="n">
        <v>1913.125</v>
      </c>
      <c r="B12246" s="31" t="n">
        <v>12.6097</v>
      </c>
      <c r="C12246" s="32" t="n">
        <f aca="false">IF($A12246="","",IF(設定!$B$21="dB",10^($B12246/20),ABS($B12246)))</f>
        <v>4.27056169188484</v>
      </c>
      <c r="D12246" s="32" t="n">
        <f aca="false">IF($A12246="","",$A12246^2)</f>
        <v>3660047.265625</v>
      </c>
      <c r="E12246" s="32" t="n">
        <f aca="false">IF($A12246="","",IF($C12246&lt;=0,"",1/$C12246^2))</f>
        <v>0.0548314839859981</v>
      </c>
      <c r="F12246" s="33" t="n">
        <f aca="false">IF(OR(ROW()-設定!$B$30&lt;2,ROW()+設定!$B$30&gt;13701,N($A12246)&lt;=0,N(INDEX($A$2:$A$13701,MIN(13700,MAX(1,ROW()-1+設定!$B$30))))&lt;=0,$A12246&lt;設定!$B$28,$A12246&gt;設定!$B$29),0,IF(AND($C12246&gt;=MAX(INDEX($C$1:$C$13701,MAX(1,ROW()-設定!$B$24)):INDEX($C$1:$C$13701,MAX(1,ROW()-1))),$C12246&gt;MAX(INDEX($C$1:$C$13701,MIN(13701,ROW()+1)):INDEX($C$1:$C$13701,MIN(13701,ROW()+設定!$B$24))),$C12246&gt;=設定!$B$32,$C12246&gt;=MAX(MIN(INDEX($C$1:$C$13701,MAX(1,ROW()-設定!$B$26)):INDEX($C$1:$C$13701,MAX(1,ROW()-1))),MIN(INDEX($C$1:$C$13701,MIN(13701,ROW()+1)):INDEX($C$1:$C$13701,MIN(13701,ROW()+設定!$B$26))))*10^(設定!$B$27/20)),1,0))</f>
        <v>0</v>
      </c>
      <c r="G12246" s="33" t="n">
        <f aca="false">$G12245+IF($F12246=1,1,0)</f>
        <v>6</v>
      </c>
      <c r="H12246" s="0" t="str">
        <f aca="false">IF($F12246=1,$G12246,"")</f>
        <v/>
      </c>
    </row>
    <row r="12247" customFormat="false" ht="15" hidden="false" customHeight="false" outlineLevel="0" collapsed="false">
      <c r="A12247" s="30" t="n">
        <v>1913.28125</v>
      </c>
      <c r="B12247" s="31" t="n">
        <v>12.6922</v>
      </c>
      <c r="C12247" s="32" t="n">
        <f aca="false">IF($A12247="","",IF(設定!$B$21="dB",10^($B12247/20),ABS($B12247)))</f>
        <v>4.311317431047</v>
      </c>
      <c r="D12247" s="32" t="n">
        <f aca="false">IF($A12247="","",$A12247^2)</f>
        <v>3660645.14160156</v>
      </c>
      <c r="E12247" s="32" t="n">
        <f aca="false">IF($A12247="","",IF($C12247&lt;=0,"",1/$C12247^2))</f>
        <v>0.0537997180932845</v>
      </c>
      <c r="F12247" s="33" t="n">
        <f aca="false">IF(OR(ROW()-設定!$B$30&lt;2,ROW()+設定!$B$30&gt;13701,N($A12247)&lt;=0,N(INDEX($A$2:$A$13701,MIN(13700,MAX(1,ROW()-1+設定!$B$30))))&lt;=0,$A12247&lt;設定!$B$28,$A12247&gt;設定!$B$29),0,IF(AND($C12247&gt;=MAX(INDEX($C$1:$C$13701,MAX(1,ROW()-設定!$B$24)):INDEX($C$1:$C$13701,MAX(1,ROW()-1))),$C12247&gt;MAX(INDEX($C$1:$C$13701,MIN(13701,ROW()+1)):INDEX($C$1:$C$13701,MIN(13701,ROW()+設定!$B$24))),$C12247&gt;=設定!$B$32,$C12247&gt;=MAX(MIN(INDEX($C$1:$C$13701,MAX(1,ROW()-設定!$B$26)):INDEX($C$1:$C$13701,MAX(1,ROW()-1))),MIN(INDEX($C$1:$C$13701,MIN(13701,ROW()+1)):INDEX($C$1:$C$13701,MIN(13701,ROW()+設定!$B$26))))*10^(設定!$B$27/20)),1,0))</f>
        <v>0</v>
      </c>
      <c r="G12247" s="33" t="n">
        <f aca="false">$G12246+IF($F12247=1,1,0)</f>
        <v>6</v>
      </c>
      <c r="H12247" s="0" t="str">
        <f aca="false">IF($F12247=1,$G12247,"")</f>
        <v/>
      </c>
    </row>
    <row r="12248" customFormat="false" ht="15" hidden="false" customHeight="false" outlineLevel="0" collapsed="false">
      <c r="A12248" s="30" t="n">
        <v>1913.4375</v>
      </c>
      <c r="B12248" s="31" t="n">
        <v>12.6818</v>
      </c>
      <c r="C12248" s="32" t="n">
        <f aca="false">IF($A12248="","",IF(設定!$B$21="dB",10^($B12248/20),ABS($B12248)))</f>
        <v>4.30615838910904</v>
      </c>
      <c r="D12248" s="32" t="n">
        <f aca="false">IF($A12248="","",$A12248^2)</f>
        <v>3661243.06640625</v>
      </c>
      <c r="E12248" s="32" t="n">
        <f aca="false">IF($A12248="","",IF($C12248&lt;=0,"",1/$C12248^2))</f>
        <v>0.0539287060406653</v>
      </c>
      <c r="F12248" s="33" t="n">
        <f aca="false">IF(OR(ROW()-設定!$B$30&lt;2,ROW()+設定!$B$30&gt;13701,N($A12248)&lt;=0,N(INDEX($A$2:$A$13701,MIN(13700,MAX(1,ROW()-1+設定!$B$30))))&lt;=0,$A12248&lt;設定!$B$28,$A12248&gt;設定!$B$29),0,IF(AND($C12248&gt;=MAX(INDEX($C$1:$C$13701,MAX(1,ROW()-設定!$B$24)):INDEX($C$1:$C$13701,MAX(1,ROW()-1))),$C12248&gt;MAX(INDEX($C$1:$C$13701,MIN(13701,ROW()+1)):INDEX($C$1:$C$13701,MIN(13701,ROW()+設定!$B$24))),$C12248&gt;=設定!$B$32,$C12248&gt;=MAX(MIN(INDEX($C$1:$C$13701,MAX(1,ROW()-設定!$B$26)):INDEX($C$1:$C$13701,MAX(1,ROW()-1))),MIN(INDEX($C$1:$C$13701,MIN(13701,ROW()+1)):INDEX($C$1:$C$13701,MIN(13701,ROW()+設定!$B$26))))*10^(設定!$B$27/20)),1,0))</f>
        <v>0</v>
      </c>
      <c r="G12248" s="33" t="n">
        <f aca="false">$G12247+IF($F12248=1,1,0)</f>
        <v>6</v>
      </c>
      <c r="H12248" s="0" t="str">
        <f aca="false">IF($F12248=1,$G12248,"")</f>
        <v/>
      </c>
    </row>
    <row r="12249" customFormat="false" ht="15" hidden="false" customHeight="false" outlineLevel="0" collapsed="false">
      <c r="A12249" s="30" t="n">
        <v>1913.59375</v>
      </c>
      <c r="B12249" s="31" t="n">
        <v>12.5239</v>
      </c>
      <c r="C12249" s="32" t="n">
        <f aca="false">IF($A12249="","",IF(設定!$B$21="dB",10^($B12249/20),ABS($B12249)))</f>
        <v>4.22858436815809</v>
      </c>
      <c r="D12249" s="32" t="n">
        <f aca="false">IF($A12249="","",$A12249^2)</f>
        <v>3661841.04003906</v>
      </c>
      <c r="E12249" s="32" t="n">
        <f aca="false">IF($A12249="","",IF($C12249&lt;=0,"",1/$C12249^2))</f>
        <v>0.0559255160218597</v>
      </c>
      <c r="F12249" s="33" t="n">
        <f aca="false">IF(OR(ROW()-設定!$B$30&lt;2,ROW()+設定!$B$30&gt;13701,N($A12249)&lt;=0,N(INDEX($A$2:$A$13701,MIN(13700,MAX(1,ROW()-1+設定!$B$30))))&lt;=0,$A12249&lt;設定!$B$28,$A12249&gt;設定!$B$29),0,IF(AND($C12249&gt;=MAX(INDEX($C$1:$C$13701,MAX(1,ROW()-設定!$B$24)):INDEX($C$1:$C$13701,MAX(1,ROW()-1))),$C12249&gt;MAX(INDEX($C$1:$C$13701,MIN(13701,ROW()+1)):INDEX($C$1:$C$13701,MIN(13701,ROW()+設定!$B$24))),$C12249&gt;=設定!$B$32,$C12249&gt;=MAX(MIN(INDEX($C$1:$C$13701,MAX(1,ROW()-設定!$B$26)):INDEX($C$1:$C$13701,MAX(1,ROW()-1))),MIN(INDEX($C$1:$C$13701,MIN(13701,ROW()+1)):INDEX($C$1:$C$13701,MIN(13701,ROW()+設定!$B$26))))*10^(設定!$B$27/20)),1,0))</f>
        <v>0</v>
      </c>
      <c r="G12249" s="33" t="n">
        <f aca="false">$G12248+IF($F12249=1,1,0)</f>
        <v>6</v>
      </c>
      <c r="H12249" s="0" t="str">
        <f aca="false">IF($F12249=1,$G12249,"")</f>
        <v/>
      </c>
    </row>
    <row r="12250" customFormat="false" ht="15" hidden="false" customHeight="false" outlineLevel="0" collapsed="false">
      <c r="A12250" s="30" t="n">
        <v>1913.75</v>
      </c>
      <c r="B12250" s="31" t="n">
        <v>12.4075</v>
      </c>
      <c r="C12250" s="32" t="n">
        <f aca="false">IF($A12250="","",IF(設定!$B$21="dB",10^($B12250/20),ABS($B12250)))</f>
        <v>4.1722949288023</v>
      </c>
      <c r="D12250" s="32" t="n">
        <f aca="false">IF($A12250="","",$A12250^2)</f>
        <v>3662439.0625</v>
      </c>
      <c r="E12250" s="32" t="n">
        <f aca="false">IF($A12250="","",IF($C12250&lt;=0,"",1/$C12250^2))</f>
        <v>0.0574447045349556</v>
      </c>
      <c r="F12250" s="33" t="n">
        <f aca="false">IF(OR(ROW()-設定!$B$30&lt;2,ROW()+設定!$B$30&gt;13701,N($A12250)&lt;=0,N(INDEX($A$2:$A$13701,MIN(13700,MAX(1,ROW()-1+設定!$B$30))))&lt;=0,$A12250&lt;設定!$B$28,$A12250&gt;設定!$B$29),0,IF(AND($C12250&gt;=MAX(INDEX($C$1:$C$13701,MAX(1,ROW()-設定!$B$24)):INDEX($C$1:$C$13701,MAX(1,ROW()-1))),$C12250&gt;MAX(INDEX($C$1:$C$13701,MIN(13701,ROW()+1)):INDEX($C$1:$C$13701,MIN(13701,ROW()+設定!$B$24))),$C12250&gt;=設定!$B$32,$C12250&gt;=MAX(MIN(INDEX($C$1:$C$13701,MAX(1,ROW()-設定!$B$26)):INDEX($C$1:$C$13701,MAX(1,ROW()-1))),MIN(INDEX($C$1:$C$13701,MIN(13701,ROW()+1)):INDEX($C$1:$C$13701,MIN(13701,ROW()+設定!$B$26))))*10^(設定!$B$27/20)),1,0))</f>
        <v>0</v>
      </c>
      <c r="G12250" s="33" t="n">
        <f aca="false">$G12249+IF($F12250=1,1,0)</f>
        <v>6</v>
      </c>
      <c r="H12250" s="0" t="str">
        <f aca="false">IF($F12250=1,$G12250,"")</f>
        <v/>
      </c>
    </row>
    <row r="12251" customFormat="false" ht="15" hidden="false" customHeight="false" outlineLevel="0" collapsed="false">
      <c r="A12251" s="30" t="n">
        <v>1913.90625</v>
      </c>
      <c r="B12251" s="31" t="n">
        <v>12.4246</v>
      </c>
      <c r="C12251" s="32" t="n">
        <f aca="false">IF($A12251="","",IF(設定!$B$21="dB",10^($B12251/20),ABS($B12251)))</f>
        <v>4.18051705945431</v>
      </c>
      <c r="D12251" s="32" t="n">
        <f aca="false">IF($A12251="","",$A12251^2)</f>
        <v>3663037.13378906</v>
      </c>
      <c r="E12251" s="32" t="n">
        <f aca="false">IF($A12251="","",IF($C12251&lt;=0,"",1/$C12251^2))</f>
        <v>0.0572189652840048</v>
      </c>
      <c r="F12251" s="33" t="n">
        <f aca="false">IF(OR(ROW()-設定!$B$30&lt;2,ROW()+設定!$B$30&gt;13701,N($A12251)&lt;=0,N(INDEX($A$2:$A$13701,MIN(13700,MAX(1,ROW()-1+設定!$B$30))))&lt;=0,$A12251&lt;設定!$B$28,$A12251&gt;設定!$B$29),0,IF(AND($C12251&gt;=MAX(INDEX($C$1:$C$13701,MAX(1,ROW()-設定!$B$24)):INDEX($C$1:$C$13701,MAX(1,ROW()-1))),$C12251&gt;MAX(INDEX($C$1:$C$13701,MIN(13701,ROW()+1)):INDEX($C$1:$C$13701,MIN(13701,ROW()+設定!$B$24))),$C12251&gt;=設定!$B$32,$C12251&gt;=MAX(MIN(INDEX($C$1:$C$13701,MAX(1,ROW()-設定!$B$26)):INDEX($C$1:$C$13701,MAX(1,ROW()-1))),MIN(INDEX($C$1:$C$13701,MIN(13701,ROW()+1)):INDEX($C$1:$C$13701,MIN(13701,ROW()+設定!$B$26))))*10^(設定!$B$27/20)),1,0))</f>
        <v>0</v>
      </c>
      <c r="G12251" s="33" t="n">
        <f aca="false">$G12250+IF($F12251=1,1,0)</f>
        <v>6</v>
      </c>
      <c r="H12251" s="0" t="str">
        <f aca="false">IF($F12251=1,$G12251,"")</f>
        <v/>
      </c>
    </row>
    <row r="12252" customFormat="false" ht="15" hidden="false" customHeight="false" outlineLevel="0" collapsed="false">
      <c r="A12252" s="30" t="n">
        <v>1914.0625</v>
      </c>
      <c r="B12252" s="31" t="n">
        <v>12.6889</v>
      </c>
      <c r="C12252" s="32" t="n">
        <f aca="false">IF($A12252="","",IF(設定!$B$21="dB",10^($B12252/20),ABS($B12252)))</f>
        <v>4.30967975824848</v>
      </c>
      <c r="D12252" s="32" t="n">
        <f aca="false">IF($A12252="","",$A12252^2)</f>
        <v>3663635.25390625</v>
      </c>
      <c r="E12252" s="32" t="n">
        <f aca="false">IF($A12252="","",IF($C12252&lt;=0,"",1/$C12252^2))</f>
        <v>0.0538406135101043</v>
      </c>
      <c r="F12252" s="33" t="n">
        <f aca="false">IF(OR(ROW()-設定!$B$30&lt;2,ROW()+設定!$B$30&gt;13701,N($A12252)&lt;=0,N(INDEX($A$2:$A$13701,MIN(13700,MAX(1,ROW()-1+設定!$B$30))))&lt;=0,$A12252&lt;設定!$B$28,$A12252&gt;設定!$B$29),0,IF(AND($C12252&gt;=MAX(INDEX($C$1:$C$13701,MAX(1,ROW()-設定!$B$24)):INDEX($C$1:$C$13701,MAX(1,ROW()-1))),$C12252&gt;MAX(INDEX($C$1:$C$13701,MIN(13701,ROW()+1)):INDEX($C$1:$C$13701,MIN(13701,ROW()+設定!$B$24))),$C12252&gt;=設定!$B$32,$C12252&gt;=MAX(MIN(INDEX($C$1:$C$13701,MAX(1,ROW()-設定!$B$26)):INDEX($C$1:$C$13701,MAX(1,ROW()-1))),MIN(INDEX($C$1:$C$13701,MIN(13701,ROW()+1)):INDEX($C$1:$C$13701,MIN(13701,ROW()+設定!$B$26))))*10^(設定!$B$27/20)),1,0))</f>
        <v>0</v>
      </c>
      <c r="G12252" s="33" t="n">
        <f aca="false">$G12251+IF($F12252=1,1,0)</f>
        <v>6</v>
      </c>
      <c r="H12252" s="0" t="str">
        <f aca="false">IF($F12252=1,$G12252,"")</f>
        <v/>
      </c>
    </row>
    <row r="12253" customFormat="false" ht="15" hidden="false" customHeight="false" outlineLevel="0" collapsed="false">
      <c r="A12253" s="30" t="n">
        <v>1914.21875</v>
      </c>
      <c r="B12253" s="31" t="n">
        <v>12.63</v>
      </c>
      <c r="C12253" s="32" t="n">
        <f aca="false">IF($A12253="","",IF(設定!$B$21="dB",10^($B12253/20),ABS($B12253)))</f>
        <v>4.28055419586204</v>
      </c>
      <c r="D12253" s="32" t="n">
        <f aca="false">IF($A12253="","",$A12253^2)</f>
        <v>3664233.42285156</v>
      </c>
      <c r="E12253" s="32" t="n">
        <f aca="false">IF($A12253="","",IF($C12253&lt;=0,"",1/$C12253^2))</f>
        <v>0.0545757861091271</v>
      </c>
      <c r="F12253" s="33" t="n">
        <f aca="false">IF(OR(ROW()-設定!$B$30&lt;2,ROW()+設定!$B$30&gt;13701,N($A12253)&lt;=0,N(INDEX($A$2:$A$13701,MIN(13700,MAX(1,ROW()-1+設定!$B$30))))&lt;=0,$A12253&lt;設定!$B$28,$A12253&gt;設定!$B$29),0,IF(AND($C12253&gt;=MAX(INDEX($C$1:$C$13701,MAX(1,ROW()-設定!$B$24)):INDEX($C$1:$C$13701,MAX(1,ROW()-1))),$C12253&gt;MAX(INDEX($C$1:$C$13701,MIN(13701,ROW()+1)):INDEX($C$1:$C$13701,MIN(13701,ROW()+設定!$B$24))),$C12253&gt;=設定!$B$32,$C12253&gt;=MAX(MIN(INDEX($C$1:$C$13701,MAX(1,ROW()-設定!$B$26)):INDEX($C$1:$C$13701,MAX(1,ROW()-1))),MIN(INDEX($C$1:$C$13701,MIN(13701,ROW()+1)):INDEX($C$1:$C$13701,MIN(13701,ROW()+設定!$B$26))))*10^(設定!$B$27/20)),1,0))</f>
        <v>0</v>
      </c>
      <c r="G12253" s="33" t="n">
        <f aca="false">$G12252+IF($F12253=1,1,0)</f>
        <v>6</v>
      </c>
      <c r="H12253" s="0" t="str">
        <f aca="false">IF($F12253=1,$G12253,"")</f>
        <v/>
      </c>
    </row>
    <row r="12254" customFormat="false" ht="15" hidden="false" customHeight="false" outlineLevel="0" collapsed="false">
      <c r="A12254" s="30" t="n">
        <v>1914.375</v>
      </c>
      <c r="B12254" s="31" t="n">
        <v>12.4685</v>
      </c>
      <c r="C12254" s="32" t="n">
        <f aca="false">IF($A12254="","",IF(設定!$B$21="dB",10^($B12254/20),ABS($B12254)))</f>
        <v>4.2016996062996</v>
      </c>
      <c r="D12254" s="32" t="n">
        <f aca="false">IF($A12254="","",$A12254^2)</f>
        <v>3664831.640625</v>
      </c>
      <c r="E12254" s="32" t="n">
        <f aca="false">IF($A12254="","",IF($C12254&lt;=0,"",1/$C12254^2))</f>
        <v>0.0566434894938152</v>
      </c>
      <c r="F12254" s="33" t="n">
        <f aca="false">IF(OR(ROW()-設定!$B$30&lt;2,ROW()+設定!$B$30&gt;13701,N($A12254)&lt;=0,N(INDEX($A$2:$A$13701,MIN(13700,MAX(1,ROW()-1+設定!$B$30))))&lt;=0,$A12254&lt;設定!$B$28,$A12254&gt;設定!$B$29),0,IF(AND($C12254&gt;=MAX(INDEX($C$1:$C$13701,MAX(1,ROW()-設定!$B$24)):INDEX($C$1:$C$13701,MAX(1,ROW()-1))),$C12254&gt;MAX(INDEX($C$1:$C$13701,MIN(13701,ROW()+1)):INDEX($C$1:$C$13701,MIN(13701,ROW()+設定!$B$24))),$C12254&gt;=設定!$B$32,$C12254&gt;=MAX(MIN(INDEX($C$1:$C$13701,MAX(1,ROW()-設定!$B$26)):INDEX($C$1:$C$13701,MAX(1,ROW()-1))),MIN(INDEX($C$1:$C$13701,MIN(13701,ROW()+1)):INDEX($C$1:$C$13701,MIN(13701,ROW()+設定!$B$26))))*10^(設定!$B$27/20)),1,0))</f>
        <v>0</v>
      </c>
      <c r="G12254" s="33" t="n">
        <f aca="false">$G12253+IF($F12254=1,1,0)</f>
        <v>6</v>
      </c>
      <c r="H12254" s="0" t="str">
        <f aca="false">IF($F12254=1,$G12254,"")</f>
        <v/>
      </c>
    </row>
    <row r="12255" customFormat="false" ht="15" hidden="false" customHeight="false" outlineLevel="0" collapsed="false">
      <c r="A12255" s="30" t="n">
        <v>1914.53125</v>
      </c>
      <c r="B12255" s="31" t="n">
        <v>12.5377</v>
      </c>
      <c r="C12255" s="32" t="n">
        <f aca="false">IF($A12255="","",IF(設定!$B$21="dB",10^($B12255/20),ABS($B12255)))</f>
        <v>4.23530801393131</v>
      </c>
      <c r="D12255" s="32" t="n">
        <f aca="false">IF($A12255="","",$A12255^2)</f>
        <v>3665429.90722656</v>
      </c>
      <c r="E12255" s="32" t="n">
        <f aca="false">IF($A12255="","",IF($C12255&lt;=0,"",1/$C12255^2))</f>
        <v>0.0557480909630673</v>
      </c>
      <c r="F12255" s="33" t="n">
        <f aca="false">IF(OR(ROW()-設定!$B$30&lt;2,ROW()+設定!$B$30&gt;13701,N($A12255)&lt;=0,N(INDEX($A$2:$A$13701,MIN(13700,MAX(1,ROW()-1+設定!$B$30))))&lt;=0,$A12255&lt;設定!$B$28,$A12255&gt;設定!$B$29),0,IF(AND($C12255&gt;=MAX(INDEX($C$1:$C$13701,MAX(1,ROW()-設定!$B$24)):INDEX($C$1:$C$13701,MAX(1,ROW()-1))),$C12255&gt;MAX(INDEX($C$1:$C$13701,MIN(13701,ROW()+1)):INDEX($C$1:$C$13701,MIN(13701,ROW()+設定!$B$24))),$C12255&gt;=設定!$B$32,$C12255&gt;=MAX(MIN(INDEX($C$1:$C$13701,MAX(1,ROW()-設定!$B$26)):INDEX($C$1:$C$13701,MAX(1,ROW()-1))),MIN(INDEX($C$1:$C$13701,MIN(13701,ROW()+1)):INDEX($C$1:$C$13701,MIN(13701,ROW()+設定!$B$26))))*10^(設定!$B$27/20)),1,0))</f>
        <v>0</v>
      </c>
      <c r="G12255" s="33" t="n">
        <f aca="false">$G12254+IF($F12255=1,1,0)</f>
        <v>6</v>
      </c>
      <c r="H12255" s="0" t="str">
        <f aca="false">IF($F12255=1,$G12255,"")</f>
        <v/>
      </c>
    </row>
    <row r="12256" customFormat="false" ht="15" hidden="false" customHeight="false" outlineLevel="0" collapsed="false">
      <c r="A12256" s="30" t="n">
        <v>1914.6875</v>
      </c>
      <c r="B12256" s="31" t="n">
        <v>12.5562</v>
      </c>
      <c r="C12256" s="32" t="n">
        <f aca="false">IF($A12256="","",IF(設定!$B$21="dB",10^($B12256/20),ABS($B12256)))</f>
        <v>4.2443383726732</v>
      </c>
      <c r="D12256" s="32" t="n">
        <f aca="false">IF($A12256="","",$A12256^2)</f>
        <v>3666028.22265625</v>
      </c>
      <c r="E12256" s="32" t="n">
        <f aca="false">IF($A12256="","",IF($C12256&lt;=0,"",1/$C12256^2))</f>
        <v>0.0555111213030492</v>
      </c>
      <c r="F12256" s="33" t="n">
        <f aca="false">IF(OR(ROW()-設定!$B$30&lt;2,ROW()+設定!$B$30&gt;13701,N($A12256)&lt;=0,N(INDEX($A$2:$A$13701,MIN(13700,MAX(1,ROW()-1+設定!$B$30))))&lt;=0,$A12256&lt;設定!$B$28,$A12256&gt;設定!$B$29),0,IF(AND($C12256&gt;=MAX(INDEX($C$1:$C$13701,MAX(1,ROW()-設定!$B$24)):INDEX($C$1:$C$13701,MAX(1,ROW()-1))),$C12256&gt;MAX(INDEX($C$1:$C$13701,MIN(13701,ROW()+1)):INDEX($C$1:$C$13701,MIN(13701,ROW()+設定!$B$24))),$C12256&gt;=設定!$B$32,$C12256&gt;=MAX(MIN(INDEX($C$1:$C$13701,MAX(1,ROW()-設定!$B$26)):INDEX($C$1:$C$13701,MAX(1,ROW()-1))),MIN(INDEX($C$1:$C$13701,MIN(13701,ROW()+1)):INDEX($C$1:$C$13701,MIN(13701,ROW()+設定!$B$26))))*10^(設定!$B$27/20)),1,0))</f>
        <v>0</v>
      </c>
      <c r="G12256" s="33" t="n">
        <f aca="false">$G12255+IF($F12256=1,1,0)</f>
        <v>6</v>
      </c>
      <c r="H12256" s="0" t="str">
        <f aca="false">IF($F12256=1,$G12256,"")</f>
        <v/>
      </c>
    </row>
    <row r="12257" customFormat="false" ht="15" hidden="false" customHeight="false" outlineLevel="0" collapsed="false">
      <c r="A12257" s="30" t="n">
        <v>1914.84375</v>
      </c>
      <c r="B12257" s="31" t="n">
        <v>12.5542</v>
      </c>
      <c r="C12257" s="32" t="n">
        <f aca="false">IF($A12257="","",IF(設定!$B$21="dB",10^($B12257/20),ABS($B12257)))</f>
        <v>4.24336119015316</v>
      </c>
      <c r="D12257" s="32" t="n">
        <f aca="false">IF($A12257="","",$A12257^2)</f>
        <v>3666626.58691406</v>
      </c>
      <c r="E12257" s="32" t="n">
        <f aca="false">IF($A12257="","",IF($C12257&lt;=0,"",1/$C12257^2))</f>
        <v>0.0555366910063206</v>
      </c>
      <c r="F12257" s="33" t="n">
        <f aca="false">IF(OR(ROW()-設定!$B$30&lt;2,ROW()+設定!$B$30&gt;13701,N($A12257)&lt;=0,N(INDEX($A$2:$A$13701,MIN(13700,MAX(1,ROW()-1+設定!$B$30))))&lt;=0,$A12257&lt;設定!$B$28,$A12257&gt;設定!$B$29),0,IF(AND($C12257&gt;=MAX(INDEX($C$1:$C$13701,MAX(1,ROW()-設定!$B$24)):INDEX($C$1:$C$13701,MAX(1,ROW()-1))),$C12257&gt;MAX(INDEX($C$1:$C$13701,MIN(13701,ROW()+1)):INDEX($C$1:$C$13701,MIN(13701,ROW()+設定!$B$24))),$C12257&gt;=設定!$B$32,$C12257&gt;=MAX(MIN(INDEX($C$1:$C$13701,MAX(1,ROW()-設定!$B$26)):INDEX($C$1:$C$13701,MAX(1,ROW()-1))),MIN(INDEX($C$1:$C$13701,MIN(13701,ROW()+1)):INDEX($C$1:$C$13701,MIN(13701,ROW()+設定!$B$26))))*10^(設定!$B$27/20)),1,0))</f>
        <v>0</v>
      </c>
      <c r="G12257" s="33" t="n">
        <f aca="false">$G12256+IF($F12257=1,1,0)</f>
        <v>6</v>
      </c>
      <c r="H12257" s="0" t="str">
        <f aca="false">IF($F12257=1,$G12257,"")</f>
        <v/>
      </c>
    </row>
    <row r="12258" customFormat="false" ht="15" hidden="false" customHeight="false" outlineLevel="0" collapsed="false">
      <c r="A12258" s="30" t="n">
        <v>1915</v>
      </c>
      <c r="B12258" s="31" t="n">
        <v>12.583</v>
      </c>
      <c r="C12258" s="32" t="n">
        <f aca="false">IF($A12258="","",IF(設定!$B$21="dB",10^($B12258/20),ABS($B12258)))</f>
        <v>4.25745435006312</v>
      </c>
      <c r="D12258" s="32" t="n">
        <f aca="false">IF($A12258="","",$A12258^2)</f>
        <v>3667225</v>
      </c>
      <c r="E12258" s="32" t="n">
        <f aca="false">IF($A12258="","",IF($C12258&lt;=0,"",1/$C12258^2))</f>
        <v>0.0551696209383499</v>
      </c>
      <c r="F12258" s="33" t="n">
        <f aca="false">IF(OR(ROW()-設定!$B$30&lt;2,ROW()+設定!$B$30&gt;13701,N($A12258)&lt;=0,N(INDEX($A$2:$A$13701,MIN(13700,MAX(1,ROW()-1+設定!$B$30))))&lt;=0,$A12258&lt;設定!$B$28,$A12258&gt;設定!$B$29),0,IF(AND($C12258&gt;=MAX(INDEX($C$1:$C$13701,MAX(1,ROW()-設定!$B$24)):INDEX($C$1:$C$13701,MAX(1,ROW()-1))),$C12258&gt;MAX(INDEX($C$1:$C$13701,MIN(13701,ROW()+1)):INDEX($C$1:$C$13701,MIN(13701,ROW()+設定!$B$24))),$C12258&gt;=設定!$B$32,$C12258&gt;=MAX(MIN(INDEX($C$1:$C$13701,MAX(1,ROW()-設定!$B$26)):INDEX($C$1:$C$13701,MAX(1,ROW()-1))),MIN(INDEX($C$1:$C$13701,MIN(13701,ROW()+1)):INDEX($C$1:$C$13701,MIN(13701,ROW()+設定!$B$26))))*10^(設定!$B$27/20)),1,0))</f>
        <v>0</v>
      </c>
      <c r="G12258" s="33" t="n">
        <f aca="false">$G12257+IF($F12258=1,1,0)</f>
        <v>6</v>
      </c>
      <c r="H12258" s="0" t="str">
        <f aca="false">IF($F12258=1,$G12258,"")</f>
        <v/>
      </c>
    </row>
    <row r="12259" customFormat="false" ht="15" hidden="false" customHeight="false" outlineLevel="0" collapsed="false">
      <c r="A12259" s="30" t="n">
        <v>1915.15625</v>
      </c>
      <c r="B12259" s="31" t="n">
        <v>12.8113</v>
      </c>
      <c r="C12259" s="32" t="n">
        <f aca="false">IF($A12259="","",IF(設定!$B$21="dB",10^($B12259/20),ABS($B12259)))</f>
        <v>4.37084091690807</v>
      </c>
      <c r="D12259" s="32" t="n">
        <f aca="false">IF($A12259="","",$A12259^2)</f>
        <v>3667823.46191406</v>
      </c>
      <c r="E12259" s="32" t="n">
        <f aca="false">IF($A12259="","",IF($C12259&lt;=0,"",1/$C12259^2))</f>
        <v>0.0523443727548458</v>
      </c>
      <c r="F12259" s="33" t="n">
        <f aca="false">IF(OR(ROW()-設定!$B$30&lt;2,ROW()+設定!$B$30&gt;13701,N($A12259)&lt;=0,N(INDEX($A$2:$A$13701,MIN(13700,MAX(1,ROW()-1+設定!$B$30))))&lt;=0,$A12259&lt;設定!$B$28,$A12259&gt;設定!$B$29),0,IF(AND($C12259&gt;=MAX(INDEX($C$1:$C$13701,MAX(1,ROW()-設定!$B$24)):INDEX($C$1:$C$13701,MAX(1,ROW()-1))),$C12259&gt;MAX(INDEX($C$1:$C$13701,MIN(13701,ROW()+1)):INDEX($C$1:$C$13701,MIN(13701,ROW()+設定!$B$24))),$C12259&gt;=設定!$B$32,$C12259&gt;=MAX(MIN(INDEX($C$1:$C$13701,MAX(1,ROW()-設定!$B$26)):INDEX($C$1:$C$13701,MAX(1,ROW()-1))),MIN(INDEX($C$1:$C$13701,MIN(13701,ROW()+1)):INDEX($C$1:$C$13701,MIN(13701,ROW()+設定!$B$26))))*10^(設定!$B$27/20)),1,0))</f>
        <v>0</v>
      </c>
      <c r="G12259" s="33" t="n">
        <f aca="false">$G12258+IF($F12259=1,1,0)</f>
        <v>6</v>
      </c>
      <c r="H12259" s="0" t="str">
        <f aca="false">IF($F12259=1,$G12259,"")</f>
        <v/>
      </c>
    </row>
    <row r="12260" customFormat="false" ht="15" hidden="false" customHeight="false" outlineLevel="0" collapsed="false">
      <c r="A12260" s="30" t="n">
        <v>1915.3125</v>
      </c>
      <c r="B12260" s="31" t="n">
        <v>12.4895</v>
      </c>
      <c r="C12260" s="32" t="n">
        <f aca="false">IF($A12260="","",IF(設定!$B$21="dB",10^($B12260/20),ABS($B12260)))</f>
        <v>4.21187040581187</v>
      </c>
      <c r="D12260" s="32" t="n">
        <f aca="false">IF($A12260="","",$A12260^2)</f>
        <v>3668421.97265625</v>
      </c>
      <c r="E12260" s="32" t="n">
        <f aca="false">IF($A12260="","",IF($C12260&lt;=0,"",1/$C12260^2))</f>
        <v>0.0563702550744742</v>
      </c>
      <c r="F12260" s="33" t="n">
        <f aca="false">IF(OR(ROW()-設定!$B$30&lt;2,ROW()+設定!$B$30&gt;13701,N($A12260)&lt;=0,N(INDEX($A$2:$A$13701,MIN(13700,MAX(1,ROW()-1+設定!$B$30))))&lt;=0,$A12260&lt;設定!$B$28,$A12260&gt;設定!$B$29),0,IF(AND($C12260&gt;=MAX(INDEX($C$1:$C$13701,MAX(1,ROW()-設定!$B$24)):INDEX($C$1:$C$13701,MAX(1,ROW()-1))),$C12260&gt;MAX(INDEX($C$1:$C$13701,MIN(13701,ROW()+1)):INDEX($C$1:$C$13701,MIN(13701,ROW()+設定!$B$24))),$C12260&gt;=設定!$B$32,$C12260&gt;=MAX(MIN(INDEX($C$1:$C$13701,MAX(1,ROW()-設定!$B$26)):INDEX($C$1:$C$13701,MAX(1,ROW()-1))),MIN(INDEX($C$1:$C$13701,MIN(13701,ROW()+1)):INDEX($C$1:$C$13701,MIN(13701,ROW()+設定!$B$26))))*10^(設定!$B$27/20)),1,0))</f>
        <v>0</v>
      </c>
      <c r="G12260" s="33" t="n">
        <f aca="false">$G12259+IF($F12260=1,1,0)</f>
        <v>6</v>
      </c>
      <c r="H12260" s="0" t="str">
        <f aca="false">IF($F12260=1,$G12260,"")</f>
        <v/>
      </c>
    </row>
    <row r="12261" customFormat="false" ht="15" hidden="false" customHeight="false" outlineLevel="0" collapsed="false">
      <c r="A12261" s="30" t="n">
        <v>1915.46875</v>
      </c>
      <c r="B12261" s="31" t="n">
        <v>12.5817</v>
      </c>
      <c r="C12261" s="32" t="n">
        <f aca="false">IF($A12261="","",IF(設定!$B$21="dB",10^($B12261/20),ABS($B12261)))</f>
        <v>4.2568171929355</v>
      </c>
      <c r="D12261" s="32" t="n">
        <f aca="false">IF($A12261="","",$A12261^2)</f>
        <v>3669020.53222656</v>
      </c>
      <c r="E12261" s="32" t="n">
        <f aca="false">IF($A12261="","",IF($C12261&lt;=0,"",1/$C12261^2))</f>
        <v>0.0551861376673315</v>
      </c>
      <c r="F12261" s="33" t="n">
        <f aca="false">IF(OR(ROW()-設定!$B$30&lt;2,ROW()+設定!$B$30&gt;13701,N($A12261)&lt;=0,N(INDEX($A$2:$A$13701,MIN(13700,MAX(1,ROW()-1+設定!$B$30))))&lt;=0,$A12261&lt;設定!$B$28,$A12261&gt;設定!$B$29),0,IF(AND($C12261&gt;=MAX(INDEX($C$1:$C$13701,MAX(1,ROW()-設定!$B$24)):INDEX($C$1:$C$13701,MAX(1,ROW()-1))),$C12261&gt;MAX(INDEX($C$1:$C$13701,MIN(13701,ROW()+1)):INDEX($C$1:$C$13701,MIN(13701,ROW()+設定!$B$24))),$C12261&gt;=設定!$B$32,$C12261&gt;=MAX(MIN(INDEX($C$1:$C$13701,MAX(1,ROW()-設定!$B$26)):INDEX($C$1:$C$13701,MAX(1,ROW()-1))),MIN(INDEX($C$1:$C$13701,MIN(13701,ROW()+1)):INDEX($C$1:$C$13701,MIN(13701,ROW()+設定!$B$26))))*10^(設定!$B$27/20)),1,0))</f>
        <v>0</v>
      </c>
      <c r="G12261" s="33" t="n">
        <f aca="false">$G12260+IF($F12261=1,1,0)</f>
        <v>6</v>
      </c>
      <c r="H12261" s="0" t="str">
        <f aca="false">IF($F12261=1,$G12261,"")</f>
        <v/>
      </c>
    </row>
    <row r="12262" customFormat="false" ht="15" hidden="false" customHeight="false" outlineLevel="0" collapsed="false">
      <c r="A12262" s="30" t="n">
        <v>1915.625</v>
      </c>
      <c r="B12262" s="31" t="n">
        <v>12.4776</v>
      </c>
      <c r="C12262" s="32" t="n">
        <f aca="false">IF($A12262="","",IF(設定!$B$21="dB",10^($B12262/20),ABS($B12262)))</f>
        <v>4.20610393380114</v>
      </c>
      <c r="D12262" s="32" t="n">
        <f aca="false">IF($A12262="","",$A12262^2)</f>
        <v>3669619.140625</v>
      </c>
      <c r="E12262" s="32" t="n">
        <f aca="false">IF($A12262="","",IF($C12262&lt;=0,"",1/$C12262^2))</f>
        <v>0.0565249256800662</v>
      </c>
      <c r="F12262" s="33" t="n">
        <f aca="false">IF(OR(ROW()-設定!$B$30&lt;2,ROW()+設定!$B$30&gt;13701,N($A12262)&lt;=0,N(INDEX($A$2:$A$13701,MIN(13700,MAX(1,ROW()-1+設定!$B$30))))&lt;=0,$A12262&lt;設定!$B$28,$A12262&gt;設定!$B$29),0,IF(AND($C12262&gt;=MAX(INDEX($C$1:$C$13701,MAX(1,ROW()-設定!$B$24)):INDEX($C$1:$C$13701,MAX(1,ROW()-1))),$C12262&gt;MAX(INDEX($C$1:$C$13701,MIN(13701,ROW()+1)):INDEX($C$1:$C$13701,MIN(13701,ROW()+設定!$B$24))),$C12262&gt;=設定!$B$32,$C12262&gt;=MAX(MIN(INDEX($C$1:$C$13701,MAX(1,ROW()-設定!$B$26)):INDEX($C$1:$C$13701,MAX(1,ROW()-1))),MIN(INDEX($C$1:$C$13701,MIN(13701,ROW()+1)):INDEX($C$1:$C$13701,MIN(13701,ROW()+設定!$B$26))))*10^(設定!$B$27/20)),1,0))</f>
        <v>0</v>
      </c>
      <c r="G12262" s="33" t="n">
        <f aca="false">$G12261+IF($F12262=1,1,0)</f>
        <v>6</v>
      </c>
      <c r="H12262" s="0" t="str">
        <f aca="false">IF($F12262=1,$G12262,"")</f>
        <v/>
      </c>
    </row>
    <row r="12263" customFormat="false" ht="15" hidden="false" customHeight="false" outlineLevel="0" collapsed="false">
      <c r="A12263" s="30" t="n">
        <v>1915.78125</v>
      </c>
      <c r="B12263" s="31" t="n">
        <v>12.4862</v>
      </c>
      <c r="C12263" s="32" t="n">
        <f aca="false">IF($A12263="","",IF(設定!$B$21="dB",10^($B12263/20),ABS($B12263)))</f>
        <v>4.2102705084012</v>
      </c>
      <c r="D12263" s="32" t="n">
        <f aca="false">IF($A12263="","",$A12263^2)</f>
        <v>3670217.79785156</v>
      </c>
      <c r="E12263" s="32" t="n">
        <f aca="false">IF($A12263="","",IF($C12263&lt;=0,"",1/$C12263^2))</f>
        <v>0.0564131044640104</v>
      </c>
      <c r="F12263" s="33" t="n">
        <f aca="false">IF(OR(ROW()-設定!$B$30&lt;2,ROW()+設定!$B$30&gt;13701,N($A12263)&lt;=0,N(INDEX($A$2:$A$13701,MIN(13700,MAX(1,ROW()-1+設定!$B$30))))&lt;=0,$A12263&lt;設定!$B$28,$A12263&gt;設定!$B$29),0,IF(AND($C12263&gt;=MAX(INDEX($C$1:$C$13701,MAX(1,ROW()-設定!$B$24)):INDEX($C$1:$C$13701,MAX(1,ROW()-1))),$C12263&gt;MAX(INDEX($C$1:$C$13701,MIN(13701,ROW()+1)):INDEX($C$1:$C$13701,MIN(13701,ROW()+設定!$B$24))),$C12263&gt;=設定!$B$32,$C12263&gt;=MAX(MIN(INDEX($C$1:$C$13701,MAX(1,ROW()-設定!$B$26)):INDEX($C$1:$C$13701,MAX(1,ROW()-1))),MIN(INDEX($C$1:$C$13701,MIN(13701,ROW()+1)):INDEX($C$1:$C$13701,MIN(13701,ROW()+設定!$B$26))))*10^(設定!$B$27/20)),1,0))</f>
        <v>0</v>
      </c>
      <c r="G12263" s="33" t="n">
        <f aca="false">$G12262+IF($F12263=1,1,0)</f>
        <v>6</v>
      </c>
      <c r="H12263" s="0" t="str">
        <f aca="false">IF($F12263=1,$G12263,"")</f>
        <v/>
      </c>
    </row>
    <row r="12264" customFormat="false" ht="15" hidden="false" customHeight="false" outlineLevel="0" collapsed="false">
      <c r="A12264" s="30" t="n">
        <v>1915.9375</v>
      </c>
      <c r="B12264" s="31" t="n">
        <v>12.4526</v>
      </c>
      <c r="C12264" s="32" t="n">
        <f aca="false">IF($A12264="","",IF(設定!$B$21="dB",10^($B12264/20),ABS($B12264)))</f>
        <v>4.19401519896256</v>
      </c>
      <c r="D12264" s="32" t="n">
        <f aca="false">IF($A12264="","",$A12264^2)</f>
        <v>3670816.50390625</v>
      </c>
      <c r="E12264" s="32" t="n">
        <f aca="false">IF($A12264="","",IF($C12264&lt;=0,"",1/$C12264^2))</f>
        <v>0.0568512476371857</v>
      </c>
      <c r="F12264" s="33" t="n">
        <f aca="false">IF(OR(ROW()-設定!$B$30&lt;2,ROW()+設定!$B$30&gt;13701,N($A12264)&lt;=0,N(INDEX($A$2:$A$13701,MIN(13700,MAX(1,ROW()-1+設定!$B$30))))&lt;=0,$A12264&lt;設定!$B$28,$A12264&gt;設定!$B$29),0,IF(AND($C12264&gt;=MAX(INDEX($C$1:$C$13701,MAX(1,ROW()-設定!$B$24)):INDEX($C$1:$C$13701,MAX(1,ROW()-1))),$C12264&gt;MAX(INDEX($C$1:$C$13701,MIN(13701,ROW()+1)):INDEX($C$1:$C$13701,MIN(13701,ROW()+設定!$B$24))),$C12264&gt;=設定!$B$32,$C12264&gt;=MAX(MIN(INDEX($C$1:$C$13701,MAX(1,ROW()-設定!$B$26)):INDEX($C$1:$C$13701,MAX(1,ROW()-1))),MIN(INDEX($C$1:$C$13701,MIN(13701,ROW()+1)):INDEX($C$1:$C$13701,MIN(13701,ROW()+設定!$B$26))))*10^(設定!$B$27/20)),1,0))</f>
        <v>0</v>
      </c>
      <c r="G12264" s="33" t="n">
        <f aca="false">$G12263+IF($F12264=1,1,0)</f>
        <v>6</v>
      </c>
      <c r="H12264" s="0" t="str">
        <f aca="false">IF($F12264=1,$G12264,"")</f>
        <v/>
      </c>
    </row>
    <row r="12265" customFormat="false" ht="15" hidden="false" customHeight="false" outlineLevel="0" collapsed="false">
      <c r="A12265" s="30" t="n">
        <v>1916.09375</v>
      </c>
      <c r="B12265" s="31" t="n">
        <v>12.516</v>
      </c>
      <c r="C12265" s="32" t="n">
        <f aca="false">IF($A12265="","",IF(設定!$B$21="dB",10^($B12265/20),ABS($B12265)))</f>
        <v>4.22474012987546</v>
      </c>
      <c r="D12265" s="32" t="n">
        <f aca="false">IF($A12265="","",$A12265^2)</f>
        <v>3671415.25878906</v>
      </c>
      <c r="E12265" s="32" t="n">
        <f aca="false">IF($A12265="","",IF($C12265&lt;=0,"",1/$C12265^2))</f>
        <v>0.0560273394793797</v>
      </c>
      <c r="F12265" s="33" t="n">
        <f aca="false">IF(OR(ROW()-設定!$B$30&lt;2,ROW()+設定!$B$30&gt;13701,N($A12265)&lt;=0,N(INDEX($A$2:$A$13701,MIN(13700,MAX(1,ROW()-1+設定!$B$30))))&lt;=0,$A12265&lt;設定!$B$28,$A12265&gt;設定!$B$29),0,IF(AND($C12265&gt;=MAX(INDEX($C$1:$C$13701,MAX(1,ROW()-設定!$B$24)):INDEX($C$1:$C$13701,MAX(1,ROW()-1))),$C12265&gt;MAX(INDEX($C$1:$C$13701,MIN(13701,ROW()+1)):INDEX($C$1:$C$13701,MIN(13701,ROW()+設定!$B$24))),$C12265&gt;=設定!$B$32,$C12265&gt;=MAX(MIN(INDEX($C$1:$C$13701,MAX(1,ROW()-設定!$B$26)):INDEX($C$1:$C$13701,MAX(1,ROW()-1))),MIN(INDEX($C$1:$C$13701,MIN(13701,ROW()+1)):INDEX($C$1:$C$13701,MIN(13701,ROW()+設定!$B$26))))*10^(設定!$B$27/20)),1,0))</f>
        <v>0</v>
      </c>
      <c r="G12265" s="33" t="n">
        <f aca="false">$G12264+IF($F12265=1,1,0)</f>
        <v>6</v>
      </c>
      <c r="H12265" s="0" t="str">
        <f aca="false">IF($F12265=1,$G12265,"")</f>
        <v/>
      </c>
    </row>
    <row r="12266" customFormat="false" ht="15" hidden="false" customHeight="false" outlineLevel="0" collapsed="false">
      <c r="A12266" s="30" t="n">
        <v>1916.25</v>
      </c>
      <c r="B12266" s="31" t="n">
        <v>12.4752</v>
      </c>
      <c r="C12266" s="32" t="n">
        <f aca="false">IF($A12266="","",IF(設定!$B$21="dB",10^($B12266/20),ABS($B12266)))</f>
        <v>4.20494190488265</v>
      </c>
      <c r="D12266" s="32" t="n">
        <f aca="false">IF($A12266="","",$A12266^2)</f>
        <v>3672014.0625</v>
      </c>
      <c r="E12266" s="32" t="n">
        <f aca="false">IF($A12266="","",IF($C12266&lt;=0,"",1/$C12266^2))</f>
        <v>0.0565561711410117</v>
      </c>
      <c r="F12266" s="33" t="n">
        <f aca="false">IF(OR(ROW()-設定!$B$30&lt;2,ROW()+設定!$B$30&gt;13701,N($A12266)&lt;=0,N(INDEX($A$2:$A$13701,MIN(13700,MAX(1,ROW()-1+設定!$B$30))))&lt;=0,$A12266&lt;設定!$B$28,$A12266&gt;設定!$B$29),0,IF(AND($C12266&gt;=MAX(INDEX($C$1:$C$13701,MAX(1,ROW()-設定!$B$24)):INDEX($C$1:$C$13701,MAX(1,ROW()-1))),$C12266&gt;MAX(INDEX($C$1:$C$13701,MIN(13701,ROW()+1)):INDEX($C$1:$C$13701,MIN(13701,ROW()+設定!$B$24))),$C12266&gt;=設定!$B$32,$C12266&gt;=MAX(MIN(INDEX($C$1:$C$13701,MAX(1,ROW()-設定!$B$26)):INDEX($C$1:$C$13701,MAX(1,ROW()-1))),MIN(INDEX($C$1:$C$13701,MIN(13701,ROW()+1)):INDEX($C$1:$C$13701,MIN(13701,ROW()+設定!$B$26))))*10^(設定!$B$27/20)),1,0))</f>
        <v>0</v>
      </c>
      <c r="G12266" s="33" t="n">
        <f aca="false">$G12265+IF($F12266=1,1,0)</f>
        <v>6</v>
      </c>
      <c r="H12266" s="0" t="str">
        <f aca="false">IF($F12266=1,$G12266,"")</f>
        <v/>
      </c>
    </row>
    <row r="12267" customFormat="false" ht="15" hidden="false" customHeight="false" outlineLevel="0" collapsed="false">
      <c r="A12267" s="30" t="n">
        <v>1916.40625</v>
      </c>
      <c r="B12267" s="31" t="n">
        <v>12.5646</v>
      </c>
      <c r="C12267" s="32" t="n">
        <f aca="false">IF($A12267="","",IF(設定!$B$21="dB",10^($B12267/20),ABS($B12267)))</f>
        <v>4.24844499719409</v>
      </c>
      <c r="D12267" s="32" t="n">
        <f aca="false">IF($A12267="","",$A12267^2)</f>
        <v>3672612.91503906</v>
      </c>
      <c r="E12267" s="32" t="n">
        <f aca="false">IF($A12267="","",IF($C12267&lt;=0,"",1/$C12267^2))</f>
        <v>0.055403857042683</v>
      </c>
      <c r="F12267" s="33" t="n">
        <f aca="false">IF(OR(ROW()-設定!$B$30&lt;2,ROW()+設定!$B$30&gt;13701,N($A12267)&lt;=0,N(INDEX($A$2:$A$13701,MIN(13700,MAX(1,ROW()-1+設定!$B$30))))&lt;=0,$A12267&lt;設定!$B$28,$A12267&gt;設定!$B$29),0,IF(AND($C12267&gt;=MAX(INDEX($C$1:$C$13701,MAX(1,ROW()-設定!$B$24)):INDEX($C$1:$C$13701,MAX(1,ROW()-1))),$C12267&gt;MAX(INDEX($C$1:$C$13701,MIN(13701,ROW()+1)):INDEX($C$1:$C$13701,MIN(13701,ROW()+設定!$B$24))),$C12267&gt;=設定!$B$32,$C12267&gt;=MAX(MIN(INDEX($C$1:$C$13701,MAX(1,ROW()-設定!$B$26)):INDEX($C$1:$C$13701,MAX(1,ROW()-1))),MIN(INDEX($C$1:$C$13701,MIN(13701,ROW()+1)):INDEX($C$1:$C$13701,MIN(13701,ROW()+設定!$B$26))))*10^(設定!$B$27/20)),1,0))</f>
        <v>0</v>
      </c>
      <c r="G12267" s="33" t="n">
        <f aca="false">$G12266+IF($F12267=1,1,0)</f>
        <v>6</v>
      </c>
      <c r="H12267" s="0" t="str">
        <f aca="false">IF($F12267=1,$G12267,"")</f>
        <v/>
      </c>
    </row>
    <row r="12268" customFormat="false" ht="15" hidden="false" customHeight="false" outlineLevel="0" collapsed="false">
      <c r="A12268" s="30" t="n">
        <v>1916.5625</v>
      </c>
      <c r="B12268" s="31" t="n">
        <v>12.5436</v>
      </c>
      <c r="C12268" s="32" t="n">
        <f aca="false">IF($A12268="","",IF(設定!$B$21="dB",10^($B12268/20),ABS($B12268)))</f>
        <v>4.23818587757689</v>
      </c>
      <c r="D12268" s="32" t="n">
        <f aca="false">IF($A12268="","",$A12268^2)</f>
        <v>3673211.81640625</v>
      </c>
      <c r="E12268" s="32" t="n">
        <f aca="false">IF($A12268="","",IF($C12268&lt;=0,"",1/$C12268^2))</f>
        <v>0.0556724071971626</v>
      </c>
      <c r="F12268" s="33" t="n">
        <f aca="false">IF(OR(ROW()-設定!$B$30&lt;2,ROW()+設定!$B$30&gt;13701,N($A12268)&lt;=0,N(INDEX($A$2:$A$13701,MIN(13700,MAX(1,ROW()-1+設定!$B$30))))&lt;=0,$A12268&lt;設定!$B$28,$A12268&gt;設定!$B$29),0,IF(AND($C12268&gt;=MAX(INDEX($C$1:$C$13701,MAX(1,ROW()-設定!$B$24)):INDEX($C$1:$C$13701,MAX(1,ROW()-1))),$C12268&gt;MAX(INDEX($C$1:$C$13701,MIN(13701,ROW()+1)):INDEX($C$1:$C$13701,MIN(13701,ROW()+設定!$B$24))),$C12268&gt;=設定!$B$32,$C12268&gt;=MAX(MIN(INDEX($C$1:$C$13701,MAX(1,ROW()-設定!$B$26)):INDEX($C$1:$C$13701,MAX(1,ROW()-1))),MIN(INDEX($C$1:$C$13701,MIN(13701,ROW()+1)):INDEX($C$1:$C$13701,MIN(13701,ROW()+設定!$B$26))))*10^(設定!$B$27/20)),1,0))</f>
        <v>0</v>
      </c>
      <c r="G12268" s="33" t="n">
        <f aca="false">$G12267+IF($F12268=1,1,0)</f>
        <v>6</v>
      </c>
      <c r="H12268" s="0" t="str">
        <f aca="false">IF($F12268=1,$G12268,"")</f>
        <v/>
      </c>
    </row>
    <row r="12269" customFormat="false" ht="15" hidden="false" customHeight="false" outlineLevel="0" collapsed="false">
      <c r="A12269" s="30" t="n">
        <v>1916.71875</v>
      </c>
      <c r="B12269" s="31" t="n">
        <v>12.4191</v>
      </c>
      <c r="C12269" s="32" t="n">
        <f aca="false">IF($A12269="","",IF(設定!$B$21="dB",10^($B12269/20),ABS($B12269)))</f>
        <v>4.17787074840716</v>
      </c>
      <c r="D12269" s="32" t="n">
        <f aca="false">IF($A12269="","",$A12269^2)</f>
        <v>3673810.76660156</v>
      </c>
      <c r="E12269" s="32" t="n">
        <f aca="false">IF($A12269="","",IF($C12269&lt;=0,"",1/$C12269^2))</f>
        <v>0.0572914745330354</v>
      </c>
      <c r="F12269" s="33" t="n">
        <f aca="false">IF(OR(ROW()-設定!$B$30&lt;2,ROW()+設定!$B$30&gt;13701,N($A12269)&lt;=0,N(INDEX($A$2:$A$13701,MIN(13700,MAX(1,ROW()-1+設定!$B$30))))&lt;=0,$A12269&lt;設定!$B$28,$A12269&gt;設定!$B$29),0,IF(AND($C12269&gt;=MAX(INDEX($C$1:$C$13701,MAX(1,ROW()-設定!$B$24)):INDEX($C$1:$C$13701,MAX(1,ROW()-1))),$C12269&gt;MAX(INDEX($C$1:$C$13701,MIN(13701,ROW()+1)):INDEX($C$1:$C$13701,MIN(13701,ROW()+設定!$B$24))),$C12269&gt;=設定!$B$32,$C12269&gt;=MAX(MIN(INDEX($C$1:$C$13701,MAX(1,ROW()-設定!$B$26)):INDEX($C$1:$C$13701,MAX(1,ROW()-1))),MIN(INDEX($C$1:$C$13701,MIN(13701,ROW()+1)):INDEX($C$1:$C$13701,MIN(13701,ROW()+設定!$B$26))))*10^(設定!$B$27/20)),1,0))</f>
        <v>0</v>
      </c>
      <c r="G12269" s="33" t="n">
        <f aca="false">$G12268+IF($F12269=1,1,0)</f>
        <v>6</v>
      </c>
      <c r="H12269" s="0" t="str">
        <f aca="false">IF($F12269=1,$G12269,"")</f>
        <v/>
      </c>
    </row>
    <row r="12270" customFormat="false" ht="15" hidden="false" customHeight="false" outlineLevel="0" collapsed="false">
      <c r="A12270" s="30" t="n">
        <v>1916.875</v>
      </c>
      <c r="B12270" s="31" t="n">
        <v>12.7098</v>
      </c>
      <c r="C12270" s="32" t="n">
        <f aca="false">IF($A12270="","",IF(設定!$B$21="dB",10^($B12270/20),ABS($B12270)))</f>
        <v>4.32006220192792</v>
      </c>
      <c r="D12270" s="32" t="n">
        <f aca="false">IF($A12270="","",$A12270^2)</f>
        <v>3674409.765625</v>
      </c>
      <c r="E12270" s="32" t="n">
        <f aca="false">IF($A12270="","",IF($C12270&lt;=0,"",1/$C12270^2))</f>
        <v>0.0535821332429428</v>
      </c>
      <c r="F12270" s="33" t="n">
        <f aca="false">IF(OR(ROW()-設定!$B$30&lt;2,ROW()+設定!$B$30&gt;13701,N($A12270)&lt;=0,N(INDEX($A$2:$A$13701,MIN(13700,MAX(1,ROW()-1+設定!$B$30))))&lt;=0,$A12270&lt;設定!$B$28,$A12270&gt;設定!$B$29),0,IF(AND($C12270&gt;=MAX(INDEX($C$1:$C$13701,MAX(1,ROW()-設定!$B$24)):INDEX($C$1:$C$13701,MAX(1,ROW()-1))),$C12270&gt;MAX(INDEX($C$1:$C$13701,MIN(13701,ROW()+1)):INDEX($C$1:$C$13701,MIN(13701,ROW()+設定!$B$24))),$C12270&gt;=設定!$B$32,$C12270&gt;=MAX(MIN(INDEX($C$1:$C$13701,MAX(1,ROW()-設定!$B$26)):INDEX($C$1:$C$13701,MAX(1,ROW()-1))),MIN(INDEX($C$1:$C$13701,MIN(13701,ROW()+1)):INDEX($C$1:$C$13701,MIN(13701,ROW()+設定!$B$26))))*10^(設定!$B$27/20)),1,0))</f>
        <v>0</v>
      </c>
      <c r="G12270" s="33" t="n">
        <f aca="false">$G12269+IF($F12270=1,1,0)</f>
        <v>6</v>
      </c>
      <c r="H12270" s="0" t="str">
        <f aca="false">IF($F12270=1,$G12270,"")</f>
        <v/>
      </c>
    </row>
    <row r="12271" customFormat="false" ht="15" hidden="false" customHeight="false" outlineLevel="0" collapsed="false">
      <c r="A12271" s="30" t="n">
        <v>1917.03125</v>
      </c>
      <c r="B12271" s="31" t="n">
        <v>12.3764</v>
      </c>
      <c r="C12271" s="32" t="n">
        <f aca="false">IF($A12271="","",IF(設定!$B$21="dB",10^($B12271/20),ABS($B12271)))</f>
        <v>4.15738265689048</v>
      </c>
      <c r="D12271" s="32" t="n">
        <f aca="false">IF($A12271="","",$A12271^2)</f>
        <v>3675008.81347656</v>
      </c>
      <c r="E12271" s="32" t="n">
        <f aca="false">IF($A12271="","",IF($C12271&lt;=0,"",1/$C12271^2))</f>
        <v>0.0578575447595806</v>
      </c>
      <c r="F12271" s="33" t="n">
        <f aca="false">IF(OR(ROW()-設定!$B$30&lt;2,ROW()+設定!$B$30&gt;13701,N($A12271)&lt;=0,N(INDEX($A$2:$A$13701,MIN(13700,MAX(1,ROW()-1+設定!$B$30))))&lt;=0,$A12271&lt;設定!$B$28,$A12271&gt;設定!$B$29),0,IF(AND($C12271&gt;=MAX(INDEX($C$1:$C$13701,MAX(1,ROW()-設定!$B$24)):INDEX($C$1:$C$13701,MAX(1,ROW()-1))),$C12271&gt;MAX(INDEX($C$1:$C$13701,MIN(13701,ROW()+1)):INDEX($C$1:$C$13701,MIN(13701,ROW()+設定!$B$24))),$C12271&gt;=設定!$B$32,$C12271&gt;=MAX(MIN(INDEX($C$1:$C$13701,MAX(1,ROW()-設定!$B$26)):INDEX($C$1:$C$13701,MAX(1,ROW()-1))),MIN(INDEX($C$1:$C$13701,MIN(13701,ROW()+1)):INDEX($C$1:$C$13701,MIN(13701,ROW()+設定!$B$26))))*10^(設定!$B$27/20)),1,0))</f>
        <v>0</v>
      </c>
      <c r="G12271" s="33" t="n">
        <f aca="false">$G12270+IF($F12271=1,1,0)</f>
        <v>6</v>
      </c>
      <c r="H12271" s="0" t="str">
        <f aca="false">IF($F12271=1,$G12271,"")</f>
        <v/>
      </c>
    </row>
    <row r="12272" customFormat="false" ht="15" hidden="false" customHeight="false" outlineLevel="0" collapsed="false">
      <c r="A12272" s="30" t="n">
        <v>1917.1875</v>
      </c>
      <c r="B12272" s="31" t="n">
        <v>12.5335</v>
      </c>
      <c r="C12272" s="32" t="n">
        <f aca="false">IF($A12272="","",IF(設定!$B$21="dB",10^($B12272/20),ABS($B12272)))</f>
        <v>4.23326055599766</v>
      </c>
      <c r="D12272" s="32" t="n">
        <f aca="false">IF($A12272="","",$A12272^2)</f>
        <v>3675607.91015625</v>
      </c>
      <c r="E12272" s="32" t="n">
        <f aca="false">IF($A12272="","",IF($C12272&lt;=0,"",1/$C12272^2))</f>
        <v>0.0558020302245587</v>
      </c>
      <c r="F12272" s="33" t="n">
        <f aca="false">IF(OR(ROW()-設定!$B$30&lt;2,ROW()+設定!$B$30&gt;13701,N($A12272)&lt;=0,N(INDEX($A$2:$A$13701,MIN(13700,MAX(1,ROW()-1+設定!$B$30))))&lt;=0,$A12272&lt;設定!$B$28,$A12272&gt;設定!$B$29),0,IF(AND($C12272&gt;=MAX(INDEX($C$1:$C$13701,MAX(1,ROW()-設定!$B$24)):INDEX($C$1:$C$13701,MAX(1,ROW()-1))),$C12272&gt;MAX(INDEX($C$1:$C$13701,MIN(13701,ROW()+1)):INDEX($C$1:$C$13701,MIN(13701,ROW()+設定!$B$24))),$C12272&gt;=設定!$B$32,$C12272&gt;=MAX(MIN(INDEX($C$1:$C$13701,MAX(1,ROW()-設定!$B$26)):INDEX($C$1:$C$13701,MAX(1,ROW()-1))),MIN(INDEX($C$1:$C$13701,MIN(13701,ROW()+1)):INDEX($C$1:$C$13701,MIN(13701,ROW()+設定!$B$26))))*10^(設定!$B$27/20)),1,0))</f>
        <v>0</v>
      </c>
      <c r="G12272" s="33" t="n">
        <f aca="false">$G12271+IF($F12272=1,1,0)</f>
        <v>6</v>
      </c>
      <c r="H12272" s="0" t="str">
        <f aca="false">IF($F12272=1,$G12272,"")</f>
        <v/>
      </c>
    </row>
    <row r="12273" customFormat="false" ht="15" hidden="false" customHeight="false" outlineLevel="0" collapsed="false">
      <c r="A12273" s="30" t="n">
        <v>1917.34375</v>
      </c>
      <c r="B12273" s="31" t="n">
        <v>12.7166</v>
      </c>
      <c r="C12273" s="32" t="n">
        <f aca="false">IF($A12273="","",IF(設定!$B$21="dB",10^($B12273/20),ABS($B12273)))</f>
        <v>4.32344561183645</v>
      </c>
      <c r="D12273" s="32" t="n">
        <f aca="false">IF($A12273="","",$A12273^2)</f>
        <v>3676207.05566406</v>
      </c>
      <c r="E12273" s="32" t="n">
        <f aca="false">IF($A12273="","",IF($C12273&lt;=0,"",1/$C12273^2))</f>
        <v>0.0534983022431389</v>
      </c>
      <c r="F12273" s="33" t="n">
        <f aca="false">IF(OR(ROW()-設定!$B$30&lt;2,ROW()+設定!$B$30&gt;13701,N($A12273)&lt;=0,N(INDEX($A$2:$A$13701,MIN(13700,MAX(1,ROW()-1+設定!$B$30))))&lt;=0,$A12273&lt;設定!$B$28,$A12273&gt;設定!$B$29),0,IF(AND($C12273&gt;=MAX(INDEX($C$1:$C$13701,MAX(1,ROW()-設定!$B$24)):INDEX($C$1:$C$13701,MAX(1,ROW()-1))),$C12273&gt;MAX(INDEX($C$1:$C$13701,MIN(13701,ROW()+1)):INDEX($C$1:$C$13701,MIN(13701,ROW()+設定!$B$24))),$C12273&gt;=設定!$B$32,$C12273&gt;=MAX(MIN(INDEX($C$1:$C$13701,MAX(1,ROW()-設定!$B$26)):INDEX($C$1:$C$13701,MAX(1,ROW()-1))),MIN(INDEX($C$1:$C$13701,MIN(13701,ROW()+1)):INDEX($C$1:$C$13701,MIN(13701,ROW()+設定!$B$26))))*10^(設定!$B$27/20)),1,0))</f>
        <v>0</v>
      </c>
      <c r="G12273" s="33" t="n">
        <f aca="false">$G12272+IF($F12273=1,1,0)</f>
        <v>6</v>
      </c>
      <c r="H12273" s="0" t="str">
        <f aca="false">IF($F12273=1,$G12273,"")</f>
        <v/>
      </c>
    </row>
    <row r="12274" customFormat="false" ht="15" hidden="false" customHeight="false" outlineLevel="0" collapsed="false">
      <c r="A12274" s="30" t="n">
        <v>1917.5</v>
      </c>
      <c r="B12274" s="31" t="n">
        <v>12.4061</v>
      </c>
      <c r="C12274" s="32" t="n">
        <f aca="false">IF($A12274="","",IF(設定!$B$21="dB",10^($B12274/20),ABS($B12274)))</f>
        <v>4.17162248850858</v>
      </c>
      <c r="D12274" s="32" t="n">
        <f aca="false">IF($A12274="","",$A12274^2)</f>
        <v>3676806.25</v>
      </c>
      <c r="E12274" s="32" t="n">
        <f aca="false">IF($A12274="","",IF($C12274&lt;=0,"",1/$C12274^2))</f>
        <v>0.0574632255048696</v>
      </c>
      <c r="F12274" s="33" t="n">
        <f aca="false">IF(OR(ROW()-設定!$B$30&lt;2,ROW()+設定!$B$30&gt;13701,N($A12274)&lt;=0,N(INDEX($A$2:$A$13701,MIN(13700,MAX(1,ROW()-1+設定!$B$30))))&lt;=0,$A12274&lt;設定!$B$28,$A12274&gt;設定!$B$29),0,IF(AND($C12274&gt;=MAX(INDEX($C$1:$C$13701,MAX(1,ROW()-設定!$B$24)):INDEX($C$1:$C$13701,MAX(1,ROW()-1))),$C12274&gt;MAX(INDEX($C$1:$C$13701,MIN(13701,ROW()+1)):INDEX($C$1:$C$13701,MIN(13701,ROW()+設定!$B$24))),$C12274&gt;=設定!$B$32,$C12274&gt;=MAX(MIN(INDEX($C$1:$C$13701,MAX(1,ROW()-設定!$B$26)):INDEX($C$1:$C$13701,MAX(1,ROW()-1))),MIN(INDEX($C$1:$C$13701,MIN(13701,ROW()+1)):INDEX($C$1:$C$13701,MIN(13701,ROW()+設定!$B$26))))*10^(設定!$B$27/20)),1,0))</f>
        <v>0</v>
      </c>
      <c r="G12274" s="33" t="n">
        <f aca="false">$G12273+IF($F12274=1,1,0)</f>
        <v>6</v>
      </c>
      <c r="H12274" s="0" t="str">
        <f aca="false">IF($F12274=1,$G12274,"")</f>
        <v/>
      </c>
    </row>
    <row r="12275" customFormat="false" ht="15" hidden="false" customHeight="false" outlineLevel="0" collapsed="false">
      <c r="A12275" s="30" t="n">
        <v>1917.65625</v>
      </c>
      <c r="B12275" s="31" t="n">
        <v>12.6163</v>
      </c>
      <c r="C12275" s="32" t="n">
        <f aca="false">IF($A12275="","",IF(設定!$B$21="dB",10^($B12275/20),ABS($B12275)))</f>
        <v>4.27380792451642</v>
      </c>
      <c r="D12275" s="32" t="n">
        <f aca="false">IF($A12275="","",$A12275^2)</f>
        <v>3677405.49316406</v>
      </c>
      <c r="E12275" s="32" t="n">
        <f aca="false">IF($A12275="","",IF($C12275&lt;=0,"",1/$C12275^2))</f>
        <v>0.054748219526728</v>
      </c>
      <c r="F12275" s="33" t="n">
        <f aca="false">IF(OR(ROW()-設定!$B$30&lt;2,ROW()+設定!$B$30&gt;13701,N($A12275)&lt;=0,N(INDEX($A$2:$A$13701,MIN(13700,MAX(1,ROW()-1+設定!$B$30))))&lt;=0,$A12275&lt;設定!$B$28,$A12275&gt;設定!$B$29),0,IF(AND($C12275&gt;=MAX(INDEX($C$1:$C$13701,MAX(1,ROW()-設定!$B$24)):INDEX($C$1:$C$13701,MAX(1,ROW()-1))),$C12275&gt;MAX(INDEX($C$1:$C$13701,MIN(13701,ROW()+1)):INDEX($C$1:$C$13701,MIN(13701,ROW()+設定!$B$24))),$C12275&gt;=設定!$B$32,$C12275&gt;=MAX(MIN(INDEX($C$1:$C$13701,MAX(1,ROW()-設定!$B$26)):INDEX($C$1:$C$13701,MAX(1,ROW()-1))),MIN(INDEX($C$1:$C$13701,MIN(13701,ROW()+1)):INDEX($C$1:$C$13701,MIN(13701,ROW()+設定!$B$26))))*10^(設定!$B$27/20)),1,0))</f>
        <v>0</v>
      </c>
      <c r="G12275" s="33" t="n">
        <f aca="false">$G12274+IF($F12275=1,1,0)</f>
        <v>6</v>
      </c>
      <c r="H12275" s="0" t="str">
        <f aca="false">IF($F12275=1,$G12275,"")</f>
        <v/>
      </c>
    </row>
    <row r="12276" customFormat="false" ht="15" hidden="false" customHeight="false" outlineLevel="0" collapsed="false">
      <c r="A12276" s="30" t="n">
        <v>1917.8125</v>
      </c>
      <c r="B12276" s="31" t="n">
        <v>12.6199</v>
      </c>
      <c r="C12276" s="32" t="n">
        <f aca="false">IF($A12276="","",IF(設定!$B$21="dB",10^($B12276/20),ABS($B12276)))</f>
        <v>4.27557963680282</v>
      </c>
      <c r="D12276" s="32" t="n">
        <f aca="false">IF($A12276="","",$A12276^2)</f>
        <v>3678004.78515625</v>
      </c>
      <c r="E12276" s="32" t="n">
        <f aca="false">IF($A12276="","",IF($C12276&lt;=0,"",1/$C12276^2))</f>
        <v>0.0547028558547002</v>
      </c>
      <c r="F12276" s="33" t="n">
        <f aca="false">IF(OR(ROW()-設定!$B$30&lt;2,ROW()+設定!$B$30&gt;13701,N($A12276)&lt;=0,N(INDEX($A$2:$A$13701,MIN(13700,MAX(1,ROW()-1+設定!$B$30))))&lt;=0,$A12276&lt;設定!$B$28,$A12276&gt;設定!$B$29),0,IF(AND($C12276&gt;=MAX(INDEX($C$1:$C$13701,MAX(1,ROW()-設定!$B$24)):INDEX($C$1:$C$13701,MAX(1,ROW()-1))),$C12276&gt;MAX(INDEX($C$1:$C$13701,MIN(13701,ROW()+1)):INDEX($C$1:$C$13701,MIN(13701,ROW()+設定!$B$24))),$C12276&gt;=設定!$B$32,$C12276&gt;=MAX(MIN(INDEX($C$1:$C$13701,MAX(1,ROW()-設定!$B$26)):INDEX($C$1:$C$13701,MAX(1,ROW()-1))),MIN(INDEX($C$1:$C$13701,MIN(13701,ROW()+1)):INDEX($C$1:$C$13701,MIN(13701,ROW()+設定!$B$26))))*10^(設定!$B$27/20)),1,0))</f>
        <v>0</v>
      </c>
      <c r="G12276" s="33" t="n">
        <f aca="false">$G12275+IF($F12276=1,1,0)</f>
        <v>6</v>
      </c>
      <c r="H12276" s="0" t="str">
        <f aca="false">IF($F12276=1,$G12276,"")</f>
        <v/>
      </c>
    </row>
    <row r="12277" customFormat="false" ht="15" hidden="false" customHeight="false" outlineLevel="0" collapsed="false">
      <c r="A12277" s="30" t="n">
        <v>1917.96875</v>
      </c>
      <c r="B12277" s="31" t="n">
        <v>12.4991</v>
      </c>
      <c r="C12277" s="32" t="n">
        <f aca="false">IF($A12277="","",IF(設定!$B$21="dB",10^($B12277/20),ABS($B12277)))</f>
        <v>4.21652811048528</v>
      </c>
      <c r="D12277" s="32" t="n">
        <f aca="false">IF($A12277="","",$A12277^2)</f>
        <v>3678604.12597656</v>
      </c>
      <c r="E12277" s="32" t="n">
        <f aca="false">IF($A12277="","",IF($C12277&lt;=0,"",1/$C12277^2))</f>
        <v>0.0562457872753893</v>
      </c>
      <c r="F12277" s="33" t="n">
        <f aca="false">IF(OR(ROW()-設定!$B$30&lt;2,ROW()+設定!$B$30&gt;13701,N($A12277)&lt;=0,N(INDEX($A$2:$A$13701,MIN(13700,MAX(1,ROW()-1+設定!$B$30))))&lt;=0,$A12277&lt;設定!$B$28,$A12277&gt;設定!$B$29),0,IF(AND($C12277&gt;=MAX(INDEX($C$1:$C$13701,MAX(1,ROW()-設定!$B$24)):INDEX($C$1:$C$13701,MAX(1,ROW()-1))),$C12277&gt;MAX(INDEX($C$1:$C$13701,MIN(13701,ROW()+1)):INDEX($C$1:$C$13701,MIN(13701,ROW()+設定!$B$24))),$C12277&gt;=設定!$B$32,$C12277&gt;=MAX(MIN(INDEX($C$1:$C$13701,MAX(1,ROW()-設定!$B$26)):INDEX($C$1:$C$13701,MAX(1,ROW()-1))),MIN(INDEX($C$1:$C$13701,MIN(13701,ROW()+1)):INDEX($C$1:$C$13701,MIN(13701,ROW()+設定!$B$26))))*10^(設定!$B$27/20)),1,0))</f>
        <v>0</v>
      </c>
      <c r="G12277" s="33" t="n">
        <f aca="false">$G12276+IF($F12277=1,1,0)</f>
        <v>6</v>
      </c>
      <c r="H12277" s="0" t="str">
        <f aca="false">IF($F12277=1,$G12277,"")</f>
        <v/>
      </c>
    </row>
    <row r="12278" customFormat="false" ht="15" hidden="false" customHeight="false" outlineLevel="0" collapsed="false">
      <c r="A12278" s="30" t="n">
        <v>1918.125</v>
      </c>
      <c r="B12278" s="31" t="n">
        <v>12.2577</v>
      </c>
      <c r="C12278" s="32" t="n">
        <f aca="false">IF($A12278="","",IF(設定!$B$21="dB",10^($B12278/20),ABS($B12278)))</f>
        <v>4.1009549643355</v>
      </c>
      <c r="D12278" s="32" t="n">
        <f aca="false">IF($A12278="","",$A12278^2)</f>
        <v>3679203.515625</v>
      </c>
      <c r="E12278" s="32" t="n">
        <f aca="false">IF($A12278="","",IF($C12278&lt;=0,"",1/$C12278^2))</f>
        <v>0.0594606975871991</v>
      </c>
      <c r="F12278" s="33" t="n">
        <f aca="false">IF(OR(ROW()-設定!$B$30&lt;2,ROW()+設定!$B$30&gt;13701,N($A12278)&lt;=0,N(INDEX($A$2:$A$13701,MIN(13700,MAX(1,ROW()-1+設定!$B$30))))&lt;=0,$A12278&lt;設定!$B$28,$A12278&gt;設定!$B$29),0,IF(AND($C12278&gt;=MAX(INDEX($C$1:$C$13701,MAX(1,ROW()-設定!$B$24)):INDEX($C$1:$C$13701,MAX(1,ROW()-1))),$C12278&gt;MAX(INDEX($C$1:$C$13701,MIN(13701,ROW()+1)):INDEX($C$1:$C$13701,MIN(13701,ROW()+設定!$B$24))),$C12278&gt;=設定!$B$32,$C12278&gt;=MAX(MIN(INDEX($C$1:$C$13701,MAX(1,ROW()-設定!$B$26)):INDEX($C$1:$C$13701,MAX(1,ROW()-1))),MIN(INDEX($C$1:$C$13701,MIN(13701,ROW()+1)):INDEX($C$1:$C$13701,MIN(13701,ROW()+設定!$B$26))))*10^(設定!$B$27/20)),1,0))</f>
        <v>0</v>
      </c>
      <c r="G12278" s="33" t="n">
        <f aca="false">$G12277+IF($F12278=1,1,0)</f>
        <v>6</v>
      </c>
      <c r="H12278" s="0" t="str">
        <f aca="false">IF($F12278=1,$G12278,"")</f>
        <v/>
      </c>
    </row>
    <row r="12279" customFormat="false" ht="15" hidden="false" customHeight="false" outlineLevel="0" collapsed="false">
      <c r="A12279" s="30" t="n">
        <v>1918.28125</v>
      </c>
      <c r="B12279" s="31" t="n">
        <v>12.6001</v>
      </c>
      <c r="C12279" s="32" t="n">
        <f aca="false">IF($A12279="","",IF(設定!$B$21="dB",10^($B12279/20),ABS($B12279)))</f>
        <v>4.26584430008069</v>
      </c>
      <c r="D12279" s="32" t="n">
        <f aca="false">IF($A12279="","",$A12279^2)</f>
        <v>3679802.95410156</v>
      </c>
      <c r="E12279" s="32" t="n">
        <f aca="false">IF($A12279="","",IF($C12279&lt;=0,"",1/$C12279^2))</f>
        <v>0.0549528220357063</v>
      </c>
      <c r="F12279" s="33" t="n">
        <f aca="false">IF(OR(ROW()-設定!$B$30&lt;2,ROW()+設定!$B$30&gt;13701,N($A12279)&lt;=0,N(INDEX($A$2:$A$13701,MIN(13700,MAX(1,ROW()-1+設定!$B$30))))&lt;=0,$A12279&lt;設定!$B$28,$A12279&gt;設定!$B$29),0,IF(AND($C12279&gt;=MAX(INDEX($C$1:$C$13701,MAX(1,ROW()-設定!$B$24)):INDEX($C$1:$C$13701,MAX(1,ROW()-1))),$C12279&gt;MAX(INDEX($C$1:$C$13701,MIN(13701,ROW()+1)):INDEX($C$1:$C$13701,MIN(13701,ROW()+設定!$B$24))),$C12279&gt;=設定!$B$32,$C12279&gt;=MAX(MIN(INDEX($C$1:$C$13701,MAX(1,ROW()-設定!$B$26)):INDEX($C$1:$C$13701,MAX(1,ROW()-1))),MIN(INDEX($C$1:$C$13701,MIN(13701,ROW()+1)):INDEX($C$1:$C$13701,MIN(13701,ROW()+設定!$B$26))))*10^(設定!$B$27/20)),1,0))</f>
        <v>0</v>
      </c>
      <c r="G12279" s="33" t="n">
        <f aca="false">$G12278+IF($F12279=1,1,0)</f>
        <v>6</v>
      </c>
      <c r="H12279" s="0" t="str">
        <f aca="false">IF($F12279=1,$G12279,"")</f>
        <v/>
      </c>
    </row>
    <row r="12280" customFormat="false" ht="15" hidden="false" customHeight="false" outlineLevel="0" collapsed="false">
      <c r="A12280" s="30" t="n">
        <v>1918.4375</v>
      </c>
      <c r="B12280" s="31" t="n">
        <v>12.454</v>
      </c>
      <c r="C12280" s="32" t="n">
        <f aca="false">IF($A12280="","",IF(設定!$B$21="dB",10^($B12280/20),ABS($B12280)))</f>
        <v>4.19469124882567</v>
      </c>
      <c r="D12280" s="32" t="n">
        <f aca="false">IF($A12280="","",$A12280^2)</f>
        <v>3680402.44140625</v>
      </c>
      <c r="E12280" s="32" t="n">
        <f aca="false">IF($A12280="","",IF($C12280&lt;=0,"",1/$C12280^2))</f>
        <v>0.0568329239138338</v>
      </c>
      <c r="F12280" s="33" t="n">
        <f aca="false">IF(OR(ROW()-設定!$B$30&lt;2,ROW()+設定!$B$30&gt;13701,N($A12280)&lt;=0,N(INDEX($A$2:$A$13701,MIN(13700,MAX(1,ROW()-1+設定!$B$30))))&lt;=0,$A12280&lt;設定!$B$28,$A12280&gt;設定!$B$29),0,IF(AND($C12280&gt;=MAX(INDEX($C$1:$C$13701,MAX(1,ROW()-設定!$B$24)):INDEX($C$1:$C$13701,MAX(1,ROW()-1))),$C12280&gt;MAX(INDEX($C$1:$C$13701,MIN(13701,ROW()+1)):INDEX($C$1:$C$13701,MIN(13701,ROW()+設定!$B$24))),$C12280&gt;=設定!$B$32,$C12280&gt;=MAX(MIN(INDEX($C$1:$C$13701,MAX(1,ROW()-設定!$B$26)):INDEX($C$1:$C$13701,MAX(1,ROW()-1))),MIN(INDEX($C$1:$C$13701,MIN(13701,ROW()+1)):INDEX($C$1:$C$13701,MIN(13701,ROW()+設定!$B$26))))*10^(設定!$B$27/20)),1,0))</f>
        <v>0</v>
      </c>
      <c r="G12280" s="33" t="n">
        <f aca="false">$G12279+IF($F12280=1,1,0)</f>
        <v>6</v>
      </c>
      <c r="H12280" s="0" t="str">
        <f aca="false">IF($F12280=1,$G12280,"")</f>
        <v/>
      </c>
    </row>
    <row r="12281" customFormat="false" ht="15" hidden="false" customHeight="false" outlineLevel="0" collapsed="false">
      <c r="A12281" s="30" t="n">
        <v>1918.59375</v>
      </c>
      <c r="B12281" s="31" t="n">
        <v>12.3794</v>
      </c>
      <c r="C12281" s="32" t="n">
        <f aca="false">IF($A12281="","",IF(設定!$B$21="dB",10^($B12281/20),ABS($B12281)))</f>
        <v>4.15881881399149</v>
      </c>
      <c r="D12281" s="32" t="n">
        <f aca="false">IF($A12281="","",$A12281^2)</f>
        <v>3681001.97753906</v>
      </c>
      <c r="E12281" s="32" t="n">
        <f aca="false">IF($A12281="","",IF($C12281&lt;=0,"",1/$C12281^2))</f>
        <v>0.0578175919843448</v>
      </c>
      <c r="F12281" s="33" t="n">
        <f aca="false">IF(OR(ROW()-設定!$B$30&lt;2,ROW()+設定!$B$30&gt;13701,N($A12281)&lt;=0,N(INDEX($A$2:$A$13701,MIN(13700,MAX(1,ROW()-1+設定!$B$30))))&lt;=0,$A12281&lt;設定!$B$28,$A12281&gt;設定!$B$29),0,IF(AND($C12281&gt;=MAX(INDEX($C$1:$C$13701,MAX(1,ROW()-設定!$B$24)):INDEX($C$1:$C$13701,MAX(1,ROW()-1))),$C12281&gt;MAX(INDEX($C$1:$C$13701,MIN(13701,ROW()+1)):INDEX($C$1:$C$13701,MIN(13701,ROW()+設定!$B$24))),$C12281&gt;=設定!$B$32,$C12281&gt;=MAX(MIN(INDEX($C$1:$C$13701,MAX(1,ROW()-設定!$B$26)):INDEX($C$1:$C$13701,MAX(1,ROW()-1))),MIN(INDEX($C$1:$C$13701,MIN(13701,ROW()+1)):INDEX($C$1:$C$13701,MIN(13701,ROW()+設定!$B$26))))*10^(設定!$B$27/20)),1,0))</f>
        <v>0</v>
      </c>
      <c r="G12281" s="33" t="n">
        <f aca="false">$G12280+IF($F12281=1,1,0)</f>
        <v>6</v>
      </c>
      <c r="H12281" s="0" t="str">
        <f aca="false">IF($F12281=1,$G12281,"")</f>
        <v/>
      </c>
    </row>
    <row r="12282" customFormat="false" ht="15" hidden="false" customHeight="false" outlineLevel="0" collapsed="false">
      <c r="A12282" s="30" t="n">
        <v>1918.75</v>
      </c>
      <c r="B12282" s="31" t="n">
        <v>12.5659</v>
      </c>
      <c r="C12282" s="32" t="n">
        <f aca="false">IF($A12282="","",IF(設定!$B$21="dB",10^($B12282/20),ABS($B12282)))</f>
        <v>4.24908090117788</v>
      </c>
      <c r="D12282" s="32" t="n">
        <f aca="false">IF($A12282="","",$A12282^2)</f>
        <v>3681601.5625</v>
      </c>
      <c r="E12282" s="32" t="n">
        <f aca="false">IF($A12282="","",IF($C12282&lt;=0,"",1/$C12282^2))</f>
        <v>0.055387275152194</v>
      </c>
      <c r="F12282" s="33" t="n">
        <f aca="false">IF(OR(ROW()-設定!$B$30&lt;2,ROW()+設定!$B$30&gt;13701,N($A12282)&lt;=0,N(INDEX($A$2:$A$13701,MIN(13700,MAX(1,ROW()-1+設定!$B$30))))&lt;=0,$A12282&lt;設定!$B$28,$A12282&gt;設定!$B$29),0,IF(AND($C12282&gt;=MAX(INDEX($C$1:$C$13701,MAX(1,ROW()-設定!$B$24)):INDEX($C$1:$C$13701,MAX(1,ROW()-1))),$C12282&gt;MAX(INDEX($C$1:$C$13701,MIN(13701,ROW()+1)):INDEX($C$1:$C$13701,MIN(13701,ROW()+設定!$B$24))),$C12282&gt;=設定!$B$32,$C12282&gt;=MAX(MIN(INDEX($C$1:$C$13701,MAX(1,ROW()-設定!$B$26)):INDEX($C$1:$C$13701,MAX(1,ROW()-1))),MIN(INDEX($C$1:$C$13701,MIN(13701,ROW()+1)):INDEX($C$1:$C$13701,MIN(13701,ROW()+設定!$B$26))))*10^(設定!$B$27/20)),1,0))</f>
        <v>0</v>
      </c>
      <c r="G12282" s="33" t="n">
        <f aca="false">$G12281+IF($F12282=1,1,0)</f>
        <v>6</v>
      </c>
      <c r="H12282" s="0" t="str">
        <f aca="false">IF($F12282=1,$G12282,"")</f>
        <v/>
      </c>
    </row>
    <row r="12283" customFormat="false" ht="15" hidden="false" customHeight="false" outlineLevel="0" collapsed="false">
      <c r="A12283" s="30" t="n">
        <v>1918.90625</v>
      </c>
      <c r="B12283" s="31" t="n">
        <v>12.3472</v>
      </c>
      <c r="C12283" s="32" t="n">
        <f aca="false">IF($A12283="","",IF(設定!$B$21="dB",10^($B12283/20),ABS($B12283)))</f>
        <v>4.14342994106717</v>
      </c>
      <c r="D12283" s="32" t="n">
        <f aca="false">IF($A12283="","",$A12283^2)</f>
        <v>3682201.19628906</v>
      </c>
      <c r="E12283" s="32" t="n">
        <f aca="false">IF($A12283="","",IF($C12283&lt;=0,"",1/$C12283^2))</f>
        <v>0.0582478634591662</v>
      </c>
      <c r="F12283" s="33" t="n">
        <f aca="false">IF(OR(ROW()-設定!$B$30&lt;2,ROW()+設定!$B$30&gt;13701,N($A12283)&lt;=0,N(INDEX($A$2:$A$13701,MIN(13700,MAX(1,ROW()-1+設定!$B$30))))&lt;=0,$A12283&lt;設定!$B$28,$A12283&gt;設定!$B$29),0,IF(AND($C12283&gt;=MAX(INDEX($C$1:$C$13701,MAX(1,ROW()-設定!$B$24)):INDEX($C$1:$C$13701,MAX(1,ROW()-1))),$C12283&gt;MAX(INDEX($C$1:$C$13701,MIN(13701,ROW()+1)):INDEX($C$1:$C$13701,MIN(13701,ROW()+設定!$B$24))),$C12283&gt;=設定!$B$32,$C12283&gt;=MAX(MIN(INDEX($C$1:$C$13701,MAX(1,ROW()-設定!$B$26)):INDEX($C$1:$C$13701,MAX(1,ROW()-1))),MIN(INDEX($C$1:$C$13701,MIN(13701,ROW()+1)):INDEX($C$1:$C$13701,MIN(13701,ROW()+設定!$B$26))))*10^(設定!$B$27/20)),1,0))</f>
        <v>0</v>
      </c>
      <c r="G12283" s="33" t="n">
        <f aca="false">$G12282+IF($F12283=1,1,0)</f>
        <v>6</v>
      </c>
      <c r="H12283" s="0" t="str">
        <f aca="false">IF($F12283=1,$G12283,"")</f>
        <v/>
      </c>
    </row>
    <row r="12284" customFormat="false" ht="15" hidden="false" customHeight="false" outlineLevel="0" collapsed="false">
      <c r="A12284" s="30" t="n">
        <v>1919.0625</v>
      </c>
      <c r="B12284" s="31" t="n">
        <v>12.5315</v>
      </c>
      <c r="C12284" s="32" t="n">
        <f aca="false">IF($A12284="","",IF(設定!$B$21="dB",10^($B12284/20),ABS($B12284)))</f>
        <v>4.23228592394552</v>
      </c>
      <c r="D12284" s="32" t="n">
        <f aca="false">IF($A12284="","",$A12284^2)</f>
        <v>3682800.87890625</v>
      </c>
      <c r="E12284" s="32" t="n">
        <f aca="false">IF($A12284="","",IF($C12284&lt;=0,"",1/$C12284^2))</f>
        <v>0.0558277339271915</v>
      </c>
      <c r="F12284" s="33" t="n">
        <f aca="false">IF(OR(ROW()-設定!$B$30&lt;2,ROW()+設定!$B$30&gt;13701,N($A12284)&lt;=0,N(INDEX($A$2:$A$13701,MIN(13700,MAX(1,ROW()-1+設定!$B$30))))&lt;=0,$A12284&lt;設定!$B$28,$A12284&gt;設定!$B$29),0,IF(AND($C12284&gt;=MAX(INDEX($C$1:$C$13701,MAX(1,ROW()-設定!$B$24)):INDEX($C$1:$C$13701,MAX(1,ROW()-1))),$C12284&gt;MAX(INDEX($C$1:$C$13701,MIN(13701,ROW()+1)):INDEX($C$1:$C$13701,MIN(13701,ROW()+設定!$B$24))),$C12284&gt;=設定!$B$32,$C12284&gt;=MAX(MIN(INDEX($C$1:$C$13701,MAX(1,ROW()-設定!$B$26)):INDEX($C$1:$C$13701,MAX(1,ROW()-1))),MIN(INDEX($C$1:$C$13701,MIN(13701,ROW()+1)):INDEX($C$1:$C$13701,MIN(13701,ROW()+設定!$B$26))))*10^(設定!$B$27/20)),1,0))</f>
        <v>0</v>
      </c>
      <c r="G12284" s="33" t="n">
        <f aca="false">$G12283+IF($F12284=1,1,0)</f>
        <v>6</v>
      </c>
      <c r="H12284" s="0" t="str">
        <f aca="false">IF($F12284=1,$G12284,"")</f>
        <v/>
      </c>
    </row>
    <row r="12285" customFormat="false" ht="15" hidden="false" customHeight="false" outlineLevel="0" collapsed="false">
      <c r="A12285" s="30" t="n">
        <v>1919.21875</v>
      </c>
      <c r="B12285" s="31" t="n">
        <v>12.3541</v>
      </c>
      <c r="C12285" s="32" t="n">
        <f aca="false">IF($A12285="","",IF(設定!$B$21="dB",10^($B12285/20),ABS($B12285)))</f>
        <v>4.14672275579219</v>
      </c>
      <c r="D12285" s="32" t="n">
        <f aca="false">IF($A12285="","",$A12285^2)</f>
        <v>3683400.61035156</v>
      </c>
      <c r="E12285" s="32" t="n">
        <f aca="false">IF($A12285="","",IF($C12285&lt;=0,"",1/$C12285^2))</f>
        <v>0.058155393679009</v>
      </c>
      <c r="F12285" s="33" t="n">
        <f aca="false">IF(OR(ROW()-設定!$B$30&lt;2,ROW()+設定!$B$30&gt;13701,N($A12285)&lt;=0,N(INDEX($A$2:$A$13701,MIN(13700,MAX(1,ROW()-1+設定!$B$30))))&lt;=0,$A12285&lt;設定!$B$28,$A12285&gt;設定!$B$29),0,IF(AND($C12285&gt;=MAX(INDEX($C$1:$C$13701,MAX(1,ROW()-設定!$B$24)):INDEX($C$1:$C$13701,MAX(1,ROW()-1))),$C12285&gt;MAX(INDEX($C$1:$C$13701,MIN(13701,ROW()+1)):INDEX($C$1:$C$13701,MIN(13701,ROW()+設定!$B$24))),$C12285&gt;=設定!$B$32,$C12285&gt;=MAX(MIN(INDEX($C$1:$C$13701,MAX(1,ROW()-設定!$B$26)):INDEX($C$1:$C$13701,MAX(1,ROW()-1))),MIN(INDEX($C$1:$C$13701,MIN(13701,ROW()+1)):INDEX($C$1:$C$13701,MIN(13701,ROW()+設定!$B$26))))*10^(設定!$B$27/20)),1,0))</f>
        <v>0</v>
      </c>
      <c r="G12285" s="33" t="n">
        <f aca="false">$G12284+IF($F12285=1,1,0)</f>
        <v>6</v>
      </c>
      <c r="H12285" s="0" t="str">
        <f aca="false">IF($F12285=1,$G12285,"")</f>
        <v/>
      </c>
    </row>
    <row r="12286" customFormat="false" ht="15" hidden="false" customHeight="false" outlineLevel="0" collapsed="false">
      <c r="A12286" s="30" t="n">
        <v>1919.375</v>
      </c>
      <c r="B12286" s="31" t="n">
        <v>12.4624</v>
      </c>
      <c r="C12286" s="32" t="n">
        <f aca="false">IF($A12286="","",IF(設定!$B$21="dB",10^($B12286/20),ABS($B12286)))</f>
        <v>4.19874983709726</v>
      </c>
      <c r="D12286" s="32" t="n">
        <f aca="false">IF($A12286="","",$A12286^2)</f>
        <v>3684000.390625</v>
      </c>
      <c r="E12286" s="32" t="n">
        <f aca="false">IF($A12286="","",IF($C12286&lt;=0,"",1/$C12286^2))</f>
        <v>0.0567231055314094</v>
      </c>
      <c r="F12286" s="33" t="n">
        <f aca="false">IF(OR(ROW()-設定!$B$30&lt;2,ROW()+設定!$B$30&gt;13701,N($A12286)&lt;=0,N(INDEX($A$2:$A$13701,MIN(13700,MAX(1,ROW()-1+設定!$B$30))))&lt;=0,$A12286&lt;設定!$B$28,$A12286&gt;設定!$B$29),0,IF(AND($C12286&gt;=MAX(INDEX($C$1:$C$13701,MAX(1,ROW()-設定!$B$24)):INDEX($C$1:$C$13701,MAX(1,ROW()-1))),$C12286&gt;MAX(INDEX($C$1:$C$13701,MIN(13701,ROW()+1)):INDEX($C$1:$C$13701,MIN(13701,ROW()+設定!$B$24))),$C12286&gt;=設定!$B$32,$C12286&gt;=MAX(MIN(INDEX($C$1:$C$13701,MAX(1,ROW()-設定!$B$26)):INDEX($C$1:$C$13701,MAX(1,ROW()-1))),MIN(INDEX($C$1:$C$13701,MIN(13701,ROW()+1)):INDEX($C$1:$C$13701,MIN(13701,ROW()+設定!$B$26))))*10^(設定!$B$27/20)),1,0))</f>
        <v>0</v>
      </c>
      <c r="G12286" s="33" t="n">
        <f aca="false">$G12285+IF($F12286=1,1,0)</f>
        <v>6</v>
      </c>
      <c r="H12286" s="0" t="str">
        <f aca="false">IF($F12286=1,$G12286,"")</f>
        <v/>
      </c>
    </row>
    <row r="12287" customFormat="false" ht="15" hidden="false" customHeight="false" outlineLevel="0" collapsed="false">
      <c r="A12287" s="30" t="n">
        <v>1919.53125</v>
      </c>
      <c r="B12287" s="31" t="n">
        <v>12.2847</v>
      </c>
      <c r="C12287" s="32" t="n">
        <f aca="false">IF($A12287="","",IF(設定!$B$21="dB",10^($B12287/20),ABS($B12287)))</f>
        <v>4.11372257503568</v>
      </c>
      <c r="D12287" s="32" t="n">
        <f aca="false">IF($A12287="","",$A12287^2)</f>
        <v>3684600.21972656</v>
      </c>
      <c r="E12287" s="32" t="n">
        <f aca="false">IF($A12287="","",IF($C12287&lt;=0,"",1/$C12287^2))</f>
        <v>0.0590921783595662</v>
      </c>
      <c r="F12287" s="33" t="n">
        <f aca="false">IF(OR(ROW()-設定!$B$30&lt;2,ROW()+設定!$B$30&gt;13701,N($A12287)&lt;=0,N(INDEX($A$2:$A$13701,MIN(13700,MAX(1,ROW()-1+設定!$B$30))))&lt;=0,$A12287&lt;設定!$B$28,$A12287&gt;設定!$B$29),0,IF(AND($C12287&gt;=MAX(INDEX($C$1:$C$13701,MAX(1,ROW()-設定!$B$24)):INDEX($C$1:$C$13701,MAX(1,ROW()-1))),$C12287&gt;MAX(INDEX($C$1:$C$13701,MIN(13701,ROW()+1)):INDEX($C$1:$C$13701,MIN(13701,ROW()+設定!$B$24))),$C12287&gt;=設定!$B$32,$C12287&gt;=MAX(MIN(INDEX($C$1:$C$13701,MAX(1,ROW()-設定!$B$26)):INDEX($C$1:$C$13701,MAX(1,ROW()-1))),MIN(INDEX($C$1:$C$13701,MIN(13701,ROW()+1)):INDEX($C$1:$C$13701,MIN(13701,ROW()+設定!$B$26))))*10^(設定!$B$27/20)),1,0))</f>
        <v>0</v>
      </c>
      <c r="G12287" s="33" t="n">
        <f aca="false">$G12286+IF($F12287=1,1,0)</f>
        <v>6</v>
      </c>
      <c r="H12287" s="0" t="str">
        <f aca="false">IF($F12287=1,$G12287,"")</f>
        <v/>
      </c>
    </row>
    <row r="12288" customFormat="false" ht="15" hidden="false" customHeight="false" outlineLevel="0" collapsed="false">
      <c r="A12288" s="30" t="n">
        <v>1919.6875</v>
      </c>
      <c r="B12288" s="31" t="n">
        <v>12.3508</v>
      </c>
      <c r="C12288" s="32" t="n">
        <f aca="false">IF($A12288="","",IF(設定!$B$21="dB",10^($B12288/20),ABS($B12288)))</f>
        <v>4.14514760500155</v>
      </c>
      <c r="D12288" s="32" t="n">
        <f aca="false">IF($A12288="","",$A12288^2)</f>
        <v>3685200.09765625</v>
      </c>
      <c r="E12288" s="32" t="n">
        <f aca="false">IF($A12288="","",IF($C12288&lt;=0,"",1/$C12288^2))</f>
        <v>0.0581996000270926</v>
      </c>
      <c r="F12288" s="33" t="n">
        <f aca="false">IF(OR(ROW()-設定!$B$30&lt;2,ROW()+設定!$B$30&gt;13701,N($A12288)&lt;=0,N(INDEX($A$2:$A$13701,MIN(13700,MAX(1,ROW()-1+設定!$B$30))))&lt;=0,$A12288&lt;設定!$B$28,$A12288&gt;設定!$B$29),0,IF(AND($C12288&gt;=MAX(INDEX($C$1:$C$13701,MAX(1,ROW()-設定!$B$24)):INDEX($C$1:$C$13701,MAX(1,ROW()-1))),$C12288&gt;MAX(INDEX($C$1:$C$13701,MIN(13701,ROW()+1)):INDEX($C$1:$C$13701,MIN(13701,ROW()+設定!$B$24))),$C12288&gt;=設定!$B$32,$C12288&gt;=MAX(MIN(INDEX($C$1:$C$13701,MAX(1,ROW()-設定!$B$26)):INDEX($C$1:$C$13701,MAX(1,ROW()-1))),MIN(INDEX($C$1:$C$13701,MIN(13701,ROW()+1)):INDEX($C$1:$C$13701,MIN(13701,ROW()+設定!$B$26))))*10^(設定!$B$27/20)),1,0))</f>
        <v>0</v>
      </c>
      <c r="G12288" s="33" t="n">
        <f aca="false">$G12287+IF($F12288=1,1,0)</f>
        <v>6</v>
      </c>
      <c r="H12288" s="0" t="str">
        <f aca="false">IF($F12288=1,$G12288,"")</f>
        <v/>
      </c>
    </row>
    <row r="12289" customFormat="false" ht="15" hidden="false" customHeight="false" outlineLevel="0" collapsed="false">
      <c r="A12289" s="30" t="n">
        <v>1919.84375</v>
      </c>
      <c r="B12289" s="31" t="n">
        <v>12.2884</v>
      </c>
      <c r="C12289" s="32" t="n">
        <f aca="false">IF($A12289="","",IF(設定!$B$21="dB",10^($B12289/20),ABS($B12289)))</f>
        <v>4.11547530463294</v>
      </c>
      <c r="D12289" s="32" t="n">
        <f aca="false">IF($A12289="","",$A12289^2)</f>
        <v>3685800.02441406</v>
      </c>
      <c r="E12289" s="32" t="n">
        <f aca="false">IF($A12289="","",IF($C12289&lt;=0,"",1/$C12289^2))</f>
        <v>0.0590418558343796</v>
      </c>
      <c r="F12289" s="33" t="n">
        <f aca="false">IF(OR(ROW()-設定!$B$30&lt;2,ROW()+設定!$B$30&gt;13701,N($A12289)&lt;=0,N(INDEX($A$2:$A$13701,MIN(13700,MAX(1,ROW()-1+設定!$B$30))))&lt;=0,$A12289&lt;設定!$B$28,$A12289&gt;設定!$B$29),0,IF(AND($C12289&gt;=MAX(INDEX($C$1:$C$13701,MAX(1,ROW()-設定!$B$24)):INDEX($C$1:$C$13701,MAX(1,ROW()-1))),$C12289&gt;MAX(INDEX($C$1:$C$13701,MIN(13701,ROW()+1)):INDEX($C$1:$C$13701,MIN(13701,ROW()+設定!$B$24))),$C12289&gt;=設定!$B$32,$C12289&gt;=MAX(MIN(INDEX($C$1:$C$13701,MAX(1,ROW()-設定!$B$26)):INDEX($C$1:$C$13701,MAX(1,ROW()-1))),MIN(INDEX($C$1:$C$13701,MIN(13701,ROW()+1)):INDEX($C$1:$C$13701,MIN(13701,ROW()+設定!$B$26))))*10^(設定!$B$27/20)),1,0))</f>
        <v>0</v>
      </c>
      <c r="G12289" s="33" t="n">
        <f aca="false">$G12288+IF($F12289=1,1,0)</f>
        <v>6</v>
      </c>
      <c r="H12289" s="0" t="str">
        <f aca="false">IF($F12289=1,$G12289,"")</f>
        <v/>
      </c>
    </row>
    <row r="12290" customFormat="false" ht="15" hidden="false" customHeight="false" outlineLevel="0" collapsed="false">
      <c r="A12290" s="30" t="n">
        <v>1920</v>
      </c>
      <c r="B12290" s="31" t="n">
        <v>12.304</v>
      </c>
      <c r="C12290" s="32" t="n">
        <f aca="false">IF($A12290="","",IF(設定!$B$21="dB",10^($B12290/20),ABS($B12290)))</f>
        <v>4.12287340722887</v>
      </c>
      <c r="D12290" s="32" t="n">
        <f aca="false">IF($A12290="","",$A12290^2)</f>
        <v>3686400</v>
      </c>
      <c r="E12290" s="32" t="n">
        <f aca="false">IF($A12290="","",IF($C12290&lt;=0,"",1/$C12290^2))</f>
        <v>0.0588301559988883</v>
      </c>
      <c r="F12290" s="33" t="n">
        <f aca="false">IF(OR(ROW()-設定!$B$30&lt;2,ROW()+設定!$B$30&gt;13701,N($A12290)&lt;=0,N(INDEX($A$2:$A$13701,MIN(13700,MAX(1,ROW()-1+設定!$B$30))))&lt;=0,$A12290&lt;設定!$B$28,$A12290&gt;設定!$B$29),0,IF(AND($C12290&gt;=MAX(INDEX($C$1:$C$13701,MAX(1,ROW()-設定!$B$24)):INDEX($C$1:$C$13701,MAX(1,ROW()-1))),$C12290&gt;MAX(INDEX($C$1:$C$13701,MIN(13701,ROW()+1)):INDEX($C$1:$C$13701,MIN(13701,ROW()+設定!$B$24))),$C12290&gt;=設定!$B$32,$C12290&gt;=MAX(MIN(INDEX($C$1:$C$13701,MAX(1,ROW()-設定!$B$26)):INDEX($C$1:$C$13701,MAX(1,ROW()-1))),MIN(INDEX($C$1:$C$13701,MIN(13701,ROW()+1)):INDEX($C$1:$C$13701,MIN(13701,ROW()+設定!$B$26))))*10^(設定!$B$27/20)),1,0))</f>
        <v>0</v>
      </c>
      <c r="G12290" s="33" t="n">
        <f aca="false">$G12289+IF($F12290=1,1,0)</f>
        <v>6</v>
      </c>
      <c r="H12290" s="0" t="str">
        <f aca="false">IF($F12290=1,$G12290,"")</f>
        <v/>
      </c>
    </row>
    <row r="12291" customFormat="false" ht="15" hidden="false" customHeight="false" outlineLevel="0" collapsed="false">
      <c r="A12291" s="30" t="n">
        <v>1920.15625</v>
      </c>
      <c r="B12291" s="31" t="n">
        <v>12.3941</v>
      </c>
      <c r="C12291" s="32" t="n">
        <f aca="false">IF($A12291="","",IF(設定!$B$21="dB",10^($B12291/20),ABS($B12291)))</f>
        <v>4.16586315837557</v>
      </c>
      <c r="D12291" s="32" t="n">
        <f aca="false">IF($A12291="","",$A12291^2)</f>
        <v>3687000.02441406</v>
      </c>
      <c r="E12291" s="32" t="n">
        <f aca="false">IF($A12291="","",IF($C12291&lt;=0,"",1/$C12291^2))</f>
        <v>0.0576222218249771</v>
      </c>
      <c r="F12291" s="33" t="n">
        <f aca="false">IF(OR(ROW()-設定!$B$30&lt;2,ROW()+設定!$B$30&gt;13701,N($A12291)&lt;=0,N(INDEX($A$2:$A$13701,MIN(13700,MAX(1,ROW()-1+設定!$B$30))))&lt;=0,$A12291&lt;設定!$B$28,$A12291&gt;設定!$B$29),0,IF(AND($C12291&gt;=MAX(INDEX($C$1:$C$13701,MAX(1,ROW()-設定!$B$24)):INDEX($C$1:$C$13701,MAX(1,ROW()-1))),$C12291&gt;MAX(INDEX($C$1:$C$13701,MIN(13701,ROW()+1)):INDEX($C$1:$C$13701,MIN(13701,ROW()+設定!$B$24))),$C12291&gt;=設定!$B$32,$C12291&gt;=MAX(MIN(INDEX($C$1:$C$13701,MAX(1,ROW()-設定!$B$26)):INDEX($C$1:$C$13701,MAX(1,ROW()-1))),MIN(INDEX($C$1:$C$13701,MIN(13701,ROW()+1)):INDEX($C$1:$C$13701,MIN(13701,ROW()+設定!$B$26))))*10^(設定!$B$27/20)),1,0))</f>
        <v>0</v>
      </c>
      <c r="G12291" s="33" t="n">
        <f aca="false">$G12290+IF($F12291=1,1,0)</f>
        <v>6</v>
      </c>
      <c r="H12291" s="0" t="str">
        <f aca="false">IF($F12291=1,$G12291,"")</f>
        <v/>
      </c>
    </row>
    <row r="12292" customFormat="false" ht="15" hidden="false" customHeight="false" outlineLevel="0" collapsed="false">
      <c r="A12292" s="30" t="n">
        <v>1920.3125</v>
      </c>
      <c r="B12292" s="31" t="n">
        <v>12.3497</v>
      </c>
      <c r="C12292" s="32" t="n">
        <f aca="false">IF($A12292="","",IF(設定!$B$21="dB",10^($B12292/20),ABS($B12292)))</f>
        <v>4.144622687711</v>
      </c>
      <c r="D12292" s="32" t="n">
        <f aca="false">IF($A12292="","",$A12292^2)</f>
        <v>3687600.09765625</v>
      </c>
      <c r="E12292" s="32" t="n">
        <f aca="false">IF($A12292="","",IF($C12292&lt;=0,"",1/$C12292^2))</f>
        <v>0.0582143429425471</v>
      </c>
      <c r="F12292" s="33" t="n">
        <f aca="false">IF(OR(ROW()-設定!$B$30&lt;2,ROW()+設定!$B$30&gt;13701,N($A12292)&lt;=0,N(INDEX($A$2:$A$13701,MIN(13700,MAX(1,ROW()-1+設定!$B$30))))&lt;=0,$A12292&lt;設定!$B$28,$A12292&gt;設定!$B$29),0,IF(AND($C12292&gt;=MAX(INDEX($C$1:$C$13701,MAX(1,ROW()-設定!$B$24)):INDEX($C$1:$C$13701,MAX(1,ROW()-1))),$C12292&gt;MAX(INDEX($C$1:$C$13701,MIN(13701,ROW()+1)):INDEX($C$1:$C$13701,MIN(13701,ROW()+設定!$B$24))),$C12292&gt;=設定!$B$32,$C12292&gt;=MAX(MIN(INDEX($C$1:$C$13701,MAX(1,ROW()-設定!$B$26)):INDEX($C$1:$C$13701,MAX(1,ROW()-1))),MIN(INDEX($C$1:$C$13701,MIN(13701,ROW()+1)):INDEX($C$1:$C$13701,MIN(13701,ROW()+設定!$B$26))))*10^(設定!$B$27/20)),1,0))</f>
        <v>0</v>
      </c>
      <c r="G12292" s="33" t="n">
        <f aca="false">$G12291+IF($F12292=1,1,0)</f>
        <v>6</v>
      </c>
      <c r="H12292" s="0" t="str">
        <f aca="false">IF($F12292=1,$G12292,"")</f>
        <v/>
      </c>
    </row>
    <row r="12293" customFormat="false" ht="15" hidden="false" customHeight="false" outlineLevel="0" collapsed="false">
      <c r="A12293" s="30" t="n">
        <v>1920.46875</v>
      </c>
      <c r="B12293" s="31" t="n">
        <v>12.3814</v>
      </c>
      <c r="C12293" s="32" t="n">
        <f aca="false">IF($A12293="","",IF(設定!$B$21="dB",10^($B12293/20),ABS($B12293)))</f>
        <v>4.15977652766868</v>
      </c>
      <c r="D12293" s="32" t="n">
        <f aca="false">IF($A12293="","",$A12293^2)</f>
        <v>3688200.21972656</v>
      </c>
      <c r="E12293" s="32" t="n">
        <f aca="false">IF($A12293="","",IF($C12293&lt;=0,"",1/$C12293^2))</f>
        <v>0.0577909721291802</v>
      </c>
      <c r="F12293" s="33" t="n">
        <f aca="false">IF(OR(ROW()-設定!$B$30&lt;2,ROW()+設定!$B$30&gt;13701,N($A12293)&lt;=0,N(INDEX($A$2:$A$13701,MIN(13700,MAX(1,ROW()-1+設定!$B$30))))&lt;=0,$A12293&lt;設定!$B$28,$A12293&gt;設定!$B$29),0,IF(AND($C12293&gt;=MAX(INDEX($C$1:$C$13701,MAX(1,ROW()-設定!$B$24)):INDEX($C$1:$C$13701,MAX(1,ROW()-1))),$C12293&gt;MAX(INDEX($C$1:$C$13701,MIN(13701,ROW()+1)):INDEX($C$1:$C$13701,MIN(13701,ROW()+設定!$B$24))),$C12293&gt;=設定!$B$32,$C12293&gt;=MAX(MIN(INDEX($C$1:$C$13701,MAX(1,ROW()-設定!$B$26)):INDEX($C$1:$C$13701,MAX(1,ROW()-1))),MIN(INDEX($C$1:$C$13701,MIN(13701,ROW()+1)):INDEX($C$1:$C$13701,MIN(13701,ROW()+設定!$B$26))))*10^(設定!$B$27/20)),1,0))</f>
        <v>0</v>
      </c>
      <c r="G12293" s="33" t="n">
        <f aca="false">$G12292+IF($F12293=1,1,0)</f>
        <v>6</v>
      </c>
      <c r="H12293" s="0" t="str">
        <f aca="false">IF($F12293=1,$G12293,"")</f>
        <v/>
      </c>
    </row>
    <row r="12294" customFormat="false" ht="15" hidden="false" customHeight="false" outlineLevel="0" collapsed="false">
      <c r="A12294" s="30" t="n">
        <v>1920.625</v>
      </c>
      <c r="B12294" s="31" t="n">
        <v>12.4903</v>
      </c>
      <c r="C12294" s="32" t="n">
        <f aca="false">IF($A12294="","",IF(設定!$B$21="dB",10^($B12294/20),ABS($B12294)))</f>
        <v>4.21225835127755</v>
      </c>
      <c r="D12294" s="32" t="n">
        <f aca="false">IF($A12294="","",$A12294^2)</f>
        <v>3688800.390625</v>
      </c>
      <c r="E12294" s="32" t="n">
        <f aca="false">IF($A12294="","",IF($C12294&lt;=0,"",1/$C12294^2))</f>
        <v>0.0563598722460756</v>
      </c>
      <c r="F12294" s="33" t="n">
        <f aca="false">IF(OR(ROW()-設定!$B$30&lt;2,ROW()+設定!$B$30&gt;13701,N($A12294)&lt;=0,N(INDEX($A$2:$A$13701,MIN(13700,MAX(1,ROW()-1+設定!$B$30))))&lt;=0,$A12294&lt;設定!$B$28,$A12294&gt;設定!$B$29),0,IF(AND($C12294&gt;=MAX(INDEX($C$1:$C$13701,MAX(1,ROW()-設定!$B$24)):INDEX($C$1:$C$13701,MAX(1,ROW()-1))),$C12294&gt;MAX(INDEX($C$1:$C$13701,MIN(13701,ROW()+1)):INDEX($C$1:$C$13701,MIN(13701,ROW()+設定!$B$24))),$C12294&gt;=設定!$B$32,$C12294&gt;=MAX(MIN(INDEX($C$1:$C$13701,MAX(1,ROW()-設定!$B$26)):INDEX($C$1:$C$13701,MAX(1,ROW()-1))),MIN(INDEX($C$1:$C$13701,MIN(13701,ROW()+1)):INDEX($C$1:$C$13701,MIN(13701,ROW()+設定!$B$26))))*10^(設定!$B$27/20)),1,0))</f>
        <v>0</v>
      </c>
      <c r="G12294" s="33" t="n">
        <f aca="false">$G12293+IF($F12294=1,1,0)</f>
        <v>6</v>
      </c>
      <c r="H12294" s="0" t="str">
        <f aca="false">IF($F12294=1,$G12294,"")</f>
        <v/>
      </c>
    </row>
    <row r="12295" customFormat="false" ht="15" hidden="false" customHeight="false" outlineLevel="0" collapsed="false">
      <c r="A12295" s="30" t="n">
        <v>1920.78125</v>
      </c>
      <c r="B12295" s="31" t="n">
        <v>12.3366</v>
      </c>
      <c r="C12295" s="32" t="n">
        <f aca="false">IF($A12295="","",IF(設定!$B$21="dB",10^($B12295/20),ABS($B12295)))</f>
        <v>4.13837650721556</v>
      </c>
      <c r="D12295" s="32" t="n">
        <f aca="false">IF($A12295="","",$A12295^2)</f>
        <v>3689400.61035156</v>
      </c>
      <c r="E12295" s="32" t="n">
        <f aca="false">IF($A12295="","",IF($C12295&lt;=0,"",1/$C12295^2))</f>
        <v>0.0583902049996888</v>
      </c>
      <c r="F12295" s="33" t="n">
        <f aca="false">IF(OR(ROW()-設定!$B$30&lt;2,ROW()+設定!$B$30&gt;13701,N($A12295)&lt;=0,N(INDEX($A$2:$A$13701,MIN(13700,MAX(1,ROW()-1+設定!$B$30))))&lt;=0,$A12295&lt;設定!$B$28,$A12295&gt;設定!$B$29),0,IF(AND($C12295&gt;=MAX(INDEX($C$1:$C$13701,MAX(1,ROW()-設定!$B$24)):INDEX($C$1:$C$13701,MAX(1,ROW()-1))),$C12295&gt;MAX(INDEX($C$1:$C$13701,MIN(13701,ROW()+1)):INDEX($C$1:$C$13701,MIN(13701,ROW()+設定!$B$24))),$C12295&gt;=設定!$B$32,$C12295&gt;=MAX(MIN(INDEX($C$1:$C$13701,MAX(1,ROW()-設定!$B$26)):INDEX($C$1:$C$13701,MAX(1,ROW()-1))),MIN(INDEX($C$1:$C$13701,MIN(13701,ROW()+1)):INDEX($C$1:$C$13701,MIN(13701,ROW()+設定!$B$26))))*10^(設定!$B$27/20)),1,0))</f>
        <v>0</v>
      </c>
      <c r="G12295" s="33" t="n">
        <f aca="false">$G12294+IF($F12295=1,1,0)</f>
        <v>6</v>
      </c>
      <c r="H12295" s="0" t="str">
        <f aca="false">IF($F12295=1,$G12295,"")</f>
        <v/>
      </c>
    </row>
    <row r="12296" customFormat="false" ht="15" hidden="false" customHeight="false" outlineLevel="0" collapsed="false">
      <c r="A12296" s="30" t="n">
        <v>1920.9375</v>
      </c>
      <c r="B12296" s="31" t="n">
        <v>12.1426</v>
      </c>
      <c r="C12296" s="32" t="n">
        <f aca="false">IF($A12296="","",IF(設定!$B$21="dB",10^($B12296/20),ABS($B12296)))</f>
        <v>4.04697013978909</v>
      </c>
      <c r="D12296" s="32" t="n">
        <f aca="false">IF($A12296="","",$A12296^2)</f>
        <v>3690000.87890625</v>
      </c>
      <c r="E12296" s="32" t="n">
        <f aca="false">IF($A12296="","",IF($C12296&lt;=0,"",1/$C12296^2))</f>
        <v>0.0610576380407277</v>
      </c>
      <c r="F12296" s="33" t="n">
        <f aca="false">IF(OR(ROW()-設定!$B$30&lt;2,ROW()+設定!$B$30&gt;13701,N($A12296)&lt;=0,N(INDEX($A$2:$A$13701,MIN(13700,MAX(1,ROW()-1+設定!$B$30))))&lt;=0,$A12296&lt;設定!$B$28,$A12296&gt;設定!$B$29),0,IF(AND($C12296&gt;=MAX(INDEX($C$1:$C$13701,MAX(1,ROW()-設定!$B$24)):INDEX($C$1:$C$13701,MAX(1,ROW()-1))),$C12296&gt;MAX(INDEX($C$1:$C$13701,MIN(13701,ROW()+1)):INDEX($C$1:$C$13701,MIN(13701,ROW()+設定!$B$24))),$C12296&gt;=設定!$B$32,$C12296&gt;=MAX(MIN(INDEX($C$1:$C$13701,MAX(1,ROW()-設定!$B$26)):INDEX($C$1:$C$13701,MAX(1,ROW()-1))),MIN(INDEX($C$1:$C$13701,MIN(13701,ROW()+1)):INDEX($C$1:$C$13701,MIN(13701,ROW()+設定!$B$26))))*10^(設定!$B$27/20)),1,0))</f>
        <v>0</v>
      </c>
      <c r="G12296" s="33" t="n">
        <f aca="false">$G12295+IF($F12296=1,1,0)</f>
        <v>6</v>
      </c>
      <c r="H12296" s="0" t="str">
        <f aca="false">IF($F12296=1,$G12296,"")</f>
        <v/>
      </c>
    </row>
    <row r="12297" customFormat="false" ht="15" hidden="false" customHeight="false" outlineLevel="0" collapsed="false">
      <c r="A12297" s="30" t="n">
        <v>1921.09375</v>
      </c>
      <c r="B12297" s="31" t="n">
        <v>12.3054</v>
      </c>
      <c r="C12297" s="32" t="n">
        <f aca="false">IF($A12297="","",IF(設定!$B$21="dB",10^($B12297/20),ABS($B12297)))</f>
        <v>4.12353798946577</v>
      </c>
      <c r="D12297" s="32" t="n">
        <f aca="false">IF($A12297="","",$A12297^2)</f>
        <v>3690601.19628906</v>
      </c>
      <c r="E12297" s="32" t="n">
        <f aca="false">IF($A12297="","",IF($C12297&lt;=0,"",1/$C12297^2))</f>
        <v>0.0588111944536614</v>
      </c>
      <c r="F12297" s="33" t="n">
        <f aca="false">IF(OR(ROW()-設定!$B$30&lt;2,ROW()+設定!$B$30&gt;13701,N($A12297)&lt;=0,N(INDEX($A$2:$A$13701,MIN(13700,MAX(1,ROW()-1+設定!$B$30))))&lt;=0,$A12297&lt;設定!$B$28,$A12297&gt;設定!$B$29),0,IF(AND($C12297&gt;=MAX(INDEX($C$1:$C$13701,MAX(1,ROW()-設定!$B$24)):INDEX($C$1:$C$13701,MAX(1,ROW()-1))),$C12297&gt;MAX(INDEX($C$1:$C$13701,MIN(13701,ROW()+1)):INDEX($C$1:$C$13701,MIN(13701,ROW()+設定!$B$24))),$C12297&gt;=設定!$B$32,$C12297&gt;=MAX(MIN(INDEX($C$1:$C$13701,MAX(1,ROW()-設定!$B$26)):INDEX($C$1:$C$13701,MAX(1,ROW()-1))),MIN(INDEX($C$1:$C$13701,MIN(13701,ROW()+1)):INDEX($C$1:$C$13701,MIN(13701,ROW()+設定!$B$26))))*10^(設定!$B$27/20)),1,0))</f>
        <v>0</v>
      </c>
      <c r="G12297" s="33" t="n">
        <f aca="false">$G12296+IF($F12297=1,1,0)</f>
        <v>6</v>
      </c>
      <c r="H12297" s="0" t="str">
        <f aca="false">IF($F12297=1,$G12297,"")</f>
        <v/>
      </c>
    </row>
    <row r="12298" customFormat="false" ht="15" hidden="false" customHeight="false" outlineLevel="0" collapsed="false">
      <c r="A12298" s="30" t="n">
        <v>1921.25</v>
      </c>
      <c r="B12298" s="31" t="n">
        <v>12.3382</v>
      </c>
      <c r="C12298" s="32" t="n">
        <f aca="false">IF($A12298="","",IF(設定!$B$21="dB",10^($B12298/20),ABS($B12298)))</f>
        <v>4.13913889455625</v>
      </c>
      <c r="D12298" s="32" t="n">
        <f aca="false">IF($A12298="","",$A12298^2)</f>
        <v>3691201.5625</v>
      </c>
      <c r="E12298" s="32" t="n">
        <f aca="false">IF($A12298="","",IF($C12298&lt;=0,"",1/$C12298^2))</f>
        <v>0.0583686972153148</v>
      </c>
      <c r="F12298" s="33" t="n">
        <f aca="false">IF(OR(ROW()-設定!$B$30&lt;2,ROW()+設定!$B$30&gt;13701,N($A12298)&lt;=0,N(INDEX($A$2:$A$13701,MIN(13700,MAX(1,ROW()-1+設定!$B$30))))&lt;=0,$A12298&lt;設定!$B$28,$A12298&gt;設定!$B$29),0,IF(AND($C12298&gt;=MAX(INDEX($C$1:$C$13701,MAX(1,ROW()-設定!$B$24)):INDEX($C$1:$C$13701,MAX(1,ROW()-1))),$C12298&gt;MAX(INDEX($C$1:$C$13701,MIN(13701,ROW()+1)):INDEX($C$1:$C$13701,MIN(13701,ROW()+設定!$B$24))),$C12298&gt;=設定!$B$32,$C12298&gt;=MAX(MIN(INDEX($C$1:$C$13701,MAX(1,ROW()-設定!$B$26)):INDEX($C$1:$C$13701,MAX(1,ROW()-1))),MIN(INDEX($C$1:$C$13701,MIN(13701,ROW()+1)):INDEX($C$1:$C$13701,MIN(13701,ROW()+設定!$B$26))))*10^(設定!$B$27/20)),1,0))</f>
        <v>0</v>
      </c>
      <c r="G12298" s="33" t="n">
        <f aca="false">$G12297+IF($F12298=1,1,0)</f>
        <v>6</v>
      </c>
      <c r="H12298" s="0" t="str">
        <f aca="false">IF($F12298=1,$G12298,"")</f>
        <v/>
      </c>
    </row>
    <row r="12299" customFormat="false" ht="15" hidden="false" customHeight="false" outlineLevel="0" collapsed="false">
      <c r="A12299" s="30" t="n">
        <v>1921.40625</v>
      </c>
      <c r="B12299" s="31" t="n">
        <v>12.4316</v>
      </c>
      <c r="C12299" s="32" t="n">
        <f aca="false">IF($A12299="","",IF(設定!$B$21="dB",10^($B12299/20),ABS($B12299)))</f>
        <v>4.1838875160972</v>
      </c>
      <c r="D12299" s="32" t="n">
        <f aca="false">IF($A12299="","",$A12299^2)</f>
        <v>3691801.97753906</v>
      </c>
      <c r="E12299" s="32" t="n">
        <f aca="false">IF($A12299="","",IF($C12299&lt;=0,"",1/$C12299^2))</f>
        <v>0.0571268134939738</v>
      </c>
      <c r="F12299" s="33" t="n">
        <f aca="false">IF(OR(ROW()-設定!$B$30&lt;2,ROW()+設定!$B$30&gt;13701,N($A12299)&lt;=0,N(INDEX($A$2:$A$13701,MIN(13700,MAX(1,ROW()-1+設定!$B$30))))&lt;=0,$A12299&lt;設定!$B$28,$A12299&gt;設定!$B$29),0,IF(AND($C12299&gt;=MAX(INDEX($C$1:$C$13701,MAX(1,ROW()-設定!$B$24)):INDEX($C$1:$C$13701,MAX(1,ROW()-1))),$C12299&gt;MAX(INDEX($C$1:$C$13701,MIN(13701,ROW()+1)):INDEX($C$1:$C$13701,MIN(13701,ROW()+設定!$B$24))),$C12299&gt;=設定!$B$32,$C12299&gt;=MAX(MIN(INDEX($C$1:$C$13701,MAX(1,ROW()-設定!$B$26)):INDEX($C$1:$C$13701,MAX(1,ROW()-1))),MIN(INDEX($C$1:$C$13701,MIN(13701,ROW()+1)):INDEX($C$1:$C$13701,MIN(13701,ROW()+設定!$B$26))))*10^(設定!$B$27/20)),1,0))</f>
        <v>0</v>
      </c>
      <c r="G12299" s="33" t="n">
        <f aca="false">$G12298+IF($F12299=1,1,0)</f>
        <v>6</v>
      </c>
      <c r="H12299" s="0" t="str">
        <f aca="false">IF($F12299=1,$G12299,"")</f>
        <v/>
      </c>
    </row>
    <row r="12300" customFormat="false" ht="15" hidden="false" customHeight="false" outlineLevel="0" collapsed="false">
      <c r="A12300" s="30" t="n">
        <v>1921.5625</v>
      </c>
      <c r="B12300" s="31" t="n">
        <v>12.4265</v>
      </c>
      <c r="C12300" s="32" t="n">
        <f aca="false">IF($A12300="","",IF(設定!$B$21="dB",10^($B12300/20),ABS($B12300)))</f>
        <v>4.18143162912461</v>
      </c>
      <c r="D12300" s="32" t="n">
        <f aca="false">IF($A12300="","",$A12300^2)</f>
        <v>3692402.44140625</v>
      </c>
      <c r="E12300" s="32" t="n">
        <f aca="false">IF($A12300="","",IF($C12300&lt;=0,"",1/$C12300^2))</f>
        <v>0.0571939379670841</v>
      </c>
      <c r="F12300" s="33" t="n">
        <f aca="false">IF(OR(ROW()-設定!$B$30&lt;2,ROW()+設定!$B$30&gt;13701,N($A12300)&lt;=0,N(INDEX($A$2:$A$13701,MIN(13700,MAX(1,ROW()-1+設定!$B$30))))&lt;=0,$A12300&lt;設定!$B$28,$A12300&gt;設定!$B$29),0,IF(AND($C12300&gt;=MAX(INDEX($C$1:$C$13701,MAX(1,ROW()-設定!$B$24)):INDEX($C$1:$C$13701,MAX(1,ROW()-1))),$C12300&gt;MAX(INDEX($C$1:$C$13701,MIN(13701,ROW()+1)):INDEX($C$1:$C$13701,MIN(13701,ROW()+設定!$B$24))),$C12300&gt;=設定!$B$32,$C12300&gt;=MAX(MIN(INDEX($C$1:$C$13701,MAX(1,ROW()-設定!$B$26)):INDEX($C$1:$C$13701,MAX(1,ROW()-1))),MIN(INDEX($C$1:$C$13701,MIN(13701,ROW()+1)):INDEX($C$1:$C$13701,MIN(13701,ROW()+設定!$B$26))))*10^(設定!$B$27/20)),1,0))</f>
        <v>0</v>
      </c>
      <c r="G12300" s="33" t="n">
        <f aca="false">$G12299+IF($F12300=1,1,0)</f>
        <v>6</v>
      </c>
      <c r="H12300" s="0" t="str">
        <f aca="false">IF($F12300=1,$G12300,"")</f>
        <v/>
      </c>
    </row>
    <row r="12301" customFormat="false" ht="15" hidden="false" customHeight="false" outlineLevel="0" collapsed="false">
      <c r="A12301" s="30" t="n">
        <v>1921.71875</v>
      </c>
      <c r="B12301" s="31" t="n">
        <v>12.4117</v>
      </c>
      <c r="C12301" s="32" t="n">
        <f aca="false">IF($A12301="","",IF(設定!$B$21="dB",10^($B12301/20),ABS($B12301)))</f>
        <v>4.1743129001132</v>
      </c>
      <c r="D12301" s="32" t="n">
        <f aca="false">IF($A12301="","",$A12301^2)</f>
        <v>3693002.95410156</v>
      </c>
      <c r="E12301" s="32" t="n">
        <f aca="false">IF($A12301="","",IF($C12301&lt;=0,"",1/$C12301^2))</f>
        <v>0.0573891774344767</v>
      </c>
      <c r="F12301" s="33" t="n">
        <f aca="false">IF(OR(ROW()-設定!$B$30&lt;2,ROW()+設定!$B$30&gt;13701,N($A12301)&lt;=0,N(INDEX($A$2:$A$13701,MIN(13700,MAX(1,ROW()-1+設定!$B$30))))&lt;=0,$A12301&lt;設定!$B$28,$A12301&gt;設定!$B$29),0,IF(AND($C12301&gt;=MAX(INDEX($C$1:$C$13701,MAX(1,ROW()-設定!$B$24)):INDEX($C$1:$C$13701,MAX(1,ROW()-1))),$C12301&gt;MAX(INDEX($C$1:$C$13701,MIN(13701,ROW()+1)):INDEX($C$1:$C$13701,MIN(13701,ROW()+設定!$B$24))),$C12301&gt;=設定!$B$32,$C12301&gt;=MAX(MIN(INDEX($C$1:$C$13701,MAX(1,ROW()-設定!$B$26)):INDEX($C$1:$C$13701,MAX(1,ROW()-1))),MIN(INDEX($C$1:$C$13701,MIN(13701,ROW()+1)):INDEX($C$1:$C$13701,MIN(13701,ROW()+設定!$B$26))))*10^(設定!$B$27/20)),1,0))</f>
        <v>0</v>
      </c>
      <c r="G12301" s="33" t="n">
        <f aca="false">$G12300+IF($F12301=1,1,0)</f>
        <v>6</v>
      </c>
      <c r="H12301" s="0" t="str">
        <f aca="false">IF($F12301=1,$G12301,"")</f>
        <v/>
      </c>
    </row>
    <row r="12302" customFormat="false" ht="15" hidden="false" customHeight="false" outlineLevel="0" collapsed="false">
      <c r="A12302" s="30" t="n">
        <v>1921.875</v>
      </c>
      <c r="B12302" s="31" t="n">
        <v>12.2805</v>
      </c>
      <c r="C12302" s="32" t="n">
        <f aca="false">IF($A12302="","",IF(設定!$B$21="dB",10^($B12302/20),ABS($B12302)))</f>
        <v>4.11173389466216</v>
      </c>
      <c r="D12302" s="32" t="n">
        <f aca="false">IF($A12302="","",$A12302^2)</f>
        <v>3693603.515625</v>
      </c>
      <c r="E12302" s="32" t="n">
        <f aca="false">IF($A12302="","",IF($C12302&lt;=0,"",1/$C12302^2))</f>
        <v>0.0591493532045801</v>
      </c>
      <c r="F12302" s="33" t="n">
        <f aca="false">IF(OR(ROW()-設定!$B$30&lt;2,ROW()+設定!$B$30&gt;13701,N($A12302)&lt;=0,N(INDEX($A$2:$A$13701,MIN(13700,MAX(1,ROW()-1+設定!$B$30))))&lt;=0,$A12302&lt;設定!$B$28,$A12302&gt;設定!$B$29),0,IF(AND($C12302&gt;=MAX(INDEX($C$1:$C$13701,MAX(1,ROW()-設定!$B$24)):INDEX($C$1:$C$13701,MAX(1,ROW()-1))),$C12302&gt;MAX(INDEX($C$1:$C$13701,MIN(13701,ROW()+1)):INDEX($C$1:$C$13701,MIN(13701,ROW()+設定!$B$24))),$C12302&gt;=設定!$B$32,$C12302&gt;=MAX(MIN(INDEX($C$1:$C$13701,MAX(1,ROW()-設定!$B$26)):INDEX($C$1:$C$13701,MAX(1,ROW()-1))),MIN(INDEX($C$1:$C$13701,MIN(13701,ROW()+1)):INDEX($C$1:$C$13701,MIN(13701,ROW()+設定!$B$26))))*10^(設定!$B$27/20)),1,0))</f>
        <v>0</v>
      </c>
      <c r="G12302" s="33" t="n">
        <f aca="false">$G12301+IF($F12302=1,1,0)</f>
        <v>6</v>
      </c>
      <c r="H12302" s="0" t="str">
        <f aca="false">IF($F12302=1,$G12302,"")</f>
        <v/>
      </c>
    </row>
    <row r="12303" customFormat="false" ht="15" hidden="false" customHeight="false" outlineLevel="0" collapsed="false">
      <c r="A12303" s="30" t="n">
        <v>1922.03125</v>
      </c>
      <c r="B12303" s="31" t="n">
        <v>12.3669</v>
      </c>
      <c r="C12303" s="32" t="n">
        <f aca="false">IF($A12303="","",IF(設定!$B$21="dB",10^($B12303/20),ABS($B12303)))</f>
        <v>4.15283809711694</v>
      </c>
      <c r="D12303" s="32" t="n">
        <f aca="false">IF($A12303="","",$A12303^2)</f>
        <v>3694204.12597656</v>
      </c>
      <c r="E12303" s="32" t="n">
        <f aca="false">IF($A12303="","",IF($C12303&lt;=0,"",1/$C12303^2))</f>
        <v>0.0579842441077507</v>
      </c>
      <c r="F12303" s="33" t="n">
        <f aca="false">IF(OR(ROW()-設定!$B$30&lt;2,ROW()+設定!$B$30&gt;13701,N($A12303)&lt;=0,N(INDEX($A$2:$A$13701,MIN(13700,MAX(1,ROW()-1+設定!$B$30))))&lt;=0,$A12303&lt;設定!$B$28,$A12303&gt;設定!$B$29),0,IF(AND($C12303&gt;=MAX(INDEX($C$1:$C$13701,MAX(1,ROW()-設定!$B$24)):INDEX($C$1:$C$13701,MAX(1,ROW()-1))),$C12303&gt;MAX(INDEX($C$1:$C$13701,MIN(13701,ROW()+1)):INDEX($C$1:$C$13701,MIN(13701,ROW()+設定!$B$24))),$C12303&gt;=設定!$B$32,$C12303&gt;=MAX(MIN(INDEX($C$1:$C$13701,MAX(1,ROW()-設定!$B$26)):INDEX($C$1:$C$13701,MAX(1,ROW()-1))),MIN(INDEX($C$1:$C$13701,MIN(13701,ROW()+1)):INDEX($C$1:$C$13701,MIN(13701,ROW()+設定!$B$26))))*10^(設定!$B$27/20)),1,0))</f>
        <v>0</v>
      </c>
      <c r="G12303" s="33" t="n">
        <f aca="false">$G12302+IF($F12303=1,1,0)</f>
        <v>6</v>
      </c>
      <c r="H12303" s="0" t="str">
        <f aca="false">IF($F12303=1,$G12303,"")</f>
        <v/>
      </c>
    </row>
    <row r="12304" customFormat="false" ht="15" hidden="false" customHeight="false" outlineLevel="0" collapsed="false">
      <c r="A12304" s="30" t="n">
        <v>1922.1875</v>
      </c>
      <c r="B12304" s="31" t="n">
        <v>12.1371</v>
      </c>
      <c r="C12304" s="32" t="n">
        <f aca="false">IF($A12304="","",IF(設定!$B$21="dB",10^($B12304/20),ABS($B12304)))</f>
        <v>4.04440836533963</v>
      </c>
      <c r="D12304" s="32" t="n">
        <f aca="false">IF($A12304="","",$A12304^2)</f>
        <v>3694804.78515625</v>
      </c>
      <c r="E12304" s="32" t="n">
        <f aca="false">IF($A12304="","",IF($C12304&lt;=0,"",1/$C12304^2))</f>
        <v>0.0611350117482028</v>
      </c>
      <c r="F12304" s="33" t="n">
        <f aca="false">IF(OR(ROW()-設定!$B$30&lt;2,ROW()+設定!$B$30&gt;13701,N($A12304)&lt;=0,N(INDEX($A$2:$A$13701,MIN(13700,MAX(1,ROW()-1+設定!$B$30))))&lt;=0,$A12304&lt;設定!$B$28,$A12304&gt;設定!$B$29),0,IF(AND($C12304&gt;=MAX(INDEX($C$1:$C$13701,MAX(1,ROW()-設定!$B$24)):INDEX($C$1:$C$13701,MAX(1,ROW()-1))),$C12304&gt;MAX(INDEX($C$1:$C$13701,MIN(13701,ROW()+1)):INDEX($C$1:$C$13701,MIN(13701,ROW()+設定!$B$24))),$C12304&gt;=設定!$B$32,$C12304&gt;=MAX(MIN(INDEX($C$1:$C$13701,MAX(1,ROW()-設定!$B$26)):INDEX($C$1:$C$13701,MAX(1,ROW()-1))),MIN(INDEX($C$1:$C$13701,MIN(13701,ROW()+1)):INDEX($C$1:$C$13701,MIN(13701,ROW()+設定!$B$26))))*10^(設定!$B$27/20)),1,0))</f>
        <v>0</v>
      </c>
      <c r="G12304" s="33" t="n">
        <f aca="false">$G12303+IF($F12304=1,1,0)</f>
        <v>6</v>
      </c>
      <c r="H12304" s="0" t="str">
        <f aca="false">IF($F12304=1,$G12304,"")</f>
        <v/>
      </c>
    </row>
    <row r="12305" customFormat="false" ht="15" hidden="false" customHeight="false" outlineLevel="0" collapsed="false">
      <c r="A12305" s="30" t="n">
        <v>1922.34375</v>
      </c>
      <c r="B12305" s="31" t="n">
        <v>12.4229</v>
      </c>
      <c r="C12305" s="32" t="n">
        <f aca="false">IF($A12305="","",IF(設定!$B$21="dB",10^($B12305/20),ABS($B12305)))</f>
        <v>4.1796989298367</v>
      </c>
      <c r="D12305" s="32" t="n">
        <f aca="false">IF($A12305="","",$A12305^2)</f>
        <v>3695405.49316406</v>
      </c>
      <c r="E12305" s="32" t="n">
        <f aca="false">IF($A12305="","",IF($C12305&lt;=0,"",1/$C12305^2))</f>
        <v>0.0572413674294655</v>
      </c>
      <c r="F12305" s="33" t="n">
        <f aca="false">IF(OR(ROW()-設定!$B$30&lt;2,ROW()+設定!$B$30&gt;13701,N($A12305)&lt;=0,N(INDEX($A$2:$A$13701,MIN(13700,MAX(1,ROW()-1+設定!$B$30))))&lt;=0,$A12305&lt;設定!$B$28,$A12305&gt;設定!$B$29),0,IF(AND($C12305&gt;=MAX(INDEX($C$1:$C$13701,MAX(1,ROW()-設定!$B$24)):INDEX($C$1:$C$13701,MAX(1,ROW()-1))),$C12305&gt;MAX(INDEX($C$1:$C$13701,MIN(13701,ROW()+1)):INDEX($C$1:$C$13701,MIN(13701,ROW()+設定!$B$24))),$C12305&gt;=設定!$B$32,$C12305&gt;=MAX(MIN(INDEX($C$1:$C$13701,MAX(1,ROW()-設定!$B$26)):INDEX($C$1:$C$13701,MAX(1,ROW()-1))),MIN(INDEX($C$1:$C$13701,MIN(13701,ROW()+1)):INDEX($C$1:$C$13701,MIN(13701,ROW()+設定!$B$26))))*10^(設定!$B$27/20)),1,0))</f>
        <v>0</v>
      </c>
      <c r="G12305" s="33" t="n">
        <f aca="false">$G12304+IF($F12305=1,1,0)</f>
        <v>6</v>
      </c>
      <c r="H12305" s="0" t="str">
        <f aca="false">IF($F12305=1,$G12305,"")</f>
        <v/>
      </c>
    </row>
    <row r="12306" customFormat="false" ht="15" hidden="false" customHeight="false" outlineLevel="0" collapsed="false">
      <c r="A12306" s="30" t="n">
        <v>1922.5</v>
      </c>
      <c r="B12306" s="31" t="n">
        <v>12.3266</v>
      </c>
      <c r="C12306" s="32" t="n">
        <f aca="false">IF($A12306="","",IF(設定!$B$21="dB",10^($B12306/20),ABS($B12306)))</f>
        <v>4.1336147667923</v>
      </c>
      <c r="D12306" s="32" t="n">
        <f aca="false">IF($A12306="","",$A12306^2)</f>
        <v>3696006.25</v>
      </c>
      <c r="E12306" s="32" t="n">
        <f aca="false">IF($A12306="","",IF($C12306&lt;=0,"",1/$C12306^2))</f>
        <v>0.0585248083236304</v>
      </c>
      <c r="F12306" s="33" t="n">
        <f aca="false">IF(OR(ROW()-設定!$B$30&lt;2,ROW()+設定!$B$30&gt;13701,N($A12306)&lt;=0,N(INDEX($A$2:$A$13701,MIN(13700,MAX(1,ROW()-1+設定!$B$30))))&lt;=0,$A12306&lt;設定!$B$28,$A12306&gt;設定!$B$29),0,IF(AND($C12306&gt;=MAX(INDEX($C$1:$C$13701,MAX(1,ROW()-設定!$B$24)):INDEX($C$1:$C$13701,MAX(1,ROW()-1))),$C12306&gt;MAX(INDEX($C$1:$C$13701,MIN(13701,ROW()+1)):INDEX($C$1:$C$13701,MIN(13701,ROW()+設定!$B$24))),$C12306&gt;=設定!$B$32,$C12306&gt;=MAX(MIN(INDEX($C$1:$C$13701,MAX(1,ROW()-設定!$B$26)):INDEX($C$1:$C$13701,MAX(1,ROW()-1))),MIN(INDEX($C$1:$C$13701,MIN(13701,ROW()+1)):INDEX($C$1:$C$13701,MIN(13701,ROW()+設定!$B$26))))*10^(設定!$B$27/20)),1,0))</f>
        <v>0</v>
      </c>
      <c r="G12306" s="33" t="n">
        <f aca="false">$G12305+IF($F12306=1,1,0)</f>
        <v>6</v>
      </c>
      <c r="H12306" s="0" t="str">
        <f aca="false">IF($F12306=1,$G12306,"")</f>
        <v/>
      </c>
    </row>
    <row r="12307" customFormat="false" ht="15" hidden="false" customHeight="false" outlineLevel="0" collapsed="false">
      <c r="A12307" s="30" t="n">
        <v>1922.65625</v>
      </c>
      <c r="B12307" s="31" t="n">
        <v>12.3278</v>
      </c>
      <c r="C12307" s="32" t="n">
        <f aca="false">IF($A12307="","",IF(設定!$B$21="dB",10^($B12307/20),ABS($B12307)))</f>
        <v>4.13418588622745</v>
      </c>
      <c r="D12307" s="32" t="n">
        <f aca="false">IF($A12307="","",$A12307^2)</f>
        <v>3696607.05566406</v>
      </c>
      <c r="E12307" s="32" t="n">
        <f aca="false">IF($A12307="","",IF($C12307&lt;=0,"",1/$C12307^2))</f>
        <v>0.0585086395553852</v>
      </c>
      <c r="F12307" s="33" t="n">
        <f aca="false">IF(OR(ROW()-設定!$B$30&lt;2,ROW()+設定!$B$30&gt;13701,N($A12307)&lt;=0,N(INDEX($A$2:$A$13701,MIN(13700,MAX(1,ROW()-1+設定!$B$30))))&lt;=0,$A12307&lt;設定!$B$28,$A12307&gt;設定!$B$29),0,IF(AND($C12307&gt;=MAX(INDEX($C$1:$C$13701,MAX(1,ROW()-設定!$B$24)):INDEX($C$1:$C$13701,MAX(1,ROW()-1))),$C12307&gt;MAX(INDEX($C$1:$C$13701,MIN(13701,ROW()+1)):INDEX($C$1:$C$13701,MIN(13701,ROW()+設定!$B$24))),$C12307&gt;=設定!$B$32,$C12307&gt;=MAX(MIN(INDEX($C$1:$C$13701,MAX(1,ROW()-設定!$B$26)):INDEX($C$1:$C$13701,MAX(1,ROW()-1))),MIN(INDEX($C$1:$C$13701,MIN(13701,ROW()+1)):INDEX($C$1:$C$13701,MIN(13701,ROW()+設定!$B$26))))*10^(設定!$B$27/20)),1,0))</f>
        <v>0</v>
      </c>
      <c r="G12307" s="33" t="n">
        <f aca="false">$G12306+IF($F12307=1,1,0)</f>
        <v>6</v>
      </c>
      <c r="H12307" s="0" t="str">
        <f aca="false">IF($F12307=1,$G12307,"")</f>
        <v/>
      </c>
    </row>
    <row r="12308" customFormat="false" ht="15" hidden="false" customHeight="false" outlineLevel="0" collapsed="false">
      <c r="A12308" s="30" t="n">
        <v>1922.8125</v>
      </c>
      <c r="B12308" s="31" t="n">
        <v>12.2268</v>
      </c>
      <c r="C12308" s="32" t="n">
        <f aca="false">IF($A12308="","",IF(設定!$B$21="dB",10^($B12308/20),ABS($B12308)))</f>
        <v>4.08639176139641</v>
      </c>
      <c r="D12308" s="32" t="n">
        <f aca="false">IF($A12308="","",$A12308^2)</f>
        <v>3697207.91015625</v>
      </c>
      <c r="E12308" s="32" t="n">
        <f aca="false">IF($A12308="","",IF($C12308&lt;=0,"",1/$C12308^2))</f>
        <v>0.0598852683501194</v>
      </c>
      <c r="F12308" s="33" t="n">
        <f aca="false">IF(OR(ROW()-設定!$B$30&lt;2,ROW()+設定!$B$30&gt;13701,N($A12308)&lt;=0,N(INDEX($A$2:$A$13701,MIN(13700,MAX(1,ROW()-1+設定!$B$30))))&lt;=0,$A12308&lt;設定!$B$28,$A12308&gt;設定!$B$29),0,IF(AND($C12308&gt;=MAX(INDEX($C$1:$C$13701,MAX(1,ROW()-設定!$B$24)):INDEX($C$1:$C$13701,MAX(1,ROW()-1))),$C12308&gt;MAX(INDEX($C$1:$C$13701,MIN(13701,ROW()+1)):INDEX($C$1:$C$13701,MIN(13701,ROW()+設定!$B$24))),$C12308&gt;=設定!$B$32,$C12308&gt;=MAX(MIN(INDEX($C$1:$C$13701,MAX(1,ROW()-設定!$B$26)):INDEX($C$1:$C$13701,MAX(1,ROW()-1))),MIN(INDEX($C$1:$C$13701,MIN(13701,ROW()+1)):INDEX($C$1:$C$13701,MIN(13701,ROW()+設定!$B$26))))*10^(設定!$B$27/20)),1,0))</f>
        <v>0</v>
      </c>
      <c r="G12308" s="33" t="n">
        <f aca="false">$G12307+IF($F12308=1,1,0)</f>
        <v>6</v>
      </c>
      <c r="H12308" s="0" t="str">
        <f aca="false">IF($F12308=1,$G12308,"")</f>
        <v/>
      </c>
    </row>
    <row r="12309" customFormat="false" ht="15" hidden="false" customHeight="false" outlineLevel="0" collapsed="false">
      <c r="A12309" s="30" t="n">
        <v>1922.96875</v>
      </c>
      <c r="B12309" s="31" t="n">
        <v>12.2677</v>
      </c>
      <c r="C12309" s="32" t="n">
        <f aca="false">IF($A12309="","",IF(設定!$B$21="dB",10^($B12309/20),ABS($B12309)))</f>
        <v>4.10567908211845</v>
      </c>
      <c r="D12309" s="32" t="n">
        <f aca="false">IF($A12309="","",$A12309^2)</f>
        <v>3697808.81347656</v>
      </c>
      <c r="E12309" s="32" t="n">
        <f aca="false">IF($A12309="","",IF($C12309&lt;=0,"",1/$C12309^2))</f>
        <v>0.0593239417776821</v>
      </c>
      <c r="F12309" s="33" t="n">
        <f aca="false">IF(OR(ROW()-設定!$B$30&lt;2,ROW()+設定!$B$30&gt;13701,N($A12309)&lt;=0,N(INDEX($A$2:$A$13701,MIN(13700,MAX(1,ROW()-1+設定!$B$30))))&lt;=0,$A12309&lt;設定!$B$28,$A12309&gt;設定!$B$29),0,IF(AND($C12309&gt;=MAX(INDEX($C$1:$C$13701,MAX(1,ROW()-設定!$B$24)):INDEX($C$1:$C$13701,MAX(1,ROW()-1))),$C12309&gt;MAX(INDEX($C$1:$C$13701,MIN(13701,ROW()+1)):INDEX($C$1:$C$13701,MIN(13701,ROW()+設定!$B$24))),$C12309&gt;=設定!$B$32,$C12309&gt;=MAX(MIN(INDEX($C$1:$C$13701,MAX(1,ROW()-設定!$B$26)):INDEX($C$1:$C$13701,MAX(1,ROW()-1))),MIN(INDEX($C$1:$C$13701,MIN(13701,ROW()+1)):INDEX($C$1:$C$13701,MIN(13701,ROW()+設定!$B$26))))*10^(設定!$B$27/20)),1,0))</f>
        <v>0</v>
      </c>
      <c r="G12309" s="33" t="n">
        <f aca="false">$G12308+IF($F12309=1,1,0)</f>
        <v>6</v>
      </c>
      <c r="H12309" s="0" t="str">
        <f aca="false">IF($F12309=1,$G12309,"")</f>
        <v/>
      </c>
    </row>
    <row r="12310" customFormat="false" ht="15" hidden="false" customHeight="false" outlineLevel="0" collapsed="false">
      <c r="A12310" s="30" t="n">
        <v>1923.125</v>
      </c>
      <c r="B12310" s="31" t="n">
        <v>12.1832</v>
      </c>
      <c r="C12310" s="32" t="n">
        <f aca="false">IF($A12310="","",IF(設定!$B$21="dB",10^($B12310/20),ABS($B12310)))</f>
        <v>4.06593096007732</v>
      </c>
      <c r="D12310" s="32" t="n">
        <f aca="false">IF($A12310="","",$A12310^2)</f>
        <v>3698409.765625</v>
      </c>
      <c r="E12310" s="32" t="n">
        <f aca="false">IF($A12310="","",IF($C12310&lt;=0,"",1/$C12310^2))</f>
        <v>0.0604895007397886</v>
      </c>
      <c r="F12310" s="33" t="n">
        <f aca="false">IF(OR(ROW()-設定!$B$30&lt;2,ROW()+設定!$B$30&gt;13701,N($A12310)&lt;=0,N(INDEX($A$2:$A$13701,MIN(13700,MAX(1,ROW()-1+設定!$B$30))))&lt;=0,$A12310&lt;設定!$B$28,$A12310&gt;設定!$B$29),0,IF(AND($C12310&gt;=MAX(INDEX($C$1:$C$13701,MAX(1,ROW()-設定!$B$24)):INDEX($C$1:$C$13701,MAX(1,ROW()-1))),$C12310&gt;MAX(INDEX($C$1:$C$13701,MIN(13701,ROW()+1)):INDEX($C$1:$C$13701,MIN(13701,ROW()+設定!$B$24))),$C12310&gt;=設定!$B$32,$C12310&gt;=MAX(MIN(INDEX($C$1:$C$13701,MAX(1,ROW()-設定!$B$26)):INDEX($C$1:$C$13701,MAX(1,ROW()-1))),MIN(INDEX($C$1:$C$13701,MIN(13701,ROW()+1)):INDEX($C$1:$C$13701,MIN(13701,ROW()+設定!$B$26))))*10^(設定!$B$27/20)),1,0))</f>
        <v>0</v>
      </c>
      <c r="G12310" s="33" t="n">
        <f aca="false">$G12309+IF($F12310=1,1,0)</f>
        <v>6</v>
      </c>
      <c r="H12310" s="0" t="str">
        <f aca="false">IF($F12310=1,$G12310,"")</f>
        <v/>
      </c>
    </row>
    <row r="12311" customFormat="false" ht="15" hidden="false" customHeight="false" outlineLevel="0" collapsed="false">
      <c r="A12311" s="30" t="n">
        <v>1923.28125</v>
      </c>
      <c r="B12311" s="31" t="n">
        <v>12.3091</v>
      </c>
      <c r="C12311" s="32" t="n">
        <f aca="false">IF($A12311="","",IF(設定!$B$21="dB",10^($B12311/20),ABS($B12311)))</f>
        <v>4.12529490110669</v>
      </c>
      <c r="D12311" s="32" t="n">
        <f aca="false">IF($A12311="","",$A12311^2)</f>
        <v>3699010.76660156</v>
      </c>
      <c r="E12311" s="32" t="n">
        <f aca="false">IF($A12311="","",IF($C12311&lt;=0,"",1/$C12311^2))</f>
        <v>0.0587611112125912</v>
      </c>
      <c r="F12311" s="33" t="n">
        <f aca="false">IF(OR(ROW()-設定!$B$30&lt;2,ROW()+設定!$B$30&gt;13701,N($A12311)&lt;=0,N(INDEX($A$2:$A$13701,MIN(13700,MAX(1,ROW()-1+設定!$B$30))))&lt;=0,$A12311&lt;設定!$B$28,$A12311&gt;設定!$B$29),0,IF(AND($C12311&gt;=MAX(INDEX($C$1:$C$13701,MAX(1,ROW()-設定!$B$24)):INDEX($C$1:$C$13701,MAX(1,ROW()-1))),$C12311&gt;MAX(INDEX($C$1:$C$13701,MIN(13701,ROW()+1)):INDEX($C$1:$C$13701,MIN(13701,ROW()+設定!$B$24))),$C12311&gt;=設定!$B$32,$C12311&gt;=MAX(MIN(INDEX($C$1:$C$13701,MAX(1,ROW()-設定!$B$26)):INDEX($C$1:$C$13701,MAX(1,ROW()-1))),MIN(INDEX($C$1:$C$13701,MIN(13701,ROW()+1)):INDEX($C$1:$C$13701,MIN(13701,ROW()+設定!$B$26))))*10^(設定!$B$27/20)),1,0))</f>
        <v>0</v>
      </c>
      <c r="G12311" s="33" t="n">
        <f aca="false">$G12310+IF($F12311=1,1,0)</f>
        <v>6</v>
      </c>
      <c r="H12311" s="0" t="str">
        <f aca="false">IF($F12311=1,$G12311,"")</f>
        <v/>
      </c>
    </row>
    <row r="12312" customFormat="false" ht="15" hidden="false" customHeight="false" outlineLevel="0" collapsed="false">
      <c r="A12312" s="30" t="n">
        <v>1923.4375</v>
      </c>
      <c r="B12312" s="31" t="n">
        <v>12.0997</v>
      </c>
      <c r="C12312" s="32" t="n">
        <f aca="false">IF($A12312="","",IF(設定!$B$21="dB",10^($B12312/20),ABS($B12312)))</f>
        <v>4.02703125212063</v>
      </c>
      <c r="D12312" s="32" t="n">
        <f aca="false">IF($A12312="","",$A12312^2)</f>
        <v>3699611.81640625</v>
      </c>
      <c r="E12312" s="32" t="n">
        <f aca="false">IF($A12312="","",IF($C12312&lt;=0,"",1/$C12312^2))</f>
        <v>0.0616637596206413</v>
      </c>
      <c r="F12312" s="33" t="n">
        <f aca="false">IF(OR(ROW()-設定!$B$30&lt;2,ROW()+設定!$B$30&gt;13701,N($A12312)&lt;=0,N(INDEX($A$2:$A$13701,MIN(13700,MAX(1,ROW()-1+設定!$B$30))))&lt;=0,$A12312&lt;設定!$B$28,$A12312&gt;設定!$B$29),0,IF(AND($C12312&gt;=MAX(INDEX($C$1:$C$13701,MAX(1,ROW()-設定!$B$24)):INDEX($C$1:$C$13701,MAX(1,ROW()-1))),$C12312&gt;MAX(INDEX($C$1:$C$13701,MIN(13701,ROW()+1)):INDEX($C$1:$C$13701,MIN(13701,ROW()+設定!$B$24))),$C12312&gt;=設定!$B$32,$C12312&gt;=MAX(MIN(INDEX($C$1:$C$13701,MAX(1,ROW()-設定!$B$26)):INDEX($C$1:$C$13701,MAX(1,ROW()-1))),MIN(INDEX($C$1:$C$13701,MIN(13701,ROW()+1)):INDEX($C$1:$C$13701,MIN(13701,ROW()+設定!$B$26))))*10^(設定!$B$27/20)),1,0))</f>
        <v>0</v>
      </c>
      <c r="G12312" s="33" t="n">
        <f aca="false">$G12311+IF($F12312=1,1,0)</f>
        <v>6</v>
      </c>
      <c r="H12312" s="0" t="str">
        <f aca="false">IF($F12312=1,$G12312,"")</f>
        <v/>
      </c>
    </row>
    <row r="12313" customFormat="false" ht="15" hidden="false" customHeight="false" outlineLevel="0" collapsed="false">
      <c r="A12313" s="30" t="n">
        <v>1923.59375</v>
      </c>
      <c r="B12313" s="31" t="n">
        <v>12.3392</v>
      </c>
      <c r="C12313" s="32" t="n">
        <f aca="false">IF($A12313="","",IF(設定!$B$21="dB",10^($B12313/20),ABS($B12313)))</f>
        <v>4.13961545796474</v>
      </c>
      <c r="D12313" s="32" t="n">
        <f aca="false">IF($A12313="","",$A12313^2)</f>
        <v>3700212.91503906</v>
      </c>
      <c r="E12313" s="32" t="n">
        <f aca="false">IF($A12313="","",IF($C12313&lt;=0,"",1/$C12313^2))</f>
        <v>0.05835525887331</v>
      </c>
      <c r="F12313" s="33" t="n">
        <f aca="false">IF(OR(ROW()-設定!$B$30&lt;2,ROW()+設定!$B$30&gt;13701,N($A12313)&lt;=0,N(INDEX($A$2:$A$13701,MIN(13700,MAX(1,ROW()-1+設定!$B$30))))&lt;=0,$A12313&lt;設定!$B$28,$A12313&gt;設定!$B$29),0,IF(AND($C12313&gt;=MAX(INDEX($C$1:$C$13701,MAX(1,ROW()-設定!$B$24)):INDEX($C$1:$C$13701,MAX(1,ROW()-1))),$C12313&gt;MAX(INDEX($C$1:$C$13701,MIN(13701,ROW()+1)):INDEX($C$1:$C$13701,MIN(13701,ROW()+設定!$B$24))),$C12313&gt;=設定!$B$32,$C12313&gt;=MAX(MIN(INDEX($C$1:$C$13701,MAX(1,ROW()-設定!$B$26)):INDEX($C$1:$C$13701,MAX(1,ROW()-1))),MIN(INDEX($C$1:$C$13701,MIN(13701,ROW()+1)):INDEX($C$1:$C$13701,MIN(13701,ROW()+設定!$B$26))))*10^(設定!$B$27/20)),1,0))</f>
        <v>0</v>
      </c>
      <c r="G12313" s="33" t="n">
        <f aca="false">$G12312+IF($F12313=1,1,0)</f>
        <v>6</v>
      </c>
      <c r="H12313" s="0" t="str">
        <f aca="false">IF($F12313=1,$G12313,"")</f>
        <v/>
      </c>
    </row>
    <row r="12314" customFormat="false" ht="15" hidden="false" customHeight="false" outlineLevel="0" collapsed="false">
      <c r="A12314" s="30" t="n">
        <v>1923.75</v>
      </c>
      <c r="B12314" s="31" t="n">
        <v>12.2876</v>
      </c>
      <c r="C12314" s="32" t="n">
        <f aca="false">IF($A12314="","",IF(設定!$B$21="dB",10^($B12314/20),ABS($B12314)))</f>
        <v>4.11509627280479</v>
      </c>
      <c r="D12314" s="32" t="n">
        <f aca="false">IF($A12314="","",$A12314^2)</f>
        <v>3700814.0625</v>
      </c>
      <c r="E12314" s="32" t="n">
        <f aca="false">IF($A12314="","",IF($C12314&lt;=0,"",1/$C12314^2))</f>
        <v>0.0590527327479182</v>
      </c>
      <c r="F12314" s="33" t="n">
        <f aca="false">IF(OR(ROW()-設定!$B$30&lt;2,ROW()+設定!$B$30&gt;13701,N($A12314)&lt;=0,N(INDEX($A$2:$A$13701,MIN(13700,MAX(1,ROW()-1+設定!$B$30))))&lt;=0,$A12314&lt;設定!$B$28,$A12314&gt;設定!$B$29),0,IF(AND($C12314&gt;=MAX(INDEX($C$1:$C$13701,MAX(1,ROW()-設定!$B$24)):INDEX($C$1:$C$13701,MAX(1,ROW()-1))),$C12314&gt;MAX(INDEX($C$1:$C$13701,MIN(13701,ROW()+1)):INDEX($C$1:$C$13701,MIN(13701,ROW()+設定!$B$24))),$C12314&gt;=設定!$B$32,$C12314&gt;=MAX(MIN(INDEX($C$1:$C$13701,MAX(1,ROW()-設定!$B$26)):INDEX($C$1:$C$13701,MAX(1,ROW()-1))),MIN(INDEX($C$1:$C$13701,MIN(13701,ROW()+1)):INDEX($C$1:$C$13701,MIN(13701,ROW()+設定!$B$26))))*10^(設定!$B$27/20)),1,0))</f>
        <v>0</v>
      </c>
      <c r="G12314" s="33" t="n">
        <f aca="false">$G12313+IF($F12314=1,1,0)</f>
        <v>6</v>
      </c>
      <c r="H12314" s="0" t="str">
        <f aca="false">IF($F12314=1,$G12314,"")</f>
        <v/>
      </c>
    </row>
    <row r="12315" customFormat="false" ht="15" hidden="false" customHeight="false" outlineLevel="0" collapsed="false">
      <c r="A12315" s="30" t="n">
        <v>1923.90625</v>
      </c>
      <c r="B12315" s="31" t="n">
        <v>12.4365</v>
      </c>
      <c r="C12315" s="32" t="n">
        <f aca="false">IF($A12315="","",IF(設定!$B$21="dB",10^($B12315/20),ABS($B12315)))</f>
        <v>4.18624845244725</v>
      </c>
      <c r="D12315" s="32" t="n">
        <f aca="false">IF($A12315="","",$A12315^2)</f>
        <v>3701415.25878906</v>
      </c>
      <c r="E12315" s="32" t="n">
        <f aca="false">IF($A12315="","",IF($C12315&lt;=0,"",1/$C12315^2))</f>
        <v>0.057062395560023</v>
      </c>
      <c r="F12315" s="33" t="n">
        <f aca="false">IF(OR(ROW()-設定!$B$30&lt;2,ROW()+設定!$B$30&gt;13701,N($A12315)&lt;=0,N(INDEX($A$2:$A$13701,MIN(13700,MAX(1,ROW()-1+設定!$B$30))))&lt;=0,$A12315&lt;設定!$B$28,$A12315&gt;設定!$B$29),0,IF(AND($C12315&gt;=MAX(INDEX($C$1:$C$13701,MAX(1,ROW()-設定!$B$24)):INDEX($C$1:$C$13701,MAX(1,ROW()-1))),$C12315&gt;MAX(INDEX($C$1:$C$13701,MIN(13701,ROW()+1)):INDEX($C$1:$C$13701,MIN(13701,ROW()+設定!$B$24))),$C12315&gt;=設定!$B$32,$C12315&gt;=MAX(MIN(INDEX($C$1:$C$13701,MAX(1,ROW()-設定!$B$26)):INDEX($C$1:$C$13701,MAX(1,ROW()-1))),MIN(INDEX($C$1:$C$13701,MIN(13701,ROW()+1)):INDEX($C$1:$C$13701,MIN(13701,ROW()+設定!$B$26))))*10^(設定!$B$27/20)),1,0))</f>
        <v>0</v>
      </c>
      <c r="G12315" s="33" t="n">
        <f aca="false">$G12314+IF($F12315=1,1,0)</f>
        <v>6</v>
      </c>
      <c r="H12315" s="0" t="str">
        <f aca="false">IF($F12315=1,$G12315,"")</f>
        <v/>
      </c>
    </row>
    <row r="12316" customFormat="false" ht="15" hidden="false" customHeight="false" outlineLevel="0" collapsed="false">
      <c r="A12316" s="30" t="n">
        <v>1924.0625</v>
      </c>
      <c r="B12316" s="31" t="n">
        <v>12.2134</v>
      </c>
      <c r="C12316" s="32" t="n">
        <f aca="false">IF($A12316="","",IF(設定!$B$21="dB",10^($B12316/20),ABS($B12316)))</f>
        <v>4.08009241436283</v>
      </c>
      <c r="D12316" s="32" t="n">
        <f aca="false">IF($A12316="","",$A12316^2)</f>
        <v>3702016.50390625</v>
      </c>
      <c r="E12316" s="32" t="n">
        <f aca="false">IF($A12316="","",IF($C12316&lt;=0,"",1/$C12316^2))</f>
        <v>0.0600703275411411</v>
      </c>
      <c r="F12316" s="33" t="n">
        <f aca="false">IF(OR(ROW()-設定!$B$30&lt;2,ROW()+設定!$B$30&gt;13701,N($A12316)&lt;=0,N(INDEX($A$2:$A$13701,MIN(13700,MAX(1,ROW()-1+設定!$B$30))))&lt;=0,$A12316&lt;設定!$B$28,$A12316&gt;設定!$B$29),0,IF(AND($C12316&gt;=MAX(INDEX($C$1:$C$13701,MAX(1,ROW()-設定!$B$24)):INDEX($C$1:$C$13701,MAX(1,ROW()-1))),$C12316&gt;MAX(INDEX($C$1:$C$13701,MIN(13701,ROW()+1)):INDEX($C$1:$C$13701,MIN(13701,ROW()+設定!$B$24))),$C12316&gt;=設定!$B$32,$C12316&gt;=MAX(MIN(INDEX($C$1:$C$13701,MAX(1,ROW()-設定!$B$26)):INDEX($C$1:$C$13701,MAX(1,ROW()-1))),MIN(INDEX($C$1:$C$13701,MIN(13701,ROW()+1)):INDEX($C$1:$C$13701,MIN(13701,ROW()+設定!$B$26))))*10^(設定!$B$27/20)),1,0))</f>
        <v>0</v>
      </c>
      <c r="G12316" s="33" t="n">
        <f aca="false">$G12315+IF($F12316=1,1,0)</f>
        <v>6</v>
      </c>
      <c r="H12316" s="0" t="str">
        <f aca="false">IF($F12316=1,$G12316,"")</f>
        <v/>
      </c>
    </row>
    <row r="12317" customFormat="false" ht="15" hidden="false" customHeight="false" outlineLevel="0" collapsed="false">
      <c r="A12317" s="30" t="n">
        <v>1924.21875</v>
      </c>
      <c r="B12317" s="31" t="n">
        <v>12.2012</v>
      </c>
      <c r="C12317" s="32" t="n">
        <f aca="false">IF($A12317="","",IF(設定!$B$21="dB",10^($B12317/20),ABS($B12317)))</f>
        <v>4.07436563357383</v>
      </c>
      <c r="D12317" s="32" t="n">
        <f aca="false">IF($A12317="","",$A12317^2)</f>
        <v>3702617.79785156</v>
      </c>
      <c r="E12317" s="32" t="n">
        <f aca="false">IF($A12317="","",IF($C12317&lt;=0,"",1/$C12317^2))</f>
        <v>0.0602393115707684</v>
      </c>
      <c r="F12317" s="33" t="n">
        <f aca="false">IF(OR(ROW()-設定!$B$30&lt;2,ROW()+設定!$B$30&gt;13701,N($A12317)&lt;=0,N(INDEX($A$2:$A$13701,MIN(13700,MAX(1,ROW()-1+設定!$B$30))))&lt;=0,$A12317&lt;設定!$B$28,$A12317&gt;設定!$B$29),0,IF(AND($C12317&gt;=MAX(INDEX($C$1:$C$13701,MAX(1,ROW()-設定!$B$24)):INDEX($C$1:$C$13701,MAX(1,ROW()-1))),$C12317&gt;MAX(INDEX($C$1:$C$13701,MIN(13701,ROW()+1)):INDEX($C$1:$C$13701,MIN(13701,ROW()+設定!$B$24))),$C12317&gt;=設定!$B$32,$C12317&gt;=MAX(MIN(INDEX($C$1:$C$13701,MAX(1,ROW()-設定!$B$26)):INDEX($C$1:$C$13701,MAX(1,ROW()-1))),MIN(INDEX($C$1:$C$13701,MIN(13701,ROW()+1)):INDEX($C$1:$C$13701,MIN(13701,ROW()+設定!$B$26))))*10^(設定!$B$27/20)),1,0))</f>
        <v>0</v>
      </c>
      <c r="G12317" s="33" t="n">
        <f aca="false">$G12316+IF($F12317=1,1,0)</f>
        <v>6</v>
      </c>
      <c r="H12317" s="0" t="str">
        <f aca="false">IF($F12317=1,$G12317,"")</f>
        <v/>
      </c>
    </row>
    <row r="12318" customFormat="false" ht="15" hidden="false" customHeight="false" outlineLevel="0" collapsed="false">
      <c r="A12318" s="30" t="n">
        <v>1924.375</v>
      </c>
      <c r="B12318" s="31" t="n">
        <v>12.2255</v>
      </c>
      <c r="C12318" s="32" t="n">
        <f aca="false">IF($A12318="","",IF(設定!$B$21="dB",10^($B12318/20),ABS($B12318)))</f>
        <v>4.08578020495377</v>
      </c>
      <c r="D12318" s="32" t="n">
        <f aca="false">IF($A12318="","",$A12318^2)</f>
        <v>3703219.140625</v>
      </c>
      <c r="E12318" s="32" t="n">
        <f aca="false">IF($A12318="","",IF($C12318&lt;=0,"",1/$C12318^2))</f>
        <v>0.0599031968537144</v>
      </c>
      <c r="F12318" s="33" t="n">
        <f aca="false">IF(OR(ROW()-設定!$B$30&lt;2,ROW()+設定!$B$30&gt;13701,N($A12318)&lt;=0,N(INDEX($A$2:$A$13701,MIN(13700,MAX(1,ROW()-1+設定!$B$30))))&lt;=0,$A12318&lt;設定!$B$28,$A12318&gt;設定!$B$29),0,IF(AND($C12318&gt;=MAX(INDEX($C$1:$C$13701,MAX(1,ROW()-設定!$B$24)):INDEX($C$1:$C$13701,MAX(1,ROW()-1))),$C12318&gt;MAX(INDEX($C$1:$C$13701,MIN(13701,ROW()+1)):INDEX($C$1:$C$13701,MIN(13701,ROW()+設定!$B$24))),$C12318&gt;=設定!$B$32,$C12318&gt;=MAX(MIN(INDEX($C$1:$C$13701,MAX(1,ROW()-設定!$B$26)):INDEX($C$1:$C$13701,MAX(1,ROW()-1))),MIN(INDEX($C$1:$C$13701,MIN(13701,ROW()+1)):INDEX($C$1:$C$13701,MIN(13701,ROW()+設定!$B$26))))*10^(設定!$B$27/20)),1,0))</f>
        <v>0</v>
      </c>
      <c r="G12318" s="33" t="n">
        <f aca="false">$G12317+IF($F12318=1,1,0)</f>
        <v>6</v>
      </c>
      <c r="H12318" s="0" t="str">
        <f aca="false">IF($F12318=1,$G12318,"")</f>
        <v/>
      </c>
    </row>
    <row r="12319" customFormat="false" ht="15" hidden="false" customHeight="false" outlineLevel="0" collapsed="false">
      <c r="A12319" s="30" t="n">
        <v>1924.53125</v>
      </c>
      <c r="B12319" s="31" t="n">
        <v>12.2033</v>
      </c>
      <c r="C12319" s="32" t="n">
        <f aca="false">IF($A12319="","",IF(設定!$B$21="dB",10^($B12319/20),ABS($B12319)))</f>
        <v>4.07535081788872</v>
      </c>
      <c r="D12319" s="32" t="n">
        <f aca="false">IF($A12319="","",$A12319^2)</f>
        <v>3703820.53222656</v>
      </c>
      <c r="E12319" s="32" t="n">
        <f aca="false">IF($A12319="","",IF($C12319&lt;=0,"",1/$C12319^2))</f>
        <v>0.0602101903224464</v>
      </c>
      <c r="F12319" s="33" t="n">
        <f aca="false">IF(OR(ROW()-設定!$B$30&lt;2,ROW()+設定!$B$30&gt;13701,N($A12319)&lt;=0,N(INDEX($A$2:$A$13701,MIN(13700,MAX(1,ROW()-1+設定!$B$30))))&lt;=0,$A12319&lt;設定!$B$28,$A12319&gt;設定!$B$29),0,IF(AND($C12319&gt;=MAX(INDEX($C$1:$C$13701,MAX(1,ROW()-設定!$B$24)):INDEX($C$1:$C$13701,MAX(1,ROW()-1))),$C12319&gt;MAX(INDEX($C$1:$C$13701,MIN(13701,ROW()+1)):INDEX($C$1:$C$13701,MIN(13701,ROW()+設定!$B$24))),$C12319&gt;=設定!$B$32,$C12319&gt;=MAX(MIN(INDEX($C$1:$C$13701,MAX(1,ROW()-設定!$B$26)):INDEX($C$1:$C$13701,MAX(1,ROW()-1))),MIN(INDEX($C$1:$C$13701,MIN(13701,ROW()+1)):INDEX($C$1:$C$13701,MIN(13701,ROW()+設定!$B$26))))*10^(設定!$B$27/20)),1,0))</f>
        <v>0</v>
      </c>
      <c r="G12319" s="33" t="n">
        <f aca="false">$G12318+IF($F12319=1,1,0)</f>
        <v>6</v>
      </c>
      <c r="H12319" s="0" t="str">
        <f aca="false">IF($F12319=1,$G12319,"")</f>
        <v/>
      </c>
    </row>
    <row r="12320" customFormat="false" ht="15" hidden="false" customHeight="false" outlineLevel="0" collapsed="false">
      <c r="A12320" s="30" t="n">
        <v>1924.6875</v>
      </c>
      <c r="B12320" s="31" t="n">
        <v>12.1812</v>
      </c>
      <c r="C12320" s="32" t="n">
        <f aca="false">IF($A12320="","",IF(設定!$B$21="dB",10^($B12320/20),ABS($B12320)))</f>
        <v>4.06499485265302</v>
      </c>
      <c r="D12320" s="32" t="n">
        <f aca="false">IF($A12320="","",$A12320^2)</f>
        <v>3704421.97265625</v>
      </c>
      <c r="E12320" s="32" t="n">
        <f aca="false">IF($A12320="","",IF($C12320&lt;=0,"",1/$C12320^2))</f>
        <v>0.0605173635994939</v>
      </c>
      <c r="F12320" s="33" t="n">
        <f aca="false">IF(OR(ROW()-設定!$B$30&lt;2,ROW()+設定!$B$30&gt;13701,N($A12320)&lt;=0,N(INDEX($A$2:$A$13701,MIN(13700,MAX(1,ROW()-1+設定!$B$30))))&lt;=0,$A12320&lt;設定!$B$28,$A12320&gt;設定!$B$29),0,IF(AND($C12320&gt;=MAX(INDEX($C$1:$C$13701,MAX(1,ROW()-設定!$B$24)):INDEX($C$1:$C$13701,MAX(1,ROW()-1))),$C12320&gt;MAX(INDEX($C$1:$C$13701,MIN(13701,ROW()+1)):INDEX($C$1:$C$13701,MIN(13701,ROW()+設定!$B$24))),$C12320&gt;=設定!$B$32,$C12320&gt;=MAX(MIN(INDEX($C$1:$C$13701,MAX(1,ROW()-設定!$B$26)):INDEX($C$1:$C$13701,MAX(1,ROW()-1))),MIN(INDEX($C$1:$C$13701,MIN(13701,ROW()+1)):INDEX($C$1:$C$13701,MIN(13701,ROW()+設定!$B$26))))*10^(設定!$B$27/20)),1,0))</f>
        <v>0</v>
      </c>
      <c r="G12320" s="33" t="n">
        <f aca="false">$G12319+IF($F12320=1,1,0)</f>
        <v>6</v>
      </c>
      <c r="H12320" s="0" t="str">
        <f aca="false">IF($F12320=1,$G12320,"")</f>
        <v/>
      </c>
    </row>
    <row r="12321" customFormat="false" ht="15" hidden="false" customHeight="false" outlineLevel="0" collapsed="false">
      <c r="A12321" s="30" t="n">
        <v>1924.84375</v>
      </c>
      <c r="B12321" s="31" t="n">
        <v>12.0688</v>
      </c>
      <c r="C12321" s="32" t="n">
        <f aca="false">IF($A12321="","",IF(設定!$B$21="dB",10^($B12321/20),ABS($B12321)))</f>
        <v>4.0127305651156</v>
      </c>
      <c r="D12321" s="32" t="n">
        <f aca="false">IF($A12321="","",$A12321^2)</f>
        <v>3705023.46191406</v>
      </c>
      <c r="E12321" s="32" t="n">
        <f aca="false">IF($A12321="","",IF($C12321&lt;=0,"",1/$C12321^2))</f>
        <v>0.0621040610387045</v>
      </c>
      <c r="F12321" s="33" t="n">
        <f aca="false">IF(OR(ROW()-設定!$B$30&lt;2,ROW()+設定!$B$30&gt;13701,N($A12321)&lt;=0,N(INDEX($A$2:$A$13701,MIN(13700,MAX(1,ROW()-1+設定!$B$30))))&lt;=0,$A12321&lt;設定!$B$28,$A12321&gt;設定!$B$29),0,IF(AND($C12321&gt;=MAX(INDEX($C$1:$C$13701,MAX(1,ROW()-設定!$B$24)):INDEX($C$1:$C$13701,MAX(1,ROW()-1))),$C12321&gt;MAX(INDEX($C$1:$C$13701,MIN(13701,ROW()+1)):INDEX($C$1:$C$13701,MIN(13701,ROW()+設定!$B$24))),$C12321&gt;=設定!$B$32,$C12321&gt;=MAX(MIN(INDEX($C$1:$C$13701,MAX(1,ROW()-設定!$B$26)):INDEX($C$1:$C$13701,MAX(1,ROW()-1))),MIN(INDEX($C$1:$C$13701,MIN(13701,ROW()+1)):INDEX($C$1:$C$13701,MIN(13701,ROW()+設定!$B$26))))*10^(設定!$B$27/20)),1,0))</f>
        <v>0</v>
      </c>
      <c r="G12321" s="33" t="n">
        <f aca="false">$G12320+IF($F12321=1,1,0)</f>
        <v>6</v>
      </c>
      <c r="H12321" s="0" t="str">
        <f aca="false">IF($F12321=1,$G12321,"")</f>
        <v/>
      </c>
    </row>
    <row r="12322" customFormat="false" ht="15" hidden="false" customHeight="false" outlineLevel="0" collapsed="false">
      <c r="A12322" s="30" t="n">
        <v>1925</v>
      </c>
      <c r="B12322" s="31" t="n">
        <v>12.062</v>
      </c>
      <c r="C12322" s="32" t="n">
        <f aca="false">IF($A12322="","",IF(設定!$B$21="dB",10^($B12322/20),ABS($B12322)))</f>
        <v>4.0095903122772</v>
      </c>
      <c r="D12322" s="32" t="n">
        <f aca="false">IF($A12322="","",$A12322^2)</f>
        <v>3705625</v>
      </c>
      <c r="E12322" s="32" t="n">
        <f aca="false">IF($A12322="","",IF($C12322&lt;=0,"",1/$C12322^2))</f>
        <v>0.0622013771274486</v>
      </c>
      <c r="F12322" s="33" t="n">
        <f aca="false">IF(OR(ROW()-設定!$B$30&lt;2,ROW()+設定!$B$30&gt;13701,N($A12322)&lt;=0,N(INDEX($A$2:$A$13701,MIN(13700,MAX(1,ROW()-1+設定!$B$30))))&lt;=0,$A12322&lt;設定!$B$28,$A12322&gt;設定!$B$29),0,IF(AND($C12322&gt;=MAX(INDEX($C$1:$C$13701,MAX(1,ROW()-設定!$B$24)):INDEX($C$1:$C$13701,MAX(1,ROW()-1))),$C12322&gt;MAX(INDEX($C$1:$C$13701,MIN(13701,ROW()+1)):INDEX($C$1:$C$13701,MIN(13701,ROW()+設定!$B$24))),$C12322&gt;=設定!$B$32,$C12322&gt;=MAX(MIN(INDEX($C$1:$C$13701,MAX(1,ROW()-設定!$B$26)):INDEX($C$1:$C$13701,MAX(1,ROW()-1))),MIN(INDEX($C$1:$C$13701,MIN(13701,ROW()+1)):INDEX($C$1:$C$13701,MIN(13701,ROW()+設定!$B$26))))*10^(設定!$B$27/20)),1,0))</f>
        <v>0</v>
      </c>
      <c r="G12322" s="33" t="n">
        <f aca="false">$G12321+IF($F12322=1,1,0)</f>
        <v>6</v>
      </c>
      <c r="H12322" s="0" t="str">
        <f aca="false">IF($F12322=1,$G12322,"")</f>
        <v/>
      </c>
    </row>
    <row r="12323" customFormat="false" ht="15" hidden="false" customHeight="false" outlineLevel="0" collapsed="false">
      <c r="A12323" s="30" t="n">
        <v>1925.15625</v>
      </c>
      <c r="B12323" s="31" t="n">
        <v>12.1137</v>
      </c>
      <c r="C12323" s="32" t="n">
        <f aca="false">IF($A12323="","",IF(設定!$B$21="dB",10^($B12323/20),ABS($B12323)))</f>
        <v>4.03352729339612</v>
      </c>
      <c r="D12323" s="32" t="n">
        <f aca="false">IF($A12323="","",$A12323^2)</f>
        <v>3706226.58691406</v>
      </c>
      <c r="E12323" s="32" t="n">
        <f aca="false">IF($A12323="","",IF($C12323&lt;=0,"",1/$C12323^2))</f>
        <v>0.0614652991977586</v>
      </c>
      <c r="F12323" s="33" t="n">
        <f aca="false">IF(OR(ROW()-設定!$B$30&lt;2,ROW()+設定!$B$30&gt;13701,N($A12323)&lt;=0,N(INDEX($A$2:$A$13701,MIN(13700,MAX(1,ROW()-1+設定!$B$30))))&lt;=0,$A12323&lt;設定!$B$28,$A12323&gt;設定!$B$29),0,IF(AND($C12323&gt;=MAX(INDEX($C$1:$C$13701,MAX(1,ROW()-設定!$B$24)):INDEX($C$1:$C$13701,MAX(1,ROW()-1))),$C12323&gt;MAX(INDEX($C$1:$C$13701,MIN(13701,ROW()+1)):INDEX($C$1:$C$13701,MIN(13701,ROW()+設定!$B$24))),$C12323&gt;=設定!$B$32,$C12323&gt;=MAX(MIN(INDEX($C$1:$C$13701,MAX(1,ROW()-設定!$B$26)):INDEX($C$1:$C$13701,MAX(1,ROW()-1))),MIN(INDEX($C$1:$C$13701,MIN(13701,ROW()+1)):INDEX($C$1:$C$13701,MIN(13701,ROW()+設定!$B$26))))*10^(設定!$B$27/20)),1,0))</f>
        <v>0</v>
      </c>
      <c r="G12323" s="33" t="n">
        <f aca="false">$G12322+IF($F12323=1,1,0)</f>
        <v>6</v>
      </c>
      <c r="H12323" s="0" t="str">
        <f aca="false">IF($F12323=1,$G12323,"")</f>
        <v/>
      </c>
    </row>
    <row r="12324" customFormat="false" ht="15" hidden="false" customHeight="false" outlineLevel="0" collapsed="false">
      <c r="A12324" s="30" t="n">
        <v>1925.3125</v>
      </c>
      <c r="B12324" s="31" t="n">
        <v>12.1373</v>
      </c>
      <c r="C12324" s="32" t="n">
        <f aca="false">IF($A12324="","",IF(設定!$B$21="dB",10^($B12324/20),ABS($B12324)))</f>
        <v>4.04450149235591</v>
      </c>
      <c r="D12324" s="32" t="n">
        <f aca="false">IF($A12324="","",$A12324^2)</f>
        <v>3706828.22265625</v>
      </c>
      <c r="E12324" s="32" t="n">
        <f aca="false">IF($A12324="","",IF($C12324&lt;=0,"",1/$C12324^2))</f>
        <v>0.0611321964416939</v>
      </c>
      <c r="F12324" s="33" t="n">
        <f aca="false">IF(OR(ROW()-設定!$B$30&lt;2,ROW()+設定!$B$30&gt;13701,N($A12324)&lt;=0,N(INDEX($A$2:$A$13701,MIN(13700,MAX(1,ROW()-1+設定!$B$30))))&lt;=0,$A12324&lt;設定!$B$28,$A12324&gt;設定!$B$29),0,IF(AND($C12324&gt;=MAX(INDEX($C$1:$C$13701,MAX(1,ROW()-設定!$B$24)):INDEX($C$1:$C$13701,MAX(1,ROW()-1))),$C12324&gt;MAX(INDEX($C$1:$C$13701,MIN(13701,ROW()+1)):INDEX($C$1:$C$13701,MIN(13701,ROW()+設定!$B$24))),$C12324&gt;=設定!$B$32,$C12324&gt;=MAX(MIN(INDEX($C$1:$C$13701,MAX(1,ROW()-設定!$B$26)):INDEX($C$1:$C$13701,MAX(1,ROW()-1))),MIN(INDEX($C$1:$C$13701,MIN(13701,ROW()+1)):INDEX($C$1:$C$13701,MIN(13701,ROW()+設定!$B$26))))*10^(設定!$B$27/20)),1,0))</f>
        <v>0</v>
      </c>
      <c r="G12324" s="33" t="n">
        <f aca="false">$G12323+IF($F12324=1,1,0)</f>
        <v>6</v>
      </c>
      <c r="H12324" s="0" t="str">
        <f aca="false">IF($F12324=1,$G12324,"")</f>
        <v/>
      </c>
    </row>
    <row r="12325" customFormat="false" ht="15" hidden="false" customHeight="false" outlineLevel="0" collapsed="false">
      <c r="A12325" s="30" t="n">
        <v>1925.46875</v>
      </c>
      <c r="B12325" s="31" t="n">
        <v>12.0348</v>
      </c>
      <c r="C12325" s="32" t="n">
        <f aca="false">IF($A12325="","",IF(設定!$B$21="dB",10^($B12325/20),ABS($B12325)))</f>
        <v>3.99705385645665</v>
      </c>
      <c r="D12325" s="32" t="n">
        <f aca="false">IF($A12325="","",$A12325^2)</f>
        <v>3707429.90722656</v>
      </c>
      <c r="E12325" s="32" t="n">
        <f aca="false">IF($A12325="","",IF($C12325&lt;=0,"",1/$C12325^2))</f>
        <v>0.06259216880167</v>
      </c>
      <c r="F12325" s="33" t="n">
        <f aca="false">IF(OR(ROW()-設定!$B$30&lt;2,ROW()+設定!$B$30&gt;13701,N($A12325)&lt;=0,N(INDEX($A$2:$A$13701,MIN(13700,MAX(1,ROW()-1+設定!$B$30))))&lt;=0,$A12325&lt;設定!$B$28,$A12325&gt;設定!$B$29),0,IF(AND($C12325&gt;=MAX(INDEX($C$1:$C$13701,MAX(1,ROW()-設定!$B$24)):INDEX($C$1:$C$13701,MAX(1,ROW()-1))),$C12325&gt;MAX(INDEX($C$1:$C$13701,MIN(13701,ROW()+1)):INDEX($C$1:$C$13701,MIN(13701,ROW()+設定!$B$24))),$C12325&gt;=設定!$B$32,$C12325&gt;=MAX(MIN(INDEX($C$1:$C$13701,MAX(1,ROW()-設定!$B$26)):INDEX($C$1:$C$13701,MAX(1,ROW()-1))),MIN(INDEX($C$1:$C$13701,MIN(13701,ROW()+1)):INDEX($C$1:$C$13701,MIN(13701,ROW()+設定!$B$26))))*10^(設定!$B$27/20)),1,0))</f>
        <v>0</v>
      </c>
      <c r="G12325" s="33" t="n">
        <f aca="false">$G12324+IF($F12325=1,1,0)</f>
        <v>6</v>
      </c>
      <c r="H12325" s="0" t="str">
        <f aca="false">IF($F12325=1,$G12325,"")</f>
        <v/>
      </c>
    </row>
    <row r="12326" customFormat="false" ht="15" hidden="false" customHeight="false" outlineLevel="0" collapsed="false">
      <c r="A12326" s="30" t="n">
        <v>1925.625</v>
      </c>
      <c r="B12326" s="31" t="n">
        <v>12.0316</v>
      </c>
      <c r="C12326" s="32" t="n">
        <f aca="false">IF($A12326="","",IF(設定!$B$21="dB",10^($B12326/20),ABS($B12326)))</f>
        <v>3.99558155862046</v>
      </c>
      <c r="D12326" s="32" t="n">
        <f aca="false">IF($A12326="","",$A12326^2)</f>
        <v>3708031.640625</v>
      </c>
      <c r="E12326" s="32" t="n">
        <f aca="false">IF($A12326="","",IF($C12326&lt;=0,"",1/$C12326^2))</f>
        <v>0.0626383054112805</v>
      </c>
      <c r="F12326" s="33" t="n">
        <f aca="false">IF(OR(ROW()-設定!$B$30&lt;2,ROW()+設定!$B$30&gt;13701,N($A12326)&lt;=0,N(INDEX($A$2:$A$13701,MIN(13700,MAX(1,ROW()-1+設定!$B$30))))&lt;=0,$A12326&lt;設定!$B$28,$A12326&gt;設定!$B$29),0,IF(AND($C12326&gt;=MAX(INDEX($C$1:$C$13701,MAX(1,ROW()-設定!$B$24)):INDEX($C$1:$C$13701,MAX(1,ROW()-1))),$C12326&gt;MAX(INDEX($C$1:$C$13701,MIN(13701,ROW()+1)):INDEX($C$1:$C$13701,MIN(13701,ROW()+設定!$B$24))),$C12326&gt;=設定!$B$32,$C12326&gt;=MAX(MIN(INDEX($C$1:$C$13701,MAX(1,ROW()-設定!$B$26)):INDEX($C$1:$C$13701,MAX(1,ROW()-1))),MIN(INDEX($C$1:$C$13701,MIN(13701,ROW()+1)):INDEX($C$1:$C$13701,MIN(13701,ROW()+設定!$B$26))))*10^(設定!$B$27/20)),1,0))</f>
        <v>0</v>
      </c>
      <c r="G12326" s="33" t="n">
        <f aca="false">$G12325+IF($F12326=1,1,0)</f>
        <v>6</v>
      </c>
      <c r="H12326" s="0" t="str">
        <f aca="false">IF($F12326=1,$G12326,"")</f>
        <v/>
      </c>
    </row>
    <row r="12327" customFormat="false" ht="15" hidden="false" customHeight="false" outlineLevel="0" collapsed="false">
      <c r="A12327" s="30" t="n">
        <v>1925.78125</v>
      </c>
      <c r="B12327" s="31" t="n">
        <v>12.1193</v>
      </c>
      <c r="C12327" s="32" t="n">
        <f aca="false">IF($A12327="","",IF(設定!$B$21="dB",10^($B12327/20),ABS($B12327)))</f>
        <v>4.03612864303108</v>
      </c>
      <c r="D12327" s="32" t="n">
        <f aca="false">IF($A12327="","",$A12327^2)</f>
        <v>3708633.42285156</v>
      </c>
      <c r="E12327" s="32" t="n">
        <f aca="false">IF($A12327="","",IF($C12327&lt;=0,"",1/$C12327^2))</f>
        <v>0.0613860939884838</v>
      </c>
      <c r="F12327" s="33" t="n">
        <f aca="false">IF(OR(ROW()-設定!$B$30&lt;2,ROW()+設定!$B$30&gt;13701,N($A12327)&lt;=0,N(INDEX($A$2:$A$13701,MIN(13700,MAX(1,ROW()-1+設定!$B$30))))&lt;=0,$A12327&lt;設定!$B$28,$A12327&gt;設定!$B$29),0,IF(AND($C12327&gt;=MAX(INDEX($C$1:$C$13701,MAX(1,ROW()-設定!$B$24)):INDEX($C$1:$C$13701,MAX(1,ROW()-1))),$C12327&gt;MAX(INDEX($C$1:$C$13701,MIN(13701,ROW()+1)):INDEX($C$1:$C$13701,MIN(13701,ROW()+設定!$B$24))),$C12327&gt;=設定!$B$32,$C12327&gt;=MAX(MIN(INDEX($C$1:$C$13701,MAX(1,ROW()-設定!$B$26)):INDEX($C$1:$C$13701,MAX(1,ROW()-1))),MIN(INDEX($C$1:$C$13701,MIN(13701,ROW()+1)):INDEX($C$1:$C$13701,MIN(13701,ROW()+設定!$B$26))))*10^(設定!$B$27/20)),1,0))</f>
        <v>0</v>
      </c>
      <c r="G12327" s="33" t="n">
        <f aca="false">$G12326+IF($F12327=1,1,0)</f>
        <v>6</v>
      </c>
      <c r="H12327" s="0" t="str">
        <f aca="false">IF($F12327=1,$G12327,"")</f>
        <v/>
      </c>
    </row>
    <row r="12328" customFormat="false" ht="15" hidden="false" customHeight="false" outlineLevel="0" collapsed="false">
      <c r="A12328" s="30" t="n">
        <v>1925.9375</v>
      </c>
      <c r="B12328" s="31" t="n">
        <v>12.222</v>
      </c>
      <c r="C12328" s="32" t="n">
        <f aca="false">IF($A12328="","",IF(設定!$B$21="dB",10^($B12328/20),ABS($B12328)))</f>
        <v>4.08413416171077</v>
      </c>
      <c r="D12328" s="32" t="n">
        <f aca="false">IF($A12328="","",$A12328^2)</f>
        <v>3709235.25390625</v>
      </c>
      <c r="E12328" s="32" t="n">
        <f aca="false">IF($A12328="","",IF($C12328&lt;=0,"",1/$C12328^2))</f>
        <v>0.0599514925848152</v>
      </c>
      <c r="F12328" s="33" t="n">
        <f aca="false">IF(OR(ROW()-設定!$B$30&lt;2,ROW()+設定!$B$30&gt;13701,N($A12328)&lt;=0,N(INDEX($A$2:$A$13701,MIN(13700,MAX(1,ROW()-1+設定!$B$30))))&lt;=0,$A12328&lt;設定!$B$28,$A12328&gt;設定!$B$29),0,IF(AND($C12328&gt;=MAX(INDEX($C$1:$C$13701,MAX(1,ROW()-設定!$B$24)):INDEX($C$1:$C$13701,MAX(1,ROW()-1))),$C12328&gt;MAX(INDEX($C$1:$C$13701,MIN(13701,ROW()+1)):INDEX($C$1:$C$13701,MIN(13701,ROW()+設定!$B$24))),$C12328&gt;=設定!$B$32,$C12328&gt;=MAX(MIN(INDEX($C$1:$C$13701,MAX(1,ROW()-設定!$B$26)):INDEX($C$1:$C$13701,MAX(1,ROW()-1))),MIN(INDEX($C$1:$C$13701,MIN(13701,ROW()+1)):INDEX($C$1:$C$13701,MIN(13701,ROW()+設定!$B$26))))*10^(設定!$B$27/20)),1,0))</f>
        <v>0</v>
      </c>
      <c r="G12328" s="33" t="n">
        <f aca="false">$G12327+IF($F12328=1,1,0)</f>
        <v>6</v>
      </c>
      <c r="H12328" s="0" t="str">
        <f aca="false">IF($F12328=1,$G12328,"")</f>
        <v/>
      </c>
    </row>
    <row r="12329" customFormat="false" ht="15" hidden="false" customHeight="false" outlineLevel="0" collapsed="false">
      <c r="A12329" s="30" t="n">
        <v>1926.09375</v>
      </c>
      <c r="B12329" s="31" t="n">
        <v>12.1172</v>
      </c>
      <c r="C12329" s="32" t="n">
        <f aca="false">IF($A12329="","",IF(設定!$B$21="dB",10^($B12329/20),ABS($B12329)))</f>
        <v>4.03515294037143</v>
      </c>
      <c r="D12329" s="32" t="n">
        <f aca="false">IF($A12329="","",$A12329^2)</f>
        <v>3709837.13378906</v>
      </c>
      <c r="E12329" s="32" t="n">
        <f aca="false">IF($A12329="","",IF($C12329&lt;=0,"",1/$C12329^2))</f>
        <v>0.0614157839741321</v>
      </c>
      <c r="F12329" s="33" t="n">
        <f aca="false">IF(OR(ROW()-設定!$B$30&lt;2,ROW()+設定!$B$30&gt;13701,N($A12329)&lt;=0,N(INDEX($A$2:$A$13701,MIN(13700,MAX(1,ROW()-1+設定!$B$30))))&lt;=0,$A12329&lt;設定!$B$28,$A12329&gt;設定!$B$29),0,IF(AND($C12329&gt;=MAX(INDEX($C$1:$C$13701,MAX(1,ROW()-設定!$B$24)):INDEX($C$1:$C$13701,MAX(1,ROW()-1))),$C12329&gt;MAX(INDEX($C$1:$C$13701,MIN(13701,ROW()+1)):INDEX($C$1:$C$13701,MIN(13701,ROW()+設定!$B$24))),$C12329&gt;=設定!$B$32,$C12329&gt;=MAX(MIN(INDEX($C$1:$C$13701,MAX(1,ROW()-設定!$B$26)):INDEX($C$1:$C$13701,MAX(1,ROW()-1))),MIN(INDEX($C$1:$C$13701,MIN(13701,ROW()+1)):INDEX($C$1:$C$13701,MIN(13701,ROW()+設定!$B$26))))*10^(設定!$B$27/20)),1,0))</f>
        <v>0</v>
      </c>
      <c r="G12329" s="33" t="n">
        <f aca="false">$G12328+IF($F12329=1,1,0)</f>
        <v>6</v>
      </c>
      <c r="H12329" s="0" t="str">
        <f aca="false">IF($F12329=1,$G12329,"")</f>
        <v/>
      </c>
    </row>
    <row r="12330" customFormat="false" ht="15" hidden="false" customHeight="false" outlineLevel="0" collapsed="false">
      <c r="A12330" s="30" t="n">
        <v>1926.25</v>
      </c>
      <c r="B12330" s="31" t="n">
        <v>12.2037</v>
      </c>
      <c r="C12330" s="32" t="n">
        <f aca="false">IF($A12330="","",IF(設定!$B$21="dB",10^($B12330/20),ABS($B12330)))</f>
        <v>4.07553849905105</v>
      </c>
      <c r="D12330" s="32" t="n">
        <f aca="false">IF($A12330="","",$A12330^2)</f>
        <v>3710439.0625</v>
      </c>
      <c r="E12330" s="32" t="n">
        <f aca="false">IF($A12330="","",IF($C12330&lt;=0,"",1/$C12330^2))</f>
        <v>0.0602046450143539</v>
      </c>
      <c r="F12330" s="33" t="n">
        <f aca="false">IF(OR(ROW()-設定!$B$30&lt;2,ROW()+設定!$B$30&gt;13701,N($A12330)&lt;=0,N(INDEX($A$2:$A$13701,MIN(13700,MAX(1,ROW()-1+設定!$B$30))))&lt;=0,$A12330&lt;設定!$B$28,$A12330&gt;設定!$B$29),0,IF(AND($C12330&gt;=MAX(INDEX($C$1:$C$13701,MAX(1,ROW()-設定!$B$24)):INDEX($C$1:$C$13701,MAX(1,ROW()-1))),$C12330&gt;MAX(INDEX($C$1:$C$13701,MIN(13701,ROW()+1)):INDEX($C$1:$C$13701,MIN(13701,ROW()+設定!$B$24))),$C12330&gt;=設定!$B$32,$C12330&gt;=MAX(MIN(INDEX($C$1:$C$13701,MAX(1,ROW()-設定!$B$26)):INDEX($C$1:$C$13701,MAX(1,ROW()-1))),MIN(INDEX($C$1:$C$13701,MIN(13701,ROW()+1)):INDEX($C$1:$C$13701,MIN(13701,ROW()+設定!$B$26))))*10^(設定!$B$27/20)),1,0))</f>
        <v>0</v>
      </c>
      <c r="G12330" s="33" t="n">
        <f aca="false">$G12329+IF($F12330=1,1,0)</f>
        <v>6</v>
      </c>
      <c r="H12330" s="0" t="str">
        <f aca="false">IF($F12330=1,$G12330,"")</f>
        <v/>
      </c>
    </row>
    <row r="12331" customFormat="false" ht="15" hidden="false" customHeight="false" outlineLevel="0" collapsed="false">
      <c r="A12331" s="30" t="n">
        <v>1926.40625</v>
      </c>
      <c r="B12331" s="31" t="n">
        <v>12.2281</v>
      </c>
      <c r="C12331" s="32" t="n">
        <f aca="false">IF($A12331="","",IF(設定!$B$21="dB",10^($B12331/20),ABS($B12331)))</f>
        <v>4.08700340937635</v>
      </c>
      <c r="D12331" s="32" t="n">
        <f aca="false">IF($A12331="","",$A12331^2)</f>
        <v>3711041.04003906</v>
      </c>
      <c r="E12331" s="32" t="n">
        <f aca="false">IF($A12331="","",IF($C12331&lt;=0,"",1/$C12331^2))</f>
        <v>0.0598673452123689</v>
      </c>
      <c r="F12331" s="33" t="n">
        <f aca="false">IF(OR(ROW()-設定!$B$30&lt;2,ROW()+設定!$B$30&gt;13701,N($A12331)&lt;=0,N(INDEX($A$2:$A$13701,MIN(13700,MAX(1,ROW()-1+設定!$B$30))))&lt;=0,$A12331&lt;設定!$B$28,$A12331&gt;設定!$B$29),0,IF(AND($C12331&gt;=MAX(INDEX($C$1:$C$13701,MAX(1,ROW()-設定!$B$24)):INDEX($C$1:$C$13701,MAX(1,ROW()-1))),$C12331&gt;MAX(INDEX($C$1:$C$13701,MIN(13701,ROW()+1)):INDEX($C$1:$C$13701,MIN(13701,ROW()+設定!$B$24))),$C12331&gt;=設定!$B$32,$C12331&gt;=MAX(MIN(INDEX($C$1:$C$13701,MAX(1,ROW()-設定!$B$26)):INDEX($C$1:$C$13701,MAX(1,ROW()-1))),MIN(INDEX($C$1:$C$13701,MIN(13701,ROW()+1)):INDEX($C$1:$C$13701,MIN(13701,ROW()+設定!$B$26))))*10^(設定!$B$27/20)),1,0))</f>
        <v>0</v>
      </c>
      <c r="G12331" s="33" t="n">
        <f aca="false">$G12330+IF($F12331=1,1,0)</f>
        <v>6</v>
      </c>
      <c r="H12331" s="0" t="str">
        <f aca="false">IF($F12331=1,$G12331,"")</f>
        <v/>
      </c>
    </row>
    <row r="12332" customFormat="false" ht="15" hidden="false" customHeight="false" outlineLevel="0" collapsed="false">
      <c r="A12332" s="30" t="n">
        <v>1926.5625</v>
      </c>
      <c r="B12332" s="31" t="n">
        <v>12.2008</v>
      </c>
      <c r="C12332" s="32" t="n">
        <f aca="false">IF($A12332="","",IF(設定!$B$21="dB",10^($B12332/20),ABS($B12332)))</f>
        <v>4.07417800642271</v>
      </c>
      <c r="D12332" s="32" t="n">
        <f aca="false">IF($A12332="","",$A12332^2)</f>
        <v>3711643.06640625</v>
      </c>
      <c r="E12332" s="32" t="n">
        <f aca="false">IF($A12332="","",IF($C12332&lt;=0,"",1/$C12332^2))</f>
        <v>0.0602448600719158</v>
      </c>
      <c r="F12332" s="33" t="n">
        <f aca="false">IF(OR(ROW()-設定!$B$30&lt;2,ROW()+設定!$B$30&gt;13701,N($A12332)&lt;=0,N(INDEX($A$2:$A$13701,MIN(13700,MAX(1,ROW()-1+設定!$B$30))))&lt;=0,$A12332&lt;設定!$B$28,$A12332&gt;設定!$B$29),0,IF(AND($C12332&gt;=MAX(INDEX($C$1:$C$13701,MAX(1,ROW()-設定!$B$24)):INDEX($C$1:$C$13701,MAX(1,ROW()-1))),$C12332&gt;MAX(INDEX($C$1:$C$13701,MIN(13701,ROW()+1)):INDEX($C$1:$C$13701,MIN(13701,ROW()+設定!$B$24))),$C12332&gt;=設定!$B$32,$C12332&gt;=MAX(MIN(INDEX($C$1:$C$13701,MAX(1,ROW()-設定!$B$26)):INDEX($C$1:$C$13701,MAX(1,ROW()-1))),MIN(INDEX($C$1:$C$13701,MIN(13701,ROW()+1)):INDEX($C$1:$C$13701,MIN(13701,ROW()+設定!$B$26))))*10^(設定!$B$27/20)),1,0))</f>
        <v>0</v>
      </c>
      <c r="G12332" s="33" t="n">
        <f aca="false">$G12331+IF($F12332=1,1,0)</f>
        <v>6</v>
      </c>
      <c r="H12332" s="0" t="str">
        <f aca="false">IF($F12332=1,$G12332,"")</f>
        <v/>
      </c>
    </row>
    <row r="12333" customFormat="false" ht="15" hidden="false" customHeight="false" outlineLevel="0" collapsed="false">
      <c r="A12333" s="30" t="n">
        <v>1926.71875</v>
      </c>
      <c r="B12333" s="31" t="n">
        <v>12.0679</v>
      </c>
      <c r="C12333" s="32" t="n">
        <f aca="false">IF($A12333="","",IF(設定!$B$21="dB",10^($B12333/20),ABS($B12333)))</f>
        <v>4.01231480224472</v>
      </c>
      <c r="D12333" s="32" t="n">
        <f aca="false">IF($A12333="","",$A12333^2)</f>
        <v>3712245.14160156</v>
      </c>
      <c r="E12333" s="32" t="n">
        <f aca="false">IF($A12333="","",IF($C12333&lt;=0,"",1/$C12333^2))</f>
        <v>0.0621169323620022</v>
      </c>
      <c r="F12333" s="33" t="n">
        <f aca="false">IF(OR(ROW()-設定!$B$30&lt;2,ROW()+設定!$B$30&gt;13701,N($A12333)&lt;=0,N(INDEX($A$2:$A$13701,MIN(13700,MAX(1,ROW()-1+設定!$B$30))))&lt;=0,$A12333&lt;設定!$B$28,$A12333&gt;設定!$B$29),0,IF(AND($C12333&gt;=MAX(INDEX($C$1:$C$13701,MAX(1,ROW()-設定!$B$24)):INDEX($C$1:$C$13701,MAX(1,ROW()-1))),$C12333&gt;MAX(INDEX($C$1:$C$13701,MIN(13701,ROW()+1)):INDEX($C$1:$C$13701,MIN(13701,ROW()+設定!$B$24))),$C12333&gt;=設定!$B$32,$C12333&gt;=MAX(MIN(INDEX($C$1:$C$13701,MAX(1,ROW()-設定!$B$26)):INDEX($C$1:$C$13701,MAX(1,ROW()-1))),MIN(INDEX($C$1:$C$13701,MIN(13701,ROW()+1)):INDEX($C$1:$C$13701,MIN(13701,ROW()+設定!$B$26))))*10^(設定!$B$27/20)),1,0))</f>
        <v>0</v>
      </c>
      <c r="G12333" s="33" t="n">
        <f aca="false">$G12332+IF($F12333=1,1,0)</f>
        <v>6</v>
      </c>
      <c r="H12333" s="0" t="str">
        <f aca="false">IF($F12333=1,$G12333,"")</f>
        <v/>
      </c>
    </row>
    <row r="12334" customFormat="false" ht="15" hidden="false" customHeight="false" outlineLevel="0" collapsed="false">
      <c r="A12334" s="30" t="n">
        <v>1926.875</v>
      </c>
      <c r="B12334" s="31" t="n">
        <v>12.0636</v>
      </c>
      <c r="C12334" s="32" t="n">
        <f aca="false">IF($A12334="","",IF(設定!$B$21="dB",10^($B12334/20),ABS($B12334)))</f>
        <v>4.01032897413894</v>
      </c>
      <c r="D12334" s="32" t="n">
        <f aca="false">IF($A12334="","",$A12334^2)</f>
        <v>3712847.265625</v>
      </c>
      <c r="E12334" s="32" t="n">
        <f aca="false">IF($A12334="","",IF($C12334&lt;=0,"",1/$C12334^2))</f>
        <v>0.062178465513985</v>
      </c>
      <c r="F12334" s="33" t="n">
        <f aca="false">IF(OR(ROW()-設定!$B$30&lt;2,ROW()+設定!$B$30&gt;13701,N($A12334)&lt;=0,N(INDEX($A$2:$A$13701,MIN(13700,MAX(1,ROW()-1+設定!$B$30))))&lt;=0,$A12334&lt;設定!$B$28,$A12334&gt;設定!$B$29),0,IF(AND($C12334&gt;=MAX(INDEX($C$1:$C$13701,MAX(1,ROW()-設定!$B$24)):INDEX($C$1:$C$13701,MAX(1,ROW()-1))),$C12334&gt;MAX(INDEX($C$1:$C$13701,MIN(13701,ROW()+1)):INDEX($C$1:$C$13701,MIN(13701,ROW()+設定!$B$24))),$C12334&gt;=設定!$B$32,$C12334&gt;=MAX(MIN(INDEX($C$1:$C$13701,MAX(1,ROW()-設定!$B$26)):INDEX($C$1:$C$13701,MAX(1,ROW()-1))),MIN(INDEX($C$1:$C$13701,MIN(13701,ROW()+1)):INDEX($C$1:$C$13701,MIN(13701,ROW()+設定!$B$26))))*10^(設定!$B$27/20)),1,0))</f>
        <v>0</v>
      </c>
      <c r="G12334" s="33" t="n">
        <f aca="false">$G12333+IF($F12334=1,1,0)</f>
        <v>6</v>
      </c>
      <c r="H12334" s="0" t="str">
        <f aca="false">IF($F12334=1,$G12334,"")</f>
        <v/>
      </c>
    </row>
    <row r="12335" customFormat="false" ht="15" hidden="false" customHeight="false" outlineLevel="0" collapsed="false">
      <c r="A12335" s="30" t="n">
        <v>1927.03125</v>
      </c>
      <c r="B12335" s="31" t="n">
        <v>11.9004</v>
      </c>
      <c r="C12335" s="32" t="n">
        <f aca="false">IF($A12335="","",IF(設定!$B$21="dB",10^($B12335/20),ABS($B12335)))</f>
        <v>3.93568199523838</v>
      </c>
      <c r="D12335" s="32" t="n">
        <f aca="false">IF($A12335="","",$A12335^2)</f>
        <v>3713449.43847656</v>
      </c>
      <c r="E12335" s="32" t="n">
        <f aca="false">IF($A12335="","",IF($C12335&lt;=0,"",1/$C12335^2))</f>
        <v>0.0645594764821006</v>
      </c>
      <c r="F12335" s="33" t="n">
        <f aca="false">IF(OR(ROW()-設定!$B$30&lt;2,ROW()+設定!$B$30&gt;13701,N($A12335)&lt;=0,N(INDEX($A$2:$A$13701,MIN(13700,MAX(1,ROW()-1+設定!$B$30))))&lt;=0,$A12335&lt;設定!$B$28,$A12335&gt;設定!$B$29),0,IF(AND($C12335&gt;=MAX(INDEX($C$1:$C$13701,MAX(1,ROW()-設定!$B$24)):INDEX($C$1:$C$13701,MAX(1,ROW()-1))),$C12335&gt;MAX(INDEX($C$1:$C$13701,MIN(13701,ROW()+1)):INDEX($C$1:$C$13701,MIN(13701,ROW()+設定!$B$24))),$C12335&gt;=設定!$B$32,$C12335&gt;=MAX(MIN(INDEX($C$1:$C$13701,MAX(1,ROW()-設定!$B$26)):INDEX($C$1:$C$13701,MAX(1,ROW()-1))),MIN(INDEX($C$1:$C$13701,MIN(13701,ROW()+1)):INDEX($C$1:$C$13701,MIN(13701,ROW()+設定!$B$26))))*10^(設定!$B$27/20)),1,0))</f>
        <v>0</v>
      </c>
      <c r="G12335" s="33" t="n">
        <f aca="false">$G12334+IF($F12335=1,1,0)</f>
        <v>6</v>
      </c>
      <c r="H12335" s="0" t="str">
        <f aca="false">IF($F12335=1,$G12335,"")</f>
        <v/>
      </c>
    </row>
    <row r="12336" customFormat="false" ht="15" hidden="false" customHeight="false" outlineLevel="0" collapsed="false">
      <c r="A12336" s="30" t="n">
        <v>1927.1875</v>
      </c>
      <c r="B12336" s="31" t="n">
        <v>12.0219</v>
      </c>
      <c r="C12336" s="32" t="n">
        <f aca="false">IF($A12336="","",IF(設定!$B$21="dB",10^($B12336/20),ABS($B12336)))</f>
        <v>3.99112196844667</v>
      </c>
      <c r="D12336" s="32" t="n">
        <f aca="false">IF($A12336="","",$A12336^2)</f>
        <v>3714051.66015625</v>
      </c>
      <c r="E12336" s="32" t="n">
        <f aca="false">IF($A12336="","",IF($C12336&lt;=0,"",1/$C12336^2))</f>
        <v>0.0627783648924513</v>
      </c>
      <c r="F12336" s="33" t="n">
        <f aca="false">IF(OR(ROW()-設定!$B$30&lt;2,ROW()+設定!$B$30&gt;13701,N($A12336)&lt;=0,N(INDEX($A$2:$A$13701,MIN(13700,MAX(1,ROW()-1+設定!$B$30))))&lt;=0,$A12336&lt;設定!$B$28,$A12336&gt;設定!$B$29),0,IF(AND($C12336&gt;=MAX(INDEX($C$1:$C$13701,MAX(1,ROW()-設定!$B$24)):INDEX($C$1:$C$13701,MAX(1,ROW()-1))),$C12336&gt;MAX(INDEX($C$1:$C$13701,MIN(13701,ROW()+1)):INDEX($C$1:$C$13701,MIN(13701,ROW()+設定!$B$24))),$C12336&gt;=設定!$B$32,$C12336&gt;=MAX(MIN(INDEX($C$1:$C$13701,MAX(1,ROW()-設定!$B$26)):INDEX($C$1:$C$13701,MAX(1,ROW()-1))),MIN(INDEX($C$1:$C$13701,MIN(13701,ROW()+1)):INDEX($C$1:$C$13701,MIN(13701,ROW()+設定!$B$26))))*10^(設定!$B$27/20)),1,0))</f>
        <v>0</v>
      </c>
      <c r="G12336" s="33" t="n">
        <f aca="false">$G12335+IF($F12336=1,1,0)</f>
        <v>6</v>
      </c>
      <c r="H12336" s="0" t="str">
        <f aca="false">IF($F12336=1,$G12336,"")</f>
        <v/>
      </c>
    </row>
    <row r="12337" customFormat="false" ht="15" hidden="false" customHeight="false" outlineLevel="0" collapsed="false">
      <c r="A12337" s="30" t="n">
        <v>1927.34375</v>
      </c>
      <c r="B12337" s="31" t="n">
        <v>12.1383</v>
      </c>
      <c r="C12337" s="32" t="n">
        <f aca="false">IF($A12337="","",IF(設定!$B$21="dB",10^($B12337/20),ABS($B12337)))</f>
        <v>4.0449671596036</v>
      </c>
      <c r="D12337" s="32" t="n">
        <f aca="false">IF($A12337="","",$A12337^2)</f>
        <v>3714653.93066406</v>
      </c>
      <c r="E12337" s="32" t="n">
        <f aca="false">IF($A12337="","",IF($C12337&lt;=0,"",1/$C12337^2))</f>
        <v>0.0611181218537301</v>
      </c>
      <c r="F12337" s="33" t="n">
        <f aca="false">IF(OR(ROW()-設定!$B$30&lt;2,ROW()+設定!$B$30&gt;13701,N($A12337)&lt;=0,N(INDEX($A$2:$A$13701,MIN(13700,MAX(1,ROW()-1+設定!$B$30))))&lt;=0,$A12337&lt;設定!$B$28,$A12337&gt;設定!$B$29),0,IF(AND($C12337&gt;=MAX(INDEX($C$1:$C$13701,MAX(1,ROW()-設定!$B$24)):INDEX($C$1:$C$13701,MAX(1,ROW()-1))),$C12337&gt;MAX(INDEX($C$1:$C$13701,MIN(13701,ROW()+1)):INDEX($C$1:$C$13701,MIN(13701,ROW()+設定!$B$24))),$C12337&gt;=設定!$B$32,$C12337&gt;=MAX(MIN(INDEX($C$1:$C$13701,MAX(1,ROW()-設定!$B$26)):INDEX($C$1:$C$13701,MAX(1,ROW()-1))),MIN(INDEX($C$1:$C$13701,MIN(13701,ROW()+1)):INDEX($C$1:$C$13701,MIN(13701,ROW()+設定!$B$26))))*10^(設定!$B$27/20)),1,0))</f>
        <v>0</v>
      </c>
      <c r="G12337" s="33" t="n">
        <f aca="false">$G12336+IF($F12337=1,1,0)</f>
        <v>6</v>
      </c>
      <c r="H12337" s="0" t="str">
        <f aca="false">IF($F12337=1,$G12337,"")</f>
        <v/>
      </c>
    </row>
    <row r="12338" customFormat="false" ht="15" hidden="false" customHeight="false" outlineLevel="0" collapsed="false">
      <c r="A12338" s="30" t="n">
        <v>1927.5</v>
      </c>
      <c r="B12338" s="31" t="n">
        <v>11.9661</v>
      </c>
      <c r="C12338" s="32" t="n">
        <f aca="false">IF($A12338="","",IF(設定!$B$21="dB",10^($B12338/20),ABS($B12338)))</f>
        <v>3.9655643349006</v>
      </c>
      <c r="D12338" s="32" t="n">
        <f aca="false">IF($A12338="","",$A12338^2)</f>
        <v>3715256.25</v>
      </c>
      <c r="E12338" s="32" t="n">
        <f aca="false">IF($A12338="","",IF($C12338&lt;=0,"",1/$C12338^2))</f>
        <v>0.0635901720477607</v>
      </c>
      <c r="F12338" s="33" t="n">
        <f aca="false">IF(OR(ROW()-設定!$B$30&lt;2,ROW()+設定!$B$30&gt;13701,N($A12338)&lt;=0,N(INDEX($A$2:$A$13701,MIN(13700,MAX(1,ROW()-1+設定!$B$30))))&lt;=0,$A12338&lt;設定!$B$28,$A12338&gt;設定!$B$29),0,IF(AND($C12338&gt;=MAX(INDEX($C$1:$C$13701,MAX(1,ROW()-設定!$B$24)):INDEX($C$1:$C$13701,MAX(1,ROW()-1))),$C12338&gt;MAX(INDEX($C$1:$C$13701,MIN(13701,ROW()+1)):INDEX($C$1:$C$13701,MIN(13701,ROW()+設定!$B$24))),$C12338&gt;=設定!$B$32,$C12338&gt;=MAX(MIN(INDEX($C$1:$C$13701,MAX(1,ROW()-設定!$B$26)):INDEX($C$1:$C$13701,MAX(1,ROW()-1))),MIN(INDEX($C$1:$C$13701,MIN(13701,ROW()+1)):INDEX($C$1:$C$13701,MIN(13701,ROW()+設定!$B$26))))*10^(設定!$B$27/20)),1,0))</f>
        <v>0</v>
      </c>
      <c r="G12338" s="33" t="n">
        <f aca="false">$G12337+IF($F12338=1,1,0)</f>
        <v>6</v>
      </c>
      <c r="H12338" s="0" t="str">
        <f aca="false">IF($F12338=1,$G12338,"")</f>
        <v/>
      </c>
    </row>
    <row r="12339" customFormat="false" ht="15" hidden="false" customHeight="false" outlineLevel="0" collapsed="false">
      <c r="A12339" s="30" t="n">
        <v>1927.65625</v>
      </c>
      <c r="B12339" s="31" t="n">
        <v>12.2197</v>
      </c>
      <c r="C12339" s="32" t="n">
        <f aca="false">IF($A12339="","",IF(設定!$B$21="dB",10^($B12339/20),ABS($B12339)))</f>
        <v>4.08305283724255</v>
      </c>
      <c r="D12339" s="32" t="n">
        <f aca="false">IF($A12339="","",$A12339^2)</f>
        <v>3715858.61816406</v>
      </c>
      <c r="E12339" s="32" t="n">
        <f aca="false">IF($A12339="","",IF($C12339&lt;=0,"",1/$C12339^2))</f>
        <v>0.0599832509786289</v>
      </c>
      <c r="F12339" s="33" t="n">
        <f aca="false">IF(OR(ROW()-設定!$B$30&lt;2,ROW()+設定!$B$30&gt;13701,N($A12339)&lt;=0,N(INDEX($A$2:$A$13701,MIN(13700,MAX(1,ROW()-1+設定!$B$30))))&lt;=0,$A12339&lt;設定!$B$28,$A12339&gt;設定!$B$29),0,IF(AND($C12339&gt;=MAX(INDEX($C$1:$C$13701,MAX(1,ROW()-設定!$B$24)):INDEX($C$1:$C$13701,MAX(1,ROW()-1))),$C12339&gt;MAX(INDEX($C$1:$C$13701,MIN(13701,ROW()+1)):INDEX($C$1:$C$13701,MIN(13701,ROW()+設定!$B$24))),$C12339&gt;=設定!$B$32,$C12339&gt;=MAX(MIN(INDEX($C$1:$C$13701,MAX(1,ROW()-設定!$B$26)):INDEX($C$1:$C$13701,MAX(1,ROW()-1))),MIN(INDEX($C$1:$C$13701,MIN(13701,ROW()+1)):INDEX($C$1:$C$13701,MIN(13701,ROW()+設定!$B$26))))*10^(設定!$B$27/20)),1,0))</f>
        <v>0</v>
      </c>
      <c r="G12339" s="33" t="n">
        <f aca="false">$G12338+IF($F12339=1,1,0)</f>
        <v>6</v>
      </c>
      <c r="H12339" s="0" t="str">
        <f aca="false">IF($F12339=1,$G12339,"")</f>
        <v/>
      </c>
    </row>
    <row r="12340" customFormat="false" ht="15" hidden="false" customHeight="false" outlineLevel="0" collapsed="false">
      <c r="A12340" s="30" t="n">
        <v>1927.8125</v>
      </c>
      <c r="B12340" s="31" t="n">
        <v>12.2222</v>
      </c>
      <c r="C12340" s="32" t="n">
        <f aca="false">IF($A12340="","",IF(設定!$B$21="dB",10^($B12340/20),ABS($B12340)))</f>
        <v>4.08422820345785</v>
      </c>
      <c r="D12340" s="32" t="n">
        <f aca="false">IF($A12340="","",$A12340^2)</f>
        <v>3716461.03515625</v>
      </c>
      <c r="E12340" s="32" t="n">
        <f aca="false">IF($A12340="","",IF($C12340&lt;=0,"",1/$C12340^2))</f>
        <v>0.0599487317801229</v>
      </c>
      <c r="F12340" s="33" t="n">
        <f aca="false">IF(OR(ROW()-設定!$B$30&lt;2,ROW()+設定!$B$30&gt;13701,N($A12340)&lt;=0,N(INDEX($A$2:$A$13701,MIN(13700,MAX(1,ROW()-1+設定!$B$30))))&lt;=0,$A12340&lt;設定!$B$28,$A12340&gt;設定!$B$29),0,IF(AND($C12340&gt;=MAX(INDEX($C$1:$C$13701,MAX(1,ROW()-設定!$B$24)):INDEX($C$1:$C$13701,MAX(1,ROW()-1))),$C12340&gt;MAX(INDEX($C$1:$C$13701,MIN(13701,ROW()+1)):INDEX($C$1:$C$13701,MIN(13701,ROW()+設定!$B$24))),$C12340&gt;=設定!$B$32,$C12340&gt;=MAX(MIN(INDEX($C$1:$C$13701,MAX(1,ROW()-設定!$B$26)):INDEX($C$1:$C$13701,MAX(1,ROW()-1))),MIN(INDEX($C$1:$C$13701,MIN(13701,ROW()+1)):INDEX($C$1:$C$13701,MIN(13701,ROW()+設定!$B$26))))*10^(設定!$B$27/20)),1,0))</f>
        <v>0</v>
      </c>
      <c r="G12340" s="33" t="n">
        <f aca="false">$G12339+IF($F12340=1,1,0)</f>
        <v>6</v>
      </c>
      <c r="H12340" s="0" t="str">
        <f aca="false">IF($F12340=1,$G12340,"")</f>
        <v/>
      </c>
    </row>
    <row r="12341" customFormat="false" ht="15" hidden="false" customHeight="false" outlineLevel="0" collapsed="false">
      <c r="A12341" s="30" t="n">
        <v>1927.96875</v>
      </c>
      <c r="B12341" s="31" t="n">
        <v>12.025</v>
      </c>
      <c r="C12341" s="32" t="n">
        <f aca="false">IF($A12341="","",IF(設定!$B$21="dB",10^($B12341/20),ABS($B12341)))</f>
        <v>3.99254665684976</v>
      </c>
      <c r="D12341" s="32" t="n">
        <f aca="false">IF($A12341="","",$A12341^2)</f>
        <v>3717063.50097656</v>
      </c>
      <c r="E12341" s="32" t="n">
        <f aca="false">IF($A12341="","",IF($C12341&lt;=0,"",1/$C12341^2))</f>
        <v>0.0627335695984038</v>
      </c>
      <c r="F12341" s="33" t="n">
        <f aca="false">IF(OR(ROW()-設定!$B$30&lt;2,ROW()+設定!$B$30&gt;13701,N($A12341)&lt;=0,N(INDEX($A$2:$A$13701,MIN(13700,MAX(1,ROW()-1+設定!$B$30))))&lt;=0,$A12341&lt;設定!$B$28,$A12341&gt;設定!$B$29),0,IF(AND($C12341&gt;=MAX(INDEX($C$1:$C$13701,MAX(1,ROW()-設定!$B$24)):INDEX($C$1:$C$13701,MAX(1,ROW()-1))),$C12341&gt;MAX(INDEX($C$1:$C$13701,MIN(13701,ROW()+1)):INDEX($C$1:$C$13701,MIN(13701,ROW()+設定!$B$24))),$C12341&gt;=設定!$B$32,$C12341&gt;=MAX(MIN(INDEX($C$1:$C$13701,MAX(1,ROW()-設定!$B$26)):INDEX($C$1:$C$13701,MAX(1,ROW()-1))),MIN(INDEX($C$1:$C$13701,MIN(13701,ROW()+1)):INDEX($C$1:$C$13701,MIN(13701,ROW()+設定!$B$26))))*10^(設定!$B$27/20)),1,0))</f>
        <v>0</v>
      </c>
      <c r="G12341" s="33" t="n">
        <f aca="false">$G12340+IF($F12341=1,1,0)</f>
        <v>6</v>
      </c>
      <c r="H12341" s="0" t="str">
        <f aca="false">IF($F12341=1,$G12341,"")</f>
        <v/>
      </c>
    </row>
    <row r="12342" customFormat="false" ht="15" hidden="false" customHeight="false" outlineLevel="0" collapsed="false">
      <c r="A12342" s="30" t="n">
        <v>1928.125</v>
      </c>
      <c r="B12342" s="31" t="n">
        <v>12.156</v>
      </c>
      <c r="C12342" s="32" t="n">
        <f aca="false">IF($A12342="","",IF(設定!$B$21="dB",10^($B12342/20),ABS($B12342)))</f>
        <v>4.05321834859322</v>
      </c>
      <c r="D12342" s="32" t="n">
        <f aca="false">IF($A12342="","",$A12342^2)</f>
        <v>3717666.015625</v>
      </c>
      <c r="E12342" s="32" t="n">
        <f aca="false">IF($A12342="","",IF($C12342&lt;=0,"",1/$C12342^2))</f>
        <v>0.0608695372334901</v>
      </c>
      <c r="F12342" s="33" t="n">
        <f aca="false">IF(OR(ROW()-設定!$B$30&lt;2,ROW()+設定!$B$30&gt;13701,N($A12342)&lt;=0,N(INDEX($A$2:$A$13701,MIN(13700,MAX(1,ROW()-1+設定!$B$30))))&lt;=0,$A12342&lt;設定!$B$28,$A12342&gt;設定!$B$29),0,IF(AND($C12342&gt;=MAX(INDEX($C$1:$C$13701,MAX(1,ROW()-設定!$B$24)):INDEX($C$1:$C$13701,MAX(1,ROW()-1))),$C12342&gt;MAX(INDEX($C$1:$C$13701,MIN(13701,ROW()+1)):INDEX($C$1:$C$13701,MIN(13701,ROW()+設定!$B$24))),$C12342&gt;=設定!$B$32,$C12342&gt;=MAX(MIN(INDEX($C$1:$C$13701,MAX(1,ROW()-設定!$B$26)):INDEX($C$1:$C$13701,MAX(1,ROW()-1))),MIN(INDEX($C$1:$C$13701,MIN(13701,ROW()+1)):INDEX($C$1:$C$13701,MIN(13701,ROW()+設定!$B$26))))*10^(設定!$B$27/20)),1,0))</f>
        <v>0</v>
      </c>
      <c r="G12342" s="33" t="n">
        <f aca="false">$G12341+IF($F12342=1,1,0)</f>
        <v>6</v>
      </c>
      <c r="H12342" s="0" t="str">
        <f aca="false">IF($F12342=1,$G12342,"")</f>
        <v/>
      </c>
    </row>
    <row r="12343" customFormat="false" ht="15" hidden="false" customHeight="false" outlineLevel="0" collapsed="false">
      <c r="A12343" s="30" t="n">
        <v>1928.28125</v>
      </c>
      <c r="B12343" s="31" t="n">
        <v>11.9001</v>
      </c>
      <c r="C12343" s="32" t="n">
        <f aca="false">IF($A12343="","",IF(設定!$B$21="dB",10^($B12343/20),ABS($B12343)))</f>
        <v>3.93554606394545</v>
      </c>
      <c r="D12343" s="32" t="n">
        <f aca="false">IF($A12343="","",$A12343^2)</f>
        <v>3718268.57910156</v>
      </c>
      <c r="E12343" s="32" t="n">
        <f aca="false">IF($A12343="","",IF($C12343&lt;=0,"",1/$C12343^2))</f>
        <v>0.0645639362467784</v>
      </c>
      <c r="F12343" s="33" t="n">
        <f aca="false">IF(OR(ROW()-設定!$B$30&lt;2,ROW()+設定!$B$30&gt;13701,N($A12343)&lt;=0,N(INDEX($A$2:$A$13701,MIN(13700,MAX(1,ROW()-1+設定!$B$30))))&lt;=0,$A12343&lt;設定!$B$28,$A12343&gt;設定!$B$29),0,IF(AND($C12343&gt;=MAX(INDEX($C$1:$C$13701,MAX(1,ROW()-設定!$B$24)):INDEX($C$1:$C$13701,MAX(1,ROW()-1))),$C12343&gt;MAX(INDEX($C$1:$C$13701,MIN(13701,ROW()+1)):INDEX($C$1:$C$13701,MIN(13701,ROW()+設定!$B$24))),$C12343&gt;=設定!$B$32,$C12343&gt;=MAX(MIN(INDEX($C$1:$C$13701,MAX(1,ROW()-設定!$B$26)):INDEX($C$1:$C$13701,MAX(1,ROW()-1))),MIN(INDEX($C$1:$C$13701,MIN(13701,ROW()+1)):INDEX($C$1:$C$13701,MIN(13701,ROW()+設定!$B$26))))*10^(設定!$B$27/20)),1,0))</f>
        <v>0</v>
      </c>
      <c r="G12343" s="33" t="n">
        <f aca="false">$G12342+IF($F12343=1,1,0)</f>
        <v>6</v>
      </c>
      <c r="H12343" s="0" t="str">
        <f aca="false">IF($F12343=1,$G12343,"")</f>
        <v/>
      </c>
    </row>
    <row r="12344" customFormat="false" ht="15" hidden="false" customHeight="false" outlineLevel="0" collapsed="false">
      <c r="A12344" s="30" t="n">
        <v>1928.4375</v>
      </c>
      <c r="B12344" s="31" t="n">
        <v>11.934</v>
      </c>
      <c r="C12344" s="32" t="n">
        <f aca="false">IF($A12344="","",IF(設定!$B$21="dB",10^($B12344/20),ABS($B12344)))</f>
        <v>3.9509360478943</v>
      </c>
      <c r="D12344" s="32" t="n">
        <f aca="false">IF($A12344="","",$A12344^2)</f>
        <v>3718871.19140625</v>
      </c>
      <c r="E12344" s="32" t="n">
        <f aca="false">IF($A12344="","",IF($C12344&lt;=0,"",1/$C12344^2))</f>
        <v>0.0640619272626898</v>
      </c>
      <c r="F12344" s="33" t="n">
        <f aca="false">IF(OR(ROW()-設定!$B$30&lt;2,ROW()+設定!$B$30&gt;13701,N($A12344)&lt;=0,N(INDEX($A$2:$A$13701,MIN(13700,MAX(1,ROW()-1+設定!$B$30))))&lt;=0,$A12344&lt;設定!$B$28,$A12344&gt;設定!$B$29),0,IF(AND($C12344&gt;=MAX(INDEX($C$1:$C$13701,MAX(1,ROW()-設定!$B$24)):INDEX($C$1:$C$13701,MAX(1,ROW()-1))),$C12344&gt;MAX(INDEX($C$1:$C$13701,MIN(13701,ROW()+1)):INDEX($C$1:$C$13701,MIN(13701,ROW()+設定!$B$24))),$C12344&gt;=設定!$B$32,$C12344&gt;=MAX(MIN(INDEX($C$1:$C$13701,MAX(1,ROW()-設定!$B$26)):INDEX($C$1:$C$13701,MAX(1,ROW()-1))),MIN(INDEX($C$1:$C$13701,MIN(13701,ROW()+1)):INDEX($C$1:$C$13701,MIN(13701,ROW()+設定!$B$26))))*10^(設定!$B$27/20)),1,0))</f>
        <v>0</v>
      </c>
      <c r="G12344" s="33" t="n">
        <f aca="false">$G12343+IF($F12344=1,1,0)</f>
        <v>6</v>
      </c>
      <c r="H12344" s="0" t="str">
        <f aca="false">IF($F12344=1,$G12344,"")</f>
        <v/>
      </c>
    </row>
    <row r="12345" customFormat="false" ht="15" hidden="false" customHeight="false" outlineLevel="0" collapsed="false">
      <c r="A12345" s="30" t="n">
        <v>1928.59375</v>
      </c>
      <c r="B12345" s="31" t="n">
        <v>12.0011</v>
      </c>
      <c r="C12345" s="32" t="n">
        <f aca="false">IF($A12345="","",IF(設定!$B$21="dB",10^($B12345/20),ABS($B12345)))</f>
        <v>3.981575909061</v>
      </c>
      <c r="D12345" s="32" t="n">
        <f aca="false">IF($A12345="","",$A12345^2)</f>
        <v>3719473.85253906</v>
      </c>
      <c r="E12345" s="32" t="n">
        <f aca="false">IF($A12345="","",IF($C12345&lt;=0,"",1/$C12345^2))</f>
        <v>0.0630797553090049</v>
      </c>
      <c r="F12345" s="33" t="n">
        <f aca="false">IF(OR(ROW()-設定!$B$30&lt;2,ROW()+設定!$B$30&gt;13701,N($A12345)&lt;=0,N(INDEX($A$2:$A$13701,MIN(13700,MAX(1,ROW()-1+設定!$B$30))))&lt;=0,$A12345&lt;設定!$B$28,$A12345&gt;設定!$B$29),0,IF(AND($C12345&gt;=MAX(INDEX($C$1:$C$13701,MAX(1,ROW()-設定!$B$24)):INDEX($C$1:$C$13701,MAX(1,ROW()-1))),$C12345&gt;MAX(INDEX($C$1:$C$13701,MIN(13701,ROW()+1)):INDEX($C$1:$C$13701,MIN(13701,ROW()+設定!$B$24))),$C12345&gt;=設定!$B$32,$C12345&gt;=MAX(MIN(INDEX($C$1:$C$13701,MAX(1,ROW()-設定!$B$26)):INDEX($C$1:$C$13701,MAX(1,ROW()-1))),MIN(INDEX($C$1:$C$13701,MIN(13701,ROW()+1)):INDEX($C$1:$C$13701,MIN(13701,ROW()+設定!$B$26))))*10^(設定!$B$27/20)),1,0))</f>
        <v>0</v>
      </c>
      <c r="G12345" s="33" t="n">
        <f aca="false">$G12344+IF($F12345=1,1,0)</f>
        <v>6</v>
      </c>
      <c r="H12345" s="0" t="str">
        <f aca="false">IF($F12345=1,$G12345,"")</f>
        <v/>
      </c>
    </row>
    <row r="12346" customFormat="false" ht="15" hidden="false" customHeight="false" outlineLevel="0" collapsed="false">
      <c r="A12346" s="30" t="n">
        <v>1928.75</v>
      </c>
      <c r="B12346" s="31" t="n">
        <v>12.035</v>
      </c>
      <c r="C12346" s="32" t="n">
        <f aca="false">IF($A12346="","",IF(設定!$B$21="dB",10^($B12346/20),ABS($B12346)))</f>
        <v>3.99714589308251</v>
      </c>
      <c r="D12346" s="32" t="n">
        <f aca="false">IF($A12346="","",$A12346^2)</f>
        <v>3720076.5625</v>
      </c>
      <c r="E12346" s="32" t="n">
        <f aca="false">IF($A12346="","",IF($C12346&lt;=0,"",1/$C12346^2))</f>
        <v>0.0625892863921441</v>
      </c>
      <c r="F12346" s="33" t="n">
        <f aca="false">IF(OR(ROW()-設定!$B$30&lt;2,ROW()+設定!$B$30&gt;13701,N($A12346)&lt;=0,N(INDEX($A$2:$A$13701,MIN(13700,MAX(1,ROW()-1+設定!$B$30))))&lt;=0,$A12346&lt;設定!$B$28,$A12346&gt;設定!$B$29),0,IF(AND($C12346&gt;=MAX(INDEX($C$1:$C$13701,MAX(1,ROW()-設定!$B$24)):INDEX($C$1:$C$13701,MAX(1,ROW()-1))),$C12346&gt;MAX(INDEX($C$1:$C$13701,MIN(13701,ROW()+1)):INDEX($C$1:$C$13701,MIN(13701,ROW()+設定!$B$24))),$C12346&gt;=設定!$B$32,$C12346&gt;=MAX(MIN(INDEX($C$1:$C$13701,MAX(1,ROW()-設定!$B$26)):INDEX($C$1:$C$13701,MAX(1,ROW()-1))),MIN(INDEX($C$1:$C$13701,MIN(13701,ROW()+1)):INDEX($C$1:$C$13701,MIN(13701,ROW()+設定!$B$26))))*10^(設定!$B$27/20)),1,0))</f>
        <v>0</v>
      </c>
      <c r="G12346" s="33" t="n">
        <f aca="false">$G12345+IF($F12346=1,1,0)</f>
        <v>6</v>
      </c>
      <c r="H12346" s="0" t="str">
        <f aca="false">IF($F12346=1,$G12346,"")</f>
        <v/>
      </c>
    </row>
    <row r="12347" customFormat="false" ht="15" hidden="false" customHeight="false" outlineLevel="0" collapsed="false">
      <c r="A12347" s="30" t="n">
        <v>1928.90625</v>
      </c>
      <c r="B12347" s="31" t="n">
        <v>12.0082</v>
      </c>
      <c r="C12347" s="32" t="n">
        <f aca="false">IF($A12347="","",IF(設定!$B$21="dB",10^($B12347/20),ABS($B12347)))</f>
        <v>3.98483185026557</v>
      </c>
      <c r="D12347" s="32" t="n">
        <f aca="false">IF($A12347="","",$A12347^2)</f>
        <v>3720679.32128906</v>
      </c>
      <c r="E12347" s="32" t="n">
        <f aca="false">IF($A12347="","",IF($C12347&lt;=0,"",1/$C12347^2))</f>
        <v>0.0629767145412893</v>
      </c>
      <c r="F12347" s="33" t="n">
        <f aca="false">IF(OR(ROW()-設定!$B$30&lt;2,ROW()+設定!$B$30&gt;13701,N($A12347)&lt;=0,N(INDEX($A$2:$A$13701,MIN(13700,MAX(1,ROW()-1+設定!$B$30))))&lt;=0,$A12347&lt;設定!$B$28,$A12347&gt;設定!$B$29),0,IF(AND($C12347&gt;=MAX(INDEX($C$1:$C$13701,MAX(1,ROW()-設定!$B$24)):INDEX($C$1:$C$13701,MAX(1,ROW()-1))),$C12347&gt;MAX(INDEX($C$1:$C$13701,MIN(13701,ROW()+1)):INDEX($C$1:$C$13701,MIN(13701,ROW()+設定!$B$24))),$C12347&gt;=設定!$B$32,$C12347&gt;=MAX(MIN(INDEX($C$1:$C$13701,MAX(1,ROW()-設定!$B$26)):INDEX($C$1:$C$13701,MAX(1,ROW()-1))),MIN(INDEX($C$1:$C$13701,MIN(13701,ROW()+1)):INDEX($C$1:$C$13701,MIN(13701,ROW()+設定!$B$26))))*10^(設定!$B$27/20)),1,0))</f>
        <v>0</v>
      </c>
      <c r="G12347" s="33" t="n">
        <f aca="false">$G12346+IF($F12347=1,1,0)</f>
        <v>6</v>
      </c>
      <c r="H12347" s="0" t="str">
        <f aca="false">IF($F12347=1,$G12347,"")</f>
        <v/>
      </c>
    </row>
    <row r="12348" customFormat="false" ht="15" hidden="false" customHeight="false" outlineLevel="0" collapsed="false">
      <c r="A12348" s="30" t="n">
        <v>1929.0625</v>
      </c>
      <c r="B12348" s="31" t="n">
        <v>11.9303</v>
      </c>
      <c r="C12348" s="32" t="n">
        <f aca="false">IF($A12348="","",IF(設定!$B$21="dB",10^($B12348/20),ABS($B12348)))</f>
        <v>3.94925339351408</v>
      </c>
      <c r="D12348" s="32" t="n">
        <f aca="false">IF($A12348="","",$A12348^2)</f>
        <v>3721282.12890625</v>
      </c>
      <c r="E12348" s="32" t="n">
        <f aca="false">IF($A12348="","",IF($C12348&lt;=0,"",1/$C12348^2))</f>
        <v>0.0641165284926583</v>
      </c>
      <c r="F12348" s="33" t="n">
        <f aca="false">IF(OR(ROW()-設定!$B$30&lt;2,ROW()+設定!$B$30&gt;13701,N($A12348)&lt;=0,N(INDEX($A$2:$A$13701,MIN(13700,MAX(1,ROW()-1+設定!$B$30))))&lt;=0,$A12348&lt;設定!$B$28,$A12348&gt;設定!$B$29),0,IF(AND($C12348&gt;=MAX(INDEX($C$1:$C$13701,MAX(1,ROW()-設定!$B$24)):INDEX($C$1:$C$13701,MAX(1,ROW()-1))),$C12348&gt;MAX(INDEX($C$1:$C$13701,MIN(13701,ROW()+1)):INDEX($C$1:$C$13701,MIN(13701,ROW()+設定!$B$24))),$C12348&gt;=設定!$B$32,$C12348&gt;=MAX(MIN(INDEX($C$1:$C$13701,MAX(1,ROW()-設定!$B$26)):INDEX($C$1:$C$13701,MAX(1,ROW()-1))),MIN(INDEX($C$1:$C$13701,MIN(13701,ROW()+1)):INDEX($C$1:$C$13701,MIN(13701,ROW()+設定!$B$26))))*10^(設定!$B$27/20)),1,0))</f>
        <v>0</v>
      </c>
      <c r="G12348" s="33" t="n">
        <f aca="false">$G12347+IF($F12348=1,1,0)</f>
        <v>6</v>
      </c>
      <c r="H12348" s="0" t="str">
        <f aca="false">IF($F12348=1,$G12348,"")</f>
        <v/>
      </c>
    </row>
    <row r="12349" customFormat="false" ht="15" hidden="false" customHeight="false" outlineLevel="0" collapsed="false">
      <c r="A12349" s="30" t="n">
        <v>1929.21875</v>
      </c>
      <c r="B12349" s="31" t="n">
        <v>12.2233</v>
      </c>
      <c r="C12349" s="32" t="n">
        <f aca="false">IF($A12349="","",IF(設定!$B$21="dB",10^($B12349/20),ABS($B12349)))</f>
        <v>4.08474547177492</v>
      </c>
      <c r="D12349" s="32" t="n">
        <f aca="false">IF($A12349="","",$A12349^2)</f>
        <v>3721884.98535156</v>
      </c>
      <c r="E12349" s="32" t="n">
        <f aca="false">IF($A12349="","",IF($C12349&lt;=0,"",1/$C12349^2))</f>
        <v>0.0599335496267296</v>
      </c>
      <c r="F12349" s="33" t="n">
        <f aca="false">IF(OR(ROW()-設定!$B$30&lt;2,ROW()+設定!$B$30&gt;13701,N($A12349)&lt;=0,N(INDEX($A$2:$A$13701,MIN(13700,MAX(1,ROW()-1+設定!$B$30))))&lt;=0,$A12349&lt;設定!$B$28,$A12349&gt;設定!$B$29),0,IF(AND($C12349&gt;=MAX(INDEX($C$1:$C$13701,MAX(1,ROW()-設定!$B$24)):INDEX($C$1:$C$13701,MAX(1,ROW()-1))),$C12349&gt;MAX(INDEX($C$1:$C$13701,MIN(13701,ROW()+1)):INDEX($C$1:$C$13701,MIN(13701,ROW()+設定!$B$24))),$C12349&gt;=設定!$B$32,$C12349&gt;=MAX(MIN(INDEX($C$1:$C$13701,MAX(1,ROW()-設定!$B$26)):INDEX($C$1:$C$13701,MAX(1,ROW()-1))),MIN(INDEX($C$1:$C$13701,MIN(13701,ROW()+1)):INDEX($C$1:$C$13701,MIN(13701,ROW()+設定!$B$26))))*10^(設定!$B$27/20)),1,0))</f>
        <v>0</v>
      </c>
      <c r="G12349" s="33" t="n">
        <f aca="false">$G12348+IF($F12349=1,1,0)</f>
        <v>6</v>
      </c>
      <c r="H12349" s="0" t="str">
        <f aca="false">IF($F12349=1,$G12349,"")</f>
        <v/>
      </c>
    </row>
    <row r="12350" customFormat="false" ht="15" hidden="false" customHeight="false" outlineLevel="0" collapsed="false">
      <c r="A12350" s="30" t="n">
        <v>1929.375</v>
      </c>
      <c r="B12350" s="31" t="n">
        <v>12.0412</v>
      </c>
      <c r="C12350" s="32" t="n">
        <f aca="false">IF($A12350="","",IF(設定!$B$21="dB",10^($B12350/20),ABS($B12350)))</f>
        <v>4.00000007987242</v>
      </c>
      <c r="D12350" s="32" t="n">
        <f aca="false">IF($A12350="","",$A12350^2)</f>
        <v>3722487.890625</v>
      </c>
      <c r="E12350" s="32" t="n">
        <f aca="false">IF($A12350="","",IF($C12350&lt;=0,"",1/$C12350^2))</f>
        <v>0.062499997503987</v>
      </c>
      <c r="F12350" s="33" t="n">
        <f aca="false">IF(OR(ROW()-設定!$B$30&lt;2,ROW()+設定!$B$30&gt;13701,N($A12350)&lt;=0,N(INDEX($A$2:$A$13701,MIN(13700,MAX(1,ROW()-1+設定!$B$30))))&lt;=0,$A12350&lt;設定!$B$28,$A12350&gt;設定!$B$29),0,IF(AND($C12350&gt;=MAX(INDEX($C$1:$C$13701,MAX(1,ROW()-設定!$B$24)):INDEX($C$1:$C$13701,MAX(1,ROW()-1))),$C12350&gt;MAX(INDEX($C$1:$C$13701,MIN(13701,ROW()+1)):INDEX($C$1:$C$13701,MIN(13701,ROW()+設定!$B$24))),$C12350&gt;=設定!$B$32,$C12350&gt;=MAX(MIN(INDEX($C$1:$C$13701,MAX(1,ROW()-設定!$B$26)):INDEX($C$1:$C$13701,MAX(1,ROW()-1))),MIN(INDEX($C$1:$C$13701,MIN(13701,ROW()+1)):INDEX($C$1:$C$13701,MIN(13701,ROW()+設定!$B$26))))*10^(設定!$B$27/20)),1,0))</f>
        <v>0</v>
      </c>
      <c r="G12350" s="33" t="n">
        <f aca="false">$G12349+IF($F12350=1,1,0)</f>
        <v>6</v>
      </c>
      <c r="H12350" s="0" t="str">
        <f aca="false">IF($F12350=1,$G12350,"")</f>
        <v/>
      </c>
    </row>
    <row r="12351" customFormat="false" ht="15" hidden="false" customHeight="false" outlineLevel="0" collapsed="false">
      <c r="A12351" s="30" t="n">
        <v>1929.53125</v>
      </c>
      <c r="B12351" s="31" t="n">
        <v>12.0348</v>
      </c>
      <c r="C12351" s="32" t="n">
        <f aca="false">IF($A12351="","",IF(設定!$B$21="dB",10^($B12351/20),ABS($B12351)))</f>
        <v>3.99705385645665</v>
      </c>
      <c r="D12351" s="32" t="n">
        <f aca="false">IF($A12351="","",$A12351^2)</f>
        <v>3723090.84472656</v>
      </c>
      <c r="E12351" s="32" t="n">
        <f aca="false">IF($A12351="","",IF($C12351&lt;=0,"",1/$C12351^2))</f>
        <v>0.06259216880167</v>
      </c>
      <c r="F12351" s="33" t="n">
        <f aca="false">IF(OR(ROW()-設定!$B$30&lt;2,ROW()+設定!$B$30&gt;13701,N($A12351)&lt;=0,N(INDEX($A$2:$A$13701,MIN(13700,MAX(1,ROW()-1+設定!$B$30))))&lt;=0,$A12351&lt;設定!$B$28,$A12351&gt;設定!$B$29),0,IF(AND($C12351&gt;=MAX(INDEX($C$1:$C$13701,MAX(1,ROW()-設定!$B$24)):INDEX($C$1:$C$13701,MAX(1,ROW()-1))),$C12351&gt;MAX(INDEX($C$1:$C$13701,MIN(13701,ROW()+1)):INDEX($C$1:$C$13701,MIN(13701,ROW()+設定!$B$24))),$C12351&gt;=設定!$B$32,$C12351&gt;=MAX(MIN(INDEX($C$1:$C$13701,MAX(1,ROW()-設定!$B$26)):INDEX($C$1:$C$13701,MAX(1,ROW()-1))),MIN(INDEX($C$1:$C$13701,MIN(13701,ROW()+1)):INDEX($C$1:$C$13701,MIN(13701,ROW()+設定!$B$26))))*10^(設定!$B$27/20)),1,0))</f>
        <v>0</v>
      </c>
      <c r="G12351" s="33" t="n">
        <f aca="false">$G12350+IF($F12351=1,1,0)</f>
        <v>6</v>
      </c>
      <c r="H12351" s="0" t="str">
        <f aca="false">IF($F12351=1,$G12351,"")</f>
        <v/>
      </c>
    </row>
    <row r="12352" customFormat="false" ht="15" hidden="false" customHeight="false" outlineLevel="0" collapsed="false">
      <c r="A12352" s="30" t="n">
        <v>1929.6875</v>
      </c>
      <c r="B12352" s="31" t="n">
        <v>12.0703</v>
      </c>
      <c r="C12352" s="32" t="n">
        <f aca="false">IF($A12352="","",IF(設定!$B$21="dB",10^($B12352/20),ABS($B12352)))</f>
        <v>4.01342359897384</v>
      </c>
      <c r="D12352" s="32" t="n">
        <f aca="false">IF($A12352="","",$A12352^2)</f>
        <v>3723693.84765625</v>
      </c>
      <c r="E12352" s="32" t="n">
        <f aca="false">IF($A12352="","",IF($C12352&lt;=0,"",1/$C12352^2))</f>
        <v>0.0620826147597845</v>
      </c>
      <c r="F12352" s="33" t="n">
        <f aca="false">IF(OR(ROW()-設定!$B$30&lt;2,ROW()+設定!$B$30&gt;13701,N($A12352)&lt;=0,N(INDEX($A$2:$A$13701,MIN(13700,MAX(1,ROW()-1+設定!$B$30))))&lt;=0,$A12352&lt;設定!$B$28,$A12352&gt;設定!$B$29),0,IF(AND($C12352&gt;=MAX(INDEX($C$1:$C$13701,MAX(1,ROW()-設定!$B$24)):INDEX($C$1:$C$13701,MAX(1,ROW()-1))),$C12352&gt;MAX(INDEX($C$1:$C$13701,MIN(13701,ROW()+1)):INDEX($C$1:$C$13701,MIN(13701,ROW()+設定!$B$24))),$C12352&gt;=設定!$B$32,$C12352&gt;=MAX(MIN(INDEX($C$1:$C$13701,MAX(1,ROW()-設定!$B$26)):INDEX($C$1:$C$13701,MAX(1,ROW()-1))),MIN(INDEX($C$1:$C$13701,MIN(13701,ROW()+1)):INDEX($C$1:$C$13701,MIN(13701,ROW()+設定!$B$26))))*10^(設定!$B$27/20)),1,0))</f>
        <v>0</v>
      </c>
      <c r="G12352" s="33" t="n">
        <f aca="false">$G12351+IF($F12352=1,1,0)</f>
        <v>6</v>
      </c>
      <c r="H12352" s="0" t="str">
        <f aca="false">IF($F12352=1,$G12352,"")</f>
        <v/>
      </c>
    </row>
    <row r="12353" customFormat="false" ht="15" hidden="false" customHeight="false" outlineLevel="0" collapsed="false">
      <c r="A12353" s="30" t="n">
        <v>1929.84375</v>
      </c>
      <c r="B12353" s="31" t="n">
        <v>12.0108</v>
      </c>
      <c r="C12353" s="32" t="n">
        <f aca="false">IF($A12353="","",IF(設定!$B$21="dB",10^($B12353/20),ABS($B12353)))</f>
        <v>3.98602483268213</v>
      </c>
      <c r="D12353" s="32" t="n">
        <f aca="false">IF($A12353="","",$A12353^2)</f>
        <v>3724296.89941406</v>
      </c>
      <c r="E12353" s="32" t="n">
        <f aca="false">IF($A12353="","",IF($C12353&lt;=0,"",1/$C12353^2))</f>
        <v>0.0629390234212583</v>
      </c>
      <c r="F12353" s="33" t="n">
        <f aca="false">IF(OR(ROW()-設定!$B$30&lt;2,ROW()+設定!$B$30&gt;13701,N($A12353)&lt;=0,N(INDEX($A$2:$A$13701,MIN(13700,MAX(1,ROW()-1+設定!$B$30))))&lt;=0,$A12353&lt;設定!$B$28,$A12353&gt;設定!$B$29),0,IF(AND($C12353&gt;=MAX(INDEX($C$1:$C$13701,MAX(1,ROW()-設定!$B$24)):INDEX($C$1:$C$13701,MAX(1,ROW()-1))),$C12353&gt;MAX(INDEX($C$1:$C$13701,MIN(13701,ROW()+1)):INDEX($C$1:$C$13701,MIN(13701,ROW()+設定!$B$24))),$C12353&gt;=設定!$B$32,$C12353&gt;=MAX(MIN(INDEX($C$1:$C$13701,MAX(1,ROW()-設定!$B$26)):INDEX($C$1:$C$13701,MAX(1,ROW()-1))),MIN(INDEX($C$1:$C$13701,MIN(13701,ROW()+1)):INDEX($C$1:$C$13701,MIN(13701,ROW()+設定!$B$26))))*10^(設定!$B$27/20)),1,0))</f>
        <v>0</v>
      </c>
      <c r="G12353" s="33" t="n">
        <f aca="false">$G12352+IF($F12353=1,1,0)</f>
        <v>6</v>
      </c>
      <c r="H12353" s="0" t="str">
        <f aca="false">IF($F12353=1,$G12353,"")</f>
        <v/>
      </c>
    </row>
    <row r="12354" customFormat="false" ht="15" hidden="false" customHeight="false" outlineLevel="0" collapsed="false">
      <c r="A12354" s="30" t="n">
        <v>1930</v>
      </c>
      <c r="B12354" s="31" t="n">
        <v>11.9614</v>
      </c>
      <c r="C12354" s="32" t="n">
        <f aca="false">IF($A12354="","",IF(設定!$B$21="dB",10^($B12354/20),ABS($B12354)))</f>
        <v>3.96341911875834</v>
      </c>
      <c r="D12354" s="32" t="n">
        <f aca="false">IF($A12354="","",$A12354^2)</f>
        <v>3724900</v>
      </c>
      <c r="E12354" s="32" t="n">
        <f aca="false">IF($A12354="","",IF($C12354&lt;=0,"",1/$C12354^2))</f>
        <v>0.0636590275369044</v>
      </c>
      <c r="F12354" s="33" t="n">
        <f aca="false">IF(OR(ROW()-設定!$B$30&lt;2,ROW()+設定!$B$30&gt;13701,N($A12354)&lt;=0,N(INDEX($A$2:$A$13701,MIN(13700,MAX(1,ROW()-1+設定!$B$30))))&lt;=0,$A12354&lt;設定!$B$28,$A12354&gt;設定!$B$29),0,IF(AND($C12354&gt;=MAX(INDEX($C$1:$C$13701,MAX(1,ROW()-設定!$B$24)):INDEX($C$1:$C$13701,MAX(1,ROW()-1))),$C12354&gt;MAX(INDEX($C$1:$C$13701,MIN(13701,ROW()+1)):INDEX($C$1:$C$13701,MIN(13701,ROW()+設定!$B$24))),$C12354&gt;=設定!$B$32,$C12354&gt;=MAX(MIN(INDEX($C$1:$C$13701,MAX(1,ROW()-設定!$B$26)):INDEX($C$1:$C$13701,MAX(1,ROW()-1))),MIN(INDEX($C$1:$C$13701,MIN(13701,ROW()+1)):INDEX($C$1:$C$13701,MIN(13701,ROW()+設定!$B$26))))*10^(設定!$B$27/20)),1,0))</f>
        <v>0</v>
      </c>
      <c r="G12354" s="33" t="n">
        <f aca="false">$G12353+IF($F12354=1,1,0)</f>
        <v>6</v>
      </c>
      <c r="H12354" s="0" t="str">
        <f aca="false">IF($F12354=1,$G12354,"")</f>
        <v/>
      </c>
    </row>
    <row r="12355" customFormat="false" ht="15" hidden="false" customHeight="false" outlineLevel="0" collapsed="false">
      <c r="A12355" s="30" t="n">
        <v>1930.15625</v>
      </c>
      <c r="B12355" s="31" t="n">
        <v>11.9205</v>
      </c>
      <c r="C12355" s="32" t="n">
        <f aca="false">IF($A12355="","",IF(設定!$B$21="dB",10^($B12355/20),ABS($B12355)))</f>
        <v>3.94480009516434</v>
      </c>
      <c r="D12355" s="32" t="n">
        <f aca="false">IF($A12355="","",$A12355^2)</f>
        <v>3725503.14941406</v>
      </c>
      <c r="E12355" s="32" t="n">
        <f aca="false">IF($A12355="","",IF($C12355&lt;=0,"",1/$C12355^2))</f>
        <v>0.064261372941832</v>
      </c>
      <c r="F12355" s="33" t="n">
        <f aca="false">IF(OR(ROW()-設定!$B$30&lt;2,ROW()+設定!$B$30&gt;13701,N($A12355)&lt;=0,N(INDEX($A$2:$A$13701,MIN(13700,MAX(1,ROW()-1+設定!$B$30))))&lt;=0,$A12355&lt;設定!$B$28,$A12355&gt;設定!$B$29),0,IF(AND($C12355&gt;=MAX(INDEX($C$1:$C$13701,MAX(1,ROW()-設定!$B$24)):INDEX($C$1:$C$13701,MAX(1,ROW()-1))),$C12355&gt;MAX(INDEX($C$1:$C$13701,MIN(13701,ROW()+1)):INDEX($C$1:$C$13701,MIN(13701,ROW()+設定!$B$24))),$C12355&gt;=設定!$B$32,$C12355&gt;=MAX(MIN(INDEX($C$1:$C$13701,MAX(1,ROW()-設定!$B$26)):INDEX($C$1:$C$13701,MAX(1,ROW()-1))),MIN(INDEX($C$1:$C$13701,MIN(13701,ROW()+1)):INDEX($C$1:$C$13701,MIN(13701,ROW()+設定!$B$26))))*10^(設定!$B$27/20)),1,0))</f>
        <v>0</v>
      </c>
      <c r="G12355" s="33" t="n">
        <f aca="false">$G12354+IF($F12355=1,1,0)</f>
        <v>6</v>
      </c>
      <c r="H12355" s="0" t="str">
        <f aca="false">IF($F12355=1,$G12355,"")</f>
        <v/>
      </c>
    </row>
    <row r="12356" customFormat="false" ht="15" hidden="false" customHeight="false" outlineLevel="0" collapsed="false">
      <c r="A12356" s="30" t="n">
        <v>1930.3125</v>
      </c>
      <c r="B12356" s="31" t="n">
        <v>11.7983</v>
      </c>
      <c r="C12356" s="32" t="n">
        <f aca="false">IF($A12356="","",IF(設定!$B$21="dB",10^($B12356/20),ABS($B12356)))</f>
        <v>3.88969008633352</v>
      </c>
      <c r="D12356" s="32" t="n">
        <f aca="false">IF($A12356="","",$A12356^2)</f>
        <v>3726106.34765625</v>
      </c>
      <c r="E12356" s="32" t="n">
        <f aca="false">IF($A12356="","",IF($C12356&lt;=0,"",1/$C12356^2))</f>
        <v>0.0660952120121882</v>
      </c>
      <c r="F12356" s="33" t="n">
        <f aca="false">IF(OR(ROW()-設定!$B$30&lt;2,ROW()+設定!$B$30&gt;13701,N($A12356)&lt;=0,N(INDEX($A$2:$A$13701,MIN(13700,MAX(1,ROW()-1+設定!$B$30))))&lt;=0,$A12356&lt;設定!$B$28,$A12356&gt;設定!$B$29),0,IF(AND($C12356&gt;=MAX(INDEX($C$1:$C$13701,MAX(1,ROW()-設定!$B$24)):INDEX($C$1:$C$13701,MAX(1,ROW()-1))),$C12356&gt;MAX(INDEX($C$1:$C$13701,MIN(13701,ROW()+1)):INDEX($C$1:$C$13701,MIN(13701,ROW()+設定!$B$24))),$C12356&gt;=設定!$B$32,$C12356&gt;=MAX(MIN(INDEX($C$1:$C$13701,MAX(1,ROW()-設定!$B$26)):INDEX($C$1:$C$13701,MAX(1,ROW()-1))),MIN(INDEX($C$1:$C$13701,MIN(13701,ROW()+1)):INDEX($C$1:$C$13701,MIN(13701,ROW()+設定!$B$26))))*10^(設定!$B$27/20)),1,0))</f>
        <v>0</v>
      </c>
      <c r="G12356" s="33" t="n">
        <f aca="false">$G12355+IF($F12356=1,1,0)</f>
        <v>6</v>
      </c>
      <c r="H12356" s="0" t="str">
        <f aca="false">IF($F12356=1,$G12356,"")</f>
        <v/>
      </c>
    </row>
    <row r="12357" customFormat="false" ht="15" hidden="false" customHeight="false" outlineLevel="0" collapsed="false">
      <c r="A12357" s="30" t="n">
        <v>1930.46875</v>
      </c>
      <c r="B12357" s="31" t="n">
        <v>12.1261</v>
      </c>
      <c r="C12357" s="32" t="n">
        <f aca="false">IF($A12357="","",IF(設定!$B$21="dB",10^($B12357/20),ABS($B12357)))</f>
        <v>4.0392896803043</v>
      </c>
      <c r="D12357" s="32" t="n">
        <f aca="false">IF($A12357="","",$A12357^2)</f>
        <v>3726709.59472656</v>
      </c>
      <c r="E12357" s="32" t="n">
        <f aca="false">IF($A12357="","",IF($C12357&lt;=0,"",1/$C12357^2))</f>
        <v>0.0612900534368735</v>
      </c>
      <c r="F12357" s="33" t="n">
        <f aca="false">IF(OR(ROW()-設定!$B$30&lt;2,ROW()+設定!$B$30&gt;13701,N($A12357)&lt;=0,N(INDEX($A$2:$A$13701,MIN(13700,MAX(1,ROW()-1+設定!$B$30))))&lt;=0,$A12357&lt;設定!$B$28,$A12357&gt;設定!$B$29),0,IF(AND($C12357&gt;=MAX(INDEX($C$1:$C$13701,MAX(1,ROW()-設定!$B$24)):INDEX($C$1:$C$13701,MAX(1,ROW()-1))),$C12357&gt;MAX(INDEX($C$1:$C$13701,MIN(13701,ROW()+1)):INDEX($C$1:$C$13701,MIN(13701,ROW()+設定!$B$24))),$C12357&gt;=設定!$B$32,$C12357&gt;=MAX(MIN(INDEX($C$1:$C$13701,MAX(1,ROW()-設定!$B$26)):INDEX($C$1:$C$13701,MAX(1,ROW()-1))),MIN(INDEX($C$1:$C$13701,MIN(13701,ROW()+1)):INDEX($C$1:$C$13701,MIN(13701,ROW()+設定!$B$26))))*10^(設定!$B$27/20)),1,0))</f>
        <v>0</v>
      </c>
      <c r="G12357" s="33" t="n">
        <f aca="false">$G12356+IF($F12357=1,1,0)</f>
        <v>6</v>
      </c>
      <c r="H12357" s="0" t="str">
        <f aca="false">IF($F12357=1,$G12357,"")</f>
        <v/>
      </c>
    </row>
    <row r="12358" customFormat="false" ht="15" hidden="false" customHeight="false" outlineLevel="0" collapsed="false">
      <c r="A12358" s="30" t="n">
        <v>1930.625</v>
      </c>
      <c r="B12358" s="31" t="n">
        <v>11.8637</v>
      </c>
      <c r="C12358" s="32" t="n">
        <f aca="false">IF($A12358="","",IF(設定!$B$21="dB",10^($B12358/20),ABS($B12358)))</f>
        <v>3.91908786171282</v>
      </c>
      <c r="D12358" s="32" t="n">
        <f aca="false">IF($A12358="","",$A12358^2)</f>
        <v>3727312.890625</v>
      </c>
      <c r="E12358" s="32" t="n">
        <f aca="false">IF($A12358="","",IF($C12358&lt;=0,"",1/$C12358^2))</f>
        <v>0.0651073471443625</v>
      </c>
      <c r="F12358" s="33" t="n">
        <f aca="false">IF(OR(ROW()-設定!$B$30&lt;2,ROW()+設定!$B$30&gt;13701,N($A12358)&lt;=0,N(INDEX($A$2:$A$13701,MIN(13700,MAX(1,ROW()-1+設定!$B$30))))&lt;=0,$A12358&lt;設定!$B$28,$A12358&gt;設定!$B$29),0,IF(AND($C12358&gt;=MAX(INDEX($C$1:$C$13701,MAX(1,ROW()-設定!$B$24)):INDEX($C$1:$C$13701,MAX(1,ROW()-1))),$C12358&gt;MAX(INDEX($C$1:$C$13701,MIN(13701,ROW()+1)):INDEX($C$1:$C$13701,MIN(13701,ROW()+設定!$B$24))),$C12358&gt;=設定!$B$32,$C12358&gt;=MAX(MIN(INDEX($C$1:$C$13701,MAX(1,ROW()-設定!$B$26)):INDEX($C$1:$C$13701,MAX(1,ROW()-1))),MIN(INDEX($C$1:$C$13701,MIN(13701,ROW()+1)):INDEX($C$1:$C$13701,MIN(13701,ROW()+設定!$B$26))))*10^(設定!$B$27/20)),1,0))</f>
        <v>0</v>
      </c>
      <c r="G12358" s="33" t="n">
        <f aca="false">$G12357+IF($F12358=1,1,0)</f>
        <v>6</v>
      </c>
      <c r="H12358" s="0" t="str">
        <f aca="false">IF($F12358=1,$G12358,"")</f>
        <v/>
      </c>
    </row>
    <row r="12359" customFormat="false" ht="15" hidden="false" customHeight="false" outlineLevel="0" collapsed="false">
      <c r="A12359" s="30" t="n">
        <v>1930.78125</v>
      </c>
      <c r="B12359" s="31" t="n">
        <v>11.7772</v>
      </c>
      <c r="C12359" s="32" t="n">
        <f aca="false">IF($A12359="","",IF(設定!$B$21="dB",10^($B12359/20),ABS($B12359)))</f>
        <v>3.88025261261712</v>
      </c>
      <c r="D12359" s="32" t="n">
        <f aca="false">IF($A12359="","",$A12359^2)</f>
        <v>3727916.23535156</v>
      </c>
      <c r="E12359" s="32" t="n">
        <f aca="false">IF($A12359="","",IF($C12359&lt;=0,"",1/$C12359^2))</f>
        <v>0.0664171139352063</v>
      </c>
      <c r="F12359" s="33" t="n">
        <f aca="false">IF(OR(ROW()-設定!$B$30&lt;2,ROW()+設定!$B$30&gt;13701,N($A12359)&lt;=0,N(INDEX($A$2:$A$13701,MIN(13700,MAX(1,ROW()-1+設定!$B$30))))&lt;=0,$A12359&lt;設定!$B$28,$A12359&gt;設定!$B$29),0,IF(AND($C12359&gt;=MAX(INDEX($C$1:$C$13701,MAX(1,ROW()-設定!$B$24)):INDEX($C$1:$C$13701,MAX(1,ROW()-1))),$C12359&gt;MAX(INDEX($C$1:$C$13701,MIN(13701,ROW()+1)):INDEX($C$1:$C$13701,MIN(13701,ROW()+設定!$B$24))),$C12359&gt;=設定!$B$32,$C12359&gt;=MAX(MIN(INDEX($C$1:$C$13701,MAX(1,ROW()-設定!$B$26)):INDEX($C$1:$C$13701,MAX(1,ROW()-1))),MIN(INDEX($C$1:$C$13701,MIN(13701,ROW()+1)):INDEX($C$1:$C$13701,MIN(13701,ROW()+設定!$B$26))))*10^(設定!$B$27/20)),1,0))</f>
        <v>0</v>
      </c>
      <c r="G12359" s="33" t="n">
        <f aca="false">$G12358+IF($F12359=1,1,0)</f>
        <v>6</v>
      </c>
      <c r="H12359" s="0" t="str">
        <f aca="false">IF($F12359=1,$G12359,"")</f>
        <v/>
      </c>
    </row>
    <row r="12360" customFormat="false" ht="15" hidden="false" customHeight="false" outlineLevel="0" collapsed="false">
      <c r="A12360" s="30" t="n">
        <v>1930.9375</v>
      </c>
      <c r="B12360" s="31" t="n">
        <v>11.8636</v>
      </c>
      <c r="C12360" s="32" t="n">
        <f aca="false">IF($A12360="","",IF(設定!$B$21="dB",10^($B12360/20),ABS($B12360)))</f>
        <v>3.91904274180611</v>
      </c>
      <c r="D12360" s="32" t="n">
        <f aca="false">IF($A12360="","",$A12360^2)</f>
        <v>3728519.62890625</v>
      </c>
      <c r="E12360" s="32" t="n">
        <f aca="false">IF($A12360="","",IF($C12360&lt;=0,"",1/$C12360^2))</f>
        <v>0.065108846313692</v>
      </c>
      <c r="F12360" s="33" t="n">
        <f aca="false">IF(OR(ROW()-設定!$B$30&lt;2,ROW()+設定!$B$30&gt;13701,N($A12360)&lt;=0,N(INDEX($A$2:$A$13701,MIN(13700,MAX(1,ROW()-1+設定!$B$30))))&lt;=0,$A12360&lt;設定!$B$28,$A12360&gt;設定!$B$29),0,IF(AND($C12360&gt;=MAX(INDEX($C$1:$C$13701,MAX(1,ROW()-設定!$B$24)):INDEX($C$1:$C$13701,MAX(1,ROW()-1))),$C12360&gt;MAX(INDEX($C$1:$C$13701,MIN(13701,ROW()+1)):INDEX($C$1:$C$13701,MIN(13701,ROW()+設定!$B$24))),$C12360&gt;=設定!$B$32,$C12360&gt;=MAX(MIN(INDEX($C$1:$C$13701,MAX(1,ROW()-設定!$B$26)):INDEX($C$1:$C$13701,MAX(1,ROW()-1))),MIN(INDEX($C$1:$C$13701,MIN(13701,ROW()+1)):INDEX($C$1:$C$13701,MIN(13701,ROW()+設定!$B$26))))*10^(設定!$B$27/20)),1,0))</f>
        <v>0</v>
      </c>
      <c r="G12360" s="33" t="n">
        <f aca="false">$G12359+IF($F12360=1,1,0)</f>
        <v>6</v>
      </c>
      <c r="H12360" s="0" t="str">
        <f aca="false">IF($F12360=1,$G12360,"")</f>
        <v/>
      </c>
    </row>
    <row r="12361" customFormat="false" ht="15" hidden="false" customHeight="false" outlineLevel="0" collapsed="false">
      <c r="A12361" s="30" t="n">
        <v>1931.09375</v>
      </c>
      <c r="B12361" s="31" t="n">
        <v>11.7722</v>
      </c>
      <c r="C12361" s="32" t="n">
        <f aca="false">IF($A12361="","",IF(設定!$B$21="dB",10^($B12361/20),ABS($B12361)))</f>
        <v>3.87801960243506</v>
      </c>
      <c r="D12361" s="32" t="n">
        <f aca="false">IF($A12361="","",$A12361^2)</f>
        <v>3729123.07128906</v>
      </c>
      <c r="E12361" s="32" t="n">
        <f aca="false">IF($A12361="","",IF($C12361&lt;=0,"",1/$C12361^2))</f>
        <v>0.0664936234974331</v>
      </c>
      <c r="F12361" s="33" t="n">
        <f aca="false">IF(OR(ROW()-設定!$B$30&lt;2,ROW()+設定!$B$30&gt;13701,N($A12361)&lt;=0,N(INDEX($A$2:$A$13701,MIN(13700,MAX(1,ROW()-1+設定!$B$30))))&lt;=0,$A12361&lt;設定!$B$28,$A12361&gt;設定!$B$29),0,IF(AND($C12361&gt;=MAX(INDEX($C$1:$C$13701,MAX(1,ROW()-設定!$B$24)):INDEX($C$1:$C$13701,MAX(1,ROW()-1))),$C12361&gt;MAX(INDEX($C$1:$C$13701,MIN(13701,ROW()+1)):INDEX($C$1:$C$13701,MIN(13701,ROW()+設定!$B$24))),$C12361&gt;=設定!$B$32,$C12361&gt;=MAX(MIN(INDEX($C$1:$C$13701,MAX(1,ROW()-設定!$B$26)):INDEX($C$1:$C$13701,MAX(1,ROW()-1))),MIN(INDEX($C$1:$C$13701,MIN(13701,ROW()+1)):INDEX($C$1:$C$13701,MIN(13701,ROW()+設定!$B$26))))*10^(設定!$B$27/20)),1,0))</f>
        <v>0</v>
      </c>
      <c r="G12361" s="33" t="n">
        <f aca="false">$G12360+IF($F12361=1,1,0)</f>
        <v>6</v>
      </c>
      <c r="H12361" s="0" t="str">
        <f aca="false">IF($F12361=1,$G12361,"")</f>
        <v/>
      </c>
    </row>
    <row r="12362" customFormat="false" ht="15" hidden="false" customHeight="false" outlineLevel="0" collapsed="false">
      <c r="A12362" s="30" t="n">
        <v>1931.25</v>
      </c>
      <c r="B12362" s="31" t="n">
        <v>12.1484</v>
      </c>
      <c r="C12362" s="32" t="n">
        <f aca="false">IF($A12362="","",IF(設定!$B$21="dB",10^($B12362/20),ABS($B12362)))</f>
        <v>4.0496734052445</v>
      </c>
      <c r="D12362" s="32" t="n">
        <f aca="false">IF($A12362="","",$A12362^2)</f>
        <v>3729726.5625</v>
      </c>
      <c r="E12362" s="32" t="n">
        <f aca="false">IF($A12362="","",IF($C12362&lt;=0,"",1/$C12362^2))</f>
        <v>0.0609761500302756</v>
      </c>
      <c r="F12362" s="33" t="n">
        <f aca="false">IF(OR(ROW()-設定!$B$30&lt;2,ROW()+設定!$B$30&gt;13701,N($A12362)&lt;=0,N(INDEX($A$2:$A$13701,MIN(13700,MAX(1,ROW()-1+設定!$B$30))))&lt;=0,$A12362&lt;設定!$B$28,$A12362&gt;設定!$B$29),0,IF(AND($C12362&gt;=MAX(INDEX($C$1:$C$13701,MAX(1,ROW()-設定!$B$24)):INDEX($C$1:$C$13701,MAX(1,ROW()-1))),$C12362&gt;MAX(INDEX($C$1:$C$13701,MIN(13701,ROW()+1)):INDEX($C$1:$C$13701,MIN(13701,ROW()+設定!$B$24))),$C12362&gt;=設定!$B$32,$C12362&gt;=MAX(MIN(INDEX($C$1:$C$13701,MAX(1,ROW()-設定!$B$26)):INDEX($C$1:$C$13701,MAX(1,ROW()-1))),MIN(INDEX($C$1:$C$13701,MIN(13701,ROW()+1)):INDEX($C$1:$C$13701,MIN(13701,ROW()+設定!$B$26))))*10^(設定!$B$27/20)),1,0))</f>
        <v>0</v>
      </c>
      <c r="G12362" s="33" t="n">
        <f aca="false">$G12361+IF($F12362=1,1,0)</f>
        <v>6</v>
      </c>
      <c r="H12362" s="0" t="str">
        <f aca="false">IF($F12362=1,$G12362,"")</f>
        <v/>
      </c>
    </row>
    <row r="12363" customFormat="false" ht="15" hidden="false" customHeight="false" outlineLevel="0" collapsed="false">
      <c r="A12363" s="30" t="n">
        <v>1931.40625</v>
      </c>
      <c r="B12363" s="31" t="n">
        <v>11.971</v>
      </c>
      <c r="C12363" s="32" t="n">
        <f aca="false">IF($A12363="","",IF(設定!$B$21="dB",10^($B12363/20),ABS($B12363)))</f>
        <v>3.96780207311673</v>
      </c>
      <c r="D12363" s="32" t="n">
        <f aca="false">IF($A12363="","",$A12363^2)</f>
        <v>3730330.10253906</v>
      </c>
      <c r="E12363" s="32" t="n">
        <f aca="false">IF($A12363="","",IF($C12363&lt;=0,"",1/$C12363^2))</f>
        <v>0.063518465833947</v>
      </c>
      <c r="F12363" s="33" t="n">
        <f aca="false">IF(OR(ROW()-設定!$B$30&lt;2,ROW()+設定!$B$30&gt;13701,N($A12363)&lt;=0,N(INDEX($A$2:$A$13701,MIN(13700,MAX(1,ROW()-1+設定!$B$30))))&lt;=0,$A12363&lt;設定!$B$28,$A12363&gt;設定!$B$29),0,IF(AND($C12363&gt;=MAX(INDEX($C$1:$C$13701,MAX(1,ROW()-設定!$B$24)):INDEX($C$1:$C$13701,MAX(1,ROW()-1))),$C12363&gt;MAX(INDEX($C$1:$C$13701,MIN(13701,ROW()+1)):INDEX($C$1:$C$13701,MIN(13701,ROW()+設定!$B$24))),$C12363&gt;=設定!$B$32,$C12363&gt;=MAX(MIN(INDEX($C$1:$C$13701,MAX(1,ROW()-設定!$B$26)):INDEX($C$1:$C$13701,MAX(1,ROW()-1))),MIN(INDEX($C$1:$C$13701,MIN(13701,ROW()+1)):INDEX($C$1:$C$13701,MIN(13701,ROW()+設定!$B$26))))*10^(設定!$B$27/20)),1,0))</f>
        <v>0</v>
      </c>
      <c r="G12363" s="33" t="n">
        <f aca="false">$G12362+IF($F12363=1,1,0)</f>
        <v>6</v>
      </c>
      <c r="H12363" s="0" t="str">
        <f aca="false">IF($F12363=1,$G12363,"")</f>
        <v/>
      </c>
    </row>
    <row r="12364" customFormat="false" ht="15" hidden="false" customHeight="false" outlineLevel="0" collapsed="false">
      <c r="A12364" s="30" t="n">
        <v>1931.5625</v>
      </c>
      <c r="B12364" s="31" t="n">
        <v>12.0751</v>
      </c>
      <c r="C12364" s="32" t="n">
        <f aca="false">IF($A12364="","",IF(設定!$B$21="dB",10^($B12364/20),ABS($B12364)))</f>
        <v>4.01564211175933</v>
      </c>
      <c r="D12364" s="32" t="n">
        <f aca="false">IF($A12364="","",$A12364^2)</f>
        <v>3730933.69140625</v>
      </c>
      <c r="E12364" s="32" t="n">
        <f aca="false">IF($A12364="","",IF($C12364&lt;=0,"",1/$C12364^2))</f>
        <v>0.0620140364229806</v>
      </c>
      <c r="F12364" s="33" t="n">
        <f aca="false">IF(OR(ROW()-設定!$B$30&lt;2,ROW()+設定!$B$30&gt;13701,N($A12364)&lt;=0,N(INDEX($A$2:$A$13701,MIN(13700,MAX(1,ROW()-1+設定!$B$30))))&lt;=0,$A12364&lt;設定!$B$28,$A12364&gt;設定!$B$29),0,IF(AND($C12364&gt;=MAX(INDEX($C$1:$C$13701,MAX(1,ROW()-設定!$B$24)):INDEX($C$1:$C$13701,MAX(1,ROW()-1))),$C12364&gt;MAX(INDEX($C$1:$C$13701,MIN(13701,ROW()+1)):INDEX($C$1:$C$13701,MIN(13701,ROW()+設定!$B$24))),$C12364&gt;=設定!$B$32,$C12364&gt;=MAX(MIN(INDEX($C$1:$C$13701,MAX(1,ROW()-設定!$B$26)):INDEX($C$1:$C$13701,MAX(1,ROW()-1))),MIN(INDEX($C$1:$C$13701,MIN(13701,ROW()+1)):INDEX($C$1:$C$13701,MIN(13701,ROW()+設定!$B$26))))*10^(設定!$B$27/20)),1,0))</f>
        <v>0</v>
      </c>
      <c r="G12364" s="33" t="n">
        <f aca="false">$G12363+IF($F12364=1,1,0)</f>
        <v>6</v>
      </c>
      <c r="H12364" s="0" t="str">
        <f aca="false">IF($F12364=1,$G12364,"")</f>
        <v/>
      </c>
    </row>
    <row r="12365" customFormat="false" ht="15" hidden="false" customHeight="false" outlineLevel="0" collapsed="false">
      <c r="A12365" s="30" t="n">
        <v>1931.71875</v>
      </c>
      <c r="B12365" s="31" t="n">
        <v>12.0743</v>
      </c>
      <c r="C12365" s="32" t="n">
        <f aca="false">IF($A12365="","",IF(設定!$B$21="dB",10^($B12365/20),ABS($B12365)))</f>
        <v>4.01527227448461</v>
      </c>
      <c r="D12365" s="32" t="n">
        <f aca="false">IF($A12365="","",$A12365^2)</f>
        <v>3731537.32910156</v>
      </c>
      <c r="E12365" s="32" t="n">
        <f aca="false">IF($A12365="","",IF($C12365&lt;=0,"",1/$C12365^2))</f>
        <v>0.0620254608828458</v>
      </c>
      <c r="F12365" s="33" t="n">
        <f aca="false">IF(OR(ROW()-設定!$B$30&lt;2,ROW()+設定!$B$30&gt;13701,N($A12365)&lt;=0,N(INDEX($A$2:$A$13701,MIN(13700,MAX(1,ROW()-1+設定!$B$30))))&lt;=0,$A12365&lt;設定!$B$28,$A12365&gt;設定!$B$29),0,IF(AND($C12365&gt;=MAX(INDEX($C$1:$C$13701,MAX(1,ROW()-設定!$B$24)):INDEX($C$1:$C$13701,MAX(1,ROW()-1))),$C12365&gt;MAX(INDEX($C$1:$C$13701,MIN(13701,ROW()+1)):INDEX($C$1:$C$13701,MIN(13701,ROW()+設定!$B$24))),$C12365&gt;=設定!$B$32,$C12365&gt;=MAX(MIN(INDEX($C$1:$C$13701,MAX(1,ROW()-設定!$B$26)):INDEX($C$1:$C$13701,MAX(1,ROW()-1))),MIN(INDEX($C$1:$C$13701,MIN(13701,ROW()+1)):INDEX($C$1:$C$13701,MIN(13701,ROW()+設定!$B$26))))*10^(設定!$B$27/20)),1,0))</f>
        <v>0</v>
      </c>
      <c r="G12365" s="33" t="n">
        <f aca="false">$G12364+IF($F12365=1,1,0)</f>
        <v>6</v>
      </c>
      <c r="H12365" s="0" t="str">
        <f aca="false">IF($F12365=1,$G12365,"")</f>
        <v/>
      </c>
    </row>
    <row r="12366" customFormat="false" ht="15" hidden="false" customHeight="false" outlineLevel="0" collapsed="false">
      <c r="A12366" s="30" t="n">
        <v>1931.875</v>
      </c>
      <c r="B12366" s="31" t="n">
        <v>11.975</v>
      </c>
      <c r="C12366" s="32" t="n">
        <f aca="false">IF($A12366="","",IF(設定!$B$21="dB",10^($B12366/20),ABS($B12366)))</f>
        <v>3.96962973430007</v>
      </c>
      <c r="D12366" s="32" t="n">
        <f aca="false">IF($A12366="","",$A12366^2)</f>
        <v>3732141.015625</v>
      </c>
      <c r="E12366" s="32" t="n">
        <f aca="false">IF($A12366="","",IF($C12366&lt;=0,"",1/$C12366^2))</f>
        <v>0.0634599900981287</v>
      </c>
      <c r="F12366" s="33" t="n">
        <f aca="false">IF(OR(ROW()-設定!$B$30&lt;2,ROW()+設定!$B$30&gt;13701,N($A12366)&lt;=0,N(INDEX($A$2:$A$13701,MIN(13700,MAX(1,ROW()-1+設定!$B$30))))&lt;=0,$A12366&lt;設定!$B$28,$A12366&gt;設定!$B$29),0,IF(AND($C12366&gt;=MAX(INDEX($C$1:$C$13701,MAX(1,ROW()-設定!$B$24)):INDEX($C$1:$C$13701,MAX(1,ROW()-1))),$C12366&gt;MAX(INDEX($C$1:$C$13701,MIN(13701,ROW()+1)):INDEX($C$1:$C$13701,MIN(13701,ROW()+設定!$B$24))),$C12366&gt;=設定!$B$32,$C12366&gt;=MAX(MIN(INDEX($C$1:$C$13701,MAX(1,ROW()-設定!$B$26)):INDEX($C$1:$C$13701,MAX(1,ROW()-1))),MIN(INDEX($C$1:$C$13701,MIN(13701,ROW()+1)):INDEX($C$1:$C$13701,MIN(13701,ROW()+設定!$B$26))))*10^(設定!$B$27/20)),1,0))</f>
        <v>0</v>
      </c>
      <c r="G12366" s="33" t="n">
        <f aca="false">$G12365+IF($F12366=1,1,0)</f>
        <v>6</v>
      </c>
      <c r="H12366" s="0" t="str">
        <f aca="false">IF($F12366=1,$G12366,"")</f>
        <v/>
      </c>
    </row>
    <row r="12367" customFormat="false" ht="15" hidden="false" customHeight="false" outlineLevel="0" collapsed="false">
      <c r="A12367" s="30" t="n">
        <v>1932.03125</v>
      </c>
      <c r="B12367" s="31" t="n">
        <v>11.9695</v>
      </c>
      <c r="C12367" s="32" t="n">
        <f aca="false">IF($A12367="","",IF(設定!$B$21="dB",10^($B12367/20),ABS($B12367)))</f>
        <v>3.96711691713664</v>
      </c>
      <c r="D12367" s="32" t="n">
        <f aca="false">IF($A12367="","",$A12367^2)</f>
        <v>3732744.75097656</v>
      </c>
      <c r="E12367" s="32" t="n">
        <f aca="false">IF($A12367="","",IF($C12367&lt;=0,"",1/$C12367^2))</f>
        <v>0.063540408123912</v>
      </c>
      <c r="F12367" s="33" t="n">
        <f aca="false">IF(OR(ROW()-設定!$B$30&lt;2,ROW()+設定!$B$30&gt;13701,N($A12367)&lt;=0,N(INDEX($A$2:$A$13701,MIN(13700,MAX(1,ROW()-1+設定!$B$30))))&lt;=0,$A12367&lt;設定!$B$28,$A12367&gt;設定!$B$29),0,IF(AND($C12367&gt;=MAX(INDEX($C$1:$C$13701,MAX(1,ROW()-設定!$B$24)):INDEX($C$1:$C$13701,MAX(1,ROW()-1))),$C12367&gt;MAX(INDEX($C$1:$C$13701,MIN(13701,ROW()+1)):INDEX($C$1:$C$13701,MIN(13701,ROW()+設定!$B$24))),$C12367&gt;=設定!$B$32,$C12367&gt;=MAX(MIN(INDEX($C$1:$C$13701,MAX(1,ROW()-設定!$B$26)):INDEX($C$1:$C$13701,MAX(1,ROW()-1))),MIN(INDEX($C$1:$C$13701,MIN(13701,ROW()+1)):INDEX($C$1:$C$13701,MIN(13701,ROW()+設定!$B$26))))*10^(設定!$B$27/20)),1,0))</f>
        <v>0</v>
      </c>
      <c r="G12367" s="33" t="n">
        <f aca="false">$G12366+IF($F12367=1,1,0)</f>
        <v>6</v>
      </c>
      <c r="H12367" s="0" t="str">
        <f aca="false">IF($F12367=1,$G12367,"")</f>
        <v/>
      </c>
    </row>
    <row r="12368" customFormat="false" ht="15" hidden="false" customHeight="false" outlineLevel="0" collapsed="false">
      <c r="A12368" s="30" t="n">
        <v>1932.1875</v>
      </c>
      <c r="B12368" s="31" t="n">
        <v>11.8253</v>
      </c>
      <c r="C12368" s="32" t="n">
        <f aca="false">IF($A12368="","",IF(設定!$B$21="dB",10^($B12368/20),ABS($B12368)))</f>
        <v>3.90179996054539</v>
      </c>
      <c r="D12368" s="32" t="n">
        <f aca="false">IF($A12368="","",$A12368^2)</f>
        <v>3733348.53515625</v>
      </c>
      <c r="E12368" s="32" t="n">
        <f aca="false">IF($A12368="","",IF($C12368&lt;=0,"",1/$C12368^2))</f>
        <v>0.0656855740921949</v>
      </c>
      <c r="F12368" s="33" t="n">
        <f aca="false">IF(OR(ROW()-設定!$B$30&lt;2,ROW()+設定!$B$30&gt;13701,N($A12368)&lt;=0,N(INDEX($A$2:$A$13701,MIN(13700,MAX(1,ROW()-1+設定!$B$30))))&lt;=0,$A12368&lt;設定!$B$28,$A12368&gt;設定!$B$29),0,IF(AND($C12368&gt;=MAX(INDEX($C$1:$C$13701,MAX(1,ROW()-設定!$B$24)):INDEX($C$1:$C$13701,MAX(1,ROW()-1))),$C12368&gt;MAX(INDEX($C$1:$C$13701,MIN(13701,ROW()+1)):INDEX($C$1:$C$13701,MIN(13701,ROW()+設定!$B$24))),$C12368&gt;=設定!$B$32,$C12368&gt;=MAX(MIN(INDEX($C$1:$C$13701,MAX(1,ROW()-設定!$B$26)):INDEX($C$1:$C$13701,MAX(1,ROW()-1))),MIN(INDEX($C$1:$C$13701,MIN(13701,ROW()+1)):INDEX($C$1:$C$13701,MIN(13701,ROW()+設定!$B$26))))*10^(設定!$B$27/20)),1,0))</f>
        <v>0</v>
      </c>
      <c r="G12368" s="33" t="n">
        <f aca="false">$G12367+IF($F12368=1,1,0)</f>
        <v>6</v>
      </c>
      <c r="H12368" s="0" t="str">
        <f aca="false">IF($F12368=1,$G12368,"")</f>
        <v/>
      </c>
    </row>
    <row r="12369" customFormat="false" ht="15" hidden="false" customHeight="false" outlineLevel="0" collapsed="false">
      <c r="A12369" s="30" t="n">
        <v>1932.34375</v>
      </c>
      <c r="B12369" s="31" t="n">
        <v>11.8877</v>
      </c>
      <c r="C12369" s="32" t="n">
        <f aca="false">IF($A12369="","",IF(設定!$B$21="dB",10^($B12369/20),ABS($B12369)))</f>
        <v>3.92993167604304</v>
      </c>
      <c r="D12369" s="32" t="n">
        <f aca="false">IF($A12369="","",$A12369^2)</f>
        <v>3733952.36816406</v>
      </c>
      <c r="E12369" s="32" t="n">
        <f aca="false">IF($A12369="","",IF($C12369&lt;=0,"",1/$C12369^2))</f>
        <v>0.0647485429732998</v>
      </c>
      <c r="F12369" s="33" t="n">
        <f aca="false">IF(OR(ROW()-設定!$B$30&lt;2,ROW()+設定!$B$30&gt;13701,N($A12369)&lt;=0,N(INDEX($A$2:$A$13701,MIN(13700,MAX(1,ROW()-1+設定!$B$30))))&lt;=0,$A12369&lt;設定!$B$28,$A12369&gt;設定!$B$29),0,IF(AND($C12369&gt;=MAX(INDEX($C$1:$C$13701,MAX(1,ROW()-設定!$B$24)):INDEX($C$1:$C$13701,MAX(1,ROW()-1))),$C12369&gt;MAX(INDEX($C$1:$C$13701,MIN(13701,ROW()+1)):INDEX($C$1:$C$13701,MIN(13701,ROW()+設定!$B$24))),$C12369&gt;=設定!$B$32,$C12369&gt;=MAX(MIN(INDEX($C$1:$C$13701,MAX(1,ROW()-設定!$B$26)):INDEX($C$1:$C$13701,MAX(1,ROW()-1))),MIN(INDEX($C$1:$C$13701,MIN(13701,ROW()+1)):INDEX($C$1:$C$13701,MIN(13701,ROW()+設定!$B$26))))*10^(設定!$B$27/20)),1,0))</f>
        <v>0</v>
      </c>
      <c r="G12369" s="33" t="n">
        <f aca="false">$G12368+IF($F12369=1,1,0)</f>
        <v>6</v>
      </c>
      <c r="H12369" s="0" t="str">
        <f aca="false">IF($F12369=1,$G12369,"")</f>
        <v/>
      </c>
    </row>
    <row r="12370" customFormat="false" ht="15" hidden="false" customHeight="false" outlineLevel="0" collapsed="false">
      <c r="A12370" s="30" t="n">
        <v>1932.5</v>
      </c>
      <c r="B12370" s="31" t="n">
        <v>11.8267</v>
      </c>
      <c r="C12370" s="32" t="n">
        <f aca="false">IF($A12370="","",IF(設定!$B$21="dB",10^($B12370/20),ABS($B12370)))</f>
        <v>3.90242890708088</v>
      </c>
      <c r="D12370" s="32" t="n">
        <f aca="false">IF($A12370="","",$A12370^2)</f>
        <v>3734556.25</v>
      </c>
      <c r="E12370" s="32" t="n">
        <f aca="false">IF($A12370="","",IF($C12370&lt;=0,"",1/$C12370^2))</f>
        <v>0.0656644029774367</v>
      </c>
      <c r="F12370" s="33" t="n">
        <f aca="false">IF(OR(ROW()-設定!$B$30&lt;2,ROW()+設定!$B$30&gt;13701,N($A12370)&lt;=0,N(INDEX($A$2:$A$13701,MIN(13700,MAX(1,ROW()-1+設定!$B$30))))&lt;=0,$A12370&lt;設定!$B$28,$A12370&gt;設定!$B$29),0,IF(AND($C12370&gt;=MAX(INDEX($C$1:$C$13701,MAX(1,ROW()-設定!$B$24)):INDEX($C$1:$C$13701,MAX(1,ROW()-1))),$C12370&gt;MAX(INDEX($C$1:$C$13701,MIN(13701,ROW()+1)):INDEX($C$1:$C$13701,MIN(13701,ROW()+設定!$B$24))),$C12370&gt;=設定!$B$32,$C12370&gt;=MAX(MIN(INDEX($C$1:$C$13701,MAX(1,ROW()-設定!$B$26)):INDEX($C$1:$C$13701,MAX(1,ROW()-1))),MIN(INDEX($C$1:$C$13701,MIN(13701,ROW()+1)):INDEX($C$1:$C$13701,MIN(13701,ROW()+設定!$B$26))))*10^(設定!$B$27/20)),1,0))</f>
        <v>0</v>
      </c>
      <c r="G12370" s="33" t="n">
        <f aca="false">$G12369+IF($F12370=1,1,0)</f>
        <v>6</v>
      </c>
      <c r="H12370" s="0" t="str">
        <f aca="false">IF($F12370=1,$G12370,"")</f>
        <v/>
      </c>
    </row>
    <row r="12371" customFormat="false" ht="15" hidden="false" customHeight="false" outlineLevel="0" collapsed="false">
      <c r="A12371" s="30" t="n">
        <v>1932.65625</v>
      </c>
      <c r="B12371" s="31" t="n">
        <v>11.8896</v>
      </c>
      <c r="C12371" s="32" t="n">
        <f aca="false">IF($A12371="","",IF(設定!$B$21="dB",10^($B12371/20),ABS($B12371)))</f>
        <v>3.93079142527169</v>
      </c>
      <c r="D12371" s="32" t="n">
        <f aca="false">IF($A12371="","",$A12371^2)</f>
        <v>3735160.18066406</v>
      </c>
      <c r="E12371" s="32" t="n">
        <f aca="false">IF($A12371="","",IF($C12371&lt;=0,"",1/$C12371^2))</f>
        <v>0.0647202222531137</v>
      </c>
      <c r="F12371" s="33" t="n">
        <f aca="false">IF(OR(ROW()-設定!$B$30&lt;2,ROW()+設定!$B$30&gt;13701,N($A12371)&lt;=0,N(INDEX($A$2:$A$13701,MIN(13700,MAX(1,ROW()-1+設定!$B$30))))&lt;=0,$A12371&lt;設定!$B$28,$A12371&gt;設定!$B$29),0,IF(AND($C12371&gt;=MAX(INDEX($C$1:$C$13701,MAX(1,ROW()-設定!$B$24)):INDEX($C$1:$C$13701,MAX(1,ROW()-1))),$C12371&gt;MAX(INDEX($C$1:$C$13701,MIN(13701,ROW()+1)):INDEX($C$1:$C$13701,MIN(13701,ROW()+設定!$B$24))),$C12371&gt;=設定!$B$32,$C12371&gt;=MAX(MIN(INDEX($C$1:$C$13701,MAX(1,ROW()-設定!$B$26)):INDEX($C$1:$C$13701,MAX(1,ROW()-1))),MIN(INDEX($C$1:$C$13701,MIN(13701,ROW()+1)):INDEX($C$1:$C$13701,MIN(13701,ROW()+設定!$B$26))))*10^(設定!$B$27/20)),1,0))</f>
        <v>0</v>
      </c>
      <c r="G12371" s="33" t="n">
        <f aca="false">$G12370+IF($F12371=1,1,0)</f>
        <v>6</v>
      </c>
      <c r="H12371" s="0" t="str">
        <f aca="false">IF($F12371=1,$G12371,"")</f>
        <v/>
      </c>
    </row>
    <row r="12372" customFormat="false" ht="15" hidden="false" customHeight="false" outlineLevel="0" collapsed="false">
      <c r="A12372" s="30" t="n">
        <v>1932.8125</v>
      </c>
      <c r="B12372" s="31" t="n">
        <v>11.804</v>
      </c>
      <c r="C12372" s="32" t="n">
        <f aca="false">IF($A12372="","",IF(設定!$B$21="dB",10^($B12372/20),ABS($B12372)))</f>
        <v>3.89224348164442</v>
      </c>
      <c r="D12372" s="32" t="n">
        <f aca="false">IF($A12372="","",$A12372^2)</f>
        <v>3735764.16015625</v>
      </c>
      <c r="E12372" s="32" t="n">
        <f aca="false">IF($A12372="","",IF($C12372&lt;=0,"",1/$C12372^2))</f>
        <v>0.066008520700216</v>
      </c>
      <c r="F12372" s="33" t="n">
        <f aca="false">IF(OR(ROW()-設定!$B$30&lt;2,ROW()+設定!$B$30&gt;13701,N($A12372)&lt;=0,N(INDEX($A$2:$A$13701,MIN(13700,MAX(1,ROW()-1+設定!$B$30))))&lt;=0,$A12372&lt;設定!$B$28,$A12372&gt;設定!$B$29),0,IF(AND($C12372&gt;=MAX(INDEX($C$1:$C$13701,MAX(1,ROW()-設定!$B$24)):INDEX($C$1:$C$13701,MAX(1,ROW()-1))),$C12372&gt;MAX(INDEX($C$1:$C$13701,MIN(13701,ROW()+1)):INDEX($C$1:$C$13701,MIN(13701,ROW()+設定!$B$24))),$C12372&gt;=設定!$B$32,$C12372&gt;=MAX(MIN(INDEX($C$1:$C$13701,MAX(1,ROW()-設定!$B$26)):INDEX($C$1:$C$13701,MAX(1,ROW()-1))),MIN(INDEX($C$1:$C$13701,MIN(13701,ROW()+1)):INDEX($C$1:$C$13701,MIN(13701,ROW()+設定!$B$26))))*10^(設定!$B$27/20)),1,0))</f>
        <v>0</v>
      </c>
      <c r="G12372" s="33" t="n">
        <f aca="false">$G12371+IF($F12372=1,1,0)</f>
        <v>6</v>
      </c>
      <c r="H12372" s="0" t="str">
        <f aca="false">IF($F12372=1,$G12372,"")</f>
        <v/>
      </c>
    </row>
    <row r="12373" customFormat="false" ht="15" hidden="false" customHeight="false" outlineLevel="0" collapsed="false">
      <c r="A12373" s="30" t="n">
        <v>1932.96875</v>
      </c>
      <c r="B12373" s="31" t="n">
        <v>12.0066</v>
      </c>
      <c r="C12373" s="32" t="n">
        <f aca="false">IF($A12373="","",IF(設定!$B$21="dB",10^($B12373/20),ABS($B12373)))</f>
        <v>3.98409788471505</v>
      </c>
      <c r="D12373" s="32" t="n">
        <f aca="false">IF($A12373="","",$A12373^2)</f>
        <v>3736368.18847656</v>
      </c>
      <c r="E12373" s="32" t="n">
        <f aca="false">IF($A12373="","",IF($C12373&lt;=0,"",1/$C12373^2))</f>
        <v>0.0629999202947419</v>
      </c>
      <c r="F12373" s="33" t="n">
        <f aca="false">IF(OR(ROW()-設定!$B$30&lt;2,ROW()+設定!$B$30&gt;13701,N($A12373)&lt;=0,N(INDEX($A$2:$A$13701,MIN(13700,MAX(1,ROW()-1+設定!$B$30))))&lt;=0,$A12373&lt;設定!$B$28,$A12373&gt;設定!$B$29),0,IF(AND($C12373&gt;=MAX(INDEX($C$1:$C$13701,MAX(1,ROW()-設定!$B$24)):INDEX($C$1:$C$13701,MAX(1,ROW()-1))),$C12373&gt;MAX(INDEX($C$1:$C$13701,MIN(13701,ROW()+1)):INDEX($C$1:$C$13701,MIN(13701,ROW()+設定!$B$24))),$C12373&gt;=設定!$B$32,$C12373&gt;=MAX(MIN(INDEX($C$1:$C$13701,MAX(1,ROW()-設定!$B$26)):INDEX($C$1:$C$13701,MAX(1,ROW()-1))),MIN(INDEX($C$1:$C$13701,MIN(13701,ROW()+1)):INDEX($C$1:$C$13701,MIN(13701,ROW()+設定!$B$26))))*10^(設定!$B$27/20)),1,0))</f>
        <v>0</v>
      </c>
      <c r="G12373" s="33" t="n">
        <f aca="false">$G12372+IF($F12373=1,1,0)</f>
        <v>6</v>
      </c>
      <c r="H12373" s="0" t="str">
        <f aca="false">IF($F12373=1,$G12373,"")</f>
        <v/>
      </c>
    </row>
    <row r="12374" customFormat="false" ht="15" hidden="false" customHeight="false" outlineLevel="0" collapsed="false">
      <c r="A12374" s="30" t="n">
        <v>1933.125</v>
      </c>
      <c r="B12374" s="31" t="n">
        <v>11.9486</v>
      </c>
      <c r="C12374" s="32" t="n">
        <f aca="false">IF($A12374="","",IF(設定!$B$21="dB",10^($B12374/20),ABS($B12374)))</f>
        <v>3.95758270998019</v>
      </c>
      <c r="D12374" s="32" t="n">
        <f aca="false">IF($A12374="","",$A12374^2)</f>
        <v>3736972.265625</v>
      </c>
      <c r="E12374" s="32" t="n">
        <f aca="false">IF($A12374="","",IF($C12374&lt;=0,"",1/$C12374^2))</f>
        <v>0.0638469271195809</v>
      </c>
      <c r="F12374" s="33" t="n">
        <f aca="false">IF(OR(ROW()-設定!$B$30&lt;2,ROW()+設定!$B$30&gt;13701,N($A12374)&lt;=0,N(INDEX($A$2:$A$13701,MIN(13700,MAX(1,ROW()-1+設定!$B$30))))&lt;=0,$A12374&lt;設定!$B$28,$A12374&gt;設定!$B$29),0,IF(AND($C12374&gt;=MAX(INDEX($C$1:$C$13701,MAX(1,ROW()-設定!$B$24)):INDEX($C$1:$C$13701,MAX(1,ROW()-1))),$C12374&gt;MAX(INDEX($C$1:$C$13701,MIN(13701,ROW()+1)):INDEX($C$1:$C$13701,MIN(13701,ROW()+設定!$B$24))),$C12374&gt;=設定!$B$32,$C12374&gt;=MAX(MIN(INDEX($C$1:$C$13701,MAX(1,ROW()-設定!$B$26)):INDEX($C$1:$C$13701,MAX(1,ROW()-1))),MIN(INDEX($C$1:$C$13701,MIN(13701,ROW()+1)):INDEX($C$1:$C$13701,MIN(13701,ROW()+設定!$B$26))))*10^(設定!$B$27/20)),1,0))</f>
        <v>0</v>
      </c>
      <c r="G12374" s="33" t="n">
        <f aca="false">$G12373+IF($F12374=1,1,0)</f>
        <v>6</v>
      </c>
      <c r="H12374" s="0" t="str">
        <f aca="false">IF($F12374=1,$G12374,"")</f>
        <v/>
      </c>
    </row>
    <row r="12375" customFormat="false" ht="15" hidden="false" customHeight="false" outlineLevel="0" collapsed="false">
      <c r="A12375" s="30" t="n">
        <v>1933.28125</v>
      </c>
      <c r="B12375" s="31" t="n">
        <v>11.8499</v>
      </c>
      <c r="C12375" s="32" t="n">
        <f aca="false">IF($A12375="","",IF(設定!$B$21="dB",10^($B12375/20),ABS($B12375)))</f>
        <v>3.91286622247203</v>
      </c>
      <c r="D12375" s="32" t="n">
        <f aca="false">IF($A12375="","",$A12375^2)</f>
        <v>3737576.39160156</v>
      </c>
      <c r="E12375" s="32" t="n">
        <f aca="false">IF($A12375="","",IF($C12375&lt;=0,"",1/$C12375^2))</f>
        <v>0.0653145591707358</v>
      </c>
      <c r="F12375" s="33" t="n">
        <f aca="false">IF(OR(ROW()-設定!$B$30&lt;2,ROW()+設定!$B$30&gt;13701,N($A12375)&lt;=0,N(INDEX($A$2:$A$13701,MIN(13700,MAX(1,ROW()-1+設定!$B$30))))&lt;=0,$A12375&lt;設定!$B$28,$A12375&gt;設定!$B$29),0,IF(AND($C12375&gt;=MAX(INDEX($C$1:$C$13701,MAX(1,ROW()-設定!$B$24)):INDEX($C$1:$C$13701,MAX(1,ROW()-1))),$C12375&gt;MAX(INDEX($C$1:$C$13701,MIN(13701,ROW()+1)):INDEX($C$1:$C$13701,MIN(13701,ROW()+設定!$B$24))),$C12375&gt;=設定!$B$32,$C12375&gt;=MAX(MIN(INDEX($C$1:$C$13701,MAX(1,ROW()-設定!$B$26)):INDEX($C$1:$C$13701,MAX(1,ROW()-1))),MIN(INDEX($C$1:$C$13701,MIN(13701,ROW()+1)):INDEX($C$1:$C$13701,MIN(13701,ROW()+設定!$B$26))))*10^(設定!$B$27/20)),1,0))</f>
        <v>0</v>
      </c>
      <c r="G12375" s="33" t="n">
        <f aca="false">$G12374+IF($F12375=1,1,0)</f>
        <v>6</v>
      </c>
      <c r="H12375" s="0" t="str">
        <f aca="false">IF($F12375=1,$G12375,"")</f>
        <v/>
      </c>
    </row>
    <row r="12376" customFormat="false" ht="15" hidden="false" customHeight="false" outlineLevel="0" collapsed="false">
      <c r="A12376" s="30" t="n">
        <v>1933.4375</v>
      </c>
      <c r="B12376" s="31" t="n">
        <v>11.6756</v>
      </c>
      <c r="C12376" s="32" t="n">
        <f aca="false">IF($A12376="","",IF(設定!$B$21="dB",10^($B12376/20),ABS($B12376)))</f>
        <v>3.83512920627504</v>
      </c>
      <c r="D12376" s="32" t="n">
        <f aca="false">IF($A12376="","",$A12376^2)</f>
        <v>3738180.56640625</v>
      </c>
      <c r="E12376" s="32" t="n">
        <f aca="false">IF($A12376="","",IF($C12376&lt;=0,"",1/$C12376^2))</f>
        <v>0.0679892107948574</v>
      </c>
      <c r="F12376" s="33" t="n">
        <f aca="false">IF(OR(ROW()-設定!$B$30&lt;2,ROW()+設定!$B$30&gt;13701,N($A12376)&lt;=0,N(INDEX($A$2:$A$13701,MIN(13700,MAX(1,ROW()-1+設定!$B$30))))&lt;=0,$A12376&lt;設定!$B$28,$A12376&gt;設定!$B$29),0,IF(AND($C12376&gt;=MAX(INDEX($C$1:$C$13701,MAX(1,ROW()-設定!$B$24)):INDEX($C$1:$C$13701,MAX(1,ROW()-1))),$C12376&gt;MAX(INDEX($C$1:$C$13701,MIN(13701,ROW()+1)):INDEX($C$1:$C$13701,MIN(13701,ROW()+設定!$B$24))),$C12376&gt;=設定!$B$32,$C12376&gt;=MAX(MIN(INDEX($C$1:$C$13701,MAX(1,ROW()-設定!$B$26)):INDEX($C$1:$C$13701,MAX(1,ROW()-1))),MIN(INDEX($C$1:$C$13701,MIN(13701,ROW()+1)):INDEX($C$1:$C$13701,MIN(13701,ROW()+設定!$B$26))))*10^(設定!$B$27/20)),1,0))</f>
        <v>0</v>
      </c>
      <c r="G12376" s="33" t="n">
        <f aca="false">$G12375+IF($F12376=1,1,0)</f>
        <v>6</v>
      </c>
      <c r="H12376" s="0" t="str">
        <f aca="false">IF($F12376=1,$G12376,"")</f>
        <v/>
      </c>
    </row>
    <row r="12377" customFormat="false" ht="15" hidden="false" customHeight="false" outlineLevel="0" collapsed="false">
      <c r="A12377" s="30" t="n">
        <v>1933.59375</v>
      </c>
      <c r="B12377" s="31" t="n">
        <v>11.922</v>
      </c>
      <c r="C12377" s="32" t="n">
        <f aca="false">IF($A12377="","",IF(設定!$B$21="dB",10^($B12377/20),ABS($B12377)))</f>
        <v>3.94548139683301</v>
      </c>
      <c r="D12377" s="32" t="n">
        <f aca="false">IF($A12377="","",$A12377^2)</f>
        <v>3738784.79003906</v>
      </c>
      <c r="E12377" s="32" t="n">
        <f aca="false">IF($A12377="","",IF($C12377&lt;=0,"",1/$C12377^2))</f>
        <v>0.0642391816824386</v>
      </c>
      <c r="F12377" s="33" t="n">
        <f aca="false">IF(OR(ROW()-設定!$B$30&lt;2,ROW()+設定!$B$30&gt;13701,N($A12377)&lt;=0,N(INDEX($A$2:$A$13701,MIN(13700,MAX(1,ROW()-1+設定!$B$30))))&lt;=0,$A12377&lt;設定!$B$28,$A12377&gt;設定!$B$29),0,IF(AND($C12377&gt;=MAX(INDEX($C$1:$C$13701,MAX(1,ROW()-設定!$B$24)):INDEX($C$1:$C$13701,MAX(1,ROW()-1))),$C12377&gt;MAX(INDEX($C$1:$C$13701,MIN(13701,ROW()+1)):INDEX($C$1:$C$13701,MIN(13701,ROW()+設定!$B$24))),$C12377&gt;=設定!$B$32,$C12377&gt;=MAX(MIN(INDEX($C$1:$C$13701,MAX(1,ROW()-設定!$B$26)):INDEX($C$1:$C$13701,MAX(1,ROW()-1))),MIN(INDEX($C$1:$C$13701,MIN(13701,ROW()+1)):INDEX($C$1:$C$13701,MIN(13701,ROW()+設定!$B$26))))*10^(設定!$B$27/20)),1,0))</f>
        <v>0</v>
      </c>
      <c r="G12377" s="33" t="n">
        <f aca="false">$G12376+IF($F12377=1,1,0)</f>
        <v>6</v>
      </c>
      <c r="H12377" s="0" t="str">
        <f aca="false">IF($F12377=1,$G12377,"")</f>
        <v/>
      </c>
    </row>
    <row r="12378" customFormat="false" ht="15" hidden="false" customHeight="false" outlineLevel="0" collapsed="false">
      <c r="A12378" s="30" t="n">
        <v>1933.75</v>
      </c>
      <c r="B12378" s="31" t="n">
        <v>11.9376</v>
      </c>
      <c r="C12378" s="32" t="n">
        <f aca="false">IF($A12378="","",IF(設定!$B$21="dB",10^($B12378/20),ABS($B12378)))</f>
        <v>3.95257391325055</v>
      </c>
      <c r="D12378" s="32" t="n">
        <f aca="false">IF($A12378="","",$A12378^2)</f>
        <v>3739389.0625</v>
      </c>
      <c r="E12378" s="32" t="n">
        <f aca="false">IF($A12378="","",IF($C12378&lt;=0,"",1/$C12378^2))</f>
        <v>0.0640088463719698</v>
      </c>
      <c r="F12378" s="33" t="n">
        <f aca="false">IF(OR(ROW()-設定!$B$30&lt;2,ROW()+設定!$B$30&gt;13701,N($A12378)&lt;=0,N(INDEX($A$2:$A$13701,MIN(13700,MAX(1,ROW()-1+設定!$B$30))))&lt;=0,$A12378&lt;設定!$B$28,$A12378&gt;設定!$B$29),0,IF(AND($C12378&gt;=MAX(INDEX($C$1:$C$13701,MAX(1,ROW()-設定!$B$24)):INDEX($C$1:$C$13701,MAX(1,ROW()-1))),$C12378&gt;MAX(INDEX($C$1:$C$13701,MIN(13701,ROW()+1)):INDEX($C$1:$C$13701,MIN(13701,ROW()+設定!$B$24))),$C12378&gt;=設定!$B$32,$C12378&gt;=MAX(MIN(INDEX($C$1:$C$13701,MAX(1,ROW()-設定!$B$26)):INDEX($C$1:$C$13701,MAX(1,ROW()-1))),MIN(INDEX($C$1:$C$13701,MIN(13701,ROW()+1)):INDEX($C$1:$C$13701,MIN(13701,ROW()+設定!$B$26))))*10^(設定!$B$27/20)),1,0))</f>
        <v>0</v>
      </c>
      <c r="G12378" s="33" t="n">
        <f aca="false">$G12377+IF($F12378=1,1,0)</f>
        <v>6</v>
      </c>
      <c r="H12378" s="0" t="str">
        <f aca="false">IF($F12378=1,$G12378,"")</f>
        <v/>
      </c>
    </row>
    <row r="12379" customFormat="false" ht="15" hidden="false" customHeight="false" outlineLevel="0" collapsed="false">
      <c r="A12379" s="30" t="n">
        <v>1933.90625</v>
      </c>
      <c r="B12379" s="31" t="n">
        <v>11.8304</v>
      </c>
      <c r="C12379" s="32" t="n">
        <f aca="false">IF($A12379="","",IF(設定!$B$21="dB",10^($B12379/20),ABS($B12379)))</f>
        <v>3.90409161099975</v>
      </c>
      <c r="D12379" s="32" t="n">
        <f aca="false">IF($A12379="","",$A12379^2)</f>
        <v>3739993.38378906</v>
      </c>
      <c r="E12379" s="32" t="n">
        <f aca="false">IF($A12379="","",IF($C12379&lt;=0,"",1/$C12379^2))</f>
        <v>0.0656084835873511</v>
      </c>
      <c r="F12379" s="33" t="n">
        <f aca="false">IF(OR(ROW()-設定!$B$30&lt;2,ROW()+設定!$B$30&gt;13701,N($A12379)&lt;=0,N(INDEX($A$2:$A$13701,MIN(13700,MAX(1,ROW()-1+設定!$B$30))))&lt;=0,$A12379&lt;設定!$B$28,$A12379&gt;設定!$B$29),0,IF(AND($C12379&gt;=MAX(INDEX($C$1:$C$13701,MAX(1,ROW()-設定!$B$24)):INDEX($C$1:$C$13701,MAX(1,ROW()-1))),$C12379&gt;MAX(INDEX($C$1:$C$13701,MIN(13701,ROW()+1)):INDEX($C$1:$C$13701,MIN(13701,ROW()+設定!$B$24))),$C12379&gt;=設定!$B$32,$C12379&gt;=MAX(MIN(INDEX($C$1:$C$13701,MAX(1,ROW()-設定!$B$26)):INDEX($C$1:$C$13701,MAX(1,ROW()-1))),MIN(INDEX($C$1:$C$13701,MIN(13701,ROW()+1)):INDEX($C$1:$C$13701,MIN(13701,ROW()+設定!$B$26))))*10^(設定!$B$27/20)),1,0))</f>
        <v>0</v>
      </c>
      <c r="G12379" s="33" t="n">
        <f aca="false">$G12378+IF($F12379=1,1,0)</f>
        <v>6</v>
      </c>
      <c r="H12379" s="0" t="str">
        <f aca="false">IF($F12379=1,$G12379,"")</f>
        <v/>
      </c>
    </row>
    <row r="12380" customFormat="false" ht="15" hidden="false" customHeight="false" outlineLevel="0" collapsed="false">
      <c r="A12380" s="30" t="n">
        <v>1934.0625</v>
      </c>
      <c r="B12380" s="31" t="n">
        <v>11.6965</v>
      </c>
      <c r="C12380" s="32" t="n">
        <f aca="false">IF($A12380="","",IF(設定!$B$21="dB",10^($B12380/20),ABS($B12380)))</f>
        <v>3.84436841086126</v>
      </c>
      <c r="D12380" s="32" t="n">
        <f aca="false">IF($A12380="","",$A12380^2)</f>
        <v>3740597.75390625</v>
      </c>
      <c r="E12380" s="32" t="n">
        <f aca="false">IF($A12380="","",IF($C12380&lt;=0,"",1/$C12380^2))</f>
        <v>0.0676628053506277</v>
      </c>
      <c r="F12380" s="33" t="n">
        <f aca="false">IF(OR(ROW()-設定!$B$30&lt;2,ROW()+設定!$B$30&gt;13701,N($A12380)&lt;=0,N(INDEX($A$2:$A$13701,MIN(13700,MAX(1,ROW()-1+設定!$B$30))))&lt;=0,$A12380&lt;設定!$B$28,$A12380&gt;設定!$B$29),0,IF(AND($C12380&gt;=MAX(INDEX($C$1:$C$13701,MAX(1,ROW()-設定!$B$24)):INDEX($C$1:$C$13701,MAX(1,ROW()-1))),$C12380&gt;MAX(INDEX($C$1:$C$13701,MIN(13701,ROW()+1)):INDEX($C$1:$C$13701,MIN(13701,ROW()+設定!$B$24))),$C12380&gt;=設定!$B$32,$C12380&gt;=MAX(MIN(INDEX($C$1:$C$13701,MAX(1,ROW()-設定!$B$26)):INDEX($C$1:$C$13701,MAX(1,ROW()-1))),MIN(INDEX($C$1:$C$13701,MIN(13701,ROW()+1)):INDEX($C$1:$C$13701,MIN(13701,ROW()+設定!$B$26))))*10^(設定!$B$27/20)),1,0))</f>
        <v>0</v>
      </c>
      <c r="G12380" s="33" t="n">
        <f aca="false">$G12379+IF($F12380=1,1,0)</f>
        <v>6</v>
      </c>
      <c r="H12380" s="0" t="str">
        <f aca="false">IF($F12380=1,$G12380,"")</f>
        <v/>
      </c>
    </row>
    <row r="12381" customFormat="false" ht="15" hidden="false" customHeight="false" outlineLevel="0" collapsed="false">
      <c r="A12381" s="30" t="n">
        <v>1934.21875</v>
      </c>
      <c r="B12381" s="31" t="n">
        <v>11.8724</v>
      </c>
      <c r="C12381" s="32" t="n">
        <f aca="false">IF($A12381="","",IF(設定!$B$21="dB",10^($B12381/20),ABS($B12381)))</f>
        <v>3.92301528276558</v>
      </c>
      <c r="D12381" s="32" t="n">
        <f aca="false">IF($A12381="","",$A12381^2)</f>
        <v>3741202.17285156</v>
      </c>
      <c r="E12381" s="32" t="n">
        <f aca="false">IF($A12381="","",IF($C12381&lt;=0,"",1/$C12381^2))</f>
        <v>0.0649770514652103</v>
      </c>
      <c r="F12381" s="33" t="n">
        <f aca="false">IF(OR(ROW()-設定!$B$30&lt;2,ROW()+設定!$B$30&gt;13701,N($A12381)&lt;=0,N(INDEX($A$2:$A$13701,MIN(13700,MAX(1,ROW()-1+設定!$B$30))))&lt;=0,$A12381&lt;設定!$B$28,$A12381&gt;設定!$B$29),0,IF(AND($C12381&gt;=MAX(INDEX($C$1:$C$13701,MAX(1,ROW()-設定!$B$24)):INDEX($C$1:$C$13701,MAX(1,ROW()-1))),$C12381&gt;MAX(INDEX($C$1:$C$13701,MIN(13701,ROW()+1)):INDEX($C$1:$C$13701,MIN(13701,ROW()+設定!$B$24))),$C12381&gt;=設定!$B$32,$C12381&gt;=MAX(MIN(INDEX($C$1:$C$13701,MAX(1,ROW()-設定!$B$26)):INDEX($C$1:$C$13701,MAX(1,ROW()-1))),MIN(INDEX($C$1:$C$13701,MIN(13701,ROW()+1)):INDEX($C$1:$C$13701,MIN(13701,ROW()+設定!$B$26))))*10^(設定!$B$27/20)),1,0))</f>
        <v>0</v>
      </c>
      <c r="G12381" s="33" t="n">
        <f aca="false">$G12380+IF($F12381=1,1,0)</f>
        <v>6</v>
      </c>
      <c r="H12381" s="0" t="str">
        <f aca="false">IF($F12381=1,$G12381,"")</f>
        <v/>
      </c>
    </row>
    <row r="12382" customFormat="false" ht="15" hidden="false" customHeight="false" outlineLevel="0" collapsed="false">
      <c r="A12382" s="30" t="n">
        <v>1934.375</v>
      </c>
      <c r="B12382" s="31" t="n">
        <v>11.9315</v>
      </c>
      <c r="C12382" s="32" t="n">
        <f aca="false">IF($A12382="","",IF(設定!$B$21="dB",10^($B12382/20),ABS($B12382)))</f>
        <v>3.94979904072473</v>
      </c>
      <c r="D12382" s="32" t="n">
        <f aca="false">IF($A12382="","",$A12382^2)</f>
        <v>3741806.640625</v>
      </c>
      <c r="E12382" s="32" t="n">
        <f aca="false">IF($A12382="","",IF($C12382&lt;=0,"",1/$C12382^2))</f>
        <v>0.0640988148884693</v>
      </c>
      <c r="F12382" s="33" t="n">
        <f aca="false">IF(OR(ROW()-設定!$B$30&lt;2,ROW()+設定!$B$30&gt;13701,N($A12382)&lt;=0,N(INDEX($A$2:$A$13701,MIN(13700,MAX(1,ROW()-1+設定!$B$30))))&lt;=0,$A12382&lt;設定!$B$28,$A12382&gt;設定!$B$29),0,IF(AND($C12382&gt;=MAX(INDEX($C$1:$C$13701,MAX(1,ROW()-設定!$B$24)):INDEX($C$1:$C$13701,MAX(1,ROW()-1))),$C12382&gt;MAX(INDEX($C$1:$C$13701,MIN(13701,ROW()+1)):INDEX($C$1:$C$13701,MIN(13701,ROW()+設定!$B$24))),$C12382&gt;=設定!$B$32,$C12382&gt;=MAX(MIN(INDEX($C$1:$C$13701,MAX(1,ROW()-設定!$B$26)):INDEX($C$1:$C$13701,MAX(1,ROW()-1))),MIN(INDEX($C$1:$C$13701,MIN(13701,ROW()+1)):INDEX($C$1:$C$13701,MIN(13701,ROW()+設定!$B$26))))*10^(設定!$B$27/20)),1,0))</f>
        <v>0</v>
      </c>
      <c r="G12382" s="33" t="n">
        <f aca="false">$G12381+IF($F12382=1,1,0)</f>
        <v>6</v>
      </c>
      <c r="H12382" s="0" t="str">
        <f aca="false">IF($F12382=1,$G12382,"")</f>
        <v/>
      </c>
    </row>
    <row r="12383" customFormat="false" ht="15" hidden="false" customHeight="false" outlineLevel="0" collapsed="false">
      <c r="A12383" s="30" t="n">
        <v>1934.53125</v>
      </c>
      <c r="B12383" s="31" t="n">
        <v>11.608</v>
      </c>
      <c r="C12383" s="32" t="n">
        <f aca="false">IF($A12383="","",IF(設定!$B$21="dB",10^($B12383/20),ABS($B12383)))</f>
        <v>3.80539725002709</v>
      </c>
      <c r="D12383" s="32" t="n">
        <f aca="false">IF($A12383="","",$A12383^2)</f>
        <v>3742411.15722656</v>
      </c>
      <c r="E12383" s="32" t="n">
        <f aca="false">IF($A12383="","",IF($C12383&lt;=0,"",1/$C12383^2))</f>
        <v>0.0690557744219684</v>
      </c>
      <c r="F12383" s="33" t="n">
        <f aca="false">IF(OR(ROW()-設定!$B$30&lt;2,ROW()+設定!$B$30&gt;13701,N($A12383)&lt;=0,N(INDEX($A$2:$A$13701,MIN(13700,MAX(1,ROW()-1+設定!$B$30))))&lt;=0,$A12383&lt;設定!$B$28,$A12383&gt;設定!$B$29),0,IF(AND($C12383&gt;=MAX(INDEX($C$1:$C$13701,MAX(1,ROW()-設定!$B$24)):INDEX($C$1:$C$13701,MAX(1,ROW()-1))),$C12383&gt;MAX(INDEX($C$1:$C$13701,MIN(13701,ROW()+1)):INDEX($C$1:$C$13701,MIN(13701,ROW()+設定!$B$24))),$C12383&gt;=設定!$B$32,$C12383&gt;=MAX(MIN(INDEX($C$1:$C$13701,MAX(1,ROW()-設定!$B$26)):INDEX($C$1:$C$13701,MAX(1,ROW()-1))),MIN(INDEX($C$1:$C$13701,MIN(13701,ROW()+1)):INDEX($C$1:$C$13701,MIN(13701,ROW()+設定!$B$26))))*10^(設定!$B$27/20)),1,0))</f>
        <v>0</v>
      </c>
      <c r="G12383" s="33" t="n">
        <f aca="false">$G12382+IF($F12383=1,1,0)</f>
        <v>6</v>
      </c>
      <c r="H12383" s="0" t="str">
        <f aca="false">IF($F12383=1,$G12383,"")</f>
        <v/>
      </c>
    </row>
    <row r="12384" customFormat="false" ht="15" hidden="false" customHeight="false" outlineLevel="0" collapsed="false">
      <c r="A12384" s="30" t="n">
        <v>1934.6875</v>
      </c>
      <c r="B12384" s="31" t="n">
        <v>11.8687</v>
      </c>
      <c r="C12384" s="32" t="n">
        <f aca="false">IF($A12384="","",IF(設定!$B$21="dB",10^($B12384/20),ABS($B12384)))</f>
        <v>3.92134451949095</v>
      </c>
      <c r="D12384" s="32" t="n">
        <f aca="false">IF($A12384="","",$A12384^2)</f>
        <v>3743015.72265625</v>
      </c>
      <c r="E12384" s="32" t="n">
        <f aca="false">IF($A12384="","",IF($C12384&lt;=0,"",1/$C12384^2))</f>
        <v>0.0650324326733837</v>
      </c>
      <c r="F12384" s="33" t="n">
        <f aca="false">IF(OR(ROW()-設定!$B$30&lt;2,ROW()+設定!$B$30&gt;13701,N($A12384)&lt;=0,N(INDEX($A$2:$A$13701,MIN(13700,MAX(1,ROW()-1+設定!$B$30))))&lt;=0,$A12384&lt;設定!$B$28,$A12384&gt;設定!$B$29),0,IF(AND($C12384&gt;=MAX(INDEX($C$1:$C$13701,MAX(1,ROW()-設定!$B$24)):INDEX($C$1:$C$13701,MAX(1,ROW()-1))),$C12384&gt;MAX(INDEX($C$1:$C$13701,MIN(13701,ROW()+1)):INDEX($C$1:$C$13701,MIN(13701,ROW()+設定!$B$24))),$C12384&gt;=設定!$B$32,$C12384&gt;=MAX(MIN(INDEX($C$1:$C$13701,MAX(1,ROW()-設定!$B$26)):INDEX($C$1:$C$13701,MAX(1,ROW()-1))),MIN(INDEX($C$1:$C$13701,MIN(13701,ROW()+1)):INDEX($C$1:$C$13701,MIN(13701,ROW()+設定!$B$26))))*10^(設定!$B$27/20)),1,0))</f>
        <v>0</v>
      </c>
      <c r="G12384" s="33" t="n">
        <f aca="false">$G12383+IF($F12384=1,1,0)</f>
        <v>6</v>
      </c>
      <c r="H12384" s="0" t="str">
        <f aca="false">IF($F12384=1,$G12384,"")</f>
        <v/>
      </c>
    </row>
    <row r="12385" customFormat="false" ht="15" hidden="false" customHeight="false" outlineLevel="0" collapsed="false">
      <c r="A12385" s="30" t="n">
        <v>1934.84375</v>
      </c>
      <c r="B12385" s="31" t="n">
        <v>11.6071</v>
      </c>
      <c r="C12385" s="32" t="n">
        <f aca="false">IF($A12385="","",IF(設定!$B$21="dB",10^($B12385/20),ABS($B12385)))</f>
        <v>3.80500296916027</v>
      </c>
      <c r="D12385" s="32" t="n">
        <f aca="false">IF($A12385="","",$A12385^2)</f>
        <v>3743620.33691406</v>
      </c>
      <c r="E12385" s="32" t="n">
        <f aca="false">IF($A12385="","",IF($C12385&lt;=0,"",1/$C12385^2))</f>
        <v>0.0690700865165931</v>
      </c>
      <c r="F12385" s="33" t="n">
        <f aca="false">IF(OR(ROW()-設定!$B$30&lt;2,ROW()+設定!$B$30&gt;13701,N($A12385)&lt;=0,N(INDEX($A$2:$A$13701,MIN(13700,MAX(1,ROW()-1+設定!$B$30))))&lt;=0,$A12385&lt;設定!$B$28,$A12385&gt;設定!$B$29),0,IF(AND($C12385&gt;=MAX(INDEX($C$1:$C$13701,MAX(1,ROW()-設定!$B$24)):INDEX($C$1:$C$13701,MAX(1,ROW()-1))),$C12385&gt;MAX(INDEX($C$1:$C$13701,MIN(13701,ROW()+1)):INDEX($C$1:$C$13701,MIN(13701,ROW()+設定!$B$24))),$C12385&gt;=設定!$B$32,$C12385&gt;=MAX(MIN(INDEX($C$1:$C$13701,MAX(1,ROW()-設定!$B$26)):INDEX($C$1:$C$13701,MAX(1,ROW()-1))),MIN(INDEX($C$1:$C$13701,MIN(13701,ROW()+1)):INDEX($C$1:$C$13701,MIN(13701,ROW()+設定!$B$26))))*10^(設定!$B$27/20)),1,0))</f>
        <v>0</v>
      </c>
      <c r="G12385" s="33" t="n">
        <f aca="false">$G12384+IF($F12385=1,1,0)</f>
        <v>6</v>
      </c>
      <c r="H12385" s="0" t="str">
        <f aca="false">IF($F12385=1,$G12385,"")</f>
        <v/>
      </c>
    </row>
    <row r="12386" customFormat="false" ht="15" hidden="false" customHeight="false" outlineLevel="0" collapsed="false">
      <c r="A12386" s="30" t="n">
        <v>1935</v>
      </c>
      <c r="B12386" s="31" t="n">
        <v>11.8052</v>
      </c>
      <c r="C12386" s="32" t="n">
        <f aca="false">IF($A12386="","",IF(設定!$B$21="dB",10^($B12386/20),ABS($B12386)))</f>
        <v>3.89278125210058</v>
      </c>
      <c r="D12386" s="32" t="n">
        <f aca="false">IF($A12386="","",$A12386^2)</f>
        <v>3744225</v>
      </c>
      <c r="E12386" s="32" t="n">
        <f aca="false">IF($A12386="","",IF($C12386&lt;=0,"",1/$C12386^2))</f>
        <v>0.0659902843914782</v>
      </c>
      <c r="F12386" s="33" t="n">
        <f aca="false">IF(OR(ROW()-設定!$B$30&lt;2,ROW()+設定!$B$30&gt;13701,N($A12386)&lt;=0,N(INDEX($A$2:$A$13701,MIN(13700,MAX(1,ROW()-1+設定!$B$30))))&lt;=0,$A12386&lt;設定!$B$28,$A12386&gt;設定!$B$29),0,IF(AND($C12386&gt;=MAX(INDEX($C$1:$C$13701,MAX(1,ROW()-設定!$B$24)):INDEX($C$1:$C$13701,MAX(1,ROW()-1))),$C12386&gt;MAX(INDEX($C$1:$C$13701,MIN(13701,ROW()+1)):INDEX($C$1:$C$13701,MIN(13701,ROW()+設定!$B$24))),$C12386&gt;=設定!$B$32,$C12386&gt;=MAX(MIN(INDEX($C$1:$C$13701,MAX(1,ROW()-設定!$B$26)):INDEX($C$1:$C$13701,MAX(1,ROW()-1))),MIN(INDEX($C$1:$C$13701,MIN(13701,ROW()+1)):INDEX($C$1:$C$13701,MIN(13701,ROW()+設定!$B$26))))*10^(設定!$B$27/20)),1,0))</f>
        <v>0</v>
      </c>
      <c r="G12386" s="33" t="n">
        <f aca="false">$G12385+IF($F12386=1,1,0)</f>
        <v>6</v>
      </c>
      <c r="H12386" s="0" t="str">
        <f aca="false">IF($F12386=1,$G12386,"")</f>
        <v/>
      </c>
    </row>
    <row r="12387" customFormat="false" ht="15" hidden="false" customHeight="false" outlineLevel="0" collapsed="false">
      <c r="A12387" s="30" t="n">
        <v>1935.15625</v>
      </c>
      <c r="B12387" s="31" t="n">
        <v>11.9755</v>
      </c>
      <c r="C12387" s="32" t="n">
        <f aca="false">IF($A12387="","",IF(設定!$B$21="dB",10^($B12387/20),ABS($B12387)))</f>
        <v>3.96985825113352</v>
      </c>
      <c r="D12387" s="32" t="n">
        <f aca="false">IF($A12387="","",$A12387^2)</f>
        <v>3744829.71191406</v>
      </c>
      <c r="E12387" s="32" t="n">
        <f aca="false">IF($A12387="","",IF($C12387&lt;=0,"",1/$C12387^2))</f>
        <v>0.0634526844173255</v>
      </c>
      <c r="F12387" s="33" t="n">
        <f aca="false">IF(OR(ROW()-設定!$B$30&lt;2,ROW()+設定!$B$30&gt;13701,N($A12387)&lt;=0,N(INDEX($A$2:$A$13701,MIN(13700,MAX(1,ROW()-1+設定!$B$30))))&lt;=0,$A12387&lt;設定!$B$28,$A12387&gt;設定!$B$29),0,IF(AND($C12387&gt;=MAX(INDEX($C$1:$C$13701,MAX(1,ROW()-設定!$B$24)):INDEX($C$1:$C$13701,MAX(1,ROW()-1))),$C12387&gt;MAX(INDEX($C$1:$C$13701,MIN(13701,ROW()+1)):INDEX($C$1:$C$13701,MIN(13701,ROW()+設定!$B$24))),$C12387&gt;=設定!$B$32,$C12387&gt;=MAX(MIN(INDEX($C$1:$C$13701,MAX(1,ROW()-設定!$B$26)):INDEX($C$1:$C$13701,MAX(1,ROW()-1))),MIN(INDEX($C$1:$C$13701,MIN(13701,ROW()+1)):INDEX($C$1:$C$13701,MIN(13701,ROW()+設定!$B$26))))*10^(設定!$B$27/20)),1,0))</f>
        <v>0</v>
      </c>
      <c r="G12387" s="33" t="n">
        <f aca="false">$G12386+IF($F12387=1,1,0)</f>
        <v>6</v>
      </c>
      <c r="H12387" s="0" t="str">
        <f aca="false">IF($F12387=1,$G12387,"")</f>
        <v/>
      </c>
    </row>
    <row r="12388" customFormat="false" ht="15" hidden="false" customHeight="false" outlineLevel="0" collapsed="false">
      <c r="A12388" s="30" t="n">
        <v>1935.3125</v>
      </c>
      <c r="B12388" s="31" t="n">
        <v>11.795</v>
      </c>
      <c r="C12388" s="32" t="n">
        <f aca="false">IF($A12388="","",IF(設定!$B$21="dB",10^($B12388/20),ABS($B12388)))</f>
        <v>3.88821257052751</v>
      </c>
      <c r="D12388" s="32" t="n">
        <f aca="false">IF($A12388="","",$A12388^2)</f>
        <v>3745434.47265625</v>
      </c>
      <c r="E12388" s="32" t="n">
        <f aca="false">IF($A12388="","",IF($C12388&lt;=0,"",1/$C12388^2))</f>
        <v>0.066145453748406</v>
      </c>
      <c r="F12388" s="33" t="n">
        <f aca="false">IF(OR(ROW()-設定!$B$30&lt;2,ROW()+設定!$B$30&gt;13701,N($A12388)&lt;=0,N(INDEX($A$2:$A$13701,MIN(13700,MAX(1,ROW()-1+設定!$B$30))))&lt;=0,$A12388&lt;設定!$B$28,$A12388&gt;設定!$B$29),0,IF(AND($C12388&gt;=MAX(INDEX($C$1:$C$13701,MAX(1,ROW()-設定!$B$24)):INDEX($C$1:$C$13701,MAX(1,ROW()-1))),$C12388&gt;MAX(INDEX($C$1:$C$13701,MIN(13701,ROW()+1)):INDEX($C$1:$C$13701,MIN(13701,ROW()+設定!$B$24))),$C12388&gt;=設定!$B$32,$C12388&gt;=MAX(MIN(INDEX($C$1:$C$13701,MAX(1,ROW()-設定!$B$26)):INDEX($C$1:$C$13701,MAX(1,ROW()-1))),MIN(INDEX($C$1:$C$13701,MIN(13701,ROW()+1)):INDEX($C$1:$C$13701,MIN(13701,ROW()+設定!$B$26))))*10^(設定!$B$27/20)),1,0))</f>
        <v>0</v>
      </c>
      <c r="G12388" s="33" t="n">
        <f aca="false">$G12387+IF($F12388=1,1,0)</f>
        <v>6</v>
      </c>
      <c r="H12388" s="0" t="str">
        <f aca="false">IF($F12388=1,$G12388,"")</f>
        <v/>
      </c>
    </row>
    <row r="12389" customFormat="false" ht="15" hidden="false" customHeight="false" outlineLevel="0" collapsed="false">
      <c r="A12389" s="30" t="n">
        <v>1935.46875</v>
      </c>
      <c r="B12389" s="31" t="n">
        <v>11.83</v>
      </c>
      <c r="C12389" s="32" t="n">
        <f aca="false">IF($A12389="","",IF(設定!$B$21="dB",10^($B12389/20),ABS($B12389)))</f>
        <v>3.9039118250766</v>
      </c>
      <c r="D12389" s="32" t="n">
        <f aca="false">IF($A12389="","",$A12389^2)</f>
        <v>3746039.28222656</v>
      </c>
      <c r="E12389" s="32" t="n">
        <f aca="false">IF($A12389="","",IF($C12389&lt;=0,"",1/$C12389^2))</f>
        <v>0.0656145266302905</v>
      </c>
      <c r="F12389" s="33" t="n">
        <f aca="false">IF(OR(ROW()-設定!$B$30&lt;2,ROW()+設定!$B$30&gt;13701,N($A12389)&lt;=0,N(INDEX($A$2:$A$13701,MIN(13700,MAX(1,ROW()-1+設定!$B$30))))&lt;=0,$A12389&lt;設定!$B$28,$A12389&gt;設定!$B$29),0,IF(AND($C12389&gt;=MAX(INDEX($C$1:$C$13701,MAX(1,ROW()-設定!$B$24)):INDEX($C$1:$C$13701,MAX(1,ROW()-1))),$C12389&gt;MAX(INDEX($C$1:$C$13701,MIN(13701,ROW()+1)):INDEX($C$1:$C$13701,MIN(13701,ROW()+設定!$B$24))),$C12389&gt;=設定!$B$32,$C12389&gt;=MAX(MIN(INDEX($C$1:$C$13701,MAX(1,ROW()-設定!$B$26)):INDEX($C$1:$C$13701,MAX(1,ROW()-1))),MIN(INDEX($C$1:$C$13701,MIN(13701,ROW()+1)):INDEX($C$1:$C$13701,MIN(13701,ROW()+設定!$B$26))))*10^(設定!$B$27/20)),1,0))</f>
        <v>0</v>
      </c>
      <c r="G12389" s="33" t="n">
        <f aca="false">$G12388+IF($F12389=1,1,0)</f>
        <v>6</v>
      </c>
      <c r="H12389" s="0" t="str">
        <f aca="false">IF($F12389=1,$G12389,"")</f>
        <v/>
      </c>
    </row>
    <row r="12390" customFormat="false" ht="15" hidden="false" customHeight="false" outlineLevel="0" collapsed="false">
      <c r="A12390" s="30" t="n">
        <v>1935.625</v>
      </c>
      <c r="B12390" s="31" t="n">
        <v>11.7392</v>
      </c>
      <c r="C12390" s="32" t="n">
        <f aca="false">IF($A12390="","",IF(設定!$B$21="dB",10^($B12390/20),ABS($B12390)))</f>
        <v>3.8633139297913</v>
      </c>
      <c r="D12390" s="32" t="n">
        <f aca="false">IF($A12390="","",$A12390^2)</f>
        <v>3746644.140625</v>
      </c>
      <c r="E12390" s="32" t="n">
        <f aca="false">IF($A12390="","",IF($C12390&lt;=0,"",1/$C12390^2))</f>
        <v>0.067000801808779</v>
      </c>
      <c r="F12390" s="33" t="n">
        <f aca="false">IF(OR(ROW()-設定!$B$30&lt;2,ROW()+設定!$B$30&gt;13701,N($A12390)&lt;=0,N(INDEX($A$2:$A$13701,MIN(13700,MAX(1,ROW()-1+設定!$B$30))))&lt;=0,$A12390&lt;設定!$B$28,$A12390&gt;設定!$B$29),0,IF(AND($C12390&gt;=MAX(INDEX($C$1:$C$13701,MAX(1,ROW()-設定!$B$24)):INDEX($C$1:$C$13701,MAX(1,ROW()-1))),$C12390&gt;MAX(INDEX($C$1:$C$13701,MIN(13701,ROW()+1)):INDEX($C$1:$C$13701,MIN(13701,ROW()+設定!$B$24))),$C12390&gt;=設定!$B$32,$C12390&gt;=MAX(MIN(INDEX($C$1:$C$13701,MAX(1,ROW()-設定!$B$26)):INDEX($C$1:$C$13701,MAX(1,ROW()-1))),MIN(INDEX($C$1:$C$13701,MIN(13701,ROW()+1)):INDEX($C$1:$C$13701,MIN(13701,ROW()+設定!$B$26))))*10^(設定!$B$27/20)),1,0))</f>
        <v>0</v>
      </c>
      <c r="G12390" s="33" t="n">
        <f aca="false">$G12389+IF($F12390=1,1,0)</f>
        <v>6</v>
      </c>
      <c r="H12390" s="0" t="str">
        <f aca="false">IF($F12390=1,$G12390,"")</f>
        <v/>
      </c>
    </row>
    <row r="12391" customFormat="false" ht="15" hidden="false" customHeight="false" outlineLevel="0" collapsed="false">
      <c r="A12391" s="30" t="n">
        <v>1935.78125</v>
      </c>
      <c r="B12391" s="31" t="n">
        <v>11.7672</v>
      </c>
      <c r="C12391" s="32" t="n">
        <f aca="false">IF($A12391="","",IF(設定!$B$21="dB",10^($B12391/20),ABS($B12391)))</f>
        <v>3.87578787730709</v>
      </c>
      <c r="D12391" s="32" t="n">
        <f aca="false">IF($A12391="","",$A12391^2)</f>
        <v>3747249.04785156</v>
      </c>
      <c r="E12391" s="32" t="n">
        <f aca="false">IF($A12391="","",IF($C12391&lt;=0,"",1/$C12391^2))</f>
        <v>0.0665702211952739</v>
      </c>
      <c r="F12391" s="33" t="n">
        <f aca="false">IF(OR(ROW()-設定!$B$30&lt;2,ROW()+設定!$B$30&gt;13701,N($A12391)&lt;=0,N(INDEX($A$2:$A$13701,MIN(13700,MAX(1,ROW()-1+設定!$B$30))))&lt;=0,$A12391&lt;設定!$B$28,$A12391&gt;設定!$B$29),0,IF(AND($C12391&gt;=MAX(INDEX($C$1:$C$13701,MAX(1,ROW()-設定!$B$24)):INDEX($C$1:$C$13701,MAX(1,ROW()-1))),$C12391&gt;MAX(INDEX($C$1:$C$13701,MIN(13701,ROW()+1)):INDEX($C$1:$C$13701,MIN(13701,ROW()+設定!$B$24))),$C12391&gt;=設定!$B$32,$C12391&gt;=MAX(MIN(INDEX($C$1:$C$13701,MAX(1,ROW()-設定!$B$26)):INDEX($C$1:$C$13701,MAX(1,ROW()-1))),MIN(INDEX($C$1:$C$13701,MIN(13701,ROW()+1)):INDEX($C$1:$C$13701,MIN(13701,ROW()+設定!$B$26))))*10^(設定!$B$27/20)),1,0))</f>
        <v>0</v>
      </c>
      <c r="G12391" s="33" t="n">
        <f aca="false">$G12390+IF($F12391=1,1,0)</f>
        <v>6</v>
      </c>
      <c r="H12391" s="0" t="str">
        <f aca="false">IF($F12391=1,$G12391,"")</f>
        <v/>
      </c>
    </row>
    <row r="12392" customFormat="false" ht="15" hidden="false" customHeight="false" outlineLevel="0" collapsed="false">
      <c r="A12392" s="30" t="n">
        <v>1935.9375</v>
      </c>
      <c r="B12392" s="31" t="n">
        <v>12.008</v>
      </c>
      <c r="C12392" s="32" t="n">
        <f aca="false">IF($A12392="","",IF(設定!$B$21="dB",10^($B12392/20),ABS($B12392)))</f>
        <v>3.98474009717775</v>
      </c>
      <c r="D12392" s="32" t="n">
        <f aca="false">IF($A12392="","",$A12392^2)</f>
        <v>3747854.00390625</v>
      </c>
      <c r="E12392" s="32" t="n">
        <f aca="false">IF($A12392="","",IF($C12392&lt;=0,"",1/$C12392^2))</f>
        <v>0.0629796147929517</v>
      </c>
      <c r="F12392" s="33" t="n">
        <f aca="false">IF(OR(ROW()-設定!$B$30&lt;2,ROW()+設定!$B$30&gt;13701,N($A12392)&lt;=0,N(INDEX($A$2:$A$13701,MIN(13700,MAX(1,ROW()-1+設定!$B$30))))&lt;=0,$A12392&lt;設定!$B$28,$A12392&gt;設定!$B$29),0,IF(AND($C12392&gt;=MAX(INDEX($C$1:$C$13701,MAX(1,ROW()-設定!$B$24)):INDEX($C$1:$C$13701,MAX(1,ROW()-1))),$C12392&gt;MAX(INDEX($C$1:$C$13701,MIN(13701,ROW()+1)):INDEX($C$1:$C$13701,MIN(13701,ROW()+設定!$B$24))),$C12392&gt;=設定!$B$32,$C12392&gt;=MAX(MIN(INDEX($C$1:$C$13701,MAX(1,ROW()-設定!$B$26)):INDEX($C$1:$C$13701,MAX(1,ROW()-1))),MIN(INDEX($C$1:$C$13701,MIN(13701,ROW()+1)):INDEX($C$1:$C$13701,MIN(13701,ROW()+設定!$B$26))))*10^(設定!$B$27/20)),1,0))</f>
        <v>0</v>
      </c>
      <c r="G12392" s="33" t="n">
        <f aca="false">$G12391+IF($F12392=1,1,0)</f>
        <v>6</v>
      </c>
      <c r="H12392" s="0" t="str">
        <f aca="false">IF($F12392=1,$G12392,"")</f>
        <v/>
      </c>
    </row>
    <row r="12393" customFormat="false" ht="15" hidden="false" customHeight="false" outlineLevel="0" collapsed="false">
      <c r="A12393" s="30" t="n">
        <v>1936.09375</v>
      </c>
      <c r="B12393" s="31" t="n">
        <v>11.8976</v>
      </c>
      <c r="C12393" s="32" t="n">
        <f aca="false">IF($A12393="","",IF(設定!$B$21="dB",10^($B12393/20),ABS($B12393)))</f>
        <v>3.93441348573192</v>
      </c>
      <c r="D12393" s="32" t="n">
        <f aca="false">IF($A12393="","",$A12393^2)</f>
        <v>3748459.00878906</v>
      </c>
      <c r="E12393" s="32" t="n">
        <f aca="false">IF($A12393="","",IF($C12393&lt;=0,"",1/$C12393^2))</f>
        <v>0.0646011129353496</v>
      </c>
      <c r="F12393" s="33" t="n">
        <f aca="false">IF(OR(ROW()-設定!$B$30&lt;2,ROW()+設定!$B$30&gt;13701,N($A12393)&lt;=0,N(INDEX($A$2:$A$13701,MIN(13700,MAX(1,ROW()-1+設定!$B$30))))&lt;=0,$A12393&lt;設定!$B$28,$A12393&gt;設定!$B$29),0,IF(AND($C12393&gt;=MAX(INDEX($C$1:$C$13701,MAX(1,ROW()-設定!$B$24)):INDEX($C$1:$C$13701,MAX(1,ROW()-1))),$C12393&gt;MAX(INDEX($C$1:$C$13701,MIN(13701,ROW()+1)):INDEX($C$1:$C$13701,MIN(13701,ROW()+設定!$B$24))),$C12393&gt;=設定!$B$32,$C12393&gt;=MAX(MIN(INDEX($C$1:$C$13701,MAX(1,ROW()-設定!$B$26)):INDEX($C$1:$C$13701,MAX(1,ROW()-1))),MIN(INDEX($C$1:$C$13701,MIN(13701,ROW()+1)):INDEX($C$1:$C$13701,MIN(13701,ROW()+設定!$B$26))))*10^(設定!$B$27/20)),1,0))</f>
        <v>0</v>
      </c>
      <c r="G12393" s="33" t="n">
        <f aca="false">$G12392+IF($F12393=1,1,0)</f>
        <v>6</v>
      </c>
      <c r="H12393" s="0" t="str">
        <f aca="false">IF($F12393=1,$G12393,"")</f>
        <v/>
      </c>
    </row>
    <row r="12394" customFormat="false" ht="15" hidden="false" customHeight="false" outlineLevel="0" collapsed="false">
      <c r="A12394" s="30" t="n">
        <v>1936.25</v>
      </c>
      <c r="B12394" s="31" t="n">
        <v>11.7167</v>
      </c>
      <c r="C12394" s="32" t="n">
        <f aca="false">IF($A12394="","",IF(設定!$B$21="dB",10^($B12394/20),ABS($B12394)))</f>
        <v>3.85331932024221</v>
      </c>
      <c r="D12394" s="32" t="n">
        <f aca="false">IF($A12394="","",$A12394^2)</f>
        <v>3749064.0625</v>
      </c>
      <c r="E12394" s="32" t="n">
        <f aca="false">IF($A12394="","",IF($C12394&lt;=0,"",1/$C12394^2))</f>
        <v>0.0673488213999566</v>
      </c>
      <c r="F12394" s="33" t="n">
        <f aca="false">IF(OR(ROW()-設定!$B$30&lt;2,ROW()+設定!$B$30&gt;13701,N($A12394)&lt;=0,N(INDEX($A$2:$A$13701,MIN(13700,MAX(1,ROW()-1+設定!$B$30))))&lt;=0,$A12394&lt;設定!$B$28,$A12394&gt;設定!$B$29),0,IF(AND($C12394&gt;=MAX(INDEX($C$1:$C$13701,MAX(1,ROW()-設定!$B$24)):INDEX($C$1:$C$13701,MAX(1,ROW()-1))),$C12394&gt;MAX(INDEX($C$1:$C$13701,MIN(13701,ROW()+1)):INDEX($C$1:$C$13701,MIN(13701,ROW()+設定!$B$24))),$C12394&gt;=設定!$B$32,$C12394&gt;=MAX(MIN(INDEX($C$1:$C$13701,MAX(1,ROW()-設定!$B$26)):INDEX($C$1:$C$13701,MAX(1,ROW()-1))),MIN(INDEX($C$1:$C$13701,MIN(13701,ROW()+1)):INDEX($C$1:$C$13701,MIN(13701,ROW()+設定!$B$26))))*10^(設定!$B$27/20)),1,0))</f>
        <v>0</v>
      </c>
      <c r="G12394" s="33" t="n">
        <f aca="false">$G12393+IF($F12394=1,1,0)</f>
        <v>6</v>
      </c>
      <c r="H12394" s="0" t="str">
        <f aca="false">IF($F12394=1,$G12394,"")</f>
        <v/>
      </c>
    </row>
    <row r="12395" customFormat="false" ht="15" hidden="false" customHeight="false" outlineLevel="0" collapsed="false">
      <c r="A12395" s="30" t="n">
        <v>1936.40625</v>
      </c>
      <c r="B12395" s="31" t="n">
        <v>11.7038</v>
      </c>
      <c r="C12395" s="32" t="n">
        <f aca="false">IF($A12395="","",IF(設定!$B$21="dB",10^($B12395/20),ABS($B12395)))</f>
        <v>3.84760074363674</v>
      </c>
      <c r="D12395" s="32" t="n">
        <f aca="false">IF($A12395="","",$A12395^2)</f>
        <v>3749669.16503906</v>
      </c>
      <c r="E12395" s="32" t="n">
        <f aca="false">IF($A12395="","",IF($C12395&lt;=0,"",1/$C12395^2))</f>
        <v>0.0675491673458389</v>
      </c>
      <c r="F12395" s="33" t="n">
        <f aca="false">IF(OR(ROW()-設定!$B$30&lt;2,ROW()+設定!$B$30&gt;13701,N($A12395)&lt;=0,N(INDEX($A$2:$A$13701,MIN(13700,MAX(1,ROW()-1+設定!$B$30))))&lt;=0,$A12395&lt;設定!$B$28,$A12395&gt;設定!$B$29),0,IF(AND($C12395&gt;=MAX(INDEX($C$1:$C$13701,MAX(1,ROW()-設定!$B$24)):INDEX($C$1:$C$13701,MAX(1,ROW()-1))),$C12395&gt;MAX(INDEX($C$1:$C$13701,MIN(13701,ROW()+1)):INDEX($C$1:$C$13701,MIN(13701,ROW()+設定!$B$24))),$C12395&gt;=設定!$B$32,$C12395&gt;=MAX(MIN(INDEX($C$1:$C$13701,MAX(1,ROW()-設定!$B$26)):INDEX($C$1:$C$13701,MAX(1,ROW()-1))),MIN(INDEX($C$1:$C$13701,MIN(13701,ROW()+1)):INDEX($C$1:$C$13701,MIN(13701,ROW()+設定!$B$26))))*10^(設定!$B$27/20)),1,0))</f>
        <v>0</v>
      </c>
      <c r="G12395" s="33" t="n">
        <f aca="false">$G12394+IF($F12395=1,1,0)</f>
        <v>6</v>
      </c>
      <c r="H12395" s="0" t="str">
        <f aca="false">IF($F12395=1,$G12395,"")</f>
        <v/>
      </c>
    </row>
    <row r="12396" customFormat="false" ht="15" hidden="false" customHeight="false" outlineLevel="0" collapsed="false">
      <c r="A12396" s="30" t="n">
        <v>1936.5625</v>
      </c>
      <c r="B12396" s="31" t="n">
        <v>11.741</v>
      </c>
      <c r="C12396" s="32" t="n">
        <f aca="false">IF($A12396="","",IF(設定!$B$21="dB",10^($B12396/20),ABS($B12396)))</f>
        <v>3.86411461756855</v>
      </c>
      <c r="D12396" s="32" t="n">
        <f aca="false">IF($A12396="","",$A12396^2)</f>
        <v>3750274.31640625</v>
      </c>
      <c r="E12396" s="32" t="n">
        <f aca="false">IF($A12396="","",IF($C12396&lt;=0,"",1/$C12396^2))</f>
        <v>0.0669730380541897</v>
      </c>
      <c r="F12396" s="33" t="n">
        <f aca="false">IF(OR(ROW()-設定!$B$30&lt;2,ROW()+設定!$B$30&gt;13701,N($A12396)&lt;=0,N(INDEX($A$2:$A$13701,MIN(13700,MAX(1,ROW()-1+設定!$B$30))))&lt;=0,$A12396&lt;設定!$B$28,$A12396&gt;設定!$B$29),0,IF(AND($C12396&gt;=MAX(INDEX($C$1:$C$13701,MAX(1,ROW()-設定!$B$24)):INDEX($C$1:$C$13701,MAX(1,ROW()-1))),$C12396&gt;MAX(INDEX($C$1:$C$13701,MIN(13701,ROW()+1)):INDEX($C$1:$C$13701,MIN(13701,ROW()+設定!$B$24))),$C12396&gt;=設定!$B$32,$C12396&gt;=MAX(MIN(INDEX($C$1:$C$13701,MAX(1,ROW()-設定!$B$26)):INDEX($C$1:$C$13701,MAX(1,ROW()-1))),MIN(INDEX($C$1:$C$13701,MIN(13701,ROW()+1)):INDEX($C$1:$C$13701,MIN(13701,ROW()+設定!$B$26))))*10^(設定!$B$27/20)),1,0))</f>
        <v>0</v>
      </c>
      <c r="G12396" s="33" t="n">
        <f aca="false">$G12395+IF($F12396=1,1,0)</f>
        <v>6</v>
      </c>
      <c r="H12396" s="0" t="str">
        <f aca="false">IF($F12396=1,$G12396,"")</f>
        <v/>
      </c>
    </row>
    <row r="12397" customFormat="false" ht="15" hidden="false" customHeight="false" outlineLevel="0" collapsed="false">
      <c r="A12397" s="30" t="n">
        <v>1936.71875</v>
      </c>
      <c r="B12397" s="31" t="n">
        <v>11.9635</v>
      </c>
      <c r="C12397" s="32" t="n">
        <f aca="false">IF($A12397="","",IF(設定!$B$21="dB",10^($B12397/20),ABS($B12397)))</f>
        <v>3.96437747613231</v>
      </c>
      <c r="D12397" s="32" t="n">
        <f aca="false">IF($A12397="","",$A12397^2)</f>
        <v>3750879.51660156</v>
      </c>
      <c r="E12397" s="32" t="n">
        <f aca="false">IF($A12397="","",IF($C12397&lt;=0,"",1/$C12397^2))</f>
        <v>0.0636282531090349</v>
      </c>
      <c r="F12397" s="33" t="n">
        <f aca="false">IF(OR(ROW()-設定!$B$30&lt;2,ROW()+設定!$B$30&gt;13701,N($A12397)&lt;=0,N(INDEX($A$2:$A$13701,MIN(13700,MAX(1,ROW()-1+設定!$B$30))))&lt;=0,$A12397&lt;設定!$B$28,$A12397&gt;設定!$B$29),0,IF(AND($C12397&gt;=MAX(INDEX($C$1:$C$13701,MAX(1,ROW()-設定!$B$24)):INDEX($C$1:$C$13701,MAX(1,ROW()-1))),$C12397&gt;MAX(INDEX($C$1:$C$13701,MIN(13701,ROW()+1)):INDEX($C$1:$C$13701,MIN(13701,ROW()+設定!$B$24))),$C12397&gt;=設定!$B$32,$C12397&gt;=MAX(MIN(INDEX($C$1:$C$13701,MAX(1,ROW()-設定!$B$26)):INDEX($C$1:$C$13701,MAX(1,ROW()-1))),MIN(INDEX($C$1:$C$13701,MIN(13701,ROW()+1)):INDEX($C$1:$C$13701,MIN(13701,ROW()+設定!$B$26))))*10^(設定!$B$27/20)),1,0))</f>
        <v>0</v>
      </c>
      <c r="G12397" s="33" t="n">
        <f aca="false">$G12396+IF($F12397=1,1,0)</f>
        <v>6</v>
      </c>
      <c r="H12397" s="0" t="str">
        <f aca="false">IF($F12397=1,$G12397,"")</f>
        <v/>
      </c>
    </row>
    <row r="12398" customFormat="false" ht="15" hidden="false" customHeight="false" outlineLevel="0" collapsed="false">
      <c r="A12398" s="30" t="n">
        <v>1936.875</v>
      </c>
      <c r="B12398" s="31" t="n">
        <v>11.7494</v>
      </c>
      <c r="C12398" s="32" t="n">
        <f aca="false">IF($A12398="","",IF(設定!$B$21="dB",10^($B12398/20),ABS($B12398)))</f>
        <v>3.86785335525784</v>
      </c>
      <c r="D12398" s="32" t="n">
        <f aca="false">IF($A12398="","",$A12398^2)</f>
        <v>3751484.765625</v>
      </c>
      <c r="E12398" s="32" t="n">
        <f aca="false">IF($A12398="","",IF($C12398&lt;=0,"",1/$C12398^2))</f>
        <v>0.0668436259071688</v>
      </c>
      <c r="F12398" s="33" t="n">
        <f aca="false">IF(OR(ROW()-設定!$B$30&lt;2,ROW()+設定!$B$30&gt;13701,N($A12398)&lt;=0,N(INDEX($A$2:$A$13701,MIN(13700,MAX(1,ROW()-1+設定!$B$30))))&lt;=0,$A12398&lt;設定!$B$28,$A12398&gt;設定!$B$29),0,IF(AND($C12398&gt;=MAX(INDEX($C$1:$C$13701,MAX(1,ROW()-設定!$B$24)):INDEX($C$1:$C$13701,MAX(1,ROW()-1))),$C12398&gt;MAX(INDEX($C$1:$C$13701,MIN(13701,ROW()+1)):INDEX($C$1:$C$13701,MIN(13701,ROW()+設定!$B$24))),$C12398&gt;=設定!$B$32,$C12398&gt;=MAX(MIN(INDEX($C$1:$C$13701,MAX(1,ROW()-設定!$B$26)):INDEX($C$1:$C$13701,MAX(1,ROW()-1))),MIN(INDEX($C$1:$C$13701,MIN(13701,ROW()+1)):INDEX($C$1:$C$13701,MIN(13701,ROW()+設定!$B$26))))*10^(設定!$B$27/20)),1,0))</f>
        <v>0</v>
      </c>
      <c r="G12398" s="33" t="n">
        <f aca="false">$G12397+IF($F12398=1,1,0)</f>
        <v>6</v>
      </c>
      <c r="H12398" s="0" t="str">
        <f aca="false">IF($F12398=1,$G12398,"")</f>
        <v/>
      </c>
    </row>
    <row r="12399" customFormat="false" ht="15" hidden="false" customHeight="false" outlineLevel="0" collapsed="false">
      <c r="A12399" s="30" t="n">
        <v>1937.03125</v>
      </c>
      <c r="B12399" s="31" t="n">
        <v>11.8386</v>
      </c>
      <c r="C12399" s="32" t="n">
        <f aca="false">IF($A12399="","",IF(設定!$B$21="dB",10^($B12399/20),ABS($B12399)))</f>
        <v>3.90777904759589</v>
      </c>
      <c r="D12399" s="32" t="n">
        <f aca="false">IF($A12399="","",$A12399^2)</f>
        <v>3752090.06347656</v>
      </c>
      <c r="E12399" s="32" t="n">
        <f aca="false">IF($A12399="","",IF($C12399&lt;=0,"",1/$C12399^2))</f>
        <v>0.0654847237854314</v>
      </c>
      <c r="F12399" s="33" t="n">
        <f aca="false">IF(OR(ROW()-設定!$B$30&lt;2,ROW()+設定!$B$30&gt;13701,N($A12399)&lt;=0,N(INDEX($A$2:$A$13701,MIN(13700,MAX(1,ROW()-1+設定!$B$30))))&lt;=0,$A12399&lt;設定!$B$28,$A12399&gt;設定!$B$29),0,IF(AND($C12399&gt;=MAX(INDEX($C$1:$C$13701,MAX(1,ROW()-設定!$B$24)):INDEX($C$1:$C$13701,MAX(1,ROW()-1))),$C12399&gt;MAX(INDEX($C$1:$C$13701,MIN(13701,ROW()+1)):INDEX($C$1:$C$13701,MIN(13701,ROW()+設定!$B$24))),$C12399&gt;=設定!$B$32,$C12399&gt;=MAX(MIN(INDEX($C$1:$C$13701,MAX(1,ROW()-設定!$B$26)):INDEX($C$1:$C$13701,MAX(1,ROW()-1))),MIN(INDEX($C$1:$C$13701,MIN(13701,ROW()+1)):INDEX($C$1:$C$13701,MIN(13701,ROW()+設定!$B$26))))*10^(設定!$B$27/20)),1,0))</f>
        <v>0</v>
      </c>
      <c r="G12399" s="33" t="n">
        <f aca="false">$G12398+IF($F12399=1,1,0)</f>
        <v>6</v>
      </c>
      <c r="H12399" s="0" t="str">
        <f aca="false">IF($F12399=1,$G12399,"")</f>
        <v/>
      </c>
    </row>
    <row r="12400" customFormat="false" ht="15" hidden="false" customHeight="false" outlineLevel="0" collapsed="false">
      <c r="A12400" s="30" t="n">
        <v>1937.1875</v>
      </c>
      <c r="B12400" s="31" t="n">
        <v>11.6768</v>
      </c>
      <c r="C12400" s="32" t="n">
        <f aca="false">IF($A12400="","",IF(設定!$B$21="dB",10^($B12400/20),ABS($B12400)))</f>
        <v>3.83565908555736</v>
      </c>
      <c r="D12400" s="32" t="n">
        <f aca="false">IF($A12400="","",$A12400^2)</f>
        <v>3752695.41015625</v>
      </c>
      <c r="E12400" s="32" t="n">
        <f aca="false">IF($A12400="","",IF($C12400&lt;=0,"",1/$C12400^2))</f>
        <v>0.0679704272768245</v>
      </c>
      <c r="F12400" s="33" t="n">
        <f aca="false">IF(OR(ROW()-設定!$B$30&lt;2,ROW()+設定!$B$30&gt;13701,N($A12400)&lt;=0,N(INDEX($A$2:$A$13701,MIN(13700,MAX(1,ROW()-1+設定!$B$30))))&lt;=0,$A12400&lt;設定!$B$28,$A12400&gt;設定!$B$29),0,IF(AND($C12400&gt;=MAX(INDEX($C$1:$C$13701,MAX(1,ROW()-設定!$B$24)):INDEX($C$1:$C$13701,MAX(1,ROW()-1))),$C12400&gt;MAX(INDEX($C$1:$C$13701,MIN(13701,ROW()+1)):INDEX($C$1:$C$13701,MIN(13701,ROW()+設定!$B$24))),$C12400&gt;=設定!$B$32,$C12400&gt;=MAX(MIN(INDEX($C$1:$C$13701,MAX(1,ROW()-設定!$B$26)):INDEX($C$1:$C$13701,MAX(1,ROW()-1))),MIN(INDEX($C$1:$C$13701,MIN(13701,ROW()+1)):INDEX($C$1:$C$13701,MIN(13701,ROW()+設定!$B$26))))*10^(設定!$B$27/20)),1,0))</f>
        <v>0</v>
      </c>
      <c r="G12400" s="33" t="n">
        <f aca="false">$G12399+IF($F12400=1,1,0)</f>
        <v>6</v>
      </c>
      <c r="H12400" s="0" t="str">
        <f aca="false">IF($F12400=1,$G12400,"")</f>
        <v/>
      </c>
    </row>
    <row r="12401" customFormat="false" ht="15" hidden="false" customHeight="false" outlineLevel="0" collapsed="false">
      <c r="A12401" s="30" t="n">
        <v>1937.34375</v>
      </c>
      <c r="B12401" s="31" t="n">
        <v>11.5735</v>
      </c>
      <c r="C12401" s="32" t="n">
        <f aca="false">IF($A12401="","",IF(設定!$B$21="dB",10^($B12401/20),ABS($B12401)))</f>
        <v>3.79031234523118</v>
      </c>
      <c r="D12401" s="32" t="n">
        <f aca="false">IF($A12401="","",$A12401^2)</f>
        <v>3753300.80566406</v>
      </c>
      <c r="E12401" s="32" t="n">
        <f aca="false">IF($A12401="","",IF($C12401&lt;=0,"",1/$C12401^2))</f>
        <v>0.069606532563401</v>
      </c>
      <c r="F12401" s="33" t="n">
        <f aca="false">IF(OR(ROW()-設定!$B$30&lt;2,ROW()+設定!$B$30&gt;13701,N($A12401)&lt;=0,N(INDEX($A$2:$A$13701,MIN(13700,MAX(1,ROW()-1+設定!$B$30))))&lt;=0,$A12401&lt;設定!$B$28,$A12401&gt;設定!$B$29),0,IF(AND($C12401&gt;=MAX(INDEX($C$1:$C$13701,MAX(1,ROW()-設定!$B$24)):INDEX($C$1:$C$13701,MAX(1,ROW()-1))),$C12401&gt;MAX(INDEX($C$1:$C$13701,MIN(13701,ROW()+1)):INDEX($C$1:$C$13701,MIN(13701,ROW()+設定!$B$24))),$C12401&gt;=設定!$B$32,$C12401&gt;=MAX(MIN(INDEX($C$1:$C$13701,MAX(1,ROW()-設定!$B$26)):INDEX($C$1:$C$13701,MAX(1,ROW()-1))),MIN(INDEX($C$1:$C$13701,MIN(13701,ROW()+1)):INDEX($C$1:$C$13701,MIN(13701,ROW()+設定!$B$26))))*10^(設定!$B$27/20)),1,0))</f>
        <v>0</v>
      </c>
      <c r="G12401" s="33" t="n">
        <f aca="false">$G12400+IF($F12401=1,1,0)</f>
        <v>6</v>
      </c>
      <c r="H12401" s="0" t="str">
        <f aca="false">IF($F12401=1,$G12401,"")</f>
        <v/>
      </c>
    </row>
    <row r="12402" customFormat="false" ht="15" hidden="false" customHeight="false" outlineLevel="0" collapsed="false">
      <c r="A12402" s="30" t="n">
        <v>1937.5</v>
      </c>
      <c r="B12402" s="31" t="n">
        <v>11.8435</v>
      </c>
      <c r="C12402" s="32" t="n">
        <f aca="false">IF($A12402="","",IF(設定!$B$21="dB",10^($B12402/20),ABS($B12402)))</f>
        <v>3.90998417800773</v>
      </c>
      <c r="D12402" s="32" t="n">
        <f aca="false">IF($A12402="","",$A12402^2)</f>
        <v>3753906.25</v>
      </c>
      <c r="E12402" s="32" t="n">
        <f aca="false">IF($A12402="","",IF($C12402&lt;=0,"",1/$C12402^2))</f>
        <v>0.0654108812174044</v>
      </c>
      <c r="F12402" s="33" t="n">
        <f aca="false">IF(OR(ROW()-設定!$B$30&lt;2,ROW()+設定!$B$30&gt;13701,N($A12402)&lt;=0,N(INDEX($A$2:$A$13701,MIN(13700,MAX(1,ROW()-1+設定!$B$30))))&lt;=0,$A12402&lt;設定!$B$28,$A12402&gt;設定!$B$29),0,IF(AND($C12402&gt;=MAX(INDEX($C$1:$C$13701,MAX(1,ROW()-設定!$B$24)):INDEX($C$1:$C$13701,MAX(1,ROW()-1))),$C12402&gt;MAX(INDEX($C$1:$C$13701,MIN(13701,ROW()+1)):INDEX($C$1:$C$13701,MIN(13701,ROW()+設定!$B$24))),$C12402&gt;=設定!$B$32,$C12402&gt;=MAX(MIN(INDEX($C$1:$C$13701,MAX(1,ROW()-設定!$B$26)):INDEX($C$1:$C$13701,MAX(1,ROW()-1))),MIN(INDEX($C$1:$C$13701,MIN(13701,ROW()+1)):INDEX($C$1:$C$13701,MIN(13701,ROW()+設定!$B$26))))*10^(設定!$B$27/20)),1,0))</f>
        <v>0</v>
      </c>
      <c r="G12402" s="33" t="n">
        <f aca="false">$G12401+IF($F12402=1,1,0)</f>
        <v>6</v>
      </c>
      <c r="H12402" s="0" t="str">
        <f aca="false">IF($F12402=1,$G12402,"")</f>
        <v/>
      </c>
    </row>
    <row r="12403" customFormat="false" ht="15" hidden="false" customHeight="false" outlineLevel="0" collapsed="false">
      <c r="A12403" s="30" t="n">
        <v>1937.65625</v>
      </c>
      <c r="B12403" s="31" t="n">
        <v>11.6902</v>
      </c>
      <c r="C12403" s="32" t="n">
        <f aca="false">IF($A12403="","",IF(設定!$B$21="dB",10^($B12403/20),ABS($B12403)))</f>
        <v>3.84158104644173</v>
      </c>
      <c r="D12403" s="32" t="n">
        <f aca="false">IF($A12403="","",$A12403^2)</f>
        <v>3754511.74316406</v>
      </c>
      <c r="E12403" s="32" t="n">
        <f aca="false">IF($A12403="","",IF($C12403&lt;=0,"",1/$C12403^2))</f>
        <v>0.0677610301784545</v>
      </c>
      <c r="F12403" s="33" t="n">
        <f aca="false">IF(OR(ROW()-設定!$B$30&lt;2,ROW()+設定!$B$30&gt;13701,N($A12403)&lt;=0,N(INDEX($A$2:$A$13701,MIN(13700,MAX(1,ROW()-1+設定!$B$30))))&lt;=0,$A12403&lt;設定!$B$28,$A12403&gt;設定!$B$29),0,IF(AND($C12403&gt;=MAX(INDEX($C$1:$C$13701,MAX(1,ROW()-設定!$B$24)):INDEX($C$1:$C$13701,MAX(1,ROW()-1))),$C12403&gt;MAX(INDEX($C$1:$C$13701,MIN(13701,ROW()+1)):INDEX($C$1:$C$13701,MIN(13701,ROW()+設定!$B$24))),$C12403&gt;=設定!$B$32,$C12403&gt;=MAX(MIN(INDEX($C$1:$C$13701,MAX(1,ROW()-設定!$B$26)):INDEX($C$1:$C$13701,MAX(1,ROW()-1))),MIN(INDEX($C$1:$C$13701,MIN(13701,ROW()+1)):INDEX($C$1:$C$13701,MIN(13701,ROW()+設定!$B$26))))*10^(設定!$B$27/20)),1,0))</f>
        <v>0</v>
      </c>
      <c r="G12403" s="33" t="n">
        <f aca="false">$G12402+IF($F12403=1,1,0)</f>
        <v>6</v>
      </c>
      <c r="H12403" s="0" t="str">
        <f aca="false">IF($F12403=1,$G12403,"")</f>
        <v/>
      </c>
    </row>
    <row r="12404" customFormat="false" ht="15" hidden="false" customHeight="false" outlineLevel="0" collapsed="false">
      <c r="A12404" s="30" t="n">
        <v>1937.8125</v>
      </c>
      <c r="B12404" s="31" t="n">
        <v>11.6096</v>
      </c>
      <c r="C12404" s="32" t="n">
        <f aca="false">IF($A12404="","",IF(設定!$B$21="dB",10^($B12404/20),ABS($B12404)))</f>
        <v>3.80609829467217</v>
      </c>
      <c r="D12404" s="32" t="n">
        <f aca="false">IF($A12404="","",$A12404^2)</f>
        <v>3755117.28515625</v>
      </c>
      <c r="E12404" s="32" t="n">
        <f aca="false">IF($A12404="","",IF($C12404&lt;=0,"",1/$C12404^2))</f>
        <v>0.0690303380203313</v>
      </c>
      <c r="F12404" s="33" t="n">
        <f aca="false">IF(OR(ROW()-設定!$B$30&lt;2,ROW()+設定!$B$30&gt;13701,N($A12404)&lt;=0,N(INDEX($A$2:$A$13701,MIN(13700,MAX(1,ROW()-1+設定!$B$30))))&lt;=0,$A12404&lt;設定!$B$28,$A12404&gt;設定!$B$29),0,IF(AND($C12404&gt;=MAX(INDEX($C$1:$C$13701,MAX(1,ROW()-設定!$B$24)):INDEX($C$1:$C$13701,MAX(1,ROW()-1))),$C12404&gt;MAX(INDEX($C$1:$C$13701,MIN(13701,ROW()+1)):INDEX($C$1:$C$13701,MIN(13701,ROW()+設定!$B$24))),$C12404&gt;=設定!$B$32,$C12404&gt;=MAX(MIN(INDEX($C$1:$C$13701,MAX(1,ROW()-設定!$B$26)):INDEX($C$1:$C$13701,MAX(1,ROW()-1))),MIN(INDEX($C$1:$C$13701,MIN(13701,ROW()+1)):INDEX($C$1:$C$13701,MIN(13701,ROW()+設定!$B$26))))*10^(設定!$B$27/20)),1,0))</f>
        <v>0</v>
      </c>
      <c r="G12404" s="33" t="n">
        <f aca="false">$G12403+IF($F12404=1,1,0)</f>
        <v>6</v>
      </c>
      <c r="H12404" s="0" t="str">
        <f aca="false">IF($F12404=1,$G12404,"")</f>
        <v/>
      </c>
    </row>
    <row r="12405" customFormat="false" ht="15" hidden="false" customHeight="false" outlineLevel="0" collapsed="false">
      <c r="A12405" s="30" t="n">
        <v>1937.96875</v>
      </c>
      <c r="B12405" s="31" t="n">
        <v>11.6129</v>
      </c>
      <c r="C12405" s="32" t="n">
        <f aca="false">IF($A12405="","",IF(設定!$B$21="dB",10^($B12405/20),ABS($B12405)))</f>
        <v>3.80754460715833</v>
      </c>
      <c r="D12405" s="32" t="n">
        <f aca="false">IF($A12405="","",$A12405^2)</f>
        <v>3755722.87597656</v>
      </c>
      <c r="E12405" s="32" t="n">
        <f aca="false">IF($A12405="","",IF($C12405&lt;=0,"",1/$C12405^2))</f>
        <v>0.0689779050285336</v>
      </c>
      <c r="F12405" s="33" t="n">
        <f aca="false">IF(OR(ROW()-設定!$B$30&lt;2,ROW()+設定!$B$30&gt;13701,N($A12405)&lt;=0,N(INDEX($A$2:$A$13701,MIN(13700,MAX(1,ROW()-1+設定!$B$30))))&lt;=0,$A12405&lt;設定!$B$28,$A12405&gt;設定!$B$29),0,IF(AND($C12405&gt;=MAX(INDEX($C$1:$C$13701,MAX(1,ROW()-設定!$B$24)):INDEX($C$1:$C$13701,MAX(1,ROW()-1))),$C12405&gt;MAX(INDEX($C$1:$C$13701,MIN(13701,ROW()+1)):INDEX($C$1:$C$13701,MIN(13701,ROW()+設定!$B$24))),$C12405&gt;=設定!$B$32,$C12405&gt;=MAX(MIN(INDEX($C$1:$C$13701,MAX(1,ROW()-設定!$B$26)):INDEX($C$1:$C$13701,MAX(1,ROW()-1))),MIN(INDEX($C$1:$C$13701,MIN(13701,ROW()+1)):INDEX($C$1:$C$13701,MIN(13701,ROW()+設定!$B$26))))*10^(設定!$B$27/20)),1,0))</f>
        <v>0</v>
      </c>
      <c r="G12405" s="33" t="n">
        <f aca="false">$G12404+IF($F12405=1,1,0)</f>
        <v>6</v>
      </c>
      <c r="H12405" s="0" t="str">
        <f aca="false">IF($F12405=1,$G12405,"")</f>
        <v/>
      </c>
    </row>
    <row r="12406" customFormat="false" ht="15" hidden="false" customHeight="false" outlineLevel="0" collapsed="false">
      <c r="A12406" s="30" t="n">
        <v>1938.125</v>
      </c>
      <c r="B12406" s="31" t="n">
        <v>11.6092</v>
      </c>
      <c r="C12406" s="32" t="n">
        <f aca="false">IF($A12406="","",IF(設定!$B$21="dB",10^($B12406/20),ABS($B12406)))</f>
        <v>3.8059230214041</v>
      </c>
      <c r="D12406" s="32" t="n">
        <f aca="false">IF($A12406="","",$A12406^2)</f>
        <v>3756328.515625</v>
      </c>
      <c r="E12406" s="32" t="n">
        <f aca="false">IF($A12406="","",IF($C12406&lt;=0,"",1/$C12406^2))</f>
        <v>0.0690366962422254</v>
      </c>
      <c r="F12406" s="33" t="n">
        <f aca="false">IF(OR(ROW()-設定!$B$30&lt;2,ROW()+設定!$B$30&gt;13701,N($A12406)&lt;=0,N(INDEX($A$2:$A$13701,MIN(13700,MAX(1,ROW()-1+設定!$B$30))))&lt;=0,$A12406&lt;設定!$B$28,$A12406&gt;設定!$B$29),0,IF(AND($C12406&gt;=MAX(INDEX($C$1:$C$13701,MAX(1,ROW()-設定!$B$24)):INDEX($C$1:$C$13701,MAX(1,ROW()-1))),$C12406&gt;MAX(INDEX($C$1:$C$13701,MIN(13701,ROW()+1)):INDEX($C$1:$C$13701,MIN(13701,ROW()+設定!$B$24))),$C12406&gt;=設定!$B$32,$C12406&gt;=MAX(MIN(INDEX($C$1:$C$13701,MAX(1,ROW()-設定!$B$26)):INDEX($C$1:$C$13701,MAX(1,ROW()-1))),MIN(INDEX($C$1:$C$13701,MIN(13701,ROW()+1)):INDEX($C$1:$C$13701,MIN(13701,ROW()+設定!$B$26))))*10^(設定!$B$27/20)),1,0))</f>
        <v>0</v>
      </c>
      <c r="G12406" s="33" t="n">
        <f aca="false">$G12405+IF($F12406=1,1,0)</f>
        <v>6</v>
      </c>
      <c r="H12406" s="0" t="str">
        <f aca="false">IF($F12406=1,$G12406,"")</f>
        <v/>
      </c>
    </row>
    <row r="12407" customFormat="false" ht="15" hidden="false" customHeight="false" outlineLevel="0" collapsed="false">
      <c r="A12407" s="30" t="n">
        <v>1938.28125</v>
      </c>
      <c r="B12407" s="31" t="n">
        <v>11.6103</v>
      </c>
      <c r="C12407" s="32" t="n">
        <f aca="false">IF($A12407="","",IF(設定!$B$21="dB",10^($B12407/20),ABS($B12407)))</f>
        <v>3.80640504231433</v>
      </c>
      <c r="D12407" s="32" t="n">
        <f aca="false">IF($A12407="","",$A12407^2)</f>
        <v>3756934.20410156</v>
      </c>
      <c r="E12407" s="32" t="n">
        <f aca="false">IF($A12407="","",IF($C12407&lt;=0,"",1/$C12407^2))</f>
        <v>0.0690192125410528</v>
      </c>
      <c r="F12407" s="33" t="n">
        <f aca="false">IF(OR(ROW()-設定!$B$30&lt;2,ROW()+設定!$B$30&gt;13701,N($A12407)&lt;=0,N(INDEX($A$2:$A$13701,MIN(13700,MAX(1,ROW()-1+設定!$B$30))))&lt;=0,$A12407&lt;設定!$B$28,$A12407&gt;設定!$B$29),0,IF(AND($C12407&gt;=MAX(INDEX($C$1:$C$13701,MAX(1,ROW()-設定!$B$24)):INDEX($C$1:$C$13701,MAX(1,ROW()-1))),$C12407&gt;MAX(INDEX($C$1:$C$13701,MIN(13701,ROW()+1)):INDEX($C$1:$C$13701,MIN(13701,ROW()+設定!$B$24))),$C12407&gt;=設定!$B$32,$C12407&gt;=MAX(MIN(INDEX($C$1:$C$13701,MAX(1,ROW()-設定!$B$26)):INDEX($C$1:$C$13701,MAX(1,ROW()-1))),MIN(INDEX($C$1:$C$13701,MIN(13701,ROW()+1)):INDEX($C$1:$C$13701,MIN(13701,ROW()+設定!$B$26))))*10^(設定!$B$27/20)),1,0))</f>
        <v>0</v>
      </c>
      <c r="G12407" s="33" t="n">
        <f aca="false">$G12406+IF($F12407=1,1,0)</f>
        <v>6</v>
      </c>
      <c r="H12407" s="0" t="str">
        <f aca="false">IF($F12407=1,$G12407,"")</f>
        <v/>
      </c>
    </row>
    <row r="12408" customFormat="false" ht="15" hidden="false" customHeight="false" outlineLevel="0" collapsed="false">
      <c r="A12408" s="30" t="n">
        <v>1938.4375</v>
      </c>
      <c r="B12408" s="31" t="n">
        <v>11.5043</v>
      </c>
      <c r="C12408" s="32" t="n">
        <f aca="false">IF($A12408="","",IF(設定!$B$21="dB",10^($B12408/20),ABS($B12408)))</f>
        <v>3.76023510836174</v>
      </c>
      <c r="D12408" s="32" t="n">
        <f aca="false">IF($A12408="","",$A12408^2)</f>
        <v>3757539.94140625</v>
      </c>
      <c r="E12408" s="32" t="n">
        <f aca="false">IF($A12408="","",IF($C12408&lt;=0,"",1/$C12408^2))</f>
        <v>0.0707245185950485</v>
      </c>
      <c r="F12408" s="33" t="n">
        <f aca="false">IF(OR(ROW()-設定!$B$30&lt;2,ROW()+設定!$B$30&gt;13701,N($A12408)&lt;=0,N(INDEX($A$2:$A$13701,MIN(13700,MAX(1,ROW()-1+設定!$B$30))))&lt;=0,$A12408&lt;設定!$B$28,$A12408&gt;設定!$B$29),0,IF(AND($C12408&gt;=MAX(INDEX($C$1:$C$13701,MAX(1,ROW()-設定!$B$24)):INDEX($C$1:$C$13701,MAX(1,ROW()-1))),$C12408&gt;MAX(INDEX($C$1:$C$13701,MIN(13701,ROW()+1)):INDEX($C$1:$C$13701,MIN(13701,ROW()+設定!$B$24))),$C12408&gt;=設定!$B$32,$C12408&gt;=MAX(MIN(INDEX($C$1:$C$13701,MAX(1,ROW()-設定!$B$26)):INDEX($C$1:$C$13701,MAX(1,ROW()-1))),MIN(INDEX($C$1:$C$13701,MIN(13701,ROW()+1)):INDEX($C$1:$C$13701,MIN(13701,ROW()+設定!$B$26))))*10^(設定!$B$27/20)),1,0))</f>
        <v>0</v>
      </c>
      <c r="G12408" s="33" t="n">
        <f aca="false">$G12407+IF($F12408=1,1,0)</f>
        <v>6</v>
      </c>
      <c r="H12408" s="0" t="str">
        <f aca="false">IF($F12408=1,$G12408,"")</f>
        <v/>
      </c>
    </row>
    <row r="12409" customFormat="false" ht="15" hidden="false" customHeight="false" outlineLevel="0" collapsed="false">
      <c r="A12409" s="30" t="n">
        <v>1938.59375</v>
      </c>
      <c r="B12409" s="31" t="n">
        <v>11.7902</v>
      </c>
      <c r="C12409" s="32" t="n">
        <f aca="false">IF($A12409="","",IF(設定!$B$21="dB",10^($B12409/20),ABS($B12409)))</f>
        <v>3.88606445845469</v>
      </c>
      <c r="D12409" s="32" t="n">
        <f aca="false">IF($A12409="","",$A12409^2)</f>
        <v>3758145.72753906</v>
      </c>
      <c r="E12409" s="32" t="n">
        <f aca="false">IF($A12409="","",IF($C12409&lt;=0,"",1/$C12409^2))</f>
        <v>0.0662186008206957</v>
      </c>
      <c r="F12409" s="33" t="n">
        <f aca="false">IF(OR(ROW()-設定!$B$30&lt;2,ROW()+設定!$B$30&gt;13701,N($A12409)&lt;=0,N(INDEX($A$2:$A$13701,MIN(13700,MAX(1,ROW()-1+設定!$B$30))))&lt;=0,$A12409&lt;設定!$B$28,$A12409&gt;設定!$B$29),0,IF(AND($C12409&gt;=MAX(INDEX($C$1:$C$13701,MAX(1,ROW()-設定!$B$24)):INDEX($C$1:$C$13701,MAX(1,ROW()-1))),$C12409&gt;MAX(INDEX($C$1:$C$13701,MIN(13701,ROW()+1)):INDEX($C$1:$C$13701,MIN(13701,ROW()+設定!$B$24))),$C12409&gt;=設定!$B$32,$C12409&gt;=MAX(MIN(INDEX($C$1:$C$13701,MAX(1,ROW()-設定!$B$26)):INDEX($C$1:$C$13701,MAX(1,ROW()-1))),MIN(INDEX($C$1:$C$13701,MIN(13701,ROW()+1)):INDEX($C$1:$C$13701,MIN(13701,ROW()+設定!$B$26))))*10^(設定!$B$27/20)),1,0))</f>
        <v>0</v>
      </c>
      <c r="G12409" s="33" t="n">
        <f aca="false">$G12408+IF($F12409=1,1,0)</f>
        <v>6</v>
      </c>
      <c r="H12409" s="0" t="str">
        <f aca="false">IF($F12409=1,$G12409,"")</f>
        <v/>
      </c>
    </row>
    <row r="12410" customFormat="false" ht="15" hidden="false" customHeight="false" outlineLevel="0" collapsed="false">
      <c r="A12410" s="30" t="n">
        <v>1938.75</v>
      </c>
      <c r="B12410" s="31" t="n">
        <v>11.6982</v>
      </c>
      <c r="C12410" s="32" t="n">
        <f aca="false">IF($A12410="","",IF(設定!$B$21="dB",10^($B12410/20),ABS($B12410)))</f>
        <v>3.84512090325622</v>
      </c>
      <c r="D12410" s="32" t="n">
        <f aca="false">IF($A12410="","",$A12410^2)</f>
        <v>3758751.5625</v>
      </c>
      <c r="E12410" s="32" t="n">
        <f aca="false">IF($A12410="","",IF($C12410&lt;=0,"",1/$C12410^2))</f>
        <v>0.0676363246413816</v>
      </c>
      <c r="F12410" s="33" t="n">
        <f aca="false">IF(OR(ROW()-設定!$B$30&lt;2,ROW()+設定!$B$30&gt;13701,N($A12410)&lt;=0,N(INDEX($A$2:$A$13701,MIN(13700,MAX(1,ROW()-1+設定!$B$30))))&lt;=0,$A12410&lt;設定!$B$28,$A12410&gt;設定!$B$29),0,IF(AND($C12410&gt;=MAX(INDEX($C$1:$C$13701,MAX(1,ROW()-設定!$B$24)):INDEX($C$1:$C$13701,MAX(1,ROW()-1))),$C12410&gt;MAX(INDEX($C$1:$C$13701,MIN(13701,ROW()+1)):INDEX($C$1:$C$13701,MIN(13701,ROW()+設定!$B$24))),$C12410&gt;=設定!$B$32,$C12410&gt;=MAX(MIN(INDEX($C$1:$C$13701,MAX(1,ROW()-設定!$B$26)):INDEX($C$1:$C$13701,MAX(1,ROW()-1))),MIN(INDEX($C$1:$C$13701,MIN(13701,ROW()+1)):INDEX($C$1:$C$13701,MIN(13701,ROW()+設定!$B$26))))*10^(設定!$B$27/20)),1,0))</f>
        <v>0</v>
      </c>
      <c r="G12410" s="33" t="n">
        <f aca="false">$G12409+IF($F12410=1,1,0)</f>
        <v>6</v>
      </c>
      <c r="H12410" s="0" t="str">
        <f aca="false">IF($F12410=1,$G12410,"")</f>
        <v/>
      </c>
    </row>
    <row r="12411" customFormat="false" ht="15" hidden="false" customHeight="false" outlineLevel="0" collapsed="false">
      <c r="A12411" s="30" t="n">
        <v>1938.90625</v>
      </c>
      <c r="B12411" s="31" t="n">
        <v>11.7551</v>
      </c>
      <c r="C12411" s="32" t="n">
        <f aca="false">IF($A12411="","",IF(設定!$B$21="dB",10^($B12411/20),ABS($B12411)))</f>
        <v>3.87039241580029</v>
      </c>
      <c r="D12411" s="32" t="n">
        <f aca="false">IF($A12411="","",$A12411^2)</f>
        <v>3759357.44628906</v>
      </c>
      <c r="E12411" s="32" t="n">
        <f aca="false">IF($A12411="","",IF($C12411&lt;=0,"",1/$C12411^2))</f>
        <v>0.0667559529661121</v>
      </c>
      <c r="F12411" s="33" t="n">
        <f aca="false">IF(OR(ROW()-設定!$B$30&lt;2,ROW()+設定!$B$30&gt;13701,N($A12411)&lt;=0,N(INDEX($A$2:$A$13701,MIN(13700,MAX(1,ROW()-1+設定!$B$30))))&lt;=0,$A12411&lt;設定!$B$28,$A12411&gt;設定!$B$29),0,IF(AND($C12411&gt;=MAX(INDEX($C$1:$C$13701,MAX(1,ROW()-設定!$B$24)):INDEX($C$1:$C$13701,MAX(1,ROW()-1))),$C12411&gt;MAX(INDEX($C$1:$C$13701,MIN(13701,ROW()+1)):INDEX($C$1:$C$13701,MIN(13701,ROW()+設定!$B$24))),$C12411&gt;=設定!$B$32,$C12411&gt;=MAX(MIN(INDEX($C$1:$C$13701,MAX(1,ROW()-設定!$B$26)):INDEX($C$1:$C$13701,MAX(1,ROW()-1))),MIN(INDEX($C$1:$C$13701,MIN(13701,ROW()+1)):INDEX($C$1:$C$13701,MIN(13701,ROW()+設定!$B$26))))*10^(設定!$B$27/20)),1,0))</f>
        <v>0</v>
      </c>
      <c r="G12411" s="33" t="n">
        <f aca="false">$G12410+IF($F12411=1,1,0)</f>
        <v>6</v>
      </c>
      <c r="H12411" s="0" t="str">
        <f aca="false">IF($F12411=1,$G12411,"")</f>
        <v/>
      </c>
    </row>
    <row r="12412" customFormat="false" ht="15" hidden="false" customHeight="false" outlineLevel="0" collapsed="false">
      <c r="A12412" s="30" t="n">
        <v>1939.0625</v>
      </c>
      <c r="B12412" s="31" t="n">
        <v>11.6104</v>
      </c>
      <c r="C12412" s="32" t="n">
        <f aca="false">IF($A12412="","",IF(設定!$B$21="dB",10^($B12412/20),ABS($B12412)))</f>
        <v>3.80644886542413</v>
      </c>
      <c r="D12412" s="32" t="n">
        <f aca="false">IF($A12412="","",$A12412^2)</f>
        <v>3759963.37890625</v>
      </c>
      <c r="E12412" s="32" t="n">
        <f aca="false">IF($A12412="","",IF($C12412&lt;=0,"",1/$C12412^2))</f>
        <v>0.06901762333325</v>
      </c>
      <c r="F12412" s="33" t="n">
        <f aca="false">IF(OR(ROW()-設定!$B$30&lt;2,ROW()+設定!$B$30&gt;13701,N($A12412)&lt;=0,N(INDEX($A$2:$A$13701,MIN(13700,MAX(1,ROW()-1+設定!$B$30))))&lt;=0,$A12412&lt;設定!$B$28,$A12412&gt;設定!$B$29),0,IF(AND($C12412&gt;=MAX(INDEX($C$1:$C$13701,MAX(1,ROW()-設定!$B$24)):INDEX($C$1:$C$13701,MAX(1,ROW()-1))),$C12412&gt;MAX(INDEX($C$1:$C$13701,MIN(13701,ROW()+1)):INDEX($C$1:$C$13701,MIN(13701,ROW()+設定!$B$24))),$C12412&gt;=設定!$B$32,$C12412&gt;=MAX(MIN(INDEX($C$1:$C$13701,MAX(1,ROW()-設定!$B$26)):INDEX($C$1:$C$13701,MAX(1,ROW()-1))),MIN(INDEX($C$1:$C$13701,MIN(13701,ROW()+1)):INDEX($C$1:$C$13701,MIN(13701,ROW()+設定!$B$26))))*10^(設定!$B$27/20)),1,0))</f>
        <v>0</v>
      </c>
      <c r="G12412" s="33" t="n">
        <f aca="false">$G12411+IF($F12412=1,1,0)</f>
        <v>6</v>
      </c>
      <c r="H12412" s="0" t="str">
        <f aca="false">IF($F12412=1,$G12412,"")</f>
        <v/>
      </c>
    </row>
    <row r="12413" customFormat="false" ht="15" hidden="false" customHeight="false" outlineLevel="0" collapsed="false">
      <c r="A12413" s="30" t="n">
        <v>1939.21875</v>
      </c>
      <c r="B12413" s="31" t="n">
        <v>11.6774</v>
      </c>
      <c r="C12413" s="32" t="n">
        <f aca="false">IF($A12413="","",IF(設定!$B$21="dB",10^($B12413/20),ABS($B12413)))</f>
        <v>3.83592405265186</v>
      </c>
      <c r="D12413" s="32" t="n">
        <f aca="false">IF($A12413="","",$A12413^2)</f>
        <v>3760569.36035156</v>
      </c>
      <c r="E12413" s="32" t="n">
        <f aca="false">IF($A12413="","",IF($C12413&lt;=0,"",1/$C12413^2))</f>
        <v>0.067961037463908</v>
      </c>
      <c r="F12413" s="33" t="n">
        <f aca="false">IF(OR(ROW()-設定!$B$30&lt;2,ROW()+設定!$B$30&gt;13701,N($A12413)&lt;=0,N(INDEX($A$2:$A$13701,MIN(13700,MAX(1,ROW()-1+設定!$B$30))))&lt;=0,$A12413&lt;設定!$B$28,$A12413&gt;設定!$B$29),0,IF(AND($C12413&gt;=MAX(INDEX($C$1:$C$13701,MAX(1,ROW()-設定!$B$24)):INDEX($C$1:$C$13701,MAX(1,ROW()-1))),$C12413&gt;MAX(INDEX($C$1:$C$13701,MIN(13701,ROW()+1)):INDEX($C$1:$C$13701,MIN(13701,ROW()+設定!$B$24))),$C12413&gt;=設定!$B$32,$C12413&gt;=MAX(MIN(INDEX($C$1:$C$13701,MAX(1,ROW()-設定!$B$26)):INDEX($C$1:$C$13701,MAX(1,ROW()-1))),MIN(INDEX($C$1:$C$13701,MIN(13701,ROW()+1)):INDEX($C$1:$C$13701,MIN(13701,ROW()+設定!$B$26))))*10^(設定!$B$27/20)),1,0))</f>
        <v>0</v>
      </c>
      <c r="G12413" s="33" t="n">
        <f aca="false">$G12412+IF($F12413=1,1,0)</f>
        <v>6</v>
      </c>
      <c r="H12413" s="0" t="str">
        <f aca="false">IF($F12413=1,$G12413,"")</f>
        <v/>
      </c>
    </row>
    <row r="12414" customFormat="false" ht="15" hidden="false" customHeight="false" outlineLevel="0" collapsed="false">
      <c r="A12414" s="30" t="n">
        <v>1939.375</v>
      </c>
      <c r="B12414" s="31" t="n">
        <v>11.6532</v>
      </c>
      <c r="C12414" s="32" t="n">
        <f aca="false">IF($A12414="","",IF(設定!$B$21="dB",10^($B12414/20),ABS($B12414)))</f>
        <v>3.82525155176701</v>
      </c>
      <c r="D12414" s="32" t="n">
        <f aca="false">IF($A12414="","",$A12414^2)</f>
        <v>3761175.390625</v>
      </c>
      <c r="E12414" s="32" t="n">
        <f aca="false">IF($A12414="","",IF($C12414&lt;=0,"",1/$C12414^2))</f>
        <v>0.0683407908164104</v>
      </c>
      <c r="F12414" s="33" t="n">
        <f aca="false">IF(OR(ROW()-設定!$B$30&lt;2,ROW()+設定!$B$30&gt;13701,N($A12414)&lt;=0,N(INDEX($A$2:$A$13701,MIN(13700,MAX(1,ROW()-1+設定!$B$30))))&lt;=0,$A12414&lt;設定!$B$28,$A12414&gt;設定!$B$29),0,IF(AND($C12414&gt;=MAX(INDEX($C$1:$C$13701,MAX(1,ROW()-設定!$B$24)):INDEX($C$1:$C$13701,MAX(1,ROW()-1))),$C12414&gt;MAX(INDEX($C$1:$C$13701,MIN(13701,ROW()+1)):INDEX($C$1:$C$13701,MIN(13701,ROW()+設定!$B$24))),$C12414&gt;=設定!$B$32,$C12414&gt;=MAX(MIN(INDEX($C$1:$C$13701,MAX(1,ROW()-設定!$B$26)):INDEX($C$1:$C$13701,MAX(1,ROW()-1))),MIN(INDEX($C$1:$C$13701,MIN(13701,ROW()+1)):INDEX($C$1:$C$13701,MIN(13701,ROW()+設定!$B$26))))*10^(設定!$B$27/20)),1,0))</f>
        <v>0</v>
      </c>
      <c r="G12414" s="33" t="n">
        <f aca="false">$G12413+IF($F12414=1,1,0)</f>
        <v>6</v>
      </c>
      <c r="H12414" s="0" t="str">
        <f aca="false">IF($F12414=1,$G12414,"")</f>
        <v/>
      </c>
    </row>
    <row r="12415" customFormat="false" ht="15" hidden="false" customHeight="false" outlineLevel="0" collapsed="false">
      <c r="A12415" s="30" t="n">
        <v>1939.53125</v>
      </c>
      <c r="B12415" s="31" t="n">
        <v>11.753</v>
      </c>
      <c r="C12415" s="32" t="n">
        <f aca="false">IF($A12415="","",IF(設定!$B$21="dB",10^($B12415/20),ABS($B12415)))</f>
        <v>3.86945677858256</v>
      </c>
      <c r="D12415" s="32" t="n">
        <f aca="false">IF($A12415="","",$A12415^2)</f>
        <v>3761781.46972656</v>
      </c>
      <c r="E12415" s="32" t="n">
        <f aca="false">IF($A12415="","",IF($C12415&lt;=0,"",1/$C12415^2))</f>
        <v>0.0667882401366539</v>
      </c>
      <c r="F12415" s="33" t="n">
        <f aca="false">IF(OR(ROW()-設定!$B$30&lt;2,ROW()+設定!$B$30&gt;13701,N($A12415)&lt;=0,N(INDEX($A$2:$A$13701,MIN(13700,MAX(1,ROW()-1+設定!$B$30))))&lt;=0,$A12415&lt;設定!$B$28,$A12415&gt;設定!$B$29),0,IF(AND($C12415&gt;=MAX(INDEX($C$1:$C$13701,MAX(1,ROW()-設定!$B$24)):INDEX($C$1:$C$13701,MAX(1,ROW()-1))),$C12415&gt;MAX(INDEX($C$1:$C$13701,MIN(13701,ROW()+1)):INDEX($C$1:$C$13701,MIN(13701,ROW()+設定!$B$24))),$C12415&gt;=設定!$B$32,$C12415&gt;=MAX(MIN(INDEX($C$1:$C$13701,MAX(1,ROW()-設定!$B$26)):INDEX($C$1:$C$13701,MAX(1,ROW()-1))),MIN(INDEX($C$1:$C$13701,MIN(13701,ROW()+1)):INDEX($C$1:$C$13701,MIN(13701,ROW()+設定!$B$26))))*10^(設定!$B$27/20)),1,0))</f>
        <v>0</v>
      </c>
      <c r="G12415" s="33" t="n">
        <f aca="false">$G12414+IF($F12415=1,1,0)</f>
        <v>6</v>
      </c>
      <c r="H12415" s="0" t="str">
        <f aca="false">IF($F12415=1,$G12415,"")</f>
        <v/>
      </c>
    </row>
    <row r="12416" customFormat="false" ht="15" hidden="false" customHeight="false" outlineLevel="0" collapsed="false">
      <c r="A12416" s="30" t="n">
        <v>1939.6875</v>
      </c>
      <c r="B12416" s="31" t="n">
        <v>11.71</v>
      </c>
      <c r="C12416" s="32" t="n">
        <f aca="false">IF($A12416="","",IF(設定!$B$21="dB",10^($B12416/20),ABS($B12416)))</f>
        <v>3.85034814678615</v>
      </c>
      <c r="D12416" s="32" t="n">
        <f aca="false">IF($A12416="","",$A12416^2)</f>
        <v>3762387.59765625</v>
      </c>
      <c r="E12416" s="32" t="n">
        <f aca="false">IF($A12416="","",IF($C12416&lt;=0,"",1/$C12416^2))</f>
        <v>0.0674528027697922</v>
      </c>
      <c r="F12416" s="33" t="n">
        <f aca="false">IF(OR(ROW()-設定!$B$30&lt;2,ROW()+設定!$B$30&gt;13701,N($A12416)&lt;=0,N(INDEX($A$2:$A$13701,MIN(13700,MAX(1,ROW()-1+設定!$B$30))))&lt;=0,$A12416&lt;設定!$B$28,$A12416&gt;設定!$B$29),0,IF(AND($C12416&gt;=MAX(INDEX($C$1:$C$13701,MAX(1,ROW()-設定!$B$24)):INDEX($C$1:$C$13701,MAX(1,ROW()-1))),$C12416&gt;MAX(INDEX($C$1:$C$13701,MIN(13701,ROW()+1)):INDEX($C$1:$C$13701,MIN(13701,ROW()+設定!$B$24))),$C12416&gt;=設定!$B$32,$C12416&gt;=MAX(MIN(INDEX($C$1:$C$13701,MAX(1,ROW()-設定!$B$26)):INDEX($C$1:$C$13701,MAX(1,ROW()-1))),MIN(INDEX($C$1:$C$13701,MIN(13701,ROW()+1)):INDEX($C$1:$C$13701,MIN(13701,ROW()+設定!$B$26))))*10^(設定!$B$27/20)),1,0))</f>
        <v>0</v>
      </c>
      <c r="G12416" s="33" t="n">
        <f aca="false">$G12415+IF($F12416=1,1,0)</f>
        <v>6</v>
      </c>
      <c r="H12416" s="0" t="str">
        <f aca="false">IF($F12416=1,$G12416,"")</f>
        <v/>
      </c>
    </row>
    <row r="12417" customFormat="false" ht="15" hidden="false" customHeight="false" outlineLevel="0" collapsed="false">
      <c r="A12417" s="30" t="n">
        <v>1939.84375</v>
      </c>
      <c r="B12417" s="31" t="n">
        <v>11.6563</v>
      </c>
      <c r="C12417" s="32" t="n">
        <f aca="false">IF($A12417="","",IF(設定!$B$21="dB",10^($B12417/20),ABS($B12417)))</f>
        <v>3.82661703033864</v>
      </c>
      <c r="D12417" s="32" t="n">
        <f aca="false">IF($A12417="","",$A12417^2)</f>
        <v>3762993.77441406</v>
      </c>
      <c r="E12417" s="32" t="n">
        <f aca="false">IF($A12417="","",IF($C12417&lt;=0,"",1/$C12417^2))</f>
        <v>0.0682920264717941</v>
      </c>
      <c r="F12417" s="33" t="n">
        <f aca="false">IF(OR(ROW()-設定!$B$30&lt;2,ROW()+設定!$B$30&gt;13701,N($A12417)&lt;=0,N(INDEX($A$2:$A$13701,MIN(13700,MAX(1,ROW()-1+設定!$B$30))))&lt;=0,$A12417&lt;設定!$B$28,$A12417&gt;設定!$B$29),0,IF(AND($C12417&gt;=MAX(INDEX($C$1:$C$13701,MAX(1,ROW()-設定!$B$24)):INDEX($C$1:$C$13701,MAX(1,ROW()-1))),$C12417&gt;MAX(INDEX($C$1:$C$13701,MIN(13701,ROW()+1)):INDEX($C$1:$C$13701,MIN(13701,ROW()+設定!$B$24))),$C12417&gt;=設定!$B$32,$C12417&gt;=MAX(MIN(INDEX($C$1:$C$13701,MAX(1,ROW()-設定!$B$26)):INDEX($C$1:$C$13701,MAX(1,ROW()-1))),MIN(INDEX($C$1:$C$13701,MIN(13701,ROW()+1)):INDEX($C$1:$C$13701,MIN(13701,ROW()+設定!$B$26))))*10^(設定!$B$27/20)),1,0))</f>
        <v>0</v>
      </c>
      <c r="G12417" s="33" t="n">
        <f aca="false">$G12416+IF($F12417=1,1,0)</f>
        <v>6</v>
      </c>
      <c r="H12417" s="0" t="str">
        <f aca="false">IF($F12417=1,$G12417,"")</f>
        <v/>
      </c>
    </row>
    <row r="12418" customFormat="false" ht="15" hidden="false" customHeight="false" outlineLevel="0" collapsed="false">
      <c r="A12418" s="30" t="n">
        <v>1940</v>
      </c>
      <c r="B12418" s="31" t="n">
        <v>11.5429</v>
      </c>
      <c r="C12418" s="32" t="n">
        <f aca="false">IF($A12418="","",IF(設定!$B$21="dB",10^($B12418/20),ABS($B12418)))</f>
        <v>3.7769827382646</v>
      </c>
      <c r="D12418" s="32" t="n">
        <f aca="false">IF($A12418="","",$A12418^2)</f>
        <v>3763600</v>
      </c>
      <c r="E12418" s="32" t="n">
        <f aca="false">IF($A12418="","",IF($C12418&lt;=0,"",1/$C12418^2))</f>
        <v>0.0700987058222063</v>
      </c>
      <c r="F12418" s="33" t="n">
        <f aca="false">IF(OR(ROW()-設定!$B$30&lt;2,ROW()+設定!$B$30&gt;13701,N($A12418)&lt;=0,N(INDEX($A$2:$A$13701,MIN(13700,MAX(1,ROW()-1+設定!$B$30))))&lt;=0,$A12418&lt;設定!$B$28,$A12418&gt;設定!$B$29),0,IF(AND($C12418&gt;=MAX(INDEX($C$1:$C$13701,MAX(1,ROW()-設定!$B$24)):INDEX($C$1:$C$13701,MAX(1,ROW()-1))),$C12418&gt;MAX(INDEX($C$1:$C$13701,MIN(13701,ROW()+1)):INDEX($C$1:$C$13701,MIN(13701,ROW()+設定!$B$24))),$C12418&gt;=設定!$B$32,$C12418&gt;=MAX(MIN(INDEX($C$1:$C$13701,MAX(1,ROW()-設定!$B$26)):INDEX($C$1:$C$13701,MAX(1,ROW()-1))),MIN(INDEX($C$1:$C$13701,MIN(13701,ROW()+1)):INDEX($C$1:$C$13701,MIN(13701,ROW()+設定!$B$26))))*10^(設定!$B$27/20)),1,0))</f>
        <v>0</v>
      </c>
      <c r="G12418" s="33" t="n">
        <f aca="false">$G12417+IF($F12418=1,1,0)</f>
        <v>6</v>
      </c>
      <c r="H12418" s="0" t="str">
        <f aca="false">IF($F12418=1,$G12418,"")</f>
        <v/>
      </c>
    </row>
    <row r="12419" customFormat="false" ht="15" hidden="false" customHeight="false" outlineLevel="0" collapsed="false">
      <c r="A12419" s="30" t="n">
        <v>1940.15625</v>
      </c>
      <c r="B12419" s="31" t="n">
        <v>11.478</v>
      </c>
      <c r="C12419" s="32" t="n">
        <f aca="false">IF($A12419="","",IF(設定!$B$21="dB",10^($B12419/20),ABS($B12419)))</f>
        <v>3.74886671460539</v>
      </c>
      <c r="D12419" s="32" t="n">
        <f aca="false">IF($A12419="","",$A12419^2)</f>
        <v>3764206.27441406</v>
      </c>
      <c r="E12419" s="32" t="n">
        <f aca="false">IF($A12419="","",IF($C12419&lt;=0,"",1/$C12419^2))</f>
        <v>0.0711541115007434</v>
      </c>
      <c r="F12419" s="33" t="n">
        <f aca="false">IF(OR(ROW()-設定!$B$30&lt;2,ROW()+設定!$B$30&gt;13701,N($A12419)&lt;=0,N(INDEX($A$2:$A$13701,MIN(13700,MAX(1,ROW()-1+設定!$B$30))))&lt;=0,$A12419&lt;設定!$B$28,$A12419&gt;設定!$B$29),0,IF(AND($C12419&gt;=MAX(INDEX($C$1:$C$13701,MAX(1,ROW()-設定!$B$24)):INDEX($C$1:$C$13701,MAX(1,ROW()-1))),$C12419&gt;MAX(INDEX($C$1:$C$13701,MIN(13701,ROW()+1)):INDEX($C$1:$C$13701,MIN(13701,ROW()+設定!$B$24))),$C12419&gt;=設定!$B$32,$C12419&gt;=MAX(MIN(INDEX($C$1:$C$13701,MAX(1,ROW()-設定!$B$26)):INDEX($C$1:$C$13701,MAX(1,ROW()-1))),MIN(INDEX($C$1:$C$13701,MIN(13701,ROW()+1)):INDEX($C$1:$C$13701,MIN(13701,ROW()+設定!$B$26))))*10^(設定!$B$27/20)),1,0))</f>
        <v>0</v>
      </c>
      <c r="G12419" s="33" t="n">
        <f aca="false">$G12418+IF($F12419=1,1,0)</f>
        <v>6</v>
      </c>
      <c r="H12419" s="0" t="str">
        <f aca="false">IF($F12419=1,$G12419,"")</f>
        <v/>
      </c>
    </row>
    <row r="12420" customFormat="false" ht="15" hidden="false" customHeight="false" outlineLevel="0" collapsed="false">
      <c r="A12420" s="30" t="n">
        <v>1940.3125</v>
      </c>
      <c r="B12420" s="31" t="n">
        <v>11.5154</v>
      </c>
      <c r="C12420" s="32" t="n">
        <f aca="false">IF($A12420="","",IF(設定!$B$21="dB",10^($B12420/20),ABS($B12420)))</f>
        <v>3.76504351514756</v>
      </c>
      <c r="D12420" s="32" t="n">
        <f aca="false">IF($A12420="","",$A12420^2)</f>
        <v>3764812.59765625</v>
      </c>
      <c r="E12420" s="32" t="n">
        <f aca="false">IF($A12420="","",IF($C12420&lt;=0,"",1/$C12420^2))</f>
        <v>0.0705439867645495</v>
      </c>
      <c r="F12420" s="33" t="n">
        <f aca="false">IF(OR(ROW()-設定!$B$30&lt;2,ROW()+設定!$B$30&gt;13701,N($A12420)&lt;=0,N(INDEX($A$2:$A$13701,MIN(13700,MAX(1,ROW()-1+設定!$B$30))))&lt;=0,$A12420&lt;設定!$B$28,$A12420&gt;設定!$B$29),0,IF(AND($C12420&gt;=MAX(INDEX($C$1:$C$13701,MAX(1,ROW()-設定!$B$24)):INDEX($C$1:$C$13701,MAX(1,ROW()-1))),$C12420&gt;MAX(INDEX($C$1:$C$13701,MIN(13701,ROW()+1)):INDEX($C$1:$C$13701,MIN(13701,ROW()+設定!$B$24))),$C12420&gt;=設定!$B$32,$C12420&gt;=MAX(MIN(INDEX($C$1:$C$13701,MAX(1,ROW()-設定!$B$26)):INDEX($C$1:$C$13701,MAX(1,ROW()-1))),MIN(INDEX($C$1:$C$13701,MIN(13701,ROW()+1)):INDEX($C$1:$C$13701,MIN(13701,ROW()+設定!$B$26))))*10^(設定!$B$27/20)),1,0))</f>
        <v>0</v>
      </c>
      <c r="G12420" s="33" t="n">
        <f aca="false">$G12419+IF($F12420=1,1,0)</f>
        <v>6</v>
      </c>
      <c r="H12420" s="0" t="str">
        <f aca="false">IF($F12420=1,$G12420,"")</f>
        <v/>
      </c>
    </row>
    <row r="12421" customFormat="false" ht="15" hidden="false" customHeight="false" outlineLevel="0" collapsed="false">
      <c r="A12421" s="30" t="n">
        <v>1940.46875</v>
      </c>
      <c r="B12421" s="31" t="n">
        <v>11.5277</v>
      </c>
      <c r="C12421" s="32" t="n">
        <f aca="false">IF($A12421="","",IF(設定!$B$21="dB",10^($B12421/20),ABS($B12421)))</f>
        <v>3.77037893181016</v>
      </c>
      <c r="D12421" s="32" t="n">
        <f aca="false">IF($A12421="","",$A12421^2)</f>
        <v>3765418.96972656</v>
      </c>
      <c r="E12421" s="32" t="n">
        <f aca="false">IF($A12421="","",IF($C12421&lt;=0,"",1/$C12421^2))</f>
        <v>0.0703444761780636</v>
      </c>
      <c r="F12421" s="33" t="n">
        <f aca="false">IF(OR(ROW()-設定!$B$30&lt;2,ROW()+設定!$B$30&gt;13701,N($A12421)&lt;=0,N(INDEX($A$2:$A$13701,MIN(13700,MAX(1,ROW()-1+設定!$B$30))))&lt;=0,$A12421&lt;設定!$B$28,$A12421&gt;設定!$B$29),0,IF(AND($C12421&gt;=MAX(INDEX($C$1:$C$13701,MAX(1,ROW()-設定!$B$24)):INDEX($C$1:$C$13701,MAX(1,ROW()-1))),$C12421&gt;MAX(INDEX($C$1:$C$13701,MIN(13701,ROW()+1)):INDEX($C$1:$C$13701,MIN(13701,ROW()+設定!$B$24))),$C12421&gt;=設定!$B$32,$C12421&gt;=MAX(MIN(INDEX($C$1:$C$13701,MAX(1,ROW()-設定!$B$26)):INDEX($C$1:$C$13701,MAX(1,ROW()-1))),MIN(INDEX($C$1:$C$13701,MIN(13701,ROW()+1)):INDEX($C$1:$C$13701,MIN(13701,ROW()+設定!$B$26))))*10^(設定!$B$27/20)),1,0))</f>
        <v>0</v>
      </c>
      <c r="G12421" s="33" t="n">
        <f aca="false">$G12420+IF($F12421=1,1,0)</f>
        <v>6</v>
      </c>
      <c r="H12421" s="0" t="str">
        <f aca="false">IF($F12421=1,$G12421,"")</f>
        <v/>
      </c>
    </row>
    <row r="12422" customFormat="false" ht="15" hidden="false" customHeight="false" outlineLevel="0" collapsed="false">
      <c r="A12422" s="30" t="n">
        <v>1940.625</v>
      </c>
      <c r="B12422" s="31" t="n">
        <v>11.532</v>
      </c>
      <c r="C12422" s="32" t="n">
        <f aca="false">IF($A12422="","",IF(設定!$B$21="dB",10^($B12422/20),ABS($B12422)))</f>
        <v>3.77224594184861</v>
      </c>
      <c r="D12422" s="32" t="n">
        <f aca="false">IF($A12422="","",$A12422^2)</f>
        <v>3766025.390625</v>
      </c>
      <c r="E12422" s="32" t="n">
        <f aca="false">IF($A12422="","",IF($C12422&lt;=0,"",1/$C12422^2))</f>
        <v>0.0702748617656134</v>
      </c>
      <c r="F12422" s="33" t="n">
        <f aca="false">IF(OR(ROW()-設定!$B$30&lt;2,ROW()+設定!$B$30&gt;13701,N($A12422)&lt;=0,N(INDEX($A$2:$A$13701,MIN(13700,MAX(1,ROW()-1+設定!$B$30))))&lt;=0,$A12422&lt;設定!$B$28,$A12422&gt;設定!$B$29),0,IF(AND($C12422&gt;=MAX(INDEX($C$1:$C$13701,MAX(1,ROW()-設定!$B$24)):INDEX($C$1:$C$13701,MAX(1,ROW()-1))),$C12422&gt;MAX(INDEX($C$1:$C$13701,MIN(13701,ROW()+1)):INDEX($C$1:$C$13701,MIN(13701,ROW()+設定!$B$24))),$C12422&gt;=設定!$B$32,$C12422&gt;=MAX(MIN(INDEX($C$1:$C$13701,MAX(1,ROW()-設定!$B$26)):INDEX($C$1:$C$13701,MAX(1,ROW()-1))),MIN(INDEX($C$1:$C$13701,MIN(13701,ROW()+1)):INDEX($C$1:$C$13701,MIN(13701,ROW()+設定!$B$26))))*10^(設定!$B$27/20)),1,0))</f>
        <v>0</v>
      </c>
      <c r="G12422" s="33" t="n">
        <f aca="false">$G12421+IF($F12422=1,1,0)</f>
        <v>6</v>
      </c>
      <c r="H12422" s="0" t="str">
        <f aca="false">IF($F12422=1,$G12422,"")</f>
        <v/>
      </c>
    </row>
    <row r="12423" customFormat="false" ht="15" hidden="false" customHeight="false" outlineLevel="0" collapsed="false">
      <c r="A12423" s="30" t="n">
        <v>1940.78125</v>
      </c>
      <c r="B12423" s="31" t="n">
        <v>11.4518</v>
      </c>
      <c r="C12423" s="32" t="n">
        <f aca="false">IF($A12423="","",IF(設定!$B$21="dB",10^($B12423/20),ABS($B12423)))</f>
        <v>3.73757572132349</v>
      </c>
      <c r="D12423" s="32" t="n">
        <f aca="false">IF($A12423="","",$A12423^2)</f>
        <v>3766631.86035156</v>
      </c>
      <c r="E12423" s="32" t="n">
        <f aca="false">IF($A12423="","",IF($C12423&lt;=0,"",1/$C12423^2))</f>
        <v>0.0715846655109155</v>
      </c>
      <c r="F12423" s="33" t="n">
        <f aca="false">IF(OR(ROW()-設定!$B$30&lt;2,ROW()+設定!$B$30&gt;13701,N($A12423)&lt;=0,N(INDEX($A$2:$A$13701,MIN(13700,MAX(1,ROW()-1+設定!$B$30))))&lt;=0,$A12423&lt;設定!$B$28,$A12423&gt;設定!$B$29),0,IF(AND($C12423&gt;=MAX(INDEX($C$1:$C$13701,MAX(1,ROW()-設定!$B$24)):INDEX($C$1:$C$13701,MAX(1,ROW()-1))),$C12423&gt;MAX(INDEX($C$1:$C$13701,MIN(13701,ROW()+1)):INDEX($C$1:$C$13701,MIN(13701,ROW()+設定!$B$24))),$C12423&gt;=設定!$B$32,$C12423&gt;=MAX(MIN(INDEX($C$1:$C$13701,MAX(1,ROW()-設定!$B$26)):INDEX($C$1:$C$13701,MAX(1,ROW()-1))),MIN(INDEX($C$1:$C$13701,MIN(13701,ROW()+1)):INDEX($C$1:$C$13701,MIN(13701,ROW()+設定!$B$26))))*10^(設定!$B$27/20)),1,0))</f>
        <v>0</v>
      </c>
      <c r="G12423" s="33" t="n">
        <f aca="false">$G12422+IF($F12423=1,1,0)</f>
        <v>6</v>
      </c>
      <c r="H12423" s="0" t="str">
        <f aca="false">IF($F12423=1,$G12423,"")</f>
        <v/>
      </c>
    </row>
    <row r="12424" customFormat="false" ht="15" hidden="false" customHeight="false" outlineLevel="0" collapsed="false">
      <c r="A12424" s="30" t="n">
        <v>1940.9375</v>
      </c>
      <c r="B12424" s="31" t="n">
        <v>11.7528</v>
      </c>
      <c r="C12424" s="32" t="n">
        <f aca="false">IF($A12424="","",IF(設定!$B$21="dB",10^($B12424/20),ABS($B12424)))</f>
        <v>3.86936768207336</v>
      </c>
      <c r="D12424" s="32" t="n">
        <f aca="false">IF($A12424="","",$A12424^2)</f>
        <v>3767238.37890625</v>
      </c>
      <c r="E12424" s="32" t="n">
        <f aca="false">IF($A12424="","",IF($C12424&lt;=0,"",1/$C12424^2))</f>
        <v>0.0667913159195984</v>
      </c>
      <c r="F12424" s="33" t="n">
        <f aca="false">IF(OR(ROW()-設定!$B$30&lt;2,ROW()+設定!$B$30&gt;13701,N($A12424)&lt;=0,N(INDEX($A$2:$A$13701,MIN(13700,MAX(1,ROW()-1+設定!$B$30))))&lt;=0,$A12424&lt;設定!$B$28,$A12424&gt;設定!$B$29),0,IF(AND($C12424&gt;=MAX(INDEX($C$1:$C$13701,MAX(1,ROW()-設定!$B$24)):INDEX($C$1:$C$13701,MAX(1,ROW()-1))),$C12424&gt;MAX(INDEX($C$1:$C$13701,MIN(13701,ROW()+1)):INDEX($C$1:$C$13701,MIN(13701,ROW()+設定!$B$24))),$C12424&gt;=設定!$B$32,$C12424&gt;=MAX(MIN(INDEX($C$1:$C$13701,MAX(1,ROW()-設定!$B$26)):INDEX($C$1:$C$13701,MAX(1,ROW()-1))),MIN(INDEX($C$1:$C$13701,MIN(13701,ROW()+1)):INDEX($C$1:$C$13701,MIN(13701,ROW()+設定!$B$26))))*10^(設定!$B$27/20)),1,0))</f>
        <v>0</v>
      </c>
      <c r="G12424" s="33" t="n">
        <f aca="false">$G12423+IF($F12424=1,1,0)</f>
        <v>6</v>
      </c>
      <c r="H12424" s="0" t="str">
        <f aca="false">IF($F12424=1,$G12424,"")</f>
        <v/>
      </c>
    </row>
    <row r="12425" customFormat="false" ht="15" hidden="false" customHeight="false" outlineLevel="0" collapsed="false">
      <c r="A12425" s="30" t="n">
        <v>1941.09375</v>
      </c>
      <c r="B12425" s="31" t="n">
        <v>11.601</v>
      </c>
      <c r="C12425" s="32" t="n">
        <f aca="false">IF($A12425="","",IF(設定!$B$21="dB",10^($B12425/20),ABS($B12425)))</f>
        <v>3.80233169762139</v>
      </c>
      <c r="D12425" s="32" t="n">
        <f aca="false">IF($A12425="","",$A12425^2)</f>
        <v>3767844.94628906</v>
      </c>
      <c r="E12425" s="32" t="n">
        <f aca="false">IF($A12425="","",IF($C12425&lt;=0,"",1/$C12425^2))</f>
        <v>0.0691671689289564</v>
      </c>
      <c r="F12425" s="33" t="n">
        <f aca="false">IF(OR(ROW()-設定!$B$30&lt;2,ROW()+設定!$B$30&gt;13701,N($A12425)&lt;=0,N(INDEX($A$2:$A$13701,MIN(13700,MAX(1,ROW()-1+設定!$B$30))))&lt;=0,$A12425&lt;設定!$B$28,$A12425&gt;設定!$B$29),0,IF(AND($C12425&gt;=MAX(INDEX($C$1:$C$13701,MAX(1,ROW()-設定!$B$24)):INDEX($C$1:$C$13701,MAX(1,ROW()-1))),$C12425&gt;MAX(INDEX($C$1:$C$13701,MIN(13701,ROW()+1)):INDEX($C$1:$C$13701,MIN(13701,ROW()+設定!$B$24))),$C12425&gt;=設定!$B$32,$C12425&gt;=MAX(MIN(INDEX($C$1:$C$13701,MAX(1,ROW()-設定!$B$26)):INDEX($C$1:$C$13701,MAX(1,ROW()-1))),MIN(INDEX($C$1:$C$13701,MIN(13701,ROW()+1)):INDEX($C$1:$C$13701,MIN(13701,ROW()+設定!$B$26))))*10^(設定!$B$27/20)),1,0))</f>
        <v>0</v>
      </c>
      <c r="G12425" s="33" t="n">
        <f aca="false">$G12424+IF($F12425=1,1,0)</f>
        <v>6</v>
      </c>
      <c r="H12425" s="0" t="str">
        <f aca="false">IF($F12425=1,$G12425,"")</f>
        <v/>
      </c>
    </row>
    <row r="12426" customFormat="false" ht="15" hidden="false" customHeight="false" outlineLevel="0" collapsed="false">
      <c r="A12426" s="30" t="n">
        <v>1941.25</v>
      </c>
      <c r="B12426" s="31" t="n">
        <v>11.3505</v>
      </c>
      <c r="C12426" s="32" t="n">
        <f aca="false">IF($A12426="","",IF(設定!$B$21="dB",10^($B12426/20),ABS($B12426)))</f>
        <v>3.69423909495893</v>
      </c>
      <c r="D12426" s="32" t="n">
        <f aca="false">IF($A12426="","",$A12426^2)</f>
        <v>3768451.5625</v>
      </c>
      <c r="E12426" s="32" t="n">
        <f aca="false">IF($A12426="","",IF($C12426&lt;=0,"",1/$C12426^2))</f>
        <v>0.073274016845313</v>
      </c>
      <c r="F12426" s="33" t="n">
        <f aca="false">IF(OR(ROW()-設定!$B$30&lt;2,ROW()+設定!$B$30&gt;13701,N($A12426)&lt;=0,N(INDEX($A$2:$A$13701,MIN(13700,MAX(1,ROW()-1+設定!$B$30))))&lt;=0,$A12426&lt;設定!$B$28,$A12426&gt;設定!$B$29),0,IF(AND($C12426&gt;=MAX(INDEX($C$1:$C$13701,MAX(1,ROW()-設定!$B$24)):INDEX($C$1:$C$13701,MAX(1,ROW()-1))),$C12426&gt;MAX(INDEX($C$1:$C$13701,MIN(13701,ROW()+1)):INDEX($C$1:$C$13701,MIN(13701,ROW()+設定!$B$24))),$C12426&gt;=設定!$B$32,$C12426&gt;=MAX(MIN(INDEX($C$1:$C$13701,MAX(1,ROW()-設定!$B$26)):INDEX($C$1:$C$13701,MAX(1,ROW()-1))),MIN(INDEX($C$1:$C$13701,MIN(13701,ROW()+1)):INDEX($C$1:$C$13701,MIN(13701,ROW()+設定!$B$26))))*10^(設定!$B$27/20)),1,0))</f>
        <v>0</v>
      </c>
      <c r="G12426" s="33" t="n">
        <f aca="false">$G12425+IF($F12426=1,1,0)</f>
        <v>6</v>
      </c>
      <c r="H12426" s="0" t="str">
        <f aca="false">IF($F12426=1,$G12426,"")</f>
        <v/>
      </c>
    </row>
    <row r="12427" customFormat="false" ht="15" hidden="false" customHeight="false" outlineLevel="0" collapsed="false">
      <c r="A12427" s="30" t="n">
        <v>1941.40625</v>
      </c>
      <c r="B12427" s="31" t="n">
        <v>11.4447</v>
      </c>
      <c r="C12427" s="32" t="n">
        <f aca="false">IF($A12427="","",IF(設定!$B$21="dB",10^($B12427/20),ABS($B12427)))</f>
        <v>3.73452180907486</v>
      </c>
      <c r="D12427" s="32" t="n">
        <f aca="false">IF($A12427="","",$A12427^2)</f>
        <v>3769058.22753906</v>
      </c>
      <c r="E12427" s="32" t="n">
        <f aca="false">IF($A12427="","",IF($C12427&lt;=0,"",1/$C12427^2))</f>
        <v>0.0717017903711854</v>
      </c>
      <c r="F12427" s="33" t="n">
        <f aca="false">IF(OR(ROW()-設定!$B$30&lt;2,ROW()+設定!$B$30&gt;13701,N($A12427)&lt;=0,N(INDEX($A$2:$A$13701,MIN(13700,MAX(1,ROW()-1+設定!$B$30))))&lt;=0,$A12427&lt;設定!$B$28,$A12427&gt;設定!$B$29),0,IF(AND($C12427&gt;=MAX(INDEX($C$1:$C$13701,MAX(1,ROW()-設定!$B$24)):INDEX($C$1:$C$13701,MAX(1,ROW()-1))),$C12427&gt;MAX(INDEX($C$1:$C$13701,MIN(13701,ROW()+1)):INDEX($C$1:$C$13701,MIN(13701,ROW()+設定!$B$24))),$C12427&gt;=設定!$B$32,$C12427&gt;=MAX(MIN(INDEX($C$1:$C$13701,MAX(1,ROW()-設定!$B$26)):INDEX($C$1:$C$13701,MAX(1,ROW()-1))),MIN(INDEX($C$1:$C$13701,MIN(13701,ROW()+1)):INDEX($C$1:$C$13701,MIN(13701,ROW()+設定!$B$26))))*10^(設定!$B$27/20)),1,0))</f>
        <v>0</v>
      </c>
      <c r="G12427" s="33" t="n">
        <f aca="false">$G12426+IF($F12427=1,1,0)</f>
        <v>6</v>
      </c>
      <c r="H12427" s="0" t="str">
        <f aca="false">IF($F12427=1,$G12427,"")</f>
        <v/>
      </c>
    </row>
    <row r="12428" customFormat="false" ht="15" hidden="false" customHeight="false" outlineLevel="0" collapsed="false">
      <c r="A12428" s="30" t="n">
        <v>1941.5625</v>
      </c>
      <c r="B12428" s="31" t="n">
        <v>11.4126</v>
      </c>
      <c r="C12428" s="32" t="n">
        <f aca="false">IF($A12428="","",IF(設定!$B$21="dB",10^($B12428/20),ABS($B12428)))</f>
        <v>3.72074579833822</v>
      </c>
      <c r="D12428" s="32" t="n">
        <f aca="false">IF($A12428="","",$A12428^2)</f>
        <v>3769664.94140625</v>
      </c>
      <c r="E12428" s="32" t="n">
        <f aca="false">IF($A12428="","",IF($C12428&lt;=0,"",1/$C12428^2))</f>
        <v>0.0722337230966065</v>
      </c>
      <c r="F12428" s="33" t="n">
        <f aca="false">IF(OR(ROW()-設定!$B$30&lt;2,ROW()+設定!$B$30&gt;13701,N($A12428)&lt;=0,N(INDEX($A$2:$A$13701,MIN(13700,MAX(1,ROW()-1+設定!$B$30))))&lt;=0,$A12428&lt;設定!$B$28,$A12428&gt;設定!$B$29),0,IF(AND($C12428&gt;=MAX(INDEX($C$1:$C$13701,MAX(1,ROW()-設定!$B$24)):INDEX($C$1:$C$13701,MAX(1,ROW()-1))),$C12428&gt;MAX(INDEX($C$1:$C$13701,MIN(13701,ROW()+1)):INDEX($C$1:$C$13701,MIN(13701,ROW()+設定!$B$24))),$C12428&gt;=設定!$B$32,$C12428&gt;=MAX(MIN(INDEX($C$1:$C$13701,MAX(1,ROW()-設定!$B$26)):INDEX($C$1:$C$13701,MAX(1,ROW()-1))),MIN(INDEX($C$1:$C$13701,MIN(13701,ROW()+1)):INDEX($C$1:$C$13701,MIN(13701,ROW()+設定!$B$26))))*10^(設定!$B$27/20)),1,0))</f>
        <v>0</v>
      </c>
      <c r="G12428" s="33" t="n">
        <f aca="false">$G12427+IF($F12428=1,1,0)</f>
        <v>6</v>
      </c>
      <c r="H12428" s="0" t="str">
        <f aca="false">IF($F12428=1,$G12428,"")</f>
        <v/>
      </c>
    </row>
    <row r="12429" customFormat="false" ht="15" hidden="false" customHeight="false" outlineLevel="0" collapsed="false">
      <c r="A12429" s="30" t="n">
        <v>1941.71875</v>
      </c>
      <c r="B12429" s="31" t="n">
        <v>11.5753</v>
      </c>
      <c r="C12429" s="32" t="n">
        <f aca="false">IF($A12429="","",IF(設定!$B$21="dB",10^($B12429/20),ABS($B12429)))</f>
        <v>3.79109790312835</v>
      </c>
      <c r="D12429" s="32" t="n">
        <f aca="false">IF($A12429="","",$A12429^2)</f>
        <v>3770271.70410156</v>
      </c>
      <c r="E12429" s="32" t="n">
        <f aca="false">IF($A12429="","",IF($C12429&lt;=0,"",1/$C12429^2))</f>
        <v>0.0695776890475663</v>
      </c>
      <c r="F12429" s="33" t="n">
        <f aca="false">IF(OR(ROW()-設定!$B$30&lt;2,ROW()+設定!$B$30&gt;13701,N($A12429)&lt;=0,N(INDEX($A$2:$A$13701,MIN(13700,MAX(1,ROW()-1+設定!$B$30))))&lt;=0,$A12429&lt;設定!$B$28,$A12429&gt;設定!$B$29),0,IF(AND($C12429&gt;=MAX(INDEX($C$1:$C$13701,MAX(1,ROW()-設定!$B$24)):INDEX($C$1:$C$13701,MAX(1,ROW()-1))),$C12429&gt;MAX(INDEX($C$1:$C$13701,MIN(13701,ROW()+1)):INDEX($C$1:$C$13701,MIN(13701,ROW()+設定!$B$24))),$C12429&gt;=設定!$B$32,$C12429&gt;=MAX(MIN(INDEX($C$1:$C$13701,MAX(1,ROW()-設定!$B$26)):INDEX($C$1:$C$13701,MAX(1,ROW()-1))),MIN(INDEX($C$1:$C$13701,MIN(13701,ROW()+1)):INDEX($C$1:$C$13701,MIN(13701,ROW()+設定!$B$26))))*10^(設定!$B$27/20)),1,0))</f>
        <v>0</v>
      </c>
      <c r="G12429" s="33" t="n">
        <f aca="false">$G12428+IF($F12429=1,1,0)</f>
        <v>6</v>
      </c>
      <c r="H12429" s="0" t="str">
        <f aca="false">IF($F12429=1,$G12429,"")</f>
        <v/>
      </c>
    </row>
    <row r="12430" customFormat="false" ht="15" hidden="false" customHeight="false" outlineLevel="0" collapsed="false">
      <c r="A12430" s="30" t="n">
        <v>1941.875</v>
      </c>
      <c r="B12430" s="31" t="n">
        <v>11.6567</v>
      </c>
      <c r="C12430" s="32" t="n">
        <f aca="false">IF($A12430="","",IF(設定!$B$21="dB",10^($B12430/20),ABS($B12430)))</f>
        <v>3.82679325662299</v>
      </c>
      <c r="D12430" s="32" t="n">
        <f aca="false">IF($A12430="","",$A12430^2)</f>
        <v>3770878.515625</v>
      </c>
      <c r="E12430" s="32" t="n">
        <f aca="false">IF($A12430="","",IF($C12430&lt;=0,"",1/$C12430^2))</f>
        <v>0.0682857368333621</v>
      </c>
      <c r="F12430" s="33" t="n">
        <f aca="false">IF(OR(ROW()-設定!$B$30&lt;2,ROW()+設定!$B$30&gt;13701,N($A12430)&lt;=0,N(INDEX($A$2:$A$13701,MIN(13700,MAX(1,ROW()-1+設定!$B$30))))&lt;=0,$A12430&lt;設定!$B$28,$A12430&gt;設定!$B$29),0,IF(AND($C12430&gt;=MAX(INDEX($C$1:$C$13701,MAX(1,ROW()-設定!$B$24)):INDEX($C$1:$C$13701,MAX(1,ROW()-1))),$C12430&gt;MAX(INDEX($C$1:$C$13701,MIN(13701,ROW()+1)):INDEX($C$1:$C$13701,MIN(13701,ROW()+設定!$B$24))),$C12430&gt;=設定!$B$32,$C12430&gt;=MAX(MIN(INDEX($C$1:$C$13701,MAX(1,ROW()-設定!$B$26)):INDEX($C$1:$C$13701,MAX(1,ROW()-1))),MIN(INDEX($C$1:$C$13701,MIN(13701,ROW()+1)):INDEX($C$1:$C$13701,MIN(13701,ROW()+設定!$B$26))))*10^(設定!$B$27/20)),1,0))</f>
        <v>0</v>
      </c>
      <c r="G12430" s="33" t="n">
        <f aca="false">$G12429+IF($F12430=1,1,0)</f>
        <v>6</v>
      </c>
      <c r="H12430" s="0" t="str">
        <f aca="false">IF($F12430=1,$G12430,"")</f>
        <v/>
      </c>
    </row>
    <row r="12431" customFormat="false" ht="15" hidden="false" customHeight="false" outlineLevel="0" collapsed="false">
      <c r="A12431" s="30" t="n">
        <v>1942.03125</v>
      </c>
      <c r="B12431" s="31" t="n">
        <v>11.4337</v>
      </c>
      <c r="C12431" s="32" t="n">
        <f aca="false">IF($A12431="","",IF(設定!$B$21="dB",10^($B12431/20),ABS($B12431)))</f>
        <v>3.72979532273337</v>
      </c>
      <c r="D12431" s="32" t="n">
        <f aca="false">IF($A12431="","",$A12431^2)</f>
        <v>3771485.37597656</v>
      </c>
      <c r="E12431" s="32" t="n">
        <f aca="false">IF($A12431="","",IF($C12431&lt;=0,"",1/$C12431^2))</f>
        <v>0.0718836299806329</v>
      </c>
      <c r="F12431" s="33" t="n">
        <f aca="false">IF(OR(ROW()-設定!$B$30&lt;2,ROW()+設定!$B$30&gt;13701,N($A12431)&lt;=0,N(INDEX($A$2:$A$13701,MIN(13700,MAX(1,ROW()-1+設定!$B$30))))&lt;=0,$A12431&lt;設定!$B$28,$A12431&gt;設定!$B$29),0,IF(AND($C12431&gt;=MAX(INDEX($C$1:$C$13701,MAX(1,ROW()-設定!$B$24)):INDEX($C$1:$C$13701,MAX(1,ROW()-1))),$C12431&gt;MAX(INDEX($C$1:$C$13701,MIN(13701,ROW()+1)):INDEX($C$1:$C$13701,MIN(13701,ROW()+設定!$B$24))),$C12431&gt;=設定!$B$32,$C12431&gt;=MAX(MIN(INDEX($C$1:$C$13701,MAX(1,ROW()-設定!$B$26)):INDEX($C$1:$C$13701,MAX(1,ROW()-1))),MIN(INDEX($C$1:$C$13701,MIN(13701,ROW()+1)):INDEX($C$1:$C$13701,MIN(13701,ROW()+設定!$B$26))))*10^(設定!$B$27/20)),1,0))</f>
        <v>0</v>
      </c>
      <c r="G12431" s="33" t="n">
        <f aca="false">$G12430+IF($F12431=1,1,0)</f>
        <v>6</v>
      </c>
      <c r="H12431" s="0" t="str">
        <f aca="false">IF($F12431=1,$G12431,"")</f>
        <v/>
      </c>
    </row>
    <row r="12432" customFormat="false" ht="15" hidden="false" customHeight="false" outlineLevel="0" collapsed="false">
      <c r="A12432" s="30" t="n">
        <v>1942.1875</v>
      </c>
      <c r="B12432" s="31" t="n">
        <v>11.5982</v>
      </c>
      <c r="C12432" s="32" t="n">
        <f aca="false">IF($A12432="","",IF(設定!$B$21="dB",10^($B12432/20),ABS($B12432)))</f>
        <v>3.80110616824402</v>
      </c>
      <c r="D12432" s="32" t="n">
        <f aca="false">IF($A12432="","",$A12432^2)</f>
        <v>3772092.28515625</v>
      </c>
      <c r="E12432" s="32" t="n">
        <f aca="false">IF($A12432="","",IF($C12432&lt;=0,"",1/$C12432^2))</f>
        <v>0.0692117770291519</v>
      </c>
      <c r="F12432" s="33" t="n">
        <f aca="false">IF(OR(ROW()-設定!$B$30&lt;2,ROW()+設定!$B$30&gt;13701,N($A12432)&lt;=0,N(INDEX($A$2:$A$13701,MIN(13700,MAX(1,ROW()-1+設定!$B$30))))&lt;=0,$A12432&lt;設定!$B$28,$A12432&gt;設定!$B$29),0,IF(AND($C12432&gt;=MAX(INDEX($C$1:$C$13701,MAX(1,ROW()-設定!$B$24)):INDEX($C$1:$C$13701,MAX(1,ROW()-1))),$C12432&gt;MAX(INDEX($C$1:$C$13701,MIN(13701,ROW()+1)):INDEX($C$1:$C$13701,MIN(13701,ROW()+設定!$B$24))),$C12432&gt;=設定!$B$32,$C12432&gt;=MAX(MIN(INDEX($C$1:$C$13701,MAX(1,ROW()-設定!$B$26)):INDEX($C$1:$C$13701,MAX(1,ROW()-1))),MIN(INDEX($C$1:$C$13701,MIN(13701,ROW()+1)):INDEX($C$1:$C$13701,MIN(13701,ROW()+設定!$B$26))))*10^(設定!$B$27/20)),1,0))</f>
        <v>0</v>
      </c>
      <c r="G12432" s="33" t="n">
        <f aca="false">$G12431+IF($F12432=1,1,0)</f>
        <v>6</v>
      </c>
      <c r="H12432" s="0" t="str">
        <f aca="false">IF($F12432=1,$G12432,"")</f>
        <v/>
      </c>
    </row>
    <row r="12433" customFormat="false" ht="15" hidden="false" customHeight="false" outlineLevel="0" collapsed="false">
      <c r="A12433" s="30" t="n">
        <v>1942.34375</v>
      </c>
      <c r="B12433" s="31" t="n">
        <v>11.4981</v>
      </c>
      <c r="C12433" s="32" t="n">
        <f aca="false">IF($A12433="","",IF(設定!$B$21="dB",10^($B12433/20),ABS($B12433)))</f>
        <v>3.75755200507201</v>
      </c>
      <c r="D12433" s="32" t="n">
        <f aca="false">IF($A12433="","",$A12433^2)</f>
        <v>3772699.24316406</v>
      </c>
      <c r="E12433" s="32" t="n">
        <f aca="false">IF($A12433="","",IF($C12433&lt;=0,"",1/$C12433^2))</f>
        <v>0.0708255572171764</v>
      </c>
      <c r="F12433" s="33" t="n">
        <f aca="false">IF(OR(ROW()-設定!$B$30&lt;2,ROW()+設定!$B$30&gt;13701,N($A12433)&lt;=0,N(INDEX($A$2:$A$13701,MIN(13700,MAX(1,ROW()-1+設定!$B$30))))&lt;=0,$A12433&lt;設定!$B$28,$A12433&gt;設定!$B$29),0,IF(AND($C12433&gt;=MAX(INDEX($C$1:$C$13701,MAX(1,ROW()-設定!$B$24)):INDEX($C$1:$C$13701,MAX(1,ROW()-1))),$C12433&gt;MAX(INDEX($C$1:$C$13701,MIN(13701,ROW()+1)):INDEX($C$1:$C$13701,MIN(13701,ROW()+設定!$B$24))),$C12433&gt;=設定!$B$32,$C12433&gt;=MAX(MIN(INDEX($C$1:$C$13701,MAX(1,ROW()-設定!$B$26)):INDEX($C$1:$C$13701,MAX(1,ROW()-1))),MIN(INDEX($C$1:$C$13701,MIN(13701,ROW()+1)):INDEX($C$1:$C$13701,MIN(13701,ROW()+設定!$B$26))))*10^(設定!$B$27/20)),1,0))</f>
        <v>0</v>
      </c>
      <c r="G12433" s="33" t="n">
        <f aca="false">$G12432+IF($F12433=1,1,0)</f>
        <v>6</v>
      </c>
      <c r="H12433" s="0" t="str">
        <f aca="false">IF($F12433=1,$G12433,"")</f>
        <v/>
      </c>
    </row>
    <row r="12434" customFormat="false" ht="15" hidden="false" customHeight="false" outlineLevel="0" collapsed="false">
      <c r="A12434" s="30" t="n">
        <v>1942.5</v>
      </c>
      <c r="B12434" s="31" t="n">
        <v>11.6431</v>
      </c>
      <c r="C12434" s="32" t="n">
        <f aca="false">IF($A12434="","",IF(設定!$B$21="dB",10^($B12434/20),ABS($B12434)))</f>
        <v>3.82080611342189</v>
      </c>
      <c r="D12434" s="32" t="n">
        <f aca="false">IF($A12434="","",$A12434^2)</f>
        <v>3773306.25</v>
      </c>
      <c r="E12434" s="32" t="n">
        <f aca="false">IF($A12434="","",IF($C12434&lt;=0,"",1/$C12434^2))</f>
        <v>0.0684999098602284</v>
      </c>
      <c r="F12434" s="33" t="n">
        <f aca="false">IF(OR(ROW()-設定!$B$30&lt;2,ROW()+設定!$B$30&gt;13701,N($A12434)&lt;=0,N(INDEX($A$2:$A$13701,MIN(13700,MAX(1,ROW()-1+設定!$B$30))))&lt;=0,$A12434&lt;設定!$B$28,$A12434&gt;設定!$B$29),0,IF(AND($C12434&gt;=MAX(INDEX($C$1:$C$13701,MAX(1,ROW()-設定!$B$24)):INDEX($C$1:$C$13701,MAX(1,ROW()-1))),$C12434&gt;MAX(INDEX($C$1:$C$13701,MIN(13701,ROW()+1)):INDEX($C$1:$C$13701,MIN(13701,ROW()+設定!$B$24))),$C12434&gt;=設定!$B$32,$C12434&gt;=MAX(MIN(INDEX($C$1:$C$13701,MAX(1,ROW()-設定!$B$26)):INDEX($C$1:$C$13701,MAX(1,ROW()-1))),MIN(INDEX($C$1:$C$13701,MIN(13701,ROW()+1)):INDEX($C$1:$C$13701,MIN(13701,ROW()+設定!$B$26))))*10^(設定!$B$27/20)),1,0))</f>
        <v>0</v>
      </c>
      <c r="G12434" s="33" t="n">
        <f aca="false">$G12433+IF($F12434=1,1,0)</f>
        <v>6</v>
      </c>
      <c r="H12434" s="0" t="str">
        <f aca="false">IF($F12434=1,$G12434,"")</f>
        <v/>
      </c>
    </row>
    <row r="12435" customFormat="false" ht="15" hidden="false" customHeight="false" outlineLevel="0" collapsed="false">
      <c r="A12435" s="30" t="n">
        <v>1942.65625</v>
      </c>
      <c r="B12435" s="31" t="n">
        <v>11.6599</v>
      </c>
      <c r="C12435" s="32" t="n">
        <f aca="false">IF($A12435="","",IF(設定!$B$21="dB",10^($B12435/20),ABS($B12435)))</f>
        <v>3.82820335909458</v>
      </c>
      <c r="D12435" s="32" t="n">
        <f aca="false">IF($A12435="","",$A12435^2)</f>
        <v>3773913.30566406</v>
      </c>
      <c r="E12435" s="32" t="n">
        <f aca="false">IF($A12435="","",IF($C12435&lt;=0,"",1/$C12435^2))</f>
        <v>0.068235440575161</v>
      </c>
      <c r="F12435" s="33" t="n">
        <f aca="false">IF(OR(ROW()-設定!$B$30&lt;2,ROW()+設定!$B$30&gt;13701,N($A12435)&lt;=0,N(INDEX($A$2:$A$13701,MIN(13700,MAX(1,ROW()-1+設定!$B$30))))&lt;=0,$A12435&lt;設定!$B$28,$A12435&gt;設定!$B$29),0,IF(AND($C12435&gt;=MAX(INDEX($C$1:$C$13701,MAX(1,ROW()-設定!$B$24)):INDEX($C$1:$C$13701,MAX(1,ROW()-1))),$C12435&gt;MAX(INDEX($C$1:$C$13701,MIN(13701,ROW()+1)):INDEX($C$1:$C$13701,MIN(13701,ROW()+設定!$B$24))),$C12435&gt;=設定!$B$32,$C12435&gt;=MAX(MIN(INDEX($C$1:$C$13701,MAX(1,ROW()-設定!$B$26)):INDEX($C$1:$C$13701,MAX(1,ROW()-1))),MIN(INDEX($C$1:$C$13701,MIN(13701,ROW()+1)):INDEX($C$1:$C$13701,MIN(13701,ROW()+設定!$B$26))))*10^(設定!$B$27/20)),1,0))</f>
        <v>0</v>
      </c>
      <c r="G12435" s="33" t="n">
        <f aca="false">$G12434+IF($F12435=1,1,0)</f>
        <v>6</v>
      </c>
      <c r="H12435" s="0" t="str">
        <f aca="false">IF($F12435=1,$G12435,"")</f>
        <v/>
      </c>
    </row>
    <row r="12436" customFormat="false" ht="15" hidden="false" customHeight="false" outlineLevel="0" collapsed="false">
      <c r="A12436" s="30" t="n">
        <v>1942.8125</v>
      </c>
      <c r="B12436" s="31" t="n">
        <v>11.5435</v>
      </c>
      <c r="C12436" s="32" t="n">
        <f aca="false">IF($A12436="","",IF(設定!$B$21="dB",10^($B12436/20),ABS($B12436)))</f>
        <v>3.77724365200063</v>
      </c>
      <c r="D12436" s="32" t="n">
        <f aca="false">IF($A12436="","",$A12436^2)</f>
        <v>3774520.41015625</v>
      </c>
      <c r="E12436" s="32" t="n">
        <f aca="false">IF($A12436="","",IF($C12436&lt;=0,"",1/$C12436^2))</f>
        <v>0.0700890219970528</v>
      </c>
      <c r="F12436" s="33" t="n">
        <f aca="false">IF(OR(ROW()-設定!$B$30&lt;2,ROW()+設定!$B$30&gt;13701,N($A12436)&lt;=0,N(INDEX($A$2:$A$13701,MIN(13700,MAX(1,ROW()-1+設定!$B$30))))&lt;=0,$A12436&lt;設定!$B$28,$A12436&gt;設定!$B$29),0,IF(AND($C12436&gt;=MAX(INDEX($C$1:$C$13701,MAX(1,ROW()-設定!$B$24)):INDEX($C$1:$C$13701,MAX(1,ROW()-1))),$C12436&gt;MAX(INDEX($C$1:$C$13701,MIN(13701,ROW()+1)):INDEX($C$1:$C$13701,MIN(13701,ROW()+設定!$B$24))),$C12436&gt;=設定!$B$32,$C12436&gt;=MAX(MIN(INDEX($C$1:$C$13701,MAX(1,ROW()-設定!$B$26)):INDEX($C$1:$C$13701,MAX(1,ROW()-1))),MIN(INDEX($C$1:$C$13701,MIN(13701,ROW()+1)):INDEX($C$1:$C$13701,MIN(13701,ROW()+設定!$B$26))))*10^(設定!$B$27/20)),1,0))</f>
        <v>0</v>
      </c>
      <c r="G12436" s="33" t="n">
        <f aca="false">$G12435+IF($F12436=1,1,0)</f>
        <v>6</v>
      </c>
      <c r="H12436" s="0" t="str">
        <f aca="false">IF($F12436=1,$G12436,"")</f>
        <v/>
      </c>
    </row>
    <row r="12437" customFormat="false" ht="15" hidden="false" customHeight="false" outlineLevel="0" collapsed="false">
      <c r="A12437" s="30" t="n">
        <v>1942.96875</v>
      </c>
      <c r="B12437" s="31" t="n">
        <v>11.5807</v>
      </c>
      <c r="C12437" s="32" t="n">
        <f aca="false">IF($A12437="","",IF(設定!$B$21="dB",10^($B12437/20),ABS($B12437)))</f>
        <v>3.79345555381556</v>
      </c>
      <c r="D12437" s="32" t="n">
        <f aca="false">IF($A12437="","",$A12437^2)</f>
        <v>3775127.56347656</v>
      </c>
      <c r="E12437" s="32" t="n">
        <f aca="false">IF($A12437="","",IF($C12437&lt;=0,"",1/$C12437^2))</f>
        <v>0.0694912301932128</v>
      </c>
      <c r="F12437" s="33" t="n">
        <f aca="false">IF(OR(ROW()-設定!$B$30&lt;2,ROW()+設定!$B$30&gt;13701,N($A12437)&lt;=0,N(INDEX($A$2:$A$13701,MIN(13700,MAX(1,ROW()-1+設定!$B$30))))&lt;=0,$A12437&lt;設定!$B$28,$A12437&gt;設定!$B$29),0,IF(AND($C12437&gt;=MAX(INDEX($C$1:$C$13701,MAX(1,ROW()-設定!$B$24)):INDEX($C$1:$C$13701,MAX(1,ROW()-1))),$C12437&gt;MAX(INDEX($C$1:$C$13701,MIN(13701,ROW()+1)):INDEX($C$1:$C$13701,MIN(13701,ROW()+設定!$B$24))),$C12437&gt;=設定!$B$32,$C12437&gt;=MAX(MIN(INDEX($C$1:$C$13701,MAX(1,ROW()-設定!$B$26)):INDEX($C$1:$C$13701,MAX(1,ROW()-1))),MIN(INDEX($C$1:$C$13701,MIN(13701,ROW()+1)):INDEX($C$1:$C$13701,MIN(13701,ROW()+設定!$B$26))))*10^(設定!$B$27/20)),1,0))</f>
        <v>0</v>
      </c>
      <c r="G12437" s="33" t="n">
        <f aca="false">$G12436+IF($F12437=1,1,0)</f>
        <v>6</v>
      </c>
      <c r="H12437" s="0" t="str">
        <f aca="false">IF($F12437=1,$G12437,"")</f>
        <v/>
      </c>
    </row>
    <row r="12438" customFormat="false" ht="15" hidden="false" customHeight="false" outlineLevel="0" collapsed="false">
      <c r="A12438" s="30" t="n">
        <v>1943.125</v>
      </c>
      <c r="B12438" s="31" t="n">
        <v>11.4988</v>
      </c>
      <c r="C12438" s="32" t="n">
        <f aca="false">IF($A12438="","",IF(設定!$B$21="dB",10^($B12438/20),ABS($B12438)))</f>
        <v>3.75785484018782</v>
      </c>
      <c r="D12438" s="32" t="n">
        <f aca="false">IF($A12438="","",$A12438^2)</f>
        <v>3775734.765625</v>
      </c>
      <c r="E12438" s="32" t="n">
        <f aca="false">IF($A12438="","",IF($C12438&lt;=0,"",1/$C12438^2))</f>
        <v>0.0708141424060686</v>
      </c>
      <c r="F12438" s="33" t="n">
        <f aca="false">IF(OR(ROW()-設定!$B$30&lt;2,ROW()+設定!$B$30&gt;13701,N($A12438)&lt;=0,N(INDEX($A$2:$A$13701,MIN(13700,MAX(1,ROW()-1+設定!$B$30))))&lt;=0,$A12438&lt;設定!$B$28,$A12438&gt;設定!$B$29),0,IF(AND($C12438&gt;=MAX(INDEX($C$1:$C$13701,MAX(1,ROW()-設定!$B$24)):INDEX($C$1:$C$13701,MAX(1,ROW()-1))),$C12438&gt;MAX(INDEX($C$1:$C$13701,MIN(13701,ROW()+1)):INDEX($C$1:$C$13701,MIN(13701,ROW()+設定!$B$24))),$C12438&gt;=設定!$B$32,$C12438&gt;=MAX(MIN(INDEX($C$1:$C$13701,MAX(1,ROW()-設定!$B$26)):INDEX($C$1:$C$13701,MAX(1,ROW()-1))),MIN(INDEX($C$1:$C$13701,MIN(13701,ROW()+1)):INDEX($C$1:$C$13701,MIN(13701,ROW()+設定!$B$26))))*10^(設定!$B$27/20)),1,0))</f>
        <v>0</v>
      </c>
      <c r="G12438" s="33" t="n">
        <f aca="false">$G12437+IF($F12438=1,1,0)</f>
        <v>6</v>
      </c>
      <c r="H12438" s="0" t="str">
        <f aca="false">IF($F12438=1,$G12438,"")</f>
        <v/>
      </c>
    </row>
    <row r="12439" customFormat="false" ht="15" hidden="false" customHeight="false" outlineLevel="0" collapsed="false">
      <c r="A12439" s="30" t="n">
        <v>1943.28125</v>
      </c>
      <c r="B12439" s="31" t="n">
        <v>11.4542</v>
      </c>
      <c r="C12439" s="32" t="n">
        <f aca="false">IF($A12439="","",IF(設定!$B$21="dB",10^($B12439/20),ABS($B12439)))</f>
        <v>3.73860859435039</v>
      </c>
      <c r="D12439" s="32" t="n">
        <f aca="false">IF($A12439="","",$A12439^2)</f>
        <v>3776342.01660156</v>
      </c>
      <c r="E12439" s="32" t="n">
        <f aca="false">IF($A12439="","",IF($C12439&lt;=0,"",1/$C12439^2))</f>
        <v>0.0715451172914126</v>
      </c>
      <c r="F12439" s="33" t="n">
        <f aca="false">IF(OR(ROW()-設定!$B$30&lt;2,ROW()+設定!$B$30&gt;13701,N($A12439)&lt;=0,N(INDEX($A$2:$A$13701,MIN(13700,MAX(1,ROW()-1+設定!$B$30))))&lt;=0,$A12439&lt;設定!$B$28,$A12439&gt;設定!$B$29),0,IF(AND($C12439&gt;=MAX(INDEX($C$1:$C$13701,MAX(1,ROW()-設定!$B$24)):INDEX($C$1:$C$13701,MAX(1,ROW()-1))),$C12439&gt;MAX(INDEX($C$1:$C$13701,MIN(13701,ROW()+1)):INDEX($C$1:$C$13701,MIN(13701,ROW()+設定!$B$24))),$C12439&gt;=設定!$B$32,$C12439&gt;=MAX(MIN(INDEX($C$1:$C$13701,MAX(1,ROW()-設定!$B$26)):INDEX($C$1:$C$13701,MAX(1,ROW()-1))),MIN(INDEX($C$1:$C$13701,MIN(13701,ROW()+1)):INDEX($C$1:$C$13701,MIN(13701,ROW()+設定!$B$26))))*10^(設定!$B$27/20)),1,0))</f>
        <v>0</v>
      </c>
      <c r="G12439" s="33" t="n">
        <f aca="false">$G12438+IF($F12439=1,1,0)</f>
        <v>6</v>
      </c>
      <c r="H12439" s="0" t="str">
        <f aca="false">IF($F12439=1,$G12439,"")</f>
        <v/>
      </c>
    </row>
    <row r="12440" customFormat="false" ht="15" hidden="false" customHeight="false" outlineLevel="0" collapsed="false">
      <c r="A12440" s="30" t="n">
        <v>1943.4375</v>
      </c>
      <c r="B12440" s="31" t="n">
        <v>11.3643</v>
      </c>
      <c r="C12440" s="32" t="n">
        <f aca="false">IF($A12440="","",IF(設定!$B$21="dB",10^($B12440/20),ABS($B12440)))</f>
        <v>3.70011310690087</v>
      </c>
      <c r="D12440" s="32" t="n">
        <f aca="false">IF($A12440="","",$A12440^2)</f>
        <v>3776949.31640625</v>
      </c>
      <c r="E12440" s="32" t="n">
        <f aca="false">IF($A12440="","",IF($C12440&lt;=0,"",1/$C12440^2))</f>
        <v>0.0730415532460204</v>
      </c>
      <c r="F12440" s="33" t="n">
        <f aca="false">IF(OR(ROW()-設定!$B$30&lt;2,ROW()+設定!$B$30&gt;13701,N($A12440)&lt;=0,N(INDEX($A$2:$A$13701,MIN(13700,MAX(1,ROW()-1+設定!$B$30))))&lt;=0,$A12440&lt;設定!$B$28,$A12440&gt;設定!$B$29),0,IF(AND($C12440&gt;=MAX(INDEX($C$1:$C$13701,MAX(1,ROW()-設定!$B$24)):INDEX($C$1:$C$13701,MAX(1,ROW()-1))),$C12440&gt;MAX(INDEX($C$1:$C$13701,MIN(13701,ROW()+1)):INDEX($C$1:$C$13701,MIN(13701,ROW()+設定!$B$24))),$C12440&gt;=設定!$B$32,$C12440&gt;=MAX(MIN(INDEX($C$1:$C$13701,MAX(1,ROW()-設定!$B$26)):INDEX($C$1:$C$13701,MAX(1,ROW()-1))),MIN(INDEX($C$1:$C$13701,MIN(13701,ROW()+1)):INDEX($C$1:$C$13701,MIN(13701,ROW()+設定!$B$26))))*10^(設定!$B$27/20)),1,0))</f>
        <v>0</v>
      </c>
      <c r="G12440" s="33" t="n">
        <f aca="false">$G12439+IF($F12440=1,1,0)</f>
        <v>6</v>
      </c>
      <c r="H12440" s="0" t="str">
        <f aca="false">IF($F12440=1,$G12440,"")</f>
        <v/>
      </c>
    </row>
    <row r="12441" customFormat="false" ht="15" hidden="false" customHeight="false" outlineLevel="0" collapsed="false">
      <c r="A12441" s="30" t="n">
        <v>1943.59375</v>
      </c>
      <c r="B12441" s="31" t="n">
        <v>11.5169</v>
      </c>
      <c r="C12441" s="32" t="n">
        <f aca="false">IF($A12441="","",IF(設定!$B$21="dB",10^($B12441/20),ABS($B12441)))</f>
        <v>3.765693771274</v>
      </c>
      <c r="D12441" s="32" t="n">
        <f aca="false">IF($A12441="","",$A12441^2)</f>
        <v>3777556.66503906</v>
      </c>
      <c r="E12441" s="32" t="n">
        <f aca="false">IF($A12441="","",IF($C12441&lt;=0,"",1/$C12441^2))</f>
        <v>0.0705196259419081</v>
      </c>
      <c r="F12441" s="33" t="n">
        <f aca="false">IF(OR(ROW()-設定!$B$30&lt;2,ROW()+設定!$B$30&gt;13701,N($A12441)&lt;=0,N(INDEX($A$2:$A$13701,MIN(13700,MAX(1,ROW()-1+設定!$B$30))))&lt;=0,$A12441&lt;設定!$B$28,$A12441&gt;設定!$B$29),0,IF(AND($C12441&gt;=MAX(INDEX($C$1:$C$13701,MAX(1,ROW()-設定!$B$24)):INDEX($C$1:$C$13701,MAX(1,ROW()-1))),$C12441&gt;MAX(INDEX($C$1:$C$13701,MIN(13701,ROW()+1)):INDEX($C$1:$C$13701,MIN(13701,ROW()+設定!$B$24))),$C12441&gt;=設定!$B$32,$C12441&gt;=MAX(MIN(INDEX($C$1:$C$13701,MAX(1,ROW()-設定!$B$26)):INDEX($C$1:$C$13701,MAX(1,ROW()-1))),MIN(INDEX($C$1:$C$13701,MIN(13701,ROW()+1)):INDEX($C$1:$C$13701,MIN(13701,ROW()+設定!$B$26))))*10^(設定!$B$27/20)),1,0))</f>
        <v>0</v>
      </c>
      <c r="G12441" s="33" t="n">
        <f aca="false">$G12440+IF($F12441=1,1,0)</f>
        <v>6</v>
      </c>
      <c r="H12441" s="0" t="str">
        <f aca="false">IF($F12441=1,$G12441,"")</f>
        <v/>
      </c>
    </row>
    <row r="12442" customFormat="false" ht="15" hidden="false" customHeight="false" outlineLevel="0" collapsed="false">
      <c r="A12442" s="30" t="n">
        <v>1943.75</v>
      </c>
      <c r="B12442" s="31" t="n">
        <v>11.4694</v>
      </c>
      <c r="C12442" s="32" t="n">
        <f aca="false">IF($A12442="","",IF(設定!$B$21="dB",10^($B12442/20),ABS($B12442)))</f>
        <v>3.74515675516195</v>
      </c>
      <c r="D12442" s="32" t="n">
        <f aca="false">IF($A12442="","",$A12442^2)</f>
        <v>3778164.0625</v>
      </c>
      <c r="E12442" s="32" t="n">
        <f aca="false">IF($A12442="","",IF($C12442&lt;=0,"",1/$C12442^2))</f>
        <v>0.0712951521215526</v>
      </c>
      <c r="F12442" s="33" t="n">
        <f aca="false">IF(OR(ROW()-設定!$B$30&lt;2,ROW()+設定!$B$30&gt;13701,N($A12442)&lt;=0,N(INDEX($A$2:$A$13701,MIN(13700,MAX(1,ROW()-1+設定!$B$30))))&lt;=0,$A12442&lt;設定!$B$28,$A12442&gt;設定!$B$29),0,IF(AND($C12442&gt;=MAX(INDEX($C$1:$C$13701,MAX(1,ROW()-設定!$B$24)):INDEX($C$1:$C$13701,MAX(1,ROW()-1))),$C12442&gt;MAX(INDEX($C$1:$C$13701,MIN(13701,ROW()+1)):INDEX($C$1:$C$13701,MIN(13701,ROW()+設定!$B$24))),$C12442&gt;=設定!$B$32,$C12442&gt;=MAX(MIN(INDEX($C$1:$C$13701,MAX(1,ROW()-設定!$B$26)):INDEX($C$1:$C$13701,MAX(1,ROW()-1))),MIN(INDEX($C$1:$C$13701,MIN(13701,ROW()+1)):INDEX($C$1:$C$13701,MIN(13701,ROW()+設定!$B$26))))*10^(設定!$B$27/20)),1,0))</f>
        <v>0</v>
      </c>
      <c r="G12442" s="33" t="n">
        <f aca="false">$G12441+IF($F12442=1,1,0)</f>
        <v>6</v>
      </c>
      <c r="H12442" s="0" t="str">
        <f aca="false">IF($F12442=1,$G12442,"")</f>
        <v/>
      </c>
    </row>
    <row r="12443" customFormat="false" ht="15" hidden="false" customHeight="false" outlineLevel="0" collapsed="false">
      <c r="A12443" s="30" t="n">
        <v>1943.90625</v>
      </c>
      <c r="B12443" s="31" t="n">
        <v>11.4306</v>
      </c>
      <c r="C12443" s="32" t="n">
        <f aca="false">IF($A12443="","",IF(設定!$B$21="dB",10^($B12443/20),ABS($B12443)))</f>
        <v>3.72846439373018</v>
      </c>
      <c r="D12443" s="32" t="n">
        <f aca="false">IF($A12443="","",$A12443^2)</f>
        <v>3778771.50878906</v>
      </c>
      <c r="E12443" s="32" t="n">
        <f aca="false">IF($A12443="","",IF($C12443&lt;=0,"",1/$C12443^2))</f>
        <v>0.0719349589319869</v>
      </c>
      <c r="F12443" s="33" t="n">
        <f aca="false">IF(OR(ROW()-設定!$B$30&lt;2,ROW()+設定!$B$30&gt;13701,N($A12443)&lt;=0,N(INDEX($A$2:$A$13701,MIN(13700,MAX(1,ROW()-1+設定!$B$30))))&lt;=0,$A12443&lt;設定!$B$28,$A12443&gt;設定!$B$29),0,IF(AND($C12443&gt;=MAX(INDEX($C$1:$C$13701,MAX(1,ROW()-設定!$B$24)):INDEX($C$1:$C$13701,MAX(1,ROW()-1))),$C12443&gt;MAX(INDEX($C$1:$C$13701,MIN(13701,ROW()+1)):INDEX($C$1:$C$13701,MIN(13701,ROW()+設定!$B$24))),$C12443&gt;=設定!$B$32,$C12443&gt;=MAX(MIN(INDEX($C$1:$C$13701,MAX(1,ROW()-設定!$B$26)):INDEX($C$1:$C$13701,MAX(1,ROW()-1))),MIN(INDEX($C$1:$C$13701,MIN(13701,ROW()+1)):INDEX($C$1:$C$13701,MIN(13701,ROW()+設定!$B$26))))*10^(設定!$B$27/20)),1,0))</f>
        <v>0</v>
      </c>
      <c r="G12443" s="33" t="n">
        <f aca="false">$G12442+IF($F12443=1,1,0)</f>
        <v>6</v>
      </c>
      <c r="H12443" s="0" t="str">
        <f aca="false">IF($F12443=1,$G12443,"")</f>
        <v/>
      </c>
    </row>
    <row r="12444" customFormat="false" ht="15" hidden="false" customHeight="false" outlineLevel="0" collapsed="false">
      <c r="A12444" s="30" t="n">
        <v>1944.0625</v>
      </c>
      <c r="B12444" s="31" t="n">
        <v>11.4575</v>
      </c>
      <c r="C12444" s="32" t="n">
        <f aca="false">IF($A12444="","",IF(設定!$B$21="dB",10^($B12444/20),ABS($B12444)))</f>
        <v>3.7400292608367</v>
      </c>
      <c r="D12444" s="32" t="n">
        <f aca="false">IF($A12444="","",$A12444^2)</f>
        <v>3779379.00390625</v>
      </c>
      <c r="E12444" s="32" t="n">
        <f aca="false">IF($A12444="","",IF($C12444&lt;=0,"",1/$C12444^2))</f>
        <v>0.0714907741626422</v>
      </c>
      <c r="F12444" s="33" t="n">
        <f aca="false">IF(OR(ROW()-設定!$B$30&lt;2,ROW()+設定!$B$30&gt;13701,N($A12444)&lt;=0,N(INDEX($A$2:$A$13701,MIN(13700,MAX(1,ROW()-1+設定!$B$30))))&lt;=0,$A12444&lt;設定!$B$28,$A12444&gt;設定!$B$29),0,IF(AND($C12444&gt;=MAX(INDEX($C$1:$C$13701,MAX(1,ROW()-設定!$B$24)):INDEX($C$1:$C$13701,MAX(1,ROW()-1))),$C12444&gt;MAX(INDEX($C$1:$C$13701,MIN(13701,ROW()+1)):INDEX($C$1:$C$13701,MIN(13701,ROW()+設定!$B$24))),$C12444&gt;=設定!$B$32,$C12444&gt;=MAX(MIN(INDEX($C$1:$C$13701,MAX(1,ROW()-設定!$B$26)):INDEX($C$1:$C$13701,MAX(1,ROW()-1))),MIN(INDEX($C$1:$C$13701,MIN(13701,ROW()+1)):INDEX($C$1:$C$13701,MIN(13701,ROW()+設定!$B$26))))*10^(設定!$B$27/20)),1,0))</f>
        <v>0</v>
      </c>
      <c r="G12444" s="33" t="n">
        <f aca="false">$G12443+IF($F12444=1,1,0)</f>
        <v>6</v>
      </c>
      <c r="H12444" s="0" t="str">
        <f aca="false">IF($F12444=1,$G12444,"")</f>
        <v/>
      </c>
    </row>
    <row r="12445" customFormat="false" ht="15" hidden="false" customHeight="false" outlineLevel="0" collapsed="false">
      <c r="A12445" s="30" t="n">
        <v>1944.21875</v>
      </c>
      <c r="B12445" s="31" t="n">
        <v>11.4412</v>
      </c>
      <c r="C12445" s="32" t="n">
        <f aca="false">IF($A12445="","",IF(設定!$B$21="dB",10^($B12445/20),ABS($B12445)))</f>
        <v>3.73301727772924</v>
      </c>
      <c r="D12445" s="32" t="n">
        <f aca="false">IF($A12445="","",$A12445^2)</f>
        <v>3779986.54785156</v>
      </c>
      <c r="E12445" s="32" t="n">
        <f aca="false">IF($A12445="","",IF($C12445&lt;=0,"",1/$C12445^2))</f>
        <v>0.0717595984777488</v>
      </c>
      <c r="F12445" s="33" t="n">
        <f aca="false">IF(OR(ROW()-設定!$B$30&lt;2,ROW()+設定!$B$30&gt;13701,N($A12445)&lt;=0,N(INDEX($A$2:$A$13701,MIN(13700,MAX(1,ROW()-1+設定!$B$30))))&lt;=0,$A12445&lt;設定!$B$28,$A12445&gt;設定!$B$29),0,IF(AND($C12445&gt;=MAX(INDEX($C$1:$C$13701,MAX(1,ROW()-設定!$B$24)):INDEX($C$1:$C$13701,MAX(1,ROW()-1))),$C12445&gt;MAX(INDEX($C$1:$C$13701,MIN(13701,ROW()+1)):INDEX($C$1:$C$13701,MIN(13701,ROW()+設定!$B$24))),$C12445&gt;=設定!$B$32,$C12445&gt;=MAX(MIN(INDEX($C$1:$C$13701,MAX(1,ROW()-設定!$B$26)):INDEX($C$1:$C$13701,MAX(1,ROW()-1))),MIN(INDEX($C$1:$C$13701,MIN(13701,ROW()+1)):INDEX($C$1:$C$13701,MIN(13701,ROW()+設定!$B$26))))*10^(設定!$B$27/20)),1,0))</f>
        <v>0</v>
      </c>
      <c r="G12445" s="33" t="n">
        <f aca="false">$G12444+IF($F12445=1,1,0)</f>
        <v>6</v>
      </c>
      <c r="H12445" s="0" t="str">
        <f aca="false">IF($F12445=1,$G12445,"")</f>
        <v/>
      </c>
    </row>
    <row r="12446" customFormat="false" ht="15" hidden="false" customHeight="false" outlineLevel="0" collapsed="false">
      <c r="A12446" s="30" t="n">
        <v>1944.375</v>
      </c>
      <c r="B12446" s="31" t="n">
        <v>11.3443</v>
      </c>
      <c r="C12446" s="32" t="n">
        <f aca="false">IF($A12446="","",IF(設定!$B$21="dB",10^($B12446/20),ABS($B12446)))</f>
        <v>3.69160308290567</v>
      </c>
      <c r="D12446" s="32" t="n">
        <f aca="false">IF($A12446="","",$A12446^2)</f>
        <v>3780594.140625</v>
      </c>
      <c r="E12446" s="32" t="n">
        <f aca="false">IF($A12446="","",IF($C12446&lt;=0,"",1/$C12446^2))</f>
        <v>0.0733786977374123</v>
      </c>
      <c r="F12446" s="33" t="n">
        <f aca="false">IF(OR(ROW()-設定!$B$30&lt;2,ROW()+設定!$B$30&gt;13701,N($A12446)&lt;=0,N(INDEX($A$2:$A$13701,MIN(13700,MAX(1,ROW()-1+設定!$B$30))))&lt;=0,$A12446&lt;設定!$B$28,$A12446&gt;設定!$B$29),0,IF(AND($C12446&gt;=MAX(INDEX($C$1:$C$13701,MAX(1,ROW()-設定!$B$24)):INDEX($C$1:$C$13701,MAX(1,ROW()-1))),$C12446&gt;MAX(INDEX($C$1:$C$13701,MIN(13701,ROW()+1)):INDEX($C$1:$C$13701,MIN(13701,ROW()+設定!$B$24))),$C12446&gt;=設定!$B$32,$C12446&gt;=MAX(MIN(INDEX($C$1:$C$13701,MAX(1,ROW()-設定!$B$26)):INDEX($C$1:$C$13701,MAX(1,ROW()-1))),MIN(INDEX($C$1:$C$13701,MIN(13701,ROW()+1)):INDEX($C$1:$C$13701,MIN(13701,ROW()+設定!$B$26))))*10^(設定!$B$27/20)),1,0))</f>
        <v>0</v>
      </c>
      <c r="G12446" s="33" t="n">
        <f aca="false">$G12445+IF($F12446=1,1,0)</f>
        <v>6</v>
      </c>
      <c r="H12446" s="0" t="str">
        <f aca="false">IF($F12446=1,$G12446,"")</f>
        <v/>
      </c>
    </row>
    <row r="12447" customFormat="false" ht="15" hidden="false" customHeight="false" outlineLevel="0" collapsed="false">
      <c r="A12447" s="30" t="n">
        <v>1944.53125</v>
      </c>
      <c r="B12447" s="31" t="n">
        <v>11.3934</v>
      </c>
      <c r="C12447" s="32" t="n">
        <f aca="false">IF($A12447="","",IF(設定!$B$21="dB",10^($B12447/20),ABS($B12447)))</f>
        <v>3.7125302413949</v>
      </c>
      <c r="D12447" s="32" t="n">
        <f aca="false">IF($A12447="","",$A12447^2)</f>
        <v>3781201.78222656</v>
      </c>
      <c r="E12447" s="32" t="n">
        <f aca="false">IF($A12447="","",IF($C12447&lt;=0,"",1/$C12447^2))</f>
        <v>0.0725537726835861</v>
      </c>
      <c r="F12447" s="33" t="n">
        <f aca="false">IF(OR(ROW()-設定!$B$30&lt;2,ROW()+設定!$B$30&gt;13701,N($A12447)&lt;=0,N(INDEX($A$2:$A$13701,MIN(13700,MAX(1,ROW()-1+設定!$B$30))))&lt;=0,$A12447&lt;設定!$B$28,$A12447&gt;設定!$B$29),0,IF(AND($C12447&gt;=MAX(INDEX($C$1:$C$13701,MAX(1,ROW()-設定!$B$24)):INDEX($C$1:$C$13701,MAX(1,ROW()-1))),$C12447&gt;MAX(INDEX($C$1:$C$13701,MIN(13701,ROW()+1)):INDEX($C$1:$C$13701,MIN(13701,ROW()+設定!$B$24))),$C12447&gt;=設定!$B$32,$C12447&gt;=MAX(MIN(INDEX($C$1:$C$13701,MAX(1,ROW()-設定!$B$26)):INDEX($C$1:$C$13701,MAX(1,ROW()-1))),MIN(INDEX($C$1:$C$13701,MIN(13701,ROW()+1)):INDEX($C$1:$C$13701,MIN(13701,ROW()+設定!$B$26))))*10^(設定!$B$27/20)),1,0))</f>
        <v>0</v>
      </c>
      <c r="G12447" s="33" t="n">
        <f aca="false">$G12446+IF($F12447=1,1,0)</f>
        <v>6</v>
      </c>
      <c r="H12447" s="0" t="str">
        <f aca="false">IF($F12447=1,$G12447,"")</f>
        <v/>
      </c>
    </row>
    <row r="12448" customFormat="false" ht="15" hidden="false" customHeight="false" outlineLevel="0" collapsed="false">
      <c r="A12448" s="30" t="n">
        <v>1944.6875</v>
      </c>
      <c r="B12448" s="31" t="n">
        <v>11.5634</v>
      </c>
      <c r="C12448" s="32" t="n">
        <f aca="false">IF($A12448="","",IF(設定!$B$21="dB",10^($B12448/20),ABS($B12448)))</f>
        <v>3.78590751077483</v>
      </c>
      <c r="D12448" s="32" t="n">
        <f aca="false">IF($A12448="","",$A12448^2)</f>
        <v>3781809.47265625</v>
      </c>
      <c r="E12448" s="32" t="n">
        <f aca="false">IF($A12448="","",IF($C12448&lt;=0,"",1/$C12448^2))</f>
        <v>0.0697685986555937</v>
      </c>
      <c r="F12448" s="33" t="n">
        <f aca="false">IF(OR(ROW()-設定!$B$30&lt;2,ROW()+設定!$B$30&gt;13701,N($A12448)&lt;=0,N(INDEX($A$2:$A$13701,MIN(13700,MAX(1,ROW()-1+設定!$B$30))))&lt;=0,$A12448&lt;設定!$B$28,$A12448&gt;設定!$B$29),0,IF(AND($C12448&gt;=MAX(INDEX($C$1:$C$13701,MAX(1,ROW()-設定!$B$24)):INDEX($C$1:$C$13701,MAX(1,ROW()-1))),$C12448&gt;MAX(INDEX($C$1:$C$13701,MIN(13701,ROW()+1)):INDEX($C$1:$C$13701,MIN(13701,ROW()+設定!$B$24))),$C12448&gt;=設定!$B$32,$C12448&gt;=MAX(MIN(INDEX($C$1:$C$13701,MAX(1,ROW()-設定!$B$26)):INDEX($C$1:$C$13701,MAX(1,ROW()-1))),MIN(INDEX($C$1:$C$13701,MIN(13701,ROW()+1)):INDEX($C$1:$C$13701,MIN(13701,ROW()+設定!$B$26))))*10^(設定!$B$27/20)),1,0))</f>
        <v>0</v>
      </c>
      <c r="G12448" s="33" t="n">
        <f aca="false">$G12447+IF($F12448=1,1,0)</f>
        <v>6</v>
      </c>
      <c r="H12448" s="0" t="str">
        <f aca="false">IF($F12448=1,$G12448,"")</f>
        <v/>
      </c>
    </row>
    <row r="12449" customFormat="false" ht="15" hidden="false" customHeight="false" outlineLevel="0" collapsed="false">
      <c r="A12449" s="30" t="n">
        <v>1944.84375</v>
      </c>
      <c r="B12449" s="31" t="n">
        <v>11.4134</v>
      </c>
      <c r="C12449" s="32" t="n">
        <f aca="false">IF($A12449="","",IF(設定!$B$21="dB",10^($B12449/20),ABS($B12449)))</f>
        <v>3.72108850747272</v>
      </c>
      <c r="D12449" s="32" t="n">
        <f aca="false">IF($A12449="","",$A12449^2)</f>
        <v>3782417.21191406</v>
      </c>
      <c r="E12449" s="32" t="n">
        <f aca="false">IF($A12449="","",IF($C12449&lt;=0,"",1/$C12449^2))</f>
        <v>0.0722204183785328</v>
      </c>
      <c r="F12449" s="33" t="n">
        <f aca="false">IF(OR(ROW()-設定!$B$30&lt;2,ROW()+設定!$B$30&gt;13701,N($A12449)&lt;=0,N(INDEX($A$2:$A$13701,MIN(13700,MAX(1,ROW()-1+設定!$B$30))))&lt;=0,$A12449&lt;設定!$B$28,$A12449&gt;設定!$B$29),0,IF(AND($C12449&gt;=MAX(INDEX($C$1:$C$13701,MAX(1,ROW()-設定!$B$24)):INDEX($C$1:$C$13701,MAX(1,ROW()-1))),$C12449&gt;MAX(INDEX($C$1:$C$13701,MIN(13701,ROW()+1)):INDEX($C$1:$C$13701,MIN(13701,ROW()+設定!$B$24))),$C12449&gt;=設定!$B$32,$C12449&gt;=MAX(MIN(INDEX($C$1:$C$13701,MAX(1,ROW()-設定!$B$26)):INDEX($C$1:$C$13701,MAX(1,ROW()-1))),MIN(INDEX($C$1:$C$13701,MIN(13701,ROW()+1)):INDEX($C$1:$C$13701,MIN(13701,ROW()+設定!$B$26))))*10^(設定!$B$27/20)),1,0))</f>
        <v>0</v>
      </c>
      <c r="G12449" s="33" t="n">
        <f aca="false">$G12448+IF($F12449=1,1,0)</f>
        <v>6</v>
      </c>
      <c r="H12449" s="0" t="str">
        <f aca="false">IF($F12449=1,$G12449,"")</f>
        <v/>
      </c>
    </row>
    <row r="12450" customFormat="false" ht="15" hidden="false" customHeight="false" outlineLevel="0" collapsed="false">
      <c r="A12450" s="30" t="n">
        <v>1945</v>
      </c>
      <c r="B12450" s="31" t="n">
        <v>11.5789</v>
      </c>
      <c r="C12450" s="32" t="n">
        <f aca="false">IF($A12450="","",IF(設定!$B$21="dB",10^($B12450/20),ABS($B12450)))</f>
        <v>3.79266950738679</v>
      </c>
      <c r="D12450" s="32" t="n">
        <f aca="false">IF($A12450="","",$A12450^2)</f>
        <v>3783025</v>
      </c>
      <c r="E12450" s="32" t="n">
        <f aca="false">IF($A12450="","",IF($C12450&lt;=0,"",1/$C12450^2))</f>
        <v>0.0695200378674239</v>
      </c>
      <c r="F12450" s="33" t="n">
        <f aca="false">IF(OR(ROW()-設定!$B$30&lt;2,ROW()+設定!$B$30&gt;13701,N($A12450)&lt;=0,N(INDEX($A$2:$A$13701,MIN(13700,MAX(1,ROW()-1+設定!$B$30))))&lt;=0,$A12450&lt;設定!$B$28,$A12450&gt;設定!$B$29),0,IF(AND($C12450&gt;=MAX(INDEX($C$1:$C$13701,MAX(1,ROW()-設定!$B$24)):INDEX($C$1:$C$13701,MAX(1,ROW()-1))),$C12450&gt;MAX(INDEX($C$1:$C$13701,MIN(13701,ROW()+1)):INDEX($C$1:$C$13701,MIN(13701,ROW()+設定!$B$24))),$C12450&gt;=設定!$B$32,$C12450&gt;=MAX(MIN(INDEX($C$1:$C$13701,MAX(1,ROW()-設定!$B$26)):INDEX($C$1:$C$13701,MAX(1,ROW()-1))),MIN(INDEX($C$1:$C$13701,MIN(13701,ROW()+1)):INDEX($C$1:$C$13701,MIN(13701,ROW()+設定!$B$26))))*10^(設定!$B$27/20)),1,0))</f>
        <v>0</v>
      </c>
      <c r="G12450" s="33" t="n">
        <f aca="false">$G12449+IF($F12450=1,1,0)</f>
        <v>6</v>
      </c>
      <c r="H12450" s="0" t="str">
        <f aca="false">IF($F12450=1,$G12450,"")</f>
        <v/>
      </c>
    </row>
    <row r="12451" customFormat="false" ht="15" hidden="false" customHeight="false" outlineLevel="0" collapsed="false">
      <c r="A12451" s="30" t="n">
        <v>1945.15625</v>
      </c>
      <c r="B12451" s="31" t="n">
        <v>11.3047</v>
      </c>
      <c r="C12451" s="32" t="n">
        <f aca="false">IF($A12451="","",IF(設定!$B$21="dB",10^($B12451/20),ABS($B12451)))</f>
        <v>3.67481093483683</v>
      </c>
      <c r="D12451" s="32" t="n">
        <f aca="false">IF($A12451="","",$A12451^2)</f>
        <v>3783632.83691406</v>
      </c>
      <c r="E12451" s="32" t="n">
        <f aca="false">IF($A12451="","",IF($C12451&lt;=0,"",1/$C12451^2))</f>
        <v>0.0740508418193545</v>
      </c>
      <c r="F12451" s="33" t="n">
        <f aca="false">IF(OR(ROW()-設定!$B$30&lt;2,ROW()+設定!$B$30&gt;13701,N($A12451)&lt;=0,N(INDEX($A$2:$A$13701,MIN(13700,MAX(1,ROW()-1+設定!$B$30))))&lt;=0,$A12451&lt;設定!$B$28,$A12451&gt;設定!$B$29),0,IF(AND($C12451&gt;=MAX(INDEX($C$1:$C$13701,MAX(1,ROW()-設定!$B$24)):INDEX($C$1:$C$13701,MAX(1,ROW()-1))),$C12451&gt;MAX(INDEX($C$1:$C$13701,MIN(13701,ROW()+1)):INDEX($C$1:$C$13701,MIN(13701,ROW()+設定!$B$24))),$C12451&gt;=設定!$B$32,$C12451&gt;=MAX(MIN(INDEX($C$1:$C$13701,MAX(1,ROW()-設定!$B$26)):INDEX($C$1:$C$13701,MAX(1,ROW()-1))),MIN(INDEX($C$1:$C$13701,MIN(13701,ROW()+1)):INDEX($C$1:$C$13701,MIN(13701,ROW()+設定!$B$26))))*10^(設定!$B$27/20)),1,0))</f>
        <v>0</v>
      </c>
      <c r="G12451" s="33" t="n">
        <f aca="false">$G12450+IF($F12451=1,1,0)</f>
        <v>6</v>
      </c>
      <c r="H12451" s="0" t="str">
        <f aca="false">IF($F12451=1,$G12451,"")</f>
        <v/>
      </c>
    </row>
    <row r="12452" customFormat="false" ht="15" hidden="false" customHeight="false" outlineLevel="0" collapsed="false">
      <c r="A12452" s="30" t="n">
        <v>1945.3125</v>
      </c>
      <c r="B12452" s="31" t="n">
        <v>11.2773</v>
      </c>
      <c r="C12452" s="32" t="n">
        <f aca="false">IF($A12452="","",IF(設定!$B$21="dB",10^($B12452/20),ABS($B12452)))</f>
        <v>3.66323685600817</v>
      </c>
      <c r="D12452" s="32" t="n">
        <f aca="false">IF($A12452="","",$A12452^2)</f>
        <v>3784240.72265625</v>
      </c>
      <c r="E12452" s="32" t="n">
        <f aca="false">IF($A12452="","",IF($C12452&lt;=0,"",1/$C12452^2))</f>
        <v>0.0745195116218566</v>
      </c>
      <c r="F12452" s="33" t="n">
        <f aca="false">IF(OR(ROW()-設定!$B$30&lt;2,ROW()+設定!$B$30&gt;13701,N($A12452)&lt;=0,N(INDEX($A$2:$A$13701,MIN(13700,MAX(1,ROW()-1+設定!$B$30))))&lt;=0,$A12452&lt;設定!$B$28,$A12452&gt;設定!$B$29),0,IF(AND($C12452&gt;=MAX(INDEX($C$1:$C$13701,MAX(1,ROW()-設定!$B$24)):INDEX($C$1:$C$13701,MAX(1,ROW()-1))),$C12452&gt;MAX(INDEX($C$1:$C$13701,MIN(13701,ROW()+1)):INDEX($C$1:$C$13701,MIN(13701,ROW()+設定!$B$24))),$C12452&gt;=設定!$B$32,$C12452&gt;=MAX(MIN(INDEX($C$1:$C$13701,MAX(1,ROW()-設定!$B$26)):INDEX($C$1:$C$13701,MAX(1,ROW()-1))),MIN(INDEX($C$1:$C$13701,MIN(13701,ROW()+1)):INDEX($C$1:$C$13701,MIN(13701,ROW()+設定!$B$26))))*10^(設定!$B$27/20)),1,0))</f>
        <v>0</v>
      </c>
      <c r="G12452" s="33" t="n">
        <f aca="false">$G12451+IF($F12452=1,1,0)</f>
        <v>6</v>
      </c>
      <c r="H12452" s="0" t="str">
        <f aca="false">IF($F12452=1,$G12452,"")</f>
        <v/>
      </c>
    </row>
    <row r="12453" customFormat="false" ht="15" hidden="false" customHeight="false" outlineLevel="0" collapsed="false">
      <c r="A12453" s="30" t="n">
        <v>1945.46875</v>
      </c>
      <c r="B12453" s="31" t="n">
        <v>11.4297</v>
      </c>
      <c r="C12453" s="32" t="n">
        <f aca="false">IF($A12453="","",IF(設定!$B$21="dB",10^($B12453/20),ABS($B12453)))</f>
        <v>3.72807808395055</v>
      </c>
      <c r="D12453" s="32" t="n">
        <f aca="false">IF($A12453="","",$A12453^2)</f>
        <v>3784848.65722656</v>
      </c>
      <c r="E12453" s="32" t="n">
        <f aca="false">IF($A12453="","",IF($C12453&lt;=0,"",1/$C12453^2))</f>
        <v>0.0719498677494997</v>
      </c>
      <c r="F12453" s="33" t="n">
        <f aca="false">IF(OR(ROW()-設定!$B$30&lt;2,ROW()+設定!$B$30&gt;13701,N($A12453)&lt;=0,N(INDEX($A$2:$A$13701,MIN(13700,MAX(1,ROW()-1+設定!$B$30))))&lt;=0,$A12453&lt;設定!$B$28,$A12453&gt;設定!$B$29),0,IF(AND($C12453&gt;=MAX(INDEX($C$1:$C$13701,MAX(1,ROW()-設定!$B$24)):INDEX($C$1:$C$13701,MAX(1,ROW()-1))),$C12453&gt;MAX(INDEX($C$1:$C$13701,MIN(13701,ROW()+1)):INDEX($C$1:$C$13701,MIN(13701,ROW()+設定!$B$24))),$C12453&gt;=設定!$B$32,$C12453&gt;=MAX(MIN(INDEX($C$1:$C$13701,MAX(1,ROW()-設定!$B$26)):INDEX($C$1:$C$13701,MAX(1,ROW()-1))),MIN(INDEX($C$1:$C$13701,MIN(13701,ROW()+1)):INDEX($C$1:$C$13701,MIN(13701,ROW()+設定!$B$26))))*10^(設定!$B$27/20)),1,0))</f>
        <v>0</v>
      </c>
      <c r="G12453" s="33" t="n">
        <f aca="false">$G12452+IF($F12453=1,1,0)</f>
        <v>6</v>
      </c>
      <c r="H12453" s="0" t="str">
        <f aca="false">IF($F12453=1,$G12453,"")</f>
        <v/>
      </c>
    </row>
    <row r="12454" customFormat="false" ht="15" hidden="false" customHeight="false" outlineLevel="0" collapsed="false">
      <c r="A12454" s="30" t="n">
        <v>1945.625</v>
      </c>
      <c r="B12454" s="31" t="n">
        <v>11.4922</v>
      </c>
      <c r="C12454" s="32" t="n">
        <f aca="false">IF($A12454="","",IF(設定!$B$21="dB",10^($B12454/20),ABS($B12454)))</f>
        <v>3.75500050718492</v>
      </c>
      <c r="D12454" s="32" t="n">
        <f aca="false">IF($A12454="","",$A12454^2)</f>
        <v>3785456.640625</v>
      </c>
      <c r="E12454" s="32" t="n">
        <f aca="false">IF($A12454="","",IF($C12454&lt;=0,"",1/$C12454^2))</f>
        <v>0.0709218409089073</v>
      </c>
      <c r="F12454" s="33" t="n">
        <f aca="false">IF(OR(ROW()-設定!$B$30&lt;2,ROW()+設定!$B$30&gt;13701,N($A12454)&lt;=0,N(INDEX($A$2:$A$13701,MIN(13700,MAX(1,ROW()-1+設定!$B$30))))&lt;=0,$A12454&lt;設定!$B$28,$A12454&gt;設定!$B$29),0,IF(AND($C12454&gt;=MAX(INDEX($C$1:$C$13701,MAX(1,ROW()-設定!$B$24)):INDEX($C$1:$C$13701,MAX(1,ROW()-1))),$C12454&gt;MAX(INDEX($C$1:$C$13701,MIN(13701,ROW()+1)):INDEX($C$1:$C$13701,MIN(13701,ROW()+設定!$B$24))),$C12454&gt;=設定!$B$32,$C12454&gt;=MAX(MIN(INDEX($C$1:$C$13701,MAX(1,ROW()-設定!$B$26)):INDEX($C$1:$C$13701,MAX(1,ROW()-1))),MIN(INDEX($C$1:$C$13701,MIN(13701,ROW()+1)):INDEX($C$1:$C$13701,MIN(13701,ROW()+設定!$B$26))))*10^(設定!$B$27/20)),1,0))</f>
        <v>0</v>
      </c>
      <c r="G12454" s="33" t="n">
        <f aca="false">$G12453+IF($F12454=1,1,0)</f>
        <v>6</v>
      </c>
      <c r="H12454" s="0" t="str">
        <f aca="false">IF($F12454=1,$G12454,"")</f>
        <v/>
      </c>
    </row>
    <row r="12455" customFormat="false" ht="15" hidden="false" customHeight="false" outlineLevel="0" collapsed="false">
      <c r="A12455" s="30" t="n">
        <v>1945.78125</v>
      </c>
      <c r="B12455" s="31" t="n">
        <v>11.3349</v>
      </c>
      <c r="C12455" s="32" t="n">
        <f aca="false">IF($A12455="","",IF(設定!$B$21="dB",10^($B12455/20),ABS($B12455)))</f>
        <v>3.68761013570191</v>
      </c>
      <c r="D12455" s="32" t="n">
        <f aca="false">IF($A12455="","",$A12455^2)</f>
        <v>3786064.67285156</v>
      </c>
      <c r="E12455" s="32" t="n">
        <f aca="false">IF($A12455="","",IF($C12455&lt;=0,"",1/$C12455^2))</f>
        <v>0.0735376927959978</v>
      </c>
      <c r="F12455" s="33" t="n">
        <f aca="false">IF(OR(ROW()-設定!$B$30&lt;2,ROW()+設定!$B$30&gt;13701,N($A12455)&lt;=0,N(INDEX($A$2:$A$13701,MIN(13700,MAX(1,ROW()-1+設定!$B$30))))&lt;=0,$A12455&lt;設定!$B$28,$A12455&gt;設定!$B$29),0,IF(AND($C12455&gt;=MAX(INDEX($C$1:$C$13701,MAX(1,ROW()-設定!$B$24)):INDEX($C$1:$C$13701,MAX(1,ROW()-1))),$C12455&gt;MAX(INDEX($C$1:$C$13701,MIN(13701,ROW()+1)):INDEX($C$1:$C$13701,MIN(13701,ROW()+設定!$B$24))),$C12455&gt;=設定!$B$32,$C12455&gt;=MAX(MIN(INDEX($C$1:$C$13701,MAX(1,ROW()-設定!$B$26)):INDEX($C$1:$C$13701,MAX(1,ROW()-1))),MIN(INDEX($C$1:$C$13701,MIN(13701,ROW()+1)):INDEX($C$1:$C$13701,MIN(13701,ROW()+設定!$B$26))))*10^(設定!$B$27/20)),1,0))</f>
        <v>0</v>
      </c>
      <c r="G12455" s="33" t="n">
        <f aca="false">$G12454+IF($F12455=1,1,0)</f>
        <v>6</v>
      </c>
      <c r="H12455" s="0" t="str">
        <f aca="false">IF($F12455=1,$G12455,"")</f>
        <v/>
      </c>
    </row>
    <row r="12456" customFormat="false" ht="15" hidden="false" customHeight="false" outlineLevel="0" collapsed="false">
      <c r="A12456" s="30" t="n">
        <v>1945.9375</v>
      </c>
      <c r="B12456" s="31" t="n">
        <v>11.4651</v>
      </c>
      <c r="C12456" s="32" t="n">
        <f aca="false">IF($A12456="","",IF(設定!$B$21="dB",10^($B12456/20),ABS($B12456)))</f>
        <v>3.74330315246338</v>
      </c>
      <c r="D12456" s="32" t="n">
        <f aca="false">IF($A12456="","",$A12456^2)</f>
        <v>3786672.75390625</v>
      </c>
      <c r="E12456" s="32" t="n">
        <f aca="false">IF($A12456="","",IF($C12456&lt;=0,"",1/$C12456^2))</f>
        <v>0.0713657772355805</v>
      </c>
      <c r="F12456" s="33" t="n">
        <f aca="false">IF(OR(ROW()-設定!$B$30&lt;2,ROW()+設定!$B$30&gt;13701,N($A12456)&lt;=0,N(INDEX($A$2:$A$13701,MIN(13700,MAX(1,ROW()-1+設定!$B$30))))&lt;=0,$A12456&lt;設定!$B$28,$A12456&gt;設定!$B$29),0,IF(AND($C12456&gt;=MAX(INDEX($C$1:$C$13701,MAX(1,ROW()-設定!$B$24)):INDEX($C$1:$C$13701,MAX(1,ROW()-1))),$C12456&gt;MAX(INDEX($C$1:$C$13701,MIN(13701,ROW()+1)):INDEX($C$1:$C$13701,MIN(13701,ROW()+設定!$B$24))),$C12456&gt;=設定!$B$32,$C12456&gt;=MAX(MIN(INDEX($C$1:$C$13701,MAX(1,ROW()-設定!$B$26)):INDEX($C$1:$C$13701,MAX(1,ROW()-1))),MIN(INDEX($C$1:$C$13701,MIN(13701,ROW()+1)):INDEX($C$1:$C$13701,MIN(13701,ROW()+設定!$B$26))))*10^(設定!$B$27/20)),1,0))</f>
        <v>0</v>
      </c>
      <c r="G12456" s="33" t="n">
        <f aca="false">$G12455+IF($F12456=1,1,0)</f>
        <v>6</v>
      </c>
      <c r="H12456" s="0" t="str">
        <f aca="false">IF($F12456=1,$G12456,"")</f>
        <v/>
      </c>
    </row>
    <row r="12457" customFormat="false" ht="15" hidden="false" customHeight="false" outlineLevel="0" collapsed="false">
      <c r="A12457" s="30" t="n">
        <v>1946.09375</v>
      </c>
      <c r="B12457" s="31" t="n">
        <v>11.4914</v>
      </c>
      <c r="C12457" s="32" t="n">
        <f aca="false">IF($A12457="","",IF(設定!$B$21="dB",10^($B12457/20),ABS($B12457)))</f>
        <v>3.75465467478365</v>
      </c>
      <c r="D12457" s="32" t="n">
        <f aca="false">IF($A12457="","",$A12457^2)</f>
        <v>3787280.88378906</v>
      </c>
      <c r="E12457" s="32" t="n">
        <f aca="false">IF($A12457="","",IF($C12457&lt;=0,"",1/$C12457^2))</f>
        <v>0.0709349063981379</v>
      </c>
      <c r="F12457" s="33" t="n">
        <f aca="false">IF(OR(ROW()-設定!$B$30&lt;2,ROW()+設定!$B$30&gt;13701,N($A12457)&lt;=0,N(INDEX($A$2:$A$13701,MIN(13700,MAX(1,ROW()-1+設定!$B$30))))&lt;=0,$A12457&lt;設定!$B$28,$A12457&gt;設定!$B$29),0,IF(AND($C12457&gt;=MAX(INDEX($C$1:$C$13701,MAX(1,ROW()-設定!$B$24)):INDEX($C$1:$C$13701,MAX(1,ROW()-1))),$C12457&gt;MAX(INDEX($C$1:$C$13701,MIN(13701,ROW()+1)):INDEX($C$1:$C$13701,MIN(13701,ROW()+設定!$B$24))),$C12457&gt;=設定!$B$32,$C12457&gt;=MAX(MIN(INDEX($C$1:$C$13701,MAX(1,ROW()-設定!$B$26)):INDEX($C$1:$C$13701,MAX(1,ROW()-1))),MIN(INDEX($C$1:$C$13701,MIN(13701,ROW()+1)):INDEX($C$1:$C$13701,MIN(13701,ROW()+設定!$B$26))))*10^(設定!$B$27/20)),1,0))</f>
        <v>0</v>
      </c>
      <c r="G12457" s="33" t="n">
        <f aca="false">$G12456+IF($F12457=1,1,0)</f>
        <v>6</v>
      </c>
      <c r="H12457" s="0" t="str">
        <f aca="false">IF($F12457=1,$G12457,"")</f>
        <v/>
      </c>
    </row>
    <row r="12458" customFormat="false" ht="15" hidden="false" customHeight="false" outlineLevel="0" collapsed="false">
      <c r="A12458" s="30" t="n">
        <v>1946.25</v>
      </c>
      <c r="B12458" s="31" t="n">
        <v>11.5006</v>
      </c>
      <c r="C12458" s="32" t="n">
        <f aca="false">IF($A12458="","",IF(設定!$B$21="dB",10^($B12458/20),ABS($B12458)))</f>
        <v>3.75863367113293</v>
      </c>
      <c r="D12458" s="32" t="n">
        <f aca="false">IF($A12458="","",$A12458^2)</f>
        <v>3787889.0625</v>
      </c>
      <c r="E12458" s="32" t="n">
        <f aca="false">IF($A12458="","",IF($C12458&lt;=0,"",1/$C12458^2))</f>
        <v>0.0707847984815462</v>
      </c>
      <c r="F12458" s="33" t="n">
        <f aca="false">IF(OR(ROW()-設定!$B$30&lt;2,ROW()+設定!$B$30&gt;13701,N($A12458)&lt;=0,N(INDEX($A$2:$A$13701,MIN(13700,MAX(1,ROW()-1+設定!$B$30))))&lt;=0,$A12458&lt;設定!$B$28,$A12458&gt;設定!$B$29),0,IF(AND($C12458&gt;=MAX(INDEX($C$1:$C$13701,MAX(1,ROW()-設定!$B$24)):INDEX($C$1:$C$13701,MAX(1,ROW()-1))),$C12458&gt;MAX(INDEX($C$1:$C$13701,MIN(13701,ROW()+1)):INDEX($C$1:$C$13701,MIN(13701,ROW()+設定!$B$24))),$C12458&gt;=設定!$B$32,$C12458&gt;=MAX(MIN(INDEX($C$1:$C$13701,MAX(1,ROW()-設定!$B$26)):INDEX($C$1:$C$13701,MAX(1,ROW()-1))),MIN(INDEX($C$1:$C$13701,MIN(13701,ROW()+1)):INDEX($C$1:$C$13701,MIN(13701,ROW()+設定!$B$26))))*10^(設定!$B$27/20)),1,0))</f>
        <v>0</v>
      </c>
      <c r="G12458" s="33" t="n">
        <f aca="false">$G12457+IF($F12458=1,1,0)</f>
        <v>6</v>
      </c>
      <c r="H12458" s="0" t="str">
        <f aca="false">IF($F12458=1,$G12458,"")</f>
        <v/>
      </c>
    </row>
    <row r="12459" customFormat="false" ht="15" hidden="false" customHeight="false" outlineLevel="0" collapsed="false">
      <c r="A12459" s="30" t="n">
        <v>1946.40625</v>
      </c>
      <c r="B12459" s="31" t="n">
        <v>11.3712</v>
      </c>
      <c r="C12459" s="32" t="n">
        <f aca="false">IF($A12459="","",IF(設定!$B$21="dB",10^($B12459/20),ABS($B12459)))</f>
        <v>3.70305361442626</v>
      </c>
      <c r="D12459" s="32" t="n">
        <f aca="false">IF($A12459="","",$A12459^2)</f>
        <v>3788497.29003906</v>
      </c>
      <c r="E12459" s="32" t="n">
        <f aca="false">IF($A12459="","",IF($C12459&lt;=0,"",1/$C12459^2))</f>
        <v>0.0729255981539382</v>
      </c>
      <c r="F12459" s="33" t="n">
        <f aca="false">IF(OR(ROW()-設定!$B$30&lt;2,ROW()+設定!$B$30&gt;13701,N($A12459)&lt;=0,N(INDEX($A$2:$A$13701,MIN(13700,MAX(1,ROW()-1+設定!$B$30))))&lt;=0,$A12459&lt;設定!$B$28,$A12459&gt;設定!$B$29),0,IF(AND($C12459&gt;=MAX(INDEX($C$1:$C$13701,MAX(1,ROW()-設定!$B$24)):INDEX($C$1:$C$13701,MAX(1,ROW()-1))),$C12459&gt;MAX(INDEX($C$1:$C$13701,MIN(13701,ROW()+1)):INDEX($C$1:$C$13701,MIN(13701,ROW()+設定!$B$24))),$C12459&gt;=設定!$B$32,$C12459&gt;=MAX(MIN(INDEX($C$1:$C$13701,MAX(1,ROW()-設定!$B$26)):INDEX($C$1:$C$13701,MAX(1,ROW()-1))),MIN(INDEX($C$1:$C$13701,MIN(13701,ROW()+1)):INDEX($C$1:$C$13701,MIN(13701,ROW()+設定!$B$26))))*10^(設定!$B$27/20)),1,0))</f>
        <v>0</v>
      </c>
      <c r="G12459" s="33" t="n">
        <f aca="false">$G12458+IF($F12459=1,1,0)</f>
        <v>6</v>
      </c>
      <c r="H12459" s="0" t="str">
        <f aca="false">IF($F12459=1,$G12459,"")</f>
        <v/>
      </c>
    </row>
    <row r="12460" customFormat="false" ht="15" hidden="false" customHeight="false" outlineLevel="0" collapsed="false">
      <c r="A12460" s="30" t="n">
        <v>1946.5625</v>
      </c>
      <c r="B12460" s="31" t="n">
        <v>11.3716</v>
      </c>
      <c r="C12460" s="32" t="n">
        <f aca="false">IF($A12460="","",IF(設定!$B$21="dB",10^($B12460/20),ABS($B12460)))</f>
        <v>3.70322415027399</v>
      </c>
      <c r="D12460" s="32" t="n">
        <f aca="false">IF($A12460="","",$A12460^2)</f>
        <v>3789105.56640625</v>
      </c>
      <c r="E12460" s="32" t="n">
        <f aca="false">IF($A12460="","",IF($C12460&lt;=0,"",1/$C12460^2))</f>
        <v>0.0729188817674356</v>
      </c>
      <c r="F12460" s="33" t="n">
        <f aca="false">IF(OR(ROW()-設定!$B$30&lt;2,ROW()+設定!$B$30&gt;13701,N($A12460)&lt;=0,N(INDEX($A$2:$A$13701,MIN(13700,MAX(1,ROW()-1+設定!$B$30))))&lt;=0,$A12460&lt;設定!$B$28,$A12460&gt;設定!$B$29),0,IF(AND($C12460&gt;=MAX(INDEX($C$1:$C$13701,MAX(1,ROW()-設定!$B$24)):INDEX($C$1:$C$13701,MAX(1,ROW()-1))),$C12460&gt;MAX(INDEX($C$1:$C$13701,MIN(13701,ROW()+1)):INDEX($C$1:$C$13701,MIN(13701,ROW()+設定!$B$24))),$C12460&gt;=設定!$B$32,$C12460&gt;=MAX(MIN(INDEX($C$1:$C$13701,MAX(1,ROW()-設定!$B$26)):INDEX($C$1:$C$13701,MAX(1,ROW()-1))),MIN(INDEX($C$1:$C$13701,MIN(13701,ROW()+1)):INDEX($C$1:$C$13701,MIN(13701,ROW()+設定!$B$26))))*10^(設定!$B$27/20)),1,0))</f>
        <v>0</v>
      </c>
      <c r="G12460" s="33" t="n">
        <f aca="false">$G12459+IF($F12460=1,1,0)</f>
        <v>6</v>
      </c>
      <c r="H12460" s="0" t="str">
        <f aca="false">IF($F12460=1,$G12460,"")</f>
        <v/>
      </c>
    </row>
    <row r="12461" customFormat="false" ht="15" hidden="false" customHeight="false" outlineLevel="0" collapsed="false">
      <c r="A12461" s="30" t="n">
        <v>1946.71875</v>
      </c>
      <c r="B12461" s="31" t="n">
        <v>11.1952</v>
      </c>
      <c r="C12461" s="32" t="n">
        <f aca="false">IF($A12461="","",IF(設定!$B$21="dB",10^($B12461/20),ABS($B12461)))</f>
        <v>3.62877465852011</v>
      </c>
      <c r="D12461" s="32" t="n">
        <f aca="false">IF($A12461="","",$A12461^2)</f>
        <v>3789713.89160156</v>
      </c>
      <c r="E12461" s="32" t="n">
        <f aca="false">IF($A12461="","",IF($C12461&lt;=0,"",1/$C12461^2))</f>
        <v>0.075941644944267</v>
      </c>
      <c r="F12461" s="33" t="n">
        <f aca="false">IF(OR(ROW()-設定!$B$30&lt;2,ROW()+設定!$B$30&gt;13701,N($A12461)&lt;=0,N(INDEX($A$2:$A$13701,MIN(13700,MAX(1,ROW()-1+設定!$B$30))))&lt;=0,$A12461&lt;設定!$B$28,$A12461&gt;設定!$B$29),0,IF(AND($C12461&gt;=MAX(INDEX($C$1:$C$13701,MAX(1,ROW()-設定!$B$24)):INDEX($C$1:$C$13701,MAX(1,ROW()-1))),$C12461&gt;MAX(INDEX($C$1:$C$13701,MIN(13701,ROW()+1)):INDEX($C$1:$C$13701,MIN(13701,ROW()+設定!$B$24))),$C12461&gt;=設定!$B$32,$C12461&gt;=MAX(MIN(INDEX($C$1:$C$13701,MAX(1,ROW()-設定!$B$26)):INDEX($C$1:$C$13701,MAX(1,ROW()-1))),MIN(INDEX($C$1:$C$13701,MIN(13701,ROW()+1)):INDEX($C$1:$C$13701,MIN(13701,ROW()+設定!$B$26))))*10^(設定!$B$27/20)),1,0))</f>
        <v>0</v>
      </c>
      <c r="G12461" s="33" t="n">
        <f aca="false">$G12460+IF($F12461=1,1,0)</f>
        <v>6</v>
      </c>
      <c r="H12461" s="0" t="str">
        <f aca="false">IF($F12461=1,$G12461,"")</f>
        <v/>
      </c>
    </row>
    <row r="12462" customFormat="false" ht="15" hidden="false" customHeight="false" outlineLevel="0" collapsed="false">
      <c r="A12462" s="30" t="n">
        <v>1946.875</v>
      </c>
      <c r="B12462" s="31" t="n">
        <v>11.369</v>
      </c>
      <c r="C12462" s="32" t="n">
        <f aca="false">IF($A12462="","",IF(設定!$B$21="dB",10^($B12462/20),ABS($B12462)))</f>
        <v>3.70211580763155</v>
      </c>
      <c r="D12462" s="32" t="n">
        <f aca="false">IF($A12462="","",$A12462^2)</f>
        <v>3790322.265625</v>
      </c>
      <c r="E12462" s="32" t="n">
        <f aca="false">IF($A12462="","",IF($C12462&lt;=0,"",1/$C12462^2))</f>
        <v>0.0729625493392509</v>
      </c>
      <c r="F12462" s="33" t="n">
        <f aca="false">IF(OR(ROW()-設定!$B$30&lt;2,ROW()+設定!$B$30&gt;13701,N($A12462)&lt;=0,N(INDEX($A$2:$A$13701,MIN(13700,MAX(1,ROW()-1+設定!$B$30))))&lt;=0,$A12462&lt;設定!$B$28,$A12462&gt;設定!$B$29),0,IF(AND($C12462&gt;=MAX(INDEX($C$1:$C$13701,MAX(1,ROW()-設定!$B$24)):INDEX($C$1:$C$13701,MAX(1,ROW()-1))),$C12462&gt;MAX(INDEX($C$1:$C$13701,MIN(13701,ROW()+1)):INDEX($C$1:$C$13701,MIN(13701,ROW()+設定!$B$24))),$C12462&gt;=設定!$B$32,$C12462&gt;=MAX(MIN(INDEX($C$1:$C$13701,MAX(1,ROW()-設定!$B$26)):INDEX($C$1:$C$13701,MAX(1,ROW()-1))),MIN(INDEX($C$1:$C$13701,MIN(13701,ROW()+1)):INDEX($C$1:$C$13701,MIN(13701,ROW()+設定!$B$26))))*10^(設定!$B$27/20)),1,0))</f>
        <v>0</v>
      </c>
      <c r="G12462" s="33" t="n">
        <f aca="false">$G12461+IF($F12462=1,1,0)</f>
        <v>6</v>
      </c>
      <c r="H12462" s="0" t="str">
        <f aca="false">IF($F12462=1,$G12462,"")</f>
        <v/>
      </c>
    </row>
    <row r="12463" customFormat="false" ht="15" hidden="false" customHeight="false" outlineLevel="0" collapsed="false">
      <c r="A12463" s="30" t="n">
        <v>1947.03125</v>
      </c>
      <c r="B12463" s="31" t="n">
        <v>11.3903</v>
      </c>
      <c r="C12463" s="32" t="n">
        <f aca="false">IF($A12463="","",IF(設定!$B$21="dB",10^($B12463/20),ABS($B12463)))</f>
        <v>3.71120547321168</v>
      </c>
      <c r="D12463" s="32" t="n">
        <f aca="false">IF($A12463="","",$A12463^2)</f>
        <v>3790930.68847656</v>
      </c>
      <c r="E12463" s="32" t="n">
        <f aca="false">IF($A12463="","",IF($C12463&lt;=0,"",1/$C12463^2))</f>
        <v>0.0726055801544892</v>
      </c>
      <c r="F12463" s="33" t="n">
        <f aca="false">IF(OR(ROW()-設定!$B$30&lt;2,ROW()+設定!$B$30&gt;13701,N($A12463)&lt;=0,N(INDEX($A$2:$A$13701,MIN(13700,MAX(1,ROW()-1+設定!$B$30))))&lt;=0,$A12463&lt;設定!$B$28,$A12463&gt;設定!$B$29),0,IF(AND($C12463&gt;=MAX(INDEX($C$1:$C$13701,MAX(1,ROW()-設定!$B$24)):INDEX($C$1:$C$13701,MAX(1,ROW()-1))),$C12463&gt;MAX(INDEX($C$1:$C$13701,MIN(13701,ROW()+1)):INDEX($C$1:$C$13701,MIN(13701,ROW()+設定!$B$24))),$C12463&gt;=設定!$B$32,$C12463&gt;=MAX(MIN(INDEX($C$1:$C$13701,MAX(1,ROW()-設定!$B$26)):INDEX($C$1:$C$13701,MAX(1,ROW()-1))),MIN(INDEX($C$1:$C$13701,MIN(13701,ROW()+1)):INDEX($C$1:$C$13701,MIN(13701,ROW()+設定!$B$26))))*10^(設定!$B$27/20)),1,0))</f>
        <v>0</v>
      </c>
      <c r="G12463" s="33" t="n">
        <f aca="false">$G12462+IF($F12463=1,1,0)</f>
        <v>6</v>
      </c>
      <c r="H12463" s="0" t="str">
        <f aca="false">IF($F12463=1,$G12463,"")</f>
        <v/>
      </c>
    </row>
    <row r="12464" customFormat="false" ht="15" hidden="false" customHeight="false" outlineLevel="0" collapsed="false">
      <c r="A12464" s="30" t="n">
        <v>1947.1875</v>
      </c>
      <c r="B12464" s="31" t="n">
        <v>11.5027</v>
      </c>
      <c r="C12464" s="32" t="n">
        <f aca="false">IF($A12464="","",IF(設定!$B$21="dB",10^($B12464/20),ABS($B12464)))</f>
        <v>3.75954251124972</v>
      </c>
      <c r="D12464" s="32" t="n">
        <f aca="false">IF($A12464="","",$A12464^2)</f>
        <v>3791539.16015625</v>
      </c>
      <c r="E12464" s="32" t="n">
        <f aca="false">IF($A12464="","",IF($C12464&lt;=0,"",1/$C12464^2))</f>
        <v>0.0707505792708638</v>
      </c>
      <c r="F12464" s="33" t="n">
        <f aca="false">IF(OR(ROW()-設定!$B$30&lt;2,ROW()+設定!$B$30&gt;13701,N($A12464)&lt;=0,N(INDEX($A$2:$A$13701,MIN(13700,MAX(1,ROW()-1+設定!$B$30))))&lt;=0,$A12464&lt;設定!$B$28,$A12464&gt;設定!$B$29),0,IF(AND($C12464&gt;=MAX(INDEX($C$1:$C$13701,MAX(1,ROW()-設定!$B$24)):INDEX($C$1:$C$13701,MAX(1,ROW()-1))),$C12464&gt;MAX(INDEX($C$1:$C$13701,MIN(13701,ROW()+1)):INDEX($C$1:$C$13701,MIN(13701,ROW()+設定!$B$24))),$C12464&gt;=設定!$B$32,$C12464&gt;=MAX(MIN(INDEX($C$1:$C$13701,MAX(1,ROW()-設定!$B$26)):INDEX($C$1:$C$13701,MAX(1,ROW()-1))),MIN(INDEX($C$1:$C$13701,MIN(13701,ROW()+1)):INDEX($C$1:$C$13701,MIN(13701,ROW()+設定!$B$26))))*10^(設定!$B$27/20)),1,0))</f>
        <v>0</v>
      </c>
      <c r="G12464" s="33" t="n">
        <f aca="false">$G12463+IF($F12464=1,1,0)</f>
        <v>6</v>
      </c>
      <c r="H12464" s="0" t="str">
        <f aca="false">IF($F12464=1,$G12464,"")</f>
        <v/>
      </c>
    </row>
    <row r="12465" customFormat="false" ht="15" hidden="false" customHeight="false" outlineLevel="0" collapsed="false">
      <c r="A12465" s="30" t="n">
        <v>1947.34375</v>
      </c>
      <c r="B12465" s="31" t="n">
        <v>11.2142</v>
      </c>
      <c r="C12465" s="32" t="n">
        <f aca="false">IF($A12465="","",IF(設定!$B$21="dB",10^($B12465/20),ABS($B12465)))</f>
        <v>3.63672113094304</v>
      </c>
      <c r="D12465" s="32" t="n">
        <f aca="false">IF($A12465="","",$A12465^2)</f>
        <v>3792147.68066406</v>
      </c>
      <c r="E12465" s="32" t="n">
        <f aca="false">IF($A12465="","",IF($C12465&lt;=0,"",1/$C12465^2))</f>
        <v>0.0756101326523097</v>
      </c>
      <c r="F12465" s="33" t="n">
        <f aca="false">IF(OR(ROW()-設定!$B$30&lt;2,ROW()+設定!$B$30&gt;13701,N($A12465)&lt;=0,N(INDEX($A$2:$A$13701,MIN(13700,MAX(1,ROW()-1+設定!$B$30))))&lt;=0,$A12465&lt;設定!$B$28,$A12465&gt;設定!$B$29),0,IF(AND($C12465&gt;=MAX(INDEX($C$1:$C$13701,MAX(1,ROW()-設定!$B$24)):INDEX($C$1:$C$13701,MAX(1,ROW()-1))),$C12465&gt;MAX(INDEX($C$1:$C$13701,MIN(13701,ROW()+1)):INDEX($C$1:$C$13701,MIN(13701,ROW()+設定!$B$24))),$C12465&gt;=設定!$B$32,$C12465&gt;=MAX(MIN(INDEX($C$1:$C$13701,MAX(1,ROW()-設定!$B$26)):INDEX($C$1:$C$13701,MAX(1,ROW()-1))),MIN(INDEX($C$1:$C$13701,MIN(13701,ROW()+1)):INDEX($C$1:$C$13701,MIN(13701,ROW()+設定!$B$26))))*10^(設定!$B$27/20)),1,0))</f>
        <v>0</v>
      </c>
      <c r="G12465" s="33" t="n">
        <f aca="false">$G12464+IF($F12465=1,1,0)</f>
        <v>6</v>
      </c>
      <c r="H12465" s="0" t="str">
        <f aca="false">IF($F12465=1,$G12465,"")</f>
        <v/>
      </c>
    </row>
    <row r="12466" customFormat="false" ht="15" hidden="false" customHeight="false" outlineLevel="0" collapsed="false">
      <c r="A12466" s="30" t="n">
        <v>1947.5</v>
      </c>
      <c r="B12466" s="31" t="n">
        <v>11.2542</v>
      </c>
      <c r="C12466" s="32" t="n">
        <f aca="false">IF($A12466="","",IF(設定!$B$21="dB",10^($B12466/20),ABS($B12466)))</f>
        <v>3.65350747298448</v>
      </c>
      <c r="D12466" s="32" t="n">
        <f aca="false">IF($A12466="","",$A12466^2)</f>
        <v>3792756.25</v>
      </c>
      <c r="E12466" s="32" t="n">
        <f aca="false">IF($A12466="","",IF($C12466&lt;=0,"",1/$C12466^2))</f>
        <v>0.0749169347894882</v>
      </c>
      <c r="F12466" s="33" t="n">
        <f aca="false">IF(OR(ROW()-設定!$B$30&lt;2,ROW()+設定!$B$30&gt;13701,N($A12466)&lt;=0,N(INDEX($A$2:$A$13701,MIN(13700,MAX(1,ROW()-1+設定!$B$30))))&lt;=0,$A12466&lt;設定!$B$28,$A12466&gt;設定!$B$29),0,IF(AND($C12466&gt;=MAX(INDEX($C$1:$C$13701,MAX(1,ROW()-設定!$B$24)):INDEX($C$1:$C$13701,MAX(1,ROW()-1))),$C12466&gt;MAX(INDEX($C$1:$C$13701,MIN(13701,ROW()+1)):INDEX($C$1:$C$13701,MIN(13701,ROW()+設定!$B$24))),$C12466&gt;=設定!$B$32,$C12466&gt;=MAX(MIN(INDEX($C$1:$C$13701,MAX(1,ROW()-設定!$B$26)):INDEX($C$1:$C$13701,MAX(1,ROW()-1))),MIN(INDEX($C$1:$C$13701,MIN(13701,ROW()+1)):INDEX($C$1:$C$13701,MIN(13701,ROW()+設定!$B$26))))*10^(設定!$B$27/20)),1,0))</f>
        <v>0</v>
      </c>
      <c r="G12466" s="33" t="n">
        <f aca="false">$G12465+IF($F12466=1,1,0)</f>
        <v>6</v>
      </c>
      <c r="H12466" s="0" t="str">
        <f aca="false">IF($F12466=1,$G12466,"")</f>
        <v/>
      </c>
    </row>
    <row r="12467" customFormat="false" ht="15" hidden="false" customHeight="false" outlineLevel="0" collapsed="false">
      <c r="A12467" s="30" t="n">
        <v>1947.65625</v>
      </c>
      <c r="B12467" s="31" t="n">
        <v>11.2326</v>
      </c>
      <c r="C12467" s="32" t="n">
        <f aca="false">IF($A12467="","",IF(設定!$B$21="dB",10^($B12467/20),ABS($B12467)))</f>
        <v>3.64443324772378</v>
      </c>
      <c r="D12467" s="32" t="n">
        <f aca="false">IF($A12467="","",$A12467^2)</f>
        <v>3793364.86816406</v>
      </c>
      <c r="E12467" s="32" t="n">
        <f aca="false">IF($A12467="","",IF($C12467&lt;=0,"",1/$C12467^2))</f>
        <v>0.0752904685735626</v>
      </c>
      <c r="F12467" s="33" t="n">
        <f aca="false">IF(OR(ROW()-設定!$B$30&lt;2,ROW()+設定!$B$30&gt;13701,N($A12467)&lt;=0,N(INDEX($A$2:$A$13701,MIN(13700,MAX(1,ROW()-1+設定!$B$30))))&lt;=0,$A12467&lt;設定!$B$28,$A12467&gt;設定!$B$29),0,IF(AND($C12467&gt;=MAX(INDEX($C$1:$C$13701,MAX(1,ROW()-設定!$B$24)):INDEX($C$1:$C$13701,MAX(1,ROW()-1))),$C12467&gt;MAX(INDEX($C$1:$C$13701,MIN(13701,ROW()+1)):INDEX($C$1:$C$13701,MIN(13701,ROW()+設定!$B$24))),$C12467&gt;=設定!$B$32,$C12467&gt;=MAX(MIN(INDEX($C$1:$C$13701,MAX(1,ROW()-設定!$B$26)):INDEX($C$1:$C$13701,MAX(1,ROW()-1))),MIN(INDEX($C$1:$C$13701,MIN(13701,ROW()+1)):INDEX($C$1:$C$13701,MIN(13701,ROW()+設定!$B$26))))*10^(設定!$B$27/20)),1,0))</f>
        <v>0</v>
      </c>
      <c r="G12467" s="33" t="n">
        <f aca="false">$G12466+IF($F12467=1,1,0)</f>
        <v>6</v>
      </c>
      <c r="H12467" s="0" t="str">
        <f aca="false">IF($F12467=1,$G12467,"")</f>
        <v/>
      </c>
    </row>
    <row r="12468" customFormat="false" ht="15" hidden="false" customHeight="false" outlineLevel="0" collapsed="false">
      <c r="A12468" s="30" t="n">
        <v>1947.8125</v>
      </c>
      <c r="B12468" s="31" t="n">
        <v>11.4274</v>
      </c>
      <c r="C12468" s="32" t="n">
        <f aca="false">IF($A12468="","",IF(設定!$B$21="dB",10^($B12468/20),ABS($B12468)))</f>
        <v>3.72709102968348</v>
      </c>
      <c r="D12468" s="32" t="n">
        <f aca="false">IF($A12468="","",$A12468^2)</f>
        <v>3793973.53515625</v>
      </c>
      <c r="E12468" s="32" t="n">
        <f aca="false">IF($A12468="","",IF($C12468&lt;=0,"",1/$C12468^2))</f>
        <v>0.0719879821005578</v>
      </c>
      <c r="F12468" s="33" t="n">
        <f aca="false">IF(OR(ROW()-設定!$B$30&lt;2,ROW()+設定!$B$30&gt;13701,N($A12468)&lt;=0,N(INDEX($A$2:$A$13701,MIN(13700,MAX(1,ROW()-1+設定!$B$30))))&lt;=0,$A12468&lt;設定!$B$28,$A12468&gt;設定!$B$29),0,IF(AND($C12468&gt;=MAX(INDEX($C$1:$C$13701,MAX(1,ROW()-設定!$B$24)):INDEX($C$1:$C$13701,MAX(1,ROW()-1))),$C12468&gt;MAX(INDEX($C$1:$C$13701,MIN(13701,ROW()+1)):INDEX($C$1:$C$13701,MIN(13701,ROW()+設定!$B$24))),$C12468&gt;=設定!$B$32,$C12468&gt;=MAX(MIN(INDEX($C$1:$C$13701,MAX(1,ROW()-設定!$B$26)):INDEX($C$1:$C$13701,MAX(1,ROW()-1))),MIN(INDEX($C$1:$C$13701,MIN(13701,ROW()+1)):INDEX($C$1:$C$13701,MIN(13701,ROW()+設定!$B$26))))*10^(設定!$B$27/20)),1,0))</f>
        <v>0</v>
      </c>
      <c r="G12468" s="33" t="n">
        <f aca="false">$G12467+IF($F12468=1,1,0)</f>
        <v>6</v>
      </c>
      <c r="H12468" s="0" t="str">
        <f aca="false">IF($F12468=1,$G12468,"")</f>
        <v/>
      </c>
    </row>
    <row r="12469" customFormat="false" ht="15" hidden="false" customHeight="false" outlineLevel="0" collapsed="false">
      <c r="A12469" s="30" t="n">
        <v>1947.96875</v>
      </c>
      <c r="B12469" s="31" t="n">
        <v>11.0565</v>
      </c>
      <c r="C12469" s="32" t="n">
        <f aca="false">IF($A12469="","",IF(設定!$B$21="dB",10^($B12469/20),ABS($B12469)))</f>
        <v>3.57128903208871</v>
      </c>
      <c r="D12469" s="32" t="n">
        <f aca="false">IF($A12469="","",$A12469^2)</f>
        <v>3794582.25097656</v>
      </c>
      <c r="E12469" s="32" t="n">
        <f aca="false">IF($A12469="","",IF($C12469&lt;=0,"",1/$C12469^2))</f>
        <v>0.0784061266942393</v>
      </c>
      <c r="F12469" s="33" t="n">
        <f aca="false">IF(OR(ROW()-設定!$B$30&lt;2,ROW()+設定!$B$30&gt;13701,N($A12469)&lt;=0,N(INDEX($A$2:$A$13701,MIN(13700,MAX(1,ROW()-1+設定!$B$30))))&lt;=0,$A12469&lt;設定!$B$28,$A12469&gt;設定!$B$29),0,IF(AND($C12469&gt;=MAX(INDEX($C$1:$C$13701,MAX(1,ROW()-設定!$B$24)):INDEX($C$1:$C$13701,MAX(1,ROW()-1))),$C12469&gt;MAX(INDEX($C$1:$C$13701,MIN(13701,ROW()+1)):INDEX($C$1:$C$13701,MIN(13701,ROW()+設定!$B$24))),$C12469&gt;=設定!$B$32,$C12469&gt;=MAX(MIN(INDEX($C$1:$C$13701,MAX(1,ROW()-設定!$B$26)):INDEX($C$1:$C$13701,MAX(1,ROW()-1))),MIN(INDEX($C$1:$C$13701,MIN(13701,ROW()+1)):INDEX($C$1:$C$13701,MIN(13701,ROW()+設定!$B$26))))*10^(設定!$B$27/20)),1,0))</f>
        <v>0</v>
      </c>
      <c r="G12469" s="33" t="n">
        <f aca="false">$G12468+IF($F12469=1,1,0)</f>
        <v>6</v>
      </c>
      <c r="H12469" s="0" t="str">
        <f aca="false">IF($F12469=1,$G12469,"")</f>
        <v/>
      </c>
    </row>
    <row r="12470" customFormat="false" ht="15" hidden="false" customHeight="false" outlineLevel="0" collapsed="false">
      <c r="A12470" s="30" t="n">
        <v>1948.125</v>
      </c>
      <c r="B12470" s="31" t="n">
        <v>11.2075</v>
      </c>
      <c r="C12470" s="32" t="n">
        <f aca="false">IF($A12470="","",IF(設定!$B$21="dB",10^($B12470/20),ABS($B12470)))</f>
        <v>3.6339169695452</v>
      </c>
      <c r="D12470" s="32" t="n">
        <f aca="false">IF($A12470="","",$A12470^2)</f>
        <v>3795191.015625</v>
      </c>
      <c r="E12470" s="32" t="n">
        <f aca="false">IF($A12470="","",IF($C12470&lt;=0,"",1/$C12470^2))</f>
        <v>0.075726868847587</v>
      </c>
      <c r="F12470" s="33" t="n">
        <f aca="false">IF(OR(ROW()-設定!$B$30&lt;2,ROW()+設定!$B$30&gt;13701,N($A12470)&lt;=0,N(INDEX($A$2:$A$13701,MIN(13700,MAX(1,ROW()-1+設定!$B$30))))&lt;=0,$A12470&lt;設定!$B$28,$A12470&gt;設定!$B$29),0,IF(AND($C12470&gt;=MAX(INDEX($C$1:$C$13701,MAX(1,ROW()-設定!$B$24)):INDEX($C$1:$C$13701,MAX(1,ROW()-1))),$C12470&gt;MAX(INDEX($C$1:$C$13701,MIN(13701,ROW()+1)):INDEX($C$1:$C$13701,MIN(13701,ROW()+設定!$B$24))),$C12470&gt;=設定!$B$32,$C12470&gt;=MAX(MIN(INDEX($C$1:$C$13701,MAX(1,ROW()-設定!$B$26)):INDEX($C$1:$C$13701,MAX(1,ROW()-1))),MIN(INDEX($C$1:$C$13701,MIN(13701,ROW()+1)):INDEX($C$1:$C$13701,MIN(13701,ROW()+設定!$B$26))))*10^(設定!$B$27/20)),1,0))</f>
        <v>0</v>
      </c>
      <c r="G12470" s="33" t="n">
        <f aca="false">$G12469+IF($F12470=1,1,0)</f>
        <v>6</v>
      </c>
      <c r="H12470" s="0" t="str">
        <f aca="false">IF($F12470=1,$G12470,"")</f>
        <v/>
      </c>
    </row>
    <row r="12471" customFormat="false" ht="15" hidden="false" customHeight="false" outlineLevel="0" collapsed="false">
      <c r="A12471" s="30" t="n">
        <v>1948.28125</v>
      </c>
      <c r="B12471" s="31" t="n">
        <v>11.5316</v>
      </c>
      <c r="C12471" s="32" t="n">
        <f aca="false">IF($A12471="","",IF(設定!$B$21="dB",10^($B12471/20),ABS($B12471)))</f>
        <v>3.77207222750311</v>
      </c>
      <c r="D12471" s="32" t="n">
        <f aca="false">IF($A12471="","",$A12471^2)</f>
        <v>3795799.82910156</v>
      </c>
      <c r="E12471" s="32" t="n">
        <f aca="false">IF($A12471="","",IF($C12471&lt;=0,"",1/$C12471^2))</f>
        <v>0.0702813346176593</v>
      </c>
      <c r="F12471" s="33" t="n">
        <f aca="false">IF(OR(ROW()-設定!$B$30&lt;2,ROW()+設定!$B$30&gt;13701,N($A12471)&lt;=0,N(INDEX($A$2:$A$13701,MIN(13700,MAX(1,ROW()-1+設定!$B$30))))&lt;=0,$A12471&lt;設定!$B$28,$A12471&gt;設定!$B$29),0,IF(AND($C12471&gt;=MAX(INDEX($C$1:$C$13701,MAX(1,ROW()-設定!$B$24)):INDEX($C$1:$C$13701,MAX(1,ROW()-1))),$C12471&gt;MAX(INDEX($C$1:$C$13701,MIN(13701,ROW()+1)):INDEX($C$1:$C$13701,MIN(13701,ROW()+設定!$B$24))),$C12471&gt;=設定!$B$32,$C12471&gt;=MAX(MIN(INDEX($C$1:$C$13701,MAX(1,ROW()-設定!$B$26)):INDEX($C$1:$C$13701,MAX(1,ROW()-1))),MIN(INDEX($C$1:$C$13701,MIN(13701,ROW()+1)):INDEX($C$1:$C$13701,MIN(13701,ROW()+設定!$B$26))))*10^(設定!$B$27/20)),1,0))</f>
        <v>0</v>
      </c>
      <c r="G12471" s="33" t="n">
        <f aca="false">$G12470+IF($F12471=1,1,0)</f>
        <v>6</v>
      </c>
      <c r="H12471" s="0" t="str">
        <f aca="false">IF($F12471=1,$G12471,"")</f>
        <v/>
      </c>
    </row>
    <row r="12472" customFormat="false" ht="15" hidden="false" customHeight="false" outlineLevel="0" collapsed="false">
      <c r="A12472" s="30" t="n">
        <v>1948.4375</v>
      </c>
      <c r="B12472" s="31" t="n">
        <v>11.3805</v>
      </c>
      <c r="C12472" s="32" t="n">
        <f aca="false">IF($A12472="","",IF(設定!$B$21="dB",10^($B12472/20),ABS($B12472)))</f>
        <v>3.70702060494354</v>
      </c>
      <c r="D12472" s="32" t="n">
        <f aca="false">IF($A12472="","",$A12472^2)</f>
        <v>3796408.69140625</v>
      </c>
      <c r="E12472" s="32" t="n">
        <f aca="false">IF($A12472="","",IF($C12472&lt;=0,"",1/$C12472^2))</f>
        <v>0.0727696020613462</v>
      </c>
      <c r="F12472" s="33" t="n">
        <f aca="false">IF(OR(ROW()-設定!$B$30&lt;2,ROW()+設定!$B$30&gt;13701,N($A12472)&lt;=0,N(INDEX($A$2:$A$13701,MIN(13700,MAX(1,ROW()-1+設定!$B$30))))&lt;=0,$A12472&lt;設定!$B$28,$A12472&gt;設定!$B$29),0,IF(AND($C12472&gt;=MAX(INDEX($C$1:$C$13701,MAX(1,ROW()-設定!$B$24)):INDEX($C$1:$C$13701,MAX(1,ROW()-1))),$C12472&gt;MAX(INDEX($C$1:$C$13701,MIN(13701,ROW()+1)):INDEX($C$1:$C$13701,MIN(13701,ROW()+設定!$B$24))),$C12472&gt;=設定!$B$32,$C12472&gt;=MAX(MIN(INDEX($C$1:$C$13701,MAX(1,ROW()-設定!$B$26)):INDEX($C$1:$C$13701,MAX(1,ROW()-1))),MIN(INDEX($C$1:$C$13701,MIN(13701,ROW()+1)):INDEX($C$1:$C$13701,MIN(13701,ROW()+設定!$B$26))))*10^(設定!$B$27/20)),1,0))</f>
        <v>0</v>
      </c>
      <c r="G12472" s="33" t="n">
        <f aca="false">$G12471+IF($F12472=1,1,0)</f>
        <v>6</v>
      </c>
      <c r="H12472" s="0" t="str">
        <f aca="false">IF($F12472=1,$G12472,"")</f>
        <v/>
      </c>
    </row>
    <row r="12473" customFormat="false" ht="15" hidden="false" customHeight="false" outlineLevel="0" collapsed="false">
      <c r="A12473" s="30" t="n">
        <v>1948.59375</v>
      </c>
      <c r="B12473" s="31" t="n">
        <v>11.1642</v>
      </c>
      <c r="C12473" s="32" t="n">
        <f aca="false">IF($A12473="","",IF(設定!$B$21="dB",10^($B12473/20),ABS($B12473)))</f>
        <v>3.61584662059771</v>
      </c>
      <c r="D12473" s="32" t="n">
        <f aca="false">IF($A12473="","",$A12473^2)</f>
        <v>3797017.60253906</v>
      </c>
      <c r="E12473" s="32" t="n">
        <f aca="false">IF($A12473="","",IF($C12473&lt;=0,"",1/$C12473^2))</f>
        <v>0.0764856567249421</v>
      </c>
      <c r="F12473" s="33" t="n">
        <f aca="false">IF(OR(ROW()-設定!$B$30&lt;2,ROW()+設定!$B$30&gt;13701,N($A12473)&lt;=0,N(INDEX($A$2:$A$13701,MIN(13700,MAX(1,ROW()-1+設定!$B$30))))&lt;=0,$A12473&lt;設定!$B$28,$A12473&gt;設定!$B$29),0,IF(AND($C12473&gt;=MAX(INDEX($C$1:$C$13701,MAX(1,ROW()-設定!$B$24)):INDEX($C$1:$C$13701,MAX(1,ROW()-1))),$C12473&gt;MAX(INDEX($C$1:$C$13701,MIN(13701,ROW()+1)):INDEX($C$1:$C$13701,MIN(13701,ROW()+設定!$B$24))),$C12473&gt;=設定!$B$32,$C12473&gt;=MAX(MIN(INDEX($C$1:$C$13701,MAX(1,ROW()-設定!$B$26)):INDEX($C$1:$C$13701,MAX(1,ROW()-1))),MIN(INDEX($C$1:$C$13701,MIN(13701,ROW()+1)):INDEX($C$1:$C$13701,MIN(13701,ROW()+設定!$B$26))))*10^(設定!$B$27/20)),1,0))</f>
        <v>0</v>
      </c>
      <c r="G12473" s="33" t="n">
        <f aca="false">$G12472+IF($F12473=1,1,0)</f>
        <v>6</v>
      </c>
      <c r="H12473" s="0" t="str">
        <f aca="false">IF($F12473=1,$G12473,"")</f>
        <v/>
      </c>
    </row>
    <row r="12474" customFormat="false" ht="15" hidden="false" customHeight="false" outlineLevel="0" collapsed="false">
      <c r="A12474" s="30" t="n">
        <v>1948.75</v>
      </c>
      <c r="B12474" s="31" t="n">
        <v>11.2941</v>
      </c>
      <c r="C12474" s="32" t="n">
        <f aca="false">IF($A12474="","",IF(設定!$B$21="dB",10^($B12474/20),ABS($B12474)))</f>
        <v>3.6703290407924</v>
      </c>
      <c r="D12474" s="32" t="n">
        <f aca="false">IF($A12474="","",$A12474^2)</f>
        <v>3797626.5625</v>
      </c>
      <c r="E12474" s="32" t="n">
        <f aca="false">IF($A12474="","",IF($C12474&lt;=0,"",1/$C12474^2))</f>
        <v>0.074231801433589</v>
      </c>
      <c r="F12474" s="33" t="n">
        <f aca="false">IF(OR(ROW()-設定!$B$30&lt;2,ROW()+設定!$B$30&gt;13701,N($A12474)&lt;=0,N(INDEX($A$2:$A$13701,MIN(13700,MAX(1,ROW()-1+設定!$B$30))))&lt;=0,$A12474&lt;設定!$B$28,$A12474&gt;設定!$B$29),0,IF(AND($C12474&gt;=MAX(INDEX($C$1:$C$13701,MAX(1,ROW()-設定!$B$24)):INDEX($C$1:$C$13701,MAX(1,ROW()-1))),$C12474&gt;MAX(INDEX($C$1:$C$13701,MIN(13701,ROW()+1)):INDEX($C$1:$C$13701,MIN(13701,ROW()+設定!$B$24))),$C12474&gt;=設定!$B$32,$C12474&gt;=MAX(MIN(INDEX($C$1:$C$13701,MAX(1,ROW()-設定!$B$26)):INDEX($C$1:$C$13701,MAX(1,ROW()-1))),MIN(INDEX($C$1:$C$13701,MIN(13701,ROW()+1)):INDEX($C$1:$C$13701,MIN(13701,ROW()+設定!$B$26))))*10^(設定!$B$27/20)),1,0))</f>
        <v>0</v>
      </c>
      <c r="G12474" s="33" t="n">
        <f aca="false">$G12473+IF($F12474=1,1,0)</f>
        <v>6</v>
      </c>
      <c r="H12474" s="0" t="str">
        <f aca="false">IF($F12474=1,$G12474,"")</f>
        <v/>
      </c>
    </row>
    <row r="12475" customFormat="false" ht="15" hidden="false" customHeight="false" outlineLevel="0" collapsed="false">
      <c r="A12475" s="30" t="n">
        <v>1948.90625</v>
      </c>
      <c r="B12475" s="31" t="n">
        <v>11.3842</v>
      </c>
      <c r="C12475" s="32" t="n">
        <f aca="false">IF($A12475="","",IF(設定!$B$21="dB",10^($B12475/20),ABS($B12475)))</f>
        <v>3.70860005144568</v>
      </c>
      <c r="D12475" s="32" t="n">
        <f aca="false">IF($A12475="","",$A12475^2)</f>
        <v>3798235.57128906</v>
      </c>
      <c r="E12475" s="32" t="n">
        <f aca="false">IF($A12475="","",IF($C12475&lt;=0,"",1/$C12475^2))</f>
        <v>0.0727076319286787</v>
      </c>
      <c r="F12475" s="33" t="n">
        <f aca="false">IF(OR(ROW()-設定!$B$30&lt;2,ROW()+設定!$B$30&gt;13701,N($A12475)&lt;=0,N(INDEX($A$2:$A$13701,MIN(13700,MAX(1,ROW()-1+設定!$B$30))))&lt;=0,$A12475&lt;設定!$B$28,$A12475&gt;設定!$B$29),0,IF(AND($C12475&gt;=MAX(INDEX($C$1:$C$13701,MAX(1,ROW()-設定!$B$24)):INDEX($C$1:$C$13701,MAX(1,ROW()-1))),$C12475&gt;MAX(INDEX($C$1:$C$13701,MIN(13701,ROW()+1)):INDEX($C$1:$C$13701,MIN(13701,ROW()+設定!$B$24))),$C12475&gt;=設定!$B$32,$C12475&gt;=MAX(MIN(INDEX($C$1:$C$13701,MAX(1,ROW()-設定!$B$26)):INDEX($C$1:$C$13701,MAX(1,ROW()-1))),MIN(INDEX($C$1:$C$13701,MIN(13701,ROW()+1)):INDEX($C$1:$C$13701,MIN(13701,ROW()+設定!$B$26))))*10^(設定!$B$27/20)),1,0))</f>
        <v>0</v>
      </c>
      <c r="G12475" s="33" t="n">
        <f aca="false">$G12474+IF($F12475=1,1,0)</f>
        <v>6</v>
      </c>
      <c r="H12475" s="0" t="str">
        <f aca="false">IF($F12475=1,$G12475,"")</f>
        <v/>
      </c>
    </row>
    <row r="12476" customFormat="false" ht="15" hidden="false" customHeight="false" outlineLevel="0" collapsed="false">
      <c r="A12476" s="30" t="n">
        <v>1949.0625</v>
      </c>
      <c r="B12476" s="31" t="n">
        <v>11.3478</v>
      </c>
      <c r="C12476" s="32" t="n">
        <f aca="false">IF($A12476="","",IF(設定!$B$21="dB",10^($B12476/20),ABS($B12476)))</f>
        <v>3.69309092293978</v>
      </c>
      <c r="D12476" s="32" t="n">
        <f aca="false">IF($A12476="","",$A12476^2)</f>
        <v>3798844.62890625</v>
      </c>
      <c r="E12476" s="32" t="n">
        <f aca="false">IF($A12476="","",IF($C12476&lt;=0,"",1/$C12476^2))</f>
        <v>0.0733195853166592</v>
      </c>
      <c r="F12476" s="33" t="n">
        <f aca="false">IF(OR(ROW()-設定!$B$30&lt;2,ROW()+設定!$B$30&gt;13701,N($A12476)&lt;=0,N(INDEX($A$2:$A$13701,MIN(13700,MAX(1,ROW()-1+設定!$B$30))))&lt;=0,$A12476&lt;設定!$B$28,$A12476&gt;設定!$B$29),0,IF(AND($C12476&gt;=MAX(INDEX($C$1:$C$13701,MAX(1,ROW()-設定!$B$24)):INDEX($C$1:$C$13701,MAX(1,ROW()-1))),$C12476&gt;MAX(INDEX($C$1:$C$13701,MIN(13701,ROW()+1)):INDEX($C$1:$C$13701,MIN(13701,ROW()+設定!$B$24))),$C12476&gt;=設定!$B$32,$C12476&gt;=MAX(MIN(INDEX($C$1:$C$13701,MAX(1,ROW()-設定!$B$26)):INDEX($C$1:$C$13701,MAX(1,ROW()-1))),MIN(INDEX($C$1:$C$13701,MIN(13701,ROW()+1)):INDEX($C$1:$C$13701,MIN(13701,ROW()+設定!$B$26))))*10^(設定!$B$27/20)),1,0))</f>
        <v>0</v>
      </c>
      <c r="G12476" s="33" t="n">
        <f aca="false">$G12475+IF($F12476=1,1,0)</f>
        <v>6</v>
      </c>
      <c r="H12476" s="0" t="str">
        <f aca="false">IF($F12476=1,$G12476,"")</f>
        <v/>
      </c>
    </row>
    <row r="12477" customFormat="false" ht="15" hidden="false" customHeight="false" outlineLevel="0" collapsed="false">
      <c r="A12477" s="30" t="n">
        <v>1949.21875</v>
      </c>
      <c r="B12477" s="31" t="n">
        <v>11.2605</v>
      </c>
      <c r="C12477" s="32" t="n">
        <f aca="false">IF($A12477="","",IF(設定!$B$21="dB",10^($B12477/20),ABS($B12477)))</f>
        <v>3.65615837546801</v>
      </c>
      <c r="D12477" s="32" t="n">
        <f aca="false">IF($A12477="","",$A12477^2)</f>
        <v>3799453.73535156</v>
      </c>
      <c r="E12477" s="32" t="n">
        <f aca="false">IF($A12477="","",IF($C12477&lt;=0,"",1/$C12477^2))</f>
        <v>0.0748083369272417</v>
      </c>
      <c r="F12477" s="33" t="n">
        <f aca="false">IF(OR(ROW()-設定!$B$30&lt;2,ROW()+設定!$B$30&gt;13701,N($A12477)&lt;=0,N(INDEX($A$2:$A$13701,MIN(13700,MAX(1,ROW()-1+設定!$B$30))))&lt;=0,$A12477&lt;設定!$B$28,$A12477&gt;設定!$B$29),0,IF(AND($C12477&gt;=MAX(INDEX($C$1:$C$13701,MAX(1,ROW()-設定!$B$24)):INDEX($C$1:$C$13701,MAX(1,ROW()-1))),$C12477&gt;MAX(INDEX($C$1:$C$13701,MIN(13701,ROW()+1)):INDEX($C$1:$C$13701,MIN(13701,ROW()+設定!$B$24))),$C12477&gt;=設定!$B$32,$C12477&gt;=MAX(MIN(INDEX($C$1:$C$13701,MAX(1,ROW()-設定!$B$26)):INDEX($C$1:$C$13701,MAX(1,ROW()-1))),MIN(INDEX($C$1:$C$13701,MIN(13701,ROW()+1)):INDEX($C$1:$C$13701,MIN(13701,ROW()+設定!$B$26))))*10^(設定!$B$27/20)),1,0))</f>
        <v>0</v>
      </c>
      <c r="G12477" s="33" t="n">
        <f aca="false">$G12476+IF($F12477=1,1,0)</f>
        <v>6</v>
      </c>
      <c r="H12477" s="0" t="str">
        <f aca="false">IF($F12477=1,$G12477,"")</f>
        <v/>
      </c>
    </row>
    <row r="12478" customFormat="false" ht="15" hidden="false" customHeight="false" outlineLevel="0" collapsed="false">
      <c r="A12478" s="30" t="n">
        <v>1949.375</v>
      </c>
      <c r="B12478" s="31" t="n">
        <v>11.1948</v>
      </c>
      <c r="C12478" s="32" t="n">
        <f aca="false">IF($A12478="","",IF(設定!$B$21="dB",10^($B12478/20),ABS($B12478)))</f>
        <v>3.62860755111924</v>
      </c>
      <c r="D12478" s="32" t="n">
        <f aca="false">IF($A12478="","",$A12478^2)</f>
        <v>3800062.890625</v>
      </c>
      <c r="E12478" s="32" t="n">
        <f aca="false">IF($A12478="","",IF($C12478&lt;=0,"",1/$C12478^2))</f>
        <v>0.0759486397503682</v>
      </c>
      <c r="F12478" s="33" t="n">
        <f aca="false">IF(OR(ROW()-設定!$B$30&lt;2,ROW()+設定!$B$30&gt;13701,N($A12478)&lt;=0,N(INDEX($A$2:$A$13701,MIN(13700,MAX(1,ROW()-1+設定!$B$30))))&lt;=0,$A12478&lt;設定!$B$28,$A12478&gt;設定!$B$29),0,IF(AND($C12478&gt;=MAX(INDEX($C$1:$C$13701,MAX(1,ROW()-設定!$B$24)):INDEX($C$1:$C$13701,MAX(1,ROW()-1))),$C12478&gt;MAX(INDEX($C$1:$C$13701,MIN(13701,ROW()+1)):INDEX($C$1:$C$13701,MIN(13701,ROW()+設定!$B$24))),$C12478&gt;=設定!$B$32,$C12478&gt;=MAX(MIN(INDEX($C$1:$C$13701,MAX(1,ROW()-設定!$B$26)):INDEX($C$1:$C$13701,MAX(1,ROW()-1))),MIN(INDEX($C$1:$C$13701,MIN(13701,ROW()+1)):INDEX($C$1:$C$13701,MIN(13701,ROW()+設定!$B$26))))*10^(設定!$B$27/20)),1,0))</f>
        <v>0</v>
      </c>
      <c r="G12478" s="33" t="n">
        <f aca="false">$G12477+IF($F12478=1,1,0)</f>
        <v>6</v>
      </c>
      <c r="H12478" s="0" t="str">
        <f aca="false">IF($F12478=1,$G12478,"")</f>
        <v/>
      </c>
    </row>
    <row r="12479" customFormat="false" ht="15" hidden="false" customHeight="false" outlineLevel="0" collapsed="false">
      <c r="A12479" s="30" t="n">
        <v>1949.53125</v>
      </c>
      <c r="B12479" s="31" t="n">
        <v>11.3606</v>
      </c>
      <c r="C12479" s="32" t="n">
        <f aca="false">IF($A12479="","",IF(設定!$B$21="dB",10^($B12479/20),ABS($B12479)))</f>
        <v>3.69853727488255</v>
      </c>
      <c r="D12479" s="32" t="n">
        <f aca="false">IF($A12479="","",$A12479^2)</f>
        <v>3800672.09472656</v>
      </c>
      <c r="E12479" s="32" t="n">
        <f aca="false">IF($A12479="","",IF($C12479&lt;=0,"",1/$C12479^2))</f>
        <v>0.0731038079863389</v>
      </c>
      <c r="F12479" s="33" t="n">
        <f aca="false">IF(OR(ROW()-設定!$B$30&lt;2,ROW()+設定!$B$30&gt;13701,N($A12479)&lt;=0,N(INDEX($A$2:$A$13701,MIN(13700,MAX(1,ROW()-1+設定!$B$30))))&lt;=0,$A12479&lt;設定!$B$28,$A12479&gt;設定!$B$29),0,IF(AND($C12479&gt;=MAX(INDEX($C$1:$C$13701,MAX(1,ROW()-設定!$B$24)):INDEX($C$1:$C$13701,MAX(1,ROW()-1))),$C12479&gt;MAX(INDEX($C$1:$C$13701,MIN(13701,ROW()+1)):INDEX($C$1:$C$13701,MIN(13701,ROW()+設定!$B$24))),$C12479&gt;=設定!$B$32,$C12479&gt;=MAX(MIN(INDEX($C$1:$C$13701,MAX(1,ROW()-設定!$B$26)):INDEX($C$1:$C$13701,MAX(1,ROW()-1))),MIN(INDEX($C$1:$C$13701,MIN(13701,ROW()+1)):INDEX($C$1:$C$13701,MIN(13701,ROW()+設定!$B$26))))*10^(設定!$B$27/20)),1,0))</f>
        <v>0</v>
      </c>
      <c r="G12479" s="33" t="n">
        <f aca="false">$G12478+IF($F12479=1,1,0)</f>
        <v>6</v>
      </c>
      <c r="H12479" s="0" t="str">
        <f aca="false">IF($F12479=1,$G12479,"")</f>
        <v/>
      </c>
    </row>
    <row r="12480" customFormat="false" ht="15" hidden="false" customHeight="false" outlineLevel="0" collapsed="false">
      <c r="A12480" s="30" t="n">
        <v>1949.6875</v>
      </c>
      <c r="B12480" s="31" t="n">
        <v>11.2667</v>
      </c>
      <c r="C12480" s="32" t="n">
        <f aca="false">IF($A12480="","",IF(設定!$B$21="dB",10^($B12480/20),ABS($B12480)))</f>
        <v>3.65876907800832</v>
      </c>
      <c r="D12480" s="32" t="n">
        <f aca="false">IF($A12480="","",$A12480^2)</f>
        <v>3801281.34765625</v>
      </c>
      <c r="E12480" s="32" t="n">
        <f aca="false">IF($A12480="","",IF($C12480&lt;=0,"",1/$C12480^2))</f>
        <v>0.0747016165344373</v>
      </c>
      <c r="F12480" s="33" t="n">
        <f aca="false">IF(OR(ROW()-設定!$B$30&lt;2,ROW()+設定!$B$30&gt;13701,N($A12480)&lt;=0,N(INDEX($A$2:$A$13701,MIN(13700,MAX(1,ROW()-1+設定!$B$30))))&lt;=0,$A12480&lt;設定!$B$28,$A12480&gt;設定!$B$29),0,IF(AND($C12480&gt;=MAX(INDEX($C$1:$C$13701,MAX(1,ROW()-設定!$B$24)):INDEX($C$1:$C$13701,MAX(1,ROW()-1))),$C12480&gt;MAX(INDEX($C$1:$C$13701,MIN(13701,ROW()+1)):INDEX($C$1:$C$13701,MIN(13701,ROW()+設定!$B$24))),$C12480&gt;=設定!$B$32,$C12480&gt;=MAX(MIN(INDEX($C$1:$C$13701,MAX(1,ROW()-設定!$B$26)):INDEX($C$1:$C$13701,MAX(1,ROW()-1))),MIN(INDEX($C$1:$C$13701,MIN(13701,ROW()+1)):INDEX($C$1:$C$13701,MIN(13701,ROW()+設定!$B$26))))*10^(設定!$B$27/20)),1,0))</f>
        <v>0</v>
      </c>
      <c r="G12480" s="33" t="n">
        <f aca="false">$G12479+IF($F12480=1,1,0)</f>
        <v>6</v>
      </c>
      <c r="H12480" s="0" t="str">
        <f aca="false">IF($F12480=1,$G12480,"")</f>
        <v/>
      </c>
    </row>
    <row r="12481" customFormat="false" ht="15" hidden="false" customHeight="false" outlineLevel="0" collapsed="false">
      <c r="A12481" s="30" t="n">
        <v>1949.84375</v>
      </c>
      <c r="B12481" s="31" t="n">
        <v>11.3479</v>
      </c>
      <c r="C12481" s="32" t="n">
        <f aca="false">IF($A12481="","",IF(設定!$B$21="dB",10^($B12481/20),ABS($B12481)))</f>
        <v>3.69313344146506</v>
      </c>
      <c r="D12481" s="32" t="n">
        <f aca="false">IF($A12481="","",$A12481^2)</f>
        <v>3801890.64941406</v>
      </c>
      <c r="E12481" s="32" t="n">
        <f aca="false">IF($A12481="","",IF($C12481&lt;=0,"",1/$C12481^2))</f>
        <v>0.073317897090254</v>
      </c>
      <c r="F12481" s="33" t="n">
        <f aca="false">IF(OR(ROW()-設定!$B$30&lt;2,ROW()+設定!$B$30&gt;13701,N($A12481)&lt;=0,N(INDEX($A$2:$A$13701,MIN(13700,MAX(1,ROW()-1+設定!$B$30))))&lt;=0,$A12481&lt;設定!$B$28,$A12481&gt;設定!$B$29),0,IF(AND($C12481&gt;=MAX(INDEX($C$1:$C$13701,MAX(1,ROW()-設定!$B$24)):INDEX($C$1:$C$13701,MAX(1,ROW()-1))),$C12481&gt;MAX(INDEX($C$1:$C$13701,MIN(13701,ROW()+1)):INDEX($C$1:$C$13701,MIN(13701,ROW()+設定!$B$24))),$C12481&gt;=設定!$B$32,$C12481&gt;=MAX(MIN(INDEX($C$1:$C$13701,MAX(1,ROW()-設定!$B$26)):INDEX($C$1:$C$13701,MAX(1,ROW()-1))),MIN(INDEX($C$1:$C$13701,MIN(13701,ROW()+1)):INDEX($C$1:$C$13701,MIN(13701,ROW()+設定!$B$26))))*10^(設定!$B$27/20)),1,0))</f>
        <v>0</v>
      </c>
      <c r="G12481" s="33" t="n">
        <f aca="false">$G12480+IF($F12481=1,1,0)</f>
        <v>6</v>
      </c>
      <c r="H12481" s="0" t="str">
        <f aca="false">IF($F12481=1,$G12481,"")</f>
        <v/>
      </c>
    </row>
    <row r="12482" customFormat="false" ht="15" hidden="false" customHeight="false" outlineLevel="0" collapsed="false">
      <c r="A12482" s="30" t="n">
        <v>1950</v>
      </c>
      <c r="B12482" s="31" t="n">
        <v>11.2984</v>
      </c>
      <c r="C12482" s="32" t="n">
        <f aca="false">IF($A12482="","",IF(設定!$B$21="dB",10^($B12482/20),ABS($B12482)))</f>
        <v>3.67214650829037</v>
      </c>
      <c r="D12482" s="32" t="n">
        <f aca="false">IF($A12482="","",$A12482^2)</f>
        <v>3802500</v>
      </c>
      <c r="E12482" s="32" t="n">
        <f aca="false">IF($A12482="","",IF($C12482&lt;=0,"",1/$C12482^2))</f>
        <v>0.0741583400401338</v>
      </c>
      <c r="F12482" s="33" t="n">
        <f aca="false">IF(OR(ROW()-設定!$B$30&lt;2,ROW()+設定!$B$30&gt;13701,N($A12482)&lt;=0,N(INDEX($A$2:$A$13701,MIN(13700,MAX(1,ROW()-1+設定!$B$30))))&lt;=0,$A12482&lt;設定!$B$28,$A12482&gt;設定!$B$29),0,IF(AND($C12482&gt;=MAX(INDEX($C$1:$C$13701,MAX(1,ROW()-設定!$B$24)):INDEX($C$1:$C$13701,MAX(1,ROW()-1))),$C12482&gt;MAX(INDEX($C$1:$C$13701,MIN(13701,ROW()+1)):INDEX($C$1:$C$13701,MIN(13701,ROW()+設定!$B$24))),$C12482&gt;=設定!$B$32,$C12482&gt;=MAX(MIN(INDEX($C$1:$C$13701,MAX(1,ROW()-設定!$B$26)):INDEX($C$1:$C$13701,MAX(1,ROW()-1))),MIN(INDEX($C$1:$C$13701,MIN(13701,ROW()+1)):INDEX($C$1:$C$13701,MIN(13701,ROW()+設定!$B$26))))*10^(設定!$B$27/20)),1,0))</f>
        <v>0</v>
      </c>
      <c r="G12482" s="33" t="n">
        <f aca="false">$G12481+IF($F12482=1,1,0)</f>
        <v>6</v>
      </c>
      <c r="H12482" s="0" t="str">
        <f aca="false">IF($F12482=1,$G12482,"")</f>
        <v/>
      </c>
    </row>
    <row r="12483" customFormat="false" ht="15" hidden="false" customHeight="false" outlineLevel="0" collapsed="false">
      <c r="A12483" s="30" t="n">
        <v>1950.15625</v>
      </c>
      <c r="B12483" s="31" t="n">
        <v>11.2021</v>
      </c>
      <c r="C12483" s="32" t="n">
        <f aca="false">IF($A12483="","",IF(設定!$B$21="dB",10^($B12483/20),ABS($B12483)))</f>
        <v>3.63165847284768</v>
      </c>
      <c r="D12483" s="32" t="n">
        <f aca="false">IF($A12483="","",$A12483^2)</f>
        <v>3803109.39941406</v>
      </c>
      <c r="E12483" s="32" t="n">
        <f aca="false">IF($A12483="","",IF($C12483&lt;=0,"",1/$C12483^2))</f>
        <v>0.0758210858920419</v>
      </c>
      <c r="F12483" s="33" t="n">
        <f aca="false">IF(OR(ROW()-設定!$B$30&lt;2,ROW()+設定!$B$30&gt;13701,N($A12483)&lt;=0,N(INDEX($A$2:$A$13701,MIN(13700,MAX(1,ROW()-1+設定!$B$30))))&lt;=0,$A12483&lt;設定!$B$28,$A12483&gt;設定!$B$29),0,IF(AND($C12483&gt;=MAX(INDEX($C$1:$C$13701,MAX(1,ROW()-設定!$B$24)):INDEX($C$1:$C$13701,MAX(1,ROW()-1))),$C12483&gt;MAX(INDEX($C$1:$C$13701,MIN(13701,ROW()+1)):INDEX($C$1:$C$13701,MIN(13701,ROW()+設定!$B$24))),$C12483&gt;=設定!$B$32,$C12483&gt;=MAX(MIN(INDEX($C$1:$C$13701,MAX(1,ROW()-設定!$B$26)):INDEX($C$1:$C$13701,MAX(1,ROW()-1))),MIN(INDEX($C$1:$C$13701,MIN(13701,ROW()+1)):INDEX($C$1:$C$13701,MIN(13701,ROW()+設定!$B$26))))*10^(設定!$B$27/20)),1,0))</f>
        <v>0</v>
      </c>
      <c r="G12483" s="33" t="n">
        <f aca="false">$G12482+IF($F12483=1,1,0)</f>
        <v>6</v>
      </c>
      <c r="H12483" s="0" t="str">
        <f aca="false">IF($F12483=1,$G12483,"")</f>
        <v/>
      </c>
    </row>
    <row r="12484" customFormat="false" ht="15" hidden="false" customHeight="false" outlineLevel="0" collapsed="false">
      <c r="A12484" s="30" t="n">
        <v>1950.3125</v>
      </c>
      <c r="B12484" s="31" t="n">
        <v>11.3964</v>
      </c>
      <c r="C12484" s="32" t="n">
        <f aca="false">IF($A12484="","",IF(設定!$B$21="dB",10^($B12484/20),ABS($B12484)))</f>
        <v>3.71381272537796</v>
      </c>
      <c r="D12484" s="32" t="n">
        <f aca="false">IF($A12484="","",$A12484^2)</f>
        <v>3803718.84765625</v>
      </c>
      <c r="E12484" s="32" t="n">
        <f aca="false">IF($A12484="","",IF($C12484&lt;=0,"",1/$C12484^2))</f>
        <v>0.0725036716192464</v>
      </c>
      <c r="F12484" s="33" t="n">
        <f aca="false">IF(OR(ROW()-設定!$B$30&lt;2,ROW()+設定!$B$30&gt;13701,N($A12484)&lt;=0,N(INDEX($A$2:$A$13701,MIN(13700,MAX(1,ROW()-1+設定!$B$30))))&lt;=0,$A12484&lt;設定!$B$28,$A12484&gt;設定!$B$29),0,IF(AND($C12484&gt;=MAX(INDEX($C$1:$C$13701,MAX(1,ROW()-設定!$B$24)):INDEX($C$1:$C$13701,MAX(1,ROW()-1))),$C12484&gt;MAX(INDEX($C$1:$C$13701,MIN(13701,ROW()+1)):INDEX($C$1:$C$13701,MIN(13701,ROW()+設定!$B$24))),$C12484&gt;=設定!$B$32,$C12484&gt;=MAX(MIN(INDEX($C$1:$C$13701,MAX(1,ROW()-設定!$B$26)):INDEX($C$1:$C$13701,MAX(1,ROW()-1))),MIN(INDEX($C$1:$C$13701,MIN(13701,ROW()+1)):INDEX($C$1:$C$13701,MIN(13701,ROW()+設定!$B$26))))*10^(設定!$B$27/20)),1,0))</f>
        <v>0</v>
      </c>
      <c r="G12484" s="33" t="n">
        <f aca="false">$G12483+IF($F12484=1,1,0)</f>
        <v>6</v>
      </c>
      <c r="H12484" s="0" t="str">
        <f aca="false">IF($F12484=1,$G12484,"")</f>
        <v/>
      </c>
    </row>
    <row r="12485" customFormat="false" ht="15" hidden="false" customHeight="false" outlineLevel="0" collapsed="false">
      <c r="A12485" s="30" t="n">
        <v>1950.46875</v>
      </c>
      <c r="B12485" s="31" t="n">
        <v>11.1876</v>
      </c>
      <c r="C12485" s="32" t="n">
        <f aca="false">IF($A12485="","",IF(設定!$B$21="dB",10^($B12485/20),ABS($B12485)))</f>
        <v>3.62560093347414</v>
      </c>
      <c r="D12485" s="32" t="n">
        <f aca="false">IF($A12485="","",$A12485^2)</f>
        <v>3804328.34472656</v>
      </c>
      <c r="E12485" s="32" t="n">
        <f aca="false">IF($A12485="","",IF($C12485&lt;=0,"",1/$C12485^2))</f>
        <v>0.07607465648876</v>
      </c>
      <c r="F12485" s="33" t="n">
        <f aca="false">IF(OR(ROW()-設定!$B$30&lt;2,ROW()+設定!$B$30&gt;13701,N($A12485)&lt;=0,N(INDEX($A$2:$A$13701,MIN(13700,MAX(1,ROW()-1+設定!$B$30))))&lt;=0,$A12485&lt;設定!$B$28,$A12485&gt;設定!$B$29),0,IF(AND($C12485&gt;=MAX(INDEX($C$1:$C$13701,MAX(1,ROW()-設定!$B$24)):INDEX($C$1:$C$13701,MAX(1,ROW()-1))),$C12485&gt;MAX(INDEX($C$1:$C$13701,MIN(13701,ROW()+1)):INDEX($C$1:$C$13701,MIN(13701,ROW()+設定!$B$24))),$C12485&gt;=設定!$B$32,$C12485&gt;=MAX(MIN(INDEX($C$1:$C$13701,MAX(1,ROW()-設定!$B$26)):INDEX($C$1:$C$13701,MAX(1,ROW()-1))),MIN(INDEX($C$1:$C$13701,MIN(13701,ROW()+1)):INDEX($C$1:$C$13701,MIN(13701,ROW()+設定!$B$26))))*10^(設定!$B$27/20)),1,0))</f>
        <v>0</v>
      </c>
      <c r="G12485" s="33" t="n">
        <f aca="false">$G12484+IF($F12485=1,1,0)</f>
        <v>6</v>
      </c>
      <c r="H12485" s="0" t="str">
        <f aca="false">IF($F12485=1,$G12485,"")</f>
        <v/>
      </c>
    </row>
    <row r="12486" customFormat="false" ht="15" hidden="false" customHeight="false" outlineLevel="0" collapsed="false">
      <c r="A12486" s="30" t="n">
        <v>1950.625</v>
      </c>
      <c r="B12486" s="31" t="n">
        <v>11.2804</v>
      </c>
      <c r="C12486" s="32" t="n">
        <f aca="false">IF($A12486="","",IF(設定!$B$21="dB",10^($B12486/20),ABS($B12486)))</f>
        <v>3.6645445011034</v>
      </c>
      <c r="D12486" s="32" t="n">
        <f aca="false">IF($A12486="","",$A12486^2)</f>
        <v>3804937.890625</v>
      </c>
      <c r="E12486" s="32" t="n">
        <f aca="false">IF($A12486="","",IF($C12486&lt;=0,"",1/$C12486^2))</f>
        <v>0.0744663384715031</v>
      </c>
      <c r="F12486" s="33" t="n">
        <f aca="false">IF(OR(ROW()-設定!$B$30&lt;2,ROW()+設定!$B$30&gt;13701,N($A12486)&lt;=0,N(INDEX($A$2:$A$13701,MIN(13700,MAX(1,ROW()-1+設定!$B$30))))&lt;=0,$A12486&lt;設定!$B$28,$A12486&gt;設定!$B$29),0,IF(AND($C12486&gt;=MAX(INDEX($C$1:$C$13701,MAX(1,ROW()-設定!$B$24)):INDEX($C$1:$C$13701,MAX(1,ROW()-1))),$C12486&gt;MAX(INDEX($C$1:$C$13701,MIN(13701,ROW()+1)):INDEX($C$1:$C$13701,MIN(13701,ROW()+設定!$B$24))),$C12486&gt;=設定!$B$32,$C12486&gt;=MAX(MIN(INDEX($C$1:$C$13701,MAX(1,ROW()-設定!$B$26)):INDEX($C$1:$C$13701,MAX(1,ROW()-1))),MIN(INDEX($C$1:$C$13701,MIN(13701,ROW()+1)):INDEX($C$1:$C$13701,MIN(13701,ROW()+設定!$B$26))))*10^(設定!$B$27/20)),1,0))</f>
        <v>0</v>
      </c>
      <c r="G12486" s="33" t="n">
        <f aca="false">$G12485+IF($F12486=1,1,0)</f>
        <v>6</v>
      </c>
      <c r="H12486" s="0" t="str">
        <f aca="false">IF($F12486=1,$G12486,"")</f>
        <v/>
      </c>
    </row>
    <row r="12487" customFormat="false" ht="15" hidden="false" customHeight="false" outlineLevel="0" collapsed="false">
      <c r="A12487" s="30" t="n">
        <v>1950.78125</v>
      </c>
      <c r="B12487" s="31" t="n">
        <v>11.1627</v>
      </c>
      <c r="C12487" s="32" t="n">
        <f aca="false">IF($A12487="","",IF(設定!$B$21="dB",10^($B12487/20),ABS($B12487)))</f>
        <v>3.61522223992308</v>
      </c>
      <c r="D12487" s="32" t="n">
        <f aca="false">IF($A12487="","",$A12487^2)</f>
        <v>3805547.48535156</v>
      </c>
      <c r="E12487" s="32" t="n">
        <f aca="false">IF($A12487="","",IF($C12487&lt;=0,"",1/$C12487^2))</f>
        <v>0.0765120784975083</v>
      </c>
      <c r="F12487" s="33" t="n">
        <f aca="false">IF(OR(ROW()-設定!$B$30&lt;2,ROW()+設定!$B$30&gt;13701,N($A12487)&lt;=0,N(INDEX($A$2:$A$13701,MIN(13700,MAX(1,ROW()-1+設定!$B$30))))&lt;=0,$A12487&lt;設定!$B$28,$A12487&gt;設定!$B$29),0,IF(AND($C12487&gt;=MAX(INDEX($C$1:$C$13701,MAX(1,ROW()-設定!$B$24)):INDEX($C$1:$C$13701,MAX(1,ROW()-1))),$C12487&gt;MAX(INDEX($C$1:$C$13701,MIN(13701,ROW()+1)):INDEX($C$1:$C$13701,MIN(13701,ROW()+設定!$B$24))),$C12487&gt;=設定!$B$32,$C12487&gt;=MAX(MIN(INDEX($C$1:$C$13701,MAX(1,ROW()-設定!$B$26)):INDEX($C$1:$C$13701,MAX(1,ROW()-1))),MIN(INDEX($C$1:$C$13701,MIN(13701,ROW()+1)):INDEX($C$1:$C$13701,MIN(13701,ROW()+設定!$B$26))))*10^(設定!$B$27/20)),1,0))</f>
        <v>0</v>
      </c>
      <c r="G12487" s="33" t="n">
        <f aca="false">$G12486+IF($F12487=1,1,0)</f>
        <v>6</v>
      </c>
      <c r="H12487" s="0" t="str">
        <f aca="false">IF($F12487=1,$G12487,"")</f>
        <v/>
      </c>
    </row>
    <row r="12488" customFormat="false" ht="15" hidden="false" customHeight="false" outlineLevel="0" collapsed="false">
      <c r="A12488" s="30" t="n">
        <v>1950.9375</v>
      </c>
      <c r="B12488" s="31" t="n">
        <v>11.2004</v>
      </c>
      <c r="C12488" s="32" t="n">
        <f aca="false">IF($A12488="","",IF(設定!$B$21="dB",10^($B12488/20),ABS($B12488)))</f>
        <v>3.63094775517438</v>
      </c>
      <c r="D12488" s="32" t="n">
        <f aca="false">IF($A12488="","",$A12488^2)</f>
        <v>3806157.12890625</v>
      </c>
      <c r="E12488" s="32" t="n">
        <f aca="false">IF($A12488="","",IF($C12488&lt;=0,"",1/$C12488^2))</f>
        <v>0.075850771066996</v>
      </c>
      <c r="F12488" s="33" t="n">
        <f aca="false">IF(OR(ROW()-設定!$B$30&lt;2,ROW()+設定!$B$30&gt;13701,N($A12488)&lt;=0,N(INDEX($A$2:$A$13701,MIN(13700,MAX(1,ROW()-1+設定!$B$30))))&lt;=0,$A12488&lt;設定!$B$28,$A12488&gt;設定!$B$29),0,IF(AND($C12488&gt;=MAX(INDEX($C$1:$C$13701,MAX(1,ROW()-設定!$B$24)):INDEX($C$1:$C$13701,MAX(1,ROW()-1))),$C12488&gt;MAX(INDEX($C$1:$C$13701,MIN(13701,ROW()+1)):INDEX($C$1:$C$13701,MIN(13701,ROW()+設定!$B$24))),$C12488&gt;=設定!$B$32,$C12488&gt;=MAX(MIN(INDEX($C$1:$C$13701,MAX(1,ROW()-設定!$B$26)):INDEX($C$1:$C$13701,MAX(1,ROW()-1))),MIN(INDEX($C$1:$C$13701,MIN(13701,ROW()+1)):INDEX($C$1:$C$13701,MIN(13701,ROW()+設定!$B$26))))*10^(設定!$B$27/20)),1,0))</f>
        <v>0</v>
      </c>
      <c r="G12488" s="33" t="n">
        <f aca="false">$G12487+IF($F12488=1,1,0)</f>
        <v>6</v>
      </c>
      <c r="H12488" s="0" t="str">
        <f aca="false">IF($F12488=1,$G12488,"")</f>
        <v/>
      </c>
    </row>
    <row r="12489" customFormat="false" ht="15" hidden="false" customHeight="false" outlineLevel="0" collapsed="false">
      <c r="A12489" s="30" t="n">
        <v>1951.09375</v>
      </c>
      <c r="B12489" s="31" t="n">
        <v>11.1927</v>
      </c>
      <c r="C12489" s="32" t="n">
        <f aca="false">IF($A12489="","",IF(設定!$B$21="dB",10^($B12489/20),ABS($B12489)))</f>
        <v>3.62773036350913</v>
      </c>
      <c r="D12489" s="32" t="n">
        <f aca="false">IF($A12489="","",$A12489^2)</f>
        <v>3806766.82128906</v>
      </c>
      <c r="E12489" s="32" t="n">
        <f aca="false">IF($A12489="","",IF($C12489&lt;=0,"",1/$C12489^2))</f>
        <v>0.0759853730539177</v>
      </c>
      <c r="F12489" s="33" t="n">
        <f aca="false">IF(OR(ROW()-設定!$B$30&lt;2,ROW()+設定!$B$30&gt;13701,N($A12489)&lt;=0,N(INDEX($A$2:$A$13701,MIN(13700,MAX(1,ROW()-1+設定!$B$30))))&lt;=0,$A12489&lt;設定!$B$28,$A12489&gt;設定!$B$29),0,IF(AND($C12489&gt;=MAX(INDEX($C$1:$C$13701,MAX(1,ROW()-設定!$B$24)):INDEX($C$1:$C$13701,MAX(1,ROW()-1))),$C12489&gt;MAX(INDEX($C$1:$C$13701,MIN(13701,ROW()+1)):INDEX($C$1:$C$13701,MIN(13701,ROW()+設定!$B$24))),$C12489&gt;=設定!$B$32,$C12489&gt;=MAX(MIN(INDEX($C$1:$C$13701,MAX(1,ROW()-設定!$B$26)):INDEX($C$1:$C$13701,MAX(1,ROW()-1))),MIN(INDEX($C$1:$C$13701,MIN(13701,ROW()+1)):INDEX($C$1:$C$13701,MIN(13701,ROW()+設定!$B$26))))*10^(設定!$B$27/20)),1,0))</f>
        <v>0</v>
      </c>
      <c r="G12489" s="33" t="n">
        <f aca="false">$G12488+IF($F12489=1,1,0)</f>
        <v>6</v>
      </c>
      <c r="H12489" s="0" t="str">
        <f aca="false">IF($F12489=1,$G12489,"")</f>
        <v/>
      </c>
    </row>
    <row r="12490" customFormat="false" ht="15" hidden="false" customHeight="false" outlineLevel="0" collapsed="false">
      <c r="A12490" s="30" t="n">
        <v>1951.25</v>
      </c>
      <c r="B12490" s="31" t="n">
        <v>11.144</v>
      </c>
      <c r="C12490" s="32" t="n">
        <f aca="false">IF($A12490="","",IF(設定!$B$21="dB",10^($B12490/20),ABS($B12490)))</f>
        <v>3.60744733864192</v>
      </c>
      <c r="D12490" s="32" t="n">
        <f aca="false">IF($A12490="","",$A12490^2)</f>
        <v>3807376.5625</v>
      </c>
      <c r="E12490" s="32" t="n">
        <f aca="false">IF($A12490="","",IF($C12490&lt;=0,"",1/$C12490^2))</f>
        <v>0.0768422371100026</v>
      </c>
      <c r="F12490" s="33" t="n">
        <f aca="false">IF(OR(ROW()-設定!$B$30&lt;2,ROW()+設定!$B$30&gt;13701,N($A12490)&lt;=0,N(INDEX($A$2:$A$13701,MIN(13700,MAX(1,ROW()-1+設定!$B$30))))&lt;=0,$A12490&lt;設定!$B$28,$A12490&gt;設定!$B$29),0,IF(AND($C12490&gt;=MAX(INDEX($C$1:$C$13701,MAX(1,ROW()-設定!$B$24)):INDEX($C$1:$C$13701,MAX(1,ROW()-1))),$C12490&gt;MAX(INDEX($C$1:$C$13701,MIN(13701,ROW()+1)):INDEX($C$1:$C$13701,MIN(13701,ROW()+設定!$B$24))),$C12490&gt;=設定!$B$32,$C12490&gt;=MAX(MIN(INDEX($C$1:$C$13701,MAX(1,ROW()-設定!$B$26)):INDEX($C$1:$C$13701,MAX(1,ROW()-1))),MIN(INDEX($C$1:$C$13701,MIN(13701,ROW()+1)):INDEX($C$1:$C$13701,MIN(13701,ROW()+設定!$B$26))))*10^(設定!$B$27/20)),1,0))</f>
        <v>0</v>
      </c>
      <c r="G12490" s="33" t="n">
        <f aca="false">$G12489+IF($F12490=1,1,0)</f>
        <v>6</v>
      </c>
      <c r="H12490" s="0" t="str">
        <f aca="false">IF($F12490=1,$G12490,"")</f>
        <v/>
      </c>
    </row>
    <row r="12491" customFormat="false" ht="15" hidden="false" customHeight="false" outlineLevel="0" collapsed="false">
      <c r="A12491" s="30" t="n">
        <v>1951.40625</v>
      </c>
      <c r="B12491" s="31" t="n">
        <v>11.2335</v>
      </c>
      <c r="C12491" s="32" t="n">
        <f aca="false">IF($A12491="","",IF(設定!$B$21="dB",10^($B12491/20),ABS($B12491)))</f>
        <v>3.64481089008349</v>
      </c>
      <c r="D12491" s="32" t="n">
        <f aca="false">IF($A12491="","",$A12491^2)</f>
        <v>3807986.35253906</v>
      </c>
      <c r="E12491" s="32" t="n">
        <f aca="false">IF($A12491="","",IF($C12491&lt;=0,"",1/$C12491^2))</f>
        <v>0.0752748675461873</v>
      </c>
      <c r="F12491" s="33" t="n">
        <f aca="false">IF(OR(ROW()-設定!$B$30&lt;2,ROW()+設定!$B$30&gt;13701,N($A12491)&lt;=0,N(INDEX($A$2:$A$13701,MIN(13700,MAX(1,ROW()-1+設定!$B$30))))&lt;=0,$A12491&lt;設定!$B$28,$A12491&gt;設定!$B$29),0,IF(AND($C12491&gt;=MAX(INDEX($C$1:$C$13701,MAX(1,ROW()-設定!$B$24)):INDEX($C$1:$C$13701,MAX(1,ROW()-1))),$C12491&gt;MAX(INDEX($C$1:$C$13701,MIN(13701,ROW()+1)):INDEX($C$1:$C$13701,MIN(13701,ROW()+設定!$B$24))),$C12491&gt;=設定!$B$32,$C12491&gt;=MAX(MIN(INDEX($C$1:$C$13701,MAX(1,ROW()-設定!$B$26)):INDEX($C$1:$C$13701,MAX(1,ROW()-1))),MIN(INDEX($C$1:$C$13701,MIN(13701,ROW()+1)):INDEX($C$1:$C$13701,MIN(13701,ROW()+設定!$B$26))))*10^(設定!$B$27/20)),1,0))</f>
        <v>0</v>
      </c>
      <c r="G12491" s="33" t="n">
        <f aca="false">$G12490+IF($F12491=1,1,0)</f>
        <v>6</v>
      </c>
      <c r="H12491" s="0" t="str">
        <f aca="false">IF($F12491=1,$G12491,"")</f>
        <v/>
      </c>
    </row>
    <row r="12492" customFormat="false" ht="15" hidden="false" customHeight="false" outlineLevel="0" collapsed="false">
      <c r="A12492" s="30" t="n">
        <v>1951.5625</v>
      </c>
      <c r="B12492" s="31" t="n">
        <v>11.3398</v>
      </c>
      <c r="C12492" s="32" t="n">
        <f aca="false">IF($A12492="","",IF(設定!$B$21="dB",10^($B12492/20),ABS($B12492)))</f>
        <v>3.68969102644782</v>
      </c>
      <c r="D12492" s="32" t="n">
        <f aca="false">IF($A12492="","",$A12492^2)</f>
        <v>3808596.19140625</v>
      </c>
      <c r="E12492" s="32" t="n">
        <f aca="false">IF($A12492="","",IF($C12492&lt;=0,"",1/$C12492^2))</f>
        <v>0.0734547694549659</v>
      </c>
      <c r="F12492" s="33" t="n">
        <f aca="false">IF(OR(ROW()-設定!$B$30&lt;2,ROW()+設定!$B$30&gt;13701,N($A12492)&lt;=0,N(INDEX($A$2:$A$13701,MIN(13700,MAX(1,ROW()-1+設定!$B$30))))&lt;=0,$A12492&lt;設定!$B$28,$A12492&gt;設定!$B$29),0,IF(AND($C12492&gt;=MAX(INDEX($C$1:$C$13701,MAX(1,ROW()-設定!$B$24)):INDEX($C$1:$C$13701,MAX(1,ROW()-1))),$C12492&gt;MAX(INDEX($C$1:$C$13701,MIN(13701,ROW()+1)):INDEX($C$1:$C$13701,MIN(13701,ROW()+設定!$B$24))),$C12492&gt;=設定!$B$32,$C12492&gt;=MAX(MIN(INDEX($C$1:$C$13701,MAX(1,ROW()-設定!$B$26)):INDEX($C$1:$C$13701,MAX(1,ROW()-1))),MIN(INDEX($C$1:$C$13701,MIN(13701,ROW()+1)):INDEX($C$1:$C$13701,MIN(13701,ROW()+設定!$B$26))))*10^(設定!$B$27/20)),1,0))</f>
        <v>0</v>
      </c>
      <c r="G12492" s="33" t="n">
        <f aca="false">$G12491+IF($F12492=1,1,0)</f>
        <v>6</v>
      </c>
      <c r="H12492" s="0" t="str">
        <f aca="false">IF($F12492=1,$G12492,"")</f>
        <v/>
      </c>
    </row>
    <row r="12493" customFormat="false" ht="15" hidden="false" customHeight="false" outlineLevel="0" collapsed="false">
      <c r="A12493" s="30" t="n">
        <v>1951.71875</v>
      </c>
      <c r="B12493" s="31" t="n">
        <v>11.3909</v>
      </c>
      <c r="C12493" s="32" t="n">
        <f aca="false">IF($A12493="","",IF(設定!$B$21="dB",10^($B12493/20),ABS($B12493)))</f>
        <v>3.71146184305827</v>
      </c>
      <c r="D12493" s="32" t="n">
        <f aca="false">IF($A12493="","",$A12493^2)</f>
        <v>3809206.07910156</v>
      </c>
      <c r="E12493" s="32" t="n">
        <f aca="false">IF($A12493="","",IF($C12493&lt;=0,"",1/$C12493^2))</f>
        <v>0.0725955500157707</v>
      </c>
      <c r="F12493" s="33" t="n">
        <f aca="false">IF(OR(ROW()-設定!$B$30&lt;2,ROW()+設定!$B$30&gt;13701,N($A12493)&lt;=0,N(INDEX($A$2:$A$13701,MIN(13700,MAX(1,ROW()-1+設定!$B$30))))&lt;=0,$A12493&lt;設定!$B$28,$A12493&gt;設定!$B$29),0,IF(AND($C12493&gt;=MAX(INDEX($C$1:$C$13701,MAX(1,ROW()-設定!$B$24)):INDEX($C$1:$C$13701,MAX(1,ROW()-1))),$C12493&gt;MAX(INDEX($C$1:$C$13701,MIN(13701,ROW()+1)):INDEX($C$1:$C$13701,MIN(13701,ROW()+設定!$B$24))),$C12493&gt;=設定!$B$32,$C12493&gt;=MAX(MIN(INDEX($C$1:$C$13701,MAX(1,ROW()-設定!$B$26)):INDEX($C$1:$C$13701,MAX(1,ROW()-1))),MIN(INDEX($C$1:$C$13701,MIN(13701,ROW()+1)):INDEX($C$1:$C$13701,MIN(13701,ROW()+設定!$B$26))))*10^(設定!$B$27/20)),1,0))</f>
        <v>0</v>
      </c>
      <c r="G12493" s="33" t="n">
        <f aca="false">$G12492+IF($F12493=1,1,0)</f>
        <v>6</v>
      </c>
      <c r="H12493" s="0" t="str">
        <f aca="false">IF($F12493=1,$G12493,"")</f>
        <v/>
      </c>
    </row>
    <row r="12494" customFormat="false" ht="15" hidden="false" customHeight="false" outlineLevel="0" collapsed="false">
      <c r="A12494" s="30" t="n">
        <v>1951.875</v>
      </c>
      <c r="B12494" s="31" t="n">
        <v>11.3418</v>
      </c>
      <c r="C12494" s="32" t="n">
        <f aca="false">IF($A12494="","",IF(設定!$B$21="dB",10^($B12494/20),ABS($B12494)))</f>
        <v>3.69054070702269</v>
      </c>
      <c r="D12494" s="32" t="n">
        <f aca="false">IF($A12494="","",$A12494^2)</f>
        <v>3809816.015625</v>
      </c>
      <c r="E12494" s="32" t="n">
        <f aca="false">IF($A12494="","",IF($C12494&lt;=0,"",1/$C12494^2))</f>
        <v>0.0734209500713332</v>
      </c>
      <c r="F12494" s="33" t="n">
        <f aca="false">IF(OR(ROW()-設定!$B$30&lt;2,ROW()+設定!$B$30&gt;13701,N($A12494)&lt;=0,N(INDEX($A$2:$A$13701,MIN(13700,MAX(1,ROW()-1+設定!$B$30))))&lt;=0,$A12494&lt;設定!$B$28,$A12494&gt;設定!$B$29),0,IF(AND($C12494&gt;=MAX(INDEX($C$1:$C$13701,MAX(1,ROW()-設定!$B$24)):INDEX($C$1:$C$13701,MAX(1,ROW()-1))),$C12494&gt;MAX(INDEX($C$1:$C$13701,MIN(13701,ROW()+1)):INDEX($C$1:$C$13701,MIN(13701,ROW()+設定!$B$24))),$C12494&gt;=設定!$B$32,$C12494&gt;=MAX(MIN(INDEX($C$1:$C$13701,MAX(1,ROW()-設定!$B$26)):INDEX($C$1:$C$13701,MAX(1,ROW()-1))),MIN(INDEX($C$1:$C$13701,MIN(13701,ROW()+1)):INDEX($C$1:$C$13701,MIN(13701,ROW()+設定!$B$26))))*10^(設定!$B$27/20)),1,0))</f>
        <v>0</v>
      </c>
      <c r="G12494" s="33" t="n">
        <f aca="false">$G12493+IF($F12494=1,1,0)</f>
        <v>6</v>
      </c>
      <c r="H12494" s="0" t="str">
        <f aca="false">IF($F12494=1,$G12494,"")</f>
        <v/>
      </c>
    </row>
    <row r="12495" customFormat="false" ht="15" hidden="false" customHeight="false" outlineLevel="0" collapsed="false">
      <c r="A12495" s="30" t="n">
        <v>1952.03125</v>
      </c>
      <c r="B12495" s="31" t="n">
        <v>11.1685</v>
      </c>
      <c r="C12495" s="32" t="n">
        <f aca="false">IF($A12495="","",IF(設定!$B$21="dB",10^($B12495/20),ABS($B12495)))</f>
        <v>3.61763710958045</v>
      </c>
      <c r="D12495" s="32" t="n">
        <f aca="false">IF($A12495="","",$A12495^2)</f>
        <v>3810426.00097656</v>
      </c>
      <c r="E12495" s="32" t="n">
        <f aca="false">IF($A12495="","",IF($C12495&lt;=0,"",1/$C12495^2))</f>
        <v>0.076409964867627</v>
      </c>
      <c r="F12495" s="33" t="n">
        <f aca="false">IF(OR(ROW()-設定!$B$30&lt;2,ROW()+設定!$B$30&gt;13701,N($A12495)&lt;=0,N(INDEX($A$2:$A$13701,MIN(13700,MAX(1,ROW()-1+設定!$B$30))))&lt;=0,$A12495&lt;設定!$B$28,$A12495&gt;設定!$B$29),0,IF(AND($C12495&gt;=MAX(INDEX($C$1:$C$13701,MAX(1,ROW()-設定!$B$24)):INDEX($C$1:$C$13701,MAX(1,ROW()-1))),$C12495&gt;MAX(INDEX($C$1:$C$13701,MIN(13701,ROW()+1)):INDEX($C$1:$C$13701,MIN(13701,ROW()+設定!$B$24))),$C12495&gt;=設定!$B$32,$C12495&gt;=MAX(MIN(INDEX($C$1:$C$13701,MAX(1,ROW()-設定!$B$26)):INDEX($C$1:$C$13701,MAX(1,ROW()-1))),MIN(INDEX($C$1:$C$13701,MIN(13701,ROW()+1)):INDEX($C$1:$C$13701,MIN(13701,ROW()+設定!$B$26))))*10^(設定!$B$27/20)),1,0))</f>
        <v>0</v>
      </c>
      <c r="G12495" s="33" t="n">
        <f aca="false">$G12494+IF($F12495=1,1,0)</f>
        <v>6</v>
      </c>
      <c r="H12495" s="0" t="str">
        <f aca="false">IF($F12495=1,$G12495,"")</f>
        <v/>
      </c>
    </row>
    <row r="12496" customFormat="false" ht="15" hidden="false" customHeight="false" outlineLevel="0" collapsed="false">
      <c r="A12496" s="30" t="n">
        <v>1952.1875</v>
      </c>
      <c r="B12496" s="31" t="n">
        <v>11.3331</v>
      </c>
      <c r="C12496" s="32" t="n">
        <f aca="false">IF($A12496="","",IF(設定!$B$21="dB",10^($B12496/20),ABS($B12496)))</f>
        <v>3.68684602162788</v>
      </c>
      <c r="D12496" s="32" t="n">
        <f aca="false">IF($A12496="","",$A12496^2)</f>
        <v>3811036.03515625</v>
      </c>
      <c r="E12496" s="32" t="n">
        <f aca="false">IF($A12496="","",IF($C12496&lt;=0,"",1/$C12496^2))</f>
        <v>0.073568177936215</v>
      </c>
      <c r="F12496" s="33" t="n">
        <f aca="false">IF(OR(ROW()-設定!$B$30&lt;2,ROW()+設定!$B$30&gt;13701,N($A12496)&lt;=0,N(INDEX($A$2:$A$13701,MIN(13700,MAX(1,ROW()-1+設定!$B$30))))&lt;=0,$A12496&lt;設定!$B$28,$A12496&gt;設定!$B$29),0,IF(AND($C12496&gt;=MAX(INDEX($C$1:$C$13701,MAX(1,ROW()-設定!$B$24)):INDEX($C$1:$C$13701,MAX(1,ROW()-1))),$C12496&gt;MAX(INDEX($C$1:$C$13701,MIN(13701,ROW()+1)):INDEX($C$1:$C$13701,MIN(13701,ROW()+設定!$B$24))),$C12496&gt;=設定!$B$32,$C12496&gt;=MAX(MIN(INDEX($C$1:$C$13701,MAX(1,ROW()-設定!$B$26)):INDEX($C$1:$C$13701,MAX(1,ROW()-1))),MIN(INDEX($C$1:$C$13701,MIN(13701,ROW()+1)):INDEX($C$1:$C$13701,MIN(13701,ROW()+設定!$B$26))))*10^(設定!$B$27/20)),1,0))</f>
        <v>0</v>
      </c>
      <c r="G12496" s="33" t="n">
        <f aca="false">$G12495+IF($F12496=1,1,0)</f>
        <v>6</v>
      </c>
      <c r="H12496" s="0" t="str">
        <f aca="false">IF($F12496=1,$G12496,"")</f>
        <v/>
      </c>
    </row>
    <row r="12497" customFormat="false" ht="15" hidden="false" customHeight="false" outlineLevel="0" collapsed="false">
      <c r="A12497" s="30" t="n">
        <v>1952.34375</v>
      </c>
      <c r="B12497" s="31" t="n">
        <v>11.2205</v>
      </c>
      <c r="C12497" s="32" t="n">
        <f aca="false">IF($A12497="","",IF(設定!$B$21="dB",10^($B12497/20),ABS($B12497)))</f>
        <v>3.63935985363601</v>
      </c>
      <c r="D12497" s="32" t="n">
        <f aca="false">IF($A12497="","",$A12497^2)</f>
        <v>3811646.11816406</v>
      </c>
      <c r="E12497" s="32" t="n">
        <f aca="false">IF($A12497="","",IF($C12497&lt;=0,"",1/$C12497^2))</f>
        <v>0.0755005299464157</v>
      </c>
      <c r="F12497" s="33" t="n">
        <f aca="false">IF(OR(ROW()-設定!$B$30&lt;2,ROW()+設定!$B$30&gt;13701,N($A12497)&lt;=0,N(INDEX($A$2:$A$13701,MIN(13700,MAX(1,ROW()-1+設定!$B$30))))&lt;=0,$A12497&lt;設定!$B$28,$A12497&gt;設定!$B$29),0,IF(AND($C12497&gt;=MAX(INDEX($C$1:$C$13701,MAX(1,ROW()-設定!$B$24)):INDEX($C$1:$C$13701,MAX(1,ROW()-1))),$C12497&gt;MAX(INDEX($C$1:$C$13701,MIN(13701,ROW()+1)):INDEX($C$1:$C$13701,MIN(13701,ROW()+設定!$B$24))),$C12497&gt;=設定!$B$32,$C12497&gt;=MAX(MIN(INDEX($C$1:$C$13701,MAX(1,ROW()-設定!$B$26)):INDEX($C$1:$C$13701,MAX(1,ROW()-1))),MIN(INDEX($C$1:$C$13701,MIN(13701,ROW()+1)):INDEX($C$1:$C$13701,MIN(13701,ROW()+設定!$B$26))))*10^(設定!$B$27/20)),1,0))</f>
        <v>0</v>
      </c>
      <c r="G12497" s="33" t="n">
        <f aca="false">$G12496+IF($F12497=1,1,0)</f>
        <v>6</v>
      </c>
      <c r="H12497" s="0" t="str">
        <f aca="false">IF($F12497=1,$G12497,"")</f>
        <v/>
      </c>
    </row>
    <row r="12498" customFormat="false" ht="15" hidden="false" customHeight="false" outlineLevel="0" collapsed="false">
      <c r="A12498" s="30" t="n">
        <v>1952.5</v>
      </c>
      <c r="B12498" s="31" t="n">
        <v>11.3576</v>
      </c>
      <c r="C12498" s="32" t="n">
        <f aca="false">IF($A12498="","",IF(設定!$B$21="dB",10^($B12498/20),ABS($B12498)))</f>
        <v>3.69726006594216</v>
      </c>
      <c r="D12498" s="32" t="n">
        <f aca="false">IF($A12498="","",$A12498^2)</f>
        <v>3812256.25</v>
      </c>
      <c r="E12498" s="32" t="n">
        <f aca="false">IF($A12498="","",IF($C12498&lt;=0,"",1/$C12498^2))</f>
        <v>0.0731543237534112</v>
      </c>
      <c r="F12498" s="33" t="n">
        <f aca="false">IF(OR(ROW()-設定!$B$30&lt;2,ROW()+設定!$B$30&gt;13701,N($A12498)&lt;=0,N(INDEX($A$2:$A$13701,MIN(13700,MAX(1,ROW()-1+設定!$B$30))))&lt;=0,$A12498&lt;設定!$B$28,$A12498&gt;設定!$B$29),0,IF(AND($C12498&gt;=MAX(INDEX($C$1:$C$13701,MAX(1,ROW()-設定!$B$24)):INDEX($C$1:$C$13701,MAX(1,ROW()-1))),$C12498&gt;MAX(INDEX($C$1:$C$13701,MIN(13701,ROW()+1)):INDEX($C$1:$C$13701,MIN(13701,ROW()+設定!$B$24))),$C12498&gt;=設定!$B$32,$C12498&gt;=MAX(MIN(INDEX($C$1:$C$13701,MAX(1,ROW()-設定!$B$26)):INDEX($C$1:$C$13701,MAX(1,ROW()-1))),MIN(INDEX($C$1:$C$13701,MIN(13701,ROW()+1)):INDEX($C$1:$C$13701,MIN(13701,ROW()+設定!$B$26))))*10^(設定!$B$27/20)),1,0))</f>
        <v>0</v>
      </c>
      <c r="G12498" s="33" t="n">
        <f aca="false">$G12497+IF($F12498=1,1,0)</f>
        <v>6</v>
      </c>
      <c r="H12498" s="0" t="str">
        <f aca="false">IF($F12498=1,$G12498,"")</f>
        <v/>
      </c>
    </row>
    <row r="12499" customFormat="false" ht="15" hidden="false" customHeight="false" outlineLevel="0" collapsed="false">
      <c r="A12499" s="30" t="n">
        <v>1952.65625</v>
      </c>
      <c r="B12499" s="31" t="n">
        <v>11.0316</v>
      </c>
      <c r="C12499" s="32" t="n">
        <f aca="false">IF($A12499="","",IF(設定!$B$21="dB",10^($B12499/20),ABS($B12499)))</f>
        <v>3.56106581251038</v>
      </c>
      <c r="D12499" s="32" t="n">
        <f aca="false">IF($A12499="","",$A12499^2)</f>
        <v>3812866.43066406</v>
      </c>
      <c r="E12499" s="32" t="n">
        <f aca="false">IF($A12499="","",IF($C12499&lt;=0,"",1/$C12499^2))</f>
        <v>0.0788569544339852</v>
      </c>
      <c r="F12499" s="33" t="n">
        <f aca="false">IF(OR(ROW()-設定!$B$30&lt;2,ROW()+設定!$B$30&gt;13701,N($A12499)&lt;=0,N(INDEX($A$2:$A$13701,MIN(13700,MAX(1,ROW()-1+設定!$B$30))))&lt;=0,$A12499&lt;設定!$B$28,$A12499&gt;設定!$B$29),0,IF(AND($C12499&gt;=MAX(INDEX($C$1:$C$13701,MAX(1,ROW()-設定!$B$24)):INDEX($C$1:$C$13701,MAX(1,ROW()-1))),$C12499&gt;MAX(INDEX($C$1:$C$13701,MIN(13701,ROW()+1)):INDEX($C$1:$C$13701,MIN(13701,ROW()+設定!$B$24))),$C12499&gt;=設定!$B$32,$C12499&gt;=MAX(MIN(INDEX($C$1:$C$13701,MAX(1,ROW()-設定!$B$26)):INDEX($C$1:$C$13701,MAX(1,ROW()-1))),MIN(INDEX($C$1:$C$13701,MIN(13701,ROW()+1)):INDEX($C$1:$C$13701,MIN(13701,ROW()+設定!$B$26))))*10^(設定!$B$27/20)),1,0))</f>
        <v>0</v>
      </c>
      <c r="G12499" s="33" t="n">
        <f aca="false">$G12498+IF($F12499=1,1,0)</f>
        <v>6</v>
      </c>
      <c r="H12499" s="0" t="str">
        <f aca="false">IF($F12499=1,$G12499,"")</f>
        <v/>
      </c>
    </row>
    <row r="12500" customFormat="false" ht="15" hidden="false" customHeight="false" outlineLevel="0" collapsed="false">
      <c r="A12500" s="30" t="n">
        <v>1952.8125</v>
      </c>
      <c r="B12500" s="31" t="n">
        <v>11.315</v>
      </c>
      <c r="C12500" s="32" t="n">
        <f aca="false">IF($A12500="","",IF(設定!$B$21="dB",10^($B12500/20),ABS($B12500)))</f>
        <v>3.67917122552275</v>
      </c>
      <c r="D12500" s="32" t="n">
        <f aca="false">IF($A12500="","",$A12500^2)</f>
        <v>3813476.66015625</v>
      </c>
      <c r="E12500" s="32" t="n">
        <f aca="false">IF($A12500="","",IF($C12500&lt;=0,"",1/$C12500^2))</f>
        <v>0.0738754262993637</v>
      </c>
      <c r="F12500" s="33" t="n">
        <f aca="false">IF(OR(ROW()-設定!$B$30&lt;2,ROW()+設定!$B$30&gt;13701,N($A12500)&lt;=0,N(INDEX($A$2:$A$13701,MIN(13700,MAX(1,ROW()-1+設定!$B$30))))&lt;=0,$A12500&lt;設定!$B$28,$A12500&gt;設定!$B$29),0,IF(AND($C12500&gt;=MAX(INDEX($C$1:$C$13701,MAX(1,ROW()-設定!$B$24)):INDEX($C$1:$C$13701,MAX(1,ROW()-1))),$C12500&gt;MAX(INDEX($C$1:$C$13701,MIN(13701,ROW()+1)):INDEX($C$1:$C$13701,MIN(13701,ROW()+設定!$B$24))),$C12500&gt;=設定!$B$32,$C12500&gt;=MAX(MIN(INDEX($C$1:$C$13701,MAX(1,ROW()-設定!$B$26)):INDEX($C$1:$C$13701,MAX(1,ROW()-1))),MIN(INDEX($C$1:$C$13701,MIN(13701,ROW()+1)):INDEX($C$1:$C$13701,MIN(13701,ROW()+設定!$B$26))))*10^(設定!$B$27/20)),1,0))</f>
        <v>0</v>
      </c>
      <c r="G12500" s="33" t="n">
        <f aca="false">$G12499+IF($F12500=1,1,0)</f>
        <v>6</v>
      </c>
      <c r="H12500" s="0" t="str">
        <f aca="false">IF($F12500=1,$G12500,"")</f>
        <v/>
      </c>
    </row>
    <row r="12501" customFormat="false" ht="15" hidden="false" customHeight="false" outlineLevel="0" collapsed="false">
      <c r="A12501" s="30" t="n">
        <v>1952.96875</v>
      </c>
      <c r="B12501" s="31" t="n">
        <v>11.0912</v>
      </c>
      <c r="C12501" s="32" t="n">
        <f aca="false">IF($A12501="","",IF(設定!$B$21="dB",10^($B12501/20),ABS($B12501)))</f>
        <v>3.58558481539713</v>
      </c>
      <c r="D12501" s="32" t="n">
        <f aca="false">IF($A12501="","",$A12501^2)</f>
        <v>3814086.93847656</v>
      </c>
      <c r="E12501" s="32" t="n">
        <f aca="false">IF($A12501="","",IF($C12501&lt;=0,"",1/$C12501^2))</f>
        <v>0.0777821601293869</v>
      </c>
      <c r="F12501" s="33" t="n">
        <f aca="false">IF(OR(ROW()-設定!$B$30&lt;2,ROW()+設定!$B$30&gt;13701,N($A12501)&lt;=0,N(INDEX($A$2:$A$13701,MIN(13700,MAX(1,ROW()-1+設定!$B$30))))&lt;=0,$A12501&lt;設定!$B$28,$A12501&gt;設定!$B$29),0,IF(AND($C12501&gt;=MAX(INDEX($C$1:$C$13701,MAX(1,ROW()-設定!$B$24)):INDEX($C$1:$C$13701,MAX(1,ROW()-1))),$C12501&gt;MAX(INDEX($C$1:$C$13701,MIN(13701,ROW()+1)):INDEX($C$1:$C$13701,MIN(13701,ROW()+設定!$B$24))),$C12501&gt;=設定!$B$32,$C12501&gt;=MAX(MIN(INDEX($C$1:$C$13701,MAX(1,ROW()-設定!$B$26)):INDEX($C$1:$C$13701,MAX(1,ROW()-1))),MIN(INDEX($C$1:$C$13701,MIN(13701,ROW()+1)):INDEX($C$1:$C$13701,MIN(13701,ROW()+設定!$B$26))))*10^(設定!$B$27/20)),1,0))</f>
        <v>0</v>
      </c>
      <c r="G12501" s="33" t="n">
        <f aca="false">$G12500+IF($F12501=1,1,0)</f>
        <v>6</v>
      </c>
      <c r="H12501" s="0" t="str">
        <f aca="false">IF($F12501=1,$G12501,"")</f>
        <v/>
      </c>
    </row>
    <row r="12502" customFormat="false" ht="15" hidden="false" customHeight="false" outlineLevel="0" collapsed="false">
      <c r="A12502" s="30" t="n">
        <v>1953.125</v>
      </c>
      <c r="B12502" s="31" t="n">
        <v>11.27</v>
      </c>
      <c r="C12502" s="32" t="n">
        <f aca="false">IF($A12502="","",IF(設定!$B$21="dB",10^($B12502/20),ABS($B12502)))</f>
        <v>3.66015940558049</v>
      </c>
      <c r="D12502" s="32" t="n">
        <f aca="false">IF($A12502="","",$A12502^2)</f>
        <v>3814697.265625</v>
      </c>
      <c r="E12502" s="32" t="n">
        <f aca="false">IF($A12502="","",IF($C12502&lt;=0,"",1/$C12502^2))</f>
        <v>0.0746448758410067</v>
      </c>
      <c r="F12502" s="33" t="n">
        <f aca="false">IF(OR(ROW()-設定!$B$30&lt;2,ROW()+設定!$B$30&gt;13701,N($A12502)&lt;=0,N(INDEX($A$2:$A$13701,MIN(13700,MAX(1,ROW()-1+設定!$B$30))))&lt;=0,$A12502&lt;設定!$B$28,$A12502&gt;設定!$B$29),0,IF(AND($C12502&gt;=MAX(INDEX($C$1:$C$13701,MAX(1,ROW()-設定!$B$24)):INDEX($C$1:$C$13701,MAX(1,ROW()-1))),$C12502&gt;MAX(INDEX($C$1:$C$13701,MIN(13701,ROW()+1)):INDEX($C$1:$C$13701,MIN(13701,ROW()+設定!$B$24))),$C12502&gt;=設定!$B$32,$C12502&gt;=MAX(MIN(INDEX($C$1:$C$13701,MAX(1,ROW()-設定!$B$26)):INDEX($C$1:$C$13701,MAX(1,ROW()-1))),MIN(INDEX($C$1:$C$13701,MIN(13701,ROW()+1)):INDEX($C$1:$C$13701,MIN(13701,ROW()+設定!$B$26))))*10^(設定!$B$27/20)),1,0))</f>
        <v>0</v>
      </c>
      <c r="G12502" s="33" t="n">
        <f aca="false">$G12501+IF($F12502=1,1,0)</f>
        <v>6</v>
      </c>
      <c r="H12502" s="0" t="str">
        <f aca="false">IF($F12502=1,$G12502,"")</f>
        <v/>
      </c>
    </row>
    <row r="12503" customFormat="false" ht="15" hidden="false" customHeight="false" outlineLevel="0" collapsed="false">
      <c r="A12503" s="30" t="n">
        <v>1953.28125</v>
      </c>
      <c r="B12503" s="31" t="n">
        <v>11.0955</v>
      </c>
      <c r="C12503" s="32" t="n">
        <f aca="false">IF($A12503="","",IF(設定!$B$21="dB",10^($B12503/20),ABS($B12503)))</f>
        <v>3.58736031938894</v>
      </c>
      <c r="D12503" s="32" t="n">
        <f aca="false">IF($A12503="","",$A12503^2)</f>
        <v>3815307.64160156</v>
      </c>
      <c r="E12503" s="32" t="n">
        <f aca="false">IF($A12503="","",IF($C12503&lt;=0,"",1/$C12503^2))</f>
        <v>0.0777051852243097</v>
      </c>
      <c r="F12503" s="33" t="n">
        <f aca="false">IF(OR(ROW()-設定!$B$30&lt;2,ROW()+設定!$B$30&gt;13701,N($A12503)&lt;=0,N(INDEX($A$2:$A$13701,MIN(13700,MAX(1,ROW()-1+設定!$B$30))))&lt;=0,$A12503&lt;設定!$B$28,$A12503&gt;設定!$B$29),0,IF(AND($C12503&gt;=MAX(INDEX($C$1:$C$13701,MAX(1,ROW()-設定!$B$24)):INDEX($C$1:$C$13701,MAX(1,ROW()-1))),$C12503&gt;MAX(INDEX($C$1:$C$13701,MIN(13701,ROW()+1)):INDEX($C$1:$C$13701,MIN(13701,ROW()+設定!$B$24))),$C12503&gt;=設定!$B$32,$C12503&gt;=MAX(MIN(INDEX($C$1:$C$13701,MAX(1,ROW()-設定!$B$26)):INDEX($C$1:$C$13701,MAX(1,ROW()-1))),MIN(INDEX($C$1:$C$13701,MIN(13701,ROW()+1)):INDEX($C$1:$C$13701,MIN(13701,ROW()+設定!$B$26))))*10^(設定!$B$27/20)),1,0))</f>
        <v>0</v>
      </c>
      <c r="G12503" s="33" t="n">
        <f aca="false">$G12502+IF($F12503=1,1,0)</f>
        <v>6</v>
      </c>
      <c r="H12503" s="0" t="str">
        <f aca="false">IF($F12503=1,$G12503,"")</f>
        <v/>
      </c>
    </row>
    <row r="12504" customFormat="false" ht="15" hidden="false" customHeight="false" outlineLevel="0" collapsed="false">
      <c r="A12504" s="30" t="n">
        <v>1953.4375</v>
      </c>
      <c r="B12504" s="31" t="n">
        <v>11.234</v>
      </c>
      <c r="C12504" s="32" t="n">
        <f aca="false">IF($A12504="","",IF(設定!$B$21="dB",10^($B12504/20),ABS($B12504)))</f>
        <v>3.64502070830304</v>
      </c>
      <c r="D12504" s="32" t="n">
        <f aca="false">IF($A12504="","",$A12504^2)</f>
        <v>3815918.06640625</v>
      </c>
      <c r="E12504" s="32" t="n">
        <f aca="false">IF($A12504="","",IF($C12504&lt;=0,"",1/$C12504^2))</f>
        <v>0.0752662017056483</v>
      </c>
      <c r="F12504" s="33" t="n">
        <f aca="false">IF(OR(ROW()-設定!$B$30&lt;2,ROW()+設定!$B$30&gt;13701,N($A12504)&lt;=0,N(INDEX($A$2:$A$13701,MIN(13700,MAX(1,ROW()-1+設定!$B$30))))&lt;=0,$A12504&lt;設定!$B$28,$A12504&gt;設定!$B$29),0,IF(AND($C12504&gt;=MAX(INDEX($C$1:$C$13701,MAX(1,ROW()-設定!$B$24)):INDEX($C$1:$C$13701,MAX(1,ROW()-1))),$C12504&gt;MAX(INDEX($C$1:$C$13701,MIN(13701,ROW()+1)):INDEX($C$1:$C$13701,MIN(13701,ROW()+設定!$B$24))),$C12504&gt;=設定!$B$32,$C12504&gt;=MAX(MIN(INDEX($C$1:$C$13701,MAX(1,ROW()-設定!$B$26)):INDEX($C$1:$C$13701,MAX(1,ROW()-1))),MIN(INDEX($C$1:$C$13701,MIN(13701,ROW()+1)):INDEX($C$1:$C$13701,MIN(13701,ROW()+設定!$B$26))))*10^(設定!$B$27/20)),1,0))</f>
        <v>0</v>
      </c>
      <c r="G12504" s="33" t="n">
        <f aca="false">$G12503+IF($F12504=1,1,0)</f>
        <v>6</v>
      </c>
      <c r="H12504" s="0" t="str">
        <f aca="false">IF($F12504=1,$G12504,"")</f>
        <v/>
      </c>
    </row>
    <row r="12505" customFormat="false" ht="15" hidden="false" customHeight="false" outlineLevel="0" collapsed="false">
      <c r="A12505" s="30" t="n">
        <v>1953.59375</v>
      </c>
      <c r="B12505" s="31" t="n">
        <v>11.1039</v>
      </c>
      <c r="C12505" s="32" t="n">
        <f aca="false">IF($A12505="","",IF(設定!$B$21="dB",10^($B12505/20),ABS($B12505)))</f>
        <v>3.59083128248362</v>
      </c>
      <c r="D12505" s="32" t="n">
        <f aca="false">IF($A12505="","",$A12505^2)</f>
        <v>3816528.54003906</v>
      </c>
      <c r="E12505" s="32" t="n">
        <f aca="false">IF($A12505="","",IF($C12505&lt;=0,"",1/$C12505^2))</f>
        <v>0.0775550353259821</v>
      </c>
      <c r="F12505" s="33" t="n">
        <f aca="false">IF(OR(ROW()-設定!$B$30&lt;2,ROW()+設定!$B$30&gt;13701,N($A12505)&lt;=0,N(INDEX($A$2:$A$13701,MIN(13700,MAX(1,ROW()-1+設定!$B$30))))&lt;=0,$A12505&lt;設定!$B$28,$A12505&gt;設定!$B$29),0,IF(AND($C12505&gt;=MAX(INDEX($C$1:$C$13701,MAX(1,ROW()-設定!$B$24)):INDEX($C$1:$C$13701,MAX(1,ROW()-1))),$C12505&gt;MAX(INDEX($C$1:$C$13701,MIN(13701,ROW()+1)):INDEX($C$1:$C$13701,MIN(13701,ROW()+設定!$B$24))),$C12505&gt;=設定!$B$32,$C12505&gt;=MAX(MIN(INDEX($C$1:$C$13701,MAX(1,ROW()-設定!$B$26)):INDEX($C$1:$C$13701,MAX(1,ROW()-1))),MIN(INDEX($C$1:$C$13701,MIN(13701,ROW()+1)):INDEX($C$1:$C$13701,MIN(13701,ROW()+設定!$B$26))))*10^(設定!$B$27/20)),1,0))</f>
        <v>0</v>
      </c>
      <c r="G12505" s="33" t="n">
        <f aca="false">$G12504+IF($F12505=1,1,0)</f>
        <v>6</v>
      </c>
      <c r="H12505" s="0" t="str">
        <f aca="false">IF($F12505=1,$G12505,"")</f>
        <v/>
      </c>
    </row>
    <row r="12506" customFormat="false" ht="15" hidden="false" customHeight="false" outlineLevel="0" collapsed="false">
      <c r="A12506" s="30" t="n">
        <v>1953.75</v>
      </c>
      <c r="B12506" s="31" t="n">
        <v>10.928</v>
      </c>
      <c r="C12506" s="32" t="n">
        <f aca="false">IF($A12506="","",IF(設定!$B$21="dB",10^($B12506/20),ABS($B12506)))</f>
        <v>3.51884388820958</v>
      </c>
      <c r="D12506" s="32" t="n">
        <f aca="false">IF($A12506="","",$A12506^2)</f>
        <v>3817139.0625</v>
      </c>
      <c r="E12506" s="32" t="n">
        <f aca="false">IF($A12506="","",IF($C12506&lt;=0,"",1/$C12506^2))</f>
        <v>0.0807606861328976</v>
      </c>
      <c r="F12506" s="33" t="n">
        <f aca="false">IF(OR(ROW()-設定!$B$30&lt;2,ROW()+設定!$B$30&gt;13701,N($A12506)&lt;=0,N(INDEX($A$2:$A$13701,MIN(13700,MAX(1,ROW()-1+設定!$B$30))))&lt;=0,$A12506&lt;設定!$B$28,$A12506&gt;設定!$B$29),0,IF(AND($C12506&gt;=MAX(INDEX($C$1:$C$13701,MAX(1,ROW()-設定!$B$24)):INDEX($C$1:$C$13701,MAX(1,ROW()-1))),$C12506&gt;MAX(INDEX($C$1:$C$13701,MIN(13701,ROW()+1)):INDEX($C$1:$C$13701,MIN(13701,ROW()+設定!$B$24))),$C12506&gt;=設定!$B$32,$C12506&gt;=MAX(MIN(INDEX($C$1:$C$13701,MAX(1,ROW()-設定!$B$26)):INDEX($C$1:$C$13701,MAX(1,ROW()-1))),MIN(INDEX($C$1:$C$13701,MIN(13701,ROW()+1)):INDEX($C$1:$C$13701,MIN(13701,ROW()+設定!$B$26))))*10^(設定!$B$27/20)),1,0))</f>
        <v>0</v>
      </c>
      <c r="G12506" s="33" t="n">
        <f aca="false">$G12505+IF($F12506=1,1,0)</f>
        <v>6</v>
      </c>
      <c r="H12506" s="0" t="str">
        <f aca="false">IF($F12506=1,$G12506,"")</f>
        <v/>
      </c>
    </row>
    <row r="12507" customFormat="false" ht="15" hidden="false" customHeight="false" outlineLevel="0" collapsed="false">
      <c r="A12507" s="30" t="n">
        <v>1953.90625</v>
      </c>
      <c r="B12507" s="31" t="n">
        <v>11.0202</v>
      </c>
      <c r="C12507" s="32" t="n">
        <f aca="false">IF($A12507="","",IF(設定!$B$21="dB",10^($B12507/20),ABS($B12507)))</f>
        <v>3.5563950737699</v>
      </c>
      <c r="D12507" s="32" t="n">
        <f aca="false">IF($A12507="","",$A12507^2)</f>
        <v>3817749.63378906</v>
      </c>
      <c r="E12507" s="32" t="n">
        <f aca="false">IF($A12507="","",IF($C12507&lt;=0,"",1/$C12507^2))</f>
        <v>0.0790642216741788</v>
      </c>
      <c r="F12507" s="33" t="n">
        <f aca="false">IF(OR(ROW()-設定!$B$30&lt;2,ROW()+設定!$B$30&gt;13701,N($A12507)&lt;=0,N(INDEX($A$2:$A$13701,MIN(13700,MAX(1,ROW()-1+設定!$B$30))))&lt;=0,$A12507&lt;設定!$B$28,$A12507&gt;設定!$B$29),0,IF(AND($C12507&gt;=MAX(INDEX($C$1:$C$13701,MAX(1,ROW()-設定!$B$24)):INDEX($C$1:$C$13701,MAX(1,ROW()-1))),$C12507&gt;MAX(INDEX($C$1:$C$13701,MIN(13701,ROW()+1)):INDEX($C$1:$C$13701,MIN(13701,ROW()+設定!$B$24))),$C12507&gt;=設定!$B$32,$C12507&gt;=MAX(MIN(INDEX($C$1:$C$13701,MAX(1,ROW()-設定!$B$26)):INDEX($C$1:$C$13701,MAX(1,ROW()-1))),MIN(INDEX($C$1:$C$13701,MIN(13701,ROW()+1)):INDEX($C$1:$C$13701,MIN(13701,ROW()+設定!$B$26))))*10^(設定!$B$27/20)),1,0))</f>
        <v>0</v>
      </c>
      <c r="G12507" s="33" t="n">
        <f aca="false">$G12506+IF($F12507=1,1,0)</f>
        <v>6</v>
      </c>
      <c r="H12507" s="0" t="str">
        <f aca="false">IF($F12507=1,$G12507,"")</f>
        <v/>
      </c>
    </row>
    <row r="12508" customFormat="false" ht="15" hidden="false" customHeight="false" outlineLevel="0" collapsed="false">
      <c r="A12508" s="30" t="n">
        <v>1954.0625</v>
      </c>
      <c r="B12508" s="31" t="n">
        <v>11.0919</v>
      </c>
      <c r="C12508" s="32" t="n">
        <f aca="false">IF($A12508="","",IF(設定!$B$21="dB",10^($B12508/20),ABS($B12508)))</f>
        <v>3.58587379103641</v>
      </c>
      <c r="D12508" s="32" t="n">
        <f aca="false">IF($A12508="","",$A12508^2)</f>
        <v>3818360.25390625</v>
      </c>
      <c r="E12508" s="32" t="n">
        <f aca="false">IF($A12508="","",IF($C12508&lt;=0,"",1/$C12508^2))</f>
        <v>0.0777696241367266</v>
      </c>
      <c r="F12508" s="33" t="n">
        <f aca="false">IF(OR(ROW()-設定!$B$30&lt;2,ROW()+設定!$B$30&gt;13701,N($A12508)&lt;=0,N(INDEX($A$2:$A$13701,MIN(13700,MAX(1,ROW()-1+設定!$B$30))))&lt;=0,$A12508&lt;設定!$B$28,$A12508&gt;設定!$B$29),0,IF(AND($C12508&gt;=MAX(INDEX($C$1:$C$13701,MAX(1,ROW()-設定!$B$24)):INDEX($C$1:$C$13701,MAX(1,ROW()-1))),$C12508&gt;MAX(INDEX($C$1:$C$13701,MIN(13701,ROW()+1)):INDEX($C$1:$C$13701,MIN(13701,ROW()+設定!$B$24))),$C12508&gt;=設定!$B$32,$C12508&gt;=MAX(MIN(INDEX($C$1:$C$13701,MAX(1,ROW()-設定!$B$26)):INDEX($C$1:$C$13701,MAX(1,ROW()-1))),MIN(INDEX($C$1:$C$13701,MIN(13701,ROW()+1)):INDEX($C$1:$C$13701,MIN(13701,ROW()+設定!$B$26))))*10^(設定!$B$27/20)),1,0))</f>
        <v>0</v>
      </c>
      <c r="G12508" s="33" t="n">
        <f aca="false">$G12507+IF($F12508=1,1,0)</f>
        <v>6</v>
      </c>
      <c r="H12508" s="0" t="str">
        <f aca="false">IF($F12508=1,$G12508,"")</f>
        <v/>
      </c>
    </row>
    <row r="12509" customFormat="false" ht="15" hidden="false" customHeight="false" outlineLevel="0" collapsed="false">
      <c r="A12509" s="30" t="n">
        <v>1954.21875</v>
      </c>
      <c r="B12509" s="31" t="n">
        <v>11.1145</v>
      </c>
      <c r="C12509" s="32" t="n">
        <f aca="false">IF($A12509="","",IF(設定!$B$21="dB",10^($B12509/20),ABS($B12509)))</f>
        <v>3.59521610061863</v>
      </c>
      <c r="D12509" s="32" t="n">
        <f aca="false">IF($A12509="","",$A12509^2)</f>
        <v>3818970.92285156</v>
      </c>
      <c r="E12509" s="32" t="n">
        <f aca="false">IF($A12509="","",IF($C12509&lt;=0,"",1/$C12509^2))</f>
        <v>0.0773659744517543</v>
      </c>
      <c r="F12509" s="33" t="n">
        <f aca="false">IF(OR(ROW()-設定!$B$30&lt;2,ROW()+設定!$B$30&gt;13701,N($A12509)&lt;=0,N(INDEX($A$2:$A$13701,MIN(13700,MAX(1,ROW()-1+設定!$B$30))))&lt;=0,$A12509&lt;設定!$B$28,$A12509&gt;設定!$B$29),0,IF(AND($C12509&gt;=MAX(INDEX($C$1:$C$13701,MAX(1,ROW()-設定!$B$24)):INDEX($C$1:$C$13701,MAX(1,ROW()-1))),$C12509&gt;MAX(INDEX($C$1:$C$13701,MIN(13701,ROW()+1)):INDEX($C$1:$C$13701,MIN(13701,ROW()+設定!$B$24))),$C12509&gt;=設定!$B$32,$C12509&gt;=MAX(MIN(INDEX($C$1:$C$13701,MAX(1,ROW()-設定!$B$26)):INDEX($C$1:$C$13701,MAX(1,ROW()-1))),MIN(INDEX($C$1:$C$13701,MIN(13701,ROW()+1)):INDEX($C$1:$C$13701,MIN(13701,ROW()+設定!$B$26))))*10^(設定!$B$27/20)),1,0))</f>
        <v>0</v>
      </c>
      <c r="G12509" s="33" t="n">
        <f aca="false">$G12508+IF($F12509=1,1,0)</f>
        <v>6</v>
      </c>
      <c r="H12509" s="0" t="str">
        <f aca="false">IF($F12509=1,$G12509,"")</f>
        <v/>
      </c>
    </row>
    <row r="12510" customFormat="false" ht="15" hidden="false" customHeight="false" outlineLevel="0" collapsed="false">
      <c r="A12510" s="30" t="n">
        <v>1954.375</v>
      </c>
      <c r="B12510" s="31" t="n">
        <v>10.8688</v>
      </c>
      <c r="C12510" s="32" t="n">
        <f aca="false">IF($A12510="","",IF(設定!$B$21="dB",10^($B12510/20),ABS($B12510)))</f>
        <v>3.49494221851958</v>
      </c>
      <c r="D12510" s="32" t="n">
        <f aca="false">IF($A12510="","",$A12510^2)</f>
        <v>3819581.640625</v>
      </c>
      <c r="E12510" s="32" t="n">
        <f aca="false">IF($A12510="","",IF($C12510&lt;=0,"",1/$C12510^2))</f>
        <v>0.0818690969559905</v>
      </c>
      <c r="F12510" s="33" t="n">
        <f aca="false">IF(OR(ROW()-設定!$B$30&lt;2,ROW()+設定!$B$30&gt;13701,N($A12510)&lt;=0,N(INDEX($A$2:$A$13701,MIN(13700,MAX(1,ROW()-1+設定!$B$30))))&lt;=0,$A12510&lt;設定!$B$28,$A12510&gt;設定!$B$29),0,IF(AND($C12510&gt;=MAX(INDEX($C$1:$C$13701,MAX(1,ROW()-設定!$B$24)):INDEX($C$1:$C$13701,MAX(1,ROW()-1))),$C12510&gt;MAX(INDEX($C$1:$C$13701,MIN(13701,ROW()+1)):INDEX($C$1:$C$13701,MIN(13701,ROW()+設定!$B$24))),$C12510&gt;=設定!$B$32,$C12510&gt;=MAX(MIN(INDEX($C$1:$C$13701,MAX(1,ROW()-設定!$B$26)):INDEX($C$1:$C$13701,MAX(1,ROW()-1))),MIN(INDEX($C$1:$C$13701,MIN(13701,ROW()+1)):INDEX($C$1:$C$13701,MIN(13701,ROW()+設定!$B$26))))*10^(設定!$B$27/20)),1,0))</f>
        <v>0</v>
      </c>
      <c r="G12510" s="33" t="n">
        <f aca="false">$G12509+IF($F12510=1,1,0)</f>
        <v>6</v>
      </c>
      <c r="H12510" s="0" t="str">
        <f aca="false">IF($F12510=1,$G12510,"")</f>
        <v/>
      </c>
    </row>
    <row r="12511" customFormat="false" ht="15" hidden="false" customHeight="false" outlineLevel="0" collapsed="false">
      <c r="A12511" s="30" t="n">
        <v>1954.53125</v>
      </c>
      <c r="B12511" s="31" t="n">
        <v>10.9747</v>
      </c>
      <c r="C12511" s="32" t="n">
        <f aca="false">IF($A12511="","",IF(設定!$B$21="dB",10^($B12511/20),ABS($B12511)))</f>
        <v>3.53781403086061</v>
      </c>
      <c r="D12511" s="32" t="n">
        <f aca="false">IF($A12511="","",$A12511^2)</f>
        <v>3820192.40722656</v>
      </c>
      <c r="E12511" s="32" t="n">
        <f aca="false">IF($A12511="","",IF($C12511&lt;=0,"",1/$C12511^2))</f>
        <v>0.0798969130593521</v>
      </c>
      <c r="F12511" s="33" t="n">
        <f aca="false">IF(OR(ROW()-設定!$B$30&lt;2,ROW()+設定!$B$30&gt;13701,N($A12511)&lt;=0,N(INDEX($A$2:$A$13701,MIN(13700,MAX(1,ROW()-1+設定!$B$30))))&lt;=0,$A12511&lt;設定!$B$28,$A12511&gt;設定!$B$29),0,IF(AND($C12511&gt;=MAX(INDEX($C$1:$C$13701,MAX(1,ROW()-設定!$B$24)):INDEX($C$1:$C$13701,MAX(1,ROW()-1))),$C12511&gt;MAX(INDEX($C$1:$C$13701,MIN(13701,ROW()+1)):INDEX($C$1:$C$13701,MIN(13701,ROW()+設定!$B$24))),$C12511&gt;=設定!$B$32,$C12511&gt;=MAX(MIN(INDEX($C$1:$C$13701,MAX(1,ROW()-設定!$B$26)):INDEX($C$1:$C$13701,MAX(1,ROW()-1))),MIN(INDEX($C$1:$C$13701,MIN(13701,ROW()+1)):INDEX($C$1:$C$13701,MIN(13701,ROW()+設定!$B$26))))*10^(設定!$B$27/20)),1,0))</f>
        <v>0</v>
      </c>
      <c r="G12511" s="33" t="n">
        <f aca="false">$G12510+IF($F12511=1,1,0)</f>
        <v>6</v>
      </c>
      <c r="H12511" s="0" t="str">
        <f aca="false">IF($F12511=1,$G12511,"")</f>
        <v/>
      </c>
    </row>
    <row r="12512" customFormat="false" ht="15" hidden="false" customHeight="false" outlineLevel="0" collapsed="false">
      <c r="A12512" s="30" t="n">
        <v>1954.6875</v>
      </c>
      <c r="B12512" s="31" t="n">
        <v>11.0196</v>
      </c>
      <c r="C12512" s="32" t="n">
        <f aca="false">IF($A12512="","",IF(設定!$B$21="dB",10^($B12512/20),ABS($B12512)))</f>
        <v>3.55614941518629</v>
      </c>
      <c r="D12512" s="32" t="n">
        <f aca="false">IF($A12512="","",$A12512^2)</f>
        <v>3820803.22265625</v>
      </c>
      <c r="E12512" s="32" t="n">
        <f aca="false">IF($A12512="","",IF($C12512&lt;=0,"",1/$C12512^2))</f>
        <v>0.0790751455546493</v>
      </c>
      <c r="F12512" s="33" t="n">
        <f aca="false">IF(OR(ROW()-設定!$B$30&lt;2,ROW()+設定!$B$30&gt;13701,N($A12512)&lt;=0,N(INDEX($A$2:$A$13701,MIN(13700,MAX(1,ROW()-1+設定!$B$30))))&lt;=0,$A12512&lt;設定!$B$28,$A12512&gt;設定!$B$29),0,IF(AND($C12512&gt;=MAX(INDEX($C$1:$C$13701,MAX(1,ROW()-設定!$B$24)):INDEX($C$1:$C$13701,MAX(1,ROW()-1))),$C12512&gt;MAX(INDEX($C$1:$C$13701,MIN(13701,ROW()+1)):INDEX($C$1:$C$13701,MIN(13701,ROW()+設定!$B$24))),$C12512&gt;=設定!$B$32,$C12512&gt;=MAX(MIN(INDEX($C$1:$C$13701,MAX(1,ROW()-設定!$B$26)):INDEX($C$1:$C$13701,MAX(1,ROW()-1))),MIN(INDEX($C$1:$C$13701,MIN(13701,ROW()+1)):INDEX($C$1:$C$13701,MIN(13701,ROW()+設定!$B$26))))*10^(設定!$B$27/20)),1,0))</f>
        <v>0</v>
      </c>
      <c r="G12512" s="33" t="n">
        <f aca="false">$G12511+IF($F12512=1,1,0)</f>
        <v>6</v>
      </c>
      <c r="H12512" s="0" t="str">
        <f aca="false">IF($F12512=1,$G12512,"")</f>
        <v/>
      </c>
    </row>
    <row r="12513" customFormat="false" ht="15" hidden="false" customHeight="false" outlineLevel="0" collapsed="false">
      <c r="A12513" s="30" t="n">
        <v>1954.84375</v>
      </c>
      <c r="B12513" s="31" t="n">
        <v>11.0682</v>
      </c>
      <c r="C12513" s="32" t="n">
        <f aca="false">IF($A12513="","",IF(設定!$B$21="dB",10^($B12513/20),ABS($B12513)))</f>
        <v>3.57610284367201</v>
      </c>
      <c r="D12513" s="32" t="n">
        <f aca="false">IF($A12513="","",$A12513^2)</f>
        <v>3821414.08691406</v>
      </c>
      <c r="E12513" s="32" t="n">
        <f aca="false">IF($A12513="","",IF($C12513&lt;=0,"",1/$C12513^2))</f>
        <v>0.0781951829347804</v>
      </c>
      <c r="F12513" s="33" t="n">
        <f aca="false">IF(OR(ROW()-設定!$B$30&lt;2,ROW()+設定!$B$30&gt;13701,N($A12513)&lt;=0,N(INDEX($A$2:$A$13701,MIN(13700,MAX(1,ROW()-1+設定!$B$30))))&lt;=0,$A12513&lt;設定!$B$28,$A12513&gt;設定!$B$29),0,IF(AND($C12513&gt;=MAX(INDEX($C$1:$C$13701,MAX(1,ROW()-設定!$B$24)):INDEX($C$1:$C$13701,MAX(1,ROW()-1))),$C12513&gt;MAX(INDEX($C$1:$C$13701,MIN(13701,ROW()+1)):INDEX($C$1:$C$13701,MIN(13701,ROW()+設定!$B$24))),$C12513&gt;=設定!$B$32,$C12513&gt;=MAX(MIN(INDEX($C$1:$C$13701,MAX(1,ROW()-設定!$B$26)):INDEX($C$1:$C$13701,MAX(1,ROW()-1))),MIN(INDEX($C$1:$C$13701,MIN(13701,ROW()+1)):INDEX($C$1:$C$13701,MIN(13701,ROW()+設定!$B$26))))*10^(設定!$B$27/20)),1,0))</f>
        <v>0</v>
      </c>
      <c r="G12513" s="33" t="n">
        <f aca="false">$G12512+IF($F12513=1,1,0)</f>
        <v>6</v>
      </c>
      <c r="H12513" s="0" t="str">
        <f aca="false">IF($F12513=1,$G12513,"")</f>
        <v/>
      </c>
    </row>
    <row r="12514" customFormat="false" ht="15" hidden="false" customHeight="false" outlineLevel="0" collapsed="false">
      <c r="A12514" s="30" t="n">
        <v>1955</v>
      </c>
      <c r="B12514" s="31" t="n">
        <v>11.1089</v>
      </c>
      <c r="C12514" s="32" t="n">
        <f aca="false">IF($A12514="","",IF(設定!$B$21="dB",10^($B12514/20),ABS($B12514)))</f>
        <v>3.59289892618785</v>
      </c>
      <c r="D12514" s="32" t="n">
        <f aca="false">IF($A12514="","",$A12514^2)</f>
        <v>3822025</v>
      </c>
      <c r="E12514" s="32" t="n">
        <f aca="false">IF($A12514="","",IF($C12514&lt;=0,"",1/$C12514^2))</f>
        <v>0.0774657981707606</v>
      </c>
      <c r="F12514" s="33" t="n">
        <f aca="false">IF(OR(ROW()-設定!$B$30&lt;2,ROW()+設定!$B$30&gt;13701,N($A12514)&lt;=0,N(INDEX($A$2:$A$13701,MIN(13700,MAX(1,ROW()-1+設定!$B$30))))&lt;=0,$A12514&lt;設定!$B$28,$A12514&gt;設定!$B$29),0,IF(AND($C12514&gt;=MAX(INDEX($C$1:$C$13701,MAX(1,ROW()-設定!$B$24)):INDEX($C$1:$C$13701,MAX(1,ROW()-1))),$C12514&gt;MAX(INDEX($C$1:$C$13701,MIN(13701,ROW()+1)):INDEX($C$1:$C$13701,MIN(13701,ROW()+設定!$B$24))),$C12514&gt;=設定!$B$32,$C12514&gt;=MAX(MIN(INDEX($C$1:$C$13701,MAX(1,ROW()-設定!$B$26)):INDEX($C$1:$C$13701,MAX(1,ROW()-1))),MIN(INDEX($C$1:$C$13701,MIN(13701,ROW()+1)):INDEX($C$1:$C$13701,MIN(13701,ROW()+設定!$B$26))))*10^(設定!$B$27/20)),1,0))</f>
        <v>0</v>
      </c>
      <c r="G12514" s="33" t="n">
        <f aca="false">$G12513+IF($F12514=1,1,0)</f>
        <v>6</v>
      </c>
      <c r="H12514" s="0" t="str">
        <f aca="false">IF($F12514=1,$G12514,"")</f>
        <v/>
      </c>
    </row>
    <row r="12515" customFormat="false" ht="15" hidden="false" customHeight="false" outlineLevel="0" collapsed="false">
      <c r="A12515" s="30" t="n">
        <v>1955.15625</v>
      </c>
      <c r="B12515" s="31" t="n">
        <v>10.9932</v>
      </c>
      <c r="C12515" s="32" t="n">
        <f aca="false">IF($A12515="","",IF(設定!$B$21="dB",10^($B12515/20),ABS($B12515)))</f>
        <v>3.5453572201058</v>
      </c>
      <c r="D12515" s="32" t="n">
        <f aca="false">IF($A12515="","",$A12515^2)</f>
        <v>3822635.96191406</v>
      </c>
      <c r="E12515" s="32" t="n">
        <f aca="false">IF($A12515="","",IF($C12515&lt;=0,"",1/$C12515^2))</f>
        <v>0.0795572934598807</v>
      </c>
      <c r="F12515" s="33" t="n">
        <f aca="false">IF(OR(ROW()-設定!$B$30&lt;2,ROW()+設定!$B$30&gt;13701,N($A12515)&lt;=0,N(INDEX($A$2:$A$13701,MIN(13700,MAX(1,ROW()-1+設定!$B$30))))&lt;=0,$A12515&lt;設定!$B$28,$A12515&gt;設定!$B$29),0,IF(AND($C12515&gt;=MAX(INDEX($C$1:$C$13701,MAX(1,ROW()-設定!$B$24)):INDEX($C$1:$C$13701,MAX(1,ROW()-1))),$C12515&gt;MAX(INDEX($C$1:$C$13701,MIN(13701,ROW()+1)):INDEX($C$1:$C$13701,MIN(13701,ROW()+設定!$B$24))),$C12515&gt;=設定!$B$32,$C12515&gt;=MAX(MIN(INDEX($C$1:$C$13701,MAX(1,ROW()-設定!$B$26)):INDEX($C$1:$C$13701,MAX(1,ROW()-1))),MIN(INDEX($C$1:$C$13701,MIN(13701,ROW()+1)):INDEX($C$1:$C$13701,MIN(13701,ROW()+設定!$B$26))))*10^(設定!$B$27/20)),1,0))</f>
        <v>0</v>
      </c>
      <c r="G12515" s="33" t="n">
        <f aca="false">$G12514+IF($F12515=1,1,0)</f>
        <v>6</v>
      </c>
      <c r="H12515" s="0" t="str">
        <f aca="false">IF($F12515=1,$G12515,"")</f>
        <v/>
      </c>
    </row>
    <row r="12516" customFormat="false" ht="15" hidden="false" customHeight="false" outlineLevel="0" collapsed="false">
      <c r="A12516" s="30" t="n">
        <v>1955.3125</v>
      </c>
      <c r="B12516" s="31" t="n">
        <v>10.9142</v>
      </c>
      <c r="C12516" s="32" t="n">
        <f aca="false">IF($A12516="","",IF(設定!$B$21="dB",10^($B12516/20),ABS($B12516)))</f>
        <v>3.51325764518835</v>
      </c>
      <c r="D12516" s="32" t="n">
        <f aca="false">IF($A12516="","",$A12516^2)</f>
        <v>3823246.97265625</v>
      </c>
      <c r="E12516" s="32" t="n">
        <f aca="false">IF($A12516="","",IF($C12516&lt;=0,"",1/$C12516^2))</f>
        <v>0.0810177168085262</v>
      </c>
      <c r="F12516" s="33" t="n">
        <f aca="false">IF(OR(ROW()-設定!$B$30&lt;2,ROW()+設定!$B$30&gt;13701,N($A12516)&lt;=0,N(INDEX($A$2:$A$13701,MIN(13700,MAX(1,ROW()-1+設定!$B$30))))&lt;=0,$A12516&lt;設定!$B$28,$A12516&gt;設定!$B$29),0,IF(AND($C12516&gt;=MAX(INDEX($C$1:$C$13701,MAX(1,ROW()-設定!$B$24)):INDEX($C$1:$C$13701,MAX(1,ROW()-1))),$C12516&gt;MAX(INDEX($C$1:$C$13701,MIN(13701,ROW()+1)):INDEX($C$1:$C$13701,MIN(13701,ROW()+設定!$B$24))),$C12516&gt;=設定!$B$32,$C12516&gt;=MAX(MIN(INDEX($C$1:$C$13701,MAX(1,ROW()-設定!$B$26)):INDEX($C$1:$C$13701,MAX(1,ROW()-1))),MIN(INDEX($C$1:$C$13701,MIN(13701,ROW()+1)):INDEX($C$1:$C$13701,MIN(13701,ROW()+設定!$B$26))))*10^(設定!$B$27/20)),1,0))</f>
        <v>0</v>
      </c>
      <c r="G12516" s="33" t="n">
        <f aca="false">$G12515+IF($F12516=1,1,0)</f>
        <v>6</v>
      </c>
      <c r="H12516" s="0" t="str">
        <f aca="false">IF($F12516=1,$G12516,"")</f>
        <v/>
      </c>
    </row>
    <row r="12517" customFormat="false" ht="15" hidden="false" customHeight="false" outlineLevel="0" collapsed="false">
      <c r="A12517" s="30" t="n">
        <v>1955.46875</v>
      </c>
      <c r="B12517" s="31" t="n">
        <v>11.101</v>
      </c>
      <c r="C12517" s="32" t="n">
        <f aca="false">IF($A12517="","",IF(設定!$B$21="dB",10^($B12517/20),ABS($B12517)))</f>
        <v>3.58963259438619</v>
      </c>
      <c r="D12517" s="32" t="n">
        <f aca="false">IF($A12517="","",$A12517^2)</f>
        <v>3823858.03222656</v>
      </c>
      <c r="E12517" s="32" t="n">
        <f aca="false">IF($A12517="","",IF($C12517&lt;=0,"",1/$C12517^2))</f>
        <v>0.0776068399701105</v>
      </c>
      <c r="F12517" s="33" t="n">
        <f aca="false">IF(OR(ROW()-設定!$B$30&lt;2,ROW()+設定!$B$30&gt;13701,N($A12517)&lt;=0,N(INDEX($A$2:$A$13701,MIN(13700,MAX(1,ROW()-1+設定!$B$30))))&lt;=0,$A12517&lt;設定!$B$28,$A12517&gt;設定!$B$29),0,IF(AND($C12517&gt;=MAX(INDEX($C$1:$C$13701,MAX(1,ROW()-設定!$B$24)):INDEX($C$1:$C$13701,MAX(1,ROW()-1))),$C12517&gt;MAX(INDEX($C$1:$C$13701,MIN(13701,ROW()+1)):INDEX($C$1:$C$13701,MIN(13701,ROW()+設定!$B$24))),$C12517&gt;=設定!$B$32,$C12517&gt;=MAX(MIN(INDEX($C$1:$C$13701,MAX(1,ROW()-設定!$B$26)):INDEX($C$1:$C$13701,MAX(1,ROW()-1))),MIN(INDEX($C$1:$C$13701,MIN(13701,ROW()+1)):INDEX($C$1:$C$13701,MIN(13701,ROW()+設定!$B$26))))*10^(設定!$B$27/20)),1,0))</f>
        <v>0</v>
      </c>
      <c r="G12517" s="33" t="n">
        <f aca="false">$G12516+IF($F12517=1,1,0)</f>
        <v>6</v>
      </c>
      <c r="H12517" s="0" t="str">
        <f aca="false">IF($F12517=1,$G12517,"")</f>
        <v/>
      </c>
    </row>
    <row r="12518" customFormat="false" ht="15" hidden="false" customHeight="false" outlineLevel="0" collapsed="false">
      <c r="A12518" s="30" t="n">
        <v>1955.625</v>
      </c>
      <c r="B12518" s="31" t="n">
        <v>11.0295</v>
      </c>
      <c r="C12518" s="32" t="n">
        <f aca="false">IF($A12518="","",IF(設定!$B$21="dB",10^($B12518/20),ABS($B12518)))</f>
        <v>3.56020495258946</v>
      </c>
      <c r="D12518" s="32" t="n">
        <f aca="false">IF($A12518="","",$A12518^2)</f>
        <v>3824469.140625</v>
      </c>
      <c r="E12518" s="32" t="n">
        <f aca="false">IF($A12518="","",IF($C12518&lt;=0,"",1/$C12518^2))</f>
        <v>0.0788950943724189</v>
      </c>
      <c r="F12518" s="33" t="n">
        <f aca="false">IF(OR(ROW()-設定!$B$30&lt;2,ROW()+設定!$B$30&gt;13701,N($A12518)&lt;=0,N(INDEX($A$2:$A$13701,MIN(13700,MAX(1,ROW()-1+設定!$B$30))))&lt;=0,$A12518&lt;設定!$B$28,$A12518&gt;設定!$B$29),0,IF(AND($C12518&gt;=MAX(INDEX($C$1:$C$13701,MAX(1,ROW()-設定!$B$24)):INDEX($C$1:$C$13701,MAX(1,ROW()-1))),$C12518&gt;MAX(INDEX($C$1:$C$13701,MIN(13701,ROW()+1)):INDEX($C$1:$C$13701,MIN(13701,ROW()+設定!$B$24))),$C12518&gt;=設定!$B$32,$C12518&gt;=MAX(MIN(INDEX($C$1:$C$13701,MAX(1,ROW()-設定!$B$26)):INDEX($C$1:$C$13701,MAX(1,ROW()-1))),MIN(INDEX($C$1:$C$13701,MIN(13701,ROW()+1)):INDEX($C$1:$C$13701,MIN(13701,ROW()+設定!$B$26))))*10^(設定!$B$27/20)),1,0))</f>
        <v>0</v>
      </c>
      <c r="G12518" s="33" t="n">
        <f aca="false">$G12517+IF($F12518=1,1,0)</f>
        <v>6</v>
      </c>
      <c r="H12518" s="0" t="str">
        <f aca="false">IF($F12518=1,$G12518,"")</f>
        <v/>
      </c>
    </row>
    <row r="12519" customFormat="false" ht="15" hidden="false" customHeight="false" outlineLevel="0" collapsed="false">
      <c r="A12519" s="30" t="n">
        <v>1955.78125</v>
      </c>
      <c r="B12519" s="31" t="n">
        <v>11.1517</v>
      </c>
      <c r="C12519" s="32" t="n">
        <f aca="false">IF($A12519="","",IF(設定!$B$21="dB",10^($B12519/20),ABS($B12519)))</f>
        <v>3.61064674152944</v>
      </c>
      <c r="D12519" s="32" t="n">
        <f aca="false">IF($A12519="","",$A12519^2)</f>
        <v>3825080.29785156</v>
      </c>
      <c r="E12519" s="32" t="n">
        <f aca="false">IF($A12519="","",IF($C12519&lt;=0,"",1/$C12519^2))</f>
        <v>0.0767061172572097</v>
      </c>
      <c r="F12519" s="33" t="n">
        <f aca="false">IF(OR(ROW()-設定!$B$30&lt;2,ROW()+設定!$B$30&gt;13701,N($A12519)&lt;=0,N(INDEX($A$2:$A$13701,MIN(13700,MAX(1,ROW()-1+設定!$B$30))))&lt;=0,$A12519&lt;設定!$B$28,$A12519&gt;設定!$B$29),0,IF(AND($C12519&gt;=MAX(INDEX($C$1:$C$13701,MAX(1,ROW()-設定!$B$24)):INDEX($C$1:$C$13701,MAX(1,ROW()-1))),$C12519&gt;MAX(INDEX($C$1:$C$13701,MIN(13701,ROW()+1)):INDEX($C$1:$C$13701,MIN(13701,ROW()+設定!$B$24))),$C12519&gt;=設定!$B$32,$C12519&gt;=MAX(MIN(INDEX($C$1:$C$13701,MAX(1,ROW()-設定!$B$26)):INDEX($C$1:$C$13701,MAX(1,ROW()-1))),MIN(INDEX($C$1:$C$13701,MIN(13701,ROW()+1)):INDEX($C$1:$C$13701,MIN(13701,ROW()+設定!$B$26))))*10^(設定!$B$27/20)),1,0))</f>
        <v>0</v>
      </c>
      <c r="G12519" s="33" t="n">
        <f aca="false">$G12518+IF($F12519=1,1,0)</f>
        <v>6</v>
      </c>
      <c r="H12519" s="0" t="str">
        <f aca="false">IF($F12519=1,$G12519,"")</f>
        <v/>
      </c>
    </row>
    <row r="12520" customFormat="false" ht="15" hidden="false" customHeight="false" outlineLevel="0" collapsed="false">
      <c r="A12520" s="30" t="n">
        <v>1955.9375</v>
      </c>
      <c r="B12520" s="31" t="n">
        <v>10.9983</v>
      </c>
      <c r="C12520" s="32" t="n">
        <f aca="false">IF($A12520="","",IF(設定!$B$21="dB",10^($B12520/20),ABS($B12520)))</f>
        <v>3.54743952047139</v>
      </c>
      <c r="D12520" s="32" t="n">
        <f aca="false">IF($A12520="","",$A12520^2)</f>
        <v>3825691.50390625</v>
      </c>
      <c r="E12520" s="32" t="n">
        <f aca="false">IF($A12520="","",IF($C12520&lt;=0,"",1/$C12520^2))</f>
        <v>0.0794639227007515</v>
      </c>
      <c r="F12520" s="33" t="n">
        <f aca="false">IF(OR(ROW()-設定!$B$30&lt;2,ROW()+設定!$B$30&gt;13701,N($A12520)&lt;=0,N(INDEX($A$2:$A$13701,MIN(13700,MAX(1,ROW()-1+設定!$B$30))))&lt;=0,$A12520&lt;設定!$B$28,$A12520&gt;設定!$B$29),0,IF(AND($C12520&gt;=MAX(INDEX($C$1:$C$13701,MAX(1,ROW()-設定!$B$24)):INDEX($C$1:$C$13701,MAX(1,ROW()-1))),$C12520&gt;MAX(INDEX($C$1:$C$13701,MIN(13701,ROW()+1)):INDEX($C$1:$C$13701,MIN(13701,ROW()+設定!$B$24))),$C12520&gt;=設定!$B$32,$C12520&gt;=MAX(MIN(INDEX($C$1:$C$13701,MAX(1,ROW()-設定!$B$26)):INDEX($C$1:$C$13701,MAX(1,ROW()-1))),MIN(INDEX($C$1:$C$13701,MIN(13701,ROW()+1)):INDEX($C$1:$C$13701,MIN(13701,ROW()+設定!$B$26))))*10^(設定!$B$27/20)),1,0))</f>
        <v>0</v>
      </c>
      <c r="G12520" s="33" t="n">
        <f aca="false">$G12519+IF($F12520=1,1,0)</f>
        <v>6</v>
      </c>
      <c r="H12520" s="0" t="str">
        <f aca="false">IF($F12520=1,$G12520,"")</f>
        <v/>
      </c>
    </row>
    <row r="12521" customFormat="false" ht="15" hidden="false" customHeight="false" outlineLevel="0" collapsed="false">
      <c r="A12521" s="30" t="n">
        <v>1956.09375</v>
      </c>
      <c r="B12521" s="31" t="n">
        <v>11.116</v>
      </c>
      <c r="C12521" s="32" t="n">
        <f aca="false">IF($A12521="","",IF(設定!$B$21="dB",10^($B12521/20),ABS($B12521)))</f>
        <v>3.59583702605705</v>
      </c>
      <c r="D12521" s="32" t="n">
        <f aca="false">IF($A12521="","",$A12521^2)</f>
        <v>3826302.75878906</v>
      </c>
      <c r="E12521" s="32" t="n">
        <f aca="false">IF($A12521="","",IF($C12521&lt;=0,"",1/$C12521^2))</f>
        <v>0.0773392578048997</v>
      </c>
      <c r="F12521" s="33" t="n">
        <f aca="false">IF(OR(ROW()-設定!$B$30&lt;2,ROW()+設定!$B$30&gt;13701,N($A12521)&lt;=0,N(INDEX($A$2:$A$13701,MIN(13700,MAX(1,ROW()-1+設定!$B$30))))&lt;=0,$A12521&lt;設定!$B$28,$A12521&gt;設定!$B$29),0,IF(AND($C12521&gt;=MAX(INDEX($C$1:$C$13701,MAX(1,ROW()-設定!$B$24)):INDEX($C$1:$C$13701,MAX(1,ROW()-1))),$C12521&gt;MAX(INDEX($C$1:$C$13701,MIN(13701,ROW()+1)):INDEX($C$1:$C$13701,MIN(13701,ROW()+設定!$B$24))),$C12521&gt;=設定!$B$32,$C12521&gt;=MAX(MIN(INDEX($C$1:$C$13701,MAX(1,ROW()-設定!$B$26)):INDEX($C$1:$C$13701,MAX(1,ROW()-1))),MIN(INDEX($C$1:$C$13701,MIN(13701,ROW()+1)):INDEX($C$1:$C$13701,MIN(13701,ROW()+設定!$B$26))))*10^(設定!$B$27/20)),1,0))</f>
        <v>0</v>
      </c>
      <c r="G12521" s="33" t="n">
        <f aca="false">$G12520+IF($F12521=1,1,0)</f>
        <v>6</v>
      </c>
      <c r="H12521" s="0" t="str">
        <f aca="false">IF($F12521=1,$G12521,"")</f>
        <v/>
      </c>
    </row>
    <row r="12522" customFormat="false" ht="15" hidden="false" customHeight="false" outlineLevel="0" collapsed="false">
      <c r="A12522" s="30" t="n">
        <v>1956.25</v>
      </c>
      <c r="B12522" s="31" t="n">
        <v>10.9491</v>
      </c>
      <c r="C12522" s="32" t="n">
        <f aca="false">IF($A12522="","",IF(設定!$B$21="dB",10^($B12522/20),ABS($B12522)))</f>
        <v>3.52740235076924</v>
      </c>
      <c r="D12522" s="32" t="n">
        <f aca="false">IF($A12522="","",$A12522^2)</f>
        <v>3826914.0625</v>
      </c>
      <c r="E12522" s="32" t="n">
        <f aca="false">IF($A12522="","",IF($C12522&lt;=0,"",1/$C12522^2))</f>
        <v>0.0803692656295044</v>
      </c>
      <c r="F12522" s="33" t="n">
        <f aca="false">IF(OR(ROW()-設定!$B$30&lt;2,ROW()+設定!$B$30&gt;13701,N($A12522)&lt;=0,N(INDEX($A$2:$A$13701,MIN(13700,MAX(1,ROW()-1+設定!$B$30))))&lt;=0,$A12522&lt;設定!$B$28,$A12522&gt;設定!$B$29),0,IF(AND($C12522&gt;=MAX(INDEX($C$1:$C$13701,MAX(1,ROW()-設定!$B$24)):INDEX($C$1:$C$13701,MAX(1,ROW()-1))),$C12522&gt;MAX(INDEX($C$1:$C$13701,MIN(13701,ROW()+1)):INDEX($C$1:$C$13701,MIN(13701,ROW()+設定!$B$24))),$C12522&gt;=設定!$B$32,$C12522&gt;=MAX(MIN(INDEX($C$1:$C$13701,MAX(1,ROW()-設定!$B$26)):INDEX($C$1:$C$13701,MAX(1,ROW()-1))),MIN(INDEX($C$1:$C$13701,MIN(13701,ROW()+1)):INDEX($C$1:$C$13701,MIN(13701,ROW()+設定!$B$26))))*10^(設定!$B$27/20)),1,0))</f>
        <v>0</v>
      </c>
      <c r="G12522" s="33" t="n">
        <f aca="false">$G12521+IF($F12522=1,1,0)</f>
        <v>6</v>
      </c>
      <c r="H12522" s="0" t="str">
        <f aca="false">IF($F12522=1,$G12522,"")</f>
        <v/>
      </c>
    </row>
    <row r="12523" customFormat="false" ht="15" hidden="false" customHeight="false" outlineLevel="0" collapsed="false">
      <c r="A12523" s="30" t="n">
        <v>1956.40625</v>
      </c>
      <c r="B12523" s="31" t="n">
        <v>11.0657</v>
      </c>
      <c r="C12523" s="32" t="n">
        <f aca="false">IF($A12523="","",IF(設定!$B$21="dB",10^($B12523/20),ABS($B12523)))</f>
        <v>3.57507370664649</v>
      </c>
      <c r="D12523" s="32" t="n">
        <f aca="false">IF($A12523="","",$A12523^2)</f>
        <v>3827525.41503906</v>
      </c>
      <c r="E12523" s="32" t="n">
        <f aca="false">IF($A12523="","",IF($C12523&lt;=0,"",1/$C12523^2))</f>
        <v>0.0782402086586245</v>
      </c>
      <c r="F12523" s="33" t="n">
        <f aca="false">IF(OR(ROW()-設定!$B$30&lt;2,ROW()+設定!$B$30&gt;13701,N($A12523)&lt;=0,N(INDEX($A$2:$A$13701,MIN(13700,MAX(1,ROW()-1+設定!$B$30))))&lt;=0,$A12523&lt;設定!$B$28,$A12523&gt;設定!$B$29),0,IF(AND($C12523&gt;=MAX(INDEX($C$1:$C$13701,MAX(1,ROW()-設定!$B$24)):INDEX($C$1:$C$13701,MAX(1,ROW()-1))),$C12523&gt;MAX(INDEX($C$1:$C$13701,MIN(13701,ROW()+1)):INDEX($C$1:$C$13701,MIN(13701,ROW()+設定!$B$24))),$C12523&gt;=設定!$B$32,$C12523&gt;=MAX(MIN(INDEX($C$1:$C$13701,MAX(1,ROW()-設定!$B$26)):INDEX($C$1:$C$13701,MAX(1,ROW()-1))),MIN(INDEX($C$1:$C$13701,MIN(13701,ROW()+1)):INDEX($C$1:$C$13701,MIN(13701,ROW()+設定!$B$26))))*10^(設定!$B$27/20)),1,0))</f>
        <v>0</v>
      </c>
      <c r="G12523" s="33" t="n">
        <f aca="false">$G12522+IF($F12523=1,1,0)</f>
        <v>6</v>
      </c>
      <c r="H12523" s="0" t="str">
        <f aca="false">IF($F12523=1,$G12523,"")</f>
        <v/>
      </c>
    </row>
    <row r="12524" customFormat="false" ht="15" hidden="false" customHeight="false" outlineLevel="0" collapsed="false">
      <c r="A12524" s="30" t="n">
        <v>1956.5625</v>
      </c>
      <c r="B12524" s="31" t="n">
        <v>11.0418</v>
      </c>
      <c r="C12524" s="32" t="n">
        <f aca="false">IF($A12524="","",IF(設定!$B$21="dB",10^($B12524/20),ABS($B12524)))</f>
        <v>3.56525009396695</v>
      </c>
      <c r="D12524" s="32" t="n">
        <f aca="false">IF($A12524="","",$A12524^2)</f>
        <v>3828136.81640625</v>
      </c>
      <c r="E12524" s="32" t="n">
        <f aca="false">IF($A12524="","",IF($C12524&lt;=0,"",1/$C12524^2))</f>
        <v>0.0786719654103199</v>
      </c>
      <c r="F12524" s="33" t="n">
        <f aca="false">IF(OR(ROW()-設定!$B$30&lt;2,ROW()+設定!$B$30&gt;13701,N($A12524)&lt;=0,N(INDEX($A$2:$A$13701,MIN(13700,MAX(1,ROW()-1+設定!$B$30))))&lt;=0,$A12524&lt;設定!$B$28,$A12524&gt;設定!$B$29),0,IF(AND($C12524&gt;=MAX(INDEX($C$1:$C$13701,MAX(1,ROW()-設定!$B$24)):INDEX($C$1:$C$13701,MAX(1,ROW()-1))),$C12524&gt;MAX(INDEX($C$1:$C$13701,MIN(13701,ROW()+1)):INDEX($C$1:$C$13701,MIN(13701,ROW()+設定!$B$24))),$C12524&gt;=設定!$B$32,$C12524&gt;=MAX(MIN(INDEX($C$1:$C$13701,MAX(1,ROW()-設定!$B$26)):INDEX($C$1:$C$13701,MAX(1,ROW()-1))),MIN(INDEX($C$1:$C$13701,MIN(13701,ROW()+1)):INDEX($C$1:$C$13701,MIN(13701,ROW()+設定!$B$26))))*10^(設定!$B$27/20)),1,0))</f>
        <v>0</v>
      </c>
      <c r="G12524" s="33" t="n">
        <f aca="false">$G12523+IF($F12524=1,1,0)</f>
        <v>6</v>
      </c>
      <c r="H12524" s="0" t="str">
        <f aca="false">IF($F12524=1,$G12524,"")</f>
        <v/>
      </c>
    </row>
    <row r="12525" customFormat="false" ht="15" hidden="false" customHeight="false" outlineLevel="0" collapsed="false">
      <c r="A12525" s="30" t="n">
        <v>1956.71875</v>
      </c>
      <c r="B12525" s="31" t="n">
        <v>11.0747</v>
      </c>
      <c r="C12525" s="32" t="n">
        <f aca="false">IF($A12525="","",IF(設定!$B$21="dB",10^($B12525/20),ABS($B12525)))</f>
        <v>3.57877998661099</v>
      </c>
      <c r="D12525" s="32" t="n">
        <f aca="false">IF($A12525="","",$A12525^2)</f>
        <v>3828748.26660156</v>
      </c>
      <c r="E12525" s="32" t="n">
        <f aca="false">IF($A12525="","",IF($C12525&lt;=0,"",1/$C12525^2))</f>
        <v>0.0780782372810692</v>
      </c>
      <c r="F12525" s="33" t="n">
        <f aca="false">IF(OR(ROW()-設定!$B$30&lt;2,ROW()+設定!$B$30&gt;13701,N($A12525)&lt;=0,N(INDEX($A$2:$A$13701,MIN(13700,MAX(1,ROW()-1+設定!$B$30))))&lt;=0,$A12525&lt;設定!$B$28,$A12525&gt;設定!$B$29),0,IF(AND($C12525&gt;=MAX(INDEX($C$1:$C$13701,MAX(1,ROW()-設定!$B$24)):INDEX($C$1:$C$13701,MAX(1,ROW()-1))),$C12525&gt;MAX(INDEX($C$1:$C$13701,MIN(13701,ROW()+1)):INDEX($C$1:$C$13701,MIN(13701,ROW()+設定!$B$24))),$C12525&gt;=設定!$B$32,$C12525&gt;=MAX(MIN(INDEX($C$1:$C$13701,MAX(1,ROW()-設定!$B$26)):INDEX($C$1:$C$13701,MAX(1,ROW()-1))),MIN(INDEX($C$1:$C$13701,MIN(13701,ROW()+1)):INDEX($C$1:$C$13701,MIN(13701,ROW()+設定!$B$26))))*10^(設定!$B$27/20)),1,0))</f>
        <v>0</v>
      </c>
      <c r="G12525" s="33" t="n">
        <f aca="false">$G12524+IF($F12525=1,1,0)</f>
        <v>6</v>
      </c>
      <c r="H12525" s="0" t="str">
        <f aca="false">IF($F12525=1,$G12525,"")</f>
        <v/>
      </c>
    </row>
    <row r="12526" customFormat="false" ht="15" hidden="false" customHeight="false" outlineLevel="0" collapsed="false">
      <c r="A12526" s="30" t="n">
        <v>1956.875</v>
      </c>
      <c r="B12526" s="31" t="n">
        <v>10.9237</v>
      </c>
      <c r="C12526" s="32" t="n">
        <f aca="false">IF($A12526="","",IF(設定!$B$21="dB",10^($B12526/20),ABS($B12526)))</f>
        <v>3.51710229527945</v>
      </c>
      <c r="D12526" s="32" t="n">
        <f aca="false">IF($A12526="","",$A12526^2)</f>
        <v>3829359.765625</v>
      </c>
      <c r="E12526" s="32" t="n">
        <f aca="false">IF($A12526="","",IF($C12526&lt;=0,"",1/$C12526^2))</f>
        <v>0.0808406878230178</v>
      </c>
      <c r="F12526" s="33" t="n">
        <f aca="false">IF(OR(ROW()-設定!$B$30&lt;2,ROW()+設定!$B$30&gt;13701,N($A12526)&lt;=0,N(INDEX($A$2:$A$13701,MIN(13700,MAX(1,ROW()-1+設定!$B$30))))&lt;=0,$A12526&lt;設定!$B$28,$A12526&gt;設定!$B$29),0,IF(AND($C12526&gt;=MAX(INDEX($C$1:$C$13701,MAX(1,ROW()-設定!$B$24)):INDEX($C$1:$C$13701,MAX(1,ROW()-1))),$C12526&gt;MAX(INDEX($C$1:$C$13701,MIN(13701,ROW()+1)):INDEX($C$1:$C$13701,MIN(13701,ROW()+設定!$B$24))),$C12526&gt;=設定!$B$32,$C12526&gt;=MAX(MIN(INDEX($C$1:$C$13701,MAX(1,ROW()-設定!$B$26)):INDEX($C$1:$C$13701,MAX(1,ROW()-1))),MIN(INDEX($C$1:$C$13701,MIN(13701,ROW()+1)):INDEX($C$1:$C$13701,MIN(13701,ROW()+設定!$B$26))))*10^(設定!$B$27/20)),1,0))</f>
        <v>0</v>
      </c>
      <c r="G12526" s="33" t="n">
        <f aca="false">$G12525+IF($F12526=1,1,0)</f>
        <v>6</v>
      </c>
      <c r="H12526" s="0" t="str">
        <f aca="false">IF($F12526=1,$G12526,"")</f>
        <v/>
      </c>
    </row>
    <row r="12527" customFormat="false" ht="15" hidden="false" customHeight="false" outlineLevel="0" collapsed="false">
      <c r="A12527" s="30" t="n">
        <v>1957.03125</v>
      </c>
      <c r="B12527" s="31" t="n">
        <v>11.0043</v>
      </c>
      <c r="C12527" s="32" t="n">
        <f aca="false">IF($A12527="","",IF(設定!$B$21="dB",10^($B12527/20),ABS($B12527)))</f>
        <v>3.54989085144108</v>
      </c>
      <c r="D12527" s="32" t="n">
        <f aca="false">IF($A12527="","",$A12527^2)</f>
        <v>3829971.31347656</v>
      </c>
      <c r="E12527" s="32" t="n">
        <f aca="false">IF($A12527="","",IF($C12527&lt;=0,"",1/$C12527^2))</f>
        <v>0.0793542150352668</v>
      </c>
      <c r="F12527" s="33" t="n">
        <f aca="false">IF(OR(ROW()-設定!$B$30&lt;2,ROW()+設定!$B$30&gt;13701,N($A12527)&lt;=0,N(INDEX($A$2:$A$13701,MIN(13700,MAX(1,ROW()-1+設定!$B$30))))&lt;=0,$A12527&lt;設定!$B$28,$A12527&gt;設定!$B$29),0,IF(AND($C12527&gt;=MAX(INDEX($C$1:$C$13701,MAX(1,ROW()-設定!$B$24)):INDEX($C$1:$C$13701,MAX(1,ROW()-1))),$C12527&gt;MAX(INDEX($C$1:$C$13701,MIN(13701,ROW()+1)):INDEX($C$1:$C$13701,MIN(13701,ROW()+設定!$B$24))),$C12527&gt;=設定!$B$32,$C12527&gt;=MAX(MIN(INDEX($C$1:$C$13701,MAX(1,ROW()-設定!$B$26)):INDEX($C$1:$C$13701,MAX(1,ROW()-1))),MIN(INDEX($C$1:$C$13701,MIN(13701,ROW()+1)):INDEX($C$1:$C$13701,MIN(13701,ROW()+設定!$B$26))))*10^(設定!$B$27/20)),1,0))</f>
        <v>0</v>
      </c>
      <c r="G12527" s="33" t="n">
        <f aca="false">$G12526+IF($F12527=1,1,0)</f>
        <v>6</v>
      </c>
      <c r="H12527" s="0" t="str">
        <f aca="false">IF($F12527=1,$G12527,"")</f>
        <v/>
      </c>
    </row>
    <row r="12528" customFormat="false" ht="15" hidden="false" customHeight="false" outlineLevel="0" collapsed="false">
      <c r="A12528" s="30" t="n">
        <v>1957.1875</v>
      </c>
      <c r="B12528" s="31" t="n">
        <v>10.9223</v>
      </c>
      <c r="C12528" s="32" t="n">
        <f aca="false">IF($A12528="","",IF(設定!$B$21="dB",10^($B12528/20),ABS($B12528)))</f>
        <v>3.51653545105083</v>
      </c>
      <c r="D12528" s="32" t="n">
        <f aca="false">IF($A12528="","",$A12528^2)</f>
        <v>3830582.91015625</v>
      </c>
      <c r="E12528" s="32" t="n">
        <f aca="false">IF($A12528="","",IF($C12528&lt;=0,"",1/$C12528^2))</f>
        <v>0.0808667519826147</v>
      </c>
      <c r="F12528" s="33" t="n">
        <f aca="false">IF(OR(ROW()-設定!$B$30&lt;2,ROW()+設定!$B$30&gt;13701,N($A12528)&lt;=0,N(INDEX($A$2:$A$13701,MIN(13700,MAX(1,ROW()-1+設定!$B$30))))&lt;=0,$A12528&lt;設定!$B$28,$A12528&gt;設定!$B$29),0,IF(AND($C12528&gt;=MAX(INDEX($C$1:$C$13701,MAX(1,ROW()-設定!$B$24)):INDEX($C$1:$C$13701,MAX(1,ROW()-1))),$C12528&gt;MAX(INDEX($C$1:$C$13701,MIN(13701,ROW()+1)):INDEX($C$1:$C$13701,MIN(13701,ROW()+設定!$B$24))),$C12528&gt;=設定!$B$32,$C12528&gt;=MAX(MIN(INDEX($C$1:$C$13701,MAX(1,ROW()-設定!$B$26)):INDEX($C$1:$C$13701,MAX(1,ROW()-1))),MIN(INDEX($C$1:$C$13701,MIN(13701,ROW()+1)):INDEX($C$1:$C$13701,MIN(13701,ROW()+設定!$B$26))))*10^(設定!$B$27/20)),1,0))</f>
        <v>0</v>
      </c>
      <c r="G12528" s="33" t="n">
        <f aca="false">$G12527+IF($F12528=1,1,0)</f>
        <v>6</v>
      </c>
      <c r="H12528" s="0" t="str">
        <f aca="false">IF($F12528=1,$G12528,"")</f>
        <v/>
      </c>
    </row>
    <row r="12529" customFormat="false" ht="15" hidden="false" customHeight="false" outlineLevel="0" collapsed="false">
      <c r="A12529" s="30" t="n">
        <v>1957.34375</v>
      </c>
      <c r="B12529" s="31" t="n">
        <v>10.9894</v>
      </c>
      <c r="C12529" s="32" t="n">
        <f aca="false">IF($A12529="","",IF(設定!$B$21="dB",10^($B12529/20),ABS($B12529)))</f>
        <v>3.54380649687436</v>
      </c>
      <c r="D12529" s="32" t="n">
        <f aca="false">IF($A12529="","",$A12529^2)</f>
        <v>3831194.55566406</v>
      </c>
      <c r="E12529" s="32" t="n">
        <f aca="false">IF($A12529="","",IF($C12529&lt;=0,"",1/$C12529^2))</f>
        <v>0.0796269351494864</v>
      </c>
      <c r="F12529" s="33" t="n">
        <f aca="false">IF(OR(ROW()-設定!$B$30&lt;2,ROW()+設定!$B$30&gt;13701,N($A12529)&lt;=0,N(INDEX($A$2:$A$13701,MIN(13700,MAX(1,ROW()-1+設定!$B$30))))&lt;=0,$A12529&lt;設定!$B$28,$A12529&gt;設定!$B$29),0,IF(AND($C12529&gt;=MAX(INDEX($C$1:$C$13701,MAX(1,ROW()-設定!$B$24)):INDEX($C$1:$C$13701,MAX(1,ROW()-1))),$C12529&gt;MAX(INDEX($C$1:$C$13701,MIN(13701,ROW()+1)):INDEX($C$1:$C$13701,MIN(13701,ROW()+設定!$B$24))),$C12529&gt;=設定!$B$32,$C12529&gt;=MAX(MIN(INDEX($C$1:$C$13701,MAX(1,ROW()-設定!$B$26)):INDEX($C$1:$C$13701,MAX(1,ROW()-1))),MIN(INDEX($C$1:$C$13701,MIN(13701,ROW()+1)):INDEX($C$1:$C$13701,MIN(13701,ROW()+設定!$B$26))))*10^(設定!$B$27/20)),1,0))</f>
        <v>0</v>
      </c>
      <c r="G12529" s="33" t="n">
        <f aca="false">$G12528+IF($F12529=1,1,0)</f>
        <v>6</v>
      </c>
      <c r="H12529" s="0" t="str">
        <f aca="false">IF($F12529=1,$G12529,"")</f>
        <v/>
      </c>
    </row>
    <row r="12530" customFormat="false" ht="15" hidden="false" customHeight="false" outlineLevel="0" collapsed="false">
      <c r="A12530" s="30" t="n">
        <v>1957.5</v>
      </c>
      <c r="B12530" s="31" t="n">
        <v>11.0664</v>
      </c>
      <c r="C12530" s="32" t="n">
        <f aca="false">IF($A12530="","",IF(設定!$B$21="dB",10^($B12530/20),ABS($B12530)))</f>
        <v>3.57536183515635</v>
      </c>
      <c r="D12530" s="32" t="n">
        <f aca="false">IF($A12530="","",$A12530^2)</f>
        <v>3831806.25</v>
      </c>
      <c r="E12530" s="32" t="n">
        <f aca="false">IF($A12530="","",IF($C12530&lt;=0,"",1/$C12530^2))</f>
        <v>0.0782275988432138</v>
      </c>
      <c r="F12530" s="33" t="n">
        <f aca="false">IF(OR(ROW()-設定!$B$30&lt;2,ROW()+設定!$B$30&gt;13701,N($A12530)&lt;=0,N(INDEX($A$2:$A$13701,MIN(13700,MAX(1,ROW()-1+設定!$B$30))))&lt;=0,$A12530&lt;設定!$B$28,$A12530&gt;設定!$B$29),0,IF(AND($C12530&gt;=MAX(INDEX($C$1:$C$13701,MAX(1,ROW()-設定!$B$24)):INDEX($C$1:$C$13701,MAX(1,ROW()-1))),$C12530&gt;MAX(INDEX($C$1:$C$13701,MIN(13701,ROW()+1)):INDEX($C$1:$C$13701,MIN(13701,ROW()+設定!$B$24))),$C12530&gt;=設定!$B$32,$C12530&gt;=MAX(MIN(INDEX($C$1:$C$13701,MAX(1,ROW()-設定!$B$26)):INDEX($C$1:$C$13701,MAX(1,ROW()-1))),MIN(INDEX($C$1:$C$13701,MIN(13701,ROW()+1)):INDEX($C$1:$C$13701,MIN(13701,ROW()+設定!$B$26))))*10^(設定!$B$27/20)),1,0))</f>
        <v>0</v>
      </c>
      <c r="G12530" s="33" t="n">
        <f aca="false">$G12529+IF($F12530=1,1,0)</f>
        <v>6</v>
      </c>
      <c r="H12530" s="0" t="str">
        <f aca="false">IF($F12530=1,$G12530,"")</f>
        <v/>
      </c>
    </row>
    <row r="12531" customFormat="false" ht="15" hidden="false" customHeight="false" outlineLevel="0" collapsed="false">
      <c r="A12531" s="30" t="n">
        <v>1957.65625</v>
      </c>
      <c r="B12531" s="31" t="n">
        <v>11.3036</v>
      </c>
      <c r="C12531" s="32" t="n">
        <f aca="false">IF($A12531="","",IF(設定!$B$21="dB",10^($B12531/20),ABS($B12531)))</f>
        <v>3.67434557823604</v>
      </c>
      <c r="D12531" s="32" t="n">
        <f aca="false">IF($A12531="","",$A12531^2)</f>
        <v>3832417.99316406</v>
      </c>
      <c r="E12531" s="32" t="n">
        <f aca="false">IF($A12531="","",IF($C12531&lt;=0,"",1/$C12531^2))</f>
        <v>0.0740696001149403</v>
      </c>
      <c r="F12531" s="33" t="n">
        <f aca="false">IF(OR(ROW()-設定!$B$30&lt;2,ROW()+設定!$B$30&gt;13701,N($A12531)&lt;=0,N(INDEX($A$2:$A$13701,MIN(13700,MAX(1,ROW()-1+設定!$B$30))))&lt;=0,$A12531&lt;設定!$B$28,$A12531&gt;設定!$B$29),0,IF(AND($C12531&gt;=MAX(INDEX($C$1:$C$13701,MAX(1,ROW()-設定!$B$24)):INDEX($C$1:$C$13701,MAX(1,ROW()-1))),$C12531&gt;MAX(INDEX($C$1:$C$13701,MIN(13701,ROW()+1)):INDEX($C$1:$C$13701,MIN(13701,ROW()+設定!$B$24))),$C12531&gt;=設定!$B$32,$C12531&gt;=MAX(MIN(INDEX($C$1:$C$13701,MAX(1,ROW()-設定!$B$26)):INDEX($C$1:$C$13701,MAX(1,ROW()-1))),MIN(INDEX($C$1:$C$13701,MIN(13701,ROW()+1)):INDEX($C$1:$C$13701,MIN(13701,ROW()+設定!$B$26))))*10^(設定!$B$27/20)),1,0))</f>
        <v>0</v>
      </c>
      <c r="G12531" s="33" t="n">
        <f aca="false">$G12530+IF($F12531=1,1,0)</f>
        <v>6</v>
      </c>
      <c r="H12531" s="0" t="str">
        <f aca="false">IF($F12531=1,$G12531,"")</f>
        <v/>
      </c>
    </row>
    <row r="12532" customFormat="false" ht="15" hidden="false" customHeight="false" outlineLevel="0" collapsed="false">
      <c r="A12532" s="30" t="n">
        <v>1957.8125</v>
      </c>
      <c r="B12532" s="31" t="n">
        <v>10.9945</v>
      </c>
      <c r="C12532" s="32" t="n">
        <f aca="false">IF($A12532="","",IF(設定!$B$21="dB",10^($B12532/20),ABS($B12532)))</f>
        <v>3.54588788645118</v>
      </c>
      <c r="D12532" s="32" t="n">
        <f aca="false">IF($A12532="","",$A12532^2)</f>
        <v>3833029.78515625</v>
      </c>
      <c r="E12532" s="32" t="n">
        <f aca="false">IF($A12532="","",IF($C12532&lt;=0,"",1/$C12532^2))</f>
        <v>0.0795334826568398</v>
      </c>
      <c r="F12532" s="33" t="n">
        <f aca="false">IF(OR(ROW()-設定!$B$30&lt;2,ROW()+設定!$B$30&gt;13701,N($A12532)&lt;=0,N(INDEX($A$2:$A$13701,MIN(13700,MAX(1,ROW()-1+設定!$B$30))))&lt;=0,$A12532&lt;設定!$B$28,$A12532&gt;設定!$B$29),0,IF(AND($C12532&gt;=MAX(INDEX($C$1:$C$13701,MAX(1,ROW()-設定!$B$24)):INDEX($C$1:$C$13701,MAX(1,ROW()-1))),$C12532&gt;MAX(INDEX($C$1:$C$13701,MIN(13701,ROW()+1)):INDEX($C$1:$C$13701,MIN(13701,ROW()+設定!$B$24))),$C12532&gt;=設定!$B$32,$C12532&gt;=MAX(MIN(INDEX($C$1:$C$13701,MAX(1,ROW()-設定!$B$26)):INDEX($C$1:$C$13701,MAX(1,ROW()-1))),MIN(INDEX($C$1:$C$13701,MIN(13701,ROW()+1)):INDEX($C$1:$C$13701,MIN(13701,ROW()+設定!$B$26))))*10^(設定!$B$27/20)),1,0))</f>
        <v>0</v>
      </c>
      <c r="G12532" s="33" t="n">
        <f aca="false">$G12531+IF($F12532=1,1,0)</f>
        <v>6</v>
      </c>
      <c r="H12532" s="0" t="str">
        <f aca="false">IF($F12532=1,$G12532,"")</f>
        <v/>
      </c>
    </row>
    <row r="12533" customFormat="false" ht="15" hidden="false" customHeight="false" outlineLevel="0" collapsed="false">
      <c r="A12533" s="30" t="n">
        <v>1957.96875</v>
      </c>
      <c r="B12533" s="31" t="n">
        <v>11.06</v>
      </c>
      <c r="C12533" s="32" t="n">
        <f aca="false">IF($A12533="","",IF(設定!$B$21="dB",10^($B12533/20),ABS($B12533)))</f>
        <v>3.57272838151929</v>
      </c>
      <c r="D12533" s="32" t="n">
        <f aca="false">IF($A12533="","",$A12533^2)</f>
        <v>3833641.62597656</v>
      </c>
      <c r="E12533" s="32" t="n">
        <f aca="false">IF($A12533="","",IF($C12533&lt;=0,"",1/$C12533^2))</f>
        <v>0.0783429642766212</v>
      </c>
      <c r="F12533" s="33" t="n">
        <f aca="false">IF(OR(ROW()-設定!$B$30&lt;2,ROW()+設定!$B$30&gt;13701,N($A12533)&lt;=0,N(INDEX($A$2:$A$13701,MIN(13700,MAX(1,ROW()-1+設定!$B$30))))&lt;=0,$A12533&lt;設定!$B$28,$A12533&gt;設定!$B$29),0,IF(AND($C12533&gt;=MAX(INDEX($C$1:$C$13701,MAX(1,ROW()-設定!$B$24)):INDEX($C$1:$C$13701,MAX(1,ROW()-1))),$C12533&gt;MAX(INDEX($C$1:$C$13701,MIN(13701,ROW()+1)):INDEX($C$1:$C$13701,MIN(13701,ROW()+設定!$B$24))),$C12533&gt;=設定!$B$32,$C12533&gt;=MAX(MIN(INDEX($C$1:$C$13701,MAX(1,ROW()-設定!$B$26)):INDEX($C$1:$C$13701,MAX(1,ROW()-1))),MIN(INDEX($C$1:$C$13701,MIN(13701,ROW()+1)):INDEX($C$1:$C$13701,MIN(13701,ROW()+設定!$B$26))))*10^(設定!$B$27/20)),1,0))</f>
        <v>0</v>
      </c>
      <c r="G12533" s="33" t="n">
        <f aca="false">$G12532+IF($F12533=1,1,0)</f>
        <v>6</v>
      </c>
      <c r="H12533" s="0" t="str">
        <f aca="false">IF($F12533=1,$G12533,"")</f>
        <v/>
      </c>
    </row>
    <row r="12534" customFormat="false" ht="15" hidden="false" customHeight="false" outlineLevel="0" collapsed="false">
      <c r="A12534" s="30" t="n">
        <v>1958.125</v>
      </c>
      <c r="B12534" s="31" t="n">
        <v>10.9929</v>
      </c>
      <c r="C12534" s="32" t="n">
        <f aca="false">IF($A12534="","",IF(設定!$B$21="dB",10^($B12534/20),ABS($B12534)))</f>
        <v>3.54523476992019</v>
      </c>
      <c r="D12534" s="32" t="n">
        <f aca="false">IF($A12534="","",$A12534^2)</f>
        <v>3834253.515625</v>
      </c>
      <c r="E12534" s="32" t="n">
        <f aca="false">IF($A12534="","",IF($C12534&lt;=0,"",1/$C12534^2))</f>
        <v>0.079562789272836</v>
      </c>
      <c r="F12534" s="33" t="n">
        <f aca="false">IF(OR(ROW()-設定!$B$30&lt;2,ROW()+設定!$B$30&gt;13701,N($A12534)&lt;=0,N(INDEX($A$2:$A$13701,MIN(13700,MAX(1,ROW()-1+設定!$B$30))))&lt;=0,$A12534&lt;設定!$B$28,$A12534&gt;設定!$B$29),0,IF(AND($C12534&gt;=MAX(INDEX($C$1:$C$13701,MAX(1,ROW()-設定!$B$24)):INDEX($C$1:$C$13701,MAX(1,ROW()-1))),$C12534&gt;MAX(INDEX($C$1:$C$13701,MIN(13701,ROW()+1)):INDEX($C$1:$C$13701,MIN(13701,ROW()+設定!$B$24))),$C12534&gt;=設定!$B$32,$C12534&gt;=MAX(MIN(INDEX($C$1:$C$13701,MAX(1,ROW()-設定!$B$26)):INDEX($C$1:$C$13701,MAX(1,ROW()-1))),MIN(INDEX($C$1:$C$13701,MIN(13701,ROW()+1)):INDEX($C$1:$C$13701,MIN(13701,ROW()+設定!$B$26))))*10^(設定!$B$27/20)),1,0))</f>
        <v>0</v>
      </c>
      <c r="G12534" s="33" t="n">
        <f aca="false">$G12533+IF($F12534=1,1,0)</f>
        <v>6</v>
      </c>
      <c r="H12534" s="0" t="str">
        <f aca="false">IF($F12534=1,$G12534,"")</f>
        <v/>
      </c>
    </row>
    <row r="12535" customFormat="false" ht="15" hidden="false" customHeight="false" outlineLevel="0" collapsed="false">
      <c r="A12535" s="30" t="n">
        <v>1958.28125</v>
      </c>
      <c r="B12535" s="31" t="n">
        <v>11.0934</v>
      </c>
      <c r="C12535" s="32" t="n">
        <f aca="false">IF($A12535="","",IF(設定!$B$21="dB",10^($B12535/20),ABS($B12535)))</f>
        <v>3.58649310297581</v>
      </c>
      <c r="D12535" s="32" t="n">
        <f aca="false">IF($A12535="","",$A12535^2)</f>
        <v>3834865.45410156</v>
      </c>
      <c r="E12535" s="32" t="n">
        <f aca="false">IF($A12535="","",IF($C12535&lt;=0,"",1/$C12535^2))</f>
        <v>0.0777427680982834</v>
      </c>
      <c r="F12535" s="33" t="n">
        <f aca="false">IF(OR(ROW()-設定!$B$30&lt;2,ROW()+設定!$B$30&gt;13701,N($A12535)&lt;=0,N(INDEX($A$2:$A$13701,MIN(13700,MAX(1,ROW()-1+設定!$B$30))))&lt;=0,$A12535&lt;設定!$B$28,$A12535&gt;設定!$B$29),0,IF(AND($C12535&gt;=MAX(INDEX($C$1:$C$13701,MAX(1,ROW()-設定!$B$24)):INDEX($C$1:$C$13701,MAX(1,ROW()-1))),$C12535&gt;MAX(INDEX($C$1:$C$13701,MIN(13701,ROW()+1)):INDEX($C$1:$C$13701,MIN(13701,ROW()+設定!$B$24))),$C12535&gt;=設定!$B$32,$C12535&gt;=MAX(MIN(INDEX($C$1:$C$13701,MAX(1,ROW()-設定!$B$26)):INDEX($C$1:$C$13701,MAX(1,ROW()-1))),MIN(INDEX($C$1:$C$13701,MIN(13701,ROW()+1)):INDEX($C$1:$C$13701,MIN(13701,ROW()+設定!$B$26))))*10^(設定!$B$27/20)),1,0))</f>
        <v>0</v>
      </c>
      <c r="G12535" s="33" t="n">
        <f aca="false">$G12534+IF($F12535=1,1,0)</f>
        <v>6</v>
      </c>
      <c r="H12535" s="0" t="str">
        <f aca="false">IF($F12535=1,$G12535,"")</f>
        <v/>
      </c>
    </row>
    <row r="12536" customFormat="false" ht="15" hidden="false" customHeight="false" outlineLevel="0" collapsed="false">
      <c r="A12536" s="30" t="n">
        <v>1958.4375</v>
      </c>
      <c r="B12536" s="31" t="n">
        <v>11.0185</v>
      </c>
      <c r="C12536" s="32" t="n">
        <f aca="false">IF($A12536="","",IF(設定!$B$21="dB",10^($B12536/20),ABS($B12536)))</f>
        <v>3.55569908518753</v>
      </c>
      <c r="D12536" s="32" t="n">
        <f aca="false">IF($A12536="","",$A12536^2)</f>
        <v>3835477.44140625</v>
      </c>
      <c r="E12536" s="32" t="n">
        <f aca="false">IF($A12536="","",IF($C12536&lt;=0,"",1/$C12536^2))</f>
        <v>0.079095176588968</v>
      </c>
      <c r="F12536" s="33" t="n">
        <f aca="false">IF(OR(ROW()-設定!$B$30&lt;2,ROW()+設定!$B$30&gt;13701,N($A12536)&lt;=0,N(INDEX($A$2:$A$13701,MIN(13700,MAX(1,ROW()-1+設定!$B$30))))&lt;=0,$A12536&lt;設定!$B$28,$A12536&gt;設定!$B$29),0,IF(AND($C12536&gt;=MAX(INDEX($C$1:$C$13701,MAX(1,ROW()-設定!$B$24)):INDEX($C$1:$C$13701,MAX(1,ROW()-1))),$C12536&gt;MAX(INDEX($C$1:$C$13701,MIN(13701,ROW()+1)):INDEX($C$1:$C$13701,MIN(13701,ROW()+設定!$B$24))),$C12536&gt;=設定!$B$32,$C12536&gt;=MAX(MIN(INDEX($C$1:$C$13701,MAX(1,ROW()-設定!$B$26)):INDEX($C$1:$C$13701,MAX(1,ROW()-1))),MIN(INDEX($C$1:$C$13701,MIN(13701,ROW()+1)):INDEX($C$1:$C$13701,MIN(13701,ROW()+設定!$B$26))))*10^(設定!$B$27/20)),1,0))</f>
        <v>0</v>
      </c>
      <c r="G12536" s="33" t="n">
        <f aca="false">$G12535+IF($F12536=1,1,0)</f>
        <v>6</v>
      </c>
      <c r="H12536" s="0" t="str">
        <f aca="false">IF($F12536=1,$G12536,"")</f>
        <v/>
      </c>
    </row>
    <row r="12537" customFormat="false" ht="15" hidden="false" customHeight="false" outlineLevel="0" collapsed="false">
      <c r="A12537" s="30" t="n">
        <v>1958.59375</v>
      </c>
      <c r="B12537" s="31" t="n">
        <v>11.0741</v>
      </c>
      <c r="C12537" s="32" t="n">
        <f aca="false">IF($A12537="","",IF(設定!$B$21="dB",10^($B12537/20),ABS($B12537)))</f>
        <v>3.57853278178579</v>
      </c>
      <c r="D12537" s="32" t="n">
        <f aca="false">IF($A12537="","",$A12537^2)</f>
        <v>3836089.47753906</v>
      </c>
      <c r="E12537" s="32" t="n">
        <f aca="false">IF($A12537="","",IF($C12537&lt;=0,"",1/$C12537^2))</f>
        <v>0.0780890249333517</v>
      </c>
      <c r="F12537" s="33" t="n">
        <f aca="false">IF(OR(ROW()-設定!$B$30&lt;2,ROW()+設定!$B$30&gt;13701,N($A12537)&lt;=0,N(INDEX($A$2:$A$13701,MIN(13700,MAX(1,ROW()-1+設定!$B$30))))&lt;=0,$A12537&lt;設定!$B$28,$A12537&gt;設定!$B$29),0,IF(AND($C12537&gt;=MAX(INDEX($C$1:$C$13701,MAX(1,ROW()-設定!$B$24)):INDEX($C$1:$C$13701,MAX(1,ROW()-1))),$C12537&gt;MAX(INDEX($C$1:$C$13701,MIN(13701,ROW()+1)):INDEX($C$1:$C$13701,MIN(13701,ROW()+設定!$B$24))),$C12537&gt;=設定!$B$32,$C12537&gt;=MAX(MIN(INDEX($C$1:$C$13701,MAX(1,ROW()-設定!$B$26)):INDEX($C$1:$C$13701,MAX(1,ROW()-1))),MIN(INDEX($C$1:$C$13701,MIN(13701,ROW()+1)):INDEX($C$1:$C$13701,MIN(13701,ROW()+設定!$B$26))))*10^(設定!$B$27/20)),1,0))</f>
        <v>0</v>
      </c>
      <c r="G12537" s="33" t="n">
        <f aca="false">$G12536+IF($F12537=1,1,0)</f>
        <v>6</v>
      </c>
      <c r="H12537" s="0" t="str">
        <f aca="false">IF($F12537=1,$G12537,"")</f>
        <v/>
      </c>
    </row>
    <row r="12538" customFormat="false" ht="15" hidden="false" customHeight="false" outlineLevel="0" collapsed="false">
      <c r="A12538" s="30" t="n">
        <v>1958.75</v>
      </c>
      <c r="B12538" s="31" t="n">
        <v>10.9965</v>
      </c>
      <c r="C12538" s="32" t="n">
        <f aca="false">IF($A12538="","",IF(設定!$B$21="dB",10^($B12538/20),ABS($B12538)))</f>
        <v>3.54670445131696</v>
      </c>
      <c r="D12538" s="32" t="n">
        <f aca="false">IF($A12538="","",$A12538^2)</f>
        <v>3836701.5625</v>
      </c>
      <c r="E12538" s="32" t="n">
        <f aca="false">IF($A12538="","",IF($C12538&lt;=0,"",1/$C12538^2))</f>
        <v>0.0794968645668019</v>
      </c>
      <c r="F12538" s="33" t="n">
        <f aca="false">IF(OR(ROW()-設定!$B$30&lt;2,ROW()+設定!$B$30&gt;13701,N($A12538)&lt;=0,N(INDEX($A$2:$A$13701,MIN(13700,MAX(1,ROW()-1+設定!$B$30))))&lt;=0,$A12538&lt;設定!$B$28,$A12538&gt;設定!$B$29),0,IF(AND($C12538&gt;=MAX(INDEX($C$1:$C$13701,MAX(1,ROW()-設定!$B$24)):INDEX($C$1:$C$13701,MAX(1,ROW()-1))),$C12538&gt;MAX(INDEX($C$1:$C$13701,MIN(13701,ROW()+1)):INDEX($C$1:$C$13701,MIN(13701,ROW()+設定!$B$24))),$C12538&gt;=設定!$B$32,$C12538&gt;=MAX(MIN(INDEX($C$1:$C$13701,MAX(1,ROW()-設定!$B$26)):INDEX($C$1:$C$13701,MAX(1,ROW()-1))),MIN(INDEX($C$1:$C$13701,MIN(13701,ROW()+1)):INDEX($C$1:$C$13701,MIN(13701,ROW()+設定!$B$26))))*10^(設定!$B$27/20)),1,0))</f>
        <v>0</v>
      </c>
      <c r="G12538" s="33" t="n">
        <f aca="false">$G12537+IF($F12538=1,1,0)</f>
        <v>6</v>
      </c>
      <c r="H12538" s="0" t="str">
        <f aca="false">IF($F12538=1,$G12538,"")</f>
        <v/>
      </c>
    </row>
    <row r="12539" customFormat="false" ht="15" hidden="false" customHeight="false" outlineLevel="0" collapsed="false">
      <c r="A12539" s="30" t="n">
        <v>1958.90625</v>
      </c>
      <c r="B12539" s="31" t="n">
        <v>11.2027</v>
      </c>
      <c r="C12539" s="32" t="n">
        <f aca="false">IF($A12539="","",IF(設定!$B$21="dB",10^($B12539/20),ABS($B12539)))</f>
        <v>3.63190934759236</v>
      </c>
      <c r="D12539" s="32" t="n">
        <f aca="false">IF($A12539="","",$A12539^2)</f>
        <v>3837313.69628906</v>
      </c>
      <c r="E12539" s="32" t="n">
        <f aca="false">IF($A12539="","",IF($C12539&lt;=0,"",1/$C12539^2))</f>
        <v>0.0758106115454742</v>
      </c>
      <c r="F12539" s="33" t="n">
        <f aca="false">IF(OR(ROW()-設定!$B$30&lt;2,ROW()+設定!$B$30&gt;13701,N($A12539)&lt;=0,N(INDEX($A$2:$A$13701,MIN(13700,MAX(1,ROW()-1+設定!$B$30))))&lt;=0,$A12539&lt;設定!$B$28,$A12539&gt;設定!$B$29),0,IF(AND($C12539&gt;=MAX(INDEX($C$1:$C$13701,MAX(1,ROW()-設定!$B$24)):INDEX($C$1:$C$13701,MAX(1,ROW()-1))),$C12539&gt;MAX(INDEX($C$1:$C$13701,MIN(13701,ROW()+1)):INDEX($C$1:$C$13701,MIN(13701,ROW()+設定!$B$24))),$C12539&gt;=設定!$B$32,$C12539&gt;=MAX(MIN(INDEX($C$1:$C$13701,MAX(1,ROW()-設定!$B$26)):INDEX($C$1:$C$13701,MAX(1,ROW()-1))),MIN(INDEX($C$1:$C$13701,MIN(13701,ROW()+1)):INDEX($C$1:$C$13701,MIN(13701,ROW()+設定!$B$26))))*10^(設定!$B$27/20)),1,0))</f>
        <v>0</v>
      </c>
      <c r="G12539" s="33" t="n">
        <f aca="false">$G12538+IF($F12539=1,1,0)</f>
        <v>6</v>
      </c>
      <c r="H12539" s="0" t="str">
        <f aca="false">IF($F12539=1,$G12539,"")</f>
        <v/>
      </c>
    </row>
    <row r="12540" customFormat="false" ht="15" hidden="false" customHeight="false" outlineLevel="0" collapsed="false">
      <c r="A12540" s="30" t="n">
        <v>1959.0625</v>
      </c>
      <c r="B12540" s="31" t="n">
        <v>11.093</v>
      </c>
      <c r="C12540" s="32" t="n">
        <f aca="false">IF($A12540="","",IF(設定!$B$21="dB",10^($B12540/20),ABS($B12540)))</f>
        <v>3.5863279426677</v>
      </c>
      <c r="D12540" s="32" t="n">
        <f aca="false">IF($A12540="","",$A12540^2)</f>
        <v>3837925.87890625</v>
      </c>
      <c r="E12540" s="32" t="n">
        <f aca="false">IF($A12540="","",IF($C12540&lt;=0,"",1/$C12540^2))</f>
        <v>0.0777499288015974</v>
      </c>
      <c r="F12540" s="33" t="n">
        <f aca="false">IF(OR(ROW()-設定!$B$30&lt;2,ROW()+設定!$B$30&gt;13701,N($A12540)&lt;=0,N(INDEX($A$2:$A$13701,MIN(13700,MAX(1,ROW()-1+設定!$B$30))))&lt;=0,$A12540&lt;設定!$B$28,$A12540&gt;設定!$B$29),0,IF(AND($C12540&gt;=MAX(INDEX($C$1:$C$13701,MAX(1,ROW()-設定!$B$24)):INDEX($C$1:$C$13701,MAX(1,ROW()-1))),$C12540&gt;MAX(INDEX($C$1:$C$13701,MIN(13701,ROW()+1)):INDEX($C$1:$C$13701,MIN(13701,ROW()+設定!$B$24))),$C12540&gt;=設定!$B$32,$C12540&gt;=MAX(MIN(INDEX($C$1:$C$13701,MAX(1,ROW()-設定!$B$26)):INDEX($C$1:$C$13701,MAX(1,ROW()-1))),MIN(INDEX($C$1:$C$13701,MIN(13701,ROW()+1)):INDEX($C$1:$C$13701,MIN(13701,ROW()+設定!$B$26))))*10^(設定!$B$27/20)),1,0))</f>
        <v>0</v>
      </c>
      <c r="G12540" s="33" t="n">
        <f aca="false">$G12539+IF($F12540=1,1,0)</f>
        <v>6</v>
      </c>
      <c r="H12540" s="0" t="str">
        <f aca="false">IF($F12540=1,$G12540,"")</f>
        <v/>
      </c>
    </row>
    <row r="12541" customFormat="false" ht="15" hidden="false" customHeight="false" outlineLevel="0" collapsed="false">
      <c r="A12541" s="30" t="n">
        <v>1959.21875</v>
      </c>
      <c r="B12541" s="31" t="n">
        <v>10.7633</v>
      </c>
      <c r="C12541" s="32" t="n">
        <f aca="false">IF($A12541="","",IF(設定!$B$21="dB",10^($B12541/20),ABS($B12541)))</f>
        <v>3.45274893515563</v>
      </c>
      <c r="D12541" s="32" t="n">
        <f aca="false">IF($A12541="","",$A12541^2)</f>
        <v>3838538.11035156</v>
      </c>
      <c r="E12541" s="32" t="n">
        <f aca="false">IF($A12541="","",IF($C12541&lt;=0,"",1/$C12541^2))</f>
        <v>0.0838822362543477</v>
      </c>
      <c r="F12541" s="33" t="n">
        <f aca="false">IF(OR(ROW()-設定!$B$30&lt;2,ROW()+設定!$B$30&gt;13701,N($A12541)&lt;=0,N(INDEX($A$2:$A$13701,MIN(13700,MAX(1,ROW()-1+設定!$B$30))))&lt;=0,$A12541&lt;設定!$B$28,$A12541&gt;設定!$B$29),0,IF(AND($C12541&gt;=MAX(INDEX($C$1:$C$13701,MAX(1,ROW()-設定!$B$24)):INDEX($C$1:$C$13701,MAX(1,ROW()-1))),$C12541&gt;MAX(INDEX($C$1:$C$13701,MIN(13701,ROW()+1)):INDEX($C$1:$C$13701,MIN(13701,ROW()+設定!$B$24))),$C12541&gt;=設定!$B$32,$C12541&gt;=MAX(MIN(INDEX($C$1:$C$13701,MAX(1,ROW()-設定!$B$26)):INDEX($C$1:$C$13701,MAX(1,ROW()-1))),MIN(INDEX($C$1:$C$13701,MIN(13701,ROW()+1)):INDEX($C$1:$C$13701,MIN(13701,ROW()+設定!$B$26))))*10^(設定!$B$27/20)),1,0))</f>
        <v>0</v>
      </c>
      <c r="G12541" s="33" t="n">
        <f aca="false">$G12540+IF($F12541=1,1,0)</f>
        <v>6</v>
      </c>
      <c r="H12541" s="0" t="str">
        <f aca="false">IF($F12541=1,$G12541,"")</f>
        <v/>
      </c>
    </row>
    <row r="12542" customFormat="false" ht="15" hidden="false" customHeight="false" outlineLevel="0" collapsed="false">
      <c r="A12542" s="30" t="n">
        <v>1959.375</v>
      </c>
      <c r="B12542" s="31" t="n">
        <v>10.9703</v>
      </c>
      <c r="C12542" s="32" t="n">
        <f aca="false">IF($A12542="","",IF(設定!$B$21="dB",10^($B12542/20),ABS($B12542)))</f>
        <v>3.53602233877967</v>
      </c>
      <c r="D12542" s="32" t="n">
        <f aca="false">IF($A12542="","",$A12542^2)</f>
        <v>3839150.390625</v>
      </c>
      <c r="E12542" s="32" t="n">
        <f aca="false">IF($A12542="","",IF($C12542&lt;=0,"",1/$C12542^2))</f>
        <v>0.0799779006322299</v>
      </c>
      <c r="F12542" s="33" t="n">
        <f aca="false">IF(OR(ROW()-設定!$B$30&lt;2,ROW()+設定!$B$30&gt;13701,N($A12542)&lt;=0,N(INDEX($A$2:$A$13701,MIN(13700,MAX(1,ROW()-1+設定!$B$30))))&lt;=0,$A12542&lt;設定!$B$28,$A12542&gt;設定!$B$29),0,IF(AND($C12542&gt;=MAX(INDEX($C$1:$C$13701,MAX(1,ROW()-設定!$B$24)):INDEX($C$1:$C$13701,MAX(1,ROW()-1))),$C12542&gt;MAX(INDEX($C$1:$C$13701,MIN(13701,ROW()+1)):INDEX($C$1:$C$13701,MIN(13701,ROW()+設定!$B$24))),$C12542&gt;=設定!$B$32,$C12542&gt;=MAX(MIN(INDEX($C$1:$C$13701,MAX(1,ROW()-設定!$B$26)):INDEX($C$1:$C$13701,MAX(1,ROW()-1))),MIN(INDEX($C$1:$C$13701,MIN(13701,ROW()+1)):INDEX($C$1:$C$13701,MIN(13701,ROW()+設定!$B$26))))*10^(設定!$B$27/20)),1,0))</f>
        <v>0</v>
      </c>
      <c r="G12542" s="33" t="n">
        <f aca="false">$G12541+IF($F12542=1,1,0)</f>
        <v>6</v>
      </c>
      <c r="H12542" s="0" t="str">
        <f aca="false">IF($F12542=1,$G12542,"")</f>
        <v/>
      </c>
    </row>
    <row r="12543" customFormat="false" ht="15" hidden="false" customHeight="false" outlineLevel="0" collapsed="false">
      <c r="A12543" s="30" t="n">
        <v>1959.53125</v>
      </c>
      <c r="B12543" s="31" t="n">
        <v>10.9421</v>
      </c>
      <c r="C12543" s="32" t="n">
        <f aca="false">IF($A12543="","",IF(設定!$B$21="dB",10^($B12543/20),ABS($B12543)))</f>
        <v>3.52456074553021</v>
      </c>
      <c r="D12543" s="32" t="n">
        <f aca="false">IF($A12543="","",$A12543^2)</f>
        <v>3839762.71972656</v>
      </c>
      <c r="E12543" s="32" t="n">
        <f aca="false">IF($A12543="","",IF($C12543&lt;=0,"",1/$C12543^2))</f>
        <v>0.0804989100335638</v>
      </c>
      <c r="F12543" s="33" t="n">
        <f aca="false">IF(OR(ROW()-設定!$B$30&lt;2,ROW()+設定!$B$30&gt;13701,N($A12543)&lt;=0,N(INDEX($A$2:$A$13701,MIN(13700,MAX(1,ROW()-1+設定!$B$30))))&lt;=0,$A12543&lt;設定!$B$28,$A12543&gt;設定!$B$29),0,IF(AND($C12543&gt;=MAX(INDEX($C$1:$C$13701,MAX(1,ROW()-設定!$B$24)):INDEX($C$1:$C$13701,MAX(1,ROW()-1))),$C12543&gt;MAX(INDEX($C$1:$C$13701,MIN(13701,ROW()+1)):INDEX($C$1:$C$13701,MIN(13701,ROW()+設定!$B$24))),$C12543&gt;=設定!$B$32,$C12543&gt;=MAX(MIN(INDEX($C$1:$C$13701,MAX(1,ROW()-設定!$B$26)):INDEX($C$1:$C$13701,MAX(1,ROW()-1))),MIN(INDEX($C$1:$C$13701,MIN(13701,ROW()+1)):INDEX($C$1:$C$13701,MIN(13701,ROW()+設定!$B$26))))*10^(設定!$B$27/20)),1,0))</f>
        <v>0</v>
      </c>
      <c r="G12543" s="33" t="n">
        <f aca="false">$G12542+IF($F12543=1,1,0)</f>
        <v>6</v>
      </c>
      <c r="H12543" s="0" t="str">
        <f aca="false">IF($F12543=1,$G12543,"")</f>
        <v/>
      </c>
    </row>
    <row r="12544" customFormat="false" ht="15" hidden="false" customHeight="false" outlineLevel="0" collapsed="false">
      <c r="A12544" s="30" t="n">
        <v>1959.6875</v>
      </c>
      <c r="B12544" s="31" t="n">
        <v>10.694</v>
      </c>
      <c r="C12544" s="32" t="n">
        <f aca="false">IF($A12544="","",IF(設定!$B$21="dB",10^($B12544/20),ABS($B12544)))</f>
        <v>3.4253109270832</v>
      </c>
      <c r="D12544" s="32" t="n">
        <f aca="false">IF($A12544="","",$A12544^2)</f>
        <v>3840375.09765625</v>
      </c>
      <c r="E12544" s="32" t="n">
        <f aca="false">IF($A12544="","",IF($C12544&lt;=0,"",1/$C12544^2))</f>
        <v>0.0852314741508368</v>
      </c>
      <c r="F12544" s="33" t="n">
        <f aca="false">IF(OR(ROW()-設定!$B$30&lt;2,ROW()+設定!$B$30&gt;13701,N($A12544)&lt;=0,N(INDEX($A$2:$A$13701,MIN(13700,MAX(1,ROW()-1+設定!$B$30))))&lt;=0,$A12544&lt;設定!$B$28,$A12544&gt;設定!$B$29),0,IF(AND($C12544&gt;=MAX(INDEX($C$1:$C$13701,MAX(1,ROW()-設定!$B$24)):INDEX($C$1:$C$13701,MAX(1,ROW()-1))),$C12544&gt;MAX(INDEX($C$1:$C$13701,MIN(13701,ROW()+1)):INDEX($C$1:$C$13701,MIN(13701,ROW()+設定!$B$24))),$C12544&gt;=設定!$B$32,$C12544&gt;=MAX(MIN(INDEX($C$1:$C$13701,MAX(1,ROW()-設定!$B$26)):INDEX($C$1:$C$13701,MAX(1,ROW()-1))),MIN(INDEX($C$1:$C$13701,MIN(13701,ROW()+1)):INDEX($C$1:$C$13701,MIN(13701,ROW()+設定!$B$26))))*10^(設定!$B$27/20)),1,0))</f>
        <v>0</v>
      </c>
      <c r="G12544" s="33" t="n">
        <f aca="false">$G12543+IF($F12544=1,1,0)</f>
        <v>6</v>
      </c>
      <c r="H12544" s="0" t="str">
        <f aca="false">IF($F12544=1,$G12544,"")</f>
        <v/>
      </c>
    </row>
    <row r="12545" customFormat="false" ht="15" hidden="false" customHeight="false" outlineLevel="0" collapsed="false">
      <c r="A12545" s="30" t="n">
        <v>1959.84375</v>
      </c>
      <c r="B12545" s="31" t="n">
        <v>10.8324</v>
      </c>
      <c r="C12545" s="32" t="n">
        <f aca="false">IF($A12545="","",IF(設定!$B$21="dB",10^($B12545/20),ABS($B12545)))</f>
        <v>3.48032659342228</v>
      </c>
      <c r="D12545" s="32" t="n">
        <f aca="false">IF($A12545="","",$A12545^2)</f>
        <v>3840987.52441406</v>
      </c>
      <c r="E12545" s="32" t="n">
        <f aca="false">IF($A12545="","",IF($C12545&lt;=0,"",1/$C12545^2))</f>
        <v>0.082558159024499</v>
      </c>
      <c r="F12545" s="33" t="n">
        <f aca="false">IF(OR(ROW()-設定!$B$30&lt;2,ROW()+設定!$B$30&gt;13701,N($A12545)&lt;=0,N(INDEX($A$2:$A$13701,MIN(13700,MAX(1,ROW()-1+設定!$B$30))))&lt;=0,$A12545&lt;設定!$B$28,$A12545&gt;設定!$B$29),0,IF(AND($C12545&gt;=MAX(INDEX($C$1:$C$13701,MAX(1,ROW()-設定!$B$24)):INDEX($C$1:$C$13701,MAX(1,ROW()-1))),$C12545&gt;MAX(INDEX($C$1:$C$13701,MIN(13701,ROW()+1)):INDEX($C$1:$C$13701,MIN(13701,ROW()+設定!$B$24))),$C12545&gt;=設定!$B$32,$C12545&gt;=MAX(MIN(INDEX($C$1:$C$13701,MAX(1,ROW()-設定!$B$26)):INDEX($C$1:$C$13701,MAX(1,ROW()-1))),MIN(INDEX($C$1:$C$13701,MIN(13701,ROW()+1)):INDEX($C$1:$C$13701,MIN(13701,ROW()+設定!$B$26))))*10^(設定!$B$27/20)),1,0))</f>
        <v>0</v>
      </c>
      <c r="G12545" s="33" t="n">
        <f aca="false">$G12544+IF($F12545=1,1,0)</f>
        <v>6</v>
      </c>
      <c r="H12545" s="0" t="str">
        <f aca="false">IF($F12545=1,$G12545,"")</f>
        <v/>
      </c>
    </row>
    <row r="12546" customFormat="false" ht="15" hidden="false" customHeight="false" outlineLevel="0" collapsed="false">
      <c r="A12546" s="30" t="n">
        <v>1960</v>
      </c>
      <c r="B12546" s="31" t="n">
        <v>10.8696</v>
      </c>
      <c r="C12546" s="32" t="n">
        <f aca="false">IF($A12546="","",IF(設定!$B$21="dB",10^($B12546/20),ABS($B12546)))</f>
        <v>3.49526412941802</v>
      </c>
      <c r="D12546" s="32" t="n">
        <f aca="false">IF($A12546="","",$A12546^2)</f>
        <v>3841600</v>
      </c>
      <c r="E12546" s="32" t="n">
        <f aca="false">IF($A12546="","",IF($C12546&lt;=0,"",1/$C12546^2))</f>
        <v>0.0818540174999242</v>
      </c>
      <c r="F12546" s="33" t="n">
        <f aca="false">IF(OR(ROW()-設定!$B$30&lt;2,ROW()+設定!$B$30&gt;13701,N($A12546)&lt;=0,N(INDEX($A$2:$A$13701,MIN(13700,MAX(1,ROW()-1+設定!$B$30))))&lt;=0,$A12546&lt;設定!$B$28,$A12546&gt;設定!$B$29),0,IF(AND($C12546&gt;=MAX(INDEX($C$1:$C$13701,MAX(1,ROW()-設定!$B$24)):INDEX($C$1:$C$13701,MAX(1,ROW()-1))),$C12546&gt;MAX(INDEX($C$1:$C$13701,MIN(13701,ROW()+1)):INDEX($C$1:$C$13701,MIN(13701,ROW()+設定!$B$24))),$C12546&gt;=設定!$B$32,$C12546&gt;=MAX(MIN(INDEX($C$1:$C$13701,MAX(1,ROW()-設定!$B$26)):INDEX($C$1:$C$13701,MAX(1,ROW()-1))),MIN(INDEX($C$1:$C$13701,MIN(13701,ROW()+1)):INDEX($C$1:$C$13701,MIN(13701,ROW()+設定!$B$26))))*10^(設定!$B$27/20)),1,0))</f>
        <v>0</v>
      </c>
      <c r="G12546" s="33" t="n">
        <f aca="false">$G12545+IF($F12546=1,1,0)</f>
        <v>6</v>
      </c>
      <c r="H12546" s="0" t="str">
        <f aca="false">IF($F12546=1,$G12546,"")</f>
        <v/>
      </c>
    </row>
    <row r="12547" customFormat="false" ht="15" hidden="false" customHeight="false" outlineLevel="0" collapsed="false">
      <c r="A12547" s="30" t="n">
        <v>1960.15625</v>
      </c>
      <c r="B12547" s="31" t="n">
        <v>10.8355</v>
      </c>
      <c r="C12547" s="32" t="n">
        <f aca="false">IF($A12547="","",IF(設定!$B$21="dB",10^($B12547/20),ABS($B12547)))</f>
        <v>3.48156894606793</v>
      </c>
      <c r="D12547" s="32" t="n">
        <f aca="false">IF($A12547="","",$A12547^2)</f>
        <v>3842212.52441406</v>
      </c>
      <c r="E12547" s="32" t="n">
        <f aca="false">IF($A12547="","",IF($C12547&lt;=0,"",1/$C12547^2))</f>
        <v>0.0824992499239536</v>
      </c>
      <c r="F12547" s="33" t="n">
        <f aca="false">IF(OR(ROW()-設定!$B$30&lt;2,ROW()+設定!$B$30&gt;13701,N($A12547)&lt;=0,N(INDEX($A$2:$A$13701,MIN(13700,MAX(1,ROW()-1+設定!$B$30))))&lt;=0,$A12547&lt;設定!$B$28,$A12547&gt;設定!$B$29),0,IF(AND($C12547&gt;=MAX(INDEX($C$1:$C$13701,MAX(1,ROW()-設定!$B$24)):INDEX($C$1:$C$13701,MAX(1,ROW()-1))),$C12547&gt;MAX(INDEX($C$1:$C$13701,MIN(13701,ROW()+1)):INDEX($C$1:$C$13701,MIN(13701,ROW()+設定!$B$24))),$C12547&gt;=設定!$B$32,$C12547&gt;=MAX(MIN(INDEX($C$1:$C$13701,MAX(1,ROW()-設定!$B$26)):INDEX($C$1:$C$13701,MAX(1,ROW()-1))),MIN(INDEX($C$1:$C$13701,MIN(13701,ROW()+1)):INDEX($C$1:$C$13701,MIN(13701,ROW()+設定!$B$26))))*10^(設定!$B$27/20)),1,0))</f>
        <v>0</v>
      </c>
      <c r="G12547" s="33" t="n">
        <f aca="false">$G12546+IF($F12547=1,1,0)</f>
        <v>6</v>
      </c>
      <c r="H12547" s="0" t="str">
        <f aca="false">IF($F12547=1,$G12547,"")</f>
        <v/>
      </c>
    </row>
    <row r="12548" customFormat="false" ht="15" hidden="false" customHeight="false" outlineLevel="0" collapsed="false">
      <c r="A12548" s="30" t="n">
        <v>1960.3125</v>
      </c>
      <c r="B12548" s="31" t="n">
        <v>10.9214</v>
      </c>
      <c r="C12548" s="32" t="n">
        <f aca="false">IF($A12548="","",IF(設定!$B$21="dB",10^($B12548/20),ABS($B12548)))</f>
        <v>3.51617109943266</v>
      </c>
      <c r="D12548" s="32" t="n">
        <f aca="false">IF($A12548="","",$A12548^2)</f>
        <v>3842825.09765625</v>
      </c>
      <c r="E12548" s="32" t="n">
        <f aca="false">IF($A12548="","",IF($C12548&lt;=0,"",1/$C12548^2))</f>
        <v>0.0808835119511481</v>
      </c>
      <c r="F12548" s="33" t="n">
        <f aca="false">IF(OR(ROW()-設定!$B$30&lt;2,ROW()+設定!$B$30&gt;13701,N($A12548)&lt;=0,N(INDEX($A$2:$A$13701,MIN(13700,MAX(1,ROW()-1+設定!$B$30))))&lt;=0,$A12548&lt;設定!$B$28,$A12548&gt;設定!$B$29),0,IF(AND($C12548&gt;=MAX(INDEX($C$1:$C$13701,MAX(1,ROW()-設定!$B$24)):INDEX($C$1:$C$13701,MAX(1,ROW()-1))),$C12548&gt;MAX(INDEX($C$1:$C$13701,MIN(13701,ROW()+1)):INDEX($C$1:$C$13701,MIN(13701,ROW()+設定!$B$24))),$C12548&gt;=設定!$B$32,$C12548&gt;=MAX(MIN(INDEX($C$1:$C$13701,MAX(1,ROW()-設定!$B$26)):INDEX($C$1:$C$13701,MAX(1,ROW()-1))),MIN(INDEX($C$1:$C$13701,MIN(13701,ROW()+1)):INDEX($C$1:$C$13701,MIN(13701,ROW()+設定!$B$26))))*10^(設定!$B$27/20)),1,0))</f>
        <v>0</v>
      </c>
      <c r="G12548" s="33" t="n">
        <f aca="false">$G12547+IF($F12548=1,1,0)</f>
        <v>6</v>
      </c>
      <c r="H12548" s="0" t="str">
        <f aca="false">IF($F12548=1,$G12548,"")</f>
        <v/>
      </c>
    </row>
    <row r="12549" customFormat="false" ht="15" hidden="false" customHeight="false" outlineLevel="0" collapsed="false">
      <c r="A12549" s="30" t="n">
        <v>1960.46875</v>
      </c>
      <c r="B12549" s="31" t="n">
        <v>10.7134</v>
      </c>
      <c r="C12549" s="32" t="n">
        <f aca="false">IF($A12549="","",IF(設定!$B$21="dB",10^($B12549/20),ABS($B12549)))</f>
        <v>3.4329699349083</v>
      </c>
      <c r="D12549" s="32" t="n">
        <f aca="false">IF($A12549="","",$A12549^2)</f>
        <v>3843437.71972656</v>
      </c>
      <c r="E12549" s="32" t="n">
        <f aca="false">IF($A12549="","",IF($C12549&lt;=0,"",1/$C12549^2))</f>
        <v>0.0848515929696481</v>
      </c>
      <c r="F12549" s="33" t="n">
        <f aca="false">IF(OR(ROW()-設定!$B$30&lt;2,ROW()+設定!$B$30&gt;13701,N($A12549)&lt;=0,N(INDEX($A$2:$A$13701,MIN(13700,MAX(1,ROW()-1+設定!$B$30))))&lt;=0,$A12549&lt;設定!$B$28,$A12549&gt;設定!$B$29),0,IF(AND($C12549&gt;=MAX(INDEX($C$1:$C$13701,MAX(1,ROW()-設定!$B$24)):INDEX($C$1:$C$13701,MAX(1,ROW()-1))),$C12549&gt;MAX(INDEX($C$1:$C$13701,MIN(13701,ROW()+1)):INDEX($C$1:$C$13701,MIN(13701,ROW()+設定!$B$24))),$C12549&gt;=設定!$B$32,$C12549&gt;=MAX(MIN(INDEX($C$1:$C$13701,MAX(1,ROW()-設定!$B$26)):INDEX($C$1:$C$13701,MAX(1,ROW()-1))),MIN(INDEX($C$1:$C$13701,MIN(13701,ROW()+1)):INDEX($C$1:$C$13701,MIN(13701,ROW()+設定!$B$26))))*10^(設定!$B$27/20)),1,0))</f>
        <v>0</v>
      </c>
      <c r="G12549" s="33" t="n">
        <f aca="false">$G12548+IF($F12549=1,1,0)</f>
        <v>6</v>
      </c>
      <c r="H12549" s="0" t="str">
        <f aca="false">IF($F12549=1,$G12549,"")</f>
        <v/>
      </c>
    </row>
    <row r="12550" customFormat="false" ht="15" hidden="false" customHeight="false" outlineLevel="0" collapsed="false">
      <c r="A12550" s="30" t="n">
        <v>1960.625</v>
      </c>
      <c r="B12550" s="31" t="n">
        <v>10.9757</v>
      </c>
      <c r="C12550" s="32" t="n">
        <f aca="false">IF($A12550="","",IF(設定!$B$21="dB",10^($B12550/20),ABS($B12550)))</f>
        <v>3.53822136020038</v>
      </c>
      <c r="D12550" s="32" t="n">
        <f aca="false">IF($A12550="","",$A12550^2)</f>
        <v>3844050.390625</v>
      </c>
      <c r="E12550" s="32" t="n">
        <f aca="false">IF($A12550="","",IF($C12550&lt;=0,"",1/$C12550^2))</f>
        <v>0.0798785182331173</v>
      </c>
      <c r="F12550" s="33" t="n">
        <f aca="false">IF(OR(ROW()-設定!$B$30&lt;2,ROW()+設定!$B$30&gt;13701,N($A12550)&lt;=0,N(INDEX($A$2:$A$13701,MIN(13700,MAX(1,ROW()-1+設定!$B$30))))&lt;=0,$A12550&lt;設定!$B$28,$A12550&gt;設定!$B$29),0,IF(AND($C12550&gt;=MAX(INDEX($C$1:$C$13701,MAX(1,ROW()-設定!$B$24)):INDEX($C$1:$C$13701,MAX(1,ROW()-1))),$C12550&gt;MAX(INDEX($C$1:$C$13701,MIN(13701,ROW()+1)):INDEX($C$1:$C$13701,MIN(13701,ROW()+設定!$B$24))),$C12550&gt;=設定!$B$32,$C12550&gt;=MAX(MIN(INDEX($C$1:$C$13701,MAX(1,ROW()-設定!$B$26)):INDEX($C$1:$C$13701,MAX(1,ROW()-1))),MIN(INDEX($C$1:$C$13701,MIN(13701,ROW()+1)):INDEX($C$1:$C$13701,MIN(13701,ROW()+設定!$B$26))))*10^(設定!$B$27/20)),1,0))</f>
        <v>0</v>
      </c>
      <c r="G12550" s="33" t="n">
        <f aca="false">$G12549+IF($F12550=1,1,0)</f>
        <v>6</v>
      </c>
      <c r="H12550" s="0" t="str">
        <f aca="false">IF($F12550=1,$G12550,"")</f>
        <v/>
      </c>
    </row>
    <row r="12551" customFormat="false" ht="15" hidden="false" customHeight="false" outlineLevel="0" collapsed="false">
      <c r="A12551" s="30" t="n">
        <v>1960.78125</v>
      </c>
      <c r="B12551" s="31" t="n">
        <v>10.9738</v>
      </c>
      <c r="C12551" s="32" t="n">
        <f aca="false">IF($A12551="","",IF(設定!$B$21="dB",10^($B12551/20),ABS($B12551)))</f>
        <v>3.53744747454833</v>
      </c>
      <c r="D12551" s="32" t="n">
        <f aca="false">IF($A12551="","",$A12551^2)</f>
        <v>3844663.11035156</v>
      </c>
      <c r="E12551" s="32" t="n">
        <f aca="false">IF($A12551="","",IF($C12551&lt;=0,"",1/$C12551^2))</f>
        <v>0.0799134720247608</v>
      </c>
      <c r="F12551" s="33" t="n">
        <f aca="false">IF(OR(ROW()-設定!$B$30&lt;2,ROW()+設定!$B$30&gt;13701,N($A12551)&lt;=0,N(INDEX($A$2:$A$13701,MIN(13700,MAX(1,ROW()-1+設定!$B$30))))&lt;=0,$A12551&lt;設定!$B$28,$A12551&gt;設定!$B$29),0,IF(AND($C12551&gt;=MAX(INDEX($C$1:$C$13701,MAX(1,ROW()-設定!$B$24)):INDEX($C$1:$C$13701,MAX(1,ROW()-1))),$C12551&gt;MAX(INDEX($C$1:$C$13701,MIN(13701,ROW()+1)):INDEX($C$1:$C$13701,MIN(13701,ROW()+設定!$B$24))),$C12551&gt;=設定!$B$32,$C12551&gt;=MAX(MIN(INDEX($C$1:$C$13701,MAX(1,ROW()-設定!$B$26)):INDEX($C$1:$C$13701,MAX(1,ROW()-1))),MIN(INDEX($C$1:$C$13701,MIN(13701,ROW()+1)):INDEX($C$1:$C$13701,MIN(13701,ROW()+設定!$B$26))))*10^(設定!$B$27/20)),1,0))</f>
        <v>0</v>
      </c>
      <c r="G12551" s="33" t="n">
        <f aca="false">$G12550+IF($F12551=1,1,0)</f>
        <v>6</v>
      </c>
      <c r="H12551" s="0" t="str">
        <f aca="false">IF($F12551=1,$G12551,"")</f>
        <v/>
      </c>
    </row>
    <row r="12552" customFormat="false" ht="15" hidden="false" customHeight="false" outlineLevel="0" collapsed="false">
      <c r="A12552" s="30" t="n">
        <v>1960.9375</v>
      </c>
      <c r="B12552" s="31" t="n">
        <v>10.924</v>
      </c>
      <c r="C12552" s="32" t="n">
        <f aca="false">IF($A12552="","",IF(設定!$B$21="dB",10^($B12552/20),ABS($B12552)))</f>
        <v>3.51722377378703</v>
      </c>
      <c r="D12552" s="32" t="n">
        <f aca="false">IF($A12552="","",$A12552^2)</f>
        <v>3845275.87890625</v>
      </c>
      <c r="E12552" s="32" t="n">
        <f aca="false">IF($A12552="","",IF($C12552&lt;=0,"",1/$C12552^2))</f>
        <v>0.0808351037390068</v>
      </c>
      <c r="F12552" s="33" t="n">
        <f aca="false">IF(OR(ROW()-設定!$B$30&lt;2,ROW()+設定!$B$30&gt;13701,N($A12552)&lt;=0,N(INDEX($A$2:$A$13701,MIN(13700,MAX(1,ROW()-1+設定!$B$30))))&lt;=0,$A12552&lt;設定!$B$28,$A12552&gt;設定!$B$29),0,IF(AND($C12552&gt;=MAX(INDEX($C$1:$C$13701,MAX(1,ROW()-設定!$B$24)):INDEX($C$1:$C$13701,MAX(1,ROW()-1))),$C12552&gt;MAX(INDEX($C$1:$C$13701,MIN(13701,ROW()+1)):INDEX($C$1:$C$13701,MIN(13701,ROW()+設定!$B$24))),$C12552&gt;=設定!$B$32,$C12552&gt;=MAX(MIN(INDEX($C$1:$C$13701,MAX(1,ROW()-設定!$B$26)):INDEX($C$1:$C$13701,MAX(1,ROW()-1))),MIN(INDEX($C$1:$C$13701,MIN(13701,ROW()+1)):INDEX($C$1:$C$13701,MIN(13701,ROW()+設定!$B$26))))*10^(設定!$B$27/20)),1,0))</f>
        <v>0</v>
      </c>
      <c r="G12552" s="33" t="n">
        <f aca="false">$G12551+IF($F12552=1,1,0)</f>
        <v>6</v>
      </c>
      <c r="H12552" s="0" t="str">
        <f aca="false">IF($F12552=1,$G12552,"")</f>
        <v/>
      </c>
    </row>
    <row r="12553" customFormat="false" ht="15" hidden="false" customHeight="false" outlineLevel="0" collapsed="false">
      <c r="A12553" s="30" t="n">
        <v>1961.09375</v>
      </c>
      <c r="B12553" s="31" t="n">
        <v>10.8472</v>
      </c>
      <c r="C12553" s="32" t="n">
        <f aca="false">IF($A12553="","",IF(設定!$B$21="dB",10^($B12553/20),ABS($B12553)))</f>
        <v>3.48626182216115</v>
      </c>
      <c r="D12553" s="32" t="n">
        <f aca="false">IF($A12553="","",$A12553^2)</f>
        <v>3845888.69628906</v>
      </c>
      <c r="E12553" s="32" t="n">
        <f aca="false">IF($A12553="","",IF($C12553&lt;=0,"",1/$C12553^2))</f>
        <v>0.0822772940301321</v>
      </c>
      <c r="F12553" s="33" t="n">
        <f aca="false">IF(OR(ROW()-設定!$B$30&lt;2,ROW()+設定!$B$30&gt;13701,N($A12553)&lt;=0,N(INDEX($A$2:$A$13701,MIN(13700,MAX(1,ROW()-1+設定!$B$30))))&lt;=0,$A12553&lt;設定!$B$28,$A12553&gt;設定!$B$29),0,IF(AND($C12553&gt;=MAX(INDEX($C$1:$C$13701,MAX(1,ROW()-設定!$B$24)):INDEX($C$1:$C$13701,MAX(1,ROW()-1))),$C12553&gt;MAX(INDEX($C$1:$C$13701,MIN(13701,ROW()+1)):INDEX($C$1:$C$13701,MIN(13701,ROW()+設定!$B$24))),$C12553&gt;=設定!$B$32,$C12553&gt;=MAX(MIN(INDEX($C$1:$C$13701,MAX(1,ROW()-設定!$B$26)):INDEX($C$1:$C$13701,MAX(1,ROW()-1))),MIN(INDEX($C$1:$C$13701,MIN(13701,ROW()+1)):INDEX($C$1:$C$13701,MIN(13701,ROW()+設定!$B$26))))*10^(設定!$B$27/20)),1,0))</f>
        <v>0</v>
      </c>
      <c r="G12553" s="33" t="n">
        <f aca="false">$G12552+IF($F12553=1,1,0)</f>
        <v>6</v>
      </c>
      <c r="H12553" s="0" t="str">
        <f aca="false">IF($F12553=1,$G12553,"")</f>
        <v/>
      </c>
    </row>
    <row r="12554" customFormat="false" ht="15" hidden="false" customHeight="false" outlineLevel="0" collapsed="false">
      <c r="A12554" s="30" t="n">
        <v>1961.25</v>
      </c>
      <c r="B12554" s="31" t="n">
        <v>10.8776</v>
      </c>
      <c r="C12554" s="32" t="n">
        <f aca="false">IF($A12554="","",IF(設定!$B$21="dB",10^($B12554/20),ABS($B12554)))</f>
        <v>3.49848486962821</v>
      </c>
      <c r="D12554" s="32" t="n">
        <f aca="false">IF($A12554="","",$A12554^2)</f>
        <v>3846501.5625</v>
      </c>
      <c r="E12554" s="32" t="n">
        <f aca="false">IF($A12554="","",IF($C12554&lt;=0,"",1/$C12554^2))</f>
        <v>0.0817033756164254</v>
      </c>
      <c r="F12554" s="33" t="n">
        <f aca="false">IF(OR(ROW()-設定!$B$30&lt;2,ROW()+設定!$B$30&gt;13701,N($A12554)&lt;=0,N(INDEX($A$2:$A$13701,MIN(13700,MAX(1,ROW()-1+設定!$B$30))))&lt;=0,$A12554&lt;設定!$B$28,$A12554&gt;設定!$B$29),0,IF(AND($C12554&gt;=MAX(INDEX($C$1:$C$13701,MAX(1,ROW()-設定!$B$24)):INDEX($C$1:$C$13701,MAX(1,ROW()-1))),$C12554&gt;MAX(INDEX($C$1:$C$13701,MIN(13701,ROW()+1)):INDEX($C$1:$C$13701,MIN(13701,ROW()+設定!$B$24))),$C12554&gt;=設定!$B$32,$C12554&gt;=MAX(MIN(INDEX($C$1:$C$13701,MAX(1,ROW()-設定!$B$26)):INDEX($C$1:$C$13701,MAX(1,ROW()-1))),MIN(INDEX($C$1:$C$13701,MIN(13701,ROW()+1)):INDEX($C$1:$C$13701,MIN(13701,ROW()+設定!$B$26))))*10^(設定!$B$27/20)),1,0))</f>
        <v>0</v>
      </c>
      <c r="G12554" s="33" t="n">
        <f aca="false">$G12553+IF($F12554=1,1,0)</f>
        <v>6</v>
      </c>
      <c r="H12554" s="0" t="str">
        <f aca="false">IF($F12554=1,$G12554,"")</f>
        <v/>
      </c>
    </row>
    <row r="12555" customFormat="false" ht="15" hidden="false" customHeight="false" outlineLevel="0" collapsed="false">
      <c r="A12555" s="30" t="n">
        <v>1961.40625</v>
      </c>
      <c r="B12555" s="31" t="n">
        <v>10.8228</v>
      </c>
      <c r="C12555" s="32" t="n">
        <f aca="false">IF($A12555="","",IF(設定!$B$21="dB",10^($B12555/20),ABS($B12555)))</f>
        <v>3.47648211924485</v>
      </c>
      <c r="D12555" s="32" t="n">
        <f aca="false">IF($A12555="","",$A12555^2)</f>
        <v>3847114.47753906</v>
      </c>
      <c r="E12555" s="32" t="n">
        <f aca="false">IF($A12555="","",IF($C12555&lt;=0,"",1/$C12555^2))</f>
        <v>0.08274085417107</v>
      </c>
      <c r="F12555" s="33" t="n">
        <f aca="false">IF(OR(ROW()-設定!$B$30&lt;2,ROW()+設定!$B$30&gt;13701,N($A12555)&lt;=0,N(INDEX($A$2:$A$13701,MIN(13700,MAX(1,ROW()-1+設定!$B$30))))&lt;=0,$A12555&lt;設定!$B$28,$A12555&gt;設定!$B$29),0,IF(AND($C12555&gt;=MAX(INDEX($C$1:$C$13701,MAX(1,ROW()-設定!$B$24)):INDEX($C$1:$C$13701,MAX(1,ROW()-1))),$C12555&gt;MAX(INDEX($C$1:$C$13701,MIN(13701,ROW()+1)):INDEX($C$1:$C$13701,MIN(13701,ROW()+設定!$B$24))),$C12555&gt;=設定!$B$32,$C12555&gt;=MAX(MIN(INDEX($C$1:$C$13701,MAX(1,ROW()-設定!$B$26)):INDEX($C$1:$C$13701,MAX(1,ROW()-1))),MIN(INDEX($C$1:$C$13701,MIN(13701,ROW()+1)):INDEX($C$1:$C$13701,MIN(13701,ROW()+設定!$B$26))))*10^(設定!$B$27/20)),1,0))</f>
        <v>0</v>
      </c>
      <c r="G12555" s="33" t="n">
        <f aca="false">$G12554+IF($F12555=1,1,0)</f>
        <v>6</v>
      </c>
      <c r="H12555" s="0" t="str">
        <f aca="false">IF($F12555=1,$G12555,"")</f>
        <v/>
      </c>
    </row>
    <row r="12556" customFormat="false" ht="15" hidden="false" customHeight="false" outlineLevel="0" collapsed="false">
      <c r="A12556" s="30" t="n">
        <v>1961.5625</v>
      </c>
      <c r="B12556" s="31" t="n">
        <v>10.9857</v>
      </c>
      <c r="C12556" s="32" t="n">
        <f aca="false">IF($A12556="","",IF(設定!$B$21="dB",10^($B12556/20),ABS($B12556)))</f>
        <v>3.54229723389153</v>
      </c>
      <c r="D12556" s="32" t="n">
        <f aca="false">IF($A12556="","",$A12556^2)</f>
        <v>3847727.44140625</v>
      </c>
      <c r="E12556" s="32" t="n">
        <f aca="false">IF($A12556="","",IF($C12556&lt;=0,"",1/$C12556^2))</f>
        <v>0.0796948027392321</v>
      </c>
      <c r="F12556" s="33" t="n">
        <f aca="false">IF(OR(ROW()-設定!$B$30&lt;2,ROW()+設定!$B$30&gt;13701,N($A12556)&lt;=0,N(INDEX($A$2:$A$13701,MIN(13700,MAX(1,ROW()-1+設定!$B$30))))&lt;=0,$A12556&lt;設定!$B$28,$A12556&gt;設定!$B$29),0,IF(AND($C12556&gt;=MAX(INDEX($C$1:$C$13701,MAX(1,ROW()-設定!$B$24)):INDEX($C$1:$C$13701,MAX(1,ROW()-1))),$C12556&gt;MAX(INDEX($C$1:$C$13701,MIN(13701,ROW()+1)):INDEX($C$1:$C$13701,MIN(13701,ROW()+設定!$B$24))),$C12556&gt;=設定!$B$32,$C12556&gt;=MAX(MIN(INDEX($C$1:$C$13701,MAX(1,ROW()-設定!$B$26)):INDEX($C$1:$C$13701,MAX(1,ROW()-1))),MIN(INDEX($C$1:$C$13701,MIN(13701,ROW()+1)):INDEX($C$1:$C$13701,MIN(13701,ROW()+設定!$B$26))))*10^(設定!$B$27/20)),1,0))</f>
        <v>0</v>
      </c>
      <c r="G12556" s="33" t="n">
        <f aca="false">$G12555+IF($F12556=1,1,0)</f>
        <v>6</v>
      </c>
      <c r="H12556" s="0" t="str">
        <f aca="false">IF($F12556=1,$G12556,"")</f>
        <v/>
      </c>
    </row>
    <row r="12557" customFormat="false" ht="15" hidden="false" customHeight="false" outlineLevel="0" collapsed="false">
      <c r="A12557" s="30" t="n">
        <v>1961.71875</v>
      </c>
      <c r="B12557" s="31" t="n">
        <v>10.9144</v>
      </c>
      <c r="C12557" s="32" t="n">
        <f aca="false">IF($A12557="","",IF(設定!$B$21="dB",10^($B12557/20),ABS($B12557)))</f>
        <v>3.51333854186652</v>
      </c>
      <c r="D12557" s="32" t="n">
        <f aca="false">IF($A12557="","",$A12557^2)</f>
        <v>3848340.45410156</v>
      </c>
      <c r="E12557" s="32" t="n">
        <f aca="false">IF($A12557="","",IF($C12557&lt;=0,"",1/$C12557^2))</f>
        <v>0.0810139858906946</v>
      </c>
      <c r="F12557" s="33" t="n">
        <f aca="false">IF(OR(ROW()-設定!$B$30&lt;2,ROW()+設定!$B$30&gt;13701,N($A12557)&lt;=0,N(INDEX($A$2:$A$13701,MIN(13700,MAX(1,ROW()-1+設定!$B$30))))&lt;=0,$A12557&lt;設定!$B$28,$A12557&gt;設定!$B$29),0,IF(AND($C12557&gt;=MAX(INDEX($C$1:$C$13701,MAX(1,ROW()-設定!$B$24)):INDEX($C$1:$C$13701,MAX(1,ROW()-1))),$C12557&gt;MAX(INDEX($C$1:$C$13701,MIN(13701,ROW()+1)):INDEX($C$1:$C$13701,MIN(13701,ROW()+設定!$B$24))),$C12557&gt;=設定!$B$32,$C12557&gt;=MAX(MIN(INDEX($C$1:$C$13701,MAX(1,ROW()-設定!$B$26)):INDEX($C$1:$C$13701,MAX(1,ROW()-1))),MIN(INDEX($C$1:$C$13701,MIN(13701,ROW()+1)):INDEX($C$1:$C$13701,MIN(13701,ROW()+設定!$B$26))))*10^(設定!$B$27/20)),1,0))</f>
        <v>0</v>
      </c>
      <c r="G12557" s="33" t="n">
        <f aca="false">$G12556+IF($F12557=1,1,0)</f>
        <v>6</v>
      </c>
      <c r="H12557" s="0" t="str">
        <f aca="false">IF($F12557=1,$G12557,"")</f>
        <v/>
      </c>
    </row>
    <row r="12558" customFormat="false" ht="15" hidden="false" customHeight="false" outlineLevel="0" collapsed="false">
      <c r="A12558" s="30" t="n">
        <v>1961.875</v>
      </c>
      <c r="B12558" s="31" t="n">
        <v>11.0625</v>
      </c>
      <c r="C12558" s="32" t="n">
        <f aca="false">IF($A12558="","",IF(設定!$B$21="dB",10^($B12558/20),ABS($B12558)))</f>
        <v>3.57375684340883</v>
      </c>
      <c r="D12558" s="32" t="n">
        <f aca="false">IF($A12558="","",$A12558^2)</f>
        <v>3848953.515625</v>
      </c>
      <c r="E12558" s="32" t="n">
        <f aca="false">IF($A12558="","",IF($C12558&lt;=0,"",1/$C12558^2))</f>
        <v>0.0782978794189102</v>
      </c>
      <c r="F12558" s="33" t="n">
        <f aca="false">IF(OR(ROW()-設定!$B$30&lt;2,ROW()+設定!$B$30&gt;13701,N($A12558)&lt;=0,N(INDEX($A$2:$A$13701,MIN(13700,MAX(1,ROW()-1+設定!$B$30))))&lt;=0,$A12558&lt;設定!$B$28,$A12558&gt;設定!$B$29),0,IF(AND($C12558&gt;=MAX(INDEX($C$1:$C$13701,MAX(1,ROW()-設定!$B$24)):INDEX($C$1:$C$13701,MAX(1,ROW()-1))),$C12558&gt;MAX(INDEX($C$1:$C$13701,MIN(13701,ROW()+1)):INDEX($C$1:$C$13701,MIN(13701,ROW()+設定!$B$24))),$C12558&gt;=設定!$B$32,$C12558&gt;=MAX(MIN(INDEX($C$1:$C$13701,MAX(1,ROW()-設定!$B$26)):INDEX($C$1:$C$13701,MAX(1,ROW()-1))),MIN(INDEX($C$1:$C$13701,MIN(13701,ROW()+1)):INDEX($C$1:$C$13701,MIN(13701,ROW()+設定!$B$26))))*10^(設定!$B$27/20)),1,0))</f>
        <v>0</v>
      </c>
      <c r="G12558" s="33" t="n">
        <f aca="false">$G12557+IF($F12558=1,1,0)</f>
        <v>6</v>
      </c>
      <c r="H12558" s="0" t="str">
        <f aca="false">IF($F12558=1,$G12558,"")</f>
        <v/>
      </c>
    </row>
    <row r="12559" customFormat="false" ht="15" hidden="false" customHeight="false" outlineLevel="0" collapsed="false">
      <c r="A12559" s="30" t="n">
        <v>1962.03125</v>
      </c>
      <c r="B12559" s="31" t="n">
        <v>10.8128</v>
      </c>
      <c r="C12559" s="32" t="n">
        <f aca="false">IF($A12559="","",IF(設定!$B$21="dB",10^($B12559/20),ABS($B12559)))</f>
        <v>3.47248197440325</v>
      </c>
      <c r="D12559" s="32" t="n">
        <f aca="false">IF($A12559="","",$A12559^2)</f>
        <v>3849566.62597656</v>
      </c>
      <c r="E12559" s="32" t="n">
        <f aca="false">IF($A12559="","",IF($C12559&lt;=0,"",1/$C12559^2))</f>
        <v>0.0829315915387031</v>
      </c>
      <c r="F12559" s="33" t="n">
        <f aca="false">IF(OR(ROW()-設定!$B$30&lt;2,ROW()+設定!$B$30&gt;13701,N($A12559)&lt;=0,N(INDEX($A$2:$A$13701,MIN(13700,MAX(1,ROW()-1+設定!$B$30))))&lt;=0,$A12559&lt;設定!$B$28,$A12559&gt;設定!$B$29),0,IF(AND($C12559&gt;=MAX(INDEX($C$1:$C$13701,MAX(1,ROW()-設定!$B$24)):INDEX($C$1:$C$13701,MAX(1,ROW()-1))),$C12559&gt;MAX(INDEX($C$1:$C$13701,MIN(13701,ROW()+1)):INDEX($C$1:$C$13701,MIN(13701,ROW()+設定!$B$24))),$C12559&gt;=設定!$B$32,$C12559&gt;=MAX(MIN(INDEX($C$1:$C$13701,MAX(1,ROW()-設定!$B$26)):INDEX($C$1:$C$13701,MAX(1,ROW()-1))),MIN(INDEX($C$1:$C$13701,MIN(13701,ROW()+1)):INDEX($C$1:$C$13701,MIN(13701,ROW()+設定!$B$26))))*10^(設定!$B$27/20)),1,0))</f>
        <v>0</v>
      </c>
      <c r="G12559" s="33" t="n">
        <f aca="false">$G12558+IF($F12559=1,1,0)</f>
        <v>6</v>
      </c>
      <c r="H12559" s="0" t="str">
        <f aca="false">IF($F12559=1,$G12559,"")</f>
        <v/>
      </c>
    </row>
    <row r="12560" customFormat="false" ht="15" hidden="false" customHeight="false" outlineLevel="0" collapsed="false">
      <c r="A12560" s="30" t="n">
        <v>1962.1875</v>
      </c>
      <c r="B12560" s="31" t="n">
        <v>10.9967</v>
      </c>
      <c r="C12560" s="32" t="n">
        <f aca="false">IF($A12560="","",IF(設定!$B$21="dB",10^($B12560/20),ABS($B12560)))</f>
        <v>3.54678611814517</v>
      </c>
      <c r="D12560" s="32" t="n">
        <f aca="false">IF($A12560="","",$A12560^2)</f>
        <v>3850179.78515625</v>
      </c>
      <c r="E12560" s="32" t="n">
        <f aca="false">IF($A12560="","",IF($C12560&lt;=0,"",1/$C12560^2))</f>
        <v>0.0794932036851916</v>
      </c>
      <c r="F12560" s="33" t="n">
        <f aca="false">IF(OR(ROW()-設定!$B$30&lt;2,ROW()+設定!$B$30&gt;13701,N($A12560)&lt;=0,N(INDEX($A$2:$A$13701,MIN(13700,MAX(1,ROW()-1+設定!$B$30))))&lt;=0,$A12560&lt;設定!$B$28,$A12560&gt;設定!$B$29),0,IF(AND($C12560&gt;=MAX(INDEX($C$1:$C$13701,MAX(1,ROW()-設定!$B$24)):INDEX($C$1:$C$13701,MAX(1,ROW()-1))),$C12560&gt;MAX(INDEX($C$1:$C$13701,MIN(13701,ROW()+1)):INDEX($C$1:$C$13701,MIN(13701,ROW()+設定!$B$24))),$C12560&gt;=設定!$B$32,$C12560&gt;=MAX(MIN(INDEX($C$1:$C$13701,MAX(1,ROW()-設定!$B$26)):INDEX($C$1:$C$13701,MAX(1,ROW()-1))),MIN(INDEX($C$1:$C$13701,MIN(13701,ROW()+1)):INDEX($C$1:$C$13701,MIN(13701,ROW()+設定!$B$26))))*10^(設定!$B$27/20)),1,0))</f>
        <v>0</v>
      </c>
      <c r="G12560" s="33" t="n">
        <f aca="false">$G12559+IF($F12560=1,1,0)</f>
        <v>6</v>
      </c>
      <c r="H12560" s="0" t="str">
        <f aca="false">IF($F12560=1,$G12560,"")</f>
        <v/>
      </c>
    </row>
    <row r="12561" customFormat="false" ht="15" hidden="false" customHeight="false" outlineLevel="0" collapsed="false">
      <c r="A12561" s="30" t="n">
        <v>1962.34375</v>
      </c>
      <c r="B12561" s="31" t="n">
        <v>10.7802</v>
      </c>
      <c r="C12561" s="32" t="n">
        <f aca="false">IF($A12561="","",IF(設定!$B$21="dB",10^($B12561/20),ABS($B12561)))</f>
        <v>3.45947343466374</v>
      </c>
      <c r="D12561" s="32" t="n">
        <f aca="false">IF($A12561="","",$A12561^2)</f>
        <v>3850792.99316406</v>
      </c>
      <c r="E12561" s="32" t="n">
        <f aca="false">IF($A12561="","",IF($C12561&lt;=0,"",1/$C12561^2))</f>
        <v>0.0835564538176222</v>
      </c>
      <c r="F12561" s="33" t="n">
        <f aca="false">IF(OR(ROW()-設定!$B$30&lt;2,ROW()+設定!$B$30&gt;13701,N($A12561)&lt;=0,N(INDEX($A$2:$A$13701,MIN(13700,MAX(1,ROW()-1+設定!$B$30))))&lt;=0,$A12561&lt;設定!$B$28,$A12561&gt;設定!$B$29),0,IF(AND($C12561&gt;=MAX(INDEX($C$1:$C$13701,MAX(1,ROW()-設定!$B$24)):INDEX($C$1:$C$13701,MAX(1,ROW()-1))),$C12561&gt;MAX(INDEX($C$1:$C$13701,MIN(13701,ROW()+1)):INDEX($C$1:$C$13701,MIN(13701,ROW()+設定!$B$24))),$C12561&gt;=設定!$B$32,$C12561&gt;=MAX(MIN(INDEX($C$1:$C$13701,MAX(1,ROW()-設定!$B$26)):INDEX($C$1:$C$13701,MAX(1,ROW()-1))),MIN(INDEX($C$1:$C$13701,MIN(13701,ROW()+1)):INDEX($C$1:$C$13701,MIN(13701,ROW()+設定!$B$26))))*10^(設定!$B$27/20)),1,0))</f>
        <v>0</v>
      </c>
      <c r="G12561" s="33" t="n">
        <f aca="false">$G12560+IF($F12561=1,1,0)</f>
        <v>6</v>
      </c>
      <c r="H12561" s="0" t="str">
        <f aca="false">IF($F12561=1,$G12561,"")</f>
        <v/>
      </c>
    </row>
    <row r="12562" customFormat="false" ht="15" hidden="false" customHeight="false" outlineLevel="0" collapsed="false">
      <c r="A12562" s="30" t="n">
        <v>1962.5</v>
      </c>
      <c r="B12562" s="31" t="n">
        <v>10.8179</v>
      </c>
      <c r="C12562" s="32" t="n">
        <f aca="false">IF($A12562="","",IF(設定!$B$21="dB",10^($B12562/20),ABS($B12562)))</f>
        <v>3.47452147283342</v>
      </c>
      <c r="D12562" s="32" t="n">
        <f aca="false">IF($A12562="","",$A12562^2)</f>
        <v>3851406.25</v>
      </c>
      <c r="E12562" s="32" t="n">
        <f aca="false">IF($A12562="","",IF($C12562&lt;=0,"",1/$C12562^2))</f>
        <v>0.0828342606049696</v>
      </c>
      <c r="F12562" s="33" t="n">
        <f aca="false">IF(OR(ROW()-設定!$B$30&lt;2,ROW()+設定!$B$30&gt;13701,N($A12562)&lt;=0,N(INDEX($A$2:$A$13701,MIN(13700,MAX(1,ROW()-1+設定!$B$30))))&lt;=0,$A12562&lt;設定!$B$28,$A12562&gt;設定!$B$29),0,IF(AND($C12562&gt;=MAX(INDEX($C$1:$C$13701,MAX(1,ROW()-設定!$B$24)):INDEX($C$1:$C$13701,MAX(1,ROW()-1))),$C12562&gt;MAX(INDEX($C$1:$C$13701,MIN(13701,ROW()+1)):INDEX($C$1:$C$13701,MIN(13701,ROW()+設定!$B$24))),$C12562&gt;=設定!$B$32,$C12562&gt;=MAX(MIN(INDEX($C$1:$C$13701,MAX(1,ROW()-設定!$B$26)):INDEX($C$1:$C$13701,MAX(1,ROW()-1))),MIN(INDEX($C$1:$C$13701,MIN(13701,ROW()+1)):INDEX($C$1:$C$13701,MIN(13701,ROW()+設定!$B$26))))*10^(設定!$B$27/20)),1,0))</f>
        <v>0</v>
      </c>
      <c r="G12562" s="33" t="n">
        <f aca="false">$G12561+IF($F12562=1,1,0)</f>
        <v>6</v>
      </c>
      <c r="H12562" s="0" t="str">
        <f aca="false">IF($F12562=1,$G12562,"")</f>
        <v/>
      </c>
    </row>
    <row r="12563" customFormat="false" ht="15" hidden="false" customHeight="false" outlineLevel="0" collapsed="false">
      <c r="A12563" s="30" t="n">
        <v>1962.65625</v>
      </c>
      <c r="B12563" s="31" t="n">
        <v>10.7209</v>
      </c>
      <c r="C12563" s="32" t="n">
        <f aca="false">IF($A12563="","",IF(設定!$B$21="dB",10^($B12563/20),ABS($B12563)))</f>
        <v>3.4359354795764</v>
      </c>
      <c r="D12563" s="32" t="n">
        <f aca="false">IF($A12563="","",$A12563^2)</f>
        <v>3852019.55566406</v>
      </c>
      <c r="E12563" s="32" t="n">
        <f aca="false">IF($A12563="","",IF($C12563&lt;=0,"",1/$C12563^2))</f>
        <v>0.0847051859142313</v>
      </c>
      <c r="F12563" s="33" t="n">
        <f aca="false">IF(OR(ROW()-設定!$B$30&lt;2,ROW()+設定!$B$30&gt;13701,N($A12563)&lt;=0,N(INDEX($A$2:$A$13701,MIN(13700,MAX(1,ROW()-1+設定!$B$30))))&lt;=0,$A12563&lt;設定!$B$28,$A12563&gt;設定!$B$29),0,IF(AND($C12563&gt;=MAX(INDEX($C$1:$C$13701,MAX(1,ROW()-設定!$B$24)):INDEX($C$1:$C$13701,MAX(1,ROW()-1))),$C12563&gt;MAX(INDEX($C$1:$C$13701,MIN(13701,ROW()+1)):INDEX($C$1:$C$13701,MIN(13701,ROW()+設定!$B$24))),$C12563&gt;=設定!$B$32,$C12563&gt;=MAX(MIN(INDEX($C$1:$C$13701,MAX(1,ROW()-設定!$B$26)):INDEX($C$1:$C$13701,MAX(1,ROW()-1))),MIN(INDEX($C$1:$C$13701,MIN(13701,ROW()+1)):INDEX($C$1:$C$13701,MIN(13701,ROW()+設定!$B$26))))*10^(設定!$B$27/20)),1,0))</f>
        <v>0</v>
      </c>
      <c r="G12563" s="33" t="n">
        <f aca="false">$G12562+IF($F12563=1,1,0)</f>
        <v>6</v>
      </c>
      <c r="H12563" s="0" t="str">
        <f aca="false">IF($F12563=1,$G12563,"")</f>
        <v/>
      </c>
    </row>
    <row r="12564" customFormat="false" ht="15" hidden="false" customHeight="false" outlineLevel="0" collapsed="false">
      <c r="A12564" s="30" t="n">
        <v>1962.8125</v>
      </c>
      <c r="B12564" s="31" t="n">
        <v>10.8801</v>
      </c>
      <c r="C12564" s="32" t="n">
        <f aca="false">IF($A12564="","",IF(設定!$B$21="dB",10^($B12564/20),ABS($B12564)))</f>
        <v>3.49949195944174</v>
      </c>
      <c r="D12564" s="32" t="n">
        <f aca="false">IF($A12564="","",$A12564^2)</f>
        <v>3852632.91015625</v>
      </c>
      <c r="E12564" s="32" t="n">
        <f aca="false">IF($A12564="","",IF($C12564&lt;=0,"",1/$C12564^2))</f>
        <v>0.0816563569071107</v>
      </c>
      <c r="F12564" s="33" t="n">
        <f aca="false">IF(OR(ROW()-設定!$B$30&lt;2,ROW()+設定!$B$30&gt;13701,N($A12564)&lt;=0,N(INDEX($A$2:$A$13701,MIN(13700,MAX(1,ROW()-1+設定!$B$30))))&lt;=0,$A12564&lt;設定!$B$28,$A12564&gt;設定!$B$29),0,IF(AND($C12564&gt;=MAX(INDEX($C$1:$C$13701,MAX(1,ROW()-設定!$B$24)):INDEX($C$1:$C$13701,MAX(1,ROW()-1))),$C12564&gt;MAX(INDEX($C$1:$C$13701,MIN(13701,ROW()+1)):INDEX($C$1:$C$13701,MIN(13701,ROW()+設定!$B$24))),$C12564&gt;=設定!$B$32,$C12564&gt;=MAX(MIN(INDEX($C$1:$C$13701,MAX(1,ROW()-設定!$B$26)):INDEX($C$1:$C$13701,MAX(1,ROW()-1))),MIN(INDEX($C$1:$C$13701,MIN(13701,ROW()+1)):INDEX($C$1:$C$13701,MIN(13701,ROW()+設定!$B$26))))*10^(設定!$B$27/20)),1,0))</f>
        <v>0</v>
      </c>
      <c r="G12564" s="33" t="n">
        <f aca="false">$G12563+IF($F12564=1,1,0)</f>
        <v>6</v>
      </c>
      <c r="H12564" s="0" t="str">
        <f aca="false">IF($F12564=1,$G12564,"")</f>
        <v/>
      </c>
    </row>
    <row r="12565" customFormat="false" ht="15" hidden="false" customHeight="false" outlineLevel="0" collapsed="false">
      <c r="A12565" s="30" t="n">
        <v>1962.96875</v>
      </c>
      <c r="B12565" s="31" t="n">
        <v>10.8142</v>
      </c>
      <c r="C12565" s="32" t="n">
        <f aca="false">IF($A12565="","",IF(設定!$B$21="dB",10^($B12565/20),ABS($B12565)))</f>
        <v>3.4730417174781</v>
      </c>
      <c r="D12565" s="32" t="n">
        <f aca="false">IF($A12565="","",$A12565^2)</f>
        <v>3853246.31347656</v>
      </c>
      <c r="E12565" s="32" t="n">
        <f aca="false">IF($A12565="","",IF($C12565&lt;=0,"",1/$C12565^2))</f>
        <v>0.0829048618607515</v>
      </c>
      <c r="F12565" s="33" t="n">
        <f aca="false">IF(OR(ROW()-設定!$B$30&lt;2,ROW()+設定!$B$30&gt;13701,N($A12565)&lt;=0,N(INDEX($A$2:$A$13701,MIN(13700,MAX(1,ROW()-1+設定!$B$30))))&lt;=0,$A12565&lt;設定!$B$28,$A12565&gt;設定!$B$29),0,IF(AND($C12565&gt;=MAX(INDEX($C$1:$C$13701,MAX(1,ROW()-設定!$B$24)):INDEX($C$1:$C$13701,MAX(1,ROW()-1))),$C12565&gt;MAX(INDEX($C$1:$C$13701,MIN(13701,ROW()+1)):INDEX($C$1:$C$13701,MIN(13701,ROW()+設定!$B$24))),$C12565&gt;=設定!$B$32,$C12565&gt;=MAX(MIN(INDEX($C$1:$C$13701,MAX(1,ROW()-設定!$B$26)):INDEX($C$1:$C$13701,MAX(1,ROW()-1))),MIN(INDEX($C$1:$C$13701,MIN(13701,ROW()+1)):INDEX($C$1:$C$13701,MIN(13701,ROW()+設定!$B$26))))*10^(設定!$B$27/20)),1,0))</f>
        <v>0</v>
      </c>
      <c r="G12565" s="33" t="n">
        <f aca="false">$G12564+IF($F12565=1,1,0)</f>
        <v>6</v>
      </c>
      <c r="H12565" s="0" t="str">
        <f aca="false">IF($F12565=1,$G12565,"")</f>
        <v/>
      </c>
    </row>
    <row r="12566" customFormat="false" ht="15" hidden="false" customHeight="false" outlineLevel="0" collapsed="false">
      <c r="A12566" s="30" t="n">
        <v>1963.125</v>
      </c>
      <c r="B12566" s="31" t="n">
        <v>10.8804</v>
      </c>
      <c r="C12566" s="32" t="n">
        <f aca="false">IF($A12566="","",IF(設定!$B$21="dB",10^($B12566/20),ABS($B12566)))</f>
        <v>3.49961282969937</v>
      </c>
      <c r="D12566" s="32" t="n">
        <f aca="false">IF($A12566="","",$A12566^2)</f>
        <v>3853859.765625</v>
      </c>
      <c r="E12566" s="32" t="n">
        <f aca="false">IF($A12566="","",IF($C12566&lt;=0,"",1/$C12566^2))</f>
        <v>0.0816507164806216</v>
      </c>
      <c r="F12566" s="33" t="n">
        <f aca="false">IF(OR(ROW()-設定!$B$30&lt;2,ROW()+設定!$B$30&gt;13701,N($A12566)&lt;=0,N(INDEX($A$2:$A$13701,MIN(13700,MAX(1,ROW()-1+設定!$B$30))))&lt;=0,$A12566&lt;設定!$B$28,$A12566&gt;設定!$B$29),0,IF(AND($C12566&gt;=MAX(INDEX($C$1:$C$13701,MAX(1,ROW()-設定!$B$24)):INDEX($C$1:$C$13701,MAX(1,ROW()-1))),$C12566&gt;MAX(INDEX($C$1:$C$13701,MIN(13701,ROW()+1)):INDEX($C$1:$C$13701,MIN(13701,ROW()+設定!$B$24))),$C12566&gt;=設定!$B$32,$C12566&gt;=MAX(MIN(INDEX($C$1:$C$13701,MAX(1,ROW()-設定!$B$26)):INDEX($C$1:$C$13701,MAX(1,ROW()-1))),MIN(INDEX($C$1:$C$13701,MIN(13701,ROW()+1)):INDEX($C$1:$C$13701,MIN(13701,ROW()+設定!$B$26))))*10^(設定!$B$27/20)),1,0))</f>
        <v>0</v>
      </c>
      <c r="G12566" s="33" t="n">
        <f aca="false">$G12565+IF($F12566=1,1,0)</f>
        <v>6</v>
      </c>
      <c r="H12566" s="0" t="str">
        <f aca="false">IF($F12566=1,$G12566,"")</f>
        <v/>
      </c>
    </row>
    <row r="12567" customFormat="false" ht="15" hidden="false" customHeight="false" outlineLevel="0" collapsed="false">
      <c r="A12567" s="30" t="n">
        <v>1963.28125</v>
      </c>
      <c r="B12567" s="31" t="n">
        <v>10.9649</v>
      </c>
      <c r="C12567" s="32" t="n">
        <f aca="false">IF($A12567="","",IF(設定!$B$21="dB",10^($B12567/20),ABS($B12567)))</f>
        <v>3.53382468406124</v>
      </c>
      <c r="D12567" s="32" t="n">
        <f aca="false">IF($A12567="","",$A12567^2)</f>
        <v>3854473.26660156</v>
      </c>
      <c r="E12567" s="32" t="n">
        <f aca="false">IF($A12567="","",IF($C12567&lt;=0,"",1/$C12567^2))</f>
        <v>0.0800774066798712</v>
      </c>
      <c r="F12567" s="33" t="n">
        <f aca="false">IF(OR(ROW()-設定!$B$30&lt;2,ROW()+設定!$B$30&gt;13701,N($A12567)&lt;=0,N(INDEX($A$2:$A$13701,MIN(13700,MAX(1,ROW()-1+設定!$B$30))))&lt;=0,$A12567&lt;設定!$B$28,$A12567&gt;設定!$B$29),0,IF(AND($C12567&gt;=MAX(INDEX($C$1:$C$13701,MAX(1,ROW()-設定!$B$24)):INDEX($C$1:$C$13701,MAX(1,ROW()-1))),$C12567&gt;MAX(INDEX($C$1:$C$13701,MIN(13701,ROW()+1)):INDEX($C$1:$C$13701,MIN(13701,ROW()+設定!$B$24))),$C12567&gt;=設定!$B$32,$C12567&gt;=MAX(MIN(INDEX($C$1:$C$13701,MAX(1,ROW()-設定!$B$26)):INDEX($C$1:$C$13701,MAX(1,ROW()-1))),MIN(INDEX($C$1:$C$13701,MIN(13701,ROW()+1)):INDEX($C$1:$C$13701,MIN(13701,ROW()+設定!$B$26))))*10^(設定!$B$27/20)),1,0))</f>
        <v>0</v>
      </c>
      <c r="G12567" s="33" t="n">
        <f aca="false">$G12566+IF($F12567=1,1,0)</f>
        <v>6</v>
      </c>
      <c r="H12567" s="0" t="str">
        <f aca="false">IF($F12567=1,$G12567,"")</f>
        <v/>
      </c>
    </row>
    <row r="12568" customFormat="false" ht="15" hidden="false" customHeight="false" outlineLevel="0" collapsed="false">
      <c r="A12568" s="30" t="n">
        <v>1963.4375</v>
      </c>
      <c r="B12568" s="31" t="n">
        <v>10.7997</v>
      </c>
      <c r="C12568" s="32" t="n">
        <f aca="false">IF($A12568="","",IF(設定!$B$21="dB",10^($B12568/20),ABS($B12568)))</f>
        <v>3.46724874792799</v>
      </c>
      <c r="D12568" s="32" t="n">
        <f aca="false">IF($A12568="","",$A12568^2)</f>
        <v>3855086.81640625</v>
      </c>
      <c r="E12568" s="32" t="n">
        <f aca="false">IF($A12568="","",IF($C12568&lt;=0,"",1/$C12568^2))</f>
        <v>0.0831821229292991</v>
      </c>
      <c r="F12568" s="33" t="n">
        <f aca="false">IF(OR(ROW()-設定!$B$30&lt;2,ROW()+設定!$B$30&gt;13701,N($A12568)&lt;=0,N(INDEX($A$2:$A$13701,MIN(13700,MAX(1,ROW()-1+設定!$B$30))))&lt;=0,$A12568&lt;設定!$B$28,$A12568&gt;設定!$B$29),0,IF(AND($C12568&gt;=MAX(INDEX($C$1:$C$13701,MAX(1,ROW()-設定!$B$24)):INDEX($C$1:$C$13701,MAX(1,ROW()-1))),$C12568&gt;MAX(INDEX($C$1:$C$13701,MIN(13701,ROW()+1)):INDEX($C$1:$C$13701,MIN(13701,ROW()+設定!$B$24))),$C12568&gt;=設定!$B$32,$C12568&gt;=MAX(MIN(INDEX($C$1:$C$13701,MAX(1,ROW()-設定!$B$26)):INDEX($C$1:$C$13701,MAX(1,ROW()-1))),MIN(INDEX($C$1:$C$13701,MIN(13701,ROW()+1)):INDEX($C$1:$C$13701,MIN(13701,ROW()+設定!$B$26))))*10^(設定!$B$27/20)),1,0))</f>
        <v>0</v>
      </c>
      <c r="G12568" s="33" t="n">
        <f aca="false">$G12567+IF($F12568=1,1,0)</f>
        <v>6</v>
      </c>
      <c r="H12568" s="0" t="str">
        <f aca="false">IF($F12568=1,$G12568,"")</f>
        <v/>
      </c>
    </row>
    <row r="12569" customFormat="false" ht="15" hidden="false" customHeight="false" outlineLevel="0" collapsed="false">
      <c r="A12569" s="30" t="n">
        <v>1963.59375</v>
      </c>
      <c r="B12569" s="31" t="n">
        <v>10.8402</v>
      </c>
      <c r="C12569" s="32" t="n">
        <f aca="false">IF($A12569="","",IF(設定!$B$21="dB",10^($B12569/20),ABS($B12569)))</f>
        <v>3.48345335891444</v>
      </c>
      <c r="D12569" s="32" t="n">
        <f aca="false">IF($A12569="","",$A12569^2)</f>
        <v>3855700.41503906</v>
      </c>
      <c r="E12569" s="32" t="n">
        <f aca="false">IF($A12569="","",IF($C12569&lt;=0,"",1/$C12569^2))</f>
        <v>0.0824100162924124</v>
      </c>
      <c r="F12569" s="33" t="n">
        <f aca="false">IF(OR(ROW()-設定!$B$30&lt;2,ROW()+設定!$B$30&gt;13701,N($A12569)&lt;=0,N(INDEX($A$2:$A$13701,MIN(13700,MAX(1,ROW()-1+設定!$B$30))))&lt;=0,$A12569&lt;設定!$B$28,$A12569&gt;設定!$B$29),0,IF(AND($C12569&gt;=MAX(INDEX($C$1:$C$13701,MAX(1,ROW()-設定!$B$24)):INDEX($C$1:$C$13701,MAX(1,ROW()-1))),$C12569&gt;MAX(INDEX($C$1:$C$13701,MIN(13701,ROW()+1)):INDEX($C$1:$C$13701,MIN(13701,ROW()+設定!$B$24))),$C12569&gt;=設定!$B$32,$C12569&gt;=MAX(MIN(INDEX($C$1:$C$13701,MAX(1,ROW()-設定!$B$26)):INDEX($C$1:$C$13701,MAX(1,ROW()-1))),MIN(INDEX($C$1:$C$13701,MIN(13701,ROW()+1)):INDEX($C$1:$C$13701,MIN(13701,ROW()+設定!$B$26))))*10^(設定!$B$27/20)),1,0))</f>
        <v>0</v>
      </c>
      <c r="G12569" s="33" t="n">
        <f aca="false">$G12568+IF($F12569=1,1,0)</f>
        <v>6</v>
      </c>
      <c r="H12569" s="0" t="str">
        <f aca="false">IF($F12569=1,$G12569,"")</f>
        <v/>
      </c>
    </row>
    <row r="12570" customFormat="false" ht="15" hidden="false" customHeight="false" outlineLevel="0" collapsed="false">
      <c r="A12570" s="30" t="n">
        <v>1963.75</v>
      </c>
      <c r="B12570" s="31" t="n">
        <v>10.8896</v>
      </c>
      <c r="C12570" s="32" t="n">
        <f aca="false">IF($A12570="","",IF(設定!$B$21="dB",10^($B12570/20),ABS($B12570)))</f>
        <v>3.50332154538147</v>
      </c>
      <c r="D12570" s="32" t="n">
        <f aca="false">IF($A12570="","",$A12570^2)</f>
        <v>3856314.0625</v>
      </c>
      <c r="E12570" s="32" t="n">
        <f aca="false">IF($A12570="","",IF($C12570&lt;=0,"",1/$C12570^2))</f>
        <v>0.0814779324514113</v>
      </c>
      <c r="F12570" s="33" t="n">
        <f aca="false">IF(OR(ROW()-設定!$B$30&lt;2,ROW()+設定!$B$30&gt;13701,N($A12570)&lt;=0,N(INDEX($A$2:$A$13701,MIN(13700,MAX(1,ROW()-1+設定!$B$30))))&lt;=0,$A12570&lt;設定!$B$28,$A12570&gt;設定!$B$29),0,IF(AND($C12570&gt;=MAX(INDEX($C$1:$C$13701,MAX(1,ROW()-設定!$B$24)):INDEX($C$1:$C$13701,MAX(1,ROW()-1))),$C12570&gt;MAX(INDEX($C$1:$C$13701,MIN(13701,ROW()+1)):INDEX($C$1:$C$13701,MIN(13701,ROW()+設定!$B$24))),$C12570&gt;=設定!$B$32,$C12570&gt;=MAX(MIN(INDEX($C$1:$C$13701,MAX(1,ROW()-設定!$B$26)):INDEX($C$1:$C$13701,MAX(1,ROW()-1))),MIN(INDEX($C$1:$C$13701,MIN(13701,ROW()+1)):INDEX($C$1:$C$13701,MIN(13701,ROW()+設定!$B$26))))*10^(設定!$B$27/20)),1,0))</f>
        <v>0</v>
      </c>
      <c r="G12570" s="33" t="n">
        <f aca="false">$G12569+IF($F12570=1,1,0)</f>
        <v>6</v>
      </c>
      <c r="H12570" s="0" t="str">
        <f aca="false">IF($F12570=1,$G12570,"")</f>
        <v/>
      </c>
    </row>
    <row r="12571" customFormat="false" ht="15" hidden="false" customHeight="false" outlineLevel="0" collapsed="false">
      <c r="A12571" s="30" t="n">
        <v>1963.90625</v>
      </c>
      <c r="B12571" s="31" t="n">
        <v>10.7843</v>
      </c>
      <c r="C12571" s="32" t="n">
        <f aca="false">IF($A12571="","",IF(設定!$B$21="dB",10^($B12571/20),ABS($B12571)))</f>
        <v>3.4611067951828</v>
      </c>
      <c r="D12571" s="32" t="n">
        <f aca="false">IF($A12571="","",$A12571^2)</f>
        <v>3856927.75878906</v>
      </c>
      <c r="E12571" s="32" t="n">
        <f aca="false">IF($A12571="","",IF($C12571&lt;=0,"",1/$C12571^2))</f>
        <v>0.0834776087442703</v>
      </c>
      <c r="F12571" s="33" t="n">
        <f aca="false">IF(OR(ROW()-設定!$B$30&lt;2,ROW()+設定!$B$30&gt;13701,N($A12571)&lt;=0,N(INDEX($A$2:$A$13701,MIN(13700,MAX(1,ROW()-1+設定!$B$30))))&lt;=0,$A12571&lt;設定!$B$28,$A12571&gt;設定!$B$29),0,IF(AND($C12571&gt;=MAX(INDEX($C$1:$C$13701,MAX(1,ROW()-設定!$B$24)):INDEX($C$1:$C$13701,MAX(1,ROW()-1))),$C12571&gt;MAX(INDEX($C$1:$C$13701,MIN(13701,ROW()+1)):INDEX($C$1:$C$13701,MIN(13701,ROW()+設定!$B$24))),$C12571&gt;=設定!$B$32,$C12571&gt;=MAX(MIN(INDEX($C$1:$C$13701,MAX(1,ROW()-設定!$B$26)):INDEX($C$1:$C$13701,MAX(1,ROW()-1))),MIN(INDEX($C$1:$C$13701,MIN(13701,ROW()+1)):INDEX($C$1:$C$13701,MIN(13701,ROW()+設定!$B$26))))*10^(設定!$B$27/20)),1,0))</f>
        <v>0</v>
      </c>
      <c r="G12571" s="33" t="n">
        <f aca="false">$G12570+IF($F12571=1,1,0)</f>
        <v>6</v>
      </c>
      <c r="H12571" s="0" t="str">
        <f aca="false">IF($F12571=1,$G12571,"")</f>
        <v/>
      </c>
    </row>
    <row r="12572" customFormat="false" ht="15" hidden="false" customHeight="false" outlineLevel="0" collapsed="false">
      <c r="A12572" s="30" t="n">
        <v>1964.0625</v>
      </c>
      <c r="B12572" s="31" t="n">
        <v>10.7278</v>
      </c>
      <c r="C12572" s="32" t="n">
        <f aca="false">IF($A12572="","",IF(設定!$B$21="dB",10^($B12572/20),ABS($B12572)))</f>
        <v>3.43866604316798</v>
      </c>
      <c r="D12572" s="32" t="n">
        <f aca="false">IF($A12572="","",$A12572^2)</f>
        <v>3857541.50390625</v>
      </c>
      <c r="E12572" s="32" t="n">
        <f aca="false">IF($A12572="","",IF($C12572&lt;=0,"",1/$C12572^2))</f>
        <v>0.0845707145455921</v>
      </c>
      <c r="F12572" s="33" t="n">
        <f aca="false">IF(OR(ROW()-設定!$B$30&lt;2,ROW()+設定!$B$30&gt;13701,N($A12572)&lt;=0,N(INDEX($A$2:$A$13701,MIN(13700,MAX(1,ROW()-1+設定!$B$30))))&lt;=0,$A12572&lt;設定!$B$28,$A12572&gt;設定!$B$29),0,IF(AND($C12572&gt;=MAX(INDEX($C$1:$C$13701,MAX(1,ROW()-設定!$B$24)):INDEX($C$1:$C$13701,MAX(1,ROW()-1))),$C12572&gt;MAX(INDEX($C$1:$C$13701,MIN(13701,ROW()+1)):INDEX($C$1:$C$13701,MIN(13701,ROW()+設定!$B$24))),$C12572&gt;=設定!$B$32,$C12572&gt;=MAX(MIN(INDEX($C$1:$C$13701,MAX(1,ROW()-設定!$B$26)):INDEX($C$1:$C$13701,MAX(1,ROW()-1))),MIN(INDEX($C$1:$C$13701,MIN(13701,ROW()+1)):INDEX($C$1:$C$13701,MIN(13701,ROW()+設定!$B$26))))*10^(設定!$B$27/20)),1,0))</f>
        <v>0</v>
      </c>
      <c r="G12572" s="33" t="n">
        <f aca="false">$G12571+IF($F12572=1,1,0)</f>
        <v>6</v>
      </c>
      <c r="H12572" s="0" t="str">
        <f aca="false">IF($F12572=1,$G12572,"")</f>
        <v/>
      </c>
    </row>
    <row r="12573" customFormat="false" ht="15" hidden="false" customHeight="false" outlineLevel="0" collapsed="false">
      <c r="A12573" s="30" t="n">
        <v>1964.21875</v>
      </c>
      <c r="B12573" s="31" t="n">
        <v>10.8172</v>
      </c>
      <c r="C12573" s="32" t="n">
        <f aca="false">IF($A12573="","",IF(設定!$B$21="dB",10^($B12573/20),ABS($B12573)))</f>
        <v>3.47424147076912</v>
      </c>
      <c r="D12573" s="32" t="n">
        <f aca="false">IF($A12573="","",$A12573^2)</f>
        <v>3858155.29785156</v>
      </c>
      <c r="E12573" s="32" t="n">
        <f aca="false">IF($A12573="","",IF($C12573&lt;=0,"",1/$C12573^2))</f>
        <v>0.0828476129863715</v>
      </c>
      <c r="F12573" s="33" t="n">
        <f aca="false">IF(OR(ROW()-設定!$B$30&lt;2,ROW()+設定!$B$30&gt;13701,N($A12573)&lt;=0,N(INDEX($A$2:$A$13701,MIN(13700,MAX(1,ROW()-1+設定!$B$30))))&lt;=0,$A12573&lt;設定!$B$28,$A12573&gt;設定!$B$29),0,IF(AND($C12573&gt;=MAX(INDEX($C$1:$C$13701,MAX(1,ROW()-設定!$B$24)):INDEX($C$1:$C$13701,MAX(1,ROW()-1))),$C12573&gt;MAX(INDEX($C$1:$C$13701,MIN(13701,ROW()+1)):INDEX($C$1:$C$13701,MIN(13701,ROW()+設定!$B$24))),$C12573&gt;=設定!$B$32,$C12573&gt;=MAX(MIN(INDEX($C$1:$C$13701,MAX(1,ROW()-設定!$B$26)):INDEX($C$1:$C$13701,MAX(1,ROW()-1))),MIN(INDEX($C$1:$C$13701,MIN(13701,ROW()+1)):INDEX($C$1:$C$13701,MIN(13701,ROW()+設定!$B$26))))*10^(設定!$B$27/20)),1,0))</f>
        <v>0</v>
      </c>
      <c r="G12573" s="33" t="n">
        <f aca="false">$G12572+IF($F12573=1,1,0)</f>
        <v>6</v>
      </c>
      <c r="H12573" s="0" t="str">
        <f aca="false">IF($F12573=1,$G12573,"")</f>
        <v/>
      </c>
    </row>
    <row r="12574" customFormat="false" ht="15" hidden="false" customHeight="false" outlineLevel="0" collapsed="false">
      <c r="A12574" s="30" t="n">
        <v>1964.375</v>
      </c>
      <c r="B12574" s="31" t="n">
        <v>10.8274</v>
      </c>
      <c r="C12574" s="32" t="n">
        <f aca="false">IF($A12574="","",IF(設定!$B$21="dB",10^($B12574/20),ABS($B12574)))</f>
        <v>3.47832373291399</v>
      </c>
      <c r="D12574" s="32" t="n">
        <f aca="false">IF($A12574="","",$A12574^2)</f>
        <v>3858769.140625</v>
      </c>
      <c r="E12574" s="32" t="n">
        <f aca="false">IF($A12574="","",IF($C12574&lt;=0,"",1/$C12574^2))</f>
        <v>0.0826532623530083</v>
      </c>
      <c r="F12574" s="33" t="n">
        <f aca="false">IF(OR(ROW()-設定!$B$30&lt;2,ROW()+設定!$B$30&gt;13701,N($A12574)&lt;=0,N(INDEX($A$2:$A$13701,MIN(13700,MAX(1,ROW()-1+設定!$B$30))))&lt;=0,$A12574&lt;設定!$B$28,$A12574&gt;設定!$B$29),0,IF(AND($C12574&gt;=MAX(INDEX($C$1:$C$13701,MAX(1,ROW()-設定!$B$24)):INDEX($C$1:$C$13701,MAX(1,ROW()-1))),$C12574&gt;MAX(INDEX($C$1:$C$13701,MIN(13701,ROW()+1)):INDEX($C$1:$C$13701,MIN(13701,ROW()+設定!$B$24))),$C12574&gt;=設定!$B$32,$C12574&gt;=MAX(MIN(INDEX($C$1:$C$13701,MAX(1,ROW()-設定!$B$26)):INDEX($C$1:$C$13701,MAX(1,ROW()-1))),MIN(INDEX($C$1:$C$13701,MIN(13701,ROW()+1)):INDEX($C$1:$C$13701,MIN(13701,ROW()+設定!$B$26))))*10^(設定!$B$27/20)),1,0))</f>
        <v>0</v>
      </c>
      <c r="G12574" s="33" t="n">
        <f aca="false">$G12573+IF($F12574=1,1,0)</f>
        <v>6</v>
      </c>
      <c r="H12574" s="0" t="str">
        <f aca="false">IF($F12574=1,$G12574,"")</f>
        <v/>
      </c>
    </row>
    <row r="12575" customFormat="false" ht="15" hidden="false" customHeight="false" outlineLevel="0" collapsed="false">
      <c r="A12575" s="30" t="n">
        <v>1964.53125</v>
      </c>
      <c r="B12575" s="31" t="n">
        <v>10.8514</v>
      </c>
      <c r="C12575" s="32" t="n">
        <f aca="false">IF($A12575="","",IF(設定!$B$21="dB",10^($B12575/20),ABS($B12575)))</f>
        <v>3.48794798684017</v>
      </c>
      <c r="D12575" s="32" t="n">
        <f aca="false">IF($A12575="","",$A12575^2)</f>
        <v>3859383.03222656</v>
      </c>
      <c r="E12575" s="32" t="n">
        <f aca="false">IF($A12575="","",IF($C12575&lt;=0,"",1/$C12575^2))</f>
        <v>0.0821977632951456</v>
      </c>
      <c r="F12575" s="33" t="n">
        <f aca="false">IF(OR(ROW()-設定!$B$30&lt;2,ROW()+設定!$B$30&gt;13701,N($A12575)&lt;=0,N(INDEX($A$2:$A$13701,MIN(13700,MAX(1,ROW()-1+設定!$B$30))))&lt;=0,$A12575&lt;設定!$B$28,$A12575&gt;設定!$B$29),0,IF(AND($C12575&gt;=MAX(INDEX($C$1:$C$13701,MAX(1,ROW()-設定!$B$24)):INDEX($C$1:$C$13701,MAX(1,ROW()-1))),$C12575&gt;MAX(INDEX($C$1:$C$13701,MIN(13701,ROW()+1)):INDEX($C$1:$C$13701,MIN(13701,ROW()+設定!$B$24))),$C12575&gt;=設定!$B$32,$C12575&gt;=MAX(MIN(INDEX($C$1:$C$13701,MAX(1,ROW()-設定!$B$26)):INDEX($C$1:$C$13701,MAX(1,ROW()-1))),MIN(INDEX($C$1:$C$13701,MIN(13701,ROW()+1)):INDEX($C$1:$C$13701,MIN(13701,ROW()+設定!$B$26))))*10^(設定!$B$27/20)),1,0))</f>
        <v>0</v>
      </c>
      <c r="G12575" s="33" t="n">
        <f aca="false">$G12574+IF($F12575=1,1,0)</f>
        <v>6</v>
      </c>
      <c r="H12575" s="0" t="str">
        <f aca="false">IF($F12575=1,$G12575,"")</f>
        <v/>
      </c>
    </row>
    <row r="12576" customFormat="false" ht="15" hidden="false" customHeight="false" outlineLevel="0" collapsed="false">
      <c r="A12576" s="30" t="n">
        <v>1964.6875</v>
      </c>
      <c r="B12576" s="31" t="n">
        <v>10.8512</v>
      </c>
      <c r="C12576" s="32" t="n">
        <f aca="false">IF($A12576="","",IF(設定!$B$21="dB",10^($B12576/20),ABS($B12576)))</f>
        <v>3.4878676747944</v>
      </c>
      <c r="D12576" s="32" t="n">
        <f aca="false">IF($A12576="","",$A12576^2)</f>
        <v>3859996.97265625</v>
      </c>
      <c r="E12576" s="32" t="n">
        <f aca="false">IF($A12576="","",IF($C12576&lt;=0,"",1/$C12576^2))</f>
        <v>0.0822015487291966</v>
      </c>
      <c r="F12576" s="33" t="n">
        <f aca="false">IF(OR(ROW()-設定!$B$30&lt;2,ROW()+設定!$B$30&gt;13701,N($A12576)&lt;=0,N(INDEX($A$2:$A$13701,MIN(13700,MAX(1,ROW()-1+設定!$B$30))))&lt;=0,$A12576&lt;設定!$B$28,$A12576&gt;設定!$B$29),0,IF(AND($C12576&gt;=MAX(INDEX($C$1:$C$13701,MAX(1,ROW()-設定!$B$24)):INDEX($C$1:$C$13701,MAX(1,ROW()-1))),$C12576&gt;MAX(INDEX($C$1:$C$13701,MIN(13701,ROW()+1)):INDEX($C$1:$C$13701,MIN(13701,ROW()+設定!$B$24))),$C12576&gt;=設定!$B$32,$C12576&gt;=MAX(MIN(INDEX($C$1:$C$13701,MAX(1,ROW()-設定!$B$26)):INDEX($C$1:$C$13701,MAX(1,ROW()-1))),MIN(INDEX($C$1:$C$13701,MIN(13701,ROW()+1)):INDEX($C$1:$C$13701,MIN(13701,ROW()+設定!$B$26))))*10^(設定!$B$27/20)),1,0))</f>
        <v>0</v>
      </c>
      <c r="G12576" s="33" t="n">
        <f aca="false">$G12575+IF($F12576=1,1,0)</f>
        <v>6</v>
      </c>
      <c r="H12576" s="0" t="str">
        <f aca="false">IF($F12576=1,$G12576,"")</f>
        <v/>
      </c>
    </row>
    <row r="12577" customFormat="false" ht="15" hidden="false" customHeight="false" outlineLevel="0" collapsed="false">
      <c r="A12577" s="30" t="n">
        <v>1964.84375</v>
      </c>
      <c r="B12577" s="31" t="n">
        <v>10.6895</v>
      </c>
      <c r="C12577" s="32" t="n">
        <f aca="false">IF($A12577="","",IF(設定!$B$21="dB",10^($B12577/20),ABS($B12577)))</f>
        <v>3.42353679597236</v>
      </c>
      <c r="D12577" s="32" t="n">
        <f aca="false">IF($A12577="","",$A12577^2)</f>
        <v>3860610.96191406</v>
      </c>
      <c r="E12577" s="32" t="n">
        <f aca="false">IF($A12577="","",IF($C12577&lt;=0,"",1/$C12577^2))</f>
        <v>0.0853198336451887</v>
      </c>
      <c r="F12577" s="33" t="n">
        <f aca="false">IF(OR(ROW()-設定!$B$30&lt;2,ROW()+設定!$B$30&gt;13701,N($A12577)&lt;=0,N(INDEX($A$2:$A$13701,MIN(13700,MAX(1,ROW()-1+設定!$B$30))))&lt;=0,$A12577&lt;設定!$B$28,$A12577&gt;設定!$B$29),0,IF(AND($C12577&gt;=MAX(INDEX($C$1:$C$13701,MAX(1,ROW()-設定!$B$24)):INDEX($C$1:$C$13701,MAX(1,ROW()-1))),$C12577&gt;MAX(INDEX($C$1:$C$13701,MIN(13701,ROW()+1)):INDEX($C$1:$C$13701,MIN(13701,ROW()+設定!$B$24))),$C12577&gt;=設定!$B$32,$C12577&gt;=MAX(MIN(INDEX($C$1:$C$13701,MAX(1,ROW()-設定!$B$26)):INDEX($C$1:$C$13701,MAX(1,ROW()-1))),MIN(INDEX($C$1:$C$13701,MIN(13701,ROW()+1)):INDEX($C$1:$C$13701,MIN(13701,ROW()+設定!$B$26))))*10^(設定!$B$27/20)),1,0))</f>
        <v>0</v>
      </c>
      <c r="G12577" s="33" t="n">
        <f aca="false">$G12576+IF($F12577=1,1,0)</f>
        <v>6</v>
      </c>
      <c r="H12577" s="0" t="str">
        <f aca="false">IF($F12577=1,$G12577,"")</f>
        <v/>
      </c>
    </row>
    <row r="12578" customFormat="false" ht="15" hidden="false" customHeight="false" outlineLevel="0" collapsed="false">
      <c r="A12578" s="30" t="n">
        <v>1965</v>
      </c>
      <c r="B12578" s="31" t="n">
        <v>10.801</v>
      </c>
      <c r="C12578" s="32" t="n">
        <f aca="false">IF($A12578="","",IF(設定!$B$21="dB",10^($B12578/20),ABS($B12578)))</f>
        <v>3.46776772305726</v>
      </c>
      <c r="D12578" s="32" t="n">
        <f aca="false">IF($A12578="","",$A12578^2)</f>
        <v>3861225</v>
      </c>
      <c r="E12578" s="32" t="n">
        <f aca="false">IF($A12578="","",IF($C12578&lt;=0,"",1/$C12578^2))</f>
        <v>0.0831572272464589</v>
      </c>
      <c r="F12578" s="33" t="n">
        <f aca="false">IF(OR(ROW()-設定!$B$30&lt;2,ROW()+設定!$B$30&gt;13701,N($A12578)&lt;=0,N(INDEX($A$2:$A$13701,MIN(13700,MAX(1,ROW()-1+設定!$B$30))))&lt;=0,$A12578&lt;設定!$B$28,$A12578&gt;設定!$B$29),0,IF(AND($C12578&gt;=MAX(INDEX($C$1:$C$13701,MAX(1,ROW()-設定!$B$24)):INDEX($C$1:$C$13701,MAX(1,ROW()-1))),$C12578&gt;MAX(INDEX($C$1:$C$13701,MIN(13701,ROW()+1)):INDEX($C$1:$C$13701,MIN(13701,ROW()+設定!$B$24))),$C12578&gt;=設定!$B$32,$C12578&gt;=MAX(MIN(INDEX($C$1:$C$13701,MAX(1,ROW()-設定!$B$26)):INDEX($C$1:$C$13701,MAX(1,ROW()-1))),MIN(INDEX($C$1:$C$13701,MIN(13701,ROW()+1)):INDEX($C$1:$C$13701,MIN(13701,ROW()+設定!$B$26))))*10^(設定!$B$27/20)),1,0))</f>
        <v>0</v>
      </c>
      <c r="G12578" s="33" t="n">
        <f aca="false">$G12577+IF($F12578=1,1,0)</f>
        <v>6</v>
      </c>
      <c r="H12578" s="0" t="str">
        <f aca="false">IF($F12578=1,$G12578,"")</f>
        <v/>
      </c>
    </row>
    <row r="12579" customFormat="false" ht="15" hidden="false" customHeight="false" outlineLevel="0" collapsed="false">
      <c r="A12579" s="30" t="n">
        <v>1965.15625</v>
      </c>
      <c r="B12579" s="31" t="n">
        <v>10.8775</v>
      </c>
      <c r="C12579" s="32" t="n">
        <f aca="false">IF($A12579="","",IF(設定!$B$21="dB",10^($B12579/20),ABS($B12579)))</f>
        <v>3.49844459206453</v>
      </c>
      <c r="D12579" s="32" t="n">
        <f aca="false">IF($A12579="","",$A12579^2)</f>
        <v>3861839.08691406</v>
      </c>
      <c r="E12579" s="32" t="n">
        <f aca="false">IF($A12579="","",IF($C12579&lt;=0,"",1/$C12579^2))</f>
        <v>0.0817052569278321</v>
      </c>
      <c r="F12579" s="33" t="n">
        <f aca="false">IF(OR(ROW()-設定!$B$30&lt;2,ROW()+設定!$B$30&gt;13701,N($A12579)&lt;=0,N(INDEX($A$2:$A$13701,MIN(13700,MAX(1,ROW()-1+設定!$B$30))))&lt;=0,$A12579&lt;設定!$B$28,$A12579&gt;設定!$B$29),0,IF(AND($C12579&gt;=MAX(INDEX($C$1:$C$13701,MAX(1,ROW()-設定!$B$24)):INDEX($C$1:$C$13701,MAX(1,ROW()-1))),$C12579&gt;MAX(INDEX($C$1:$C$13701,MIN(13701,ROW()+1)):INDEX($C$1:$C$13701,MIN(13701,ROW()+設定!$B$24))),$C12579&gt;=設定!$B$32,$C12579&gt;=MAX(MIN(INDEX($C$1:$C$13701,MAX(1,ROW()-設定!$B$26)):INDEX($C$1:$C$13701,MAX(1,ROW()-1))),MIN(INDEX($C$1:$C$13701,MIN(13701,ROW()+1)):INDEX($C$1:$C$13701,MIN(13701,ROW()+設定!$B$26))))*10^(設定!$B$27/20)),1,0))</f>
        <v>0</v>
      </c>
      <c r="G12579" s="33" t="n">
        <f aca="false">$G12578+IF($F12579=1,1,0)</f>
        <v>6</v>
      </c>
      <c r="H12579" s="0" t="str">
        <f aca="false">IF($F12579=1,$G12579,"")</f>
        <v/>
      </c>
    </row>
    <row r="12580" customFormat="false" ht="15" hidden="false" customHeight="false" outlineLevel="0" collapsed="false">
      <c r="A12580" s="30" t="n">
        <v>1965.3125</v>
      </c>
      <c r="B12580" s="31" t="n">
        <v>10.6958</v>
      </c>
      <c r="C12580" s="32" t="n">
        <f aca="false">IF($A12580="","",IF(設定!$B$21="dB",10^($B12580/20),ABS($B12580)))</f>
        <v>3.42602083692807</v>
      </c>
      <c r="D12580" s="32" t="n">
        <f aca="false">IF($A12580="","",$A12580^2)</f>
        <v>3862453.22265625</v>
      </c>
      <c r="E12580" s="32" t="n">
        <f aca="false">IF($A12580="","",IF($C12580&lt;=0,"",1/$C12580^2))</f>
        <v>0.0851961559804907</v>
      </c>
      <c r="F12580" s="33" t="n">
        <f aca="false">IF(OR(ROW()-設定!$B$30&lt;2,ROW()+設定!$B$30&gt;13701,N($A12580)&lt;=0,N(INDEX($A$2:$A$13701,MIN(13700,MAX(1,ROW()-1+設定!$B$30))))&lt;=0,$A12580&lt;設定!$B$28,$A12580&gt;設定!$B$29),0,IF(AND($C12580&gt;=MAX(INDEX($C$1:$C$13701,MAX(1,ROW()-設定!$B$24)):INDEX($C$1:$C$13701,MAX(1,ROW()-1))),$C12580&gt;MAX(INDEX($C$1:$C$13701,MIN(13701,ROW()+1)):INDEX($C$1:$C$13701,MIN(13701,ROW()+設定!$B$24))),$C12580&gt;=設定!$B$32,$C12580&gt;=MAX(MIN(INDEX($C$1:$C$13701,MAX(1,ROW()-設定!$B$26)):INDEX($C$1:$C$13701,MAX(1,ROW()-1))),MIN(INDEX($C$1:$C$13701,MIN(13701,ROW()+1)):INDEX($C$1:$C$13701,MIN(13701,ROW()+設定!$B$26))))*10^(設定!$B$27/20)),1,0))</f>
        <v>0</v>
      </c>
      <c r="G12580" s="33" t="n">
        <f aca="false">$G12579+IF($F12580=1,1,0)</f>
        <v>6</v>
      </c>
      <c r="H12580" s="0" t="str">
        <f aca="false">IF($F12580=1,$G12580,"")</f>
        <v/>
      </c>
    </row>
    <row r="12581" customFormat="false" ht="15" hidden="false" customHeight="false" outlineLevel="0" collapsed="false">
      <c r="A12581" s="30" t="n">
        <v>1965.46875</v>
      </c>
      <c r="B12581" s="31" t="n">
        <v>10.7772</v>
      </c>
      <c r="C12581" s="32" t="n">
        <f aca="false">IF($A12581="","",IF(設定!$B$21="dB",10^($B12581/20),ABS($B12581)))</f>
        <v>3.45827878119092</v>
      </c>
      <c r="D12581" s="32" t="n">
        <f aca="false">IF($A12581="","",$A12581^2)</f>
        <v>3863067.40722656</v>
      </c>
      <c r="E12581" s="32" t="n">
        <f aca="false">IF($A12581="","",IF($C12581&lt;=0,"",1/$C12581^2))</f>
        <v>0.0836141925110596</v>
      </c>
      <c r="F12581" s="33" t="n">
        <f aca="false">IF(OR(ROW()-設定!$B$30&lt;2,ROW()+設定!$B$30&gt;13701,N($A12581)&lt;=0,N(INDEX($A$2:$A$13701,MIN(13700,MAX(1,ROW()-1+設定!$B$30))))&lt;=0,$A12581&lt;設定!$B$28,$A12581&gt;設定!$B$29),0,IF(AND($C12581&gt;=MAX(INDEX($C$1:$C$13701,MAX(1,ROW()-設定!$B$24)):INDEX($C$1:$C$13701,MAX(1,ROW()-1))),$C12581&gt;MAX(INDEX($C$1:$C$13701,MIN(13701,ROW()+1)):INDEX($C$1:$C$13701,MIN(13701,ROW()+設定!$B$24))),$C12581&gt;=設定!$B$32,$C12581&gt;=MAX(MIN(INDEX($C$1:$C$13701,MAX(1,ROW()-設定!$B$26)):INDEX($C$1:$C$13701,MAX(1,ROW()-1))),MIN(INDEX($C$1:$C$13701,MIN(13701,ROW()+1)):INDEX($C$1:$C$13701,MIN(13701,ROW()+設定!$B$26))))*10^(設定!$B$27/20)),1,0))</f>
        <v>0</v>
      </c>
      <c r="G12581" s="33" t="n">
        <f aca="false">$G12580+IF($F12581=1,1,0)</f>
        <v>6</v>
      </c>
      <c r="H12581" s="0" t="str">
        <f aca="false">IF($F12581=1,$G12581,"")</f>
        <v/>
      </c>
    </row>
    <row r="12582" customFormat="false" ht="15" hidden="false" customHeight="false" outlineLevel="0" collapsed="false">
      <c r="A12582" s="30" t="n">
        <v>1965.625</v>
      </c>
      <c r="B12582" s="31" t="n">
        <v>10.6693</v>
      </c>
      <c r="C12582" s="32" t="n">
        <f aca="false">IF($A12582="","",IF(設定!$B$21="dB",10^($B12582/20),ABS($B12582)))</f>
        <v>3.41558423220165</v>
      </c>
      <c r="D12582" s="32" t="n">
        <f aca="false">IF($A12582="","",$A12582^2)</f>
        <v>3863681.640625</v>
      </c>
      <c r="E12582" s="32" t="n">
        <f aca="false">IF($A12582="","",IF($C12582&lt;=0,"",1/$C12582^2))</f>
        <v>0.0857175994543249</v>
      </c>
      <c r="F12582" s="33" t="n">
        <f aca="false">IF(OR(ROW()-設定!$B$30&lt;2,ROW()+設定!$B$30&gt;13701,N($A12582)&lt;=0,N(INDEX($A$2:$A$13701,MIN(13700,MAX(1,ROW()-1+設定!$B$30))))&lt;=0,$A12582&lt;設定!$B$28,$A12582&gt;設定!$B$29),0,IF(AND($C12582&gt;=MAX(INDEX($C$1:$C$13701,MAX(1,ROW()-設定!$B$24)):INDEX($C$1:$C$13701,MAX(1,ROW()-1))),$C12582&gt;MAX(INDEX($C$1:$C$13701,MIN(13701,ROW()+1)):INDEX($C$1:$C$13701,MIN(13701,ROW()+設定!$B$24))),$C12582&gt;=設定!$B$32,$C12582&gt;=MAX(MIN(INDEX($C$1:$C$13701,MAX(1,ROW()-設定!$B$26)):INDEX($C$1:$C$13701,MAX(1,ROW()-1))),MIN(INDEX($C$1:$C$13701,MIN(13701,ROW()+1)):INDEX($C$1:$C$13701,MIN(13701,ROW()+設定!$B$26))))*10^(設定!$B$27/20)),1,0))</f>
        <v>0</v>
      </c>
      <c r="G12582" s="33" t="n">
        <f aca="false">$G12581+IF($F12582=1,1,0)</f>
        <v>6</v>
      </c>
      <c r="H12582" s="0" t="str">
        <f aca="false">IF($F12582=1,$G12582,"")</f>
        <v/>
      </c>
    </row>
    <row r="12583" customFormat="false" ht="15" hidden="false" customHeight="false" outlineLevel="0" collapsed="false">
      <c r="A12583" s="30" t="n">
        <v>1965.78125</v>
      </c>
      <c r="B12583" s="31" t="n">
        <v>10.7472</v>
      </c>
      <c r="C12583" s="32" t="n">
        <f aca="false">IF($A12583="","",IF(設定!$B$21="dB",10^($B12583/20),ABS($B12583)))</f>
        <v>3.44635491308175</v>
      </c>
      <c r="D12583" s="32" t="n">
        <f aca="false">IF($A12583="","",$A12583^2)</f>
        <v>3864295.92285156</v>
      </c>
      <c r="E12583" s="32" t="n">
        <f aca="false">IF($A12583="","",IF($C12583&lt;=0,"",1/$C12583^2))</f>
        <v>0.0841937784048573</v>
      </c>
      <c r="F12583" s="33" t="n">
        <f aca="false">IF(OR(ROW()-設定!$B$30&lt;2,ROW()+設定!$B$30&gt;13701,N($A12583)&lt;=0,N(INDEX($A$2:$A$13701,MIN(13700,MAX(1,ROW()-1+設定!$B$30))))&lt;=0,$A12583&lt;設定!$B$28,$A12583&gt;設定!$B$29),0,IF(AND($C12583&gt;=MAX(INDEX($C$1:$C$13701,MAX(1,ROW()-設定!$B$24)):INDEX($C$1:$C$13701,MAX(1,ROW()-1))),$C12583&gt;MAX(INDEX($C$1:$C$13701,MIN(13701,ROW()+1)):INDEX($C$1:$C$13701,MIN(13701,ROW()+設定!$B$24))),$C12583&gt;=設定!$B$32,$C12583&gt;=MAX(MIN(INDEX($C$1:$C$13701,MAX(1,ROW()-設定!$B$26)):INDEX($C$1:$C$13701,MAX(1,ROW()-1))),MIN(INDEX($C$1:$C$13701,MIN(13701,ROW()+1)):INDEX($C$1:$C$13701,MIN(13701,ROW()+設定!$B$26))))*10^(設定!$B$27/20)),1,0))</f>
        <v>0</v>
      </c>
      <c r="G12583" s="33" t="n">
        <f aca="false">$G12582+IF($F12583=1,1,0)</f>
        <v>6</v>
      </c>
      <c r="H12583" s="0" t="str">
        <f aca="false">IF($F12583=1,$G12583,"")</f>
        <v/>
      </c>
    </row>
    <row r="12584" customFormat="false" ht="15" hidden="false" customHeight="false" outlineLevel="0" collapsed="false">
      <c r="A12584" s="30" t="n">
        <v>1965.9375</v>
      </c>
      <c r="B12584" s="31" t="n">
        <v>10.9048</v>
      </c>
      <c r="C12584" s="32" t="n">
        <f aca="false">IF($A12584="","",IF(設定!$B$21="dB",10^($B12584/20),ABS($B12584)))</f>
        <v>3.50945760169088</v>
      </c>
      <c r="D12584" s="32" t="n">
        <f aca="false">IF($A12584="","",$A12584^2)</f>
        <v>3864910.25390625</v>
      </c>
      <c r="E12584" s="32" t="n">
        <f aca="false">IF($A12584="","",IF($C12584&lt;=0,"",1/$C12584^2))</f>
        <v>0.0811932638954551</v>
      </c>
      <c r="F12584" s="33" t="n">
        <f aca="false">IF(OR(ROW()-設定!$B$30&lt;2,ROW()+設定!$B$30&gt;13701,N($A12584)&lt;=0,N(INDEX($A$2:$A$13701,MIN(13700,MAX(1,ROW()-1+設定!$B$30))))&lt;=0,$A12584&lt;設定!$B$28,$A12584&gt;設定!$B$29),0,IF(AND($C12584&gt;=MAX(INDEX($C$1:$C$13701,MAX(1,ROW()-設定!$B$24)):INDEX($C$1:$C$13701,MAX(1,ROW()-1))),$C12584&gt;MAX(INDEX($C$1:$C$13701,MIN(13701,ROW()+1)):INDEX($C$1:$C$13701,MIN(13701,ROW()+設定!$B$24))),$C12584&gt;=設定!$B$32,$C12584&gt;=MAX(MIN(INDEX($C$1:$C$13701,MAX(1,ROW()-設定!$B$26)):INDEX($C$1:$C$13701,MAX(1,ROW()-1))),MIN(INDEX($C$1:$C$13701,MIN(13701,ROW()+1)):INDEX($C$1:$C$13701,MIN(13701,ROW()+設定!$B$26))))*10^(設定!$B$27/20)),1,0))</f>
        <v>0</v>
      </c>
      <c r="G12584" s="33" t="n">
        <f aca="false">$G12583+IF($F12584=1,1,0)</f>
        <v>6</v>
      </c>
      <c r="H12584" s="0" t="str">
        <f aca="false">IF($F12584=1,$G12584,"")</f>
        <v/>
      </c>
    </row>
    <row r="12585" customFormat="false" ht="15" hidden="false" customHeight="false" outlineLevel="0" collapsed="false">
      <c r="A12585" s="30" t="n">
        <v>1966.09375</v>
      </c>
      <c r="B12585" s="31" t="n">
        <v>10.7374</v>
      </c>
      <c r="C12585" s="32" t="n">
        <f aca="false">IF($A12585="","",IF(設定!$B$21="dB",10^($B12585/20),ABS($B12585)))</f>
        <v>3.44246869836779</v>
      </c>
      <c r="D12585" s="32" t="n">
        <f aca="false">IF($A12585="","",$A12585^2)</f>
        <v>3865524.63378906</v>
      </c>
      <c r="E12585" s="32" t="n">
        <f aca="false">IF($A12585="","",IF($C12585&lt;=0,"",1/$C12585^2))</f>
        <v>0.0843839789934357</v>
      </c>
      <c r="F12585" s="33" t="n">
        <f aca="false">IF(OR(ROW()-設定!$B$30&lt;2,ROW()+設定!$B$30&gt;13701,N($A12585)&lt;=0,N(INDEX($A$2:$A$13701,MIN(13700,MAX(1,ROW()-1+設定!$B$30))))&lt;=0,$A12585&lt;設定!$B$28,$A12585&gt;設定!$B$29),0,IF(AND($C12585&gt;=MAX(INDEX($C$1:$C$13701,MAX(1,ROW()-設定!$B$24)):INDEX($C$1:$C$13701,MAX(1,ROW()-1))),$C12585&gt;MAX(INDEX($C$1:$C$13701,MIN(13701,ROW()+1)):INDEX($C$1:$C$13701,MIN(13701,ROW()+設定!$B$24))),$C12585&gt;=設定!$B$32,$C12585&gt;=MAX(MIN(INDEX($C$1:$C$13701,MAX(1,ROW()-設定!$B$26)):INDEX($C$1:$C$13701,MAX(1,ROW()-1))),MIN(INDEX($C$1:$C$13701,MIN(13701,ROW()+1)):INDEX($C$1:$C$13701,MIN(13701,ROW()+設定!$B$26))))*10^(設定!$B$27/20)),1,0))</f>
        <v>0</v>
      </c>
      <c r="G12585" s="33" t="n">
        <f aca="false">$G12584+IF($F12585=1,1,0)</f>
        <v>6</v>
      </c>
      <c r="H12585" s="0" t="str">
        <f aca="false">IF($F12585=1,$G12585,"")</f>
        <v/>
      </c>
    </row>
    <row r="12586" customFormat="false" ht="15" hidden="false" customHeight="false" outlineLevel="0" collapsed="false">
      <c r="A12586" s="30" t="n">
        <v>1966.25</v>
      </c>
      <c r="B12586" s="31" t="n">
        <v>10.6131</v>
      </c>
      <c r="C12586" s="32" t="n">
        <f aca="false">IF($A12586="","",IF(設定!$B$21="dB",10^($B12586/20),ABS($B12586)))</f>
        <v>3.39355584172727</v>
      </c>
      <c r="D12586" s="32" t="n">
        <f aca="false">IF($A12586="","",$A12586^2)</f>
        <v>3866139.0625</v>
      </c>
      <c r="E12586" s="32" t="n">
        <f aca="false">IF($A12586="","",IF($C12586&lt;=0,"",1/$C12586^2))</f>
        <v>0.0868340385454128</v>
      </c>
      <c r="F12586" s="33" t="n">
        <f aca="false">IF(OR(ROW()-設定!$B$30&lt;2,ROW()+設定!$B$30&gt;13701,N($A12586)&lt;=0,N(INDEX($A$2:$A$13701,MIN(13700,MAX(1,ROW()-1+設定!$B$30))))&lt;=0,$A12586&lt;設定!$B$28,$A12586&gt;設定!$B$29),0,IF(AND($C12586&gt;=MAX(INDEX($C$1:$C$13701,MAX(1,ROW()-設定!$B$24)):INDEX($C$1:$C$13701,MAX(1,ROW()-1))),$C12586&gt;MAX(INDEX($C$1:$C$13701,MIN(13701,ROW()+1)):INDEX($C$1:$C$13701,MIN(13701,ROW()+設定!$B$24))),$C12586&gt;=設定!$B$32,$C12586&gt;=MAX(MIN(INDEX($C$1:$C$13701,MAX(1,ROW()-設定!$B$26)):INDEX($C$1:$C$13701,MAX(1,ROW()-1))),MIN(INDEX($C$1:$C$13701,MIN(13701,ROW()+1)):INDEX($C$1:$C$13701,MIN(13701,ROW()+設定!$B$26))))*10^(設定!$B$27/20)),1,0))</f>
        <v>0</v>
      </c>
      <c r="G12586" s="33" t="n">
        <f aca="false">$G12585+IF($F12586=1,1,0)</f>
        <v>6</v>
      </c>
      <c r="H12586" s="0" t="str">
        <f aca="false">IF($F12586=1,$G12586,"")</f>
        <v/>
      </c>
    </row>
    <row r="12587" customFormat="false" ht="15" hidden="false" customHeight="false" outlineLevel="0" collapsed="false">
      <c r="A12587" s="30" t="n">
        <v>1966.40625</v>
      </c>
      <c r="B12587" s="31" t="n">
        <v>10.7456</v>
      </c>
      <c r="C12587" s="32" t="n">
        <f aca="false">IF($A12587="","",IF(設定!$B$21="dB",10^($B12587/20),ABS($B12587)))</f>
        <v>3.44572012951343</v>
      </c>
      <c r="D12587" s="32" t="n">
        <f aca="false">IF($A12587="","",$A12587^2)</f>
        <v>3866753.54003906</v>
      </c>
      <c r="E12587" s="32" t="n">
        <f aca="false">IF($A12587="","",IF($C12587&lt;=0,"",1/$C12587^2))</f>
        <v>0.084224802253563</v>
      </c>
      <c r="F12587" s="33" t="n">
        <f aca="false">IF(OR(ROW()-設定!$B$30&lt;2,ROW()+設定!$B$30&gt;13701,N($A12587)&lt;=0,N(INDEX($A$2:$A$13701,MIN(13700,MAX(1,ROW()-1+設定!$B$30))))&lt;=0,$A12587&lt;設定!$B$28,$A12587&gt;設定!$B$29),0,IF(AND($C12587&gt;=MAX(INDEX($C$1:$C$13701,MAX(1,ROW()-設定!$B$24)):INDEX($C$1:$C$13701,MAX(1,ROW()-1))),$C12587&gt;MAX(INDEX($C$1:$C$13701,MIN(13701,ROW()+1)):INDEX($C$1:$C$13701,MIN(13701,ROW()+設定!$B$24))),$C12587&gt;=設定!$B$32,$C12587&gt;=MAX(MIN(INDEX($C$1:$C$13701,MAX(1,ROW()-設定!$B$26)):INDEX($C$1:$C$13701,MAX(1,ROW()-1))),MIN(INDEX($C$1:$C$13701,MIN(13701,ROW()+1)):INDEX($C$1:$C$13701,MIN(13701,ROW()+設定!$B$26))))*10^(設定!$B$27/20)),1,0))</f>
        <v>0</v>
      </c>
      <c r="G12587" s="33" t="n">
        <f aca="false">$G12586+IF($F12587=1,1,0)</f>
        <v>6</v>
      </c>
      <c r="H12587" s="0" t="str">
        <f aca="false">IF($F12587=1,$G12587,"")</f>
        <v/>
      </c>
    </row>
    <row r="12588" customFormat="false" ht="15" hidden="false" customHeight="false" outlineLevel="0" collapsed="false">
      <c r="A12588" s="30" t="n">
        <v>1966.5625</v>
      </c>
      <c r="B12588" s="31" t="n">
        <v>10.7265</v>
      </c>
      <c r="C12588" s="32" t="n">
        <f aca="false">IF($A12588="","",IF(設定!$B$21="dB",10^($B12588/20),ABS($B12588)))</f>
        <v>3.43815142330391</v>
      </c>
      <c r="D12588" s="32" t="n">
        <f aca="false">IF($A12588="","",$A12588^2)</f>
        <v>3867368.06640625</v>
      </c>
      <c r="E12588" s="32" t="n">
        <f aca="false">IF($A12588="","",IF($C12588&lt;=0,"",1/$C12588^2))</f>
        <v>0.0845960333994862</v>
      </c>
      <c r="F12588" s="33" t="n">
        <f aca="false">IF(OR(ROW()-設定!$B$30&lt;2,ROW()+設定!$B$30&gt;13701,N($A12588)&lt;=0,N(INDEX($A$2:$A$13701,MIN(13700,MAX(1,ROW()-1+設定!$B$30))))&lt;=0,$A12588&lt;設定!$B$28,$A12588&gt;設定!$B$29),0,IF(AND($C12588&gt;=MAX(INDEX($C$1:$C$13701,MAX(1,ROW()-設定!$B$24)):INDEX($C$1:$C$13701,MAX(1,ROW()-1))),$C12588&gt;MAX(INDEX($C$1:$C$13701,MIN(13701,ROW()+1)):INDEX($C$1:$C$13701,MIN(13701,ROW()+設定!$B$24))),$C12588&gt;=設定!$B$32,$C12588&gt;=MAX(MIN(INDEX($C$1:$C$13701,MAX(1,ROW()-設定!$B$26)):INDEX($C$1:$C$13701,MAX(1,ROW()-1))),MIN(INDEX($C$1:$C$13701,MIN(13701,ROW()+1)):INDEX($C$1:$C$13701,MIN(13701,ROW()+設定!$B$26))))*10^(設定!$B$27/20)),1,0))</f>
        <v>0</v>
      </c>
      <c r="G12588" s="33" t="n">
        <f aca="false">$G12587+IF($F12588=1,1,0)</f>
        <v>6</v>
      </c>
      <c r="H12588" s="0" t="str">
        <f aca="false">IF($F12588=1,$G12588,"")</f>
        <v/>
      </c>
    </row>
    <row r="12589" customFormat="false" ht="15" hidden="false" customHeight="false" outlineLevel="0" collapsed="false">
      <c r="A12589" s="30" t="n">
        <v>1966.71875</v>
      </c>
      <c r="B12589" s="31" t="n">
        <v>10.8155</v>
      </c>
      <c r="C12589" s="32" t="n">
        <f aca="false">IF($A12589="","",IF(設定!$B$21="dB",10^($B12589/20),ABS($B12589)))</f>
        <v>3.4735615596946</v>
      </c>
      <c r="D12589" s="32" t="n">
        <f aca="false">IF($A12589="","",$A12589^2)</f>
        <v>3867982.64160156</v>
      </c>
      <c r="E12589" s="32" t="n">
        <f aca="false">IF($A12589="","",IF($C12589&lt;=0,"",1/$C12589^2))</f>
        <v>0.0828800491597275</v>
      </c>
      <c r="F12589" s="33" t="n">
        <f aca="false">IF(OR(ROW()-設定!$B$30&lt;2,ROW()+設定!$B$30&gt;13701,N($A12589)&lt;=0,N(INDEX($A$2:$A$13701,MIN(13700,MAX(1,ROW()-1+設定!$B$30))))&lt;=0,$A12589&lt;設定!$B$28,$A12589&gt;設定!$B$29),0,IF(AND($C12589&gt;=MAX(INDEX($C$1:$C$13701,MAX(1,ROW()-設定!$B$24)):INDEX($C$1:$C$13701,MAX(1,ROW()-1))),$C12589&gt;MAX(INDEX($C$1:$C$13701,MIN(13701,ROW()+1)):INDEX($C$1:$C$13701,MIN(13701,ROW()+設定!$B$24))),$C12589&gt;=設定!$B$32,$C12589&gt;=MAX(MIN(INDEX($C$1:$C$13701,MAX(1,ROW()-設定!$B$26)):INDEX($C$1:$C$13701,MAX(1,ROW()-1))),MIN(INDEX($C$1:$C$13701,MIN(13701,ROW()+1)):INDEX($C$1:$C$13701,MIN(13701,ROW()+設定!$B$26))))*10^(設定!$B$27/20)),1,0))</f>
        <v>0</v>
      </c>
      <c r="G12589" s="33" t="n">
        <f aca="false">$G12588+IF($F12589=1,1,0)</f>
        <v>6</v>
      </c>
      <c r="H12589" s="0" t="str">
        <f aca="false">IF($F12589=1,$G12589,"")</f>
        <v/>
      </c>
    </row>
    <row r="12590" customFormat="false" ht="15" hidden="false" customHeight="false" outlineLevel="0" collapsed="false">
      <c r="A12590" s="30" t="n">
        <v>1966.875</v>
      </c>
      <c r="B12590" s="31" t="n">
        <v>10.5498</v>
      </c>
      <c r="C12590" s="32" t="n">
        <f aca="false">IF($A12590="","",IF(設定!$B$21="dB",10^($B12590/20),ABS($B12590)))</f>
        <v>3.3689145843968</v>
      </c>
      <c r="D12590" s="32" t="n">
        <f aca="false">IF($A12590="","",$A12590^2)</f>
        <v>3868597.265625</v>
      </c>
      <c r="E12590" s="32" t="n">
        <f aca="false">IF($A12590="","",IF($C12590&lt;=0,"",1/$C12590^2))</f>
        <v>0.0881089447742298</v>
      </c>
      <c r="F12590" s="33" t="n">
        <f aca="false">IF(OR(ROW()-設定!$B$30&lt;2,ROW()+設定!$B$30&gt;13701,N($A12590)&lt;=0,N(INDEX($A$2:$A$13701,MIN(13700,MAX(1,ROW()-1+設定!$B$30))))&lt;=0,$A12590&lt;設定!$B$28,$A12590&gt;設定!$B$29),0,IF(AND($C12590&gt;=MAX(INDEX($C$1:$C$13701,MAX(1,ROW()-設定!$B$24)):INDEX($C$1:$C$13701,MAX(1,ROW()-1))),$C12590&gt;MAX(INDEX($C$1:$C$13701,MIN(13701,ROW()+1)):INDEX($C$1:$C$13701,MIN(13701,ROW()+設定!$B$24))),$C12590&gt;=設定!$B$32,$C12590&gt;=MAX(MIN(INDEX($C$1:$C$13701,MAX(1,ROW()-設定!$B$26)):INDEX($C$1:$C$13701,MAX(1,ROW()-1))),MIN(INDEX($C$1:$C$13701,MIN(13701,ROW()+1)):INDEX($C$1:$C$13701,MIN(13701,ROW()+設定!$B$26))))*10^(設定!$B$27/20)),1,0))</f>
        <v>0</v>
      </c>
      <c r="G12590" s="33" t="n">
        <f aca="false">$G12589+IF($F12590=1,1,0)</f>
        <v>6</v>
      </c>
      <c r="H12590" s="0" t="str">
        <f aca="false">IF($F12590=1,$G12590,"")</f>
        <v/>
      </c>
    </row>
    <row r="12591" customFormat="false" ht="15" hidden="false" customHeight="false" outlineLevel="0" collapsed="false">
      <c r="A12591" s="30" t="n">
        <v>1967.03125</v>
      </c>
      <c r="B12591" s="31" t="n">
        <v>10.5928</v>
      </c>
      <c r="C12591" s="32" t="n">
        <f aca="false">IF($A12591="","",IF(設定!$B$21="dB",10^($B12591/20),ABS($B12591)))</f>
        <v>3.38563394220358</v>
      </c>
      <c r="D12591" s="32" t="n">
        <f aca="false">IF($A12591="","",$A12591^2)</f>
        <v>3869211.93847656</v>
      </c>
      <c r="E12591" s="32" t="n">
        <f aca="false">IF($A12591="","",IF($C12591&lt;=0,"",1/$C12591^2))</f>
        <v>0.0872408724341963</v>
      </c>
      <c r="F12591" s="33" t="n">
        <f aca="false">IF(OR(ROW()-設定!$B$30&lt;2,ROW()+設定!$B$30&gt;13701,N($A12591)&lt;=0,N(INDEX($A$2:$A$13701,MIN(13700,MAX(1,ROW()-1+設定!$B$30))))&lt;=0,$A12591&lt;設定!$B$28,$A12591&gt;設定!$B$29),0,IF(AND($C12591&gt;=MAX(INDEX($C$1:$C$13701,MAX(1,ROW()-設定!$B$24)):INDEX($C$1:$C$13701,MAX(1,ROW()-1))),$C12591&gt;MAX(INDEX($C$1:$C$13701,MIN(13701,ROW()+1)):INDEX($C$1:$C$13701,MIN(13701,ROW()+設定!$B$24))),$C12591&gt;=設定!$B$32,$C12591&gt;=MAX(MIN(INDEX($C$1:$C$13701,MAX(1,ROW()-設定!$B$26)):INDEX($C$1:$C$13701,MAX(1,ROW()-1))),MIN(INDEX($C$1:$C$13701,MIN(13701,ROW()+1)):INDEX($C$1:$C$13701,MIN(13701,ROW()+設定!$B$26))))*10^(設定!$B$27/20)),1,0))</f>
        <v>0</v>
      </c>
      <c r="G12591" s="33" t="n">
        <f aca="false">$G12590+IF($F12591=1,1,0)</f>
        <v>6</v>
      </c>
      <c r="H12591" s="0" t="str">
        <f aca="false">IF($F12591=1,$G12591,"")</f>
        <v/>
      </c>
    </row>
    <row r="12592" customFormat="false" ht="15" hidden="false" customHeight="false" outlineLevel="0" collapsed="false">
      <c r="A12592" s="30" t="n">
        <v>1967.1875</v>
      </c>
      <c r="B12592" s="31" t="n">
        <v>10.6767</v>
      </c>
      <c r="C12592" s="32" t="n">
        <f aca="false">IF($A12592="","",IF(設定!$B$21="dB",10^($B12592/20),ABS($B12592)))</f>
        <v>3.41849540125491</v>
      </c>
      <c r="D12592" s="32" t="n">
        <f aca="false">IF($A12592="","",$A12592^2)</f>
        <v>3869826.66015625</v>
      </c>
      <c r="E12592" s="32" t="n">
        <f aca="false">IF($A12592="","",IF($C12592&lt;=0,"",1/$C12592^2))</f>
        <v>0.0855716684870997</v>
      </c>
      <c r="F12592" s="33" t="n">
        <f aca="false">IF(OR(ROW()-設定!$B$30&lt;2,ROW()+設定!$B$30&gt;13701,N($A12592)&lt;=0,N(INDEX($A$2:$A$13701,MIN(13700,MAX(1,ROW()-1+設定!$B$30))))&lt;=0,$A12592&lt;設定!$B$28,$A12592&gt;設定!$B$29),0,IF(AND($C12592&gt;=MAX(INDEX($C$1:$C$13701,MAX(1,ROW()-設定!$B$24)):INDEX($C$1:$C$13701,MAX(1,ROW()-1))),$C12592&gt;MAX(INDEX($C$1:$C$13701,MIN(13701,ROW()+1)):INDEX($C$1:$C$13701,MIN(13701,ROW()+設定!$B$24))),$C12592&gt;=設定!$B$32,$C12592&gt;=MAX(MIN(INDEX($C$1:$C$13701,MAX(1,ROW()-設定!$B$26)):INDEX($C$1:$C$13701,MAX(1,ROW()-1))),MIN(INDEX($C$1:$C$13701,MIN(13701,ROW()+1)):INDEX($C$1:$C$13701,MIN(13701,ROW()+設定!$B$26))))*10^(設定!$B$27/20)),1,0))</f>
        <v>0</v>
      </c>
      <c r="G12592" s="33" t="n">
        <f aca="false">$G12591+IF($F12592=1,1,0)</f>
        <v>6</v>
      </c>
      <c r="H12592" s="0" t="str">
        <f aca="false">IF($F12592=1,$G12592,"")</f>
        <v/>
      </c>
    </row>
    <row r="12593" customFormat="false" ht="15" hidden="false" customHeight="false" outlineLevel="0" collapsed="false">
      <c r="A12593" s="30" t="n">
        <v>1967.34375</v>
      </c>
      <c r="B12593" s="31" t="n">
        <v>10.5156</v>
      </c>
      <c r="C12593" s="32" t="n">
        <f aca="false">IF($A12593="","",IF(設定!$B$21="dB",10^($B12593/20),ABS($B12593)))</f>
        <v>3.35567583139153</v>
      </c>
      <c r="D12593" s="32" t="n">
        <f aca="false">IF($A12593="","",$A12593^2)</f>
        <v>3870441.43066406</v>
      </c>
      <c r="E12593" s="32" t="n">
        <f aca="false">IF($A12593="","",IF($C12593&lt;=0,"",1/$C12593^2))</f>
        <v>0.0888055278473018</v>
      </c>
      <c r="F12593" s="33" t="n">
        <f aca="false">IF(OR(ROW()-設定!$B$30&lt;2,ROW()+設定!$B$30&gt;13701,N($A12593)&lt;=0,N(INDEX($A$2:$A$13701,MIN(13700,MAX(1,ROW()-1+設定!$B$30))))&lt;=0,$A12593&lt;設定!$B$28,$A12593&gt;設定!$B$29),0,IF(AND($C12593&gt;=MAX(INDEX($C$1:$C$13701,MAX(1,ROW()-設定!$B$24)):INDEX($C$1:$C$13701,MAX(1,ROW()-1))),$C12593&gt;MAX(INDEX($C$1:$C$13701,MIN(13701,ROW()+1)):INDEX($C$1:$C$13701,MIN(13701,ROW()+設定!$B$24))),$C12593&gt;=設定!$B$32,$C12593&gt;=MAX(MIN(INDEX($C$1:$C$13701,MAX(1,ROW()-設定!$B$26)):INDEX($C$1:$C$13701,MAX(1,ROW()-1))),MIN(INDEX($C$1:$C$13701,MIN(13701,ROW()+1)):INDEX($C$1:$C$13701,MIN(13701,ROW()+設定!$B$26))))*10^(設定!$B$27/20)),1,0))</f>
        <v>0</v>
      </c>
      <c r="G12593" s="33" t="n">
        <f aca="false">$G12592+IF($F12593=1,1,0)</f>
        <v>6</v>
      </c>
      <c r="H12593" s="0" t="str">
        <f aca="false">IF($F12593=1,$G12593,"")</f>
        <v/>
      </c>
    </row>
    <row r="12594" customFormat="false" ht="15" hidden="false" customHeight="false" outlineLevel="0" collapsed="false">
      <c r="A12594" s="30" t="n">
        <v>1967.5</v>
      </c>
      <c r="B12594" s="31" t="n">
        <v>10.7928</v>
      </c>
      <c r="C12594" s="32" t="n">
        <f aca="false">IF($A12594="","",IF(設定!$B$21="dB",10^($B12594/20),ABS($B12594)))</f>
        <v>3.46449548748479</v>
      </c>
      <c r="D12594" s="32" t="n">
        <f aca="false">IF($A12594="","",$A12594^2)</f>
        <v>3871056.25</v>
      </c>
      <c r="E12594" s="32" t="n">
        <f aca="false">IF($A12594="","",IF($C12594&lt;=0,"",1/$C12594^2))</f>
        <v>0.0833143863726993</v>
      </c>
      <c r="F12594" s="33" t="n">
        <f aca="false">IF(OR(ROW()-設定!$B$30&lt;2,ROW()+設定!$B$30&gt;13701,N($A12594)&lt;=0,N(INDEX($A$2:$A$13701,MIN(13700,MAX(1,ROW()-1+設定!$B$30))))&lt;=0,$A12594&lt;設定!$B$28,$A12594&gt;設定!$B$29),0,IF(AND($C12594&gt;=MAX(INDEX($C$1:$C$13701,MAX(1,ROW()-設定!$B$24)):INDEX($C$1:$C$13701,MAX(1,ROW()-1))),$C12594&gt;MAX(INDEX($C$1:$C$13701,MIN(13701,ROW()+1)):INDEX($C$1:$C$13701,MIN(13701,ROW()+設定!$B$24))),$C12594&gt;=設定!$B$32,$C12594&gt;=MAX(MIN(INDEX($C$1:$C$13701,MAX(1,ROW()-設定!$B$26)):INDEX($C$1:$C$13701,MAX(1,ROW()-1))),MIN(INDEX($C$1:$C$13701,MIN(13701,ROW()+1)):INDEX($C$1:$C$13701,MIN(13701,ROW()+設定!$B$26))))*10^(設定!$B$27/20)),1,0))</f>
        <v>0</v>
      </c>
      <c r="G12594" s="33" t="n">
        <f aca="false">$G12593+IF($F12594=1,1,0)</f>
        <v>6</v>
      </c>
      <c r="H12594" s="0" t="str">
        <f aca="false">IF($F12594=1,$G12594,"")</f>
        <v/>
      </c>
    </row>
    <row r="12595" customFormat="false" ht="15" hidden="false" customHeight="false" outlineLevel="0" collapsed="false">
      <c r="A12595" s="30" t="n">
        <v>1967.65625</v>
      </c>
      <c r="B12595" s="31" t="n">
        <v>10.4551</v>
      </c>
      <c r="C12595" s="32" t="n">
        <f aca="false">IF($A12595="","",IF(設定!$B$21="dB",10^($B12595/20),ABS($B12595)))</f>
        <v>3.33238368850671</v>
      </c>
      <c r="D12595" s="32" t="n">
        <f aca="false">IF($A12595="","",$A12595^2)</f>
        <v>3871671.11816406</v>
      </c>
      <c r="E12595" s="32" t="n">
        <f aca="false">IF($A12595="","",IF($C12595&lt;=0,"",1/$C12595^2))</f>
        <v>0.0900513027433195</v>
      </c>
      <c r="F12595" s="33" t="n">
        <f aca="false">IF(OR(ROW()-設定!$B$30&lt;2,ROW()+設定!$B$30&gt;13701,N($A12595)&lt;=0,N(INDEX($A$2:$A$13701,MIN(13700,MAX(1,ROW()-1+設定!$B$30))))&lt;=0,$A12595&lt;設定!$B$28,$A12595&gt;設定!$B$29),0,IF(AND($C12595&gt;=MAX(INDEX($C$1:$C$13701,MAX(1,ROW()-設定!$B$24)):INDEX($C$1:$C$13701,MAX(1,ROW()-1))),$C12595&gt;MAX(INDEX($C$1:$C$13701,MIN(13701,ROW()+1)):INDEX($C$1:$C$13701,MIN(13701,ROW()+設定!$B$24))),$C12595&gt;=設定!$B$32,$C12595&gt;=MAX(MIN(INDEX($C$1:$C$13701,MAX(1,ROW()-設定!$B$26)):INDEX($C$1:$C$13701,MAX(1,ROW()-1))),MIN(INDEX($C$1:$C$13701,MIN(13701,ROW()+1)):INDEX($C$1:$C$13701,MIN(13701,ROW()+設定!$B$26))))*10^(設定!$B$27/20)),1,0))</f>
        <v>0</v>
      </c>
      <c r="G12595" s="33" t="n">
        <f aca="false">$G12594+IF($F12595=1,1,0)</f>
        <v>6</v>
      </c>
      <c r="H12595" s="0" t="str">
        <f aca="false">IF($F12595=1,$G12595,"")</f>
        <v/>
      </c>
    </row>
    <row r="12596" customFormat="false" ht="15" hidden="false" customHeight="false" outlineLevel="0" collapsed="false">
      <c r="A12596" s="30" t="n">
        <v>1967.8125</v>
      </c>
      <c r="B12596" s="31" t="n">
        <v>10.5768</v>
      </c>
      <c r="C12596" s="32" t="n">
        <f aca="false">IF($A12596="","",IF(設定!$B$21="dB",10^($B12596/20),ABS($B12596)))</f>
        <v>3.37940311457326</v>
      </c>
      <c r="D12596" s="32" t="n">
        <f aca="false">IF($A12596="","",$A12596^2)</f>
        <v>3872286.03515625</v>
      </c>
      <c r="E12596" s="32" t="n">
        <f aca="false">IF($A12596="","",IF($C12596&lt;=0,"",1/$C12596^2))</f>
        <v>0.0875628724677599</v>
      </c>
      <c r="F12596" s="33" t="n">
        <f aca="false">IF(OR(ROW()-設定!$B$30&lt;2,ROW()+設定!$B$30&gt;13701,N($A12596)&lt;=0,N(INDEX($A$2:$A$13701,MIN(13700,MAX(1,ROW()-1+設定!$B$30))))&lt;=0,$A12596&lt;設定!$B$28,$A12596&gt;設定!$B$29),0,IF(AND($C12596&gt;=MAX(INDEX($C$1:$C$13701,MAX(1,ROW()-設定!$B$24)):INDEX($C$1:$C$13701,MAX(1,ROW()-1))),$C12596&gt;MAX(INDEX($C$1:$C$13701,MIN(13701,ROW()+1)):INDEX($C$1:$C$13701,MIN(13701,ROW()+設定!$B$24))),$C12596&gt;=設定!$B$32,$C12596&gt;=MAX(MIN(INDEX($C$1:$C$13701,MAX(1,ROW()-設定!$B$26)):INDEX($C$1:$C$13701,MAX(1,ROW()-1))),MIN(INDEX($C$1:$C$13701,MIN(13701,ROW()+1)):INDEX($C$1:$C$13701,MIN(13701,ROW()+設定!$B$26))))*10^(設定!$B$27/20)),1,0))</f>
        <v>0</v>
      </c>
      <c r="G12596" s="33" t="n">
        <f aca="false">$G12595+IF($F12596=1,1,0)</f>
        <v>6</v>
      </c>
      <c r="H12596" s="0" t="str">
        <f aca="false">IF($F12596=1,$G12596,"")</f>
        <v/>
      </c>
    </row>
    <row r="12597" customFormat="false" ht="15" hidden="false" customHeight="false" outlineLevel="0" collapsed="false">
      <c r="A12597" s="30" t="n">
        <v>1967.96875</v>
      </c>
      <c r="B12597" s="31" t="n">
        <v>10.5031</v>
      </c>
      <c r="C12597" s="32" t="n">
        <f aca="false">IF($A12597="","",IF(設定!$B$21="dB",10^($B12597/20),ABS($B12597)))</f>
        <v>3.35085009890162</v>
      </c>
      <c r="D12597" s="32" t="n">
        <f aca="false">IF($A12597="","",$A12597^2)</f>
        <v>3872901.00097656</v>
      </c>
      <c r="E12597" s="32" t="n">
        <f aca="false">IF($A12597="","",IF($C12597&lt;=0,"",1/$C12597^2))</f>
        <v>0.0890614988982916</v>
      </c>
      <c r="F12597" s="33" t="n">
        <f aca="false">IF(OR(ROW()-設定!$B$30&lt;2,ROW()+設定!$B$30&gt;13701,N($A12597)&lt;=0,N(INDEX($A$2:$A$13701,MIN(13700,MAX(1,ROW()-1+設定!$B$30))))&lt;=0,$A12597&lt;設定!$B$28,$A12597&gt;設定!$B$29),0,IF(AND($C12597&gt;=MAX(INDEX($C$1:$C$13701,MAX(1,ROW()-設定!$B$24)):INDEX($C$1:$C$13701,MAX(1,ROW()-1))),$C12597&gt;MAX(INDEX($C$1:$C$13701,MIN(13701,ROW()+1)):INDEX($C$1:$C$13701,MIN(13701,ROW()+設定!$B$24))),$C12597&gt;=設定!$B$32,$C12597&gt;=MAX(MIN(INDEX($C$1:$C$13701,MAX(1,ROW()-設定!$B$26)):INDEX($C$1:$C$13701,MAX(1,ROW()-1))),MIN(INDEX($C$1:$C$13701,MIN(13701,ROW()+1)):INDEX($C$1:$C$13701,MIN(13701,ROW()+設定!$B$26))))*10^(設定!$B$27/20)),1,0))</f>
        <v>0</v>
      </c>
      <c r="G12597" s="33" t="n">
        <f aca="false">$G12596+IF($F12597=1,1,0)</f>
        <v>6</v>
      </c>
      <c r="H12597" s="0" t="str">
        <f aca="false">IF($F12597=1,$G12597,"")</f>
        <v/>
      </c>
    </row>
    <row r="12598" customFormat="false" ht="15" hidden="false" customHeight="false" outlineLevel="0" collapsed="false">
      <c r="A12598" s="30" t="n">
        <v>1968.125</v>
      </c>
      <c r="B12598" s="31" t="n">
        <v>10.5851</v>
      </c>
      <c r="C12598" s="32" t="n">
        <f aca="false">IF($A12598="","",IF(設定!$B$21="dB",10^($B12598/20),ABS($B12598)))</f>
        <v>3.38263392370656</v>
      </c>
      <c r="D12598" s="32" t="n">
        <f aca="false">IF($A12598="","",$A12598^2)</f>
        <v>3873516.015625</v>
      </c>
      <c r="E12598" s="32" t="n">
        <f aca="false">IF($A12598="","",IF($C12598&lt;=0,"",1/$C12598^2))</f>
        <v>0.0873956868758327</v>
      </c>
      <c r="F12598" s="33" t="n">
        <f aca="false">IF(OR(ROW()-設定!$B$30&lt;2,ROW()+設定!$B$30&gt;13701,N($A12598)&lt;=0,N(INDEX($A$2:$A$13701,MIN(13700,MAX(1,ROW()-1+設定!$B$30))))&lt;=0,$A12598&lt;設定!$B$28,$A12598&gt;設定!$B$29),0,IF(AND($C12598&gt;=MAX(INDEX($C$1:$C$13701,MAX(1,ROW()-設定!$B$24)):INDEX($C$1:$C$13701,MAX(1,ROW()-1))),$C12598&gt;MAX(INDEX($C$1:$C$13701,MIN(13701,ROW()+1)):INDEX($C$1:$C$13701,MIN(13701,ROW()+設定!$B$24))),$C12598&gt;=設定!$B$32,$C12598&gt;=MAX(MIN(INDEX($C$1:$C$13701,MAX(1,ROW()-設定!$B$26)):INDEX($C$1:$C$13701,MAX(1,ROW()-1))),MIN(INDEX($C$1:$C$13701,MIN(13701,ROW()+1)):INDEX($C$1:$C$13701,MIN(13701,ROW()+設定!$B$26))))*10^(設定!$B$27/20)),1,0))</f>
        <v>0</v>
      </c>
      <c r="G12598" s="33" t="n">
        <f aca="false">$G12597+IF($F12598=1,1,0)</f>
        <v>6</v>
      </c>
      <c r="H12598" s="0" t="str">
        <f aca="false">IF($F12598=1,$G12598,"")</f>
        <v/>
      </c>
    </row>
    <row r="12599" customFormat="false" ht="15" hidden="false" customHeight="false" outlineLevel="0" collapsed="false">
      <c r="A12599" s="30" t="n">
        <v>1968.28125</v>
      </c>
      <c r="B12599" s="31" t="n">
        <v>10.7328</v>
      </c>
      <c r="C12599" s="32" t="n">
        <f aca="false">IF($A12599="","",IF(設定!$B$21="dB",10^($B12599/20),ABS($B12599)))</f>
        <v>3.44064606830305</v>
      </c>
      <c r="D12599" s="32" t="n">
        <f aca="false">IF($A12599="","",$A12599^2)</f>
        <v>3874131.07910156</v>
      </c>
      <c r="E12599" s="32" t="n">
        <f aca="false">IF($A12599="","",IF($C12599&lt;=0,"",1/$C12599^2))</f>
        <v>0.0844734049389447</v>
      </c>
      <c r="F12599" s="33" t="n">
        <f aca="false">IF(OR(ROW()-設定!$B$30&lt;2,ROW()+設定!$B$30&gt;13701,N($A12599)&lt;=0,N(INDEX($A$2:$A$13701,MIN(13700,MAX(1,ROW()-1+設定!$B$30))))&lt;=0,$A12599&lt;設定!$B$28,$A12599&gt;設定!$B$29),0,IF(AND($C12599&gt;=MAX(INDEX($C$1:$C$13701,MAX(1,ROW()-設定!$B$24)):INDEX($C$1:$C$13701,MAX(1,ROW()-1))),$C12599&gt;MAX(INDEX($C$1:$C$13701,MIN(13701,ROW()+1)):INDEX($C$1:$C$13701,MIN(13701,ROW()+設定!$B$24))),$C12599&gt;=設定!$B$32,$C12599&gt;=MAX(MIN(INDEX($C$1:$C$13701,MAX(1,ROW()-設定!$B$26)):INDEX($C$1:$C$13701,MAX(1,ROW()-1))),MIN(INDEX($C$1:$C$13701,MIN(13701,ROW()+1)):INDEX($C$1:$C$13701,MIN(13701,ROW()+設定!$B$26))))*10^(設定!$B$27/20)),1,0))</f>
        <v>0</v>
      </c>
      <c r="G12599" s="33" t="n">
        <f aca="false">$G12598+IF($F12599=1,1,0)</f>
        <v>6</v>
      </c>
      <c r="H12599" s="0" t="str">
        <f aca="false">IF($F12599=1,$G12599,"")</f>
        <v/>
      </c>
    </row>
    <row r="12600" customFormat="false" ht="15" hidden="false" customHeight="false" outlineLevel="0" collapsed="false">
      <c r="A12600" s="30" t="n">
        <v>1968.4375</v>
      </c>
      <c r="B12600" s="31" t="n">
        <v>10.7067</v>
      </c>
      <c r="C12600" s="32" t="n">
        <f aca="false">IF($A12600="","",IF(設定!$B$21="dB",10^($B12600/20),ABS($B12600)))</f>
        <v>3.43032287965583</v>
      </c>
      <c r="D12600" s="32" t="n">
        <f aca="false">IF($A12600="","",$A12600^2)</f>
        <v>3874746.19140625</v>
      </c>
      <c r="E12600" s="32" t="n">
        <f aca="false">IF($A12600="","",IF($C12600&lt;=0,"",1/$C12600^2))</f>
        <v>0.0849825972646947</v>
      </c>
      <c r="F12600" s="33" t="n">
        <f aca="false">IF(OR(ROW()-設定!$B$30&lt;2,ROW()+設定!$B$30&gt;13701,N($A12600)&lt;=0,N(INDEX($A$2:$A$13701,MIN(13700,MAX(1,ROW()-1+設定!$B$30))))&lt;=0,$A12600&lt;設定!$B$28,$A12600&gt;設定!$B$29),0,IF(AND($C12600&gt;=MAX(INDEX($C$1:$C$13701,MAX(1,ROW()-設定!$B$24)):INDEX($C$1:$C$13701,MAX(1,ROW()-1))),$C12600&gt;MAX(INDEX($C$1:$C$13701,MIN(13701,ROW()+1)):INDEX($C$1:$C$13701,MIN(13701,ROW()+設定!$B$24))),$C12600&gt;=設定!$B$32,$C12600&gt;=MAX(MIN(INDEX($C$1:$C$13701,MAX(1,ROW()-設定!$B$26)):INDEX($C$1:$C$13701,MAX(1,ROW()-1))),MIN(INDEX($C$1:$C$13701,MIN(13701,ROW()+1)):INDEX($C$1:$C$13701,MIN(13701,ROW()+設定!$B$26))))*10^(設定!$B$27/20)),1,0))</f>
        <v>0</v>
      </c>
      <c r="G12600" s="33" t="n">
        <f aca="false">$G12599+IF($F12600=1,1,0)</f>
        <v>6</v>
      </c>
      <c r="H12600" s="0" t="str">
        <f aca="false">IF($F12600=1,$G12600,"")</f>
        <v/>
      </c>
    </row>
    <row r="12601" customFormat="false" ht="15" hidden="false" customHeight="false" outlineLevel="0" collapsed="false">
      <c r="A12601" s="30" t="n">
        <v>1968.59375</v>
      </c>
      <c r="B12601" s="31" t="n">
        <v>10.7357</v>
      </c>
      <c r="C12601" s="32" t="n">
        <f aca="false">IF($A12601="","",IF(設定!$B$21="dB",10^($B12601/20),ABS($B12601)))</f>
        <v>3.44179500524328</v>
      </c>
      <c r="D12601" s="32" t="n">
        <f aca="false">IF($A12601="","",$A12601^2)</f>
        <v>3875361.35253906</v>
      </c>
      <c r="E12601" s="32" t="n">
        <f aca="false">IF($A12601="","",IF($C12601&lt;=0,"",1/$C12601^2))</f>
        <v>0.0844170166788008</v>
      </c>
      <c r="F12601" s="33" t="n">
        <f aca="false">IF(OR(ROW()-設定!$B$30&lt;2,ROW()+設定!$B$30&gt;13701,N($A12601)&lt;=0,N(INDEX($A$2:$A$13701,MIN(13700,MAX(1,ROW()-1+設定!$B$30))))&lt;=0,$A12601&lt;設定!$B$28,$A12601&gt;設定!$B$29),0,IF(AND($C12601&gt;=MAX(INDEX($C$1:$C$13701,MAX(1,ROW()-設定!$B$24)):INDEX($C$1:$C$13701,MAX(1,ROW()-1))),$C12601&gt;MAX(INDEX($C$1:$C$13701,MIN(13701,ROW()+1)):INDEX($C$1:$C$13701,MIN(13701,ROW()+設定!$B$24))),$C12601&gt;=設定!$B$32,$C12601&gt;=MAX(MIN(INDEX($C$1:$C$13701,MAX(1,ROW()-設定!$B$26)):INDEX($C$1:$C$13701,MAX(1,ROW()-1))),MIN(INDEX($C$1:$C$13701,MIN(13701,ROW()+1)):INDEX($C$1:$C$13701,MIN(13701,ROW()+設定!$B$26))))*10^(設定!$B$27/20)),1,0))</f>
        <v>0</v>
      </c>
      <c r="G12601" s="33" t="n">
        <f aca="false">$G12600+IF($F12601=1,1,0)</f>
        <v>6</v>
      </c>
      <c r="H12601" s="0" t="str">
        <f aca="false">IF($F12601=1,$G12601,"")</f>
        <v/>
      </c>
    </row>
    <row r="12602" customFormat="false" ht="15" hidden="false" customHeight="false" outlineLevel="0" collapsed="false">
      <c r="A12602" s="30" t="n">
        <v>1968.75</v>
      </c>
      <c r="B12602" s="31" t="n">
        <v>10.6971</v>
      </c>
      <c r="C12602" s="32" t="n">
        <f aca="false">IF($A12602="","",IF(設定!$B$21="dB",10^($B12602/20),ABS($B12602)))</f>
        <v>3.42653364109529</v>
      </c>
      <c r="D12602" s="32" t="n">
        <f aca="false">IF($A12602="","",$A12602^2)</f>
        <v>3875976.5625</v>
      </c>
      <c r="E12602" s="32" t="n">
        <f aca="false">IF($A12602="","",IF($C12602&lt;=0,"",1/$C12602^2))</f>
        <v>0.0851706575151498</v>
      </c>
      <c r="F12602" s="33" t="n">
        <f aca="false">IF(OR(ROW()-設定!$B$30&lt;2,ROW()+設定!$B$30&gt;13701,N($A12602)&lt;=0,N(INDEX($A$2:$A$13701,MIN(13700,MAX(1,ROW()-1+設定!$B$30))))&lt;=0,$A12602&lt;設定!$B$28,$A12602&gt;設定!$B$29),0,IF(AND($C12602&gt;=MAX(INDEX($C$1:$C$13701,MAX(1,ROW()-設定!$B$24)):INDEX($C$1:$C$13701,MAX(1,ROW()-1))),$C12602&gt;MAX(INDEX($C$1:$C$13701,MIN(13701,ROW()+1)):INDEX($C$1:$C$13701,MIN(13701,ROW()+設定!$B$24))),$C12602&gt;=設定!$B$32,$C12602&gt;=MAX(MIN(INDEX($C$1:$C$13701,MAX(1,ROW()-設定!$B$26)):INDEX($C$1:$C$13701,MAX(1,ROW()-1))),MIN(INDEX($C$1:$C$13701,MIN(13701,ROW()+1)):INDEX($C$1:$C$13701,MIN(13701,ROW()+設定!$B$26))))*10^(設定!$B$27/20)),1,0))</f>
        <v>0</v>
      </c>
      <c r="G12602" s="33" t="n">
        <f aca="false">$G12601+IF($F12602=1,1,0)</f>
        <v>6</v>
      </c>
      <c r="H12602" s="0" t="str">
        <f aca="false">IF($F12602=1,$G12602,"")</f>
        <v/>
      </c>
    </row>
    <row r="12603" customFormat="false" ht="15" hidden="false" customHeight="false" outlineLevel="0" collapsed="false">
      <c r="A12603" s="30" t="n">
        <v>1968.90625</v>
      </c>
      <c r="B12603" s="31" t="n">
        <v>10.4139</v>
      </c>
      <c r="C12603" s="32" t="n">
        <f aca="false">IF($A12603="","",IF(設定!$B$21="dB",10^($B12603/20),ABS($B12603)))</f>
        <v>3.31661453734858</v>
      </c>
      <c r="D12603" s="32" t="n">
        <f aca="false">IF($A12603="","",$A12603^2)</f>
        <v>3876591.82128906</v>
      </c>
      <c r="E12603" s="32" t="n">
        <f aca="false">IF($A12603="","",IF($C12603&lt;=0,"",1/$C12603^2))</f>
        <v>0.0909096529840377</v>
      </c>
      <c r="F12603" s="33" t="n">
        <f aca="false">IF(OR(ROW()-設定!$B$30&lt;2,ROW()+設定!$B$30&gt;13701,N($A12603)&lt;=0,N(INDEX($A$2:$A$13701,MIN(13700,MAX(1,ROW()-1+設定!$B$30))))&lt;=0,$A12603&lt;設定!$B$28,$A12603&gt;設定!$B$29),0,IF(AND($C12603&gt;=MAX(INDEX($C$1:$C$13701,MAX(1,ROW()-設定!$B$24)):INDEX($C$1:$C$13701,MAX(1,ROW()-1))),$C12603&gt;MAX(INDEX($C$1:$C$13701,MIN(13701,ROW()+1)):INDEX($C$1:$C$13701,MIN(13701,ROW()+設定!$B$24))),$C12603&gt;=設定!$B$32,$C12603&gt;=MAX(MIN(INDEX($C$1:$C$13701,MAX(1,ROW()-設定!$B$26)):INDEX($C$1:$C$13701,MAX(1,ROW()-1))),MIN(INDEX($C$1:$C$13701,MIN(13701,ROW()+1)):INDEX($C$1:$C$13701,MIN(13701,ROW()+設定!$B$26))))*10^(設定!$B$27/20)),1,0))</f>
        <v>0</v>
      </c>
      <c r="G12603" s="33" t="n">
        <f aca="false">$G12602+IF($F12603=1,1,0)</f>
        <v>6</v>
      </c>
      <c r="H12603" s="0" t="str">
        <f aca="false">IF($F12603=1,$G12603,"")</f>
        <v/>
      </c>
    </row>
    <row r="12604" customFormat="false" ht="15" hidden="false" customHeight="false" outlineLevel="0" collapsed="false">
      <c r="A12604" s="30" t="n">
        <v>1969.0625</v>
      </c>
      <c r="B12604" s="31" t="n">
        <v>10.656</v>
      </c>
      <c r="C12604" s="32" t="n">
        <f aca="false">IF($A12604="","",IF(設定!$B$21="dB",10^($B12604/20),ABS($B12604)))</f>
        <v>3.41035822653349</v>
      </c>
      <c r="D12604" s="32" t="n">
        <f aca="false">IF($A12604="","",$A12604^2)</f>
        <v>3877207.12890625</v>
      </c>
      <c r="E12604" s="32" t="n">
        <f aca="false">IF($A12604="","",IF($C12604&lt;=0,"",1/$C12604^2))</f>
        <v>0.0859805066661174</v>
      </c>
      <c r="F12604" s="33" t="n">
        <f aca="false">IF(OR(ROW()-設定!$B$30&lt;2,ROW()+設定!$B$30&gt;13701,N($A12604)&lt;=0,N(INDEX($A$2:$A$13701,MIN(13700,MAX(1,ROW()-1+設定!$B$30))))&lt;=0,$A12604&lt;設定!$B$28,$A12604&gt;設定!$B$29),0,IF(AND($C12604&gt;=MAX(INDEX($C$1:$C$13701,MAX(1,ROW()-設定!$B$24)):INDEX($C$1:$C$13701,MAX(1,ROW()-1))),$C12604&gt;MAX(INDEX($C$1:$C$13701,MIN(13701,ROW()+1)):INDEX($C$1:$C$13701,MIN(13701,ROW()+設定!$B$24))),$C12604&gt;=設定!$B$32,$C12604&gt;=MAX(MIN(INDEX($C$1:$C$13701,MAX(1,ROW()-設定!$B$26)):INDEX($C$1:$C$13701,MAX(1,ROW()-1))),MIN(INDEX($C$1:$C$13701,MIN(13701,ROW()+1)):INDEX($C$1:$C$13701,MIN(13701,ROW()+設定!$B$26))))*10^(設定!$B$27/20)),1,0))</f>
        <v>0</v>
      </c>
      <c r="G12604" s="33" t="n">
        <f aca="false">$G12603+IF($F12604=1,1,0)</f>
        <v>6</v>
      </c>
      <c r="H12604" s="0" t="str">
        <f aca="false">IF($F12604=1,$G12604,"")</f>
        <v/>
      </c>
    </row>
    <row r="12605" customFormat="false" ht="15" hidden="false" customHeight="false" outlineLevel="0" collapsed="false">
      <c r="A12605" s="30" t="n">
        <v>1969.21875</v>
      </c>
      <c r="B12605" s="31" t="n">
        <v>10.4241</v>
      </c>
      <c r="C12605" s="32" t="n">
        <f aca="false">IF($A12605="","",IF(設定!$B$21="dB",10^($B12605/20),ABS($B12605)))</f>
        <v>3.32051158655741</v>
      </c>
      <c r="D12605" s="32" t="n">
        <f aca="false">IF($A12605="","",$A12605^2)</f>
        <v>3877822.48535156</v>
      </c>
      <c r="E12605" s="32" t="n">
        <f aca="false">IF($A12605="","",IF($C12605&lt;=0,"",1/$C12605^2))</f>
        <v>0.0906963897649853</v>
      </c>
      <c r="F12605" s="33" t="n">
        <f aca="false">IF(OR(ROW()-設定!$B$30&lt;2,ROW()+設定!$B$30&gt;13701,N($A12605)&lt;=0,N(INDEX($A$2:$A$13701,MIN(13700,MAX(1,ROW()-1+設定!$B$30))))&lt;=0,$A12605&lt;設定!$B$28,$A12605&gt;設定!$B$29),0,IF(AND($C12605&gt;=MAX(INDEX($C$1:$C$13701,MAX(1,ROW()-設定!$B$24)):INDEX($C$1:$C$13701,MAX(1,ROW()-1))),$C12605&gt;MAX(INDEX($C$1:$C$13701,MIN(13701,ROW()+1)):INDEX($C$1:$C$13701,MIN(13701,ROW()+設定!$B$24))),$C12605&gt;=設定!$B$32,$C12605&gt;=MAX(MIN(INDEX($C$1:$C$13701,MAX(1,ROW()-設定!$B$26)):INDEX($C$1:$C$13701,MAX(1,ROW()-1))),MIN(INDEX($C$1:$C$13701,MIN(13701,ROW()+1)):INDEX($C$1:$C$13701,MIN(13701,ROW()+設定!$B$26))))*10^(設定!$B$27/20)),1,0))</f>
        <v>0</v>
      </c>
      <c r="G12605" s="33" t="n">
        <f aca="false">$G12604+IF($F12605=1,1,0)</f>
        <v>6</v>
      </c>
      <c r="H12605" s="0" t="str">
        <f aca="false">IF($F12605=1,$G12605,"")</f>
        <v/>
      </c>
    </row>
    <row r="12606" customFormat="false" ht="15" hidden="false" customHeight="false" outlineLevel="0" collapsed="false">
      <c r="A12606" s="30" t="n">
        <v>1969.375</v>
      </c>
      <c r="B12606" s="31" t="n">
        <v>10.5613</v>
      </c>
      <c r="C12606" s="32" t="n">
        <f aca="false">IF($A12606="","",IF(設定!$B$21="dB",10^($B12606/20),ABS($B12606)))</f>
        <v>3.37337793564146</v>
      </c>
      <c r="D12606" s="32" t="n">
        <f aca="false">IF($A12606="","",$A12606^2)</f>
        <v>3878437.890625</v>
      </c>
      <c r="E12606" s="32" t="n">
        <f aca="false">IF($A12606="","",IF($C12606&lt;=0,"",1/$C12606^2))</f>
        <v>0.0878759433069401</v>
      </c>
      <c r="F12606" s="33" t="n">
        <f aca="false">IF(OR(ROW()-設定!$B$30&lt;2,ROW()+設定!$B$30&gt;13701,N($A12606)&lt;=0,N(INDEX($A$2:$A$13701,MIN(13700,MAX(1,ROW()-1+設定!$B$30))))&lt;=0,$A12606&lt;設定!$B$28,$A12606&gt;設定!$B$29),0,IF(AND($C12606&gt;=MAX(INDEX($C$1:$C$13701,MAX(1,ROW()-設定!$B$24)):INDEX($C$1:$C$13701,MAX(1,ROW()-1))),$C12606&gt;MAX(INDEX($C$1:$C$13701,MIN(13701,ROW()+1)):INDEX($C$1:$C$13701,MIN(13701,ROW()+設定!$B$24))),$C12606&gt;=設定!$B$32,$C12606&gt;=MAX(MIN(INDEX($C$1:$C$13701,MAX(1,ROW()-設定!$B$26)):INDEX($C$1:$C$13701,MAX(1,ROW()-1))),MIN(INDEX($C$1:$C$13701,MIN(13701,ROW()+1)):INDEX($C$1:$C$13701,MIN(13701,ROW()+設定!$B$26))))*10^(設定!$B$27/20)),1,0))</f>
        <v>0</v>
      </c>
      <c r="G12606" s="33" t="n">
        <f aca="false">$G12605+IF($F12606=1,1,0)</f>
        <v>6</v>
      </c>
      <c r="H12606" s="0" t="str">
        <f aca="false">IF($F12606=1,$G12606,"")</f>
        <v/>
      </c>
    </row>
    <row r="12607" customFormat="false" ht="15" hidden="false" customHeight="false" outlineLevel="0" collapsed="false">
      <c r="A12607" s="30" t="n">
        <v>1969.53125</v>
      </c>
      <c r="B12607" s="31" t="n">
        <v>10.5695</v>
      </c>
      <c r="C12607" s="32" t="n">
        <f aca="false">IF($A12607="","",IF(設定!$B$21="dB",10^($B12607/20),ABS($B12607)))</f>
        <v>3.37656411017114</v>
      </c>
      <c r="D12607" s="32" t="n">
        <f aca="false">IF($A12607="","",$A12607^2)</f>
        <v>3879053.34472656</v>
      </c>
      <c r="E12607" s="32" t="n">
        <f aca="false">IF($A12607="","",IF($C12607&lt;=0,"",1/$C12607^2))</f>
        <v>0.0877101795406934</v>
      </c>
      <c r="F12607" s="33" t="n">
        <f aca="false">IF(OR(ROW()-設定!$B$30&lt;2,ROW()+設定!$B$30&gt;13701,N($A12607)&lt;=0,N(INDEX($A$2:$A$13701,MIN(13700,MAX(1,ROW()-1+設定!$B$30))))&lt;=0,$A12607&lt;設定!$B$28,$A12607&gt;設定!$B$29),0,IF(AND($C12607&gt;=MAX(INDEX($C$1:$C$13701,MAX(1,ROW()-設定!$B$24)):INDEX($C$1:$C$13701,MAX(1,ROW()-1))),$C12607&gt;MAX(INDEX($C$1:$C$13701,MIN(13701,ROW()+1)):INDEX($C$1:$C$13701,MIN(13701,ROW()+設定!$B$24))),$C12607&gt;=設定!$B$32,$C12607&gt;=MAX(MIN(INDEX($C$1:$C$13701,MAX(1,ROW()-設定!$B$26)):INDEX($C$1:$C$13701,MAX(1,ROW()-1))),MIN(INDEX($C$1:$C$13701,MIN(13701,ROW()+1)):INDEX($C$1:$C$13701,MIN(13701,ROW()+設定!$B$26))))*10^(設定!$B$27/20)),1,0))</f>
        <v>0</v>
      </c>
      <c r="G12607" s="33" t="n">
        <f aca="false">$G12606+IF($F12607=1,1,0)</f>
        <v>6</v>
      </c>
      <c r="H12607" s="0" t="str">
        <f aca="false">IF($F12607=1,$G12607,"")</f>
        <v/>
      </c>
    </row>
    <row r="12608" customFormat="false" ht="15" hidden="false" customHeight="false" outlineLevel="0" collapsed="false">
      <c r="A12608" s="30" t="n">
        <v>1969.6875</v>
      </c>
      <c r="B12608" s="31" t="n">
        <v>10.5481</v>
      </c>
      <c r="C12608" s="32" t="n">
        <f aca="false">IF($A12608="","",IF(設定!$B$21="dB",10^($B12608/20),ABS($B12608)))</f>
        <v>3.36825528585514</v>
      </c>
      <c r="D12608" s="32" t="n">
        <f aca="false">IF($A12608="","",$A12608^2)</f>
        <v>3879668.84765625</v>
      </c>
      <c r="E12608" s="32" t="n">
        <f aca="false">IF($A12608="","",IF($C12608&lt;=0,"",1/$C12608^2))</f>
        <v>0.0881434408436263</v>
      </c>
      <c r="F12608" s="33" t="n">
        <f aca="false">IF(OR(ROW()-設定!$B$30&lt;2,ROW()+設定!$B$30&gt;13701,N($A12608)&lt;=0,N(INDEX($A$2:$A$13701,MIN(13700,MAX(1,ROW()-1+設定!$B$30))))&lt;=0,$A12608&lt;設定!$B$28,$A12608&gt;設定!$B$29),0,IF(AND($C12608&gt;=MAX(INDEX($C$1:$C$13701,MAX(1,ROW()-設定!$B$24)):INDEX($C$1:$C$13701,MAX(1,ROW()-1))),$C12608&gt;MAX(INDEX($C$1:$C$13701,MIN(13701,ROW()+1)):INDEX($C$1:$C$13701,MIN(13701,ROW()+設定!$B$24))),$C12608&gt;=設定!$B$32,$C12608&gt;=MAX(MIN(INDEX($C$1:$C$13701,MAX(1,ROW()-設定!$B$26)):INDEX($C$1:$C$13701,MAX(1,ROW()-1))),MIN(INDEX($C$1:$C$13701,MIN(13701,ROW()+1)):INDEX($C$1:$C$13701,MIN(13701,ROW()+設定!$B$26))))*10^(設定!$B$27/20)),1,0))</f>
        <v>0</v>
      </c>
      <c r="G12608" s="33" t="n">
        <f aca="false">$G12607+IF($F12608=1,1,0)</f>
        <v>6</v>
      </c>
      <c r="H12608" s="0" t="str">
        <f aca="false">IF($F12608=1,$G12608,"")</f>
        <v/>
      </c>
    </row>
    <row r="12609" customFormat="false" ht="15" hidden="false" customHeight="false" outlineLevel="0" collapsed="false">
      <c r="A12609" s="30" t="n">
        <v>1969.84375</v>
      </c>
      <c r="B12609" s="31" t="n">
        <v>10.6509</v>
      </c>
      <c r="C12609" s="32" t="n">
        <f aca="false">IF($A12609="","",IF(設定!$B$21="dB",10^($B12609/20),ABS($B12609)))</f>
        <v>3.40835639108544</v>
      </c>
      <c r="D12609" s="32" t="n">
        <f aca="false">IF($A12609="","",$A12609^2)</f>
        <v>3880284.39941406</v>
      </c>
      <c r="E12609" s="32" t="n">
        <f aca="false">IF($A12609="","",IF($C12609&lt;=0,"",1/$C12609^2))</f>
        <v>0.0860815344647069</v>
      </c>
      <c r="F12609" s="33" t="n">
        <f aca="false">IF(OR(ROW()-設定!$B$30&lt;2,ROW()+設定!$B$30&gt;13701,N($A12609)&lt;=0,N(INDEX($A$2:$A$13701,MIN(13700,MAX(1,ROW()-1+設定!$B$30))))&lt;=0,$A12609&lt;設定!$B$28,$A12609&gt;設定!$B$29),0,IF(AND($C12609&gt;=MAX(INDEX($C$1:$C$13701,MAX(1,ROW()-設定!$B$24)):INDEX($C$1:$C$13701,MAX(1,ROW()-1))),$C12609&gt;MAX(INDEX($C$1:$C$13701,MIN(13701,ROW()+1)):INDEX($C$1:$C$13701,MIN(13701,ROW()+設定!$B$24))),$C12609&gt;=設定!$B$32,$C12609&gt;=MAX(MIN(INDEX($C$1:$C$13701,MAX(1,ROW()-設定!$B$26)):INDEX($C$1:$C$13701,MAX(1,ROW()-1))),MIN(INDEX($C$1:$C$13701,MIN(13701,ROW()+1)):INDEX($C$1:$C$13701,MIN(13701,ROW()+設定!$B$26))))*10^(設定!$B$27/20)),1,0))</f>
        <v>0</v>
      </c>
      <c r="G12609" s="33" t="n">
        <f aca="false">$G12608+IF($F12609=1,1,0)</f>
        <v>6</v>
      </c>
      <c r="H12609" s="0" t="str">
        <f aca="false">IF($F12609=1,$G12609,"")</f>
        <v/>
      </c>
    </row>
    <row r="12610" customFormat="false" ht="15" hidden="false" customHeight="false" outlineLevel="0" collapsed="false">
      <c r="A12610" s="30" t="n">
        <v>1970</v>
      </c>
      <c r="B12610" s="31" t="n">
        <v>10.5097</v>
      </c>
      <c r="C12610" s="32" t="n">
        <f aca="false">IF($A12610="","",IF(設定!$B$21="dB",10^($B12610/20),ABS($B12610)))</f>
        <v>3.35339722026865</v>
      </c>
      <c r="D12610" s="32" t="n">
        <f aca="false">IF($A12610="","",$A12610^2)</f>
        <v>3880900</v>
      </c>
      <c r="E12610" s="32" t="n">
        <f aca="false">IF($A12610="","",IF($C12610&lt;=0,"",1/$C12610^2))</f>
        <v>0.0889262543816661</v>
      </c>
      <c r="F12610" s="33" t="n">
        <f aca="false">IF(OR(ROW()-設定!$B$30&lt;2,ROW()+設定!$B$30&gt;13701,N($A12610)&lt;=0,N(INDEX($A$2:$A$13701,MIN(13700,MAX(1,ROW()-1+設定!$B$30))))&lt;=0,$A12610&lt;設定!$B$28,$A12610&gt;設定!$B$29),0,IF(AND($C12610&gt;=MAX(INDEX($C$1:$C$13701,MAX(1,ROW()-設定!$B$24)):INDEX($C$1:$C$13701,MAX(1,ROW()-1))),$C12610&gt;MAX(INDEX($C$1:$C$13701,MIN(13701,ROW()+1)):INDEX($C$1:$C$13701,MIN(13701,ROW()+設定!$B$24))),$C12610&gt;=設定!$B$32,$C12610&gt;=MAX(MIN(INDEX($C$1:$C$13701,MAX(1,ROW()-設定!$B$26)):INDEX($C$1:$C$13701,MAX(1,ROW()-1))),MIN(INDEX($C$1:$C$13701,MIN(13701,ROW()+1)):INDEX($C$1:$C$13701,MIN(13701,ROW()+設定!$B$26))))*10^(設定!$B$27/20)),1,0))</f>
        <v>0</v>
      </c>
      <c r="G12610" s="33" t="n">
        <f aca="false">$G12609+IF($F12610=1,1,0)</f>
        <v>6</v>
      </c>
      <c r="H12610" s="0" t="str">
        <f aca="false">IF($F12610=1,$G12610,"")</f>
        <v/>
      </c>
    </row>
    <row r="12611" customFormat="false" ht="15" hidden="false" customHeight="false" outlineLevel="0" collapsed="false">
      <c r="A12611" s="30" t="n">
        <v>1970.15625</v>
      </c>
      <c r="B12611" s="31" t="n">
        <v>10.7685</v>
      </c>
      <c r="C12611" s="32" t="n">
        <f aca="false">IF($A12611="","",IF(設定!$B$21="dB",10^($B12611/20),ABS($B12611)))</f>
        <v>3.45481661856535</v>
      </c>
      <c r="D12611" s="32" t="n">
        <f aca="false">IF($A12611="","",$A12611^2)</f>
        <v>3881515.64941406</v>
      </c>
      <c r="E12611" s="32" t="n">
        <f aca="false">IF($A12611="","",IF($C12611&lt;=0,"",1/$C12611^2))</f>
        <v>0.0837818604454198</v>
      </c>
      <c r="F12611" s="33" t="n">
        <f aca="false">IF(OR(ROW()-設定!$B$30&lt;2,ROW()+設定!$B$30&gt;13701,N($A12611)&lt;=0,N(INDEX($A$2:$A$13701,MIN(13700,MAX(1,ROW()-1+設定!$B$30))))&lt;=0,$A12611&lt;設定!$B$28,$A12611&gt;設定!$B$29),0,IF(AND($C12611&gt;=MAX(INDEX($C$1:$C$13701,MAX(1,ROW()-設定!$B$24)):INDEX($C$1:$C$13701,MAX(1,ROW()-1))),$C12611&gt;MAX(INDEX($C$1:$C$13701,MIN(13701,ROW()+1)):INDEX($C$1:$C$13701,MIN(13701,ROW()+設定!$B$24))),$C12611&gt;=設定!$B$32,$C12611&gt;=MAX(MIN(INDEX($C$1:$C$13701,MAX(1,ROW()-設定!$B$26)):INDEX($C$1:$C$13701,MAX(1,ROW()-1))),MIN(INDEX($C$1:$C$13701,MIN(13701,ROW()+1)):INDEX($C$1:$C$13701,MIN(13701,ROW()+設定!$B$26))))*10^(設定!$B$27/20)),1,0))</f>
        <v>0</v>
      </c>
      <c r="G12611" s="33" t="n">
        <f aca="false">$G12610+IF($F12611=1,1,0)</f>
        <v>6</v>
      </c>
      <c r="H12611" s="0" t="str">
        <f aca="false">IF($F12611=1,$G12611,"")</f>
        <v/>
      </c>
    </row>
    <row r="12612" customFormat="false" ht="15" hidden="false" customHeight="false" outlineLevel="0" collapsed="false">
      <c r="A12612" s="30" t="n">
        <v>1970.3125</v>
      </c>
      <c r="B12612" s="31" t="n">
        <v>10.6467</v>
      </c>
      <c r="C12612" s="32" t="n">
        <f aca="false">IF($A12612="","",IF(設定!$B$21="dB",10^($B12612/20),ABS($B12612)))</f>
        <v>3.40670870305172</v>
      </c>
      <c r="D12612" s="32" t="n">
        <f aca="false">IF($A12612="","",$A12612^2)</f>
        <v>3882131.34765625</v>
      </c>
      <c r="E12612" s="32" t="n">
        <f aca="false">IF($A12612="","",IF($C12612&lt;=0,"",1/$C12612^2))</f>
        <v>0.0861648229561487</v>
      </c>
      <c r="F12612" s="33" t="n">
        <f aca="false">IF(OR(ROW()-設定!$B$30&lt;2,ROW()+設定!$B$30&gt;13701,N($A12612)&lt;=0,N(INDEX($A$2:$A$13701,MIN(13700,MAX(1,ROW()-1+設定!$B$30))))&lt;=0,$A12612&lt;設定!$B$28,$A12612&gt;設定!$B$29),0,IF(AND($C12612&gt;=MAX(INDEX($C$1:$C$13701,MAX(1,ROW()-設定!$B$24)):INDEX($C$1:$C$13701,MAX(1,ROW()-1))),$C12612&gt;MAX(INDEX($C$1:$C$13701,MIN(13701,ROW()+1)):INDEX($C$1:$C$13701,MIN(13701,ROW()+設定!$B$24))),$C12612&gt;=設定!$B$32,$C12612&gt;=MAX(MIN(INDEX($C$1:$C$13701,MAX(1,ROW()-設定!$B$26)):INDEX($C$1:$C$13701,MAX(1,ROW()-1))),MIN(INDEX($C$1:$C$13701,MIN(13701,ROW()+1)):INDEX($C$1:$C$13701,MIN(13701,ROW()+設定!$B$26))))*10^(設定!$B$27/20)),1,0))</f>
        <v>0</v>
      </c>
      <c r="G12612" s="33" t="n">
        <f aca="false">$G12611+IF($F12612=1,1,0)</f>
        <v>6</v>
      </c>
      <c r="H12612" s="0" t="str">
        <f aca="false">IF($F12612=1,$G12612,"")</f>
        <v/>
      </c>
    </row>
    <row r="12613" customFormat="false" ht="15" hidden="false" customHeight="false" outlineLevel="0" collapsed="false">
      <c r="A12613" s="30" t="n">
        <v>1970.46875</v>
      </c>
      <c r="B12613" s="31" t="n">
        <v>10.7019</v>
      </c>
      <c r="C12613" s="32" t="n">
        <f aca="false">IF($A12613="","",IF(設定!$B$21="dB",10^($B12613/20),ABS($B12613)))</f>
        <v>3.42842773687292</v>
      </c>
      <c r="D12613" s="32" t="n">
        <f aca="false">IF($A12613="","",$A12613^2)</f>
        <v>3882747.09472656</v>
      </c>
      <c r="E12613" s="32" t="n">
        <f aca="false">IF($A12613="","",IF($C12613&lt;=0,"",1/$C12613^2))</f>
        <v>0.08507657542696</v>
      </c>
      <c r="F12613" s="33" t="n">
        <f aca="false">IF(OR(ROW()-設定!$B$30&lt;2,ROW()+設定!$B$30&gt;13701,N($A12613)&lt;=0,N(INDEX($A$2:$A$13701,MIN(13700,MAX(1,ROW()-1+設定!$B$30))))&lt;=0,$A12613&lt;設定!$B$28,$A12613&gt;設定!$B$29),0,IF(AND($C12613&gt;=MAX(INDEX($C$1:$C$13701,MAX(1,ROW()-設定!$B$24)):INDEX($C$1:$C$13701,MAX(1,ROW()-1))),$C12613&gt;MAX(INDEX($C$1:$C$13701,MIN(13701,ROW()+1)):INDEX($C$1:$C$13701,MIN(13701,ROW()+設定!$B$24))),$C12613&gt;=設定!$B$32,$C12613&gt;=MAX(MIN(INDEX($C$1:$C$13701,MAX(1,ROW()-設定!$B$26)):INDEX($C$1:$C$13701,MAX(1,ROW()-1))),MIN(INDEX($C$1:$C$13701,MIN(13701,ROW()+1)):INDEX($C$1:$C$13701,MIN(13701,ROW()+設定!$B$26))))*10^(設定!$B$27/20)),1,0))</f>
        <v>0</v>
      </c>
      <c r="G12613" s="33" t="n">
        <f aca="false">$G12612+IF($F12613=1,1,0)</f>
        <v>6</v>
      </c>
      <c r="H12613" s="0" t="str">
        <f aca="false">IF($F12613=1,$G12613,"")</f>
        <v/>
      </c>
    </row>
    <row r="12614" customFormat="false" ht="15" hidden="false" customHeight="false" outlineLevel="0" collapsed="false">
      <c r="A12614" s="30" t="n">
        <v>1970.625</v>
      </c>
      <c r="B12614" s="31" t="n">
        <v>10.6544</v>
      </c>
      <c r="C12614" s="32" t="n">
        <f aca="false">IF($A12614="","",IF(設定!$B$21="dB",10^($B12614/20),ABS($B12614)))</f>
        <v>3.4097300731892</v>
      </c>
      <c r="D12614" s="32" t="n">
        <f aca="false">IF($A12614="","",$A12614^2)</f>
        <v>3883362.890625</v>
      </c>
      <c r="E12614" s="32" t="n">
        <f aca="false">IF($A12614="","",IF($C12614&lt;=0,"",1/$C12614^2))</f>
        <v>0.0860121888911106</v>
      </c>
      <c r="F12614" s="33" t="n">
        <f aca="false">IF(OR(ROW()-設定!$B$30&lt;2,ROW()+設定!$B$30&gt;13701,N($A12614)&lt;=0,N(INDEX($A$2:$A$13701,MIN(13700,MAX(1,ROW()-1+設定!$B$30))))&lt;=0,$A12614&lt;設定!$B$28,$A12614&gt;設定!$B$29),0,IF(AND($C12614&gt;=MAX(INDEX($C$1:$C$13701,MAX(1,ROW()-設定!$B$24)):INDEX($C$1:$C$13701,MAX(1,ROW()-1))),$C12614&gt;MAX(INDEX($C$1:$C$13701,MIN(13701,ROW()+1)):INDEX($C$1:$C$13701,MIN(13701,ROW()+設定!$B$24))),$C12614&gt;=設定!$B$32,$C12614&gt;=MAX(MIN(INDEX($C$1:$C$13701,MAX(1,ROW()-設定!$B$26)):INDEX($C$1:$C$13701,MAX(1,ROW()-1))),MIN(INDEX($C$1:$C$13701,MIN(13701,ROW()+1)):INDEX($C$1:$C$13701,MIN(13701,ROW()+設定!$B$26))))*10^(設定!$B$27/20)),1,0))</f>
        <v>0</v>
      </c>
      <c r="G12614" s="33" t="n">
        <f aca="false">$G12613+IF($F12614=1,1,0)</f>
        <v>6</v>
      </c>
      <c r="H12614" s="0" t="str">
        <f aca="false">IF($F12614=1,$G12614,"")</f>
        <v/>
      </c>
    </row>
    <row r="12615" customFormat="false" ht="15" hidden="false" customHeight="false" outlineLevel="0" collapsed="false">
      <c r="A12615" s="30" t="n">
        <v>1970.78125</v>
      </c>
      <c r="B12615" s="31" t="n">
        <v>10.6625</v>
      </c>
      <c r="C12615" s="32" t="n">
        <f aca="false">IF($A12615="","",IF(設定!$B$21="dB",10^($B12615/20),ABS($B12615)))</f>
        <v>3.4129112896988</v>
      </c>
      <c r="D12615" s="32" t="n">
        <f aca="false">IF($A12615="","",$A12615^2)</f>
        <v>3883978.73535156</v>
      </c>
      <c r="E12615" s="32" t="n">
        <f aca="false">IF($A12615="","",IF($C12615&lt;=0,"",1/$C12615^2))</f>
        <v>0.0858519175870833</v>
      </c>
      <c r="F12615" s="33" t="n">
        <f aca="false">IF(OR(ROW()-設定!$B$30&lt;2,ROW()+設定!$B$30&gt;13701,N($A12615)&lt;=0,N(INDEX($A$2:$A$13701,MIN(13700,MAX(1,ROW()-1+設定!$B$30))))&lt;=0,$A12615&lt;設定!$B$28,$A12615&gt;設定!$B$29),0,IF(AND($C12615&gt;=MAX(INDEX($C$1:$C$13701,MAX(1,ROW()-設定!$B$24)):INDEX($C$1:$C$13701,MAX(1,ROW()-1))),$C12615&gt;MAX(INDEX($C$1:$C$13701,MIN(13701,ROW()+1)):INDEX($C$1:$C$13701,MIN(13701,ROW()+設定!$B$24))),$C12615&gt;=設定!$B$32,$C12615&gt;=MAX(MIN(INDEX($C$1:$C$13701,MAX(1,ROW()-設定!$B$26)):INDEX($C$1:$C$13701,MAX(1,ROW()-1))),MIN(INDEX($C$1:$C$13701,MIN(13701,ROW()+1)):INDEX($C$1:$C$13701,MIN(13701,ROW()+設定!$B$26))))*10^(設定!$B$27/20)),1,0))</f>
        <v>0</v>
      </c>
      <c r="G12615" s="33" t="n">
        <f aca="false">$G12614+IF($F12615=1,1,0)</f>
        <v>6</v>
      </c>
      <c r="H12615" s="0" t="str">
        <f aca="false">IF($F12615=1,$G12615,"")</f>
        <v/>
      </c>
    </row>
    <row r="12616" customFormat="false" ht="15" hidden="false" customHeight="false" outlineLevel="0" collapsed="false">
      <c r="A12616" s="30" t="n">
        <v>1970.9375</v>
      </c>
      <c r="B12616" s="31" t="n">
        <v>10.5606</v>
      </c>
      <c r="C12616" s="32" t="n">
        <f aca="false">IF($A12616="","",IF(設定!$B$21="dB",10^($B12616/20),ABS($B12616)))</f>
        <v>3.37310608445475</v>
      </c>
      <c r="D12616" s="32" t="n">
        <f aca="false">IF($A12616="","",$A12616^2)</f>
        <v>3884594.62890625</v>
      </c>
      <c r="E12616" s="32" t="n">
        <f aca="false">IF($A12616="","",IF($C12616&lt;=0,"",1/$C12616^2))</f>
        <v>0.0878901083770756</v>
      </c>
      <c r="F12616" s="33" t="n">
        <f aca="false">IF(OR(ROW()-設定!$B$30&lt;2,ROW()+設定!$B$30&gt;13701,N($A12616)&lt;=0,N(INDEX($A$2:$A$13701,MIN(13700,MAX(1,ROW()-1+設定!$B$30))))&lt;=0,$A12616&lt;設定!$B$28,$A12616&gt;設定!$B$29),0,IF(AND($C12616&gt;=MAX(INDEX($C$1:$C$13701,MAX(1,ROW()-設定!$B$24)):INDEX($C$1:$C$13701,MAX(1,ROW()-1))),$C12616&gt;MAX(INDEX($C$1:$C$13701,MIN(13701,ROW()+1)):INDEX($C$1:$C$13701,MIN(13701,ROW()+設定!$B$24))),$C12616&gt;=設定!$B$32,$C12616&gt;=MAX(MIN(INDEX($C$1:$C$13701,MAX(1,ROW()-設定!$B$26)):INDEX($C$1:$C$13701,MAX(1,ROW()-1))),MIN(INDEX($C$1:$C$13701,MIN(13701,ROW()+1)):INDEX($C$1:$C$13701,MIN(13701,ROW()+設定!$B$26))))*10^(設定!$B$27/20)),1,0))</f>
        <v>0</v>
      </c>
      <c r="G12616" s="33" t="n">
        <f aca="false">$G12615+IF($F12616=1,1,0)</f>
        <v>6</v>
      </c>
      <c r="H12616" s="0" t="str">
        <f aca="false">IF($F12616=1,$G12616,"")</f>
        <v/>
      </c>
    </row>
    <row r="12617" customFormat="false" ht="15" hidden="false" customHeight="false" outlineLevel="0" collapsed="false">
      <c r="A12617" s="30" t="n">
        <v>1971.09375</v>
      </c>
      <c r="B12617" s="31" t="n">
        <v>10.7624</v>
      </c>
      <c r="C12617" s="32" t="n">
        <f aca="false">IF($A12617="","",IF(設定!$B$21="dB",10^($B12617/20),ABS($B12617)))</f>
        <v>3.45239119251968</v>
      </c>
      <c r="D12617" s="32" t="n">
        <f aca="false">IF($A12617="","",$A12617^2)</f>
        <v>3885210.57128906</v>
      </c>
      <c r="E12617" s="32" t="n">
        <f aca="false">IF($A12617="","",IF($C12617&lt;=0,"",1/$C12617^2))</f>
        <v>0.0838996211944581</v>
      </c>
      <c r="F12617" s="33" t="n">
        <f aca="false">IF(OR(ROW()-設定!$B$30&lt;2,ROW()+設定!$B$30&gt;13701,N($A12617)&lt;=0,N(INDEX($A$2:$A$13701,MIN(13700,MAX(1,ROW()-1+設定!$B$30))))&lt;=0,$A12617&lt;設定!$B$28,$A12617&gt;設定!$B$29),0,IF(AND($C12617&gt;=MAX(INDEX($C$1:$C$13701,MAX(1,ROW()-設定!$B$24)):INDEX($C$1:$C$13701,MAX(1,ROW()-1))),$C12617&gt;MAX(INDEX($C$1:$C$13701,MIN(13701,ROW()+1)):INDEX($C$1:$C$13701,MIN(13701,ROW()+設定!$B$24))),$C12617&gt;=設定!$B$32,$C12617&gt;=MAX(MIN(INDEX($C$1:$C$13701,MAX(1,ROW()-設定!$B$26)):INDEX($C$1:$C$13701,MAX(1,ROW()-1))),MIN(INDEX($C$1:$C$13701,MIN(13701,ROW()+1)):INDEX($C$1:$C$13701,MIN(13701,ROW()+設定!$B$26))))*10^(設定!$B$27/20)),1,0))</f>
        <v>0</v>
      </c>
      <c r="G12617" s="33" t="n">
        <f aca="false">$G12616+IF($F12617=1,1,0)</f>
        <v>6</v>
      </c>
      <c r="H12617" s="0" t="str">
        <f aca="false">IF($F12617=1,$G12617,"")</f>
        <v/>
      </c>
    </row>
    <row r="12618" customFormat="false" ht="15" hidden="false" customHeight="false" outlineLevel="0" collapsed="false">
      <c r="A12618" s="30" t="n">
        <v>1971.25</v>
      </c>
      <c r="B12618" s="31" t="n">
        <v>10.4442</v>
      </c>
      <c r="C12618" s="32" t="n">
        <f aca="false">IF($A12618="","",IF(設定!$B$21="dB",10^($B12618/20),ABS($B12618)))</f>
        <v>3.32820447345431</v>
      </c>
      <c r="D12618" s="32" t="n">
        <f aca="false">IF($A12618="","",$A12618^2)</f>
        <v>3885826.5625</v>
      </c>
      <c r="E12618" s="32" t="n">
        <f aca="false">IF($A12618="","",IF($C12618&lt;=0,"",1/$C12618^2))</f>
        <v>0.0902775989638236</v>
      </c>
      <c r="F12618" s="33" t="n">
        <f aca="false">IF(OR(ROW()-設定!$B$30&lt;2,ROW()+設定!$B$30&gt;13701,N($A12618)&lt;=0,N(INDEX($A$2:$A$13701,MIN(13700,MAX(1,ROW()-1+設定!$B$30))))&lt;=0,$A12618&lt;設定!$B$28,$A12618&gt;設定!$B$29),0,IF(AND($C12618&gt;=MAX(INDEX($C$1:$C$13701,MAX(1,ROW()-設定!$B$24)):INDEX($C$1:$C$13701,MAX(1,ROW()-1))),$C12618&gt;MAX(INDEX($C$1:$C$13701,MIN(13701,ROW()+1)):INDEX($C$1:$C$13701,MIN(13701,ROW()+設定!$B$24))),$C12618&gt;=設定!$B$32,$C12618&gt;=MAX(MIN(INDEX($C$1:$C$13701,MAX(1,ROW()-設定!$B$26)):INDEX($C$1:$C$13701,MAX(1,ROW()-1))),MIN(INDEX($C$1:$C$13701,MIN(13701,ROW()+1)):INDEX($C$1:$C$13701,MIN(13701,ROW()+設定!$B$26))))*10^(設定!$B$27/20)),1,0))</f>
        <v>0</v>
      </c>
      <c r="G12618" s="33" t="n">
        <f aca="false">$G12617+IF($F12618=1,1,0)</f>
        <v>6</v>
      </c>
      <c r="H12618" s="0" t="str">
        <f aca="false">IF($F12618=1,$G12618,"")</f>
        <v/>
      </c>
    </row>
    <row r="12619" customFormat="false" ht="15" hidden="false" customHeight="false" outlineLevel="0" collapsed="false">
      <c r="A12619" s="30" t="n">
        <v>1971.40625</v>
      </c>
      <c r="B12619" s="31" t="n">
        <v>10.5981</v>
      </c>
      <c r="C12619" s="32" t="n">
        <f aca="false">IF($A12619="","",IF(設定!$B$21="dB",10^($B12619/20),ABS($B12619)))</f>
        <v>3.38770043582632</v>
      </c>
      <c r="D12619" s="32" t="n">
        <f aca="false">IF($A12619="","",$A12619^2)</f>
        <v>3886442.60253906</v>
      </c>
      <c r="E12619" s="32" t="n">
        <f aca="false">IF($A12619="","",IF($C12619&lt;=0,"",1/$C12619^2))</f>
        <v>0.0871344712196776</v>
      </c>
      <c r="F12619" s="33" t="n">
        <f aca="false">IF(OR(ROW()-設定!$B$30&lt;2,ROW()+設定!$B$30&gt;13701,N($A12619)&lt;=0,N(INDEX($A$2:$A$13701,MIN(13700,MAX(1,ROW()-1+設定!$B$30))))&lt;=0,$A12619&lt;設定!$B$28,$A12619&gt;設定!$B$29),0,IF(AND($C12619&gt;=MAX(INDEX($C$1:$C$13701,MAX(1,ROW()-設定!$B$24)):INDEX($C$1:$C$13701,MAX(1,ROW()-1))),$C12619&gt;MAX(INDEX($C$1:$C$13701,MIN(13701,ROW()+1)):INDEX($C$1:$C$13701,MIN(13701,ROW()+設定!$B$24))),$C12619&gt;=設定!$B$32,$C12619&gt;=MAX(MIN(INDEX($C$1:$C$13701,MAX(1,ROW()-設定!$B$26)):INDEX($C$1:$C$13701,MAX(1,ROW()-1))),MIN(INDEX($C$1:$C$13701,MIN(13701,ROW()+1)):INDEX($C$1:$C$13701,MIN(13701,ROW()+設定!$B$26))))*10^(設定!$B$27/20)),1,0))</f>
        <v>0</v>
      </c>
      <c r="G12619" s="33" t="n">
        <f aca="false">$G12618+IF($F12619=1,1,0)</f>
        <v>6</v>
      </c>
      <c r="H12619" s="0" t="str">
        <f aca="false">IF($F12619=1,$G12619,"")</f>
        <v/>
      </c>
    </row>
    <row r="12620" customFormat="false" ht="15" hidden="false" customHeight="false" outlineLevel="0" collapsed="false">
      <c r="A12620" s="30" t="n">
        <v>1971.5625</v>
      </c>
      <c r="B12620" s="31" t="n">
        <v>10.5457</v>
      </c>
      <c r="C12620" s="32" t="n">
        <f aca="false">IF($A12620="","",IF(設定!$B$21="dB",10^($B12620/20),ABS($B12620)))</f>
        <v>3.36732473109268</v>
      </c>
      <c r="D12620" s="32" t="n">
        <f aca="false">IF($A12620="","",$A12620^2)</f>
        <v>3887058.69140625</v>
      </c>
      <c r="E12620" s="32" t="n">
        <f aca="false">IF($A12620="","",IF($C12620&lt;=0,"",1/$C12620^2))</f>
        <v>0.0881921641706427</v>
      </c>
      <c r="F12620" s="33" t="n">
        <f aca="false">IF(OR(ROW()-設定!$B$30&lt;2,ROW()+設定!$B$30&gt;13701,N($A12620)&lt;=0,N(INDEX($A$2:$A$13701,MIN(13700,MAX(1,ROW()-1+設定!$B$30))))&lt;=0,$A12620&lt;設定!$B$28,$A12620&gt;設定!$B$29),0,IF(AND($C12620&gt;=MAX(INDEX($C$1:$C$13701,MAX(1,ROW()-設定!$B$24)):INDEX($C$1:$C$13701,MAX(1,ROW()-1))),$C12620&gt;MAX(INDEX($C$1:$C$13701,MIN(13701,ROW()+1)):INDEX($C$1:$C$13701,MIN(13701,ROW()+設定!$B$24))),$C12620&gt;=設定!$B$32,$C12620&gt;=MAX(MIN(INDEX($C$1:$C$13701,MAX(1,ROW()-設定!$B$26)):INDEX($C$1:$C$13701,MAX(1,ROW()-1))),MIN(INDEX($C$1:$C$13701,MIN(13701,ROW()+1)):INDEX($C$1:$C$13701,MIN(13701,ROW()+設定!$B$26))))*10^(設定!$B$27/20)),1,0))</f>
        <v>0</v>
      </c>
      <c r="G12620" s="33" t="n">
        <f aca="false">$G12619+IF($F12620=1,1,0)</f>
        <v>6</v>
      </c>
      <c r="H12620" s="0" t="str">
        <f aca="false">IF($F12620=1,$G12620,"")</f>
        <v/>
      </c>
    </row>
    <row r="12621" customFormat="false" ht="15" hidden="false" customHeight="false" outlineLevel="0" collapsed="false">
      <c r="A12621" s="30" t="n">
        <v>1971.71875</v>
      </c>
      <c r="B12621" s="31" t="n">
        <v>10.5167</v>
      </c>
      <c r="C12621" s="32" t="n">
        <f aca="false">IF($A12621="","",IF(設定!$B$21="dB",10^($B12621/20),ABS($B12621)))</f>
        <v>3.35610082840528</v>
      </c>
      <c r="D12621" s="32" t="n">
        <f aca="false">IF($A12621="","",$A12621^2)</f>
        <v>3887674.82910156</v>
      </c>
      <c r="E12621" s="32" t="n">
        <f aca="false">IF($A12621="","",IF($C12621&lt;=0,"",1/$C12621^2))</f>
        <v>0.0887830376443247</v>
      </c>
      <c r="F12621" s="33" t="n">
        <f aca="false">IF(OR(ROW()-設定!$B$30&lt;2,ROW()+設定!$B$30&gt;13701,N($A12621)&lt;=0,N(INDEX($A$2:$A$13701,MIN(13700,MAX(1,ROW()-1+設定!$B$30))))&lt;=0,$A12621&lt;設定!$B$28,$A12621&gt;設定!$B$29),0,IF(AND($C12621&gt;=MAX(INDEX($C$1:$C$13701,MAX(1,ROW()-設定!$B$24)):INDEX($C$1:$C$13701,MAX(1,ROW()-1))),$C12621&gt;MAX(INDEX($C$1:$C$13701,MIN(13701,ROW()+1)):INDEX($C$1:$C$13701,MIN(13701,ROW()+設定!$B$24))),$C12621&gt;=設定!$B$32,$C12621&gt;=MAX(MIN(INDEX($C$1:$C$13701,MAX(1,ROW()-設定!$B$26)):INDEX($C$1:$C$13701,MAX(1,ROW()-1))),MIN(INDEX($C$1:$C$13701,MIN(13701,ROW()+1)):INDEX($C$1:$C$13701,MIN(13701,ROW()+設定!$B$26))))*10^(設定!$B$27/20)),1,0))</f>
        <v>0</v>
      </c>
      <c r="G12621" s="33" t="n">
        <f aca="false">$G12620+IF($F12621=1,1,0)</f>
        <v>6</v>
      </c>
      <c r="H12621" s="0" t="str">
        <f aca="false">IF($F12621=1,$G12621,"")</f>
        <v/>
      </c>
    </row>
    <row r="12622" customFormat="false" ht="15" hidden="false" customHeight="false" outlineLevel="0" collapsed="false">
      <c r="A12622" s="30" t="n">
        <v>1971.875</v>
      </c>
      <c r="B12622" s="31" t="n">
        <v>10.5688</v>
      </c>
      <c r="C12622" s="32" t="n">
        <f aca="false">IF($A12622="","",IF(設定!$B$21="dB",10^($B12622/20),ABS($B12622)))</f>
        <v>3.37629200221945</v>
      </c>
      <c r="D12622" s="32" t="n">
        <f aca="false">IF($A12622="","",$A12622^2)</f>
        <v>3888291.015625</v>
      </c>
      <c r="E12622" s="32" t="n">
        <f aca="false">IF($A12622="","",IF($C12622&lt;=0,"",1/$C12622^2))</f>
        <v>0.0877243178907132</v>
      </c>
      <c r="F12622" s="33" t="n">
        <f aca="false">IF(OR(ROW()-設定!$B$30&lt;2,ROW()+設定!$B$30&gt;13701,N($A12622)&lt;=0,N(INDEX($A$2:$A$13701,MIN(13700,MAX(1,ROW()-1+設定!$B$30))))&lt;=0,$A12622&lt;設定!$B$28,$A12622&gt;設定!$B$29),0,IF(AND($C12622&gt;=MAX(INDEX($C$1:$C$13701,MAX(1,ROW()-設定!$B$24)):INDEX($C$1:$C$13701,MAX(1,ROW()-1))),$C12622&gt;MAX(INDEX($C$1:$C$13701,MIN(13701,ROW()+1)):INDEX($C$1:$C$13701,MIN(13701,ROW()+設定!$B$24))),$C12622&gt;=設定!$B$32,$C12622&gt;=MAX(MIN(INDEX($C$1:$C$13701,MAX(1,ROW()-設定!$B$26)):INDEX($C$1:$C$13701,MAX(1,ROW()-1))),MIN(INDEX($C$1:$C$13701,MIN(13701,ROW()+1)):INDEX($C$1:$C$13701,MIN(13701,ROW()+設定!$B$26))))*10^(設定!$B$27/20)),1,0))</f>
        <v>0</v>
      </c>
      <c r="G12622" s="33" t="n">
        <f aca="false">$G12621+IF($F12622=1,1,0)</f>
        <v>6</v>
      </c>
      <c r="H12622" s="0" t="str">
        <f aca="false">IF($F12622=1,$G12622,"")</f>
        <v/>
      </c>
    </row>
    <row r="12623" customFormat="false" ht="15" hidden="false" customHeight="false" outlineLevel="0" collapsed="false">
      <c r="A12623" s="30" t="n">
        <v>1972.03125</v>
      </c>
      <c r="B12623" s="31" t="n">
        <v>10.452</v>
      </c>
      <c r="C12623" s="32" t="n">
        <f aca="false">IF($A12623="","",IF(設定!$B$21="dB",10^($B12623/20),ABS($B12623)))</f>
        <v>3.331194570682</v>
      </c>
      <c r="D12623" s="32" t="n">
        <f aca="false">IF($A12623="","",$A12623^2)</f>
        <v>3888907.25097656</v>
      </c>
      <c r="E12623" s="32" t="n">
        <f aca="false">IF($A12623="","",IF($C12623&lt;=0,"",1/$C12623^2))</f>
        <v>0.0901156044339705</v>
      </c>
      <c r="F12623" s="33" t="n">
        <f aca="false">IF(OR(ROW()-設定!$B$30&lt;2,ROW()+設定!$B$30&gt;13701,N($A12623)&lt;=0,N(INDEX($A$2:$A$13701,MIN(13700,MAX(1,ROW()-1+設定!$B$30))))&lt;=0,$A12623&lt;設定!$B$28,$A12623&gt;設定!$B$29),0,IF(AND($C12623&gt;=MAX(INDEX($C$1:$C$13701,MAX(1,ROW()-設定!$B$24)):INDEX($C$1:$C$13701,MAX(1,ROW()-1))),$C12623&gt;MAX(INDEX($C$1:$C$13701,MIN(13701,ROW()+1)):INDEX($C$1:$C$13701,MIN(13701,ROW()+設定!$B$24))),$C12623&gt;=設定!$B$32,$C12623&gt;=MAX(MIN(INDEX($C$1:$C$13701,MAX(1,ROW()-設定!$B$26)):INDEX($C$1:$C$13701,MAX(1,ROW()-1))),MIN(INDEX($C$1:$C$13701,MIN(13701,ROW()+1)):INDEX($C$1:$C$13701,MIN(13701,ROW()+設定!$B$26))))*10^(設定!$B$27/20)),1,0))</f>
        <v>0</v>
      </c>
      <c r="G12623" s="33" t="n">
        <f aca="false">$G12622+IF($F12623=1,1,0)</f>
        <v>6</v>
      </c>
      <c r="H12623" s="0" t="str">
        <f aca="false">IF($F12623=1,$G12623,"")</f>
        <v/>
      </c>
    </row>
    <row r="12624" customFormat="false" ht="15" hidden="false" customHeight="false" outlineLevel="0" collapsed="false">
      <c r="A12624" s="30" t="n">
        <v>1972.1875</v>
      </c>
      <c r="B12624" s="31" t="n">
        <v>10.6158</v>
      </c>
      <c r="C12624" s="32" t="n">
        <f aca="false">IF($A12624="","",IF(設定!$B$21="dB",10^($B12624/20),ABS($B12624)))</f>
        <v>3.39461088909659</v>
      </c>
      <c r="D12624" s="32" t="n">
        <f aca="false">IF($A12624="","",$A12624^2)</f>
        <v>3889523.53515625</v>
      </c>
      <c r="E12624" s="32" t="n">
        <f aca="false">IF($A12624="","",IF($C12624&lt;=0,"",1/$C12624^2))</f>
        <v>0.086780070777043</v>
      </c>
      <c r="F12624" s="33" t="n">
        <f aca="false">IF(OR(ROW()-設定!$B$30&lt;2,ROW()+設定!$B$30&gt;13701,N($A12624)&lt;=0,N(INDEX($A$2:$A$13701,MIN(13700,MAX(1,ROW()-1+設定!$B$30))))&lt;=0,$A12624&lt;設定!$B$28,$A12624&gt;設定!$B$29),0,IF(AND($C12624&gt;=MAX(INDEX($C$1:$C$13701,MAX(1,ROW()-設定!$B$24)):INDEX($C$1:$C$13701,MAX(1,ROW()-1))),$C12624&gt;MAX(INDEX($C$1:$C$13701,MIN(13701,ROW()+1)):INDEX($C$1:$C$13701,MIN(13701,ROW()+設定!$B$24))),$C12624&gt;=設定!$B$32,$C12624&gt;=MAX(MIN(INDEX($C$1:$C$13701,MAX(1,ROW()-設定!$B$26)):INDEX($C$1:$C$13701,MAX(1,ROW()-1))),MIN(INDEX($C$1:$C$13701,MIN(13701,ROW()+1)):INDEX($C$1:$C$13701,MIN(13701,ROW()+設定!$B$26))))*10^(設定!$B$27/20)),1,0))</f>
        <v>0</v>
      </c>
      <c r="G12624" s="33" t="n">
        <f aca="false">$G12623+IF($F12624=1,1,0)</f>
        <v>6</v>
      </c>
      <c r="H12624" s="0" t="str">
        <f aca="false">IF($F12624=1,$G12624,"")</f>
        <v/>
      </c>
    </row>
    <row r="12625" customFormat="false" ht="15" hidden="false" customHeight="false" outlineLevel="0" collapsed="false">
      <c r="A12625" s="30" t="n">
        <v>1972.34375</v>
      </c>
      <c r="B12625" s="31" t="n">
        <v>10.6019</v>
      </c>
      <c r="C12625" s="32" t="n">
        <f aca="false">IF($A12625="","",IF(設定!$B$21="dB",10^($B12625/20),ABS($B12625)))</f>
        <v>3.38918284909341</v>
      </c>
      <c r="D12625" s="32" t="n">
        <f aca="false">IF($A12625="","",$A12625^2)</f>
        <v>3890139.86816406</v>
      </c>
      <c r="E12625" s="32" t="n">
        <f aca="false">IF($A12625="","",IF($C12625&lt;=0,"",1/$C12625^2))</f>
        <v>0.0870582634416532</v>
      </c>
      <c r="F12625" s="33" t="n">
        <f aca="false">IF(OR(ROW()-設定!$B$30&lt;2,ROW()+設定!$B$30&gt;13701,N($A12625)&lt;=0,N(INDEX($A$2:$A$13701,MIN(13700,MAX(1,ROW()-1+設定!$B$30))))&lt;=0,$A12625&lt;設定!$B$28,$A12625&gt;設定!$B$29),0,IF(AND($C12625&gt;=MAX(INDEX($C$1:$C$13701,MAX(1,ROW()-設定!$B$24)):INDEX($C$1:$C$13701,MAX(1,ROW()-1))),$C12625&gt;MAX(INDEX($C$1:$C$13701,MIN(13701,ROW()+1)):INDEX($C$1:$C$13701,MIN(13701,ROW()+設定!$B$24))),$C12625&gt;=設定!$B$32,$C12625&gt;=MAX(MIN(INDEX($C$1:$C$13701,MAX(1,ROW()-設定!$B$26)):INDEX($C$1:$C$13701,MAX(1,ROW()-1))),MIN(INDEX($C$1:$C$13701,MIN(13701,ROW()+1)):INDEX($C$1:$C$13701,MIN(13701,ROW()+設定!$B$26))))*10^(設定!$B$27/20)),1,0))</f>
        <v>0</v>
      </c>
      <c r="G12625" s="33" t="n">
        <f aca="false">$G12624+IF($F12625=1,1,0)</f>
        <v>6</v>
      </c>
      <c r="H12625" s="0" t="str">
        <f aca="false">IF($F12625=1,$G12625,"")</f>
        <v/>
      </c>
    </row>
    <row r="12626" customFormat="false" ht="15" hidden="false" customHeight="false" outlineLevel="0" collapsed="false">
      <c r="A12626" s="30" t="n">
        <v>1972.5</v>
      </c>
      <c r="B12626" s="31" t="n">
        <v>10.5259</v>
      </c>
      <c r="C12626" s="32" t="n">
        <f aca="false">IF($A12626="","",IF(設定!$B$21="dB",10^($B12626/20),ABS($B12626)))</f>
        <v>3.35965745720359</v>
      </c>
      <c r="D12626" s="32" t="n">
        <f aca="false">IF($A12626="","",$A12626^2)</f>
        <v>3890756.25</v>
      </c>
      <c r="E12626" s="32" t="n">
        <f aca="false">IF($A12626="","",IF($C12626&lt;=0,"",1/$C12626^2))</f>
        <v>0.0885951606527816</v>
      </c>
      <c r="F12626" s="33" t="n">
        <f aca="false">IF(OR(ROW()-設定!$B$30&lt;2,ROW()+設定!$B$30&gt;13701,N($A12626)&lt;=0,N(INDEX($A$2:$A$13701,MIN(13700,MAX(1,ROW()-1+設定!$B$30))))&lt;=0,$A12626&lt;設定!$B$28,$A12626&gt;設定!$B$29),0,IF(AND($C12626&gt;=MAX(INDEX($C$1:$C$13701,MAX(1,ROW()-設定!$B$24)):INDEX($C$1:$C$13701,MAX(1,ROW()-1))),$C12626&gt;MAX(INDEX($C$1:$C$13701,MIN(13701,ROW()+1)):INDEX($C$1:$C$13701,MIN(13701,ROW()+設定!$B$24))),$C12626&gt;=設定!$B$32,$C12626&gt;=MAX(MIN(INDEX($C$1:$C$13701,MAX(1,ROW()-設定!$B$26)):INDEX($C$1:$C$13701,MAX(1,ROW()-1))),MIN(INDEX($C$1:$C$13701,MIN(13701,ROW()+1)):INDEX($C$1:$C$13701,MIN(13701,ROW()+設定!$B$26))))*10^(設定!$B$27/20)),1,0))</f>
        <v>0</v>
      </c>
      <c r="G12626" s="33" t="n">
        <f aca="false">$G12625+IF($F12626=1,1,0)</f>
        <v>6</v>
      </c>
      <c r="H12626" s="0" t="str">
        <f aca="false">IF($F12626=1,$G12626,"")</f>
        <v/>
      </c>
    </row>
    <row r="12627" customFormat="false" ht="15" hidden="false" customHeight="false" outlineLevel="0" collapsed="false">
      <c r="A12627" s="30" t="n">
        <v>1972.65625</v>
      </c>
      <c r="B12627" s="31" t="n">
        <v>10.588</v>
      </c>
      <c r="C12627" s="32" t="n">
        <f aca="false">IF($A12627="","",IF(設定!$B$21="dB",10^($B12627/20),ABS($B12627)))</f>
        <v>3.38376348861765</v>
      </c>
      <c r="D12627" s="32" t="n">
        <f aca="false">IF($A12627="","",$A12627^2)</f>
        <v>3891372.68066406</v>
      </c>
      <c r="E12627" s="32" t="n">
        <f aca="false">IF($A12627="","",IF($C12627&lt;=0,"",1/$C12627^2))</f>
        <v>0.087337347914232</v>
      </c>
      <c r="F12627" s="33" t="n">
        <f aca="false">IF(OR(ROW()-設定!$B$30&lt;2,ROW()+設定!$B$30&gt;13701,N($A12627)&lt;=0,N(INDEX($A$2:$A$13701,MIN(13700,MAX(1,ROW()-1+設定!$B$30))))&lt;=0,$A12627&lt;設定!$B$28,$A12627&gt;設定!$B$29),0,IF(AND($C12627&gt;=MAX(INDEX($C$1:$C$13701,MAX(1,ROW()-設定!$B$24)):INDEX($C$1:$C$13701,MAX(1,ROW()-1))),$C12627&gt;MAX(INDEX($C$1:$C$13701,MIN(13701,ROW()+1)):INDEX($C$1:$C$13701,MIN(13701,ROW()+設定!$B$24))),$C12627&gt;=設定!$B$32,$C12627&gt;=MAX(MIN(INDEX($C$1:$C$13701,MAX(1,ROW()-設定!$B$26)):INDEX($C$1:$C$13701,MAX(1,ROW()-1))),MIN(INDEX($C$1:$C$13701,MIN(13701,ROW()+1)):INDEX($C$1:$C$13701,MIN(13701,ROW()+設定!$B$26))))*10^(設定!$B$27/20)),1,0))</f>
        <v>0</v>
      </c>
      <c r="G12627" s="33" t="n">
        <f aca="false">$G12626+IF($F12627=1,1,0)</f>
        <v>6</v>
      </c>
      <c r="H12627" s="0" t="str">
        <f aca="false">IF($F12627=1,$G12627,"")</f>
        <v/>
      </c>
    </row>
    <row r="12628" customFormat="false" ht="15" hidden="false" customHeight="false" outlineLevel="0" collapsed="false">
      <c r="A12628" s="30" t="n">
        <v>1972.8125</v>
      </c>
      <c r="B12628" s="31" t="n">
        <v>10.3964</v>
      </c>
      <c r="C12628" s="32" t="n">
        <f aca="false">IF($A12628="","",IF(設定!$B$21="dB",10^($B12628/20),ABS($B12628)))</f>
        <v>3.30993907554615</v>
      </c>
      <c r="D12628" s="32" t="n">
        <f aca="false">IF($A12628="","",$A12628^2)</f>
        <v>3891989.16015625</v>
      </c>
      <c r="E12628" s="32" t="n">
        <f aca="false">IF($A12628="","",IF($C12628&lt;=0,"",1/$C12628^2))</f>
        <v>0.0912767146498489</v>
      </c>
      <c r="F12628" s="33" t="n">
        <f aca="false">IF(OR(ROW()-設定!$B$30&lt;2,ROW()+設定!$B$30&gt;13701,N($A12628)&lt;=0,N(INDEX($A$2:$A$13701,MIN(13700,MAX(1,ROW()-1+設定!$B$30))))&lt;=0,$A12628&lt;設定!$B$28,$A12628&gt;設定!$B$29),0,IF(AND($C12628&gt;=MAX(INDEX($C$1:$C$13701,MAX(1,ROW()-設定!$B$24)):INDEX($C$1:$C$13701,MAX(1,ROW()-1))),$C12628&gt;MAX(INDEX($C$1:$C$13701,MIN(13701,ROW()+1)):INDEX($C$1:$C$13701,MIN(13701,ROW()+設定!$B$24))),$C12628&gt;=設定!$B$32,$C12628&gt;=MAX(MIN(INDEX($C$1:$C$13701,MAX(1,ROW()-設定!$B$26)):INDEX($C$1:$C$13701,MAX(1,ROW()-1))),MIN(INDEX($C$1:$C$13701,MIN(13701,ROW()+1)):INDEX($C$1:$C$13701,MIN(13701,ROW()+設定!$B$26))))*10^(設定!$B$27/20)),1,0))</f>
        <v>0</v>
      </c>
      <c r="G12628" s="33" t="n">
        <f aca="false">$G12627+IF($F12628=1,1,0)</f>
        <v>6</v>
      </c>
      <c r="H12628" s="0" t="str">
        <f aca="false">IF($F12628=1,$G12628,"")</f>
        <v/>
      </c>
    </row>
    <row r="12629" customFormat="false" ht="15" hidden="false" customHeight="false" outlineLevel="0" collapsed="false">
      <c r="A12629" s="30" t="n">
        <v>1972.96875</v>
      </c>
      <c r="B12629" s="31" t="n">
        <v>10.3103</v>
      </c>
      <c r="C12629" s="32" t="n">
        <f aca="false">IF($A12629="","",IF(設定!$B$21="dB",10^($B12629/20),ABS($B12629)))</f>
        <v>3.2772909597166</v>
      </c>
      <c r="D12629" s="32" t="n">
        <f aca="false">IF($A12629="","",$A12629^2)</f>
        <v>3892605.68847656</v>
      </c>
      <c r="E12629" s="32" t="n">
        <f aca="false">IF($A12629="","",IF($C12629&lt;=0,"",1/$C12629^2))</f>
        <v>0.0931043559035846</v>
      </c>
      <c r="F12629" s="33" t="n">
        <f aca="false">IF(OR(ROW()-設定!$B$30&lt;2,ROW()+設定!$B$30&gt;13701,N($A12629)&lt;=0,N(INDEX($A$2:$A$13701,MIN(13700,MAX(1,ROW()-1+設定!$B$30))))&lt;=0,$A12629&lt;設定!$B$28,$A12629&gt;設定!$B$29),0,IF(AND($C12629&gt;=MAX(INDEX($C$1:$C$13701,MAX(1,ROW()-設定!$B$24)):INDEX($C$1:$C$13701,MAX(1,ROW()-1))),$C12629&gt;MAX(INDEX($C$1:$C$13701,MIN(13701,ROW()+1)):INDEX($C$1:$C$13701,MIN(13701,ROW()+設定!$B$24))),$C12629&gt;=設定!$B$32,$C12629&gt;=MAX(MIN(INDEX($C$1:$C$13701,MAX(1,ROW()-設定!$B$26)):INDEX($C$1:$C$13701,MAX(1,ROW()-1))),MIN(INDEX($C$1:$C$13701,MIN(13701,ROW()+1)):INDEX($C$1:$C$13701,MIN(13701,ROW()+設定!$B$26))))*10^(設定!$B$27/20)),1,0))</f>
        <v>0</v>
      </c>
      <c r="G12629" s="33" t="n">
        <f aca="false">$G12628+IF($F12629=1,1,0)</f>
        <v>6</v>
      </c>
      <c r="H12629" s="0" t="str">
        <f aca="false">IF($F12629=1,$G12629,"")</f>
        <v/>
      </c>
    </row>
    <row r="12630" customFormat="false" ht="15" hidden="false" customHeight="false" outlineLevel="0" collapsed="false">
      <c r="A12630" s="30" t="n">
        <v>1973.125</v>
      </c>
      <c r="B12630" s="31" t="n">
        <v>10.4354</v>
      </c>
      <c r="C12630" s="32" t="n">
        <f aca="false">IF($A12630="","",IF(設定!$B$21="dB",10^($B12630/20),ABS($B12630)))</f>
        <v>3.32483425242806</v>
      </c>
      <c r="D12630" s="32" t="n">
        <f aca="false">IF($A12630="","",$A12630^2)</f>
        <v>3893222.265625</v>
      </c>
      <c r="E12630" s="32" t="n">
        <f aca="false">IF($A12630="","",IF($C12630&lt;=0,"",1/$C12630^2))</f>
        <v>0.0904607116506635</v>
      </c>
      <c r="F12630" s="33" t="n">
        <f aca="false">IF(OR(ROW()-設定!$B$30&lt;2,ROW()+設定!$B$30&gt;13701,N($A12630)&lt;=0,N(INDEX($A$2:$A$13701,MIN(13700,MAX(1,ROW()-1+設定!$B$30))))&lt;=0,$A12630&lt;設定!$B$28,$A12630&gt;設定!$B$29),0,IF(AND($C12630&gt;=MAX(INDEX($C$1:$C$13701,MAX(1,ROW()-設定!$B$24)):INDEX($C$1:$C$13701,MAX(1,ROW()-1))),$C12630&gt;MAX(INDEX($C$1:$C$13701,MIN(13701,ROW()+1)):INDEX($C$1:$C$13701,MIN(13701,ROW()+設定!$B$24))),$C12630&gt;=設定!$B$32,$C12630&gt;=MAX(MIN(INDEX($C$1:$C$13701,MAX(1,ROW()-設定!$B$26)):INDEX($C$1:$C$13701,MAX(1,ROW()-1))),MIN(INDEX($C$1:$C$13701,MIN(13701,ROW()+1)):INDEX($C$1:$C$13701,MIN(13701,ROW()+設定!$B$26))))*10^(設定!$B$27/20)),1,0))</f>
        <v>0</v>
      </c>
      <c r="G12630" s="33" t="n">
        <f aca="false">$G12629+IF($F12630=1,1,0)</f>
        <v>6</v>
      </c>
      <c r="H12630" s="0" t="str">
        <f aca="false">IF($F12630=1,$G12630,"")</f>
        <v/>
      </c>
    </row>
    <row r="12631" customFormat="false" ht="15" hidden="false" customHeight="false" outlineLevel="0" collapsed="false">
      <c r="A12631" s="30" t="n">
        <v>1973.28125</v>
      </c>
      <c r="B12631" s="31" t="n">
        <v>10.4664</v>
      </c>
      <c r="C12631" s="32" t="n">
        <f aca="false">IF($A12631="","",IF(設定!$B$21="dB",10^($B12631/20),ABS($B12631)))</f>
        <v>3.33672180956509</v>
      </c>
      <c r="D12631" s="32" t="n">
        <f aca="false">IF($A12631="","",$A12631^2)</f>
        <v>3893838.89160156</v>
      </c>
      <c r="E12631" s="32" t="n">
        <f aca="false">IF($A12631="","",IF($C12631&lt;=0,"",1/$C12631^2))</f>
        <v>0.0898173009128412</v>
      </c>
      <c r="F12631" s="33" t="n">
        <f aca="false">IF(OR(ROW()-設定!$B$30&lt;2,ROW()+設定!$B$30&gt;13701,N($A12631)&lt;=0,N(INDEX($A$2:$A$13701,MIN(13700,MAX(1,ROW()-1+設定!$B$30))))&lt;=0,$A12631&lt;設定!$B$28,$A12631&gt;設定!$B$29),0,IF(AND($C12631&gt;=MAX(INDEX($C$1:$C$13701,MAX(1,ROW()-設定!$B$24)):INDEX($C$1:$C$13701,MAX(1,ROW()-1))),$C12631&gt;MAX(INDEX($C$1:$C$13701,MIN(13701,ROW()+1)):INDEX($C$1:$C$13701,MIN(13701,ROW()+設定!$B$24))),$C12631&gt;=設定!$B$32,$C12631&gt;=MAX(MIN(INDEX($C$1:$C$13701,MAX(1,ROW()-設定!$B$26)):INDEX($C$1:$C$13701,MAX(1,ROW()-1))),MIN(INDEX($C$1:$C$13701,MIN(13701,ROW()+1)):INDEX($C$1:$C$13701,MIN(13701,ROW()+設定!$B$26))))*10^(設定!$B$27/20)),1,0))</f>
        <v>0</v>
      </c>
      <c r="G12631" s="33" t="n">
        <f aca="false">$G12630+IF($F12631=1,1,0)</f>
        <v>6</v>
      </c>
      <c r="H12631" s="0" t="str">
        <f aca="false">IF($F12631=1,$G12631,"")</f>
        <v/>
      </c>
    </row>
    <row r="12632" customFormat="false" ht="15" hidden="false" customHeight="false" outlineLevel="0" collapsed="false">
      <c r="A12632" s="30" t="n">
        <v>1973.4375</v>
      </c>
      <c r="B12632" s="31" t="n">
        <v>10.7428</v>
      </c>
      <c r="C12632" s="32" t="n">
        <f aca="false">IF($A12632="","",IF(設定!$B$21="dB",10^($B12632/20),ABS($B12632)))</f>
        <v>3.44460953959631</v>
      </c>
      <c r="D12632" s="32" t="n">
        <f aca="false">IF($A12632="","",$A12632^2)</f>
        <v>3894455.56640625</v>
      </c>
      <c r="E12632" s="32" t="n">
        <f aca="false">IF($A12632="","",IF($C12632&lt;=0,"",1/$C12632^2))</f>
        <v>0.0842791214988935</v>
      </c>
      <c r="F12632" s="33" t="n">
        <f aca="false">IF(OR(ROW()-設定!$B$30&lt;2,ROW()+設定!$B$30&gt;13701,N($A12632)&lt;=0,N(INDEX($A$2:$A$13701,MIN(13700,MAX(1,ROW()-1+設定!$B$30))))&lt;=0,$A12632&lt;設定!$B$28,$A12632&gt;設定!$B$29),0,IF(AND($C12632&gt;=MAX(INDEX($C$1:$C$13701,MAX(1,ROW()-設定!$B$24)):INDEX($C$1:$C$13701,MAX(1,ROW()-1))),$C12632&gt;MAX(INDEX($C$1:$C$13701,MIN(13701,ROW()+1)):INDEX($C$1:$C$13701,MIN(13701,ROW()+設定!$B$24))),$C12632&gt;=設定!$B$32,$C12632&gt;=MAX(MIN(INDEX($C$1:$C$13701,MAX(1,ROW()-設定!$B$26)):INDEX($C$1:$C$13701,MAX(1,ROW()-1))),MIN(INDEX($C$1:$C$13701,MIN(13701,ROW()+1)):INDEX($C$1:$C$13701,MIN(13701,ROW()+設定!$B$26))))*10^(設定!$B$27/20)),1,0))</f>
        <v>0</v>
      </c>
      <c r="G12632" s="33" t="n">
        <f aca="false">$G12631+IF($F12632=1,1,0)</f>
        <v>6</v>
      </c>
      <c r="H12632" s="0" t="str">
        <f aca="false">IF($F12632=1,$G12632,"")</f>
        <v/>
      </c>
    </row>
    <row r="12633" customFormat="false" ht="15" hidden="false" customHeight="false" outlineLevel="0" collapsed="false">
      <c r="A12633" s="30" t="n">
        <v>1973.59375</v>
      </c>
      <c r="B12633" s="31" t="n">
        <v>10.4587</v>
      </c>
      <c r="C12633" s="32" t="n">
        <f aca="false">IF($A12633="","",IF(設定!$B$21="dB",10^($B12633/20),ABS($B12633)))</f>
        <v>3.33376513222815</v>
      </c>
      <c r="D12633" s="32" t="n">
        <f aca="false">IF($A12633="","",$A12633^2)</f>
        <v>3895072.29003906</v>
      </c>
      <c r="E12633" s="32" t="n">
        <f aca="false">IF($A12633="","",IF($C12633&lt;=0,"",1/$C12633^2))</f>
        <v>0.0899766873896396</v>
      </c>
      <c r="F12633" s="33" t="n">
        <f aca="false">IF(OR(ROW()-設定!$B$30&lt;2,ROW()+設定!$B$30&gt;13701,N($A12633)&lt;=0,N(INDEX($A$2:$A$13701,MIN(13700,MAX(1,ROW()-1+設定!$B$30))))&lt;=0,$A12633&lt;設定!$B$28,$A12633&gt;設定!$B$29),0,IF(AND($C12633&gt;=MAX(INDEX($C$1:$C$13701,MAX(1,ROW()-設定!$B$24)):INDEX($C$1:$C$13701,MAX(1,ROW()-1))),$C12633&gt;MAX(INDEX($C$1:$C$13701,MIN(13701,ROW()+1)):INDEX($C$1:$C$13701,MIN(13701,ROW()+設定!$B$24))),$C12633&gt;=設定!$B$32,$C12633&gt;=MAX(MIN(INDEX($C$1:$C$13701,MAX(1,ROW()-設定!$B$26)):INDEX($C$1:$C$13701,MAX(1,ROW()-1))),MIN(INDEX($C$1:$C$13701,MIN(13701,ROW()+1)):INDEX($C$1:$C$13701,MIN(13701,ROW()+設定!$B$26))))*10^(設定!$B$27/20)),1,0))</f>
        <v>0</v>
      </c>
      <c r="G12633" s="33" t="n">
        <f aca="false">$G12632+IF($F12633=1,1,0)</f>
        <v>6</v>
      </c>
      <c r="H12633" s="0" t="str">
        <f aca="false">IF($F12633=1,$G12633,"")</f>
        <v/>
      </c>
    </row>
    <row r="12634" customFormat="false" ht="15" hidden="false" customHeight="false" outlineLevel="0" collapsed="false">
      <c r="A12634" s="30" t="n">
        <v>1973.75</v>
      </c>
      <c r="B12634" s="31" t="n">
        <v>10.5841</v>
      </c>
      <c r="C12634" s="32" t="n">
        <f aca="false">IF($A12634="","",IF(設定!$B$21="dB",10^($B12634/20),ABS($B12634)))</f>
        <v>3.38224450600129</v>
      </c>
      <c r="D12634" s="32" t="n">
        <f aca="false">IF($A12634="","",$A12634^2)</f>
        <v>3895689.0625</v>
      </c>
      <c r="E12634" s="32" t="n">
        <f aca="false">IF($A12634="","",IF($C12634&lt;=0,"",1/$C12634^2))</f>
        <v>0.0874158127934049</v>
      </c>
      <c r="F12634" s="33" t="n">
        <f aca="false">IF(OR(ROW()-設定!$B$30&lt;2,ROW()+設定!$B$30&gt;13701,N($A12634)&lt;=0,N(INDEX($A$2:$A$13701,MIN(13700,MAX(1,ROW()-1+設定!$B$30))))&lt;=0,$A12634&lt;設定!$B$28,$A12634&gt;設定!$B$29),0,IF(AND($C12634&gt;=MAX(INDEX($C$1:$C$13701,MAX(1,ROW()-設定!$B$24)):INDEX($C$1:$C$13701,MAX(1,ROW()-1))),$C12634&gt;MAX(INDEX($C$1:$C$13701,MIN(13701,ROW()+1)):INDEX($C$1:$C$13701,MIN(13701,ROW()+設定!$B$24))),$C12634&gt;=設定!$B$32,$C12634&gt;=MAX(MIN(INDEX($C$1:$C$13701,MAX(1,ROW()-設定!$B$26)):INDEX($C$1:$C$13701,MAX(1,ROW()-1))),MIN(INDEX($C$1:$C$13701,MIN(13701,ROW()+1)):INDEX($C$1:$C$13701,MIN(13701,ROW()+設定!$B$26))))*10^(設定!$B$27/20)),1,0))</f>
        <v>0</v>
      </c>
      <c r="G12634" s="33" t="n">
        <f aca="false">$G12633+IF($F12634=1,1,0)</f>
        <v>6</v>
      </c>
      <c r="H12634" s="0" t="str">
        <f aca="false">IF($F12634=1,$G12634,"")</f>
        <v/>
      </c>
    </row>
    <row r="12635" customFormat="false" ht="15" hidden="false" customHeight="false" outlineLevel="0" collapsed="false">
      <c r="A12635" s="30" t="n">
        <v>1973.90625</v>
      </c>
      <c r="B12635" s="31" t="n">
        <v>10.5603</v>
      </c>
      <c r="C12635" s="32" t="n">
        <f aca="false">IF($A12635="","",IF(設定!$B$21="dB",10^($B12635/20),ABS($B12635)))</f>
        <v>3.37298958350985</v>
      </c>
      <c r="D12635" s="32" t="n">
        <f aca="false">IF($A12635="","",$A12635^2)</f>
        <v>3896305.88378906</v>
      </c>
      <c r="E12635" s="32" t="n">
        <f aca="false">IF($A12635="","",IF($C12635&lt;=0,"",1/$C12635^2))</f>
        <v>0.0878961798203746</v>
      </c>
      <c r="F12635" s="33" t="n">
        <f aca="false">IF(OR(ROW()-設定!$B$30&lt;2,ROW()+設定!$B$30&gt;13701,N($A12635)&lt;=0,N(INDEX($A$2:$A$13701,MIN(13700,MAX(1,ROW()-1+設定!$B$30))))&lt;=0,$A12635&lt;設定!$B$28,$A12635&gt;設定!$B$29),0,IF(AND($C12635&gt;=MAX(INDEX($C$1:$C$13701,MAX(1,ROW()-設定!$B$24)):INDEX($C$1:$C$13701,MAX(1,ROW()-1))),$C12635&gt;MAX(INDEX($C$1:$C$13701,MIN(13701,ROW()+1)):INDEX($C$1:$C$13701,MIN(13701,ROW()+設定!$B$24))),$C12635&gt;=設定!$B$32,$C12635&gt;=MAX(MIN(INDEX($C$1:$C$13701,MAX(1,ROW()-設定!$B$26)):INDEX($C$1:$C$13701,MAX(1,ROW()-1))),MIN(INDEX($C$1:$C$13701,MIN(13701,ROW()+1)):INDEX($C$1:$C$13701,MIN(13701,ROW()+設定!$B$26))))*10^(設定!$B$27/20)),1,0))</f>
        <v>0</v>
      </c>
      <c r="G12635" s="33" t="n">
        <f aca="false">$G12634+IF($F12635=1,1,0)</f>
        <v>6</v>
      </c>
      <c r="H12635" s="0" t="str">
        <f aca="false">IF($F12635=1,$G12635,"")</f>
        <v/>
      </c>
    </row>
    <row r="12636" customFormat="false" ht="15" hidden="false" customHeight="false" outlineLevel="0" collapsed="false">
      <c r="A12636" s="30" t="n">
        <v>1974.0625</v>
      </c>
      <c r="B12636" s="31" t="n">
        <v>10.6844</v>
      </c>
      <c r="C12636" s="32" t="n">
        <f aca="false">IF($A12636="","",IF(設定!$B$21="dB",10^($B12636/20),ABS($B12636)))</f>
        <v>3.42152722487728</v>
      </c>
      <c r="D12636" s="32" t="n">
        <f aca="false">IF($A12636="","",$A12636^2)</f>
        <v>3896922.75390625</v>
      </c>
      <c r="E12636" s="32" t="n">
        <f aca="false">IF($A12636="","",IF($C12636&lt;=0,"",1/$C12636^2))</f>
        <v>0.0854200851475747</v>
      </c>
      <c r="F12636" s="33" t="n">
        <f aca="false">IF(OR(ROW()-設定!$B$30&lt;2,ROW()+設定!$B$30&gt;13701,N($A12636)&lt;=0,N(INDEX($A$2:$A$13701,MIN(13700,MAX(1,ROW()-1+設定!$B$30))))&lt;=0,$A12636&lt;設定!$B$28,$A12636&gt;設定!$B$29),0,IF(AND($C12636&gt;=MAX(INDEX($C$1:$C$13701,MAX(1,ROW()-設定!$B$24)):INDEX($C$1:$C$13701,MAX(1,ROW()-1))),$C12636&gt;MAX(INDEX($C$1:$C$13701,MIN(13701,ROW()+1)):INDEX($C$1:$C$13701,MIN(13701,ROW()+設定!$B$24))),$C12636&gt;=設定!$B$32,$C12636&gt;=MAX(MIN(INDEX($C$1:$C$13701,MAX(1,ROW()-設定!$B$26)):INDEX($C$1:$C$13701,MAX(1,ROW()-1))),MIN(INDEX($C$1:$C$13701,MIN(13701,ROW()+1)):INDEX($C$1:$C$13701,MIN(13701,ROW()+設定!$B$26))))*10^(設定!$B$27/20)),1,0))</f>
        <v>0</v>
      </c>
      <c r="G12636" s="33" t="n">
        <f aca="false">$G12635+IF($F12636=1,1,0)</f>
        <v>6</v>
      </c>
      <c r="H12636" s="0" t="str">
        <f aca="false">IF($F12636=1,$G12636,"")</f>
        <v/>
      </c>
    </row>
    <row r="12637" customFormat="false" ht="15" hidden="false" customHeight="false" outlineLevel="0" collapsed="false">
      <c r="A12637" s="30" t="n">
        <v>1974.21875</v>
      </c>
      <c r="B12637" s="31" t="n">
        <v>10.4739</v>
      </c>
      <c r="C12637" s="32" t="n">
        <f aca="false">IF($A12637="","",IF(設定!$B$21="dB",10^($B12637/20),ABS($B12637)))</f>
        <v>3.33960421103056</v>
      </c>
      <c r="D12637" s="32" t="n">
        <f aca="false">IF($A12637="","",$A12637^2)</f>
        <v>3897539.67285156</v>
      </c>
      <c r="E12637" s="32" t="n">
        <f aca="false">IF($A12637="","",IF($C12637&lt;=0,"",1/$C12637^2))</f>
        <v>0.0896623257840086</v>
      </c>
      <c r="F12637" s="33" t="n">
        <f aca="false">IF(OR(ROW()-設定!$B$30&lt;2,ROW()+設定!$B$30&gt;13701,N($A12637)&lt;=0,N(INDEX($A$2:$A$13701,MIN(13700,MAX(1,ROW()-1+設定!$B$30))))&lt;=0,$A12637&lt;設定!$B$28,$A12637&gt;設定!$B$29),0,IF(AND($C12637&gt;=MAX(INDEX($C$1:$C$13701,MAX(1,ROW()-設定!$B$24)):INDEX($C$1:$C$13701,MAX(1,ROW()-1))),$C12637&gt;MAX(INDEX($C$1:$C$13701,MIN(13701,ROW()+1)):INDEX($C$1:$C$13701,MIN(13701,ROW()+設定!$B$24))),$C12637&gt;=設定!$B$32,$C12637&gt;=MAX(MIN(INDEX($C$1:$C$13701,MAX(1,ROW()-設定!$B$26)):INDEX($C$1:$C$13701,MAX(1,ROW()-1))),MIN(INDEX($C$1:$C$13701,MIN(13701,ROW()+1)):INDEX($C$1:$C$13701,MIN(13701,ROW()+設定!$B$26))))*10^(設定!$B$27/20)),1,0))</f>
        <v>0</v>
      </c>
      <c r="G12637" s="33" t="n">
        <f aca="false">$G12636+IF($F12637=1,1,0)</f>
        <v>6</v>
      </c>
      <c r="H12637" s="0" t="str">
        <f aca="false">IF($F12637=1,$G12637,"")</f>
        <v/>
      </c>
    </row>
    <row r="12638" customFormat="false" ht="15" hidden="false" customHeight="false" outlineLevel="0" collapsed="false">
      <c r="A12638" s="30" t="n">
        <v>1974.375</v>
      </c>
      <c r="B12638" s="31" t="n">
        <v>10.5249</v>
      </c>
      <c r="C12638" s="32" t="n">
        <f aca="false">IF($A12638="","",IF(設定!$B$21="dB",10^($B12638/20),ABS($B12638)))</f>
        <v>3.35927068460951</v>
      </c>
      <c r="D12638" s="32" t="n">
        <f aca="false">IF($A12638="","",$A12638^2)</f>
        <v>3898156.640625</v>
      </c>
      <c r="E12638" s="32" t="n">
        <f aca="false">IF($A12638="","",IF($C12638&lt;=0,"",1/$C12638^2))</f>
        <v>0.0886155627911975</v>
      </c>
      <c r="F12638" s="33" t="n">
        <f aca="false">IF(OR(ROW()-設定!$B$30&lt;2,ROW()+設定!$B$30&gt;13701,N($A12638)&lt;=0,N(INDEX($A$2:$A$13701,MIN(13700,MAX(1,ROW()-1+設定!$B$30))))&lt;=0,$A12638&lt;設定!$B$28,$A12638&gt;設定!$B$29),0,IF(AND($C12638&gt;=MAX(INDEX($C$1:$C$13701,MAX(1,ROW()-設定!$B$24)):INDEX($C$1:$C$13701,MAX(1,ROW()-1))),$C12638&gt;MAX(INDEX($C$1:$C$13701,MIN(13701,ROW()+1)):INDEX($C$1:$C$13701,MIN(13701,ROW()+設定!$B$24))),$C12638&gt;=設定!$B$32,$C12638&gt;=MAX(MIN(INDEX($C$1:$C$13701,MAX(1,ROW()-設定!$B$26)):INDEX($C$1:$C$13701,MAX(1,ROW()-1))),MIN(INDEX($C$1:$C$13701,MIN(13701,ROW()+1)):INDEX($C$1:$C$13701,MIN(13701,ROW()+設定!$B$26))))*10^(設定!$B$27/20)),1,0))</f>
        <v>0</v>
      </c>
      <c r="G12638" s="33" t="n">
        <f aca="false">$G12637+IF($F12638=1,1,0)</f>
        <v>6</v>
      </c>
      <c r="H12638" s="0" t="str">
        <f aca="false">IF($F12638=1,$G12638,"")</f>
        <v/>
      </c>
    </row>
    <row r="12639" customFormat="false" ht="15" hidden="false" customHeight="false" outlineLevel="0" collapsed="false">
      <c r="A12639" s="30" t="n">
        <v>1974.53125</v>
      </c>
      <c r="B12639" s="31" t="n">
        <v>10.432</v>
      </c>
      <c r="C12639" s="32" t="n">
        <f aca="false">IF($A12639="","",IF(設定!$B$21="dB",10^($B12639/20),ABS($B12639)))</f>
        <v>3.32353303577478</v>
      </c>
      <c r="D12639" s="32" t="n">
        <f aca="false">IF($A12639="","",$A12639^2)</f>
        <v>3898773.65722656</v>
      </c>
      <c r="E12639" s="32" t="n">
        <f aca="false">IF($A12639="","",IF($C12639&lt;=0,"",1/$C12639^2))</f>
        <v>0.0905315591648484</v>
      </c>
      <c r="F12639" s="33" t="n">
        <f aca="false">IF(OR(ROW()-設定!$B$30&lt;2,ROW()+設定!$B$30&gt;13701,N($A12639)&lt;=0,N(INDEX($A$2:$A$13701,MIN(13700,MAX(1,ROW()-1+設定!$B$30))))&lt;=0,$A12639&lt;設定!$B$28,$A12639&gt;設定!$B$29),0,IF(AND($C12639&gt;=MAX(INDEX($C$1:$C$13701,MAX(1,ROW()-設定!$B$24)):INDEX($C$1:$C$13701,MAX(1,ROW()-1))),$C12639&gt;MAX(INDEX($C$1:$C$13701,MIN(13701,ROW()+1)):INDEX($C$1:$C$13701,MIN(13701,ROW()+設定!$B$24))),$C12639&gt;=設定!$B$32,$C12639&gt;=MAX(MIN(INDEX($C$1:$C$13701,MAX(1,ROW()-設定!$B$26)):INDEX($C$1:$C$13701,MAX(1,ROW()-1))),MIN(INDEX($C$1:$C$13701,MIN(13701,ROW()+1)):INDEX($C$1:$C$13701,MIN(13701,ROW()+設定!$B$26))))*10^(設定!$B$27/20)),1,0))</f>
        <v>0</v>
      </c>
      <c r="G12639" s="33" t="n">
        <f aca="false">$G12638+IF($F12639=1,1,0)</f>
        <v>6</v>
      </c>
      <c r="H12639" s="0" t="str">
        <f aca="false">IF($F12639=1,$G12639,"")</f>
        <v/>
      </c>
    </row>
    <row r="12640" customFormat="false" ht="15" hidden="false" customHeight="false" outlineLevel="0" collapsed="false">
      <c r="A12640" s="30" t="n">
        <v>1974.6875</v>
      </c>
      <c r="B12640" s="31" t="n">
        <v>10.3568</v>
      </c>
      <c r="C12640" s="32" t="n">
        <f aca="false">IF($A12640="","",IF(設定!$B$21="dB",10^($B12640/20),ABS($B12640)))</f>
        <v>3.2948830183788</v>
      </c>
      <c r="D12640" s="32" t="n">
        <f aca="false">IF($A12640="","",$A12640^2)</f>
        <v>3899390.72265625</v>
      </c>
      <c r="E12640" s="32" t="n">
        <f aca="false">IF($A12640="","",IF($C12640&lt;=0,"",1/$C12640^2))</f>
        <v>0.0921128033985286</v>
      </c>
      <c r="F12640" s="33" t="n">
        <f aca="false">IF(OR(ROW()-設定!$B$30&lt;2,ROW()+設定!$B$30&gt;13701,N($A12640)&lt;=0,N(INDEX($A$2:$A$13701,MIN(13700,MAX(1,ROW()-1+設定!$B$30))))&lt;=0,$A12640&lt;設定!$B$28,$A12640&gt;設定!$B$29),0,IF(AND($C12640&gt;=MAX(INDEX($C$1:$C$13701,MAX(1,ROW()-設定!$B$24)):INDEX($C$1:$C$13701,MAX(1,ROW()-1))),$C12640&gt;MAX(INDEX($C$1:$C$13701,MIN(13701,ROW()+1)):INDEX($C$1:$C$13701,MIN(13701,ROW()+設定!$B$24))),$C12640&gt;=設定!$B$32,$C12640&gt;=MAX(MIN(INDEX($C$1:$C$13701,MAX(1,ROW()-設定!$B$26)):INDEX($C$1:$C$13701,MAX(1,ROW()-1))),MIN(INDEX($C$1:$C$13701,MIN(13701,ROW()+1)):INDEX($C$1:$C$13701,MIN(13701,ROW()+設定!$B$26))))*10^(設定!$B$27/20)),1,0))</f>
        <v>0</v>
      </c>
      <c r="G12640" s="33" t="n">
        <f aca="false">$G12639+IF($F12640=1,1,0)</f>
        <v>6</v>
      </c>
      <c r="H12640" s="0" t="str">
        <f aca="false">IF($F12640=1,$G12640,"")</f>
        <v/>
      </c>
    </row>
    <row r="12641" customFormat="false" ht="15" hidden="false" customHeight="false" outlineLevel="0" collapsed="false">
      <c r="A12641" s="30" t="n">
        <v>1974.84375</v>
      </c>
      <c r="B12641" s="31" t="n">
        <v>10.3381</v>
      </c>
      <c r="C12641" s="32" t="n">
        <f aca="false">IF($A12641="","",IF(設定!$B$21="dB",10^($B12641/20),ABS($B12641)))</f>
        <v>3.28779703901133</v>
      </c>
      <c r="D12641" s="32" t="n">
        <f aca="false">IF($A12641="","",$A12641^2)</f>
        <v>3900007.83691406</v>
      </c>
      <c r="E12641" s="32" t="n">
        <f aca="false">IF($A12641="","",IF($C12641&lt;=0,"",1/$C12641^2))</f>
        <v>0.0925102809727918</v>
      </c>
      <c r="F12641" s="33" t="n">
        <f aca="false">IF(OR(ROW()-設定!$B$30&lt;2,ROW()+設定!$B$30&gt;13701,N($A12641)&lt;=0,N(INDEX($A$2:$A$13701,MIN(13700,MAX(1,ROW()-1+設定!$B$30))))&lt;=0,$A12641&lt;設定!$B$28,$A12641&gt;設定!$B$29),0,IF(AND($C12641&gt;=MAX(INDEX($C$1:$C$13701,MAX(1,ROW()-設定!$B$24)):INDEX($C$1:$C$13701,MAX(1,ROW()-1))),$C12641&gt;MAX(INDEX($C$1:$C$13701,MIN(13701,ROW()+1)):INDEX($C$1:$C$13701,MIN(13701,ROW()+設定!$B$24))),$C12641&gt;=設定!$B$32,$C12641&gt;=MAX(MIN(INDEX($C$1:$C$13701,MAX(1,ROW()-設定!$B$26)):INDEX($C$1:$C$13701,MAX(1,ROW()-1))),MIN(INDEX($C$1:$C$13701,MIN(13701,ROW()+1)):INDEX($C$1:$C$13701,MIN(13701,ROW()+設定!$B$26))))*10^(設定!$B$27/20)),1,0))</f>
        <v>0</v>
      </c>
      <c r="G12641" s="33" t="n">
        <f aca="false">$G12640+IF($F12641=1,1,0)</f>
        <v>6</v>
      </c>
      <c r="H12641" s="0" t="str">
        <f aca="false">IF($F12641=1,$G12641,"")</f>
        <v/>
      </c>
    </row>
    <row r="12642" customFormat="false" ht="15" hidden="false" customHeight="false" outlineLevel="0" collapsed="false">
      <c r="A12642" s="30" t="n">
        <v>1975</v>
      </c>
      <c r="B12642" s="31" t="n">
        <v>10.3558</v>
      </c>
      <c r="C12642" s="32" t="n">
        <f aca="false">IF($A12642="","",IF(設定!$B$21="dB",10^($B12642/20),ABS($B12642)))</f>
        <v>3.29450370278831</v>
      </c>
      <c r="D12642" s="32" t="n">
        <f aca="false">IF($A12642="","",$A12642^2)</f>
        <v>3900625</v>
      </c>
      <c r="E12642" s="32" t="n">
        <f aca="false">IF($A12642="","",IF($C12642&lt;=0,"",1/$C12642^2))</f>
        <v>0.0921340155973775</v>
      </c>
      <c r="F12642" s="33" t="n">
        <f aca="false">IF(OR(ROW()-設定!$B$30&lt;2,ROW()+設定!$B$30&gt;13701,N($A12642)&lt;=0,N(INDEX($A$2:$A$13701,MIN(13700,MAX(1,ROW()-1+設定!$B$30))))&lt;=0,$A12642&lt;設定!$B$28,$A12642&gt;設定!$B$29),0,IF(AND($C12642&gt;=MAX(INDEX($C$1:$C$13701,MAX(1,ROW()-設定!$B$24)):INDEX($C$1:$C$13701,MAX(1,ROW()-1))),$C12642&gt;MAX(INDEX($C$1:$C$13701,MIN(13701,ROW()+1)):INDEX($C$1:$C$13701,MIN(13701,ROW()+設定!$B$24))),$C12642&gt;=設定!$B$32,$C12642&gt;=MAX(MIN(INDEX($C$1:$C$13701,MAX(1,ROW()-設定!$B$26)):INDEX($C$1:$C$13701,MAX(1,ROW()-1))),MIN(INDEX($C$1:$C$13701,MIN(13701,ROW()+1)):INDEX($C$1:$C$13701,MIN(13701,ROW()+設定!$B$26))))*10^(設定!$B$27/20)),1,0))</f>
        <v>0</v>
      </c>
      <c r="G12642" s="33" t="n">
        <f aca="false">$G12641+IF($F12642=1,1,0)</f>
        <v>6</v>
      </c>
      <c r="H12642" s="0" t="str">
        <f aca="false">IF($F12642=1,$G12642,"")</f>
        <v/>
      </c>
    </row>
    <row r="12643" customFormat="false" ht="15" hidden="false" customHeight="false" outlineLevel="0" collapsed="false">
      <c r="A12643" s="30" t="n">
        <v>1975.15625</v>
      </c>
      <c r="B12643" s="31" t="n">
        <v>10.5808</v>
      </c>
      <c r="C12643" s="32" t="n">
        <f aca="false">IF($A12643="","",IF(設定!$B$21="dB",10^($B12643/20),ABS($B12643)))</f>
        <v>3.38095974562026</v>
      </c>
      <c r="D12643" s="32" t="n">
        <f aca="false">IF($A12643="","",$A12643^2)</f>
        <v>3901242.21191406</v>
      </c>
      <c r="E12643" s="32" t="n">
        <f aca="false">IF($A12643="","",IF($C12643&lt;=0,"",1/$C12643^2))</f>
        <v>0.0874822612103768</v>
      </c>
      <c r="F12643" s="33" t="n">
        <f aca="false">IF(OR(ROW()-設定!$B$30&lt;2,ROW()+設定!$B$30&gt;13701,N($A12643)&lt;=0,N(INDEX($A$2:$A$13701,MIN(13700,MAX(1,ROW()-1+設定!$B$30))))&lt;=0,$A12643&lt;設定!$B$28,$A12643&gt;設定!$B$29),0,IF(AND($C12643&gt;=MAX(INDEX($C$1:$C$13701,MAX(1,ROW()-設定!$B$24)):INDEX($C$1:$C$13701,MAX(1,ROW()-1))),$C12643&gt;MAX(INDEX($C$1:$C$13701,MIN(13701,ROW()+1)):INDEX($C$1:$C$13701,MIN(13701,ROW()+設定!$B$24))),$C12643&gt;=設定!$B$32,$C12643&gt;=MAX(MIN(INDEX($C$1:$C$13701,MAX(1,ROW()-設定!$B$26)):INDEX($C$1:$C$13701,MAX(1,ROW()-1))),MIN(INDEX($C$1:$C$13701,MIN(13701,ROW()+1)):INDEX($C$1:$C$13701,MIN(13701,ROW()+設定!$B$26))))*10^(設定!$B$27/20)),1,0))</f>
        <v>0</v>
      </c>
      <c r="G12643" s="33" t="n">
        <f aca="false">$G12642+IF($F12643=1,1,0)</f>
        <v>6</v>
      </c>
      <c r="H12643" s="0" t="str">
        <f aca="false">IF($F12643=1,$G12643,"")</f>
        <v/>
      </c>
    </row>
    <row r="12644" customFormat="false" ht="15" hidden="false" customHeight="false" outlineLevel="0" collapsed="false">
      <c r="A12644" s="30" t="n">
        <v>1975.3125</v>
      </c>
      <c r="B12644" s="31" t="n">
        <v>10.4576</v>
      </c>
      <c r="C12644" s="32" t="n">
        <f aca="false">IF($A12644="","",IF(設定!$B$21="dB",10^($B12644/20),ABS($B12644)))</f>
        <v>3.33334296367655</v>
      </c>
      <c r="D12644" s="32" t="n">
        <f aca="false">IF($A12644="","",$A12644^2)</f>
        <v>3901859.47265625</v>
      </c>
      <c r="E12644" s="32" t="n">
        <f aca="false">IF($A12644="","",IF($C12644&lt;=0,"",1/$C12644^2))</f>
        <v>0.0899994799637201</v>
      </c>
      <c r="F12644" s="33" t="n">
        <f aca="false">IF(OR(ROW()-設定!$B$30&lt;2,ROW()+設定!$B$30&gt;13701,N($A12644)&lt;=0,N(INDEX($A$2:$A$13701,MIN(13700,MAX(1,ROW()-1+設定!$B$30))))&lt;=0,$A12644&lt;設定!$B$28,$A12644&gt;設定!$B$29),0,IF(AND($C12644&gt;=MAX(INDEX($C$1:$C$13701,MAX(1,ROW()-設定!$B$24)):INDEX($C$1:$C$13701,MAX(1,ROW()-1))),$C12644&gt;MAX(INDEX($C$1:$C$13701,MIN(13701,ROW()+1)):INDEX($C$1:$C$13701,MIN(13701,ROW()+設定!$B$24))),$C12644&gt;=設定!$B$32,$C12644&gt;=MAX(MIN(INDEX($C$1:$C$13701,MAX(1,ROW()-設定!$B$26)):INDEX($C$1:$C$13701,MAX(1,ROW()-1))),MIN(INDEX($C$1:$C$13701,MIN(13701,ROW()+1)):INDEX($C$1:$C$13701,MIN(13701,ROW()+設定!$B$26))))*10^(設定!$B$27/20)),1,0))</f>
        <v>0</v>
      </c>
      <c r="G12644" s="33" t="n">
        <f aca="false">$G12643+IF($F12644=1,1,0)</f>
        <v>6</v>
      </c>
      <c r="H12644" s="0" t="str">
        <f aca="false">IF($F12644=1,$G12644,"")</f>
        <v/>
      </c>
    </row>
    <row r="12645" customFormat="false" ht="15" hidden="false" customHeight="false" outlineLevel="0" collapsed="false">
      <c r="A12645" s="30" t="n">
        <v>1975.46875</v>
      </c>
      <c r="B12645" s="31" t="n">
        <v>10.4072</v>
      </c>
      <c r="C12645" s="32" t="n">
        <f aca="false">IF($A12645="","",IF(設定!$B$21="dB",10^($B12645/20),ABS($B12645)))</f>
        <v>3.31405720008727</v>
      </c>
      <c r="D12645" s="32" t="n">
        <f aca="false">IF($A12645="","",$A12645^2)</f>
        <v>3902476.78222656</v>
      </c>
      <c r="E12645" s="32" t="n">
        <f aca="false">IF($A12645="","",IF($C12645&lt;=0,"",1/$C12645^2))</f>
        <v>0.0910500104550679</v>
      </c>
      <c r="F12645" s="33" t="n">
        <f aca="false">IF(OR(ROW()-設定!$B$30&lt;2,ROW()+設定!$B$30&gt;13701,N($A12645)&lt;=0,N(INDEX($A$2:$A$13701,MIN(13700,MAX(1,ROW()-1+設定!$B$30))))&lt;=0,$A12645&lt;設定!$B$28,$A12645&gt;設定!$B$29),0,IF(AND($C12645&gt;=MAX(INDEX($C$1:$C$13701,MAX(1,ROW()-設定!$B$24)):INDEX($C$1:$C$13701,MAX(1,ROW()-1))),$C12645&gt;MAX(INDEX($C$1:$C$13701,MIN(13701,ROW()+1)):INDEX($C$1:$C$13701,MIN(13701,ROW()+設定!$B$24))),$C12645&gt;=設定!$B$32,$C12645&gt;=MAX(MIN(INDEX($C$1:$C$13701,MAX(1,ROW()-設定!$B$26)):INDEX($C$1:$C$13701,MAX(1,ROW()-1))),MIN(INDEX($C$1:$C$13701,MIN(13701,ROW()+1)):INDEX($C$1:$C$13701,MIN(13701,ROW()+設定!$B$26))))*10^(設定!$B$27/20)),1,0))</f>
        <v>0</v>
      </c>
      <c r="G12645" s="33" t="n">
        <f aca="false">$G12644+IF($F12645=1,1,0)</f>
        <v>6</v>
      </c>
      <c r="H12645" s="0" t="str">
        <f aca="false">IF($F12645=1,$G12645,"")</f>
        <v/>
      </c>
    </row>
    <row r="12646" customFormat="false" ht="15" hidden="false" customHeight="false" outlineLevel="0" collapsed="false">
      <c r="A12646" s="30" t="n">
        <v>1975.625</v>
      </c>
      <c r="B12646" s="31" t="n">
        <v>10.42</v>
      </c>
      <c r="C12646" s="32" t="n">
        <f aca="false">IF($A12646="","",IF(設定!$B$21="dB",10^($B12646/20),ABS($B12646)))</f>
        <v>3.3189445755261</v>
      </c>
      <c r="D12646" s="32" t="n">
        <f aca="false">IF($A12646="","",$A12646^2)</f>
        <v>3903094.140625</v>
      </c>
      <c r="E12646" s="32" t="n">
        <f aca="false">IF($A12646="","",IF($C12646&lt;=0,"",1/$C12646^2))</f>
        <v>0.0907820530178186</v>
      </c>
      <c r="F12646" s="33" t="n">
        <f aca="false">IF(OR(ROW()-設定!$B$30&lt;2,ROW()+設定!$B$30&gt;13701,N($A12646)&lt;=0,N(INDEX($A$2:$A$13701,MIN(13700,MAX(1,ROW()-1+設定!$B$30))))&lt;=0,$A12646&lt;設定!$B$28,$A12646&gt;設定!$B$29),0,IF(AND($C12646&gt;=MAX(INDEX($C$1:$C$13701,MAX(1,ROW()-設定!$B$24)):INDEX($C$1:$C$13701,MAX(1,ROW()-1))),$C12646&gt;MAX(INDEX($C$1:$C$13701,MIN(13701,ROW()+1)):INDEX($C$1:$C$13701,MIN(13701,ROW()+設定!$B$24))),$C12646&gt;=設定!$B$32,$C12646&gt;=MAX(MIN(INDEX($C$1:$C$13701,MAX(1,ROW()-設定!$B$26)):INDEX($C$1:$C$13701,MAX(1,ROW()-1))),MIN(INDEX($C$1:$C$13701,MIN(13701,ROW()+1)):INDEX($C$1:$C$13701,MIN(13701,ROW()+設定!$B$26))))*10^(設定!$B$27/20)),1,0))</f>
        <v>0</v>
      </c>
      <c r="G12646" s="33" t="n">
        <f aca="false">$G12645+IF($F12646=1,1,0)</f>
        <v>6</v>
      </c>
      <c r="H12646" s="0" t="str">
        <f aca="false">IF($F12646=1,$G12646,"")</f>
        <v/>
      </c>
    </row>
    <row r="12647" customFormat="false" ht="15" hidden="false" customHeight="false" outlineLevel="0" collapsed="false">
      <c r="A12647" s="30" t="n">
        <v>1975.78125</v>
      </c>
      <c r="B12647" s="31" t="n">
        <v>10.3543</v>
      </c>
      <c r="C12647" s="32" t="n">
        <f aca="false">IF($A12647="","",IF(設定!$B$21="dB",10^($B12647/20),ABS($B12647)))</f>
        <v>3.29393481127815</v>
      </c>
      <c r="D12647" s="32" t="n">
        <f aca="false">IF($A12647="","",$A12647^2)</f>
        <v>3903711.54785156</v>
      </c>
      <c r="E12647" s="32" t="n">
        <f aca="false">IF($A12647="","",IF($C12647&lt;=0,"",1/$C12647^2))</f>
        <v>0.0921658430550991</v>
      </c>
      <c r="F12647" s="33" t="n">
        <f aca="false">IF(OR(ROW()-設定!$B$30&lt;2,ROW()+設定!$B$30&gt;13701,N($A12647)&lt;=0,N(INDEX($A$2:$A$13701,MIN(13700,MAX(1,ROW()-1+設定!$B$30))))&lt;=0,$A12647&lt;設定!$B$28,$A12647&gt;設定!$B$29),0,IF(AND($C12647&gt;=MAX(INDEX($C$1:$C$13701,MAX(1,ROW()-設定!$B$24)):INDEX($C$1:$C$13701,MAX(1,ROW()-1))),$C12647&gt;MAX(INDEX($C$1:$C$13701,MIN(13701,ROW()+1)):INDEX($C$1:$C$13701,MIN(13701,ROW()+設定!$B$24))),$C12647&gt;=設定!$B$32,$C12647&gt;=MAX(MIN(INDEX($C$1:$C$13701,MAX(1,ROW()-設定!$B$26)):INDEX($C$1:$C$13701,MAX(1,ROW()-1))),MIN(INDEX($C$1:$C$13701,MIN(13701,ROW()+1)):INDEX($C$1:$C$13701,MIN(13701,ROW()+設定!$B$26))))*10^(設定!$B$27/20)),1,0))</f>
        <v>0</v>
      </c>
      <c r="G12647" s="33" t="n">
        <f aca="false">$G12646+IF($F12647=1,1,0)</f>
        <v>6</v>
      </c>
      <c r="H12647" s="0" t="str">
        <f aca="false">IF($F12647=1,$G12647,"")</f>
        <v/>
      </c>
    </row>
    <row r="12648" customFormat="false" ht="15" hidden="false" customHeight="false" outlineLevel="0" collapsed="false">
      <c r="A12648" s="30" t="n">
        <v>1975.9375</v>
      </c>
      <c r="B12648" s="31" t="n">
        <v>10.4052</v>
      </c>
      <c r="C12648" s="32" t="n">
        <f aca="false">IF($A12648="","",IF(設定!$B$21="dB",10^($B12648/20),ABS($B12648)))</f>
        <v>3.31329419806387</v>
      </c>
      <c r="D12648" s="32" t="n">
        <f aca="false">IF($A12648="","",$A12648^2)</f>
        <v>3904329.00390625</v>
      </c>
      <c r="E12648" s="32" t="n">
        <f aca="false">IF($A12648="","",IF($C12648&lt;=0,"",1/$C12648^2))</f>
        <v>0.0910919501906658</v>
      </c>
      <c r="F12648" s="33" t="n">
        <f aca="false">IF(OR(ROW()-設定!$B$30&lt;2,ROW()+設定!$B$30&gt;13701,N($A12648)&lt;=0,N(INDEX($A$2:$A$13701,MIN(13700,MAX(1,ROW()-1+設定!$B$30))))&lt;=0,$A12648&lt;設定!$B$28,$A12648&gt;設定!$B$29),0,IF(AND($C12648&gt;=MAX(INDEX($C$1:$C$13701,MAX(1,ROW()-設定!$B$24)):INDEX($C$1:$C$13701,MAX(1,ROW()-1))),$C12648&gt;MAX(INDEX($C$1:$C$13701,MIN(13701,ROW()+1)):INDEX($C$1:$C$13701,MIN(13701,ROW()+設定!$B$24))),$C12648&gt;=設定!$B$32,$C12648&gt;=MAX(MIN(INDEX($C$1:$C$13701,MAX(1,ROW()-設定!$B$26)):INDEX($C$1:$C$13701,MAX(1,ROW()-1))),MIN(INDEX($C$1:$C$13701,MIN(13701,ROW()+1)):INDEX($C$1:$C$13701,MIN(13701,ROW()+設定!$B$26))))*10^(設定!$B$27/20)),1,0))</f>
        <v>0</v>
      </c>
      <c r="G12648" s="33" t="n">
        <f aca="false">$G12647+IF($F12648=1,1,0)</f>
        <v>6</v>
      </c>
      <c r="H12648" s="0" t="str">
        <f aca="false">IF($F12648=1,$G12648,"")</f>
        <v/>
      </c>
    </row>
    <row r="12649" customFormat="false" ht="15" hidden="false" customHeight="false" outlineLevel="0" collapsed="false">
      <c r="A12649" s="30" t="n">
        <v>1976.09375</v>
      </c>
      <c r="B12649" s="31" t="n">
        <v>10.3994</v>
      </c>
      <c r="C12649" s="32" t="n">
        <f aca="false">IF($A12649="","",IF(設定!$B$21="dB",10^($B12649/20),ABS($B12649)))</f>
        <v>3.31108248545079</v>
      </c>
      <c r="D12649" s="32" t="n">
        <f aca="false">IF($A12649="","",$A12649^2)</f>
        <v>3904946.50878906</v>
      </c>
      <c r="E12649" s="32" t="n">
        <f aca="false">IF($A12649="","",IF($C12649&lt;=0,"",1/$C12649^2))</f>
        <v>0.0912136847013811</v>
      </c>
      <c r="F12649" s="33" t="n">
        <f aca="false">IF(OR(ROW()-設定!$B$30&lt;2,ROW()+設定!$B$30&gt;13701,N($A12649)&lt;=0,N(INDEX($A$2:$A$13701,MIN(13700,MAX(1,ROW()-1+設定!$B$30))))&lt;=0,$A12649&lt;設定!$B$28,$A12649&gt;設定!$B$29),0,IF(AND($C12649&gt;=MAX(INDEX($C$1:$C$13701,MAX(1,ROW()-設定!$B$24)):INDEX($C$1:$C$13701,MAX(1,ROW()-1))),$C12649&gt;MAX(INDEX($C$1:$C$13701,MIN(13701,ROW()+1)):INDEX($C$1:$C$13701,MIN(13701,ROW()+設定!$B$24))),$C12649&gt;=設定!$B$32,$C12649&gt;=MAX(MIN(INDEX($C$1:$C$13701,MAX(1,ROW()-設定!$B$26)):INDEX($C$1:$C$13701,MAX(1,ROW()-1))),MIN(INDEX($C$1:$C$13701,MIN(13701,ROW()+1)):INDEX($C$1:$C$13701,MIN(13701,ROW()+設定!$B$26))))*10^(設定!$B$27/20)),1,0))</f>
        <v>0</v>
      </c>
      <c r="G12649" s="33" t="n">
        <f aca="false">$G12648+IF($F12649=1,1,0)</f>
        <v>6</v>
      </c>
      <c r="H12649" s="0" t="str">
        <f aca="false">IF($F12649=1,$G12649,"")</f>
        <v/>
      </c>
    </row>
    <row r="12650" customFormat="false" ht="15" hidden="false" customHeight="false" outlineLevel="0" collapsed="false">
      <c r="A12650" s="30" t="n">
        <v>1976.25</v>
      </c>
      <c r="B12650" s="31" t="n">
        <v>10.4673</v>
      </c>
      <c r="C12650" s="32" t="n">
        <f aca="false">IF($A12650="","",IF(設定!$B$21="dB",10^($B12650/20),ABS($B12650)))</f>
        <v>3.33706756634322</v>
      </c>
      <c r="D12650" s="32" t="n">
        <f aca="false">IF($A12650="","",$A12650^2)</f>
        <v>3905564.0625</v>
      </c>
      <c r="E12650" s="32" t="n">
        <f aca="false">IF($A12650="","",IF($C12650&lt;=0,"",1/$C12650^2))</f>
        <v>0.0897986897632911</v>
      </c>
      <c r="F12650" s="33" t="n">
        <f aca="false">IF(OR(ROW()-設定!$B$30&lt;2,ROW()+設定!$B$30&gt;13701,N($A12650)&lt;=0,N(INDEX($A$2:$A$13701,MIN(13700,MAX(1,ROW()-1+設定!$B$30))))&lt;=0,$A12650&lt;設定!$B$28,$A12650&gt;設定!$B$29),0,IF(AND($C12650&gt;=MAX(INDEX($C$1:$C$13701,MAX(1,ROW()-設定!$B$24)):INDEX($C$1:$C$13701,MAX(1,ROW()-1))),$C12650&gt;MAX(INDEX($C$1:$C$13701,MIN(13701,ROW()+1)):INDEX($C$1:$C$13701,MIN(13701,ROW()+設定!$B$24))),$C12650&gt;=設定!$B$32,$C12650&gt;=MAX(MIN(INDEX($C$1:$C$13701,MAX(1,ROW()-設定!$B$26)):INDEX($C$1:$C$13701,MAX(1,ROW()-1))),MIN(INDEX($C$1:$C$13701,MIN(13701,ROW()+1)):INDEX($C$1:$C$13701,MIN(13701,ROW()+設定!$B$26))))*10^(設定!$B$27/20)),1,0))</f>
        <v>0</v>
      </c>
      <c r="G12650" s="33" t="n">
        <f aca="false">$G12649+IF($F12650=1,1,0)</f>
        <v>6</v>
      </c>
      <c r="H12650" s="0" t="str">
        <f aca="false">IF($F12650=1,$G12650,"")</f>
        <v/>
      </c>
    </row>
    <row r="12651" customFormat="false" ht="15" hidden="false" customHeight="false" outlineLevel="0" collapsed="false">
      <c r="A12651" s="30" t="n">
        <v>1976.40625</v>
      </c>
      <c r="B12651" s="31" t="n">
        <v>10.489</v>
      </c>
      <c r="C12651" s="32" t="n">
        <f aca="false">IF($A12651="","",IF(設定!$B$21="dB",10^($B12651/20),ABS($B12651)))</f>
        <v>3.34541500122526</v>
      </c>
      <c r="D12651" s="32" t="n">
        <f aca="false">IF($A12651="","",$A12651^2)</f>
        <v>3906181.66503906</v>
      </c>
      <c r="E12651" s="32" t="n">
        <f aca="false">IF($A12651="","",IF($C12651&lt;=0,"",1/$C12651^2))</f>
        <v>0.0893511198605219</v>
      </c>
      <c r="F12651" s="33" t="n">
        <f aca="false">IF(OR(ROW()-設定!$B$30&lt;2,ROW()+設定!$B$30&gt;13701,N($A12651)&lt;=0,N(INDEX($A$2:$A$13701,MIN(13700,MAX(1,ROW()-1+設定!$B$30))))&lt;=0,$A12651&lt;設定!$B$28,$A12651&gt;設定!$B$29),0,IF(AND($C12651&gt;=MAX(INDEX($C$1:$C$13701,MAX(1,ROW()-設定!$B$24)):INDEX($C$1:$C$13701,MAX(1,ROW()-1))),$C12651&gt;MAX(INDEX($C$1:$C$13701,MIN(13701,ROW()+1)):INDEX($C$1:$C$13701,MIN(13701,ROW()+設定!$B$24))),$C12651&gt;=設定!$B$32,$C12651&gt;=MAX(MIN(INDEX($C$1:$C$13701,MAX(1,ROW()-設定!$B$26)):INDEX($C$1:$C$13701,MAX(1,ROW()-1))),MIN(INDEX($C$1:$C$13701,MIN(13701,ROW()+1)):INDEX($C$1:$C$13701,MIN(13701,ROW()+設定!$B$26))))*10^(設定!$B$27/20)),1,0))</f>
        <v>0</v>
      </c>
      <c r="G12651" s="33" t="n">
        <f aca="false">$G12650+IF($F12651=1,1,0)</f>
        <v>6</v>
      </c>
      <c r="H12651" s="0" t="str">
        <f aca="false">IF($F12651=1,$G12651,"")</f>
        <v/>
      </c>
    </row>
    <row r="12652" customFormat="false" ht="15" hidden="false" customHeight="false" outlineLevel="0" collapsed="false">
      <c r="A12652" s="30" t="n">
        <v>1976.5625</v>
      </c>
      <c r="B12652" s="31" t="n">
        <v>10.2172</v>
      </c>
      <c r="C12652" s="32" t="n">
        <f aca="false">IF($A12652="","",IF(設定!$B$21="dB",10^($B12652/20),ABS($B12652)))</f>
        <v>3.24235079460255</v>
      </c>
      <c r="D12652" s="32" t="n">
        <f aca="false">IF($A12652="","",$A12652^2)</f>
        <v>3906799.31640625</v>
      </c>
      <c r="E12652" s="32" t="n">
        <f aca="false">IF($A12652="","",IF($C12652&lt;=0,"",1/$C12652^2))</f>
        <v>0.0951217868826746</v>
      </c>
      <c r="F12652" s="33" t="n">
        <f aca="false">IF(OR(ROW()-設定!$B$30&lt;2,ROW()+設定!$B$30&gt;13701,N($A12652)&lt;=0,N(INDEX($A$2:$A$13701,MIN(13700,MAX(1,ROW()-1+設定!$B$30))))&lt;=0,$A12652&lt;設定!$B$28,$A12652&gt;設定!$B$29),0,IF(AND($C12652&gt;=MAX(INDEX($C$1:$C$13701,MAX(1,ROW()-設定!$B$24)):INDEX($C$1:$C$13701,MAX(1,ROW()-1))),$C12652&gt;MAX(INDEX($C$1:$C$13701,MIN(13701,ROW()+1)):INDEX($C$1:$C$13701,MIN(13701,ROW()+設定!$B$24))),$C12652&gt;=設定!$B$32,$C12652&gt;=MAX(MIN(INDEX($C$1:$C$13701,MAX(1,ROW()-設定!$B$26)):INDEX($C$1:$C$13701,MAX(1,ROW()-1))),MIN(INDEX($C$1:$C$13701,MIN(13701,ROW()+1)):INDEX($C$1:$C$13701,MIN(13701,ROW()+設定!$B$26))))*10^(設定!$B$27/20)),1,0))</f>
        <v>0</v>
      </c>
      <c r="G12652" s="33" t="n">
        <f aca="false">$G12651+IF($F12652=1,1,0)</f>
        <v>6</v>
      </c>
      <c r="H12652" s="0" t="str">
        <f aca="false">IF($F12652=1,$G12652,"")</f>
        <v/>
      </c>
    </row>
    <row r="12653" customFormat="false" ht="15" hidden="false" customHeight="false" outlineLevel="0" collapsed="false">
      <c r="A12653" s="30" t="n">
        <v>1976.71875</v>
      </c>
      <c r="B12653" s="31" t="n">
        <v>10.4089</v>
      </c>
      <c r="C12653" s="32" t="n">
        <f aca="false">IF($A12653="","",IF(設定!$B$21="dB",10^($B12653/20),ABS($B12653)))</f>
        <v>3.31470588995594</v>
      </c>
      <c r="D12653" s="32" t="n">
        <f aca="false">IF($A12653="","",$A12653^2)</f>
        <v>3907417.01660156</v>
      </c>
      <c r="E12653" s="32" t="n">
        <f aca="false">IF($A12653="","",IF($C12653&lt;=0,"",1/$C12653^2))</f>
        <v>0.0910143768622657</v>
      </c>
      <c r="F12653" s="33" t="n">
        <f aca="false">IF(OR(ROW()-設定!$B$30&lt;2,ROW()+設定!$B$30&gt;13701,N($A12653)&lt;=0,N(INDEX($A$2:$A$13701,MIN(13700,MAX(1,ROW()-1+設定!$B$30))))&lt;=0,$A12653&lt;設定!$B$28,$A12653&gt;設定!$B$29),0,IF(AND($C12653&gt;=MAX(INDEX($C$1:$C$13701,MAX(1,ROW()-設定!$B$24)):INDEX($C$1:$C$13701,MAX(1,ROW()-1))),$C12653&gt;MAX(INDEX($C$1:$C$13701,MIN(13701,ROW()+1)):INDEX($C$1:$C$13701,MIN(13701,ROW()+設定!$B$24))),$C12653&gt;=設定!$B$32,$C12653&gt;=MAX(MIN(INDEX($C$1:$C$13701,MAX(1,ROW()-設定!$B$26)):INDEX($C$1:$C$13701,MAX(1,ROW()-1))),MIN(INDEX($C$1:$C$13701,MIN(13701,ROW()+1)):INDEX($C$1:$C$13701,MIN(13701,ROW()+設定!$B$26))))*10^(設定!$B$27/20)),1,0))</f>
        <v>0</v>
      </c>
      <c r="G12653" s="33" t="n">
        <f aca="false">$G12652+IF($F12653=1,1,0)</f>
        <v>6</v>
      </c>
      <c r="H12653" s="0" t="str">
        <f aca="false">IF($F12653=1,$G12653,"")</f>
        <v/>
      </c>
    </row>
    <row r="12654" customFormat="false" ht="15" hidden="false" customHeight="false" outlineLevel="0" collapsed="false">
      <c r="A12654" s="30" t="n">
        <v>1976.875</v>
      </c>
      <c r="B12654" s="31" t="n">
        <v>10.5219</v>
      </c>
      <c r="C12654" s="32" t="n">
        <f aca="false">IF($A12654="","",IF(設定!$B$21="dB",10^($B12654/20),ABS($B12654)))</f>
        <v>3.35811063396444</v>
      </c>
      <c r="D12654" s="32" t="n">
        <f aca="false">IF($A12654="","",$A12654^2)</f>
        <v>3908034.765625</v>
      </c>
      <c r="E12654" s="32" t="n">
        <f aca="false">IF($A12654="","",IF($C12654&lt;=0,"",1/$C12654^2))</f>
        <v>0.0886767974006145</v>
      </c>
      <c r="F12654" s="33" t="n">
        <f aca="false">IF(OR(ROW()-設定!$B$30&lt;2,ROW()+設定!$B$30&gt;13701,N($A12654)&lt;=0,N(INDEX($A$2:$A$13701,MIN(13700,MAX(1,ROW()-1+設定!$B$30))))&lt;=0,$A12654&lt;設定!$B$28,$A12654&gt;設定!$B$29),0,IF(AND($C12654&gt;=MAX(INDEX($C$1:$C$13701,MAX(1,ROW()-設定!$B$24)):INDEX($C$1:$C$13701,MAX(1,ROW()-1))),$C12654&gt;MAX(INDEX($C$1:$C$13701,MIN(13701,ROW()+1)):INDEX($C$1:$C$13701,MIN(13701,ROW()+設定!$B$24))),$C12654&gt;=設定!$B$32,$C12654&gt;=MAX(MIN(INDEX($C$1:$C$13701,MAX(1,ROW()-設定!$B$26)):INDEX($C$1:$C$13701,MAX(1,ROW()-1))),MIN(INDEX($C$1:$C$13701,MIN(13701,ROW()+1)):INDEX($C$1:$C$13701,MIN(13701,ROW()+設定!$B$26))))*10^(設定!$B$27/20)),1,0))</f>
        <v>0</v>
      </c>
      <c r="G12654" s="33" t="n">
        <f aca="false">$G12653+IF($F12654=1,1,0)</f>
        <v>6</v>
      </c>
      <c r="H12654" s="0" t="str">
        <f aca="false">IF($F12654=1,$G12654,"")</f>
        <v/>
      </c>
    </row>
    <row r="12655" customFormat="false" ht="15" hidden="false" customHeight="false" outlineLevel="0" collapsed="false">
      <c r="A12655" s="30" t="n">
        <v>1977.03125</v>
      </c>
      <c r="B12655" s="31" t="n">
        <v>10.2677</v>
      </c>
      <c r="C12655" s="32" t="n">
        <f aca="false">IF($A12655="","",IF(設定!$B$21="dB",10^($B12655/20),ABS($B12655)))</f>
        <v>3.26125681764356</v>
      </c>
      <c r="D12655" s="32" t="n">
        <f aca="false">IF($A12655="","",$A12655^2)</f>
        <v>3908652.56347656</v>
      </c>
      <c r="E12655" s="32" t="n">
        <f aca="false">IF($A12655="","",IF($C12655&lt;=0,"",1/$C12655^2))</f>
        <v>0.0940221114734078</v>
      </c>
      <c r="F12655" s="33" t="n">
        <f aca="false">IF(OR(ROW()-設定!$B$30&lt;2,ROW()+設定!$B$30&gt;13701,N($A12655)&lt;=0,N(INDEX($A$2:$A$13701,MIN(13700,MAX(1,ROW()-1+設定!$B$30))))&lt;=0,$A12655&lt;設定!$B$28,$A12655&gt;設定!$B$29),0,IF(AND($C12655&gt;=MAX(INDEX($C$1:$C$13701,MAX(1,ROW()-設定!$B$24)):INDEX($C$1:$C$13701,MAX(1,ROW()-1))),$C12655&gt;MAX(INDEX($C$1:$C$13701,MIN(13701,ROW()+1)):INDEX($C$1:$C$13701,MIN(13701,ROW()+設定!$B$24))),$C12655&gt;=設定!$B$32,$C12655&gt;=MAX(MIN(INDEX($C$1:$C$13701,MAX(1,ROW()-設定!$B$26)):INDEX($C$1:$C$13701,MAX(1,ROW()-1))),MIN(INDEX($C$1:$C$13701,MIN(13701,ROW()+1)):INDEX($C$1:$C$13701,MIN(13701,ROW()+設定!$B$26))))*10^(設定!$B$27/20)),1,0))</f>
        <v>0</v>
      </c>
      <c r="G12655" s="33" t="n">
        <f aca="false">$G12654+IF($F12655=1,1,0)</f>
        <v>6</v>
      </c>
      <c r="H12655" s="0" t="str">
        <f aca="false">IF($F12655=1,$G12655,"")</f>
        <v/>
      </c>
    </row>
    <row r="12656" customFormat="false" ht="15" hidden="false" customHeight="false" outlineLevel="0" collapsed="false">
      <c r="A12656" s="30" t="n">
        <v>1977.1875</v>
      </c>
      <c r="B12656" s="31" t="n">
        <v>10.3442</v>
      </c>
      <c r="C12656" s="32" t="n">
        <f aca="false">IF($A12656="","",IF(設定!$B$21="dB",10^($B12656/20),ABS($B12656)))</f>
        <v>3.29010683188433</v>
      </c>
      <c r="D12656" s="32" t="n">
        <f aca="false">IF($A12656="","",$A12656^2)</f>
        <v>3909270.41015625</v>
      </c>
      <c r="E12656" s="32" t="n">
        <f aca="false">IF($A12656="","",IF($C12656&lt;=0,"",1/$C12656^2))</f>
        <v>0.0923804343796129</v>
      </c>
      <c r="F12656" s="33" t="n">
        <f aca="false">IF(OR(ROW()-設定!$B$30&lt;2,ROW()+設定!$B$30&gt;13701,N($A12656)&lt;=0,N(INDEX($A$2:$A$13701,MIN(13700,MAX(1,ROW()-1+設定!$B$30))))&lt;=0,$A12656&lt;設定!$B$28,$A12656&gt;設定!$B$29),0,IF(AND($C12656&gt;=MAX(INDEX($C$1:$C$13701,MAX(1,ROW()-設定!$B$24)):INDEX($C$1:$C$13701,MAX(1,ROW()-1))),$C12656&gt;MAX(INDEX($C$1:$C$13701,MIN(13701,ROW()+1)):INDEX($C$1:$C$13701,MIN(13701,ROW()+設定!$B$24))),$C12656&gt;=設定!$B$32,$C12656&gt;=MAX(MIN(INDEX($C$1:$C$13701,MAX(1,ROW()-設定!$B$26)):INDEX($C$1:$C$13701,MAX(1,ROW()-1))),MIN(INDEX($C$1:$C$13701,MIN(13701,ROW()+1)):INDEX($C$1:$C$13701,MIN(13701,ROW()+設定!$B$26))))*10^(設定!$B$27/20)),1,0))</f>
        <v>0</v>
      </c>
      <c r="G12656" s="33" t="n">
        <f aca="false">$G12655+IF($F12656=1,1,0)</f>
        <v>6</v>
      </c>
      <c r="H12656" s="0" t="str">
        <f aca="false">IF($F12656=1,$G12656,"")</f>
        <v/>
      </c>
    </row>
    <row r="12657" customFormat="false" ht="15" hidden="false" customHeight="false" outlineLevel="0" collapsed="false">
      <c r="A12657" s="30" t="n">
        <v>1977.34375</v>
      </c>
      <c r="B12657" s="31" t="n">
        <v>10.3831</v>
      </c>
      <c r="C12657" s="32" t="n">
        <f aca="false">IF($A12657="","",IF(設定!$B$21="dB",10^($B12657/20),ABS($B12657)))</f>
        <v>3.30487471197198</v>
      </c>
      <c r="D12657" s="32" t="n">
        <f aca="false">IF($A12657="","",$A12657^2)</f>
        <v>3909888.30566406</v>
      </c>
      <c r="E12657" s="32" t="n">
        <f aca="false">IF($A12657="","",IF($C12657&lt;=0,"",1/$C12657^2))</f>
        <v>0.0915566724030167</v>
      </c>
      <c r="F12657" s="33" t="n">
        <f aca="false">IF(OR(ROW()-設定!$B$30&lt;2,ROW()+設定!$B$30&gt;13701,N($A12657)&lt;=0,N(INDEX($A$2:$A$13701,MIN(13700,MAX(1,ROW()-1+設定!$B$30))))&lt;=0,$A12657&lt;設定!$B$28,$A12657&gt;設定!$B$29),0,IF(AND($C12657&gt;=MAX(INDEX($C$1:$C$13701,MAX(1,ROW()-設定!$B$24)):INDEX($C$1:$C$13701,MAX(1,ROW()-1))),$C12657&gt;MAX(INDEX($C$1:$C$13701,MIN(13701,ROW()+1)):INDEX($C$1:$C$13701,MIN(13701,ROW()+設定!$B$24))),$C12657&gt;=設定!$B$32,$C12657&gt;=MAX(MIN(INDEX($C$1:$C$13701,MAX(1,ROW()-設定!$B$26)):INDEX($C$1:$C$13701,MAX(1,ROW()-1))),MIN(INDEX($C$1:$C$13701,MIN(13701,ROW()+1)):INDEX($C$1:$C$13701,MIN(13701,ROW()+設定!$B$26))))*10^(設定!$B$27/20)),1,0))</f>
        <v>0</v>
      </c>
      <c r="G12657" s="33" t="n">
        <f aca="false">$G12656+IF($F12657=1,1,0)</f>
        <v>6</v>
      </c>
      <c r="H12657" s="0" t="str">
        <f aca="false">IF($F12657=1,$G12657,"")</f>
        <v/>
      </c>
    </row>
    <row r="12658" customFormat="false" ht="15" hidden="false" customHeight="false" outlineLevel="0" collapsed="false">
      <c r="A12658" s="30" t="n">
        <v>1977.5</v>
      </c>
      <c r="B12658" s="31" t="n">
        <v>10.4747</v>
      </c>
      <c r="C12658" s="32" t="n">
        <f aca="false">IF($A12658="","",IF(設定!$B$21="dB",10^($B12658/20),ABS($B12658)))</f>
        <v>3.3399118141109</v>
      </c>
      <c r="D12658" s="32" t="n">
        <f aca="false">IF($A12658="","",$A12658^2)</f>
        <v>3910506.25</v>
      </c>
      <c r="E12658" s="32" t="n">
        <f aca="false">IF($A12658="","",IF($C12658&lt;=0,"",1/$C12658^2))</f>
        <v>0.0896458108943525</v>
      </c>
      <c r="F12658" s="33" t="n">
        <f aca="false">IF(OR(ROW()-設定!$B$30&lt;2,ROW()+設定!$B$30&gt;13701,N($A12658)&lt;=0,N(INDEX($A$2:$A$13701,MIN(13700,MAX(1,ROW()-1+設定!$B$30))))&lt;=0,$A12658&lt;設定!$B$28,$A12658&gt;設定!$B$29),0,IF(AND($C12658&gt;=MAX(INDEX($C$1:$C$13701,MAX(1,ROW()-設定!$B$24)):INDEX($C$1:$C$13701,MAX(1,ROW()-1))),$C12658&gt;MAX(INDEX($C$1:$C$13701,MIN(13701,ROW()+1)):INDEX($C$1:$C$13701,MIN(13701,ROW()+設定!$B$24))),$C12658&gt;=設定!$B$32,$C12658&gt;=MAX(MIN(INDEX($C$1:$C$13701,MAX(1,ROW()-設定!$B$26)):INDEX($C$1:$C$13701,MAX(1,ROW()-1))),MIN(INDEX($C$1:$C$13701,MIN(13701,ROW()+1)):INDEX($C$1:$C$13701,MIN(13701,ROW()+設定!$B$26))))*10^(設定!$B$27/20)),1,0))</f>
        <v>0</v>
      </c>
      <c r="G12658" s="33" t="n">
        <f aca="false">$G12657+IF($F12658=1,1,0)</f>
        <v>6</v>
      </c>
      <c r="H12658" s="0" t="str">
        <f aca="false">IF($F12658=1,$G12658,"")</f>
        <v/>
      </c>
    </row>
    <row r="12659" customFormat="false" ht="15" hidden="false" customHeight="false" outlineLevel="0" collapsed="false">
      <c r="A12659" s="30" t="n">
        <v>1977.65625</v>
      </c>
      <c r="B12659" s="31" t="n">
        <v>10.4175</v>
      </c>
      <c r="C12659" s="32" t="n">
        <f aca="false">IF($A12659="","",IF(設定!$B$21="dB",10^($B12659/20),ABS($B12659)))</f>
        <v>3.31798944394917</v>
      </c>
      <c r="D12659" s="32" t="n">
        <f aca="false">IF($A12659="","",$A12659^2)</f>
        <v>3911124.24316406</v>
      </c>
      <c r="E12659" s="32" t="n">
        <f aca="false">IF($A12659="","",IF($C12659&lt;=0,"",1/$C12659^2))</f>
        <v>0.090834326412365</v>
      </c>
      <c r="F12659" s="33" t="n">
        <f aca="false">IF(OR(ROW()-設定!$B$30&lt;2,ROW()+設定!$B$30&gt;13701,N($A12659)&lt;=0,N(INDEX($A$2:$A$13701,MIN(13700,MAX(1,ROW()-1+設定!$B$30))))&lt;=0,$A12659&lt;設定!$B$28,$A12659&gt;設定!$B$29),0,IF(AND($C12659&gt;=MAX(INDEX($C$1:$C$13701,MAX(1,ROW()-設定!$B$24)):INDEX($C$1:$C$13701,MAX(1,ROW()-1))),$C12659&gt;MAX(INDEX($C$1:$C$13701,MIN(13701,ROW()+1)):INDEX($C$1:$C$13701,MIN(13701,ROW()+設定!$B$24))),$C12659&gt;=設定!$B$32,$C12659&gt;=MAX(MIN(INDEX($C$1:$C$13701,MAX(1,ROW()-設定!$B$26)):INDEX($C$1:$C$13701,MAX(1,ROW()-1))),MIN(INDEX($C$1:$C$13701,MIN(13701,ROW()+1)):INDEX($C$1:$C$13701,MIN(13701,ROW()+設定!$B$26))))*10^(設定!$B$27/20)),1,0))</f>
        <v>0</v>
      </c>
      <c r="G12659" s="33" t="n">
        <f aca="false">$G12658+IF($F12659=1,1,0)</f>
        <v>6</v>
      </c>
      <c r="H12659" s="0" t="str">
        <f aca="false">IF($F12659=1,$G12659,"")</f>
        <v/>
      </c>
    </row>
    <row r="12660" customFormat="false" ht="15" hidden="false" customHeight="false" outlineLevel="0" collapsed="false">
      <c r="A12660" s="30" t="n">
        <v>1977.8125</v>
      </c>
      <c r="B12660" s="31" t="n">
        <v>10.3278</v>
      </c>
      <c r="C12660" s="32" t="n">
        <f aca="false">IF($A12660="","",IF(設定!$B$21="dB",10^($B12660/20),ABS($B12660)))</f>
        <v>3.28390057702909</v>
      </c>
      <c r="D12660" s="32" t="n">
        <f aca="false">IF($A12660="","",$A12660^2)</f>
        <v>3911742.28515625</v>
      </c>
      <c r="E12660" s="32" t="n">
        <f aca="false">IF($A12660="","",IF($C12660&lt;=0,"",1/$C12660^2))</f>
        <v>0.092729944531491</v>
      </c>
      <c r="F12660" s="33" t="n">
        <f aca="false">IF(OR(ROW()-設定!$B$30&lt;2,ROW()+設定!$B$30&gt;13701,N($A12660)&lt;=0,N(INDEX($A$2:$A$13701,MIN(13700,MAX(1,ROW()-1+設定!$B$30))))&lt;=0,$A12660&lt;設定!$B$28,$A12660&gt;設定!$B$29),0,IF(AND($C12660&gt;=MAX(INDEX($C$1:$C$13701,MAX(1,ROW()-設定!$B$24)):INDEX($C$1:$C$13701,MAX(1,ROW()-1))),$C12660&gt;MAX(INDEX($C$1:$C$13701,MIN(13701,ROW()+1)):INDEX($C$1:$C$13701,MIN(13701,ROW()+設定!$B$24))),$C12660&gt;=設定!$B$32,$C12660&gt;=MAX(MIN(INDEX($C$1:$C$13701,MAX(1,ROW()-設定!$B$26)):INDEX($C$1:$C$13701,MAX(1,ROW()-1))),MIN(INDEX($C$1:$C$13701,MIN(13701,ROW()+1)):INDEX($C$1:$C$13701,MIN(13701,ROW()+設定!$B$26))))*10^(設定!$B$27/20)),1,0))</f>
        <v>0</v>
      </c>
      <c r="G12660" s="33" t="n">
        <f aca="false">$G12659+IF($F12660=1,1,0)</f>
        <v>6</v>
      </c>
      <c r="H12660" s="0" t="str">
        <f aca="false">IF($F12660=1,$G12660,"")</f>
        <v/>
      </c>
    </row>
    <row r="12661" customFormat="false" ht="15" hidden="false" customHeight="false" outlineLevel="0" collapsed="false">
      <c r="A12661" s="30" t="n">
        <v>1977.96875</v>
      </c>
      <c r="B12661" s="31" t="n">
        <v>10.3979</v>
      </c>
      <c r="C12661" s="32" t="n">
        <f aca="false">IF($A12661="","",IF(設定!$B$21="dB",10^($B12661/20),ABS($B12661)))</f>
        <v>3.3105107311335</v>
      </c>
      <c r="D12661" s="32" t="n">
        <f aca="false">IF($A12661="","",$A12661^2)</f>
        <v>3912360.37597656</v>
      </c>
      <c r="E12661" s="32" t="n">
        <f aca="false">IF($A12661="","",IF($C12661&lt;=0,"",1/$C12661^2))</f>
        <v>0.0912451942331718</v>
      </c>
      <c r="F12661" s="33" t="n">
        <f aca="false">IF(OR(ROW()-設定!$B$30&lt;2,ROW()+設定!$B$30&gt;13701,N($A12661)&lt;=0,N(INDEX($A$2:$A$13701,MIN(13700,MAX(1,ROW()-1+設定!$B$30))))&lt;=0,$A12661&lt;設定!$B$28,$A12661&gt;設定!$B$29),0,IF(AND($C12661&gt;=MAX(INDEX($C$1:$C$13701,MAX(1,ROW()-設定!$B$24)):INDEX($C$1:$C$13701,MAX(1,ROW()-1))),$C12661&gt;MAX(INDEX($C$1:$C$13701,MIN(13701,ROW()+1)):INDEX($C$1:$C$13701,MIN(13701,ROW()+設定!$B$24))),$C12661&gt;=設定!$B$32,$C12661&gt;=MAX(MIN(INDEX($C$1:$C$13701,MAX(1,ROW()-設定!$B$26)):INDEX($C$1:$C$13701,MAX(1,ROW()-1))),MIN(INDEX($C$1:$C$13701,MIN(13701,ROW()+1)):INDEX($C$1:$C$13701,MIN(13701,ROW()+設定!$B$26))))*10^(設定!$B$27/20)),1,0))</f>
        <v>0</v>
      </c>
      <c r="G12661" s="33" t="n">
        <f aca="false">$G12660+IF($F12661=1,1,0)</f>
        <v>6</v>
      </c>
      <c r="H12661" s="0" t="str">
        <f aca="false">IF($F12661=1,$G12661,"")</f>
        <v/>
      </c>
    </row>
    <row r="12662" customFormat="false" ht="15" hidden="false" customHeight="false" outlineLevel="0" collapsed="false">
      <c r="A12662" s="30" t="n">
        <v>1978.125</v>
      </c>
      <c r="B12662" s="31" t="n">
        <v>10.4488</v>
      </c>
      <c r="C12662" s="32" t="n">
        <f aca="false">IF($A12662="","",IF(設定!$B$21="dB",10^($B12662/20),ABS($B12662)))</f>
        <v>3.32996753928977</v>
      </c>
      <c r="D12662" s="32" t="n">
        <f aca="false">IF($A12662="","",$A12662^2)</f>
        <v>3912978.515625</v>
      </c>
      <c r="E12662" s="32" t="n">
        <f aca="false">IF($A12662="","",IF($C12662&lt;=0,"",1/$C12662^2))</f>
        <v>0.090182028533681</v>
      </c>
      <c r="F12662" s="33" t="n">
        <f aca="false">IF(OR(ROW()-設定!$B$30&lt;2,ROW()+設定!$B$30&gt;13701,N($A12662)&lt;=0,N(INDEX($A$2:$A$13701,MIN(13700,MAX(1,ROW()-1+設定!$B$30))))&lt;=0,$A12662&lt;設定!$B$28,$A12662&gt;設定!$B$29),0,IF(AND($C12662&gt;=MAX(INDEX($C$1:$C$13701,MAX(1,ROW()-設定!$B$24)):INDEX($C$1:$C$13701,MAX(1,ROW()-1))),$C12662&gt;MAX(INDEX($C$1:$C$13701,MIN(13701,ROW()+1)):INDEX($C$1:$C$13701,MIN(13701,ROW()+設定!$B$24))),$C12662&gt;=設定!$B$32,$C12662&gt;=MAX(MIN(INDEX($C$1:$C$13701,MAX(1,ROW()-設定!$B$26)):INDEX($C$1:$C$13701,MAX(1,ROW()-1))),MIN(INDEX($C$1:$C$13701,MIN(13701,ROW()+1)):INDEX($C$1:$C$13701,MIN(13701,ROW()+設定!$B$26))))*10^(設定!$B$27/20)),1,0))</f>
        <v>0</v>
      </c>
      <c r="G12662" s="33" t="n">
        <f aca="false">$G12661+IF($F12662=1,1,0)</f>
        <v>6</v>
      </c>
      <c r="H12662" s="0" t="str">
        <f aca="false">IF($F12662=1,$G12662,"")</f>
        <v/>
      </c>
    </row>
    <row r="12663" customFormat="false" ht="15" hidden="false" customHeight="false" outlineLevel="0" collapsed="false">
      <c r="A12663" s="30" t="n">
        <v>1978.28125</v>
      </c>
      <c r="B12663" s="31" t="n">
        <v>10.3769</v>
      </c>
      <c r="C12663" s="32" t="n">
        <f aca="false">IF($A12663="","",IF(設定!$B$21="dB",10^($B12663/20),ABS($B12663)))</f>
        <v>3.30251652958277</v>
      </c>
      <c r="D12663" s="32" t="n">
        <f aca="false">IF($A12663="","",$A12663^2)</f>
        <v>3913596.70410156</v>
      </c>
      <c r="E12663" s="32" t="n">
        <f aca="false">IF($A12663="","",IF($C12663&lt;=0,"",1/$C12663^2))</f>
        <v>0.0916874723039561</v>
      </c>
      <c r="F12663" s="33" t="n">
        <f aca="false">IF(OR(ROW()-設定!$B$30&lt;2,ROW()+設定!$B$30&gt;13701,N($A12663)&lt;=0,N(INDEX($A$2:$A$13701,MIN(13700,MAX(1,ROW()-1+設定!$B$30))))&lt;=0,$A12663&lt;設定!$B$28,$A12663&gt;設定!$B$29),0,IF(AND($C12663&gt;=MAX(INDEX($C$1:$C$13701,MAX(1,ROW()-設定!$B$24)):INDEX($C$1:$C$13701,MAX(1,ROW()-1))),$C12663&gt;MAX(INDEX($C$1:$C$13701,MIN(13701,ROW()+1)):INDEX($C$1:$C$13701,MIN(13701,ROW()+設定!$B$24))),$C12663&gt;=設定!$B$32,$C12663&gt;=MAX(MIN(INDEX($C$1:$C$13701,MAX(1,ROW()-設定!$B$26)):INDEX($C$1:$C$13701,MAX(1,ROW()-1))),MIN(INDEX($C$1:$C$13701,MIN(13701,ROW()+1)):INDEX($C$1:$C$13701,MIN(13701,ROW()+設定!$B$26))))*10^(設定!$B$27/20)),1,0))</f>
        <v>0</v>
      </c>
      <c r="G12663" s="33" t="n">
        <f aca="false">$G12662+IF($F12663=1,1,0)</f>
        <v>6</v>
      </c>
      <c r="H12663" s="0" t="str">
        <f aca="false">IF($F12663=1,$G12663,"")</f>
        <v/>
      </c>
    </row>
    <row r="12664" customFormat="false" ht="15" hidden="false" customHeight="false" outlineLevel="0" collapsed="false">
      <c r="A12664" s="30" t="n">
        <v>1978.4375</v>
      </c>
      <c r="B12664" s="31" t="n">
        <v>10.5234</v>
      </c>
      <c r="C12664" s="32" t="n">
        <f aca="false">IF($A12664="","",IF(設定!$B$21="dB",10^($B12664/20),ABS($B12664)))</f>
        <v>3.35869060920356</v>
      </c>
      <c r="D12664" s="32" t="n">
        <f aca="false">IF($A12664="","",$A12664^2)</f>
        <v>3914214.94140625</v>
      </c>
      <c r="E12664" s="32" t="n">
        <f aca="false">IF($A12664="","",IF($C12664&lt;=0,"",1/$C12664^2))</f>
        <v>0.0886461748084849</v>
      </c>
      <c r="F12664" s="33" t="n">
        <f aca="false">IF(OR(ROW()-設定!$B$30&lt;2,ROW()+設定!$B$30&gt;13701,N($A12664)&lt;=0,N(INDEX($A$2:$A$13701,MIN(13700,MAX(1,ROW()-1+設定!$B$30))))&lt;=0,$A12664&lt;設定!$B$28,$A12664&gt;設定!$B$29),0,IF(AND($C12664&gt;=MAX(INDEX($C$1:$C$13701,MAX(1,ROW()-設定!$B$24)):INDEX($C$1:$C$13701,MAX(1,ROW()-1))),$C12664&gt;MAX(INDEX($C$1:$C$13701,MIN(13701,ROW()+1)):INDEX($C$1:$C$13701,MIN(13701,ROW()+設定!$B$24))),$C12664&gt;=設定!$B$32,$C12664&gt;=MAX(MIN(INDEX($C$1:$C$13701,MAX(1,ROW()-設定!$B$26)):INDEX($C$1:$C$13701,MAX(1,ROW()-1))),MIN(INDEX($C$1:$C$13701,MIN(13701,ROW()+1)):INDEX($C$1:$C$13701,MIN(13701,ROW()+設定!$B$26))))*10^(設定!$B$27/20)),1,0))</f>
        <v>0</v>
      </c>
      <c r="G12664" s="33" t="n">
        <f aca="false">$G12663+IF($F12664=1,1,0)</f>
        <v>6</v>
      </c>
      <c r="H12664" s="0" t="str">
        <f aca="false">IF($F12664=1,$G12664,"")</f>
        <v/>
      </c>
    </row>
    <row r="12665" customFormat="false" ht="15" hidden="false" customHeight="false" outlineLevel="0" collapsed="false">
      <c r="A12665" s="30" t="n">
        <v>1978.59375</v>
      </c>
      <c r="B12665" s="31" t="n">
        <v>10.3711</v>
      </c>
      <c r="C12665" s="32" t="n">
        <f aca="false">IF($A12665="","",IF(設定!$B$21="dB",10^($B12665/20),ABS($B12665)))</f>
        <v>3.30031201135204</v>
      </c>
      <c r="D12665" s="32" t="n">
        <f aca="false">IF($A12665="","",$A12665^2)</f>
        <v>3914833.22753906</v>
      </c>
      <c r="E12665" s="32" t="n">
        <f aca="false">IF($A12665="","",IF($C12665&lt;=0,"",1/$C12665^2))</f>
        <v>0.0918100026653796</v>
      </c>
      <c r="F12665" s="33" t="n">
        <f aca="false">IF(OR(ROW()-設定!$B$30&lt;2,ROW()+設定!$B$30&gt;13701,N($A12665)&lt;=0,N(INDEX($A$2:$A$13701,MIN(13700,MAX(1,ROW()-1+設定!$B$30))))&lt;=0,$A12665&lt;設定!$B$28,$A12665&gt;設定!$B$29),0,IF(AND($C12665&gt;=MAX(INDEX($C$1:$C$13701,MAX(1,ROW()-設定!$B$24)):INDEX($C$1:$C$13701,MAX(1,ROW()-1))),$C12665&gt;MAX(INDEX($C$1:$C$13701,MIN(13701,ROW()+1)):INDEX($C$1:$C$13701,MIN(13701,ROW()+設定!$B$24))),$C12665&gt;=設定!$B$32,$C12665&gt;=MAX(MIN(INDEX($C$1:$C$13701,MAX(1,ROW()-設定!$B$26)):INDEX($C$1:$C$13701,MAX(1,ROW()-1))),MIN(INDEX($C$1:$C$13701,MIN(13701,ROW()+1)):INDEX($C$1:$C$13701,MIN(13701,ROW()+設定!$B$26))))*10^(設定!$B$27/20)),1,0))</f>
        <v>0</v>
      </c>
      <c r="G12665" s="33" t="n">
        <f aca="false">$G12664+IF($F12665=1,1,0)</f>
        <v>6</v>
      </c>
      <c r="H12665" s="0" t="str">
        <f aca="false">IF($F12665=1,$G12665,"")</f>
        <v/>
      </c>
    </row>
    <row r="12666" customFormat="false" ht="15" hidden="false" customHeight="false" outlineLevel="0" collapsed="false">
      <c r="A12666" s="30" t="n">
        <v>1978.75</v>
      </c>
      <c r="B12666" s="31" t="n">
        <v>10.2122</v>
      </c>
      <c r="C12666" s="32" t="n">
        <f aca="false">IF($A12666="","",IF(設定!$B$21="dB",10^($B12666/20),ABS($B12666)))</f>
        <v>3.24048488455468</v>
      </c>
      <c r="D12666" s="32" t="n">
        <f aca="false">IF($A12666="","",$A12666^2)</f>
        <v>3915451.5625</v>
      </c>
      <c r="E12666" s="32" t="n">
        <f aca="false">IF($A12666="","",IF($C12666&lt;=0,"",1/$C12666^2))</f>
        <v>0.0952313629518747</v>
      </c>
      <c r="F12666" s="33" t="n">
        <f aca="false">IF(OR(ROW()-設定!$B$30&lt;2,ROW()+設定!$B$30&gt;13701,N($A12666)&lt;=0,N(INDEX($A$2:$A$13701,MIN(13700,MAX(1,ROW()-1+設定!$B$30))))&lt;=0,$A12666&lt;設定!$B$28,$A12666&gt;設定!$B$29),0,IF(AND($C12666&gt;=MAX(INDEX($C$1:$C$13701,MAX(1,ROW()-設定!$B$24)):INDEX($C$1:$C$13701,MAX(1,ROW()-1))),$C12666&gt;MAX(INDEX($C$1:$C$13701,MIN(13701,ROW()+1)):INDEX($C$1:$C$13701,MIN(13701,ROW()+設定!$B$24))),$C12666&gt;=設定!$B$32,$C12666&gt;=MAX(MIN(INDEX($C$1:$C$13701,MAX(1,ROW()-設定!$B$26)):INDEX($C$1:$C$13701,MAX(1,ROW()-1))),MIN(INDEX($C$1:$C$13701,MIN(13701,ROW()+1)):INDEX($C$1:$C$13701,MIN(13701,ROW()+設定!$B$26))))*10^(設定!$B$27/20)),1,0))</f>
        <v>0</v>
      </c>
      <c r="G12666" s="33" t="n">
        <f aca="false">$G12665+IF($F12666=1,1,0)</f>
        <v>6</v>
      </c>
      <c r="H12666" s="0" t="str">
        <f aca="false">IF($F12666=1,$G12666,"")</f>
        <v/>
      </c>
    </row>
    <row r="12667" customFormat="false" ht="15" hidden="false" customHeight="false" outlineLevel="0" collapsed="false">
      <c r="A12667" s="30" t="n">
        <v>1978.90625</v>
      </c>
      <c r="B12667" s="31" t="n">
        <v>10.235</v>
      </c>
      <c r="C12667" s="32" t="n">
        <f aca="false">IF($A12667="","",IF(設定!$B$21="dB",10^($B12667/20),ABS($B12667)))</f>
        <v>3.24900215945747</v>
      </c>
      <c r="D12667" s="32" t="n">
        <f aca="false">IF($A12667="","",$A12667^2)</f>
        <v>3916069.94628906</v>
      </c>
      <c r="E12667" s="32" t="n">
        <f aca="false">IF($A12667="","",IF($C12667&lt;=0,"",1/$C12667^2))</f>
        <v>0.094732718450425</v>
      </c>
      <c r="F12667" s="33" t="n">
        <f aca="false">IF(OR(ROW()-設定!$B$30&lt;2,ROW()+設定!$B$30&gt;13701,N($A12667)&lt;=0,N(INDEX($A$2:$A$13701,MIN(13700,MAX(1,ROW()-1+設定!$B$30))))&lt;=0,$A12667&lt;設定!$B$28,$A12667&gt;設定!$B$29),0,IF(AND($C12667&gt;=MAX(INDEX($C$1:$C$13701,MAX(1,ROW()-設定!$B$24)):INDEX($C$1:$C$13701,MAX(1,ROW()-1))),$C12667&gt;MAX(INDEX($C$1:$C$13701,MIN(13701,ROW()+1)):INDEX($C$1:$C$13701,MIN(13701,ROW()+設定!$B$24))),$C12667&gt;=設定!$B$32,$C12667&gt;=MAX(MIN(INDEX($C$1:$C$13701,MAX(1,ROW()-設定!$B$26)):INDEX($C$1:$C$13701,MAX(1,ROW()-1))),MIN(INDEX($C$1:$C$13701,MIN(13701,ROW()+1)):INDEX($C$1:$C$13701,MIN(13701,ROW()+設定!$B$26))))*10^(設定!$B$27/20)),1,0))</f>
        <v>0</v>
      </c>
      <c r="G12667" s="33" t="n">
        <f aca="false">$G12666+IF($F12667=1,1,0)</f>
        <v>6</v>
      </c>
      <c r="H12667" s="0" t="str">
        <f aca="false">IF($F12667=1,$G12667,"")</f>
        <v/>
      </c>
    </row>
    <row r="12668" customFormat="false" ht="15" hidden="false" customHeight="false" outlineLevel="0" collapsed="false">
      <c r="A12668" s="30" t="n">
        <v>1979.0625</v>
      </c>
      <c r="B12668" s="31" t="n">
        <v>10.299</v>
      </c>
      <c r="C12668" s="32" t="n">
        <f aca="false">IF($A12668="","",IF(設定!$B$21="dB",10^($B12668/20),ABS($B12668)))</f>
        <v>3.27303010557946</v>
      </c>
      <c r="D12668" s="32" t="n">
        <f aca="false">IF($A12668="","",$A12668^2)</f>
        <v>3916688.37890625</v>
      </c>
      <c r="E12668" s="32" t="n">
        <f aca="false">IF($A12668="","",IF($C12668&lt;=0,"",1/$C12668^2))</f>
        <v>0.0933469215283085</v>
      </c>
      <c r="F12668" s="33" t="n">
        <f aca="false">IF(OR(ROW()-設定!$B$30&lt;2,ROW()+設定!$B$30&gt;13701,N($A12668)&lt;=0,N(INDEX($A$2:$A$13701,MIN(13700,MAX(1,ROW()-1+設定!$B$30))))&lt;=0,$A12668&lt;設定!$B$28,$A12668&gt;設定!$B$29),0,IF(AND($C12668&gt;=MAX(INDEX($C$1:$C$13701,MAX(1,ROW()-設定!$B$24)):INDEX($C$1:$C$13701,MAX(1,ROW()-1))),$C12668&gt;MAX(INDEX($C$1:$C$13701,MIN(13701,ROW()+1)):INDEX($C$1:$C$13701,MIN(13701,ROW()+設定!$B$24))),$C12668&gt;=設定!$B$32,$C12668&gt;=MAX(MIN(INDEX($C$1:$C$13701,MAX(1,ROW()-設定!$B$26)):INDEX($C$1:$C$13701,MAX(1,ROW()-1))),MIN(INDEX($C$1:$C$13701,MIN(13701,ROW()+1)):INDEX($C$1:$C$13701,MIN(13701,ROW()+設定!$B$26))))*10^(設定!$B$27/20)),1,0))</f>
        <v>0</v>
      </c>
      <c r="G12668" s="33" t="n">
        <f aca="false">$G12667+IF($F12668=1,1,0)</f>
        <v>6</v>
      </c>
      <c r="H12668" s="0" t="str">
        <f aca="false">IF($F12668=1,$G12668,"")</f>
        <v/>
      </c>
    </row>
    <row r="12669" customFormat="false" ht="15" hidden="false" customHeight="false" outlineLevel="0" collapsed="false">
      <c r="A12669" s="30" t="n">
        <v>1979.21875</v>
      </c>
      <c r="B12669" s="31" t="n">
        <v>10.2863</v>
      </c>
      <c r="C12669" s="32" t="n">
        <f aca="false">IF($A12669="","",IF(設定!$B$21="dB",10^($B12669/20),ABS($B12669)))</f>
        <v>3.26824796925192</v>
      </c>
      <c r="D12669" s="32" t="n">
        <f aca="false">IF($A12669="","",$A12669^2)</f>
        <v>3917306.86035156</v>
      </c>
      <c r="E12669" s="32" t="n">
        <f aca="false">IF($A12669="","",IF($C12669&lt;=0,"",1/$C12669^2))</f>
        <v>0.09362029386463</v>
      </c>
      <c r="F12669" s="33" t="n">
        <f aca="false">IF(OR(ROW()-設定!$B$30&lt;2,ROW()+設定!$B$30&gt;13701,N($A12669)&lt;=0,N(INDEX($A$2:$A$13701,MIN(13700,MAX(1,ROW()-1+設定!$B$30))))&lt;=0,$A12669&lt;設定!$B$28,$A12669&gt;設定!$B$29),0,IF(AND($C12669&gt;=MAX(INDEX($C$1:$C$13701,MAX(1,ROW()-設定!$B$24)):INDEX($C$1:$C$13701,MAX(1,ROW()-1))),$C12669&gt;MAX(INDEX($C$1:$C$13701,MIN(13701,ROW()+1)):INDEX($C$1:$C$13701,MIN(13701,ROW()+設定!$B$24))),$C12669&gt;=設定!$B$32,$C12669&gt;=MAX(MIN(INDEX($C$1:$C$13701,MAX(1,ROW()-設定!$B$26)):INDEX($C$1:$C$13701,MAX(1,ROW()-1))),MIN(INDEX($C$1:$C$13701,MIN(13701,ROW()+1)):INDEX($C$1:$C$13701,MIN(13701,ROW()+設定!$B$26))))*10^(設定!$B$27/20)),1,0))</f>
        <v>0</v>
      </c>
      <c r="G12669" s="33" t="n">
        <f aca="false">$G12668+IF($F12669=1,1,0)</f>
        <v>6</v>
      </c>
      <c r="H12669" s="0" t="str">
        <f aca="false">IF($F12669=1,$G12669,"")</f>
        <v/>
      </c>
    </row>
    <row r="12670" customFormat="false" ht="15" hidden="false" customHeight="false" outlineLevel="0" collapsed="false">
      <c r="A12670" s="30" t="n">
        <v>1979.375</v>
      </c>
      <c r="B12670" s="31" t="n">
        <v>10.3678</v>
      </c>
      <c r="C12670" s="32" t="n">
        <f aca="false">IF($A12670="","",IF(設定!$B$21="dB",10^($B12670/20),ABS($B12670)))</f>
        <v>3.29905837338776</v>
      </c>
      <c r="D12670" s="32" t="n">
        <f aca="false">IF($A12670="","",$A12670^2)</f>
        <v>3917925.390625</v>
      </c>
      <c r="E12670" s="32" t="n">
        <f aca="false">IF($A12670="","",IF($C12670&lt;=0,"",1/$C12670^2))</f>
        <v>0.0918797912899357</v>
      </c>
      <c r="F12670" s="33" t="n">
        <f aca="false">IF(OR(ROW()-設定!$B$30&lt;2,ROW()+設定!$B$30&gt;13701,N($A12670)&lt;=0,N(INDEX($A$2:$A$13701,MIN(13700,MAX(1,ROW()-1+設定!$B$30))))&lt;=0,$A12670&lt;設定!$B$28,$A12670&gt;設定!$B$29),0,IF(AND($C12670&gt;=MAX(INDEX($C$1:$C$13701,MAX(1,ROW()-設定!$B$24)):INDEX($C$1:$C$13701,MAX(1,ROW()-1))),$C12670&gt;MAX(INDEX($C$1:$C$13701,MIN(13701,ROW()+1)):INDEX($C$1:$C$13701,MIN(13701,ROW()+設定!$B$24))),$C12670&gt;=設定!$B$32,$C12670&gt;=MAX(MIN(INDEX($C$1:$C$13701,MAX(1,ROW()-設定!$B$26)):INDEX($C$1:$C$13701,MAX(1,ROW()-1))),MIN(INDEX($C$1:$C$13701,MIN(13701,ROW()+1)):INDEX($C$1:$C$13701,MIN(13701,ROW()+設定!$B$26))))*10^(設定!$B$27/20)),1,0))</f>
        <v>0</v>
      </c>
      <c r="G12670" s="33" t="n">
        <f aca="false">$G12669+IF($F12670=1,1,0)</f>
        <v>6</v>
      </c>
      <c r="H12670" s="0" t="str">
        <f aca="false">IF($F12670=1,$G12670,"")</f>
        <v/>
      </c>
    </row>
    <row r="12671" customFormat="false" ht="15" hidden="false" customHeight="false" outlineLevel="0" collapsed="false">
      <c r="A12671" s="30" t="n">
        <v>1979.53125</v>
      </c>
      <c r="B12671" s="31" t="n">
        <v>10.3358</v>
      </c>
      <c r="C12671" s="32" t="n">
        <f aca="false">IF($A12671="","",IF(設定!$B$21="dB",10^($B12671/20),ABS($B12671)))</f>
        <v>3.28692655453554</v>
      </c>
      <c r="D12671" s="32" t="n">
        <f aca="false">IF($A12671="","",$A12671^2)</f>
        <v>3918543.96972656</v>
      </c>
      <c r="E12671" s="32" t="n">
        <f aca="false">IF($A12671="","",IF($C12671&lt;=0,"",1/$C12671^2))</f>
        <v>0.0925592868908813</v>
      </c>
      <c r="F12671" s="33" t="n">
        <f aca="false">IF(OR(ROW()-設定!$B$30&lt;2,ROW()+設定!$B$30&gt;13701,N($A12671)&lt;=0,N(INDEX($A$2:$A$13701,MIN(13700,MAX(1,ROW()-1+設定!$B$30))))&lt;=0,$A12671&lt;設定!$B$28,$A12671&gt;設定!$B$29),0,IF(AND($C12671&gt;=MAX(INDEX($C$1:$C$13701,MAX(1,ROW()-設定!$B$24)):INDEX($C$1:$C$13701,MAX(1,ROW()-1))),$C12671&gt;MAX(INDEX($C$1:$C$13701,MIN(13701,ROW()+1)):INDEX($C$1:$C$13701,MIN(13701,ROW()+設定!$B$24))),$C12671&gt;=設定!$B$32,$C12671&gt;=MAX(MIN(INDEX($C$1:$C$13701,MAX(1,ROW()-設定!$B$26)):INDEX($C$1:$C$13701,MAX(1,ROW()-1))),MIN(INDEX($C$1:$C$13701,MIN(13701,ROW()+1)):INDEX($C$1:$C$13701,MIN(13701,ROW()+設定!$B$26))))*10^(設定!$B$27/20)),1,0))</f>
        <v>0</v>
      </c>
      <c r="G12671" s="33" t="n">
        <f aca="false">$G12670+IF($F12671=1,1,0)</f>
        <v>6</v>
      </c>
      <c r="H12671" s="0" t="str">
        <f aca="false">IF($F12671=1,$G12671,"")</f>
        <v/>
      </c>
    </row>
    <row r="12672" customFormat="false" ht="15" hidden="false" customHeight="false" outlineLevel="0" collapsed="false">
      <c r="A12672" s="30" t="n">
        <v>1979.6875</v>
      </c>
      <c r="B12672" s="31" t="n">
        <v>10.4707</v>
      </c>
      <c r="C12672" s="32" t="n">
        <f aca="false">IF($A12672="","",IF(設定!$B$21="dB",10^($B12672/20),ABS($B12672)))</f>
        <v>3.33837408198297</v>
      </c>
      <c r="D12672" s="32" t="n">
        <f aca="false">IF($A12672="","",$A12672^2)</f>
        <v>3919162.59765625</v>
      </c>
      <c r="E12672" s="32" t="n">
        <f aca="false">IF($A12672="","",IF($C12672&lt;=0,"",1/$C12672^2))</f>
        <v>0.0897284157725911</v>
      </c>
      <c r="F12672" s="33" t="n">
        <f aca="false">IF(OR(ROW()-設定!$B$30&lt;2,ROW()+設定!$B$30&gt;13701,N($A12672)&lt;=0,N(INDEX($A$2:$A$13701,MIN(13700,MAX(1,ROW()-1+設定!$B$30))))&lt;=0,$A12672&lt;設定!$B$28,$A12672&gt;設定!$B$29),0,IF(AND($C12672&gt;=MAX(INDEX($C$1:$C$13701,MAX(1,ROW()-設定!$B$24)):INDEX($C$1:$C$13701,MAX(1,ROW()-1))),$C12672&gt;MAX(INDEX($C$1:$C$13701,MIN(13701,ROW()+1)):INDEX($C$1:$C$13701,MIN(13701,ROW()+設定!$B$24))),$C12672&gt;=設定!$B$32,$C12672&gt;=MAX(MIN(INDEX($C$1:$C$13701,MAX(1,ROW()-設定!$B$26)):INDEX($C$1:$C$13701,MAX(1,ROW()-1))),MIN(INDEX($C$1:$C$13701,MIN(13701,ROW()+1)):INDEX($C$1:$C$13701,MIN(13701,ROW()+設定!$B$26))))*10^(設定!$B$27/20)),1,0))</f>
        <v>0</v>
      </c>
      <c r="G12672" s="33" t="n">
        <f aca="false">$G12671+IF($F12672=1,1,0)</f>
        <v>6</v>
      </c>
      <c r="H12672" s="0" t="str">
        <f aca="false">IF($F12672=1,$G12672,"")</f>
        <v/>
      </c>
    </row>
    <row r="12673" customFormat="false" ht="15" hidden="false" customHeight="false" outlineLevel="0" collapsed="false">
      <c r="A12673" s="30" t="n">
        <v>1979.84375</v>
      </c>
      <c r="B12673" s="31" t="n">
        <v>10.3731</v>
      </c>
      <c r="C12673" s="32" t="n">
        <f aca="false">IF($A12673="","",IF(設定!$B$21="dB",10^($B12673/20),ABS($B12673)))</f>
        <v>3.3010720237723</v>
      </c>
      <c r="D12673" s="32" t="n">
        <f aca="false">IF($A12673="","",$A12673^2)</f>
        <v>3919781.27441406</v>
      </c>
      <c r="E12673" s="32" t="n">
        <f aca="false">IF($A12673="","",IF($C12673&lt;=0,"",1/$C12673^2))</f>
        <v>0.0917677323305259</v>
      </c>
      <c r="F12673" s="33" t="n">
        <f aca="false">IF(OR(ROW()-設定!$B$30&lt;2,ROW()+設定!$B$30&gt;13701,N($A12673)&lt;=0,N(INDEX($A$2:$A$13701,MIN(13700,MAX(1,ROW()-1+設定!$B$30))))&lt;=0,$A12673&lt;設定!$B$28,$A12673&gt;設定!$B$29),0,IF(AND($C12673&gt;=MAX(INDEX($C$1:$C$13701,MAX(1,ROW()-設定!$B$24)):INDEX($C$1:$C$13701,MAX(1,ROW()-1))),$C12673&gt;MAX(INDEX($C$1:$C$13701,MIN(13701,ROW()+1)):INDEX($C$1:$C$13701,MIN(13701,ROW()+設定!$B$24))),$C12673&gt;=設定!$B$32,$C12673&gt;=MAX(MIN(INDEX($C$1:$C$13701,MAX(1,ROW()-設定!$B$26)):INDEX($C$1:$C$13701,MAX(1,ROW()-1))),MIN(INDEX($C$1:$C$13701,MIN(13701,ROW()+1)):INDEX($C$1:$C$13701,MIN(13701,ROW()+設定!$B$26))))*10^(設定!$B$27/20)),1,0))</f>
        <v>0</v>
      </c>
      <c r="G12673" s="33" t="n">
        <f aca="false">$G12672+IF($F12673=1,1,0)</f>
        <v>6</v>
      </c>
      <c r="H12673" s="0" t="str">
        <f aca="false">IF($F12673=1,$G12673,"")</f>
        <v/>
      </c>
    </row>
    <row r="12674" customFormat="false" ht="15" hidden="false" customHeight="false" outlineLevel="0" collapsed="false">
      <c r="A12674" s="30" t="n">
        <v>1980</v>
      </c>
      <c r="B12674" s="31" t="n">
        <v>10.4377</v>
      </c>
      <c r="C12674" s="32" t="n">
        <f aca="false">IF($A12674="","",IF(設定!$B$21="dB",10^($B12674/20),ABS($B12674)))</f>
        <v>3.32571477608848</v>
      </c>
      <c r="D12674" s="32" t="n">
        <f aca="false">IF($A12674="","",$A12674^2)</f>
        <v>3920400</v>
      </c>
      <c r="E12674" s="32" t="n">
        <f aca="false">IF($A12674="","",IF($C12674&lt;=0,"",1/$C12674^2))</f>
        <v>0.0904128168323866</v>
      </c>
      <c r="F12674" s="33" t="n">
        <f aca="false">IF(OR(ROW()-設定!$B$30&lt;2,ROW()+設定!$B$30&gt;13701,N($A12674)&lt;=0,N(INDEX($A$2:$A$13701,MIN(13700,MAX(1,ROW()-1+設定!$B$30))))&lt;=0,$A12674&lt;設定!$B$28,$A12674&gt;設定!$B$29),0,IF(AND($C12674&gt;=MAX(INDEX($C$1:$C$13701,MAX(1,ROW()-設定!$B$24)):INDEX($C$1:$C$13701,MAX(1,ROW()-1))),$C12674&gt;MAX(INDEX($C$1:$C$13701,MIN(13701,ROW()+1)):INDEX($C$1:$C$13701,MIN(13701,ROW()+設定!$B$24))),$C12674&gt;=設定!$B$32,$C12674&gt;=MAX(MIN(INDEX($C$1:$C$13701,MAX(1,ROW()-設定!$B$26)):INDEX($C$1:$C$13701,MAX(1,ROW()-1))),MIN(INDEX($C$1:$C$13701,MIN(13701,ROW()+1)):INDEX($C$1:$C$13701,MIN(13701,ROW()+設定!$B$26))))*10^(設定!$B$27/20)),1,0))</f>
        <v>0</v>
      </c>
      <c r="G12674" s="33" t="n">
        <f aca="false">$G12673+IF($F12674=1,1,0)</f>
        <v>6</v>
      </c>
      <c r="H12674" s="0" t="str">
        <f aca="false">IF($F12674=1,$G12674,"")</f>
        <v/>
      </c>
    </row>
    <row r="12675" customFormat="false" ht="15" hidden="false" customHeight="false" outlineLevel="0" collapsed="false">
      <c r="A12675" s="30" t="n">
        <v>1980.15625</v>
      </c>
      <c r="B12675" s="31" t="n">
        <v>10.1993</v>
      </c>
      <c r="C12675" s="32" t="n">
        <f aca="false">IF($A12675="","",IF(設定!$B$21="dB",10^($B12675/20),ABS($B12675)))</f>
        <v>3.2356757941287</v>
      </c>
      <c r="D12675" s="32" t="n">
        <f aca="false">IF($A12675="","",$A12675^2)</f>
        <v>3921018.77441406</v>
      </c>
      <c r="E12675" s="32" t="n">
        <f aca="false">IF($A12675="","",IF($C12675&lt;=0,"",1/$C12675^2))</f>
        <v>0.0955146525045597</v>
      </c>
      <c r="F12675" s="33" t="n">
        <f aca="false">IF(OR(ROW()-設定!$B$30&lt;2,ROW()+設定!$B$30&gt;13701,N($A12675)&lt;=0,N(INDEX($A$2:$A$13701,MIN(13700,MAX(1,ROW()-1+設定!$B$30))))&lt;=0,$A12675&lt;設定!$B$28,$A12675&gt;設定!$B$29),0,IF(AND($C12675&gt;=MAX(INDEX($C$1:$C$13701,MAX(1,ROW()-設定!$B$24)):INDEX($C$1:$C$13701,MAX(1,ROW()-1))),$C12675&gt;MAX(INDEX($C$1:$C$13701,MIN(13701,ROW()+1)):INDEX($C$1:$C$13701,MIN(13701,ROW()+設定!$B$24))),$C12675&gt;=設定!$B$32,$C12675&gt;=MAX(MIN(INDEX($C$1:$C$13701,MAX(1,ROW()-設定!$B$26)):INDEX($C$1:$C$13701,MAX(1,ROW()-1))),MIN(INDEX($C$1:$C$13701,MIN(13701,ROW()+1)):INDEX($C$1:$C$13701,MIN(13701,ROW()+設定!$B$26))))*10^(設定!$B$27/20)),1,0))</f>
        <v>0</v>
      </c>
      <c r="G12675" s="33" t="n">
        <f aca="false">$G12674+IF($F12675=1,1,0)</f>
        <v>6</v>
      </c>
      <c r="H12675" s="0" t="str">
        <f aca="false">IF($F12675=1,$G12675,"")</f>
        <v/>
      </c>
    </row>
    <row r="12676" customFormat="false" ht="15" hidden="false" customHeight="false" outlineLevel="0" collapsed="false">
      <c r="A12676" s="30" t="n">
        <v>1980.3125</v>
      </c>
      <c r="B12676" s="31" t="n">
        <v>10.23</v>
      </c>
      <c r="C12676" s="32" t="n">
        <f aca="false">IF($A12676="","",IF(設定!$B$21="dB",10^($B12676/20),ABS($B12676)))</f>
        <v>3.24713242167802</v>
      </c>
      <c r="D12676" s="32" t="n">
        <f aca="false">IF($A12676="","",$A12676^2)</f>
        <v>3921637.59765625</v>
      </c>
      <c r="E12676" s="32" t="n">
        <f aca="false">IF($A12676="","",IF($C12676&lt;=0,"",1/$C12676^2))</f>
        <v>0.0948418463300897</v>
      </c>
      <c r="F12676" s="33" t="n">
        <f aca="false">IF(OR(ROW()-設定!$B$30&lt;2,ROW()+設定!$B$30&gt;13701,N($A12676)&lt;=0,N(INDEX($A$2:$A$13701,MIN(13700,MAX(1,ROW()-1+設定!$B$30))))&lt;=0,$A12676&lt;設定!$B$28,$A12676&gt;設定!$B$29),0,IF(AND($C12676&gt;=MAX(INDEX($C$1:$C$13701,MAX(1,ROW()-設定!$B$24)):INDEX($C$1:$C$13701,MAX(1,ROW()-1))),$C12676&gt;MAX(INDEX($C$1:$C$13701,MIN(13701,ROW()+1)):INDEX($C$1:$C$13701,MIN(13701,ROW()+設定!$B$24))),$C12676&gt;=設定!$B$32,$C12676&gt;=MAX(MIN(INDEX($C$1:$C$13701,MAX(1,ROW()-設定!$B$26)):INDEX($C$1:$C$13701,MAX(1,ROW()-1))),MIN(INDEX($C$1:$C$13701,MIN(13701,ROW()+1)):INDEX($C$1:$C$13701,MIN(13701,ROW()+設定!$B$26))))*10^(設定!$B$27/20)),1,0))</f>
        <v>0</v>
      </c>
      <c r="G12676" s="33" t="n">
        <f aca="false">$G12675+IF($F12676=1,1,0)</f>
        <v>6</v>
      </c>
      <c r="H12676" s="0" t="str">
        <f aca="false">IF($F12676=1,$G12676,"")</f>
        <v/>
      </c>
    </row>
    <row r="12677" customFormat="false" ht="15" hidden="false" customHeight="false" outlineLevel="0" collapsed="false">
      <c r="A12677" s="30" t="n">
        <v>1980.46875</v>
      </c>
      <c r="B12677" s="31" t="n">
        <v>10.341</v>
      </c>
      <c r="C12677" s="32" t="n">
        <f aca="false">IF($A12677="","",IF(設定!$B$21="dB",10^($B12677/20),ABS($B12677)))</f>
        <v>3.28889493498642</v>
      </c>
      <c r="D12677" s="32" t="n">
        <f aca="false">IF($A12677="","",$A12677^2)</f>
        <v>3922256.46972656</v>
      </c>
      <c r="E12677" s="32" t="n">
        <f aca="false">IF($A12677="","",IF($C12677&lt;=0,"",1/$C12677^2))</f>
        <v>0.0924485278826536</v>
      </c>
      <c r="F12677" s="33" t="n">
        <f aca="false">IF(OR(ROW()-設定!$B$30&lt;2,ROW()+設定!$B$30&gt;13701,N($A12677)&lt;=0,N(INDEX($A$2:$A$13701,MIN(13700,MAX(1,ROW()-1+設定!$B$30))))&lt;=0,$A12677&lt;設定!$B$28,$A12677&gt;設定!$B$29),0,IF(AND($C12677&gt;=MAX(INDEX($C$1:$C$13701,MAX(1,ROW()-設定!$B$24)):INDEX($C$1:$C$13701,MAX(1,ROW()-1))),$C12677&gt;MAX(INDEX($C$1:$C$13701,MIN(13701,ROW()+1)):INDEX($C$1:$C$13701,MIN(13701,ROW()+設定!$B$24))),$C12677&gt;=設定!$B$32,$C12677&gt;=MAX(MIN(INDEX($C$1:$C$13701,MAX(1,ROW()-設定!$B$26)):INDEX($C$1:$C$13701,MAX(1,ROW()-1))),MIN(INDEX($C$1:$C$13701,MIN(13701,ROW()+1)):INDEX($C$1:$C$13701,MIN(13701,ROW()+設定!$B$26))))*10^(設定!$B$27/20)),1,0))</f>
        <v>0</v>
      </c>
      <c r="G12677" s="33" t="n">
        <f aca="false">$G12676+IF($F12677=1,1,0)</f>
        <v>6</v>
      </c>
      <c r="H12677" s="0" t="str">
        <f aca="false">IF($F12677=1,$G12677,"")</f>
        <v/>
      </c>
    </row>
    <row r="12678" customFormat="false" ht="15" hidden="false" customHeight="false" outlineLevel="0" collapsed="false">
      <c r="A12678" s="30" t="n">
        <v>1980.625</v>
      </c>
      <c r="B12678" s="31" t="n">
        <v>10.2758</v>
      </c>
      <c r="C12678" s="32" t="n">
        <f aca="false">IF($A12678="","",IF(設定!$B$21="dB",10^($B12678/20),ABS($B12678)))</f>
        <v>3.26429951129017</v>
      </c>
      <c r="D12678" s="32" t="n">
        <f aca="false">IF($A12678="","",$A12678^2)</f>
        <v>3922875.390625</v>
      </c>
      <c r="E12678" s="32" t="n">
        <f aca="false">IF($A12678="","",IF($C12678&lt;=0,"",1/$C12678^2))</f>
        <v>0.0938469148343324</v>
      </c>
      <c r="F12678" s="33" t="n">
        <f aca="false">IF(OR(ROW()-設定!$B$30&lt;2,ROW()+設定!$B$30&gt;13701,N($A12678)&lt;=0,N(INDEX($A$2:$A$13701,MIN(13700,MAX(1,ROW()-1+設定!$B$30))))&lt;=0,$A12678&lt;設定!$B$28,$A12678&gt;設定!$B$29),0,IF(AND($C12678&gt;=MAX(INDEX($C$1:$C$13701,MAX(1,ROW()-設定!$B$24)):INDEX($C$1:$C$13701,MAX(1,ROW()-1))),$C12678&gt;MAX(INDEX($C$1:$C$13701,MIN(13701,ROW()+1)):INDEX($C$1:$C$13701,MIN(13701,ROW()+設定!$B$24))),$C12678&gt;=設定!$B$32,$C12678&gt;=MAX(MIN(INDEX($C$1:$C$13701,MAX(1,ROW()-設定!$B$26)):INDEX($C$1:$C$13701,MAX(1,ROW()-1))),MIN(INDEX($C$1:$C$13701,MIN(13701,ROW()+1)):INDEX($C$1:$C$13701,MIN(13701,ROW()+設定!$B$26))))*10^(設定!$B$27/20)),1,0))</f>
        <v>0</v>
      </c>
      <c r="G12678" s="33" t="n">
        <f aca="false">$G12677+IF($F12678=1,1,0)</f>
        <v>6</v>
      </c>
      <c r="H12678" s="0" t="str">
        <f aca="false">IF($F12678=1,$G12678,"")</f>
        <v/>
      </c>
    </row>
    <row r="12679" customFormat="false" ht="15" hidden="false" customHeight="false" outlineLevel="0" collapsed="false">
      <c r="A12679" s="30" t="n">
        <v>1980.78125</v>
      </c>
      <c r="B12679" s="31" t="n">
        <v>10.3256</v>
      </c>
      <c r="C12679" s="32" t="n">
        <f aca="false">IF($A12679="","",IF(設定!$B$21="dB",10^($B12679/20),ABS($B12679)))</f>
        <v>3.28306892169947</v>
      </c>
      <c r="D12679" s="32" t="n">
        <f aca="false">IF($A12679="","",$A12679^2)</f>
        <v>3923494.36035156</v>
      </c>
      <c r="E12679" s="32" t="n">
        <f aca="false">IF($A12679="","",IF($C12679&lt;=0,"",1/$C12679^2))</f>
        <v>0.092776930520652</v>
      </c>
      <c r="F12679" s="33" t="n">
        <f aca="false">IF(OR(ROW()-設定!$B$30&lt;2,ROW()+設定!$B$30&gt;13701,N($A12679)&lt;=0,N(INDEX($A$2:$A$13701,MIN(13700,MAX(1,ROW()-1+設定!$B$30))))&lt;=0,$A12679&lt;設定!$B$28,$A12679&gt;設定!$B$29),0,IF(AND($C12679&gt;=MAX(INDEX($C$1:$C$13701,MAX(1,ROW()-設定!$B$24)):INDEX($C$1:$C$13701,MAX(1,ROW()-1))),$C12679&gt;MAX(INDEX($C$1:$C$13701,MIN(13701,ROW()+1)):INDEX($C$1:$C$13701,MIN(13701,ROW()+設定!$B$24))),$C12679&gt;=設定!$B$32,$C12679&gt;=MAX(MIN(INDEX($C$1:$C$13701,MAX(1,ROW()-設定!$B$26)):INDEX($C$1:$C$13701,MAX(1,ROW()-1))),MIN(INDEX($C$1:$C$13701,MIN(13701,ROW()+1)):INDEX($C$1:$C$13701,MIN(13701,ROW()+設定!$B$26))))*10^(設定!$B$27/20)),1,0))</f>
        <v>0</v>
      </c>
      <c r="G12679" s="33" t="n">
        <f aca="false">$G12678+IF($F12679=1,1,0)</f>
        <v>6</v>
      </c>
      <c r="H12679" s="0" t="str">
        <f aca="false">IF($F12679=1,$G12679,"")</f>
        <v/>
      </c>
    </row>
    <row r="12680" customFormat="false" ht="15" hidden="false" customHeight="false" outlineLevel="0" collapsed="false">
      <c r="A12680" s="30" t="n">
        <v>1980.9375</v>
      </c>
      <c r="B12680" s="31" t="n">
        <v>10.282</v>
      </c>
      <c r="C12680" s="32" t="n">
        <f aca="false">IF($A12680="","",IF(設定!$B$21="dB",10^($B12680/20),ABS($B12680)))</f>
        <v>3.26663040458069</v>
      </c>
      <c r="D12680" s="32" t="n">
        <f aca="false">IF($A12680="","",$A12680^2)</f>
        <v>3924113.37890625</v>
      </c>
      <c r="E12680" s="32" t="n">
        <f aca="false">IF($A12680="","",IF($C12680&lt;=0,"",1/$C12680^2))</f>
        <v>0.0937130343067605</v>
      </c>
      <c r="F12680" s="33" t="n">
        <f aca="false">IF(OR(ROW()-設定!$B$30&lt;2,ROW()+設定!$B$30&gt;13701,N($A12680)&lt;=0,N(INDEX($A$2:$A$13701,MIN(13700,MAX(1,ROW()-1+設定!$B$30))))&lt;=0,$A12680&lt;設定!$B$28,$A12680&gt;設定!$B$29),0,IF(AND($C12680&gt;=MAX(INDEX($C$1:$C$13701,MAX(1,ROW()-設定!$B$24)):INDEX($C$1:$C$13701,MAX(1,ROW()-1))),$C12680&gt;MAX(INDEX($C$1:$C$13701,MIN(13701,ROW()+1)):INDEX($C$1:$C$13701,MIN(13701,ROW()+設定!$B$24))),$C12680&gt;=設定!$B$32,$C12680&gt;=MAX(MIN(INDEX($C$1:$C$13701,MAX(1,ROW()-設定!$B$26)):INDEX($C$1:$C$13701,MAX(1,ROW()-1))),MIN(INDEX($C$1:$C$13701,MIN(13701,ROW()+1)):INDEX($C$1:$C$13701,MIN(13701,ROW()+設定!$B$26))))*10^(設定!$B$27/20)),1,0))</f>
        <v>0</v>
      </c>
      <c r="G12680" s="33" t="n">
        <f aca="false">$G12679+IF($F12680=1,1,0)</f>
        <v>6</v>
      </c>
      <c r="H12680" s="0" t="str">
        <f aca="false">IF($F12680=1,$G12680,"")</f>
        <v/>
      </c>
    </row>
    <row r="12681" customFormat="false" ht="15" hidden="false" customHeight="false" outlineLevel="0" collapsed="false">
      <c r="A12681" s="30" t="n">
        <v>1981.09375</v>
      </c>
      <c r="B12681" s="31" t="n">
        <v>10.1863</v>
      </c>
      <c r="C12681" s="32" t="n">
        <f aca="false">IF($A12681="","",IF(設定!$B$21="dB",10^($B12681/20),ABS($B12681)))</f>
        <v>3.23083664411024</v>
      </c>
      <c r="D12681" s="32" t="n">
        <f aca="false">IF($A12681="","",$A12681^2)</f>
        <v>3924732.44628906</v>
      </c>
      <c r="E12681" s="32" t="n">
        <f aca="false">IF($A12681="","",IF($C12681&lt;=0,"",1/$C12681^2))</f>
        <v>0.0958009906469408</v>
      </c>
      <c r="F12681" s="33" t="n">
        <f aca="false">IF(OR(ROW()-設定!$B$30&lt;2,ROW()+設定!$B$30&gt;13701,N($A12681)&lt;=0,N(INDEX($A$2:$A$13701,MIN(13700,MAX(1,ROW()-1+設定!$B$30))))&lt;=0,$A12681&lt;設定!$B$28,$A12681&gt;設定!$B$29),0,IF(AND($C12681&gt;=MAX(INDEX($C$1:$C$13701,MAX(1,ROW()-設定!$B$24)):INDEX($C$1:$C$13701,MAX(1,ROW()-1))),$C12681&gt;MAX(INDEX($C$1:$C$13701,MIN(13701,ROW()+1)):INDEX($C$1:$C$13701,MIN(13701,ROW()+設定!$B$24))),$C12681&gt;=設定!$B$32,$C12681&gt;=MAX(MIN(INDEX($C$1:$C$13701,MAX(1,ROW()-設定!$B$26)):INDEX($C$1:$C$13701,MAX(1,ROW()-1))),MIN(INDEX($C$1:$C$13701,MIN(13701,ROW()+1)):INDEX($C$1:$C$13701,MIN(13701,ROW()+設定!$B$26))))*10^(設定!$B$27/20)),1,0))</f>
        <v>0</v>
      </c>
      <c r="G12681" s="33" t="n">
        <f aca="false">$G12680+IF($F12681=1,1,0)</f>
        <v>6</v>
      </c>
      <c r="H12681" s="0" t="str">
        <f aca="false">IF($F12681=1,$G12681,"")</f>
        <v/>
      </c>
    </row>
    <row r="12682" customFormat="false" ht="15" hidden="false" customHeight="false" outlineLevel="0" collapsed="false">
      <c r="A12682" s="30" t="n">
        <v>1981.25</v>
      </c>
      <c r="B12682" s="31" t="n">
        <v>10.4228</v>
      </c>
      <c r="C12682" s="32" t="n">
        <f aca="false">IF($A12682="","",IF(設定!$B$21="dB",10^($B12682/20),ABS($B12682)))</f>
        <v>3.32001464931493</v>
      </c>
      <c r="D12682" s="32" t="n">
        <f aca="false">IF($A12682="","",$A12682^2)</f>
        <v>3925351.5625</v>
      </c>
      <c r="E12682" s="32" t="n">
        <f aca="false">IF($A12682="","",IF($C12682&lt;=0,"",1/$C12682^2))</f>
        <v>0.0907235425288412</v>
      </c>
      <c r="F12682" s="33" t="n">
        <f aca="false">IF(OR(ROW()-設定!$B$30&lt;2,ROW()+設定!$B$30&gt;13701,N($A12682)&lt;=0,N(INDEX($A$2:$A$13701,MIN(13700,MAX(1,ROW()-1+設定!$B$30))))&lt;=0,$A12682&lt;設定!$B$28,$A12682&gt;設定!$B$29),0,IF(AND($C12682&gt;=MAX(INDEX($C$1:$C$13701,MAX(1,ROW()-設定!$B$24)):INDEX($C$1:$C$13701,MAX(1,ROW()-1))),$C12682&gt;MAX(INDEX($C$1:$C$13701,MIN(13701,ROW()+1)):INDEX($C$1:$C$13701,MIN(13701,ROW()+設定!$B$24))),$C12682&gt;=設定!$B$32,$C12682&gt;=MAX(MIN(INDEX($C$1:$C$13701,MAX(1,ROW()-設定!$B$26)):INDEX($C$1:$C$13701,MAX(1,ROW()-1))),MIN(INDEX($C$1:$C$13701,MIN(13701,ROW()+1)):INDEX($C$1:$C$13701,MIN(13701,ROW()+設定!$B$26))))*10^(設定!$B$27/20)),1,0))</f>
        <v>0</v>
      </c>
      <c r="G12682" s="33" t="n">
        <f aca="false">$G12681+IF($F12682=1,1,0)</f>
        <v>6</v>
      </c>
      <c r="H12682" s="0" t="str">
        <f aca="false">IF($F12682=1,$G12682,"")</f>
        <v/>
      </c>
    </row>
    <row r="12683" customFormat="false" ht="15" hidden="false" customHeight="false" outlineLevel="0" collapsed="false">
      <c r="A12683" s="30" t="n">
        <v>1981.40625</v>
      </c>
      <c r="B12683" s="31" t="n">
        <v>10.36</v>
      </c>
      <c r="C12683" s="32" t="n">
        <f aca="false">IF($A12683="","",IF(設定!$B$21="dB",10^($B12683/20),ABS($B12683)))</f>
        <v>3.29609712177458</v>
      </c>
      <c r="D12683" s="32" t="n">
        <f aca="false">IF($A12683="","",$A12683^2)</f>
        <v>3925970.72753906</v>
      </c>
      <c r="E12683" s="32" t="n">
        <f aca="false">IF($A12683="","",IF($C12683&lt;=0,"",1/$C12683^2))</f>
        <v>0.0920449571753171</v>
      </c>
      <c r="F12683" s="33" t="n">
        <f aca="false">IF(OR(ROW()-設定!$B$30&lt;2,ROW()+設定!$B$30&gt;13701,N($A12683)&lt;=0,N(INDEX($A$2:$A$13701,MIN(13700,MAX(1,ROW()-1+設定!$B$30))))&lt;=0,$A12683&lt;設定!$B$28,$A12683&gt;設定!$B$29),0,IF(AND($C12683&gt;=MAX(INDEX($C$1:$C$13701,MAX(1,ROW()-設定!$B$24)):INDEX($C$1:$C$13701,MAX(1,ROW()-1))),$C12683&gt;MAX(INDEX($C$1:$C$13701,MIN(13701,ROW()+1)):INDEX($C$1:$C$13701,MIN(13701,ROW()+設定!$B$24))),$C12683&gt;=設定!$B$32,$C12683&gt;=MAX(MIN(INDEX($C$1:$C$13701,MAX(1,ROW()-設定!$B$26)):INDEX($C$1:$C$13701,MAX(1,ROW()-1))),MIN(INDEX($C$1:$C$13701,MIN(13701,ROW()+1)):INDEX($C$1:$C$13701,MIN(13701,ROW()+設定!$B$26))))*10^(設定!$B$27/20)),1,0))</f>
        <v>0</v>
      </c>
      <c r="G12683" s="33" t="n">
        <f aca="false">$G12682+IF($F12683=1,1,0)</f>
        <v>6</v>
      </c>
      <c r="H12683" s="0" t="str">
        <f aca="false">IF($F12683=1,$G12683,"")</f>
        <v/>
      </c>
    </row>
    <row r="12684" customFormat="false" ht="15" hidden="false" customHeight="false" outlineLevel="0" collapsed="false">
      <c r="A12684" s="30" t="n">
        <v>1981.5625</v>
      </c>
      <c r="B12684" s="31" t="n">
        <v>10.0739</v>
      </c>
      <c r="C12684" s="32" t="n">
        <f aca="false">IF($A12684="","",IF(設定!$B$21="dB",10^($B12684/20),ABS($B12684)))</f>
        <v>3.18929726178015</v>
      </c>
      <c r="D12684" s="32" t="n">
        <f aca="false">IF($A12684="","",$A12684^2)</f>
        <v>3926589.94140625</v>
      </c>
      <c r="E12684" s="32" t="n">
        <f aca="false">IF($A12684="","",IF($C12684&lt;=0,"",1/$C12684^2))</f>
        <v>0.0983127852376523</v>
      </c>
      <c r="F12684" s="33" t="n">
        <f aca="false">IF(OR(ROW()-設定!$B$30&lt;2,ROW()+設定!$B$30&gt;13701,N($A12684)&lt;=0,N(INDEX($A$2:$A$13701,MIN(13700,MAX(1,ROW()-1+設定!$B$30))))&lt;=0,$A12684&lt;設定!$B$28,$A12684&gt;設定!$B$29),0,IF(AND($C12684&gt;=MAX(INDEX($C$1:$C$13701,MAX(1,ROW()-設定!$B$24)):INDEX($C$1:$C$13701,MAX(1,ROW()-1))),$C12684&gt;MAX(INDEX($C$1:$C$13701,MIN(13701,ROW()+1)):INDEX($C$1:$C$13701,MIN(13701,ROW()+設定!$B$24))),$C12684&gt;=設定!$B$32,$C12684&gt;=MAX(MIN(INDEX($C$1:$C$13701,MAX(1,ROW()-設定!$B$26)):INDEX($C$1:$C$13701,MAX(1,ROW()-1))),MIN(INDEX($C$1:$C$13701,MIN(13701,ROW()+1)):INDEX($C$1:$C$13701,MIN(13701,ROW()+設定!$B$26))))*10^(設定!$B$27/20)),1,0))</f>
        <v>0</v>
      </c>
      <c r="G12684" s="33" t="n">
        <f aca="false">$G12683+IF($F12684=1,1,0)</f>
        <v>6</v>
      </c>
      <c r="H12684" s="0" t="str">
        <f aca="false">IF($F12684=1,$G12684,"")</f>
        <v/>
      </c>
    </row>
    <row r="12685" customFormat="false" ht="15" hidden="false" customHeight="false" outlineLevel="0" collapsed="false">
      <c r="A12685" s="30" t="n">
        <v>1981.71875</v>
      </c>
      <c r="B12685" s="31" t="n">
        <v>10.168</v>
      </c>
      <c r="C12685" s="32" t="n">
        <f aca="false">IF($A12685="","",IF(設定!$B$21="dB",10^($B12685/20),ABS($B12685)))</f>
        <v>3.22403687191819</v>
      </c>
      <c r="D12685" s="32" t="n">
        <f aca="false">IF($A12685="","",$A12685^2)</f>
        <v>3927209.20410156</v>
      </c>
      <c r="E12685" s="32" t="n">
        <f aca="false">IF($A12685="","",IF($C12685&lt;=0,"",1/$C12685^2))</f>
        <v>0.0962055219186215</v>
      </c>
      <c r="F12685" s="33" t="n">
        <f aca="false">IF(OR(ROW()-設定!$B$30&lt;2,ROW()+設定!$B$30&gt;13701,N($A12685)&lt;=0,N(INDEX($A$2:$A$13701,MIN(13700,MAX(1,ROW()-1+設定!$B$30))))&lt;=0,$A12685&lt;設定!$B$28,$A12685&gt;設定!$B$29),0,IF(AND($C12685&gt;=MAX(INDEX($C$1:$C$13701,MAX(1,ROW()-設定!$B$24)):INDEX($C$1:$C$13701,MAX(1,ROW()-1))),$C12685&gt;MAX(INDEX($C$1:$C$13701,MIN(13701,ROW()+1)):INDEX($C$1:$C$13701,MIN(13701,ROW()+設定!$B$24))),$C12685&gt;=設定!$B$32,$C12685&gt;=MAX(MIN(INDEX($C$1:$C$13701,MAX(1,ROW()-設定!$B$26)):INDEX($C$1:$C$13701,MAX(1,ROW()-1))),MIN(INDEX($C$1:$C$13701,MIN(13701,ROW()+1)):INDEX($C$1:$C$13701,MIN(13701,ROW()+設定!$B$26))))*10^(設定!$B$27/20)),1,0))</f>
        <v>0</v>
      </c>
      <c r="G12685" s="33" t="n">
        <f aca="false">$G12684+IF($F12685=1,1,0)</f>
        <v>6</v>
      </c>
      <c r="H12685" s="0" t="str">
        <f aca="false">IF($F12685=1,$G12685,"")</f>
        <v/>
      </c>
    </row>
    <row r="12686" customFormat="false" ht="15" hidden="false" customHeight="false" outlineLevel="0" collapsed="false">
      <c r="A12686" s="30" t="n">
        <v>1981.875</v>
      </c>
      <c r="B12686" s="31" t="n">
        <v>10.2301</v>
      </c>
      <c r="C12686" s="32" t="n">
        <f aca="false">IF($A12686="","",IF(設定!$B$21="dB",10^($B12686/20),ABS($B12686)))</f>
        <v>3.24716980588677</v>
      </c>
      <c r="D12686" s="32" t="n">
        <f aca="false">IF($A12686="","",$A12686^2)</f>
        <v>3927828.515625</v>
      </c>
      <c r="E12686" s="32" t="n">
        <f aca="false">IF($A12686="","",IF($C12686&lt;=0,"",1/$C12686^2))</f>
        <v>0.0948396625410161</v>
      </c>
      <c r="F12686" s="33" t="n">
        <f aca="false">IF(OR(ROW()-設定!$B$30&lt;2,ROW()+設定!$B$30&gt;13701,N($A12686)&lt;=0,N(INDEX($A$2:$A$13701,MIN(13700,MAX(1,ROW()-1+設定!$B$30))))&lt;=0,$A12686&lt;設定!$B$28,$A12686&gt;設定!$B$29),0,IF(AND($C12686&gt;=MAX(INDEX($C$1:$C$13701,MAX(1,ROW()-設定!$B$24)):INDEX($C$1:$C$13701,MAX(1,ROW()-1))),$C12686&gt;MAX(INDEX($C$1:$C$13701,MIN(13701,ROW()+1)):INDEX($C$1:$C$13701,MIN(13701,ROW()+設定!$B$24))),$C12686&gt;=設定!$B$32,$C12686&gt;=MAX(MIN(INDEX($C$1:$C$13701,MAX(1,ROW()-設定!$B$26)):INDEX($C$1:$C$13701,MAX(1,ROW()-1))),MIN(INDEX($C$1:$C$13701,MIN(13701,ROW()+1)):INDEX($C$1:$C$13701,MIN(13701,ROW()+設定!$B$26))))*10^(設定!$B$27/20)),1,0))</f>
        <v>0</v>
      </c>
      <c r="G12686" s="33" t="n">
        <f aca="false">$G12685+IF($F12686=1,1,0)</f>
        <v>6</v>
      </c>
      <c r="H12686" s="0" t="str">
        <f aca="false">IF($F12686=1,$G12686,"")</f>
        <v/>
      </c>
    </row>
    <row r="12687" customFormat="false" ht="15" hidden="false" customHeight="false" outlineLevel="0" collapsed="false">
      <c r="A12687" s="30" t="n">
        <v>1982.03125</v>
      </c>
      <c r="B12687" s="31" t="n">
        <v>10.2937</v>
      </c>
      <c r="C12687" s="32" t="n">
        <f aca="false">IF($A12687="","",IF(設定!$B$21="dB",10^($B12687/20),ABS($B12687)))</f>
        <v>3.27103356073485</v>
      </c>
      <c r="D12687" s="32" t="n">
        <f aca="false">IF($A12687="","",$A12687^2)</f>
        <v>3928447.87597656</v>
      </c>
      <c r="E12687" s="32" t="n">
        <f aca="false">IF($A12687="","",IF($C12687&lt;=0,"",1/$C12687^2))</f>
        <v>0.0934609088594206</v>
      </c>
      <c r="F12687" s="33" t="n">
        <f aca="false">IF(OR(ROW()-設定!$B$30&lt;2,ROW()+設定!$B$30&gt;13701,N($A12687)&lt;=0,N(INDEX($A$2:$A$13701,MIN(13700,MAX(1,ROW()-1+設定!$B$30))))&lt;=0,$A12687&lt;設定!$B$28,$A12687&gt;設定!$B$29),0,IF(AND($C12687&gt;=MAX(INDEX($C$1:$C$13701,MAX(1,ROW()-設定!$B$24)):INDEX($C$1:$C$13701,MAX(1,ROW()-1))),$C12687&gt;MAX(INDEX($C$1:$C$13701,MIN(13701,ROW()+1)):INDEX($C$1:$C$13701,MIN(13701,ROW()+設定!$B$24))),$C12687&gt;=設定!$B$32,$C12687&gt;=MAX(MIN(INDEX($C$1:$C$13701,MAX(1,ROW()-設定!$B$26)):INDEX($C$1:$C$13701,MAX(1,ROW()-1))),MIN(INDEX($C$1:$C$13701,MIN(13701,ROW()+1)):INDEX($C$1:$C$13701,MIN(13701,ROW()+設定!$B$26))))*10^(設定!$B$27/20)),1,0))</f>
        <v>0</v>
      </c>
      <c r="G12687" s="33" t="n">
        <f aca="false">$G12686+IF($F12687=1,1,0)</f>
        <v>6</v>
      </c>
      <c r="H12687" s="0" t="str">
        <f aca="false">IF($F12687=1,$G12687,"")</f>
        <v/>
      </c>
    </row>
    <row r="12688" customFormat="false" ht="15" hidden="false" customHeight="false" outlineLevel="0" collapsed="false">
      <c r="A12688" s="30" t="n">
        <v>1982.1875</v>
      </c>
      <c r="B12688" s="31" t="n">
        <v>10.2112</v>
      </c>
      <c r="C12688" s="32" t="n">
        <f aca="false">IF($A12688="","",IF(設定!$B$21="dB",10^($B12688/20),ABS($B12688)))</f>
        <v>3.24011183142029</v>
      </c>
      <c r="D12688" s="32" t="n">
        <f aca="false">IF($A12688="","",$A12688^2)</f>
        <v>3929067.28515625</v>
      </c>
      <c r="E12688" s="32" t="n">
        <f aca="false">IF($A12688="","",IF($C12688&lt;=0,"",1/$C12688^2))</f>
        <v>0.0952532933082752</v>
      </c>
      <c r="F12688" s="33" t="n">
        <f aca="false">IF(OR(ROW()-設定!$B$30&lt;2,ROW()+設定!$B$30&gt;13701,N($A12688)&lt;=0,N(INDEX($A$2:$A$13701,MIN(13700,MAX(1,ROW()-1+設定!$B$30))))&lt;=0,$A12688&lt;設定!$B$28,$A12688&gt;設定!$B$29),0,IF(AND($C12688&gt;=MAX(INDEX($C$1:$C$13701,MAX(1,ROW()-設定!$B$24)):INDEX($C$1:$C$13701,MAX(1,ROW()-1))),$C12688&gt;MAX(INDEX($C$1:$C$13701,MIN(13701,ROW()+1)):INDEX($C$1:$C$13701,MIN(13701,ROW()+設定!$B$24))),$C12688&gt;=設定!$B$32,$C12688&gt;=MAX(MIN(INDEX($C$1:$C$13701,MAX(1,ROW()-設定!$B$26)):INDEX($C$1:$C$13701,MAX(1,ROW()-1))),MIN(INDEX($C$1:$C$13701,MIN(13701,ROW()+1)):INDEX($C$1:$C$13701,MIN(13701,ROW()+設定!$B$26))))*10^(設定!$B$27/20)),1,0))</f>
        <v>0</v>
      </c>
      <c r="G12688" s="33" t="n">
        <f aca="false">$G12687+IF($F12688=1,1,0)</f>
        <v>6</v>
      </c>
      <c r="H12688" s="0" t="str">
        <f aca="false">IF($F12688=1,$G12688,"")</f>
        <v/>
      </c>
    </row>
    <row r="12689" customFormat="false" ht="15" hidden="false" customHeight="false" outlineLevel="0" collapsed="false">
      <c r="A12689" s="30" t="n">
        <v>1982.34375</v>
      </c>
      <c r="B12689" s="31" t="n">
        <v>10.0705</v>
      </c>
      <c r="C12689" s="32" t="n">
        <f aca="false">IF($A12689="","",IF(設定!$B$21="dB",10^($B12689/20),ABS($B12689)))</f>
        <v>3.18804908927162</v>
      </c>
      <c r="D12689" s="32" t="n">
        <f aca="false">IF($A12689="","",$A12689^2)</f>
        <v>3929686.74316406</v>
      </c>
      <c r="E12689" s="32" t="n">
        <f aca="false">IF($A12689="","",IF($C12689&lt;=0,"",1/$C12689^2))</f>
        <v>0.0983897823817118</v>
      </c>
      <c r="F12689" s="33" t="n">
        <f aca="false">IF(OR(ROW()-設定!$B$30&lt;2,ROW()+設定!$B$30&gt;13701,N($A12689)&lt;=0,N(INDEX($A$2:$A$13701,MIN(13700,MAX(1,ROW()-1+設定!$B$30))))&lt;=0,$A12689&lt;設定!$B$28,$A12689&gt;設定!$B$29),0,IF(AND($C12689&gt;=MAX(INDEX($C$1:$C$13701,MAX(1,ROW()-設定!$B$24)):INDEX($C$1:$C$13701,MAX(1,ROW()-1))),$C12689&gt;MAX(INDEX($C$1:$C$13701,MIN(13701,ROW()+1)):INDEX($C$1:$C$13701,MIN(13701,ROW()+設定!$B$24))),$C12689&gt;=設定!$B$32,$C12689&gt;=MAX(MIN(INDEX($C$1:$C$13701,MAX(1,ROW()-設定!$B$26)):INDEX($C$1:$C$13701,MAX(1,ROW()-1))),MIN(INDEX($C$1:$C$13701,MIN(13701,ROW()+1)):INDEX($C$1:$C$13701,MIN(13701,ROW()+設定!$B$26))))*10^(設定!$B$27/20)),1,0))</f>
        <v>0</v>
      </c>
      <c r="G12689" s="33" t="n">
        <f aca="false">$G12688+IF($F12689=1,1,0)</f>
        <v>6</v>
      </c>
      <c r="H12689" s="0" t="str">
        <f aca="false">IF($F12689=1,$G12689,"")</f>
        <v/>
      </c>
    </row>
    <row r="12690" customFormat="false" ht="15" hidden="false" customHeight="false" outlineLevel="0" collapsed="false">
      <c r="A12690" s="30" t="n">
        <v>1982.5</v>
      </c>
      <c r="B12690" s="31" t="n">
        <v>10.2958</v>
      </c>
      <c r="C12690" s="32" t="n">
        <f aca="false">IF($A12690="","",IF(設定!$B$21="dB",10^($B12690/20),ABS($B12690)))</f>
        <v>3.27182449882126</v>
      </c>
      <c r="D12690" s="32" t="n">
        <f aca="false">IF($A12690="","",$A12690^2)</f>
        <v>3930306.25</v>
      </c>
      <c r="E12690" s="32" t="n">
        <f aca="false">IF($A12690="","",IF($C12690&lt;=0,"",1/$C12690^2))</f>
        <v>0.0934157274278219</v>
      </c>
      <c r="F12690" s="33" t="n">
        <f aca="false">IF(OR(ROW()-設定!$B$30&lt;2,ROW()+設定!$B$30&gt;13701,N($A12690)&lt;=0,N(INDEX($A$2:$A$13701,MIN(13700,MAX(1,ROW()-1+設定!$B$30))))&lt;=0,$A12690&lt;設定!$B$28,$A12690&gt;設定!$B$29),0,IF(AND($C12690&gt;=MAX(INDEX($C$1:$C$13701,MAX(1,ROW()-設定!$B$24)):INDEX($C$1:$C$13701,MAX(1,ROW()-1))),$C12690&gt;MAX(INDEX($C$1:$C$13701,MIN(13701,ROW()+1)):INDEX($C$1:$C$13701,MIN(13701,ROW()+設定!$B$24))),$C12690&gt;=設定!$B$32,$C12690&gt;=MAX(MIN(INDEX($C$1:$C$13701,MAX(1,ROW()-設定!$B$26)):INDEX($C$1:$C$13701,MAX(1,ROW()-1))),MIN(INDEX($C$1:$C$13701,MIN(13701,ROW()+1)):INDEX($C$1:$C$13701,MIN(13701,ROW()+設定!$B$26))))*10^(設定!$B$27/20)),1,0))</f>
        <v>0</v>
      </c>
      <c r="G12690" s="33" t="n">
        <f aca="false">$G12689+IF($F12690=1,1,0)</f>
        <v>6</v>
      </c>
      <c r="H12690" s="0" t="str">
        <f aca="false">IF($F12690=1,$G12690,"")</f>
        <v/>
      </c>
    </row>
    <row r="12691" customFormat="false" ht="15" hidden="false" customHeight="false" outlineLevel="0" collapsed="false">
      <c r="A12691" s="30" t="n">
        <v>1982.65625</v>
      </c>
      <c r="B12691" s="31" t="n">
        <v>10.1829</v>
      </c>
      <c r="C12691" s="32" t="n">
        <f aca="false">IF($A12691="","",IF(設定!$B$21="dB",10^($B12691/20),ABS($B12691)))</f>
        <v>3.2295722146301</v>
      </c>
      <c r="D12691" s="32" t="n">
        <f aca="false">IF($A12691="","",$A12691^2)</f>
        <v>3930925.80566406</v>
      </c>
      <c r="E12691" s="32" t="n">
        <f aca="false">IF($A12691="","",IF($C12691&lt;=0,"",1/$C12691^2))</f>
        <v>0.0958760205899951</v>
      </c>
      <c r="F12691" s="33" t="n">
        <f aca="false">IF(OR(ROW()-設定!$B$30&lt;2,ROW()+設定!$B$30&gt;13701,N($A12691)&lt;=0,N(INDEX($A$2:$A$13701,MIN(13700,MAX(1,ROW()-1+設定!$B$30))))&lt;=0,$A12691&lt;設定!$B$28,$A12691&gt;設定!$B$29),0,IF(AND($C12691&gt;=MAX(INDEX($C$1:$C$13701,MAX(1,ROW()-設定!$B$24)):INDEX($C$1:$C$13701,MAX(1,ROW()-1))),$C12691&gt;MAX(INDEX($C$1:$C$13701,MIN(13701,ROW()+1)):INDEX($C$1:$C$13701,MIN(13701,ROW()+設定!$B$24))),$C12691&gt;=設定!$B$32,$C12691&gt;=MAX(MIN(INDEX($C$1:$C$13701,MAX(1,ROW()-設定!$B$26)):INDEX($C$1:$C$13701,MAX(1,ROW()-1))),MIN(INDEX($C$1:$C$13701,MIN(13701,ROW()+1)):INDEX($C$1:$C$13701,MIN(13701,ROW()+設定!$B$26))))*10^(設定!$B$27/20)),1,0))</f>
        <v>0</v>
      </c>
      <c r="G12691" s="33" t="n">
        <f aca="false">$G12690+IF($F12691=1,1,0)</f>
        <v>6</v>
      </c>
      <c r="H12691" s="0" t="str">
        <f aca="false">IF($F12691=1,$G12691,"")</f>
        <v/>
      </c>
    </row>
    <row r="12692" customFormat="false" ht="15" hidden="false" customHeight="false" outlineLevel="0" collapsed="false">
      <c r="A12692" s="30" t="n">
        <v>1982.8125</v>
      </c>
      <c r="B12692" s="31" t="n">
        <v>10.3245</v>
      </c>
      <c r="C12692" s="32" t="n">
        <f aca="false">IF($A12692="","",IF(設定!$B$21="dB",10^($B12692/20),ABS($B12692)))</f>
        <v>3.28265317301998</v>
      </c>
      <c r="D12692" s="32" t="n">
        <f aca="false">IF($A12692="","",$A12692^2)</f>
        <v>3931545.41015625</v>
      </c>
      <c r="E12692" s="32" t="n">
        <f aca="false">IF($A12692="","",IF($C12692&lt;=0,"",1/$C12692^2))</f>
        <v>0.0928004324423519</v>
      </c>
      <c r="F12692" s="33" t="n">
        <f aca="false">IF(OR(ROW()-設定!$B$30&lt;2,ROW()+設定!$B$30&gt;13701,N($A12692)&lt;=0,N(INDEX($A$2:$A$13701,MIN(13700,MAX(1,ROW()-1+設定!$B$30))))&lt;=0,$A12692&lt;設定!$B$28,$A12692&gt;設定!$B$29),0,IF(AND($C12692&gt;=MAX(INDEX($C$1:$C$13701,MAX(1,ROW()-設定!$B$24)):INDEX($C$1:$C$13701,MAX(1,ROW()-1))),$C12692&gt;MAX(INDEX($C$1:$C$13701,MIN(13701,ROW()+1)):INDEX($C$1:$C$13701,MIN(13701,ROW()+設定!$B$24))),$C12692&gt;=設定!$B$32,$C12692&gt;=MAX(MIN(INDEX($C$1:$C$13701,MAX(1,ROW()-設定!$B$26)):INDEX($C$1:$C$13701,MAX(1,ROW()-1))),MIN(INDEX($C$1:$C$13701,MIN(13701,ROW()+1)):INDEX($C$1:$C$13701,MIN(13701,ROW()+設定!$B$26))))*10^(設定!$B$27/20)),1,0))</f>
        <v>0</v>
      </c>
      <c r="G12692" s="33" t="n">
        <f aca="false">$G12691+IF($F12692=1,1,0)</f>
        <v>6</v>
      </c>
      <c r="H12692" s="0" t="str">
        <f aca="false">IF($F12692=1,$G12692,"")</f>
        <v/>
      </c>
    </row>
    <row r="12693" customFormat="false" ht="15" hidden="false" customHeight="false" outlineLevel="0" collapsed="false">
      <c r="A12693" s="30" t="n">
        <v>1982.96875</v>
      </c>
      <c r="B12693" s="31" t="n">
        <v>10.2262</v>
      </c>
      <c r="C12693" s="32" t="n">
        <f aca="false">IF($A12693="","",IF(設定!$B$21="dB",10^($B12693/20),ABS($B12693)))</f>
        <v>3.24571214062615</v>
      </c>
      <c r="D12693" s="32" t="n">
        <f aca="false">IF($A12693="","",$A12693^2)</f>
        <v>3932165.06347656</v>
      </c>
      <c r="E12693" s="32" t="n">
        <f aca="false">IF($A12693="","",IF($C12693&lt;=0,"",1/$C12693^2))</f>
        <v>0.0949248675860489</v>
      </c>
      <c r="F12693" s="33" t="n">
        <f aca="false">IF(OR(ROW()-設定!$B$30&lt;2,ROW()+設定!$B$30&gt;13701,N($A12693)&lt;=0,N(INDEX($A$2:$A$13701,MIN(13700,MAX(1,ROW()-1+設定!$B$30))))&lt;=0,$A12693&lt;設定!$B$28,$A12693&gt;設定!$B$29),0,IF(AND($C12693&gt;=MAX(INDEX($C$1:$C$13701,MAX(1,ROW()-設定!$B$24)):INDEX($C$1:$C$13701,MAX(1,ROW()-1))),$C12693&gt;MAX(INDEX($C$1:$C$13701,MIN(13701,ROW()+1)):INDEX($C$1:$C$13701,MIN(13701,ROW()+設定!$B$24))),$C12693&gt;=設定!$B$32,$C12693&gt;=MAX(MIN(INDEX($C$1:$C$13701,MAX(1,ROW()-設定!$B$26)):INDEX($C$1:$C$13701,MAX(1,ROW()-1))),MIN(INDEX($C$1:$C$13701,MIN(13701,ROW()+1)):INDEX($C$1:$C$13701,MIN(13701,ROW()+設定!$B$26))))*10^(設定!$B$27/20)),1,0))</f>
        <v>0</v>
      </c>
      <c r="G12693" s="33" t="n">
        <f aca="false">$G12692+IF($F12693=1,1,0)</f>
        <v>6</v>
      </c>
      <c r="H12693" s="0" t="str">
        <f aca="false">IF($F12693=1,$G12693,"")</f>
        <v/>
      </c>
    </row>
    <row r="12694" customFormat="false" ht="15" hidden="false" customHeight="false" outlineLevel="0" collapsed="false">
      <c r="A12694" s="30" t="n">
        <v>1983.125</v>
      </c>
      <c r="B12694" s="31" t="n">
        <v>10.2947</v>
      </c>
      <c r="C12694" s="32" t="n">
        <f aca="false">IF($A12694="","",IF(設定!$B$21="dB",10^($B12694/20),ABS($B12694)))</f>
        <v>3.27141017406983</v>
      </c>
      <c r="D12694" s="32" t="n">
        <f aca="false">IF($A12694="","",$A12694^2)</f>
        <v>3932784.765625</v>
      </c>
      <c r="E12694" s="32" t="n">
        <f aca="false">IF($A12694="","",IF($C12694&lt;=0,"",1/$C12694^2))</f>
        <v>0.0934393911672798</v>
      </c>
      <c r="F12694" s="33" t="n">
        <f aca="false">IF(OR(ROW()-設定!$B$30&lt;2,ROW()+設定!$B$30&gt;13701,N($A12694)&lt;=0,N(INDEX($A$2:$A$13701,MIN(13700,MAX(1,ROW()-1+設定!$B$30))))&lt;=0,$A12694&lt;設定!$B$28,$A12694&gt;設定!$B$29),0,IF(AND($C12694&gt;=MAX(INDEX($C$1:$C$13701,MAX(1,ROW()-設定!$B$24)):INDEX($C$1:$C$13701,MAX(1,ROW()-1))),$C12694&gt;MAX(INDEX($C$1:$C$13701,MIN(13701,ROW()+1)):INDEX($C$1:$C$13701,MIN(13701,ROW()+設定!$B$24))),$C12694&gt;=設定!$B$32,$C12694&gt;=MAX(MIN(INDEX($C$1:$C$13701,MAX(1,ROW()-設定!$B$26)):INDEX($C$1:$C$13701,MAX(1,ROW()-1))),MIN(INDEX($C$1:$C$13701,MIN(13701,ROW()+1)):INDEX($C$1:$C$13701,MIN(13701,ROW()+設定!$B$26))))*10^(設定!$B$27/20)),1,0))</f>
        <v>0</v>
      </c>
      <c r="G12694" s="33" t="n">
        <f aca="false">$G12693+IF($F12694=1,1,0)</f>
        <v>6</v>
      </c>
      <c r="H12694" s="0" t="str">
        <f aca="false">IF($F12694=1,$G12694,"")</f>
        <v/>
      </c>
    </row>
    <row r="12695" customFormat="false" ht="15" hidden="false" customHeight="false" outlineLevel="0" collapsed="false">
      <c r="A12695" s="30" t="n">
        <v>1983.28125</v>
      </c>
      <c r="B12695" s="31" t="n">
        <v>10.2722</v>
      </c>
      <c r="C12695" s="32" t="n">
        <f aca="false">IF($A12695="","",IF(設定!$B$21="dB",10^($B12695/20),ABS($B12695)))</f>
        <v>3.26294685269369</v>
      </c>
      <c r="D12695" s="32" t="n">
        <f aca="false">IF($A12695="","",$A12695^2)</f>
        <v>3933404.51660156</v>
      </c>
      <c r="E12695" s="32" t="n">
        <f aca="false">IF($A12695="","",IF($C12695&lt;=0,"",1/$C12695^2))</f>
        <v>0.093924739668134</v>
      </c>
      <c r="F12695" s="33" t="n">
        <f aca="false">IF(OR(ROW()-設定!$B$30&lt;2,ROW()+設定!$B$30&gt;13701,N($A12695)&lt;=0,N(INDEX($A$2:$A$13701,MIN(13700,MAX(1,ROW()-1+設定!$B$30))))&lt;=0,$A12695&lt;設定!$B$28,$A12695&gt;設定!$B$29),0,IF(AND($C12695&gt;=MAX(INDEX($C$1:$C$13701,MAX(1,ROW()-設定!$B$24)):INDEX($C$1:$C$13701,MAX(1,ROW()-1))),$C12695&gt;MAX(INDEX($C$1:$C$13701,MIN(13701,ROW()+1)):INDEX($C$1:$C$13701,MIN(13701,ROW()+設定!$B$24))),$C12695&gt;=設定!$B$32,$C12695&gt;=MAX(MIN(INDEX($C$1:$C$13701,MAX(1,ROW()-設定!$B$26)):INDEX($C$1:$C$13701,MAX(1,ROW()-1))),MIN(INDEX($C$1:$C$13701,MIN(13701,ROW()+1)):INDEX($C$1:$C$13701,MIN(13701,ROW()+設定!$B$26))))*10^(設定!$B$27/20)),1,0))</f>
        <v>0</v>
      </c>
      <c r="G12695" s="33" t="n">
        <f aca="false">$G12694+IF($F12695=1,1,0)</f>
        <v>6</v>
      </c>
      <c r="H12695" s="0" t="str">
        <f aca="false">IF($F12695=1,$G12695,"")</f>
        <v/>
      </c>
    </row>
    <row r="12696" customFormat="false" ht="15" hidden="false" customHeight="false" outlineLevel="0" collapsed="false">
      <c r="A12696" s="30" t="n">
        <v>1983.4375</v>
      </c>
      <c r="B12696" s="31" t="n">
        <v>10.2728</v>
      </c>
      <c r="C12696" s="32" t="n">
        <f aca="false">IF($A12696="","",IF(設定!$B$21="dB",10^($B12696/20),ABS($B12696)))</f>
        <v>3.26317225686225</v>
      </c>
      <c r="D12696" s="32" t="n">
        <f aca="false">IF($A12696="","",$A12696^2)</f>
        <v>3934024.31640625</v>
      </c>
      <c r="E12696" s="32" t="n">
        <f aca="false">IF($A12696="","",IF($C12696&lt;=0,"",1/$C12696^2))</f>
        <v>0.0939117643821303</v>
      </c>
      <c r="F12696" s="33" t="n">
        <f aca="false">IF(OR(ROW()-設定!$B$30&lt;2,ROW()+設定!$B$30&gt;13701,N($A12696)&lt;=0,N(INDEX($A$2:$A$13701,MIN(13700,MAX(1,ROW()-1+設定!$B$30))))&lt;=0,$A12696&lt;設定!$B$28,$A12696&gt;設定!$B$29),0,IF(AND($C12696&gt;=MAX(INDEX($C$1:$C$13701,MAX(1,ROW()-設定!$B$24)):INDEX($C$1:$C$13701,MAX(1,ROW()-1))),$C12696&gt;MAX(INDEX($C$1:$C$13701,MIN(13701,ROW()+1)):INDEX($C$1:$C$13701,MIN(13701,ROW()+設定!$B$24))),$C12696&gt;=設定!$B$32,$C12696&gt;=MAX(MIN(INDEX($C$1:$C$13701,MAX(1,ROW()-設定!$B$26)):INDEX($C$1:$C$13701,MAX(1,ROW()-1))),MIN(INDEX($C$1:$C$13701,MIN(13701,ROW()+1)):INDEX($C$1:$C$13701,MIN(13701,ROW()+設定!$B$26))))*10^(設定!$B$27/20)),1,0))</f>
        <v>0</v>
      </c>
      <c r="G12696" s="33" t="n">
        <f aca="false">$G12695+IF($F12696=1,1,0)</f>
        <v>6</v>
      </c>
      <c r="H12696" s="0" t="str">
        <f aca="false">IF($F12696=1,$G12696,"")</f>
        <v/>
      </c>
    </row>
    <row r="12697" customFormat="false" ht="15" hidden="false" customHeight="false" outlineLevel="0" collapsed="false">
      <c r="A12697" s="30" t="n">
        <v>1983.59375</v>
      </c>
      <c r="B12697" s="31" t="n">
        <v>10.1232</v>
      </c>
      <c r="C12697" s="32" t="n">
        <f aca="false">IF($A12697="","",IF(設定!$B$21="dB",10^($B12697/20),ABS($B12697)))</f>
        <v>3.20745077539552</v>
      </c>
      <c r="D12697" s="32" t="n">
        <f aca="false">IF($A12697="","",$A12697^2)</f>
        <v>3934644.16503906</v>
      </c>
      <c r="E12697" s="32" t="n">
        <f aca="false">IF($A12697="","",IF($C12697&lt;=0,"",1/$C12697^2))</f>
        <v>0.0972030741129192</v>
      </c>
      <c r="F12697" s="33" t="n">
        <f aca="false">IF(OR(ROW()-設定!$B$30&lt;2,ROW()+設定!$B$30&gt;13701,N($A12697)&lt;=0,N(INDEX($A$2:$A$13701,MIN(13700,MAX(1,ROW()-1+設定!$B$30))))&lt;=0,$A12697&lt;設定!$B$28,$A12697&gt;設定!$B$29),0,IF(AND($C12697&gt;=MAX(INDEX($C$1:$C$13701,MAX(1,ROW()-設定!$B$24)):INDEX($C$1:$C$13701,MAX(1,ROW()-1))),$C12697&gt;MAX(INDEX($C$1:$C$13701,MIN(13701,ROW()+1)):INDEX($C$1:$C$13701,MIN(13701,ROW()+設定!$B$24))),$C12697&gt;=設定!$B$32,$C12697&gt;=MAX(MIN(INDEX($C$1:$C$13701,MAX(1,ROW()-設定!$B$26)):INDEX($C$1:$C$13701,MAX(1,ROW()-1))),MIN(INDEX($C$1:$C$13701,MIN(13701,ROW()+1)):INDEX($C$1:$C$13701,MIN(13701,ROW()+設定!$B$26))))*10^(設定!$B$27/20)),1,0))</f>
        <v>0</v>
      </c>
      <c r="G12697" s="33" t="n">
        <f aca="false">$G12696+IF($F12697=1,1,0)</f>
        <v>6</v>
      </c>
      <c r="H12697" s="0" t="str">
        <f aca="false">IF($F12697=1,$G12697,"")</f>
        <v/>
      </c>
    </row>
    <row r="12698" customFormat="false" ht="15" hidden="false" customHeight="false" outlineLevel="0" collapsed="false">
      <c r="A12698" s="30" t="n">
        <v>1983.75</v>
      </c>
      <c r="B12698" s="31" t="n">
        <v>10.2779</v>
      </c>
      <c r="C12698" s="32" t="n">
        <f aca="false">IF($A12698="","",IF(設定!$B$21="dB",10^($B12698/20),ABS($B12698)))</f>
        <v>3.26508882107895</v>
      </c>
      <c r="D12698" s="32" t="n">
        <f aca="false">IF($A12698="","",$A12698^2)</f>
        <v>3935264.0625</v>
      </c>
      <c r="E12698" s="32" t="n">
        <f aca="false">IF($A12698="","",IF($C12698&lt;=0,"",1/$C12698^2))</f>
        <v>0.0938015467974163</v>
      </c>
      <c r="F12698" s="33" t="n">
        <f aca="false">IF(OR(ROW()-設定!$B$30&lt;2,ROW()+設定!$B$30&gt;13701,N($A12698)&lt;=0,N(INDEX($A$2:$A$13701,MIN(13700,MAX(1,ROW()-1+設定!$B$30))))&lt;=0,$A12698&lt;設定!$B$28,$A12698&gt;設定!$B$29),0,IF(AND($C12698&gt;=MAX(INDEX($C$1:$C$13701,MAX(1,ROW()-設定!$B$24)):INDEX($C$1:$C$13701,MAX(1,ROW()-1))),$C12698&gt;MAX(INDEX($C$1:$C$13701,MIN(13701,ROW()+1)):INDEX($C$1:$C$13701,MIN(13701,ROW()+設定!$B$24))),$C12698&gt;=設定!$B$32,$C12698&gt;=MAX(MIN(INDEX($C$1:$C$13701,MAX(1,ROW()-設定!$B$26)):INDEX($C$1:$C$13701,MAX(1,ROW()-1))),MIN(INDEX($C$1:$C$13701,MIN(13701,ROW()+1)):INDEX($C$1:$C$13701,MIN(13701,ROW()+設定!$B$26))))*10^(設定!$B$27/20)),1,0))</f>
        <v>0</v>
      </c>
      <c r="G12698" s="33" t="n">
        <f aca="false">$G12697+IF($F12698=1,1,0)</f>
        <v>6</v>
      </c>
      <c r="H12698" s="0" t="str">
        <f aca="false">IF($F12698=1,$G12698,"")</f>
        <v/>
      </c>
    </row>
    <row r="12699" customFormat="false" ht="15" hidden="false" customHeight="false" outlineLevel="0" collapsed="false">
      <c r="A12699" s="30" t="n">
        <v>1983.90625</v>
      </c>
      <c r="B12699" s="31" t="n">
        <v>10.188</v>
      </c>
      <c r="C12699" s="32" t="n">
        <f aca="false">IF($A12699="","",IF(設定!$B$21="dB",10^($B12699/20),ABS($B12699)))</f>
        <v>3.23146904447989</v>
      </c>
      <c r="D12699" s="32" t="n">
        <f aca="false">IF($A12699="","",$A12699^2)</f>
        <v>3935884.00878906</v>
      </c>
      <c r="E12699" s="32" t="n">
        <f aca="false">IF($A12699="","",IF($C12699&lt;=0,"",1/$C12699^2))</f>
        <v>0.0957634976969269</v>
      </c>
      <c r="F12699" s="33" t="n">
        <f aca="false">IF(OR(ROW()-設定!$B$30&lt;2,ROW()+設定!$B$30&gt;13701,N($A12699)&lt;=0,N(INDEX($A$2:$A$13701,MIN(13700,MAX(1,ROW()-1+設定!$B$30))))&lt;=0,$A12699&lt;設定!$B$28,$A12699&gt;設定!$B$29),0,IF(AND($C12699&gt;=MAX(INDEX($C$1:$C$13701,MAX(1,ROW()-設定!$B$24)):INDEX($C$1:$C$13701,MAX(1,ROW()-1))),$C12699&gt;MAX(INDEX($C$1:$C$13701,MIN(13701,ROW()+1)):INDEX($C$1:$C$13701,MIN(13701,ROW()+設定!$B$24))),$C12699&gt;=設定!$B$32,$C12699&gt;=MAX(MIN(INDEX($C$1:$C$13701,MAX(1,ROW()-設定!$B$26)):INDEX($C$1:$C$13701,MAX(1,ROW()-1))),MIN(INDEX($C$1:$C$13701,MIN(13701,ROW()+1)):INDEX($C$1:$C$13701,MIN(13701,ROW()+設定!$B$26))))*10^(設定!$B$27/20)),1,0))</f>
        <v>0</v>
      </c>
      <c r="G12699" s="33" t="n">
        <f aca="false">$G12698+IF($F12699=1,1,0)</f>
        <v>6</v>
      </c>
      <c r="H12699" s="0" t="str">
        <f aca="false">IF($F12699=1,$G12699,"")</f>
        <v/>
      </c>
    </row>
    <row r="12700" customFormat="false" ht="15" hidden="false" customHeight="false" outlineLevel="0" collapsed="false">
      <c r="A12700" s="30" t="n">
        <v>1984.0625</v>
      </c>
      <c r="B12700" s="31" t="n">
        <v>10.0314</v>
      </c>
      <c r="C12700" s="32" t="n">
        <f aca="false">IF($A12700="","",IF(設定!$B$21="dB",10^($B12700/20),ABS($B12700)))</f>
        <v>3.17373016747681</v>
      </c>
      <c r="D12700" s="32" t="n">
        <f aca="false">IF($A12700="","",$A12700^2)</f>
        <v>3936504.00390625</v>
      </c>
      <c r="E12700" s="32" t="n">
        <f aca="false">IF($A12700="","",IF($C12700&lt;=0,"",1/$C12700^2))</f>
        <v>0.0992795957227092</v>
      </c>
      <c r="F12700" s="33" t="n">
        <f aca="false">IF(OR(ROW()-設定!$B$30&lt;2,ROW()+設定!$B$30&gt;13701,N($A12700)&lt;=0,N(INDEX($A$2:$A$13701,MIN(13700,MAX(1,ROW()-1+設定!$B$30))))&lt;=0,$A12700&lt;設定!$B$28,$A12700&gt;設定!$B$29),0,IF(AND($C12700&gt;=MAX(INDEX($C$1:$C$13701,MAX(1,ROW()-設定!$B$24)):INDEX($C$1:$C$13701,MAX(1,ROW()-1))),$C12700&gt;MAX(INDEX($C$1:$C$13701,MIN(13701,ROW()+1)):INDEX($C$1:$C$13701,MIN(13701,ROW()+設定!$B$24))),$C12700&gt;=設定!$B$32,$C12700&gt;=MAX(MIN(INDEX($C$1:$C$13701,MAX(1,ROW()-設定!$B$26)):INDEX($C$1:$C$13701,MAX(1,ROW()-1))),MIN(INDEX($C$1:$C$13701,MIN(13701,ROW()+1)):INDEX($C$1:$C$13701,MIN(13701,ROW()+設定!$B$26))))*10^(設定!$B$27/20)),1,0))</f>
        <v>0</v>
      </c>
      <c r="G12700" s="33" t="n">
        <f aca="false">$G12699+IF($F12700=1,1,0)</f>
        <v>6</v>
      </c>
      <c r="H12700" s="0" t="str">
        <f aca="false">IF($F12700=1,$G12700,"")</f>
        <v/>
      </c>
    </row>
    <row r="12701" customFormat="false" ht="15" hidden="false" customHeight="false" outlineLevel="0" collapsed="false">
      <c r="A12701" s="30" t="n">
        <v>1984.21875</v>
      </c>
      <c r="B12701" s="31" t="n">
        <v>10.1165</v>
      </c>
      <c r="C12701" s="32" t="n">
        <f aca="false">IF($A12701="","",IF(設定!$B$21="dB",10^($B12701/20),ABS($B12701)))</f>
        <v>3.20497761088111</v>
      </c>
      <c r="D12701" s="32" t="n">
        <f aca="false">IF($A12701="","",$A12701^2)</f>
        <v>3937124.04785156</v>
      </c>
      <c r="E12701" s="32" t="n">
        <f aca="false">IF($A12701="","",IF($C12701&lt;=0,"",1/$C12701^2))</f>
        <v>0.0973531481392852</v>
      </c>
      <c r="F12701" s="33" t="n">
        <f aca="false">IF(OR(ROW()-設定!$B$30&lt;2,ROW()+設定!$B$30&gt;13701,N($A12701)&lt;=0,N(INDEX($A$2:$A$13701,MIN(13700,MAX(1,ROW()-1+設定!$B$30))))&lt;=0,$A12701&lt;設定!$B$28,$A12701&gt;設定!$B$29),0,IF(AND($C12701&gt;=MAX(INDEX($C$1:$C$13701,MAX(1,ROW()-設定!$B$24)):INDEX($C$1:$C$13701,MAX(1,ROW()-1))),$C12701&gt;MAX(INDEX($C$1:$C$13701,MIN(13701,ROW()+1)):INDEX($C$1:$C$13701,MIN(13701,ROW()+設定!$B$24))),$C12701&gt;=設定!$B$32,$C12701&gt;=MAX(MIN(INDEX($C$1:$C$13701,MAX(1,ROW()-設定!$B$26)):INDEX($C$1:$C$13701,MAX(1,ROW()-1))),MIN(INDEX($C$1:$C$13701,MIN(13701,ROW()+1)):INDEX($C$1:$C$13701,MIN(13701,ROW()+設定!$B$26))))*10^(設定!$B$27/20)),1,0))</f>
        <v>0</v>
      </c>
      <c r="G12701" s="33" t="n">
        <f aca="false">$G12700+IF($F12701=1,1,0)</f>
        <v>6</v>
      </c>
      <c r="H12701" s="0" t="str">
        <f aca="false">IF($F12701=1,$G12701,"")</f>
        <v/>
      </c>
    </row>
    <row r="12702" customFormat="false" ht="15" hidden="false" customHeight="false" outlineLevel="0" collapsed="false">
      <c r="A12702" s="30" t="n">
        <v>1984.375</v>
      </c>
      <c r="B12702" s="31" t="n">
        <v>10.1177</v>
      </c>
      <c r="C12702" s="32" t="n">
        <f aca="false">IF($A12702="","",IF(設定!$B$21="dB",10^($B12702/20),ABS($B12702)))</f>
        <v>3.20542042548917</v>
      </c>
      <c r="D12702" s="32" t="n">
        <f aca="false">IF($A12702="","",$A12702^2)</f>
        <v>3937744.140625</v>
      </c>
      <c r="E12702" s="32" t="n">
        <f aca="false">IF($A12702="","",IF($C12702&lt;=0,"",1/$C12702^2))</f>
        <v>0.0973262521863502</v>
      </c>
      <c r="F12702" s="33" t="n">
        <f aca="false">IF(OR(ROW()-設定!$B$30&lt;2,ROW()+設定!$B$30&gt;13701,N($A12702)&lt;=0,N(INDEX($A$2:$A$13701,MIN(13700,MAX(1,ROW()-1+設定!$B$30))))&lt;=0,$A12702&lt;設定!$B$28,$A12702&gt;設定!$B$29),0,IF(AND($C12702&gt;=MAX(INDEX($C$1:$C$13701,MAX(1,ROW()-設定!$B$24)):INDEX($C$1:$C$13701,MAX(1,ROW()-1))),$C12702&gt;MAX(INDEX($C$1:$C$13701,MIN(13701,ROW()+1)):INDEX($C$1:$C$13701,MIN(13701,ROW()+設定!$B$24))),$C12702&gt;=設定!$B$32,$C12702&gt;=MAX(MIN(INDEX($C$1:$C$13701,MAX(1,ROW()-設定!$B$26)):INDEX($C$1:$C$13701,MAX(1,ROW()-1))),MIN(INDEX($C$1:$C$13701,MIN(13701,ROW()+1)):INDEX($C$1:$C$13701,MIN(13701,ROW()+設定!$B$26))))*10^(設定!$B$27/20)),1,0))</f>
        <v>0</v>
      </c>
      <c r="G12702" s="33" t="n">
        <f aca="false">$G12701+IF($F12702=1,1,0)</f>
        <v>6</v>
      </c>
      <c r="H12702" s="0" t="str">
        <f aca="false">IF($F12702=1,$G12702,"")</f>
        <v/>
      </c>
    </row>
    <row r="12703" customFormat="false" ht="15" hidden="false" customHeight="false" outlineLevel="0" collapsed="false">
      <c r="A12703" s="30" t="n">
        <v>1984.53125</v>
      </c>
      <c r="B12703" s="31" t="n">
        <v>10.1982</v>
      </c>
      <c r="C12703" s="32" t="n">
        <f aca="false">IF($A12703="","",IF(設定!$B$21="dB",10^($B12703/20),ABS($B12703)))</f>
        <v>3.23526604703817</v>
      </c>
      <c r="D12703" s="32" t="n">
        <f aca="false">IF($A12703="","",$A12703^2)</f>
        <v>3938364.28222656</v>
      </c>
      <c r="E12703" s="32" t="n">
        <f aca="false">IF($A12703="","",IF($C12703&lt;=0,"",1/$C12703^2))</f>
        <v>0.0955388479362447</v>
      </c>
      <c r="F12703" s="33" t="n">
        <f aca="false">IF(OR(ROW()-設定!$B$30&lt;2,ROW()+設定!$B$30&gt;13701,N($A12703)&lt;=0,N(INDEX($A$2:$A$13701,MIN(13700,MAX(1,ROW()-1+設定!$B$30))))&lt;=0,$A12703&lt;設定!$B$28,$A12703&gt;設定!$B$29),0,IF(AND($C12703&gt;=MAX(INDEX($C$1:$C$13701,MAX(1,ROW()-設定!$B$24)):INDEX($C$1:$C$13701,MAX(1,ROW()-1))),$C12703&gt;MAX(INDEX($C$1:$C$13701,MIN(13701,ROW()+1)):INDEX($C$1:$C$13701,MIN(13701,ROW()+設定!$B$24))),$C12703&gt;=設定!$B$32,$C12703&gt;=MAX(MIN(INDEX($C$1:$C$13701,MAX(1,ROW()-設定!$B$26)):INDEX($C$1:$C$13701,MAX(1,ROW()-1))),MIN(INDEX($C$1:$C$13701,MIN(13701,ROW()+1)):INDEX($C$1:$C$13701,MIN(13701,ROW()+設定!$B$26))))*10^(設定!$B$27/20)),1,0))</f>
        <v>0</v>
      </c>
      <c r="G12703" s="33" t="n">
        <f aca="false">$G12702+IF($F12703=1,1,0)</f>
        <v>6</v>
      </c>
      <c r="H12703" s="0" t="str">
        <f aca="false">IF($F12703=1,$G12703,"")</f>
        <v/>
      </c>
    </row>
    <row r="12704" customFormat="false" ht="15" hidden="false" customHeight="false" outlineLevel="0" collapsed="false">
      <c r="A12704" s="30" t="n">
        <v>1984.6875</v>
      </c>
      <c r="B12704" s="31" t="n">
        <v>10.2159</v>
      </c>
      <c r="C12704" s="32" t="n">
        <f aca="false">IF($A12704="","",IF(設定!$B$21="dB",10^($B12704/20),ABS($B12704)))</f>
        <v>3.24186555465652</v>
      </c>
      <c r="D12704" s="32" t="n">
        <f aca="false">IF($A12704="","",$A12704^2)</f>
        <v>3938984.47265625</v>
      </c>
      <c r="E12704" s="32" t="n">
        <f aca="false">IF($A12704="","",IF($C12704&lt;=0,"",1/$C12704^2))</f>
        <v>0.0951502645257591</v>
      </c>
      <c r="F12704" s="33" t="n">
        <f aca="false">IF(OR(ROW()-設定!$B$30&lt;2,ROW()+設定!$B$30&gt;13701,N($A12704)&lt;=0,N(INDEX($A$2:$A$13701,MIN(13700,MAX(1,ROW()-1+設定!$B$30))))&lt;=0,$A12704&lt;設定!$B$28,$A12704&gt;設定!$B$29),0,IF(AND($C12704&gt;=MAX(INDEX($C$1:$C$13701,MAX(1,ROW()-設定!$B$24)):INDEX($C$1:$C$13701,MAX(1,ROW()-1))),$C12704&gt;MAX(INDEX($C$1:$C$13701,MIN(13701,ROW()+1)):INDEX($C$1:$C$13701,MIN(13701,ROW()+設定!$B$24))),$C12704&gt;=設定!$B$32,$C12704&gt;=MAX(MIN(INDEX($C$1:$C$13701,MAX(1,ROW()-設定!$B$26)):INDEX($C$1:$C$13701,MAX(1,ROW()-1))),MIN(INDEX($C$1:$C$13701,MIN(13701,ROW()+1)):INDEX($C$1:$C$13701,MIN(13701,ROW()+設定!$B$26))))*10^(設定!$B$27/20)),1,0))</f>
        <v>0</v>
      </c>
      <c r="G12704" s="33" t="n">
        <f aca="false">$G12703+IF($F12704=1,1,0)</f>
        <v>6</v>
      </c>
      <c r="H12704" s="0" t="str">
        <f aca="false">IF($F12704=1,$G12704,"")</f>
        <v/>
      </c>
    </row>
    <row r="12705" customFormat="false" ht="15" hidden="false" customHeight="false" outlineLevel="0" collapsed="false">
      <c r="A12705" s="30" t="n">
        <v>1984.84375</v>
      </c>
      <c r="B12705" s="31" t="n">
        <v>10.022</v>
      </c>
      <c r="C12705" s="32" t="n">
        <f aca="false">IF($A12705="","",IF(設定!$B$21="dB",10^($B12705/20),ABS($B12705)))</f>
        <v>3.17029736695272</v>
      </c>
      <c r="D12705" s="32" t="n">
        <f aca="false">IF($A12705="","",$A12705^2)</f>
        <v>3939604.71191406</v>
      </c>
      <c r="E12705" s="32" t="n">
        <f aca="false">IF($A12705="","",IF($C12705&lt;=0,"",1/$C12705^2))</f>
        <v>0.0994947121750992</v>
      </c>
      <c r="F12705" s="33" t="n">
        <f aca="false">IF(OR(ROW()-設定!$B$30&lt;2,ROW()+設定!$B$30&gt;13701,N($A12705)&lt;=0,N(INDEX($A$2:$A$13701,MIN(13700,MAX(1,ROW()-1+設定!$B$30))))&lt;=0,$A12705&lt;設定!$B$28,$A12705&gt;設定!$B$29),0,IF(AND($C12705&gt;=MAX(INDEX($C$1:$C$13701,MAX(1,ROW()-設定!$B$24)):INDEX($C$1:$C$13701,MAX(1,ROW()-1))),$C12705&gt;MAX(INDEX($C$1:$C$13701,MIN(13701,ROW()+1)):INDEX($C$1:$C$13701,MIN(13701,ROW()+設定!$B$24))),$C12705&gt;=設定!$B$32,$C12705&gt;=MAX(MIN(INDEX($C$1:$C$13701,MAX(1,ROW()-設定!$B$26)):INDEX($C$1:$C$13701,MAX(1,ROW()-1))),MIN(INDEX($C$1:$C$13701,MIN(13701,ROW()+1)):INDEX($C$1:$C$13701,MIN(13701,ROW()+設定!$B$26))))*10^(設定!$B$27/20)),1,0))</f>
        <v>0</v>
      </c>
      <c r="G12705" s="33" t="n">
        <f aca="false">$G12704+IF($F12705=1,1,0)</f>
        <v>6</v>
      </c>
      <c r="H12705" s="0" t="str">
        <f aca="false">IF($F12705=1,$G12705,"")</f>
        <v/>
      </c>
    </row>
    <row r="12706" customFormat="false" ht="15" hidden="false" customHeight="false" outlineLevel="0" collapsed="false">
      <c r="A12706" s="30" t="n">
        <v>1985</v>
      </c>
      <c r="B12706" s="31" t="n">
        <v>10.2102</v>
      </c>
      <c r="C12706" s="32" t="n">
        <f aca="false">IF($A12706="","",IF(設定!$B$21="dB",10^($B12706/20),ABS($B12706)))</f>
        <v>3.23973882123277</v>
      </c>
      <c r="D12706" s="32" t="n">
        <f aca="false">IF($A12706="","",$A12706^2)</f>
        <v>3940225</v>
      </c>
      <c r="E12706" s="32" t="n">
        <f aca="false">IF($A12706="","",IF($C12706&lt;=0,"",1/$C12706^2))</f>
        <v>0.0952752287149083</v>
      </c>
      <c r="F12706" s="33" t="n">
        <f aca="false">IF(OR(ROW()-設定!$B$30&lt;2,ROW()+設定!$B$30&gt;13701,N($A12706)&lt;=0,N(INDEX($A$2:$A$13701,MIN(13700,MAX(1,ROW()-1+設定!$B$30))))&lt;=0,$A12706&lt;設定!$B$28,$A12706&gt;設定!$B$29),0,IF(AND($C12706&gt;=MAX(INDEX($C$1:$C$13701,MAX(1,ROW()-設定!$B$24)):INDEX($C$1:$C$13701,MAX(1,ROW()-1))),$C12706&gt;MAX(INDEX($C$1:$C$13701,MIN(13701,ROW()+1)):INDEX($C$1:$C$13701,MIN(13701,ROW()+設定!$B$24))),$C12706&gt;=設定!$B$32,$C12706&gt;=MAX(MIN(INDEX($C$1:$C$13701,MAX(1,ROW()-設定!$B$26)):INDEX($C$1:$C$13701,MAX(1,ROW()-1))),MIN(INDEX($C$1:$C$13701,MIN(13701,ROW()+1)):INDEX($C$1:$C$13701,MIN(13701,ROW()+設定!$B$26))))*10^(設定!$B$27/20)),1,0))</f>
        <v>0</v>
      </c>
      <c r="G12706" s="33" t="n">
        <f aca="false">$G12705+IF($F12706=1,1,0)</f>
        <v>6</v>
      </c>
      <c r="H12706" s="0" t="str">
        <f aca="false">IF($F12706=1,$G12706,"")</f>
        <v/>
      </c>
    </row>
    <row r="12707" customFormat="false" ht="15" hidden="false" customHeight="false" outlineLevel="0" collapsed="false">
      <c r="A12707" s="30" t="n">
        <v>1985.15625</v>
      </c>
      <c r="B12707" s="31" t="n">
        <v>10.1229</v>
      </c>
      <c r="C12707" s="32" t="n">
        <f aca="false">IF($A12707="","",IF(設定!$B$21="dB",10^($B12707/20),ABS($B12707)))</f>
        <v>3.20733999588349</v>
      </c>
      <c r="D12707" s="32" t="n">
        <f aca="false">IF($A12707="","",$A12707^2)</f>
        <v>3940845.33691406</v>
      </c>
      <c r="E12707" s="32" t="n">
        <f aca="false">IF($A12707="","",IF($C12707&lt;=0,"",1/$C12707^2))</f>
        <v>0.0972097888953203</v>
      </c>
      <c r="F12707" s="33" t="n">
        <f aca="false">IF(OR(ROW()-設定!$B$30&lt;2,ROW()+設定!$B$30&gt;13701,N($A12707)&lt;=0,N(INDEX($A$2:$A$13701,MIN(13700,MAX(1,ROW()-1+設定!$B$30))))&lt;=0,$A12707&lt;設定!$B$28,$A12707&gt;設定!$B$29),0,IF(AND($C12707&gt;=MAX(INDEX($C$1:$C$13701,MAX(1,ROW()-設定!$B$24)):INDEX($C$1:$C$13701,MAX(1,ROW()-1))),$C12707&gt;MAX(INDEX($C$1:$C$13701,MIN(13701,ROW()+1)):INDEX($C$1:$C$13701,MIN(13701,ROW()+設定!$B$24))),$C12707&gt;=設定!$B$32,$C12707&gt;=MAX(MIN(INDEX($C$1:$C$13701,MAX(1,ROW()-設定!$B$26)):INDEX($C$1:$C$13701,MAX(1,ROW()-1))),MIN(INDEX($C$1:$C$13701,MIN(13701,ROW()+1)):INDEX($C$1:$C$13701,MIN(13701,ROW()+設定!$B$26))))*10^(設定!$B$27/20)),1,0))</f>
        <v>0</v>
      </c>
      <c r="G12707" s="33" t="n">
        <f aca="false">$G12706+IF($F12707=1,1,0)</f>
        <v>6</v>
      </c>
      <c r="H12707" s="0" t="str">
        <f aca="false">IF($F12707=1,$G12707,"")</f>
        <v/>
      </c>
    </row>
    <row r="12708" customFormat="false" ht="15" hidden="false" customHeight="false" outlineLevel="0" collapsed="false">
      <c r="A12708" s="30" t="n">
        <v>1985.3125</v>
      </c>
      <c r="B12708" s="31" t="n">
        <v>10.0145</v>
      </c>
      <c r="C12708" s="32" t="n">
        <f aca="false">IF($A12708="","",IF(設定!$B$21="dB",10^($B12708/20),ABS($B12708)))</f>
        <v>3.16756109367031</v>
      </c>
      <c r="D12708" s="32" t="n">
        <f aca="false">IF($A12708="","",$A12708^2)</f>
        <v>3941465.72265625</v>
      </c>
      <c r="E12708" s="32" t="n">
        <f aca="false">IF($A12708="","",IF($C12708&lt;=0,"",1/$C12708^2))</f>
        <v>0.0996666819037749</v>
      </c>
      <c r="F12708" s="33" t="n">
        <f aca="false">IF(OR(ROW()-設定!$B$30&lt;2,ROW()+設定!$B$30&gt;13701,N($A12708)&lt;=0,N(INDEX($A$2:$A$13701,MIN(13700,MAX(1,ROW()-1+設定!$B$30))))&lt;=0,$A12708&lt;設定!$B$28,$A12708&gt;設定!$B$29),0,IF(AND($C12708&gt;=MAX(INDEX($C$1:$C$13701,MAX(1,ROW()-設定!$B$24)):INDEX($C$1:$C$13701,MAX(1,ROW()-1))),$C12708&gt;MAX(INDEX($C$1:$C$13701,MIN(13701,ROW()+1)):INDEX($C$1:$C$13701,MIN(13701,ROW()+設定!$B$24))),$C12708&gt;=設定!$B$32,$C12708&gt;=MAX(MIN(INDEX($C$1:$C$13701,MAX(1,ROW()-設定!$B$26)):INDEX($C$1:$C$13701,MAX(1,ROW()-1))),MIN(INDEX($C$1:$C$13701,MIN(13701,ROW()+1)):INDEX($C$1:$C$13701,MIN(13701,ROW()+設定!$B$26))))*10^(設定!$B$27/20)),1,0))</f>
        <v>0</v>
      </c>
      <c r="G12708" s="33" t="n">
        <f aca="false">$G12707+IF($F12708=1,1,0)</f>
        <v>6</v>
      </c>
      <c r="H12708" s="0" t="str">
        <f aca="false">IF($F12708=1,$G12708,"")</f>
        <v/>
      </c>
    </row>
    <row r="12709" customFormat="false" ht="15" hidden="false" customHeight="false" outlineLevel="0" collapsed="false">
      <c r="A12709" s="30" t="n">
        <v>1985.46875</v>
      </c>
      <c r="B12709" s="31" t="n">
        <v>10.2068</v>
      </c>
      <c r="C12709" s="32" t="n">
        <f aca="false">IF($A12709="","",IF(設定!$B$21="dB",10^($B12709/20),ABS($B12709)))</f>
        <v>3.23847090777109</v>
      </c>
      <c r="D12709" s="32" t="n">
        <f aca="false">IF($A12709="","",$A12709^2)</f>
        <v>3942086.15722656</v>
      </c>
      <c r="E12709" s="32" t="n">
        <f aca="false">IF($A12709="","",IF($C12709&lt;=0,"",1/$C12709^2))</f>
        <v>0.0953498468888613</v>
      </c>
      <c r="F12709" s="33" t="n">
        <f aca="false">IF(OR(ROW()-設定!$B$30&lt;2,ROW()+設定!$B$30&gt;13701,N($A12709)&lt;=0,N(INDEX($A$2:$A$13701,MIN(13700,MAX(1,ROW()-1+設定!$B$30))))&lt;=0,$A12709&lt;設定!$B$28,$A12709&gt;設定!$B$29),0,IF(AND($C12709&gt;=MAX(INDEX($C$1:$C$13701,MAX(1,ROW()-設定!$B$24)):INDEX($C$1:$C$13701,MAX(1,ROW()-1))),$C12709&gt;MAX(INDEX($C$1:$C$13701,MIN(13701,ROW()+1)):INDEX($C$1:$C$13701,MIN(13701,ROW()+設定!$B$24))),$C12709&gt;=設定!$B$32,$C12709&gt;=MAX(MIN(INDEX($C$1:$C$13701,MAX(1,ROW()-設定!$B$26)):INDEX($C$1:$C$13701,MAX(1,ROW()-1))),MIN(INDEX($C$1:$C$13701,MIN(13701,ROW()+1)):INDEX($C$1:$C$13701,MIN(13701,ROW()+設定!$B$26))))*10^(設定!$B$27/20)),1,0))</f>
        <v>0</v>
      </c>
      <c r="G12709" s="33" t="n">
        <f aca="false">$G12708+IF($F12709=1,1,0)</f>
        <v>6</v>
      </c>
      <c r="H12709" s="0" t="str">
        <f aca="false">IF($F12709=1,$G12709,"")</f>
        <v/>
      </c>
    </row>
    <row r="12710" customFormat="false" ht="15" hidden="false" customHeight="false" outlineLevel="0" collapsed="false">
      <c r="A12710" s="30" t="n">
        <v>1985.625</v>
      </c>
      <c r="B12710" s="31" t="n">
        <v>10.037</v>
      </c>
      <c r="C12710" s="32" t="n">
        <f aca="false">IF($A12710="","",IF(設定!$B$21="dB",10^($B12710/20),ABS($B12710)))</f>
        <v>3.1757770066853</v>
      </c>
      <c r="D12710" s="32" t="n">
        <f aca="false">IF($A12710="","",$A12710^2)</f>
        <v>3942706.640625</v>
      </c>
      <c r="E12710" s="32" t="n">
        <f aca="false">IF($A12710="","",IF($C12710&lt;=0,"",1/$C12710^2))</f>
        <v>0.0991516623805052</v>
      </c>
      <c r="F12710" s="33" t="n">
        <f aca="false">IF(OR(ROW()-設定!$B$30&lt;2,ROW()+設定!$B$30&gt;13701,N($A12710)&lt;=0,N(INDEX($A$2:$A$13701,MIN(13700,MAX(1,ROW()-1+設定!$B$30))))&lt;=0,$A12710&lt;設定!$B$28,$A12710&gt;設定!$B$29),0,IF(AND($C12710&gt;=MAX(INDEX($C$1:$C$13701,MAX(1,ROW()-設定!$B$24)):INDEX($C$1:$C$13701,MAX(1,ROW()-1))),$C12710&gt;MAX(INDEX($C$1:$C$13701,MIN(13701,ROW()+1)):INDEX($C$1:$C$13701,MIN(13701,ROW()+設定!$B$24))),$C12710&gt;=設定!$B$32,$C12710&gt;=MAX(MIN(INDEX($C$1:$C$13701,MAX(1,ROW()-設定!$B$26)):INDEX($C$1:$C$13701,MAX(1,ROW()-1))),MIN(INDEX($C$1:$C$13701,MIN(13701,ROW()+1)):INDEX($C$1:$C$13701,MIN(13701,ROW()+設定!$B$26))))*10^(設定!$B$27/20)),1,0))</f>
        <v>0</v>
      </c>
      <c r="G12710" s="33" t="n">
        <f aca="false">$G12709+IF($F12710=1,1,0)</f>
        <v>6</v>
      </c>
      <c r="H12710" s="0" t="str">
        <f aca="false">IF($F12710=1,$G12710,"")</f>
        <v/>
      </c>
    </row>
    <row r="12711" customFormat="false" ht="15" hidden="false" customHeight="false" outlineLevel="0" collapsed="false">
      <c r="A12711" s="30" t="n">
        <v>1985.78125</v>
      </c>
      <c r="B12711" s="31" t="n">
        <v>9.9861</v>
      </c>
      <c r="C12711" s="32" t="n">
        <f aca="false">IF($A12711="","",IF(設定!$B$21="dB",10^($B12711/20),ABS($B12711)))</f>
        <v>3.15722112491255</v>
      </c>
      <c r="D12711" s="32" t="n">
        <f aca="false">IF($A12711="","",$A12711^2)</f>
        <v>3943327.17285156</v>
      </c>
      <c r="E12711" s="32" t="n">
        <f aca="false">IF($A12711="","",IF($C12711&lt;=0,"",1/$C12711^2))</f>
        <v>0.100320572064668</v>
      </c>
      <c r="F12711" s="33" t="n">
        <f aca="false">IF(OR(ROW()-設定!$B$30&lt;2,ROW()+設定!$B$30&gt;13701,N($A12711)&lt;=0,N(INDEX($A$2:$A$13701,MIN(13700,MAX(1,ROW()-1+設定!$B$30))))&lt;=0,$A12711&lt;設定!$B$28,$A12711&gt;設定!$B$29),0,IF(AND($C12711&gt;=MAX(INDEX($C$1:$C$13701,MAX(1,ROW()-設定!$B$24)):INDEX($C$1:$C$13701,MAX(1,ROW()-1))),$C12711&gt;MAX(INDEX($C$1:$C$13701,MIN(13701,ROW()+1)):INDEX($C$1:$C$13701,MIN(13701,ROW()+設定!$B$24))),$C12711&gt;=設定!$B$32,$C12711&gt;=MAX(MIN(INDEX($C$1:$C$13701,MAX(1,ROW()-設定!$B$26)):INDEX($C$1:$C$13701,MAX(1,ROW()-1))),MIN(INDEX($C$1:$C$13701,MIN(13701,ROW()+1)):INDEX($C$1:$C$13701,MIN(13701,ROW()+設定!$B$26))))*10^(設定!$B$27/20)),1,0))</f>
        <v>0</v>
      </c>
      <c r="G12711" s="33" t="n">
        <f aca="false">$G12710+IF($F12711=1,1,0)</f>
        <v>6</v>
      </c>
      <c r="H12711" s="0" t="str">
        <f aca="false">IF($F12711=1,$G12711,"")</f>
        <v/>
      </c>
    </row>
    <row r="12712" customFormat="false" ht="15" hidden="false" customHeight="false" outlineLevel="0" collapsed="false">
      <c r="A12712" s="30" t="n">
        <v>1985.9375</v>
      </c>
      <c r="B12712" s="31" t="n">
        <v>10.1852</v>
      </c>
      <c r="C12712" s="32" t="n">
        <f aca="false">IF($A12712="","",IF(設定!$B$21="dB",10^($B12712/20),ABS($B12712)))</f>
        <v>3.23042750982142</v>
      </c>
      <c r="D12712" s="32" t="n">
        <f aca="false">IF($A12712="","",$A12712^2)</f>
        <v>3943947.75390625</v>
      </c>
      <c r="E12712" s="32" t="n">
        <f aca="false">IF($A12712="","",IF($C12712&lt;=0,"",1/$C12712^2))</f>
        <v>0.0958252586127845</v>
      </c>
      <c r="F12712" s="33" t="n">
        <f aca="false">IF(OR(ROW()-設定!$B$30&lt;2,ROW()+設定!$B$30&gt;13701,N($A12712)&lt;=0,N(INDEX($A$2:$A$13701,MIN(13700,MAX(1,ROW()-1+設定!$B$30))))&lt;=0,$A12712&lt;設定!$B$28,$A12712&gt;設定!$B$29),0,IF(AND($C12712&gt;=MAX(INDEX($C$1:$C$13701,MAX(1,ROW()-設定!$B$24)):INDEX($C$1:$C$13701,MAX(1,ROW()-1))),$C12712&gt;MAX(INDEX($C$1:$C$13701,MIN(13701,ROW()+1)):INDEX($C$1:$C$13701,MIN(13701,ROW()+設定!$B$24))),$C12712&gt;=設定!$B$32,$C12712&gt;=MAX(MIN(INDEX($C$1:$C$13701,MAX(1,ROW()-設定!$B$26)):INDEX($C$1:$C$13701,MAX(1,ROW()-1))),MIN(INDEX($C$1:$C$13701,MIN(13701,ROW()+1)):INDEX($C$1:$C$13701,MIN(13701,ROW()+設定!$B$26))))*10^(設定!$B$27/20)),1,0))</f>
        <v>0</v>
      </c>
      <c r="G12712" s="33" t="n">
        <f aca="false">$G12711+IF($F12712=1,1,0)</f>
        <v>6</v>
      </c>
      <c r="H12712" s="0" t="str">
        <f aca="false">IF($F12712=1,$G12712,"")</f>
        <v/>
      </c>
    </row>
    <row r="12713" customFormat="false" ht="15" hidden="false" customHeight="false" outlineLevel="0" collapsed="false">
      <c r="A12713" s="30" t="n">
        <v>1986.09375</v>
      </c>
      <c r="B12713" s="31" t="n">
        <v>10.1951</v>
      </c>
      <c r="C12713" s="32" t="n">
        <f aca="false">IF($A12713="","",IF(設定!$B$21="dB",10^($B12713/20),ABS($B12713)))</f>
        <v>3.23411158438205</v>
      </c>
      <c r="D12713" s="32" t="n">
        <f aca="false">IF($A12713="","",$A12713^2)</f>
        <v>3944568.38378906</v>
      </c>
      <c r="E12713" s="32" t="n">
        <f aca="false">IF($A12713="","",IF($C12713&lt;=0,"",1/$C12713^2))</f>
        <v>0.0956070680425396</v>
      </c>
      <c r="F12713" s="33" t="n">
        <f aca="false">IF(OR(ROW()-設定!$B$30&lt;2,ROW()+設定!$B$30&gt;13701,N($A12713)&lt;=0,N(INDEX($A$2:$A$13701,MIN(13700,MAX(1,ROW()-1+設定!$B$30))))&lt;=0,$A12713&lt;設定!$B$28,$A12713&gt;設定!$B$29),0,IF(AND($C12713&gt;=MAX(INDEX($C$1:$C$13701,MAX(1,ROW()-設定!$B$24)):INDEX($C$1:$C$13701,MAX(1,ROW()-1))),$C12713&gt;MAX(INDEX($C$1:$C$13701,MIN(13701,ROW()+1)):INDEX($C$1:$C$13701,MIN(13701,ROW()+設定!$B$24))),$C12713&gt;=設定!$B$32,$C12713&gt;=MAX(MIN(INDEX($C$1:$C$13701,MAX(1,ROW()-設定!$B$26)):INDEX($C$1:$C$13701,MAX(1,ROW()-1))),MIN(INDEX($C$1:$C$13701,MIN(13701,ROW()+1)):INDEX($C$1:$C$13701,MIN(13701,ROW()+設定!$B$26))))*10^(設定!$B$27/20)),1,0))</f>
        <v>0</v>
      </c>
      <c r="G12713" s="33" t="n">
        <f aca="false">$G12712+IF($F12713=1,1,0)</f>
        <v>6</v>
      </c>
      <c r="H12713" s="0" t="str">
        <f aca="false">IF($F12713=1,$G12713,"")</f>
        <v/>
      </c>
    </row>
    <row r="12714" customFormat="false" ht="15" hidden="false" customHeight="false" outlineLevel="0" collapsed="false">
      <c r="A12714" s="30" t="n">
        <v>1986.25</v>
      </c>
      <c r="B12714" s="31" t="n">
        <v>10.0292</v>
      </c>
      <c r="C12714" s="32" t="n">
        <f aca="false">IF($A12714="","",IF(設定!$B$21="dB",10^($B12714/20),ABS($B12714)))</f>
        <v>3.17292641305531</v>
      </c>
      <c r="D12714" s="32" t="n">
        <f aca="false">IF($A12714="","",$A12714^2)</f>
        <v>3945189.0625</v>
      </c>
      <c r="E12714" s="32" t="n">
        <f aca="false">IF($A12714="","",IF($C12714&lt;=0,"",1/$C12714^2))</f>
        <v>0.0993299004007945</v>
      </c>
      <c r="F12714" s="33" t="n">
        <f aca="false">IF(OR(ROW()-設定!$B$30&lt;2,ROW()+設定!$B$30&gt;13701,N($A12714)&lt;=0,N(INDEX($A$2:$A$13701,MIN(13700,MAX(1,ROW()-1+設定!$B$30))))&lt;=0,$A12714&lt;設定!$B$28,$A12714&gt;設定!$B$29),0,IF(AND($C12714&gt;=MAX(INDEX($C$1:$C$13701,MAX(1,ROW()-設定!$B$24)):INDEX($C$1:$C$13701,MAX(1,ROW()-1))),$C12714&gt;MAX(INDEX($C$1:$C$13701,MIN(13701,ROW()+1)):INDEX($C$1:$C$13701,MIN(13701,ROW()+設定!$B$24))),$C12714&gt;=設定!$B$32,$C12714&gt;=MAX(MIN(INDEX($C$1:$C$13701,MAX(1,ROW()-設定!$B$26)):INDEX($C$1:$C$13701,MAX(1,ROW()-1))),MIN(INDEX($C$1:$C$13701,MIN(13701,ROW()+1)):INDEX($C$1:$C$13701,MIN(13701,ROW()+設定!$B$26))))*10^(設定!$B$27/20)),1,0))</f>
        <v>0</v>
      </c>
      <c r="G12714" s="33" t="n">
        <f aca="false">$G12713+IF($F12714=1,1,0)</f>
        <v>6</v>
      </c>
      <c r="H12714" s="0" t="str">
        <f aca="false">IF($F12714=1,$G12714,"")</f>
        <v/>
      </c>
    </row>
    <row r="12715" customFormat="false" ht="15" hidden="false" customHeight="false" outlineLevel="0" collapsed="false">
      <c r="A12715" s="30" t="n">
        <v>1986.40625</v>
      </c>
      <c r="B12715" s="31" t="n">
        <v>10.202</v>
      </c>
      <c r="C12715" s="32" t="n">
        <f aca="false">IF($A12715="","",IF(設定!$B$21="dB",10^($B12715/20),ABS($B12715)))</f>
        <v>3.23668175701653</v>
      </c>
      <c r="D12715" s="32" t="n">
        <f aca="false">IF($A12715="","",$A12715^2)</f>
        <v>3945809.79003906</v>
      </c>
      <c r="E12715" s="32" t="n">
        <f aca="false">IF($A12715="","",IF($C12715&lt;=0,"",1/$C12715^2))</f>
        <v>0.0954552896932862</v>
      </c>
      <c r="F12715" s="33" t="n">
        <f aca="false">IF(OR(ROW()-設定!$B$30&lt;2,ROW()+設定!$B$30&gt;13701,N($A12715)&lt;=0,N(INDEX($A$2:$A$13701,MIN(13700,MAX(1,ROW()-1+設定!$B$30))))&lt;=0,$A12715&lt;設定!$B$28,$A12715&gt;設定!$B$29),0,IF(AND($C12715&gt;=MAX(INDEX($C$1:$C$13701,MAX(1,ROW()-設定!$B$24)):INDEX($C$1:$C$13701,MAX(1,ROW()-1))),$C12715&gt;MAX(INDEX($C$1:$C$13701,MIN(13701,ROW()+1)):INDEX($C$1:$C$13701,MIN(13701,ROW()+設定!$B$24))),$C12715&gt;=設定!$B$32,$C12715&gt;=MAX(MIN(INDEX($C$1:$C$13701,MAX(1,ROW()-設定!$B$26)):INDEX($C$1:$C$13701,MAX(1,ROW()-1))),MIN(INDEX($C$1:$C$13701,MIN(13701,ROW()+1)):INDEX($C$1:$C$13701,MIN(13701,ROW()+設定!$B$26))))*10^(設定!$B$27/20)),1,0))</f>
        <v>0</v>
      </c>
      <c r="G12715" s="33" t="n">
        <f aca="false">$G12714+IF($F12715=1,1,0)</f>
        <v>6</v>
      </c>
      <c r="H12715" s="0" t="str">
        <f aca="false">IF($F12715=1,$G12715,"")</f>
        <v/>
      </c>
    </row>
    <row r="12716" customFormat="false" ht="15" hidden="false" customHeight="false" outlineLevel="0" collapsed="false">
      <c r="A12716" s="30" t="n">
        <v>1986.5625</v>
      </c>
      <c r="B12716" s="31" t="n">
        <v>10.1924</v>
      </c>
      <c r="C12716" s="32" t="n">
        <f aca="false">IF($A12716="","",IF(設定!$B$21="dB",10^($B12716/20),ABS($B12716)))</f>
        <v>3.23310642030562</v>
      </c>
      <c r="D12716" s="32" t="n">
        <f aca="false">IF($A12716="","",$A12716^2)</f>
        <v>3946430.56640625</v>
      </c>
      <c r="E12716" s="32" t="n">
        <f aca="false">IF($A12716="","",IF($C12716&lt;=0,"",1/$C12716^2))</f>
        <v>0.0956665252434434</v>
      </c>
      <c r="F12716" s="33" t="n">
        <f aca="false">IF(OR(ROW()-設定!$B$30&lt;2,ROW()+設定!$B$30&gt;13701,N($A12716)&lt;=0,N(INDEX($A$2:$A$13701,MIN(13700,MAX(1,ROW()-1+設定!$B$30))))&lt;=0,$A12716&lt;設定!$B$28,$A12716&gt;設定!$B$29),0,IF(AND($C12716&gt;=MAX(INDEX($C$1:$C$13701,MAX(1,ROW()-設定!$B$24)):INDEX($C$1:$C$13701,MAX(1,ROW()-1))),$C12716&gt;MAX(INDEX($C$1:$C$13701,MIN(13701,ROW()+1)):INDEX($C$1:$C$13701,MIN(13701,ROW()+設定!$B$24))),$C12716&gt;=設定!$B$32,$C12716&gt;=MAX(MIN(INDEX($C$1:$C$13701,MAX(1,ROW()-設定!$B$26)):INDEX($C$1:$C$13701,MAX(1,ROW()-1))),MIN(INDEX($C$1:$C$13701,MIN(13701,ROW()+1)):INDEX($C$1:$C$13701,MIN(13701,ROW()+設定!$B$26))))*10^(設定!$B$27/20)),1,0))</f>
        <v>0</v>
      </c>
      <c r="G12716" s="33" t="n">
        <f aca="false">$G12715+IF($F12716=1,1,0)</f>
        <v>6</v>
      </c>
      <c r="H12716" s="0" t="str">
        <f aca="false">IF($F12716=1,$G12716,"")</f>
        <v/>
      </c>
    </row>
    <row r="12717" customFormat="false" ht="15" hidden="false" customHeight="false" outlineLevel="0" collapsed="false">
      <c r="A12717" s="30" t="n">
        <v>1986.71875</v>
      </c>
      <c r="B12717" s="31" t="n">
        <v>10.0298</v>
      </c>
      <c r="C12717" s="32" t="n">
        <f aca="false">IF($A12717="","",IF(設定!$B$21="dB",10^($B12717/20),ABS($B12717)))</f>
        <v>3.17314559861742</v>
      </c>
      <c r="D12717" s="32" t="n">
        <f aca="false">IF($A12717="","",$A12717^2)</f>
        <v>3947051.39160156</v>
      </c>
      <c r="E12717" s="32" t="n">
        <f aca="false">IF($A12717="","",IF($C12717&lt;=0,"",1/$C12717^2))</f>
        <v>0.0993161784158204</v>
      </c>
      <c r="F12717" s="33" t="n">
        <f aca="false">IF(OR(ROW()-設定!$B$30&lt;2,ROW()+設定!$B$30&gt;13701,N($A12717)&lt;=0,N(INDEX($A$2:$A$13701,MIN(13700,MAX(1,ROW()-1+設定!$B$30))))&lt;=0,$A12717&lt;設定!$B$28,$A12717&gt;設定!$B$29),0,IF(AND($C12717&gt;=MAX(INDEX($C$1:$C$13701,MAX(1,ROW()-設定!$B$24)):INDEX($C$1:$C$13701,MAX(1,ROW()-1))),$C12717&gt;MAX(INDEX($C$1:$C$13701,MIN(13701,ROW()+1)):INDEX($C$1:$C$13701,MIN(13701,ROW()+設定!$B$24))),$C12717&gt;=設定!$B$32,$C12717&gt;=MAX(MIN(INDEX($C$1:$C$13701,MAX(1,ROW()-設定!$B$26)):INDEX($C$1:$C$13701,MAX(1,ROW()-1))),MIN(INDEX($C$1:$C$13701,MIN(13701,ROW()+1)):INDEX($C$1:$C$13701,MIN(13701,ROW()+設定!$B$26))))*10^(設定!$B$27/20)),1,0))</f>
        <v>0</v>
      </c>
      <c r="G12717" s="33" t="n">
        <f aca="false">$G12716+IF($F12717=1,1,0)</f>
        <v>6</v>
      </c>
      <c r="H12717" s="0" t="str">
        <f aca="false">IF($F12717=1,$G12717,"")</f>
        <v/>
      </c>
    </row>
    <row r="12718" customFormat="false" ht="15" hidden="false" customHeight="false" outlineLevel="0" collapsed="false">
      <c r="A12718" s="30" t="n">
        <v>1986.875</v>
      </c>
      <c r="B12718" s="31" t="n">
        <v>10.2846</v>
      </c>
      <c r="C12718" s="32" t="n">
        <f aca="false">IF($A12718="","",IF(設定!$B$21="dB",10^($B12718/20),ABS($B12718)))</f>
        <v>3.26760837122534</v>
      </c>
      <c r="D12718" s="32" t="n">
        <f aca="false">IF($A12718="","",$A12718^2)</f>
        <v>3947672.265625</v>
      </c>
      <c r="E12718" s="32" t="n">
        <f aca="false">IF($A12718="","",IF($C12718&lt;=0,"",1/$C12718^2))</f>
        <v>0.0936569477158633</v>
      </c>
      <c r="F12718" s="33" t="n">
        <f aca="false">IF(OR(ROW()-設定!$B$30&lt;2,ROW()+設定!$B$30&gt;13701,N($A12718)&lt;=0,N(INDEX($A$2:$A$13701,MIN(13700,MAX(1,ROW()-1+設定!$B$30))))&lt;=0,$A12718&lt;設定!$B$28,$A12718&gt;設定!$B$29),0,IF(AND($C12718&gt;=MAX(INDEX($C$1:$C$13701,MAX(1,ROW()-設定!$B$24)):INDEX($C$1:$C$13701,MAX(1,ROW()-1))),$C12718&gt;MAX(INDEX($C$1:$C$13701,MIN(13701,ROW()+1)):INDEX($C$1:$C$13701,MIN(13701,ROW()+設定!$B$24))),$C12718&gt;=設定!$B$32,$C12718&gt;=MAX(MIN(INDEX($C$1:$C$13701,MAX(1,ROW()-設定!$B$26)):INDEX($C$1:$C$13701,MAX(1,ROW()-1))),MIN(INDEX($C$1:$C$13701,MIN(13701,ROW()+1)):INDEX($C$1:$C$13701,MIN(13701,ROW()+設定!$B$26))))*10^(設定!$B$27/20)),1,0))</f>
        <v>0</v>
      </c>
      <c r="G12718" s="33" t="n">
        <f aca="false">$G12717+IF($F12718=1,1,0)</f>
        <v>6</v>
      </c>
      <c r="H12718" s="0" t="str">
        <f aca="false">IF($F12718=1,$G12718,"")</f>
        <v/>
      </c>
    </row>
    <row r="12719" customFormat="false" ht="15" hidden="false" customHeight="false" outlineLevel="0" collapsed="false">
      <c r="A12719" s="30" t="n">
        <v>1987.03125</v>
      </c>
      <c r="B12719" s="31" t="n">
        <v>10.0685</v>
      </c>
      <c r="C12719" s="32" t="n">
        <f aca="false">IF($A12719="","",IF(設定!$B$21="dB",10^($B12719/20),ABS($B12719)))</f>
        <v>3.18731509834782</v>
      </c>
      <c r="D12719" s="32" t="n">
        <f aca="false">IF($A12719="","",$A12719^2)</f>
        <v>3948293.18847656</v>
      </c>
      <c r="E12719" s="32" t="n">
        <f aca="false">IF($A12719="","",IF($C12719&lt;=0,"",1/$C12719^2))</f>
        <v>0.0984351029856086</v>
      </c>
      <c r="F12719" s="33" t="n">
        <f aca="false">IF(OR(ROW()-設定!$B$30&lt;2,ROW()+設定!$B$30&gt;13701,N($A12719)&lt;=0,N(INDEX($A$2:$A$13701,MIN(13700,MAX(1,ROW()-1+設定!$B$30))))&lt;=0,$A12719&lt;設定!$B$28,$A12719&gt;設定!$B$29),0,IF(AND($C12719&gt;=MAX(INDEX($C$1:$C$13701,MAX(1,ROW()-設定!$B$24)):INDEX($C$1:$C$13701,MAX(1,ROW()-1))),$C12719&gt;MAX(INDEX($C$1:$C$13701,MIN(13701,ROW()+1)):INDEX($C$1:$C$13701,MIN(13701,ROW()+設定!$B$24))),$C12719&gt;=設定!$B$32,$C12719&gt;=MAX(MIN(INDEX($C$1:$C$13701,MAX(1,ROW()-設定!$B$26)):INDEX($C$1:$C$13701,MAX(1,ROW()-1))),MIN(INDEX($C$1:$C$13701,MIN(13701,ROW()+1)):INDEX($C$1:$C$13701,MIN(13701,ROW()+設定!$B$26))))*10^(設定!$B$27/20)),1,0))</f>
        <v>0</v>
      </c>
      <c r="G12719" s="33" t="n">
        <f aca="false">$G12718+IF($F12719=1,1,0)</f>
        <v>6</v>
      </c>
      <c r="H12719" s="0" t="str">
        <f aca="false">IF($F12719=1,$G12719,"")</f>
        <v/>
      </c>
    </row>
    <row r="12720" customFormat="false" ht="15" hidden="false" customHeight="false" outlineLevel="0" collapsed="false">
      <c r="A12720" s="30" t="n">
        <v>1987.1875</v>
      </c>
      <c r="B12720" s="31" t="n">
        <v>10.0934</v>
      </c>
      <c r="C12720" s="32" t="n">
        <f aca="false">IF($A12720="","",IF(設定!$B$21="dB",10^($B12720/20),ABS($B12720)))</f>
        <v>3.1964653426374</v>
      </c>
      <c r="D12720" s="32" t="n">
        <f aca="false">IF($A12720="","",$A12720^2)</f>
        <v>3948914.16015625</v>
      </c>
      <c r="E12720" s="32" t="n">
        <f aca="false">IF($A12720="","",IF($C12720&lt;=0,"",1/$C12720^2))</f>
        <v>0.0978723463421499</v>
      </c>
      <c r="F12720" s="33" t="n">
        <f aca="false">IF(OR(ROW()-設定!$B$30&lt;2,ROW()+設定!$B$30&gt;13701,N($A12720)&lt;=0,N(INDEX($A$2:$A$13701,MIN(13700,MAX(1,ROW()-1+設定!$B$30))))&lt;=0,$A12720&lt;設定!$B$28,$A12720&gt;設定!$B$29),0,IF(AND($C12720&gt;=MAX(INDEX($C$1:$C$13701,MAX(1,ROW()-設定!$B$24)):INDEX($C$1:$C$13701,MAX(1,ROW()-1))),$C12720&gt;MAX(INDEX($C$1:$C$13701,MIN(13701,ROW()+1)):INDEX($C$1:$C$13701,MIN(13701,ROW()+設定!$B$24))),$C12720&gt;=設定!$B$32,$C12720&gt;=MAX(MIN(INDEX($C$1:$C$13701,MAX(1,ROW()-設定!$B$26)):INDEX($C$1:$C$13701,MAX(1,ROW()-1))),MIN(INDEX($C$1:$C$13701,MIN(13701,ROW()+1)):INDEX($C$1:$C$13701,MIN(13701,ROW()+設定!$B$26))))*10^(設定!$B$27/20)),1,0))</f>
        <v>0</v>
      </c>
      <c r="G12720" s="33" t="n">
        <f aca="false">$G12719+IF($F12720=1,1,0)</f>
        <v>6</v>
      </c>
      <c r="H12720" s="0" t="str">
        <f aca="false">IF($F12720=1,$G12720,"")</f>
        <v/>
      </c>
    </row>
    <row r="12721" customFormat="false" ht="15" hidden="false" customHeight="false" outlineLevel="0" collapsed="false">
      <c r="A12721" s="30" t="n">
        <v>1987.34375</v>
      </c>
      <c r="B12721" s="31" t="n">
        <v>9.8136</v>
      </c>
      <c r="C12721" s="32" t="n">
        <f aca="false">IF($A12721="","",IF(設定!$B$21="dB",10^($B12721/20),ABS($B12721)))</f>
        <v>3.09513787694518</v>
      </c>
      <c r="D12721" s="32" t="n">
        <f aca="false">IF($A12721="","",$A12721^2)</f>
        <v>3949535.18066406</v>
      </c>
      <c r="E12721" s="32" t="n">
        <f aca="false">IF($A12721="","",IF($C12721&lt;=0,"",1/$C12721^2))</f>
        <v>0.104385457745573</v>
      </c>
      <c r="F12721" s="33" t="n">
        <f aca="false">IF(OR(ROW()-設定!$B$30&lt;2,ROW()+設定!$B$30&gt;13701,N($A12721)&lt;=0,N(INDEX($A$2:$A$13701,MIN(13700,MAX(1,ROW()-1+設定!$B$30))))&lt;=0,$A12721&lt;設定!$B$28,$A12721&gt;設定!$B$29),0,IF(AND($C12721&gt;=MAX(INDEX($C$1:$C$13701,MAX(1,ROW()-設定!$B$24)):INDEX($C$1:$C$13701,MAX(1,ROW()-1))),$C12721&gt;MAX(INDEX($C$1:$C$13701,MIN(13701,ROW()+1)):INDEX($C$1:$C$13701,MIN(13701,ROW()+設定!$B$24))),$C12721&gt;=設定!$B$32,$C12721&gt;=MAX(MIN(INDEX($C$1:$C$13701,MAX(1,ROW()-設定!$B$26)):INDEX($C$1:$C$13701,MAX(1,ROW()-1))),MIN(INDEX($C$1:$C$13701,MIN(13701,ROW()+1)):INDEX($C$1:$C$13701,MIN(13701,ROW()+設定!$B$26))))*10^(設定!$B$27/20)),1,0))</f>
        <v>0</v>
      </c>
      <c r="G12721" s="33" t="n">
        <f aca="false">$G12720+IF($F12721=1,1,0)</f>
        <v>6</v>
      </c>
      <c r="H12721" s="0" t="str">
        <f aca="false">IF($F12721=1,$G12721,"")</f>
        <v/>
      </c>
    </row>
    <row r="12722" customFormat="false" ht="15" hidden="false" customHeight="false" outlineLevel="0" collapsed="false">
      <c r="A12722" s="30" t="n">
        <v>1987.5</v>
      </c>
      <c r="B12722" s="31" t="n">
        <v>10.1267</v>
      </c>
      <c r="C12722" s="32" t="n">
        <f aca="false">IF($A12722="","",IF(設定!$B$21="dB",10^($B12722/20),ABS($B12722)))</f>
        <v>3.20874348578824</v>
      </c>
      <c r="D12722" s="32" t="n">
        <f aca="false">IF($A12722="","",$A12722^2)</f>
        <v>3950156.25</v>
      </c>
      <c r="E12722" s="32" t="n">
        <f aca="false">IF($A12722="","",IF($C12722&lt;=0,"",1/$C12722^2))</f>
        <v>0.097124769247984</v>
      </c>
      <c r="F12722" s="33" t="n">
        <f aca="false">IF(OR(ROW()-設定!$B$30&lt;2,ROW()+設定!$B$30&gt;13701,N($A12722)&lt;=0,N(INDEX($A$2:$A$13701,MIN(13700,MAX(1,ROW()-1+設定!$B$30))))&lt;=0,$A12722&lt;設定!$B$28,$A12722&gt;設定!$B$29),0,IF(AND($C12722&gt;=MAX(INDEX($C$1:$C$13701,MAX(1,ROW()-設定!$B$24)):INDEX($C$1:$C$13701,MAX(1,ROW()-1))),$C12722&gt;MAX(INDEX($C$1:$C$13701,MIN(13701,ROW()+1)):INDEX($C$1:$C$13701,MIN(13701,ROW()+設定!$B$24))),$C12722&gt;=設定!$B$32,$C12722&gt;=MAX(MIN(INDEX($C$1:$C$13701,MAX(1,ROW()-設定!$B$26)):INDEX($C$1:$C$13701,MAX(1,ROW()-1))),MIN(INDEX($C$1:$C$13701,MIN(13701,ROW()+1)):INDEX($C$1:$C$13701,MIN(13701,ROW()+設定!$B$26))))*10^(設定!$B$27/20)),1,0))</f>
        <v>0</v>
      </c>
      <c r="G12722" s="33" t="n">
        <f aca="false">$G12721+IF($F12722=1,1,0)</f>
        <v>6</v>
      </c>
      <c r="H12722" s="0" t="str">
        <f aca="false">IF($F12722=1,$G12722,"")</f>
        <v/>
      </c>
    </row>
    <row r="12723" customFormat="false" ht="15" hidden="false" customHeight="false" outlineLevel="0" collapsed="false">
      <c r="A12723" s="30" t="n">
        <v>1987.65625</v>
      </c>
      <c r="B12723" s="31" t="n">
        <v>9.9916</v>
      </c>
      <c r="C12723" s="32" t="n">
        <f aca="false">IF($A12723="","",IF(設定!$B$21="dB",10^($B12723/20),ABS($B12723)))</f>
        <v>3.15922094483143</v>
      </c>
      <c r="D12723" s="32" t="n">
        <f aca="false">IF($A12723="","",$A12723^2)</f>
        <v>3950777.36816406</v>
      </c>
      <c r="E12723" s="32" t="n">
        <f aca="false">IF($A12723="","",IF($C12723&lt;=0,"",1/$C12723^2))</f>
        <v>0.100193604319431</v>
      </c>
      <c r="F12723" s="33" t="n">
        <f aca="false">IF(OR(ROW()-設定!$B$30&lt;2,ROW()+設定!$B$30&gt;13701,N($A12723)&lt;=0,N(INDEX($A$2:$A$13701,MIN(13700,MAX(1,ROW()-1+設定!$B$30))))&lt;=0,$A12723&lt;設定!$B$28,$A12723&gt;設定!$B$29),0,IF(AND($C12723&gt;=MAX(INDEX($C$1:$C$13701,MAX(1,ROW()-設定!$B$24)):INDEX($C$1:$C$13701,MAX(1,ROW()-1))),$C12723&gt;MAX(INDEX($C$1:$C$13701,MIN(13701,ROW()+1)):INDEX($C$1:$C$13701,MIN(13701,ROW()+設定!$B$24))),$C12723&gt;=設定!$B$32,$C12723&gt;=MAX(MIN(INDEX($C$1:$C$13701,MAX(1,ROW()-設定!$B$26)):INDEX($C$1:$C$13701,MAX(1,ROW()-1))),MIN(INDEX($C$1:$C$13701,MIN(13701,ROW()+1)):INDEX($C$1:$C$13701,MIN(13701,ROW()+設定!$B$26))))*10^(設定!$B$27/20)),1,0))</f>
        <v>0</v>
      </c>
      <c r="G12723" s="33" t="n">
        <f aca="false">$G12722+IF($F12723=1,1,0)</f>
        <v>6</v>
      </c>
      <c r="H12723" s="0" t="str">
        <f aca="false">IF($F12723=1,$G12723,"")</f>
        <v/>
      </c>
    </row>
    <row r="12724" customFormat="false" ht="15" hidden="false" customHeight="false" outlineLevel="0" collapsed="false">
      <c r="A12724" s="30" t="n">
        <v>1987.8125</v>
      </c>
      <c r="B12724" s="31" t="n">
        <v>10.0974</v>
      </c>
      <c r="C12724" s="32" t="n">
        <f aca="false">IF($A12724="","",IF(設定!$B$21="dB",10^($B12724/20),ABS($B12724)))</f>
        <v>3.19793770832575</v>
      </c>
      <c r="D12724" s="32" t="n">
        <f aca="false">IF($A12724="","",$A12724^2)</f>
        <v>3951398.53515625</v>
      </c>
      <c r="E12724" s="32" t="n">
        <f aca="false">IF($A12724="","",IF($C12724&lt;=0,"",1/$C12724^2))</f>
        <v>0.0977822440798631</v>
      </c>
      <c r="F12724" s="33" t="n">
        <f aca="false">IF(OR(ROW()-設定!$B$30&lt;2,ROW()+設定!$B$30&gt;13701,N($A12724)&lt;=0,N(INDEX($A$2:$A$13701,MIN(13700,MAX(1,ROW()-1+設定!$B$30))))&lt;=0,$A12724&lt;設定!$B$28,$A12724&gt;設定!$B$29),0,IF(AND($C12724&gt;=MAX(INDEX($C$1:$C$13701,MAX(1,ROW()-設定!$B$24)):INDEX($C$1:$C$13701,MAX(1,ROW()-1))),$C12724&gt;MAX(INDEX($C$1:$C$13701,MIN(13701,ROW()+1)):INDEX($C$1:$C$13701,MIN(13701,ROW()+設定!$B$24))),$C12724&gt;=設定!$B$32,$C12724&gt;=MAX(MIN(INDEX($C$1:$C$13701,MAX(1,ROW()-設定!$B$26)):INDEX($C$1:$C$13701,MAX(1,ROW()-1))),MIN(INDEX($C$1:$C$13701,MIN(13701,ROW()+1)):INDEX($C$1:$C$13701,MIN(13701,ROW()+設定!$B$26))))*10^(設定!$B$27/20)),1,0))</f>
        <v>0</v>
      </c>
      <c r="G12724" s="33" t="n">
        <f aca="false">$G12723+IF($F12724=1,1,0)</f>
        <v>6</v>
      </c>
      <c r="H12724" s="0" t="str">
        <f aca="false">IF($F12724=1,$G12724,"")</f>
        <v/>
      </c>
    </row>
    <row r="12725" customFormat="false" ht="15" hidden="false" customHeight="false" outlineLevel="0" collapsed="false">
      <c r="A12725" s="30" t="n">
        <v>1987.96875</v>
      </c>
      <c r="B12725" s="31" t="n">
        <v>9.8672</v>
      </c>
      <c r="C12725" s="32" t="n">
        <f aca="false">IF($A12725="","",IF(設定!$B$21="dB",10^($B12725/20),ABS($B12725)))</f>
        <v>3.11429680346659</v>
      </c>
      <c r="D12725" s="32" t="n">
        <f aca="false">IF($A12725="","",$A12725^2)</f>
        <v>3952019.75097656</v>
      </c>
      <c r="E12725" s="32" t="n">
        <f aca="false">IF($A12725="","",IF($C12725&lt;=0,"",1/$C12725^2))</f>
        <v>0.10310506491192</v>
      </c>
      <c r="F12725" s="33" t="n">
        <f aca="false">IF(OR(ROW()-設定!$B$30&lt;2,ROW()+設定!$B$30&gt;13701,N($A12725)&lt;=0,N(INDEX($A$2:$A$13701,MIN(13700,MAX(1,ROW()-1+設定!$B$30))))&lt;=0,$A12725&lt;設定!$B$28,$A12725&gt;設定!$B$29),0,IF(AND($C12725&gt;=MAX(INDEX($C$1:$C$13701,MAX(1,ROW()-設定!$B$24)):INDEX($C$1:$C$13701,MAX(1,ROW()-1))),$C12725&gt;MAX(INDEX($C$1:$C$13701,MIN(13701,ROW()+1)):INDEX($C$1:$C$13701,MIN(13701,ROW()+設定!$B$24))),$C12725&gt;=設定!$B$32,$C12725&gt;=MAX(MIN(INDEX($C$1:$C$13701,MAX(1,ROW()-設定!$B$26)):INDEX($C$1:$C$13701,MAX(1,ROW()-1))),MIN(INDEX($C$1:$C$13701,MIN(13701,ROW()+1)):INDEX($C$1:$C$13701,MIN(13701,ROW()+設定!$B$26))))*10^(設定!$B$27/20)),1,0))</f>
        <v>0</v>
      </c>
      <c r="G12725" s="33" t="n">
        <f aca="false">$G12724+IF($F12725=1,1,0)</f>
        <v>6</v>
      </c>
      <c r="H12725" s="0" t="str">
        <f aca="false">IF($F12725=1,$G12725,"")</f>
        <v/>
      </c>
    </row>
    <row r="12726" customFormat="false" ht="15" hidden="false" customHeight="false" outlineLevel="0" collapsed="false">
      <c r="A12726" s="30" t="n">
        <v>1988.125</v>
      </c>
      <c r="B12726" s="31" t="n">
        <v>10.1627</v>
      </c>
      <c r="C12726" s="32" t="n">
        <f aca="false">IF($A12726="","",IF(設定!$B$21="dB",10^($B12726/20),ABS($B12726)))</f>
        <v>3.22207021289343</v>
      </c>
      <c r="D12726" s="32" t="n">
        <f aca="false">IF($A12726="","",$A12726^2)</f>
        <v>3952641.015625</v>
      </c>
      <c r="E12726" s="32" t="n">
        <f aca="false">IF($A12726="","",IF($C12726&lt;=0,"",1/$C12726^2))</f>
        <v>0.0963229999297033</v>
      </c>
      <c r="F12726" s="33" t="n">
        <f aca="false">IF(OR(ROW()-設定!$B$30&lt;2,ROW()+設定!$B$30&gt;13701,N($A12726)&lt;=0,N(INDEX($A$2:$A$13701,MIN(13700,MAX(1,ROW()-1+設定!$B$30))))&lt;=0,$A12726&lt;設定!$B$28,$A12726&gt;設定!$B$29),0,IF(AND($C12726&gt;=MAX(INDEX($C$1:$C$13701,MAX(1,ROW()-設定!$B$24)):INDEX($C$1:$C$13701,MAX(1,ROW()-1))),$C12726&gt;MAX(INDEX($C$1:$C$13701,MIN(13701,ROW()+1)):INDEX($C$1:$C$13701,MIN(13701,ROW()+設定!$B$24))),$C12726&gt;=設定!$B$32,$C12726&gt;=MAX(MIN(INDEX($C$1:$C$13701,MAX(1,ROW()-設定!$B$26)):INDEX($C$1:$C$13701,MAX(1,ROW()-1))),MIN(INDEX($C$1:$C$13701,MIN(13701,ROW()+1)):INDEX($C$1:$C$13701,MIN(13701,ROW()+設定!$B$26))))*10^(設定!$B$27/20)),1,0))</f>
        <v>0</v>
      </c>
      <c r="G12726" s="33" t="n">
        <f aca="false">$G12725+IF($F12726=1,1,0)</f>
        <v>6</v>
      </c>
      <c r="H12726" s="0" t="str">
        <f aca="false">IF($F12726=1,$G12726,"")</f>
        <v/>
      </c>
    </row>
    <row r="12727" customFormat="false" ht="15" hidden="false" customHeight="false" outlineLevel="0" collapsed="false">
      <c r="A12727" s="30" t="n">
        <v>1988.28125</v>
      </c>
      <c r="B12727" s="31" t="n">
        <v>10.1883</v>
      </c>
      <c r="C12727" s="32" t="n">
        <f aca="false">IF($A12727="","",IF(設定!$B$21="dB",10^($B12727/20),ABS($B12727)))</f>
        <v>3.23158065739412</v>
      </c>
      <c r="D12727" s="32" t="n">
        <f aca="false">IF($A12727="","",$A12727^2)</f>
        <v>3953262.32910156</v>
      </c>
      <c r="E12727" s="32" t="n">
        <f aca="false">IF($A12727="","",IF($C12727&lt;=0,"",1/$C12727^2))</f>
        <v>0.0957568828173319</v>
      </c>
      <c r="F12727" s="33" t="n">
        <f aca="false">IF(OR(ROW()-設定!$B$30&lt;2,ROW()+設定!$B$30&gt;13701,N($A12727)&lt;=0,N(INDEX($A$2:$A$13701,MIN(13700,MAX(1,ROW()-1+設定!$B$30))))&lt;=0,$A12727&lt;設定!$B$28,$A12727&gt;設定!$B$29),0,IF(AND($C12727&gt;=MAX(INDEX($C$1:$C$13701,MAX(1,ROW()-設定!$B$24)):INDEX($C$1:$C$13701,MAX(1,ROW()-1))),$C12727&gt;MAX(INDEX($C$1:$C$13701,MIN(13701,ROW()+1)):INDEX($C$1:$C$13701,MIN(13701,ROW()+設定!$B$24))),$C12727&gt;=設定!$B$32,$C12727&gt;=MAX(MIN(INDEX($C$1:$C$13701,MAX(1,ROW()-設定!$B$26)):INDEX($C$1:$C$13701,MAX(1,ROW()-1))),MIN(INDEX($C$1:$C$13701,MIN(13701,ROW()+1)):INDEX($C$1:$C$13701,MIN(13701,ROW()+設定!$B$26))))*10^(設定!$B$27/20)),1,0))</f>
        <v>0</v>
      </c>
      <c r="G12727" s="33" t="n">
        <f aca="false">$G12726+IF($F12727=1,1,0)</f>
        <v>6</v>
      </c>
      <c r="H12727" s="0" t="str">
        <f aca="false">IF($F12727=1,$G12727,"")</f>
        <v/>
      </c>
    </row>
    <row r="12728" customFormat="false" ht="15" hidden="false" customHeight="false" outlineLevel="0" collapsed="false">
      <c r="A12728" s="30" t="n">
        <v>1988.4375</v>
      </c>
      <c r="B12728" s="31" t="n">
        <v>10.2277</v>
      </c>
      <c r="C12728" s="32" t="n">
        <f aca="false">IF($A12728="","",IF(設定!$B$21="dB",10^($B12728/20),ABS($B12728)))</f>
        <v>3.246272703657</v>
      </c>
      <c r="D12728" s="32" t="n">
        <f aca="false">IF($A12728="","",$A12728^2)</f>
        <v>3953883.69140625</v>
      </c>
      <c r="E12728" s="32" t="n">
        <f aca="false">IF($A12728="","",IF($C12728&lt;=0,"",1/$C12728^2))</f>
        <v>0.0948920873595606</v>
      </c>
      <c r="F12728" s="33" t="n">
        <f aca="false">IF(OR(ROW()-設定!$B$30&lt;2,ROW()+設定!$B$30&gt;13701,N($A12728)&lt;=0,N(INDEX($A$2:$A$13701,MIN(13700,MAX(1,ROW()-1+設定!$B$30))))&lt;=0,$A12728&lt;設定!$B$28,$A12728&gt;設定!$B$29),0,IF(AND($C12728&gt;=MAX(INDEX($C$1:$C$13701,MAX(1,ROW()-設定!$B$24)):INDEX($C$1:$C$13701,MAX(1,ROW()-1))),$C12728&gt;MAX(INDEX($C$1:$C$13701,MIN(13701,ROW()+1)):INDEX($C$1:$C$13701,MIN(13701,ROW()+設定!$B$24))),$C12728&gt;=設定!$B$32,$C12728&gt;=MAX(MIN(INDEX($C$1:$C$13701,MAX(1,ROW()-設定!$B$26)):INDEX($C$1:$C$13701,MAX(1,ROW()-1))),MIN(INDEX($C$1:$C$13701,MIN(13701,ROW()+1)):INDEX($C$1:$C$13701,MIN(13701,ROW()+設定!$B$26))))*10^(設定!$B$27/20)),1,0))</f>
        <v>0</v>
      </c>
      <c r="G12728" s="33" t="n">
        <f aca="false">$G12727+IF($F12728=1,1,0)</f>
        <v>6</v>
      </c>
      <c r="H12728" s="0" t="str">
        <f aca="false">IF($F12728=1,$G12728,"")</f>
        <v/>
      </c>
    </row>
    <row r="12729" customFormat="false" ht="15" hidden="false" customHeight="false" outlineLevel="0" collapsed="false">
      <c r="A12729" s="30" t="n">
        <v>1988.59375</v>
      </c>
      <c r="B12729" s="31" t="n">
        <v>9.7165</v>
      </c>
      <c r="C12729" s="32" t="n">
        <f aca="false">IF($A12729="","",IF(設定!$B$21="dB",10^($B12729/20),ABS($B12729)))</f>
        <v>3.06072985675616</v>
      </c>
      <c r="D12729" s="32" t="n">
        <f aca="false">IF($A12729="","",$A12729^2)</f>
        <v>3954505.10253906</v>
      </c>
      <c r="E12729" s="32" t="n">
        <f aca="false">IF($A12729="","",IF($C12729&lt;=0,"",1/$C12729^2))</f>
        <v>0.106745604260624</v>
      </c>
      <c r="F12729" s="33" t="n">
        <f aca="false">IF(OR(ROW()-設定!$B$30&lt;2,ROW()+設定!$B$30&gt;13701,N($A12729)&lt;=0,N(INDEX($A$2:$A$13701,MIN(13700,MAX(1,ROW()-1+設定!$B$30))))&lt;=0,$A12729&lt;設定!$B$28,$A12729&gt;設定!$B$29),0,IF(AND($C12729&gt;=MAX(INDEX($C$1:$C$13701,MAX(1,ROW()-設定!$B$24)):INDEX($C$1:$C$13701,MAX(1,ROW()-1))),$C12729&gt;MAX(INDEX($C$1:$C$13701,MIN(13701,ROW()+1)):INDEX($C$1:$C$13701,MIN(13701,ROW()+設定!$B$24))),$C12729&gt;=設定!$B$32,$C12729&gt;=MAX(MIN(INDEX($C$1:$C$13701,MAX(1,ROW()-設定!$B$26)):INDEX($C$1:$C$13701,MAX(1,ROW()-1))),MIN(INDEX($C$1:$C$13701,MIN(13701,ROW()+1)):INDEX($C$1:$C$13701,MIN(13701,ROW()+設定!$B$26))))*10^(設定!$B$27/20)),1,0))</f>
        <v>0</v>
      </c>
      <c r="G12729" s="33" t="n">
        <f aca="false">$G12728+IF($F12729=1,1,0)</f>
        <v>6</v>
      </c>
      <c r="H12729" s="0" t="str">
        <f aca="false">IF($F12729=1,$G12729,"")</f>
        <v/>
      </c>
    </row>
    <row r="12730" customFormat="false" ht="15" hidden="false" customHeight="false" outlineLevel="0" collapsed="false">
      <c r="A12730" s="30" t="n">
        <v>1988.75</v>
      </c>
      <c r="B12730" s="31" t="n">
        <v>10.0855</v>
      </c>
      <c r="C12730" s="32" t="n">
        <f aca="false">IF($A12730="","",IF(設定!$B$21="dB",10^($B12730/20),ABS($B12730)))</f>
        <v>3.19355941162847</v>
      </c>
      <c r="D12730" s="32" t="n">
        <f aca="false">IF($A12730="","",$A12730^2)</f>
        <v>3955126.5625</v>
      </c>
      <c r="E12730" s="32" t="n">
        <f aca="false">IF($A12730="","",IF($C12730&lt;=0,"",1/$C12730^2))</f>
        <v>0.0980505422965021</v>
      </c>
      <c r="F12730" s="33" t="n">
        <f aca="false">IF(OR(ROW()-設定!$B$30&lt;2,ROW()+設定!$B$30&gt;13701,N($A12730)&lt;=0,N(INDEX($A$2:$A$13701,MIN(13700,MAX(1,ROW()-1+設定!$B$30))))&lt;=0,$A12730&lt;設定!$B$28,$A12730&gt;設定!$B$29),0,IF(AND($C12730&gt;=MAX(INDEX($C$1:$C$13701,MAX(1,ROW()-設定!$B$24)):INDEX($C$1:$C$13701,MAX(1,ROW()-1))),$C12730&gt;MAX(INDEX($C$1:$C$13701,MIN(13701,ROW()+1)):INDEX($C$1:$C$13701,MIN(13701,ROW()+設定!$B$24))),$C12730&gt;=設定!$B$32,$C12730&gt;=MAX(MIN(INDEX($C$1:$C$13701,MAX(1,ROW()-設定!$B$26)):INDEX($C$1:$C$13701,MAX(1,ROW()-1))),MIN(INDEX($C$1:$C$13701,MIN(13701,ROW()+1)):INDEX($C$1:$C$13701,MIN(13701,ROW()+設定!$B$26))))*10^(設定!$B$27/20)),1,0))</f>
        <v>0</v>
      </c>
      <c r="G12730" s="33" t="n">
        <f aca="false">$G12729+IF($F12730=1,1,0)</f>
        <v>6</v>
      </c>
      <c r="H12730" s="0" t="str">
        <f aca="false">IF($F12730=1,$G12730,"")</f>
        <v/>
      </c>
    </row>
    <row r="12731" customFormat="false" ht="15" hidden="false" customHeight="false" outlineLevel="0" collapsed="false">
      <c r="A12731" s="30" t="n">
        <v>1988.90625</v>
      </c>
      <c r="B12731" s="31" t="n">
        <v>10.0552</v>
      </c>
      <c r="C12731" s="32" t="n">
        <f aca="false">IF($A12731="","",IF(設定!$B$21="dB",10^($B12731/20),ABS($B12731)))</f>
        <v>3.18243835526735</v>
      </c>
      <c r="D12731" s="32" t="n">
        <f aca="false">IF($A12731="","",$A12731^2)</f>
        <v>3955748.07128906</v>
      </c>
      <c r="E12731" s="32" t="n">
        <f aca="false">IF($A12731="","",IF($C12731&lt;=0,"",1/$C12731^2))</f>
        <v>0.0987370164623416</v>
      </c>
      <c r="F12731" s="33" t="n">
        <f aca="false">IF(OR(ROW()-設定!$B$30&lt;2,ROW()+設定!$B$30&gt;13701,N($A12731)&lt;=0,N(INDEX($A$2:$A$13701,MIN(13700,MAX(1,ROW()-1+設定!$B$30))))&lt;=0,$A12731&lt;設定!$B$28,$A12731&gt;設定!$B$29),0,IF(AND($C12731&gt;=MAX(INDEX($C$1:$C$13701,MAX(1,ROW()-設定!$B$24)):INDEX($C$1:$C$13701,MAX(1,ROW()-1))),$C12731&gt;MAX(INDEX($C$1:$C$13701,MIN(13701,ROW()+1)):INDEX($C$1:$C$13701,MIN(13701,ROW()+設定!$B$24))),$C12731&gt;=設定!$B$32,$C12731&gt;=MAX(MIN(INDEX($C$1:$C$13701,MAX(1,ROW()-設定!$B$26)):INDEX($C$1:$C$13701,MAX(1,ROW()-1))),MIN(INDEX($C$1:$C$13701,MIN(13701,ROW()+1)):INDEX($C$1:$C$13701,MIN(13701,ROW()+設定!$B$26))))*10^(設定!$B$27/20)),1,0))</f>
        <v>0</v>
      </c>
      <c r="G12731" s="33" t="n">
        <f aca="false">$G12730+IF($F12731=1,1,0)</f>
        <v>6</v>
      </c>
      <c r="H12731" s="0" t="str">
        <f aca="false">IF($F12731=1,$G12731,"")</f>
        <v/>
      </c>
    </row>
    <row r="12732" customFormat="false" ht="15" hidden="false" customHeight="false" outlineLevel="0" collapsed="false">
      <c r="A12732" s="30" t="n">
        <v>1989.0625</v>
      </c>
      <c r="B12732" s="31" t="n">
        <v>9.695</v>
      </c>
      <c r="C12732" s="32" t="n">
        <f aca="false">IF($A12732="","",IF(設定!$B$21="dB",10^($B12732/20),ABS($B12732)))</f>
        <v>3.05316306531703</v>
      </c>
      <c r="D12732" s="32" t="n">
        <f aca="false">IF($A12732="","",$A12732^2)</f>
        <v>3956369.62890625</v>
      </c>
      <c r="E12732" s="32" t="n">
        <f aca="false">IF($A12732="","",IF($C12732&lt;=0,"",1/$C12732^2))</f>
        <v>0.107275364783553</v>
      </c>
      <c r="F12732" s="33" t="n">
        <f aca="false">IF(OR(ROW()-設定!$B$30&lt;2,ROW()+設定!$B$30&gt;13701,N($A12732)&lt;=0,N(INDEX($A$2:$A$13701,MIN(13700,MAX(1,ROW()-1+設定!$B$30))))&lt;=0,$A12732&lt;設定!$B$28,$A12732&gt;設定!$B$29),0,IF(AND($C12732&gt;=MAX(INDEX($C$1:$C$13701,MAX(1,ROW()-設定!$B$24)):INDEX($C$1:$C$13701,MAX(1,ROW()-1))),$C12732&gt;MAX(INDEX($C$1:$C$13701,MIN(13701,ROW()+1)):INDEX($C$1:$C$13701,MIN(13701,ROW()+設定!$B$24))),$C12732&gt;=設定!$B$32,$C12732&gt;=MAX(MIN(INDEX($C$1:$C$13701,MAX(1,ROW()-設定!$B$26)):INDEX($C$1:$C$13701,MAX(1,ROW()-1))),MIN(INDEX($C$1:$C$13701,MIN(13701,ROW()+1)):INDEX($C$1:$C$13701,MIN(13701,ROW()+設定!$B$26))))*10^(設定!$B$27/20)),1,0))</f>
        <v>0</v>
      </c>
      <c r="G12732" s="33" t="n">
        <f aca="false">$G12731+IF($F12732=1,1,0)</f>
        <v>6</v>
      </c>
      <c r="H12732" s="0" t="str">
        <f aca="false">IF($F12732=1,$G12732,"")</f>
        <v/>
      </c>
    </row>
    <row r="12733" customFormat="false" ht="15" hidden="false" customHeight="false" outlineLevel="0" collapsed="false">
      <c r="A12733" s="30" t="n">
        <v>1989.21875</v>
      </c>
      <c r="B12733" s="31" t="n">
        <v>9.9345</v>
      </c>
      <c r="C12733" s="32" t="n">
        <f aca="false">IF($A12733="","",IF(設定!$B$21="dB",10^($B12733/20),ABS($B12733)))</f>
        <v>3.13852071900801</v>
      </c>
      <c r="D12733" s="32" t="n">
        <f aca="false">IF($A12733="","",$A12733^2)</f>
        <v>3956991.23535156</v>
      </c>
      <c r="E12733" s="32" t="n">
        <f aca="false">IF($A12733="","",IF($C12733&lt;=0,"",1/$C12733^2))</f>
        <v>0.101519623863114</v>
      </c>
      <c r="F12733" s="33" t="n">
        <f aca="false">IF(OR(ROW()-設定!$B$30&lt;2,ROW()+設定!$B$30&gt;13701,N($A12733)&lt;=0,N(INDEX($A$2:$A$13701,MIN(13700,MAX(1,ROW()-1+設定!$B$30))))&lt;=0,$A12733&lt;設定!$B$28,$A12733&gt;設定!$B$29),0,IF(AND($C12733&gt;=MAX(INDEX($C$1:$C$13701,MAX(1,ROW()-設定!$B$24)):INDEX($C$1:$C$13701,MAX(1,ROW()-1))),$C12733&gt;MAX(INDEX($C$1:$C$13701,MIN(13701,ROW()+1)):INDEX($C$1:$C$13701,MIN(13701,ROW()+設定!$B$24))),$C12733&gt;=設定!$B$32,$C12733&gt;=MAX(MIN(INDEX($C$1:$C$13701,MAX(1,ROW()-設定!$B$26)):INDEX($C$1:$C$13701,MAX(1,ROW()-1))),MIN(INDEX($C$1:$C$13701,MIN(13701,ROW()+1)):INDEX($C$1:$C$13701,MIN(13701,ROW()+設定!$B$26))))*10^(設定!$B$27/20)),1,0))</f>
        <v>0</v>
      </c>
      <c r="G12733" s="33" t="n">
        <f aca="false">$G12732+IF($F12733=1,1,0)</f>
        <v>6</v>
      </c>
      <c r="H12733" s="0" t="str">
        <f aca="false">IF($F12733=1,$G12733,"")</f>
        <v/>
      </c>
    </row>
    <row r="12734" customFormat="false" ht="15" hidden="false" customHeight="false" outlineLevel="0" collapsed="false">
      <c r="A12734" s="30" t="n">
        <v>1989.375</v>
      </c>
      <c r="B12734" s="31" t="n">
        <v>9.9981</v>
      </c>
      <c r="C12734" s="32" t="n">
        <f aca="false">IF($A12734="","",IF(設定!$B$21="dB",10^($B12734/20),ABS($B12734)))</f>
        <v>3.16158600154675</v>
      </c>
      <c r="D12734" s="32" t="n">
        <f aca="false">IF($A12734="","",$A12734^2)</f>
        <v>3957612.890625</v>
      </c>
      <c r="E12734" s="32" t="n">
        <f aca="false">IF($A12734="","",IF($C12734&lt;=0,"",1/$C12734^2))</f>
        <v>0.100043758688089</v>
      </c>
      <c r="F12734" s="33" t="n">
        <f aca="false">IF(OR(ROW()-設定!$B$30&lt;2,ROW()+設定!$B$30&gt;13701,N($A12734)&lt;=0,N(INDEX($A$2:$A$13701,MIN(13700,MAX(1,ROW()-1+設定!$B$30))))&lt;=0,$A12734&lt;設定!$B$28,$A12734&gt;設定!$B$29),0,IF(AND($C12734&gt;=MAX(INDEX($C$1:$C$13701,MAX(1,ROW()-設定!$B$24)):INDEX($C$1:$C$13701,MAX(1,ROW()-1))),$C12734&gt;MAX(INDEX($C$1:$C$13701,MIN(13701,ROW()+1)):INDEX($C$1:$C$13701,MIN(13701,ROW()+設定!$B$24))),$C12734&gt;=設定!$B$32,$C12734&gt;=MAX(MIN(INDEX($C$1:$C$13701,MAX(1,ROW()-設定!$B$26)):INDEX($C$1:$C$13701,MAX(1,ROW()-1))),MIN(INDEX($C$1:$C$13701,MIN(13701,ROW()+1)):INDEX($C$1:$C$13701,MIN(13701,ROW()+設定!$B$26))))*10^(設定!$B$27/20)),1,0))</f>
        <v>0</v>
      </c>
      <c r="G12734" s="33" t="n">
        <f aca="false">$G12733+IF($F12734=1,1,0)</f>
        <v>6</v>
      </c>
      <c r="H12734" s="0" t="str">
        <f aca="false">IF($F12734=1,$G12734,"")</f>
        <v/>
      </c>
    </row>
    <row r="12735" customFormat="false" ht="15" hidden="false" customHeight="false" outlineLevel="0" collapsed="false">
      <c r="A12735" s="30" t="n">
        <v>1989.53125</v>
      </c>
      <c r="B12735" s="31" t="n">
        <v>10.1484</v>
      </c>
      <c r="C12735" s="32" t="n">
        <f aca="false">IF($A12735="","",IF(設定!$B$21="dB",10^($B12735/20),ABS($B12735)))</f>
        <v>3.21676992719773</v>
      </c>
      <c r="D12735" s="32" t="n">
        <f aca="false">IF($A12735="","",$A12735^2)</f>
        <v>3958234.59472656</v>
      </c>
      <c r="E12735" s="32" t="n">
        <f aca="false">IF($A12735="","",IF($C12735&lt;=0,"",1/$C12735^2))</f>
        <v>0.0966406850854714</v>
      </c>
      <c r="F12735" s="33" t="n">
        <f aca="false">IF(OR(ROW()-設定!$B$30&lt;2,ROW()+設定!$B$30&gt;13701,N($A12735)&lt;=0,N(INDEX($A$2:$A$13701,MIN(13700,MAX(1,ROW()-1+設定!$B$30))))&lt;=0,$A12735&lt;設定!$B$28,$A12735&gt;設定!$B$29),0,IF(AND($C12735&gt;=MAX(INDEX($C$1:$C$13701,MAX(1,ROW()-設定!$B$24)):INDEX($C$1:$C$13701,MAX(1,ROW()-1))),$C12735&gt;MAX(INDEX($C$1:$C$13701,MIN(13701,ROW()+1)):INDEX($C$1:$C$13701,MIN(13701,ROW()+設定!$B$24))),$C12735&gt;=設定!$B$32,$C12735&gt;=MAX(MIN(INDEX($C$1:$C$13701,MAX(1,ROW()-設定!$B$26)):INDEX($C$1:$C$13701,MAX(1,ROW()-1))),MIN(INDEX($C$1:$C$13701,MIN(13701,ROW()+1)):INDEX($C$1:$C$13701,MIN(13701,ROW()+設定!$B$26))))*10^(設定!$B$27/20)),1,0))</f>
        <v>0</v>
      </c>
      <c r="G12735" s="33" t="n">
        <f aca="false">$G12734+IF($F12735=1,1,0)</f>
        <v>6</v>
      </c>
      <c r="H12735" s="0" t="str">
        <f aca="false">IF($F12735=1,$G12735,"")</f>
        <v/>
      </c>
    </row>
    <row r="12736" customFormat="false" ht="15" hidden="false" customHeight="false" outlineLevel="0" collapsed="false">
      <c r="A12736" s="30" t="n">
        <v>1989.6875</v>
      </c>
      <c r="B12736" s="31" t="n">
        <v>9.9099</v>
      </c>
      <c r="C12736" s="32" t="n">
        <f aca="false">IF($A12736="","",IF(設定!$B$21="dB",10^($B12736/20),ABS($B12736)))</f>
        <v>3.12964443999309</v>
      </c>
      <c r="D12736" s="32" t="n">
        <f aca="false">IF($A12736="","",$A12736^2)</f>
        <v>3958856.34765625</v>
      </c>
      <c r="E12736" s="32" t="n">
        <f aca="false">IF($A12736="","",IF($C12736&lt;=0,"",1/$C12736^2))</f>
        <v>0.102096299197869</v>
      </c>
      <c r="F12736" s="33" t="n">
        <f aca="false">IF(OR(ROW()-設定!$B$30&lt;2,ROW()+設定!$B$30&gt;13701,N($A12736)&lt;=0,N(INDEX($A$2:$A$13701,MIN(13700,MAX(1,ROW()-1+設定!$B$30))))&lt;=0,$A12736&lt;設定!$B$28,$A12736&gt;設定!$B$29),0,IF(AND($C12736&gt;=MAX(INDEX($C$1:$C$13701,MAX(1,ROW()-設定!$B$24)):INDEX($C$1:$C$13701,MAX(1,ROW()-1))),$C12736&gt;MAX(INDEX($C$1:$C$13701,MIN(13701,ROW()+1)):INDEX($C$1:$C$13701,MIN(13701,ROW()+設定!$B$24))),$C12736&gt;=設定!$B$32,$C12736&gt;=MAX(MIN(INDEX($C$1:$C$13701,MAX(1,ROW()-設定!$B$26)):INDEX($C$1:$C$13701,MAX(1,ROW()-1))),MIN(INDEX($C$1:$C$13701,MIN(13701,ROW()+1)):INDEX($C$1:$C$13701,MIN(13701,ROW()+設定!$B$26))))*10^(設定!$B$27/20)),1,0))</f>
        <v>0</v>
      </c>
      <c r="G12736" s="33" t="n">
        <f aca="false">$G12735+IF($F12736=1,1,0)</f>
        <v>6</v>
      </c>
      <c r="H12736" s="0" t="str">
        <f aca="false">IF($F12736=1,$G12736,"")</f>
        <v/>
      </c>
    </row>
    <row r="12737" customFormat="false" ht="15" hidden="false" customHeight="false" outlineLevel="0" collapsed="false">
      <c r="A12737" s="30" t="n">
        <v>1989.84375</v>
      </c>
      <c r="B12737" s="31" t="n">
        <v>10.0145</v>
      </c>
      <c r="C12737" s="32" t="n">
        <f aca="false">IF($A12737="","",IF(設定!$B$21="dB",10^($B12737/20),ABS($B12737)))</f>
        <v>3.16756109367031</v>
      </c>
      <c r="D12737" s="32" t="n">
        <f aca="false">IF($A12737="","",$A12737^2)</f>
        <v>3959478.14941406</v>
      </c>
      <c r="E12737" s="32" t="n">
        <f aca="false">IF($A12737="","",IF($C12737&lt;=0,"",1/$C12737^2))</f>
        <v>0.0996666819037749</v>
      </c>
      <c r="F12737" s="33" t="n">
        <f aca="false">IF(OR(ROW()-設定!$B$30&lt;2,ROW()+設定!$B$30&gt;13701,N($A12737)&lt;=0,N(INDEX($A$2:$A$13701,MIN(13700,MAX(1,ROW()-1+設定!$B$30))))&lt;=0,$A12737&lt;設定!$B$28,$A12737&gt;設定!$B$29),0,IF(AND($C12737&gt;=MAX(INDEX($C$1:$C$13701,MAX(1,ROW()-設定!$B$24)):INDEX($C$1:$C$13701,MAX(1,ROW()-1))),$C12737&gt;MAX(INDEX($C$1:$C$13701,MIN(13701,ROW()+1)):INDEX($C$1:$C$13701,MIN(13701,ROW()+設定!$B$24))),$C12737&gt;=設定!$B$32,$C12737&gt;=MAX(MIN(INDEX($C$1:$C$13701,MAX(1,ROW()-設定!$B$26)):INDEX($C$1:$C$13701,MAX(1,ROW()-1))),MIN(INDEX($C$1:$C$13701,MIN(13701,ROW()+1)):INDEX($C$1:$C$13701,MIN(13701,ROW()+設定!$B$26))))*10^(設定!$B$27/20)),1,0))</f>
        <v>0</v>
      </c>
      <c r="G12737" s="33" t="n">
        <f aca="false">$G12736+IF($F12737=1,1,0)</f>
        <v>6</v>
      </c>
      <c r="H12737" s="0" t="str">
        <f aca="false">IF($F12737=1,$G12737,"")</f>
        <v/>
      </c>
    </row>
    <row r="12738" customFormat="false" ht="15" hidden="false" customHeight="false" outlineLevel="0" collapsed="false">
      <c r="A12738" s="30" t="n">
        <v>1990</v>
      </c>
      <c r="B12738" s="31" t="n">
        <v>9.9819</v>
      </c>
      <c r="C12738" s="32" t="n">
        <f aca="false">IF($A12738="","",IF(設定!$B$21="dB",10^($B12738/20),ABS($B12738)))</f>
        <v>3.15569484219137</v>
      </c>
      <c r="D12738" s="32" t="n">
        <f aca="false">IF($A12738="","",$A12738^2)</f>
        <v>3960100</v>
      </c>
      <c r="E12738" s="32" t="n">
        <f aca="false">IF($A12738="","",IF($C12738&lt;=0,"",1/$C12738^2))</f>
        <v>0.100417637587022</v>
      </c>
      <c r="F12738" s="33" t="n">
        <f aca="false">IF(OR(ROW()-設定!$B$30&lt;2,ROW()+設定!$B$30&gt;13701,N($A12738)&lt;=0,N(INDEX($A$2:$A$13701,MIN(13700,MAX(1,ROW()-1+設定!$B$30))))&lt;=0,$A12738&lt;設定!$B$28,$A12738&gt;設定!$B$29),0,IF(AND($C12738&gt;=MAX(INDEX($C$1:$C$13701,MAX(1,ROW()-設定!$B$24)):INDEX($C$1:$C$13701,MAX(1,ROW()-1))),$C12738&gt;MAX(INDEX($C$1:$C$13701,MIN(13701,ROW()+1)):INDEX($C$1:$C$13701,MIN(13701,ROW()+設定!$B$24))),$C12738&gt;=設定!$B$32,$C12738&gt;=MAX(MIN(INDEX($C$1:$C$13701,MAX(1,ROW()-設定!$B$26)):INDEX($C$1:$C$13701,MAX(1,ROW()-1))),MIN(INDEX($C$1:$C$13701,MIN(13701,ROW()+1)):INDEX($C$1:$C$13701,MIN(13701,ROW()+設定!$B$26))))*10^(設定!$B$27/20)),1,0))</f>
        <v>0</v>
      </c>
      <c r="G12738" s="33" t="n">
        <f aca="false">$G12737+IF($F12738=1,1,0)</f>
        <v>6</v>
      </c>
      <c r="H12738" s="0" t="str">
        <f aca="false">IF($F12738=1,$G12738,"")</f>
        <v/>
      </c>
    </row>
    <row r="12739" customFormat="false" ht="15" hidden="false" customHeight="false" outlineLevel="0" collapsed="false">
      <c r="A12739" s="30" t="n">
        <v>1990.15625</v>
      </c>
      <c r="B12739" s="31" t="n">
        <v>10.0213</v>
      </c>
      <c r="C12739" s="32" t="n">
        <f aca="false">IF($A12739="","",IF(設定!$B$21="dB",10^($B12739/20),ABS($B12739)))</f>
        <v>3.1700418814667</v>
      </c>
      <c r="D12739" s="32" t="n">
        <f aca="false">IF($A12739="","",$A12739^2)</f>
        <v>3960721.89941406</v>
      </c>
      <c r="E12739" s="32" t="n">
        <f aca="false">IF($A12739="","",IF($C12739&lt;=0,"",1/$C12739^2))</f>
        <v>0.0995107501204462</v>
      </c>
      <c r="F12739" s="33" t="n">
        <f aca="false">IF(OR(ROW()-設定!$B$30&lt;2,ROW()+設定!$B$30&gt;13701,N($A12739)&lt;=0,N(INDEX($A$2:$A$13701,MIN(13700,MAX(1,ROW()-1+設定!$B$30))))&lt;=0,$A12739&lt;設定!$B$28,$A12739&gt;設定!$B$29),0,IF(AND($C12739&gt;=MAX(INDEX($C$1:$C$13701,MAX(1,ROW()-設定!$B$24)):INDEX($C$1:$C$13701,MAX(1,ROW()-1))),$C12739&gt;MAX(INDEX($C$1:$C$13701,MIN(13701,ROW()+1)):INDEX($C$1:$C$13701,MIN(13701,ROW()+設定!$B$24))),$C12739&gt;=設定!$B$32,$C12739&gt;=MAX(MIN(INDEX($C$1:$C$13701,MAX(1,ROW()-設定!$B$26)):INDEX($C$1:$C$13701,MAX(1,ROW()-1))),MIN(INDEX($C$1:$C$13701,MIN(13701,ROW()+1)):INDEX($C$1:$C$13701,MIN(13701,ROW()+設定!$B$26))))*10^(設定!$B$27/20)),1,0))</f>
        <v>0</v>
      </c>
      <c r="G12739" s="33" t="n">
        <f aca="false">$G12738+IF($F12739=1,1,0)</f>
        <v>6</v>
      </c>
      <c r="H12739" s="0" t="str">
        <f aca="false">IF($F12739=1,$G12739,"")</f>
        <v/>
      </c>
    </row>
    <row r="12740" customFormat="false" ht="15" hidden="false" customHeight="false" outlineLevel="0" collapsed="false">
      <c r="A12740" s="30" t="n">
        <v>1990.3125</v>
      </c>
      <c r="B12740" s="31" t="n">
        <v>9.9374</v>
      </c>
      <c r="C12740" s="32" t="n">
        <f aca="false">IF($A12740="","",IF(設定!$B$21="dB",10^($B12740/20),ABS($B12740)))</f>
        <v>3.13956876705485</v>
      </c>
      <c r="D12740" s="32" t="n">
        <f aca="false">IF($A12740="","",$A12740^2)</f>
        <v>3961343.84765625</v>
      </c>
      <c r="E12740" s="32" t="n">
        <f aca="false">IF($A12740="","",IF($C12740&lt;=0,"",1/$C12740^2))</f>
        <v>0.101451856795311</v>
      </c>
      <c r="F12740" s="33" t="n">
        <f aca="false">IF(OR(ROW()-設定!$B$30&lt;2,ROW()+設定!$B$30&gt;13701,N($A12740)&lt;=0,N(INDEX($A$2:$A$13701,MIN(13700,MAX(1,ROW()-1+設定!$B$30))))&lt;=0,$A12740&lt;設定!$B$28,$A12740&gt;設定!$B$29),0,IF(AND($C12740&gt;=MAX(INDEX($C$1:$C$13701,MAX(1,ROW()-設定!$B$24)):INDEX($C$1:$C$13701,MAX(1,ROW()-1))),$C12740&gt;MAX(INDEX($C$1:$C$13701,MIN(13701,ROW()+1)):INDEX($C$1:$C$13701,MIN(13701,ROW()+設定!$B$24))),$C12740&gt;=設定!$B$32,$C12740&gt;=MAX(MIN(INDEX($C$1:$C$13701,MAX(1,ROW()-設定!$B$26)):INDEX($C$1:$C$13701,MAX(1,ROW()-1))),MIN(INDEX($C$1:$C$13701,MIN(13701,ROW()+1)):INDEX($C$1:$C$13701,MIN(13701,ROW()+設定!$B$26))))*10^(設定!$B$27/20)),1,0))</f>
        <v>0</v>
      </c>
      <c r="G12740" s="33" t="n">
        <f aca="false">$G12739+IF($F12740=1,1,0)</f>
        <v>6</v>
      </c>
      <c r="H12740" s="0" t="str">
        <f aca="false">IF($F12740=1,$G12740,"")</f>
        <v/>
      </c>
    </row>
    <row r="12741" customFormat="false" ht="15" hidden="false" customHeight="false" outlineLevel="0" collapsed="false">
      <c r="A12741" s="30" t="n">
        <v>1990.46875</v>
      </c>
      <c r="B12741" s="31" t="n">
        <v>10.0667</v>
      </c>
      <c r="C12741" s="32" t="n">
        <f aca="false">IF($A12741="","",IF(設定!$B$21="dB",10^($B12741/20),ABS($B12741)))</f>
        <v>3.18665465100243</v>
      </c>
      <c r="D12741" s="32" t="n">
        <f aca="false">IF($A12741="","",$A12741^2)</f>
        <v>3961965.84472656</v>
      </c>
      <c r="E12741" s="32" t="n">
        <f aca="false">IF($A12741="","",IF($C12741&lt;=0,"",1/$C12741^2))</f>
        <v>0.0984759093775787</v>
      </c>
      <c r="F12741" s="33" t="n">
        <f aca="false">IF(OR(ROW()-設定!$B$30&lt;2,ROW()+設定!$B$30&gt;13701,N($A12741)&lt;=0,N(INDEX($A$2:$A$13701,MIN(13700,MAX(1,ROW()-1+設定!$B$30))))&lt;=0,$A12741&lt;設定!$B$28,$A12741&gt;設定!$B$29),0,IF(AND($C12741&gt;=MAX(INDEX($C$1:$C$13701,MAX(1,ROW()-設定!$B$24)):INDEX($C$1:$C$13701,MAX(1,ROW()-1))),$C12741&gt;MAX(INDEX($C$1:$C$13701,MIN(13701,ROW()+1)):INDEX($C$1:$C$13701,MIN(13701,ROW()+設定!$B$24))),$C12741&gt;=設定!$B$32,$C12741&gt;=MAX(MIN(INDEX($C$1:$C$13701,MAX(1,ROW()-設定!$B$26)):INDEX($C$1:$C$13701,MAX(1,ROW()-1))),MIN(INDEX($C$1:$C$13701,MIN(13701,ROW()+1)):INDEX($C$1:$C$13701,MIN(13701,ROW()+設定!$B$26))))*10^(設定!$B$27/20)),1,0))</f>
        <v>0</v>
      </c>
      <c r="G12741" s="33" t="n">
        <f aca="false">$G12740+IF($F12741=1,1,0)</f>
        <v>6</v>
      </c>
      <c r="H12741" s="0" t="str">
        <f aca="false">IF($F12741=1,$G12741,"")</f>
        <v/>
      </c>
    </row>
    <row r="12742" customFormat="false" ht="15" hidden="false" customHeight="false" outlineLevel="0" collapsed="false">
      <c r="A12742" s="30" t="n">
        <v>1990.625</v>
      </c>
      <c r="B12742" s="31" t="n">
        <v>10.0704</v>
      </c>
      <c r="C12742" s="32" t="n">
        <f aca="false">IF($A12742="","",IF(設定!$B$21="dB",10^($B12742/20),ABS($B12742)))</f>
        <v>3.18801238571136</v>
      </c>
      <c r="D12742" s="32" t="n">
        <f aca="false">IF($A12742="","",$A12742^2)</f>
        <v>3962587.890625</v>
      </c>
      <c r="E12742" s="32" t="n">
        <f aca="false">IF($A12742="","",IF($C12742&lt;=0,"",1/$C12742^2))</f>
        <v>0.0983920479162569</v>
      </c>
      <c r="F12742" s="33" t="n">
        <f aca="false">IF(OR(ROW()-設定!$B$30&lt;2,ROW()+設定!$B$30&gt;13701,N($A12742)&lt;=0,N(INDEX($A$2:$A$13701,MIN(13700,MAX(1,ROW()-1+設定!$B$30))))&lt;=0,$A12742&lt;設定!$B$28,$A12742&gt;設定!$B$29),0,IF(AND($C12742&gt;=MAX(INDEX($C$1:$C$13701,MAX(1,ROW()-設定!$B$24)):INDEX($C$1:$C$13701,MAX(1,ROW()-1))),$C12742&gt;MAX(INDEX($C$1:$C$13701,MIN(13701,ROW()+1)):INDEX($C$1:$C$13701,MIN(13701,ROW()+設定!$B$24))),$C12742&gt;=設定!$B$32,$C12742&gt;=MAX(MIN(INDEX($C$1:$C$13701,MAX(1,ROW()-設定!$B$26)):INDEX($C$1:$C$13701,MAX(1,ROW()-1))),MIN(INDEX($C$1:$C$13701,MIN(13701,ROW()+1)):INDEX($C$1:$C$13701,MIN(13701,ROW()+設定!$B$26))))*10^(設定!$B$27/20)),1,0))</f>
        <v>0</v>
      </c>
      <c r="G12742" s="33" t="n">
        <f aca="false">$G12741+IF($F12742=1,1,0)</f>
        <v>6</v>
      </c>
      <c r="H12742" s="0" t="str">
        <f aca="false">IF($F12742=1,$G12742,"")</f>
        <v/>
      </c>
    </row>
    <row r="12743" customFormat="false" ht="15" hidden="false" customHeight="false" outlineLevel="0" collapsed="false">
      <c r="A12743" s="30" t="n">
        <v>1990.78125</v>
      </c>
      <c r="B12743" s="31" t="n">
        <v>9.8229</v>
      </c>
      <c r="C12743" s="32" t="n">
        <f aca="false">IF($A12743="","",IF(設定!$B$21="dB",10^($B12743/20),ABS($B12743)))</f>
        <v>3.09845362224243</v>
      </c>
      <c r="D12743" s="32" t="n">
        <f aca="false">IF($A12743="","",$A12743^2)</f>
        <v>3963209.98535156</v>
      </c>
      <c r="E12743" s="32" t="n">
        <f aca="false">IF($A12743="","",IF($C12743&lt;=0,"",1/$C12743^2))</f>
        <v>0.104162165459408</v>
      </c>
      <c r="F12743" s="33" t="n">
        <f aca="false">IF(OR(ROW()-設定!$B$30&lt;2,ROW()+設定!$B$30&gt;13701,N($A12743)&lt;=0,N(INDEX($A$2:$A$13701,MIN(13700,MAX(1,ROW()-1+設定!$B$30))))&lt;=0,$A12743&lt;設定!$B$28,$A12743&gt;設定!$B$29),0,IF(AND($C12743&gt;=MAX(INDEX($C$1:$C$13701,MAX(1,ROW()-設定!$B$24)):INDEX($C$1:$C$13701,MAX(1,ROW()-1))),$C12743&gt;MAX(INDEX($C$1:$C$13701,MIN(13701,ROW()+1)):INDEX($C$1:$C$13701,MIN(13701,ROW()+設定!$B$24))),$C12743&gt;=設定!$B$32,$C12743&gt;=MAX(MIN(INDEX($C$1:$C$13701,MAX(1,ROW()-設定!$B$26)):INDEX($C$1:$C$13701,MAX(1,ROW()-1))),MIN(INDEX($C$1:$C$13701,MIN(13701,ROW()+1)):INDEX($C$1:$C$13701,MIN(13701,ROW()+設定!$B$26))))*10^(設定!$B$27/20)),1,0))</f>
        <v>0</v>
      </c>
      <c r="G12743" s="33" t="n">
        <f aca="false">$G12742+IF($F12743=1,1,0)</f>
        <v>6</v>
      </c>
      <c r="H12743" s="0" t="str">
        <f aca="false">IF($F12743=1,$G12743,"")</f>
        <v/>
      </c>
    </row>
    <row r="12744" customFormat="false" ht="15" hidden="false" customHeight="false" outlineLevel="0" collapsed="false">
      <c r="A12744" s="30" t="n">
        <v>1990.9375</v>
      </c>
      <c r="B12744" s="31" t="n">
        <v>10.077</v>
      </c>
      <c r="C12744" s="32" t="n">
        <f aca="false">IF($A12744="","",IF(設定!$B$21="dB",10^($B12744/20),ABS($B12744)))</f>
        <v>3.19043572731911</v>
      </c>
      <c r="D12744" s="32" t="n">
        <f aca="false">IF($A12744="","",$A12744^2)</f>
        <v>3963832.12890625</v>
      </c>
      <c r="E12744" s="32" t="n">
        <f aca="false">IF($A12744="","",IF($C12744&lt;=0,"",1/$C12744^2))</f>
        <v>0.098242634475827</v>
      </c>
      <c r="F12744" s="33" t="n">
        <f aca="false">IF(OR(ROW()-設定!$B$30&lt;2,ROW()+設定!$B$30&gt;13701,N($A12744)&lt;=0,N(INDEX($A$2:$A$13701,MIN(13700,MAX(1,ROW()-1+設定!$B$30))))&lt;=0,$A12744&lt;設定!$B$28,$A12744&gt;設定!$B$29),0,IF(AND($C12744&gt;=MAX(INDEX($C$1:$C$13701,MAX(1,ROW()-設定!$B$24)):INDEX($C$1:$C$13701,MAX(1,ROW()-1))),$C12744&gt;MAX(INDEX($C$1:$C$13701,MIN(13701,ROW()+1)):INDEX($C$1:$C$13701,MIN(13701,ROW()+設定!$B$24))),$C12744&gt;=設定!$B$32,$C12744&gt;=MAX(MIN(INDEX($C$1:$C$13701,MAX(1,ROW()-設定!$B$26)):INDEX($C$1:$C$13701,MAX(1,ROW()-1))),MIN(INDEX($C$1:$C$13701,MIN(13701,ROW()+1)):INDEX($C$1:$C$13701,MIN(13701,ROW()+設定!$B$26))))*10^(設定!$B$27/20)),1,0))</f>
        <v>0</v>
      </c>
      <c r="G12744" s="33" t="n">
        <f aca="false">$G12743+IF($F12744=1,1,0)</f>
        <v>6</v>
      </c>
      <c r="H12744" s="0" t="str">
        <f aca="false">IF($F12744=1,$G12744,"")</f>
        <v/>
      </c>
    </row>
    <row r="12745" customFormat="false" ht="15" hidden="false" customHeight="false" outlineLevel="0" collapsed="false">
      <c r="A12745" s="30" t="n">
        <v>1991.09375</v>
      </c>
      <c r="B12745" s="31" t="n">
        <v>9.8785</v>
      </c>
      <c r="C12745" s="32" t="n">
        <f aca="false">IF($A12745="","",IF(設定!$B$21="dB",10^($B12745/20),ABS($B12745)))</f>
        <v>3.11835101744913</v>
      </c>
      <c r="D12745" s="32" t="n">
        <f aca="false">IF($A12745="","",$A12745^2)</f>
        <v>3964454.32128906</v>
      </c>
      <c r="E12745" s="32" t="n">
        <f aca="false">IF($A12745="","",IF($C12745&lt;=0,"",1/$C12745^2))</f>
        <v>0.102837142370147</v>
      </c>
      <c r="F12745" s="33" t="n">
        <f aca="false">IF(OR(ROW()-設定!$B$30&lt;2,ROW()+設定!$B$30&gt;13701,N($A12745)&lt;=0,N(INDEX($A$2:$A$13701,MIN(13700,MAX(1,ROW()-1+設定!$B$30))))&lt;=0,$A12745&lt;設定!$B$28,$A12745&gt;設定!$B$29),0,IF(AND($C12745&gt;=MAX(INDEX($C$1:$C$13701,MAX(1,ROW()-設定!$B$24)):INDEX($C$1:$C$13701,MAX(1,ROW()-1))),$C12745&gt;MAX(INDEX($C$1:$C$13701,MIN(13701,ROW()+1)):INDEX($C$1:$C$13701,MIN(13701,ROW()+設定!$B$24))),$C12745&gt;=設定!$B$32,$C12745&gt;=MAX(MIN(INDEX($C$1:$C$13701,MAX(1,ROW()-設定!$B$26)):INDEX($C$1:$C$13701,MAX(1,ROW()-1))),MIN(INDEX($C$1:$C$13701,MIN(13701,ROW()+1)):INDEX($C$1:$C$13701,MIN(13701,ROW()+設定!$B$26))))*10^(設定!$B$27/20)),1,0))</f>
        <v>0</v>
      </c>
      <c r="G12745" s="33" t="n">
        <f aca="false">$G12744+IF($F12745=1,1,0)</f>
        <v>6</v>
      </c>
      <c r="H12745" s="0" t="str">
        <f aca="false">IF($F12745=1,$G12745,"")</f>
        <v/>
      </c>
    </row>
    <row r="12746" customFormat="false" ht="15" hidden="false" customHeight="false" outlineLevel="0" collapsed="false">
      <c r="A12746" s="30" t="n">
        <v>1991.25</v>
      </c>
      <c r="B12746" s="31" t="n">
        <v>9.9236</v>
      </c>
      <c r="C12746" s="32" t="n">
        <f aca="false">IF($A12746="","",IF(設定!$B$21="dB",10^($B12746/20),ABS($B12746)))</f>
        <v>3.13458463173319</v>
      </c>
      <c r="D12746" s="32" t="n">
        <f aca="false">IF($A12746="","",$A12746^2)</f>
        <v>3965076.5625</v>
      </c>
      <c r="E12746" s="32" t="n">
        <f aca="false">IF($A12746="","",IF($C12746&lt;=0,"",1/$C12746^2))</f>
        <v>0.10177473963032</v>
      </c>
      <c r="F12746" s="33" t="n">
        <f aca="false">IF(OR(ROW()-設定!$B$30&lt;2,ROW()+設定!$B$30&gt;13701,N($A12746)&lt;=0,N(INDEX($A$2:$A$13701,MIN(13700,MAX(1,ROW()-1+設定!$B$30))))&lt;=0,$A12746&lt;設定!$B$28,$A12746&gt;設定!$B$29),0,IF(AND($C12746&gt;=MAX(INDEX($C$1:$C$13701,MAX(1,ROW()-設定!$B$24)):INDEX($C$1:$C$13701,MAX(1,ROW()-1))),$C12746&gt;MAX(INDEX($C$1:$C$13701,MIN(13701,ROW()+1)):INDEX($C$1:$C$13701,MIN(13701,ROW()+設定!$B$24))),$C12746&gt;=設定!$B$32,$C12746&gt;=MAX(MIN(INDEX($C$1:$C$13701,MAX(1,ROW()-設定!$B$26)):INDEX($C$1:$C$13701,MAX(1,ROW()-1))),MIN(INDEX($C$1:$C$13701,MIN(13701,ROW()+1)):INDEX($C$1:$C$13701,MIN(13701,ROW()+設定!$B$26))))*10^(設定!$B$27/20)),1,0))</f>
        <v>0</v>
      </c>
      <c r="G12746" s="33" t="n">
        <f aca="false">$G12745+IF($F12746=1,1,0)</f>
        <v>6</v>
      </c>
      <c r="H12746" s="0" t="str">
        <f aca="false">IF($F12746=1,$G12746,"")</f>
        <v/>
      </c>
    </row>
    <row r="12747" customFormat="false" ht="15" hidden="false" customHeight="false" outlineLevel="0" collapsed="false">
      <c r="A12747" s="30" t="n">
        <v>1991.40625</v>
      </c>
      <c r="B12747" s="31" t="n">
        <v>10.0642</v>
      </c>
      <c r="C12747" s="32" t="n">
        <f aca="false">IF($A12747="","",IF(設定!$B$21="dB",10^($B12747/20),ABS($B12747)))</f>
        <v>3.18573759004745</v>
      </c>
      <c r="D12747" s="32" t="n">
        <f aca="false">IF($A12747="","",$A12747^2)</f>
        <v>3965698.85253906</v>
      </c>
      <c r="E12747" s="32" t="n">
        <f aca="false">IF($A12747="","",IF($C12747&lt;=0,"",1/$C12747^2))</f>
        <v>0.0985326129868616</v>
      </c>
      <c r="F12747" s="33" t="n">
        <f aca="false">IF(OR(ROW()-設定!$B$30&lt;2,ROW()+設定!$B$30&gt;13701,N($A12747)&lt;=0,N(INDEX($A$2:$A$13701,MIN(13700,MAX(1,ROW()-1+設定!$B$30))))&lt;=0,$A12747&lt;設定!$B$28,$A12747&gt;設定!$B$29),0,IF(AND($C12747&gt;=MAX(INDEX($C$1:$C$13701,MAX(1,ROW()-設定!$B$24)):INDEX($C$1:$C$13701,MAX(1,ROW()-1))),$C12747&gt;MAX(INDEX($C$1:$C$13701,MIN(13701,ROW()+1)):INDEX($C$1:$C$13701,MIN(13701,ROW()+設定!$B$24))),$C12747&gt;=設定!$B$32,$C12747&gt;=MAX(MIN(INDEX($C$1:$C$13701,MAX(1,ROW()-設定!$B$26)):INDEX($C$1:$C$13701,MAX(1,ROW()-1))),MIN(INDEX($C$1:$C$13701,MIN(13701,ROW()+1)):INDEX($C$1:$C$13701,MIN(13701,ROW()+設定!$B$26))))*10^(設定!$B$27/20)),1,0))</f>
        <v>0</v>
      </c>
      <c r="G12747" s="33" t="n">
        <f aca="false">$G12746+IF($F12747=1,1,0)</f>
        <v>6</v>
      </c>
      <c r="H12747" s="0" t="str">
        <f aca="false">IF($F12747=1,$G12747,"")</f>
        <v/>
      </c>
    </row>
    <row r="12748" customFormat="false" ht="15" hidden="false" customHeight="false" outlineLevel="0" collapsed="false">
      <c r="A12748" s="30" t="n">
        <v>1991.5625</v>
      </c>
      <c r="B12748" s="31" t="n">
        <v>9.9532</v>
      </c>
      <c r="C12748" s="32" t="n">
        <f aca="false">IF($A12748="","",IF(設定!$B$21="dB",10^($B12748/20),ABS($B12748)))</f>
        <v>3.14528497263905</v>
      </c>
      <c r="D12748" s="32" t="n">
        <f aca="false">IF($A12748="","",$A12748^2)</f>
        <v>3966321.19140625</v>
      </c>
      <c r="E12748" s="32" t="n">
        <f aca="false">IF($A12748="","",IF($C12748&lt;=0,"",1/$C12748^2))</f>
        <v>0.101083436950601</v>
      </c>
      <c r="F12748" s="33" t="n">
        <f aca="false">IF(OR(ROW()-設定!$B$30&lt;2,ROW()+設定!$B$30&gt;13701,N($A12748)&lt;=0,N(INDEX($A$2:$A$13701,MIN(13700,MAX(1,ROW()-1+設定!$B$30))))&lt;=0,$A12748&lt;設定!$B$28,$A12748&gt;設定!$B$29),0,IF(AND($C12748&gt;=MAX(INDEX($C$1:$C$13701,MAX(1,ROW()-設定!$B$24)):INDEX($C$1:$C$13701,MAX(1,ROW()-1))),$C12748&gt;MAX(INDEX($C$1:$C$13701,MIN(13701,ROW()+1)):INDEX($C$1:$C$13701,MIN(13701,ROW()+設定!$B$24))),$C12748&gt;=設定!$B$32,$C12748&gt;=MAX(MIN(INDEX($C$1:$C$13701,MAX(1,ROW()-設定!$B$26)):INDEX($C$1:$C$13701,MAX(1,ROW()-1))),MIN(INDEX($C$1:$C$13701,MIN(13701,ROW()+1)):INDEX($C$1:$C$13701,MIN(13701,ROW()+設定!$B$26))))*10^(設定!$B$27/20)),1,0))</f>
        <v>0</v>
      </c>
      <c r="G12748" s="33" t="n">
        <f aca="false">$G12747+IF($F12748=1,1,0)</f>
        <v>6</v>
      </c>
      <c r="H12748" s="0" t="str">
        <f aca="false">IF($F12748=1,$G12748,"")</f>
        <v/>
      </c>
    </row>
    <row r="12749" customFormat="false" ht="15" hidden="false" customHeight="false" outlineLevel="0" collapsed="false">
      <c r="A12749" s="30" t="n">
        <v>1991.71875</v>
      </c>
      <c r="B12749" s="31" t="n">
        <v>9.9982</v>
      </c>
      <c r="C12749" s="32" t="n">
        <f aca="false">IF($A12749="","",IF(設定!$B$21="dB",10^($B12749/20),ABS($B12749)))</f>
        <v>3.16162240086027</v>
      </c>
      <c r="D12749" s="32" t="n">
        <f aca="false">IF($A12749="","",$A12749^2)</f>
        <v>3966943.57910156</v>
      </c>
      <c r="E12749" s="32" t="n">
        <f aca="false">IF($A12749="","",IF($C12749&lt;=0,"",1/$C12749^2))</f>
        <v>0.100041455121936</v>
      </c>
      <c r="F12749" s="33" t="n">
        <f aca="false">IF(OR(ROW()-設定!$B$30&lt;2,ROW()+設定!$B$30&gt;13701,N($A12749)&lt;=0,N(INDEX($A$2:$A$13701,MIN(13700,MAX(1,ROW()-1+設定!$B$30))))&lt;=0,$A12749&lt;設定!$B$28,$A12749&gt;設定!$B$29),0,IF(AND($C12749&gt;=MAX(INDEX($C$1:$C$13701,MAX(1,ROW()-設定!$B$24)):INDEX($C$1:$C$13701,MAX(1,ROW()-1))),$C12749&gt;MAX(INDEX($C$1:$C$13701,MIN(13701,ROW()+1)):INDEX($C$1:$C$13701,MIN(13701,ROW()+設定!$B$24))),$C12749&gt;=設定!$B$32,$C12749&gt;=MAX(MIN(INDEX($C$1:$C$13701,MAX(1,ROW()-設定!$B$26)):INDEX($C$1:$C$13701,MAX(1,ROW()-1))),MIN(INDEX($C$1:$C$13701,MIN(13701,ROW()+1)):INDEX($C$1:$C$13701,MIN(13701,ROW()+設定!$B$26))))*10^(設定!$B$27/20)),1,0))</f>
        <v>0</v>
      </c>
      <c r="G12749" s="33" t="n">
        <f aca="false">$G12748+IF($F12749=1,1,0)</f>
        <v>6</v>
      </c>
      <c r="H12749" s="0" t="str">
        <f aca="false">IF($F12749=1,$G12749,"")</f>
        <v/>
      </c>
    </row>
    <row r="12750" customFormat="false" ht="15" hidden="false" customHeight="false" outlineLevel="0" collapsed="false">
      <c r="A12750" s="30" t="n">
        <v>1991.875</v>
      </c>
      <c r="B12750" s="31" t="n">
        <v>10.0163</v>
      </c>
      <c r="C12750" s="32" t="n">
        <f aca="false">IF($A12750="","",IF(設定!$B$21="dB",10^($B12750/20),ABS($B12750)))</f>
        <v>3.16821758379704</v>
      </c>
      <c r="D12750" s="32" t="n">
        <f aca="false">IF($A12750="","",$A12750^2)</f>
        <v>3967566.015625</v>
      </c>
      <c r="E12750" s="32" t="n">
        <f aca="false">IF($A12750="","",IF($C12750&lt;=0,"",1/$C12750^2))</f>
        <v>0.0996253820801548</v>
      </c>
      <c r="F12750" s="33" t="n">
        <f aca="false">IF(OR(ROW()-設定!$B$30&lt;2,ROW()+設定!$B$30&gt;13701,N($A12750)&lt;=0,N(INDEX($A$2:$A$13701,MIN(13700,MAX(1,ROW()-1+設定!$B$30))))&lt;=0,$A12750&lt;設定!$B$28,$A12750&gt;設定!$B$29),0,IF(AND($C12750&gt;=MAX(INDEX($C$1:$C$13701,MAX(1,ROW()-設定!$B$24)):INDEX($C$1:$C$13701,MAX(1,ROW()-1))),$C12750&gt;MAX(INDEX($C$1:$C$13701,MIN(13701,ROW()+1)):INDEX($C$1:$C$13701,MIN(13701,ROW()+設定!$B$24))),$C12750&gt;=設定!$B$32,$C12750&gt;=MAX(MIN(INDEX($C$1:$C$13701,MAX(1,ROW()-設定!$B$26)):INDEX($C$1:$C$13701,MAX(1,ROW()-1))),MIN(INDEX($C$1:$C$13701,MIN(13701,ROW()+1)):INDEX($C$1:$C$13701,MIN(13701,ROW()+設定!$B$26))))*10^(設定!$B$27/20)),1,0))</f>
        <v>0</v>
      </c>
      <c r="G12750" s="33" t="n">
        <f aca="false">$G12749+IF($F12750=1,1,0)</f>
        <v>6</v>
      </c>
      <c r="H12750" s="0" t="str">
        <f aca="false">IF($F12750=1,$G12750,"")</f>
        <v/>
      </c>
    </row>
    <row r="12751" customFormat="false" ht="15" hidden="false" customHeight="false" outlineLevel="0" collapsed="false">
      <c r="A12751" s="30" t="n">
        <v>1992.03125</v>
      </c>
      <c r="B12751" s="31" t="n">
        <v>9.9919</v>
      </c>
      <c r="C12751" s="32" t="n">
        <f aca="false">IF($A12751="","",IF(設定!$B$21="dB",10^($B12751/20),ABS($B12751)))</f>
        <v>3.15933006234161</v>
      </c>
      <c r="D12751" s="32" t="n">
        <f aca="false">IF($A12751="","",$A12751^2)</f>
        <v>3968188.50097656</v>
      </c>
      <c r="E12751" s="32" t="n">
        <f aca="false">IF($A12751="","",IF($C12751&lt;=0,"",1/$C12751^2))</f>
        <v>0.100186683429482</v>
      </c>
      <c r="F12751" s="33" t="n">
        <f aca="false">IF(OR(ROW()-設定!$B$30&lt;2,ROW()+設定!$B$30&gt;13701,N($A12751)&lt;=0,N(INDEX($A$2:$A$13701,MIN(13700,MAX(1,ROW()-1+設定!$B$30))))&lt;=0,$A12751&lt;設定!$B$28,$A12751&gt;設定!$B$29),0,IF(AND($C12751&gt;=MAX(INDEX($C$1:$C$13701,MAX(1,ROW()-設定!$B$24)):INDEX($C$1:$C$13701,MAX(1,ROW()-1))),$C12751&gt;MAX(INDEX($C$1:$C$13701,MIN(13701,ROW()+1)):INDEX($C$1:$C$13701,MIN(13701,ROW()+設定!$B$24))),$C12751&gt;=設定!$B$32,$C12751&gt;=MAX(MIN(INDEX($C$1:$C$13701,MAX(1,ROW()-設定!$B$26)):INDEX($C$1:$C$13701,MAX(1,ROW()-1))),MIN(INDEX($C$1:$C$13701,MIN(13701,ROW()+1)):INDEX($C$1:$C$13701,MIN(13701,ROW()+設定!$B$26))))*10^(設定!$B$27/20)),1,0))</f>
        <v>0</v>
      </c>
      <c r="G12751" s="33" t="n">
        <f aca="false">$G12750+IF($F12751=1,1,0)</f>
        <v>6</v>
      </c>
      <c r="H12751" s="0" t="str">
        <f aca="false">IF($F12751=1,$G12751,"")</f>
        <v/>
      </c>
    </row>
    <row r="12752" customFormat="false" ht="15" hidden="false" customHeight="false" outlineLevel="0" collapsed="false">
      <c r="A12752" s="30" t="n">
        <v>1992.1875</v>
      </c>
      <c r="B12752" s="31" t="n">
        <v>9.8693</v>
      </c>
      <c r="C12752" s="32" t="n">
        <f aca="false">IF($A12752="","",IF(設定!$B$21="dB",10^($B12752/20),ABS($B12752)))</f>
        <v>3.11504984250104</v>
      </c>
      <c r="D12752" s="32" t="n">
        <f aca="false">IF($A12752="","",$A12752^2)</f>
        <v>3968811.03515625</v>
      </c>
      <c r="E12752" s="32" t="n">
        <f aca="false">IF($A12752="","",IF($C12752&lt;=0,"",1/$C12752^2))</f>
        <v>0.103055221244716</v>
      </c>
      <c r="F12752" s="33" t="n">
        <f aca="false">IF(OR(ROW()-設定!$B$30&lt;2,ROW()+設定!$B$30&gt;13701,N($A12752)&lt;=0,N(INDEX($A$2:$A$13701,MIN(13700,MAX(1,ROW()-1+設定!$B$30))))&lt;=0,$A12752&lt;設定!$B$28,$A12752&gt;設定!$B$29),0,IF(AND($C12752&gt;=MAX(INDEX($C$1:$C$13701,MAX(1,ROW()-設定!$B$24)):INDEX($C$1:$C$13701,MAX(1,ROW()-1))),$C12752&gt;MAX(INDEX($C$1:$C$13701,MIN(13701,ROW()+1)):INDEX($C$1:$C$13701,MIN(13701,ROW()+設定!$B$24))),$C12752&gt;=設定!$B$32,$C12752&gt;=MAX(MIN(INDEX($C$1:$C$13701,MAX(1,ROW()-設定!$B$26)):INDEX($C$1:$C$13701,MAX(1,ROW()-1))),MIN(INDEX($C$1:$C$13701,MIN(13701,ROW()+1)):INDEX($C$1:$C$13701,MIN(13701,ROW()+設定!$B$26))))*10^(設定!$B$27/20)),1,0))</f>
        <v>0</v>
      </c>
      <c r="G12752" s="33" t="n">
        <f aca="false">$G12751+IF($F12752=1,1,0)</f>
        <v>6</v>
      </c>
      <c r="H12752" s="0" t="str">
        <f aca="false">IF($F12752=1,$G12752,"")</f>
        <v/>
      </c>
    </row>
    <row r="12753" customFormat="false" ht="15" hidden="false" customHeight="false" outlineLevel="0" collapsed="false">
      <c r="A12753" s="30" t="n">
        <v>1992.34375</v>
      </c>
      <c r="B12753" s="31" t="n">
        <v>9.8211</v>
      </c>
      <c r="C12753" s="32" t="n">
        <f aca="false">IF($A12753="","",IF(設定!$B$21="dB",10^($B12753/20),ABS($B12753)))</f>
        <v>3.09781158798899</v>
      </c>
      <c r="D12753" s="32" t="n">
        <f aca="false">IF($A12753="","",$A12753^2)</f>
        <v>3969433.61816406</v>
      </c>
      <c r="E12753" s="32" t="n">
        <f aca="false">IF($A12753="","",IF($C12753&lt;=0,"",1/$C12753^2))</f>
        <v>0.10420534601211</v>
      </c>
      <c r="F12753" s="33" t="n">
        <f aca="false">IF(OR(ROW()-設定!$B$30&lt;2,ROW()+設定!$B$30&gt;13701,N($A12753)&lt;=0,N(INDEX($A$2:$A$13701,MIN(13700,MAX(1,ROW()-1+設定!$B$30))))&lt;=0,$A12753&lt;設定!$B$28,$A12753&gt;設定!$B$29),0,IF(AND($C12753&gt;=MAX(INDEX($C$1:$C$13701,MAX(1,ROW()-設定!$B$24)):INDEX($C$1:$C$13701,MAX(1,ROW()-1))),$C12753&gt;MAX(INDEX($C$1:$C$13701,MIN(13701,ROW()+1)):INDEX($C$1:$C$13701,MIN(13701,ROW()+設定!$B$24))),$C12753&gt;=設定!$B$32,$C12753&gt;=MAX(MIN(INDEX($C$1:$C$13701,MAX(1,ROW()-設定!$B$26)):INDEX($C$1:$C$13701,MAX(1,ROW()-1))),MIN(INDEX($C$1:$C$13701,MIN(13701,ROW()+1)):INDEX($C$1:$C$13701,MIN(13701,ROW()+設定!$B$26))))*10^(設定!$B$27/20)),1,0))</f>
        <v>0</v>
      </c>
      <c r="G12753" s="33" t="n">
        <f aca="false">$G12752+IF($F12753=1,1,0)</f>
        <v>6</v>
      </c>
      <c r="H12753" s="0" t="str">
        <f aca="false">IF($F12753=1,$G12753,"")</f>
        <v/>
      </c>
    </row>
    <row r="12754" customFormat="false" ht="15" hidden="false" customHeight="false" outlineLevel="0" collapsed="false">
      <c r="A12754" s="30" t="n">
        <v>1992.5</v>
      </c>
      <c r="B12754" s="31" t="n">
        <v>9.9869</v>
      </c>
      <c r="C12754" s="32" t="n">
        <f aca="false">IF($A12754="","",IF(設定!$B$21="dB",10^($B12754/20),ABS($B12754)))</f>
        <v>3.15751192911627</v>
      </c>
      <c r="D12754" s="32" t="n">
        <f aca="false">IF($A12754="","",$A12754^2)</f>
        <v>3970056.25</v>
      </c>
      <c r="E12754" s="32" t="n">
        <f aca="false">IF($A12754="","",IF($C12754&lt;=0,"",1/$C12754^2))</f>
        <v>0.100302094034309</v>
      </c>
      <c r="F12754" s="33" t="n">
        <f aca="false">IF(OR(ROW()-設定!$B$30&lt;2,ROW()+設定!$B$30&gt;13701,N($A12754)&lt;=0,N(INDEX($A$2:$A$13701,MIN(13700,MAX(1,ROW()-1+設定!$B$30))))&lt;=0,$A12754&lt;設定!$B$28,$A12754&gt;設定!$B$29),0,IF(AND($C12754&gt;=MAX(INDEX($C$1:$C$13701,MAX(1,ROW()-設定!$B$24)):INDEX($C$1:$C$13701,MAX(1,ROW()-1))),$C12754&gt;MAX(INDEX($C$1:$C$13701,MIN(13701,ROW()+1)):INDEX($C$1:$C$13701,MIN(13701,ROW()+設定!$B$24))),$C12754&gt;=設定!$B$32,$C12754&gt;=MAX(MIN(INDEX($C$1:$C$13701,MAX(1,ROW()-設定!$B$26)):INDEX($C$1:$C$13701,MAX(1,ROW()-1))),MIN(INDEX($C$1:$C$13701,MIN(13701,ROW()+1)):INDEX($C$1:$C$13701,MIN(13701,ROW()+設定!$B$26))))*10^(設定!$B$27/20)),1,0))</f>
        <v>0</v>
      </c>
      <c r="G12754" s="33" t="n">
        <f aca="false">$G12753+IF($F12754=1,1,0)</f>
        <v>6</v>
      </c>
      <c r="H12754" s="0" t="str">
        <f aca="false">IF($F12754=1,$G12754,"")</f>
        <v/>
      </c>
    </row>
    <row r="12755" customFormat="false" ht="15" hidden="false" customHeight="false" outlineLevel="0" collapsed="false">
      <c r="A12755" s="30" t="n">
        <v>1992.65625</v>
      </c>
      <c r="B12755" s="31" t="n">
        <v>9.9904</v>
      </c>
      <c r="C12755" s="32" t="n">
        <f aca="false">IF($A12755="","",IF(設定!$B$21="dB",10^($B12755/20),ABS($B12755)))</f>
        <v>3.15878451247662</v>
      </c>
      <c r="D12755" s="32" t="n">
        <f aca="false">IF($A12755="","",$A12755^2)</f>
        <v>3970678.93066406</v>
      </c>
      <c r="E12755" s="32" t="n">
        <f aca="false">IF($A12755="","",IF($C12755&lt;=0,"",1/$C12755^2))</f>
        <v>0.100221292660507</v>
      </c>
      <c r="F12755" s="33" t="n">
        <f aca="false">IF(OR(ROW()-設定!$B$30&lt;2,ROW()+設定!$B$30&gt;13701,N($A12755)&lt;=0,N(INDEX($A$2:$A$13701,MIN(13700,MAX(1,ROW()-1+設定!$B$30))))&lt;=0,$A12755&lt;設定!$B$28,$A12755&gt;設定!$B$29),0,IF(AND($C12755&gt;=MAX(INDEX($C$1:$C$13701,MAX(1,ROW()-設定!$B$24)):INDEX($C$1:$C$13701,MAX(1,ROW()-1))),$C12755&gt;MAX(INDEX($C$1:$C$13701,MIN(13701,ROW()+1)):INDEX($C$1:$C$13701,MIN(13701,ROW()+設定!$B$24))),$C12755&gt;=設定!$B$32,$C12755&gt;=MAX(MIN(INDEX($C$1:$C$13701,MAX(1,ROW()-設定!$B$26)):INDEX($C$1:$C$13701,MAX(1,ROW()-1))),MIN(INDEX($C$1:$C$13701,MIN(13701,ROW()+1)):INDEX($C$1:$C$13701,MIN(13701,ROW()+設定!$B$26))))*10^(設定!$B$27/20)),1,0))</f>
        <v>0</v>
      </c>
      <c r="G12755" s="33" t="n">
        <f aca="false">$G12754+IF($F12755=1,1,0)</f>
        <v>6</v>
      </c>
      <c r="H12755" s="0" t="str">
        <f aca="false">IF($F12755=1,$G12755,"")</f>
        <v/>
      </c>
    </row>
    <row r="12756" customFormat="false" ht="15" hidden="false" customHeight="false" outlineLevel="0" collapsed="false">
      <c r="A12756" s="30" t="n">
        <v>1992.8125</v>
      </c>
      <c r="B12756" s="31" t="n">
        <v>9.9443</v>
      </c>
      <c r="C12756" s="32" t="n">
        <f aca="false">IF($A12756="","",IF(設定!$B$21="dB",10^($B12756/20),ABS($B12756)))</f>
        <v>3.14206380580618</v>
      </c>
      <c r="D12756" s="32" t="n">
        <f aca="false">IF($A12756="","",$A12756^2)</f>
        <v>3971301.66015625</v>
      </c>
      <c r="E12756" s="32" t="n">
        <f aca="false">IF($A12756="","",IF($C12756&lt;=0,"",1/$C12756^2))</f>
        <v>0.101290799713775</v>
      </c>
      <c r="F12756" s="33" t="n">
        <f aca="false">IF(OR(ROW()-設定!$B$30&lt;2,ROW()+設定!$B$30&gt;13701,N($A12756)&lt;=0,N(INDEX($A$2:$A$13701,MIN(13700,MAX(1,ROW()-1+設定!$B$30))))&lt;=0,$A12756&lt;設定!$B$28,$A12756&gt;設定!$B$29),0,IF(AND($C12756&gt;=MAX(INDEX($C$1:$C$13701,MAX(1,ROW()-設定!$B$24)):INDEX($C$1:$C$13701,MAX(1,ROW()-1))),$C12756&gt;MAX(INDEX($C$1:$C$13701,MIN(13701,ROW()+1)):INDEX($C$1:$C$13701,MIN(13701,ROW()+設定!$B$24))),$C12756&gt;=設定!$B$32,$C12756&gt;=MAX(MIN(INDEX($C$1:$C$13701,MAX(1,ROW()-設定!$B$26)):INDEX($C$1:$C$13701,MAX(1,ROW()-1))),MIN(INDEX($C$1:$C$13701,MIN(13701,ROW()+1)):INDEX($C$1:$C$13701,MIN(13701,ROW()+設定!$B$26))))*10^(設定!$B$27/20)),1,0))</f>
        <v>0</v>
      </c>
      <c r="G12756" s="33" t="n">
        <f aca="false">$G12755+IF($F12756=1,1,0)</f>
        <v>6</v>
      </c>
      <c r="H12756" s="0" t="str">
        <f aca="false">IF($F12756=1,$G12756,"")</f>
        <v/>
      </c>
    </row>
    <row r="12757" customFormat="false" ht="15" hidden="false" customHeight="false" outlineLevel="0" collapsed="false">
      <c r="A12757" s="30" t="n">
        <v>1992.96875</v>
      </c>
      <c r="B12757" s="31" t="n">
        <v>9.8837</v>
      </c>
      <c r="C12757" s="32" t="n">
        <f aca="false">IF($A12757="","",IF(設定!$B$21="dB",10^($B12757/20),ABS($B12757)))</f>
        <v>3.12021844620968</v>
      </c>
      <c r="D12757" s="32" t="n">
        <f aca="false">IF($A12757="","",$A12757^2)</f>
        <v>3971924.43847656</v>
      </c>
      <c r="E12757" s="32" t="n">
        <f aca="false">IF($A12757="","",IF($C12757&lt;=0,"",1/$C12757^2))</f>
        <v>0.102714084595174</v>
      </c>
      <c r="F12757" s="33" t="n">
        <f aca="false">IF(OR(ROW()-設定!$B$30&lt;2,ROW()+設定!$B$30&gt;13701,N($A12757)&lt;=0,N(INDEX($A$2:$A$13701,MIN(13700,MAX(1,ROW()-1+設定!$B$30))))&lt;=0,$A12757&lt;設定!$B$28,$A12757&gt;設定!$B$29),0,IF(AND($C12757&gt;=MAX(INDEX($C$1:$C$13701,MAX(1,ROW()-設定!$B$24)):INDEX($C$1:$C$13701,MAX(1,ROW()-1))),$C12757&gt;MAX(INDEX($C$1:$C$13701,MIN(13701,ROW()+1)):INDEX($C$1:$C$13701,MIN(13701,ROW()+設定!$B$24))),$C12757&gt;=設定!$B$32,$C12757&gt;=MAX(MIN(INDEX($C$1:$C$13701,MAX(1,ROW()-設定!$B$26)):INDEX($C$1:$C$13701,MAX(1,ROW()-1))),MIN(INDEX($C$1:$C$13701,MIN(13701,ROW()+1)):INDEX($C$1:$C$13701,MIN(13701,ROW()+設定!$B$26))))*10^(設定!$B$27/20)),1,0))</f>
        <v>0</v>
      </c>
      <c r="G12757" s="33" t="n">
        <f aca="false">$G12756+IF($F12757=1,1,0)</f>
        <v>6</v>
      </c>
      <c r="H12757" s="0" t="str">
        <f aca="false">IF($F12757=1,$G12757,"")</f>
        <v/>
      </c>
    </row>
    <row r="12758" customFormat="false" ht="15" hidden="false" customHeight="false" outlineLevel="0" collapsed="false">
      <c r="A12758" s="30" t="n">
        <v>1993.125</v>
      </c>
      <c r="B12758" s="31" t="n">
        <v>9.9874</v>
      </c>
      <c r="C12758" s="32" t="n">
        <f aca="false">IF($A12758="","",IF(設定!$B$21="dB",10^($B12758/20),ABS($B12758)))</f>
        <v>3.15769369534535</v>
      </c>
      <c r="D12758" s="32" t="n">
        <f aca="false">IF($A12758="","",$A12758^2)</f>
        <v>3972547.265625</v>
      </c>
      <c r="E12758" s="32" t="n">
        <f aca="false">IF($A12758="","",IF($C12758&lt;=0,"",1/$C12758^2))</f>
        <v>0.100290546993697</v>
      </c>
      <c r="F12758" s="33" t="n">
        <f aca="false">IF(OR(ROW()-設定!$B$30&lt;2,ROW()+設定!$B$30&gt;13701,N($A12758)&lt;=0,N(INDEX($A$2:$A$13701,MIN(13700,MAX(1,ROW()-1+設定!$B$30))))&lt;=0,$A12758&lt;設定!$B$28,$A12758&gt;設定!$B$29),0,IF(AND($C12758&gt;=MAX(INDEX($C$1:$C$13701,MAX(1,ROW()-設定!$B$24)):INDEX($C$1:$C$13701,MAX(1,ROW()-1))),$C12758&gt;MAX(INDEX($C$1:$C$13701,MIN(13701,ROW()+1)):INDEX($C$1:$C$13701,MIN(13701,ROW()+設定!$B$24))),$C12758&gt;=設定!$B$32,$C12758&gt;=MAX(MIN(INDEX($C$1:$C$13701,MAX(1,ROW()-設定!$B$26)):INDEX($C$1:$C$13701,MAX(1,ROW()-1))),MIN(INDEX($C$1:$C$13701,MIN(13701,ROW()+1)):INDEX($C$1:$C$13701,MIN(13701,ROW()+設定!$B$26))))*10^(設定!$B$27/20)),1,0))</f>
        <v>0</v>
      </c>
      <c r="G12758" s="33" t="n">
        <f aca="false">$G12757+IF($F12758=1,1,0)</f>
        <v>6</v>
      </c>
      <c r="H12758" s="0" t="str">
        <f aca="false">IF($F12758=1,$G12758,"")</f>
        <v/>
      </c>
    </row>
    <row r="12759" customFormat="false" ht="15" hidden="false" customHeight="false" outlineLevel="0" collapsed="false">
      <c r="A12759" s="30" t="n">
        <v>1993.28125</v>
      </c>
      <c r="B12759" s="31" t="n">
        <v>9.8912</v>
      </c>
      <c r="C12759" s="32" t="n">
        <f aca="false">IF($A12759="","",IF(設定!$B$21="dB",10^($B12759/20),ABS($B12759)))</f>
        <v>3.1229138229103</v>
      </c>
      <c r="D12759" s="32" t="n">
        <f aca="false">IF($A12759="","",$A12759^2)</f>
        <v>3973170.14160156</v>
      </c>
      <c r="E12759" s="32" t="n">
        <f aca="false">IF($A12759="","",IF($C12759&lt;=0,"",1/$C12759^2))</f>
        <v>0.102536856730038</v>
      </c>
      <c r="F12759" s="33" t="n">
        <f aca="false">IF(OR(ROW()-設定!$B$30&lt;2,ROW()+設定!$B$30&gt;13701,N($A12759)&lt;=0,N(INDEX($A$2:$A$13701,MIN(13700,MAX(1,ROW()-1+設定!$B$30))))&lt;=0,$A12759&lt;設定!$B$28,$A12759&gt;設定!$B$29),0,IF(AND($C12759&gt;=MAX(INDEX($C$1:$C$13701,MAX(1,ROW()-設定!$B$24)):INDEX($C$1:$C$13701,MAX(1,ROW()-1))),$C12759&gt;MAX(INDEX($C$1:$C$13701,MIN(13701,ROW()+1)):INDEX($C$1:$C$13701,MIN(13701,ROW()+設定!$B$24))),$C12759&gt;=設定!$B$32,$C12759&gt;=MAX(MIN(INDEX($C$1:$C$13701,MAX(1,ROW()-設定!$B$26)):INDEX($C$1:$C$13701,MAX(1,ROW()-1))),MIN(INDEX($C$1:$C$13701,MIN(13701,ROW()+1)):INDEX($C$1:$C$13701,MIN(13701,ROW()+設定!$B$26))))*10^(設定!$B$27/20)),1,0))</f>
        <v>0</v>
      </c>
      <c r="G12759" s="33" t="n">
        <f aca="false">$G12758+IF($F12759=1,1,0)</f>
        <v>6</v>
      </c>
      <c r="H12759" s="0" t="str">
        <f aca="false">IF($F12759=1,$G12759,"")</f>
        <v/>
      </c>
    </row>
    <row r="12760" customFormat="false" ht="15" hidden="false" customHeight="false" outlineLevel="0" collapsed="false">
      <c r="A12760" s="30" t="n">
        <v>1993.4375</v>
      </c>
      <c r="B12760" s="31" t="n">
        <v>9.7459</v>
      </c>
      <c r="C12760" s="32" t="n">
        <f aca="false">IF($A12760="","",IF(設定!$B$21="dB",10^($B12760/20),ABS($B12760)))</f>
        <v>3.07110736843407</v>
      </c>
      <c r="D12760" s="32" t="n">
        <f aca="false">IF($A12760="","",$A12760^2)</f>
        <v>3973793.06640625</v>
      </c>
      <c r="E12760" s="32" t="n">
        <f aca="false">IF($A12760="","",IF($C12760&lt;=0,"",1/$C12760^2))</f>
        <v>0.10602541963086</v>
      </c>
      <c r="F12760" s="33" t="n">
        <f aca="false">IF(OR(ROW()-設定!$B$30&lt;2,ROW()+設定!$B$30&gt;13701,N($A12760)&lt;=0,N(INDEX($A$2:$A$13701,MIN(13700,MAX(1,ROW()-1+設定!$B$30))))&lt;=0,$A12760&lt;設定!$B$28,$A12760&gt;設定!$B$29),0,IF(AND($C12760&gt;=MAX(INDEX($C$1:$C$13701,MAX(1,ROW()-設定!$B$24)):INDEX($C$1:$C$13701,MAX(1,ROW()-1))),$C12760&gt;MAX(INDEX($C$1:$C$13701,MIN(13701,ROW()+1)):INDEX($C$1:$C$13701,MIN(13701,ROW()+設定!$B$24))),$C12760&gt;=設定!$B$32,$C12760&gt;=MAX(MIN(INDEX($C$1:$C$13701,MAX(1,ROW()-設定!$B$26)):INDEX($C$1:$C$13701,MAX(1,ROW()-1))),MIN(INDEX($C$1:$C$13701,MIN(13701,ROW()+1)):INDEX($C$1:$C$13701,MIN(13701,ROW()+設定!$B$26))))*10^(設定!$B$27/20)),1,0))</f>
        <v>0</v>
      </c>
      <c r="G12760" s="33" t="n">
        <f aca="false">$G12759+IF($F12760=1,1,0)</f>
        <v>6</v>
      </c>
      <c r="H12760" s="0" t="str">
        <f aca="false">IF($F12760=1,$G12760,"")</f>
        <v/>
      </c>
    </row>
    <row r="12761" customFormat="false" ht="15" hidden="false" customHeight="false" outlineLevel="0" collapsed="false">
      <c r="A12761" s="30" t="n">
        <v>1993.59375</v>
      </c>
      <c r="B12761" s="31" t="n">
        <v>9.9146</v>
      </c>
      <c r="C12761" s="32" t="n">
        <f aca="false">IF($A12761="","",IF(設定!$B$21="dB",10^($B12761/20),ABS($B12761)))</f>
        <v>3.13133837232046</v>
      </c>
      <c r="D12761" s="32" t="n">
        <f aca="false">IF($A12761="","",$A12761^2)</f>
        <v>3974416.04003906</v>
      </c>
      <c r="E12761" s="32" t="n">
        <f aca="false">IF($A12761="","",IF($C12761&lt;=0,"",1/$C12761^2))</f>
        <v>0.101985868817559</v>
      </c>
      <c r="F12761" s="33" t="n">
        <f aca="false">IF(OR(ROW()-設定!$B$30&lt;2,ROW()+設定!$B$30&gt;13701,N($A12761)&lt;=0,N(INDEX($A$2:$A$13701,MIN(13700,MAX(1,ROW()-1+設定!$B$30))))&lt;=0,$A12761&lt;設定!$B$28,$A12761&gt;設定!$B$29),0,IF(AND($C12761&gt;=MAX(INDEX($C$1:$C$13701,MAX(1,ROW()-設定!$B$24)):INDEX($C$1:$C$13701,MAX(1,ROW()-1))),$C12761&gt;MAX(INDEX($C$1:$C$13701,MIN(13701,ROW()+1)):INDEX($C$1:$C$13701,MIN(13701,ROW()+設定!$B$24))),$C12761&gt;=設定!$B$32,$C12761&gt;=MAX(MIN(INDEX($C$1:$C$13701,MAX(1,ROW()-設定!$B$26)):INDEX($C$1:$C$13701,MAX(1,ROW()-1))),MIN(INDEX($C$1:$C$13701,MIN(13701,ROW()+1)):INDEX($C$1:$C$13701,MIN(13701,ROW()+設定!$B$26))))*10^(設定!$B$27/20)),1,0))</f>
        <v>0</v>
      </c>
      <c r="G12761" s="33" t="n">
        <f aca="false">$G12760+IF($F12761=1,1,0)</f>
        <v>6</v>
      </c>
      <c r="H12761" s="0" t="str">
        <f aca="false">IF($F12761=1,$G12761,"")</f>
        <v/>
      </c>
    </row>
    <row r="12762" customFormat="false" ht="15" hidden="false" customHeight="false" outlineLevel="0" collapsed="false">
      <c r="A12762" s="30" t="n">
        <v>1993.75</v>
      </c>
      <c r="B12762" s="31" t="n">
        <v>9.9329</v>
      </c>
      <c r="C12762" s="32" t="n">
        <f aca="false">IF($A12762="","",IF(設定!$B$21="dB",10^($B12762/20),ABS($B12762)))</f>
        <v>3.13794263537139</v>
      </c>
      <c r="D12762" s="32" t="n">
        <f aca="false">IF($A12762="","",$A12762^2)</f>
        <v>3975039.0625</v>
      </c>
      <c r="E12762" s="32" t="n">
        <f aca="false">IF($A12762="","",IF($C12762&lt;=0,"",1/$C12762^2))</f>
        <v>0.101557031965127</v>
      </c>
      <c r="F12762" s="33" t="n">
        <f aca="false">IF(OR(ROW()-設定!$B$30&lt;2,ROW()+設定!$B$30&gt;13701,N($A12762)&lt;=0,N(INDEX($A$2:$A$13701,MIN(13700,MAX(1,ROW()-1+設定!$B$30))))&lt;=0,$A12762&lt;設定!$B$28,$A12762&gt;設定!$B$29),0,IF(AND($C12762&gt;=MAX(INDEX($C$1:$C$13701,MAX(1,ROW()-設定!$B$24)):INDEX($C$1:$C$13701,MAX(1,ROW()-1))),$C12762&gt;MAX(INDEX($C$1:$C$13701,MIN(13701,ROW()+1)):INDEX($C$1:$C$13701,MIN(13701,ROW()+設定!$B$24))),$C12762&gt;=設定!$B$32,$C12762&gt;=MAX(MIN(INDEX($C$1:$C$13701,MAX(1,ROW()-設定!$B$26)):INDEX($C$1:$C$13701,MAX(1,ROW()-1))),MIN(INDEX($C$1:$C$13701,MIN(13701,ROW()+1)):INDEX($C$1:$C$13701,MIN(13701,ROW()+設定!$B$26))))*10^(設定!$B$27/20)),1,0))</f>
        <v>0</v>
      </c>
      <c r="G12762" s="33" t="n">
        <f aca="false">$G12761+IF($F12762=1,1,0)</f>
        <v>6</v>
      </c>
      <c r="H12762" s="0" t="str">
        <f aca="false">IF($F12762=1,$G12762,"")</f>
        <v/>
      </c>
    </row>
    <row r="12763" customFormat="false" ht="15" hidden="false" customHeight="false" outlineLevel="0" collapsed="false">
      <c r="A12763" s="30" t="n">
        <v>1993.90625</v>
      </c>
      <c r="B12763" s="31" t="n">
        <v>9.9567</v>
      </c>
      <c r="C12763" s="32" t="n">
        <f aca="false">IF($A12763="","",IF(設定!$B$21="dB",10^($B12763/20),ABS($B12763)))</f>
        <v>3.14655262812527</v>
      </c>
      <c r="D12763" s="32" t="n">
        <f aca="false">IF($A12763="","",$A12763^2)</f>
        <v>3975662.13378906</v>
      </c>
      <c r="E12763" s="32" t="n">
        <f aca="false">IF($A12763="","",IF($C12763&lt;=0,"",1/$C12763^2))</f>
        <v>0.101002006142473</v>
      </c>
      <c r="F12763" s="33" t="n">
        <f aca="false">IF(OR(ROW()-設定!$B$30&lt;2,ROW()+設定!$B$30&gt;13701,N($A12763)&lt;=0,N(INDEX($A$2:$A$13701,MIN(13700,MAX(1,ROW()-1+設定!$B$30))))&lt;=0,$A12763&lt;設定!$B$28,$A12763&gt;設定!$B$29),0,IF(AND($C12763&gt;=MAX(INDEX($C$1:$C$13701,MAX(1,ROW()-設定!$B$24)):INDEX($C$1:$C$13701,MAX(1,ROW()-1))),$C12763&gt;MAX(INDEX($C$1:$C$13701,MIN(13701,ROW()+1)):INDEX($C$1:$C$13701,MIN(13701,ROW()+設定!$B$24))),$C12763&gt;=設定!$B$32,$C12763&gt;=MAX(MIN(INDEX($C$1:$C$13701,MAX(1,ROW()-設定!$B$26)):INDEX($C$1:$C$13701,MAX(1,ROW()-1))),MIN(INDEX($C$1:$C$13701,MIN(13701,ROW()+1)):INDEX($C$1:$C$13701,MIN(13701,ROW()+設定!$B$26))))*10^(設定!$B$27/20)),1,0))</f>
        <v>0</v>
      </c>
      <c r="G12763" s="33" t="n">
        <f aca="false">$G12762+IF($F12763=1,1,0)</f>
        <v>6</v>
      </c>
      <c r="H12763" s="0" t="str">
        <f aca="false">IF($F12763=1,$G12763,"")</f>
        <v/>
      </c>
    </row>
    <row r="12764" customFormat="false" ht="15" hidden="false" customHeight="false" outlineLevel="0" collapsed="false">
      <c r="A12764" s="30" t="n">
        <v>1994.0625</v>
      </c>
      <c r="B12764" s="31" t="n">
        <v>9.7785</v>
      </c>
      <c r="C12764" s="32" t="n">
        <f aca="false">IF($A12764="","",IF(設定!$B$21="dB",10^($B12764/20),ABS($B12764)))</f>
        <v>3.08265554852595</v>
      </c>
      <c r="D12764" s="32" t="n">
        <f aca="false">IF($A12764="","",$A12764^2)</f>
        <v>3976285.25390625</v>
      </c>
      <c r="E12764" s="32" t="n">
        <f aca="false">IF($A12764="","",IF($C12764&lt;=0,"",1/$C12764^2))</f>
        <v>0.10523252713355</v>
      </c>
      <c r="F12764" s="33" t="n">
        <f aca="false">IF(OR(ROW()-設定!$B$30&lt;2,ROW()+設定!$B$30&gt;13701,N($A12764)&lt;=0,N(INDEX($A$2:$A$13701,MIN(13700,MAX(1,ROW()-1+設定!$B$30))))&lt;=0,$A12764&lt;設定!$B$28,$A12764&gt;設定!$B$29),0,IF(AND($C12764&gt;=MAX(INDEX($C$1:$C$13701,MAX(1,ROW()-設定!$B$24)):INDEX($C$1:$C$13701,MAX(1,ROW()-1))),$C12764&gt;MAX(INDEX($C$1:$C$13701,MIN(13701,ROW()+1)):INDEX($C$1:$C$13701,MIN(13701,ROW()+設定!$B$24))),$C12764&gt;=設定!$B$32,$C12764&gt;=MAX(MIN(INDEX($C$1:$C$13701,MAX(1,ROW()-設定!$B$26)):INDEX($C$1:$C$13701,MAX(1,ROW()-1))),MIN(INDEX($C$1:$C$13701,MIN(13701,ROW()+1)):INDEX($C$1:$C$13701,MIN(13701,ROW()+設定!$B$26))))*10^(設定!$B$27/20)),1,0))</f>
        <v>0</v>
      </c>
      <c r="G12764" s="33" t="n">
        <f aca="false">$G12763+IF($F12764=1,1,0)</f>
        <v>6</v>
      </c>
      <c r="H12764" s="0" t="str">
        <f aca="false">IF($F12764=1,$G12764,"")</f>
        <v/>
      </c>
    </row>
    <row r="12765" customFormat="false" ht="15" hidden="false" customHeight="false" outlineLevel="0" collapsed="false">
      <c r="A12765" s="30" t="n">
        <v>1994.21875</v>
      </c>
      <c r="B12765" s="31" t="n">
        <v>9.7889</v>
      </c>
      <c r="C12765" s="32" t="n">
        <f aca="false">IF($A12765="","",IF(設定!$B$21="dB",10^($B12765/20),ABS($B12765)))</f>
        <v>3.08634875899758</v>
      </c>
      <c r="D12765" s="32" t="n">
        <f aca="false">IF($A12765="","",$A12765^2)</f>
        <v>3976908.42285156</v>
      </c>
      <c r="E12765" s="32" t="n">
        <f aca="false">IF($A12765="","",IF($C12765&lt;=0,"",1/$C12765^2))</f>
        <v>0.104980829500337</v>
      </c>
      <c r="F12765" s="33" t="n">
        <f aca="false">IF(OR(ROW()-設定!$B$30&lt;2,ROW()+設定!$B$30&gt;13701,N($A12765)&lt;=0,N(INDEX($A$2:$A$13701,MIN(13700,MAX(1,ROW()-1+設定!$B$30))))&lt;=0,$A12765&lt;設定!$B$28,$A12765&gt;設定!$B$29),0,IF(AND($C12765&gt;=MAX(INDEX($C$1:$C$13701,MAX(1,ROW()-設定!$B$24)):INDEX($C$1:$C$13701,MAX(1,ROW()-1))),$C12765&gt;MAX(INDEX($C$1:$C$13701,MIN(13701,ROW()+1)):INDEX($C$1:$C$13701,MIN(13701,ROW()+設定!$B$24))),$C12765&gt;=設定!$B$32,$C12765&gt;=MAX(MIN(INDEX($C$1:$C$13701,MAX(1,ROW()-設定!$B$26)):INDEX($C$1:$C$13701,MAX(1,ROW()-1))),MIN(INDEX($C$1:$C$13701,MIN(13701,ROW()+1)):INDEX($C$1:$C$13701,MIN(13701,ROW()+設定!$B$26))))*10^(設定!$B$27/20)),1,0))</f>
        <v>0</v>
      </c>
      <c r="G12765" s="33" t="n">
        <f aca="false">$G12764+IF($F12765=1,1,0)</f>
        <v>6</v>
      </c>
      <c r="H12765" s="0" t="str">
        <f aca="false">IF($F12765=1,$G12765,"")</f>
        <v/>
      </c>
    </row>
    <row r="12766" customFormat="false" ht="15" hidden="false" customHeight="false" outlineLevel="0" collapsed="false">
      <c r="A12766" s="30" t="n">
        <v>1994.375</v>
      </c>
      <c r="B12766" s="31" t="n">
        <v>9.8986</v>
      </c>
      <c r="C12766" s="32" t="n">
        <f aca="false">IF($A12766="","",IF(設定!$B$21="dB",10^($B12766/20),ABS($B12766)))</f>
        <v>3.12557554326593</v>
      </c>
      <c r="D12766" s="32" t="n">
        <f aca="false">IF($A12766="","",$A12766^2)</f>
        <v>3977531.640625</v>
      </c>
      <c r="E12766" s="32" t="n">
        <f aca="false">IF($A12766="","",IF($C12766&lt;=0,"",1/$C12766^2))</f>
        <v>0.102362291614191</v>
      </c>
      <c r="F12766" s="33" t="n">
        <f aca="false">IF(OR(ROW()-設定!$B$30&lt;2,ROW()+設定!$B$30&gt;13701,N($A12766)&lt;=0,N(INDEX($A$2:$A$13701,MIN(13700,MAX(1,ROW()-1+設定!$B$30))))&lt;=0,$A12766&lt;設定!$B$28,$A12766&gt;設定!$B$29),0,IF(AND($C12766&gt;=MAX(INDEX($C$1:$C$13701,MAX(1,ROW()-設定!$B$24)):INDEX($C$1:$C$13701,MAX(1,ROW()-1))),$C12766&gt;MAX(INDEX($C$1:$C$13701,MIN(13701,ROW()+1)):INDEX($C$1:$C$13701,MIN(13701,ROW()+設定!$B$24))),$C12766&gt;=設定!$B$32,$C12766&gt;=MAX(MIN(INDEX($C$1:$C$13701,MAX(1,ROW()-設定!$B$26)):INDEX($C$1:$C$13701,MAX(1,ROW()-1))),MIN(INDEX($C$1:$C$13701,MIN(13701,ROW()+1)):INDEX($C$1:$C$13701,MIN(13701,ROW()+設定!$B$26))))*10^(設定!$B$27/20)),1,0))</f>
        <v>0</v>
      </c>
      <c r="G12766" s="33" t="n">
        <f aca="false">$G12765+IF($F12766=1,1,0)</f>
        <v>6</v>
      </c>
      <c r="H12766" s="0" t="str">
        <f aca="false">IF($F12766=1,$G12766,"")</f>
        <v/>
      </c>
    </row>
    <row r="12767" customFormat="false" ht="15" hidden="false" customHeight="false" outlineLevel="0" collapsed="false">
      <c r="A12767" s="30" t="n">
        <v>1994.53125</v>
      </c>
      <c r="B12767" s="31" t="n">
        <v>9.8123</v>
      </c>
      <c r="C12767" s="32" t="n">
        <f aca="false">IF($A12767="","",IF(設定!$B$21="dB",10^($B12767/20),ABS($B12767)))</f>
        <v>3.09467466841795</v>
      </c>
      <c r="D12767" s="32" t="n">
        <f aca="false">IF($A12767="","",$A12767^2)</f>
        <v>3978154.90722656</v>
      </c>
      <c r="E12767" s="32" t="n">
        <f aca="false">IF($A12767="","",IF($C12767&lt;=0,"",1/$C12767^2))</f>
        <v>0.104416708754478</v>
      </c>
      <c r="F12767" s="33" t="n">
        <f aca="false">IF(OR(ROW()-設定!$B$30&lt;2,ROW()+設定!$B$30&gt;13701,N($A12767)&lt;=0,N(INDEX($A$2:$A$13701,MIN(13700,MAX(1,ROW()-1+設定!$B$30))))&lt;=0,$A12767&lt;設定!$B$28,$A12767&gt;設定!$B$29),0,IF(AND($C12767&gt;=MAX(INDEX($C$1:$C$13701,MAX(1,ROW()-設定!$B$24)):INDEX($C$1:$C$13701,MAX(1,ROW()-1))),$C12767&gt;MAX(INDEX($C$1:$C$13701,MIN(13701,ROW()+1)):INDEX($C$1:$C$13701,MIN(13701,ROW()+設定!$B$24))),$C12767&gt;=設定!$B$32,$C12767&gt;=MAX(MIN(INDEX($C$1:$C$13701,MAX(1,ROW()-設定!$B$26)):INDEX($C$1:$C$13701,MAX(1,ROW()-1))),MIN(INDEX($C$1:$C$13701,MIN(13701,ROW()+1)):INDEX($C$1:$C$13701,MIN(13701,ROW()+設定!$B$26))))*10^(設定!$B$27/20)),1,0))</f>
        <v>0</v>
      </c>
      <c r="G12767" s="33" t="n">
        <f aca="false">$G12766+IF($F12767=1,1,0)</f>
        <v>6</v>
      </c>
      <c r="H12767" s="0" t="str">
        <f aca="false">IF($F12767=1,$G12767,"")</f>
        <v/>
      </c>
    </row>
    <row r="12768" customFormat="false" ht="15" hidden="false" customHeight="false" outlineLevel="0" collapsed="false">
      <c r="A12768" s="30" t="n">
        <v>1994.6875</v>
      </c>
      <c r="B12768" s="31" t="n">
        <v>9.8473</v>
      </c>
      <c r="C12768" s="32" t="n">
        <f aca="false">IF($A12768="","",IF(設定!$B$21="dB",10^($B12768/20),ABS($B12768)))</f>
        <v>3.10716989199044</v>
      </c>
      <c r="D12768" s="32" t="n">
        <f aca="false">IF($A12768="","",$A12768^2)</f>
        <v>3978778.22265625</v>
      </c>
      <c r="E12768" s="32" t="n">
        <f aca="false">IF($A12768="","",IF($C12768&lt;=0,"",1/$C12768^2))</f>
        <v>0.103578591255534</v>
      </c>
      <c r="F12768" s="33" t="n">
        <f aca="false">IF(OR(ROW()-設定!$B$30&lt;2,ROW()+設定!$B$30&gt;13701,N($A12768)&lt;=0,N(INDEX($A$2:$A$13701,MIN(13700,MAX(1,ROW()-1+設定!$B$30))))&lt;=0,$A12768&lt;設定!$B$28,$A12768&gt;設定!$B$29),0,IF(AND($C12768&gt;=MAX(INDEX($C$1:$C$13701,MAX(1,ROW()-設定!$B$24)):INDEX($C$1:$C$13701,MAX(1,ROW()-1))),$C12768&gt;MAX(INDEX($C$1:$C$13701,MIN(13701,ROW()+1)):INDEX($C$1:$C$13701,MIN(13701,ROW()+設定!$B$24))),$C12768&gt;=設定!$B$32,$C12768&gt;=MAX(MIN(INDEX($C$1:$C$13701,MAX(1,ROW()-設定!$B$26)):INDEX($C$1:$C$13701,MAX(1,ROW()-1))),MIN(INDEX($C$1:$C$13701,MIN(13701,ROW()+1)):INDEX($C$1:$C$13701,MIN(13701,ROW()+設定!$B$26))))*10^(設定!$B$27/20)),1,0))</f>
        <v>0</v>
      </c>
      <c r="G12768" s="33" t="n">
        <f aca="false">$G12767+IF($F12768=1,1,0)</f>
        <v>6</v>
      </c>
      <c r="H12768" s="0" t="str">
        <f aca="false">IF($F12768=1,$G12768,"")</f>
        <v/>
      </c>
    </row>
    <row r="12769" customFormat="false" ht="15" hidden="false" customHeight="false" outlineLevel="0" collapsed="false">
      <c r="A12769" s="30" t="n">
        <v>1994.84375</v>
      </c>
      <c r="B12769" s="31" t="n">
        <v>9.9467</v>
      </c>
      <c r="C12769" s="32" t="n">
        <f aca="false">IF($A12769="","",IF(設定!$B$21="dB",10^($B12769/20),ABS($B12769)))</f>
        <v>3.14293211007498</v>
      </c>
      <c r="D12769" s="32" t="n">
        <f aca="false">IF($A12769="","",$A12769^2)</f>
        <v>3979401.58691406</v>
      </c>
      <c r="E12769" s="32" t="n">
        <f aca="false">IF($A12769="","",IF($C12769&lt;=0,"",1/$C12769^2))</f>
        <v>0.101234839812977</v>
      </c>
      <c r="F12769" s="33" t="n">
        <f aca="false">IF(OR(ROW()-設定!$B$30&lt;2,ROW()+設定!$B$30&gt;13701,N($A12769)&lt;=0,N(INDEX($A$2:$A$13701,MIN(13700,MAX(1,ROW()-1+設定!$B$30))))&lt;=0,$A12769&lt;設定!$B$28,$A12769&gt;設定!$B$29),0,IF(AND($C12769&gt;=MAX(INDEX($C$1:$C$13701,MAX(1,ROW()-設定!$B$24)):INDEX($C$1:$C$13701,MAX(1,ROW()-1))),$C12769&gt;MAX(INDEX($C$1:$C$13701,MIN(13701,ROW()+1)):INDEX($C$1:$C$13701,MIN(13701,ROW()+設定!$B$24))),$C12769&gt;=設定!$B$32,$C12769&gt;=MAX(MIN(INDEX($C$1:$C$13701,MAX(1,ROW()-設定!$B$26)):INDEX($C$1:$C$13701,MAX(1,ROW()-1))),MIN(INDEX($C$1:$C$13701,MIN(13701,ROW()+1)):INDEX($C$1:$C$13701,MIN(13701,ROW()+設定!$B$26))))*10^(設定!$B$27/20)),1,0))</f>
        <v>0</v>
      </c>
      <c r="G12769" s="33" t="n">
        <f aca="false">$G12768+IF($F12769=1,1,0)</f>
        <v>6</v>
      </c>
      <c r="H12769" s="0" t="str">
        <f aca="false">IF($F12769=1,$G12769,"")</f>
        <v/>
      </c>
    </row>
    <row r="12770" customFormat="false" ht="15" hidden="false" customHeight="false" outlineLevel="0" collapsed="false">
      <c r="A12770" s="30" t="n">
        <v>1995</v>
      </c>
      <c r="B12770" s="31" t="n">
        <v>9.8861</v>
      </c>
      <c r="C12770" s="32" t="n">
        <f aca="false">IF($A12770="","",IF(設定!$B$21="dB",10^($B12770/20),ABS($B12770)))</f>
        <v>3.12108071354856</v>
      </c>
      <c r="D12770" s="32" t="n">
        <f aca="false">IF($A12770="","",$A12770^2)</f>
        <v>3980025</v>
      </c>
      <c r="E12770" s="32" t="n">
        <f aca="false">IF($A12770="","",IF($C12770&lt;=0,"",1/$C12770^2))</f>
        <v>0.102657338375371</v>
      </c>
      <c r="F12770" s="33" t="n">
        <f aca="false">IF(OR(ROW()-設定!$B$30&lt;2,ROW()+設定!$B$30&gt;13701,N($A12770)&lt;=0,N(INDEX($A$2:$A$13701,MIN(13700,MAX(1,ROW()-1+設定!$B$30))))&lt;=0,$A12770&lt;設定!$B$28,$A12770&gt;設定!$B$29),0,IF(AND($C12770&gt;=MAX(INDEX($C$1:$C$13701,MAX(1,ROW()-設定!$B$24)):INDEX($C$1:$C$13701,MAX(1,ROW()-1))),$C12770&gt;MAX(INDEX($C$1:$C$13701,MIN(13701,ROW()+1)):INDEX($C$1:$C$13701,MIN(13701,ROW()+設定!$B$24))),$C12770&gt;=設定!$B$32,$C12770&gt;=MAX(MIN(INDEX($C$1:$C$13701,MAX(1,ROW()-設定!$B$26)):INDEX($C$1:$C$13701,MAX(1,ROW()-1))),MIN(INDEX($C$1:$C$13701,MIN(13701,ROW()+1)):INDEX($C$1:$C$13701,MIN(13701,ROW()+設定!$B$26))))*10^(設定!$B$27/20)),1,0))</f>
        <v>0</v>
      </c>
      <c r="G12770" s="33" t="n">
        <f aca="false">$G12769+IF($F12770=1,1,0)</f>
        <v>6</v>
      </c>
      <c r="H12770" s="0" t="str">
        <f aca="false">IF($F12770=1,$G12770,"")</f>
        <v/>
      </c>
    </row>
    <row r="12771" customFormat="false" ht="15" hidden="false" customHeight="false" outlineLevel="0" collapsed="false">
      <c r="A12771" s="30" t="n">
        <v>1995.15625</v>
      </c>
      <c r="B12771" s="31" t="n">
        <v>10.0284</v>
      </c>
      <c r="C12771" s="32" t="n">
        <f aca="false">IF($A12771="","",IF(設定!$B$21="dB",10^($B12771/20),ABS($B12771)))</f>
        <v>3.17263418919053</v>
      </c>
      <c r="D12771" s="32" t="n">
        <f aca="false">IF($A12771="","",$A12771^2)</f>
        <v>3980648.46191406</v>
      </c>
      <c r="E12771" s="32" t="n">
        <f aca="false">IF($A12771="","",IF($C12771&lt;=0,"",1/$C12771^2))</f>
        <v>0.0993481993299726</v>
      </c>
      <c r="F12771" s="33" t="n">
        <f aca="false">IF(OR(ROW()-設定!$B$30&lt;2,ROW()+設定!$B$30&gt;13701,N($A12771)&lt;=0,N(INDEX($A$2:$A$13701,MIN(13700,MAX(1,ROW()-1+設定!$B$30))))&lt;=0,$A12771&lt;設定!$B$28,$A12771&gt;設定!$B$29),0,IF(AND($C12771&gt;=MAX(INDEX($C$1:$C$13701,MAX(1,ROW()-設定!$B$24)):INDEX($C$1:$C$13701,MAX(1,ROW()-1))),$C12771&gt;MAX(INDEX($C$1:$C$13701,MIN(13701,ROW()+1)):INDEX($C$1:$C$13701,MIN(13701,ROW()+設定!$B$24))),$C12771&gt;=設定!$B$32,$C12771&gt;=MAX(MIN(INDEX($C$1:$C$13701,MAX(1,ROW()-設定!$B$26)):INDEX($C$1:$C$13701,MAX(1,ROW()-1))),MIN(INDEX($C$1:$C$13701,MIN(13701,ROW()+1)):INDEX($C$1:$C$13701,MIN(13701,ROW()+設定!$B$26))))*10^(設定!$B$27/20)),1,0))</f>
        <v>0</v>
      </c>
      <c r="G12771" s="33" t="n">
        <f aca="false">$G12770+IF($F12771=1,1,0)</f>
        <v>6</v>
      </c>
      <c r="H12771" s="0" t="str">
        <f aca="false">IF($F12771=1,$G12771,"")</f>
        <v/>
      </c>
    </row>
    <row r="12772" customFormat="false" ht="15" hidden="false" customHeight="false" outlineLevel="0" collapsed="false">
      <c r="A12772" s="30" t="n">
        <v>1995.3125</v>
      </c>
      <c r="B12772" s="31" t="n">
        <v>9.867</v>
      </c>
      <c r="C12772" s="32" t="n">
        <f aca="false">IF($A12772="","",IF(設定!$B$21="dB",10^($B12772/20),ABS($B12772)))</f>
        <v>3.11422509495822</v>
      </c>
      <c r="D12772" s="32" t="n">
        <f aca="false">IF($A12772="","",$A12772^2)</f>
        <v>3981271.97265625</v>
      </c>
      <c r="E12772" s="32" t="n">
        <f aca="false">IF($A12772="","",IF($C12772&lt;=0,"",1/$C12772^2))</f>
        <v>0.103109813184962</v>
      </c>
      <c r="F12772" s="33" t="n">
        <f aca="false">IF(OR(ROW()-設定!$B$30&lt;2,ROW()+設定!$B$30&gt;13701,N($A12772)&lt;=0,N(INDEX($A$2:$A$13701,MIN(13700,MAX(1,ROW()-1+設定!$B$30))))&lt;=0,$A12772&lt;設定!$B$28,$A12772&gt;設定!$B$29),0,IF(AND($C12772&gt;=MAX(INDEX($C$1:$C$13701,MAX(1,ROW()-設定!$B$24)):INDEX($C$1:$C$13701,MAX(1,ROW()-1))),$C12772&gt;MAX(INDEX($C$1:$C$13701,MIN(13701,ROW()+1)):INDEX($C$1:$C$13701,MIN(13701,ROW()+設定!$B$24))),$C12772&gt;=設定!$B$32,$C12772&gt;=MAX(MIN(INDEX($C$1:$C$13701,MAX(1,ROW()-設定!$B$26)):INDEX($C$1:$C$13701,MAX(1,ROW()-1))),MIN(INDEX($C$1:$C$13701,MIN(13701,ROW()+1)):INDEX($C$1:$C$13701,MIN(13701,ROW()+設定!$B$26))))*10^(設定!$B$27/20)),1,0))</f>
        <v>0</v>
      </c>
      <c r="G12772" s="33" t="n">
        <f aca="false">$G12771+IF($F12772=1,1,0)</f>
        <v>6</v>
      </c>
      <c r="H12772" s="0" t="str">
        <f aca="false">IF($F12772=1,$G12772,"")</f>
        <v/>
      </c>
    </row>
    <row r="12773" customFormat="false" ht="15" hidden="false" customHeight="false" outlineLevel="0" collapsed="false">
      <c r="A12773" s="30" t="n">
        <v>1995.46875</v>
      </c>
      <c r="B12773" s="31" t="n">
        <v>10.0086</v>
      </c>
      <c r="C12773" s="32" t="n">
        <f aca="false">IF($A12773="","",IF(設定!$B$21="dB",10^($B12773/20),ABS($B12773)))</f>
        <v>3.1654102184657</v>
      </c>
      <c r="D12773" s="32" t="n">
        <f aca="false">IF($A12773="","",$A12773^2)</f>
        <v>3981895.53222656</v>
      </c>
      <c r="E12773" s="32" t="n">
        <f aca="false">IF($A12773="","",IF($C12773&lt;=0,"",1/$C12773^2))</f>
        <v>0.0998021736168418</v>
      </c>
      <c r="F12773" s="33" t="n">
        <f aca="false">IF(OR(ROW()-設定!$B$30&lt;2,ROW()+設定!$B$30&gt;13701,N($A12773)&lt;=0,N(INDEX($A$2:$A$13701,MIN(13700,MAX(1,ROW()-1+設定!$B$30))))&lt;=0,$A12773&lt;設定!$B$28,$A12773&gt;設定!$B$29),0,IF(AND($C12773&gt;=MAX(INDEX($C$1:$C$13701,MAX(1,ROW()-設定!$B$24)):INDEX($C$1:$C$13701,MAX(1,ROW()-1))),$C12773&gt;MAX(INDEX($C$1:$C$13701,MIN(13701,ROW()+1)):INDEX($C$1:$C$13701,MIN(13701,ROW()+設定!$B$24))),$C12773&gt;=設定!$B$32,$C12773&gt;=MAX(MIN(INDEX($C$1:$C$13701,MAX(1,ROW()-設定!$B$26)):INDEX($C$1:$C$13701,MAX(1,ROW()-1))),MIN(INDEX($C$1:$C$13701,MIN(13701,ROW()+1)):INDEX($C$1:$C$13701,MIN(13701,ROW()+設定!$B$26))))*10^(設定!$B$27/20)),1,0))</f>
        <v>0</v>
      </c>
      <c r="G12773" s="33" t="n">
        <f aca="false">$G12772+IF($F12773=1,1,0)</f>
        <v>6</v>
      </c>
      <c r="H12773" s="0" t="str">
        <f aca="false">IF($F12773=1,$G12773,"")</f>
        <v/>
      </c>
    </row>
    <row r="12774" customFormat="false" ht="15" hidden="false" customHeight="false" outlineLevel="0" collapsed="false">
      <c r="A12774" s="30" t="n">
        <v>1995.625</v>
      </c>
      <c r="B12774" s="31" t="n">
        <v>9.9381</v>
      </c>
      <c r="C12774" s="32" t="n">
        <f aca="false">IF($A12774="","",IF(設定!$B$21="dB",10^($B12774/20),ABS($B12774)))</f>
        <v>3.13982179659905</v>
      </c>
      <c r="D12774" s="32" t="n">
        <f aca="false">IF($A12774="","",$A12774^2)</f>
        <v>3982519.140625</v>
      </c>
      <c r="E12774" s="32" t="n">
        <f aca="false">IF($A12774="","",IF($C12774&lt;=0,"",1/$C12774^2))</f>
        <v>0.101435506005746</v>
      </c>
      <c r="F12774" s="33" t="n">
        <f aca="false">IF(OR(ROW()-設定!$B$30&lt;2,ROW()+設定!$B$30&gt;13701,N($A12774)&lt;=0,N(INDEX($A$2:$A$13701,MIN(13700,MAX(1,ROW()-1+設定!$B$30))))&lt;=0,$A12774&lt;設定!$B$28,$A12774&gt;設定!$B$29),0,IF(AND($C12774&gt;=MAX(INDEX($C$1:$C$13701,MAX(1,ROW()-設定!$B$24)):INDEX($C$1:$C$13701,MAX(1,ROW()-1))),$C12774&gt;MAX(INDEX($C$1:$C$13701,MIN(13701,ROW()+1)):INDEX($C$1:$C$13701,MIN(13701,ROW()+設定!$B$24))),$C12774&gt;=設定!$B$32,$C12774&gt;=MAX(MIN(INDEX($C$1:$C$13701,MAX(1,ROW()-設定!$B$26)):INDEX($C$1:$C$13701,MAX(1,ROW()-1))),MIN(INDEX($C$1:$C$13701,MIN(13701,ROW()+1)):INDEX($C$1:$C$13701,MIN(13701,ROW()+設定!$B$26))))*10^(設定!$B$27/20)),1,0))</f>
        <v>0</v>
      </c>
      <c r="G12774" s="33" t="n">
        <f aca="false">$G12773+IF($F12774=1,1,0)</f>
        <v>6</v>
      </c>
      <c r="H12774" s="0" t="str">
        <f aca="false">IF($F12774=1,$G12774,"")</f>
        <v/>
      </c>
    </row>
    <row r="12775" customFormat="false" ht="15" hidden="false" customHeight="false" outlineLevel="0" collapsed="false">
      <c r="A12775" s="30" t="n">
        <v>1995.78125</v>
      </c>
      <c r="B12775" s="31" t="n">
        <v>10.0847</v>
      </c>
      <c r="C12775" s="32" t="n">
        <f aca="false">IF($A12775="","",IF(設定!$B$21="dB",10^($B12775/20),ABS($B12775)))</f>
        <v>3.19326528748181</v>
      </c>
      <c r="D12775" s="32" t="n">
        <f aca="false">IF($A12775="","",$A12775^2)</f>
        <v>3983142.79785156</v>
      </c>
      <c r="E12775" s="32" t="n">
        <f aca="false">IF($A12775="","",IF($C12775&lt;=0,"",1/$C12775^2))</f>
        <v>0.0980686055375012</v>
      </c>
      <c r="F12775" s="33" t="n">
        <f aca="false">IF(OR(ROW()-設定!$B$30&lt;2,ROW()+設定!$B$30&gt;13701,N($A12775)&lt;=0,N(INDEX($A$2:$A$13701,MIN(13700,MAX(1,ROW()-1+設定!$B$30))))&lt;=0,$A12775&lt;設定!$B$28,$A12775&gt;設定!$B$29),0,IF(AND($C12775&gt;=MAX(INDEX($C$1:$C$13701,MAX(1,ROW()-設定!$B$24)):INDEX($C$1:$C$13701,MAX(1,ROW()-1))),$C12775&gt;MAX(INDEX($C$1:$C$13701,MIN(13701,ROW()+1)):INDEX($C$1:$C$13701,MIN(13701,ROW()+設定!$B$24))),$C12775&gt;=設定!$B$32,$C12775&gt;=MAX(MIN(INDEX($C$1:$C$13701,MAX(1,ROW()-設定!$B$26)):INDEX($C$1:$C$13701,MAX(1,ROW()-1))),MIN(INDEX($C$1:$C$13701,MIN(13701,ROW()+1)):INDEX($C$1:$C$13701,MIN(13701,ROW()+設定!$B$26))))*10^(設定!$B$27/20)),1,0))</f>
        <v>0</v>
      </c>
      <c r="G12775" s="33" t="n">
        <f aca="false">$G12774+IF($F12775=1,1,0)</f>
        <v>6</v>
      </c>
      <c r="H12775" s="0" t="str">
        <f aca="false">IF($F12775=1,$G12775,"")</f>
        <v/>
      </c>
    </row>
    <row r="12776" customFormat="false" ht="15" hidden="false" customHeight="false" outlineLevel="0" collapsed="false">
      <c r="A12776" s="30" t="n">
        <v>1995.9375</v>
      </c>
      <c r="B12776" s="31" t="n">
        <v>9.8209</v>
      </c>
      <c r="C12776" s="32" t="n">
        <f aca="false">IF($A12776="","",IF(設定!$B$21="dB",10^($B12776/20),ABS($B12776)))</f>
        <v>3.09774025906236</v>
      </c>
      <c r="D12776" s="32" t="n">
        <f aca="false">IF($A12776="","",$A12776^2)</f>
        <v>3983766.50390625</v>
      </c>
      <c r="E12776" s="32" t="n">
        <f aca="false">IF($A12776="","",IF($C12776&lt;=0,"",1/$C12776^2))</f>
        <v>0.104210144956136</v>
      </c>
      <c r="F12776" s="33" t="n">
        <f aca="false">IF(OR(ROW()-設定!$B$30&lt;2,ROW()+設定!$B$30&gt;13701,N($A12776)&lt;=0,N(INDEX($A$2:$A$13701,MIN(13700,MAX(1,ROW()-1+設定!$B$30))))&lt;=0,$A12776&lt;設定!$B$28,$A12776&gt;設定!$B$29),0,IF(AND($C12776&gt;=MAX(INDEX($C$1:$C$13701,MAX(1,ROW()-設定!$B$24)):INDEX($C$1:$C$13701,MAX(1,ROW()-1))),$C12776&gt;MAX(INDEX($C$1:$C$13701,MIN(13701,ROW()+1)):INDEX($C$1:$C$13701,MIN(13701,ROW()+設定!$B$24))),$C12776&gt;=設定!$B$32,$C12776&gt;=MAX(MIN(INDEX($C$1:$C$13701,MAX(1,ROW()-設定!$B$26)):INDEX($C$1:$C$13701,MAX(1,ROW()-1))),MIN(INDEX($C$1:$C$13701,MIN(13701,ROW()+1)):INDEX($C$1:$C$13701,MIN(13701,ROW()+設定!$B$26))))*10^(設定!$B$27/20)),1,0))</f>
        <v>0</v>
      </c>
      <c r="G12776" s="33" t="n">
        <f aca="false">$G12775+IF($F12776=1,1,0)</f>
        <v>6</v>
      </c>
      <c r="H12776" s="0" t="str">
        <f aca="false">IF($F12776=1,$G12776,"")</f>
        <v/>
      </c>
    </row>
    <row r="12777" customFormat="false" ht="15" hidden="false" customHeight="false" outlineLevel="0" collapsed="false">
      <c r="A12777" s="30" t="n">
        <v>1996.09375</v>
      </c>
      <c r="B12777" s="31" t="n">
        <v>9.8062</v>
      </c>
      <c r="C12777" s="32" t="n">
        <f aca="false">IF($A12777="","",IF(設定!$B$21="dB",10^($B12777/20),ABS($B12777)))</f>
        <v>3.09250207711359</v>
      </c>
      <c r="D12777" s="32" t="n">
        <f aca="false">IF($A12777="","",$A12777^2)</f>
        <v>3984390.25878906</v>
      </c>
      <c r="E12777" s="32" t="n">
        <f aca="false">IF($A12777="","",IF($C12777&lt;=0,"",1/$C12777^2))</f>
        <v>0.104563473099046</v>
      </c>
      <c r="F12777" s="33" t="n">
        <f aca="false">IF(OR(ROW()-設定!$B$30&lt;2,ROW()+設定!$B$30&gt;13701,N($A12777)&lt;=0,N(INDEX($A$2:$A$13701,MIN(13700,MAX(1,ROW()-1+設定!$B$30))))&lt;=0,$A12777&lt;設定!$B$28,$A12777&gt;設定!$B$29),0,IF(AND($C12777&gt;=MAX(INDEX($C$1:$C$13701,MAX(1,ROW()-設定!$B$24)):INDEX($C$1:$C$13701,MAX(1,ROW()-1))),$C12777&gt;MAX(INDEX($C$1:$C$13701,MIN(13701,ROW()+1)):INDEX($C$1:$C$13701,MIN(13701,ROW()+設定!$B$24))),$C12777&gt;=設定!$B$32,$C12777&gt;=MAX(MIN(INDEX($C$1:$C$13701,MAX(1,ROW()-設定!$B$26)):INDEX($C$1:$C$13701,MAX(1,ROW()-1))),MIN(INDEX($C$1:$C$13701,MIN(13701,ROW()+1)):INDEX($C$1:$C$13701,MIN(13701,ROW()+設定!$B$26))))*10^(設定!$B$27/20)),1,0))</f>
        <v>0</v>
      </c>
      <c r="G12777" s="33" t="n">
        <f aca="false">$G12776+IF($F12777=1,1,0)</f>
        <v>6</v>
      </c>
      <c r="H12777" s="0" t="str">
        <f aca="false">IF($F12777=1,$G12777,"")</f>
        <v/>
      </c>
    </row>
    <row r="12778" customFormat="false" ht="15" hidden="false" customHeight="false" outlineLevel="0" collapsed="false">
      <c r="A12778" s="30" t="n">
        <v>1996.25</v>
      </c>
      <c r="B12778" s="31" t="n">
        <v>9.9459</v>
      </c>
      <c r="C12778" s="32" t="n">
        <f aca="false">IF($A12778="","",IF(設定!$B$21="dB",10^($B12778/20),ABS($B12778)))</f>
        <v>3.14264264866037</v>
      </c>
      <c r="D12778" s="32" t="n">
        <f aca="false">IF($A12778="","",$A12778^2)</f>
        <v>3985014.0625</v>
      </c>
      <c r="E12778" s="32" t="n">
        <f aca="false">IF($A12778="","",IF($C12778&lt;=0,"",1/$C12778^2))</f>
        <v>0.101253489677283</v>
      </c>
      <c r="F12778" s="33" t="n">
        <f aca="false">IF(OR(ROW()-設定!$B$30&lt;2,ROW()+設定!$B$30&gt;13701,N($A12778)&lt;=0,N(INDEX($A$2:$A$13701,MIN(13700,MAX(1,ROW()-1+設定!$B$30))))&lt;=0,$A12778&lt;設定!$B$28,$A12778&gt;設定!$B$29),0,IF(AND($C12778&gt;=MAX(INDEX($C$1:$C$13701,MAX(1,ROW()-設定!$B$24)):INDEX($C$1:$C$13701,MAX(1,ROW()-1))),$C12778&gt;MAX(INDEX($C$1:$C$13701,MIN(13701,ROW()+1)):INDEX($C$1:$C$13701,MIN(13701,ROW()+設定!$B$24))),$C12778&gt;=設定!$B$32,$C12778&gt;=MAX(MIN(INDEX($C$1:$C$13701,MAX(1,ROW()-設定!$B$26)):INDEX($C$1:$C$13701,MAX(1,ROW()-1))),MIN(INDEX($C$1:$C$13701,MIN(13701,ROW()+1)):INDEX($C$1:$C$13701,MIN(13701,ROW()+設定!$B$26))))*10^(設定!$B$27/20)),1,0))</f>
        <v>0</v>
      </c>
      <c r="G12778" s="33" t="n">
        <f aca="false">$G12777+IF($F12778=1,1,0)</f>
        <v>6</v>
      </c>
      <c r="H12778" s="0" t="str">
        <f aca="false">IF($F12778=1,$G12778,"")</f>
        <v/>
      </c>
    </row>
    <row r="12779" customFormat="false" ht="15" hidden="false" customHeight="false" outlineLevel="0" collapsed="false">
      <c r="A12779" s="30" t="n">
        <v>1996.40625</v>
      </c>
      <c r="B12779" s="31" t="n">
        <v>9.7527</v>
      </c>
      <c r="C12779" s="32" t="n">
        <f aca="false">IF($A12779="","",IF(設定!$B$21="dB",10^($B12779/20),ABS($B12779)))</f>
        <v>3.07351261507517</v>
      </c>
      <c r="D12779" s="32" t="n">
        <f aca="false">IF($A12779="","",$A12779^2)</f>
        <v>3985637.91503906</v>
      </c>
      <c r="E12779" s="32" t="n">
        <f aca="false">IF($A12779="","",IF($C12779&lt;=0,"",1/$C12779^2))</f>
        <v>0.105859539394402</v>
      </c>
      <c r="F12779" s="33" t="n">
        <f aca="false">IF(OR(ROW()-設定!$B$30&lt;2,ROW()+設定!$B$30&gt;13701,N($A12779)&lt;=0,N(INDEX($A$2:$A$13701,MIN(13700,MAX(1,ROW()-1+設定!$B$30))))&lt;=0,$A12779&lt;設定!$B$28,$A12779&gt;設定!$B$29),0,IF(AND($C12779&gt;=MAX(INDEX($C$1:$C$13701,MAX(1,ROW()-設定!$B$24)):INDEX($C$1:$C$13701,MAX(1,ROW()-1))),$C12779&gt;MAX(INDEX($C$1:$C$13701,MIN(13701,ROW()+1)):INDEX($C$1:$C$13701,MIN(13701,ROW()+設定!$B$24))),$C12779&gt;=設定!$B$32,$C12779&gt;=MAX(MIN(INDEX($C$1:$C$13701,MAX(1,ROW()-設定!$B$26)):INDEX($C$1:$C$13701,MAX(1,ROW()-1))),MIN(INDEX($C$1:$C$13701,MIN(13701,ROW()+1)):INDEX($C$1:$C$13701,MIN(13701,ROW()+設定!$B$26))))*10^(設定!$B$27/20)),1,0))</f>
        <v>0</v>
      </c>
      <c r="G12779" s="33" t="n">
        <f aca="false">$G12778+IF($F12779=1,1,0)</f>
        <v>6</v>
      </c>
      <c r="H12779" s="0" t="str">
        <f aca="false">IF($F12779=1,$G12779,"")</f>
        <v/>
      </c>
    </row>
    <row r="12780" customFormat="false" ht="15" hidden="false" customHeight="false" outlineLevel="0" collapsed="false">
      <c r="A12780" s="30" t="n">
        <v>1996.5625</v>
      </c>
      <c r="B12780" s="31" t="n">
        <v>9.754</v>
      </c>
      <c r="C12780" s="32" t="n">
        <f aca="false">IF($A12780="","",IF(設定!$B$21="dB",10^($B12780/20),ABS($B12780)))</f>
        <v>3.07397265608251</v>
      </c>
      <c r="D12780" s="32" t="n">
        <f aca="false">IF($A12780="","",$A12780^2)</f>
        <v>3986261.81640625</v>
      </c>
      <c r="E12780" s="32" t="n">
        <f aca="false">IF($A12780="","",IF($C12780&lt;=0,"",1/$C12780^2))</f>
        <v>0.105827856558889</v>
      </c>
      <c r="F12780" s="33" t="n">
        <f aca="false">IF(OR(ROW()-設定!$B$30&lt;2,ROW()+設定!$B$30&gt;13701,N($A12780)&lt;=0,N(INDEX($A$2:$A$13701,MIN(13700,MAX(1,ROW()-1+設定!$B$30))))&lt;=0,$A12780&lt;設定!$B$28,$A12780&gt;設定!$B$29),0,IF(AND($C12780&gt;=MAX(INDEX($C$1:$C$13701,MAX(1,ROW()-設定!$B$24)):INDEX($C$1:$C$13701,MAX(1,ROW()-1))),$C12780&gt;MAX(INDEX($C$1:$C$13701,MIN(13701,ROW()+1)):INDEX($C$1:$C$13701,MIN(13701,ROW()+設定!$B$24))),$C12780&gt;=設定!$B$32,$C12780&gt;=MAX(MIN(INDEX($C$1:$C$13701,MAX(1,ROW()-設定!$B$26)):INDEX($C$1:$C$13701,MAX(1,ROW()-1))),MIN(INDEX($C$1:$C$13701,MIN(13701,ROW()+1)):INDEX($C$1:$C$13701,MIN(13701,ROW()+設定!$B$26))))*10^(設定!$B$27/20)),1,0))</f>
        <v>0</v>
      </c>
      <c r="G12780" s="33" t="n">
        <f aca="false">$G12779+IF($F12780=1,1,0)</f>
        <v>6</v>
      </c>
      <c r="H12780" s="0" t="str">
        <f aca="false">IF($F12780=1,$G12780,"")</f>
        <v/>
      </c>
    </row>
    <row r="12781" customFormat="false" ht="15" hidden="false" customHeight="false" outlineLevel="0" collapsed="false">
      <c r="A12781" s="30" t="n">
        <v>1996.71875</v>
      </c>
      <c r="B12781" s="31" t="n">
        <v>9.8233</v>
      </c>
      <c r="C12781" s="32" t="n">
        <f aca="false">IF($A12781="","",IF(設定!$B$21="dB",10^($B12781/20),ABS($B12781)))</f>
        <v>3.09859631459046</v>
      </c>
      <c r="D12781" s="32" t="n">
        <f aca="false">IF($A12781="","",$A12781^2)</f>
        <v>3986885.76660156</v>
      </c>
      <c r="E12781" s="32" t="n">
        <f aca="false">IF($A12781="","",IF($C12781&lt;=0,"",1/$C12781^2))</f>
        <v>0.104152572211223</v>
      </c>
      <c r="F12781" s="33" t="n">
        <f aca="false">IF(OR(ROW()-設定!$B$30&lt;2,ROW()+設定!$B$30&gt;13701,N($A12781)&lt;=0,N(INDEX($A$2:$A$13701,MIN(13700,MAX(1,ROW()-1+設定!$B$30))))&lt;=0,$A12781&lt;設定!$B$28,$A12781&gt;設定!$B$29),0,IF(AND($C12781&gt;=MAX(INDEX($C$1:$C$13701,MAX(1,ROW()-設定!$B$24)):INDEX($C$1:$C$13701,MAX(1,ROW()-1))),$C12781&gt;MAX(INDEX($C$1:$C$13701,MIN(13701,ROW()+1)):INDEX($C$1:$C$13701,MIN(13701,ROW()+設定!$B$24))),$C12781&gt;=設定!$B$32,$C12781&gt;=MAX(MIN(INDEX($C$1:$C$13701,MAX(1,ROW()-設定!$B$26)):INDEX($C$1:$C$13701,MAX(1,ROW()-1))),MIN(INDEX($C$1:$C$13701,MIN(13701,ROW()+1)):INDEX($C$1:$C$13701,MIN(13701,ROW()+設定!$B$26))))*10^(設定!$B$27/20)),1,0))</f>
        <v>0</v>
      </c>
      <c r="G12781" s="33" t="n">
        <f aca="false">$G12780+IF($F12781=1,1,0)</f>
        <v>6</v>
      </c>
      <c r="H12781" s="0" t="str">
        <f aca="false">IF($F12781=1,$G12781,"")</f>
        <v/>
      </c>
    </row>
    <row r="12782" customFormat="false" ht="15" hidden="false" customHeight="false" outlineLevel="0" collapsed="false">
      <c r="A12782" s="30" t="n">
        <v>1996.875</v>
      </c>
      <c r="B12782" s="31" t="n">
        <v>9.8326</v>
      </c>
      <c r="C12782" s="32" t="n">
        <f aca="false">IF($A12782="","",IF(設定!$B$21="dB",10^($B12782/20),ABS($B12782)))</f>
        <v>3.10191576482714</v>
      </c>
      <c r="D12782" s="32" t="n">
        <f aca="false">IF($A12782="","",$A12782^2)</f>
        <v>3987509.765625</v>
      </c>
      <c r="E12782" s="32" t="n">
        <f aca="false">IF($A12782="","",IF($C12782&lt;=0,"",1/$C12782^2))</f>
        <v>0.103929778093524</v>
      </c>
      <c r="F12782" s="33" t="n">
        <f aca="false">IF(OR(ROW()-設定!$B$30&lt;2,ROW()+設定!$B$30&gt;13701,N($A12782)&lt;=0,N(INDEX($A$2:$A$13701,MIN(13700,MAX(1,ROW()-1+設定!$B$30))))&lt;=0,$A12782&lt;設定!$B$28,$A12782&gt;設定!$B$29),0,IF(AND($C12782&gt;=MAX(INDEX($C$1:$C$13701,MAX(1,ROW()-設定!$B$24)):INDEX($C$1:$C$13701,MAX(1,ROW()-1))),$C12782&gt;MAX(INDEX($C$1:$C$13701,MIN(13701,ROW()+1)):INDEX($C$1:$C$13701,MIN(13701,ROW()+設定!$B$24))),$C12782&gt;=設定!$B$32,$C12782&gt;=MAX(MIN(INDEX($C$1:$C$13701,MAX(1,ROW()-設定!$B$26)):INDEX($C$1:$C$13701,MAX(1,ROW()-1))),MIN(INDEX($C$1:$C$13701,MIN(13701,ROW()+1)):INDEX($C$1:$C$13701,MIN(13701,ROW()+設定!$B$26))))*10^(設定!$B$27/20)),1,0))</f>
        <v>0</v>
      </c>
      <c r="G12782" s="33" t="n">
        <f aca="false">$G12781+IF($F12782=1,1,0)</f>
        <v>6</v>
      </c>
      <c r="H12782" s="0" t="str">
        <f aca="false">IF($F12782=1,$G12782,"")</f>
        <v/>
      </c>
    </row>
    <row r="12783" customFormat="false" ht="15" hidden="false" customHeight="false" outlineLevel="0" collapsed="false">
      <c r="A12783" s="30" t="n">
        <v>1997.03125</v>
      </c>
      <c r="B12783" s="31" t="n">
        <v>9.6434</v>
      </c>
      <c r="C12783" s="32" t="n">
        <f aca="false">IF($A12783="","",IF(設定!$B$21="dB",10^($B12783/20),ABS($B12783)))</f>
        <v>3.03507900140283</v>
      </c>
      <c r="D12783" s="32" t="n">
        <f aca="false">IF($A12783="","",$A12783^2)</f>
        <v>3988133.81347656</v>
      </c>
      <c r="E12783" s="32" t="n">
        <f aca="false">IF($A12783="","",IF($C12783&lt;=0,"",1/$C12783^2))</f>
        <v>0.108557541673352</v>
      </c>
      <c r="F12783" s="33" t="n">
        <f aca="false">IF(OR(ROW()-設定!$B$30&lt;2,ROW()+設定!$B$30&gt;13701,N($A12783)&lt;=0,N(INDEX($A$2:$A$13701,MIN(13700,MAX(1,ROW()-1+設定!$B$30))))&lt;=0,$A12783&lt;設定!$B$28,$A12783&gt;設定!$B$29),0,IF(AND($C12783&gt;=MAX(INDEX($C$1:$C$13701,MAX(1,ROW()-設定!$B$24)):INDEX($C$1:$C$13701,MAX(1,ROW()-1))),$C12783&gt;MAX(INDEX($C$1:$C$13701,MIN(13701,ROW()+1)):INDEX($C$1:$C$13701,MIN(13701,ROW()+設定!$B$24))),$C12783&gt;=設定!$B$32,$C12783&gt;=MAX(MIN(INDEX($C$1:$C$13701,MAX(1,ROW()-設定!$B$26)):INDEX($C$1:$C$13701,MAX(1,ROW()-1))),MIN(INDEX($C$1:$C$13701,MIN(13701,ROW()+1)):INDEX($C$1:$C$13701,MIN(13701,ROW()+設定!$B$26))))*10^(設定!$B$27/20)),1,0))</f>
        <v>0</v>
      </c>
      <c r="G12783" s="33" t="n">
        <f aca="false">$G12782+IF($F12783=1,1,0)</f>
        <v>6</v>
      </c>
      <c r="H12783" s="0" t="str">
        <f aca="false">IF($F12783=1,$G12783,"")</f>
        <v/>
      </c>
    </row>
    <row r="12784" customFormat="false" ht="15" hidden="false" customHeight="false" outlineLevel="0" collapsed="false">
      <c r="A12784" s="30" t="n">
        <v>1997.1875</v>
      </c>
      <c r="B12784" s="31" t="n">
        <v>9.8114</v>
      </c>
      <c r="C12784" s="32" t="n">
        <f aca="false">IF($A12784="","",IF(設定!$B$21="dB",10^($B12784/20),ABS($B12784)))</f>
        <v>3.09435402620096</v>
      </c>
      <c r="D12784" s="32" t="n">
        <f aca="false">IF($A12784="","",$A12784^2)</f>
        <v>3988757.91015625</v>
      </c>
      <c r="E12784" s="32" t="n">
        <f aca="false">IF($A12784="","",IF($C12784&lt;=0,"",1/$C12784^2))</f>
        <v>0.104438349548873</v>
      </c>
      <c r="F12784" s="33" t="n">
        <f aca="false">IF(OR(ROW()-設定!$B$30&lt;2,ROW()+設定!$B$30&gt;13701,N($A12784)&lt;=0,N(INDEX($A$2:$A$13701,MIN(13700,MAX(1,ROW()-1+設定!$B$30))))&lt;=0,$A12784&lt;設定!$B$28,$A12784&gt;設定!$B$29),0,IF(AND($C12784&gt;=MAX(INDEX($C$1:$C$13701,MAX(1,ROW()-設定!$B$24)):INDEX($C$1:$C$13701,MAX(1,ROW()-1))),$C12784&gt;MAX(INDEX($C$1:$C$13701,MIN(13701,ROW()+1)):INDEX($C$1:$C$13701,MIN(13701,ROW()+設定!$B$24))),$C12784&gt;=設定!$B$32,$C12784&gt;=MAX(MIN(INDEX($C$1:$C$13701,MAX(1,ROW()-設定!$B$26)):INDEX($C$1:$C$13701,MAX(1,ROW()-1))),MIN(INDEX($C$1:$C$13701,MIN(13701,ROW()+1)):INDEX($C$1:$C$13701,MIN(13701,ROW()+設定!$B$26))))*10^(設定!$B$27/20)),1,0))</f>
        <v>0</v>
      </c>
      <c r="G12784" s="33" t="n">
        <f aca="false">$G12783+IF($F12784=1,1,0)</f>
        <v>6</v>
      </c>
      <c r="H12784" s="0" t="str">
        <f aca="false">IF($F12784=1,$G12784,"")</f>
        <v/>
      </c>
    </row>
    <row r="12785" customFormat="false" ht="15" hidden="false" customHeight="false" outlineLevel="0" collapsed="false">
      <c r="A12785" s="30" t="n">
        <v>1997.34375</v>
      </c>
      <c r="B12785" s="31" t="n">
        <v>9.7489</v>
      </c>
      <c r="C12785" s="32" t="n">
        <f aca="false">IF($A12785="","",IF(設定!$B$21="dB",10^($B12785/20),ABS($B12785)))</f>
        <v>3.07216827454235</v>
      </c>
      <c r="D12785" s="32" t="n">
        <f aca="false">IF($A12785="","",$A12785^2)</f>
        <v>3989382.05566406</v>
      </c>
      <c r="E12785" s="32" t="n">
        <f aca="false">IF($A12785="","",IF($C12785&lt;=0,"",1/$C12785^2))</f>
        <v>0.105952205155939</v>
      </c>
      <c r="F12785" s="33" t="n">
        <f aca="false">IF(OR(ROW()-設定!$B$30&lt;2,ROW()+設定!$B$30&gt;13701,N($A12785)&lt;=0,N(INDEX($A$2:$A$13701,MIN(13700,MAX(1,ROW()-1+設定!$B$30))))&lt;=0,$A12785&lt;設定!$B$28,$A12785&gt;設定!$B$29),0,IF(AND($C12785&gt;=MAX(INDEX($C$1:$C$13701,MAX(1,ROW()-設定!$B$24)):INDEX($C$1:$C$13701,MAX(1,ROW()-1))),$C12785&gt;MAX(INDEX($C$1:$C$13701,MIN(13701,ROW()+1)):INDEX($C$1:$C$13701,MIN(13701,ROW()+設定!$B$24))),$C12785&gt;=設定!$B$32,$C12785&gt;=MAX(MIN(INDEX($C$1:$C$13701,MAX(1,ROW()-設定!$B$26)):INDEX($C$1:$C$13701,MAX(1,ROW()-1))),MIN(INDEX($C$1:$C$13701,MIN(13701,ROW()+1)):INDEX($C$1:$C$13701,MIN(13701,ROW()+設定!$B$26))))*10^(設定!$B$27/20)),1,0))</f>
        <v>0</v>
      </c>
      <c r="G12785" s="33" t="n">
        <f aca="false">$G12784+IF($F12785=1,1,0)</f>
        <v>6</v>
      </c>
      <c r="H12785" s="0" t="str">
        <f aca="false">IF($F12785=1,$G12785,"")</f>
        <v/>
      </c>
    </row>
    <row r="12786" customFormat="false" ht="15" hidden="false" customHeight="false" outlineLevel="0" collapsed="false">
      <c r="A12786" s="30" t="n">
        <v>1997.5</v>
      </c>
      <c r="B12786" s="31" t="n">
        <v>9.7746</v>
      </c>
      <c r="C12786" s="32" t="n">
        <f aca="false">IF($A12786="","",IF(設定!$B$21="dB",10^($B12786/20),ABS($B12786)))</f>
        <v>3.08127173425933</v>
      </c>
      <c r="D12786" s="32" t="n">
        <f aca="false">IF($A12786="","",$A12786^2)</f>
        <v>3990006.25</v>
      </c>
      <c r="E12786" s="32" t="n">
        <f aca="false">IF($A12786="","",IF($C12786&lt;=0,"",1/$C12786^2))</f>
        <v>0.10532706924782</v>
      </c>
      <c r="F12786" s="33" t="n">
        <f aca="false">IF(OR(ROW()-設定!$B$30&lt;2,ROW()+設定!$B$30&gt;13701,N($A12786)&lt;=0,N(INDEX($A$2:$A$13701,MIN(13700,MAX(1,ROW()-1+設定!$B$30))))&lt;=0,$A12786&lt;設定!$B$28,$A12786&gt;設定!$B$29),0,IF(AND($C12786&gt;=MAX(INDEX($C$1:$C$13701,MAX(1,ROW()-設定!$B$24)):INDEX($C$1:$C$13701,MAX(1,ROW()-1))),$C12786&gt;MAX(INDEX($C$1:$C$13701,MIN(13701,ROW()+1)):INDEX($C$1:$C$13701,MIN(13701,ROW()+設定!$B$24))),$C12786&gt;=設定!$B$32,$C12786&gt;=MAX(MIN(INDEX($C$1:$C$13701,MAX(1,ROW()-設定!$B$26)):INDEX($C$1:$C$13701,MAX(1,ROW()-1))),MIN(INDEX($C$1:$C$13701,MIN(13701,ROW()+1)):INDEX($C$1:$C$13701,MIN(13701,ROW()+設定!$B$26))))*10^(設定!$B$27/20)),1,0))</f>
        <v>0</v>
      </c>
      <c r="G12786" s="33" t="n">
        <f aca="false">$G12785+IF($F12786=1,1,0)</f>
        <v>6</v>
      </c>
      <c r="H12786" s="0" t="str">
        <f aca="false">IF($F12786=1,$G12786,"")</f>
        <v/>
      </c>
    </row>
    <row r="12787" customFormat="false" ht="15" hidden="false" customHeight="false" outlineLevel="0" collapsed="false">
      <c r="A12787" s="30" t="n">
        <v>1997.65625</v>
      </c>
      <c r="B12787" s="31" t="n">
        <v>9.7916</v>
      </c>
      <c r="C12787" s="32" t="n">
        <f aca="false">IF($A12787="","",IF(設定!$B$21="dB",10^($B12787/20),ABS($B12787)))</f>
        <v>3.08730829651246</v>
      </c>
      <c r="D12787" s="32" t="n">
        <f aca="false">IF($A12787="","",$A12787^2)</f>
        <v>3990630.49316406</v>
      </c>
      <c r="E12787" s="32" t="n">
        <f aca="false">IF($A12787="","",IF($C12787&lt;=0,"",1/$C12787^2))</f>
        <v>0.104915583414993</v>
      </c>
      <c r="F12787" s="33" t="n">
        <f aca="false">IF(OR(ROW()-設定!$B$30&lt;2,ROW()+設定!$B$30&gt;13701,N($A12787)&lt;=0,N(INDEX($A$2:$A$13701,MIN(13700,MAX(1,ROW()-1+設定!$B$30))))&lt;=0,$A12787&lt;設定!$B$28,$A12787&gt;設定!$B$29),0,IF(AND($C12787&gt;=MAX(INDEX($C$1:$C$13701,MAX(1,ROW()-設定!$B$24)):INDEX($C$1:$C$13701,MAX(1,ROW()-1))),$C12787&gt;MAX(INDEX($C$1:$C$13701,MIN(13701,ROW()+1)):INDEX($C$1:$C$13701,MIN(13701,ROW()+設定!$B$24))),$C12787&gt;=設定!$B$32,$C12787&gt;=MAX(MIN(INDEX($C$1:$C$13701,MAX(1,ROW()-設定!$B$26)):INDEX($C$1:$C$13701,MAX(1,ROW()-1))),MIN(INDEX($C$1:$C$13701,MIN(13701,ROW()+1)):INDEX($C$1:$C$13701,MIN(13701,ROW()+設定!$B$26))))*10^(設定!$B$27/20)),1,0))</f>
        <v>0</v>
      </c>
      <c r="G12787" s="33" t="n">
        <f aca="false">$G12786+IF($F12787=1,1,0)</f>
        <v>6</v>
      </c>
      <c r="H12787" s="0" t="str">
        <f aca="false">IF($F12787=1,$G12787,"")</f>
        <v/>
      </c>
    </row>
    <row r="12788" customFormat="false" ht="15" hidden="false" customHeight="false" outlineLevel="0" collapsed="false">
      <c r="A12788" s="30" t="n">
        <v>1997.8125</v>
      </c>
      <c r="B12788" s="31" t="n">
        <v>9.7478</v>
      </c>
      <c r="C12788" s="32" t="n">
        <f aca="false">IF($A12788="","",IF(設定!$B$21="dB",10^($B12788/20),ABS($B12788)))</f>
        <v>3.07177923308943</v>
      </c>
      <c r="D12788" s="32" t="n">
        <f aca="false">IF($A12788="","",$A12788^2)</f>
        <v>3991254.78515625</v>
      </c>
      <c r="E12788" s="32" t="n">
        <f aca="false">IF($A12788="","",IF($C12788&lt;=0,"",1/$C12788^2))</f>
        <v>0.105979044591298</v>
      </c>
      <c r="F12788" s="33" t="n">
        <f aca="false">IF(OR(ROW()-設定!$B$30&lt;2,ROW()+設定!$B$30&gt;13701,N($A12788)&lt;=0,N(INDEX($A$2:$A$13701,MIN(13700,MAX(1,ROW()-1+設定!$B$30))))&lt;=0,$A12788&lt;設定!$B$28,$A12788&gt;設定!$B$29),0,IF(AND($C12788&gt;=MAX(INDEX($C$1:$C$13701,MAX(1,ROW()-設定!$B$24)):INDEX($C$1:$C$13701,MAX(1,ROW()-1))),$C12788&gt;MAX(INDEX($C$1:$C$13701,MIN(13701,ROW()+1)):INDEX($C$1:$C$13701,MIN(13701,ROW()+設定!$B$24))),$C12788&gt;=設定!$B$32,$C12788&gt;=MAX(MIN(INDEX($C$1:$C$13701,MAX(1,ROW()-設定!$B$26)):INDEX($C$1:$C$13701,MAX(1,ROW()-1))),MIN(INDEX($C$1:$C$13701,MIN(13701,ROW()+1)):INDEX($C$1:$C$13701,MIN(13701,ROW()+設定!$B$26))))*10^(設定!$B$27/20)),1,0))</f>
        <v>0</v>
      </c>
      <c r="G12788" s="33" t="n">
        <f aca="false">$G12787+IF($F12788=1,1,0)</f>
        <v>6</v>
      </c>
      <c r="H12788" s="0" t="str">
        <f aca="false">IF($F12788=1,$G12788,"")</f>
        <v/>
      </c>
    </row>
    <row r="12789" customFormat="false" ht="15" hidden="false" customHeight="false" outlineLevel="0" collapsed="false">
      <c r="A12789" s="30" t="n">
        <v>1997.96875</v>
      </c>
      <c r="B12789" s="31" t="n">
        <v>9.8744</v>
      </c>
      <c r="C12789" s="32" t="n">
        <f aca="false">IF($A12789="","",IF(設定!$B$21="dB",10^($B12789/20),ABS($B12789)))</f>
        <v>3.11687940974157</v>
      </c>
      <c r="D12789" s="32" t="n">
        <f aca="false">IF($A12789="","",$A12789^2)</f>
        <v>3991879.12597656</v>
      </c>
      <c r="E12789" s="32" t="n">
        <f aca="false">IF($A12789="","",IF($C12789&lt;=0,"",1/$C12789^2))</f>
        <v>0.102934272632447</v>
      </c>
      <c r="F12789" s="33" t="n">
        <f aca="false">IF(OR(ROW()-設定!$B$30&lt;2,ROW()+設定!$B$30&gt;13701,N($A12789)&lt;=0,N(INDEX($A$2:$A$13701,MIN(13700,MAX(1,ROW()-1+設定!$B$30))))&lt;=0,$A12789&lt;設定!$B$28,$A12789&gt;設定!$B$29),0,IF(AND($C12789&gt;=MAX(INDEX($C$1:$C$13701,MAX(1,ROW()-設定!$B$24)):INDEX($C$1:$C$13701,MAX(1,ROW()-1))),$C12789&gt;MAX(INDEX($C$1:$C$13701,MIN(13701,ROW()+1)):INDEX($C$1:$C$13701,MIN(13701,ROW()+設定!$B$24))),$C12789&gt;=設定!$B$32,$C12789&gt;=MAX(MIN(INDEX($C$1:$C$13701,MAX(1,ROW()-設定!$B$26)):INDEX($C$1:$C$13701,MAX(1,ROW()-1))),MIN(INDEX($C$1:$C$13701,MIN(13701,ROW()+1)):INDEX($C$1:$C$13701,MIN(13701,ROW()+設定!$B$26))))*10^(設定!$B$27/20)),1,0))</f>
        <v>0</v>
      </c>
      <c r="G12789" s="33" t="n">
        <f aca="false">$G12788+IF($F12789=1,1,0)</f>
        <v>6</v>
      </c>
      <c r="H12789" s="0" t="str">
        <f aca="false">IF($F12789=1,$G12789,"")</f>
        <v/>
      </c>
    </row>
    <row r="12790" customFormat="false" ht="15" hidden="false" customHeight="false" outlineLevel="0" collapsed="false">
      <c r="A12790" s="30" t="n">
        <v>1998.125</v>
      </c>
      <c r="B12790" s="31" t="n">
        <v>9.8094</v>
      </c>
      <c r="C12790" s="32" t="n">
        <f aca="false">IF($A12790="","",IF(設定!$B$21="dB",10^($B12790/20),ABS($B12790)))</f>
        <v>3.09364160687909</v>
      </c>
      <c r="D12790" s="32" t="n">
        <f aca="false">IF($A12790="","",$A12790^2)</f>
        <v>3992503.515625</v>
      </c>
      <c r="E12790" s="32" t="n">
        <f aca="false">IF($A12790="","",IF($C12790&lt;=0,"",1/$C12790^2))</f>
        <v>0.104486456262365</v>
      </c>
      <c r="F12790" s="33" t="n">
        <f aca="false">IF(OR(ROW()-設定!$B$30&lt;2,ROW()+設定!$B$30&gt;13701,N($A12790)&lt;=0,N(INDEX($A$2:$A$13701,MIN(13700,MAX(1,ROW()-1+設定!$B$30))))&lt;=0,$A12790&lt;設定!$B$28,$A12790&gt;設定!$B$29),0,IF(AND($C12790&gt;=MAX(INDEX($C$1:$C$13701,MAX(1,ROW()-設定!$B$24)):INDEX($C$1:$C$13701,MAX(1,ROW()-1))),$C12790&gt;MAX(INDEX($C$1:$C$13701,MIN(13701,ROW()+1)):INDEX($C$1:$C$13701,MIN(13701,ROW()+設定!$B$24))),$C12790&gt;=設定!$B$32,$C12790&gt;=MAX(MIN(INDEX($C$1:$C$13701,MAX(1,ROW()-設定!$B$26)):INDEX($C$1:$C$13701,MAX(1,ROW()-1))),MIN(INDEX($C$1:$C$13701,MIN(13701,ROW()+1)):INDEX($C$1:$C$13701,MIN(13701,ROW()+設定!$B$26))))*10^(設定!$B$27/20)),1,0))</f>
        <v>0</v>
      </c>
      <c r="G12790" s="33" t="n">
        <f aca="false">$G12789+IF($F12790=1,1,0)</f>
        <v>6</v>
      </c>
      <c r="H12790" s="0" t="str">
        <f aca="false">IF($F12790=1,$G12790,"")</f>
        <v/>
      </c>
    </row>
    <row r="12791" customFormat="false" ht="15" hidden="false" customHeight="false" outlineLevel="0" collapsed="false">
      <c r="A12791" s="30" t="n">
        <v>1998.28125</v>
      </c>
      <c r="B12791" s="31" t="n">
        <v>9.7355</v>
      </c>
      <c r="C12791" s="32" t="n">
        <f aca="false">IF($A12791="","",IF(設定!$B$21="dB",10^($B12791/20),ABS($B12791)))</f>
        <v>3.06743239623285</v>
      </c>
      <c r="D12791" s="32" t="n">
        <f aca="false">IF($A12791="","",$A12791^2)</f>
        <v>3993127.95410156</v>
      </c>
      <c r="E12791" s="32" t="n">
        <f aca="false">IF($A12791="","",IF($C12791&lt;=0,"",1/$C12791^2))</f>
        <v>0.106279621729553</v>
      </c>
      <c r="F12791" s="33" t="n">
        <f aca="false">IF(OR(ROW()-設定!$B$30&lt;2,ROW()+設定!$B$30&gt;13701,N($A12791)&lt;=0,N(INDEX($A$2:$A$13701,MIN(13700,MAX(1,ROW()-1+設定!$B$30))))&lt;=0,$A12791&lt;設定!$B$28,$A12791&gt;設定!$B$29),0,IF(AND($C12791&gt;=MAX(INDEX($C$1:$C$13701,MAX(1,ROW()-設定!$B$24)):INDEX($C$1:$C$13701,MAX(1,ROW()-1))),$C12791&gt;MAX(INDEX($C$1:$C$13701,MIN(13701,ROW()+1)):INDEX($C$1:$C$13701,MIN(13701,ROW()+設定!$B$24))),$C12791&gt;=設定!$B$32,$C12791&gt;=MAX(MIN(INDEX($C$1:$C$13701,MAX(1,ROW()-設定!$B$26)):INDEX($C$1:$C$13701,MAX(1,ROW()-1))),MIN(INDEX($C$1:$C$13701,MIN(13701,ROW()+1)):INDEX($C$1:$C$13701,MIN(13701,ROW()+設定!$B$26))))*10^(設定!$B$27/20)),1,0))</f>
        <v>0</v>
      </c>
      <c r="G12791" s="33" t="n">
        <f aca="false">$G12790+IF($F12791=1,1,0)</f>
        <v>6</v>
      </c>
      <c r="H12791" s="0" t="str">
        <f aca="false">IF($F12791=1,$G12791,"")</f>
        <v/>
      </c>
    </row>
    <row r="12792" customFormat="false" ht="15" hidden="false" customHeight="false" outlineLevel="0" collapsed="false">
      <c r="A12792" s="30" t="n">
        <v>1998.4375</v>
      </c>
      <c r="B12792" s="31" t="n">
        <v>9.759</v>
      </c>
      <c r="C12792" s="32" t="n">
        <f aca="false">IF($A12792="","",IF(設定!$B$21="dB",10^($B12792/20),ABS($B12792)))</f>
        <v>3.07574268639285</v>
      </c>
      <c r="D12792" s="32" t="n">
        <f aca="false">IF($A12792="","",$A12792^2)</f>
        <v>3993752.44140625</v>
      </c>
      <c r="E12792" s="32" t="n">
        <f aca="false">IF($A12792="","",IF($C12792&lt;=0,"",1/$C12792^2))</f>
        <v>0.105706087845578</v>
      </c>
      <c r="F12792" s="33" t="n">
        <f aca="false">IF(OR(ROW()-設定!$B$30&lt;2,ROW()+設定!$B$30&gt;13701,N($A12792)&lt;=0,N(INDEX($A$2:$A$13701,MIN(13700,MAX(1,ROW()-1+設定!$B$30))))&lt;=0,$A12792&lt;設定!$B$28,$A12792&gt;設定!$B$29),0,IF(AND($C12792&gt;=MAX(INDEX($C$1:$C$13701,MAX(1,ROW()-設定!$B$24)):INDEX($C$1:$C$13701,MAX(1,ROW()-1))),$C12792&gt;MAX(INDEX($C$1:$C$13701,MIN(13701,ROW()+1)):INDEX($C$1:$C$13701,MIN(13701,ROW()+設定!$B$24))),$C12792&gt;=設定!$B$32,$C12792&gt;=MAX(MIN(INDEX($C$1:$C$13701,MAX(1,ROW()-設定!$B$26)):INDEX($C$1:$C$13701,MAX(1,ROW()-1))),MIN(INDEX($C$1:$C$13701,MIN(13701,ROW()+1)):INDEX($C$1:$C$13701,MIN(13701,ROW()+設定!$B$26))))*10^(設定!$B$27/20)),1,0))</f>
        <v>0</v>
      </c>
      <c r="G12792" s="33" t="n">
        <f aca="false">$G12791+IF($F12792=1,1,0)</f>
        <v>6</v>
      </c>
      <c r="H12792" s="0" t="str">
        <f aca="false">IF($F12792=1,$G12792,"")</f>
        <v/>
      </c>
    </row>
    <row r="12793" customFormat="false" ht="15" hidden="false" customHeight="false" outlineLevel="0" collapsed="false">
      <c r="A12793" s="30" t="n">
        <v>1998.59375</v>
      </c>
      <c r="B12793" s="31" t="n">
        <v>9.8536</v>
      </c>
      <c r="C12793" s="32" t="n">
        <f aca="false">IF($A12793="","",IF(設定!$B$21="dB",10^($B12793/20),ABS($B12793)))</f>
        <v>3.10942438426788</v>
      </c>
      <c r="D12793" s="32" t="n">
        <f aca="false">IF($A12793="","",$A12793^2)</f>
        <v>3994376.97753906</v>
      </c>
      <c r="E12793" s="32" t="n">
        <f aca="false">IF($A12793="","",IF($C12793&lt;=0,"",1/$C12793^2))</f>
        <v>0.103428446116568</v>
      </c>
      <c r="F12793" s="33" t="n">
        <f aca="false">IF(OR(ROW()-設定!$B$30&lt;2,ROW()+設定!$B$30&gt;13701,N($A12793)&lt;=0,N(INDEX($A$2:$A$13701,MIN(13700,MAX(1,ROW()-1+設定!$B$30))))&lt;=0,$A12793&lt;設定!$B$28,$A12793&gt;設定!$B$29),0,IF(AND($C12793&gt;=MAX(INDEX($C$1:$C$13701,MAX(1,ROW()-設定!$B$24)):INDEX($C$1:$C$13701,MAX(1,ROW()-1))),$C12793&gt;MAX(INDEX($C$1:$C$13701,MIN(13701,ROW()+1)):INDEX($C$1:$C$13701,MIN(13701,ROW()+設定!$B$24))),$C12793&gt;=設定!$B$32,$C12793&gt;=MAX(MIN(INDEX($C$1:$C$13701,MAX(1,ROW()-設定!$B$26)):INDEX($C$1:$C$13701,MAX(1,ROW()-1))),MIN(INDEX($C$1:$C$13701,MIN(13701,ROW()+1)):INDEX($C$1:$C$13701,MIN(13701,ROW()+設定!$B$26))))*10^(設定!$B$27/20)),1,0))</f>
        <v>0</v>
      </c>
      <c r="G12793" s="33" t="n">
        <f aca="false">$G12792+IF($F12793=1,1,0)</f>
        <v>6</v>
      </c>
      <c r="H12793" s="0" t="str">
        <f aca="false">IF($F12793=1,$G12793,"")</f>
        <v/>
      </c>
    </row>
    <row r="12794" customFormat="false" ht="15" hidden="false" customHeight="false" outlineLevel="0" collapsed="false">
      <c r="A12794" s="30" t="n">
        <v>1998.75</v>
      </c>
      <c r="B12794" s="31" t="n">
        <v>9.8236</v>
      </c>
      <c r="C12794" s="32" t="n">
        <f aca="false">IF($A12794="","",IF(設定!$B$21="dB",10^($B12794/20),ABS($B12794)))</f>
        <v>3.09870333816393</v>
      </c>
      <c r="D12794" s="32" t="n">
        <f aca="false">IF($A12794="","",$A12794^2)</f>
        <v>3995001.5625</v>
      </c>
      <c r="E12794" s="32" t="n">
        <f aca="false">IF($A12794="","",IF($C12794&lt;=0,"",1/$C12794^2))</f>
        <v>0.104145377854905</v>
      </c>
      <c r="F12794" s="33" t="n">
        <f aca="false">IF(OR(ROW()-設定!$B$30&lt;2,ROW()+設定!$B$30&gt;13701,N($A12794)&lt;=0,N(INDEX($A$2:$A$13701,MIN(13700,MAX(1,ROW()-1+設定!$B$30))))&lt;=0,$A12794&lt;設定!$B$28,$A12794&gt;設定!$B$29),0,IF(AND($C12794&gt;=MAX(INDEX($C$1:$C$13701,MAX(1,ROW()-設定!$B$24)):INDEX($C$1:$C$13701,MAX(1,ROW()-1))),$C12794&gt;MAX(INDEX($C$1:$C$13701,MIN(13701,ROW()+1)):INDEX($C$1:$C$13701,MIN(13701,ROW()+設定!$B$24))),$C12794&gt;=設定!$B$32,$C12794&gt;=MAX(MIN(INDEX($C$1:$C$13701,MAX(1,ROW()-設定!$B$26)):INDEX($C$1:$C$13701,MAX(1,ROW()-1))),MIN(INDEX($C$1:$C$13701,MIN(13701,ROW()+1)):INDEX($C$1:$C$13701,MIN(13701,ROW()+設定!$B$26))))*10^(設定!$B$27/20)),1,0))</f>
        <v>0</v>
      </c>
      <c r="G12794" s="33" t="n">
        <f aca="false">$G12793+IF($F12794=1,1,0)</f>
        <v>6</v>
      </c>
      <c r="H12794" s="0" t="str">
        <f aca="false">IF($F12794=1,$G12794,"")</f>
        <v/>
      </c>
    </row>
    <row r="12795" customFormat="false" ht="15" hidden="false" customHeight="false" outlineLevel="0" collapsed="false">
      <c r="A12795" s="30" t="n">
        <v>1998.90625</v>
      </c>
      <c r="B12795" s="31" t="n">
        <v>9.8681</v>
      </c>
      <c r="C12795" s="32" t="n">
        <f aca="false">IF($A12795="","",IF(設定!$B$21="dB",10^($B12795/20),ABS($B12795)))</f>
        <v>3.11461951218801</v>
      </c>
      <c r="D12795" s="32" t="n">
        <f aca="false">IF($A12795="","",$A12795^2)</f>
        <v>3995626.19628906</v>
      </c>
      <c r="E12795" s="32" t="n">
        <f aca="false">IF($A12795="","",IF($C12795&lt;=0,"",1/$C12795^2))</f>
        <v>0.103083700389017</v>
      </c>
      <c r="F12795" s="33" t="n">
        <f aca="false">IF(OR(ROW()-設定!$B$30&lt;2,ROW()+設定!$B$30&gt;13701,N($A12795)&lt;=0,N(INDEX($A$2:$A$13701,MIN(13700,MAX(1,ROW()-1+設定!$B$30))))&lt;=0,$A12795&lt;設定!$B$28,$A12795&gt;設定!$B$29),0,IF(AND($C12795&gt;=MAX(INDEX($C$1:$C$13701,MAX(1,ROW()-設定!$B$24)):INDEX($C$1:$C$13701,MAX(1,ROW()-1))),$C12795&gt;MAX(INDEX($C$1:$C$13701,MIN(13701,ROW()+1)):INDEX($C$1:$C$13701,MIN(13701,ROW()+設定!$B$24))),$C12795&gt;=設定!$B$32,$C12795&gt;=MAX(MIN(INDEX($C$1:$C$13701,MAX(1,ROW()-設定!$B$26)):INDEX($C$1:$C$13701,MAX(1,ROW()-1))),MIN(INDEX($C$1:$C$13701,MIN(13701,ROW()+1)):INDEX($C$1:$C$13701,MIN(13701,ROW()+設定!$B$26))))*10^(設定!$B$27/20)),1,0))</f>
        <v>0</v>
      </c>
      <c r="G12795" s="33" t="n">
        <f aca="false">$G12794+IF($F12795=1,1,0)</f>
        <v>6</v>
      </c>
      <c r="H12795" s="0" t="str">
        <f aca="false">IF($F12795=1,$G12795,"")</f>
        <v/>
      </c>
    </row>
    <row r="12796" customFormat="false" ht="15" hidden="false" customHeight="false" outlineLevel="0" collapsed="false">
      <c r="A12796" s="30" t="n">
        <v>1999.0625</v>
      </c>
      <c r="B12796" s="31" t="n">
        <v>9.719</v>
      </c>
      <c r="C12796" s="32" t="n">
        <f aca="false">IF($A12796="","",IF(設定!$B$21="dB",10^($B12796/20),ABS($B12796)))</f>
        <v>3.06161093241479</v>
      </c>
      <c r="D12796" s="32" t="n">
        <f aca="false">IF($A12796="","",$A12796^2)</f>
        <v>3996250.87890625</v>
      </c>
      <c r="E12796" s="32" t="n">
        <f aca="false">IF($A12796="","",IF($C12796&lt;=0,"",1/$C12796^2))</f>
        <v>0.106684174234025</v>
      </c>
      <c r="F12796" s="33" t="n">
        <f aca="false">IF(OR(ROW()-設定!$B$30&lt;2,ROW()+設定!$B$30&gt;13701,N($A12796)&lt;=0,N(INDEX($A$2:$A$13701,MIN(13700,MAX(1,ROW()-1+設定!$B$30))))&lt;=0,$A12796&lt;設定!$B$28,$A12796&gt;設定!$B$29),0,IF(AND($C12796&gt;=MAX(INDEX($C$1:$C$13701,MAX(1,ROW()-設定!$B$24)):INDEX($C$1:$C$13701,MAX(1,ROW()-1))),$C12796&gt;MAX(INDEX($C$1:$C$13701,MIN(13701,ROW()+1)):INDEX($C$1:$C$13701,MIN(13701,ROW()+設定!$B$24))),$C12796&gt;=設定!$B$32,$C12796&gt;=MAX(MIN(INDEX($C$1:$C$13701,MAX(1,ROW()-設定!$B$26)):INDEX($C$1:$C$13701,MAX(1,ROW()-1))),MIN(INDEX($C$1:$C$13701,MIN(13701,ROW()+1)):INDEX($C$1:$C$13701,MIN(13701,ROW()+設定!$B$26))))*10^(設定!$B$27/20)),1,0))</f>
        <v>0</v>
      </c>
      <c r="G12796" s="33" t="n">
        <f aca="false">$G12795+IF($F12796=1,1,0)</f>
        <v>6</v>
      </c>
      <c r="H12796" s="0" t="str">
        <f aca="false">IF($F12796=1,$G12796,"")</f>
        <v/>
      </c>
    </row>
    <row r="12797" customFormat="false" ht="15" hidden="false" customHeight="false" outlineLevel="0" collapsed="false">
      <c r="A12797" s="30" t="n">
        <v>1999.21875</v>
      </c>
      <c r="B12797" s="31" t="n">
        <v>9.7433</v>
      </c>
      <c r="C12797" s="32" t="n">
        <f aca="false">IF($A12797="","",IF(設定!$B$21="dB",10^($B12797/20),ABS($B12797)))</f>
        <v>3.07018821282323</v>
      </c>
      <c r="D12797" s="32" t="n">
        <f aca="false">IF($A12797="","",$A12797^2)</f>
        <v>3996875.61035156</v>
      </c>
      <c r="E12797" s="32" t="n">
        <f aca="false">IF($A12797="","",IF($C12797&lt;=0,"",1/$C12797^2))</f>
        <v>0.106088913098036</v>
      </c>
      <c r="F12797" s="33" t="n">
        <f aca="false">IF(OR(ROW()-設定!$B$30&lt;2,ROW()+設定!$B$30&gt;13701,N($A12797)&lt;=0,N(INDEX($A$2:$A$13701,MIN(13700,MAX(1,ROW()-1+設定!$B$30))))&lt;=0,$A12797&lt;設定!$B$28,$A12797&gt;設定!$B$29),0,IF(AND($C12797&gt;=MAX(INDEX($C$1:$C$13701,MAX(1,ROW()-設定!$B$24)):INDEX($C$1:$C$13701,MAX(1,ROW()-1))),$C12797&gt;MAX(INDEX($C$1:$C$13701,MIN(13701,ROW()+1)):INDEX($C$1:$C$13701,MIN(13701,ROW()+設定!$B$24))),$C12797&gt;=設定!$B$32,$C12797&gt;=MAX(MIN(INDEX($C$1:$C$13701,MAX(1,ROW()-設定!$B$26)):INDEX($C$1:$C$13701,MAX(1,ROW()-1))),MIN(INDEX($C$1:$C$13701,MIN(13701,ROW()+1)):INDEX($C$1:$C$13701,MIN(13701,ROW()+設定!$B$26))))*10^(設定!$B$27/20)),1,0))</f>
        <v>0</v>
      </c>
      <c r="G12797" s="33" t="n">
        <f aca="false">$G12796+IF($F12797=1,1,0)</f>
        <v>6</v>
      </c>
      <c r="H12797" s="0" t="str">
        <f aca="false">IF($F12797=1,$G12797,"")</f>
        <v/>
      </c>
    </row>
    <row r="12798" customFormat="false" ht="15" hidden="false" customHeight="false" outlineLevel="0" collapsed="false">
      <c r="A12798" s="30" t="n">
        <v>1999.375</v>
      </c>
      <c r="B12798" s="31" t="n">
        <v>9.9311</v>
      </c>
      <c r="C12798" s="32" t="n">
        <f aca="false">IF($A12798="","",IF(設定!$B$21="dB",10^($B12798/20),ABS($B12798)))</f>
        <v>3.13729241855265</v>
      </c>
      <c r="D12798" s="32" t="n">
        <f aca="false">IF($A12798="","",$A12798^2)</f>
        <v>3997500.390625</v>
      </c>
      <c r="E12798" s="32" t="n">
        <f aca="false">IF($A12798="","",IF($C12798&lt;=0,"",1/$C12798^2))</f>
        <v>0.101599132556562</v>
      </c>
      <c r="F12798" s="33" t="n">
        <f aca="false">IF(OR(ROW()-設定!$B$30&lt;2,ROW()+設定!$B$30&gt;13701,N($A12798)&lt;=0,N(INDEX($A$2:$A$13701,MIN(13700,MAX(1,ROW()-1+設定!$B$30))))&lt;=0,$A12798&lt;設定!$B$28,$A12798&gt;設定!$B$29),0,IF(AND($C12798&gt;=MAX(INDEX($C$1:$C$13701,MAX(1,ROW()-設定!$B$24)):INDEX($C$1:$C$13701,MAX(1,ROW()-1))),$C12798&gt;MAX(INDEX($C$1:$C$13701,MIN(13701,ROW()+1)):INDEX($C$1:$C$13701,MIN(13701,ROW()+設定!$B$24))),$C12798&gt;=設定!$B$32,$C12798&gt;=MAX(MIN(INDEX($C$1:$C$13701,MAX(1,ROW()-設定!$B$26)):INDEX($C$1:$C$13701,MAX(1,ROW()-1))),MIN(INDEX($C$1:$C$13701,MIN(13701,ROW()+1)):INDEX($C$1:$C$13701,MIN(13701,ROW()+設定!$B$26))))*10^(設定!$B$27/20)),1,0))</f>
        <v>0</v>
      </c>
      <c r="G12798" s="33" t="n">
        <f aca="false">$G12797+IF($F12798=1,1,0)</f>
        <v>6</v>
      </c>
      <c r="H12798" s="0" t="str">
        <f aca="false">IF($F12798=1,$G12798,"")</f>
        <v/>
      </c>
    </row>
    <row r="12799" customFormat="false" ht="15" hidden="false" customHeight="false" outlineLevel="0" collapsed="false">
      <c r="A12799" s="30" t="n">
        <v>1999.53125</v>
      </c>
      <c r="B12799" s="31" t="n">
        <v>9.7167</v>
      </c>
      <c r="C12799" s="32" t="n">
        <f aca="false">IF($A12799="","",IF(設定!$B$21="dB",10^($B12799/20),ABS($B12799)))</f>
        <v>3.06080033347697</v>
      </c>
      <c r="D12799" s="32" t="n">
        <f aca="false">IF($A12799="","",$A12799^2)</f>
        <v>3998125.21972656</v>
      </c>
      <c r="E12799" s="32" t="n">
        <f aca="false">IF($A12799="","",IF($C12799&lt;=0,"",1/$C12799^2))</f>
        <v>0.106740688557071</v>
      </c>
      <c r="F12799" s="33" t="n">
        <f aca="false">IF(OR(ROW()-設定!$B$30&lt;2,ROW()+設定!$B$30&gt;13701,N($A12799)&lt;=0,N(INDEX($A$2:$A$13701,MIN(13700,MAX(1,ROW()-1+設定!$B$30))))&lt;=0,$A12799&lt;設定!$B$28,$A12799&gt;設定!$B$29),0,IF(AND($C12799&gt;=MAX(INDEX($C$1:$C$13701,MAX(1,ROW()-設定!$B$24)):INDEX($C$1:$C$13701,MAX(1,ROW()-1))),$C12799&gt;MAX(INDEX($C$1:$C$13701,MIN(13701,ROW()+1)):INDEX($C$1:$C$13701,MIN(13701,ROW()+設定!$B$24))),$C12799&gt;=設定!$B$32,$C12799&gt;=MAX(MIN(INDEX($C$1:$C$13701,MAX(1,ROW()-設定!$B$26)):INDEX($C$1:$C$13701,MAX(1,ROW()-1))),MIN(INDEX($C$1:$C$13701,MIN(13701,ROW()+1)):INDEX($C$1:$C$13701,MIN(13701,ROW()+設定!$B$26))))*10^(設定!$B$27/20)),1,0))</f>
        <v>0</v>
      </c>
      <c r="G12799" s="33" t="n">
        <f aca="false">$G12798+IF($F12799=1,1,0)</f>
        <v>6</v>
      </c>
      <c r="H12799" s="0" t="str">
        <f aca="false">IF($F12799=1,$G12799,"")</f>
        <v/>
      </c>
    </row>
    <row r="12800" customFormat="false" ht="15" hidden="false" customHeight="false" outlineLevel="0" collapsed="false">
      <c r="A12800" s="30" t="n">
        <v>1999.6875</v>
      </c>
      <c r="B12800" s="31" t="n">
        <v>9.8883</v>
      </c>
      <c r="C12800" s="32" t="n">
        <f aca="false">IF($A12800="","",IF(設定!$B$21="dB",10^($B12800/20),ABS($B12800)))</f>
        <v>3.12187133460206</v>
      </c>
      <c r="D12800" s="32" t="n">
        <f aca="false">IF($A12800="","",$A12800^2)</f>
        <v>3998750.09765625</v>
      </c>
      <c r="E12800" s="32" t="n">
        <f aca="false">IF($A12800="","",IF($C12800&lt;=0,"",1/$C12800^2))</f>
        <v>0.102605348548146</v>
      </c>
      <c r="F12800" s="33" t="n">
        <f aca="false">IF(OR(ROW()-設定!$B$30&lt;2,ROW()+設定!$B$30&gt;13701,N($A12800)&lt;=0,N(INDEX($A$2:$A$13701,MIN(13700,MAX(1,ROW()-1+設定!$B$30))))&lt;=0,$A12800&lt;設定!$B$28,$A12800&gt;設定!$B$29),0,IF(AND($C12800&gt;=MAX(INDEX($C$1:$C$13701,MAX(1,ROW()-設定!$B$24)):INDEX($C$1:$C$13701,MAX(1,ROW()-1))),$C12800&gt;MAX(INDEX($C$1:$C$13701,MIN(13701,ROW()+1)):INDEX($C$1:$C$13701,MIN(13701,ROW()+設定!$B$24))),$C12800&gt;=設定!$B$32,$C12800&gt;=MAX(MIN(INDEX($C$1:$C$13701,MAX(1,ROW()-設定!$B$26)):INDEX($C$1:$C$13701,MAX(1,ROW()-1))),MIN(INDEX($C$1:$C$13701,MIN(13701,ROW()+1)):INDEX($C$1:$C$13701,MIN(13701,ROW()+設定!$B$26))))*10^(設定!$B$27/20)),1,0))</f>
        <v>0</v>
      </c>
      <c r="G12800" s="33" t="n">
        <f aca="false">$G12799+IF($F12800=1,1,0)</f>
        <v>6</v>
      </c>
      <c r="H12800" s="0" t="str">
        <f aca="false">IF($F12800=1,$G12800,"")</f>
        <v/>
      </c>
    </row>
    <row r="12801" customFormat="false" ht="15" hidden="false" customHeight="false" outlineLevel="0" collapsed="false">
      <c r="A12801" s="30" t="n">
        <v>1999.84375</v>
      </c>
      <c r="B12801" s="31" t="n">
        <v>9.7991</v>
      </c>
      <c r="C12801" s="32" t="n">
        <f aca="false">IF($A12801="","",IF(設定!$B$21="dB",10^($B12801/20),ABS($B12801)))</f>
        <v>3.08997524403344</v>
      </c>
      <c r="D12801" s="32" t="n">
        <f aca="false">IF($A12801="","",$A12801^2)</f>
        <v>3999375.02441406</v>
      </c>
      <c r="E12801" s="32" t="n">
        <f aca="false">IF($A12801="","",IF($C12801&lt;=0,"",1/$C12801^2))</f>
        <v>0.104734556976978</v>
      </c>
      <c r="F12801" s="33" t="n">
        <f aca="false">IF(OR(ROW()-設定!$B$30&lt;2,ROW()+設定!$B$30&gt;13701,N($A12801)&lt;=0,N(INDEX($A$2:$A$13701,MIN(13700,MAX(1,ROW()-1+設定!$B$30))))&lt;=0,$A12801&lt;設定!$B$28,$A12801&gt;設定!$B$29),0,IF(AND($C12801&gt;=MAX(INDEX($C$1:$C$13701,MAX(1,ROW()-設定!$B$24)):INDEX($C$1:$C$13701,MAX(1,ROW()-1))),$C12801&gt;MAX(INDEX($C$1:$C$13701,MIN(13701,ROW()+1)):INDEX($C$1:$C$13701,MIN(13701,ROW()+設定!$B$24))),$C12801&gt;=設定!$B$32,$C12801&gt;=MAX(MIN(INDEX($C$1:$C$13701,MAX(1,ROW()-設定!$B$26)):INDEX($C$1:$C$13701,MAX(1,ROW()-1))),MIN(INDEX($C$1:$C$13701,MIN(13701,ROW()+1)):INDEX($C$1:$C$13701,MIN(13701,ROW()+設定!$B$26))))*10^(設定!$B$27/20)),1,0))</f>
        <v>0</v>
      </c>
      <c r="G12801" s="33" t="n">
        <f aca="false">$G12800+IF($F12801=1,1,0)</f>
        <v>6</v>
      </c>
      <c r="H12801" s="0" t="str">
        <f aca="false">IF($F12801=1,$G12801,"")</f>
        <v/>
      </c>
    </row>
    <row r="12802" customFormat="false" ht="15" hidden="false" customHeight="false" outlineLevel="0" collapsed="false">
      <c r="A12802" s="30" t="n">
        <v>2000</v>
      </c>
      <c r="B12802" s="31" t="n">
        <v>9.6631</v>
      </c>
      <c r="C12802" s="32" t="n">
        <f aca="false">IF($A12802="","",IF(設定!$B$21="dB",10^($B12802/20),ABS($B12802)))</f>
        <v>3.0419705133325</v>
      </c>
      <c r="D12802" s="32" t="n">
        <f aca="false">IF($A12802="","",$A12802^2)</f>
        <v>4000000</v>
      </c>
      <c r="E12802" s="32" t="n">
        <f aca="false">IF($A12802="","",IF($C12802&lt;=0,"",1/$C12802^2))</f>
        <v>0.108066229768886</v>
      </c>
      <c r="F12802" s="33" t="n">
        <f aca="false">IF(OR(ROW()-設定!$B$30&lt;2,ROW()+設定!$B$30&gt;13701,N($A12802)&lt;=0,N(INDEX($A$2:$A$13701,MIN(13700,MAX(1,ROW()-1+設定!$B$30))))&lt;=0,$A12802&lt;設定!$B$28,$A12802&gt;設定!$B$29),0,IF(AND($C12802&gt;=MAX(INDEX($C$1:$C$13701,MAX(1,ROW()-設定!$B$24)):INDEX($C$1:$C$13701,MAX(1,ROW()-1))),$C12802&gt;MAX(INDEX($C$1:$C$13701,MIN(13701,ROW()+1)):INDEX($C$1:$C$13701,MIN(13701,ROW()+設定!$B$24))),$C12802&gt;=設定!$B$32,$C12802&gt;=MAX(MIN(INDEX($C$1:$C$13701,MAX(1,ROW()-設定!$B$26)):INDEX($C$1:$C$13701,MAX(1,ROW()-1))),MIN(INDEX($C$1:$C$13701,MIN(13701,ROW()+1)):INDEX($C$1:$C$13701,MIN(13701,ROW()+設定!$B$26))))*10^(設定!$B$27/20)),1,0))</f>
        <v>0</v>
      </c>
      <c r="G12802" s="33" t="n">
        <f aca="false">$G12801+IF($F12802=1,1,0)</f>
        <v>6</v>
      </c>
      <c r="H12802" s="0" t="str">
        <f aca="false">IF($F12802=1,$G12802,"")</f>
        <v/>
      </c>
    </row>
    <row r="12803" customFormat="false" ht="15" hidden="false" customHeight="false" outlineLevel="0" collapsed="false">
      <c r="A12803" s="30"/>
      <c r="B12803" s="31"/>
      <c r="C12803" s="32" t="str">
        <f aca="false">IF($A12803="","",IF(設定!$B$21="dB",10^($B12803/20),ABS($B12803)))</f>
        <v/>
      </c>
      <c r="D12803" s="32" t="str">
        <f aca="false">IF($A12803="","",$A12803^2)</f>
        <v/>
      </c>
      <c r="E12803" s="32" t="str">
        <f aca="false">IF($A12803="","",IF($C12803&lt;=0,"",1/$C12803^2))</f>
        <v/>
      </c>
      <c r="F12803" s="33" t="n">
        <f aca="false">IF(OR(ROW()-設定!$B$30&lt;2,ROW()+設定!$B$30&gt;13701,N($A12803)&lt;=0,N(INDEX($A$2:$A$13701,MIN(13700,MAX(1,ROW()-1+設定!$B$30))))&lt;=0,$A12803&lt;設定!$B$28,$A12803&gt;設定!$B$29),0,IF(AND($C12803&gt;=MAX(INDEX($C$1:$C$13701,MAX(1,ROW()-設定!$B$24)):INDEX($C$1:$C$13701,MAX(1,ROW()-1))),$C12803&gt;MAX(INDEX($C$1:$C$13701,MIN(13701,ROW()+1)):INDEX($C$1:$C$13701,MIN(13701,ROW()+設定!$B$24))),$C12803&gt;=設定!$B$32,$C12803&gt;=MAX(MIN(INDEX($C$1:$C$13701,MAX(1,ROW()-設定!$B$26)):INDEX($C$1:$C$13701,MAX(1,ROW()-1))),MIN(INDEX($C$1:$C$13701,MIN(13701,ROW()+1)):INDEX($C$1:$C$13701,MIN(13701,ROW()+設定!$B$26))))*10^(設定!$B$27/20)),1,0))</f>
        <v>0</v>
      </c>
      <c r="G12803" s="33" t="n">
        <f aca="false">$G12802+IF($F12803=1,1,0)</f>
        <v>6</v>
      </c>
      <c r="H12803" s="0" t="str">
        <f aca="false">IF($F12803=1,$G12803,"")</f>
        <v/>
      </c>
    </row>
    <row r="12804" customFormat="false" ht="15" hidden="false" customHeight="false" outlineLevel="0" collapsed="false">
      <c r="A12804" s="30"/>
      <c r="B12804" s="31"/>
      <c r="C12804" s="32" t="str">
        <f aca="false">IF($A12804="","",IF(設定!$B$21="dB",10^($B12804/20),ABS($B12804)))</f>
        <v/>
      </c>
      <c r="D12804" s="32" t="str">
        <f aca="false">IF($A12804="","",$A12804^2)</f>
        <v/>
      </c>
      <c r="E12804" s="32" t="str">
        <f aca="false">IF($A12804="","",IF($C12804&lt;=0,"",1/$C12804^2))</f>
        <v/>
      </c>
      <c r="F12804" s="33" t="n">
        <f aca="false">IF(OR(ROW()-設定!$B$30&lt;2,ROW()+設定!$B$30&gt;13701,N($A12804)&lt;=0,N(INDEX($A$2:$A$13701,MIN(13700,MAX(1,ROW()-1+設定!$B$30))))&lt;=0,$A12804&lt;設定!$B$28,$A12804&gt;設定!$B$29),0,IF(AND($C12804&gt;=MAX(INDEX($C$1:$C$13701,MAX(1,ROW()-設定!$B$24)):INDEX($C$1:$C$13701,MAX(1,ROW()-1))),$C12804&gt;MAX(INDEX($C$1:$C$13701,MIN(13701,ROW()+1)):INDEX($C$1:$C$13701,MIN(13701,ROW()+設定!$B$24))),$C12804&gt;=設定!$B$32,$C12804&gt;=MAX(MIN(INDEX($C$1:$C$13701,MAX(1,ROW()-設定!$B$26)):INDEX($C$1:$C$13701,MAX(1,ROW()-1))),MIN(INDEX($C$1:$C$13701,MIN(13701,ROW()+1)):INDEX($C$1:$C$13701,MIN(13701,ROW()+設定!$B$26))))*10^(設定!$B$27/20)),1,0))</f>
        <v>0</v>
      </c>
      <c r="G12804" s="33" t="n">
        <f aca="false">$G12803+IF($F12804=1,1,0)</f>
        <v>6</v>
      </c>
      <c r="H12804" s="0" t="str">
        <f aca="false">IF($F12804=1,$G12804,"")</f>
        <v/>
      </c>
    </row>
    <row r="12805" customFormat="false" ht="15" hidden="false" customHeight="false" outlineLevel="0" collapsed="false">
      <c r="A12805" s="30"/>
      <c r="B12805" s="31"/>
      <c r="C12805" s="32" t="str">
        <f aca="false">IF($A12805="","",IF(設定!$B$21="dB",10^($B12805/20),ABS($B12805)))</f>
        <v/>
      </c>
      <c r="D12805" s="32" t="str">
        <f aca="false">IF($A12805="","",$A12805^2)</f>
        <v/>
      </c>
      <c r="E12805" s="32" t="str">
        <f aca="false">IF($A12805="","",IF($C12805&lt;=0,"",1/$C12805^2))</f>
        <v/>
      </c>
      <c r="F12805" s="33" t="n">
        <f aca="false">IF(OR(ROW()-設定!$B$30&lt;2,ROW()+設定!$B$30&gt;13701,N($A12805)&lt;=0,N(INDEX($A$2:$A$13701,MIN(13700,MAX(1,ROW()-1+設定!$B$30))))&lt;=0,$A12805&lt;設定!$B$28,$A12805&gt;設定!$B$29),0,IF(AND($C12805&gt;=MAX(INDEX($C$1:$C$13701,MAX(1,ROW()-設定!$B$24)):INDEX($C$1:$C$13701,MAX(1,ROW()-1))),$C12805&gt;MAX(INDEX($C$1:$C$13701,MIN(13701,ROW()+1)):INDEX($C$1:$C$13701,MIN(13701,ROW()+設定!$B$24))),$C12805&gt;=設定!$B$32,$C12805&gt;=MAX(MIN(INDEX($C$1:$C$13701,MAX(1,ROW()-設定!$B$26)):INDEX($C$1:$C$13701,MAX(1,ROW()-1))),MIN(INDEX($C$1:$C$13701,MIN(13701,ROW()+1)):INDEX($C$1:$C$13701,MIN(13701,ROW()+設定!$B$26))))*10^(設定!$B$27/20)),1,0))</f>
        <v>0</v>
      </c>
      <c r="G12805" s="33" t="n">
        <f aca="false">$G12804+IF($F12805=1,1,0)</f>
        <v>6</v>
      </c>
      <c r="H12805" s="0" t="str">
        <f aca="false">IF($F12805=1,$G12805,"")</f>
        <v/>
      </c>
    </row>
    <row r="12806" customFormat="false" ht="15" hidden="false" customHeight="false" outlineLevel="0" collapsed="false">
      <c r="A12806" s="30"/>
      <c r="B12806" s="31"/>
      <c r="C12806" s="32" t="str">
        <f aca="false">IF($A12806="","",IF(設定!$B$21="dB",10^($B12806/20),ABS($B12806)))</f>
        <v/>
      </c>
      <c r="D12806" s="32" t="str">
        <f aca="false">IF($A12806="","",$A12806^2)</f>
        <v/>
      </c>
      <c r="E12806" s="32" t="str">
        <f aca="false">IF($A12806="","",IF($C12806&lt;=0,"",1/$C12806^2))</f>
        <v/>
      </c>
      <c r="F12806" s="33" t="n">
        <f aca="false">IF(OR(ROW()-設定!$B$30&lt;2,ROW()+設定!$B$30&gt;13701,N($A12806)&lt;=0,N(INDEX($A$2:$A$13701,MIN(13700,MAX(1,ROW()-1+設定!$B$30))))&lt;=0,$A12806&lt;設定!$B$28,$A12806&gt;設定!$B$29),0,IF(AND($C12806&gt;=MAX(INDEX($C$1:$C$13701,MAX(1,ROW()-設定!$B$24)):INDEX($C$1:$C$13701,MAX(1,ROW()-1))),$C12806&gt;MAX(INDEX($C$1:$C$13701,MIN(13701,ROW()+1)):INDEX($C$1:$C$13701,MIN(13701,ROW()+設定!$B$24))),$C12806&gt;=設定!$B$32,$C12806&gt;=MAX(MIN(INDEX($C$1:$C$13701,MAX(1,ROW()-設定!$B$26)):INDEX($C$1:$C$13701,MAX(1,ROW()-1))),MIN(INDEX($C$1:$C$13701,MIN(13701,ROW()+1)):INDEX($C$1:$C$13701,MIN(13701,ROW()+設定!$B$26))))*10^(設定!$B$27/20)),1,0))</f>
        <v>0</v>
      </c>
      <c r="G12806" s="33" t="n">
        <f aca="false">$G12805+IF($F12806=1,1,0)</f>
        <v>6</v>
      </c>
      <c r="H12806" s="0" t="str">
        <f aca="false">IF($F12806=1,$G12806,"")</f>
        <v/>
      </c>
    </row>
    <row r="12807" customFormat="false" ht="15" hidden="false" customHeight="false" outlineLevel="0" collapsed="false">
      <c r="A12807" s="30"/>
      <c r="B12807" s="31"/>
      <c r="C12807" s="32" t="str">
        <f aca="false">IF($A12807="","",IF(設定!$B$21="dB",10^($B12807/20),ABS($B12807)))</f>
        <v/>
      </c>
      <c r="D12807" s="32" t="str">
        <f aca="false">IF($A12807="","",$A12807^2)</f>
        <v/>
      </c>
      <c r="E12807" s="32" t="str">
        <f aca="false">IF($A12807="","",IF($C12807&lt;=0,"",1/$C12807^2))</f>
        <v/>
      </c>
      <c r="F12807" s="33" t="n">
        <f aca="false">IF(OR(ROW()-設定!$B$30&lt;2,ROW()+設定!$B$30&gt;13701,N($A12807)&lt;=0,N(INDEX($A$2:$A$13701,MIN(13700,MAX(1,ROW()-1+設定!$B$30))))&lt;=0,$A12807&lt;設定!$B$28,$A12807&gt;設定!$B$29),0,IF(AND($C12807&gt;=MAX(INDEX($C$1:$C$13701,MAX(1,ROW()-設定!$B$24)):INDEX($C$1:$C$13701,MAX(1,ROW()-1))),$C12807&gt;MAX(INDEX($C$1:$C$13701,MIN(13701,ROW()+1)):INDEX($C$1:$C$13701,MIN(13701,ROW()+設定!$B$24))),$C12807&gt;=設定!$B$32,$C12807&gt;=MAX(MIN(INDEX($C$1:$C$13701,MAX(1,ROW()-設定!$B$26)):INDEX($C$1:$C$13701,MAX(1,ROW()-1))),MIN(INDEX($C$1:$C$13701,MIN(13701,ROW()+1)):INDEX($C$1:$C$13701,MIN(13701,ROW()+設定!$B$26))))*10^(設定!$B$27/20)),1,0))</f>
        <v>0</v>
      </c>
      <c r="G12807" s="33" t="n">
        <f aca="false">$G12806+IF($F12807=1,1,0)</f>
        <v>6</v>
      </c>
      <c r="H12807" s="0" t="str">
        <f aca="false">IF($F12807=1,$G12807,"")</f>
        <v/>
      </c>
    </row>
    <row r="12808" customFormat="false" ht="15" hidden="false" customHeight="false" outlineLevel="0" collapsed="false">
      <c r="A12808" s="30"/>
      <c r="B12808" s="31"/>
      <c r="C12808" s="32" t="str">
        <f aca="false">IF($A12808="","",IF(設定!$B$21="dB",10^($B12808/20),ABS($B12808)))</f>
        <v/>
      </c>
      <c r="D12808" s="32" t="str">
        <f aca="false">IF($A12808="","",$A12808^2)</f>
        <v/>
      </c>
      <c r="E12808" s="32" t="str">
        <f aca="false">IF($A12808="","",IF($C12808&lt;=0,"",1/$C12808^2))</f>
        <v/>
      </c>
      <c r="F12808" s="33" t="n">
        <f aca="false">IF(OR(ROW()-設定!$B$30&lt;2,ROW()+設定!$B$30&gt;13701,N($A12808)&lt;=0,N(INDEX($A$2:$A$13701,MIN(13700,MAX(1,ROW()-1+設定!$B$30))))&lt;=0,$A12808&lt;設定!$B$28,$A12808&gt;設定!$B$29),0,IF(AND($C12808&gt;=MAX(INDEX($C$1:$C$13701,MAX(1,ROW()-設定!$B$24)):INDEX($C$1:$C$13701,MAX(1,ROW()-1))),$C12808&gt;MAX(INDEX($C$1:$C$13701,MIN(13701,ROW()+1)):INDEX($C$1:$C$13701,MIN(13701,ROW()+設定!$B$24))),$C12808&gt;=設定!$B$32,$C12808&gt;=MAX(MIN(INDEX($C$1:$C$13701,MAX(1,ROW()-設定!$B$26)):INDEX($C$1:$C$13701,MAX(1,ROW()-1))),MIN(INDEX($C$1:$C$13701,MIN(13701,ROW()+1)):INDEX($C$1:$C$13701,MIN(13701,ROW()+設定!$B$26))))*10^(設定!$B$27/20)),1,0))</f>
        <v>0</v>
      </c>
      <c r="G12808" s="33" t="n">
        <f aca="false">$G12807+IF($F12808=1,1,0)</f>
        <v>6</v>
      </c>
      <c r="H12808" s="0" t="str">
        <f aca="false">IF($F12808=1,$G12808,"")</f>
        <v/>
      </c>
    </row>
    <row r="12809" customFormat="false" ht="15" hidden="false" customHeight="false" outlineLevel="0" collapsed="false">
      <c r="A12809" s="30"/>
      <c r="B12809" s="31"/>
      <c r="C12809" s="32" t="str">
        <f aca="false">IF($A12809="","",IF(設定!$B$21="dB",10^($B12809/20),ABS($B12809)))</f>
        <v/>
      </c>
      <c r="D12809" s="32" t="str">
        <f aca="false">IF($A12809="","",$A12809^2)</f>
        <v/>
      </c>
      <c r="E12809" s="32" t="str">
        <f aca="false">IF($A12809="","",IF($C12809&lt;=0,"",1/$C12809^2))</f>
        <v/>
      </c>
      <c r="F12809" s="33" t="n">
        <f aca="false">IF(OR(ROW()-設定!$B$30&lt;2,ROW()+設定!$B$30&gt;13701,N($A12809)&lt;=0,N(INDEX($A$2:$A$13701,MIN(13700,MAX(1,ROW()-1+設定!$B$30))))&lt;=0,$A12809&lt;設定!$B$28,$A12809&gt;設定!$B$29),0,IF(AND($C12809&gt;=MAX(INDEX($C$1:$C$13701,MAX(1,ROW()-設定!$B$24)):INDEX($C$1:$C$13701,MAX(1,ROW()-1))),$C12809&gt;MAX(INDEX($C$1:$C$13701,MIN(13701,ROW()+1)):INDEX($C$1:$C$13701,MIN(13701,ROW()+設定!$B$24))),$C12809&gt;=設定!$B$32,$C12809&gt;=MAX(MIN(INDEX($C$1:$C$13701,MAX(1,ROW()-設定!$B$26)):INDEX($C$1:$C$13701,MAX(1,ROW()-1))),MIN(INDEX($C$1:$C$13701,MIN(13701,ROW()+1)):INDEX($C$1:$C$13701,MIN(13701,ROW()+設定!$B$26))))*10^(設定!$B$27/20)),1,0))</f>
        <v>0</v>
      </c>
      <c r="G12809" s="33" t="n">
        <f aca="false">$G12808+IF($F12809=1,1,0)</f>
        <v>6</v>
      </c>
      <c r="H12809" s="0" t="str">
        <f aca="false">IF($F12809=1,$G12809,"")</f>
        <v/>
      </c>
    </row>
    <row r="12810" customFormat="false" ht="15" hidden="false" customHeight="false" outlineLevel="0" collapsed="false">
      <c r="A12810" s="30"/>
      <c r="B12810" s="31"/>
      <c r="C12810" s="32" t="str">
        <f aca="false">IF($A12810="","",IF(設定!$B$21="dB",10^($B12810/20),ABS($B12810)))</f>
        <v/>
      </c>
      <c r="D12810" s="32" t="str">
        <f aca="false">IF($A12810="","",$A12810^2)</f>
        <v/>
      </c>
      <c r="E12810" s="32" t="str">
        <f aca="false">IF($A12810="","",IF($C12810&lt;=0,"",1/$C12810^2))</f>
        <v/>
      </c>
      <c r="F12810" s="33" t="n">
        <f aca="false">IF(OR(ROW()-設定!$B$30&lt;2,ROW()+設定!$B$30&gt;13701,N($A12810)&lt;=0,N(INDEX($A$2:$A$13701,MIN(13700,MAX(1,ROW()-1+設定!$B$30))))&lt;=0,$A12810&lt;設定!$B$28,$A12810&gt;設定!$B$29),0,IF(AND($C12810&gt;=MAX(INDEX($C$1:$C$13701,MAX(1,ROW()-設定!$B$24)):INDEX($C$1:$C$13701,MAX(1,ROW()-1))),$C12810&gt;MAX(INDEX($C$1:$C$13701,MIN(13701,ROW()+1)):INDEX($C$1:$C$13701,MIN(13701,ROW()+設定!$B$24))),$C12810&gt;=設定!$B$32,$C12810&gt;=MAX(MIN(INDEX($C$1:$C$13701,MAX(1,ROW()-設定!$B$26)):INDEX($C$1:$C$13701,MAX(1,ROW()-1))),MIN(INDEX($C$1:$C$13701,MIN(13701,ROW()+1)):INDEX($C$1:$C$13701,MIN(13701,ROW()+設定!$B$26))))*10^(設定!$B$27/20)),1,0))</f>
        <v>0</v>
      </c>
      <c r="G12810" s="33" t="n">
        <f aca="false">$G12809+IF($F12810=1,1,0)</f>
        <v>6</v>
      </c>
      <c r="H12810" s="0" t="str">
        <f aca="false">IF($F12810=1,$G12810,"")</f>
        <v/>
      </c>
    </row>
    <row r="12811" customFormat="false" ht="15" hidden="false" customHeight="false" outlineLevel="0" collapsed="false">
      <c r="A12811" s="30"/>
      <c r="B12811" s="31"/>
      <c r="C12811" s="32" t="str">
        <f aca="false">IF($A12811="","",IF(設定!$B$21="dB",10^($B12811/20),ABS($B12811)))</f>
        <v/>
      </c>
      <c r="D12811" s="32" t="str">
        <f aca="false">IF($A12811="","",$A12811^2)</f>
        <v/>
      </c>
      <c r="E12811" s="32" t="str">
        <f aca="false">IF($A12811="","",IF($C12811&lt;=0,"",1/$C12811^2))</f>
        <v/>
      </c>
      <c r="F12811" s="33" t="n">
        <f aca="false">IF(OR(ROW()-設定!$B$30&lt;2,ROW()+設定!$B$30&gt;13701,N($A12811)&lt;=0,N(INDEX($A$2:$A$13701,MIN(13700,MAX(1,ROW()-1+設定!$B$30))))&lt;=0,$A12811&lt;設定!$B$28,$A12811&gt;設定!$B$29),0,IF(AND($C12811&gt;=MAX(INDEX($C$1:$C$13701,MAX(1,ROW()-設定!$B$24)):INDEX($C$1:$C$13701,MAX(1,ROW()-1))),$C12811&gt;MAX(INDEX($C$1:$C$13701,MIN(13701,ROW()+1)):INDEX($C$1:$C$13701,MIN(13701,ROW()+設定!$B$24))),$C12811&gt;=設定!$B$32,$C12811&gt;=MAX(MIN(INDEX($C$1:$C$13701,MAX(1,ROW()-設定!$B$26)):INDEX($C$1:$C$13701,MAX(1,ROW()-1))),MIN(INDEX($C$1:$C$13701,MIN(13701,ROW()+1)):INDEX($C$1:$C$13701,MIN(13701,ROW()+設定!$B$26))))*10^(設定!$B$27/20)),1,0))</f>
        <v>0</v>
      </c>
      <c r="G12811" s="33" t="n">
        <f aca="false">$G12810+IF($F12811=1,1,0)</f>
        <v>6</v>
      </c>
      <c r="H12811" s="0" t="str">
        <f aca="false">IF($F12811=1,$G12811,"")</f>
        <v/>
      </c>
    </row>
    <row r="12812" customFormat="false" ht="15" hidden="false" customHeight="false" outlineLevel="0" collapsed="false">
      <c r="A12812" s="30"/>
      <c r="B12812" s="31"/>
      <c r="C12812" s="32" t="str">
        <f aca="false">IF($A12812="","",IF(設定!$B$21="dB",10^($B12812/20),ABS($B12812)))</f>
        <v/>
      </c>
      <c r="D12812" s="32" t="str">
        <f aca="false">IF($A12812="","",$A12812^2)</f>
        <v/>
      </c>
      <c r="E12812" s="32" t="str">
        <f aca="false">IF($A12812="","",IF($C12812&lt;=0,"",1/$C12812^2))</f>
        <v/>
      </c>
      <c r="F12812" s="33" t="n">
        <f aca="false">IF(OR(ROW()-設定!$B$30&lt;2,ROW()+設定!$B$30&gt;13701,N($A12812)&lt;=0,N(INDEX($A$2:$A$13701,MIN(13700,MAX(1,ROW()-1+設定!$B$30))))&lt;=0,$A12812&lt;設定!$B$28,$A12812&gt;設定!$B$29),0,IF(AND($C12812&gt;=MAX(INDEX($C$1:$C$13701,MAX(1,ROW()-設定!$B$24)):INDEX($C$1:$C$13701,MAX(1,ROW()-1))),$C12812&gt;MAX(INDEX($C$1:$C$13701,MIN(13701,ROW()+1)):INDEX($C$1:$C$13701,MIN(13701,ROW()+設定!$B$24))),$C12812&gt;=設定!$B$32,$C12812&gt;=MAX(MIN(INDEX($C$1:$C$13701,MAX(1,ROW()-設定!$B$26)):INDEX($C$1:$C$13701,MAX(1,ROW()-1))),MIN(INDEX($C$1:$C$13701,MIN(13701,ROW()+1)):INDEX($C$1:$C$13701,MIN(13701,ROW()+設定!$B$26))))*10^(設定!$B$27/20)),1,0))</f>
        <v>0</v>
      </c>
      <c r="G12812" s="33" t="n">
        <f aca="false">$G12811+IF($F12812=1,1,0)</f>
        <v>6</v>
      </c>
      <c r="H12812" s="0" t="str">
        <f aca="false">IF($F12812=1,$G12812,"")</f>
        <v/>
      </c>
    </row>
    <row r="12813" customFormat="false" ht="15" hidden="false" customHeight="false" outlineLevel="0" collapsed="false">
      <c r="A12813" s="30"/>
      <c r="B12813" s="31"/>
      <c r="C12813" s="32" t="str">
        <f aca="false">IF($A12813="","",IF(設定!$B$21="dB",10^($B12813/20),ABS($B12813)))</f>
        <v/>
      </c>
      <c r="D12813" s="32" t="str">
        <f aca="false">IF($A12813="","",$A12813^2)</f>
        <v/>
      </c>
      <c r="E12813" s="32" t="str">
        <f aca="false">IF($A12813="","",IF($C12813&lt;=0,"",1/$C12813^2))</f>
        <v/>
      </c>
      <c r="F12813" s="33" t="n">
        <f aca="false">IF(OR(ROW()-設定!$B$30&lt;2,ROW()+設定!$B$30&gt;13701,N($A12813)&lt;=0,N(INDEX($A$2:$A$13701,MIN(13700,MAX(1,ROW()-1+設定!$B$30))))&lt;=0,$A12813&lt;設定!$B$28,$A12813&gt;設定!$B$29),0,IF(AND($C12813&gt;=MAX(INDEX($C$1:$C$13701,MAX(1,ROW()-設定!$B$24)):INDEX($C$1:$C$13701,MAX(1,ROW()-1))),$C12813&gt;MAX(INDEX($C$1:$C$13701,MIN(13701,ROW()+1)):INDEX($C$1:$C$13701,MIN(13701,ROW()+設定!$B$24))),$C12813&gt;=設定!$B$32,$C12813&gt;=MAX(MIN(INDEX($C$1:$C$13701,MAX(1,ROW()-設定!$B$26)):INDEX($C$1:$C$13701,MAX(1,ROW()-1))),MIN(INDEX($C$1:$C$13701,MIN(13701,ROW()+1)):INDEX($C$1:$C$13701,MIN(13701,ROW()+設定!$B$26))))*10^(設定!$B$27/20)),1,0))</f>
        <v>0</v>
      </c>
      <c r="G12813" s="33" t="n">
        <f aca="false">$G12812+IF($F12813=1,1,0)</f>
        <v>6</v>
      </c>
      <c r="H12813" s="0" t="str">
        <f aca="false">IF($F12813=1,$G12813,"")</f>
        <v/>
      </c>
    </row>
    <row r="12814" customFormat="false" ht="15" hidden="false" customHeight="false" outlineLevel="0" collapsed="false">
      <c r="A12814" s="30"/>
      <c r="B12814" s="31"/>
      <c r="C12814" s="32" t="str">
        <f aca="false">IF($A12814="","",IF(設定!$B$21="dB",10^($B12814/20),ABS($B12814)))</f>
        <v/>
      </c>
      <c r="D12814" s="32" t="str">
        <f aca="false">IF($A12814="","",$A12814^2)</f>
        <v/>
      </c>
      <c r="E12814" s="32" t="str">
        <f aca="false">IF($A12814="","",IF($C12814&lt;=0,"",1/$C12814^2))</f>
        <v/>
      </c>
      <c r="F12814" s="33" t="n">
        <f aca="false">IF(OR(ROW()-設定!$B$30&lt;2,ROW()+設定!$B$30&gt;13701,N($A12814)&lt;=0,N(INDEX($A$2:$A$13701,MIN(13700,MAX(1,ROW()-1+設定!$B$30))))&lt;=0,$A12814&lt;設定!$B$28,$A12814&gt;設定!$B$29),0,IF(AND($C12814&gt;=MAX(INDEX($C$1:$C$13701,MAX(1,ROW()-設定!$B$24)):INDEX($C$1:$C$13701,MAX(1,ROW()-1))),$C12814&gt;MAX(INDEX($C$1:$C$13701,MIN(13701,ROW()+1)):INDEX($C$1:$C$13701,MIN(13701,ROW()+設定!$B$24))),$C12814&gt;=設定!$B$32,$C12814&gt;=MAX(MIN(INDEX($C$1:$C$13701,MAX(1,ROW()-設定!$B$26)):INDEX($C$1:$C$13701,MAX(1,ROW()-1))),MIN(INDEX($C$1:$C$13701,MIN(13701,ROW()+1)):INDEX($C$1:$C$13701,MIN(13701,ROW()+設定!$B$26))))*10^(設定!$B$27/20)),1,0))</f>
        <v>0</v>
      </c>
      <c r="G12814" s="33" t="n">
        <f aca="false">$G12813+IF($F12814=1,1,0)</f>
        <v>6</v>
      </c>
      <c r="H12814" s="0" t="str">
        <f aca="false">IF($F12814=1,$G12814,"")</f>
        <v/>
      </c>
    </row>
    <row r="12815" customFormat="false" ht="15" hidden="false" customHeight="false" outlineLevel="0" collapsed="false">
      <c r="A12815" s="30"/>
      <c r="B12815" s="31"/>
      <c r="C12815" s="32" t="str">
        <f aca="false">IF($A12815="","",IF(設定!$B$21="dB",10^($B12815/20),ABS($B12815)))</f>
        <v/>
      </c>
      <c r="D12815" s="32" t="str">
        <f aca="false">IF($A12815="","",$A12815^2)</f>
        <v/>
      </c>
      <c r="E12815" s="32" t="str">
        <f aca="false">IF($A12815="","",IF($C12815&lt;=0,"",1/$C12815^2))</f>
        <v/>
      </c>
      <c r="F12815" s="33" t="n">
        <f aca="false">IF(OR(ROW()-設定!$B$30&lt;2,ROW()+設定!$B$30&gt;13701,N($A12815)&lt;=0,N(INDEX($A$2:$A$13701,MIN(13700,MAX(1,ROW()-1+設定!$B$30))))&lt;=0,$A12815&lt;設定!$B$28,$A12815&gt;設定!$B$29),0,IF(AND($C12815&gt;=MAX(INDEX($C$1:$C$13701,MAX(1,ROW()-設定!$B$24)):INDEX($C$1:$C$13701,MAX(1,ROW()-1))),$C12815&gt;MAX(INDEX($C$1:$C$13701,MIN(13701,ROW()+1)):INDEX($C$1:$C$13701,MIN(13701,ROW()+設定!$B$24))),$C12815&gt;=設定!$B$32,$C12815&gt;=MAX(MIN(INDEX($C$1:$C$13701,MAX(1,ROW()-設定!$B$26)):INDEX($C$1:$C$13701,MAX(1,ROW()-1))),MIN(INDEX($C$1:$C$13701,MIN(13701,ROW()+1)):INDEX($C$1:$C$13701,MIN(13701,ROW()+設定!$B$26))))*10^(設定!$B$27/20)),1,0))</f>
        <v>0</v>
      </c>
      <c r="G12815" s="33" t="n">
        <f aca="false">$G12814+IF($F12815=1,1,0)</f>
        <v>6</v>
      </c>
      <c r="H12815" s="0" t="str">
        <f aca="false">IF($F12815=1,$G12815,"")</f>
        <v/>
      </c>
    </row>
    <row r="12816" customFormat="false" ht="15" hidden="false" customHeight="false" outlineLevel="0" collapsed="false">
      <c r="A12816" s="30"/>
      <c r="B12816" s="31"/>
      <c r="C12816" s="32" t="str">
        <f aca="false">IF($A12816="","",IF(設定!$B$21="dB",10^($B12816/20),ABS($B12816)))</f>
        <v/>
      </c>
      <c r="D12816" s="32" t="str">
        <f aca="false">IF($A12816="","",$A12816^2)</f>
        <v/>
      </c>
      <c r="E12816" s="32" t="str">
        <f aca="false">IF($A12816="","",IF($C12816&lt;=0,"",1/$C12816^2))</f>
        <v/>
      </c>
      <c r="F12816" s="33" t="n">
        <f aca="false">IF(OR(ROW()-設定!$B$30&lt;2,ROW()+設定!$B$30&gt;13701,N($A12816)&lt;=0,N(INDEX($A$2:$A$13701,MIN(13700,MAX(1,ROW()-1+設定!$B$30))))&lt;=0,$A12816&lt;設定!$B$28,$A12816&gt;設定!$B$29),0,IF(AND($C12816&gt;=MAX(INDEX($C$1:$C$13701,MAX(1,ROW()-設定!$B$24)):INDEX($C$1:$C$13701,MAX(1,ROW()-1))),$C12816&gt;MAX(INDEX($C$1:$C$13701,MIN(13701,ROW()+1)):INDEX($C$1:$C$13701,MIN(13701,ROW()+設定!$B$24))),$C12816&gt;=設定!$B$32,$C12816&gt;=MAX(MIN(INDEX($C$1:$C$13701,MAX(1,ROW()-設定!$B$26)):INDEX($C$1:$C$13701,MAX(1,ROW()-1))),MIN(INDEX($C$1:$C$13701,MIN(13701,ROW()+1)):INDEX($C$1:$C$13701,MIN(13701,ROW()+設定!$B$26))))*10^(設定!$B$27/20)),1,0))</f>
        <v>0</v>
      </c>
      <c r="G12816" s="33" t="n">
        <f aca="false">$G12815+IF($F12816=1,1,0)</f>
        <v>6</v>
      </c>
      <c r="H12816" s="0" t="str">
        <f aca="false">IF($F12816=1,$G12816,"")</f>
        <v/>
      </c>
    </row>
    <row r="12817" customFormat="false" ht="15" hidden="false" customHeight="false" outlineLevel="0" collapsed="false">
      <c r="A12817" s="30"/>
      <c r="B12817" s="31"/>
      <c r="C12817" s="32" t="str">
        <f aca="false">IF($A12817="","",IF(設定!$B$21="dB",10^($B12817/20),ABS($B12817)))</f>
        <v/>
      </c>
      <c r="D12817" s="32" t="str">
        <f aca="false">IF($A12817="","",$A12817^2)</f>
        <v/>
      </c>
      <c r="E12817" s="32" t="str">
        <f aca="false">IF($A12817="","",IF($C12817&lt;=0,"",1/$C12817^2))</f>
        <v/>
      </c>
      <c r="F12817" s="33" t="n">
        <f aca="false">IF(OR(ROW()-設定!$B$30&lt;2,ROW()+設定!$B$30&gt;13701,N($A12817)&lt;=0,N(INDEX($A$2:$A$13701,MIN(13700,MAX(1,ROW()-1+設定!$B$30))))&lt;=0,$A12817&lt;設定!$B$28,$A12817&gt;設定!$B$29),0,IF(AND($C12817&gt;=MAX(INDEX($C$1:$C$13701,MAX(1,ROW()-設定!$B$24)):INDEX($C$1:$C$13701,MAX(1,ROW()-1))),$C12817&gt;MAX(INDEX($C$1:$C$13701,MIN(13701,ROW()+1)):INDEX($C$1:$C$13701,MIN(13701,ROW()+設定!$B$24))),$C12817&gt;=設定!$B$32,$C12817&gt;=MAX(MIN(INDEX($C$1:$C$13701,MAX(1,ROW()-設定!$B$26)):INDEX($C$1:$C$13701,MAX(1,ROW()-1))),MIN(INDEX($C$1:$C$13701,MIN(13701,ROW()+1)):INDEX($C$1:$C$13701,MIN(13701,ROW()+設定!$B$26))))*10^(設定!$B$27/20)),1,0))</f>
        <v>0</v>
      </c>
      <c r="G12817" s="33" t="n">
        <f aca="false">$G12816+IF($F12817=1,1,0)</f>
        <v>6</v>
      </c>
      <c r="H12817" s="0" t="str">
        <f aca="false">IF($F12817=1,$G12817,"")</f>
        <v/>
      </c>
    </row>
    <row r="12818" customFormat="false" ht="15" hidden="false" customHeight="false" outlineLevel="0" collapsed="false">
      <c r="A12818" s="30"/>
      <c r="B12818" s="31"/>
      <c r="C12818" s="32" t="str">
        <f aca="false">IF($A12818="","",IF(設定!$B$21="dB",10^($B12818/20),ABS($B12818)))</f>
        <v/>
      </c>
      <c r="D12818" s="32" t="str">
        <f aca="false">IF($A12818="","",$A12818^2)</f>
        <v/>
      </c>
      <c r="E12818" s="32" t="str">
        <f aca="false">IF($A12818="","",IF($C12818&lt;=0,"",1/$C12818^2))</f>
        <v/>
      </c>
      <c r="F12818" s="33" t="n">
        <f aca="false">IF(OR(ROW()-設定!$B$30&lt;2,ROW()+設定!$B$30&gt;13701,N($A12818)&lt;=0,N(INDEX($A$2:$A$13701,MIN(13700,MAX(1,ROW()-1+設定!$B$30))))&lt;=0,$A12818&lt;設定!$B$28,$A12818&gt;設定!$B$29),0,IF(AND($C12818&gt;=MAX(INDEX($C$1:$C$13701,MAX(1,ROW()-設定!$B$24)):INDEX($C$1:$C$13701,MAX(1,ROW()-1))),$C12818&gt;MAX(INDEX($C$1:$C$13701,MIN(13701,ROW()+1)):INDEX($C$1:$C$13701,MIN(13701,ROW()+設定!$B$24))),$C12818&gt;=設定!$B$32,$C12818&gt;=MAX(MIN(INDEX($C$1:$C$13701,MAX(1,ROW()-設定!$B$26)):INDEX($C$1:$C$13701,MAX(1,ROW()-1))),MIN(INDEX($C$1:$C$13701,MIN(13701,ROW()+1)):INDEX($C$1:$C$13701,MIN(13701,ROW()+設定!$B$26))))*10^(設定!$B$27/20)),1,0))</f>
        <v>0</v>
      </c>
      <c r="G12818" s="33" t="n">
        <f aca="false">$G12817+IF($F12818=1,1,0)</f>
        <v>6</v>
      </c>
      <c r="H12818" s="0" t="str">
        <f aca="false">IF($F12818=1,$G12818,"")</f>
        <v/>
      </c>
    </row>
    <row r="12819" customFormat="false" ht="15" hidden="false" customHeight="false" outlineLevel="0" collapsed="false">
      <c r="A12819" s="30"/>
      <c r="B12819" s="31"/>
      <c r="C12819" s="32" t="str">
        <f aca="false">IF($A12819="","",IF(設定!$B$21="dB",10^($B12819/20),ABS($B12819)))</f>
        <v/>
      </c>
      <c r="D12819" s="32" t="str">
        <f aca="false">IF($A12819="","",$A12819^2)</f>
        <v/>
      </c>
      <c r="E12819" s="32" t="str">
        <f aca="false">IF($A12819="","",IF($C12819&lt;=0,"",1/$C12819^2))</f>
        <v/>
      </c>
      <c r="F12819" s="33" t="n">
        <f aca="false">IF(OR(ROW()-設定!$B$30&lt;2,ROW()+設定!$B$30&gt;13701,N($A12819)&lt;=0,N(INDEX($A$2:$A$13701,MIN(13700,MAX(1,ROW()-1+設定!$B$30))))&lt;=0,$A12819&lt;設定!$B$28,$A12819&gt;設定!$B$29),0,IF(AND($C12819&gt;=MAX(INDEX($C$1:$C$13701,MAX(1,ROW()-設定!$B$24)):INDEX($C$1:$C$13701,MAX(1,ROW()-1))),$C12819&gt;MAX(INDEX($C$1:$C$13701,MIN(13701,ROW()+1)):INDEX($C$1:$C$13701,MIN(13701,ROW()+設定!$B$24))),$C12819&gt;=設定!$B$32,$C12819&gt;=MAX(MIN(INDEX($C$1:$C$13701,MAX(1,ROW()-設定!$B$26)):INDEX($C$1:$C$13701,MAX(1,ROW()-1))),MIN(INDEX($C$1:$C$13701,MIN(13701,ROW()+1)):INDEX($C$1:$C$13701,MIN(13701,ROW()+設定!$B$26))))*10^(設定!$B$27/20)),1,0))</f>
        <v>0</v>
      </c>
      <c r="G12819" s="33" t="n">
        <f aca="false">$G12818+IF($F12819=1,1,0)</f>
        <v>6</v>
      </c>
      <c r="H12819" s="0" t="str">
        <f aca="false">IF($F12819=1,$G12819,"")</f>
        <v/>
      </c>
    </row>
    <row r="12820" customFormat="false" ht="15" hidden="false" customHeight="false" outlineLevel="0" collapsed="false">
      <c r="A12820" s="30"/>
      <c r="B12820" s="31"/>
      <c r="C12820" s="32" t="str">
        <f aca="false">IF($A12820="","",IF(設定!$B$21="dB",10^($B12820/20),ABS($B12820)))</f>
        <v/>
      </c>
      <c r="D12820" s="32" t="str">
        <f aca="false">IF($A12820="","",$A12820^2)</f>
        <v/>
      </c>
      <c r="E12820" s="32" t="str">
        <f aca="false">IF($A12820="","",IF($C12820&lt;=0,"",1/$C12820^2))</f>
        <v/>
      </c>
      <c r="F12820" s="33" t="n">
        <f aca="false">IF(OR(ROW()-設定!$B$30&lt;2,ROW()+設定!$B$30&gt;13701,N($A12820)&lt;=0,N(INDEX($A$2:$A$13701,MIN(13700,MAX(1,ROW()-1+設定!$B$30))))&lt;=0,$A12820&lt;設定!$B$28,$A12820&gt;設定!$B$29),0,IF(AND($C12820&gt;=MAX(INDEX($C$1:$C$13701,MAX(1,ROW()-設定!$B$24)):INDEX($C$1:$C$13701,MAX(1,ROW()-1))),$C12820&gt;MAX(INDEX($C$1:$C$13701,MIN(13701,ROW()+1)):INDEX($C$1:$C$13701,MIN(13701,ROW()+設定!$B$24))),$C12820&gt;=設定!$B$32,$C12820&gt;=MAX(MIN(INDEX($C$1:$C$13701,MAX(1,ROW()-設定!$B$26)):INDEX($C$1:$C$13701,MAX(1,ROW()-1))),MIN(INDEX($C$1:$C$13701,MIN(13701,ROW()+1)):INDEX($C$1:$C$13701,MIN(13701,ROW()+設定!$B$26))))*10^(設定!$B$27/20)),1,0))</f>
        <v>0</v>
      </c>
      <c r="G12820" s="33" t="n">
        <f aca="false">$G12819+IF($F12820=1,1,0)</f>
        <v>6</v>
      </c>
      <c r="H12820" s="0" t="str">
        <f aca="false">IF($F12820=1,$G12820,"")</f>
        <v/>
      </c>
    </row>
    <row r="12821" customFormat="false" ht="15" hidden="false" customHeight="false" outlineLevel="0" collapsed="false">
      <c r="A12821" s="30"/>
      <c r="B12821" s="31"/>
      <c r="C12821" s="32" t="str">
        <f aca="false">IF($A12821="","",IF(設定!$B$21="dB",10^($B12821/20),ABS($B12821)))</f>
        <v/>
      </c>
      <c r="D12821" s="32" t="str">
        <f aca="false">IF($A12821="","",$A12821^2)</f>
        <v/>
      </c>
      <c r="E12821" s="32" t="str">
        <f aca="false">IF($A12821="","",IF($C12821&lt;=0,"",1/$C12821^2))</f>
        <v/>
      </c>
      <c r="F12821" s="33" t="n">
        <f aca="false">IF(OR(ROW()-設定!$B$30&lt;2,ROW()+設定!$B$30&gt;13701,N($A12821)&lt;=0,N(INDEX($A$2:$A$13701,MIN(13700,MAX(1,ROW()-1+設定!$B$30))))&lt;=0,$A12821&lt;設定!$B$28,$A12821&gt;設定!$B$29),0,IF(AND($C12821&gt;=MAX(INDEX($C$1:$C$13701,MAX(1,ROW()-設定!$B$24)):INDEX($C$1:$C$13701,MAX(1,ROW()-1))),$C12821&gt;MAX(INDEX($C$1:$C$13701,MIN(13701,ROW()+1)):INDEX($C$1:$C$13701,MIN(13701,ROW()+設定!$B$24))),$C12821&gt;=設定!$B$32,$C12821&gt;=MAX(MIN(INDEX($C$1:$C$13701,MAX(1,ROW()-設定!$B$26)):INDEX($C$1:$C$13701,MAX(1,ROW()-1))),MIN(INDEX($C$1:$C$13701,MIN(13701,ROW()+1)):INDEX($C$1:$C$13701,MIN(13701,ROW()+設定!$B$26))))*10^(設定!$B$27/20)),1,0))</f>
        <v>0</v>
      </c>
      <c r="G12821" s="33" t="n">
        <f aca="false">$G12820+IF($F12821=1,1,0)</f>
        <v>6</v>
      </c>
      <c r="H12821" s="0" t="str">
        <f aca="false">IF($F12821=1,$G12821,"")</f>
        <v/>
      </c>
    </row>
    <row r="12822" customFormat="false" ht="15" hidden="false" customHeight="false" outlineLevel="0" collapsed="false">
      <c r="A12822" s="30"/>
      <c r="B12822" s="31"/>
      <c r="C12822" s="32" t="str">
        <f aca="false">IF($A12822="","",IF(設定!$B$21="dB",10^($B12822/20),ABS($B12822)))</f>
        <v/>
      </c>
      <c r="D12822" s="32" t="str">
        <f aca="false">IF($A12822="","",$A12822^2)</f>
        <v/>
      </c>
      <c r="E12822" s="32" t="str">
        <f aca="false">IF($A12822="","",IF($C12822&lt;=0,"",1/$C12822^2))</f>
        <v/>
      </c>
      <c r="F12822" s="33" t="n">
        <f aca="false">IF(OR(ROW()-設定!$B$30&lt;2,ROW()+設定!$B$30&gt;13701,N($A12822)&lt;=0,N(INDEX($A$2:$A$13701,MIN(13700,MAX(1,ROW()-1+設定!$B$30))))&lt;=0,$A12822&lt;設定!$B$28,$A12822&gt;設定!$B$29),0,IF(AND($C12822&gt;=MAX(INDEX($C$1:$C$13701,MAX(1,ROW()-設定!$B$24)):INDEX($C$1:$C$13701,MAX(1,ROW()-1))),$C12822&gt;MAX(INDEX($C$1:$C$13701,MIN(13701,ROW()+1)):INDEX($C$1:$C$13701,MIN(13701,ROW()+設定!$B$24))),$C12822&gt;=設定!$B$32,$C12822&gt;=MAX(MIN(INDEX($C$1:$C$13701,MAX(1,ROW()-設定!$B$26)):INDEX($C$1:$C$13701,MAX(1,ROW()-1))),MIN(INDEX($C$1:$C$13701,MIN(13701,ROW()+1)):INDEX($C$1:$C$13701,MIN(13701,ROW()+設定!$B$26))))*10^(設定!$B$27/20)),1,0))</f>
        <v>0</v>
      </c>
      <c r="G12822" s="33" t="n">
        <f aca="false">$G12821+IF($F12822=1,1,0)</f>
        <v>6</v>
      </c>
      <c r="H12822" s="0" t="str">
        <f aca="false">IF($F12822=1,$G12822,"")</f>
        <v/>
      </c>
    </row>
    <row r="12823" customFormat="false" ht="15" hidden="false" customHeight="false" outlineLevel="0" collapsed="false">
      <c r="A12823" s="30"/>
      <c r="B12823" s="31"/>
      <c r="C12823" s="32" t="str">
        <f aca="false">IF($A12823="","",IF(設定!$B$21="dB",10^($B12823/20),ABS($B12823)))</f>
        <v/>
      </c>
      <c r="D12823" s="32" t="str">
        <f aca="false">IF($A12823="","",$A12823^2)</f>
        <v/>
      </c>
      <c r="E12823" s="32" t="str">
        <f aca="false">IF($A12823="","",IF($C12823&lt;=0,"",1/$C12823^2))</f>
        <v/>
      </c>
      <c r="F12823" s="33" t="n">
        <f aca="false">IF(OR(ROW()-設定!$B$30&lt;2,ROW()+設定!$B$30&gt;13701,N($A12823)&lt;=0,N(INDEX($A$2:$A$13701,MIN(13700,MAX(1,ROW()-1+設定!$B$30))))&lt;=0,$A12823&lt;設定!$B$28,$A12823&gt;設定!$B$29),0,IF(AND($C12823&gt;=MAX(INDEX($C$1:$C$13701,MAX(1,ROW()-設定!$B$24)):INDEX($C$1:$C$13701,MAX(1,ROW()-1))),$C12823&gt;MAX(INDEX($C$1:$C$13701,MIN(13701,ROW()+1)):INDEX($C$1:$C$13701,MIN(13701,ROW()+設定!$B$24))),$C12823&gt;=設定!$B$32,$C12823&gt;=MAX(MIN(INDEX($C$1:$C$13701,MAX(1,ROW()-設定!$B$26)):INDEX($C$1:$C$13701,MAX(1,ROW()-1))),MIN(INDEX($C$1:$C$13701,MIN(13701,ROW()+1)):INDEX($C$1:$C$13701,MIN(13701,ROW()+設定!$B$26))))*10^(設定!$B$27/20)),1,0))</f>
        <v>0</v>
      </c>
      <c r="G12823" s="33" t="n">
        <f aca="false">$G12822+IF($F12823=1,1,0)</f>
        <v>6</v>
      </c>
      <c r="H12823" s="0" t="str">
        <f aca="false">IF($F12823=1,$G12823,"")</f>
        <v/>
      </c>
    </row>
    <row r="12824" customFormat="false" ht="15" hidden="false" customHeight="false" outlineLevel="0" collapsed="false">
      <c r="A12824" s="30"/>
      <c r="B12824" s="31"/>
      <c r="C12824" s="32" t="str">
        <f aca="false">IF($A12824="","",IF(設定!$B$21="dB",10^($B12824/20),ABS($B12824)))</f>
        <v/>
      </c>
      <c r="D12824" s="32" t="str">
        <f aca="false">IF($A12824="","",$A12824^2)</f>
        <v/>
      </c>
      <c r="E12824" s="32" t="str">
        <f aca="false">IF($A12824="","",IF($C12824&lt;=0,"",1/$C12824^2))</f>
        <v/>
      </c>
      <c r="F12824" s="33" t="n">
        <f aca="false">IF(OR(ROW()-設定!$B$30&lt;2,ROW()+設定!$B$30&gt;13701,N($A12824)&lt;=0,N(INDEX($A$2:$A$13701,MIN(13700,MAX(1,ROW()-1+設定!$B$30))))&lt;=0,$A12824&lt;設定!$B$28,$A12824&gt;設定!$B$29),0,IF(AND($C12824&gt;=MAX(INDEX($C$1:$C$13701,MAX(1,ROW()-設定!$B$24)):INDEX($C$1:$C$13701,MAX(1,ROW()-1))),$C12824&gt;MAX(INDEX($C$1:$C$13701,MIN(13701,ROW()+1)):INDEX($C$1:$C$13701,MIN(13701,ROW()+設定!$B$24))),$C12824&gt;=設定!$B$32,$C12824&gt;=MAX(MIN(INDEX($C$1:$C$13701,MAX(1,ROW()-設定!$B$26)):INDEX($C$1:$C$13701,MAX(1,ROW()-1))),MIN(INDEX($C$1:$C$13701,MIN(13701,ROW()+1)):INDEX($C$1:$C$13701,MIN(13701,ROW()+設定!$B$26))))*10^(設定!$B$27/20)),1,0))</f>
        <v>0</v>
      </c>
      <c r="G12824" s="33" t="n">
        <f aca="false">$G12823+IF($F12824=1,1,0)</f>
        <v>6</v>
      </c>
      <c r="H12824" s="0" t="str">
        <f aca="false">IF($F12824=1,$G12824,"")</f>
        <v/>
      </c>
    </row>
    <row r="12825" customFormat="false" ht="15" hidden="false" customHeight="false" outlineLevel="0" collapsed="false">
      <c r="A12825" s="30"/>
      <c r="B12825" s="31"/>
      <c r="C12825" s="32" t="str">
        <f aca="false">IF($A12825="","",IF(設定!$B$21="dB",10^($B12825/20),ABS($B12825)))</f>
        <v/>
      </c>
      <c r="D12825" s="32" t="str">
        <f aca="false">IF($A12825="","",$A12825^2)</f>
        <v/>
      </c>
      <c r="E12825" s="32" t="str">
        <f aca="false">IF($A12825="","",IF($C12825&lt;=0,"",1/$C12825^2))</f>
        <v/>
      </c>
      <c r="F12825" s="33" t="n">
        <f aca="false">IF(OR(ROW()-設定!$B$30&lt;2,ROW()+設定!$B$30&gt;13701,N($A12825)&lt;=0,N(INDEX($A$2:$A$13701,MIN(13700,MAX(1,ROW()-1+設定!$B$30))))&lt;=0,$A12825&lt;設定!$B$28,$A12825&gt;設定!$B$29),0,IF(AND($C12825&gt;=MAX(INDEX($C$1:$C$13701,MAX(1,ROW()-設定!$B$24)):INDEX($C$1:$C$13701,MAX(1,ROW()-1))),$C12825&gt;MAX(INDEX($C$1:$C$13701,MIN(13701,ROW()+1)):INDEX($C$1:$C$13701,MIN(13701,ROW()+設定!$B$24))),$C12825&gt;=設定!$B$32,$C12825&gt;=MAX(MIN(INDEX($C$1:$C$13701,MAX(1,ROW()-設定!$B$26)):INDEX($C$1:$C$13701,MAX(1,ROW()-1))),MIN(INDEX($C$1:$C$13701,MIN(13701,ROW()+1)):INDEX($C$1:$C$13701,MIN(13701,ROW()+設定!$B$26))))*10^(設定!$B$27/20)),1,0))</f>
        <v>0</v>
      </c>
      <c r="G12825" s="33" t="n">
        <f aca="false">$G12824+IF($F12825=1,1,0)</f>
        <v>6</v>
      </c>
      <c r="H12825" s="0" t="str">
        <f aca="false">IF($F12825=1,$G12825,"")</f>
        <v/>
      </c>
    </row>
    <row r="12826" customFormat="false" ht="15" hidden="false" customHeight="false" outlineLevel="0" collapsed="false">
      <c r="A12826" s="30"/>
      <c r="B12826" s="31"/>
      <c r="C12826" s="32" t="str">
        <f aca="false">IF($A12826="","",IF(設定!$B$21="dB",10^($B12826/20),ABS($B12826)))</f>
        <v/>
      </c>
      <c r="D12826" s="32" t="str">
        <f aca="false">IF($A12826="","",$A12826^2)</f>
        <v/>
      </c>
      <c r="E12826" s="32" t="str">
        <f aca="false">IF($A12826="","",IF($C12826&lt;=0,"",1/$C12826^2))</f>
        <v/>
      </c>
      <c r="F12826" s="33" t="n">
        <f aca="false">IF(OR(ROW()-設定!$B$30&lt;2,ROW()+設定!$B$30&gt;13701,N($A12826)&lt;=0,N(INDEX($A$2:$A$13701,MIN(13700,MAX(1,ROW()-1+設定!$B$30))))&lt;=0,$A12826&lt;設定!$B$28,$A12826&gt;設定!$B$29),0,IF(AND($C12826&gt;=MAX(INDEX($C$1:$C$13701,MAX(1,ROW()-設定!$B$24)):INDEX($C$1:$C$13701,MAX(1,ROW()-1))),$C12826&gt;MAX(INDEX($C$1:$C$13701,MIN(13701,ROW()+1)):INDEX($C$1:$C$13701,MIN(13701,ROW()+設定!$B$24))),$C12826&gt;=設定!$B$32,$C12826&gt;=MAX(MIN(INDEX($C$1:$C$13701,MAX(1,ROW()-設定!$B$26)):INDEX($C$1:$C$13701,MAX(1,ROW()-1))),MIN(INDEX($C$1:$C$13701,MIN(13701,ROW()+1)):INDEX($C$1:$C$13701,MIN(13701,ROW()+設定!$B$26))))*10^(設定!$B$27/20)),1,0))</f>
        <v>0</v>
      </c>
      <c r="G12826" s="33" t="n">
        <f aca="false">$G12825+IF($F12826=1,1,0)</f>
        <v>6</v>
      </c>
      <c r="H12826" s="0" t="str">
        <f aca="false">IF($F12826=1,$G12826,"")</f>
        <v/>
      </c>
    </row>
    <row r="12827" customFormat="false" ht="15" hidden="false" customHeight="false" outlineLevel="0" collapsed="false">
      <c r="A12827" s="30"/>
      <c r="B12827" s="31"/>
      <c r="C12827" s="32" t="str">
        <f aca="false">IF($A12827="","",IF(設定!$B$21="dB",10^($B12827/20),ABS($B12827)))</f>
        <v/>
      </c>
      <c r="D12827" s="32" t="str">
        <f aca="false">IF($A12827="","",$A12827^2)</f>
        <v/>
      </c>
      <c r="E12827" s="32" t="str">
        <f aca="false">IF($A12827="","",IF($C12827&lt;=0,"",1/$C12827^2))</f>
        <v/>
      </c>
      <c r="F12827" s="33" t="n">
        <f aca="false">IF(OR(ROW()-設定!$B$30&lt;2,ROW()+設定!$B$30&gt;13701,N($A12827)&lt;=0,N(INDEX($A$2:$A$13701,MIN(13700,MAX(1,ROW()-1+設定!$B$30))))&lt;=0,$A12827&lt;設定!$B$28,$A12827&gt;設定!$B$29),0,IF(AND($C12827&gt;=MAX(INDEX($C$1:$C$13701,MAX(1,ROW()-設定!$B$24)):INDEX($C$1:$C$13701,MAX(1,ROW()-1))),$C12827&gt;MAX(INDEX($C$1:$C$13701,MIN(13701,ROW()+1)):INDEX($C$1:$C$13701,MIN(13701,ROW()+設定!$B$24))),$C12827&gt;=設定!$B$32,$C12827&gt;=MAX(MIN(INDEX($C$1:$C$13701,MAX(1,ROW()-設定!$B$26)):INDEX($C$1:$C$13701,MAX(1,ROW()-1))),MIN(INDEX($C$1:$C$13701,MIN(13701,ROW()+1)):INDEX($C$1:$C$13701,MIN(13701,ROW()+設定!$B$26))))*10^(設定!$B$27/20)),1,0))</f>
        <v>0</v>
      </c>
      <c r="G12827" s="33" t="n">
        <f aca="false">$G12826+IF($F12827=1,1,0)</f>
        <v>6</v>
      </c>
      <c r="H12827" s="0" t="str">
        <f aca="false">IF($F12827=1,$G12827,"")</f>
        <v/>
      </c>
    </row>
    <row r="12828" customFormat="false" ht="15" hidden="false" customHeight="false" outlineLevel="0" collapsed="false">
      <c r="A12828" s="30"/>
      <c r="B12828" s="31"/>
      <c r="C12828" s="32" t="str">
        <f aca="false">IF($A12828="","",IF(設定!$B$21="dB",10^($B12828/20),ABS($B12828)))</f>
        <v/>
      </c>
      <c r="D12828" s="32" t="str">
        <f aca="false">IF($A12828="","",$A12828^2)</f>
        <v/>
      </c>
      <c r="E12828" s="32" t="str">
        <f aca="false">IF($A12828="","",IF($C12828&lt;=0,"",1/$C12828^2))</f>
        <v/>
      </c>
      <c r="F12828" s="33" t="n">
        <f aca="false">IF(OR(ROW()-設定!$B$30&lt;2,ROW()+設定!$B$30&gt;13701,N($A12828)&lt;=0,N(INDEX($A$2:$A$13701,MIN(13700,MAX(1,ROW()-1+設定!$B$30))))&lt;=0,$A12828&lt;設定!$B$28,$A12828&gt;設定!$B$29),0,IF(AND($C12828&gt;=MAX(INDEX($C$1:$C$13701,MAX(1,ROW()-設定!$B$24)):INDEX($C$1:$C$13701,MAX(1,ROW()-1))),$C12828&gt;MAX(INDEX($C$1:$C$13701,MIN(13701,ROW()+1)):INDEX($C$1:$C$13701,MIN(13701,ROW()+設定!$B$24))),$C12828&gt;=設定!$B$32,$C12828&gt;=MAX(MIN(INDEX($C$1:$C$13701,MAX(1,ROW()-設定!$B$26)):INDEX($C$1:$C$13701,MAX(1,ROW()-1))),MIN(INDEX($C$1:$C$13701,MIN(13701,ROW()+1)):INDEX($C$1:$C$13701,MIN(13701,ROW()+設定!$B$26))))*10^(設定!$B$27/20)),1,0))</f>
        <v>0</v>
      </c>
      <c r="G12828" s="33" t="n">
        <f aca="false">$G12827+IF($F12828=1,1,0)</f>
        <v>6</v>
      </c>
      <c r="H12828" s="0" t="str">
        <f aca="false">IF($F12828=1,$G12828,"")</f>
        <v/>
      </c>
    </row>
    <row r="12829" customFormat="false" ht="15" hidden="false" customHeight="false" outlineLevel="0" collapsed="false">
      <c r="A12829" s="30"/>
      <c r="B12829" s="31"/>
      <c r="C12829" s="32" t="str">
        <f aca="false">IF($A12829="","",IF(設定!$B$21="dB",10^($B12829/20),ABS($B12829)))</f>
        <v/>
      </c>
      <c r="D12829" s="32" t="str">
        <f aca="false">IF($A12829="","",$A12829^2)</f>
        <v/>
      </c>
      <c r="E12829" s="32" t="str">
        <f aca="false">IF($A12829="","",IF($C12829&lt;=0,"",1/$C12829^2))</f>
        <v/>
      </c>
      <c r="F12829" s="33" t="n">
        <f aca="false">IF(OR(ROW()-設定!$B$30&lt;2,ROW()+設定!$B$30&gt;13701,N($A12829)&lt;=0,N(INDEX($A$2:$A$13701,MIN(13700,MAX(1,ROW()-1+設定!$B$30))))&lt;=0,$A12829&lt;設定!$B$28,$A12829&gt;設定!$B$29),0,IF(AND($C12829&gt;=MAX(INDEX($C$1:$C$13701,MAX(1,ROW()-設定!$B$24)):INDEX($C$1:$C$13701,MAX(1,ROW()-1))),$C12829&gt;MAX(INDEX($C$1:$C$13701,MIN(13701,ROW()+1)):INDEX($C$1:$C$13701,MIN(13701,ROW()+設定!$B$24))),$C12829&gt;=設定!$B$32,$C12829&gt;=MAX(MIN(INDEX($C$1:$C$13701,MAX(1,ROW()-設定!$B$26)):INDEX($C$1:$C$13701,MAX(1,ROW()-1))),MIN(INDEX($C$1:$C$13701,MIN(13701,ROW()+1)):INDEX($C$1:$C$13701,MIN(13701,ROW()+設定!$B$26))))*10^(設定!$B$27/20)),1,0))</f>
        <v>0</v>
      </c>
      <c r="G12829" s="33" t="n">
        <f aca="false">$G12828+IF($F12829=1,1,0)</f>
        <v>6</v>
      </c>
      <c r="H12829" s="0" t="str">
        <f aca="false">IF($F12829=1,$G12829,"")</f>
        <v/>
      </c>
    </row>
    <row r="12830" customFormat="false" ht="15" hidden="false" customHeight="false" outlineLevel="0" collapsed="false">
      <c r="A12830" s="30"/>
      <c r="B12830" s="31"/>
      <c r="C12830" s="32" t="str">
        <f aca="false">IF($A12830="","",IF(設定!$B$21="dB",10^($B12830/20),ABS($B12830)))</f>
        <v/>
      </c>
      <c r="D12830" s="32" t="str">
        <f aca="false">IF($A12830="","",$A12830^2)</f>
        <v/>
      </c>
      <c r="E12830" s="32" t="str">
        <f aca="false">IF($A12830="","",IF($C12830&lt;=0,"",1/$C12830^2))</f>
        <v/>
      </c>
      <c r="F12830" s="33" t="n">
        <f aca="false">IF(OR(ROW()-設定!$B$30&lt;2,ROW()+設定!$B$30&gt;13701,N($A12830)&lt;=0,N(INDEX($A$2:$A$13701,MIN(13700,MAX(1,ROW()-1+設定!$B$30))))&lt;=0,$A12830&lt;設定!$B$28,$A12830&gt;設定!$B$29),0,IF(AND($C12830&gt;=MAX(INDEX($C$1:$C$13701,MAX(1,ROW()-設定!$B$24)):INDEX($C$1:$C$13701,MAX(1,ROW()-1))),$C12830&gt;MAX(INDEX($C$1:$C$13701,MIN(13701,ROW()+1)):INDEX($C$1:$C$13701,MIN(13701,ROW()+設定!$B$24))),$C12830&gt;=設定!$B$32,$C12830&gt;=MAX(MIN(INDEX($C$1:$C$13701,MAX(1,ROW()-設定!$B$26)):INDEX($C$1:$C$13701,MAX(1,ROW()-1))),MIN(INDEX($C$1:$C$13701,MIN(13701,ROW()+1)):INDEX($C$1:$C$13701,MIN(13701,ROW()+設定!$B$26))))*10^(設定!$B$27/20)),1,0))</f>
        <v>0</v>
      </c>
      <c r="G12830" s="33" t="n">
        <f aca="false">$G12829+IF($F12830=1,1,0)</f>
        <v>6</v>
      </c>
      <c r="H12830" s="0" t="str">
        <f aca="false">IF($F12830=1,$G12830,"")</f>
        <v/>
      </c>
    </row>
    <row r="12831" customFormat="false" ht="15" hidden="false" customHeight="false" outlineLevel="0" collapsed="false">
      <c r="A12831" s="30"/>
      <c r="B12831" s="31"/>
      <c r="C12831" s="32" t="str">
        <f aca="false">IF($A12831="","",IF(設定!$B$21="dB",10^($B12831/20),ABS($B12831)))</f>
        <v/>
      </c>
      <c r="D12831" s="32" t="str">
        <f aca="false">IF($A12831="","",$A12831^2)</f>
        <v/>
      </c>
      <c r="E12831" s="32" t="str">
        <f aca="false">IF($A12831="","",IF($C12831&lt;=0,"",1/$C12831^2))</f>
        <v/>
      </c>
      <c r="F12831" s="33" t="n">
        <f aca="false">IF(OR(ROW()-設定!$B$30&lt;2,ROW()+設定!$B$30&gt;13701,N($A12831)&lt;=0,N(INDEX($A$2:$A$13701,MIN(13700,MAX(1,ROW()-1+設定!$B$30))))&lt;=0,$A12831&lt;設定!$B$28,$A12831&gt;設定!$B$29),0,IF(AND($C12831&gt;=MAX(INDEX($C$1:$C$13701,MAX(1,ROW()-設定!$B$24)):INDEX($C$1:$C$13701,MAX(1,ROW()-1))),$C12831&gt;MAX(INDEX($C$1:$C$13701,MIN(13701,ROW()+1)):INDEX($C$1:$C$13701,MIN(13701,ROW()+設定!$B$24))),$C12831&gt;=設定!$B$32,$C12831&gt;=MAX(MIN(INDEX($C$1:$C$13701,MAX(1,ROW()-設定!$B$26)):INDEX($C$1:$C$13701,MAX(1,ROW()-1))),MIN(INDEX($C$1:$C$13701,MIN(13701,ROW()+1)):INDEX($C$1:$C$13701,MIN(13701,ROW()+設定!$B$26))))*10^(設定!$B$27/20)),1,0))</f>
        <v>0</v>
      </c>
      <c r="G12831" s="33" t="n">
        <f aca="false">$G12830+IF($F12831=1,1,0)</f>
        <v>6</v>
      </c>
      <c r="H12831" s="0" t="str">
        <f aca="false">IF($F12831=1,$G12831,"")</f>
        <v/>
      </c>
    </row>
    <row r="12832" customFormat="false" ht="15" hidden="false" customHeight="false" outlineLevel="0" collapsed="false">
      <c r="A12832" s="30"/>
      <c r="B12832" s="31"/>
      <c r="C12832" s="32" t="str">
        <f aca="false">IF($A12832="","",IF(設定!$B$21="dB",10^($B12832/20),ABS($B12832)))</f>
        <v/>
      </c>
      <c r="D12832" s="32" t="str">
        <f aca="false">IF($A12832="","",$A12832^2)</f>
        <v/>
      </c>
      <c r="E12832" s="32" t="str">
        <f aca="false">IF($A12832="","",IF($C12832&lt;=0,"",1/$C12832^2))</f>
        <v/>
      </c>
      <c r="F12832" s="33" t="n">
        <f aca="false">IF(OR(ROW()-設定!$B$30&lt;2,ROW()+設定!$B$30&gt;13701,N($A12832)&lt;=0,N(INDEX($A$2:$A$13701,MIN(13700,MAX(1,ROW()-1+設定!$B$30))))&lt;=0,$A12832&lt;設定!$B$28,$A12832&gt;設定!$B$29),0,IF(AND($C12832&gt;=MAX(INDEX($C$1:$C$13701,MAX(1,ROW()-設定!$B$24)):INDEX($C$1:$C$13701,MAX(1,ROW()-1))),$C12832&gt;MAX(INDEX($C$1:$C$13701,MIN(13701,ROW()+1)):INDEX($C$1:$C$13701,MIN(13701,ROW()+設定!$B$24))),$C12832&gt;=設定!$B$32,$C12832&gt;=MAX(MIN(INDEX($C$1:$C$13701,MAX(1,ROW()-設定!$B$26)):INDEX($C$1:$C$13701,MAX(1,ROW()-1))),MIN(INDEX($C$1:$C$13701,MIN(13701,ROW()+1)):INDEX($C$1:$C$13701,MIN(13701,ROW()+設定!$B$26))))*10^(設定!$B$27/20)),1,0))</f>
        <v>0</v>
      </c>
      <c r="G12832" s="33" t="n">
        <f aca="false">$G12831+IF($F12832=1,1,0)</f>
        <v>6</v>
      </c>
      <c r="H12832" s="0" t="str">
        <f aca="false">IF($F12832=1,$G12832,"")</f>
        <v/>
      </c>
    </row>
    <row r="12833" customFormat="false" ht="15" hidden="false" customHeight="false" outlineLevel="0" collapsed="false">
      <c r="A12833" s="30"/>
      <c r="B12833" s="31"/>
      <c r="C12833" s="32" t="str">
        <f aca="false">IF($A12833="","",IF(設定!$B$21="dB",10^($B12833/20),ABS($B12833)))</f>
        <v/>
      </c>
      <c r="D12833" s="32" t="str">
        <f aca="false">IF($A12833="","",$A12833^2)</f>
        <v/>
      </c>
      <c r="E12833" s="32" t="str">
        <f aca="false">IF($A12833="","",IF($C12833&lt;=0,"",1/$C12833^2))</f>
        <v/>
      </c>
      <c r="F12833" s="33" t="n">
        <f aca="false">IF(OR(ROW()-設定!$B$30&lt;2,ROW()+設定!$B$30&gt;13701,N($A12833)&lt;=0,N(INDEX($A$2:$A$13701,MIN(13700,MAX(1,ROW()-1+設定!$B$30))))&lt;=0,$A12833&lt;設定!$B$28,$A12833&gt;設定!$B$29),0,IF(AND($C12833&gt;=MAX(INDEX($C$1:$C$13701,MAX(1,ROW()-設定!$B$24)):INDEX($C$1:$C$13701,MAX(1,ROW()-1))),$C12833&gt;MAX(INDEX($C$1:$C$13701,MIN(13701,ROW()+1)):INDEX($C$1:$C$13701,MIN(13701,ROW()+設定!$B$24))),$C12833&gt;=設定!$B$32,$C12833&gt;=MAX(MIN(INDEX($C$1:$C$13701,MAX(1,ROW()-設定!$B$26)):INDEX($C$1:$C$13701,MAX(1,ROW()-1))),MIN(INDEX($C$1:$C$13701,MIN(13701,ROW()+1)):INDEX($C$1:$C$13701,MIN(13701,ROW()+設定!$B$26))))*10^(設定!$B$27/20)),1,0))</f>
        <v>0</v>
      </c>
      <c r="G12833" s="33" t="n">
        <f aca="false">$G12832+IF($F12833=1,1,0)</f>
        <v>6</v>
      </c>
      <c r="H12833" s="0" t="str">
        <f aca="false">IF($F12833=1,$G12833,"")</f>
        <v/>
      </c>
    </row>
    <row r="12834" customFormat="false" ht="15" hidden="false" customHeight="false" outlineLevel="0" collapsed="false">
      <c r="A12834" s="30"/>
      <c r="B12834" s="31"/>
      <c r="C12834" s="32" t="str">
        <f aca="false">IF($A12834="","",IF(設定!$B$21="dB",10^($B12834/20),ABS($B12834)))</f>
        <v/>
      </c>
      <c r="D12834" s="32" t="str">
        <f aca="false">IF($A12834="","",$A12834^2)</f>
        <v/>
      </c>
      <c r="E12834" s="32" t="str">
        <f aca="false">IF($A12834="","",IF($C12834&lt;=0,"",1/$C12834^2))</f>
        <v/>
      </c>
      <c r="F12834" s="33" t="n">
        <f aca="false">IF(OR(ROW()-設定!$B$30&lt;2,ROW()+設定!$B$30&gt;13701,N($A12834)&lt;=0,N(INDEX($A$2:$A$13701,MIN(13700,MAX(1,ROW()-1+設定!$B$30))))&lt;=0,$A12834&lt;設定!$B$28,$A12834&gt;設定!$B$29),0,IF(AND($C12834&gt;=MAX(INDEX($C$1:$C$13701,MAX(1,ROW()-設定!$B$24)):INDEX($C$1:$C$13701,MAX(1,ROW()-1))),$C12834&gt;MAX(INDEX($C$1:$C$13701,MIN(13701,ROW()+1)):INDEX($C$1:$C$13701,MIN(13701,ROW()+設定!$B$24))),$C12834&gt;=設定!$B$32,$C12834&gt;=MAX(MIN(INDEX($C$1:$C$13701,MAX(1,ROW()-設定!$B$26)):INDEX($C$1:$C$13701,MAX(1,ROW()-1))),MIN(INDEX($C$1:$C$13701,MIN(13701,ROW()+1)):INDEX($C$1:$C$13701,MIN(13701,ROW()+設定!$B$26))))*10^(設定!$B$27/20)),1,0))</f>
        <v>0</v>
      </c>
      <c r="G12834" s="33" t="n">
        <f aca="false">$G12833+IF($F12834=1,1,0)</f>
        <v>6</v>
      </c>
      <c r="H12834" s="0" t="str">
        <f aca="false">IF($F12834=1,$G12834,"")</f>
        <v/>
      </c>
    </row>
    <row r="12835" customFormat="false" ht="15" hidden="false" customHeight="false" outlineLevel="0" collapsed="false">
      <c r="A12835" s="30"/>
      <c r="B12835" s="31"/>
      <c r="C12835" s="32" t="str">
        <f aca="false">IF($A12835="","",IF(設定!$B$21="dB",10^($B12835/20),ABS($B12835)))</f>
        <v/>
      </c>
      <c r="D12835" s="32" t="str">
        <f aca="false">IF($A12835="","",$A12835^2)</f>
        <v/>
      </c>
      <c r="E12835" s="32" t="str">
        <f aca="false">IF($A12835="","",IF($C12835&lt;=0,"",1/$C12835^2))</f>
        <v/>
      </c>
      <c r="F12835" s="33" t="n">
        <f aca="false">IF(OR(ROW()-設定!$B$30&lt;2,ROW()+設定!$B$30&gt;13701,N($A12835)&lt;=0,N(INDEX($A$2:$A$13701,MIN(13700,MAX(1,ROW()-1+設定!$B$30))))&lt;=0,$A12835&lt;設定!$B$28,$A12835&gt;設定!$B$29),0,IF(AND($C12835&gt;=MAX(INDEX($C$1:$C$13701,MAX(1,ROW()-設定!$B$24)):INDEX($C$1:$C$13701,MAX(1,ROW()-1))),$C12835&gt;MAX(INDEX($C$1:$C$13701,MIN(13701,ROW()+1)):INDEX($C$1:$C$13701,MIN(13701,ROW()+設定!$B$24))),$C12835&gt;=設定!$B$32,$C12835&gt;=MAX(MIN(INDEX($C$1:$C$13701,MAX(1,ROW()-設定!$B$26)):INDEX($C$1:$C$13701,MAX(1,ROW()-1))),MIN(INDEX($C$1:$C$13701,MIN(13701,ROW()+1)):INDEX($C$1:$C$13701,MIN(13701,ROW()+設定!$B$26))))*10^(設定!$B$27/20)),1,0))</f>
        <v>0</v>
      </c>
      <c r="G12835" s="33" t="n">
        <f aca="false">$G12834+IF($F12835=1,1,0)</f>
        <v>6</v>
      </c>
      <c r="H12835" s="0" t="str">
        <f aca="false">IF($F12835=1,$G12835,"")</f>
        <v/>
      </c>
    </row>
    <row r="12836" customFormat="false" ht="15" hidden="false" customHeight="false" outlineLevel="0" collapsed="false">
      <c r="A12836" s="30"/>
      <c r="B12836" s="31"/>
      <c r="C12836" s="32" t="str">
        <f aca="false">IF($A12836="","",IF(設定!$B$21="dB",10^($B12836/20),ABS($B12836)))</f>
        <v/>
      </c>
      <c r="D12836" s="32" t="str">
        <f aca="false">IF($A12836="","",$A12836^2)</f>
        <v/>
      </c>
      <c r="E12836" s="32" t="str">
        <f aca="false">IF($A12836="","",IF($C12836&lt;=0,"",1/$C12836^2))</f>
        <v/>
      </c>
      <c r="F12836" s="33" t="n">
        <f aca="false">IF(OR(ROW()-設定!$B$30&lt;2,ROW()+設定!$B$30&gt;13701,N($A12836)&lt;=0,N(INDEX($A$2:$A$13701,MIN(13700,MAX(1,ROW()-1+設定!$B$30))))&lt;=0,$A12836&lt;設定!$B$28,$A12836&gt;設定!$B$29),0,IF(AND($C12836&gt;=MAX(INDEX($C$1:$C$13701,MAX(1,ROW()-設定!$B$24)):INDEX($C$1:$C$13701,MAX(1,ROW()-1))),$C12836&gt;MAX(INDEX($C$1:$C$13701,MIN(13701,ROW()+1)):INDEX($C$1:$C$13701,MIN(13701,ROW()+設定!$B$24))),$C12836&gt;=設定!$B$32,$C12836&gt;=MAX(MIN(INDEX($C$1:$C$13701,MAX(1,ROW()-設定!$B$26)):INDEX($C$1:$C$13701,MAX(1,ROW()-1))),MIN(INDEX($C$1:$C$13701,MIN(13701,ROW()+1)):INDEX($C$1:$C$13701,MIN(13701,ROW()+設定!$B$26))))*10^(設定!$B$27/20)),1,0))</f>
        <v>0</v>
      </c>
      <c r="G12836" s="33" t="n">
        <f aca="false">$G12835+IF($F12836=1,1,0)</f>
        <v>6</v>
      </c>
      <c r="H12836" s="0" t="str">
        <f aca="false">IF($F12836=1,$G12836,"")</f>
        <v/>
      </c>
    </row>
    <row r="12837" customFormat="false" ht="15" hidden="false" customHeight="false" outlineLevel="0" collapsed="false">
      <c r="A12837" s="30"/>
      <c r="B12837" s="31"/>
      <c r="C12837" s="32" t="str">
        <f aca="false">IF($A12837="","",IF(設定!$B$21="dB",10^($B12837/20),ABS($B12837)))</f>
        <v/>
      </c>
      <c r="D12837" s="32" t="str">
        <f aca="false">IF($A12837="","",$A12837^2)</f>
        <v/>
      </c>
      <c r="E12837" s="32" t="str">
        <f aca="false">IF($A12837="","",IF($C12837&lt;=0,"",1/$C12837^2))</f>
        <v/>
      </c>
      <c r="F12837" s="33" t="n">
        <f aca="false">IF(OR(ROW()-設定!$B$30&lt;2,ROW()+設定!$B$30&gt;13701,N($A12837)&lt;=0,N(INDEX($A$2:$A$13701,MIN(13700,MAX(1,ROW()-1+設定!$B$30))))&lt;=0,$A12837&lt;設定!$B$28,$A12837&gt;設定!$B$29),0,IF(AND($C12837&gt;=MAX(INDEX($C$1:$C$13701,MAX(1,ROW()-設定!$B$24)):INDEX($C$1:$C$13701,MAX(1,ROW()-1))),$C12837&gt;MAX(INDEX($C$1:$C$13701,MIN(13701,ROW()+1)):INDEX($C$1:$C$13701,MIN(13701,ROW()+設定!$B$24))),$C12837&gt;=設定!$B$32,$C12837&gt;=MAX(MIN(INDEX($C$1:$C$13701,MAX(1,ROW()-設定!$B$26)):INDEX($C$1:$C$13701,MAX(1,ROW()-1))),MIN(INDEX($C$1:$C$13701,MIN(13701,ROW()+1)):INDEX($C$1:$C$13701,MIN(13701,ROW()+設定!$B$26))))*10^(設定!$B$27/20)),1,0))</f>
        <v>0</v>
      </c>
      <c r="G12837" s="33" t="n">
        <f aca="false">$G12836+IF($F12837=1,1,0)</f>
        <v>6</v>
      </c>
      <c r="H12837" s="0" t="str">
        <f aca="false">IF($F12837=1,$G12837,"")</f>
        <v/>
      </c>
    </row>
    <row r="12838" customFormat="false" ht="15" hidden="false" customHeight="false" outlineLevel="0" collapsed="false">
      <c r="A12838" s="30"/>
      <c r="B12838" s="31"/>
      <c r="C12838" s="32" t="str">
        <f aca="false">IF($A12838="","",IF(設定!$B$21="dB",10^($B12838/20),ABS($B12838)))</f>
        <v/>
      </c>
      <c r="D12838" s="32" t="str">
        <f aca="false">IF($A12838="","",$A12838^2)</f>
        <v/>
      </c>
      <c r="E12838" s="32" t="str">
        <f aca="false">IF($A12838="","",IF($C12838&lt;=0,"",1/$C12838^2))</f>
        <v/>
      </c>
      <c r="F12838" s="33" t="n">
        <f aca="false">IF(OR(ROW()-設定!$B$30&lt;2,ROW()+設定!$B$30&gt;13701,N($A12838)&lt;=0,N(INDEX($A$2:$A$13701,MIN(13700,MAX(1,ROW()-1+設定!$B$30))))&lt;=0,$A12838&lt;設定!$B$28,$A12838&gt;設定!$B$29),0,IF(AND($C12838&gt;=MAX(INDEX($C$1:$C$13701,MAX(1,ROW()-設定!$B$24)):INDEX($C$1:$C$13701,MAX(1,ROW()-1))),$C12838&gt;MAX(INDEX($C$1:$C$13701,MIN(13701,ROW()+1)):INDEX($C$1:$C$13701,MIN(13701,ROW()+設定!$B$24))),$C12838&gt;=設定!$B$32,$C12838&gt;=MAX(MIN(INDEX($C$1:$C$13701,MAX(1,ROW()-設定!$B$26)):INDEX($C$1:$C$13701,MAX(1,ROW()-1))),MIN(INDEX($C$1:$C$13701,MIN(13701,ROW()+1)):INDEX($C$1:$C$13701,MIN(13701,ROW()+設定!$B$26))))*10^(設定!$B$27/20)),1,0))</f>
        <v>0</v>
      </c>
      <c r="G12838" s="33" t="n">
        <f aca="false">$G12837+IF($F12838=1,1,0)</f>
        <v>6</v>
      </c>
      <c r="H12838" s="0" t="str">
        <f aca="false">IF($F12838=1,$G12838,"")</f>
        <v/>
      </c>
    </row>
    <row r="12839" customFormat="false" ht="15" hidden="false" customHeight="false" outlineLevel="0" collapsed="false">
      <c r="A12839" s="30"/>
      <c r="B12839" s="31"/>
      <c r="C12839" s="32" t="str">
        <f aca="false">IF($A12839="","",IF(設定!$B$21="dB",10^($B12839/20),ABS($B12839)))</f>
        <v/>
      </c>
      <c r="D12839" s="32" t="str">
        <f aca="false">IF($A12839="","",$A12839^2)</f>
        <v/>
      </c>
      <c r="E12839" s="32" t="str">
        <f aca="false">IF($A12839="","",IF($C12839&lt;=0,"",1/$C12839^2))</f>
        <v/>
      </c>
      <c r="F12839" s="33" t="n">
        <f aca="false">IF(OR(ROW()-設定!$B$30&lt;2,ROW()+設定!$B$30&gt;13701,N($A12839)&lt;=0,N(INDEX($A$2:$A$13701,MIN(13700,MAX(1,ROW()-1+設定!$B$30))))&lt;=0,$A12839&lt;設定!$B$28,$A12839&gt;設定!$B$29),0,IF(AND($C12839&gt;=MAX(INDEX($C$1:$C$13701,MAX(1,ROW()-設定!$B$24)):INDEX($C$1:$C$13701,MAX(1,ROW()-1))),$C12839&gt;MAX(INDEX($C$1:$C$13701,MIN(13701,ROW()+1)):INDEX($C$1:$C$13701,MIN(13701,ROW()+設定!$B$24))),$C12839&gt;=設定!$B$32,$C12839&gt;=MAX(MIN(INDEX($C$1:$C$13701,MAX(1,ROW()-設定!$B$26)):INDEX($C$1:$C$13701,MAX(1,ROW()-1))),MIN(INDEX($C$1:$C$13701,MIN(13701,ROW()+1)):INDEX($C$1:$C$13701,MIN(13701,ROW()+設定!$B$26))))*10^(設定!$B$27/20)),1,0))</f>
        <v>0</v>
      </c>
      <c r="G12839" s="33" t="n">
        <f aca="false">$G12838+IF($F12839=1,1,0)</f>
        <v>6</v>
      </c>
      <c r="H12839" s="0" t="str">
        <f aca="false">IF($F12839=1,$G12839,"")</f>
        <v/>
      </c>
    </row>
    <row r="12840" customFormat="false" ht="15" hidden="false" customHeight="false" outlineLevel="0" collapsed="false">
      <c r="A12840" s="30"/>
      <c r="B12840" s="31"/>
      <c r="C12840" s="32" t="str">
        <f aca="false">IF($A12840="","",IF(設定!$B$21="dB",10^($B12840/20),ABS($B12840)))</f>
        <v/>
      </c>
      <c r="D12840" s="32" t="str">
        <f aca="false">IF($A12840="","",$A12840^2)</f>
        <v/>
      </c>
      <c r="E12840" s="32" t="str">
        <f aca="false">IF($A12840="","",IF($C12840&lt;=0,"",1/$C12840^2))</f>
        <v/>
      </c>
      <c r="F12840" s="33" t="n">
        <f aca="false">IF(OR(ROW()-設定!$B$30&lt;2,ROW()+設定!$B$30&gt;13701,N($A12840)&lt;=0,N(INDEX($A$2:$A$13701,MIN(13700,MAX(1,ROW()-1+設定!$B$30))))&lt;=0,$A12840&lt;設定!$B$28,$A12840&gt;設定!$B$29),0,IF(AND($C12840&gt;=MAX(INDEX($C$1:$C$13701,MAX(1,ROW()-設定!$B$24)):INDEX($C$1:$C$13701,MAX(1,ROW()-1))),$C12840&gt;MAX(INDEX($C$1:$C$13701,MIN(13701,ROW()+1)):INDEX($C$1:$C$13701,MIN(13701,ROW()+設定!$B$24))),$C12840&gt;=設定!$B$32,$C12840&gt;=MAX(MIN(INDEX($C$1:$C$13701,MAX(1,ROW()-設定!$B$26)):INDEX($C$1:$C$13701,MAX(1,ROW()-1))),MIN(INDEX($C$1:$C$13701,MIN(13701,ROW()+1)):INDEX($C$1:$C$13701,MIN(13701,ROW()+設定!$B$26))))*10^(設定!$B$27/20)),1,0))</f>
        <v>0</v>
      </c>
      <c r="G12840" s="33" t="n">
        <f aca="false">$G12839+IF($F12840=1,1,0)</f>
        <v>6</v>
      </c>
      <c r="H12840" s="0" t="str">
        <f aca="false">IF($F12840=1,$G12840,"")</f>
        <v/>
      </c>
    </row>
    <row r="12841" customFormat="false" ht="15" hidden="false" customHeight="false" outlineLevel="0" collapsed="false">
      <c r="A12841" s="30"/>
      <c r="B12841" s="31"/>
      <c r="C12841" s="32" t="str">
        <f aca="false">IF($A12841="","",IF(設定!$B$21="dB",10^($B12841/20),ABS($B12841)))</f>
        <v/>
      </c>
      <c r="D12841" s="32" t="str">
        <f aca="false">IF($A12841="","",$A12841^2)</f>
        <v/>
      </c>
      <c r="E12841" s="32" t="str">
        <f aca="false">IF($A12841="","",IF($C12841&lt;=0,"",1/$C12841^2))</f>
        <v/>
      </c>
      <c r="F12841" s="33" t="n">
        <f aca="false">IF(OR(ROW()-設定!$B$30&lt;2,ROW()+設定!$B$30&gt;13701,N($A12841)&lt;=0,N(INDEX($A$2:$A$13701,MIN(13700,MAX(1,ROW()-1+設定!$B$30))))&lt;=0,$A12841&lt;設定!$B$28,$A12841&gt;設定!$B$29),0,IF(AND($C12841&gt;=MAX(INDEX($C$1:$C$13701,MAX(1,ROW()-設定!$B$24)):INDEX($C$1:$C$13701,MAX(1,ROW()-1))),$C12841&gt;MAX(INDEX($C$1:$C$13701,MIN(13701,ROW()+1)):INDEX($C$1:$C$13701,MIN(13701,ROW()+設定!$B$24))),$C12841&gt;=設定!$B$32,$C12841&gt;=MAX(MIN(INDEX($C$1:$C$13701,MAX(1,ROW()-設定!$B$26)):INDEX($C$1:$C$13701,MAX(1,ROW()-1))),MIN(INDEX($C$1:$C$13701,MIN(13701,ROW()+1)):INDEX($C$1:$C$13701,MIN(13701,ROW()+設定!$B$26))))*10^(設定!$B$27/20)),1,0))</f>
        <v>0</v>
      </c>
      <c r="G12841" s="33" t="n">
        <f aca="false">$G12840+IF($F12841=1,1,0)</f>
        <v>6</v>
      </c>
      <c r="H12841" s="0" t="str">
        <f aca="false">IF($F12841=1,$G12841,"")</f>
        <v/>
      </c>
    </row>
    <row r="12842" customFormat="false" ht="15" hidden="false" customHeight="false" outlineLevel="0" collapsed="false">
      <c r="A12842" s="30"/>
      <c r="B12842" s="31"/>
      <c r="C12842" s="32" t="str">
        <f aca="false">IF($A12842="","",IF(設定!$B$21="dB",10^($B12842/20),ABS($B12842)))</f>
        <v/>
      </c>
      <c r="D12842" s="32" t="str">
        <f aca="false">IF($A12842="","",$A12842^2)</f>
        <v/>
      </c>
      <c r="E12842" s="32" t="str">
        <f aca="false">IF($A12842="","",IF($C12842&lt;=0,"",1/$C12842^2))</f>
        <v/>
      </c>
      <c r="F12842" s="33" t="n">
        <f aca="false">IF(OR(ROW()-設定!$B$30&lt;2,ROW()+設定!$B$30&gt;13701,N($A12842)&lt;=0,N(INDEX($A$2:$A$13701,MIN(13700,MAX(1,ROW()-1+設定!$B$30))))&lt;=0,$A12842&lt;設定!$B$28,$A12842&gt;設定!$B$29),0,IF(AND($C12842&gt;=MAX(INDEX($C$1:$C$13701,MAX(1,ROW()-設定!$B$24)):INDEX($C$1:$C$13701,MAX(1,ROW()-1))),$C12842&gt;MAX(INDEX($C$1:$C$13701,MIN(13701,ROW()+1)):INDEX($C$1:$C$13701,MIN(13701,ROW()+設定!$B$24))),$C12842&gt;=設定!$B$32,$C12842&gt;=MAX(MIN(INDEX($C$1:$C$13701,MAX(1,ROW()-設定!$B$26)):INDEX($C$1:$C$13701,MAX(1,ROW()-1))),MIN(INDEX($C$1:$C$13701,MIN(13701,ROW()+1)):INDEX($C$1:$C$13701,MIN(13701,ROW()+設定!$B$26))))*10^(設定!$B$27/20)),1,0))</f>
        <v>0</v>
      </c>
      <c r="G12842" s="33" t="n">
        <f aca="false">$G12841+IF($F12842=1,1,0)</f>
        <v>6</v>
      </c>
      <c r="H12842" s="0" t="str">
        <f aca="false">IF($F12842=1,$G12842,"")</f>
        <v/>
      </c>
    </row>
    <row r="12843" customFormat="false" ht="15" hidden="false" customHeight="false" outlineLevel="0" collapsed="false">
      <c r="A12843" s="30"/>
      <c r="B12843" s="31"/>
      <c r="C12843" s="32" t="str">
        <f aca="false">IF($A12843="","",IF(設定!$B$21="dB",10^($B12843/20),ABS($B12843)))</f>
        <v/>
      </c>
      <c r="D12843" s="32" t="str">
        <f aca="false">IF($A12843="","",$A12843^2)</f>
        <v/>
      </c>
      <c r="E12843" s="32" t="str">
        <f aca="false">IF($A12843="","",IF($C12843&lt;=0,"",1/$C12843^2))</f>
        <v/>
      </c>
      <c r="F12843" s="33" t="n">
        <f aca="false">IF(OR(ROW()-設定!$B$30&lt;2,ROW()+設定!$B$30&gt;13701,N($A12843)&lt;=0,N(INDEX($A$2:$A$13701,MIN(13700,MAX(1,ROW()-1+設定!$B$30))))&lt;=0,$A12843&lt;設定!$B$28,$A12843&gt;設定!$B$29),0,IF(AND($C12843&gt;=MAX(INDEX($C$1:$C$13701,MAX(1,ROW()-設定!$B$24)):INDEX($C$1:$C$13701,MAX(1,ROW()-1))),$C12843&gt;MAX(INDEX($C$1:$C$13701,MIN(13701,ROW()+1)):INDEX($C$1:$C$13701,MIN(13701,ROW()+設定!$B$24))),$C12843&gt;=設定!$B$32,$C12843&gt;=MAX(MIN(INDEX($C$1:$C$13701,MAX(1,ROW()-設定!$B$26)):INDEX($C$1:$C$13701,MAX(1,ROW()-1))),MIN(INDEX($C$1:$C$13701,MIN(13701,ROW()+1)):INDEX($C$1:$C$13701,MIN(13701,ROW()+設定!$B$26))))*10^(設定!$B$27/20)),1,0))</f>
        <v>0</v>
      </c>
      <c r="G12843" s="33" t="n">
        <f aca="false">$G12842+IF($F12843=1,1,0)</f>
        <v>6</v>
      </c>
      <c r="H12843" s="0" t="str">
        <f aca="false">IF($F12843=1,$G12843,"")</f>
        <v/>
      </c>
    </row>
    <row r="12844" customFormat="false" ht="15" hidden="false" customHeight="false" outlineLevel="0" collapsed="false">
      <c r="A12844" s="30"/>
      <c r="B12844" s="31"/>
      <c r="C12844" s="32" t="str">
        <f aca="false">IF($A12844="","",IF(設定!$B$21="dB",10^($B12844/20),ABS($B12844)))</f>
        <v/>
      </c>
      <c r="D12844" s="32" t="str">
        <f aca="false">IF($A12844="","",$A12844^2)</f>
        <v/>
      </c>
      <c r="E12844" s="32" t="str">
        <f aca="false">IF($A12844="","",IF($C12844&lt;=0,"",1/$C12844^2))</f>
        <v/>
      </c>
      <c r="F12844" s="33" t="n">
        <f aca="false">IF(OR(ROW()-設定!$B$30&lt;2,ROW()+設定!$B$30&gt;13701,N($A12844)&lt;=0,N(INDEX($A$2:$A$13701,MIN(13700,MAX(1,ROW()-1+設定!$B$30))))&lt;=0,$A12844&lt;設定!$B$28,$A12844&gt;設定!$B$29),0,IF(AND($C12844&gt;=MAX(INDEX($C$1:$C$13701,MAX(1,ROW()-設定!$B$24)):INDEX($C$1:$C$13701,MAX(1,ROW()-1))),$C12844&gt;MAX(INDEX($C$1:$C$13701,MIN(13701,ROW()+1)):INDEX($C$1:$C$13701,MIN(13701,ROW()+設定!$B$24))),$C12844&gt;=設定!$B$32,$C12844&gt;=MAX(MIN(INDEX($C$1:$C$13701,MAX(1,ROW()-設定!$B$26)):INDEX($C$1:$C$13701,MAX(1,ROW()-1))),MIN(INDEX($C$1:$C$13701,MIN(13701,ROW()+1)):INDEX($C$1:$C$13701,MIN(13701,ROW()+設定!$B$26))))*10^(設定!$B$27/20)),1,0))</f>
        <v>0</v>
      </c>
      <c r="G12844" s="33" t="n">
        <f aca="false">$G12843+IF($F12844=1,1,0)</f>
        <v>6</v>
      </c>
      <c r="H12844" s="0" t="str">
        <f aca="false">IF($F12844=1,$G12844,"")</f>
        <v/>
      </c>
    </row>
    <row r="12845" customFormat="false" ht="15" hidden="false" customHeight="false" outlineLevel="0" collapsed="false">
      <c r="A12845" s="30"/>
      <c r="B12845" s="31"/>
      <c r="C12845" s="32" t="str">
        <f aca="false">IF($A12845="","",IF(設定!$B$21="dB",10^($B12845/20),ABS($B12845)))</f>
        <v/>
      </c>
      <c r="D12845" s="32" t="str">
        <f aca="false">IF($A12845="","",$A12845^2)</f>
        <v/>
      </c>
      <c r="E12845" s="32" t="str">
        <f aca="false">IF($A12845="","",IF($C12845&lt;=0,"",1/$C12845^2))</f>
        <v/>
      </c>
      <c r="F12845" s="33" t="n">
        <f aca="false">IF(OR(ROW()-設定!$B$30&lt;2,ROW()+設定!$B$30&gt;13701,N($A12845)&lt;=0,N(INDEX($A$2:$A$13701,MIN(13700,MAX(1,ROW()-1+設定!$B$30))))&lt;=0,$A12845&lt;設定!$B$28,$A12845&gt;設定!$B$29),0,IF(AND($C12845&gt;=MAX(INDEX($C$1:$C$13701,MAX(1,ROW()-設定!$B$24)):INDEX($C$1:$C$13701,MAX(1,ROW()-1))),$C12845&gt;MAX(INDEX($C$1:$C$13701,MIN(13701,ROW()+1)):INDEX($C$1:$C$13701,MIN(13701,ROW()+設定!$B$24))),$C12845&gt;=設定!$B$32,$C12845&gt;=MAX(MIN(INDEX($C$1:$C$13701,MAX(1,ROW()-設定!$B$26)):INDEX($C$1:$C$13701,MAX(1,ROW()-1))),MIN(INDEX($C$1:$C$13701,MIN(13701,ROW()+1)):INDEX($C$1:$C$13701,MIN(13701,ROW()+設定!$B$26))))*10^(設定!$B$27/20)),1,0))</f>
        <v>0</v>
      </c>
      <c r="G12845" s="33" t="n">
        <f aca="false">$G12844+IF($F12845=1,1,0)</f>
        <v>6</v>
      </c>
      <c r="H12845" s="0" t="str">
        <f aca="false">IF($F12845=1,$G12845,"")</f>
        <v/>
      </c>
    </row>
    <row r="12846" customFormat="false" ht="15" hidden="false" customHeight="false" outlineLevel="0" collapsed="false">
      <c r="A12846" s="30"/>
      <c r="B12846" s="31"/>
      <c r="C12846" s="32" t="str">
        <f aca="false">IF($A12846="","",IF(設定!$B$21="dB",10^($B12846/20),ABS($B12846)))</f>
        <v/>
      </c>
      <c r="D12846" s="32" t="str">
        <f aca="false">IF($A12846="","",$A12846^2)</f>
        <v/>
      </c>
      <c r="E12846" s="32" t="str">
        <f aca="false">IF($A12846="","",IF($C12846&lt;=0,"",1/$C12846^2))</f>
        <v/>
      </c>
      <c r="F12846" s="33" t="n">
        <f aca="false">IF(OR(ROW()-設定!$B$30&lt;2,ROW()+設定!$B$30&gt;13701,N($A12846)&lt;=0,N(INDEX($A$2:$A$13701,MIN(13700,MAX(1,ROW()-1+設定!$B$30))))&lt;=0,$A12846&lt;設定!$B$28,$A12846&gt;設定!$B$29),0,IF(AND($C12846&gt;=MAX(INDEX($C$1:$C$13701,MAX(1,ROW()-設定!$B$24)):INDEX($C$1:$C$13701,MAX(1,ROW()-1))),$C12846&gt;MAX(INDEX($C$1:$C$13701,MIN(13701,ROW()+1)):INDEX($C$1:$C$13701,MIN(13701,ROW()+設定!$B$24))),$C12846&gt;=設定!$B$32,$C12846&gt;=MAX(MIN(INDEX($C$1:$C$13701,MAX(1,ROW()-設定!$B$26)):INDEX($C$1:$C$13701,MAX(1,ROW()-1))),MIN(INDEX($C$1:$C$13701,MIN(13701,ROW()+1)):INDEX($C$1:$C$13701,MIN(13701,ROW()+設定!$B$26))))*10^(設定!$B$27/20)),1,0))</f>
        <v>0</v>
      </c>
      <c r="G12846" s="33" t="n">
        <f aca="false">$G12845+IF($F12846=1,1,0)</f>
        <v>6</v>
      </c>
      <c r="H12846" s="0" t="str">
        <f aca="false">IF($F12846=1,$G12846,"")</f>
        <v/>
      </c>
    </row>
    <row r="12847" customFormat="false" ht="15" hidden="false" customHeight="false" outlineLevel="0" collapsed="false">
      <c r="A12847" s="30"/>
      <c r="B12847" s="31"/>
      <c r="C12847" s="32" t="str">
        <f aca="false">IF($A12847="","",IF(設定!$B$21="dB",10^($B12847/20),ABS($B12847)))</f>
        <v/>
      </c>
      <c r="D12847" s="32" t="str">
        <f aca="false">IF($A12847="","",$A12847^2)</f>
        <v/>
      </c>
      <c r="E12847" s="32" t="str">
        <f aca="false">IF($A12847="","",IF($C12847&lt;=0,"",1/$C12847^2))</f>
        <v/>
      </c>
      <c r="F12847" s="33" t="n">
        <f aca="false">IF(OR(ROW()-設定!$B$30&lt;2,ROW()+設定!$B$30&gt;13701,N($A12847)&lt;=0,N(INDEX($A$2:$A$13701,MIN(13700,MAX(1,ROW()-1+設定!$B$30))))&lt;=0,$A12847&lt;設定!$B$28,$A12847&gt;設定!$B$29),0,IF(AND($C12847&gt;=MAX(INDEX($C$1:$C$13701,MAX(1,ROW()-設定!$B$24)):INDEX($C$1:$C$13701,MAX(1,ROW()-1))),$C12847&gt;MAX(INDEX($C$1:$C$13701,MIN(13701,ROW()+1)):INDEX($C$1:$C$13701,MIN(13701,ROW()+設定!$B$24))),$C12847&gt;=設定!$B$32,$C12847&gt;=MAX(MIN(INDEX($C$1:$C$13701,MAX(1,ROW()-設定!$B$26)):INDEX($C$1:$C$13701,MAX(1,ROW()-1))),MIN(INDEX($C$1:$C$13701,MIN(13701,ROW()+1)):INDEX($C$1:$C$13701,MIN(13701,ROW()+設定!$B$26))))*10^(設定!$B$27/20)),1,0))</f>
        <v>0</v>
      </c>
      <c r="G12847" s="33" t="n">
        <f aca="false">$G12846+IF($F12847=1,1,0)</f>
        <v>6</v>
      </c>
      <c r="H12847" s="0" t="str">
        <f aca="false">IF($F12847=1,$G12847,"")</f>
        <v/>
      </c>
    </row>
    <row r="12848" customFormat="false" ht="15" hidden="false" customHeight="false" outlineLevel="0" collapsed="false">
      <c r="A12848" s="30"/>
      <c r="B12848" s="31"/>
      <c r="C12848" s="32" t="str">
        <f aca="false">IF($A12848="","",IF(設定!$B$21="dB",10^($B12848/20),ABS($B12848)))</f>
        <v/>
      </c>
      <c r="D12848" s="32" t="str">
        <f aca="false">IF($A12848="","",$A12848^2)</f>
        <v/>
      </c>
      <c r="E12848" s="32" t="str">
        <f aca="false">IF($A12848="","",IF($C12848&lt;=0,"",1/$C12848^2))</f>
        <v/>
      </c>
      <c r="F12848" s="33" t="n">
        <f aca="false">IF(OR(ROW()-設定!$B$30&lt;2,ROW()+設定!$B$30&gt;13701,N($A12848)&lt;=0,N(INDEX($A$2:$A$13701,MIN(13700,MAX(1,ROW()-1+設定!$B$30))))&lt;=0,$A12848&lt;設定!$B$28,$A12848&gt;設定!$B$29),0,IF(AND($C12848&gt;=MAX(INDEX($C$1:$C$13701,MAX(1,ROW()-設定!$B$24)):INDEX($C$1:$C$13701,MAX(1,ROW()-1))),$C12848&gt;MAX(INDEX($C$1:$C$13701,MIN(13701,ROW()+1)):INDEX($C$1:$C$13701,MIN(13701,ROW()+設定!$B$24))),$C12848&gt;=設定!$B$32,$C12848&gt;=MAX(MIN(INDEX($C$1:$C$13701,MAX(1,ROW()-設定!$B$26)):INDEX($C$1:$C$13701,MAX(1,ROW()-1))),MIN(INDEX($C$1:$C$13701,MIN(13701,ROW()+1)):INDEX($C$1:$C$13701,MIN(13701,ROW()+設定!$B$26))))*10^(設定!$B$27/20)),1,0))</f>
        <v>0</v>
      </c>
      <c r="G12848" s="33" t="n">
        <f aca="false">$G12847+IF($F12848=1,1,0)</f>
        <v>6</v>
      </c>
      <c r="H12848" s="0" t="str">
        <f aca="false">IF($F12848=1,$G12848,"")</f>
        <v/>
      </c>
    </row>
    <row r="12849" customFormat="false" ht="15" hidden="false" customHeight="false" outlineLevel="0" collapsed="false">
      <c r="A12849" s="30"/>
      <c r="B12849" s="31"/>
      <c r="C12849" s="32" t="str">
        <f aca="false">IF($A12849="","",IF(設定!$B$21="dB",10^($B12849/20),ABS($B12849)))</f>
        <v/>
      </c>
      <c r="D12849" s="32" t="str">
        <f aca="false">IF($A12849="","",$A12849^2)</f>
        <v/>
      </c>
      <c r="E12849" s="32" t="str">
        <f aca="false">IF($A12849="","",IF($C12849&lt;=0,"",1/$C12849^2))</f>
        <v/>
      </c>
      <c r="F12849" s="33" t="n">
        <f aca="false">IF(OR(ROW()-設定!$B$30&lt;2,ROW()+設定!$B$30&gt;13701,N($A12849)&lt;=0,N(INDEX($A$2:$A$13701,MIN(13700,MAX(1,ROW()-1+設定!$B$30))))&lt;=0,$A12849&lt;設定!$B$28,$A12849&gt;設定!$B$29),0,IF(AND($C12849&gt;=MAX(INDEX($C$1:$C$13701,MAX(1,ROW()-設定!$B$24)):INDEX($C$1:$C$13701,MAX(1,ROW()-1))),$C12849&gt;MAX(INDEX($C$1:$C$13701,MIN(13701,ROW()+1)):INDEX($C$1:$C$13701,MIN(13701,ROW()+設定!$B$24))),$C12849&gt;=設定!$B$32,$C12849&gt;=MAX(MIN(INDEX($C$1:$C$13701,MAX(1,ROW()-設定!$B$26)):INDEX($C$1:$C$13701,MAX(1,ROW()-1))),MIN(INDEX($C$1:$C$13701,MIN(13701,ROW()+1)):INDEX($C$1:$C$13701,MIN(13701,ROW()+設定!$B$26))))*10^(設定!$B$27/20)),1,0))</f>
        <v>0</v>
      </c>
      <c r="G12849" s="33" t="n">
        <f aca="false">$G12848+IF($F12849=1,1,0)</f>
        <v>6</v>
      </c>
      <c r="H12849" s="0" t="str">
        <f aca="false">IF($F12849=1,$G12849,"")</f>
        <v/>
      </c>
    </row>
    <row r="12850" customFormat="false" ht="15" hidden="false" customHeight="false" outlineLevel="0" collapsed="false">
      <c r="A12850" s="30"/>
      <c r="B12850" s="31"/>
      <c r="C12850" s="32" t="str">
        <f aca="false">IF($A12850="","",IF(設定!$B$21="dB",10^($B12850/20),ABS($B12850)))</f>
        <v/>
      </c>
      <c r="D12850" s="32" t="str">
        <f aca="false">IF($A12850="","",$A12850^2)</f>
        <v/>
      </c>
      <c r="E12850" s="32" t="str">
        <f aca="false">IF($A12850="","",IF($C12850&lt;=0,"",1/$C12850^2))</f>
        <v/>
      </c>
      <c r="F12850" s="33" t="n">
        <f aca="false">IF(OR(ROW()-設定!$B$30&lt;2,ROW()+設定!$B$30&gt;13701,N($A12850)&lt;=0,N(INDEX($A$2:$A$13701,MIN(13700,MAX(1,ROW()-1+設定!$B$30))))&lt;=0,$A12850&lt;設定!$B$28,$A12850&gt;設定!$B$29),0,IF(AND($C12850&gt;=MAX(INDEX($C$1:$C$13701,MAX(1,ROW()-設定!$B$24)):INDEX($C$1:$C$13701,MAX(1,ROW()-1))),$C12850&gt;MAX(INDEX($C$1:$C$13701,MIN(13701,ROW()+1)):INDEX($C$1:$C$13701,MIN(13701,ROW()+設定!$B$24))),$C12850&gt;=設定!$B$32,$C12850&gt;=MAX(MIN(INDEX($C$1:$C$13701,MAX(1,ROW()-設定!$B$26)):INDEX($C$1:$C$13701,MAX(1,ROW()-1))),MIN(INDEX($C$1:$C$13701,MIN(13701,ROW()+1)):INDEX($C$1:$C$13701,MIN(13701,ROW()+設定!$B$26))))*10^(設定!$B$27/20)),1,0))</f>
        <v>0</v>
      </c>
      <c r="G12850" s="33" t="n">
        <f aca="false">$G12849+IF($F12850=1,1,0)</f>
        <v>6</v>
      </c>
      <c r="H12850" s="0" t="str">
        <f aca="false">IF($F12850=1,$G12850,"")</f>
        <v/>
      </c>
    </row>
    <row r="12851" customFormat="false" ht="15" hidden="false" customHeight="false" outlineLevel="0" collapsed="false">
      <c r="A12851" s="30"/>
      <c r="B12851" s="31"/>
      <c r="C12851" s="32" t="str">
        <f aca="false">IF($A12851="","",IF(設定!$B$21="dB",10^($B12851/20),ABS($B12851)))</f>
        <v/>
      </c>
      <c r="D12851" s="32" t="str">
        <f aca="false">IF($A12851="","",$A12851^2)</f>
        <v/>
      </c>
      <c r="E12851" s="32" t="str">
        <f aca="false">IF($A12851="","",IF($C12851&lt;=0,"",1/$C12851^2))</f>
        <v/>
      </c>
      <c r="F12851" s="33" t="n">
        <f aca="false">IF(OR(ROW()-設定!$B$30&lt;2,ROW()+設定!$B$30&gt;13701,N($A12851)&lt;=0,N(INDEX($A$2:$A$13701,MIN(13700,MAX(1,ROW()-1+設定!$B$30))))&lt;=0,$A12851&lt;設定!$B$28,$A12851&gt;設定!$B$29),0,IF(AND($C12851&gt;=MAX(INDEX($C$1:$C$13701,MAX(1,ROW()-設定!$B$24)):INDEX($C$1:$C$13701,MAX(1,ROW()-1))),$C12851&gt;MAX(INDEX($C$1:$C$13701,MIN(13701,ROW()+1)):INDEX($C$1:$C$13701,MIN(13701,ROW()+設定!$B$24))),$C12851&gt;=設定!$B$32,$C12851&gt;=MAX(MIN(INDEX($C$1:$C$13701,MAX(1,ROW()-設定!$B$26)):INDEX($C$1:$C$13701,MAX(1,ROW()-1))),MIN(INDEX($C$1:$C$13701,MIN(13701,ROW()+1)):INDEX($C$1:$C$13701,MIN(13701,ROW()+設定!$B$26))))*10^(設定!$B$27/20)),1,0))</f>
        <v>0</v>
      </c>
      <c r="G12851" s="33" t="n">
        <f aca="false">$G12850+IF($F12851=1,1,0)</f>
        <v>6</v>
      </c>
      <c r="H12851" s="0" t="str">
        <f aca="false">IF($F12851=1,$G12851,"")</f>
        <v/>
      </c>
    </row>
    <row r="12852" customFormat="false" ht="15" hidden="false" customHeight="false" outlineLevel="0" collapsed="false">
      <c r="A12852" s="30"/>
      <c r="B12852" s="31"/>
      <c r="C12852" s="32" t="str">
        <f aca="false">IF($A12852="","",IF(設定!$B$21="dB",10^($B12852/20),ABS($B12852)))</f>
        <v/>
      </c>
      <c r="D12852" s="32" t="str">
        <f aca="false">IF($A12852="","",$A12852^2)</f>
        <v/>
      </c>
      <c r="E12852" s="32" t="str">
        <f aca="false">IF($A12852="","",IF($C12852&lt;=0,"",1/$C12852^2))</f>
        <v/>
      </c>
      <c r="F12852" s="33" t="n">
        <f aca="false">IF(OR(ROW()-設定!$B$30&lt;2,ROW()+設定!$B$30&gt;13701,N($A12852)&lt;=0,N(INDEX($A$2:$A$13701,MIN(13700,MAX(1,ROW()-1+設定!$B$30))))&lt;=0,$A12852&lt;設定!$B$28,$A12852&gt;設定!$B$29),0,IF(AND($C12852&gt;=MAX(INDEX($C$1:$C$13701,MAX(1,ROW()-設定!$B$24)):INDEX($C$1:$C$13701,MAX(1,ROW()-1))),$C12852&gt;MAX(INDEX($C$1:$C$13701,MIN(13701,ROW()+1)):INDEX($C$1:$C$13701,MIN(13701,ROW()+設定!$B$24))),$C12852&gt;=設定!$B$32,$C12852&gt;=MAX(MIN(INDEX($C$1:$C$13701,MAX(1,ROW()-設定!$B$26)):INDEX($C$1:$C$13701,MAX(1,ROW()-1))),MIN(INDEX($C$1:$C$13701,MIN(13701,ROW()+1)):INDEX($C$1:$C$13701,MIN(13701,ROW()+設定!$B$26))))*10^(設定!$B$27/20)),1,0))</f>
        <v>0</v>
      </c>
      <c r="G12852" s="33" t="n">
        <f aca="false">$G12851+IF($F12852=1,1,0)</f>
        <v>6</v>
      </c>
      <c r="H12852" s="0" t="str">
        <f aca="false">IF($F12852=1,$G12852,"")</f>
        <v/>
      </c>
    </row>
    <row r="12853" customFormat="false" ht="15" hidden="false" customHeight="false" outlineLevel="0" collapsed="false">
      <c r="A12853" s="30"/>
      <c r="B12853" s="31"/>
      <c r="C12853" s="32" t="str">
        <f aca="false">IF($A12853="","",IF(設定!$B$21="dB",10^($B12853/20),ABS($B12853)))</f>
        <v/>
      </c>
      <c r="D12853" s="32" t="str">
        <f aca="false">IF($A12853="","",$A12853^2)</f>
        <v/>
      </c>
      <c r="E12853" s="32" t="str">
        <f aca="false">IF($A12853="","",IF($C12853&lt;=0,"",1/$C12853^2))</f>
        <v/>
      </c>
      <c r="F12853" s="33" t="n">
        <f aca="false">IF(OR(ROW()-設定!$B$30&lt;2,ROW()+設定!$B$30&gt;13701,N($A12853)&lt;=0,N(INDEX($A$2:$A$13701,MIN(13700,MAX(1,ROW()-1+設定!$B$30))))&lt;=0,$A12853&lt;設定!$B$28,$A12853&gt;設定!$B$29),0,IF(AND($C12853&gt;=MAX(INDEX($C$1:$C$13701,MAX(1,ROW()-設定!$B$24)):INDEX($C$1:$C$13701,MAX(1,ROW()-1))),$C12853&gt;MAX(INDEX($C$1:$C$13701,MIN(13701,ROW()+1)):INDEX($C$1:$C$13701,MIN(13701,ROW()+設定!$B$24))),$C12853&gt;=設定!$B$32,$C12853&gt;=MAX(MIN(INDEX($C$1:$C$13701,MAX(1,ROW()-設定!$B$26)):INDEX($C$1:$C$13701,MAX(1,ROW()-1))),MIN(INDEX($C$1:$C$13701,MIN(13701,ROW()+1)):INDEX($C$1:$C$13701,MIN(13701,ROW()+設定!$B$26))))*10^(設定!$B$27/20)),1,0))</f>
        <v>0</v>
      </c>
      <c r="G12853" s="33" t="n">
        <f aca="false">$G12852+IF($F12853=1,1,0)</f>
        <v>6</v>
      </c>
      <c r="H12853" s="0" t="str">
        <f aca="false">IF($F12853=1,$G12853,"")</f>
        <v/>
      </c>
    </row>
    <row r="12854" customFormat="false" ht="15" hidden="false" customHeight="false" outlineLevel="0" collapsed="false">
      <c r="A12854" s="30"/>
      <c r="B12854" s="31"/>
      <c r="C12854" s="32" t="str">
        <f aca="false">IF($A12854="","",IF(設定!$B$21="dB",10^($B12854/20),ABS($B12854)))</f>
        <v/>
      </c>
      <c r="D12854" s="32" t="str">
        <f aca="false">IF($A12854="","",$A12854^2)</f>
        <v/>
      </c>
      <c r="E12854" s="32" t="str">
        <f aca="false">IF($A12854="","",IF($C12854&lt;=0,"",1/$C12854^2))</f>
        <v/>
      </c>
      <c r="F12854" s="33" t="n">
        <f aca="false">IF(OR(ROW()-設定!$B$30&lt;2,ROW()+設定!$B$30&gt;13701,N($A12854)&lt;=0,N(INDEX($A$2:$A$13701,MIN(13700,MAX(1,ROW()-1+設定!$B$30))))&lt;=0,$A12854&lt;設定!$B$28,$A12854&gt;設定!$B$29),0,IF(AND($C12854&gt;=MAX(INDEX($C$1:$C$13701,MAX(1,ROW()-設定!$B$24)):INDEX($C$1:$C$13701,MAX(1,ROW()-1))),$C12854&gt;MAX(INDEX($C$1:$C$13701,MIN(13701,ROW()+1)):INDEX($C$1:$C$13701,MIN(13701,ROW()+設定!$B$24))),$C12854&gt;=設定!$B$32,$C12854&gt;=MAX(MIN(INDEX($C$1:$C$13701,MAX(1,ROW()-設定!$B$26)):INDEX($C$1:$C$13701,MAX(1,ROW()-1))),MIN(INDEX($C$1:$C$13701,MIN(13701,ROW()+1)):INDEX($C$1:$C$13701,MIN(13701,ROW()+設定!$B$26))))*10^(設定!$B$27/20)),1,0))</f>
        <v>0</v>
      </c>
      <c r="G12854" s="33" t="n">
        <f aca="false">$G12853+IF($F12854=1,1,0)</f>
        <v>6</v>
      </c>
      <c r="H12854" s="0" t="str">
        <f aca="false">IF($F12854=1,$G12854,"")</f>
        <v/>
      </c>
    </row>
    <row r="12855" customFormat="false" ht="15" hidden="false" customHeight="false" outlineLevel="0" collapsed="false">
      <c r="A12855" s="30"/>
      <c r="B12855" s="31"/>
      <c r="C12855" s="32" t="str">
        <f aca="false">IF($A12855="","",IF(設定!$B$21="dB",10^($B12855/20),ABS($B12855)))</f>
        <v/>
      </c>
      <c r="D12855" s="32" t="str">
        <f aca="false">IF($A12855="","",$A12855^2)</f>
        <v/>
      </c>
      <c r="E12855" s="32" t="str">
        <f aca="false">IF($A12855="","",IF($C12855&lt;=0,"",1/$C12855^2))</f>
        <v/>
      </c>
      <c r="F12855" s="33" t="n">
        <f aca="false">IF(OR(ROW()-設定!$B$30&lt;2,ROW()+設定!$B$30&gt;13701,N($A12855)&lt;=0,N(INDEX($A$2:$A$13701,MIN(13700,MAX(1,ROW()-1+設定!$B$30))))&lt;=0,$A12855&lt;設定!$B$28,$A12855&gt;設定!$B$29),0,IF(AND($C12855&gt;=MAX(INDEX($C$1:$C$13701,MAX(1,ROW()-設定!$B$24)):INDEX($C$1:$C$13701,MAX(1,ROW()-1))),$C12855&gt;MAX(INDEX($C$1:$C$13701,MIN(13701,ROW()+1)):INDEX($C$1:$C$13701,MIN(13701,ROW()+設定!$B$24))),$C12855&gt;=設定!$B$32,$C12855&gt;=MAX(MIN(INDEX($C$1:$C$13701,MAX(1,ROW()-設定!$B$26)):INDEX($C$1:$C$13701,MAX(1,ROW()-1))),MIN(INDEX($C$1:$C$13701,MIN(13701,ROW()+1)):INDEX($C$1:$C$13701,MIN(13701,ROW()+設定!$B$26))))*10^(設定!$B$27/20)),1,0))</f>
        <v>0</v>
      </c>
      <c r="G12855" s="33" t="n">
        <f aca="false">$G12854+IF($F12855=1,1,0)</f>
        <v>6</v>
      </c>
      <c r="H12855" s="0" t="str">
        <f aca="false">IF($F12855=1,$G12855,"")</f>
        <v/>
      </c>
    </row>
    <row r="12856" customFormat="false" ht="15" hidden="false" customHeight="false" outlineLevel="0" collapsed="false">
      <c r="A12856" s="30"/>
      <c r="B12856" s="31"/>
      <c r="C12856" s="32" t="str">
        <f aca="false">IF($A12856="","",IF(設定!$B$21="dB",10^($B12856/20),ABS($B12856)))</f>
        <v/>
      </c>
      <c r="D12856" s="32" t="str">
        <f aca="false">IF($A12856="","",$A12856^2)</f>
        <v/>
      </c>
      <c r="E12856" s="32" t="str">
        <f aca="false">IF($A12856="","",IF($C12856&lt;=0,"",1/$C12856^2))</f>
        <v/>
      </c>
      <c r="F12856" s="33" t="n">
        <f aca="false">IF(OR(ROW()-設定!$B$30&lt;2,ROW()+設定!$B$30&gt;13701,N($A12856)&lt;=0,N(INDEX($A$2:$A$13701,MIN(13700,MAX(1,ROW()-1+設定!$B$30))))&lt;=0,$A12856&lt;設定!$B$28,$A12856&gt;設定!$B$29),0,IF(AND($C12856&gt;=MAX(INDEX($C$1:$C$13701,MAX(1,ROW()-設定!$B$24)):INDEX($C$1:$C$13701,MAX(1,ROW()-1))),$C12856&gt;MAX(INDEX($C$1:$C$13701,MIN(13701,ROW()+1)):INDEX($C$1:$C$13701,MIN(13701,ROW()+設定!$B$24))),$C12856&gt;=設定!$B$32,$C12856&gt;=MAX(MIN(INDEX($C$1:$C$13701,MAX(1,ROW()-設定!$B$26)):INDEX($C$1:$C$13701,MAX(1,ROW()-1))),MIN(INDEX($C$1:$C$13701,MIN(13701,ROW()+1)):INDEX($C$1:$C$13701,MIN(13701,ROW()+設定!$B$26))))*10^(設定!$B$27/20)),1,0))</f>
        <v>0</v>
      </c>
      <c r="G12856" s="33" t="n">
        <f aca="false">$G12855+IF($F12856=1,1,0)</f>
        <v>6</v>
      </c>
      <c r="H12856" s="0" t="str">
        <f aca="false">IF($F12856=1,$G12856,"")</f>
        <v/>
      </c>
    </row>
    <row r="12857" customFormat="false" ht="15" hidden="false" customHeight="false" outlineLevel="0" collapsed="false">
      <c r="A12857" s="30"/>
      <c r="B12857" s="31"/>
      <c r="C12857" s="32" t="str">
        <f aca="false">IF($A12857="","",IF(設定!$B$21="dB",10^($B12857/20),ABS($B12857)))</f>
        <v/>
      </c>
      <c r="D12857" s="32" t="str">
        <f aca="false">IF($A12857="","",$A12857^2)</f>
        <v/>
      </c>
      <c r="E12857" s="32" t="str">
        <f aca="false">IF($A12857="","",IF($C12857&lt;=0,"",1/$C12857^2))</f>
        <v/>
      </c>
      <c r="F12857" s="33" t="n">
        <f aca="false">IF(OR(ROW()-設定!$B$30&lt;2,ROW()+設定!$B$30&gt;13701,N($A12857)&lt;=0,N(INDEX($A$2:$A$13701,MIN(13700,MAX(1,ROW()-1+設定!$B$30))))&lt;=0,$A12857&lt;設定!$B$28,$A12857&gt;設定!$B$29),0,IF(AND($C12857&gt;=MAX(INDEX($C$1:$C$13701,MAX(1,ROW()-設定!$B$24)):INDEX($C$1:$C$13701,MAX(1,ROW()-1))),$C12857&gt;MAX(INDEX($C$1:$C$13701,MIN(13701,ROW()+1)):INDEX($C$1:$C$13701,MIN(13701,ROW()+設定!$B$24))),$C12857&gt;=設定!$B$32,$C12857&gt;=MAX(MIN(INDEX($C$1:$C$13701,MAX(1,ROW()-設定!$B$26)):INDEX($C$1:$C$13701,MAX(1,ROW()-1))),MIN(INDEX($C$1:$C$13701,MIN(13701,ROW()+1)):INDEX($C$1:$C$13701,MIN(13701,ROW()+設定!$B$26))))*10^(設定!$B$27/20)),1,0))</f>
        <v>0</v>
      </c>
      <c r="G12857" s="33" t="n">
        <f aca="false">$G12856+IF($F12857=1,1,0)</f>
        <v>6</v>
      </c>
      <c r="H12857" s="0" t="str">
        <f aca="false">IF($F12857=1,$G12857,"")</f>
        <v/>
      </c>
    </row>
    <row r="12858" customFormat="false" ht="15" hidden="false" customHeight="false" outlineLevel="0" collapsed="false">
      <c r="A12858" s="30"/>
      <c r="B12858" s="31"/>
      <c r="C12858" s="32" t="str">
        <f aca="false">IF($A12858="","",IF(設定!$B$21="dB",10^($B12858/20),ABS($B12858)))</f>
        <v/>
      </c>
      <c r="D12858" s="32" t="str">
        <f aca="false">IF($A12858="","",$A12858^2)</f>
        <v/>
      </c>
      <c r="E12858" s="32" t="str">
        <f aca="false">IF($A12858="","",IF($C12858&lt;=0,"",1/$C12858^2))</f>
        <v/>
      </c>
      <c r="F12858" s="33" t="n">
        <f aca="false">IF(OR(ROW()-設定!$B$30&lt;2,ROW()+設定!$B$30&gt;13701,N($A12858)&lt;=0,N(INDEX($A$2:$A$13701,MIN(13700,MAX(1,ROW()-1+設定!$B$30))))&lt;=0,$A12858&lt;設定!$B$28,$A12858&gt;設定!$B$29),0,IF(AND($C12858&gt;=MAX(INDEX($C$1:$C$13701,MAX(1,ROW()-設定!$B$24)):INDEX($C$1:$C$13701,MAX(1,ROW()-1))),$C12858&gt;MAX(INDEX($C$1:$C$13701,MIN(13701,ROW()+1)):INDEX($C$1:$C$13701,MIN(13701,ROW()+設定!$B$24))),$C12858&gt;=設定!$B$32,$C12858&gt;=MAX(MIN(INDEX($C$1:$C$13701,MAX(1,ROW()-設定!$B$26)):INDEX($C$1:$C$13701,MAX(1,ROW()-1))),MIN(INDEX($C$1:$C$13701,MIN(13701,ROW()+1)):INDEX($C$1:$C$13701,MIN(13701,ROW()+設定!$B$26))))*10^(設定!$B$27/20)),1,0))</f>
        <v>0</v>
      </c>
      <c r="G12858" s="33" t="n">
        <f aca="false">$G12857+IF($F12858=1,1,0)</f>
        <v>6</v>
      </c>
      <c r="H12858" s="0" t="str">
        <f aca="false">IF($F12858=1,$G12858,"")</f>
        <v/>
      </c>
    </row>
    <row r="12859" customFormat="false" ht="15" hidden="false" customHeight="false" outlineLevel="0" collapsed="false">
      <c r="A12859" s="30"/>
      <c r="B12859" s="31"/>
      <c r="C12859" s="32" t="str">
        <f aca="false">IF($A12859="","",IF(設定!$B$21="dB",10^($B12859/20),ABS($B12859)))</f>
        <v/>
      </c>
      <c r="D12859" s="32" t="str">
        <f aca="false">IF($A12859="","",$A12859^2)</f>
        <v/>
      </c>
      <c r="E12859" s="32" t="str">
        <f aca="false">IF($A12859="","",IF($C12859&lt;=0,"",1/$C12859^2))</f>
        <v/>
      </c>
      <c r="F12859" s="33" t="n">
        <f aca="false">IF(OR(ROW()-設定!$B$30&lt;2,ROW()+設定!$B$30&gt;13701,N($A12859)&lt;=0,N(INDEX($A$2:$A$13701,MIN(13700,MAX(1,ROW()-1+設定!$B$30))))&lt;=0,$A12859&lt;設定!$B$28,$A12859&gt;設定!$B$29),0,IF(AND($C12859&gt;=MAX(INDEX($C$1:$C$13701,MAX(1,ROW()-設定!$B$24)):INDEX($C$1:$C$13701,MAX(1,ROW()-1))),$C12859&gt;MAX(INDEX($C$1:$C$13701,MIN(13701,ROW()+1)):INDEX($C$1:$C$13701,MIN(13701,ROW()+設定!$B$24))),$C12859&gt;=設定!$B$32,$C12859&gt;=MAX(MIN(INDEX($C$1:$C$13701,MAX(1,ROW()-設定!$B$26)):INDEX($C$1:$C$13701,MAX(1,ROW()-1))),MIN(INDEX($C$1:$C$13701,MIN(13701,ROW()+1)):INDEX($C$1:$C$13701,MIN(13701,ROW()+設定!$B$26))))*10^(設定!$B$27/20)),1,0))</f>
        <v>0</v>
      </c>
      <c r="G12859" s="33" t="n">
        <f aca="false">$G12858+IF($F12859=1,1,0)</f>
        <v>6</v>
      </c>
      <c r="H12859" s="0" t="str">
        <f aca="false">IF($F12859=1,$G12859,"")</f>
        <v/>
      </c>
    </row>
    <row r="12860" customFormat="false" ht="15" hidden="false" customHeight="false" outlineLevel="0" collapsed="false">
      <c r="A12860" s="30"/>
      <c r="B12860" s="31"/>
      <c r="C12860" s="32" t="str">
        <f aca="false">IF($A12860="","",IF(設定!$B$21="dB",10^($B12860/20),ABS($B12860)))</f>
        <v/>
      </c>
      <c r="D12860" s="32" t="str">
        <f aca="false">IF($A12860="","",$A12860^2)</f>
        <v/>
      </c>
      <c r="E12860" s="32" t="str">
        <f aca="false">IF($A12860="","",IF($C12860&lt;=0,"",1/$C12860^2))</f>
        <v/>
      </c>
      <c r="F12860" s="33" t="n">
        <f aca="false">IF(OR(ROW()-設定!$B$30&lt;2,ROW()+設定!$B$30&gt;13701,N($A12860)&lt;=0,N(INDEX($A$2:$A$13701,MIN(13700,MAX(1,ROW()-1+設定!$B$30))))&lt;=0,$A12860&lt;設定!$B$28,$A12860&gt;設定!$B$29),0,IF(AND($C12860&gt;=MAX(INDEX($C$1:$C$13701,MAX(1,ROW()-設定!$B$24)):INDEX($C$1:$C$13701,MAX(1,ROW()-1))),$C12860&gt;MAX(INDEX($C$1:$C$13701,MIN(13701,ROW()+1)):INDEX($C$1:$C$13701,MIN(13701,ROW()+設定!$B$24))),$C12860&gt;=設定!$B$32,$C12860&gt;=MAX(MIN(INDEX($C$1:$C$13701,MAX(1,ROW()-設定!$B$26)):INDEX($C$1:$C$13701,MAX(1,ROW()-1))),MIN(INDEX($C$1:$C$13701,MIN(13701,ROW()+1)):INDEX($C$1:$C$13701,MIN(13701,ROW()+設定!$B$26))))*10^(設定!$B$27/20)),1,0))</f>
        <v>0</v>
      </c>
      <c r="G12860" s="33" t="n">
        <f aca="false">$G12859+IF($F12860=1,1,0)</f>
        <v>6</v>
      </c>
      <c r="H12860" s="0" t="str">
        <f aca="false">IF($F12860=1,$G12860,"")</f>
        <v/>
      </c>
    </row>
    <row r="12861" customFormat="false" ht="15" hidden="false" customHeight="false" outlineLevel="0" collapsed="false">
      <c r="A12861" s="30"/>
      <c r="B12861" s="31"/>
      <c r="C12861" s="32" t="str">
        <f aca="false">IF($A12861="","",IF(設定!$B$21="dB",10^($B12861/20),ABS($B12861)))</f>
        <v/>
      </c>
      <c r="D12861" s="32" t="str">
        <f aca="false">IF($A12861="","",$A12861^2)</f>
        <v/>
      </c>
      <c r="E12861" s="32" t="str">
        <f aca="false">IF($A12861="","",IF($C12861&lt;=0,"",1/$C12861^2))</f>
        <v/>
      </c>
      <c r="F12861" s="33" t="n">
        <f aca="false">IF(OR(ROW()-設定!$B$30&lt;2,ROW()+設定!$B$30&gt;13701,N($A12861)&lt;=0,N(INDEX($A$2:$A$13701,MIN(13700,MAX(1,ROW()-1+設定!$B$30))))&lt;=0,$A12861&lt;設定!$B$28,$A12861&gt;設定!$B$29),0,IF(AND($C12861&gt;=MAX(INDEX($C$1:$C$13701,MAX(1,ROW()-設定!$B$24)):INDEX($C$1:$C$13701,MAX(1,ROW()-1))),$C12861&gt;MAX(INDEX($C$1:$C$13701,MIN(13701,ROW()+1)):INDEX($C$1:$C$13701,MIN(13701,ROW()+設定!$B$24))),$C12861&gt;=設定!$B$32,$C12861&gt;=MAX(MIN(INDEX($C$1:$C$13701,MAX(1,ROW()-設定!$B$26)):INDEX($C$1:$C$13701,MAX(1,ROW()-1))),MIN(INDEX($C$1:$C$13701,MIN(13701,ROW()+1)):INDEX($C$1:$C$13701,MIN(13701,ROW()+設定!$B$26))))*10^(設定!$B$27/20)),1,0))</f>
        <v>0</v>
      </c>
      <c r="G12861" s="33" t="n">
        <f aca="false">$G12860+IF($F12861=1,1,0)</f>
        <v>6</v>
      </c>
      <c r="H12861" s="0" t="str">
        <f aca="false">IF($F12861=1,$G12861,"")</f>
        <v/>
      </c>
    </row>
    <row r="12862" customFormat="false" ht="15" hidden="false" customHeight="false" outlineLevel="0" collapsed="false">
      <c r="A12862" s="30"/>
      <c r="B12862" s="31"/>
      <c r="C12862" s="32" t="str">
        <f aca="false">IF($A12862="","",IF(設定!$B$21="dB",10^($B12862/20),ABS($B12862)))</f>
        <v/>
      </c>
      <c r="D12862" s="32" t="str">
        <f aca="false">IF($A12862="","",$A12862^2)</f>
        <v/>
      </c>
      <c r="E12862" s="32" t="str">
        <f aca="false">IF($A12862="","",IF($C12862&lt;=0,"",1/$C12862^2))</f>
        <v/>
      </c>
      <c r="F12862" s="33" t="n">
        <f aca="false">IF(OR(ROW()-設定!$B$30&lt;2,ROW()+設定!$B$30&gt;13701,N($A12862)&lt;=0,N(INDEX($A$2:$A$13701,MIN(13700,MAX(1,ROW()-1+設定!$B$30))))&lt;=0,$A12862&lt;設定!$B$28,$A12862&gt;設定!$B$29),0,IF(AND($C12862&gt;=MAX(INDEX($C$1:$C$13701,MAX(1,ROW()-設定!$B$24)):INDEX($C$1:$C$13701,MAX(1,ROW()-1))),$C12862&gt;MAX(INDEX($C$1:$C$13701,MIN(13701,ROW()+1)):INDEX($C$1:$C$13701,MIN(13701,ROW()+設定!$B$24))),$C12862&gt;=設定!$B$32,$C12862&gt;=MAX(MIN(INDEX($C$1:$C$13701,MAX(1,ROW()-設定!$B$26)):INDEX($C$1:$C$13701,MAX(1,ROW()-1))),MIN(INDEX($C$1:$C$13701,MIN(13701,ROW()+1)):INDEX($C$1:$C$13701,MIN(13701,ROW()+設定!$B$26))))*10^(設定!$B$27/20)),1,0))</f>
        <v>0</v>
      </c>
      <c r="G12862" s="33" t="n">
        <f aca="false">$G12861+IF($F12862=1,1,0)</f>
        <v>6</v>
      </c>
      <c r="H12862" s="0" t="str">
        <f aca="false">IF($F12862=1,$G12862,"")</f>
        <v/>
      </c>
    </row>
    <row r="12863" customFormat="false" ht="15" hidden="false" customHeight="false" outlineLevel="0" collapsed="false">
      <c r="A12863" s="30"/>
      <c r="B12863" s="31"/>
      <c r="C12863" s="32" t="str">
        <f aca="false">IF($A12863="","",IF(設定!$B$21="dB",10^($B12863/20),ABS($B12863)))</f>
        <v/>
      </c>
      <c r="D12863" s="32" t="str">
        <f aca="false">IF($A12863="","",$A12863^2)</f>
        <v/>
      </c>
      <c r="E12863" s="32" t="str">
        <f aca="false">IF($A12863="","",IF($C12863&lt;=0,"",1/$C12863^2))</f>
        <v/>
      </c>
      <c r="F12863" s="33" t="n">
        <f aca="false">IF(OR(ROW()-設定!$B$30&lt;2,ROW()+設定!$B$30&gt;13701,N($A12863)&lt;=0,N(INDEX($A$2:$A$13701,MIN(13700,MAX(1,ROW()-1+設定!$B$30))))&lt;=0,$A12863&lt;設定!$B$28,$A12863&gt;設定!$B$29),0,IF(AND($C12863&gt;=MAX(INDEX($C$1:$C$13701,MAX(1,ROW()-設定!$B$24)):INDEX($C$1:$C$13701,MAX(1,ROW()-1))),$C12863&gt;MAX(INDEX($C$1:$C$13701,MIN(13701,ROW()+1)):INDEX($C$1:$C$13701,MIN(13701,ROW()+設定!$B$24))),$C12863&gt;=設定!$B$32,$C12863&gt;=MAX(MIN(INDEX($C$1:$C$13701,MAX(1,ROW()-設定!$B$26)):INDEX($C$1:$C$13701,MAX(1,ROW()-1))),MIN(INDEX($C$1:$C$13701,MIN(13701,ROW()+1)):INDEX($C$1:$C$13701,MIN(13701,ROW()+設定!$B$26))))*10^(設定!$B$27/20)),1,0))</f>
        <v>0</v>
      </c>
      <c r="G12863" s="33" t="n">
        <f aca="false">$G12862+IF($F12863=1,1,0)</f>
        <v>6</v>
      </c>
      <c r="H12863" s="0" t="str">
        <f aca="false">IF($F12863=1,$G12863,"")</f>
        <v/>
      </c>
    </row>
    <row r="12864" customFormat="false" ht="15" hidden="false" customHeight="false" outlineLevel="0" collapsed="false">
      <c r="A12864" s="30"/>
      <c r="B12864" s="31"/>
      <c r="C12864" s="32" t="str">
        <f aca="false">IF($A12864="","",IF(設定!$B$21="dB",10^($B12864/20),ABS($B12864)))</f>
        <v/>
      </c>
      <c r="D12864" s="32" t="str">
        <f aca="false">IF($A12864="","",$A12864^2)</f>
        <v/>
      </c>
      <c r="E12864" s="32" t="str">
        <f aca="false">IF($A12864="","",IF($C12864&lt;=0,"",1/$C12864^2))</f>
        <v/>
      </c>
      <c r="F12864" s="33" t="n">
        <f aca="false">IF(OR(ROW()-設定!$B$30&lt;2,ROW()+設定!$B$30&gt;13701,N($A12864)&lt;=0,N(INDEX($A$2:$A$13701,MIN(13700,MAX(1,ROW()-1+設定!$B$30))))&lt;=0,$A12864&lt;設定!$B$28,$A12864&gt;設定!$B$29),0,IF(AND($C12864&gt;=MAX(INDEX($C$1:$C$13701,MAX(1,ROW()-設定!$B$24)):INDEX($C$1:$C$13701,MAX(1,ROW()-1))),$C12864&gt;MAX(INDEX($C$1:$C$13701,MIN(13701,ROW()+1)):INDEX($C$1:$C$13701,MIN(13701,ROW()+設定!$B$24))),$C12864&gt;=設定!$B$32,$C12864&gt;=MAX(MIN(INDEX($C$1:$C$13701,MAX(1,ROW()-設定!$B$26)):INDEX($C$1:$C$13701,MAX(1,ROW()-1))),MIN(INDEX($C$1:$C$13701,MIN(13701,ROW()+1)):INDEX($C$1:$C$13701,MIN(13701,ROW()+設定!$B$26))))*10^(設定!$B$27/20)),1,0))</f>
        <v>0</v>
      </c>
      <c r="G12864" s="33" t="n">
        <f aca="false">$G12863+IF($F12864=1,1,0)</f>
        <v>6</v>
      </c>
      <c r="H12864" s="0" t="str">
        <f aca="false">IF($F12864=1,$G12864,"")</f>
        <v/>
      </c>
    </row>
    <row r="12865" customFormat="false" ht="15" hidden="false" customHeight="false" outlineLevel="0" collapsed="false">
      <c r="A12865" s="30"/>
      <c r="B12865" s="31"/>
      <c r="C12865" s="32" t="str">
        <f aca="false">IF($A12865="","",IF(設定!$B$21="dB",10^($B12865/20),ABS($B12865)))</f>
        <v/>
      </c>
      <c r="D12865" s="32" t="str">
        <f aca="false">IF($A12865="","",$A12865^2)</f>
        <v/>
      </c>
      <c r="E12865" s="32" t="str">
        <f aca="false">IF($A12865="","",IF($C12865&lt;=0,"",1/$C12865^2))</f>
        <v/>
      </c>
      <c r="F12865" s="33" t="n">
        <f aca="false">IF(OR(ROW()-設定!$B$30&lt;2,ROW()+設定!$B$30&gt;13701,N($A12865)&lt;=0,N(INDEX($A$2:$A$13701,MIN(13700,MAX(1,ROW()-1+設定!$B$30))))&lt;=0,$A12865&lt;設定!$B$28,$A12865&gt;設定!$B$29),0,IF(AND($C12865&gt;=MAX(INDEX($C$1:$C$13701,MAX(1,ROW()-設定!$B$24)):INDEX($C$1:$C$13701,MAX(1,ROW()-1))),$C12865&gt;MAX(INDEX($C$1:$C$13701,MIN(13701,ROW()+1)):INDEX($C$1:$C$13701,MIN(13701,ROW()+設定!$B$24))),$C12865&gt;=設定!$B$32,$C12865&gt;=MAX(MIN(INDEX($C$1:$C$13701,MAX(1,ROW()-設定!$B$26)):INDEX($C$1:$C$13701,MAX(1,ROW()-1))),MIN(INDEX($C$1:$C$13701,MIN(13701,ROW()+1)):INDEX($C$1:$C$13701,MIN(13701,ROW()+設定!$B$26))))*10^(設定!$B$27/20)),1,0))</f>
        <v>0</v>
      </c>
      <c r="G12865" s="33" t="n">
        <f aca="false">$G12864+IF($F12865=1,1,0)</f>
        <v>6</v>
      </c>
      <c r="H12865" s="0" t="str">
        <f aca="false">IF($F12865=1,$G12865,"")</f>
        <v/>
      </c>
    </row>
    <row r="12866" customFormat="false" ht="15" hidden="false" customHeight="false" outlineLevel="0" collapsed="false">
      <c r="A12866" s="30"/>
      <c r="B12866" s="31"/>
      <c r="C12866" s="32" t="str">
        <f aca="false">IF($A12866="","",IF(設定!$B$21="dB",10^($B12866/20),ABS($B12866)))</f>
        <v/>
      </c>
      <c r="D12866" s="32" t="str">
        <f aca="false">IF($A12866="","",$A12866^2)</f>
        <v/>
      </c>
      <c r="E12866" s="32" t="str">
        <f aca="false">IF($A12866="","",IF($C12866&lt;=0,"",1/$C12866^2))</f>
        <v/>
      </c>
      <c r="F12866" s="33" t="n">
        <f aca="false">IF(OR(ROW()-設定!$B$30&lt;2,ROW()+設定!$B$30&gt;13701,N($A12866)&lt;=0,N(INDEX($A$2:$A$13701,MIN(13700,MAX(1,ROW()-1+設定!$B$30))))&lt;=0,$A12866&lt;設定!$B$28,$A12866&gt;設定!$B$29),0,IF(AND($C12866&gt;=MAX(INDEX($C$1:$C$13701,MAX(1,ROW()-設定!$B$24)):INDEX($C$1:$C$13701,MAX(1,ROW()-1))),$C12866&gt;MAX(INDEX($C$1:$C$13701,MIN(13701,ROW()+1)):INDEX($C$1:$C$13701,MIN(13701,ROW()+設定!$B$24))),$C12866&gt;=設定!$B$32,$C12866&gt;=MAX(MIN(INDEX($C$1:$C$13701,MAX(1,ROW()-設定!$B$26)):INDEX($C$1:$C$13701,MAX(1,ROW()-1))),MIN(INDEX($C$1:$C$13701,MIN(13701,ROW()+1)):INDEX($C$1:$C$13701,MIN(13701,ROW()+設定!$B$26))))*10^(設定!$B$27/20)),1,0))</f>
        <v>0</v>
      </c>
      <c r="G12866" s="33" t="n">
        <f aca="false">$G12865+IF($F12866=1,1,0)</f>
        <v>6</v>
      </c>
      <c r="H12866" s="0" t="str">
        <f aca="false">IF($F12866=1,$G12866,"")</f>
        <v/>
      </c>
    </row>
    <row r="12867" customFormat="false" ht="15" hidden="false" customHeight="false" outlineLevel="0" collapsed="false">
      <c r="A12867" s="30"/>
      <c r="B12867" s="31"/>
      <c r="C12867" s="32" t="str">
        <f aca="false">IF($A12867="","",IF(設定!$B$21="dB",10^($B12867/20),ABS($B12867)))</f>
        <v/>
      </c>
      <c r="D12867" s="32" t="str">
        <f aca="false">IF($A12867="","",$A12867^2)</f>
        <v/>
      </c>
      <c r="E12867" s="32" t="str">
        <f aca="false">IF($A12867="","",IF($C12867&lt;=0,"",1/$C12867^2))</f>
        <v/>
      </c>
      <c r="F12867" s="33" t="n">
        <f aca="false">IF(OR(ROW()-設定!$B$30&lt;2,ROW()+設定!$B$30&gt;13701,N($A12867)&lt;=0,N(INDEX($A$2:$A$13701,MIN(13700,MAX(1,ROW()-1+設定!$B$30))))&lt;=0,$A12867&lt;設定!$B$28,$A12867&gt;設定!$B$29),0,IF(AND($C12867&gt;=MAX(INDEX($C$1:$C$13701,MAX(1,ROW()-設定!$B$24)):INDEX($C$1:$C$13701,MAX(1,ROW()-1))),$C12867&gt;MAX(INDEX($C$1:$C$13701,MIN(13701,ROW()+1)):INDEX($C$1:$C$13701,MIN(13701,ROW()+設定!$B$24))),$C12867&gt;=設定!$B$32,$C12867&gt;=MAX(MIN(INDEX($C$1:$C$13701,MAX(1,ROW()-設定!$B$26)):INDEX($C$1:$C$13701,MAX(1,ROW()-1))),MIN(INDEX($C$1:$C$13701,MIN(13701,ROW()+1)):INDEX($C$1:$C$13701,MIN(13701,ROW()+設定!$B$26))))*10^(設定!$B$27/20)),1,0))</f>
        <v>0</v>
      </c>
      <c r="G12867" s="33" t="n">
        <f aca="false">$G12866+IF($F12867=1,1,0)</f>
        <v>6</v>
      </c>
      <c r="H12867" s="0" t="str">
        <f aca="false">IF($F12867=1,$G12867,"")</f>
        <v/>
      </c>
    </row>
    <row r="12868" customFormat="false" ht="15" hidden="false" customHeight="false" outlineLevel="0" collapsed="false">
      <c r="A12868" s="30"/>
      <c r="B12868" s="31"/>
      <c r="C12868" s="32" t="str">
        <f aca="false">IF($A12868="","",IF(設定!$B$21="dB",10^($B12868/20),ABS($B12868)))</f>
        <v/>
      </c>
      <c r="D12868" s="32" t="str">
        <f aca="false">IF($A12868="","",$A12868^2)</f>
        <v/>
      </c>
      <c r="E12868" s="32" t="str">
        <f aca="false">IF($A12868="","",IF($C12868&lt;=0,"",1/$C12868^2))</f>
        <v/>
      </c>
      <c r="F12868" s="33" t="n">
        <f aca="false">IF(OR(ROW()-設定!$B$30&lt;2,ROW()+設定!$B$30&gt;13701,N($A12868)&lt;=0,N(INDEX($A$2:$A$13701,MIN(13700,MAX(1,ROW()-1+設定!$B$30))))&lt;=0,$A12868&lt;設定!$B$28,$A12868&gt;設定!$B$29),0,IF(AND($C12868&gt;=MAX(INDEX($C$1:$C$13701,MAX(1,ROW()-設定!$B$24)):INDEX($C$1:$C$13701,MAX(1,ROW()-1))),$C12868&gt;MAX(INDEX($C$1:$C$13701,MIN(13701,ROW()+1)):INDEX($C$1:$C$13701,MIN(13701,ROW()+設定!$B$24))),$C12868&gt;=設定!$B$32,$C12868&gt;=MAX(MIN(INDEX($C$1:$C$13701,MAX(1,ROW()-設定!$B$26)):INDEX($C$1:$C$13701,MAX(1,ROW()-1))),MIN(INDEX($C$1:$C$13701,MIN(13701,ROW()+1)):INDEX($C$1:$C$13701,MIN(13701,ROW()+設定!$B$26))))*10^(設定!$B$27/20)),1,0))</f>
        <v>0</v>
      </c>
      <c r="G12868" s="33" t="n">
        <f aca="false">$G12867+IF($F12868=1,1,0)</f>
        <v>6</v>
      </c>
      <c r="H12868" s="0" t="str">
        <f aca="false">IF($F12868=1,$G12868,"")</f>
        <v/>
      </c>
    </row>
    <row r="12869" customFormat="false" ht="15" hidden="false" customHeight="false" outlineLevel="0" collapsed="false">
      <c r="A12869" s="30"/>
      <c r="B12869" s="31"/>
      <c r="C12869" s="32" t="str">
        <f aca="false">IF($A12869="","",IF(設定!$B$21="dB",10^($B12869/20),ABS($B12869)))</f>
        <v/>
      </c>
      <c r="D12869" s="32" t="str">
        <f aca="false">IF($A12869="","",$A12869^2)</f>
        <v/>
      </c>
      <c r="E12869" s="32" t="str">
        <f aca="false">IF($A12869="","",IF($C12869&lt;=0,"",1/$C12869^2))</f>
        <v/>
      </c>
      <c r="F12869" s="33" t="n">
        <f aca="false">IF(OR(ROW()-設定!$B$30&lt;2,ROW()+設定!$B$30&gt;13701,N($A12869)&lt;=0,N(INDEX($A$2:$A$13701,MIN(13700,MAX(1,ROW()-1+設定!$B$30))))&lt;=0,$A12869&lt;設定!$B$28,$A12869&gt;設定!$B$29),0,IF(AND($C12869&gt;=MAX(INDEX($C$1:$C$13701,MAX(1,ROW()-設定!$B$24)):INDEX($C$1:$C$13701,MAX(1,ROW()-1))),$C12869&gt;MAX(INDEX($C$1:$C$13701,MIN(13701,ROW()+1)):INDEX($C$1:$C$13701,MIN(13701,ROW()+設定!$B$24))),$C12869&gt;=設定!$B$32,$C12869&gt;=MAX(MIN(INDEX($C$1:$C$13701,MAX(1,ROW()-設定!$B$26)):INDEX($C$1:$C$13701,MAX(1,ROW()-1))),MIN(INDEX($C$1:$C$13701,MIN(13701,ROW()+1)):INDEX($C$1:$C$13701,MIN(13701,ROW()+設定!$B$26))))*10^(設定!$B$27/20)),1,0))</f>
        <v>0</v>
      </c>
      <c r="G12869" s="33" t="n">
        <f aca="false">$G12868+IF($F12869=1,1,0)</f>
        <v>6</v>
      </c>
      <c r="H12869" s="0" t="str">
        <f aca="false">IF($F12869=1,$G12869,"")</f>
        <v/>
      </c>
    </row>
    <row r="12870" customFormat="false" ht="15" hidden="false" customHeight="false" outlineLevel="0" collapsed="false">
      <c r="A12870" s="30"/>
      <c r="B12870" s="31"/>
      <c r="C12870" s="32" t="str">
        <f aca="false">IF($A12870="","",IF(設定!$B$21="dB",10^($B12870/20),ABS($B12870)))</f>
        <v/>
      </c>
      <c r="D12870" s="32" t="str">
        <f aca="false">IF($A12870="","",$A12870^2)</f>
        <v/>
      </c>
      <c r="E12870" s="32" t="str">
        <f aca="false">IF($A12870="","",IF($C12870&lt;=0,"",1/$C12870^2))</f>
        <v/>
      </c>
      <c r="F12870" s="33" t="n">
        <f aca="false">IF(OR(ROW()-設定!$B$30&lt;2,ROW()+設定!$B$30&gt;13701,N($A12870)&lt;=0,N(INDEX($A$2:$A$13701,MIN(13700,MAX(1,ROW()-1+設定!$B$30))))&lt;=0,$A12870&lt;設定!$B$28,$A12870&gt;設定!$B$29),0,IF(AND($C12870&gt;=MAX(INDEX($C$1:$C$13701,MAX(1,ROW()-設定!$B$24)):INDEX($C$1:$C$13701,MAX(1,ROW()-1))),$C12870&gt;MAX(INDEX($C$1:$C$13701,MIN(13701,ROW()+1)):INDEX($C$1:$C$13701,MIN(13701,ROW()+設定!$B$24))),$C12870&gt;=設定!$B$32,$C12870&gt;=MAX(MIN(INDEX($C$1:$C$13701,MAX(1,ROW()-設定!$B$26)):INDEX($C$1:$C$13701,MAX(1,ROW()-1))),MIN(INDEX($C$1:$C$13701,MIN(13701,ROW()+1)):INDEX($C$1:$C$13701,MIN(13701,ROW()+設定!$B$26))))*10^(設定!$B$27/20)),1,0))</f>
        <v>0</v>
      </c>
      <c r="G12870" s="33" t="n">
        <f aca="false">$G12869+IF($F12870=1,1,0)</f>
        <v>6</v>
      </c>
      <c r="H12870" s="0" t="str">
        <f aca="false">IF($F12870=1,$G12870,"")</f>
        <v/>
      </c>
    </row>
    <row r="12871" customFormat="false" ht="15" hidden="false" customHeight="false" outlineLevel="0" collapsed="false">
      <c r="A12871" s="30"/>
      <c r="B12871" s="31"/>
      <c r="C12871" s="32" t="str">
        <f aca="false">IF($A12871="","",IF(設定!$B$21="dB",10^($B12871/20),ABS($B12871)))</f>
        <v/>
      </c>
      <c r="D12871" s="32" t="str">
        <f aca="false">IF($A12871="","",$A12871^2)</f>
        <v/>
      </c>
      <c r="E12871" s="32" t="str">
        <f aca="false">IF($A12871="","",IF($C12871&lt;=0,"",1/$C12871^2))</f>
        <v/>
      </c>
      <c r="F12871" s="33" t="n">
        <f aca="false">IF(OR(ROW()-設定!$B$30&lt;2,ROW()+設定!$B$30&gt;13701,N($A12871)&lt;=0,N(INDEX($A$2:$A$13701,MIN(13700,MAX(1,ROW()-1+設定!$B$30))))&lt;=0,$A12871&lt;設定!$B$28,$A12871&gt;設定!$B$29),0,IF(AND($C12871&gt;=MAX(INDEX($C$1:$C$13701,MAX(1,ROW()-設定!$B$24)):INDEX($C$1:$C$13701,MAX(1,ROW()-1))),$C12871&gt;MAX(INDEX($C$1:$C$13701,MIN(13701,ROW()+1)):INDEX($C$1:$C$13701,MIN(13701,ROW()+設定!$B$24))),$C12871&gt;=設定!$B$32,$C12871&gt;=MAX(MIN(INDEX($C$1:$C$13701,MAX(1,ROW()-設定!$B$26)):INDEX($C$1:$C$13701,MAX(1,ROW()-1))),MIN(INDEX($C$1:$C$13701,MIN(13701,ROW()+1)):INDEX($C$1:$C$13701,MIN(13701,ROW()+設定!$B$26))))*10^(設定!$B$27/20)),1,0))</f>
        <v>0</v>
      </c>
      <c r="G12871" s="33" t="n">
        <f aca="false">$G12870+IF($F12871=1,1,0)</f>
        <v>6</v>
      </c>
      <c r="H12871" s="0" t="str">
        <f aca="false">IF($F12871=1,$G12871,"")</f>
        <v/>
      </c>
    </row>
    <row r="12872" customFormat="false" ht="15" hidden="false" customHeight="false" outlineLevel="0" collapsed="false">
      <c r="A12872" s="30"/>
      <c r="B12872" s="31"/>
      <c r="C12872" s="32" t="str">
        <f aca="false">IF($A12872="","",IF(設定!$B$21="dB",10^($B12872/20),ABS($B12872)))</f>
        <v/>
      </c>
      <c r="D12872" s="32" t="str">
        <f aca="false">IF($A12872="","",$A12872^2)</f>
        <v/>
      </c>
      <c r="E12872" s="32" t="str">
        <f aca="false">IF($A12872="","",IF($C12872&lt;=0,"",1/$C12872^2))</f>
        <v/>
      </c>
      <c r="F12872" s="33" t="n">
        <f aca="false">IF(OR(ROW()-設定!$B$30&lt;2,ROW()+設定!$B$30&gt;13701,N($A12872)&lt;=0,N(INDEX($A$2:$A$13701,MIN(13700,MAX(1,ROW()-1+設定!$B$30))))&lt;=0,$A12872&lt;設定!$B$28,$A12872&gt;設定!$B$29),0,IF(AND($C12872&gt;=MAX(INDEX($C$1:$C$13701,MAX(1,ROW()-設定!$B$24)):INDEX($C$1:$C$13701,MAX(1,ROW()-1))),$C12872&gt;MAX(INDEX($C$1:$C$13701,MIN(13701,ROW()+1)):INDEX($C$1:$C$13701,MIN(13701,ROW()+設定!$B$24))),$C12872&gt;=設定!$B$32,$C12872&gt;=MAX(MIN(INDEX($C$1:$C$13701,MAX(1,ROW()-設定!$B$26)):INDEX($C$1:$C$13701,MAX(1,ROW()-1))),MIN(INDEX($C$1:$C$13701,MIN(13701,ROW()+1)):INDEX($C$1:$C$13701,MIN(13701,ROW()+設定!$B$26))))*10^(設定!$B$27/20)),1,0))</f>
        <v>0</v>
      </c>
      <c r="G12872" s="33" t="n">
        <f aca="false">$G12871+IF($F12872=1,1,0)</f>
        <v>6</v>
      </c>
      <c r="H12872" s="0" t="str">
        <f aca="false">IF($F12872=1,$G12872,"")</f>
        <v/>
      </c>
    </row>
    <row r="12873" customFormat="false" ht="15" hidden="false" customHeight="false" outlineLevel="0" collapsed="false">
      <c r="A12873" s="30"/>
      <c r="B12873" s="31"/>
      <c r="C12873" s="32" t="str">
        <f aca="false">IF($A12873="","",IF(設定!$B$21="dB",10^($B12873/20),ABS($B12873)))</f>
        <v/>
      </c>
      <c r="D12873" s="32" t="str">
        <f aca="false">IF($A12873="","",$A12873^2)</f>
        <v/>
      </c>
      <c r="E12873" s="32" t="str">
        <f aca="false">IF($A12873="","",IF($C12873&lt;=0,"",1/$C12873^2))</f>
        <v/>
      </c>
      <c r="F12873" s="33" t="n">
        <f aca="false">IF(OR(ROW()-設定!$B$30&lt;2,ROW()+設定!$B$30&gt;13701,N($A12873)&lt;=0,N(INDEX($A$2:$A$13701,MIN(13700,MAX(1,ROW()-1+設定!$B$30))))&lt;=0,$A12873&lt;設定!$B$28,$A12873&gt;設定!$B$29),0,IF(AND($C12873&gt;=MAX(INDEX($C$1:$C$13701,MAX(1,ROW()-設定!$B$24)):INDEX($C$1:$C$13701,MAX(1,ROW()-1))),$C12873&gt;MAX(INDEX($C$1:$C$13701,MIN(13701,ROW()+1)):INDEX($C$1:$C$13701,MIN(13701,ROW()+設定!$B$24))),$C12873&gt;=設定!$B$32,$C12873&gt;=MAX(MIN(INDEX($C$1:$C$13701,MAX(1,ROW()-設定!$B$26)):INDEX($C$1:$C$13701,MAX(1,ROW()-1))),MIN(INDEX($C$1:$C$13701,MIN(13701,ROW()+1)):INDEX($C$1:$C$13701,MIN(13701,ROW()+設定!$B$26))))*10^(設定!$B$27/20)),1,0))</f>
        <v>0</v>
      </c>
      <c r="G12873" s="33" t="n">
        <f aca="false">$G12872+IF($F12873=1,1,0)</f>
        <v>6</v>
      </c>
      <c r="H12873" s="0" t="str">
        <f aca="false">IF($F12873=1,$G12873,"")</f>
        <v/>
      </c>
    </row>
    <row r="12874" customFormat="false" ht="15" hidden="false" customHeight="false" outlineLevel="0" collapsed="false">
      <c r="A12874" s="30"/>
      <c r="B12874" s="31"/>
      <c r="C12874" s="32" t="str">
        <f aca="false">IF($A12874="","",IF(設定!$B$21="dB",10^($B12874/20),ABS($B12874)))</f>
        <v/>
      </c>
      <c r="D12874" s="32" t="str">
        <f aca="false">IF($A12874="","",$A12874^2)</f>
        <v/>
      </c>
      <c r="E12874" s="32" t="str">
        <f aca="false">IF($A12874="","",IF($C12874&lt;=0,"",1/$C12874^2))</f>
        <v/>
      </c>
      <c r="F12874" s="33" t="n">
        <f aca="false">IF(OR(ROW()-設定!$B$30&lt;2,ROW()+設定!$B$30&gt;13701,N($A12874)&lt;=0,N(INDEX($A$2:$A$13701,MIN(13700,MAX(1,ROW()-1+設定!$B$30))))&lt;=0,$A12874&lt;設定!$B$28,$A12874&gt;設定!$B$29),0,IF(AND($C12874&gt;=MAX(INDEX($C$1:$C$13701,MAX(1,ROW()-設定!$B$24)):INDEX($C$1:$C$13701,MAX(1,ROW()-1))),$C12874&gt;MAX(INDEX($C$1:$C$13701,MIN(13701,ROW()+1)):INDEX($C$1:$C$13701,MIN(13701,ROW()+設定!$B$24))),$C12874&gt;=設定!$B$32,$C12874&gt;=MAX(MIN(INDEX($C$1:$C$13701,MAX(1,ROW()-設定!$B$26)):INDEX($C$1:$C$13701,MAX(1,ROW()-1))),MIN(INDEX($C$1:$C$13701,MIN(13701,ROW()+1)):INDEX($C$1:$C$13701,MIN(13701,ROW()+設定!$B$26))))*10^(設定!$B$27/20)),1,0))</f>
        <v>0</v>
      </c>
      <c r="G12874" s="33" t="n">
        <f aca="false">$G12873+IF($F12874=1,1,0)</f>
        <v>6</v>
      </c>
      <c r="H12874" s="0" t="str">
        <f aca="false">IF($F12874=1,$G12874,"")</f>
        <v/>
      </c>
    </row>
    <row r="12875" customFormat="false" ht="15" hidden="false" customHeight="false" outlineLevel="0" collapsed="false">
      <c r="A12875" s="30"/>
      <c r="B12875" s="31"/>
      <c r="C12875" s="32" t="str">
        <f aca="false">IF($A12875="","",IF(設定!$B$21="dB",10^($B12875/20),ABS($B12875)))</f>
        <v/>
      </c>
      <c r="D12875" s="32" t="str">
        <f aca="false">IF($A12875="","",$A12875^2)</f>
        <v/>
      </c>
      <c r="E12875" s="32" t="str">
        <f aca="false">IF($A12875="","",IF($C12875&lt;=0,"",1/$C12875^2))</f>
        <v/>
      </c>
      <c r="F12875" s="33" t="n">
        <f aca="false">IF(OR(ROW()-設定!$B$30&lt;2,ROW()+設定!$B$30&gt;13701,N($A12875)&lt;=0,N(INDEX($A$2:$A$13701,MIN(13700,MAX(1,ROW()-1+設定!$B$30))))&lt;=0,$A12875&lt;設定!$B$28,$A12875&gt;設定!$B$29),0,IF(AND($C12875&gt;=MAX(INDEX($C$1:$C$13701,MAX(1,ROW()-設定!$B$24)):INDEX($C$1:$C$13701,MAX(1,ROW()-1))),$C12875&gt;MAX(INDEX($C$1:$C$13701,MIN(13701,ROW()+1)):INDEX($C$1:$C$13701,MIN(13701,ROW()+設定!$B$24))),$C12875&gt;=設定!$B$32,$C12875&gt;=MAX(MIN(INDEX($C$1:$C$13701,MAX(1,ROW()-設定!$B$26)):INDEX($C$1:$C$13701,MAX(1,ROW()-1))),MIN(INDEX($C$1:$C$13701,MIN(13701,ROW()+1)):INDEX($C$1:$C$13701,MIN(13701,ROW()+設定!$B$26))))*10^(設定!$B$27/20)),1,0))</f>
        <v>0</v>
      </c>
      <c r="G12875" s="33" t="n">
        <f aca="false">$G12874+IF($F12875=1,1,0)</f>
        <v>6</v>
      </c>
      <c r="H12875" s="0" t="str">
        <f aca="false">IF($F12875=1,$G12875,"")</f>
        <v/>
      </c>
    </row>
    <row r="12876" customFormat="false" ht="15" hidden="false" customHeight="false" outlineLevel="0" collapsed="false">
      <c r="A12876" s="30"/>
      <c r="B12876" s="31"/>
      <c r="C12876" s="32" t="str">
        <f aca="false">IF($A12876="","",IF(設定!$B$21="dB",10^($B12876/20),ABS($B12876)))</f>
        <v/>
      </c>
      <c r="D12876" s="32" t="str">
        <f aca="false">IF($A12876="","",$A12876^2)</f>
        <v/>
      </c>
      <c r="E12876" s="32" t="str">
        <f aca="false">IF($A12876="","",IF($C12876&lt;=0,"",1/$C12876^2))</f>
        <v/>
      </c>
      <c r="F12876" s="33" t="n">
        <f aca="false">IF(OR(ROW()-設定!$B$30&lt;2,ROW()+設定!$B$30&gt;13701,N($A12876)&lt;=0,N(INDEX($A$2:$A$13701,MIN(13700,MAX(1,ROW()-1+設定!$B$30))))&lt;=0,$A12876&lt;設定!$B$28,$A12876&gt;設定!$B$29),0,IF(AND($C12876&gt;=MAX(INDEX($C$1:$C$13701,MAX(1,ROW()-設定!$B$24)):INDEX($C$1:$C$13701,MAX(1,ROW()-1))),$C12876&gt;MAX(INDEX($C$1:$C$13701,MIN(13701,ROW()+1)):INDEX($C$1:$C$13701,MIN(13701,ROW()+設定!$B$24))),$C12876&gt;=設定!$B$32,$C12876&gt;=MAX(MIN(INDEX($C$1:$C$13701,MAX(1,ROW()-設定!$B$26)):INDEX($C$1:$C$13701,MAX(1,ROW()-1))),MIN(INDEX($C$1:$C$13701,MIN(13701,ROW()+1)):INDEX($C$1:$C$13701,MIN(13701,ROW()+設定!$B$26))))*10^(設定!$B$27/20)),1,0))</f>
        <v>0</v>
      </c>
      <c r="G12876" s="33" t="n">
        <f aca="false">$G12875+IF($F12876=1,1,0)</f>
        <v>6</v>
      </c>
      <c r="H12876" s="0" t="str">
        <f aca="false">IF($F12876=1,$G12876,"")</f>
        <v/>
      </c>
    </row>
    <row r="12877" customFormat="false" ht="15" hidden="false" customHeight="false" outlineLevel="0" collapsed="false">
      <c r="A12877" s="30"/>
      <c r="B12877" s="31"/>
      <c r="C12877" s="32" t="str">
        <f aca="false">IF($A12877="","",IF(設定!$B$21="dB",10^($B12877/20),ABS($B12877)))</f>
        <v/>
      </c>
      <c r="D12877" s="32" t="str">
        <f aca="false">IF($A12877="","",$A12877^2)</f>
        <v/>
      </c>
      <c r="E12877" s="32" t="str">
        <f aca="false">IF($A12877="","",IF($C12877&lt;=0,"",1/$C12877^2))</f>
        <v/>
      </c>
      <c r="F12877" s="33" t="n">
        <f aca="false">IF(OR(ROW()-設定!$B$30&lt;2,ROW()+設定!$B$30&gt;13701,N($A12877)&lt;=0,N(INDEX($A$2:$A$13701,MIN(13700,MAX(1,ROW()-1+設定!$B$30))))&lt;=0,$A12877&lt;設定!$B$28,$A12877&gt;設定!$B$29),0,IF(AND($C12877&gt;=MAX(INDEX($C$1:$C$13701,MAX(1,ROW()-設定!$B$24)):INDEX($C$1:$C$13701,MAX(1,ROW()-1))),$C12877&gt;MAX(INDEX($C$1:$C$13701,MIN(13701,ROW()+1)):INDEX($C$1:$C$13701,MIN(13701,ROW()+設定!$B$24))),$C12877&gt;=設定!$B$32,$C12877&gt;=MAX(MIN(INDEX($C$1:$C$13701,MAX(1,ROW()-設定!$B$26)):INDEX($C$1:$C$13701,MAX(1,ROW()-1))),MIN(INDEX($C$1:$C$13701,MIN(13701,ROW()+1)):INDEX($C$1:$C$13701,MIN(13701,ROW()+設定!$B$26))))*10^(設定!$B$27/20)),1,0))</f>
        <v>0</v>
      </c>
      <c r="G12877" s="33" t="n">
        <f aca="false">$G12876+IF($F12877=1,1,0)</f>
        <v>6</v>
      </c>
      <c r="H12877" s="0" t="str">
        <f aca="false">IF($F12877=1,$G12877,"")</f>
        <v/>
      </c>
    </row>
    <row r="12878" customFormat="false" ht="15" hidden="false" customHeight="false" outlineLevel="0" collapsed="false">
      <c r="A12878" s="30"/>
      <c r="B12878" s="31"/>
      <c r="C12878" s="32" t="str">
        <f aca="false">IF($A12878="","",IF(設定!$B$21="dB",10^($B12878/20),ABS($B12878)))</f>
        <v/>
      </c>
      <c r="D12878" s="32" t="str">
        <f aca="false">IF($A12878="","",$A12878^2)</f>
        <v/>
      </c>
      <c r="E12878" s="32" t="str">
        <f aca="false">IF($A12878="","",IF($C12878&lt;=0,"",1/$C12878^2))</f>
        <v/>
      </c>
      <c r="F12878" s="33" t="n">
        <f aca="false">IF(OR(ROW()-設定!$B$30&lt;2,ROW()+設定!$B$30&gt;13701,N($A12878)&lt;=0,N(INDEX($A$2:$A$13701,MIN(13700,MAX(1,ROW()-1+設定!$B$30))))&lt;=0,$A12878&lt;設定!$B$28,$A12878&gt;設定!$B$29),0,IF(AND($C12878&gt;=MAX(INDEX($C$1:$C$13701,MAX(1,ROW()-設定!$B$24)):INDEX($C$1:$C$13701,MAX(1,ROW()-1))),$C12878&gt;MAX(INDEX($C$1:$C$13701,MIN(13701,ROW()+1)):INDEX($C$1:$C$13701,MIN(13701,ROW()+設定!$B$24))),$C12878&gt;=設定!$B$32,$C12878&gt;=MAX(MIN(INDEX($C$1:$C$13701,MAX(1,ROW()-設定!$B$26)):INDEX($C$1:$C$13701,MAX(1,ROW()-1))),MIN(INDEX($C$1:$C$13701,MIN(13701,ROW()+1)):INDEX($C$1:$C$13701,MIN(13701,ROW()+設定!$B$26))))*10^(設定!$B$27/20)),1,0))</f>
        <v>0</v>
      </c>
      <c r="G12878" s="33" t="n">
        <f aca="false">$G12877+IF($F12878=1,1,0)</f>
        <v>6</v>
      </c>
      <c r="H12878" s="0" t="str">
        <f aca="false">IF($F12878=1,$G12878,"")</f>
        <v/>
      </c>
    </row>
    <row r="12879" customFormat="false" ht="15" hidden="false" customHeight="false" outlineLevel="0" collapsed="false">
      <c r="A12879" s="30"/>
      <c r="B12879" s="31"/>
      <c r="C12879" s="32" t="str">
        <f aca="false">IF($A12879="","",IF(設定!$B$21="dB",10^($B12879/20),ABS($B12879)))</f>
        <v/>
      </c>
      <c r="D12879" s="32" t="str">
        <f aca="false">IF($A12879="","",$A12879^2)</f>
        <v/>
      </c>
      <c r="E12879" s="32" t="str">
        <f aca="false">IF($A12879="","",IF($C12879&lt;=0,"",1/$C12879^2))</f>
        <v/>
      </c>
      <c r="F12879" s="33" t="n">
        <f aca="false">IF(OR(ROW()-設定!$B$30&lt;2,ROW()+設定!$B$30&gt;13701,N($A12879)&lt;=0,N(INDEX($A$2:$A$13701,MIN(13700,MAX(1,ROW()-1+設定!$B$30))))&lt;=0,$A12879&lt;設定!$B$28,$A12879&gt;設定!$B$29),0,IF(AND($C12879&gt;=MAX(INDEX($C$1:$C$13701,MAX(1,ROW()-設定!$B$24)):INDEX($C$1:$C$13701,MAX(1,ROW()-1))),$C12879&gt;MAX(INDEX($C$1:$C$13701,MIN(13701,ROW()+1)):INDEX($C$1:$C$13701,MIN(13701,ROW()+設定!$B$24))),$C12879&gt;=設定!$B$32,$C12879&gt;=MAX(MIN(INDEX($C$1:$C$13701,MAX(1,ROW()-設定!$B$26)):INDEX($C$1:$C$13701,MAX(1,ROW()-1))),MIN(INDEX($C$1:$C$13701,MIN(13701,ROW()+1)):INDEX($C$1:$C$13701,MIN(13701,ROW()+設定!$B$26))))*10^(設定!$B$27/20)),1,0))</f>
        <v>0</v>
      </c>
      <c r="G12879" s="33" t="n">
        <f aca="false">$G12878+IF($F12879=1,1,0)</f>
        <v>6</v>
      </c>
      <c r="H12879" s="0" t="str">
        <f aca="false">IF($F12879=1,$G12879,"")</f>
        <v/>
      </c>
    </row>
    <row r="12880" customFormat="false" ht="15" hidden="false" customHeight="false" outlineLevel="0" collapsed="false">
      <c r="A12880" s="30"/>
      <c r="B12880" s="31"/>
      <c r="C12880" s="32" t="str">
        <f aca="false">IF($A12880="","",IF(設定!$B$21="dB",10^($B12880/20),ABS($B12880)))</f>
        <v/>
      </c>
      <c r="D12880" s="32" t="str">
        <f aca="false">IF($A12880="","",$A12880^2)</f>
        <v/>
      </c>
      <c r="E12880" s="32" t="str">
        <f aca="false">IF($A12880="","",IF($C12880&lt;=0,"",1/$C12880^2))</f>
        <v/>
      </c>
      <c r="F12880" s="33" t="n">
        <f aca="false">IF(OR(ROW()-設定!$B$30&lt;2,ROW()+設定!$B$30&gt;13701,N($A12880)&lt;=0,N(INDEX($A$2:$A$13701,MIN(13700,MAX(1,ROW()-1+設定!$B$30))))&lt;=0,$A12880&lt;設定!$B$28,$A12880&gt;設定!$B$29),0,IF(AND($C12880&gt;=MAX(INDEX($C$1:$C$13701,MAX(1,ROW()-設定!$B$24)):INDEX($C$1:$C$13701,MAX(1,ROW()-1))),$C12880&gt;MAX(INDEX($C$1:$C$13701,MIN(13701,ROW()+1)):INDEX($C$1:$C$13701,MIN(13701,ROW()+設定!$B$24))),$C12880&gt;=設定!$B$32,$C12880&gt;=MAX(MIN(INDEX($C$1:$C$13701,MAX(1,ROW()-設定!$B$26)):INDEX($C$1:$C$13701,MAX(1,ROW()-1))),MIN(INDEX($C$1:$C$13701,MIN(13701,ROW()+1)):INDEX($C$1:$C$13701,MIN(13701,ROW()+設定!$B$26))))*10^(設定!$B$27/20)),1,0))</f>
        <v>0</v>
      </c>
      <c r="G12880" s="33" t="n">
        <f aca="false">$G12879+IF($F12880=1,1,0)</f>
        <v>6</v>
      </c>
      <c r="H12880" s="0" t="str">
        <f aca="false">IF($F12880=1,$G12880,"")</f>
        <v/>
      </c>
    </row>
    <row r="12881" customFormat="false" ht="15" hidden="false" customHeight="false" outlineLevel="0" collapsed="false">
      <c r="A12881" s="30"/>
      <c r="B12881" s="31"/>
      <c r="C12881" s="32" t="str">
        <f aca="false">IF($A12881="","",IF(設定!$B$21="dB",10^($B12881/20),ABS($B12881)))</f>
        <v/>
      </c>
      <c r="D12881" s="32" t="str">
        <f aca="false">IF($A12881="","",$A12881^2)</f>
        <v/>
      </c>
      <c r="E12881" s="32" t="str">
        <f aca="false">IF($A12881="","",IF($C12881&lt;=0,"",1/$C12881^2))</f>
        <v/>
      </c>
      <c r="F12881" s="33" t="n">
        <f aca="false">IF(OR(ROW()-設定!$B$30&lt;2,ROW()+設定!$B$30&gt;13701,N($A12881)&lt;=0,N(INDEX($A$2:$A$13701,MIN(13700,MAX(1,ROW()-1+設定!$B$30))))&lt;=0,$A12881&lt;設定!$B$28,$A12881&gt;設定!$B$29),0,IF(AND($C12881&gt;=MAX(INDEX($C$1:$C$13701,MAX(1,ROW()-設定!$B$24)):INDEX($C$1:$C$13701,MAX(1,ROW()-1))),$C12881&gt;MAX(INDEX($C$1:$C$13701,MIN(13701,ROW()+1)):INDEX($C$1:$C$13701,MIN(13701,ROW()+設定!$B$24))),$C12881&gt;=設定!$B$32,$C12881&gt;=MAX(MIN(INDEX($C$1:$C$13701,MAX(1,ROW()-設定!$B$26)):INDEX($C$1:$C$13701,MAX(1,ROW()-1))),MIN(INDEX($C$1:$C$13701,MIN(13701,ROW()+1)):INDEX($C$1:$C$13701,MIN(13701,ROW()+設定!$B$26))))*10^(設定!$B$27/20)),1,0))</f>
        <v>0</v>
      </c>
      <c r="G12881" s="33" t="n">
        <f aca="false">$G12880+IF($F12881=1,1,0)</f>
        <v>6</v>
      </c>
      <c r="H12881" s="0" t="str">
        <f aca="false">IF($F12881=1,$G12881,"")</f>
        <v/>
      </c>
    </row>
    <row r="12882" customFormat="false" ht="15" hidden="false" customHeight="false" outlineLevel="0" collapsed="false">
      <c r="A12882" s="30"/>
      <c r="B12882" s="31"/>
      <c r="C12882" s="32" t="str">
        <f aca="false">IF($A12882="","",IF(設定!$B$21="dB",10^($B12882/20),ABS($B12882)))</f>
        <v/>
      </c>
      <c r="D12882" s="32" t="str">
        <f aca="false">IF($A12882="","",$A12882^2)</f>
        <v/>
      </c>
      <c r="E12882" s="32" t="str">
        <f aca="false">IF($A12882="","",IF($C12882&lt;=0,"",1/$C12882^2))</f>
        <v/>
      </c>
      <c r="F12882" s="33" t="n">
        <f aca="false">IF(OR(ROW()-設定!$B$30&lt;2,ROW()+設定!$B$30&gt;13701,N($A12882)&lt;=0,N(INDEX($A$2:$A$13701,MIN(13700,MAX(1,ROW()-1+設定!$B$30))))&lt;=0,$A12882&lt;設定!$B$28,$A12882&gt;設定!$B$29),0,IF(AND($C12882&gt;=MAX(INDEX($C$1:$C$13701,MAX(1,ROW()-設定!$B$24)):INDEX($C$1:$C$13701,MAX(1,ROW()-1))),$C12882&gt;MAX(INDEX($C$1:$C$13701,MIN(13701,ROW()+1)):INDEX($C$1:$C$13701,MIN(13701,ROW()+設定!$B$24))),$C12882&gt;=設定!$B$32,$C12882&gt;=MAX(MIN(INDEX($C$1:$C$13701,MAX(1,ROW()-設定!$B$26)):INDEX($C$1:$C$13701,MAX(1,ROW()-1))),MIN(INDEX($C$1:$C$13701,MIN(13701,ROW()+1)):INDEX($C$1:$C$13701,MIN(13701,ROW()+設定!$B$26))))*10^(設定!$B$27/20)),1,0))</f>
        <v>0</v>
      </c>
      <c r="G12882" s="33" t="n">
        <f aca="false">$G12881+IF($F12882=1,1,0)</f>
        <v>6</v>
      </c>
      <c r="H12882" s="0" t="str">
        <f aca="false">IF($F12882=1,$G12882,"")</f>
        <v/>
      </c>
    </row>
    <row r="12883" customFormat="false" ht="15" hidden="false" customHeight="false" outlineLevel="0" collapsed="false">
      <c r="A12883" s="30"/>
      <c r="B12883" s="31"/>
      <c r="C12883" s="32" t="str">
        <f aca="false">IF($A12883="","",IF(設定!$B$21="dB",10^($B12883/20),ABS($B12883)))</f>
        <v/>
      </c>
      <c r="D12883" s="32" t="str">
        <f aca="false">IF($A12883="","",$A12883^2)</f>
        <v/>
      </c>
      <c r="E12883" s="32" t="str">
        <f aca="false">IF($A12883="","",IF($C12883&lt;=0,"",1/$C12883^2))</f>
        <v/>
      </c>
      <c r="F12883" s="33" t="n">
        <f aca="false">IF(OR(ROW()-設定!$B$30&lt;2,ROW()+設定!$B$30&gt;13701,N($A12883)&lt;=0,N(INDEX($A$2:$A$13701,MIN(13700,MAX(1,ROW()-1+設定!$B$30))))&lt;=0,$A12883&lt;設定!$B$28,$A12883&gt;設定!$B$29),0,IF(AND($C12883&gt;=MAX(INDEX($C$1:$C$13701,MAX(1,ROW()-設定!$B$24)):INDEX($C$1:$C$13701,MAX(1,ROW()-1))),$C12883&gt;MAX(INDEX($C$1:$C$13701,MIN(13701,ROW()+1)):INDEX($C$1:$C$13701,MIN(13701,ROW()+設定!$B$24))),$C12883&gt;=設定!$B$32,$C12883&gt;=MAX(MIN(INDEX($C$1:$C$13701,MAX(1,ROW()-設定!$B$26)):INDEX($C$1:$C$13701,MAX(1,ROW()-1))),MIN(INDEX($C$1:$C$13701,MIN(13701,ROW()+1)):INDEX($C$1:$C$13701,MIN(13701,ROW()+設定!$B$26))))*10^(設定!$B$27/20)),1,0))</f>
        <v>0</v>
      </c>
      <c r="G12883" s="33" t="n">
        <f aca="false">$G12882+IF($F12883=1,1,0)</f>
        <v>6</v>
      </c>
      <c r="H12883" s="0" t="str">
        <f aca="false">IF($F12883=1,$G12883,"")</f>
        <v/>
      </c>
    </row>
    <row r="12884" customFormat="false" ht="15" hidden="false" customHeight="false" outlineLevel="0" collapsed="false">
      <c r="A12884" s="30"/>
      <c r="B12884" s="31"/>
      <c r="C12884" s="32" t="str">
        <f aca="false">IF($A12884="","",IF(設定!$B$21="dB",10^($B12884/20),ABS($B12884)))</f>
        <v/>
      </c>
      <c r="D12884" s="32" t="str">
        <f aca="false">IF($A12884="","",$A12884^2)</f>
        <v/>
      </c>
      <c r="E12884" s="32" t="str">
        <f aca="false">IF($A12884="","",IF($C12884&lt;=0,"",1/$C12884^2))</f>
        <v/>
      </c>
      <c r="F12884" s="33" t="n">
        <f aca="false">IF(OR(ROW()-設定!$B$30&lt;2,ROW()+設定!$B$30&gt;13701,N($A12884)&lt;=0,N(INDEX($A$2:$A$13701,MIN(13700,MAX(1,ROW()-1+設定!$B$30))))&lt;=0,$A12884&lt;設定!$B$28,$A12884&gt;設定!$B$29),0,IF(AND($C12884&gt;=MAX(INDEX($C$1:$C$13701,MAX(1,ROW()-設定!$B$24)):INDEX($C$1:$C$13701,MAX(1,ROW()-1))),$C12884&gt;MAX(INDEX($C$1:$C$13701,MIN(13701,ROW()+1)):INDEX($C$1:$C$13701,MIN(13701,ROW()+設定!$B$24))),$C12884&gt;=設定!$B$32,$C12884&gt;=MAX(MIN(INDEX($C$1:$C$13701,MAX(1,ROW()-設定!$B$26)):INDEX($C$1:$C$13701,MAX(1,ROW()-1))),MIN(INDEX($C$1:$C$13701,MIN(13701,ROW()+1)):INDEX($C$1:$C$13701,MIN(13701,ROW()+設定!$B$26))))*10^(設定!$B$27/20)),1,0))</f>
        <v>0</v>
      </c>
      <c r="G12884" s="33" t="n">
        <f aca="false">$G12883+IF($F12884=1,1,0)</f>
        <v>6</v>
      </c>
      <c r="H12884" s="0" t="str">
        <f aca="false">IF($F12884=1,$G12884,"")</f>
        <v/>
      </c>
    </row>
    <row r="12885" customFormat="false" ht="15" hidden="false" customHeight="false" outlineLevel="0" collapsed="false">
      <c r="A12885" s="30"/>
      <c r="B12885" s="31"/>
      <c r="C12885" s="32" t="str">
        <f aca="false">IF($A12885="","",IF(設定!$B$21="dB",10^($B12885/20),ABS($B12885)))</f>
        <v/>
      </c>
      <c r="D12885" s="32" t="str">
        <f aca="false">IF($A12885="","",$A12885^2)</f>
        <v/>
      </c>
      <c r="E12885" s="32" t="str">
        <f aca="false">IF($A12885="","",IF($C12885&lt;=0,"",1/$C12885^2))</f>
        <v/>
      </c>
      <c r="F12885" s="33" t="n">
        <f aca="false">IF(OR(ROW()-設定!$B$30&lt;2,ROW()+設定!$B$30&gt;13701,N($A12885)&lt;=0,N(INDEX($A$2:$A$13701,MIN(13700,MAX(1,ROW()-1+設定!$B$30))))&lt;=0,$A12885&lt;設定!$B$28,$A12885&gt;設定!$B$29),0,IF(AND($C12885&gt;=MAX(INDEX($C$1:$C$13701,MAX(1,ROW()-設定!$B$24)):INDEX($C$1:$C$13701,MAX(1,ROW()-1))),$C12885&gt;MAX(INDEX($C$1:$C$13701,MIN(13701,ROW()+1)):INDEX($C$1:$C$13701,MIN(13701,ROW()+設定!$B$24))),$C12885&gt;=設定!$B$32,$C12885&gt;=MAX(MIN(INDEX($C$1:$C$13701,MAX(1,ROW()-設定!$B$26)):INDEX($C$1:$C$13701,MAX(1,ROW()-1))),MIN(INDEX($C$1:$C$13701,MIN(13701,ROW()+1)):INDEX($C$1:$C$13701,MIN(13701,ROW()+設定!$B$26))))*10^(設定!$B$27/20)),1,0))</f>
        <v>0</v>
      </c>
      <c r="G12885" s="33" t="n">
        <f aca="false">$G12884+IF($F12885=1,1,0)</f>
        <v>6</v>
      </c>
      <c r="H12885" s="0" t="str">
        <f aca="false">IF($F12885=1,$G12885,"")</f>
        <v/>
      </c>
    </row>
    <row r="12886" customFormat="false" ht="15" hidden="false" customHeight="false" outlineLevel="0" collapsed="false">
      <c r="A12886" s="30"/>
      <c r="B12886" s="31"/>
      <c r="C12886" s="32" t="str">
        <f aca="false">IF($A12886="","",IF(設定!$B$21="dB",10^($B12886/20),ABS($B12886)))</f>
        <v/>
      </c>
      <c r="D12886" s="32" t="str">
        <f aca="false">IF($A12886="","",$A12886^2)</f>
        <v/>
      </c>
      <c r="E12886" s="32" t="str">
        <f aca="false">IF($A12886="","",IF($C12886&lt;=0,"",1/$C12886^2))</f>
        <v/>
      </c>
      <c r="F12886" s="33" t="n">
        <f aca="false">IF(OR(ROW()-設定!$B$30&lt;2,ROW()+設定!$B$30&gt;13701,N($A12886)&lt;=0,N(INDEX($A$2:$A$13701,MIN(13700,MAX(1,ROW()-1+設定!$B$30))))&lt;=0,$A12886&lt;設定!$B$28,$A12886&gt;設定!$B$29),0,IF(AND($C12886&gt;=MAX(INDEX($C$1:$C$13701,MAX(1,ROW()-設定!$B$24)):INDEX($C$1:$C$13701,MAX(1,ROW()-1))),$C12886&gt;MAX(INDEX($C$1:$C$13701,MIN(13701,ROW()+1)):INDEX($C$1:$C$13701,MIN(13701,ROW()+設定!$B$24))),$C12886&gt;=設定!$B$32,$C12886&gt;=MAX(MIN(INDEX($C$1:$C$13701,MAX(1,ROW()-設定!$B$26)):INDEX($C$1:$C$13701,MAX(1,ROW()-1))),MIN(INDEX($C$1:$C$13701,MIN(13701,ROW()+1)):INDEX($C$1:$C$13701,MIN(13701,ROW()+設定!$B$26))))*10^(設定!$B$27/20)),1,0))</f>
        <v>0</v>
      </c>
      <c r="G12886" s="33" t="n">
        <f aca="false">$G12885+IF($F12886=1,1,0)</f>
        <v>6</v>
      </c>
      <c r="H12886" s="0" t="str">
        <f aca="false">IF($F12886=1,$G12886,"")</f>
        <v/>
      </c>
    </row>
    <row r="12887" customFormat="false" ht="15" hidden="false" customHeight="false" outlineLevel="0" collapsed="false">
      <c r="A12887" s="30"/>
      <c r="B12887" s="31"/>
      <c r="C12887" s="32" t="str">
        <f aca="false">IF($A12887="","",IF(設定!$B$21="dB",10^($B12887/20),ABS($B12887)))</f>
        <v/>
      </c>
      <c r="D12887" s="32" t="str">
        <f aca="false">IF($A12887="","",$A12887^2)</f>
        <v/>
      </c>
      <c r="E12887" s="32" t="str">
        <f aca="false">IF($A12887="","",IF($C12887&lt;=0,"",1/$C12887^2))</f>
        <v/>
      </c>
      <c r="F12887" s="33" t="n">
        <f aca="false">IF(OR(ROW()-設定!$B$30&lt;2,ROW()+設定!$B$30&gt;13701,N($A12887)&lt;=0,N(INDEX($A$2:$A$13701,MIN(13700,MAX(1,ROW()-1+設定!$B$30))))&lt;=0,$A12887&lt;設定!$B$28,$A12887&gt;設定!$B$29),0,IF(AND($C12887&gt;=MAX(INDEX($C$1:$C$13701,MAX(1,ROW()-設定!$B$24)):INDEX($C$1:$C$13701,MAX(1,ROW()-1))),$C12887&gt;MAX(INDEX($C$1:$C$13701,MIN(13701,ROW()+1)):INDEX($C$1:$C$13701,MIN(13701,ROW()+設定!$B$24))),$C12887&gt;=設定!$B$32,$C12887&gt;=MAX(MIN(INDEX($C$1:$C$13701,MAX(1,ROW()-設定!$B$26)):INDEX($C$1:$C$13701,MAX(1,ROW()-1))),MIN(INDEX($C$1:$C$13701,MIN(13701,ROW()+1)):INDEX($C$1:$C$13701,MIN(13701,ROW()+設定!$B$26))))*10^(設定!$B$27/20)),1,0))</f>
        <v>0</v>
      </c>
      <c r="G12887" s="33" t="n">
        <f aca="false">$G12886+IF($F12887=1,1,0)</f>
        <v>6</v>
      </c>
      <c r="H12887" s="0" t="str">
        <f aca="false">IF($F12887=1,$G12887,"")</f>
        <v/>
      </c>
    </row>
    <row r="12888" customFormat="false" ht="15" hidden="false" customHeight="false" outlineLevel="0" collapsed="false">
      <c r="A12888" s="30"/>
      <c r="B12888" s="31"/>
      <c r="C12888" s="32" t="str">
        <f aca="false">IF($A12888="","",IF(設定!$B$21="dB",10^($B12888/20),ABS($B12888)))</f>
        <v/>
      </c>
      <c r="D12888" s="32" t="str">
        <f aca="false">IF($A12888="","",$A12888^2)</f>
        <v/>
      </c>
      <c r="E12888" s="32" t="str">
        <f aca="false">IF($A12888="","",IF($C12888&lt;=0,"",1/$C12888^2))</f>
        <v/>
      </c>
      <c r="F12888" s="33" t="n">
        <f aca="false">IF(OR(ROW()-設定!$B$30&lt;2,ROW()+設定!$B$30&gt;13701,N($A12888)&lt;=0,N(INDEX($A$2:$A$13701,MIN(13700,MAX(1,ROW()-1+設定!$B$30))))&lt;=0,$A12888&lt;設定!$B$28,$A12888&gt;設定!$B$29),0,IF(AND($C12888&gt;=MAX(INDEX($C$1:$C$13701,MAX(1,ROW()-設定!$B$24)):INDEX($C$1:$C$13701,MAX(1,ROW()-1))),$C12888&gt;MAX(INDEX($C$1:$C$13701,MIN(13701,ROW()+1)):INDEX($C$1:$C$13701,MIN(13701,ROW()+設定!$B$24))),$C12888&gt;=設定!$B$32,$C12888&gt;=MAX(MIN(INDEX($C$1:$C$13701,MAX(1,ROW()-設定!$B$26)):INDEX($C$1:$C$13701,MAX(1,ROW()-1))),MIN(INDEX($C$1:$C$13701,MIN(13701,ROW()+1)):INDEX($C$1:$C$13701,MIN(13701,ROW()+設定!$B$26))))*10^(設定!$B$27/20)),1,0))</f>
        <v>0</v>
      </c>
      <c r="G12888" s="33" t="n">
        <f aca="false">$G12887+IF($F12888=1,1,0)</f>
        <v>6</v>
      </c>
      <c r="H12888" s="0" t="str">
        <f aca="false">IF($F12888=1,$G12888,"")</f>
        <v/>
      </c>
    </row>
    <row r="12889" customFormat="false" ht="15" hidden="false" customHeight="false" outlineLevel="0" collapsed="false">
      <c r="A12889" s="30"/>
      <c r="B12889" s="31"/>
      <c r="C12889" s="32" t="str">
        <f aca="false">IF($A12889="","",IF(設定!$B$21="dB",10^($B12889/20),ABS($B12889)))</f>
        <v/>
      </c>
      <c r="D12889" s="32" t="str">
        <f aca="false">IF($A12889="","",$A12889^2)</f>
        <v/>
      </c>
      <c r="E12889" s="32" t="str">
        <f aca="false">IF($A12889="","",IF($C12889&lt;=0,"",1/$C12889^2))</f>
        <v/>
      </c>
      <c r="F12889" s="33" t="n">
        <f aca="false">IF(OR(ROW()-設定!$B$30&lt;2,ROW()+設定!$B$30&gt;13701,N($A12889)&lt;=0,N(INDEX($A$2:$A$13701,MIN(13700,MAX(1,ROW()-1+設定!$B$30))))&lt;=0,$A12889&lt;設定!$B$28,$A12889&gt;設定!$B$29),0,IF(AND($C12889&gt;=MAX(INDEX($C$1:$C$13701,MAX(1,ROW()-設定!$B$24)):INDEX($C$1:$C$13701,MAX(1,ROW()-1))),$C12889&gt;MAX(INDEX($C$1:$C$13701,MIN(13701,ROW()+1)):INDEX($C$1:$C$13701,MIN(13701,ROW()+設定!$B$24))),$C12889&gt;=設定!$B$32,$C12889&gt;=MAX(MIN(INDEX($C$1:$C$13701,MAX(1,ROW()-設定!$B$26)):INDEX($C$1:$C$13701,MAX(1,ROW()-1))),MIN(INDEX($C$1:$C$13701,MIN(13701,ROW()+1)):INDEX($C$1:$C$13701,MIN(13701,ROW()+設定!$B$26))))*10^(設定!$B$27/20)),1,0))</f>
        <v>0</v>
      </c>
      <c r="G12889" s="33" t="n">
        <f aca="false">$G12888+IF($F12889=1,1,0)</f>
        <v>6</v>
      </c>
      <c r="H12889" s="0" t="str">
        <f aca="false">IF($F12889=1,$G12889,"")</f>
        <v/>
      </c>
    </row>
    <row r="12890" customFormat="false" ht="15" hidden="false" customHeight="false" outlineLevel="0" collapsed="false">
      <c r="A12890" s="30"/>
      <c r="B12890" s="31"/>
      <c r="C12890" s="32" t="str">
        <f aca="false">IF($A12890="","",IF(設定!$B$21="dB",10^($B12890/20),ABS($B12890)))</f>
        <v/>
      </c>
      <c r="D12890" s="32" t="str">
        <f aca="false">IF($A12890="","",$A12890^2)</f>
        <v/>
      </c>
      <c r="E12890" s="32" t="str">
        <f aca="false">IF($A12890="","",IF($C12890&lt;=0,"",1/$C12890^2))</f>
        <v/>
      </c>
      <c r="F12890" s="33" t="n">
        <f aca="false">IF(OR(ROW()-設定!$B$30&lt;2,ROW()+設定!$B$30&gt;13701,N($A12890)&lt;=0,N(INDEX($A$2:$A$13701,MIN(13700,MAX(1,ROW()-1+設定!$B$30))))&lt;=0,$A12890&lt;設定!$B$28,$A12890&gt;設定!$B$29),0,IF(AND($C12890&gt;=MAX(INDEX($C$1:$C$13701,MAX(1,ROW()-設定!$B$24)):INDEX($C$1:$C$13701,MAX(1,ROW()-1))),$C12890&gt;MAX(INDEX($C$1:$C$13701,MIN(13701,ROW()+1)):INDEX($C$1:$C$13701,MIN(13701,ROW()+設定!$B$24))),$C12890&gt;=設定!$B$32,$C12890&gt;=MAX(MIN(INDEX($C$1:$C$13701,MAX(1,ROW()-設定!$B$26)):INDEX($C$1:$C$13701,MAX(1,ROW()-1))),MIN(INDEX($C$1:$C$13701,MIN(13701,ROW()+1)):INDEX($C$1:$C$13701,MIN(13701,ROW()+設定!$B$26))))*10^(設定!$B$27/20)),1,0))</f>
        <v>0</v>
      </c>
      <c r="G12890" s="33" t="n">
        <f aca="false">$G12889+IF($F12890=1,1,0)</f>
        <v>6</v>
      </c>
      <c r="H12890" s="0" t="str">
        <f aca="false">IF($F12890=1,$G12890,"")</f>
        <v/>
      </c>
    </row>
    <row r="12891" customFormat="false" ht="15" hidden="false" customHeight="false" outlineLevel="0" collapsed="false">
      <c r="A12891" s="30"/>
      <c r="B12891" s="31"/>
      <c r="C12891" s="32" t="str">
        <f aca="false">IF($A12891="","",IF(設定!$B$21="dB",10^($B12891/20),ABS($B12891)))</f>
        <v/>
      </c>
      <c r="D12891" s="32" t="str">
        <f aca="false">IF($A12891="","",$A12891^2)</f>
        <v/>
      </c>
      <c r="E12891" s="32" t="str">
        <f aca="false">IF($A12891="","",IF($C12891&lt;=0,"",1/$C12891^2))</f>
        <v/>
      </c>
      <c r="F12891" s="33" t="n">
        <f aca="false">IF(OR(ROW()-設定!$B$30&lt;2,ROW()+設定!$B$30&gt;13701,N($A12891)&lt;=0,N(INDEX($A$2:$A$13701,MIN(13700,MAX(1,ROW()-1+設定!$B$30))))&lt;=0,$A12891&lt;設定!$B$28,$A12891&gt;設定!$B$29),0,IF(AND($C12891&gt;=MAX(INDEX($C$1:$C$13701,MAX(1,ROW()-設定!$B$24)):INDEX($C$1:$C$13701,MAX(1,ROW()-1))),$C12891&gt;MAX(INDEX($C$1:$C$13701,MIN(13701,ROW()+1)):INDEX($C$1:$C$13701,MIN(13701,ROW()+設定!$B$24))),$C12891&gt;=設定!$B$32,$C12891&gt;=MAX(MIN(INDEX($C$1:$C$13701,MAX(1,ROW()-設定!$B$26)):INDEX($C$1:$C$13701,MAX(1,ROW()-1))),MIN(INDEX($C$1:$C$13701,MIN(13701,ROW()+1)):INDEX($C$1:$C$13701,MIN(13701,ROW()+設定!$B$26))))*10^(設定!$B$27/20)),1,0))</f>
        <v>0</v>
      </c>
      <c r="G12891" s="33" t="n">
        <f aca="false">$G12890+IF($F12891=1,1,0)</f>
        <v>6</v>
      </c>
      <c r="H12891" s="0" t="str">
        <f aca="false">IF($F12891=1,$G12891,"")</f>
        <v/>
      </c>
    </row>
    <row r="12892" customFormat="false" ht="15" hidden="false" customHeight="false" outlineLevel="0" collapsed="false">
      <c r="A12892" s="30"/>
      <c r="B12892" s="31"/>
      <c r="C12892" s="32" t="str">
        <f aca="false">IF($A12892="","",IF(設定!$B$21="dB",10^($B12892/20),ABS($B12892)))</f>
        <v/>
      </c>
      <c r="D12892" s="32" t="str">
        <f aca="false">IF($A12892="","",$A12892^2)</f>
        <v/>
      </c>
      <c r="E12892" s="32" t="str">
        <f aca="false">IF($A12892="","",IF($C12892&lt;=0,"",1/$C12892^2))</f>
        <v/>
      </c>
      <c r="F12892" s="33" t="n">
        <f aca="false">IF(OR(ROW()-設定!$B$30&lt;2,ROW()+設定!$B$30&gt;13701,N($A12892)&lt;=0,N(INDEX($A$2:$A$13701,MIN(13700,MAX(1,ROW()-1+設定!$B$30))))&lt;=0,$A12892&lt;設定!$B$28,$A12892&gt;設定!$B$29),0,IF(AND($C12892&gt;=MAX(INDEX($C$1:$C$13701,MAX(1,ROW()-設定!$B$24)):INDEX($C$1:$C$13701,MAX(1,ROW()-1))),$C12892&gt;MAX(INDEX($C$1:$C$13701,MIN(13701,ROW()+1)):INDEX($C$1:$C$13701,MIN(13701,ROW()+設定!$B$24))),$C12892&gt;=設定!$B$32,$C12892&gt;=MAX(MIN(INDEX($C$1:$C$13701,MAX(1,ROW()-設定!$B$26)):INDEX($C$1:$C$13701,MAX(1,ROW()-1))),MIN(INDEX($C$1:$C$13701,MIN(13701,ROW()+1)):INDEX($C$1:$C$13701,MIN(13701,ROW()+設定!$B$26))))*10^(設定!$B$27/20)),1,0))</f>
        <v>0</v>
      </c>
      <c r="G12892" s="33" t="n">
        <f aca="false">$G12891+IF($F12892=1,1,0)</f>
        <v>6</v>
      </c>
      <c r="H12892" s="0" t="str">
        <f aca="false">IF($F12892=1,$G12892,"")</f>
        <v/>
      </c>
    </row>
    <row r="12893" customFormat="false" ht="15" hidden="false" customHeight="false" outlineLevel="0" collapsed="false">
      <c r="A12893" s="30"/>
      <c r="B12893" s="31"/>
      <c r="C12893" s="32" t="str">
        <f aca="false">IF($A12893="","",IF(設定!$B$21="dB",10^($B12893/20),ABS($B12893)))</f>
        <v/>
      </c>
      <c r="D12893" s="32" t="str">
        <f aca="false">IF($A12893="","",$A12893^2)</f>
        <v/>
      </c>
      <c r="E12893" s="32" t="str">
        <f aca="false">IF($A12893="","",IF($C12893&lt;=0,"",1/$C12893^2))</f>
        <v/>
      </c>
      <c r="F12893" s="33" t="n">
        <f aca="false">IF(OR(ROW()-設定!$B$30&lt;2,ROW()+設定!$B$30&gt;13701,N($A12893)&lt;=0,N(INDEX($A$2:$A$13701,MIN(13700,MAX(1,ROW()-1+設定!$B$30))))&lt;=0,$A12893&lt;設定!$B$28,$A12893&gt;設定!$B$29),0,IF(AND($C12893&gt;=MAX(INDEX($C$1:$C$13701,MAX(1,ROW()-設定!$B$24)):INDEX($C$1:$C$13701,MAX(1,ROW()-1))),$C12893&gt;MAX(INDEX($C$1:$C$13701,MIN(13701,ROW()+1)):INDEX($C$1:$C$13701,MIN(13701,ROW()+設定!$B$24))),$C12893&gt;=設定!$B$32,$C12893&gt;=MAX(MIN(INDEX($C$1:$C$13701,MAX(1,ROW()-設定!$B$26)):INDEX($C$1:$C$13701,MAX(1,ROW()-1))),MIN(INDEX($C$1:$C$13701,MIN(13701,ROW()+1)):INDEX($C$1:$C$13701,MIN(13701,ROW()+設定!$B$26))))*10^(設定!$B$27/20)),1,0))</f>
        <v>0</v>
      </c>
      <c r="G12893" s="33" t="n">
        <f aca="false">$G12892+IF($F12893=1,1,0)</f>
        <v>6</v>
      </c>
      <c r="H12893" s="0" t="str">
        <f aca="false">IF($F12893=1,$G12893,"")</f>
        <v/>
      </c>
    </row>
    <row r="12894" customFormat="false" ht="15" hidden="false" customHeight="false" outlineLevel="0" collapsed="false">
      <c r="A12894" s="30"/>
      <c r="B12894" s="31"/>
      <c r="C12894" s="32" t="str">
        <f aca="false">IF($A12894="","",IF(設定!$B$21="dB",10^($B12894/20),ABS($B12894)))</f>
        <v/>
      </c>
      <c r="D12894" s="32" t="str">
        <f aca="false">IF($A12894="","",$A12894^2)</f>
        <v/>
      </c>
      <c r="E12894" s="32" t="str">
        <f aca="false">IF($A12894="","",IF($C12894&lt;=0,"",1/$C12894^2))</f>
        <v/>
      </c>
      <c r="F12894" s="33" t="n">
        <f aca="false">IF(OR(ROW()-設定!$B$30&lt;2,ROW()+設定!$B$30&gt;13701,N($A12894)&lt;=0,N(INDEX($A$2:$A$13701,MIN(13700,MAX(1,ROW()-1+設定!$B$30))))&lt;=0,$A12894&lt;設定!$B$28,$A12894&gt;設定!$B$29),0,IF(AND($C12894&gt;=MAX(INDEX($C$1:$C$13701,MAX(1,ROW()-設定!$B$24)):INDEX($C$1:$C$13701,MAX(1,ROW()-1))),$C12894&gt;MAX(INDEX($C$1:$C$13701,MIN(13701,ROW()+1)):INDEX($C$1:$C$13701,MIN(13701,ROW()+設定!$B$24))),$C12894&gt;=設定!$B$32,$C12894&gt;=MAX(MIN(INDEX($C$1:$C$13701,MAX(1,ROW()-設定!$B$26)):INDEX($C$1:$C$13701,MAX(1,ROW()-1))),MIN(INDEX($C$1:$C$13701,MIN(13701,ROW()+1)):INDEX($C$1:$C$13701,MIN(13701,ROW()+設定!$B$26))))*10^(設定!$B$27/20)),1,0))</f>
        <v>0</v>
      </c>
      <c r="G12894" s="33" t="n">
        <f aca="false">$G12893+IF($F12894=1,1,0)</f>
        <v>6</v>
      </c>
      <c r="H12894" s="0" t="str">
        <f aca="false">IF($F12894=1,$G12894,"")</f>
        <v/>
      </c>
    </row>
    <row r="12895" customFormat="false" ht="15" hidden="false" customHeight="false" outlineLevel="0" collapsed="false">
      <c r="A12895" s="30"/>
      <c r="B12895" s="31"/>
      <c r="C12895" s="32" t="str">
        <f aca="false">IF($A12895="","",IF(設定!$B$21="dB",10^($B12895/20),ABS($B12895)))</f>
        <v/>
      </c>
      <c r="D12895" s="32" t="str">
        <f aca="false">IF($A12895="","",$A12895^2)</f>
        <v/>
      </c>
      <c r="E12895" s="32" t="str">
        <f aca="false">IF($A12895="","",IF($C12895&lt;=0,"",1/$C12895^2))</f>
        <v/>
      </c>
      <c r="F12895" s="33" t="n">
        <f aca="false">IF(OR(ROW()-設定!$B$30&lt;2,ROW()+設定!$B$30&gt;13701,N($A12895)&lt;=0,N(INDEX($A$2:$A$13701,MIN(13700,MAX(1,ROW()-1+設定!$B$30))))&lt;=0,$A12895&lt;設定!$B$28,$A12895&gt;設定!$B$29),0,IF(AND($C12895&gt;=MAX(INDEX($C$1:$C$13701,MAX(1,ROW()-設定!$B$24)):INDEX($C$1:$C$13701,MAX(1,ROW()-1))),$C12895&gt;MAX(INDEX($C$1:$C$13701,MIN(13701,ROW()+1)):INDEX($C$1:$C$13701,MIN(13701,ROW()+設定!$B$24))),$C12895&gt;=設定!$B$32,$C12895&gt;=MAX(MIN(INDEX($C$1:$C$13701,MAX(1,ROW()-設定!$B$26)):INDEX($C$1:$C$13701,MAX(1,ROW()-1))),MIN(INDEX($C$1:$C$13701,MIN(13701,ROW()+1)):INDEX($C$1:$C$13701,MIN(13701,ROW()+設定!$B$26))))*10^(設定!$B$27/20)),1,0))</f>
        <v>0</v>
      </c>
      <c r="G12895" s="33" t="n">
        <f aca="false">$G12894+IF($F12895=1,1,0)</f>
        <v>6</v>
      </c>
      <c r="H12895" s="0" t="str">
        <f aca="false">IF($F12895=1,$G12895,"")</f>
        <v/>
      </c>
    </row>
    <row r="12896" customFormat="false" ht="15" hidden="false" customHeight="false" outlineLevel="0" collapsed="false">
      <c r="A12896" s="30"/>
      <c r="B12896" s="31"/>
      <c r="C12896" s="32" t="str">
        <f aca="false">IF($A12896="","",IF(設定!$B$21="dB",10^($B12896/20),ABS($B12896)))</f>
        <v/>
      </c>
      <c r="D12896" s="32" t="str">
        <f aca="false">IF($A12896="","",$A12896^2)</f>
        <v/>
      </c>
      <c r="E12896" s="32" t="str">
        <f aca="false">IF($A12896="","",IF($C12896&lt;=0,"",1/$C12896^2))</f>
        <v/>
      </c>
      <c r="F12896" s="33" t="n">
        <f aca="false">IF(OR(ROW()-設定!$B$30&lt;2,ROW()+設定!$B$30&gt;13701,N($A12896)&lt;=0,N(INDEX($A$2:$A$13701,MIN(13700,MAX(1,ROW()-1+設定!$B$30))))&lt;=0,$A12896&lt;設定!$B$28,$A12896&gt;設定!$B$29),0,IF(AND($C12896&gt;=MAX(INDEX($C$1:$C$13701,MAX(1,ROW()-設定!$B$24)):INDEX($C$1:$C$13701,MAX(1,ROW()-1))),$C12896&gt;MAX(INDEX($C$1:$C$13701,MIN(13701,ROW()+1)):INDEX($C$1:$C$13701,MIN(13701,ROW()+設定!$B$24))),$C12896&gt;=設定!$B$32,$C12896&gt;=MAX(MIN(INDEX($C$1:$C$13701,MAX(1,ROW()-設定!$B$26)):INDEX($C$1:$C$13701,MAX(1,ROW()-1))),MIN(INDEX($C$1:$C$13701,MIN(13701,ROW()+1)):INDEX($C$1:$C$13701,MIN(13701,ROW()+設定!$B$26))))*10^(設定!$B$27/20)),1,0))</f>
        <v>0</v>
      </c>
      <c r="G12896" s="33" t="n">
        <f aca="false">$G12895+IF($F12896=1,1,0)</f>
        <v>6</v>
      </c>
      <c r="H12896" s="0" t="str">
        <f aca="false">IF($F12896=1,$G12896,"")</f>
        <v/>
      </c>
    </row>
    <row r="12897" customFormat="false" ht="15" hidden="false" customHeight="false" outlineLevel="0" collapsed="false">
      <c r="A12897" s="30"/>
      <c r="B12897" s="31"/>
      <c r="C12897" s="32" t="str">
        <f aca="false">IF($A12897="","",IF(設定!$B$21="dB",10^($B12897/20),ABS($B12897)))</f>
        <v/>
      </c>
      <c r="D12897" s="32" t="str">
        <f aca="false">IF($A12897="","",$A12897^2)</f>
        <v/>
      </c>
      <c r="E12897" s="32" t="str">
        <f aca="false">IF($A12897="","",IF($C12897&lt;=0,"",1/$C12897^2))</f>
        <v/>
      </c>
      <c r="F12897" s="33" t="n">
        <f aca="false">IF(OR(ROW()-設定!$B$30&lt;2,ROW()+設定!$B$30&gt;13701,N($A12897)&lt;=0,N(INDEX($A$2:$A$13701,MIN(13700,MAX(1,ROW()-1+設定!$B$30))))&lt;=0,$A12897&lt;設定!$B$28,$A12897&gt;設定!$B$29),0,IF(AND($C12897&gt;=MAX(INDEX($C$1:$C$13701,MAX(1,ROW()-設定!$B$24)):INDEX($C$1:$C$13701,MAX(1,ROW()-1))),$C12897&gt;MAX(INDEX($C$1:$C$13701,MIN(13701,ROW()+1)):INDEX($C$1:$C$13701,MIN(13701,ROW()+設定!$B$24))),$C12897&gt;=設定!$B$32,$C12897&gt;=MAX(MIN(INDEX($C$1:$C$13701,MAX(1,ROW()-設定!$B$26)):INDEX($C$1:$C$13701,MAX(1,ROW()-1))),MIN(INDEX($C$1:$C$13701,MIN(13701,ROW()+1)):INDEX($C$1:$C$13701,MIN(13701,ROW()+設定!$B$26))))*10^(設定!$B$27/20)),1,0))</f>
        <v>0</v>
      </c>
      <c r="G12897" s="33" t="n">
        <f aca="false">$G12896+IF($F12897=1,1,0)</f>
        <v>6</v>
      </c>
      <c r="H12897" s="0" t="str">
        <f aca="false">IF($F12897=1,$G12897,"")</f>
        <v/>
      </c>
    </row>
    <row r="12898" customFormat="false" ht="15" hidden="false" customHeight="false" outlineLevel="0" collapsed="false">
      <c r="A12898" s="30"/>
      <c r="B12898" s="31"/>
      <c r="C12898" s="32" t="str">
        <f aca="false">IF($A12898="","",IF(設定!$B$21="dB",10^($B12898/20),ABS($B12898)))</f>
        <v/>
      </c>
      <c r="D12898" s="32" t="str">
        <f aca="false">IF($A12898="","",$A12898^2)</f>
        <v/>
      </c>
      <c r="E12898" s="32" t="str">
        <f aca="false">IF($A12898="","",IF($C12898&lt;=0,"",1/$C12898^2))</f>
        <v/>
      </c>
      <c r="F12898" s="33" t="n">
        <f aca="false">IF(OR(ROW()-設定!$B$30&lt;2,ROW()+設定!$B$30&gt;13701,N($A12898)&lt;=0,N(INDEX($A$2:$A$13701,MIN(13700,MAX(1,ROW()-1+設定!$B$30))))&lt;=0,$A12898&lt;設定!$B$28,$A12898&gt;設定!$B$29),0,IF(AND($C12898&gt;=MAX(INDEX($C$1:$C$13701,MAX(1,ROW()-設定!$B$24)):INDEX($C$1:$C$13701,MAX(1,ROW()-1))),$C12898&gt;MAX(INDEX($C$1:$C$13701,MIN(13701,ROW()+1)):INDEX($C$1:$C$13701,MIN(13701,ROW()+設定!$B$24))),$C12898&gt;=設定!$B$32,$C12898&gt;=MAX(MIN(INDEX($C$1:$C$13701,MAX(1,ROW()-設定!$B$26)):INDEX($C$1:$C$13701,MAX(1,ROW()-1))),MIN(INDEX($C$1:$C$13701,MIN(13701,ROW()+1)):INDEX($C$1:$C$13701,MIN(13701,ROW()+設定!$B$26))))*10^(設定!$B$27/20)),1,0))</f>
        <v>0</v>
      </c>
      <c r="G12898" s="33" t="n">
        <f aca="false">$G12897+IF($F12898=1,1,0)</f>
        <v>6</v>
      </c>
      <c r="H12898" s="0" t="str">
        <f aca="false">IF($F12898=1,$G12898,"")</f>
        <v/>
      </c>
    </row>
    <row r="12899" customFormat="false" ht="15" hidden="false" customHeight="false" outlineLevel="0" collapsed="false">
      <c r="A12899" s="30"/>
      <c r="B12899" s="31"/>
      <c r="C12899" s="32" t="str">
        <f aca="false">IF($A12899="","",IF(設定!$B$21="dB",10^($B12899/20),ABS($B12899)))</f>
        <v/>
      </c>
      <c r="D12899" s="32" t="str">
        <f aca="false">IF($A12899="","",$A12899^2)</f>
        <v/>
      </c>
      <c r="E12899" s="32" t="str">
        <f aca="false">IF($A12899="","",IF($C12899&lt;=0,"",1/$C12899^2))</f>
        <v/>
      </c>
      <c r="F12899" s="33" t="n">
        <f aca="false">IF(OR(ROW()-設定!$B$30&lt;2,ROW()+設定!$B$30&gt;13701,N($A12899)&lt;=0,N(INDEX($A$2:$A$13701,MIN(13700,MAX(1,ROW()-1+設定!$B$30))))&lt;=0,$A12899&lt;設定!$B$28,$A12899&gt;設定!$B$29),0,IF(AND($C12899&gt;=MAX(INDEX($C$1:$C$13701,MAX(1,ROW()-設定!$B$24)):INDEX($C$1:$C$13701,MAX(1,ROW()-1))),$C12899&gt;MAX(INDEX($C$1:$C$13701,MIN(13701,ROW()+1)):INDEX($C$1:$C$13701,MIN(13701,ROW()+設定!$B$24))),$C12899&gt;=設定!$B$32,$C12899&gt;=MAX(MIN(INDEX($C$1:$C$13701,MAX(1,ROW()-設定!$B$26)):INDEX($C$1:$C$13701,MAX(1,ROW()-1))),MIN(INDEX($C$1:$C$13701,MIN(13701,ROW()+1)):INDEX($C$1:$C$13701,MIN(13701,ROW()+設定!$B$26))))*10^(設定!$B$27/20)),1,0))</f>
        <v>0</v>
      </c>
      <c r="G12899" s="33" t="n">
        <f aca="false">$G12898+IF($F12899=1,1,0)</f>
        <v>6</v>
      </c>
      <c r="H12899" s="0" t="str">
        <f aca="false">IF($F12899=1,$G12899,"")</f>
        <v/>
      </c>
    </row>
    <row r="12900" customFormat="false" ht="15" hidden="false" customHeight="false" outlineLevel="0" collapsed="false">
      <c r="A12900" s="30"/>
      <c r="B12900" s="31"/>
      <c r="C12900" s="32" t="str">
        <f aca="false">IF($A12900="","",IF(設定!$B$21="dB",10^($B12900/20),ABS($B12900)))</f>
        <v/>
      </c>
      <c r="D12900" s="32" t="str">
        <f aca="false">IF($A12900="","",$A12900^2)</f>
        <v/>
      </c>
      <c r="E12900" s="32" t="str">
        <f aca="false">IF($A12900="","",IF($C12900&lt;=0,"",1/$C12900^2))</f>
        <v/>
      </c>
      <c r="F12900" s="33" t="n">
        <f aca="false">IF(OR(ROW()-設定!$B$30&lt;2,ROW()+設定!$B$30&gt;13701,N($A12900)&lt;=0,N(INDEX($A$2:$A$13701,MIN(13700,MAX(1,ROW()-1+設定!$B$30))))&lt;=0,$A12900&lt;設定!$B$28,$A12900&gt;設定!$B$29),0,IF(AND($C12900&gt;=MAX(INDEX($C$1:$C$13701,MAX(1,ROW()-設定!$B$24)):INDEX($C$1:$C$13701,MAX(1,ROW()-1))),$C12900&gt;MAX(INDEX($C$1:$C$13701,MIN(13701,ROW()+1)):INDEX($C$1:$C$13701,MIN(13701,ROW()+設定!$B$24))),$C12900&gt;=設定!$B$32,$C12900&gt;=MAX(MIN(INDEX($C$1:$C$13701,MAX(1,ROW()-設定!$B$26)):INDEX($C$1:$C$13701,MAX(1,ROW()-1))),MIN(INDEX($C$1:$C$13701,MIN(13701,ROW()+1)):INDEX($C$1:$C$13701,MIN(13701,ROW()+設定!$B$26))))*10^(設定!$B$27/20)),1,0))</f>
        <v>0</v>
      </c>
      <c r="G12900" s="33" t="n">
        <f aca="false">$G12899+IF($F12900=1,1,0)</f>
        <v>6</v>
      </c>
      <c r="H12900" s="0" t="str">
        <f aca="false">IF($F12900=1,$G12900,"")</f>
        <v/>
      </c>
    </row>
    <row r="12901" customFormat="false" ht="15" hidden="false" customHeight="false" outlineLevel="0" collapsed="false">
      <c r="A12901" s="30"/>
      <c r="B12901" s="31"/>
      <c r="C12901" s="32" t="str">
        <f aca="false">IF($A12901="","",IF(設定!$B$21="dB",10^($B12901/20),ABS($B12901)))</f>
        <v/>
      </c>
      <c r="D12901" s="32" t="str">
        <f aca="false">IF($A12901="","",$A12901^2)</f>
        <v/>
      </c>
      <c r="E12901" s="32" t="str">
        <f aca="false">IF($A12901="","",IF($C12901&lt;=0,"",1/$C12901^2))</f>
        <v/>
      </c>
      <c r="F12901" s="33" t="n">
        <f aca="false">IF(OR(ROW()-設定!$B$30&lt;2,ROW()+設定!$B$30&gt;13701,N($A12901)&lt;=0,N(INDEX($A$2:$A$13701,MIN(13700,MAX(1,ROW()-1+設定!$B$30))))&lt;=0,$A12901&lt;設定!$B$28,$A12901&gt;設定!$B$29),0,IF(AND($C12901&gt;=MAX(INDEX($C$1:$C$13701,MAX(1,ROW()-設定!$B$24)):INDEX($C$1:$C$13701,MAX(1,ROW()-1))),$C12901&gt;MAX(INDEX($C$1:$C$13701,MIN(13701,ROW()+1)):INDEX($C$1:$C$13701,MIN(13701,ROW()+設定!$B$24))),$C12901&gt;=設定!$B$32,$C12901&gt;=MAX(MIN(INDEX($C$1:$C$13701,MAX(1,ROW()-設定!$B$26)):INDEX($C$1:$C$13701,MAX(1,ROW()-1))),MIN(INDEX($C$1:$C$13701,MIN(13701,ROW()+1)):INDEX($C$1:$C$13701,MIN(13701,ROW()+設定!$B$26))))*10^(設定!$B$27/20)),1,0))</f>
        <v>0</v>
      </c>
      <c r="G12901" s="33" t="n">
        <f aca="false">$G12900+IF($F12901=1,1,0)</f>
        <v>6</v>
      </c>
      <c r="H12901" s="0" t="str">
        <f aca="false">IF($F12901=1,$G12901,"")</f>
        <v/>
      </c>
    </row>
    <row r="12902" customFormat="false" ht="15" hidden="false" customHeight="false" outlineLevel="0" collapsed="false">
      <c r="A12902" s="30"/>
      <c r="B12902" s="31"/>
      <c r="C12902" s="32" t="str">
        <f aca="false">IF($A12902="","",IF(設定!$B$21="dB",10^($B12902/20),ABS($B12902)))</f>
        <v/>
      </c>
      <c r="D12902" s="32" t="str">
        <f aca="false">IF($A12902="","",$A12902^2)</f>
        <v/>
      </c>
      <c r="E12902" s="32" t="str">
        <f aca="false">IF($A12902="","",IF($C12902&lt;=0,"",1/$C12902^2))</f>
        <v/>
      </c>
      <c r="F12902" s="33" t="n">
        <f aca="false">IF(OR(ROW()-設定!$B$30&lt;2,ROW()+設定!$B$30&gt;13701,N($A12902)&lt;=0,N(INDEX($A$2:$A$13701,MIN(13700,MAX(1,ROW()-1+設定!$B$30))))&lt;=0,$A12902&lt;設定!$B$28,$A12902&gt;設定!$B$29),0,IF(AND($C12902&gt;=MAX(INDEX($C$1:$C$13701,MAX(1,ROW()-設定!$B$24)):INDEX($C$1:$C$13701,MAX(1,ROW()-1))),$C12902&gt;MAX(INDEX($C$1:$C$13701,MIN(13701,ROW()+1)):INDEX($C$1:$C$13701,MIN(13701,ROW()+設定!$B$24))),$C12902&gt;=設定!$B$32,$C12902&gt;=MAX(MIN(INDEX($C$1:$C$13701,MAX(1,ROW()-設定!$B$26)):INDEX($C$1:$C$13701,MAX(1,ROW()-1))),MIN(INDEX($C$1:$C$13701,MIN(13701,ROW()+1)):INDEX($C$1:$C$13701,MIN(13701,ROW()+設定!$B$26))))*10^(設定!$B$27/20)),1,0))</f>
        <v>0</v>
      </c>
      <c r="G12902" s="33" t="n">
        <f aca="false">$G12901+IF($F12902=1,1,0)</f>
        <v>6</v>
      </c>
      <c r="H12902" s="0" t="str">
        <f aca="false">IF($F12902=1,$G12902,"")</f>
        <v/>
      </c>
    </row>
    <row r="12903" customFormat="false" ht="15" hidden="false" customHeight="false" outlineLevel="0" collapsed="false">
      <c r="A12903" s="30"/>
      <c r="B12903" s="31"/>
      <c r="C12903" s="32" t="str">
        <f aca="false">IF($A12903="","",IF(設定!$B$21="dB",10^($B12903/20),ABS($B12903)))</f>
        <v/>
      </c>
      <c r="D12903" s="32" t="str">
        <f aca="false">IF($A12903="","",$A12903^2)</f>
        <v/>
      </c>
      <c r="E12903" s="32" t="str">
        <f aca="false">IF($A12903="","",IF($C12903&lt;=0,"",1/$C12903^2))</f>
        <v/>
      </c>
      <c r="F12903" s="33" t="n">
        <f aca="false">IF(OR(ROW()-設定!$B$30&lt;2,ROW()+設定!$B$30&gt;13701,N($A12903)&lt;=0,N(INDEX($A$2:$A$13701,MIN(13700,MAX(1,ROW()-1+設定!$B$30))))&lt;=0,$A12903&lt;設定!$B$28,$A12903&gt;設定!$B$29),0,IF(AND($C12903&gt;=MAX(INDEX($C$1:$C$13701,MAX(1,ROW()-設定!$B$24)):INDEX($C$1:$C$13701,MAX(1,ROW()-1))),$C12903&gt;MAX(INDEX($C$1:$C$13701,MIN(13701,ROW()+1)):INDEX($C$1:$C$13701,MIN(13701,ROW()+設定!$B$24))),$C12903&gt;=設定!$B$32,$C12903&gt;=MAX(MIN(INDEX($C$1:$C$13701,MAX(1,ROW()-設定!$B$26)):INDEX($C$1:$C$13701,MAX(1,ROW()-1))),MIN(INDEX($C$1:$C$13701,MIN(13701,ROW()+1)):INDEX($C$1:$C$13701,MIN(13701,ROW()+設定!$B$26))))*10^(設定!$B$27/20)),1,0))</f>
        <v>0</v>
      </c>
      <c r="G12903" s="33" t="n">
        <f aca="false">$G12902+IF($F12903=1,1,0)</f>
        <v>6</v>
      </c>
      <c r="H12903" s="0" t="str">
        <f aca="false">IF($F12903=1,$G12903,"")</f>
        <v/>
      </c>
    </row>
    <row r="12904" customFormat="false" ht="15" hidden="false" customHeight="false" outlineLevel="0" collapsed="false">
      <c r="A12904" s="30"/>
      <c r="B12904" s="31"/>
      <c r="C12904" s="32" t="str">
        <f aca="false">IF($A12904="","",IF(設定!$B$21="dB",10^($B12904/20),ABS($B12904)))</f>
        <v/>
      </c>
      <c r="D12904" s="32" t="str">
        <f aca="false">IF($A12904="","",$A12904^2)</f>
        <v/>
      </c>
      <c r="E12904" s="32" t="str">
        <f aca="false">IF($A12904="","",IF($C12904&lt;=0,"",1/$C12904^2))</f>
        <v/>
      </c>
      <c r="F12904" s="33" t="n">
        <f aca="false">IF(OR(ROW()-設定!$B$30&lt;2,ROW()+設定!$B$30&gt;13701,N($A12904)&lt;=0,N(INDEX($A$2:$A$13701,MIN(13700,MAX(1,ROW()-1+設定!$B$30))))&lt;=0,$A12904&lt;設定!$B$28,$A12904&gt;設定!$B$29),0,IF(AND($C12904&gt;=MAX(INDEX($C$1:$C$13701,MAX(1,ROW()-設定!$B$24)):INDEX($C$1:$C$13701,MAX(1,ROW()-1))),$C12904&gt;MAX(INDEX($C$1:$C$13701,MIN(13701,ROW()+1)):INDEX($C$1:$C$13701,MIN(13701,ROW()+設定!$B$24))),$C12904&gt;=設定!$B$32,$C12904&gt;=MAX(MIN(INDEX($C$1:$C$13701,MAX(1,ROW()-設定!$B$26)):INDEX($C$1:$C$13701,MAX(1,ROW()-1))),MIN(INDEX($C$1:$C$13701,MIN(13701,ROW()+1)):INDEX($C$1:$C$13701,MIN(13701,ROW()+設定!$B$26))))*10^(設定!$B$27/20)),1,0))</f>
        <v>0</v>
      </c>
      <c r="G12904" s="33" t="n">
        <f aca="false">$G12903+IF($F12904=1,1,0)</f>
        <v>6</v>
      </c>
      <c r="H12904" s="0" t="str">
        <f aca="false">IF($F12904=1,$G12904,"")</f>
        <v/>
      </c>
    </row>
    <row r="12905" customFormat="false" ht="15" hidden="false" customHeight="false" outlineLevel="0" collapsed="false">
      <c r="A12905" s="30"/>
      <c r="B12905" s="31"/>
      <c r="C12905" s="32" t="str">
        <f aca="false">IF($A12905="","",IF(設定!$B$21="dB",10^($B12905/20),ABS($B12905)))</f>
        <v/>
      </c>
      <c r="D12905" s="32" t="str">
        <f aca="false">IF($A12905="","",$A12905^2)</f>
        <v/>
      </c>
      <c r="E12905" s="32" t="str">
        <f aca="false">IF($A12905="","",IF($C12905&lt;=0,"",1/$C12905^2))</f>
        <v/>
      </c>
      <c r="F12905" s="33" t="n">
        <f aca="false">IF(OR(ROW()-設定!$B$30&lt;2,ROW()+設定!$B$30&gt;13701,N($A12905)&lt;=0,N(INDEX($A$2:$A$13701,MIN(13700,MAX(1,ROW()-1+設定!$B$30))))&lt;=0,$A12905&lt;設定!$B$28,$A12905&gt;設定!$B$29),0,IF(AND($C12905&gt;=MAX(INDEX($C$1:$C$13701,MAX(1,ROW()-設定!$B$24)):INDEX($C$1:$C$13701,MAX(1,ROW()-1))),$C12905&gt;MAX(INDEX($C$1:$C$13701,MIN(13701,ROW()+1)):INDEX($C$1:$C$13701,MIN(13701,ROW()+設定!$B$24))),$C12905&gt;=設定!$B$32,$C12905&gt;=MAX(MIN(INDEX($C$1:$C$13701,MAX(1,ROW()-設定!$B$26)):INDEX($C$1:$C$13701,MAX(1,ROW()-1))),MIN(INDEX($C$1:$C$13701,MIN(13701,ROW()+1)):INDEX($C$1:$C$13701,MIN(13701,ROW()+設定!$B$26))))*10^(設定!$B$27/20)),1,0))</f>
        <v>0</v>
      </c>
      <c r="G12905" s="33" t="n">
        <f aca="false">$G12904+IF($F12905=1,1,0)</f>
        <v>6</v>
      </c>
      <c r="H12905" s="0" t="str">
        <f aca="false">IF($F12905=1,$G12905,"")</f>
        <v/>
      </c>
    </row>
    <row r="12906" customFormat="false" ht="15" hidden="false" customHeight="false" outlineLevel="0" collapsed="false">
      <c r="A12906" s="30"/>
      <c r="B12906" s="31"/>
      <c r="C12906" s="32" t="str">
        <f aca="false">IF($A12906="","",IF(設定!$B$21="dB",10^($B12906/20),ABS($B12906)))</f>
        <v/>
      </c>
      <c r="D12906" s="32" t="str">
        <f aca="false">IF($A12906="","",$A12906^2)</f>
        <v/>
      </c>
      <c r="E12906" s="32" t="str">
        <f aca="false">IF($A12906="","",IF($C12906&lt;=0,"",1/$C12906^2))</f>
        <v/>
      </c>
      <c r="F12906" s="33" t="n">
        <f aca="false">IF(OR(ROW()-設定!$B$30&lt;2,ROW()+設定!$B$30&gt;13701,N($A12906)&lt;=0,N(INDEX($A$2:$A$13701,MIN(13700,MAX(1,ROW()-1+設定!$B$30))))&lt;=0,$A12906&lt;設定!$B$28,$A12906&gt;設定!$B$29),0,IF(AND($C12906&gt;=MAX(INDEX($C$1:$C$13701,MAX(1,ROW()-設定!$B$24)):INDEX($C$1:$C$13701,MAX(1,ROW()-1))),$C12906&gt;MAX(INDEX($C$1:$C$13701,MIN(13701,ROW()+1)):INDEX($C$1:$C$13701,MIN(13701,ROW()+設定!$B$24))),$C12906&gt;=設定!$B$32,$C12906&gt;=MAX(MIN(INDEX($C$1:$C$13701,MAX(1,ROW()-設定!$B$26)):INDEX($C$1:$C$13701,MAX(1,ROW()-1))),MIN(INDEX($C$1:$C$13701,MIN(13701,ROW()+1)):INDEX($C$1:$C$13701,MIN(13701,ROW()+設定!$B$26))))*10^(設定!$B$27/20)),1,0))</f>
        <v>0</v>
      </c>
      <c r="G12906" s="33" t="n">
        <f aca="false">$G12905+IF($F12906=1,1,0)</f>
        <v>6</v>
      </c>
      <c r="H12906" s="0" t="str">
        <f aca="false">IF($F12906=1,$G12906,"")</f>
        <v/>
      </c>
    </row>
    <row r="12907" customFormat="false" ht="15" hidden="false" customHeight="false" outlineLevel="0" collapsed="false">
      <c r="A12907" s="30"/>
      <c r="B12907" s="31"/>
      <c r="C12907" s="32" t="str">
        <f aca="false">IF($A12907="","",IF(設定!$B$21="dB",10^($B12907/20),ABS($B12907)))</f>
        <v/>
      </c>
      <c r="D12907" s="32" t="str">
        <f aca="false">IF($A12907="","",$A12907^2)</f>
        <v/>
      </c>
      <c r="E12907" s="32" t="str">
        <f aca="false">IF($A12907="","",IF($C12907&lt;=0,"",1/$C12907^2))</f>
        <v/>
      </c>
      <c r="F12907" s="33" t="n">
        <f aca="false">IF(OR(ROW()-設定!$B$30&lt;2,ROW()+設定!$B$30&gt;13701,N($A12907)&lt;=0,N(INDEX($A$2:$A$13701,MIN(13700,MAX(1,ROW()-1+設定!$B$30))))&lt;=0,$A12907&lt;設定!$B$28,$A12907&gt;設定!$B$29),0,IF(AND($C12907&gt;=MAX(INDEX($C$1:$C$13701,MAX(1,ROW()-設定!$B$24)):INDEX($C$1:$C$13701,MAX(1,ROW()-1))),$C12907&gt;MAX(INDEX($C$1:$C$13701,MIN(13701,ROW()+1)):INDEX($C$1:$C$13701,MIN(13701,ROW()+設定!$B$24))),$C12907&gt;=設定!$B$32,$C12907&gt;=MAX(MIN(INDEX($C$1:$C$13701,MAX(1,ROW()-設定!$B$26)):INDEX($C$1:$C$13701,MAX(1,ROW()-1))),MIN(INDEX($C$1:$C$13701,MIN(13701,ROW()+1)):INDEX($C$1:$C$13701,MIN(13701,ROW()+設定!$B$26))))*10^(設定!$B$27/20)),1,0))</f>
        <v>0</v>
      </c>
      <c r="G12907" s="33" t="n">
        <f aca="false">$G12906+IF($F12907=1,1,0)</f>
        <v>6</v>
      </c>
      <c r="H12907" s="0" t="str">
        <f aca="false">IF($F12907=1,$G12907,"")</f>
        <v/>
      </c>
    </row>
    <row r="12908" customFormat="false" ht="15" hidden="false" customHeight="false" outlineLevel="0" collapsed="false">
      <c r="A12908" s="30"/>
      <c r="B12908" s="31"/>
      <c r="C12908" s="32" t="str">
        <f aca="false">IF($A12908="","",IF(設定!$B$21="dB",10^($B12908/20),ABS($B12908)))</f>
        <v/>
      </c>
      <c r="D12908" s="32" t="str">
        <f aca="false">IF($A12908="","",$A12908^2)</f>
        <v/>
      </c>
      <c r="E12908" s="32" t="str">
        <f aca="false">IF($A12908="","",IF($C12908&lt;=0,"",1/$C12908^2))</f>
        <v/>
      </c>
      <c r="F12908" s="33" t="n">
        <f aca="false">IF(OR(ROW()-設定!$B$30&lt;2,ROW()+設定!$B$30&gt;13701,N($A12908)&lt;=0,N(INDEX($A$2:$A$13701,MIN(13700,MAX(1,ROW()-1+設定!$B$30))))&lt;=0,$A12908&lt;設定!$B$28,$A12908&gt;設定!$B$29),0,IF(AND($C12908&gt;=MAX(INDEX($C$1:$C$13701,MAX(1,ROW()-設定!$B$24)):INDEX($C$1:$C$13701,MAX(1,ROW()-1))),$C12908&gt;MAX(INDEX($C$1:$C$13701,MIN(13701,ROW()+1)):INDEX($C$1:$C$13701,MIN(13701,ROW()+設定!$B$24))),$C12908&gt;=設定!$B$32,$C12908&gt;=MAX(MIN(INDEX($C$1:$C$13701,MAX(1,ROW()-設定!$B$26)):INDEX($C$1:$C$13701,MAX(1,ROW()-1))),MIN(INDEX($C$1:$C$13701,MIN(13701,ROW()+1)):INDEX($C$1:$C$13701,MIN(13701,ROW()+設定!$B$26))))*10^(設定!$B$27/20)),1,0))</f>
        <v>0</v>
      </c>
      <c r="G12908" s="33" t="n">
        <f aca="false">$G12907+IF($F12908=1,1,0)</f>
        <v>6</v>
      </c>
      <c r="H12908" s="0" t="str">
        <f aca="false">IF($F12908=1,$G12908,"")</f>
        <v/>
      </c>
    </row>
    <row r="12909" customFormat="false" ht="15" hidden="false" customHeight="false" outlineLevel="0" collapsed="false">
      <c r="A12909" s="30"/>
      <c r="B12909" s="31"/>
      <c r="C12909" s="32" t="str">
        <f aca="false">IF($A12909="","",IF(設定!$B$21="dB",10^($B12909/20),ABS($B12909)))</f>
        <v/>
      </c>
      <c r="D12909" s="32" t="str">
        <f aca="false">IF($A12909="","",$A12909^2)</f>
        <v/>
      </c>
      <c r="E12909" s="32" t="str">
        <f aca="false">IF($A12909="","",IF($C12909&lt;=0,"",1/$C12909^2))</f>
        <v/>
      </c>
      <c r="F12909" s="33" t="n">
        <f aca="false">IF(OR(ROW()-設定!$B$30&lt;2,ROW()+設定!$B$30&gt;13701,N($A12909)&lt;=0,N(INDEX($A$2:$A$13701,MIN(13700,MAX(1,ROW()-1+設定!$B$30))))&lt;=0,$A12909&lt;設定!$B$28,$A12909&gt;設定!$B$29),0,IF(AND($C12909&gt;=MAX(INDEX($C$1:$C$13701,MAX(1,ROW()-設定!$B$24)):INDEX($C$1:$C$13701,MAX(1,ROW()-1))),$C12909&gt;MAX(INDEX($C$1:$C$13701,MIN(13701,ROW()+1)):INDEX($C$1:$C$13701,MIN(13701,ROW()+設定!$B$24))),$C12909&gt;=設定!$B$32,$C12909&gt;=MAX(MIN(INDEX($C$1:$C$13701,MAX(1,ROW()-設定!$B$26)):INDEX($C$1:$C$13701,MAX(1,ROW()-1))),MIN(INDEX($C$1:$C$13701,MIN(13701,ROW()+1)):INDEX($C$1:$C$13701,MIN(13701,ROW()+設定!$B$26))))*10^(設定!$B$27/20)),1,0))</f>
        <v>0</v>
      </c>
      <c r="G12909" s="33" t="n">
        <f aca="false">$G12908+IF($F12909=1,1,0)</f>
        <v>6</v>
      </c>
      <c r="H12909" s="0" t="str">
        <f aca="false">IF($F12909=1,$G12909,"")</f>
        <v/>
      </c>
    </row>
    <row r="12910" customFormat="false" ht="15" hidden="false" customHeight="false" outlineLevel="0" collapsed="false">
      <c r="A12910" s="30"/>
      <c r="B12910" s="31"/>
      <c r="C12910" s="32" t="str">
        <f aca="false">IF($A12910="","",IF(設定!$B$21="dB",10^($B12910/20),ABS($B12910)))</f>
        <v/>
      </c>
      <c r="D12910" s="32" t="str">
        <f aca="false">IF($A12910="","",$A12910^2)</f>
        <v/>
      </c>
      <c r="E12910" s="32" t="str">
        <f aca="false">IF($A12910="","",IF($C12910&lt;=0,"",1/$C12910^2))</f>
        <v/>
      </c>
      <c r="F12910" s="33" t="n">
        <f aca="false">IF(OR(ROW()-設定!$B$30&lt;2,ROW()+設定!$B$30&gt;13701,N($A12910)&lt;=0,N(INDEX($A$2:$A$13701,MIN(13700,MAX(1,ROW()-1+設定!$B$30))))&lt;=0,$A12910&lt;設定!$B$28,$A12910&gt;設定!$B$29),0,IF(AND($C12910&gt;=MAX(INDEX($C$1:$C$13701,MAX(1,ROW()-設定!$B$24)):INDEX($C$1:$C$13701,MAX(1,ROW()-1))),$C12910&gt;MAX(INDEX($C$1:$C$13701,MIN(13701,ROW()+1)):INDEX($C$1:$C$13701,MIN(13701,ROW()+設定!$B$24))),$C12910&gt;=設定!$B$32,$C12910&gt;=MAX(MIN(INDEX($C$1:$C$13701,MAX(1,ROW()-設定!$B$26)):INDEX($C$1:$C$13701,MAX(1,ROW()-1))),MIN(INDEX($C$1:$C$13701,MIN(13701,ROW()+1)):INDEX($C$1:$C$13701,MIN(13701,ROW()+設定!$B$26))))*10^(設定!$B$27/20)),1,0))</f>
        <v>0</v>
      </c>
      <c r="G12910" s="33" t="n">
        <f aca="false">$G12909+IF($F12910=1,1,0)</f>
        <v>6</v>
      </c>
      <c r="H12910" s="0" t="str">
        <f aca="false">IF($F12910=1,$G12910,"")</f>
        <v/>
      </c>
    </row>
    <row r="12911" customFormat="false" ht="15" hidden="false" customHeight="false" outlineLevel="0" collapsed="false">
      <c r="A12911" s="30"/>
      <c r="B12911" s="31"/>
      <c r="C12911" s="32" t="str">
        <f aca="false">IF($A12911="","",IF(設定!$B$21="dB",10^($B12911/20),ABS($B12911)))</f>
        <v/>
      </c>
      <c r="D12911" s="32" t="str">
        <f aca="false">IF($A12911="","",$A12911^2)</f>
        <v/>
      </c>
      <c r="E12911" s="32" t="str">
        <f aca="false">IF($A12911="","",IF($C12911&lt;=0,"",1/$C12911^2))</f>
        <v/>
      </c>
      <c r="F12911" s="33" t="n">
        <f aca="false">IF(OR(ROW()-設定!$B$30&lt;2,ROW()+設定!$B$30&gt;13701,N($A12911)&lt;=0,N(INDEX($A$2:$A$13701,MIN(13700,MAX(1,ROW()-1+設定!$B$30))))&lt;=0,$A12911&lt;設定!$B$28,$A12911&gt;設定!$B$29),0,IF(AND($C12911&gt;=MAX(INDEX($C$1:$C$13701,MAX(1,ROW()-設定!$B$24)):INDEX($C$1:$C$13701,MAX(1,ROW()-1))),$C12911&gt;MAX(INDEX($C$1:$C$13701,MIN(13701,ROW()+1)):INDEX($C$1:$C$13701,MIN(13701,ROW()+設定!$B$24))),$C12911&gt;=設定!$B$32,$C12911&gt;=MAX(MIN(INDEX($C$1:$C$13701,MAX(1,ROW()-設定!$B$26)):INDEX($C$1:$C$13701,MAX(1,ROW()-1))),MIN(INDEX($C$1:$C$13701,MIN(13701,ROW()+1)):INDEX($C$1:$C$13701,MIN(13701,ROW()+設定!$B$26))))*10^(設定!$B$27/20)),1,0))</f>
        <v>0</v>
      </c>
      <c r="G12911" s="33" t="n">
        <f aca="false">$G12910+IF($F12911=1,1,0)</f>
        <v>6</v>
      </c>
      <c r="H12911" s="0" t="str">
        <f aca="false">IF($F12911=1,$G12911,"")</f>
        <v/>
      </c>
    </row>
    <row r="12912" customFormat="false" ht="15" hidden="false" customHeight="false" outlineLevel="0" collapsed="false">
      <c r="A12912" s="30"/>
      <c r="B12912" s="31"/>
      <c r="C12912" s="32" t="str">
        <f aca="false">IF($A12912="","",IF(設定!$B$21="dB",10^($B12912/20),ABS($B12912)))</f>
        <v/>
      </c>
      <c r="D12912" s="32" t="str">
        <f aca="false">IF($A12912="","",$A12912^2)</f>
        <v/>
      </c>
      <c r="E12912" s="32" t="str">
        <f aca="false">IF($A12912="","",IF($C12912&lt;=0,"",1/$C12912^2))</f>
        <v/>
      </c>
      <c r="F12912" s="33" t="n">
        <f aca="false">IF(OR(ROW()-設定!$B$30&lt;2,ROW()+設定!$B$30&gt;13701,N($A12912)&lt;=0,N(INDEX($A$2:$A$13701,MIN(13700,MAX(1,ROW()-1+設定!$B$30))))&lt;=0,$A12912&lt;設定!$B$28,$A12912&gt;設定!$B$29),0,IF(AND($C12912&gt;=MAX(INDEX($C$1:$C$13701,MAX(1,ROW()-設定!$B$24)):INDEX($C$1:$C$13701,MAX(1,ROW()-1))),$C12912&gt;MAX(INDEX($C$1:$C$13701,MIN(13701,ROW()+1)):INDEX($C$1:$C$13701,MIN(13701,ROW()+設定!$B$24))),$C12912&gt;=設定!$B$32,$C12912&gt;=MAX(MIN(INDEX($C$1:$C$13701,MAX(1,ROW()-設定!$B$26)):INDEX($C$1:$C$13701,MAX(1,ROW()-1))),MIN(INDEX($C$1:$C$13701,MIN(13701,ROW()+1)):INDEX($C$1:$C$13701,MIN(13701,ROW()+設定!$B$26))))*10^(設定!$B$27/20)),1,0))</f>
        <v>0</v>
      </c>
      <c r="G12912" s="33" t="n">
        <f aca="false">$G12911+IF($F12912=1,1,0)</f>
        <v>6</v>
      </c>
      <c r="H12912" s="0" t="str">
        <f aca="false">IF($F12912=1,$G12912,"")</f>
        <v/>
      </c>
    </row>
    <row r="12913" customFormat="false" ht="15" hidden="false" customHeight="false" outlineLevel="0" collapsed="false">
      <c r="A12913" s="30"/>
      <c r="B12913" s="31"/>
      <c r="C12913" s="32" t="str">
        <f aca="false">IF($A12913="","",IF(設定!$B$21="dB",10^($B12913/20),ABS($B12913)))</f>
        <v/>
      </c>
      <c r="D12913" s="32" t="str">
        <f aca="false">IF($A12913="","",$A12913^2)</f>
        <v/>
      </c>
      <c r="E12913" s="32" t="str">
        <f aca="false">IF($A12913="","",IF($C12913&lt;=0,"",1/$C12913^2))</f>
        <v/>
      </c>
      <c r="F12913" s="33" t="n">
        <f aca="false">IF(OR(ROW()-設定!$B$30&lt;2,ROW()+設定!$B$30&gt;13701,N($A12913)&lt;=0,N(INDEX($A$2:$A$13701,MIN(13700,MAX(1,ROW()-1+設定!$B$30))))&lt;=0,$A12913&lt;設定!$B$28,$A12913&gt;設定!$B$29),0,IF(AND($C12913&gt;=MAX(INDEX($C$1:$C$13701,MAX(1,ROW()-設定!$B$24)):INDEX($C$1:$C$13701,MAX(1,ROW()-1))),$C12913&gt;MAX(INDEX($C$1:$C$13701,MIN(13701,ROW()+1)):INDEX($C$1:$C$13701,MIN(13701,ROW()+設定!$B$24))),$C12913&gt;=設定!$B$32,$C12913&gt;=MAX(MIN(INDEX($C$1:$C$13701,MAX(1,ROW()-設定!$B$26)):INDEX($C$1:$C$13701,MAX(1,ROW()-1))),MIN(INDEX($C$1:$C$13701,MIN(13701,ROW()+1)):INDEX($C$1:$C$13701,MIN(13701,ROW()+設定!$B$26))))*10^(設定!$B$27/20)),1,0))</f>
        <v>0</v>
      </c>
      <c r="G12913" s="33" t="n">
        <f aca="false">$G12912+IF($F12913=1,1,0)</f>
        <v>6</v>
      </c>
      <c r="H12913" s="0" t="str">
        <f aca="false">IF($F12913=1,$G12913,"")</f>
        <v/>
      </c>
    </row>
    <row r="12914" customFormat="false" ht="15" hidden="false" customHeight="false" outlineLevel="0" collapsed="false">
      <c r="A12914" s="30"/>
      <c r="B12914" s="31"/>
      <c r="C12914" s="32" t="str">
        <f aca="false">IF($A12914="","",IF(設定!$B$21="dB",10^($B12914/20),ABS($B12914)))</f>
        <v/>
      </c>
      <c r="D12914" s="32" t="str">
        <f aca="false">IF($A12914="","",$A12914^2)</f>
        <v/>
      </c>
      <c r="E12914" s="32" t="str">
        <f aca="false">IF($A12914="","",IF($C12914&lt;=0,"",1/$C12914^2))</f>
        <v/>
      </c>
      <c r="F12914" s="33" t="n">
        <f aca="false">IF(OR(ROW()-設定!$B$30&lt;2,ROW()+設定!$B$30&gt;13701,N($A12914)&lt;=0,N(INDEX($A$2:$A$13701,MIN(13700,MAX(1,ROW()-1+設定!$B$30))))&lt;=0,$A12914&lt;設定!$B$28,$A12914&gt;設定!$B$29),0,IF(AND($C12914&gt;=MAX(INDEX($C$1:$C$13701,MAX(1,ROW()-設定!$B$24)):INDEX($C$1:$C$13701,MAX(1,ROW()-1))),$C12914&gt;MAX(INDEX($C$1:$C$13701,MIN(13701,ROW()+1)):INDEX($C$1:$C$13701,MIN(13701,ROW()+設定!$B$24))),$C12914&gt;=設定!$B$32,$C12914&gt;=MAX(MIN(INDEX($C$1:$C$13701,MAX(1,ROW()-設定!$B$26)):INDEX($C$1:$C$13701,MAX(1,ROW()-1))),MIN(INDEX($C$1:$C$13701,MIN(13701,ROW()+1)):INDEX($C$1:$C$13701,MIN(13701,ROW()+設定!$B$26))))*10^(設定!$B$27/20)),1,0))</f>
        <v>0</v>
      </c>
      <c r="G12914" s="33" t="n">
        <f aca="false">$G12913+IF($F12914=1,1,0)</f>
        <v>6</v>
      </c>
      <c r="H12914" s="0" t="str">
        <f aca="false">IF($F12914=1,$G12914,"")</f>
        <v/>
      </c>
    </row>
    <row r="12915" customFormat="false" ht="15" hidden="false" customHeight="false" outlineLevel="0" collapsed="false">
      <c r="A12915" s="30"/>
      <c r="B12915" s="31"/>
      <c r="C12915" s="32" t="str">
        <f aca="false">IF($A12915="","",IF(設定!$B$21="dB",10^($B12915/20),ABS($B12915)))</f>
        <v/>
      </c>
      <c r="D12915" s="32" t="str">
        <f aca="false">IF($A12915="","",$A12915^2)</f>
        <v/>
      </c>
      <c r="E12915" s="32" t="str">
        <f aca="false">IF($A12915="","",IF($C12915&lt;=0,"",1/$C12915^2))</f>
        <v/>
      </c>
      <c r="F12915" s="33" t="n">
        <f aca="false">IF(OR(ROW()-設定!$B$30&lt;2,ROW()+設定!$B$30&gt;13701,N($A12915)&lt;=0,N(INDEX($A$2:$A$13701,MIN(13700,MAX(1,ROW()-1+設定!$B$30))))&lt;=0,$A12915&lt;設定!$B$28,$A12915&gt;設定!$B$29),0,IF(AND($C12915&gt;=MAX(INDEX($C$1:$C$13701,MAX(1,ROW()-設定!$B$24)):INDEX($C$1:$C$13701,MAX(1,ROW()-1))),$C12915&gt;MAX(INDEX($C$1:$C$13701,MIN(13701,ROW()+1)):INDEX($C$1:$C$13701,MIN(13701,ROW()+設定!$B$24))),$C12915&gt;=設定!$B$32,$C12915&gt;=MAX(MIN(INDEX($C$1:$C$13701,MAX(1,ROW()-設定!$B$26)):INDEX($C$1:$C$13701,MAX(1,ROW()-1))),MIN(INDEX($C$1:$C$13701,MIN(13701,ROW()+1)):INDEX($C$1:$C$13701,MIN(13701,ROW()+設定!$B$26))))*10^(設定!$B$27/20)),1,0))</f>
        <v>0</v>
      </c>
      <c r="G12915" s="33" t="n">
        <f aca="false">$G12914+IF($F12915=1,1,0)</f>
        <v>6</v>
      </c>
      <c r="H12915" s="0" t="str">
        <f aca="false">IF($F12915=1,$G12915,"")</f>
        <v/>
      </c>
    </row>
    <row r="12916" customFormat="false" ht="15" hidden="false" customHeight="false" outlineLevel="0" collapsed="false">
      <c r="A12916" s="30"/>
      <c r="B12916" s="31"/>
      <c r="C12916" s="32" t="str">
        <f aca="false">IF($A12916="","",IF(設定!$B$21="dB",10^($B12916/20),ABS($B12916)))</f>
        <v/>
      </c>
      <c r="D12916" s="32" t="str">
        <f aca="false">IF($A12916="","",$A12916^2)</f>
        <v/>
      </c>
      <c r="E12916" s="32" t="str">
        <f aca="false">IF($A12916="","",IF($C12916&lt;=0,"",1/$C12916^2))</f>
        <v/>
      </c>
      <c r="F12916" s="33" t="n">
        <f aca="false">IF(OR(ROW()-設定!$B$30&lt;2,ROW()+設定!$B$30&gt;13701,N($A12916)&lt;=0,N(INDEX($A$2:$A$13701,MIN(13700,MAX(1,ROW()-1+設定!$B$30))))&lt;=0,$A12916&lt;設定!$B$28,$A12916&gt;設定!$B$29),0,IF(AND($C12916&gt;=MAX(INDEX($C$1:$C$13701,MAX(1,ROW()-設定!$B$24)):INDEX($C$1:$C$13701,MAX(1,ROW()-1))),$C12916&gt;MAX(INDEX($C$1:$C$13701,MIN(13701,ROW()+1)):INDEX($C$1:$C$13701,MIN(13701,ROW()+設定!$B$24))),$C12916&gt;=設定!$B$32,$C12916&gt;=MAX(MIN(INDEX($C$1:$C$13701,MAX(1,ROW()-設定!$B$26)):INDEX($C$1:$C$13701,MAX(1,ROW()-1))),MIN(INDEX($C$1:$C$13701,MIN(13701,ROW()+1)):INDEX($C$1:$C$13701,MIN(13701,ROW()+設定!$B$26))))*10^(設定!$B$27/20)),1,0))</f>
        <v>0</v>
      </c>
      <c r="G12916" s="33" t="n">
        <f aca="false">$G12915+IF($F12916=1,1,0)</f>
        <v>6</v>
      </c>
      <c r="H12916" s="0" t="str">
        <f aca="false">IF($F12916=1,$G12916,"")</f>
        <v/>
      </c>
    </row>
    <row r="12917" customFormat="false" ht="15" hidden="false" customHeight="false" outlineLevel="0" collapsed="false">
      <c r="A12917" s="30"/>
      <c r="B12917" s="31"/>
      <c r="C12917" s="32" t="str">
        <f aca="false">IF($A12917="","",IF(設定!$B$21="dB",10^($B12917/20),ABS($B12917)))</f>
        <v/>
      </c>
      <c r="D12917" s="32" t="str">
        <f aca="false">IF($A12917="","",$A12917^2)</f>
        <v/>
      </c>
      <c r="E12917" s="32" t="str">
        <f aca="false">IF($A12917="","",IF($C12917&lt;=0,"",1/$C12917^2))</f>
        <v/>
      </c>
      <c r="F12917" s="33" t="n">
        <f aca="false">IF(OR(ROW()-設定!$B$30&lt;2,ROW()+設定!$B$30&gt;13701,N($A12917)&lt;=0,N(INDEX($A$2:$A$13701,MIN(13700,MAX(1,ROW()-1+設定!$B$30))))&lt;=0,$A12917&lt;設定!$B$28,$A12917&gt;設定!$B$29),0,IF(AND($C12917&gt;=MAX(INDEX($C$1:$C$13701,MAX(1,ROW()-設定!$B$24)):INDEX($C$1:$C$13701,MAX(1,ROW()-1))),$C12917&gt;MAX(INDEX($C$1:$C$13701,MIN(13701,ROW()+1)):INDEX($C$1:$C$13701,MIN(13701,ROW()+設定!$B$24))),$C12917&gt;=設定!$B$32,$C12917&gt;=MAX(MIN(INDEX($C$1:$C$13701,MAX(1,ROW()-設定!$B$26)):INDEX($C$1:$C$13701,MAX(1,ROW()-1))),MIN(INDEX($C$1:$C$13701,MIN(13701,ROW()+1)):INDEX($C$1:$C$13701,MIN(13701,ROW()+設定!$B$26))))*10^(設定!$B$27/20)),1,0))</f>
        <v>0</v>
      </c>
      <c r="G12917" s="33" t="n">
        <f aca="false">$G12916+IF($F12917=1,1,0)</f>
        <v>6</v>
      </c>
      <c r="H12917" s="0" t="str">
        <f aca="false">IF($F12917=1,$G12917,"")</f>
        <v/>
      </c>
    </row>
    <row r="12918" customFormat="false" ht="15" hidden="false" customHeight="false" outlineLevel="0" collapsed="false">
      <c r="A12918" s="30"/>
      <c r="B12918" s="31"/>
      <c r="C12918" s="32" t="str">
        <f aca="false">IF($A12918="","",IF(設定!$B$21="dB",10^($B12918/20),ABS($B12918)))</f>
        <v/>
      </c>
      <c r="D12918" s="32" t="str">
        <f aca="false">IF($A12918="","",$A12918^2)</f>
        <v/>
      </c>
      <c r="E12918" s="32" t="str">
        <f aca="false">IF($A12918="","",IF($C12918&lt;=0,"",1/$C12918^2))</f>
        <v/>
      </c>
      <c r="F12918" s="33" t="n">
        <f aca="false">IF(OR(ROW()-設定!$B$30&lt;2,ROW()+設定!$B$30&gt;13701,N($A12918)&lt;=0,N(INDEX($A$2:$A$13701,MIN(13700,MAX(1,ROW()-1+設定!$B$30))))&lt;=0,$A12918&lt;設定!$B$28,$A12918&gt;設定!$B$29),0,IF(AND($C12918&gt;=MAX(INDEX($C$1:$C$13701,MAX(1,ROW()-設定!$B$24)):INDEX($C$1:$C$13701,MAX(1,ROW()-1))),$C12918&gt;MAX(INDEX($C$1:$C$13701,MIN(13701,ROW()+1)):INDEX($C$1:$C$13701,MIN(13701,ROW()+設定!$B$24))),$C12918&gt;=設定!$B$32,$C12918&gt;=MAX(MIN(INDEX($C$1:$C$13701,MAX(1,ROW()-設定!$B$26)):INDEX($C$1:$C$13701,MAX(1,ROW()-1))),MIN(INDEX($C$1:$C$13701,MIN(13701,ROW()+1)):INDEX($C$1:$C$13701,MIN(13701,ROW()+設定!$B$26))))*10^(設定!$B$27/20)),1,0))</f>
        <v>0</v>
      </c>
      <c r="G12918" s="33" t="n">
        <f aca="false">$G12917+IF($F12918=1,1,0)</f>
        <v>6</v>
      </c>
      <c r="H12918" s="0" t="str">
        <f aca="false">IF($F12918=1,$G12918,"")</f>
        <v/>
      </c>
    </row>
    <row r="12919" customFormat="false" ht="15" hidden="false" customHeight="false" outlineLevel="0" collapsed="false">
      <c r="A12919" s="30"/>
      <c r="B12919" s="31"/>
      <c r="C12919" s="32" t="str">
        <f aca="false">IF($A12919="","",IF(設定!$B$21="dB",10^($B12919/20),ABS($B12919)))</f>
        <v/>
      </c>
      <c r="D12919" s="32" t="str">
        <f aca="false">IF($A12919="","",$A12919^2)</f>
        <v/>
      </c>
      <c r="E12919" s="32" t="str">
        <f aca="false">IF($A12919="","",IF($C12919&lt;=0,"",1/$C12919^2))</f>
        <v/>
      </c>
      <c r="F12919" s="33" t="n">
        <f aca="false">IF(OR(ROW()-設定!$B$30&lt;2,ROW()+設定!$B$30&gt;13701,N($A12919)&lt;=0,N(INDEX($A$2:$A$13701,MIN(13700,MAX(1,ROW()-1+設定!$B$30))))&lt;=0,$A12919&lt;設定!$B$28,$A12919&gt;設定!$B$29),0,IF(AND($C12919&gt;=MAX(INDEX($C$1:$C$13701,MAX(1,ROW()-設定!$B$24)):INDEX($C$1:$C$13701,MAX(1,ROW()-1))),$C12919&gt;MAX(INDEX($C$1:$C$13701,MIN(13701,ROW()+1)):INDEX($C$1:$C$13701,MIN(13701,ROW()+設定!$B$24))),$C12919&gt;=設定!$B$32,$C12919&gt;=MAX(MIN(INDEX($C$1:$C$13701,MAX(1,ROW()-設定!$B$26)):INDEX($C$1:$C$13701,MAX(1,ROW()-1))),MIN(INDEX($C$1:$C$13701,MIN(13701,ROW()+1)):INDEX($C$1:$C$13701,MIN(13701,ROW()+設定!$B$26))))*10^(設定!$B$27/20)),1,0))</f>
        <v>0</v>
      </c>
      <c r="G12919" s="33" t="n">
        <f aca="false">$G12918+IF($F12919=1,1,0)</f>
        <v>6</v>
      </c>
      <c r="H12919" s="0" t="str">
        <f aca="false">IF($F12919=1,$G12919,"")</f>
        <v/>
      </c>
    </row>
    <row r="12920" customFormat="false" ht="15" hidden="false" customHeight="false" outlineLevel="0" collapsed="false">
      <c r="A12920" s="30"/>
      <c r="B12920" s="31"/>
      <c r="C12920" s="32" t="str">
        <f aca="false">IF($A12920="","",IF(設定!$B$21="dB",10^($B12920/20),ABS($B12920)))</f>
        <v/>
      </c>
      <c r="D12920" s="32" t="str">
        <f aca="false">IF($A12920="","",$A12920^2)</f>
        <v/>
      </c>
      <c r="E12920" s="32" t="str">
        <f aca="false">IF($A12920="","",IF($C12920&lt;=0,"",1/$C12920^2))</f>
        <v/>
      </c>
      <c r="F12920" s="33" t="n">
        <f aca="false">IF(OR(ROW()-設定!$B$30&lt;2,ROW()+設定!$B$30&gt;13701,N($A12920)&lt;=0,N(INDEX($A$2:$A$13701,MIN(13700,MAX(1,ROW()-1+設定!$B$30))))&lt;=0,$A12920&lt;設定!$B$28,$A12920&gt;設定!$B$29),0,IF(AND($C12920&gt;=MAX(INDEX($C$1:$C$13701,MAX(1,ROW()-設定!$B$24)):INDEX($C$1:$C$13701,MAX(1,ROW()-1))),$C12920&gt;MAX(INDEX($C$1:$C$13701,MIN(13701,ROW()+1)):INDEX($C$1:$C$13701,MIN(13701,ROW()+設定!$B$24))),$C12920&gt;=設定!$B$32,$C12920&gt;=MAX(MIN(INDEX($C$1:$C$13701,MAX(1,ROW()-設定!$B$26)):INDEX($C$1:$C$13701,MAX(1,ROW()-1))),MIN(INDEX($C$1:$C$13701,MIN(13701,ROW()+1)):INDEX($C$1:$C$13701,MIN(13701,ROW()+設定!$B$26))))*10^(設定!$B$27/20)),1,0))</f>
        <v>0</v>
      </c>
      <c r="G12920" s="33" t="n">
        <f aca="false">$G12919+IF($F12920=1,1,0)</f>
        <v>6</v>
      </c>
      <c r="H12920" s="0" t="str">
        <f aca="false">IF($F12920=1,$G12920,"")</f>
        <v/>
      </c>
    </row>
    <row r="12921" customFormat="false" ht="15" hidden="false" customHeight="false" outlineLevel="0" collapsed="false">
      <c r="A12921" s="30"/>
      <c r="B12921" s="31"/>
      <c r="C12921" s="32" t="str">
        <f aca="false">IF($A12921="","",IF(設定!$B$21="dB",10^($B12921/20),ABS($B12921)))</f>
        <v/>
      </c>
      <c r="D12921" s="32" t="str">
        <f aca="false">IF($A12921="","",$A12921^2)</f>
        <v/>
      </c>
      <c r="E12921" s="32" t="str">
        <f aca="false">IF($A12921="","",IF($C12921&lt;=0,"",1/$C12921^2))</f>
        <v/>
      </c>
      <c r="F12921" s="33" t="n">
        <f aca="false">IF(OR(ROW()-設定!$B$30&lt;2,ROW()+設定!$B$30&gt;13701,N($A12921)&lt;=0,N(INDEX($A$2:$A$13701,MIN(13700,MAX(1,ROW()-1+設定!$B$30))))&lt;=0,$A12921&lt;設定!$B$28,$A12921&gt;設定!$B$29),0,IF(AND($C12921&gt;=MAX(INDEX($C$1:$C$13701,MAX(1,ROW()-設定!$B$24)):INDEX($C$1:$C$13701,MAX(1,ROW()-1))),$C12921&gt;MAX(INDEX($C$1:$C$13701,MIN(13701,ROW()+1)):INDEX($C$1:$C$13701,MIN(13701,ROW()+設定!$B$24))),$C12921&gt;=設定!$B$32,$C12921&gt;=MAX(MIN(INDEX($C$1:$C$13701,MAX(1,ROW()-設定!$B$26)):INDEX($C$1:$C$13701,MAX(1,ROW()-1))),MIN(INDEX($C$1:$C$13701,MIN(13701,ROW()+1)):INDEX($C$1:$C$13701,MIN(13701,ROW()+設定!$B$26))))*10^(設定!$B$27/20)),1,0))</f>
        <v>0</v>
      </c>
      <c r="G12921" s="33" t="n">
        <f aca="false">$G12920+IF($F12921=1,1,0)</f>
        <v>6</v>
      </c>
      <c r="H12921" s="0" t="str">
        <f aca="false">IF($F12921=1,$G12921,"")</f>
        <v/>
      </c>
    </row>
    <row r="12922" customFormat="false" ht="15" hidden="false" customHeight="false" outlineLevel="0" collapsed="false">
      <c r="A12922" s="30"/>
      <c r="B12922" s="31"/>
      <c r="C12922" s="32" t="str">
        <f aca="false">IF($A12922="","",IF(設定!$B$21="dB",10^($B12922/20),ABS($B12922)))</f>
        <v/>
      </c>
      <c r="D12922" s="32" t="str">
        <f aca="false">IF($A12922="","",$A12922^2)</f>
        <v/>
      </c>
      <c r="E12922" s="32" t="str">
        <f aca="false">IF($A12922="","",IF($C12922&lt;=0,"",1/$C12922^2))</f>
        <v/>
      </c>
      <c r="F12922" s="33" t="n">
        <f aca="false">IF(OR(ROW()-設定!$B$30&lt;2,ROW()+設定!$B$30&gt;13701,N($A12922)&lt;=0,N(INDEX($A$2:$A$13701,MIN(13700,MAX(1,ROW()-1+設定!$B$30))))&lt;=0,$A12922&lt;設定!$B$28,$A12922&gt;設定!$B$29),0,IF(AND($C12922&gt;=MAX(INDEX($C$1:$C$13701,MAX(1,ROW()-設定!$B$24)):INDEX($C$1:$C$13701,MAX(1,ROW()-1))),$C12922&gt;MAX(INDEX($C$1:$C$13701,MIN(13701,ROW()+1)):INDEX($C$1:$C$13701,MIN(13701,ROW()+設定!$B$24))),$C12922&gt;=設定!$B$32,$C12922&gt;=MAX(MIN(INDEX($C$1:$C$13701,MAX(1,ROW()-設定!$B$26)):INDEX($C$1:$C$13701,MAX(1,ROW()-1))),MIN(INDEX($C$1:$C$13701,MIN(13701,ROW()+1)):INDEX($C$1:$C$13701,MIN(13701,ROW()+設定!$B$26))))*10^(設定!$B$27/20)),1,0))</f>
        <v>0</v>
      </c>
      <c r="G12922" s="33" t="n">
        <f aca="false">$G12921+IF($F12922=1,1,0)</f>
        <v>6</v>
      </c>
      <c r="H12922" s="0" t="str">
        <f aca="false">IF($F12922=1,$G12922,"")</f>
        <v/>
      </c>
    </row>
    <row r="12923" customFormat="false" ht="15" hidden="false" customHeight="false" outlineLevel="0" collapsed="false">
      <c r="A12923" s="30"/>
      <c r="B12923" s="31"/>
      <c r="C12923" s="32" t="str">
        <f aca="false">IF($A12923="","",IF(設定!$B$21="dB",10^($B12923/20),ABS($B12923)))</f>
        <v/>
      </c>
      <c r="D12923" s="32" t="str">
        <f aca="false">IF($A12923="","",$A12923^2)</f>
        <v/>
      </c>
      <c r="E12923" s="32" t="str">
        <f aca="false">IF($A12923="","",IF($C12923&lt;=0,"",1/$C12923^2))</f>
        <v/>
      </c>
      <c r="F12923" s="33" t="n">
        <f aca="false">IF(OR(ROW()-設定!$B$30&lt;2,ROW()+設定!$B$30&gt;13701,N($A12923)&lt;=0,N(INDEX($A$2:$A$13701,MIN(13700,MAX(1,ROW()-1+設定!$B$30))))&lt;=0,$A12923&lt;設定!$B$28,$A12923&gt;設定!$B$29),0,IF(AND($C12923&gt;=MAX(INDEX($C$1:$C$13701,MAX(1,ROW()-設定!$B$24)):INDEX($C$1:$C$13701,MAX(1,ROW()-1))),$C12923&gt;MAX(INDEX($C$1:$C$13701,MIN(13701,ROW()+1)):INDEX($C$1:$C$13701,MIN(13701,ROW()+設定!$B$24))),$C12923&gt;=設定!$B$32,$C12923&gt;=MAX(MIN(INDEX($C$1:$C$13701,MAX(1,ROW()-設定!$B$26)):INDEX($C$1:$C$13701,MAX(1,ROW()-1))),MIN(INDEX($C$1:$C$13701,MIN(13701,ROW()+1)):INDEX($C$1:$C$13701,MIN(13701,ROW()+設定!$B$26))))*10^(設定!$B$27/20)),1,0))</f>
        <v>0</v>
      </c>
      <c r="G12923" s="33" t="n">
        <f aca="false">$G12922+IF($F12923=1,1,0)</f>
        <v>6</v>
      </c>
      <c r="H12923" s="0" t="str">
        <f aca="false">IF($F12923=1,$G12923,"")</f>
        <v/>
      </c>
    </row>
    <row r="12924" customFormat="false" ht="15" hidden="false" customHeight="false" outlineLevel="0" collapsed="false">
      <c r="A12924" s="30"/>
      <c r="B12924" s="31"/>
      <c r="C12924" s="32" t="str">
        <f aca="false">IF($A12924="","",IF(設定!$B$21="dB",10^($B12924/20),ABS($B12924)))</f>
        <v/>
      </c>
      <c r="D12924" s="32" t="str">
        <f aca="false">IF($A12924="","",$A12924^2)</f>
        <v/>
      </c>
      <c r="E12924" s="32" t="str">
        <f aca="false">IF($A12924="","",IF($C12924&lt;=0,"",1/$C12924^2))</f>
        <v/>
      </c>
      <c r="F12924" s="33" t="n">
        <f aca="false">IF(OR(ROW()-設定!$B$30&lt;2,ROW()+設定!$B$30&gt;13701,N($A12924)&lt;=0,N(INDEX($A$2:$A$13701,MIN(13700,MAX(1,ROW()-1+設定!$B$30))))&lt;=0,$A12924&lt;設定!$B$28,$A12924&gt;設定!$B$29),0,IF(AND($C12924&gt;=MAX(INDEX($C$1:$C$13701,MAX(1,ROW()-設定!$B$24)):INDEX($C$1:$C$13701,MAX(1,ROW()-1))),$C12924&gt;MAX(INDEX($C$1:$C$13701,MIN(13701,ROW()+1)):INDEX($C$1:$C$13701,MIN(13701,ROW()+設定!$B$24))),$C12924&gt;=設定!$B$32,$C12924&gt;=MAX(MIN(INDEX($C$1:$C$13701,MAX(1,ROW()-設定!$B$26)):INDEX($C$1:$C$13701,MAX(1,ROW()-1))),MIN(INDEX($C$1:$C$13701,MIN(13701,ROW()+1)):INDEX($C$1:$C$13701,MIN(13701,ROW()+設定!$B$26))))*10^(設定!$B$27/20)),1,0))</f>
        <v>0</v>
      </c>
      <c r="G12924" s="33" t="n">
        <f aca="false">$G12923+IF($F12924=1,1,0)</f>
        <v>6</v>
      </c>
      <c r="H12924" s="0" t="str">
        <f aca="false">IF($F12924=1,$G12924,"")</f>
        <v/>
      </c>
    </row>
    <row r="12925" customFormat="false" ht="15" hidden="false" customHeight="false" outlineLevel="0" collapsed="false">
      <c r="A12925" s="30"/>
      <c r="B12925" s="31"/>
      <c r="C12925" s="32" t="str">
        <f aca="false">IF($A12925="","",IF(設定!$B$21="dB",10^($B12925/20),ABS($B12925)))</f>
        <v/>
      </c>
      <c r="D12925" s="32" t="str">
        <f aca="false">IF($A12925="","",$A12925^2)</f>
        <v/>
      </c>
      <c r="E12925" s="32" t="str">
        <f aca="false">IF($A12925="","",IF($C12925&lt;=0,"",1/$C12925^2))</f>
        <v/>
      </c>
      <c r="F12925" s="33" t="n">
        <f aca="false">IF(OR(ROW()-設定!$B$30&lt;2,ROW()+設定!$B$30&gt;13701,N($A12925)&lt;=0,N(INDEX($A$2:$A$13701,MIN(13700,MAX(1,ROW()-1+設定!$B$30))))&lt;=0,$A12925&lt;設定!$B$28,$A12925&gt;設定!$B$29),0,IF(AND($C12925&gt;=MAX(INDEX($C$1:$C$13701,MAX(1,ROW()-設定!$B$24)):INDEX($C$1:$C$13701,MAX(1,ROW()-1))),$C12925&gt;MAX(INDEX($C$1:$C$13701,MIN(13701,ROW()+1)):INDEX($C$1:$C$13701,MIN(13701,ROW()+設定!$B$24))),$C12925&gt;=設定!$B$32,$C12925&gt;=MAX(MIN(INDEX($C$1:$C$13701,MAX(1,ROW()-設定!$B$26)):INDEX($C$1:$C$13701,MAX(1,ROW()-1))),MIN(INDEX($C$1:$C$13701,MIN(13701,ROW()+1)):INDEX($C$1:$C$13701,MIN(13701,ROW()+設定!$B$26))))*10^(設定!$B$27/20)),1,0))</f>
        <v>0</v>
      </c>
      <c r="G12925" s="33" t="n">
        <f aca="false">$G12924+IF($F12925=1,1,0)</f>
        <v>6</v>
      </c>
      <c r="H12925" s="0" t="str">
        <f aca="false">IF($F12925=1,$G12925,"")</f>
        <v/>
      </c>
    </row>
    <row r="12926" customFormat="false" ht="15" hidden="false" customHeight="false" outlineLevel="0" collapsed="false">
      <c r="A12926" s="30"/>
      <c r="B12926" s="31"/>
      <c r="C12926" s="32" t="str">
        <f aca="false">IF($A12926="","",IF(設定!$B$21="dB",10^($B12926/20),ABS($B12926)))</f>
        <v/>
      </c>
      <c r="D12926" s="32" t="str">
        <f aca="false">IF($A12926="","",$A12926^2)</f>
        <v/>
      </c>
      <c r="E12926" s="32" t="str">
        <f aca="false">IF($A12926="","",IF($C12926&lt;=0,"",1/$C12926^2))</f>
        <v/>
      </c>
      <c r="F12926" s="33" t="n">
        <f aca="false">IF(OR(ROW()-設定!$B$30&lt;2,ROW()+設定!$B$30&gt;13701,N($A12926)&lt;=0,N(INDEX($A$2:$A$13701,MIN(13700,MAX(1,ROW()-1+設定!$B$30))))&lt;=0,$A12926&lt;設定!$B$28,$A12926&gt;設定!$B$29),0,IF(AND($C12926&gt;=MAX(INDEX($C$1:$C$13701,MAX(1,ROW()-設定!$B$24)):INDEX($C$1:$C$13701,MAX(1,ROW()-1))),$C12926&gt;MAX(INDEX($C$1:$C$13701,MIN(13701,ROW()+1)):INDEX($C$1:$C$13701,MIN(13701,ROW()+設定!$B$24))),$C12926&gt;=設定!$B$32,$C12926&gt;=MAX(MIN(INDEX($C$1:$C$13701,MAX(1,ROW()-設定!$B$26)):INDEX($C$1:$C$13701,MAX(1,ROW()-1))),MIN(INDEX($C$1:$C$13701,MIN(13701,ROW()+1)):INDEX($C$1:$C$13701,MIN(13701,ROW()+設定!$B$26))))*10^(設定!$B$27/20)),1,0))</f>
        <v>0</v>
      </c>
      <c r="G12926" s="33" t="n">
        <f aca="false">$G12925+IF($F12926=1,1,0)</f>
        <v>6</v>
      </c>
      <c r="H12926" s="0" t="str">
        <f aca="false">IF($F12926=1,$G12926,"")</f>
        <v/>
      </c>
    </row>
    <row r="12927" customFormat="false" ht="15" hidden="false" customHeight="false" outlineLevel="0" collapsed="false">
      <c r="A12927" s="30"/>
      <c r="B12927" s="31"/>
      <c r="C12927" s="32" t="str">
        <f aca="false">IF($A12927="","",IF(設定!$B$21="dB",10^($B12927/20),ABS($B12927)))</f>
        <v/>
      </c>
      <c r="D12927" s="32" t="str">
        <f aca="false">IF($A12927="","",$A12927^2)</f>
        <v/>
      </c>
      <c r="E12927" s="32" t="str">
        <f aca="false">IF($A12927="","",IF($C12927&lt;=0,"",1/$C12927^2))</f>
        <v/>
      </c>
      <c r="F12927" s="33" t="n">
        <f aca="false">IF(OR(ROW()-設定!$B$30&lt;2,ROW()+設定!$B$30&gt;13701,N($A12927)&lt;=0,N(INDEX($A$2:$A$13701,MIN(13700,MAX(1,ROW()-1+設定!$B$30))))&lt;=0,$A12927&lt;設定!$B$28,$A12927&gt;設定!$B$29),0,IF(AND($C12927&gt;=MAX(INDEX($C$1:$C$13701,MAX(1,ROW()-設定!$B$24)):INDEX($C$1:$C$13701,MAX(1,ROW()-1))),$C12927&gt;MAX(INDEX($C$1:$C$13701,MIN(13701,ROW()+1)):INDEX($C$1:$C$13701,MIN(13701,ROW()+設定!$B$24))),$C12927&gt;=設定!$B$32,$C12927&gt;=MAX(MIN(INDEX($C$1:$C$13701,MAX(1,ROW()-設定!$B$26)):INDEX($C$1:$C$13701,MAX(1,ROW()-1))),MIN(INDEX($C$1:$C$13701,MIN(13701,ROW()+1)):INDEX($C$1:$C$13701,MIN(13701,ROW()+設定!$B$26))))*10^(設定!$B$27/20)),1,0))</f>
        <v>0</v>
      </c>
      <c r="G12927" s="33" t="n">
        <f aca="false">$G12926+IF($F12927=1,1,0)</f>
        <v>6</v>
      </c>
      <c r="H12927" s="0" t="str">
        <f aca="false">IF($F12927=1,$G12927,"")</f>
        <v/>
      </c>
    </row>
    <row r="12928" customFormat="false" ht="15" hidden="false" customHeight="false" outlineLevel="0" collapsed="false">
      <c r="A12928" s="30"/>
      <c r="B12928" s="31"/>
      <c r="C12928" s="32" t="str">
        <f aca="false">IF($A12928="","",IF(設定!$B$21="dB",10^($B12928/20),ABS($B12928)))</f>
        <v/>
      </c>
      <c r="D12928" s="32" t="str">
        <f aca="false">IF($A12928="","",$A12928^2)</f>
        <v/>
      </c>
      <c r="E12928" s="32" t="str">
        <f aca="false">IF($A12928="","",IF($C12928&lt;=0,"",1/$C12928^2))</f>
        <v/>
      </c>
      <c r="F12928" s="33" t="n">
        <f aca="false">IF(OR(ROW()-設定!$B$30&lt;2,ROW()+設定!$B$30&gt;13701,N($A12928)&lt;=0,N(INDEX($A$2:$A$13701,MIN(13700,MAX(1,ROW()-1+設定!$B$30))))&lt;=0,$A12928&lt;設定!$B$28,$A12928&gt;設定!$B$29),0,IF(AND($C12928&gt;=MAX(INDEX($C$1:$C$13701,MAX(1,ROW()-設定!$B$24)):INDEX($C$1:$C$13701,MAX(1,ROW()-1))),$C12928&gt;MAX(INDEX($C$1:$C$13701,MIN(13701,ROW()+1)):INDEX($C$1:$C$13701,MIN(13701,ROW()+設定!$B$24))),$C12928&gt;=設定!$B$32,$C12928&gt;=MAX(MIN(INDEX($C$1:$C$13701,MAX(1,ROW()-設定!$B$26)):INDEX($C$1:$C$13701,MAX(1,ROW()-1))),MIN(INDEX($C$1:$C$13701,MIN(13701,ROW()+1)):INDEX($C$1:$C$13701,MIN(13701,ROW()+設定!$B$26))))*10^(設定!$B$27/20)),1,0))</f>
        <v>0</v>
      </c>
      <c r="G12928" s="33" t="n">
        <f aca="false">$G12927+IF($F12928=1,1,0)</f>
        <v>6</v>
      </c>
      <c r="H12928" s="0" t="str">
        <f aca="false">IF($F12928=1,$G12928,"")</f>
        <v/>
      </c>
    </row>
    <row r="12929" customFormat="false" ht="15" hidden="false" customHeight="false" outlineLevel="0" collapsed="false">
      <c r="A12929" s="30"/>
      <c r="B12929" s="31"/>
      <c r="C12929" s="32" t="str">
        <f aca="false">IF($A12929="","",IF(設定!$B$21="dB",10^($B12929/20),ABS($B12929)))</f>
        <v/>
      </c>
      <c r="D12929" s="32" t="str">
        <f aca="false">IF($A12929="","",$A12929^2)</f>
        <v/>
      </c>
      <c r="E12929" s="32" t="str">
        <f aca="false">IF($A12929="","",IF($C12929&lt;=0,"",1/$C12929^2))</f>
        <v/>
      </c>
      <c r="F12929" s="33" t="n">
        <f aca="false">IF(OR(ROW()-設定!$B$30&lt;2,ROW()+設定!$B$30&gt;13701,N($A12929)&lt;=0,N(INDEX($A$2:$A$13701,MIN(13700,MAX(1,ROW()-1+設定!$B$30))))&lt;=0,$A12929&lt;設定!$B$28,$A12929&gt;設定!$B$29),0,IF(AND($C12929&gt;=MAX(INDEX($C$1:$C$13701,MAX(1,ROW()-設定!$B$24)):INDEX($C$1:$C$13701,MAX(1,ROW()-1))),$C12929&gt;MAX(INDEX($C$1:$C$13701,MIN(13701,ROW()+1)):INDEX($C$1:$C$13701,MIN(13701,ROW()+設定!$B$24))),$C12929&gt;=設定!$B$32,$C12929&gt;=MAX(MIN(INDEX($C$1:$C$13701,MAX(1,ROW()-設定!$B$26)):INDEX($C$1:$C$13701,MAX(1,ROW()-1))),MIN(INDEX($C$1:$C$13701,MIN(13701,ROW()+1)):INDEX($C$1:$C$13701,MIN(13701,ROW()+設定!$B$26))))*10^(設定!$B$27/20)),1,0))</f>
        <v>0</v>
      </c>
      <c r="G12929" s="33" t="n">
        <f aca="false">$G12928+IF($F12929=1,1,0)</f>
        <v>6</v>
      </c>
      <c r="H12929" s="0" t="str">
        <f aca="false">IF($F12929=1,$G12929,"")</f>
        <v/>
      </c>
    </row>
    <row r="12930" customFormat="false" ht="15" hidden="false" customHeight="false" outlineLevel="0" collapsed="false">
      <c r="A12930" s="30"/>
      <c r="B12930" s="31"/>
      <c r="C12930" s="32" t="str">
        <f aca="false">IF($A12930="","",IF(設定!$B$21="dB",10^($B12930/20),ABS($B12930)))</f>
        <v/>
      </c>
      <c r="D12930" s="32" t="str">
        <f aca="false">IF($A12930="","",$A12930^2)</f>
        <v/>
      </c>
      <c r="E12930" s="32" t="str">
        <f aca="false">IF($A12930="","",IF($C12930&lt;=0,"",1/$C12930^2))</f>
        <v/>
      </c>
      <c r="F12930" s="33" t="n">
        <f aca="false">IF(OR(ROW()-設定!$B$30&lt;2,ROW()+設定!$B$30&gt;13701,N($A12930)&lt;=0,N(INDEX($A$2:$A$13701,MIN(13700,MAX(1,ROW()-1+設定!$B$30))))&lt;=0,$A12930&lt;設定!$B$28,$A12930&gt;設定!$B$29),0,IF(AND($C12930&gt;=MAX(INDEX($C$1:$C$13701,MAX(1,ROW()-設定!$B$24)):INDEX($C$1:$C$13701,MAX(1,ROW()-1))),$C12930&gt;MAX(INDEX($C$1:$C$13701,MIN(13701,ROW()+1)):INDEX($C$1:$C$13701,MIN(13701,ROW()+設定!$B$24))),$C12930&gt;=設定!$B$32,$C12930&gt;=MAX(MIN(INDEX($C$1:$C$13701,MAX(1,ROW()-設定!$B$26)):INDEX($C$1:$C$13701,MAX(1,ROW()-1))),MIN(INDEX($C$1:$C$13701,MIN(13701,ROW()+1)):INDEX($C$1:$C$13701,MIN(13701,ROW()+設定!$B$26))))*10^(設定!$B$27/20)),1,0))</f>
        <v>0</v>
      </c>
      <c r="G12930" s="33" t="n">
        <f aca="false">$G12929+IF($F12930=1,1,0)</f>
        <v>6</v>
      </c>
      <c r="H12930" s="0" t="str">
        <f aca="false">IF($F12930=1,$G12930,"")</f>
        <v/>
      </c>
    </row>
    <row r="12931" customFormat="false" ht="15" hidden="false" customHeight="false" outlineLevel="0" collapsed="false">
      <c r="A12931" s="30"/>
      <c r="B12931" s="31"/>
      <c r="C12931" s="32" t="str">
        <f aca="false">IF($A12931="","",IF(設定!$B$21="dB",10^($B12931/20),ABS($B12931)))</f>
        <v/>
      </c>
      <c r="D12931" s="32" t="str">
        <f aca="false">IF($A12931="","",$A12931^2)</f>
        <v/>
      </c>
      <c r="E12931" s="32" t="str">
        <f aca="false">IF($A12931="","",IF($C12931&lt;=0,"",1/$C12931^2))</f>
        <v/>
      </c>
      <c r="F12931" s="33" t="n">
        <f aca="false">IF(OR(ROW()-設定!$B$30&lt;2,ROW()+設定!$B$30&gt;13701,N($A12931)&lt;=0,N(INDEX($A$2:$A$13701,MIN(13700,MAX(1,ROW()-1+設定!$B$30))))&lt;=0,$A12931&lt;設定!$B$28,$A12931&gt;設定!$B$29),0,IF(AND($C12931&gt;=MAX(INDEX($C$1:$C$13701,MAX(1,ROW()-設定!$B$24)):INDEX($C$1:$C$13701,MAX(1,ROW()-1))),$C12931&gt;MAX(INDEX($C$1:$C$13701,MIN(13701,ROW()+1)):INDEX($C$1:$C$13701,MIN(13701,ROW()+設定!$B$24))),$C12931&gt;=設定!$B$32,$C12931&gt;=MAX(MIN(INDEX($C$1:$C$13701,MAX(1,ROW()-設定!$B$26)):INDEX($C$1:$C$13701,MAX(1,ROW()-1))),MIN(INDEX($C$1:$C$13701,MIN(13701,ROW()+1)):INDEX($C$1:$C$13701,MIN(13701,ROW()+設定!$B$26))))*10^(設定!$B$27/20)),1,0))</f>
        <v>0</v>
      </c>
      <c r="G12931" s="33" t="n">
        <f aca="false">$G12930+IF($F12931=1,1,0)</f>
        <v>6</v>
      </c>
      <c r="H12931" s="0" t="str">
        <f aca="false">IF($F12931=1,$G12931,"")</f>
        <v/>
      </c>
    </row>
    <row r="12932" customFormat="false" ht="15" hidden="false" customHeight="false" outlineLevel="0" collapsed="false">
      <c r="A12932" s="30"/>
      <c r="B12932" s="31"/>
      <c r="C12932" s="32" t="str">
        <f aca="false">IF($A12932="","",IF(設定!$B$21="dB",10^($B12932/20),ABS($B12932)))</f>
        <v/>
      </c>
      <c r="D12932" s="32" t="str">
        <f aca="false">IF($A12932="","",$A12932^2)</f>
        <v/>
      </c>
      <c r="E12932" s="32" t="str">
        <f aca="false">IF($A12932="","",IF($C12932&lt;=0,"",1/$C12932^2))</f>
        <v/>
      </c>
      <c r="F12932" s="33" t="n">
        <f aca="false">IF(OR(ROW()-設定!$B$30&lt;2,ROW()+設定!$B$30&gt;13701,N($A12932)&lt;=0,N(INDEX($A$2:$A$13701,MIN(13700,MAX(1,ROW()-1+設定!$B$30))))&lt;=0,$A12932&lt;設定!$B$28,$A12932&gt;設定!$B$29),0,IF(AND($C12932&gt;=MAX(INDEX($C$1:$C$13701,MAX(1,ROW()-設定!$B$24)):INDEX($C$1:$C$13701,MAX(1,ROW()-1))),$C12932&gt;MAX(INDEX($C$1:$C$13701,MIN(13701,ROW()+1)):INDEX($C$1:$C$13701,MIN(13701,ROW()+設定!$B$24))),$C12932&gt;=設定!$B$32,$C12932&gt;=MAX(MIN(INDEX($C$1:$C$13701,MAX(1,ROW()-設定!$B$26)):INDEX($C$1:$C$13701,MAX(1,ROW()-1))),MIN(INDEX($C$1:$C$13701,MIN(13701,ROW()+1)):INDEX($C$1:$C$13701,MIN(13701,ROW()+設定!$B$26))))*10^(設定!$B$27/20)),1,0))</f>
        <v>0</v>
      </c>
      <c r="G12932" s="33" t="n">
        <f aca="false">$G12931+IF($F12932=1,1,0)</f>
        <v>6</v>
      </c>
      <c r="H12932" s="0" t="str">
        <f aca="false">IF($F12932=1,$G12932,"")</f>
        <v/>
      </c>
    </row>
    <row r="12933" customFormat="false" ht="15" hidden="false" customHeight="false" outlineLevel="0" collapsed="false">
      <c r="A12933" s="30"/>
      <c r="B12933" s="31"/>
      <c r="C12933" s="32" t="str">
        <f aca="false">IF($A12933="","",IF(設定!$B$21="dB",10^($B12933/20),ABS($B12933)))</f>
        <v/>
      </c>
      <c r="D12933" s="32" t="str">
        <f aca="false">IF($A12933="","",$A12933^2)</f>
        <v/>
      </c>
      <c r="E12933" s="32" t="str">
        <f aca="false">IF($A12933="","",IF($C12933&lt;=0,"",1/$C12933^2))</f>
        <v/>
      </c>
      <c r="F12933" s="33" t="n">
        <f aca="false">IF(OR(ROW()-設定!$B$30&lt;2,ROW()+設定!$B$30&gt;13701,N($A12933)&lt;=0,N(INDEX($A$2:$A$13701,MIN(13700,MAX(1,ROW()-1+設定!$B$30))))&lt;=0,$A12933&lt;設定!$B$28,$A12933&gt;設定!$B$29),0,IF(AND($C12933&gt;=MAX(INDEX($C$1:$C$13701,MAX(1,ROW()-設定!$B$24)):INDEX($C$1:$C$13701,MAX(1,ROW()-1))),$C12933&gt;MAX(INDEX($C$1:$C$13701,MIN(13701,ROW()+1)):INDEX($C$1:$C$13701,MIN(13701,ROW()+設定!$B$24))),$C12933&gt;=設定!$B$32,$C12933&gt;=MAX(MIN(INDEX($C$1:$C$13701,MAX(1,ROW()-設定!$B$26)):INDEX($C$1:$C$13701,MAX(1,ROW()-1))),MIN(INDEX($C$1:$C$13701,MIN(13701,ROW()+1)):INDEX($C$1:$C$13701,MIN(13701,ROW()+設定!$B$26))))*10^(設定!$B$27/20)),1,0))</f>
        <v>0</v>
      </c>
      <c r="G12933" s="33" t="n">
        <f aca="false">$G12932+IF($F12933=1,1,0)</f>
        <v>6</v>
      </c>
      <c r="H12933" s="0" t="str">
        <f aca="false">IF($F12933=1,$G12933,"")</f>
        <v/>
      </c>
    </row>
    <row r="12934" customFormat="false" ht="15" hidden="false" customHeight="false" outlineLevel="0" collapsed="false">
      <c r="A12934" s="30"/>
      <c r="B12934" s="31"/>
      <c r="C12934" s="32" t="str">
        <f aca="false">IF($A12934="","",IF(設定!$B$21="dB",10^($B12934/20),ABS($B12934)))</f>
        <v/>
      </c>
      <c r="D12934" s="32" t="str">
        <f aca="false">IF($A12934="","",$A12934^2)</f>
        <v/>
      </c>
      <c r="E12934" s="32" t="str">
        <f aca="false">IF($A12934="","",IF($C12934&lt;=0,"",1/$C12934^2))</f>
        <v/>
      </c>
      <c r="F12934" s="33" t="n">
        <f aca="false">IF(OR(ROW()-設定!$B$30&lt;2,ROW()+設定!$B$30&gt;13701,N($A12934)&lt;=0,N(INDEX($A$2:$A$13701,MIN(13700,MAX(1,ROW()-1+設定!$B$30))))&lt;=0,$A12934&lt;設定!$B$28,$A12934&gt;設定!$B$29),0,IF(AND($C12934&gt;=MAX(INDEX($C$1:$C$13701,MAX(1,ROW()-設定!$B$24)):INDEX($C$1:$C$13701,MAX(1,ROW()-1))),$C12934&gt;MAX(INDEX($C$1:$C$13701,MIN(13701,ROW()+1)):INDEX($C$1:$C$13701,MIN(13701,ROW()+設定!$B$24))),$C12934&gt;=設定!$B$32,$C12934&gt;=MAX(MIN(INDEX($C$1:$C$13701,MAX(1,ROW()-設定!$B$26)):INDEX($C$1:$C$13701,MAX(1,ROW()-1))),MIN(INDEX($C$1:$C$13701,MIN(13701,ROW()+1)):INDEX($C$1:$C$13701,MIN(13701,ROW()+設定!$B$26))))*10^(設定!$B$27/20)),1,0))</f>
        <v>0</v>
      </c>
      <c r="G12934" s="33" t="n">
        <f aca="false">$G12933+IF($F12934=1,1,0)</f>
        <v>6</v>
      </c>
      <c r="H12934" s="0" t="str">
        <f aca="false">IF($F12934=1,$G12934,"")</f>
        <v/>
      </c>
    </row>
    <row r="12935" customFormat="false" ht="15" hidden="false" customHeight="false" outlineLevel="0" collapsed="false">
      <c r="A12935" s="30"/>
      <c r="B12935" s="31"/>
      <c r="C12935" s="32" t="str">
        <f aca="false">IF($A12935="","",IF(設定!$B$21="dB",10^($B12935/20),ABS($B12935)))</f>
        <v/>
      </c>
      <c r="D12935" s="32" t="str">
        <f aca="false">IF($A12935="","",$A12935^2)</f>
        <v/>
      </c>
      <c r="E12935" s="32" t="str">
        <f aca="false">IF($A12935="","",IF($C12935&lt;=0,"",1/$C12935^2))</f>
        <v/>
      </c>
      <c r="F12935" s="33" t="n">
        <f aca="false">IF(OR(ROW()-設定!$B$30&lt;2,ROW()+設定!$B$30&gt;13701,N($A12935)&lt;=0,N(INDEX($A$2:$A$13701,MIN(13700,MAX(1,ROW()-1+設定!$B$30))))&lt;=0,$A12935&lt;設定!$B$28,$A12935&gt;設定!$B$29),0,IF(AND($C12935&gt;=MAX(INDEX($C$1:$C$13701,MAX(1,ROW()-設定!$B$24)):INDEX($C$1:$C$13701,MAX(1,ROW()-1))),$C12935&gt;MAX(INDEX($C$1:$C$13701,MIN(13701,ROW()+1)):INDEX($C$1:$C$13701,MIN(13701,ROW()+設定!$B$24))),$C12935&gt;=設定!$B$32,$C12935&gt;=MAX(MIN(INDEX($C$1:$C$13701,MAX(1,ROW()-設定!$B$26)):INDEX($C$1:$C$13701,MAX(1,ROW()-1))),MIN(INDEX($C$1:$C$13701,MIN(13701,ROW()+1)):INDEX($C$1:$C$13701,MIN(13701,ROW()+設定!$B$26))))*10^(設定!$B$27/20)),1,0))</f>
        <v>0</v>
      </c>
      <c r="G12935" s="33" t="n">
        <f aca="false">$G12934+IF($F12935=1,1,0)</f>
        <v>6</v>
      </c>
      <c r="H12935" s="0" t="str">
        <f aca="false">IF($F12935=1,$G12935,"")</f>
        <v/>
      </c>
    </row>
    <row r="12936" customFormat="false" ht="15" hidden="false" customHeight="false" outlineLevel="0" collapsed="false">
      <c r="A12936" s="30"/>
      <c r="B12936" s="31"/>
      <c r="C12936" s="32" t="str">
        <f aca="false">IF($A12936="","",IF(設定!$B$21="dB",10^($B12936/20),ABS($B12936)))</f>
        <v/>
      </c>
      <c r="D12936" s="32" t="str">
        <f aca="false">IF($A12936="","",$A12936^2)</f>
        <v/>
      </c>
      <c r="E12936" s="32" t="str">
        <f aca="false">IF($A12936="","",IF($C12936&lt;=0,"",1/$C12936^2))</f>
        <v/>
      </c>
      <c r="F12936" s="33" t="n">
        <f aca="false">IF(OR(ROW()-設定!$B$30&lt;2,ROW()+設定!$B$30&gt;13701,N($A12936)&lt;=0,N(INDEX($A$2:$A$13701,MIN(13700,MAX(1,ROW()-1+設定!$B$30))))&lt;=0,$A12936&lt;設定!$B$28,$A12936&gt;設定!$B$29),0,IF(AND($C12936&gt;=MAX(INDEX($C$1:$C$13701,MAX(1,ROW()-設定!$B$24)):INDEX($C$1:$C$13701,MAX(1,ROW()-1))),$C12936&gt;MAX(INDEX($C$1:$C$13701,MIN(13701,ROW()+1)):INDEX($C$1:$C$13701,MIN(13701,ROW()+設定!$B$24))),$C12936&gt;=設定!$B$32,$C12936&gt;=MAX(MIN(INDEX($C$1:$C$13701,MAX(1,ROW()-設定!$B$26)):INDEX($C$1:$C$13701,MAX(1,ROW()-1))),MIN(INDEX($C$1:$C$13701,MIN(13701,ROW()+1)):INDEX($C$1:$C$13701,MIN(13701,ROW()+設定!$B$26))))*10^(設定!$B$27/20)),1,0))</f>
        <v>0</v>
      </c>
      <c r="G12936" s="33" t="n">
        <f aca="false">$G12935+IF($F12936=1,1,0)</f>
        <v>6</v>
      </c>
      <c r="H12936" s="0" t="str">
        <f aca="false">IF($F12936=1,$G12936,"")</f>
        <v/>
      </c>
    </row>
    <row r="12937" customFormat="false" ht="15" hidden="false" customHeight="false" outlineLevel="0" collapsed="false">
      <c r="A12937" s="30"/>
      <c r="B12937" s="31"/>
      <c r="C12937" s="32" t="str">
        <f aca="false">IF($A12937="","",IF(設定!$B$21="dB",10^($B12937/20),ABS($B12937)))</f>
        <v/>
      </c>
      <c r="D12937" s="32" t="str">
        <f aca="false">IF($A12937="","",$A12937^2)</f>
        <v/>
      </c>
      <c r="E12937" s="32" t="str">
        <f aca="false">IF($A12937="","",IF($C12937&lt;=0,"",1/$C12937^2))</f>
        <v/>
      </c>
      <c r="F12937" s="33" t="n">
        <f aca="false">IF(OR(ROW()-設定!$B$30&lt;2,ROW()+設定!$B$30&gt;13701,N($A12937)&lt;=0,N(INDEX($A$2:$A$13701,MIN(13700,MAX(1,ROW()-1+設定!$B$30))))&lt;=0,$A12937&lt;設定!$B$28,$A12937&gt;設定!$B$29),0,IF(AND($C12937&gt;=MAX(INDEX($C$1:$C$13701,MAX(1,ROW()-設定!$B$24)):INDEX($C$1:$C$13701,MAX(1,ROW()-1))),$C12937&gt;MAX(INDEX($C$1:$C$13701,MIN(13701,ROW()+1)):INDEX($C$1:$C$13701,MIN(13701,ROW()+設定!$B$24))),$C12937&gt;=設定!$B$32,$C12937&gt;=MAX(MIN(INDEX($C$1:$C$13701,MAX(1,ROW()-設定!$B$26)):INDEX($C$1:$C$13701,MAX(1,ROW()-1))),MIN(INDEX($C$1:$C$13701,MIN(13701,ROW()+1)):INDEX($C$1:$C$13701,MIN(13701,ROW()+設定!$B$26))))*10^(設定!$B$27/20)),1,0))</f>
        <v>0</v>
      </c>
      <c r="G12937" s="33" t="n">
        <f aca="false">$G12936+IF($F12937=1,1,0)</f>
        <v>6</v>
      </c>
      <c r="H12937" s="0" t="str">
        <f aca="false">IF($F12937=1,$G12937,"")</f>
        <v/>
      </c>
    </row>
    <row r="12938" customFormat="false" ht="15" hidden="false" customHeight="false" outlineLevel="0" collapsed="false">
      <c r="A12938" s="30"/>
      <c r="B12938" s="31"/>
      <c r="C12938" s="32" t="str">
        <f aca="false">IF($A12938="","",IF(設定!$B$21="dB",10^($B12938/20),ABS($B12938)))</f>
        <v/>
      </c>
      <c r="D12938" s="32" t="str">
        <f aca="false">IF($A12938="","",$A12938^2)</f>
        <v/>
      </c>
      <c r="E12938" s="32" t="str">
        <f aca="false">IF($A12938="","",IF($C12938&lt;=0,"",1/$C12938^2))</f>
        <v/>
      </c>
      <c r="F12938" s="33" t="n">
        <f aca="false">IF(OR(ROW()-設定!$B$30&lt;2,ROW()+設定!$B$30&gt;13701,N($A12938)&lt;=0,N(INDEX($A$2:$A$13701,MIN(13700,MAX(1,ROW()-1+設定!$B$30))))&lt;=0,$A12938&lt;設定!$B$28,$A12938&gt;設定!$B$29),0,IF(AND($C12938&gt;=MAX(INDEX($C$1:$C$13701,MAX(1,ROW()-設定!$B$24)):INDEX($C$1:$C$13701,MAX(1,ROW()-1))),$C12938&gt;MAX(INDEX($C$1:$C$13701,MIN(13701,ROW()+1)):INDEX($C$1:$C$13701,MIN(13701,ROW()+設定!$B$24))),$C12938&gt;=設定!$B$32,$C12938&gt;=MAX(MIN(INDEX($C$1:$C$13701,MAX(1,ROW()-設定!$B$26)):INDEX($C$1:$C$13701,MAX(1,ROW()-1))),MIN(INDEX($C$1:$C$13701,MIN(13701,ROW()+1)):INDEX($C$1:$C$13701,MIN(13701,ROW()+設定!$B$26))))*10^(設定!$B$27/20)),1,0))</f>
        <v>0</v>
      </c>
      <c r="G12938" s="33" t="n">
        <f aca="false">$G12937+IF($F12938=1,1,0)</f>
        <v>6</v>
      </c>
      <c r="H12938" s="0" t="str">
        <f aca="false">IF($F12938=1,$G12938,"")</f>
        <v/>
      </c>
    </row>
    <row r="12939" customFormat="false" ht="15" hidden="false" customHeight="false" outlineLevel="0" collapsed="false">
      <c r="A12939" s="30"/>
      <c r="B12939" s="31"/>
      <c r="C12939" s="32" t="str">
        <f aca="false">IF($A12939="","",IF(設定!$B$21="dB",10^($B12939/20),ABS($B12939)))</f>
        <v/>
      </c>
      <c r="D12939" s="32" t="str">
        <f aca="false">IF($A12939="","",$A12939^2)</f>
        <v/>
      </c>
      <c r="E12939" s="32" t="str">
        <f aca="false">IF($A12939="","",IF($C12939&lt;=0,"",1/$C12939^2))</f>
        <v/>
      </c>
      <c r="F12939" s="33" t="n">
        <f aca="false">IF(OR(ROW()-設定!$B$30&lt;2,ROW()+設定!$B$30&gt;13701,N($A12939)&lt;=0,N(INDEX($A$2:$A$13701,MIN(13700,MAX(1,ROW()-1+設定!$B$30))))&lt;=0,$A12939&lt;設定!$B$28,$A12939&gt;設定!$B$29),0,IF(AND($C12939&gt;=MAX(INDEX($C$1:$C$13701,MAX(1,ROW()-設定!$B$24)):INDEX($C$1:$C$13701,MAX(1,ROW()-1))),$C12939&gt;MAX(INDEX($C$1:$C$13701,MIN(13701,ROW()+1)):INDEX($C$1:$C$13701,MIN(13701,ROW()+設定!$B$24))),$C12939&gt;=設定!$B$32,$C12939&gt;=MAX(MIN(INDEX($C$1:$C$13701,MAX(1,ROW()-設定!$B$26)):INDEX($C$1:$C$13701,MAX(1,ROW()-1))),MIN(INDEX($C$1:$C$13701,MIN(13701,ROW()+1)):INDEX($C$1:$C$13701,MIN(13701,ROW()+設定!$B$26))))*10^(設定!$B$27/20)),1,0))</f>
        <v>0</v>
      </c>
      <c r="G12939" s="33" t="n">
        <f aca="false">$G12938+IF($F12939=1,1,0)</f>
        <v>6</v>
      </c>
      <c r="H12939" s="0" t="str">
        <f aca="false">IF($F12939=1,$G12939,"")</f>
        <v/>
      </c>
    </row>
    <row r="12940" customFormat="false" ht="15" hidden="false" customHeight="false" outlineLevel="0" collapsed="false">
      <c r="A12940" s="30"/>
      <c r="B12940" s="31"/>
      <c r="C12940" s="32" t="str">
        <f aca="false">IF($A12940="","",IF(設定!$B$21="dB",10^($B12940/20),ABS($B12940)))</f>
        <v/>
      </c>
      <c r="D12940" s="32" t="str">
        <f aca="false">IF($A12940="","",$A12940^2)</f>
        <v/>
      </c>
      <c r="E12940" s="32" t="str">
        <f aca="false">IF($A12940="","",IF($C12940&lt;=0,"",1/$C12940^2))</f>
        <v/>
      </c>
      <c r="F12940" s="33" t="n">
        <f aca="false">IF(OR(ROW()-設定!$B$30&lt;2,ROW()+設定!$B$30&gt;13701,N($A12940)&lt;=0,N(INDEX($A$2:$A$13701,MIN(13700,MAX(1,ROW()-1+設定!$B$30))))&lt;=0,$A12940&lt;設定!$B$28,$A12940&gt;設定!$B$29),0,IF(AND($C12940&gt;=MAX(INDEX($C$1:$C$13701,MAX(1,ROW()-設定!$B$24)):INDEX($C$1:$C$13701,MAX(1,ROW()-1))),$C12940&gt;MAX(INDEX($C$1:$C$13701,MIN(13701,ROW()+1)):INDEX($C$1:$C$13701,MIN(13701,ROW()+設定!$B$24))),$C12940&gt;=設定!$B$32,$C12940&gt;=MAX(MIN(INDEX($C$1:$C$13701,MAX(1,ROW()-設定!$B$26)):INDEX($C$1:$C$13701,MAX(1,ROW()-1))),MIN(INDEX($C$1:$C$13701,MIN(13701,ROW()+1)):INDEX($C$1:$C$13701,MIN(13701,ROW()+設定!$B$26))))*10^(設定!$B$27/20)),1,0))</f>
        <v>0</v>
      </c>
      <c r="G12940" s="33" t="n">
        <f aca="false">$G12939+IF($F12940=1,1,0)</f>
        <v>6</v>
      </c>
      <c r="H12940" s="0" t="str">
        <f aca="false">IF($F12940=1,$G12940,"")</f>
        <v/>
      </c>
    </row>
    <row r="12941" customFormat="false" ht="15" hidden="false" customHeight="false" outlineLevel="0" collapsed="false">
      <c r="A12941" s="30"/>
      <c r="B12941" s="31"/>
      <c r="C12941" s="32" t="str">
        <f aca="false">IF($A12941="","",IF(設定!$B$21="dB",10^($B12941/20),ABS($B12941)))</f>
        <v/>
      </c>
      <c r="D12941" s="32" t="str">
        <f aca="false">IF($A12941="","",$A12941^2)</f>
        <v/>
      </c>
      <c r="E12941" s="32" t="str">
        <f aca="false">IF($A12941="","",IF($C12941&lt;=0,"",1/$C12941^2))</f>
        <v/>
      </c>
      <c r="F12941" s="33" t="n">
        <f aca="false">IF(OR(ROW()-設定!$B$30&lt;2,ROW()+設定!$B$30&gt;13701,N($A12941)&lt;=0,N(INDEX($A$2:$A$13701,MIN(13700,MAX(1,ROW()-1+設定!$B$30))))&lt;=0,$A12941&lt;設定!$B$28,$A12941&gt;設定!$B$29),0,IF(AND($C12941&gt;=MAX(INDEX($C$1:$C$13701,MAX(1,ROW()-設定!$B$24)):INDEX($C$1:$C$13701,MAX(1,ROW()-1))),$C12941&gt;MAX(INDEX($C$1:$C$13701,MIN(13701,ROW()+1)):INDEX($C$1:$C$13701,MIN(13701,ROW()+設定!$B$24))),$C12941&gt;=設定!$B$32,$C12941&gt;=MAX(MIN(INDEX($C$1:$C$13701,MAX(1,ROW()-設定!$B$26)):INDEX($C$1:$C$13701,MAX(1,ROW()-1))),MIN(INDEX($C$1:$C$13701,MIN(13701,ROW()+1)):INDEX($C$1:$C$13701,MIN(13701,ROW()+設定!$B$26))))*10^(設定!$B$27/20)),1,0))</f>
        <v>0</v>
      </c>
      <c r="G12941" s="33" t="n">
        <f aca="false">$G12940+IF($F12941=1,1,0)</f>
        <v>6</v>
      </c>
      <c r="H12941" s="0" t="str">
        <f aca="false">IF($F12941=1,$G12941,"")</f>
        <v/>
      </c>
    </row>
    <row r="12942" customFormat="false" ht="15" hidden="false" customHeight="false" outlineLevel="0" collapsed="false">
      <c r="A12942" s="30"/>
      <c r="B12942" s="31"/>
      <c r="C12942" s="32" t="str">
        <f aca="false">IF($A12942="","",IF(設定!$B$21="dB",10^($B12942/20),ABS($B12942)))</f>
        <v/>
      </c>
      <c r="D12942" s="32" t="str">
        <f aca="false">IF($A12942="","",$A12942^2)</f>
        <v/>
      </c>
      <c r="E12942" s="32" t="str">
        <f aca="false">IF($A12942="","",IF($C12942&lt;=0,"",1/$C12942^2))</f>
        <v/>
      </c>
      <c r="F12942" s="33" t="n">
        <f aca="false">IF(OR(ROW()-設定!$B$30&lt;2,ROW()+設定!$B$30&gt;13701,N($A12942)&lt;=0,N(INDEX($A$2:$A$13701,MIN(13700,MAX(1,ROW()-1+設定!$B$30))))&lt;=0,$A12942&lt;設定!$B$28,$A12942&gt;設定!$B$29),0,IF(AND($C12942&gt;=MAX(INDEX($C$1:$C$13701,MAX(1,ROW()-設定!$B$24)):INDEX($C$1:$C$13701,MAX(1,ROW()-1))),$C12942&gt;MAX(INDEX($C$1:$C$13701,MIN(13701,ROW()+1)):INDEX($C$1:$C$13701,MIN(13701,ROW()+設定!$B$24))),$C12942&gt;=設定!$B$32,$C12942&gt;=MAX(MIN(INDEX($C$1:$C$13701,MAX(1,ROW()-設定!$B$26)):INDEX($C$1:$C$13701,MAX(1,ROW()-1))),MIN(INDEX($C$1:$C$13701,MIN(13701,ROW()+1)):INDEX($C$1:$C$13701,MIN(13701,ROW()+設定!$B$26))))*10^(設定!$B$27/20)),1,0))</f>
        <v>0</v>
      </c>
      <c r="G12942" s="33" t="n">
        <f aca="false">$G12941+IF($F12942=1,1,0)</f>
        <v>6</v>
      </c>
      <c r="H12942" s="0" t="str">
        <f aca="false">IF($F12942=1,$G12942,"")</f>
        <v/>
      </c>
    </row>
    <row r="12943" customFormat="false" ht="15" hidden="false" customHeight="false" outlineLevel="0" collapsed="false">
      <c r="A12943" s="30"/>
      <c r="B12943" s="31"/>
      <c r="C12943" s="32" t="str">
        <f aca="false">IF($A12943="","",IF(設定!$B$21="dB",10^($B12943/20),ABS($B12943)))</f>
        <v/>
      </c>
      <c r="D12943" s="32" t="str">
        <f aca="false">IF($A12943="","",$A12943^2)</f>
        <v/>
      </c>
      <c r="E12943" s="32" t="str">
        <f aca="false">IF($A12943="","",IF($C12943&lt;=0,"",1/$C12943^2))</f>
        <v/>
      </c>
      <c r="F12943" s="33" t="n">
        <f aca="false">IF(OR(ROW()-設定!$B$30&lt;2,ROW()+設定!$B$30&gt;13701,N($A12943)&lt;=0,N(INDEX($A$2:$A$13701,MIN(13700,MAX(1,ROW()-1+設定!$B$30))))&lt;=0,$A12943&lt;設定!$B$28,$A12943&gt;設定!$B$29),0,IF(AND($C12943&gt;=MAX(INDEX($C$1:$C$13701,MAX(1,ROW()-設定!$B$24)):INDEX($C$1:$C$13701,MAX(1,ROW()-1))),$C12943&gt;MAX(INDEX($C$1:$C$13701,MIN(13701,ROW()+1)):INDEX($C$1:$C$13701,MIN(13701,ROW()+設定!$B$24))),$C12943&gt;=設定!$B$32,$C12943&gt;=MAX(MIN(INDEX($C$1:$C$13701,MAX(1,ROW()-設定!$B$26)):INDEX($C$1:$C$13701,MAX(1,ROW()-1))),MIN(INDEX($C$1:$C$13701,MIN(13701,ROW()+1)):INDEX($C$1:$C$13701,MIN(13701,ROW()+設定!$B$26))))*10^(設定!$B$27/20)),1,0))</f>
        <v>0</v>
      </c>
      <c r="G12943" s="33" t="n">
        <f aca="false">$G12942+IF($F12943=1,1,0)</f>
        <v>6</v>
      </c>
      <c r="H12943" s="0" t="str">
        <f aca="false">IF($F12943=1,$G12943,"")</f>
        <v/>
      </c>
    </row>
    <row r="12944" customFormat="false" ht="15" hidden="false" customHeight="false" outlineLevel="0" collapsed="false">
      <c r="A12944" s="30"/>
      <c r="B12944" s="31"/>
      <c r="C12944" s="32" t="str">
        <f aca="false">IF($A12944="","",IF(設定!$B$21="dB",10^($B12944/20),ABS($B12944)))</f>
        <v/>
      </c>
      <c r="D12944" s="32" t="str">
        <f aca="false">IF($A12944="","",$A12944^2)</f>
        <v/>
      </c>
      <c r="E12944" s="32" t="str">
        <f aca="false">IF($A12944="","",IF($C12944&lt;=0,"",1/$C12944^2))</f>
        <v/>
      </c>
      <c r="F12944" s="33" t="n">
        <f aca="false">IF(OR(ROW()-設定!$B$30&lt;2,ROW()+設定!$B$30&gt;13701,N($A12944)&lt;=0,N(INDEX($A$2:$A$13701,MIN(13700,MAX(1,ROW()-1+設定!$B$30))))&lt;=0,$A12944&lt;設定!$B$28,$A12944&gt;設定!$B$29),0,IF(AND($C12944&gt;=MAX(INDEX($C$1:$C$13701,MAX(1,ROW()-設定!$B$24)):INDEX($C$1:$C$13701,MAX(1,ROW()-1))),$C12944&gt;MAX(INDEX($C$1:$C$13701,MIN(13701,ROW()+1)):INDEX($C$1:$C$13701,MIN(13701,ROW()+設定!$B$24))),$C12944&gt;=設定!$B$32,$C12944&gt;=MAX(MIN(INDEX($C$1:$C$13701,MAX(1,ROW()-設定!$B$26)):INDEX($C$1:$C$13701,MAX(1,ROW()-1))),MIN(INDEX($C$1:$C$13701,MIN(13701,ROW()+1)):INDEX($C$1:$C$13701,MIN(13701,ROW()+設定!$B$26))))*10^(設定!$B$27/20)),1,0))</f>
        <v>0</v>
      </c>
      <c r="G12944" s="33" t="n">
        <f aca="false">$G12943+IF($F12944=1,1,0)</f>
        <v>6</v>
      </c>
      <c r="H12944" s="0" t="str">
        <f aca="false">IF($F12944=1,$G12944,"")</f>
        <v/>
      </c>
    </row>
    <row r="12945" customFormat="false" ht="15" hidden="false" customHeight="false" outlineLevel="0" collapsed="false">
      <c r="A12945" s="30"/>
      <c r="B12945" s="31"/>
      <c r="C12945" s="32" t="str">
        <f aca="false">IF($A12945="","",IF(設定!$B$21="dB",10^($B12945/20),ABS($B12945)))</f>
        <v/>
      </c>
      <c r="D12945" s="32" t="str">
        <f aca="false">IF($A12945="","",$A12945^2)</f>
        <v/>
      </c>
      <c r="E12945" s="32" t="str">
        <f aca="false">IF($A12945="","",IF($C12945&lt;=0,"",1/$C12945^2))</f>
        <v/>
      </c>
      <c r="F12945" s="33" t="n">
        <f aca="false">IF(OR(ROW()-設定!$B$30&lt;2,ROW()+設定!$B$30&gt;13701,N($A12945)&lt;=0,N(INDEX($A$2:$A$13701,MIN(13700,MAX(1,ROW()-1+設定!$B$30))))&lt;=0,$A12945&lt;設定!$B$28,$A12945&gt;設定!$B$29),0,IF(AND($C12945&gt;=MAX(INDEX($C$1:$C$13701,MAX(1,ROW()-設定!$B$24)):INDEX($C$1:$C$13701,MAX(1,ROW()-1))),$C12945&gt;MAX(INDEX($C$1:$C$13701,MIN(13701,ROW()+1)):INDEX($C$1:$C$13701,MIN(13701,ROW()+設定!$B$24))),$C12945&gt;=設定!$B$32,$C12945&gt;=MAX(MIN(INDEX($C$1:$C$13701,MAX(1,ROW()-設定!$B$26)):INDEX($C$1:$C$13701,MAX(1,ROW()-1))),MIN(INDEX($C$1:$C$13701,MIN(13701,ROW()+1)):INDEX($C$1:$C$13701,MIN(13701,ROW()+設定!$B$26))))*10^(設定!$B$27/20)),1,0))</f>
        <v>0</v>
      </c>
      <c r="G12945" s="33" t="n">
        <f aca="false">$G12944+IF($F12945=1,1,0)</f>
        <v>6</v>
      </c>
      <c r="H12945" s="0" t="str">
        <f aca="false">IF($F12945=1,$G12945,"")</f>
        <v/>
      </c>
    </row>
    <row r="12946" customFormat="false" ht="15" hidden="false" customHeight="false" outlineLevel="0" collapsed="false">
      <c r="A12946" s="30"/>
      <c r="B12946" s="31"/>
      <c r="C12946" s="32" t="str">
        <f aca="false">IF($A12946="","",IF(設定!$B$21="dB",10^($B12946/20),ABS($B12946)))</f>
        <v/>
      </c>
      <c r="D12946" s="32" t="str">
        <f aca="false">IF($A12946="","",$A12946^2)</f>
        <v/>
      </c>
      <c r="E12946" s="32" t="str">
        <f aca="false">IF($A12946="","",IF($C12946&lt;=0,"",1/$C12946^2))</f>
        <v/>
      </c>
      <c r="F12946" s="33" t="n">
        <f aca="false">IF(OR(ROW()-設定!$B$30&lt;2,ROW()+設定!$B$30&gt;13701,N($A12946)&lt;=0,N(INDEX($A$2:$A$13701,MIN(13700,MAX(1,ROW()-1+設定!$B$30))))&lt;=0,$A12946&lt;設定!$B$28,$A12946&gt;設定!$B$29),0,IF(AND($C12946&gt;=MAX(INDEX($C$1:$C$13701,MAX(1,ROW()-設定!$B$24)):INDEX($C$1:$C$13701,MAX(1,ROW()-1))),$C12946&gt;MAX(INDEX($C$1:$C$13701,MIN(13701,ROW()+1)):INDEX($C$1:$C$13701,MIN(13701,ROW()+設定!$B$24))),$C12946&gt;=設定!$B$32,$C12946&gt;=MAX(MIN(INDEX($C$1:$C$13701,MAX(1,ROW()-設定!$B$26)):INDEX($C$1:$C$13701,MAX(1,ROW()-1))),MIN(INDEX($C$1:$C$13701,MIN(13701,ROW()+1)):INDEX($C$1:$C$13701,MIN(13701,ROW()+設定!$B$26))))*10^(設定!$B$27/20)),1,0))</f>
        <v>0</v>
      </c>
      <c r="G12946" s="33" t="n">
        <f aca="false">$G12945+IF($F12946=1,1,0)</f>
        <v>6</v>
      </c>
      <c r="H12946" s="0" t="str">
        <f aca="false">IF($F12946=1,$G12946,"")</f>
        <v/>
      </c>
    </row>
    <row r="12947" customFormat="false" ht="15" hidden="false" customHeight="false" outlineLevel="0" collapsed="false">
      <c r="A12947" s="30"/>
      <c r="B12947" s="31"/>
      <c r="C12947" s="32" t="str">
        <f aca="false">IF($A12947="","",IF(設定!$B$21="dB",10^($B12947/20),ABS($B12947)))</f>
        <v/>
      </c>
      <c r="D12947" s="32" t="str">
        <f aca="false">IF($A12947="","",$A12947^2)</f>
        <v/>
      </c>
      <c r="E12947" s="32" t="str">
        <f aca="false">IF($A12947="","",IF($C12947&lt;=0,"",1/$C12947^2))</f>
        <v/>
      </c>
      <c r="F12947" s="33" t="n">
        <f aca="false">IF(OR(ROW()-設定!$B$30&lt;2,ROW()+設定!$B$30&gt;13701,N($A12947)&lt;=0,N(INDEX($A$2:$A$13701,MIN(13700,MAX(1,ROW()-1+設定!$B$30))))&lt;=0,$A12947&lt;設定!$B$28,$A12947&gt;設定!$B$29),0,IF(AND($C12947&gt;=MAX(INDEX($C$1:$C$13701,MAX(1,ROW()-設定!$B$24)):INDEX($C$1:$C$13701,MAX(1,ROW()-1))),$C12947&gt;MAX(INDEX($C$1:$C$13701,MIN(13701,ROW()+1)):INDEX($C$1:$C$13701,MIN(13701,ROW()+設定!$B$24))),$C12947&gt;=設定!$B$32,$C12947&gt;=MAX(MIN(INDEX($C$1:$C$13701,MAX(1,ROW()-設定!$B$26)):INDEX($C$1:$C$13701,MAX(1,ROW()-1))),MIN(INDEX($C$1:$C$13701,MIN(13701,ROW()+1)):INDEX($C$1:$C$13701,MIN(13701,ROW()+設定!$B$26))))*10^(設定!$B$27/20)),1,0))</f>
        <v>0</v>
      </c>
      <c r="G12947" s="33" t="n">
        <f aca="false">$G12946+IF($F12947=1,1,0)</f>
        <v>6</v>
      </c>
      <c r="H12947" s="0" t="str">
        <f aca="false">IF($F12947=1,$G12947,"")</f>
        <v/>
      </c>
    </row>
    <row r="12948" customFormat="false" ht="15" hidden="false" customHeight="false" outlineLevel="0" collapsed="false">
      <c r="A12948" s="30"/>
      <c r="B12948" s="31"/>
      <c r="C12948" s="32" t="str">
        <f aca="false">IF($A12948="","",IF(設定!$B$21="dB",10^($B12948/20),ABS($B12948)))</f>
        <v/>
      </c>
      <c r="D12948" s="32" t="str">
        <f aca="false">IF($A12948="","",$A12948^2)</f>
        <v/>
      </c>
      <c r="E12948" s="32" t="str">
        <f aca="false">IF($A12948="","",IF($C12948&lt;=0,"",1/$C12948^2))</f>
        <v/>
      </c>
      <c r="F12948" s="33" t="n">
        <f aca="false">IF(OR(ROW()-設定!$B$30&lt;2,ROW()+設定!$B$30&gt;13701,N($A12948)&lt;=0,N(INDEX($A$2:$A$13701,MIN(13700,MAX(1,ROW()-1+設定!$B$30))))&lt;=0,$A12948&lt;設定!$B$28,$A12948&gt;設定!$B$29),0,IF(AND($C12948&gt;=MAX(INDEX($C$1:$C$13701,MAX(1,ROW()-設定!$B$24)):INDEX($C$1:$C$13701,MAX(1,ROW()-1))),$C12948&gt;MAX(INDEX($C$1:$C$13701,MIN(13701,ROW()+1)):INDEX($C$1:$C$13701,MIN(13701,ROW()+設定!$B$24))),$C12948&gt;=設定!$B$32,$C12948&gt;=MAX(MIN(INDEX($C$1:$C$13701,MAX(1,ROW()-設定!$B$26)):INDEX($C$1:$C$13701,MAX(1,ROW()-1))),MIN(INDEX($C$1:$C$13701,MIN(13701,ROW()+1)):INDEX($C$1:$C$13701,MIN(13701,ROW()+設定!$B$26))))*10^(設定!$B$27/20)),1,0))</f>
        <v>0</v>
      </c>
      <c r="G12948" s="33" t="n">
        <f aca="false">$G12947+IF($F12948=1,1,0)</f>
        <v>6</v>
      </c>
      <c r="H12948" s="0" t="str">
        <f aca="false">IF($F12948=1,$G12948,"")</f>
        <v/>
      </c>
    </row>
    <row r="12949" customFormat="false" ht="15" hidden="false" customHeight="false" outlineLevel="0" collapsed="false">
      <c r="A12949" s="30"/>
      <c r="B12949" s="31"/>
      <c r="C12949" s="32" t="str">
        <f aca="false">IF($A12949="","",IF(設定!$B$21="dB",10^($B12949/20),ABS($B12949)))</f>
        <v/>
      </c>
      <c r="D12949" s="32" t="str">
        <f aca="false">IF($A12949="","",$A12949^2)</f>
        <v/>
      </c>
      <c r="E12949" s="32" t="str">
        <f aca="false">IF($A12949="","",IF($C12949&lt;=0,"",1/$C12949^2))</f>
        <v/>
      </c>
      <c r="F12949" s="33" t="n">
        <f aca="false">IF(OR(ROW()-設定!$B$30&lt;2,ROW()+設定!$B$30&gt;13701,N($A12949)&lt;=0,N(INDEX($A$2:$A$13701,MIN(13700,MAX(1,ROW()-1+設定!$B$30))))&lt;=0,$A12949&lt;設定!$B$28,$A12949&gt;設定!$B$29),0,IF(AND($C12949&gt;=MAX(INDEX($C$1:$C$13701,MAX(1,ROW()-設定!$B$24)):INDEX($C$1:$C$13701,MAX(1,ROW()-1))),$C12949&gt;MAX(INDEX($C$1:$C$13701,MIN(13701,ROW()+1)):INDEX($C$1:$C$13701,MIN(13701,ROW()+設定!$B$24))),$C12949&gt;=設定!$B$32,$C12949&gt;=MAX(MIN(INDEX($C$1:$C$13701,MAX(1,ROW()-設定!$B$26)):INDEX($C$1:$C$13701,MAX(1,ROW()-1))),MIN(INDEX($C$1:$C$13701,MIN(13701,ROW()+1)):INDEX($C$1:$C$13701,MIN(13701,ROW()+設定!$B$26))))*10^(設定!$B$27/20)),1,0))</f>
        <v>0</v>
      </c>
      <c r="G12949" s="33" t="n">
        <f aca="false">$G12948+IF($F12949=1,1,0)</f>
        <v>6</v>
      </c>
      <c r="H12949" s="0" t="str">
        <f aca="false">IF($F12949=1,$G12949,"")</f>
        <v/>
      </c>
    </row>
    <row r="12950" customFormat="false" ht="15" hidden="false" customHeight="false" outlineLevel="0" collapsed="false">
      <c r="A12950" s="30"/>
      <c r="B12950" s="31"/>
      <c r="C12950" s="32" t="str">
        <f aca="false">IF($A12950="","",IF(設定!$B$21="dB",10^($B12950/20),ABS($B12950)))</f>
        <v/>
      </c>
      <c r="D12950" s="32" t="str">
        <f aca="false">IF($A12950="","",$A12950^2)</f>
        <v/>
      </c>
      <c r="E12950" s="32" t="str">
        <f aca="false">IF($A12950="","",IF($C12950&lt;=0,"",1/$C12950^2))</f>
        <v/>
      </c>
      <c r="F12950" s="33" t="n">
        <f aca="false">IF(OR(ROW()-設定!$B$30&lt;2,ROW()+設定!$B$30&gt;13701,N($A12950)&lt;=0,N(INDEX($A$2:$A$13701,MIN(13700,MAX(1,ROW()-1+設定!$B$30))))&lt;=0,$A12950&lt;設定!$B$28,$A12950&gt;設定!$B$29),0,IF(AND($C12950&gt;=MAX(INDEX($C$1:$C$13701,MAX(1,ROW()-設定!$B$24)):INDEX($C$1:$C$13701,MAX(1,ROW()-1))),$C12950&gt;MAX(INDEX($C$1:$C$13701,MIN(13701,ROW()+1)):INDEX($C$1:$C$13701,MIN(13701,ROW()+設定!$B$24))),$C12950&gt;=設定!$B$32,$C12950&gt;=MAX(MIN(INDEX($C$1:$C$13701,MAX(1,ROW()-設定!$B$26)):INDEX($C$1:$C$13701,MAX(1,ROW()-1))),MIN(INDEX($C$1:$C$13701,MIN(13701,ROW()+1)):INDEX($C$1:$C$13701,MIN(13701,ROW()+設定!$B$26))))*10^(設定!$B$27/20)),1,0))</f>
        <v>0</v>
      </c>
      <c r="G12950" s="33" t="n">
        <f aca="false">$G12949+IF($F12950=1,1,0)</f>
        <v>6</v>
      </c>
      <c r="H12950" s="0" t="str">
        <f aca="false">IF($F12950=1,$G12950,"")</f>
        <v/>
      </c>
    </row>
    <row r="12951" customFormat="false" ht="15" hidden="false" customHeight="false" outlineLevel="0" collapsed="false">
      <c r="A12951" s="30"/>
      <c r="B12951" s="31"/>
      <c r="C12951" s="32" t="str">
        <f aca="false">IF($A12951="","",IF(設定!$B$21="dB",10^($B12951/20),ABS($B12951)))</f>
        <v/>
      </c>
      <c r="D12951" s="32" t="str">
        <f aca="false">IF($A12951="","",$A12951^2)</f>
        <v/>
      </c>
      <c r="E12951" s="32" t="str">
        <f aca="false">IF($A12951="","",IF($C12951&lt;=0,"",1/$C12951^2))</f>
        <v/>
      </c>
      <c r="F12951" s="33" t="n">
        <f aca="false">IF(OR(ROW()-設定!$B$30&lt;2,ROW()+設定!$B$30&gt;13701,N($A12951)&lt;=0,N(INDEX($A$2:$A$13701,MIN(13700,MAX(1,ROW()-1+設定!$B$30))))&lt;=0,$A12951&lt;設定!$B$28,$A12951&gt;設定!$B$29),0,IF(AND($C12951&gt;=MAX(INDEX($C$1:$C$13701,MAX(1,ROW()-設定!$B$24)):INDEX($C$1:$C$13701,MAX(1,ROW()-1))),$C12951&gt;MAX(INDEX($C$1:$C$13701,MIN(13701,ROW()+1)):INDEX($C$1:$C$13701,MIN(13701,ROW()+設定!$B$24))),$C12951&gt;=設定!$B$32,$C12951&gt;=MAX(MIN(INDEX($C$1:$C$13701,MAX(1,ROW()-設定!$B$26)):INDEX($C$1:$C$13701,MAX(1,ROW()-1))),MIN(INDEX($C$1:$C$13701,MIN(13701,ROW()+1)):INDEX($C$1:$C$13701,MIN(13701,ROW()+設定!$B$26))))*10^(設定!$B$27/20)),1,0))</f>
        <v>0</v>
      </c>
      <c r="G12951" s="33" t="n">
        <f aca="false">$G12950+IF($F12951=1,1,0)</f>
        <v>6</v>
      </c>
      <c r="H12951" s="0" t="str">
        <f aca="false">IF($F12951=1,$G12951,"")</f>
        <v/>
      </c>
    </row>
    <row r="12952" customFormat="false" ht="15" hidden="false" customHeight="false" outlineLevel="0" collapsed="false">
      <c r="A12952" s="30"/>
      <c r="B12952" s="31"/>
      <c r="C12952" s="32" t="str">
        <f aca="false">IF($A12952="","",IF(設定!$B$21="dB",10^($B12952/20),ABS($B12952)))</f>
        <v/>
      </c>
      <c r="D12952" s="32" t="str">
        <f aca="false">IF($A12952="","",$A12952^2)</f>
        <v/>
      </c>
      <c r="E12952" s="32" t="str">
        <f aca="false">IF($A12952="","",IF($C12952&lt;=0,"",1/$C12952^2))</f>
        <v/>
      </c>
      <c r="F12952" s="33" t="n">
        <f aca="false">IF(OR(ROW()-設定!$B$30&lt;2,ROW()+設定!$B$30&gt;13701,N($A12952)&lt;=0,N(INDEX($A$2:$A$13701,MIN(13700,MAX(1,ROW()-1+設定!$B$30))))&lt;=0,$A12952&lt;設定!$B$28,$A12952&gt;設定!$B$29),0,IF(AND($C12952&gt;=MAX(INDEX($C$1:$C$13701,MAX(1,ROW()-設定!$B$24)):INDEX($C$1:$C$13701,MAX(1,ROW()-1))),$C12952&gt;MAX(INDEX($C$1:$C$13701,MIN(13701,ROW()+1)):INDEX($C$1:$C$13701,MIN(13701,ROW()+設定!$B$24))),$C12952&gt;=設定!$B$32,$C12952&gt;=MAX(MIN(INDEX($C$1:$C$13701,MAX(1,ROW()-設定!$B$26)):INDEX($C$1:$C$13701,MAX(1,ROW()-1))),MIN(INDEX($C$1:$C$13701,MIN(13701,ROW()+1)):INDEX($C$1:$C$13701,MIN(13701,ROW()+設定!$B$26))))*10^(設定!$B$27/20)),1,0))</f>
        <v>0</v>
      </c>
      <c r="G12952" s="33" t="n">
        <f aca="false">$G12951+IF($F12952=1,1,0)</f>
        <v>6</v>
      </c>
      <c r="H12952" s="0" t="str">
        <f aca="false">IF($F12952=1,$G12952,"")</f>
        <v/>
      </c>
    </row>
    <row r="12953" customFormat="false" ht="15" hidden="false" customHeight="false" outlineLevel="0" collapsed="false">
      <c r="A12953" s="30"/>
      <c r="B12953" s="31"/>
      <c r="C12953" s="32" t="str">
        <f aca="false">IF($A12953="","",IF(設定!$B$21="dB",10^($B12953/20),ABS($B12953)))</f>
        <v/>
      </c>
      <c r="D12953" s="32" t="str">
        <f aca="false">IF($A12953="","",$A12953^2)</f>
        <v/>
      </c>
      <c r="E12953" s="32" t="str">
        <f aca="false">IF($A12953="","",IF($C12953&lt;=0,"",1/$C12953^2))</f>
        <v/>
      </c>
      <c r="F12953" s="33" t="n">
        <f aca="false">IF(OR(ROW()-設定!$B$30&lt;2,ROW()+設定!$B$30&gt;13701,N($A12953)&lt;=0,N(INDEX($A$2:$A$13701,MIN(13700,MAX(1,ROW()-1+設定!$B$30))))&lt;=0,$A12953&lt;設定!$B$28,$A12953&gt;設定!$B$29),0,IF(AND($C12953&gt;=MAX(INDEX($C$1:$C$13701,MAX(1,ROW()-設定!$B$24)):INDEX($C$1:$C$13701,MAX(1,ROW()-1))),$C12953&gt;MAX(INDEX($C$1:$C$13701,MIN(13701,ROW()+1)):INDEX($C$1:$C$13701,MIN(13701,ROW()+設定!$B$24))),$C12953&gt;=設定!$B$32,$C12953&gt;=MAX(MIN(INDEX($C$1:$C$13701,MAX(1,ROW()-設定!$B$26)):INDEX($C$1:$C$13701,MAX(1,ROW()-1))),MIN(INDEX($C$1:$C$13701,MIN(13701,ROW()+1)):INDEX($C$1:$C$13701,MIN(13701,ROW()+設定!$B$26))))*10^(設定!$B$27/20)),1,0))</f>
        <v>0</v>
      </c>
      <c r="G12953" s="33" t="n">
        <f aca="false">$G12952+IF($F12953=1,1,0)</f>
        <v>6</v>
      </c>
      <c r="H12953" s="0" t="str">
        <f aca="false">IF($F12953=1,$G12953,"")</f>
        <v/>
      </c>
    </row>
    <row r="12954" customFormat="false" ht="15" hidden="false" customHeight="false" outlineLevel="0" collapsed="false">
      <c r="A12954" s="30"/>
      <c r="B12954" s="31"/>
      <c r="C12954" s="32" t="str">
        <f aca="false">IF($A12954="","",IF(設定!$B$21="dB",10^($B12954/20),ABS($B12954)))</f>
        <v/>
      </c>
      <c r="D12954" s="32" t="str">
        <f aca="false">IF($A12954="","",$A12954^2)</f>
        <v/>
      </c>
      <c r="E12954" s="32" t="str">
        <f aca="false">IF($A12954="","",IF($C12954&lt;=0,"",1/$C12954^2))</f>
        <v/>
      </c>
      <c r="F12954" s="33" t="n">
        <f aca="false">IF(OR(ROW()-設定!$B$30&lt;2,ROW()+設定!$B$30&gt;13701,N($A12954)&lt;=0,N(INDEX($A$2:$A$13701,MIN(13700,MAX(1,ROW()-1+設定!$B$30))))&lt;=0,$A12954&lt;設定!$B$28,$A12954&gt;設定!$B$29),0,IF(AND($C12954&gt;=MAX(INDEX($C$1:$C$13701,MAX(1,ROW()-設定!$B$24)):INDEX($C$1:$C$13701,MAX(1,ROW()-1))),$C12954&gt;MAX(INDEX($C$1:$C$13701,MIN(13701,ROW()+1)):INDEX($C$1:$C$13701,MIN(13701,ROW()+設定!$B$24))),$C12954&gt;=設定!$B$32,$C12954&gt;=MAX(MIN(INDEX($C$1:$C$13701,MAX(1,ROW()-設定!$B$26)):INDEX($C$1:$C$13701,MAX(1,ROW()-1))),MIN(INDEX($C$1:$C$13701,MIN(13701,ROW()+1)):INDEX($C$1:$C$13701,MIN(13701,ROW()+設定!$B$26))))*10^(設定!$B$27/20)),1,0))</f>
        <v>0</v>
      </c>
      <c r="G12954" s="33" t="n">
        <f aca="false">$G12953+IF($F12954=1,1,0)</f>
        <v>6</v>
      </c>
      <c r="H12954" s="0" t="str">
        <f aca="false">IF($F12954=1,$G12954,"")</f>
        <v/>
      </c>
    </row>
    <row r="12955" customFormat="false" ht="15" hidden="false" customHeight="false" outlineLevel="0" collapsed="false">
      <c r="A12955" s="30"/>
      <c r="B12955" s="31"/>
      <c r="C12955" s="32" t="str">
        <f aca="false">IF($A12955="","",IF(設定!$B$21="dB",10^($B12955/20),ABS($B12955)))</f>
        <v/>
      </c>
      <c r="D12955" s="32" t="str">
        <f aca="false">IF($A12955="","",$A12955^2)</f>
        <v/>
      </c>
      <c r="E12955" s="32" t="str">
        <f aca="false">IF($A12955="","",IF($C12955&lt;=0,"",1/$C12955^2))</f>
        <v/>
      </c>
      <c r="F12955" s="33" t="n">
        <f aca="false">IF(OR(ROW()-設定!$B$30&lt;2,ROW()+設定!$B$30&gt;13701,N($A12955)&lt;=0,N(INDEX($A$2:$A$13701,MIN(13700,MAX(1,ROW()-1+設定!$B$30))))&lt;=0,$A12955&lt;設定!$B$28,$A12955&gt;設定!$B$29),0,IF(AND($C12955&gt;=MAX(INDEX($C$1:$C$13701,MAX(1,ROW()-設定!$B$24)):INDEX($C$1:$C$13701,MAX(1,ROW()-1))),$C12955&gt;MAX(INDEX($C$1:$C$13701,MIN(13701,ROW()+1)):INDEX($C$1:$C$13701,MIN(13701,ROW()+設定!$B$24))),$C12955&gt;=設定!$B$32,$C12955&gt;=MAX(MIN(INDEX($C$1:$C$13701,MAX(1,ROW()-設定!$B$26)):INDEX($C$1:$C$13701,MAX(1,ROW()-1))),MIN(INDEX($C$1:$C$13701,MIN(13701,ROW()+1)):INDEX($C$1:$C$13701,MIN(13701,ROW()+設定!$B$26))))*10^(設定!$B$27/20)),1,0))</f>
        <v>0</v>
      </c>
      <c r="G12955" s="33" t="n">
        <f aca="false">$G12954+IF($F12955=1,1,0)</f>
        <v>6</v>
      </c>
      <c r="H12955" s="0" t="str">
        <f aca="false">IF($F12955=1,$G12955,"")</f>
        <v/>
      </c>
    </row>
    <row r="12956" customFormat="false" ht="15" hidden="false" customHeight="false" outlineLevel="0" collapsed="false">
      <c r="A12956" s="30"/>
      <c r="B12956" s="31"/>
      <c r="C12956" s="32" t="str">
        <f aca="false">IF($A12956="","",IF(設定!$B$21="dB",10^($B12956/20),ABS($B12956)))</f>
        <v/>
      </c>
      <c r="D12956" s="32" t="str">
        <f aca="false">IF($A12956="","",$A12956^2)</f>
        <v/>
      </c>
      <c r="E12956" s="32" t="str">
        <f aca="false">IF($A12956="","",IF($C12956&lt;=0,"",1/$C12956^2))</f>
        <v/>
      </c>
      <c r="F12956" s="33" t="n">
        <f aca="false">IF(OR(ROW()-設定!$B$30&lt;2,ROW()+設定!$B$30&gt;13701,N($A12956)&lt;=0,N(INDEX($A$2:$A$13701,MIN(13700,MAX(1,ROW()-1+設定!$B$30))))&lt;=0,$A12956&lt;設定!$B$28,$A12956&gt;設定!$B$29),0,IF(AND($C12956&gt;=MAX(INDEX($C$1:$C$13701,MAX(1,ROW()-設定!$B$24)):INDEX($C$1:$C$13701,MAX(1,ROW()-1))),$C12956&gt;MAX(INDEX($C$1:$C$13701,MIN(13701,ROW()+1)):INDEX($C$1:$C$13701,MIN(13701,ROW()+設定!$B$24))),$C12956&gt;=設定!$B$32,$C12956&gt;=MAX(MIN(INDEX($C$1:$C$13701,MAX(1,ROW()-設定!$B$26)):INDEX($C$1:$C$13701,MAX(1,ROW()-1))),MIN(INDEX($C$1:$C$13701,MIN(13701,ROW()+1)):INDEX($C$1:$C$13701,MIN(13701,ROW()+設定!$B$26))))*10^(設定!$B$27/20)),1,0))</f>
        <v>0</v>
      </c>
      <c r="G12956" s="33" t="n">
        <f aca="false">$G12955+IF($F12956=1,1,0)</f>
        <v>6</v>
      </c>
      <c r="H12956" s="0" t="str">
        <f aca="false">IF($F12956=1,$G12956,"")</f>
        <v/>
      </c>
    </row>
    <row r="12957" customFormat="false" ht="15" hidden="false" customHeight="false" outlineLevel="0" collapsed="false">
      <c r="A12957" s="30"/>
      <c r="B12957" s="31"/>
      <c r="C12957" s="32" t="str">
        <f aca="false">IF($A12957="","",IF(設定!$B$21="dB",10^($B12957/20),ABS($B12957)))</f>
        <v/>
      </c>
      <c r="D12957" s="32" t="str">
        <f aca="false">IF($A12957="","",$A12957^2)</f>
        <v/>
      </c>
      <c r="E12957" s="32" t="str">
        <f aca="false">IF($A12957="","",IF($C12957&lt;=0,"",1/$C12957^2))</f>
        <v/>
      </c>
      <c r="F12957" s="33" t="n">
        <f aca="false">IF(OR(ROW()-設定!$B$30&lt;2,ROW()+設定!$B$30&gt;13701,N($A12957)&lt;=0,N(INDEX($A$2:$A$13701,MIN(13700,MAX(1,ROW()-1+設定!$B$30))))&lt;=0,$A12957&lt;設定!$B$28,$A12957&gt;設定!$B$29),0,IF(AND($C12957&gt;=MAX(INDEX($C$1:$C$13701,MAX(1,ROW()-設定!$B$24)):INDEX($C$1:$C$13701,MAX(1,ROW()-1))),$C12957&gt;MAX(INDEX($C$1:$C$13701,MIN(13701,ROW()+1)):INDEX($C$1:$C$13701,MIN(13701,ROW()+設定!$B$24))),$C12957&gt;=設定!$B$32,$C12957&gt;=MAX(MIN(INDEX($C$1:$C$13701,MAX(1,ROW()-設定!$B$26)):INDEX($C$1:$C$13701,MAX(1,ROW()-1))),MIN(INDEX($C$1:$C$13701,MIN(13701,ROW()+1)):INDEX($C$1:$C$13701,MIN(13701,ROW()+設定!$B$26))))*10^(設定!$B$27/20)),1,0))</f>
        <v>0</v>
      </c>
      <c r="G12957" s="33" t="n">
        <f aca="false">$G12956+IF($F12957=1,1,0)</f>
        <v>6</v>
      </c>
      <c r="H12957" s="0" t="str">
        <f aca="false">IF($F12957=1,$G12957,"")</f>
        <v/>
      </c>
    </row>
    <row r="12958" customFormat="false" ht="15" hidden="false" customHeight="false" outlineLevel="0" collapsed="false">
      <c r="A12958" s="30"/>
      <c r="B12958" s="31"/>
      <c r="C12958" s="32" t="str">
        <f aca="false">IF($A12958="","",IF(設定!$B$21="dB",10^($B12958/20),ABS($B12958)))</f>
        <v/>
      </c>
      <c r="D12958" s="32" t="str">
        <f aca="false">IF($A12958="","",$A12958^2)</f>
        <v/>
      </c>
      <c r="E12958" s="32" t="str">
        <f aca="false">IF($A12958="","",IF($C12958&lt;=0,"",1/$C12958^2))</f>
        <v/>
      </c>
      <c r="F12958" s="33" t="n">
        <f aca="false">IF(OR(ROW()-設定!$B$30&lt;2,ROW()+設定!$B$30&gt;13701,N($A12958)&lt;=0,N(INDEX($A$2:$A$13701,MIN(13700,MAX(1,ROW()-1+設定!$B$30))))&lt;=0,$A12958&lt;設定!$B$28,$A12958&gt;設定!$B$29),0,IF(AND($C12958&gt;=MAX(INDEX($C$1:$C$13701,MAX(1,ROW()-設定!$B$24)):INDEX($C$1:$C$13701,MAX(1,ROW()-1))),$C12958&gt;MAX(INDEX($C$1:$C$13701,MIN(13701,ROW()+1)):INDEX($C$1:$C$13701,MIN(13701,ROW()+設定!$B$24))),$C12958&gt;=設定!$B$32,$C12958&gt;=MAX(MIN(INDEX($C$1:$C$13701,MAX(1,ROW()-設定!$B$26)):INDEX($C$1:$C$13701,MAX(1,ROW()-1))),MIN(INDEX($C$1:$C$13701,MIN(13701,ROW()+1)):INDEX($C$1:$C$13701,MIN(13701,ROW()+設定!$B$26))))*10^(設定!$B$27/20)),1,0))</f>
        <v>0</v>
      </c>
      <c r="G12958" s="33" t="n">
        <f aca="false">$G12957+IF($F12958=1,1,0)</f>
        <v>6</v>
      </c>
      <c r="H12958" s="0" t="str">
        <f aca="false">IF($F12958=1,$G12958,"")</f>
        <v/>
      </c>
    </row>
    <row r="12959" customFormat="false" ht="15" hidden="false" customHeight="false" outlineLevel="0" collapsed="false">
      <c r="A12959" s="30"/>
      <c r="B12959" s="31"/>
      <c r="C12959" s="32" t="str">
        <f aca="false">IF($A12959="","",IF(設定!$B$21="dB",10^($B12959/20),ABS($B12959)))</f>
        <v/>
      </c>
      <c r="D12959" s="32" t="str">
        <f aca="false">IF($A12959="","",$A12959^2)</f>
        <v/>
      </c>
      <c r="E12959" s="32" t="str">
        <f aca="false">IF($A12959="","",IF($C12959&lt;=0,"",1/$C12959^2))</f>
        <v/>
      </c>
      <c r="F12959" s="33" t="n">
        <f aca="false">IF(OR(ROW()-設定!$B$30&lt;2,ROW()+設定!$B$30&gt;13701,N($A12959)&lt;=0,N(INDEX($A$2:$A$13701,MIN(13700,MAX(1,ROW()-1+設定!$B$30))))&lt;=0,$A12959&lt;設定!$B$28,$A12959&gt;設定!$B$29),0,IF(AND($C12959&gt;=MAX(INDEX($C$1:$C$13701,MAX(1,ROW()-設定!$B$24)):INDEX($C$1:$C$13701,MAX(1,ROW()-1))),$C12959&gt;MAX(INDEX($C$1:$C$13701,MIN(13701,ROW()+1)):INDEX($C$1:$C$13701,MIN(13701,ROW()+設定!$B$24))),$C12959&gt;=設定!$B$32,$C12959&gt;=MAX(MIN(INDEX($C$1:$C$13701,MAX(1,ROW()-設定!$B$26)):INDEX($C$1:$C$13701,MAX(1,ROW()-1))),MIN(INDEX($C$1:$C$13701,MIN(13701,ROW()+1)):INDEX($C$1:$C$13701,MIN(13701,ROW()+設定!$B$26))))*10^(設定!$B$27/20)),1,0))</f>
        <v>0</v>
      </c>
      <c r="G12959" s="33" t="n">
        <f aca="false">$G12958+IF($F12959=1,1,0)</f>
        <v>6</v>
      </c>
      <c r="H12959" s="0" t="str">
        <f aca="false">IF($F12959=1,$G12959,"")</f>
        <v/>
      </c>
    </row>
    <row r="12960" customFormat="false" ht="15" hidden="false" customHeight="false" outlineLevel="0" collapsed="false">
      <c r="A12960" s="30"/>
      <c r="B12960" s="31"/>
      <c r="C12960" s="32" t="str">
        <f aca="false">IF($A12960="","",IF(設定!$B$21="dB",10^($B12960/20),ABS($B12960)))</f>
        <v/>
      </c>
      <c r="D12960" s="32" t="str">
        <f aca="false">IF($A12960="","",$A12960^2)</f>
        <v/>
      </c>
      <c r="E12960" s="32" t="str">
        <f aca="false">IF($A12960="","",IF($C12960&lt;=0,"",1/$C12960^2))</f>
        <v/>
      </c>
      <c r="F12960" s="33" t="n">
        <f aca="false">IF(OR(ROW()-設定!$B$30&lt;2,ROW()+設定!$B$30&gt;13701,N($A12960)&lt;=0,N(INDEX($A$2:$A$13701,MIN(13700,MAX(1,ROW()-1+設定!$B$30))))&lt;=0,$A12960&lt;設定!$B$28,$A12960&gt;設定!$B$29),0,IF(AND($C12960&gt;=MAX(INDEX($C$1:$C$13701,MAX(1,ROW()-設定!$B$24)):INDEX($C$1:$C$13701,MAX(1,ROW()-1))),$C12960&gt;MAX(INDEX($C$1:$C$13701,MIN(13701,ROW()+1)):INDEX($C$1:$C$13701,MIN(13701,ROW()+設定!$B$24))),$C12960&gt;=設定!$B$32,$C12960&gt;=MAX(MIN(INDEX($C$1:$C$13701,MAX(1,ROW()-設定!$B$26)):INDEX($C$1:$C$13701,MAX(1,ROW()-1))),MIN(INDEX($C$1:$C$13701,MIN(13701,ROW()+1)):INDEX($C$1:$C$13701,MIN(13701,ROW()+設定!$B$26))))*10^(設定!$B$27/20)),1,0))</f>
        <v>0</v>
      </c>
      <c r="G12960" s="33" t="n">
        <f aca="false">$G12959+IF($F12960=1,1,0)</f>
        <v>6</v>
      </c>
      <c r="H12960" s="0" t="str">
        <f aca="false">IF($F12960=1,$G12960,"")</f>
        <v/>
      </c>
    </row>
    <row r="12961" customFormat="false" ht="15" hidden="false" customHeight="false" outlineLevel="0" collapsed="false">
      <c r="A12961" s="30"/>
      <c r="B12961" s="31"/>
      <c r="C12961" s="32" t="str">
        <f aca="false">IF($A12961="","",IF(設定!$B$21="dB",10^($B12961/20),ABS($B12961)))</f>
        <v/>
      </c>
      <c r="D12961" s="32" t="str">
        <f aca="false">IF($A12961="","",$A12961^2)</f>
        <v/>
      </c>
      <c r="E12961" s="32" t="str">
        <f aca="false">IF($A12961="","",IF($C12961&lt;=0,"",1/$C12961^2))</f>
        <v/>
      </c>
      <c r="F12961" s="33" t="n">
        <f aca="false">IF(OR(ROW()-設定!$B$30&lt;2,ROW()+設定!$B$30&gt;13701,N($A12961)&lt;=0,N(INDEX($A$2:$A$13701,MIN(13700,MAX(1,ROW()-1+設定!$B$30))))&lt;=0,$A12961&lt;設定!$B$28,$A12961&gt;設定!$B$29),0,IF(AND($C12961&gt;=MAX(INDEX($C$1:$C$13701,MAX(1,ROW()-設定!$B$24)):INDEX($C$1:$C$13701,MAX(1,ROW()-1))),$C12961&gt;MAX(INDEX($C$1:$C$13701,MIN(13701,ROW()+1)):INDEX($C$1:$C$13701,MIN(13701,ROW()+設定!$B$24))),$C12961&gt;=設定!$B$32,$C12961&gt;=MAX(MIN(INDEX($C$1:$C$13701,MAX(1,ROW()-設定!$B$26)):INDEX($C$1:$C$13701,MAX(1,ROW()-1))),MIN(INDEX($C$1:$C$13701,MIN(13701,ROW()+1)):INDEX($C$1:$C$13701,MIN(13701,ROW()+設定!$B$26))))*10^(設定!$B$27/20)),1,0))</f>
        <v>0</v>
      </c>
      <c r="G12961" s="33" t="n">
        <f aca="false">$G12960+IF($F12961=1,1,0)</f>
        <v>6</v>
      </c>
      <c r="H12961" s="0" t="str">
        <f aca="false">IF($F12961=1,$G12961,"")</f>
        <v/>
      </c>
    </row>
    <row r="12962" customFormat="false" ht="15" hidden="false" customHeight="false" outlineLevel="0" collapsed="false">
      <c r="A12962" s="30"/>
      <c r="B12962" s="31"/>
      <c r="C12962" s="32" t="str">
        <f aca="false">IF($A12962="","",IF(設定!$B$21="dB",10^($B12962/20),ABS($B12962)))</f>
        <v/>
      </c>
      <c r="D12962" s="32" t="str">
        <f aca="false">IF($A12962="","",$A12962^2)</f>
        <v/>
      </c>
      <c r="E12962" s="32" t="str">
        <f aca="false">IF($A12962="","",IF($C12962&lt;=0,"",1/$C12962^2))</f>
        <v/>
      </c>
      <c r="F12962" s="33" t="n">
        <f aca="false">IF(OR(ROW()-設定!$B$30&lt;2,ROW()+設定!$B$30&gt;13701,N($A12962)&lt;=0,N(INDEX($A$2:$A$13701,MIN(13700,MAX(1,ROW()-1+設定!$B$30))))&lt;=0,$A12962&lt;設定!$B$28,$A12962&gt;設定!$B$29),0,IF(AND($C12962&gt;=MAX(INDEX($C$1:$C$13701,MAX(1,ROW()-設定!$B$24)):INDEX($C$1:$C$13701,MAX(1,ROW()-1))),$C12962&gt;MAX(INDEX($C$1:$C$13701,MIN(13701,ROW()+1)):INDEX($C$1:$C$13701,MIN(13701,ROW()+設定!$B$24))),$C12962&gt;=設定!$B$32,$C12962&gt;=MAX(MIN(INDEX($C$1:$C$13701,MAX(1,ROW()-設定!$B$26)):INDEX($C$1:$C$13701,MAX(1,ROW()-1))),MIN(INDEX($C$1:$C$13701,MIN(13701,ROW()+1)):INDEX($C$1:$C$13701,MIN(13701,ROW()+設定!$B$26))))*10^(設定!$B$27/20)),1,0))</f>
        <v>0</v>
      </c>
      <c r="G12962" s="33" t="n">
        <f aca="false">$G12961+IF($F12962=1,1,0)</f>
        <v>6</v>
      </c>
      <c r="H12962" s="0" t="str">
        <f aca="false">IF($F12962=1,$G12962,"")</f>
        <v/>
      </c>
    </row>
    <row r="12963" customFormat="false" ht="15" hidden="false" customHeight="false" outlineLevel="0" collapsed="false">
      <c r="A12963" s="30"/>
      <c r="B12963" s="31"/>
      <c r="C12963" s="32" t="str">
        <f aca="false">IF($A12963="","",IF(設定!$B$21="dB",10^($B12963/20),ABS($B12963)))</f>
        <v/>
      </c>
      <c r="D12963" s="32" t="str">
        <f aca="false">IF($A12963="","",$A12963^2)</f>
        <v/>
      </c>
      <c r="E12963" s="32" t="str">
        <f aca="false">IF($A12963="","",IF($C12963&lt;=0,"",1/$C12963^2))</f>
        <v/>
      </c>
      <c r="F12963" s="33" t="n">
        <f aca="false">IF(OR(ROW()-設定!$B$30&lt;2,ROW()+設定!$B$30&gt;13701,N($A12963)&lt;=0,N(INDEX($A$2:$A$13701,MIN(13700,MAX(1,ROW()-1+設定!$B$30))))&lt;=0,$A12963&lt;設定!$B$28,$A12963&gt;設定!$B$29),0,IF(AND($C12963&gt;=MAX(INDEX($C$1:$C$13701,MAX(1,ROW()-設定!$B$24)):INDEX($C$1:$C$13701,MAX(1,ROW()-1))),$C12963&gt;MAX(INDEX($C$1:$C$13701,MIN(13701,ROW()+1)):INDEX($C$1:$C$13701,MIN(13701,ROW()+設定!$B$24))),$C12963&gt;=設定!$B$32,$C12963&gt;=MAX(MIN(INDEX($C$1:$C$13701,MAX(1,ROW()-設定!$B$26)):INDEX($C$1:$C$13701,MAX(1,ROW()-1))),MIN(INDEX($C$1:$C$13701,MIN(13701,ROW()+1)):INDEX($C$1:$C$13701,MIN(13701,ROW()+設定!$B$26))))*10^(設定!$B$27/20)),1,0))</f>
        <v>0</v>
      </c>
      <c r="G12963" s="33" t="n">
        <f aca="false">$G12962+IF($F12963=1,1,0)</f>
        <v>6</v>
      </c>
      <c r="H12963" s="0" t="str">
        <f aca="false">IF($F12963=1,$G12963,"")</f>
        <v/>
      </c>
    </row>
    <row r="12964" customFormat="false" ht="15" hidden="false" customHeight="false" outlineLevel="0" collapsed="false">
      <c r="A12964" s="30"/>
      <c r="B12964" s="31"/>
      <c r="C12964" s="32" t="str">
        <f aca="false">IF($A12964="","",IF(設定!$B$21="dB",10^($B12964/20),ABS($B12964)))</f>
        <v/>
      </c>
      <c r="D12964" s="32" t="str">
        <f aca="false">IF($A12964="","",$A12964^2)</f>
        <v/>
      </c>
      <c r="E12964" s="32" t="str">
        <f aca="false">IF($A12964="","",IF($C12964&lt;=0,"",1/$C12964^2))</f>
        <v/>
      </c>
      <c r="F12964" s="33" t="n">
        <f aca="false">IF(OR(ROW()-設定!$B$30&lt;2,ROW()+設定!$B$30&gt;13701,N($A12964)&lt;=0,N(INDEX($A$2:$A$13701,MIN(13700,MAX(1,ROW()-1+設定!$B$30))))&lt;=0,$A12964&lt;設定!$B$28,$A12964&gt;設定!$B$29),0,IF(AND($C12964&gt;=MAX(INDEX($C$1:$C$13701,MAX(1,ROW()-設定!$B$24)):INDEX($C$1:$C$13701,MAX(1,ROW()-1))),$C12964&gt;MAX(INDEX($C$1:$C$13701,MIN(13701,ROW()+1)):INDEX($C$1:$C$13701,MIN(13701,ROW()+設定!$B$24))),$C12964&gt;=設定!$B$32,$C12964&gt;=MAX(MIN(INDEX($C$1:$C$13701,MAX(1,ROW()-設定!$B$26)):INDEX($C$1:$C$13701,MAX(1,ROW()-1))),MIN(INDEX($C$1:$C$13701,MIN(13701,ROW()+1)):INDEX($C$1:$C$13701,MIN(13701,ROW()+設定!$B$26))))*10^(設定!$B$27/20)),1,0))</f>
        <v>0</v>
      </c>
      <c r="G12964" s="33" t="n">
        <f aca="false">$G12963+IF($F12964=1,1,0)</f>
        <v>6</v>
      </c>
      <c r="H12964" s="0" t="str">
        <f aca="false">IF($F12964=1,$G12964,"")</f>
        <v/>
      </c>
    </row>
    <row r="12965" customFormat="false" ht="15" hidden="false" customHeight="false" outlineLevel="0" collapsed="false">
      <c r="A12965" s="30"/>
      <c r="B12965" s="31"/>
      <c r="C12965" s="32" t="str">
        <f aca="false">IF($A12965="","",IF(設定!$B$21="dB",10^($B12965/20),ABS($B12965)))</f>
        <v/>
      </c>
      <c r="D12965" s="32" t="str">
        <f aca="false">IF($A12965="","",$A12965^2)</f>
        <v/>
      </c>
      <c r="E12965" s="32" t="str">
        <f aca="false">IF($A12965="","",IF($C12965&lt;=0,"",1/$C12965^2))</f>
        <v/>
      </c>
      <c r="F12965" s="33" t="n">
        <f aca="false">IF(OR(ROW()-設定!$B$30&lt;2,ROW()+設定!$B$30&gt;13701,N($A12965)&lt;=0,N(INDEX($A$2:$A$13701,MIN(13700,MAX(1,ROW()-1+設定!$B$30))))&lt;=0,$A12965&lt;設定!$B$28,$A12965&gt;設定!$B$29),0,IF(AND($C12965&gt;=MAX(INDEX($C$1:$C$13701,MAX(1,ROW()-設定!$B$24)):INDEX($C$1:$C$13701,MAX(1,ROW()-1))),$C12965&gt;MAX(INDEX($C$1:$C$13701,MIN(13701,ROW()+1)):INDEX($C$1:$C$13701,MIN(13701,ROW()+設定!$B$24))),$C12965&gt;=設定!$B$32,$C12965&gt;=MAX(MIN(INDEX($C$1:$C$13701,MAX(1,ROW()-設定!$B$26)):INDEX($C$1:$C$13701,MAX(1,ROW()-1))),MIN(INDEX($C$1:$C$13701,MIN(13701,ROW()+1)):INDEX($C$1:$C$13701,MIN(13701,ROW()+設定!$B$26))))*10^(設定!$B$27/20)),1,0))</f>
        <v>0</v>
      </c>
      <c r="G12965" s="33" t="n">
        <f aca="false">$G12964+IF($F12965=1,1,0)</f>
        <v>6</v>
      </c>
      <c r="H12965" s="0" t="str">
        <f aca="false">IF($F12965=1,$G12965,"")</f>
        <v/>
      </c>
    </row>
    <row r="12966" customFormat="false" ht="15" hidden="false" customHeight="false" outlineLevel="0" collapsed="false">
      <c r="A12966" s="30"/>
      <c r="B12966" s="31"/>
      <c r="C12966" s="32" t="str">
        <f aca="false">IF($A12966="","",IF(設定!$B$21="dB",10^($B12966/20),ABS($B12966)))</f>
        <v/>
      </c>
      <c r="D12966" s="32" t="str">
        <f aca="false">IF($A12966="","",$A12966^2)</f>
        <v/>
      </c>
      <c r="E12966" s="32" t="str">
        <f aca="false">IF($A12966="","",IF($C12966&lt;=0,"",1/$C12966^2))</f>
        <v/>
      </c>
      <c r="F12966" s="33" t="n">
        <f aca="false">IF(OR(ROW()-設定!$B$30&lt;2,ROW()+設定!$B$30&gt;13701,N($A12966)&lt;=0,N(INDEX($A$2:$A$13701,MIN(13700,MAX(1,ROW()-1+設定!$B$30))))&lt;=0,$A12966&lt;設定!$B$28,$A12966&gt;設定!$B$29),0,IF(AND($C12966&gt;=MAX(INDEX($C$1:$C$13701,MAX(1,ROW()-設定!$B$24)):INDEX($C$1:$C$13701,MAX(1,ROW()-1))),$C12966&gt;MAX(INDEX($C$1:$C$13701,MIN(13701,ROW()+1)):INDEX($C$1:$C$13701,MIN(13701,ROW()+設定!$B$24))),$C12966&gt;=設定!$B$32,$C12966&gt;=MAX(MIN(INDEX($C$1:$C$13701,MAX(1,ROW()-設定!$B$26)):INDEX($C$1:$C$13701,MAX(1,ROW()-1))),MIN(INDEX($C$1:$C$13701,MIN(13701,ROW()+1)):INDEX($C$1:$C$13701,MIN(13701,ROW()+設定!$B$26))))*10^(設定!$B$27/20)),1,0))</f>
        <v>0</v>
      </c>
      <c r="G12966" s="33" t="n">
        <f aca="false">$G12965+IF($F12966=1,1,0)</f>
        <v>6</v>
      </c>
      <c r="H12966" s="0" t="str">
        <f aca="false">IF($F12966=1,$G12966,"")</f>
        <v/>
      </c>
    </row>
    <row r="12967" customFormat="false" ht="15" hidden="false" customHeight="false" outlineLevel="0" collapsed="false">
      <c r="A12967" s="30"/>
      <c r="B12967" s="31"/>
      <c r="C12967" s="32" t="str">
        <f aca="false">IF($A12967="","",IF(設定!$B$21="dB",10^($B12967/20),ABS($B12967)))</f>
        <v/>
      </c>
      <c r="D12967" s="32" t="str">
        <f aca="false">IF($A12967="","",$A12967^2)</f>
        <v/>
      </c>
      <c r="E12967" s="32" t="str">
        <f aca="false">IF($A12967="","",IF($C12967&lt;=0,"",1/$C12967^2))</f>
        <v/>
      </c>
      <c r="F12967" s="33" t="n">
        <f aca="false">IF(OR(ROW()-設定!$B$30&lt;2,ROW()+設定!$B$30&gt;13701,N($A12967)&lt;=0,N(INDEX($A$2:$A$13701,MIN(13700,MAX(1,ROW()-1+設定!$B$30))))&lt;=0,$A12967&lt;設定!$B$28,$A12967&gt;設定!$B$29),0,IF(AND($C12967&gt;=MAX(INDEX($C$1:$C$13701,MAX(1,ROW()-設定!$B$24)):INDEX($C$1:$C$13701,MAX(1,ROW()-1))),$C12967&gt;MAX(INDEX($C$1:$C$13701,MIN(13701,ROW()+1)):INDEX($C$1:$C$13701,MIN(13701,ROW()+設定!$B$24))),$C12967&gt;=設定!$B$32,$C12967&gt;=MAX(MIN(INDEX($C$1:$C$13701,MAX(1,ROW()-設定!$B$26)):INDEX($C$1:$C$13701,MAX(1,ROW()-1))),MIN(INDEX($C$1:$C$13701,MIN(13701,ROW()+1)):INDEX($C$1:$C$13701,MIN(13701,ROW()+設定!$B$26))))*10^(設定!$B$27/20)),1,0))</f>
        <v>0</v>
      </c>
      <c r="G12967" s="33" t="n">
        <f aca="false">$G12966+IF($F12967=1,1,0)</f>
        <v>6</v>
      </c>
      <c r="H12967" s="0" t="str">
        <f aca="false">IF($F12967=1,$G12967,"")</f>
        <v/>
      </c>
    </row>
    <row r="12968" customFormat="false" ht="15" hidden="false" customHeight="false" outlineLevel="0" collapsed="false">
      <c r="A12968" s="30"/>
      <c r="B12968" s="31"/>
      <c r="C12968" s="32" t="str">
        <f aca="false">IF($A12968="","",IF(設定!$B$21="dB",10^($B12968/20),ABS($B12968)))</f>
        <v/>
      </c>
      <c r="D12968" s="32" t="str">
        <f aca="false">IF($A12968="","",$A12968^2)</f>
        <v/>
      </c>
      <c r="E12968" s="32" t="str">
        <f aca="false">IF($A12968="","",IF($C12968&lt;=0,"",1/$C12968^2))</f>
        <v/>
      </c>
      <c r="F12968" s="33" t="n">
        <f aca="false">IF(OR(ROW()-設定!$B$30&lt;2,ROW()+設定!$B$30&gt;13701,N($A12968)&lt;=0,N(INDEX($A$2:$A$13701,MIN(13700,MAX(1,ROW()-1+設定!$B$30))))&lt;=0,$A12968&lt;設定!$B$28,$A12968&gt;設定!$B$29),0,IF(AND($C12968&gt;=MAX(INDEX($C$1:$C$13701,MAX(1,ROW()-設定!$B$24)):INDEX($C$1:$C$13701,MAX(1,ROW()-1))),$C12968&gt;MAX(INDEX($C$1:$C$13701,MIN(13701,ROW()+1)):INDEX($C$1:$C$13701,MIN(13701,ROW()+設定!$B$24))),$C12968&gt;=設定!$B$32,$C12968&gt;=MAX(MIN(INDEX($C$1:$C$13701,MAX(1,ROW()-設定!$B$26)):INDEX($C$1:$C$13701,MAX(1,ROW()-1))),MIN(INDEX($C$1:$C$13701,MIN(13701,ROW()+1)):INDEX($C$1:$C$13701,MIN(13701,ROW()+設定!$B$26))))*10^(設定!$B$27/20)),1,0))</f>
        <v>0</v>
      </c>
      <c r="G12968" s="33" t="n">
        <f aca="false">$G12967+IF($F12968=1,1,0)</f>
        <v>6</v>
      </c>
      <c r="H12968" s="0" t="str">
        <f aca="false">IF($F12968=1,$G12968,"")</f>
        <v/>
      </c>
    </row>
    <row r="12969" customFormat="false" ht="15" hidden="false" customHeight="false" outlineLevel="0" collapsed="false">
      <c r="A12969" s="30"/>
      <c r="B12969" s="31"/>
      <c r="C12969" s="32" t="str">
        <f aca="false">IF($A12969="","",IF(設定!$B$21="dB",10^($B12969/20),ABS($B12969)))</f>
        <v/>
      </c>
      <c r="D12969" s="32" t="str">
        <f aca="false">IF($A12969="","",$A12969^2)</f>
        <v/>
      </c>
      <c r="E12969" s="32" t="str">
        <f aca="false">IF($A12969="","",IF($C12969&lt;=0,"",1/$C12969^2))</f>
        <v/>
      </c>
      <c r="F12969" s="33" t="n">
        <f aca="false">IF(OR(ROW()-設定!$B$30&lt;2,ROW()+設定!$B$30&gt;13701,N($A12969)&lt;=0,N(INDEX($A$2:$A$13701,MIN(13700,MAX(1,ROW()-1+設定!$B$30))))&lt;=0,$A12969&lt;設定!$B$28,$A12969&gt;設定!$B$29),0,IF(AND($C12969&gt;=MAX(INDEX($C$1:$C$13701,MAX(1,ROW()-設定!$B$24)):INDEX($C$1:$C$13701,MAX(1,ROW()-1))),$C12969&gt;MAX(INDEX($C$1:$C$13701,MIN(13701,ROW()+1)):INDEX($C$1:$C$13701,MIN(13701,ROW()+設定!$B$24))),$C12969&gt;=設定!$B$32,$C12969&gt;=MAX(MIN(INDEX($C$1:$C$13701,MAX(1,ROW()-設定!$B$26)):INDEX($C$1:$C$13701,MAX(1,ROW()-1))),MIN(INDEX($C$1:$C$13701,MIN(13701,ROW()+1)):INDEX($C$1:$C$13701,MIN(13701,ROW()+設定!$B$26))))*10^(設定!$B$27/20)),1,0))</f>
        <v>0</v>
      </c>
      <c r="G12969" s="33" t="n">
        <f aca="false">$G12968+IF($F12969=1,1,0)</f>
        <v>6</v>
      </c>
      <c r="H12969" s="0" t="str">
        <f aca="false">IF($F12969=1,$G12969,"")</f>
        <v/>
      </c>
    </row>
    <row r="12970" customFormat="false" ht="15" hidden="false" customHeight="false" outlineLevel="0" collapsed="false">
      <c r="A12970" s="30"/>
      <c r="B12970" s="31"/>
      <c r="C12970" s="32" t="str">
        <f aca="false">IF($A12970="","",IF(設定!$B$21="dB",10^($B12970/20),ABS($B12970)))</f>
        <v/>
      </c>
      <c r="D12970" s="32" t="str">
        <f aca="false">IF($A12970="","",$A12970^2)</f>
        <v/>
      </c>
      <c r="E12970" s="32" t="str">
        <f aca="false">IF($A12970="","",IF($C12970&lt;=0,"",1/$C12970^2))</f>
        <v/>
      </c>
      <c r="F12970" s="33" t="n">
        <f aca="false">IF(OR(ROW()-設定!$B$30&lt;2,ROW()+設定!$B$30&gt;13701,N($A12970)&lt;=0,N(INDEX($A$2:$A$13701,MIN(13700,MAX(1,ROW()-1+設定!$B$30))))&lt;=0,$A12970&lt;設定!$B$28,$A12970&gt;設定!$B$29),0,IF(AND($C12970&gt;=MAX(INDEX($C$1:$C$13701,MAX(1,ROW()-設定!$B$24)):INDEX($C$1:$C$13701,MAX(1,ROW()-1))),$C12970&gt;MAX(INDEX($C$1:$C$13701,MIN(13701,ROW()+1)):INDEX($C$1:$C$13701,MIN(13701,ROW()+設定!$B$24))),$C12970&gt;=設定!$B$32,$C12970&gt;=MAX(MIN(INDEX($C$1:$C$13701,MAX(1,ROW()-設定!$B$26)):INDEX($C$1:$C$13701,MAX(1,ROW()-1))),MIN(INDEX($C$1:$C$13701,MIN(13701,ROW()+1)):INDEX($C$1:$C$13701,MIN(13701,ROW()+設定!$B$26))))*10^(設定!$B$27/20)),1,0))</f>
        <v>0</v>
      </c>
      <c r="G12970" s="33" t="n">
        <f aca="false">$G12969+IF($F12970=1,1,0)</f>
        <v>6</v>
      </c>
      <c r="H12970" s="0" t="str">
        <f aca="false">IF($F12970=1,$G12970,"")</f>
        <v/>
      </c>
    </row>
    <row r="12971" customFormat="false" ht="15" hidden="false" customHeight="false" outlineLevel="0" collapsed="false">
      <c r="A12971" s="30"/>
      <c r="B12971" s="31"/>
      <c r="C12971" s="32" t="str">
        <f aca="false">IF($A12971="","",IF(設定!$B$21="dB",10^($B12971/20),ABS($B12971)))</f>
        <v/>
      </c>
      <c r="D12971" s="32" t="str">
        <f aca="false">IF($A12971="","",$A12971^2)</f>
        <v/>
      </c>
      <c r="E12971" s="32" t="str">
        <f aca="false">IF($A12971="","",IF($C12971&lt;=0,"",1/$C12971^2))</f>
        <v/>
      </c>
      <c r="F12971" s="33" t="n">
        <f aca="false">IF(OR(ROW()-設定!$B$30&lt;2,ROW()+設定!$B$30&gt;13701,N($A12971)&lt;=0,N(INDEX($A$2:$A$13701,MIN(13700,MAX(1,ROW()-1+設定!$B$30))))&lt;=0,$A12971&lt;設定!$B$28,$A12971&gt;設定!$B$29),0,IF(AND($C12971&gt;=MAX(INDEX($C$1:$C$13701,MAX(1,ROW()-設定!$B$24)):INDEX($C$1:$C$13701,MAX(1,ROW()-1))),$C12971&gt;MAX(INDEX($C$1:$C$13701,MIN(13701,ROW()+1)):INDEX($C$1:$C$13701,MIN(13701,ROW()+設定!$B$24))),$C12971&gt;=設定!$B$32,$C12971&gt;=MAX(MIN(INDEX($C$1:$C$13701,MAX(1,ROW()-設定!$B$26)):INDEX($C$1:$C$13701,MAX(1,ROW()-1))),MIN(INDEX($C$1:$C$13701,MIN(13701,ROW()+1)):INDEX($C$1:$C$13701,MIN(13701,ROW()+設定!$B$26))))*10^(設定!$B$27/20)),1,0))</f>
        <v>0</v>
      </c>
      <c r="G12971" s="33" t="n">
        <f aca="false">$G12970+IF($F12971=1,1,0)</f>
        <v>6</v>
      </c>
      <c r="H12971" s="0" t="str">
        <f aca="false">IF($F12971=1,$G12971,"")</f>
        <v/>
      </c>
    </row>
    <row r="12972" customFormat="false" ht="15" hidden="false" customHeight="false" outlineLevel="0" collapsed="false">
      <c r="A12972" s="30"/>
      <c r="B12972" s="31"/>
      <c r="C12972" s="32" t="str">
        <f aca="false">IF($A12972="","",IF(設定!$B$21="dB",10^($B12972/20),ABS($B12972)))</f>
        <v/>
      </c>
      <c r="D12972" s="32" t="str">
        <f aca="false">IF($A12972="","",$A12972^2)</f>
        <v/>
      </c>
      <c r="E12972" s="32" t="str">
        <f aca="false">IF($A12972="","",IF($C12972&lt;=0,"",1/$C12972^2))</f>
        <v/>
      </c>
      <c r="F12972" s="33" t="n">
        <f aca="false">IF(OR(ROW()-設定!$B$30&lt;2,ROW()+設定!$B$30&gt;13701,N($A12972)&lt;=0,N(INDEX($A$2:$A$13701,MIN(13700,MAX(1,ROW()-1+設定!$B$30))))&lt;=0,$A12972&lt;設定!$B$28,$A12972&gt;設定!$B$29),0,IF(AND($C12972&gt;=MAX(INDEX($C$1:$C$13701,MAX(1,ROW()-設定!$B$24)):INDEX($C$1:$C$13701,MAX(1,ROW()-1))),$C12972&gt;MAX(INDEX($C$1:$C$13701,MIN(13701,ROW()+1)):INDEX($C$1:$C$13701,MIN(13701,ROW()+設定!$B$24))),$C12972&gt;=設定!$B$32,$C12972&gt;=MAX(MIN(INDEX($C$1:$C$13701,MAX(1,ROW()-設定!$B$26)):INDEX($C$1:$C$13701,MAX(1,ROW()-1))),MIN(INDEX($C$1:$C$13701,MIN(13701,ROW()+1)):INDEX($C$1:$C$13701,MIN(13701,ROW()+設定!$B$26))))*10^(設定!$B$27/20)),1,0))</f>
        <v>0</v>
      </c>
      <c r="G12972" s="33" t="n">
        <f aca="false">$G12971+IF($F12972=1,1,0)</f>
        <v>6</v>
      </c>
      <c r="H12972" s="0" t="str">
        <f aca="false">IF($F12972=1,$G12972,"")</f>
        <v/>
      </c>
    </row>
    <row r="12973" customFormat="false" ht="15" hidden="false" customHeight="false" outlineLevel="0" collapsed="false">
      <c r="A12973" s="30"/>
      <c r="B12973" s="31"/>
      <c r="C12973" s="32" t="str">
        <f aca="false">IF($A12973="","",IF(設定!$B$21="dB",10^($B12973/20),ABS($B12973)))</f>
        <v/>
      </c>
      <c r="D12973" s="32" t="str">
        <f aca="false">IF($A12973="","",$A12973^2)</f>
        <v/>
      </c>
      <c r="E12973" s="32" t="str">
        <f aca="false">IF($A12973="","",IF($C12973&lt;=0,"",1/$C12973^2))</f>
        <v/>
      </c>
      <c r="F12973" s="33" t="n">
        <f aca="false">IF(OR(ROW()-設定!$B$30&lt;2,ROW()+設定!$B$30&gt;13701,N($A12973)&lt;=0,N(INDEX($A$2:$A$13701,MIN(13700,MAX(1,ROW()-1+設定!$B$30))))&lt;=0,$A12973&lt;設定!$B$28,$A12973&gt;設定!$B$29),0,IF(AND($C12973&gt;=MAX(INDEX($C$1:$C$13701,MAX(1,ROW()-設定!$B$24)):INDEX($C$1:$C$13701,MAX(1,ROW()-1))),$C12973&gt;MAX(INDEX($C$1:$C$13701,MIN(13701,ROW()+1)):INDEX($C$1:$C$13701,MIN(13701,ROW()+設定!$B$24))),$C12973&gt;=設定!$B$32,$C12973&gt;=MAX(MIN(INDEX($C$1:$C$13701,MAX(1,ROW()-設定!$B$26)):INDEX($C$1:$C$13701,MAX(1,ROW()-1))),MIN(INDEX($C$1:$C$13701,MIN(13701,ROW()+1)):INDEX($C$1:$C$13701,MIN(13701,ROW()+設定!$B$26))))*10^(設定!$B$27/20)),1,0))</f>
        <v>0</v>
      </c>
      <c r="G12973" s="33" t="n">
        <f aca="false">$G12972+IF($F12973=1,1,0)</f>
        <v>6</v>
      </c>
      <c r="H12973" s="0" t="str">
        <f aca="false">IF($F12973=1,$G12973,"")</f>
        <v/>
      </c>
    </row>
    <row r="12974" customFormat="false" ht="15" hidden="false" customHeight="false" outlineLevel="0" collapsed="false">
      <c r="A12974" s="30"/>
      <c r="B12974" s="31"/>
      <c r="C12974" s="32" t="str">
        <f aca="false">IF($A12974="","",IF(設定!$B$21="dB",10^($B12974/20),ABS($B12974)))</f>
        <v/>
      </c>
      <c r="D12974" s="32" t="str">
        <f aca="false">IF($A12974="","",$A12974^2)</f>
        <v/>
      </c>
      <c r="E12974" s="32" t="str">
        <f aca="false">IF($A12974="","",IF($C12974&lt;=0,"",1/$C12974^2))</f>
        <v/>
      </c>
      <c r="F12974" s="33" t="n">
        <f aca="false">IF(OR(ROW()-設定!$B$30&lt;2,ROW()+設定!$B$30&gt;13701,N($A12974)&lt;=0,N(INDEX($A$2:$A$13701,MIN(13700,MAX(1,ROW()-1+設定!$B$30))))&lt;=0,$A12974&lt;設定!$B$28,$A12974&gt;設定!$B$29),0,IF(AND($C12974&gt;=MAX(INDEX($C$1:$C$13701,MAX(1,ROW()-設定!$B$24)):INDEX($C$1:$C$13701,MAX(1,ROW()-1))),$C12974&gt;MAX(INDEX($C$1:$C$13701,MIN(13701,ROW()+1)):INDEX($C$1:$C$13701,MIN(13701,ROW()+設定!$B$24))),$C12974&gt;=設定!$B$32,$C12974&gt;=MAX(MIN(INDEX($C$1:$C$13701,MAX(1,ROW()-設定!$B$26)):INDEX($C$1:$C$13701,MAX(1,ROW()-1))),MIN(INDEX($C$1:$C$13701,MIN(13701,ROW()+1)):INDEX($C$1:$C$13701,MIN(13701,ROW()+設定!$B$26))))*10^(設定!$B$27/20)),1,0))</f>
        <v>0</v>
      </c>
      <c r="G12974" s="33" t="n">
        <f aca="false">$G12973+IF($F12974=1,1,0)</f>
        <v>6</v>
      </c>
      <c r="H12974" s="0" t="str">
        <f aca="false">IF($F12974=1,$G12974,"")</f>
        <v/>
      </c>
    </row>
    <row r="12975" customFormat="false" ht="15" hidden="false" customHeight="false" outlineLevel="0" collapsed="false">
      <c r="A12975" s="30"/>
      <c r="B12975" s="31"/>
      <c r="C12975" s="32" t="str">
        <f aca="false">IF($A12975="","",IF(設定!$B$21="dB",10^($B12975/20),ABS($B12975)))</f>
        <v/>
      </c>
      <c r="D12975" s="32" t="str">
        <f aca="false">IF($A12975="","",$A12975^2)</f>
        <v/>
      </c>
      <c r="E12975" s="32" t="str">
        <f aca="false">IF($A12975="","",IF($C12975&lt;=0,"",1/$C12975^2))</f>
        <v/>
      </c>
      <c r="F12975" s="33" t="n">
        <f aca="false">IF(OR(ROW()-設定!$B$30&lt;2,ROW()+設定!$B$30&gt;13701,N($A12975)&lt;=0,N(INDEX($A$2:$A$13701,MIN(13700,MAX(1,ROW()-1+設定!$B$30))))&lt;=0,$A12975&lt;設定!$B$28,$A12975&gt;設定!$B$29),0,IF(AND($C12975&gt;=MAX(INDEX($C$1:$C$13701,MAX(1,ROW()-設定!$B$24)):INDEX($C$1:$C$13701,MAX(1,ROW()-1))),$C12975&gt;MAX(INDEX($C$1:$C$13701,MIN(13701,ROW()+1)):INDEX($C$1:$C$13701,MIN(13701,ROW()+設定!$B$24))),$C12975&gt;=設定!$B$32,$C12975&gt;=MAX(MIN(INDEX($C$1:$C$13701,MAX(1,ROW()-設定!$B$26)):INDEX($C$1:$C$13701,MAX(1,ROW()-1))),MIN(INDEX($C$1:$C$13701,MIN(13701,ROW()+1)):INDEX($C$1:$C$13701,MIN(13701,ROW()+設定!$B$26))))*10^(設定!$B$27/20)),1,0))</f>
        <v>0</v>
      </c>
      <c r="G12975" s="33" t="n">
        <f aca="false">$G12974+IF($F12975=1,1,0)</f>
        <v>6</v>
      </c>
      <c r="H12975" s="0" t="str">
        <f aca="false">IF($F12975=1,$G12975,"")</f>
        <v/>
      </c>
    </row>
    <row r="12976" customFormat="false" ht="15" hidden="false" customHeight="false" outlineLevel="0" collapsed="false">
      <c r="A12976" s="30"/>
      <c r="B12976" s="31"/>
      <c r="C12976" s="32" t="str">
        <f aca="false">IF($A12976="","",IF(設定!$B$21="dB",10^($B12976/20),ABS($B12976)))</f>
        <v/>
      </c>
      <c r="D12976" s="32" t="str">
        <f aca="false">IF($A12976="","",$A12976^2)</f>
        <v/>
      </c>
      <c r="E12976" s="32" t="str">
        <f aca="false">IF($A12976="","",IF($C12976&lt;=0,"",1/$C12976^2))</f>
        <v/>
      </c>
      <c r="F12976" s="33" t="n">
        <f aca="false">IF(OR(ROW()-設定!$B$30&lt;2,ROW()+設定!$B$30&gt;13701,N($A12976)&lt;=0,N(INDEX($A$2:$A$13701,MIN(13700,MAX(1,ROW()-1+設定!$B$30))))&lt;=0,$A12976&lt;設定!$B$28,$A12976&gt;設定!$B$29),0,IF(AND($C12976&gt;=MAX(INDEX($C$1:$C$13701,MAX(1,ROW()-設定!$B$24)):INDEX($C$1:$C$13701,MAX(1,ROW()-1))),$C12976&gt;MAX(INDEX($C$1:$C$13701,MIN(13701,ROW()+1)):INDEX($C$1:$C$13701,MIN(13701,ROW()+設定!$B$24))),$C12976&gt;=設定!$B$32,$C12976&gt;=MAX(MIN(INDEX($C$1:$C$13701,MAX(1,ROW()-設定!$B$26)):INDEX($C$1:$C$13701,MAX(1,ROW()-1))),MIN(INDEX($C$1:$C$13701,MIN(13701,ROW()+1)):INDEX($C$1:$C$13701,MIN(13701,ROW()+設定!$B$26))))*10^(設定!$B$27/20)),1,0))</f>
        <v>0</v>
      </c>
      <c r="G12976" s="33" t="n">
        <f aca="false">$G12975+IF($F12976=1,1,0)</f>
        <v>6</v>
      </c>
      <c r="H12976" s="0" t="str">
        <f aca="false">IF($F12976=1,$G12976,"")</f>
        <v/>
      </c>
    </row>
    <row r="12977" customFormat="false" ht="15" hidden="false" customHeight="false" outlineLevel="0" collapsed="false">
      <c r="A12977" s="30"/>
      <c r="B12977" s="31"/>
      <c r="C12977" s="32" t="str">
        <f aca="false">IF($A12977="","",IF(設定!$B$21="dB",10^($B12977/20),ABS($B12977)))</f>
        <v/>
      </c>
      <c r="D12977" s="32" t="str">
        <f aca="false">IF($A12977="","",$A12977^2)</f>
        <v/>
      </c>
      <c r="E12977" s="32" t="str">
        <f aca="false">IF($A12977="","",IF($C12977&lt;=0,"",1/$C12977^2))</f>
        <v/>
      </c>
      <c r="F12977" s="33" t="n">
        <f aca="false">IF(OR(ROW()-設定!$B$30&lt;2,ROW()+設定!$B$30&gt;13701,N($A12977)&lt;=0,N(INDEX($A$2:$A$13701,MIN(13700,MAX(1,ROW()-1+設定!$B$30))))&lt;=0,$A12977&lt;設定!$B$28,$A12977&gt;設定!$B$29),0,IF(AND($C12977&gt;=MAX(INDEX($C$1:$C$13701,MAX(1,ROW()-設定!$B$24)):INDEX($C$1:$C$13701,MAX(1,ROW()-1))),$C12977&gt;MAX(INDEX($C$1:$C$13701,MIN(13701,ROW()+1)):INDEX($C$1:$C$13701,MIN(13701,ROW()+設定!$B$24))),$C12977&gt;=設定!$B$32,$C12977&gt;=MAX(MIN(INDEX($C$1:$C$13701,MAX(1,ROW()-設定!$B$26)):INDEX($C$1:$C$13701,MAX(1,ROW()-1))),MIN(INDEX($C$1:$C$13701,MIN(13701,ROW()+1)):INDEX($C$1:$C$13701,MIN(13701,ROW()+設定!$B$26))))*10^(設定!$B$27/20)),1,0))</f>
        <v>0</v>
      </c>
      <c r="G12977" s="33" t="n">
        <f aca="false">$G12976+IF($F12977=1,1,0)</f>
        <v>6</v>
      </c>
      <c r="H12977" s="0" t="str">
        <f aca="false">IF($F12977=1,$G12977,"")</f>
        <v/>
      </c>
    </row>
    <row r="12978" customFormat="false" ht="15" hidden="false" customHeight="false" outlineLevel="0" collapsed="false">
      <c r="A12978" s="30"/>
      <c r="B12978" s="31"/>
      <c r="C12978" s="32" t="str">
        <f aca="false">IF($A12978="","",IF(設定!$B$21="dB",10^($B12978/20),ABS($B12978)))</f>
        <v/>
      </c>
      <c r="D12978" s="32" t="str">
        <f aca="false">IF($A12978="","",$A12978^2)</f>
        <v/>
      </c>
      <c r="E12978" s="32" t="str">
        <f aca="false">IF($A12978="","",IF($C12978&lt;=0,"",1/$C12978^2))</f>
        <v/>
      </c>
      <c r="F12978" s="33" t="n">
        <f aca="false">IF(OR(ROW()-設定!$B$30&lt;2,ROW()+設定!$B$30&gt;13701,N($A12978)&lt;=0,N(INDEX($A$2:$A$13701,MIN(13700,MAX(1,ROW()-1+設定!$B$30))))&lt;=0,$A12978&lt;設定!$B$28,$A12978&gt;設定!$B$29),0,IF(AND($C12978&gt;=MAX(INDEX($C$1:$C$13701,MAX(1,ROW()-設定!$B$24)):INDEX($C$1:$C$13701,MAX(1,ROW()-1))),$C12978&gt;MAX(INDEX($C$1:$C$13701,MIN(13701,ROW()+1)):INDEX($C$1:$C$13701,MIN(13701,ROW()+設定!$B$24))),$C12978&gt;=設定!$B$32,$C12978&gt;=MAX(MIN(INDEX($C$1:$C$13701,MAX(1,ROW()-設定!$B$26)):INDEX($C$1:$C$13701,MAX(1,ROW()-1))),MIN(INDEX($C$1:$C$13701,MIN(13701,ROW()+1)):INDEX($C$1:$C$13701,MIN(13701,ROW()+設定!$B$26))))*10^(設定!$B$27/20)),1,0))</f>
        <v>0</v>
      </c>
      <c r="G12978" s="33" t="n">
        <f aca="false">$G12977+IF($F12978=1,1,0)</f>
        <v>6</v>
      </c>
      <c r="H12978" s="0" t="str">
        <f aca="false">IF($F12978=1,$G12978,"")</f>
        <v/>
      </c>
    </row>
    <row r="12979" customFormat="false" ht="15" hidden="false" customHeight="false" outlineLevel="0" collapsed="false">
      <c r="A12979" s="30"/>
      <c r="B12979" s="31"/>
      <c r="C12979" s="32" t="str">
        <f aca="false">IF($A12979="","",IF(設定!$B$21="dB",10^($B12979/20),ABS($B12979)))</f>
        <v/>
      </c>
      <c r="D12979" s="32" t="str">
        <f aca="false">IF($A12979="","",$A12979^2)</f>
        <v/>
      </c>
      <c r="E12979" s="32" t="str">
        <f aca="false">IF($A12979="","",IF($C12979&lt;=0,"",1/$C12979^2))</f>
        <v/>
      </c>
      <c r="F12979" s="33" t="n">
        <f aca="false">IF(OR(ROW()-設定!$B$30&lt;2,ROW()+設定!$B$30&gt;13701,N($A12979)&lt;=0,N(INDEX($A$2:$A$13701,MIN(13700,MAX(1,ROW()-1+設定!$B$30))))&lt;=0,$A12979&lt;設定!$B$28,$A12979&gt;設定!$B$29),0,IF(AND($C12979&gt;=MAX(INDEX($C$1:$C$13701,MAX(1,ROW()-設定!$B$24)):INDEX($C$1:$C$13701,MAX(1,ROW()-1))),$C12979&gt;MAX(INDEX($C$1:$C$13701,MIN(13701,ROW()+1)):INDEX($C$1:$C$13701,MIN(13701,ROW()+設定!$B$24))),$C12979&gt;=設定!$B$32,$C12979&gt;=MAX(MIN(INDEX($C$1:$C$13701,MAX(1,ROW()-設定!$B$26)):INDEX($C$1:$C$13701,MAX(1,ROW()-1))),MIN(INDEX($C$1:$C$13701,MIN(13701,ROW()+1)):INDEX($C$1:$C$13701,MIN(13701,ROW()+設定!$B$26))))*10^(設定!$B$27/20)),1,0))</f>
        <v>0</v>
      </c>
      <c r="G12979" s="33" t="n">
        <f aca="false">$G12978+IF($F12979=1,1,0)</f>
        <v>6</v>
      </c>
      <c r="H12979" s="0" t="str">
        <f aca="false">IF($F12979=1,$G12979,"")</f>
        <v/>
      </c>
    </row>
    <row r="12980" customFormat="false" ht="15" hidden="false" customHeight="false" outlineLevel="0" collapsed="false">
      <c r="A12980" s="30"/>
      <c r="B12980" s="31"/>
      <c r="C12980" s="32" t="str">
        <f aca="false">IF($A12980="","",IF(設定!$B$21="dB",10^($B12980/20),ABS($B12980)))</f>
        <v/>
      </c>
      <c r="D12980" s="32" t="str">
        <f aca="false">IF($A12980="","",$A12980^2)</f>
        <v/>
      </c>
      <c r="E12980" s="32" t="str">
        <f aca="false">IF($A12980="","",IF($C12980&lt;=0,"",1/$C12980^2))</f>
        <v/>
      </c>
      <c r="F12980" s="33" t="n">
        <f aca="false">IF(OR(ROW()-設定!$B$30&lt;2,ROW()+設定!$B$30&gt;13701,N($A12980)&lt;=0,N(INDEX($A$2:$A$13701,MIN(13700,MAX(1,ROW()-1+設定!$B$30))))&lt;=0,$A12980&lt;設定!$B$28,$A12980&gt;設定!$B$29),0,IF(AND($C12980&gt;=MAX(INDEX($C$1:$C$13701,MAX(1,ROW()-設定!$B$24)):INDEX($C$1:$C$13701,MAX(1,ROW()-1))),$C12980&gt;MAX(INDEX($C$1:$C$13701,MIN(13701,ROW()+1)):INDEX($C$1:$C$13701,MIN(13701,ROW()+設定!$B$24))),$C12980&gt;=設定!$B$32,$C12980&gt;=MAX(MIN(INDEX($C$1:$C$13701,MAX(1,ROW()-設定!$B$26)):INDEX($C$1:$C$13701,MAX(1,ROW()-1))),MIN(INDEX($C$1:$C$13701,MIN(13701,ROW()+1)):INDEX($C$1:$C$13701,MIN(13701,ROW()+設定!$B$26))))*10^(設定!$B$27/20)),1,0))</f>
        <v>0</v>
      </c>
      <c r="G12980" s="33" t="n">
        <f aca="false">$G12979+IF($F12980=1,1,0)</f>
        <v>6</v>
      </c>
      <c r="H12980" s="0" t="str">
        <f aca="false">IF($F12980=1,$G12980,"")</f>
        <v/>
      </c>
    </row>
    <row r="12981" customFormat="false" ht="15" hidden="false" customHeight="false" outlineLevel="0" collapsed="false">
      <c r="A12981" s="30"/>
      <c r="B12981" s="31"/>
      <c r="C12981" s="32" t="str">
        <f aca="false">IF($A12981="","",IF(設定!$B$21="dB",10^($B12981/20),ABS($B12981)))</f>
        <v/>
      </c>
      <c r="D12981" s="32" t="str">
        <f aca="false">IF($A12981="","",$A12981^2)</f>
        <v/>
      </c>
      <c r="E12981" s="32" t="str">
        <f aca="false">IF($A12981="","",IF($C12981&lt;=0,"",1/$C12981^2))</f>
        <v/>
      </c>
      <c r="F12981" s="33" t="n">
        <f aca="false">IF(OR(ROW()-設定!$B$30&lt;2,ROW()+設定!$B$30&gt;13701,N($A12981)&lt;=0,N(INDEX($A$2:$A$13701,MIN(13700,MAX(1,ROW()-1+設定!$B$30))))&lt;=0,$A12981&lt;設定!$B$28,$A12981&gt;設定!$B$29),0,IF(AND($C12981&gt;=MAX(INDEX($C$1:$C$13701,MAX(1,ROW()-設定!$B$24)):INDEX($C$1:$C$13701,MAX(1,ROW()-1))),$C12981&gt;MAX(INDEX($C$1:$C$13701,MIN(13701,ROW()+1)):INDEX($C$1:$C$13701,MIN(13701,ROW()+設定!$B$24))),$C12981&gt;=設定!$B$32,$C12981&gt;=MAX(MIN(INDEX($C$1:$C$13701,MAX(1,ROW()-設定!$B$26)):INDEX($C$1:$C$13701,MAX(1,ROW()-1))),MIN(INDEX($C$1:$C$13701,MIN(13701,ROW()+1)):INDEX($C$1:$C$13701,MIN(13701,ROW()+設定!$B$26))))*10^(設定!$B$27/20)),1,0))</f>
        <v>0</v>
      </c>
      <c r="G12981" s="33" t="n">
        <f aca="false">$G12980+IF($F12981=1,1,0)</f>
        <v>6</v>
      </c>
      <c r="H12981" s="0" t="str">
        <f aca="false">IF($F12981=1,$G12981,"")</f>
        <v/>
      </c>
    </row>
    <row r="12982" customFormat="false" ht="15" hidden="false" customHeight="false" outlineLevel="0" collapsed="false">
      <c r="A12982" s="30"/>
      <c r="B12982" s="31"/>
      <c r="C12982" s="32" t="str">
        <f aca="false">IF($A12982="","",IF(設定!$B$21="dB",10^($B12982/20),ABS($B12982)))</f>
        <v/>
      </c>
      <c r="D12982" s="32" t="str">
        <f aca="false">IF($A12982="","",$A12982^2)</f>
        <v/>
      </c>
      <c r="E12982" s="32" t="str">
        <f aca="false">IF($A12982="","",IF($C12982&lt;=0,"",1/$C12982^2))</f>
        <v/>
      </c>
      <c r="F12982" s="33" t="n">
        <f aca="false">IF(OR(ROW()-設定!$B$30&lt;2,ROW()+設定!$B$30&gt;13701,N($A12982)&lt;=0,N(INDEX($A$2:$A$13701,MIN(13700,MAX(1,ROW()-1+設定!$B$30))))&lt;=0,$A12982&lt;設定!$B$28,$A12982&gt;設定!$B$29),0,IF(AND($C12982&gt;=MAX(INDEX($C$1:$C$13701,MAX(1,ROW()-設定!$B$24)):INDEX($C$1:$C$13701,MAX(1,ROW()-1))),$C12982&gt;MAX(INDEX($C$1:$C$13701,MIN(13701,ROW()+1)):INDEX($C$1:$C$13701,MIN(13701,ROW()+設定!$B$24))),$C12982&gt;=設定!$B$32,$C12982&gt;=MAX(MIN(INDEX($C$1:$C$13701,MAX(1,ROW()-設定!$B$26)):INDEX($C$1:$C$13701,MAX(1,ROW()-1))),MIN(INDEX($C$1:$C$13701,MIN(13701,ROW()+1)):INDEX($C$1:$C$13701,MIN(13701,ROW()+設定!$B$26))))*10^(設定!$B$27/20)),1,0))</f>
        <v>0</v>
      </c>
      <c r="G12982" s="33" t="n">
        <f aca="false">$G12981+IF($F12982=1,1,0)</f>
        <v>6</v>
      </c>
      <c r="H12982" s="0" t="str">
        <f aca="false">IF($F12982=1,$G12982,"")</f>
        <v/>
      </c>
    </row>
    <row r="12983" customFormat="false" ht="15" hidden="false" customHeight="false" outlineLevel="0" collapsed="false">
      <c r="A12983" s="30"/>
      <c r="B12983" s="31"/>
      <c r="C12983" s="32" t="str">
        <f aca="false">IF($A12983="","",IF(設定!$B$21="dB",10^($B12983/20),ABS($B12983)))</f>
        <v/>
      </c>
      <c r="D12983" s="32" t="str">
        <f aca="false">IF($A12983="","",$A12983^2)</f>
        <v/>
      </c>
      <c r="E12983" s="32" t="str">
        <f aca="false">IF($A12983="","",IF($C12983&lt;=0,"",1/$C12983^2))</f>
        <v/>
      </c>
      <c r="F12983" s="33" t="n">
        <f aca="false">IF(OR(ROW()-設定!$B$30&lt;2,ROW()+設定!$B$30&gt;13701,N($A12983)&lt;=0,N(INDEX($A$2:$A$13701,MIN(13700,MAX(1,ROW()-1+設定!$B$30))))&lt;=0,$A12983&lt;設定!$B$28,$A12983&gt;設定!$B$29),0,IF(AND($C12983&gt;=MAX(INDEX($C$1:$C$13701,MAX(1,ROW()-設定!$B$24)):INDEX($C$1:$C$13701,MAX(1,ROW()-1))),$C12983&gt;MAX(INDEX($C$1:$C$13701,MIN(13701,ROW()+1)):INDEX($C$1:$C$13701,MIN(13701,ROW()+設定!$B$24))),$C12983&gt;=設定!$B$32,$C12983&gt;=MAX(MIN(INDEX($C$1:$C$13701,MAX(1,ROW()-設定!$B$26)):INDEX($C$1:$C$13701,MAX(1,ROW()-1))),MIN(INDEX($C$1:$C$13701,MIN(13701,ROW()+1)):INDEX($C$1:$C$13701,MIN(13701,ROW()+設定!$B$26))))*10^(設定!$B$27/20)),1,0))</f>
        <v>0</v>
      </c>
      <c r="G12983" s="33" t="n">
        <f aca="false">$G12982+IF($F12983=1,1,0)</f>
        <v>6</v>
      </c>
      <c r="H12983" s="0" t="str">
        <f aca="false">IF($F12983=1,$G12983,"")</f>
        <v/>
      </c>
    </row>
    <row r="12984" customFormat="false" ht="15" hidden="false" customHeight="false" outlineLevel="0" collapsed="false">
      <c r="A12984" s="30"/>
      <c r="B12984" s="31"/>
      <c r="C12984" s="32" t="str">
        <f aca="false">IF($A12984="","",IF(設定!$B$21="dB",10^($B12984/20),ABS($B12984)))</f>
        <v/>
      </c>
      <c r="D12984" s="32" t="str">
        <f aca="false">IF($A12984="","",$A12984^2)</f>
        <v/>
      </c>
      <c r="E12984" s="32" t="str">
        <f aca="false">IF($A12984="","",IF($C12984&lt;=0,"",1/$C12984^2))</f>
        <v/>
      </c>
      <c r="F12984" s="33" t="n">
        <f aca="false">IF(OR(ROW()-設定!$B$30&lt;2,ROW()+設定!$B$30&gt;13701,N($A12984)&lt;=0,N(INDEX($A$2:$A$13701,MIN(13700,MAX(1,ROW()-1+設定!$B$30))))&lt;=0,$A12984&lt;設定!$B$28,$A12984&gt;設定!$B$29),0,IF(AND($C12984&gt;=MAX(INDEX($C$1:$C$13701,MAX(1,ROW()-設定!$B$24)):INDEX($C$1:$C$13701,MAX(1,ROW()-1))),$C12984&gt;MAX(INDEX($C$1:$C$13701,MIN(13701,ROW()+1)):INDEX($C$1:$C$13701,MIN(13701,ROW()+設定!$B$24))),$C12984&gt;=設定!$B$32,$C12984&gt;=MAX(MIN(INDEX($C$1:$C$13701,MAX(1,ROW()-設定!$B$26)):INDEX($C$1:$C$13701,MAX(1,ROW()-1))),MIN(INDEX($C$1:$C$13701,MIN(13701,ROW()+1)):INDEX($C$1:$C$13701,MIN(13701,ROW()+設定!$B$26))))*10^(設定!$B$27/20)),1,0))</f>
        <v>0</v>
      </c>
      <c r="G12984" s="33" t="n">
        <f aca="false">$G12983+IF($F12984=1,1,0)</f>
        <v>6</v>
      </c>
      <c r="H12984" s="0" t="str">
        <f aca="false">IF($F12984=1,$G12984,"")</f>
        <v/>
      </c>
    </row>
    <row r="12985" customFormat="false" ht="15" hidden="false" customHeight="false" outlineLevel="0" collapsed="false">
      <c r="A12985" s="30"/>
      <c r="B12985" s="31"/>
      <c r="C12985" s="32" t="str">
        <f aca="false">IF($A12985="","",IF(設定!$B$21="dB",10^($B12985/20),ABS($B12985)))</f>
        <v/>
      </c>
      <c r="D12985" s="32" t="str">
        <f aca="false">IF($A12985="","",$A12985^2)</f>
        <v/>
      </c>
      <c r="E12985" s="32" t="str">
        <f aca="false">IF($A12985="","",IF($C12985&lt;=0,"",1/$C12985^2))</f>
        <v/>
      </c>
      <c r="F12985" s="33" t="n">
        <f aca="false">IF(OR(ROW()-設定!$B$30&lt;2,ROW()+設定!$B$30&gt;13701,N($A12985)&lt;=0,N(INDEX($A$2:$A$13701,MIN(13700,MAX(1,ROW()-1+設定!$B$30))))&lt;=0,$A12985&lt;設定!$B$28,$A12985&gt;設定!$B$29),0,IF(AND($C12985&gt;=MAX(INDEX($C$1:$C$13701,MAX(1,ROW()-設定!$B$24)):INDEX($C$1:$C$13701,MAX(1,ROW()-1))),$C12985&gt;MAX(INDEX($C$1:$C$13701,MIN(13701,ROW()+1)):INDEX($C$1:$C$13701,MIN(13701,ROW()+設定!$B$24))),$C12985&gt;=設定!$B$32,$C12985&gt;=MAX(MIN(INDEX($C$1:$C$13701,MAX(1,ROW()-設定!$B$26)):INDEX($C$1:$C$13701,MAX(1,ROW()-1))),MIN(INDEX($C$1:$C$13701,MIN(13701,ROW()+1)):INDEX($C$1:$C$13701,MIN(13701,ROW()+設定!$B$26))))*10^(設定!$B$27/20)),1,0))</f>
        <v>0</v>
      </c>
      <c r="G12985" s="33" t="n">
        <f aca="false">$G12984+IF($F12985=1,1,0)</f>
        <v>6</v>
      </c>
      <c r="H12985" s="0" t="str">
        <f aca="false">IF($F12985=1,$G12985,"")</f>
        <v/>
      </c>
    </row>
    <row r="12986" customFormat="false" ht="15" hidden="false" customHeight="false" outlineLevel="0" collapsed="false">
      <c r="A12986" s="30"/>
      <c r="B12986" s="31"/>
      <c r="C12986" s="32" t="str">
        <f aca="false">IF($A12986="","",IF(設定!$B$21="dB",10^($B12986/20),ABS($B12986)))</f>
        <v/>
      </c>
      <c r="D12986" s="32" t="str">
        <f aca="false">IF($A12986="","",$A12986^2)</f>
        <v/>
      </c>
      <c r="E12986" s="32" t="str">
        <f aca="false">IF($A12986="","",IF($C12986&lt;=0,"",1/$C12986^2))</f>
        <v/>
      </c>
      <c r="F12986" s="33" t="n">
        <f aca="false">IF(OR(ROW()-設定!$B$30&lt;2,ROW()+設定!$B$30&gt;13701,N($A12986)&lt;=0,N(INDEX($A$2:$A$13701,MIN(13700,MAX(1,ROW()-1+設定!$B$30))))&lt;=0,$A12986&lt;設定!$B$28,$A12986&gt;設定!$B$29),0,IF(AND($C12986&gt;=MAX(INDEX($C$1:$C$13701,MAX(1,ROW()-設定!$B$24)):INDEX($C$1:$C$13701,MAX(1,ROW()-1))),$C12986&gt;MAX(INDEX($C$1:$C$13701,MIN(13701,ROW()+1)):INDEX($C$1:$C$13701,MIN(13701,ROW()+設定!$B$24))),$C12986&gt;=設定!$B$32,$C12986&gt;=MAX(MIN(INDEX($C$1:$C$13701,MAX(1,ROW()-設定!$B$26)):INDEX($C$1:$C$13701,MAX(1,ROW()-1))),MIN(INDEX($C$1:$C$13701,MIN(13701,ROW()+1)):INDEX($C$1:$C$13701,MIN(13701,ROW()+設定!$B$26))))*10^(設定!$B$27/20)),1,0))</f>
        <v>0</v>
      </c>
      <c r="G12986" s="33" t="n">
        <f aca="false">$G12985+IF($F12986=1,1,0)</f>
        <v>6</v>
      </c>
      <c r="H12986" s="0" t="str">
        <f aca="false">IF($F12986=1,$G12986,"")</f>
        <v/>
      </c>
    </row>
    <row r="12987" customFormat="false" ht="15" hidden="false" customHeight="false" outlineLevel="0" collapsed="false">
      <c r="A12987" s="30"/>
      <c r="B12987" s="31"/>
      <c r="C12987" s="32" t="str">
        <f aca="false">IF($A12987="","",IF(設定!$B$21="dB",10^($B12987/20),ABS($B12987)))</f>
        <v/>
      </c>
      <c r="D12987" s="32" t="str">
        <f aca="false">IF($A12987="","",$A12987^2)</f>
        <v/>
      </c>
      <c r="E12987" s="32" t="str">
        <f aca="false">IF($A12987="","",IF($C12987&lt;=0,"",1/$C12987^2))</f>
        <v/>
      </c>
      <c r="F12987" s="33" t="n">
        <f aca="false">IF(OR(ROW()-設定!$B$30&lt;2,ROW()+設定!$B$30&gt;13701,N($A12987)&lt;=0,N(INDEX($A$2:$A$13701,MIN(13700,MAX(1,ROW()-1+設定!$B$30))))&lt;=0,$A12987&lt;設定!$B$28,$A12987&gt;設定!$B$29),0,IF(AND($C12987&gt;=MAX(INDEX($C$1:$C$13701,MAX(1,ROW()-設定!$B$24)):INDEX($C$1:$C$13701,MAX(1,ROW()-1))),$C12987&gt;MAX(INDEX($C$1:$C$13701,MIN(13701,ROW()+1)):INDEX($C$1:$C$13701,MIN(13701,ROW()+設定!$B$24))),$C12987&gt;=設定!$B$32,$C12987&gt;=MAX(MIN(INDEX($C$1:$C$13701,MAX(1,ROW()-設定!$B$26)):INDEX($C$1:$C$13701,MAX(1,ROW()-1))),MIN(INDEX($C$1:$C$13701,MIN(13701,ROW()+1)):INDEX($C$1:$C$13701,MIN(13701,ROW()+設定!$B$26))))*10^(設定!$B$27/20)),1,0))</f>
        <v>0</v>
      </c>
      <c r="G12987" s="33" t="n">
        <f aca="false">$G12986+IF($F12987=1,1,0)</f>
        <v>6</v>
      </c>
      <c r="H12987" s="0" t="str">
        <f aca="false">IF($F12987=1,$G12987,"")</f>
        <v/>
      </c>
    </row>
    <row r="12988" customFormat="false" ht="15" hidden="false" customHeight="false" outlineLevel="0" collapsed="false">
      <c r="A12988" s="30"/>
      <c r="B12988" s="31"/>
      <c r="C12988" s="32" t="str">
        <f aca="false">IF($A12988="","",IF(設定!$B$21="dB",10^($B12988/20),ABS($B12988)))</f>
        <v/>
      </c>
      <c r="D12988" s="32" t="str">
        <f aca="false">IF($A12988="","",$A12988^2)</f>
        <v/>
      </c>
      <c r="E12988" s="32" t="str">
        <f aca="false">IF($A12988="","",IF($C12988&lt;=0,"",1/$C12988^2))</f>
        <v/>
      </c>
      <c r="F12988" s="33" t="n">
        <f aca="false">IF(OR(ROW()-設定!$B$30&lt;2,ROW()+設定!$B$30&gt;13701,N($A12988)&lt;=0,N(INDEX($A$2:$A$13701,MIN(13700,MAX(1,ROW()-1+設定!$B$30))))&lt;=0,$A12988&lt;設定!$B$28,$A12988&gt;設定!$B$29),0,IF(AND($C12988&gt;=MAX(INDEX($C$1:$C$13701,MAX(1,ROW()-設定!$B$24)):INDEX($C$1:$C$13701,MAX(1,ROW()-1))),$C12988&gt;MAX(INDEX($C$1:$C$13701,MIN(13701,ROW()+1)):INDEX($C$1:$C$13701,MIN(13701,ROW()+設定!$B$24))),$C12988&gt;=設定!$B$32,$C12988&gt;=MAX(MIN(INDEX($C$1:$C$13701,MAX(1,ROW()-設定!$B$26)):INDEX($C$1:$C$13701,MAX(1,ROW()-1))),MIN(INDEX($C$1:$C$13701,MIN(13701,ROW()+1)):INDEX($C$1:$C$13701,MIN(13701,ROW()+設定!$B$26))))*10^(設定!$B$27/20)),1,0))</f>
        <v>0</v>
      </c>
      <c r="G12988" s="33" t="n">
        <f aca="false">$G12987+IF($F12988=1,1,0)</f>
        <v>6</v>
      </c>
      <c r="H12988" s="0" t="str">
        <f aca="false">IF($F12988=1,$G12988,"")</f>
        <v/>
      </c>
    </row>
    <row r="12989" customFormat="false" ht="15" hidden="false" customHeight="false" outlineLevel="0" collapsed="false">
      <c r="A12989" s="30"/>
      <c r="B12989" s="31"/>
      <c r="C12989" s="32" t="str">
        <f aca="false">IF($A12989="","",IF(設定!$B$21="dB",10^($B12989/20),ABS($B12989)))</f>
        <v/>
      </c>
      <c r="D12989" s="32" t="str">
        <f aca="false">IF($A12989="","",$A12989^2)</f>
        <v/>
      </c>
      <c r="E12989" s="32" t="str">
        <f aca="false">IF($A12989="","",IF($C12989&lt;=0,"",1/$C12989^2))</f>
        <v/>
      </c>
      <c r="F12989" s="33" t="n">
        <f aca="false">IF(OR(ROW()-設定!$B$30&lt;2,ROW()+設定!$B$30&gt;13701,N($A12989)&lt;=0,N(INDEX($A$2:$A$13701,MIN(13700,MAX(1,ROW()-1+設定!$B$30))))&lt;=0,$A12989&lt;設定!$B$28,$A12989&gt;設定!$B$29),0,IF(AND($C12989&gt;=MAX(INDEX($C$1:$C$13701,MAX(1,ROW()-設定!$B$24)):INDEX($C$1:$C$13701,MAX(1,ROW()-1))),$C12989&gt;MAX(INDEX($C$1:$C$13701,MIN(13701,ROW()+1)):INDEX($C$1:$C$13701,MIN(13701,ROW()+設定!$B$24))),$C12989&gt;=設定!$B$32,$C12989&gt;=MAX(MIN(INDEX($C$1:$C$13701,MAX(1,ROW()-設定!$B$26)):INDEX($C$1:$C$13701,MAX(1,ROW()-1))),MIN(INDEX($C$1:$C$13701,MIN(13701,ROW()+1)):INDEX($C$1:$C$13701,MIN(13701,ROW()+設定!$B$26))))*10^(設定!$B$27/20)),1,0))</f>
        <v>0</v>
      </c>
      <c r="G12989" s="33" t="n">
        <f aca="false">$G12988+IF($F12989=1,1,0)</f>
        <v>6</v>
      </c>
      <c r="H12989" s="0" t="str">
        <f aca="false">IF($F12989=1,$G12989,"")</f>
        <v/>
      </c>
    </row>
    <row r="12990" customFormat="false" ht="15" hidden="false" customHeight="false" outlineLevel="0" collapsed="false">
      <c r="A12990" s="30"/>
      <c r="B12990" s="31"/>
      <c r="C12990" s="32" t="str">
        <f aca="false">IF($A12990="","",IF(設定!$B$21="dB",10^($B12990/20),ABS($B12990)))</f>
        <v/>
      </c>
      <c r="D12990" s="32" t="str">
        <f aca="false">IF($A12990="","",$A12990^2)</f>
        <v/>
      </c>
      <c r="E12990" s="32" t="str">
        <f aca="false">IF($A12990="","",IF($C12990&lt;=0,"",1/$C12990^2))</f>
        <v/>
      </c>
      <c r="F12990" s="33" t="n">
        <f aca="false">IF(OR(ROW()-設定!$B$30&lt;2,ROW()+設定!$B$30&gt;13701,N($A12990)&lt;=0,N(INDEX($A$2:$A$13701,MIN(13700,MAX(1,ROW()-1+設定!$B$30))))&lt;=0,$A12990&lt;設定!$B$28,$A12990&gt;設定!$B$29),0,IF(AND($C12990&gt;=MAX(INDEX($C$1:$C$13701,MAX(1,ROW()-設定!$B$24)):INDEX($C$1:$C$13701,MAX(1,ROW()-1))),$C12990&gt;MAX(INDEX($C$1:$C$13701,MIN(13701,ROW()+1)):INDEX($C$1:$C$13701,MIN(13701,ROW()+設定!$B$24))),$C12990&gt;=設定!$B$32,$C12990&gt;=MAX(MIN(INDEX($C$1:$C$13701,MAX(1,ROW()-設定!$B$26)):INDEX($C$1:$C$13701,MAX(1,ROW()-1))),MIN(INDEX($C$1:$C$13701,MIN(13701,ROW()+1)):INDEX($C$1:$C$13701,MIN(13701,ROW()+設定!$B$26))))*10^(設定!$B$27/20)),1,0))</f>
        <v>0</v>
      </c>
      <c r="G12990" s="33" t="n">
        <f aca="false">$G12989+IF($F12990=1,1,0)</f>
        <v>6</v>
      </c>
      <c r="H12990" s="0" t="str">
        <f aca="false">IF($F12990=1,$G12990,"")</f>
        <v/>
      </c>
    </row>
    <row r="12991" customFormat="false" ht="15" hidden="false" customHeight="false" outlineLevel="0" collapsed="false">
      <c r="A12991" s="30"/>
      <c r="B12991" s="31"/>
      <c r="C12991" s="32" t="str">
        <f aca="false">IF($A12991="","",IF(設定!$B$21="dB",10^($B12991/20),ABS($B12991)))</f>
        <v/>
      </c>
      <c r="D12991" s="32" t="str">
        <f aca="false">IF($A12991="","",$A12991^2)</f>
        <v/>
      </c>
      <c r="E12991" s="32" t="str">
        <f aca="false">IF($A12991="","",IF($C12991&lt;=0,"",1/$C12991^2))</f>
        <v/>
      </c>
      <c r="F12991" s="33" t="n">
        <f aca="false">IF(OR(ROW()-設定!$B$30&lt;2,ROW()+設定!$B$30&gt;13701,N($A12991)&lt;=0,N(INDEX($A$2:$A$13701,MIN(13700,MAX(1,ROW()-1+設定!$B$30))))&lt;=0,$A12991&lt;設定!$B$28,$A12991&gt;設定!$B$29),0,IF(AND($C12991&gt;=MAX(INDEX($C$1:$C$13701,MAX(1,ROW()-設定!$B$24)):INDEX($C$1:$C$13701,MAX(1,ROW()-1))),$C12991&gt;MAX(INDEX($C$1:$C$13701,MIN(13701,ROW()+1)):INDEX($C$1:$C$13701,MIN(13701,ROW()+設定!$B$24))),$C12991&gt;=設定!$B$32,$C12991&gt;=MAX(MIN(INDEX($C$1:$C$13701,MAX(1,ROW()-設定!$B$26)):INDEX($C$1:$C$13701,MAX(1,ROW()-1))),MIN(INDEX($C$1:$C$13701,MIN(13701,ROW()+1)):INDEX($C$1:$C$13701,MIN(13701,ROW()+設定!$B$26))))*10^(設定!$B$27/20)),1,0))</f>
        <v>0</v>
      </c>
      <c r="G12991" s="33" t="n">
        <f aca="false">$G12990+IF($F12991=1,1,0)</f>
        <v>6</v>
      </c>
      <c r="H12991" s="0" t="str">
        <f aca="false">IF($F12991=1,$G12991,"")</f>
        <v/>
      </c>
    </row>
    <row r="12992" customFormat="false" ht="15" hidden="false" customHeight="false" outlineLevel="0" collapsed="false">
      <c r="A12992" s="30"/>
      <c r="B12992" s="31"/>
      <c r="C12992" s="32" t="str">
        <f aca="false">IF($A12992="","",IF(設定!$B$21="dB",10^($B12992/20),ABS($B12992)))</f>
        <v/>
      </c>
      <c r="D12992" s="32" t="str">
        <f aca="false">IF($A12992="","",$A12992^2)</f>
        <v/>
      </c>
      <c r="E12992" s="32" t="str">
        <f aca="false">IF($A12992="","",IF($C12992&lt;=0,"",1/$C12992^2))</f>
        <v/>
      </c>
      <c r="F12992" s="33" t="n">
        <f aca="false">IF(OR(ROW()-設定!$B$30&lt;2,ROW()+設定!$B$30&gt;13701,N($A12992)&lt;=0,N(INDEX($A$2:$A$13701,MIN(13700,MAX(1,ROW()-1+設定!$B$30))))&lt;=0,$A12992&lt;設定!$B$28,$A12992&gt;設定!$B$29),0,IF(AND($C12992&gt;=MAX(INDEX($C$1:$C$13701,MAX(1,ROW()-設定!$B$24)):INDEX($C$1:$C$13701,MAX(1,ROW()-1))),$C12992&gt;MAX(INDEX($C$1:$C$13701,MIN(13701,ROW()+1)):INDEX($C$1:$C$13701,MIN(13701,ROW()+設定!$B$24))),$C12992&gt;=設定!$B$32,$C12992&gt;=MAX(MIN(INDEX($C$1:$C$13701,MAX(1,ROW()-設定!$B$26)):INDEX($C$1:$C$13701,MAX(1,ROW()-1))),MIN(INDEX($C$1:$C$13701,MIN(13701,ROW()+1)):INDEX($C$1:$C$13701,MIN(13701,ROW()+設定!$B$26))))*10^(設定!$B$27/20)),1,0))</f>
        <v>0</v>
      </c>
      <c r="G12992" s="33" t="n">
        <f aca="false">$G12991+IF($F12992=1,1,0)</f>
        <v>6</v>
      </c>
      <c r="H12992" s="0" t="str">
        <f aca="false">IF($F12992=1,$G12992,"")</f>
        <v/>
      </c>
    </row>
    <row r="12993" customFormat="false" ht="15" hidden="false" customHeight="false" outlineLevel="0" collapsed="false">
      <c r="A12993" s="30"/>
      <c r="B12993" s="31"/>
      <c r="C12993" s="32" t="str">
        <f aca="false">IF($A12993="","",IF(設定!$B$21="dB",10^($B12993/20),ABS($B12993)))</f>
        <v/>
      </c>
      <c r="D12993" s="32" t="str">
        <f aca="false">IF($A12993="","",$A12993^2)</f>
        <v/>
      </c>
      <c r="E12993" s="32" t="str">
        <f aca="false">IF($A12993="","",IF($C12993&lt;=0,"",1/$C12993^2))</f>
        <v/>
      </c>
      <c r="F12993" s="33" t="n">
        <f aca="false">IF(OR(ROW()-設定!$B$30&lt;2,ROW()+設定!$B$30&gt;13701,N($A12993)&lt;=0,N(INDEX($A$2:$A$13701,MIN(13700,MAX(1,ROW()-1+設定!$B$30))))&lt;=0,$A12993&lt;設定!$B$28,$A12993&gt;設定!$B$29),0,IF(AND($C12993&gt;=MAX(INDEX($C$1:$C$13701,MAX(1,ROW()-設定!$B$24)):INDEX($C$1:$C$13701,MAX(1,ROW()-1))),$C12993&gt;MAX(INDEX($C$1:$C$13701,MIN(13701,ROW()+1)):INDEX($C$1:$C$13701,MIN(13701,ROW()+設定!$B$24))),$C12993&gt;=設定!$B$32,$C12993&gt;=MAX(MIN(INDEX($C$1:$C$13701,MAX(1,ROW()-設定!$B$26)):INDEX($C$1:$C$13701,MAX(1,ROW()-1))),MIN(INDEX($C$1:$C$13701,MIN(13701,ROW()+1)):INDEX($C$1:$C$13701,MIN(13701,ROW()+設定!$B$26))))*10^(設定!$B$27/20)),1,0))</f>
        <v>0</v>
      </c>
      <c r="G12993" s="33" t="n">
        <f aca="false">$G12992+IF($F12993=1,1,0)</f>
        <v>6</v>
      </c>
      <c r="H12993" s="0" t="str">
        <f aca="false">IF($F12993=1,$G12993,"")</f>
        <v/>
      </c>
    </row>
    <row r="12994" customFormat="false" ht="15" hidden="false" customHeight="false" outlineLevel="0" collapsed="false">
      <c r="A12994" s="30"/>
      <c r="B12994" s="31"/>
      <c r="C12994" s="32" t="str">
        <f aca="false">IF($A12994="","",IF(設定!$B$21="dB",10^($B12994/20),ABS($B12994)))</f>
        <v/>
      </c>
      <c r="D12994" s="32" t="str">
        <f aca="false">IF($A12994="","",$A12994^2)</f>
        <v/>
      </c>
      <c r="E12994" s="32" t="str">
        <f aca="false">IF($A12994="","",IF($C12994&lt;=0,"",1/$C12994^2))</f>
        <v/>
      </c>
      <c r="F12994" s="33" t="n">
        <f aca="false">IF(OR(ROW()-設定!$B$30&lt;2,ROW()+設定!$B$30&gt;13701,N($A12994)&lt;=0,N(INDEX($A$2:$A$13701,MIN(13700,MAX(1,ROW()-1+設定!$B$30))))&lt;=0,$A12994&lt;設定!$B$28,$A12994&gt;設定!$B$29),0,IF(AND($C12994&gt;=MAX(INDEX($C$1:$C$13701,MAX(1,ROW()-設定!$B$24)):INDEX($C$1:$C$13701,MAX(1,ROW()-1))),$C12994&gt;MAX(INDEX($C$1:$C$13701,MIN(13701,ROW()+1)):INDEX($C$1:$C$13701,MIN(13701,ROW()+設定!$B$24))),$C12994&gt;=設定!$B$32,$C12994&gt;=MAX(MIN(INDEX($C$1:$C$13701,MAX(1,ROW()-設定!$B$26)):INDEX($C$1:$C$13701,MAX(1,ROW()-1))),MIN(INDEX($C$1:$C$13701,MIN(13701,ROW()+1)):INDEX($C$1:$C$13701,MIN(13701,ROW()+設定!$B$26))))*10^(設定!$B$27/20)),1,0))</f>
        <v>0</v>
      </c>
      <c r="G12994" s="33" t="n">
        <f aca="false">$G12993+IF($F12994=1,1,0)</f>
        <v>6</v>
      </c>
      <c r="H12994" s="0" t="str">
        <f aca="false">IF($F12994=1,$G12994,"")</f>
        <v/>
      </c>
    </row>
    <row r="12995" customFormat="false" ht="15" hidden="false" customHeight="false" outlineLevel="0" collapsed="false">
      <c r="A12995" s="30"/>
      <c r="B12995" s="31"/>
      <c r="C12995" s="32" t="str">
        <f aca="false">IF($A12995="","",IF(設定!$B$21="dB",10^($B12995/20),ABS($B12995)))</f>
        <v/>
      </c>
      <c r="D12995" s="32" t="str">
        <f aca="false">IF($A12995="","",$A12995^2)</f>
        <v/>
      </c>
      <c r="E12995" s="32" t="str">
        <f aca="false">IF($A12995="","",IF($C12995&lt;=0,"",1/$C12995^2))</f>
        <v/>
      </c>
      <c r="F12995" s="33" t="n">
        <f aca="false">IF(OR(ROW()-設定!$B$30&lt;2,ROW()+設定!$B$30&gt;13701,N($A12995)&lt;=0,N(INDEX($A$2:$A$13701,MIN(13700,MAX(1,ROW()-1+設定!$B$30))))&lt;=0,$A12995&lt;設定!$B$28,$A12995&gt;設定!$B$29),0,IF(AND($C12995&gt;=MAX(INDEX($C$1:$C$13701,MAX(1,ROW()-設定!$B$24)):INDEX($C$1:$C$13701,MAX(1,ROW()-1))),$C12995&gt;MAX(INDEX($C$1:$C$13701,MIN(13701,ROW()+1)):INDEX($C$1:$C$13701,MIN(13701,ROW()+設定!$B$24))),$C12995&gt;=設定!$B$32,$C12995&gt;=MAX(MIN(INDEX($C$1:$C$13701,MAX(1,ROW()-設定!$B$26)):INDEX($C$1:$C$13701,MAX(1,ROW()-1))),MIN(INDEX($C$1:$C$13701,MIN(13701,ROW()+1)):INDEX($C$1:$C$13701,MIN(13701,ROW()+設定!$B$26))))*10^(設定!$B$27/20)),1,0))</f>
        <v>0</v>
      </c>
      <c r="G12995" s="33" t="n">
        <f aca="false">$G12994+IF($F12995=1,1,0)</f>
        <v>6</v>
      </c>
      <c r="H12995" s="0" t="str">
        <f aca="false">IF($F12995=1,$G12995,"")</f>
        <v/>
      </c>
    </row>
    <row r="12996" customFormat="false" ht="15" hidden="false" customHeight="false" outlineLevel="0" collapsed="false">
      <c r="A12996" s="30"/>
      <c r="B12996" s="31"/>
      <c r="C12996" s="32" t="str">
        <f aca="false">IF($A12996="","",IF(設定!$B$21="dB",10^($B12996/20),ABS($B12996)))</f>
        <v/>
      </c>
      <c r="D12996" s="32" t="str">
        <f aca="false">IF($A12996="","",$A12996^2)</f>
        <v/>
      </c>
      <c r="E12996" s="32" t="str">
        <f aca="false">IF($A12996="","",IF($C12996&lt;=0,"",1/$C12996^2))</f>
        <v/>
      </c>
      <c r="F12996" s="33" t="n">
        <f aca="false">IF(OR(ROW()-設定!$B$30&lt;2,ROW()+設定!$B$30&gt;13701,N($A12996)&lt;=0,N(INDEX($A$2:$A$13701,MIN(13700,MAX(1,ROW()-1+設定!$B$30))))&lt;=0,$A12996&lt;設定!$B$28,$A12996&gt;設定!$B$29),0,IF(AND($C12996&gt;=MAX(INDEX($C$1:$C$13701,MAX(1,ROW()-設定!$B$24)):INDEX($C$1:$C$13701,MAX(1,ROW()-1))),$C12996&gt;MAX(INDEX($C$1:$C$13701,MIN(13701,ROW()+1)):INDEX($C$1:$C$13701,MIN(13701,ROW()+設定!$B$24))),$C12996&gt;=設定!$B$32,$C12996&gt;=MAX(MIN(INDEX($C$1:$C$13701,MAX(1,ROW()-設定!$B$26)):INDEX($C$1:$C$13701,MAX(1,ROW()-1))),MIN(INDEX($C$1:$C$13701,MIN(13701,ROW()+1)):INDEX($C$1:$C$13701,MIN(13701,ROW()+設定!$B$26))))*10^(設定!$B$27/20)),1,0))</f>
        <v>0</v>
      </c>
      <c r="G12996" s="33" t="n">
        <f aca="false">$G12995+IF($F12996=1,1,0)</f>
        <v>6</v>
      </c>
      <c r="H12996" s="0" t="str">
        <f aca="false">IF($F12996=1,$G12996,"")</f>
        <v/>
      </c>
    </row>
    <row r="12997" customFormat="false" ht="15" hidden="false" customHeight="false" outlineLevel="0" collapsed="false">
      <c r="A12997" s="30"/>
      <c r="B12997" s="31"/>
      <c r="C12997" s="32" t="str">
        <f aca="false">IF($A12997="","",IF(設定!$B$21="dB",10^($B12997/20),ABS($B12997)))</f>
        <v/>
      </c>
      <c r="D12997" s="32" t="str">
        <f aca="false">IF($A12997="","",$A12997^2)</f>
        <v/>
      </c>
      <c r="E12997" s="32" t="str">
        <f aca="false">IF($A12997="","",IF($C12997&lt;=0,"",1/$C12997^2))</f>
        <v/>
      </c>
      <c r="F12997" s="33" t="n">
        <f aca="false">IF(OR(ROW()-設定!$B$30&lt;2,ROW()+設定!$B$30&gt;13701,N($A12997)&lt;=0,N(INDEX($A$2:$A$13701,MIN(13700,MAX(1,ROW()-1+設定!$B$30))))&lt;=0,$A12997&lt;設定!$B$28,$A12997&gt;設定!$B$29),0,IF(AND($C12997&gt;=MAX(INDEX($C$1:$C$13701,MAX(1,ROW()-設定!$B$24)):INDEX($C$1:$C$13701,MAX(1,ROW()-1))),$C12997&gt;MAX(INDEX($C$1:$C$13701,MIN(13701,ROW()+1)):INDEX($C$1:$C$13701,MIN(13701,ROW()+設定!$B$24))),$C12997&gt;=設定!$B$32,$C12997&gt;=MAX(MIN(INDEX($C$1:$C$13701,MAX(1,ROW()-設定!$B$26)):INDEX($C$1:$C$13701,MAX(1,ROW()-1))),MIN(INDEX($C$1:$C$13701,MIN(13701,ROW()+1)):INDEX($C$1:$C$13701,MIN(13701,ROW()+設定!$B$26))))*10^(設定!$B$27/20)),1,0))</f>
        <v>0</v>
      </c>
      <c r="G12997" s="33" t="n">
        <f aca="false">$G12996+IF($F12997=1,1,0)</f>
        <v>6</v>
      </c>
      <c r="H12997" s="0" t="str">
        <f aca="false">IF($F12997=1,$G12997,"")</f>
        <v/>
      </c>
    </row>
    <row r="12998" customFormat="false" ht="15" hidden="false" customHeight="false" outlineLevel="0" collapsed="false">
      <c r="A12998" s="30"/>
      <c r="B12998" s="31"/>
      <c r="C12998" s="32" t="str">
        <f aca="false">IF($A12998="","",IF(設定!$B$21="dB",10^($B12998/20),ABS($B12998)))</f>
        <v/>
      </c>
      <c r="D12998" s="32" t="str">
        <f aca="false">IF($A12998="","",$A12998^2)</f>
        <v/>
      </c>
      <c r="E12998" s="32" t="str">
        <f aca="false">IF($A12998="","",IF($C12998&lt;=0,"",1/$C12998^2))</f>
        <v/>
      </c>
      <c r="F12998" s="33" t="n">
        <f aca="false">IF(OR(ROW()-設定!$B$30&lt;2,ROW()+設定!$B$30&gt;13701,N($A12998)&lt;=0,N(INDEX($A$2:$A$13701,MIN(13700,MAX(1,ROW()-1+設定!$B$30))))&lt;=0,$A12998&lt;設定!$B$28,$A12998&gt;設定!$B$29),0,IF(AND($C12998&gt;=MAX(INDEX($C$1:$C$13701,MAX(1,ROW()-設定!$B$24)):INDEX($C$1:$C$13701,MAX(1,ROW()-1))),$C12998&gt;MAX(INDEX($C$1:$C$13701,MIN(13701,ROW()+1)):INDEX($C$1:$C$13701,MIN(13701,ROW()+設定!$B$24))),$C12998&gt;=設定!$B$32,$C12998&gt;=MAX(MIN(INDEX($C$1:$C$13701,MAX(1,ROW()-設定!$B$26)):INDEX($C$1:$C$13701,MAX(1,ROW()-1))),MIN(INDEX($C$1:$C$13701,MIN(13701,ROW()+1)):INDEX($C$1:$C$13701,MIN(13701,ROW()+設定!$B$26))))*10^(設定!$B$27/20)),1,0))</f>
        <v>0</v>
      </c>
      <c r="G12998" s="33" t="n">
        <f aca="false">$G12997+IF($F12998=1,1,0)</f>
        <v>6</v>
      </c>
      <c r="H12998" s="0" t="str">
        <f aca="false">IF($F12998=1,$G12998,"")</f>
        <v/>
      </c>
    </row>
    <row r="12999" customFormat="false" ht="15" hidden="false" customHeight="false" outlineLevel="0" collapsed="false">
      <c r="A12999" s="30"/>
      <c r="B12999" s="31"/>
      <c r="C12999" s="32" t="str">
        <f aca="false">IF($A12999="","",IF(設定!$B$21="dB",10^($B12999/20),ABS($B12999)))</f>
        <v/>
      </c>
      <c r="D12999" s="32" t="str">
        <f aca="false">IF($A12999="","",$A12999^2)</f>
        <v/>
      </c>
      <c r="E12999" s="32" t="str">
        <f aca="false">IF($A12999="","",IF($C12999&lt;=0,"",1/$C12999^2))</f>
        <v/>
      </c>
      <c r="F12999" s="33" t="n">
        <f aca="false">IF(OR(ROW()-設定!$B$30&lt;2,ROW()+設定!$B$30&gt;13701,N($A12999)&lt;=0,N(INDEX($A$2:$A$13701,MIN(13700,MAX(1,ROW()-1+設定!$B$30))))&lt;=0,$A12999&lt;設定!$B$28,$A12999&gt;設定!$B$29),0,IF(AND($C12999&gt;=MAX(INDEX($C$1:$C$13701,MAX(1,ROW()-設定!$B$24)):INDEX($C$1:$C$13701,MAX(1,ROW()-1))),$C12999&gt;MAX(INDEX($C$1:$C$13701,MIN(13701,ROW()+1)):INDEX($C$1:$C$13701,MIN(13701,ROW()+設定!$B$24))),$C12999&gt;=設定!$B$32,$C12999&gt;=MAX(MIN(INDEX($C$1:$C$13701,MAX(1,ROW()-設定!$B$26)):INDEX($C$1:$C$13701,MAX(1,ROW()-1))),MIN(INDEX($C$1:$C$13701,MIN(13701,ROW()+1)):INDEX($C$1:$C$13701,MIN(13701,ROW()+設定!$B$26))))*10^(設定!$B$27/20)),1,0))</f>
        <v>0</v>
      </c>
      <c r="G12999" s="33" t="n">
        <f aca="false">$G12998+IF($F12999=1,1,0)</f>
        <v>6</v>
      </c>
      <c r="H12999" s="0" t="str">
        <f aca="false">IF($F12999=1,$G12999,"")</f>
        <v/>
      </c>
    </row>
    <row r="13000" customFormat="false" ht="15" hidden="false" customHeight="false" outlineLevel="0" collapsed="false">
      <c r="A13000" s="30"/>
      <c r="B13000" s="31"/>
      <c r="C13000" s="32" t="str">
        <f aca="false">IF($A13000="","",IF(設定!$B$21="dB",10^($B13000/20),ABS($B13000)))</f>
        <v/>
      </c>
      <c r="D13000" s="32" t="str">
        <f aca="false">IF($A13000="","",$A13000^2)</f>
        <v/>
      </c>
      <c r="E13000" s="32" t="str">
        <f aca="false">IF($A13000="","",IF($C13000&lt;=0,"",1/$C13000^2))</f>
        <v/>
      </c>
      <c r="F13000" s="33" t="n">
        <f aca="false">IF(OR(ROW()-設定!$B$30&lt;2,ROW()+設定!$B$30&gt;13701,N($A13000)&lt;=0,N(INDEX($A$2:$A$13701,MIN(13700,MAX(1,ROW()-1+設定!$B$30))))&lt;=0,$A13000&lt;設定!$B$28,$A13000&gt;設定!$B$29),0,IF(AND($C13000&gt;=MAX(INDEX($C$1:$C$13701,MAX(1,ROW()-設定!$B$24)):INDEX($C$1:$C$13701,MAX(1,ROW()-1))),$C13000&gt;MAX(INDEX($C$1:$C$13701,MIN(13701,ROW()+1)):INDEX($C$1:$C$13701,MIN(13701,ROW()+設定!$B$24))),$C13000&gt;=設定!$B$32,$C13000&gt;=MAX(MIN(INDEX($C$1:$C$13701,MAX(1,ROW()-設定!$B$26)):INDEX($C$1:$C$13701,MAX(1,ROW()-1))),MIN(INDEX($C$1:$C$13701,MIN(13701,ROW()+1)):INDEX($C$1:$C$13701,MIN(13701,ROW()+設定!$B$26))))*10^(設定!$B$27/20)),1,0))</f>
        <v>0</v>
      </c>
      <c r="G13000" s="33" t="n">
        <f aca="false">$G12999+IF($F13000=1,1,0)</f>
        <v>6</v>
      </c>
      <c r="H13000" s="0" t="str">
        <f aca="false">IF($F13000=1,$G13000,"")</f>
        <v/>
      </c>
    </row>
    <row r="13001" customFormat="false" ht="15" hidden="false" customHeight="false" outlineLevel="0" collapsed="false">
      <c r="A13001" s="30"/>
      <c r="B13001" s="31"/>
      <c r="C13001" s="32" t="str">
        <f aca="false">IF($A13001="","",IF(設定!$B$21="dB",10^($B13001/20),ABS($B13001)))</f>
        <v/>
      </c>
      <c r="D13001" s="32" t="str">
        <f aca="false">IF($A13001="","",$A13001^2)</f>
        <v/>
      </c>
      <c r="E13001" s="32" t="str">
        <f aca="false">IF($A13001="","",IF($C13001&lt;=0,"",1/$C13001^2))</f>
        <v/>
      </c>
      <c r="F13001" s="33" t="n">
        <f aca="false">IF(OR(ROW()-設定!$B$30&lt;2,ROW()+設定!$B$30&gt;13701,N($A13001)&lt;=0,N(INDEX($A$2:$A$13701,MIN(13700,MAX(1,ROW()-1+設定!$B$30))))&lt;=0,$A13001&lt;設定!$B$28,$A13001&gt;設定!$B$29),0,IF(AND($C13001&gt;=MAX(INDEX($C$1:$C$13701,MAX(1,ROW()-設定!$B$24)):INDEX($C$1:$C$13701,MAX(1,ROW()-1))),$C13001&gt;MAX(INDEX($C$1:$C$13701,MIN(13701,ROW()+1)):INDEX($C$1:$C$13701,MIN(13701,ROW()+設定!$B$24))),$C13001&gt;=設定!$B$32,$C13001&gt;=MAX(MIN(INDEX($C$1:$C$13701,MAX(1,ROW()-設定!$B$26)):INDEX($C$1:$C$13701,MAX(1,ROW()-1))),MIN(INDEX($C$1:$C$13701,MIN(13701,ROW()+1)):INDEX($C$1:$C$13701,MIN(13701,ROW()+設定!$B$26))))*10^(設定!$B$27/20)),1,0))</f>
        <v>0</v>
      </c>
      <c r="G13001" s="33" t="n">
        <f aca="false">$G13000+IF($F13001=1,1,0)</f>
        <v>6</v>
      </c>
      <c r="H13001" s="0" t="str">
        <f aca="false">IF($F13001=1,$G13001,"")</f>
        <v/>
      </c>
    </row>
    <row r="13002" customFormat="false" ht="15" hidden="false" customHeight="false" outlineLevel="0" collapsed="false">
      <c r="A13002" s="30"/>
      <c r="B13002" s="31"/>
      <c r="C13002" s="32" t="str">
        <f aca="false">IF($A13002="","",IF(設定!$B$21="dB",10^($B13002/20),ABS($B13002)))</f>
        <v/>
      </c>
      <c r="D13002" s="32" t="str">
        <f aca="false">IF($A13002="","",$A13002^2)</f>
        <v/>
      </c>
      <c r="E13002" s="32" t="str">
        <f aca="false">IF($A13002="","",IF($C13002&lt;=0,"",1/$C13002^2))</f>
        <v/>
      </c>
      <c r="F13002" s="33" t="n">
        <f aca="false">IF(OR(ROW()-設定!$B$30&lt;2,ROW()+設定!$B$30&gt;13701,N($A13002)&lt;=0,N(INDEX($A$2:$A$13701,MIN(13700,MAX(1,ROW()-1+設定!$B$30))))&lt;=0,$A13002&lt;設定!$B$28,$A13002&gt;設定!$B$29),0,IF(AND($C13002&gt;=MAX(INDEX($C$1:$C$13701,MAX(1,ROW()-設定!$B$24)):INDEX($C$1:$C$13701,MAX(1,ROW()-1))),$C13002&gt;MAX(INDEX($C$1:$C$13701,MIN(13701,ROW()+1)):INDEX($C$1:$C$13701,MIN(13701,ROW()+設定!$B$24))),$C13002&gt;=設定!$B$32,$C13002&gt;=MAX(MIN(INDEX($C$1:$C$13701,MAX(1,ROW()-設定!$B$26)):INDEX($C$1:$C$13701,MAX(1,ROW()-1))),MIN(INDEX($C$1:$C$13701,MIN(13701,ROW()+1)):INDEX($C$1:$C$13701,MIN(13701,ROW()+設定!$B$26))))*10^(設定!$B$27/20)),1,0))</f>
        <v>0</v>
      </c>
      <c r="G13002" s="33" t="n">
        <f aca="false">$G13001+IF($F13002=1,1,0)</f>
        <v>6</v>
      </c>
      <c r="H13002" s="0" t="str">
        <f aca="false">IF($F13002=1,$G13002,"")</f>
        <v/>
      </c>
    </row>
    <row r="13003" customFormat="false" ht="15" hidden="false" customHeight="false" outlineLevel="0" collapsed="false">
      <c r="A13003" s="30"/>
      <c r="B13003" s="31"/>
      <c r="C13003" s="32" t="str">
        <f aca="false">IF($A13003="","",IF(設定!$B$21="dB",10^($B13003/20),ABS($B13003)))</f>
        <v/>
      </c>
      <c r="D13003" s="32" t="str">
        <f aca="false">IF($A13003="","",$A13003^2)</f>
        <v/>
      </c>
      <c r="E13003" s="32" t="str">
        <f aca="false">IF($A13003="","",IF($C13003&lt;=0,"",1/$C13003^2))</f>
        <v/>
      </c>
      <c r="F13003" s="33" t="n">
        <f aca="false">IF(OR(ROW()-設定!$B$30&lt;2,ROW()+設定!$B$30&gt;13701,N($A13003)&lt;=0,N(INDEX($A$2:$A$13701,MIN(13700,MAX(1,ROW()-1+設定!$B$30))))&lt;=0,$A13003&lt;設定!$B$28,$A13003&gt;設定!$B$29),0,IF(AND($C13003&gt;=MAX(INDEX($C$1:$C$13701,MAX(1,ROW()-設定!$B$24)):INDEX($C$1:$C$13701,MAX(1,ROW()-1))),$C13003&gt;MAX(INDEX($C$1:$C$13701,MIN(13701,ROW()+1)):INDEX($C$1:$C$13701,MIN(13701,ROW()+設定!$B$24))),$C13003&gt;=設定!$B$32,$C13003&gt;=MAX(MIN(INDEX($C$1:$C$13701,MAX(1,ROW()-設定!$B$26)):INDEX($C$1:$C$13701,MAX(1,ROW()-1))),MIN(INDEX($C$1:$C$13701,MIN(13701,ROW()+1)):INDEX($C$1:$C$13701,MIN(13701,ROW()+設定!$B$26))))*10^(設定!$B$27/20)),1,0))</f>
        <v>0</v>
      </c>
      <c r="G13003" s="33" t="n">
        <f aca="false">$G13002+IF($F13003=1,1,0)</f>
        <v>6</v>
      </c>
      <c r="H13003" s="0" t="str">
        <f aca="false">IF($F13003=1,$G13003,"")</f>
        <v/>
      </c>
    </row>
    <row r="13004" customFormat="false" ht="15" hidden="false" customHeight="false" outlineLevel="0" collapsed="false">
      <c r="A13004" s="30"/>
      <c r="B13004" s="31"/>
      <c r="C13004" s="32" t="str">
        <f aca="false">IF($A13004="","",IF(設定!$B$21="dB",10^($B13004/20),ABS($B13004)))</f>
        <v/>
      </c>
      <c r="D13004" s="32" t="str">
        <f aca="false">IF($A13004="","",$A13004^2)</f>
        <v/>
      </c>
      <c r="E13004" s="32" t="str">
        <f aca="false">IF($A13004="","",IF($C13004&lt;=0,"",1/$C13004^2))</f>
        <v/>
      </c>
      <c r="F13004" s="33" t="n">
        <f aca="false">IF(OR(ROW()-設定!$B$30&lt;2,ROW()+設定!$B$30&gt;13701,N($A13004)&lt;=0,N(INDEX($A$2:$A$13701,MIN(13700,MAX(1,ROW()-1+設定!$B$30))))&lt;=0,$A13004&lt;設定!$B$28,$A13004&gt;設定!$B$29),0,IF(AND($C13004&gt;=MAX(INDEX($C$1:$C$13701,MAX(1,ROW()-設定!$B$24)):INDEX($C$1:$C$13701,MAX(1,ROW()-1))),$C13004&gt;MAX(INDEX($C$1:$C$13701,MIN(13701,ROW()+1)):INDEX($C$1:$C$13701,MIN(13701,ROW()+設定!$B$24))),$C13004&gt;=設定!$B$32,$C13004&gt;=MAX(MIN(INDEX($C$1:$C$13701,MAX(1,ROW()-設定!$B$26)):INDEX($C$1:$C$13701,MAX(1,ROW()-1))),MIN(INDEX($C$1:$C$13701,MIN(13701,ROW()+1)):INDEX($C$1:$C$13701,MIN(13701,ROW()+設定!$B$26))))*10^(設定!$B$27/20)),1,0))</f>
        <v>0</v>
      </c>
      <c r="G13004" s="33" t="n">
        <f aca="false">$G13003+IF($F13004=1,1,0)</f>
        <v>6</v>
      </c>
      <c r="H13004" s="0" t="str">
        <f aca="false">IF($F13004=1,$G13004,"")</f>
        <v/>
      </c>
    </row>
    <row r="13005" customFormat="false" ht="15" hidden="false" customHeight="false" outlineLevel="0" collapsed="false">
      <c r="A13005" s="30"/>
      <c r="B13005" s="31"/>
      <c r="C13005" s="32" t="str">
        <f aca="false">IF($A13005="","",IF(設定!$B$21="dB",10^($B13005/20),ABS($B13005)))</f>
        <v/>
      </c>
      <c r="D13005" s="32" t="str">
        <f aca="false">IF($A13005="","",$A13005^2)</f>
        <v/>
      </c>
      <c r="E13005" s="32" t="str">
        <f aca="false">IF($A13005="","",IF($C13005&lt;=0,"",1/$C13005^2))</f>
        <v/>
      </c>
      <c r="F13005" s="33" t="n">
        <f aca="false">IF(OR(ROW()-設定!$B$30&lt;2,ROW()+設定!$B$30&gt;13701,N($A13005)&lt;=0,N(INDEX($A$2:$A$13701,MIN(13700,MAX(1,ROW()-1+設定!$B$30))))&lt;=0,$A13005&lt;設定!$B$28,$A13005&gt;設定!$B$29),0,IF(AND($C13005&gt;=MAX(INDEX($C$1:$C$13701,MAX(1,ROW()-設定!$B$24)):INDEX($C$1:$C$13701,MAX(1,ROW()-1))),$C13005&gt;MAX(INDEX($C$1:$C$13701,MIN(13701,ROW()+1)):INDEX($C$1:$C$13701,MIN(13701,ROW()+設定!$B$24))),$C13005&gt;=設定!$B$32,$C13005&gt;=MAX(MIN(INDEX($C$1:$C$13701,MAX(1,ROW()-設定!$B$26)):INDEX($C$1:$C$13701,MAX(1,ROW()-1))),MIN(INDEX($C$1:$C$13701,MIN(13701,ROW()+1)):INDEX($C$1:$C$13701,MIN(13701,ROW()+設定!$B$26))))*10^(設定!$B$27/20)),1,0))</f>
        <v>0</v>
      </c>
      <c r="G13005" s="33" t="n">
        <f aca="false">$G13004+IF($F13005=1,1,0)</f>
        <v>6</v>
      </c>
      <c r="H13005" s="0" t="str">
        <f aca="false">IF($F13005=1,$G13005,"")</f>
        <v/>
      </c>
    </row>
    <row r="13006" customFormat="false" ht="15" hidden="false" customHeight="false" outlineLevel="0" collapsed="false">
      <c r="A13006" s="30"/>
      <c r="B13006" s="31"/>
      <c r="C13006" s="32" t="str">
        <f aca="false">IF($A13006="","",IF(設定!$B$21="dB",10^($B13006/20),ABS($B13006)))</f>
        <v/>
      </c>
      <c r="D13006" s="32" t="str">
        <f aca="false">IF($A13006="","",$A13006^2)</f>
        <v/>
      </c>
      <c r="E13006" s="32" t="str">
        <f aca="false">IF($A13006="","",IF($C13006&lt;=0,"",1/$C13006^2))</f>
        <v/>
      </c>
      <c r="F13006" s="33" t="n">
        <f aca="false">IF(OR(ROW()-設定!$B$30&lt;2,ROW()+設定!$B$30&gt;13701,N($A13006)&lt;=0,N(INDEX($A$2:$A$13701,MIN(13700,MAX(1,ROW()-1+設定!$B$30))))&lt;=0,$A13006&lt;設定!$B$28,$A13006&gt;設定!$B$29),0,IF(AND($C13006&gt;=MAX(INDEX($C$1:$C$13701,MAX(1,ROW()-設定!$B$24)):INDEX($C$1:$C$13701,MAX(1,ROW()-1))),$C13006&gt;MAX(INDEX($C$1:$C$13701,MIN(13701,ROW()+1)):INDEX($C$1:$C$13701,MIN(13701,ROW()+設定!$B$24))),$C13006&gt;=設定!$B$32,$C13006&gt;=MAX(MIN(INDEX($C$1:$C$13701,MAX(1,ROW()-設定!$B$26)):INDEX($C$1:$C$13701,MAX(1,ROW()-1))),MIN(INDEX($C$1:$C$13701,MIN(13701,ROW()+1)):INDEX($C$1:$C$13701,MIN(13701,ROW()+設定!$B$26))))*10^(設定!$B$27/20)),1,0))</f>
        <v>0</v>
      </c>
      <c r="G13006" s="33" t="n">
        <f aca="false">$G13005+IF($F13006=1,1,0)</f>
        <v>6</v>
      </c>
      <c r="H13006" s="0" t="str">
        <f aca="false">IF($F13006=1,$G13006,"")</f>
        <v/>
      </c>
    </row>
    <row r="13007" customFormat="false" ht="15" hidden="false" customHeight="false" outlineLevel="0" collapsed="false">
      <c r="A13007" s="30"/>
      <c r="B13007" s="31"/>
      <c r="C13007" s="32" t="str">
        <f aca="false">IF($A13007="","",IF(設定!$B$21="dB",10^($B13007/20),ABS($B13007)))</f>
        <v/>
      </c>
      <c r="D13007" s="32" t="str">
        <f aca="false">IF($A13007="","",$A13007^2)</f>
        <v/>
      </c>
      <c r="E13007" s="32" t="str">
        <f aca="false">IF($A13007="","",IF($C13007&lt;=0,"",1/$C13007^2))</f>
        <v/>
      </c>
      <c r="F13007" s="33" t="n">
        <f aca="false">IF(OR(ROW()-設定!$B$30&lt;2,ROW()+設定!$B$30&gt;13701,N($A13007)&lt;=0,N(INDEX($A$2:$A$13701,MIN(13700,MAX(1,ROW()-1+設定!$B$30))))&lt;=0,$A13007&lt;設定!$B$28,$A13007&gt;設定!$B$29),0,IF(AND($C13007&gt;=MAX(INDEX($C$1:$C$13701,MAX(1,ROW()-設定!$B$24)):INDEX($C$1:$C$13701,MAX(1,ROW()-1))),$C13007&gt;MAX(INDEX($C$1:$C$13701,MIN(13701,ROW()+1)):INDEX($C$1:$C$13701,MIN(13701,ROW()+設定!$B$24))),$C13007&gt;=設定!$B$32,$C13007&gt;=MAX(MIN(INDEX($C$1:$C$13701,MAX(1,ROW()-設定!$B$26)):INDEX($C$1:$C$13701,MAX(1,ROW()-1))),MIN(INDEX($C$1:$C$13701,MIN(13701,ROW()+1)):INDEX($C$1:$C$13701,MIN(13701,ROW()+設定!$B$26))))*10^(設定!$B$27/20)),1,0))</f>
        <v>0</v>
      </c>
      <c r="G13007" s="33" t="n">
        <f aca="false">$G13006+IF($F13007=1,1,0)</f>
        <v>6</v>
      </c>
      <c r="H13007" s="0" t="str">
        <f aca="false">IF($F13007=1,$G13007,"")</f>
        <v/>
      </c>
    </row>
    <row r="13008" customFormat="false" ht="15" hidden="false" customHeight="false" outlineLevel="0" collapsed="false">
      <c r="A13008" s="30"/>
      <c r="B13008" s="31"/>
      <c r="C13008" s="32" t="str">
        <f aca="false">IF($A13008="","",IF(設定!$B$21="dB",10^($B13008/20),ABS($B13008)))</f>
        <v/>
      </c>
      <c r="D13008" s="32" t="str">
        <f aca="false">IF($A13008="","",$A13008^2)</f>
        <v/>
      </c>
      <c r="E13008" s="32" t="str">
        <f aca="false">IF($A13008="","",IF($C13008&lt;=0,"",1/$C13008^2))</f>
        <v/>
      </c>
      <c r="F13008" s="33" t="n">
        <f aca="false">IF(OR(ROW()-設定!$B$30&lt;2,ROW()+設定!$B$30&gt;13701,N($A13008)&lt;=0,N(INDEX($A$2:$A$13701,MIN(13700,MAX(1,ROW()-1+設定!$B$30))))&lt;=0,$A13008&lt;設定!$B$28,$A13008&gt;設定!$B$29),0,IF(AND($C13008&gt;=MAX(INDEX($C$1:$C$13701,MAX(1,ROW()-設定!$B$24)):INDEX($C$1:$C$13701,MAX(1,ROW()-1))),$C13008&gt;MAX(INDEX($C$1:$C$13701,MIN(13701,ROW()+1)):INDEX($C$1:$C$13701,MIN(13701,ROW()+設定!$B$24))),$C13008&gt;=設定!$B$32,$C13008&gt;=MAX(MIN(INDEX($C$1:$C$13701,MAX(1,ROW()-設定!$B$26)):INDEX($C$1:$C$13701,MAX(1,ROW()-1))),MIN(INDEX($C$1:$C$13701,MIN(13701,ROW()+1)):INDEX($C$1:$C$13701,MIN(13701,ROW()+設定!$B$26))))*10^(設定!$B$27/20)),1,0))</f>
        <v>0</v>
      </c>
      <c r="G13008" s="33" t="n">
        <f aca="false">$G13007+IF($F13008=1,1,0)</f>
        <v>6</v>
      </c>
      <c r="H13008" s="0" t="str">
        <f aca="false">IF($F13008=1,$G13008,"")</f>
        <v/>
      </c>
    </row>
    <row r="13009" customFormat="false" ht="15" hidden="false" customHeight="false" outlineLevel="0" collapsed="false">
      <c r="A13009" s="30"/>
      <c r="B13009" s="31"/>
      <c r="C13009" s="32" t="str">
        <f aca="false">IF($A13009="","",IF(設定!$B$21="dB",10^($B13009/20),ABS($B13009)))</f>
        <v/>
      </c>
      <c r="D13009" s="32" t="str">
        <f aca="false">IF($A13009="","",$A13009^2)</f>
        <v/>
      </c>
      <c r="E13009" s="32" t="str">
        <f aca="false">IF($A13009="","",IF($C13009&lt;=0,"",1/$C13009^2))</f>
        <v/>
      </c>
      <c r="F13009" s="33" t="n">
        <f aca="false">IF(OR(ROW()-設定!$B$30&lt;2,ROW()+設定!$B$30&gt;13701,N($A13009)&lt;=0,N(INDEX($A$2:$A$13701,MIN(13700,MAX(1,ROW()-1+設定!$B$30))))&lt;=0,$A13009&lt;設定!$B$28,$A13009&gt;設定!$B$29),0,IF(AND($C13009&gt;=MAX(INDEX($C$1:$C$13701,MAX(1,ROW()-設定!$B$24)):INDEX($C$1:$C$13701,MAX(1,ROW()-1))),$C13009&gt;MAX(INDEX($C$1:$C$13701,MIN(13701,ROW()+1)):INDEX($C$1:$C$13701,MIN(13701,ROW()+設定!$B$24))),$C13009&gt;=設定!$B$32,$C13009&gt;=MAX(MIN(INDEX($C$1:$C$13701,MAX(1,ROW()-設定!$B$26)):INDEX($C$1:$C$13701,MAX(1,ROW()-1))),MIN(INDEX($C$1:$C$13701,MIN(13701,ROW()+1)):INDEX($C$1:$C$13701,MIN(13701,ROW()+設定!$B$26))))*10^(設定!$B$27/20)),1,0))</f>
        <v>0</v>
      </c>
      <c r="G13009" s="33" t="n">
        <f aca="false">$G13008+IF($F13009=1,1,0)</f>
        <v>6</v>
      </c>
      <c r="H13009" s="0" t="str">
        <f aca="false">IF($F13009=1,$G13009,"")</f>
        <v/>
      </c>
    </row>
    <row r="13010" customFormat="false" ht="15" hidden="false" customHeight="false" outlineLevel="0" collapsed="false">
      <c r="A13010" s="30"/>
      <c r="B13010" s="31"/>
      <c r="C13010" s="32" t="str">
        <f aca="false">IF($A13010="","",IF(設定!$B$21="dB",10^($B13010/20),ABS($B13010)))</f>
        <v/>
      </c>
      <c r="D13010" s="32" t="str">
        <f aca="false">IF($A13010="","",$A13010^2)</f>
        <v/>
      </c>
      <c r="E13010" s="32" t="str">
        <f aca="false">IF($A13010="","",IF($C13010&lt;=0,"",1/$C13010^2))</f>
        <v/>
      </c>
      <c r="F13010" s="33" t="n">
        <f aca="false">IF(OR(ROW()-設定!$B$30&lt;2,ROW()+設定!$B$30&gt;13701,N($A13010)&lt;=0,N(INDEX($A$2:$A$13701,MIN(13700,MAX(1,ROW()-1+設定!$B$30))))&lt;=0,$A13010&lt;設定!$B$28,$A13010&gt;設定!$B$29),0,IF(AND($C13010&gt;=MAX(INDEX($C$1:$C$13701,MAX(1,ROW()-設定!$B$24)):INDEX($C$1:$C$13701,MAX(1,ROW()-1))),$C13010&gt;MAX(INDEX($C$1:$C$13701,MIN(13701,ROW()+1)):INDEX($C$1:$C$13701,MIN(13701,ROW()+設定!$B$24))),$C13010&gt;=設定!$B$32,$C13010&gt;=MAX(MIN(INDEX($C$1:$C$13701,MAX(1,ROW()-設定!$B$26)):INDEX($C$1:$C$13701,MAX(1,ROW()-1))),MIN(INDEX($C$1:$C$13701,MIN(13701,ROW()+1)):INDEX($C$1:$C$13701,MIN(13701,ROW()+設定!$B$26))))*10^(設定!$B$27/20)),1,0))</f>
        <v>0</v>
      </c>
      <c r="G13010" s="33" t="n">
        <f aca="false">$G13009+IF($F13010=1,1,0)</f>
        <v>6</v>
      </c>
      <c r="H13010" s="0" t="str">
        <f aca="false">IF($F13010=1,$G13010,"")</f>
        <v/>
      </c>
    </row>
    <row r="13011" customFormat="false" ht="15" hidden="false" customHeight="false" outlineLevel="0" collapsed="false">
      <c r="A13011" s="30"/>
      <c r="B13011" s="31"/>
      <c r="C13011" s="32" t="str">
        <f aca="false">IF($A13011="","",IF(設定!$B$21="dB",10^($B13011/20),ABS($B13011)))</f>
        <v/>
      </c>
      <c r="D13011" s="32" t="str">
        <f aca="false">IF($A13011="","",$A13011^2)</f>
        <v/>
      </c>
      <c r="E13011" s="32" t="str">
        <f aca="false">IF($A13011="","",IF($C13011&lt;=0,"",1/$C13011^2))</f>
        <v/>
      </c>
      <c r="F13011" s="33" t="n">
        <f aca="false">IF(OR(ROW()-設定!$B$30&lt;2,ROW()+設定!$B$30&gt;13701,N($A13011)&lt;=0,N(INDEX($A$2:$A$13701,MIN(13700,MAX(1,ROW()-1+設定!$B$30))))&lt;=0,$A13011&lt;設定!$B$28,$A13011&gt;設定!$B$29),0,IF(AND($C13011&gt;=MAX(INDEX($C$1:$C$13701,MAX(1,ROW()-設定!$B$24)):INDEX($C$1:$C$13701,MAX(1,ROW()-1))),$C13011&gt;MAX(INDEX($C$1:$C$13701,MIN(13701,ROW()+1)):INDEX($C$1:$C$13701,MIN(13701,ROW()+設定!$B$24))),$C13011&gt;=設定!$B$32,$C13011&gt;=MAX(MIN(INDEX($C$1:$C$13701,MAX(1,ROW()-設定!$B$26)):INDEX($C$1:$C$13701,MAX(1,ROW()-1))),MIN(INDEX($C$1:$C$13701,MIN(13701,ROW()+1)):INDEX($C$1:$C$13701,MIN(13701,ROW()+設定!$B$26))))*10^(設定!$B$27/20)),1,0))</f>
        <v>0</v>
      </c>
      <c r="G13011" s="33" t="n">
        <f aca="false">$G13010+IF($F13011=1,1,0)</f>
        <v>6</v>
      </c>
      <c r="H13011" s="0" t="str">
        <f aca="false">IF($F13011=1,$G13011,"")</f>
        <v/>
      </c>
    </row>
    <row r="13012" customFormat="false" ht="15" hidden="false" customHeight="false" outlineLevel="0" collapsed="false">
      <c r="A13012" s="30"/>
      <c r="B13012" s="31"/>
      <c r="C13012" s="32" t="str">
        <f aca="false">IF($A13012="","",IF(設定!$B$21="dB",10^($B13012/20),ABS($B13012)))</f>
        <v/>
      </c>
      <c r="D13012" s="32" t="str">
        <f aca="false">IF($A13012="","",$A13012^2)</f>
        <v/>
      </c>
      <c r="E13012" s="32" t="str">
        <f aca="false">IF($A13012="","",IF($C13012&lt;=0,"",1/$C13012^2))</f>
        <v/>
      </c>
      <c r="F13012" s="33" t="n">
        <f aca="false">IF(OR(ROW()-設定!$B$30&lt;2,ROW()+設定!$B$30&gt;13701,N($A13012)&lt;=0,N(INDEX($A$2:$A$13701,MIN(13700,MAX(1,ROW()-1+設定!$B$30))))&lt;=0,$A13012&lt;設定!$B$28,$A13012&gt;設定!$B$29),0,IF(AND($C13012&gt;=MAX(INDEX($C$1:$C$13701,MAX(1,ROW()-設定!$B$24)):INDEX($C$1:$C$13701,MAX(1,ROW()-1))),$C13012&gt;MAX(INDEX($C$1:$C$13701,MIN(13701,ROW()+1)):INDEX($C$1:$C$13701,MIN(13701,ROW()+設定!$B$24))),$C13012&gt;=設定!$B$32,$C13012&gt;=MAX(MIN(INDEX($C$1:$C$13701,MAX(1,ROW()-設定!$B$26)):INDEX($C$1:$C$13701,MAX(1,ROW()-1))),MIN(INDEX($C$1:$C$13701,MIN(13701,ROW()+1)):INDEX($C$1:$C$13701,MIN(13701,ROW()+設定!$B$26))))*10^(設定!$B$27/20)),1,0))</f>
        <v>0</v>
      </c>
      <c r="G13012" s="33" t="n">
        <f aca="false">$G13011+IF($F13012=1,1,0)</f>
        <v>6</v>
      </c>
      <c r="H13012" s="0" t="str">
        <f aca="false">IF($F13012=1,$G13012,"")</f>
        <v/>
      </c>
    </row>
    <row r="13013" customFormat="false" ht="15" hidden="false" customHeight="false" outlineLevel="0" collapsed="false">
      <c r="A13013" s="30"/>
      <c r="B13013" s="31"/>
      <c r="C13013" s="32" t="str">
        <f aca="false">IF($A13013="","",IF(設定!$B$21="dB",10^($B13013/20),ABS($B13013)))</f>
        <v/>
      </c>
      <c r="D13013" s="32" t="str">
        <f aca="false">IF($A13013="","",$A13013^2)</f>
        <v/>
      </c>
      <c r="E13013" s="32" t="str">
        <f aca="false">IF($A13013="","",IF($C13013&lt;=0,"",1/$C13013^2))</f>
        <v/>
      </c>
      <c r="F13013" s="33" t="n">
        <f aca="false">IF(OR(ROW()-設定!$B$30&lt;2,ROW()+設定!$B$30&gt;13701,N($A13013)&lt;=0,N(INDEX($A$2:$A$13701,MIN(13700,MAX(1,ROW()-1+設定!$B$30))))&lt;=0,$A13013&lt;設定!$B$28,$A13013&gt;設定!$B$29),0,IF(AND($C13013&gt;=MAX(INDEX($C$1:$C$13701,MAX(1,ROW()-設定!$B$24)):INDEX($C$1:$C$13701,MAX(1,ROW()-1))),$C13013&gt;MAX(INDEX($C$1:$C$13701,MIN(13701,ROW()+1)):INDEX($C$1:$C$13701,MIN(13701,ROW()+設定!$B$24))),$C13013&gt;=設定!$B$32,$C13013&gt;=MAX(MIN(INDEX($C$1:$C$13701,MAX(1,ROW()-設定!$B$26)):INDEX($C$1:$C$13701,MAX(1,ROW()-1))),MIN(INDEX($C$1:$C$13701,MIN(13701,ROW()+1)):INDEX($C$1:$C$13701,MIN(13701,ROW()+設定!$B$26))))*10^(設定!$B$27/20)),1,0))</f>
        <v>0</v>
      </c>
      <c r="G13013" s="33" t="n">
        <f aca="false">$G13012+IF($F13013=1,1,0)</f>
        <v>6</v>
      </c>
      <c r="H13013" s="0" t="str">
        <f aca="false">IF($F13013=1,$G13013,"")</f>
        <v/>
      </c>
    </row>
    <row r="13014" customFormat="false" ht="15" hidden="false" customHeight="false" outlineLevel="0" collapsed="false">
      <c r="A13014" s="30"/>
      <c r="B13014" s="31"/>
      <c r="C13014" s="32" t="str">
        <f aca="false">IF($A13014="","",IF(設定!$B$21="dB",10^($B13014/20),ABS($B13014)))</f>
        <v/>
      </c>
      <c r="D13014" s="32" t="str">
        <f aca="false">IF($A13014="","",$A13014^2)</f>
        <v/>
      </c>
      <c r="E13014" s="32" t="str">
        <f aca="false">IF($A13014="","",IF($C13014&lt;=0,"",1/$C13014^2))</f>
        <v/>
      </c>
      <c r="F13014" s="33" t="n">
        <f aca="false">IF(OR(ROW()-設定!$B$30&lt;2,ROW()+設定!$B$30&gt;13701,N($A13014)&lt;=0,N(INDEX($A$2:$A$13701,MIN(13700,MAX(1,ROW()-1+設定!$B$30))))&lt;=0,$A13014&lt;設定!$B$28,$A13014&gt;設定!$B$29),0,IF(AND($C13014&gt;=MAX(INDEX($C$1:$C$13701,MAX(1,ROW()-設定!$B$24)):INDEX($C$1:$C$13701,MAX(1,ROW()-1))),$C13014&gt;MAX(INDEX($C$1:$C$13701,MIN(13701,ROW()+1)):INDEX($C$1:$C$13701,MIN(13701,ROW()+設定!$B$24))),$C13014&gt;=設定!$B$32,$C13014&gt;=MAX(MIN(INDEX($C$1:$C$13701,MAX(1,ROW()-設定!$B$26)):INDEX($C$1:$C$13701,MAX(1,ROW()-1))),MIN(INDEX($C$1:$C$13701,MIN(13701,ROW()+1)):INDEX($C$1:$C$13701,MIN(13701,ROW()+設定!$B$26))))*10^(設定!$B$27/20)),1,0))</f>
        <v>0</v>
      </c>
      <c r="G13014" s="33" t="n">
        <f aca="false">$G13013+IF($F13014=1,1,0)</f>
        <v>6</v>
      </c>
      <c r="H13014" s="0" t="str">
        <f aca="false">IF($F13014=1,$G13014,"")</f>
        <v/>
      </c>
    </row>
    <row r="13015" customFormat="false" ht="15" hidden="false" customHeight="false" outlineLevel="0" collapsed="false">
      <c r="A13015" s="30"/>
      <c r="B13015" s="31"/>
      <c r="C13015" s="32" t="str">
        <f aca="false">IF($A13015="","",IF(設定!$B$21="dB",10^($B13015/20),ABS($B13015)))</f>
        <v/>
      </c>
      <c r="D13015" s="32" t="str">
        <f aca="false">IF($A13015="","",$A13015^2)</f>
        <v/>
      </c>
      <c r="E13015" s="32" t="str">
        <f aca="false">IF($A13015="","",IF($C13015&lt;=0,"",1/$C13015^2))</f>
        <v/>
      </c>
      <c r="F13015" s="33" t="n">
        <f aca="false">IF(OR(ROW()-設定!$B$30&lt;2,ROW()+設定!$B$30&gt;13701,N($A13015)&lt;=0,N(INDEX($A$2:$A$13701,MIN(13700,MAX(1,ROW()-1+設定!$B$30))))&lt;=0,$A13015&lt;設定!$B$28,$A13015&gt;設定!$B$29),0,IF(AND($C13015&gt;=MAX(INDEX($C$1:$C$13701,MAX(1,ROW()-設定!$B$24)):INDEX($C$1:$C$13701,MAX(1,ROW()-1))),$C13015&gt;MAX(INDEX($C$1:$C$13701,MIN(13701,ROW()+1)):INDEX($C$1:$C$13701,MIN(13701,ROW()+設定!$B$24))),$C13015&gt;=設定!$B$32,$C13015&gt;=MAX(MIN(INDEX($C$1:$C$13701,MAX(1,ROW()-設定!$B$26)):INDEX($C$1:$C$13701,MAX(1,ROW()-1))),MIN(INDEX($C$1:$C$13701,MIN(13701,ROW()+1)):INDEX($C$1:$C$13701,MIN(13701,ROW()+設定!$B$26))))*10^(設定!$B$27/20)),1,0))</f>
        <v>0</v>
      </c>
      <c r="G13015" s="33" t="n">
        <f aca="false">$G13014+IF($F13015=1,1,0)</f>
        <v>6</v>
      </c>
      <c r="H13015" s="0" t="str">
        <f aca="false">IF($F13015=1,$G13015,"")</f>
        <v/>
      </c>
    </row>
    <row r="13016" customFormat="false" ht="15" hidden="false" customHeight="false" outlineLevel="0" collapsed="false">
      <c r="A13016" s="30"/>
      <c r="B13016" s="31"/>
      <c r="C13016" s="32" t="str">
        <f aca="false">IF($A13016="","",IF(設定!$B$21="dB",10^($B13016/20),ABS($B13016)))</f>
        <v/>
      </c>
      <c r="D13016" s="32" t="str">
        <f aca="false">IF($A13016="","",$A13016^2)</f>
        <v/>
      </c>
      <c r="E13016" s="32" t="str">
        <f aca="false">IF($A13016="","",IF($C13016&lt;=0,"",1/$C13016^2))</f>
        <v/>
      </c>
      <c r="F13016" s="33" t="n">
        <f aca="false">IF(OR(ROW()-設定!$B$30&lt;2,ROW()+設定!$B$30&gt;13701,N($A13016)&lt;=0,N(INDEX($A$2:$A$13701,MIN(13700,MAX(1,ROW()-1+設定!$B$30))))&lt;=0,$A13016&lt;設定!$B$28,$A13016&gt;設定!$B$29),0,IF(AND($C13016&gt;=MAX(INDEX($C$1:$C$13701,MAX(1,ROW()-設定!$B$24)):INDEX($C$1:$C$13701,MAX(1,ROW()-1))),$C13016&gt;MAX(INDEX($C$1:$C$13701,MIN(13701,ROW()+1)):INDEX($C$1:$C$13701,MIN(13701,ROW()+設定!$B$24))),$C13016&gt;=設定!$B$32,$C13016&gt;=MAX(MIN(INDEX($C$1:$C$13701,MAX(1,ROW()-設定!$B$26)):INDEX($C$1:$C$13701,MAX(1,ROW()-1))),MIN(INDEX($C$1:$C$13701,MIN(13701,ROW()+1)):INDEX($C$1:$C$13701,MIN(13701,ROW()+設定!$B$26))))*10^(設定!$B$27/20)),1,0))</f>
        <v>0</v>
      </c>
      <c r="G13016" s="33" t="n">
        <f aca="false">$G13015+IF($F13016=1,1,0)</f>
        <v>6</v>
      </c>
      <c r="H13016" s="0" t="str">
        <f aca="false">IF($F13016=1,$G13016,"")</f>
        <v/>
      </c>
    </row>
    <row r="13017" customFormat="false" ht="15" hidden="false" customHeight="false" outlineLevel="0" collapsed="false">
      <c r="A13017" s="30"/>
      <c r="B13017" s="31"/>
      <c r="C13017" s="32" t="str">
        <f aca="false">IF($A13017="","",IF(設定!$B$21="dB",10^($B13017/20),ABS($B13017)))</f>
        <v/>
      </c>
      <c r="D13017" s="32" t="str">
        <f aca="false">IF($A13017="","",$A13017^2)</f>
        <v/>
      </c>
      <c r="E13017" s="32" t="str">
        <f aca="false">IF($A13017="","",IF($C13017&lt;=0,"",1/$C13017^2))</f>
        <v/>
      </c>
      <c r="F13017" s="33" t="n">
        <f aca="false">IF(OR(ROW()-設定!$B$30&lt;2,ROW()+設定!$B$30&gt;13701,N($A13017)&lt;=0,N(INDEX($A$2:$A$13701,MIN(13700,MAX(1,ROW()-1+設定!$B$30))))&lt;=0,$A13017&lt;設定!$B$28,$A13017&gt;設定!$B$29),0,IF(AND($C13017&gt;=MAX(INDEX($C$1:$C$13701,MAX(1,ROW()-設定!$B$24)):INDEX($C$1:$C$13701,MAX(1,ROW()-1))),$C13017&gt;MAX(INDEX($C$1:$C$13701,MIN(13701,ROW()+1)):INDEX($C$1:$C$13701,MIN(13701,ROW()+設定!$B$24))),$C13017&gt;=設定!$B$32,$C13017&gt;=MAX(MIN(INDEX($C$1:$C$13701,MAX(1,ROW()-設定!$B$26)):INDEX($C$1:$C$13701,MAX(1,ROW()-1))),MIN(INDEX($C$1:$C$13701,MIN(13701,ROW()+1)):INDEX($C$1:$C$13701,MIN(13701,ROW()+設定!$B$26))))*10^(設定!$B$27/20)),1,0))</f>
        <v>0</v>
      </c>
      <c r="G13017" s="33" t="n">
        <f aca="false">$G13016+IF($F13017=1,1,0)</f>
        <v>6</v>
      </c>
      <c r="H13017" s="0" t="str">
        <f aca="false">IF($F13017=1,$G13017,"")</f>
        <v/>
      </c>
    </row>
    <row r="13018" customFormat="false" ht="15" hidden="false" customHeight="false" outlineLevel="0" collapsed="false">
      <c r="A13018" s="30"/>
      <c r="B13018" s="31"/>
      <c r="C13018" s="32" t="str">
        <f aca="false">IF($A13018="","",IF(設定!$B$21="dB",10^($B13018/20),ABS($B13018)))</f>
        <v/>
      </c>
      <c r="D13018" s="32" t="str">
        <f aca="false">IF($A13018="","",$A13018^2)</f>
        <v/>
      </c>
      <c r="E13018" s="32" t="str">
        <f aca="false">IF($A13018="","",IF($C13018&lt;=0,"",1/$C13018^2))</f>
        <v/>
      </c>
      <c r="F13018" s="33" t="n">
        <f aca="false">IF(OR(ROW()-設定!$B$30&lt;2,ROW()+設定!$B$30&gt;13701,N($A13018)&lt;=0,N(INDEX($A$2:$A$13701,MIN(13700,MAX(1,ROW()-1+設定!$B$30))))&lt;=0,$A13018&lt;設定!$B$28,$A13018&gt;設定!$B$29),0,IF(AND($C13018&gt;=MAX(INDEX($C$1:$C$13701,MAX(1,ROW()-設定!$B$24)):INDEX($C$1:$C$13701,MAX(1,ROW()-1))),$C13018&gt;MAX(INDEX($C$1:$C$13701,MIN(13701,ROW()+1)):INDEX($C$1:$C$13701,MIN(13701,ROW()+設定!$B$24))),$C13018&gt;=設定!$B$32,$C13018&gt;=MAX(MIN(INDEX($C$1:$C$13701,MAX(1,ROW()-設定!$B$26)):INDEX($C$1:$C$13701,MAX(1,ROW()-1))),MIN(INDEX($C$1:$C$13701,MIN(13701,ROW()+1)):INDEX($C$1:$C$13701,MIN(13701,ROW()+設定!$B$26))))*10^(設定!$B$27/20)),1,0))</f>
        <v>0</v>
      </c>
      <c r="G13018" s="33" t="n">
        <f aca="false">$G13017+IF($F13018=1,1,0)</f>
        <v>6</v>
      </c>
      <c r="H13018" s="0" t="str">
        <f aca="false">IF($F13018=1,$G13018,"")</f>
        <v/>
      </c>
    </row>
    <row r="13019" customFormat="false" ht="15" hidden="false" customHeight="false" outlineLevel="0" collapsed="false">
      <c r="A13019" s="30"/>
      <c r="B13019" s="31"/>
      <c r="C13019" s="32" t="str">
        <f aca="false">IF($A13019="","",IF(設定!$B$21="dB",10^($B13019/20),ABS($B13019)))</f>
        <v/>
      </c>
      <c r="D13019" s="32" t="str">
        <f aca="false">IF($A13019="","",$A13019^2)</f>
        <v/>
      </c>
      <c r="E13019" s="32" t="str">
        <f aca="false">IF($A13019="","",IF($C13019&lt;=0,"",1/$C13019^2))</f>
        <v/>
      </c>
      <c r="F13019" s="33" t="n">
        <f aca="false">IF(OR(ROW()-設定!$B$30&lt;2,ROW()+設定!$B$30&gt;13701,N($A13019)&lt;=0,N(INDEX($A$2:$A$13701,MIN(13700,MAX(1,ROW()-1+設定!$B$30))))&lt;=0,$A13019&lt;設定!$B$28,$A13019&gt;設定!$B$29),0,IF(AND($C13019&gt;=MAX(INDEX($C$1:$C$13701,MAX(1,ROW()-設定!$B$24)):INDEX($C$1:$C$13701,MAX(1,ROW()-1))),$C13019&gt;MAX(INDEX($C$1:$C$13701,MIN(13701,ROW()+1)):INDEX($C$1:$C$13701,MIN(13701,ROW()+設定!$B$24))),$C13019&gt;=設定!$B$32,$C13019&gt;=MAX(MIN(INDEX($C$1:$C$13701,MAX(1,ROW()-設定!$B$26)):INDEX($C$1:$C$13701,MAX(1,ROW()-1))),MIN(INDEX($C$1:$C$13701,MIN(13701,ROW()+1)):INDEX($C$1:$C$13701,MIN(13701,ROW()+設定!$B$26))))*10^(設定!$B$27/20)),1,0))</f>
        <v>0</v>
      </c>
      <c r="G13019" s="33" t="n">
        <f aca="false">$G13018+IF($F13019=1,1,0)</f>
        <v>6</v>
      </c>
      <c r="H13019" s="0" t="str">
        <f aca="false">IF($F13019=1,$G13019,"")</f>
        <v/>
      </c>
    </row>
    <row r="13020" customFormat="false" ht="15" hidden="false" customHeight="false" outlineLevel="0" collapsed="false">
      <c r="A13020" s="30"/>
      <c r="B13020" s="31"/>
      <c r="C13020" s="32" t="str">
        <f aca="false">IF($A13020="","",IF(設定!$B$21="dB",10^($B13020/20),ABS($B13020)))</f>
        <v/>
      </c>
      <c r="D13020" s="32" t="str">
        <f aca="false">IF($A13020="","",$A13020^2)</f>
        <v/>
      </c>
      <c r="E13020" s="32" t="str">
        <f aca="false">IF($A13020="","",IF($C13020&lt;=0,"",1/$C13020^2))</f>
        <v/>
      </c>
      <c r="F13020" s="33" t="n">
        <f aca="false">IF(OR(ROW()-設定!$B$30&lt;2,ROW()+設定!$B$30&gt;13701,N($A13020)&lt;=0,N(INDEX($A$2:$A$13701,MIN(13700,MAX(1,ROW()-1+設定!$B$30))))&lt;=0,$A13020&lt;設定!$B$28,$A13020&gt;設定!$B$29),0,IF(AND($C13020&gt;=MAX(INDEX($C$1:$C$13701,MAX(1,ROW()-設定!$B$24)):INDEX($C$1:$C$13701,MAX(1,ROW()-1))),$C13020&gt;MAX(INDEX($C$1:$C$13701,MIN(13701,ROW()+1)):INDEX($C$1:$C$13701,MIN(13701,ROW()+設定!$B$24))),$C13020&gt;=設定!$B$32,$C13020&gt;=MAX(MIN(INDEX($C$1:$C$13701,MAX(1,ROW()-設定!$B$26)):INDEX($C$1:$C$13701,MAX(1,ROW()-1))),MIN(INDEX($C$1:$C$13701,MIN(13701,ROW()+1)):INDEX($C$1:$C$13701,MIN(13701,ROW()+設定!$B$26))))*10^(設定!$B$27/20)),1,0))</f>
        <v>0</v>
      </c>
      <c r="G13020" s="33" t="n">
        <f aca="false">$G13019+IF($F13020=1,1,0)</f>
        <v>6</v>
      </c>
      <c r="H13020" s="0" t="str">
        <f aca="false">IF($F13020=1,$G13020,"")</f>
        <v/>
      </c>
    </row>
    <row r="13021" customFormat="false" ht="15" hidden="false" customHeight="false" outlineLevel="0" collapsed="false">
      <c r="A13021" s="30"/>
      <c r="B13021" s="31"/>
      <c r="C13021" s="32" t="str">
        <f aca="false">IF($A13021="","",IF(設定!$B$21="dB",10^($B13021/20),ABS($B13021)))</f>
        <v/>
      </c>
      <c r="D13021" s="32" t="str">
        <f aca="false">IF($A13021="","",$A13021^2)</f>
        <v/>
      </c>
      <c r="E13021" s="32" t="str">
        <f aca="false">IF($A13021="","",IF($C13021&lt;=0,"",1/$C13021^2))</f>
        <v/>
      </c>
      <c r="F13021" s="33" t="n">
        <f aca="false">IF(OR(ROW()-設定!$B$30&lt;2,ROW()+設定!$B$30&gt;13701,N($A13021)&lt;=0,N(INDEX($A$2:$A$13701,MIN(13700,MAX(1,ROW()-1+設定!$B$30))))&lt;=0,$A13021&lt;設定!$B$28,$A13021&gt;設定!$B$29),0,IF(AND($C13021&gt;=MAX(INDEX($C$1:$C$13701,MAX(1,ROW()-設定!$B$24)):INDEX($C$1:$C$13701,MAX(1,ROW()-1))),$C13021&gt;MAX(INDEX($C$1:$C$13701,MIN(13701,ROW()+1)):INDEX($C$1:$C$13701,MIN(13701,ROW()+設定!$B$24))),$C13021&gt;=設定!$B$32,$C13021&gt;=MAX(MIN(INDEX($C$1:$C$13701,MAX(1,ROW()-設定!$B$26)):INDEX($C$1:$C$13701,MAX(1,ROW()-1))),MIN(INDEX($C$1:$C$13701,MIN(13701,ROW()+1)):INDEX($C$1:$C$13701,MIN(13701,ROW()+設定!$B$26))))*10^(設定!$B$27/20)),1,0))</f>
        <v>0</v>
      </c>
      <c r="G13021" s="33" t="n">
        <f aca="false">$G13020+IF($F13021=1,1,0)</f>
        <v>6</v>
      </c>
      <c r="H13021" s="0" t="str">
        <f aca="false">IF($F13021=1,$G13021,"")</f>
        <v/>
      </c>
    </row>
    <row r="13022" customFormat="false" ht="15" hidden="false" customHeight="false" outlineLevel="0" collapsed="false">
      <c r="A13022" s="30"/>
      <c r="B13022" s="31"/>
      <c r="C13022" s="32" t="str">
        <f aca="false">IF($A13022="","",IF(設定!$B$21="dB",10^($B13022/20),ABS($B13022)))</f>
        <v/>
      </c>
      <c r="D13022" s="32" t="str">
        <f aca="false">IF($A13022="","",$A13022^2)</f>
        <v/>
      </c>
      <c r="E13022" s="32" t="str">
        <f aca="false">IF($A13022="","",IF($C13022&lt;=0,"",1/$C13022^2))</f>
        <v/>
      </c>
      <c r="F13022" s="33" t="n">
        <f aca="false">IF(OR(ROW()-設定!$B$30&lt;2,ROW()+設定!$B$30&gt;13701,N($A13022)&lt;=0,N(INDEX($A$2:$A$13701,MIN(13700,MAX(1,ROW()-1+設定!$B$30))))&lt;=0,$A13022&lt;設定!$B$28,$A13022&gt;設定!$B$29),0,IF(AND($C13022&gt;=MAX(INDEX($C$1:$C$13701,MAX(1,ROW()-設定!$B$24)):INDEX($C$1:$C$13701,MAX(1,ROW()-1))),$C13022&gt;MAX(INDEX($C$1:$C$13701,MIN(13701,ROW()+1)):INDEX($C$1:$C$13701,MIN(13701,ROW()+設定!$B$24))),$C13022&gt;=設定!$B$32,$C13022&gt;=MAX(MIN(INDEX($C$1:$C$13701,MAX(1,ROW()-設定!$B$26)):INDEX($C$1:$C$13701,MAX(1,ROW()-1))),MIN(INDEX($C$1:$C$13701,MIN(13701,ROW()+1)):INDEX($C$1:$C$13701,MIN(13701,ROW()+設定!$B$26))))*10^(設定!$B$27/20)),1,0))</f>
        <v>0</v>
      </c>
      <c r="G13022" s="33" t="n">
        <f aca="false">$G13021+IF($F13022=1,1,0)</f>
        <v>6</v>
      </c>
      <c r="H13022" s="0" t="str">
        <f aca="false">IF($F13022=1,$G13022,"")</f>
        <v/>
      </c>
    </row>
    <row r="13023" customFormat="false" ht="15" hidden="false" customHeight="false" outlineLevel="0" collapsed="false">
      <c r="A13023" s="30"/>
      <c r="B13023" s="31"/>
      <c r="C13023" s="32" t="str">
        <f aca="false">IF($A13023="","",IF(設定!$B$21="dB",10^($B13023/20),ABS($B13023)))</f>
        <v/>
      </c>
      <c r="D13023" s="32" t="str">
        <f aca="false">IF($A13023="","",$A13023^2)</f>
        <v/>
      </c>
      <c r="E13023" s="32" t="str">
        <f aca="false">IF($A13023="","",IF($C13023&lt;=0,"",1/$C13023^2))</f>
        <v/>
      </c>
      <c r="F13023" s="33" t="n">
        <f aca="false">IF(OR(ROW()-設定!$B$30&lt;2,ROW()+設定!$B$30&gt;13701,N($A13023)&lt;=0,N(INDEX($A$2:$A$13701,MIN(13700,MAX(1,ROW()-1+設定!$B$30))))&lt;=0,$A13023&lt;設定!$B$28,$A13023&gt;設定!$B$29),0,IF(AND($C13023&gt;=MAX(INDEX($C$1:$C$13701,MAX(1,ROW()-設定!$B$24)):INDEX($C$1:$C$13701,MAX(1,ROW()-1))),$C13023&gt;MAX(INDEX($C$1:$C$13701,MIN(13701,ROW()+1)):INDEX($C$1:$C$13701,MIN(13701,ROW()+設定!$B$24))),$C13023&gt;=設定!$B$32,$C13023&gt;=MAX(MIN(INDEX($C$1:$C$13701,MAX(1,ROW()-設定!$B$26)):INDEX($C$1:$C$13701,MAX(1,ROW()-1))),MIN(INDEX($C$1:$C$13701,MIN(13701,ROW()+1)):INDEX($C$1:$C$13701,MIN(13701,ROW()+設定!$B$26))))*10^(設定!$B$27/20)),1,0))</f>
        <v>0</v>
      </c>
      <c r="G13023" s="33" t="n">
        <f aca="false">$G13022+IF($F13023=1,1,0)</f>
        <v>6</v>
      </c>
      <c r="H13023" s="0" t="str">
        <f aca="false">IF($F13023=1,$G13023,"")</f>
        <v/>
      </c>
    </row>
    <row r="13024" customFormat="false" ht="15" hidden="false" customHeight="false" outlineLevel="0" collapsed="false">
      <c r="A13024" s="30"/>
      <c r="B13024" s="31"/>
      <c r="C13024" s="32" t="str">
        <f aca="false">IF($A13024="","",IF(設定!$B$21="dB",10^($B13024/20),ABS($B13024)))</f>
        <v/>
      </c>
      <c r="D13024" s="32" t="str">
        <f aca="false">IF($A13024="","",$A13024^2)</f>
        <v/>
      </c>
      <c r="E13024" s="32" t="str">
        <f aca="false">IF($A13024="","",IF($C13024&lt;=0,"",1/$C13024^2))</f>
        <v/>
      </c>
      <c r="F13024" s="33" t="n">
        <f aca="false">IF(OR(ROW()-設定!$B$30&lt;2,ROW()+設定!$B$30&gt;13701,N($A13024)&lt;=0,N(INDEX($A$2:$A$13701,MIN(13700,MAX(1,ROW()-1+設定!$B$30))))&lt;=0,$A13024&lt;設定!$B$28,$A13024&gt;設定!$B$29),0,IF(AND($C13024&gt;=MAX(INDEX($C$1:$C$13701,MAX(1,ROW()-設定!$B$24)):INDEX($C$1:$C$13701,MAX(1,ROW()-1))),$C13024&gt;MAX(INDEX($C$1:$C$13701,MIN(13701,ROW()+1)):INDEX($C$1:$C$13701,MIN(13701,ROW()+設定!$B$24))),$C13024&gt;=設定!$B$32,$C13024&gt;=MAX(MIN(INDEX($C$1:$C$13701,MAX(1,ROW()-設定!$B$26)):INDEX($C$1:$C$13701,MAX(1,ROW()-1))),MIN(INDEX($C$1:$C$13701,MIN(13701,ROW()+1)):INDEX($C$1:$C$13701,MIN(13701,ROW()+設定!$B$26))))*10^(設定!$B$27/20)),1,0))</f>
        <v>0</v>
      </c>
      <c r="G13024" s="33" t="n">
        <f aca="false">$G13023+IF($F13024=1,1,0)</f>
        <v>6</v>
      </c>
      <c r="H13024" s="0" t="str">
        <f aca="false">IF($F13024=1,$G13024,"")</f>
        <v/>
      </c>
    </row>
    <row r="13025" customFormat="false" ht="15" hidden="false" customHeight="false" outlineLevel="0" collapsed="false">
      <c r="A13025" s="30"/>
      <c r="B13025" s="31"/>
      <c r="C13025" s="32" t="str">
        <f aca="false">IF($A13025="","",IF(設定!$B$21="dB",10^($B13025/20),ABS($B13025)))</f>
        <v/>
      </c>
      <c r="D13025" s="32" t="str">
        <f aca="false">IF($A13025="","",$A13025^2)</f>
        <v/>
      </c>
      <c r="E13025" s="32" t="str">
        <f aca="false">IF($A13025="","",IF($C13025&lt;=0,"",1/$C13025^2))</f>
        <v/>
      </c>
      <c r="F13025" s="33" t="n">
        <f aca="false">IF(OR(ROW()-設定!$B$30&lt;2,ROW()+設定!$B$30&gt;13701,N($A13025)&lt;=0,N(INDEX($A$2:$A$13701,MIN(13700,MAX(1,ROW()-1+設定!$B$30))))&lt;=0,$A13025&lt;設定!$B$28,$A13025&gt;設定!$B$29),0,IF(AND($C13025&gt;=MAX(INDEX($C$1:$C$13701,MAX(1,ROW()-設定!$B$24)):INDEX($C$1:$C$13701,MAX(1,ROW()-1))),$C13025&gt;MAX(INDEX($C$1:$C$13701,MIN(13701,ROW()+1)):INDEX($C$1:$C$13701,MIN(13701,ROW()+設定!$B$24))),$C13025&gt;=設定!$B$32,$C13025&gt;=MAX(MIN(INDEX($C$1:$C$13701,MAX(1,ROW()-設定!$B$26)):INDEX($C$1:$C$13701,MAX(1,ROW()-1))),MIN(INDEX($C$1:$C$13701,MIN(13701,ROW()+1)):INDEX($C$1:$C$13701,MIN(13701,ROW()+設定!$B$26))))*10^(設定!$B$27/20)),1,0))</f>
        <v>0</v>
      </c>
      <c r="G13025" s="33" t="n">
        <f aca="false">$G13024+IF($F13025=1,1,0)</f>
        <v>6</v>
      </c>
      <c r="H13025" s="0" t="str">
        <f aca="false">IF($F13025=1,$G13025,"")</f>
        <v/>
      </c>
    </row>
    <row r="13026" customFormat="false" ht="15" hidden="false" customHeight="false" outlineLevel="0" collapsed="false">
      <c r="A13026" s="30"/>
      <c r="B13026" s="31"/>
      <c r="C13026" s="32" t="str">
        <f aca="false">IF($A13026="","",IF(設定!$B$21="dB",10^($B13026/20),ABS($B13026)))</f>
        <v/>
      </c>
      <c r="D13026" s="32" t="str">
        <f aca="false">IF($A13026="","",$A13026^2)</f>
        <v/>
      </c>
      <c r="E13026" s="32" t="str">
        <f aca="false">IF($A13026="","",IF($C13026&lt;=0,"",1/$C13026^2))</f>
        <v/>
      </c>
      <c r="F13026" s="33" t="n">
        <f aca="false">IF(OR(ROW()-設定!$B$30&lt;2,ROW()+設定!$B$30&gt;13701,N($A13026)&lt;=0,N(INDEX($A$2:$A$13701,MIN(13700,MAX(1,ROW()-1+設定!$B$30))))&lt;=0,$A13026&lt;設定!$B$28,$A13026&gt;設定!$B$29),0,IF(AND($C13026&gt;=MAX(INDEX($C$1:$C$13701,MAX(1,ROW()-設定!$B$24)):INDEX($C$1:$C$13701,MAX(1,ROW()-1))),$C13026&gt;MAX(INDEX($C$1:$C$13701,MIN(13701,ROW()+1)):INDEX($C$1:$C$13701,MIN(13701,ROW()+設定!$B$24))),$C13026&gt;=設定!$B$32,$C13026&gt;=MAX(MIN(INDEX($C$1:$C$13701,MAX(1,ROW()-設定!$B$26)):INDEX($C$1:$C$13701,MAX(1,ROW()-1))),MIN(INDEX($C$1:$C$13701,MIN(13701,ROW()+1)):INDEX($C$1:$C$13701,MIN(13701,ROW()+設定!$B$26))))*10^(設定!$B$27/20)),1,0))</f>
        <v>0</v>
      </c>
      <c r="G13026" s="33" t="n">
        <f aca="false">$G13025+IF($F13026=1,1,0)</f>
        <v>6</v>
      </c>
      <c r="H13026" s="0" t="str">
        <f aca="false">IF($F13026=1,$G13026,"")</f>
        <v/>
      </c>
    </row>
    <row r="13027" customFormat="false" ht="15" hidden="false" customHeight="false" outlineLevel="0" collapsed="false">
      <c r="A13027" s="30"/>
      <c r="B13027" s="31"/>
      <c r="C13027" s="32" t="str">
        <f aca="false">IF($A13027="","",IF(設定!$B$21="dB",10^($B13027/20),ABS($B13027)))</f>
        <v/>
      </c>
      <c r="D13027" s="32" t="str">
        <f aca="false">IF($A13027="","",$A13027^2)</f>
        <v/>
      </c>
      <c r="E13027" s="32" t="str">
        <f aca="false">IF($A13027="","",IF($C13027&lt;=0,"",1/$C13027^2))</f>
        <v/>
      </c>
      <c r="F13027" s="33" t="n">
        <f aca="false">IF(OR(ROW()-設定!$B$30&lt;2,ROW()+設定!$B$30&gt;13701,N($A13027)&lt;=0,N(INDEX($A$2:$A$13701,MIN(13700,MAX(1,ROW()-1+設定!$B$30))))&lt;=0,$A13027&lt;設定!$B$28,$A13027&gt;設定!$B$29),0,IF(AND($C13027&gt;=MAX(INDEX($C$1:$C$13701,MAX(1,ROW()-設定!$B$24)):INDEX($C$1:$C$13701,MAX(1,ROW()-1))),$C13027&gt;MAX(INDEX($C$1:$C$13701,MIN(13701,ROW()+1)):INDEX($C$1:$C$13701,MIN(13701,ROW()+設定!$B$24))),$C13027&gt;=設定!$B$32,$C13027&gt;=MAX(MIN(INDEX($C$1:$C$13701,MAX(1,ROW()-設定!$B$26)):INDEX($C$1:$C$13701,MAX(1,ROW()-1))),MIN(INDEX($C$1:$C$13701,MIN(13701,ROW()+1)):INDEX($C$1:$C$13701,MIN(13701,ROW()+設定!$B$26))))*10^(設定!$B$27/20)),1,0))</f>
        <v>0</v>
      </c>
      <c r="G13027" s="33" t="n">
        <f aca="false">$G13026+IF($F13027=1,1,0)</f>
        <v>6</v>
      </c>
      <c r="H13027" s="0" t="str">
        <f aca="false">IF($F13027=1,$G13027,"")</f>
        <v/>
      </c>
    </row>
    <row r="13028" customFormat="false" ht="15" hidden="false" customHeight="false" outlineLevel="0" collapsed="false">
      <c r="A13028" s="30"/>
      <c r="B13028" s="31"/>
      <c r="C13028" s="32" t="str">
        <f aca="false">IF($A13028="","",IF(設定!$B$21="dB",10^($B13028/20),ABS($B13028)))</f>
        <v/>
      </c>
      <c r="D13028" s="32" t="str">
        <f aca="false">IF($A13028="","",$A13028^2)</f>
        <v/>
      </c>
      <c r="E13028" s="32" t="str">
        <f aca="false">IF($A13028="","",IF($C13028&lt;=0,"",1/$C13028^2))</f>
        <v/>
      </c>
      <c r="F13028" s="33" t="n">
        <f aca="false">IF(OR(ROW()-設定!$B$30&lt;2,ROW()+設定!$B$30&gt;13701,N($A13028)&lt;=0,N(INDEX($A$2:$A$13701,MIN(13700,MAX(1,ROW()-1+設定!$B$30))))&lt;=0,$A13028&lt;設定!$B$28,$A13028&gt;設定!$B$29),0,IF(AND($C13028&gt;=MAX(INDEX($C$1:$C$13701,MAX(1,ROW()-設定!$B$24)):INDEX($C$1:$C$13701,MAX(1,ROW()-1))),$C13028&gt;MAX(INDEX($C$1:$C$13701,MIN(13701,ROW()+1)):INDEX($C$1:$C$13701,MIN(13701,ROW()+設定!$B$24))),$C13028&gt;=設定!$B$32,$C13028&gt;=MAX(MIN(INDEX($C$1:$C$13701,MAX(1,ROW()-設定!$B$26)):INDEX($C$1:$C$13701,MAX(1,ROW()-1))),MIN(INDEX($C$1:$C$13701,MIN(13701,ROW()+1)):INDEX($C$1:$C$13701,MIN(13701,ROW()+設定!$B$26))))*10^(設定!$B$27/20)),1,0))</f>
        <v>0</v>
      </c>
      <c r="G13028" s="33" t="n">
        <f aca="false">$G13027+IF($F13028=1,1,0)</f>
        <v>6</v>
      </c>
      <c r="H13028" s="0" t="str">
        <f aca="false">IF($F13028=1,$G13028,"")</f>
        <v/>
      </c>
    </row>
    <row r="13029" customFormat="false" ht="15" hidden="false" customHeight="false" outlineLevel="0" collapsed="false">
      <c r="A13029" s="30"/>
      <c r="B13029" s="31"/>
      <c r="C13029" s="32" t="str">
        <f aca="false">IF($A13029="","",IF(設定!$B$21="dB",10^($B13029/20),ABS($B13029)))</f>
        <v/>
      </c>
      <c r="D13029" s="32" t="str">
        <f aca="false">IF($A13029="","",$A13029^2)</f>
        <v/>
      </c>
      <c r="E13029" s="32" t="str">
        <f aca="false">IF($A13029="","",IF($C13029&lt;=0,"",1/$C13029^2))</f>
        <v/>
      </c>
      <c r="F13029" s="33" t="n">
        <f aca="false">IF(OR(ROW()-設定!$B$30&lt;2,ROW()+設定!$B$30&gt;13701,N($A13029)&lt;=0,N(INDEX($A$2:$A$13701,MIN(13700,MAX(1,ROW()-1+設定!$B$30))))&lt;=0,$A13029&lt;設定!$B$28,$A13029&gt;設定!$B$29),0,IF(AND($C13029&gt;=MAX(INDEX($C$1:$C$13701,MAX(1,ROW()-設定!$B$24)):INDEX($C$1:$C$13701,MAX(1,ROW()-1))),$C13029&gt;MAX(INDEX($C$1:$C$13701,MIN(13701,ROW()+1)):INDEX($C$1:$C$13701,MIN(13701,ROW()+設定!$B$24))),$C13029&gt;=設定!$B$32,$C13029&gt;=MAX(MIN(INDEX($C$1:$C$13701,MAX(1,ROW()-設定!$B$26)):INDEX($C$1:$C$13701,MAX(1,ROW()-1))),MIN(INDEX($C$1:$C$13701,MIN(13701,ROW()+1)):INDEX($C$1:$C$13701,MIN(13701,ROW()+設定!$B$26))))*10^(設定!$B$27/20)),1,0))</f>
        <v>0</v>
      </c>
      <c r="G13029" s="33" t="n">
        <f aca="false">$G13028+IF($F13029=1,1,0)</f>
        <v>6</v>
      </c>
      <c r="H13029" s="0" t="str">
        <f aca="false">IF($F13029=1,$G13029,"")</f>
        <v/>
      </c>
    </row>
    <row r="13030" customFormat="false" ht="15" hidden="false" customHeight="false" outlineLevel="0" collapsed="false">
      <c r="A13030" s="30"/>
      <c r="B13030" s="31"/>
      <c r="C13030" s="32" t="str">
        <f aca="false">IF($A13030="","",IF(設定!$B$21="dB",10^($B13030/20),ABS($B13030)))</f>
        <v/>
      </c>
      <c r="D13030" s="32" t="str">
        <f aca="false">IF($A13030="","",$A13030^2)</f>
        <v/>
      </c>
      <c r="E13030" s="32" t="str">
        <f aca="false">IF($A13030="","",IF($C13030&lt;=0,"",1/$C13030^2))</f>
        <v/>
      </c>
      <c r="F13030" s="33" t="n">
        <f aca="false">IF(OR(ROW()-設定!$B$30&lt;2,ROW()+設定!$B$30&gt;13701,N($A13030)&lt;=0,N(INDEX($A$2:$A$13701,MIN(13700,MAX(1,ROW()-1+設定!$B$30))))&lt;=0,$A13030&lt;設定!$B$28,$A13030&gt;設定!$B$29),0,IF(AND($C13030&gt;=MAX(INDEX($C$1:$C$13701,MAX(1,ROW()-設定!$B$24)):INDEX($C$1:$C$13701,MAX(1,ROW()-1))),$C13030&gt;MAX(INDEX($C$1:$C$13701,MIN(13701,ROW()+1)):INDEX($C$1:$C$13701,MIN(13701,ROW()+設定!$B$24))),$C13030&gt;=設定!$B$32,$C13030&gt;=MAX(MIN(INDEX($C$1:$C$13701,MAX(1,ROW()-設定!$B$26)):INDEX($C$1:$C$13701,MAX(1,ROW()-1))),MIN(INDEX($C$1:$C$13701,MIN(13701,ROW()+1)):INDEX($C$1:$C$13701,MIN(13701,ROW()+設定!$B$26))))*10^(設定!$B$27/20)),1,0))</f>
        <v>0</v>
      </c>
      <c r="G13030" s="33" t="n">
        <f aca="false">$G13029+IF($F13030=1,1,0)</f>
        <v>6</v>
      </c>
      <c r="H13030" s="0" t="str">
        <f aca="false">IF($F13030=1,$G13030,"")</f>
        <v/>
      </c>
    </row>
    <row r="13031" customFormat="false" ht="15" hidden="false" customHeight="false" outlineLevel="0" collapsed="false">
      <c r="A13031" s="30"/>
      <c r="B13031" s="31"/>
      <c r="C13031" s="32" t="str">
        <f aca="false">IF($A13031="","",IF(設定!$B$21="dB",10^($B13031/20),ABS($B13031)))</f>
        <v/>
      </c>
      <c r="D13031" s="32" t="str">
        <f aca="false">IF($A13031="","",$A13031^2)</f>
        <v/>
      </c>
      <c r="E13031" s="32" t="str">
        <f aca="false">IF($A13031="","",IF($C13031&lt;=0,"",1/$C13031^2))</f>
        <v/>
      </c>
      <c r="F13031" s="33" t="n">
        <f aca="false">IF(OR(ROW()-設定!$B$30&lt;2,ROW()+設定!$B$30&gt;13701,N($A13031)&lt;=0,N(INDEX($A$2:$A$13701,MIN(13700,MAX(1,ROW()-1+設定!$B$30))))&lt;=0,$A13031&lt;設定!$B$28,$A13031&gt;設定!$B$29),0,IF(AND($C13031&gt;=MAX(INDEX($C$1:$C$13701,MAX(1,ROW()-設定!$B$24)):INDEX($C$1:$C$13701,MAX(1,ROW()-1))),$C13031&gt;MAX(INDEX($C$1:$C$13701,MIN(13701,ROW()+1)):INDEX($C$1:$C$13701,MIN(13701,ROW()+設定!$B$24))),$C13031&gt;=設定!$B$32,$C13031&gt;=MAX(MIN(INDEX($C$1:$C$13701,MAX(1,ROW()-設定!$B$26)):INDEX($C$1:$C$13701,MAX(1,ROW()-1))),MIN(INDEX($C$1:$C$13701,MIN(13701,ROW()+1)):INDEX($C$1:$C$13701,MIN(13701,ROW()+設定!$B$26))))*10^(設定!$B$27/20)),1,0))</f>
        <v>0</v>
      </c>
      <c r="G13031" s="33" t="n">
        <f aca="false">$G13030+IF($F13031=1,1,0)</f>
        <v>6</v>
      </c>
      <c r="H13031" s="0" t="str">
        <f aca="false">IF($F13031=1,$G13031,"")</f>
        <v/>
      </c>
    </row>
    <row r="13032" customFormat="false" ht="15" hidden="false" customHeight="false" outlineLevel="0" collapsed="false">
      <c r="A13032" s="30"/>
      <c r="B13032" s="31"/>
      <c r="C13032" s="32" t="str">
        <f aca="false">IF($A13032="","",IF(設定!$B$21="dB",10^($B13032/20),ABS($B13032)))</f>
        <v/>
      </c>
      <c r="D13032" s="32" t="str">
        <f aca="false">IF($A13032="","",$A13032^2)</f>
        <v/>
      </c>
      <c r="E13032" s="32" t="str">
        <f aca="false">IF($A13032="","",IF($C13032&lt;=0,"",1/$C13032^2))</f>
        <v/>
      </c>
      <c r="F13032" s="33" t="n">
        <f aca="false">IF(OR(ROW()-設定!$B$30&lt;2,ROW()+設定!$B$30&gt;13701,N($A13032)&lt;=0,N(INDEX($A$2:$A$13701,MIN(13700,MAX(1,ROW()-1+設定!$B$30))))&lt;=0,$A13032&lt;設定!$B$28,$A13032&gt;設定!$B$29),0,IF(AND($C13032&gt;=MAX(INDEX($C$1:$C$13701,MAX(1,ROW()-設定!$B$24)):INDEX($C$1:$C$13701,MAX(1,ROW()-1))),$C13032&gt;MAX(INDEX($C$1:$C$13701,MIN(13701,ROW()+1)):INDEX($C$1:$C$13701,MIN(13701,ROW()+設定!$B$24))),$C13032&gt;=設定!$B$32,$C13032&gt;=MAX(MIN(INDEX($C$1:$C$13701,MAX(1,ROW()-設定!$B$26)):INDEX($C$1:$C$13701,MAX(1,ROW()-1))),MIN(INDEX($C$1:$C$13701,MIN(13701,ROW()+1)):INDEX($C$1:$C$13701,MIN(13701,ROW()+設定!$B$26))))*10^(設定!$B$27/20)),1,0))</f>
        <v>0</v>
      </c>
      <c r="G13032" s="33" t="n">
        <f aca="false">$G13031+IF($F13032=1,1,0)</f>
        <v>6</v>
      </c>
      <c r="H13032" s="0" t="str">
        <f aca="false">IF($F13032=1,$G13032,"")</f>
        <v/>
      </c>
    </row>
    <row r="13033" customFormat="false" ht="15" hidden="false" customHeight="false" outlineLevel="0" collapsed="false">
      <c r="A13033" s="30"/>
      <c r="B13033" s="31"/>
      <c r="C13033" s="32" t="str">
        <f aca="false">IF($A13033="","",IF(設定!$B$21="dB",10^($B13033/20),ABS($B13033)))</f>
        <v/>
      </c>
      <c r="D13033" s="32" t="str">
        <f aca="false">IF($A13033="","",$A13033^2)</f>
        <v/>
      </c>
      <c r="E13033" s="32" t="str">
        <f aca="false">IF($A13033="","",IF($C13033&lt;=0,"",1/$C13033^2))</f>
        <v/>
      </c>
      <c r="F13033" s="33" t="n">
        <f aca="false">IF(OR(ROW()-設定!$B$30&lt;2,ROW()+設定!$B$30&gt;13701,N($A13033)&lt;=0,N(INDEX($A$2:$A$13701,MIN(13700,MAX(1,ROW()-1+設定!$B$30))))&lt;=0,$A13033&lt;設定!$B$28,$A13033&gt;設定!$B$29),0,IF(AND($C13033&gt;=MAX(INDEX($C$1:$C$13701,MAX(1,ROW()-設定!$B$24)):INDEX($C$1:$C$13701,MAX(1,ROW()-1))),$C13033&gt;MAX(INDEX($C$1:$C$13701,MIN(13701,ROW()+1)):INDEX($C$1:$C$13701,MIN(13701,ROW()+設定!$B$24))),$C13033&gt;=設定!$B$32,$C13033&gt;=MAX(MIN(INDEX($C$1:$C$13701,MAX(1,ROW()-設定!$B$26)):INDEX($C$1:$C$13701,MAX(1,ROW()-1))),MIN(INDEX($C$1:$C$13701,MIN(13701,ROW()+1)):INDEX($C$1:$C$13701,MIN(13701,ROW()+設定!$B$26))))*10^(設定!$B$27/20)),1,0))</f>
        <v>0</v>
      </c>
      <c r="G13033" s="33" t="n">
        <f aca="false">$G13032+IF($F13033=1,1,0)</f>
        <v>6</v>
      </c>
      <c r="H13033" s="0" t="str">
        <f aca="false">IF($F13033=1,$G13033,"")</f>
        <v/>
      </c>
    </row>
    <row r="13034" customFormat="false" ht="15" hidden="false" customHeight="false" outlineLevel="0" collapsed="false">
      <c r="A13034" s="30"/>
      <c r="B13034" s="31"/>
      <c r="C13034" s="32" t="str">
        <f aca="false">IF($A13034="","",IF(設定!$B$21="dB",10^($B13034/20),ABS($B13034)))</f>
        <v/>
      </c>
      <c r="D13034" s="32" t="str">
        <f aca="false">IF($A13034="","",$A13034^2)</f>
        <v/>
      </c>
      <c r="E13034" s="32" t="str">
        <f aca="false">IF($A13034="","",IF($C13034&lt;=0,"",1/$C13034^2))</f>
        <v/>
      </c>
      <c r="F13034" s="33" t="n">
        <f aca="false">IF(OR(ROW()-設定!$B$30&lt;2,ROW()+設定!$B$30&gt;13701,N($A13034)&lt;=0,N(INDEX($A$2:$A$13701,MIN(13700,MAX(1,ROW()-1+設定!$B$30))))&lt;=0,$A13034&lt;設定!$B$28,$A13034&gt;設定!$B$29),0,IF(AND($C13034&gt;=MAX(INDEX($C$1:$C$13701,MAX(1,ROW()-設定!$B$24)):INDEX($C$1:$C$13701,MAX(1,ROW()-1))),$C13034&gt;MAX(INDEX($C$1:$C$13701,MIN(13701,ROW()+1)):INDEX($C$1:$C$13701,MIN(13701,ROW()+設定!$B$24))),$C13034&gt;=設定!$B$32,$C13034&gt;=MAX(MIN(INDEX($C$1:$C$13701,MAX(1,ROW()-設定!$B$26)):INDEX($C$1:$C$13701,MAX(1,ROW()-1))),MIN(INDEX($C$1:$C$13701,MIN(13701,ROW()+1)):INDEX($C$1:$C$13701,MIN(13701,ROW()+設定!$B$26))))*10^(設定!$B$27/20)),1,0))</f>
        <v>0</v>
      </c>
      <c r="G13034" s="33" t="n">
        <f aca="false">$G13033+IF($F13034=1,1,0)</f>
        <v>6</v>
      </c>
      <c r="H13034" s="0" t="str">
        <f aca="false">IF($F13034=1,$G13034,"")</f>
        <v/>
      </c>
    </row>
    <row r="13035" customFormat="false" ht="15" hidden="false" customHeight="false" outlineLevel="0" collapsed="false">
      <c r="A13035" s="30"/>
      <c r="B13035" s="31"/>
      <c r="C13035" s="32" t="str">
        <f aca="false">IF($A13035="","",IF(設定!$B$21="dB",10^($B13035/20),ABS($B13035)))</f>
        <v/>
      </c>
      <c r="D13035" s="32" t="str">
        <f aca="false">IF($A13035="","",$A13035^2)</f>
        <v/>
      </c>
      <c r="E13035" s="32" t="str">
        <f aca="false">IF($A13035="","",IF($C13035&lt;=0,"",1/$C13035^2))</f>
        <v/>
      </c>
      <c r="F13035" s="33" t="n">
        <f aca="false">IF(OR(ROW()-設定!$B$30&lt;2,ROW()+設定!$B$30&gt;13701,N($A13035)&lt;=0,N(INDEX($A$2:$A$13701,MIN(13700,MAX(1,ROW()-1+設定!$B$30))))&lt;=0,$A13035&lt;設定!$B$28,$A13035&gt;設定!$B$29),0,IF(AND($C13035&gt;=MAX(INDEX($C$1:$C$13701,MAX(1,ROW()-設定!$B$24)):INDEX($C$1:$C$13701,MAX(1,ROW()-1))),$C13035&gt;MAX(INDEX($C$1:$C$13701,MIN(13701,ROW()+1)):INDEX($C$1:$C$13701,MIN(13701,ROW()+設定!$B$24))),$C13035&gt;=設定!$B$32,$C13035&gt;=MAX(MIN(INDEX($C$1:$C$13701,MAX(1,ROW()-設定!$B$26)):INDEX($C$1:$C$13701,MAX(1,ROW()-1))),MIN(INDEX($C$1:$C$13701,MIN(13701,ROW()+1)):INDEX($C$1:$C$13701,MIN(13701,ROW()+設定!$B$26))))*10^(設定!$B$27/20)),1,0))</f>
        <v>0</v>
      </c>
      <c r="G13035" s="33" t="n">
        <f aca="false">$G13034+IF($F13035=1,1,0)</f>
        <v>6</v>
      </c>
      <c r="H13035" s="0" t="str">
        <f aca="false">IF($F13035=1,$G13035,"")</f>
        <v/>
      </c>
    </row>
    <row r="13036" customFormat="false" ht="15" hidden="false" customHeight="false" outlineLevel="0" collapsed="false">
      <c r="A13036" s="30"/>
      <c r="B13036" s="31"/>
      <c r="C13036" s="32" t="str">
        <f aca="false">IF($A13036="","",IF(設定!$B$21="dB",10^($B13036/20),ABS($B13036)))</f>
        <v/>
      </c>
      <c r="D13036" s="32" t="str">
        <f aca="false">IF($A13036="","",$A13036^2)</f>
        <v/>
      </c>
      <c r="E13036" s="32" t="str">
        <f aca="false">IF($A13036="","",IF($C13036&lt;=0,"",1/$C13036^2))</f>
        <v/>
      </c>
      <c r="F13036" s="33" t="n">
        <f aca="false">IF(OR(ROW()-設定!$B$30&lt;2,ROW()+設定!$B$30&gt;13701,N($A13036)&lt;=0,N(INDEX($A$2:$A$13701,MIN(13700,MAX(1,ROW()-1+設定!$B$30))))&lt;=0,$A13036&lt;設定!$B$28,$A13036&gt;設定!$B$29),0,IF(AND($C13036&gt;=MAX(INDEX($C$1:$C$13701,MAX(1,ROW()-設定!$B$24)):INDEX($C$1:$C$13701,MAX(1,ROW()-1))),$C13036&gt;MAX(INDEX($C$1:$C$13701,MIN(13701,ROW()+1)):INDEX($C$1:$C$13701,MIN(13701,ROW()+設定!$B$24))),$C13036&gt;=設定!$B$32,$C13036&gt;=MAX(MIN(INDEX($C$1:$C$13701,MAX(1,ROW()-設定!$B$26)):INDEX($C$1:$C$13701,MAX(1,ROW()-1))),MIN(INDEX($C$1:$C$13701,MIN(13701,ROW()+1)):INDEX($C$1:$C$13701,MIN(13701,ROW()+設定!$B$26))))*10^(設定!$B$27/20)),1,0))</f>
        <v>0</v>
      </c>
      <c r="G13036" s="33" t="n">
        <f aca="false">$G13035+IF($F13036=1,1,0)</f>
        <v>6</v>
      </c>
      <c r="H13036" s="0" t="str">
        <f aca="false">IF($F13036=1,$G13036,"")</f>
        <v/>
      </c>
    </row>
    <row r="13037" customFormat="false" ht="15" hidden="false" customHeight="false" outlineLevel="0" collapsed="false">
      <c r="A13037" s="30"/>
      <c r="B13037" s="31"/>
      <c r="C13037" s="32" t="str">
        <f aca="false">IF($A13037="","",IF(設定!$B$21="dB",10^($B13037/20),ABS($B13037)))</f>
        <v/>
      </c>
      <c r="D13037" s="32" t="str">
        <f aca="false">IF($A13037="","",$A13037^2)</f>
        <v/>
      </c>
      <c r="E13037" s="32" t="str">
        <f aca="false">IF($A13037="","",IF($C13037&lt;=0,"",1/$C13037^2))</f>
        <v/>
      </c>
      <c r="F13037" s="33" t="n">
        <f aca="false">IF(OR(ROW()-設定!$B$30&lt;2,ROW()+設定!$B$30&gt;13701,N($A13037)&lt;=0,N(INDEX($A$2:$A$13701,MIN(13700,MAX(1,ROW()-1+設定!$B$30))))&lt;=0,$A13037&lt;設定!$B$28,$A13037&gt;設定!$B$29),0,IF(AND($C13037&gt;=MAX(INDEX($C$1:$C$13701,MAX(1,ROW()-設定!$B$24)):INDEX($C$1:$C$13701,MAX(1,ROW()-1))),$C13037&gt;MAX(INDEX($C$1:$C$13701,MIN(13701,ROW()+1)):INDEX($C$1:$C$13701,MIN(13701,ROW()+設定!$B$24))),$C13037&gt;=設定!$B$32,$C13037&gt;=MAX(MIN(INDEX($C$1:$C$13701,MAX(1,ROW()-設定!$B$26)):INDEX($C$1:$C$13701,MAX(1,ROW()-1))),MIN(INDEX($C$1:$C$13701,MIN(13701,ROW()+1)):INDEX($C$1:$C$13701,MIN(13701,ROW()+設定!$B$26))))*10^(設定!$B$27/20)),1,0))</f>
        <v>0</v>
      </c>
      <c r="G13037" s="33" t="n">
        <f aca="false">$G13036+IF($F13037=1,1,0)</f>
        <v>6</v>
      </c>
      <c r="H13037" s="0" t="str">
        <f aca="false">IF($F13037=1,$G13037,"")</f>
        <v/>
      </c>
    </row>
    <row r="13038" customFormat="false" ht="15" hidden="false" customHeight="false" outlineLevel="0" collapsed="false">
      <c r="A13038" s="30"/>
      <c r="B13038" s="31"/>
      <c r="C13038" s="32" t="str">
        <f aca="false">IF($A13038="","",IF(設定!$B$21="dB",10^($B13038/20),ABS($B13038)))</f>
        <v/>
      </c>
      <c r="D13038" s="32" t="str">
        <f aca="false">IF($A13038="","",$A13038^2)</f>
        <v/>
      </c>
      <c r="E13038" s="32" t="str">
        <f aca="false">IF($A13038="","",IF($C13038&lt;=0,"",1/$C13038^2))</f>
        <v/>
      </c>
      <c r="F13038" s="33" t="n">
        <f aca="false">IF(OR(ROW()-設定!$B$30&lt;2,ROW()+設定!$B$30&gt;13701,N($A13038)&lt;=0,N(INDEX($A$2:$A$13701,MIN(13700,MAX(1,ROW()-1+設定!$B$30))))&lt;=0,$A13038&lt;設定!$B$28,$A13038&gt;設定!$B$29),0,IF(AND($C13038&gt;=MAX(INDEX($C$1:$C$13701,MAX(1,ROW()-設定!$B$24)):INDEX($C$1:$C$13701,MAX(1,ROW()-1))),$C13038&gt;MAX(INDEX($C$1:$C$13701,MIN(13701,ROW()+1)):INDEX($C$1:$C$13701,MIN(13701,ROW()+設定!$B$24))),$C13038&gt;=設定!$B$32,$C13038&gt;=MAX(MIN(INDEX($C$1:$C$13701,MAX(1,ROW()-設定!$B$26)):INDEX($C$1:$C$13701,MAX(1,ROW()-1))),MIN(INDEX($C$1:$C$13701,MIN(13701,ROW()+1)):INDEX($C$1:$C$13701,MIN(13701,ROW()+設定!$B$26))))*10^(設定!$B$27/20)),1,0))</f>
        <v>0</v>
      </c>
      <c r="G13038" s="33" t="n">
        <f aca="false">$G13037+IF($F13038=1,1,0)</f>
        <v>6</v>
      </c>
      <c r="H13038" s="0" t="str">
        <f aca="false">IF($F13038=1,$G13038,"")</f>
        <v/>
      </c>
    </row>
    <row r="13039" customFormat="false" ht="15" hidden="false" customHeight="false" outlineLevel="0" collapsed="false">
      <c r="A13039" s="30"/>
      <c r="B13039" s="31"/>
      <c r="C13039" s="32" t="str">
        <f aca="false">IF($A13039="","",IF(設定!$B$21="dB",10^($B13039/20),ABS($B13039)))</f>
        <v/>
      </c>
      <c r="D13039" s="32" t="str">
        <f aca="false">IF($A13039="","",$A13039^2)</f>
        <v/>
      </c>
      <c r="E13039" s="32" t="str">
        <f aca="false">IF($A13039="","",IF($C13039&lt;=0,"",1/$C13039^2))</f>
        <v/>
      </c>
      <c r="F13039" s="33" t="n">
        <f aca="false">IF(OR(ROW()-設定!$B$30&lt;2,ROW()+設定!$B$30&gt;13701,N($A13039)&lt;=0,N(INDEX($A$2:$A$13701,MIN(13700,MAX(1,ROW()-1+設定!$B$30))))&lt;=0,$A13039&lt;設定!$B$28,$A13039&gt;設定!$B$29),0,IF(AND($C13039&gt;=MAX(INDEX($C$1:$C$13701,MAX(1,ROW()-設定!$B$24)):INDEX($C$1:$C$13701,MAX(1,ROW()-1))),$C13039&gt;MAX(INDEX($C$1:$C$13701,MIN(13701,ROW()+1)):INDEX($C$1:$C$13701,MIN(13701,ROW()+設定!$B$24))),$C13039&gt;=設定!$B$32,$C13039&gt;=MAX(MIN(INDEX($C$1:$C$13701,MAX(1,ROW()-設定!$B$26)):INDEX($C$1:$C$13701,MAX(1,ROW()-1))),MIN(INDEX($C$1:$C$13701,MIN(13701,ROW()+1)):INDEX($C$1:$C$13701,MIN(13701,ROW()+設定!$B$26))))*10^(設定!$B$27/20)),1,0))</f>
        <v>0</v>
      </c>
      <c r="G13039" s="33" t="n">
        <f aca="false">$G13038+IF($F13039=1,1,0)</f>
        <v>6</v>
      </c>
      <c r="H13039" s="0" t="str">
        <f aca="false">IF($F13039=1,$G13039,"")</f>
        <v/>
      </c>
    </row>
    <row r="13040" customFormat="false" ht="15" hidden="false" customHeight="false" outlineLevel="0" collapsed="false">
      <c r="A13040" s="30"/>
      <c r="B13040" s="31"/>
      <c r="C13040" s="32" t="str">
        <f aca="false">IF($A13040="","",IF(設定!$B$21="dB",10^($B13040/20),ABS($B13040)))</f>
        <v/>
      </c>
      <c r="D13040" s="32" t="str">
        <f aca="false">IF($A13040="","",$A13040^2)</f>
        <v/>
      </c>
      <c r="E13040" s="32" t="str">
        <f aca="false">IF($A13040="","",IF($C13040&lt;=0,"",1/$C13040^2))</f>
        <v/>
      </c>
      <c r="F13040" s="33" t="n">
        <f aca="false">IF(OR(ROW()-設定!$B$30&lt;2,ROW()+設定!$B$30&gt;13701,N($A13040)&lt;=0,N(INDEX($A$2:$A$13701,MIN(13700,MAX(1,ROW()-1+設定!$B$30))))&lt;=0,$A13040&lt;設定!$B$28,$A13040&gt;設定!$B$29),0,IF(AND($C13040&gt;=MAX(INDEX($C$1:$C$13701,MAX(1,ROW()-設定!$B$24)):INDEX($C$1:$C$13701,MAX(1,ROW()-1))),$C13040&gt;MAX(INDEX($C$1:$C$13701,MIN(13701,ROW()+1)):INDEX($C$1:$C$13701,MIN(13701,ROW()+設定!$B$24))),$C13040&gt;=設定!$B$32,$C13040&gt;=MAX(MIN(INDEX($C$1:$C$13701,MAX(1,ROW()-設定!$B$26)):INDEX($C$1:$C$13701,MAX(1,ROW()-1))),MIN(INDEX($C$1:$C$13701,MIN(13701,ROW()+1)):INDEX($C$1:$C$13701,MIN(13701,ROW()+設定!$B$26))))*10^(設定!$B$27/20)),1,0))</f>
        <v>0</v>
      </c>
      <c r="G13040" s="33" t="n">
        <f aca="false">$G13039+IF($F13040=1,1,0)</f>
        <v>6</v>
      </c>
      <c r="H13040" s="0" t="str">
        <f aca="false">IF($F13040=1,$G13040,"")</f>
        <v/>
      </c>
    </row>
    <row r="13041" customFormat="false" ht="15" hidden="false" customHeight="false" outlineLevel="0" collapsed="false">
      <c r="A13041" s="30"/>
      <c r="B13041" s="31"/>
      <c r="C13041" s="32" t="str">
        <f aca="false">IF($A13041="","",IF(設定!$B$21="dB",10^($B13041/20),ABS($B13041)))</f>
        <v/>
      </c>
      <c r="D13041" s="32" t="str">
        <f aca="false">IF($A13041="","",$A13041^2)</f>
        <v/>
      </c>
      <c r="E13041" s="32" t="str">
        <f aca="false">IF($A13041="","",IF($C13041&lt;=0,"",1/$C13041^2))</f>
        <v/>
      </c>
      <c r="F13041" s="33" t="n">
        <f aca="false">IF(OR(ROW()-設定!$B$30&lt;2,ROW()+設定!$B$30&gt;13701,N($A13041)&lt;=0,N(INDEX($A$2:$A$13701,MIN(13700,MAX(1,ROW()-1+設定!$B$30))))&lt;=0,$A13041&lt;設定!$B$28,$A13041&gt;設定!$B$29),0,IF(AND($C13041&gt;=MAX(INDEX($C$1:$C$13701,MAX(1,ROW()-設定!$B$24)):INDEX($C$1:$C$13701,MAX(1,ROW()-1))),$C13041&gt;MAX(INDEX($C$1:$C$13701,MIN(13701,ROW()+1)):INDEX($C$1:$C$13701,MIN(13701,ROW()+設定!$B$24))),$C13041&gt;=設定!$B$32,$C13041&gt;=MAX(MIN(INDEX($C$1:$C$13701,MAX(1,ROW()-設定!$B$26)):INDEX($C$1:$C$13701,MAX(1,ROW()-1))),MIN(INDEX($C$1:$C$13701,MIN(13701,ROW()+1)):INDEX($C$1:$C$13701,MIN(13701,ROW()+設定!$B$26))))*10^(設定!$B$27/20)),1,0))</f>
        <v>0</v>
      </c>
      <c r="G13041" s="33" t="n">
        <f aca="false">$G13040+IF($F13041=1,1,0)</f>
        <v>6</v>
      </c>
      <c r="H13041" s="0" t="str">
        <f aca="false">IF($F13041=1,$G13041,"")</f>
        <v/>
      </c>
    </row>
    <row r="13042" customFormat="false" ht="15" hidden="false" customHeight="false" outlineLevel="0" collapsed="false">
      <c r="A13042" s="30"/>
      <c r="B13042" s="31"/>
      <c r="C13042" s="32" t="str">
        <f aca="false">IF($A13042="","",IF(設定!$B$21="dB",10^($B13042/20),ABS($B13042)))</f>
        <v/>
      </c>
      <c r="D13042" s="32" t="str">
        <f aca="false">IF($A13042="","",$A13042^2)</f>
        <v/>
      </c>
      <c r="E13042" s="32" t="str">
        <f aca="false">IF($A13042="","",IF($C13042&lt;=0,"",1/$C13042^2))</f>
        <v/>
      </c>
      <c r="F13042" s="33" t="n">
        <f aca="false">IF(OR(ROW()-設定!$B$30&lt;2,ROW()+設定!$B$30&gt;13701,N($A13042)&lt;=0,N(INDEX($A$2:$A$13701,MIN(13700,MAX(1,ROW()-1+設定!$B$30))))&lt;=0,$A13042&lt;設定!$B$28,$A13042&gt;設定!$B$29),0,IF(AND($C13042&gt;=MAX(INDEX($C$1:$C$13701,MAX(1,ROW()-設定!$B$24)):INDEX($C$1:$C$13701,MAX(1,ROW()-1))),$C13042&gt;MAX(INDEX($C$1:$C$13701,MIN(13701,ROW()+1)):INDEX($C$1:$C$13701,MIN(13701,ROW()+設定!$B$24))),$C13042&gt;=設定!$B$32,$C13042&gt;=MAX(MIN(INDEX($C$1:$C$13701,MAX(1,ROW()-設定!$B$26)):INDEX($C$1:$C$13701,MAX(1,ROW()-1))),MIN(INDEX($C$1:$C$13701,MIN(13701,ROW()+1)):INDEX($C$1:$C$13701,MIN(13701,ROW()+設定!$B$26))))*10^(設定!$B$27/20)),1,0))</f>
        <v>0</v>
      </c>
      <c r="G13042" s="33" t="n">
        <f aca="false">$G13041+IF($F13042=1,1,0)</f>
        <v>6</v>
      </c>
      <c r="H13042" s="0" t="str">
        <f aca="false">IF($F13042=1,$G13042,"")</f>
        <v/>
      </c>
    </row>
    <row r="13043" customFormat="false" ht="15" hidden="false" customHeight="false" outlineLevel="0" collapsed="false">
      <c r="A13043" s="30"/>
      <c r="B13043" s="31"/>
      <c r="C13043" s="32" t="str">
        <f aca="false">IF($A13043="","",IF(設定!$B$21="dB",10^($B13043/20),ABS($B13043)))</f>
        <v/>
      </c>
      <c r="D13043" s="32" t="str">
        <f aca="false">IF($A13043="","",$A13043^2)</f>
        <v/>
      </c>
      <c r="E13043" s="32" t="str">
        <f aca="false">IF($A13043="","",IF($C13043&lt;=0,"",1/$C13043^2))</f>
        <v/>
      </c>
      <c r="F13043" s="33" t="n">
        <f aca="false">IF(OR(ROW()-設定!$B$30&lt;2,ROW()+設定!$B$30&gt;13701,N($A13043)&lt;=0,N(INDEX($A$2:$A$13701,MIN(13700,MAX(1,ROW()-1+設定!$B$30))))&lt;=0,$A13043&lt;設定!$B$28,$A13043&gt;設定!$B$29),0,IF(AND($C13043&gt;=MAX(INDEX($C$1:$C$13701,MAX(1,ROW()-設定!$B$24)):INDEX($C$1:$C$13701,MAX(1,ROW()-1))),$C13043&gt;MAX(INDEX($C$1:$C$13701,MIN(13701,ROW()+1)):INDEX($C$1:$C$13701,MIN(13701,ROW()+設定!$B$24))),$C13043&gt;=設定!$B$32,$C13043&gt;=MAX(MIN(INDEX($C$1:$C$13701,MAX(1,ROW()-設定!$B$26)):INDEX($C$1:$C$13701,MAX(1,ROW()-1))),MIN(INDEX($C$1:$C$13701,MIN(13701,ROW()+1)):INDEX($C$1:$C$13701,MIN(13701,ROW()+設定!$B$26))))*10^(設定!$B$27/20)),1,0))</f>
        <v>0</v>
      </c>
      <c r="G13043" s="33" t="n">
        <f aca="false">$G13042+IF($F13043=1,1,0)</f>
        <v>6</v>
      </c>
      <c r="H13043" s="0" t="str">
        <f aca="false">IF($F13043=1,$G13043,"")</f>
        <v/>
      </c>
    </row>
    <row r="13044" customFormat="false" ht="15" hidden="false" customHeight="false" outlineLevel="0" collapsed="false">
      <c r="A13044" s="30"/>
      <c r="B13044" s="31"/>
      <c r="C13044" s="32" t="str">
        <f aca="false">IF($A13044="","",IF(設定!$B$21="dB",10^($B13044/20),ABS($B13044)))</f>
        <v/>
      </c>
      <c r="D13044" s="32" t="str">
        <f aca="false">IF($A13044="","",$A13044^2)</f>
        <v/>
      </c>
      <c r="E13044" s="32" t="str">
        <f aca="false">IF($A13044="","",IF($C13044&lt;=0,"",1/$C13044^2))</f>
        <v/>
      </c>
      <c r="F13044" s="33" t="n">
        <f aca="false">IF(OR(ROW()-設定!$B$30&lt;2,ROW()+設定!$B$30&gt;13701,N($A13044)&lt;=0,N(INDEX($A$2:$A$13701,MIN(13700,MAX(1,ROW()-1+設定!$B$30))))&lt;=0,$A13044&lt;設定!$B$28,$A13044&gt;設定!$B$29),0,IF(AND($C13044&gt;=MAX(INDEX($C$1:$C$13701,MAX(1,ROW()-設定!$B$24)):INDEX($C$1:$C$13701,MAX(1,ROW()-1))),$C13044&gt;MAX(INDEX($C$1:$C$13701,MIN(13701,ROW()+1)):INDEX($C$1:$C$13701,MIN(13701,ROW()+設定!$B$24))),$C13044&gt;=設定!$B$32,$C13044&gt;=MAX(MIN(INDEX($C$1:$C$13701,MAX(1,ROW()-設定!$B$26)):INDEX($C$1:$C$13701,MAX(1,ROW()-1))),MIN(INDEX($C$1:$C$13701,MIN(13701,ROW()+1)):INDEX($C$1:$C$13701,MIN(13701,ROW()+設定!$B$26))))*10^(設定!$B$27/20)),1,0))</f>
        <v>0</v>
      </c>
      <c r="G13044" s="33" t="n">
        <f aca="false">$G13043+IF($F13044=1,1,0)</f>
        <v>6</v>
      </c>
      <c r="H13044" s="0" t="str">
        <f aca="false">IF($F13044=1,$G13044,"")</f>
        <v/>
      </c>
    </row>
    <row r="13045" customFormat="false" ht="15" hidden="false" customHeight="false" outlineLevel="0" collapsed="false">
      <c r="A13045" s="30"/>
      <c r="B13045" s="31"/>
      <c r="C13045" s="32" t="str">
        <f aca="false">IF($A13045="","",IF(設定!$B$21="dB",10^($B13045/20),ABS($B13045)))</f>
        <v/>
      </c>
      <c r="D13045" s="32" t="str">
        <f aca="false">IF($A13045="","",$A13045^2)</f>
        <v/>
      </c>
      <c r="E13045" s="32" t="str">
        <f aca="false">IF($A13045="","",IF($C13045&lt;=0,"",1/$C13045^2))</f>
        <v/>
      </c>
      <c r="F13045" s="33" t="n">
        <f aca="false">IF(OR(ROW()-設定!$B$30&lt;2,ROW()+設定!$B$30&gt;13701,N($A13045)&lt;=0,N(INDEX($A$2:$A$13701,MIN(13700,MAX(1,ROW()-1+設定!$B$30))))&lt;=0,$A13045&lt;設定!$B$28,$A13045&gt;設定!$B$29),0,IF(AND($C13045&gt;=MAX(INDEX($C$1:$C$13701,MAX(1,ROW()-設定!$B$24)):INDEX($C$1:$C$13701,MAX(1,ROW()-1))),$C13045&gt;MAX(INDEX($C$1:$C$13701,MIN(13701,ROW()+1)):INDEX($C$1:$C$13701,MIN(13701,ROW()+設定!$B$24))),$C13045&gt;=設定!$B$32,$C13045&gt;=MAX(MIN(INDEX($C$1:$C$13701,MAX(1,ROW()-設定!$B$26)):INDEX($C$1:$C$13701,MAX(1,ROW()-1))),MIN(INDEX($C$1:$C$13701,MIN(13701,ROW()+1)):INDEX($C$1:$C$13701,MIN(13701,ROW()+設定!$B$26))))*10^(設定!$B$27/20)),1,0))</f>
        <v>0</v>
      </c>
      <c r="G13045" s="33" t="n">
        <f aca="false">$G13044+IF($F13045=1,1,0)</f>
        <v>6</v>
      </c>
      <c r="H13045" s="0" t="str">
        <f aca="false">IF($F13045=1,$G13045,"")</f>
        <v/>
      </c>
    </row>
    <row r="13046" customFormat="false" ht="15" hidden="false" customHeight="false" outlineLevel="0" collapsed="false">
      <c r="A13046" s="30"/>
      <c r="B13046" s="31"/>
      <c r="C13046" s="32" t="str">
        <f aca="false">IF($A13046="","",IF(設定!$B$21="dB",10^($B13046/20),ABS($B13046)))</f>
        <v/>
      </c>
      <c r="D13046" s="32" t="str">
        <f aca="false">IF($A13046="","",$A13046^2)</f>
        <v/>
      </c>
      <c r="E13046" s="32" t="str">
        <f aca="false">IF($A13046="","",IF($C13046&lt;=0,"",1/$C13046^2))</f>
        <v/>
      </c>
      <c r="F13046" s="33" t="n">
        <f aca="false">IF(OR(ROW()-設定!$B$30&lt;2,ROW()+設定!$B$30&gt;13701,N($A13046)&lt;=0,N(INDEX($A$2:$A$13701,MIN(13700,MAX(1,ROW()-1+設定!$B$30))))&lt;=0,$A13046&lt;設定!$B$28,$A13046&gt;設定!$B$29),0,IF(AND($C13046&gt;=MAX(INDEX($C$1:$C$13701,MAX(1,ROW()-設定!$B$24)):INDEX($C$1:$C$13701,MAX(1,ROW()-1))),$C13046&gt;MAX(INDEX($C$1:$C$13701,MIN(13701,ROW()+1)):INDEX($C$1:$C$13701,MIN(13701,ROW()+設定!$B$24))),$C13046&gt;=設定!$B$32,$C13046&gt;=MAX(MIN(INDEX($C$1:$C$13701,MAX(1,ROW()-設定!$B$26)):INDEX($C$1:$C$13701,MAX(1,ROW()-1))),MIN(INDEX($C$1:$C$13701,MIN(13701,ROW()+1)):INDEX($C$1:$C$13701,MIN(13701,ROW()+設定!$B$26))))*10^(設定!$B$27/20)),1,0))</f>
        <v>0</v>
      </c>
      <c r="G13046" s="33" t="n">
        <f aca="false">$G13045+IF($F13046=1,1,0)</f>
        <v>6</v>
      </c>
      <c r="H13046" s="0" t="str">
        <f aca="false">IF($F13046=1,$G13046,"")</f>
        <v/>
      </c>
    </row>
    <row r="13047" customFormat="false" ht="15" hidden="false" customHeight="false" outlineLevel="0" collapsed="false">
      <c r="A13047" s="30"/>
      <c r="B13047" s="31"/>
      <c r="C13047" s="32" t="str">
        <f aca="false">IF($A13047="","",IF(設定!$B$21="dB",10^($B13047/20),ABS($B13047)))</f>
        <v/>
      </c>
      <c r="D13047" s="32" t="str">
        <f aca="false">IF($A13047="","",$A13047^2)</f>
        <v/>
      </c>
      <c r="E13047" s="32" t="str">
        <f aca="false">IF($A13047="","",IF($C13047&lt;=0,"",1/$C13047^2))</f>
        <v/>
      </c>
      <c r="F13047" s="33" t="n">
        <f aca="false">IF(OR(ROW()-設定!$B$30&lt;2,ROW()+設定!$B$30&gt;13701,N($A13047)&lt;=0,N(INDEX($A$2:$A$13701,MIN(13700,MAX(1,ROW()-1+設定!$B$30))))&lt;=0,$A13047&lt;設定!$B$28,$A13047&gt;設定!$B$29),0,IF(AND($C13047&gt;=MAX(INDEX($C$1:$C$13701,MAX(1,ROW()-設定!$B$24)):INDEX($C$1:$C$13701,MAX(1,ROW()-1))),$C13047&gt;MAX(INDEX($C$1:$C$13701,MIN(13701,ROW()+1)):INDEX($C$1:$C$13701,MIN(13701,ROW()+設定!$B$24))),$C13047&gt;=設定!$B$32,$C13047&gt;=MAX(MIN(INDEX($C$1:$C$13701,MAX(1,ROW()-設定!$B$26)):INDEX($C$1:$C$13701,MAX(1,ROW()-1))),MIN(INDEX($C$1:$C$13701,MIN(13701,ROW()+1)):INDEX($C$1:$C$13701,MIN(13701,ROW()+設定!$B$26))))*10^(設定!$B$27/20)),1,0))</f>
        <v>0</v>
      </c>
      <c r="G13047" s="33" t="n">
        <f aca="false">$G13046+IF($F13047=1,1,0)</f>
        <v>6</v>
      </c>
      <c r="H13047" s="0" t="str">
        <f aca="false">IF($F13047=1,$G13047,"")</f>
        <v/>
      </c>
    </row>
    <row r="13048" customFormat="false" ht="15" hidden="false" customHeight="false" outlineLevel="0" collapsed="false">
      <c r="A13048" s="30"/>
      <c r="B13048" s="31"/>
      <c r="C13048" s="32" t="str">
        <f aca="false">IF($A13048="","",IF(設定!$B$21="dB",10^($B13048/20),ABS($B13048)))</f>
        <v/>
      </c>
      <c r="D13048" s="32" t="str">
        <f aca="false">IF($A13048="","",$A13048^2)</f>
        <v/>
      </c>
      <c r="E13048" s="32" t="str">
        <f aca="false">IF($A13048="","",IF($C13048&lt;=0,"",1/$C13048^2))</f>
        <v/>
      </c>
      <c r="F13048" s="33" t="n">
        <f aca="false">IF(OR(ROW()-設定!$B$30&lt;2,ROW()+設定!$B$30&gt;13701,N($A13048)&lt;=0,N(INDEX($A$2:$A$13701,MIN(13700,MAX(1,ROW()-1+設定!$B$30))))&lt;=0,$A13048&lt;設定!$B$28,$A13048&gt;設定!$B$29),0,IF(AND($C13048&gt;=MAX(INDEX($C$1:$C$13701,MAX(1,ROW()-設定!$B$24)):INDEX($C$1:$C$13701,MAX(1,ROW()-1))),$C13048&gt;MAX(INDEX($C$1:$C$13701,MIN(13701,ROW()+1)):INDEX($C$1:$C$13701,MIN(13701,ROW()+設定!$B$24))),$C13048&gt;=設定!$B$32,$C13048&gt;=MAX(MIN(INDEX($C$1:$C$13701,MAX(1,ROW()-設定!$B$26)):INDEX($C$1:$C$13701,MAX(1,ROW()-1))),MIN(INDEX($C$1:$C$13701,MIN(13701,ROW()+1)):INDEX($C$1:$C$13701,MIN(13701,ROW()+設定!$B$26))))*10^(設定!$B$27/20)),1,0))</f>
        <v>0</v>
      </c>
      <c r="G13048" s="33" t="n">
        <f aca="false">$G13047+IF($F13048=1,1,0)</f>
        <v>6</v>
      </c>
      <c r="H13048" s="0" t="str">
        <f aca="false">IF($F13048=1,$G13048,"")</f>
        <v/>
      </c>
    </row>
    <row r="13049" customFormat="false" ht="15" hidden="false" customHeight="false" outlineLevel="0" collapsed="false">
      <c r="A13049" s="30"/>
      <c r="B13049" s="31"/>
      <c r="C13049" s="32" t="str">
        <f aca="false">IF($A13049="","",IF(設定!$B$21="dB",10^($B13049/20),ABS($B13049)))</f>
        <v/>
      </c>
      <c r="D13049" s="32" t="str">
        <f aca="false">IF($A13049="","",$A13049^2)</f>
        <v/>
      </c>
      <c r="E13049" s="32" t="str">
        <f aca="false">IF($A13049="","",IF($C13049&lt;=0,"",1/$C13049^2))</f>
        <v/>
      </c>
      <c r="F13049" s="33" t="n">
        <f aca="false">IF(OR(ROW()-設定!$B$30&lt;2,ROW()+設定!$B$30&gt;13701,N($A13049)&lt;=0,N(INDEX($A$2:$A$13701,MIN(13700,MAX(1,ROW()-1+設定!$B$30))))&lt;=0,$A13049&lt;設定!$B$28,$A13049&gt;設定!$B$29),0,IF(AND($C13049&gt;=MAX(INDEX($C$1:$C$13701,MAX(1,ROW()-設定!$B$24)):INDEX($C$1:$C$13701,MAX(1,ROW()-1))),$C13049&gt;MAX(INDEX($C$1:$C$13701,MIN(13701,ROW()+1)):INDEX($C$1:$C$13701,MIN(13701,ROW()+設定!$B$24))),$C13049&gt;=設定!$B$32,$C13049&gt;=MAX(MIN(INDEX($C$1:$C$13701,MAX(1,ROW()-設定!$B$26)):INDEX($C$1:$C$13701,MAX(1,ROW()-1))),MIN(INDEX($C$1:$C$13701,MIN(13701,ROW()+1)):INDEX($C$1:$C$13701,MIN(13701,ROW()+設定!$B$26))))*10^(設定!$B$27/20)),1,0))</f>
        <v>0</v>
      </c>
      <c r="G13049" s="33" t="n">
        <f aca="false">$G13048+IF($F13049=1,1,0)</f>
        <v>6</v>
      </c>
      <c r="H13049" s="0" t="str">
        <f aca="false">IF($F13049=1,$G13049,"")</f>
        <v/>
      </c>
    </row>
    <row r="13050" customFormat="false" ht="15" hidden="false" customHeight="false" outlineLevel="0" collapsed="false">
      <c r="A13050" s="30"/>
      <c r="B13050" s="31"/>
      <c r="C13050" s="32" t="str">
        <f aca="false">IF($A13050="","",IF(設定!$B$21="dB",10^($B13050/20),ABS($B13050)))</f>
        <v/>
      </c>
      <c r="D13050" s="32" t="str">
        <f aca="false">IF($A13050="","",$A13050^2)</f>
        <v/>
      </c>
      <c r="E13050" s="32" t="str">
        <f aca="false">IF($A13050="","",IF($C13050&lt;=0,"",1/$C13050^2))</f>
        <v/>
      </c>
      <c r="F13050" s="33" t="n">
        <f aca="false">IF(OR(ROW()-設定!$B$30&lt;2,ROW()+設定!$B$30&gt;13701,N($A13050)&lt;=0,N(INDEX($A$2:$A$13701,MIN(13700,MAX(1,ROW()-1+設定!$B$30))))&lt;=0,$A13050&lt;設定!$B$28,$A13050&gt;設定!$B$29),0,IF(AND($C13050&gt;=MAX(INDEX($C$1:$C$13701,MAX(1,ROW()-設定!$B$24)):INDEX($C$1:$C$13701,MAX(1,ROW()-1))),$C13050&gt;MAX(INDEX($C$1:$C$13701,MIN(13701,ROW()+1)):INDEX($C$1:$C$13701,MIN(13701,ROW()+設定!$B$24))),$C13050&gt;=設定!$B$32,$C13050&gt;=MAX(MIN(INDEX($C$1:$C$13701,MAX(1,ROW()-設定!$B$26)):INDEX($C$1:$C$13701,MAX(1,ROW()-1))),MIN(INDEX($C$1:$C$13701,MIN(13701,ROW()+1)):INDEX($C$1:$C$13701,MIN(13701,ROW()+設定!$B$26))))*10^(設定!$B$27/20)),1,0))</f>
        <v>0</v>
      </c>
      <c r="G13050" s="33" t="n">
        <f aca="false">$G13049+IF($F13050=1,1,0)</f>
        <v>6</v>
      </c>
      <c r="H13050" s="0" t="str">
        <f aca="false">IF($F13050=1,$G13050,"")</f>
        <v/>
      </c>
    </row>
    <row r="13051" customFormat="false" ht="15" hidden="false" customHeight="false" outlineLevel="0" collapsed="false">
      <c r="A13051" s="30"/>
      <c r="B13051" s="31"/>
      <c r="C13051" s="32" t="str">
        <f aca="false">IF($A13051="","",IF(設定!$B$21="dB",10^($B13051/20),ABS($B13051)))</f>
        <v/>
      </c>
      <c r="D13051" s="32" t="str">
        <f aca="false">IF($A13051="","",$A13051^2)</f>
        <v/>
      </c>
      <c r="E13051" s="32" t="str">
        <f aca="false">IF($A13051="","",IF($C13051&lt;=0,"",1/$C13051^2))</f>
        <v/>
      </c>
      <c r="F13051" s="33" t="n">
        <f aca="false">IF(OR(ROW()-設定!$B$30&lt;2,ROW()+設定!$B$30&gt;13701,N($A13051)&lt;=0,N(INDEX($A$2:$A$13701,MIN(13700,MAX(1,ROW()-1+設定!$B$30))))&lt;=0,$A13051&lt;設定!$B$28,$A13051&gt;設定!$B$29),0,IF(AND($C13051&gt;=MAX(INDEX($C$1:$C$13701,MAX(1,ROW()-設定!$B$24)):INDEX($C$1:$C$13701,MAX(1,ROW()-1))),$C13051&gt;MAX(INDEX($C$1:$C$13701,MIN(13701,ROW()+1)):INDEX($C$1:$C$13701,MIN(13701,ROW()+設定!$B$24))),$C13051&gt;=設定!$B$32,$C13051&gt;=MAX(MIN(INDEX($C$1:$C$13701,MAX(1,ROW()-設定!$B$26)):INDEX($C$1:$C$13701,MAX(1,ROW()-1))),MIN(INDEX($C$1:$C$13701,MIN(13701,ROW()+1)):INDEX($C$1:$C$13701,MIN(13701,ROW()+設定!$B$26))))*10^(設定!$B$27/20)),1,0))</f>
        <v>0</v>
      </c>
      <c r="G13051" s="33" t="n">
        <f aca="false">$G13050+IF($F13051=1,1,0)</f>
        <v>6</v>
      </c>
      <c r="H13051" s="0" t="str">
        <f aca="false">IF($F13051=1,$G13051,"")</f>
        <v/>
      </c>
    </row>
    <row r="13052" customFormat="false" ht="15" hidden="false" customHeight="false" outlineLevel="0" collapsed="false">
      <c r="A13052" s="30"/>
      <c r="B13052" s="31"/>
      <c r="C13052" s="32" t="str">
        <f aca="false">IF($A13052="","",IF(設定!$B$21="dB",10^($B13052/20),ABS($B13052)))</f>
        <v/>
      </c>
      <c r="D13052" s="32" t="str">
        <f aca="false">IF($A13052="","",$A13052^2)</f>
        <v/>
      </c>
      <c r="E13052" s="32" t="str">
        <f aca="false">IF($A13052="","",IF($C13052&lt;=0,"",1/$C13052^2))</f>
        <v/>
      </c>
      <c r="F13052" s="33" t="n">
        <f aca="false">IF(OR(ROW()-設定!$B$30&lt;2,ROW()+設定!$B$30&gt;13701,N($A13052)&lt;=0,N(INDEX($A$2:$A$13701,MIN(13700,MAX(1,ROW()-1+設定!$B$30))))&lt;=0,$A13052&lt;設定!$B$28,$A13052&gt;設定!$B$29),0,IF(AND($C13052&gt;=MAX(INDEX($C$1:$C$13701,MAX(1,ROW()-設定!$B$24)):INDEX($C$1:$C$13701,MAX(1,ROW()-1))),$C13052&gt;MAX(INDEX($C$1:$C$13701,MIN(13701,ROW()+1)):INDEX($C$1:$C$13701,MIN(13701,ROW()+設定!$B$24))),$C13052&gt;=設定!$B$32,$C13052&gt;=MAX(MIN(INDEX($C$1:$C$13701,MAX(1,ROW()-設定!$B$26)):INDEX($C$1:$C$13701,MAX(1,ROW()-1))),MIN(INDEX($C$1:$C$13701,MIN(13701,ROW()+1)):INDEX($C$1:$C$13701,MIN(13701,ROW()+設定!$B$26))))*10^(設定!$B$27/20)),1,0))</f>
        <v>0</v>
      </c>
      <c r="G13052" s="33" t="n">
        <f aca="false">$G13051+IF($F13052=1,1,0)</f>
        <v>6</v>
      </c>
      <c r="H13052" s="0" t="str">
        <f aca="false">IF($F13052=1,$G13052,"")</f>
        <v/>
      </c>
    </row>
    <row r="13053" customFormat="false" ht="15" hidden="false" customHeight="false" outlineLevel="0" collapsed="false">
      <c r="A13053" s="30"/>
      <c r="B13053" s="31"/>
      <c r="C13053" s="32" t="str">
        <f aca="false">IF($A13053="","",IF(設定!$B$21="dB",10^($B13053/20),ABS($B13053)))</f>
        <v/>
      </c>
      <c r="D13053" s="32" t="str">
        <f aca="false">IF($A13053="","",$A13053^2)</f>
        <v/>
      </c>
      <c r="E13053" s="32" t="str">
        <f aca="false">IF($A13053="","",IF($C13053&lt;=0,"",1/$C13053^2))</f>
        <v/>
      </c>
      <c r="F13053" s="33" t="n">
        <f aca="false">IF(OR(ROW()-設定!$B$30&lt;2,ROW()+設定!$B$30&gt;13701,N($A13053)&lt;=0,N(INDEX($A$2:$A$13701,MIN(13700,MAX(1,ROW()-1+設定!$B$30))))&lt;=0,$A13053&lt;設定!$B$28,$A13053&gt;設定!$B$29),0,IF(AND($C13053&gt;=MAX(INDEX($C$1:$C$13701,MAX(1,ROW()-設定!$B$24)):INDEX($C$1:$C$13701,MAX(1,ROW()-1))),$C13053&gt;MAX(INDEX($C$1:$C$13701,MIN(13701,ROW()+1)):INDEX($C$1:$C$13701,MIN(13701,ROW()+設定!$B$24))),$C13053&gt;=設定!$B$32,$C13053&gt;=MAX(MIN(INDEX($C$1:$C$13701,MAX(1,ROW()-設定!$B$26)):INDEX($C$1:$C$13701,MAX(1,ROW()-1))),MIN(INDEX($C$1:$C$13701,MIN(13701,ROW()+1)):INDEX($C$1:$C$13701,MIN(13701,ROW()+設定!$B$26))))*10^(設定!$B$27/20)),1,0))</f>
        <v>0</v>
      </c>
      <c r="G13053" s="33" t="n">
        <f aca="false">$G13052+IF($F13053=1,1,0)</f>
        <v>6</v>
      </c>
      <c r="H13053" s="0" t="str">
        <f aca="false">IF($F13053=1,$G13053,"")</f>
        <v/>
      </c>
    </row>
    <row r="13054" customFormat="false" ht="15" hidden="false" customHeight="false" outlineLevel="0" collapsed="false">
      <c r="A13054" s="30"/>
      <c r="B13054" s="31"/>
      <c r="C13054" s="32" t="str">
        <f aca="false">IF($A13054="","",IF(設定!$B$21="dB",10^($B13054/20),ABS($B13054)))</f>
        <v/>
      </c>
      <c r="D13054" s="32" t="str">
        <f aca="false">IF($A13054="","",$A13054^2)</f>
        <v/>
      </c>
      <c r="E13054" s="32" t="str">
        <f aca="false">IF($A13054="","",IF($C13054&lt;=0,"",1/$C13054^2))</f>
        <v/>
      </c>
      <c r="F13054" s="33" t="n">
        <f aca="false">IF(OR(ROW()-設定!$B$30&lt;2,ROW()+設定!$B$30&gt;13701,N($A13054)&lt;=0,N(INDEX($A$2:$A$13701,MIN(13700,MAX(1,ROW()-1+設定!$B$30))))&lt;=0,$A13054&lt;設定!$B$28,$A13054&gt;設定!$B$29),0,IF(AND($C13054&gt;=MAX(INDEX($C$1:$C$13701,MAX(1,ROW()-設定!$B$24)):INDEX($C$1:$C$13701,MAX(1,ROW()-1))),$C13054&gt;MAX(INDEX($C$1:$C$13701,MIN(13701,ROW()+1)):INDEX($C$1:$C$13701,MIN(13701,ROW()+設定!$B$24))),$C13054&gt;=設定!$B$32,$C13054&gt;=MAX(MIN(INDEX($C$1:$C$13701,MAX(1,ROW()-設定!$B$26)):INDEX($C$1:$C$13701,MAX(1,ROW()-1))),MIN(INDEX($C$1:$C$13701,MIN(13701,ROW()+1)):INDEX($C$1:$C$13701,MIN(13701,ROW()+設定!$B$26))))*10^(設定!$B$27/20)),1,0))</f>
        <v>0</v>
      </c>
      <c r="G13054" s="33" t="n">
        <f aca="false">$G13053+IF($F13054=1,1,0)</f>
        <v>6</v>
      </c>
      <c r="H13054" s="0" t="str">
        <f aca="false">IF($F13054=1,$G13054,"")</f>
        <v/>
      </c>
    </row>
    <row r="13055" customFormat="false" ht="15" hidden="false" customHeight="false" outlineLevel="0" collapsed="false">
      <c r="A13055" s="30"/>
      <c r="B13055" s="31"/>
      <c r="C13055" s="32" t="str">
        <f aca="false">IF($A13055="","",IF(設定!$B$21="dB",10^($B13055/20),ABS($B13055)))</f>
        <v/>
      </c>
      <c r="D13055" s="32" t="str">
        <f aca="false">IF($A13055="","",$A13055^2)</f>
        <v/>
      </c>
      <c r="E13055" s="32" t="str">
        <f aca="false">IF($A13055="","",IF($C13055&lt;=0,"",1/$C13055^2))</f>
        <v/>
      </c>
      <c r="F13055" s="33" t="n">
        <f aca="false">IF(OR(ROW()-設定!$B$30&lt;2,ROW()+設定!$B$30&gt;13701,N($A13055)&lt;=0,N(INDEX($A$2:$A$13701,MIN(13700,MAX(1,ROW()-1+設定!$B$30))))&lt;=0,$A13055&lt;設定!$B$28,$A13055&gt;設定!$B$29),0,IF(AND($C13055&gt;=MAX(INDEX($C$1:$C$13701,MAX(1,ROW()-設定!$B$24)):INDEX($C$1:$C$13701,MAX(1,ROW()-1))),$C13055&gt;MAX(INDEX($C$1:$C$13701,MIN(13701,ROW()+1)):INDEX($C$1:$C$13701,MIN(13701,ROW()+設定!$B$24))),$C13055&gt;=設定!$B$32,$C13055&gt;=MAX(MIN(INDEX($C$1:$C$13701,MAX(1,ROW()-設定!$B$26)):INDEX($C$1:$C$13701,MAX(1,ROW()-1))),MIN(INDEX($C$1:$C$13701,MIN(13701,ROW()+1)):INDEX($C$1:$C$13701,MIN(13701,ROW()+設定!$B$26))))*10^(設定!$B$27/20)),1,0))</f>
        <v>0</v>
      </c>
      <c r="G13055" s="33" t="n">
        <f aca="false">$G13054+IF($F13055=1,1,0)</f>
        <v>6</v>
      </c>
      <c r="H13055" s="0" t="str">
        <f aca="false">IF($F13055=1,$G13055,"")</f>
        <v/>
      </c>
    </row>
    <row r="13056" customFormat="false" ht="15" hidden="false" customHeight="false" outlineLevel="0" collapsed="false">
      <c r="A13056" s="30"/>
      <c r="B13056" s="31"/>
      <c r="C13056" s="32" t="str">
        <f aca="false">IF($A13056="","",IF(設定!$B$21="dB",10^($B13056/20),ABS($B13056)))</f>
        <v/>
      </c>
      <c r="D13056" s="32" t="str">
        <f aca="false">IF($A13056="","",$A13056^2)</f>
        <v/>
      </c>
      <c r="E13056" s="32" t="str">
        <f aca="false">IF($A13056="","",IF($C13056&lt;=0,"",1/$C13056^2))</f>
        <v/>
      </c>
      <c r="F13056" s="33" t="n">
        <f aca="false">IF(OR(ROW()-設定!$B$30&lt;2,ROW()+設定!$B$30&gt;13701,N($A13056)&lt;=0,N(INDEX($A$2:$A$13701,MIN(13700,MAX(1,ROW()-1+設定!$B$30))))&lt;=0,$A13056&lt;設定!$B$28,$A13056&gt;設定!$B$29),0,IF(AND($C13056&gt;=MAX(INDEX($C$1:$C$13701,MAX(1,ROW()-設定!$B$24)):INDEX($C$1:$C$13701,MAX(1,ROW()-1))),$C13056&gt;MAX(INDEX($C$1:$C$13701,MIN(13701,ROW()+1)):INDEX($C$1:$C$13701,MIN(13701,ROW()+設定!$B$24))),$C13056&gt;=設定!$B$32,$C13056&gt;=MAX(MIN(INDEX($C$1:$C$13701,MAX(1,ROW()-設定!$B$26)):INDEX($C$1:$C$13701,MAX(1,ROW()-1))),MIN(INDEX($C$1:$C$13701,MIN(13701,ROW()+1)):INDEX($C$1:$C$13701,MIN(13701,ROW()+設定!$B$26))))*10^(設定!$B$27/20)),1,0))</f>
        <v>0</v>
      </c>
      <c r="G13056" s="33" t="n">
        <f aca="false">$G13055+IF($F13056=1,1,0)</f>
        <v>6</v>
      </c>
      <c r="H13056" s="0" t="str">
        <f aca="false">IF($F13056=1,$G13056,"")</f>
        <v/>
      </c>
    </row>
    <row r="13057" customFormat="false" ht="15" hidden="false" customHeight="false" outlineLevel="0" collapsed="false">
      <c r="A13057" s="30"/>
      <c r="B13057" s="31"/>
      <c r="C13057" s="32" t="str">
        <f aca="false">IF($A13057="","",IF(設定!$B$21="dB",10^($B13057/20),ABS($B13057)))</f>
        <v/>
      </c>
      <c r="D13057" s="32" t="str">
        <f aca="false">IF($A13057="","",$A13057^2)</f>
        <v/>
      </c>
      <c r="E13057" s="32" t="str">
        <f aca="false">IF($A13057="","",IF($C13057&lt;=0,"",1/$C13057^2))</f>
        <v/>
      </c>
      <c r="F13057" s="33" t="n">
        <f aca="false">IF(OR(ROW()-設定!$B$30&lt;2,ROW()+設定!$B$30&gt;13701,N($A13057)&lt;=0,N(INDEX($A$2:$A$13701,MIN(13700,MAX(1,ROW()-1+設定!$B$30))))&lt;=0,$A13057&lt;設定!$B$28,$A13057&gt;設定!$B$29),0,IF(AND($C13057&gt;=MAX(INDEX($C$1:$C$13701,MAX(1,ROW()-設定!$B$24)):INDEX($C$1:$C$13701,MAX(1,ROW()-1))),$C13057&gt;MAX(INDEX($C$1:$C$13701,MIN(13701,ROW()+1)):INDEX($C$1:$C$13701,MIN(13701,ROW()+設定!$B$24))),$C13057&gt;=設定!$B$32,$C13057&gt;=MAX(MIN(INDEX($C$1:$C$13701,MAX(1,ROW()-設定!$B$26)):INDEX($C$1:$C$13701,MAX(1,ROW()-1))),MIN(INDEX($C$1:$C$13701,MIN(13701,ROW()+1)):INDEX($C$1:$C$13701,MIN(13701,ROW()+設定!$B$26))))*10^(設定!$B$27/20)),1,0))</f>
        <v>0</v>
      </c>
      <c r="G13057" s="33" t="n">
        <f aca="false">$G13056+IF($F13057=1,1,0)</f>
        <v>6</v>
      </c>
      <c r="H13057" s="0" t="str">
        <f aca="false">IF($F13057=1,$G13057,"")</f>
        <v/>
      </c>
    </row>
    <row r="13058" customFormat="false" ht="15" hidden="false" customHeight="false" outlineLevel="0" collapsed="false">
      <c r="A13058" s="30"/>
      <c r="B13058" s="31"/>
      <c r="C13058" s="32" t="str">
        <f aca="false">IF($A13058="","",IF(設定!$B$21="dB",10^($B13058/20),ABS($B13058)))</f>
        <v/>
      </c>
      <c r="D13058" s="32" t="str">
        <f aca="false">IF($A13058="","",$A13058^2)</f>
        <v/>
      </c>
      <c r="E13058" s="32" t="str">
        <f aca="false">IF($A13058="","",IF($C13058&lt;=0,"",1/$C13058^2))</f>
        <v/>
      </c>
      <c r="F13058" s="33" t="n">
        <f aca="false">IF(OR(ROW()-設定!$B$30&lt;2,ROW()+設定!$B$30&gt;13701,N($A13058)&lt;=0,N(INDEX($A$2:$A$13701,MIN(13700,MAX(1,ROW()-1+設定!$B$30))))&lt;=0,$A13058&lt;設定!$B$28,$A13058&gt;設定!$B$29),0,IF(AND($C13058&gt;=MAX(INDEX($C$1:$C$13701,MAX(1,ROW()-設定!$B$24)):INDEX($C$1:$C$13701,MAX(1,ROW()-1))),$C13058&gt;MAX(INDEX($C$1:$C$13701,MIN(13701,ROW()+1)):INDEX($C$1:$C$13701,MIN(13701,ROW()+設定!$B$24))),$C13058&gt;=設定!$B$32,$C13058&gt;=MAX(MIN(INDEX($C$1:$C$13701,MAX(1,ROW()-設定!$B$26)):INDEX($C$1:$C$13701,MAX(1,ROW()-1))),MIN(INDEX($C$1:$C$13701,MIN(13701,ROW()+1)):INDEX($C$1:$C$13701,MIN(13701,ROW()+設定!$B$26))))*10^(設定!$B$27/20)),1,0))</f>
        <v>0</v>
      </c>
      <c r="G13058" s="33" t="n">
        <f aca="false">$G13057+IF($F13058=1,1,0)</f>
        <v>6</v>
      </c>
      <c r="H13058" s="0" t="str">
        <f aca="false">IF($F13058=1,$G13058,"")</f>
        <v/>
      </c>
    </row>
    <row r="13059" customFormat="false" ht="15" hidden="false" customHeight="false" outlineLevel="0" collapsed="false">
      <c r="A13059" s="30"/>
      <c r="B13059" s="31"/>
      <c r="C13059" s="32" t="str">
        <f aca="false">IF($A13059="","",IF(設定!$B$21="dB",10^($B13059/20),ABS($B13059)))</f>
        <v/>
      </c>
      <c r="D13059" s="32" t="str">
        <f aca="false">IF($A13059="","",$A13059^2)</f>
        <v/>
      </c>
      <c r="E13059" s="32" t="str">
        <f aca="false">IF($A13059="","",IF($C13059&lt;=0,"",1/$C13059^2))</f>
        <v/>
      </c>
      <c r="F13059" s="33" t="n">
        <f aca="false">IF(OR(ROW()-設定!$B$30&lt;2,ROW()+設定!$B$30&gt;13701,N($A13059)&lt;=0,N(INDEX($A$2:$A$13701,MIN(13700,MAX(1,ROW()-1+設定!$B$30))))&lt;=0,$A13059&lt;設定!$B$28,$A13059&gt;設定!$B$29),0,IF(AND($C13059&gt;=MAX(INDEX($C$1:$C$13701,MAX(1,ROW()-設定!$B$24)):INDEX($C$1:$C$13701,MAX(1,ROW()-1))),$C13059&gt;MAX(INDEX($C$1:$C$13701,MIN(13701,ROW()+1)):INDEX($C$1:$C$13701,MIN(13701,ROW()+設定!$B$24))),$C13059&gt;=設定!$B$32,$C13059&gt;=MAX(MIN(INDEX($C$1:$C$13701,MAX(1,ROW()-設定!$B$26)):INDEX($C$1:$C$13701,MAX(1,ROW()-1))),MIN(INDEX($C$1:$C$13701,MIN(13701,ROW()+1)):INDEX($C$1:$C$13701,MIN(13701,ROW()+設定!$B$26))))*10^(設定!$B$27/20)),1,0))</f>
        <v>0</v>
      </c>
      <c r="G13059" s="33" t="n">
        <f aca="false">$G13058+IF($F13059=1,1,0)</f>
        <v>6</v>
      </c>
      <c r="H13059" s="0" t="str">
        <f aca="false">IF($F13059=1,$G13059,"")</f>
        <v/>
      </c>
    </row>
    <row r="13060" customFormat="false" ht="15" hidden="false" customHeight="false" outlineLevel="0" collapsed="false">
      <c r="A13060" s="30"/>
      <c r="B13060" s="31"/>
      <c r="C13060" s="32" t="str">
        <f aca="false">IF($A13060="","",IF(設定!$B$21="dB",10^($B13060/20),ABS($B13060)))</f>
        <v/>
      </c>
      <c r="D13060" s="32" t="str">
        <f aca="false">IF($A13060="","",$A13060^2)</f>
        <v/>
      </c>
      <c r="E13060" s="32" t="str">
        <f aca="false">IF($A13060="","",IF($C13060&lt;=0,"",1/$C13060^2))</f>
        <v/>
      </c>
      <c r="F13060" s="33" t="n">
        <f aca="false">IF(OR(ROW()-設定!$B$30&lt;2,ROW()+設定!$B$30&gt;13701,N($A13060)&lt;=0,N(INDEX($A$2:$A$13701,MIN(13700,MAX(1,ROW()-1+設定!$B$30))))&lt;=0,$A13060&lt;設定!$B$28,$A13060&gt;設定!$B$29),0,IF(AND($C13060&gt;=MAX(INDEX($C$1:$C$13701,MAX(1,ROW()-設定!$B$24)):INDEX($C$1:$C$13701,MAX(1,ROW()-1))),$C13060&gt;MAX(INDEX($C$1:$C$13701,MIN(13701,ROW()+1)):INDEX($C$1:$C$13701,MIN(13701,ROW()+設定!$B$24))),$C13060&gt;=設定!$B$32,$C13060&gt;=MAX(MIN(INDEX($C$1:$C$13701,MAX(1,ROW()-設定!$B$26)):INDEX($C$1:$C$13701,MAX(1,ROW()-1))),MIN(INDEX($C$1:$C$13701,MIN(13701,ROW()+1)):INDEX($C$1:$C$13701,MIN(13701,ROW()+設定!$B$26))))*10^(設定!$B$27/20)),1,0))</f>
        <v>0</v>
      </c>
      <c r="G13060" s="33" t="n">
        <f aca="false">$G13059+IF($F13060=1,1,0)</f>
        <v>6</v>
      </c>
      <c r="H13060" s="0" t="str">
        <f aca="false">IF($F13060=1,$G13060,"")</f>
        <v/>
      </c>
    </row>
    <row r="13061" customFormat="false" ht="15" hidden="false" customHeight="false" outlineLevel="0" collapsed="false">
      <c r="A13061" s="30"/>
      <c r="B13061" s="31"/>
      <c r="C13061" s="32" t="str">
        <f aca="false">IF($A13061="","",IF(設定!$B$21="dB",10^($B13061/20),ABS($B13061)))</f>
        <v/>
      </c>
      <c r="D13061" s="32" t="str">
        <f aca="false">IF($A13061="","",$A13061^2)</f>
        <v/>
      </c>
      <c r="E13061" s="32" t="str">
        <f aca="false">IF($A13061="","",IF($C13061&lt;=0,"",1/$C13061^2))</f>
        <v/>
      </c>
      <c r="F13061" s="33" t="n">
        <f aca="false">IF(OR(ROW()-設定!$B$30&lt;2,ROW()+設定!$B$30&gt;13701,N($A13061)&lt;=0,N(INDEX($A$2:$A$13701,MIN(13700,MAX(1,ROW()-1+設定!$B$30))))&lt;=0,$A13061&lt;設定!$B$28,$A13061&gt;設定!$B$29),0,IF(AND($C13061&gt;=MAX(INDEX($C$1:$C$13701,MAX(1,ROW()-設定!$B$24)):INDEX($C$1:$C$13701,MAX(1,ROW()-1))),$C13061&gt;MAX(INDEX($C$1:$C$13701,MIN(13701,ROW()+1)):INDEX($C$1:$C$13701,MIN(13701,ROW()+設定!$B$24))),$C13061&gt;=設定!$B$32,$C13061&gt;=MAX(MIN(INDEX($C$1:$C$13701,MAX(1,ROW()-設定!$B$26)):INDEX($C$1:$C$13701,MAX(1,ROW()-1))),MIN(INDEX($C$1:$C$13701,MIN(13701,ROW()+1)):INDEX($C$1:$C$13701,MIN(13701,ROW()+設定!$B$26))))*10^(設定!$B$27/20)),1,0))</f>
        <v>0</v>
      </c>
      <c r="G13061" s="33" t="n">
        <f aca="false">$G13060+IF($F13061=1,1,0)</f>
        <v>6</v>
      </c>
      <c r="H13061" s="0" t="str">
        <f aca="false">IF($F13061=1,$G13061,"")</f>
        <v/>
      </c>
    </row>
    <row r="13062" customFormat="false" ht="15" hidden="false" customHeight="false" outlineLevel="0" collapsed="false">
      <c r="A13062" s="30"/>
      <c r="B13062" s="31"/>
      <c r="C13062" s="32" t="str">
        <f aca="false">IF($A13062="","",IF(設定!$B$21="dB",10^($B13062/20),ABS($B13062)))</f>
        <v/>
      </c>
      <c r="D13062" s="32" t="str">
        <f aca="false">IF($A13062="","",$A13062^2)</f>
        <v/>
      </c>
      <c r="E13062" s="32" t="str">
        <f aca="false">IF($A13062="","",IF($C13062&lt;=0,"",1/$C13062^2))</f>
        <v/>
      </c>
      <c r="F13062" s="33" t="n">
        <f aca="false">IF(OR(ROW()-設定!$B$30&lt;2,ROW()+設定!$B$30&gt;13701,N($A13062)&lt;=0,N(INDEX($A$2:$A$13701,MIN(13700,MAX(1,ROW()-1+設定!$B$30))))&lt;=0,$A13062&lt;設定!$B$28,$A13062&gt;設定!$B$29),0,IF(AND($C13062&gt;=MAX(INDEX($C$1:$C$13701,MAX(1,ROW()-設定!$B$24)):INDEX($C$1:$C$13701,MAX(1,ROW()-1))),$C13062&gt;MAX(INDEX($C$1:$C$13701,MIN(13701,ROW()+1)):INDEX($C$1:$C$13701,MIN(13701,ROW()+設定!$B$24))),$C13062&gt;=設定!$B$32,$C13062&gt;=MAX(MIN(INDEX($C$1:$C$13701,MAX(1,ROW()-設定!$B$26)):INDEX($C$1:$C$13701,MAX(1,ROW()-1))),MIN(INDEX($C$1:$C$13701,MIN(13701,ROW()+1)):INDEX($C$1:$C$13701,MIN(13701,ROW()+設定!$B$26))))*10^(設定!$B$27/20)),1,0))</f>
        <v>0</v>
      </c>
      <c r="G13062" s="33" t="n">
        <f aca="false">$G13061+IF($F13062=1,1,0)</f>
        <v>6</v>
      </c>
      <c r="H13062" s="0" t="str">
        <f aca="false">IF($F13062=1,$G13062,"")</f>
        <v/>
      </c>
    </row>
    <row r="13063" customFormat="false" ht="15" hidden="false" customHeight="false" outlineLevel="0" collapsed="false">
      <c r="A13063" s="30"/>
      <c r="B13063" s="31"/>
      <c r="C13063" s="32" t="str">
        <f aca="false">IF($A13063="","",IF(設定!$B$21="dB",10^($B13063/20),ABS($B13063)))</f>
        <v/>
      </c>
      <c r="D13063" s="32" t="str">
        <f aca="false">IF($A13063="","",$A13063^2)</f>
        <v/>
      </c>
      <c r="E13063" s="32" t="str">
        <f aca="false">IF($A13063="","",IF($C13063&lt;=0,"",1/$C13063^2))</f>
        <v/>
      </c>
      <c r="F13063" s="33" t="n">
        <f aca="false">IF(OR(ROW()-設定!$B$30&lt;2,ROW()+設定!$B$30&gt;13701,N($A13063)&lt;=0,N(INDEX($A$2:$A$13701,MIN(13700,MAX(1,ROW()-1+設定!$B$30))))&lt;=0,$A13063&lt;設定!$B$28,$A13063&gt;設定!$B$29),0,IF(AND($C13063&gt;=MAX(INDEX($C$1:$C$13701,MAX(1,ROW()-設定!$B$24)):INDEX($C$1:$C$13701,MAX(1,ROW()-1))),$C13063&gt;MAX(INDEX($C$1:$C$13701,MIN(13701,ROW()+1)):INDEX($C$1:$C$13701,MIN(13701,ROW()+設定!$B$24))),$C13063&gt;=設定!$B$32,$C13063&gt;=MAX(MIN(INDEX($C$1:$C$13701,MAX(1,ROW()-設定!$B$26)):INDEX($C$1:$C$13701,MAX(1,ROW()-1))),MIN(INDEX($C$1:$C$13701,MIN(13701,ROW()+1)):INDEX($C$1:$C$13701,MIN(13701,ROW()+設定!$B$26))))*10^(設定!$B$27/20)),1,0))</f>
        <v>0</v>
      </c>
      <c r="G13063" s="33" t="n">
        <f aca="false">$G13062+IF($F13063=1,1,0)</f>
        <v>6</v>
      </c>
      <c r="H13063" s="0" t="str">
        <f aca="false">IF($F13063=1,$G13063,"")</f>
        <v/>
      </c>
    </row>
    <row r="13064" customFormat="false" ht="15" hidden="false" customHeight="false" outlineLevel="0" collapsed="false">
      <c r="A13064" s="30"/>
      <c r="B13064" s="31"/>
      <c r="C13064" s="32" t="str">
        <f aca="false">IF($A13064="","",IF(設定!$B$21="dB",10^($B13064/20),ABS($B13064)))</f>
        <v/>
      </c>
      <c r="D13064" s="32" t="str">
        <f aca="false">IF($A13064="","",$A13064^2)</f>
        <v/>
      </c>
      <c r="E13064" s="32" t="str">
        <f aca="false">IF($A13064="","",IF($C13064&lt;=0,"",1/$C13064^2))</f>
        <v/>
      </c>
      <c r="F13064" s="33" t="n">
        <f aca="false">IF(OR(ROW()-設定!$B$30&lt;2,ROW()+設定!$B$30&gt;13701,N($A13064)&lt;=0,N(INDEX($A$2:$A$13701,MIN(13700,MAX(1,ROW()-1+設定!$B$30))))&lt;=0,$A13064&lt;設定!$B$28,$A13064&gt;設定!$B$29),0,IF(AND($C13064&gt;=MAX(INDEX($C$1:$C$13701,MAX(1,ROW()-設定!$B$24)):INDEX($C$1:$C$13701,MAX(1,ROW()-1))),$C13064&gt;MAX(INDEX($C$1:$C$13701,MIN(13701,ROW()+1)):INDEX($C$1:$C$13701,MIN(13701,ROW()+設定!$B$24))),$C13064&gt;=設定!$B$32,$C13064&gt;=MAX(MIN(INDEX($C$1:$C$13701,MAX(1,ROW()-設定!$B$26)):INDEX($C$1:$C$13701,MAX(1,ROW()-1))),MIN(INDEX($C$1:$C$13701,MIN(13701,ROW()+1)):INDEX($C$1:$C$13701,MIN(13701,ROW()+設定!$B$26))))*10^(設定!$B$27/20)),1,0))</f>
        <v>0</v>
      </c>
      <c r="G13064" s="33" t="n">
        <f aca="false">$G13063+IF($F13064=1,1,0)</f>
        <v>6</v>
      </c>
      <c r="H13064" s="0" t="str">
        <f aca="false">IF($F13064=1,$G13064,"")</f>
        <v/>
      </c>
    </row>
    <row r="13065" customFormat="false" ht="15" hidden="false" customHeight="false" outlineLevel="0" collapsed="false">
      <c r="A13065" s="30"/>
      <c r="B13065" s="31"/>
      <c r="C13065" s="32" t="str">
        <f aca="false">IF($A13065="","",IF(設定!$B$21="dB",10^($B13065/20),ABS($B13065)))</f>
        <v/>
      </c>
      <c r="D13065" s="32" t="str">
        <f aca="false">IF($A13065="","",$A13065^2)</f>
        <v/>
      </c>
      <c r="E13065" s="32" t="str">
        <f aca="false">IF($A13065="","",IF($C13065&lt;=0,"",1/$C13065^2))</f>
        <v/>
      </c>
      <c r="F13065" s="33" t="n">
        <f aca="false">IF(OR(ROW()-設定!$B$30&lt;2,ROW()+設定!$B$30&gt;13701,N($A13065)&lt;=0,N(INDEX($A$2:$A$13701,MIN(13700,MAX(1,ROW()-1+設定!$B$30))))&lt;=0,$A13065&lt;設定!$B$28,$A13065&gt;設定!$B$29),0,IF(AND($C13065&gt;=MAX(INDEX($C$1:$C$13701,MAX(1,ROW()-設定!$B$24)):INDEX($C$1:$C$13701,MAX(1,ROW()-1))),$C13065&gt;MAX(INDEX($C$1:$C$13701,MIN(13701,ROW()+1)):INDEX($C$1:$C$13701,MIN(13701,ROW()+設定!$B$24))),$C13065&gt;=設定!$B$32,$C13065&gt;=MAX(MIN(INDEX($C$1:$C$13701,MAX(1,ROW()-設定!$B$26)):INDEX($C$1:$C$13701,MAX(1,ROW()-1))),MIN(INDEX($C$1:$C$13701,MIN(13701,ROW()+1)):INDEX($C$1:$C$13701,MIN(13701,ROW()+設定!$B$26))))*10^(設定!$B$27/20)),1,0))</f>
        <v>0</v>
      </c>
      <c r="G13065" s="33" t="n">
        <f aca="false">$G13064+IF($F13065=1,1,0)</f>
        <v>6</v>
      </c>
      <c r="H13065" s="0" t="str">
        <f aca="false">IF($F13065=1,$G13065,"")</f>
        <v/>
      </c>
    </row>
    <row r="13066" customFormat="false" ht="15" hidden="false" customHeight="false" outlineLevel="0" collapsed="false">
      <c r="A13066" s="30"/>
      <c r="B13066" s="31"/>
      <c r="C13066" s="32" t="str">
        <f aca="false">IF($A13066="","",IF(設定!$B$21="dB",10^($B13066/20),ABS($B13066)))</f>
        <v/>
      </c>
      <c r="D13066" s="32" t="str">
        <f aca="false">IF($A13066="","",$A13066^2)</f>
        <v/>
      </c>
      <c r="E13066" s="32" t="str">
        <f aca="false">IF($A13066="","",IF($C13066&lt;=0,"",1/$C13066^2))</f>
        <v/>
      </c>
      <c r="F13066" s="33" t="n">
        <f aca="false">IF(OR(ROW()-設定!$B$30&lt;2,ROW()+設定!$B$30&gt;13701,N($A13066)&lt;=0,N(INDEX($A$2:$A$13701,MIN(13700,MAX(1,ROW()-1+設定!$B$30))))&lt;=0,$A13066&lt;設定!$B$28,$A13066&gt;設定!$B$29),0,IF(AND($C13066&gt;=MAX(INDEX($C$1:$C$13701,MAX(1,ROW()-設定!$B$24)):INDEX($C$1:$C$13701,MAX(1,ROW()-1))),$C13066&gt;MAX(INDEX($C$1:$C$13701,MIN(13701,ROW()+1)):INDEX($C$1:$C$13701,MIN(13701,ROW()+設定!$B$24))),$C13066&gt;=設定!$B$32,$C13066&gt;=MAX(MIN(INDEX($C$1:$C$13701,MAX(1,ROW()-設定!$B$26)):INDEX($C$1:$C$13701,MAX(1,ROW()-1))),MIN(INDEX($C$1:$C$13701,MIN(13701,ROW()+1)):INDEX($C$1:$C$13701,MIN(13701,ROW()+設定!$B$26))))*10^(設定!$B$27/20)),1,0))</f>
        <v>0</v>
      </c>
      <c r="G13066" s="33" t="n">
        <f aca="false">$G13065+IF($F13066=1,1,0)</f>
        <v>6</v>
      </c>
      <c r="H13066" s="0" t="str">
        <f aca="false">IF($F13066=1,$G13066,"")</f>
        <v/>
      </c>
    </row>
    <row r="13067" customFormat="false" ht="15" hidden="false" customHeight="false" outlineLevel="0" collapsed="false">
      <c r="A13067" s="30"/>
      <c r="B13067" s="31"/>
      <c r="C13067" s="32" t="str">
        <f aca="false">IF($A13067="","",IF(設定!$B$21="dB",10^($B13067/20),ABS($B13067)))</f>
        <v/>
      </c>
      <c r="D13067" s="32" t="str">
        <f aca="false">IF($A13067="","",$A13067^2)</f>
        <v/>
      </c>
      <c r="E13067" s="32" t="str">
        <f aca="false">IF($A13067="","",IF($C13067&lt;=0,"",1/$C13067^2))</f>
        <v/>
      </c>
      <c r="F13067" s="33" t="n">
        <f aca="false">IF(OR(ROW()-設定!$B$30&lt;2,ROW()+設定!$B$30&gt;13701,N($A13067)&lt;=0,N(INDEX($A$2:$A$13701,MIN(13700,MAX(1,ROW()-1+設定!$B$30))))&lt;=0,$A13067&lt;設定!$B$28,$A13067&gt;設定!$B$29),0,IF(AND($C13067&gt;=MAX(INDEX($C$1:$C$13701,MAX(1,ROW()-設定!$B$24)):INDEX($C$1:$C$13701,MAX(1,ROW()-1))),$C13067&gt;MAX(INDEX($C$1:$C$13701,MIN(13701,ROW()+1)):INDEX($C$1:$C$13701,MIN(13701,ROW()+設定!$B$24))),$C13067&gt;=設定!$B$32,$C13067&gt;=MAX(MIN(INDEX($C$1:$C$13701,MAX(1,ROW()-設定!$B$26)):INDEX($C$1:$C$13701,MAX(1,ROW()-1))),MIN(INDEX($C$1:$C$13701,MIN(13701,ROW()+1)):INDEX($C$1:$C$13701,MIN(13701,ROW()+設定!$B$26))))*10^(設定!$B$27/20)),1,0))</f>
        <v>0</v>
      </c>
      <c r="G13067" s="33" t="n">
        <f aca="false">$G13066+IF($F13067=1,1,0)</f>
        <v>6</v>
      </c>
      <c r="H13067" s="0" t="str">
        <f aca="false">IF($F13067=1,$G13067,"")</f>
        <v/>
      </c>
    </row>
    <row r="13068" customFormat="false" ht="15" hidden="false" customHeight="false" outlineLevel="0" collapsed="false">
      <c r="A13068" s="30"/>
      <c r="B13068" s="31"/>
      <c r="C13068" s="32" t="str">
        <f aca="false">IF($A13068="","",IF(設定!$B$21="dB",10^($B13068/20),ABS($B13068)))</f>
        <v/>
      </c>
      <c r="D13068" s="32" t="str">
        <f aca="false">IF($A13068="","",$A13068^2)</f>
        <v/>
      </c>
      <c r="E13068" s="32" t="str">
        <f aca="false">IF($A13068="","",IF($C13068&lt;=0,"",1/$C13068^2))</f>
        <v/>
      </c>
      <c r="F13068" s="33" t="n">
        <f aca="false">IF(OR(ROW()-設定!$B$30&lt;2,ROW()+設定!$B$30&gt;13701,N($A13068)&lt;=0,N(INDEX($A$2:$A$13701,MIN(13700,MAX(1,ROW()-1+設定!$B$30))))&lt;=0,$A13068&lt;設定!$B$28,$A13068&gt;設定!$B$29),0,IF(AND($C13068&gt;=MAX(INDEX($C$1:$C$13701,MAX(1,ROW()-設定!$B$24)):INDEX($C$1:$C$13701,MAX(1,ROW()-1))),$C13068&gt;MAX(INDEX($C$1:$C$13701,MIN(13701,ROW()+1)):INDEX($C$1:$C$13701,MIN(13701,ROW()+設定!$B$24))),$C13068&gt;=設定!$B$32,$C13068&gt;=MAX(MIN(INDEX($C$1:$C$13701,MAX(1,ROW()-設定!$B$26)):INDEX($C$1:$C$13701,MAX(1,ROW()-1))),MIN(INDEX($C$1:$C$13701,MIN(13701,ROW()+1)):INDEX($C$1:$C$13701,MIN(13701,ROW()+設定!$B$26))))*10^(設定!$B$27/20)),1,0))</f>
        <v>0</v>
      </c>
      <c r="G13068" s="33" t="n">
        <f aca="false">$G13067+IF($F13068=1,1,0)</f>
        <v>6</v>
      </c>
      <c r="H13068" s="0" t="str">
        <f aca="false">IF($F13068=1,$G13068,"")</f>
        <v/>
      </c>
    </row>
    <row r="13069" customFormat="false" ht="15" hidden="false" customHeight="false" outlineLevel="0" collapsed="false">
      <c r="A13069" s="30"/>
      <c r="B13069" s="31"/>
      <c r="C13069" s="32" t="str">
        <f aca="false">IF($A13069="","",IF(設定!$B$21="dB",10^($B13069/20),ABS($B13069)))</f>
        <v/>
      </c>
      <c r="D13069" s="32" t="str">
        <f aca="false">IF($A13069="","",$A13069^2)</f>
        <v/>
      </c>
      <c r="E13069" s="32" t="str">
        <f aca="false">IF($A13069="","",IF($C13069&lt;=0,"",1/$C13069^2))</f>
        <v/>
      </c>
      <c r="F13069" s="33" t="n">
        <f aca="false">IF(OR(ROW()-設定!$B$30&lt;2,ROW()+設定!$B$30&gt;13701,N($A13069)&lt;=0,N(INDEX($A$2:$A$13701,MIN(13700,MAX(1,ROW()-1+設定!$B$30))))&lt;=0,$A13069&lt;設定!$B$28,$A13069&gt;設定!$B$29),0,IF(AND($C13069&gt;=MAX(INDEX($C$1:$C$13701,MAX(1,ROW()-設定!$B$24)):INDEX($C$1:$C$13701,MAX(1,ROW()-1))),$C13069&gt;MAX(INDEX($C$1:$C$13701,MIN(13701,ROW()+1)):INDEX($C$1:$C$13701,MIN(13701,ROW()+設定!$B$24))),$C13069&gt;=設定!$B$32,$C13069&gt;=MAX(MIN(INDEX($C$1:$C$13701,MAX(1,ROW()-設定!$B$26)):INDEX($C$1:$C$13701,MAX(1,ROW()-1))),MIN(INDEX($C$1:$C$13701,MIN(13701,ROW()+1)):INDEX($C$1:$C$13701,MIN(13701,ROW()+設定!$B$26))))*10^(設定!$B$27/20)),1,0))</f>
        <v>0</v>
      </c>
      <c r="G13069" s="33" t="n">
        <f aca="false">$G13068+IF($F13069=1,1,0)</f>
        <v>6</v>
      </c>
      <c r="H13069" s="0" t="str">
        <f aca="false">IF($F13069=1,$G13069,"")</f>
        <v/>
      </c>
    </row>
    <row r="13070" customFormat="false" ht="15" hidden="false" customHeight="false" outlineLevel="0" collapsed="false">
      <c r="A13070" s="30"/>
      <c r="B13070" s="31"/>
      <c r="C13070" s="32" t="str">
        <f aca="false">IF($A13070="","",IF(設定!$B$21="dB",10^($B13070/20),ABS($B13070)))</f>
        <v/>
      </c>
      <c r="D13070" s="32" t="str">
        <f aca="false">IF($A13070="","",$A13070^2)</f>
        <v/>
      </c>
      <c r="E13070" s="32" t="str">
        <f aca="false">IF($A13070="","",IF($C13070&lt;=0,"",1/$C13070^2))</f>
        <v/>
      </c>
      <c r="F13070" s="33" t="n">
        <f aca="false">IF(OR(ROW()-設定!$B$30&lt;2,ROW()+設定!$B$30&gt;13701,N($A13070)&lt;=0,N(INDEX($A$2:$A$13701,MIN(13700,MAX(1,ROW()-1+設定!$B$30))))&lt;=0,$A13070&lt;設定!$B$28,$A13070&gt;設定!$B$29),0,IF(AND($C13070&gt;=MAX(INDEX($C$1:$C$13701,MAX(1,ROW()-設定!$B$24)):INDEX($C$1:$C$13701,MAX(1,ROW()-1))),$C13070&gt;MAX(INDEX($C$1:$C$13701,MIN(13701,ROW()+1)):INDEX($C$1:$C$13701,MIN(13701,ROW()+設定!$B$24))),$C13070&gt;=設定!$B$32,$C13070&gt;=MAX(MIN(INDEX($C$1:$C$13701,MAX(1,ROW()-設定!$B$26)):INDEX($C$1:$C$13701,MAX(1,ROW()-1))),MIN(INDEX($C$1:$C$13701,MIN(13701,ROW()+1)):INDEX($C$1:$C$13701,MIN(13701,ROW()+設定!$B$26))))*10^(設定!$B$27/20)),1,0))</f>
        <v>0</v>
      </c>
      <c r="G13070" s="33" t="n">
        <f aca="false">$G13069+IF($F13070=1,1,0)</f>
        <v>6</v>
      </c>
      <c r="H13070" s="0" t="str">
        <f aca="false">IF($F13070=1,$G13070,"")</f>
        <v/>
      </c>
    </row>
    <row r="13071" customFormat="false" ht="15" hidden="false" customHeight="false" outlineLevel="0" collapsed="false">
      <c r="A13071" s="30"/>
      <c r="B13071" s="31"/>
      <c r="C13071" s="32" t="str">
        <f aca="false">IF($A13071="","",IF(設定!$B$21="dB",10^($B13071/20),ABS($B13071)))</f>
        <v/>
      </c>
      <c r="D13071" s="32" t="str">
        <f aca="false">IF($A13071="","",$A13071^2)</f>
        <v/>
      </c>
      <c r="E13071" s="32" t="str">
        <f aca="false">IF($A13071="","",IF($C13071&lt;=0,"",1/$C13071^2))</f>
        <v/>
      </c>
      <c r="F13071" s="33" t="n">
        <f aca="false">IF(OR(ROW()-設定!$B$30&lt;2,ROW()+設定!$B$30&gt;13701,N($A13071)&lt;=0,N(INDEX($A$2:$A$13701,MIN(13700,MAX(1,ROW()-1+設定!$B$30))))&lt;=0,$A13071&lt;設定!$B$28,$A13071&gt;設定!$B$29),0,IF(AND($C13071&gt;=MAX(INDEX($C$1:$C$13701,MAX(1,ROW()-設定!$B$24)):INDEX($C$1:$C$13701,MAX(1,ROW()-1))),$C13071&gt;MAX(INDEX($C$1:$C$13701,MIN(13701,ROW()+1)):INDEX($C$1:$C$13701,MIN(13701,ROW()+設定!$B$24))),$C13071&gt;=設定!$B$32,$C13071&gt;=MAX(MIN(INDEX($C$1:$C$13701,MAX(1,ROW()-設定!$B$26)):INDEX($C$1:$C$13701,MAX(1,ROW()-1))),MIN(INDEX($C$1:$C$13701,MIN(13701,ROW()+1)):INDEX($C$1:$C$13701,MIN(13701,ROW()+設定!$B$26))))*10^(設定!$B$27/20)),1,0))</f>
        <v>0</v>
      </c>
      <c r="G13071" s="33" t="n">
        <f aca="false">$G13070+IF($F13071=1,1,0)</f>
        <v>6</v>
      </c>
      <c r="H13071" s="0" t="str">
        <f aca="false">IF($F13071=1,$G13071,"")</f>
        <v/>
      </c>
    </row>
    <row r="13072" customFormat="false" ht="15" hidden="false" customHeight="false" outlineLevel="0" collapsed="false">
      <c r="A13072" s="30"/>
      <c r="B13072" s="31"/>
      <c r="C13072" s="32" t="str">
        <f aca="false">IF($A13072="","",IF(設定!$B$21="dB",10^($B13072/20),ABS($B13072)))</f>
        <v/>
      </c>
      <c r="D13072" s="32" t="str">
        <f aca="false">IF($A13072="","",$A13072^2)</f>
        <v/>
      </c>
      <c r="E13072" s="32" t="str">
        <f aca="false">IF($A13072="","",IF($C13072&lt;=0,"",1/$C13072^2))</f>
        <v/>
      </c>
      <c r="F13072" s="33" t="n">
        <f aca="false">IF(OR(ROW()-設定!$B$30&lt;2,ROW()+設定!$B$30&gt;13701,N($A13072)&lt;=0,N(INDEX($A$2:$A$13701,MIN(13700,MAX(1,ROW()-1+設定!$B$30))))&lt;=0,$A13072&lt;設定!$B$28,$A13072&gt;設定!$B$29),0,IF(AND($C13072&gt;=MAX(INDEX($C$1:$C$13701,MAX(1,ROW()-設定!$B$24)):INDEX($C$1:$C$13701,MAX(1,ROW()-1))),$C13072&gt;MAX(INDEX($C$1:$C$13701,MIN(13701,ROW()+1)):INDEX($C$1:$C$13701,MIN(13701,ROW()+設定!$B$24))),$C13072&gt;=設定!$B$32,$C13072&gt;=MAX(MIN(INDEX($C$1:$C$13701,MAX(1,ROW()-設定!$B$26)):INDEX($C$1:$C$13701,MAX(1,ROW()-1))),MIN(INDEX($C$1:$C$13701,MIN(13701,ROW()+1)):INDEX($C$1:$C$13701,MIN(13701,ROW()+設定!$B$26))))*10^(設定!$B$27/20)),1,0))</f>
        <v>0</v>
      </c>
      <c r="G13072" s="33" t="n">
        <f aca="false">$G13071+IF($F13072=1,1,0)</f>
        <v>6</v>
      </c>
      <c r="H13072" s="0" t="str">
        <f aca="false">IF($F13072=1,$G13072,"")</f>
        <v/>
      </c>
    </row>
    <row r="13073" customFormat="false" ht="15" hidden="false" customHeight="false" outlineLevel="0" collapsed="false">
      <c r="A13073" s="30"/>
      <c r="B13073" s="31"/>
      <c r="C13073" s="32" t="str">
        <f aca="false">IF($A13073="","",IF(設定!$B$21="dB",10^($B13073/20),ABS($B13073)))</f>
        <v/>
      </c>
      <c r="D13073" s="32" t="str">
        <f aca="false">IF($A13073="","",$A13073^2)</f>
        <v/>
      </c>
      <c r="E13073" s="32" t="str">
        <f aca="false">IF($A13073="","",IF($C13073&lt;=0,"",1/$C13073^2))</f>
        <v/>
      </c>
      <c r="F13073" s="33" t="n">
        <f aca="false">IF(OR(ROW()-設定!$B$30&lt;2,ROW()+設定!$B$30&gt;13701,N($A13073)&lt;=0,N(INDEX($A$2:$A$13701,MIN(13700,MAX(1,ROW()-1+設定!$B$30))))&lt;=0,$A13073&lt;設定!$B$28,$A13073&gt;設定!$B$29),0,IF(AND($C13073&gt;=MAX(INDEX($C$1:$C$13701,MAX(1,ROW()-設定!$B$24)):INDEX($C$1:$C$13701,MAX(1,ROW()-1))),$C13073&gt;MAX(INDEX($C$1:$C$13701,MIN(13701,ROW()+1)):INDEX($C$1:$C$13701,MIN(13701,ROW()+設定!$B$24))),$C13073&gt;=設定!$B$32,$C13073&gt;=MAX(MIN(INDEX($C$1:$C$13701,MAX(1,ROW()-設定!$B$26)):INDEX($C$1:$C$13701,MAX(1,ROW()-1))),MIN(INDEX($C$1:$C$13701,MIN(13701,ROW()+1)):INDEX($C$1:$C$13701,MIN(13701,ROW()+設定!$B$26))))*10^(設定!$B$27/20)),1,0))</f>
        <v>0</v>
      </c>
      <c r="G13073" s="33" t="n">
        <f aca="false">$G13072+IF($F13073=1,1,0)</f>
        <v>6</v>
      </c>
      <c r="H13073" s="0" t="str">
        <f aca="false">IF($F13073=1,$G13073,"")</f>
        <v/>
      </c>
    </row>
    <row r="13074" customFormat="false" ht="15" hidden="false" customHeight="false" outlineLevel="0" collapsed="false">
      <c r="A13074" s="30"/>
      <c r="B13074" s="31"/>
      <c r="C13074" s="32" t="str">
        <f aca="false">IF($A13074="","",IF(設定!$B$21="dB",10^($B13074/20),ABS($B13074)))</f>
        <v/>
      </c>
      <c r="D13074" s="32" t="str">
        <f aca="false">IF($A13074="","",$A13074^2)</f>
        <v/>
      </c>
      <c r="E13074" s="32" t="str">
        <f aca="false">IF($A13074="","",IF($C13074&lt;=0,"",1/$C13074^2))</f>
        <v/>
      </c>
      <c r="F13074" s="33" t="n">
        <f aca="false">IF(OR(ROW()-設定!$B$30&lt;2,ROW()+設定!$B$30&gt;13701,N($A13074)&lt;=0,N(INDEX($A$2:$A$13701,MIN(13700,MAX(1,ROW()-1+設定!$B$30))))&lt;=0,$A13074&lt;設定!$B$28,$A13074&gt;設定!$B$29),0,IF(AND($C13074&gt;=MAX(INDEX($C$1:$C$13701,MAX(1,ROW()-設定!$B$24)):INDEX($C$1:$C$13701,MAX(1,ROW()-1))),$C13074&gt;MAX(INDEX($C$1:$C$13701,MIN(13701,ROW()+1)):INDEX($C$1:$C$13701,MIN(13701,ROW()+設定!$B$24))),$C13074&gt;=設定!$B$32,$C13074&gt;=MAX(MIN(INDEX($C$1:$C$13701,MAX(1,ROW()-設定!$B$26)):INDEX($C$1:$C$13701,MAX(1,ROW()-1))),MIN(INDEX($C$1:$C$13701,MIN(13701,ROW()+1)):INDEX($C$1:$C$13701,MIN(13701,ROW()+設定!$B$26))))*10^(設定!$B$27/20)),1,0))</f>
        <v>0</v>
      </c>
      <c r="G13074" s="33" t="n">
        <f aca="false">$G13073+IF($F13074=1,1,0)</f>
        <v>6</v>
      </c>
      <c r="H13074" s="0" t="str">
        <f aca="false">IF($F13074=1,$G13074,"")</f>
        <v/>
      </c>
    </row>
    <row r="13075" customFormat="false" ht="15" hidden="false" customHeight="false" outlineLevel="0" collapsed="false">
      <c r="A13075" s="30"/>
      <c r="B13075" s="31"/>
      <c r="C13075" s="32" t="str">
        <f aca="false">IF($A13075="","",IF(設定!$B$21="dB",10^($B13075/20),ABS($B13075)))</f>
        <v/>
      </c>
      <c r="D13075" s="32" t="str">
        <f aca="false">IF($A13075="","",$A13075^2)</f>
        <v/>
      </c>
      <c r="E13075" s="32" t="str">
        <f aca="false">IF($A13075="","",IF($C13075&lt;=0,"",1/$C13075^2))</f>
        <v/>
      </c>
      <c r="F13075" s="33" t="n">
        <f aca="false">IF(OR(ROW()-設定!$B$30&lt;2,ROW()+設定!$B$30&gt;13701,N($A13075)&lt;=0,N(INDEX($A$2:$A$13701,MIN(13700,MAX(1,ROW()-1+設定!$B$30))))&lt;=0,$A13075&lt;設定!$B$28,$A13075&gt;設定!$B$29),0,IF(AND($C13075&gt;=MAX(INDEX($C$1:$C$13701,MAX(1,ROW()-設定!$B$24)):INDEX($C$1:$C$13701,MAX(1,ROW()-1))),$C13075&gt;MAX(INDEX($C$1:$C$13701,MIN(13701,ROW()+1)):INDEX($C$1:$C$13701,MIN(13701,ROW()+設定!$B$24))),$C13075&gt;=設定!$B$32,$C13075&gt;=MAX(MIN(INDEX($C$1:$C$13701,MAX(1,ROW()-設定!$B$26)):INDEX($C$1:$C$13701,MAX(1,ROW()-1))),MIN(INDEX($C$1:$C$13701,MIN(13701,ROW()+1)):INDEX($C$1:$C$13701,MIN(13701,ROW()+設定!$B$26))))*10^(設定!$B$27/20)),1,0))</f>
        <v>0</v>
      </c>
      <c r="G13075" s="33" t="n">
        <f aca="false">$G13074+IF($F13075=1,1,0)</f>
        <v>6</v>
      </c>
      <c r="H13075" s="0" t="str">
        <f aca="false">IF($F13075=1,$G13075,"")</f>
        <v/>
      </c>
    </row>
    <row r="13076" customFormat="false" ht="15" hidden="false" customHeight="false" outlineLevel="0" collapsed="false">
      <c r="A13076" s="30"/>
      <c r="B13076" s="31"/>
      <c r="C13076" s="32" t="str">
        <f aca="false">IF($A13076="","",IF(設定!$B$21="dB",10^($B13076/20),ABS($B13076)))</f>
        <v/>
      </c>
      <c r="D13076" s="32" t="str">
        <f aca="false">IF($A13076="","",$A13076^2)</f>
        <v/>
      </c>
      <c r="E13076" s="32" t="str">
        <f aca="false">IF($A13076="","",IF($C13076&lt;=0,"",1/$C13076^2))</f>
        <v/>
      </c>
      <c r="F13076" s="33" t="n">
        <f aca="false">IF(OR(ROW()-設定!$B$30&lt;2,ROW()+設定!$B$30&gt;13701,N($A13076)&lt;=0,N(INDEX($A$2:$A$13701,MIN(13700,MAX(1,ROW()-1+設定!$B$30))))&lt;=0,$A13076&lt;設定!$B$28,$A13076&gt;設定!$B$29),0,IF(AND($C13076&gt;=MAX(INDEX($C$1:$C$13701,MAX(1,ROW()-設定!$B$24)):INDEX($C$1:$C$13701,MAX(1,ROW()-1))),$C13076&gt;MAX(INDEX($C$1:$C$13701,MIN(13701,ROW()+1)):INDEX($C$1:$C$13701,MIN(13701,ROW()+設定!$B$24))),$C13076&gt;=設定!$B$32,$C13076&gt;=MAX(MIN(INDEX($C$1:$C$13701,MAX(1,ROW()-設定!$B$26)):INDEX($C$1:$C$13701,MAX(1,ROW()-1))),MIN(INDEX($C$1:$C$13701,MIN(13701,ROW()+1)):INDEX($C$1:$C$13701,MIN(13701,ROW()+設定!$B$26))))*10^(設定!$B$27/20)),1,0))</f>
        <v>0</v>
      </c>
      <c r="G13076" s="33" t="n">
        <f aca="false">$G13075+IF($F13076=1,1,0)</f>
        <v>6</v>
      </c>
      <c r="H13076" s="0" t="str">
        <f aca="false">IF($F13076=1,$G13076,"")</f>
        <v/>
      </c>
    </row>
    <row r="13077" customFormat="false" ht="15" hidden="false" customHeight="false" outlineLevel="0" collapsed="false">
      <c r="A13077" s="30"/>
      <c r="B13077" s="31"/>
      <c r="C13077" s="32" t="str">
        <f aca="false">IF($A13077="","",IF(設定!$B$21="dB",10^($B13077/20),ABS($B13077)))</f>
        <v/>
      </c>
      <c r="D13077" s="32" t="str">
        <f aca="false">IF($A13077="","",$A13077^2)</f>
        <v/>
      </c>
      <c r="E13077" s="32" t="str">
        <f aca="false">IF($A13077="","",IF($C13077&lt;=0,"",1/$C13077^2))</f>
        <v/>
      </c>
      <c r="F13077" s="33" t="n">
        <f aca="false">IF(OR(ROW()-設定!$B$30&lt;2,ROW()+設定!$B$30&gt;13701,N($A13077)&lt;=0,N(INDEX($A$2:$A$13701,MIN(13700,MAX(1,ROW()-1+設定!$B$30))))&lt;=0,$A13077&lt;設定!$B$28,$A13077&gt;設定!$B$29),0,IF(AND($C13077&gt;=MAX(INDEX($C$1:$C$13701,MAX(1,ROW()-設定!$B$24)):INDEX($C$1:$C$13701,MAX(1,ROW()-1))),$C13077&gt;MAX(INDEX($C$1:$C$13701,MIN(13701,ROW()+1)):INDEX($C$1:$C$13701,MIN(13701,ROW()+設定!$B$24))),$C13077&gt;=設定!$B$32,$C13077&gt;=MAX(MIN(INDEX($C$1:$C$13701,MAX(1,ROW()-設定!$B$26)):INDEX($C$1:$C$13701,MAX(1,ROW()-1))),MIN(INDEX($C$1:$C$13701,MIN(13701,ROW()+1)):INDEX($C$1:$C$13701,MIN(13701,ROW()+設定!$B$26))))*10^(設定!$B$27/20)),1,0))</f>
        <v>0</v>
      </c>
      <c r="G13077" s="33" t="n">
        <f aca="false">$G13076+IF($F13077=1,1,0)</f>
        <v>6</v>
      </c>
      <c r="H13077" s="0" t="str">
        <f aca="false">IF($F13077=1,$G13077,"")</f>
        <v/>
      </c>
    </row>
    <row r="13078" customFormat="false" ht="15" hidden="false" customHeight="false" outlineLevel="0" collapsed="false">
      <c r="A13078" s="30"/>
      <c r="B13078" s="31"/>
      <c r="C13078" s="32" t="str">
        <f aca="false">IF($A13078="","",IF(設定!$B$21="dB",10^($B13078/20),ABS($B13078)))</f>
        <v/>
      </c>
      <c r="D13078" s="32" t="str">
        <f aca="false">IF($A13078="","",$A13078^2)</f>
        <v/>
      </c>
      <c r="E13078" s="32" t="str">
        <f aca="false">IF($A13078="","",IF($C13078&lt;=0,"",1/$C13078^2))</f>
        <v/>
      </c>
      <c r="F13078" s="33" t="n">
        <f aca="false">IF(OR(ROW()-設定!$B$30&lt;2,ROW()+設定!$B$30&gt;13701,N($A13078)&lt;=0,N(INDEX($A$2:$A$13701,MIN(13700,MAX(1,ROW()-1+設定!$B$30))))&lt;=0,$A13078&lt;設定!$B$28,$A13078&gt;設定!$B$29),0,IF(AND($C13078&gt;=MAX(INDEX($C$1:$C$13701,MAX(1,ROW()-設定!$B$24)):INDEX($C$1:$C$13701,MAX(1,ROW()-1))),$C13078&gt;MAX(INDEX($C$1:$C$13701,MIN(13701,ROW()+1)):INDEX($C$1:$C$13701,MIN(13701,ROW()+設定!$B$24))),$C13078&gt;=設定!$B$32,$C13078&gt;=MAX(MIN(INDEX($C$1:$C$13701,MAX(1,ROW()-設定!$B$26)):INDEX($C$1:$C$13701,MAX(1,ROW()-1))),MIN(INDEX($C$1:$C$13701,MIN(13701,ROW()+1)):INDEX($C$1:$C$13701,MIN(13701,ROW()+設定!$B$26))))*10^(設定!$B$27/20)),1,0))</f>
        <v>0</v>
      </c>
      <c r="G13078" s="33" t="n">
        <f aca="false">$G13077+IF($F13078=1,1,0)</f>
        <v>6</v>
      </c>
      <c r="H13078" s="0" t="str">
        <f aca="false">IF($F13078=1,$G13078,"")</f>
        <v/>
      </c>
    </row>
    <row r="13079" customFormat="false" ht="15" hidden="false" customHeight="false" outlineLevel="0" collapsed="false">
      <c r="A13079" s="30"/>
      <c r="B13079" s="31"/>
      <c r="C13079" s="32" t="str">
        <f aca="false">IF($A13079="","",IF(設定!$B$21="dB",10^($B13079/20),ABS($B13079)))</f>
        <v/>
      </c>
      <c r="D13079" s="32" t="str">
        <f aca="false">IF($A13079="","",$A13079^2)</f>
        <v/>
      </c>
      <c r="E13079" s="32" t="str">
        <f aca="false">IF($A13079="","",IF($C13079&lt;=0,"",1/$C13079^2))</f>
        <v/>
      </c>
      <c r="F13079" s="33" t="n">
        <f aca="false">IF(OR(ROW()-設定!$B$30&lt;2,ROW()+設定!$B$30&gt;13701,N($A13079)&lt;=0,N(INDEX($A$2:$A$13701,MIN(13700,MAX(1,ROW()-1+設定!$B$30))))&lt;=0,$A13079&lt;設定!$B$28,$A13079&gt;設定!$B$29),0,IF(AND($C13079&gt;=MAX(INDEX($C$1:$C$13701,MAX(1,ROW()-設定!$B$24)):INDEX($C$1:$C$13701,MAX(1,ROW()-1))),$C13079&gt;MAX(INDEX($C$1:$C$13701,MIN(13701,ROW()+1)):INDEX($C$1:$C$13701,MIN(13701,ROW()+設定!$B$24))),$C13079&gt;=設定!$B$32,$C13079&gt;=MAX(MIN(INDEX($C$1:$C$13701,MAX(1,ROW()-設定!$B$26)):INDEX($C$1:$C$13701,MAX(1,ROW()-1))),MIN(INDEX($C$1:$C$13701,MIN(13701,ROW()+1)):INDEX($C$1:$C$13701,MIN(13701,ROW()+設定!$B$26))))*10^(設定!$B$27/20)),1,0))</f>
        <v>0</v>
      </c>
      <c r="G13079" s="33" t="n">
        <f aca="false">$G13078+IF($F13079=1,1,0)</f>
        <v>6</v>
      </c>
      <c r="H13079" s="0" t="str">
        <f aca="false">IF($F13079=1,$G13079,"")</f>
        <v/>
      </c>
    </row>
    <row r="13080" customFormat="false" ht="15" hidden="false" customHeight="false" outlineLevel="0" collapsed="false">
      <c r="A13080" s="30"/>
      <c r="B13080" s="31"/>
      <c r="C13080" s="32" t="str">
        <f aca="false">IF($A13080="","",IF(設定!$B$21="dB",10^($B13080/20),ABS($B13080)))</f>
        <v/>
      </c>
      <c r="D13080" s="32" t="str">
        <f aca="false">IF($A13080="","",$A13080^2)</f>
        <v/>
      </c>
      <c r="E13080" s="32" t="str">
        <f aca="false">IF($A13080="","",IF($C13080&lt;=0,"",1/$C13080^2))</f>
        <v/>
      </c>
      <c r="F13080" s="33" t="n">
        <f aca="false">IF(OR(ROW()-設定!$B$30&lt;2,ROW()+設定!$B$30&gt;13701,N($A13080)&lt;=0,N(INDEX($A$2:$A$13701,MIN(13700,MAX(1,ROW()-1+設定!$B$30))))&lt;=0,$A13080&lt;設定!$B$28,$A13080&gt;設定!$B$29),0,IF(AND($C13080&gt;=MAX(INDEX($C$1:$C$13701,MAX(1,ROW()-設定!$B$24)):INDEX($C$1:$C$13701,MAX(1,ROW()-1))),$C13080&gt;MAX(INDEX($C$1:$C$13701,MIN(13701,ROW()+1)):INDEX($C$1:$C$13701,MIN(13701,ROW()+設定!$B$24))),$C13080&gt;=設定!$B$32,$C13080&gt;=MAX(MIN(INDEX($C$1:$C$13701,MAX(1,ROW()-設定!$B$26)):INDEX($C$1:$C$13701,MAX(1,ROW()-1))),MIN(INDEX($C$1:$C$13701,MIN(13701,ROW()+1)):INDEX($C$1:$C$13701,MIN(13701,ROW()+設定!$B$26))))*10^(設定!$B$27/20)),1,0))</f>
        <v>0</v>
      </c>
      <c r="G13080" s="33" t="n">
        <f aca="false">$G13079+IF($F13080=1,1,0)</f>
        <v>6</v>
      </c>
      <c r="H13080" s="0" t="str">
        <f aca="false">IF($F13080=1,$G13080,"")</f>
        <v/>
      </c>
    </row>
    <row r="13081" customFormat="false" ht="15" hidden="false" customHeight="false" outlineLevel="0" collapsed="false">
      <c r="A13081" s="30"/>
      <c r="B13081" s="31"/>
      <c r="C13081" s="32" t="str">
        <f aca="false">IF($A13081="","",IF(設定!$B$21="dB",10^($B13081/20),ABS($B13081)))</f>
        <v/>
      </c>
      <c r="D13081" s="32" t="str">
        <f aca="false">IF($A13081="","",$A13081^2)</f>
        <v/>
      </c>
      <c r="E13081" s="32" t="str">
        <f aca="false">IF($A13081="","",IF($C13081&lt;=0,"",1/$C13081^2))</f>
        <v/>
      </c>
      <c r="F13081" s="33" t="n">
        <f aca="false">IF(OR(ROW()-設定!$B$30&lt;2,ROW()+設定!$B$30&gt;13701,N($A13081)&lt;=0,N(INDEX($A$2:$A$13701,MIN(13700,MAX(1,ROW()-1+設定!$B$30))))&lt;=0,$A13081&lt;設定!$B$28,$A13081&gt;設定!$B$29),0,IF(AND($C13081&gt;=MAX(INDEX($C$1:$C$13701,MAX(1,ROW()-設定!$B$24)):INDEX($C$1:$C$13701,MAX(1,ROW()-1))),$C13081&gt;MAX(INDEX($C$1:$C$13701,MIN(13701,ROW()+1)):INDEX($C$1:$C$13701,MIN(13701,ROW()+設定!$B$24))),$C13081&gt;=設定!$B$32,$C13081&gt;=MAX(MIN(INDEX($C$1:$C$13701,MAX(1,ROW()-設定!$B$26)):INDEX($C$1:$C$13701,MAX(1,ROW()-1))),MIN(INDEX($C$1:$C$13701,MIN(13701,ROW()+1)):INDEX($C$1:$C$13701,MIN(13701,ROW()+設定!$B$26))))*10^(設定!$B$27/20)),1,0))</f>
        <v>0</v>
      </c>
      <c r="G13081" s="33" t="n">
        <f aca="false">$G13080+IF($F13081=1,1,0)</f>
        <v>6</v>
      </c>
      <c r="H13081" s="0" t="str">
        <f aca="false">IF($F13081=1,$G13081,"")</f>
        <v/>
      </c>
    </row>
    <row r="13082" customFormat="false" ht="15" hidden="false" customHeight="false" outlineLevel="0" collapsed="false">
      <c r="A13082" s="30"/>
      <c r="B13082" s="31"/>
      <c r="C13082" s="32" t="str">
        <f aca="false">IF($A13082="","",IF(設定!$B$21="dB",10^($B13082/20),ABS($B13082)))</f>
        <v/>
      </c>
      <c r="D13082" s="32" t="str">
        <f aca="false">IF($A13082="","",$A13082^2)</f>
        <v/>
      </c>
      <c r="E13082" s="32" t="str">
        <f aca="false">IF($A13082="","",IF($C13082&lt;=0,"",1/$C13082^2))</f>
        <v/>
      </c>
      <c r="F13082" s="33" t="n">
        <f aca="false">IF(OR(ROW()-設定!$B$30&lt;2,ROW()+設定!$B$30&gt;13701,N($A13082)&lt;=0,N(INDEX($A$2:$A$13701,MIN(13700,MAX(1,ROW()-1+設定!$B$30))))&lt;=0,$A13082&lt;設定!$B$28,$A13082&gt;設定!$B$29),0,IF(AND($C13082&gt;=MAX(INDEX($C$1:$C$13701,MAX(1,ROW()-設定!$B$24)):INDEX($C$1:$C$13701,MAX(1,ROW()-1))),$C13082&gt;MAX(INDEX($C$1:$C$13701,MIN(13701,ROW()+1)):INDEX($C$1:$C$13701,MIN(13701,ROW()+設定!$B$24))),$C13082&gt;=設定!$B$32,$C13082&gt;=MAX(MIN(INDEX($C$1:$C$13701,MAX(1,ROW()-設定!$B$26)):INDEX($C$1:$C$13701,MAX(1,ROW()-1))),MIN(INDEX($C$1:$C$13701,MIN(13701,ROW()+1)):INDEX($C$1:$C$13701,MIN(13701,ROW()+設定!$B$26))))*10^(設定!$B$27/20)),1,0))</f>
        <v>0</v>
      </c>
      <c r="G13082" s="33" t="n">
        <f aca="false">$G13081+IF($F13082=1,1,0)</f>
        <v>6</v>
      </c>
      <c r="H13082" s="0" t="str">
        <f aca="false">IF($F13082=1,$G13082,"")</f>
        <v/>
      </c>
    </row>
    <row r="13083" customFormat="false" ht="15" hidden="false" customHeight="false" outlineLevel="0" collapsed="false">
      <c r="A13083" s="30"/>
      <c r="B13083" s="31"/>
      <c r="C13083" s="32" t="str">
        <f aca="false">IF($A13083="","",IF(設定!$B$21="dB",10^($B13083/20),ABS($B13083)))</f>
        <v/>
      </c>
      <c r="D13083" s="32" t="str">
        <f aca="false">IF($A13083="","",$A13083^2)</f>
        <v/>
      </c>
      <c r="E13083" s="32" t="str">
        <f aca="false">IF($A13083="","",IF($C13083&lt;=0,"",1/$C13083^2))</f>
        <v/>
      </c>
      <c r="F13083" s="33" t="n">
        <f aca="false">IF(OR(ROW()-設定!$B$30&lt;2,ROW()+設定!$B$30&gt;13701,N($A13083)&lt;=0,N(INDEX($A$2:$A$13701,MIN(13700,MAX(1,ROW()-1+設定!$B$30))))&lt;=0,$A13083&lt;設定!$B$28,$A13083&gt;設定!$B$29),0,IF(AND($C13083&gt;=MAX(INDEX($C$1:$C$13701,MAX(1,ROW()-設定!$B$24)):INDEX($C$1:$C$13701,MAX(1,ROW()-1))),$C13083&gt;MAX(INDEX($C$1:$C$13701,MIN(13701,ROW()+1)):INDEX($C$1:$C$13701,MIN(13701,ROW()+設定!$B$24))),$C13083&gt;=設定!$B$32,$C13083&gt;=MAX(MIN(INDEX($C$1:$C$13701,MAX(1,ROW()-設定!$B$26)):INDEX($C$1:$C$13701,MAX(1,ROW()-1))),MIN(INDEX($C$1:$C$13701,MIN(13701,ROW()+1)):INDEX($C$1:$C$13701,MIN(13701,ROW()+設定!$B$26))))*10^(設定!$B$27/20)),1,0))</f>
        <v>0</v>
      </c>
      <c r="G13083" s="33" t="n">
        <f aca="false">$G13082+IF($F13083=1,1,0)</f>
        <v>6</v>
      </c>
      <c r="H13083" s="0" t="str">
        <f aca="false">IF($F13083=1,$G13083,"")</f>
        <v/>
      </c>
    </row>
    <row r="13084" customFormat="false" ht="15" hidden="false" customHeight="false" outlineLevel="0" collapsed="false">
      <c r="A13084" s="30"/>
      <c r="B13084" s="31"/>
      <c r="C13084" s="32" t="str">
        <f aca="false">IF($A13084="","",IF(設定!$B$21="dB",10^($B13084/20),ABS($B13084)))</f>
        <v/>
      </c>
      <c r="D13084" s="32" t="str">
        <f aca="false">IF($A13084="","",$A13084^2)</f>
        <v/>
      </c>
      <c r="E13084" s="32" t="str">
        <f aca="false">IF($A13084="","",IF($C13084&lt;=0,"",1/$C13084^2))</f>
        <v/>
      </c>
      <c r="F13084" s="33" t="n">
        <f aca="false">IF(OR(ROW()-設定!$B$30&lt;2,ROW()+設定!$B$30&gt;13701,N($A13084)&lt;=0,N(INDEX($A$2:$A$13701,MIN(13700,MAX(1,ROW()-1+設定!$B$30))))&lt;=0,$A13084&lt;設定!$B$28,$A13084&gt;設定!$B$29),0,IF(AND($C13084&gt;=MAX(INDEX($C$1:$C$13701,MAX(1,ROW()-設定!$B$24)):INDEX($C$1:$C$13701,MAX(1,ROW()-1))),$C13084&gt;MAX(INDEX($C$1:$C$13701,MIN(13701,ROW()+1)):INDEX($C$1:$C$13701,MIN(13701,ROW()+設定!$B$24))),$C13084&gt;=設定!$B$32,$C13084&gt;=MAX(MIN(INDEX($C$1:$C$13701,MAX(1,ROW()-設定!$B$26)):INDEX($C$1:$C$13701,MAX(1,ROW()-1))),MIN(INDEX($C$1:$C$13701,MIN(13701,ROW()+1)):INDEX($C$1:$C$13701,MIN(13701,ROW()+設定!$B$26))))*10^(設定!$B$27/20)),1,0))</f>
        <v>0</v>
      </c>
      <c r="G13084" s="33" t="n">
        <f aca="false">$G13083+IF($F13084=1,1,0)</f>
        <v>6</v>
      </c>
      <c r="H13084" s="0" t="str">
        <f aca="false">IF($F13084=1,$G13084,"")</f>
        <v/>
      </c>
    </row>
    <row r="13085" customFormat="false" ht="15" hidden="false" customHeight="false" outlineLevel="0" collapsed="false">
      <c r="A13085" s="30"/>
      <c r="B13085" s="31"/>
      <c r="C13085" s="32" t="str">
        <f aca="false">IF($A13085="","",IF(設定!$B$21="dB",10^($B13085/20),ABS($B13085)))</f>
        <v/>
      </c>
      <c r="D13085" s="32" t="str">
        <f aca="false">IF($A13085="","",$A13085^2)</f>
        <v/>
      </c>
      <c r="E13085" s="32" t="str">
        <f aca="false">IF($A13085="","",IF($C13085&lt;=0,"",1/$C13085^2))</f>
        <v/>
      </c>
      <c r="F13085" s="33" t="n">
        <f aca="false">IF(OR(ROW()-設定!$B$30&lt;2,ROW()+設定!$B$30&gt;13701,N($A13085)&lt;=0,N(INDEX($A$2:$A$13701,MIN(13700,MAX(1,ROW()-1+設定!$B$30))))&lt;=0,$A13085&lt;設定!$B$28,$A13085&gt;設定!$B$29),0,IF(AND($C13085&gt;=MAX(INDEX($C$1:$C$13701,MAX(1,ROW()-設定!$B$24)):INDEX($C$1:$C$13701,MAX(1,ROW()-1))),$C13085&gt;MAX(INDEX($C$1:$C$13701,MIN(13701,ROW()+1)):INDEX($C$1:$C$13701,MIN(13701,ROW()+設定!$B$24))),$C13085&gt;=設定!$B$32,$C13085&gt;=MAX(MIN(INDEX($C$1:$C$13701,MAX(1,ROW()-設定!$B$26)):INDEX($C$1:$C$13701,MAX(1,ROW()-1))),MIN(INDEX($C$1:$C$13701,MIN(13701,ROW()+1)):INDEX($C$1:$C$13701,MIN(13701,ROW()+設定!$B$26))))*10^(設定!$B$27/20)),1,0))</f>
        <v>0</v>
      </c>
      <c r="G13085" s="33" t="n">
        <f aca="false">$G13084+IF($F13085=1,1,0)</f>
        <v>6</v>
      </c>
      <c r="H13085" s="0" t="str">
        <f aca="false">IF($F13085=1,$G13085,"")</f>
        <v/>
      </c>
    </row>
    <row r="13086" customFormat="false" ht="15" hidden="false" customHeight="false" outlineLevel="0" collapsed="false">
      <c r="A13086" s="30"/>
      <c r="B13086" s="31"/>
      <c r="C13086" s="32" t="str">
        <f aca="false">IF($A13086="","",IF(設定!$B$21="dB",10^($B13086/20),ABS($B13086)))</f>
        <v/>
      </c>
      <c r="D13086" s="32" t="str">
        <f aca="false">IF($A13086="","",$A13086^2)</f>
        <v/>
      </c>
      <c r="E13086" s="32" t="str">
        <f aca="false">IF($A13086="","",IF($C13086&lt;=0,"",1/$C13086^2))</f>
        <v/>
      </c>
      <c r="F13086" s="33" t="n">
        <f aca="false">IF(OR(ROW()-設定!$B$30&lt;2,ROW()+設定!$B$30&gt;13701,N($A13086)&lt;=0,N(INDEX($A$2:$A$13701,MIN(13700,MAX(1,ROW()-1+設定!$B$30))))&lt;=0,$A13086&lt;設定!$B$28,$A13086&gt;設定!$B$29),0,IF(AND($C13086&gt;=MAX(INDEX($C$1:$C$13701,MAX(1,ROW()-設定!$B$24)):INDEX($C$1:$C$13701,MAX(1,ROW()-1))),$C13086&gt;MAX(INDEX($C$1:$C$13701,MIN(13701,ROW()+1)):INDEX($C$1:$C$13701,MIN(13701,ROW()+設定!$B$24))),$C13086&gt;=設定!$B$32,$C13086&gt;=MAX(MIN(INDEX($C$1:$C$13701,MAX(1,ROW()-設定!$B$26)):INDEX($C$1:$C$13701,MAX(1,ROW()-1))),MIN(INDEX($C$1:$C$13701,MIN(13701,ROW()+1)):INDEX($C$1:$C$13701,MIN(13701,ROW()+設定!$B$26))))*10^(設定!$B$27/20)),1,0))</f>
        <v>0</v>
      </c>
      <c r="G13086" s="33" t="n">
        <f aca="false">$G13085+IF($F13086=1,1,0)</f>
        <v>6</v>
      </c>
      <c r="H13086" s="0" t="str">
        <f aca="false">IF($F13086=1,$G13086,"")</f>
        <v/>
      </c>
    </row>
    <row r="13087" customFormat="false" ht="15" hidden="false" customHeight="false" outlineLevel="0" collapsed="false">
      <c r="A13087" s="30"/>
      <c r="B13087" s="31"/>
      <c r="C13087" s="32" t="str">
        <f aca="false">IF($A13087="","",IF(設定!$B$21="dB",10^($B13087/20),ABS($B13087)))</f>
        <v/>
      </c>
      <c r="D13087" s="32" t="str">
        <f aca="false">IF($A13087="","",$A13087^2)</f>
        <v/>
      </c>
      <c r="E13087" s="32" t="str">
        <f aca="false">IF($A13087="","",IF($C13087&lt;=0,"",1/$C13087^2))</f>
        <v/>
      </c>
      <c r="F13087" s="33" t="n">
        <f aca="false">IF(OR(ROW()-設定!$B$30&lt;2,ROW()+設定!$B$30&gt;13701,N($A13087)&lt;=0,N(INDEX($A$2:$A$13701,MIN(13700,MAX(1,ROW()-1+設定!$B$30))))&lt;=0,$A13087&lt;設定!$B$28,$A13087&gt;設定!$B$29),0,IF(AND($C13087&gt;=MAX(INDEX($C$1:$C$13701,MAX(1,ROW()-設定!$B$24)):INDEX($C$1:$C$13701,MAX(1,ROW()-1))),$C13087&gt;MAX(INDEX($C$1:$C$13701,MIN(13701,ROW()+1)):INDEX($C$1:$C$13701,MIN(13701,ROW()+設定!$B$24))),$C13087&gt;=設定!$B$32,$C13087&gt;=MAX(MIN(INDEX($C$1:$C$13701,MAX(1,ROW()-設定!$B$26)):INDEX($C$1:$C$13701,MAX(1,ROW()-1))),MIN(INDEX($C$1:$C$13701,MIN(13701,ROW()+1)):INDEX($C$1:$C$13701,MIN(13701,ROW()+設定!$B$26))))*10^(設定!$B$27/20)),1,0))</f>
        <v>0</v>
      </c>
      <c r="G13087" s="33" t="n">
        <f aca="false">$G13086+IF($F13087=1,1,0)</f>
        <v>6</v>
      </c>
      <c r="H13087" s="0" t="str">
        <f aca="false">IF($F13087=1,$G13087,"")</f>
        <v/>
      </c>
    </row>
    <row r="13088" customFormat="false" ht="15" hidden="false" customHeight="false" outlineLevel="0" collapsed="false">
      <c r="A13088" s="30"/>
      <c r="B13088" s="31"/>
      <c r="C13088" s="32" t="str">
        <f aca="false">IF($A13088="","",IF(設定!$B$21="dB",10^($B13088/20),ABS($B13088)))</f>
        <v/>
      </c>
      <c r="D13088" s="32" t="str">
        <f aca="false">IF($A13088="","",$A13088^2)</f>
        <v/>
      </c>
      <c r="E13088" s="32" t="str">
        <f aca="false">IF($A13088="","",IF($C13088&lt;=0,"",1/$C13088^2))</f>
        <v/>
      </c>
      <c r="F13088" s="33" t="n">
        <f aca="false">IF(OR(ROW()-設定!$B$30&lt;2,ROW()+設定!$B$30&gt;13701,N($A13088)&lt;=0,N(INDEX($A$2:$A$13701,MIN(13700,MAX(1,ROW()-1+設定!$B$30))))&lt;=0,$A13088&lt;設定!$B$28,$A13088&gt;設定!$B$29),0,IF(AND($C13088&gt;=MAX(INDEX($C$1:$C$13701,MAX(1,ROW()-設定!$B$24)):INDEX($C$1:$C$13701,MAX(1,ROW()-1))),$C13088&gt;MAX(INDEX($C$1:$C$13701,MIN(13701,ROW()+1)):INDEX($C$1:$C$13701,MIN(13701,ROW()+設定!$B$24))),$C13088&gt;=設定!$B$32,$C13088&gt;=MAX(MIN(INDEX($C$1:$C$13701,MAX(1,ROW()-設定!$B$26)):INDEX($C$1:$C$13701,MAX(1,ROW()-1))),MIN(INDEX($C$1:$C$13701,MIN(13701,ROW()+1)):INDEX($C$1:$C$13701,MIN(13701,ROW()+設定!$B$26))))*10^(設定!$B$27/20)),1,0))</f>
        <v>0</v>
      </c>
      <c r="G13088" s="33" t="n">
        <f aca="false">$G13087+IF($F13088=1,1,0)</f>
        <v>6</v>
      </c>
      <c r="H13088" s="0" t="str">
        <f aca="false">IF($F13088=1,$G13088,"")</f>
        <v/>
      </c>
    </row>
    <row r="13089" customFormat="false" ht="15" hidden="false" customHeight="false" outlineLevel="0" collapsed="false">
      <c r="A13089" s="30"/>
      <c r="B13089" s="31"/>
      <c r="C13089" s="32" t="str">
        <f aca="false">IF($A13089="","",IF(設定!$B$21="dB",10^($B13089/20),ABS($B13089)))</f>
        <v/>
      </c>
      <c r="D13089" s="32" t="str">
        <f aca="false">IF($A13089="","",$A13089^2)</f>
        <v/>
      </c>
      <c r="E13089" s="32" t="str">
        <f aca="false">IF($A13089="","",IF($C13089&lt;=0,"",1/$C13089^2))</f>
        <v/>
      </c>
      <c r="F13089" s="33" t="n">
        <f aca="false">IF(OR(ROW()-設定!$B$30&lt;2,ROW()+設定!$B$30&gt;13701,N($A13089)&lt;=0,N(INDEX($A$2:$A$13701,MIN(13700,MAX(1,ROW()-1+設定!$B$30))))&lt;=0,$A13089&lt;設定!$B$28,$A13089&gt;設定!$B$29),0,IF(AND($C13089&gt;=MAX(INDEX($C$1:$C$13701,MAX(1,ROW()-設定!$B$24)):INDEX($C$1:$C$13701,MAX(1,ROW()-1))),$C13089&gt;MAX(INDEX($C$1:$C$13701,MIN(13701,ROW()+1)):INDEX($C$1:$C$13701,MIN(13701,ROW()+設定!$B$24))),$C13089&gt;=設定!$B$32,$C13089&gt;=MAX(MIN(INDEX($C$1:$C$13701,MAX(1,ROW()-設定!$B$26)):INDEX($C$1:$C$13701,MAX(1,ROW()-1))),MIN(INDEX($C$1:$C$13701,MIN(13701,ROW()+1)):INDEX($C$1:$C$13701,MIN(13701,ROW()+設定!$B$26))))*10^(設定!$B$27/20)),1,0))</f>
        <v>0</v>
      </c>
      <c r="G13089" s="33" t="n">
        <f aca="false">$G13088+IF($F13089=1,1,0)</f>
        <v>6</v>
      </c>
      <c r="H13089" s="0" t="str">
        <f aca="false">IF($F13089=1,$G13089,"")</f>
        <v/>
      </c>
    </row>
    <row r="13090" customFormat="false" ht="15" hidden="false" customHeight="false" outlineLevel="0" collapsed="false">
      <c r="A13090" s="30"/>
      <c r="B13090" s="31"/>
      <c r="C13090" s="32" t="str">
        <f aca="false">IF($A13090="","",IF(設定!$B$21="dB",10^($B13090/20),ABS($B13090)))</f>
        <v/>
      </c>
      <c r="D13090" s="32" t="str">
        <f aca="false">IF($A13090="","",$A13090^2)</f>
        <v/>
      </c>
      <c r="E13090" s="32" t="str">
        <f aca="false">IF($A13090="","",IF($C13090&lt;=0,"",1/$C13090^2))</f>
        <v/>
      </c>
      <c r="F13090" s="33" t="n">
        <f aca="false">IF(OR(ROW()-設定!$B$30&lt;2,ROW()+設定!$B$30&gt;13701,N($A13090)&lt;=0,N(INDEX($A$2:$A$13701,MIN(13700,MAX(1,ROW()-1+設定!$B$30))))&lt;=0,$A13090&lt;設定!$B$28,$A13090&gt;設定!$B$29),0,IF(AND($C13090&gt;=MAX(INDEX($C$1:$C$13701,MAX(1,ROW()-設定!$B$24)):INDEX($C$1:$C$13701,MAX(1,ROW()-1))),$C13090&gt;MAX(INDEX($C$1:$C$13701,MIN(13701,ROW()+1)):INDEX($C$1:$C$13701,MIN(13701,ROW()+設定!$B$24))),$C13090&gt;=設定!$B$32,$C13090&gt;=MAX(MIN(INDEX($C$1:$C$13701,MAX(1,ROW()-設定!$B$26)):INDEX($C$1:$C$13701,MAX(1,ROW()-1))),MIN(INDEX($C$1:$C$13701,MIN(13701,ROW()+1)):INDEX($C$1:$C$13701,MIN(13701,ROW()+設定!$B$26))))*10^(設定!$B$27/20)),1,0))</f>
        <v>0</v>
      </c>
      <c r="G13090" s="33" t="n">
        <f aca="false">$G13089+IF($F13090=1,1,0)</f>
        <v>6</v>
      </c>
      <c r="H13090" s="0" t="str">
        <f aca="false">IF($F13090=1,$G13090,"")</f>
        <v/>
      </c>
    </row>
    <row r="13091" customFormat="false" ht="15" hidden="false" customHeight="false" outlineLevel="0" collapsed="false">
      <c r="A13091" s="30"/>
      <c r="B13091" s="31"/>
      <c r="C13091" s="32" t="str">
        <f aca="false">IF($A13091="","",IF(設定!$B$21="dB",10^($B13091/20),ABS($B13091)))</f>
        <v/>
      </c>
      <c r="D13091" s="32" t="str">
        <f aca="false">IF($A13091="","",$A13091^2)</f>
        <v/>
      </c>
      <c r="E13091" s="32" t="str">
        <f aca="false">IF($A13091="","",IF($C13091&lt;=0,"",1/$C13091^2))</f>
        <v/>
      </c>
      <c r="F13091" s="33" t="n">
        <f aca="false">IF(OR(ROW()-設定!$B$30&lt;2,ROW()+設定!$B$30&gt;13701,N($A13091)&lt;=0,N(INDEX($A$2:$A$13701,MIN(13700,MAX(1,ROW()-1+設定!$B$30))))&lt;=0,$A13091&lt;設定!$B$28,$A13091&gt;設定!$B$29),0,IF(AND($C13091&gt;=MAX(INDEX($C$1:$C$13701,MAX(1,ROW()-設定!$B$24)):INDEX($C$1:$C$13701,MAX(1,ROW()-1))),$C13091&gt;MAX(INDEX($C$1:$C$13701,MIN(13701,ROW()+1)):INDEX($C$1:$C$13701,MIN(13701,ROW()+設定!$B$24))),$C13091&gt;=設定!$B$32,$C13091&gt;=MAX(MIN(INDEX($C$1:$C$13701,MAX(1,ROW()-設定!$B$26)):INDEX($C$1:$C$13701,MAX(1,ROW()-1))),MIN(INDEX($C$1:$C$13701,MIN(13701,ROW()+1)):INDEX($C$1:$C$13701,MIN(13701,ROW()+設定!$B$26))))*10^(設定!$B$27/20)),1,0))</f>
        <v>0</v>
      </c>
      <c r="G13091" s="33" t="n">
        <f aca="false">$G13090+IF($F13091=1,1,0)</f>
        <v>6</v>
      </c>
      <c r="H13091" s="0" t="str">
        <f aca="false">IF($F13091=1,$G13091,"")</f>
        <v/>
      </c>
    </row>
    <row r="13092" customFormat="false" ht="15" hidden="false" customHeight="false" outlineLevel="0" collapsed="false">
      <c r="A13092" s="30"/>
      <c r="B13092" s="31"/>
      <c r="C13092" s="32" t="str">
        <f aca="false">IF($A13092="","",IF(設定!$B$21="dB",10^($B13092/20),ABS($B13092)))</f>
        <v/>
      </c>
      <c r="D13092" s="32" t="str">
        <f aca="false">IF($A13092="","",$A13092^2)</f>
        <v/>
      </c>
      <c r="E13092" s="32" t="str">
        <f aca="false">IF($A13092="","",IF($C13092&lt;=0,"",1/$C13092^2))</f>
        <v/>
      </c>
      <c r="F13092" s="33" t="n">
        <f aca="false">IF(OR(ROW()-設定!$B$30&lt;2,ROW()+設定!$B$30&gt;13701,N($A13092)&lt;=0,N(INDEX($A$2:$A$13701,MIN(13700,MAX(1,ROW()-1+設定!$B$30))))&lt;=0,$A13092&lt;設定!$B$28,$A13092&gt;設定!$B$29),0,IF(AND($C13092&gt;=MAX(INDEX($C$1:$C$13701,MAX(1,ROW()-設定!$B$24)):INDEX($C$1:$C$13701,MAX(1,ROW()-1))),$C13092&gt;MAX(INDEX($C$1:$C$13701,MIN(13701,ROW()+1)):INDEX($C$1:$C$13701,MIN(13701,ROW()+設定!$B$24))),$C13092&gt;=設定!$B$32,$C13092&gt;=MAX(MIN(INDEX($C$1:$C$13701,MAX(1,ROW()-設定!$B$26)):INDEX($C$1:$C$13701,MAX(1,ROW()-1))),MIN(INDEX($C$1:$C$13701,MIN(13701,ROW()+1)):INDEX($C$1:$C$13701,MIN(13701,ROW()+設定!$B$26))))*10^(設定!$B$27/20)),1,0))</f>
        <v>0</v>
      </c>
      <c r="G13092" s="33" t="n">
        <f aca="false">$G13091+IF($F13092=1,1,0)</f>
        <v>6</v>
      </c>
      <c r="H13092" s="0" t="str">
        <f aca="false">IF($F13092=1,$G13092,"")</f>
        <v/>
      </c>
    </row>
    <row r="13093" customFormat="false" ht="15" hidden="false" customHeight="false" outlineLevel="0" collapsed="false">
      <c r="A13093" s="30"/>
      <c r="B13093" s="31"/>
      <c r="C13093" s="32" t="str">
        <f aca="false">IF($A13093="","",IF(設定!$B$21="dB",10^($B13093/20),ABS($B13093)))</f>
        <v/>
      </c>
      <c r="D13093" s="32" t="str">
        <f aca="false">IF($A13093="","",$A13093^2)</f>
        <v/>
      </c>
      <c r="E13093" s="32" t="str">
        <f aca="false">IF($A13093="","",IF($C13093&lt;=0,"",1/$C13093^2))</f>
        <v/>
      </c>
      <c r="F13093" s="33" t="n">
        <f aca="false">IF(OR(ROW()-設定!$B$30&lt;2,ROW()+設定!$B$30&gt;13701,N($A13093)&lt;=0,N(INDEX($A$2:$A$13701,MIN(13700,MAX(1,ROW()-1+設定!$B$30))))&lt;=0,$A13093&lt;設定!$B$28,$A13093&gt;設定!$B$29),0,IF(AND($C13093&gt;=MAX(INDEX($C$1:$C$13701,MAX(1,ROW()-設定!$B$24)):INDEX($C$1:$C$13701,MAX(1,ROW()-1))),$C13093&gt;MAX(INDEX($C$1:$C$13701,MIN(13701,ROW()+1)):INDEX($C$1:$C$13701,MIN(13701,ROW()+設定!$B$24))),$C13093&gt;=設定!$B$32,$C13093&gt;=MAX(MIN(INDEX($C$1:$C$13701,MAX(1,ROW()-設定!$B$26)):INDEX($C$1:$C$13701,MAX(1,ROW()-1))),MIN(INDEX($C$1:$C$13701,MIN(13701,ROW()+1)):INDEX($C$1:$C$13701,MIN(13701,ROW()+設定!$B$26))))*10^(設定!$B$27/20)),1,0))</f>
        <v>0</v>
      </c>
      <c r="G13093" s="33" t="n">
        <f aca="false">$G13092+IF($F13093=1,1,0)</f>
        <v>6</v>
      </c>
      <c r="H13093" s="0" t="str">
        <f aca="false">IF($F13093=1,$G13093,"")</f>
        <v/>
      </c>
    </row>
    <row r="13094" customFormat="false" ht="15" hidden="false" customHeight="false" outlineLevel="0" collapsed="false">
      <c r="A13094" s="30"/>
      <c r="B13094" s="31"/>
      <c r="C13094" s="32" t="str">
        <f aca="false">IF($A13094="","",IF(設定!$B$21="dB",10^($B13094/20),ABS($B13094)))</f>
        <v/>
      </c>
      <c r="D13094" s="32" t="str">
        <f aca="false">IF($A13094="","",$A13094^2)</f>
        <v/>
      </c>
      <c r="E13094" s="32" t="str">
        <f aca="false">IF($A13094="","",IF($C13094&lt;=0,"",1/$C13094^2))</f>
        <v/>
      </c>
      <c r="F13094" s="33" t="n">
        <f aca="false">IF(OR(ROW()-設定!$B$30&lt;2,ROW()+設定!$B$30&gt;13701,N($A13094)&lt;=0,N(INDEX($A$2:$A$13701,MIN(13700,MAX(1,ROW()-1+設定!$B$30))))&lt;=0,$A13094&lt;設定!$B$28,$A13094&gt;設定!$B$29),0,IF(AND($C13094&gt;=MAX(INDEX($C$1:$C$13701,MAX(1,ROW()-設定!$B$24)):INDEX($C$1:$C$13701,MAX(1,ROW()-1))),$C13094&gt;MAX(INDEX($C$1:$C$13701,MIN(13701,ROW()+1)):INDEX($C$1:$C$13701,MIN(13701,ROW()+設定!$B$24))),$C13094&gt;=設定!$B$32,$C13094&gt;=MAX(MIN(INDEX($C$1:$C$13701,MAX(1,ROW()-設定!$B$26)):INDEX($C$1:$C$13701,MAX(1,ROW()-1))),MIN(INDEX($C$1:$C$13701,MIN(13701,ROW()+1)):INDEX($C$1:$C$13701,MIN(13701,ROW()+設定!$B$26))))*10^(設定!$B$27/20)),1,0))</f>
        <v>0</v>
      </c>
      <c r="G13094" s="33" t="n">
        <f aca="false">$G13093+IF($F13094=1,1,0)</f>
        <v>6</v>
      </c>
      <c r="H13094" s="0" t="str">
        <f aca="false">IF($F13094=1,$G13094,"")</f>
        <v/>
      </c>
    </row>
    <row r="13095" customFormat="false" ht="15" hidden="false" customHeight="false" outlineLevel="0" collapsed="false">
      <c r="A13095" s="30"/>
      <c r="B13095" s="31"/>
      <c r="C13095" s="32" t="str">
        <f aca="false">IF($A13095="","",IF(設定!$B$21="dB",10^($B13095/20),ABS($B13095)))</f>
        <v/>
      </c>
      <c r="D13095" s="32" t="str">
        <f aca="false">IF($A13095="","",$A13095^2)</f>
        <v/>
      </c>
      <c r="E13095" s="32" t="str">
        <f aca="false">IF($A13095="","",IF($C13095&lt;=0,"",1/$C13095^2))</f>
        <v/>
      </c>
      <c r="F13095" s="33" t="n">
        <f aca="false">IF(OR(ROW()-設定!$B$30&lt;2,ROW()+設定!$B$30&gt;13701,N($A13095)&lt;=0,N(INDEX($A$2:$A$13701,MIN(13700,MAX(1,ROW()-1+設定!$B$30))))&lt;=0,$A13095&lt;設定!$B$28,$A13095&gt;設定!$B$29),0,IF(AND($C13095&gt;=MAX(INDEX($C$1:$C$13701,MAX(1,ROW()-設定!$B$24)):INDEX($C$1:$C$13701,MAX(1,ROW()-1))),$C13095&gt;MAX(INDEX($C$1:$C$13701,MIN(13701,ROW()+1)):INDEX($C$1:$C$13701,MIN(13701,ROW()+設定!$B$24))),$C13095&gt;=設定!$B$32,$C13095&gt;=MAX(MIN(INDEX($C$1:$C$13701,MAX(1,ROW()-設定!$B$26)):INDEX($C$1:$C$13701,MAX(1,ROW()-1))),MIN(INDEX($C$1:$C$13701,MIN(13701,ROW()+1)):INDEX($C$1:$C$13701,MIN(13701,ROW()+設定!$B$26))))*10^(設定!$B$27/20)),1,0))</f>
        <v>0</v>
      </c>
      <c r="G13095" s="33" t="n">
        <f aca="false">$G13094+IF($F13095=1,1,0)</f>
        <v>6</v>
      </c>
      <c r="H13095" s="0" t="str">
        <f aca="false">IF($F13095=1,$G13095,"")</f>
        <v/>
      </c>
    </row>
    <row r="13096" customFormat="false" ht="15" hidden="false" customHeight="false" outlineLevel="0" collapsed="false">
      <c r="A13096" s="30"/>
      <c r="B13096" s="31"/>
      <c r="C13096" s="32" t="str">
        <f aca="false">IF($A13096="","",IF(設定!$B$21="dB",10^($B13096/20),ABS($B13096)))</f>
        <v/>
      </c>
      <c r="D13096" s="32" t="str">
        <f aca="false">IF($A13096="","",$A13096^2)</f>
        <v/>
      </c>
      <c r="E13096" s="32" t="str">
        <f aca="false">IF($A13096="","",IF($C13096&lt;=0,"",1/$C13096^2))</f>
        <v/>
      </c>
      <c r="F13096" s="33" t="n">
        <f aca="false">IF(OR(ROW()-設定!$B$30&lt;2,ROW()+設定!$B$30&gt;13701,N($A13096)&lt;=0,N(INDEX($A$2:$A$13701,MIN(13700,MAX(1,ROW()-1+設定!$B$30))))&lt;=0,$A13096&lt;設定!$B$28,$A13096&gt;設定!$B$29),0,IF(AND($C13096&gt;=MAX(INDEX($C$1:$C$13701,MAX(1,ROW()-設定!$B$24)):INDEX($C$1:$C$13701,MAX(1,ROW()-1))),$C13096&gt;MAX(INDEX($C$1:$C$13701,MIN(13701,ROW()+1)):INDEX($C$1:$C$13701,MIN(13701,ROW()+設定!$B$24))),$C13096&gt;=設定!$B$32,$C13096&gt;=MAX(MIN(INDEX($C$1:$C$13701,MAX(1,ROW()-設定!$B$26)):INDEX($C$1:$C$13701,MAX(1,ROW()-1))),MIN(INDEX($C$1:$C$13701,MIN(13701,ROW()+1)):INDEX($C$1:$C$13701,MIN(13701,ROW()+設定!$B$26))))*10^(設定!$B$27/20)),1,0))</f>
        <v>0</v>
      </c>
      <c r="G13096" s="33" t="n">
        <f aca="false">$G13095+IF($F13096=1,1,0)</f>
        <v>6</v>
      </c>
      <c r="H13096" s="0" t="str">
        <f aca="false">IF($F13096=1,$G13096,"")</f>
        <v/>
      </c>
    </row>
    <row r="13097" customFormat="false" ht="15" hidden="false" customHeight="false" outlineLevel="0" collapsed="false">
      <c r="A13097" s="30"/>
      <c r="B13097" s="31"/>
      <c r="C13097" s="32" t="str">
        <f aca="false">IF($A13097="","",IF(設定!$B$21="dB",10^($B13097/20),ABS($B13097)))</f>
        <v/>
      </c>
      <c r="D13097" s="32" t="str">
        <f aca="false">IF($A13097="","",$A13097^2)</f>
        <v/>
      </c>
      <c r="E13097" s="32" t="str">
        <f aca="false">IF($A13097="","",IF($C13097&lt;=0,"",1/$C13097^2))</f>
        <v/>
      </c>
      <c r="F13097" s="33" t="n">
        <f aca="false">IF(OR(ROW()-設定!$B$30&lt;2,ROW()+設定!$B$30&gt;13701,N($A13097)&lt;=0,N(INDEX($A$2:$A$13701,MIN(13700,MAX(1,ROW()-1+設定!$B$30))))&lt;=0,$A13097&lt;設定!$B$28,$A13097&gt;設定!$B$29),0,IF(AND($C13097&gt;=MAX(INDEX($C$1:$C$13701,MAX(1,ROW()-設定!$B$24)):INDEX($C$1:$C$13701,MAX(1,ROW()-1))),$C13097&gt;MAX(INDEX($C$1:$C$13701,MIN(13701,ROW()+1)):INDEX($C$1:$C$13701,MIN(13701,ROW()+設定!$B$24))),$C13097&gt;=設定!$B$32,$C13097&gt;=MAX(MIN(INDEX($C$1:$C$13701,MAX(1,ROW()-設定!$B$26)):INDEX($C$1:$C$13701,MAX(1,ROW()-1))),MIN(INDEX($C$1:$C$13701,MIN(13701,ROW()+1)):INDEX($C$1:$C$13701,MIN(13701,ROW()+設定!$B$26))))*10^(設定!$B$27/20)),1,0))</f>
        <v>0</v>
      </c>
      <c r="G13097" s="33" t="n">
        <f aca="false">$G13096+IF($F13097=1,1,0)</f>
        <v>6</v>
      </c>
      <c r="H13097" s="0" t="str">
        <f aca="false">IF($F13097=1,$G13097,"")</f>
        <v/>
      </c>
    </row>
    <row r="13098" customFormat="false" ht="15" hidden="false" customHeight="false" outlineLevel="0" collapsed="false">
      <c r="A13098" s="30"/>
      <c r="B13098" s="31"/>
      <c r="C13098" s="32" t="str">
        <f aca="false">IF($A13098="","",IF(設定!$B$21="dB",10^($B13098/20),ABS($B13098)))</f>
        <v/>
      </c>
      <c r="D13098" s="32" t="str">
        <f aca="false">IF($A13098="","",$A13098^2)</f>
        <v/>
      </c>
      <c r="E13098" s="32" t="str">
        <f aca="false">IF($A13098="","",IF($C13098&lt;=0,"",1/$C13098^2))</f>
        <v/>
      </c>
      <c r="F13098" s="33" t="n">
        <f aca="false">IF(OR(ROW()-設定!$B$30&lt;2,ROW()+設定!$B$30&gt;13701,N($A13098)&lt;=0,N(INDEX($A$2:$A$13701,MIN(13700,MAX(1,ROW()-1+設定!$B$30))))&lt;=0,$A13098&lt;設定!$B$28,$A13098&gt;設定!$B$29),0,IF(AND($C13098&gt;=MAX(INDEX($C$1:$C$13701,MAX(1,ROW()-設定!$B$24)):INDEX($C$1:$C$13701,MAX(1,ROW()-1))),$C13098&gt;MAX(INDEX($C$1:$C$13701,MIN(13701,ROW()+1)):INDEX($C$1:$C$13701,MIN(13701,ROW()+設定!$B$24))),$C13098&gt;=設定!$B$32,$C13098&gt;=MAX(MIN(INDEX($C$1:$C$13701,MAX(1,ROW()-設定!$B$26)):INDEX($C$1:$C$13701,MAX(1,ROW()-1))),MIN(INDEX($C$1:$C$13701,MIN(13701,ROW()+1)):INDEX($C$1:$C$13701,MIN(13701,ROW()+設定!$B$26))))*10^(設定!$B$27/20)),1,0))</f>
        <v>0</v>
      </c>
      <c r="G13098" s="33" t="n">
        <f aca="false">$G13097+IF($F13098=1,1,0)</f>
        <v>6</v>
      </c>
      <c r="H13098" s="0" t="str">
        <f aca="false">IF($F13098=1,$G13098,"")</f>
        <v/>
      </c>
    </row>
    <row r="13099" customFormat="false" ht="15" hidden="false" customHeight="false" outlineLevel="0" collapsed="false">
      <c r="A13099" s="30"/>
      <c r="B13099" s="31"/>
      <c r="C13099" s="32" t="str">
        <f aca="false">IF($A13099="","",IF(設定!$B$21="dB",10^($B13099/20),ABS($B13099)))</f>
        <v/>
      </c>
      <c r="D13099" s="32" t="str">
        <f aca="false">IF($A13099="","",$A13099^2)</f>
        <v/>
      </c>
      <c r="E13099" s="32" t="str">
        <f aca="false">IF($A13099="","",IF($C13099&lt;=0,"",1/$C13099^2))</f>
        <v/>
      </c>
      <c r="F13099" s="33" t="n">
        <f aca="false">IF(OR(ROW()-設定!$B$30&lt;2,ROW()+設定!$B$30&gt;13701,N($A13099)&lt;=0,N(INDEX($A$2:$A$13701,MIN(13700,MAX(1,ROW()-1+設定!$B$30))))&lt;=0,$A13099&lt;設定!$B$28,$A13099&gt;設定!$B$29),0,IF(AND($C13099&gt;=MAX(INDEX($C$1:$C$13701,MAX(1,ROW()-設定!$B$24)):INDEX($C$1:$C$13701,MAX(1,ROW()-1))),$C13099&gt;MAX(INDEX($C$1:$C$13701,MIN(13701,ROW()+1)):INDEX($C$1:$C$13701,MIN(13701,ROW()+設定!$B$24))),$C13099&gt;=設定!$B$32,$C13099&gt;=MAX(MIN(INDEX($C$1:$C$13701,MAX(1,ROW()-設定!$B$26)):INDEX($C$1:$C$13701,MAX(1,ROW()-1))),MIN(INDEX($C$1:$C$13701,MIN(13701,ROW()+1)):INDEX($C$1:$C$13701,MIN(13701,ROW()+設定!$B$26))))*10^(設定!$B$27/20)),1,0))</f>
        <v>0</v>
      </c>
      <c r="G13099" s="33" t="n">
        <f aca="false">$G13098+IF($F13099=1,1,0)</f>
        <v>6</v>
      </c>
      <c r="H13099" s="0" t="str">
        <f aca="false">IF($F13099=1,$G13099,"")</f>
        <v/>
      </c>
    </row>
    <row r="13100" customFormat="false" ht="15" hidden="false" customHeight="false" outlineLevel="0" collapsed="false">
      <c r="A13100" s="30"/>
      <c r="B13100" s="31"/>
      <c r="C13100" s="32" t="str">
        <f aca="false">IF($A13100="","",IF(設定!$B$21="dB",10^($B13100/20),ABS($B13100)))</f>
        <v/>
      </c>
      <c r="D13100" s="32" t="str">
        <f aca="false">IF($A13100="","",$A13100^2)</f>
        <v/>
      </c>
      <c r="E13100" s="32" t="str">
        <f aca="false">IF($A13100="","",IF($C13100&lt;=0,"",1/$C13100^2))</f>
        <v/>
      </c>
      <c r="F13100" s="33" t="n">
        <f aca="false">IF(OR(ROW()-設定!$B$30&lt;2,ROW()+設定!$B$30&gt;13701,N($A13100)&lt;=0,N(INDEX($A$2:$A$13701,MIN(13700,MAX(1,ROW()-1+設定!$B$30))))&lt;=0,$A13100&lt;設定!$B$28,$A13100&gt;設定!$B$29),0,IF(AND($C13100&gt;=MAX(INDEX($C$1:$C$13701,MAX(1,ROW()-設定!$B$24)):INDEX($C$1:$C$13701,MAX(1,ROW()-1))),$C13100&gt;MAX(INDEX($C$1:$C$13701,MIN(13701,ROW()+1)):INDEX($C$1:$C$13701,MIN(13701,ROW()+設定!$B$24))),$C13100&gt;=設定!$B$32,$C13100&gt;=MAX(MIN(INDEX($C$1:$C$13701,MAX(1,ROW()-設定!$B$26)):INDEX($C$1:$C$13701,MAX(1,ROW()-1))),MIN(INDEX($C$1:$C$13701,MIN(13701,ROW()+1)):INDEX($C$1:$C$13701,MIN(13701,ROW()+設定!$B$26))))*10^(設定!$B$27/20)),1,0))</f>
        <v>0</v>
      </c>
      <c r="G13100" s="33" t="n">
        <f aca="false">$G13099+IF($F13100=1,1,0)</f>
        <v>6</v>
      </c>
      <c r="H13100" s="0" t="str">
        <f aca="false">IF($F13100=1,$G13100,"")</f>
        <v/>
      </c>
    </row>
    <row r="13101" customFormat="false" ht="15" hidden="false" customHeight="false" outlineLevel="0" collapsed="false">
      <c r="A13101" s="30"/>
      <c r="B13101" s="31"/>
      <c r="C13101" s="32" t="str">
        <f aca="false">IF($A13101="","",IF(設定!$B$21="dB",10^($B13101/20),ABS($B13101)))</f>
        <v/>
      </c>
      <c r="D13101" s="32" t="str">
        <f aca="false">IF($A13101="","",$A13101^2)</f>
        <v/>
      </c>
      <c r="E13101" s="32" t="str">
        <f aca="false">IF($A13101="","",IF($C13101&lt;=0,"",1/$C13101^2))</f>
        <v/>
      </c>
      <c r="F13101" s="33" t="n">
        <f aca="false">IF(OR(ROW()-設定!$B$30&lt;2,ROW()+設定!$B$30&gt;13701,N($A13101)&lt;=0,N(INDEX($A$2:$A$13701,MIN(13700,MAX(1,ROW()-1+設定!$B$30))))&lt;=0,$A13101&lt;設定!$B$28,$A13101&gt;設定!$B$29),0,IF(AND($C13101&gt;=MAX(INDEX($C$1:$C$13701,MAX(1,ROW()-設定!$B$24)):INDEX($C$1:$C$13701,MAX(1,ROW()-1))),$C13101&gt;MAX(INDEX($C$1:$C$13701,MIN(13701,ROW()+1)):INDEX($C$1:$C$13701,MIN(13701,ROW()+設定!$B$24))),$C13101&gt;=設定!$B$32,$C13101&gt;=MAX(MIN(INDEX($C$1:$C$13701,MAX(1,ROW()-設定!$B$26)):INDEX($C$1:$C$13701,MAX(1,ROW()-1))),MIN(INDEX($C$1:$C$13701,MIN(13701,ROW()+1)):INDEX($C$1:$C$13701,MIN(13701,ROW()+設定!$B$26))))*10^(設定!$B$27/20)),1,0))</f>
        <v>0</v>
      </c>
      <c r="G13101" s="33" t="n">
        <f aca="false">$G13100+IF($F13101=1,1,0)</f>
        <v>6</v>
      </c>
      <c r="H13101" s="0" t="str">
        <f aca="false">IF($F13101=1,$G13101,"")</f>
        <v/>
      </c>
    </row>
    <row r="13102" customFormat="false" ht="15" hidden="false" customHeight="false" outlineLevel="0" collapsed="false">
      <c r="A13102" s="30"/>
      <c r="B13102" s="31"/>
      <c r="C13102" s="32" t="str">
        <f aca="false">IF($A13102="","",IF(設定!$B$21="dB",10^($B13102/20),ABS($B13102)))</f>
        <v/>
      </c>
      <c r="D13102" s="32" t="str">
        <f aca="false">IF($A13102="","",$A13102^2)</f>
        <v/>
      </c>
      <c r="E13102" s="32" t="str">
        <f aca="false">IF($A13102="","",IF($C13102&lt;=0,"",1/$C13102^2))</f>
        <v/>
      </c>
      <c r="F13102" s="33" t="n">
        <f aca="false">IF(OR(ROW()-設定!$B$30&lt;2,ROW()+設定!$B$30&gt;13701,N($A13102)&lt;=0,N(INDEX($A$2:$A$13701,MIN(13700,MAX(1,ROW()-1+設定!$B$30))))&lt;=0,$A13102&lt;設定!$B$28,$A13102&gt;設定!$B$29),0,IF(AND($C13102&gt;=MAX(INDEX($C$1:$C$13701,MAX(1,ROW()-設定!$B$24)):INDEX($C$1:$C$13701,MAX(1,ROW()-1))),$C13102&gt;MAX(INDEX($C$1:$C$13701,MIN(13701,ROW()+1)):INDEX($C$1:$C$13701,MIN(13701,ROW()+設定!$B$24))),$C13102&gt;=設定!$B$32,$C13102&gt;=MAX(MIN(INDEX($C$1:$C$13701,MAX(1,ROW()-設定!$B$26)):INDEX($C$1:$C$13701,MAX(1,ROW()-1))),MIN(INDEX($C$1:$C$13701,MIN(13701,ROW()+1)):INDEX($C$1:$C$13701,MIN(13701,ROW()+設定!$B$26))))*10^(設定!$B$27/20)),1,0))</f>
        <v>0</v>
      </c>
      <c r="G13102" s="33" t="n">
        <f aca="false">$G13101+IF($F13102=1,1,0)</f>
        <v>6</v>
      </c>
      <c r="H13102" s="0" t="str">
        <f aca="false">IF($F13102=1,$G13102,"")</f>
        <v/>
      </c>
    </row>
    <row r="13103" customFormat="false" ht="15" hidden="false" customHeight="false" outlineLevel="0" collapsed="false">
      <c r="A13103" s="30"/>
      <c r="B13103" s="31"/>
      <c r="C13103" s="32" t="str">
        <f aca="false">IF($A13103="","",IF(設定!$B$21="dB",10^($B13103/20),ABS($B13103)))</f>
        <v/>
      </c>
      <c r="D13103" s="32" t="str">
        <f aca="false">IF($A13103="","",$A13103^2)</f>
        <v/>
      </c>
      <c r="E13103" s="32" t="str">
        <f aca="false">IF($A13103="","",IF($C13103&lt;=0,"",1/$C13103^2))</f>
        <v/>
      </c>
      <c r="F13103" s="33" t="n">
        <f aca="false">IF(OR(ROW()-設定!$B$30&lt;2,ROW()+設定!$B$30&gt;13701,N($A13103)&lt;=0,N(INDEX($A$2:$A$13701,MIN(13700,MAX(1,ROW()-1+設定!$B$30))))&lt;=0,$A13103&lt;設定!$B$28,$A13103&gt;設定!$B$29),0,IF(AND($C13103&gt;=MAX(INDEX($C$1:$C$13701,MAX(1,ROW()-設定!$B$24)):INDEX($C$1:$C$13701,MAX(1,ROW()-1))),$C13103&gt;MAX(INDEX($C$1:$C$13701,MIN(13701,ROW()+1)):INDEX($C$1:$C$13701,MIN(13701,ROW()+設定!$B$24))),$C13103&gt;=設定!$B$32,$C13103&gt;=MAX(MIN(INDEX($C$1:$C$13701,MAX(1,ROW()-設定!$B$26)):INDEX($C$1:$C$13701,MAX(1,ROW()-1))),MIN(INDEX($C$1:$C$13701,MIN(13701,ROW()+1)):INDEX($C$1:$C$13701,MIN(13701,ROW()+設定!$B$26))))*10^(設定!$B$27/20)),1,0))</f>
        <v>0</v>
      </c>
      <c r="G13103" s="33" t="n">
        <f aca="false">$G13102+IF($F13103=1,1,0)</f>
        <v>6</v>
      </c>
      <c r="H13103" s="0" t="str">
        <f aca="false">IF($F13103=1,$G13103,"")</f>
        <v/>
      </c>
    </row>
    <row r="13104" customFormat="false" ht="15" hidden="false" customHeight="false" outlineLevel="0" collapsed="false">
      <c r="A13104" s="30"/>
      <c r="B13104" s="31"/>
      <c r="C13104" s="32" t="str">
        <f aca="false">IF($A13104="","",IF(設定!$B$21="dB",10^($B13104/20),ABS($B13104)))</f>
        <v/>
      </c>
      <c r="D13104" s="32" t="str">
        <f aca="false">IF($A13104="","",$A13104^2)</f>
        <v/>
      </c>
      <c r="E13104" s="32" t="str">
        <f aca="false">IF($A13104="","",IF($C13104&lt;=0,"",1/$C13104^2))</f>
        <v/>
      </c>
      <c r="F13104" s="33" t="n">
        <f aca="false">IF(OR(ROW()-設定!$B$30&lt;2,ROW()+設定!$B$30&gt;13701,N($A13104)&lt;=0,N(INDEX($A$2:$A$13701,MIN(13700,MAX(1,ROW()-1+設定!$B$30))))&lt;=0,$A13104&lt;設定!$B$28,$A13104&gt;設定!$B$29),0,IF(AND($C13104&gt;=MAX(INDEX($C$1:$C$13701,MAX(1,ROW()-設定!$B$24)):INDEX($C$1:$C$13701,MAX(1,ROW()-1))),$C13104&gt;MAX(INDEX($C$1:$C$13701,MIN(13701,ROW()+1)):INDEX($C$1:$C$13701,MIN(13701,ROW()+設定!$B$24))),$C13104&gt;=設定!$B$32,$C13104&gt;=MAX(MIN(INDEX($C$1:$C$13701,MAX(1,ROW()-設定!$B$26)):INDEX($C$1:$C$13701,MAX(1,ROW()-1))),MIN(INDEX($C$1:$C$13701,MIN(13701,ROW()+1)):INDEX($C$1:$C$13701,MIN(13701,ROW()+設定!$B$26))))*10^(設定!$B$27/20)),1,0))</f>
        <v>0</v>
      </c>
      <c r="G13104" s="33" t="n">
        <f aca="false">$G13103+IF($F13104=1,1,0)</f>
        <v>6</v>
      </c>
      <c r="H13104" s="0" t="str">
        <f aca="false">IF($F13104=1,$G13104,"")</f>
        <v/>
      </c>
    </row>
    <row r="13105" customFormat="false" ht="15" hidden="false" customHeight="false" outlineLevel="0" collapsed="false">
      <c r="A13105" s="30"/>
      <c r="B13105" s="31"/>
      <c r="C13105" s="32" t="str">
        <f aca="false">IF($A13105="","",IF(設定!$B$21="dB",10^($B13105/20),ABS($B13105)))</f>
        <v/>
      </c>
      <c r="D13105" s="32" t="str">
        <f aca="false">IF($A13105="","",$A13105^2)</f>
        <v/>
      </c>
      <c r="E13105" s="32" t="str">
        <f aca="false">IF($A13105="","",IF($C13105&lt;=0,"",1/$C13105^2))</f>
        <v/>
      </c>
      <c r="F13105" s="33" t="n">
        <f aca="false">IF(OR(ROW()-設定!$B$30&lt;2,ROW()+設定!$B$30&gt;13701,N($A13105)&lt;=0,N(INDEX($A$2:$A$13701,MIN(13700,MAX(1,ROW()-1+設定!$B$30))))&lt;=0,$A13105&lt;設定!$B$28,$A13105&gt;設定!$B$29),0,IF(AND($C13105&gt;=MAX(INDEX($C$1:$C$13701,MAX(1,ROW()-設定!$B$24)):INDEX($C$1:$C$13701,MAX(1,ROW()-1))),$C13105&gt;MAX(INDEX($C$1:$C$13701,MIN(13701,ROW()+1)):INDEX($C$1:$C$13701,MIN(13701,ROW()+設定!$B$24))),$C13105&gt;=設定!$B$32,$C13105&gt;=MAX(MIN(INDEX($C$1:$C$13701,MAX(1,ROW()-設定!$B$26)):INDEX($C$1:$C$13701,MAX(1,ROW()-1))),MIN(INDEX($C$1:$C$13701,MIN(13701,ROW()+1)):INDEX($C$1:$C$13701,MIN(13701,ROW()+設定!$B$26))))*10^(設定!$B$27/20)),1,0))</f>
        <v>0</v>
      </c>
      <c r="G13105" s="33" t="n">
        <f aca="false">$G13104+IF($F13105=1,1,0)</f>
        <v>6</v>
      </c>
      <c r="H13105" s="0" t="str">
        <f aca="false">IF($F13105=1,$G13105,"")</f>
        <v/>
      </c>
    </row>
    <row r="13106" customFormat="false" ht="15" hidden="false" customHeight="false" outlineLevel="0" collapsed="false">
      <c r="A13106" s="30"/>
      <c r="B13106" s="31"/>
      <c r="C13106" s="32" t="str">
        <f aca="false">IF($A13106="","",IF(設定!$B$21="dB",10^($B13106/20),ABS($B13106)))</f>
        <v/>
      </c>
      <c r="D13106" s="32" t="str">
        <f aca="false">IF($A13106="","",$A13106^2)</f>
        <v/>
      </c>
      <c r="E13106" s="32" t="str">
        <f aca="false">IF($A13106="","",IF($C13106&lt;=0,"",1/$C13106^2))</f>
        <v/>
      </c>
      <c r="F13106" s="33" t="n">
        <f aca="false">IF(OR(ROW()-設定!$B$30&lt;2,ROW()+設定!$B$30&gt;13701,N($A13106)&lt;=0,N(INDEX($A$2:$A$13701,MIN(13700,MAX(1,ROW()-1+設定!$B$30))))&lt;=0,$A13106&lt;設定!$B$28,$A13106&gt;設定!$B$29),0,IF(AND($C13106&gt;=MAX(INDEX($C$1:$C$13701,MAX(1,ROW()-設定!$B$24)):INDEX($C$1:$C$13701,MAX(1,ROW()-1))),$C13106&gt;MAX(INDEX($C$1:$C$13701,MIN(13701,ROW()+1)):INDEX($C$1:$C$13701,MIN(13701,ROW()+設定!$B$24))),$C13106&gt;=設定!$B$32,$C13106&gt;=MAX(MIN(INDEX($C$1:$C$13701,MAX(1,ROW()-設定!$B$26)):INDEX($C$1:$C$13701,MAX(1,ROW()-1))),MIN(INDEX($C$1:$C$13701,MIN(13701,ROW()+1)):INDEX($C$1:$C$13701,MIN(13701,ROW()+設定!$B$26))))*10^(設定!$B$27/20)),1,0))</f>
        <v>0</v>
      </c>
      <c r="G13106" s="33" t="n">
        <f aca="false">$G13105+IF($F13106=1,1,0)</f>
        <v>6</v>
      </c>
      <c r="H13106" s="0" t="str">
        <f aca="false">IF($F13106=1,$G13106,"")</f>
        <v/>
      </c>
    </row>
    <row r="13107" customFormat="false" ht="15" hidden="false" customHeight="false" outlineLevel="0" collapsed="false">
      <c r="A13107" s="30"/>
      <c r="B13107" s="31"/>
      <c r="C13107" s="32" t="str">
        <f aca="false">IF($A13107="","",IF(設定!$B$21="dB",10^($B13107/20),ABS($B13107)))</f>
        <v/>
      </c>
      <c r="D13107" s="32" t="str">
        <f aca="false">IF($A13107="","",$A13107^2)</f>
        <v/>
      </c>
      <c r="E13107" s="32" t="str">
        <f aca="false">IF($A13107="","",IF($C13107&lt;=0,"",1/$C13107^2))</f>
        <v/>
      </c>
      <c r="F13107" s="33" t="n">
        <f aca="false">IF(OR(ROW()-設定!$B$30&lt;2,ROW()+設定!$B$30&gt;13701,N($A13107)&lt;=0,N(INDEX($A$2:$A$13701,MIN(13700,MAX(1,ROW()-1+設定!$B$30))))&lt;=0,$A13107&lt;設定!$B$28,$A13107&gt;設定!$B$29),0,IF(AND($C13107&gt;=MAX(INDEX($C$1:$C$13701,MAX(1,ROW()-設定!$B$24)):INDEX($C$1:$C$13701,MAX(1,ROW()-1))),$C13107&gt;MAX(INDEX($C$1:$C$13701,MIN(13701,ROW()+1)):INDEX($C$1:$C$13701,MIN(13701,ROW()+設定!$B$24))),$C13107&gt;=設定!$B$32,$C13107&gt;=MAX(MIN(INDEX($C$1:$C$13701,MAX(1,ROW()-設定!$B$26)):INDEX($C$1:$C$13701,MAX(1,ROW()-1))),MIN(INDEX($C$1:$C$13701,MIN(13701,ROW()+1)):INDEX($C$1:$C$13701,MIN(13701,ROW()+設定!$B$26))))*10^(設定!$B$27/20)),1,0))</f>
        <v>0</v>
      </c>
      <c r="G13107" s="33" t="n">
        <f aca="false">$G13106+IF($F13107=1,1,0)</f>
        <v>6</v>
      </c>
      <c r="H13107" s="0" t="str">
        <f aca="false">IF($F13107=1,$G13107,"")</f>
        <v/>
      </c>
    </row>
    <row r="13108" customFormat="false" ht="15" hidden="false" customHeight="false" outlineLevel="0" collapsed="false">
      <c r="A13108" s="30"/>
      <c r="B13108" s="31"/>
      <c r="C13108" s="32" t="str">
        <f aca="false">IF($A13108="","",IF(設定!$B$21="dB",10^($B13108/20),ABS($B13108)))</f>
        <v/>
      </c>
      <c r="D13108" s="32" t="str">
        <f aca="false">IF($A13108="","",$A13108^2)</f>
        <v/>
      </c>
      <c r="E13108" s="32" t="str">
        <f aca="false">IF($A13108="","",IF($C13108&lt;=0,"",1/$C13108^2))</f>
        <v/>
      </c>
      <c r="F13108" s="33" t="n">
        <f aca="false">IF(OR(ROW()-設定!$B$30&lt;2,ROW()+設定!$B$30&gt;13701,N($A13108)&lt;=0,N(INDEX($A$2:$A$13701,MIN(13700,MAX(1,ROW()-1+設定!$B$30))))&lt;=0,$A13108&lt;設定!$B$28,$A13108&gt;設定!$B$29),0,IF(AND($C13108&gt;=MAX(INDEX($C$1:$C$13701,MAX(1,ROW()-設定!$B$24)):INDEX($C$1:$C$13701,MAX(1,ROW()-1))),$C13108&gt;MAX(INDEX($C$1:$C$13701,MIN(13701,ROW()+1)):INDEX($C$1:$C$13701,MIN(13701,ROW()+設定!$B$24))),$C13108&gt;=設定!$B$32,$C13108&gt;=MAX(MIN(INDEX($C$1:$C$13701,MAX(1,ROW()-設定!$B$26)):INDEX($C$1:$C$13701,MAX(1,ROW()-1))),MIN(INDEX($C$1:$C$13701,MIN(13701,ROW()+1)):INDEX($C$1:$C$13701,MIN(13701,ROW()+設定!$B$26))))*10^(設定!$B$27/20)),1,0))</f>
        <v>0</v>
      </c>
      <c r="G13108" s="33" t="n">
        <f aca="false">$G13107+IF($F13108=1,1,0)</f>
        <v>6</v>
      </c>
      <c r="H13108" s="0" t="str">
        <f aca="false">IF($F13108=1,$G13108,"")</f>
        <v/>
      </c>
    </row>
    <row r="13109" customFormat="false" ht="15" hidden="false" customHeight="false" outlineLevel="0" collapsed="false">
      <c r="A13109" s="30"/>
      <c r="B13109" s="31"/>
      <c r="C13109" s="32" t="str">
        <f aca="false">IF($A13109="","",IF(設定!$B$21="dB",10^($B13109/20),ABS($B13109)))</f>
        <v/>
      </c>
      <c r="D13109" s="32" t="str">
        <f aca="false">IF($A13109="","",$A13109^2)</f>
        <v/>
      </c>
      <c r="E13109" s="32" t="str">
        <f aca="false">IF($A13109="","",IF($C13109&lt;=0,"",1/$C13109^2))</f>
        <v/>
      </c>
      <c r="F13109" s="33" t="n">
        <f aca="false">IF(OR(ROW()-設定!$B$30&lt;2,ROW()+設定!$B$30&gt;13701,N($A13109)&lt;=0,N(INDEX($A$2:$A$13701,MIN(13700,MAX(1,ROW()-1+設定!$B$30))))&lt;=0,$A13109&lt;設定!$B$28,$A13109&gt;設定!$B$29),0,IF(AND($C13109&gt;=MAX(INDEX($C$1:$C$13701,MAX(1,ROW()-設定!$B$24)):INDEX($C$1:$C$13701,MAX(1,ROW()-1))),$C13109&gt;MAX(INDEX($C$1:$C$13701,MIN(13701,ROW()+1)):INDEX($C$1:$C$13701,MIN(13701,ROW()+設定!$B$24))),$C13109&gt;=設定!$B$32,$C13109&gt;=MAX(MIN(INDEX($C$1:$C$13701,MAX(1,ROW()-設定!$B$26)):INDEX($C$1:$C$13701,MAX(1,ROW()-1))),MIN(INDEX($C$1:$C$13701,MIN(13701,ROW()+1)):INDEX($C$1:$C$13701,MIN(13701,ROW()+設定!$B$26))))*10^(設定!$B$27/20)),1,0))</f>
        <v>0</v>
      </c>
      <c r="G13109" s="33" t="n">
        <f aca="false">$G13108+IF($F13109=1,1,0)</f>
        <v>6</v>
      </c>
      <c r="H13109" s="0" t="str">
        <f aca="false">IF($F13109=1,$G13109,"")</f>
        <v/>
      </c>
    </row>
    <row r="13110" customFormat="false" ht="15" hidden="false" customHeight="false" outlineLevel="0" collapsed="false">
      <c r="A13110" s="30"/>
      <c r="B13110" s="31"/>
      <c r="C13110" s="32" t="str">
        <f aca="false">IF($A13110="","",IF(設定!$B$21="dB",10^($B13110/20),ABS($B13110)))</f>
        <v/>
      </c>
      <c r="D13110" s="32" t="str">
        <f aca="false">IF($A13110="","",$A13110^2)</f>
        <v/>
      </c>
      <c r="E13110" s="32" t="str">
        <f aca="false">IF($A13110="","",IF($C13110&lt;=0,"",1/$C13110^2))</f>
        <v/>
      </c>
      <c r="F13110" s="33" t="n">
        <f aca="false">IF(OR(ROW()-設定!$B$30&lt;2,ROW()+設定!$B$30&gt;13701,N($A13110)&lt;=0,N(INDEX($A$2:$A$13701,MIN(13700,MAX(1,ROW()-1+設定!$B$30))))&lt;=0,$A13110&lt;設定!$B$28,$A13110&gt;設定!$B$29),0,IF(AND($C13110&gt;=MAX(INDEX($C$1:$C$13701,MAX(1,ROW()-設定!$B$24)):INDEX($C$1:$C$13701,MAX(1,ROW()-1))),$C13110&gt;MAX(INDEX($C$1:$C$13701,MIN(13701,ROW()+1)):INDEX($C$1:$C$13701,MIN(13701,ROW()+設定!$B$24))),$C13110&gt;=設定!$B$32,$C13110&gt;=MAX(MIN(INDEX($C$1:$C$13701,MAX(1,ROW()-設定!$B$26)):INDEX($C$1:$C$13701,MAX(1,ROW()-1))),MIN(INDEX($C$1:$C$13701,MIN(13701,ROW()+1)):INDEX($C$1:$C$13701,MIN(13701,ROW()+設定!$B$26))))*10^(設定!$B$27/20)),1,0))</f>
        <v>0</v>
      </c>
      <c r="G13110" s="33" t="n">
        <f aca="false">$G13109+IF($F13110=1,1,0)</f>
        <v>6</v>
      </c>
      <c r="H13110" s="0" t="str">
        <f aca="false">IF($F13110=1,$G13110,"")</f>
        <v/>
      </c>
    </row>
    <row r="13111" customFormat="false" ht="15" hidden="false" customHeight="false" outlineLevel="0" collapsed="false">
      <c r="A13111" s="30"/>
      <c r="B13111" s="31"/>
      <c r="C13111" s="32" t="str">
        <f aca="false">IF($A13111="","",IF(設定!$B$21="dB",10^($B13111/20),ABS($B13111)))</f>
        <v/>
      </c>
      <c r="D13111" s="32" t="str">
        <f aca="false">IF($A13111="","",$A13111^2)</f>
        <v/>
      </c>
      <c r="E13111" s="32" t="str">
        <f aca="false">IF($A13111="","",IF($C13111&lt;=0,"",1/$C13111^2))</f>
        <v/>
      </c>
      <c r="F13111" s="33" t="n">
        <f aca="false">IF(OR(ROW()-設定!$B$30&lt;2,ROW()+設定!$B$30&gt;13701,N($A13111)&lt;=0,N(INDEX($A$2:$A$13701,MIN(13700,MAX(1,ROW()-1+設定!$B$30))))&lt;=0,$A13111&lt;設定!$B$28,$A13111&gt;設定!$B$29),0,IF(AND($C13111&gt;=MAX(INDEX($C$1:$C$13701,MAX(1,ROW()-設定!$B$24)):INDEX($C$1:$C$13701,MAX(1,ROW()-1))),$C13111&gt;MAX(INDEX($C$1:$C$13701,MIN(13701,ROW()+1)):INDEX($C$1:$C$13701,MIN(13701,ROW()+設定!$B$24))),$C13111&gt;=設定!$B$32,$C13111&gt;=MAX(MIN(INDEX($C$1:$C$13701,MAX(1,ROW()-設定!$B$26)):INDEX($C$1:$C$13701,MAX(1,ROW()-1))),MIN(INDEX($C$1:$C$13701,MIN(13701,ROW()+1)):INDEX($C$1:$C$13701,MIN(13701,ROW()+設定!$B$26))))*10^(設定!$B$27/20)),1,0))</f>
        <v>0</v>
      </c>
      <c r="G13111" s="33" t="n">
        <f aca="false">$G13110+IF($F13111=1,1,0)</f>
        <v>6</v>
      </c>
      <c r="H13111" s="0" t="str">
        <f aca="false">IF($F13111=1,$G13111,"")</f>
        <v/>
      </c>
    </row>
    <row r="13112" customFormat="false" ht="15" hidden="false" customHeight="false" outlineLevel="0" collapsed="false">
      <c r="A13112" s="30"/>
      <c r="B13112" s="31"/>
      <c r="C13112" s="32" t="str">
        <f aca="false">IF($A13112="","",IF(設定!$B$21="dB",10^($B13112/20),ABS($B13112)))</f>
        <v/>
      </c>
      <c r="D13112" s="32" t="str">
        <f aca="false">IF($A13112="","",$A13112^2)</f>
        <v/>
      </c>
      <c r="E13112" s="32" t="str">
        <f aca="false">IF($A13112="","",IF($C13112&lt;=0,"",1/$C13112^2))</f>
        <v/>
      </c>
      <c r="F13112" s="33" t="n">
        <f aca="false">IF(OR(ROW()-設定!$B$30&lt;2,ROW()+設定!$B$30&gt;13701,N($A13112)&lt;=0,N(INDEX($A$2:$A$13701,MIN(13700,MAX(1,ROW()-1+設定!$B$30))))&lt;=0,$A13112&lt;設定!$B$28,$A13112&gt;設定!$B$29),0,IF(AND($C13112&gt;=MAX(INDEX($C$1:$C$13701,MAX(1,ROW()-設定!$B$24)):INDEX($C$1:$C$13701,MAX(1,ROW()-1))),$C13112&gt;MAX(INDEX($C$1:$C$13701,MIN(13701,ROW()+1)):INDEX($C$1:$C$13701,MIN(13701,ROW()+設定!$B$24))),$C13112&gt;=設定!$B$32,$C13112&gt;=MAX(MIN(INDEX($C$1:$C$13701,MAX(1,ROW()-設定!$B$26)):INDEX($C$1:$C$13701,MAX(1,ROW()-1))),MIN(INDEX($C$1:$C$13701,MIN(13701,ROW()+1)):INDEX($C$1:$C$13701,MIN(13701,ROW()+設定!$B$26))))*10^(設定!$B$27/20)),1,0))</f>
        <v>0</v>
      </c>
      <c r="G13112" s="33" t="n">
        <f aca="false">$G13111+IF($F13112=1,1,0)</f>
        <v>6</v>
      </c>
      <c r="H13112" s="0" t="str">
        <f aca="false">IF($F13112=1,$G13112,"")</f>
        <v/>
      </c>
    </row>
    <row r="13113" customFormat="false" ht="15" hidden="false" customHeight="false" outlineLevel="0" collapsed="false">
      <c r="A13113" s="30"/>
      <c r="B13113" s="31"/>
      <c r="C13113" s="32" t="str">
        <f aca="false">IF($A13113="","",IF(設定!$B$21="dB",10^($B13113/20),ABS($B13113)))</f>
        <v/>
      </c>
      <c r="D13113" s="32" t="str">
        <f aca="false">IF($A13113="","",$A13113^2)</f>
        <v/>
      </c>
      <c r="E13113" s="32" t="str">
        <f aca="false">IF($A13113="","",IF($C13113&lt;=0,"",1/$C13113^2))</f>
        <v/>
      </c>
      <c r="F13113" s="33" t="n">
        <f aca="false">IF(OR(ROW()-設定!$B$30&lt;2,ROW()+設定!$B$30&gt;13701,N($A13113)&lt;=0,N(INDEX($A$2:$A$13701,MIN(13700,MAX(1,ROW()-1+設定!$B$30))))&lt;=0,$A13113&lt;設定!$B$28,$A13113&gt;設定!$B$29),0,IF(AND($C13113&gt;=MAX(INDEX($C$1:$C$13701,MAX(1,ROW()-設定!$B$24)):INDEX($C$1:$C$13701,MAX(1,ROW()-1))),$C13113&gt;MAX(INDEX($C$1:$C$13701,MIN(13701,ROW()+1)):INDEX($C$1:$C$13701,MIN(13701,ROW()+設定!$B$24))),$C13113&gt;=設定!$B$32,$C13113&gt;=MAX(MIN(INDEX($C$1:$C$13701,MAX(1,ROW()-設定!$B$26)):INDEX($C$1:$C$13701,MAX(1,ROW()-1))),MIN(INDEX($C$1:$C$13701,MIN(13701,ROW()+1)):INDEX($C$1:$C$13701,MIN(13701,ROW()+設定!$B$26))))*10^(設定!$B$27/20)),1,0))</f>
        <v>0</v>
      </c>
      <c r="G13113" s="33" t="n">
        <f aca="false">$G13112+IF($F13113=1,1,0)</f>
        <v>6</v>
      </c>
      <c r="H13113" s="0" t="str">
        <f aca="false">IF($F13113=1,$G13113,"")</f>
        <v/>
      </c>
    </row>
    <row r="13114" customFormat="false" ht="15" hidden="false" customHeight="false" outlineLevel="0" collapsed="false">
      <c r="A13114" s="30"/>
      <c r="B13114" s="31"/>
      <c r="C13114" s="32" t="str">
        <f aca="false">IF($A13114="","",IF(設定!$B$21="dB",10^($B13114/20),ABS($B13114)))</f>
        <v/>
      </c>
      <c r="D13114" s="32" t="str">
        <f aca="false">IF($A13114="","",$A13114^2)</f>
        <v/>
      </c>
      <c r="E13114" s="32" t="str">
        <f aca="false">IF($A13114="","",IF($C13114&lt;=0,"",1/$C13114^2))</f>
        <v/>
      </c>
      <c r="F13114" s="33" t="n">
        <f aca="false">IF(OR(ROW()-設定!$B$30&lt;2,ROW()+設定!$B$30&gt;13701,N($A13114)&lt;=0,N(INDEX($A$2:$A$13701,MIN(13700,MAX(1,ROW()-1+設定!$B$30))))&lt;=0,$A13114&lt;設定!$B$28,$A13114&gt;設定!$B$29),0,IF(AND($C13114&gt;=MAX(INDEX($C$1:$C$13701,MAX(1,ROW()-設定!$B$24)):INDEX($C$1:$C$13701,MAX(1,ROW()-1))),$C13114&gt;MAX(INDEX($C$1:$C$13701,MIN(13701,ROW()+1)):INDEX($C$1:$C$13701,MIN(13701,ROW()+設定!$B$24))),$C13114&gt;=設定!$B$32,$C13114&gt;=MAX(MIN(INDEX($C$1:$C$13701,MAX(1,ROW()-設定!$B$26)):INDEX($C$1:$C$13701,MAX(1,ROW()-1))),MIN(INDEX($C$1:$C$13701,MIN(13701,ROW()+1)):INDEX($C$1:$C$13701,MIN(13701,ROW()+設定!$B$26))))*10^(設定!$B$27/20)),1,0))</f>
        <v>0</v>
      </c>
      <c r="G13114" s="33" t="n">
        <f aca="false">$G13113+IF($F13114=1,1,0)</f>
        <v>6</v>
      </c>
      <c r="H13114" s="0" t="str">
        <f aca="false">IF($F13114=1,$G13114,"")</f>
        <v/>
      </c>
    </row>
    <row r="13115" customFormat="false" ht="15" hidden="false" customHeight="false" outlineLevel="0" collapsed="false">
      <c r="A13115" s="30"/>
      <c r="B13115" s="31"/>
      <c r="C13115" s="32" t="str">
        <f aca="false">IF($A13115="","",IF(設定!$B$21="dB",10^($B13115/20),ABS($B13115)))</f>
        <v/>
      </c>
      <c r="D13115" s="32" t="str">
        <f aca="false">IF($A13115="","",$A13115^2)</f>
        <v/>
      </c>
      <c r="E13115" s="32" t="str">
        <f aca="false">IF($A13115="","",IF($C13115&lt;=0,"",1/$C13115^2))</f>
        <v/>
      </c>
      <c r="F13115" s="33" t="n">
        <f aca="false">IF(OR(ROW()-設定!$B$30&lt;2,ROW()+設定!$B$30&gt;13701,N($A13115)&lt;=0,N(INDEX($A$2:$A$13701,MIN(13700,MAX(1,ROW()-1+設定!$B$30))))&lt;=0,$A13115&lt;設定!$B$28,$A13115&gt;設定!$B$29),0,IF(AND($C13115&gt;=MAX(INDEX($C$1:$C$13701,MAX(1,ROW()-設定!$B$24)):INDEX($C$1:$C$13701,MAX(1,ROW()-1))),$C13115&gt;MAX(INDEX($C$1:$C$13701,MIN(13701,ROW()+1)):INDEX($C$1:$C$13701,MIN(13701,ROW()+設定!$B$24))),$C13115&gt;=設定!$B$32,$C13115&gt;=MAX(MIN(INDEX($C$1:$C$13701,MAX(1,ROW()-設定!$B$26)):INDEX($C$1:$C$13701,MAX(1,ROW()-1))),MIN(INDEX($C$1:$C$13701,MIN(13701,ROW()+1)):INDEX($C$1:$C$13701,MIN(13701,ROW()+設定!$B$26))))*10^(設定!$B$27/20)),1,0))</f>
        <v>0</v>
      </c>
      <c r="G13115" s="33" t="n">
        <f aca="false">$G13114+IF($F13115=1,1,0)</f>
        <v>6</v>
      </c>
      <c r="H13115" s="0" t="str">
        <f aca="false">IF($F13115=1,$G13115,"")</f>
        <v/>
      </c>
    </row>
    <row r="13116" customFormat="false" ht="15" hidden="false" customHeight="false" outlineLevel="0" collapsed="false">
      <c r="A13116" s="30"/>
      <c r="B13116" s="31"/>
      <c r="C13116" s="32" t="str">
        <f aca="false">IF($A13116="","",IF(設定!$B$21="dB",10^($B13116/20),ABS($B13116)))</f>
        <v/>
      </c>
      <c r="D13116" s="32" t="str">
        <f aca="false">IF($A13116="","",$A13116^2)</f>
        <v/>
      </c>
      <c r="E13116" s="32" t="str">
        <f aca="false">IF($A13116="","",IF($C13116&lt;=0,"",1/$C13116^2))</f>
        <v/>
      </c>
      <c r="F13116" s="33" t="n">
        <f aca="false">IF(OR(ROW()-設定!$B$30&lt;2,ROW()+設定!$B$30&gt;13701,N($A13116)&lt;=0,N(INDEX($A$2:$A$13701,MIN(13700,MAX(1,ROW()-1+設定!$B$30))))&lt;=0,$A13116&lt;設定!$B$28,$A13116&gt;設定!$B$29),0,IF(AND($C13116&gt;=MAX(INDEX($C$1:$C$13701,MAX(1,ROW()-設定!$B$24)):INDEX($C$1:$C$13701,MAX(1,ROW()-1))),$C13116&gt;MAX(INDEX($C$1:$C$13701,MIN(13701,ROW()+1)):INDEX($C$1:$C$13701,MIN(13701,ROW()+設定!$B$24))),$C13116&gt;=設定!$B$32,$C13116&gt;=MAX(MIN(INDEX($C$1:$C$13701,MAX(1,ROW()-設定!$B$26)):INDEX($C$1:$C$13701,MAX(1,ROW()-1))),MIN(INDEX($C$1:$C$13701,MIN(13701,ROW()+1)):INDEX($C$1:$C$13701,MIN(13701,ROW()+設定!$B$26))))*10^(設定!$B$27/20)),1,0))</f>
        <v>0</v>
      </c>
      <c r="G13116" s="33" t="n">
        <f aca="false">$G13115+IF($F13116=1,1,0)</f>
        <v>6</v>
      </c>
      <c r="H13116" s="0" t="str">
        <f aca="false">IF($F13116=1,$G13116,"")</f>
        <v/>
      </c>
    </row>
    <row r="13117" customFormat="false" ht="15" hidden="false" customHeight="false" outlineLevel="0" collapsed="false">
      <c r="A13117" s="30"/>
      <c r="B13117" s="31"/>
      <c r="C13117" s="32" t="str">
        <f aca="false">IF($A13117="","",IF(設定!$B$21="dB",10^($B13117/20),ABS($B13117)))</f>
        <v/>
      </c>
      <c r="D13117" s="32" t="str">
        <f aca="false">IF($A13117="","",$A13117^2)</f>
        <v/>
      </c>
      <c r="E13117" s="32" t="str">
        <f aca="false">IF($A13117="","",IF($C13117&lt;=0,"",1/$C13117^2))</f>
        <v/>
      </c>
      <c r="F13117" s="33" t="n">
        <f aca="false">IF(OR(ROW()-設定!$B$30&lt;2,ROW()+設定!$B$30&gt;13701,N($A13117)&lt;=0,N(INDEX($A$2:$A$13701,MIN(13700,MAX(1,ROW()-1+設定!$B$30))))&lt;=0,$A13117&lt;設定!$B$28,$A13117&gt;設定!$B$29),0,IF(AND($C13117&gt;=MAX(INDEX($C$1:$C$13701,MAX(1,ROW()-設定!$B$24)):INDEX($C$1:$C$13701,MAX(1,ROW()-1))),$C13117&gt;MAX(INDEX($C$1:$C$13701,MIN(13701,ROW()+1)):INDEX($C$1:$C$13701,MIN(13701,ROW()+設定!$B$24))),$C13117&gt;=設定!$B$32,$C13117&gt;=MAX(MIN(INDEX($C$1:$C$13701,MAX(1,ROW()-設定!$B$26)):INDEX($C$1:$C$13701,MAX(1,ROW()-1))),MIN(INDEX($C$1:$C$13701,MIN(13701,ROW()+1)):INDEX($C$1:$C$13701,MIN(13701,ROW()+設定!$B$26))))*10^(設定!$B$27/20)),1,0))</f>
        <v>0</v>
      </c>
      <c r="G13117" s="33" t="n">
        <f aca="false">$G13116+IF($F13117=1,1,0)</f>
        <v>6</v>
      </c>
      <c r="H13117" s="0" t="str">
        <f aca="false">IF($F13117=1,$G13117,"")</f>
        <v/>
      </c>
    </row>
    <row r="13118" customFormat="false" ht="15" hidden="false" customHeight="false" outlineLevel="0" collapsed="false">
      <c r="A13118" s="30"/>
      <c r="B13118" s="31"/>
      <c r="C13118" s="32" t="str">
        <f aca="false">IF($A13118="","",IF(設定!$B$21="dB",10^($B13118/20),ABS($B13118)))</f>
        <v/>
      </c>
      <c r="D13118" s="32" t="str">
        <f aca="false">IF($A13118="","",$A13118^2)</f>
        <v/>
      </c>
      <c r="E13118" s="32" t="str">
        <f aca="false">IF($A13118="","",IF($C13118&lt;=0,"",1/$C13118^2))</f>
        <v/>
      </c>
      <c r="F13118" s="33" t="n">
        <f aca="false">IF(OR(ROW()-設定!$B$30&lt;2,ROW()+設定!$B$30&gt;13701,N($A13118)&lt;=0,N(INDEX($A$2:$A$13701,MIN(13700,MAX(1,ROW()-1+設定!$B$30))))&lt;=0,$A13118&lt;設定!$B$28,$A13118&gt;設定!$B$29),0,IF(AND($C13118&gt;=MAX(INDEX($C$1:$C$13701,MAX(1,ROW()-設定!$B$24)):INDEX($C$1:$C$13701,MAX(1,ROW()-1))),$C13118&gt;MAX(INDEX($C$1:$C$13701,MIN(13701,ROW()+1)):INDEX($C$1:$C$13701,MIN(13701,ROW()+設定!$B$24))),$C13118&gt;=設定!$B$32,$C13118&gt;=MAX(MIN(INDEX($C$1:$C$13701,MAX(1,ROW()-設定!$B$26)):INDEX($C$1:$C$13701,MAX(1,ROW()-1))),MIN(INDEX($C$1:$C$13701,MIN(13701,ROW()+1)):INDEX($C$1:$C$13701,MIN(13701,ROW()+設定!$B$26))))*10^(設定!$B$27/20)),1,0))</f>
        <v>0</v>
      </c>
      <c r="G13118" s="33" t="n">
        <f aca="false">$G13117+IF($F13118=1,1,0)</f>
        <v>6</v>
      </c>
      <c r="H13118" s="0" t="str">
        <f aca="false">IF($F13118=1,$G13118,"")</f>
        <v/>
      </c>
    </row>
    <row r="13119" customFormat="false" ht="15" hidden="false" customHeight="false" outlineLevel="0" collapsed="false">
      <c r="A13119" s="30"/>
      <c r="B13119" s="31"/>
      <c r="C13119" s="32" t="str">
        <f aca="false">IF($A13119="","",IF(設定!$B$21="dB",10^($B13119/20),ABS($B13119)))</f>
        <v/>
      </c>
      <c r="D13119" s="32" t="str">
        <f aca="false">IF($A13119="","",$A13119^2)</f>
        <v/>
      </c>
      <c r="E13119" s="32" t="str">
        <f aca="false">IF($A13119="","",IF($C13119&lt;=0,"",1/$C13119^2))</f>
        <v/>
      </c>
      <c r="F13119" s="33" t="n">
        <f aca="false">IF(OR(ROW()-設定!$B$30&lt;2,ROW()+設定!$B$30&gt;13701,N($A13119)&lt;=0,N(INDEX($A$2:$A$13701,MIN(13700,MAX(1,ROW()-1+設定!$B$30))))&lt;=0,$A13119&lt;設定!$B$28,$A13119&gt;設定!$B$29),0,IF(AND($C13119&gt;=MAX(INDEX($C$1:$C$13701,MAX(1,ROW()-設定!$B$24)):INDEX($C$1:$C$13701,MAX(1,ROW()-1))),$C13119&gt;MAX(INDEX($C$1:$C$13701,MIN(13701,ROW()+1)):INDEX($C$1:$C$13701,MIN(13701,ROW()+設定!$B$24))),$C13119&gt;=設定!$B$32,$C13119&gt;=MAX(MIN(INDEX($C$1:$C$13701,MAX(1,ROW()-設定!$B$26)):INDEX($C$1:$C$13701,MAX(1,ROW()-1))),MIN(INDEX($C$1:$C$13701,MIN(13701,ROW()+1)):INDEX($C$1:$C$13701,MIN(13701,ROW()+設定!$B$26))))*10^(設定!$B$27/20)),1,0))</f>
        <v>0</v>
      </c>
      <c r="G13119" s="33" t="n">
        <f aca="false">$G13118+IF($F13119=1,1,0)</f>
        <v>6</v>
      </c>
      <c r="H13119" s="0" t="str">
        <f aca="false">IF($F13119=1,$G13119,"")</f>
        <v/>
      </c>
    </row>
    <row r="13120" customFormat="false" ht="15" hidden="false" customHeight="false" outlineLevel="0" collapsed="false">
      <c r="A13120" s="30"/>
      <c r="B13120" s="31"/>
      <c r="C13120" s="32" t="str">
        <f aca="false">IF($A13120="","",IF(設定!$B$21="dB",10^($B13120/20),ABS($B13120)))</f>
        <v/>
      </c>
      <c r="D13120" s="32" t="str">
        <f aca="false">IF($A13120="","",$A13120^2)</f>
        <v/>
      </c>
      <c r="E13120" s="32" t="str">
        <f aca="false">IF($A13120="","",IF($C13120&lt;=0,"",1/$C13120^2))</f>
        <v/>
      </c>
      <c r="F13120" s="33" t="n">
        <f aca="false">IF(OR(ROW()-設定!$B$30&lt;2,ROW()+設定!$B$30&gt;13701,N($A13120)&lt;=0,N(INDEX($A$2:$A$13701,MIN(13700,MAX(1,ROW()-1+設定!$B$30))))&lt;=0,$A13120&lt;設定!$B$28,$A13120&gt;設定!$B$29),0,IF(AND($C13120&gt;=MAX(INDEX($C$1:$C$13701,MAX(1,ROW()-設定!$B$24)):INDEX($C$1:$C$13701,MAX(1,ROW()-1))),$C13120&gt;MAX(INDEX($C$1:$C$13701,MIN(13701,ROW()+1)):INDEX($C$1:$C$13701,MIN(13701,ROW()+設定!$B$24))),$C13120&gt;=設定!$B$32,$C13120&gt;=MAX(MIN(INDEX($C$1:$C$13701,MAX(1,ROW()-設定!$B$26)):INDEX($C$1:$C$13701,MAX(1,ROW()-1))),MIN(INDEX($C$1:$C$13701,MIN(13701,ROW()+1)):INDEX($C$1:$C$13701,MIN(13701,ROW()+設定!$B$26))))*10^(設定!$B$27/20)),1,0))</f>
        <v>0</v>
      </c>
      <c r="G13120" s="33" t="n">
        <f aca="false">$G13119+IF($F13120=1,1,0)</f>
        <v>6</v>
      </c>
      <c r="H13120" s="0" t="str">
        <f aca="false">IF($F13120=1,$G13120,"")</f>
        <v/>
      </c>
    </row>
    <row r="13121" customFormat="false" ht="15" hidden="false" customHeight="false" outlineLevel="0" collapsed="false">
      <c r="A13121" s="30"/>
      <c r="B13121" s="31"/>
      <c r="C13121" s="32" t="str">
        <f aca="false">IF($A13121="","",IF(設定!$B$21="dB",10^($B13121/20),ABS($B13121)))</f>
        <v/>
      </c>
      <c r="D13121" s="32" t="str">
        <f aca="false">IF($A13121="","",$A13121^2)</f>
        <v/>
      </c>
      <c r="E13121" s="32" t="str">
        <f aca="false">IF($A13121="","",IF($C13121&lt;=0,"",1/$C13121^2))</f>
        <v/>
      </c>
      <c r="F13121" s="33" t="n">
        <f aca="false">IF(OR(ROW()-設定!$B$30&lt;2,ROW()+設定!$B$30&gt;13701,N($A13121)&lt;=0,N(INDEX($A$2:$A$13701,MIN(13700,MAX(1,ROW()-1+設定!$B$30))))&lt;=0,$A13121&lt;設定!$B$28,$A13121&gt;設定!$B$29),0,IF(AND($C13121&gt;=MAX(INDEX($C$1:$C$13701,MAX(1,ROW()-設定!$B$24)):INDEX($C$1:$C$13701,MAX(1,ROW()-1))),$C13121&gt;MAX(INDEX($C$1:$C$13701,MIN(13701,ROW()+1)):INDEX($C$1:$C$13701,MIN(13701,ROW()+設定!$B$24))),$C13121&gt;=設定!$B$32,$C13121&gt;=MAX(MIN(INDEX($C$1:$C$13701,MAX(1,ROW()-設定!$B$26)):INDEX($C$1:$C$13701,MAX(1,ROW()-1))),MIN(INDEX($C$1:$C$13701,MIN(13701,ROW()+1)):INDEX($C$1:$C$13701,MIN(13701,ROW()+設定!$B$26))))*10^(設定!$B$27/20)),1,0))</f>
        <v>0</v>
      </c>
      <c r="G13121" s="33" t="n">
        <f aca="false">$G13120+IF($F13121=1,1,0)</f>
        <v>6</v>
      </c>
      <c r="H13121" s="0" t="str">
        <f aca="false">IF($F13121=1,$G13121,"")</f>
        <v/>
      </c>
    </row>
    <row r="13122" customFormat="false" ht="15" hidden="false" customHeight="false" outlineLevel="0" collapsed="false">
      <c r="A13122" s="30"/>
      <c r="B13122" s="31"/>
      <c r="C13122" s="32" t="str">
        <f aca="false">IF($A13122="","",IF(設定!$B$21="dB",10^($B13122/20),ABS($B13122)))</f>
        <v/>
      </c>
      <c r="D13122" s="32" t="str">
        <f aca="false">IF($A13122="","",$A13122^2)</f>
        <v/>
      </c>
      <c r="E13122" s="32" t="str">
        <f aca="false">IF($A13122="","",IF($C13122&lt;=0,"",1/$C13122^2))</f>
        <v/>
      </c>
      <c r="F13122" s="33" t="n">
        <f aca="false">IF(OR(ROW()-設定!$B$30&lt;2,ROW()+設定!$B$30&gt;13701,N($A13122)&lt;=0,N(INDEX($A$2:$A$13701,MIN(13700,MAX(1,ROW()-1+設定!$B$30))))&lt;=0,$A13122&lt;設定!$B$28,$A13122&gt;設定!$B$29),0,IF(AND($C13122&gt;=MAX(INDEX($C$1:$C$13701,MAX(1,ROW()-設定!$B$24)):INDEX($C$1:$C$13701,MAX(1,ROW()-1))),$C13122&gt;MAX(INDEX($C$1:$C$13701,MIN(13701,ROW()+1)):INDEX($C$1:$C$13701,MIN(13701,ROW()+設定!$B$24))),$C13122&gt;=設定!$B$32,$C13122&gt;=MAX(MIN(INDEX($C$1:$C$13701,MAX(1,ROW()-設定!$B$26)):INDEX($C$1:$C$13701,MAX(1,ROW()-1))),MIN(INDEX($C$1:$C$13701,MIN(13701,ROW()+1)):INDEX($C$1:$C$13701,MIN(13701,ROW()+設定!$B$26))))*10^(設定!$B$27/20)),1,0))</f>
        <v>0</v>
      </c>
      <c r="G13122" s="33" t="n">
        <f aca="false">$G13121+IF($F13122=1,1,0)</f>
        <v>6</v>
      </c>
      <c r="H13122" s="0" t="str">
        <f aca="false">IF($F13122=1,$G13122,"")</f>
        <v/>
      </c>
    </row>
    <row r="13123" customFormat="false" ht="15" hidden="false" customHeight="false" outlineLevel="0" collapsed="false">
      <c r="A13123" s="30"/>
      <c r="B13123" s="31"/>
      <c r="C13123" s="32" t="str">
        <f aca="false">IF($A13123="","",IF(設定!$B$21="dB",10^($B13123/20),ABS($B13123)))</f>
        <v/>
      </c>
      <c r="D13123" s="32" t="str">
        <f aca="false">IF($A13123="","",$A13123^2)</f>
        <v/>
      </c>
      <c r="E13123" s="32" t="str">
        <f aca="false">IF($A13123="","",IF($C13123&lt;=0,"",1/$C13123^2))</f>
        <v/>
      </c>
      <c r="F13123" s="33" t="n">
        <f aca="false">IF(OR(ROW()-設定!$B$30&lt;2,ROW()+設定!$B$30&gt;13701,N($A13123)&lt;=0,N(INDEX($A$2:$A$13701,MIN(13700,MAX(1,ROW()-1+設定!$B$30))))&lt;=0,$A13123&lt;設定!$B$28,$A13123&gt;設定!$B$29),0,IF(AND($C13123&gt;=MAX(INDEX($C$1:$C$13701,MAX(1,ROW()-設定!$B$24)):INDEX($C$1:$C$13701,MAX(1,ROW()-1))),$C13123&gt;MAX(INDEX($C$1:$C$13701,MIN(13701,ROW()+1)):INDEX($C$1:$C$13701,MIN(13701,ROW()+設定!$B$24))),$C13123&gt;=設定!$B$32,$C13123&gt;=MAX(MIN(INDEX($C$1:$C$13701,MAX(1,ROW()-設定!$B$26)):INDEX($C$1:$C$13701,MAX(1,ROW()-1))),MIN(INDEX($C$1:$C$13701,MIN(13701,ROW()+1)):INDEX($C$1:$C$13701,MIN(13701,ROW()+設定!$B$26))))*10^(設定!$B$27/20)),1,0))</f>
        <v>0</v>
      </c>
      <c r="G13123" s="33" t="n">
        <f aca="false">$G13122+IF($F13123=1,1,0)</f>
        <v>6</v>
      </c>
      <c r="H13123" s="0" t="str">
        <f aca="false">IF($F13123=1,$G13123,"")</f>
        <v/>
      </c>
    </row>
    <row r="13124" customFormat="false" ht="15" hidden="false" customHeight="false" outlineLevel="0" collapsed="false">
      <c r="A13124" s="30"/>
      <c r="B13124" s="31"/>
      <c r="C13124" s="32" t="str">
        <f aca="false">IF($A13124="","",IF(設定!$B$21="dB",10^($B13124/20),ABS($B13124)))</f>
        <v/>
      </c>
      <c r="D13124" s="32" t="str">
        <f aca="false">IF($A13124="","",$A13124^2)</f>
        <v/>
      </c>
      <c r="E13124" s="32" t="str">
        <f aca="false">IF($A13124="","",IF($C13124&lt;=0,"",1/$C13124^2))</f>
        <v/>
      </c>
      <c r="F13124" s="33" t="n">
        <f aca="false">IF(OR(ROW()-設定!$B$30&lt;2,ROW()+設定!$B$30&gt;13701,N($A13124)&lt;=0,N(INDEX($A$2:$A$13701,MIN(13700,MAX(1,ROW()-1+設定!$B$30))))&lt;=0,$A13124&lt;設定!$B$28,$A13124&gt;設定!$B$29),0,IF(AND($C13124&gt;=MAX(INDEX($C$1:$C$13701,MAX(1,ROW()-設定!$B$24)):INDEX($C$1:$C$13701,MAX(1,ROW()-1))),$C13124&gt;MAX(INDEX($C$1:$C$13701,MIN(13701,ROW()+1)):INDEX($C$1:$C$13701,MIN(13701,ROW()+設定!$B$24))),$C13124&gt;=設定!$B$32,$C13124&gt;=MAX(MIN(INDEX($C$1:$C$13701,MAX(1,ROW()-設定!$B$26)):INDEX($C$1:$C$13701,MAX(1,ROW()-1))),MIN(INDEX($C$1:$C$13701,MIN(13701,ROW()+1)):INDEX($C$1:$C$13701,MIN(13701,ROW()+設定!$B$26))))*10^(設定!$B$27/20)),1,0))</f>
        <v>0</v>
      </c>
      <c r="G13124" s="33" t="n">
        <f aca="false">$G13123+IF($F13124=1,1,0)</f>
        <v>6</v>
      </c>
      <c r="H13124" s="0" t="str">
        <f aca="false">IF($F13124=1,$G13124,"")</f>
        <v/>
      </c>
    </row>
    <row r="13125" customFormat="false" ht="15" hidden="false" customHeight="false" outlineLevel="0" collapsed="false">
      <c r="A13125" s="30"/>
      <c r="B13125" s="31"/>
      <c r="C13125" s="32" t="str">
        <f aca="false">IF($A13125="","",IF(設定!$B$21="dB",10^($B13125/20),ABS($B13125)))</f>
        <v/>
      </c>
      <c r="D13125" s="32" t="str">
        <f aca="false">IF($A13125="","",$A13125^2)</f>
        <v/>
      </c>
      <c r="E13125" s="32" t="str">
        <f aca="false">IF($A13125="","",IF($C13125&lt;=0,"",1/$C13125^2))</f>
        <v/>
      </c>
      <c r="F13125" s="33" t="n">
        <f aca="false">IF(OR(ROW()-設定!$B$30&lt;2,ROW()+設定!$B$30&gt;13701,N($A13125)&lt;=0,N(INDEX($A$2:$A$13701,MIN(13700,MAX(1,ROW()-1+設定!$B$30))))&lt;=0,$A13125&lt;設定!$B$28,$A13125&gt;設定!$B$29),0,IF(AND($C13125&gt;=MAX(INDEX($C$1:$C$13701,MAX(1,ROW()-設定!$B$24)):INDEX($C$1:$C$13701,MAX(1,ROW()-1))),$C13125&gt;MAX(INDEX($C$1:$C$13701,MIN(13701,ROW()+1)):INDEX($C$1:$C$13701,MIN(13701,ROW()+設定!$B$24))),$C13125&gt;=設定!$B$32,$C13125&gt;=MAX(MIN(INDEX($C$1:$C$13701,MAX(1,ROW()-設定!$B$26)):INDEX($C$1:$C$13701,MAX(1,ROW()-1))),MIN(INDEX($C$1:$C$13701,MIN(13701,ROW()+1)):INDEX($C$1:$C$13701,MIN(13701,ROW()+設定!$B$26))))*10^(設定!$B$27/20)),1,0))</f>
        <v>0</v>
      </c>
      <c r="G13125" s="33" t="n">
        <f aca="false">$G13124+IF($F13125=1,1,0)</f>
        <v>6</v>
      </c>
      <c r="H13125" s="0" t="str">
        <f aca="false">IF($F13125=1,$G13125,"")</f>
        <v/>
      </c>
    </row>
    <row r="13126" customFormat="false" ht="15" hidden="false" customHeight="false" outlineLevel="0" collapsed="false">
      <c r="A13126" s="30"/>
      <c r="B13126" s="31"/>
      <c r="C13126" s="32" t="str">
        <f aca="false">IF($A13126="","",IF(設定!$B$21="dB",10^($B13126/20),ABS($B13126)))</f>
        <v/>
      </c>
      <c r="D13126" s="32" t="str">
        <f aca="false">IF($A13126="","",$A13126^2)</f>
        <v/>
      </c>
      <c r="E13126" s="32" t="str">
        <f aca="false">IF($A13126="","",IF($C13126&lt;=0,"",1/$C13126^2))</f>
        <v/>
      </c>
      <c r="F13126" s="33" t="n">
        <f aca="false">IF(OR(ROW()-設定!$B$30&lt;2,ROW()+設定!$B$30&gt;13701,N($A13126)&lt;=0,N(INDEX($A$2:$A$13701,MIN(13700,MAX(1,ROW()-1+設定!$B$30))))&lt;=0,$A13126&lt;設定!$B$28,$A13126&gt;設定!$B$29),0,IF(AND($C13126&gt;=MAX(INDEX($C$1:$C$13701,MAX(1,ROW()-設定!$B$24)):INDEX($C$1:$C$13701,MAX(1,ROW()-1))),$C13126&gt;MAX(INDEX($C$1:$C$13701,MIN(13701,ROW()+1)):INDEX($C$1:$C$13701,MIN(13701,ROW()+設定!$B$24))),$C13126&gt;=設定!$B$32,$C13126&gt;=MAX(MIN(INDEX($C$1:$C$13701,MAX(1,ROW()-設定!$B$26)):INDEX($C$1:$C$13701,MAX(1,ROW()-1))),MIN(INDEX($C$1:$C$13701,MIN(13701,ROW()+1)):INDEX($C$1:$C$13701,MIN(13701,ROW()+設定!$B$26))))*10^(設定!$B$27/20)),1,0))</f>
        <v>0</v>
      </c>
      <c r="G13126" s="33" t="n">
        <f aca="false">$G13125+IF($F13126=1,1,0)</f>
        <v>6</v>
      </c>
      <c r="H13126" s="0" t="str">
        <f aca="false">IF($F13126=1,$G13126,"")</f>
        <v/>
      </c>
    </row>
    <row r="13127" customFormat="false" ht="15" hidden="false" customHeight="false" outlineLevel="0" collapsed="false">
      <c r="A13127" s="30"/>
      <c r="B13127" s="31"/>
      <c r="C13127" s="32" t="str">
        <f aca="false">IF($A13127="","",IF(設定!$B$21="dB",10^($B13127/20),ABS($B13127)))</f>
        <v/>
      </c>
      <c r="D13127" s="32" t="str">
        <f aca="false">IF($A13127="","",$A13127^2)</f>
        <v/>
      </c>
      <c r="E13127" s="32" t="str">
        <f aca="false">IF($A13127="","",IF($C13127&lt;=0,"",1/$C13127^2))</f>
        <v/>
      </c>
      <c r="F13127" s="33" t="n">
        <f aca="false">IF(OR(ROW()-設定!$B$30&lt;2,ROW()+設定!$B$30&gt;13701,N($A13127)&lt;=0,N(INDEX($A$2:$A$13701,MIN(13700,MAX(1,ROW()-1+設定!$B$30))))&lt;=0,$A13127&lt;設定!$B$28,$A13127&gt;設定!$B$29),0,IF(AND($C13127&gt;=MAX(INDEX($C$1:$C$13701,MAX(1,ROW()-設定!$B$24)):INDEX($C$1:$C$13701,MAX(1,ROW()-1))),$C13127&gt;MAX(INDEX($C$1:$C$13701,MIN(13701,ROW()+1)):INDEX($C$1:$C$13701,MIN(13701,ROW()+設定!$B$24))),$C13127&gt;=設定!$B$32,$C13127&gt;=MAX(MIN(INDEX($C$1:$C$13701,MAX(1,ROW()-設定!$B$26)):INDEX($C$1:$C$13701,MAX(1,ROW()-1))),MIN(INDEX($C$1:$C$13701,MIN(13701,ROW()+1)):INDEX($C$1:$C$13701,MIN(13701,ROW()+設定!$B$26))))*10^(設定!$B$27/20)),1,0))</f>
        <v>0</v>
      </c>
      <c r="G13127" s="33" t="n">
        <f aca="false">$G13126+IF($F13127=1,1,0)</f>
        <v>6</v>
      </c>
      <c r="H13127" s="0" t="str">
        <f aca="false">IF($F13127=1,$G13127,"")</f>
        <v/>
      </c>
    </row>
    <row r="13128" customFormat="false" ht="15" hidden="false" customHeight="false" outlineLevel="0" collapsed="false">
      <c r="A13128" s="30"/>
      <c r="B13128" s="31"/>
      <c r="C13128" s="32" t="str">
        <f aca="false">IF($A13128="","",IF(設定!$B$21="dB",10^($B13128/20),ABS($B13128)))</f>
        <v/>
      </c>
      <c r="D13128" s="32" t="str">
        <f aca="false">IF($A13128="","",$A13128^2)</f>
        <v/>
      </c>
      <c r="E13128" s="32" t="str">
        <f aca="false">IF($A13128="","",IF($C13128&lt;=0,"",1/$C13128^2))</f>
        <v/>
      </c>
      <c r="F13128" s="33" t="n">
        <f aca="false">IF(OR(ROW()-設定!$B$30&lt;2,ROW()+設定!$B$30&gt;13701,N($A13128)&lt;=0,N(INDEX($A$2:$A$13701,MIN(13700,MAX(1,ROW()-1+設定!$B$30))))&lt;=0,$A13128&lt;設定!$B$28,$A13128&gt;設定!$B$29),0,IF(AND($C13128&gt;=MAX(INDEX($C$1:$C$13701,MAX(1,ROW()-設定!$B$24)):INDEX($C$1:$C$13701,MAX(1,ROW()-1))),$C13128&gt;MAX(INDEX($C$1:$C$13701,MIN(13701,ROW()+1)):INDEX($C$1:$C$13701,MIN(13701,ROW()+設定!$B$24))),$C13128&gt;=設定!$B$32,$C13128&gt;=MAX(MIN(INDEX($C$1:$C$13701,MAX(1,ROW()-設定!$B$26)):INDEX($C$1:$C$13701,MAX(1,ROW()-1))),MIN(INDEX($C$1:$C$13701,MIN(13701,ROW()+1)):INDEX($C$1:$C$13701,MIN(13701,ROW()+設定!$B$26))))*10^(設定!$B$27/20)),1,0))</f>
        <v>0</v>
      </c>
      <c r="G13128" s="33" t="n">
        <f aca="false">$G13127+IF($F13128=1,1,0)</f>
        <v>6</v>
      </c>
      <c r="H13128" s="0" t="str">
        <f aca="false">IF($F13128=1,$G13128,"")</f>
        <v/>
      </c>
    </row>
    <row r="13129" customFormat="false" ht="15" hidden="false" customHeight="false" outlineLevel="0" collapsed="false">
      <c r="A13129" s="30"/>
      <c r="B13129" s="31"/>
      <c r="C13129" s="32" t="str">
        <f aca="false">IF($A13129="","",IF(設定!$B$21="dB",10^($B13129/20),ABS($B13129)))</f>
        <v/>
      </c>
      <c r="D13129" s="32" t="str">
        <f aca="false">IF($A13129="","",$A13129^2)</f>
        <v/>
      </c>
      <c r="E13129" s="32" t="str">
        <f aca="false">IF($A13129="","",IF($C13129&lt;=0,"",1/$C13129^2))</f>
        <v/>
      </c>
      <c r="F13129" s="33" t="n">
        <f aca="false">IF(OR(ROW()-設定!$B$30&lt;2,ROW()+設定!$B$30&gt;13701,N($A13129)&lt;=0,N(INDEX($A$2:$A$13701,MIN(13700,MAX(1,ROW()-1+設定!$B$30))))&lt;=0,$A13129&lt;設定!$B$28,$A13129&gt;設定!$B$29),0,IF(AND($C13129&gt;=MAX(INDEX($C$1:$C$13701,MAX(1,ROW()-設定!$B$24)):INDEX($C$1:$C$13701,MAX(1,ROW()-1))),$C13129&gt;MAX(INDEX($C$1:$C$13701,MIN(13701,ROW()+1)):INDEX($C$1:$C$13701,MIN(13701,ROW()+設定!$B$24))),$C13129&gt;=設定!$B$32,$C13129&gt;=MAX(MIN(INDEX($C$1:$C$13701,MAX(1,ROW()-設定!$B$26)):INDEX($C$1:$C$13701,MAX(1,ROW()-1))),MIN(INDEX($C$1:$C$13701,MIN(13701,ROW()+1)):INDEX($C$1:$C$13701,MIN(13701,ROW()+設定!$B$26))))*10^(設定!$B$27/20)),1,0))</f>
        <v>0</v>
      </c>
      <c r="G13129" s="33" t="n">
        <f aca="false">$G13128+IF($F13129=1,1,0)</f>
        <v>6</v>
      </c>
      <c r="H13129" s="0" t="str">
        <f aca="false">IF($F13129=1,$G13129,"")</f>
        <v/>
      </c>
    </row>
    <row r="13130" customFormat="false" ht="15" hidden="false" customHeight="false" outlineLevel="0" collapsed="false">
      <c r="A13130" s="30"/>
      <c r="B13130" s="31"/>
      <c r="C13130" s="32" t="str">
        <f aca="false">IF($A13130="","",IF(設定!$B$21="dB",10^($B13130/20),ABS($B13130)))</f>
        <v/>
      </c>
      <c r="D13130" s="32" t="str">
        <f aca="false">IF($A13130="","",$A13130^2)</f>
        <v/>
      </c>
      <c r="E13130" s="32" t="str">
        <f aca="false">IF($A13130="","",IF($C13130&lt;=0,"",1/$C13130^2))</f>
        <v/>
      </c>
      <c r="F13130" s="33" t="n">
        <f aca="false">IF(OR(ROW()-設定!$B$30&lt;2,ROW()+設定!$B$30&gt;13701,N($A13130)&lt;=0,N(INDEX($A$2:$A$13701,MIN(13700,MAX(1,ROW()-1+設定!$B$30))))&lt;=0,$A13130&lt;設定!$B$28,$A13130&gt;設定!$B$29),0,IF(AND($C13130&gt;=MAX(INDEX($C$1:$C$13701,MAX(1,ROW()-設定!$B$24)):INDEX($C$1:$C$13701,MAX(1,ROW()-1))),$C13130&gt;MAX(INDEX($C$1:$C$13701,MIN(13701,ROW()+1)):INDEX($C$1:$C$13701,MIN(13701,ROW()+設定!$B$24))),$C13130&gt;=設定!$B$32,$C13130&gt;=MAX(MIN(INDEX($C$1:$C$13701,MAX(1,ROW()-設定!$B$26)):INDEX($C$1:$C$13701,MAX(1,ROW()-1))),MIN(INDEX($C$1:$C$13701,MIN(13701,ROW()+1)):INDEX($C$1:$C$13701,MIN(13701,ROW()+設定!$B$26))))*10^(設定!$B$27/20)),1,0))</f>
        <v>0</v>
      </c>
      <c r="G13130" s="33" t="n">
        <f aca="false">$G13129+IF($F13130=1,1,0)</f>
        <v>6</v>
      </c>
      <c r="H13130" s="0" t="str">
        <f aca="false">IF($F13130=1,$G13130,"")</f>
        <v/>
      </c>
    </row>
    <row r="13131" customFormat="false" ht="15" hidden="false" customHeight="false" outlineLevel="0" collapsed="false">
      <c r="A13131" s="30"/>
      <c r="B13131" s="31"/>
      <c r="C13131" s="32" t="str">
        <f aca="false">IF($A13131="","",IF(設定!$B$21="dB",10^($B13131/20),ABS($B13131)))</f>
        <v/>
      </c>
      <c r="D13131" s="32" t="str">
        <f aca="false">IF($A13131="","",$A13131^2)</f>
        <v/>
      </c>
      <c r="E13131" s="32" t="str">
        <f aca="false">IF($A13131="","",IF($C13131&lt;=0,"",1/$C13131^2))</f>
        <v/>
      </c>
      <c r="F13131" s="33" t="n">
        <f aca="false">IF(OR(ROW()-設定!$B$30&lt;2,ROW()+設定!$B$30&gt;13701,N($A13131)&lt;=0,N(INDEX($A$2:$A$13701,MIN(13700,MAX(1,ROW()-1+設定!$B$30))))&lt;=0,$A13131&lt;設定!$B$28,$A13131&gt;設定!$B$29),0,IF(AND($C13131&gt;=MAX(INDEX($C$1:$C$13701,MAX(1,ROW()-設定!$B$24)):INDEX($C$1:$C$13701,MAX(1,ROW()-1))),$C13131&gt;MAX(INDEX($C$1:$C$13701,MIN(13701,ROW()+1)):INDEX($C$1:$C$13701,MIN(13701,ROW()+設定!$B$24))),$C13131&gt;=設定!$B$32,$C13131&gt;=MAX(MIN(INDEX($C$1:$C$13701,MAX(1,ROW()-設定!$B$26)):INDEX($C$1:$C$13701,MAX(1,ROW()-1))),MIN(INDEX($C$1:$C$13701,MIN(13701,ROW()+1)):INDEX($C$1:$C$13701,MIN(13701,ROW()+設定!$B$26))))*10^(設定!$B$27/20)),1,0))</f>
        <v>0</v>
      </c>
      <c r="G13131" s="33" t="n">
        <f aca="false">$G13130+IF($F13131=1,1,0)</f>
        <v>6</v>
      </c>
      <c r="H13131" s="0" t="str">
        <f aca="false">IF($F13131=1,$G13131,"")</f>
        <v/>
      </c>
    </row>
    <row r="13132" customFormat="false" ht="15" hidden="false" customHeight="false" outlineLevel="0" collapsed="false">
      <c r="A13132" s="30"/>
      <c r="B13132" s="31"/>
      <c r="C13132" s="32" t="str">
        <f aca="false">IF($A13132="","",IF(設定!$B$21="dB",10^($B13132/20),ABS($B13132)))</f>
        <v/>
      </c>
      <c r="D13132" s="32" t="str">
        <f aca="false">IF($A13132="","",$A13132^2)</f>
        <v/>
      </c>
      <c r="E13132" s="32" t="str">
        <f aca="false">IF($A13132="","",IF($C13132&lt;=0,"",1/$C13132^2))</f>
        <v/>
      </c>
      <c r="F13132" s="33" t="n">
        <f aca="false">IF(OR(ROW()-設定!$B$30&lt;2,ROW()+設定!$B$30&gt;13701,N($A13132)&lt;=0,N(INDEX($A$2:$A$13701,MIN(13700,MAX(1,ROW()-1+設定!$B$30))))&lt;=0,$A13132&lt;設定!$B$28,$A13132&gt;設定!$B$29),0,IF(AND($C13132&gt;=MAX(INDEX($C$1:$C$13701,MAX(1,ROW()-設定!$B$24)):INDEX($C$1:$C$13701,MAX(1,ROW()-1))),$C13132&gt;MAX(INDEX($C$1:$C$13701,MIN(13701,ROW()+1)):INDEX($C$1:$C$13701,MIN(13701,ROW()+設定!$B$24))),$C13132&gt;=設定!$B$32,$C13132&gt;=MAX(MIN(INDEX($C$1:$C$13701,MAX(1,ROW()-設定!$B$26)):INDEX($C$1:$C$13701,MAX(1,ROW()-1))),MIN(INDEX($C$1:$C$13701,MIN(13701,ROW()+1)):INDEX($C$1:$C$13701,MIN(13701,ROW()+設定!$B$26))))*10^(設定!$B$27/20)),1,0))</f>
        <v>0</v>
      </c>
      <c r="G13132" s="33" t="n">
        <f aca="false">$G13131+IF($F13132=1,1,0)</f>
        <v>6</v>
      </c>
      <c r="H13132" s="0" t="str">
        <f aca="false">IF($F13132=1,$G13132,"")</f>
        <v/>
      </c>
    </row>
    <row r="13133" customFormat="false" ht="15" hidden="false" customHeight="false" outlineLevel="0" collapsed="false">
      <c r="A13133" s="30"/>
      <c r="B13133" s="31"/>
      <c r="C13133" s="32" t="str">
        <f aca="false">IF($A13133="","",IF(設定!$B$21="dB",10^($B13133/20),ABS($B13133)))</f>
        <v/>
      </c>
      <c r="D13133" s="32" t="str">
        <f aca="false">IF($A13133="","",$A13133^2)</f>
        <v/>
      </c>
      <c r="E13133" s="32" t="str">
        <f aca="false">IF($A13133="","",IF($C13133&lt;=0,"",1/$C13133^2))</f>
        <v/>
      </c>
      <c r="F13133" s="33" t="n">
        <f aca="false">IF(OR(ROW()-設定!$B$30&lt;2,ROW()+設定!$B$30&gt;13701,N($A13133)&lt;=0,N(INDEX($A$2:$A$13701,MIN(13700,MAX(1,ROW()-1+設定!$B$30))))&lt;=0,$A13133&lt;設定!$B$28,$A13133&gt;設定!$B$29),0,IF(AND($C13133&gt;=MAX(INDEX($C$1:$C$13701,MAX(1,ROW()-設定!$B$24)):INDEX($C$1:$C$13701,MAX(1,ROW()-1))),$C13133&gt;MAX(INDEX($C$1:$C$13701,MIN(13701,ROW()+1)):INDEX($C$1:$C$13701,MIN(13701,ROW()+設定!$B$24))),$C13133&gt;=設定!$B$32,$C13133&gt;=MAX(MIN(INDEX($C$1:$C$13701,MAX(1,ROW()-設定!$B$26)):INDEX($C$1:$C$13701,MAX(1,ROW()-1))),MIN(INDEX($C$1:$C$13701,MIN(13701,ROW()+1)):INDEX($C$1:$C$13701,MIN(13701,ROW()+設定!$B$26))))*10^(設定!$B$27/20)),1,0))</f>
        <v>0</v>
      </c>
      <c r="G13133" s="33" t="n">
        <f aca="false">$G13132+IF($F13133=1,1,0)</f>
        <v>6</v>
      </c>
      <c r="H13133" s="0" t="str">
        <f aca="false">IF($F13133=1,$G13133,"")</f>
        <v/>
      </c>
    </row>
    <row r="13134" customFormat="false" ht="15" hidden="false" customHeight="false" outlineLevel="0" collapsed="false">
      <c r="A13134" s="30"/>
      <c r="B13134" s="31"/>
      <c r="C13134" s="32" t="str">
        <f aca="false">IF($A13134="","",IF(設定!$B$21="dB",10^($B13134/20),ABS($B13134)))</f>
        <v/>
      </c>
      <c r="D13134" s="32" t="str">
        <f aca="false">IF($A13134="","",$A13134^2)</f>
        <v/>
      </c>
      <c r="E13134" s="32" t="str">
        <f aca="false">IF($A13134="","",IF($C13134&lt;=0,"",1/$C13134^2))</f>
        <v/>
      </c>
      <c r="F13134" s="33" t="n">
        <f aca="false">IF(OR(ROW()-設定!$B$30&lt;2,ROW()+設定!$B$30&gt;13701,N($A13134)&lt;=0,N(INDEX($A$2:$A$13701,MIN(13700,MAX(1,ROW()-1+設定!$B$30))))&lt;=0,$A13134&lt;設定!$B$28,$A13134&gt;設定!$B$29),0,IF(AND($C13134&gt;=MAX(INDEX($C$1:$C$13701,MAX(1,ROW()-設定!$B$24)):INDEX($C$1:$C$13701,MAX(1,ROW()-1))),$C13134&gt;MAX(INDEX($C$1:$C$13701,MIN(13701,ROW()+1)):INDEX($C$1:$C$13701,MIN(13701,ROW()+設定!$B$24))),$C13134&gt;=設定!$B$32,$C13134&gt;=MAX(MIN(INDEX($C$1:$C$13701,MAX(1,ROW()-設定!$B$26)):INDEX($C$1:$C$13701,MAX(1,ROW()-1))),MIN(INDEX($C$1:$C$13701,MIN(13701,ROW()+1)):INDEX($C$1:$C$13701,MIN(13701,ROW()+設定!$B$26))))*10^(設定!$B$27/20)),1,0))</f>
        <v>0</v>
      </c>
      <c r="G13134" s="33" t="n">
        <f aca="false">$G13133+IF($F13134=1,1,0)</f>
        <v>6</v>
      </c>
      <c r="H13134" s="0" t="str">
        <f aca="false">IF($F13134=1,$G13134,"")</f>
        <v/>
      </c>
    </row>
    <row r="13135" customFormat="false" ht="15" hidden="false" customHeight="false" outlineLevel="0" collapsed="false">
      <c r="A13135" s="30"/>
      <c r="B13135" s="31"/>
      <c r="C13135" s="32" t="str">
        <f aca="false">IF($A13135="","",IF(設定!$B$21="dB",10^($B13135/20),ABS($B13135)))</f>
        <v/>
      </c>
      <c r="D13135" s="32" t="str">
        <f aca="false">IF($A13135="","",$A13135^2)</f>
        <v/>
      </c>
      <c r="E13135" s="32" t="str">
        <f aca="false">IF($A13135="","",IF($C13135&lt;=0,"",1/$C13135^2))</f>
        <v/>
      </c>
      <c r="F13135" s="33" t="n">
        <f aca="false">IF(OR(ROW()-設定!$B$30&lt;2,ROW()+設定!$B$30&gt;13701,N($A13135)&lt;=0,N(INDEX($A$2:$A$13701,MIN(13700,MAX(1,ROW()-1+設定!$B$30))))&lt;=0,$A13135&lt;設定!$B$28,$A13135&gt;設定!$B$29),0,IF(AND($C13135&gt;=MAX(INDEX($C$1:$C$13701,MAX(1,ROW()-設定!$B$24)):INDEX($C$1:$C$13701,MAX(1,ROW()-1))),$C13135&gt;MAX(INDEX($C$1:$C$13701,MIN(13701,ROW()+1)):INDEX($C$1:$C$13701,MIN(13701,ROW()+設定!$B$24))),$C13135&gt;=設定!$B$32,$C13135&gt;=MAX(MIN(INDEX($C$1:$C$13701,MAX(1,ROW()-設定!$B$26)):INDEX($C$1:$C$13701,MAX(1,ROW()-1))),MIN(INDEX($C$1:$C$13701,MIN(13701,ROW()+1)):INDEX($C$1:$C$13701,MIN(13701,ROW()+設定!$B$26))))*10^(設定!$B$27/20)),1,0))</f>
        <v>0</v>
      </c>
      <c r="G13135" s="33" t="n">
        <f aca="false">$G13134+IF($F13135=1,1,0)</f>
        <v>6</v>
      </c>
      <c r="H13135" s="0" t="str">
        <f aca="false">IF($F13135=1,$G13135,"")</f>
        <v/>
      </c>
    </row>
    <row r="13136" customFormat="false" ht="15" hidden="false" customHeight="false" outlineLevel="0" collapsed="false">
      <c r="A13136" s="30"/>
      <c r="B13136" s="31"/>
      <c r="C13136" s="32" t="str">
        <f aca="false">IF($A13136="","",IF(設定!$B$21="dB",10^($B13136/20),ABS($B13136)))</f>
        <v/>
      </c>
      <c r="D13136" s="32" t="str">
        <f aca="false">IF($A13136="","",$A13136^2)</f>
        <v/>
      </c>
      <c r="E13136" s="32" t="str">
        <f aca="false">IF($A13136="","",IF($C13136&lt;=0,"",1/$C13136^2))</f>
        <v/>
      </c>
      <c r="F13136" s="33" t="n">
        <f aca="false">IF(OR(ROW()-設定!$B$30&lt;2,ROW()+設定!$B$30&gt;13701,N($A13136)&lt;=0,N(INDEX($A$2:$A$13701,MIN(13700,MAX(1,ROW()-1+設定!$B$30))))&lt;=0,$A13136&lt;設定!$B$28,$A13136&gt;設定!$B$29),0,IF(AND($C13136&gt;=MAX(INDEX($C$1:$C$13701,MAX(1,ROW()-設定!$B$24)):INDEX($C$1:$C$13701,MAX(1,ROW()-1))),$C13136&gt;MAX(INDEX($C$1:$C$13701,MIN(13701,ROW()+1)):INDEX($C$1:$C$13701,MIN(13701,ROW()+設定!$B$24))),$C13136&gt;=設定!$B$32,$C13136&gt;=MAX(MIN(INDEX($C$1:$C$13701,MAX(1,ROW()-設定!$B$26)):INDEX($C$1:$C$13701,MAX(1,ROW()-1))),MIN(INDEX($C$1:$C$13701,MIN(13701,ROW()+1)):INDEX($C$1:$C$13701,MIN(13701,ROW()+設定!$B$26))))*10^(設定!$B$27/20)),1,0))</f>
        <v>0</v>
      </c>
      <c r="G13136" s="33" t="n">
        <f aca="false">$G13135+IF($F13136=1,1,0)</f>
        <v>6</v>
      </c>
      <c r="H13136" s="0" t="str">
        <f aca="false">IF($F13136=1,$G13136,"")</f>
        <v/>
      </c>
    </row>
    <row r="13137" customFormat="false" ht="15" hidden="false" customHeight="false" outlineLevel="0" collapsed="false">
      <c r="A13137" s="30"/>
      <c r="B13137" s="31"/>
      <c r="C13137" s="32" t="str">
        <f aca="false">IF($A13137="","",IF(設定!$B$21="dB",10^($B13137/20),ABS($B13137)))</f>
        <v/>
      </c>
      <c r="D13137" s="32" t="str">
        <f aca="false">IF($A13137="","",$A13137^2)</f>
        <v/>
      </c>
      <c r="E13137" s="32" t="str">
        <f aca="false">IF($A13137="","",IF($C13137&lt;=0,"",1/$C13137^2))</f>
        <v/>
      </c>
      <c r="F13137" s="33" t="n">
        <f aca="false">IF(OR(ROW()-設定!$B$30&lt;2,ROW()+設定!$B$30&gt;13701,N($A13137)&lt;=0,N(INDEX($A$2:$A$13701,MIN(13700,MAX(1,ROW()-1+設定!$B$30))))&lt;=0,$A13137&lt;設定!$B$28,$A13137&gt;設定!$B$29),0,IF(AND($C13137&gt;=MAX(INDEX($C$1:$C$13701,MAX(1,ROW()-設定!$B$24)):INDEX($C$1:$C$13701,MAX(1,ROW()-1))),$C13137&gt;MAX(INDEX($C$1:$C$13701,MIN(13701,ROW()+1)):INDEX($C$1:$C$13701,MIN(13701,ROW()+設定!$B$24))),$C13137&gt;=設定!$B$32,$C13137&gt;=MAX(MIN(INDEX($C$1:$C$13701,MAX(1,ROW()-設定!$B$26)):INDEX($C$1:$C$13701,MAX(1,ROW()-1))),MIN(INDEX($C$1:$C$13701,MIN(13701,ROW()+1)):INDEX($C$1:$C$13701,MIN(13701,ROW()+設定!$B$26))))*10^(設定!$B$27/20)),1,0))</f>
        <v>0</v>
      </c>
      <c r="G13137" s="33" t="n">
        <f aca="false">$G13136+IF($F13137=1,1,0)</f>
        <v>6</v>
      </c>
      <c r="H13137" s="0" t="str">
        <f aca="false">IF($F13137=1,$G13137,"")</f>
        <v/>
      </c>
    </row>
    <row r="13138" customFormat="false" ht="15" hidden="false" customHeight="false" outlineLevel="0" collapsed="false">
      <c r="A13138" s="30"/>
      <c r="B13138" s="31"/>
      <c r="C13138" s="32" t="str">
        <f aca="false">IF($A13138="","",IF(設定!$B$21="dB",10^($B13138/20),ABS($B13138)))</f>
        <v/>
      </c>
      <c r="D13138" s="32" t="str">
        <f aca="false">IF($A13138="","",$A13138^2)</f>
        <v/>
      </c>
      <c r="E13138" s="32" t="str">
        <f aca="false">IF($A13138="","",IF($C13138&lt;=0,"",1/$C13138^2))</f>
        <v/>
      </c>
      <c r="F13138" s="33" t="n">
        <f aca="false">IF(OR(ROW()-設定!$B$30&lt;2,ROW()+設定!$B$30&gt;13701,N($A13138)&lt;=0,N(INDEX($A$2:$A$13701,MIN(13700,MAX(1,ROW()-1+設定!$B$30))))&lt;=0,$A13138&lt;設定!$B$28,$A13138&gt;設定!$B$29),0,IF(AND($C13138&gt;=MAX(INDEX($C$1:$C$13701,MAX(1,ROW()-設定!$B$24)):INDEX($C$1:$C$13701,MAX(1,ROW()-1))),$C13138&gt;MAX(INDEX($C$1:$C$13701,MIN(13701,ROW()+1)):INDEX($C$1:$C$13701,MIN(13701,ROW()+設定!$B$24))),$C13138&gt;=設定!$B$32,$C13138&gt;=MAX(MIN(INDEX($C$1:$C$13701,MAX(1,ROW()-設定!$B$26)):INDEX($C$1:$C$13701,MAX(1,ROW()-1))),MIN(INDEX($C$1:$C$13701,MIN(13701,ROW()+1)):INDEX($C$1:$C$13701,MIN(13701,ROW()+設定!$B$26))))*10^(設定!$B$27/20)),1,0))</f>
        <v>0</v>
      </c>
      <c r="G13138" s="33" t="n">
        <f aca="false">$G13137+IF($F13138=1,1,0)</f>
        <v>6</v>
      </c>
      <c r="H13138" s="0" t="str">
        <f aca="false">IF($F13138=1,$G13138,"")</f>
        <v/>
      </c>
    </row>
    <row r="13139" customFormat="false" ht="15" hidden="false" customHeight="false" outlineLevel="0" collapsed="false">
      <c r="A13139" s="30"/>
      <c r="B13139" s="31"/>
      <c r="C13139" s="32" t="str">
        <f aca="false">IF($A13139="","",IF(設定!$B$21="dB",10^($B13139/20),ABS($B13139)))</f>
        <v/>
      </c>
      <c r="D13139" s="32" t="str">
        <f aca="false">IF($A13139="","",$A13139^2)</f>
        <v/>
      </c>
      <c r="E13139" s="32" t="str">
        <f aca="false">IF($A13139="","",IF($C13139&lt;=0,"",1/$C13139^2))</f>
        <v/>
      </c>
      <c r="F13139" s="33" t="n">
        <f aca="false">IF(OR(ROW()-設定!$B$30&lt;2,ROW()+設定!$B$30&gt;13701,N($A13139)&lt;=0,N(INDEX($A$2:$A$13701,MIN(13700,MAX(1,ROW()-1+設定!$B$30))))&lt;=0,$A13139&lt;設定!$B$28,$A13139&gt;設定!$B$29),0,IF(AND($C13139&gt;=MAX(INDEX($C$1:$C$13701,MAX(1,ROW()-設定!$B$24)):INDEX($C$1:$C$13701,MAX(1,ROW()-1))),$C13139&gt;MAX(INDEX($C$1:$C$13701,MIN(13701,ROW()+1)):INDEX($C$1:$C$13701,MIN(13701,ROW()+設定!$B$24))),$C13139&gt;=設定!$B$32,$C13139&gt;=MAX(MIN(INDEX($C$1:$C$13701,MAX(1,ROW()-設定!$B$26)):INDEX($C$1:$C$13701,MAX(1,ROW()-1))),MIN(INDEX($C$1:$C$13701,MIN(13701,ROW()+1)):INDEX($C$1:$C$13701,MIN(13701,ROW()+設定!$B$26))))*10^(設定!$B$27/20)),1,0))</f>
        <v>0</v>
      </c>
      <c r="G13139" s="33" t="n">
        <f aca="false">$G13138+IF($F13139=1,1,0)</f>
        <v>6</v>
      </c>
      <c r="H13139" s="0" t="str">
        <f aca="false">IF($F13139=1,$G13139,"")</f>
        <v/>
      </c>
    </row>
    <row r="13140" customFormat="false" ht="15" hidden="false" customHeight="false" outlineLevel="0" collapsed="false">
      <c r="A13140" s="30"/>
      <c r="B13140" s="31"/>
      <c r="C13140" s="32" t="str">
        <f aca="false">IF($A13140="","",IF(設定!$B$21="dB",10^($B13140/20),ABS($B13140)))</f>
        <v/>
      </c>
      <c r="D13140" s="32" t="str">
        <f aca="false">IF($A13140="","",$A13140^2)</f>
        <v/>
      </c>
      <c r="E13140" s="32" t="str">
        <f aca="false">IF($A13140="","",IF($C13140&lt;=0,"",1/$C13140^2))</f>
        <v/>
      </c>
      <c r="F13140" s="33" t="n">
        <f aca="false">IF(OR(ROW()-設定!$B$30&lt;2,ROW()+設定!$B$30&gt;13701,N($A13140)&lt;=0,N(INDEX($A$2:$A$13701,MIN(13700,MAX(1,ROW()-1+設定!$B$30))))&lt;=0,$A13140&lt;設定!$B$28,$A13140&gt;設定!$B$29),0,IF(AND($C13140&gt;=MAX(INDEX($C$1:$C$13701,MAX(1,ROW()-設定!$B$24)):INDEX($C$1:$C$13701,MAX(1,ROW()-1))),$C13140&gt;MAX(INDEX($C$1:$C$13701,MIN(13701,ROW()+1)):INDEX($C$1:$C$13701,MIN(13701,ROW()+設定!$B$24))),$C13140&gt;=設定!$B$32,$C13140&gt;=MAX(MIN(INDEX($C$1:$C$13701,MAX(1,ROW()-設定!$B$26)):INDEX($C$1:$C$13701,MAX(1,ROW()-1))),MIN(INDEX($C$1:$C$13701,MIN(13701,ROW()+1)):INDEX($C$1:$C$13701,MIN(13701,ROW()+設定!$B$26))))*10^(設定!$B$27/20)),1,0))</f>
        <v>0</v>
      </c>
      <c r="G13140" s="33" t="n">
        <f aca="false">$G13139+IF($F13140=1,1,0)</f>
        <v>6</v>
      </c>
      <c r="H13140" s="0" t="str">
        <f aca="false">IF($F13140=1,$G13140,"")</f>
        <v/>
      </c>
    </row>
    <row r="13141" customFormat="false" ht="15" hidden="false" customHeight="false" outlineLevel="0" collapsed="false">
      <c r="A13141" s="30"/>
      <c r="B13141" s="31"/>
      <c r="C13141" s="32" t="str">
        <f aca="false">IF($A13141="","",IF(設定!$B$21="dB",10^($B13141/20),ABS($B13141)))</f>
        <v/>
      </c>
      <c r="D13141" s="32" t="str">
        <f aca="false">IF($A13141="","",$A13141^2)</f>
        <v/>
      </c>
      <c r="E13141" s="32" t="str">
        <f aca="false">IF($A13141="","",IF($C13141&lt;=0,"",1/$C13141^2))</f>
        <v/>
      </c>
      <c r="F13141" s="33" t="n">
        <f aca="false">IF(OR(ROW()-設定!$B$30&lt;2,ROW()+設定!$B$30&gt;13701,N($A13141)&lt;=0,N(INDEX($A$2:$A$13701,MIN(13700,MAX(1,ROW()-1+設定!$B$30))))&lt;=0,$A13141&lt;設定!$B$28,$A13141&gt;設定!$B$29),0,IF(AND($C13141&gt;=MAX(INDEX($C$1:$C$13701,MAX(1,ROW()-設定!$B$24)):INDEX($C$1:$C$13701,MAX(1,ROW()-1))),$C13141&gt;MAX(INDEX($C$1:$C$13701,MIN(13701,ROW()+1)):INDEX($C$1:$C$13701,MIN(13701,ROW()+設定!$B$24))),$C13141&gt;=設定!$B$32,$C13141&gt;=MAX(MIN(INDEX($C$1:$C$13701,MAX(1,ROW()-設定!$B$26)):INDEX($C$1:$C$13701,MAX(1,ROW()-1))),MIN(INDEX($C$1:$C$13701,MIN(13701,ROW()+1)):INDEX($C$1:$C$13701,MIN(13701,ROW()+設定!$B$26))))*10^(設定!$B$27/20)),1,0))</f>
        <v>0</v>
      </c>
      <c r="G13141" s="33" t="n">
        <f aca="false">$G13140+IF($F13141=1,1,0)</f>
        <v>6</v>
      </c>
      <c r="H13141" s="0" t="str">
        <f aca="false">IF($F13141=1,$G13141,"")</f>
        <v/>
      </c>
    </row>
    <row r="13142" customFormat="false" ht="15" hidden="false" customHeight="false" outlineLevel="0" collapsed="false">
      <c r="A13142" s="30"/>
      <c r="B13142" s="31"/>
      <c r="C13142" s="32" t="str">
        <f aca="false">IF($A13142="","",IF(設定!$B$21="dB",10^($B13142/20),ABS($B13142)))</f>
        <v/>
      </c>
      <c r="D13142" s="32" t="str">
        <f aca="false">IF($A13142="","",$A13142^2)</f>
        <v/>
      </c>
      <c r="E13142" s="32" t="str">
        <f aca="false">IF($A13142="","",IF($C13142&lt;=0,"",1/$C13142^2))</f>
        <v/>
      </c>
      <c r="F13142" s="33" t="n">
        <f aca="false">IF(OR(ROW()-設定!$B$30&lt;2,ROW()+設定!$B$30&gt;13701,N($A13142)&lt;=0,N(INDEX($A$2:$A$13701,MIN(13700,MAX(1,ROW()-1+設定!$B$30))))&lt;=0,$A13142&lt;設定!$B$28,$A13142&gt;設定!$B$29),0,IF(AND($C13142&gt;=MAX(INDEX($C$1:$C$13701,MAX(1,ROW()-設定!$B$24)):INDEX($C$1:$C$13701,MAX(1,ROW()-1))),$C13142&gt;MAX(INDEX($C$1:$C$13701,MIN(13701,ROW()+1)):INDEX($C$1:$C$13701,MIN(13701,ROW()+設定!$B$24))),$C13142&gt;=設定!$B$32,$C13142&gt;=MAX(MIN(INDEX($C$1:$C$13701,MAX(1,ROW()-設定!$B$26)):INDEX($C$1:$C$13701,MAX(1,ROW()-1))),MIN(INDEX($C$1:$C$13701,MIN(13701,ROW()+1)):INDEX($C$1:$C$13701,MIN(13701,ROW()+設定!$B$26))))*10^(設定!$B$27/20)),1,0))</f>
        <v>0</v>
      </c>
      <c r="G13142" s="33" t="n">
        <f aca="false">$G13141+IF($F13142=1,1,0)</f>
        <v>6</v>
      </c>
      <c r="H13142" s="0" t="str">
        <f aca="false">IF($F13142=1,$G13142,"")</f>
        <v/>
      </c>
    </row>
    <row r="13143" customFormat="false" ht="15" hidden="false" customHeight="false" outlineLevel="0" collapsed="false">
      <c r="A13143" s="30"/>
      <c r="B13143" s="31"/>
      <c r="C13143" s="32" t="str">
        <f aca="false">IF($A13143="","",IF(設定!$B$21="dB",10^($B13143/20),ABS($B13143)))</f>
        <v/>
      </c>
      <c r="D13143" s="32" t="str">
        <f aca="false">IF($A13143="","",$A13143^2)</f>
        <v/>
      </c>
      <c r="E13143" s="32" t="str">
        <f aca="false">IF($A13143="","",IF($C13143&lt;=0,"",1/$C13143^2))</f>
        <v/>
      </c>
      <c r="F13143" s="33" t="n">
        <f aca="false">IF(OR(ROW()-設定!$B$30&lt;2,ROW()+設定!$B$30&gt;13701,N($A13143)&lt;=0,N(INDEX($A$2:$A$13701,MIN(13700,MAX(1,ROW()-1+設定!$B$30))))&lt;=0,$A13143&lt;設定!$B$28,$A13143&gt;設定!$B$29),0,IF(AND($C13143&gt;=MAX(INDEX($C$1:$C$13701,MAX(1,ROW()-設定!$B$24)):INDEX($C$1:$C$13701,MAX(1,ROW()-1))),$C13143&gt;MAX(INDEX($C$1:$C$13701,MIN(13701,ROW()+1)):INDEX($C$1:$C$13701,MIN(13701,ROW()+設定!$B$24))),$C13143&gt;=設定!$B$32,$C13143&gt;=MAX(MIN(INDEX($C$1:$C$13701,MAX(1,ROW()-設定!$B$26)):INDEX($C$1:$C$13701,MAX(1,ROW()-1))),MIN(INDEX($C$1:$C$13701,MIN(13701,ROW()+1)):INDEX($C$1:$C$13701,MIN(13701,ROW()+設定!$B$26))))*10^(設定!$B$27/20)),1,0))</f>
        <v>0</v>
      </c>
      <c r="G13143" s="33" t="n">
        <f aca="false">$G13142+IF($F13143=1,1,0)</f>
        <v>6</v>
      </c>
      <c r="H13143" s="0" t="str">
        <f aca="false">IF($F13143=1,$G13143,"")</f>
        <v/>
      </c>
    </row>
    <row r="13144" customFormat="false" ht="15" hidden="false" customHeight="false" outlineLevel="0" collapsed="false">
      <c r="A13144" s="30"/>
      <c r="B13144" s="31"/>
      <c r="C13144" s="32" t="str">
        <f aca="false">IF($A13144="","",IF(設定!$B$21="dB",10^($B13144/20),ABS($B13144)))</f>
        <v/>
      </c>
      <c r="D13144" s="32" t="str">
        <f aca="false">IF($A13144="","",$A13144^2)</f>
        <v/>
      </c>
      <c r="E13144" s="32" t="str">
        <f aca="false">IF($A13144="","",IF($C13144&lt;=0,"",1/$C13144^2))</f>
        <v/>
      </c>
      <c r="F13144" s="33" t="n">
        <f aca="false">IF(OR(ROW()-設定!$B$30&lt;2,ROW()+設定!$B$30&gt;13701,N($A13144)&lt;=0,N(INDEX($A$2:$A$13701,MIN(13700,MAX(1,ROW()-1+設定!$B$30))))&lt;=0,$A13144&lt;設定!$B$28,$A13144&gt;設定!$B$29),0,IF(AND($C13144&gt;=MAX(INDEX($C$1:$C$13701,MAX(1,ROW()-設定!$B$24)):INDEX($C$1:$C$13701,MAX(1,ROW()-1))),$C13144&gt;MAX(INDEX($C$1:$C$13701,MIN(13701,ROW()+1)):INDEX($C$1:$C$13701,MIN(13701,ROW()+設定!$B$24))),$C13144&gt;=設定!$B$32,$C13144&gt;=MAX(MIN(INDEX($C$1:$C$13701,MAX(1,ROW()-設定!$B$26)):INDEX($C$1:$C$13701,MAX(1,ROW()-1))),MIN(INDEX($C$1:$C$13701,MIN(13701,ROW()+1)):INDEX($C$1:$C$13701,MIN(13701,ROW()+設定!$B$26))))*10^(設定!$B$27/20)),1,0))</f>
        <v>0</v>
      </c>
      <c r="G13144" s="33" t="n">
        <f aca="false">$G13143+IF($F13144=1,1,0)</f>
        <v>6</v>
      </c>
      <c r="H13144" s="0" t="str">
        <f aca="false">IF($F13144=1,$G13144,"")</f>
        <v/>
      </c>
    </row>
    <row r="13145" customFormat="false" ht="15" hidden="false" customHeight="false" outlineLevel="0" collapsed="false">
      <c r="A13145" s="30"/>
      <c r="B13145" s="31"/>
      <c r="C13145" s="32" t="str">
        <f aca="false">IF($A13145="","",IF(設定!$B$21="dB",10^($B13145/20),ABS($B13145)))</f>
        <v/>
      </c>
      <c r="D13145" s="32" t="str">
        <f aca="false">IF($A13145="","",$A13145^2)</f>
        <v/>
      </c>
      <c r="E13145" s="32" t="str">
        <f aca="false">IF($A13145="","",IF($C13145&lt;=0,"",1/$C13145^2))</f>
        <v/>
      </c>
      <c r="F13145" s="33" t="n">
        <f aca="false">IF(OR(ROW()-設定!$B$30&lt;2,ROW()+設定!$B$30&gt;13701,N($A13145)&lt;=0,N(INDEX($A$2:$A$13701,MIN(13700,MAX(1,ROW()-1+設定!$B$30))))&lt;=0,$A13145&lt;設定!$B$28,$A13145&gt;設定!$B$29),0,IF(AND($C13145&gt;=MAX(INDEX($C$1:$C$13701,MAX(1,ROW()-設定!$B$24)):INDEX($C$1:$C$13701,MAX(1,ROW()-1))),$C13145&gt;MAX(INDEX($C$1:$C$13701,MIN(13701,ROW()+1)):INDEX($C$1:$C$13701,MIN(13701,ROW()+設定!$B$24))),$C13145&gt;=設定!$B$32,$C13145&gt;=MAX(MIN(INDEX($C$1:$C$13701,MAX(1,ROW()-設定!$B$26)):INDEX($C$1:$C$13701,MAX(1,ROW()-1))),MIN(INDEX($C$1:$C$13701,MIN(13701,ROW()+1)):INDEX($C$1:$C$13701,MIN(13701,ROW()+設定!$B$26))))*10^(設定!$B$27/20)),1,0))</f>
        <v>0</v>
      </c>
      <c r="G13145" s="33" t="n">
        <f aca="false">$G13144+IF($F13145=1,1,0)</f>
        <v>6</v>
      </c>
      <c r="H13145" s="0" t="str">
        <f aca="false">IF($F13145=1,$G13145,"")</f>
        <v/>
      </c>
    </row>
    <row r="13146" customFormat="false" ht="15" hidden="false" customHeight="false" outlineLevel="0" collapsed="false">
      <c r="A13146" s="30"/>
      <c r="B13146" s="31"/>
      <c r="C13146" s="32" t="str">
        <f aca="false">IF($A13146="","",IF(設定!$B$21="dB",10^($B13146/20),ABS($B13146)))</f>
        <v/>
      </c>
      <c r="D13146" s="32" t="str">
        <f aca="false">IF($A13146="","",$A13146^2)</f>
        <v/>
      </c>
      <c r="E13146" s="32" t="str">
        <f aca="false">IF($A13146="","",IF($C13146&lt;=0,"",1/$C13146^2))</f>
        <v/>
      </c>
      <c r="F13146" s="33" t="n">
        <f aca="false">IF(OR(ROW()-設定!$B$30&lt;2,ROW()+設定!$B$30&gt;13701,N($A13146)&lt;=0,N(INDEX($A$2:$A$13701,MIN(13700,MAX(1,ROW()-1+設定!$B$30))))&lt;=0,$A13146&lt;設定!$B$28,$A13146&gt;設定!$B$29),0,IF(AND($C13146&gt;=MAX(INDEX($C$1:$C$13701,MAX(1,ROW()-設定!$B$24)):INDEX($C$1:$C$13701,MAX(1,ROW()-1))),$C13146&gt;MAX(INDEX($C$1:$C$13701,MIN(13701,ROW()+1)):INDEX($C$1:$C$13701,MIN(13701,ROW()+設定!$B$24))),$C13146&gt;=設定!$B$32,$C13146&gt;=MAX(MIN(INDEX($C$1:$C$13701,MAX(1,ROW()-設定!$B$26)):INDEX($C$1:$C$13701,MAX(1,ROW()-1))),MIN(INDEX($C$1:$C$13701,MIN(13701,ROW()+1)):INDEX($C$1:$C$13701,MIN(13701,ROW()+設定!$B$26))))*10^(設定!$B$27/20)),1,0))</f>
        <v>0</v>
      </c>
      <c r="G13146" s="33" t="n">
        <f aca="false">$G13145+IF($F13146=1,1,0)</f>
        <v>6</v>
      </c>
      <c r="H13146" s="0" t="str">
        <f aca="false">IF($F13146=1,$G13146,"")</f>
        <v/>
      </c>
    </row>
    <row r="13147" customFormat="false" ht="15" hidden="false" customHeight="false" outlineLevel="0" collapsed="false">
      <c r="A13147" s="30"/>
      <c r="B13147" s="31"/>
      <c r="C13147" s="32" t="str">
        <f aca="false">IF($A13147="","",IF(設定!$B$21="dB",10^($B13147/20),ABS($B13147)))</f>
        <v/>
      </c>
      <c r="D13147" s="32" t="str">
        <f aca="false">IF($A13147="","",$A13147^2)</f>
        <v/>
      </c>
      <c r="E13147" s="32" t="str">
        <f aca="false">IF($A13147="","",IF($C13147&lt;=0,"",1/$C13147^2))</f>
        <v/>
      </c>
      <c r="F13147" s="33" t="n">
        <f aca="false">IF(OR(ROW()-設定!$B$30&lt;2,ROW()+設定!$B$30&gt;13701,N($A13147)&lt;=0,N(INDEX($A$2:$A$13701,MIN(13700,MAX(1,ROW()-1+設定!$B$30))))&lt;=0,$A13147&lt;設定!$B$28,$A13147&gt;設定!$B$29),0,IF(AND($C13147&gt;=MAX(INDEX($C$1:$C$13701,MAX(1,ROW()-設定!$B$24)):INDEX($C$1:$C$13701,MAX(1,ROW()-1))),$C13147&gt;MAX(INDEX($C$1:$C$13701,MIN(13701,ROW()+1)):INDEX($C$1:$C$13701,MIN(13701,ROW()+設定!$B$24))),$C13147&gt;=設定!$B$32,$C13147&gt;=MAX(MIN(INDEX($C$1:$C$13701,MAX(1,ROW()-設定!$B$26)):INDEX($C$1:$C$13701,MAX(1,ROW()-1))),MIN(INDEX($C$1:$C$13701,MIN(13701,ROW()+1)):INDEX($C$1:$C$13701,MIN(13701,ROW()+設定!$B$26))))*10^(設定!$B$27/20)),1,0))</f>
        <v>0</v>
      </c>
      <c r="G13147" s="33" t="n">
        <f aca="false">$G13146+IF($F13147=1,1,0)</f>
        <v>6</v>
      </c>
      <c r="H13147" s="0" t="str">
        <f aca="false">IF($F13147=1,$G13147,"")</f>
        <v/>
      </c>
    </row>
    <row r="13148" customFormat="false" ht="15" hidden="false" customHeight="false" outlineLevel="0" collapsed="false">
      <c r="A13148" s="30"/>
      <c r="B13148" s="31"/>
      <c r="C13148" s="32" t="str">
        <f aca="false">IF($A13148="","",IF(設定!$B$21="dB",10^($B13148/20),ABS($B13148)))</f>
        <v/>
      </c>
      <c r="D13148" s="32" t="str">
        <f aca="false">IF($A13148="","",$A13148^2)</f>
        <v/>
      </c>
      <c r="E13148" s="32" t="str">
        <f aca="false">IF($A13148="","",IF($C13148&lt;=0,"",1/$C13148^2))</f>
        <v/>
      </c>
      <c r="F13148" s="33" t="n">
        <f aca="false">IF(OR(ROW()-設定!$B$30&lt;2,ROW()+設定!$B$30&gt;13701,N($A13148)&lt;=0,N(INDEX($A$2:$A$13701,MIN(13700,MAX(1,ROW()-1+設定!$B$30))))&lt;=0,$A13148&lt;設定!$B$28,$A13148&gt;設定!$B$29),0,IF(AND($C13148&gt;=MAX(INDEX($C$1:$C$13701,MAX(1,ROW()-設定!$B$24)):INDEX($C$1:$C$13701,MAX(1,ROW()-1))),$C13148&gt;MAX(INDEX($C$1:$C$13701,MIN(13701,ROW()+1)):INDEX($C$1:$C$13701,MIN(13701,ROW()+設定!$B$24))),$C13148&gt;=設定!$B$32,$C13148&gt;=MAX(MIN(INDEX($C$1:$C$13701,MAX(1,ROW()-設定!$B$26)):INDEX($C$1:$C$13701,MAX(1,ROW()-1))),MIN(INDEX($C$1:$C$13701,MIN(13701,ROW()+1)):INDEX($C$1:$C$13701,MIN(13701,ROW()+設定!$B$26))))*10^(設定!$B$27/20)),1,0))</f>
        <v>0</v>
      </c>
      <c r="G13148" s="33" t="n">
        <f aca="false">$G13147+IF($F13148=1,1,0)</f>
        <v>6</v>
      </c>
      <c r="H13148" s="0" t="str">
        <f aca="false">IF($F13148=1,$G13148,"")</f>
        <v/>
      </c>
    </row>
    <row r="13149" customFormat="false" ht="15" hidden="false" customHeight="false" outlineLevel="0" collapsed="false">
      <c r="A13149" s="30"/>
      <c r="B13149" s="31"/>
      <c r="C13149" s="32" t="str">
        <f aca="false">IF($A13149="","",IF(設定!$B$21="dB",10^($B13149/20),ABS($B13149)))</f>
        <v/>
      </c>
      <c r="D13149" s="32" t="str">
        <f aca="false">IF($A13149="","",$A13149^2)</f>
        <v/>
      </c>
      <c r="E13149" s="32" t="str">
        <f aca="false">IF($A13149="","",IF($C13149&lt;=0,"",1/$C13149^2))</f>
        <v/>
      </c>
      <c r="F13149" s="33" t="n">
        <f aca="false">IF(OR(ROW()-設定!$B$30&lt;2,ROW()+設定!$B$30&gt;13701,N($A13149)&lt;=0,N(INDEX($A$2:$A$13701,MIN(13700,MAX(1,ROW()-1+設定!$B$30))))&lt;=0,$A13149&lt;設定!$B$28,$A13149&gt;設定!$B$29),0,IF(AND($C13149&gt;=MAX(INDEX($C$1:$C$13701,MAX(1,ROW()-設定!$B$24)):INDEX($C$1:$C$13701,MAX(1,ROW()-1))),$C13149&gt;MAX(INDEX($C$1:$C$13701,MIN(13701,ROW()+1)):INDEX($C$1:$C$13701,MIN(13701,ROW()+設定!$B$24))),$C13149&gt;=設定!$B$32,$C13149&gt;=MAX(MIN(INDEX($C$1:$C$13701,MAX(1,ROW()-設定!$B$26)):INDEX($C$1:$C$13701,MAX(1,ROW()-1))),MIN(INDEX($C$1:$C$13701,MIN(13701,ROW()+1)):INDEX($C$1:$C$13701,MIN(13701,ROW()+設定!$B$26))))*10^(設定!$B$27/20)),1,0))</f>
        <v>0</v>
      </c>
      <c r="G13149" s="33" t="n">
        <f aca="false">$G13148+IF($F13149=1,1,0)</f>
        <v>6</v>
      </c>
      <c r="H13149" s="0" t="str">
        <f aca="false">IF($F13149=1,$G13149,"")</f>
        <v/>
      </c>
    </row>
    <row r="13150" customFormat="false" ht="15" hidden="false" customHeight="false" outlineLevel="0" collapsed="false">
      <c r="A13150" s="30"/>
      <c r="B13150" s="31"/>
      <c r="C13150" s="32" t="str">
        <f aca="false">IF($A13150="","",IF(設定!$B$21="dB",10^($B13150/20),ABS($B13150)))</f>
        <v/>
      </c>
      <c r="D13150" s="32" t="str">
        <f aca="false">IF($A13150="","",$A13150^2)</f>
        <v/>
      </c>
      <c r="E13150" s="32" t="str">
        <f aca="false">IF($A13150="","",IF($C13150&lt;=0,"",1/$C13150^2))</f>
        <v/>
      </c>
      <c r="F13150" s="33" t="n">
        <f aca="false">IF(OR(ROW()-設定!$B$30&lt;2,ROW()+設定!$B$30&gt;13701,N($A13150)&lt;=0,N(INDEX($A$2:$A$13701,MIN(13700,MAX(1,ROW()-1+設定!$B$30))))&lt;=0,$A13150&lt;設定!$B$28,$A13150&gt;設定!$B$29),0,IF(AND($C13150&gt;=MAX(INDEX($C$1:$C$13701,MAX(1,ROW()-設定!$B$24)):INDEX($C$1:$C$13701,MAX(1,ROW()-1))),$C13150&gt;MAX(INDEX($C$1:$C$13701,MIN(13701,ROW()+1)):INDEX($C$1:$C$13701,MIN(13701,ROW()+設定!$B$24))),$C13150&gt;=設定!$B$32,$C13150&gt;=MAX(MIN(INDEX($C$1:$C$13701,MAX(1,ROW()-設定!$B$26)):INDEX($C$1:$C$13701,MAX(1,ROW()-1))),MIN(INDEX($C$1:$C$13701,MIN(13701,ROW()+1)):INDEX($C$1:$C$13701,MIN(13701,ROW()+設定!$B$26))))*10^(設定!$B$27/20)),1,0))</f>
        <v>0</v>
      </c>
      <c r="G13150" s="33" t="n">
        <f aca="false">$G13149+IF($F13150=1,1,0)</f>
        <v>6</v>
      </c>
      <c r="H13150" s="0" t="str">
        <f aca="false">IF($F13150=1,$G13150,"")</f>
        <v/>
      </c>
    </row>
    <row r="13151" customFormat="false" ht="15" hidden="false" customHeight="false" outlineLevel="0" collapsed="false">
      <c r="A13151" s="30"/>
      <c r="B13151" s="31"/>
      <c r="C13151" s="32" t="str">
        <f aca="false">IF($A13151="","",IF(設定!$B$21="dB",10^($B13151/20),ABS($B13151)))</f>
        <v/>
      </c>
      <c r="D13151" s="32" t="str">
        <f aca="false">IF($A13151="","",$A13151^2)</f>
        <v/>
      </c>
      <c r="E13151" s="32" t="str">
        <f aca="false">IF($A13151="","",IF($C13151&lt;=0,"",1/$C13151^2))</f>
        <v/>
      </c>
      <c r="F13151" s="33" t="n">
        <f aca="false">IF(OR(ROW()-設定!$B$30&lt;2,ROW()+設定!$B$30&gt;13701,N($A13151)&lt;=0,N(INDEX($A$2:$A$13701,MIN(13700,MAX(1,ROW()-1+設定!$B$30))))&lt;=0,$A13151&lt;設定!$B$28,$A13151&gt;設定!$B$29),0,IF(AND($C13151&gt;=MAX(INDEX($C$1:$C$13701,MAX(1,ROW()-設定!$B$24)):INDEX($C$1:$C$13701,MAX(1,ROW()-1))),$C13151&gt;MAX(INDEX($C$1:$C$13701,MIN(13701,ROW()+1)):INDEX($C$1:$C$13701,MIN(13701,ROW()+設定!$B$24))),$C13151&gt;=設定!$B$32,$C13151&gt;=MAX(MIN(INDEX($C$1:$C$13701,MAX(1,ROW()-設定!$B$26)):INDEX($C$1:$C$13701,MAX(1,ROW()-1))),MIN(INDEX($C$1:$C$13701,MIN(13701,ROW()+1)):INDEX($C$1:$C$13701,MIN(13701,ROW()+設定!$B$26))))*10^(設定!$B$27/20)),1,0))</f>
        <v>0</v>
      </c>
      <c r="G13151" s="33" t="n">
        <f aca="false">$G13150+IF($F13151=1,1,0)</f>
        <v>6</v>
      </c>
      <c r="H13151" s="0" t="str">
        <f aca="false">IF($F13151=1,$G13151,"")</f>
        <v/>
      </c>
    </row>
    <row r="13152" customFormat="false" ht="15" hidden="false" customHeight="false" outlineLevel="0" collapsed="false">
      <c r="A13152" s="30"/>
      <c r="B13152" s="31"/>
      <c r="C13152" s="32" t="str">
        <f aca="false">IF($A13152="","",IF(設定!$B$21="dB",10^($B13152/20),ABS($B13152)))</f>
        <v/>
      </c>
      <c r="D13152" s="32" t="str">
        <f aca="false">IF($A13152="","",$A13152^2)</f>
        <v/>
      </c>
      <c r="E13152" s="32" t="str">
        <f aca="false">IF($A13152="","",IF($C13152&lt;=0,"",1/$C13152^2))</f>
        <v/>
      </c>
      <c r="F13152" s="33" t="n">
        <f aca="false">IF(OR(ROW()-設定!$B$30&lt;2,ROW()+設定!$B$30&gt;13701,N($A13152)&lt;=0,N(INDEX($A$2:$A$13701,MIN(13700,MAX(1,ROW()-1+設定!$B$30))))&lt;=0,$A13152&lt;設定!$B$28,$A13152&gt;設定!$B$29),0,IF(AND($C13152&gt;=MAX(INDEX($C$1:$C$13701,MAX(1,ROW()-設定!$B$24)):INDEX($C$1:$C$13701,MAX(1,ROW()-1))),$C13152&gt;MAX(INDEX($C$1:$C$13701,MIN(13701,ROW()+1)):INDEX($C$1:$C$13701,MIN(13701,ROW()+設定!$B$24))),$C13152&gt;=設定!$B$32,$C13152&gt;=MAX(MIN(INDEX($C$1:$C$13701,MAX(1,ROW()-設定!$B$26)):INDEX($C$1:$C$13701,MAX(1,ROW()-1))),MIN(INDEX($C$1:$C$13701,MIN(13701,ROW()+1)):INDEX($C$1:$C$13701,MIN(13701,ROW()+設定!$B$26))))*10^(設定!$B$27/20)),1,0))</f>
        <v>0</v>
      </c>
      <c r="G13152" s="33" t="n">
        <f aca="false">$G13151+IF($F13152=1,1,0)</f>
        <v>6</v>
      </c>
      <c r="H13152" s="0" t="str">
        <f aca="false">IF($F13152=1,$G13152,"")</f>
        <v/>
      </c>
    </row>
    <row r="13153" customFormat="false" ht="15" hidden="false" customHeight="false" outlineLevel="0" collapsed="false">
      <c r="A13153" s="30"/>
      <c r="B13153" s="31"/>
      <c r="C13153" s="32" t="str">
        <f aca="false">IF($A13153="","",IF(設定!$B$21="dB",10^($B13153/20),ABS($B13153)))</f>
        <v/>
      </c>
      <c r="D13153" s="32" t="str">
        <f aca="false">IF($A13153="","",$A13153^2)</f>
        <v/>
      </c>
      <c r="E13153" s="32" t="str">
        <f aca="false">IF($A13153="","",IF($C13153&lt;=0,"",1/$C13153^2))</f>
        <v/>
      </c>
      <c r="F13153" s="33" t="n">
        <f aca="false">IF(OR(ROW()-設定!$B$30&lt;2,ROW()+設定!$B$30&gt;13701,N($A13153)&lt;=0,N(INDEX($A$2:$A$13701,MIN(13700,MAX(1,ROW()-1+設定!$B$30))))&lt;=0,$A13153&lt;設定!$B$28,$A13153&gt;設定!$B$29),0,IF(AND($C13153&gt;=MAX(INDEX($C$1:$C$13701,MAX(1,ROW()-設定!$B$24)):INDEX($C$1:$C$13701,MAX(1,ROW()-1))),$C13153&gt;MAX(INDEX($C$1:$C$13701,MIN(13701,ROW()+1)):INDEX($C$1:$C$13701,MIN(13701,ROW()+設定!$B$24))),$C13153&gt;=設定!$B$32,$C13153&gt;=MAX(MIN(INDEX($C$1:$C$13701,MAX(1,ROW()-設定!$B$26)):INDEX($C$1:$C$13701,MAX(1,ROW()-1))),MIN(INDEX($C$1:$C$13701,MIN(13701,ROW()+1)):INDEX($C$1:$C$13701,MIN(13701,ROW()+設定!$B$26))))*10^(設定!$B$27/20)),1,0))</f>
        <v>0</v>
      </c>
      <c r="G13153" s="33" t="n">
        <f aca="false">$G13152+IF($F13153=1,1,0)</f>
        <v>6</v>
      </c>
      <c r="H13153" s="0" t="str">
        <f aca="false">IF($F13153=1,$G13153,"")</f>
        <v/>
      </c>
    </row>
    <row r="13154" customFormat="false" ht="15" hidden="false" customHeight="false" outlineLevel="0" collapsed="false">
      <c r="A13154" s="30"/>
      <c r="B13154" s="31"/>
      <c r="C13154" s="32" t="str">
        <f aca="false">IF($A13154="","",IF(設定!$B$21="dB",10^($B13154/20),ABS($B13154)))</f>
        <v/>
      </c>
      <c r="D13154" s="32" t="str">
        <f aca="false">IF($A13154="","",$A13154^2)</f>
        <v/>
      </c>
      <c r="E13154" s="32" t="str">
        <f aca="false">IF($A13154="","",IF($C13154&lt;=0,"",1/$C13154^2))</f>
        <v/>
      </c>
      <c r="F13154" s="33" t="n">
        <f aca="false">IF(OR(ROW()-設定!$B$30&lt;2,ROW()+設定!$B$30&gt;13701,N($A13154)&lt;=0,N(INDEX($A$2:$A$13701,MIN(13700,MAX(1,ROW()-1+設定!$B$30))))&lt;=0,$A13154&lt;設定!$B$28,$A13154&gt;設定!$B$29),0,IF(AND($C13154&gt;=MAX(INDEX($C$1:$C$13701,MAX(1,ROW()-設定!$B$24)):INDEX($C$1:$C$13701,MAX(1,ROW()-1))),$C13154&gt;MAX(INDEX($C$1:$C$13701,MIN(13701,ROW()+1)):INDEX($C$1:$C$13701,MIN(13701,ROW()+設定!$B$24))),$C13154&gt;=設定!$B$32,$C13154&gt;=MAX(MIN(INDEX($C$1:$C$13701,MAX(1,ROW()-設定!$B$26)):INDEX($C$1:$C$13701,MAX(1,ROW()-1))),MIN(INDEX($C$1:$C$13701,MIN(13701,ROW()+1)):INDEX($C$1:$C$13701,MIN(13701,ROW()+設定!$B$26))))*10^(設定!$B$27/20)),1,0))</f>
        <v>0</v>
      </c>
      <c r="G13154" s="33" t="n">
        <f aca="false">$G13153+IF($F13154=1,1,0)</f>
        <v>6</v>
      </c>
      <c r="H13154" s="0" t="str">
        <f aca="false">IF($F13154=1,$G13154,"")</f>
        <v/>
      </c>
    </row>
    <row r="13155" customFormat="false" ht="15" hidden="false" customHeight="false" outlineLevel="0" collapsed="false">
      <c r="A13155" s="30"/>
      <c r="B13155" s="31"/>
      <c r="C13155" s="32" t="str">
        <f aca="false">IF($A13155="","",IF(設定!$B$21="dB",10^($B13155/20),ABS($B13155)))</f>
        <v/>
      </c>
      <c r="D13155" s="32" t="str">
        <f aca="false">IF($A13155="","",$A13155^2)</f>
        <v/>
      </c>
      <c r="E13155" s="32" t="str">
        <f aca="false">IF($A13155="","",IF($C13155&lt;=0,"",1/$C13155^2))</f>
        <v/>
      </c>
      <c r="F13155" s="33" t="n">
        <f aca="false">IF(OR(ROW()-設定!$B$30&lt;2,ROW()+設定!$B$30&gt;13701,N($A13155)&lt;=0,N(INDEX($A$2:$A$13701,MIN(13700,MAX(1,ROW()-1+設定!$B$30))))&lt;=0,$A13155&lt;設定!$B$28,$A13155&gt;設定!$B$29),0,IF(AND($C13155&gt;=MAX(INDEX($C$1:$C$13701,MAX(1,ROW()-設定!$B$24)):INDEX($C$1:$C$13701,MAX(1,ROW()-1))),$C13155&gt;MAX(INDEX($C$1:$C$13701,MIN(13701,ROW()+1)):INDEX($C$1:$C$13701,MIN(13701,ROW()+設定!$B$24))),$C13155&gt;=設定!$B$32,$C13155&gt;=MAX(MIN(INDEX($C$1:$C$13701,MAX(1,ROW()-設定!$B$26)):INDEX($C$1:$C$13701,MAX(1,ROW()-1))),MIN(INDEX($C$1:$C$13701,MIN(13701,ROW()+1)):INDEX($C$1:$C$13701,MIN(13701,ROW()+設定!$B$26))))*10^(設定!$B$27/20)),1,0))</f>
        <v>0</v>
      </c>
      <c r="G13155" s="33" t="n">
        <f aca="false">$G13154+IF($F13155=1,1,0)</f>
        <v>6</v>
      </c>
      <c r="H13155" s="0" t="str">
        <f aca="false">IF($F13155=1,$G13155,"")</f>
        <v/>
      </c>
    </row>
    <row r="13156" customFormat="false" ht="15" hidden="false" customHeight="false" outlineLevel="0" collapsed="false">
      <c r="A13156" s="30"/>
      <c r="B13156" s="31"/>
      <c r="C13156" s="32" t="str">
        <f aca="false">IF($A13156="","",IF(設定!$B$21="dB",10^($B13156/20),ABS($B13156)))</f>
        <v/>
      </c>
      <c r="D13156" s="32" t="str">
        <f aca="false">IF($A13156="","",$A13156^2)</f>
        <v/>
      </c>
      <c r="E13156" s="32" t="str">
        <f aca="false">IF($A13156="","",IF($C13156&lt;=0,"",1/$C13156^2))</f>
        <v/>
      </c>
      <c r="F13156" s="33" t="n">
        <f aca="false">IF(OR(ROW()-設定!$B$30&lt;2,ROW()+設定!$B$30&gt;13701,N($A13156)&lt;=0,N(INDEX($A$2:$A$13701,MIN(13700,MAX(1,ROW()-1+設定!$B$30))))&lt;=0,$A13156&lt;設定!$B$28,$A13156&gt;設定!$B$29),0,IF(AND($C13156&gt;=MAX(INDEX($C$1:$C$13701,MAX(1,ROW()-設定!$B$24)):INDEX($C$1:$C$13701,MAX(1,ROW()-1))),$C13156&gt;MAX(INDEX($C$1:$C$13701,MIN(13701,ROW()+1)):INDEX($C$1:$C$13701,MIN(13701,ROW()+設定!$B$24))),$C13156&gt;=設定!$B$32,$C13156&gt;=MAX(MIN(INDEX($C$1:$C$13701,MAX(1,ROW()-設定!$B$26)):INDEX($C$1:$C$13701,MAX(1,ROW()-1))),MIN(INDEX($C$1:$C$13701,MIN(13701,ROW()+1)):INDEX($C$1:$C$13701,MIN(13701,ROW()+設定!$B$26))))*10^(設定!$B$27/20)),1,0))</f>
        <v>0</v>
      </c>
      <c r="G13156" s="33" t="n">
        <f aca="false">$G13155+IF($F13156=1,1,0)</f>
        <v>6</v>
      </c>
      <c r="H13156" s="0" t="str">
        <f aca="false">IF($F13156=1,$G13156,"")</f>
        <v/>
      </c>
    </row>
    <row r="13157" customFormat="false" ht="15" hidden="false" customHeight="false" outlineLevel="0" collapsed="false">
      <c r="A13157" s="30"/>
      <c r="B13157" s="31"/>
      <c r="C13157" s="32" t="str">
        <f aca="false">IF($A13157="","",IF(設定!$B$21="dB",10^($B13157/20),ABS($B13157)))</f>
        <v/>
      </c>
      <c r="D13157" s="32" t="str">
        <f aca="false">IF($A13157="","",$A13157^2)</f>
        <v/>
      </c>
      <c r="E13157" s="32" t="str">
        <f aca="false">IF($A13157="","",IF($C13157&lt;=0,"",1/$C13157^2))</f>
        <v/>
      </c>
      <c r="F13157" s="33" t="n">
        <f aca="false">IF(OR(ROW()-設定!$B$30&lt;2,ROW()+設定!$B$30&gt;13701,N($A13157)&lt;=0,N(INDEX($A$2:$A$13701,MIN(13700,MAX(1,ROW()-1+設定!$B$30))))&lt;=0,$A13157&lt;設定!$B$28,$A13157&gt;設定!$B$29),0,IF(AND($C13157&gt;=MAX(INDEX($C$1:$C$13701,MAX(1,ROW()-設定!$B$24)):INDEX($C$1:$C$13701,MAX(1,ROW()-1))),$C13157&gt;MAX(INDEX($C$1:$C$13701,MIN(13701,ROW()+1)):INDEX($C$1:$C$13701,MIN(13701,ROW()+設定!$B$24))),$C13157&gt;=設定!$B$32,$C13157&gt;=MAX(MIN(INDEX($C$1:$C$13701,MAX(1,ROW()-設定!$B$26)):INDEX($C$1:$C$13701,MAX(1,ROW()-1))),MIN(INDEX($C$1:$C$13701,MIN(13701,ROW()+1)):INDEX($C$1:$C$13701,MIN(13701,ROW()+設定!$B$26))))*10^(設定!$B$27/20)),1,0))</f>
        <v>0</v>
      </c>
      <c r="G13157" s="33" t="n">
        <f aca="false">$G13156+IF($F13157=1,1,0)</f>
        <v>6</v>
      </c>
      <c r="H13157" s="0" t="str">
        <f aca="false">IF($F13157=1,$G13157,"")</f>
        <v/>
      </c>
    </row>
    <row r="13158" customFormat="false" ht="15" hidden="false" customHeight="false" outlineLevel="0" collapsed="false">
      <c r="A13158" s="30"/>
      <c r="B13158" s="31"/>
      <c r="C13158" s="32" t="str">
        <f aca="false">IF($A13158="","",IF(設定!$B$21="dB",10^($B13158/20),ABS($B13158)))</f>
        <v/>
      </c>
      <c r="D13158" s="32" t="str">
        <f aca="false">IF($A13158="","",$A13158^2)</f>
        <v/>
      </c>
      <c r="E13158" s="32" t="str">
        <f aca="false">IF($A13158="","",IF($C13158&lt;=0,"",1/$C13158^2))</f>
        <v/>
      </c>
      <c r="F13158" s="33" t="n">
        <f aca="false">IF(OR(ROW()-設定!$B$30&lt;2,ROW()+設定!$B$30&gt;13701,N($A13158)&lt;=0,N(INDEX($A$2:$A$13701,MIN(13700,MAX(1,ROW()-1+設定!$B$30))))&lt;=0,$A13158&lt;設定!$B$28,$A13158&gt;設定!$B$29),0,IF(AND($C13158&gt;=MAX(INDEX($C$1:$C$13701,MAX(1,ROW()-設定!$B$24)):INDEX($C$1:$C$13701,MAX(1,ROW()-1))),$C13158&gt;MAX(INDEX($C$1:$C$13701,MIN(13701,ROW()+1)):INDEX($C$1:$C$13701,MIN(13701,ROW()+設定!$B$24))),$C13158&gt;=設定!$B$32,$C13158&gt;=MAX(MIN(INDEX($C$1:$C$13701,MAX(1,ROW()-設定!$B$26)):INDEX($C$1:$C$13701,MAX(1,ROW()-1))),MIN(INDEX($C$1:$C$13701,MIN(13701,ROW()+1)):INDEX($C$1:$C$13701,MIN(13701,ROW()+設定!$B$26))))*10^(設定!$B$27/20)),1,0))</f>
        <v>0</v>
      </c>
      <c r="G13158" s="33" t="n">
        <f aca="false">$G13157+IF($F13158=1,1,0)</f>
        <v>6</v>
      </c>
      <c r="H13158" s="0" t="str">
        <f aca="false">IF($F13158=1,$G13158,"")</f>
        <v/>
      </c>
    </row>
    <row r="13159" customFormat="false" ht="15" hidden="false" customHeight="false" outlineLevel="0" collapsed="false">
      <c r="A13159" s="30"/>
      <c r="B13159" s="31"/>
      <c r="C13159" s="32" t="str">
        <f aca="false">IF($A13159="","",IF(設定!$B$21="dB",10^($B13159/20),ABS($B13159)))</f>
        <v/>
      </c>
      <c r="D13159" s="32" t="str">
        <f aca="false">IF($A13159="","",$A13159^2)</f>
        <v/>
      </c>
      <c r="E13159" s="32" t="str">
        <f aca="false">IF($A13159="","",IF($C13159&lt;=0,"",1/$C13159^2))</f>
        <v/>
      </c>
      <c r="F13159" s="33" t="n">
        <f aca="false">IF(OR(ROW()-設定!$B$30&lt;2,ROW()+設定!$B$30&gt;13701,N($A13159)&lt;=0,N(INDEX($A$2:$A$13701,MIN(13700,MAX(1,ROW()-1+設定!$B$30))))&lt;=0,$A13159&lt;設定!$B$28,$A13159&gt;設定!$B$29),0,IF(AND($C13159&gt;=MAX(INDEX($C$1:$C$13701,MAX(1,ROW()-設定!$B$24)):INDEX($C$1:$C$13701,MAX(1,ROW()-1))),$C13159&gt;MAX(INDEX($C$1:$C$13701,MIN(13701,ROW()+1)):INDEX($C$1:$C$13701,MIN(13701,ROW()+設定!$B$24))),$C13159&gt;=設定!$B$32,$C13159&gt;=MAX(MIN(INDEX($C$1:$C$13701,MAX(1,ROW()-設定!$B$26)):INDEX($C$1:$C$13701,MAX(1,ROW()-1))),MIN(INDEX($C$1:$C$13701,MIN(13701,ROW()+1)):INDEX($C$1:$C$13701,MIN(13701,ROW()+設定!$B$26))))*10^(設定!$B$27/20)),1,0))</f>
        <v>0</v>
      </c>
      <c r="G13159" s="33" t="n">
        <f aca="false">$G13158+IF($F13159=1,1,0)</f>
        <v>6</v>
      </c>
      <c r="H13159" s="0" t="str">
        <f aca="false">IF($F13159=1,$G13159,"")</f>
        <v/>
      </c>
    </row>
    <row r="13160" customFormat="false" ht="15" hidden="false" customHeight="false" outlineLevel="0" collapsed="false">
      <c r="A13160" s="30"/>
      <c r="B13160" s="31"/>
      <c r="C13160" s="32" t="str">
        <f aca="false">IF($A13160="","",IF(設定!$B$21="dB",10^($B13160/20),ABS($B13160)))</f>
        <v/>
      </c>
      <c r="D13160" s="32" t="str">
        <f aca="false">IF($A13160="","",$A13160^2)</f>
        <v/>
      </c>
      <c r="E13160" s="32" t="str">
        <f aca="false">IF($A13160="","",IF($C13160&lt;=0,"",1/$C13160^2))</f>
        <v/>
      </c>
      <c r="F13160" s="33" t="n">
        <f aca="false">IF(OR(ROW()-設定!$B$30&lt;2,ROW()+設定!$B$30&gt;13701,N($A13160)&lt;=0,N(INDEX($A$2:$A$13701,MIN(13700,MAX(1,ROW()-1+設定!$B$30))))&lt;=0,$A13160&lt;設定!$B$28,$A13160&gt;設定!$B$29),0,IF(AND($C13160&gt;=MAX(INDEX($C$1:$C$13701,MAX(1,ROW()-設定!$B$24)):INDEX($C$1:$C$13701,MAX(1,ROW()-1))),$C13160&gt;MAX(INDEX($C$1:$C$13701,MIN(13701,ROW()+1)):INDEX($C$1:$C$13701,MIN(13701,ROW()+設定!$B$24))),$C13160&gt;=設定!$B$32,$C13160&gt;=MAX(MIN(INDEX($C$1:$C$13701,MAX(1,ROW()-設定!$B$26)):INDEX($C$1:$C$13701,MAX(1,ROW()-1))),MIN(INDEX($C$1:$C$13701,MIN(13701,ROW()+1)):INDEX($C$1:$C$13701,MIN(13701,ROW()+設定!$B$26))))*10^(設定!$B$27/20)),1,0))</f>
        <v>0</v>
      </c>
      <c r="G13160" s="33" t="n">
        <f aca="false">$G13159+IF($F13160=1,1,0)</f>
        <v>6</v>
      </c>
      <c r="H13160" s="0" t="str">
        <f aca="false">IF($F13160=1,$G13160,"")</f>
        <v/>
      </c>
    </row>
    <row r="13161" customFormat="false" ht="15" hidden="false" customHeight="false" outlineLevel="0" collapsed="false">
      <c r="A13161" s="30"/>
      <c r="B13161" s="31"/>
      <c r="C13161" s="32" t="str">
        <f aca="false">IF($A13161="","",IF(設定!$B$21="dB",10^($B13161/20),ABS($B13161)))</f>
        <v/>
      </c>
      <c r="D13161" s="32" t="str">
        <f aca="false">IF($A13161="","",$A13161^2)</f>
        <v/>
      </c>
      <c r="E13161" s="32" t="str">
        <f aca="false">IF($A13161="","",IF($C13161&lt;=0,"",1/$C13161^2))</f>
        <v/>
      </c>
      <c r="F13161" s="33" t="n">
        <f aca="false">IF(OR(ROW()-設定!$B$30&lt;2,ROW()+設定!$B$30&gt;13701,N($A13161)&lt;=0,N(INDEX($A$2:$A$13701,MIN(13700,MAX(1,ROW()-1+設定!$B$30))))&lt;=0,$A13161&lt;設定!$B$28,$A13161&gt;設定!$B$29),0,IF(AND($C13161&gt;=MAX(INDEX($C$1:$C$13701,MAX(1,ROW()-設定!$B$24)):INDEX($C$1:$C$13701,MAX(1,ROW()-1))),$C13161&gt;MAX(INDEX($C$1:$C$13701,MIN(13701,ROW()+1)):INDEX($C$1:$C$13701,MIN(13701,ROW()+設定!$B$24))),$C13161&gt;=設定!$B$32,$C13161&gt;=MAX(MIN(INDEX($C$1:$C$13701,MAX(1,ROW()-設定!$B$26)):INDEX($C$1:$C$13701,MAX(1,ROW()-1))),MIN(INDEX($C$1:$C$13701,MIN(13701,ROW()+1)):INDEX($C$1:$C$13701,MIN(13701,ROW()+設定!$B$26))))*10^(設定!$B$27/20)),1,0))</f>
        <v>0</v>
      </c>
      <c r="G13161" s="33" t="n">
        <f aca="false">$G13160+IF($F13161=1,1,0)</f>
        <v>6</v>
      </c>
      <c r="H13161" s="0" t="str">
        <f aca="false">IF($F13161=1,$G13161,"")</f>
        <v/>
      </c>
    </row>
    <row r="13162" customFormat="false" ht="15" hidden="false" customHeight="false" outlineLevel="0" collapsed="false">
      <c r="A13162" s="30"/>
      <c r="B13162" s="31"/>
      <c r="C13162" s="32" t="str">
        <f aca="false">IF($A13162="","",IF(設定!$B$21="dB",10^($B13162/20),ABS($B13162)))</f>
        <v/>
      </c>
      <c r="D13162" s="32" t="str">
        <f aca="false">IF($A13162="","",$A13162^2)</f>
        <v/>
      </c>
      <c r="E13162" s="32" t="str">
        <f aca="false">IF($A13162="","",IF($C13162&lt;=0,"",1/$C13162^2))</f>
        <v/>
      </c>
      <c r="F13162" s="33" t="n">
        <f aca="false">IF(OR(ROW()-設定!$B$30&lt;2,ROW()+設定!$B$30&gt;13701,N($A13162)&lt;=0,N(INDEX($A$2:$A$13701,MIN(13700,MAX(1,ROW()-1+設定!$B$30))))&lt;=0,$A13162&lt;設定!$B$28,$A13162&gt;設定!$B$29),0,IF(AND($C13162&gt;=MAX(INDEX($C$1:$C$13701,MAX(1,ROW()-設定!$B$24)):INDEX($C$1:$C$13701,MAX(1,ROW()-1))),$C13162&gt;MAX(INDEX($C$1:$C$13701,MIN(13701,ROW()+1)):INDEX($C$1:$C$13701,MIN(13701,ROW()+設定!$B$24))),$C13162&gt;=設定!$B$32,$C13162&gt;=MAX(MIN(INDEX($C$1:$C$13701,MAX(1,ROW()-設定!$B$26)):INDEX($C$1:$C$13701,MAX(1,ROW()-1))),MIN(INDEX($C$1:$C$13701,MIN(13701,ROW()+1)):INDEX($C$1:$C$13701,MIN(13701,ROW()+設定!$B$26))))*10^(設定!$B$27/20)),1,0))</f>
        <v>0</v>
      </c>
      <c r="G13162" s="33" t="n">
        <f aca="false">$G13161+IF($F13162=1,1,0)</f>
        <v>6</v>
      </c>
      <c r="H13162" s="0" t="str">
        <f aca="false">IF($F13162=1,$G13162,"")</f>
        <v/>
      </c>
    </row>
    <row r="13163" customFormat="false" ht="15" hidden="false" customHeight="false" outlineLevel="0" collapsed="false">
      <c r="A13163" s="30"/>
      <c r="B13163" s="31"/>
      <c r="C13163" s="32" t="str">
        <f aca="false">IF($A13163="","",IF(設定!$B$21="dB",10^($B13163/20),ABS($B13163)))</f>
        <v/>
      </c>
      <c r="D13163" s="32" t="str">
        <f aca="false">IF($A13163="","",$A13163^2)</f>
        <v/>
      </c>
      <c r="E13163" s="32" t="str">
        <f aca="false">IF($A13163="","",IF($C13163&lt;=0,"",1/$C13163^2))</f>
        <v/>
      </c>
      <c r="F13163" s="33" t="n">
        <f aca="false">IF(OR(ROW()-設定!$B$30&lt;2,ROW()+設定!$B$30&gt;13701,N($A13163)&lt;=0,N(INDEX($A$2:$A$13701,MIN(13700,MAX(1,ROW()-1+設定!$B$30))))&lt;=0,$A13163&lt;設定!$B$28,$A13163&gt;設定!$B$29),0,IF(AND($C13163&gt;=MAX(INDEX($C$1:$C$13701,MAX(1,ROW()-設定!$B$24)):INDEX($C$1:$C$13701,MAX(1,ROW()-1))),$C13163&gt;MAX(INDEX($C$1:$C$13701,MIN(13701,ROW()+1)):INDEX($C$1:$C$13701,MIN(13701,ROW()+設定!$B$24))),$C13163&gt;=設定!$B$32,$C13163&gt;=MAX(MIN(INDEX($C$1:$C$13701,MAX(1,ROW()-設定!$B$26)):INDEX($C$1:$C$13701,MAX(1,ROW()-1))),MIN(INDEX($C$1:$C$13701,MIN(13701,ROW()+1)):INDEX($C$1:$C$13701,MIN(13701,ROW()+設定!$B$26))))*10^(設定!$B$27/20)),1,0))</f>
        <v>0</v>
      </c>
      <c r="G13163" s="33" t="n">
        <f aca="false">$G13162+IF($F13163=1,1,0)</f>
        <v>6</v>
      </c>
      <c r="H13163" s="0" t="str">
        <f aca="false">IF($F13163=1,$G13163,"")</f>
        <v/>
      </c>
    </row>
    <row r="13164" customFormat="false" ht="15" hidden="false" customHeight="false" outlineLevel="0" collapsed="false">
      <c r="A13164" s="30"/>
      <c r="B13164" s="31"/>
      <c r="C13164" s="32" t="str">
        <f aca="false">IF($A13164="","",IF(設定!$B$21="dB",10^($B13164/20),ABS($B13164)))</f>
        <v/>
      </c>
      <c r="D13164" s="32" t="str">
        <f aca="false">IF($A13164="","",$A13164^2)</f>
        <v/>
      </c>
      <c r="E13164" s="32" t="str">
        <f aca="false">IF($A13164="","",IF($C13164&lt;=0,"",1/$C13164^2))</f>
        <v/>
      </c>
      <c r="F13164" s="33" t="n">
        <f aca="false">IF(OR(ROW()-設定!$B$30&lt;2,ROW()+設定!$B$30&gt;13701,N($A13164)&lt;=0,N(INDEX($A$2:$A$13701,MIN(13700,MAX(1,ROW()-1+設定!$B$30))))&lt;=0,$A13164&lt;設定!$B$28,$A13164&gt;設定!$B$29),0,IF(AND($C13164&gt;=MAX(INDEX($C$1:$C$13701,MAX(1,ROW()-設定!$B$24)):INDEX($C$1:$C$13701,MAX(1,ROW()-1))),$C13164&gt;MAX(INDEX($C$1:$C$13701,MIN(13701,ROW()+1)):INDEX($C$1:$C$13701,MIN(13701,ROW()+設定!$B$24))),$C13164&gt;=設定!$B$32,$C13164&gt;=MAX(MIN(INDEX($C$1:$C$13701,MAX(1,ROW()-設定!$B$26)):INDEX($C$1:$C$13701,MAX(1,ROW()-1))),MIN(INDEX($C$1:$C$13701,MIN(13701,ROW()+1)):INDEX($C$1:$C$13701,MIN(13701,ROW()+設定!$B$26))))*10^(設定!$B$27/20)),1,0))</f>
        <v>0</v>
      </c>
      <c r="G13164" s="33" t="n">
        <f aca="false">$G13163+IF($F13164=1,1,0)</f>
        <v>6</v>
      </c>
      <c r="H13164" s="0" t="str">
        <f aca="false">IF($F13164=1,$G13164,"")</f>
        <v/>
      </c>
    </row>
    <row r="13165" customFormat="false" ht="15" hidden="false" customHeight="false" outlineLevel="0" collapsed="false">
      <c r="A13165" s="30"/>
      <c r="B13165" s="31"/>
      <c r="C13165" s="32" t="str">
        <f aca="false">IF($A13165="","",IF(設定!$B$21="dB",10^($B13165/20),ABS($B13165)))</f>
        <v/>
      </c>
      <c r="D13165" s="32" t="str">
        <f aca="false">IF($A13165="","",$A13165^2)</f>
        <v/>
      </c>
      <c r="E13165" s="32" t="str">
        <f aca="false">IF($A13165="","",IF($C13165&lt;=0,"",1/$C13165^2))</f>
        <v/>
      </c>
      <c r="F13165" s="33" t="n">
        <f aca="false">IF(OR(ROW()-設定!$B$30&lt;2,ROW()+設定!$B$30&gt;13701,N($A13165)&lt;=0,N(INDEX($A$2:$A$13701,MIN(13700,MAX(1,ROW()-1+設定!$B$30))))&lt;=0,$A13165&lt;設定!$B$28,$A13165&gt;設定!$B$29),0,IF(AND($C13165&gt;=MAX(INDEX($C$1:$C$13701,MAX(1,ROW()-設定!$B$24)):INDEX($C$1:$C$13701,MAX(1,ROW()-1))),$C13165&gt;MAX(INDEX($C$1:$C$13701,MIN(13701,ROW()+1)):INDEX($C$1:$C$13701,MIN(13701,ROW()+設定!$B$24))),$C13165&gt;=設定!$B$32,$C13165&gt;=MAX(MIN(INDEX($C$1:$C$13701,MAX(1,ROW()-設定!$B$26)):INDEX($C$1:$C$13701,MAX(1,ROW()-1))),MIN(INDEX($C$1:$C$13701,MIN(13701,ROW()+1)):INDEX($C$1:$C$13701,MIN(13701,ROW()+設定!$B$26))))*10^(設定!$B$27/20)),1,0))</f>
        <v>0</v>
      </c>
      <c r="G13165" s="33" t="n">
        <f aca="false">$G13164+IF($F13165=1,1,0)</f>
        <v>6</v>
      </c>
      <c r="H13165" s="0" t="str">
        <f aca="false">IF($F13165=1,$G13165,"")</f>
        <v/>
      </c>
    </row>
    <row r="13166" customFormat="false" ht="15" hidden="false" customHeight="false" outlineLevel="0" collapsed="false">
      <c r="A13166" s="30"/>
      <c r="B13166" s="31"/>
      <c r="C13166" s="32" t="str">
        <f aca="false">IF($A13166="","",IF(設定!$B$21="dB",10^($B13166/20),ABS($B13166)))</f>
        <v/>
      </c>
      <c r="D13166" s="32" t="str">
        <f aca="false">IF($A13166="","",$A13166^2)</f>
        <v/>
      </c>
      <c r="E13166" s="32" t="str">
        <f aca="false">IF($A13166="","",IF($C13166&lt;=0,"",1/$C13166^2))</f>
        <v/>
      </c>
      <c r="F13166" s="33" t="n">
        <f aca="false">IF(OR(ROW()-設定!$B$30&lt;2,ROW()+設定!$B$30&gt;13701,N($A13166)&lt;=0,N(INDEX($A$2:$A$13701,MIN(13700,MAX(1,ROW()-1+設定!$B$30))))&lt;=0,$A13166&lt;設定!$B$28,$A13166&gt;設定!$B$29),0,IF(AND($C13166&gt;=MAX(INDEX($C$1:$C$13701,MAX(1,ROW()-設定!$B$24)):INDEX($C$1:$C$13701,MAX(1,ROW()-1))),$C13166&gt;MAX(INDEX($C$1:$C$13701,MIN(13701,ROW()+1)):INDEX($C$1:$C$13701,MIN(13701,ROW()+設定!$B$24))),$C13166&gt;=設定!$B$32,$C13166&gt;=MAX(MIN(INDEX($C$1:$C$13701,MAX(1,ROW()-設定!$B$26)):INDEX($C$1:$C$13701,MAX(1,ROW()-1))),MIN(INDEX($C$1:$C$13701,MIN(13701,ROW()+1)):INDEX($C$1:$C$13701,MIN(13701,ROW()+設定!$B$26))))*10^(設定!$B$27/20)),1,0))</f>
        <v>0</v>
      </c>
      <c r="G13166" s="33" t="n">
        <f aca="false">$G13165+IF($F13166=1,1,0)</f>
        <v>6</v>
      </c>
      <c r="H13166" s="0" t="str">
        <f aca="false">IF($F13166=1,$G13166,"")</f>
        <v/>
      </c>
    </row>
    <row r="13167" customFormat="false" ht="15" hidden="false" customHeight="false" outlineLevel="0" collapsed="false">
      <c r="A13167" s="30"/>
      <c r="B13167" s="31"/>
      <c r="C13167" s="32" t="str">
        <f aca="false">IF($A13167="","",IF(設定!$B$21="dB",10^($B13167/20),ABS($B13167)))</f>
        <v/>
      </c>
      <c r="D13167" s="32" t="str">
        <f aca="false">IF($A13167="","",$A13167^2)</f>
        <v/>
      </c>
      <c r="E13167" s="32" t="str">
        <f aca="false">IF($A13167="","",IF($C13167&lt;=0,"",1/$C13167^2))</f>
        <v/>
      </c>
      <c r="F13167" s="33" t="n">
        <f aca="false">IF(OR(ROW()-設定!$B$30&lt;2,ROW()+設定!$B$30&gt;13701,N($A13167)&lt;=0,N(INDEX($A$2:$A$13701,MIN(13700,MAX(1,ROW()-1+設定!$B$30))))&lt;=0,$A13167&lt;設定!$B$28,$A13167&gt;設定!$B$29),0,IF(AND($C13167&gt;=MAX(INDEX($C$1:$C$13701,MAX(1,ROW()-設定!$B$24)):INDEX($C$1:$C$13701,MAX(1,ROW()-1))),$C13167&gt;MAX(INDEX($C$1:$C$13701,MIN(13701,ROW()+1)):INDEX($C$1:$C$13701,MIN(13701,ROW()+設定!$B$24))),$C13167&gt;=設定!$B$32,$C13167&gt;=MAX(MIN(INDEX($C$1:$C$13701,MAX(1,ROW()-設定!$B$26)):INDEX($C$1:$C$13701,MAX(1,ROW()-1))),MIN(INDEX($C$1:$C$13701,MIN(13701,ROW()+1)):INDEX($C$1:$C$13701,MIN(13701,ROW()+設定!$B$26))))*10^(設定!$B$27/20)),1,0))</f>
        <v>0</v>
      </c>
      <c r="G13167" s="33" t="n">
        <f aca="false">$G13166+IF($F13167=1,1,0)</f>
        <v>6</v>
      </c>
      <c r="H13167" s="0" t="str">
        <f aca="false">IF($F13167=1,$G13167,"")</f>
        <v/>
      </c>
    </row>
    <row r="13168" customFormat="false" ht="15" hidden="false" customHeight="false" outlineLevel="0" collapsed="false">
      <c r="A13168" s="30"/>
      <c r="B13168" s="31"/>
      <c r="C13168" s="32" t="str">
        <f aca="false">IF($A13168="","",IF(設定!$B$21="dB",10^($B13168/20),ABS($B13168)))</f>
        <v/>
      </c>
      <c r="D13168" s="32" t="str">
        <f aca="false">IF($A13168="","",$A13168^2)</f>
        <v/>
      </c>
      <c r="E13168" s="32" t="str">
        <f aca="false">IF($A13168="","",IF($C13168&lt;=0,"",1/$C13168^2))</f>
        <v/>
      </c>
      <c r="F13168" s="33" t="n">
        <f aca="false">IF(OR(ROW()-設定!$B$30&lt;2,ROW()+設定!$B$30&gt;13701,N($A13168)&lt;=0,N(INDEX($A$2:$A$13701,MIN(13700,MAX(1,ROW()-1+設定!$B$30))))&lt;=0,$A13168&lt;設定!$B$28,$A13168&gt;設定!$B$29),0,IF(AND($C13168&gt;=MAX(INDEX($C$1:$C$13701,MAX(1,ROW()-設定!$B$24)):INDEX($C$1:$C$13701,MAX(1,ROW()-1))),$C13168&gt;MAX(INDEX($C$1:$C$13701,MIN(13701,ROW()+1)):INDEX($C$1:$C$13701,MIN(13701,ROW()+設定!$B$24))),$C13168&gt;=設定!$B$32,$C13168&gt;=MAX(MIN(INDEX($C$1:$C$13701,MAX(1,ROW()-設定!$B$26)):INDEX($C$1:$C$13701,MAX(1,ROW()-1))),MIN(INDEX($C$1:$C$13701,MIN(13701,ROW()+1)):INDEX($C$1:$C$13701,MIN(13701,ROW()+設定!$B$26))))*10^(設定!$B$27/20)),1,0))</f>
        <v>0</v>
      </c>
      <c r="G13168" s="33" t="n">
        <f aca="false">$G13167+IF($F13168=1,1,0)</f>
        <v>6</v>
      </c>
      <c r="H13168" s="0" t="str">
        <f aca="false">IF($F13168=1,$G13168,"")</f>
        <v/>
      </c>
    </row>
    <row r="13169" customFormat="false" ht="15" hidden="false" customHeight="false" outlineLevel="0" collapsed="false">
      <c r="A13169" s="30"/>
      <c r="B13169" s="31"/>
      <c r="C13169" s="32" t="str">
        <f aca="false">IF($A13169="","",IF(設定!$B$21="dB",10^($B13169/20),ABS($B13169)))</f>
        <v/>
      </c>
      <c r="D13169" s="32" t="str">
        <f aca="false">IF($A13169="","",$A13169^2)</f>
        <v/>
      </c>
      <c r="E13169" s="32" t="str">
        <f aca="false">IF($A13169="","",IF($C13169&lt;=0,"",1/$C13169^2))</f>
        <v/>
      </c>
      <c r="F13169" s="33" t="n">
        <f aca="false">IF(OR(ROW()-設定!$B$30&lt;2,ROW()+設定!$B$30&gt;13701,N($A13169)&lt;=0,N(INDEX($A$2:$A$13701,MIN(13700,MAX(1,ROW()-1+設定!$B$30))))&lt;=0,$A13169&lt;設定!$B$28,$A13169&gt;設定!$B$29),0,IF(AND($C13169&gt;=MAX(INDEX($C$1:$C$13701,MAX(1,ROW()-設定!$B$24)):INDEX($C$1:$C$13701,MAX(1,ROW()-1))),$C13169&gt;MAX(INDEX($C$1:$C$13701,MIN(13701,ROW()+1)):INDEX($C$1:$C$13701,MIN(13701,ROW()+設定!$B$24))),$C13169&gt;=設定!$B$32,$C13169&gt;=MAX(MIN(INDEX($C$1:$C$13701,MAX(1,ROW()-設定!$B$26)):INDEX($C$1:$C$13701,MAX(1,ROW()-1))),MIN(INDEX($C$1:$C$13701,MIN(13701,ROW()+1)):INDEX($C$1:$C$13701,MIN(13701,ROW()+設定!$B$26))))*10^(設定!$B$27/20)),1,0))</f>
        <v>0</v>
      </c>
      <c r="G13169" s="33" t="n">
        <f aca="false">$G13168+IF($F13169=1,1,0)</f>
        <v>6</v>
      </c>
      <c r="H13169" s="0" t="str">
        <f aca="false">IF($F13169=1,$G13169,"")</f>
        <v/>
      </c>
    </row>
    <row r="13170" customFormat="false" ht="15" hidden="false" customHeight="false" outlineLevel="0" collapsed="false">
      <c r="A13170" s="30"/>
      <c r="B13170" s="31"/>
      <c r="C13170" s="32" t="str">
        <f aca="false">IF($A13170="","",IF(設定!$B$21="dB",10^($B13170/20),ABS($B13170)))</f>
        <v/>
      </c>
      <c r="D13170" s="32" t="str">
        <f aca="false">IF($A13170="","",$A13170^2)</f>
        <v/>
      </c>
      <c r="E13170" s="32" t="str">
        <f aca="false">IF($A13170="","",IF($C13170&lt;=0,"",1/$C13170^2))</f>
        <v/>
      </c>
      <c r="F13170" s="33" t="n">
        <f aca="false">IF(OR(ROW()-設定!$B$30&lt;2,ROW()+設定!$B$30&gt;13701,N($A13170)&lt;=0,N(INDEX($A$2:$A$13701,MIN(13700,MAX(1,ROW()-1+設定!$B$30))))&lt;=0,$A13170&lt;設定!$B$28,$A13170&gt;設定!$B$29),0,IF(AND($C13170&gt;=MAX(INDEX($C$1:$C$13701,MAX(1,ROW()-設定!$B$24)):INDEX($C$1:$C$13701,MAX(1,ROW()-1))),$C13170&gt;MAX(INDEX($C$1:$C$13701,MIN(13701,ROW()+1)):INDEX($C$1:$C$13701,MIN(13701,ROW()+設定!$B$24))),$C13170&gt;=設定!$B$32,$C13170&gt;=MAX(MIN(INDEX($C$1:$C$13701,MAX(1,ROW()-設定!$B$26)):INDEX($C$1:$C$13701,MAX(1,ROW()-1))),MIN(INDEX($C$1:$C$13701,MIN(13701,ROW()+1)):INDEX($C$1:$C$13701,MIN(13701,ROW()+設定!$B$26))))*10^(設定!$B$27/20)),1,0))</f>
        <v>0</v>
      </c>
      <c r="G13170" s="33" t="n">
        <f aca="false">$G13169+IF($F13170=1,1,0)</f>
        <v>6</v>
      </c>
      <c r="H13170" s="0" t="str">
        <f aca="false">IF($F13170=1,$G13170,"")</f>
        <v/>
      </c>
    </row>
    <row r="13171" customFormat="false" ht="15" hidden="false" customHeight="false" outlineLevel="0" collapsed="false">
      <c r="A13171" s="30"/>
      <c r="B13171" s="31"/>
      <c r="C13171" s="32" t="str">
        <f aca="false">IF($A13171="","",IF(設定!$B$21="dB",10^($B13171/20),ABS($B13171)))</f>
        <v/>
      </c>
      <c r="D13171" s="32" t="str">
        <f aca="false">IF($A13171="","",$A13171^2)</f>
        <v/>
      </c>
      <c r="E13171" s="32" t="str">
        <f aca="false">IF($A13171="","",IF($C13171&lt;=0,"",1/$C13171^2))</f>
        <v/>
      </c>
      <c r="F13171" s="33" t="n">
        <f aca="false">IF(OR(ROW()-設定!$B$30&lt;2,ROW()+設定!$B$30&gt;13701,N($A13171)&lt;=0,N(INDEX($A$2:$A$13701,MIN(13700,MAX(1,ROW()-1+設定!$B$30))))&lt;=0,$A13171&lt;設定!$B$28,$A13171&gt;設定!$B$29),0,IF(AND($C13171&gt;=MAX(INDEX($C$1:$C$13701,MAX(1,ROW()-設定!$B$24)):INDEX($C$1:$C$13701,MAX(1,ROW()-1))),$C13171&gt;MAX(INDEX($C$1:$C$13701,MIN(13701,ROW()+1)):INDEX($C$1:$C$13701,MIN(13701,ROW()+設定!$B$24))),$C13171&gt;=設定!$B$32,$C13171&gt;=MAX(MIN(INDEX($C$1:$C$13701,MAX(1,ROW()-設定!$B$26)):INDEX($C$1:$C$13701,MAX(1,ROW()-1))),MIN(INDEX($C$1:$C$13701,MIN(13701,ROW()+1)):INDEX($C$1:$C$13701,MIN(13701,ROW()+設定!$B$26))))*10^(設定!$B$27/20)),1,0))</f>
        <v>0</v>
      </c>
      <c r="G13171" s="33" t="n">
        <f aca="false">$G13170+IF($F13171=1,1,0)</f>
        <v>6</v>
      </c>
      <c r="H13171" s="0" t="str">
        <f aca="false">IF($F13171=1,$G13171,"")</f>
        <v/>
      </c>
    </row>
    <row r="13172" customFormat="false" ht="15" hidden="false" customHeight="false" outlineLevel="0" collapsed="false">
      <c r="A13172" s="30"/>
      <c r="B13172" s="31"/>
      <c r="C13172" s="32" t="str">
        <f aca="false">IF($A13172="","",IF(設定!$B$21="dB",10^($B13172/20),ABS($B13172)))</f>
        <v/>
      </c>
      <c r="D13172" s="32" t="str">
        <f aca="false">IF($A13172="","",$A13172^2)</f>
        <v/>
      </c>
      <c r="E13172" s="32" t="str">
        <f aca="false">IF($A13172="","",IF($C13172&lt;=0,"",1/$C13172^2))</f>
        <v/>
      </c>
      <c r="F13172" s="33" t="n">
        <f aca="false">IF(OR(ROW()-設定!$B$30&lt;2,ROW()+設定!$B$30&gt;13701,N($A13172)&lt;=0,N(INDEX($A$2:$A$13701,MIN(13700,MAX(1,ROW()-1+設定!$B$30))))&lt;=0,$A13172&lt;設定!$B$28,$A13172&gt;設定!$B$29),0,IF(AND($C13172&gt;=MAX(INDEX($C$1:$C$13701,MAX(1,ROW()-設定!$B$24)):INDEX($C$1:$C$13701,MAX(1,ROW()-1))),$C13172&gt;MAX(INDEX($C$1:$C$13701,MIN(13701,ROW()+1)):INDEX($C$1:$C$13701,MIN(13701,ROW()+設定!$B$24))),$C13172&gt;=設定!$B$32,$C13172&gt;=MAX(MIN(INDEX($C$1:$C$13701,MAX(1,ROW()-設定!$B$26)):INDEX($C$1:$C$13701,MAX(1,ROW()-1))),MIN(INDEX($C$1:$C$13701,MIN(13701,ROW()+1)):INDEX($C$1:$C$13701,MIN(13701,ROW()+設定!$B$26))))*10^(設定!$B$27/20)),1,0))</f>
        <v>0</v>
      </c>
      <c r="G13172" s="33" t="n">
        <f aca="false">$G13171+IF($F13172=1,1,0)</f>
        <v>6</v>
      </c>
      <c r="H13172" s="0" t="str">
        <f aca="false">IF($F13172=1,$G13172,"")</f>
        <v/>
      </c>
    </row>
    <row r="13173" customFormat="false" ht="15" hidden="false" customHeight="false" outlineLevel="0" collapsed="false">
      <c r="A13173" s="30"/>
      <c r="B13173" s="31"/>
      <c r="C13173" s="32" t="str">
        <f aca="false">IF($A13173="","",IF(設定!$B$21="dB",10^($B13173/20),ABS($B13173)))</f>
        <v/>
      </c>
      <c r="D13173" s="32" t="str">
        <f aca="false">IF($A13173="","",$A13173^2)</f>
        <v/>
      </c>
      <c r="E13173" s="32" t="str">
        <f aca="false">IF($A13173="","",IF($C13173&lt;=0,"",1/$C13173^2))</f>
        <v/>
      </c>
      <c r="F13173" s="33" t="n">
        <f aca="false">IF(OR(ROW()-設定!$B$30&lt;2,ROW()+設定!$B$30&gt;13701,N($A13173)&lt;=0,N(INDEX($A$2:$A$13701,MIN(13700,MAX(1,ROW()-1+設定!$B$30))))&lt;=0,$A13173&lt;設定!$B$28,$A13173&gt;設定!$B$29),0,IF(AND($C13173&gt;=MAX(INDEX($C$1:$C$13701,MAX(1,ROW()-設定!$B$24)):INDEX($C$1:$C$13701,MAX(1,ROW()-1))),$C13173&gt;MAX(INDEX($C$1:$C$13701,MIN(13701,ROW()+1)):INDEX($C$1:$C$13701,MIN(13701,ROW()+設定!$B$24))),$C13173&gt;=設定!$B$32,$C13173&gt;=MAX(MIN(INDEX($C$1:$C$13701,MAX(1,ROW()-設定!$B$26)):INDEX($C$1:$C$13701,MAX(1,ROW()-1))),MIN(INDEX($C$1:$C$13701,MIN(13701,ROW()+1)):INDEX($C$1:$C$13701,MIN(13701,ROW()+設定!$B$26))))*10^(設定!$B$27/20)),1,0))</f>
        <v>0</v>
      </c>
      <c r="G13173" s="33" t="n">
        <f aca="false">$G13172+IF($F13173=1,1,0)</f>
        <v>6</v>
      </c>
      <c r="H13173" s="0" t="str">
        <f aca="false">IF($F13173=1,$G13173,"")</f>
        <v/>
      </c>
    </row>
    <row r="13174" customFormat="false" ht="15" hidden="false" customHeight="false" outlineLevel="0" collapsed="false">
      <c r="A13174" s="30"/>
      <c r="B13174" s="31"/>
      <c r="C13174" s="32" t="str">
        <f aca="false">IF($A13174="","",IF(設定!$B$21="dB",10^($B13174/20),ABS($B13174)))</f>
        <v/>
      </c>
      <c r="D13174" s="32" t="str">
        <f aca="false">IF($A13174="","",$A13174^2)</f>
        <v/>
      </c>
      <c r="E13174" s="32" t="str">
        <f aca="false">IF($A13174="","",IF($C13174&lt;=0,"",1/$C13174^2))</f>
        <v/>
      </c>
      <c r="F13174" s="33" t="n">
        <f aca="false">IF(OR(ROW()-設定!$B$30&lt;2,ROW()+設定!$B$30&gt;13701,N($A13174)&lt;=0,N(INDEX($A$2:$A$13701,MIN(13700,MAX(1,ROW()-1+設定!$B$30))))&lt;=0,$A13174&lt;設定!$B$28,$A13174&gt;設定!$B$29),0,IF(AND($C13174&gt;=MAX(INDEX($C$1:$C$13701,MAX(1,ROW()-設定!$B$24)):INDEX($C$1:$C$13701,MAX(1,ROW()-1))),$C13174&gt;MAX(INDEX($C$1:$C$13701,MIN(13701,ROW()+1)):INDEX($C$1:$C$13701,MIN(13701,ROW()+設定!$B$24))),$C13174&gt;=設定!$B$32,$C13174&gt;=MAX(MIN(INDEX($C$1:$C$13701,MAX(1,ROW()-設定!$B$26)):INDEX($C$1:$C$13701,MAX(1,ROW()-1))),MIN(INDEX($C$1:$C$13701,MIN(13701,ROW()+1)):INDEX($C$1:$C$13701,MIN(13701,ROW()+設定!$B$26))))*10^(設定!$B$27/20)),1,0))</f>
        <v>0</v>
      </c>
      <c r="G13174" s="33" t="n">
        <f aca="false">$G13173+IF($F13174=1,1,0)</f>
        <v>6</v>
      </c>
      <c r="H13174" s="0" t="str">
        <f aca="false">IF($F13174=1,$G13174,"")</f>
        <v/>
      </c>
    </row>
    <row r="13175" customFormat="false" ht="15" hidden="false" customHeight="false" outlineLevel="0" collapsed="false">
      <c r="A13175" s="30"/>
      <c r="B13175" s="31"/>
      <c r="C13175" s="32" t="str">
        <f aca="false">IF($A13175="","",IF(設定!$B$21="dB",10^($B13175/20),ABS($B13175)))</f>
        <v/>
      </c>
      <c r="D13175" s="32" t="str">
        <f aca="false">IF($A13175="","",$A13175^2)</f>
        <v/>
      </c>
      <c r="E13175" s="32" t="str">
        <f aca="false">IF($A13175="","",IF($C13175&lt;=0,"",1/$C13175^2))</f>
        <v/>
      </c>
      <c r="F13175" s="33" t="n">
        <f aca="false">IF(OR(ROW()-設定!$B$30&lt;2,ROW()+設定!$B$30&gt;13701,N($A13175)&lt;=0,N(INDEX($A$2:$A$13701,MIN(13700,MAX(1,ROW()-1+設定!$B$30))))&lt;=0,$A13175&lt;設定!$B$28,$A13175&gt;設定!$B$29),0,IF(AND($C13175&gt;=MAX(INDEX($C$1:$C$13701,MAX(1,ROW()-設定!$B$24)):INDEX($C$1:$C$13701,MAX(1,ROW()-1))),$C13175&gt;MAX(INDEX($C$1:$C$13701,MIN(13701,ROW()+1)):INDEX($C$1:$C$13701,MIN(13701,ROW()+設定!$B$24))),$C13175&gt;=設定!$B$32,$C13175&gt;=MAX(MIN(INDEX($C$1:$C$13701,MAX(1,ROW()-設定!$B$26)):INDEX($C$1:$C$13701,MAX(1,ROW()-1))),MIN(INDEX($C$1:$C$13701,MIN(13701,ROW()+1)):INDEX($C$1:$C$13701,MIN(13701,ROW()+設定!$B$26))))*10^(設定!$B$27/20)),1,0))</f>
        <v>0</v>
      </c>
      <c r="G13175" s="33" t="n">
        <f aca="false">$G13174+IF($F13175=1,1,0)</f>
        <v>6</v>
      </c>
      <c r="H13175" s="0" t="str">
        <f aca="false">IF($F13175=1,$G13175,"")</f>
        <v/>
      </c>
    </row>
    <row r="13176" customFormat="false" ht="15" hidden="false" customHeight="false" outlineLevel="0" collapsed="false">
      <c r="A13176" s="30"/>
      <c r="B13176" s="31"/>
      <c r="C13176" s="32" t="str">
        <f aca="false">IF($A13176="","",IF(設定!$B$21="dB",10^($B13176/20),ABS($B13176)))</f>
        <v/>
      </c>
      <c r="D13176" s="32" t="str">
        <f aca="false">IF($A13176="","",$A13176^2)</f>
        <v/>
      </c>
      <c r="E13176" s="32" t="str">
        <f aca="false">IF($A13176="","",IF($C13176&lt;=0,"",1/$C13176^2))</f>
        <v/>
      </c>
      <c r="F13176" s="33" t="n">
        <f aca="false">IF(OR(ROW()-設定!$B$30&lt;2,ROW()+設定!$B$30&gt;13701,N($A13176)&lt;=0,N(INDEX($A$2:$A$13701,MIN(13700,MAX(1,ROW()-1+設定!$B$30))))&lt;=0,$A13176&lt;設定!$B$28,$A13176&gt;設定!$B$29),0,IF(AND($C13176&gt;=MAX(INDEX($C$1:$C$13701,MAX(1,ROW()-設定!$B$24)):INDEX($C$1:$C$13701,MAX(1,ROW()-1))),$C13176&gt;MAX(INDEX($C$1:$C$13701,MIN(13701,ROW()+1)):INDEX($C$1:$C$13701,MIN(13701,ROW()+設定!$B$24))),$C13176&gt;=設定!$B$32,$C13176&gt;=MAX(MIN(INDEX($C$1:$C$13701,MAX(1,ROW()-設定!$B$26)):INDEX($C$1:$C$13701,MAX(1,ROW()-1))),MIN(INDEX($C$1:$C$13701,MIN(13701,ROW()+1)):INDEX($C$1:$C$13701,MIN(13701,ROW()+設定!$B$26))))*10^(設定!$B$27/20)),1,0))</f>
        <v>0</v>
      </c>
      <c r="G13176" s="33" t="n">
        <f aca="false">$G13175+IF($F13176=1,1,0)</f>
        <v>6</v>
      </c>
      <c r="H13176" s="0" t="str">
        <f aca="false">IF($F13176=1,$G13176,"")</f>
        <v/>
      </c>
    </row>
    <row r="13177" customFormat="false" ht="15" hidden="false" customHeight="false" outlineLevel="0" collapsed="false">
      <c r="A13177" s="30"/>
      <c r="B13177" s="31"/>
      <c r="C13177" s="32" t="str">
        <f aca="false">IF($A13177="","",IF(設定!$B$21="dB",10^($B13177/20),ABS($B13177)))</f>
        <v/>
      </c>
      <c r="D13177" s="32" t="str">
        <f aca="false">IF($A13177="","",$A13177^2)</f>
        <v/>
      </c>
      <c r="E13177" s="32" t="str">
        <f aca="false">IF($A13177="","",IF($C13177&lt;=0,"",1/$C13177^2))</f>
        <v/>
      </c>
      <c r="F13177" s="33" t="n">
        <f aca="false">IF(OR(ROW()-設定!$B$30&lt;2,ROW()+設定!$B$30&gt;13701,N($A13177)&lt;=0,N(INDEX($A$2:$A$13701,MIN(13700,MAX(1,ROW()-1+設定!$B$30))))&lt;=0,$A13177&lt;設定!$B$28,$A13177&gt;設定!$B$29),0,IF(AND($C13177&gt;=MAX(INDEX($C$1:$C$13701,MAX(1,ROW()-設定!$B$24)):INDEX($C$1:$C$13701,MAX(1,ROW()-1))),$C13177&gt;MAX(INDEX($C$1:$C$13701,MIN(13701,ROW()+1)):INDEX($C$1:$C$13701,MIN(13701,ROW()+設定!$B$24))),$C13177&gt;=設定!$B$32,$C13177&gt;=MAX(MIN(INDEX($C$1:$C$13701,MAX(1,ROW()-設定!$B$26)):INDEX($C$1:$C$13701,MAX(1,ROW()-1))),MIN(INDEX($C$1:$C$13701,MIN(13701,ROW()+1)):INDEX($C$1:$C$13701,MIN(13701,ROW()+設定!$B$26))))*10^(設定!$B$27/20)),1,0))</f>
        <v>0</v>
      </c>
      <c r="G13177" s="33" t="n">
        <f aca="false">$G13176+IF($F13177=1,1,0)</f>
        <v>6</v>
      </c>
      <c r="H13177" s="0" t="str">
        <f aca="false">IF($F13177=1,$G13177,"")</f>
        <v/>
      </c>
    </row>
    <row r="13178" customFormat="false" ht="15" hidden="false" customHeight="false" outlineLevel="0" collapsed="false">
      <c r="A13178" s="30"/>
      <c r="B13178" s="31"/>
      <c r="C13178" s="32" t="str">
        <f aca="false">IF($A13178="","",IF(設定!$B$21="dB",10^($B13178/20),ABS($B13178)))</f>
        <v/>
      </c>
      <c r="D13178" s="32" t="str">
        <f aca="false">IF($A13178="","",$A13178^2)</f>
        <v/>
      </c>
      <c r="E13178" s="32" t="str">
        <f aca="false">IF($A13178="","",IF($C13178&lt;=0,"",1/$C13178^2))</f>
        <v/>
      </c>
      <c r="F13178" s="33" t="n">
        <f aca="false">IF(OR(ROW()-設定!$B$30&lt;2,ROW()+設定!$B$30&gt;13701,N($A13178)&lt;=0,N(INDEX($A$2:$A$13701,MIN(13700,MAX(1,ROW()-1+設定!$B$30))))&lt;=0,$A13178&lt;設定!$B$28,$A13178&gt;設定!$B$29),0,IF(AND($C13178&gt;=MAX(INDEX($C$1:$C$13701,MAX(1,ROW()-設定!$B$24)):INDEX($C$1:$C$13701,MAX(1,ROW()-1))),$C13178&gt;MAX(INDEX($C$1:$C$13701,MIN(13701,ROW()+1)):INDEX($C$1:$C$13701,MIN(13701,ROW()+設定!$B$24))),$C13178&gt;=設定!$B$32,$C13178&gt;=MAX(MIN(INDEX($C$1:$C$13701,MAX(1,ROW()-設定!$B$26)):INDEX($C$1:$C$13701,MAX(1,ROW()-1))),MIN(INDEX($C$1:$C$13701,MIN(13701,ROW()+1)):INDEX($C$1:$C$13701,MIN(13701,ROW()+設定!$B$26))))*10^(設定!$B$27/20)),1,0))</f>
        <v>0</v>
      </c>
      <c r="G13178" s="33" t="n">
        <f aca="false">$G13177+IF($F13178=1,1,0)</f>
        <v>6</v>
      </c>
      <c r="H13178" s="0" t="str">
        <f aca="false">IF($F13178=1,$G13178,"")</f>
        <v/>
      </c>
    </row>
    <row r="13179" customFormat="false" ht="15" hidden="false" customHeight="false" outlineLevel="0" collapsed="false">
      <c r="A13179" s="30"/>
      <c r="B13179" s="31"/>
      <c r="C13179" s="32" t="str">
        <f aca="false">IF($A13179="","",IF(設定!$B$21="dB",10^($B13179/20),ABS($B13179)))</f>
        <v/>
      </c>
      <c r="D13179" s="32" t="str">
        <f aca="false">IF($A13179="","",$A13179^2)</f>
        <v/>
      </c>
      <c r="E13179" s="32" t="str">
        <f aca="false">IF($A13179="","",IF($C13179&lt;=0,"",1/$C13179^2))</f>
        <v/>
      </c>
      <c r="F13179" s="33" t="n">
        <f aca="false">IF(OR(ROW()-設定!$B$30&lt;2,ROW()+設定!$B$30&gt;13701,N($A13179)&lt;=0,N(INDEX($A$2:$A$13701,MIN(13700,MAX(1,ROW()-1+設定!$B$30))))&lt;=0,$A13179&lt;設定!$B$28,$A13179&gt;設定!$B$29),0,IF(AND($C13179&gt;=MAX(INDEX($C$1:$C$13701,MAX(1,ROW()-設定!$B$24)):INDEX($C$1:$C$13701,MAX(1,ROW()-1))),$C13179&gt;MAX(INDEX($C$1:$C$13701,MIN(13701,ROW()+1)):INDEX($C$1:$C$13701,MIN(13701,ROW()+設定!$B$24))),$C13179&gt;=設定!$B$32,$C13179&gt;=MAX(MIN(INDEX($C$1:$C$13701,MAX(1,ROW()-設定!$B$26)):INDEX($C$1:$C$13701,MAX(1,ROW()-1))),MIN(INDEX($C$1:$C$13701,MIN(13701,ROW()+1)):INDEX($C$1:$C$13701,MIN(13701,ROW()+設定!$B$26))))*10^(設定!$B$27/20)),1,0))</f>
        <v>0</v>
      </c>
      <c r="G13179" s="33" t="n">
        <f aca="false">$G13178+IF($F13179=1,1,0)</f>
        <v>6</v>
      </c>
      <c r="H13179" s="0" t="str">
        <f aca="false">IF($F13179=1,$G13179,"")</f>
        <v/>
      </c>
    </row>
    <row r="13180" customFormat="false" ht="15" hidden="false" customHeight="false" outlineLevel="0" collapsed="false">
      <c r="A13180" s="30"/>
      <c r="B13180" s="31"/>
      <c r="C13180" s="32" t="str">
        <f aca="false">IF($A13180="","",IF(設定!$B$21="dB",10^($B13180/20),ABS($B13180)))</f>
        <v/>
      </c>
      <c r="D13180" s="32" t="str">
        <f aca="false">IF($A13180="","",$A13180^2)</f>
        <v/>
      </c>
      <c r="E13180" s="32" t="str">
        <f aca="false">IF($A13180="","",IF($C13180&lt;=0,"",1/$C13180^2))</f>
        <v/>
      </c>
      <c r="F13180" s="33" t="n">
        <f aca="false">IF(OR(ROW()-設定!$B$30&lt;2,ROW()+設定!$B$30&gt;13701,N($A13180)&lt;=0,N(INDEX($A$2:$A$13701,MIN(13700,MAX(1,ROW()-1+設定!$B$30))))&lt;=0,$A13180&lt;設定!$B$28,$A13180&gt;設定!$B$29),0,IF(AND($C13180&gt;=MAX(INDEX($C$1:$C$13701,MAX(1,ROW()-設定!$B$24)):INDEX($C$1:$C$13701,MAX(1,ROW()-1))),$C13180&gt;MAX(INDEX($C$1:$C$13701,MIN(13701,ROW()+1)):INDEX($C$1:$C$13701,MIN(13701,ROW()+設定!$B$24))),$C13180&gt;=設定!$B$32,$C13180&gt;=MAX(MIN(INDEX($C$1:$C$13701,MAX(1,ROW()-設定!$B$26)):INDEX($C$1:$C$13701,MAX(1,ROW()-1))),MIN(INDEX($C$1:$C$13701,MIN(13701,ROW()+1)):INDEX($C$1:$C$13701,MIN(13701,ROW()+設定!$B$26))))*10^(設定!$B$27/20)),1,0))</f>
        <v>0</v>
      </c>
      <c r="G13180" s="33" t="n">
        <f aca="false">$G13179+IF($F13180=1,1,0)</f>
        <v>6</v>
      </c>
      <c r="H13180" s="0" t="str">
        <f aca="false">IF($F13180=1,$G13180,"")</f>
        <v/>
      </c>
    </row>
    <row r="13181" customFormat="false" ht="15" hidden="false" customHeight="false" outlineLevel="0" collapsed="false">
      <c r="A13181" s="30"/>
      <c r="B13181" s="31"/>
      <c r="C13181" s="32" t="str">
        <f aca="false">IF($A13181="","",IF(設定!$B$21="dB",10^($B13181/20),ABS($B13181)))</f>
        <v/>
      </c>
      <c r="D13181" s="32" t="str">
        <f aca="false">IF($A13181="","",$A13181^2)</f>
        <v/>
      </c>
      <c r="E13181" s="32" t="str">
        <f aca="false">IF($A13181="","",IF($C13181&lt;=0,"",1/$C13181^2))</f>
        <v/>
      </c>
      <c r="F13181" s="33" t="n">
        <f aca="false">IF(OR(ROW()-設定!$B$30&lt;2,ROW()+設定!$B$30&gt;13701,N($A13181)&lt;=0,N(INDEX($A$2:$A$13701,MIN(13700,MAX(1,ROW()-1+設定!$B$30))))&lt;=0,$A13181&lt;設定!$B$28,$A13181&gt;設定!$B$29),0,IF(AND($C13181&gt;=MAX(INDEX($C$1:$C$13701,MAX(1,ROW()-設定!$B$24)):INDEX($C$1:$C$13701,MAX(1,ROW()-1))),$C13181&gt;MAX(INDEX($C$1:$C$13701,MIN(13701,ROW()+1)):INDEX($C$1:$C$13701,MIN(13701,ROW()+設定!$B$24))),$C13181&gt;=設定!$B$32,$C13181&gt;=MAX(MIN(INDEX($C$1:$C$13701,MAX(1,ROW()-設定!$B$26)):INDEX($C$1:$C$13701,MAX(1,ROW()-1))),MIN(INDEX($C$1:$C$13701,MIN(13701,ROW()+1)):INDEX($C$1:$C$13701,MIN(13701,ROW()+設定!$B$26))))*10^(設定!$B$27/20)),1,0))</f>
        <v>0</v>
      </c>
      <c r="G13181" s="33" t="n">
        <f aca="false">$G13180+IF($F13181=1,1,0)</f>
        <v>6</v>
      </c>
      <c r="H13181" s="0" t="str">
        <f aca="false">IF($F13181=1,$G13181,"")</f>
        <v/>
      </c>
    </row>
    <row r="13182" customFormat="false" ht="15" hidden="false" customHeight="false" outlineLevel="0" collapsed="false">
      <c r="A13182" s="30"/>
      <c r="B13182" s="31"/>
      <c r="C13182" s="32" t="str">
        <f aca="false">IF($A13182="","",IF(設定!$B$21="dB",10^($B13182/20),ABS($B13182)))</f>
        <v/>
      </c>
      <c r="D13182" s="32" t="str">
        <f aca="false">IF($A13182="","",$A13182^2)</f>
        <v/>
      </c>
      <c r="E13182" s="32" t="str">
        <f aca="false">IF($A13182="","",IF($C13182&lt;=0,"",1/$C13182^2))</f>
        <v/>
      </c>
      <c r="F13182" s="33" t="n">
        <f aca="false">IF(OR(ROW()-設定!$B$30&lt;2,ROW()+設定!$B$30&gt;13701,N($A13182)&lt;=0,N(INDEX($A$2:$A$13701,MIN(13700,MAX(1,ROW()-1+設定!$B$30))))&lt;=0,$A13182&lt;設定!$B$28,$A13182&gt;設定!$B$29),0,IF(AND($C13182&gt;=MAX(INDEX($C$1:$C$13701,MAX(1,ROW()-設定!$B$24)):INDEX($C$1:$C$13701,MAX(1,ROW()-1))),$C13182&gt;MAX(INDEX($C$1:$C$13701,MIN(13701,ROW()+1)):INDEX($C$1:$C$13701,MIN(13701,ROW()+設定!$B$24))),$C13182&gt;=設定!$B$32,$C13182&gt;=MAX(MIN(INDEX($C$1:$C$13701,MAX(1,ROW()-設定!$B$26)):INDEX($C$1:$C$13701,MAX(1,ROW()-1))),MIN(INDEX($C$1:$C$13701,MIN(13701,ROW()+1)):INDEX($C$1:$C$13701,MIN(13701,ROW()+設定!$B$26))))*10^(設定!$B$27/20)),1,0))</f>
        <v>0</v>
      </c>
      <c r="G13182" s="33" t="n">
        <f aca="false">$G13181+IF($F13182=1,1,0)</f>
        <v>6</v>
      </c>
      <c r="H13182" s="0" t="str">
        <f aca="false">IF($F13182=1,$G13182,"")</f>
        <v/>
      </c>
    </row>
    <row r="13183" customFormat="false" ht="15" hidden="false" customHeight="false" outlineLevel="0" collapsed="false">
      <c r="A13183" s="30"/>
      <c r="B13183" s="31"/>
      <c r="C13183" s="32" t="str">
        <f aca="false">IF($A13183="","",IF(設定!$B$21="dB",10^($B13183/20),ABS($B13183)))</f>
        <v/>
      </c>
      <c r="D13183" s="32" t="str">
        <f aca="false">IF($A13183="","",$A13183^2)</f>
        <v/>
      </c>
      <c r="E13183" s="32" t="str">
        <f aca="false">IF($A13183="","",IF($C13183&lt;=0,"",1/$C13183^2))</f>
        <v/>
      </c>
      <c r="F13183" s="33" t="n">
        <f aca="false">IF(OR(ROW()-設定!$B$30&lt;2,ROW()+設定!$B$30&gt;13701,N($A13183)&lt;=0,N(INDEX($A$2:$A$13701,MIN(13700,MAX(1,ROW()-1+設定!$B$30))))&lt;=0,$A13183&lt;設定!$B$28,$A13183&gt;設定!$B$29),0,IF(AND($C13183&gt;=MAX(INDEX($C$1:$C$13701,MAX(1,ROW()-設定!$B$24)):INDEX($C$1:$C$13701,MAX(1,ROW()-1))),$C13183&gt;MAX(INDEX($C$1:$C$13701,MIN(13701,ROW()+1)):INDEX($C$1:$C$13701,MIN(13701,ROW()+設定!$B$24))),$C13183&gt;=設定!$B$32,$C13183&gt;=MAX(MIN(INDEX($C$1:$C$13701,MAX(1,ROW()-設定!$B$26)):INDEX($C$1:$C$13701,MAX(1,ROW()-1))),MIN(INDEX($C$1:$C$13701,MIN(13701,ROW()+1)):INDEX($C$1:$C$13701,MIN(13701,ROW()+設定!$B$26))))*10^(設定!$B$27/20)),1,0))</f>
        <v>0</v>
      </c>
      <c r="G13183" s="33" t="n">
        <f aca="false">$G13182+IF($F13183=1,1,0)</f>
        <v>6</v>
      </c>
      <c r="H13183" s="0" t="str">
        <f aca="false">IF($F13183=1,$G13183,"")</f>
        <v/>
      </c>
    </row>
    <row r="13184" customFormat="false" ht="15" hidden="false" customHeight="false" outlineLevel="0" collapsed="false">
      <c r="A13184" s="30"/>
      <c r="B13184" s="31"/>
      <c r="C13184" s="32" t="str">
        <f aca="false">IF($A13184="","",IF(設定!$B$21="dB",10^($B13184/20),ABS($B13184)))</f>
        <v/>
      </c>
      <c r="D13184" s="32" t="str">
        <f aca="false">IF($A13184="","",$A13184^2)</f>
        <v/>
      </c>
      <c r="E13184" s="32" t="str">
        <f aca="false">IF($A13184="","",IF($C13184&lt;=0,"",1/$C13184^2))</f>
        <v/>
      </c>
      <c r="F13184" s="33" t="n">
        <f aca="false">IF(OR(ROW()-設定!$B$30&lt;2,ROW()+設定!$B$30&gt;13701,N($A13184)&lt;=0,N(INDEX($A$2:$A$13701,MIN(13700,MAX(1,ROW()-1+設定!$B$30))))&lt;=0,$A13184&lt;設定!$B$28,$A13184&gt;設定!$B$29),0,IF(AND($C13184&gt;=MAX(INDEX($C$1:$C$13701,MAX(1,ROW()-設定!$B$24)):INDEX($C$1:$C$13701,MAX(1,ROW()-1))),$C13184&gt;MAX(INDEX($C$1:$C$13701,MIN(13701,ROW()+1)):INDEX($C$1:$C$13701,MIN(13701,ROW()+設定!$B$24))),$C13184&gt;=設定!$B$32,$C13184&gt;=MAX(MIN(INDEX($C$1:$C$13701,MAX(1,ROW()-設定!$B$26)):INDEX($C$1:$C$13701,MAX(1,ROW()-1))),MIN(INDEX($C$1:$C$13701,MIN(13701,ROW()+1)):INDEX($C$1:$C$13701,MIN(13701,ROW()+設定!$B$26))))*10^(設定!$B$27/20)),1,0))</f>
        <v>0</v>
      </c>
      <c r="G13184" s="33" t="n">
        <f aca="false">$G13183+IF($F13184=1,1,0)</f>
        <v>6</v>
      </c>
      <c r="H13184" s="0" t="str">
        <f aca="false">IF($F13184=1,$G13184,"")</f>
        <v/>
      </c>
    </row>
    <row r="13185" customFormat="false" ht="15" hidden="false" customHeight="false" outlineLevel="0" collapsed="false">
      <c r="A13185" s="30"/>
      <c r="B13185" s="31"/>
      <c r="C13185" s="32" t="str">
        <f aca="false">IF($A13185="","",IF(設定!$B$21="dB",10^($B13185/20),ABS($B13185)))</f>
        <v/>
      </c>
      <c r="D13185" s="32" t="str">
        <f aca="false">IF($A13185="","",$A13185^2)</f>
        <v/>
      </c>
      <c r="E13185" s="32" t="str">
        <f aca="false">IF($A13185="","",IF($C13185&lt;=0,"",1/$C13185^2))</f>
        <v/>
      </c>
      <c r="F13185" s="33" t="n">
        <f aca="false">IF(OR(ROW()-設定!$B$30&lt;2,ROW()+設定!$B$30&gt;13701,N($A13185)&lt;=0,N(INDEX($A$2:$A$13701,MIN(13700,MAX(1,ROW()-1+設定!$B$30))))&lt;=0,$A13185&lt;設定!$B$28,$A13185&gt;設定!$B$29),0,IF(AND($C13185&gt;=MAX(INDEX($C$1:$C$13701,MAX(1,ROW()-設定!$B$24)):INDEX($C$1:$C$13701,MAX(1,ROW()-1))),$C13185&gt;MAX(INDEX($C$1:$C$13701,MIN(13701,ROW()+1)):INDEX($C$1:$C$13701,MIN(13701,ROW()+設定!$B$24))),$C13185&gt;=設定!$B$32,$C13185&gt;=MAX(MIN(INDEX($C$1:$C$13701,MAX(1,ROW()-設定!$B$26)):INDEX($C$1:$C$13701,MAX(1,ROW()-1))),MIN(INDEX($C$1:$C$13701,MIN(13701,ROW()+1)):INDEX($C$1:$C$13701,MIN(13701,ROW()+設定!$B$26))))*10^(設定!$B$27/20)),1,0))</f>
        <v>0</v>
      </c>
      <c r="G13185" s="33" t="n">
        <f aca="false">$G13184+IF($F13185=1,1,0)</f>
        <v>6</v>
      </c>
      <c r="H13185" s="0" t="str">
        <f aca="false">IF($F13185=1,$G13185,"")</f>
        <v/>
      </c>
    </row>
    <row r="13186" customFormat="false" ht="15" hidden="false" customHeight="false" outlineLevel="0" collapsed="false">
      <c r="A13186" s="30"/>
      <c r="B13186" s="31"/>
      <c r="C13186" s="32" t="str">
        <f aca="false">IF($A13186="","",IF(設定!$B$21="dB",10^($B13186/20),ABS($B13186)))</f>
        <v/>
      </c>
      <c r="D13186" s="32" t="str">
        <f aca="false">IF($A13186="","",$A13186^2)</f>
        <v/>
      </c>
      <c r="E13186" s="32" t="str">
        <f aca="false">IF($A13186="","",IF($C13186&lt;=0,"",1/$C13186^2))</f>
        <v/>
      </c>
      <c r="F13186" s="33" t="n">
        <f aca="false">IF(OR(ROW()-設定!$B$30&lt;2,ROW()+設定!$B$30&gt;13701,N($A13186)&lt;=0,N(INDEX($A$2:$A$13701,MIN(13700,MAX(1,ROW()-1+設定!$B$30))))&lt;=0,$A13186&lt;設定!$B$28,$A13186&gt;設定!$B$29),0,IF(AND($C13186&gt;=MAX(INDEX($C$1:$C$13701,MAX(1,ROW()-設定!$B$24)):INDEX($C$1:$C$13701,MAX(1,ROW()-1))),$C13186&gt;MAX(INDEX($C$1:$C$13701,MIN(13701,ROW()+1)):INDEX($C$1:$C$13701,MIN(13701,ROW()+設定!$B$24))),$C13186&gt;=設定!$B$32,$C13186&gt;=MAX(MIN(INDEX($C$1:$C$13701,MAX(1,ROW()-設定!$B$26)):INDEX($C$1:$C$13701,MAX(1,ROW()-1))),MIN(INDEX($C$1:$C$13701,MIN(13701,ROW()+1)):INDEX($C$1:$C$13701,MIN(13701,ROW()+設定!$B$26))))*10^(設定!$B$27/20)),1,0))</f>
        <v>0</v>
      </c>
      <c r="G13186" s="33" t="n">
        <f aca="false">$G13185+IF($F13186=1,1,0)</f>
        <v>6</v>
      </c>
      <c r="H13186" s="0" t="str">
        <f aca="false">IF($F13186=1,$G13186,"")</f>
        <v/>
      </c>
    </row>
    <row r="13187" customFormat="false" ht="15" hidden="false" customHeight="false" outlineLevel="0" collapsed="false">
      <c r="A13187" s="30"/>
      <c r="B13187" s="31"/>
      <c r="C13187" s="32" t="str">
        <f aca="false">IF($A13187="","",IF(設定!$B$21="dB",10^($B13187/20),ABS($B13187)))</f>
        <v/>
      </c>
      <c r="D13187" s="32" t="str">
        <f aca="false">IF($A13187="","",$A13187^2)</f>
        <v/>
      </c>
      <c r="E13187" s="32" t="str">
        <f aca="false">IF($A13187="","",IF($C13187&lt;=0,"",1/$C13187^2))</f>
        <v/>
      </c>
      <c r="F13187" s="33" t="n">
        <f aca="false">IF(OR(ROW()-設定!$B$30&lt;2,ROW()+設定!$B$30&gt;13701,N($A13187)&lt;=0,N(INDEX($A$2:$A$13701,MIN(13700,MAX(1,ROW()-1+設定!$B$30))))&lt;=0,$A13187&lt;設定!$B$28,$A13187&gt;設定!$B$29),0,IF(AND($C13187&gt;=MAX(INDEX($C$1:$C$13701,MAX(1,ROW()-設定!$B$24)):INDEX($C$1:$C$13701,MAX(1,ROW()-1))),$C13187&gt;MAX(INDEX($C$1:$C$13701,MIN(13701,ROW()+1)):INDEX($C$1:$C$13701,MIN(13701,ROW()+設定!$B$24))),$C13187&gt;=設定!$B$32,$C13187&gt;=MAX(MIN(INDEX($C$1:$C$13701,MAX(1,ROW()-設定!$B$26)):INDEX($C$1:$C$13701,MAX(1,ROW()-1))),MIN(INDEX($C$1:$C$13701,MIN(13701,ROW()+1)):INDEX($C$1:$C$13701,MIN(13701,ROW()+設定!$B$26))))*10^(設定!$B$27/20)),1,0))</f>
        <v>0</v>
      </c>
      <c r="G13187" s="33" t="n">
        <f aca="false">$G13186+IF($F13187=1,1,0)</f>
        <v>6</v>
      </c>
      <c r="H13187" s="0" t="str">
        <f aca="false">IF($F13187=1,$G13187,"")</f>
        <v/>
      </c>
    </row>
    <row r="13188" customFormat="false" ht="15" hidden="false" customHeight="false" outlineLevel="0" collapsed="false">
      <c r="A13188" s="30"/>
      <c r="B13188" s="31"/>
      <c r="C13188" s="32" t="str">
        <f aca="false">IF($A13188="","",IF(設定!$B$21="dB",10^($B13188/20),ABS($B13188)))</f>
        <v/>
      </c>
      <c r="D13188" s="32" t="str">
        <f aca="false">IF($A13188="","",$A13188^2)</f>
        <v/>
      </c>
      <c r="E13188" s="32" t="str">
        <f aca="false">IF($A13188="","",IF($C13188&lt;=0,"",1/$C13188^2))</f>
        <v/>
      </c>
      <c r="F13188" s="33" t="n">
        <f aca="false">IF(OR(ROW()-設定!$B$30&lt;2,ROW()+設定!$B$30&gt;13701,N($A13188)&lt;=0,N(INDEX($A$2:$A$13701,MIN(13700,MAX(1,ROW()-1+設定!$B$30))))&lt;=0,$A13188&lt;設定!$B$28,$A13188&gt;設定!$B$29),0,IF(AND($C13188&gt;=MAX(INDEX($C$1:$C$13701,MAX(1,ROW()-設定!$B$24)):INDEX($C$1:$C$13701,MAX(1,ROW()-1))),$C13188&gt;MAX(INDEX($C$1:$C$13701,MIN(13701,ROW()+1)):INDEX($C$1:$C$13701,MIN(13701,ROW()+設定!$B$24))),$C13188&gt;=設定!$B$32,$C13188&gt;=MAX(MIN(INDEX($C$1:$C$13701,MAX(1,ROW()-設定!$B$26)):INDEX($C$1:$C$13701,MAX(1,ROW()-1))),MIN(INDEX($C$1:$C$13701,MIN(13701,ROW()+1)):INDEX($C$1:$C$13701,MIN(13701,ROW()+設定!$B$26))))*10^(設定!$B$27/20)),1,0))</f>
        <v>0</v>
      </c>
      <c r="G13188" s="33" t="n">
        <f aca="false">$G13187+IF($F13188=1,1,0)</f>
        <v>6</v>
      </c>
      <c r="H13188" s="0" t="str">
        <f aca="false">IF($F13188=1,$G13188,"")</f>
        <v/>
      </c>
    </row>
    <row r="13189" customFormat="false" ht="15" hidden="false" customHeight="false" outlineLevel="0" collapsed="false">
      <c r="A13189" s="30"/>
      <c r="B13189" s="31"/>
      <c r="C13189" s="32" t="str">
        <f aca="false">IF($A13189="","",IF(設定!$B$21="dB",10^($B13189/20),ABS($B13189)))</f>
        <v/>
      </c>
      <c r="D13189" s="32" t="str">
        <f aca="false">IF($A13189="","",$A13189^2)</f>
        <v/>
      </c>
      <c r="E13189" s="32" t="str">
        <f aca="false">IF($A13189="","",IF($C13189&lt;=0,"",1/$C13189^2))</f>
        <v/>
      </c>
      <c r="F13189" s="33" t="n">
        <f aca="false">IF(OR(ROW()-設定!$B$30&lt;2,ROW()+設定!$B$30&gt;13701,N($A13189)&lt;=0,N(INDEX($A$2:$A$13701,MIN(13700,MAX(1,ROW()-1+設定!$B$30))))&lt;=0,$A13189&lt;設定!$B$28,$A13189&gt;設定!$B$29),0,IF(AND($C13189&gt;=MAX(INDEX($C$1:$C$13701,MAX(1,ROW()-設定!$B$24)):INDEX($C$1:$C$13701,MAX(1,ROW()-1))),$C13189&gt;MAX(INDEX($C$1:$C$13701,MIN(13701,ROW()+1)):INDEX($C$1:$C$13701,MIN(13701,ROW()+設定!$B$24))),$C13189&gt;=設定!$B$32,$C13189&gt;=MAX(MIN(INDEX($C$1:$C$13701,MAX(1,ROW()-設定!$B$26)):INDEX($C$1:$C$13701,MAX(1,ROW()-1))),MIN(INDEX($C$1:$C$13701,MIN(13701,ROW()+1)):INDEX($C$1:$C$13701,MIN(13701,ROW()+設定!$B$26))))*10^(設定!$B$27/20)),1,0))</f>
        <v>0</v>
      </c>
      <c r="G13189" s="33" t="n">
        <f aca="false">$G13188+IF($F13189=1,1,0)</f>
        <v>6</v>
      </c>
      <c r="H13189" s="0" t="str">
        <f aca="false">IF($F13189=1,$G13189,"")</f>
        <v/>
      </c>
    </row>
    <row r="13190" customFormat="false" ht="15" hidden="false" customHeight="false" outlineLevel="0" collapsed="false">
      <c r="A13190" s="30"/>
      <c r="B13190" s="31"/>
      <c r="C13190" s="32" t="str">
        <f aca="false">IF($A13190="","",IF(設定!$B$21="dB",10^($B13190/20),ABS($B13190)))</f>
        <v/>
      </c>
      <c r="D13190" s="32" t="str">
        <f aca="false">IF($A13190="","",$A13190^2)</f>
        <v/>
      </c>
      <c r="E13190" s="32" t="str">
        <f aca="false">IF($A13190="","",IF($C13190&lt;=0,"",1/$C13190^2))</f>
        <v/>
      </c>
      <c r="F13190" s="33" t="n">
        <f aca="false">IF(OR(ROW()-設定!$B$30&lt;2,ROW()+設定!$B$30&gt;13701,N($A13190)&lt;=0,N(INDEX($A$2:$A$13701,MIN(13700,MAX(1,ROW()-1+設定!$B$30))))&lt;=0,$A13190&lt;設定!$B$28,$A13190&gt;設定!$B$29),0,IF(AND($C13190&gt;=MAX(INDEX($C$1:$C$13701,MAX(1,ROW()-設定!$B$24)):INDEX($C$1:$C$13701,MAX(1,ROW()-1))),$C13190&gt;MAX(INDEX($C$1:$C$13701,MIN(13701,ROW()+1)):INDEX($C$1:$C$13701,MIN(13701,ROW()+設定!$B$24))),$C13190&gt;=設定!$B$32,$C13190&gt;=MAX(MIN(INDEX($C$1:$C$13701,MAX(1,ROW()-設定!$B$26)):INDEX($C$1:$C$13701,MAX(1,ROW()-1))),MIN(INDEX($C$1:$C$13701,MIN(13701,ROW()+1)):INDEX($C$1:$C$13701,MIN(13701,ROW()+設定!$B$26))))*10^(設定!$B$27/20)),1,0))</f>
        <v>0</v>
      </c>
      <c r="G13190" s="33" t="n">
        <f aca="false">$G13189+IF($F13190=1,1,0)</f>
        <v>6</v>
      </c>
      <c r="H13190" s="0" t="str">
        <f aca="false">IF($F13190=1,$G13190,"")</f>
        <v/>
      </c>
    </row>
    <row r="13191" customFormat="false" ht="15" hidden="false" customHeight="false" outlineLevel="0" collapsed="false">
      <c r="A13191" s="30"/>
      <c r="B13191" s="31"/>
      <c r="C13191" s="32" t="str">
        <f aca="false">IF($A13191="","",IF(設定!$B$21="dB",10^($B13191/20),ABS($B13191)))</f>
        <v/>
      </c>
      <c r="D13191" s="32" t="str">
        <f aca="false">IF($A13191="","",$A13191^2)</f>
        <v/>
      </c>
      <c r="E13191" s="32" t="str">
        <f aca="false">IF($A13191="","",IF($C13191&lt;=0,"",1/$C13191^2))</f>
        <v/>
      </c>
      <c r="F13191" s="33" t="n">
        <f aca="false">IF(OR(ROW()-設定!$B$30&lt;2,ROW()+設定!$B$30&gt;13701,N($A13191)&lt;=0,N(INDEX($A$2:$A$13701,MIN(13700,MAX(1,ROW()-1+設定!$B$30))))&lt;=0,$A13191&lt;設定!$B$28,$A13191&gt;設定!$B$29),0,IF(AND($C13191&gt;=MAX(INDEX($C$1:$C$13701,MAX(1,ROW()-設定!$B$24)):INDEX($C$1:$C$13701,MAX(1,ROW()-1))),$C13191&gt;MAX(INDEX($C$1:$C$13701,MIN(13701,ROW()+1)):INDEX($C$1:$C$13701,MIN(13701,ROW()+設定!$B$24))),$C13191&gt;=設定!$B$32,$C13191&gt;=MAX(MIN(INDEX($C$1:$C$13701,MAX(1,ROW()-設定!$B$26)):INDEX($C$1:$C$13701,MAX(1,ROW()-1))),MIN(INDEX($C$1:$C$13701,MIN(13701,ROW()+1)):INDEX($C$1:$C$13701,MIN(13701,ROW()+設定!$B$26))))*10^(設定!$B$27/20)),1,0))</f>
        <v>0</v>
      </c>
      <c r="G13191" s="33" t="n">
        <f aca="false">$G13190+IF($F13191=1,1,0)</f>
        <v>6</v>
      </c>
      <c r="H13191" s="0" t="str">
        <f aca="false">IF($F13191=1,$G13191,"")</f>
        <v/>
      </c>
    </row>
    <row r="13192" customFormat="false" ht="15" hidden="false" customHeight="false" outlineLevel="0" collapsed="false">
      <c r="A13192" s="30"/>
      <c r="B13192" s="31"/>
      <c r="C13192" s="32" t="str">
        <f aca="false">IF($A13192="","",IF(設定!$B$21="dB",10^($B13192/20),ABS($B13192)))</f>
        <v/>
      </c>
      <c r="D13192" s="32" t="str">
        <f aca="false">IF($A13192="","",$A13192^2)</f>
        <v/>
      </c>
      <c r="E13192" s="32" t="str">
        <f aca="false">IF($A13192="","",IF($C13192&lt;=0,"",1/$C13192^2))</f>
        <v/>
      </c>
      <c r="F13192" s="33" t="n">
        <f aca="false">IF(OR(ROW()-設定!$B$30&lt;2,ROW()+設定!$B$30&gt;13701,N($A13192)&lt;=0,N(INDEX($A$2:$A$13701,MIN(13700,MAX(1,ROW()-1+設定!$B$30))))&lt;=0,$A13192&lt;設定!$B$28,$A13192&gt;設定!$B$29),0,IF(AND($C13192&gt;=MAX(INDEX($C$1:$C$13701,MAX(1,ROW()-設定!$B$24)):INDEX($C$1:$C$13701,MAX(1,ROW()-1))),$C13192&gt;MAX(INDEX($C$1:$C$13701,MIN(13701,ROW()+1)):INDEX($C$1:$C$13701,MIN(13701,ROW()+設定!$B$24))),$C13192&gt;=設定!$B$32,$C13192&gt;=MAX(MIN(INDEX($C$1:$C$13701,MAX(1,ROW()-設定!$B$26)):INDEX($C$1:$C$13701,MAX(1,ROW()-1))),MIN(INDEX($C$1:$C$13701,MIN(13701,ROW()+1)):INDEX($C$1:$C$13701,MIN(13701,ROW()+設定!$B$26))))*10^(設定!$B$27/20)),1,0))</f>
        <v>0</v>
      </c>
      <c r="G13192" s="33" t="n">
        <f aca="false">$G13191+IF($F13192=1,1,0)</f>
        <v>6</v>
      </c>
      <c r="H13192" s="0" t="str">
        <f aca="false">IF($F13192=1,$G13192,"")</f>
        <v/>
      </c>
    </row>
    <row r="13193" customFormat="false" ht="15" hidden="false" customHeight="false" outlineLevel="0" collapsed="false">
      <c r="A13193" s="30"/>
      <c r="B13193" s="31"/>
      <c r="C13193" s="32" t="str">
        <f aca="false">IF($A13193="","",IF(設定!$B$21="dB",10^($B13193/20),ABS($B13193)))</f>
        <v/>
      </c>
      <c r="D13193" s="32" t="str">
        <f aca="false">IF($A13193="","",$A13193^2)</f>
        <v/>
      </c>
      <c r="E13193" s="32" t="str">
        <f aca="false">IF($A13193="","",IF($C13193&lt;=0,"",1/$C13193^2))</f>
        <v/>
      </c>
      <c r="F13193" s="33" t="n">
        <f aca="false">IF(OR(ROW()-設定!$B$30&lt;2,ROW()+設定!$B$30&gt;13701,N($A13193)&lt;=0,N(INDEX($A$2:$A$13701,MIN(13700,MAX(1,ROW()-1+設定!$B$30))))&lt;=0,$A13193&lt;設定!$B$28,$A13193&gt;設定!$B$29),0,IF(AND($C13193&gt;=MAX(INDEX($C$1:$C$13701,MAX(1,ROW()-設定!$B$24)):INDEX($C$1:$C$13701,MAX(1,ROW()-1))),$C13193&gt;MAX(INDEX($C$1:$C$13701,MIN(13701,ROW()+1)):INDEX($C$1:$C$13701,MIN(13701,ROW()+設定!$B$24))),$C13193&gt;=設定!$B$32,$C13193&gt;=MAX(MIN(INDEX($C$1:$C$13701,MAX(1,ROW()-設定!$B$26)):INDEX($C$1:$C$13701,MAX(1,ROW()-1))),MIN(INDEX($C$1:$C$13701,MIN(13701,ROW()+1)):INDEX($C$1:$C$13701,MIN(13701,ROW()+設定!$B$26))))*10^(設定!$B$27/20)),1,0))</f>
        <v>0</v>
      </c>
      <c r="G13193" s="33" t="n">
        <f aca="false">$G13192+IF($F13193=1,1,0)</f>
        <v>6</v>
      </c>
      <c r="H13193" s="0" t="str">
        <f aca="false">IF($F13193=1,$G13193,"")</f>
        <v/>
      </c>
    </row>
    <row r="13194" customFormat="false" ht="15" hidden="false" customHeight="false" outlineLevel="0" collapsed="false">
      <c r="A13194" s="30"/>
      <c r="B13194" s="31"/>
      <c r="C13194" s="32" t="str">
        <f aca="false">IF($A13194="","",IF(設定!$B$21="dB",10^($B13194/20),ABS($B13194)))</f>
        <v/>
      </c>
      <c r="D13194" s="32" t="str">
        <f aca="false">IF($A13194="","",$A13194^2)</f>
        <v/>
      </c>
      <c r="E13194" s="32" t="str">
        <f aca="false">IF($A13194="","",IF($C13194&lt;=0,"",1/$C13194^2))</f>
        <v/>
      </c>
      <c r="F13194" s="33" t="n">
        <f aca="false">IF(OR(ROW()-設定!$B$30&lt;2,ROW()+設定!$B$30&gt;13701,N($A13194)&lt;=0,N(INDEX($A$2:$A$13701,MIN(13700,MAX(1,ROW()-1+設定!$B$30))))&lt;=0,$A13194&lt;設定!$B$28,$A13194&gt;設定!$B$29),0,IF(AND($C13194&gt;=MAX(INDEX($C$1:$C$13701,MAX(1,ROW()-設定!$B$24)):INDEX($C$1:$C$13701,MAX(1,ROW()-1))),$C13194&gt;MAX(INDEX($C$1:$C$13701,MIN(13701,ROW()+1)):INDEX($C$1:$C$13701,MIN(13701,ROW()+設定!$B$24))),$C13194&gt;=設定!$B$32,$C13194&gt;=MAX(MIN(INDEX($C$1:$C$13701,MAX(1,ROW()-設定!$B$26)):INDEX($C$1:$C$13701,MAX(1,ROW()-1))),MIN(INDEX($C$1:$C$13701,MIN(13701,ROW()+1)):INDEX($C$1:$C$13701,MIN(13701,ROW()+設定!$B$26))))*10^(設定!$B$27/20)),1,0))</f>
        <v>0</v>
      </c>
      <c r="G13194" s="33" t="n">
        <f aca="false">$G13193+IF($F13194=1,1,0)</f>
        <v>6</v>
      </c>
      <c r="H13194" s="0" t="str">
        <f aca="false">IF($F13194=1,$G13194,"")</f>
        <v/>
      </c>
    </row>
    <row r="13195" customFormat="false" ht="15" hidden="false" customHeight="false" outlineLevel="0" collapsed="false">
      <c r="A13195" s="30"/>
      <c r="B13195" s="31"/>
      <c r="C13195" s="32" t="str">
        <f aca="false">IF($A13195="","",IF(設定!$B$21="dB",10^($B13195/20),ABS($B13195)))</f>
        <v/>
      </c>
      <c r="D13195" s="32" t="str">
        <f aca="false">IF($A13195="","",$A13195^2)</f>
        <v/>
      </c>
      <c r="E13195" s="32" t="str">
        <f aca="false">IF($A13195="","",IF($C13195&lt;=0,"",1/$C13195^2))</f>
        <v/>
      </c>
      <c r="F13195" s="33" t="n">
        <f aca="false">IF(OR(ROW()-設定!$B$30&lt;2,ROW()+設定!$B$30&gt;13701,N($A13195)&lt;=0,N(INDEX($A$2:$A$13701,MIN(13700,MAX(1,ROW()-1+設定!$B$30))))&lt;=0,$A13195&lt;設定!$B$28,$A13195&gt;設定!$B$29),0,IF(AND($C13195&gt;=MAX(INDEX($C$1:$C$13701,MAX(1,ROW()-設定!$B$24)):INDEX($C$1:$C$13701,MAX(1,ROW()-1))),$C13195&gt;MAX(INDEX($C$1:$C$13701,MIN(13701,ROW()+1)):INDEX($C$1:$C$13701,MIN(13701,ROW()+設定!$B$24))),$C13195&gt;=設定!$B$32,$C13195&gt;=MAX(MIN(INDEX($C$1:$C$13701,MAX(1,ROW()-設定!$B$26)):INDEX($C$1:$C$13701,MAX(1,ROW()-1))),MIN(INDEX($C$1:$C$13701,MIN(13701,ROW()+1)):INDEX($C$1:$C$13701,MIN(13701,ROW()+設定!$B$26))))*10^(設定!$B$27/20)),1,0))</f>
        <v>0</v>
      </c>
      <c r="G13195" s="33" t="n">
        <f aca="false">$G13194+IF($F13195=1,1,0)</f>
        <v>6</v>
      </c>
      <c r="H13195" s="0" t="str">
        <f aca="false">IF($F13195=1,$G13195,"")</f>
        <v/>
      </c>
    </row>
    <row r="13196" customFormat="false" ht="15" hidden="false" customHeight="false" outlineLevel="0" collapsed="false">
      <c r="A13196" s="30"/>
      <c r="B13196" s="31"/>
      <c r="C13196" s="32" t="str">
        <f aca="false">IF($A13196="","",IF(設定!$B$21="dB",10^($B13196/20),ABS($B13196)))</f>
        <v/>
      </c>
      <c r="D13196" s="32" t="str">
        <f aca="false">IF($A13196="","",$A13196^2)</f>
        <v/>
      </c>
      <c r="E13196" s="32" t="str">
        <f aca="false">IF($A13196="","",IF($C13196&lt;=0,"",1/$C13196^2))</f>
        <v/>
      </c>
      <c r="F13196" s="33" t="n">
        <f aca="false">IF(OR(ROW()-設定!$B$30&lt;2,ROW()+設定!$B$30&gt;13701,N($A13196)&lt;=0,N(INDEX($A$2:$A$13701,MIN(13700,MAX(1,ROW()-1+設定!$B$30))))&lt;=0,$A13196&lt;設定!$B$28,$A13196&gt;設定!$B$29),0,IF(AND($C13196&gt;=MAX(INDEX($C$1:$C$13701,MAX(1,ROW()-設定!$B$24)):INDEX($C$1:$C$13701,MAX(1,ROW()-1))),$C13196&gt;MAX(INDEX($C$1:$C$13701,MIN(13701,ROW()+1)):INDEX($C$1:$C$13701,MIN(13701,ROW()+設定!$B$24))),$C13196&gt;=設定!$B$32,$C13196&gt;=MAX(MIN(INDEX($C$1:$C$13701,MAX(1,ROW()-設定!$B$26)):INDEX($C$1:$C$13701,MAX(1,ROW()-1))),MIN(INDEX($C$1:$C$13701,MIN(13701,ROW()+1)):INDEX($C$1:$C$13701,MIN(13701,ROW()+設定!$B$26))))*10^(設定!$B$27/20)),1,0))</f>
        <v>0</v>
      </c>
      <c r="G13196" s="33" t="n">
        <f aca="false">$G13195+IF($F13196=1,1,0)</f>
        <v>6</v>
      </c>
      <c r="H13196" s="0" t="str">
        <f aca="false">IF($F13196=1,$G13196,"")</f>
        <v/>
      </c>
    </row>
    <row r="13197" customFormat="false" ht="15" hidden="false" customHeight="false" outlineLevel="0" collapsed="false">
      <c r="A13197" s="30"/>
      <c r="B13197" s="31"/>
      <c r="C13197" s="32" t="str">
        <f aca="false">IF($A13197="","",IF(設定!$B$21="dB",10^($B13197/20),ABS($B13197)))</f>
        <v/>
      </c>
      <c r="D13197" s="32" t="str">
        <f aca="false">IF($A13197="","",$A13197^2)</f>
        <v/>
      </c>
      <c r="E13197" s="32" t="str">
        <f aca="false">IF($A13197="","",IF($C13197&lt;=0,"",1/$C13197^2))</f>
        <v/>
      </c>
      <c r="F13197" s="33" t="n">
        <f aca="false">IF(OR(ROW()-設定!$B$30&lt;2,ROW()+設定!$B$30&gt;13701,N($A13197)&lt;=0,N(INDEX($A$2:$A$13701,MIN(13700,MAX(1,ROW()-1+設定!$B$30))))&lt;=0,$A13197&lt;設定!$B$28,$A13197&gt;設定!$B$29),0,IF(AND($C13197&gt;=MAX(INDEX($C$1:$C$13701,MAX(1,ROW()-設定!$B$24)):INDEX($C$1:$C$13701,MAX(1,ROW()-1))),$C13197&gt;MAX(INDEX($C$1:$C$13701,MIN(13701,ROW()+1)):INDEX($C$1:$C$13701,MIN(13701,ROW()+設定!$B$24))),$C13197&gt;=設定!$B$32,$C13197&gt;=MAX(MIN(INDEX($C$1:$C$13701,MAX(1,ROW()-設定!$B$26)):INDEX($C$1:$C$13701,MAX(1,ROW()-1))),MIN(INDEX($C$1:$C$13701,MIN(13701,ROW()+1)):INDEX($C$1:$C$13701,MIN(13701,ROW()+設定!$B$26))))*10^(設定!$B$27/20)),1,0))</f>
        <v>0</v>
      </c>
      <c r="G13197" s="33" t="n">
        <f aca="false">$G13196+IF($F13197=1,1,0)</f>
        <v>6</v>
      </c>
      <c r="H13197" s="0" t="str">
        <f aca="false">IF($F13197=1,$G13197,"")</f>
        <v/>
      </c>
    </row>
    <row r="13198" customFormat="false" ht="15" hidden="false" customHeight="false" outlineLevel="0" collapsed="false">
      <c r="A13198" s="30"/>
      <c r="B13198" s="31"/>
      <c r="C13198" s="32" t="str">
        <f aca="false">IF($A13198="","",IF(設定!$B$21="dB",10^($B13198/20),ABS($B13198)))</f>
        <v/>
      </c>
      <c r="D13198" s="32" t="str">
        <f aca="false">IF($A13198="","",$A13198^2)</f>
        <v/>
      </c>
      <c r="E13198" s="32" t="str">
        <f aca="false">IF($A13198="","",IF($C13198&lt;=0,"",1/$C13198^2))</f>
        <v/>
      </c>
      <c r="F13198" s="33" t="n">
        <f aca="false">IF(OR(ROW()-設定!$B$30&lt;2,ROW()+設定!$B$30&gt;13701,N($A13198)&lt;=0,N(INDEX($A$2:$A$13701,MIN(13700,MAX(1,ROW()-1+設定!$B$30))))&lt;=0,$A13198&lt;設定!$B$28,$A13198&gt;設定!$B$29),0,IF(AND($C13198&gt;=MAX(INDEX($C$1:$C$13701,MAX(1,ROW()-設定!$B$24)):INDEX($C$1:$C$13701,MAX(1,ROW()-1))),$C13198&gt;MAX(INDEX($C$1:$C$13701,MIN(13701,ROW()+1)):INDEX($C$1:$C$13701,MIN(13701,ROW()+設定!$B$24))),$C13198&gt;=設定!$B$32,$C13198&gt;=MAX(MIN(INDEX($C$1:$C$13701,MAX(1,ROW()-設定!$B$26)):INDEX($C$1:$C$13701,MAX(1,ROW()-1))),MIN(INDEX($C$1:$C$13701,MIN(13701,ROW()+1)):INDEX($C$1:$C$13701,MIN(13701,ROW()+設定!$B$26))))*10^(設定!$B$27/20)),1,0))</f>
        <v>0</v>
      </c>
      <c r="G13198" s="33" t="n">
        <f aca="false">$G13197+IF($F13198=1,1,0)</f>
        <v>6</v>
      </c>
      <c r="H13198" s="0" t="str">
        <f aca="false">IF($F13198=1,$G13198,"")</f>
        <v/>
      </c>
    </row>
    <row r="13199" customFormat="false" ht="15" hidden="false" customHeight="false" outlineLevel="0" collapsed="false">
      <c r="A13199" s="30"/>
      <c r="B13199" s="31"/>
      <c r="C13199" s="32" t="str">
        <f aca="false">IF($A13199="","",IF(設定!$B$21="dB",10^($B13199/20),ABS($B13199)))</f>
        <v/>
      </c>
      <c r="D13199" s="32" t="str">
        <f aca="false">IF($A13199="","",$A13199^2)</f>
        <v/>
      </c>
      <c r="E13199" s="32" t="str">
        <f aca="false">IF($A13199="","",IF($C13199&lt;=0,"",1/$C13199^2))</f>
        <v/>
      </c>
      <c r="F13199" s="33" t="n">
        <f aca="false">IF(OR(ROW()-設定!$B$30&lt;2,ROW()+設定!$B$30&gt;13701,N($A13199)&lt;=0,N(INDEX($A$2:$A$13701,MIN(13700,MAX(1,ROW()-1+設定!$B$30))))&lt;=0,$A13199&lt;設定!$B$28,$A13199&gt;設定!$B$29),0,IF(AND($C13199&gt;=MAX(INDEX($C$1:$C$13701,MAX(1,ROW()-設定!$B$24)):INDEX($C$1:$C$13701,MAX(1,ROW()-1))),$C13199&gt;MAX(INDEX($C$1:$C$13701,MIN(13701,ROW()+1)):INDEX($C$1:$C$13701,MIN(13701,ROW()+設定!$B$24))),$C13199&gt;=設定!$B$32,$C13199&gt;=MAX(MIN(INDEX($C$1:$C$13701,MAX(1,ROW()-設定!$B$26)):INDEX($C$1:$C$13701,MAX(1,ROW()-1))),MIN(INDEX($C$1:$C$13701,MIN(13701,ROW()+1)):INDEX($C$1:$C$13701,MIN(13701,ROW()+設定!$B$26))))*10^(設定!$B$27/20)),1,0))</f>
        <v>0</v>
      </c>
      <c r="G13199" s="33" t="n">
        <f aca="false">$G13198+IF($F13199=1,1,0)</f>
        <v>6</v>
      </c>
      <c r="H13199" s="0" t="str">
        <f aca="false">IF($F13199=1,$G13199,"")</f>
        <v/>
      </c>
    </row>
    <row r="13200" customFormat="false" ht="15" hidden="false" customHeight="false" outlineLevel="0" collapsed="false">
      <c r="A13200" s="30"/>
      <c r="B13200" s="31"/>
      <c r="C13200" s="32" t="str">
        <f aca="false">IF($A13200="","",IF(設定!$B$21="dB",10^($B13200/20),ABS($B13200)))</f>
        <v/>
      </c>
      <c r="D13200" s="32" t="str">
        <f aca="false">IF($A13200="","",$A13200^2)</f>
        <v/>
      </c>
      <c r="E13200" s="32" t="str">
        <f aca="false">IF($A13200="","",IF($C13200&lt;=0,"",1/$C13200^2))</f>
        <v/>
      </c>
      <c r="F13200" s="33" t="n">
        <f aca="false">IF(OR(ROW()-設定!$B$30&lt;2,ROW()+設定!$B$30&gt;13701,N($A13200)&lt;=0,N(INDEX($A$2:$A$13701,MIN(13700,MAX(1,ROW()-1+設定!$B$30))))&lt;=0,$A13200&lt;設定!$B$28,$A13200&gt;設定!$B$29),0,IF(AND($C13200&gt;=MAX(INDEX($C$1:$C$13701,MAX(1,ROW()-設定!$B$24)):INDEX($C$1:$C$13701,MAX(1,ROW()-1))),$C13200&gt;MAX(INDEX($C$1:$C$13701,MIN(13701,ROW()+1)):INDEX($C$1:$C$13701,MIN(13701,ROW()+設定!$B$24))),$C13200&gt;=設定!$B$32,$C13200&gt;=MAX(MIN(INDEX($C$1:$C$13701,MAX(1,ROW()-設定!$B$26)):INDEX($C$1:$C$13701,MAX(1,ROW()-1))),MIN(INDEX($C$1:$C$13701,MIN(13701,ROW()+1)):INDEX($C$1:$C$13701,MIN(13701,ROW()+設定!$B$26))))*10^(設定!$B$27/20)),1,0))</f>
        <v>0</v>
      </c>
      <c r="G13200" s="33" t="n">
        <f aca="false">$G13199+IF($F13200=1,1,0)</f>
        <v>6</v>
      </c>
      <c r="H13200" s="0" t="str">
        <f aca="false">IF($F13200=1,$G13200,"")</f>
        <v/>
      </c>
    </row>
    <row r="13201" customFormat="false" ht="15" hidden="false" customHeight="false" outlineLevel="0" collapsed="false">
      <c r="A13201" s="30"/>
      <c r="B13201" s="31"/>
      <c r="C13201" s="32" t="str">
        <f aca="false">IF($A13201="","",IF(設定!$B$21="dB",10^($B13201/20),ABS($B13201)))</f>
        <v/>
      </c>
      <c r="D13201" s="32" t="str">
        <f aca="false">IF($A13201="","",$A13201^2)</f>
        <v/>
      </c>
      <c r="E13201" s="32" t="str">
        <f aca="false">IF($A13201="","",IF($C13201&lt;=0,"",1/$C13201^2))</f>
        <v/>
      </c>
      <c r="F13201" s="33" t="n">
        <f aca="false">IF(OR(ROW()-設定!$B$30&lt;2,ROW()+設定!$B$30&gt;13701,N($A13201)&lt;=0,N(INDEX($A$2:$A$13701,MIN(13700,MAX(1,ROW()-1+設定!$B$30))))&lt;=0,$A13201&lt;設定!$B$28,$A13201&gt;設定!$B$29),0,IF(AND($C13201&gt;=MAX(INDEX($C$1:$C$13701,MAX(1,ROW()-設定!$B$24)):INDEX($C$1:$C$13701,MAX(1,ROW()-1))),$C13201&gt;MAX(INDEX($C$1:$C$13701,MIN(13701,ROW()+1)):INDEX($C$1:$C$13701,MIN(13701,ROW()+設定!$B$24))),$C13201&gt;=設定!$B$32,$C13201&gt;=MAX(MIN(INDEX($C$1:$C$13701,MAX(1,ROW()-設定!$B$26)):INDEX($C$1:$C$13701,MAX(1,ROW()-1))),MIN(INDEX($C$1:$C$13701,MIN(13701,ROW()+1)):INDEX($C$1:$C$13701,MIN(13701,ROW()+設定!$B$26))))*10^(設定!$B$27/20)),1,0))</f>
        <v>0</v>
      </c>
      <c r="G13201" s="33" t="n">
        <f aca="false">$G13200+IF($F13201=1,1,0)</f>
        <v>6</v>
      </c>
      <c r="H13201" s="0" t="str">
        <f aca="false">IF($F13201=1,$G13201,"")</f>
        <v/>
      </c>
    </row>
    <row r="13202" customFormat="false" ht="15" hidden="false" customHeight="false" outlineLevel="0" collapsed="false">
      <c r="A13202" s="30"/>
      <c r="B13202" s="31"/>
      <c r="C13202" s="32" t="str">
        <f aca="false">IF($A13202="","",IF(設定!$B$21="dB",10^($B13202/20),ABS($B13202)))</f>
        <v/>
      </c>
      <c r="D13202" s="32" t="str">
        <f aca="false">IF($A13202="","",$A13202^2)</f>
        <v/>
      </c>
      <c r="E13202" s="32" t="str">
        <f aca="false">IF($A13202="","",IF($C13202&lt;=0,"",1/$C13202^2))</f>
        <v/>
      </c>
      <c r="F13202" s="33" t="n">
        <f aca="false">IF(OR(ROW()-設定!$B$30&lt;2,ROW()+設定!$B$30&gt;13701,N($A13202)&lt;=0,N(INDEX($A$2:$A$13701,MIN(13700,MAX(1,ROW()-1+設定!$B$30))))&lt;=0,$A13202&lt;設定!$B$28,$A13202&gt;設定!$B$29),0,IF(AND($C13202&gt;=MAX(INDEX($C$1:$C$13701,MAX(1,ROW()-設定!$B$24)):INDEX($C$1:$C$13701,MAX(1,ROW()-1))),$C13202&gt;MAX(INDEX($C$1:$C$13701,MIN(13701,ROW()+1)):INDEX($C$1:$C$13701,MIN(13701,ROW()+設定!$B$24))),$C13202&gt;=設定!$B$32,$C13202&gt;=MAX(MIN(INDEX($C$1:$C$13701,MAX(1,ROW()-設定!$B$26)):INDEX($C$1:$C$13701,MAX(1,ROW()-1))),MIN(INDEX($C$1:$C$13701,MIN(13701,ROW()+1)):INDEX($C$1:$C$13701,MIN(13701,ROW()+設定!$B$26))))*10^(設定!$B$27/20)),1,0))</f>
        <v>0</v>
      </c>
      <c r="G13202" s="33" t="n">
        <f aca="false">$G13201+IF($F13202=1,1,0)</f>
        <v>6</v>
      </c>
      <c r="H13202" s="0" t="str">
        <f aca="false">IF($F13202=1,$G13202,"")</f>
        <v/>
      </c>
    </row>
    <row r="13203" customFormat="false" ht="15" hidden="false" customHeight="false" outlineLevel="0" collapsed="false">
      <c r="A13203" s="30"/>
      <c r="B13203" s="31"/>
      <c r="C13203" s="32" t="str">
        <f aca="false">IF($A13203="","",IF(設定!$B$21="dB",10^($B13203/20),ABS($B13203)))</f>
        <v/>
      </c>
      <c r="D13203" s="32" t="str">
        <f aca="false">IF($A13203="","",$A13203^2)</f>
        <v/>
      </c>
      <c r="E13203" s="32" t="str">
        <f aca="false">IF($A13203="","",IF($C13203&lt;=0,"",1/$C13203^2))</f>
        <v/>
      </c>
      <c r="F13203" s="33" t="n">
        <f aca="false">IF(OR(ROW()-設定!$B$30&lt;2,ROW()+設定!$B$30&gt;13701,N($A13203)&lt;=0,N(INDEX($A$2:$A$13701,MIN(13700,MAX(1,ROW()-1+設定!$B$30))))&lt;=0,$A13203&lt;設定!$B$28,$A13203&gt;設定!$B$29),0,IF(AND($C13203&gt;=MAX(INDEX($C$1:$C$13701,MAX(1,ROW()-設定!$B$24)):INDEX($C$1:$C$13701,MAX(1,ROW()-1))),$C13203&gt;MAX(INDEX($C$1:$C$13701,MIN(13701,ROW()+1)):INDEX($C$1:$C$13701,MIN(13701,ROW()+設定!$B$24))),$C13203&gt;=設定!$B$32,$C13203&gt;=MAX(MIN(INDEX($C$1:$C$13701,MAX(1,ROW()-設定!$B$26)):INDEX($C$1:$C$13701,MAX(1,ROW()-1))),MIN(INDEX($C$1:$C$13701,MIN(13701,ROW()+1)):INDEX($C$1:$C$13701,MIN(13701,ROW()+設定!$B$26))))*10^(設定!$B$27/20)),1,0))</f>
        <v>0</v>
      </c>
      <c r="G13203" s="33" t="n">
        <f aca="false">$G13202+IF($F13203=1,1,0)</f>
        <v>6</v>
      </c>
      <c r="H13203" s="0" t="str">
        <f aca="false">IF($F13203=1,$G13203,"")</f>
        <v/>
      </c>
    </row>
    <row r="13204" customFormat="false" ht="15" hidden="false" customHeight="false" outlineLevel="0" collapsed="false">
      <c r="A13204" s="30"/>
      <c r="B13204" s="31"/>
      <c r="C13204" s="32" t="str">
        <f aca="false">IF($A13204="","",IF(設定!$B$21="dB",10^($B13204/20),ABS($B13204)))</f>
        <v/>
      </c>
      <c r="D13204" s="32" t="str">
        <f aca="false">IF($A13204="","",$A13204^2)</f>
        <v/>
      </c>
      <c r="E13204" s="32" t="str">
        <f aca="false">IF($A13204="","",IF($C13204&lt;=0,"",1/$C13204^2))</f>
        <v/>
      </c>
      <c r="F13204" s="33" t="n">
        <f aca="false">IF(OR(ROW()-設定!$B$30&lt;2,ROW()+設定!$B$30&gt;13701,N($A13204)&lt;=0,N(INDEX($A$2:$A$13701,MIN(13700,MAX(1,ROW()-1+設定!$B$30))))&lt;=0,$A13204&lt;設定!$B$28,$A13204&gt;設定!$B$29),0,IF(AND($C13204&gt;=MAX(INDEX($C$1:$C$13701,MAX(1,ROW()-設定!$B$24)):INDEX($C$1:$C$13701,MAX(1,ROW()-1))),$C13204&gt;MAX(INDEX($C$1:$C$13701,MIN(13701,ROW()+1)):INDEX($C$1:$C$13701,MIN(13701,ROW()+設定!$B$24))),$C13204&gt;=設定!$B$32,$C13204&gt;=MAX(MIN(INDEX($C$1:$C$13701,MAX(1,ROW()-設定!$B$26)):INDEX($C$1:$C$13701,MAX(1,ROW()-1))),MIN(INDEX($C$1:$C$13701,MIN(13701,ROW()+1)):INDEX($C$1:$C$13701,MIN(13701,ROW()+設定!$B$26))))*10^(設定!$B$27/20)),1,0))</f>
        <v>0</v>
      </c>
      <c r="G13204" s="33" t="n">
        <f aca="false">$G13203+IF($F13204=1,1,0)</f>
        <v>6</v>
      </c>
      <c r="H13204" s="0" t="str">
        <f aca="false">IF($F13204=1,$G13204,"")</f>
        <v/>
      </c>
    </row>
    <row r="13205" customFormat="false" ht="15" hidden="false" customHeight="false" outlineLevel="0" collapsed="false">
      <c r="A13205" s="30"/>
      <c r="B13205" s="31"/>
      <c r="C13205" s="32" t="str">
        <f aca="false">IF($A13205="","",IF(設定!$B$21="dB",10^($B13205/20),ABS($B13205)))</f>
        <v/>
      </c>
      <c r="D13205" s="32" t="str">
        <f aca="false">IF($A13205="","",$A13205^2)</f>
        <v/>
      </c>
      <c r="E13205" s="32" t="str">
        <f aca="false">IF($A13205="","",IF($C13205&lt;=0,"",1/$C13205^2))</f>
        <v/>
      </c>
      <c r="F13205" s="33" t="n">
        <f aca="false">IF(OR(ROW()-設定!$B$30&lt;2,ROW()+設定!$B$30&gt;13701,N($A13205)&lt;=0,N(INDEX($A$2:$A$13701,MIN(13700,MAX(1,ROW()-1+設定!$B$30))))&lt;=0,$A13205&lt;設定!$B$28,$A13205&gt;設定!$B$29),0,IF(AND($C13205&gt;=MAX(INDEX($C$1:$C$13701,MAX(1,ROW()-設定!$B$24)):INDEX($C$1:$C$13701,MAX(1,ROW()-1))),$C13205&gt;MAX(INDEX($C$1:$C$13701,MIN(13701,ROW()+1)):INDEX($C$1:$C$13701,MIN(13701,ROW()+設定!$B$24))),$C13205&gt;=設定!$B$32,$C13205&gt;=MAX(MIN(INDEX($C$1:$C$13701,MAX(1,ROW()-設定!$B$26)):INDEX($C$1:$C$13701,MAX(1,ROW()-1))),MIN(INDEX($C$1:$C$13701,MIN(13701,ROW()+1)):INDEX($C$1:$C$13701,MIN(13701,ROW()+設定!$B$26))))*10^(設定!$B$27/20)),1,0))</f>
        <v>0</v>
      </c>
      <c r="G13205" s="33" t="n">
        <f aca="false">$G13204+IF($F13205=1,1,0)</f>
        <v>6</v>
      </c>
      <c r="H13205" s="0" t="str">
        <f aca="false">IF($F13205=1,$G13205,"")</f>
        <v/>
      </c>
    </row>
    <row r="13206" customFormat="false" ht="15" hidden="false" customHeight="false" outlineLevel="0" collapsed="false">
      <c r="A13206" s="30"/>
      <c r="B13206" s="31"/>
      <c r="C13206" s="32" t="str">
        <f aca="false">IF($A13206="","",IF(設定!$B$21="dB",10^($B13206/20),ABS($B13206)))</f>
        <v/>
      </c>
      <c r="D13206" s="32" t="str">
        <f aca="false">IF($A13206="","",$A13206^2)</f>
        <v/>
      </c>
      <c r="E13206" s="32" t="str">
        <f aca="false">IF($A13206="","",IF($C13206&lt;=0,"",1/$C13206^2))</f>
        <v/>
      </c>
      <c r="F13206" s="33" t="n">
        <f aca="false">IF(OR(ROW()-設定!$B$30&lt;2,ROW()+設定!$B$30&gt;13701,N($A13206)&lt;=0,N(INDEX($A$2:$A$13701,MIN(13700,MAX(1,ROW()-1+設定!$B$30))))&lt;=0,$A13206&lt;設定!$B$28,$A13206&gt;設定!$B$29),0,IF(AND($C13206&gt;=MAX(INDEX($C$1:$C$13701,MAX(1,ROW()-設定!$B$24)):INDEX($C$1:$C$13701,MAX(1,ROW()-1))),$C13206&gt;MAX(INDEX($C$1:$C$13701,MIN(13701,ROW()+1)):INDEX($C$1:$C$13701,MIN(13701,ROW()+設定!$B$24))),$C13206&gt;=設定!$B$32,$C13206&gt;=MAX(MIN(INDEX($C$1:$C$13701,MAX(1,ROW()-設定!$B$26)):INDEX($C$1:$C$13701,MAX(1,ROW()-1))),MIN(INDEX($C$1:$C$13701,MIN(13701,ROW()+1)):INDEX($C$1:$C$13701,MIN(13701,ROW()+設定!$B$26))))*10^(設定!$B$27/20)),1,0))</f>
        <v>0</v>
      </c>
      <c r="G13206" s="33" t="n">
        <f aca="false">$G13205+IF($F13206=1,1,0)</f>
        <v>6</v>
      </c>
      <c r="H13206" s="0" t="str">
        <f aca="false">IF($F13206=1,$G13206,"")</f>
        <v/>
      </c>
    </row>
    <row r="13207" customFormat="false" ht="15" hidden="false" customHeight="false" outlineLevel="0" collapsed="false">
      <c r="A13207" s="30"/>
      <c r="B13207" s="31"/>
      <c r="C13207" s="32" t="str">
        <f aca="false">IF($A13207="","",IF(設定!$B$21="dB",10^($B13207/20),ABS($B13207)))</f>
        <v/>
      </c>
      <c r="D13207" s="32" t="str">
        <f aca="false">IF($A13207="","",$A13207^2)</f>
        <v/>
      </c>
      <c r="E13207" s="32" t="str">
        <f aca="false">IF($A13207="","",IF($C13207&lt;=0,"",1/$C13207^2))</f>
        <v/>
      </c>
      <c r="F13207" s="33" t="n">
        <f aca="false">IF(OR(ROW()-設定!$B$30&lt;2,ROW()+設定!$B$30&gt;13701,N($A13207)&lt;=0,N(INDEX($A$2:$A$13701,MIN(13700,MAX(1,ROW()-1+設定!$B$30))))&lt;=0,$A13207&lt;設定!$B$28,$A13207&gt;設定!$B$29),0,IF(AND($C13207&gt;=MAX(INDEX($C$1:$C$13701,MAX(1,ROW()-設定!$B$24)):INDEX($C$1:$C$13701,MAX(1,ROW()-1))),$C13207&gt;MAX(INDEX($C$1:$C$13701,MIN(13701,ROW()+1)):INDEX($C$1:$C$13701,MIN(13701,ROW()+設定!$B$24))),$C13207&gt;=設定!$B$32,$C13207&gt;=MAX(MIN(INDEX($C$1:$C$13701,MAX(1,ROW()-設定!$B$26)):INDEX($C$1:$C$13701,MAX(1,ROW()-1))),MIN(INDEX($C$1:$C$13701,MIN(13701,ROW()+1)):INDEX($C$1:$C$13701,MIN(13701,ROW()+設定!$B$26))))*10^(設定!$B$27/20)),1,0))</f>
        <v>0</v>
      </c>
      <c r="G13207" s="33" t="n">
        <f aca="false">$G13206+IF($F13207=1,1,0)</f>
        <v>6</v>
      </c>
      <c r="H13207" s="0" t="str">
        <f aca="false">IF($F13207=1,$G13207,"")</f>
        <v/>
      </c>
    </row>
    <row r="13208" customFormat="false" ht="15" hidden="false" customHeight="false" outlineLevel="0" collapsed="false">
      <c r="A13208" s="30"/>
      <c r="B13208" s="31"/>
      <c r="C13208" s="32" t="str">
        <f aca="false">IF($A13208="","",IF(設定!$B$21="dB",10^($B13208/20),ABS($B13208)))</f>
        <v/>
      </c>
      <c r="D13208" s="32" t="str">
        <f aca="false">IF($A13208="","",$A13208^2)</f>
        <v/>
      </c>
      <c r="E13208" s="32" t="str">
        <f aca="false">IF($A13208="","",IF($C13208&lt;=0,"",1/$C13208^2))</f>
        <v/>
      </c>
      <c r="F13208" s="33" t="n">
        <f aca="false">IF(OR(ROW()-設定!$B$30&lt;2,ROW()+設定!$B$30&gt;13701,N($A13208)&lt;=0,N(INDEX($A$2:$A$13701,MIN(13700,MAX(1,ROW()-1+設定!$B$30))))&lt;=0,$A13208&lt;設定!$B$28,$A13208&gt;設定!$B$29),0,IF(AND($C13208&gt;=MAX(INDEX($C$1:$C$13701,MAX(1,ROW()-設定!$B$24)):INDEX($C$1:$C$13701,MAX(1,ROW()-1))),$C13208&gt;MAX(INDEX($C$1:$C$13701,MIN(13701,ROW()+1)):INDEX($C$1:$C$13701,MIN(13701,ROW()+設定!$B$24))),$C13208&gt;=設定!$B$32,$C13208&gt;=MAX(MIN(INDEX($C$1:$C$13701,MAX(1,ROW()-設定!$B$26)):INDEX($C$1:$C$13701,MAX(1,ROW()-1))),MIN(INDEX($C$1:$C$13701,MIN(13701,ROW()+1)):INDEX($C$1:$C$13701,MIN(13701,ROW()+設定!$B$26))))*10^(設定!$B$27/20)),1,0))</f>
        <v>0</v>
      </c>
      <c r="G13208" s="33" t="n">
        <f aca="false">$G13207+IF($F13208=1,1,0)</f>
        <v>6</v>
      </c>
      <c r="H13208" s="0" t="str">
        <f aca="false">IF($F13208=1,$G13208,"")</f>
        <v/>
      </c>
    </row>
    <row r="13209" customFormat="false" ht="15" hidden="false" customHeight="false" outlineLevel="0" collapsed="false">
      <c r="A13209" s="30"/>
      <c r="B13209" s="31"/>
      <c r="C13209" s="32" t="str">
        <f aca="false">IF($A13209="","",IF(設定!$B$21="dB",10^($B13209/20),ABS($B13209)))</f>
        <v/>
      </c>
      <c r="D13209" s="32" t="str">
        <f aca="false">IF($A13209="","",$A13209^2)</f>
        <v/>
      </c>
      <c r="E13209" s="32" t="str">
        <f aca="false">IF($A13209="","",IF($C13209&lt;=0,"",1/$C13209^2))</f>
        <v/>
      </c>
      <c r="F13209" s="33" t="n">
        <f aca="false">IF(OR(ROW()-設定!$B$30&lt;2,ROW()+設定!$B$30&gt;13701,N($A13209)&lt;=0,N(INDEX($A$2:$A$13701,MIN(13700,MAX(1,ROW()-1+設定!$B$30))))&lt;=0,$A13209&lt;設定!$B$28,$A13209&gt;設定!$B$29),0,IF(AND($C13209&gt;=MAX(INDEX($C$1:$C$13701,MAX(1,ROW()-設定!$B$24)):INDEX($C$1:$C$13701,MAX(1,ROW()-1))),$C13209&gt;MAX(INDEX($C$1:$C$13701,MIN(13701,ROW()+1)):INDEX($C$1:$C$13701,MIN(13701,ROW()+設定!$B$24))),$C13209&gt;=設定!$B$32,$C13209&gt;=MAX(MIN(INDEX($C$1:$C$13701,MAX(1,ROW()-設定!$B$26)):INDEX($C$1:$C$13701,MAX(1,ROW()-1))),MIN(INDEX($C$1:$C$13701,MIN(13701,ROW()+1)):INDEX($C$1:$C$13701,MIN(13701,ROW()+設定!$B$26))))*10^(設定!$B$27/20)),1,0))</f>
        <v>0</v>
      </c>
      <c r="G13209" s="33" t="n">
        <f aca="false">$G13208+IF($F13209=1,1,0)</f>
        <v>6</v>
      </c>
      <c r="H13209" s="0" t="str">
        <f aca="false">IF($F13209=1,$G13209,"")</f>
        <v/>
      </c>
    </row>
    <row r="13210" customFormat="false" ht="15" hidden="false" customHeight="false" outlineLevel="0" collapsed="false">
      <c r="A13210" s="30"/>
      <c r="B13210" s="31"/>
      <c r="C13210" s="32" t="str">
        <f aca="false">IF($A13210="","",IF(設定!$B$21="dB",10^($B13210/20),ABS($B13210)))</f>
        <v/>
      </c>
      <c r="D13210" s="32" t="str">
        <f aca="false">IF($A13210="","",$A13210^2)</f>
        <v/>
      </c>
      <c r="E13210" s="32" t="str">
        <f aca="false">IF($A13210="","",IF($C13210&lt;=0,"",1/$C13210^2))</f>
        <v/>
      </c>
      <c r="F13210" s="33" t="n">
        <f aca="false">IF(OR(ROW()-設定!$B$30&lt;2,ROW()+設定!$B$30&gt;13701,N($A13210)&lt;=0,N(INDEX($A$2:$A$13701,MIN(13700,MAX(1,ROW()-1+設定!$B$30))))&lt;=0,$A13210&lt;設定!$B$28,$A13210&gt;設定!$B$29),0,IF(AND($C13210&gt;=MAX(INDEX($C$1:$C$13701,MAX(1,ROW()-設定!$B$24)):INDEX($C$1:$C$13701,MAX(1,ROW()-1))),$C13210&gt;MAX(INDEX($C$1:$C$13701,MIN(13701,ROW()+1)):INDEX($C$1:$C$13701,MIN(13701,ROW()+設定!$B$24))),$C13210&gt;=設定!$B$32,$C13210&gt;=MAX(MIN(INDEX($C$1:$C$13701,MAX(1,ROW()-設定!$B$26)):INDEX($C$1:$C$13701,MAX(1,ROW()-1))),MIN(INDEX($C$1:$C$13701,MIN(13701,ROW()+1)):INDEX($C$1:$C$13701,MIN(13701,ROW()+設定!$B$26))))*10^(設定!$B$27/20)),1,0))</f>
        <v>0</v>
      </c>
      <c r="G13210" s="33" t="n">
        <f aca="false">$G13209+IF($F13210=1,1,0)</f>
        <v>6</v>
      </c>
      <c r="H13210" s="0" t="str">
        <f aca="false">IF($F13210=1,$G13210,"")</f>
        <v/>
      </c>
    </row>
    <row r="13211" customFormat="false" ht="15" hidden="false" customHeight="false" outlineLevel="0" collapsed="false">
      <c r="A13211" s="30"/>
      <c r="B13211" s="31"/>
      <c r="C13211" s="32" t="str">
        <f aca="false">IF($A13211="","",IF(設定!$B$21="dB",10^($B13211/20),ABS($B13211)))</f>
        <v/>
      </c>
      <c r="D13211" s="32" t="str">
        <f aca="false">IF($A13211="","",$A13211^2)</f>
        <v/>
      </c>
      <c r="E13211" s="32" t="str">
        <f aca="false">IF($A13211="","",IF($C13211&lt;=0,"",1/$C13211^2))</f>
        <v/>
      </c>
      <c r="F13211" s="33" t="n">
        <f aca="false">IF(OR(ROW()-設定!$B$30&lt;2,ROW()+設定!$B$30&gt;13701,N($A13211)&lt;=0,N(INDEX($A$2:$A$13701,MIN(13700,MAX(1,ROW()-1+設定!$B$30))))&lt;=0,$A13211&lt;設定!$B$28,$A13211&gt;設定!$B$29),0,IF(AND($C13211&gt;=MAX(INDEX($C$1:$C$13701,MAX(1,ROW()-設定!$B$24)):INDEX($C$1:$C$13701,MAX(1,ROW()-1))),$C13211&gt;MAX(INDEX($C$1:$C$13701,MIN(13701,ROW()+1)):INDEX($C$1:$C$13701,MIN(13701,ROW()+設定!$B$24))),$C13211&gt;=設定!$B$32,$C13211&gt;=MAX(MIN(INDEX($C$1:$C$13701,MAX(1,ROW()-設定!$B$26)):INDEX($C$1:$C$13701,MAX(1,ROW()-1))),MIN(INDEX($C$1:$C$13701,MIN(13701,ROW()+1)):INDEX($C$1:$C$13701,MIN(13701,ROW()+設定!$B$26))))*10^(設定!$B$27/20)),1,0))</f>
        <v>0</v>
      </c>
      <c r="G13211" s="33" t="n">
        <f aca="false">$G13210+IF($F13211=1,1,0)</f>
        <v>6</v>
      </c>
      <c r="H13211" s="0" t="str">
        <f aca="false">IF($F13211=1,$G13211,"")</f>
        <v/>
      </c>
    </row>
    <row r="13212" customFormat="false" ht="15" hidden="false" customHeight="false" outlineLevel="0" collapsed="false">
      <c r="A13212" s="30"/>
      <c r="B13212" s="31"/>
      <c r="C13212" s="32" t="str">
        <f aca="false">IF($A13212="","",IF(設定!$B$21="dB",10^($B13212/20),ABS($B13212)))</f>
        <v/>
      </c>
      <c r="D13212" s="32" t="str">
        <f aca="false">IF($A13212="","",$A13212^2)</f>
        <v/>
      </c>
      <c r="E13212" s="32" t="str">
        <f aca="false">IF($A13212="","",IF($C13212&lt;=0,"",1/$C13212^2))</f>
        <v/>
      </c>
      <c r="F13212" s="33" t="n">
        <f aca="false">IF(OR(ROW()-設定!$B$30&lt;2,ROW()+設定!$B$30&gt;13701,N($A13212)&lt;=0,N(INDEX($A$2:$A$13701,MIN(13700,MAX(1,ROW()-1+設定!$B$30))))&lt;=0,$A13212&lt;設定!$B$28,$A13212&gt;設定!$B$29),0,IF(AND($C13212&gt;=MAX(INDEX($C$1:$C$13701,MAX(1,ROW()-設定!$B$24)):INDEX($C$1:$C$13701,MAX(1,ROW()-1))),$C13212&gt;MAX(INDEX($C$1:$C$13701,MIN(13701,ROW()+1)):INDEX($C$1:$C$13701,MIN(13701,ROW()+設定!$B$24))),$C13212&gt;=設定!$B$32,$C13212&gt;=MAX(MIN(INDEX($C$1:$C$13701,MAX(1,ROW()-設定!$B$26)):INDEX($C$1:$C$13701,MAX(1,ROW()-1))),MIN(INDEX($C$1:$C$13701,MIN(13701,ROW()+1)):INDEX($C$1:$C$13701,MIN(13701,ROW()+設定!$B$26))))*10^(設定!$B$27/20)),1,0))</f>
        <v>0</v>
      </c>
      <c r="G13212" s="33" t="n">
        <f aca="false">$G13211+IF($F13212=1,1,0)</f>
        <v>6</v>
      </c>
      <c r="H13212" s="0" t="str">
        <f aca="false">IF($F13212=1,$G13212,"")</f>
        <v/>
      </c>
    </row>
    <row r="13213" customFormat="false" ht="15" hidden="false" customHeight="false" outlineLevel="0" collapsed="false">
      <c r="A13213" s="30"/>
      <c r="B13213" s="31"/>
      <c r="C13213" s="32" t="str">
        <f aca="false">IF($A13213="","",IF(設定!$B$21="dB",10^($B13213/20),ABS($B13213)))</f>
        <v/>
      </c>
      <c r="D13213" s="32" t="str">
        <f aca="false">IF($A13213="","",$A13213^2)</f>
        <v/>
      </c>
      <c r="E13213" s="32" t="str">
        <f aca="false">IF($A13213="","",IF($C13213&lt;=0,"",1/$C13213^2))</f>
        <v/>
      </c>
      <c r="F13213" s="33" t="n">
        <f aca="false">IF(OR(ROW()-設定!$B$30&lt;2,ROW()+設定!$B$30&gt;13701,N($A13213)&lt;=0,N(INDEX($A$2:$A$13701,MIN(13700,MAX(1,ROW()-1+設定!$B$30))))&lt;=0,$A13213&lt;設定!$B$28,$A13213&gt;設定!$B$29),0,IF(AND($C13213&gt;=MAX(INDEX($C$1:$C$13701,MAX(1,ROW()-設定!$B$24)):INDEX($C$1:$C$13701,MAX(1,ROW()-1))),$C13213&gt;MAX(INDEX($C$1:$C$13701,MIN(13701,ROW()+1)):INDEX($C$1:$C$13701,MIN(13701,ROW()+設定!$B$24))),$C13213&gt;=設定!$B$32,$C13213&gt;=MAX(MIN(INDEX($C$1:$C$13701,MAX(1,ROW()-設定!$B$26)):INDEX($C$1:$C$13701,MAX(1,ROW()-1))),MIN(INDEX($C$1:$C$13701,MIN(13701,ROW()+1)):INDEX($C$1:$C$13701,MIN(13701,ROW()+設定!$B$26))))*10^(設定!$B$27/20)),1,0))</f>
        <v>0</v>
      </c>
      <c r="G13213" s="33" t="n">
        <f aca="false">$G13212+IF($F13213=1,1,0)</f>
        <v>6</v>
      </c>
      <c r="H13213" s="0" t="str">
        <f aca="false">IF($F13213=1,$G13213,"")</f>
        <v/>
      </c>
    </row>
    <row r="13214" customFormat="false" ht="15" hidden="false" customHeight="false" outlineLevel="0" collapsed="false">
      <c r="A13214" s="30"/>
      <c r="B13214" s="31"/>
      <c r="C13214" s="32" t="str">
        <f aca="false">IF($A13214="","",IF(設定!$B$21="dB",10^($B13214/20),ABS($B13214)))</f>
        <v/>
      </c>
      <c r="D13214" s="32" t="str">
        <f aca="false">IF($A13214="","",$A13214^2)</f>
        <v/>
      </c>
      <c r="E13214" s="32" t="str">
        <f aca="false">IF($A13214="","",IF($C13214&lt;=0,"",1/$C13214^2))</f>
        <v/>
      </c>
      <c r="F13214" s="33" t="n">
        <f aca="false">IF(OR(ROW()-設定!$B$30&lt;2,ROW()+設定!$B$30&gt;13701,N($A13214)&lt;=0,N(INDEX($A$2:$A$13701,MIN(13700,MAX(1,ROW()-1+設定!$B$30))))&lt;=0,$A13214&lt;設定!$B$28,$A13214&gt;設定!$B$29),0,IF(AND($C13214&gt;=MAX(INDEX($C$1:$C$13701,MAX(1,ROW()-設定!$B$24)):INDEX($C$1:$C$13701,MAX(1,ROW()-1))),$C13214&gt;MAX(INDEX($C$1:$C$13701,MIN(13701,ROW()+1)):INDEX($C$1:$C$13701,MIN(13701,ROW()+設定!$B$24))),$C13214&gt;=設定!$B$32,$C13214&gt;=MAX(MIN(INDEX($C$1:$C$13701,MAX(1,ROW()-設定!$B$26)):INDEX($C$1:$C$13701,MAX(1,ROW()-1))),MIN(INDEX($C$1:$C$13701,MIN(13701,ROW()+1)):INDEX($C$1:$C$13701,MIN(13701,ROW()+設定!$B$26))))*10^(設定!$B$27/20)),1,0))</f>
        <v>0</v>
      </c>
      <c r="G13214" s="33" t="n">
        <f aca="false">$G13213+IF($F13214=1,1,0)</f>
        <v>6</v>
      </c>
      <c r="H13214" s="0" t="str">
        <f aca="false">IF($F13214=1,$G13214,"")</f>
        <v/>
      </c>
    </row>
    <row r="13215" customFormat="false" ht="15" hidden="false" customHeight="false" outlineLevel="0" collapsed="false">
      <c r="A13215" s="30"/>
      <c r="B13215" s="31"/>
      <c r="C13215" s="32" t="str">
        <f aca="false">IF($A13215="","",IF(設定!$B$21="dB",10^($B13215/20),ABS($B13215)))</f>
        <v/>
      </c>
      <c r="D13215" s="32" t="str">
        <f aca="false">IF($A13215="","",$A13215^2)</f>
        <v/>
      </c>
      <c r="E13215" s="32" t="str">
        <f aca="false">IF($A13215="","",IF($C13215&lt;=0,"",1/$C13215^2))</f>
        <v/>
      </c>
      <c r="F13215" s="33" t="n">
        <f aca="false">IF(OR(ROW()-設定!$B$30&lt;2,ROW()+設定!$B$30&gt;13701,N($A13215)&lt;=0,N(INDEX($A$2:$A$13701,MIN(13700,MAX(1,ROW()-1+設定!$B$30))))&lt;=0,$A13215&lt;設定!$B$28,$A13215&gt;設定!$B$29),0,IF(AND($C13215&gt;=MAX(INDEX($C$1:$C$13701,MAX(1,ROW()-設定!$B$24)):INDEX($C$1:$C$13701,MAX(1,ROW()-1))),$C13215&gt;MAX(INDEX($C$1:$C$13701,MIN(13701,ROW()+1)):INDEX($C$1:$C$13701,MIN(13701,ROW()+設定!$B$24))),$C13215&gt;=設定!$B$32,$C13215&gt;=MAX(MIN(INDEX($C$1:$C$13701,MAX(1,ROW()-設定!$B$26)):INDEX($C$1:$C$13701,MAX(1,ROW()-1))),MIN(INDEX($C$1:$C$13701,MIN(13701,ROW()+1)):INDEX($C$1:$C$13701,MIN(13701,ROW()+設定!$B$26))))*10^(設定!$B$27/20)),1,0))</f>
        <v>0</v>
      </c>
      <c r="G13215" s="33" t="n">
        <f aca="false">$G13214+IF($F13215=1,1,0)</f>
        <v>6</v>
      </c>
      <c r="H13215" s="0" t="str">
        <f aca="false">IF($F13215=1,$G13215,"")</f>
        <v/>
      </c>
    </row>
    <row r="13216" customFormat="false" ht="15" hidden="false" customHeight="false" outlineLevel="0" collapsed="false">
      <c r="A13216" s="30"/>
      <c r="B13216" s="31"/>
      <c r="C13216" s="32" t="str">
        <f aca="false">IF($A13216="","",IF(設定!$B$21="dB",10^($B13216/20),ABS($B13216)))</f>
        <v/>
      </c>
      <c r="D13216" s="32" t="str">
        <f aca="false">IF($A13216="","",$A13216^2)</f>
        <v/>
      </c>
      <c r="E13216" s="32" t="str">
        <f aca="false">IF($A13216="","",IF($C13216&lt;=0,"",1/$C13216^2))</f>
        <v/>
      </c>
      <c r="F13216" s="33" t="n">
        <f aca="false">IF(OR(ROW()-設定!$B$30&lt;2,ROW()+設定!$B$30&gt;13701,N($A13216)&lt;=0,N(INDEX($A$2:$A$13701,MIN(13700,MAX(1,ROW()-1+設定!$B$30))))&lt;=0,$A13216&lt;設定!$B$28,$A13216&gt;設定!$B$29),0,IF(AND($C13216&gt;=MAX(INDEX($C$1:$C$13701,MAX(1,ROW()-設定!$B$24)):INDEX($C$1:$C$13701,MAX(1,ROW()-1))),$C13216&gt;MAX(INDEX($C$1:$C$13701,MIN(13701,ROW()+1)):INDEX($C$1:$C$13701,MIN(13701,ROW()+設定!$B$24))),$C13216&gt;=設定!$B$32,$C13216&gt;=MAX(MIN(INDEX($C$1:$C$13701,MAX(1,ROW()-設定!$B$26)):INDEX($C$1:$C$13701,MAX(1,ROW()-1))),MIN(INDEX($C$1:$C$13701,MIN(13701,ROW()+1)):INDEX($C$1:$C$13701,MIN(13701,ROW()+設定!$B$26))))*10^(設定!$B$27/20)),1,0))</f>
        <v>0</v>
      </c>
      <c r="G13216" s="33" t="n">
        <f aca="false">$G13215+IF($F13216=1,1,0)</f>
        <v>6</v>
      </c>
      <c r="H13216" s="0" t="str">
        <f aca="false">IF($F13216=1,$G13216,"")</f>
        <v/>
      </c>
    </row>
    <row r="13217" customFormat="false" ht="15" hidden="false" customHeight="false" outlineLevel="0" collapsed="false">
      <c r="A13217" s="30"/>
      <c r="B13217" s="31"/>
      <c r="C13217" s="32" t="str">
        <f aca="false">IF($A13217="","",IF(設定!$B$21="dB",10^($B13217/20),ABS($B13217)))</f>
        <v/>
      </c>
      <c r="D13217" s="32" t="str">
        <f aca="false">IF($A13217="","",$A13217^2)</f>
        <v/>
      </c>
      <c r="E13217" s="32" t="str">
        <f aca="false">IF($A13217="","",IF($C13217&lt;=0,"",1/$C13217^2))</f>
        <v/>
      </c>
      <c r="F13217" s="33" t="n">
        <f aca="false">IF(OR(ROW()-設定!$B$30&lt;2,ROW()+設定!$B$30&gt;13701,N($A13217)&lt;=0,N(INDEX($A$2:$A$13701,MIN(13700,MAX(1,ROW()-1+設定!$B$30))))&lt;=0,$A13217&lt;設定!$B$28,$A13217&gt;設定!$B$29),0,IF(AND($C13217&gt;=MAX(INDEX($C$1:$C$13701,MAX(1,ROW()-設定!$B$24)):INDEX($C$1:$C$13701,MAX(1,ROW()-1))),$C13217&gt;MAX(INDEX($C$1:$C$13701,MIN(13701,ROW()+1)):INDEX($C$1:$C$13701,MIN(13701,ROW()+設定!$B$24))),$C13217&gt;=設定!$B$32,$C13217&gt;=MAX(MIN(INDEX($C$1:$C$13701,MAX(1,ROW()-設定!$B$26)):INDEX($C$1:$C$13701,MAX(1,ROW()-1))),MIN(INDEX($C$1:$C$13701,MIN(13701,ROW()+1)):INDEX($C$1:$C$13701,MIN(13701,ROW()+設定!$B$26))))*10^(設定!$B$27/20)),1,0))</f>
        <v>0</v>
      </c>
      <c r="G13217" s="33" t="n">
        <f aca="false">$G13216+IF($F13217=1,1,0)</f>
        <v>6</v>
      </c>
      <c r="H13217" s="0" t="str">
        <f aca="false">IF($F13217=1,$G13217,"")</f>
        <v/>
      </c>
    </row>
    <row r="13218" customFormat="false" ht="15" hidden="false" customHeight="false" outlineLevel="0" collapsed="false">
      <c r="A13218" s="30"/>
      <c r="B13218" s="31"/>
      <c r="C13218" s="32" t="str">
        <f aca="false">IF($A13218="","",IF(設定!$B$21="dB",10^($B13218/20),ABS($B13218)))</f>
        <v/>
      </c>
      <c r="D13218" s="32" t="str">
        <f aca="false">IF($A13218="","",$A13218^2)</f>
        <v/>
      </c>
      <c r="E13218" s="32" t="str">
        <f aca="false">IF($A13218="","",IF($C13218&lt;=0,"",1/$C13218^2))</f>
        <v/>
      </c>
      <c r="F13218" s="33" t="n">
        <f aca="false">IF(OR(ROW()-設定!$B$30&lt;2,ROW()+設定!$B$30&gt;13701,N($A13218)&lt;=0,N(INDEX($A$2:$A$13701,MIN(13700,MAX(1,ROW()-1+設定!$B$30))))&lt;=0,$A13218&lt;設定!$B$28,$A13218&gt;設定!$B$29),0,IF(AND($C13218&gt;=MAX(INDEX($C$1:$C$13701,MAX(1,ROW()-設定!$B$24)):INDEX($C$1:$C$13701,MAX(1,ROW()-1))),$C13218&gt;MAX(INDEX($C$1:$C$13701,MIN(13701,ROW()+1)):INDEX($C$1:$C$13701,MIN(13701,ROW()+設定!$B$24))),$C13218&gt;=設定!$B$32,$C13218&gt;=MAX(MIN(INDEX($C$1:$C$13701,MAX(1,ROW()-設定!$B$26)):INDEX($C$1:$C$13701,MAX(1,ROW()-1))),MIN(INDEX($C$1:$C$13701,MIN(13701,ROW()+1)):INDEX($C$1:$C$13701,MIN(13701,ROW()+設定!$B$26))))*10^(設定!$B$27/20)),1,0))</f>
        <v>0</v>
      </c>
      <c r="G13218" s="33" t="n">
        <f aca="false">$G13217+IF($F13218=1,1,0)</f>
        <v>6</v>
      </c>
      <c r="H13218" s="0" t="str">
        <f aca="false">IF($F13218=1,$G13218,"")</f>
        <v/>
      </c>
    </row>
    <row r="13219" customFormat="false" ht="15" hidden="false" customHeight="false" outlineLevel="0" collapsed="false">
      <c r="A13219" s="30"/>
      <c r="B13219" s="31"/>
      <c r="C13219" s="32" t="str">
        <f aca="false">IF($A13219="","",IF(設定!$B$21="dB",10^($B13219/20),ABS($B13219)))</f>
        <v/>
      </c>
      <c r="D13219" s="32" t="str">
        <f aca="false">IF($A13219="","",$A13219^2)</f>
        <v/>
      </c>
      <c r="E13219" s="32" t="str">
        <f aca="false">IF($A13219="","",IF($C13219&lt;=0,"",1/$C13219^2))</f>
        <v/>
      </c>
      <c r="F13219" s="33" t="n">
        <f aca="false">IF(OR(ROW()-設定!$B$30&lt;2,ROW()+設定!$B$30&gt;13701,N($A13219)&lt;=0,N(INDEX($A$2:$A$13701,MIN(13700,MAX(1,ROW()-1+設定!$B$30))))&lt;=0,$A13219&lt;設定!$B$28,$A13219&gt;設定!$B$29),0,IF(AND($C13219&gt;=MAX(INDEX($C$1:$C$13701,MAX(1,ROW()-設定!$B$24)):INDEX($C$1:$C$13701,MAX(1,ROW()-1))),$C13219&gt;MAX(INDEX($C$1:$C$13701,MIN(13701,ROW()+1)):INDEX($C$1:$C$13701,MIN(13701,ROW()+設定!$B$24))),$C13219&gt;=設定!$B$32,$C13219&gt;=MAX(MIN(INDEX($C$1:$C$13701,MAX(1,ROW()-設定!$B$26)):INDEX($C$1:$C$13701,MAX(1,ROW()-1))),MIN(INDEX($C$1:$C$13701,MIN(13701,ROW()+1)):INDEX($C$1:$C$13701,MIN(13701,ROW()+設定!$B$26))))*10^(設定!$B$27/20)),1,0))</f>
        <v>0</v>
      </c>
      <c r="G13219" s="33" t="n">
        <f aca="false">$G13218+IF($F13219=1,1,0)</f>
        <v>6</v>
      </c>
      <c r="H13219" s="0" t="str">
        <f aca="false">IF($F13219=1,$G13219,"")</f>
        <v/>
      </c>
    </row>
    <row r="13220" customFormat="false" ht="15" hidden="false" customHeight="false" outlineLevel="0" collapsed="false">
      <c r="A13220" s="30"/>
      <c r="B13220" s="31"/>
      <c r="C13220" s="32" t="str">
        <f aca="false">IF($A13220="","",IF(設定!$B$21="dB",10^($B13220/20),ABS($B13220)))</f>
        <v/>
      </c>
      <c r="D13220" s="32" t="str">
        <f aca="false">IF($A13220="","",$A13220^2)</f>
        <v/>
      </c>
      <c r="E13220" s="32" t="str">
        <f aca="false">IF($A13220="","",IF($C13220&lt;=0,"",1/$C13220^2))</f>
        <v/>
      </c>
      <c r="F13220" s="33" t="n">
        <f aca="false">IF(OR(ROW()-設定!$B$30&lt;2,ROW()+設定!$B$30&gt;13701,N($A13220)&lt;=0,N(INDEX($A$2:$A$13701,MIN(13700,MAX(1,ROW()-1+設定!$B$30))))&lt;=0,$A13220&lt;設定!$B$28,$A13220&gt;設定!$B$29),0,IF(AND($C13220&gt;=MAX(INDEX($C$1:$C$13701,MAX(1,ROW()-設定!$B$24)):INDEX($C$1:$C$13701,MAX(1,ROW()-1))),$C13220&gt;MAX(INDEX($C$1:$C$13701,MIN(13701,ROW()+1)):INDEX($C$1:$C$13701,MIN(13701,ROW()+設定!$B$24))),$C13220&gt;=設定!$B$32,$C13220&gt;=MAX(MIN(INDEX($C$1:$C$13701,MAX(1,ROW()-設定!$B$26)):INDEX($C$1:$C$13701,MAX(1,ROW()-1))),MIN(INDEX($C$1:$C$13701,MIN(13701,ROW()+1)):INDEX($C$1:$C$13701,MIN(13701,ROW()+設定!$B$26))))*10^(設定!$B$27/20)),1,0))</f>
        <v>0</v>
      </c>
      <c r="G13220" s="33" t="n">
        <f aca="false">$G13219+IF($F13220=1,1,0)</f>
        <v>6</v>
      </c>
      <c r="H13220" s="0" t="str">
        <f aca="false">IF($F13220=1,$G13220,"")</f>
        <v/>
      </c>
    </row>
    <row r="13221" customFormat="false" ht="15" hidden="false" customHeight="false" outlineLevel="0" collapsed="false">
      <c r="A13221" s="30"/>
      <c r="B13221" s="31"/>
      <c r="C13221" s="32" t="str">
        <f aca="false">IF($A13221="","",IF(設定!$B$21="dB",10^($B13221/20),ABS($B13221)))</f>
        <v/>
      </c>
      <c r="D13221" s="32" t="str">
        <f aca="false">IF($A13221="","",$A13221^2)</f>
        <v/>
      </c>
      <c r="E13221" s="32" t="str">
        <f aca="false">IF($A13221="","",IF($C13221&lt;=0,"",1/$C13221^2))</f>
        <v/>
      </c>
      <c r="F13221" s="33" t="n">
        <f aca="false">IF(OR(ROW()-設定!$B$30&lt;2,ROW()+設定!$B$30&gt;13701,N($A13221)&lt;=0,N(INDEX($A$2:$A$13701,MIN(13700,MAX(1,ROW()-1+設定!$B$30))))&lt;=0,$A13221&lt;設定!$B$28,$A13221&gt;設定!$B$29),0,IF(AND($C13221&gt;=MAX(INDEX($C$1:$C$13701,MAX(1,ROW()-設定!$B$24)):INDEX($C$1:$C$13701,MAX(1,ROW()-1))),$C13221&gt;MAX(INDEX($C$1:$C$13701,MIN(13701,ROW()+1)):INDEX($C$1:$C$13701,MIN(13701,ROW()+設定!$B$24))),$C13221&gt;=設定!$B$32,$C13221&gt;=MAX(MIN(INDEX($C$1:$C$13701,MAX(1,ROW()-設定!$B$26)):INDEX($C$1:$C$13701,MAX(1,ROW()-1))),MIN(INDEX($C$1:$C$13701,MIN(13701,ROW()+1)):INDEX($C$1:$C$13701,MIN(13701,ROW()+設定!$B$26))))*10^(設定!$B$27/20)),1,0))</f>
        <v>0</v>
      </c>
      <c r="G13221" s="33" t="n">
        <f aca="false">$G13220+IF($F13221=1,1,0)</f>
        <v>6</v>
      </c>
      <c r="H13221" s="0" t="str">
        <f aca="false">IF($F13221=1,$G13221,"")</f>
        <v/>
      </c>
    </row>
    <row r="13222" customFormat="false" ht="15" hidden="false" customHeight="false" outlineLevel="0" collapsed="false">
      <c r="A13222" s="30"/>
      <c r="B13222" s="31"/>
      <c r="C13222" s="32" t="str">
        <f aca="false">IF($A13222="","",IF(設定!$B$21="dB",10^($B13222/20),ABS($B13222)))</f>
        <v/>
      </c>
      <c r="D13222" s="32" t="str">
        <f aca="false">IF($A13222="","",$A13222^2)</f>
        <v/>
      </c>
      <c r="E13222" s="32" t="str">
        <f aca="false">IF($A13222="","",IF($C13222&lt;=0,"",1/$C13222^2))</f>
        <v/>
      </c>
      <c r="F13222" s="33" t="n">
        <f aca="false">IF(OR(ROW()-設定!$B$30&lt;2,ROW()+設定!$B$30&gt;13701,N($A13222)&lt;=0,N(INDEX($A$2:$A$13701,MIN(13700,MAX(1,ROW()-1+設定!$B$30))))&lt;=0,$A13222&lt;設定!$B$28,$A13222&gt;設定!$B$29),0,IF(AND($C13222&gt;=MAX(INDEX($C$1:$C$13701,MAX(1,ROW()-設定!$B$24)):INDEX($C$1:$C$13701,MAX(1,ROW()-1))),$C13222&gt;MAX(INDEX($C$1:$C$13701,MIN(13701,ROW()+1)):INDEX($C$1:$C$13701,MIN(13701,ROW()+設定!$B$24))),$C13222&gt;=設定!$B$32,$C13222&gt;=MAX(MIN(INDEX($C$1:$C$13701,MAX(1,ROW()-設定!$B$26)):INDEX($C$1:$C$13701,MAX(1,ROW()-1))),MIN(INDEX($C$1:$C$13701,MIN(13701,ROW()+1)):INDEX($C$1:$C$13701,MIN(13701,ROW()+設定!$B$26))))*10^(設定!$B$27/20)),1,0))</f>
        <v>0</v>
      </c>
      <c r="G13222" s="33" t="n">
        <f aca="false">$G13221+IF($F13222=1,1,0)</f>
        <v>6</v>
      </c>
      <c r="H13222" s="0" t="str">
        <f aca="false">IF($F13222=1,$G13222,"")</f>
        <v/>
      </c>
    </row>
    <row r="13223" customFormat="false" ht="15" hidden="false" customHeight="false" outlineLevel="0" collapsed="false">
      <c r="A13223" s="30"/>
      <c r="B13223" s="31"/>
      <c r="C13223" s="32" t="str">
        <f aca="false">IF($A13223="","",IF(設定!$B$21="dB",10^($B13223/20),ABS($B13223)))</f>
        <v/>
      </c>
      <c r="D13223" s="32" t="str">
        <f aca="false">IF($A13223="","",$A13223^2)</f>
        <v/>
      </c>
      <c r="E13223" s="32" t="str">
        <f aca="false">IF($A13223="","",IF($C13223&lt;=0,"",1/$C13223^2))</f>
        <v/>
      </c>
      <c r="F13223" s="33" t="n">
        <f aca="false">IF(OR(ROW()-設定!$B$30&lt;2,ROW()+設定!$B$30&gt;13701,N($A13223)&lt;=0,N(INDEX($A$2:$A$13701,MIN(13700,MAX(1,ROW()-1+設定!$B$30))))&lt;=0,$A13223&lt;設定!$B$28,$A13223&gt;設定!$B$29),0,IF(AND($C13223&gt;=MAX(INDEX($C$1:$C$13701,MAX(1,ROW()-設定!$B$24)):INDEX($C$1:$C$13701,MAX(1,ROW()-1))),$C13223&gt;MAX(INDEX($C$1:$C$13701,MIN(13701,ROW()+1)):INDEX($C$1:$C$13701,MIN(13701,ROW()+設定!$B$24))),$C13223&gt;=設定!$B$32,$C13223&gt;=MAX(MIN(INDEX($C$1:$C$13701,MAX(1,ROW()-設定!$B$26)):INDEX($C$1:$C$13701,MAX(1,ROW()-1))),MIN(INDEX($C$1:$C$13701,MIN(13701,ROW()+1)):INDEX($C$1:$C$13701,MIN(13701,ROW()+設定!$B$26))))*10^(設定!$B$27/20)),1,0))</f>
        <v>0</v>
      </c>
      <c r="G13223" s="33" t="n">
        <f aca="false">$G13222+IF($F13223=1,1,0)</f>
        <v>6</v>
      </c>
      <c r="H13223" s="0" t="str">
        <f aca="false">IF($F13223=1,$G13223,"")</f>
        <v/>
      </c>
    </row>
    <row r="13224" customFormat="false" ht="15" hidden="false" customHeight="false" outlineLevel="0" collapsed="false">
      <c r="A13224" s="30"/>
      <c r="B13224" s="31"/>
      <c r="C13224" s="32" t="str">
        <f aca="false">IF($A13224="","",IF(設定!$B$21="dB",10^($B13224/20),ABS($B13224)))</f>
        <v/>
      </c>
      <c r="D13224" s="32" t="str">
        <f aca="false">IF($A13224="","",$A13224^2)</f>
        <v/>
      </c>
      <c r="E13224" s="32" t="str">
        <f aca="false">IF($A13224="","",IF($C13224&lt;=0,"",1/$C13224^2))</f>
        <v/>
      </c>
      <c r="F13224" s="33" t="n">
        <f aca="false">IF(OR(ROW()-設定!$B$30&lt;2,ROW()+設定!$B$30&gt;13701,N($A13224)&lt;=0,N(INDEX($A$2:$A$13701,MIN(13700,MAX(1,ROW()-1+設定!$B$30))))&lt;=0,$A13224&lt;設定!$B$28,$A13224&gt;設定!$B$29),0,IF(AND($C13224&gt;=MAX(INDEX($C$1:$C$13701,MAX(1,ROW()-設定!$B$24)):INDEX($C$1:$C$13701,MAX(1,ROW()-1))),$C13224&gt;MAX(INDEX($C$1:$C$13701,MIN(13701,ROW()+1)):INDEX($C$1:$C$13701,MIN(13701,ROW()+設定!$B$24))),$C13224&gt;=設定!$B$32,$C13224&gt;=MAX(MIN(INDEX($C$1:$C$13701,MAX(1,ROW()-設定!$B$26)):INDEX($C$1:$C$13701,MAX(1,ROW()-1))),MIN(INDEX($C$1:$C$13701,MIN(13701,ROW()+1)):INDEX($C$1:$C$13701,MIN(13701,ROW()+設定!$B$26))))*10^(設定!$B$27/20)),1,0))</f>
        <v>0</v>
      </c>
      <c r="G13224" s="33" t="n">
        <f aca="false">$G13223+IF($F13224=1,1,0)</f>
        <v>6</v>
      </c>
      <c r="H13224" s="0" t="str">
        <f aca="false">IF($F13224=1,$G13224,"")</f>
        <v/>
      </c>
    </row>
    <row r="13225" customFormat="false" ht="15" hidden="false" customHeight="false" outlineLevel="0" collapsed="false">
      <c r="A13225" s="30"/>
      <c r="B13225" s="31"/>
      <c r="C13225" s="32" t="str">
        <f aca="false">IF($A13225="","",IF(設定!$B$21="dB",10^($B13225/20),ABS($B13225)))</f>
        <v/>
      </c>
      <c r="D13225" s="32" t="str">
        <f aca="false">IF($A13225="","",$A13225^2)</f>
        <v/>
      </c>
      <c r="E13225" s="32" t="str">
        <f aca="false">IF($A13225="","",IF($C13225&lt;=0,"",1/$C13225^2))</f>
        <v/>
      </c>
      <c r="F13225" s="33" t="n">
        <f aca="false">IF(OR(ROW()-設定!$B$30&lt;2,ROW()+設定!$B$30&gt;13701,N($A13225)&lt;=0,N(INDEX($A$2:$A$13701,MIN(13700,MAX(1,ROW()-1+設定!$B$30))))&lt;=0,$A13225&lt;設定!$B$28,$A13225&gt;設定!$B$29),0,IF(AND($C13225&gt;=MAX(INDEX($C$1:$C$13701,MAX(1,ROW()-設定!$B$24)):INDEX($C$1:$C$13701,MAX(1,ROW()-1))),$C13225&gt;MAX(INDEX($C$1:$C$13701,MIN(13701,ROW()+1)):INDEX($C$1:$C$13701,MIN(13701,ROW()+設定!$B$24))),$C13225&gt;=設定!$B$32,$C13225&gt;=MAX(MIN(INDEX($C$1:$C$13701,MAX(1,ROW()-設定!$B$26)):INDEX($C$1:$C$13701,MAX(1,ROW()-1))),MIN(INDEX($C$1:$C$13701,MIN(13701,ROW()+1)):INDEX($C$1:$C$13701,MIN(13701,ROW()+設定!$B$26))))*10^(設定!$B$27/20)),1,0))</f>
        <v>0</v>
      </c>
      <c r="G13225" s="33" t="n">
        <f aca="false">$G13224+IF($F13225=1,1,0)</f>
        <v>6</v>
      </c>
      <c r="H13225" s="0" t="str">
        <f aca="false">IF($F13225=1,$G13225,"")</f>
        <v/>
      </c>
    </row>
    <row r="13226" customFormat="false" ht="15" hidden="false" customHeight="false" outlineLevel="0" collapsed="false">
      <c r="A13226" s="30"/>
      <c r="B13226" s="31"/>
      <c r="C13226" s="32" t="str">
        <f aca="false">IF($A13226="","",IF(設定!$B$21="dB",10^($B13226/20),ABS($B13226)))</f>
        <v/>
      </c>
      <c r="D13226" s="32" t="str">
        <f aca="false">IF($A13226="","",$A13226^2)</f>
        <v/>
      </c>
      <c r="E13226" s="32" t="str">
        <f aca="false">IF($A13226="","",IF($C13226&lt;=0,"",1/$C13226^2))</f>
        <v/>
      </c>
      <c r="F13226" s="33" t="n">
        <f aca="false">IF(OR(ROW()-設定!$B$30&lt;2,ROW()+設定!$B$30&gt;13701,N($A13226)&lt;=0,N(INDEX($A$2:$A$13701,MIN(13700,MAX(1,ROW()-1+設定!$B$30))))&lt;=0,$A13226&lt;設定!$B$28,$A13226&gt;設定!$B$29),0,IF(AND($C13226&gt;=MAX(INDEX($C$1:$C$13701,MAX(1,ROW()-設定!$B$24)):INDEX($C$1:$C$13701,MAX(1,ROW()-1))),$C13226&gt;MAX(INDEX($C$1:$C$13701,MIN(13701,ROW()+1)):INDEX($C$1:$C$13701,MIN(13701,ROW()+設定!$B$24))),$C13226&gt;=設定!$B$32,$C13226&gt;=MAX(MIN(INDEX($C$1:$C$13701,MAX(1,ROW()-設定!$B$26)):INDEX($C$1:$C$13701,MAX(1,ROW()-1))),MIN(INDEX($C$1:$C$13701,MIN(13701,ROW()+1)):INDEX($C$1:$C$13701,MIN(13701,ROW()+設定!$B$26))))*10^(設定!$B$27/20)),1,0))</f>
        <v>0</v>
      </c>
      <c r="G13226" s="33" t="n">
        <f aca="false">$G13225+IF($F13226=1,1,0)</f>
        <v>6</v>
      </c>
      <c r="H13226" s="0" t="str">
        <f aca="false">IF($F13226=1,$G13226,"")</f>
        <v/>
      </c>
    </row>
    <row r="13227" customFormat="false" ht="15" hidden="false" customHeight="false" outlineLevel="0" collapsed="false">
      <c r="A13227" s="30"/>
      <c r="B13227" s="31"/>
      <c r="C13227" s="32" t="str">
        <f aca="false">IF($A13227="","",IF(設定!$B$21="dB",10^($B13227/20),ABS($B13227)))</f>
        <v/>
      </c>
      <c r="D13227" s="32" t="str">
        <f aca="false">IF($A13227="","",$A13227^2)</f>
        <v/>
      </c>
      <c r="E13227" s="32" t="str">
        <f aca="false">IF($A13227="","",IF($C13227&lt;=0,"",1/$C13227^2))</f>
        <v/>
      </c>
      <c r="F13227" s="33" t="n">
        <f aca="false">IF(OR(ROW()-設定!$B$30&lt;2,ROW()+設定!$B$30&gt;13701,N($A13227)&lt;=0,N(INDEX($A$2:$A$13701,MIN(13700,MAX(1,ROW()-1+設定!$B$30))))&lt;=0,$A13227&lt;設定!$B$28,$A13227&gt;設定!$B$29),0,IF(AND($C13227&gt;=MAX(INDEX($C$1:$C$13701,MAX(1,ROW()-設定!$B$24)):INDEX($C$1:$C$13701,MAX(1,ROW()-1))),$C13227&gt;MAX(INDEX($C$1:$C$13701,MIN(13701,ROW()+1)):INDEX($C$1:$C$13701,MIN(13701,ROW()+設定!$B$24))),$C13227&gt;=設定!$B$32,$C13227&gt;=MAX(MIN(INDEX($C$1:$C$13701,MAX(1,ROW()-設定!$B$26)):INDEX($C$1:$C$13701,MAX(1,ROW()-1))),MIN(INDEX($C$1:$C$13701,MIN(13701,ROW()+1)):INDEX($C$1:$C$13701,MIN(13701,ROW()+設定!$B$26))))*10^(設定!$B$27/20)),1,0))</f>
        <v>0</v>
      </c>
      <c r="G13227" s="33" t="n">
        <f aca="false">$G13226+IF($F13227=1,1,0)</f>
        <v>6</v>
      </c>
      <c r="H13227" s="0" t="str">
        <f aca="false">IF($F13227=1,$G13227,"")</f>
        <v/>
      </c>
    </row>
    <row r="13228" customFormat="false" ht="15" hidden="false" customHeight="false" outlineLevel="0" collapsed="false">
      <c r="A13228" s="30"/>
      <c r="B13228" s="31"/>
      <c r="C13228" s="32" t="str">
        <f aca="false">IF($A13228="","",IF(設定!$B$21="dB",10^($B13228/20),ABS($B13228)))</f>
        <v/>
      </c>
      <c r="D13228" s="32" t="str">
        <f aca="false">IF($A13228="","",$A13228^2)</f>
        <v/>
      </c>
      <c r="E13228" s="32" t="str">
        <f aca="false">IF($A13228="","",IF($C13228&lt;=0,"",1/$C13228^2))</f>
        <v/>
      </c>
      <c r="F13228" s="33" t="n">
        <f aca="false">IF(OR(ROW()-設定!$B$30&lt;2,ROW()+設定!$B$30&gt;13701,N($A13228)&lt;=0,N(INDEX($A$2:$A$13701,MIN(13700,MAX(1,ROW()-1+設定!$B$30))))&lt;=0,$A13228&lt;設定!$B$28,$A13228&gt;設定!$B$29),0,IF(AND($C13228&gt;=MAX(INDEX($C$1:$C$13701,MAX(1,ROW()-設定!$B$24)):INDEX($C$1:$C$13701,MAX(1,ROW()-1))),$C13228&gt;MAX(INDEX($C$1:$C$13701,MIN(13701,ROW()+1)):INDEX($C$1:$C$13701,MIN(13701,ROW()+設定!$B$24))),$C13228&gt;=設定!$B$32,$C13228&gt;=MAX(MIN(INDEX($C$1:$C$13701,MAX(1,ROW()-設定!$B$26)):INDEX($C$1:$C$13701,MAX(1,ROW()-1))),MIN(INDEX($C$1:$C$13701,MIN(13701,ROW()+1)):INDEX($C$1:$C$13701,MIN(13701,ROW()+設定!$B$26))))*10^(設定!$B$27/20)),1,0))</f>
        <v>0</v>
      </c>
      <c r="G13228" s="33" t="n">
        <f aca="false">$G13227+IF($F13228=1,1,0)</f>
        <v>6</v>
      </c>
      <c r="H13228" s="0" t="str">
        <f aca="false">IF($F13228=1,$G13228,"")</f>
        <v/>
      </c>
    </row>
    <row r="13229" customFormat="false" ht="15" hidden="false" customHeight="false" outlineLevel="0" collapsed="false">
      <c r="A13229" s="30"/>
      <c r="B13229" s="31"/>
      <c r="C13229" s="32" t="str">
        <f aca="false">IF($A13229="","",IF(設定!$B$21="dB",10^($B13229/20),ABS($B13229)))</f>
        <v/>
      </c>
      <c r="D13229" s="32" t="str">
        <f aca="false">IF($A13229="","",$A13229^2)</f>
        <v/>
      </c>
      <c r="E13229" s="32" t="str">
        <f aca="false">IF($A13229="","",IF($C13229&lt;=0,"",1/$C13229^2))</f>
        <v/>
      </c>
      <c r="F13229" s="33" t="n">
        <f aca="false">IF(OR(ROW()-設定!$B$30&lt;2,ROW()+設定!$B$30&gt;13701,N($A13229)&lt;=0,N(INDEX($A$2:$A$13701,MIN(13700,MAX(1,ROW()-1+設定!$B$30))))&lt;=0,$A13229&lt;設定!$B$28,$A13229&gt;設定!$B$29),0,IF(AND($C13229&gt;=MAX(INDEX($C$1:$C$13701,MAX(1,ROW()-設定!$B$24)):INDEX($C$1:$C$13701,MAX(1,ROW()-1))),$C13229&gt;MAX(INDEX($C$1:$C$13701,MIN(13701,ROW()+1)):INDEX($C$1:$C$13701,MIN(13701,ROW()+設定!$B$24))),$C13229&gt;=設定!$B$32,$C13229&gt;=MAX(MIN(INDEX($C$1:$C$13701,MAX(1,ROW()-設定!$B$26)):INDEX($C$1:$C$13701,MAX(1,ROW()-1))),MIN(INDEX($C$1:$C$13701,MIN(13701,ROW()+1)):INDEX($C$1:$C$13701,MIN(13701,ROW()+設定!$B$26))))*10^(設定!$B$27/20)),1,0))</f>
        <v>0</v>
      </c>
      <c r="G13229" s="33" t="n">
        <f aca="false">$G13228+IF($F13229=1,1,0)</f>
        <v>6</v>
      </c>
      <c r="H13229" s="0" t="str">
        <f aca="false">IF($F13229=1,$G13229,"")</f>
        <v/>
      </c>
    </row>
    <row r="13230" customFormat="false" ht="15" hidden="false" customHeight="false" outlineLevel="0" collapsed="false">
      <c r="A13230" s="30"/>
      <c r="B13230" s="31"/>
      <c r="C13230" s="32" t="str">
        <f aca="false">IF($A13230="","",IF(設定!$B$21="dB",10^($B13230/20),ABS($B13230)))</f>
        <v/>
      </c>
      <c r="D13230" s="32" t="str">
        <f aca="false">IF($A13230="","",$A13230^2)</f>
        <v/>
      </c>
      <c r="E13230" s="32" t="str">
        <f aca="false">IF($A13230="","",IF($C13230&lt;=0,"",1/$C13230^2))</f>
        <v/>
      </c>
      <c r="F13230" s="33" t="n">
        <f aca="false">IF(OR(ROW()-設定!$B$30&lt;2,ROW()+設定!$B$30&gt;13701,N($A13230)&lt;=0,N(INDEX($A$2:$A$13701,MIN(13700,MAX(1,ROW()-1+設定!$B$30))))&lt;=0,$A13230&lt;設定!$B$28,$A13230&gt;設定!$B$29),0,IF(AND($C13230&gt;=MAX(INDEX($C$1:$C$13701,MAX(1,ROW()-設定!$B$24)):INDEX($C$1:$C$13701,MAX(1,ROW()-1))),$C13230&gt;MAX(INDEX($C$1:$C$13701,MIN(13701,ROW()+1)):INDEX($C$1:$C$13701,MIN(13701,ROW()+設定!$B$24))),$C13230&gt;=設定!$B$32,$C13230&gt;=MAX(MIN(INDEX($C$1:$C$13701,MAX(1,ROW()-設定!$B$26)):INDEX($C$1:$C$13701,MAX(1,ROW()-1))),MIN(INDEX($C$1:$C$13701,MIN(13701,ROW()+1)):INDEX($C$1:$C$13701,MIN(13701,ROW()+設定!$B$26))))*10^(設定!$B$27/20)),1,0))</f>
        <v>0</v>
      </c>
      <c r="G13230" s="33" t="n">
        <f aca="false">$G13229+IF($F13230=1,1,0)</f>
        <v>6</v>
      </c>
      <c r="H13230" s="0" t="str">
        <f aca="false">IF($F13230=1,$G13230,"")</f>
        <v/>
      </c>
    </row>
    <row r="13231" customFormat="false" ht="15" hidden="false" customHeight="false" outlineLevel="0" collapsed="false">
      <c r="A13231" s="30"/>
      <c r="B13231" s="31"/>
      <c r="C13231" s="32" t="str">
        <f aca="false">IF($A13231="","",IF(設定!$B$21="dB",10^($B13231/20),ABS($B13231)))</f>
        <v/>
      </c>
      <c r="D13231" s="32" t="str">
        <f aca="false">IF($A13231="","",$A13231^2)</f>
        <v/>
      </c>
      <c r="E13231" s="32" t="str">
        <f aca="false">IF($A13231="","",IF($C13231&lt;=0,"",1/$C13231^2))</f>
        <v/>
      </c>
      <c r="F13231" s="33" t="n">
        <f aca="false">IF(OR(ROW()-設定!$B$30&lt;2,ROW()+設定!$B$30&gt;13701,N($A13231)&lt;=0,N(INDEX($A$2:$A$13701,MIN(13700,MAX(1,ROW()-1+設定!$B$30))))&lt;=0,$A13231&lt;設定!$B$28,$A13231&gt;設定!$B$29),0,IF(AND($C13231&gt;=MAX(INDEX($C$1:$C$13701,MAX(1,ROW()-設定!$B$24)):INDEX($C$1:$C$13701,MAX(1,ROW()-1))),$C13231&gt;MAX(INDEX($C$1:$C$13701,MIN(13701,ROW()+1)):INDEX($C$1:$C$13701,MIN(13701,ROW()+設定!$B$24))),$C13231&gt;=設定!$B$32,$C13231&gt;=MAX(MIN(INDEX($C$1:$C$13701,MAX(1,ROW()-設定!$B$26)):INDEX($C$1:$C$13701,MAX(1,ROW()-1))),MIN(INDEX($C$1:$C$13701,MIN(13701,ROW()+1)):INDEX($C$1:$C$13701,MIN(13701,ROW()+設定!$B$26))))*10^(設定!$B$27/20)),1,0))</f>
        <v>0</v>
      </c>
      <c r="G13231" s="33" t="n">
        <f aca="false">$G13230+IF($F13231=1,1,0)</f>
        <v>6</v>
      </c>
      <c r="H13231" s="0" t="str">
        <f aca="false">IF($F13231=1,$G13231,"")</f>
        <v/>
      </c>
    </row>
    <row r="13232" customFormat="false" ht="15" hidden="false" customHeight="false" outlineLevel="0" collapsed="false">
      <c r="A13232" s="30"/>
      <c r="B13232" s="31"/>
      <c r="C13232" s="32" t="str">
        <f aca="false">IF($A13232="","",IF(設定!$B$21="dB",10^($B13232/20),ABS($B13232)))</f>
        <v/>
      </c>
      <c r="D13232" s="32" t="str">
        <f aca="false">IF($A13232="","",$A13232^2)</f>
        <v/>
      </c>
      <c r="E13232" s="32" t="str">
        <f aca="false">IF($A13232="","",IF($C13232&lt;=0,"",1/$C13232^2))</f>
        <v/>
      </c>
      <c r="F13232" s="33" t="n">
        <f aca="false">IF(OR(ROW()-設定!$B$30&lt;2,ROW()+設定!$B$30&gt;13701,N($A13232)&lt;=0,N(INDEX($A$2:$A$13701,MIN(13700,MAX(1,ROW()-1+設定!$B$30))))&lt;=0,$A13232&lt;設定!$B$28,$A13232&gt;設定!$B$29),0,IF(AND($C13232&gt;=MAX(INDEX($C$1:$C$13701,MAX(1,ROW()-設定!$B$24)):INDEX($C$1:$C$13701,MAX(1,ROW()-1))),$C13232&gt;MAX(INDEX($C$1:$C$13701,MIN(13701,ROW()+1)):INDEX($C$1:$C$13701,MIN(13701,ROW()+設定!$B$24))),$C13232&gt;=設定!$B$32,$C13232&gt;=MAX(MIN(INDEX($C$1:$C$13701,MAX(1,ROW()-設定!$B$26)):INDEX($C$1:$C$13701,MAX(1,ROW()-1))),MIN(INDEX($C$1:$C$13701,MIN(13701,ROW()+1)):INDEX($C$1:$C$13701,MIN(13701,ROW()+設定!$B$26))))*10^(設定!$B$27/20)),1,0))</f>
        <v>0</v>
      </c>
      <c r="G13232" s="33" t="n">
        <f aca="false">$G13231+IF($F13232=1,1,0)</f>
        <v>6</v>
      </c>
      <c r="H13232" s="0" t="str">
        <f aca="false">IF($F13232=1,$G13232,"")</f>
        <v/>
      </c>
    </row>
    <row r="13233" customFormat="false" ht="15" hidden="false" customHeight="false" outlineLevel="0" collapsed="false">
      <c r="A13233" s="30"/>
      <c r="B13233" s="31"/>
      <c r="C13233" s="32" t="str">
        <f aca="false">IF($A13233="","",IF(設定!$B$21="dB",10^($B13233/20),ABS($B13233)))</f>
        <v/>
      </c>
      <c r="D13233" s="32" t="str">
        <f aca="false">IF($A13233="","",$A13233^2)</f>
        <v/>
      </c>
      <c r="E13233" s="32" t="str">
        <f aca="false">IF($A13233="","",IF($C13233&lt;=0,"",1/$C13233^2))</f>
        <v/>
      </c>
      <c r="F13233" s="33" t="n">
        <f aca="false">IF(OR(ROW()-設定!$B$30&lt;2,ROW()+設定!$B$30&gt;13701,N($A13233)&lt;=0,N(INDEX($A$2:$A$13701,MIN(13700,MAX(1,ROW()-1+設定!$B$30))))&lt;=0,$A13233&lt;設定!$B$28,$A13233&gt;設定!$B$29),0,IF(AND($C13233&gt;=MAX(INDEX($C$1:$C$13701,MAX(1,ROW()-設定!$B$24)):INDEX($C$1:$C$13701,MAX(1,ROW()-1))),$C13233&gt;MAX(INDEX($C$1:$C$13701,MIN(13701,ROW()+1)):INDEX($C$1:$C$13701,MIN(13701,ROW()+設定!$B$24))),$C13233&gt;=設定!$B$32,$C13233&gt;=MAX(MIN(INDEX($C$1:$C$13701,MAX(1,ROW()-設定!$B$26)):INDEX($C$1:$C$13701,MAX(1,ROW()-1))),MIN(INDEX($C$1:$C$13701,MIN(13701,ROW()+1)):INDEX($C$1:$C$13701,MIN(13701,ROW()+設定!$B$26))))*10^(設定!$B$27/20)),1,0))</f>
        <v>0</v>
      </c>
      <c r="G13233" s="33" t="n">
        <f aca="false">$G13232+IF($F13233=1,1,0)</f>
        <v>6</v>
      </c>
      <c r="H13233" s="0" t="str">
        <f aca="false">IF($F13233=1,$G13233,"")</f>
        <v/>
      </c>
    </row>
    <row r="13234" customFormat="false" ht="15" hidden="false" customHeight="false" outlineLevel="0" collapsed="false">
      <c r="A13234" s="30"/>
      <c r="B13234" s="31"/>
      <c r="C13234" s="32" t="str">
        <f aca="false">IF($A13234="","",IF(設定!$B$21="dB",10^($B13234/20),ABS($B13234)))</f>
        <v/>
      </c>
      <c r="D13234" s="32" t="str">
        <f aca="false">IF($A13234="","",$A13234^2)</f>
        <v/>
      </c>
      <c r="E13234" s="32" t="str">
        <f aca="false">IF($A13234="","",IF($C13234&lt;=0,"",1/$C13234^2))</f>
        <v/>
      </c>
      <c r="F13234" s="33" t="n">
        <f aca="false">IF(OR(ROW()-設定!$B$30&lt;2,ROW()+設定!$B$30&gt;13701,N($A13234)&lt;=0,N(INDEX($A$2:$A$13701,MIN(13700,MAX(1,ROW()-1+設定!$B$30))))&lt;=0,$A13234&lt;設定!$B$28,$A13234&gt;設定!$B$29),0,IF(AND($C13234&gt;=MAX(INDEX($C$1:$C$13701,MAX(1,ROW()-設定!$B$24)):INDEX($C$1:$C$13701,MAX(1,ROW()-1))),$C13234&gt;MAX(INDEX($C$1:$C$13701,MIN(13701,ROW()+1)):INDEX($C$1:$C$13701,MIN(13701,ROW()+設定!$B$24))),$C13234&gt;=設定!$B$32,$C13234&gt;=MAX(MIN(INDEX($C$1:$C$13701,MAX(1,ROW()-設定!$B$26)):INDEX($C$1:$C$13701,MAX(1,ROW()-1))),MIN(INDEX($C$1:$C$13701,MIN(13701,ROW()+1)):INDEX($C$1:$C$13701,MIN(13701,ROW()+設定!$B$26))))*10^(設定!$B$27/20)),1,0))</f>
        <v>0</v>
      </c>
      <c r="G13234" s="33" t="n">
        <f aca="false">$G13233+IF($F13234=1,1,0)</f>
        <v>6</v>
      </c>
      <c r="H13234" s="0" t="str">
        <f aca="false">IF($F13234=1,$G13234,"")</f>
        <v/>
      </c>
    </row>
    <row r="13235" customFormat="false" ht="15" hidden="false" customHeight="false" outlineLevel="0" collapsed="false">
      <c r="A13235" s="30"/>
      <c r="B13235" s="31"/>
      <c r="C13235" s="32" t="str">
        <f aca="false">IF($A13235="","",IF(設定!$B$21="dB",10^($B13235/20),ABS($B13235)))</f>
        <v/>
      </c>
      <c r="D13235" s="32" t="str">
        <f aca="false">IF($A13235="","",$A13235^2)</f>
        <v/>
      </c>
      <c r="E13235" s="32" t="str">
        <f aca="false">IF($A13235="","",IF($C13235&lt;=0,"",1/$C13235^2))</f>
        <v/>
      </c>
      <c r="F13235" s="33" t="n">
        <f aca="false">IF(OR(ROW()-設定!$B$30&lt;2,ROW()+設定!$B$30&gt;13701,N($A13235)&lt;=0,N(INDEX($A$2:$A$13701,MIN(13700,MAX(1,ROW()-1+設定!$B$30))))&lt;=0,$A13235&lt;設定!$B$28,$A13235&gt;設定!$B$29),0,IF(AND($C13235&gt;=MAX(INDEX($C$1:$C$13701,MAX(1,ROW()-設定!$B$24)):INDEX($C$1:$C$13701,MAX(1,ROW()-1))),$C13235&gt;MAX(INDEX($C$1:$C$13701,MIN(13701,ROW()+1)):INDEX($C$1:$C$13701,MIN(13701,ROW()+設定!$B$24))),$C13235&gt;=設定!$B$32,$C13235&gt;=MAX(MIN(INDEX($C$1:$C$13701,MAX(1,ROW()-設定!$B$26)):INDEX($C$1:$C$13701,MAX(1,ROW()-1))),MIN(INDEX($C$1:$C$13701,MIN(13701,ROW()+1)):INDEX($C$1:$C$13701,MIN(13701,ROW()+設定!$B$26))))*10^(設定!$B$27/20)),1,0))</f>
        <v>0</v>
      </c>
      <c r="G13235" s="33" t="n">
        <f aca="false">$G13234+IF($F13235=1,1,0)</f>
        <v>6</v>
      </c>
      <c r="H13235" s="0" t="str">
        <f aca="false">IF($F13235=1,$G13235,"")</f>
        <v/>
      </c>
    </row>
    <row r="13236" customFormat="false" ht="15" hidden="false" customHeight="false" outlineLevel="0" collapsed="false">
      <c r="A13236" s="30"/>
      <c r="B13236" s="31"/>
      <c r="C13236" s="32" t="str">
        <f aca="false">IF($A13236="","",IF(設定!$B$21="dB",10^($B13236/20),ABS($B13236)))</f>
        <v/>
      </c>
      <c r="D13236" s="32" t="str">
        <f aca="false">IF($A13236="","",$A13236^2)</f>
        <v/>
      </c>
      <c r="E13236" s="32" t="str">
        <f aca="false">IF($A13236="","",IF($C13236&lt;=0,"",1/$C13236^2))</f>
        <v/>
      </c>
      <c r="F13236" s="33" t="n">
        <f aca="false">IF(OR(ROW()-設定!$B$30&lt;2,ROW()+設定!$B$30&gt;13701,N($A13236)&lt;=0,N(INDEX($A$2:$A$13701,MIN(13700,MAX(1,ROW()-1+設定!$B$30))))&lt;=0,$A13236&lt;設定!$B$28,$A13236&gt;設定!$B$29),0,IF(AND($C13236&gt;=MAX(INDEX($C$1:$C$13701,MAX(1,ROW()-設定!$B$24)):INDEX($C$1:$C$13701,MAX(1,ROW()-1))),$C13236&gt;MAX(INDEX($C$1:$C$13701,MIN(13701,ROW()+1)):INDEX($C$1:$C$13701,MIN(13701,ROW()+設定!$B$24))),$C13236&gt;=設定!$B$32,$C13236&gt;=MAX(MIN(INDEX($C$1:$C$13701,MAX(1,ROW()-設定!$B$26)):INDEX($C$1:$C$13701,MAX(1,ROW()-1))),MIN(INDEX($C$1:$C$13701,MIN(13701,ROW()+1)):INDEX($C$1:$C$13701,MIN(13701,ROW()+設定!$B$26))))*10^(設定!$B$27/20)),1,0))</f>
        <v>0</v>
      </c>
      <c r="G13236" s="33" t="n">
        <f aca="false">$G13235+IF($F13236=1,1,0)</f>
        <v>6</v>
      </c>
      <c r="H13236" s="0" t="str">
        <f aca="false">IF($F13236=1,$G13236,"")</f>
        <v/>
      </c>
    </row>
    <row r="13237" customFormat="false" ht="15" hidden="false" customHeight="false" outlineLevel="0" collapsed="false">
      <c r="A13237" s="30"/>
      <c r="B13237" s="31"/>
      <c r="C13237" s="32" t="str">
        <f aca="false">IF($A13237="","",IF(設定!$B$21="dB",10^($B13237/20),ABS($B13237)))</f>
        <v/>
      </c>
      <c r="D13237" s="32" t="str">
        <f aca="false">IF($A13237="","",$A13237^2)</f>
        <v/>
      </c>
      <c r="E13237" s="32" t="str">
        <f aca="false">IF($A13237="","",IF($C13237&lt;=0,"",1/$C13237^2))</f>
        <v/>
      </c>
      <c r="F13237" s="33" t="n">
        <f aca="false">IF(OR(ROW()-設定!$B$30&lt;2,ROW()+設定!$B$30&gt;13701,N($A13237)&lt;=0,N(INDEX($A$2:$A$13701,MIN(13700,MAX(1,ROW()-1+設定!$B$30))))&lt;=0,$A13237&lt;設定!$B$28,$A13237&gt;設定!$B$29),0,IF(AND($C13237&gt;=MAX(INDEX($C$1:$C$13701,MAX(1,ROW()-設定!$B$24)):INDEX($C$1:$C$13701,MAX(1,ROW()-1))),$C13237&gt;MAX(INDEX($C$1:$C$13701,MIN(13701,ROW()+1)):INDEX($C$1:$C$13701,MIN(13701,ROW()+設定!$B$24))),$C13237&gt;=設定!$B$32,$C13237&gt;=MAX(MIN(INDEX($C$1:$C$13701,MAX(1,ROW()-設定!$B$26)):INDEX($C$1:$C$13701,MAX(1,ROW()-1))),MIN(INDEX($C$1:$C$13701,MIN(13701,ROW()+1)):INDEX($C$1:$C$13701,MIN(13701,ROW()+設定!$B$26))))*10^(設定!$B$27/20)),1,0))</f>
        <v>0</v>
      </c>
      <c r="G13237" s="33" t="n">
        <f aca="false">$G13236+IF($F13237=1,1,0)</f>
        <v>6</v>
      </c>
      <c r="H13237" s="0" t="str">
        <f aca="false">IF($F13237=1,$G13237,"")</f>
        <v/>
      </c>
    </row>
    <row r="13238" customFormat="false" ht="15" hidden="false" customHeight="false" outlineLevel="0" collapsed="false">
      <c r="A13238" s="30"/>
      <c r="B13238" s="31"/>
      <c r="C13238" s="32" t="str">
        <f aca="false">IF($A13238="","",IF(設定!$B$21="dB",10^($B13238/20),ABS($B13238)))</f>
        <v/>
      </c>
      <c r="D13238" s="32" t="str">
        <f aca="false">IF($A13238="","",$A13238^2)</f>
        <v/>
      </c>
      <c r="E13238" s="32" t="str">
        <f aca="false">IF($A13238="","",IF($C13238&lt;=0,"",1/$C13238^2))</f>
        <v/>
      </c>
      <c r="F13238" s="33" t="n">
        <f aca="false">IF(OR(ROW()-設定!$B$30&lt;2,ROW()+設定!$B$30&gt;13701,N($A13238)&lt;=0,N(INDEX($A$2:$A$13701,MIN(13700,MAX(1,ROW()-1+設定!$B$30))))&lt;=0,$A13238&lt;設定!$B$28,$A13238&gt;設定!$B$29),0,IF(AND($C13238&gt;=MAX(INDEX($C$1:$C$13701,MAX(1,ROW()-設定!$B$24)):INDEX($C$1:$C$13701,MAX(1,ROW()-1))),$C13238&gt;MAX(INDEX($C$1:$C$13701,MIN(13701,ROW()+1)):INDEX($C$1:$C$13701,MIN(13701,ROW()+設定!$B$24))),$C13238&gt;=設定!$B$32,$C13238&gt;=MAX(MIN(INDEX($C$1:$C$13701,MAX(1,ROW()-設定!$B$26)):INDEX($C$1:$C$13701,MAX(1,ROW()-1))),MIN(INDEX($C$1:$C$13701,MIN(13701,ROW()+1)):INDEX($C$1:$C$13701,MIN(13701,ROW()+設定!$B$26))))*10^(設定!$B$27/20)),1,0))</f>
        <v>0</v>
      </c>
      <c r="G13238" s="33" t="n">
        <f aca="false">$G13237+IF($F13238=1,1,0)</f>
        <v>6</v>
      </c>
      <c r="H13238" s="0" t="str">
        <f aca="false">IF($F13238=1,$G13238,"")</f>
        <v/>
      </c>
    </row>
    <row r="13239" customFormat="false" ht="15" hidden="false" customHeight="false" outlineLevel="0" collapsed="false">
      <c r="A13239" s="30"/>
      <c r="B13239" s="31"/>
      <c r="C13239" s="32" t="str">
        <f aca="false">IF($A13239="","",IF(設定!$B$21="dB",10^($B13239/20),ABS($B13239)))</f>
        <v/>
      </c>
      <c r="D13239" s="32" t="str">
        <f aca="false">IF($A13239="","",$A13239^2)</f>
        <v/>
      </c>
      <c r="E13239" s="32" t="str">
        <f aca="false">IF($A13239="","",IF($C13239&lt;=0,"",1/$C13239^2))</f>
        <v/>
      </c>
      <c r="F13239" s="33" t="n">
        <f aca="false">IF(OR(ROW()-設定!$B$30&lt;2,ROW()+設定!$B$30&gt;13701,N($A13239)&lt;=0,N(INDEX($A$2:$A$13701,MIN(13700,MAX(1,ROW()-1+設定!$B$30))))&lt;=0,$A13239&lt;設定!$B$28,$A13239&gt;設定!$B$29),0,IF(AND($C13239&gt;=MAX(INDEX($C$1:$C$13701,MAX(1,ROW()-設定!$B$24)):INDEX($C$1:$C$13701,MAX(1,ROW()-1))),$C13239&gt;MAX(INDEX($C$1:$C$13701,MIN(13701,ROW()+1)):INDEX($C$1:$C$13701,MIN(13701,ROW()+設定!$B$24))),$C13239&gt;=設定!$B$32,$C13239&gt;=MAX(MIN(INDEX($C$1:$C$13701,MAX(1,ROW()-設定!$B$26)):INDEX($C$1:$C$13701,MAX(1,ROW()-1))),MIN(INDEX($C$1:$C$13701,MIN(13701,ROW()+1)):INDEX($C$1:$C$13701,MIN(13701,ROW()+設定!$B$26))))*10^(設定!$B$27/20)),1,0))</f>
        <v>0</v>
      </c>
      <c r="G13239" s="33" t="n">
        <f aca="false">$G13238+IF($F13239=1,1,0)</f>
        <v>6</v>
      </c>
      <c r="H13239" s="0" t="str">
        <f aca="false">IF($F13239=1,$G13239,"")</f>
        <v/>
      </c>
    </row>
    <row r="13240" customFormat="false" ht="15" hidden="false" customHeight="false" outlineLevel="0" collapsed="false">
      <c r="A13240" s="30"/>
      <c r="B13240" s="31"/>
      <c r="C13240" s="32" t="str">
        <f aca="false">IF($A13240="","",IF(設定!$B$21="dB",10^($B13240/20),ABS($B13240)))</f>
        <v/>
      </c>
      <c r="D13240" s="32" t="str">
        <f aca="false">IF($A13240="","",$A13240^2)</f>
        <v/>
      </c>
      <c r="E13240" s="32" t="str">
        <f aca="false">IF($A13240="","",IF($C13240&lt;=0,"",1/$C13240^2))</f>
        <v/>
      </c>
      <c r="F13240" s="33" t="n">
        <f aca="false">IF(OR(ROW()-設定!$B$30&lt;2,ROW()+設定!$B$30&gt;13701,N($A13240)&lt;=0,N(INDEX($A$2:$A$13701,MIN(13700,MAX(1,ROW()-1+設定!$B$30))))&lt;=0,$A13240&lt;設定!$B$28,$A13240&gt;設定!$B$29),0,IF(AND($C13240&gt;=MAX(INDEX($C$1:$C$13701,MAX(1,ROW()-設定!$B$24)):INDEX($C$1:$C$13701,MAX(1,ROW()-1))),$C13240&gt;MAX(INDEX($C$1:$C$13701,MIN(13701,ROW()+1)):INDEX($C$1:$C$13701,MIN(13701,ROW()+設定!$B$24))),$C13240&gt;=設定!$B$32,$C13240&gt;=MAX(MIN(INDEX($C$1:$C$13701,MAX(1,ROW()-設定!$B$26)):INDEX($C$1:$C$13701,MAX(1,ROW()-1))),MIN(INDEX($C$1:$C$13701,MIN(13701,ROW()+1)):INDEX($C$1:$C$13701,MIN(13701,ROW()+設定!$B$26))))*10^(設定!$B$27/20)),1,0))</f>
        <v>0</v>
      </c>
      <c r="G13240" s="33" t="n">
        <f aca="false">$G13239+IF($F13240=1,1,0)</f>
        <v>6</v>
      </c>
      <c r="H13240" s="0" t="str">
        <f aca="false">IF($F13240=1,$G13240,"")</f>
        <v/>
      </c>
    </row>
    <row r="13241" customFormat="false" ht="15" hidden="false" customHeight="false" outlineLevel="0" collapsed="false">
      <c r="A13241" s="30"/>
      <c r="B13241" s="31"/>
      <c r="C13241" s="32" t="str">
        <f aca="false">IF($A13241="","",IF(設定!$B$21="dB",10^($B13241/20),ABS($B13241)))</f>
        <v/>
      </c>
      <c r="D13241" s="32" t="str">
        <f aca="false">IF($A13241="","",$A13241^2)</f>
        <v/>
      </c>
      <c r="E13241" s="32" t="str">
        <f aca="false">IF($A13241="","",IF($C13241&lt;=0,"",1/$C13241^2))</f>
        <v/>
      </c>
      <c r="F13241" s="33" t="n">
        <f aca="false">IF(OR(ROW()-設定!$B$30&lt;2,ROW()+設定!$B$30&gt;13701,N($A13241)&lt;=0,N(INDEX($A$2:$A$13701,MIN(13700,MAX(1,ROW()-1+設定!$B$30))))&lt;=0,$A13241&lt;設定!$B$28,$A13241&gt;設定!$B$29),0,IF(AND($C13241&gt;=MAX(INDEX($C$1:$C$13701,MAX(1,ROW()-設定!$B$24)):INDEX($C$1:$C$13701,MAX(1,ROW()-1))),$C13241&gt;MAX(INDEX($C$1:$C$13701,MIN(13701,ROW()+1)):INDEX($C$1:$C$13701,MIN(13701,ROW()+設定!$B$24))),$C13241&gt;=設定!$B$32,$C13241&gt;=MAX(MIN(INDEX($C$1:$C$13701,MAX(1,ROW()-設定!$B$26)):INDEX($C$1:$C$13701,MAX(1,ROW()-1))),MIN(INDEX($C$1:$C$13701,MIN(13701,ROW()+1)):INDEX($C$1:$C$13701,MIN(13701,ROW()+設定!$B$26))))*10^(設定!$B$27/20)),1,0))</f>
        <v>0</v>
      </c>
      <c r="G13241" s="33" t="n">
        <f aca="false">$G13240+IF($F13241=1,1,0)</f>
        <v>6</v>
      </c>
      <c r="H13241" s="0" t="str">
        <f aca="false">IF($F13241=1,$G13241,"")</f>
        <v/>
      </c>
    </row>
    <row r="13242" customFormat="false" ht="15" hidden="false" customHeight="false" outlineLevel="0" collapsed="false">
      <c r="A13242" s="30"/>
      <c r="B13242" s="31"/>
      <c r="C13242" s="32" t="str">
        <f aca="false">IF($A13242="","",IF(設定!$B$21="dB",10^($B13242/20),ABS($B13242)))</f>
        <v/>
      </c>
      <c r="D13242" s="32" t="str">
        <f aca="false">IF($A13242="","",$A13242^2)</f>
        <v/>
      </c>
      <c r="E13242" s="32" t="str">
        <f aca="false">IF($A13242="","",IF($C13242&lt;=0,"",1/$C13242^2))</f>
        <v/>
      </c>
      <c r="F13242" s="33" t="n">
        <f aca="false">IF(OR(ROW()-設定!$B$30&lt;2,ROW()+設定!$B$30&gt;13701,N($A13242)&lt;=0,N(INDEX($A$2:$A$13701,MIN(13700,MAX(1,ROW()-1+設定!$B$30))))&lt;=0,$A13242&lt;設定!$B$28,$A13242&gt;設定!$B$29),0,IF(AND($C13242&gt;=MAX(INDEX($C$1:$C$13701,MAX(1,ROW()-設定!$B$24)):INDEX($C$1:$C$13701,MAX(1,ROW()-1))),$C13242&gt;MAX(INDEX($C$1:$C$13701,MIN(13701,ROW()+1)):INDEX($C$1:$C$13701,MIN(13701,ROW()+設定!$B$24))),$C13242&gt;=設定!$B$32,$C13242&gt;=MAX(MIN(INDEX($C$1:$C$13701,MAX(1,ROW()-設定!$B$26)):INDEX($C$1:$C$13701,MAX(1,ROW()-1))),MIN(INDEX($C$1:$C$13701,MIN(13701,ROW()+1)):INDEX($C$1:$C$13701,MIN(13701,ROW()+設定!$B$26))))*10^(設定!$B$27/20)),1,0))</f>
        <v>0</v>
      </c>
      <c r="G13242" s="33" t="n">
        <f aca="false">$G13241+IF($F13242=1,1,0)</f>
        <v>6</v>
      </c>
      <c r="H13242" s="0" t="str">
        <f aca="false">IF($F13242=1,$G13242,"")</f>
        <v/>
      </c>
    </row>
    <row r="13243" customFormat="false" ht="15" hidden="false" customHeight="false" outlineLevel="0" collapsed="false">
      <c r="A13243" s="30"/>
      <c r="B13243" s="31"/>
      <c r="C13243" s="32" t="str">
        <f aca="false">IF($A13243="","",IF(設定!$B$21="dB",10^($B13243/20),ABS($B13243)))</f>
        <v/>
      </c>
      <c r="D13243" s="32" t="str">
        <f aca="false">IF($A13243="","",$A13243^2)</f>
        <v/>
      </c>
      <c r="E13243" s="32" t="str">
        <f aca="false">IF($A13243="","",IF($C13243&lt;=0,"",1/$C13243^2))</f>
        <v/>
      </c>
      <c r="F13243" s="33" t="n">
        <f aca="false">IF(OR(ROW()-設定!$B$30&lt;2,ROW()+設定!$B$30&gt;13701,N($A13243)&lt;=0,N(INDEX($A$2:$A$13701,MIN(13700,MAX(1,ROW()-1+設定!$B$30))))&lt;=0,$A13243&lt;設定!$B$28,$A13243&gt;設定!$B$29),0,IF(AND($C13243&gt;=MAX(INDEX($C$1:$C$13701,MAX(1,ROW()-設定!$B$24)):INDEX($C$1:$C$13701,MAX(1,ROW()-1))),$C13243&gt;MAX(INDEX($C$1:$C$13701,MIN(13701,ROW()+1)):INDEX($C$1:$C$13701,MIN(13701,ROW()+設定!$B$24))),$C13243&gt;=設定!$B$32,$C13243&gt;=MAX(MIN(INDEX($C$1:$C$13701,MAX(1,ROW()-設定!$B$26)):INDEX($C$1:$C$13701,MAX(1,ROW()-1))),MIN(INDEX($C$1:$C$13701,MIN(13701,ROW()+1)):INDEX($C$1:$C$13701,MIN(13701,ROW()+設定!$B$26))))*10^(設定!$B$27/20)),1,0))</f>
        <v>0</v>
      </c>
      <c r="G13243" s="33" t="n">
        <f aca="false">$G13242+IF($F13243=1,1,0)</f>
        <v>6</v>
      </c>
      <c r="H13243" s="0" t="str">
        <f aca="false">IF($F13243=1,$G13243,"")</f>
        <v/>
      </c>
    </row>
    <row r="13244" customFormat="false" ht="15" hidden="false" customHeight="false" outlineLevel="0" collapsed="false">
      <c r="A13244" s="30"/>
      <c r="B13244" s="31"/>
      <c r="C13244" s="32" t="str">
        <f aca="false">IF($A13244="","",IF(設定!$B$21="dB",10^($B13244/20),ABS($B13244)))</f>
        <v/>
      </c>
      <c r="D13244" s="32" t="str">
        <f aca="false">IF($A13244="","",$A13244^2)</f>
        <v/>
      </c>
      <c r="E13244" s="32" t="str">
        <f aca="false">IF($A13244="","",IF($C13244&lt;=0,"",1/$C13244^2))</f>
        <v/>
      </c>
      <c r="F13244" s="33" t="n">
        <f aca="false">IF(OR(ROW()-設定!$B$30&lt;2,ROW()+設定!$B$30&gt;13701,N($A13244)&lt;=0,N(INDEX($A$2:$A$13701,MIN(13700,MAX(1,ROW()-1+設定!$B$30))))&lt;=0,$A13244&lt;設定!$B$28,$A13244&gt;設定!$B$29),0,IF(AND($C13244&gt;=MAX(INDEX($C$1:$C$13701,MAX(1,ROW()-設定!$B$24)):INDEX($C$1:$C$13701,MAX(1,ROW()-1))),$C13244&gt;MAX(INDEX($C$1:$C$13701,MIN(13701,ROW()+1)):INDEX($C$1:$C$13701,MIN(13701,ROW()+設定!$B$24))),$C13244&gt;=設定!$B$32,$C13244&gt;=MAX(MIN(INDEX($C$1:$C$13701,MAX(1,ROW()-設定!$B$26)):INDEX($C$1:$C$13701,MAX(1,ROW()-1))),MIN(INDEX($C$1:$C$13701,MIN(13701,ROW()+1)):INDEX($C$1:$C$13701,MIN(13701,ROW()+設定!$B$26))))*10^(設定!$B$27/20)),1,0))</f>
        <v>0</v>
      </c>
      <c r="G13244" s="33" t="n">
        <f aca="false">$G13243+IF($F13244=1,1,0)</f>
        <v>6</v>
      </c>
      <c r="H13244" s="0" t="str">
        <f aca="false">IF($F13244=1,$G13244,"")</f>
        <v/>
      </c>
    </row>
    <row r="13245" customFormat="false" ht="15" hidden="false" customHeight="false" outlineLevel="0" collapsed="false">
      <c r="A13245" s="30"/>
      <c r="B13245" s="31"/>
      <c r="C13245" s="32" t="str">
        <f aca="false">IF($A13245="","",IF(設定!$B$21="dB",10^($B13245/20),ABS($B13245)))</f>
        <v/>
      </c>
      <c r="D13245" s="32" t="str">
        <f aca="false">IF($A13245="","",$A13245^2)</f>
        <v/>
      </c>
      <c r="E13245" s="32" t="str">
        <f aca="false">IF($A13245="","",IF($C13245&lt;=0,"",1/$C13245^2))</f>
        <v/>
      </c>
      <c r="F13245" s="33" t="n">
        <f aca="false">IF(OR(ROW()-設定!$B$30&lt;2,ROW()+設定!$B$30&gt;13701,N($A13245)&lt;=0,N(INDEX($A$2:$A$13701,MIN(13700,MAX(1,ROW()-1+設定!$B$30))))&lt;=0,$A13245&lt;設定!$B$28,$A13245&gt;設定!$B$29),0,IF(AND($C13245&gt;=MAX(INDEX($C$1:$C$13701,MAX(1,ROW()-設定!$B$24)):INDEX($C$1:$C$13701,MAX(1,ROW()-1))),$C13245&gt;MAX(INDEX($C$1:$C$13701,MIN(13701,ROW()+1)):INDEX($C$1:$C$13701,MIN(13701,ROW()+設定!$B$24))),$C13245&gt;=設定!$B$32,$C13245&gt;=MAX(MIN(INDEX($C$1:$C$13701,MAX(1,ROW()-設定!$B$26)):INDEX($C$1:$C$13701,MAX(1,ROW()-1))),MIN(INDEX($C$1:$C$13701,MIN(13701,ROW()+1)):INDEX($C$1:$C$13701,MIN(13701,ROW()+設定!$B$26))))*10^(設定!$B$27/20)),1,0))</f>
        <v>0</v>
      </c>
      <c r="G13245" s="33" t="n">
        <f aca="false">$G13244+IF($F13245=1,1,0)</f>
        <v>6</v>
      </c>
      <c r="H13245" s="0" t="str">
        <f aca="false">IF($F13245=1,$G13245,"")</f>
        <v/>
      </c>
    </row>
    <row r="13246" customFormat="false" ht="15" hidden="false" customHeight="false" outlineLevel="0" collapsed="false">
      <c r="A13246" s="30"/>
      <c r="B13246" s="31"/>
      <c r="C13246" s="32" t="str">
        <f aca="false">IF($A13246="","",IF(設定!$B$21="dB",10^($B13246/20),ABS($B13246)))</f>
        <v/>
      </c>
      <c r="D13246" s="32" t="str">
        <f aca="false">IF($A13246="","",$A13246^2)</f>
        <v/>
      </c>
      <c r="E13246" s="32" t="str">
        <f aca="false">IF($A13246="","",IF($C13246&lt;=0,"",1/$C13246^2))</f>
        <v/>
      </c>
      <c r="F13246" s="33" t="n">
        <f aca="false">IF(OR(ROW()-設定!$B$30&lt;2,ROW()+設定!$B$30&gt;13701,N($A13246)&lt;=0,N(INDEX($A$2:$A$13701,MIN(13700,MAX(1,ROW()-1+設定!$B$30))))&lt;=0,$A13246&lt;設定!$B$28,$A13246&gt;設定!$B$29),0,IF(AND($C13246&gt;=MAX(INDEX($C$1:$C$13701,MAX(1,ROW()-設定!$B$24)):INDEX($C$1:$C$13701,MAX(1,ROW()-1))),$C13246&gt;MAX(INDEX($C$1:$C$13701,MIN(13701,ROW()+1)):INDEX($C$1:$C$13701,MIN(13701,ROW()+設定!$B$24))),$C13246&gt;=設定!$B$32,$C13246&gt;=MAX(MIN(INDEX($C$1:$C$13701,MAX(1,ROW()-設定!$B$26)):INDEX($C$1:$C$13701,MAX(1,ROW()-1))),MIN(INDEX($C$1:$C$13701,MIN(13701,ROW()+1)):INDEX($C$1:$C$13701,MIN(13701,ROW()+設定!$B$26))))*10^(設定!$B$27/20)),1,0))</f>
        <v>0</v>
      </c>
      <c r="G13246" s="33" t="n">
        <f aca="false">$G13245+IF($F13246=1,1,0)</f>
        <v>6</v>
      </c>
      <c r="H13246" s="0" t="str">
        <f aca="false">IF($F13246=1,$G13246,"")</f>
        <v/>
      </c>
    </row>
    <row r="13247" customFormat="false" ht="15" hidden="false" customHeight="false" outlineLevel="0" collapsed="false">
      <c r="A13247" s="30"/>
      <c r="B13247" s="31"/>
      <c r="C13247" s="32" t="str">
        <f aca="false">IF($A13247="","",IF(設定!$B$21="dB",10^($B13247/20),ABS($B13247)))</f>
        <v/>
      </c>
      <c r="D13247" s="32" t="str">
        <f aca="false">IF($A13247="","",$A13247^2)</f>
        <v/>
      </c>
      <c r="E13247" s="32" t="str">
        <f aca="false">IF($A13247="","",IF($C13247&lt;=0,"",1/$C13247^2))</f>
        <v/>
      </c>
      <c r="F13247" s="33" t="n">
        <f aca="false">IF(OR(ROW()-設定!$B$30&lt;2,ROW()+設定!$B$30&gt;13701,N($A13247)&lt;=0,N(INDEX($A$2:$A$13701,MIN(13700,MAX(1,ROW()-1+設定!$B$30))))&lt;=0,$A13247&lt;設定!$B$28,$A13247&gt;設定!$B$29),0,IF(AND($C13247&gt;=MAX(INDEX($C$1:$C$13701,MAX(1,ROW()-設定!$B$24)):INDEX($C$1:$C$13701,MAX(1,ROW()-1))),$C13247&gt;MAX(INDEX($C$1:$C$13701,MIN(13701,ROW()+1)):INDEX($C$1:$C$13701,MIN(13701,ROW()+設定!$B$24))),$C13247&gt;=設定!$B$32,$C13247&gt;=MAX(MIN(INDEX($C$1:$C$13701,MAX(1,ROW()-設定!$B$26)):INDEX($C$1:$C$13701,MAX(1,ROW()-1))),MIN(INDEX($C$1:$C$13701,MIN(13701,ROW()+1)):INDEX($C$1:$C$13701,MIN(13701,ROW()+設定!$B$26))))*10^(設定!$B$27/20)),1,0))</f>
        <v>0</v>
      </c>
      <c r="G13247" s="33" t="n">
        <f aca="false">$G13246+IF($F13247=1,1,0)</f>
        <v>6</v>
      </c>
      <c r="H13247" s="0" t="str">
        <f aca="false">IF($F13247=1,$G13247,"")</f>
        <v/>
      </c>
    </row>
    <row r="13248" customFormat="false" ht="15" hidden="false" customHeight="false" outlineLevel="0" collapsed="false">
      <c r="A13248" s="30"/>
      <c r="B13248" s="31"/>
      <c r="C13248" s="32" t="str">
        <f aca="false">IF($A13248="","",IF(設定!$B$21="dB",10^($B13248/20),ABS($B13248)))</f>
        <v/>
      </c>
      <c r="D13248" s="32" t="str">
        <f aca="false">IF($A13248="","",$A13248^2)</f>
        <v/>
      </c>
      <c r="E13248" s="32" t="str">
        <f aca="false">IF($A13248="","",IF($C13248&lt;=0,"",1/$C13248^2))</f>
        <v/>
      </c>
      <c r="F13248" s="33" t="n">
        <f aca="false">IF(OR(ROW()-設定!$B$30&lt;2,ROW()+設定!$B$30&gt;13701,N($A13248)&lt;=0,N(INDEX($A$2:$A$13701,MIN(13700,MAX(1,ROW()-1+設定!$B$30))))&lt;=0,$A13248&lt;設定!$B$28,$A13248&gt;設定!$B$29),0,IF(AND($C13248&gt;=MAX(INDEX($C$1:$C$13701,MAX(1,ROW()-設定!$B$24)):INDEX($C$1:$C$13701,MAX(1,ROW()-1))),$C13248&gt;MAX(INDEX($C$1:$C$13701,MIN(13701,ROW()+1)):INDEX($C$1:$C$13701,MIN(13701,ROW()+設定!$B$24))),$C13248&gt;=設定!$B$32,$C13248&gt;=MAX(MIN(INDEX($C$1:$C$13701,MAX(1,ROW()-設定!$B$26)):INDEX($C$1:$C$13701,MAX(1,ROW()-1))),MIN(INDEX($C$1:$C$13701,MIN(13701,ROW()+1)):INDEX($C$1:$C$13701,MIN(13701,ROW()+設定!$B$26))))*10^(設定!$B$27/20)),1,0))</f>
        <v>0</v>
      </c>
      <c r="G13248" s="33" t="n">
        <f aca="false">$G13247+IF($F13248=1,1,0)</f>
        <v>6</v>
      </c>
      <c r="H13248" s="0" t="str">
        <f aca="false">IF($F13248=1,$G13248,"")</f>
        <v/>
      </c>
    </row>
    <row r="13249" customFormat="false" ht="15" hidden="false" customHeight="false" outlineLevel="0" collapsed="false">
      <c r="A13249" s="30"/>
      <c r="B13249" s="31"/>
      <c r="C13249" s="32" t="str">
        <f aca="false">IF($A13249="","",IF(設定!$B$21="dB",10^($B13249/20),ABS($B13249)))</f>
        <v/>
      </c>
      <c r="D13249" s="32" t="str">
        <f aca="false">IF($A13249="","",$A13249^2)</f>
        <v/>
      </c>
      <c r="E13249" s="32" t="str">
        <f aca="false">IF($A13249="","",IF($C13249&lt;=0,"",1/$C13249^2))</f>
        <v/>
      </c>
      <c r="F13249" s="33" t="n">
        <f aca="false">IF(OR(ROW()-設定!$B$30&lt;2,ROW()+設定!$B$30&gt;13701,N($A13249)&lt;=0,N(INDEX($A$2:$A$13701,MIN(13700,MAX(1,ROW()-1+設定!$B$30))))&lt;=0,$A13249&lt;設定!$B$28,$A13249&gt;設定!$B$29),0,IF(AND($C13249&gt;=MAX(INDEX($C$1:$C$13701,MAX(1,ROW()-設定!$B$24)):INDEX($C$1:$C$13701,MAX(1,ROW()-1))),$C13249&gt;MAX(INDEX($C$1:$C$13701,MIN(13701,ROW()+1)):INDEX($C$1:$C$13701,MIN(13701,ROW()+設定!$B$24))),$C13249&gt;=設定!$B$32,$C13249&gt;=MAX(MIN(INDEX($C$1:$C$13701,MAX(1,ROW()-設定!$B$26)):INDEX($C$1:$C$13701,MAX(1,ROW()-1))),MIN(INDEX($C$1:$C$13701,MIN(13701,ROW()+1)):INDEX($C$1:$C$13701,MIN(13701,ROW()+設定!$B$26))))*10^(設定!$B$27/20)),1,0))</f>
        <v>0</v>
      </c>
      <c r="G13249" s="33" t="n">
        <f aca="false">$G13248+IF($F13249=1,1,0)</f>
        <v>6</v>
      </c>
      <c r="H13249" s="0" t="str">
        <f aca="false">IF($F13249=1,$G13249,"")</f>
        <v/>
      </c>
    </row>
    <row r="13250" customFormat="false" ht="15" hidden="false" customHeight="false" outlineLevel="0" collapsed="false">
      <c r="A13250" s="30"/>
      <c r="B13250" s="31"/>
      <c r="C13250" s="32" t="str">
        <f aca="false">IF($A13250="","",IF(設定!$B$21="dB",10^($B13250/20),ABS($B13250)))</f>
        <v/>
      </c>
      <c r="D13250" s="32" t="str">
        <f aca="false">IF($A13250="","",$A13250^2)</f>
        <v/>
      </c>
      <c r="E13250" s="32" t="str">
        <f aca="false">IF($A13250="","",IF($C13250&lt;=0,"",1/$C13250^2))</f>
        <v/>
      </c>
      <c r="F13250" s="33" t="n">
        <f aca="false">IF(OR(ROW()-設定!$B$30&lt;2,ROW()+設定!$B$30&gt;13701,N($A13250)&lt;=0,N(INDEX($A$2:$A$13701,MIN(13700,MAX(1,ROW()-1+設定!$B$30))))&lt;=0,$A13250&lt;設定!$B$28,$A13250&gt;設定!$B$29),0,IF(AND($C13250&gt;=MAX(INDEX($C$1:$C$13701,MAX(1,ROW()-設定!$B$24)):INDEX($C$1:$C$13701,MAX(1,ROW()-1))),$C13250&gt;MAX(INDEX($C$1:$C$13701,MIN(13701,ROW()+1)):INDEX($C$1:$C$13701,MIN(13701,ROW()+設定!$B$24))),$C13250&gt;=設定!$B$32,$C13250&gt;=MAX(MIN(INDEX($C$1:$C$13701,MAX(1,ROW()-設定!$B$26)):INDEX($C$1:$C$13701,MAX(1,ROW()-1))),MIN(INDEX($C$1:$C$13701,MIN(13701,ROW()+1)):INDEX($C$1:$C$13701,MIN(13701,ROW()+設定!$B$26))))*10^(設定!$B$27/20)),1,0))</f>
        <v>0</v>
      </c>
      <c r="G13250" s="33" t="n">
        <f aca="false">$G13249+IF($F13250=1,1,0)</f>
        <v>6</v>
      </c>
      <c r="H13250" s="0" t="str">
        <f aca="false">IF($F13250=1,$G13250,"")</f>
        <v/>
      </c>
    </row>
    <row r="13251" customFormat="false" ht="15" hidden="false" customHeight="false" outlineLevel="0" collapsed="false">
      <c r="A13251" s="30"/>
      <c r="B13251" s="31"/>
      <c r="C13251" s="32" t="str">
        <f aca="false">IF($A13251="","",IF(設定!$B$21="dB",10^($B13251/20),ABS($B13251)))</f>
        <v/>
      </c>
      <c r="D13251" s="32" t="str">
        <f aca="false">IF($A13251="","",$A13251^2)</f>
        <v/>
      </c>
      <c r="E13251" s="32" t="str">
        <f aca="false">IF($A13251="","",IF($C13251&lt;=0,"",1/$C13251^2))</f>
        <v/>
      </c>
      <c r="F13251" s="33" t="n">
        <f aca="false">IF(OR(ROW()-設定!$B$30&lt;2,ROW()+設定!$B$30&gt;13701,N($A13251)&lt;=0,N(INDEX($A$2:$A$13701,MIN(13700,MAX(1,ROW()-1+設定!$B$30))))&lt;=0,$A13251&lt;設定!$B$28,$A13251&gt;設定!$B$29),0,IF(AND($C13251&gt;=MAX(INDEX($C$1:$C$13701,MAX(1,ROW()-設定!$B$24)):INDEX($C$1:$C$13701,MAX(1,ROW()-1))),$C13251&gt;MAX(INDEX($C$1:$C$13701,MIN(13701,ROW()+1)):INDEX($C$1:$C$13701,MIN(13701,ROW()+設定!$B$24))),$C13251&gt;=設定!$B$32,$C13251&gt;=MAX(MIN(INDEX($C$1:$C$13701,MAX(1,ROW()-設定!$B$26)):INDEX($C$1:$C$13701,MAX(1,ROW()-1))),MIN(INDEX($C$1:$C$13701,MIN(13701,ROW()+1)):INDEX($C$1:$C$13701,MIN(13701,ROW()+設定!$B$26))))*10^(設定!$B$27/20)),1,0))</f>
        <v>0</v>
      </c>
      <c r="G13251" s="33" t="n">
        <f aca="false">$G13250+IF($F13251=1,1,0)</f>
        <v>6</v>
      </c>
      <c r="H13251" s="0" t="str">
        <f aca="false">IF($F13251=1,$G13251,"")</f>
        <v/>
      </c>
    </row>
    <row r="13252" customFormat="false" ht="15" hidden="false" customHeight="false" outlineLevel="0" collapsed="false">
      <c r="A13252" s="30"/>
      <c r="B13252" s="31"/>
      <c r="C13252" s="32" t="str">
        <f aca="false">IF($A13252="","",IF(設定!$B$21="dB",10^($B13252/20),ABS($B13252)))</f>
        <v/>
      </c>
      <c r="D13252" s="32" t="str">
        <f aca="false">IF($A13252="","",$A13252^2)</f>
        <v/>
      </c>
      <c r="E13252" s="32" t="str">
        <f aca="false">IF($A13252="","",IF($C13252&lt;=0,"",1/$C13252^2))</f>
        <v/>
      </c>
      <c r="F13252" s="33" t="n">
        <f aca="false">IF(OR(ROW()-設定!$B$30&lt;2,ROW()+設定!$B$30&gt;13701,N($A13252)&lt;=0,N(INDEX($A$2:$A$13701,MIN(13700,MAX(1,ROW()-1+設定!$B$30))))&lt;=0,$A13252&lt;設定!$B$28,$A13252&gt;設定!$B$29),0,IF(AND($C13252&gt;=MAX(INDEX($C$1:$C$13701,MAX(1,ROW()-設定!$B$24)):INDEX($C$1:$C$13701,MAX(1,ROW()-1))),$C13252&gt;MAX(INDEX($C$1:$C$13701,MIN(13701,ROW()+1)):INDEX($C$1:$C$13701,MIN(13701,ROW()+設定!$B$24))),$C13252&gt;=設定!$B$32,$C13252&gt;=MAX(MIN(INDEX($C$1:$C$13701,MAX(1,ROW()-設定!$B$26)):INDEX($C$1:$C$13701,MAX(1,ROW()-1))),MIN(INDEX($C$1:$C$13701,MIN(13701,ROW()+1)):INDEX($C$1:$C$13701,MIN(13701,ROW()+設定!$B$26))))*10^(設定!$B$27/20)),1,0))</f>
        <v>0</v>
      </c>
      <c r="G13252" s="33" t="n">
        <f aca="false">$G13251+IF($F13252=1,1,0)</f>
        <v>6</v>
      </c>
      <c r="H13252" s="0" t="str">
        <f aca="false">IF($F13252=1,$G13252,"")</f>
        <v/>
      </c>
    </row>
    <row r="13253" customFormat="false" ht="15" hidden="false" customHeight="false" outlineLevel="0" collapsed="false">
      <c r="A13253" s="30"/>
      <c r="B13253" s="31"/>
      <c r="C13253" s="32" t="str">
        <f aca="false">IF($A13253="","",IF(設定!$B$21="dB",10^($B13253/20),ABS($B13253)))</f>
        <v/>
      </c>
      <c r="D13253" s="32" t="str">
        <f aca="false">IF($A13253="","",$A13253^2)</f>
        <v/>
      </c>
      <c r="E13253" s="32" t="str">
        <f aca="false">IF($A13253="","",IF($C13253&lt;=0,"",1/$C13253^2))</f>
        <v/>
      </c>
      <c r="F13253" s="33" t="n">
        <f aca="false">IF(OR(ROW()-設定!$B$30&lt;2,ROW()+設定!$B$30&gt;13701,N($A13253)&lt;=0,N(INDEX($A$2:$A$13701,MIN(13700,MAX(1,ROW()-1+設定!$B$30))))&lt;=0,$A13253&lt;設定!$B$28,$A13253&gt;設定!$B$29),0,IF(AND($C13253&gt;=MAX(INDEX($C$1:$C$13701,MAX(1,ROW()-設定!$B$24)):INDEX($C$1:$C$13701,MAX(1,ROW()-1))),$C13253&gt;MAX(INDEX($C$1:$C$13701,MIN(13701,ROW()+1)):INDEX($C$1:$C$13701,MIN(13701,ROW()+設定!$B$24))),$C13253&gt;=設定!$B$32,$C13253&gt;=MAX(MIN(INDEX($C$1:$C$13701,MAX(1,ROW()-設定!$B$26)):INDEX($C$1:$C$13701,MAX(1,ROW()-1))),MIN(INDEX($C$1:$C$13701,MIN(13701,ROW()+1)):INDEX($C$1:$C$13701,MIN(13701,ROW()+設定!$B$26))))*10^(設定!$B$27/20)),1,0))</f>
        <v>0</v>
      </c>
      <c r="G13253" s="33" t="n">
        <f aca="false">$G13252+IF($F13253=1,1,0)</f>
        <v>6</v>
      </c>
      <c r="H13253" s="0" t="str">
        <f aca="false">IF($F13253=1,$G13253,"")</f>
        <v/>
      </c>
    </row>
    <row r="13254" customFormat="false" ht="15" hidden="false" customHeight="false" outlineLevel="0" collapsed="false">
      <c r="A13254" s="30"/>
      <c r="B13254" s="31"/>
      <c r="C13254" s="32" t="str">
        <f aca="false">IF($A13254="","",IF(設定!$B$21="dB",10^($B13254/20),ABS($B13254)))</f>
        <v/>
      </c>
      <c r="D13254" s="32" t="str">
        <f aca="false">IF($A13254="","",$A13254^2)</f>
        <v/>
      </c>
      <c r="E13254" s="32" t="str">
        <f aca="false">IF($A13254="","",IF($C13254&lt;=0,"",1/$C13254^2))</f>
        <v/>
      </c>
      <c r="F13254" s="33" t="n">
        <f aca="false">IF(OR(ROW()-設定!$B$30&lt;2,ROW()+設定!$B$30&gt;13701,N($A13254)&lt;=0,N(INDEX($A$2:$A$13701,MIN(13700,MAX(1,ROW()-1+設定!$B$30))))&lt;=0,$A13254&lt;設定!$B$28,$A13254&gt;設定!$B$29),0,IF(AND($C13254&gt;=MAX(INDEX($C$1:$C$13701,MAX(1,ROW()-設定!$B$24)):INDEX($C$1:$C$13701,MAX(1,ROW()-1))),$C13254&gt;MAX(INDEX($C$1:$C$13701,MIN(13701,ROW()+1)):INDEX($C$1:$C$13701,MIN(13701,ROW()+設定!$B$24))),$C13254&gt;=設定!$B$32,$C13254&gt;=MAX(MIN(INDEX($C$1:$C$13701,MAX(1,ROW()-設定!$B$26)):INDEX($C$1:$C$13701,MAX(1,ROW()-1))),MIN(INDEX($C$1:$C$13701,MIN(13701,ROW()+1)):INDEX($C$1:$C$13701,MIN(13701,ROW()+設定!$B$26))))*10^(設定!$B$27/20)),1,0))</f>
        <v>0</v>
      </c>
      <c r="G13254" s="33" t="n">
        <f aca="false">$G13253+IF($F13254=1,1,0)</f>
        <v>6</v>
      </c>
      <c r="H13254" s="0" t="str">
        <f aca="false">IF($F13254=1,$G13254,"")</f>
        <v/>
      </c>
    </row>
    <row r="13255" customFormat="false" ht="15" hidden="false" customHeight="false" outlineLevel="0" collapsed="false">
      <c r="A13255" s="30"/>
      <c r="B13255" s="31"/>
      <c r="C13255" s="32" t="str">
        <f aca="false">IF($A13255="","",IF(設定!$B$21="dB",10^($B13255/20),ABS($B13255)))</f>
        <v/>
      </c>
      <c r="D13255" s="32" t="str">
        <f aca="false">IF($A13255="","",$A13255^2)</f>
        <v/>
      </c>
      <c r="E13255" s="32" t="str">
        <f aca="false">IF($A13255="","",IF($C13255&lt;=0,"",1/$C13255^2))</f>
        <v/>
      </c>
      <c r="F13255" s="33" t="n">
        <f aca="false">IF(OR(ROW()-設定!$B$30&lt;2,ROW()+設定!$B$30&gt;13701,N($A13255)&lt;=0,N(INDEX($A$2:$A$13701,MIN(13700,MAX(1,ROW()-1+設定!$B$30))))&lt;=0,$A13255&lt;設定!$B$28,$A13255&gt;設定!$B$29),0,IF(AND($C13255&gt;=MAX(INDEX($C$1:$C$13701,MAX(1,ROW()-設定!$B$24)):INDEX($C$1:$C$13701,MAX(1,ROW()-1))),$C13255&gt;MAX(INDEX($C$1:$C$13701,MIN(13701,ROW()+1)):INDEX($C$1:$C$13701,MIN(13701,ROW()+設定!$B$24))),$C13255&gt;=設定!$B$32,$C13255&gt;=MAX(MIN(INDEX($C$1:$C$13701,MAX(1,ROW()-設定!$B$26)):INDEX($C$1:$C$13701,MAX(1,ROW()-1))),MIN(INDEX($C$1:$C$13701,MIN(13701,ROW()+1)):INDEX($C$1:$C$13701,MIN(13701,ROW()+設定!$B$26))))*10^(設定!$B$27/20)),1,0))</f>
        <v>0</v>
      </c>
      <c r="G13255" s="33" t="n">
        <f aca="false">$G13254+IF($F13255=1,1,0)</f>
        <v>6</v>
      </c>
      <c r="H13255" s="0" t="str">
        <f aca="false">IF($F13255=1,$G13255,"")</f>
        <v/>
      </c>
    </row>
    <row r="13256" customFormat="false" ht="15" hidden="false" customHeight="false" outlineLevel="0" collapsed="false">
      <c r="A13256" s="30"/>
      <c r="B13256" s="31"/>
      <c r="C13256" s="32" t="str">
        <f aca="false">IF($A13256="","",IF(設定!$B$21="dB",10^($B13256/20),ABS($B13256)))</f>
        <v/>
      </c>
      <c r="D13256" s="32" t="str">
        <f aca="false">IF($A13256="","",$A13256^2)</f>
        <v/>
      </c>
      <c r="E13256" s="32" t="str">
        <f aca="false">IF($A13256="","",IF($C13256&lt;=0,"",1/$C13256^2))</f>
        <v/>
      </c>
      <c r="F13256" s="33" t="n">
        <f aca="false">IF(OR(ROW()-設定!$B$30&lt;2,ROW()+設定!$B$30&gt;13701,N($A13256)&lt;=0,N(INDEX($A$2:$A$13701,MIN(13700,MAX(1,ROW()-1+設定!$B$30))))&lt;=0,$A13256&lt;設定!$B$28,$A13256&gt;設定!$B$29),0,IF(AND($C13256&gt;=MAX(INDEX($C$1:$C$13701,MAX(1,ROW()-設定!$B$24)):INDEX($C$1:$C$13701,MAX(1,ROW()-1))),$C13256&gt;MAX(INDEX($C$1:$C$13701,MIN(13701,ROW()+1)):INDEX($C$1:$C$13701,MIN(13701,ROW()+設定!$B$24))),$C13256&gt;=設定!$B$32,$C13256&gt;=MAX(MIN(INDEX($C$1:$C$13701,MAX(1,ROW()-設定!$B$26)):INDEX($C$1:$C$13701,MAX(1,ROW()-1))),MIN(INDEX($C$1:$C$13701,MIN(13701,ROW()+1)):INDEX($C$1:$C$13701,MIN(13701,ROW()+設定!$B$26))))*10^(設定!$B$27/20)),1,0))</f>
        <v>0</v>
      </c>
      <c r="G13256" s="33" t="n">
        <f aca="false">$G13255+IF($F13256=1,1,0)</f>
        <v>6</v>
      </c>
      <c r="H13256" s="0" t="str">
        <f aca="false">IF($F13256=1,$G13256,"")</f>
        <v/>
      </c>
    </row>
    <row r="13257" customFormat="false" ht="15" hidden="false" customHeight="false" outlineLevel="0" collapsed="false">
      <c r="A13257" s="30"/>
      <c r="B13257" s="31"/>
      <c r="C13257" s="32" t="str">
        <f aca="false">IF($A13257="","",IF(設定!$B$21="dB",10^($B13257/20),ABS($B13257)))</f>
        <v/>
      </c>
      <c r="D13257" s="32" t="str">
        <f aca="false">IF($A13257="","",$A13257^2)</f>
        <v/>
      </c>
      <c r="E13257" s="32" t="str">
        <f aca="false">IF($A13257="","",IF($C13257&lt;=0,"",1/$C13257^2))</f>
        <v/>
      </c>
      <c r="F13257" s="33" t="n">
        <f aca="false">IF(OR(ROW()-設定!$B$30&lt;2,ROW()+設定!$B$30&gt;13701,N($A13257)&lt;=0,N(INDEX($A$2:$A$13701,MIN(13700,MAX(1,ROW()-1+設定!$B$30))))&lt;=0,$A13257&lt;設定!$B$28,$A13257&gt;設定!$B$29),0,IF(AND($C13257&gt;=MAX(INDEX($C$1:$C$13701,MAX(1,ROW()-設定!$B$24)):INDEX($C$1:$C$13701,MAX(1,ROW()-1))),$C13257&gt;MAX(INDEX($C$1:$C$13701,MIN(13701,ROW()+1)):INDEX($C$1:$C$13701,MIN(13701,ROW()+設定!$B$24))),$C13257&gt;=設定!$B$32,$C13257&gt;=MAX(MIN(INDEX($C$1:$C$13701,MAX(1,ROW()-設定!$B$26)):INDEX($C$1:$C$13701,MAX(1,ROW()-1))),MIN(INDEX($C$1:$C$13701,MIN(13701,ROW()+1)):INDEX($C$1:$C$13701,MIN(13701,ROW()+設定!$B$26))))*10^(設定!$B$27/20)),1,0))</f>
        <v>0</v>
      </c>
      <c r="G13257" s="33" t="n">
        <f aca="false">$G13256+IF($F13257=1,1,0)</f>
        <v>6</v>
      </c>
      <c r="H13257" s="0" t="str">
        <f aca="false">IF($F13257=1,$G13257,"")</f>
        <v/>
      </c>
    </row>
    <row r="13258" customFormat="false" ht="15" hidden="false" customHeight="false" outlineLevel="0" collapsed="false">
      <c r="A13258" s="30"/>
      <c r="B13258" s="31"/>
      <c r="C13258" s="32" t="str">
        <f aca="false">IF($A13258="","",IF(設定!$B$21="dB",10^($B13258/20),ABS($B13258)))</f>
        <v/>
      </c>
      <c r="D13258" s="32" t="str">
        <f aca="false">IF($A13258="","",$A13258^2)</f>
        <v/>
      </c>
      <c r="E13258" s="32" t="str">
        <f aca="false">IF($A13258="","",IF($C13258&lt;=0,"",1/$C13258^2))</f>
        <v/>
      </c>
      <c r="F13258" s="33" t="n">
        <f aca="false">IF(OR(ROW()-設定!$B$30&lt;2,ROW()+設定!$B$30&gt;13701,N($A13258)&lt;=0,N(INDEX($A$2:$A$13701,MIN(13700,MAX(1,ROW()-1+設定!$B$30))))&lt;=0,$A13258&lt;設定!$B$28,$A13258&gt;設定!$B$29),0,IF(AND($C13258&gt;=MAX(INDEX($C$1:$C$13701,MAX(1,ROW()-設定!$B$24)):INDEX($C$1:$C$13701,MAX(1,ROW()-1))),$C13258&gt;MAX(INDEX($C$1:$C$13701,MIN(13701,ROW()+1)):INDEX($C$1:$C$13701,MIN(13701,ROW()+設定!$B$24))),$C13258&gt;=設定!$B$32,$C13258&gt;=MAX(MIN(INDEX($C$1:$C$13701,MAX(1,ROW()-設定!$B$26)):INDEX($C$1:$C$13701,MAX(1,ROW()-1))),MIN(INDEX($C$1:$C$13701,MIN(13701,ROW()+1)):INDEX($C$1:$C$13701,MIN(13701,ROW()+設定!$B$26))))*10^(設定!$B$27/20)),1,0))</f>
        <v>0</v>
      </c>
      <c r="G13258" s="33" t="n">
        <f aca="false">$G13257+IF($F13258=1,1,0)</f>
        <v>6</v>
      </c>
      <c r="H13258" s="0" t="str">
        <f aca="false">IF($F13258=1,$G13258,"")</f>
        <v/>
      </c>
    </row>
    <row r="13259" customFormat="false" ht="15" hidden="false" customHeight="false" outlineLevel="0" collapsed="false">
      <c r="A13259" s="30"/>
      <c r="B13259" s="31"/>
      <c r="C13259" s="32" t="str">
        <f aca="false">IF($A13259="","",IF(設定!$B$21="dB",10^($B13259/20),ABS($B13259)))</f>
        <v/>
      </c>
      <c r="D13259" s="32" t="str">
        <f aca="false">IF($A13259="","",$A13259^2)</f>
        <v/>
      </c>
      <c r="E13259" s="32" t="str">
        <f aca="false">IF($A13259="","",IF($C13259&lt;=0,"",1/$C13259^2))</f>
        <v/>
      </c>
      <c r="F13259" s="33" t="n">
        <f aca="false">IF(OR(ROW()-設定!$B$30&lt;2,ROW()+設定!$B$30&gt;13701,N($A13259)&lt;=0,N(INDEX($A$2:$A$13701,MIN(13700,MAX(1,ROW()-1+設定!$B$30))))&lt;=0,$A13259&lt;設定!$B$28,$A13259&gt;設定!$B$29),0,IF(AND($C13259&gt;=MAX(INDEX($C$1:$C$13701,MAX(1,ROW()-設定!$B$24)):INDEX($C$1:$C$13701,MAX(1,ROW()-1))),$C13259&gt;MAX(INDEX($C$1:$C$13701,MIN(13701,ROW()+1)):INDEX($C$1:$C$13701,MIN(13701,ROW()+設定!$B$24))),$C13259&gt;=設定!$B$32,$C13259&gt;=MAX(MIN(INDEX($C$1:$C$13701,MAX(1,ROW()-設定!$B$26)):INDEX($C$1:$C$13701,MAX(1,ROW()-1))),MIN(INDEX($C$1:$C$13701,MIN(13701,ROW()+1)):INDEX($C$1:$C$13701,MIN(13701,ROW()+設定!$B$26))))*10^(設定!$B$27/20)),1,0))</f>
        <v>0</v>
      </c>
      <c r="G13259" s="33" t="n">
        <f aca="false">$G13258+IF($F13259=1,1,0)</f>
        <v>6</v>
      </c>
      <c r="H13259" s="0" t="str">
        <f aca="false">IF($F13259=1,$G13259,"")</f>
        <v/>
      </c>
    </row>
    <row r="13260" customFormat="false" ht="15" hidden="false" customHeight="false" outlineLevel="0" collapsed="false">
      <c r="A13260" s="30"/>
      <c r="B13260" s="31"/>
      <c r="C13260" s="32" t="str">
        <f aca="false">IF($A13260="","",IF(設定!$B$21="dB",10^($B13260/20),ABS($B13260)))</f>
        <v/>
      </c>
      <c r="D13260" s="32" t="str">
        <f aca="false">IF($A13260="","",$A13260^2)</f>
        <v/>
      </c>
      <c r="E13260" s="32" t="str">
        <f aca="false">IF($A13260="","",IF($C13260&lt;=0,"",1/$C13260^2))</f>
        <v/>
      </c>
      <c r="F13260" s="33" t="n">
        <f aca="false">IF(OR(ROW()-設定!$B$30&lt;2,ROW()+設定!$B$30&gt;13701,N($A13260)&lt;=0,N(INDEX($A$2:$A$13701,MIN(13700,MAX(1,ROW()-1+設定!$B$30))))&lt;=0,$A13260&lt;設定!$B$28,$A13260&gt;設定!$B$29),0,IF(AND($C13260&gt;=MAX(INDEX($C$1:$C$13701,MAX(1,ROW()-設定!$B$24)):INDEX($C$1:$C$13701,MAX(1,ROW()-1))),$C13260&gt;MAX(INDEX($C$1:$C$13701,MIN(13701,ROW()+1)):INDEX($C$1:$C$13701,MIN(13701,ROW()+設定!$B$24))),$C13260&gt;=設定!$B$32,$C13260&gt;=MAX(MIN(INDEX($C$1:$C$13701,MAX(1,ROW()-設定!$B$26)):INDEX($C$1:$C$13701,MAX(1,ROW()-1))),MIN(INDEX($C$1:$C$13701,MIN(13701,ROW()+1)):INDEX($C$1:$C$13701,MIN(13701,ROW()+設定!$B$26))))*10^(設定!$B$27/20)),1,0))</f>
        <v>0</v>
      </c>
      <c r="G13260" s="33" t="n">
        <f aca="false">$G13259+IF($F13260=1,1,0)</f>
        <v>6</v>
      </c>
      <c r="H13260" s="0" t="str">
        <f aca="false">IF($F13260=1,$G13260,"")</f>
        <v/>
      </c>
    </row>
    <row r="13261" customFormat="false" ht="15" hidden="false" customHeight="false" outlineLevel="0" collapsed="false">
      <c r="A13261" s="30"/>
      <c r="B13261" s="31"/>
      <c r="C13261" s="32" t="str">
        <f aca="false">IF($A13261="","",IF(設定!$B$21="dB",10^($B13261/20),ABS($B13261)))</f>
        <v/>
      </c>
      <c r="D13261" s="32" t="str">
        <f aca="false">IF($A13261="","",$A13261^2)</f>
        <v/>
      </c>
      <c r="E13261" s="32" t="str">
        <f aca="false">IF($A13261="","",IF($C13261&lt;=0,"",1/$C13261^2))</f>
        <v/>
      </c>
      <c r="F13261" s="33" t="n">
        <f aca="false">IF(OR(ROW()-設定!$B$30&lt;2,ROW()+設定!$B$30&gt;13701,N($A13261)&lt;=0,N(INDEX($A$2:$A$13701,MIN(13700,MAX(1,ROW()-1+設定!$B$30))))&lt;=0,$A13261&lt;設定!$B$28,$A13261&gt;設定!$B$29),0,IF(AND($C13261&gt;=MAX(INDEX($C$1:$C$13701,MAX(1,ROW()-設定!$B$24)):INDEX($C$1:$C$13701,MAX(1,ROW()-1))),$C13261&gt;MAX(INDEX($C$1:$C$13701,MIN(13701,ROW()+1)):INDEX($C$1:$C$13701,MIN(13701,ROW()+設定!$B$24))),$C13261&gt;=設定!$B$32,$C13261&gt;=MAX(MIN(INDEX($C$1:$C$13701,MAX(1,ROW()-設定!$B$26)):INDEX($C$1:$C$13701,MAX(1,ROW()-1))),MIN(INDEX($C$1:$C$13701,MIN(13701,ROW()+1)):INDEX($C$1:$C$13701,MIN(13701,ROW()+設定!$B$26))))*10^(設定!$B$27/20)),1,0))</f>
        <v>0</v>
      </c>
      <c r="G13261" s="33" t="n">
        <f aca="false">$G13260+IF($F13261=1,1,0)</f>
        <v>6</v>
      </c>
      <c r="H13261" s="0" t="str">
        <f aca="false">IF($F13261=1,$G13261,"")</f>
        <v/>
      </c>
    </row>
    <row r="13262" customFormat="false" ht="15" hidden="false" customHeight="false" outlineLevel="0" collapsed="false">
      <c r="A13262" s="30"/>
      <c r="B13262" s="31"/>
      <c r="C13262" s="32" t="str">
        <f aca="false">IF($A13262="","",IF(設定!$B$21="dB",10^($B13262/20),ABS($B13262)))</f>
        <v/>
      </c>
      <c r="D13262" s="32" t="str">
        <f aca="false">IF($A13262="","",$A13262^2)</f>
        <v/>
      </c>
      <c r="E13262" s="32" t="str">
        <f aca="false">IF($A13262="","",IF($C13262&lt;=0,"",1/$C13262^2))</f>
        <v/>
      </c>
      <c r="F13262" s="33" t="n">
        <f aca="false">IF(OR(ROW()-設定!$B$30&lt;2,ROW()+設定!$B$30&gt;13701,N($A13262)&lt;=0,N(INDEX($A$2:$A$13701,MIN(13700,MAX(1,ROW()-1+設定!$B$30))))&lt;=0,$A13262&lt;設定!$B$28,$A13262&gt;設定!$B$29),0,IF(AND($C13262&gt;=MAX(INDEX($C$1:$C$13701,MAX(1,ROW()-設定!$B$24)):INDEX($C$1:$C$13701,MAX(1,ROW()-1))),$C13262&gt;MAX(INDEX($C$1:$C$13701,MIN(13701,ROW()+1)):INDEX($C$1:$C$13701,MIN(13701,ROW()+設定!$B$24))),$C13262&gt;=設定!$B$32,$C13262&gt;=MAX(MIN(INDEX($C$1:$C$13701,MAX(1,ROW()-設定!$B$26)):INDEX($C$1:$C$13701,MAX(1,ROW()-1))),MIN(INDEX($C$1:$C$13701,MIN(13701,ROW()+1)):INDEX($C$1:$C$13701,MIN(13701,ROW()+設定!$B$26))))*10^(設定!$B$27/20)),1,0))</f>
        <v>0</v>
      </c>
      <c r="G13262" s="33" t="n">
        <f aca="false">$G13261+IF($F13262=1,1,0)</f>
        <v>6</v>
      </c>
      <c r="H13262" s="0" t="str">
        <f aca="false">IF($F13262=1,$G13262,"")</f>
        <v/>
      </c>
    </row>
    <row r="13263" customFormat="false" ht="15" hidden="false" customHeight="false" outlineLevel="0" collapsed="false">
      <c r="A13263" s="30"/>
      <c r="B13263" s="31"/>
      <c r="C13263" s="32" t="str">
        <f aca="false">IF($A13263="","",IF(設定!$B$21="dB",10^($B13263/20),ABS($B13263)))</f>
        <v/>
      </c>
      <c r="D13263" s="32" t="str">
        <f aca="false">IF($A13263="","",$A13263^2)</f>
        <v/>
      </c>
      <c r="E13263" s="32" t="str">
        <f aca="false">IF($A13263="","",IF($C13263&lt;=0,"",1/$C13263^2))</f>
        <v/>
      </c>
      <c r="F13263" s="33" t="n">
        <f aca="false">IF(OR(ROW()-設定!$B$30&lt;2,ROW()+設定!$B$30&gt;13701,N($A13263)&lt;=0,N(INDEX($A$2:$A$13701,MIN(13700,MAX(1,ROW()-1+設定!$B$30))))&lt;=0,$A13263&lt;設定!$B$28,$A13263&gt;設定!$B$29),0,IF(AND($C13263&gt;=MAX(INDEX($C$1:$C$13701,MAX(1,ROW()-設定!$B$24)):INDEX($C$1:$C$13701,MAX(1,ROW()-1))),$C13263&gt;MAX(INDEX($C$1:$C$13701,MIN(13701,ROW()+1)):INDEX($C$1:$C$13701,MIN(13701,ROW()+設定!$B$24))),$C13263&gt;=設定!$B$32,$C13263&gt;=MAX(MIN(INDEX($C$1:$C$13701,MAX(1,ROW()-設定!$B$26)):INDEX($C$1:$C$13701,MAX(1,ROW()-1))),MIN(INDEX($C$1:$C$13701,MIN(13701,ROW()+1)):INDEX($C$1:$C$13701,MIN(13701,ROW()+設定!$B$26))))*10^(設定!$B$27/20)),1,0))</f>
        <v>0</v>
      </c>
      <c r="G13263" s="33" t="n">
        <f aca="false">$G13262+IF($F13263=1,1,0)</f>
        <v>6</v>
      </c>
      <c r="H13263" s="0" t="str">
        <f aca="false">IF($F13263=1,$G13263,"")</f>
        <v/>
      </c>
    </row>
    <row r="13264" customFormat="false" ht="15" hidden="false" customHeight="false" outlineLevel="0" collapsed="false">
      <c r="A13264" s="30"/>
      <c r="B13264" s="31"/>
      <c r="C13264" s="32" t="str">
        <f aca="false">IF($A13264="","",IF(設定!$B$21="dB",10^($B13264/20),ABS($B13264)))</f>
        <v/>
      </c>
      <c r="D13264" s="32" t="str">
        <f aca="false">IF($A13264="","",$A13264^2)</f>
        <v/>
      </c>
      <c r="E13264" s="32" t="str">
        <f aca="false">IF($A13264="","",IF($C13264&lt;=0,"",1/$C13264^2))</f>
        <v/>
      </c>
      <c r="F13264" s="33" t="n">
        <f aca="false">IF(OR(ROW()-設定!$B$30&lt;2,ROW()+設定!$B$30&gt;13701,N($A13264)&lt;=0,N(INDEX($A$2:$A$13701,MIN(13700,MAX(1,ROW()-1+設定!$B$30))))&lt;=0,$A13264&lt;設定!$B$28,$A13264&gt;設定!$B$29),0,IF(AND($C13264&gt;=MAX(INDEX($C$1:$C$13701,MAX(1,ROW()-設定!$B$24)):INDEX($C$1:$C$13701,MAX(1,ROW()-1))),$C13264&gt;MAX(INDEX($C$1:$C$13701,MIN(13701,ROW()+1)):INDEX($C$1:$C$13701,MIN(13701,ROW()+設定!$B$24))),$C13264&gt;=設定!$B$32,$C13264&gt;=MAX(MIN(INDEX($C$1:$C$13701,MAX(1,ROW()-設定!$B$26)):INDEX($C$1:$C$13701,MAX(1,ROW()-1))),MIN(INDEX($C$1:$C$13701,MIN(13701,ROW()+1)):INDEX($C$1:$C$13701,MIN(13701,ROW()+設定!$B$26))))*10^(設定!$B$27/20)),1,0))</f>
        <v>0</v>
      </c>
      <c r="G13264" s="33" t="n">
        <f aca="false">$G13263+IF($F13264=1,1,0)</f>
        <v>6</v>
      </c>
      <c r="H13264" s="0" t="str">
        <f aca="false">IF($F13264=1,$G13264,"")</f>
        <v/>
      </c>
    </row>
    <row r="13265" customFormat="false" ht="15" hidden="false" customHeight="false" outlineLevel="0" collapsed="false">
      <c r="A13265" s="30"/>
      <c r="B13265" s="31"/>
      <c r="C13265" s="32" t="str">
        <f aca="false">IF($A13265="","",IF(設定!$B$21="dB",10^($B13265/20),ABS($B13265)))</f>
        <v/>
      </c>
      <c r="D13265" s="32" t="str">
        <f aca="false">IF($A13265="","",$A13265^2)</f>
        <v/>
      </c>
      <c r="E13265" s="32" t="str">
        <f aca="false">IF($A13265="","",IF($C13265&lt;=0,"",1/$C13265^2))</f>
        <v/>
      </c>
      <c r="F13265" s="33" t="n">
        <f aca="false">IF(OR(ROW()-設定!$B$30&lt;2,ROW()+設定!$B$30&gt;13701,N($A13265)&lt;=0,N(INDEX($A$2:$A$13701,MIN(13700,MAX(1,ROW()-1+設定!$B$30))))&lt;=0,$A13265&lt;設定!$B$28,$A13265&gt;設定!$B$29),0,IF(AND($C13265&gt;=MAX(INDEX($C$1:$C$13701,MAX(1,ROW()-設定!$B$24)):INDEX($C$1:$C$13701,MAX(1,ROW()-1))),$C13265&gt;MAX(INDEX($C$1:$C$13701,MIN(13701,ROW()+1)):INDEX($C$1:$C$13701,MIN(13701,ROW()+設定!$B$24))),$C13265&gt;=設定!$B$32,$C13265&gt;=MAX(MIN(INDEX($C$1:$C$13701,MAX(1,ROW()-設定!$B$26)):INDEX($C$1:$C$13701,MAX(1,ROW()-1))),MIN(INDEX($C$1:$C$13701,MIN(13701,ROW()+1)):INDEX($C$1:$C$13701,MIN(13701,ROW()+設定!$B$26))))*10^(設定!$B$27/20)),1,0))</f>
        <v>0</v>
      </c>
      <c r="G13265" s="33" t="n">
        <f aca="false">$G13264+IF($F13265=1,1,0)</f>
        <v>6</v>
      </c>
      <c r="H13265" s="0" t="str">
        <f aca="false">IF($F13265=1,$G13265,"")</f>
        <v/>
      </c>
    </row>
    <row r="13266" customFormat="false" ht="15" hidden="false" customHeight="false" outlineLevel="0" collapsed="false">
      <c r="A13266" s="30"/>
      <c r="B13266" s="31"/>
      <c r="C13266" s="32" t="str">
        <f aca="false">IF($A13266="","",IF(設定!$B$21="dB",10^($B13266/20),ABS($B13266)))</f>
        <v/>
      </c>
      <c r="D13266" s="32" t="str">
        <f aca="false">IF($A13266="","",$A13266^2)</f>
        <v/>
      </c>
      <c r="E13266" s="32" t="str">
        <f aca="false">IF($A13266="","",IF($C13266&lt;=0,"",1/$C13266^2))</f>
        <v/>
      </c>
      <c r="F13266" s="33" t="n">
        <f aca="false">IF(OR(ROW()-設定!$B$30&lt;2,ROW()+設定!$B$30&gt;13701,N($A13266)&lt;=0,N(INDEX($A$2:$A$13701,MIN(13700,MAX(1,ROW()-1+設定!$B$30))))&lt;=0,$A13266&lt;設定!$B$28,$A13266&gt;設定!$B$29),0,IF(AND($C13266&gt;=MAX(INDEX($C$1:$C$13701,MAX(1,ROW()-設定!$B$24)):INDEX($C$1:$C$13701,MAX(1,ROW()-1))),$C13266&gt;MAX(INDEX($C$1:$C$13701,MIN(13701,ROW()+1)):INDEX($C$1:$C$13701,MIN(13701,ROW()+設定!$B$24))),$C13266&gt;=設定!$B$32,$C13266&gt;=MAX(MIN(INDEX($C$1:$C$13701,MAX(1,ROW()-設定!$B$26)):INDEX($C$1:$C$13701,MAX(1,ROW()-1))),MIN(INDEX($C$1:$C$13701,MIN(13701,ROW()+1)):INDEX($C$1:$C$13701,MIN(13701,ROW()+設定!$B$26))))*10^(設定!$B$27/20)),1,0))</f>
        <v>0</v>
      </c>
      <c r="G13266" s="33" t="n">
        <f aca="false">$G13265+IF($F13266=1,1,0)</f>
        <v>6</v>
      </c>
      <c r="H13266" s="0" t="str">
        <f aca="false">IF($F13266=1,$G13266,"")</f>
        <v/>
      </c>
    </row>
    <row r="13267" customFormat="false" ht="15" hidden="false" customHeight="false" outlineLevel="0" collapsed="false">
      <c r="A13267" s="30"/>
      <c r="B13267" s="31"/>
      <c r="C13267" s="32" t="str">
        <f aca="false">IF($A13267="","",IF(設定!$B$21="dB",10^($B13267/20),ABS($B13267)))</f>
        <v/>
      </c>
      <c r="D13267" s="32" t="str">
        <f aca="false">IF($A13267="","",$A13267^2)</f>
        <v/>
      </c>
      <c r="E13267" s="32" t="str">
        <f aca="false">IF($A13267="","",IF($C13267&lt;=0,"",1/$C13267^2))</f>
        <v/>
      </c>
      <c r="F13267" s="33" t="n">
        <f aca="false">IF(OR(ROW()-設定!$B$30&lt;2,ROW()+設定!$B$30&gt;13701,N($A13267)&lt;=0,N(INDEX($A$2:$A$13701,MIN(13700,MAX(1,ROW()-1+設定!$B$30))))&lt;=0,$A13267&lt;設定!$B$28,$A13267&gt;設定!$B$29),0,IF(AND($C13267&gt;=MAX(INDEX($C$1:$C$13701,MAX(1,ROW()-設定!$B$24)):INDEX($C$1:$C$13701,MAX(1,ROW()-1))),$C13267&gt;MAX(INDEX($C$1:$C$13701,MIN(13701,ROW()+1)):INDEX($C$1:$C$13701,MIN(13701,ROW()+設定!$B$24))),$C13267&gt;=設定!$B$32,$C13267&gt;=MAX(MIN(INDEX($C$1:$C$13701,MAX(1,ROW()-設定!$B$26)):INDEX($C$1:$C$13701,MAX(1,ROW()-1))),MIN(INDEX($C$1:$C$13701,MIN(13701,ROW()+1)):INDEX($C$1:$C$13701,MIN(13701,ROW()+設定!$B$26))))*10^(設定!$B$27/20)),1,0))</f>
        <v>0</v>
      </c>
      <c r="G13267" s="33" t="n">
        <f aca="false">$G13266+IF($F13267=1,1,0)</f>
        <v>6</v>
      </c>
      <c r="H13267" s="0" t="str">
        <f aca="false">IF($F13267=1,$G13267,"")</f>
        <v/>
      </c>
    </row>
    <row r="13268" customFormat="false" ht="15" hidden="false" customHeight="false" outlineLevel="0" collapsed="false">
      <c r="A13268" s="30"/>
      <c r="B13268" s="31"/>
      <c r="C13268" s="32" t="str">
        <f aca="false">IF($A13268="","",IF(設定!$B$21="dB",10^($B13268/20),ABS($B13268)))</f>
        <v/>
      </c>
      <c r="D13268" s="32" t="str">
        <f aca="false">IF($A13268="","",$A13268^2)</f>
        <v/>
      </c>
      <c r="E13268" s="32" t="str">
        <f aca="false">IF($A13268="","",IF($C13268&lt;=0,"",1/$C13268^2))</f>
        <v/>
      </c>
      <c r="F13268" s="33" t="n">
        <f aca="false">IF(OR(ROW()-設定!$B$30&lt;2,ROW()+設定!$B$30&gt;13701,N($A13268)&lt;=0,N(INDEX($A$2:$A$13701,MIN(13700,MAX(1,ROW()-1+設定!$B$30))))&lt;=0,$A13268&lt;設定!$B$28,$A13268&gt;設定!$B$29),0,IF(AND($C13268&gt;=MAX(INDEX($C$1:$C$13701,MAX(1,ROW()-設定!$B$24)):INDEX($C$1:$C$13701,MAX(1,ROW()-1))),$C13268&gt;MAX(INDEX($C$1:$C$13701,MIN(13701,ROW()+1)):INDEX($C$1:$C$13701,MIN(13701,ROW()+設定!$B$24))),$C13268&gt;=設定!$B$32,$C13268&gt;=MAX(MIN(INDEX($C$1:$C$13701,MAX(1,ROW()-設定!$B$26)):INDEX($C$1:$C$13701,MAX(1,ROW()-1))),MIN(INDEX($C$1:$C$13701,MIN(13701,ROW()+1)):INDEX($C$1:$C$13701,MIN(13701,ROW()+設定!$B$26))))*10^(設定!$B$27/20)),1,0))</f>
        <v>0</v>
      </c>
      <c r="G13268" s="33" t="n">
        <f aca="false">$G13267+IF($F13268=1,1,0)</f>
        <v>6</v>
      </c>
      <c r="H13268" s="0" t="str">
        <f aca="false">IF($F13268=1,$G13268,"")</f>
        <v/>
      </c>
    </row>
    <row r="13269" customFormat="false" ht="15" hidden="false" customHeight="false" outlineLevel="0" collapsed="false">
      <c r="A13269" s="30"/>
      <c r="B13269" s="31"/>
      <c r="C13269" s="32" t="str">
        <f aca="false">IF($A13269="","",IF(設定!$B$21="dB",10^($B13269/20),ABS($B13269)))</f>
        <v/>
      </c>
      <c r="D13269" s="32" t="str">
        <f aca="false">IF($A13269="","",$A13269^2)</f>
        <v/>
      </c>
      <c r="E13269" s="32" t="str">
        <f aca="false">IF($A13269="","",IF($C13269&lt;=0,"",1/$C13269^2))</f>
        <v/>
      </c>
      <c r="F13269" s="33" t="n">
        <f aca="false">IF(OR(ROW()-設定!$B$30&lt;2,ROW()+設定!$B$30&gt;13701,N($A13269)&lt;=0,N(INDEX($A$2:$A$13701,MIN(13700,MAX(1,ROW()-1+設定!$B$30))))&lt;=0,$A13269&lt;設定!$B$28,$A13269&gt;設定!$B$29),0,IF(AND($C13269&gt;=MAX(INDEX($C$1:$C$13701,MAX(1,ROW()-設定!$B$24)):INDEX($C$1:$C$13701,MAX(1,ROW()-1))),$C13269&gt;MAX(INDEX($C$1:$C$13701,MIN(13701,ROW()+1)):INDEX($C$1:$C$13701,MIN(13701,ROW()+設定!$B$24))),$C13269&gt;=設定!$B$32,$C13269&gt;=MAX(MIN(INDEX($C$1:$C$13701,MAX(1,ROW()-設定!$B$26)):INDEX($C$1:$C$13701,MAX(1,ROW()-1))),MIN(INDEX($C$1:$C$13701,MIN(13701,ROW()+1)):INDEX($C$1:$C$13701,MIN(13701,ROW()+設定!$B$26))))*10^(設定!$B$27/20)),1,0))</f>
        <v>0</v>
      </c>
      <c r="G13269" s="33" t="n">
        <f aca="false">$G13268+IF($F13269=1,1,0)</f>
        <v>6</v>
      </c>
      <c r="H13269" s="0" t="str">
        <f aca="false">IF($F13269=1,$G13269,"")</f>
        <v/>
      </c>
    </row>
    <row r="13270" customFormat="false" ht="15" hidden="false" customHeight="false" outlineLevel="0" collapsed="false">
      <c r="A13270" s="30"/>
      <c r="B13270" s="31"/>
      <c r="C13270" s="32" t="str">
        <f aca="false">IF($A13270="","",IF(設定!$B$21="dB",10^($B13270/20),ABS($B13270)))</f>
        <v/>
      </c>
      <c r="D13270" s="32" t="str">
        <f aca="false">IF($A13270="","",$A13270^2)</f>
        <v/>
      </c>
      <c r="E13270" s="32" t="str">
        <f aca="false">IF($A13270="","",IF($C13270&lt;=0,"",1/$C13270^2))</f>
        <v/>
      </c>
      <c r="F13270" s="33" t="n">
        <f aca="false">IF(OR(ROW()-設定!$B$30&lt;2,ROW()+設定!$B$30&gt;13701,N($A13270)&lt;=0,N(INDEX($A$2:$A$13701,MIN(13700,MAX(1,ROW()-1+設定!$B$30))))&lt;=0,$A13270&lt;設定!$B$28,$A13270&gt;設定!$B$29),0,IF(AND($C13270&gt;=MAX(INDEX($C$1:$C$13701,MAX(1,ROW()-設定!$B$24)):INDEX($C$1:$C$13701,MAX(1,ROW()-1))),$C13270&gt;MAX(INDEX($C$1:$C$13701,MIN(13701,ROW()+1)):INDEX($C$1:$C$13701,MIN(13701,ROW()+設定!$B$24))),$C13270&gt;=設定!$B$32,$C13270&gt;=MAX(MIN(INDEX($C$1:$C$13701,MAX(1,ROW()-設定!$B$26)):INDEX($C$1:$C$13701,MAX(1,ROW()-1))),MIN(INDEX($C$1:$C$13701,MIN(13701,ROW()+1)):INDEX($C$1:$C$13701,MIN(13701,ROW()+設定!$B$26))))*10^(設定!$B$27/20)),1,0))</f>
        <v>0</v>
      </c>
      <c r="G13270" s="33" t="n">
        <f aca="false">$G13269+IF($F13270=1,1,0)</f>
        <v>6</v>
      </c>
      <c r="H13270" s="0" t="str">
        <f aca="false">IF($F13270=1,$G13270,"")</f>
        <v/>
      </c>
    </row>
    <row r="13271" customFormat="false" ht="15" hidden="false" customHeight="false" outlineLevel="0" collapsed="false">
      <c r="A13271" s="30"/>
      <c r="B13271" s="31"/>
      <c r="C13271" s="32" t="str">
        <f aca="false">IF($A13271="","",IF(設定!$B$21="dB",10^($B13271/20),ABS($B13271)))</f>
        <v/>
      </c>
      <c r="D13271" s="32" t="str">
        <f aca="false">IF($A13271="","",$A13271^2)</f>
        <v/>
      </c>
      <c r="E13271" s="32" t="str">
        <f aca="false">IF($A13271="","",IF($C13271&lt;=0,"",1/$C13271^2))</f>
        <v/>
      </c>
      <c r="F13271" s="33" t="n">
        <f aca="false">IF(OR(ROW()-設定!$B$30&lt;2,ROW()+設定!$B$30&gt;13701,N($A13271)&lt;=0,N(INDEX($A$2:$A$13701,MIN(13700,MAX(1,ROW()-1+設定!$B$30))))&lt;=0,$A13271&lt;設定!$B$28,$A13271&gt;設定!$B$29),0,IF(AND($C13271&gt;=MAX(INDEX($C$1:$C$13701,MAX(1,ROW()-設定!$B$24)):INDEX($C$1:$C$13701,MAX(1,ROW()-1))),$C13271&gt;MAX(INDEX($C$1:$C$13701,MIN(13701,ROW()+1)):INDEX($C$1:$C$13701,MIN(13701,ROW()+設定!$B$24))),$C13271&gt;=設定!$B$32,$C13271&gt;=MAX(MIN(INDEX($C$1:$C$13701,MAX(1,ROW()-設定!$B$26)):INDEX($C$1:$C$13701,MAX(1,ROW()-1))),MIN(INDEX($C$1:$C$13701,MIN(13701,ROW()+1)):INDEX($C$1:$C$13701,MIN(13701,ROW()+設定!$B$26))))*10^(設定!$B$27/20)),1,0))</f>
        <v>0</v>
      </c>
      <c r="G13271" s="33" t="n">
        <f aca="false">$G13270+IF($F13271=1,1,0)</f>
        <v>6</v>
      </c>
      <c r="H13271" s="0" t="str">
        <f aca="false">IF($F13271=1,$G13271,"")</f>
        <v/>
      </c>
    </row>
    <row r="13272" customFormat="false" ht="15" hidden="false" customHeight="false" outlineLevel="0" collapsed="false">
      <c r="A13272" s="30"/>
      <c r="B13272" s="31"/>
      <c r="C13272" s="32" t="str">
        <f aca="false">IF($A13272="","",IF(設定!$B$21="dB",10^($B13272/20),ABS($B13272)))</f>
        <v/>
      </c>
      <c r="D13272" s="32" t="str">
        <f aca="false">IF($A13272="","",$A13272^2)</f>
        <v/>
      </c>
      <c r="E13272" s="32" t="str">
        <f aca="false">IF($A13272="","",IF($C13272&lt;=0,"",1/$C13272^2))</f>
        <v/>
      </c>
      <c r="F13272" s="33" t="n">
        <f aca="false">IF(OR(ROW()-設定!$B$30&lt;2,ROW()+設定!$B$30&gt;13701,N($A13272)&lt;=0,N(INDEX($A$2:$A$13701,MIN(13700,MAX(1,ROW()-1+設定!$B$30))))&lt;=0,$A13272&lt;設定!$B$28,$A13272&gt;設定!$B$29),0,IF(AND($C13272&gt;=MAX(INDEX($C$1:$C$13701,MAX(1,ROW()-設定!$B$24)):INDEX($C$1:$C$13701,MAX(1,ROW()-1))),$C13272&gt;MAX(INDEX($C$1:$C$13701,MIN(13701,ROW()+1)):INDEX($C$1:$C$13701,MIN(13701,ROW()+設定!$B$24))),$C13272&gt;=設定!$B$32,$C13272&gt;=MAX(MIN(INDEX($C$1:$C$13701,MAX(1,ROW()-設定!$B$26)):INDEX($C$1:$C$13701,MAX(1,ROW()-1))),MIN(INDEX($C$1:$C$13701,MIN(13701,ROW()+1)):INDEX($C$1:$C$13701,MIN(13701,ROW()+設定!$B$26))))*10^(設定!$B$27/20)),1,0))</f>
        <v>0</v>
      </c>
      <c r="G13272" s="33" t="n">
        <f aca="false">$G13271+IF($F13272=1,1,0)</f>
        <v>6</v>
      </c>
      <c r="H13272" s="0" t="str">
        <f aca="false">IF($F13272=1,$G13272,"")</f>
        <v/>
      </c>
    </row>
    <row r="13273" customFormat="false" ht="15" hidden="false" customHeight="false" outlineLevel="0" collapsed="false">
      <c r="A13273" s="30"/>
      <c r="B13273" s="31"/>
      <c r="C13273" s="32" t="str">
        <f aca="false">IF($A13273="","",IF(設定!$B$21="dB",10^($B13273/20),ABS($B13273)))</f>
        <v/>
      </c>
      <c r="D13273" s="32" t="str">
        <f aca="false">IF($A13273="","",$A13273^2)</f>
        <v/>
      </c>
      <c r="E13273" s="32" t="str">
        <f aca="false">IF($A13273="","",IF($C13273&lt;=0,"",1/$C13273^2))</f>
        <v/>
      </c>
      <c r="F13273" s="33" t="n">
        <f aca="false">IF(OR(ROW()-設定!$B$30&lt;2,ROW()+設定!$B$30&gt;13701,N($A13273)&lt;=0,N(INDEX($A$2:$A$13701,MIN(13700,MAX(1,ROW()-1+設定!$B$30))))&lt;=0,$A13273&lt;設定!$B$28,$A13273&gt;設定!$B$29),0,IF(AND($C13273&gt;=MAX(INDEX($C$1:$C$13701,MAX(1,ROW()-設定!$B$24)):INDEX($C$1:$C$13701,MAX(1,ROW()-1))),$C13273&gt;MAX(INDEX($C$1:$C$13701,MIN(13701,ROW()+1)):INDEX($C$1:$C$13701,MIN(13701,ROW()+設定!$B$24))),$C13273&gt;=設定!$B$32,$C13273&gt;=MAX(MIN(INDEX($C$1:$C$13701,MAX(1,ROW()-設定!$B$26)):INDEX($C$1:$C$13701,MAX(1,ROW()-1))),MIN(INDEX($C$1:$C$13701,MIN(13701,ROW()+1)):INDEX($C$1:$C$13701,MIN(13701,ROW()+設定!$B$26))))*10^(設定!$B$27/20)),1,0))</f>
        <v>0</v>
      </c>
      <c r="G13273" s="33" t="n">
        <f aca="false">$G13272+IF($F13273=1,1,0)</f>
        <v>6</v>
      </c>
      <c r="H13273" s="0" t="str">
        <f aca="false">IF($F13273=1,$G13273,"")</f>
        <v/>
      </c>
    </row>
    <row r="13274" customFormat="false" ht="15" hidden="false" customHeight="false" outlineLevel="0" collapsed="false">
      <c r="A13274" s="30"/>
      <c r="B13274" s="31"/>
      <c r="C13274" s="32" t="str">
        <f aca="false">IF($A13274="","",IF(設定!$B$21="dB",10^($B13274/20),ABS($B13274)))</f>
        <v/>
      </c>
      <c r="D13274" s="32" t="str">
        <f aca="false">IF($A13274="","",$A13274^2)</f>
        <v/>
      </c>
      <c r="E13274" s="32" t="str">
        <f aca="false">IF($A13274="","",IF($C13274&lt;=0,"",1/$C13274^2))</f>
        <v/>
      </c>
      <c r="F13274" s="33" t="n">
        <f aca="false">IF(OR(ROW()-設定!$B$30&lt;2,ROW()+設定!$B$30&gt;13701,N($A13274)&lt;=0,N(INDEX($A$2:$A$13701,MIN(13700,MAX(1,ROW()-1+設定!$B$30))))&lt;=0,$A13274&lt;設定!$B$28,$A13274&gt;設定!$B$29),0,IF(AND($C13274&gt;=MAX(INDEX($C$1:$C$13701,MAX(1,ROW()-設定!$B$24)):INDEX($C$1:$C$13701,MAX(1,ROW()-1))),$C13274&gt;MAX(INDEX($C$1:$C$13701,MIN(13701,ROW()+1)):INDEX($C$1:$C$13701,MIN(13701,ROW()+設定!$B$24))),$C13274&gt;=設定!$B$32,$C13274&gt;=MAX(MIN(INDEX($C$1:$C$13701,MAX(1,ROW()-設定!$B$26)):INDEX($C$1:$C$13701,MAX(1,ROW()-1))),MIN(INDEX($C$1:$C$13701,MIN(13701,ROW()+1)):INDEX($C$1:$C$13701,MIN(13701,ROW()+設定!$B$26))))*10^(設定!$B$27/20)),1,0))</f>
        <v>0</v>
      </c>
      <c r="G13274" s="33" t="n">
        <f aca="false">$G13273+IF($F13274=1,1,0)</f>
        <v>6</v>
      </c>
      <c r="H13274" s="0" t="str">
        <f aca="false">IF($F13274=1,$G13274,"")</f>
        <v/>
      </c>
    </row>
    <row r="13275" customFormat="false" ht="15" hidden="false" customHeight="false" outlineLevel="0" collapsed="false">
      <c r="A13275" s="30"/>
      <c r="B13275" s="31"/>
      <c r="C13275" s="32" t="str">
        <f aca="false">IF($A13275="","",IF(設定!$B$21="dB",10^($B13275/20),ABS($B13275)))</f>
        <v/>
      </c>
      <c r="D13275" s="32" t="str">
        <f aca="false">IF($A13275="","",$A13275^2)</f>
        <v/>
      </c>
      <c r="E13275" s="32" t="str">
        <f aca="false">IF($A13275="","",IF($C13275&lt;=0,"",1/$C13275^2))</f>
        <v/>
      </c>
      <c r="F13275" s="33" t="n">
        <f aca="false">IF(OR(ROW()-設定!$B$30&lt;2,ROW()+設定!$B$30&gt;13701,N($A13275)&lt;=0,N(INDEX($A$2:$A$13701,MIN(13700,MAX(1,ROW()-1+設定!$B$30))))&lt;=0,$A13275&lt;設定!$B$28,$A13275&gt;設定!$B$29),0,IF(AND($C13275&gt;=MAX(INDEX($C$1:$C$13701,MAX(1,ROW()-設定!$B$24)):INDEX($C$1:$C$13701,MAX(1,ROW()-1))),$C13275&gt;MAX(INDEX($C$1:$C$13701,MIN(13701,ROW()+1)):INDEX($C$1:$C$13701,MIN(13701,ROW()+設定!$B$24))),$C13275&gt;=設定!$B$32,$C13275&gt;=MAX(MIN(INDEX($C$1:$C$13701,MAX(1,ROW()-設定!$B$26)):INDEX($C$1:$C$13701,MAX(1,ROW()-1))),MIN(INDEX($C$1:$C$13701,MIN(13701,ROW()+1)):INDEX($C$1:$C$13701,MIN(13701,ROW()+設定!$B$26))))*10^(設定!$B$27/20)),1,0))</f>
        <v>0</v>
      </c>
      <c r="G13275" s="33" t="n">
        <f aca="false">$G13274+IF($F13275=1,1,0)</f>
        <v>6</v>
      </c>
      <c r="H13275" s="0" t="str">
        <f aca="false">IF($F13275=1,$G13275,"")</f>
        <v/>
      </c>
    </row>
    <row r="13276" customFormat="false" ht="15" hidden="false" customHeight="false" outlineLevel="0" collapsed="false">
      <c r="A13276" s="30"/>
      <c r="B13276" s="31"/>
      <c r="C13276" s="32" t="str">
        <f aca="false">IF($A13276="","",IF(設定!$B$21="dB",10^($B13276/20),ABS($B13276)))</f>
        <v/>
      </c>
      <c r="D13276" s="32" t="str">
        <f aca="false">IF($A13276="","",$A13276^2)</f>
        <v/>
      </c>
      <c r="E13276" s="32" t="str">
        <f aca="false">IF($A13276="","",IF($C13276&lt;=0,"",1/$C13276^2))</f>
        <v/>
      </c>
      <c r="F13276" s="33" t="n">
        <f aca="false">IF(OR(ROW()-設定!$B$30&lt;2,ROW()+設定!$B$30&gt;13701,N($A13276)&lt;=0,N(INDEX($A$2:$A$13701,MIN(13700,MAX(1,ROW()-1+設定!$B$30))))&lt;=0,$A13276&lt;設定!$B$28,$A13276&gt;設定!$B$29),0,IF(AND($C13276&gt;=MAX(INDEX($C$1:$C$13701,MAX(1,ROW()-設定!$B$24)):INDEX($C$1:$C$13701,MAX(1,ROW()-1))),$C13276&gt;MAX(INDEX($C$1:$C$13701,MIN(13701,ROW()+1)):INDEX($C$1:$C$13701,MIN(13701,ROW()+設定!$B$24))),$C13276&gt;=設定!$B$32,$C13276&gt;=MAX(MIN(INDEX($C$1:$C$13701,MAX(1,ROW()-設定!$B$26)):INDEX($C$1:$C$13701,MAX(1,ROW()-1))),MIN(INDEX($C$1:$C$13701,MIN(13701,ROW()+1)):INDEX($C$1:$C$13701,MIN(13701,ROW()+設定!$B$26))))*10^(設定!$B$27/20)),1,0))</f>
        <v>0</v>
      </c>
      <c r="G13276" s="33" t="n">
        <f aca="false">$G13275+IF($F13276=1,1,0)</f>
        <v>6</v>
      </c>
      <c r="H13276" s="0" t="str">
        <f aca="false">IF($F13276=1,$G13276,"")</f>
        <v/>
      </c>
    </row>
    <row r="13277" customFormat="false" ht="15" hidden="false" customHeight="false" outlineLevel="0" collapsed="false">
      <c r="A13277" s="30"/>
      <c r="B13277" s="31"/>
      <c r="C13277" s="32" t="str">
        <f aca="false">IF($A13277="","",IF(設定!$B$21="dB",10^($B13277/20),ABS($B13277)))</f>
        <v/>
      </c>
      <c r="D13277" s="32" t="str">
        <f aca="false">IF($A13277="","",$A13277^2)</f>
        <v/>
      </c>
      <c r="E13277" s="32" t="str">
        <f aca="false">IF($A13277="","",IF($C13277&lt;=0,"",1/$C13277^2))</f>
        <v/>
      </c>
      <c r="F13277" s="33" t="n">
        <f aca="false">IF(OR(ROW()-設定!$B$30&lt;2,ROW()+設定!$B$30&gt;13701,N($A13277)&lt;=0,N(INDEX($A$2:$A$13701,MIN(13700,MAX(1,ROW()-1+設定!$B$30))))&lt;=0,$A13277&lt;設定!$B$28,$A13277&gt;設定!$B$29),0,IF(AND($C13277&gt;=MAX(INDEX($C$1:$C$13701,MAX(1,ROW()-設定!$B$24)):INDEX($C$1:$C$13701,MAX(1,ROW()-1))),$C13277&gt;MAX(INDEX($C$1:$C$13701,MIN(13701,ROW()+1)):INDEX($C$1:$C$13701,MIN(13701,ROW()+設定!$B$24))),$C13277&gt;=設定!$B$32,$C13277&gt;=MAX(MIN(INDEX($C$1:$C$13701,MAX(1,ROW()-設定!$B$26)):INDEX($C$1:$C$13701,MAX(1,ROW()-1))),MIN(INDEX($C$1:$C$13701,MIN(13701,ROW()+1)):INDEX($C$1:$C$13701,MIN(13701,ROW()+設定!$B$26))))*10^(設定!$B$27/20)),1,0))</f>
        <v>0</v>
      </c>
      <c r="G13277" s="33" t="n">
        <f aca="false">$G13276+IF($F13277=1,1,0)</f>
        <v>6</v>
      </c>
      <c r="H13277" s="0" t="str">
        <f aca="false">IF($F13277=1,$G13277,"")</f>
        <v/>
      </c>
    </row>
    <row r="13278" customFormat="false" ht="15" hidden="false" customHeight="false" outlineLevel="0" collapsed="false">
      <c r="A13278" s="30"/>
      <c r="B13278" s="31"/>
      <c r="C13278" s="32" t="str">
        <f aca="false">IF($A13278="","",IF(設定!$B$21="dB",10^($B13278/20),ABS($B13278)))</f>
        <v/>
      </c>
      <c r="D13278" s="32" t="str">
        <f aca="false">IF($A13278="","",$A13278^2)</f>
        <v/>
      </c>
      <c r="E13278" s="32" t="str">
        <f aca="false">IF($A13278="","",IF($C13278&lt;=0,"",1/$C13278^2))</f>
        <v/>
      </c>
      <c r="F13278" s="33" t="n">
        <f aca="false">IF(OR(ROW()-設定!$B$30&lt;2,ROW()+設定!$B$30&gt;13701,N($A13278)&lt;=0,N(INDEX($A$2:$A$13701,MIN(13700,MAX(1,ROW()-1+設定!$B$30))))&lt;=0,$A13278&lt;設定!$B$28,$A13278&gt;設定!$B$29),0,IF(AND($C13278&gt;=MAX(INDEX($C$1:$C$13701,MAX(1,ROW()-設定!$B$24)):INDEX($C$1:$C$13701,MAX(1,ROW()-1))),$C13278&gt;MAX(INDEX($C$1:$C$13701,MIN(13701,ROW()+1)):INDEX($C$1:$C$13701,MIN(13701,ROW()+設定!$B$24))),$C13278&gt;=設定!$B$32,$C13278&gt;=MAX(MIN(INDEX($C$1:$C$13701,MAX(1,ROW()-設定!$B$26)):INDEX($C$1:$C$13701,MAX(1,ROW()-1))),MIN(INDEX($C$1:$C$13701,MIN(13701,ROW()+1)):INDEX($C$1:$C$13701,MIN(13701,ROW()+設定!$B$26))))*10^(設定!$B$27/20)),1,0))</f>
        <v>0</v>
      </c>
      <c r="G13278" s="33" t="n">
        <f aca="false">$G13277+IF($F13278=1,1,0)</f>
        <v>6</v>
      </c>
      <c r="H13278" s="0" t="str">
        <f aca="false">IF($F13278=1,$G13278,"")</f>
        <v/>
      </c>
    </row>
    <row r="13279" customFormat="false" ht="15" hidden="false" customHeight="false" outlineLevel="0" collapsed="false">
      <c r="A13279" s="30"/>
      <c r="B13279" s="31"/>
      <c r="C13279" s="32" t="str">
        <f aca="false">IF($A13279="","",IF(設定!$B$21="dB",10^($B13279/20),ABS($B13279)))</f>
        <v/>
      </c>
      <c r="D13279" s="32" t="str">
        <f aca="false">IF($A13279="","",$A13279^2)</f>
        <v/>
      </c>
      <c r="E13279" s="32" t="str">
        <f aca="false">IF($A13279="","",IF($C13279&lt;=0,"",1/$C13279^2))</f>
        <v/>
      </c>
      <c r="F13279" s="33" t="n">
        <f aca="false">IF(OR(ROW()-設定!$B$30&lt;2,ROW()+設定!$B$30&gt;13701,N($A13279)&lt;=0,N(INDEX($A$2:$A$13701,MIN(13700,MAX(1,ROW()-1+設定!$B$30))))&lt;=0,$A13279&lt;設定!$B$28,$A13279&gt;設定!$B$29),0,IF(AND($C13279&gt;=MAX(INDEX($C$1:$C$13701,MAX(1,ROW()-設定!$B$24)):INDEX($C$1:$C$13701,MAX(1,ROW()-1))),$C13279&gt;MAX(INDEX($C$1:$C$13701,MIN(13701,ROW()+1)):INDEX($C$1:$C$13701,MIN(13701,ROW()+設定!$B$24))),$C13279&gt;=設定!$B$32,$C13279&gt;=MAX(MIN(INDEX($C$1:$C$13701,MAX(1,ROW()-設定!$B$26)):INDEX($C$1:$C$13701,MAX(1,ROW()-1))),MIN(INDEX($C$1:$C$13701,MIN(13701,ROW()+1)):INDEX($C$1:$C$13701,MIN(13701,ROW()+設定!$B$26))))*10^(設定!$B$27/20)),1,0))</f>
        <v>0</v>
      </c>
      <c r="G13279" s="33" t="n">
        <f aca="false">$G13278+IF($F13279=1,1,0)</f>
        <v>6</v>
      </c>
      <c r="H13279" s="0" t="str">
        <f aca="false">IF($F13279=1,$G13279,"")</f>
        <v/>
      </c>
    </row>
    <row r="13280" customFormat="false" ht="15" hidden="false" customHeight="false" outlineLevel="0" collapsed="false">
      <c r="A13280" s="30"/>
      <c r="B13280" s="31"/>
      <c r="C13280" s="32" t="str">
        <f aca="false">IF($A13280="","",IF(設定!$B$21="dB",10^($B13280/20),ABS($B13280)))</f>
        <v/>
      </c>
      <c r="D13280" s="32" t="str">
        <f aca="false">IF($A13280="","",$A13280^2)</f>
        <v/>
      </c>
      <c r="E13280" s="32" t="str">
        <f aca="false">IF($A13280="","",IF($C13280&lt;=0,"",1/$C13280^2))</f>
        <v/>
      </c>
      <c r="F13280" s="33" t="n">
        <f aca="false">IF(OR(ROW()-設定!$B$30&lt;2,ROW()+設定!$B$30&gt;13701,N($A13280)&lt;=0,N(INDEX($A$2:$A$13701,MIN(13700,MAX(1,ROW()-1+設定!$B$30))))&lt;=0,$A13280&lt;設定!$B$28,$A13280&gt;設定!$B$29),0,IF(AND($C13280&gt;=MAX(INDEX($C$1:$C$13701,MAX(1,ROW()-設定!$B$24)):INDEX($C$1:$C$13701,MAX(1,ROW()-1))),$C13280&gt;MAX(INDEX($C$1:$C$13701,MIN(13701,ROW()+1)):INDEX($C$1:$C$13701,MIN(13701,ROW()+設定!$B$24))),$C13280&gt;=設定!$B$32,$C13280&gt;=MAX(MIN(INDEX($C$1:$C$13701,MAX(1,ROW()-設定!$B$26)):INDEX($C$1:$C$13701,MAX(1,ROW()-1))),MIN(INDEX($C$1:$C$13701,MIN(13701,ROW()+1)):INDEX($C$1:$C$13701,MIN(13701,ROW()+設定!$B$26))))*10^(設定!$B$27/20)),1,0))</f>
        <v>0</v>
      </c>
      <c r="G13280" s="33" t="n">
        <f aca="false">$G13279+IF($F13280=1,1,0)</f>
        <v>6</v>
      </c>
      <c r="H13280" s="0" t="str">
        <f aca="false">IF($F13280=1,$G13280,"")</f>
        <v/>
      </c>
    </row>
    <row r="13281" customFormat="false" ht="15" hidden="false" customHeight="false" outlineLevel="0" collapsed="false">
      <c r="A13281" s="30"/>
      <c r="B13281" s="31"/>
      <c r="C13281" s="32" t="str">
        <f aca="false">IF($A13281="","",IF(設定!$B$21="dB",10^($B13281/20),ABS($B13281)))</f>
        <v/>
      </c>
      <c r="D13281" s="32" t="str">
        <f aca="false">IF($A13281="","",$A13281^2)</f>
        <v/>
      </c>
      <c r="E13281" s="32" t="str">
        <f aca="false">IF($A13281="","",IF($C13281&lt;=0,"",1/$C13281^2))</f>
        <v/>
      </c>
      <c r="F13281" s="33" t="n">
        <f aca="false">IF(OR(ROW()-設定!$B$30&lt;2,ROW()+設定!$B$30&gt;13701,N($A13281)&lt;=0,N(INDEX($A$2:$A$13701,MIN(13700,MAX(1,ROW()-1+設定!$B$30))))&lt;=0,$A13281&lt;設定!$B$28,$A13281&gt;設定!$B$29),0,IF(AND($C13281&gt;=MAX(INDEX($C$1:$C$13701,MAX(1,ROW()-設定!$B$24)):INDEX($C$1:$C$13701,MAX(1,ROW()-1))),$C13281&gt;MAX(INDEX($C$1:$C$13701,MIN(13701,ROW()+1)):INDEX($C$1:$C$13701,MIN(13701,ROW()+設定!$B$24))),$C13281&gt;=設定!$B$32,$C13281&gt;=MAX(MIN(INDEX($C$1:$C$13701,MAX(1,ROW()-設定!$B$26)):INDEX($C$1:$C$13701,MAX(1,ROW()-1))),MIN(INDEX($C$1:$C$13701,MIN(13701,ROW()+1)):INDEX($C$1:$C$13701,MIN(13701,ROW()+設定!$B$26))))*10^(設定!$B$27/20)),1,0))</f>
        <v>0</v>
      </c>
      <c r="G13281" s="33" t="n">
        <f aca="false">$G13280+IF($F13281=1,1,0)</f>
        <v>6</v>
      </c>
      <c r="H13281" s="0" t="str">
        <f aca="false">IF($F13281=1,$G13281,"")</f>
        <v/>
      </c>
    </row>
    <row r="13282" customFormat="false" ht="15" hidden="false" customHeight="false" outlineLevel="0" collapsed="false">
      <c r="A13282" s="30"/>
      <c r="B13282" s="31"/>
      <c r="C13282" s="32" t="str">
        <f aca="false">IF($A13282="","",IF(設定!$B$21="dB",10^($B13282/20),ABS($B13282)))</f>
        <v/>
      </c>
      <c r="D13282" s="32" t="str">
        <f aca="false">IF($A13282="","",$A13282^2)</f>
        <v/>
      </c>
      <c r="E13282" s="32" t="str">
        <f aca="false">IF($A13282="","",IF($C13282&lt;=0,"",1/$C13282^2))</f>
        <v/>
      </c>
      <c r="F13282" s="33" t="n">
        <f aca="false">IF(OR(ROW()-設定!$B$30&lt;2,ROW()+設定!$B$30&gt;13701,N($A13282)&lt;=0,N(INDEX($A$2:$A$13701,MIN(13700,MAX(1,ROW()-1+設定!$B$30))))&lt;=0,$A13282&lt;設定!$B$28,$A13282&gt;設定!$B$29),0,IF(AND($C13282&gt;=MAX(INDEX($C$1:$C$13701,MAX(1,ROW()-設定!$B$24)):INDEX($C$1:$C$13701,MAX(1,ROW()-1))),$C13282&gt;MAX(INDEX($C$1:$C$13701,MIN(13701,ROW()+1)):INDEX($C$1:$C$13701,MIN(13701,ROW()+設定!$B$24))),$C13282&gt;=設定!$B$32,$C13282&gt;=MAX(MIN(INDEX($C$1:$C$13701,MAX(1,ROW()-設定!$B$26)):INDEX($C$1:$C$13701,MAX(1,ROW()-1))),MIN(INDEX($C$1:$C$13701,MIN(13701,ROW()+1)):INDEX($C$1:$C$13701,MIN(13701,ROW()+設定!$B$26))))*10^(設定!$B$27/20)),1,0))</f>
        <v>0</v>
      </c>
      <c r="G13282" s="33" t="n">
        <f aca="false">$G13281+IF($F13282=1,1,0)</f>
        <v>6</v>
      </c>
      <c r="H13282" s="0" t="str">
        <f aca="false">IF($F13282=1,$G13282,"")</f>
        <v/>
      </c>
    </row>
    <row r="13283" customFormat="false" ht="15" hidden="false" customHeight="false" outlineLevel="0" collapsed="false">
      <c r="A13283" s="30"/>
      <c r="B13283" s="31"/>
      <c r="C13283" s="32" t="str">
        <f aca="false">IF($A13283="","",IF(設定!$B$21="dB",10^($B13283/20),ABS($B13283)))</f>
        <v/>
      </c>
      <c r="D13283" s="32" t="str">
        <f aca="false">IF($A13283="","",$A13283^2)</f>
        <v/>
      </c>
      <c r="E13283" s="32" t="str">
        <f aca="false">IF($A13283="","",IF($C13283&lt;=0,"",1/$C13283^2))</f>
        <v/>
      </c>
      <c r="F13283" s="33" t="n">
        <f aca="false">IF(OR(ROW()-設定!$B$30&lt;2,ROW()+設定!$B$30&gt;13701,N($A13283)&lt;=0,N(INDEX($A$2:$A$13701,MIN(13700,MAX(1,ROW()-1+設定!$B$30))))&lt;=0,$A13283&lt;設定!$B$28,$A13283&gt;設定!$B$29),0,IF(AND($C13283&gt;=MAX(INDEX($C$1:$C$13701,MAX(1,ROW()-設定!$B$24)):INDEX($C$1:$C$13701,MAX(1,ROW()-1))),$C13283&gt;MAX(INDEX($C$1:$C$13701,MIN(13701,ROW()+1)):INDEX($C$1:$C$13701,MIN(13701,ROW()+設定!$B$24))),$C13283&gt;=設定!$B$32,$C13283&gt;=MAX(MIN(INDEX($C$1:$C$13701,MAX(1,ROW()-設定!$B$26)):INDEX($C$1:$C$13701,MAX(1,ROW()-1))),MIN(INDEX($C$1:$C$13701,MIN(13701,ROW()+1)):INDEX($C$1:$C$13701,MIN(13701,ROW()+設定!$B$26))))*10^(設定!$B$27/20)),1,0))</f>
        <v>0</v>
      </c>
      <c r="G13283" s="33" t="n">
        <f aca="false">$G13282+IF($F13283=1,1,0)</f>
        <v>6</v>
      </c>
      <c r="H13283" s="0" t="str">
        <f aca="false">IF($F13283=1,$G13283,"")</f>
        <v/>
      </c>
    </row>
    <row r="13284" customFormat="false" ht="15" hidden="false" customHeight="false" outlineLevel="0" collapsed="false">
      <c r="A13284" s="30"/>
      <c r="B13284" s="31"/>
      <c r="C13284" s="32" t="str">
        <f aca="false">IF($A13284="","",IF(設定!$B$21="dB",10^($B13284/20),ABS($B13284)))</f>
        <v/>
      </c>
      <c r="D13284" s="32" t="str">
        <f aca="false">IF($A13284="","",$A13284^2)</f>
        <v/>
      </c>
      <c r="E13284" s="32" t="str">
        <f aca="false">IF($A13284="","",IF($C13284&lt;=0,"",1/$C13284^2))</f>
        <v/>
      </c>
      <c r="F13284" s="33" t="n">
        <f aca="false">IF(OR(ROW()-設定!$B$30&lt;2,ROW()+設定!$B$30&gt;13701,N($A13284)&lt;=0,N(INDEX($A$2:$A$13701,MIN(13700,MAX(1,ROW()-1+設定!$B$30))))&lt;=0,$A13284&lt;設定!$B$28,$A13284&gt;設定!$B$29),0,IF(AND($C13284&gt;=MAX(INDEX($C$1:$C$13701,MAX(1,ROW()-設定!$B$24)):INDEX($C$1:$C$13701,MAX(1,ROW()-1))),$C13284&gt;MAX(INDEX($C$1:$C$13701,MIN(13701,ROW()+1)):INDEX($C$1:$C$13701,MIN(13701,ROW()+設定!$B$24))),$C13284&gt;=設定!$B$32,$C13284&gt;=MAX(MIN(INDEX($C$1:$C$13701,MAX(1,ROW()-設定!$B$26)):INDEX($C$1:$C$13701,MAX(1,ROW()-1))),MIN(INDEX($C$1:$C$13701,MIN(13701,ROW()+1)):INDEX($C$1:$C$13701,MIN(13701,ROW()+設定!$B$26))))*10^(設定!$B$27/20)),1,0))</f>
        <v>0</v>
      </c>
      <c r="G13284" s="33" t="n">
        <f aca="false">$G13283+IF($F13284=1,1,0)</f>
        <v>6</v>
      </c>
      <c r="H13284" s="0" t="str">
        <f aca="false">IF($F13284=1,$G13284,"")</f>
        <v/>
      </c>
    </row>
    <row r="13285" customFormat="false" ht="15" hidden="false" customHeight="false" outlineLevel="0" collapsed="false">
      <c r="A13285" s="30"/>
      <c r="B13285" s="31"/>
      <c r="C13285" s="32" t="str">
        <f aca="false">IF($A13285="","",IF(設定!$B$21="dB",10^($B13285/20),ABS($B13285)))</f>
        <v/>
      </c>
      <c r="D13285" s="32" t="str">
        <f aca="false">IF($A13285="","",$A13285^2)</f>
        <v/>
      </c>
      <c r="E13285" s="32" t="str">
        <f aca="false">IF($A13285="","",IF($C13285&lt;=0,"",1/$C13285^2))</f>
        <v/>
      </c>
      <c r="F13285" s="33" t="n">
        <f aca="false">IF(OR(ROW()-設定!$B$30&lt;2,ROW()+設定!$B$30&gt;13701,N($A13285)&lt;=0,N(INDEX($A$2:$A$13701,MIN(13700,MAX(1,ROW()-1+設定!$B$30))))&lt;=0,$A13285&lt;設定!$B$28,$A13285&gt;設定!$B$29),0,IF(AND($C13285&gt;=MAX(INDEX($C$1:$C$13701,MAX(1,ROW()-設定!$B$24)):INDEX($C$1:$C$13701,MAX(1,ROW()-1))),$C13285&gt;MAX(INDEX($C$1:$C$13701,MIN(13701,ROW()+1)):INDEX($C$1:$C$13701,MIN(13701,ROW()+設定!$B$24))),$C13285&gt;=設定!$B$32,$C13285&gt;=MAX(MIN(INDEX($C$1:$C$13701,MAX(1,ROW()-設定!$B$26)):INDEX($C$1:$C$13701,MAX(1,ROW()-1))),MIN(INDEX($C$1:$C$13701,MIN(13701,ROW()+1)):INDEX($C$1:$C$13701,MIN(13701,ROW()+設定!$B$26))))*10^(設定!$B$27/20)),1,0))</f>
        <v>0</v>
      </c>
      <c r="G13285" s="33" t="n">
        <f aca="false">$G13284+IF($F13285=1,1,0)</f>
        <v>6</v>
      </c>
      <c r="H13285" s="0" t="str">
        <f aca="false">IF($F13285=1,$G13285,"")</f>
        <v/>
      </c>
    </row>
    <row r="13286" customFormat="false" ht="15" hidden="false" customHeight="false" outlineLevel="0" collapsed="false">
      <c r="A13286" s="30"/>
      <c r="B13286" s="31"/>
      <c r="C13286" s="32" t="str">
        <f aca="false">IF($A13286="","",IF(設定!$B$21="dB",10^($B13286/20),ABS($B13286)))</f>
        <v/>
      </c>
      <c r="D13286" s="32" t="str">
        <f aca="false">IF($A13286="","",$A13286^2)</f>
        <v/>
      </c>
      <c r="E13286" s="32" t="str">
        <f aca="false">IF($A13286="","",IF($C13286&lt;=0,"",1/$C13286^2))</f>
        <v/>
      </c>
      <c r="F13286" s="33" t="n">
        <f aca="false">IF(OR(ROW()-設定!$B$30&lt;2,ROW()+設定!$B$30&gt;13701,N($A13286)&lt;=0,N(INDEX($A$2:$A$13701,MIN(13700,MAX(1,ROW()-1+設定!$B$30))))&lt;=0,$A13286&lt;設定!$B$28,$A13286&gt;設定!$B$29),0,IF(AND($C13286&gt;=MAX(INDEX($C$1:$C$13701,MAX(1,ROW()-設定!$B$24)):INDEX($C$1:$C$13701,MAX(1,ROW()-1))),$C13286&gt;MAX(INDEX($C$1:$C$13701,MIN(13701,ROW()+1)):INDEX($C$1:$C$13701,MIN(13701,ROW()+設定!$B$24))),$C13286&gt;=設定!$B$32,$C13286&gt;=MAX(MIN(INDEX($C$1:$C$13701,MAX(1,ROW()-設定!$B$26)):INDEX($C$1:$C$13701,MAX(1,ROW()-1))),MIN(INDEX($C$1:$C$13701,MIN(13701,ROW()+1)):INDEX($C$1:$C$13701,MIN(13701,ROW()+設定!$B$26))))*10^(設定!$B$27/20)),1,0))</f>
        <v>0</v>
      </c>
      <c r="G13286" s="33" t="n">
        <f aca="false">$G13285+IF($F13286=1,1,0)</f>
        <v>6</v>
      </c>
      <c r="H13286" s="0" t="str">
        <f aca="false">IF($F13286=1,$G13286,"")</f>
        <v/>
      </c>
    </row>
    <row r="13287" customFormat="false" ht="15" hidden="false" customHeight="false" outlineLevel="0" collapsed="false">
      <c r="A13287" s="30"/>
      <c r="B13287" s="31"/>
      <c r="C13287" s="32" t="str">
        <f aca="false">IF($A13287="","",IF(設定!$B$21="dB",10^($B13287/20),ABS($B13287)))</f>
        <v/>
      </c>
      <c r="D13287" s="32" t="str">
        <f aca="false">IF($A13287="","",$A13287^2)</f>
        <v/>
      </c>
      <c r="E13287" s="32" t="str">
        <f aca="false">IF($A13287="","",IF($C13287&lt;=0,"",1/$C13287^2))</f>
        <v/>
      </c>
      <c r="F13287" s="33" t="n">
        <f aca="false">IF(OR(ROW()-設定!$B$30&lt;2,ROW()+設定!$B$30&gt;13701,N($A13287)&lt;=0,N(INDEX($A$2:$A$13701,MIN(13700,MAX(1,ROW()-1+設定!$B$30))))&lt;=0,$A13287&lt;設定!$B$28,$A13287&gt;設定!$B$29),0,IF(AND($C13287&gt;=MAX(INDEX($C$1:$C$13701,MAX(1,ROW()-設定!$B$24)):INDEX($C$1:$C$13701,MAX(1,ROW()-1))),$C13287&gt;MAX(INDEX($C$1:$C$13701,MIN(13701,ROW()+1)):INDEX($C$1:$C$13701,MIN(13701,ROW()+設定!$B$24))),$C13287&gt;=設定!$B$32,$C13287&gt;=MAX(MIN(INDEX($C$1:$C$13701,MAX(1,ROW()-設定!$B$26)):INDEX($C$1:$C$13701,MAX(1,ROW()-1))),MIN(INDEX($C$1:$C$13701,MIN(13701,ROW()+1)):INDEX($C$1:$C$13701,MIN(13701,ROW()+設定!$B$26))))*10^(設定!$B$27/20)),1,0))</f>
        <v>0</v>
      </c>
      <c r="G13287" s="33" t="n">
        <f aca="false">$G13286+IF($F13287=1,1,0)</f>
        <v>6</v>
      </c>
      <c r="H13287" s="0" t="str">
        <f aca="false">IF($F13287=1,$G13287,"")</f>
        <v/>
      </c>
    </row>
    <row r="13288" customFormat="false" ht="15" hidden="false" customHeight="false" outlineLevel="0" collapsed="false">
      <c r="A13288" s="30"/>
      <c r="B13288" s="31"/>
      <c r="C13288" s="32" t="str">
        <f aca="false">IF($A13288="","",IF(設定!$B$21="dB",10^($B13288/20),ABS($B13288)))</f>
        <v/>
      </c>
      <c r="D13288" s="32" t="str">
        <f aca="false">IF($A13288="","",$A13288^2)</f>
        <v/>
      </c>
      <c r="E13288" s="32" t="str">
        <f aca="false">IF($A13288="","",IF($C13288&lt;=0,"",1/$C13288^2))</f>
        <v/>
      </c>
      <c r="F13288" s="33" t="n">
        <f aca="false">IF(OR(ROW()-設定!$B$30&lt;2,ROW()+設定!$B$30&gt;13701,N($A13288)&lt;=0,N(INDEX($A$2:$A$13701,MIN(13700,MAX(1,ROW()-1+設定!$B$30))))&lt;=0,$A13288&lt;設定!$B$28,$A13288&gt;設定!$B$29),0,IF(AND($C13288&gt;=MAX(INDEX($C$1:$C$13701,MAX(1,ROW()-設定!$B$24)):INDEX($C$1:$C$13701,MAX(1,ROW()-1))),$C13288&gt;MAX(INDEX($C$1:$C$13701,MIN(13701,ROW()+1)):INDEX($C$1:$C$13701,MIN(13701,ROW()+設定!$B$24))),$C13288&gt;=設定!$B$32,$C13288&gt;=MAX(MIN(INDEX($C$1:$C$13701,MAX(1,ROW()-設定!$B$26)):INDEX($C$1:$C$13701,MAX(1,ROW()-1))),MIN(INDEX($C$1:$C$13701,MIN(13701,ROW()+1)):INDEX($C$1:$C$13701,MIN(13701,ROW()+設定!$B$26))))*10^(設定!$B$27/20)),1,0))</f>
        <v>0</v>
      </c>
      <c r="G13288" s="33" t="n">
        <f aca="false">$G13287+IF($F13288=1,1,0)</f>
        <v>6</v>
      </c>
      <c r="H13288" s="0" t="str">
        <f aca="false">IF($F13288=1,$G13288,"")</f>
        <v/>
      </c>
    </row>
    <row r="13289" customFormat="false" ht="15" hidden="false" customHeight="false" outlineLevel="0" collapsed="false">
      <c r="A13289" s="30"/>
      <c r="B13289" s="31"/>
      <c r="C13289" s="32" t="str">
        <f aca="false">IF($A13289="","",IF(設定!$B$21="dB",10^($B13289/20),ABS($B13289)))</f>
        <v/>
      </c>
      <c r="D13289" s="32" t="str">
        <f aca="false">IF($A13289="","",$A13289^2)</f>
        <v/>
      </c>
      <c r="E13289" s="32" t="str">
        <f aca="false">IF($A13289="","",IF($C13289&lt;=0,"",1/$C13289^2))</f>
        <v/>
      </c>
      <c r="F13289" s="33" t="n">
        <f aca="false">IF(OR(ROW()-設定!$B$30&lt;2,ROW()+設定!$B$30&gt;13701,N($A13289)&lt;=0,N(INDEX($A$2:$A$13701,MIN(13700,MAX(1,ROW()-1+設定!$B$30))))&lt;=0,$A13289&lt;設定!$B$28,$A13289&gt;設定!$B$29),0,IF(AND($C13289&gt;=MAX(INDEX($C$1:$C$13701,MAX(1,ROW()-設定!$B$24)):INDEX($C$1:$C$13701,MAX(1,ROW()-1))),$C13289&gt;MAX(INDEX($C$1:$C$13701,MIN(13701,ROW()+1)):INDEX($C$1:$C$13701,MIN(13701,ROW()+設定!$B$24))),$C13289&gt;=設定!$B$32,$C13289&gt;=MAX(MIN(INDEX($C$1:$C$13701,MAX(1,ROW()-設定!$B$26)):INDEX($C$1:$C$13701,MAX(1,ROW()-1))),MIN(INDEX($C$1:$C$13701,MIN(13701,ROW()+1)):INDEX($C$1:$C$13701,MIN(13701,ROW()+設定!$B$26))))*10^(設定!$B$27/20)),1,0))</f>
        <v>0</v>
      </c>
      <c r="G13289" s="33" t="n">
        <f aca="false">$G13288+IF($F13289=1,1,0)</f>
        <v>6</v>
      </c>
      <c r="H13289" s="0" t="str">
        <f aca="false">IF($F13289=1,$G13289,"")</f>
        <v/>
      </c>
    </row>
    <row r="13290" customFormat="false" ht="15" hidden="false" customHeight="false" outlineLevel="0" collapsed="false">
      <c r="A13290" s="30"/>
      <c r="B13290" s="31"/>
      <c r="C13290" s="32" t="str">
        <f aca="false">IF($A13290="","",IF(設定!$B$21="dB",10^($B13290/20),ABS($B13290)))</f>
        <v/>
      </c>
      <c r="D13290" s="32" t="str">
        <f aca="false">IF($A13290="","",$A13290^2)</f>
        <v/>
      </c>
      <c r="E13290" s="32" t="str">
        <f aca="false">IF($A13290="","",IF($C13290&lt;=0,"",1/$C13290^2))</f>
        <v/>
      </c>
      <c r="F13290" s="33" t="n">
        <f aca="false">IF(OR(ROW()-設定!$B$30&lt;2,ROW()+設定!$B$30&gt;13701,N($A13290)&lt;=0,N(INDEX($A$2:$A$13701,MIN(13700,MAX(1,ROW()-1+設定!$B$30))))&lt;=0,$A13290&lt;設定!$B$28,$A13290&gt;設定!$B$29),0,IF(AND($C13290&gt;=MAX(INDEX($C$1:$C$13701,MAX(1,ROW()-設定!$B$24)):INDEX($C$1:$C$13701,MAX(1,ROW()-1))),$C13290&gt;MAX(INDEX($C$1:$C$13701,MIN(13701,ROW()+1)):INDEX($C$1:$C$13701,MIN(13701,ROW()+設定!$B$24))),$C13290&gt;=設定!$B$32,$C13290&gt;=MAX(MIN(INDEX($C$1:$C$13701,MAX(1,ROW()-設定!$B$26)):INDEX($C$1:$C$13701,MAX(1,ROW()-1))),MIN(INDEX($C$1:$C$13701,MIN(13701,ROW()+1)):INDEX($C$1:$C$13701,MIN(13701,ROW()+設定!$B$26))))*10^(設定!$B$27/20)),1,0))</f>
        <v>0</v>
      </c>
      <c r="G13290" s="33" t="n">
        <f aca="false">$G13289+IF($F13290=1,1,0)</f>
        <v>6</v>
      </c>
      <c r="H13290" s="0" t="str">
        <f aca="false">IF($F13290=1,$G13290,"")</f>
        <v/>
      </c>
    </row>
    <row r="13291" customFormat="false" ht="15" hidden="false" customHeight="false" outlineLevel="0" collapsed="false">
      <c r="A13291" s="30"/>
      <c r="B13291" s="31"/>
      <c r="C13291" s="32" t="str">
        <f aca="false">IF($A13291="","",IF(設定!$B$21="dB",10^($B13291/20),ABS($B13291)))</f>
        <v/>
      </c>
      <c r="D13291" s="32" t="str">
        <f aca="false">IF($A13291="","",$A13291^2)</f>
        <v/>
      </c>
      <c r="E13291" s="32" t="str">
        <f aca="false">IF($A13291="","",IF($C13291&lt;=0,"",1/$C13291^2))</f>
        <v/>
      </c>
      <c r="F13291" s="33" t="n">
        <f aca="false">IF(OR(ROW()-設定!$B$30&lt;2,ROW()+設定!$B$30&gt;13701,N($A13291)&lt;=0,N(INDEX($A$2:$A$13701,MIN(13700,MAX(1,ROW()-1+設定!$B$30))))&lt;=0,$A13291&lt;設定!$B$28,$A13291&gt;設定!$B$29),0,IF(AND($C13291&gt;=MAX(INDEX($C$1:$C$13701,MAX(1,ROW()-設定!$B$24)):INDEX($C$1:$C$13701,MAX(1,ROW()-1))),$C13291&gt;MAX(INDEX($C$1:$C$13701,MIN(13701,ROW()+1)):INDEX($C$1:$C$13701,MIN(13701,ROW()+設定!$B$24))),$C13291&gt;=設定!$B$32,$C13291&gt;=MAX(MIN(INDEX($C$1:$C$13701,MAX(1,ROW()-設定!$B$26)):INDEX($C$1:$C$13701,MAX(1,ROW()-1))),MIN(INDEX($C$1:$C$13701,MIN(13701,ROW()+1)):INDEX($C$1:$C$13701,MIN(13701,ROW()+設定!$B$26))))*10^(設定!$B$27/20)),1,0))</f>
        <v>0</v>
      </c>
      <c r="G13291" s="33" t="n">
        <f aca="false">$G13290+IF($F13291=1,1,0)</f>
        <v>6</v>
      </c>
      <c r="H13291" s="0" t="str">
        <f aca="false">IF($F13291=1,$G13291,"")</f>
        <v/>
      </c>
    </row>
    <row r="13292" customFormat="false" ht="15" hidden="false" customHeight="false" outlineLevel="0" collapsed="false">
      <c r="A13292" s="30"/>
      <c r="B13292" s="31"/>
      <c r="C13292" s="32" t="str">
        <f aca="false">IF($A13292="","",IF(設定!$B$21="dB",10^($B13292/20),ABS($B13292)))</f>
        <v/>
      </c>
      <c r="D13292" s="32" t="str">
        <f aca="false">IF($A13292="","",$A13292^2)</f>
        <v/>
      </c>
      <c r="E13292" s="32" t="str">
        <f aca="false">IF($A13292="","",IF($C13292&lt;=0,"",1/$C13292^2))</f>
        <v/>
      </c>
      <c r="F13292" s="33" t="n">
        <f aca="false">IF(OR(ROW()-設定!$B$30&lt;2,ROW()+設定!$B$30&gt;13701,N($A13292)&lt;=0,N(INDEX($A$2:$A$13701,MIN(13700,MAX(1,ROW()-1+設定!$B$30))))&lt;=0,$A13292&lt;設定!$B$28,$A13292&gt;設定!$B$29),0,IF(AND($C13292&gt;=MAX(INDEX($C$1:$C$13701,MAX(1,ROW()-設定!$B$24)):INDEX($C$1:$C$13701,MAX(1,ROW()-1))),$C13292&gt;MAX(INDEX($C$1:$C$13701,MIN(13701,ROW()+1)):INDEX($C$1:$C$13701,MIN(13701,ROW()+設定!$B$24))),$C13292&gt;=設定!$B$32,$C13292&gt;=MAX(MIN(INDEX($C$1:$C$13701,MAX(1,ROW()-設定!$B$26)):INDEX($C$1:$C$13701,MAX(1,ROW()-1))),MIN(INDEX($C$1:$C$13701,MIN(13701,ROW()+1)):INDEX($C$1:$C$13701,MIN(13701,ROW()+設定!$B$26))))*10^(設定!$B$27/20)),1,0))</f>
        <v>0</v>
      </c>
      <c r="G13292" s="33" t="n">
        <f aca="false">$G13291+IF($F13292=1,1,0)</f>
        <v>6</v>
      </c>
      <c r="H13292" s="0" t="str">
        <f aca="false">IF($F13292=1,$G13292,"")</f>
        <v/>
      </c>
    </row>
    <row r="13293" customFormat="false" ht="15" hidden="false" customHeight="false" outlineLevel="0" collapsed="false">
      <c r="A13293" s="30"/>
      <c r="B13293" s="31"/>
      <c r="C13293" s="32" t="str">
        <f aca="false">IF($A13293="","",IF(設定!$B$21="dB",10^($B13293/20),ABS($B13293)))</f>
        <v/>
      </c>
      <c r="D13293" s="32" t="str">
        <f aca="false">IF($A13293="","",$A13293^2)</f>
        <v/>
      </c>
      <c r="E13293" s="32" t="str">
        <f aca="false">IF($A13293="","",IF($C13293&lt;=0,"",1/$C13293^2))</f>
        <v/>
      </c>
      <c r="F13293" s="33" t="n">
        <f aca="false">IF(OR(ROW()-設定!$B$30&lt;2,ROW()+設定!$B$30&gt;13701,N($A13293)&lt;=0,N(INDEX($A$2:$A$13701,MIN(13700,MAX(1,ROW()-1+設定!$B$30))))&lt;=0,$A13293&lt;設定!$B$28,$A13293&gt;設定!$B$29),0,IF(AND($C13293&gt;=MAX(INDEX($C$1:$C$13701,MAX(1,ROW()-設定!$B$24)):INDEX($C$1:$C$13701,MAX(1,ROW()-1))),$C13293&gt;MAX(INDEX($C$1:$C$13701,MIN(13701,ROW()+1)):INDEX($C$1:$C$13701,MIN(13701,ROW()+設定!$B$24))),$C13293&gt;=設定!$B$32,$C13293&gt;=MAX(MIN(INDEX($C$1:$C$13701,MAX(1,ROW()-設定!$B$26)):INDEX($C$1:$C$13701,MAX(1,ROW()-1))),MIN(INDEX($C$1:$C$13701,MIN(13701,ROW()+1)):INDEX($C$1:$C$13701,MIN(13701,ROW()+設定!$B$26))))*10^(設定!$B$27/20)),1,0))</f>
        <v>0</v>
      </c>
      <c r="G13293" s="33" t="n">
        <f aca="false">$G13292+IF($F13293=1,1,0)</f>
        <v>6</v>
      </c>
      <c r="H13293" s="0" t="str">
        <f aca="false">IF($F13293=1,$G13293,"")</f>
        <v/>
      </c>
    </row>
    <row r="13294" customFormat="false" ht="15" hidden="false" customHeight="false" outlineLevel="0" collapsed="false">
      <c r="A13294" s="30"/>
      <c r="B13294" s="31"/>
      <c r="C13294" s="32" t="str">
        <f aca="false">IF($A13294="","",IF(設定!$B$21="dB",10^($B13294/20),ABS($B13294)))</f>
        <v/>
      </c>
      <c r="D13294" s="32" t="str">
        <f aca="false">IF($A13294="","",$A13294^2)</f>
        <v/>
      </c>
      <c r="E13294" s="32" t="str">
        <f aca="false">IF($A13294="","",IF($C13294&lt;=0,"",1/$C13294^2))</f>
        <v/>
      </c>
      <c r="F13294" s="33" t="n">
        <f aca="false">IF(OR(ROW()-設定!$B$30&lt;2,ROW()+設定!$B$30&gt;13701,N($A13294)&lt;=0,N(INDEX($A$2:$A$13701,MIN(13700,MAX(1,ROW()-1+設定!$B$30))))&lt;=0,$A13294&lt;設定!$B$28,$A13294&gt;設定!$B$29),0,IF(AND($C13294&gt;=MAX(INDEX($C$1:$C$13701,MAX(1,ROW()-設定!$B$24)):INDEX($C$1:$C$13701,MAX(1,ROW()-1))),$C13294&gt;MAX(INDEX($C$1:$C$13701,MIN(13701,ROW()+1)):INDEX($C$1:$C$13701,MIN(13701,ROW()+設定!$B$24))),$C13294&gt;=設定!$B$32,$C13294&gt;=MAX(MIN(INDEX($C$1:$C$13701,MAX(1,ROW()-設定!$B$26)):INDEX($C$1:$C$13701,MAX(1,ROW()-1))),MIN(INDEX($C$1:$C$13701,MIN(13701,ROW()+1)):INDEX($C$1:$C$13701,MIN(13701,ROW()+設定!$B$26))))*10^(設定!$B$27/20)),1,0))</f>
        <v>0</v>
      </c>
      <c r="G13294" s="33" t="n">
        <f aca="false">$G13293+IF($F13294=1,1,0)</f>
        <v>6</v>
      </c>
      <c r="H13294" s="0" t="str">
        <f aca="false">IF($F13294=1,$G13294,"")</f>
        <v/>
      </c>
    </row>
    <row r="13295" customFormat="false" ht="15" hidden="false" customHeight="false" outlineLevel="0" collapsed="false">
      <c r="A13295" s="30"/>
      <c r="B13295" s="31"/>
      <c r="C13295" s="32" t="str">
        <f aca="false">IF($A13295="","",IF(設定!$B$21="dB",10^($B13295/20),ABS($B13295)))</f>
        <v/>
      </c>
      <c r="D13295" s="32" t="str">
        <f aca="false">IF($A13295="","",$A13295^2)</f>
        <v/>
      </c>
      <c r="E13295" s="32" t="str">
        <f aca="false">IF($A13295="","",IF($C13295&lt;=0,"",1/$C13295^2))</f>
        <v/>
      </c>
      <c r="F13295" s="33" t="n">
        <f aca="false">IF(OR(ROW()-設定!$B$30&lt;2,ROW()+設定!$B$30&gt;13701,N($A13295)&lt;=0,N(INDEX($A$2:$A$13701,MIN(13700,MAX(1,ROW()-1+設定!$B$30))))&lt;=0,$A13295&lt;設定!$B$28,$A13295&gt;設定!$B$29),0,IF(AND($C13295&gt;=MAX(INDEX($C$1:$C$13701,MAX(1,ROW()-設定!$B$24)):INDEX($C$1:$C$13701,MAX(1,ROW()-1))),$C13295&gt;MAX(INDEX($C$1:$C$13701,MIN(13701,ROW()+1)):INDEX($C$1:$C$13701,MIN(13701,ROW()+設定!$B$24))),$C13295&gt;=設定!$B$32,$C13295&gt;=MAX(MIN(INDEX($C$1:$C$13701,MAX(1,ROW()-設定!$B$26)):INDEX($C$1:$C$13701,MAX(1,ROW()-1))),MIN(INDEX($C$1:$C$13701,MIN(13701,ROW()+1)):INDEX($C$1:$C$13701,MIN(13701,ROW()+設定!$B$26))))*10^(設定!$B$27/20)),1,0))</f>
        <v>0</v>
      </c>
      <c r="G13295" s="33" t="n">
        <f aca="false">$G13294+IF($F13295=1,1,0)</f>
        <v>6</v>
      </c>
      <c r="H13295" s="0" t="str">
        <f aca="false">IF($F13295=1,$G13295,"")</f>
        <v/>
      </c>
    </row>
    <row r="13296" customFormat="false" ht="15" hidden="false" customHeight="false" outlineLevel="0" collapsed="false">
      <c r="A13296" s="30"/>
      <c r="B13296" s="31"/>
      <c r="C13296" s="32" t="str">
        <f aca="false">IF($A13296="","",IF(設定!$B$21="dB",10^($B13296/20),ABS($B13296)))</f>
        <v/>
      </c>
      <c r="D13296" s="32" t="str">
        <f aca="false">IF($A13296="","",$A13296^2)</f>
        <v/>
      </c>
      <c r="E13296" s="32" t="str">
        <f aca="false">IF($A13296="","",IF($C13296&lt;=0,"",1/$C13296^2))</f>
        <v/>
      </c>
      <c r="F13296" s="33" t="n">
        <f aca="false">IF(OR(ROW()-設定!$B$30&lt;2,ROW()+設定!$B$30&gt;13701,N($A13296)&lt;=0,N(INDEX($A$2:$A$13701,MIN(13700,MAX(1,ROW()-1+設定!$B$30))))&lt;=0,$A13296&lt;設定!$B$28,$A13296&gt;設定!$B$29),0,IF(AND($C13296&gt;=MAX(INDEX($C$1:$C$13701,MAX(1,ROW()-設定!$B$24)):INDEX($C$1:$C$13701,MAX(1,ROW()-1))),$C13296&gt;MAX(INDEX($C$1:$C$13701,MIN(13701,ROW()+1)):INDEX($C$1:$C$13701,MIN(13701,ROW()+設定!$B$24))),$C13296&gt;=設定!$B$32,$C13296&gt;=MAX(MIN(INDEX($C$1:$C$13701,MAX(1,ROW()-設定!$B$26)):INDEX($C$1:$C$13701,MAX(1,ROW()-1))),MIN(INDEX($C$1:$C$13701,MIN(13701,ROW()+1)):INDEX($C$1:$C$13701,MIN(13701,ROW()+設定!$B$26))))*10^(設定!$B$27/20)),1,0))</f>
        <v>0</v>
      </c>
      <c r="G13296" s="33" t="n">
        <f aca="false">$G13295+IF($F13296=1,1,0)</f>
        <v>6</v>
      </c>
      <c r="H13296" s="0" t="str">
        <f aca="false">IF($F13296=1,$G13296,"")</f>
        <v/>
      </c>
    </row>
    <row r="13297" customFormat="false" ht="15" hidden="false" customHeight="false" outlineLevel="0" collapsed="false">
      <c r="A13297" s="30"/>
      <c r="B13297" s="31"/>
      <c r="C13297" s="32" t="str">
        <f aca="false">IF($A13297="","",IF(設定!$B$21="dB",10^($B13297/20),ABS($B13297)))</f>
        <v/>
      </c>
      <c r="D13297" s="32" t="str">
        <f aca="false">IF($A13297="","",$A13297^2)</f>
        <v/>
      </c>
      <c r="E13297" s="32" t="str">
        <f aca="false">IF($A13297="","",IF($C13297&lt;=0,"",1/$C13297^2))</f>
        <v/>
      </c>
      <c r="F13297" s="33" t="n">
        <f aca="false">IF(OR(ROW()-設定!$B$30&lt;2,ROW()+設定!$B$30&gt;13701,N($A13297)&lt;=0,N(INDEX($A$2:$A$13701,MIN(13700,MAX(1,ROW()-1+設定!$B$30))))&lt;=0,$A13297&lt;設定!$B$28,$A13297&gt;設定!$B$29),0,IF(AND($C13297&gt;=MAX(INDEX($C$1:$C$13701,MAX(1,ROW()-設定!$B$24)):INDEX($C$1:$C$13701,MAX(1,ROW()-1))),$C13297&gt;MAX(INDEX($C$1:$C$13701,MIN(13701,ROW()+1)):INDEX($C$1:$C$13701,MIN(13701,ROW()+設定!$B$24))),$C13297&gt;=設定!$B$32,$C13297&gt;=MAX(MIN(INDEX($C$1:$C$13701,MAX(1,ROW()-設定!$B$26)):INDEX($C$1:$C$13701,MAX(1,ROW()-1))),MIN(INDEX($C$1:$C$13701,MIN(13701,ROW()+1)):INDEX($C$1:$C$13701,MIN(13701,ROW()+設定!$B$26))))*10^(設定!$B$27/20)),1,0))</f>
        <v>0</v>
      </c>
      <c r="G13297" s="33" t="n">
        <f aca="false">$G13296+IF($F13297=1,1,0)</f>
        <v>6</v>
      </c>
      <c r="H13297" s="0" t="str">
        <f aca="false">IF($F13297=1,$G13297,"")</f>
        <v/>
      </c>
    </row>
    <row r="13298" customFormat="false" ht="15" hidden="false" customHeight="false" outlineLevel="0" collapsed="false">
      <c r="A13298" s="30"/>
      <c r="B13298" s="31"/>
      <c r="C13298" s="32" t="str">
        <f aca="false">IF($A13298="","",IF(設定!$B$21="dB",10^($B13298/20),ABS($B13298)))</f>
        <v/>
      </c>
      <c r="D13298" s="32" t="str">
        <f aca="false">IF($A13298="","",$A13298^2)</f>
        <v/>
      </c>
      <c r="E13298" s="32" t="str">
        <f aca="false">IF($A13298="","",IF($C13298&lt;=0,"",1/$C13298^2))</f>
        <v/>
      </c>
      <c r="F13298" s="33" t="n">
        <f aca="false">IF(OR(ROW()-設定!$B$30&lt;2,ROW()+設定!$B$30&gt;13701,N($A13298)&lt;=0,N(INDEX($A$2:$A$13701,MIN(13700,MAX(1,ROW()-1+設定!$B$30))))&lt;=0,$A13298&lt;設定!$B$28,$A13298&gt;設定!$B$29),0,IF(AND($C13298&gt;=MAX(INDEX($C$1:$C$13701,MAX(1,ROW()-設定!$B$24)):INDEX($C$1:$C$13701,MAX(1,ROW()-1))),$C13298&gt;MAX(INDEX($C$1:$C$13701,MIN(13701,ROW()+1)):INDEX($C$1:$C$13701,MIN(13701,ROW()+設定!$B$24))),$C13298&gt;=設定!$B$32,$C13298&gt;=MAX(MIN(INDEX($C$1:$C$13701,MAX(1,ROW()-設定!$B$26)):INDEX($C$1:$C$13701,MAX(1,ROW()-1))),MIN(INDEX($C$1:$C$13701,MIN(13701,ROW()+1)):INDEX($C$1:$C$13701,MIN(13701,ROW()+設定!$B$26))))*10^(設定!$B$27/20)),1,0))</f>
        <v>0</v>
      </c>
      <c r="G13298" s="33" t="n">
        <f aca="false">$G13297+IF($F13298=1,1,0)</f>
        <v>6</v>
      </c>
      <c r="H13298" s="0" t="str">
        <f aca="false">IF($F13298=1,$G13298,"")</f>
        <v/>
      </c>
    </row>
    <row r="13299" customFormat="false" ht="15" hidden="false" customHeight="false" outlineLevel="0" collapsed="false">
      <c r="A13299" s="30"/>
      <c r="B13299" s="31"/>
      <c r="C13299" s="32" t="str">
        <f aca="false">IF($A13299="","",IF(設定!$B$21="dB",10^($B13299/20),ABS($B13299)))</f>
        <v/>
      </c>
      <c r="D13299" s="32" t="str">
        <f aca="false">IF($A13299="","",$A13299^2)</f>
        <v/>
      </c>
      <c r="E13299" s="32" t="str">
        <f aca="false">IF($A13299="","",IF($C13299&lt;=0,"",1/$C13299^2))</f>
        <v/>
      </c>
      <c r="F13299" s="33" t="n">
        <f aca="false">IF(OR(ROW()-設定!$B$30&lt;2,ROW()+設定!$B$30&gt;13701,N($A13299)&lt;=0,N(INDEX($A$2:$A$13701,MIN(13700,MAX(1,ROW()-1+設定!$B$30))))&lt;=0,$A13299&lt;設定!$B$28,$A13299&gt;設定!$B$29),0,IF(AND($C13299&gt;=MAX(INDEX($C$1:$C$13701,MAX(1,ROW()-設定!$B$24)):INDEX($C$1:$C$13701,MAX(1,ROW()-1))),$C13299&gt;MAX(INDEX($C$1:$C$13701,MIN(13701,ROW()+1)):INDEX($C$1:$C$13701,MIN(13701,ROW()+設定!$B$24))),$C13299&gt;=設定!$B$32,$C13299&gt;=MAX(MIN(INDEX($C$1:$C$13701,MAX(1,ROW()-設定!$B$26)):INDEX($C$1:$C$13701,MAX(1,ROW()-1))),MIN(INDEX($C$1:$C$13701,MIN(13701,ROW()+1)):INDEX($C$1:$C$13701,MIN(13701,ROW()+設定!$B$26))))*10^(設定!$B$27/20)),1,0))</f>
        <v>0</v>
      </c>
      <c r="G13299" s="33" t="n">
        <f aca="false">$G13298+IF($F13299=1,1,0)</f>
        <v>6</v>
      </c>
      <c r="H13299" s="0" t="str">
        <f aca="false">IF($F13299=1,$G13299,"")</f>
        <v/>
      </c>
    </row>
    <row r="13300" customFormat="false" ht="15" hidden="false" customHeight="false" outlineLevel="0" collapsed="false">
      <c r="A13300" s="30"/>
      <c r="B13300" s="31"/>
      <c r="C13300" s="32" t="str">
        <f aca="false">IF($A13300="","",IF(設定!$B$21="dB",10^($B13300/20),ABS($B13300)))</f>
        <v/>
      </c>
      <c r="D13300" s="32" t="str">
        <f aca="false">IF($A13300="","",$A13300^2)</f>
        <v/>
      </c>
      <c r="E13300" s="32" t="str">
        <f aca="false">IF($A13300="","",IF($C13300&lt;=0,"",1/$C13300^2))</f>
        <v/>
      </c>
      <c r="F13300" s="33" t="n">
        <f aca="false">IF(OR(ROW()-設定!$B$30&lt;2,ROW()+設定!$B$30&gt;13701,N($A13300)&lt;=0,N(INDEX($A$2:$A$13701,MIN(13700,MAX(1,ROW()-1+設定!$B$30))))&lt;=0,$A13300&lt;設定!$B$28,$A13300&gt;設定!$B$29),0,IF(AND($C13300&gt;=MAX(INDEX($C$1:$C$13701,MAX(1,ROW()-設定!$B$24)):INDEX($C$1:$C$13701,MAX(1,ROW()-1))),$C13300&gt;MAX(INDEX($C$1:$C$13701,MIN(13701,ROW()+1)):INDEX($C$1:$C$13701,MIN(13701,ROW()+設定!$B$24))),$C13300&gt;=設定!$B$32,$C13300&gt;=MAX(MIN(INDEX($C$1:$C$13701,MAX(1,ROW()-設定!$B$26)):INDEX($C$1:$C$13701,MAX(1,ROW()-1))),MIN(INDEX($C$1:$C$13701,MIN(13701,ROW()+1)):INDEX($C$1:$C$13701,MIN(13701,ROW()+設定!$B$26))))*10^(設定!$B$27/20)),1,0))</f>
        <v>0</v>
      </c>
      <c r="G13300" s="33" t="n">
        <f aca="false">$G13299+IF($F13300=1,1,0)</f>
        <v>6</v>
      </c>
      <c r="H13300" s="0" t="str">
        <f aca="false">IF($F13300=1,$G13300,"")</f>
        <v/>
      </c>
    </row>
    <row r="13301" customFormat="false" ht="15" hidden="false" customHeight="false" outlineLevel="0" collapsed="false">
      <c r="A13301" s="30"/>
      <c r="B13301" s="31"/>
      <c r="C13301" s="32" t="str">
        <f aca="false">IF($A13301="","",IF(設定!$B$21="dB",10^($B13301/20),ABS($B13301)))</f>
        <v/>
      </c>
      <c r="D13301" s="32" t="str">
        <f aca="false">IF($A13301="","",$A13301^2)</f>
        <v/>
      </c>
      <c r="E13301" s="32" t="str">
        <f aca="false">IF($A13301="","",IF($C13301&lt;=0,"",1/$C13301^2))</f>
        <v/>
      </c>
      <c r="F13301" s="33" t="n">
        <f aca="false">IF(OR(ROW()-設定!$B$30&lt;2,ROW()+設定!$B$30&gt;13701,N($A13301)&lt;=0,N(INDEX($A$2:$A$13701,MIN(13700,MAX(1,ROW()-1+設定!$B$30))))&lt;=0,$A13301&lt;設定!$B$28,$A13301&gt;設定!$B$29),0,IF(AND($C13301&gt;=MAX(INDEX($C$1:$C$13701,MAX(1,ROW()-設定!$B$24)):INDEX($C$1:$C$13701,MAX(1,ROW()-1))),$C13301&gt;MAX(INDEX($C$1:$C$13701,MIN(13701,ROW()+1)):INDEX($C$1:$C$13701,MIN(13701,ROW()+設定!$B$24))),$C13301&gt;=設定!$B$32,$C13301&gt;=MAX(MIN(INDEX($C$1:$C$13701,MAX(1,ROW()-設定!$B$26)):INDEX($C$1:$C$13701,MAX(1,ROW()-1))),MIN(INDEX($C$1:$C$13701,MIN(13701,ROW()+1)):INDEX($C$1:$C$13701,MIN(13701,ROW()+設定!$B$26))))*10^(設定!$B$27/20)),1,0))</f>
        <v>0</v>
      </c>
      <c r="G13301" s="33" t="n">
        <f aca="false">$G13300+IF($F13301=1,1,0)</f>
        <v>6</v>
      </c>
      <c r="H13301" s="0" t="str">
        <f aca="false">IF($F13301=1,$G13301,"")</f>
        <v/>
      </c>
    </row>
    <row r="13302" customFormat="false" ht="15" hidden="false" customHeight="false" outlineLevel="0" collapsed="false">
      <c r="A13302" s="30"/>
      <c r="B13302" s="31"/>
      <c r="C13302" s="32" t="str">
        <f aca="false">IF($A13302="","",IF(設定!$B$21="dB",10^($B13302/20),ABS($B13302)))</f>
        <v/>
      </c>
      <c r="D13302" s="32" t="str">
        <f aca="false">IF($A13302="","",$A13302^2)</f>
        <v/>
      </c>
      <c r="E13302" s="32" t="str">
        <f aca="false">IF($A13302="","",IF($C13302&lt;=0,"",1/$C13302^2))</f>
        <v/>
      </c>
      <c r="F13302" s="33" t="n">
        <f aca="false">IF(OR(ROW()-設定!$B$30&lt;2,ROW()+設定!$B$30&gt;13701,N($A13302)&lt;=0,N(INDEX($A$2:$A$13701,MIN(13700,MAX(1,ROW()-1+設定!$B$30))))&lt;=0,$A13302&lt;設定!$B$28,$A13302&gt;設定!$B$29),0,IF(AND($C13302&gt;=MAX(INDEX($C$1:$C$13701,MAX(1,ROW()-設定!$B$24)):INDEX($C$1:$C$13701,MAX(1,ROW()-1))),$C13302&gt;MAX(INDEX($C$1:$C$13701,MIN(13701,ROW()+1)):INDEX($C$1:$C$13701,MIN(13701,ROW()+設定!$B$24))),$C13302&gt;=設定!$B$32,$C13302&gt;=MAX(MIN(INDEX($C$1:$C$13701,MAX(1,ROW()-設定!$B$26)):INDEX($C$1:$C$13701,MAX(1,ROW()-1))),MIN(INDEX($C$1:$C$13701,MIN(13701,ROW()+1)):INDEX($C$1:$C$13701,MIN(13701,ROW()+設定!$B$26))))*10^(設定!$B$27/20)),1,0))</f>
        <v>0</v>
      </c>
      <c r="G13302" s="33" t="n">
        <f aca="false">$G13301+IF($F13302=1,1,0)</f>
        <v>6</v>
      </c>
      <c r="H13302" s="0" t="str">
        <f aca="false">IF($F13302=1,$G13302,"")</f>
        <v/>
      </c>
    </row>
    <row r="13303" customFormat="false" ht="15" hidden="false" customHeight="false" outlineLevel="0" collapsed="false">
      <c r="A13303" s="30"/>
      <c r="B13303" s="31"/>
      <c r="C13303" s="32" t="str">
        <f aca="false">IF($A13303="","",IF(設定!$B$21="dB",10^($B13303/20),ABS($B13303)))</f>
        <v/>
      </c>
      <c r="D13303" s="32" t="str">
        <f aca="false">IF($A13303="","",$A13303^2)</f>
        <v/>
      </c>
      <c r="E13303" s="32" t="str">
        <f aca="false">IF($A13303="","",IF($C13303&lt;=0,"",1/$C13303^2))</f>
        <v/>
      </c>
      <c r="F13303" s="33" t="n">
        <f aca="false">IF(OR(ROW()-設定!$B$30&lt;2,ROW()+設定!$B$30&gt;13701,N($A13303)&lt;=0,N(INDEX($A$2:$A$13701,MIN(13700,MAX(1,ROW()-1+設定!$B$30))))&lt;=0,$A13303&lt;設定!$B$28,$A13303&gt;設定!$B$29),0,IF(AND($C13303&gt;=MAX(INDEX($C$1:$C$13701,MAX(1,ROW()-設定!$B$24)):INDEX($C$1:$C$13701,MAX(1,ROW()-1))),$C13303&gt;MAX(INDEX($C$1:$C$13701,MIN(13701,ROW()+1)):INDEX($C$1:$C$13701,MIN(13701,ROW()+設定!$B$24))),$C13303&gt;=設定!$B$32,$C13303&gt;=MAX(MIN(INDEX($C$1:$C$13701,MAX(1,ROW()-設定!$B$26)):INDEX($C$1:$C$13701,MAX(1,ROW()-1))),MIN(INDEX($C$1:$C$13701,MIN(13701,ROW()+1)):INDEX($C$1:$C$13701,MIN(13701,ROW()+設定!$B$26))))*10^(設定!$B$27/20)),1,0))</f>
        <v>0</v>
      </c>
      <c r="G13303" s="33" t="n">
        <f aca="false">$G13302+IF($F13303=1,1,0)</f>
        <v>6</v>
      </c>
      <c r="H13303" s="0" t="str">
        <f aca="false">IF($F13303=1,$G13303,"")</f>
        <v/>
      </c>
    </row>
    <row r="13304" customFormat="false" ht="15" hidden="false" customHeight="false" outlineLevel="0" collapsed="false">
      <c r="A13304" s="30"/>
      <c r="B13304" s="31"/>
      <c r="C13304" s="32" t="str">
        <f aca="false">IF($A13304="","",IF(設定!$B$21="dB",10^($B13304/20),ABS($B13304)))</f>
        <v/>
      </c>
      <c r="D13304" s="32" t="str">
        <f aca="false">IF($A13304="","",$A13304^2)</f>
        <v/>
      </c>
      <c r="E13304" s="32" t="str">
        <f aca="false">IF($A13304="","",IF($C13304&lt;=0,"",1/$C13304^2))</f>
        <v/>
      </c>
      <c r="F13304" s="33" t="n">
        <f aca="false">IF(OR(ROW()-設定!$B$30&lt;2,ROW()+設定!$B$30&gt;13701,N($A13304)&lt;=0,N(INDEX($A$2:$A$13701,MIN(13700,MAX(1,ROW()-1+設定!$B$30))))&lt;=0,$A13304&lt;設定!$B$28,$A13304&gt;設定!$B$29),0,IF(AND($C13304&gt;=MAX(INDEX($C$1:$C$13701,MAX(1,ROW()-設定!$B$24)):INDEX($C$1:$C$13701,MAX(1,ROW()-1))),$C13304&gt;MAX(INDEX($C$1:$C$13701,MIN(13701,ROW()+1)):INDEX($C$1:$C$13701,MIN(13701,ROW()+設定!$B$24))),$C13304&gt;=設定!$B$32,$C13304&gt;=MAX(MIN(INDEX($C$1:$C$13701,MAX(1,ROW()-設定!$B$26)):INDEX($C$1:$C$13701,MAX(1,ROW()-1))),MIN(INDEX($C$1:$C$13701,MIN(13701,ROW()+1)):INDEX($C$1:$C$13701,MIN(13701,ROW()+設定!$B$26))))*10^(設定!$B$27/20)),1,0))</f>
        <v>0</v>
      </c>
      <c r="G13304" s="33" t="n">
        <f aca="false">$G13303+IF($F13304=1,1,0)</f>
        <v>6</v>
      </c>
      <c r="H13304" s="0" t="str">
        <f aca="false">IF($F13304=1,$G13304,"")</f>
        <v/>
      </c>
    </row>
    <row r="13305" customFormat="false" ht="15" hidden="false" customHeight="false" outlineLevel="0" collapsed="false">
      <c r="A13305" s="30"/>
      <c r="B13305" s="31"/>
      <c r="C13305" s="32" t="str">
        <f aca="false">IF($A13305="","",IF(設定!$B$21="dB",10^($B13305/20),ABS($B13305)))</f>
        <v/>
      </c>
      <c r="D13305" s="32" t="str">
        <f aca="false">IF($A13305="","",$A13305^2)</f>
        <v/>
      </c>
      <c r="E13305" s="32" t="str">
        <f aca="false">IF($A13305="","",IF($C13305&lt;=0,"",1/$C13305^2))</f>
        <v/>
      </c>
      <c r="F13305" s="33" t="n">
        <f aca="false">IF(OR(ROW()-設定!$B$30&lt;2,ROW()+設定!$B$30&gt;13701,N($A13305)&lt;=0,N(INDEX($A$2:$A$13701,MIN(13700,MAX(1,ROW()-1+設定!$B$30))))&lt;=0,$A13305&lt;設定!$B$28,$A13305&gt;設定!$B$29),0,IF(AND($C13305&gt;=MAX(INDEX($C$1:$C$13701,MAX(1,ROW()-設定!$B$24)):INDEX($C$1:$C$13701,MAX(1,ROW()-1))),$C13305&gt;MAX(INDEX($C$1:$C$13701,MIN(13701,ROW()+1)):INDEX($C$1:$C$13701,MIN(13701,ROW()+設定!$B$24))),$C13305&gt;=設定!$B$32,$C13305&gt;=MAX(MIN(INDEX($C$1:$C$13701,MAX(1,ROW()-設定!$B$26)):INDEX($C$1:$C$13701,MAX(1,ROW()-1))),MIN(INDEX($C$1:$C$13701,MIN(13701,ROW()+1)):INDEX($C$1:$C$13701,MIN(13701,ROW()+設定!$B$26))))*10^(設定!$B$27/20)),1,0))</f>
        <v>0</v>
      </c>
      <c r="G13305" s="33" t="n">
        <f aca="false">$G13304+IF($F13305=1,1,0)</f>
        <v>6</v>
      </c>
      <c r="H13305" s="0" t="str">
        <f aca="false">IF($F13305=1,$G13305,"")</f>
        <v/>
      </c>
    </row>
    <row r="13306" customFormat="false" ht="15" hidden="false" customHeight="false" outlineLevel="0" collapsed="false">
      <c r="A13306" s="30"/>
      <c r="B13306" s="31"/>
      <c r="C13306" s="32" t="str">
        <f aca="false">IF($A13306="","",IF(設定!$B$21="dB",10^($B13306/20),ABS($B13306)))</f>
        <v/>
      </c>
      <c r="D13306" s="32" t="str">
        <f aca="false">IF($A13306="","",$A13306^2)</f>
        <v/>
      </c>
      <c r="E13306" s="32" t="str">
        <f aca="false">IF($A13306="","",IF($C13306&lt;=0,"",1/$C13306^2))</f>
        <v/>
      </c>
      <c r="F13306" s="33" t="n">
        <f aca="false">IF(OR(ROW()-設定!$B$30&lt;2,ROW()+設定!$B$30&gt;13701,N($A13306)&lt;=0,N(INDEX($A$2:$A$13701,MIN(13700,MAX(1,ROW()-1+設定!$B$30))))&lt;=0,$A13306&lt;設定!$B$28,$A13306&gt;設定!$B$29),0,IF(AND($C13306&gt;=MAX(INDEX($C$1:$C$13701,MAX(1,ROW()-設定!$B$24)):INDEX($C$1:$C$13701,MAX(1,ROW()-1))),$C13306&gt;MAX(INDEX($C$1:$C$13701,MIN(13701,ROW()+1)):INDEX($C$1:$C$13701,MIN(13701,ROW()+設定!$B$24))),$C13306&gt;=設定!$B$32,$C13306&gt;=MAX(MIN(INDEX($C$1:$C$13701,MAX(1,ROW()-設定!$B$26)):INDEX($C$1:$C$13701,MAX(1,ROW()-1))),MIN(INDEX($C$1:$C$13701,MIN(13701,ROW()+1)):INDEX($C$1:$C$13701,MIN(13701,ROW()+設定!$B$26))))*10^(設定!$B$27/20)),1,0))</f>
        <v>0</v>
      </c>
      <c r="G13306" s="33" t="n">
        <f aca="false">$G13305+IF($F13306=1,1,0)</f>
        <v>6</v>
      </c>
      <c r="H13306" s="0" t="str">
        <f aca="false">IF($F13306=1,$G13306,"")</f>
        <v/>
      </c>
    </row>
    <row r="13307" customFormat="false" ht="15" hidden="false" customHeight="false" outlineLevel="0" collapsed="false">
      <c r="A13307" s="30"/>
      <c r="B13307" s="31"/>
      <c r="C13307" s="32" t="str">
        <f aca="false">IF($A13307="","",IF(設定!$B$21="dB",10^($B13307/20),ABS($B13307)))</f>
        <v/>
      </c>
      <c r="D13307" s="32" t="str">
        <f aca="false">IF($A13307="","",$A13307^2)</f>
        <v/>
      </c>
      <c r="E13307" s="32" t="str">
        <f aca="false">IF($A13307="","",IF($C13307&lt;=0,"",1/$C13307^2))</f>
        <v/>
      </c>
      <c r="F13307" s="33" t="n">
        <f aca="false">IF(OR(ROW()-設定!$B$30&lt;2,ROW()+設定!$B$30&gt;13701,N($A13307)&lt;=0,N(INDEX($A$2:$A$13701,MIN(13700,MAX(1,ROW()-1+設定!$B$30))))&lt;=0,$A13307&lt;設定!$B$28,$A13307&gt;設定!$B$29),0,IF(AND($C13307&gt;=MAX(INDEX($C$1:$C$13701,MAX(1,ROW()-設定!$B$24)):INDEX($C$1:$C$13701,MAX(1,ROW()-1))),$C13307&gt;MAX(INDEX($C$1:$C$13701,MIN(13701,ROW()+1)):INDEX($C$1:$C$13701,MIN(13701,ROW()+設定!$B$24))),$C13307&gt;=設定!$B$32,$C13307&gt;=MAX(MIN(INDEX($C$1:$C$13701,MAX(1,ROW()-設定!$B$26)):INDEX($C$1:$C$13701,MAX(1,ROW()-1))),MIN(INDEX($C$1:$C$13701,MIN(13701,ROW()+1)):INDEX($C$1:$C$13701,MIN(13701,ROW()+設定!$B$26))))*10^(設定!$B$27/20)),1,0))</f>
        <v>0</v>
      </c>
      <c r="G13307" s="33" t="n">
        <f aca="false">$G13306+IF($F13307=1,1,0)</f>
        <v>6</v>
      </c>
      <c r="H13307" s="0" t="str">
        <f aca="false">IF($F13307=1,$G13307,"")</f>
        <v/>
      </c>
    </row>
    <row r="13308" customFormat="false" ht="15" hidden="false" customHeight="false" outlineLevel="0" collapsed="false">
      <c r="A13308" s="30"/>
      <c r="B13308" s="31"/>
      <c r="C13308" s="32" t="str">
        <f aca="false">IF($A13308="","",IF(設定!$B$21="dB",10^($B13308/20),ABS($B13308)))</f>
        <v/>
      </c>
      <c r="D13308" s="32" t="str">
        <f aca="false">IF($A13308="","",$A13308^2)</f>
        <v/>
      </c>
      <c r="E13308" s="32" t="str">
        <f aca="false">IF($A13308="","",IF($C13308&lt;=0,"",1/$C13308^2))</f>
        <v/>
      </c>
      <c r="F13308" s="33" t="n">
        <f aca="false">IF(OR(ROW()-設定!$B$30&lt;2,ROW()+設定!$B$30&gt;13701,N($A13308)&lt;=0,N(INDEX($A$2:$A$13701,MIN(13700,MAX(1,ROW()-1+設定!$B$30))))&lt;=0,$A13308&lt;設定!$B$28,$A13308&gt;設定!$B$29),0,IF(AND($C13308&gt;=MAX(INDEX($C$1:$C$13701,MAX(1,ROW()-設定!$B$24)):INDEX($C$1:$C$13701,MAX(1,ROW()-1))),$C13308&gt;MAX(INDEX($C$1:$C$13701,MIN(13701,ROW()+1)):INDEX($C$1:$C$13701,MIN(13701,ROW()+設定!$B$24))),$C13308&gt;=設定!$B$32,$C13308&gt;=MAX(MIN(INDEX($C$1:$C$13701,MAX(1,ROW()-設定!$B$26)):INDEX($C$1:$C$13701,MAX(1,ROW()-1))),MIN(INDEX($C$1:$C$13701,MIN(13701,ROW()+1)):INDEX($C$1:$C$13701,MIN(13701,ROW()+設定!$B$26))))*10^(設定!$B$27/20)),1,0))</f>
        <v>0</v>
      </c>
      <c r="G13308" s="33" t="n">
        <f aca="false">$G13307+IF($F13308=1,1,0)</f>
        <v>6</v>
      </c>
      <c r="H13308" s="0" t="str">
        <f aca="false">IF($F13308=1,$G13308,"")</f>
        <v/>
      </c>
    </row>
    <row r="13309" customFormat="false" ht="15" hidden="false" customHeight="false" outlineLevel="0" collapsed="false">
      <c r="A13309" s="30"/>
      <c r="B13309" s="31"/>
      <c r="C13309" s="32" t="str">
        <f aca="false">IF($A13309="","",IF(設定!$B$21="dB",10^($B13309/20),ABS($B13309)))</f>
        <v/>
      </c>
      <c r="D13309" s="32" t="str">
        <f aca="false">IF($A13309="","",$A13309^2)</f>
        <v/>
      </c>
      <c r="E13309" s="32" t="str">
        <f aca="false">IF($A13309="","",IF($C13309&lt;=0,"",1/$C13309^2))</f>
        <v/>
      </c>
      <c r="F13309" s="33" t="n">
        <f aca="false">IF(OR(ROW()-設定!$B$30&lt;2,ROW()+設定!$B$30&gt;13701,N($A13309)&lt;=0,N(INDEX($A$2:$A$13701,MIN(13700,MAX(1,ROW()-1+設定!$B$30))))&lt;=0,$A13309&lt;設定!$B$28,$A13309&gt;設定!$B$29),0,IF(AND($C13309&gt;=MAX(INDEX($C$1:$C$13701,MAX(1,ROW()-設定!$B$24)):INDEX($C$1:$C$13701,MAX(1,ROW()-1))),$C13309&gt;MAX(INDEX($C$1:$C$13701,MIN(13701,ROW()+1)):INDEX($C$1:$C$13701,MIN(13701,ROW()+設定!$B$24))),$C13309&gt;=設定!$B$32,$C13309&gt;=MAX(MIN(INDEX($C$1:$C$13701,MAX(1,ROW()-設定!$B$26)):INDEX($C$1:$C$13701,MAX(1,ROW()-1))),MIN(INDEX($C$1:$C$13701,MIN(13701,ROW()+1)):INDEX($C$1:$C$13701,MIN(13701,ROW()+設定!$B$26))))*10^(設定!$B$27/20)),1,0))</f>
        <v>0</v>
      </c>
      <c r="G13309" s="33" t="n">
        <f aca="false">$G13308+IF($F13309=1,1,0)</f>
        <v>6</v>
      </c>
      <c r="H13309" s="0" t="str">
        <f aca="false">IF($F13309=1,$G13309,"")</f>
        <v/>
      </c>
    </row>
    <row r="13310" customFormat="false" ht="15" hidden="false" customHeight="false" outlineLevel="0" collapsed="false">
      <c r="A13310" s="30"/>
      <c r="B13310" s="31"/>
      <c r="C13310" s="32" t="str">
        <f aca="false">IF($A13310="","",IF(設定!$B$21="dB",10^($B13310/20),ABS($B13310)))</f>
        <v/>
      </c>
      <c r="D13310" s="32" t="str">
        <f aca="false">IF($A13310="","",$A13310^2)</f>
        <v/>
      </c>
      <c r="E13310" s="32" t="str">
        <f aca="false">IF($A13310="","",IF($C13310&lt;=0,"",1/$C13310^2))</f>
        <v/>
      </c>
      <c r="F13310" s="33" t="n">
        <f aca="false">IF(OR(ROW()-設定!$B$30&lt;2,ROW()+設定!$B$30&gt;13701,N($A13310)&lt;=0,N(INDEX($A$2:$A$13701,MIN(13700,MAX(1,ROW()-1+設定!$B$30))))&lt;=0,$A13310&lt;設定!$B$28,$A13310&gt;設定!$B$29),0,IF(AND($C13310&gt;=MAX(INDEX($C$1:$C$13701,MAX(1,ROW()-設定!$B$24)):INDEX($C$1:$C$13701,MAX(1,ROW()-1))),$C13310&gt;MAX(INDEX($C$1:$C$13701,MIN(13701,ROW()+1)):INDEX($C$1:$C$13701,MIN(13701,ROW()+設定!$B$24))),$C13310&gt;=設定!$B$32,$C13310&gt;=MAX(MIN(INDEX($C$1:$C$13701,MAX(1,ROW()-設定!$B$26)):INDEX($C$1:$C$13701,MAX(1,ROW()-1))),MIN(INDEX($C$1:$C$13701,MIN(13701,ROW()+1)):INDEX($C$1:$C$13701,MIN(13701,ROW()+設定!$B$26))))*10^(設定!$B$27/20)),1,0))</f>
        <v>0</v>
      </c>
      <c r="G13310" s="33" t="n">
        <f aca="false">$G13309+IF($F13310=1,1,0)</f>
        <v>6</v>
      </c>
      <c r="H13310" s="0" t="str">
        <f aca="false">IF($F13310=1,$G13310,"")</f>
        <v/>
      </c>
    </row>
    <row r="13311" customFormat="false" ht="15" hidden="false" customHeight="false" outlineLevel="0" collapsed="false">
      <c r="A13311" s="30"/>
      <c r="B13311" s="31"/>
      <c r="C13311" s="32" t="str">
        <f aca="false">IF($A13311="","",IF(設定!$B$21="dB",10^($B13311/20),ABS($B13311)))</f>
        <v/>
      </c>
      <c r="D13311" s="32" t="str">
        <f aca="false">IF($A13311="","",$A13311^2)</f>
        <v/>
      </c>
      <c r="E13311" s="32" t="str">
        <f aca="false">IF($A13311="","",IF($C13311&lt;=0,"",1/$C13311^2))</f>
        <v/>
      </c>
      <c r="F13311" s="33" t="n">
        <f aca="false">IF(OR(ROW()-設定!$B$30&lt;2,ROW()+設定!$B$30&gt;13701,N($A13311)&lt;=0,N(INDEX($A$2:$A$13701,MIN(13700,MAX(1,ROW()-1+設定!$B$30))))&lt;=0,$A13311&lt;設定!$B$28,$A13311&gt;設定!$B$29),0,IF(AND($C13311&gt;=MAX(INDEX($C$1:$C$13701,MAX(1,ROW()-設定!$B$24)):INDEX($C$1:$C$13701,MAX(1,ROW()-1))),$C13311&gt;MAX(INDEX($C$1:$C$13701,MIN(13701,ROW()+1)):INDEX($C$1:$C$13701,MIN(13701,ROW()+設定!$B$24))),$C13311&gt;=設定!$B$32,$C13311&gt;=MAX(MIN(INDEX($C$1:$C$13701,MAX(1,ROW()-設定!$B$26)):INDEX($C$1:$C$13701,MAX(1,ROW()-1))),MIN(INDEX($C$1:$C$13701,MIN(13701,ROW()+1)):INDEX($C$1:$C$13701,MIN(13701,ROW()+設定!$B$26))))*10^(設定!$B$27/20)),1,0))</f>
        <v>0</v>
      </c>
      <c r="G13311" s="33" t="n">
        <f aca="false">$G13310+IF($F13311=1,1,0)</f>
        <v>6</v>
      </c>
      <c r="H13311" s="0" t="str">
        <f aca="false">IF($F13311=1,$G13311,"")</f>
        <v/>
      </c>
    </row>
    <row r="13312" customFormat="false" ht="15" hidden="false" customHeight="false" outlineLevel="0" collapsed="false">
      <c r="A13312" s="30"/>
      <c r="B13312" s="31"/>
      <c r="C13312" s="32" t="str">
        <f aca="false">IF($A13312="","",IF(設定!$B$21="dB",10^($B13312/20),ABS($B13312)))</f>
        <v/>
      </c>
      <c r="D13312" s="32" t="str">
        <f aca="false">IF($A13312="","",$A13312^2)</f>
        <v/>
      </c>
      <c r="E13312" s="32" t="str">
        <f aca="false">IF($A13312="","",IF($C13312&lt;=0,"",1/$C13312^2))</f>
        <v/>
      </c>
      <c r="F13312" s="33" t="n">
        <f aca="false">IF(OR(ROW()-設定!$B$30&lt;2,ROW()+設定!$B$30&gt;13701,N($A13312)&lt;=0,N(INDEX($A$2:$A$13701,MIN(13700,MAX(1,ROW()-1+設定!$B$30))))&lt;=0,$A13312&lt;設定!$B$28,$A13312&gt;設定!$B$29),0,IF(AND($C13312&gt;=MAX(INDEX($C$1:$C$13701,MAX(1,ROW()-設定!$B$24)):INDEX($C$1:$C$13701,MAX(1,ROW()-1))),$C13312&gt;MAX(INDEX($C$1:$C$13701,MIN(13701,ROW()+1)):INDEX($C$1:$C$13701,MIN(13701,ROW()+設定!$B$24))),$C13312&gt;=設定!$B$32,$C13312&gt;=MAX(MIN(INDEX($C$1:$C$13701,MAX(1,ROW()-設定!$B$26)):INDEX($C$1:$C$13701,MAX(1,ROW()-1))),MIN(INDEX($C$1:$C$13701,MIN(13701,ROW()+1)):INDEX($C$1:$C$13701,MIN(13701,ROW()+設定!$B$26))))*10^(設定!$B$27/20)),1,0))</f>
        <v>0</v>
      </c>
      <c r="G13312" s="33" t="n">
        <f aca="false">$G13311+IF($F13312=1,1,0)</f>
        <v>6</v>
      </c>
      <c r="H13312" s="0" t="str">
        <f aca="false">IF($F13312=1,$G13312,"")</f>
        <v/>
      </c>
    </row>
    <row r="13313" customFormat="false" ht="15" hidden="false" customHeight="false" outlineLevel="0" collapsed="false">
      <c r="A13313" s="30"/>
      <c r="B13313" s="31"/>
      <c r="C13313" s="32" t="str">
        <f aca="false">IF($A13313="","",IF(設定!$B$21="dB",10^($B13313/20),ABS($B13313)))</f>
        <v/>
      </c>
      <c r="D13313" s="32" t="str">
        <f aca="false">IF($A13313="","",$A13313^2)</f>
        <v/>
      </c>
      <c r="E13313" s="32" t="str">
        <f aca="false">IF($A13313="","",IF($C13313&lt;=0,"",1/$C13313^2))</f>
        <v/>
      </c>
      <c r="F13313" s="33" t="n">
        <f aca="false">IF(OR(ROW()-設定!$B$30&lt;2,ROW()+設定!$B$30&gt;13701,N($A13313)&lt;=0,N(INDEX($A$2:$A$13701,MIN(13700,MAX(1,ROW()-1+設定!$B$30))))&lt;=0,$A13313&lt;設定!$B$28,$A13313&gt;設定!$B$29),0,IF(AND($C13313&gt;=MAX(INDEX($C$1:$C$13701,MAX(1,ROW()-設定!$B$24)):INDEX($C$1:$C$13701,MAX(1,ROW()-1))),$C13313&gt;MAX(INDEX($C$1:$C$13701,MIN(13701,ROW()+1)):INDEX($C$1:$C$13701,MIN(13701,ROW()+設定!$B$24))),$C13313&gt;=設定!$B$32,$C13313&gt;=MAX(MIN(INDEX($C$1:$C$13701,MAX(1,ROW()-設定!$B$26)):INDEX($C$1:$C$13701,MAX(1,ROW()-1))),MIN(INDEX($C$1:$C$13701,MIN(13701,ROW()+1)):INDEX($C$1:$C$13701,MIN(13701,ROW()+設定!$B$26))))*10^(設定!$B$27/20)),1,0))</f>
        <v>0</v>
      </c>
      <c r="G13313" s="33" t="n">
        <f aca="false">$G13312+IF($F13313=1,1,0)</f>
        <v>6</v>
      </c>
      <c r="H13313" s="0" t="str">
        <f aca="false">IF($F13313=1,$G13313,"")</f>
        <v/>
      </c>
    </row>
    <row r="13314" customFormat="false" ht="15" hidden="false" customHeight="false" outlineLevel="0" collapsed="false">
      <c r="A13314" s="30"/>
      <c r="B13314" s="31"/>
      <c r="C13314" s="32" t="str">
        <f aca="false">IF($A13314="","",IF(設定!$B$21="dB",10^($B13314/20),ABS($B13314)))</f>
        <v/>
      </c>
      <c r="D13314" s="32" t="str">
        <f aca="false">IF($A13314="","",$A13314^2)</f>
        <v/>
      </c>
      <c r="E13314" s="32" t="str">
        <f aca="false">IF($A13314="","",IF($C13314&lt;=0,"",1/$C13314^2))</f>
        <v/>
      </c>
      <c r="F13314" s="33" t="n">
        <f aca="false">IF(OR(ROW()-設定!$B$30&lt;2,ROW()+設定!$B$30&gt;13701,N($A13314)&lt;=0,N(INDEX($A$2:$A$13701,MIN(13700,MAX(1,ROW()-1+設定!$B$30))))&lt;=0,$A13314&lt;設定!$B$28,$A13314&gt;設定!$B$29),0,IF(AND($C13314&gt;=MAX(INDEX($C$1:$C$13701,MAX(1,ROW()-設定!$B$24)):INDEX($C$1:$C$13701,MAX(1,ROW()-1))),$C13314&gt;MAX(INDEX($C$1:$C$13701,MIN(13701,ROW()+1)):INDEX($C$1:$C$13701,MIN(13701,ROW()+設定!$B$24))),$C13314&gt;=設定!$B$32,$C13314&gt;=MAX(MIN(INDEX($C$1:$C$13701,MAX(1,ROW()-設定!$B$26)):INDEX($C$1:$C$13701,MAX(1,ROW()-1))),MIN(INDEX($C$1:$C$13701,MIN(13701,ROW()+1)):INDEX($C$1:$C$13701,MIN(13701,ROW()+設定!$B$26))))*10^(設定!$B$27/20)),1,0))</f>
        <v>0</v>
      </c>
      <c r="G13314" s="33" t="n">
        <f aca="false">$G13313+IF($F13314=1,1,0)</f>
        <v>6</v>
      </c>
      <c r="H13314" s="0" t="str">
        <f aca="false">IF($F13314=1,$G13314,"")</f>
        <v/>
      </c>
    </row>
    <row r="13315" customFormat="false" ht="15" hidden="false" customHeight="false" outlineLevel="0" collapsed="false">
      <c r="A13315" s="30"/>
      <c r="B13315" s="31"/>
      <c r="C13315" s="32" t="str">
        <f aca="false">IF($A13315="","",IF(設定!$B$21="dB",10^($B13315/20),ABS($B13315)))</f>
        <v/>
      </c>
      <c r="D13315" s="32" t="str">
        <f aca="false">IF($A13315="","",$A13315^2)</f>
        <v/>
      </c>
      <c r="E13315" s="32" t="str">
        <f aca="false">IF($A13315="","",IF($C13315&lt;=0,"",1/$C13315^2))</f>
        <v/>
      </c>
      <c r="F13315" s="33" t="n">
        <f aca="false">IF(OR(ROW()-設定!$B$30&lt;2,ROW()+設定!$B$30&gt;13701,N($A13315)&lt;=0,N(INDEX($A$2:$A$13701,MIN(13700,MAX(1,ROW()-1+設定!$B$30))))&lt;=0,$A13315&lt;設定!$B$28,$A13315&gt;設定!$B$29),0,IF(AND($C13315&gt;=MAX(INDEX($C$1:$C$13701,MAX(1,ROW()-設定!$B$24)):INDEX($C$1:$C$13701,MAX(1,ROW()-1))),$C13315&gt;MAX(INDEX($C$1:$C$13701,MIN(13701,ROW()+1)):INDEX($C$1:$C$13701,MIN(13701,ROW()+設定!$B$24))),$C13315&gt;=設定!$B$32,$C13315&gt;=MAX(MIN(INDEX($C$1:$C$13701,MAX(1,ROW()-設定!$B$26)):INDEX($C$1:$C$13701,MAX(1,ROW()-1))),MIN(INDEX($C$1:$C$13701,MIN(13701,ROW()+1)):INDEX($C$1:$C$13701,MIN(13701,ROW()+設定!$B$26))))*10^(設定!$B$27/20)),1,0))</f>
        <v>0</v>
      </c>
      <c r="G13315" s="33" t="n">
        <f aca="false">$G13314+IF($F13315=1,1,0)</f>
        <v>6</v>
      </c>
      <c r="H13315" s="0" t="str">
        <f aca="false">IF($F13315=1,$G13315,"")</f>
        <v/>
      </c>
    </row>
    <row r="13316" customFormat="false" ht="15" hidden="false" customHeight="false" outlineLevel="0" collapsed="false">
      <c r="A13316" s="30"/>
      <c r="B13316" s="31"/>
      <c r="C13316" s="32" t="str">
        <f aca="false">IF($A13316="","",IF(設定!$B$21="dB",10^($B13316/20),ABS($B13316)))</f>
        <v/>
      </c>
      <c r="D13316" s="32" t="str">
        <f aca="false">IF($A13316="","",$A13316^2)</f>
        <v/>
      </c>
      <c r="E13316" s="32" t="str">
        <f aca="false">IF($A13316="","",IF($C13316&lt;=0,"",1/$C13316^2))</f>
        <v/>
      </c>
      <c r="F13316" s="33" t="n">
        <f aca="false">IF(OR(ROW()-設定!$B$30&lt;2,ROW()+設定!$B$30&gt;13701,N($A13316)&lt;=0,N(INDEX($A$2:$A$13701,MIN(13700,MAX(1,ROW()-1+設定!$B$30))))&lt;=0,$A13316&lt;設定!$B$28,$A13316&gt;設定!$B$29),0,IF(AND($C13316&gt;=MAX(INDEX($C$1:$C$13701,MAX(1,ROW()-設定!$B$24)):INDEX($C$1:$C$13701,MAX(1,ROW()-1))),$C13316&gt;MAX(INDEX($C$1:$C$13701,MIN(13701,ROW()+1)):INDEX($C$1:$C$13701,MIN(13701,ROW()+設定!$B$24))),$C13316&gt;=設定!$B$32,$C13316&gt;=MAX(MIN(INDEX($C$1:$C$13701,MAX(1,ROW()-設定!$B$26)):INDEX($C$1:$C$13701,MAX(1,ROW()-1))),MIN(INDEX($C$1:$C$13701,MIN(13701,ROW()+1)):INDEX($C$1:$C$13701,MIN(13701,ROW()+設定!$B$26))))*10^(設定!$B$27/20)),1,0))</f>
        <v>0</v>
      </c>
      <c r="G13316" s="33" t="n">
        <f aca="false">$G13315+IF($F13316=1,1,0)</f>
        <v>6</v>
      </c>
      <c r="H13316" s="0" t="str">
        <f aca="false">IF($F13316=1,$G13316,"")</f>
        <v/>
      </c>
    </row>
    <row r="13317" customFormat="false" ht="15" hidden="false" customHeight="false" outlineLevel="0" collapsed="false">
      <c r="A13317" s="30"/>
      <c r="B13317" s="31"/>
      <c r="C13317" s="32" t="str">
        <f aca="false">IF($A13317="","",IF(設定!$B$21="dB",10^($B13317/20),ABS($B13317)))</f>
        <v/>
      </c>
      <c r="D13317" s="32" t="str">
        <f aca="false">IF($A13317="","",$A13317^2)</f>
        <v/>
      </c>
      <c r="E13317" s="32" t="str">
        <f aca="false">IF($A13317="","",IF($C13317&lt;=0,"",1/$C13317^2))</f>
        <v/>
      </c>
      <c r="F13317" s="33" t="n">
        <f aca="false">IF(OR(ROW()-設定!$B$30&lt;2,ROW()+設定!$B$30&gt;13701,N($A13317)&lt;=0,N(INDEX($A$2:$A$13701,MIN(13700,MAX(1,ROW()-1+設定!$B$30))))&lt;=0,$A13317&lt;設定!$B$28,$A13317&gt;設定!$B$29),0,IF(AND($C13317&gt;=MAX(INDEX($C$1:$C$13701,MAX(1,ROW()-設定!$B$24)):INDEX($C$1:$C$13701,MAX(1,ROW()-1))),$C13317&gt;MAX(INDEX($C$1:$C$13701,MIN(13701,ROW()+1)):INDEX($C$1:$C$13701,MIN(13701,ROW()+設定!$B$24))),$C13317&gt;=設定!$B$32,$C13317&gt;=MAX(MIN(INDEX($C$1:$C$13701,MAX(1,ROW()-設定!$B$26)):INDEX($C$1:$C$13701,MAX(1,ROW()-1))),MIN(INDEX($C$1:$C$13701,MIN(13701,ROW()+1)):INDEX($C$1:$C$13701,MIN(13701,ROW()+設定!$B$26))))*10^(設定!$B$27/20)),1,0))</f>
        <v>0</v>
      </c>
      <c r="G13317" s="33" t="n">
        <f aca="false">$G13316+IF($F13317=1,1,0)</f>
        <v>6</v>
      </c>
      <c r="H13317" s="0" t="str">
        <f aca="false">IF($F13317=1,$G13317,"")</f>
        <v/>
      </c>
    </row>
    <row r="13318" customFormat="false" ht="15" hidden="false" customHeight="false" outlineLevel="0" collapsed="false">
      <c r="A13318" s="30"/>
      <c r="B13318" s="31"/>
      <c r="C13318" s="32" t="str">
        <f aca="false">IF($A13318="","",IF(設定!$B$21="dB",10^($B13318/20),ABS($B13318)))</f>
        <v/>
      </c>
      <c r="D13318" s="32" t="str">
        <f aca="false">IF($A13318="","",$A13318^2)</f>
        <v/>
      </c>
      <c r="E13318" s="32" t="str">
        <f aca="false">IF($A13318="","",IF($C13318&lt;=0,"",1/$C13318^2))</f>
        <v/>
      </c>
      <c r="F13318" s="33" t="n">
        <f aca="false">IF(OR(ROW()-設定!$B$30&lt;2,ROW()+設定!$B$30&gt;13701,N($A13318)&lt;=0,N(INDEX($A$2:$A$13701,MIN(13700,MAX(1,ROW()-1+設定!$B$30))))&lt;=0,$A13318&lt;設定!$B$28,$A13318&gt;設定!$B$29),0,IF(AND($C13318&gt;=MAX(INDEX($C$1:$C$13701,MAX(1,ROW()-設定!$B$24)):INDEX($C$1:$C$13701,MAX(1,ROW()-1))),$C13318&gt;MAX(INDEX($C$1:$C$13701,MIN(13701,ROW()+1)):INDEX($C$1:$C$13701,MIN(13701,ROW()+設定!$B$24))),$C13318&gt;=設定!$B$32,$C13318&gt;=MAX(MIN(INDEX($C$1:$C$13701,MAX(1,ROW()-設定!$B$26)):INDEX($C$1:$C$13701,MAX(1,ROW()-1))),MIN(INDEX($C$1:$C$13701,MIN(13701,ROW()+1)):INDEX($C$1:$C$13701,MIN(13701,ROW()+設定!$B$26))))*10^(設定!$B$27/20)),1,0))</f>
        <v>0</v>
      </c>
      <c r="G13318" s="33" t="n">
        <f aca="false">$G13317+IF($F13318=1,1,0)</f>
        <v>6</v>
      </c>
      <c r="H13318" s="0" t="str">
        <f aca="false">IF($F13318=1,$G13318,"")</f>
        <v/>
      </c>
    </row>
    <row r="13319" customFormat="false" ht="15" hidden="false" customHeight="false" outlineLevel="0" collapsed="false">
      <c r="A13319" s="30"/>
      <c r="B13319" s="31"/>
      <c r="C13319" s="32" t="str">
        <f aca="false">IF($A13319="","",IF(設定!$B$21="dB",10^($B13319/20),ABS($B13319)))</f>
        <v/>
      </c>
      <c r="D13319" s="32" t="str">
        <f aca="false">IF($A13319="","",$A13319^2)</f>
        <v/>
      </c>
      <c r="E13319" s="32" t="str">
        <f aca="false">IF($A13319="","",IF($C13319&lt;=0,"",1/$C13319^2))</f>
        <v/>
      </c>
      <c r="F13319" s="33" t="n">
        <f aca="false">IF(OR(ROW()-設定!$B$30&lt;2,ROW()+設定!$B$30&gt;13701,N($A13319)&lt;=0,N(INDEX($A$2:$A$13701,MIN(13700,MAX(1,ROW()-1+設定!$B$30))))&lt;=0,$A13319&lt;設定!$B$28,$A13319&gt;設定!$B$29),0,IF(AND($C13319&gt;=MAX(INDEX($C$1:$C$13701,MAX(1,ROW()-設定!$B$24)):INDEX($C$1:$C$13701,MAX(1,ROW()-1))),$C13319&gt;MAX(INDEX($C$1:$C$13701,MIN(13701,ROW()+1)):INDEX($C$1:$C$13701,MIN(13701,ROW()+設定!$B$24))),$C13319&gt;=設定!$B$32,$C13319&gt;=MAX(MIN(INDEX($C$1:$C$13701,MAX(1,ROW()-設定!$B$26)):INDEX($C$1:$C$13701,MAX(1,ROW()-1))),MIN(INDEX($C$1:$C$13701,MIN(13701,ROW()+1)):INDEX($C$1:$C$13701,MIN(13701,ROW()+設定!$B$26))))*10^(設定!$B$27/20)),1,0))</f>
        <v>0</v>
      </c>
      <c r="G13319" s="33" t="n">
        <f aca="false">$G13318+IF($F13319=1,1,0)</f>
        <v>6</v>
      </c>
      <c r="H13319" s="0" t="str">
        <f aca="false">IF($F13319=1,$G13319,"")</f>
        <v/>
      </c>
    </row>
    <row r="13320" customFormat="false" ht="15" hidden="false" customHeight="false" outlineLevel="0" collapsed="false">
      <c r="A13320" s="30"/>
      <c r="B13320" s="31"/>
      <c r="C13320" s="32" t="str">
        <f aca="false">IF($A13320="","",IF(設定!$B$21="dB",10^($B13320/20),ABS($B13320)))</f>
        <v/>
      </c>
      <c r="D13320" s="32" t="str">
        <f aca="false">IF($A13320="","",$A13320^2)</f>
        <v/>
      </c>
      <c r="E13320" s="32" t="str">
        <f aca="false">IF($A13320="","",IF($C13320&lt;=0,"",1/$C13320^2))</f>
        <v/>
      </c>
      <c r="F13320" s="33" t="n">
        <f aca="false">IF(OR(ROW()-設定!$B$30&lt;2,ROW()+設定!$B$30&gt;13701,N($A13320)&lt;=0,N(INDEX($A$2:$A$13701,MIN(13700,MAX(1,ROW()-1+設定!$B$30))))&lt;=0,$A13320&lt;設定!$B$28,$A13320&gt;設定!$B$29),0,IF(AND($C13320&gt;=MAX(INDEX($C$1:$C$13701,MAX(1,ROW()-設定!$B$24)):INDEX($C$1:$C$13701,MAX(1,ROW()-1))),$C13320&gt;MAX(INDEX($C$1:$C$13701,MIN(13701,ROW()+1)):INDEX($C$1:$C$13701,MIN(13701,ROW()+設定!$B$24))),$C13320&gt;=設定!$B$32,$C13320&gt;=MAX(MIN(INDEX($C$1:$C$13701,MAX(1,ROW()-設定!$B$26)):INDEX($C$1:$C$13701,MAX(1,ROW()-1))),MIN(INDEX($C$1:$C$13701,MIN(13701,ROW()+1)):INDEX($C$1:$C$13701,MIN(13701,ROW()+設定!$B$26))))*10^(設定!$B$27/20)),1,0))</f>
        <v>0</v>
      </c>
      <c r="G13320" s="33" t="n">
        <f aca="false">$G13319+IF($F13320=1,1,0)</f>
        <v>6</v>
      </c>
      <c r="H13320" s="0" t="str">
        <f aca="false">IF($F13320=1,$G13320,"")</f>
        <v/>
      </c>
    </row>
    <row r="13321" customFormat="false" ht="15" hidden="false" customHeight="false" outlineLevel="0" collapsed="false">
      <c r="A13321" s="30"/>
      <c r="B13321" s="31"/>
      <c r="C13321" s="32" t="str">
        <f aca="false">IF($A13321="","",IF(設定!$B$21="dB",10^($B13321/20),ABS($B13321)))</f>
        <v/>
      </c>
      <c r="D13321" s="32" t="str">
        <f aca="false">IF($A13321="","",$A13321^2)</f>
        <v/>
      </c>
      <c r="E13321" s="32" t="str">
        <f aca="false">IF($A13321="","",IF($C13321&lt;=0,"",1/$C13321^2))</f>
        <v/>
      </c>
      <c r="F13321" s="33" t="n">
        <f aca="false">IF(OR(ROW()-設定!$B$30&lt;2,ROW()+設定!$B$30&gt;13701,N($A13321)&lt;=0,N(INDEX($A$2:$A$13701,MIN(13700,MAX(1,ROW()-1+設定!$B$30))))&lt;=0,$A13321&lt;設定!$B$28,$A13321&gt;設定!$B$29),0,IF(AND($C13321&gt;=MAX(INDEX($C$1:$C$13701,MAX(1,ROW()-設定!$B$24)):INDEX($C$1:$C$13701,MAX(1,ROW()-1))),$C13321&gt;MAX(INDEX($C$1:$C$13701,MIN(13701,ROW()+1)):INDEX($C$1:$C$13701,MIN(13701,ROW()+設定!$B$24))),$C13321&gt;=設定!$B$32,$C13321&gt;=MAX(MIN(INDEX($C$1:$C$13701,MAX(1,ROW()-設定!$B$26)):INDEX($C$1:$C$13701,MAX(1,ROW()-1))),MIN(INDEX($C$1:$C$13701,MIN(13701,ROW()+1)):INDEX($C$1:$C$13701,MIN(13701,ROW()+設定!$B$26))))*10^(設定!$B$27/20)),1,0))</f>
        <v>0</v>
      </c>
      <c r="G13321" s="33" t="n">
        <f aca="false">$G13320+IF($F13321=1,1,0)</f>
        <v>6</v>
      </c>
      <c r="H13321" s="0" t="str">
        <f aca="false">IF($F13321=1,$G13321,"")</f>
        <v/>
      </c>
    </row>
    <row r="13322" customFormat="false" ht="15" hidden="false" customHeight="false" outlineLevel="0" collapsed="false">
      <c r="A13322" s="30"/>
      <c r="B13322" s="31"/>
      <c r="C13322" s="32" t="str">
        <f aca="false">IF($A13322="","",IF(設定!$B$21="dB",10^($B13322/20),ABS($B13322)))</f>
        <v/>
      </c>
      <c r="D13322" s="32" t="str">
        <f aca="false">IF($A13322="","",$A13322^2)</f>
        <v/>
      </c>
      <c r="E13322" s="32" t="str">
        <f aca="false">IF($A13322="","",IF($C13322&lt;=0,"",1/$C13322^2))</f>
        <v/>
      </c>
      <c r="F13322" s="33" t="n">
        <f aca="false">IF(OR(ROW()-設定!$B$30&lt;2,ROW()+設定!$B$30&gt;13701,N($A13322)&lt;=0,N(INDEX($A$2:$A$13701,MIN(13700,MAX(1,ROW()-1+設定!$B$30))))&lt;=0,$A13322&lt;設定!$B$28,$A13322&gt;設定!$B$29),0,IF(AND($C13322&gt;=MAX(INDEX($C$1:$C$13701,MAX(1,ROW()-設定!$B$24)):INDEX($C$1:$C$13701,MAX(1,ROW()-1))),$C13322&gt;MAX(INDEX($C$1:$C$13701,MIN(13701,ROW()+1)):INDEX($C$1:$C$13701,MIN(13701,ROW()+設定!$B$24))),$C13322&gt;=設定!$B$32,$C13322&gt;=MAX(MIN(INDEX($C$1:$C$13701,MAX(1,ROW()-設定!$B$26)):INDEX($C$1:$C$13701,MAX(1,ROW()-1))),MIN(INDEX($C$1:$C$13701,MIN(13701,ROW()+1)):INDEX($C$1:$C$13701,MIN(13701,ROW()+設定!$B$26))))*10^(設定!$B$27/20)),1,0))</f>
        <v>0</v>
      </c>
      <c r="G13322" s="33" t="n">
        <f aca="false">$G13321+IF($F13322=1,1,0)</f>
        <v>6</v>
      </c>
      <c r="H13322" s="0" t="str">
        <f aca="false">IF($F13322=1,$G13322,"")</f>
        <v/>
      </c>
    </row>
    <row r="13323" customFormat="false" ht="15" hidden="false" customHeight="false" outlineLevel="0" collapsed="false">
      <c r="A13323" s="30"/>
      <c r="B13323" s="31"/>
      <c r="C13323" s="32" t="str">
        <f aca="false">IF($A13323="","",IF(設定!$B$21="dB",10^($B13323/20),ABS($B13323)))</f>
        <v/>
      </c>
      <c r="D13323" s="32" t="str">
        <f aca="false">IF($A13323="","",$A13323^2)</f>
        <v/>
      </c>
      <c r="E13323" s="32" t="str">
        <f aca="false">IF($A13323="","",IF($C13323&lt;=0,"",1/$C13323^2))</f>
        <v/>
      </c>
      <c r="F13323" s="33" t="n">
        <f aca="false">IF(OR(ROW()-設定!$B$30&lt;2,ROW()+設定!$B$30&gt;13701,N($A13323)&lt;=0,N(INDEX($A$2:$A$13701,MIN(13700,MAX(1,ROW()-1+設定!$B$30))))&lt;=0,$A13323&lt;設定!$B$28,$A13323&gt;設定!$B$29),0,IF(AND($C13323&gt;=MAX(INDEX($C$1:$C$13701,MAX(1,ROW()-設定!$B$24)):INDEX($C$1:$C$13701,MAX(1,ROW()-1))),$C13323&gt;MAX(INDEX($C$1:$C$13701,MIN(13701,ROW()+1)):INDEX($C$1:$C$13701,MIN(13701,ROW()+設定!$B$24))),$C13323&gt;=設定!$B$32,$C13323&gt;=MAX(MIN(INDEX($C$1:$C$13701,MAX(1,ROW()-設定!$B$26)):INDEX($C$1:$C$13701,MAX(1,ROW()-1))),MIN(INDEX($C$1:$C$13701,MIN(13701,ROW()+1)):INDEX($C$1:$C$13701,MIN(13701,ROW()+設定!$B$26))))*10^(設定!$B$27/20)),1,0))</f>
        <v>0</v>
      </c>
      <c r="G13323" s="33" t="n">
        <f aca="false">$G13322+IF($F13323=1,1,0)</f>
        <v>6</v>
      </c>
      <c r="H13323" s="0" t="str">
        <f aca="false">IF($F13323=1,$G13323,"")</f>
        <v/>
      </c>
    </row>
    <row r="13324" customFormat="false" ht="15" hidden="false" customHeight="false" outlineLevel="0" collapsed="false">
      <c r="A13324" s="30"/>
      <c r="B13324" s="31"/>
      <c r="C13324" s="32" t="str">
        <f aca="false">IF($A13324="","",IF(設定!$B$21="dB",10^($B13324/20),ABS($B13324)))</f>
        <v/>
      </c>
      <c r="D13324" s="32" t="str">
        <f aca="false">IF($A13324="","",$A13324^2)</f>
        <v/>
      </c>
      <c r="E13324" s="32" t="str">
        <f aca="false">IF($A13324="","",IF($C13324&lt;=0,"",1/$C13324^2))</f>
        <v/>
      </c>
      <c r="F13324" s="33" t="n">
        <f aca="false">IF(OR(ROW()-設定!$B$30&lt;2,ROW()+設定!$B$30&gt;13701,N($A13324)&lt;=0,N(INDEX($A$2:$A$13701,MIN(13700,MAX(1,ROW()-1+設定!$B$30))))&lt;=0,$A13324&lt;設定!$B$28,$A13324&gt;設定!$B$29),0,IF(AND($C13324&gt;=MAX(INDEX($C$1:$C$13701,MAX(1,ROW()-設定!$B$24)):INDEX($C$1:$C$13701,MAX(1,ROW()-1))),$C13324&gt;MAX(INDEX($C$1:$C$13701,MIN(13701,ROW()+1)):INDEX($C$1:$C$13701,MIN(13701,ROW()+設定!$B$24))),$C13324&gt;=設定!$B$32,$C13324&gt;=MAX(MIN(INDEX($C$1:$C$13701,MAX(1,ROW()-設定!$B$26)):INDEX($C$1:$C$13701,MAX(1,ROW()-1))),MIN(INDEX($C$1:$C$13701,MIN(13701,ROW()+1)):INDEX($C$1:$C$13701,MIN(13701,ROW()+設定!$B$26))))*10^(設定!$B$27/20)),1,0))</f>
        <v>0</v>
      </c>
      <c r="G13324" s="33" t="n">
        <f aca="false">$G13323+IF($F13324=1,1,0)</f>
        <v>6</v>
      </c>
      <c r="H13324" s="0" t="str">
        <f aca="false">IF($F13324=1,$G13324,"")</f>
        <v/>
      </c>
    </row>
    <row r="13325" customFormat="false" ht="15" hidden="false" customHeight="false" outlineLevel="0" collapsed="false">
      <c r="A13325" s="30"/>
      <c r="B13325" s="31"/>
      <c r="C13325" s="32" t="str">
        <f aca="false">IF($A13325="","",IF(設定!$B$21="dB",10^($B13325/20),ABS($B13325)))</f>
        <v/>
      </c>
      <c r="D13325" s="32" t="str">
        <f aca="false">IF($A13325="","",$A13325^2)</f>
        <v/>
      </c>
      <c r="E13325" s="32" t="str">
        <f aca="false">IF($A13325="","",IF($C13325&lt;=0,"",1/$C13325^2))</f>
        <v/>
      </c>
      <c r="F13325" s="33" t="n">
        <f aca="false">IF(OR(ROW()-設定!$B$30&lt;2,ROW()+設定!$B$30&gt;13701,N($A13325)&lt;=0,N(INDEX($A$2:$A$13701,MIN(13700,MAX(1,ROW()-1+設定!$B$30))))&lt;=0,$A13325&lt;設定!$B$28,$A13325&gt;設定!$B$29),0,IF(AND($C13325&gt;=MAX(INDEX($C$1:$C$13701,MAX(1,ROW()-設定!$B$24)):INDEX($C$1:$C$13701,MAX(1,ROW()-1))),$C13325&gt;MAX(INDEX($C$1:$C$13701,MIN(13701,ROW()+1)):INDEX($C$1:$C$13701,MIN(13701,ROW()+設定!$B$24))),$C13325&gt;=設定!$B$32,$C13325&gt;=MAX(MIN(INDEX($C$1:$C$13701,MAX(1,ROW()-設定!$B$26)):INDEX($C$1:$C$13701,MAX(1,ROW()-1))),MIN(INDEX($C$1:$C$13701,MIN(13701,ROW()+1)):INDEX($C$1:$C$13701,MIN(13701,ROW()+設定!$B$26))))*10^(設定!$B$27/20)),1,0))</f>
        <v>0</v>
      </c>
      <c r="G13325" s="33" t="n">
        <f aca="false">$G13324+IF($F13325=1,1,0)</f>
        <v>6</v>
      </c>
      <c r="H13325" s="0" t="str">
        <f aca="false">IF($F13325=1,$G13325,"")</f>
        <v/>
      </c>
    </row>
    <row r="13326" customFormat="false" ht="15" hidden="false" customHeight="false" outlineLevel="0" collapsed="false">
      <c r="A13326" s="30"/>
      <c r="B13326" s="31"/>
      <c r="C13326" s="32" t="str">
        <f aca="false">IF($A13326="","",IF(設定!$B$21="dB",10^($B13326/20),ABS($B13326)))</f>
        <v/>
      </c>
      <c r="D13326" s="32" t="str">
        <f aca="false">IF($A13326="","",$A13326^2)</f>
        <v/>
      </c>
      <c r="E13326" s="32" t="str">
        <f aca="false">IF($A13326="","",IF($C13326&lt;=0,"",1/$C13326^2))</f>
        <v/>
      </c>
      <c r="F13326" s="33" t="n">
        <f aca="false">IF(OR(ROW()-設定!$B$30&lt;2,ROW()+設定!$B$30&gt;13701,N($A13326)&lt;=0,N(INDEX($A$2:$A$13701,MIN(13700,MAX(1,ROW()-1+設定!$B$30))))&lt;=0,$A13326&lt;設定!$B$28,$A13326&gt;設定!$B$29),0,IF(AND($C13326&gt;=MAX(INDEX($C$1:$C$13701,MAX(1,ROW()-設定!$B$24)):INDEX($C$1:$C$13701,MAX(1,ROW()-1))),$C13326&gt;MAX(INDEX($C$1:$C$13701,MIN(13701,ROW()+1)):INDEX($C$1:$C$13701,MIN(13701,ROW()+設定!$B$24))),$C13326&gt;=設定!$B$32,$C13326&gt;=MAX(MIN(INDEX($C$1:$C$13701,MAX(1,ROW()-設定!$B$26)):INDEX($C$1:$C$13701,MAX(1,ROW()-1))),MIN(INDEX($C$1:$C$13701,MIN(13701,ROW()+1)):INDEX($C$1:$C$13701,MIN(13701,ROW()+設定!$B$26))))*10^(設定!$B$27/20)),1,0))</f>
        <v>0</v>
      </c>
      <c r="G13326" s="33" t="n">
        <f aca="false">$G13325+IF($F13326=1,1,0)</f>
        <v>6</v>
      </c>
      <c r="H13326" s="0" t="str">
        <f aca="false">IF($F13326=1,$G13326,"")</f>
        <v/>
      </c>
    </row>
    <row r="13327" customFormat="false" ht="15" hidden="false" customHeight="false" outlineLevel="0" collapsed="false">
      <c r="A13327" s="30"/>
      <c r="B13327" s="31"/>
      <c r="C13327" s="32" t="str">
        <f aca="false">IF($A13327="","",IF(設定!$B$21="dB",10^($B13327/20),ABS($B13327)))</f>
        <v/>
      </c>
      <c r="D13327" s="32" t="str">
        <f aca="false">IF($A13327="","",$A13327^2)</f>
        <v/>
      </c>
      <c r="E13327" s="32" t="str">
        <f aca="false">IF($A13327="","",IF($C13327&lt;=0,"",1/$C13327^2))</f>
        <v/>
      </c>
      <c r="F13327" s="33" t="n">
        <f aca="false">IF(OR(ROW()-設定!$B$30&lt;2,ROW()+設定!$B$30&gt;13701,N($A13327)&lt;=0,N(INDEX($A$2:$A$13701,MIN(13700,MAX(1,ROW()-1+設定!$B$30))))&lt;=0,$A13327&lt;設定!$B$28,$A13327&gt;設定!$B$29),0,IF(AND($C13327&gt;=MAX(INDEX($C$1:$C$13701,MAX(1,ROW()-設定!$B$24)):INDEX($C$1:$C$13701,MAX(1,ROW()-1))),$C13327&gt;MAX(INDEX($C$1:$C$13701,MIN(13701,ROW()+1)):INDEX($C$1:$C$13701,MIN(13701,ROW()+設定!$B$24))),$C13327&gt;=設定!$B$32,$C13327&gt;=MAX(MIN(INDEX($C$1:$C$13701,MAX(1,ROW()-設定!$B$26)):INDEX($C$1:$C$13701,MAX(1,ROW()-1))),MIN(INDEX($C$1:$C$13701,MIN(13701,ROW()+1)):INDEX($C$1:$C$13701,MIN(13701,ROW()+設定!$B$26))))*10^(設定!$B$27/20)),1,0))</f>
        <v>0</v>
      </c>
      <c r="G13327" s="33" t="n">
        <f aca="false">$G13326+IF($F13327=1,1,0)</f>
        <v>6</v>
      </c>
      <c r="H13327" s="0" t="str">
        <f aca="false">IF($F13327=1,$G13327,"")</f>
        <v/>
      </c>
    </row>
    <row r="13328" customFormat="false" ht="15" hidden="false" customHeight="false" outlineLevel="0" collapsed="false">
      <c r="A13328" s="30"/>
      <c r="B13328" s="31"/>
      <c r="C13328" s="32" t="str">
        <f aca="false">IF($A13328="","",IF(設定!$B$21="dB",10^($B13328/20),ABS($B13328)))</f>
        <v/>
      </c>
      <c r="D13328" s="32" t="str">
        <f aca="false">IF($A13328="","",$A13328^2)</f>
        <v/>
      </c>
      <c r="E13328" s="32" t="str">
        <f aca="false">IF($A13328="","",IF($C13328&lt;=0,"",1/$C13328^2))</f>
        <v/>
      </c>
      <c r="F13328" s="33" t="n">
        <f aca="false">IF(OR(ROW()-設定!$B$30&lt;2,ROW()+設定!$B$30&gt;13701,N($A13328)&lt;=0,N(INDEX($A$2:$A$13701,MIN(13700,MAX(1,ROW()-1+設定!$B$30))))&lt;=0,$A13328&lt;設定!$B$28,$A13328&gt;設定!$B$29),0,IF(AND($C13328&gt;=MAX(INDEX($C$1:$C$13701,MAX(1,ROW()-設定!$B$24)):INDEX($C$1:$C$13701,MAX(1,ROW()-1))),$C13328&gt;MAX(INDEX($C$1:$C$13701,MIN(13701,ROW()+1)):INDEX($C$1:$C$13701,MIN(13701,ROW()+設定!$B$24))),$C13328&gt;=設定!$B$32,$C13328&gt;=MAX(MIN(INDEX($C$1:$C$13701,MAX(1,ROW()-設定!$B$26)):INDEX($C$1:$C$13701,MAX(1,ROW()-1))),MIN(INDEX($C$1:$C$13701,MIN(13701,ROW()+1)):INDEX($C$1:$C$13701,MIN(13701,ROW()+設定!$B$26))))*10^(設定!$B$27/20)),1,0))</f>
        <v>0</v>
      </c>
      <c r="G13328" s="33" t="n">
        <f aca="false">$G13327+IF($F13328=1,1,0)</f>
        <v>6</v>
      </c>
      <c r="H13328" s="0" t="str">
        <f aca="false">IF($F13328=1,$G13328,"")</f>
        <v/>
      </c>
    </row>
    <row r="13329" customFormat="false" ht="15" hidden="false" customHeight="false" outlineLevel="0" collapsed="false">
      <c r="A13329" s="30"/>
      <c r="B13329" s="31"/>
      <c r="C13329" s="32" t="str">
        <f aca="false">IF($A13329="","",IF(設定!$B$21="dB",10^($B13329/20),ABS($B13329)))</f>
        <v/>
      </c>
      <c r="D13329" s="32" t="str">
        <f aca="false">IF($A13329="","",$A13329^2)</f>
        <v/>
      </c>
      <c r="E13329" s="32" t="str">
        <f aca="false">IF($A13329="","",IF($C13329&lt;=0,"",1/$C13329^2))</f>
        <v/>
      </c>
      <c r="F13329" s="33" t="n">
        <f aca="false">IF(OR(ROW()-設定!$B$30&lt;2,ROW()+設定!$B$30&gt;13701,N($A13329)&lt;=0,N(INDEX($A$2:$A$13701,MIN(13700,MAX(1,ROW()-1+設定!$B$30))))&lt;=0,$A13329&lt;設定!$B$28,$A13329&gt;設定!$B$29),0,IF(AND($C13329&gt;=MAX(INDEX($C$1:$C$13701,MAX(1,ROW()-設定!$B$24)):INDEX($C$1:$C$13701,MAX(1,ROW()-1))),$C13329&gt;MAX(INDEX($C$1:$C$13701,MIN(13701,ROW()+1)):INDEX($C$1:$C$13701,MIN(13701,ROW()+設定!$B$24))),$C13329&gt;=設定!$B$32,$C13329&gt;=MAX(MIN(INDEX($C$1:$C$13701,MAX(1,ROW()-設定!$B$26)):INDEX($C$1:$C$13701,MAX(1,ROW()-1))),MIN(INDEX($C$1:$C$13701,MIN(13701,ROW()+1)):INDEX($C$1:$C$13701,MIN(13701,ROW()+設定!$B$26))))*10^(設定!$B$27/20)),1,0))</f>
        <v>0</v>
      </c>
      <c r="G13329" s="33" t="n">
        <f aca="false">$G13328+IF($F13329=1,1,0)</f>
        <v>6</v>
      </c>
      <c r="H13329" s="0" t="str">
        <f aca="false">IF($F13329=1,$G13329,"")</f>
        <v/>
      </c>
    </row>
    <row r="13330" customFormat="false" ht="15" hidden="false" customHeight="false" outlineLevel="0" collapsed="false">
      <c r="A13330" s="30"/>
      <c r="B13330" s="31"/>
      <c r="C13330" s="32" t="str">
        <f aca="false">IF($A13330="","",IF(設定!$B$21="dB",10^($B13330/20),ABS($B13330)))</f>
        <v/>
      </c>
      <c r="D13330" s="32" t="str">
        <f aca="false">IF($A13330="","",$A13330^2)</f>
        <v/>
      </c>
      <c r="E13330" s="32" t="str">
        <f aca="false">IF($A13330="","",IF($C13330&lt;=0,"",1/$C13330^2))</f>
        <v/>
      </c>
      <c r="F13330" s="33" t="n">
        <f aca="false">IF(OR(ROW()-設定!$B$30&lt;2,ROW()+設定!$B$30&gt;13701,N($A13330)&lt;=0,N(INDEX($A$2:$A$13701,MIN(13700,MAX(1,ROW()-1+設定!$B$30))))&lt;=0,$A13330&lt;設定!$B$28,$A13330&gt;設定!$B$29),0,IF(AND($C13330&gt;=MAX(INDEX($C$1:$C$13701,MAX(1,ROW()-設定!$B$24)):INDEX($C$1:$C$13701,MAX(1,ROW()-1))),$C13330&gt;MAX(INDEX($C$1:$C$13701,MIN(13701,ROW()+1)):INDEX($C$1:$C$13701,MIN(13701,ROW()+設定!$B$24))),$C13330&gt;=設定!$B$32,$C13330&gt;=MAX(MIN(INDEX($C$1:$C$13701,MAX(1,ROW()-設定!$B$26)):INDEX($C$1:$C$13701,MAX(1,ROW()-1))),MIN(INDEX($C$1:$C$13701,MIN(13701,ROW()+1)):INDEX($C$1:$C$13701,MIN(13701,ROW()+設定!$B$26))))*10^(設定!$B$27/20)),1,0))</f>
        <v>0</v>
      </c>
      <c r="G13330" s="33" t="n">
        <f aca="false">$G13329+IF($F13330=1,1,0)</f>
        <v>6</v>
      </c>
      <c r="H13330" s="0" t="str">
        <f aca="false">IF($F13330=1,$G13330,"")</f>
        <v/>
      </c>
    </row>
    <row r="13331" customFormat="false" ht="15" hidden="false" customHeight="false" outlineLevel="0" collapsed="false">
      <c r="A13331" s="30"/>
      <c r="B13331" s="31"/>
      <c r="C13331" s="32" t="str">
        <f aca="false">IF($A13331="","",IF(設定!$B$21="dB",10^($B13331/20),ABS($B13331)))</f>
        <v/>
      </c>
      <c r="D13331" s="32" t="str">
        <f aca="false">IF($A13331="","",$A13331^2)</f>
        <v/>
      </c>
      <c r="E13331" s="32" t="str">
        <f aca="false">IF($A13331="","",IF($C13331&lt;=0,"",1/$C13331^2))</f>
        <v/>
      </c>
      <c r="F13331" s="33" t="n">
        <f aca="false">IF(OR(ROW()-設定!$B$30&lt;2,ROW()+設定!$B$30&gt;13701,N($A13331)&lt;=0,N(INDEX($A$2:$A$13701,MIN(13700,MAX(1,ROW()-1+設定!$B$30))))&lt;=0,$A13331&lt;設定!$B$28,$A13331&gt;設定!$B$29),0,IF(AND($C13331&gt;=MAX(INDEX($C$1:$C$13701,MAX(1,ROW()-設定!$B$24)):INDEX($C$1:$C$13701,MAX(1,ROW()-1))),$C13331&gt;MAX(INDEX($C$1:$C$13701,MIN(13701,ROW()+1)):INDEX($C$1:$C$13701,MIN(13701,ROW()+設定!$B$24))),$C13331&gt;=設定!$B$32,$C13331&gt;=MAX(MIN(INDEX($C$1:$C$13701,MAX(1,ROW()-設定!$B$26)):INDEX($C$1:$C$13701,MAX(1,ROW()-1))),MIN(INDEX($C$1:$C$13701,MIN(13701,ROW()+1)):INDEX($C$1:$C$13701,MIN(13701,ROW()+設定!$B$26))))*10^(設定!$B$27/20)),1,0))</f>
        <v>0</v>
      </c>
      <c r="G13331" s="33" t="n">
        <f aca="false">$G13330+IF($F13331=1,1,0)</f>
        <v>6</v>
      </c>
      <c r="H13331" s="0" t="str">
        <f aca="false">IF($F13331=1,$G13331,"")</f>
        <v/>
      </c>
    </row>
    <row r="13332" customFormat="false" ht="15" hidden="false" customHeight="false" outlineLevel="0" collapsed="false">
      <c r="A13332" s="30"/>
      <c r="B13332" s="31"/>
      <c r="C13332" s="32" t="str">
        <f aca="false">IF($A13332="","",IF(設定!$B$21="dB",10^($B13332/20),ABS($B13332)))</f>
        <v/>
      </c>
      <c r="D13332" s="32" t="str">
        <f aca="false">IF($A13332="","",$A13332^2)</f>
        <v/>
      </c>
      <c r="E13332" s="32" t="str">
        <f aca="false">IF($A13332="","",IF($C13332&lt;=0,"",1/$C13332^2))</f>
        <v/>
      </c>
      <c r="F13332" s="33" t="n">
        <f aca="false">IF(OR(ROW()-設定!$B$30&lt;2,ROW()+設定!$B$30&gt;13701,N($A13332)&lt;=0,N(INDEX($A$2:$A$13701,MIN(13700,MAX(1,ROW()-1+設定!$B$30))))&lt;=0,$A13332&lt;設定!$B$28,$A13332&gt;設定!$B$29),0,IF(AND($C13332&gt;=MAX(INDEX($C$1:$C$13701,MAX(1,ROW()-設定!$B$24)):INDEX($C$1:$C$13701,MAX(1,ROW()-1))),$C13332&gt;MAX(INDEX($C$1:$C$13701,MIN(13701,ROW()+1)):INDEX($C$1:$C$13701,MIN(13701,ROW()+設定!$B$24))),$C13332&gt;=設定!$B$32,$C13332&gt;=MAX(MIN(INDEX($C$1:$C$13701,MAX(1,ROW()-設定!$B$26)):INDEX($C$1:$C$13701,MAX(1,ROW()-1))),MIN(INDEX($C$1:$C$13701,MIN(13701,ROW()+1)):INDEX($C$1:$C$13701,MIN(13701,ROW()+設定!$B$26))))*10^(設定!$B$27/20)),1,0))</f>
        <v>0</v>
      </c>
      <c r="G13332" s="33" t="n">
        <f aca="false">$G13331+IF($F13332=1,1,0)</f>
        <v>6</v>
      </c>
      <c r="H13332" s="0" t="str">
        <f aca="false">IF($F13332=1,$G13332,"")</f>
        <v/>
      </c>
    </row>
    <row r="13333" customFormat="false" ht="15" hidden="false" customHeight="false" outlineLevel="0" collapsed="false">
      <c r="A13333" s="30"/>
      <c r="B13333" s="31"/>
      <c r="C13333" s="32" t="str">
        <f aca="false">IF($A13333="","",IF(設定!$B$21="dB",10^($B13333/20),ABS($B13333)))</f>
        <v/>
      </c>
      <c r="D13333" s="32" t="str">
        <f aca="false">IF($A13333="","",$A13333^2)</f>
        <v/>
      </c>
      <c r="E13333" s="32" t="str">
        <f aca="false">IF($A13333="","",IF($C13333&lt;=0,"",1/$C13333^2))</f>
        <v/>
      </c>
      <c r="F13333" s="33" t="n">
        <f aca="false">IF(OR(ROW()-設定!$B$30&lt;2,ROW()+設定!$B$30&gt;13701,N($A13333)&lt;=0,N(INDEX($A$2:$A$13701,MIN(13700,MAX(1,ROW()-1+設定!$B$30))))&lt;=0,$A13333&lt;設定!$B$28,$A13333&gt;設定!$B$29),0,IF(AND($C13333&gt;=MAX(INDEX($C$1:$C$13701,MAX(1,ROW()-設定!$B$24)):INDEX($C$1:$C$13701,MAX(1,ROW()-1))),$C13333&gt;MAX(INDEX($C$1:$C$13701,MIN(13701,ROW()+1)):INDEX($C$1:$C$13701,MIN(13701,ROW()+設定!$B$24))),$C13333&gt;=設定!$B$32,$C13333&gt;=MAX(MIN(INDEX($C$1:$C$13701,MAX(1,ROW()-設定!$B$26)):INDEX($C$1:$C$13701,MAX(1,ROW()-1))),MIN(INDEX($C$1:$C$13701,MIN(13701,ROW()+1)):INDEX($C$1:$C$13701,MIN(13701,ROW()+設定!$B$26))))*10^(設定!$B$27/20)),1,0))</f>
        <v>0</v>
      </c>
      <c r="G13333" s="33" t="n">
        <f aca="false">$G13332+IF($F13333=1,1,0)</f>
        <v>6</v>
      </c>
      <c r="H13333" s="0" t="str">
        <f aca="false">IF($F13333=1,$G13333,"")</f>
        <v/>
      </c>
    </row>
    <row r="13334" customFormat="false" ht="15" hidden="false" customHeight="false" outlineLevel="0" collapsed="false">
      <c r="A13334" s="30"/>
      <c r="B13334" s="31"/>
      <c r="C13334" s="32" t="str">
        <f aca="false">IF($A13334="","",IF(設定!$B$21="dB",10^($B13334/20),ABS($B13334)))</f>
        <v/>
      </c>
      <c r="D13334" s="32" t="str">
        <f aca="false">IF($A13334="","",$A13334^2)</f>
        <v/>
      </c>
      <c r="E13334" s="32" t="str">
        <f aca="false">IF($A13334="","",IF($C13334&lt;=0,"",1/$C13334^2))</f>
        <v/>
      </c>
      <c r="F13334" s="33" t="n">
        <f aca="false">IF(OR(ROW()-設定!$B$30&lt;2,ROW()+設定!$B$30&gt;13701,N($A13334)&lt;=0,N(INDEX($A$2:$A$13701,MIN(13700,MAX(1,ROW()-1+設定!$B$30))))&lt;=0,$A13334&lt;設定!$B$28,$A13334&gt;設定!$B$29),0,IF(AND($C13334&gt;=MAX(INDEX($C$1:$C$13701,MAX(1,ROW()-設定!$B$24)):INDEX($C$1:$C$13701,MAX(1,ROW()-1))),$C13334&gt;MAX(INDEX($C$1:$C$13701,MIN(13701,ROW()+1)):INDEX($C$1:$C$13701,MIN(13701,ROW()+設定!$B$24))),$C13334&gt;=設定!$B$32,$C13334&gt;=MAX(MIN(INDEX($C$1:$C$13701,MAX(1,ROW()-設定!$B$26)):INDEX($C$1:$C$13701,MAX(1,ROW()-1))),MIN(INDEX($C$1:$C$13701,MIN(13701,ROW()+1)):INDEX($C$1:$C$13701,MIN(13701,ROW()+設定!$B$26))))*10^(設定!$B$27/20)),1,0))</f>
        <v>0</v>
      </c>
      <c r="G13334" s="33" t="n">
        <f aca="false">$G13333+IF($F13334=1,1,0)</f>
        <v>6</v>
      </c>
      <c r="H13334" s="0" t="str">
        <f aca="false">IF($F13334=1,$G13334,"")</f>
        <v/>
      </c>
    </row>
    <row r="13335" customFormat="false" ht="15" hidden="false" customHeight="false" outlineLevel="0" collapsed="false">
      <c r="A13335" s="30"/>
      <c r="B13335" s="31"/>
      <c r="C13335" s="32" t="str">
        <f aca="false">IF($A13335="","",IF(設定!$B$21="dB",10^($B13335/20),ABS($B13335)))</f>
        <v/>
      </c>
      <c r="D13335" s="32" t="str">
        <f aca="false">IF($A13335="","",$A13335^2)</f>
        <v/>
      </c>
      <c r="E13335" s="32" t="str">
        <f aca="false">IF($A13335="","",IF($C13335&lt;=0,"",1/$C13335^2))</f>
        <v/>
      </c>
      <c r="F13335" s="33" t="n">
        <f aca="false">IF(OR(ROW()-設定!$B$30&lt;2,ROW()+設定!$B$30&gt;13701,N($A13335)&lt;=0,N(INDEX($A$2:$A$13701,MIN(13700,MAX(1,ROW()-1+設定!$B$30))))&lt;=0,$A13335&lt;設定!$B$28,$A13335&gt;設定!$B$29),0,IF(AND($C13335&gt;=MAX(INDEX($C$1:$C$13701,MAX(1,ROW()-設定!$B$24)):INDEX($C$1:$C$13701,MAX(1,ROW()-1))),$C13335&gt;MAX(INDEX($C$1:$C$13701,MIN(13701,ROW()+1)):INDEX($C$1:$C$13701,MIN(13701,ROW()+設定!$B$24))),$C13335&gt;=設定!$B$32,$C13335&gt;=MAX(MIN(INDEX($C$1:$C$13701,MAX(1,ROW()-設定!$B$26)):INDEX($C$1:$C$13701,MAX(1,ROW()-1))),MIN(INDEX($C$1:$C$13701,MIN(13701,ROW()+1)):INDEX($C$1:$C$13701,MIN(13701,ROW()+設定!$B$26))))*10^(設定!$B$27/20)),1,0))</f>
        <v>0</v>
      </c>
      <c r="G13335" s="33" t="n">
        <f aca="false">$G13334+IF($F13335=1,1,0)</f>
        <v>6</v>
      </c>
      <c r="H13335" s="0" t="str">
        <f aca="false">IF($F13335=1,$G13335,"")</f>
        <v/>
      </c>
    </row>
    <row r="13336" customFormat="false" ht="15" hidden="false" customHeight="false" outlineLevel="0" collapsed="false">
      <c r="A13336" s="30"/>
      <c r="B13336" s="31"/>
      <c r="C13336" s="32" t="str">
        <f aca="false">IF($A13336="","",IF(設定!$B$21="dB",10^($B13336/20),ABS($B13336)))</f>
        <v/>
      </c>
      <c r="D13336" s="32" t="str">
        <f aca="false">IF($A13336="","",$A13336^2)</f>
        <v/>
      </c>
      <c r="E13336" s="32" t="str">
        <f aca="false">IF($A13336="","",IF($C13336&lt;=0,"",1/$C13336^2))</f>
        <v/>
      </c>
      <c r="F13336" s="33" t="n">
        <f aca="false">IF(OR(ROW()-設定!$B$30&lt;2,ROW()+設定!$B$30&gt;13701,N($A13336)&lt;=0,N(INDEX($A$2:$A$13701,MIN(13700,MAX(1,ROW()-1+設定!$B$30))))&lt;=0,$A13336&lt;設定!$B$28,$A13336&gt;設定!$B$29),0,IF(AND($C13336&gt;=MAX(INDEX($C$1:$C$13701,MAX(1,ROW()-設定!$B$24)):INDEX($C$1:$C$13701,MAX(1,ROW()-1))),$C13336&gt;MAX(INDEX($C$1:$C$13701,MIN(13701,ROW()+1)):INDEX($C$1:$C$13701,MIN(13701,ROW()+設定!$B$24))),$C13336&gt;=設定!$B$32,$C13336&gt;=MAX(MIN(INDEX($C$1:$C$13701,MAX(1,ROW()-設定!$B$26)):INDEX($C$1:$C$13701,MAX(1,ROW()-1))),MIN(INDEX($C$1:$C$13701,MIN(13701,ROW()+1)):INDEX($C$1:$C$13701,MIN(13701,ROW()+設定!$B$26))))*10^(設定!$B$27/20)),1,0))</f>
        <v>0</v>
      </c>
      <c r="G13336" s="33" t="n">
        <f aca="false">$G13335+IF($F13336=1,1,0)</f>
        <v>6</v>
      </c>
      <c r="H13336" s="0" t="str">
        <f aca="false">IF($F13336=1,$G13336,"")</f>
        <v/>
      </c>
    </row>
    <row r="13337" customFormat="false" ht="15" hidden="false" customHeight="false" outlineLevel="0" collapsed="false">
      <c r="A13337" s="30"/>
      <c r="B13337" s="31"/>
      <c r="C13337" s="32" t="str">
        <f aca="false">IF($A13337="","",IF(設定!$B$21="dB",10^($B13337/20),ABS($B13337)))</f>
        <v/>
      </c>
      <c r="D13337" s="32" t="str">
        <f aca="false">IF($A13337="","",$A13337^2)</f>
        <v/>
      </c>
      <c r="E13337" s="32" t="str">
        <f aca="false">IF($A13337="","",IF($C13337&lt;=0,"",1/$C13337^2))</f>
        <v/>
      </c>
      <c r="F13337" s="33" t="n">
        <f aca="false">IF(OR(ROW()-設定!$B$30&lt;2,ROW()+設定!$B$30&gt;13701,N($A13337)&lt;=0,N(INDEX($A$2:$A$13701,MIN(13700,MAX(1,ROW()-1+設定!$B$30))))&lt;=0,$A13337&lt;設定!$B$28,$A13337&gt;設定!$B$29),0,IF(AND($C13337&gt;=MAX(INDEX($C$1:$C$13701,MAX(1,ROW()-設定!$B$24)):INDEX($C$1:$C$13701,MAX(1,ROW()-1))),$C13337&gt;MAX(INDEX($C$1:$C$13701,MIN(13701,ROW()+1)):INDEX($C$1:$C$13701,MIN(13701,ROW()+設定!$B$24))),$C13337&gt;=設定!$B$32,$C13337&gt;=MAX(MIN(INDEX($C$1:$C$13701,MAX(1,ROW()-設定!$B$26)):INDEX($C$1:$C$13701,MAX(1,ROW()-1))),MIN(INDEX($C$1:$C$13701,MIN(13701,ROW()+1)):INDEX($C$1:$C$13701,MIN(13701,ROW()+設定!$B$26))))*10^(設定!$B$27/20)),1,0))</f>
        <v>0</v>
      </c>
      <c r="G13337" s="33" t="n">
        <f aca="false">$G13336+IF($F13337=1,1,0)</f>
        <v>6</v>
      </c>
      <c r="H13337" s="0" t="str">
        <f aca="false">IF($F13337=1,$G13337,"")</f>
        <v/>
      </c>
    </row>
    <row r="13338" customFormat="false" ht="15" hidden="false" customHeight="false" outlineLevel="0" collapsed="false">
      <c r="A13338" s="30"/>
      <c r="B13338" s="31"/>
      <c r="C13338" s="32" t="str">
        <f aca="false">IF($A13338="","",IF(設定!$B$21="dB",10^($B13338/20),ABS($B13338)))</f>
        <v/>
      </c>
      <c r="D13338" s="32" t="str">
        <f aca="false">IF($A13338="","",$A13338^2)</f>
        <v/>
      </c>
      <c r="E13338" s="32" t="str">
        <f aca="false">IF($A13338="","",IF($C13338&lt;=0,"",1/$C13338^2))</f>
        <v/>
      </c>
      <c r="F13338" s="33" t="n">
        <f aca="false">IF(OR(ROW()-設定!$B$30&lt;2,ROW()+設定!$B$30&gt;13701,N($A13338)&lt;=0,N(INDEX($A$2:$A$13701,MIN(13700,MAX(1,ROW()-1+設定!$B$30))))&lt;=0,$A13338&lt;設定!$B$28,$A13338&gt;設定!$B$29),0,IF(AND($C13338&gt;=MAX(INDEX($C$1:$C$13701,MAX(1,ROW()-設定!$B$24)):INDEX($C$1:$C$13701,MAX(1,ROW()-1))),$C13338&gt;MAX(INDEX($C$1:$C$13701,MIN(13701,ROW()+1)):INDEX($C$1:$C$13701,MIN(13701,ROW()+設定!$B$24))),$C13338&gt;=設定!$B$32,$C13338&gt;=MAX(MIN(INDEX($C$1:$C$13701,MAX(1,ROW()-設定!$B$26)):INDEX($C$1:$C$13701,MAX(1,ROW()-1))),MIN(INDEX($C$1:$C$13701,MIN(13701,ROW()+1)):INDEX($C$1:$C$13701,MIN(13701,ROW()+設定!$B$26))))*10^(設定!$B$27/20)),1,0))</f>
        <v>0</v>
      </c>
      <c r="G13338" s="33" t="n">
        <f aca="false">$G13337+IF($F13338=1,1,0)</f>
        <v>6</v>
      </c>
      <c r="H13338" s="0" t="str">
        <f aca="false">IF($F13338=1,$G13338,"")</f>
        <v/>
      </c>
    </row>
    <row r="13339" customFormat="false" ht="15" hidden="false" customHeight="false" outlineLevel="0" collapsed="false">
      <c r="A13339" s="30"/>
      <c r="B13339" s="31"/>
      <c r="C13339" s="32" t="str">
        <f aca="false">IF($A13339="","",IF(設定!$B$21="dB",10^($B13339/20),ABS($B13339)))</f>
        <v/>
      </c>
      <c r="D13339" s="32" t="str">
        <f aca="false">IF($A13339="","",$A13339^2)</f>
        <v/>
      </c>
      <c r="E13339" s="32" t="str">
        <f aca="false">IF($A13339="","",IF($C13339&lt;=0,"",1/$C13339^2))</f>
        <v/>
      </c>
      <c r="F13339" s="33" t="n">
        <f aca="false">IF(OR(ROW()-設定!$B$30&lt;2,ROW()+設定!$B$30&gt;13701,N($A13339)&lt;=0,N(INDEX($A$2:$A$13701,MIN(13700,MAX(1,ROW()-1+設定!$B$30))))&lt;=0,$A13339&lt;設定!$B$28,$A13339&gt;設定!$B$29),0,IF(AND($C13339&gt;=MAX(INDEX($C$1:$C$13701,MAX(1,ROW()-設定!$B$24)):INDEX($C$1:$C$13701,MAX(1,ROW()-1))),$C13339&gt;MAX(INDEX($C$1:$C$13701,MIN(13701,ROW()+1)):INDEX($C$1:$C$13701,MIN(13701,ROW()+設定!$B$24))),$C13339&gt;=設定!$B$32,$C13339&gt;=MAX(MIN(INDEX($C$1:$C$13701,MAX(1,ROW()-設定!$B$26)):INDEX($C$1:$C$13701,MAX(1,ROW()-1))),MIN(INDEX($C$1:$C$13701,MIN(13701,ROW()+1)):INDEX($C$1:$C$13701,MIN(13701,ROW()+設定!$B$26))))*10^(設定!$B$27/20)),1,0))</f>
        <v>0</v>
      </c>
      <c r="G13339" s="33" t="n">
        <f aca="false">$G13338+IF($F13339=1,1,0)</f>
        <v>6</v>
      </c>
      <c r="H13339" s="0" t="str">
        <f aca="false">IF($F13339=1,$G13339,"")</f>
        <v/>
      </c>
    </row>
    <row r="13340" customFormat="false" ht="15" hidden="false" customHeight="false" outlineLevel="0" collapsed="false">
      <c r="A13340" s="30"/>
      <c r="B13340" s="31"/>
      <c r="C13340" s="32" t="str">
        <f aca="false">IF($A13340="","",IF(設定!$B$21="dB",10^($B13340/20),ABS($B13340)))</f>
        <v/>
      </c>
      <c r="D13340" s="32" t="str">
        <f aca="false">IF($A13340="","",$A13340^2)</f>
        <v/>
      </c>
      <c r="E13340" s="32" t="str">
        <f aca="false">IF($A13340="","",IF($C13340&lt;=0,"",1/$C13340^2))</f>
        <v/>
      </c>
      <c r="F13340" s="33" t="n">
        <f aca="false">IF(OR(ROW()-設定!$B$30&lt;2,ROW()+設定!$B$30&gt;13701,N($A13340)&lt;=0,N(INDEX($A$2:$A$13701,MIN(13700,MAX(1,ROW()-1+設定!$B$30))))&lt;=0,$A13340&lt;設定!$B$28,$A13340&gt;設定!$B$29),0,IF(AND($C13340&gt;=MAX(INDEX($C$1:$C$13701,MAX(1,ROW()-設定!$B$24)):INDEX($C$1:$C$13701,MAX(1,ROW()-1))),$C13340&gt;MAX(INDEX($C$1:$C$13701,MIN(13701,ROW()+1)):INDEX($C$1:$C$13701,MIN(13701,ROW()+設定!$B$24))),$C13340&gt;=設定!$B$32,$C13340&gt;=MAX(MIN(INDEX($C$1:$C$13701,MAX(1,ROW()-設定!$B$26)):INDEX($C$1:$C$13701,MAX(1,ROW()-1))),MIN(INDEX($C$1:$C$13701,MIN(13701,ROW()+1)):INDEX($C$1:$C$13701,MIN(13701,ROW()+設定!$B$26))))*10^(設定!$B$27/20)),1,0))</f>
        <v>0</v>
      </c>
      <c r="G13340" s="33" t="n">
        <f aca="false">$G13339+IF($F13340=1,1,0)</f>
        <v>6</v>
      </c>
      <c r="H13340" s="0" t="str">
        <f aca="false">IF($F13340=1,$G13340,"")</f>
        <v/>
      </c>
    </row>
    <row r="13341" customFormat="false" ht="15" hidden="false" customHeight="false" outlineLevel="0" collapsed="false">
      <c r="A13341" s="30"/>
      <c r="B13341" s="31"/>
      <c r="C13341" s="32" t="str">
        <f aca="false">IF($A13341="","",IF(設定!$B$21="dB",10^($B13341/20),ABS($B13341)))</f>
        <v/>
      </c>
      <c r="D13341" s="32" t="str">
        <f aca="false">IF($A13341="","",$A13341^2)</f>
        <v/>
      </c>
      <c r="E13341" s="32" t="str">
        <f aca="false">IF($A13341="","",IF($C13341&lt;=0,"",1/$C13341^2))</f>
        <v/>
      </c>
      <c r="F13341" s="33" t="n">
        <f aca="false">IF(OR(ROW()-設定!$B$30&lt;2,ROW()+設定!$B$30&gt;13701,N($A13341)&lt;=0,N(INDEX($A$2:$A$13701,MIN(13700,MAX(1,ROW()-1+設定!$B$30))))&lt;=0,$A13341&lt;設定!$B$28,$A13341&gt;設定!$B$29),0,IF(AND($C13341&gt;=MAX(INDEX($C$1:$C$13701,MAX(1,ROW()-設定!$B$24)):INDEX($C$1:$C$13701,MAX(1,ROW()-1))),$C13341&gt;MAX(INDEX($C$1:$C$13701,MIN(13701,ROW()+1)):INDEX($C$1:$C$13701,MIN(13701,ROW()+設定!$B$24))),$C13341&gt;=設定!$B$32,$C13341&gt;=MAX(MIN(INDEX($C$1:$C$13701,MAX(1,ROW()-設定!$B$26)):INDEX($C$1:$C$13701,MAX(1,ROW()-1))),MIN(INDEX($C$1:$C$13701,MIN(13701,ROW()+1)):INDEX($C$1:$C$13701,MIN(13701,ROW()+設定!$B$26))))*10^(設定!$B$27/20)),1,0))</f>
        <v>0</v>
      </c>
      <c r="G13341" s="33" t="n">
        <f aca="false">$G13340+IF($F13341=1,1,0)</f>
        <v>6</v>
      </c>
      <c r="H13341" s="0" t="str">
        <f aca="false">IF($F13341=1,$G13341,"")</f>
        <v/>
      </c>
    </row>
    <row r="13342" customFormat="false" ht="15" hidden="false" customHeight="false" outlineLevel="0" collapsed="false">
      <c r="A13342" s="30"/>
      <c r="B13342" s="31"/>
      <c r="C13342" s="32" t="str">
        <f aca="false">IF($A13342="","",IF(設定!$B$21="dB",10^($B13342/20),ABS($B13342)))</f>
        <v/>
      </c>
      <c r="D13342" s="32" t="str">
        <f aca="false">IF($A13342="","",$A13342^2)</f>
        <v/>
      </c>
      <c r="E13342" s="32" t="str">
        <f aca="false">IF($A13342="","",IF($C13342&lt;=0,"",1/$C13342^2))</f>
        <v/>
      </c>
      <c r="F13342" s="33" t="n">
        <f aca="false">IF(OR(ROW()-設定!$B$30&lt;2,ROW()+設定!$B$30&gt;13701,N($A13342)&lt;=0,N(INDEX($A$2:$A$13701,MIN(13700,MAX(1,ROW()-1+設定!$B$30))))&lt;=0,$A13342&lt;設定!$B$28,$A13342&gt;設定!$B$29),0,IF(AND($C13342&gt;=MAX(INDEX($C$1:$C$13701,MAX(1,ROW()-設定!$B$24)):INDEX($C$1:$C$13701,MAX(1,ROW()-1))),$C13342&gt;MAX(INDEX($C$1:$C$13701,MIN(13701,ROW()+1)):INDEX($C$1:$C$13701,MIN(13701,ROW()+設定!$B$24))),$C13342&gt;=設定!$B$32,$C13342&gt;=MAX(MIN(INDEX($C$1:$C$13701,MAX(1,ROW()-設定!$B$26)):INDEX($C$1:$C$13701,MAX(1,ROW()-1))),MIN(INDEX($C$1:$C$13701,MIN(13701,ROW()+1)):INDEX($C$1:$C$13701,MIN(13701,ROW()+設定!$B$26))))*10^(設定!$B$27/20)),1,0))</f>
        <v>0</v>
      </c>
      <c r="G13342" s="33" t="n">
        <f aca="false">$G13341+IF($F13342=1,1,0)</f>
        <v>6</v>
      </c>
      <c r="H13342" s="0" t="str">
        <f aca="false">IF($F13342=1,$G13342,"")</f>
        <v/>
      </c>
    </row>
    <row r="13343" customFormat="false" ht="15" hidden="false" customHeight="false" outlineLevel="0" collapsed="false">
      <c r="A13343" s="30"/>
      <c r="B13343" s="31"/>
      <c r="C13343" s="32" t="str">
        <f aca="false">IF($A13343="","",IF(設定!$B$21="dB",10^($B13343/20),ABS($B13343)))</f>
        <v/>
      </c>
      <c r="D13343" s="32" t="str">
        <f aca="false">IF($A13343="","",$A13343^2)</f>
        <v/>
      </c>
      <c r="E13343" s="32" t="str">
        <f aca="false">IF($A13343="","",IF($C13343&lt;=0,"",1/$C13343^2))</f>
        <v/>
      </c>
      <c r="F13343" s="33" t="n">
        <f aca="false">IF(OR(ROW()-設定!$B$30&lt;2,ROW()+設定!$B$30&gt;13701,N($A13343)&lt;=0,N(INDEX($A$2:$A$13701,MIN(13700,MAX(1,ROW()-1+設定!$B$30))))&lt;=0,$A13343&lt;設定!$B$28,$A13343&gt;設定!$B$29),0,IF(AND($C13343&gt;=MAX(INDEX($C$1:$C$13701,MAX(1,ROW()-設定!$B$24)):INDEX($C$1:$C$13701,MAX(1,ROW()-1))),$C13343&gt;MAX(INDEX($C$1:$C$13701,MIN(13701,ROW()+1)):INDEX($C$1:$C$13701,MIN(13701,ROW()+設定!$B$24))),$C13343&gt;=設定!$B$32,$C13343&gt;=MAX(MIN(INDEX($C$1:$C$13701,MAX(1,ROW()-設定!$B$26)):INDEX($C$1:$C$13701,MAX(1,ROW()-1))),MIN(INDEX($C$1:$C$13701,MIN(13701,ROW()+1)):INDEX($C$1:$C$13701,MIN(13701,ROW()+設定!$B$26))))*10^(設定!$B$27/20)),1,0))</f>
        <v>0</v>
      </c>
      <c r="G13343" s="33" t="n">
        <f aca="false">$G13342+IF($F13343=1,1,0)</f>
        <v>6</v>
      </c>
      <c r="H13343" s="0" t="str">
        <f aca="false">IF($F13343=1,$G13343,"")</f>
        <v/>
      </c>
    </row>
    <row r="13344" customFormat="false" ht="15" hidden="false" customHeight="false" outlineLevel="0" collapsed="false">
      <c r="A13344" s="30"/>
      <c r="B13344" s="31"/>
      <c r="C13344" s="32" t="str">
        <f aca="false">IF($A13344="","",IF(設定!$B$21="dB",10^($B13344/20),ABS($B13344)))</f>
        <v/>
      </c>
      <c r="D13344" s="32" t="str">
        <f aca="false">IF($A13344="","",$A13344^2)</f>
        <v/>
      </c>
      <c r="E13344" s="32" t="str">
        <f aca="false">IF($A13344="","",IF($C13344&lt;=0,"",1/$C13344^2))</f>
        <v/>
      </c>
      <c r="F13344" s="33" t="n">
        <f aca="false">IF(OR(ROW()-設定!$B$30&lt;2,ROW()+設定!$B$30&gt;13701,N($A13344)&lt;=0,N(INDEX($A$2:$A$13701,MIN(13700,MAX(1,ROW()-1+設定!$B$30))))&lt;=0,$A13344&lt;設定!$B$28,$A13344&gt;設定!$B$29),0,IF(AND($C13344&gt;=MAX(INDEX($C$1:$C$13701,MAX(1,ROW()-設定!$B$24)):INDEX($C$1:$C$13701,MAX(1,ROW()-1))),$C13344&gt;MAX(INDEX($C$1:$C$13701,MIN(13701,ROW()+1)):INDEX($C$1:$C$13701,MIN(13701,ROW()+設定!$B$24))),$C13344&gt;=設定!$B$32,$C13344&gt;=MAX(MIN(INDEX($C$1:$C$13701,MAX(1,ROW()-設定!$B$26)):INDEX($C$1:$C$13701,MAX(1,ROW()-1))),MIN(INDEX($C$1:$C$13701,MIN(13701,ROW()+1)):INDEX($C$1:$C$13701,MIN(13701,ROW()+設定!$B$26))))*10^(設定!$B$27/20)),1,0))</f>
        <v>0</v>
      </c>
      <c r="G13344" s="33" t="n">
        <f aca="false">$G13343+IF($F13344=1,1,0)</f>
        <v>6</v>
      </c>
      <c r="H13344" s="0" t="str">
        <f aca="false">IF($F13344=1,$G13344,"")</f>
        <v/>
      </c>
    </row>
    <row r="13345" customFormat="false" ht="15" hidden="false" customHeight="false" outlineLevel="0" collapsed="false">
      <c r="A13345" s="30"/>
      <c r="B13345" s="31"/>
      <c r="C13345" s="32" t="str">
        <f aca="false">IF($A13345="","",IF(設定!$B$21="dB",10^($B13345/20),ABS($B13345)))</f>
        <v/>
      </c>
      <c r="D13345" s="32" t="str">
        <f aca="false">IF($A13345="","",$A13345^2)</f>
        <v/>
      </c>
      <c r="E13345" s="32" t="str">
        <f aca="false">IF($A13345="","",IF($C13345&lt;=0,"",1/$C13345^2))</f>
        <v/>
      </c>
      <c r="F13345" s="33" t="n">
        <f aca="false">IF(OR(ROW()-設定!$B$30&lt;2,ROW()+設定!$B$30&gt;13701,N($A13345)&lt;=0,N(INDEX($A$2:$A$13701,MIN(13700,MAX(1,ROW()-1+設定!$B$30))))&lt;=0,$A13345&lt;設定!$B$28,$A13345&gt;設定!$B$29),0,IF(AND($C13345&gt;=MAX(INDEX($C$1:$C$13701,MAX(1,ROW()-設定!$B$24)):INDEX($C$1:$C$13701,MAX(1,ROW()-1))),$C13345&gt;MAX(INDEX($C$1:$C$13701,MIN(13701,ROW()+1)):INDEX($C$1:$C$13701,MIN(13701,ROW()+設定!$B$24))),$C13345&gt;=設定!$B$32,$C13345&gt;=MAX(MIN(INDEX($C$1:$C$13701,MAX(1,ROW()-設定!$B$26)):INDEX($C$1:$C$13701,MAX(1,ROW()-1))),MIN(INDEX($C$1:$C$13701,MIN(13701,ROW()+1)):INDEX($C$1:$C$13701,MIN(13701,ROW()+設定!$B$26))))*10^(設定!$B$27/20)),1,0))</f>
        <v>0</v>
      </c>
      <c r="G13345" s="33" t="n">
        <f aca="false">$G13344+IF($F13345=1,1,0)</f>
        <v>6</v>
      </c>
      <c r="H13345" s="0" t="str">
        <f aca="false">IF($F13345=1,$G13345,"")</f>
        <v/>
      </c>
    </row>
    <row r="13346" customFormat="false" ht="15" hidden="false" customHeight="false" outlineLevel="0" collapsed="false">
      <c r="A13346" s="30"/>
      <c r="B13346" s="31"/>
      <c r="C13346" s="32" t="str">
        <f aca="false">IF($A13346="","",IF(設定!$B$21="dB",10^($B13346/20),ABS($B13346)))</f>
        <v/>
      </c>
      <c r="D13346" s="32" t="str">
        <f aca="false">IF($A13346="","",$A13346^2)</f>
        <v/>
      </c>
      <c r="E13346" s="32" t="str">
        <f aca="false">IF($A13346="","",IF($C13346&lt;=0,"",1/$C13346^2))</f>
        <v/>
      </c>
      <c r="F13346" s="33" t="n">
        <f aca="false">IF(OR(ROW()-設定!$B$30&lt;2,ROW()+設定!$B$30&gt;13701,N($A13346)&lt;=0,N(INDEX($A$2:$A$13701,MIN(13700,MAX(1,ROW()-1+設定!$B$30))))&lt;=0,$A13346&lt;設定!$B$28,$A13346&gt;設定!$B$29),0,IF(AND($C13346&gt;=MAX(INDEX($C$1:$C$13701,MAX(1,ROW()-設定!$B$24)):INDEX($C$1:$C$13701,MAX(1,ROW()-1))),$C13346&gt;MAX(INDEX($C$1:$C$13701,MIN(13701,ROW()+1)):INDEX($C$1:$C$13701,MIN(13701,ROW()+設定!$B$24))),$C13346&gt;=設定!$B$32,$C13346&gt;=MAX(MIN(INDEX($C$1:$C$13701,MAX(1,ROW()-設定!$B$26)):INDEX($C$1:$C$13701,MAX(1,ROW()-1))),MIN(INDEX($C$1:$C$13701,MIN(13701,ROW()+1)):INDEX($C$1:$C$13701,MIN(13701,ROW()+設定!$B$26))))*10^(設定!$B$27/20)),1,0))</f>
        <v>0</v>
      </c>
      <c r="G13346" s="33" t="n">
        <f aca="false">$G13345+IF($F13346=1,1,0)</f>
        <v>6</v>
      </c>
      <c r="H13346" s="0" t="str">
        <f aca="false">IF($F13346=1,$G13346,"")</f>
        <v/>
      </c>
    </row>
    <row r="13347" customFormat="false" ht="15" hidden="false" customHeight="false" outlineLevel="0" collapsed="false">
      <c r="A13347" s="30"/>
      <c r="B13347" s="31"/>
      <c r="C13347" s="32" t="str">
        <f aca="false">IF($A13347="","",IF(設定!$B$21="dB",10^($B13347/20),ABS($B13347)))</f>
        <v/>
      </c>
      <c r="D13347" s="32" t="str">
        <f aca="false">IF($A13347="","",$A13347^2)</f>
        <v/>
      </c>
      <c r="E13347" s="32" t="str">
        <f aca="false">IF($A13347="","",IF($C13347&lt;=0,"",1/$C13347^2))</f>
        <v/>
      </c>
      <c r="F13347" s="33" t="n">
        <f aca="false">IF(OR(ROW()-設定!$B$30&lt;2,ROW()+設定!$B$30&gt;13701,N($A13347)&lt;=0,N(INDEX($A$2:$A$13701,MIN(13700,MAX(1,ROW()-1+設定!$B$30))))&lt;=0,$A13347&lt;設定!$B$28,$A13347&gt;設定!$B$29),0,IF(AND($C13347&gt;=MAX(INDEX($C$1:$C$13701,MAX(1,ROW()-設定!$B$24)):INDEX($C$1:$C$13701,MAX(1,ROW()-1))),$C13347&gt;MAX(INDEX($C$1:$C$13701,MIN(13701,ROW()+1)):INDEX($C$1:$C$13701,MIN(13701,ROW()+設定!$B$24))),$C13347&gt;=設定!$B$32,$C13347&gt;=MAX(MIN(INDEX($C$1:$C$13701,MAX(1,ROW()-設定!$B$26)):INDEX($C$1:$C$13701,MAX(1,ROW()-1))),MIN(INDEX($C$1:$C$13701,MIN(13701,ROW()+1)):INDEX($C$1:$C$13701,MIN(13701,ROW()+設定!$B$26))))*10^(設定!$B$27/20)),1,0))</f>
        <v>0</v>
      </c>
      <c r="G13347" s="33" t="n">
        <f aca="false">$G13346+IF($F13347=1,1,0)</f>
        <v>6</v>
      </c>
      <c r="H13347" s="0" t="str">
        <f aca="false">IF($F13347=1,$G13347,"")</f>
        <v/>
      </c>
    </row>
    <row r="13348" customFormat="false" ht="15" hidden="false" customHeight="false" outlineLevel="0" collapsed="false">
      <c r="A13348" s="30"/>
      <c r="B13348" s="31"/>
      <c r="C13348" s="32" t="str">
        <f aca="false">IF($A13348="","",IF(設定!$B$21="dB",10^($B13348/20),ABS($B13348)))</f>
        <v/>
      </c>
      <c r="D13348" s="32" t="str">
        <f aca="false">IF($A13348="","",$A13348^2)</f>
        <v/>
      </c>
      <c r="E13348" s="32" t="str">
        <f aca="false">IF($A13348="","",IF($C13348&lt;=0,"",1/$C13348^2))</f>
        <v/>
      </c>
      <c r="F13348" s="33" t="n">
        <f aca="false">IF(OR(ROW()-設定!$B$30&lt;2,ROW()+設定!$B$30&gt;13701,N($A13348)&lt;=0,N(INDEX($A$2:$A$13701,MIN(13700,MAX(1,ROW()-1+設定!$B$30))))&lt;=0,$A13348&lt;設定!$B$28,$A13348&gt;設定!$B$29),0,IF(AND($C13348&gt;=MAX(INDEX($C$1:$C$13701,MAX(1,ROW()-設定!$B$24)):INDEX($C$1:$C$13701,MAX(1,ROW()-1))),$C13348&gt;MAX(INDEX($C$1:$C$13701,MIN(13701,ROW()+1)):INDEX($C$1:$C$13701,MIN(13701,ROW()+設定!$B$24))),$C13348&gt;=設定!$B$32,$C13348&gt;=MAX(MIN(INDEX($C$1:$C$13701,MAX(1,ROW()-設定!$B$26)):INDEX($C$1:$C$13701,MAX(1,ROW()-1))),MIN(INDEX($C$1:$C$13701,MIN(13701,ROW()+1)):INDEX($C$1:$C$13701,MIN(13701,ROW()+設定!$B$26))))*10^(設定!$B$27/20)),1,0))</f>
        <v>0</v>
      </c>
      <c r="G13348" s="33" t="n">
        <f aca="false">$G13347+IF($F13348=1,1,0)</f>
        <v>6</v>
      </c>
      <c r="H13348" s="0" t="str">
        <f aca="false">IF($F13348=1,$G13348,"")</f>
        <v/>
      </c>
    </row>
    <row r="13349" customFormat="false" ht="15" hidden="false" customHeight="false" outlineLevel="0" collapsed="false">
      <c r="A13349" s="30"/>
      <c r="B13349" s="31"/>
      <c r="C13349" s="32" t="str">
        <f aca="false">IF($A13349="","",IF(設定!$B$21="dB",10^($B13349/20),ABS($B13349)))</f>
        <v/>
      </c>
      <c r="D13349" s="32" t="str">
        <f aca="false">IF($A13349="","",$A13349^2)</f>
        <v/>
      </c>
      <c r="E13349" s="32" t="str">
        <f aca="false">IF($A13349="","",IF($C13349&lt;=0,"",1/$C13349^2))</f>
        <v/>
      </c>
      <c r="F13349" s="33" t="n">
        <f aca="false">IF(OR(ROW()-設定!$B$30&lt;2,ROW()+設定!$B$30&gt;13701,N($A13349)&lt;=0,N(INDEX($A$2:$A$13701,MIN(13700,MAX(1,ROW()-1+設定!$B$30))))&lt;=0,$A13349&lt;設定!$B$28,$A13349&gt;設定!$B$29),0,IF(AND($C13349&gt;=MAX(INDEX($C$1:$C$13701,MAX(1,ROW()-設定!$B$24)):INDEX($C$1:$C$13701,MAX(1,ROW()-1))),$C13349&gt;MAX(INDEX($C$1:$C$13701,MIN(13701,ROW()+1)):INDEX($C$1:$C$13701,MIN(13701,ROW()+設定!$B$24))),$C13349&gt;=設定!$B$32,$C13349&gt;=MAX(MIN(INDEX($C$1:$C$13701,MAX(1,ROW()-設定!$B$26)):INDEX($C$1:$C$13701,MAX(1,ROW()-1))),MIN(INDEX($C$1:$C$13701,MIN(13701,ROW()+1)):INDEX($C$1:$C$13701,MIN(13701,ROW()+設定!$B$26))))*10^(設定!$B$27/20)),1,0))</f>
        <v>0</v>
      </c>
      <c r="G13349" s="33" t="n">
        <f aca="false">$G13348+IF($F13349=1,1,0)</f>
        <v>6</v>
      </c>
      <c r="H13349" s="0" t="str">
        <f aca="false">IF($F13349=1,$G13349,"")</f>
        <v/>
      </c>
    </row>
    <row r="13350" customFormat="false" ht="15" hidden="false" customHeight="false" outlineLevel="0" collapsed="false">
      <c r="A13350" s="30"/>
      <c r="B13350" s="31"/>
      <c r="C13350" s="32" t="str">
        <f aca="false">IF($A13350="","",IF(設定!$B$21="dB",10^($B13350/20),ABS($B13350)))</f>
        <v/>
      </c>
      <c r="D13350" s="32" t="str">
        <f aca="false">IF($A13350="","",$A13350^2)</f>
        <v/>
      </c>
      <c r="E13350" s="32" t="str">
        <f aca="false">IF($A13350="","",IF($C13350&lt;=0,"",1/$C13350^2))</f>
        <v/>
      </c>
      <c r="F13350" s="33" t="n">
        <f aca="false">IF(OR(ROW()-設定!$B$30&lt;2,ROW()+設定!$B$30&gt;13701,N($A13350)&lt;=0,N(INDEX($A$2:$A$13701,MIN(13700,MAX(1,ROW()-1+設定!$B$30))))&lt;=0,$A13350&lt;設定!$B$28,$A13350&gt;設定!$B$29),0,IF(AND($C13350&gt;=MAX(INDEX($C$1:$C$13701,MAX(1,ROW()-設定!$B$24)):INDEX($C$1:$C$13701,MAX(1,ROW()-1))),$C13350&gt;MAX(INDEX($C$1:$C$13701,MIN(13701,ROW()+1)):INDEX($C$1:$C$13701,MIN(13701,ROW()+設定!$B$24))),$C13350&gt;=設定!$B$32,$C13350&gt;=MAX(MIN(INDEX($C$1:$C$13701,MAX(1,ROW()-設定!$B$26)):INDEX($C$1:$C$13701,MAX(1,ROW()-1))),MIN(INDEX($C$1:$C$13701,MIN(13701,ROW()+1)):INDEX($C$1:$C$13701,MIN(13701,ROW()+設定!$B$26))))*10^(設定!$B$27/20)),1,0))</f>
        <v>0</v>
      </c>
      <c r="G13350" s="33" t="n">
        <f aca="false">$G13349+IF($F13350=1,1,0)</f>
        <v>6</v>
      </c>
      <c r="H13350" s="0" t="str">
        <f aca="false">IF($F13350=1,$G13350,"")</f>
        <v/>
      </c>
    </row>
    <row r="13351" customFormat="false" ht="15" hidden="false" customHeight="false" outlineLevel="0" collapsed="false">
      <c r="A13351" s="30"/>
      <c r="B13351" s="31"/>
      <c r="C13351" s="32" t="str">
        <f aca="false">IF($A13351="","",IF(設定!$B$21="dB",10^($B13351/20),ABS($B13351)))</f>
        <v/>
      </c>
      <c r="D13351" s="32" t="str">
        <f aca="false">IF($A13351="","",$A13351^2)</f>
        <v/>
      </c>
      <c r="E13351" s="32" t="str">
        <f aca="false">IF($A13351="","",IF($C13351&lt;=0,"",1/$C13351^2))</f>
        <v/>
      </c>
      <c r="F13351" s="33" t="n">
        <f aca="false">IF(OR(ROW()-設定!$B$30&lt;2,ROW()+設定!$B$30&gt;13701,N($A13351)&lt;=0,N(INDEX($A$2:$A$13701,MIN(13700,MAX(1,ROW()-1+設定!$B$30))))&lt;=0,$A13351&lt;設定!$B$28,$A13351&gt;設定!$B$29),0,IF(AND($C13351&gt;=MAX(INDEX($C$1:$C$13701,MAX(1,ROW()-設定!$B$24)):INDEX($C$1:$C$13701,MAX(1,ROW()-1))),$C13351&gt;MAX(INDEX($C$1:$C$13701,MIN(13701,ROW()+1)):INDEX($C$1:$C$13701,MIN(13701,ROW()+設定!$B$24))),$C13351&gt;=設定!$B$32,$C13351&gt;=MAX(MIN(INDEX($C$1:$C$13701,MAX(1,ROW()-設定!$B$26)):INDEX($C$1:$C$13701,MAX(1,ROW()-1))),MIN(INDEX($C$1:$C$13701,MIN(13701,ROW()+1)):INDEX($C$1:$C$13701,MIN(13701,ROW()+設定!$B$26))))*10^(設定!$B$27/20)),1,0))</f>
        <v>0</v>
      </c>
      <c r="G13351" s="33" t="n">
        <f aca="false">$G13350+IF($F13351=1,1,0)</f>
        <v>6</v>
      </c>
      <c r="H13351" s="0" t="str">
        <f aca="false">IF($F13351=1,$G13351,"")</f>
        <v/>
      </c>
    </row>
    <row r="13352" customFormat="false" ht="15" hidden="false" customHeight="false" outlineLevel="0" collapsed="false">
      <c r="A13352" s="30"/>
      <c r="B13352" s="31"/>
      <c r="C13352" s="32" t="str">
        <f aca="false">IF($A13352="","",IF(設定!$B$21="dB",10^($B13352/20),ABS($B13352)))</f>
        <v/>
      </c>
      <c r="D13352" s="32" t="str">
        <f aca="false">IF($A13352="","",$A13352^2)</f>
        <v/>
      </c>
      <c r="E13352" s="32" t="str">
        <f aca="false">IF($A13352="","",IF($C13352&lt;=0,"",1/$C13352^2))</f>
        <v/>
      </c>
      <c r="F13352" s="33" t="n">
        <f aca="false">IF(OR(ROW()-設定!$B$30&lt;2,ROW()+設定!$B$30&gt;13701,N($A13352)&lt;=0,N(INDEX($A$2:$A$13701,MIN(13700,MAX(1,ROW()-1+設定!$B$30))))&lt;=0,$A13352&lt;設定!$B$28,$A13352&gt;設定!$B$29),0,IF(AND($C13352&gt;=MAX(INDEX($C$1:$C$13701,MAX(1,ROW()-設定!$B$24)):INDEX($C$1:$C$13701,MAX(1,ROW()-1))),$C13352&gt;MAX(INDEX($C$1:$C$13701,MIN(13701,ROW()+1)):INDEX($C$1:$C$13701,MIN(13701,ROW()+設定!$B$24))),$C13352&gt;=設定!$B$32,$C13352&gt;=MAX(MIN(INDEX($C$1:$C$13701,MAX(1,ROW()-設定!$B$26)):INDEX($C$1:$C$13701,MAX(1,ROW()-1))),MIN(INDEX($C$1:$C$13701,MIN(13701,ROW()+1)):INDEX($C$1:$C$13701,MIN(13701,ROW()+設定!$B$26))))*10^(設定!$B$27/20)),1,0))</f>
        <v>0</v>
      </c>
      <c r="G13352" s="33" t="n">
        <f aca="false">$G13351+IF($F13352=1,1,0)</f>
        <v>6</v>
      </c>
      <c r="H13352" s="0" t="str">
        <f aca="false">IF($F13352=1,$G13352,"")</f>
        <v/>
      </c>
    </row>
    <row r="13353" customFormat="false" ht="15" hidden="false" customHeight="false" outlineLevel="0" collapsed="false">
      <c r="A13353" s="30"/>
      <c r="B13353" s="31"/>
      <c r="C13353" s="32" t="str">
        <f aca="false">IF($A13353="","",IF(設定!$B$21="dB",10^($B13353/20),ABS($B13353)))</f>
        <v/>
      </c>
      <c r="D13353" s="32" t="str">
        <f aca="false">IF($A13353="","",$A13353^2)</f>
        <v/>
      </c>
      <c r="E13353" s="32" t="str">
        <f aca="false">IF($A13353="","",IF($C13353&lt;=0,"",1/$C13353^2))</f>
        <v/>
      </c>
      <c r="F13353" s="33" t="n">
        <f aca="false">IF(OR(ROW()-設定!$B$30&lt;2,ROW()+設定!$B$30&gt;13701,N($A13353)&lt;=0,N(INDEX($A$2:$A$13701,MIN(13700,MAX(1,ROW()-1+設定!$B$30))))&lt;=0,$A13353&lt;設定!$B$28,$A13353&gt;設定!$B$29),0,IF(AND($C13353&gt;=MAX(INDEX($C$1:$C$13701,MAX(1,ROW()-設定!$B$24)):INDEX($C$1:$C$13701,MAX(1,ROW()-1))),$C13353&gt;MAX(INDEX($C$1:$C$13701,MIN(13701,ROW()+1)):INDEX($C$1:$C$13701,MIN(13701,ROW()+設定!$B$24))),$C13353&gt;=設定!$B$32,$C13353&gt;=MAX(MIN(INDEX($C$1:$C$13701,MAX(1,ROW()-設定!$B$26)):INDEX($C$1:$C$13701,MAX(1,ROW()-1))),MIN(INDEX($C$1:$C$13701,MIN(13701,ROW()+1)):INDEX($C$1:$C$13701,MIN(13701,ROW()+設定!$B$26))))*10^(設定!$B$27/20)),1,0))</f>
        <v>0</v>
      </c>
      <c r="G13353" s="33" t="n">
        <f aca="false">$G13352+IF($F13353=1,1,0)</f>
        <v>6</v>
      </c>
      <c r="H13353" s="0" t="str">
        <f aca="false">IF($F13353=1,$G13353,"")</f>
        <v/>
      </c>
    </row>
    <row r="13354" customFormat="false" ht="15" hidden="false" customHeight="false" outlineLevel="0" collapsed="false">
      <c r="A13354" s="30"/>
      <c r="B13354" s="31"/>
      <c r="C13354" s="32" t="str">
        <f aca="false">IF($A13354="","",IF(設定!$B$21="dB",10^($B13354/20),ABS($B13354)))</f>
        <v/>
      </c>
      <c r="D13354" s="32" t="str">
        <f aca="false">IF($A13354="","",$A13354^2)</f>
        <v/>
      </c>
      <c r="E13354" s="32" t="str">
        <f aca="false">IF($A13354="","",IF($C13354&lt;=0,"",1/$C13354^2))</f>
        <v/>
      </c>
      <c r="F13354" s="33" t="n">
        <f aca="false">IF(OR(ROW()-設定!$B$30&lt;2,ROW()+設定!$B$30&gt;13701,N($A13354)&lt;=0,N(INDEX($A$2:$A$13701,MIN(13700,MAX(1,ROW()-1+設定!$B$30))))&lt;=0,$A13354&lt;設定!$B$28,$A13354&gt;設定!$B$29),0,IF(AND($C13354&gt;=MAX(INDEX($C$1:$C$13701,MAX(1,ROW()-設定!$B$24)):INDEX($C$1:$C$13701,MAX(1,ROW()-1))),$C13354&gt;MAX(INDEX($C$1:$C$13701,MIN(13701,ROW()+1)):INDEX($C$1:$C$13701,MIN(13701,ROW()+設定!$B$24))),$C13354&gt;=設定!$B$32,$C13354&gt;=MAX(MIN(INDEX($C$1:$C$13701,MAX(1,ROW()-設定!$B$26)):INDEX($C$1:$C$13701,MAX(1,ROW()-1))),MIN(INDEX($C$1:$C$13701,MIN(13701,ROW()+1)):INDEX($C$1:$C$13701,MIN(13701,ROW()+設定!$B$26))))*10^(設定!$B$27/20)),1,0))</f>
        <v>0</v>
      </c>
      <c r="G13354" s="33" t="n">
        <f aca="false">$G13353+IF($F13354=1,1,0)</f>
        <v>6</v>
      </c>
      <c r="H13354" s="0" t="str">
        <f aca="false">IF($F13354=1,$G13354,"")</f>
        <v/>
      </c>
    </row>
    <row r="13355" customFormat="false" ht="15" hidden="false" customHeight="false" outlineLevel="0" collapsed="false">
      <c r="A13355" s="30"/>
      <c r="B13355" s="31"/>
      <c r="C13355" s="32" t="str">
        <f aca="false">IF($A13355="","",IF(設定!$B$21="dB",10^($B13355/20),ABS($B13355)))</f>
        <v/>
      </c>
      <c r="D13355" s="32" t="str">
        <f aca="false">IF($A13355="","",$A13355^2)</f>
        <v/>
      </c>
      <c r="E13355" s="32" t="str">
        <f aca="false">IF($A13355="","",IF($C13355&lt;=0,"",1/$C13355^2))</f>
        <v/>
      </c>
      <c r="F13355" s="33" t="n">
        <f aca="false">IF(OR(ROW()-設定!$B$30&lt;2,ROW()+設定!$B$30&gt;13701,N($A13355)&lt;=0,N(INDEX($A$2:$A$13701,MIN(13700,MAX(1,ROW()-1+設定!$B$30))))&lt;=0,$A13355&lt;設定!$B$28,$A13355&gt;設定!$B$29),0,IF(AND($C13355&gt;=MAX(INDEX($C$1:$C$13701,MAX(1,ROW()-設定!$B$24)):INDEX($C$1:$C$13701,MAX(1,ROW()-1))),$C13355&gt;MAX(INDEX($C$1:$C$13701,MIN(13701,ROW()+1)):INDEX($C$1:$C$13701,MIN(13701,ROW()+設定!$B$24))),$C13355&gt;=設定!$B$32,$C13355&gt;=MAX(MIN(INDEX($C$1:$C$13701,MAX(1,ROW()-設定!$B$26)):INDEX($C$1:$C$13701,MAX(1,ROW()-1))),MIN(INDEX($C$1:$C$13701,MIN(13701,ROW()+1)):INDEX($C$1:$C$13701,MIN(13701,ROW()+設定!$B$26))))*10^(設定!$B$27/20)),1,0))</f>
        <v>0</v>
      </c>
      <c r="G13355" s="33" t="n">
        <f aca="false">$G13354+IF($F13355=1,1,0)</f>
        <v>6</v>
      </c>
      <c r="H13355" s="0" t="str">
        <f aca="false">IF($F13355=1,$G13355,"")</f>
        <v/>
      </c>
    </row>
    <row r="13356" customFormat="false" ht="15" hidden="false" customHeight="false" outlineLevel="0" collapsed="false">
      <c r="A13356" s="30"/>
      <c r="B13356" s="31"/>
      <c r="C13356" s="32" t="str">
        <f aca="false">IF($A13356="","",IF(設定!$B$21="dB",10^($B13356/20),ABS($B13356)))</f>
        <v/>
      </c>
      <c r="D13356" s="32" t="str">
        <f aca="false">IF($A13356="","",$A13356^2)</f>
        <v/>
      </c>
      <c r="E13356" s="32" t="str">
        <f aca="false">IF($A13356="","",IF($C13356&lt;=0,"",1/$C13356^2))</f>
        <v/>
      </c>
      <c r="F13356" s="33" t="n">
        <f aca="false">IF(OR(ROW()-設定!$B$30&lt;2,ROW()+設定!$B$30&gt;13701,N($A13356)&lt;=0,N(INDEX($A$2:$A$13701,MIN(13700,MAX(1,ROW()-1+設定!$B$30))))&lt;=0,$A13356&lt;設定!$B$28,$A13356&gt;設定!$B$29),0,IF(AND($C13356&gt;=MAX(INDEX($C$1:$C$13701,MAX(1,ROW()-設定!$B$24)):INDEX($C$1:$C$13701,MAX(1,ROW()-1))),$C13356&gt;MAX(INDEX($C$1:$C$13701,MIN(13701,ROW()+1)):INDEX($C$1:$C$13701,MIN(13701,ROW()+設定!$B$24))),$C13356&gt;=設定!$B$32,$C13356&gt;=MAX(MIN(INDEX($C$1:$C$13701,MAX(1,ROW()-設定!$B$26)):INDEX($C$1:$C$13701,MAX(1,ROW()-1))),MIN(INDEX($C$1:$C$13701,MIN(13701,ROW()+1)):INDEX($C$1:$C$13701,MIN(13701,ROW()+設定!$B$26))))*10^(設定!$B$27/20)),1,0))</f>
        <v>0</v>
      </c>
      <c r="G13356" s="33" t="n">
        <f aca="false">$G13355+IF($F13356=1,1,0)</f>
        <v>6</v>
      </c>
      <c r="H13356" s="0" t="str">
        <f aca="false">IF($F13356=1,$G13356,"")</f>
        <v/>
      </c>
    </row>
    <row r="13357" customFormat="false" ht="15" hidden="false" customHeight="false" outlineLevel="0" collapsed="false">
      <c r="A13357" s="30"/>
      <c r="B13357" s="31"/>
      <c r="C13357" s="32" t="str">
        <f aca="false">IF($A13357="","",IF(設定!$B$21="dB",10^($B13357/20),ABS($B13357)))</f>
        <v/>
      </c>
      <c r="D13357" s="32" t="str">
        <f aca="false">IF($A13357="","",$A13357^2)</f>
        <v/>
      </c>
      <c r="E13357" s="32" t="str">
        <f aca="false">IF($A13357="","",IF($C13357&lt;=0,"",1/$C13357^2))</f>
        <v/>
      </c>
      <c r="F13357" s="33" t="n">
        <f aca="false">IF(OR(ROW()-設定!$B$30&lt;2,ROW()+設定!$B$30&gt;13701,N($A13357)&lt;=0,N(INDEX($A$2:$A$13701,MIN(13700,MAX(1,ROW()-1+設定!$B$30))))&lt;=0,$A13357&lt;設定!$B$28,$A13357&gt;設定!$B$29),0,IF(AND($C13357&gt;=MAX(INDEX($C$1:$C$13701,MAX(1,ROW()-設定!$B$24)):INDEX($C$1:$C$13701,MAX(1,ROW()-1))),$C13357&gt;MAX(INDEX($C$1:$C$13701,MIN(13701,ROW()+1)):INDEX($C$1:$C$13701,MIN(13701,ROW()+設定!$B$24))),$C13357&gt;=設定!$B$32,$C13357&gt;=MAX(MIN(INDEX($C$1:$C$13701,MAX(1,ROW()-設定!$B$26)):INDEX($C$1:$C$13701,MAX(1,ROW()-1))),MIN(INDEX($C$1:$C$13701,MIN(13701,ROW()+1)):INDEX($C$1:$C$13701,MIN(13701,ROW()+設定!$B$26))))*10^(設定!$B$27/20)),1,0))</f>
        <v>0</v>
      </c>
      <c r="G13357" s="33" t="n">
        <f aca="false">$G13356+IF($F13357=1,1,0)</f>
        <v>6</v>
      </c>
      <c r="H13357" s="0" t="str">
        <f aca="false">IF($F13357=1,$G13357,"")</f>
        <v/>
      </c>
    </row>
    <row r="13358" customFormat="false" ht="15" hidden="false" customHeight="false" outlineLevel="0" collapsed="false">
      <c r="A13358" s="30"/>
      <c r="B13358" s="31"/>
      <c r="C13358" s="32" t="str">
        <f aca="false">IF($A13358="","",IF(設定!$B$21="dB",10^($B13358/20),ABS($B13358)))</f>
        <v/>
      </c>
      <c r="D13358" s="32" t="str">
        <f aca="false">IF($A13358="","",$A13358^2)</f>
        <v/>
      </c>
      <c r="E13358" s="32" t="str">
        <f aca="false">IF($A13358="","",IF($C13358&lt;=0,"",1/$C13358^2))</f>
        <v/>
      </c>
      <c r="F13358" s="33" t="n">
        <f aca="false">IF(OR(ROW()-設定!$B$30&lt;2,ROW()+設定!$B$30&gt;13701,N($A13358)&lt;=0,N(INDEX($A$2:$A$13701,MIN(13700,MAX(1,ROW()-1+設定!$B$30))))&lt;=0,$A13358&lt;設定!$B$28,$A13358&gt;設定!$B$29),0,IF(AND($C13358&gt;=MAX(INDEX($C$1:$C$13701,MAX(1,ROW()-設定!$B$24)):INDEX($C$1:$C$13701,MAX(1,ROW()-1))),$C13358&gt;MAX(INDEX($C$1:$C$13701,MIN(13701,ROW()+1)):INDEX($C$1:$C$13701,MIN(13701,ROW()+設定!$B$24))),$C13358&gt;=設定!$B$32,$C13358&gt;=MAX(MIN(INDEX($C$1:$C$13701,MAX(1,ROW()-設定!$B$26)):INDEX($C$1:$C$13701,MAX(1,ROW()-1))),MIN(INDEX($C$1:$C$13701,MIN(13701,ROW()+1)):INDEX($C$1:$C$13701,MIN(13701,ROW()+設定!$B$26))))*10^(設定!$B$27/20)),1,0))</f>
        <v>0</v>
      </c>
      <c r="G13358" s="33" t="n">
        <f aca="false">$G13357+IF($F13358=1,1,0)</f>
        <v>6</v>
      </c>
      <c r="H13358" s="0" t="str">
        <f aca="false">IF($F13358=1,$G13358,"")</f>
        <v/>
      </c>
    </row>
    <row r="13359" customFormat="false" ht="15" hidden="false" customHeight="false" outlineLevel="0" collapsed="false">
      <c r="A13359" s="30"/>
      <c r="B13359" s="31"/>
      <c r="C13359" s="32" t="str">
        <f aca="false">IF($A13359="","",IF(設定!$B$21="dB",10^($B13359/20),ABS($B13359)))</f>
        <v/>
      </c>
      <c r="D13359" s="32" t="str">
        <f aca="false">IF($A13359="","",$A13359^2)</f>
        <v/>
      </c>
      <c r="E13359" s="32" t="str">
        <f aca="false">IF($A13359="","",IF($C13359&lt;=0,"",1/$C13359^2))</f>
        <v/>
      </c>
      <c r="F13359" s="33" t="n">
        <f aca="false">IF(OR(ROW()-設定!$B$30&lt;2,ROW()+設定!$B$30&gt;13701,N($A13359)&lt;=0,N(INDEX($A$2:$A$13701,MIN(13700,MAX(1,ROW()-1+設定!$B$30))))&lt;=0,$A13359&lt;設定!$B$28,$A13359&gt;設定!$B$29),0,IF(AND($C13359&gt;=MAX(INDEX($C$1:$C$13701,MAX(1,ROW()-設定!$B$24)):INDEX($C$1:$C$13701,MAX(1,ROW()-1))),$C13359&gt;MAX(INDEX($C$1:$C$13701,MIN(13701,ROW()+1)):INDEX($C$1:$C$13701,MIN(13701,ROW()+設定!$B$24))),$C13359&gt;=設定!$B$32,$C13359&gt;=MAX(MIN(INDEX($C$1:$C$13701,MAX(1,ROW()-設定!$B$26)):INDEX($C$1:$C$13701,MAX(1,ROW()-1))),MIN(INDEX($C$1:$C$13701,MIN(13701,ROW()+1)):INDEX($C$1:$C$13701,MIN(13701,ROW()+設定!$B$26))))*10^(設定!$B$27/20)),1,0))</f>
        <v>0</v>
      </c>
      <c r="G13359" s="33" t="n">
        <f aca="false">$G13358+IF($F13359=1,1,0)</f>
        <v>6</v>
      </c>
      <c r="H13359" s="0" t="str">
        <f aca="false">IF($F13359=1,$G13359,"")</f>
        <v/>
      </c>
    </row>
    <row r="13360" customFormat="false" ht="15" hidden="false" customHeight="false" outlineLevel="0" collapsed="false">
      <c r="A13360" s="30"/>
      <c r="B13360" s="31"/>
      <c r="C13360" s="32" t="str">
        <f aca="false">IF($A13360="","",IF(設定!$B$21="dB",10^($B13360/20),ABS($B13360)))</f>
        <v/>
      </c>
      <c r="D13360" s="32" t="str">
        <f aca="false">IF($A13360="","",$A13360^2)</f>
        <v/>
      </c>
      <c r="E13360" s="32" t="str">
        <f aca="false">IF($A13360="","",IF($C13360&lt;=0,"",1/$C13360^2))</f>
        <v/>
      </c>
      <c r="F13360" s="33" t="n">
        <f aca="false">IF(OR(ROW()-設定!$B$30&lt;2,ROW()+設定!$B$30&gt;13701,N($A13360)&lt;=0,N(INDEX($A$2:$A$13701,MIN(13700,MAX(1,ROW()-1+設定!$B$30))))&lt;=0,$A13360&lt;設定!$B$28,$A13360&gt;設定!$B$29),0,IF(AND($C13360&gt;=MAX(INDEX($C$1:$C$13701,MAX(1,ROW()-設定!$B$24)):INDEX($C$1:$C$13701,MAX(1,ROW()-1))),$C13360&gt;MAX(INDEX($C$1:$C$13701,MIN(13701,ROW()+1)):INDEX($C$1:$C$13701,MIN(13701,ROW()+設定!$B$24))),$C13360&gt;=設定!$B$32,$C13360&gt;=MAX(MIN(INDEX($C$1:$C$13701,MAX(1,ROW()-設定!$B$26)):INDEX($C$1:$C$13701,MAX(1,ROW()-1))),MIN(INDEX($C$1:$C$13701,MIN(13701,ROW()+1)):INDEX($C$1:$C$13701,MIN(13701,ROW()+設定!$B$26))))*10^(設定!$B$27/20)),1,0))</f>
        <v>0</v>
      </c>
      <c r="G13360" s="33" t="n">
        <f aca="false">$G13359+IF($F13360=1,1,0)</f>
        <v>6</v>
      </c>
      <c r="H13360" s="0" t="str">
        <f aca="false">IF($F13360=1,$G13360,"")</f>
        <v/>
      </c>
    </row>
    <row r="13361" customFormat="false" ht="15" hidden="false" customHeight="false" outlineLevel="0" collapsed="false">
      <c r="A13361" s="30"/>
      <c r="B13361" s="31"/>
      <c r="C13361" s="32" t="str">
        <f aca="false">IF($A13361="","",IF(設定!$B$21="dB",10^($B13361/20),ABS($B13361)))</f>
        <v/>
      </c>
      <c r="D13361" s="32" t="str">
        <f aca="false">IF($A13361="","",$A13361^2)</f>
        <v/>
      </c>
      <c r="E13361" s="32" t="str">
        <f aca="false">IF($A13361="","",IF($C13361&lt;=0,"",1/$C13361^2))</f>
        <v/>
      </c>
      <c r="F13361" s="33" t="n">
        <f aca="false">IF(OR(ROW()-設定!$B$30&lt;2,ROW()+設定!$B$30&gt;13701,N($A13361)&lt;=0,N(INDEX($A$2:$A$13701,MIN(13700,MAX(1,ROW()-1+設定!$B$30))))&lt;=0,$A13361&lt;設定!$B$28,$A13361&gt;設定!$B$29),0,IF(AND($C13361&gt;=MAX(INDEX($C$1:$C$13701,MAX(1,ROW()-設定!$B$24)):INDEX($C$1:$C$13701,MAX(1,ROW()-1))),$C13361&gt;MAX(INDEX($C$1:$C$13701,MIN(13701,ROW()+1)):INDEX($C$1:$C$13701,MIN(13701,ROW()+設定!$B$24))),$C13361&gt;=設定!$B$32,$C13361&gt;=MAX(MIN(INDEX($C$1:$C$13701,MAX(1,ROW()-設定!$B$26)):INDEX($C$1:$C$13701,MAX(1,ROW()-1))),MIN(INDEX($C$1:$C$13701,MIN(13701,ROW()+1)):INDEX($C$1:$C$13701,MIN(13701,ROW()+設定!$B$26))))*10^(設定!$B$27/20)),1,0))</f>
        <v>0</v>
      </c>
      <c r="G13361" s="33" t="n">
        <f aca="false">$G13360+IF($F13361=1,1,0)</f>
        <v>6</v>
      </c>
      <c r="H13361" s="0" t="str">
        <f aca="false">IF($F13361=1,$G13361,"")</f>
        <v/>
      </c>
    </row>
    <row r="13362" customFormat="false" ht="15" hidden="false" customHeight="false" outlineLevel="0" collapsed="false">
      <c r="A13362" s="30"/>
      <c r="B13362" s="31"/>
      <c r="C13362" s="32" t="str">
        <f aca="false">IF($A13362="","",IF(設定!$B$21="dB",10^($B13362/20),ABS($B13362)))</f>
        <v/>
      </c>
      <c r="D13362" s="32" t="str">
        <f aca="false">IF($A13362="","",$A13362^2)</f>
        <v/>
      </c>
      <c r="E13362" s="32" t="str">
        <f aca="false">IF($A13362="","",IF($C13362&lt;=0,"",1/$C13362^2))</f>
        <v/>
      </c>
      <c r="F13362" s="33" t="n">
        <f aca="false">IF(OR(ROW()-設定!$B$30&lt;2,ROW()+設定!$B$30&gt;13701,N($A13362)&lt;=0,N(INDEX($A$2:$A$13701,MIN(13700,MAX(1,ROW()-1+設定!$B$30))))&lt;=0,$A13362&lt;設定!$B$28,$A13362&gt;設定!$B$29),0,IF(AND($C13362&gt;=MAX(INDEX($C$1:$C$13701,MAX(1,ROW()-設定!$B$24)):INDEX($C$1:$C$13701,MAX(1,ROW()-1))),$C13362&gt;MAX(INDEX($C$1:$C$13701,MIN(13701,ROW()+1)):INDEX($C$1:$C$13701,MIN(13701,ROW()+設定!$B$24))),$C13362&gt;=設定!$B$32,$C13362&gt;=MAX(MIN(INDEX($C$1:$C$13701,MAX(1,ROW()-設定!$B$26)):INDEX($C$1:$C$13701,MAX(1,ROW()-1))),MIN(INDEX($C$1:$C$13701,MIN(13701,ROW()+1)):INDEX($C$1:$C$13701,MIN(13701,ROW()+設定!$B$26))))*10^(設定!$B$27/20)),1,0))</f>
        <v>0</v>
      </c>
      <c r="G13362" s="33" t="n">
        <f aca="false">$G13361+IF($F13362=1,1,0)</f>
        <v>6</v>
      </c>
      <c r="H13362" s="0" t="str">
        <f aca="false">IF($F13362=1,$G13362,"")</f>
        <v/>
      </c>
    </row>
    <row r="13363" customFormat="false" ht="15" hidden="false" customHeight="false" outlineLevel="0" collapsed="false">
      <c r="A13363" s="30"/>
      <c r="B13363" s="31"/>
      <c r="C13363" s="32" t="str">
        <f aca="false">IF($A13363="","",IF(設定!$B$21="dB",10^($B13363/20),ABS($B13363)))</f>
        <v/>
      </c>
      <c r="D13363" s="32" t="str">
        <f aca="false">IF($A13363="","",$A13363^2)</f>
        <v/>
      </c>
      <c r="E13363" s="32" t="str">
        <f aca="false">IF($A13363="","",IF($C13363&lt;=0,"",1/$C13363^2))</f>
        <v/>
      </c>
      <c r="F13363" s="33" t="n">
        <f aca="false">IF(OR(ROW()-設定!$B$30&lt;2,ROW()+設定!$B$30&gt;13701,N($A13363)&lt;=0,N(INDEX($A$2:$A$13701,MIN(13700,MAX(1,ROW()-1+設定!$B$30))))&lt;=0,$A13363&lt;設定!$B$28,$A13363&gt;設定!$B$29),0,IF(AND($C13363&gt;=MAX(INDEX($C$1:$C$13701,MAX(1,ROW()-設定!$B$24)):INDEX($C$1:$C$13701,MAX(1,ROW()-1))),$C13363&gt;MAX(INDEX($C$1:$C$13701,MIN(13701,ROW()+1)):INDEX($C$1:$C$13701,MIN(13701,ROW()+設定!$B$24))),$C13363&gt;=設定!$B$32,$C13363&gt;=MAX(MIN(INDEX($C$1:$C$13701,MAX(1,ROW()-設定!$B$26)):INDEX($C$1:$C$13701,MAX(1,ROW()-1))),MIN(INDEX($C$1:$C$13701,MIN(13701,ROW()+1)):INDEX($C$1:$C$13701,MIN(13701,ROW()+設定!$B$26))))*10^(設定!$B$27/20)),1,0))</f>
        <v>0</v>
      </c>
      <c r="G13363" s="33" t="n">
        <f aca="false">$G13362+IF($F13363=1,1,0)</f>
        <v>6</v>
      </c>
      <c r="H13363" s="0" t="str">
        <f aca="false">IF($F13363=1,$G13363,"")</f>
        <v/>
      </c>
    </row>
    <row r="13364" customFormat="false" ht="15" hidden="false" customHeight="false" outlineLevel="0" collapsed="false">
      <c r="A13364" s="30"/>
      <c r="B13364" s="31"/>
      <c r="C13364" s="32" t="str">
        <f aca="false">IF($A13364="","",IF(設定!$B$21="dB",10^($B13364/20),ABS($B13364)))</f>
        <v/>
      </c>
      <c r="D13364" s="32" t="str">
        <f aca="false">IF($A13364="","",$A13364^2)</f>
        <v/>
      </c>
      <c r="E13364" s="32" t="str">
        <f aca="false">IF($A13364="","",IF($C13364&lt;=0,"",1/$C13364^2))</f>
        <v/>
      </c>
      <c r="F13364" s="33" t="n">
        <f aca="false">IF(OR(ROW()-設定!$B$30&lt;2,ROW()+設定!$B$30&gt;13701,N($A13364)&lt;=0,N(INDEX($A$2:$A$13701,MIN(13700,MAX(1,ROW()-1+設定!$B$30))))&lt;=0,$A13364&lt;設定!$B$28,$A13364&gt;設定!$B$29),0,IF(AND($C13364&gt;=MAX(INDEX($C$1:$C$13701,MAX(1,ROW()-設定!$B$24)):INDEX($C$1:$C$13701,MAX(1,ROW()-1))),$C13364&gt;MAX(INDEX($C$1:$C$13701,MIN(13701,ROW()+1)):INDEX($C$1:$C$13701,MIN(13701,ROW()+設定!$B$24))),$C13364&gt;=設定!$B$32,$C13364&gt;=MAX(MIN(INDEX($C$1:$C$13701,MAX(1,ROW()-設定!$B$26)):INDEX($C$1:$C$13701,MAX(1,ROW()-1))),MIN(INDEX($C$1:$C$13701,MIN(13701,ROW()+1)):INDEX($C$1:$C$13701,MIN(13701,ROW()+設定!$B$26))))*10^(設定!$B$27/20)),1,0))</f>
        <v>0</v>
      </c>
      <c r="G13364" s="33" t="n">
        <f aca="false">$G13363+IF($F13364=1,1,0)</f>
        <v>6</v>
      </c>
      <c r="H13364" s="0" t="str">
        <f aca="false">IF($F13364=1,$G13364,"")</f>
        <v/>
      </c>
    </row>
    <row r="13365" customFormat="false" ht="15" hidden="false" customHeight="false" outlineLevel="0" collapsed="false">
      <c r="A13365" s="30"/>
      <c r="B13365" s="31"/>
      <c r="C13365" s="32" t="str">
        <f aca="false">IF($A13365="","",IF(設定!$B$21="dB",10^($B13365/20),ABS($B13365)))</f>
        <v/>
      </c>
      <c r="D13365" s="32" t="str">
        <f aca="false">IF($A13365="","",$A13365^2)</f>
        <v/>
      </c>
      <c r="E13365" s="32" t="str">
        <f aca="false">IF($A13365="","",IF($C13365&lt;=0,"",1/$C13365^2))</f>
        <v/>
      </c>
      <c r="F13365" s="33" t="n">
        <f aca="false">IF(OR(ROW()-設定!$B$30&lt;2,ROW()+設定!$B$30&gt;13701,N($A13365)&lt;=0,N(INDEX($A$2:$A$13701,MIN(13700,MAX(1,ROW()-1+設定!$B$30))))&lt;=0,$A13365&lt;設定!$B$28,$A13365&gt;設定!$B$29),0,IF(AND($C13365&gt;=MAX(INDEX($C$1:$C$13701,MAX(1,ROW()-設定!$B$24)):INDEX($C$1:$C$13701,MAX(1,ROW()-1))),$C13365&gt;MAX(INDEX($C$1:$C$13701,MIN(13701,ROW()+1)):INDEX($C$1:$C$13701,MIN(13701,ROW()+設定!$B$24))),$C13365&gt;=設定!$B$32,$C13365&gt;=MAX(MIN(INDEX($C$1:$C$13701,MAX(1,ROW()-設定!$B$26)):INDEX($C$1:$C$13701,MAX(1,ROW()-1))),MIN(INDEX($C$1:$C$13701,MIN(13701,ROW()+1)):INDEX($C$1:$C$13701,MIN(13701,ROW()+設定!$B$26))))*10^(設定!$B$27/20)),1,0))</f>
        <v>0</v>
      </c>
      <c r="G13365" s="33" t="n">
        <f aca="false">$G13364+IF($F13365=1,1,0)</f>
        <v>6</v>
      </c>
      <c r="H13365" s="0" t="str">
        <f aca="false">IF($F13365=1,$G13365,"")</f>
        <v/>
      </c>
    </row>
    <row r="13366" customFormat="false" ht="15" hidden="false" customHeight="false" outlineLevel="0" collapsed="false">
      <c r="A13366" s="30"/>
      <c r="B13366" s="31"/>
      <c r="C13366" s="32" t="str">
        <f aca="false">IF($A13366="","",IF(設定!$B$21="dB",10^($B13366/20),ABS($B13366)))</f>
        <v/>
      </c>
      <c r="D13366" s="32" t="str">
        <f aca="false">IF($A13366="","",$A13366^2)</f>
        <v/>
      </c>
      <c r="E13366" s="32" t="str">
        <f aca="false">IF($A13366="","",IF($C13366&lt;=0,"",1/$C13366^2))</f>
        <v/>
      </c>
      <c r="F13366" s="33" t="n">
        <f aca="false">IF(OR(ROW()-設定!$B$30&lt;2,ROW()+設定!$B$30&gt;13701,N($A13366)&lt;=0,N(INDEX($A$2:$A$13701,MIN(13700,MAX(1,ROW()-1+設定!$B$30))))&lt;=0,$A13366&lt;設定!$B$28,$A13366&gt;設定!$B$29),0,IF(AND($C13366&gt;=MAX(INDEX($C$1:$C$13701,MAX(1,ROW()-設定!$B$24)):INDEX($C$1:$C$13701,MAX(1,ROW()-1))),$C13366&gt;MAX(INDEX($C$1:$C$13701,MIN(13701,ROW()+1)):INDEX($C$1:$C$13701,MIN(13701,ROW()+設定!$B$24))),$C13366&gt;=設定!$B$32,$C13366&gt;=MAX(MIN(INDEX($C$1:$C$13701,MAX(1,ROW()-設定!$B$26)):INDEX($C$1:$C$13701,MAX(1,ROW()-1))),MIN(INDEX($C$1:$C$13701,MIN(13701,ROW()+1)):INDEX($C$1:$C$13701,MIN(13701,ROW()+設定!$B$26))))*10^(設定!$B$27/20)),1,0))</f>
        <v>0</v>
      </c>
      <c r="G13366" s="33" t="n">
        <f aca="false">$G13365+IF($F13366=1,1,0)</f>
        <v>6</v>
      </c>
      <c r="H13366" s="0" t="str">
        <f aca="false">IF($F13366=1,$G13366,"")</f>
        <v/>
      </c>
    </row>
    <row r="13367" customFormat="false" ht="15" hidden="false" customHeight="false" outlineLevel="0" collapsed="false">
      <c r="A13367" s="30"/>
      <c r="B13367" s="31"/>
      <c r="C13367" s="32" t="str">
        <f aca="false">IF($A13367="","",IF(設定!$B$21="dB",10^($B13367/20),ABS($B13367)))</f>
        <v/>
      </c>
      <c r="D13367" s="32" t="str">
        <f aca="false">IF($A13367="","",$A13367^2)</f>
        <v/>
      </c>
      <c r="E13367" s="32" t="str">
        <f aca="false">IF($A13367="","",IF($C13367&lt;=0,"",1/$C13367^2))</f>
        <v/>
      </c>
      <c r="F13367" s="33" t="n">
        <f aca="false">IF(OR(ROW()-設定!$B$30&lt;2,ROW()+設定!$B$30&gt;13701,N($A13367)&lt;=0,N(INDEX($A$2:$A$13701,MIN(13700,MAX(1,ROW()-1+設定!$B$30))))&lt;=0,$A13367&lt;設定!$B$28,$A13367&gt;設定!$B$29),0,IF(AND($C13367&gt;=MAX(INDEX($C$1:$C$13701,MAX(1,ROW()-設定!$B$24)):INDEX($C$1:$C$13701,MAX(1,ROW()-1))),$C13367&gt;MAX(INDEX($C$1:$C$13701,MIN(13701,ROW()+1)):INDEX($C$1:$C$13701,MIN(13701,ROW()+設定!$B$24))),$C13367&gt;=設定!$B$32,$C13367&gt;=MAX(MIN(INDEX($C$1:$C$13701,MAX(1,ROW()-設定!$B$26)):INDEX($C$1:$C$13701,MAX(1,ROW()-1))),MIN(INDEX($C$1:$C$13701,MIN(13701,ROW()+1)):INDEX($C$1:$C$13701,MIN(13701,ROW()+設定!$B$26))))*10^(設定!$B$27/20)),1,0))</f>
        <v>0</v>
      </c>
      <c r="G13367" s="33" t="n">
        <f aca="false">$G13366+IF($F13367=1,1,0)</f>
        <v>6</v>
      </c>
      <c r="H13367" s="0" t="str">
        <f aca="false">IF($F13367=1,$G13367,"")</f>
        <v/>
      </c>
    </row>
    <row r="13368" customFormat="false" ht="15" hidden="false" customHeight="false" outlineLevel="0" collapsed="false">
      <c r="A13368" s="30"/>
      <c r="B13368" s="31"/>
      <c r="C13368" s="32" t="str">
        <f aca="false">IF($A13368="","",IF(設定!$B$21="dB",10^($B13368/20),ABS($B13368)))</f>
        <v/>
      </c>
      <c r="D13368" s="32" t="str">
        <f aca="false">IF($A13368="","",$A13368^2)</f>
        <v/>
      </c>
      <c r="E13368" s="32" t="str">
        <f aca="false">IF($A13368="","",IF($C13368&lt;=0,"",1/$C13368^2))</f>
        <v/>
      </c>
      <c r="F13368" s="33" t="n">
        <f aca="false">IF(OR(ROW()-設定!$B$30&lt;2,ROW()+設定!$B$30&gt;13701,N($A13368)&lt;=0,N(INDEX($A$2:$A$13701,MIN(13700,MAX(1,ROW()-1+設定!$B$30))))&lt;=0,$A13368&lt;設定!$B$28,$A13368&gt;設定!$B$29),0,IF(AND($C13368&gt;=MAX(INDEX($C$1:$C$13701,MAX(1,ROW()-設定!$B$24)):INDEX($C$1:$C$13701,MAX(1,ROW()-1))),$C13368&gt;MAX(INDEX($C$1:$C$13701,MIN(13701,ROW()+1)):INDEX($C$1:$C$13701,MIN(13701,ROW()+設定!$B$24))),$C13368&gt;=設定!$B$32,$C13368&gt;=MAX(MIN(INDEX($C$1:$C$13701,MAX(1,ROW()-設定!$B$26)):INDEX($C$1:$C$13701,MAX(1,ROW()-1))),MIN(INDEX($C$1:$C$13701,MIN(13701,ROW()+1)):INDEX($C$1:$C$13701,MIN(13701,ROW()+設定!$B$26))))*10^(設定!$B$27/20)),1,0))</f>
        <v>0</v>
      </c>
      <c r="G13368" s="33" t="n">
        <f aca="false">$G13367+IF($F13368=1,1,0)</f>
        <v>6</v>
      </c>
      <c r="H13368" s="0" t="str">
        <f aca="false">IF($F13368=1,$G13368,"")</f>
        <v/>
      </c>
    </row>
    <row r="13369" customFormat="false" ht="15" hidden="false" customHeight="false" outlineLevel="0" collapsed="false">
      <c r="A13369" s="30"/>
      <c r="B13369" s="31"/>
      <c r="C13369" s="32" t="str">
        <f aca="false">IF($A13369="","",IF(設定!$B$21="dB",10^($B13369/20),ABS($B13369)))</f>
        <v/>
      </c>
      <c r="D13369" s="32" t="str">
        <f aca="false">IF($A13369="","",$A13369^2)</f>
        <v/>
      </c>
      <c r="E13369" s="32" t="str">
        <f aca="false">IF($A13369="","",IF($C13369&lt;=0,"",1/$C13369^2))</f>
        <v/>
      </c>
      <c r="F13369" s="33" t="n">
        <f aca="false">IF(OR(ROW()-設定!$B$30&lt;2,ROW()+設定!$B$30&gt;13701,N($A13369)&lt;=0,N(INDEX($A$2:$A$13701,MIN(13700,MAX(1,ROW()-1+設定!$B$30))))&lt;=0,$A13369&lt;設定!$B$28,$A13369&gt;設定!$B$29),0,IF(AND($C13369&gt;=MAX(INDEX($C$1:$C$13701,MAX(1,ROW()-設定!$B$24)):INDEX($C$1:$C$13701,MAX(1,ROW()-1))),$C13369&gt;MAX(INDEX($C$1:$C$13701,MIN(13701,ROW()+1)):INDEX($C$1:$C$13701,MIN(13701,ROW()+設定!$B$24))),$C13369&gt;=設定!$B$32,$C13369&gt;=MAX(MIN(INDEX($C$1:$C$13701,MAX(1,ROW()-設定!$B$26)):INDEX($C$1:$C$13701,MAX(1,ROW()-1))),MIN(INDEX($C$1:$C$13701,MIN(13701,ROW()+1)):INDEX($C$1:$C$13701,MIN(13701,ROW()+設定!$B$26))))*10^(設定!$B$27/20)),1,0))</f>
        <v>0</v>
      </c>
      <c r="G13369" s="33" t="n">
        <f aca="false">$G13368+IF($F13369=1,1,0)</f>
        <v>6</v>
      </c>
      <c r="H13369" s="0" t="str">
        <f aca="false">IF($F13369=1,$G13369,"")</f>
        <v/>
      </c>
    </row>
    <row r="13370" customFormat="false" ht="15" hidden="false" customHeight="false" outlineLevel="0" collapsed="false">
      <c r="A13370" s="30"/>
      <c r="B13370" s="31"/>
      <c r="C13370" s="32" t="str">
        <f aca="false">IF($A13370="","",IF(設定!$B$21="dB",10^($B13370/20),ABS($B13370)))</f>
        <v/>
      </c>
      <c r="D13370" s="32" t="str">
        <f aca="false">IF($A13370="","",$A13370^2)</f>
        <v/>
      </c>
      <c r="E13370" s="32" t="str">
        <f aca="false">IF($A13370="","",IF($C13370&lt;=0,"",1/$C13370^2))</f>
        <v/>
      </c>
      <c r="F13370" s="33" t="n">
        <f aca="false">IF(OR(ROW()-設定!$B$30&lt;2,ROW()+設定!$B$30&gt;13701,N($A13370)&lt;=0,N(INDEX($A$2:$A$13701,MIN(13700,MAX(1,ROW()-1+設定!$B$30))))&lt;=0,$A13370&lt;設定!$B$28,$A13370&gt;設定!$B$29),0,IF(AND($C13370&gt;=MAX(INDEX($C$1:$C$13701,MAX(1,ROW()-設定!$B$24)):INDEX($C$1:$C$13701,MAX(1,ROW()-1))),$C13370&gt;MAX(INDEX($C$1:$C$13701,MIN(13701,ROW()+1)):INDEX($C$1:$C$13701,MIN(13701,ROW()+設定!$B$24))),$C13370&gt;=設定!$B$32,$C13370&gt;=MAX(MIN(INDEX($C$1:$C$13701,MAX(1,ROW()-設定!$B$26)):INDEX($C$1:$C$13701,MAX(1,ROW()-1))),MIN(INDEX($C$1:$C$13701,MIN(13701,ROW()+1)):INDEX($C$1:$C$13701,MIN(13701,ROW()+設定!$B$26))))*10^(設定!$B$27/20)),1,0))</f>
        <v>0</v>
      </c>
      <c r="G13370" s="33" t="n">
        <f aca="false">$G13369+IF($F13370=1,1,0)</f>
        <v>6</v>
      </c>
      <c r="H13370" s="0" t="str">
        <f aca="false">IF($F13370=1,$G13370,"")</f>
        <v/>
      </c>
    </row>
    <row r="13371" customFormat="false" ht="15" hidden="false" customHeight="false" outlineLevel="0" collapsed="false">
      <c r="A13371" s="30"/>
      <c r="B13371" s="31"/>
      <c r="C13371" s="32" t="str">
        <f aca="false">IF($A13371="","",IF(設定!$B$21="dB",10^($B13371/20),ABS($B13371)))</f>
        <v/>
      </c>
      <c r="D13371" s="32" t="str">
        <f aca="false">IF($A13371="","",$A13371^2)</f>
        <v/>
      </c>
      <c r="E13371" s="32" t="str">
        <f aca="false">IF($A13371="","",IF($C13371&lt;=0,"",1/$C13371^2))</f>
        <v/>
      </c>
      <c r="F13371" s="33" t="n">
        <f aca="false">IF(OR(ROW()-設定!$B$30&lt;2,ROW()+設定!$B$30&gt;13701,N($A13371)&lt;=0,N(INDEX($A$2:$A$13701,MIN(13700,MAX(1,ROW()-1+設定!$B$30))))&lt;=0,$A13371&lt;設定!$B$28,$A13371&gt;設定!$B$29),0,IF(AND($C13371&gt;=MAX(INDEX($C$1:$C$13701,MAX(1,ROW()-設定!$B$24)):INDEX($C$1:$C$13701,MAX(1,ROW()-1))),$C13371&gt;MAX(INDEX($C$1:$C$13701,MIN(13701,ROW()+1)):INDEX($C$1:$C$13701,MIN(13701,ROW()+設定!$B$24))),$C13371&gt;=設定!$B$32,$C13371&gt;=MAX(MIN(INDEX($C$1:$C$13701,MAX(1,ROW()-設定!$B$26)):INDEX($C$1:$C$13701,MAX(1,ROW()-1))),MIN(INDEX($C$1:$C$13701,MIN(13701,ROW()+1)):INDEX($C$1:$C$13701,MIN(13701,ROW()+設定!$B$26))))*10^(設定!$B$27/20)),1,0))</f>
        <v>0</v>
      </c>
      <c r="G13371" s="33" t="n">
        <f aca="false">$G13370+IF($F13371=1,1,0)</f>
        <v>6</v>
      </c>
      <c r="H13371" s="0" t="str">
        <f aca="false">IF($F13371=1,$G13371,"")</f>
        <v/>
      </c>
    </row>
    <row r="13372" customFormat="false" ht="15" hidden="false" customHeight="false" outlineLevel="0" collapsed="false">
      <c r="A13372" s="30"/>
      <c r="B13372" s="31"/>
      <c r="C13372" s="32" t="str">
        <f aca="false">IF($A13372="","",IF(設定!$B$21="dB",10^($B13372/20),ABS($B13372)))</f>
        <v/>
      </c>
      <c r="D13372" s="32" t="str">
        <f aca="false">IF($A13372="","",$A13372^2)</f>
        <v/>
      </c>
      <c r="E13372" s="32" t="str">
        <f aca="false">IF($A13372="","",IF($C13372&lt;=0,"",1/$C13372^2))</f>
        <v/>
      </c>
      <c r="F13372" s="33" t="n">
        <f aca="false">IF(OR(ROW()-設定!$B$30&lt;2,ROW()+設定!$B$30&gt;13701,N($A13372)&lt;=0,N(INDEX($A$2:$A$13701,MIN(13700,MAX(1,ROW()-1+設定!$B$30))))&lt;=0,$A13372&lt;設定!$B$28,$A13372&gt;設定!$B$29),0,IF(AND($C13372&gt;=MAX(INDEX($C$1:$C$13701,MAX(1,ROW()-設定!$B$24)):INDEX($C$1:$C$13701,MAX(1,ROW()-1))),$C13372&gt;MAX(INDEX($C$1:$C$13701,MIN(13701,ROW()+1)):INDEX($C$1:$C$13701,MIN(13701,ROW()+設定!$B$24))),$C13372&gt;=設定!$B$32,$C13372&gt;=MAX(MIN(INDEX($C$1:$C$13701,MAX(1,ROW()-設定!$B$26)):INDEX($C$1:$C$13701,MAX(1,ROW()-1))),MIN(INDEX($C$1:$C$13701,MIN(13701,ROW()+1)):INDEX($C$1:$C$13701,MIN(13701,ROW()+設定!$B$26))))*10^(設定!$B$27/20)),1,0))</f>
        <v>0</v>
      </c>
      <c r="G13372" s="33" t="n">
        <f aca="false">$G13371+IF($F13372=1,1,0)</f>
        <v>6</v>
      </c>
      <c r="H13372" s="0" t="str">
        <f aca="false">IF($F13372=1,$G13372,"")</f>
        <v/>
      </c>
    </row>
    <row r="13373" customFormat="false" ht="15" hidden="false" customHeight="false" outlineLevel="0" collapsed="false">
      <c r="A13373" s="30"/>
      <c r="B13373" s="31"/>
      <c r="C13373" s="32" t="str">
        <f aca="false">IF($A13373="","",IF(設定!$B$21="dB",10^($B13373/20),ABS($B13373)))</f>
        <v/>
      </c>
      <c r="D13373" s="32" t="str">
        <f aca="false">IF($A13373="","",$A13373^2)</f>
        <v/>
      </c>
      <c r="E13373" s="32" t="str">
        <f aca="false">IF($A13373="","",IF($C13373&lt;=0,"",1/$C13373^2))</f>
        <v/>
      </c>
      <c r="F13373" s="33" t="n">
        <f aca="false">IF(OR(ROW()-設定!$B$30&lt;2,ROW()+設定!$B$30&gt;13701,N($A13373)&lt;=0,N(INDEX($A$2:$A$13701,MIN(13700,MAX(1,ROW()-1+設定!$B$30))))&lt;=0,$A13373&lt;設定!$B$28,$A13373&gt;設定!$B$29),0,IF(AND($C13373&gt;=MAX(INDEX($C$1:$C$13701,MAX(1,ROW()-設定!$B$24)):INDEX($C$1:$C$13701,MAX(1,ROW()-1))),$C13373&gt;MAX(INDEX($C$1:$C$13701,MIN(13701,ROW()+1)):INDEX($C$1:$C$13701,MIN(13701,ROW()+設定!$B$24))),$C13373&gt;=設定!$B$32,$C13373&gt;=MAX(MIN(INDEX($C$1:$C$13701,MAX(1,ROW()-設定!$B$26)):INDEX($C$1:$C$13701,MAX(1,ROW()-1))),MIN(INDEX($C$1:$C$13701,MIN(13701,ROW()+1)):INDEX($C$1:$C$13701,MIN(13701,ROW()+設定!$B$26))))*10^(設定!$B$27/20)),1,0))</f>
        <v>0</v>
      </c>
      <c r="G13373" s="33" t="n">
        <f aca="false">$G13372+IF($F13373=1,1,0)</f>
        <v>6</v>
      </c>
      <c r="H13373" s="0" t="str">
        <f aca="false">IF($F13373=1,$G13373,"")</f>
        <v/>
      </c>
    </row>
    <row r="13374" customFormat="false" ht="15" hidden="false" customHeight="false" outlineLevel="0" collapsed="false">
      <c r="A13374" s="30"/>
      <c r="B13374" s="31"/>
      <c r="C13374" s="32" t="str">
        <f aca="false">IF($A13374="","",IF(設定!$B$21="dB",10^($B13374/20),ABS($B13374)))</f>
        <v/>
      </c>
      <c r="D13374" s="32" t="str">
        <f aca="false">IF($A13374="","",$A13374^2)</f>
        <v/>
      </c>
      <c r="E13374" s="32" t="str">
        <f aca="false">IF($A13374="","",IF($C13374&lt;=0,"",1/$C13374^2))</f>
        <v/>
      </c>
      <c r="F13374" s="33" t="n">
        <f aca="false">IF(OR(ROW()-設定!$B$30&lt;2,ROW()+設定!$B$30&gt;13701,N($A13374)&lt;=0,N(INDEX($A$2:$A$13701,MIN(13700,MAX(1,ROW()-1+設定!$B$30))))&lt;=0,$A13374&lt;設定!$B$28,$A13374&gt;設定!$B$29),0,IF(AND($C13374&gt;=MAX(INDEX($C$1:$C$13701,MAX(1,ROW()-設定!$B$24)):INDEX($C$1:$C$13701,MAX(1,ROW()-1))),$C13374&gt;MAX(INDEX($C$1:$C$13701,MIN(13701,ROW()+1)):INDEX($C$1:$C$13701,MIN(13701,ROW()+設定!$B$24))),$C13374&gt;=設定!$B$32,$C13374&gt;=MAX(MIN(INDEX($C$1:$C$13701,MAX(1,ROW()-設定!$B$26)):INDEX($C$1:$C$13701,MAX(1,ROW()-1))),MIN(INDEX($C$1:$C$13701,MIN(13701,ROW()+1)):INDEX($C$1:$C$13701,MIN(13701,ROW()+設定!$B$26))))*10^(設定!$B$27/20)),1,0))</f>
        <v>0</v>
      </c>
      <c r="G13374" s="33" t="n">
        <f aca="false">$G13373+IF($F13374=1,1,0)</f>
        <v>6</v>
      </c>
      <c r="H13374" s="0" t="str">
        <f aca="false">IF($F13374=1,$G13374,"")</f>
        <v/>
      </c>
    </row>
    <row r="13375" customFormat="false" ht="15" hidden="false" customHeight="false" outlineLevel="0" collapsed="false">
      <c r="A13375" s="30"/>
      <c r="B13375" s="31"/>
      <c r="C13375" s="32" t="str">
        <f aca="false">IF($A13375="","",IF(設定!$B$21="dB",10^($B13375/20),ABS($B13375)))</f>
        <v/>
      </c>
      <c r="D13375" s="32" t="str">
        <f aca="false">IF($A13375="","",$A13375^2)</f>
        <v/>
      </c>
      <c r="E13375" s="32" t="str">
        <f aca="false">IF($A13375="","",IF($C13375&lt;=0,"",1/$C13375^2))</f>
        <v/>
      </c>
      <c r="F13375" s="33" t="n">
        <f aca="false">IF(OR(ROW()-設定!$B$30&lt;2,ROW()+設定!$B$30&gt;13701,N($A13375)&lt;=0,N(INDEX($A$2:$A$13701,MIN(13700,MAX(1,ROW()-1+設定!$B$30))))&lt;=0,$A13375&lt;設定!$B$28,$A13375&gt;設定!$B$29),0,IF(AND($C13375&gt;=MAX(INDEX($C$1:$C$13701,MAX(1,ROW()-設定!$B$24)):INDEX($C$1:$C$13701,MAX(1,ROW()-1))),$C13375&gt;MAX(INDEX($C$1:$C$13701,MIN(13701,ROW()+1)):INDEX($C$1:$C$13701,MIN(13701,ROW()+設定!$B$24))),$C13375&gt;=設定!$B$32,$C13375&gt;=MAX(MIN(INDEX($C$1:$C$13701,MAX(1,ROW()-設定!$B$26)):INDEX($C$1:$C$13701,MAX(1,ROW()-1))),MIN(INDEX($C$1:$C$13701,MIN(13701,ROW()+1)):INDEX($C$1:$C$13701,MIN(13701,ROW()+設定!$B$26))))*10^(設定!$B$27/20)),1,0))</f>
        <v>0</v>
      </c>
      <c r="G13375" s="33" t="n">
        <f aca="false">$G13374+IF($F13375=1,1,0)</f>
        <v>6</v>
      </c>
      <c r="H13375" s="0" t="str">
        <f aca="false">IF($F13375=1,$G13375,"")</f>
        <v/>
      </c>
    </row>
    <row r="13376" customFormat="false" ht="15" hidden="false" customHeight="false" outlineLevel="0" collapsed="false">
      <c r="A13376" s="30"/>
      <c r="B13376" s="31"/>
      <c r="C13376" s="32" t="str">
        <f aca="false">IF($A13376="","",IF(設定!$B$21="dB",10^($B13376/20),ABS($B13376)))</f>
        <v/>
      </c>
      <c r="D13376" s="32" t="str">
        <f aca="false">IF($A13376="","",$A13376^2)</f>
        <v/>
      </c>
      <c r="E13376" s="32" t="str">
        <f aca="false">IF($A13376="","",IF($C13376&lt;=0,"",1/$C13376^2))</f>
        <v/>
      </c>
      <c r="F13376" s="33" t="n">
        <f aca="false">IF(OR(ROW()-設定!$B$30&lt;2,ROW()+設定!$B$30&gt;13701,N($A13376)&lt;=0,N(INDEX($A$2:$A$13701,MIN(13700,MAX(1,ROW()-1+設定!$B$30))))&lt;=0,$A13376&lt;設定!$B$28,$A13376&gt;設定!$B$29),0,IF(AND($C13376&gt;=MAX(INDEX($C$1:$C$13701,MAX(1,ROW()-設定!$B$24)):INDEX($C$1:$C$13701,MAX(1,ROW()-1))),$C13376&gt;MAX(INDEX($C$1:$C$13701,MIN(13701,ROW()+1)):INDEX($C$1:$C$13701,MIN(13701,ROW()+設定!$B$24))),$C13376&gt;=設定!$B$32,$C13376&gt;=MAX(MIN(INDEX($C$1:$C$13701,MAX(1,ROW()-設定!$B$26)):INDEX($C$1:$C$13701,MAX(1,ROW()-1))),MIN(INDEX($C$1:$C$13701,MIN(13701,ROW()+1)):INDEX($C$1:$C$13701,MIN(13701,ROW()+設定!$B$26))))*10^(設定!$B$27/20)),1,0))</f>
        <v>0</v>
      </c>
      <c r="G13376" s="33" t="n">
        <f aca="false">$G13375+IF($F13376=1,1,0)</f>
        <v>6</v>
      </c>
      <c r="H13376" s="0" t="str">
        <f aca="false">IF($F13376=1,$G13376,"")</f>
        <v/>
      </c>
    </row>
    <row r="13377" customFormat="false" ht="15" hidden="false" customHeight="false" outlineLevel="0" collapsed="false">
      <c r="A13377" s="30"/>
      <c r="B13377" s="31"/>
      <c r="C13377" s="32" t="str">
        <f aca="false">IF($A13377="","",IF(設定!$B$21="dB",10^($B13377/20),ABS($B13377)))</f>
        <v/>
      </c>
      <c r="D13377" s="32" t="str">
        <f aca="false">IF($A13377="","",$A13377^2)</f>
        <v/>
      </c>
      <c r="E13377" s="32" t="str">
        <f aca="false">IF($A13377="","",IF($C13377&lt;=0,"",1/$C13377^2))</f>
        <v/>
      </c>
      <c r="F13377" s="33" t="n">
        <f aca="false">IF(OR(ROW()-設定!$B$30&lt;2,ROW()+設定!$B$30&gt;13701,N($A13377)&lt;=0,N(INDEX($A$2:$A$13701,MIN(13700,MAX(1,ROW()-1+設定!$B$30))))&lt;=0,$A13377&lt;設定!$B$28,$A13377&gt;設定!$B$29),0,IF(AND($C13377&gt;=MAX(INDEX($C$1:$C$13701,MAX(1,ROW()-設定!$B$24)):INDEX($C$1:$C$13701,MAX(1,ROW()-1))),$C13377&gt;MAX(INDEX($C$1:$C$13701,MIN(13701,ROW()+1)):INDEX($C$1:$C$13701,MIN(13701,ROW()+設定!$B$24))),$C13377&gt;=設定!$B$32,$C13377&gt;=MAX(MIN(INDEX($C$1:$C$13701,MAX(1,ROW()-設定!$B$26)):INDEX($C$1:$C$13701,MAX(1,ROW()-1))),MIN(INDEX($C$1:$C$13701,MIN(13701,ROW()+1)):INDEX($C$1:$C$13701,MIN(13701,ROW()+設定!$B$26))))*10^(設定!$B$27/20)),1,0))</f>
        <v>0</v>
      </c>
      <c r="G13377" s="33" t="n">
        <f aca="false">$G13376+IF($F13377=1,1,0)</f>
        <v>6</v>
      </c>
      <c r="H13377" s="0" t="str">
        <f aca="false">IF($F13377=1,$G13377,"")</f>
        <v/>
      </c>
    </row>
    <row r="13378" customFormat="false" ht="15" hidden="false" customHeight="false" outlineLevel="0" collapsed="false">
      <c r="A13378" s="30"/>
      <c r="B13378" s="31"/>
      <c r="C13378" s="32" t="str">
        <f aca="false">IF($A13378="","",IF(設定!$B$21="dB",10^($B13378/20),ABS($B13378)))</f>
        <v/>
      </c>
      <c r="D13378" s="32" t="str">
        <f aca="false">IF($A13378="","",$A13378^2)</f>
        <v/>
      </c>
      <c r="E13378" s="32" t="str">
        <f aca="false">IF($A13378="","",IF($C13378&lt;=0,"",1/$C13378^2))</f>
        <v/>
      </c>
      <c r="F13378" s="33" t="n">
        <f aca="false">IF(OR(ROW()-設定!$B$30&lt;2,ROW()+設定!$B$30&gt;13701,N($A13378)&lt;=0,N(INDEX($A$2:$A$13701,MIN(13700,MAX(1,ROW()-1+設定!$B$30))))&lt;=0,$A13378&lt;設定!$B$28,$A13378&gt;設定!$B$29),0,IF(AND($C13378&gt;=MAX(INDEX($C$1:$C$13701,MAX(1,ROW()-設定!$B$24)):INDEX($C$1:$C$13701,MAX(1,ROW()-1))),$C13378&gt;MAX(INDEX($C$1:$C$13701,MIN(13701,ROW()+1)):INDEX($C$1:$C$13701,MIN(13701,ROW()+設定!$B$24))),$C13378&gt;=設定!$B$32,$C13378&gt;=MAX(MIN(INDEX($C$1:$C$13701,MAX(1,ROW()-設定!$B$26)):INDEX($C$1:$C$13701,MAX(1,ROW()-1))),MIN(INDEX($C$1:$C$13701,MIN(13701,ROW()+1)):INDEX($C$1:$C$13701,MIN(13701,ROW()+設定!$B$26))))*10^(設定!$B$27/20)),1,0))</f>
        <v>0</v>
      </c>
      <c r="G13378" s="33" t="n">
        <f aca="false">$G13377+IF($F13378=1,1,0)</f>
        <v>6</v>
      </c>
      <c r="H13378" s="0" t="str">
        <f aca="false">IF($F13378=1,$G13378,"")</f>
        <v/>
      </c>
    </row>
    <row r="13379" customFormat="false" ht="15" hidden="false" customHeight="false" outlineLevel="0" collapsed="false">
      <c r="A13379" s="30"/>
      <c r="B13379" s="31"/>
      <c r="C13379" s="32" t="str">
        <f aca="false">IF($A13379="","",IF(設定!$B$21="dB",10^($B13379/20),ABS($B13379)))</f>
        <v/>
      </c>
      <c r="D13379" s="32" t="str">
        <f aca="false">IF($A13379="","",$A13379^2)</f>
        <v/>
      </c>
      <c r="E13379" s="32" t="str">
        <f aca="false">IF($A13379="","",IF($C13379&lt;=0,"",1/$C13379^2))</f>
        <v/>
      </c>
      <c r="F13379" s="33" t="n">
        <f aca="false">IF(OR(ROW()-設定!$B$30&lt;2,ROW()+設定!$B$30&gt;13701,N($A13379)&lt;=0,N(INDEX($A$2:$A$13701,MIN(13700,MAX(1,ROW()-1+設定!$B$30))))&lt;=0,$A13379&lt;設定!$B$28,$A13379&gt;設定!$B$29),0,IF(AND($C13379&gt;=MAX(INDEX($C$1:$C$13701,MAX(1,ROW()-設定!$B$24)):INDEX($C$1:$C$13701,MAX(1,ROW()-1))),$C13379&gt;MAX(INDEX($C$1:$C$13701,MIN(13701,ROW()+1)):INDEX($C$1:$C$13701,MIN(13701,ROW()+設定!$B$24))),$C13379&gt;=設定!$B$32,$C13379&gt;=MAX(MIN(INDEX($C$1:$C$13701,MAX(1,ROW()-設定!$B$26)):INDEX($C$1:$C$13701,MAX(1,ROW()-1))),MIN(INDEX($C$1:$C$13701,MIN(13701,ROW()+1)):INDEX($C$1:$C$13701,MIN(13701,ROW()+設定!$B$26))))*10^(設定!$B$27/20)),1,0))</f>
        <v>0</v>
      </c>
      <c r="G13379" s="33" t="n">
        <f aca="false">$G13378+IF($F13379=1,1,0)</f>
        <v>6</v>
      </c>
      <c r="H13379" s="0" t="str">
        <f aca="false">IF($F13379=1,$G13379,"")</f>
        <v/>
      </c>
    </row>
    <row r="13380" customFormat="false" ht="15" hidden="false" customHeight="false" outlineLevel="0" collapsed="false">
      <c r="A13380" s="30"/>
      <c r="B13380" s="31"/>
      <c r="C13380" s="32" t="str">
        <f aca="false">IF($A13380="","",IF(設定!$B$21="dB",10^($B13380/20),ABS($B13380)))</f>
        <v/>
      </c>
      <c r="D13380" s="32" t="str">
        <f aca="false">IF($A13380="","",$A13380^2)</f>
        <v/>
      </c>
      <c r="E13380" s="32" t="str">
        <f aca="false">IF($A13380="","",IF($C13380&lt;=0,"",1/$C13380^2))</f>
        <v/>
      </c>
      <c r="F13380" s="33" t="n">
        <f aca="false">IF(OR(ROW()-設定!$B$30&lt;2,ROW()+設定!$B$30&gt;13701,N($A13380)&lt;=0,N(INDEX($A$2:$A$13701,MIN(13700,MAX(1,ROW()-1+設定!$B$30))))&lt;=0,$A13380&lt;設定!$B$28,$A13380&gt;設定!$B$29),0,IF(AND($C13380&gt;=MAX(INDEX($C$1:$C$13701,MAX(1,ROW()-設定!$B$24)):INDEX($C$1:$C$13701,MAX(1,ROW()-1))),$C13380&gt;MAX(INDEX($C$1:$C$13701,MIN(13701,ROW()+1)):INDEX($C$1:$C$13701,MIN(13701,ROW()+設定!$B$24))),$C13380&gt;=設定!$B$32,$C13380&gt;=MAX(MIN(INDEX($C$1:$C$13701,MAX(1,ROW()-設定!$B$26)):INDEX($C$1:$C$13701,MAX(1,ROW()-1))),MIN(INDEX($C$1:$C$13701,MIN(13701,ROW()+1)):INDEX($C$1:$C$13701,MIN(13701,ROW()+設定!$B$26))))*10^(設定!$B$27/20)),1,0))</f>
        <v>0</v>
      </c>
      <c r="G13380" s="33" t="n">
        <f aca="false">$G13379+IF($F13380=1,1,0)</f>
        <v>6</v>
      </c>
      <c r="H13380" s="0" t="str">
        <f aca="false">IF($F13380=1,$G13380,"")</f>
        <v/>
      </c>
    </row>
    <row r="13381" customFormat="false" ht="15" hidden="false" customHeight="false" outlineLevel="0" collapsed="false">
      <c r="A13381" s="30"/>
      <c r="B13381" s="31"/>
      <c r="C13381" s="32" t="str">
        <f aca="false">IF($A13381="","",IF(設定!$B$21="dB",10^($B13381/20),ABS($B13381)))</f>
        <v/>
      </c>
      <c r="D13381" s="32" t="str">
        <f aca="false">IF($A13381="","",$A13381^2)</f>
        <v/>
      </c>
      <c r="E13381" s="32" t="str">
        <f aca="false">IF($A13381="","",IF($C13381&lt;=0,"",1/$C13381^2))</f>
        <v/>
      </c>
      <c r="F13381" s="33" t="n">
        <f aca="false">IF(OR(ROW()-設定!$B$30&lt;2,ROW()+設定!$B$30&gt;13701,N($A13381)&lt;=0,N(INDEX($A$2:$A$13701,MIN(13700,MAX(1,ROW()-1+設定!$B$30))))&lt;=0,$A13381&lt;設定!$B$28,$A13381&gt;設定!$B$29),0,IF(AND($C13381&gt;=MAX(INDEX($C$1:$C$13701,MAX(1,ROW()-設定!$B$24)):INDEX($C$1:$C$13701,MAX(1,ROW()-1))),$C13381&gt;MAX(INDEX($C$1:$C$13701,MIN(13701,ROW()+1)):INDEX($C$1:$C$13701,MIN(13701,ROW()+設定!$B$24))),$C13381&gt;=設定!$B$32,$C13381&gt;=MAX(MIN(INDEX($C$1:$C$13701,MAX(1,ROW()-設定!$B$26)):INDEX($C$1:$C$13701,MAX(1,ROW()-1))),MIN(INDEX($C$1:$C$13701,MIN(13701,ROW()+1)):INDEX($C$1:$C$13701,MIN(13701,ROW()+設定!$B$26))))*10^(設定!$B$27/20)),1,0))</f>
        <v>0</v>
      </c>
      <c r="G13381" s="33" t="n">
        <f aca="false">$G13380+IF($F13381=1,1,0)</f>
        <v>6</v>
      </c>
      <c r="H13381" s="0" t="str">
        <f aca="false">IF($F13381=1,$G13381,"")</f>
        <v/>
      </c>
    </row>
    <row r="13382" customFormat="false" ht="15" hidden="false" customHeight="false" outlineLevel="0" collapsed="false">
      <c r="A13382" s="30"/>
      <c r="B13382" s="31"/>
      <c r="C13382" s="32" t="str">
        <f aca="false">IF($A13382="","",IF(設定!$B$21="dB",10^($B13382/20),ABS($B13382)))</f>
        <v/>
      </c>
      <c r="D13382" s="32" t="str">
        <f aca="false">IF($A13382="","",$A13382^2)</f>
        <v/>
      </c>
      <c r="E13382" s="32" t="str">
        <f aca="false">IF($A13382="","",IF($C13382&lt;=0,"",1/$C13382^2))</f>
        <v/>
      </c>
      <c r="F13382" s="33" t="n">
        <f aca="false">IF(OR(ROW()-設定!$B$30&lt;2,ROW()+設定!$B$30&gt;13701,N($A13382)&lt;=0,N(INDEX($A$2:$A$13701,MIN(13700,MAX(1,ROW()-1+設定!$B$30))))&lt;=0,$A13382&lt;設定!$B$28,$A13382&gt;設定!$B$29),0,IF(AND($C13382&gt;=MAX(INDEX($C$1:$C$13701,MAX(1,ROW()-設定!$B$24)):INDEX($C$1:$C$13701,MAX(1,ROW()-1))),$C13382&gt;MAX(INDEX($C$1:$C$13701,MIN(13701,ROW()+1)):INDEX($C$1:$C$13701,MIN(13701,ROW()+設定!$B$24))),$C13382&gt;=設定!$B$32,$C13382&gt;=MAX(MIN(INDEX($C$1:$C$13701,MAX(1,ROW()-設定!$B$26)):INDEX($C$1:$C$13701,MAX(1,ROW()-1))),MIN(INDEX($C$1:$C$13701,MIN(13701,ROW()+1)):INDEX($C$1:$C$13701,MIN(13701,ROW()+設定!$B$26))))*10^(設定!$B$27/20)),1,0))</f>
        <v>0</v>
      </c>
      <c r="G13382" s="33" t="n">
        <f aca="false">$G13381+IF($F13382=1,1,0)</f>
        <v>6</v>
      </c>
      <c r="H13382" s="0" t="str">
        <f aca="false">IF($F13382=1,$G13382,"")</f>
        <v/>
      </c>
    </row>
    <row r="13383" customFormat="false" ht="15" hidden="false" customHeight="false" outlineLevel="0" collapsed="false">
      <c r="A13383" s="30"/>
      <c r="B13383" s="31"/>
      <c r="C13383" s="32" t="str">
        <f aca="false">IF($A13383="","",IF(設定!$B$21="dB",10^($B13383/20),ABS($B13383)))</f>
        <v/>
      </c>
      <c r="D13383" s="32" t="str">
        <f aca="false">IF($A13383="","",$A13383^2)</f>
        <v/>
      </c>
      <c r="E13383" s="32" t="str">
        <f aca="false">IF($A13383="","",IF($C13383&lt;=0,"",1/$C13383^2))</f>
        <v/>
      </c>
      <c r="F13383" s="33" t="n">
        <f aca="false">IF(OR(ROW()-設定!$B$30&lt;2,ROW()+設定!$B$30&gt;13701,N($A13383)&lt;=0,N(INDEX($A$2:$A$13701,MIN(13700,MAX(1,ROW()-1+設定!$B$30))))&lt;=0,$A13383&lt;設定!$B$28,$A13383&gt;設定!$B$29),0,IF(AND($C13383&gt;=MAX(INDEX($C$1:$C$13701,MAX(1,ROW()-設定!$B$24)):INDEX($C$1:$C$13701,MAX(1,ROW()-1))),$C13383&gt;MAX(INDEX($C$1:$C$13701,MIN(13701,ROW()+1)):INDEX($C$1:$C$13701,MIN(13701,ROW()+設定!$B$24))),$C13383&gt;=設定!$B$32,$C13383&gt;=MAX(MIN(INDEX($C$1:$C$13701,MAX(1,ROW()-設定!$B$26)):INDEX($C$1:$C$13701,MAX(1,ROW()-1))),MIN(INDEX($C$1:$C$13701,MIN(13701,ROW()+1)):INDEX($C$1:$C$13701,MIN(13701,ROW()+設定!$B$26))))*10^(設定!$B$27/20)),1,0))</f>
        <v>0</v>
      </c>
      <c r="G13383" s="33" t="n">
        <f aca="false">$G13382+IF($F13383=1,1,0)</f>
        <v>6</v>
      </c>
      <c r="H13383" s="0" t="str">
        <f aca="false">IF($F13383=1,$G13383,"")</f>
        <v/>
      </c>
    </row>
    <row r="13384" customFormat="false" ht="15" hidden="false" customHeight="false" outlineLevel="0" collapsed="false">
      <c r="A13384" s="30"/>
      <c r="B13384" s="31"/>
      <c r="C13384" s="32" t="str">
        <f aca="false">IF($A13384="","",IF(設定!$B$21="dB",10^($B13384/20),ABS($B13384)))</f>
        <v/>
      </c>
      <c r="D13384" s="32" t="str">
        <f aca="false">IF($A13384="","",$A13384^2)</f>
        <v/>
      </c>
      <c r="E13384" s="32" t="str">
        <f aca="false">IF($A13384="","",IF($C13384&lt;=0,"",1/$C13384^2))</f>
        <v/>
      </c>
      <c r="F13384" s="33" t="n">
        <f aca="false">IF(OR(ROW()-設定!$B$30&lt;2,ROW()+設定!$B$30&gt;13701,N($A13384)&lt;=0,N(INDEX($A$2:$A$13701,MIN(13700,MAX(1,ROW()-1+設定!$B$30))))&lt;=0,$A13384&lt;設定!$B$28,$A13384&gt;設定!$B$29),0,IF(AND($C13384&gt;=MAX(INDEX($C$1:$C$13701,MAX(1,ROW()-設定!$B$24)):INDEX($C$1:$C$13701,MAX(1,ROW()-1))),$C13384&gt;MAX(INDEX($C$1:$C$13701,MIN(13701,ROW()+1)):INDEX($C$1:$C$13701,MIN(13701,ROW()+設定!$B$24))),$C13384&gt;=設定!$B$32,$C13384&gt;=MAX(MIN(INDEX($C$1:$C$13701,MAX(1,ROW()-設定!$B$26)):INDEX($C$1:$C$13701,MAX(1,ROW()-1))),MIN(INDEX($C$1:$C$13701,MIN(13701,ROW()+1)):INDEX($C$1:$C$13701,MIN(13701,ROW()+設定!$B$26))))*10^(設定!$B$27/20)),1,0))</f>
        <v>0</v>
      </c>
      <c r="G13384" s="33" t="n">
        <f aca="false">$G13383+IF($F13384=1,1,0)</f>
        <v>6</v>
      </c>
      <c r="H13384" s="0" t="str">
        <f aca="false">IF($F13384=1,$G13384,"")</f>
        <v/>
      </c>
    </row>
    <row r="13385" customFormat="false" ht="15" hidden="false" customHeight="false" outlineLevel="0" collapsed="false">
      <c r="A13385" s="30"/>
      <c r="B13385" s="31"/>
      <c r="C13385" s="32" t="str">
        <f aca="false">IF($A13385="","",IF(設定!$B$21="dB",10^($B13385/20),ABS($B13385)))</f>
        <v/>
      </c>
      <c r="D13385" s="32" t="str">
        <f aca="false">IF($A13385="","",$A13385^2)</f>
        <v/>
      </c>
      <c r="E13385" s="32" t="str">
        <f aca="false">IF($A13385="","",IF($C13385&lt;=0,"",1/$C13385^2))</f>
        <v/>
      </c>
      <c r="F13385" s="33" t="n">
        <f aca="false">IF(OR(ROW()-設定!$B$30&lt;2,ROW()+設定!$B$30&gt;13701,N($A13385)&lt;=0,N(INDEX($A$2:$A$13701,MIN(13700,MAX(1,ROW()-1+設定!$B$30))))&lt;=0,$A13385&lt;設定!$B$28,$A13385&gt;設定!$B$29),0,IF(AND($C13385&gt;=MAX(INDEX($C$1:$C$13701,MAX(1,ROW()-設定!$B$24)):INDEX($C$1:$C$13701,MAX(1,ROW()-1))),$C13385&gt;MAX(INDEX($C$1:$C$13701,MIN(13701,ROW()+1)):INDEX($C$1:$C$13701,MIN(13701,ROW()+設定!$B$24))),$C13385&gt;=設定!$B$32,$C13385&gt;=MAX(MIN(INDEX($C$1:$C$13701,MAX(1,ROW()-設定!$B$26)):INDEX($C$1:$C$13701,MAX(1,ROW()-1))),MIN(INDEX($C$1:$C$13701,MIN(13701,ROW()+1)):INDEX($C$1:$C$13701,MIN(13701,ROW()+設定!$B$26))))*10^(設定!$B$27/20)),1,0))</f>
        <v>0</v>
      </c>
      <c r="G13385" s="33" t="n">
        <f aca="false">$G13384+IF($F13385=1,1,0)</f>
        <v>6</v>
      </c>
      <c r="H13385" s="0" t="str">
        <f aca="false">IF($F13385=1,$G13385,"")</f>
        <v/>
      </c>
    </row>
    <row r="13386" customFormat="false" ht="15" hidden="false" customHeight="false" outlineLevel="0" collapsed="false">
      <c r="A13386" s="30"/>
      <c r="B13386" s="31"/>
      <c r="C13386" s="32" t="str">
        <f aca="false">IF($A13386="","",IF(設定!$B$21="dB",10^($B13386/20),ABS($B13386)))</f>
        <v/>
      </c>
      <c r="D13386" s="32" t="str">
        <f aca="false">IF($A13386="","",$A13386^2)</f>
        <v/>
      </c>
      <c r="E13386" s="32" t="str">
        <f aca="false">IF($A13386="","",IF($C13386&lt;=0,"",1/$C13386^2))</f>
        <v/>
      </c>
      <c r="F13386" s="33" t="n">
        <f aca="false">IF(OR(ROW()-設定!$B$30&lt;2,ROW()+設定!$B$30&gt;13701,N($A13386)&lt;=0,N(INDEX($A$2:$A$13701,MIN(13700,MAX(1,ROW()-1+設定!$B$30))))&lt;=0,$A13386&lt;設定!$B$28,$A13386&gt;設定!$B$29),0,IF(AND($C13386&gt;=MAX(INDEX($C$1:$C$13701,MAX(1,ROW()-設定!$B$24)):INDEX($C$1:$C$13701,MAX(1,ROW()-1))),$C13386&gt;MAX(INDEX($C$1:$C$13701,MIN(13701,ROW()+1)):INDEX($C$1:$C$13701,MIN(13701,ROW()+設定!$B$24))),$C13386&gt;=設定!$B$32,$C13386&gt;=MAX(MIN(INDEX($C$1:$C$13701,MAX(1,ROW()-設定!$B$26)):INDEX($C$1:$C$13701,MAX(1,ROW()-1))),MIN(INDEX($C$1:$C$13701,MIN(13701,ROW()+1)):INDEX($C$1:$C$13701,MIN(13701,ROW()+設定!$B$26))))*10^(設定!$B$27/20)),1,0))</f>
        <v>0</v>
      </c>
      <c r="G13386" s="33" t="n">
        <f aca="false">$G13385+IF($F13386=1,1,0)</f>
        <v>6</v>
      </c>
      <c r="H13386" s="0" t="str">
        <f aca="false">IF($F13386=1,$G13386,"")</f>
        <v/>
      </c>
    </row>
    <row r="13387" customFormat="false" ht="15" hidden="false" customHeight="false" outlineLevel="0" collapsed="false">
      <c r="A13387" s="30"/>
      <c r="B13387" s="31"/>
      <c r="C13387" s="32" t="str">
        <f aca="false">IF($A13387="","",IF(設定!$B$21="dB",10^($B13387/20),ABS($B13387)))</f>
        <v/>
      </c>
      <c r="D13387" s="32" t="str">
        <f aca="false">IF($A13387="","",$A13387^2)</f>
        <v/>
      </c>
      <c r="E13387" s="32" t="str">
        <f aca="false">IF($A13387="","",IF($C13387&lt;=0,"",1/$C13387^2))</f>
        <v/>
      </c>
      <c r="F13387" s="33" t="n">
        <f aca="false">IF(OR(ROW()-設定!$B$30&lt;2,ROW()+設定!$B$30&gt;13701,N($A13387)&lt;=0,N(INDEX($A$2:$A$13701,MIN(13700,MAX(1,ROW()-1+設定!$B$30))))&lt;=0,$A13387&lt;設定!$B$28,$A13387&gt;設定!$B$29),0,IF(AND($C13387&gt;=MAX(INDEX($C$1:$C$13701,MAX(1,ROW()-設定!$B$24)):INDEX($C$1:$C$13701,MAX(1,ROW()-1))),$C13387&gt;MAX(INDEX($C$1:$C$13701,MIN(13701,ROW()+1)):INDEX($C$1:$C$13701,MIN(13701,ROW()+設定!$B$24))),$C13387&gt;=設定!$B$32,$C13387&gt;=MAX(MIN(INDEX($C$1:$C$13701,MAX(1,ROW()-設定!$B$26)):INDEX($C$1:$C$13701,MAX(1,ROW()-1))),MIN(INDEX($C$1:$C$13701,MIN(13701,ROW()+1)):INDEX($C$1:$C$13701,MIN(13701,ROW()+設定!$B$26))))*10^(設定!$B$27/20)),1,0))</f>
        <v>0</v>
      </c>
      <c r="G13387" s="33" t="n">
        <f aca="false">$G13386+IF($F13387=1,1,0)</f>
        <v>6</v>
      </c>
      <c r="H13387" s="0" t="str">
        <f aca="false">IF($F13387=1,$G13387,"")</f>
        <v/>
      </c>
    </row>
    <row r="13388" customFormat="false" ht="15" hidden="false" customHeight="false" outlineLevel="0" collapsed="false">
      <c r="A13388" s="30"/>
      <c r="B13388" s="31"/>
      <c r="C13388" s="32" t="str">
        <f aca="false">IF($A13388="","",IF(設定!$B$21="dB",10^($B13388/20),ABS($B13388)))</f>
        <v/>
      </c>
      <c r="D13388" s="32" t="str">
        <f aca="false">IF($A13388="","",$A13388^2)</f>
        <v/>
      </c>
      <c r="E13388" s="32" t="str">
        <f aca="false">IF($A13388="","",IF($C13388&lt;=0,"",1/$C13388^2))</f>
        <v/>
      </c>
      <c r="F13388" s="33" t="n">
        <f aca="false">IF(OR(ROW()-設定!$B$30&lt;2,ROW()+設定!$B$30&gt;13701,N($A13388)&lt;=0,N(INDEX($A$2:$A$13701,MIN(13700,MAX(1,ROW()-1+設定!$B$30))))&lt;=0,$A13388&lt;設定!$B$28,$A13388&gt;設定!$B$29),0,IF(AND($C13388&gt;=MAX(INDEX($C$1:$C$13701,MAX(1,ROW()-設定!$B$24)):INDEX($C$1:$C$13701,MAX(1,ROW()-1))),$C13388&gt;MAX(INDEX($C$1:$C$13701,MIN(13701,ROW()+1)):INDEX($C$1:$C$13701,MIN(13701,ROW()+設定!$B$24))),$C13388&gt;=設定!$B$32,$C13388&gt;=MAX(MIN(INDEX($C$1:$C$13701,MAX(1,ROW()-設定!$B$26)):INDEX($C$1:$C$13701,MAX(1,ROW()-1))),MIN(INDEX($C$1:$C$13701,MIN(13701,ROW()+1)):INDEX($C$1:$C$13701,MIN(13701,ROW()+設定!$B$26))))*10^(設定!$B$27/20)),1,0))</f>
        <v>0</v>
      </c>
      <c r="G13388" s="33" t="n">
        <f aca="false">$G13387+IF($F13388=1,1,0)</f>
        <v>6</v>
      </c>
      <c r="H13388" s="0" t="str">
        <f aca="false">IF($F13388=1,$G13388,"")</f>
        <v/>
      </c>
    </row>
    <row r="13389" customFormat="false" ht="15" hidden="false" customHeight="false" outlineLevel="0" collapsed="false">
      <c r="A13389" s="30"/>
      <c r="B13389" s="31"/>
      <c r="C13389" s="32" t="str">
        <f aca="false">IF($A13389="","",IF(設定!$B$21="dB",10^($B13389/20),ABS($B13389)))</f>
        <v/>
      </c>
      <c r="D13389" s="32" t="str">
        <f aca="false">IF($A13389="","",$A13389^2)</f>
        <v/>
      </c>
      <c r="E13389" s="32" t="str">
        <f aca="false">IF($A13389="","",IF($C13389&lt;=0,"",1/$C13389^2))</f>
        <v/>
      </c>
      <c r="F13389" s="33" t="n">
        <f aca="false">IF(OR(ROW()-設定!$B$30&lt;2,ROW()+設定!$B$30&gt;13701,N($A13389)&lt;=0,N(INDEX($A$2:$A$13701,MIN(13700,MAX(1,ROW()-1+設定!$B$30))))&lt;=0,$A13389&lt;設定!$B$28,$A13389&gt;設定!$B$29),0,IF(AND($C13389&gt;=MAX(INDEX($C$1:$C$13701,MAX(1,ROW()-設定!$B$24)):INDEX($C$1:$C$13701,MAX(1,ROW()-1))),$C13389&gt;MAX(INDEX($C$1:$C$13701,MIN(13701,ROW()+1)):INDEX($C$1:$C$13701,MIN(13701,ROW()+設定!$B$24))),$C13389&gt;=設定!$B$32,$C13389&gt;=MAX(MIN(INDEX($C$1:$C$13701,MAX(1,ROW()-設定!$B$26)):INDEX($C$1:$C$13701,MAX(1,ROW()-1))),MIN(INDEX($C$1:$C$13701,MIN(13701,ROW()+1)):INDEX($C$1:$C$13701,MIN(13701,ROW()+設定!$B$26))))*10^(設定!$B$27/20)),1,0))</f>
        <v>0</v>
      </c>
      <c r="G13389" s="33" t="n">
        <f aca="false">$G13388+IF($F13389=1,1,0)</f>
        <v>6</v>
      </c>
      <c r="H13389" s="0" t="str">
        <f aca="false">IF($F13389=1,$G13389,"")</f>
        <v/>
      </c>
    </row>
    <row r="13390" customFormat="false" ht="15" hidden="false" customHeight="false" outlineLevel="0" collapsed="false">
      <c r="A13390" s="30"/>
      <c r="B13390" s="31"/>
      <c r="C13390" s="32" t="str">
        <f aca="false">IF($A13390="","",IF(設定!$B$21="dB",10^($B13390/20),ABS($B13390)))</f>
        <v/>
      </c>
      <c r="D13390" s="32" t="str">
        <f aca="false">IF($A13390="","",$A13390^2)</f>
        <v/>
      </c>
      <c r="E13390" s="32" t="str">
        <f aca="false">IF($A13390="","",IF($C13390&lt;=0,"",1/$C13390^2))</f>
        <v/>
      </c>
      <c r="F13390" s="33" t="n">
        <f aca="false">IF(OR(ROW()-設定!$B$30&lt;2,ROW()+設定!$B$30&gt;13701,N($A13390)&lt;=0,N(INDEX($A$2:$A$13701,MIN(13700,MAX(1,ROW()-1+設定!$B$30))))&lt;=0,$A13390&lt;設定!$B$28,$A13390&gt;設定!$B$29),0,IF(AND($C13390&gt;=MAX(INDEX($C$1:$C$13701,MAX(1,ROW()-設定!$B$24)):INDEX($C$1:$C$13701,MAX(1,ROW()-1))),$C13390&gt;MAX(INDEX($C$1:$C$13701,MIN(13701,ROW()+1)):INDEX($C$1:$C$13701,MIN(13701,ROW()+設定!$B$24))),$C13390&gt;=設定!$B$32,$C13390&gt;=MAX(MIN(INDEX($C$1:$C$13701,MAX(1,ROW()-設定!$B$26)):INDEX($C$1:$C$13701,MAX(1,ROW()-1))),MIN(INDEX($C$1:$C$13701,MIN(13701,ROW()+1)):INDEX($C$1:$C$13701,MIN(13701,ROW()+設定!$B$26))))*10^(設定!$B$27/20)),1,0))</f>
        <v>0</v>
      </c>
      <c r="G13390" s="33" t="n">
        <f aca="false">$G13389+IF($F13390=1,1,0)</f>
        <v>6</v>
      </c>
      <c r="H13390" s="0" t="str">
        <f aca="false">IF($F13390=1,$G13390,"")</f>
        <v/>
      </c>
    </row>
    <row r="13391" customFormat="false" ht="15" hidden="false" customHeight="false" outlineLevel="0" collapsed="false">
      <c r="A13391" s="30"/>
      <c r="B13391" s="31"/>
      <c r="C13391" s="32" t="str">
        <f aca="false">IF($A13391="","",IF(設定!$B$21="dB",10^($B13391/20),ABS($B13391)))</f>
        <v/>
      </c>
      <c r="D13391" s="32" t="str">
        <f aca="false">IF($A13391="","",$A13391^2)</f>
        <v/>
      </c>
      <c r="E13391" s="32" t="str">
        <f aca="false">IF($A13391="","",IF($C13391&lt;=0,"",1/$C13391^2))</f>
        <v/>
      </c>
      <c r="F13391" s="33" t="n">
        <f aca="false">IF(OR(ROW()-設定!$B$30&lt;2,ROW()+設定!$B$30&gt;13701,N($A13391)&lt;=0,N(INDEX($A$2:$A$13701,MIN(13700,MAX(1,ROW()-1+設定!$B$30))))&lt;=0,$A13391&lt;設定!$B$28,$A13391&gt;設定!$B$29),0,IF(AND($C13391&gt;=MAX(INDEX($C$1:$C$13701,MAX(1,ROW()-設定!$B$24)):INDEX($C$1:$C$13701,MAX(1,ROW()-1))),$C13391&gt;MAX(INDEX($C$1:$C$13701,MIN(13701,ROW()+1)):INDEX($C$1:$C$13701,MIN(13701,ROW()+設定!$B$24))),$C13391&gt;=設定!$B$32,$C13391&gt;=MAX(MIN(INDEX($C$1:$C$13701,MAX(1,ROW()-設定!$B$26)):INDEX($C$1:$C$13701,MAX(1,ROW()-1))),MIN(INDEX($C$1:$C$13701,MIN(13701,ROW()+1)):INDEX($C$1:$C$13701,MIN(13701,ROW()+設定!$B$26))))*10^(設定!$B$27/20)),1,0))</f>
        <v>0</v>
      </c>
      <c r="G13391" s="33" t="n">
        <f aca="false">$G13390+IF($F13391=1,1,0)</f>
        <v>6</v>
      </c>
      <c r="H13391" s="0" t="str">
        <f aca="false">IF($F13391=1,$G13391,"")</f>
        <v/>
      </c>
    </row>
    <row r="13392" customFormat="false" ht="15" hidden="false" customHeight="false" outlineLevel="0" collapsed="false">
      <c r="A13392" s="30"/>
      <c r="B13392" s="31"/>
      <c r="C13392" s="32" t="str">
        <f aca="false">IF($A13392="","",IF(設定!$B$21="dB",10^($B13392/20),ABS($B13392)))</f>
        <v/>
      </c>
      <c r="D13392" s="32" t="str">
        <f aca="false">IF($A13392="","",$A13392^2)</f>
        <v/>
      </c>
      <c r="E13392" s="32" t="str">
        <f aca="false">IF($A13392="","",IF($C13392&lt;=0,"",1/$C13392^2))</f>
        <v/>
      </c>
      <c r="F13392" s="33" t="n">
        <f aca="false">IF(OR(ROW()-設定!$B$30&lt;2,ROW()+設定!$B$30&gt;13701,N($A13392)&lt;=0,N(INDEX($A$2:$A$13701,MIN(13700,MAX(1,ROW()-1+設定!$B$30))))&lt;=0,$A13392&lt;設定!$B$28,$A13392&gt;設定!$B$29),0,IF(AND($C13392&gt;=MAX(INDEX($C$1:$C$13701,MAX(1,ROW()-設定!$B$24)):INDEX($C$1:$C$13701,MAX(1,ROW()-1))),$C13392&gt;MAX(INDEX($C$1:$C$13701,MIN(13701,ROW()+1)):INDEX($C$1:$C$13701,MIN(13701,ROW()+設定!$B$24))),$C13392&gt;=設定!$B$32,$C13392&gt;=MAX(MIN(INDEX($C$1:$C$13701,MAX(1,ROW()-設定!$B$26)):INDEX($C$1:$C$13701,MAX(1,ROW()-1))),MIN(INDEX($C$1:$C$13701,MIN(13701,ROW()+1)):INDEX($C$1:$C$13701,MIN(13701,ROW()+設定!$B$26))))*10^(設定!$B$27/20)),1,0))</f>
        <v>0</v>
      </c>
      <c r="G13392" s="33" t="n">
        <f aca="false">$G13391+IF($F13392=1,1,0)</f>
        <v>6</v>
      </c>
      <c r="H13392" s="0" t="str">
        <f aca="false">IF($F13392=1,$G13392,"")</f>
        <v/>
      </c>
    </row>
    <row r="13393" customFormat="false" ht="15" hidden="false" customHeight="false" outlineLevel="0" collapsed="false">
      <c r="A13393" s="30"/>
      <c r="B13393" s="31"/>
      <c r="C13393" s="32" t="str">
        <f aca="false">IF($A13393="","",IF(設定!$B$21="dB",10^($B13393/20),ABS($B13393)))</f>
        <v/>
      </c>
      <c r="D13393" s="32" t="str">
        <f aca="false">IF($A13393="","",$A13393^2)</f>
        <v/>
      </c>
      <c r="E13393" s="32" t="str">
        <f aca="false">IF($A13393="","",IF($C13393&lt;=0,"",1/$C13393^2))</f>
        <v/>
      </c>
      <c r="F13393" s="33" t="n">
        <f aca="false">IF(OR(ROW()-設定!$B$30&lt;2,ROW()+設定!$B$30&gt;13701,N($A13393)&lt;=0,N(INDEX($A$2:$A$13701,MIN(13700,MAX(1,ROW()-1+設定!$B$30))))&lt;=0,$A13393&lt;設定!$B$28,$A13393&gt;設定!$B$29),0,IF(AND($C13393&gt;=MAX(INDEX($C$1:$C$13701,MAX(1,ROW()-設定!$B$24)):INDEX($C$1:$C$13701,MAX(1,ROW()-1))),$C13393&gt;MAX(INDEX($C$1:$C$13701,MIN(13701,ROW()+1)):INDEX($C$1:$C$13701,MIN(13701,ROW()+設定!$B$24))),$C13393&gt;=設定!$B$32,$C13393&gt;=MAX(MIN(INDEX($C$1:$C$13701,MAX(1,ROW()-設定!$B$26)):INDEX($C$1:$C$13701,MAX(1,ROW()-1))),MIN(INDEX($C$1:$C$13701,MIN(13701,ROW()+1)):INDEX($C$1:$C$13701,MIN(13701,ROW()+設定!$B$26))))*10^(設定!$B$27/20)),1,0))</f>
        <v>0</v>
      </c>
      <c r="G13393" s="33" t="n">
        <f aca="false">$G13392+IF($F13393=1,1,0)</f>
        <v>6</v>
      </c>
      <c r="H13393" s="0" t="str">
        <f aca="false">IF($F13393=1,$G13393,"")</f>
        <v/>
      </c>
    </row>
    <row r="13394" customFormat="false" ht="15" hidden="false" customHeight="false" outlineLevel="0" collapsed="false">
      <c r="A13394" s="30"/>
      <c r="B13394" s="31"/>
      <c r="C13394" s="32" t="str">
        <f aca="false">IF($A13394="","",IF(設定!$B$21="dB",10^($B13394/20),ABS($B13394)))</f>
        <v/>
      </c>
      <c r="D13394" s="32" t="str">
        <f aca="false">IF($A13394="","",$A13394^2)</f>
        <v/>
      </c>
      <c r="E13394" s="32" t="str">
        <f aca="false">IF($A13394="","",IF($C13394&lt;=0,"",1/$C13394^2))</f>
        <v/>
      </c>
      <c r="F13394" s="33" t="n">
        <f aca="false">IF(OR(ROW()-設定!$B$30&lt;2,ROW()+設定!$B$30&gt;13701,N($A13394)&lt;=0,N(INDEX($A$2:$A$13701,MIN(13700,MAX(1,ROW()-1+設定!$B$30))))&lt;=0,$A13394&lt;設定!$B$28,$A13394&gt;設定!$B$29),0,IF(AND($C13394&gt;=MAX(INDEX($C$1:$C$13701,MAX(1,ROW()-設定!$B$24)):INDEX($C$1:$C$13701,MAX(1,ROW()-1))),$C13394&gt;MAX(INDEX($C$1:$C$13701,MIN(13701,ROW()+1)):INDEX($C$1:$C$13701,MIN(13701,ROW()+設定!$B$24))),$C13394&gt;=設定!$B$32,$C13394&gt;=MAX(MIN(INDEX($C$1:$C$13701,MAX(1,ROW()-設定!$B$26)):INDEX($C$1:$C$13701,MAX(1,ROW()-1))),MIN(INDEX($C$1:$C$13701,MIN(13701,ROW()+1)):INDEX($C$1:$C$13701,MIN(13701,ROW()+設定!$B$26))))*10^(設定!$B$27/20)),1,0))</f>
        <v>0</v>
      </c>
      <c r="G13394" s="33" t="n">
        <f aca="false">$G13393+IF($F13394=1,1,0)</f>
        <v>6</v>
      </c>
      <c r="H13394" s="0" t="str">
        <f aca="false">IF($F13394=1,$G13394,"")</f>
        <v/>
      </c>
    </row>
    <row r="13395" customFormat="false" ht="15" hidden="false" customHeight="false" outlineLevel="0" collapsed="false">
      <c r="A13395" s="30"/>
      <c r="B13395" s="31"/>
      <c r="C13395" s="32" t="str">
        <f aca="false">IF($A13395="","",IF(設定!$B$21="dB",10^($B13395/20),ABS($B13395)))</f>
        <v/>
      </c>
      <c r="D13395" s="32" t="str">
        <f aca="false">IF($A13395="","",$A13395^2)</f>
        <v/>
      </c>
      <c r="E13395" s="32" t="str">
        <f aca="false">IF($A13395="","",IF($C13395&lt;=0,"",1/$C13395^2))</f>
        <v/>
      </c>
      <c r="F13395" s="33" t="n">
        <f aca="false">IF(OR(ROW()-設定!$B$30&lt;2,ROW()+設定!$B$30&gt;13701,N($A13395)&lt;=0,N(INDEX($A$2:$A$13701,MIN(13700,MAX(1,ROW()-1+設定!$B$30))))&lt;=0,$A13395&lt;設定!$B$28,$A13395&gt;設定!$B$29),0,IF(AND($C13395&gt;=MAX(INDEX($C$1:$C$13701,MAX(1,ROW()-設定!$B$24)):INDEX($C$1:$C$13701,MAX(1,ROW()-1))),$C13395&gt;MAX(INDEX($C$1:$C$13701,MIN(13701,ROW()+1)):INDEX($C$1:$C$13701,MIN(13701,ROW()+設定!$B$24))),$C13395&gt;=設定!$B$32,$C13395&gt;=MAX(MIN(INDEX($C$1:$C$13701,MAX(1,ROW()-設定!$B$26)):INDEX($C$1:$C$13701,MAX(1,ROW()-1))),MIN(INDEX($C$1:$C$13701,MIN(13701,ROW()+1)):INDEX($C$1:$C$13701,MIN(13701,ROW()+設定!$B$26))))*10^(設定!$B$27/20)),1,0))</f>
        <v>0</v>
      </c>
      <c r="G13395" s="33" t="n">
        <f aca="false">$G13394+IF($F13395=1,1,0)</f>
        <v>6</v>
      </c>
      <c r="H13395" s="0" t="str">
        <f aca="false">IF($F13395=1,$G13395,"")</f>
        <v/>
      </c>
    </row>
    <row r="13396" customFormat="false" ht="15" hidden="false" customHeight="false" outlineLevel="0" collapsed="false">
      <c r="A13396" s="30"/>
      <c r="B13396" s="31"/>
      <c r="C13396" s="32" t="str">
        <f aca="false">IF($A13396="","",IF(設定!$B$21="dB",10^($B13396/20),ABS($B13396)))</f>
        <v/>
      </c>
      <c r="D13396" s="32" t="str">
        <f aca="false">IF($A13396="","",$A13396^2)</f>
        <v/>
      </c>
      <c r="E13396" s="32" t="str">
        <f aca="false">IF($A13396="","",IF($C13396&lt;=0,"",1/$C13396^2))</f>
        <v/>
      </c>
      <c r="F13396" s="33" t="n">
        <f aca="false">IF(OR(ROW()-設定!$B$30&lt;2,ROW()+設定!$B$30&gt;13701,N($A13396)&lt;=0,N(INDEX($A$2:$A$13701,MIN(13700,MAX(1,ROW()-1+設定!$B$30))))&lt;=0,$A13396&lt;設定!$B$28,$A13396&gt;設定!$B$29),0,IF(AND($C13396&gt;=MAX(INDEX($C$1:$C$13701,MAX(1,ROW()-設定!$B$24)):INDEX($C$1:$C$13701,MAX(1,ROW()-1))),$C13396&gt;MAX(INDEX($C$1:$C$13701,MIN(13701,ROW()+1)):INDEX($C$1:$C$13701,MIN(13701,ROW()+設定!$B$24))),$C13396&gt;=設定!$B$32,$C13396&gt;=MAX(MIN(INDEX($C$1:$C$13701,MAX(1,ROW()-設定!$B$26)):INDEX($C$1:$C$13701,MAX(1,ROW()-1))),MIN(INDEX($C$1:$C$13701,MIN(13701,ROW()+1)):INDEX($C$1:$C$13701,MIN(13701,ROW()+設定!$B$26))))*10^(設定!$B$27/20)),1,0))</f>
        <v>0</v>
      </c>
      <c r="G13396" s="33" t="n">
        <f aca="false">$G13395+IF($F13396=1,1,0)</f>
        <v>6</v>
      </c>
      <c r="H13396" s="0" t="str">
        <f aca="false">IF($F13396=1,$G13396,"")</f>
        <v/>
      </c>
    </row>
    <row r="13397" customFormat="false" ht="15" hidden="false" customHeight="false" outlineLevel="0" collapsed="false">
      <c r="A13397" s="30"/>
      <c r="B13397" s="31"/>
      <c r="C13397" s="32" t="str">
        <f aca="false">IF($A13397="","",IF(設定!$B$21="dB",10^($B13397/20),ABS($B13397)))</f>
        <v/>
      </c>
      <c r="D13397" s="32" t="str">
        <f aca="false">IF($A13397="","",$A13397^2)</f>
        <v/>
      </c>
      <c r="E13397" s="32" t="str">
        <f aca="false">IF($A13397="","",IF($C13397&lt;=0,"",1/$C13397^2))</f>
        <v/>
      </c>
      <c r="F13397" s="33" t="n">
        <f aca="false">IF(OR(ROW()-設定!$B$30&lt;2,ROW()+設定!$B$30&gt;13701,N($A13397)&lt;=0,N(INDEX($A$2:$A$13701,MIN(13700,MAX(1,ROW()-1+設定!$B$30))))&lt;=0,$A13397&lt;設定!$B$28,$A13397&gt;設定!$B$29),0,IF(AND($C13397&gt;=MAX(INDEX($C$1:$C$13701,MAX(1,ROW()-設定!$B$24)):INDEX($C$1:$C$13701,MAX(1,ROW()-1))),$C13397&gt;MAX(INDEX($C$1:$C$13701,MIN(13701,ROW()+1)):INDEX($C$1:$C$13701,MIN(13701,ROW()+設定!$B$24))),$C13397&gt;=設定!$B$32,$C13397&gt;=MAX(MIN(INDEX($C$1:$C$13701,MAX(1,ROW()-設定!$B$26)):INDEX($C$1:$C$13701,MAX(1,ROW()-1))),MIN(INDEX($C$1:$C$13701,MIN(13701,ROW()+1)):INDEX($C$1:$C$13701,MIN(13701,ROW()+設定!$B$26))))*10^(設定!$B$27/20)),1,0))</f>
        <v>0</v>
      </c>
      <c r="G13397" s="33" t="n">
        <f aca="false">$G13396+IF($F13397=1,1,0)</f>
        <v>6</v>
      </c>
      <c r="H13397" s="0" t="str">
        <f aca="false">IF($F13397=1,$G13397,"")</f>
        <v/>
      </c>
    </row>
    <row r="13398" customFormat="false" ht="15" hidden="false" customHeight="false" outlineLevel="0" collapsed="false">
      <c r="A13398" s="30"/>
      <c r="B13398" s="31"/>
      <c r="C13398" s="32" t="str">
        <f aca="false">IF($A13398="","",IF(設定!$B$21="dB",10^($B13398/20),ABS($B13398)))</f>
        <v/>
      </c>
      <c r="D13398" s="32" t="str">
        <f aca="false">IF($A13398="","",$A13398^2)</f>
        <v/>
      </c>
      <c r="E13398" s="32" t="str">
        <f aca="false">IF($A13398="","",IF($C13398&lt;=0,"",1/$C13398^2))</f>
        <v/>
      </c>
      <c r="F13398" s="33" t="n">
        <f aca="false">IF(OR(ROW()-設定!$B$30&lt;2,ROW()+設定!$B$30&gt;13701,N($A13398)&lt;=0,N(INDEX($A$2:$A$13701,MIN(13700,MAX(1,ROW()-1+設定!$B$30))))&lt;=0,$A13398&lt;設定!$B$28,$A13398&gt;設定!$B$29),0,IF(AND($C13398&gt;=MAX(INDEX($C$1:$C$13701,MAX(1,ROW()-設定!$B$24)):INDEX($C$1:$C$13701,MAX(1,ROW()-1))),$C13398&gt;MAX(INDEX($C$1:$C$13701,MIN(13701,ROW()+1)):INDEX($C$1:$C$13701,MIN(13701,ROW()+設定!$B$24))),$C13398&gt;=設定!$B$32,$C13398&gt;=MAX(MIN(INDEX($C$1:$C$13701,MAX(1,ROW()-設定!$B$26)):INDEX($C$1:$C$13701,MAX(1,ROW()-1))),MIN(INDEX($C$1:$C$13701,MIN(13701,ROW()+1)):INDEX($C$1:$C$13701,MIN(13701,ROW()+設定!$B$26))))*10^(設定!$B$27/20)),1,0))</f>
        <v>0</v>
      </c>
      <c r="G13398" s="33" t="n">
        <f aca="false">$G13397+IF($F13398=1,1,0)</f>
        <v>6</v>
      </c>
      <c r="H13398" s="0" t="str">
        <f aca="false">IF($F13398=1,$G13398,"")</f>
        <v/>
      </c>
    </row>
    <row r="13399" customFormat="false" ht="15" hidden="false" customHeight="false" outlineLevel="0" collapsed="false">
      <c r="A13399" s="30"/>
      <c r="B13399" s="31"/>
      <c r="C13399" s="32" t="str">
        <f aca="false">IF($A13399="","",IF(設定!$B$21="dB",10^($B13399/20),ABS($B13399)))</f>
        <v/>
      </c>
      <c r="D13399" s="32" t="str">
        <f aca="false">IF($A13399="","",$A13399^2)</f>
        <v/>
      </c>
      <c r="E13399" s="32" t="str">
        <f aca="false">IF($A13399="","",IF($C13399&lt;=0,"",1/$C13399^2))</f>
        <v/>
      </c>
      <c r="F13399" s="33" t="n">
        <f aca="false">IF(OR(ROW()-設定!$B$30&lt;2,ROW()+設定!$B$30&gt;13701,N($A13399)&lt;=0,N(INDEX($A$2:$A$13701,MIN(13700,MAX(1,ROW()-1+設定!$B$30))))&lt;=0,$A13399&lt;設定!$B$28,$A13399&gt;設定!$B$29),0,IF(AND($C13399&gt;=MAX(INDEX($C$1:$C$13701,MAX(1,ROW()-設定!$B$24)):INDEX($C$1:$C$13701,MAX(1,ROW()-1))),$C13399&gt;MAX(INDEX($C$1:$C$13701,MIN(13701,ROW()+1)):INDEX($C$1:$C$13701,MIN(13701,ROW()+設定!$B$24))),$C13399&gt;=設定!$B$32,$C13399&gt;=MAX(MIN(INDEX($C$1:$C$13701,MAX(1,ROW()-設定!$B$26)):INDEX($C$1:$C$13701,MAX(1,ROW()-1))),MIN(INDEX($C$1:$C$13701,MIN(13701,ROW()+1)):INDEX($C$1:$C$13701,MIN(13701,ROW()+設定!$B$26))))*10^(設定!$B$27/20)),1,0))</f>
        <v>0</v>
      </c>
      <c r="G13399" s="33" t="n">
        <f aca="false">$G13398+IF($F13399=1,1,0)</f>
        <v>6</v>
      </c>
      <c r="H13399" s="0" t="str">
        <f aca="false">IF($F13399=1,$G13399,"")</f>
        <v/>
      </c>
    </row>
    <row r="13400" customFormat="false" ht="15" hidden="false" customHeight="false" outlineLevel="0" collapsed="false">
      <c r="A13400" s="30"/>
      <c r="B13400" s="31"/>
      <c r="C13400" s="32" t="str">
        <f aca="false">IF($A13400="","",IF(設定!$B$21="dB",10^($B13400/20),ABS($B13400)))</f>
        <v/>
      </c>
      <c r="D13400" s="32" t="str">
        <f aca="false">IF($A13400="","",$A13400^2)</f>
        <v/>
      </c>
      <c r="E13400" s="32" t="str">
        <f aca="false">IF($A13400="","",IF($C13400&lt;=0,"",1/$C13400^2))</f>
        <v/>
      </c>
      <c r="F13400" s="33" t="n">
        <f aca="false">IF(OR(ROW()-設定!$B$30&lt;2,ROW()+設定!$B$30&gt;13701,N($A13400)&lt;=0,N(INDEX($A$2:$A$13701,MIN(13700,MAX(1,ROW()-1+設定!$B$30))))&lt;=0,$A13400&lt;設定!$B$28,$A13400&gt;設定!$B$29),0,IF(AND($C13400&gt;=MAX(INDEX($C$1:$C$13701,MAX(1,ROW()-設定!$B$24)):INDEX($C$1:$C$13701,MAX(1,ROW()-1))),$C13400&gt;MAX(INDEX($C$1:$C$13701,MIN(13701,ROW()+1)):INDEX($C$1:$C$13701,MIN(13701,ROW()+設定!$B$24))),$C13400&gt;=設定!$B$32,$C13400&gt;=MAX(MIN(INDEX($C$1:$C$13701,MAX(1,ROW()-設定!$B$26)):INDEX($C$1:$C$13701,MAX(1,ROW()-1))),MIN(INDEX($C$1:$C$13701,MIN(13701,ROW()+1)):INDEX($C$1:$C$13701,MIN(13701,ROW()+設定!$B$26))))*10^(設定!$B$27/20)),1,0))</f>
        <v>0</v>
      </c>
      <c r="G13400" s="33" t="n">
        <f aca="false">$G13399+IF($F13400=1,1,0)</f>
        <v>6</v>
      </c>
      <c r="H13400" s="0" t="str">
        <f aca="false">IF($F13400=1,$G13400,"")</f>
        <v/>
      </c>
    </row>
    <row r="13401" customFormat="false" ht="15" hidden="false" customHeight="false" outlineLevel="0" collapsed="false">
      <c r="A13401" s="30"/>
      <c r="B13401" s="31"/>
      <c r="C13401" s="32" t="str">
        <f aca="false">IF($A13401="","",IF(設定!$B$21="dB",10^($B13401/20),ABS($B13401)))</f>
        <v/>
      </c>
      <c r="D13401" s="32" t="str">
        <f aca="false">IF($A13401="","",$A13401^2)</f>
        <v/>
      </c>
      <c r="E13401" s="32" t="str">
        <f aca="false">IF($A13401="","",IF($C13401&lt;=0,"",1/$C13401^2))</f>
        <v/>
      </c>
      <c r="F13401" s="33" t="n">
        <f aca="false">IF(OR(ROW()-設定!$B$30&lt;2,ROW()+設定!$B$30&gt;13701,N($A13401)&lt;=0,N(INDEX($A$2:$A$13701,MIN(13700,MAX(1,ROW()-1+設定!$B$30))))&lt;=0,$A13401&lt;設定!$B$28,$A13401&gt;設定!$B$29),0,IF(AND($C13401&gt;=MAX(INDEX($C$1:$C$13701,MAX(1,ROW()-設定!$B$24)):INDEX($C$1:$C$13701,MAX(1,ROW()-1))),$C13401&gt;MAX(INDEX($C$1:$C$13701,MIN(13701,ROW()+1)):INDEX($C$1:$C$13701,MIN(13701,ROW()+設定!$B$24))),$C13401&gt;=設定!$B$32,$C13401&gt;=MAX(MIN(INDEX($C$1:$C$13701,MAX(1,ROW()-設定!$B$26)):INDEX($C$1:$C$13701,MAX(1,ROW()-1))),MIN(INDEX($C$1:$C$13701,MIN(13701,ROW()+1)):INDEX($C$1:$C$13701,MIN(13701,ROW()+設定!$B$26))))*10^(設定!$B$27/20)),1,0))</f>
        <v>0</v>
      </c>
      <c r="G13401" s="33" t="n">
        <f aca="false">$G13400+IF($F13401=1,1,0)</f>
        <v>6</v>
      </c>
      <c r="H13401" s="0" t="str">
        <f aca="false">IF($F13401=1,$G13401,"")</f>
        <v/>
      </c>
    </row>
    <row r="13402" customFormat="false" ht="15" hidden="false" customHeight="false" outlineLevel="0" collapsed="false">
      <c r="A13402" s="30"/>
      <c r="B13402" s="31"/>
      <c r="C13402" s="32" t="str">
        <f aca="false">IF($A13402="","",IF(設定!$B$21="dB",10^($B13402/20),ABS($B13402)))</f>
        <v/>
      </c>
      <c r="D13402" s="32" t="str">
        <f aca="false">IF($A13402="","",$A13402^2)</f>
        <v/>
      </c>
      <c r="E13402" s="32" t="str">
        <f aca="false">IF($A13402="","",IF($C13402&lt;=0,"",1/$C13402^2))</f>
        <v/>
      </c>
      <c r="F13402" s="33" t="n">
        <f aca="false">IF(OR(ROW()-設定!$B$30&lt;2,ROW()+設定!$B$30&gt;13701,N($A13402)&lt;=0,N(INDEX($A$2:$A$13701,MIN(13700,MAX(1,ROW()-1+設定!$B$30))))&lt;=0,$A13402&lt;設定!$B$28,$A13402&gt;設定!$B$29),0,IF(AND($C13402&gt;=MAX(INDEX($C$1:$C$13701,MAX(1,ROW()-設定!$B$24)):INDEX($C$1:$C$13701,MAX(1,ROW()-1))),$C13402&gt;MAX(INDEX($C$1:$C$13701,MIN(13701,ROW()+1)):INDEX($C$1:$C$13701,MIN(13701,ROW()+設定!$B$24))),$C13402&gt;=設定!$B$32,$C13402&gt;=MAX(MIN(INDEX($C$1:$C$13701,MAX(1,ROW()-設定!$B$26)):INDEX($C$1:$C$13701,MAX(1,ROW()-1))),MIN(INDEX($C$1:$C$13701,MIN(13701,ROW()+1)):INDEX($C$1:$C$13701,MIN(13701,ROW()+設定!$B$26))))*10^(設定!$B$27/20)),1,0))</f>
        <v>0</v>
      </c>
      <c r="G13402" s="33" t="n">
        <f aca="false">$G13401+IF($F13402=1,1,0)</f>
        <v>6</v>
      </c>
      <c r="H13402" s="0" t="str">
        <f aca="false">IF($F13402=1,$G13402,"")</f>
        <v/>
      </c>
    </row>
    <row r="13403" customFormat="false" ht="15" hidden="false" customHeight="false" outlineLevel="0" collapsed="false">
      <c r="A13403" s="30"/>
      <c r="B13403" s="31"/>
      <c r="C13403" s="32" t="str">
        <f aca="false">IF($A13403="","",IF(設定!$B$21="dB",10^($B13403/20),ABS($B13403)))</f>
        <v/>
      </c>
      <c r="D13403" s="32" t="str">
        <f aca="false">IF($A13403="","",$A13403^2)</f>
        <v/>
      </c>
      <c r="E13403" s="32" t="str">
        <f aca="false">IF($A13403="","",IF($C13403&lt;=0,"",1/$C13403^2))</f>
        <v/>
      </c>
      <c r="F13403" s="33" t="n">
        <f aca="false">IF(OR(ROW()-設定!$B$30&lt;2,ROW()+設定!$B$30&gt;13701,N($A13403)&lt;=0,N(INDEX($A$2:$A$13701,MIN(13700,MAX(1,ROW()-1+設定!$B$30))))&lt;=0,$A13403&lt;設定!$B$28,$A13403&gt;設定!$B$29),0,IF(AND($C13403&gt;=MAX(INDEX($C$1:$C$13701,MAX(1,ROW()-設定!$B$24)):INDEX($C$1:$C$13701,MAX(1,ROW()-1))),$C13403&gt;MAX(INDEX($C$1:$C$13701,MIN(13701,ROW()+1)):INDEX($C$1:$C$13701,MIN(13701,ROW()+設定!$B$24))),$C13403&gt;=設定!$B$32,$C13403&gt;=MAX(MIN(INDEX($C$1:$C$13701,MAX(1,ROW()-設定!$B$26)):INDEX($C$1:$C$13701,MAX(1,ROW()-1))),MIN(INDEX($C$1:$C$13701,MIN(13701,ROW()+1)):INDEX($C$1:$C$13701,MIN(13701,ROW()+設定!$B$26))))*10^(設定!$B$27/20)),1,0))</f>
        <v>0</v>
      </c>
      <c r="G13403" s="33" t="n">
        <f aca="false">$G13402+IF($F13403=1,1,0)</f>
        <v>6</v>
      </c>
      <c r="H13403" s="0" t="str">
        <f aca="false">IF($F13403=1,$G13403,"")</f>
        <v/>
      </c>
    </row>
    <row r="13404" customFormat="false" ht="15" hidden="false" customHeight="false" outlineLevel="0" collapsed="false">
      <c r="A13404" s="30"/>
      <c r="B13404" s="31"/>
      <c r="C13404" s="32" t="str">
        <f aca="false">IF($A13404="","",IF(設定!$B$21="dB",10^($B13404/20),ABS($B13404)))</f>
        <v/>
      </c>
      <c r="D13404" s="32" t="str">
        <f aca="false">IF($A13404="","",$A13404^2)</f>
        <v/>
      </c>
      <c r="E13404" s="32" t="str">
        <f aca="false">IF($A13404="","",IF($C13404&lt;=0,"",1/$C13404^2))</f>
        <v/>
      </c>
      <c r="F13404" s="33" t="n">
        <f aca="false">IF(OR(ROW()-設定!$B$30&lt;2,ROW()+設定!$B$30&gt;13701,N($A13404)&lt;=0,N(INDEX($A$2:$A$13701,MIN(13700,MAX(1,ROW()-1+設定!$B$30))))&lt;=0,$A13404&lt;設定!$B$28,$A13404&gt;設定!$B$29),0,IF(AND($C13404&gt;=MAX(INDEX($C$1:$C$13701,MAX(1,ROW()-設定!$B$24)):INDEX($C$1:$C$13701,MAX(1,ROW()-1))),$C13404&gt;MAX(INDEX($C$1:$C$13701,MIN(13701,ROW()+1)):INDEX($C$1:$C$13701,MIN(13701,ROW()+設定!$B$24))),$C13404&gt;=設定!$B$32,$C13404&gt;=MAX(MIN(INDEX($C$1:$C$13701,MAX(1,ROW()-設定!$B$26)):INDEX($C$1:$C$13701,MAX(1,ROW()-1))),MIN(INDEX($C$1:$C$13701,MIN(13701,ROW()+1)):INDEX($C$1:$C$13701,MIN(13701,ROW()+設定!$B$26))))*10^(設定!$B$27/20)),1,0))</f>
        <v>0</v>
      </c>
      <c r="G13404" s="33" t="n">
        <f aca="false">$G13403+IF($F13404=1,1,0)</f>
        <v>6</v>
      </c>
      <c r="H13404" s="0" t="str">
        <f aca="false">IF($F13404=1,$G13404,"")</f>
        <v/>
      </c>
    </row>
    <row r="13405" customFormat="false" ht="15" hidden="false" customHeight="false" outlineLevel="0" collapsed="false">
      <c r="A13405" s="30"/>
      <c r="B13405" s="31"/>
      <c r="C13405" s="32" t="str">
        <f aca="false">IF($A13405="","",IF(設定!$B$21="dB",10^($B13405/20),ABS($B13405)))</f>
        <v/>
      </c>
      <c r="D13405" s="32" t="str">
        <f aca="false">IF($A13405="","",$A13405^2)</f>
        <v/>
      </c>
      <c r="E13405" s="32" t="str">
        <f aca="false">IF($A13405="","",IF($C13405&lt;=0,"",1/$C13405^2))</f>
        <v/>
      </c>
      <c r="F13405" s="33" t="n">
        <f aca="false">IF(OR(ROW()-設定!$B$30&lt;2,ROW()+設定!$B$30&gt;13701,N($A13405)&lt;=0,N(INDEX($A$2:$A$13701,MIN(13700,MAX(1,ROW()-1+設定!$B$30))))&lt;=0,$A13405&lt;設定!$B$28,$A13405&gt;設定!$B$29),0,IF(AND($C13405&gt;=MAX(INDEX($C$1:$C$13701,MAX(1,ROW()-設定!$B$24)):INDEX($C$1:$C$13701,MAX(1,ROW()-1))),$C13405&gt;MAX(INDEX($C$1:$C$13701,MIN(13701,ROW()+1)):INDEX($C$1:$C$13701,MIN(13701,ROW()+設定!$B$24))),$C13405&gt;=設定!$B$32,$C13405&gt;=MAX(MIN(INDEX($C$1:$C$13701,MAX(1,ROW()-設定!$B$26)):INDEX($C$1:$C$13701,MAX(1,ROW()-1))),MIN(INDEX($C$1:$C$13701,MIN(13701,ROW()+1)):INDEX($C$1:$C$13701,MIN(13701,ROW()+設定!$B$26))))*10^(設定!$B$27/20)),1,0))</f>
        <v>0</v>
      </c>
      <c r="G13405" s="33" t="n">
        <f aca="false">$G13404+IF($F13405=1,1,0)</f>
        <v>6</v>
      </c>
      <c r="H13405" s="0" t="str">
        <f aca="false">IF($F13405=1,$G13405,"")</f>
        <v/>
      </c>
    </row>
    <row r="13406" customFormat="false" ht="15" hidden="false" customHeight="false" outlineLevel="0" collapsed="false">
      <c r="A13406" s="30"/>
      <c r="B13406" s="31"/>
      <c r="C13406" s="32" t="str">
        <f aca="false">IF($A13406="","",IF(設定!$B$21="dB",10^($B13406/20),ABS($B13406)))</f>
        <v/>
      </c>
      <c r="D13406" s="32" t="str">
        <f aca="false">IF($A13406="","",$A13406^2)</f>
        <v/>
      </c>
      <c r="E13406" s="32" t="str">
        <f aca="false">IF($A13406="","",IF($C13406&lt;=0,"",1/$C13406^2))</f>
        <v/>
      </c>
      <c r="F13406" s="33" t="n">
        <f aca="false">IF(OR(ROW()-設定!$B$30&lt;2,ROW()+設定!$B$30&gt;13701,N($A13406)&lt;=0,N(INDEX($A$2:$A$13701,MIN(13700,MAX(1,ROW()-1+設定!$B$30))))&lt;=0,$A13406&lt;設定!$B$28,$A13406&gt;設定!$B$29),0,IF(AND($C13406&gt;=MAX(INDEX($C$1:$C$13701,MAX(1,ROW()-設定!$B$24)):INDEX($C$1:$C$13701,MAX(1,ROW()-1))),$C13406&gt;MAX(INDEX($C$1:$C$13701,MIN(13701,ROW()+1)):INDEX($C$1:$C$13701,MIN(13701,ROW()+設定!$B$24))),$C13406&gt;=設定!$B$32,$C13406&gt;=MAX(MIN(INDEX($C$1:$C$13701,MAX(1,ROW()-設定!$B$26)):INDEX($C$1:$C$13701,MAX(1,ROW()-1))),MIN(INDEX($C$1:$C$13701,MIN(13701,ROW()+1)):INDEX($C$1:$C$13701,MIN(13701,ROW()+設定!$B$26))))*10^(設定!$B$27/20)),1,0))</f>
        <v>0</v>
      </c>
      <c r="G13406" s="33" t="n">
        <f aca="false">$G13405+IF($F13406=1,1,0)</f>
        <v>6</v>
      </c>
      <c r="H13406" s="0" t="str">
        <f aca="false">IF($F13406=1,$G13406,"")</f>
        <v/>
      </c>
    </row>
    <row r="13407" customFormat="false" ht="15" hidden="false" customHeight="false" outlineLevel="0" collapsed="false">
      <c r="A13407" s="30"/>
      <c r="B13407" s="31"/>
      <c r="C13407" s="32" t="str">
        <f aca="false">IF($A13407="","",IF(設定!$B$21="dB",10^($B13407/20),ABS($B13407)))</f>
        <v/>
      </c>
      <c r="D13407" s="32" t="str">
        <f aca="false">IF($A13407="","",$A13407^2)</f>
        <v/>
      </c>
      <c r="E13407" s="32" t="str">
        <f aca="false">IF($A13407="","",IF($C13407&lt;=0,"",1/$C13407^2))</f>
        <v/>
      </c>
      <c r="F13407" s="33" t="n">
        <f aca="false">IF(OR(ROW()-設定!$B$30&lt;2,ROW()+設定!$B$30&gt;13701,N($A13407)&lt;=0,N(INDEX($A$2:$A$13701,MIN(13700,MAX(1,ROW()-1+設定!$B$30))))&lt;=0,$A13407&lt;設定!$B$28,$A13407&gt;設定!$B$29),0,IF(AND($C13407&gt;=MAX(INDEX($C$1:$C$13701,MAX(1,ROW()-設定!$B$24)):INDEX($C$1:$C$13701,MAX(1,ROW()-1))),$C13407&gt;MAX(INDEX($C$1:$C$13701,MIN(13701,ROW()+1)):INDEX($C$1:$C$13701,MIN(13701,ROW()+設定!$B$24))),$C13407&gt;=設定!$B$32,$C13407&gt;=MAX(MIN(INDEX($C$1:$C$13701,MAX(1,ROW()-設定!$B$26)):INDEX($C$1:$C$13701,MAX(1,ROW()-1))),MIN(INDEX($C$1:$C$13701,MIN(13701,ROW()+1)):INDEX($C$1:$C$13701,MIN(13701,ROW()+設定!$B$26))))*10^(設定!$B$27/20)),1,0))</f>
        <v>0</v>
      </c>
      <c r="G13407" s="33" t="n">
        <f aca="false">$G13406+IF($F13407=1,1,0)</f>
        <v>6</v>
      </c>
      <c r="H13407" s="0" t="str">
        <f aca="false">IF($F13407=1,$G13407,"")</f>
        <v/>
      </c>
    </row>
    <row r="13408" customFormat="false" ht="15" hidden="false" customHeight="false" outlineLevel="0" collapsed="false">
      <c r="A13408" s="30"/>
      <c r="B13408" s="31"/>
      <c r="C13408" s="32" t="str">
        <f aca="false">IF($A13408="","",IF(設定!$B$21="dB",10^($B13408/20),ABS($B13408)))</f>
        <v/>
      </c>
      <c r="D13408" s="32" t="str">
        <f aca="false">IF($A13408="","",$A13408^2)</f>
        <v/>
      </c>
      <c r="E13408" s="32" t="str">
        <f aca="false">IF($A13408="","",IF($C13408&lt;=0,"",1/$C13408^2))</f>
        <v/>
      </c>
      <c r="F13408" s="33" t="n">
        <f aca="false">IF(OR(ROW()-設定!$B$30&lt;2,ROW()+設定!$B$30&gt;13701,N($A13408)&lt;=0,N(INDEX($A$2:$A$13701,MIN(13700,MAX(1,ROW()-1+設定!$B$30))))&lt;=0,$A13408&lt;設定!$B$28,$A13408&gt;設定!$B$29),0,IF(AND($C13408&gt;=MAX(INDEX($C$1:$C$13701,MAX(1,ROW()-設定!$B$24)):INDEX($C$1:$C$13701,MAX(1,ROW()-1))),$C13408&gt;MAX(INDEX($C$1:$C$13701,MIN(13701,ROW()+1)):INDEX($C$1:$C$13701,MIN(13701,ROW()+設定!$B$24))),$C13408&gt;=設定!$B$32,$C13408&gt;=MAX(MIN(INDEX($C$1:$C$13701,MAX(1,ROW()-設定!$B$26)):INDEX($C$1:$C$13701,MAX(1,ROW()-1))),MIN(INDEX($C$1:$C$13701,MIN(13701,ROW()+1)):INDEX($C$1:$C$13701,MIN(13701,ROW()+設定!$B$26))))*10^(設定!$B$27/20)),1,0))</f>
        <v>0</v>
      </c>
      <c r="G13408" s="33" t="n">
        <f aca="false">$G13407+IF($F13408=1,1,0)</f>
        <v>6</v>
      </c>
      <c r="H13408" s="0" t="str">
        <f aca="false">IF($F13408=1,$G13408,"")</f>
        <v/>
      </c>
    </row>
    <row r="13409" customFormat="false" ht="15" hidden="false" customHeight="false" outlineLevel="0" collapsed="false">
      <c r="A13409" s="30"/>
      <c r="B13409" s="31"/>
      <c r="C13409" s="32" t="str">
        <f aca="false">IF($A13409="","",IF(設定!$B$21="dB",10^($B13409/20),ABS($B13409)))</f>
        <v/>
      </c>
      <c r="D13409" s="32" t="str">
        <f aca="false">IF($A13409="","",$A13409^2)</f>
        <v/>
      </c>
      <c r="E13409" s="32" t="str">
        <f aca="false">IF($A13409="","",IF($C13409&lt;=0,"",1/$C13409^2))</f>
        <v/>
      </c>
      <c r="F13409" s="33" t="n">
        <f aca="false">IF(OR(ROW()-設定!$B$30&lt;2,ROW()+設定!$B$30&gt;13701,N($A13409)&lt;=0,N(INDEX($A$2:$A$13701,MIN(13700,MAX(1,ROW()-1+設定!$B$30))))&lt;=0,$A13409&lt;設定!$B$28,$A13409&gt;設定!$B$29),0,IF(AND($C13409&gt;=MAX(INDEX($C$1:$C$13701,MAX(1,ROW()-設定!$B$24)):INDEX($C$1:$C$13701,MAX(1,ROW()-1))),$C13409&gt;MAX(INDEX($C$1:$C$13701,MIN(13701,ROW()+1)):INDEX($C$1:$C$13701,MIN(13701,ROW()+設定!$B$24))),$C13409&gt;=設定!$B$32,$C13409&gt;=MAX(MIN(INDEX($C$1:$C$13701,MAX(1,ROW()-設定!$B$26)):INDEX($C$1:$C$13701,MAX(1,ROW()-1))),MIN(INDEX($C$1:$C$13701,MIN(13701,ROW()+1)):INDEX($C$1:$C$13701,MIN(13701,ROW()+設定!$B$26))))*10^(設定!$B$27/20)),1,0))</f>
        <v>0</v>
      </c>
      <c r="G13409" s="33" t="n">
        <f aca="false">$G13408+IF($F13409=1,1,0)</f>
        <v>6</v>
      </c>
      <c r="H13409" s="0" t="str">
        <f aca="false">IF($F13409=1,$G13409,"")</f>
        <v/>
      </c>
    </row>
    <row r="13410" customFormat="false" ht="15" hidden="false" customHeight="false" outlineLevel="0" collapsed="false">
      <c r="A13410" s="30"/>
      <c r="B13410" s="31"/>
      <c r="C13410" s="32" t="str">
        <f aca="false">IF($A13410="","",IF(設定!$B$21="dB",10^($B13410/20),ABS($B13410)))</f>
        <v/>
      </c>
      <c r="D13410" s="32" t="str">
        <f aca="false">IF($A13410="","",$A13410^2)</f>
        <v/>
      </c>
      <c r="E13410" s="32" t="str">
        <f aca="false">IF($A13410="","",IF($C13410&lt;=0,"",1/$C13410^2))</f>
        <v/>
      </c>
      <c r="F13410" s="33" t="n">
        <f aca="false">IF(OR(ROW()-設定!$B$30&lt;2,ROW()+設定!$B$30&gt;13701,N($A13410)&lt;=0,N(INDEX($A$2:$A$13701,MIN(13700,MAX(1,ROW()-1+設定!$B$30))))&lt;=0,$A13410&lt;設定!$B$28,$A13410&gt;設定!$B$29),0,IF(AND($C13410&gt;=MAX(INDEX($C$1:$C$13701,MAX(1,ROW()-設定!$B$24)):INDEX($C$1:$C$13701,MAX(1,ROW()-1))),$C13410&gt;MAX(INDEX($C$1:$C$13701,MIN(13701,ROW()+1)):INDEX($C$1:$C$13701,MIN(13701,ROW()+設定!$B$24))),$C13410&gt;=設定!$B$32,$C13410&gt;=MAX(MIN(INDEX($C$1:$C$13701,MAX(1,ROW()-設定!$B$26)):INDEX($C$1:$C$13701,MAX(1,ROW()-1))),MIN(INDEX($C$1:$C$13701,MIN(13701,ROW()+1)):INDEX($C$1:$C$13701,MIN(13701,ROW()+設定!$B$26))))*10^(設定!$B$27/20)),1,0))</f>
        <v>0</v>
      </c>
      <c r="G13410" s="33" t="n">
        <f aca="false">$G13409+IF($F13410=1,1,0)</f>
        <v>6</v>
      </c>
      <c r="H13410" s="0" t="str">
        <f aca="false">IF($F13410=1,$G13410,"")</f>
        <v/>
      </c>
    </row>
    <row r="13411" customFormat="false" ht="15" hidden="false" customHeight="false" outlineLevel="0" collapsed="false">
      <c r="A13411" s="30"/>
      <c r="B13411" s="31"/>
      <c r="C13411" s="32" t="str">
        <f aca="false">IF($A13411="","",IF(設定!$B$21="dB",10^($B13411/20),ABS($B13411)))</f>
        <v/>
      </c>
      <c r="D13411" s="32" t="str">
        <f aca="false">IF($A13411="","",$A13411^2)</f>
        <v/>
      </c>
      <c r="E13411" s="32" t="str">
        <f aca="false">IF($A13411="","",IF($C13411&lt;=0,"",1/$C13411^2))</f>
        <v/>
      </c>
      <c r="F13411" s="33" t="n">
        <f aca="false">IF(OR(ROW()-設定!$B$30&lt;2,ROW()+設定!$B$30&gt;13701,N($A13411)&lt;=0,N(INDEX($A$2:$A$13701,MIN(13700,MAX(1,ROW()-1+設定!$B$30))))&lt;=0,$A13411&lt;設定!$B$28,$A13411&gt;設定!$B$29),0,IF(AND($C13411&gt;=MAX(INDEX($C$1:$C$13701,MAX(1,ROW()-設定!$B$24)):INDEX($C$1:$C$13701,MAX(1,ROW()-1))),$C13411&gt;MAX(INDEX($C$1:$C$13701,MIN(13701,ROW()+1)):INDEX($C$1:$C$13701,MIN(13701,ROW()+設定!$B$24))),$C13411&gt;=設定!$B$32,$C13411&gt;=MAX(MIN(INDEX($C$1:$C$13701,MAX(1,ROW()-設定!$B$26)):INDEX($C$1:$C$13701,MAX(1,ROW()-1))),MIN(INDEX($C$1:$C$13701,MIN(13701,ROW()+1)):INDEX($C$1:$C$13701,MIN(13701,ROW()+設定!$B$26))))*10^(設定!$B$27/20)),1,0))</f>
        <v>0</v>
      </c>
      <c r="G13411" s="33" t="n">
        <f aca="false">$G13410+IF($F13411=1,1,0)</f>
        <v>6</v>
      </c>
      <c r="H13411" s="0" t="str">
        <f aca="false">IF($F13411=1,$G13411,"")</f>
        <v/>
      </c>
    </row>
    <row r="13412" customFormat="false" ht="15" hidden="false" customHeight="false" outlineLevel="0" collapsed="false">
      <c r="A13412" s="30"/>
      <c r="B13412" s="31"/>
      <c r="C13412" s="32" t="str">
        <f aca="false">IF($A13412="","",IF(設定!$B$21="dB",10^($B13412/20),ABS($B13412)))</f>
        <v/>
      </c>
      <c r="D13412" s="32" t="str">
        <f aca="false">IF($A13412="","",$A13412^2)</f>
        <v/>
      </c>
      <c r="E13412" s="32" t="str">
        <f aca="false">IF($A13412="","",IF($C13412&lt;=0,"",1/$C13412^2))</f>
        <v/>
      </c>
      <c r="F13412" s="33" t="n">
        <f aca="false">IF(OR(ROW()-設定!$B$30&lt;2,ROW()+設定!$B$30&gt;13701,N($A13412)&lt;=0,N(INDEX($A$2:$A$13701,MIN(13700,MAX(1,ROW()-1+設定!$B$30))))&lt;=0,$A13412&lt;設定!$B$28,$A13412&gt;設定!$B$29),0,IF(AND($C13412&gt;=MAX(INDEX($C$1:$C$13701,MAX(1,ROW()-設定!$B$24)):INDEX($C$1:$C$13701,MAX(1,ROW()-1))),$C13412&gt;MAX(INDEX($C$1:$C$13701,MIN(13701,ROW()+1)):INDEX($C$1:$C$13701,MIN(13701,ROW()+設定!$B$24))),$C13412&gt;=設定!$B$32,$C13412&gt;=MAX(MIN(INDEX($C$1:$C$13701,MAX(1,ROW()-設定!$B$26)):INDEX($C$1:$C$13701,MAX(1,ROW()-1))),MIN(INDEX($C$1:$C$13701,MIN(13701,ROW()+1)):INDEX($C$1:$C$13701,MIN(13701,ROW()+設定!$B$26))))*10^(設定!$B$27/20)),1,0))</f>
        <v>0</v>
      </c>
      <c r="G13412" s="33" t="n">
        <f aca="false">$G13411+IF($F13412=1,1,0)</f>
        <v>6</v>
      </c>
      <c r="H13412" s="0" t="str">
        <f aca="false">IF($F13412=1,$G13412,"")</f>
        <v/>
      </c>
    </row>
    <row r="13413" customFormat="false" ht="15" hidden="false" customHeight="false" outlineLevel="0" collapsed="false">
      <c r="A13413" s="30"/>
      <c r="B13413" s="31"/>
      <c r="C13413" s="32" t="str">
        <f aca="false">IF($A13413="","",IF(設定!$B$21="dB",10^($B13413/20),ABS($B13413)))</f>
        <v/>
      </c>
      <c r="D13413" s="32" t="str">
        <f aca="false">IF($A13413="","",$A13413^2)</f>
        <v/>
      </c>
      <c r="E13413" s="32" t="str">
        <f aca="false">IF($A13413="","",IF($C13413&lt;=0,"",1/$C13413^2))</f>
        <v/>
      </c>
      <c r="F13413" s="33" t="n">
        <f aca="false">IF(OR(ROW()-設定!$B$30&lt;2,ROW()+設定!$B$30&gt;13701,N($A13413)&lt;=0,N(INDEX($A$2:$A$13701,MIN(13700,MAX(1,ROW()-1+設定!$B$30))))&lt;=0,$A13413&lt;設定!$B$28,$A13413&gt;設定!$B$29),0,IF(AND($C13413&gt;=MAX(INDEX($C$1:$C$13701,MAX(1,ROW()-設定!$B$24)):INDEX($C$1:$C$13701,MAX(1,ROW()-1))),$C13413&gt;MAX(INDEX($C$1:$C$13701,MIN(13701,ROW()+1)):INDEX($C$1:$C$13701,MIN(13701,ROW()+設定!$B$24))),$C13413&gt;=設定!$B$32,$C13413&gt;=MAX(MIN(INDEX($C$1:$C$13701,MAX(1,ROW()-設定!$B$26)):INDEX($C$1:$C$13701,MAX(1,ROW()-1))),MIN(INDEX($C$1:$C$13701,MIN(13701,ROW()+1)):INDEX($C$1:$C$13701,MIN(13701,ROW()+設定!$B$26))))*10^(設定!$B$27/20)),1,0))</f>
        <v>0</v>
      </c>
      <c r="G13413" s="33" t="n">
        <f aca="false">$G13412+IF($F13413=1,1,0)</f>
        <v>6</v>
      </c>
      <c r="H13413" s="0" t="str">
        <f aca="false">IF($F13413=1,$G13413,"")</f>
        <v/>
      </c>
    </row>
    <row r="13414" customFormat="false" ht="15" hidden="false" customHeight="false" outlineLevel="0" collapsed="false">
      <c r="A13414" s="30"/>
      <c r="B13414" s="31"/>
      <c r="C13414" s="32" t="str">
        <f aca="false">IF($A13414="","",IF(設定!$B$21="dB",10^($B13414/20),ABS($B13414)))</f>
        <v/>
      </c>
      <c r="D13414" s="32" t="str">
        <f aca="false">IF($A13414="","",$A13414^2)</f>
        <v/>
      </c>
      <c r="E13414" s="32" t="str">
        <f aca="false">IF($A13414="","",IF($C13414&lt;=0,"",1/$C13414^2))</f>
        <v/>
      </c>
      <c r="F13414" s="33" t="n">
        <f aca="false">IF(OR(ROW()-設定!$B$30&lt;2,ROW()+設定!$B$30&gt;13701,N($A13414)&lt;=0,N(INDEX($A$2:$A$13701,MIN(13700,MAX(1,ROW()-1+設定!$B$30))))&lt;=0,$A13414&lt;設定!$B$28,$A13414&gt;設定!$B$29),0,IF(AND($C13414&gt;=MAX(INDEX($C$1:$C$13701,MAX(1,ROW()-設定!$B$24)):INDEX($C$1:$C$13701,MAX(1,ROW()-1))),$C13414&gt;MAX(INDEX($C$1:$C$13701,MIN(13701,ROW()+1)):INDEX($C$1:$C$13701,MIN(13701,ROW()+設定!$B$24))),$C13414&gt;=設定!$B$32,$C13414&gt;=MAX(MIN(INDEX($C$1:$C$13701,MAX(1,ROW()-設定!$B$26)):INDEX($C$1:$C$13701,MAX(1,ROW()-1))),MIN(INDEX($C$1:$C$13701,MIN(13701,ROW()+1)):INDEX($C$1:$C$13701,MIN(13701,ROW()+設定!$B$26))))*10^(設定!$B$27/20)),1,0))</f>
        <v>0</v>
      </c>
      <c r="G13414" s="33" t="n">
        <f aca="false">$G13413+IF($F13414=1,1,0)</f>
        <v>6</v>
      </c>
      <c r="H13414" s="0" t="str">
        <f aca="false">IF($F13414=1,$G13414,"")</f>
        <v/>
      </c>
    </row>
    <row r="13415" customFormat="false" ht="15" hidden="false" customHeight="false" outlineLevel="0" collapsed="false">
      <c r="A13415" s="30"/>
      <c r="B13415" s="31"/>
      <c r="C13415" s="32" t="str">
        <f aca="false">IF($A13415="","",IF(設定!$B$21="dB",10^($B13415/20),ABS($B13415)))</f>
        <v/>
      </c>
      <c r="D13415" s="32" t="str">
        <f aca="false">IF($A13415="","",$A13415^2)</f>
        <v/>
      </c>
      <c r="E13415" s="32" t="str">
        <f aca="false">IF($A13415="","",IF($C13415&lt;=0,"",1/$C13415^2))</f>
        <v/>
      </c>
      <c r="F13415" s="33" t="n">
        <f aca="false">IF(OR(ROW()-設定!$B$30&lt;2,ROW()+設定!$B$30&gt;13701,N($A13415)&lt;=0,N(INDEX($A$2:$A$13701,MIN(13700,MAX(1,ROW()-1+設定!$B$30))))&lt;=0,$A13415&lt;設定!$B$28,$A13415&gt;設定!$B$29),0,IF(AND($C13415&gt;=MAX(INDEX($C$1:$C$13701,MAX(1,ROW()-設定!$B$24)):INDEX($C$1:$C$13701,MAX(1,ROW()-1))),$C13415&gt;MAX(INDEX($C$1:$C$13701,MIN(13701,ROW()+1)):INDEX($C$1:$C$13701,MIN(13701,ROW()+設定!$B$24))),$C13415&gt;=設定!$B$32,$C13415&gt;=MAX(MIN(INDEX($C$1:$C$13701,MAX(1,ROW()-設定!$B$26)):INDEX($C$1:$C$13701,MAX(1,ROW()-1))),MIN(INDEX($C$1:$C$13701,MIN(13701,ROW()+1)):INDEX($C$1:$C$13701,MIN(13701,ROW()+設定!$B$26))))*10^(設定!$B$27/20)),1,0))</f>
        <v>0</v>
      </c>
      <c r="G13415" s="33" t="n">
        <f aca="false">$G13414+IF($F13415=1,1,0)</f>
        <v>6</v>
      </c>
      <c r="H13415" s="0" t="str">
        <f aca="false">IF($F13415=1,$G13415,"")</f>
        <v/>
      </c>
    </row>
    <row r="13416" customFormat="false" ht="15" hidden="false" customHeight="false" outlineLevel="0" collapsed="false">
      <c r="A13416" s="30"/>
      <c r="B13416" s="31"/>
      <c r="C13416" s="32" t="str">
        <f aca="false">IF($A13416="","",IF(設定!$B$21="dB",10^($B13416/20),ABS($B13416)))</f>
        <v/>
      </c>
      <c r="D13416" s="32" t="str">
        <f aca="false">IF($A13416="","",$A13416^2)</f>
        <v/>
      </c>
      <c r="E13416" s="32" t="str">
        <f aca="false">IF($A13416="","",IF($C13416&lt;=0,"",1/$C13416^2))</f>
        <v/>
      </c>
      <c r="F13416" s="33" t="n">
        <f aca="false">IF(OR(ROW()-設定!$B$30&lt;2,ROW()+設定!$B$30&gt;13701,N($A13416)&lt;=0,N(INDEX($A$2:$A$13701,MIN(13700,MAX(1,ROW()-1+設定!$B$30))))&lt;=0,$A13416&lt;設定!$B$28,$A13416&gt;設定!$B$29),0,IF(AND($C13416&gt;=MAX(INDEX($C$1:$C$13701,MAX(1,ROW()-設定!$B$24)):INDEX($C$1:$C$13701,MAX(1,ROW()-1))),$C13416&gt;MAX(INDEX($C$1:$C$13701,MIN(13701,ROW()+1)):INDEX($C$1:$C$13701,MIN(13701,ROW()+設定!$B$24))),$C13416&gt;=設定!$B$32,$C13416&gt;=MAX(MIN(INDEX($C$1:$C$13701,MAX(1,ROW()-設定!$B$26)):INDEX($C$1:$C$13701,MAX(1,ROW()-1))),MIN(INDEX($C$1:$C$13701,MIN(13701,ROW()+1)):INDEX($C$1:$C$13701,MIN(13701,ROW()+設定!$B$26))))*10^(設定!$B$27/20)),1,0))</f>
        <v>0</v>
      </c>
      <c r="G13416" s="33" t="n">
        <f aca="false">$G13415+IF($F13416=1,1,0)</f>
        <v>6</v>
      </c>
      <c r="H13416" s="0" t="str">
        <f aca="false">IF($F13416=1,$G13416,"")</f>
        <v/>
      </c>
    </row>
    <row r="13417" customFormat="false" ht="15" hidden="false" customHeight="false" outlineLevel="0" collapsed="false">
      <c r="A13417" s="30"/>
      <c r="B13417" s="31"/>
      <c r="C13417" s="32" t="str">
        <f aca="false">IF($A13417="","",IF(設定!$B$21="dB",10^($B13417/20),ABS($B13417)))</f>
        <v/>
      </c>
      <c r="D13417" s="32" t="str">
        <f aca="false">IF($A13417="","",$A13417^2)</f>
        <v/>
      </c>
      <c r="E13417" s="32" t="str">
        <f aca="false">IF($A13417="","",IF($C13417&lt;=0,"",1/$C13417^2))</f>
        <v/>
      </c>
      <c r="F13417" s="33" t="n">
        <f aca="false">IF(OR(ROW()-設定!$B$30&lt;2,ROW()+設定!$B$30&gt;13701,N($A13417)&lt;=0,N(INDEX($A$2:$A$13701,MIN(13700,MAX(1,ROW()-1+設定!$B$30))))&lt;=0,$A13417&lt;設定!$B$28,$A13417&gt;設定!$B$29),0,IF(AND($C13417&gt;=MAX(INDEX($C$1:$C$13701,MAX(1,ROW()-設定!$B$24)):INDEX($C$1:$C$13701,MAX(1,ROW()-1))),$C13417&gt;MAX(INDEX($C$1:$C$13701,MIN(13701,ROW()+1)):INDEX($C$1:$C$13701,MIN(13701,ROW()+設定!$B$24))),$C13417&gt;=設定!$B$32,$C13417&gt;=MAX(MIN(INDEX($C$1:$C$13701,MAX(1,ROW()-設定!$B$26)):INDEX($C$1:$C$13701,MAX(1,ROW()-1))),MIN(INDEX($C$1:$C$13701,MIN(13701,ROW()+1)):INDEX($C$1:$C$13701,MIN(13701,ROW()+設定!$B$26))))*10^(設定!$B$27/20)),1,0))</f>
        <v>0</v>
      </c>
      <c r="G13417" s="33" t="n">
        <f aca="false">$G13416+IF($F13417=1,1,0)</f>
        <v>6</v>
      </c>
      <c r="H13417" s="0" t="str">
        <f aca="false">IF($F13417=1,$G13417,"")</f>
        <v/>
      </c>
    </row>
    <row r="13418" customFormat="false" ht="15" hidden="false" customHeight="false" outlineLevel="0" collapsed="false">
      <c r="A13418" s="30"/>
      <c r="B13418" s="31"/>
      <c r="C13418" s="32" t="str">
        <f aca="false">IF($A13418="","",IF(設定!$B$21="dB",10^($B13418/20),ABS($B13418)))</f>
        <v/>
      </c>
      <c r="D13418" s="32" t="str">
        <f aca="false">IF($A13418="","",$A13418^2)</f>
        <v/>
      </c>
      <c r="E13418" s="32" t="str">
        <f aca="false">IF($A13418="","",IF($C13418&lt;=0,"",1/$C13418^2))</f>
        <v/>
      </c>
      <c r="F13418" s="33" t="n">
        <f aca="false">IF(OR(ROW()-設定!$B$30&lt;2,ROW()+設定!$B$30&gt;13701,N($A13418)&lt;=0,N(INDEX($A$2:$A$13701,MIN(13700,MAX(1,ROW()-1+設定!$B$30))))&lt;=0,$A13418&lt;設定!$B$28,$A13418&gt;設定!$B$29),0,IF(AND($C13418&gt;=MAX(INDEX($C$1:$C$13701,MAX(1,ROW()-設定!$B$24)):INDEX($C$1:$C$13701,MAX(1,ROW()-1))),$C13418&gt;MAX(INDEX($C$1:$C$13701,MIN(13701,ROW()+1)):INDEX($C$1:$C$13701,MIN(13701,ROW()+設定!$B$24))),$C13418&gt;=設定!$B$32,$C13418&gt;=MAX(MIN(INDEX($C$1:$C$13701,MAX(1,ROW()-設定!$B$26)):INDEX($C$1:$C$13701,MAX(1,ROW()-1))),MIN(INDEX($C$1:$C$13701,MIN(13701,ROW()+1)):INDEX($C$1:$C$13701,MIN(13701,ROW()+設定!$B$26))))*10^(設定!$B$27/20)),1,0))</f>
        <v>0</v>
      </c>
      <c r="G13418" s="33" t="n">
        <f aca="false">$G13417+IF($F13418=1,1,0)</f>
        <v>6</v>
      </c>
      <c r="H13418" s="0" t="str">
        <f aca="false">IF($F13418=1,$G13418,"")</f>
        <v/>
      </c>
    </row>
    <row r="13419" customFormat="false" ht="15" hidden="false" customHeight="false" outlineLevel="0" collapsed="false">
      <c r="A13419" s="30"/>
      <c r="B13419" s="31"/>
      <c r="C13419" s="32" t="str">
        <f aca="false">IF($A13419="","",IF(設定!$B$21="dB",10^($B13419/20),ABS($B13419)))</f>
        <v/>
      </c>
      <c r="D13419" s="32" t="str">
        <f aca="false">IF($A13419="","",$A13419^2)</f>
        <v/>
      </c>
      <c r="E13419" s="32" t="str">
        <f aca="false">IF($A13419="","",IF($C13419&lt;=0,"",1/$C13419^2))</f>
        <v/>
      </c>
      <c r="F13419" s="33" t="n">
        <f aca="false">IF(OR(ROW()-設定!$B$30&lt;2,ROW()+設定!$B$30&gt;13701,N($A13419)&lt;=0,N(INDEX($A$2:$A$13701,MIN(13700,MAX(1,ROW()-1+設定!$B$30))))&lt;=0,$A13419&lt;設定!$B$28,$A13419&gt;設定!$B$29),0,IF(AND($C13419&gt;=MAX(INDEX($C$1:$C$13701,MAX(1,ROW()-設定!$B$24)):INDEX($C$1:$C$13701,MAX(1,ROW()-1))),$C13419&gt;MAX(INDEX($C$1:$C$13701,MIN(13701,ROW()+1)):INDEX($C$1:$C$13701,MIN(13701,ROW()+設定!$B$24))),$C13419&gt;=設定!$B$32,$C13419&gt;=MAX(MIN(INDEX($C$1:$C$13701,MAX(1,ROW()-設定!$B$26)):INDEX($C$1:$C$13701,MAX(1,ROW()-1))),MIN(INDEX($C$1:$C$13701,MIN(13701,ROW()+1)):INDEX($C$1:$C$13701,MIN(13701,ROW()+設定!$B$26))))*10^(設定!$B$27/20)),1,0))</f>
        <v>0</v>
      </c>
      <c r="G13419" s="33" t="n">
        <f aca="false">$G13418+IF($F13419=1,1,0)</f>
        <v>6</v>
      </c>
      <c r="H13419" s="0" t="str">
        <f aca="false">IF($F13419=1,$G13419,"")</f>
        <v/>
      </c>
    </row>
    <row r="13420" customFormat="false" ht="15" hidden="false" customHeight="false" outlineLevel="0" collapsed="false">
      <c r="A13420" s="30"/>
      <c r="B13420" s="31"/>
      <c r="C13420" s="32" t="str">
        <f aca="false">IF($A13420="","",IF(設定!$B$21="dB",10^($B13420/20),ABS($B13420)))</f>
        <v/>
      </c>
      <c r="D13420" s="32" t="str">
        <f aca="false">IF($A13420="","",$A13420^2)</f>
        <v/>
      </c>
      <c r="E13420" s="32" t="str">
        <f aca="false">IF($A13420="","",IF($C13420&lt;=0,"",1/$C13420^2))</f>
        <v/>
      </c>
      <c r="F13420" s="33" t="n">
        <f aca="false">IF(OR(ROW()-設定!$B$30&lt;2,ROW()+設定!$B$30&gt;13701,N($A13420)&lt;=0,N(INDEX($A$2:$A$13701,MIN(13700,MAX(1,ROW()-1+設定!$B$30))))&lt;=0,$A13420&lt;設定!$B$28,$A13420&gt;設定!$B$29),0,IF(AND($C13420&gt;=MAX(INDEX($C$1:$C$13701,MAX(1,ROW()-設定!$B$24)):INDEX($C$1:$C$13701,MAX(1,ROW()-1))),$C13420&gt;MAX(INDEX($C$1:$C$13701,MIN(13701,ROW()+1)):INDEX($C$1:$C$13701,MIN(13701,ROW()+設定!$B$24))),$C13420&gt;=設定!$B$32,$C13420&gt;=MAX(MIN(INDEX($C$1:$C$13701,MAX(1,ROW()-設定!$B$26)):INDEX($C$1:$C$13701,MAX(1,ROW()-1))),MIN(INDEX($C$1:$C$13701,MIN(13701,ROW()+1)):INDEX($C$1:$C$13701,MIN(13701,ROW()+設定!$B$26))))*10^(設定!$B$27/20)),1,0))</f>
        <v>0</v>
      </c>
      <c r="G13420" s="33" t="n">
        <f aca="false">$G13419+IF($F13420=1,1,0)</f>
        <v>6</v>
      </c>
      <c r="H13420" s="0" t="str">
        <f aca="false">IF($F13420=1,$G13420,"")</f>
        <v/>
      </c>
    </row>
    <row r="13421" customFormat="false" ht="15" hidden="false" customHeight="false" outlineLevel="0" collapsed="false">
      <c r="A13421" s="30"/>
      <c r="B13421" s="31"/>
      <c r="C13421" s="32" t="str">
        <f aca="false">IF($A13421="","",IF(設定!$B$21="dB",10^($B13421/20),ABS($B13421)))</f>
        <v/>
      </c>
      <c r="D13421" s="32" t="str">
        <f aca="false">IF($A13421="","",$A13421^2)</f>
        <v/>
      </c>
      <c r="E13421" s="32" t="str">
        <f aca="false">IF($A13421="","",IF($C13421&lt;=0,"",1/$C13421^2))</f>
        <v/>
      </c>
      <c r="F13421" s="33" t="n">
        <f aca="false">IF(OR(ROW()-設定!$B$30&lt;2,ROW()+設定!$B$30&gt;13701,N($A13421)&lt;=0,N(INDEX($A$2:$A$13701,MIN(13700,MAX(1,ROW()-1+設定!$B$30))))&lt;=0,$A13421&lt;設定!$B$28,$A13421&gt;設定!$B$29),0,IF(AND($C13421&gt;=MAX(INDEX($C$1:$C$13701,MAX(1,ROW()-設定!$B$24)):INDEX($C$1:$C$13701,MAX(1,ROW()-1))),$C13421&gt;MAX(INDEX($C$1:$C$13701,MIN(13701,ROW()+1)):INDEX($C$1:$C$13701,MIN(13701,ROW()+設定!$B$24))),$C13421&gt;=設定!$B$32,$C13421&gt;=MAX(MIN(INDEX($C$1:$C$13701,MAX(1,ROW()-設定!$B$26)):INDEX($C$1:$C$13701,MAX(1,ROW()-1))),MIN(INDEX($C$1:$C$13701,MIN(13701,ROW()+1)):INDEX($C$1:$C$13701,MIN(13701,ROW()+設定!$B$26))))*10^(設定!$B$27/20)),1,0))</f>
        <v>0</v>
      </c>
      <c r="G13421" s="33" t="n">
        <f aca="false">$G13420+IF($F13421=1,1,0)</f>
        <v>6</v>
      </c>
      <c r="H13421" s="0" t="str">
        <f aca="false">IF($F13421=1,$G13421,"")</f>
        <v/>
      </c>
    </row>
    <row r="13422" customFormat="false" ht="15" hidden="false" customHeight="false" outlineLevel="0" collapsed="false">
      <c r="A13422" s="30"/>
      <c r="B13422" s="31"/>
      <c r="C13422" s="32" t="str">
        <f aca="false">IF($A13422="","",IF(設定!$B$21="dB",10^($B13422/20),ABS($B13422)))</f>
        <v/>
      </c>
      <c r="D13422" s="32" t="str">
        <f aca="false">IF($A13422="","",$A13422^2)</f>
        <v/>
      </c>
      <c r="E13422" s="32" t="str">
        <f aca="false">IF($A13422="","",IF($C13422&lt;=0,"",1/$C13422^2))</f>
        <v/>
      </c>
      <c r="F13422" s="33" t="n">
        <f aca="false">IF(OR(ROW()-設定!$B$30&lt;2,ROW()+設定!$B$30&gt;13701,N($A13422)&lt;=0,N(INDEX($A$2:$A$13701,MIN(13700,MAX(1,ROW()-1+設定!$B$30))))&lt;=0,$A13422&lt;設定!$B$28,$A13422&gt;設定!$B$29),0,IF(AND($C13422&gt;=MAX(INDEX($C$1:$C$13701,MAX(1,ROW()-設定!$B$24)):INDEX($C$1:$C$13701,MAX(1,ROW()-1))),$C13422&gt;MAX(INDEX($C$1:$C$13701,MIN(13701,ROW()+1)):INDEX($C$1:$C$13701,MIN(13701,ROW()+設定!$B$24))),$C13422&gt;=設定!$B$32,$C13422&gt;=MAX(MIN(INDEX($C$1:$C$13701,MAX(1,ROW()-設定!$B$26)):INDEX($C$1:$C$13701,MAX(1,ROW()-1))),MIN(INDEX($C$1:$C$13701,MIN(13701,ROW()+1)):INDEX($C$1:$C$13701,MIN(13701,ROW()+設定!$B$26))))*10^(設定!$B$27/20)),1,0))</f>
        <v>0</v>
      </c>
      <c r="G13422" s="33" t="n">
        <f aca="false">$G13421+IF($F13422=1,1,0)</f>
        <v>6</v>
      </c>
      <c r="H13422" s="0" t="str">
        <f aca="false">IF($F13422=1,$G13422,"")</f>
        <v/>
      </c>
    </row>
    <row r="13423" customFormat="false" ht="15" hidden="false" customHeight="false" outlineLevel="0" collapsed="false">
      <c r="A13423" s="30"/>
      <c r="B13423" s="31"/>
      <c r="C13423" s="32" t="str">
        <f aca="false">IF($A13423="","",IF(設定!$B$21="dB",10^($B13423/20),ABS($B13423)))</f>
        <v/>
      </c>
      <c r="D13423" s="32" t="str">
        <f aca="false">IF($A13423="","",$A13423^2)</f>
        <v/>
      </c>
      <c r="E13423" s="32" t="str">
        <f aca="false">IF($A13423="","",IF($C13423&lt;=0,"",1/$C13423^2))</f>
        <v/>
      </c>
      <c r="F13423" s="33" t="n">
        <f aca="false">IF(OR(ROW()-設定!$B$30&lt;2,ROW()+設定!$B$30&gt;13701,N($A13423)&lt;=0,N(INDEX($A$2:$A$13701,MIN(13700,MAX(1,ROW()-1+設定!$B$30))))&lt;=0,$A13423&lt;設定!$B$28,$A13423&gt;設定!$B$29),0,IF(AND($C13423&gt;=MAX(INDEX($C$1:$C$13701,MAX(1,ROW()-設定!$B$24)):INDEX($C$1:$C$13701,MAX(1,ROW()-1))),$C13423&gt;MAX(INDEX($C$1:$C$13701,MIN(13701,ROW()+1)):INDEX($C$1:$C$13701,MIN(13701,ROW()+設定!$B$24))),$C13423&gt;=設定!$B$32,$C13423&gt;=MAX(MIN(INDEX($C$1:$C$13701,MAX(1,ROW()-設定!$B$26)):INDEX($C$1:$C$13701,MAX(1,ROW()-1))),MIN(INDEX($C$1:$C$13701,MIN(13701,ROW()+1)):INDEX($C$1:$C$13701,MIN(13701,ROW()+設定!$B$26))))*10^(設定!$B$27/20)),1,0))</f>
        <v>0</v>
      </c>
      <c r="G13423" s="33" t="n">
        <f aca="false">$G13422+IF($F13423=1,1,0)</f>
        <v>6</v>
      </c>
      <c r="H13423" s="0" t="str">
        <f aca="false">IF($F13423=1,$G13423,"")</f>
        <v/>
      </c>
    </row>
    <row r="13424" customFormat="false" ht="15" hidden="false" customHeight="false" outlineLevel="0" collapsed="false">
      <c r="A13424" s="30"/>
      <c r="B13424" s="31"/>
      <c r="C13424" s="32" t="str">
        <f aca="false">IF($A13424="","",IF(設定!$B$21="dB",10^($B13424/20),ABS($B13424)))</f>
        <v/>
      </c>
      <c r="D13424" s="32" t="str">
        <f aca="false">IF($A13424="","",$A13424^2)</f>
        <v/>
      </c>
      <c r="E13424" s="32" t="str">
        <f aca="false">IF($A13424="","",IF($C13424&lt;=0,"",1/$C13424^2))</f>
        <v/>
      </c>
      <c r="F13424" s="33" t="n">
        <f aca="false">IF(OR(ROW()-設定!$B$30&lt;2,ROW()+設定!$B$30&gt;13701,N($A13424)&lt;=0,N(INDEX($A$2:$A$13701,MIN(13700,MAX(1,ROW()-1+設定!$B$30))))&lt;=0,$A13424&lt;設定!$B$28,$A13424&gt;設定!$B$29),0,IF(AND($C13424&gt;=MAX(INDEX($C$1:$C$13701,MAX(1,ROW()-設定!$B$24)):INDEX($C$1:$C$13701,MAX(1,ROW()-1))),$C13424&gt;MAX(INDEX($C$1:$C$13701,MIN(13701,ROW()+1)):INDEX($C$1:$C$13701,MIN(13701,ROW()+設定!$B$24))),$C13424&gt;=設定!$B$32,$C13424&gt;=MAX(MIN(INDEX($C$1:$C$13701,MAX(1,ROW()-設定!$B$26)):INDEX($C$1:$C$13701,MAX(1,ROW()-1))),MIN(INDEX($C$1:$C$13701,MIN(13701,ROW()+1)):INDEX($C$1:$C$13701,MIN(13701,ROW()+設定!$B$26))))*10^(設定!$B$27/20)),1,0))</f>
        <v>0</v>
      </c>
      <c r="G13424" s="33" t="n">
        <f aca="false">$G13423+IF($F13424=1,1,0)</f>
        <v>6</v>
      </c>
      <c r="H13424" s="0" t="str">
        <f aca="false">IF($F13424=1,$G13424,"")</f>
        <v/>
      </c>
    </row>
    <row r="13425" customFormat="false" ht="15" hidden="false" customHeight="false" outlineLevel="0" collapsed="false">
      <c r="A13425" s="30"/>
      <c r="B13425" s="31"/>
      <c r="C13425" s="32" t="str">
        <f aca="false">IF($A13425="","",IF(設定!$B$21="dB",10^($B13425/20),ABS($B13425)))</f>
        <v/>
      </c>
      <c r="D13425" s="32" t="str">
        <f aca="false">IF($A13425="","",$A13425^2)</f>
        <v/>
      </c>
      <c r="E13425" s="32" t="str">
        <f aca="false">IF($A13425="","",IF($C13425&lt;=0,"",1/$C13425^2))</f>
        <v/>
      </c>
      <c r="F13425" s="33" t="n">
        <f aca="false">IF(OR(ROW()-設定!$B$30&lt;2,ROW()+設定!$B$30&gt;13701,N($A13425)&lt;=0,N(INDEX($A$2:$A$13701,MIN(13700,MAX(1,ROW()-1+設定!$B$30))))&lt;=0,$A13425&lt;設定!$B$28,$A13425&gt;設定!$B$29),0,IF(AND($C13425&gt;=MAX(INDEX($C$1:$C$13701,MAX(1,ROW()-設定!$B$24)):INDEX($C$1:$C$13701,MAX(1,ROW()-1))),$C13425&gt;MAX(INDEX($C$1:$C$13701,MIN(13701,ROW()+1)):INDEX($C$1:$C$13701,MIN(13701,ROW()+設定!$B$24))),$C13425&gt;=設定!$B$32,$C13425&gt;=MAX(MIN(INDEX($C$1:$C$13701,MAX(1,ROW()-設定!$B$26)):INDEX($C$1:$C$13701,MAX(1,ROW()-1))),MIN(INDEX($C$1:$C$13701,MIN(13701,ROW()+1)):INDEX($C$1:$C$13701,MIN(13701,ROW()+設定!$B$26))))*10^(設定!$B$27/20)),1,0))</f>
        <v>0</v>
      </c>
      <c r="G13425" s="33" t="n">
        <f aca="false">$G13424+IF($F13425=1,1,0)</f>
        <v>6</v>
      </c>
      <c r="H13425" s="0" t="str">
        <f aca="false">IF($F13425=1,$G13425,"")</f>
        <v/>
      </c>
    </row>
    <row r="13426" customFormat="false" ht="15" hidden="false" customHeight="false" outlineLevel="0" collapsed="false">
      <c r="A13426" s="30"/>
      <c r="B13426" s="31"/>
      <c r="C13426" s="32" t="str">
        <f aca="false">IF($A13426="","",IF(設定!$B$21="dB",10^($B13426/20),ABS($B13426)))</f>
        <v/>
      </c>
      <c r="D13426" s="32" t="str">
        <f aca="false">IF($A13426="","",$A13426^2)</f>
        <v/>
      </c>
      <c r="E13426" s="32" t="str">
        <f aca="false">IF($A13426="","",IF($C13426&lt;=0,"",1/$C13426^2))</f>
        <v/>
      </c>
      <c r="F13426" s="33" t="n">
        <f aca="false">IF(OR(ROW()-設定!$B$30&lt;2,ROW()+設定!$B$30&gt;13701,N($A13426)&lt;=0,N(INDEX($A$2:$A$13701,MIN(13700,MAX(1,ROW()-1+設定!$B$30))))&lt;=0,$A13426&lt;設定!$B$28,$A13426&gt;設定!$B$29),0,IF(AND($C13426&gt;=MAX(INDEX($C$1:$C$13701,MAX(1,ROW()-設定!$B$24)):INDEX($C$1:$C$13701,MAX(1,ROW()-1))),$C13426&gt;MAX(INDEX($C$1:$C$13701,MIN(13701,ROW()+1)):INDEX($C$1:$C$13701,MIN(13701,ROW()+設定!$B$24))),$C13426&gt;=設定!$B$32,$C13426&gt;=MAX(MIN(INDEX($C$1:$C$13701,MAX(1,ROW()-設定!$B$26)):INDEX($C$1:$C$13701,MAX(1,ROW()-1))),MIN(INDEX($C$1:$C$13701,MIN(13701,ROW()+1)):INDEX($C$1:$C$13701,MIN(13701,ROW()+設定!$B$26))))*10^(設定!$B$27/20)),1,0))</f>
        <v>0</v>
      </c>
      <c r="G13426" s="33" t="n">
        <f aca="false">$G13425+IF($F13426=1,1,0)</f>
        <v>6</v>
      </c>
      <c r="H13426" s="0" t="str">
        <f aca="false">IF($F13426=1,$G13426,"")</f>
        <v/>
      </c>
    </row>
    <row r="13427" customFormat="false" ht="15" hidden="false" customHeight="false" outlineLevel="0" collapsed="false">
      <c r="A13427" s="30"/>
      <c r="B13427" s="31"/>
      <c r="C13427" s="32" t="str">
        <f aca="false">IF($A13427="","",IF(設定!$B$21="dB",10^($B13427/20),ABS($B13427)))</f>
        <v/>
      </c>
      <c r="D13427" s="32" t="str">
        <f aca="false">IF($A13427="","",$A13427^2)</f>
        <v/>
      </c>
      <c r="E13427" s="32" t="str">
        <f aca="false">IF($A13427="","",IF($C13427&lt;=0,"",1/$C13427^2))</f>
        <v/>
      </c>
      <c r="F13427" s="33" t="n">
        <f aca="false">IF(OR(ROW()-設定!$B$30&lt;2,ROW()+設定!$B$30&gt;13701,N($A13427)&lt;=0,N(INDEX($A$2:$A$13701,MIN(13700,MAX(1,ROW()-1+設定!$B$30))))&lt;=0,$A13427&lt;設定!$B$28,$A13427&gt;設定!$B$29),0,IF(AND($C13427&gt;=MAX(INDEX($C$1:$C$13701,MAX(1,ROW()-設定!$B$24)):INDEX($C$1:$C$13701,MAX(1,ROW()-1))),$C13427&gt;MAX(INDEX($C$1:$C$13701,MIN(13701,ROW()+1)):INDEX($C$1:$C$13701,MIN(13701,ROW()+設定!$B$24))),$C13427&gt;=設定!$B$32,$C13427&gt;=MAX(MIN(INDEX($C$1:$C$13701,MAX(1,ROW()-設定!$B$26)):INDEX($C$1:$C$13701,MAX(1,ROW()-1))),MIN(INDEX($C$1:$C$13701,MIN(13701,ROW()+1)):INDEX($C$1:$C$13701,MIN(13701,ROW()+設定!$B$26))))*10^(設定!$B$27/20)),1,0))</f>
        <v>0</v>
      </c>
      <c r="G13427" s="33" t="n">
        <f aca="false">$G13426+IF($F13427=1,1,0)</f>
        <v>6</v>
      </c>
      <c r="H13427" s="0" t="str">
        <f aca="false">IF($F13427=1,$G13427,"")</f>
        <v/>
      </c>
    </row>
    <row r="13428" customFormat="false" ht="15" hidden="false" customHeight="false" outlineLevel="0" collapsed="false">
      <c r="A13428" s="30"/>
      <c r="B13428" s="31"/>
      <c r="C13428" s="32" t="str">
        <f aca="false">IF($A13428="","",IF(設定!$B$21="dB",10^($B13428/20),ABS($B13428)))</f>
        <v/>
      </c>
      <c r="D13428" s="32" t="str">
        <f aca="false">IF($A13428="","",$A13428^2)</f>
        <v/>
      </c>
      <c r="E13428" s="32" t="str">
        <f aca="false">IF($A13428="","",IF($C13428&lt;=0,"",1/$C13428^2))</f>
        <v/>
      </c>
      <c r="F13428" s="33" t="n">
        <f aca="false">IF(OR(ROW()-設定!$B$30&lt;2,ROW()+設定!$B$30&gt;13701,N($A13428)&lt;=0,N(INDEX($A$2:$A$13701,MIN(13700,MAX(1,ROW()-1+設定!$B$30))))&lt;=0,$A13428&lt;設定!$B$28,$A13428&gt;設定!$B$29),0,IF(AND($C13428&gt;=MAX(INDEX($C$1:$C$13701,MAX(1,ROW()-設定!$B$24)):INDEX($C$1:$C$13701,MAX(1,ROW()-1))),$C13428&gt;MAX(INDEX($C$1:$C$13701,MIN(13701,ROW()+1)):INDEX($C$1:$C$13701,MIN(13701,ROW()+設定!$B$24))),$C13428&gt;=設定!$B$32,$C13428&gt;=MAX(MIN(INDEX($C$1:$C$13701,MAX(1,ROW()-設定!$B$26)):INDEX($C$1:$C$13701,MAX(1,ROW()-1))),MIN(INDEX($C$1:$C$13701,MIN(13701,ROW()+1)):INDEX($C$1:$C$13701,MIN(13701,ROW()+設定!$B$26))))*10^(設定!$B$27/20)),1,0))</f>
        <v>0</v>
      </c>
      <c r="G13428" s="33" t="n">
        <f aca="false">$G13427+IF($F13428=1,1,0)</f>
        <v>6</v>
      </c>
      <c r="H13428" s="0" t="str">
        <f aca="false">IF($F13428=1,$G13428,"")</f>
        <v/>
      </c>
    </row>
    <row r="13429" customFormat="false" ht="15" hidden="false" customHeight="false" outlineLevel="0" collapsed="false">
      <c r="A13429" s="30"/>
      <c r="B13429" s="31"/>
      <c r="C13429" s="32" t="str">
        <f aca="false">IF($A13429="","",IF(設定!$B$21="dB",10^($B13429/20),ABS($B13429)))</f>
        <v/>
      </c>
      <c r="D13429" s="32" t="str">
        <f aca="false">IF($A13429="","",$A13429^2)</f>
        <v/>
      </c>
      <c r="E13429" s="32" t="str">
        <f aca="false">IF($A13429="","",IF($C13429&lt;=0,"",1/$C13429^2))</f>
        <v/>
      </c>
      <c r="F13429" s="33" t="n">
        <f aca="false">IF(OR(ROW()-設定!$B$30&lt;2,ROW()+設定!$B$30&gt;13701,N($A13429)&lt;=0,N(INDEX($A$2:$A$13701,MIN(13700,MAX(1,ROW()-1+設定!$B$30))))&lt;=0,$A13429&lt;設定!$B$28,$A13429&gt;設定!$B$29),0,IF(AND($C13429&gt;=MAX(INDEX($C$1:$C$13701,MAX(1,ROW()-設定!$B$24)):INDEX($C$1:$C$13701,MAX(1,ROW()-1))),$C13429&gt;MAX(INDEX($C$1:$C$13701,MIN(13701,ROW()+1)):INDEX($C$1:$C$13701,MIN(13701,ROW()+設定!$B$24))),$C13429&gt;=設定!$B$32,$C13429&gt;=MAX(MIN(INDEX($C$1:$C$13701,MAX(1,ROW()-設定!$B$26)):INDEX($C$1:$C$13701,MAX(1,ROW()-1))),MIN(INDEX($C$1:$C$13701,MIN(13701,ROW()+1)):INDEX($C$1:$C$13701,MIN(13701,ROW()+設定!$B$26))))*10^(設定!$B$27/20)),1,0))</f>
        <v>0</v>
      </c>
      <c r="G13429" s="33" t="n">
        <f aca="false">$G13428+IF($F13429=1,1,0)</f>
        <v>6</v>
      </c>
      <c r="H13429" s="0" t="str">
        <f aca="false">IF($F13429=1,$G13429,"")</f>
        <v/>
      </c>
    </row>
    <row r="13430" customFormat="false" ht="15" hidden="false" customHeight="false" outlineLevel="0" collapsed="false">
      <c r="A13430" s="30"/>
      <c r="B13430" s="31"/>
      <c r="C13430" s="32" t="str">
        <f aca="false">IF($A13430="","",IF(設定!$B$21="dB",10^($B13430/20),ABS($B13430)))</f>
        <v/>
      </c>
      <c r="D13430" s="32" t="str">
        <f aca="false">IF($A13430="","",$A13430^2)</f>
        <v/>
      </c>
      <c r="E13430" s="32" t="str">
        <f aca="false">IF($A13430="","",IF($C13430&lt;=0,"",1/$C13430^2))</f>
        <v/>
      </c>
      <c r="F13430" s="33" t="n">
        <f aca="false">IF(OR(ROW()-設定!$B$30&lt;2,ROW()+設定!$B$30&gt;13701,N($A13430)&lt;=0,N(INDEX($A$2:$A$13701,MIN(13700,MAX(1,ROW()-1+設定!$B$30))))&lt;=0,$A13430&lt;設定!$B$28,$A13430&gt;設定!$B$29),0,IF(AND($C13430&gt;=MAX(INDEX($C$1:$C$13701,MAX(1,ROW()-設定!$B$24)):INDEX($C$1:$C$13701,MAX(1,ROW()-1))),$C13430&gt;MAX(INDEX($C$1:$C$13701,MIN(13701,ROW()+1)):INDEX($C$1:$C$13701,MIN(13701,ROW()+設定!$B$24))),$C13430&gt;=設定!$B$32,$C13430&gt;=MAX(MIN(INDEX($C$1:$C$13701,MAX(1,ROW()-設定!$B$26)):INDEX($C$1:$C$13701,MAX(1,ROW()-1))),MIN(INDEX($C$1:$C$13701,MIN(13701,ROW()+1)):INDEX($C$1:$C$13701,MIN(13701,ROW()+設定!$B$26))))*10^(設定!$B$27/20)),1,0))</f>
        <v>0</v>
      </c>
      <c r="G13430" s="33" t="n">
        <f aca="false">$G13429+IF($F13430=1,1,0)</f>
        <v>6</v>
      </c>
      <c r="H13430" s="0" t="str">
        <f aca="false">IF($F13430=1,$G13430,"")</f>
        <v/>
      </c>
    </row>
    <row r="13431" customFormat="false" ht="15" hidden="false" customHeight="false" outlineLevel="0" collapsed="false">
      <c r="A13431" s="30"/>
      <c r="B13431" s="31"/>
      <c r="C13431" s="32" t="str">
        <f aca="false">IF($A13431="","",IF(設定!$B$21="dB",10^($B13431/20),ABS($B13431)))</f>
        <v/>
      </c>
      <c r="D13431" s="32" t="str">
        <f aca="false">IF($A13431="","",$A13431^2)</f>
        <v/>
      </c>
      <c r="E13431" s="32" t="str">
        <f aca="false">IF($A13431="","",IF($C13431&lt;=0,"",1/$C13431^2))</f>
        <v/>
      </c>
      <c r="F13431" s="33" t="n">
        <f aca="false">IF(OR(ROW()-設定!$B$30&lt;2,ROW()+設定!$B$30&gt;13701,N($A13431)&lt;=0,N(INDEX($A$2:$A$13701,MIN(13700,MAX(1,ROW()-1+設定!$B$30))))&lt;=0,$A13431&lt;設定!$B$28,$A13431&gt;設定!$B$29),0,IF(AND($C13431&gt;=MAX(INDEX($C$1:$C$13701,MAX(1,ROW()-設定!$B$24)):INDEX($C$1:$C$13701,MAX(1,ROW()-1))),$C13431&gt;MAX(INDEX($C$1:$C$13701,MIN(13701,ROW()+1)):INDEX($C$1:$C$13701,MIN(13701,ROW()+設定!$B$24))),$C13431&gt;=設定!$B$32,$C13431&gt;=MAX(MIN(INDEX($C$1:$C$13701,MAX(1,ROW()-設定!$B$26)):INDEX($C$1:$C$13701,MAX(1,ROW()-1))),MIN(INDEX($C$1:$C$13701,MIN(13701,ROW()+1)):INDEX($C$1:$C$13701,MIN(13701,ROW()+設定!$B$26))))*10^(設定!$B$27/20)),1,0))</f>
        <v>0</v>
      </c>
      <c r="G13431" s="33" t="n">
        <f aca="false">$G13430+IF($F13431=1,1,0)</f>
        <v>6</v>
      </c>
      <c r="H13431" s="0" t="str">
        <f aca="false">IF($F13431=1,$G13431,"")</f>
        <v/>
      </c>
    </row>
    <row r="13432" customFormat="false" ht="15" hidden="false" customHeight="false" outlineLevel="0" collapsed="false">
      <c r="A13432" s="30"/>
      <c r="B13432" s="31"/>
      <c r="C13432" s="32" t="str">
        <f aca="false">IF($A13432="","",IF(設定!$B$21="dB",10^($B13432/20),ABS($B13432)))</f>
        <v/>
      </c>
      <c r="D13432" s="32" t="str">
        <f aca="false">IF($A13432="","",$A13432^2)</f>
        <v/>
      </c>
      <c r="E13432" s="32" t="str">
        <f aca="false">IF($A13432="","",IF($C13432&lt;=0,"",1/$C13432^2))</f>
        <v/>
      </c>
      <c r="F13432" s="33" t="n">
        <f aca="false">IF(OR(ROW()-設定!$B$30&lt;2,ROW()+設定!$B$30&gt;13701,N($A13432)&lt;=0,N(INDEX($A$2:$A$13701,MIN(13700,MAX(1,ROW()-1+設定!$B$30))))&lt;=0,$A13432&lt;設定!$B$28,$A13432&gt;設定!$B$29),0,IF(AND($C13432&gt;=MAX(INDEX($C$1:$C$13701,MAX(1,ROW()-設定!$B$24)):INDEX($C$1:$C$13701,MAX(1,ROW()-1))),$C13432&gt;MAX(INDEX($C$1:$C$13701,MIN(13701,ROW()+1)):INDEX($C$1:$C$13701,MIN(13701,ROW()+設定!$B$24))),$C13432&gt;=設定!$B$32,$C13432&gt;=MAX(MIN(INDEX($C$1:$C$13701,MAX(1,ROW()-設定!$B$26)):INDEX($C$1:$C$13701,MAX(1,ROW()-1))),MIN(INDEX($C$1:$C$13701,MIN(13701,ROW()+1)):INDEX($C$1:$C$13701,MIN(13701,ROW()+設定!$B$26))))*10^(設定!$B$27/20)),1,0))</f>
        <v>0</v>
      </c>
      <c r="G13432" s="33" t="n">
        <f aca="false">$G13431+IF($F13432=1,1,0)</f>
        <v>6</v>
      </c>
      <c r="H13432" s="0" t="str">
        <f aca="false">IF($F13432=1,$G13432,"")</f>
        <v/>
      </c>
    </row>
    <row r="13433" customFormat="false" ht="15" hidden="false" customHeight="false" outlineLevel="0" collapsed="false">
      <c r="A13433" s="30"/>
      <c r="B13433" s="31"/>
      <c r="C13433" s="32" t="str">
        <f aca="false">IF($A13433="","",IF(設定!$B$21="dB",10^($B13433/20),ABS($B13433)))</f>
        <v/>
      </c>
      <c r="D13433" s="32" t="str">
        <f aca="false">IF($A13433="","",$A13433^2)</f>
        <v/>
      </c>
      <c r="E13433" s="32" t="str">
        <f aca="false">IF($A13433="","",IF($C13433&lt;=0,"",1/$C13433^2))</f>
        <v/>
      </c>
      <c r="F13433" s="33" t="n">
        <f aca="false">IF(OR(ROW()-設定!$B$30&lt;2,ROW()+設定!$B$30&gt;13701,N($A13433)&lt;=0,N(INDEX($A$2:$A$13701,MIN(13700,MAX(1,ROW()-1+設定!$B$30))))&lt;=0,$A13433&lt;設定!$B$28,$A13433&gt;設定!$B$29),0,IF(AND($C13433&gt;=MAX(INDEX($C$1:$C$13701,MAX(1,ROW()-設定!$B$24)):INDEX($C$1:$C$13701,MAX(1,ROW()-1))),$C13433&gt;MAX(INDEX($C$1:$C$13701,MIN(13701,ROW()+1)):INDEX($C$1:$C$13701,MIN(13701,ROW()+設定!$B$24))),$C13433&gt;=設定!$B$32,$C13433&gt;=MAX(MIN(INDEX($C$1:$C$13701,MAX(1,ROW()-設定!$B$26)):INDEX($C$1:$C$13701,MAX(1,ROW()-1))),MIN(INDEX($C$1:$C$13701,MIN(13701,ROW()+1)):INDEX($C$1:$C$13701,MIN(13701,ROW()+設定!$B$26))))*10^(設定!$B$27/20)),1,0))</f>
        <v>0</v>
      </c>
      <c r="G13433" s="33" t="n">
        <f aca="false">$G13432+IF($F13433=1,1,0)</f>
        <v>6</v>
      </c>
      <c r="H13433" s="0" t="str">
        <f aca="false">IF($F13433=1,$G13433,"")</f>
        <v/>
      </c>
    </row>
    <row r="13434" customFormat="false" ht="15" hidden="false" customHeight="false" outlineLevel="0" collapsed="false">
      <c r="A13434" s="30"/>
      <c r="B13434" s="31"/>
      <c r="C13434" s="32" t="str">
        <f aca="false">IF($A13434="","",IF(設定!$B$21="dB",10^($B13434/20),ABS($B13434)))</f>
        <v/>
      </c>
      <c r="D13434" s="32" t="str">
        <f aca="false">IF($A13434="","",$A13434^2)</f>
        <v/>
      </c>
      <c r="E13434" s="32" t="str">
        <f aca="false">IF($A13434="","",IF($C13434&lt;=0,"",1/$C13434^2))</f>
        <v/>
      </c>
      <c r="F13434" s="33" t="n">
        <f aca="false">IF(OR(ROW()-設定!$B$30&lt;2,ROW()+設定!$B$30&gt;13701,N($A13434)&lt;=0,N(INDEX($A$2:$A$13701,MIN(13700,MAX(1,ROW()-1+設定!$B$30))))&lt;=0,$A13434&lt;設定!$B$28,$A13434&gt;設定!$B$29),0,IF(AND($C13434&gt;=MAX(INDEX($C$1:$C$13701,MAX(1,ROW()-設定!$B$24)):INDEX($C$1:$C$13701,MAX(1,ROW()-1))),$C13434&gt;MAX(INDEX($C$1:$C$13701,MIN(13701,ROW()+1)):INDEX($C$1:$C$13701,MIN(13701,ROW()+設定!$B$24))),$C13434&gt;=設定!$B$32,$C13434&gt;=MAX(MIN(INDEX($C$1:$C$13701,MAX(1,ROW()-設定!$B$26)):INDEX($C$1:$C$13701,MAX(1,ROW()-1))),MIN(INDEX($C$1:$C$13701,MIN(13701,ROW()+1)):INDEX($C$1:$C$13701,MIN(13701,ROW()+設定!$B$26))))*10^(設定!$B$27/20)),1,0))</f>
        <v>0</v>
      </c>
      <c r="G13434" s="33" t="n">
        <f aca="false">$G13433+IF($F13434=1,1,0)</f>
        <v>6</v>
      </c>
      <c r="H13434" s="0" t="str">
        <f aca="false">IF($F13434=1,$G13434,"")</f>
        <v/>
      </c>
    </row>
    <row r="13435" customFormat="false" ht="15" hidden="false" customHeight="false" outlineLevel="0" collapsed="false">
      <c r="A13435" s="30"/>
      <c r="B13435" s="31"/>
      <c r="C13435" s="32" t="str">
        <f aca="false">IF($A13435="","",IF(設定!$B$21="dB",10^($B13435/20),ABS($B13435)))</f>
        <v/>
      </c>
      <c r="D13435" s="32" t="str">
        <f aca="false">IF($A13435="","",$A13435^2)</f>
        <v/>
      </c>
      <c r="E13435" s="32" t="str">
        <f aca="false">IF($A13435="","",IF($C13435&lt;=0,"",1/$C13435^2))</f>
        <v/>
      </c>
      <c r="F13435" s="33" t="n">
        <f aca="false">IF(OR(ROW()-設定!$B$30&lt;2,ROW()+設定!$B$30&gt;13701,N($A13435)&lt;=0,N(INDEX($A$2:$A$13701,MIN(13700,MAX(1,ROW()-1+設定!$B$30))))&lt;=0,$A13435&lt;設定!$B$28,$A13435&gt;設定!$B$29),0,IF(AND($C13435&gt;=MAX(INDEX($C$1:$C$13701,MAX(1,ROW()-設定!$B$24)):INDEX($C$1:$C$13701,MAX(1,ROW()-1))),$C13435&gt;MAX(INDEX($C$1:$C$13701,MIN(13701,ROW()+1)):INDEX($C$1:$C$13701,MIN(13701,ROW()+設定!$B$24))),$C13435&gt;=設定!$B$32,$C13435&gt;=MAX(MIN(INDEX($C$1:$C$13701,MAX(1,ROW()-設定!$B$26)):INDEX($C$1:$C$13701,MAX(1,ROW()-1))),MIN(INDEX($C$1:$C$13701,MIN(13701,ROW()+1)):INDEX($C$1:$C$13701,MIN(13701,ROW()+設定!$B$26))))*10^(設定!$B$27/20)),1,0))</f>
        <v>0</v>
      </c>
      <c r="G13435" s="33" t="n">
        <f aca="false">$G13434+IF($F13435=1,1,0)</f>
        <v>6</v>
      </c>
      <c r="H13435" s="0" t="str">
        <f aca="false">IF($F13435=1,$G13435,"")</f>
        <v/>
      </c>
    </row>
    <row r="13436" customFormat="false" ht="15" hidden="false" customHeight="false" outlineLevel="0" collapsed="false">
      <c r="A13436" s="30"/>
      <c r="B13436" s="31"/>
      <c r="C13436" s="32" t="str">
        <f aca="false">IF($A13436="","",IF(設定!$B$21="dB",10^($B13436/20),ABS($B13436)))</f>
        <v/>
      </c>
      <c r="D13436" s="32" t="str">
        <f aca="false">IF($A13436="","",$A13436^2)</f>
        <v/>
      </c>
      <c r="E13436" s="32" t="str">
        <f aca="false">IF($A13436="","",IF($C13436&lt;=0,"",1/$C13436^2))</f>
        <v/>
      </c>
      <c r="F13436" s="33" t="n">
        <f aca="false">IF(OR(ROW()-設定!$B$30&lt;2,ROW()+設定!$B$30&gt;13701,N($A13436)&lt;=0,N(INDEX($A$2:$A$13701,MIN(13700,MAX(1,ROW()-1+設定!$B$30))))&lt;=0,$A13436&lt;設定!$B$28,$A13436&gt;設定!$B$29),0,IF(AND($C13436&gt;=MAX(INDEX($C$1:$C$13701,MAX(1,ROW()-設定!$B$24)):INDEX($C$1:$C$13701,MAX(1,ROW()-1))),$C13436&gt;MAX(INDEX($C$1:$C$13701,MIN(13701,ROW()+1)):INDEX($C$1:$C$13701,MIN(13701,ROW()+設定!$B$24))),$C13436&gt;=設定!$B$32,$C13436&gt;=MAX(MIN(INDEX($C$1:$C$13701,MAX(1,ROW()-設定!$B$26)):INDEX($C$1:$C$13701,MAX(1,ROW()-1))),MIN(INDEX($C$1:$C$13701,MIN(13701,ROW()+1)):INDEX($C$1:$C$13701,MIN(13701,ROW()+設定!$B$26))))*10^(設定!$B$27/20)),1,0))</f>
        <v>0</v>
      </c>
      <c r="G13436" s="33" t="n">
        <f aca="false">$G13435+IF($F13436=1,1,0)</f>
        <v>6</v>
      </c>
      <c r="H13436" s="0" t="str">
        <f aca="false">IF($F13436=1,$G13436,"")</f>
        <v/>
      </c>
    </row>
    <row r="13437" customFormat="false" ht="15" hidden="false" customHeight="false" outlineLevel="0" collapsed="false">
      <c r="A13437" s="30"/>
      <c r="B13437" s="31"/>
      <c r="C13437" s="32" t="str">
        <f aca="false">IF($A13437="","",IF(設定!$B$21="dB",10^($B13437/20),ABS($B13437)))</f>
        <v/>
      </c>
      <c r="D13437" s="32" t="str">
        <f aca="false">IF($A13437="","",$A13437^2)</f>
        <v/>
      </c>
      <c r="E13437" s="32" t="str">
        <f aca="false">IF($A13437="","",IF($C13437&lt;=0,"",1/$C13437^2))</f>
        <v/>
      </c>
      <c r="F13437" s="33" t="n">
        <f aca="false">IF(OR(ROW()-設定!$B$30&lt;2,ROW()+設定!$B$30&gt;13701,N($A13437)&lt;=0,N(INDEX($A$2:$A$13701,MIN(13700,MAX(1,ROW()-1+設定!$B$30))))&lt;=0,$A13437&lt;設定!$B$28,$A13437&gt;設定!$B$29),0,IF(AND($C13437&gt;=MAX(INDEX($C$1:$C$13701,MAX(1,ROW()-設定!$B$24)):INDEX($C$1:$C$13701,MAX(1,ROW()-1))),$C13437&gt;MAX(INDEX($C$1:$C$13701,MIN(13701,ROW()+1)):INDEX($C$1:$C$13701,MIN(13701,ROW()+設定!$B$24))),$C13437&gt;=設定!$B$32,$C13437&gt;=MAX(MIN(INDEX($C$1:$C$13701,MAX(1,ROW()-設定!$B$26)):INDEX($C$1:$C$13701,MAX(1,ROW()-1))),MIN(INDEX($C$1:$C$13701,MIN(13701,ROW()+1)):INDEX($C$1:$C$13701,MIN(13701,ROW()+設定!$B$26))))*10^(設定!$B$27/20)),1,0))</f>
        <v>0</v>
      </c>
      <c r="G13437" s="33" t="n">
        <f aca="false">$G13436+IF($F13437=1,1,0)</f>
        <v>6</v>
      </c>
      <c r="H13437" s="0" t="str">
        <f aca="false">IF($F13437=1,$G13437,"")</f>
        <v/>
      </c>
    </row>
    <row r="13438" customFormat="false" ht="15" hidden="false" customHeight="false" outlineLevel="0" collapsed="false">
      <c r="A13438" s="30"/>
      <c r="B13438" s="31"/>
      <c r="C13438" s="32" t="str">
        <f aca="false">IF($A13438="","",IF(設定!$B$21="dB",10^($B13438/20),ABS($B13438)))</f>
        <v/>
      </c>
      <c r="D13438" s="32" t="str">
        <f aca="false">IF($A13438="","",$A13438^2)</f>
        <v/>
      </c>
      <c r="E13438" s="32" t="str">
        <f aca="false">IF($A13438="","",IF($C13438&lt;=0,"",1/$C13438^2))</f>
        <v/>
      </c>
      <c r="F13438" s="33" t="n">
        <f aca="false">IF(OR(ROW()-設定!$B$30&lt;2,ROW()+設定!$B$30&gt;13701,N($A13438)&lt;=0,N(INDEX($A$2:$A$13701,MIN(13700,MAX(1,ROW()-1+設定!$B$30))))&lt;=0,$A13438&lt;設定!$B$28,$A13438&gt;設定!$B$29),0,IF(AND($C13438&gt;=MAX(INDEX($C$1:$C$13701,MAX(1,ROW()-設定!$B$24)):INDEX($C$1:$C$13701,MAX(1,ROW()-1))),$C13438&gt;MAX(INDEX($C$1:$C$13701,MIN(13701,ROW()+1)):INDEX($C$1:$C$13701,MIN(13701,ROW()+設定!$B$24))),$C13438&gt;=設定!$B$32,$C13438&gt;=MAX(MIN(INDEX($C$1:$C$13701,MAX(1,ROW()-設定!$B$26)):INDEX($C$1:$C$13701,MAX(1,ROW()-1))),MIN(INDEX($C$1:$C$13701,MIN(13701,ROW()+1)):INDEX($C$1:$C$13701,MIN(13701,ROW()+設定!$B$26))))*10^(設定!$B$27/20)),1,0))</f>
        <v>0</v>
      </c>
      <c r="G13438" s="33" t="n">
        <f aca="false">$G13437+IF($F13438=1,1,0)</f>
        <v>6</v>
      </c>
      <c r="H13438" s="0" t="str">
        <f aca="false">IF($F13438=1,$G13438,"")</f>
        <v/>
      </c>
    </row>
    <row r="13439" customFormat="false" ht="15" hidden="false" customHeight="false" outlineLevel="0" collapsed="false">
      <c r="A13439" s="30"/>
      <c r="B13439" s="31"/>
      <c r="C13439" s="32" t="str">
        <f aca="false">IF($A13439="","",IF(設定!$B$21="dB",10^($B13439/20),ABS($B13439)))</f>
        <v/>
      </c>
      <c r="D13439" s="32" t="str">
        <f aca="false">IF($A13439="","",$A13439^2)</f>
        <v/>
      </c>
      <c r="E13439" s="32" t="str">
        <f aca="false">IF($A13439="","",IF($C13439&lt;=0,"",1/$C13439^2))</f>
        <v/>
      </c>
      <c r="F13439" s="33" t="n">
        <f aca="false">IF(OR(ROW()-設定!$B$30&lt;2,ROW()+設定!$B$30&gt;13701,N($A13439)&lt;=0,N(INDEX($A$2:$A$13701,MIN(13700,MAX(1,ROW()-1+設定!$B$30))))&lt;=0,$A13439&lt;設定!$B$28,$A13439&gt;設定!$B$29),0,IF(AND($C13439&gt;=MAX(INDEX($C$1:$C$13701,MAX(1,ROW()-設定!$B$24)):INDEX($C$1:$C$13701,MAX(1,ROW()-1))),$C13439&gt;MAX(INDEX($C$1:$C$13701,MIN(13701,ROW()+1)):INDEX($C$1:$C$13701,MIN(13701,ROW()+設定!$B$24))),$C13439&gt;=設定!$B$32,$C13439&gt;=MAX(MIN(INDEX($C$1:$C$13701,MAX(1,ROW()-設定!$B$26)):INDEX($C$1:$C$13701,MAX(1,ROW()-1))),MIN(INDEX($C$1:$C$13701,MIN(13701,ROW()+1)):INDEX($C$1:$C$13701,MIN(13701,ROW()+設定!$B$26))))*10^(設定!$B$27/20)),1,0))</f>
        <v>0</v>
      </c>
      <c r="G13439" s="33" t="n">
        <f aca="false">$G13438+IF($F13439=1,1,0)</f>
        <v>6</v>
      </c>
      <c r="H13439" s="0" t="str">
        <f aca="false">IF($F13439=1,$G13439,"")</f>
        <v/>
      </c>
    </row>
    <row r="13440" customFormat="false" ht="15" hidden="false" customHeight="false" outlineLevel="0" collapsed="false">
      <c r="A13440" s="30"/>
      <c r="B13440" s="31"/>
      <c r="C13440" s="32" t="str">
        <f aca="false">IF($A13440="","",IF(設定!$B$21="dB",10^($B13440/20),ABS($B13440)))</f>
        <v/>
      </c>
      <c r="D13440" s="32" t="str">
        <f aca="false">IF($A13440="","",$A13440^2)</f>
        <v/>
      </c>
      <c r="E13440" s="32" t="str">
        <f aca="false">IF($A13440="","",IF($C13440&lt;=0,"",1/$C13440^2))</f>
        <v/>
      </c>
      <c r="F13440" s="33" t="n">
        <f aca="false">IF(OR(ROW()-設定!$B$30&lt;2,ROW()+設定!$B$30&gt;13701,N($A13440)&lt;=0,N(INDEX($A$2:$A$13701,MIN(13700,MAX(1,ROW()-1+設定!$B$30))))&lt;=0,$A13440&lt;設定!$B$28,$A13440&gt;設定!$B$29),0,IF(AND($C13440&gt;=MAX(INDEX($C$1:$C$13701,MAX(1,ROW()-設定!$B$24)):INDEX($C$1:$C$13701,MAX(1,ROW()-1))),$C13440&gt;MAX(INDEX($C$1:$C$13701,MIN(13701,ROW()+1)):INDEX($C$1:$C$13701,MIN(13701,ROW()+設定!$B$24))),$C13440&gt;=設定!$B$32,$C13440&gt;=MAX(MIN(INDEX($C$1:$C$13701,MAX(1,ROW()-設定!$B$26)):INDEX($C$1:$C$13701,MAX(1,ROW()-1))),MIN(INDEX($C$1:$C$13701,MIN(13701,ROW()+1)):INDEX($C$1:$C$13701,MIN(13701,ROW()+設定!$B$26))))*10^(設定!$B$27/20)),1,0))</f>
        <v>0</v>
      </c>
      <c r="G13440" s="33" t="n">
        <f aca="false">$G13439+IF($F13440=1,1,0)</f>
        <v>6</v>
      </c>
      <c r="H13440" s="0" t="str">
        <f aca="false">IF($F13440=1,$G13440,"")</f>
        <v/>
      </c>
    </row>
    <row r="13441" customFormat="false" ht="15" hidden="false" customHeight="false" outlineLevel="0" collapsed="false">
      <c r="A13441" s="30"/>
      <c r="B13441" s="31"/>
      <c r="C13441" s="32" t="str">
        <f aca="false">IF($A13441="","",IF(設定!$B$21="dB",10^($B13441/20),ABS($B13441)))</f>
        <v/>
      </c>
      <c r="D13441" s="32" t="str">
        <f aca="false">IF($A13441="","",$A13441^2)</f>
        <v/>
      </c>
      <c r="E13441" s="32" t="str">
        <f aca="false">IF($A13441="","",IF($C13441&lt;=0,"",1/$C13441^2))</f>
        <v/>
      </c>
      <c r="F13441" s="33" t="n">
        <f aca="false">IF(OR(ROW()-設定!$B$30&lt;2,ROW()+設定!$B$30&gt;13701,N($A13441)&lt;=0,N(INDEX($A$2:$A$13701,MIN(13700,MAX(1,ROW()-1+設定!$B$30))))&lt;=0,$A13441&lt;設定!$B$28,$A13441&gt;設定!$B$29),0,IF(AND($C13441&gt;=MAX(INDEX($C$1:$C$13701,MAX(1,ROW()-設定!$B$24)):INDEX($C$1:$C$13701,MAX(1,ROW()-1))),$C13441&gt;MAX(INDEX($C$1:$C$13701,MIN(13701,ROW()+1)):INDEX($C$1:$C$13701,MIN(13701,ROW()+設定!$B$24))),$C13441&gt;=設定!$B$32,$C13441&gt;=MAX(MIN(INDEX($C$1:$C$13701,MAX(1,ROW()-設定!$B$26)):INDEX($C$1:$C$13701,MAX(1,ROW()-1))),MIN(INDEX($C$1:$C$13701,MIN(13701,ROW()+1)):INDEX($C$1:$C$13701,MIN(13701,ROW()+設定!$B$26))))*10^(設定!$B$27/20)),1,0))</f>
        <v>0</v>
      </c>
      <c r="G13441" s="33" t="n">
        <f aca="false">$G13440+IF($F13441=1,1,0)</f>
        <v>6</v>
      </c>
      <c r="H13441" s="0" t="str">
        <f aca="false">IF($F13441=1,$G13441,"")</f>
        <v/>
      </c>
    </row>
    <row r="13442" customFormat="false" ht="15" hidden="false" customHeight="false" outlineLevel="0" collapsed="false">
      <c r="A13442" s="30"/>
      <c r="B13442" s="31"/>
      <c r="C13442" s="32" t="str">
        <f aca="false">IF($A13442="","",IF(設定!$B$21="dB",10^($B13442/20),ABS($B13442)))</f>
        <v/>
      </c>
      <c r="D13442" s="32" t="str">
        <f aca="false">IF($A13442="","",$A13442^2)</f>
        <v/>
      </c>
      <c r="E13442" s="32" t="str">
        <f aca="false">IF($A13442="","",IF($C13442&lt;=0,"",1/$C13442^2))</f>
        <v/>
      </c>
      <c r="F13442" s="33" t="n">
        <f aca="false">IF(OR(ROW()-設定!$B$30&lt;2,ROW()+設定!$B$30&gt;13701,N($A13442)&lt;=0,N(INDEX($A$2:$A$13701,MIN(13700,MAX(1,ROW()-1+設定!$B$30))))&lt;=0,$A13442&lt;設定!$B$28,$A13442&gt;設定!$B$29),0,IF(AND($C13442&gt;=MAX(INDEX($C$1:$C$13701,MAX(1,ROW()-設定!$B$24)):INDEX($C$1:$C$13701,MAX(1,ROW()-1))),$C13442&gt;MAX(INDEX($C$1:$C$13701,MIN(13701,ROW()+1)):INDEX($C$1:$C$13701,MIN(13701,ROW()+設定!$B$24))),$C13442&gt;=設定!$B$32,$C13442&gt;=MAX(MIN(INDEX($C$1:$C$13701,MAX(1,ROW()-設定!$B$26)):INDEX($C$1:$C$13701,MAX(1,ROW()-1))),MIN(INDEX($C$1:$C$13701,MIN(13701,ROW()+1)):INDEX($C$1:$C$13701,MIN(13701,ROW()+設定!$B$26))))*10^(設定!$B$27/20)),1,0))</f>
        <v>0</v>
      </c>
      <c r="G13442" s="33" t="n">
        <f aca="false">$G13441+IF($F13442=1,1,0)</f>
        <v>6</v>
      </c>
      <c r="H13442" s="0" t="str">
        <f aca="false">IF($F13442=1,$G13442,"")</f>
        <v/>
      </c>
    </row>
    <row r="13443" customFormat="false" ht="15" hidden="false" customHeight="false" outlineLevel="0" collapsed="false">
      <c r="A13443" s="30"/>
      <c r="B13443" s="31"/>
      <c r="C13443" s="32" t="str">
        <f aca="false">IF($A13443="","",IF(設定!$B$21="dB",10^($B13443/20),ABS($B13443)))</f>
        <v/>
      </c>
      <c r="D13443" s="32" t="str">
        <f aca="false">IF($A13443="","",$A13443^2)</f>
        <v/>
      </c>
      <c r="E13443" s="32" t="str">
        <f aca="false">IF($A13443="","",IF($C13443&lt;=0,"",1/$C13443^2))</f>
        <v/>
      </c>
      <c r="F13443" s="33" t="n">
        <f aca="false">IF(OR(ROW()-設定!$B$30&lt;2,ROW()+設定!$B$30&gt;13701,N($A13443)&lt;=0,N(INDEX($A$2:$A$13701,MIN(13700,MAX(1,ROW()-1+設定!$B$30))))&lt;=0,$A13443&lt;設定!$B$28,$A13443&gt;設定!$B$29),0,IF(AND($C13443&gt;=MAX(INDEX($C$1:$C$13701,MAX(1,ROW()-設定!$B$24)):INDEX($C$1:$C$13701,MAX(1,ROW()-1))),$C13443&gt;MAX(INDEX($C$1:$C$13701,MIN(13701,ROW()+1)):INDEX($C$1:$C$13701,MIN(13701,ROW()+設定!$B$24))),$C13443&gt;=設定!$B$32,$C13443&gt;=MAX(MIN(INDEX($C$1:$C$13701,MAX(1,ROW()-設定!$B$26)):INDEX($C$1:$C$13701,MAX(1,ROW()-1))),MIN(INDEX($C$1:$C$13701,MIN(13701,ROW()+1)):INDEX($C$1:$C$13701,MIN(13701,ROW()+設定!$B$26))))*10^(設定!$B$27/20)),1,0))</f>
        <v>0</v>
      </c>
      <c r="G13443" s="33" t="n">
        <f aca="false">$G13442+IF($F13443=1,1,0)</f>
        <v>6</v>
      </c>
      <c r="H13443" s="0" t="str">
        <f aca="false">IF($F13443=1,$G13443,"")</f>
        <v/>
      </c>
    </row>
    <row r="13444" customFormat="false" ht="15" hidden="false" customHeight="false" outlineLevel="0" collapsed="false">
      <c r="A13444" s="30"/>
      <c r="B13444" s="31"/>
      <c r="C13444" s="32" t="str">
        <f aca="false">IF($A13444="","",IF(設定!$B$21="dB",10^($B13444/20),ABS($B13444)))</f>
        <v/>
      </c>
      <c r="D13444" s="32" t="str">
        <f aca="false">IF($A13444="","",$A13444^2)</f>
        <v/>
      </c>
      <c r="E13444" s="32" t="str">
        <f aca="false">IF($A13444="","",IF($C13444&lt;=0,"",1/$C13444^2))</f>
        <v/>
      </c>
      <c r="F13444" s="33" t="n">
        <f aca="false">IF(OR(ROW()-設定!$B$30&lt;2,ROW()+設定!$B$30&gt;13701,N($A13444)&lt;=0,N(INDEX($A$2:$A$13701,MIN(13700,MAX(1,ROW()-1+設定!$B$30))))&lt;=0,$A13444&lt;設定!$B$28,$A13444&gt;設定!$B$29),0,IF(AND($C13444&gt;=MAX(INDEX($C$1:$C$13701,MAX(1,ROW()-設定!$B$24)):INDEX($C$1:$C$13701,MAX(1,ROW()-1))),$C13444&gt;MAX(INDEX($C$1:$C$13701,MIN(13701,ROW()+1)):INDEX($C$1:$C$13701,MIN(13701,ROW()+設定!$B$24))),$C13444&gt;=設定!$B$32,$C13444&gt;=MAX(MIN(INDEX($C$1:$C$13701,MAX(1,ROW()-設定!$B$26)):INDEX($C$1:$C$13701,MAX(1,ROW()-1))),MIN(INDEX($C$1:$C$13701,MIN(13701,ROW()+1)):INDEX($C$1:$C$13701,MIN(13701,ROW()+設定!$B$26))))*10^(設定!$B$27/20)),1,0))</f>
        <v>0</v>
      </c>
      <c r="G13444" s="33" t="n">
        <f aca="false">$G13443+IF($F13444=1,1,0)</f>
        <v>6</v>
      </c>
      <c r="H13444" s="0" t="str">
        <f aca="false">IF($F13444=1,$G13444,"")</f>
        <v/>
      </c>
    </row>
    <row r="13445" customFormat="false" ht="15" hidden="false" customHeight="false" outlineLevel="0" collapsed="false">
      <c r="A13445" s="30"/>
      <c r="B13445" s="31"/>
      <c r="C13445" s="32" t="str">
        <f aca="false">IF($A13445="","",IF(設定!$B$21="dB",10^($B13445/20),ABS($B13445)))</f>
        <v/>
      </c>
      <c r="D13445" s="32" t="str">
        <f aca="false">IF($A13445="","",$A13445^2)</f>
        <v/>
      </c>
      <c r="E13445" s="32" t="str">
        <f aca="false">IF($A13445="","",IF($C13445&lt;=0,"",1/$C13445^2))</f>
        <v/>
      </c>
      <c r="F13445" s="33" t="n">
        <f aca="false">IF(OR(ROW()-設定!$B$30&lt;2,ROW()+設定!$B$30&gt;13701,N($A13445)&lt;=0,N(INDEX($A$2:$A$13701,MIN(13700,MAX(1,ROW()-1+設定!$B$30))))&lt;=0,$A13445&lt;設定!$B$28,$A13445&gt;設定!$B$29),0,IF(AND($C13445&gt;=MAX(INDEX($C$1:$C$13701,MAX(1,ROW()-設定!$B$24)):INDEX($C$1:$C$13701,MAX(1,ROW()-1))),$C13445&gt;MAX(INDEX($C$1:$C$13701,MIN(13701,ROW()+1)):INDEX($C$1:$C$13701,MIN(13701,ROW()+設定!$B$24))),$C13445&gt;=設定!$B$32,$C13445&gt;=MAX(MIN(INDEX($C$1:$C$13701,MAX(1,ROW()-設定!$B$26)):INDEX($C$1:$C$13701,MAX(1,ROW()-1))),MIN(INDEX($C$1:$C$13701,MIN(13701,ROW()+1)):INDEX($C$1:$C$13701,MIN(13701,ROW()+設定!$B$26))))*10^(設定!$B$27/20)),1,0))</f>
        <v>0</v>
      </c>
      <c r="G13445" s="33" t="n">
        <f aca="false">$G13444+IF($F13445=1,1,0)</f>
        <v>6</v>
      </c>
      <c r="H13445" s="0" t="str">
        <f aca="false">IF($F13445=1,$G13445,"")</f>
        <v/>
      </c>
    </row>
    <row r="13446" customFormat="false" ht="15" hidden="false" customHeight="false" outlineLevel="0" collapsed="false">
      <c r="A13446" s="30"/>
      <c r="B13446" s="31"/>
      <c r="C13446" s="32" t="str">
        <f aca="false">IF($A13446="","",IF(設定!$B$21="dB",10^($B13446/20),ABS($B13446)))</f>
        <v/>
      </c>
      <c r="D13446" s="32" t="str">
        <f aca="false">IF($A13446="","",$A13446^2)</f>
        <v/>
      </c>
      <c r="E13446" s="32" t="str">
        <f aca="false">IF($A13446="","",IF($C13446&lt;=0,"",1/$C13446^2))</f>
        <v/>
      </c>
      <c r="F13446" s="33" t="n">
        <f aca="false">IF(OR(ROW()-設定!$B$30&lt;2,ROW()+設定!$B$30&gt;13701,N($A13446)&lt;=0,N(INDEX($A$2:$A$13701,MIN(13700,MAX(1,ROW()-1+設定!$B$30))))&lt;=0,$A13446&lt;設定!$B$28,$A13446&gt;設定!$B$29),0,IF(AND($C13446&gt;=MAX(INDEX($C$1:$C$13701,MAX(1,ROW()-設定!$B$24)):INDEX($C$1:$C$13701,MAX(1,ROW()-1))),$C13446&gt;MAX(INDEX($C$1:$C$13701,MIN(13701,ROW()+1)):INDEX($C$1:$C$13701,MIN(13701,ROW()+設定!$B$24))),$C13446&gt;=設定!$B$32,$C13446&gt;=MAX(MIN(INDEX($C$1:$C$13701,MAX(1,ROW()-設定!$B$26)):INDEX($C$1:$C$13701,MAX(1,ROW()-1))),MIN(INDEX($C$1:$C$13701,MIN(13701,ROW()+1)):INDEX($C$1:$C$13701,MIN(13701,ROW()+設定!$B$26))))*10^(設定!$B$27/20)),1,0))</f>
        <v>0</v>
      </c>
      <c r="G13446" s="33" t="n">
        <f aca="false">$G13445+IF($F13446=1,1,0)</f>
        <v>6</v>
      </c>
      <c r="H13446" s="0" t="str">
        <f aca="false">IF($F13446=1,$G13446,"")</f>
        <v/>
      </c>
    </row>
    <row r="13447" customFormat="false" ht="15" hidden="false" customHeight="false" outlineLevel="0" collapsed="false">
      <c r="A13447" s="30"/>
      <c r="B13447" s="31"/>
      <c r="C13447" s="32" t="str">
        <f aca="false">IF($A13447="","",IF(設定!$B$21="dB",10^($B13447/20),ABS($B13447)))</f>
        <v/>
      </c>
      <c r="D13447" s="32" t="str">
        <f aca="false">IF($A13447="","",$A13447^2)</f>
        <v/>
      </c>
      <c r="E13447" s="32" t="str">
        <f aca="false">IF($A13447="","",IF($C13447&lt;=0,"",1/$C13447^2))</f>
        <v/>
      </c>
      <c r="F13447" s="33" t="n">
        <f aca="false">IF(OR(ROW()-設定!$B$30&lt;2,ROW()+設定!$B$30&gt;13701,N($A13447)&lt;=0,N(INDEX($A$2:$A$13701,MIN(13700,MAX(1,ROW()-1+設定!$B$30))))&lt;=0,$A13447&lt;設定!$B$28,$A13447&gt;設定!$B$29),0,IF(AND($C13447&gt;=MAX(INDEX($C$1:$C$13701,MAX(1,ROW()-設定!$B$24)):INDEX($C$1:$C$13701,MAX(1,ROW()-1))),$C13447&gt;MAX(INDEX($C$1:$C$13701,MIN(13701,ROW()+1)):INDEX($C$1:$C$13701,MIN(13701,ROW()+設定!$B$24))),$C13447&gt;=設定!$B$32,$C13447&gt;=MAX(MIN(INDEX($C$1:$C$13701,MAX(1,ROW()-設定!$B$26)):INDEX($C$1:$C$13701,MAX(1,ROW()-1))),MIN(INDEX($C$1:$C$13701,MIN(13701,ROW()+1)):INDEX($C$1:$C$13701,MIN(13701,ROW()+設定!$B$26))))*10^(設定!$B$27/20)),1,0))</f>
        <v>0</v>
      </c>
      <c r="G13447" s="33" t="n">
        <f aca="false">$G13446+IF($F13447=1,1,0)</f>
        <v>6</v>
      </c>
      <c r="H13447" s="0" t="str">
        <f aca="false">IF($F13447=1,$G13447,"")</f>
        <v/>
      </c>
    </row>
    <row r="13448" customFormat="false" ht="15" hidden="false" customHeight="false" outlineLevel="0" collapsed="false">
      <c r="A13448" s="30"/>
      <c r="B13448" s="31"/>
      <c r="C13448" s="32" t="str">
        <f aca="false">IF($A13448="","",IF(設定!$B$21="dB",10^($B13448/20),ABS($B13448)))</f>
        <v/>
      </c>
      <c r="D13448" s="32" t="str">
        <f aca="false">IF($A13448="","",$A13448^2)</f>
        <v/>
      </c>
      <c r="E13448" s="32" t="str">
        <f aca="false">IF($A13448="","",IF($C13448&lt;=0,"",1/$C13448^2))</f>
        <v/>
      </c>
      <c r="F13448" s="33" t="n">
        <f aca="false">IF(OR(ROW()-設定!$B$30&lt;2,ROW()+設定!$B$30&gt;13701,N($A13448)&lt;=0,N(INDEX($A$2:$A$13701,MIN(13700,MAX(1,ROW()-1+設定!$B$30))))&lt;=0,$A13448&lt;設定!$B$28,$A13448&gt;設定!$B$29),0,IF(AND($C13448&gt;=MAX(INDEX($C$1:$C$13701,MAX(1,ROW()-設定!$B$24)):INDEX($C$1:$C$13701,MAX(1,ROW()-1))),$C13448&gt;MAX(INDEX($C$1:$C$13701,MIN(13701,ROW()+1)):INDEX($C$1:$C$13701,MIN(13701,ROW()+設定!$B$24))),$C13448&gt;=設定!$B$32,$C13448&gt;=MAX(MIN(INDEX($C$1:$C$13701,MAX(1,ROW()-設定!$B$26)):INDEX($C$1:$C$13701,MAX(1,ROW()-1))),MIN(INDEX($C$1:$C$13701,MIN(13701,ROW()+1)):INDEX($C$1:$C$13701,MIN(13701,ROW()+設定!$B$26))))*10^(設定!$B$27/20)),1,0))</f>
        <v>0</v>
      </c>
      <c r="G13448" s="33" t="n">
        <f aca="false">$G13447+IF($F13448=1,1,0)</f>
        <v>6</v>
      </c>
      <c r="H13448" s="0" t="str">
        <f aca="false">IF($F13448=1,$G13448,"")</f>
        <v/>
      </c>
    </row>
    <row r="13449" customFormat="false" ht="15" hidden="false" customHeight="false" outlineLevel="0" collapsed="false">
      <c r="A13449" s="30"/>
      <c r="B13449" s="31"/>
      <c r="C13449" s="32" t="str">
        <f aca="false">IF($A13449="","",IF(設定!$B$21="dB",10^($B13449/20),ABS($B13449)))</f>
        <v/>
      </c>
      <c r="D13449" s="32" t="str">
        <f aca="false">IF($A13449="","",$A13449^2)</f>
        <v/>
      </c>
      <c r="E13449" s="32" t="str">
        <f aca="false">IF($A13449="","",IF($C13449&lt;=0,"",1/$C13449^2))</f>
        <v/>
      </c>
      <c r="F13449" s="33" t="n">
        <f aca="false">IF(OR(ROW()-設定!$B$30&lt;2,ROW()+設定!$B$30&gt;13701,N($A13449)&lt;=0,N(INDEX($A$2:$A$13701,MIN(13700,MAX(1,ROW()-1+設定!$B$30))))&lt;=0,$A13449&lt;設定!$B$28,$A13449&gt;設定!$B$29),0,IF(AND($C13449&gt;=MAX(INDEX($C$1:$C$13701,MAX(1,ROW()-設定!$B$24)):INDEX($C$1:$C$13701,MAX(1,ROW()-1))),$C13449&gt;MAX(INDEX($C$1:$C$13701,MIN(13701,ROW()+1)):INDEX($C$1:$C$13701,MIN(13701,ROW()+設定!$B$24))),$C13449&gt;=設定!$B$32,$C13449&gt;=MAX(MIN(INDEX($C$1:$C$13701,MAX(1,ROW()-設定!$B$26)):INDEX($C$1:$C$13701,MAX(1,ROW()-1))),MIN(INDEX($C$1:$C$13701,MIN(13701,ROW()+1)):INDEX($C$1:$C$13701,MIN(13701,ROW()+設定!$B$26))))*10^(設定!$B$27/20)),1,0))</f>
        <v>0</v>
      </c>
      <c r="G13449" s="33" t="n">
        <f aca="false">$G13448+IF($F13449=1,1,0)</f>
        <v>6</v>
      </c>
      <c r="H13449" s="0" t="str">
        <f aca="false">IF($F13449=1,$G13449,"")</f>
        <v/>
      </c>
    </row>
    <row r="13450" customFormat="false" ht="15" hidden="false" customHeight="false" outlineLevel="0" collapsed="false">
      <c r="A13450" s="30"/>
      <c r="B13450" s="31"/>
      <c r="C13450" s="32" t="str">
        <f aca="false">IF($A13450="","",IF(設定!$B$21="dB",10^($B13450/20),ABS($B13450)))</f>
        <v/>
      </c>
      <c r="D13450" s="32" t="str">
        <f aca="false">IF($A13450="","",$A13450^2)</f>
        <v/>
      </c>
      <c r="E13450" s="32" t="str">
        <f aca="false">IF($A13450="","",IF($C13450&lt;=0,"",1/$C13450^2))</f>
        <v/>
      </c>
      <c r="F13450" s="33" t="n">
        <f aca="false">IF(OR(ROW()-設定!$B$30&lt;2,ROW()+設定!$B$30&gt;13701,N($A13450)&lt;=0,N(INDEX($A$2:$A$13701,MIN(13700,MAX(1,ROW()-1+設定!$B$30))))&lt;=0,$A13450&lt;設定!$B$28,$A13450&gt;設定!$B$29),0,IF(AND($C13450&gt;=MAX(INDEX($C$1:$C$13701,MAX(1,ROW()-設定!$B$24)):INDEX($C$1:$C$13701,MAX(1,ROW()-1))),$C13450&gt;MAX(INDEX($C$1:$C$13701,MIN(13701,ROW()+1)):INDEX($C$1:$C$13701,MIN(13701,ROW()+設定!$B$24))),$C13450&gt;=設定!$B$32,$C13450&gt;=MAX(MIN(INDEX($C$1:$C$13701,MAX(1,ROW()-設定!$B$26)):INDEX($C$1:$C$13701,MAX(1,ROW()-1))),MIN(INDEX($C$1:$C$13701,MIN(13701,ROW()+1)):INDEX($C$1:$C$13701,MIN(13701,ROW()+設定!$B$26))))*10^(設定!$B$27/20)),1,0))</f>
        <v>0</v>
      </c>
      <c r="G13450" s="33" t="n">
        <f aca="false">$G13449+IF($F13450=1,1,0)</f>
        <v>6</v>
      </c>
      <c r="H13450" s="0" t="str">
        <f aca="false">IF($F13450=1,$G13450,"")</f>
        <v/>
      </c>
    </row>
    <row r="13451" customFormat="false" ht="15" hidden="false" customHeight="false" outlineLevel="0" collapsed="false">
      <c r="A13451" s="30"/>
      <c r="B13451" s="31"/>
      <c r="C13451" s="32" t="str">
        <f aca="false">IF($A13451="","",IF(設定!$B$21="dB",10^($B13451/20),ABS($B13451)))</f>
        <v/>
      </c>
      <c r="D13451" s="32" t="str">
        <f aca="false">IF($A13451="","",$A13451^2)</f>
        <v/>
      </c>
      <c r="E13451" s="32" t="str">
        <f aca="false">IF($A13451="","",IF($C13451&lt;=0,"",1/$C13451^2))</f>
        <v/>
      </c>
      <c r="F13451" s="33" t="n">
        <f aca="false">IF(OR(ROW()-設定!$B$30&lt;2,ROW()+設定!$B$30&gt;13701,N($A13451)&lt;=0,N(INDEX($A$2:$A$13701,MIN(13700,MAX(1,ROW()-1+設定!$B$30))))&lt;=0,$A13451&lt;設定!$B$28,$A13451&gt;設定!$B$29),0,IF(AND($C13451&gt;=MAX(INDEX($C$1:$C$13701,MAX(1,ROW()-設定!$B$24)):INDEX($C$1:$C$13701,MAX(1,ROW()-1))),$C13451&gt;MAX(INDEX($C$1:$C$13701,MIN(13701,ROW()+1)):INDEX($C$1:$C$13701,MIN(13701,ROW()+設定!$B$24))),$C13451&gt;=設定!$B$32,$C13451&gt;=MAX(MIN(INDEX($C$1:$C$13701,MAX(1,ROW()-設定!$B$26)):INDEX($C$1:$C$13701,MAX(1,ROW()-1))),MIN(INDEX($C$1:$C$13701,MIN(13701,ROW()+1)):INDEX($C$1:$C$13701,MIN(13701,ROW()+設定!$B$26))))*10^(設定!$B$27/20)),1,0))</f>
        <v>0</v>
      </c>
      <c r="G13451" s="33" t="n">
        <f aca="false">$G13450+IF($F13451=1,1,0)</f>
        <v>6</v>
      </c>
      <c r="H13451" s="0" t="str">
        <f aca="false">IF($F13451=1,$G13451,"")</f>
        <v/>
      </c>
    </row>
    <row r="13452" customFormat="false" ht="15" hidden="false" customHeight="false" outlineLevel="0" collapsed="false">
      <c r="A13452" s="30"/>
      <c r="B13452" s="31"/>
      <c r="C13452" s="32" t="str">
        <f aca="false">IF($A13452="","",IF(設定!$B$21="dB",10^($B13452/20),ABS($B13452)))</f>
        <v/>
      </c>
      <c r="D13452" s="32" t="str">
        <f aca="false">IF($A13452="","",$A13452^2)</f>
        <v/>
      </c>
      <c r="E13452" s="32" t="str">
        <f aca="false">IF($A13452="","",IF($C13452&lt;=0,"",1/$C13452^2))</f>
        <v/>
      </c>
      <c r="F13452" s="33" t="n">
        <f aca="false">IF(OR(ROW()-設定!$B$30&lt;2,ROW()+設定!$B$30&gt;13701,N($A13452)&lt;=0,N(INDEX($A$2:$A$13701,MIN(13700,MAX(1,ROW()-1+設定!$B$30))))&lt;=0,$A13452&lt;設定!$B$28,$A13452&gt;設定!$B$29),0,IF(AND($C13452&gt;=MAX(INDEX($C$1:$C$13701,MAX(1,ROW()-設定!$B$24)):INDEX($C$1:$C$13701,MAX(1,ROW()-1))),$C13452&gt;MAX(INDEX($C$1:$C$13701,MIN(13701,ROW()+1)):INDEX($C$1:$C$13701,MIN(13701,ROW()+設定!$B$24))),$C13452&gt;=設定!$B$32,$C13452&gt;=MAX(MIN(INDEX($C$1:$C$13701,MAX(1,ROW()-設定!$B$26)):INDEX($C$1:$C$13701,MAX(1,ROW()-1))),MIN(INDEX($C$1:$C$13701,MIN(13701,ROW()+1)):INDEX($C$1:$C$13701,MIN(13701,ROW()+設定!$B$26))))*10^(設定!$B$27/20)),1,0))</f>
        <v>0</v>
      </c>
      <c r="G13452" s="33" t="n">
        <f aca="false">$G13451+IF($F13452=1,1,0)</f>
        <v>6</v>
      </c>
      <c r="H13452" s="0" t="str">
        <f aca="false">IF($F13452=1,$G13452,"")</f>
        <v/>
      </c>
    </row>
    <row r="13453" customFormat="false" ht="15" hidden="false" customHeight="false" outlineLevel="0" collapsed="false">
      <c r="A13453" s="30"/>
      <c r="B13453" s="31"/>
      <c r="C13453" s="32" t="str">
        <f aca="false">IF($A13453="","",IF(設定!$B$21="dB",10^($B13453/20),ABS($B13453)))</f>
        <v/>
      </c>
      <c r="D13453" s="32" t="str">
        <f aca="false">IF($A13453="","",$A13453^2)</f>
        <v/>
      </c>
      <c r="E13453" s="32" t="str">
        <f aca="false">IF($A13453="","",IF($C13453&lt;=0,"",1/$C13453^2))</f>
        <v/>
      </c>
      <c r="F13453" s="33" t="n">
        <f aca="false">IF(OR(ROW()-設定!$B$30&lt;2,ROW()+設定!$B$30&gt;13701,N($A13453)&lt;=0,N(INDEX($A$2:$A$13701,MIN(13700,MAX(1,ROW()-1+設定!$B$30))))&lt;=0,$A13453&lt;設定!$B$28,$A13453&gt;設定!$B$29),0,IF(AND($C13453&gt;=MAX(INDEX($C$1:$C$13701,MAX(1,ROW()-設定!$B$24)):INDEX($C$1:$C$13701,MAX(1,ROW()-1))),$C13453&gt;MAX(INDEX($C$1:$C$13701,MIN(13701,ROW()+1)):INDEX($C$1:$C$13701,MIN(13701,ROW()+設定!$B$24))),$C13453&gt;=設定!$B$32,$C13453&gt;=MAX(MIN(INDEX($C$1:$C$13701,MAX(1,ROW()-設定!$B$26)):INDEX($C$1:$C$13701,MAX(1,ROW()-1))),MIN(INDEX($C$1:$C$13701,MIN(13701,ROW()+1)):INDEX($C$1:$C$13701,MIN(13701,ROW()+設定!$B$26))))*10^(設定!$B$27/20)),1,0))</f>
        <v>0</v>
      </c>
      <c r="G13453" s="33" t="n">
        <f aca="false">$G13452+IF($F13453=1,1,0)</f>
        <v>6</v>
      </c>
      <c r="H13453" s="0" t="str">
        <f aca="false">IF($F13453=1,$G13453,"")</f>
        <v/>
      </c>
    </row>
    <row r="13454" customFormat="false" ht="15" hidden="false" customHeight="false" outlineLevel="0" collapsed="false">
      <c r="A13454" s="30"/>
      <c r="B13454" s="31"/>
      <c r="C13454" s="32" t="str">
        <f aca="false">IF($A13454="","",IF(設定!$B$21="dB",10^($B13454/20),ABS($B13454)))</f>
        <v/>
      </c>
      <c r="D13454" s="32" t="str">
        <f aca="false">IF($A13454="","",$A13454^2)</f>
        <v/>
      </c>
      <c r="E13454" s="32" t="str">
        <f aca="false">IF($A13454="","",IF($C13454&lt;=0,"",1/$C13454^2))</f>
        <v/>
      </c>
      <c r="F13454" s="33" t="n">
        <f aca="false">IF(OR(ROW()-設定!$B$30&lt;2,ROW()+設定!$B$30&gt;13701,N($A13454)&lt;=0,N(INDEX($A$2:$A$13701,MIN(13700,MAX(1,ROW()-1+設定!$B$30))))&lt;=0,$A13454&lt;設定!$B$28,$A13454&gt;設定!$B$29),0,IF(AND($C13454&gt;=MAX(INDEX($C$1:$C$13701,MAX(1,ROW()-設定!$B$24)):INDEX($C$1:$C$13701,MAX(1,ROW()-1))),$C13454&gt;MAX(INDEX($C$1:$C$13701,MIN(13701,ROW()+1)):INDEX($C$1:$C$13701,MIN(13701,ROW()+設定!$B$24))),$C13454&gt;=設定!$B$32,$C13454&gt;=MAX(MIN(INDEX($C$1:$C$13701,MAX(1,ROW()-設定!$B$26)):INDEX($C$1:$C$13701,MAX(1,ROW()-1))),MIN(INDEX($C$1:$C$13701,MIN(13701,ROW()+1)):INDEX($C$1:$C$13701,MIN(13701,ROW()+設定!$B$26))))*10^(設定!$B$27/20)),1,0))</f>
        <v>0</v>
      </c>
      <c r="G13454" s="33" t="n">
        <f aca="false">$G13453+IF($F13454=1,1,0)</f>
        <v>6</v>
      </c>
      <c r="H13454" s="0" t="str">
        <f aca="false">IF($F13454=1,$G13454,"")</f>
        <v/>
      </c>
    </row>
    <row r="13455" customFormat="false" ht="15" hidden="false" customHeight="false" outlineLevel="0" collapsed="false">
      <c r="A13455" s="30"/>
      <c r="B13455" s="31"/>
      <c r="C13455" s="32" t="str">
        <f aca="false">IF($A13455="","",IF(設定!$B$21="dB",10^($B13455/20),ABS($B13455)))</f>
        <v/>
      </c>
      <c r="D13455" s="32" t="str">
        <f aca="false">IF($A13455="","",$A13455^2)</f>
        <v/>
      </c>
      <c r="E13455" s="32" t="str">
        <f aca="false">IF($A13455="","",IF($C13455&lt;=0,"",1/$C13455^2))</f>
        <v/>
      </c>
      <c r="F13455" s="33" t="n">
        <f aca="false">IF(OR(ROW()-設定!$B$30&lt;2,ROW()+設定!$B$30&gt;13701,N($A13455)&lt;=0,N(INDEX($A$2:$A$13701,MIN(13700,MAX(1,ROW()-1+設定!$B$30))))&lt;=0,$A13455&lt;設定!$B$28,$A13455&gt;設定!$B$29),0,IF(AND($C13455&gt;=MAX(INDEX($C$1:$C$13701,MAX(1,ROW()-設定!$B$24)):INDEX($C$1:$C$13701,MAX(1,ROW()-1))),$C13455&gt;MAX(INDEX($C$1:$C$13701,MIN(13701,ROW()+1)):INDEX($C$1:$C$13701,MIN(13701,ROW()+設定!$B$24))),$C13455&gt;=設定!$B$32,$C13455&gt;=MAX(MIN(INDEX($C$1:$C$13701,MAX(1,ROW()-設定!$B$26)):INDEX($C$1:$C$13701,MAX(1,ROW()-1))),MIN(INDEX($C$1:$C$13701,MIN(13701,ROW()+1)):INDEX($C$1:$C$13701,MIN(13701,ROW()+設定!$B$26))))*10^(設定!$B$27/20)),1,0))</f>
        <v>0</v>
      </c>
      <c r="G13455" s="33" t="n">
        <f aca="false">$G13454+IF($F13455=1,1,0)</f>
        <v>6</v>
      </c>
      <c r="H13455" s="0" t="str">
        <f aca="false">IF($F13455=1,$G13455,"")</f>
        <v/>
      </c>
    </row>
    <row r="13456" customFormat="false" ht="15" hidden="false" customHeight="false" outlineLevel="0" collapsed="false">
      <c r="A13456" s="30"/>
      <c r="B13456" s="31"/>
      <c r="C13456" s="32" t="str">
        <f aca="false">IF($A13456="","",IF(設定!$B$21="dB",10^($B13456/20),ABS($B13456)))</f>
        <v/>
      </c>
      <c r="D13456" s="32" t="str">
        <f aca="false">IF($A13456="","",$A13456^2)</f>
        <v/>
      </c>
      <c r="E13456" s="32" t="str">
        <f aca="false">IF($A13456="","",IF($C13456&lt;=0,"",1/$C13456^2))</f>
        <v/>
      </c>
      <c r="F13456" s="33" t="n">
        <f aca="false">IF(OR(ROW()-設定!$B$30&lt;2,ROW()+設定!$B$30&gt;13701,N($A13456)&lt;=0,N(INDEX($A$2:$A$13701,MIN(13700,MAX(1,ROW()-1+設定!$B$30))))&lt;=0,$A13456&lt;設定!$B$28,$A13456&gt;設定!$B$29),0,IF(AND($C13456&gt;=MAX(INDEX($C$1:$C$13701,MAX(1,ROW()-設定!$B$24)):INDEX($C$1:$C$13701,MAX(1,ROW()-1))),$C13456&gt;MAX(INDEX($C$1:$C$13701,MIN(13701,ROW()+1)):INDEX($C$1:$C$13701,MIN(13701,ROW()+設定!$B$24))),$C13456&gt;=設定!$B$32,$C13456&gt;=MAX(MIN(INDEX($C$1:$C$13701,MAX(1,ROW()-設定!$B$26)):INDEX($C$1:$C$13701,MAX(1,ROW()-1))),MIN(INDEX($C$1:$C$13701,MIN(13701,ROW()+1)):INDEX($C$1:$C$13701,MIN(13701,ROW()+設定!$B$26))))*10^(設定!$B$27/20)),1,0))</f>
        <v>0</v>
      </c>
      <c r="G13456" s="33" t="n">
        <f aca="false">$G13455+IF($F13456=1,1,0)</f>
        <v>6</v>
      </c>
      <c r="H13456" s="0" t="str">
        <f aca="false">IF($F13456=1,$G13456,"")</f>
        <v/>
      </c>
    </row>
    <row r="13457" customFormat="false" ht="15" hidden="false" customHeight="false" outlineLevel="0" collapsed="false">
      <c r="A13457" s="30"/>
      <c r="B13457" s="31"/>
      <c r="C13457" s="32" t="str">
        <f aca="false">IF($A13457="","",IF(設定!$B$21="dB",10^($B13457/20),ABS($B13457)))</f>
        <v/>
      </c>
      <c r="D13457" s="32" t="str">
        <f aca="false">IF($A13457="","",$A13457^2)</f>
        <v/>
      </c>
      <c r="E13457" s="32" t="str">
        <f aca="false">IF($A13457="","",IF($C13457&lt;=0,"",1/$C13457^2))</f>
        <v/>
      </c>
      <c r="F13457" s="33" t="n">
        <f aca="false">IF(OR(ROW()-設定!$B$30&lt;2,ROW()+設定!$B$30&gt;13701,N($A13457)&lt;=0,N(INDEX($A$2:$A$13701,MIN(13700,MAX(1,ROW()-1+設定!$B$30))))&lt;=0,$A13457&lt;設定!$B$28,$A13457&gt;設定!$B$29),0,IF(AND($C13457&gt;=MAX(INDEX($C$1:$C$13701,MAX(1,ROW()-設定!$B$24)):INDEX($C$1:$C$13701,MAX(1,ROW()-1))),$C13457&gt;MAX(INDEX($C$1:$C$13701,MIN(13701,ROW()+1)):INDEX($C$1:$C$13701,MIN(13701,ROW()+設定!$B$24))),$C13457&gt;=設定!$B$32,$C13457&gt;=MAX(MIN(INDEX($C$1:$C$13701,MAX(1,ROW()-設定!$B$26)):INDEX($C$1:$C$13701,MAX(1,ROW()-1))),MIN(INDEX($C$1:$C$13701,MIN(13701,ROW()+1)):INDEX($C$1:$C$13701,MIN(13701,ROW()+設定!$B$26))))*10^(設定!$B$27/20)),1,0))</f>
        <v>0</v>
      </c>
      <c r="G13457" s="33" t="n">
        <f aca="false">$G13456+IF($F13457=1,1,0)</f>
        <v>6</v>
      </c>
      <c r="H13457" s="0" t="str">
        <f aca="false">IF($F13457=1,$G13457,"")</f>
        <v/>
      </c>
    </row>
    <row r="13458" customFormat="false" ht="15" hidden="false" customHeight="false" outlineLevel="0" collapsed="false">
      <c r="A13458" s="30"/>
      <c r="B13458" s="31"/>
      <c r="C13458" s="32" t="str">
        <f aca="false">IF($A13458="","",IF(設定!$B$21="dB",10^($B13458/20),ABS($B13458)))</f>
        <v/>
      </c>
      <c r="D13458" s="32" t="str">
        <f aca="false">IF($A13458="","",$A13458^2)</f>
        <v/>
      </c>
      <c r="E13458" s="32" t="str">
        <f aca="false">IF($A13458="","",IF($C13458&lt;=0,"",1/$C13458^2))</f>
        <v/>
      </c>
      <c r="F13458" s="33" t="n">
        <f aca="false">IF(OR(ROW()-設定!$B$30&lt;2,ROW()+設定!$B$30&gt;13701,N($A13458)&lt;=0,N(INDEX($A$2:$A$13701,MIN(13700,MAX(1,ROW()-1+設定!$B$30))))&lt;=0,$A13458&lt;設定!$B$28,$A13458&gt;設定!$B$29),0,IF(AND($C13458&gt;=MAX(INDEX($C$1:$C$13701,MAX(1,ROW()-設定!$B$24)):INDEX($C$1:$C$13701,MAX(1,ROW()-1))),$C13458&gt;MAX(INDEX($C$1:$C$13701,MIN(13701,ROW()+1)):INDEX($C$1:$C$13701,MIN(13701,ROW()+設定!$B$24))),$C13458&gt;=設定!$B$32,$C13458&gt;=MAX(MIN(INDEX($C$1:$C$13701,MAX(1,ROW()-設定!$B$26)):INDEX($C$1:$C$13701,MAX(1,ROW()-1))),MIN(INDEX($C$1:$C$13701,MIN(13701,ROW()+1)):INDEX($C$1:$C$13701,MIN(13701,ROW()+設定!$B$26))))*10^(設定!$B$27/20)),1,0))</f>
        <v>0</v>
      </c>
      <c r="G13458" s="33" t="n">
        <f aca="false">$G13457+IF($F13458=1,1,0)</f>
        <v>6</v>
      </c>
      <c r="H13458" s="0" t="str">
        <f aca="false">IF($F13458=1,$G13458,"")</f>
        <v/>
      </c>
    </row>
    <row r="13459" customFormat="false" ht="15" hidden="false" customHeight="false" outlineLevel="0" collapsed="false">
      <c r="A13459" s="30"/>
      <c r="B13459" s="31"/>
      <c r="C13459" s="32" t="str">
        <f aca="false">IF($A13459="","",IF(設定!$B$21="dB",10^($B13459/20),ABS($B13459)))</f>
        <v/>
      </c>
      <c r="D13459" s="32" t="str">
        <f aca="false">IF($A13459="","",$A13459^2)</f>
        <v/>
      </c>
      <c r="E13459" s="32" t="str">
        <f aca="false">IF($A13459="","",IF($C13459&lt;=0,"",1/$C13459^2))</f>
        <v/>
      </c>
      <c r="F13459" s="33" t="n">
        <f aca="false">IF(OR(ROW()-設定!$B$30&lt;2,ROW()+設定!$B$30&gt;13701,N($A13459)&lt;=0,N(INDEX($A$2:$A$13701,MIN(13700,MAX(1,ROW()-1+設定!$B$30))))&lt;=0,$A13459&lt;設定!$B$28,$A13459&gt;設定!$B$29),0,IF(AND($C13459&gt;=MAX(INDEX($C$1:$C$13701,MAX(1,ROW()-設定!$B$24)):INDEX($C$1:$C$13701,MAX(1,ROW()-1))),$C13459&gt;MAX(INDEX($C$1:$C$13701,MIN(13701,ROW()+1)):INDEX($C$1:$C$13701,MIN(13701,ROW()+設定!$B$24))),$C13459&gt;=設定!$B$32,$C13459&gt;=MAX(MIN(INDEX($C$1:$C$13701,MAX(1,ROW()-設定!$B$26)):INDEX($C$1:$C$13701,MAX(1,ROW()-1))),MIN(INDEX($C$1:$C$13701,MIN(13701,ROW()+1)):INDEX($C$1:$C$13701,MIN(13701,ROW()+設定!$B$26))))*10^(設定!$B$27/20)),1,0))</f>
        <v>0</v>
      </c>
      <c r="G13459" s="33" t="n">
        <f aca="false">$G13458+IF($F13459=1,1,0)</f>
        <v>6</v>
      </c>
      <c r="H13459" s="0" t="str">
        <f aca="false">IF($F13459=1,$G13459,"")</f>
        <v/>
      </c>
    </row>
    <row r="13460" customFormat="false" ht="15" hidden="false" customHeight="false" outlineLevel="0" collapsed="false">
      <c r="A13460" s="30"/>
      <c r="B13460" s="31"/>
      <c r="C13460" s="32" t="str">
        <f aca="false">IF($A13460="","",IF(設定!$B$21="dB",10^($B13460/20),ABS($B13460)))</f>
        <v/>
      </c>
      <c r="D13460" s="32" t="str">
        <f aca="false">IF($A13460="","",$A13460^2)</f>
        <v/>
      </c>
      <c r="E13460" s="32" t="str">
        <f aca="false">IF($A13460="","",IF($C13460&lt;=0,"",1/$C13460^2))</f>
        <v/>
      </c>
      <c r="F13460" s="33" t="n">
        <f aca="false">IF(OR(ROW()-設定!$B$30&lt;2,ROW()+設定!$B$30&gt;13701,N($A13460)&lt;=0,N(INDEX($A$2:$A$13701,MIN(13700,MAX(1,ROW()-1+設定!$B$30))))&lt;=0,$A13460&lt;設定!$B$28,$A13460&gt;設定!$B$29),0,IF(AND($C13460&gt;=MAX(INDEX($C$1:$C$13701,MAX(1,ROW()-設定!$B$24)):INDEX($C$1:$C$13701,MAX(1,ROW()-1))),$C13460&gt;MAX(INDEX($C$1:$C$13701,MIN(13701,ROW()+1)):INDEX($C$1:$C$13701,MIN(13701,ROW()+設定!$B$24))),$C13460&gt;=設定!$B$32,$C13460&gt;=MAX(MIN(INDEX($C$1:$C$13701,MAX(1,ROW()-設定!$B$26)):INDEX($C$1:$C$13701,MAX(1,ROW()-1))),MIN(INDEX($C$1:$C$13701,MIN(13701,ROW()+1)):INDEX($C$1:$C$13701,MIN(13701,ROW()+設定!$B$26))))*10^(設定!$B$27/20)),1,0))</f>
        <v>0</v>
      </c>
      <c r="G13460" s="33" t="n">
        <f aca="false">$G13459+IF($F13460=1,1,0)</f>
        <v>6</v>
      </c>
      <c r="H13460" s="0" t="str">
        <f aca="false">IF($F13460=1,$G13460,"")</f>
        <v/>
      </c>
    </row>
    <row r="13461" customFormat="false" ht="15" hidden="false" customHeight="false" outlineLevel="0" collapsed="false">
      <c r="A13461" s="30"/>
      <c r="B13461" s="31"/>
      <c r="C13461" s="32" t="str">
        <f aca="false">IF($A13461="","",IF(設定!$B$21="dB",10^($B13461/20),ABS($B13461)))</f>
        <v/>
      </c>
      <c r="D13461" s="32" t="str">
        <f aca="false">IF($A13461="","",$A13461^2)</f>
        <v/>
      </c>
      <c r="E13461" s="32" t="str">
        <f aca="false">IF($A13461="","",IF($C13461&lt;=0,"",1/$C13461^2))</f>
        <v/>
      </c>
      <c r="F13461" s="33" t="n">
        <f aca="false">IF(OR(ROW()-設定!$B$30&lt;2,ROW()+設定!$B$30&gt;13701,N($A13461)&lt;=0,N(INDEX($A$2:$A$13701,MIN(13700,MAX(1,ROW()-1+設定!$B$30))))&lt;=0,$A13461&lt;設定!$B$28,$A13461&gt;設定!$B$29),0,IF(AND($C13461&gt;=MAX(INDEX($C$1:$C$13701,MAX(1,ROW()-設定!$B$24)):INDEX($C$1:$C$13701,MAX(1,ROW()-1))),$C13461&gt;MAX(INDEX($C$1:$C$13701,MIN(13701,ROW()+1)):INDEX($C$1:$C$13701,MIN(13701,ROW()+設定!$B$24))),$C13461&gt;=設定!$B$32,$C13461&gt;=MAX(MIN(INDEX($C$1:$C$13701,MAX(1,ROW()-設定!$B$26)):INDEX($C$1:$C$13701,MAX(1,ROW()-1))),MIN(INDEX($C$1:$C$13701,MIN(13701,ROW()+1)):INDEX($C$1:$C$13701,MIN(13701,ROW()+設定!$B$26))))*10^(設定!$B$27/20)),1,0))</f>
        <v>0</v>
      </c>
      <c r="G13461" s="33" t="n">
        <f aca="false">$G13460+IF($F13461=1,1,0)</f>
        <v>6</v>
      </c>
      <c r="H13461" s="0" t="str">
        <f aca="false">IF($F13461=1,$G13461,"")</f>
        <v/>
      </c>
    </row>
    <row r="13462" customFormat="false" ht="15" hidden="false" customHeight="false" outlineLevel="0" collapsed="false">
      <c r="A13462" s="30"/>
      <c r="B13462" s="31"/>
      <c r="C13462" s="32" t="str">
        <f aca="false">IF($A13462="","",IF(設定!$B$21="dB",10^($B13462/20),ABS($B13462)))</f>
        <v/>
      </c>
      <c r="D13462" s="32" t="str">
        <f aca="false">IF($A13462="","",$A13462^2)</f>
        <v/>
      </c>
      <c r="E13462" s="32" t="str">
        <f aca="false">IF($A13462="","",IF($C13462&lt;=0,"",1/$C13462^2))</f>
        <v/>
      </c>
      <c r="F13462" s="33" t="n">
        <f aca="false">IF(OR(ROW()-設定!$B$30&lt;2,ROW()+設定!$B$30&gt;13701,N($A13462)&lt;=0,N(INDEX($A$2:$A$13701,MIN(13700,MAX(1,ROW()-1+設定!$B$30))))&lt;=0,$A13462&lt;設定!$B$28,$A13462&gt;設定!$B$29),0,IF(AND($C13462&gt;=MAX(INDEX($C$1:$C$13701,MAX(1,ROW()-設定!$B$24)):INDEX($C$1:$C$13701,MAX(1,ROW()-1))),$C13462&gt;MAX(INDEX($C$1:$C$13701,MIN(13701,ROW()+1)):INDEX($C$1:$C$13701,MIN(13701,ROW()+設定!$B$24))),$C13462&gt;=設定!$B$32,$C13462&gt;=MAX(MIN(INDEX($C$1:$C$13701,MAX(1,ROW()-設定!$B$26)):INDEX($C$1:$C$13701,MAX(1,ROW()-1))),MIN(INDEX($C$1:$C$13701,MIN(13701,ROW()+1)):INDEX($C$1:$C$13701,MIN(13701,ROW()+設定!$B$26))))*10^(設定!$B$27/20)),1,0))</f>
        <v>0</v>
      </c>
      <c r="G13462" s="33" t="n">
        <f aca="false">$G13461+IF($F13462=1,1,0)</f>
        <v>6</v>
      </c>
      <c r="H13462" s="0" t="str">
        <f aca="false">IF($F13462=1,$G13462,"")</f>
        <v/>
      </c>
    </row>
    <row r="13463" customFormat="false" ht="15" hidden="false" customHeight="false" outlineLevel="0" collapsed="false">
      <c r="A13463" s="30"/>
      <c r="B13463" s="31"/>
      <c r="C13463" s="32" t="str">
        <f aca="false">IF($A13463="","",IF(設定!$B$21="dB",10^($B13463/20),ABS($B13463)))</f>
        <v/>
      </c>
      <c r="D13463" s="32" t="str">
        <f aca="false">IF($A13463="","",$A13463^2)</f>
        <v/>
      </c>
      <c r="E13463" s="32" t="str">
        <f aca="false">IF($A13463="","",IF($C13463&lt;=0,"",1/$C13463^2))</f>
        <v/>
      </c>
      <c r="F13463" s="33" t="n">
        <f aca="false">IF(OR(ROW()-設定!$B$30&lt;2,ROW()+設定!$B$30&gt;13701,N($A13463)&lt;=0,N(INDEX($A$2:$A$13701,MIN(13700,MAX(1,ROW()-1+設定!$B$30))))&lt;=0,$A13463&lt;設定!$B$28,$A13463&gt;設定!$B$29),0,IF(AND($C13463&gt;=MAX(INDEX($C$1:$C$13701,MAX(1,ROW()-設定!$B$24)):INDEX($C$1:$C$13701,MAX(1,ROW()-1))),$C13463&gt;MAX(INDEX($C$1:$C$13701,MIN(13701,ROW()+1)):INDEX($C$1:$C$13701,MIN(13701,ROW()+設定!$B$24))),$C13463&gt;=設定!$B$32,$C13463&gt;=MAX(MIN(INDEX($C$1:$C$13701,MAX(1,ROW()-設定!$B$26)):INDEX($C$1:$C$13701,MAX(1,ROW()-1))),MIN(INDEX($C$1:$C$13701,MIN(13701,ROW()+1)):INDEX($C$1:$C$13701,MIN(13701,ROW()+設定!$B$26))))*10^(設定!$B$27/20)),1,0))</f>
        <v>0</v>
      </c>
      <c r="G13463" s="33" t="n">
        <f aca="false">$G13462+IF($F13463=1,1,0)</f>
        <v>6</v>
      </c>
      <c r="H13463" s="0" t="str">
        <f aca="false">IF($F13463=1,$G13463,"")</f>
        <v/>
      </c>
    </row>
    <row r="13464" customFormat="false" ht="15" hidden="false" customHeight="false" outlineLevel="0" collapsed="false">
      <c r="A13464" s="30"/>
      <c r="B13464" s="31"/>
      <c r="C13464" s="32" t="str">
        <f aca="false">IF($A13464="","",IF(設定!$B$21="dB",10^($B13464/20),ABS($B13464)))</f>
        <v/>
      </c>
      <c r="D13464" s="32" t="str">
        <f aca="false">IF($A13464="","",$A13464^2)</f>
        <v/>
      </c>
      <c r="E13464" s="32" t="str">
        <f aca="false">IF($A13464="","",IF($C13464&lt;=0,"",1/$C13464^2))</f>
        <v/>
      </c>
      <c r="F13464" s="33" t="n">
        <f aca="false">IF(OR(ROW()-設定!$B$30&lt;2,ROW()+設定!$B$30&gt;13701,N($A13464)&lt;=0,N(INDEX($A$2:$A$13701,MIN(13700,MAX(1,ROW()-1+設定!$B$30))))&lt;=0,$A13464&lt;設定!$B$28,$A13464&gt;設定!$B$29),0,IF(AND($C13464&gt;=MAX(INDEX($C$1:$C$13701,MAX(1,ROW()-設定!$B$24)):INDEX($C$1:$C$13701,MAX(1,ROW()-1))),$C13464&gt;MAX(INDEX($C$1:$C$13701,MIN(13701,ROW()+1)):INDEX($C$1:$C$13701,MIN(13701,ROW()+設定!$B$24))),$C13464&gt;=設定!$B$32,$C13464&gt;=MAX(MIN(INDEX($C$1:$C$13701,MAX(1,ROW()-設定!$B$26)):INDEX($C$1:$C$13701,MAX(1,ROW()-1))),MIN(INDEX($C$1:$C$13701,MIN(13701,ROW()+1)):INDEX($C$1:$C$13701,MIN(13701,ROW()+設定!$B$26))))*10^(設定!$B$27/20)),1,0))</f>
        <v>0</v>
      </c>
      <c r="G13464" s="33" t="n">
        <f aca="false">$G13463+IF($F13464=1,1,0)</f>
        <v>6</v>
      </c>
      <c r="H13464" s="0" t="str">
        <f aca="false">IF($F13464=1,$G13464,"")</f>
        <v/>
      </c>
    </row>
    <row r="13465" customFormat="false" ht="15" hidden="false" customHeight="false" outlineLevel="0" collapsed="false">
      <c r="A13465" s="30"/>
      <c r="B13465" s="31"/>
      <c r="C13465" s="32" t="str">
        <f aca="false">IF($A13465="","",IF(設定!$B$21="dB",10^($B13465/20),ABS($B13465)))</f>
        <v/>
      </c>
      <c r="D13465" s="32" t="str">
        <f aca="false">IF($A13465="","",$A13465^2)</f>
        <v/>
      </c>
      <c r="E13465" s="32" t="str">
        <f aca="false">IF($A13465="","",IF($C13465&lt;=0,"",1/$C13465^2))</f>
        <v/>
      </c>
      <c r="F13465" s="33" t="n">
        <f aca="false">IF(OR(ROW()-設定!$B$30&lt;2,ROW()+設定!$B$30&gt;13701,N($A13465)&lt;=0,N(INDEX($A$2:$A$13701,MIN(13700,MAX(1,ROW()-1+設定!$B$30))))&lt;=0,$A13465&lt;設定!$B$28,$A13465&gt;設定!$B$29),0,IF(AND($C13465&gt;=MAX(INDEX($C$1:$C$13701,MAX(1,ROW()-設定!$B$24)):INDEX($C$1:$C$13701,MAX(1,ROW()-1))),$C13465&gt;MAX(INDEX($C$1:$C$13701,MIN(13701,ROW()+1)):INDEX($C$1:$C$13701,MIN(13701,ROW()+設定!$B$24))),$C13465&gt;=設定!$B$32,$C13465&gt;=MAX(MIN(INDEX($C$1:$C$13701,MAX(1,ROW()-設定!$B$26)):INDEX($C$1:$C$13701,MAX(1,ROW()-1))),MIN(INDEX($C$1:$C$13701,MIN(13701,ROW()+1)):INDEX($C$1:$C$13701,MIN(13701,ROW()+設定!$B$26))))*10^(設定!$B$27/20)),1,0))</f>
        <v>0</v>
      </c>
      <c r="G13465" s="33" t="n">
        <f aca="false">$G13464+IF($F13465=1,1,0)</f>
        <v>6</v>
      </c>
      <c r="H13465" s="0" t="str">
        <f aca="false">IF($F13465=1,$G13465,"")</f>
        <v/>
      </c>
    </row>
    <row r="13466" customFormat="false" ht="15" hidden="false" customHeight="false" outlineLevel="0" collapsed="false">
      <c r="A13466" s="30"/>
      <c r="B13466" s="31"/>
      <c r="C13466" s="32" t="str">
        <f aca="false">IF($A13466="","",IF(設定!$B$21="dB",10^($B13466/20),ABS($B13466)))</f>
        <v/>
      </c>
      <c r="D13466" s="32" t="str">
        <f aca="false">IF($A13466="","",$A13466^2)</f>
        <v/>
      </c>
      <c r="E13466" s="32" t="str">
        <f aca="false">IF($A13466="","",IF($C13466&lt;=0,"",1/$C13466^2))</f>
        <v/>
      </c>
      <c r="F13466" s="33" t="n">
        <f aca="false">IF(OR(ROW()-設定!$B$30&lt;2,ROW()+設定!$B$30&gt;13701,N($A13466)&lt;=0,N(INDEX($A$2:$A$13701,MIN(13700,MAX(1,ROW()-1+設定!$B$30))))&lt;=0,$A13466&lt;設定!$B$28,$A13466&gt;設定!$B$29),0,IF(AND($C13466&gt;=MAX(INDEX($C$1:$C$13701,MAX(1,ROW()-設定!$B$24)):INDEX($C$1:$C$13701,MAX(1,ROW()-1))),$C13466&gt;MAX(INDEX($C$1:$C$13701,MIN(13701,ROW()+1)):INDEX($C$1:$C$13701,MIN(13701,ROW()+設定!$B$24))),$C13466&gt;=設定!$B$32,$C13466&gt;=MAX(MIN(INDEX($C$1:$C$13701,MAX(1,ROW()-設定!$B$26)):INDEX($C$1:$C$13701,MAX(1,ROW()-1))),MIN(INDEX($C$1:$C$13701,MIN(13701,ROW()+1)):INDEX($C$1:$C$13701,MIN(13701,ROW()+設定!$B$26))))*10^(設定!$B$27/20)),1,0))</f>
        <v>0</v>
      </c>
      <c r="G13466" s="33" t="n">
        <f aca="false">$G13465+IF($F13466=1,1,0)</f>
        <v>6</v>
      </c>
      <c r="H13466" s="0" t="str">
        <f aca="false">IF($F13466=1,$G13466,"")</f>
        <v/>
      </c>
    </row>
    <row r="13467" customFormat="false" ht="15" hidden="false" customHeight="false" outlineLevel="0" collapsed="false">
      <c r="A13467" s="30"/>
      <c r="B13467" s="31"/>
      <c r="C13467" s="32" t="str">
        <f aca="false">IF($A13467="","",IF(設定!$B$21="dB",10^($B13467/20),ABS($B13467)))</f>
        <v/>
      </c>
      <c r="D13467" s="32" t="str">
        <f aca="false">IF($A13467="","",$A13467^2)</f>
        <v/>
      </c>
      <c r="E13467" s="32" t="str">
        <f aca="false">IF($A13467="","",IF($C13467&lt;=0,"",1/$C13467^2))</f>
        <v/>
      </c>
      <c r="F13467" s="33" t="n">
        <f aca="false">IF(OR(ROW()-設定!$B$30&lt;2,ROW()+設定!$B$30&gt;13701,N($A13467)&lt;=0,N(INDEX($A$2:$A$13701,MIN(13700,MAX(1,ROW()-1+設定!$B$30))))&lt;=0,$A13467&lt;設定!$B$28,$A13467&gt;設定!$B$29),0,IF(AND($C13467&gt;=MAX(INDEX($C$1:$C$13701,MAX(1,ROW()-設定!$B$24)):INDEX($C$1:$C$13701,MAX(1,ROW()-1))),$C13467&gt;MAX(INDEX($C$1:$C$13701,MIN(13701,ROW()+1)):INDEX($C$1:$C$13701,MIN(13701,ROW()+設定!$B$24))),$C13467&gt;=設定!$B$32,$C13467&gt;=MAX(MIN(INDEX($C$1:$C$13701,MAX(1,ROW()-設定!$B$26)):INDEX($C$1:$C$13701,MAX(1,ROW()-1))),MIN(INDEX($C$1:$C$13701,MIN(13701,ROW()+1)):INDEX($C$1:$C$13701,MIN(13701,ROW()+設定!$B$26))))*10^(設定!$B$27/20)),1,0))</f>
        <v>0</v>
      </c>
      <c r="G13467" s="33" t="n">
        <f aca="false">$G13466+IF($F13467=1,1,0)</f>
        <v>6</v>
      </c>
      <c r="H13467" s="0" t="str">
        <f aca="false">IF($F13467=1,$G13467,"")</f>
        <v/>
      </c>
    </row>
    <row r="13468" customFormat="false" ht="15" hidden="false" customHeight="false" outlineLevel="0" collapsed="false">
      <c r="A13468" s="30"/>
      <c r="B13468" s="31"/>
      <c r="C13468" s="32" t="str">
        <f aca="false">IF($A13468="","",IF(設定!$B$21="dB",10^($B13468/20),ABS($B13468)))</f>
        <v/>
      </c>
      <c r="D13468" s="32" t="str">
        <f aca="false">IF($A13468="","",$A13468^2)</f>
        <v/>
      </c>
      <c r="E13468" s="32" t="str">
        <f aca="false">IF($A13468="","",IF($C13468&lt;=0,"",1/$C13468^2))</f>
        <v/>
      </c>
      <c r="F13468" s="33" t="n">
        <f aca="false">IF(OR(ROW()-設定!$B$30&lt;2,ROW()+設定!$B$30&gt;13701,N($A13468)&lt;=0,N(INDEX($A$2:$A$13701,MIN(13700,MAX(1,ROW()-1+設定!$B$30))))&lt;=0,$A13468&lt;設定!$B$28,$A13468&gt;設定!$B$29),0,IF(AND($C13468&gt;=MAX(INDEX($C$1:$C$13701,MAX(1,ROW()-設定!$B$24)):INDEX($C$1:$C$13701,MAX(1,ROW()-1))),$C13468&gt;MAX(INDEX($C$1:$C$13701,MIN(13701,ROW()+1)):INDEX($C$1:$C$13701,MIN(13701,ROW()+設定!$B$24))),$C13468&gt;=設定!$B$32,$C13468&gt;=MAX(MIN(INDEX($C$1:$C$13701,MAX(1,ROW()-設定!$B$26)):INDEX($C$1:$C$13701,MAX(1,ROW()-1))),MIN(INDEX($C$1:$C$13701,MIN(13701,ROW()+1)):INDEX($C$1:$C$13701,MIN(13701,ROW()+設定!$B$26))))*10^(設定!$B$27/20)),1,0))</f>
        <v>0</v>
      </c>
      <c r="G13468" s="33" t="n">
        <f aca="false">$G13467+IF($F13468=1,1,0)</f>
        <v>6</v>
      </c>
      <c r="H13468" s="0" t="str">
        <f aca="false">IF($F13468=1,$G13468,"")</f>
        <v/>
      </c>
    </row>
    <row r="13469" customFormat="false" ht="15" hidden="false" customHeight="false" outlineLevel="0" collapsed="false">
      <c r="A13469" s="30"/>
      <c r="B13469" s="31"/>
      <c r="C13469" s="32" t="str">
        <f aca="false">IF($A13469="","",IF(設定!$B$21="dB",10^($B13469/20),ABS($B13469)))</f>
        <v/>
      </c>
      <c r="D13469" s="32" t="str">
        <f aca="false">IF($A13469="","",$A13469^2)</f>
        <v/>
      </c>
      <c r="E13469" s="32" t="str">
        <f aca="false">IF($A13469="","",IF($C13469&lt;=0,"",1/$C13469^2))</f>
        <v/>
      </c>
      <c r="F13469" s="33" t="n">
        <f aca="false">IF(OR(ROW()-設定!$B$30&lt;2,ROW()+設定!$B$30&gt;13701,N($A13469)&lt;=0,N(INDEX($A$2:$A$13701,MIN(13700,MAX(1,ROW()-1+設定!$B$30))))&lt;=0,$A13469&lt;設定!$B$28,$A13469&gt;設定!$B$29),0,IF(AND($C13469&gt;=MAX(INDEX($C$1:$C$13701,MAX(1,ROW()-設定!$B$24)):INDEX($C$1:$C$13701,MAX(1,ROW()-1))),$C13469&gt;MAX(INDEX($C$1:$C$13701,MIN(13701,ROW()+1)):INDEX($C$1:$C$13701,MIN(13701,ROW()+設定!$B$24))),$C13469&gt;=設定!$B$32,$C13469&gt;=MAX(MIN(INDEX($C$1:$C$13701,MAX(1,ROW()-設定!$B$26)):INDEX($C$1:$C$13701,MAX(1,ROW()-1))),MIN(INDEX($C$1:$C$13701,MIN(13701,ROW()+1)):INDEX($C$1:$C$13701,MIN(13701,ROW()+設定!$B$26))))*10^(設定!$B$27/20)),1,0))</f>
        <v>0</v>
      </c>
      <c r="G13469" s="33" t="n">
        <f aca="false">$G13468+IF($F13469=1,1,0)</f>
        <v>6</v>
      </c>
      <c r="H13469" s="0" t="str">
        <f aca="false">IF($F13469=1,$G13469,"")</f>
        <v/>
      </c>
    </row>
    <row r="13470" customFormat="false" ht="15" hidden="false" customHeight="false" outlineLevel="0" collapsed="false">
      <c r="A13470" s="30"/>
      <c r="B13470" s="31"/>
      <c r="C13470" s="32" t="str">
        <f aca="false">IF($A13470="","",IF(設定!$B$21="dB",10^($B13470/20),ABS($B13470)))</f>
        <v/>
      </c>
      <c r="D13470" s="32" t="str">
        <f aca="false">IF($A13470="","",$A13470^2)</f>
        <v/>
      </c>
      <c r="E13470" s="32" t="str">
        <f aca="false">IF($A13470="","",IF($C13470&lt;=0,"",1/$C13470^2))</f>
        <v/>
      </c>
      <c r="F13470" s="33" t="n">
        <f aca="false">IF(OR(ROW()-設定!$B$30&lt;2,ROW()+設定!$B$30&gt;13701,N($A13470)&lt;=0,N(INDEX($A$2:$A$13701,MIN(13700,MAX(1,ROW()-1+設定!$B$30))))&lt;=0,$A13470&lt;設定!$B$28,$A13470&gt;設定!$B$29),0,IF(AND($C13470&gt;=MAX(INDEX($C$1:$C$13701,MAX(1,ROW()-設定!$B$24)):INDEX($C$1:$C$13701,MAX(1,ROW()-1))),$C13470&gt;MAX(INDEX($C$1:$C$13701,MIN(13701,ROW()+1)):INDEX($C$1:$C$13701,MIN(13701,ROW()+設定!$B$24))),$C13470&gt;=設定!$B$32,$C13470&gt;=MAX(MIN(INDEX($C$1:$C$13701,MAX(1,ROW()-設定!$B$26)):INDEX($C$1:$C$13701,MAX(1,ROW()-1))),MIN(INDEX($C$1:$C$13701,MIN(13701,ROW()+1)):INDEX($C$1:$C$13701,MIN(13701,ROW()+設定!$B$26))))*10^(設定!$B$27/20)),1,0))</f>
        <v>0</v>
      </c>
      <c r="G13470" s="33" t="n">
        <f aca="false">$G13469+IF($F13470=1,1,0)</f>
        <v>6</v>
      </c>
      <c r="H13470" s="0" t="str">
        <f aca="false">IF($F13470=1,$G13470,"")</f>
        <v/>
      </c>
    </row>
    <row r="13471" customFormat="false" ht="15" hidden="false" customHeight="false" outlineLevel="0" collapsed="false">
      <c r="A13471" s="30"/>
      <c r="B13471" s="31"/>
      <c r="C13471" s="32" t="str">
        <f aca="false">IF($A13471="","",IF(設定!$B$21="dB",10^($B13471/20),ABS($B13471)))</f>
        <v/>
      </c>
      <c r="D13471" s="32" t="str">
        <f aca="false">IF($A13471="","",$A13471^2)</f>
        <v/>
      </c>
      <c r="E13471" s="32" t="str">
        <f aca="false">IF($A13471="","",IF($C13471&lt;=0,"",1/$C13471^2))</f>
        <v/>
      </c>
      <c r="F13471" s="33" t="n">
        <f aca="false">IF(OR(ROW()-設定!$B$30&lt;2,ROW()+設定!$B$30&gt;13701,N($A13471)&lt;=0,N(INDEX($A$2:$A$13701,MIN(13700,MAX(1,ROW()-1+設定!$B$30))))&lt;=0,$A13471&lt;設定!$B$28,$A13471&gt;設定!$B$29),0,IF(AND($C13471&gt;=MAX(INDEX($C$1:$C$13701,MAX(1,ROW()-設定!$B$24)):INDEX($C$1:$C$13701,MAX(1,ROW()-1))),$C13471&gt;MAX(INDEX($C$1:$C$13701,MIN(13701,ROW()+1)):INDEX($C$1:$C$13701,MIN(13701,ROW()+設定!$B$24))),$C13471&gt;=設定!$B$32,$C13471&gt;=MAX(MIN(INDEX($C$1:$C$13701,MAX(1,ROW()-設定!$B$26)):INDEX($C$1:$C$13701,MAX(1,ROW()-1))),MIN(INDEX($C$1:$C$13701,MIN(13701,ROW()+1)):INDEX($C$1:$C$13701,MIN(13701,ROW()+設定!$B$26))))*10^(設定!$B$27/20)),1,0))</f>
        <v>0</v>
      </c>
      <c r="G13471" s="33" t="n">
        <f aca="false">$G13470+IF($F13471=1,1,0)</f>
        <v>6</v>
      </c>
      <c r="H13471" s="0" t="str">
        <f aca="false">IF($F13471=1,$G13471,"")</f>
        <v/>
      </c>
    </row>
    <row r="13472" customFormat="false" ht="15" hidden="false" customHeight="false" outlineLevel="0" collapsed="false">
      <c r="A13472" s="30"/>
      <c r="B13472" s="31"/>
      <c r="C13472" s="32" t="str">
        <f aca="false">IF($A13472="","",IF(設定!$B$21="dB",10^($B13472/20),ABS($B13472)))</f>
        <v/>
      </c>
      <c r="D13472" s="32" t="str">
        <f aca="false">IF($A13472="","",$A13472^2)</f>
        <v/>
      </c>
      <c r="E13472" s="32" t="str">
        <f aca="false">IF($A13472="","",IF($C13472&lt;=0,"",1/$C13472^2))</f>
        <v/>
      </c>
      <c r="F13472" s="33" t="n">
        <f aca="false">IF(OR(ROW()-設定!$B$30&lt;2,ROW()+設定!$B$30&gt;13701,N($A13472)&lt;=0,N(INDEX($A$2:$A$13701,MIN(13700,MAX(1,ROW()-1+設定!$B$30))))&lt;=0,$A13472&lt;設定!$B$28,$A13472&gt;設定!$B$29),0,IF(AND($C13472&gt;=MAX(INDEX($C$1:$C$13701,MAX(1,ROW()-設定!$B$24)):INDEX($C$1:$C$13701,MAX(1,ROW()-1))),$C13472&gt;MAX(INDEX($C$1:$C$13701,MIN(13701,ROW()+1)):INDEX($C$1:$C$13701,MIN(13701,ROW()+設定!$B$24))),$C13472&gt;=設定!$B$32,$C13472&gt;=MAX(MIN(INDEX($C$1:$C$13701,MAX(1,ROW()-設定!$B$26)):INDEX($C$1:$C$13701,MAX(1,ROW()-1))),MIN(INDEX($C$1:$C$13701,MIN(13701,ROW()+1)):INDEX($C$1:$C$13701,MIN(13701,ROW()+設定!$B$26))))*10^(設定!$B$27/20)),1,0))</f>
        <v>0</v>
      </c>
      <c r="G13472" s="33" t="n">
        <f aca="false">$G13471+IF($F13472=1,1,0)</f>
        <v>6</v>
      </c>
      <c r="H13472" s="0" t="str">
        <f aca="false">IF($F13472=1,$G13472,"")</f>
        <v/>
      </c>
    </row>
    <row r="13473" customFormat="false" ht="15" hidden="false" customHeight="false" outlineLevel="0" collapsed="false">
      <c r="A13473" s="30"/>
      <c r="B13473" s="31"/>
      <c r="C13473" s="32" t="str">
        <f aca="false">IF($A13473="","",IF(設定!$B$21="dB",10^($B13473/20),ABS($B13473)))</f>
        <v/>
      </c>
      <c r="D13473" s="32" t="str">
        <f aca="false">IF($A13473="","",$A13473^2)</f>
        <v/>
      </c>
      <c r="E13473" s="32" t="str">
        <f aca="false">IF($A13473="","",IF($C13473&lt;=0,"",1/$C13473^2))</f>
        <v/>
      </c>
      <c r="F13473" s="33" t="n">
        <f aca="false">IF(OR(ROW()-設定!$B$30&lt;2,ROW()+設定!$B$30&gt;13701,N($A13473)&lt;=0,N(INDEX($A$2:$A$13701,MIN(13700,MAX(1,ROW()-1+設定!$B$30))))&lt;=0,$A13473&lt;設定!$B$28,$A13473&gt;設定!$B$29),0,IF(AND($C13473&gt;=MAX(INDEX($C$1:$C$13701,MAX(1,ROW()-設定!$B$24)):INDEX($C$1:$C$13701,MAX(1,ROW()-1))),$C13473&gt;MAX(INDEX($C$1:$C$13701,MIN(13701,ROW()+1)):INDEX($C$1:$C$13701,MIN(13701,ROW()+設定!$B$24))),$C13473&gt;=設定!$B$32,$C13473&gt;=MAX(MIN(INDEX($C$1:$C$13701,MAX(1,ROW()-設定!$B$26)):INDEX($C$1:$C$13701,MAX(1,ROW()-1))),MIN(INDEX($C$1:$C$13701,MIN(13701,ROW()+1)):INDEX($C$1:$C$13701,MIN(13701,ROW()+設定!$B$26))))*10^(設定!$B$27/20)),1,0))</f>
        <v>0</v>
      </c>
      <c r="G13473" s="33" t="n">
        <f aca="false">$G13472+IF($F13473=1,1,0)</f>
        <v>6</v>
      </c>
      <c r="H13473" s="0" t="str">
        <f aca="false">IF($F13473=1,$G13473,"")</f>
        <v/>
      </c>
    </row>
    <row r="13474" customFormat="false" ht="15" hidden="false" customHeight="false" outlineLevel="0" collapsed="false">
      <c r="A13474" s="30"/>
      <c r="B13474" s="31"/>
      <c r="C13474" s="32" t="str">
        <f aca="false">IF($A13474="","",IF(設定!$B$21="dB",10^($B13474/20),ABS($B13474)))</f>
        <v/>
      </c>
      <c r="D13474" s="32" t="str">
        <f aca="false">IF($A13474="","",$A13474^2)</f>
        <v/>
      </c>
      <c r="E13474" s="32" t="str">
        <f aca="false">IF($A13474="","",IF($C13474&lt;=0,"",1/$C13474^2))</f>
        <v/>
      </c>
      <c r="F13474" s="33" t="n">
        <f aca="false">IF(OR(ROW()-設定!$B$30&lt;2,ROW()+設定!$B$30&gt;13701,N($A13474)&lt;=0,N(INDEX($A$2:$A$13701,MIN(13700,MAX(1,ROW()-1+設定!$B$30))))&lt;=0,$A13474&lt;設定!$B$28,$A13474&gt;設定!$B$29),0,IF(AND($C13474&gt;=MAX(INDEX($C$1:$C$13701,MAX(1,ROW()-設定!$B$24)):INDEX($C$1:$C$13701,MAX(1,ROW()-1))),$C13474&gt;MAX(INDEX($C$1:$C$13701,MIN(13701,ROW()+1)):INDEX($C$1:$C$13701,MIN(13701,ROW()+設定!$B$24))),$C13474&gt;=設定!$B$32,$C13474&gt;=MAX(MIN(INDEX($C$1:$C$13701,MAX(1,ROW()-設定!$B$26)):INDEX($C$1:$C$13701,MAX(1,ROW()-1))),MIN(INDEX($C$1:$C$13701,MIN(13701,ROW()+1)):INDEX($C$1:$C$13701,MIN(13701,ROW()+設定!$B$26))))*10^(設定!$B$27/20)),1,0))</f>
        <v>0</v>
      </c>
      <c r="G13474" s="33" t="n">
        <f aca="false">$G13473+IF($F13474=1,1,0)</f>
        <v>6</v>
      </c>
      <c r="H13474" s="0" t="str">
        <f aca="false">IF($F13474=1,$G13474,"")</f>
        <v/>
      </c>
    </row>
    <row r="13475" customFormat="false" ht="15" hidden="false" customHeight="false" outlineLevel="0" collapsed="false">
      <c r="A13475" s="30"/>
      <c r="B13475" s="31"/>
      <c r="C13475" s="32" t="str">
        <f aca="false">IF($A13475="","",IF(設定!$B$21="dB",10^($B13475/20),ABS($B13475)))</f>
        <v/>
      </c>
      <c r="D13475" s="32" t="str">
        <f aca="false">IF($A13475="","",$A13475^2)</f>
        <v/>
      </c>
      <c r="E13475" s="32" t="str">
        <f aca="false">IF($A13475="","",IF($C13475&lt;=0,"",1/$C13475^2))</f>
        <v/>
      </c>
      <c r="F13475" s="33" t="n">
        <f aca="false">IF(OR(ROW()-設定!$B$30&lt;2,ROW()+設定!$B$30&gt;13701,N($A13475)&lt;=0,N(INDEX($A$2:$A$13701,MIN(13700,MAX(1,ROW()-1+設定!$B$30))))&lt;=0,$A13475&lt;設定!$B$28,$A13475&gt;設定!$B$29),0,IF(AND($C13475&gt;=MAX(INDEX($C$1:$C$13701,MAX(1,ROW()-設定!$B$24)):INDEX($C$1:$C$13701,MAX(1,ROW()-1))),$C13475&gt;MAX(INDEX($C$1:$C$13701,MIN(13701,ROW()+1)):INDEX($C$1:$C$13701,MIN(13701,ROW()+設定!$B$24))),$C13475&gt;=設定!$B$32,$C13475&gt;=MAX(MIN(INDEX($C$1:$C$13701,MAX(1,ROW()-設定!$B$26)):INDEX($C$1:$C$13701,MAX(1,ROW()-1))),MIN(INDEX($C$1:$C$13701,MIN(13701,ROW()+1)):INDEX($C$1:$C$13701,MIN(13701,ROW()+設定!$B$26))))*10^(設定!$B$27/20)),1,0))</f>
        <v>0</v>
      </c>
      <c r="G13475" s="33" t="n">
        <f aca="false">$G13474+IF($F13475=1,1,0)</f>
        <v>6</v>
      </c>
      <c r="H13475" s="0" t="str">
        <f aca="false">IF($F13475=1,$G13475,"")</f>
        <v/>
      </c>
    </row>
    <row r="13476" customFormat="false" ht="15" hidden="false" customHeight="false" outlineLevel="0" collapsed="false">
      <c r="A13476" s="30"/>
      <c r="B13476" s="31"/>
      <c r="C13476" s="32" t="str">
        <f aca="false">IF($A13476="","",IF(設定!$B$21="dB",10^($B13476/20),ABS($B13476)))</f>
        <v/>
      </c>
      <c r="D13476" s="32" t="str">
        <f aca="false">IF($A13476="","",$A13476^2)</f>
        <v/>
      </c>
      <c r="E13476" s="32" t="str">
        <f aca="false">IF($A13476="","",IF($C13476&lt;=0,"",1/$C13476^2))</f>
        <v/>
      </c>
      <c r="F13476" s="33" t="n">
        <f aca="false">IF(OR(ROW()-設定!$B$30&lt;2,ROW()+設定!$B$30&gt;13701,N($A13476)&lt;=0,N(INDEX($A$2:$A$13701,MIN(13700,MAX(1,ROW()-1+設定!$B$30))))&lt;=0,$A13476&lt;設定!$B$28,$A13476&gt;設定!$B$29),0,IF(AND($C13476&gt;=MAX(INDEX($C$1:$C$13701,MAX(1,ROW()-設定!$B$24)):INDEX($C$1:$C$13701,MAX(1,ROW()-1))),$C13476&gt;MAX(INDEX($C$1:$C$13701,MIN(13701,ROW()+1)):INDEX($C$1:$C$13701,MIN(13701,ROW()+設定!$B$24))),$C13476&gt;=設定!$B$32,$C13476&gt;=MAX(MIN(INDEX($C$1:$C$13701,MAX(1,ROW()-設定!$B$26)):INDEX($C$1:$C$13701,MAX(1,ROW()-1))),MIN(INDEX($C$1:$C$13701,MIN(13701,ROW()+1)):INDEX($C$1:$C$13701,MIN(13701,ROW()+設定!$B$26))))*10^(設定!$B$27/20)),1,0))</f>
        <v>0</v>
      </c>
      <c r="G13476" s="33" t="n">
        <f aca="false">$G13475+IF($F13476=1,1,0)</f>
        <v>6</v>
      </c>
      <c r="H13476" s="0" t="str">
        <f aca="false">IF($F13476=1,$G13476,"")</f>
        <v/>
      </c>
    </row>
    <row r="13477" customFormat="false" ht="15" hidden="false" customHeight="false" outlineLevel="0" collapsed="false">
      <c r="A13477" s="30"/>
      <c r="B13477" s="31"/>
      <c r="C13477" s="32" t="str">
        <f aca="false">IF($A13477="","",IF(設定!$B$21="dB",10^($B13477/20),ABS($B13477)))</f>
        <v/>
      </c>
      <c r="D13477" s="32" t="str">
        <f aca="false">IF($A13477="","",$A13477^2)</f>
        <v/>
      </c>
      <c r="E13477" s="32" t="str">
        <f aca="false">IF($A13477="","",IF($C13477&lt;=0,"",1/$C13477^2))</f>
        <v/>
      </c>
      <c r="F13477" s="33" t="n">
        <f aca="false">IF(OR(ROW()-設定!$B$30&lt;2,ROW()+設定!$B$30&gt;13701,N($A13477)&lt;=0,N(INDEX($A$2:$A$13701,MIN(13700,MAX(1,ROW()-1+設定!$B$30))))&lt;=0,$A13477&lt;設定!$B$28,$A13477&gt;設定!$B$29),0,IF(AND($C13477&gt;=MAX(INDEX($C$1:$C$13701,MAX(1,ROW()-設定!$B$24)):INDEX($C$1:$C$13701,MAX(1,ROW()-1))),$C13477&gt;MAX(INDEX($C$1:$C$13701,MIN(13701,ROW()+1)):INDEX($C$1:$C$13701,MIN(13701,ROW()+設定!$B$24))),$C13477&gt;=設定!$B$32,$C13477&gt;=MAX(MIN(INDEX($C$1:$C$13701,MAX(1,ROW()-設定!$B$26)):INDEX($C$1:$C$13701,MAX(1,ROW()-1))),MIN(INDEX($C$1:$C$13701,MIN(13701,ROW()+1)):INDEX($C$1:$C$13701,MIN(13701,ROW()+設定!$B$26))))*10^(設定!$B$27/20)),1,0))</f>
        <v>0</v>
      </c>
      <c r="G13477" s="33" t="n">
        <f aca="false">$G13476+IF($F13477=1,1,0)</f>
        <v>6</v>
      </c>
      <c r="H13477" s="0" t="str">
        <f aca="false">IF($F13477=1,$G13477,"")</f>
        <v/>
      </c>
    </row>
    <row r="13478" customFormat="false" ht="15" hidden="false" customHeight="false" outlineLevel="0" collapsed="false">
      <c r="A13478" s="30"/>
      <c r="B13478" s="31"/>
      <c r="C13478" s="32" t="str">
        <f aca="false">IF($A13478="","",IF(設定!$B$21="dB",10^($B13478/20),ABS($B13478)))</f>
        <v/>
      </c>
      <c r="D13478" s="32" t="str">
        <f aca="false">IF($A13478="","",$A13478^2)</f>
        <v/>
      </c>
      <c r="E13478" s="32" t="str">
        <f aca="false">IF($A13478="","",IF($C13478&lt;=0,"",1/$C13478^2))</f>
        <v/>
      </c>
      <c r="F13478" s="33" t="n">
        <f aca="false">IF(OR(ROW()-設定!$B$30&lt;2,ROW()+設定!$B$30&gt;13701,N($A13478)&lt;=0,N(INDEX($A$2:$A$13701,MIN(13700,MAX(1,ROW()-1+設定!$B$30))))&lt;=0,$A13478&lt;設定!$B$28,$A13478&gt;設定!$B$29),0,IF(AND($C13478&gt;=MAX(INDEX($C$1:$C$13701,MAX(1,ROW()-設定!$B$24)):INDEX($C$1:$C$13701,MAX(1,ROW()-1))),$C13478&gt;MAX(INDEX($C$1:$C$13701,MIN(13701,ROW()+1)):INDEX($C$1:$C$13701,MIN(13701,ROW()+設定!$B$24))),$C13478&gt;=設定!$B$32,$C13478&gt;=MAX(MIN(INDEX($C$1:$C$13701,MAX(1,ROW()-設定!$B$26)):INDEX($C$1:$C$13701,MAX(1,ROW()-1))),MIN(INDEX($C$1:$C$13701,MIN(13701,ROW()+1)):INDEX($C$1:$C$13701,MIN(13701,ROW()+設定!$B$26))))*10^(設定!$B$27/20)),1,0))</f>
        <v>0</v>
      </c>
      <c r="G13478" s="33" t="n">
        <f aca="false">$G13477+IF($F13478=1,1,0)</f>
        <v>6</v>
      </c>
      <c r="H13478" s="0" t="str">
        <f aca="false">IF($F13478=1,$G13478,"")</f>
        <v/>
      </c>
    </row>
    <row r="13479" customFormat="false" ht="15" hidden="false" customHeight="false" outlineLevel="0" collapsed="false">
      <c r="A13479" s="30"/>
      <c r="B13479" s="31"/>
      <c r="C13479" s="32" t="str">
        <f aca="false">IF($A13479="","",IF(設定!$B$21="dB",10^($B13479/20),ABS($B13479)))</f>
        <v/>
      </c>
      <c r="D13479" s="32" t="str">
        <f aca="false">IF($A13479="","",$A13479^2)</f>
        <v/>
      </c>
      <c r="E13479" s="32" t="str">
        <f aca="false">IF($A13479="","",IF($C13479&lt;=0,"",1/$C13479^2))</f>
        <v/>
      </c>
      <c r="F13479" s="33" t="n">
        <f aca="false">IF(OR(ROW()-設定!$B$30&lt;2,ROW()+設定!$B$30&gt;13701,N($A13479)&lt;=0,N(INDEX($A$2:$A$13701,MIN(13700,MAX(1,ROW()-1+設定!$B$30))))&lt;=0,$A13479&lt;設定!$B$28,$A13479&gt;設定!$B$29),0,IF(AND($C13479&gt;=MAX(INDEX($C$1:$C$13701,MAX(1,ROW()-設定!$B$24)):INDEX($C$1:$C$13701,MAX(1,ROW()-1))),$C13479&gt;MAX(INDEX($C$1:$C$13701,MIN(13701,ROW()+1)):INDEX($C$1:$C$13701,MIN(13701,ROW()+設定!$B$24))),$C13479&gt;=設定!$B$32,$C13479&gt;=MAX(MIN(INDEX($C$1:$C$13701,MAX(1,ROW()-設定!$B$26)):INDEX($C$1:$C$13701,MAX(1,ROW()-1))),MIN(INDEX($C$1:$C$13701,MIN(13701,ROW()+1)):INDEX($C$1:$C$13701,MIN(13701,ROW()+設定!$B$26))))*10^(設定!$B$27/20)),1,0))</f>
        <v>0</v>
      </c>
      <c r="G13479" s="33" t="n">
        <f aca="false">$G13478+IF($F13479=1,1,0)</f>
        <v>6</v>
      </c>
      <c r="H13479" s="0" t="str">
        <f aca="false">IF($F13479=1,$G13479,"")</f>
        <v/>
      </c>
    </row>
    <row r="13480" customFormat="false" ht="15" hidden="false" customHeight="false" outlineLevel="0" collapsed="false">
      <c r="A13480" s="30"/>
      <c r="B13480" s="31"/>
      <c r="C13480" s="32" t="str">
        <f aca="false">IF($A13480="","",IF(設定!$B$21="dB",10^($B13480/20),ABS($B13480)))</f>
        <v/>
      </c>
      <c r="D13480" s="32" t="str">
        <f aca="false">IF($A13480="","",$A13480^2)</f>
        <v/>
      </c>
      <c r="E13480" s="32" t="str">
        <f aca="false">IF($A13480="","",IF($C13480&lt;=0,"",1/$C13480^2))</f>
        <v/>
      </c>
      <c r="F13480" s="33" t="n">
        <f aca="false">IF(OR(ROW()-設定!$B$30&lt;2,ROW()+設定!$B$30&gt;13701,N($A13480)&lt;=0,N(INDEX($A$2:$A$13701,MIN(13700,MAX(1,ROW()-1+設定!$B$30))))&lt;=0,$A13480&lt;設定!$B$28,$A13480&gt;設定!$B$29),0,IF(AND($C13480&gt;=MAX(INDEX($C$1:$C$13701,MAX(1,ROW()-設定!$B$24)):INDEX($C$1:$C$13701,MAX(1,ROW()-1))),$C13480&gt;MAX(INDEX($C$1:$C$13701,MIN(13701,ROW()+1)):INDEX($C$1:$C$13701,MIN(13701,ROW()+設定!$B$24))),$C13480&gt;=設定!$B$32,$C13480&gt;=MAX(MIN(INDEX($C$1:$C$13701,MAX(1,ROW()-設定!$B$26)):INDEX($C$1:$C$13701,MAX(1,ROW()-1))),MIN(INDEX($C$1:$C$13701,MIN(13701,ROW()+1)):INDEX($C$1:$C$13701,MIN(13701,ROW()+設定!$B$26))))*10^(設定!$B$27/20)),1,0))</f>
        <v>0</v>
      </c>
      <c r="G13480" s="33" t="n">
        <f aca="false">$G13479+IF($F13480=1,1,0)</f>
        <v>6</v>
      </c>
      <c r="H13480" s="0" t="str">
        <f aca="false">IF($F13480=1,$G13480,"")</f>
        <v/>
      </c>
    </row>
    <row r="13481" customFormat="false" ht="15" hidden="false" customHeight="false" outlineLevel="0" collapsed="false">
      <c r="A13481" s="30"/>
      <c r="B13481" s="31"/>
      <c r="C13481" s="32" t="str">
        <f aca="false">IF($A13481="","",IF(設定!$B$21="dB",10^($B13481/20),ABS($B13481)))</f>
        <v/>
      </c>
      <c r="D13481" s="32" t="str">
        <f aca="false">IF($A13481="","",$A13481^2)</f>
        <v/>
      </c>
      <c r="E13481" s="32" t="str">
        <f aca="false">IF($A13481="","",IF($C13481&lt;=0,"",1/$C13481^2))</f>
        <v/>
      </c>
      <c r="F13481" s="33" t="n">
        <f aca="false">IF(OR(ROW()-設定!$B$30&lt;2,ROW()+設定!$B$30&gt;13701,N($A13481)&lt;=0,N(INDEX($A$2:$A$13701,MIN(13700,MAX(1,ROW()-1+設定!$B$30))))&lt;=0,$A13481&lt;設定!$B$28,$A13481&gt;設定!$B$29),0,IF(AND($C13481&gt;=MAX(INDEX($C$1:$C$13701,MAX(1,ROW()-設定!$B$24)):INDEX($C$1:$C$13701,MAX(1,ROW()-1))),$C13481&gt;MAX(INDEX($C$1:$C$13701,MIN(13701,ROW()+1)):INDEX($C$1:$C$13701,MIN(13701,ROW()+設定!$B$24))),$C13481&gt;=設定!$B$32,$C13481&gt;=MAX(MIN(INDEX($C$1:$C$13701,MAX(1,ROW()-設定!$B$26)):INDEX($C$1:$C$13701,MAX(1,ROW()-1))),MIN(INDEX($C$1:$C$13701,MIN(13701,ROW()+1)):INDEX($C$1:$C$13701,MIN(13701,ROW()+設定!$B$26))))*10^(設定!$B$27/20)),1,0))</f>
        <v>0</v>
      </c>
      <c r="G13481" s="33" t="n">
        <f aca="false">$G13480+IF($F13481=1,1,0)</f>
        <v>6</v>
      </c>
      <c r="H13481" s="0" t="str">
        <f aca="false">IF($F13481=1,$G13481,"")</f>
        <v/>
      </c>
    </row>
    <row r="13482" customFormat="false" ht="15" hidden="false" customHeight="false" outlineLevel="0" collapsed="false">
      <c r="A13482" s="30"/>
      <c r="B13482" s="31"/>
      <c r="C13482" s="32" t="str">
        <f aca="false">IF($A13482="","",IF(設定!$B$21="dB",10^($B13482/20),ABS($B13482)))</f>
        <v/>
      </c>
      <c r="D13482" s="32" t="str">
        <f aca="false">IF($A13482="","",$A13482^2)</f>
        <v/>
      </c>
      <c r="E13482" s="32" t="str">
        <f aca="false">IF($A13482="","",IF($C13482&lt;=0,"",1/$C13482^2))</f>
        <v/>
      </c>
      <c r="F13482" s="33" t="n">
        <f aca="false">IF(OR(ROW()-設定!$B$30&lt;2,ROW()+設定!$B$30&gt;13701,N($A13482)&lt;=0,N(INDEX($A$2:$A$13701,MIN(13700,MAX(1,ROW()-1+設定!$B$30))))&lt;=0,$A13482&lt;設定!$B$28,$A13482&gt;設定!$B$29),0,IF(AND($C13482&gt;=MAX(INDEX($C$1:$C$13701,MAX(1,ROW()-設定!$B$24)):INDEX($C$1:$C$13701,MAX(1,ROW()-1))),$C13482&gt;MAX(INDEX($C$1:$C$13701,MIN(13701,ROW()+1)):INDEX($C$1:$C$13701,MIN(13701,ROW()+設定!$B$24))),$C13482&gt;=設定!$B$32,$C13482&gt;=MAX(MIN(INDEX($C$1:$C$13701,MAX(1,ROW()-設定!$B$26)):INDEX($C$1:$C$13701,MAX(1,ROW()-1))),MIN(INDEX($C$1:$C$13701,MIN(13701,ROW()+1)):INDEX($C$1:$C$13701,MIN(13701,ROW()+設定!$B$26))))*10^(設定!$B$27/20)),1,0))</f>
        <v>0</v>
      </c>
      <c r="G13482" s="33" t="n">
        <f aca="false">$G13481+IF($F13482=1,1,0)</f>
        <v>6</v>
      </c>
      <c r="H13482" s="0" t="str">
        <f aca="false">IF($F13482=1,$G13482,"")</f>
        <v/>
      </c>
    </row>
    <row r="13483" customFormat="false" ht="15" hidden="false" customHeight="false" outlineLevel="0" collapsed="false">
      <c r="A13483" s="30"/>
      <c r="B13483" s="31"/>
      <c r="C13483" s="32" t="str">
        <f aca="false">IF($A13483="","",IF(設定!$B$21="dB",10^($B13483/20),ABS($B13483)))</f>
        <v/>
      </c>
      <c r="D13483" s="32" t="str">
        <f aca="false">IF($A13483="","",$A13483^2)</f>
        <v/>
      </c>
      <c r="E13483" s="32" t="str">
        <f aca="false">IF($A13483="","",IF($C13483&lt;=0,"",1/$C13483^2))</f>
        <v/>
      </c>
      <c r="F13483" s="33" t="n">
        <f aca="false">IF(OR(ROW()-設定!$B$30&lt;2,ROW()+設定!$B$30&gt;13701,N($A13483)&lt;=0,N(INDEX($A$2:$A$13701,MIN(13700,MAX(1,ROW()-1+設定!$B$30))))&lt;=0,$A13483&lt;設定!$B$28,$A13483&gt;設定!$B$29),0,IF(AND($C13483&gt;=MAX(INDEX($C$1:$C$13701,MAX(1,ROW()-設定!$B$24)):INDEX($C$1:$C$13701,MAX(1,ROW()-1))),$C13483&gt;MAX(INDEX($C$1:$C$13701,MIN(13701,ROW()+1)):INDEX($C$1:$C$13701,MIN(13701,ROW()+設定!$B$24))),$C13483&gt;=設定!$B$32,$C13483&gt;=MAX(MIN(INDEX($C$1:$C$13701,MAX(1,ROW()-設定!$B$26)):INDEX($C$1:$C$13701,MAX(1,ROW()-1))),MIN(INDEX($C$1:$C$13701,MIN(13701,ROW()+1)):INDEX($C$1:$C$13701,MIN(13701,ROW()+設定!$B$26))))*10^(設定!$B$27/20)),1,0))</f>
        <v>0</v>
      </c>
      <c r="G13483" s="33" t="n">
        <f aca="false">$G13482+IF($F13483=1,1,0)</f>
        <v>6</v>
      </c>
      <c r="H13483" s="0" t="str">
        <f aca="false">IF($F13483=1,$G13483,"")</f>
        <v/>
      </c>
    </row>
    <row r="13484" customFormat="false" ht="15" hidden="false" customHeight="false" outlineLevel="0" collapsed="false">
      <c r="A13484" s="30"/>
      <c r="B13484" s="31"/>
      <c r="C13484" s="32" t="str">
        <f aca="false">IF($A13484="","",IF(設定!$B$21="dB",10^($B13484/20),ABS($B13484)))</f>
        <v/>
      </c>
      <c r="D13484" s="32" t="str">
        <f aca="false">IF($A13484="","",$A13484^2)</f>
        <v/>
      </c>
      <c r="E13484" s="32" t="str">
        <f aca="false">IF($A13484="","",IF($C13484&lt;=0,"",1/$C13484^2))</f>
        <v/>
      </c>
      <c r="F13484" s="33" t="n">
        <f aca="false">IF(OR(ROW()-設定!$B$30&lt;2,ROW()+設定!$B$30&gt;13701,N($A13484)&lt;=0,N(INDEX($A$2:$A$13701,MIN(13700,MAX(1,ROW()-1+設定!$B$30))))&lt;=0,$A13484&lt;設定!$B$28,$A13484&gt;設定!$B$29),0,IF(AND($C13484&gt;=MAX(INDEX($C$1:$C$13701,MAX(1,ROW()-設定!$B$24)):INDEX($C$1:$C$13701,MAX(1,ROW()-1))),$C13484&gt;MAX(INDEX($C$1:$C$13701,MIN(13701,ROW()+1)):INDEX($C$1:$C$13701,MIN(13701,ROW()+設定!$B$24))),$C13484&gt;=設定!$B$32,$C13484&gt;=MAX(MIN(INDEX($C$1:$C$13701,MAX(1,ROW()-設定!$B$26)):INDEX($C$1:$C$13701,MAX(1,ROW()-1))),MIN(INDEX($C$1:$C$13701,MIN(13701,ROW()+1)):INDEX($C$1:$C$13701,MIN(13701,ROW()+設定!$B$26))))*10^(設定!$B$27/20)),1,0))</f>
        <v>0</v>
      </c>
      <c r="G13484" s="33" t="n">
        <f aca="false">$G13483+IF($F13484=1,1,0)</f>
        <v>6</v>
      </c>
      <c r="H13484" s="0" t="str">
        <f aca="false">IF($F13484=1,$G13484,"")</f>
        <v/>
      </c>
    </row>
    <row r="13485" customFormat="false" ht="15" hidden="false" customHeight="false" outlineLevel="0" collapsed="false">
      <c r="A13485" s="30"/>
      <c r="B13485" s="31"/>
      <c r="C13485" s="32" t="str">
        <f aca="false">IF($A13485="","",IF(設定!$B$21="dB",10^($B13485/20),ABS($B13485)))</f>
        <v/>
      </c>
      <c r="D13485" s="32" t="str">
        <f aca="false">IF($A13485="","",$A13485^2)</f>
        <v/>
      </c>
      <c r="E13485" s="32" t="str">
        <f aca="false">IF($A13485="","",IF($C13485&lt;=0,"",1/$C13485^2))</f>
        <v/>
      </c>
      <c r="F13485" s="33" t="n">
        <f aca="false">IF(OR(ROW()-設定!$B$30&lt;2,ROW()+設定!$B$30&gt;13701,N($A13485)&lt;=0,N(INDEX($A$2:$A$13701,MIN(13700,MAX(1,ROW()-1+設定!$B$30))))&lt;=0,$A13485&lt;設定!$B$28,$A13485&gt;設定!$B$29),0,IF(AND($C13485&gt;=MAX(INDEX($C$1:$C$13701,MAX(1,ROW()-設定!$B$24)):INDEX($C$1:$C$13701,MAX(1,ROW()-1))),$C13485&gt;MAX(INDEX($C$1:$C$13701,MIN(13701,ROW()+1)):INDEX($C$1:$C$13701,MIN(13701,ROW()+設定!$B$24))),$C13485&gt;=設定!$B$32,$C13485&gt;=MAX(MIN(INDEX($C$1:$C$13701,MAX(1,ROW()-設定!$B$26)):INDEX($C$1:$C$13701,MAX(1,ROW()-1))),MIN(INDEX($C$1:$C$13701,MIN(13701,ROW()+1)):INDEX($C$1:$C$13701,MIN(13701,ROW()+設定!$B$26))))*10^(設定!$B$27/20)),1,0))</f>
        <v>0</v>
      </c>
      <c r="G13485" s="33" t="n">
        <f aca="false">$G13484+IF($F13485=1,1,0)</f>
        <v>6</v>
      </c>
      <c r="H13485" s="0" t="str">
        <f aca="false">IF($F13485=1,$G13485,"")</f>
        <v/>
      </c>
    </row>
    <row r="13486" customFormat="false" ht="15" hidden="false" customHeight="false" outlineLevel="0" collapsed="false">
      <c r="A13486" s="30"/>
      <c r="B13486" s="31"/>
      <c r="C13486" s="32" t="str">
        <f aca="false">IF($A13486="","",IF(設定!$B$21="dB",10^($B13486/20),ABS($B13486)))</f>
        <v/>
      </c>
      <c r="D13486" s="32" t="str">
        <f aca="false">IF($A13486="","",$A13486^2)</f>
        <v/>
      </c>
      <c r="E13486" s="32" t="str">
        <f aca="false">IF($A13486="","",IF($C13486&lt;=0,"",1/$C13486^2))</f>
        <v/>
      </c>
      <c r="F13486" s="33" t="n">
        <f aca="false">IF(OR(ROW()-設定!$B$30&lt;2,ROW()+設定!$B$30&gt;13701,N($A13486)&lt;=0,N(INDEX($A$2:$A$13701,MIN(13700,MAX(1,ROW()-1+設定!$B$30))))&lt;=0,$A13486&lt;設定!$B$28,$A13486&gt;設定!$B$29),0,IF(AND($C13486&gt;=MAX(INDEX($C$1:$C$13701,MAX(1,ROW()-設定!$B$24)):INDEX($C$1:$C$13701,MAX(1,ROW()-1))),$C13486&gt;MAX(INDEX($C$1:$C$13701,MIN(13701,ROW()+1)):INDEX($C$1:$C$13701,MIN(13701,ROW()+設定!$B$24))),$C13486&gt;=設定!$B$32,$C13486&gt;=MAX(MIN(INDEX($C$1:$C$13701,MAX(1,ROW()-設定!$B$26)):INDEX($C$1:$C$13701,MAX(1,ROW()-1))),MIN(INDEX($C$1:$C$13701,MIN(13701,ROW()+1)):INDEX($C$1:$C$13701,MIN(13701,ROW()+設定!$B$26))))*10^(設定!$B$27/20)),1,0))</f>
        <v>0</v>
      </c>
      <c r="G13486" s="33" t="n">
        <f aca="false">$G13485+IF($F13486=1,1,0)</f>
        <v>6</v>
      </c>
      <c r="H13486" s="0" t="str">
        <f aca="false">IF($F13486=1,$G13486,"")</f>
        <v/>
      </c>
    </row>
    <row r="13487" customFormat="false" ht="15" hidden="false" customHeight="false" outlineLevel="0" collapsed="false">
      <c r="A13487" s="30"/>
      <c r="B13487" s="31"/>
      <c r="C13487" s="32" t="str">
        <f aca="false">IF($A13487="","",IF(設定!$B$21="dB",10^($B13487/20),ABS($B13487)))</f>
        <v/>
      </c>
      <c r="D13487" s="32" t="str">
        <f aca="false">IF($A13487="","",$A13487^2)</f>
        <v/>
      </c>
      <c r="E13487" s="32" t="str">
        <f aca="false">IF($A13487="","",IF($C13487&lt;=0,"",1/$C13487^2))</f>
        <v/>
      </c>
      <c r="F13487" s="33" t="n">
        <f aca="false">IF(OR(ROW()-設定!$B$30&lt;2,ROW()+設定!$B$30&gt;13701,N($A13487)&lt;=0,N(INDEX($A$2:$A$13701,MIN(13700,MAX(1,ROW()-1+設定!$B$30))))&lt;=0,$A13487&lt;設定!$B$28,$A13487&gt;設定!$B$29),0,IF(AND($C13487&gt;=MAX(INDEX($C$1:$C$13701,MAX(1,ROW()-設定!$B$24)):INDEX($C$1:$C$13701,MAX(1,ROW()-1))),$C13487&gt;MAX(INDEX($C$1:$C$13701,MIN(13701,ROW()+1)):INDEX($C$1:$C$13701,MIN(13701,ROW()+設定!$B$24))),$C13487&gt;=設定!$B$32,$C13487&gt;=MAX(MIN(INDEX($C$1:$C$13701,MAX(1,ROW()-設定!$B$26)):INDEX($C$1:$C$13701,MAX(1,ROW()-1))),MIN(INDEX($C$1:$C$13701,MIN(13701,ROW()+1)):INDEX($C$1:$C$13701,MIN(13701,ROW()+設定!$B$26))))*10^(設定!$B$27/20)),1,0))</f>
        <v>0</v>
      </c>
      <c r="G13487" s="33" t="n">
        <f aca="false">$G13486+IF($F13487=1,1,0)</f>
        <v>6</v>
      </c>
      <c r="H13487" s="0" t="str">
        <f aca="false">IF($F13487=1,$G13487,"")</f>
        <v/>
      </c>
    </row>
    <row r="13488" customFormat="false" ht="15" hidden="false" customHeight="false" outlineLevel="0" collapsed="false">
      <c r="A13488" s="30"/>
      <c r="B13488" s="31"/>
      <c r="C13488" s="32" t="str">
        <f aca="false">IF($A13488="","",IF(設定!$B$21="dB",10^($B13488/20),ABS($B13488)))</f>
        <v/>
      </c>
      <c r="D13488" s="32" t="str">
        <f aca="false">IF($A13488="","",$A13488^2)</f>
        <v/>
      </c>
      <c r="E13488" s="32" t="str">
        <f aca="false">IF($A13488="","",IF($C13488&lt;=0,"",1/$C13488^2))</f>
        <v/>
      </c>
      <c r="F13488" s="33" t="n">
        <f aca="false">IF(OR(ROW()-設定!$B$30&lt;2,ROW()+設定!$B$30&gt;13701,N($A13488)&lt;=0,N(INDEX($A$2:$A$13701,MIN(13700,MAX(1,ROW()-1+設定!$B$30))))&lt;=0,$A13488&lt;設定!$B$28,$A13488&gt;設定!$B$29),0,IF(AND($C13488&gt;=MAX(INDEX($C$1:$C$13701,MAX(1,ROW()-設定!$B$24)):INDEX($C$1:$C$13701,MAX(1,ROW()-1))),$C13488&gt;MAX(INDEX($C$1:$C$13701,MIN(13701,ROW()+1)):INDEX($C$1:$C$13701,MIN(13701,ROW()+設定!$B$24))),$C13488&gt;=設定!$B$32,$C13488&gt;=MAX(MIN(INDEX($C$1:$C$13701,MAX(1,ROW()-設定!$B$26)):INDEX($C$1:$C$13701,MAX(1,ROW()-1))),MIN(INDEX($C$1:$C$13701,MIN(13701,ROW()+1)):INDEX($C$1:$C$13701,MIN(13701,ROW()+設定!$B$26))))*10^(設定!$B$27/20)),1,0))</f>
        <v>0</v>
      </c>
      <c r="G13488" s="33" t="n">
        <f aca="false">$G13487+IF($F13488=1,1,0)</f>
        <v>6</v>
      </c>
      <c r="H13488" s="0" t="str">
        <f aca="false">IF($F13488=1,$G13488,"")</f>
        <v/>
      </c>
    </row>
    <row r="13489" customFormat="false" ht="15" hidden="false" customHeight="false" outlineLevel="0" collapsed="false">
      <c r="A13489" s="30"/>
      <c r="B13489" s="31"/>
      <c r="C13489" s="32" t="str">
        <f aca="false">IF($A13489="","",IF(設定!$B$21="dB",10^($B13489/20),ABS($B13489)))</f>
        <v/>
      </c>
      <c r="D13489" s="32" t="str">
        <f aca="false">IF($A13489="","",$A13489^2)</f>
        <v/>
      </c>
      <c r="E13489" s="32" t="str">
        <f aca="false">IF($A13489="","",IF($C13489&lt;=0,"",1/$C13489^2))</f>
        <v/>
      </c>
      <c r="F13489" s="33" t="n">
        <f aca="false">IF(OR(ROW()-設定!$B$30&lt;2,ROW()+設定!$B$30&gt;13701,N($A13489)&lt;=0,N(INDEX($A$2:$A$13701,MIN(13700,MAX(1,ROW()-1+設定!$B$30))))&lt;=0,$A13489&lt;設定!$B$28,$A13489&gt;設定!$B$29),0,IF(AND($C13489&gt;=MAX(INDEX($C$1:$C$13701,MAX(1,ROW()-設定!$B$24)):INDEX($C$1:$C$13701,MAX(1,ROW()-1))),$C13489&gt;MAX(INDEX($C$1:$C$13701,MIN(13701,ROW()+1)):INDEX($C$1:$C$13701,MIN(13701,ROW()+設定!$B$24))),$C13489&gt;=設定!$B$32,$C13489&gt;=MAX(MIN(INDEX($C$1:$C$13701,MAX(1,ROW()-設定!$B$26)):INDEX($C$1:$C$13701,MAX(1,ROW()-1))),MIN(INDEX($C$1:$C$13701,MIN(13701,ROW()+1)):INDEX($C$1:$C$13701,MIN(13701,ROW()+設定!$B$26))))*10^(設定!$B$27/20)),1,0))</f>
        <v>0</v>
      </c>
      <c r="G13489" s="33" t="n">
        <f aca="false">$G13488+IF($F13489=1,1,0)</f>
        <v>6</v>
      </c>
      <c r="H13489" s="0" t="str">
        <f aca="false">IF($F13489=1,$G13489,"")</f>
        <v/>
      </c>
    </row>
    <row r="13490" customFormat="false" ht="15" hidden="false" customHeight="false" outlineLevel="0" collapsed="false">
      <c r="A13490" s="30"/>
      <c r="B13490" s="31"/>
      <c r="C13490" s="32" t="str">
        <f aca="false">IF($A13490="","",IF(設定!$B$21="dB",10^($B13490/20),ABS($B13490)))</f>
        <v/>
      </c>
      <c r="D13490" s="32" t="str">
        <f aca="false">IF($A13490="","",$A13490^2)</f>
        <v/>
      </c>
      <c r="E13490" s="32" t="str">
        <f aca="false">IF($A13490="","",IF($C13490&lt;=0,"",1/$C13490^2))</f>
        <v/>
      </c>
      <c r="F13490" s="33" t="n">
        <f aca="false">IF(OR(ROW()-設定!$B$30&lt;2,ROW()+設定!$B$30&gt;13701,N($A13490)&lt;=0,N(INDEX($A$2:$A$13701,MIN(13700,MAX(1,ROW()-1+設定!$B$30))))&lt;=0,$A13490&lt;設定!$B$28,$A13490&gt;設定!$B$29),0,IF(AND($C13490&gt;=MAX(INDEX($C$1:$C$13701,MAX(1,ROW()-設定!$B$24)):INDEX($C$1:$C$13701,MAX(1,ROW()-1))),$C13490&gt;MAX(INDEX($C$1:$C$13701,MIN(13701,ROW()+1)):INDEX($C$1:$C$13701,MIN(13701,ROW()+設定!$B$24))),$C13490&gt;=設定!$B$32,$C13490&gt;=MAX(MIN(INDEX($C$1:$C$13701,MAX(1,ROW()-設定!$B$26)):INDEX($C$1:$C$13701,MAX(1,ROW()-1))),MIN(INDEX($C$1:$C$13701,MIN(13701,ROW()+1)):INDEX($C$1:$C$13701,MIN(13701,ROW()+設定!$B$26))))*10^(設定!$B$27/20)),1,0))</f>
        <v>0</v>
      </c>
      <c r="G13490" s="33" t="n">
        <f aca="false">$G13489+IF($F13490=1,1,0)</f>
        <v>6</v>
      </c>
      <c r="H13490" s="0" t="str">
        <f aca="false">IF($F13490=1,$G13490,"")</f>
        <v/>
      </c>
    </row>
    <row r="13491" customFormat="false" ht="15" hidden="false" customHeight="false" outlineLevel="0" collapsed="false">
      <c r="A13491" s="30"/>
      <c r="B13491" s="31"/>
      <c r="C13491" s="32" t="str">
        <f aca="false">IF($A13491="","",IF(設定!$B$21="dB",10^($B13491/20),ABS($B13491)))</f>
        <v/>
      </c>
      <c r="D13491" s="32" t="str">
        <f aca="false">IF($A13491="","",$A13491^2)</f>
        <v/>
      </c>
      <c r="E13491" s="32" t="str">
        <f aca="false">IF($A13491="","",IF($C13491&lt;=0,"",1/$C13491^2))</f>
        <v/>
      </c>
      <c r="F13491" s="33" t="n">
        <f aca="false">IF(OR(ROW()-設定!$B$30&lt;2,ROW()+設定!$B$30&gt;13701,N($A13491)&lt;=0,N(INDEX($A$2:$A$13701,MIN(13700,MAX(1,ROW()-1+設定!$B$30))))&lt;=0,$A13491&lt;設定!$B$28,$A13491&gt;設定!$B$29),0,IF(AND($C13491&gt;=MAX(INDEX($C$1:$C$13701,MAX(1,ROW()-設定!$B$24)):INDEX($C$1:$C$13701,MAX(1,ROW()-1))),$C13491&gt;MAX(INDEX($C$1:$C$13701,MIN(13701,ROW()+1)):INDEX($C$1:$C$13701,MIN(13701,ROW()+設定!$B$24))),$C13491&gt;=設定!$B$32,$C13491&gt;=MAX(MIN(INDEX($C$1:$C$13701,MAX(1,ROW()-設定!$B$26)):INDEX($C$1:$C$13701,MAX(1,ROW()-1))),MIN(INDEX($C$1:$C$13701,MIN(13701,ROW()+1)):INDEX($C$1:$C$13701,MIN(13701,ROW()+設定!$B$26))))*10^(設定!$B$27/20)),1,0))</f>
        <v>0</v>
      </c>
      <c r="G13491" s="33" t="n">
        <f aca="false">$G13490+IF($F13491=1,1,0)</f>
        <v>6</v>
      </c>
      <c r="H13491" s="0" t="str">
        <f aca="false">IF($F13491=1,$G13491,"")</f>
        <v/>
      </c>
    </row>
    <row r="13492" customFormat="false" ht="15" hidden="false" customHeight="false" outlineLevel="0" collapsed="false">
      <c r="A13492" s="30"/>
      <c r="B13492" s="31"/>
      <c r="C13492" s="32" t="str">
        <f aca="false">IF($A13492="","",IF(設定!$B$21="dB",10^($B13492/20),ABS($B13492)))</f>
        <v/>
      </c>
      <c r="D13492" s="32" t="str">
        <f aca="false">IF($A13492="","",$A13492^2)</f>
        <v/>
      </c>
      <c r="E13492" s="32" t="str">
        <f aca="false">IF($A13492="","",IF($C13492&lt;=0,"",1/$C13492^2))</f>
        <v/>
      </c>
      <c r="F13492" s="33" t="n">
        <f aca="false">IF(OR(ROW()-設定!$B$30&lt;2,ROW()+設定!$B$30&gt;13701,N($A13492)&lt;=0,N(INDEX($A$2:$A$13701,MIN(13700,MAX(1,ROW()-1+設定!$B$30))))&lt;=0,$A13492&lt;設定!$B$28,$A13492&gt;設定!$B$29),0,IF(AND($C13492&gt;=MAX(INDEX($C$1:$C$13701,MAX(1,ROW()-設定!$B$24)):INDEX($C$1:$C$13701,MAX(1,ROW()-1))),$C13492&gt;MAX(INDEX($C$1:$C$13701,MIN(13701,ROW()+1)):INDEX($C$1:$C$13701,MIN(13701,ROW()+設定!$B$24))),$C13492&gt;=設定!$B$32,$C13492&gt;=MAX(MIN(INDEX($C$1:$C$13701,MAX(1,ROW()-設定!$B$26)):INDEX($C$1:$C$13701,MAX(1,ROW()-1))),MIN(INDEX($C$1:$C$13701,MIN(13701,ROW()+1)):INDEX($C$1:$C$13701,MIN(13701,ROW()+設定!$B$26))))*10^(設定!$B$27/20)),1,0))</f>
        <v>0</v>
      </c>
      <c r="G13492" s="33" t="n">
        <f aca="false">$G13491+IF($F13492=1,1,0)</f>
        <v>6</v>
      </c>
      <c r="H13492" s="0" t="str">
        <f aca="false">IF($F13492=1,$G13492,"")</f>
        <v/>
      </c>
    </row>
    <row r="13493" customFormat="false" ht="15" hidden="false" customHeight="false" outlineLevel="0" collapsed="false">
      <c r="A13493" s="30"/>
      <c r="B13493" s="31"/>
      <c r="C13493" s="32" t="str">
        <f aca="false">IF($A13493="","",IF(設定!$B$21="dB",10^($B13493/20),ABS($B13493)))</f>
        <v/>
      </c>
      <c r="D13493" s="32" t="str">
        <f aca="false">IF($A13493="","",$A13493^2)</f>
        <v/>
      </c>
      <c r="E13493" s="32" t="str">
        <f aca="false">IF($A13493="","",IF($C13493&lt;=0,"",1/$C13493^2))</f>
        <v/>
      </c>
      <c r="F13493" s="33" t="n">
        <f aca="false">IF(OR(ROW()-設定!$B$30&lt;2,ROW()+設定!$B$30&gt;13701,N($A13493)&lt;=0,N(INDEX($A$2:$A$13701,MIN(13700,MAX(1,ROW()-1+設定!$B$30))))&lt;=0,$A13493&lt;設定!$B$28,$A13493&gt;設定!$B$29),0,IF(AND($C13493&gt;=MAX(INDEX($C$1:$C$13701,MAX(1,ROW()-設定!$B$24)):INDEX($C$1:$C$13701,MAX(1,ROW()-1))),$C13493&gt;MAX(INDEX($C$1:$C$13701,MIN(13701,ROW()+1)):INDEX($C$1:$C$13701,MIN(13701,ROW()+設定!$B$24))),$C13493&gt;=設定!$B$32,$C13493&gt;=MAX(MIN(INDEX($C$1:$C$13701,MAX(1,ROW()-設定!$B$26)):INDEX($C$1:$C$13701,MAX(1,ROW()-1))),MIN(INDEX($C$1:$C$13701,MIN(13701,ROW()+1)):INDEX($C$1:$C$13701,MIN(13701,ROW()+設定!$B$26))))*10^(設定!$B$27/20)),1,0))</f>
        <v>0</v>
      </c>
      <c r="G13493" s="33" t="n">
        <f aca="false">$G13492+IF($F13493=1,1,0)</f>
        <v>6</v>
      </c>
      <c r="H13493" s="0" t="str">
        <f aca="false">IF($F13493=1,$G13493,"")</f>
        <v/>
      </c>
    </row>
    <row r="13494" customFormat="false" ht="15" hidden="false" customHeight="false" outlineLevel="0" collapsed="false">
      <c r="A13494" s="30"/>
      <c r="B13494" s="31"/>
      <c r="C13494" s="32" t="str">
        <f aca="false">IF($A13494="","",IF(設定!$B$21="dB",10^($B13494/20),ABS($B13494)))</f>
        <v/>
      </c>
      <c r="D13494" s="32" t="str">
        <f aca="false">IF($A13494="","",$A13494^2)</f>
        <v/>
      </c>
      <c r="E13494" s="32" t="str">
        <f aca="false">IF($A13494="","",IF($C13494&lt;=0,"",1/$C13494^2))</f>
        <v/>
      </c>
      <c r="F13494" s="33" t="n">
        <f aca="false">IF(OR(ROW()-設定!$B$30&lt;2,ROW()+設定!$B$30&gt;13701,N($A13494)&lt;=0,N(INDEX($A$2:$A$13701,MIN(13700,MAX(1,ROW()-1+設定!$B$30))))&lt;=0,$A13494&lt;設定!$B$28,$A13494&gt;設定!$B$29),0,IF(AND($C13494&gt;=MAX(INDEX($C$1:$C$13701,MAX(1,ROW()-設定!$B$24)):INDEX($C$1:$C$13701,MAX(1,ROW()-1))),$C13494&gt;MAX(INDEX($C$1:$C$13701,MIN(13701,ROW()+1)):INDEX($C$1:$C$13701,MIN(13701,ROW()+設定!$B$24))),$C13494&gt;=設定!$B$32,$C13494&gt;=MAX(MIN(INDEX($C$1:$C$13701,MAX(1,ROW()-設定!$B$26)):INDEX($C$1:$C$13701,MAX(1,ROW()-1))),MIN(INDEX($C$1:$C$13701,MIN(13701,ROW()+1)):INDEX($C$1:$C$13701,MIN(13701,ROW()+設定!$B$26))))*10^(設定!$B$27/20)),1,0))</f>
        <v>0</v>
      </c>
      <c r="G13494" s="33" t="n">
        <f aca="false">$G13493+IF($F13494=1,1,0)</f>
        <v>6</v>
      </c>
      <c r="H13494" s="0" t="str">
        <f aca="false">IF($F13494=1,$G13494,"")</f>
        <v/>
      </c>
    </row>
    <row r="13495" customFormat="false" ht="15" hidden="false" customHeight="false" outlineLevel="0" collapsed="false">
      <c r="A13495" s="30"/>
      <c r="B13495" s="31"/>
      <c r="C13495" s="32" t="str">
        <f aca="false">IF($A13495="","",IF(設定!$B$21="dB",10^($B13495/20),ABS($B13495)))</f>
        <v/>
      </c>
      <c r="D13495" s="32" t="str">
        <f aca="false">IF($A13495="","",$A13495^2)</f>
        <v/>
      </c>
      <c r="E13495" s="32" t="str">
        <f aca="false">IF($A13495="","",IF($C13495&lt;=0,"",1/$C13495^2))</f>
        <v/>
      </c>
      <c r="F13495" s="33" t="n">
        <f aca="false">IF(OR(ROW()-設定!$B$30&lt;2,ROW()+設定!$B$30&gt;13701,N($A13495)&lt;=0,N(INDEX($A$2:$A$13701,MIN(13700,MAX(1,ROW()-1+設定!$B$30))))&lt;=0,$A13495&lt;設定!$B$28,$A13495&gt;設定!$B$29),0,IF(AND($C13495&gt;=MAX(INDEX($C$1:$C$13701,MAX(1,ROW()-設定!$B$24)):INDEX($C$1:$C$13701,MAX(1,ROW()-1))),$C13495&gt;MAX(INDEX($C$1:$C$13701,MIN(13701,ROW()+1)):INDEX($C$1:$C$13701,MIN(13701,ROW()+設定!$B$24))),$C13495&gt;=設定!$B$32,$C13495&gt;=MAX(MIN(INDEX($C$1:$C$13701,MAX(1,ROW()-設定!$B$26)):INDEX($C$1:$C$13701,MAX(1,ROW()-1))),MIN(INDEX($C$1:$C$13701,MIN(13701,ROW()+1)):INDEX($C$1:$C$13701,MIN(13701,ROW()+設定!$B$26))))*10^(設定!$B$27/20)),1,0))</f>
        <v>0</v>
      </c>
      <c r="G13495" s="33" t="n">
        <f aca="false">$G13494+IF($F13495=1,1,0)</f>
        <v>6</v>
      </c>
      <c r="H13495" s="0" t="str">
        <f aca="false">IF($F13495=1,$G13495,"")</f>
        <v/>
      </c>
    </row>
    <row r="13496" customFormat="false" ht="15" hidden="false" customHeight="false" outlineLevel="0" collapsed="false">
      <c r="A13496" s="30"/>
      <c r="B13496" s="31"/>
      <c r="C13496" s="32" t="str">
        <f aca="false">IF($A13496="","",IF(設定!$B$21="dB",10^($B13496/20),ABS($B13496)))</f>
        <v/>
      </c>
      <c r="D13496" s="32" t="str">
        <f aca="false">IF($A13496="","",$A13496^2)</f>
        <v/>
      </c>
      <c r="E13496" s="32" t="str">
        <f aca="false">IF($A13496="","",IF($C13496&lt;=0,"",1/$C13496^2))</f>
        <v/>
      </c>
      <c r="F13496" s="33" t="n">
        <f aca="false">IF(OR(ROW()-設定!$B$30&lt;2,ROW()+設定!$B$30&gt;13701,N($A13496)&lt;=0,N(INDEX($A$2:$A$13701,MIN(13700,MAX(1,ROW()-1+設定!$B$30))))&lt;=0,$A13496&lt;設定!$B$28,$A13496&gt;設定!$B$29),0,IF(AND($C13496&gt;=MAX(INDEX($C$1:$C$13701,MAX(1,ROW()-設定!$B$24)):INDEX($C$1:$C$13701,MAX(1,ROW()-1))),$C13496&gt;MAX(INDEX($C$1:$C$13701,MIN(13701,ROW()+1)):INDEX($C$1:$C$13701,MIN(13701,ROW()+設定!$B$24))),$C13496&gt;=設定!$B$32,$C13496&gt;=MAX(MIN(INDEX($C$1:$C$13701,MAX(1,ROW()-設定!$B$26)):INDEX($C$1:$C$13701,MAX(1,ROW()-1))),MIN(INDEX($C$1:$C$13701,MIN(13701,ROW()+1)):INDEX($C$1:$C$13701,MIN(13701,ROW()+設定!$B$26))))*10^(設定!$B$27/20)),1,0))</f>
        <v>0</v>
      </c>
      <c r="G13496" s="33" t="n">
        <f aca="false">$G13495+IF($F13496=1,1,0)</f>
        <v>6</v>
      </c>
      <c r="H13496" s="0" t="str">
        <f aca="false">IF($F13496=1,$G13496,"")</f>
        <v/>
      </c>
    </row>
    <row r="13497" customFormat="false" ht="15" hidden="false" customHeight="false" outlineLevel="0" collapsed="false">
      <c r="A13497" s="30"/>
      <c r="B13497" s="31"/>
      <c r="C13497" s="32" t="str">
        <f aca="false">IF($A13497="","",IF(設定!$B$21="dB",10^($B13497/20),ABS($B13497)))</f>
        <v/>
      </c>
      <c r="D13497" s="32" t="str">
        <f aca="false">IF($A13497="","",$A13497^2)</f>
        <v/>
      </c>
      <c r="E13497" s="32" t="str">
        <f aca="false">IF($A13497="","",IF($C13497&lt;=0,"",1/$C13497^2))</f>
        <v/>
      </c>
      <c r="F13497" s="33" t="n">
        <f aca="false">IF(OR(ROW()-設定!$B$30&lt;2,ROW()+設定!$B$30&gt;13701,N($A13497)&lt;=0,N(INDEX($A$2:$A$13701,MIN(13700,MAX(1,ROW()-1+設定!$B$30))))&lt;=0,$A13497&lt;設定!$B$28,$A13497&gt;設定!$B$29),0,IF(AND($C13497&gt;=MAX(INDEX($C$1:$C$13701,MAX(1,ROW()-設定!$B$24)):INDEX($C$1:$C$13701,MAX(1,ROW()-1))),$C13497&gt;MAX(INDEX($C$1:$C$13701,MIN(13701,ROW()+1)):INDEX($C$1:$C$13701,MIN(13701,ROW()+設定!$B$24))),$C13497&gt;=設定!$B$32,$C13497&gt;=MAX(MIN(INDEX($C$1:$C$13701,MAX(1,ROW()-設定!$B$26)):INDEX($C$1:$C$13701,MAX(1,ROW()-1))),MIN(INDEX($C$1:$C$13701,MIN(13701,ROW()+1)):INDEX($C$1:$C$13701,MIN(13701,ROW()+設定!$B$26))))*10^(設定!$B$27/20)),1,0))</f>
        <v>0</v>
      </c>
      <c r="G13497" s="33" t="n">
        <f aca="false">$G13496+IF($F13497=1,1,0)</f>
        <v>6</v>
      </c>
      <c r="H13497" s="0" t="str">
        <f aca="false">IF($F13497=1,$G13497,"")</f>
        <v/>
      </c>
    </row>
    <row r="13498" customFormat="false" ht="15" hidden="false" customHeight="false" outlineLevel="0" collapsed="false">
      <c r="A13498" s="30"/>
      <c r="B13498" s="31"/>
      <c r="C13498" s="32" t="str">
        <f aca="false">IF($A13498="","",IF(設定!$B$21="dB",10^($B13498/20),ABS($B13498)))</f>
        <v/>
      </c>
      <c r="D13498" s="32" t="str">
        <f aca="false">IF($A13498="","",$A13498^2)</f>
        <v/>
      </c>
      <c r="E13498" s="32" t="str">
        <f aca="false">IF($A13498="","",IF($C13498&lt;=0,"",1/$C13498^2))</f>
        <v/>
      </c>
      <c r="F13498" s="33" t="n">
        <f aca="false">IF(OR(ROW()-設定!$B$30&lt;2,ROW()+設定!$B$30&gt;13701,N($A13498)&lt;=0,N(INDEX($A$2:$A$13701,MIN(13700,MAX(1,ROW()-1+設定!$B$30))))&lt;=0,$A13498&lt;設定!$B$28,$A13498&gt;設定!$B$29),0,IF(AND($C13498&gt;=MAX(INDEX($C$1:$C$13701,MAX(1,ROW()-設定!$B$24)):INDEX($C$1:$C$13701,MAX(1,ROW()-1))),$C13498&gt;MAX(INDEX($C$1:$C$13701,MIN(13701,ROW()+1)):INDEX($C$1:$C$13701,MIN(13701,ROW()+設定!$B$24))),$C13498&gt;=設定!$B$32,$C13498&gt;=MAX(MIN(INDEX($C$1:$C$13701,MAX(1,ROW()-設定!$B$26)):INDEX($C$1:$C$13701,MAX(1,ROW()-1))),MIN(INDEX($C$1:$C$13701,MIN(13701,ROW()+1)):INDEX($C$1:$C$13701,MIN(13701,ROW()+設定!$B$26))))*10^(設定!$B$27/20)),1,0))</f>
        <v>0</v>
      </c>
      <c r="G13498" s="33" t="n">
        <f aca="false">$G13497+IF($F13498=1,1,0)</f>
        <v>6</v>
      </c>
      <c r="H13498" s="0" t="str">
        <f aca="false">IF($F13498=1,$G13498,"")</f>
        <v/>
      </c>
    </row>
    <row r="13499" customFormat="false" ht="15" hidden="false" customHeight="false" outlineLevel="0" collapsed="false">
      <c r="A13499" s="30"/>
      <c r="B13499" s="31"/>
      <c r="C13499" s="32" t="str">
        <f aca="false">IF($A13499="","",IF(設定!$B$21="dB",10^($B13499/20),ABS($B13499)))</f>
        <v/>
      </c>
      <c r="D13499" s="32" t="str">
        <f aca="false">IF($A13499="","",$A13499^2)</f>
        <v/>
      </c>
      <c r="E13499" s="32" t="str">
        <f aca="false">IF($A13499="","",IF($C13499&lt;=0,"",1/$C13499^2))</f>
        <v/>
      </c>
      <c r="F13499" s="33" t="n">
        <f aca="false">IF(OR(ROW()-設定!$B$30&lt;2,ROW()+設定!$B$30&gt;13701,N($A13499)&lt;=0,N(INDEX($A$2:$A$13701,MIN(13700,MAX(1,ROW()-1+設定!$B$30))))&lt;=0,$A13499&lt;設定!$B$28,$A13499&gt;設定!$B$29),0,IF(AND($C13499&gt;=MAX(INDEX($C$1:$C$13701,MAX(1,ROW()-設定!$B$24)):INDEX($C$1:$C$13701,MAX(1,ROW()-1))),$C13499&gt;MAX(INDEX($C$1:$C$13701,MIN(13701,ROW()+1)):INDEX($C$1:$C$13701,MIN(13701,ROW()+設定!$B$24))),$C13499&gt;=設定!$B$32,$C13499&gt;=MAX(MIN(INDEX($C$1:$C$13701,MAX(1,ROW()-設定!$B$26)):INDEX($C$1:$C$13701,MAX(1,ROW()-1))),MIN(INDEX($C$1:$C$13701,MIN(13701,ROW()+1)):INDEX($C$1:$C$13701,MIN(13701,ROW()+設定!$B$26))))*10^(設定!$B$27/20)),1,0))</f>
        <v>0</v>
      </c>
      <c r="G13499" s="33" t="n">
        <f aca="false">$G13498+IF($F13499=1,1,0)</f>
        <v>6</v>
      </c>
      <c r="H13499" s="0" t="str">
        <f aca="false">IF($F13499=1,$G13499,"")</f>
        <v/>
      </c>
    </row>
    <row r="13500" customFormat="false" ht="15" hidden="false" customHeight="false" outlineLevel="0" collapsed="false">
      <c r="A13500" s="30"/>
      <c r="B13500" s="31"/>
      <c r="C13500" s="32" t="str">
        <f aca="false">IF($A13500="","",IF(設定!$B$21="dB",10^($B13500/20),ABS($B13500)))</f>
        <v/>
      </c>
      <c r="D13500" s="32" t="str">
        <f aca="false">IF($A13500="","",$A13500^2)</f>
        <v/>
      </c>
      <c r="E13500" s="32" t="str">
        <f aca="false">IF($A13500="","",IF($C13500&lt;=0,"",1/$C13500^2))</f>
        <v/>
      </c>
      <c r="F13500" s="33" t="n">
        <f aca="false">IF(OR(ROW()-設定!$B$30&lt;2,ROW()+設定!$B$30&gt;13701,N($A13500)&lt;=0,N(INDEX($A$2:$A$13701,MIN(13700,MAX(1,ROW()-1+設定!$B$30))))&lt;=0,$A13500&lt;設定!$B$28,$A13500&gt;設定!$B$29),0,IF(AND($C13500&gt;=MAX(INDEX($C$1:$C$13701,MAX(1,ROW()-設定!$B$24)):INDEX($C$1:$C$13701,MAX(1,ROW()-1))),$C13500&gt;MAX(INDEX($C$1:$C$13701,MIN(13701,ROW()+1)):INDEX($C$1:$C$13701,MIN(13701,ROW()+設定!$B$24))),$C13500&gt;=設定!$B$32,$C13500&gt;=MAX(MIN(INDEX($C$1:$C$13701,MAX(1,ROW()-設定!$B$26)):INDEX($C$1:$C$13701,MAX(1,ROW()-1))),MIN(INDEX($C$1:$C$13701,MIN(13701,ROW()+1)):INDEX($C$1:$C$13701,MIN(13701,ROW()+設定!$B$26))))*10^(設定!$B$27/20)),1,0))</f>
        <v>0</v>
      </c>
      <c r="G13500" s="33" t="n">
        <f aca="false">$G13499+IF($F13500=1,1,0)</f>
        <v>6</v>
      </c>
      <c r="H13500" s="0" t="str">
        <f aca="false">IF($F13500=1,$G13500,"")</f>
        <v/>
      </c>
    </row>
    <row r="13501" customFormat="false" ht="15" hidden="false" customHeight="false" outlineLevel="0" collapsed="false">
      <c r="A13501" s="30"/>
      <c r="B13501" s="31"/>
      <c r="C13501" s="32" t="str">
        <f aca="false">IF($A13501="","",IF(設定!$B$21="dB",10^($B13501/20),ABS($B13501)))</f>
        <v/>
      </c>
      <c r="D13501" s="32" t="str">
        <f aca="false">IF($A13501="","",$A13501^2)</f>
        <v/>
      </c>
      <c r="E13501" s="32" t="str">
        <f aca="false">IF($A13501="","",IF($C13501&lt;=0,"",1/$C13501^2))</f>
        <v/>
      </c>
      <c r="F13501" s="33" t="n">
        <f aca="false">IF(OR(ROW()-設定!$B$30&lt;2,ROW()+設定!$B$30&gt;13701,N($A13501)&lt;=0,N(INDEX($A$2:$A$13701,MIN(13700,MAX(1,ROW()-1+設定!$B$30))))&lt;=0,$A13501&lt;設定!$B$28,$A13501&gt;設定!$B$29),0,IF(AND($C13501&gt;=MAX(INDEX($C$1:$C$13701,MAX(1,ROW()-設定!$B$24)):INDEX($C$1:$C$13701,MAX(1,ROW()-1))),$C13501&gt;MAX(INDEX($C$1:$C$13701,MIN(13701,ROW()+1)):INDEX($C$1:$C$13701,MIN(13701,ROW()+設定!$B$24))),$C13501&gt;=設定!$B$32,$C13501&gt;=MAX(MIN(INDEX($C$1:$C$13701,MAX(1,ROW()-設定!$B$26)):INDEX($C$1:$C$13701,MAX(1,ROW()-1))),MIN(INDEX($C$1:$C$13701,MIN(13701,ROW()+1)):INDEX($C$1:$C$13701,MIN(13701,ROW()+設定!$B$26))))*10^(設定!$B$27/20)),1,0))</f>
        <v>0</v>
      </c>
      <c r="G13501" s="33" t="n">
        <f aca="false">$G13500+IF($F13501=1,1,0)</f>
        <v>6</v>
      </c>
      <c r="H13501" s="0" t="str">
        <f aca="false">IF($F13501=1,$G13501,"")</f>
        <v/>
      </c>
    </row>
    <row r="13502" customFormat="false" ht="15" hidden="false" customHeight="false" outlineLevel="0" collapsed="false">
      <c r="A13502" s="30"/>
      <c r="B13502" s="31"/>
      <c r="C13502" s="32" t="str">
        <f aca="false">IF($A13502="","",IF(設定!$B$21="dB",10^($B13502/20),ABS($B13502)))</f>
        <v/>
      </c>
      <c r="D13502" s="32" t="str">
        <f aca="false">IF($A13502="","",$A13502^2)</f>
        <v/>
      </c>
      <c r="E13502" s="32" t="str">
        <f aca="false">IF($A13502="","",IF($C13502&lt;=0,"",1/$C13502^2))</f>
        <v/>
      </c>
      <c r="F13502" s="33" t="n">
        <f aca="false">IF(OR(ROW()-設定!$B$30&lt;2,ROW()+設定!$B$30&gt;13701,N($A13502)&lt;=0,N(INDEX($A$2:$A$13701,MIN(13700,MAX(1,ROW()-1+設定!$B$30))))&lt;=0,$A13502&lt;設定!$B$28,$A13502&gt;設定!$B$29),0,IF(AND($C13502&gt;=MAX(INDEX($C$1:$C$13701,MAX(1,ROW()-設定!$B$24)):INDEX($C$1:$C$13701,MAX(1,ROW()-1))),$C13502&gt;MAX(INDEX($C$1:$C$13701,MIN(13701,ROW()+1)):INDEX($C$1:$C$13701,MIN(13701,ROW()+設定!$B$24))),$C13502&gt;=設定!$B$32,$C13502&gt;=MAX(MIN(INDEX($C$1:$C$13701,MAX(1,ROW()-設定!$B$26)):INDEX($C$1:$C$13701,MAX(1,ROW()-1))),MIN(INDEX($C$1:$C$13701,MIN(13701,ROW()+1)):INDEX($C$1:$C$13701,MIN(13701,ROW()+設定!$B$26))))*10^(設定!$B$27/20)),1,0))</f>
        <v>0</v>
      </c>
      <c r="G13502" s="33" t="n">
        <f aca="false">$G13501+IF($F13502=1,1,0)</f>
        <v>6</v>
      </c>
      <c r="H13502" s="0" t="str">
        <f aca="false">IF($F13502=1,$G13502,"")</f>
        <v/>
      </c>
    </row>
    <row r="13503" customFormat="false" ht="15" hidden="false" customHeight="false" outlineLevel="0" collapsed="false">
      <c r="A13503" s="30"/>
      <c r="B13503" s="31"/>
      <c r="C13503" s="32" t="str">
        <f aca="false">IF($A13503="","",IF(設定!$B$21="dB",10^($B13503/20),ABS($B13503)))</f>
        <v/>
      </c>
      <c r="D13503" s="32" t="str">
        <f aca="false">IF($A13503="","",$A13503^2)</f>
        <v/>
      </c>
      <c r="E13503" s="32" t="str">
        <f aca="false">IF($A13503="","",IF($C13503&lt;=0,"",1/$C13503^2))</f>
        <v/>
      </c>
      <c r="F13503" s="33" t="n">
        <f aca="false">IF(OR(ROW()-設定!$B$30&lt;2,ROW()+設定!$B$30&gt;13701,N($A13503)&lt;=0,N(INDEX($A$2:$A$13701,MIN(13700,MAX(1,ROW()-1+設定!$B$30))))&lt;=0,$A13503&lt;設定!$B$28,$A13503&gt;設定!$B$29),0,IF(AND($C13503&gt;=MAX(INDEX($C$1:$C$13701,MAX(1,ROW()-設定!$B$24)):INDEX($C$1:$C$13701,MAX(1,ROW()-1))),$C13503&gt;MAX(INDEX($C$1:$C$13701,MIN(13701,ROW()+1)):INDEX($C$1:$C$13701,MIN(13701,ROW()+設定!$B$24))),$C13503&gt;=設定!$B$32,$C13503&gt;=MAX(MIN(INDEX($C$1:$C$13701,MAX(1,ROW()-設定!$B$26)):INDEX($C$1:$C$13701,MAX(1,ROW()-1))),MIN(INDEX($C$1:$C$13701,MIN(13701,ROW()+1)):INDEX($C$1:$C$13701,MIN(13701,ROW()+設定!$B$26))))*10^(設定!$B$27/20)),1,0))</f>
        <v>0</v>
      </c>
      <c r="G13503" s="33" t="n">
        <f aca="false">$G13502+IF($F13503=1,1,0)</f>
        <v>6</v>
      </c>
      <c r="H13503" s="0" t="str">
        <f aca="false">IF($F13503=1,$G13503,"")</f>
        <v/>
      </c>
    </row>
    <row r="13504" customFormat="false" ht="15" hidden="false" customHeight="false" outlineLevel="0" collapsed="false">
      <c r="A13504" s="30"/>
      <c r="B13504" s="31"/>
      <c r="C13504" s="32" t="str">
        <f aca="false">IF($A13504="","",IF(設定!$B$21="dB",10^($B13504/20),ABS($B13504)))</f>
        <v/>
      </c>
      <c r="D13504" s="32" t="str">
        <f aca="false">IF($A13504="","",$A13504^2)</f>
        <v/>
      </c>
      <c r="E13504" s="32" t="str">
        <f aca="false">IF($A13504="","",IF($C13504&lt;=0,"",1/$C13504^2))</f>
        <v/>
      </c>
      <c r="F13504" s="33" t="n">
        <f aca="false">IF(OR(ROW()-設定!$B$30&lt;2,ROW()+設定!$B$30&gt;13701,N($A13504)&lt;=0,N(INDEX($A$2:$A$13701,MIN(13700,MAX(1,ROW()-1+設定!$B$30))))&lt;=0,$A13504&lt;設定!$B$28,$A13504&gt;設定!$B$29),0,IF(AND($C13504&gt;=MAX(INDEX($C$1:$C$13701,MAX(1,ROW()-設定!$B$24)):INDEX($C$1:$C$13701,MAX(1,ROW()-1))),$C13504&gt;MAX(INDEX($C$1:$C$13701,MIN(13701,ROW()+1)):INDEX($C$1:$C$13701,MIN(13701,ROW()+設定!$B$24))),$C13504&gt;=設定!$B$32,$C13504&gt;=MAX(MIN(INDEX($C$1:$C$13701,MAX(1,ROW()-設定!$B$26)):INDEX($C$1:$C$13701,MAX(1,ROW()-1))),MIN(INDEX($C$1:$C$13701,MIN(13701,ROW()+1)):INDEX($C$1:$C$13701,MIN(13701,ROW()+設定!$B$26))))*10^(設定!$B$27/20)),1,0))</f>
        <v>0</v>
      </c>
      <c r="G13504" s="33" t="n">
        <f aca="false">$G13503+IF($F13504=1,1,0)</f>
        <v>6</v>
      </c>
      <c r="H13504" s="0" t="str">
        <f aca="false">IF($F13504=1,$G13504,"")</f>
        <v/>
      </c>
    </row>
    <row r="13505" customFormat="false" ht="15" hidden="false" customHeight="false" outlineLevel="0" collapsed="false">
      <c r="A13505" s="30"/>
      <c r="B13505" s="31"/>
      <c r="C13505" s="32" t="str">
        <f aca="false">IF($A13505="","",IF(設定!$B$21="dB",10^($B13505/20),ABS($B13505)))</f>
        <v/>
      </c>
      <c r="D13505" s="32" t="str">
        <f aca="false">IF($A13505="","",$A13505^2)</f>
        <v/>
      </c>
      <c r="E13505" s="32" t="str">
        <f aca="false">IF($A13505="","",IF($C13505&lt;=0,"",1/$C13505^2))</f>
        <v/>
      </c>
      <c r="F13505" s="33" t="n">
        <f aca="false">IF(OR(ROW()-設定!$B$30&lt;2,ROW()+設定!$B$30&gt;13701,N($A13505)&lt;=0,N(INDEX($A$2:$A$13701,MIN(13700,MAX(1,ROW()-1+設定!$B$30))))&lt;=0,$A13505&lt;設定!$B$28,$A13505&gt;設定!$B$29),0,IF(AND($C13505&gt;=MAX(INDEX($C$1:$C$13701,MAX(1,ROW()-設定!$B$24)):INDEX($C$1:$C$13701,MAX(1,ROW()-1))),$C13505&gt;MAX(INDEX($C$1:$C$13701,MIN(13701,ROW()+1)):INDEX($C$1:$C$13701,MIN(13701,ROW()+設定!$B$24))),$C13505&gt;=設定!$B$32,$C13505&gt;=MAX(MIN(INDEX($C$1:$C$13701,MAX(1,ROW()-設定!$B$26)):INDEX($C$1:$C$13701,MAX(1,ROW()-1))),MIN(INDEX($C$1:$C$13701,MIN(13701,ROW()+1)):INDEX($C$1:$C$13701,MIN(13701,ROW()+設定!$B$26))))*10^(設定!$B$27/20)),1,0))</f>
        <v>0</v>
      </c>
      <c r="G13505" s="33" t="n">
        <f aca="false">$G13504+IF($F13505=1,1,0)</f>
        <v>6</v>
      </c>
      <c r="H13505" s="0" t="str">
        <f aca="false">IF($F13505=1,$G13505,"")</f>
        <v/>
      </c>
    </row>
    <row r="13506" customFormat="false" ht="15" hidden="false" customHeight="false" outlineLevel="0" collapsed="false">
      <c r="A13506" s="30"/>
      <c r="B13506" s="31"/>
      <c r="C13506" s="32" t="str">
        <f aca="false">IF($A13506="","",IF(設定!$B$21="dB",10^($B13506/20),ABS($B13506)))</f>
        <v/>
      </c>
      <c r="D13506" s="32" t="str">
        <f aca="false">IF($A13506="","",$A13506^2)</f>
        <v/>
      </c>
      <c r="E13506" s="32" t="str">
        <f aca="false">IF($A13506="","",IF($C13506&lt;=0,"",1/$C13506^2))</f>
        <v/>
      </c>
      <c r="F13506" s="33" t="n">
        <f aca="false">IF(OR(ROW()-設定!$B$30&lt;2,ROW()+設定!$B$30&gt;13701,N($A13506)&lt;=0,N(INDEX($A$2:$A$13701,MIN(13700,MAX(1,ROW()-1+設定!$B$30))))&lt;=0,$A13506&lt;設定!$B$28,$A13506&gt;設定!$B$29),0,IF(AND($C13506&gt;=MAX(INDEX($C$1:$C$13701,MAX(1,ROW()-設定!$B$24)):INDEX($C$1:$C$13701,MAX(1,ROW()-1))),$C13506&gt;MAX(INDEX($C$1:$C$13701,MIN(13701,ROW()+1)):INDEX($C$1:$C$13701,MIN(13701,ROW()+設定!$B$24))),$C13506&gt;=設定!$B$32,$C13506&gt;=MAX(MIN(INDEX($C$1:$C$13701,MAX(1,ROW()-設定!$B$26)):INDEX($C$1:$C$13701,MAX(1,ROW()-1))),MIN(INDEX($C$1:$C$13701,MIN(13701,ROW()+1)):INDEX($C$1:$C$13701,MIN(13701,ROW()+設定!$B$26))))*10^(設定!$B$27/20)),1,0))</f>
        <v>0</v>
      </c>
      <c r="G13506" s="33" t="n">
        <f aca="false">$G13505+IF($F13506=1,1,0)</f>
        <v>6</v>
      </c>
      <c r="H13506" s="0" t="str">
        <f aca="false">IF($F13506=1,$G13506,"")</f>
        <v/>
      </c>
    </row>
    <row r="13507" customFormat="false" ht="15" hidden="false" customHeight="false" outlineLevel="0" collapsed="false">
      <c r="A13507" s="30"/>
      <c r="B13507" s="31"/>
      <c r="C13507" s="32" t="str">
        <f aca="false">IF($A13507="","",IF(設定!$B$21="dB",10^($B13507/20),ABS($B13507)))</f>
        <v/>
      </c>
      <c r="D13507" s="32" t="str">
        <f aca="false">IF($A13507="","",$A13507^2)</f>
        <v/>
      </c>
      <c r="E13507" s="32" t="str">
        <f aca="false">IF($A13507="","",IF($C13507&lt;=0,"",1/$C13507^2))</f>
        <v/>
      </c>
      <c r="F13507" s="33" t="n">
        <f aca="false">IF(OR(ROW()-設定!$B$30&lt;2,ROW()+設定!$B$30&gt;13701,N($A13507)&lt;=0,N(INDEX($A$2:$A$13701,MIN(13700,MAX(1,ROW()-1+設定!$B$30))))&lt;=0,$A13507&lt;設定!$B$28,$A13507&gt;設定!$B$29),0,IF(AND($C13507&gt;=MAX(INDEX($C$1:$C$13701,MAX(1,ROW()-設定!$B$24)):INDEX($C$1:$C$13701,MAX(1,ROW()-1))),$C13507&gt;MAX(INDEX($C$1:$C$13701,MIN(13701,ROW()+1)):INDEX($C$1:$C$13701,MIN(13701,ROW()+設定!$B$24))),$C13507&gt;=設定!$B$32,$C13507&gt;=MAX(MIN(INDEX($C$1:$C$13701,MAX(1,ROW()-設定!$B$26)):INDEX($C$1:$C$13701,MAX(1,ROW()-1))),MIN(INDEX($C$1:$C$13701,MIN(13701,ROW()+1)):INDEX($C$1:$C$13701,MIN(13701,ROW()+設定!$B$26))))*10^(設定!$B$27/20)),1,0))</f>
        <v>0</v>
      </c>
      <c r="G13507" s="33" t="n">
        <f aca="false">$G13506+IF($F13507=1,1,0)</f>
        <v>6</v>
      </c>
      <c r="H13507" s="0" t="str">
        <f aca="false">IF($F13507=1,$G13507,"")</f>
        <v/>
      </c>
    </row>
    <row r="13508" customFormat="false" ht="15" hidden="false" customHeight="false" outlineLevel="0" collapsed="false">
      <c r="A13508" s="30"/>
      <c r="B13508" s="31"/>
      <c r="C13508" s="32" t="str">
        <f aca="false">IF($A13508="","",IF(設定!$B$21="dB",10^($B13508/20),ABS($B13508)))</f>
        <v/>
      </c>
      <c r="D13508" s="32" t="str">
        <f aca="false">IF($A13508="","",$A13508^2)</f>
        <v/>
      </c>
      <c r="E13508" s="32" t="str">
        <f aca="false">IF($A13508="","",IF($C13508&lt;=0,"",1/$C13508^2))</f>
        <v/>
      </c>
      <c r="F13508" s="33" t="n">
        <f aca="false">IF(OR(ROW()-設定!$B$30&lt;2,ROW()+設定!$B$30&gt;13701,N($A13508)&lt;=0,N(INDEX($A$2:$A$13701,MIN(13700,MAX(1,ROW()-1+設定!$B$30))))&lt;=0,$A13508&lt;設定!$B$28,$A13508&gt;設定!$B$29),0,IF(AND($C13508&gt;=MAX(INDEX($C$1:$C$13701,MAX(1,ROW()-設定!$B$24)):INDEX($C$1:$C$13701,MAX(1,ROW()-1))),$C13508&gt;MAX(INDEX($C$1:$C$13701,MIN(13701,ROW()+1)):INDEX($C$1:$C$13701,MIN(13701,ROW()+設定!$B$24))),$C13508&gt;=設定!$B$32,$C13508&gt;=MAX(MIN(INDEX($C$1:$C$13701,MAX(1,ROW()-設定!$B$26)):INDEX($C$1:$C$13701,MAX(1,ROW()-1))),MIN(INDEX($C$1:$C$13701,MIN(13701,ROW()+1)):INDEX($C$1:$C$13701,MIN(13701,ROW()+設定!$B$26))))*10^(設定!$B$27/20)),1,0))</f>
        <v>0</v>
      </c>
      <c r="G13508" s="33" t="n">
        <f aca="false">$G13507+IF($F13508=1,1,0)</f>
        <v>6</v>
      </c>
      <c r="H13508" s="0" t="str">
        <f aca="false">IF($F13508=1,$G13508,"")</f>
        <v/>
      </c>
    </row>
    <row r="13509" customFormat="false" ht="15" hidden="false" customHeight="false" outlineLevel="0" collapsed="false">
      <c r="A13509" s="30"/>
      <c r="B13509" s="31"/>
      <c r="C13509" s="32" t="str">
        <f aca="false">IF($A13509="","",IF(設定!$B$21="dB",10^($B13509/20),ABS($B13509)))</f>
        <v/>
      </c>
      <c r="D13509" s="32" t="str">
        <f aca="false">IF($A13509="","",$A13509^2)</f>
        <v/>
      </c>
      <c r="E13509" s="32" t="str">
        <f aca="false">IF($A13509="","",IF($C13509&lt;=0,"",1/$C13509^2))</f>
        <v/>
      </c>
      <c r="F13509" s="33" t="n">
        <f aca="false">IF(OR(ROW()-設定!$B$30&lt;2,ROW()+設定!$B$30&gt;13701,N($A13509)&lt;=0,N(INDEX($A$2:$A$13701,MIN(13700,MAX(1,ROW()-1+設定!$B$30))))&lt;=0,$A13509&lt;設定!$B$28,$A13509&gt;設定!$B$29),0,IF(AND($C13509&gt;=MAX(INDEX($C$1:$C$13701,MAX(1,ROW()-設定!$B$24)):INDEX($C$1:$C$13701,MAX(1,ROW()-1))),$C13509&gt;MAX(INDEX($C$1:$C$13701,MIN(13701,ROW()+1)):INDEX($C$1:$C$13701,MIN(13701,ROW()+設定!$B$24))),$C13509&gt;=設定!$B$32,$C13509&gt;=MAX(MIN(INDEX($C$1:$C$13701,MAX(1,ROW()-設定!$B$26)):INDEX($C$1:$C$13701,MAX(1,ROW()-1))),MIN(INDEX($C$1:$C$13701,MIN(13701,ROW()+1)):INDEX($C$1:$C$13701,MIN(13701,ROW()+設定!$B$26))))*10^(設定!$B$27/20)),1,0))</f>
        <v>0</v>
      </c>
      <c r="G13509" s="33" t="n">
        <f aca="false">$G13508+IF($F13509=1,1,0)</f>
        <v>6</v>
      </c>
      <c r="H13509" s="0" t="str">
        <f aca="false">IF($F13509=1,$G13509,"")</f>
        <v/>
      </c>
    </row>
    <row r="13510" customFormat="false" ht="15" hidden="false" customHeight="false" outlineLevel="0" collapsed="false">
      <c r="A13510" s="30"/>
      <c r="B13510" s="31"/>
      <c r="C13510" s="32" t="str">
        <f aca="false">IF($A13510="","",IF(設定!$B$21="dB",10^($B13510/20),ABS($B13510)))</f>
        <v/>
      </c>
      <c r="D13510" s="32" t="str">
        <f aca="false">IF($A13510="","",$A13510^2)</f>
        <v/>
      </c>
      <c r="E13510" s="32" t="str">
        <f aca="false">IF($A13510="","",IF($C13510&lt;=0,"",1/$C13510^2))</f>
        <v/>
      </c>
      <c r="F13510" s="33" t="n">
        <f aca="false">IF(OR(ROW()-設定!$B$30&lt;2,ROW()+設定!$B$30&gt;13701,N($A13510)&lt;=0,N(INDEX($A$2:$A$13701,MIN(13700,MAX(1,ROW()-1+設定!$B$30))))&lt;=0,$A13510&lt;設定!$B$28,$A13510&gt;設定!$B$29),0,IF(AND($C13510&gt;=MAX(INDEX($C$1:$C$13701,MAX(1,ROW()-設定!$B$24)):INDEX($C$1:$C$13701,MAX(1,ROW()-1))),$C13510&gt;MAX(INDEX($C$1:$C$13701,MIN(13701,ROW()+1)):INDEX($C$1:$C$13701,MIN(13701,ROW()+設定!$B$24))),$C13510&gt;=設定!$B$32,$C13510&gt;=MAX(MIN(INDEX($C$1:$C$13701,MAX(1,ROW()-設定!$B$26)):INDEX($C$1:$C$13701,MAX(1,ROW()-1))),MIN(INDEX($C$1:$C$13701,MIN(13701,ROW()+1)):INDEX($C$1:$C$13701,MIN(13701,ROW()+設定!$B$26))))*10^(設定!$B$27/20)),1,0))</f>
        <v>0</v>
      </c>
      <c r="G13510" s="33" t="n">
        <f aca="false">$G13509+IF($F13510=1,1,0)</f>
        <v>6</v>
      </c>
      <c r="H13510" s="0" t="str">
        <f aca="false">IF($F13510=1,$G13510,"")</f>
        <v/>
      </c>
    </row>
    <row r="13511" customFormat="false" ht="15" hidden="false" customHeight="false" outlineLevel="0" collapsed="false">
      <c r="A13511" s="30"/>
      <c r="B13511" s="31"/>
      <c r="C13511" s="32" t="str">
        <f aca="false">IF($A13511="","",IF(設定!$B$21="dB",10^($B13511/20),ABS($B13511)))</f>
        <v/>
      </c>
      <c r="D13511" s="32" t="str">
        <f aca="false">IF($A13511="","",$A13511^2)</f>
        <v/>
      </c>
      <c r="E13511" s="32" t="str">
        <f aca="false">IF($A13511="","",IF($C13511&lt;=0,"",1/$C13511^2))</f>
        <v/>
      </c>
      <c r="F13511" s="33" t="n">
        <f aca="false">IF(OR(ROW()-設定!$B$30&lt;2,ROW()+設定!$B$30&gt;13701,N($A13511)&lt;=0,N(INDEX($A$2:$A$13701,MIN(13700,MAX(1,ROW()-1+設定!$B$30))))&lt;=0,$A13511&lt;設定!$B$28,$A13511&gt;設定!$B$29),0,IF(AND($C13511&gt;=MAX(INDEX($C$1:$C$13701,MAX(1,ROW()-設定!$B$24)):INDEX($C$1:$C$13701,MAX(1,ROW()-1))),$C13511&gt;MAX(INDEX($C$1:$C$13701,MIN(13701,ROW()+1)):INDEX($C$1:$C$13701,MIN(13701,ROW()+設定!$B$24))),$C13511&gt;=設定!$B$32,$C13511&gt;=MAX(MIN(INDEX($C$1:$C$13701,MAX(1,ROW()-設定!$B$26)):INDEX($C$1:$C$13701,MAX(1,ROW()-1))),MIN(INDEX($C$1:$C$13701,MIN(13701,ROW()+1)):INDEX($C$1:$C$13701,MIN(13701,ROW()+設定!$B$26))))*10^(設定!$B$27/20)),1,0))</f>
        <v>0</v>
      </c>
      <c r="G13511" s="33" t="n">
        <f aca="false">$G13510+IF($F13511=1,1,0)</f>
        <v>6</v>
      </c>
      <c r="H13511" s="0" t="str">
        <f aca="false">IF($F13511=1,$G13511,"")</f>
        <v/>
      </c>
    </row>
    <row r="13512" customFormat="false" ht="15" hidden="false" customHeight="false" outlineLevel="0" collapsed="false">
      <c r="A13512" s="30"/>
      <c r="B13512" s="31"/>
      <c r="C13512" s="32" t="str">
        <f aca="false">IF($A13512="","",IF(設定!$B$21="dB",10^($B13512/20),ABS($B13512)))</f>
        <v/>
      </c>
      <c r="D13512" s="32" t="str">
        <f aca="false">IF($A13512="","",$A13512^2)</f>
        <v/>
      </c>
      <c r="E13512" s="32" t="str">
        <f aca="false">IF($A13512="","",IF($C13512&lt;=0,"",1/$C13512^2))</f>
        <v/>
      </c>
      <c r="F13512" s="33" t="n">
        <f aca="false">IF(OR(ROW()-設定!$B$30&lt;2,ROW()+設定!$B$30&gt;13701,N($A13512)&lt;=0,N(INDEX($A$2:$A$13701,MIN(13700,MAX(1,ROW()-1+設定!$B$30))))&lt;=0,$A13512&lt;設定!$B$28,$A13512&gt;設定!$B$29),0,IF(AND($C13512&gt;=MAX(INDEX($C$1:$C$13701,MAX(1,ROW()-設定!$B$24)):INDEX($C$1:$C$13701,MAX(1,ROW()-1))),$C13512&gt;MAX(INDEX($C$1:$C$13701,MIN(13701,ROW()+1)):INDEX($C$1:$C$13701,MIN(13701,ROW()+設定!$B$24))),$C13512&gt;=設定!$B$32,$C13512&gt;=MAX(MIN(INDEX($C$1:$C$13701,MAX(1,ROW()-設定!$B$26)):INDEX($C$1:$C$13701,MAX(1,ROW()-1))),MIN(INDEX($C$1:$C$13701,MIN(13701,ROW()+1)):INDEX($C$1:$C$13701,MIN(13701,ROW()+設定!$B$26))))*10^(設定!$B$27/20)),1,0))</f>
        <v>0</v>
      </c>
      <c r="G13512" s="33" t="n">
        <f aca="false">$G13511+IF($F13512=1,1,0)</f>
        <v>6</v>
      </c>
      <c r="H13512" s="0" t="str">
        <f aca="false">IF($F13512=1,$G13512,"")</f>
        <v/>
      </c>
    </row>
    <row r="13513" customFormat="false" ht="15" hidden="false" customHeight="false" outlineLevel="0" collapsed="false">
      <c r="A13513" s="30"/>
      <c r="B13513" s="31"/>
      <c r="C13513" s="32" t="str">
        <f aca="false">IF($A13513="","",IF(設定!$B$21="dB",10^($B13513/20),ABS($B13513)))</f>
        <v/>
      </c>
      <c r="D13513" s="32" t="str">
        <f aca="false">IF($A13513="","",$A13513^2)</f>
        <v/>
      </c>
      <c r="E13513" s="32" t="str">
        <f aca="false">IF($A13513="","",IF($C13513&lt;=0,"",1/$C13513^2))</f>
        <v/>
      </c>
      <c r="F13513" s="33" t="n">
        <f aca="false">IF(OR(ROW()-設定!$B$30&lt;2,ROW()+設定!$B$30&gt;13701,N($A13513)&lt;=0,N(INDEX($A$2:$A$13701,MIN(13700,MAX(1,ROW()-1+設定!$B$30))))&lt;=0,$A13513&lt;設定!$B$28,$A13513&gt;設定!$B$29),0,IF(AND($C13513&gt;=MAX(INDEX($C$1:$C$13701,MAX(1,ROW()-設定!$B$24)):INDEX($C$1:$C$13701,MAX(1,ROW()-1))),$C13513&gt;MAX(INDEX($C$1:$C$13701,MIN(13701,ROW()+1)):INDEX($C$1:$C$13701,MIN(13701,ROW()+設定!$B$24))),$C13513&gt;=設定!$B$32,$C13513&gt;=MAX(MIN(INDEX($C$1:$C$13701,MAX(1,ROW()-設定!$B$26)):INDEX($C$1:$C$13701,MAX(1,ROW()-1))),MIN(INDEX($C$1:$C$13701,MIN(13701,ROW()+1)):INDEX($C$1:$C$13701,MIN(13701,ROW()+設定!$B$26))))*10^(設定!$B$27/20)),1,0))</f>
        <v>0</v>
      </c>
      <c r="G13513" s="33" t="n">
        <f aca="false">$G13512+IF($F13513=1,1,0)</f>
        <v>6</v>
      </c>
      <c r="H13513" s="0" t="str">
        <f aca="false">IF($F13513=1,$G13513,"")</f>
        <v/>
      </c>
    </row>
    <row r="13514" customFormat="false" ht="15" hidden="false" customHeight="false" outlineLevel="0" collapsed="false">
      <c r="A13514" s="30"/>
      <c r="B13514" s="31"/>
      <c r="C13514" s="32" t="str">
        <f aca="false">IF($A13514="","",IF(設定!$B$21="dB",10^($B13514/20),ABS($B13514)))</f>
        <v/>
      </c>
      <c r="D13514" s="32" t="str">
        <f aca="false">IF($A13514="","",$A13514^2)</f>
        <v/>
      </c>
      <c r="E13514" s="32" t="str">
        <f aca="false">IF($A13514="","",IF($C13514&lt;=0,"",1/$C13514^2))</f>
        <v/>
      </c>
      <c r="F13514" s="33" t="n">
        <f aca="false">IF(OR(ROW()-設定!$B$30&lt;2,ROW()+設定!$B$30&gt;13701,N($A13514)&lt;=0,N(INDEX($A$2:$A$13701,MIN(13700,MAX(1,ROW()-1+設定!$B$30))))&lt;=0,$A13514&lt;設定!$B$28,$A13514&gt;設定!$B$29),0,IF(AND($C13514&gt;=MAX(INDEX($C$1:$C$13701,MAX(1,ROW()-設定!$B$24)):INDEX($C$1:$C$13701,MAX(1,ROW()-1))),$C13514&gt;MAX(INDEX($C$1:$C$13701,MIN(13701,ROW()+1)):INDEX($C$1:$C$13701,MIN(13701,ROW()+設定!$B$24))),$C13514&gt;=設定!$B$32,$C13514&gt;=MAX(MIN(INDEX($C$1:$C$13701,MAX(1,ROW()-設定!$B$26)):INDEX($C$1:$C$13701,MAX(1,ROW()-1))),MIN(INDEX($C$1:$C$13701,MIN(13701,ROW()+1)):INDEX($C$1:$C$13701,MIN(13701,ROW()+設定!$B$26))))*10^(設定!$B$27/20)),1,0))</f>
        <v>0</v>
      </c>
      <c r="G13514" s="33" t="n">
        <f aca="false">$G13513+IF($F13514=1,1,0)</f>
        <v>6</v>
      </c>
      <c r="H13514" s="0" t="str">
        <f aca="false">IF($F13514=1,$G13514,"")</f>
        <v/>
      </c>
    </row>
    <row r="13515" customFormat="false" ht="15" hidden="false" customHeight="false" outlineLevel="0" collapsed="false">
      <c r="A13515" s="30"/>
      <c r="B13515" s="31"/>
      <c r="C13515" s="32" t="str">
        <f aca="false">IF($A13515="","",IF(設定!$B$21="dB",10^($B13515/20),ABS($B13515)))</f>
        <v/>
      </c>
      <c r="D13515" s="32" t="str">
        <f aca="false">IF($A13515="","",$A13515^2)</f>
        <v/>
      </c>
      <c r="E13515" s="32" t="str">
        <f aca="false">IF($A13515="","",IF($C13515&lt;=0,"",1/$C13515^2))</f>
        <v/>
      </c>
      <c r="F13515" s="33" t="n">
        <f aca="false">IF(OR(ROW()-設定!$B$30&lt;2,ROW()+設定!$B$30&gt;13701,N($A13515)&lt;=0,N(INDEX($A$2:$A$13701,MIN(13700,MAX(1,ROW()-1+設定!$B$30))))&lt;=0,$A13515&lt;設定!$B$28,$A13515&gt;設定!$B$29),0,IF(AND($C13515&gt;=MAX(INDEX($C$1:$C$13701,MAX(1,ROW()-設定!$B$24)):INDEX($C$1:$C$13701,MAX(1,ROW()-1))),$C13515&gt;MAX(INDEX($C$1:$C$13701,MIN(13701,ROW()+1)):INDEX($C$1:$C$13701,MIN(13701,ROW()+設定!$B$24))),$C13515&gt;=設定!$B$32,$C13515&gt;=MAX(MIN(INDEX($C$1:$C$13701,MAX(1,ROW()-設定!$B$26)):INDEX($C$1:$C$13701,MAX(1,ROW()-1))),MIN(INDEX($C$1:$C$13701,MIN(13701,ROW()+1)):INDEX($C$1:$C$13701,MIN(13701,ROW()+設定!$B$26))))*10^(設定!$B$27/20)),1,0))</f>
        <v>0</v>
      </c>
      <c r="G13515" s="33" t="n">
        <f aca="false">$G13514+IF($F13515=1,1,0)</f>
        <v>6</v>
      </c>
      <c r="H13515" s="0" t="str">
        <f aca="false">IF($F13515=1,$G13515,"")</f>
        <v/>
      </c>
    </row>
    <row r="13516" customFormat="false" ht="15" hidden="false" customHeight="false" outlineLevel="0" collapsed="false">
      <c r="A13516" s="30"/>
      <c r="B13516" s="31"/>
      <c r="C13516" s="32" t="str">
        <f aca="false">IF($A13516="","",IF(設定!$B$21="dB",10^($B13516/20),ABS($B13516)))</f>
        <v/>
      </c>
      <c r="D13516" s="32" t="str">
        <f aca="false">IF($A13516="","",$A13516^2)</f>
        <v/>
      </c>
      <c r="E13516" s="32" t="str">
        <f aca="false">IF($A13516="","",IF($C13516&lt;=0,"",1/$C13516^2))</f>
        <v/>
      </c>
      <c r="F13516" s="33" t="n">
        <f aca="false">IF(OR(ROW()-設定!$B$30&lt;2,ROW()+設定!$B$30&gt;13701,N($A13516)&lt;=0,N(INDEX($A$2:$A$13701,MIN(13700,MAX(1,ROW()-1+設定!$B$30))))&lt;=0,$A13516&lt;設定!$B$28,$A13516&gt;設定!$B$29),0,IF(AND($C13516&gt;=MAX(INDEX($C$1:$C$13701,MAX(1,ROW()-設定!$B$24)):INDEX($C$1:$C$13701,MAX(1,ROW()-1))),$C13516&gt;MAX(INDEX($C$1:$C$13701,MIN(13701,ROW()+1)):INDEX($C$1:$C$13701,MIN(13701,ROW()+設定!$B$24))),$C13516&gt;=設定!$B$32,$C13516&gt;=MAX(MIN(INDEX($C$1:$C$13701,MAX(1,ROW()-設定!$B$26)):INDEX($C$1:$C$13701,MAX(1,ROW()-1))),MIN(INDEX($C$1:$C$13701,MIN(13701,ROW()+1)):INDEX($C$1:$C$13701,MIN(13701,ROW()+設定!$B$26))))*10^(設定!$B$27/20)),1,0))</f>
        <v>0</v>
      </c>
      <c r="G13516" s="33" t="n">
        <f aca="false">$G13515+IF($F13516=1,1,0)</f>
        <v>6</v>
      </c>
      <c r="H13516" s="0" t="str">
        <f aca="false">IF($F13516=1,$G13516,"")</f>
        <v/>
      </c>
    </row>
    <row r="13517" customFormat="false" ht="15" hidden="false" customHeight="false" outlineLevel="0" collapsed="false">
      <c r="A13517" s="30"/>
      <c r="B13517" s="31"/>
      <c r="C13517" s="32" t="str">
        <f aca="false">IF($A13517="","",IF(設定!$B$21="dB",10^($B13517/20),ABS($B13517)))</f>
        <v/>
      </c>
      <c r="D13517" s="32" t="str">
        <f aca="false">IF($A13517="","",$A13517^2)</f>
        <v/>
      </c>
      <c r="E13517" s="32" t="str">
        <f aca="false">IF($A13517="","",IF($C13517&lt;=0,"",1/$C13517^2))</f>
        <v/>
      </c>
      <c r="F13517" s="33" t="n">
        <f aca="false">IF(OR(ROW()-設定!$B$30&lt;2,ROW()+設定!$B$30&gt;13701,N($A13517)&lt;=0,N(INDEX($A$2:$A$13701,MIN(13700,MAX(1,ROW()-1+設定!$B$30))))&lt;=0,$A13517&lt;設定!$B$28,$A13517&gt;設定!$B$29),0,IF(AND($C13517&gt;=MAX(INDEX($C$1:$C$13701,MAX(1,ROW()-設定!$B$24)):INDEX($C$1:$C$13701,MAX(1,ROW()-1))),$C13517&gt;MAX(INDEX($C$1:$C$13701,MIN(13701,ROW()+1)):INDEX($C$1:$C$13701,MIN(13701,ROW()+設定!$B$24))),$C13517&gt;=設定!$B$32,$C13517&gt;=MAX(MIN(INDEX($C$1:$C$13701,MAX(1,ROW()-設定!$B$26)):INDEX($C$1:$C$13701,MAX(1,ROW()-1))),MIN(INDEX($C$1:$C$13701,MIN(13701,ROW()+1)):INDEX($C$1:$C$13701,MIN(13701,ROW()+設定!$B$26))))*10^(設定!$B$27/20)),1,0))</f>
        <v>0</v>
      </c>
      <c r="G13517" s="33" t="n">
        <f aca="false">$G13516+IF($F13517=1,1,0)</f>
        <v>6</v>
      </c>
      <c r="H13517" s="0" t="str">
        <f aca="false">IF($F13517=1,$G13517,"")</f>
        <v/>
      </c>
    </row>
    <row r="13518" customFormat="false" ht="15" hidden="false" customHeight="false" outlineLevel="0" collapsed="false">
      <c r="A13518" s="30"/>
      <c r="B13518" s="31"/>
      <c r="C13518" s="32" t="str">
        <f aca="false">IF($A13518="","",IF(設定!$B$21="dB",10^($B13518/20),ABS($B13518)))</f>
        <v/>
      </c>
      <c r="D13518" s="32" t="str">
        <f aca="false">IF($A13518="","",$A13518^2)</f>
        <v/>
      </c>
      <c r="E13518" s="32" t="str">
        <f aca="false">IF($A13518="","",IF($C13518&lt;=0,"",1/$C13518^2))</f>
        <v/>
      </c>
      <c r="F13518" s="33" t="n">
        <f aca="false">IF(OR(ROW()-設定!$B$30&lt;2,ROW()+設定!$B$30&gt;13701,N($A13518)&lt;=0,N(INDEX($A$2:$A$13701,MIN(13700,MAX(1,ROW()-1+設定!$B$30))))&lt;=0,$A13518&lt;設定!$B$28,$A13518&gt;設定!$B$29),0,IF(AND($C13518&gt;=MAX(INDEX($C$1:$C$13701,MAX(1,ROW()-設定!$B$24)):INDEX($C$1:$C$13701,MAX(1,ROW()-1))),$C13518&gt;MAX(INDEX($C$1:$C$13701,MIN(13701,ROW()+1)):INDEX($C$1:$C$13701,MIN(13701,ROW()+設定!$B$24))),$C13518&gt;=設定!$B$32,$C13518&gt;=MAX(MIN(INDEX($C$1:$C$13701,MAX(1,ROW()-設定!$B$26)):INDEX($C$1:$C$13701,MAX(1,ROW()-1))),MIN(INDEX($C$1:$C$13701,MIN(13701,ROW()+1)):INDEX($C$1:$C$13701,MIN(13701,ROW()+設定!$B$26))))*10^(設定!$B$27/20)),1,0))</f>
        <v>0</v>
      </c>
      <c r="G13518" s="33" t="n">
        <f aca="false">$G13517+IF($F13518=1,1,0)</f>
        <v>6</v>
      </c>
      <c r="H13518" s="0" t="str">
        <f aca="false">IF($F13518=1,$G13518,"")</f>
        <v/>
      </c>
    </row>
    <row r="13519" customFormat="false" ht="15" hidden="false" customHeight="false" outlineLevel="0" collapsed="false">
      <c r="A13519" s="30"/>
      <c r="B13519" s="31"/>
      <c r="C13519" s="32" t="str">
        <f aca="false">IF($A13519="","",IF(設定!$B$21="dB",10^($B13519/20),ABS($B13519)))</f>
        <v/>
      </c>
      <c r="D13519" s="32" t="str">
        <f aca="false">IF($A13519="","",$A13519^2)</f>
        <v/>
      </c>
      <c r="E13519" s="32" t="str">
        <f aca="false">IF($A13519="","",IF($C13519&lt;=0,"",1/$C13519^2))</f>
        <v/>
      </c>
      <c r="F13519" s="33" t="n">
        <f aca="false">IF(OR(ROW()-設定!$B$30&lt;2,ROW()+設定!$B$30&gt;13701,N($A13519)&lt;=0,N(INDEX($A$2:$A$13701,MIN(13700,MAX(1,ROW()-1+設定!$B$30))))&lt;=0,$A13519&lt;設定!$B$28,$A13519&gt;設定!$B$29),0,IF(AND($C13519&gt;=MAX(INDEX($C$1:$C$13701,MAX(1,ROW()-設定!$B$24)):INDEX($C$1:$C$13701,MAX(1,ROW()-1))),$C13519&gt;MAX(INDEX($C$1:$C$13701,MIN(13701,ROW()+1)):INDEX($C$1:$C$13701,MIN(13701,ROW()+設定!$B$24))),$C13519&gt;=設定!$B$32,$C13519&gt;=MAX(MIN(INDEX($C$1:$C$13701,MAX(1,ROW()-設定!$B$26)):INDEX($C$1:$C$13701,MAX(1,ROW()-1))),MIN(INDEX($C$1:$C$13701,MIN(13701,ROW()+1)):INDEX($C$1:$C$13701,MIN(13701,ROW()+設定!$B$26))))*10^(設定!$B$27/20)),1,0))</f>
        <v>0</v>
      </c>
      <c r="G13519" s="33" t="n">
        <f aca="false">$G13518+IF($F13519=1,1,0)</f>
        <v>6</v>
      </c>
      <c r="H13519" s="0" t="str">
        <f aca="false">IF($F13519=1,$G13519,"")</f>
        <v/>
      </c>
    </row>
    <row r="13520" customFormat="false" ht="15" hidden="false" customHeight="false" outlineLevel="0" collapsed="false">
      <c r="A13520" s="30"/>
      <c r="B13520" s="31"/>
      <c r="C13520" s="32" t="str">
        <f aca="false">IF($A13520="","",IF(設定!$B$21="dB",10^($B13520/20),ABS($B13520)))</f>
        <v/>
      </c>
      <c r="D13520" s="32" t="str">
        <f aca="false">IF($A13520="","",$A13520^2)</f>
        <v/>
      </c>
      <c r="E13520" s="32" t="str">
        <f aca="false">IF($A13520="","",IF($C13520&lt;=0,"",1/$C13520^2))</f>
        <v/>
      </c>
      <c r="F13520" s="33" t="n">
        <f aca="false">IF(OR(ROW()-設定!$B$30&lt;2,ROW()+設定!$B$30&gt;13701,N($A13520)&lt;=0,N(INDEX($A$2:$A$13701,MIN(13700,MAX(1,ROW()-1+設定!$B$30))))&lt;=0,$A13520&lt;設定!$B$28,$A13520&gt;設定!$B$29),0,IF(AND($C13520&gt;=MAX(INDEX($C$1:$C$13701,MAX(1,ROW()-設定!$B$24)):INDEX($C$1:$C$13701,MAX(1,ROW()-1))),$C13520&gt;MAX(INDEX($C$1:$C$13701,MIN(13701,ROW()+1)):INDEX($C$1:$C$13701,MIN(13701,ROW()+設定!$B$24))),$C13520&gt;=設定!$B$32,$C13520&gt;=MAX(MIN(INDEX($C$1:$C$13701,MAX(1,ROW()-設定!$B$26)):INDEX($C$1:$C$13701,MAX(1,ROW()-1))),MIN(INDEX($C$1:$C$13701,MIN(13701,ROW()+1)):INDEX($C$1:$C$13701,MIN(13701,ROW()+設定!$B$26))))*10^(設定!$B$27/20)),1,0))</f>
        <v>0</v>
      </c>
      <c r="G13520" s="33" t="n">
        <f aca="false">$G13519+IF($F13520=1,1,0)</f>
        <v>6</v>
      </c>
      <c r="H13520" s="0" t="str">
        <f aca="false">IF($F13520=1,$G13520,"")</f>
        <v/>
      </c>
    </row>
    <row r="13521" customFormat="false" ht="15" hidden="false" customHeight="false" outlineLevel="0" collapsed="false">
      <c r="A13521" s="30"/>
      <c r="B13521" s="31"/>
      <c r="C13521" s="32" t="str">
        <f aca="false">IF($A13521="","",IF(設定!$B$21="dB",10^($B13521/20),ABS($B13521)))</f>
        <v/>
      </c>
      <c r="D13521" s="32" t="str">
        <f aca="false">IF($A13521="","",$A13521^2)</f>
        <v/>
      </c>
      <c r="E13521" s="32" t="str">
        <f aca="false">IF($A13521="","",IF($C13521&lt;=0,"",1/$C13521^2))</f>
        <v/>
      </c>
      <c r="F13521" s="33" t="n">
        <f aca="false">IF(OR(ROW()-設定!$B$30&lt;2,ROW()+設定!$B$30&gt;13701,N($A13521)&lt;=0,N(INDEX($A$2:$A$13701,MIN(13700,MAX(1,ROW()-1+設定!$B$30))))&lt;=0,$A13521&lt;設定!$B$28,$A13521&gt;設定!$B$29),0,IF(AND($C13521&gt;=MAX(INDEX($C$1:$C$13701,MAX(1,ROW()-設定!$B$24)):INDEX($C$1:$C$13701,MAX(1,ROW()-1))),$C13521&gt;MAX(INDEX($C$1:$C$13701,MIN(13701,ROW()+1)):INDEX($C$1:$C$13701,MIN(13701,ROW()+設定!$B$24))),$C13521&gt;=設定!$B$32,$C13521&gt;=MAX(MIN(INDEX($C$1:$C$13701,MAX(1,ROW()-設定!$B$26)):INDEX($C$1:$C$13701,MAX(1,ROW()-1))),MIN(INDEX($C$1:$C$13701,MIN(13701,ROW()+1)):INDEX($C$1:$C$13701,MIN(13701,ROW()+設定!$B$26))))*10^(設定!$B$27/20)),1,0))</f>
        <v>0</v>
      </c>
      <c r="G13521" s="33" t="n">
        <f aca="false">$G13520+IF($F13521=1,1,0)</f>
        <v>6</v>
      </c>
      <c r="H13521" s="0" t="str">
        <f aca="false">IF($F13521=1,$G13521,"")</f>
        <v/>
      </c>
    </row>
    <row r="13522" customFormat="false" ht="15" hidden="false" customHeight="false" outlineLevel="0" collapsed="false">
      <c r="A13522" s="30"/>
      <c r="B13522" s="31"/>
      <c r="C13522" s="32" t="str">
        <f aca="false">IF($A13522="","",IF(設定!$B$21="dB",10^($B13522/20),ABS($B13522)))</f>
        <v/>
      </c>
      <c r="D13522" s="32" t="str">
        <f aca="false">IF($A13522="","",$A13522^2)</f>
        <v/>
      </c>
      <c r="E13522" s="32" t="str">
        <f aca="false">IF($A13522="","",IF($C13522&lt;=0,"",1/$C13522^2))</f>
        <v/>
      </c>
      <c r="F13522" s="33" t="n">
        <f aca="false">IF(OR(ROW()-設定!$B$30&lt;2,ROW()+設定!$B$30&gt;13701,N($A13522)&lt;=0,N(INDEX($A$2:$A$13701,MIN(13700,MAX(1,ROW()-1+設定!$B$30))))&lt;=0,$A13522&lt;設定!$B$28,$A13522&gt;設定!$B$29),0,IF(AND($C13522&gt;=MAX(INDEX($C$1:$C$13701,MAX(1,ROW()-設定!$B$24)):INDEX($C$1:$C$13701,MAX(1,ROW()-1))),$C13522&gt;MAX(INDEX($C$1:$C$13701,MIN(13701,ROW()+1)):INDEX($C$1:$C$13701,MIN(13701,ROW()+設定!$B$24))),$C13522&gt;=設定!$B$32,$C13522&gt;=MAX(MIN(INDEX($C$1:$C$13701,MAX(1,ROW()-設定!$B$26)):INDEX($C$1:$C$13701,MAX(1,ROW()-1))),MIN(INDEX($C$1:$C$13701,MIN(13701,ROW()+1)):INDEX($C$1:$C$13701,MIN(13701,ROW()+設定!$B$26))))*10^(設定!$B$27/20)),1,0))</f>
        <v>0</v>
      </c>
      <c r="G13522" s="33" t="n">
        <f aca="false">$G13521+IF($F13522=1,1,0)</f>
        <v>6</v>
      </c>
      <c r="H13522" s="0" t="str">
        <f aca="false">IF($F13522=1,$G13522,"")</f>
        <v/>
      </c>
    </row>
    <row r="13523" customFormat="false" ht="15" hidden="false" customHeight="false" outlineLevel="0" collapsed="false">
      <c r="A13523" s="30"/>
      <c r="B13523" s="31"/>
      <c r="C13523" s="32" t="str">
        <f aca="false">IF($A13523="","",IF(設定!$B$21="dB",10^($B13523/20),ABS($B13523)))</f>
        <v/>
      </c>
      <c r="D13523" s="32" t="str">
        <f aca="false">IF($A13523="","",$A13523^2)</f>
        <v/>
      </c>
      <c r="E13523" s="32" t="str">
        <f aca="false">IF($A13523="","",IF($C13523&lt;=0,"",1/$C13523^2))</f>
        <v/>
      </c>
      <c r="F13523" s="33" t="n">
        <f aca="false">IF(OR(ROW()-設定!$B$30&lt;2,ROW()+設定!$B$30&gt;13701,N($A13523)&lt;=0,N(INDEX($A$2:$A$13701,MIN(13700,MAX(1,ROW()-1+設定!$B$30))))&lt;=0,$A13523&lt;設定!$B$28,$A13523&gt;設定!$B$29),0,IF(AND($C13523&gt;=MAX(INDEX($C$1:$C$13701,MAX(1,ROW()-設定!$B$24)):INDEX($C$1:$C$13701,MAX(1,ROW()-1))),$C13523&gt;MAX(INDEX($C$1:$C$13701,MIN(13701,ROW()+1)):INDEX($C$1:$C$13701,MIN(13701,ROW()+設定!$B$24))),$C13523&gt;=設定!$B$32,$C13523&gt;=MAX(MIN(INDEX($C$1:$C$13701,MAX(1,ROW()-設定!$B$26)):INDEX($C$1:$C$13701,MAX(1,ROW()-1))),MIN(INDEX($C$1:$C$13701,MIN(13701,ROW()+1)):INDEX($C$1:$C$13701,MIN(13701,ROW()+設定!$B$26))))*10^(設定!$B$27/20)),1,0))</f>
        <v>0</v>
      </c>
      <c r="G13523" s="33" t="n">
        <f aca="false">$G13522+IF($F13523=1,1,0)</f>
        <v>6</v>
      </c>
      <c r="H13523" s="0" t="str">
        <f aca="false">IF($F13523=1,$G13523,"")</f>
        <v/>
      </c>
    </row>
    <row r="13524" customFormat="false" ht="15" hidden="false" customHeight="false" outlineLevel="0" collapsed="false">
      <c r="A13524" s="30"/>
      <c r="B13524" s="31"/>
      <c r="C13524" s="32" t="str">
        <f aca="false">IF($A13524="","",IF(設定!$B$21="dB",10^($B13524/20),ABS($B13524)))</f>
        <v/>
      </c>
      <c r="D13524" s="32" t="str">
        <f aca="false">IF($A13524="","",$A13524^2)</f>
        <v/>
      </c>
      <c r="E13524" s="32" t="str">
        <f aca="false">IF($A13524="","",IF($C13524&lt;=0,"",1/$C13524^2))</f>
        <v/>
      </c>
      <c r="F13524" s="33" t="n">
        <f aca="false">IF(OR(ROW()-設定!$B$30&lt;2,ROW()+設定!$B$30&gt;13701,N($A13524)&lt;=0,N(INDEX($A$2:$A$13701,MIN(13700,MAX(1,ROW()-1+設定!$B$30))))&lt;=0,$A13524&lt;設定!$B$28,$A13524&gt;設定!$B$29),0,IF(AND($C13524&gt;=MAX(INDEX($C$1:$C$13701,MAX(1,ROW()-設定!$B$24)):INDEX($C$1:$C$13701,MAX(1,ROW()-1))),$C13524&gt;MAX(INDEX($C$1:$C$13701,MIN(13701,ROW()+1)):INDEX($C$1:$C$13701,MIN(13701,ROW()+設定!$B$24))),$C13524&gt;=設定!$B$32,$C13524&gt;=MAX(MIN(INDEX($C$1:$C$13701,MAX(1,ROW()-設定!$B$26)):INDEX($C$1:$C$13701,MAX(1,ROW()-1))),MIN(INDEX($C$1:$C$13701,MIN(13701,ROW()+1)):INDEX($C$1:$C$13701,MIN(13701,ROW()+設定!$B$26))))*10^(設定!$B$27/20)),1,0))</f>
        <v>0</v>
      </c>
      <c r="G13524" s="33" t="n">
        <f aca="false">$G13523+IF($F13524=1,1,0)</f>
        <v>6</v>
      </c>
      <c r="H13524" s="0" t="str">
        <f aca="false">IF($F13524=1,$G13524,"")</f>
        <v/>
      </c>
    </row>
    <row r="13525" customFormat="false" ht="15" hidden="false" customHeight="false" outlineLevel="0" collapsed="false">
      <c r="A13525" s="30"/>
      <c r="B13525" s="31"/>
      <c r="C13525" s="32" t="str">
        <f aca="false">IF($A13525="","",IF(設定!$B$21="dB",10^($B13525/20),ABS($B13525)))</f>
        <v/>
      </c>
      <c r="D13525" s="32" t="str">
        <f aca="false">IF($A13525="","",$A13525^2)</f>
        <v/>
      </c>
      <c r="E13525" s="32" t="str">
        <f aca="false">IF($A13525="","",IF($C13525&lt;=0,"",1/$C13525^2))</f>
        <v/>
      </c>
      <c r="F13525" s="33" t="n">
        <f aca="false">IF(OR(ROW()-設定!$B$30&lt;2,ROW()+設定!$B$30&gt;13701,N($A13525)&lt;=0,N(INDEX($A$2:$A$13701,MIN(13700,MAX(1,ROW()-1+設定!$B$30))))&lt;=0,$A13525&lt;設定!$B$28,$A13525&gt;設定!$B$29),0,IF(AND($C13525&gt;=MAX(INDEX($C$1:$C$13701,MAX(1,ROW()-設定!$B$24)):INDEX($C$1:$C$13701,MAX(1,ROW()-1))),$C13525&gt;MAX(INDEX($C$1:$C$13701,MIN(13701,ROW()+1)):INDEX($C$1:$C$13701,MIN(13701,ROW()+設定!$B$24))),$C13525&gt;=設定!$B$32,$C13525&gt;=MAX(MIN(INDEX($C$1:$C$13701,MAX(1,ROW()-設定!$B$26)):INDEX($C$1:$C$13701,MAX(1,ROW()-1))),MIN(INDEX($C$1:$C$13701,MIN(13701,ROW()+1)):INDEX($C$1:$C$13701,MIN(13701,ROW()+設定!$B$26))))*10^(設定!$B$27/20)),1,0))</f>
        <v>0</v>
      </c>
      <c r="G13525" s="33" t="n">
        <f aca="false">$G13524+IF($F13525=1,1,0)</f>
        <v>6</v>
      </c>
      <c r="H13525" s="0" t="str">
        <f aca="false">IF($F13525=1,$G13525,"")</f>
        <v/>
      </c>
    </row>
    <row r="13526" customFormat="false" ht="15" hidden="false" customHeight="false" outlineLevel="0" collapsed="false">
      <c r="A13526" s="30"/>
      <c r="B13526" s="31"/>
      <c r="C13526" s="32" t="str">
        <f aca="false">IF($A13526="","",IF(設定!$B$21="dB",10^($B13526/20),ABS($B13526)))</f>
        <v/>
      </c>
      <c r="D13526" s="32" t="str">
        <f aca="false">IF($A13526="","",$A13526^2)</f>
        <v/>
      </c>
      <c r="E13526" s="32" t="str">
        <f aca="false">IF($A13526="","",IF($C13526&lt;=0,"",1/$C13526^2))</f>
        <v/>
      </c>
      <c r="F13526" s="33" t="n">
        <f aca="false">IF(OR(ROW()-設定!$B$30&lt;2,ROW()+設定!$B$30&gt;13701,N($A13526)&lt;=0,N(INDEX($A$2:$A$13701,MIN(13700,MAX(1,ROW()-1+設定!$B$30))))&lt;=0,$A13526&lt;設定!$B$28,$A13526&gt;設定!$B$29),0,IF(AND($C13526&gt;=MAX(INDEX($C$1:$C$13701,MAX(1,ROW()-設定!$B$24)):INDEX($C$1:$C$13701,MAX(1,ROW()-1))),$C13526&gt;MAX(INDEX($C$1:$C$13701,MIN(13701,ROW()+1)):INDEX($C$1:$C$13701,MIN(13701,ROW()+設定!$B$24))),$C13526&gt;=設定!$B$32,$C13526&gt;=MAX(MIN(INDEX($C$1:$C$13701,MAX(1,ROW()-設定!$B$26)):INDEX($C$1:$C$13701,MAX(1,ROW()-1))),MIN(INDEX($C$1:$C$13701,MIN(13701,ROW()+1)):INDEX($C$1:$C$13701,MIN(13701,ROW()+設定!$B$26))))*10^(設定!$B$27/20)),1,0))</f>
        <v>0</v>
      </c>
      <c r="G13526" s="33" t="n">
        <f aca="false">$G13525+IF($F13526=1,1,0)</f>
        <v>6</v>
      </c>
      <c r="H13526" s="0" t="str">
        <f aca="false">IF($F13526=1,$G13526,"")</f>
        <v/>
      </c>
    </row>
    <row r="13527" customFormat="false" ht="15" hidden="false" customHeight="false" outlineLevel="0" collapsed="false">
      <c r="A13527" s="30"/>
      <c r="B13527" s="31"/>
      <c r="C13527" s="32" t="str">
        <f aca="false">IF($A13527="","",IF(設定!$B$21="dB",10^($B13527/20),ABS($B13527)))</f>
        <v/>
      </c>
      <c r="D13527" s="32" t="str">
        <f aca="false">IF($A13527="","",$A13527^2)</f>
        <v/>
      </c>
      <c r="E13527" s="32" t="str">
        <f aca="false">IF($A13527="","",IF($C13527&lt;=0,"",1/$C13527^2))</f>
        <v/>
      </c>
      <c r="F13527" s="33" t="n">
        <f aca="false">IF(OR(ROW()-設定!$B$30&lt;2,ROW()+設定!$B$30&gt;13701,N($A13527)&lt;=0,N(INDEX($A$2:$A$13701,MIN(13700,MAX(1,ROW()-1+設定!$B$30))))&lt;=0,$A13527&lt;設定!$B$28,$A13527&gt;設定!$B$29),0,IF(AND($C13527&gt;=MAX(INDEX($C$1:$C$13701,MAX(1,ROW()-設定!$B$24)):INDEX($C$1:$C$13701,MAX(1,ROW()-1))),$C13527&gt;MAX(INDEX($C$1:$C$13701,MIN(13701,ROW()+1)):INDEX($C$1:$C$13701,MIN(13701,ROW()+設定!$B$24))),$C13527&gt;=設定!$B$32,$C13527&gt;=MAX(MIN(INDEX($C$1:$C$13701,MAX(1,ROW()-設定!$B$26)):INDEX($C$1:$C$13701,MAX(1,ROW()-1))),MIN(INDEX($C$1:$C$13701,MIN(13701,ROW()+1)):INDEX($C$1:$C$13701,MIN(13701,ROW()+設定!$B$26))))*10^(設定!$B$27/20)),1,0))</f>
        <v>0</v>
      </c>
      <c r="G13527" s="33" t="n">
        <f aca="false">$G13526+IF($F13527=1,1,0)</f>
        <v>6</v>
      </c>
      <c r="H13527" s="0" t="str">
        <f aca="false">IF($F13527=1,$G13527,"")</f>
        <v/>
      </c>
    </row>
    <row r="13528" customFormat="false" ht="15" hidden="false" customHeight="false" outlineLevel="0" collapsed="false">
      <c r="A13528" s="30"/>
      <c r="B13528" s="31"/>
      <c r="C13528" s="32" t="str">
        <f aca="false">IF($A13528="","",IF(設定!$B$21="dB",10^($B13528/20),ABS($B13528)))</f>
        <v/>
      </c>
      <c r="D13528" s="32" t="str">
        <f aca="false">IF($A13528="","",$A13528^2)</f>
        <v/>
      </c>
      <c r="E13528" s="32" t="str">
        <f aca="false">IF($A13528="","",IF($C13528&lt;=0,"",1/$C13528^2))</f>
        <v/>
      </c>
      <c r="F13528" s="33" t="n">
        <f aca="false">IF(OR(ROW()-設定!$B$30&lt;2,ROW()+設定!$B$30&gt;13701,N($A13528)&lt;=0,N(INDEX($A$2:$A$13701,MIN(13700,MAX(1,ROW()-1+設定!$B$30))))&lt;=0,$A13528&lt;設定!$B$28,$A13528&gt;設定!$B$29),0,IF(AND($C13528&gt;=MAX(INDEX($C$1:$C$13701,MAX(1,ROW()-設定!$B$24)):INDEX($C$1:$C$13701,MAX(1,ROW()-1))),$C13528&gt;MAX(INDEX($C$1:$C$13701,MIN(13701,ROW()+1)):INDEX($C$1:$C$13701,MIN(13701,ROW()+設定!$B$24))),$C13528&gt;=設定!$B$32,$C13528&gt;=MAX(MIN(INDEX($C$1:$C$13701,MAX(1,ROW()-設定!$B$26)):INDEX($C$1:$C$13701,MAX(1,ROW()-1))),MIN(INDEX($C$1:$C$13701,MIN(13701,ROW()+1)):INDEX($C$1:$C$13701,MIN(13701,ROW()+設定!$B$26))))*10^(設定!$B$27/20)),1,0))</f>
        <v>0</v>
      </c>
      <c r="G13528" s="33" t="n">
        <f aca="false">$G13527+IF($F13528=1,1,0)</f>
        <v>6</v>
      </c>
      <c r="H13528" s="0" t="str">
        <f aca="false">IF($F13528=1,$G13528,"")</f>
        <v/>
      </c>
    </row>
    <row r="13529" customFormat="false" ht="15" hidden="false" customHeight="false" outlineLevel="0" collapsed="false">
      <c r="A13529" s="30"/>
      <c r="B13529" s="31"/>
      <c r="C13529" s="32" t="str">
        <f aca="false">IF($A13529="","",IF(設定!$B$21="dB",10^($B13529/20),ABS($B13529)))</f>
        <v/>
      </c>
      <c r="D13529" s="32" t="str">
        <f aca="false">IF($A13529="","",$A13529^2)</f>
        <v/>
      </c>
      <c r="E13529" s="32" t="str">
        <f aca="false">IF($A13529="","",IF($C13529&lt;=0,"",1/$C13529^2))</f>
        <v/>
      </c>
      <c r="F13529" s="33" t="n">
        <f aca="false">IF(OR(ROW()-設定!$B$30&lt;2,ROW()+設定!$B$30&gt;13701,N($A13529)&lt;=0,N(INDEX($A$2:$A$13701,MIN(13700,MAX(1,ROW()-1+設定!$B$30))))&lt;=0,$A13529&lt;設定!$B$28,$A13529&gt;設定!$B$29),0,IF(AND($C13529&gt;=MAX(INDEX($C$1:$C$13701,MAX(1,ROW()-設定!$B$24)):INDEX($C$1:$C$13701,MAX(1,ROW()-1))),$C13529&gt;MAX(INDEX($C$1:$C$13701,MIN(13701,ROW()+1)):INDEX($C$1:$C$13701,MIN(13701,ROW()+設定!$B$24))),$C13529&gt;=設定!$B$32,$C13529&gt;=MAX(MIN(INDEX($C$1:$C$13701,MAX(1,ROW()-設定!$B$26)):INDEX($C$1:$C$13701,MAX(1,ROW()-1))),MIN(INDEX($C$1:$C$13701,MIN(13701,ROW()+1)):INDEX($C$1:$C$13701,MIN(13701,ROW()+設定!$B$26))))*10^(設定!$B$27/20)),1,0))</f>
        <v>0</v>
      </c>
      <c r="G13529" s="33" t="n">
        <f aca="false">$G13528+IF($F13529=1,1,0)</f>
        <v>6</v>
      </c>
      <c r="H13529" s="0" t="str">
        <f aca="false">IF($F13529=1,$G13529,"")</f>
        <v/>
      </c>
    </row>
    <row r="13530" customFormat="false" ht="15" hidden="false" customHeight="false" outlineLevel="0" collapsed="false">
      <c r="A13530" s="30"/>
      <c r="B13530" s="31"/>
      <c r="C13530" s="32" t="str">
        <f aca="false">IF($A13530="","",IF(設定!$B$21="dB",10^($B13530/20),ABS($B13530)))</f>
        <v/>
      </c>
      <c r="D13530" s="32" t="str">
        <f aca="false">IF($A13530="","",$A13530^2)</f>
        <v/>
      </c>
      <c r="E13530" s="32" t="str">
        <f aca="false">IF($A13530="","",IF($C13530&lt;=0,"",1/$C13530^2))</f>
        <v/>
      </c>
      <c r="F13530" s="33" t="n">
        <f aca="false">IF(OR(ROW()-設定!$B$30&lt;2,ROW()+設定!$B$30&gt;13701,N($A13530)&lt;=0,N(INDEX($A$2:$A$13701,MIN(13700,MAX(1,ROW()-1+設定!$B$30))))&lt;=0,$A13530&lt;設定!$B$28,$A13530&gt;設定!$B$29),0,IF(AND($C13530&gt;=MAX(INDEX($C$1:$C$13701,MAX(1,ROW()-設定!$B$24)):INDEX($C$1:$C$13701,MAX(1,ROW()-1))),$C13530&gt;MAX(INDEX($C$1:$C$13701,MIN(13701,ROW()+1)):INDEX($C$1:$C$13701,MIN(13701,ROW()+設定!$B$24))),$C13530&gt;=設定!$B$32,$C13530&gt;=MAX(MIN(INDEX($C$1:$C$13701,MAX(1,ROW()-設定!$B$26)):INDEX($C$1:$C$13701,MAX(1,ROW()-1))),MIN(INDEX($C$1:$C$13701,MIN(13701,ROW()+1)):INDEX($C$1:$C$13701,MIN(13701,ROW()+設定!$B$26))))*10^(設定!$B$27/20)),1,0))</f>
        <v>0</v>
      </c>
      <c r="G13530" s="33" t="n">
        <f aca="false">$G13529+IF($F13530=1,1,0)</f>
        <v>6</v>
      </c>
      <c r="H13530" s="0" t="str">
        <f aca="false">IF($F13530=1,$G13530,"")</f>
        <v/>
      </c>
    </row>
    <row r="13531" customFormat="false" ht="15" hidden="false" customHeight="false" outlineLevel="0" collapsed="false">
      <c r="A13531" s="30"/>
      <c r="B13531" s="31"/>
      <c r="C13531" s="32" t="str">
        <f aca="false">IF($A13531="","",IF(設定!$B$21="dB",10^($B13531/20),ABS($B13531)))</f>
        <v/>
      </c>
      <c r="D13531" s="32" t="str">
        <f aca="false">IF($A13531="","",$A13531^2)</f>
        <v/>
      </c>
      <c r="E13531" s="32" t="str">
        <f aca="false">IF($A13531="","",IF($C13531&lt;=0,"",1/$C13531^2))</f>
        <v/>
      </c>
      <c r="F13531" s="33" t="n">
        <f aca="false">IF(OR(ROW()-設定!$B$30&lt;2,ROW()+設定!$B$30&gt;13701,N($A13531)&lt;=0,N(INDEX($A$2:$A$13701,MIN(13700,MAX(1,ROW()-1+設定!$B$30))))&lt;=0,$A13531&lt;設定!$B$28,$A13531&gt;設定!$B$29),0,IF(AND($C13531&gt;=MAX(INDEX($C$1:$C$13701,MAX(1,ROW()-設定!$B$24)):INDEX($C$1:$C$13701,MAX(1,ROW()-1))),$C13531&gt;MAX(INDEX($C$1:$C$13701,MIN(13701,ROW()+1)):INDEX($C$1:$C$13701,MIN(13701,ROW()+設定!$B$24))),$C13531&gt;=設定!$B$32,$C13531&gt;=MAX(MIN(INDEX($C$1:$C$13701,MAX(1,ROW()-設定!$B$26)):INDEX($C$1:$C$13701,MAX(1,ROW()-1))),MIN(INDEX($C$1:$C$13701,MIN(13701,ROW()+1)):INDEX($C$1:$C$13701,MIN(13701,ROW()+設定!$B$26))))*10^(設定!$B$27/20)),1,0))</f>
        <v>0</v>
      </c>
      <c r="G13531" s="33" t="n">
        <f aca="false">$G13530+IF($F13531=1,1,0)</f>
        <v>6</v>
      </c>
      <c r="H13531" s="0" t="str">
        <f aca="false">IF($F13531=1,$G13531,"")</f>
        <v/>
      </c>
    </row>
    <row r="13532" customFormat="false" ht="15" hidden="false" customHeight="false" outlineLevel="0" collapsed="false">
      <c r="A13532" s="30"/>
      <c r="B13532" s="31"/>
      <c r="C13532" s="32" t="str">
        <f aca="false">IF($A13532="","",IF(設定!$B$21="dB",10^($B13532/20),ABS($B13532)))</f>
        <v/>
      </c>
      <c r="D13532" s="32" t="str">
        <f aca="false">IF($A13532="","",$A13532^2)</f>
        <v/>
      </c>
      <c r="E13532" s="32" t="str">
        <f aca="false">IF($A13532="","",IF($C13532&lt;=0,"",1/$C13532^2))</f>
        <v/>
      </c>
      <c r="F13532" s="33" t="n">
        <f aca="false">IF(OR(ROW()-設定!$B$30&lt;2,ROW()+設定!$B$30&gt;13701,N($A13532)&lt;=0,N(INDEX($A$2:$A$13701,MIN(13700,MAX(1,ROW()-1+設定!$B$30))))&lt;=0,$A13532&lt;設定!$B$28,$A13532&gt;設定!$B$29),0,IF(AND($C13532&gt;=MAX(INDEX($C$1:$C$13701,MAX(1,ROW()-設定!$B$24)):INDEX($C$1:$C$13701,MAX(1,ROW()-1))),$C13532&gt;MAX(INDEX($C$1:$C$13701,MIN(13701,ROW()+1)):INDEX($C$1:$C$13701,MIN(13701,ROW()+設定!$B$24))),$C13532&gt;=設定!$B$32,$C13532&gt;=MAX(MIN(INDEX($C$1:$C$13701,MAX(1,ROW()-設定!$B$26)):INDEX($C$1:$C$13701,MAX(1,ROW()-1))),MIN(INDEX($C$1:$C$13701,MIN(13701,ROW()+1)):INDEX($C$1:$C$13701,MIN(13701,ROW()+設定!$B$26))))*10^(設定!$B$27/20)),1,0))</f>
        <v>0</v>
      </c>
      <c r="G13532" s="33" t="n">
        <f aca="false">$G13531+IF($F13532=1,1,0)</f>
        <v>6</v>
      </c>
      <c r="H13532" s="0" t="str">
        <f aca="false">IF($F13532=1,$G13532,"")</f>
        <v/>
      </c>
    </row>
    <row r="13533" customFormat="false" ht="15" hidden="false" customHeight="false" outlineLevel="0" collapsed="false">
      <c r="A13533" s="30"/>
      <c r="B13533" s="31"/>
      <c r="C13533" s="32" t="str">
        <f aca="false">IF($A13533="","",IF(設定!$B$21="dB",10^($B13533/20),ABS($B13533)))</f>
        <v/>
      </c>
      <c r="D13533" s="32" t="str">
        <f aca="false">IF($A13533="","",$A13533^2)</f>
        <v/>
      </c>
      <c r="E13533" s="32" t="str">
        <f aca="false">IF($A13533="","",IF($C13533&lt;=0,"",1/$C13533^2))</f>
        <v/>
      </c>
      <c r="F13533" s="33" t="n">
        <f aca="false">IF(OR(ROW()-設定!$B$30&lt;2,ROW()+設定!$B$30&gt;13701,N($A13533)&lt;=0,N(INDEX($A$2:$A$13701,MIN(13700,MAX(1,ROW()-1+設定!$B$30))))&lt;=0,$A13533&lt;設定!$B$28,$A13533&gt;設定!$B$29),0,IF(AND($C13533&gt;=MAX(INDEX($C$1:$C$13701,MAX(1,ROW()-設定!$B$24)):INDEX($C$1:$C$13701,MAX(1,ROW()-1))),$C13533&gt;MAX(INDEX($C$1:$C$13701,MIN(13701,ROW()+1)):INDEX($C$1:$C$13701,MIN(13701,ROW()+設定!$B$24))),$C13533&gt;=設定!$B$32,$C13533&gt;=MAX(MIN(INDEX($C$1:$C$13701,MAX(1,ROW()-設定!$B$26)):INDEX($C$1:$C$13701,MAX(1,ROW()-1))),MIN(INDEX($C$1:$C$13701,MIN(13701,ROW()+1)):INDEX($C$1:$C$13701,MIN(13701,ROW()+設定!$B$26))))*10^(設定!$B$27/20)),1,0))</f>
        <v>0</v>
      </c>
      <c r="G13533" s="33" t="n">
        <f aca="false">$G13532+IF($F13533=1,1,0)</f>
        <v>6</v>
      </c>
      <c r="H13533" s="0" t="str">
        <f aca="false">IF($F13533=1,$G13533,"")</f>
        <v/>
      </c>
    </row>
    <row r="13534" customFormat="false" ht="15" hidden="false" customHeight="false" outlineLevel="0" collapsed="false">
      <c r="A13534" s="30"/>
      <c r="B13534" s="31"/>
      <c r="C13534" s="32" t="str">
        <f aca="false">IF($A13534="","",IF(設定!$B$21="dB",10^($B13534/20),ABS($B13534)))</f>
        <v/>
      </c>
      <c r="D13534" s="32" t="str">
        <f aca="false">IF($A13534="","",$A13534^2)</f>
        <v/>
      </c>
      <c r="E13534" s="32" t="str">
        <f aca="false">IF($A13534="","",IF($C13534&lt;=0,"",1/$C13534^2))</f>
        <v/>
      </c>
      <c r="F13534" s="33" t="n">
        <f aca="false">IF(OR(ROW()-設定!$B$30&lt;2,ROW()+設定!$B$30&gt;13701,N($A13534)&lt;=0,N(INDEX($A$2:$A$13701,MIN(13700,MAX(1,ROW()-1+設定!$B$30))))&lt;=0,$A13534&lt;設定!$B$28,$A13534&gt;設定!$B$29),0,IF(AND($C13534&gt;=MAX(INDEX($C$1:$C$13701,MAX(1,ROW()-設定!$B$24)):INDEX($C$1:$C$13701,MAX(1,ROW()-1))),$C13534&gt;MAX(INDEX($C$1:$C$13701,MIN(13701,ROW()+1)):INDEX($C$1:$C$13701,MIN(13701,ROW()+設定!$B$24))),$C13534&gt;=設定!$B$32,$C13534&gt;=MAX(MIN(INDEX($C$1:$C$13701,MAX(1,ROW()-設定!$B$26)):INDEX($C$1:$C$13701,MAX(1,ROW()-1))),MIN(INDEX($C$1:$C$13701,MIN(13701,ROW()+1)):INDEX($C$1:$C$13701,MIN(13701,ROW()+設定!$B$26))))*10^(設定!$B$27/20)),1,0))</f>
        <v>0</v>
      </c>
      <c r="G13534" s="33" t="n">
        <f aca="false">$G13533+IF($F13534=1,1,0)</f>
        <v>6</v>
      </c>
      <c r="H13534" s="0" t="str">
        <f aca="false">IF($F13534=1,$G13534,"")</f>
        <v/>
      </c>
    </row>
    <row r="13535" customFormat="false" ht="15" hidden="false" customHeight="false" outlineLevel="0" collapsed="false">
      <c r="A13535" s="30"/>
      <c r="B13535" s="31"/>
      <c r="C13535" s="32" t="str">
        <f aca="false">IF($A13535="","",IF(設定!$B$21="dB",10^($B13535/20),ABS($B13535)))</f>
        <v/>
      </c>
      <c r="D13535" s="32" t="str">
        <f aca="false">IF($A13535="","",$A13535^2)</f>
        <v/>
      </c>
      <c r="E13535" s="32" t="str">
        <f aca="false">IF($A13535="","",IF($C13535&lt;=0,"",1/$C13535^2))</f>
        <v/>
      </c>
      <c r="F13535" s="33" t="n">
        <f aca="false">IF(OR(ROW()-設定!$B$30&lt;2,ROW()+設定!$B$30&gt;13701,N($A13535)&lt;=0,N(INDEX($A$2:$A$13701,MIN(13700,MAX(1,ROW()-1+設定!$B$30))))&lt;=0,$A13535&lt;設定!$B$28,$A13535&gt;設定!$B$29),0,IF(AND($C13535&gt;=MAX(INDEX($C$1:$C$13701,MAX(1,ROW()-設定!$B$24)):INDEX($C$1:$C$13701,MAX(1,ROW()-1))),$C13535&gt;MAX(INDEX($C$1:$C$13701,MIN(13701,ROW()+1)):INDEX($C$1:$C$13701,MIN(13701,ROW()+設定!$B$24))),$C13535&gt;=設定!$B$32,$C13535&gt;=MAX(MIN(INDEX($C$1:$C$13701,MAX(1,ROW()-設定!$B$26)):INDEX($C$1:$C$13701,MAX(1,ROW()-1))),MIN(INDEX($C$1:$C$13701,MIN(13701,ROW()+1)):INDEX($C$1:$C$13701,MIN(13701,ROW()+設定!$B$26))))*10^(設定!$B$27/20)),1,0))</f>
        <v>0</v>
      </c>
      <c r="G13535" s="33" t="n">
        <f aca="false">$G13534+IF($F13535=1,1,0)</f>
        <v>6</v>
      </c>
      <c r="H13535" s="0" t="str">
        <f aca="false">IF($F13535=1,$G13535,"")</f>
        <v/>
      </c>
    </row>
    <row r="13536" customFormat="false" ht="15" hidden="false" customHeight="false" outlineLevel="0" collapsed="false">
      <c r="A13536" s="30"/>
      <c r="B13536" s="31"/>
      <c r="C13536" s="32" t="str">
        <f aca="false">IF($A13536="","",IF(設定!$B$21="dB",10^($B13536/20),ABS($B13536)))</f>
        <v/>
      </c>
      <c r="D13536" s="32" t="str">
        <f aca="false">IF($A13536="","",$A13536^2)</f>
        <v/>
      </c>
      <c r="E13536" s="32" t="str">
        <f aca="false">IF($A13536="","",IF($C13536&lt;=0,"",1/$C13536^2))</f>
        <v/>
      </c>
      <c r="F13536" s="33" t="n">
        <f aca="false">IF(OR(ROW()-設定!$B$30&lt;2,ROW()+設定!$B$30&gt;13701,N($A13536)&lt;=0,N(INDEX($A$2:$A$13701,MIN(13700,MAX(1,ROW()-1+設定!$B$30))))&lt;=0,$A13536&lt;設定!$B$28,$A13536&gt;設定!$B$29),0,IF(AND($C13536&gt;=MAX(INDEX($C$1:$C$13701,MAX(1,ROW()-設定!$B$24)):INDEX($C$1:$C$13701,MAX(1,ROW()-1))),$C13536&gt;MAX(INDEX($C$1:$C$13701,MIN(13701,ROW()+1)):INDEX($C$1:$C$13701,MIN(13701,ROW()+設定!$B$24))),$C13536&gt;=設定!$B$32,$C13536&gt;=MAX(MIN(INDEX($C$1:$C$13701,MAX(1,ROW()-設定!$B$26)):INDEX($C$1:$C$13701,MAX(1,ROW()-1))),MIN(INDEX($C$1:$C$13701,MIN(13701,ROW()+1)):INDEX($C$1:$C$13701,MIN(13701,ROW()+設定!$B$26))))*10^(設定!$B$27/20)),1,0))</f>
        <v>0</v>
      </c>
      <c r="G13536" s="33" t="n">
        <f aca="false">$G13535+IF($F13536=1,1,0)</f>
        <v>6</v>
      </c>
      <c r="H13536" s="0" t="str">
        <f aca="false">IF($F13536=1,$G13536,"")</f>
        <v/>
      </c>
    </row>
    <row r="13537" customFormat="false" ht="15" hidden="false" customHeight="false" outlineLevel="0" collapsed="false">
      <c r="A13537" s="30"/>
      <c r="B13537" s="31"/>
      <c r="C13537" s="32" t="str">
        <f aca="false">IF($A13537="","",IF(設定!$B$21="dB",10^($B13537/20),ABS($B13537)))</f>
        <v/>
      </c>
      <c r="D13537" s="32" t="str">
        <f aca="false">IF($A13537="","",$A13537^2)</f>
        <v/>
      </c>
      <c r="E13537" s="32" t="str">
        <f aca="false">IF($A13537="","",IF($C13537&lt;=0,"",1/$C13537^2))</f>
        <v/>
      </c>
      <c r="F13537" s="33" t="n">
        <f aca="false">IF(OR(ROW()-設定!$B$30&lt;2,ROW()+設定!$B$30&gt;13701,N($A13537)&lt;=0,N(INDEX($A$2:$A$13701,MIN(13700,MAX(1,ROW()-1+設定!$B$30))))&lt;=0,$A13537&lt;設定!$B$28,$A13537&gt;設定!$B$29),0,IF(AND($C13537&gt;=MAX(INDEX($C$1:$C$13701,MAX(1,ROW()-設定!$B$24)):INDEX($C$1:$C$13701,MAX(1,ROW()-1))),$C13537&gt;MAX(INDEX($C$1:$C$13701,MIN(13701,ROW()+1)):INDEX($C$1:$C$13701,MIN(13701,ROW()+設定!$B$24))),$C13537&gt;=設定!$B$32,$C13537&gt;=MAX(MIN(INDEX($C$1:$C$13701,MAX(1,ROW()-設定!$B$26)):INDEX($C$1:$C$13701,MAX(1,ROW()-1))),MIN(INDEX($C$1:$C$13701,MIN(13701,ROW()+1)):INDEX($C$1:$C$13701,MIN(13701,ROW()+設定!$B$26))))*10^(設定!$B$27/20)),1,0))</f>
        <v>0</v>
      </c>
      <c r="G13537" s="33" t="n">
        <f aca="false">$G13536+IF($F13537=1,1,0)</f>
        <v>6</v>
      </c>
      <c r="H13537" s="0" t="str">
        <f aca="false">IF($F13537=1,$G13537,"")</f>
        <v/>
      </c>
    </row>
    <row r="13538" customFormat="false" ht="15" hidden="false" customHeight="false" outlineLevel="0" collapsed="false">
      <c r="A13538" s="30"/>
      <c r="B13538" s="31"/>
      <c r="C13538" s="32" t="str">
        <f aca="false">IF($A13538="","",IF(設定!$B$21="dB",10^($B13538/20),ABS($B13538)))</f>
        <v/>
      </c>
      <c r="D13538" s="32" t="str">
        <f aca="false">IF($A13538="","",$A13538^2)</f>
        <v/>
      </c>
      <c r="E13538" s="32" t="str">
        <f aca="false">IF($A13538="","",IF($C13538&lt;=0,"",1/$C13538^2))</f>
        <v/>
      </c>
      <c r="F13538" s="33" t="n">
        <f aca="false">IF(OR(ROW()-設定!$B$30&lt;2,ROW()+設定!$B$30&gt;13701,N($A13538)&lt;=0,N(INDEX($A$2:$A$13701,MIN(13700,MAX(1,ROW()-1+設定!$B$30))))&lt;=0,$A13538&lt;設定!$B$28,$A13538&gt;設定!$B$29),0,IF(AND($C13538&gt;=MAX(INDEX($C$1:$C$13701,MAX(1,ROW()-設定!$B$24)):INDEX($C$1:$C$13701,MAX(1,ROW()-1))),$C13538&gt;MAX(INDEX($C$1:$C$13701,MIN(13701,ROW()+1)):INDEX($C$1:$C$13701,MIN(13701,ROW()+設定!$B$24))),$C13538&gt;=設定!$B$32,$C13538&gt;=MAX(MIN(INDEX($C$1:$C$13701,MAX(1,ROW()-設定!$B$26)):INDEX($C$1:$C$13701,MAX(1,ROW()-1))),MIN(INDEX($C$1:$C$13701,MIN(13701,ROW()+1)):INDEX($C$1:$C$13701,MIN(13701,ROW()+設定!$B$26))))*10^(設定!$B$27/20)),1,0))</f>
        <v>0</v>
      </c>
      <c r="G13538" s="33" t="n">
        <f aca="false">$G13537+IF($F13538=1,1,0)</f>
        <v>6</v>
      </c>
      <c r="H13538" s="0" t="str">
        <f aca="false">IF($F13538=1,$G13538,"")</f>
        <v/>
      </c>
    </row>
    <row r="13539" customFormat="false" ht="15" hidden="false" customHeight="false" outlineLevel="0" collapsed="false">
      <c r="A13539" s="30"/>
      <c r="B13539" s="31"/>
      <c r="C13539" s="32" t="str">
        <f aca="false">IF($A13539="","",IF(設定!$B$21="dB",10^($B13539/20),ABS($B13539)))</f>
        <v/>
      </c>
      <c r="D13539" s="32" t="str">
        <f aca="false">IF($A13539="","",$A13539^2)</f>
        <v/>
      </c>
      <c r="E13539" s="32" t="str">
        <f aca="false">IF($A13539="","",IF($C13539&lt;=0,"",1/$C13539^2))</f>
        <v/>
      </c>
      <c r="F13539" s="33" t="n">
        <f aca="false">IF(OR(ROW()-設定!$B$30&lt;2,ROW()+設定!$B$30&gt;13701,N($A13539)&lt;=0,N(INDEX($A$2:$A$13701,MIN(13700,MAX(1,ROW()-1+設定!$B$30))))&lt;=0,$A13539&lt;設定!$B$28,$A13539&gt;設定!$B$29),0,IF(AND($C13539&gt;=MAX(INDEX($C$1:$C$13701,MAX(1,ROW()-設定!$B$24)):INDEX($C$1:$C$13701,MAX(1,ROW()-1))),$C13539&gt;MAX(INDEX($C$1:$C$13701,MIN(13701,ROW()+1)):INDEX($C$1:$C$13701,MIN(13701,ROW()+設定!$B$24))),$C13539&gt;=設定!$B$32,$C13539&gt;=MAX(MIN(INDEX($C$1:$C$13701,MAX(1,ROW()-設定!$B$26)):INDEX($C$1:$C$13701,MAX(1,ROW()-1))),MIN(INDEX($C$1:$C$13701,MIN(13701,ROW()+1)):INDEX($C$1:$C$13701,MIN(13701,ROW()+設定!$B$26))))*10^(設定!$B$27/20)),1,0))</f>
        <v>0</v>
      </c>
      <c r="G13539" s="33" t="n">
        <f aca="false">$G13538+IF($F13539=1,1,0)</f>
        <v>6</v>
      </c>
      <c r="H13539" s="0" t="str">
        <f aca="false">IF($F13539=1,$G13539,"")</f>
        <v/>
      </c>
    </row>
    <row r="13540" customFormat="false" ht="15" hidden="false" customHeight="false" outlineLevel="0" collapsed="false">
      <c r="A13540" s="30"/>
      <c r="B13540" s="31"/>
      <c r="C13540" s="32" t="str">
        <f aca="false">IF($A13540="","",IF(設定!$B$21="dB",10^($B13540/20),ABS($B13540)))</f>
        <v/>
      </c>
      <c r="D13540" s="32" t="str">
        <f aca="false">IF($A13540="","",$A13540^2)</f>
        <v/>
      </c>
      <c r="E13540" s="32" t="str">
        <f aca="false">IF($A13540="","",IF($C13540&lt;=0,"",1/$C13540^2))</f>
        <v/>
      </c>
      <c r="F13540" s="33" t="n">
        <f aca="false">IF(OR(ROW()-設定!$B$30&lt;2,ROW()+設定!$B$30&gt;13701,N($A13540)&lt;=0,N(INDEX($A$2:$A$13701,MIN(13700,MAX(1,ROW()-1+設定!$B$30))))&lt;=0,$A13540&lt;設定!$B$28,$A13540&gt;設定!$B$29),0,IF(AND($C13540&gt;=MAX(INDEX($C$1:$C$13701,MAX(1,ROW()-設定!$B$24)):INDEX($C$1:$C$13701,MAX(1,ROW()-1))),$C13540&gt;MAX(INDEX($C$1:$C$13701,MIN(13701,ROW()+1)):INDEX($C$1:$C$13701,MIN(13701,ROW()+設定!$B$24))),$C13540&gt;=設定!$B$32,$C13540&gt;=MAX(MIN(INDEX($C$1:$C$13701,MAX(1,ROW()-設定!$B$26)):INDEX($C$1:$C$13701,MAX(1,ROW()-1))),MIN(INDEX($C$1:$C$13701,MIN(13701,ROW()+1)):INDEX($C$1:$C$13701,MIN(13701,ROW()+設定!$B$26))))*10^(設定!$B$27/20)),1,0))</f>
        <v>0</v>
      </c>
      <c r="G13540" s="33" t="n">
        <f aca="false">$G13539+IF($F13540=1,1,0)</f>
        <v>6</v>
      </c>
      <c r="H13540" s="0" t="str">
        <f aca="false">IF($F13540=1,$G13540,"")</f>
        <v/>
      </c>
    </row>
    <row r="13541" customFormat="false" ht="15" hidden="false" customHeight="false" outlineLevel="0" collapsed="false">
      <c r="A13541" s="30"/>
      <c r="B13541" s="31"/>
      <c r="C13541" s="32" t="str">
        <f aca="false">IF($A13541="","",IF(設定!$B$21="dB",10^($B13541/20),ABS($B13541)))</f>
        <v/>
      </c>
      <c r="D13541" s="32" t="str">
        <f aca="false">IF($A13541="","",$A13541^2)</f>
        <v/>
      </c>
      <c r="E13541" s="32" t="str">
        <f aca="false">IF($A13541="","",IF($C13541&lt;=0,"",1/$C13541^2))</f>
        <v/>
      </c>
      <c r="F13541" s="33" t="n">
        <f aca="false">IF(OR(ROW()-設定!$B$30&lt;2,ROW()+設定!$B$30&gt;13701,N($A13541)&lt;=0,N(INDEX($A$2:$A$13701,MIN(13700,MAX(1,ROW()-1+設定!$B$30))))&lt;=0,$A13541&lt;設定!$B$28,$A13541&gt;設定!$B$29),0,IF(AND($C13541&gt;=MAX(INDEX($C$1:$C$13701,MAX(1,ROW()-設定!$B$24)):INDEX($C$1:$C$13701,MAX(1,ROW()-1))),$C13541&gt;MAX(INDEX($C$1:$C$13701,MIN(13701,ROW()+1)):INDEX($C$1:$C$13701,MIN(13701,ROW()+設定!$B$24))),$C13541&gt;=設定!$B$32,$C13541&gt;=MAX(MIN(INDEX($C$1:$C$13701,MAX(1,ROW()-設定!$B$26)):INDEX($C$1:$C$13701,MAX(1,ROW()-1))),MIN(INDEX($C$1:$C$13701,MIN(13701,ROW()+1)):INDEX($C$1:$C$13701,MIN(13701,ROW()+設定!$B$26))))*10^(設定!$B$27/20)),1,0))</f>
        <v>0</v>
      </c>
      <c r="G13541" s="33" t="n">
        <f aca="false">$G13540+IF($F13541=1,1,0)</f>
        <v>6</v>
      </c>
      <c r="H13541" s="0" t="str">
        <f aca="false">IF($F13541=1,$G13541,"")</f>
        <v/>
      </c>
    </row>
    <row r="13542" customFormat="false" ht="15" hidden="false" customHeight="false" outlineLevel="0" collapsed="false">
      <c r="A13542" s="30"/>
      <c r="B13542" s="31"/>
      <c r="C13542" s="32" t="str">
        <f aca="false">IF($A13542="","",IF(設定!$B$21="dB",10^($B13542/20),ABS($B13542)))</f>
        <v/>
      </c>
      <c r="D13542" s="32" t="str">
        <f aca="false">IF($A13542="","",$A13542^2)</f>
        <v/>
      </c>
      <c r="E13542" s="32" t="str">
        <f aca="false">IF($A13542="","",IF($C13542&lt;=0,"",1/$C13542^2))</f>
        <v/>
      </c>
      <c r="F13542" s="33" t="n">
        <f aca="false">IF(OR(ROW()-設定!$B$30&lt;2,ROW()+設定!$B$30&gt;13701,N($A13542)&lt;=0,N(INDEX($A$2:$A$13701,MIN(13700,MAX(1,ROW()-1+設定!$B$30))))&lt;=0,$A13542&lt;設定!$B$28,$A13542&gt;設定!$B$29),0,IF(AND($C13542&gt;=MAX(INDEX($C$1:$C$13701,MAX(1,ROW()-設定!$B$24)):INDEX($C$1:$C$13701,MAX(1,ROW()-1))),$C13542&gt;MAX(INDEX($C$1:$C$13701,MIN(13701,ROW()+1)):INDEX($C$1:$C$13701,MIN(13701,ROW()+設定!$B$24))),$C13542&gt;=設定!$B$32,$C13542&gt;=MAX(MIN(INDEX($C$1:$C$13701,MAX(1,ROW()-設定!$B$26)):INDEX($C$1:$C$13701,MAX(1,ROW()-1))),MIN(INDEX($C$1:$C$13701,MIN(13701,ROW()+1)):INDEX($C$1:$C$13701,MIN(13701,ROW()+設定!$B$26))))*10^(設定!$B$27/20)),1,0))</f>
        <v>0</v>
      </c>
      <c r="G13542" s="33" t="n">
        <f aca="false">$G13541+IF($F13542=1,1,0)</f>
        <v>6</v>
      </c>
      <c r="H13542" s="0" t="str">
        <f aca="false">IF($F13542=1,$G13542,"")</f>
        <v/>
      </c>
    </row>
    <row r="13543" customFormat="false" ht="15" hidden="false" customHeight="false" outlineLevel="0" collapsed="false">
      <c r="A13543" s="30"/>
      <c r="B13543" s="31"/>
      <c r="C13543" s="32" t="str">
        <f aca="false">IF($A13543="","",IF(設定!$B$21="dB",10^($B13543/20),ABS($B13543)))</f>
        <v/>
      </c>
      <c r="D13543" s="32" t="str">
        <f aca="false">IF($A13543="","",$A13543^2)</f>
        <v/>
      </c>
      <c r="E13543" s="32" t="str">
        <f aca="false">IF($A13543="","",IF($C13543&lt;=0,"",1/$C13543^2))</f>
        <v/>
      </c>
      <c r="F13543" s="33" t="n">
        <f aca="false">IF(OR(ROW()-設定!$B$30&lt;2,ROW()+設定!$B$30&gt;13701,N($A13543)&lt;=0,N(INDEX($A$2:$A$13701,MIN(13700,MAX(1,ROW()-1+設定!$B$30))))&lt;=0,$A13543&lt;設定!$B$28,$A13543&gt;設定!$B$29),0,IF(AND($C13543&gt;=MAX(INDEX($C$1:$C$13701,MAX(1,ROW()-設定!$B$24)):INDEX($C$1:$C$13701,MAX(1,ROW()-1))),$C13543&gt;MAX(INDEX($C$1:$C$13701,MIN(13701,ROW()+1)):INDEX($C$1:$C$13701,MIN(13701,ROW()+設定!$B$24))),$C13543&gt;=設定!$B$32,$C13543&gt;=MAX(MIN(INDEX($C$1:$C$13701,MAX(1,ROW()-設定!$B$26)):INDEX($C$1:$C$13701,MAX(1,ROW()-1))),MIN(INDEX($C$1:$C$13701,MIN(13701,ROW()+1)):INDEX($C$1:$C$13701,MIN(13701,ROW()+設定!$B$26))))*10^(設定!$B$27/20)),1,0))</f>
        <v>0</v>
      </c>
      <c r="G13543" s="33" t="n">
        <f aca="false">$G13542+IF($F13543=1,1,0)</f>
        <v>6</v>
      </c>
      <c r="H13543" s="0" t="str">
        <f aca="false">IF($F13543=1,$G13543,"")</f>
        <v/>
      </c>
    </row>
    <row r="13544" customFormat="false" ht="15" hidden="false" customHeight="false" outlineLevel="0" collapsed="false">
      <c r="A13544" s="30"/>
      <c r="B13544" s="31"/>
      <c r="C13544" s="32" t="str">
        <f aca="false">IF($A13544="","",IF(設定!$B$21="dB",10^($B13544/20),ABS($B13544)))</f>
        <v/>
      </c>
      <c r="D13544" s="32" t="str">
        <f aca="false">IF($A13544="","",$A13544^2)</f>
        <v/>
      </c>
      <c r="E13544" s="32" t="str">
        <f aca="false">IF($A13544="","",IF($C13544&lt;=0,"",1/$C13544^2))</f>
        <v/>
      </c>
      <c r="F13544" s="33" t="n">
        <f aca="false">IF(OR(ROW()-設定!$B$30&lt;2,ROW()+設定!$B$30&gt;13701,N($A13544)&lt;=0,N(INDEX($A$2:$A$13701,MIN(13700,MAX(1,ROW()-1+設定!$B$30))))&lt;=0,$A13544&lt;設定!$B$28,$A13544&gt;設定!$B$29),0,IF(AND($C13544&gt;=MAX(INDEX($C$1:$C$13701,MAX(1,ROW()-設定!$B$24)):INDEX($C$1:$C$13701,MAX(1,ROW()-1))),$C13544&gt;MAX(INDEX($C$1:$C$13701,MIN(13701,ROW()+1)):INDEX($C$1:$C$13701,MIN(13701,ROW()+設定!$B$24))),$C13544&gt;=設定!$B$32,$C13544&gt;=MAX(MIN(INDEX($C$1:$C$13701,MAX(1,ROW()-設定!$B$26)):INDEX($C$1:$C$13701,MAX(1,ROW()-1))),MIN(INDEX($C$1:$C$13701,MIN(13701,ROW()+1)):INDEX($C$1:$C$13701,MIN(13701,ROW()+設定!$B$26))))*10^(設定!$B$27/20)),1,0))</f>
        <v>0</v>
      </c>
      <c r="G13544" s="33" t="n">
        <f aca="false">$G13543+IF($F13544=1,1,0)</f>
        <v>6</v>
      </c>
      <c r="H13544" s="0" t="str">
        <f aca="false">IF($F13544=1,$G13544,"")</f>
        <v/>
      </c>
    </row>
    <row r="13545" customFormat="false" ht="15" hidden="false" customHeight="false" outlineLevel="0" collapsed="false">
      <c r="A13545" s="30"/>
      <c r="B13545" s="31"/>
      <c r="C13545" s="32" t="str">
        <f aca="false">IF($A13545="","",IF(設定!$B$21="dB",10^($B13545/20),ABS($B13545)))</f>
        <v/>
      </c>
      <c r="D13545" s="32" t="str">
        <f aca="false">IF($A13545="","",$A13545^2)</f>
        <v/>
      </c>
      <c r="E13545" s="32" t="str">
        <f aca="false">IF($A13545="","",IF($C13545&lt;=0,"",1/$C13545^2))</f>
        <v/>
      </c>
      <c r="F13545" s="33" t="n">
        <f aca="false">IF(OR(ROW()-設定!$B$30&lt;2,ROW()+設定!$B$30&gt;13701,N($A13545)&lt;=0,N(INDEX($A$2:$A$13701,MIN(13700,MAX(1,ROW()-1+設定!$B$30))))&lt;=0,$A13545&lt;設定!$B$28,$A13545&gt;設定!$B$29),0,IF(AND($C13545&gt;=MAX(INDEX($C$1:$C$13701,MAX(1,ROW()-設定!$B$24)):INDEX($C$1:$C$13701,MAX(1,ROW()-1))),$C13545&gt;MAX(INDEX($C$1:$C$13701,MIN(13701,ROW()+1)):INDEX($C$1:$C$13701,MIN(13701,ROW()+設定!$B$24))),$C13545&gt;=設定!$B$32,$C13545&gt;=MAX(MIN(INDEX($C$1:$C$13701,MAX(1,ROW()-設定!$B$26)):INDEX($C$1:$C$13701,MAX(1,ROW()-1))),MIN(INDEX($C$1:$C$13701,MIN(13701,ROW()+1)):INDEX($C$1:$C$13701,MIN(13701,ROW()+設定!$B$26))))*10^(設定!$B$27/20)),1,0))</f>
        <v>0</v>
      </c>
      <c r="G13545" s="33" t="n">
        <f aca="false">$G13544+IF($F13545=1,1,0)</f>
        <v>6</v>
      </c>
      <c r="H13545" s="0" t="str">
        <f aca="false">IF($F13545=1,$G13545,"")</f>
        <v/>
      </c>
    </row>
    <row r="13546" customFormat="false" ht="15" hidden="false" customHeight="false" outlineLevel="0" collapsed="false">
      <c r="A13546" s="30"/>
      <c r="B13546" s="31"/>
      <c r="C13546" s="32" t="str">
        <f aca="false">IF($A13546="","",IF(設定!$B$21="dB",10^($B13546/20),ABS($B13546)))</f>
        <v/>
      </c>
      <c r="D13546" s="32" t="str">
        <f aca="false">IF($A13546="","",$A13546^2)</f>
        <v/>
      </c>
      <c r="E13546" s="32" t="str">
        <f aca="false">IF($A13546="","",IF($C13546&lt;=0,"",1/$C13546^2))</f>
        <v/>
      </c>
      <c r="F13546" s="33" t="n">
        <f aca="false">IF(OR(ROW()-設定!$B$30&lt;2,ROW()+設定!$B$30&gt;13701,N($A13546)&lt;=0,N(INDEX($A$2:$A$13701,MIN(13700,MAX(1,ROW()-1+設定!$B$30))))&lt;=0,$A13546&lt;設定!$B$28,$A13546&gt;設定!$B$29),0,IF(AND($C13546&gt;=MAX(INDEX($C$1:$C$13701,MAX(1,ROW()-設定!$B$24)):INDEX($C$1:$C$13701,MAX(1,ROW()-1))),$C13546&gt;MAX(INDEX($C$1:$C$13701,MIN(13701,ROW()+1)):INDEX($C$1:$C$13701,MIN(13701,ROW()+設定!$B$24))),$C13546&gt;=設定!$B$32,$C13546&gt;=MAX(MIN(INDEX($C$1:$C$13701,MAX(1,ROW()-設定!$B$26)):INDEX($C$1:$C$13701,MAX(1,ROW()-1))),MIN(INDEX($C$1:$C$13701,MIN(13701,ROW()+1)):INDEX($C$1:$C$13701,MIN(13701,ROW()+設定!$B$26))))*10^(設定!$B$27/20)),1,0))</f>
        <v>0</v>
      </c>
      <c r="G13546" s="33" t="n">
        <f aca="false">$G13545+IF($F13546=1,1,0)</f>
        <v>6</v>
      </c>
      <c r="H13546" s="0" t="str">
        <f aca="false">IF($F13546=1,$G13546,"")</f>
        <v/>
      </c>
    </row>
    <row r="13547" customFormat="false" ht="15" hidden="false" customHeight="false" outlineLevel="0" collapsed="false">
      <c r="A13547" s="30"/>
      <c r="B13547" s="31"/>
      <c r="C13547" s="32" t="str">
        <f aca="false">IF($A13547="","",IF(設定!$B$21="dB",10^($B13547/20),ABS($B13547)))</f>
        <v/>
      </c>
      <c r="D13547" s="32" t="str">
        <f aca="false">IF($A13547="","",$A13547^2)</f>
        <v/>
      </c>
      <c r="E13547" s="32" t="str">
        <f aca="false">IF($A13547="","",IF($C13547&lt;=0,"",1/$C13547^2))</f>
        <v/>
      </c>
      <c r="F13547" s="33" t="n">
        <f aca="false">IF(OR(ROW()-設定!$B$30&lt;2,ROW()+設定!$B$30&gt;13701,N($A13547)&lt;=0,N(INDEX($A$2:$A$13701,MIN(13700,MAX(1,ROW()-1+設定!$B$30))))&lt;=0,$A13547&lt;設定!$B$28,$A13547&gt;設定!$B$29),0,IF(AND($C13547&gt;=MAX(INDEX($C$1:$C$13701,MAX(1,ROW()-設定!$B$24)):INDEX($C$1:$C$13701,MAX(1,ROW()-1))),$C13547&gt;MAX(INDEX($C$1:$C$13701,MIN(13701,ROW()+1)):INDEX($C$1:$C$13701,MIN(13701,ROW()+設定!$B$24))),$C13547&gt;=設定!$B$32,$C13547&gt;=MAX(MIN(INDEX($C$1:$C$13701,MAX(1,ROW()-設定!$B$26)):INDEX($C$1:$C$13701,MAX(1,ROW()-1))),MIN(INDEX($C$1:$C$13701,MIN(13701,ROW()+1)):INDEX($C$1:$C$13701,MIN(13701,ROW()+設定!$B$26))))*10^(設定!$B$27/20)),1,0))</f>
        <v>0</v>
      </c>
      <c r="G13547" s="33" t="n">
        <f aca="false">$G13546+IF($F13547=1,1,0)</f>
        <v>6</v>
      </c>
      <c r="H13547" s="0" t="str">
        <f aca="false">IF($F13547=1,$G13547,"")</f>
        <v/>
      </c>
    </row>
    <row r="13548" customFormat="false" ht="15" hidden="false" customHeight="false" outlineLevel="0" collapsed="false">
      <c r="A13548" s="30"/>
      <c r="B13548" s="31"/>
      <c r="C13548" s="32" t="str">
        <f aca="false">IF($A13548="","",IF(設定!$B$21="dB",10^($B13548/20),ABS($B13548)))</f>
        <v/>
      </c>
      <c r="D13548" s="32" t="str">
        <f aca="false">IF($A13548="","",$A13548^2)</f>
        <v/>
      </c>
      <c r="E13548" s="32" t="str">
        <f aca="false">IF($A13548="","",IF($C13548&lt;=0,"",1/$C13548^2))</f>
        <v/>
      </c>
      <c r="F13548" s="33" t="n">
        <f aca="false">IF(OR(ROW()-設定!$B$30&lt;2,ROW()+設定!$B$30&gt;13701,N($A13548)&lt;=0,N(INDEX($A$2:$A$13701,MIN(13700,MAX(1,ROW()-1+設定!$B$30))))&lt;=0,$A13548&lt;設定!$B$28,$A13548&gt;設定!$B$29),0,IF(AND($C13548&gt;=MAX(INDEX($C$1:$C$13701,MAX(1,ROW()-設定!$B$24)):INDEX($C$1:$C$13701,MAX(1,ROW()-1))),$C13548&gt;MAX(INDEX($C$1:$C$13701,MIN(13701,ROW()+1)):INDEX($C$1:$C$13701,MIN(13701,ROW()+設定!$B$24))),$C13548&gt;=設定!$B$32,$C13548&gt;=MAX(MIN(INDEX($C$1:$C$13701,MAX(1,ROW()-設定!$B$26)):INDEX($C$1:$C$13701,MAX(1,ROW()-1))),MIN(INDEX($C$1:$C$13701,MIN(13701,ROW()+1)):INDEX($C$1:$C$13701,MIN(13701,ROW()+設定!$B$26))))*10^(設定!$B$27/20)),1,0))</f>
        <v>0</v>
      </c>
      <c r="G13548" s="33" t="n">
        <f aca="false">$G13547+IF($F13548=1,1,0)</f>
        <v>6</v>
      </c>
      <c r="H13548" s="0" t="str">
        <f aca="false">IF($F13548=1,$G13548,"")</f>
        <v/>
      </c>
    </row>
    <row r="13549" customFormat="false" ht="15" hidden="false" customHeight="false" outlineLevel="0" collapsed="false">
      <c r="A13549" s="30"/>
      <c r="B13549" s="31"/>
      <c r="C13549" s="32" t="str">
        <f aca="false">IF($A13549="","",IF(設定!$B$21="dB",10^($B13549/20),ABS($B13549)))</f>
        <v/>
      </c>
      <c r="D13549" s="32" t="str">
        <f aca="false">IF($A13549="","",$A13549^2)</f>
        <v/>
      </c>
      <c r="E13549" s="32" t="str">
        <f aca="false">IF($A13549="","",IF($C13549&lt;=0,"",1/$C13549^2))</f>
        <v/>
      </c>
      <c r="F13549" s="33" t="n">
        <f aca="false">IF(OR(ROW()-設定!$B$30&lt;2,ROW()+設定!$B$30&gt;13701,N($A13549)&lt;=0,N(INDEX($A$2:$A$13701,MIN(13700,MAX(1,ROW()-1+設定!$B$30))))&lt;=0,$A13549&lt;設定!$B$28,$A13549&gt;設定!$B$29),0,IF(AND($C13549&gt;=MAX(INDEX($C$1:$C$13701,MAX(1,ROW()-設定!$B$24)):INDEX($C$1:$C$13701,MAX(1,ROW()-1))),$C13549&gt;MAX(INDEX($C$1:$C$13701,MIN(13701,ROW()+1)):INDEX($C$1:$C$13701,MIN(13701,ROW()+設定!$B$24))),$C13549&gt;=設定!$B$32,$C13549&gt;=MAX(MIN(INDEX($C$1:$C$13701,MAX(1,ROW()-設定!$B$26)):INDEX($C$1:$C$13701,MAX(1,ROW()-1))),MIN(INDEX($C$1:$C$13701,MIN(13701,ROW()+1)):INDEX($C$1:$C$13701,MIN(13701,ROW()+設定!$B$26))))*10^(設定!$B$27/20)),1,0))</f>
        <v>0</v>
      </c>
      <c r="G13549" s="33" t="n">
        <f aca="false">$G13548+IF($F13549=1,1,0)</f>
        <v>6</v>
      </c>
      <c r="H13549" s="0" t="str">
        <f aca="false">IF($F13549=1,$G13549,"")</f>
        <v/>
      </c>
    </row>
    <row r="13550" customFormat="false" ht="15" hidden="false" customHeight="false" outlineLevel="0" collapsed="false">
      <c r="A13550" s="30"/>
      <c r="B13550" s="31"/>
      <c r="C13550" s="32" t="str">
        <f aca="false">IF($A13550="","",IF(設定!$B$21="dB",10^($B13550/20),ABS($B13550)))</f>
        <v/>
      </c>
      <c r="D13550" s="32" t="str">
        <f aca="false">IF($A13550="","",$A13550^2)</f>
        <v/>
      </c>
      <c r="E13550" s="32" t="str">
        <f aca="false">IF($A13550="","",IF($C13550&lt;=0,"",1/$C13550^2))</f>
        <v/>
      </c>
      <c r="F13550" s="33" t="n">
        <f aca="false">IF(OR(ROW()-設定!$B$30&lt;2,ROW()+設定!$B$30&gt;13701,N($A13550)&lt;=0,N(INDEX($A$2:$A$13701,MIN(13700,MAX(1,ROW()-1+設定!$B$30))))&lt;=0,$A13550&lt;設定!$B$28,$A13550&gt;設定!$B$29),0,IF(AND($C13550&gt;=MAX(INDEX($C$1:$C$13701,MAX(1,ROW()-設定!$B$24)):INDEX($C$1:$C$13701,MAX(1,ROW()-1))),$C13550&gt;MAX(INDEX($C$1:$C$13701,MIN(13701,ROW()+1)):INDEX($C$1:$C$13701,MIN(13701,ROW()+設定!$B$24))),$C13550&gt;=設定!$B$32,$C13550&gt;=MAX(MIN(INDEX($C$1:$C$13701,MAX(1,ROW()-設定!$B$26)):INDEX($C$1:$C$13701,MAX(1,ROW()-1))),MIN(INDEX($C$1:$C$13701,MIN(13701,ROW()+1)):INDEX($C$1:$C$13701,MIN(13701,ROW()+設定!$B$26))))*10^(設定!$B$27/20)),1,0))</f>
        <v>0</v>
      </c>
      <c r="G13550" s="33" t="n">
        <f aca="false">$G13549+IF($F13550=1,1,0)</f>
        <v>6</v>
      </c>
      <c r="H13550" s="0" t="str">
        <f aca="false">IF($F13550=1,$G13550,"")</f>
        <v/>
      </c>
    </row>
    <row r="13551" customFormat="false" ht="15" hidden="false" customHeight="false" outlineLevel="0" collapsed="false">
      <c r="A13551" s="30"/>
      <c r="B13551" s="31"/>
      <c r="C13551" s="32" t="str">
        <f aca="false">IF($A13551="","",IF(設定!$B$21="dB",10^($B13551/20),ABS($B13551)))</f>
        <v/>
      </c>
      <c r="D13551" s="32" t="str">
        <f aca="false">IF($A13551="","",$A13551^2)</f>
        <v/>
      </c>
      <c r="E13551" s="32" t="str">
        <f aca="false">IF($A13551="","",IF($C13551&lt;=0,"",1/$C13551^2))</f>
        <v/>
      </c>
      <c r="F13551" s="33" t="n">
        <f aca="false">IF(OR(ROW()-設定!$B$30&lt;2,ROW()+設定!$B$30&gt;13701,N($A13551)&lt;=0,N(INDEX($A$2:$A$13701,MIN(13700,MAX(1,ROW()-1+設定!$B$30))))&lt;=0,$A13551&lt;設定!$B$28,$A13551&gt;設定!$B$29),0,IF(AND($C13551&gt;=MAX(INDEX($C$1:$C$13701,MAX(1,ROW()-設定!$B$24)):INDEX($C$1:$C$13701,MAX(1,ROW()-1))),$C13551&gt;MAX(INDEX($C$1:$C$13701,MIN(13701,ROW()+1)):INDEX($C$1:$C$13701,MIN(13701,ROW()+設定!$B$24))),$C13551&gt;=設定!$B$32,$C13551&gt;=MAX(MIN(INDEX($C$1:$C$13701,MAX(1,ROW()-設定!$B$26)):INDEX($C$1:$C$13701,MAX(1,ROW()-1))),MIN(INDEX($C$1:$C$13701,MIN(13701,ROW()+1)):INDEX($C$1:$C$13701,MIN(13701,ROW()+設定!$B$26))))*10^(設定!$B$27/20)),1,0))</f>
        <v>0</v>
      </c>
      <c r="G13551" s="33" t="n">
        <f aca="false">$G13550+IF($F13551=1,1,0)</f>
        <v>6</v>
      </c>
      <c r="H13551" s="0" t="str">
        <f aca="false">IF($F13551=1,$G13551,"")</f>
        <v/>
      </c>
    </row>
    <row r="13552" customFormat="false" ht="15" hidden="false" customHeight="false" outlineLevel="0" collapsed="false">
      <c r="A13552" s="30"/>
      <c r="B13552" s="31"/>
      <c r="C13552" s="32" t="str">
        <f aca="false">IF($A13552="","",IF(設定!$B$21="dB",10^($B13552/20),ABS($B13552)))</f>
        <v/>
      </c>
      <c r="D13552" s="32" t="str">
        <f aca="false">IF($A13552="","",$A13552^2)</f>
        <v/>
      </c>
      <c r="E13552" s="32" t="str">
        <f aca="false">IF($A13552="","",IF($C13552&lt;=0,"",1/$C13552^2))</f>
        <v/>
      </c>
      <c r="F13552" s="33" t="n">
        <f aca="false">IF(OR(ROW()-設定!$B$30&lt;2,ROW()+設定!$B$30&gt;13701,N($A13552)&lt;=0,N(INDEX($A$2:$A$13701,MIN(13700,MAX(1,ROW()-1+設定!$B$30))))&lt;=0,$A13552&lt;設定!$B$28,$A13552&gt;設定!$B$29),0,IF(AND($C13552&gt;=MAX(INDEX($C$1:$C$13701,MAX(1,ROW()-設定!$B$24)):INDEX($C$1:$C$13701,MAX(1,ROW()-1))),$C13552&gt;MAX(INDEX($C$1:$C$13701,MIN(13701,ROW()+1)):INDEX($C$1:$C$13701,MIN(13701,ROW()+設定!$B$24))),$C13552&gt;=設定!$B$32,$C13552&gt;=MAX(MIN(INDEX($C$1:$C$13701,MAX(1,ROW()-設定!$B$26)):INDEX($C$1:$C$13701,MAX(1,ROW()-1))),MIN(INDEX($C$1:$C$13701,MIN(13701,ROW()+1)):INDEX($C$1:$C$13701,MIN(13701,ROW()+設定!$B$26))))*10^(設定!$B$27/20)),1,0))</f>
        <v>0</v>
      </c>
      <c r="G13552" s="33" t="n">
        <f aca="false">$G13551+IF($F13552=1,1,0)</f>
        <v>6</v>
      </c>
      <c r="H13552" s="0" t="str">
        <f aca="false">IF($F13552=1,$G13552,"")</f>
        <v/>
      </c>
    </row>
    <row r="13553" customFormat="false" ht="15" hidden="false" customHeight="false" outlineLevel="0" collapsed="false">
      <c r="A13553" s="30"/>
      <c r="B13553" s="31"/>
      <c r="C13553" s="32" t="str">
        <f aca="false">IF($A13553="","",IF(設定!$B$21="dB",10^($B13553/20),ABS($B13553)))</f>
        <v/>
      </c>
      <c r="D13553" s="32" t="str">
        <f aca="false">IF($A13553="","",$A13553^2)</f>
        <v/>
      </c>
      <c r="E13553" s="32" t="str">
        <f aca="false">IF($A13553="","",IF($C13553&lt;=0,"",1/$C13553^2))</f>
        <v/>
      </c>
      <c r="F13553" s="33" t="n">
        <f aca="false">IF(OR(ROW()-設定!$B$30&lt;2,ROW()+設定!$B$30&gt;13701,N($A13553)&lt;=0,N(INDEX($A$2:$A$13701,MIN(13700,MAX(1,ROW()-1+設定!$B$30))))&lt;=0,$A13553&lt;設定!$B$28,$A13553&gt;設定!$B$29),0,IF(AND($C13553&gt;=MAX(INDEX($C$1:$C$13701,MAX(1,ROW()-設定!$B$24)):INDEX($C$1:$C$13701,MAX(1,ROW()-1))),$C13553&gt;MAX(INDEX($C$1:$C$13701,MIN(13701,ROW()+1)):INDEX($C$1:$C$13701,MIN(13701,ROW()+設定!$B$24))),$C13553&gt;=設定!$B$32,$C13553&gt;=MAX(MIN(INDEX($C$1:$C$13701,MAX(1,ROW()-設定!$B$26)):INDEX($C$1:$C$13701,MAX(1,ROW()-1))),MIN(INDEX($C$1:$C$13701,MIN(13701,ROW()+1)):INDEX($C$1:$C$13701,MIN(13701,ROW()+設定!$B$26))))*10^(設定!$B$27/20)),1,0))</f>
        <v>0</v>
      </c>
      <c r="G13553" s="33" t="n">
        <f aca="false">$G13552+IF($F13553=1,1,0)</f>
        <v>6</v>
      </c>
      <c r="H13553" s="0" t="str">
        <f aca="false">IF($F13553=1,$G13553,"")</f>
        <v/>
      </c>
    </row>
    <row r="13554" customFormat="false" ht="15" hidden="false" customHeight="false" outlineLevel="0" collapsed="false">
      <c r="A13554" s="30"/>
      <c r="B13554" s="31"/>
      <c r="C13554" s="32" t="str">
        <f aca="false">IF($A13554="","",IF(設定!$B$21="dB",10^($B13554/20),ABS($B13554)))</f>
        <v/>
      </c>
      <c r="D13554" s="32" t="str">
        <f aca="false">IF($A13554="","",$A13554^2)</f>
        <v/>
      </c>
      <c r="E13554" s="32" t="str">
        <f aca="false">IF($A13554="","",IF($C13554&lt;=0,"",1/$C13554^2))</f>
        <v/>
      </c>
      <c r="F13554" s="33" t="n">
        <f aca="false">IF(OR(ROW()-設定!$B$30&lt;2,ROW()+設定!$B$30&gt;13701,N($A13554)&lt;=0,N(INDEX($A$2:$A$13701,MIN(13700,MAX(1,ROW()-1+設定!$B$30))))&lt;=0,$A13554&lt;設定!$B$28,$A13554&gt;設定!$B$29),0,IF(AND($C13554&gt;=MAX(INDEX($C$1:$C$13701,MAX(1,ROW()-設定!$B$24)):INDEX($C$1:$C$13701,MAX(1,ROW()-1))),$C13554&gt;MAX(INDEX($C$1:$C$13701,MIN(13701,ROW()+1)):INDEX($C$1:$C$13701,MIN(13701,ROW()+設定!$B$24))),$C13554&gt;=設定!$B$32,$C13554&gt;=MAX(MIN(INDEX($C$1:$C$13701,MAX(1,ROW()-設定!$B$26)):INDEX($C$1:$C$13701,MAX(1,ROW()-1))),MIN(INDEX($C$1:$C$13701,MIN(13701,ROW()+1)):INDEX($C$1:$C$13701,MIN(13701,ROW()+設定!$B$26))))*10^(設定!$B$27/20)),1,0))</f>
        <v>0</v>
      </c>
      <c r="G13554" s="33" t="n">
        <f aca="false">$G13553+IF($F13554=1,1,0)</f>
        <v>6</v>
      </c>
      <c r="H13554" s="0" t="str">
        <f aca="false">IF($F13554=1,$G13554,"")</f>
        <v/>
      </c>
    </row>
    <row r="13555" customFormat="false" ht="15" hidden="false" customHeight="false" outlineLevel="0" collapsed="false">
      <c r="A13555" s="30"/>
      <c r="B13555" s="31"/>
      <c r="C13555" s="32" t="str">
        <f aca="false">IF($A13555="","",IF(設定!$B$21="dB",10^($B13555/20),ABS($B13555)))</f>
        <v/>
      </c>
      <c r="D13555" s="32" t="str">
        <f aca="false">IF($A13555="","",$A13555^2)</f>
        <v/>
      </c>
      <c r="E13555" s="32" t="str">
        <f aca="false">IF($A13555="","",IF($C13555&lt;=0,"",1/$C13555^2))</f>
        <v/>
      </c>
      <c r="F13555" s="33" t="n">
        <f aca="false">IF(OR(ROW()-設定!$B$30&lt;2,ROW()+設定!$B$30&gt;13701,N($A13555)&lt;=0,N(INDEX($A$2:$A$13701,MIN(13700,MAX(1,ROW()-1+設定!$B$30))))&lt;=0,$A13555&lt;設定!$B$28,$A13555&gt;設定!$B$29),0,IF(AND($C13555&gt;=MAX(INDEX($C$1:$C$13701,MAX(1,ROW()-設定!$B$24)):INDEX($C$1:$C$13701,MAX(1,ROW()-1))),$C13555&gt;MAX(INDEX($C$1:$C$13701,MIN(13701,ROW()+1)):INDEX($C$1:$C$13701,MIN(13701,ROW()+設定!$B$24))),$C13555&gt;=設定!$B$32,$C13555&gt;=MAX(MIN(INDEX($C$1:$C$13701,MAX(1,ROW()-設定!$B$26)):INDEX($C$1:$C$13701,MAX(1,ROW()-1))),MIN(INDEX($C$1:$C$13701,MIN(13701,ROW()+1)):INDEX($C$1:$C$13701,MIN(13701,ROW()+設定!$B$26))))*10^(設定!$B$27/20)),1,0))</f>
        <v>0</v>
      </c>
      <c r="G13555" s="33" t="n">
        <f aca="false">$G13554+IF($F13555=1,1,0)</f>
        <v>6</v>
      </c>
      <c r="H13555" s="0" t="str">
        <f aca="false">IF($F13555=1,$G13555,"")</f>
        <v/>
      </c>
    </row>
    <row r="13556" customFormat="false" ht="15" hidden="false" customHeight="false" outlineLevel="0" collapsed="false">
      <c r="A13556" s="30"/>
      <c r="B13556" s="31"/>
      <c r="C13556" s="32" t="str">
        <f aca="false">IF($A13556="","",IF(設定!$B$21="dB",10^($B13556/20),ABS($B13556)))</f>
        <v/>
      </c>
      <c r="D13556" s="32" t="str">
        <f aca="false">IF($A13556="","",$A13556^2)</f>
        <v/>
      </c>
      <c r="E13556" s="32" t="str">
        <f aca="false">IF($A13556="","",IF($C13556&lt;=0,"",1/$C13556^2))</f>
        <v/>
      </c>
      <c r="F13556" s="33" t="n">
        <f aca="false">IF(OR(ROW()-設定!$B$30&lt;2,ROW()+設定!$B$30&gt;13701,N($A13556)&lt;=0,N(INDEX($A$2:$A$13701,MIN(13700,MAX(1,ROW()-1+設定!$B$30))))&lt;=0,$A13556&lt;設定!$B$28,$A13556&gt;設定!$B$29),0,IF(AND($C13556&gt;=MAX(INDEX($C$1:$C$13701,MAX(1,ROW()-設定!$B$24)):INDEX($C$1:$C$13701,MAX(1,ROW()-1))),$C13556&gt;MAX(INDEX($C$1:$C$13701,MIN(13701,ROW()+1)):INDEX($C$1:$C$13701,MIN(13701,ROW()+設定!$B$24))),$C13556&gt;=設定!$B$32,$C13556&gt;=MAX(MIN(INDEX($C$1:$C$13701,MAX(1,ROW()-設定!$B$26)):INDEX($C$1:$C$13701,MAX(1,ROW()-1))),MIN(INDEX($C$1:$C$13701,MIN(13701,ROW()+1)):INDEX($C$1:$C$13701,MIN(13701,ROW()+設定!$B$26))))*10^(設定!$B$27/20)),1,0))</f>
        <v>0</v>
      </c>
      <c r="G13556" s="33" t="n">
        <f aca="false">$G13555+IF($F13556=1,1,0)</f>
        <v>6</v>
      </c>
      <c r="H13556" s="0" t="str">
        <f aca="false">IF($F13556=1,$G13556,"")</f>
        <v/>
      </c>
    </row>
    <row r="13557" customFormat="false" ht="15" hidden="false" customHeight="false" outlineLevel="0" collapsed="false">
      <c r="A13557" s="30"/>
      <c r="B13557" s="31"/>
      <c r="C13557" s="32" t="str">
        <f aca="false">IF($A13557="","",IF(設定!$B$21="dB",10^($B13557/20),ABS($B13557)))</f>
        <v/>
      </c>
      <c r="D13557" s="32" t="str">
        <f aca="false">IF($A13557="","",$A13557^2)</f>
        <v/>
      </c>
      <c r="E13557" s="32" t="str">
        <f aca="false">IF($A13557="","",IF($C13557&lt;=0,"",1/$C13557^2))</f>
        <v/>
      </c>
      <c r="F13557" s="33" t="n">
        <f aca="false">IF(OR(ROW()-設定!$B$30&lt;2,ROW()+設定!$B$30&gt;13701,N($A13557)&lt;=0,N(INDEX($A$2:$A$13701,MIN(13700,MAX(1,ROW()-1+設定!$B$30))))&lt;=0,$A13557&lt;設定!$B$28,$A13557&gt;設定!$B$29),0,IF(AND($C13557&gt;=MAX(INDEX($C$1:$C$13701,MAX(1,ROW()-設定!$B$24)):INDEX($C$1:$C$13701,MAX(1,ROW()-1))),$C13557&gt;MAX(INDEX($C$1:$C$13701,MIN(13701,ROW()+1)):INDEX($C$1:$C$13701,MIN(13701,ROW()+設定!$B$24))),$C13557&gt;=設定!$B$32,$C13557&gt;=MAX(MIN(INDEX($C$1:$C$13701,MAX(1,ROW()-設定!$B$26)):INDEX($C$1:$C$13701,MAX(1,ROW()-1))),MIN(INDEX($C$1:$C$13701,MIN(13701,ROW()+1)):INDEX($C$1:$C$13701,MIN(13701,ROW()+設定!$B$26))))*10^(設定!$B$27/20)),1,0))</f>
        <v>0</v>
      </c>
      <c r="G13557" s="33" t="n">
        <f aca="false">$G13556+IF($F13557=1,1,0)</f>
        <v>6</v>
      </c>
      <c r="H13557" s="0" t="str">
        <f aca="false">IF($F13557=1,$G13557,"")</f>
        <v/>
      </c>
    </row>
    <row r="13558" customFormat="false" ht="15" hidden="false" customHeight="false" outlineLevel="0" collapsed="false">
      <c r="A13558" s="30"/>
      <c r="B13558" s="31"/>
      <c r="C13558" s="32" t="str">
        <f aca="false">IF($A13558="","",IF(設定!$B$21="dB",10^($B13558/20),ABS($B13558)))</f>
        <v/>
      </c>
      <c r="D13558" s="32" t="str">
        <f aca="false">IF($A13558="","",$A13558^2)</f>
        <v/>
      </c>
      <c r="E13558" s="32" t="str">
        <f aca="false">IF($A13558="","",IF($C13558&lt;=0,"",1/$C13558^2))</f>
        <v/>
      </c>
      <c r="F13558" s="33" t="n">
        <f aca="false">IF(OR(ROW()-設定!$B$30&lt;2,ROW()+設定!$B$30&gt;13701,N($A13558)&lt;=0,N(INDEX($A$2:$A$13701,MIN(13700,MAX(1,ROW()-1+設定!$B$30))))&lt;=0,$A13558&lt;設定!$B$28,$A13558&gt;設定!$B$29),0,IF(AND($C13558&gt;=MAX(INDEX($C$1:$C$13701,MAX(1,ROW()-設定!$B$24)):INDEX($C$1:$C$13701,MAX(1,ROW()-1))),$C13558&gt;MAX(INDEX($C$1:$C$13701,MIN(13701,ROW()+1)):INDEX($C$1:$C$13701,MIN(13701,ROW()+設定!$B$24))),$C13558&gt;=設定!$B$32,$C13558&gt;=MAX(MIN(INDEX($C$1:$C$13701,MAX(1,ROW()-設定!$B$26)):INDEX($C$1:$C$13701,MAX(1,ROW()-1))),MIN(INDEX($C$1:$C$13701,MIN(13701,ROW()+1)):INDEX($C$1:$C$13701,MIN(13701,ROW()+設定!$B$26))))*10^(設定!$B$27/20)),1,0))</f>
        <v>0</v>
      </c>
      <c r="G13558" s="33" t="n">
        <f aca="false">$G13557+IF($F13558=1,1,0)</f>
        <v>6</v>
      </c>
      <c r="H13558" s="0" t="str">
        <f aca="false">IF($F13558=1,$G13558,"")</f>
        <v/>
      </c>
    </row>
    <row r="13559" customFormat="false" ht="15" hidden="false" customHeight="false" outlineLevel="0" collapsed="false">
      <c r="A13559" s="30"/>
      <c r="B13559" s="31"/>
      <c r="C13559" s="32" t="str">
        <f aca="false">IF($A13559="","",IF(設定!$B$21="dB",10^($B13559/20),ABS($B13559)))</f>
        <v/>
      </c>
      <c r="D13559" s="32" t="str">
        <f aca="false">IF($A13559="","",$A13559^2)</f>
        <v/>
      </c>
      <c r="E13559" s="32" t="str">
        <f aca="false">IF($A13559="","",IF($C13559&lt;=0,"",1/$C13559^2))</f>
        <v/>
      </c>
      <c r="F13559" s="33" t="n">
        <f aca="false">IF(OR(ROW()-設定!$B$30&lt;2,ROW()+設定!$B$30&gt;13701,N($A13559)&lt;=0,N(INDEX($A$2:$A$13701,MIN(13700,MAX(1,ROW()-1+設定!$B$30))))&lt;=0,$A13559&lt;設定!$B$28,$A13559&gt;設定!$B$29),0,IF(AND($C13559&gt;=MAX(INDEX($C$1:$C$13701,MAX(1,ROW()-設定!$B$24)):INDEX($C$1:$C$13701,MAX(1,ROW()-1))),$C13559&gt;MAX(INDEX($C$1:$C$13701,MIN(13701,ROW()+1)):INDEX($C$1:$C$13701,MIN(13701,ROW()+設定!$B$24))),$C13559&gt;=設定!$B$32,$C13559&gt;=MAX(MIN(INDEX($C$1:$C$13701,MAX(1,ROW()-設定!$B$26)):INDEX($C$1:$C$13701,MAX(1,ROW()-1))),MIN(INDEX($C$1:$C$13701,MIN(13701,ROW()+1)):INDEX($C$1:$C$13701,MIN(13701,ROW()+設定!$B$26))))*10^(設定!$B$27/20)),1,0))</f>
        <v>0</v>
      </c>
      <c r="G13559" s="33" t="n">
        <f aca="false">$G13558+IF($F13559=1,1,0)</f>
        <v>6</v>
      </c>
      <c r="H13559" s="0" t="str">
        <f aca="false">IF($F13559=1,$G13559,"")</f>
        <v/>
      </c>
    </row>
    <row r="13560" customFormat="false" ht="15" hidden="false" customHeight="false" outlineLevel="0" collapsed="false">
      <c r="A13560" s="30"/>
      <c r="B13560" s="31"/>
      <c r="C13560" s="32" t="str">
        <f aca="false">IF($A13560="","",IF(設定!$B$21="dB",10^($B13560/20),ABS($B13560)))</f>
        <v/>
      </c>
      <c r="D13560" s="32" t="str">
        <f aca="false">IF($A13560="","",$A13560^2)</f>
        <v/>
      </c>
      <c r="E13560" s="32" t="str">
        <f aca="false">IF($A13560="","",IF($C13560&lt;=0,"",1/$C13560^2))</f>
        <v/>
      </c>
      <c r="F13560" s="33" t="n">
        <f aca="false">IF(OR(ROW()-設定!$B$30&lt;2,ROW()+設定!$B$30&gt;13701,N($A13560)&lt;=0,N(INDEX($A$2:$A$13701,MIN(13700,MAX(1,ROW()-1+設定!$B$30))))&lt;=0,$A13560&lt;設定!$B$28,$A13560&gt;設定!$B$29),0,IF(AND($C13560&gt;=MAX(INDEX($C$1:$C$13701,MAX(1,ROW()-設定!$B$24)):INDEX($C$1:$C$13701,MAX(1,ROW()-1))),$C13560&gt;MAX(INDEX($C$1:$C$13701,MIN(13701,ROW()+1)):INDEX($C$1:$C$13701,MIN(13701,ROW()+設定!$B$24))),$C13560&gt;=設定!$B$32,$C13560&gt;=MAX(MIN(INDEX($C$1:$C$13701,MAX(1,ROW()-設定!$B$26)):INDEX($C$1:$C$13701,MAX(1,ROW()-1))),MIN(INDEX($C$1:$C$13701,MIN(13701,ROW()+1)):INDEX($C$1:$C$13701,MIN(13701,ROW()+設定!$B$26))))*10^(設定!$B$27/20)),1,0))</f>
        <v>0</v>
      </c>
      <c r="G13560" s="33" t="n">
        <f aca="false">$G13559+IF($F13560=1,1,0)</f>
        <v>6</v>
      </c>
      <c r="H13560" s="0" t="str">
        <f aca="false">IF($F13560=1,$G13560,"")</f>
        <v/>
      </c>
    </row>
    <row r="13561" customFormat="false" ht="15" hidden="false" customHeight="false" outlineLevel="0" collapsed="false">
      <c r="A13561" s="30"/>
      <c r="B13561" s="31"/>
      <c r="C13561" s="32" t="str">
        <f aca="false">IF($A13561="","",IF(設定!$B$21="dB",10^($B13561/20),ABS($B13561)))</f>
        <v/>
      </c>
      <c r="D13561" s="32" t="str">
        <f aca="false">IF($A13561="","",$A13561^2)</f>
        <v/>
      </c>
      <c r="E13561" s="32" t="str">
        <f aca="false">IF($A13561="","",IF($C13561&lt;=0,"",1/$C13561^2))</f>
        <v/>
      </c>
      <c r="F13561" s="33" t="n">
        <f aca="false">IF(OR(ROW()-設定!$B$30&lt;2,ROW()+設定!$B$30&gt;13701,N($A13561)&lt;=0,N(INDEX($A$2:$A$13701,MIN(13700,MAX(1,ROW()-1+設定!$B$30))))&lt;=0,$A13561&lt;設定!$B$28,$A13561&gt;設定!$B$29),0,IF(AND($C13561&gt;=MAX(INDEX($C$1:$C$13701,MAX(1,ROW()-設定!$B$24)):INDEX($C$1:$C$13701,MAX(1,ROW()-1))),$C13561&gt;MAX(INDEX($C$1:$C$13701,MIN(13701,ROW()+1)):INDEX($C$1:$C$13701,MIN(13701,ROW()+設定!$B$24))),$C13561&gt;=設定!$B$32,$C13561&gt;=MAX(MIN(INDEX($C$1:$C$13701,MAX(1,ROW()-設定!$B$26)):INDEX($C$1:$C$13701,MAX(1,ROW()-1))),MIN(INDEX($C$1:$C$13701,MIN(13701,ROW()+1)):INDEX($C$1:$C$13701,MIN(13701,ROW()+設定!$B$26))))*10^(設定!$B$27/20)),1,0))</f>
        <v>0</v>
      </c>
      <c r="G13561" s="33" t="n">
        <f aca="false">$G13560+IF($F13561=1,1,0)</f>
        <v>6</v>
      </c>
      <c r="H13561" s="0" t="str">
        <f aca="false">IF($F13561=1,$G13561,"")</f>
        <v/>
      </c>
    </row>
    <row r="13562" customFormat="false" ht="15" hidden="false" customHeight="false" outlineLevel="0" collapsed="false">
      <c r="A13562" s="30"/>
      <c r="B13562" s="31"/>
      <c r="C13562" s="32" t="str">
        <f aca="false">IF($A13562="","",IF(設定!$B$21="dB",10^($B13562/20),ABS($B13562)))</f>
        <v/>
      </c>
      <c r="D13562" s="32" t="str">
        <f aca="false">IF($A13562="","",$A13562^2)</f>
        <v/>
      </c>
      <c r="E13562" s="32" t="str">
        <f aca="false">IF($A13562="","",IF($C13562&lt;=0,"",1/$C13562^2))</f>
        <v/>
      </c>
      <c r="F13562" s="33" t="n">
        <f aca="false">IF(OR(ROW()-設定!$B$30&lt;2,ROW()+設定!$B$30&gt;13701,N($A13562)&lt;=0,N(INDEX($A$2:$A$13701,MIN(13700,MAX(1,ROW()-1+設定!$B$30))))&lt;=0,$A13562&lt;設定!$B$28,$A13562&gt;設定!$B$29),0,IF(AND($C13562&gt;=MAX(INDEX($C$1:$C$13701,MAX(1,ROW()-設定!$B$24)):INDEX($C$1:$C$13701,MAX(1,ROW()-1))),$C13562&gt;MAX(INDEX($C$1:$C$13701,MIN(13701,ROW()+1)):INDEX($C$1:$C$13701,MIN(13701,ROW()+設定!$B$24))),$C13562&gt;=設定!$B$32,$C13562&gt;=MAX(MIN(INDEX($C$1:$C$13701,MAX(1,ROW()-設定!$B$26)):INDEX($C$1:$C$13701,MAX(1,ROW()-1))),MIN(INDEX($C$1:$C$13701,MIN(13701,ROW()+1)):INDEX($C$1:$C$13701,MIN(13701,ROW()+設定!$B$26))))*10^(設定!$B$27/20)),1,0))</f>
        <v>0</v>
      </c>
      <c r="G13562" s="33" t="n">
        <f aca="false">$G13561+IF($F13562=1,1,0)</f>
        <v>6</v>
      </c>
      <c r="H13562" s="0" t="str">
        <f aca="false">IF($F13562=1,$G13562,"")</f>
        <v/>
      </c>
    </row>
    <row r="13563" customFormat="false" ht="15" hidden="false" customHeight="false" outlineLevel="0" collapsed="false">
      <c r="A13563" s="30"/>
      <c r="B13563" s="31"/>
      <c r="C13563" s="32" t="str">
        <f aca="false">IF($A13563="","",IF(設定!$B$21="dB",10^($B13563/20),ABS($B13563)))</f>
        <v/>
      </c>
      <c r="D13563" s="32" t="str">
        <f aca="false">IF($A13563="","",$A13563^2)</f>
        <v/>
      </c>
      <c r="E13563" s="32" t="str">
        <f aca="false">IF($A13563="","",IF($C13563&lt;=0,"",1/$C13563^2))</f>
        <v/>
      </c>
      <c r="F13563" s="33" t="n">
        <f aca="false">IF(OR(ROW()-設定!$B$30&lt;2,ROW()+設定!$B$30&gt;13701,N($A13563)&lt;=0,N(INDEX($A$2:$A$13701,MIN(13700,MAX(1,ROW()-1+設定!$B$30))))&lt;=0,$A13563&lt;設定!$B$28,$A13563&gt;設定!$B$29),0,IF(AND($C13563&gt;=MAX(INDEX($C$1:$C$13701,MAX(1,ROW()-設定!$B$24)):INDEX($C$1:$C$13701,MAX(1,ROW()-1))),$C13563&gt;MAX(INDEX($C$1:$C$13701,MIN(13701,ROW()+1)):INDEX($C$1:$C$13701,MIN(13701,ROW()+設定!$B$24))),$C13563&gt;=設定!$B$32,$C13563&gt;=MAX(MIN(INDEX($C$1:$C$13701,MAX(1,ROW()-設定!$B$26)):INDEX($C$1:$C$13701,MAX(1,ROW()-1))),MIN(INDEX($C$1:$C$13701,MIN(13701,ROW()+1)):INDEX($C$1:$C$13701,MIN(13701,ROW()+設定!$B$26))))*10^(設定!$B$27/20)),1,0))</f>
        <v>0</v>
      </c>
      <c r="G13563" s="33" t="n">
        <f aca="false">$G13562+IF($F13563=1,1,0)</f>
        <v>6</v>
      </c>
      <c r="H13563" s="0" t="str">
        <f aca="false">IF($F13563=1,$G13563,"")</f>
        <v/>
      </c>
    </row>
    <row r="13564" customFormat="false" ht="15" hidden="false" customHeight="false" outlineLevel="0" collapsed="false">
      <c r="A13564" s="30"/>
      <c r="B13564" s="31"/>
      <c r="C13564" s="32" t="str">
        <f aca="false">IF($A13564="","",IF(設定!$B$21="dB",10^($B13564/20),ABS($B13564)))</f>
        <v/>
      </c>
      <c r="D13564" s="32" t="str">
        <f aca="false">IF($A13564="","",$A13564^2)</f>
        <v/>
      </c>
      <c r="E13564" s="32" t="str">
        <f aca="false">IF($A13564="","",IF($C13564&lt;=0,"",1/$C13564^2))</f>
        <v/>
      </c>
      <c r="F13564" s="33" t="n">
        <f aca="false">IF(OR(ROW()-設定!$B$30&lt;2,ROW()+設定!$B$30&gt;13701,N($A13564)&lt;=0,N(INDEX($A$2:$A$13701,MIN(13700,MAX(1,ROW()-1+設定!$B$30))))&lt;=0,$A13564&lt;設定!$B$28,$A13564&gt;設定!$B$29),0,IF(AND($C13564&gt;=MAX(INDEX($C$1:$C$13701,MAX(1,ROW()-設定!$B$24)):INDEX($C$1:$C$13701,MAX(1,ROW()-1))),$C13564&gt;MAX(INDEX($C$1:$C$13701,MIN(13701,ROW()+1)):INDEX($C$1:$C$13701,MIN(13701,ROW()+設定!$B$24))),$C13564&gt;=設定!$B$32,$C13564&gt;=MAX(MIN(INDEX($C$1:$C$13701,MAX(1,ROW()-設定!$B$26)):INDEX($C$1:$C$13701,MAX(1,ROW()-1))),MIN(INDEX($C$1:$C$13701,MIN(13701,ROW()+1)):INDEX($C$1:$C$13701,MIN(13701,ROW()+設定!$B$26))))*10^(設定!$B$27/20)),1,0))</f>
        <v>0</v>
      </c>
      <c r="G13564" s="33" t="n">
        <f aca="false">$G13563+IF($F13564=1,1,0)</f>
        <v>6</v>
      </c>
      <c r="H13564" s="0" t="str">
        <f aca="false">IF($F13564=1,$G13564,"")</f>
        <v/>
      </c>
    </row>
    <row r="13565" customFormat="false" ht="15" hidden="false" customHeight="false" outlineLevel="0" collapsed="false">
      <c r="A13565" s="30"/>
      <c r="B13565" s="31"/>
      <c r="C13565" s="32" t="str">
        <f aca="false">IF($A13565="","",IF(設定!$B$21="dB",10^($B13565/20),ABS($B13565)))</f>
        <v/>
      </c>
      <c r="D13565" s="32" t="str">
        <f aca="false">IF($A13565="","",$A13565^2)</f>
        <v/>
      </c>
      <c r="E13565" s="32" t="str">
        <f aca="false">IF($A13565="","",IF($C13565&lt;=0,"",1/$C13565^2))</f>
        <v/>
      </c>
      <c r="F13565" s="33" t="n">
        <f aca="false">IF(OR(ROW()-設定!$B$30&lt;2,ROW()+設定!$B$30&gt;13701,N($A13565)&lt;=0,N(INDEX($A$2:$A$13701,MIN(13700,MAX(1,ROW()-1+設定!$B$30))))&lt;=0,$A13565&lt;設定!$B$28,$A13565&gt;設定!$B$29),0,IF(AND($C13565&gt;=MAX(INDEX($C$1:$C$13701,MAX(1,ROW()-設定!$B$24)):INDEX($C$1:$C$13701,MAX(1,ROW()-1))),$C13565&gt;MAX(INDEX($C$1:$C$13701,MIN(13701,ROW()+1)):INDEX($C$1:$C$13701,MIN(13701,ROW()+設定!$B$24))),$C13565&gt;=設定!$B$32,$C13565&gt;=MAX(MIN(INDEX($C$1:$C$13701,MAX(1,ROW()-設定!$B$26)):INDEX($C$1:$C$13701,MAX(1,ROW()-1))),MIN(INDEX($C$1:$C$13701,MIN(13701,ROW()+1)):INDEX($C$1:$C$13701,MIN(13701,ROW()+設定!$B$26))))*10^(設定!$B$27/20)),1,0))</f>
        <v>0</v>
      </c>
      <c r="G13565" s="33" t="n">
        <f aca="false">$G13564+IF($F13565=1,1,0)</f>
        <v>6</v>
      </c>
      <c r="H13565" s="0" t="str">
        <f aca="false">IF($F13565=1,$G13565,"")</f>
        <v/>
      </c>
    </row>
    <row r="13566" customFormat="false" ht="15" hidden="false" customHeight="false" outlineLevel="0" collapsed="false">
      <c r="A13566" s="30"/>
      <c r="B13566" s="31"/>
      <c r="C13566" s="32" t="str">
        <f aca="false">IF($A13566="","",IF(設定!$B$21="dB",10^($B13566/20),ABS($B13566)))</f>
        <v/>
      </c>
      <c r="D13566" s="32" t="str">
        <f aca="false">IF($A13566="","",$A13566^2)</f>
        <v/>
      </c>
      <c r="E13566" s="32" t="str">
        <f aca="false">IF($A13566="","",IF($C13566&lt;=0,"",1/$C13566^2))</f>
        <v/>
      </c>
      <c r="F13566" s="33" t="n">
        <f aca="false">IF(OR(ROW()-設定!$B$30&lt;2,ROW()+設定!$B$30&gt;13701,N($A13566)&lt;=0,N(INDEX($A$2:$A$13701,MIN(13700,MAX(1,ROW()-1+設定!$B$30))))&lt;=0,$A13566&lt;設定!$B$28,$A13566&gt;設定!$B$29),0,IF(AND($C13566&gt;=MAX(INDEX($C$1:$C$13701,MAX(1,ROW()-設定!$B$24)):INDEX($C$1:$C$13701,MAX(1,ROW()-1))),$C13566&gt;MAX(INDEX($C$1:$C$13701,MIN(13701,ROW()+1)):INDEX($C$1:$C$13701,MIN(13701,ROW()+設定!$B$24))),$C13566&gt;=設定!$B$32,$C13566&gt;=MAX(MIN(INDEX($C$1:$C$13701,MAX(1,ROW()-設定!$B$26)):INDEX($C$1:$C$13701,MAX(1,ROW()-1))),MIN(INDEX($C$1:$C$13701,MIN(13701,ROW()+1)):INDEX($C$1:$C$13701,MIN(13701,ROW()+設定!$B$26))))*10^(設定!$B$27/20)),1,0))</f>
        <v>0</v>
      </c>
      <c r="G13566" s="33" t="n">
        <f aca="false">$G13565+IF($F13566=1,1,0)</f>
        <v>6</v>
      </c>
      <c r="H13566" s="0" t="str">
        <f aca="false">IF($F13566=1,$G13566,"")</f>
        <v/>
      </c>
    </row>
    <row r="13567" customFormat="false" ht="15" hidden="false" customHeight="false" outlineLevel="0" collapsed="false">
      <c r="A13567" s="30"/>
      <c r="B13567" s="31"/>
      <c r="C13567" s="32" t="str">
        <f aca="false">IF($A13567="","",IF(設定!$B$21="dB",10^($B13567/20),ABS($B13567)))</f>
        <v/>
      </c>
      <c r="D13567" s="32" t="str">
        <f aca="false">IF($A13567="","",$A13567^2)</f>
        <v/>
      </c>
      <c r="E13567" s="32" t="str">
        <f aca="false">IF($A13567="","",IF($C13567&lt;=0,"",1/$C13567^2))</f>
        <v/>
      </c>
      <c r="F13567" s="33" t="n">
        <f aca="false">IF(OR(ROW()-設定!$B$30&lt;2,ROW()+設定!$B$30&gt;13701,N($A13567)&lt;=0,N(INDEX($A$2:$A$13701,MIN(13700,MAX(1,ROW()-1+設定!$B$30))))&lt;=0,$A13567&lt;設定!$B$28,$A13567&gt;設定!$B$29),0,IF(AND($C13567&gt;=MAX(INDEX($C$1:$C$13701,MAX(1,ROW()-設定!$B$24)):INDEX($C$1:$C$13701,MAX(1,ROW()-1))),$C13567&gt;MAX(INDEX($C$1:$C$13701,MIN(13701,ROW()+1)):INDEX($C$1:$C$13701,MIN(13701,ROW()+設定!$B$24))),$C13567&gt;=設定!$B$32,$C13567&gt;=MAX(MIN(INDEX($C$1:$C$13701,MAX(1,ROW()-設定!$B$26)):INDEX($C$1:$C$13701,MAX(1,ROW()-1))),MIN(INDEX($C$1:$C$13701,MIN(13701,ROW()+1)):INDEX($C$1:$C$13701,MIN(13701,ROW()+設定!$B$26))))*10^(設定!$B$27/20)),1,0))</f>
        <v>0</v>
      </c>
      <c r="G13567" s="33" t="n">
        <f aca="false">$G13566+IF($F13567=1,1,0)</f>
        <v>6</v>
      </c>
      <c r="H13567" s="0" t="str">
        <f aca="false">IF($F13567=1,$G13567,"")</f>
        <v/>
      </c>
    </row>
    <row r="13568" customFormat="false" ht="15" hidden="false" customHeight="false" outlineLevel="0" collapsed="false">
      <c r="A13568" s="30"/>
      <c r="B13568" s="31"/>
      <c r="C13568" s="32" t="str">
        <f aca="false">IF($A13568="","",IF(設定!$B$21="dB",10^($B13568/20),ABS($B13568)))</f>
        <v/>
      </c>
      <c r="D13568" s="32" t="str">
        <f aca="false">IF($A13568="","",$A13568^2)</f>
        <v/>
      </c>
      <c r="E13568" s="32" t="str">
        <f aca="false">IF($A13568="","",IF($C13568&lt;=0,"",1/$C13568^2))</f>
        <v/>
      </c>
      <c r="F13568" s="33" t="n">
        <f aca="false">IF(OR(ROW()-設定!$B$30&lt;2,ROW()+設定!$B$30&gt;13701,N($A13568)&lt;=0,N(INDEX($A$2:$A$13701,MIN(13700,MAX(1,ROW()-1+設定!$B$30))))&lt;=0,$A13568&lt;設定!$B$28,$A13568&gt;設定!$B$29),0,IF(AND($C13568&gt;=MAX(INDEX($C$1:$C$13701,MAX(1,ROW()-設定!$B$24)):INDEX($C$1:$C$13701,MAX(1,ROW()-1))),$C13568&gt;MAX(INDEX($C$1:$C$13701,MIN(13701,ROW()+1)):INDEX($C$1:$C$13701,MIN(13701,ROW()+設定!$B$24))),$C13568&gt;=設定!$B$32,$C13568&gt;=MAX(MIN(INDEX($C$1:$C$13701,MAX(1,ROW()-設定!$B$26)):INDEX($C$1:$C$13701,MAX(1,ROW()-1))),MIN(INDEX($C$1:$C$13701,MIN(13701,ROW()+1)):INDEX($C$1:$C$13701,MIN(13701,ROW()+設定!$B$26))))*10^(設定!$B$27/20)),1,0))</f>
        <v>0</v>
      </c>
      <c r="G13568" s="33" t="n">
        <f aca="false">$G13567+IF($F13568=1,1,0)</f>
        <v>6</v>
      </c>
      <c r="H13568" s="0" t="str">
        <f aca="false">IF($F13568=1,$G13568,"")</f>
        <v/>
      </c>
    </row>
    <row r="13569" customFormat="false" ht="15" hidden="false" customHeight="false" outlineLevel="0" collapsed="false">
      <c r="A13569" s="30"/>
      <c r="B13569" s="31"/>
      <c r="C13569" s="32" t="str">
        <f aca="false">IF($A13569="","",IF(設定!$B$21="dB",10^($B13569/20),ABS($B13569)))</f>
        <v/>
      </c>
      <c r="D13569" s="32" t="str">
        <f aca="false">IF($A13569="","",$A13569^2)</f>
        <v/>
      </c>
      <c r="E13569" s="32" t="str">
        <f aca="false">IF($A13569="","",IF($C13569&lt;=0,"",1/$C13569^2))</f>
        <v/>
      </c>
      <c r="F13569" s="33" t="n">
        <f aca="false">IF(OR(ROW()-設定!$B$30&lt;2,ROW()+設定!$B$30&gt;13701,N($A13569)&lt;=0,N(INDEX($A$2:$A$13701,MIN(13700,MAX(1,ROW()-1+設定!$B$30))))&lt;=0,$A13569&lt;設定!$B$28,$A13569&gt;設定!$B$29),0,IF(AND($C13569&gt;=MAX(INDEX($C$1:$C$13701,MAX(1,ROW()-設定!$B$24)):INDEX($C$1:$C$13701,MAX(1,ROW()-1))),$C13569&gt;MAX(INDEX($C$1:$C$13701,MIN(13701,ROW()+1)):INDEX($C$1:$C$13701,MIN(13701,ROW()+設定!$B$24))),$C13569&gt;=設定!$B$32,$C13569&gt;=MAX(MIN(INDEX($C$1:$C$13701,MAX(1,ROW()-設定!$B$26)):INDEX($C$1:$C$13701,MAX(1,ROW()-1))),MIN(INDEX($C$1:$C$13701,MIN(13701,ROW()+1)):INDEX($C$1:$C$13701,MIN(13701,ROW()+設定!$B$26))))*10^(設定!$B$27/20)),1,0))</f>
        <v>0</v>
      </c>
      <c r="G13569" s="33" t="n">
        <f aca="false">$G13568+IF($F13569=1,1,0)</f>
        <v>6</v>
      </c>
      <c r="H13569" s="0" t="str">
        <f aca="false">IF($F13569=1,$G13569,"")</f>
        <v/>
      </c>
    </row>
    <row r="13570" customFormat="false" ht="15" hidden="false" customHeight="false" outlineLevel="0" collapsed="false">
      <c r="A13570" s="30"/>
      <c r="B13570" s="31"/>
      <c r="C13570" s="32" t="str">
        <f aca="false">IF($A13570="","",IF(設定!$B$21="dB",10^($B13570/20),ABS($B13570)))</f>
        <v/>
      </c>
      <c r="D13570" s="32" t="str">
        <f aca="false">IF($A13570="","",$A13570^2)</f>
        <v/>
      </c>
      <c r="E13570" s="32" t="str">
        <f aca="false">IF($A13570="","",IF($C13570&lt;=0,"",1/$C13570^2))</f>
        <v/>
      </c>
      <c r="F13570" s="33" t="n">
        <f aca="false">IF(OR(ROW()-設定!$B$30&lt;2,ROW()+設定!$B$30&gt;13701,N($A13570)&lt;=0,N(INDEX($A$2:$A$13701,MIN(13700,MAX(1,ROW()-1+設定!$B$30))))&lt;=0,$A13570&lt;設定!$B$28,$A13570&gt;設定!$B$29),0,IF(AND($C13570&gt;=MAX(INDEX($C$1:$C$13701,MAX(1,ROW()-設定!$B$24)):INDEX($C$1:$C$13701,MAX(1,ROW()-1))),$C13570&gt;MAX(INDEX($C$1:$C$13701,MIN(13701,ROW()+1)):INDEX($C$1:$C$13701,MIN(13701,ROW()+設定!$B$24))),$C13570&gt;=設定!$B$32,$C13570&gt;=MAX(MIN(INDEX($C$1:$C$13701,MAX(1,ROW()-設定!$B$26)):INDEX($C$1:$C$13701,MAX(1,ROW()-1))),MIN(INDEX($C$1:$C$13701,MIN(13701,ROW()+1)):INDEX($C$1:$C$13701,MIN(13701,ROW()+設定!$B$26))))*10^(設定!$B$27/20)),1,0))</f>
        <v>0</v>
      </c>
      <c r="G13570" s="33" t="n">
        <f aca="false">$G13569+IF($F13570=1,1,0)</f>
        <v>6</v>
      </c>
      <c r="H13570" s="0" t="str">
        <f aca="false">IF($F13570=1,$G13570,"")</f>
        <v/>
      </c>
    </row>
    <row r="13571" customFormat="false" ht="15" hidden="false" customHeight="false" outlineLevel="0" collapsed="false">
      <c r="A13571" s="30"/>
      <c r="B13571" s="31"/>
      <c r="C13571" s="32" t="str">
        <f aca="false">IF($A13571="","",IF(設定!$B$21="dB",10^($B13571/20),ABS($B13571)))</f>
        <v/>
      </c>
      <c r="D13571" s="32" t="str">
        <f aca="false">IF($A13571="","",$A13571^2)</f>
        <v/>
      </c>
      <c r="E13571" s="32" t="str">
        <f aca="false">IF($A13571="","",IF($C13571&lt;=0,"",1/$C13571^2))</f>
        <v/>
      </c>
      <c r="F13571" s="33" t="n">
        <f aca="false">IF(OR(ROW()-設定!$B$30&lt;2,ROW()+設定!$B$30&gt;13701,N($A13571)&lt;=0,N(INDEX($A$2:$A$13701,MIN(13700,MAX(1,ROW()-1+設定!$B$30))))&lt;=0,$A13571&lt;設定!$B$28,$A13571&gt;設定!$B$29),0,IF(AND($C13571&gt;=MAX(INDEX($C$1:$C$13701,MAX(1,ROW()-設定!$B$24)):INDEX($C$1:$C$13701,MAX(1,ROW()-1))),$C13571&gt;MAX(INDEX($C$1:$C$13701,MIN(13701,ROW()+1)):INDEX($C$1:$C$13701,MIN(13701,ROW()+設定!$B$24))),$C13571&gt;=設定!$B$32,$C13571&gt;=MAX(MIN(INDEX($C$1:$C$13701,MAX(1,ROW()-設定!$B$26)):INDEX($C$1:$C$13701,MAX(1,ROW()-1))),MIN(INDEX($C$1:$C$13701,MIN(13701,ROW()+1)):INDEX($C$1:$C$13701,MIN(13701,ROW()+設定!$B$26))))*10^(設定!$B$27/20)),1,0))</f>
        <v>0</v>
      </c>
      <c r="G13571" s="33" t="n">
        <f aca="false">$G13570+IF($F13571=1,1,0)</f>
        <v>6</v>
      </c>
      <c r="H13571" s="0" t="str">
        <f aca="false">IF($F13571=1,$G13571,"")</f>
        <v/>
      </c>
    </row>
    <row r="13572" customFormat="false" ht="15" hidden="false" customHeight="false" outlineLevel="0" collapsed="false">
      <c r="A13572" s="30"/>
      <c r="B13572" s="31"/>
      <c r="C13572" s="32" t="str">
        <f aca="false">IF($A13572="","",IF(設定!$B$21="dB",10^($B13572/20),ABS($B13572)))</f>
        <v/>
      </c>
      <c r="D13572" s="32" t="str">
        <f aca="false">IF($A13572="","",$A13572^2)</f>
        <v/>
      </c>
      <c r="E13572" s="32" t="str">
        <f aca="false">IF($A13572="","",IF($C13572&lt;=0,"",1/$C13572^2))</f>
        <v/>
      </c>
      <c r="F13572" s="33" t="n">
        <f aca="false">IF(OR(ROW()-設定!$B$30&lt;2,ROW()+設定!$B$30&gt;13701,N($A13572)&lt;=0,N(INDEX($A$2:$A$13701,MIN(13700,MAX(1,ROW()-1+設定!$B$30))))&lt;=0,$A13572&lt;設定!$B$28,$A13572&gt;設定!$B$29),0,IF(AND($C13572&gt;=MAX(INDEX($C$1:$C$13701,MAX(1,ROW()-設定!$B$24)):INDEX($C$1:$C$13701,MAX(1,ROW()-1))),$C13572&gt;MAX(INDEX($C$1:$C$13701,MIN(13701,ROW()+1)):INDEX($C$1:$C$13701,MIN(13701,ROW()+設定!$B$24))),$C13572&gt;=設定!$B$32,$C13572&gt;=MAX(MIN(INDEX($C$1:$C$13701,MAX(1,ROW()-設定!$B$26)):INDEX($C$1:$C$13701,MAX(1,ROW()-1))),MIN(INDEX($C$1:$C$13701,MIN(13701,ROW()+1)):INDEX($C$1:$C$13701,MIN(13701,ROW()+設定!$B$26))))*10^(設定!$B$27/20)),1,0))</f>
        <v>0</v>
      </c>
      <c r="G13572" s="33" t="n">
        <f aca="false">$G13571+IF($F13572=1,1,0)</f>
        <v>6</v>
      </c>
      <c r="H13572" s="0" t="str">
        <f aca="false">IF($F13572=1,$G13572,"")</f>
        <v/>
      </c>
    </row>
    <row r="13573" customFormat="false" ht="15" hidden="false" customHeight="false" outlineLevel="0" collapsed="false">
      <c r="A13573" s="30"/>
      <c r="B13573" s="31"/>
      <c r="C13573" s="32" t="str">
        <f aca="false">IF($A13573="","",IF(設定!$B$21="dB",10^($B13573/20),ABS($B13573)))</f>
        <v/>
      </c>
      <c r="D13573" s="32" t="str">
        <f aca="false">IF($A13573="","",$A13573^2)</f>
        <v/>
      </c>
      <c r="E13573" s="32" t="str">
        <f aca="false">IF($A13573="","",IF($C13573&lt;=0,"",1/$C13573^2))</f>
        <v/>
      </c>
      <c r="F13573" s="33" t="n">
        <f aca="false">IF(OR(ROW()-設定!$B$30&lt;2,ROW()+設定!$B$30&gt;13701,N($A13573)&lt;=0,N(INDEX($A$2:$A$13701,MIN(13700,MAX(1,ROW()-1+設定!$B$30))))&lt;=0,$A13573&lt;設定!$B$28,$A13573&gt;設定!$B$29),0,IF(AND($C13573&gt;=MAX(INDEX($C$1:$C$13701,MAX(1,ROW()-設定!$B$24)):INDEX($C$1:$C$13701,MAX(1,ROW()-1))),$C13573&gt;MAX(INDEX($C$1:$C$13701,MIN(13701,ROW()+1)):INDEX($C$1:$C$13701,MIN(13701,ROW()+設定!$B$24))),$C13573&gt;=設定!$B$32,$C13573&gt;=MAX(MIN(INDEX($C$1:$C$13701,MAX(1,ROW()-設定!$B$26)):INDEX($C$1:$C$13701,MAX(1,ROW()-1))),MIN(INDEX($C$1:$C$13701,MIN(13701,ROW()+1)):INDEX($C$1:$C$13701,MIN(13701,ROW()+設定!$B$26))))*10^(設定!$B$27/20)),1,0))</f>
        <v>0</v>
      </c>
      <c r="G13573" s="33" t="n">
        <f aca="false">$G13572+IF($F13573=1,1,0)</f>
        <v>6</v>
      </c>
      <c r="H13573" s="0" t="str">
        <f aca="false">IF($F13573=1,$G13573,"")</f>
        <v/>
      </c>
    </row>
    <row r="13574" customFormat="false" ht="15" hidden="false" customHeight="false" outlineLevel="0" collapsed="false">
      <c r="A13574" s="30"/>
      <c r="B13574" s="31"/>
      <c r="C13574" s="32" t="str">
        <f aca="false">IF($A13574="","",IF(設定!$B$21="dB",10^($B13574/20),ABS($B13574)))</f>
        <v/>
      </c>
      <c r="D13574" s="32" t="str">
        <f aca="false">IF($A13574="","",$A13574^2)</f>
        <v/>
      </c>
      <c r="E13574" s="32" t="str">
        <f aca="false">IF($A13574="","",IF($C13574&lt;=0,"",1/$C13574^2))</f>
        <v/>
      </c>
      <c r="F13574" s="33" t="n">
        <f aca="false">IF(OR(ROW()-設定!$B$30&lt;2,ROW()+設定!$B$30&gt;13701,N($A13574)&lt;=0,N(INDEX($A$2:$A$13701,MIN(13700,MAX(1,ROW()-1+設定!$B$30))))&lt;=0,$A13574&lt;設定!$B$28,$A13574&gt;設定!$B$29),0,IF(AND($C13574&gt;=MAX(INDEX($C$1:$C$13701,MAX(1,ROW()-設定!$B$24)):INDEX($C$1:$C$13701,MAX(1,ROW()-1))),$C13574&gt;MAX(INDEX($C$1:$C$13701,MIN(13701,ROW()+1)):INDEX($C$1:$C$13701,MIN(13701,ROW()+設定!$B$24))),$C13574&gt;=設定!$B$32,$C13574&gt;=MAX(MIN(INDEX($C$1:$C$13701,MAX(1,ROW()-設定!$B$26)):INDEX($C$1:$C$13701,MAX(1,ROW()-1))),MIN(INDEX($C$1:$C$13701,MIN(13701,ROW()+1)):INDEX($C$1:$C$13701,MIN(13701,ROW()+設定!$B$26))))*10^(設定!$B$27/20)),1,0))</f>
        <v>0</v>
      </c>
      <c r="G13574" s="33" t="n">
        <f aca="false">$G13573+IF($F13574=1,1,0)</f>
        <v>6</v>
      </c>
      <c r="H13574" s="0" t="str">
        <f aca="false">IF($F13574=1,$G13574,"")</f>
        <v/>
      </c>
    </row>
    <row r="13575" customFormat="false" ht="15" hidden="false" customHeight="false" outlineLevel="0" collapsed="false">
      <c r="A13575" s="30"/>
      <c r="B13575" s="31"/>
      <c r="C13575" s="32" t="str">
        <f aca="false">IF($A13575="","",IF(設定!$B$21="dB",10^($B13575/20),ABS($B13575)))</f>
        <v/>
      </c>
      <c r="D13575" s="32" t="str">
        <f aca="false">IF($A13575="","",$A13575^2)</f>
        <v/>
      </c>
      <c r="E13575" s="32" t="str">
        <f aca="false">IF($A13575="","",IF($C13575&lt;=0,"",1/$C13575^2))</f>
        <v/>
      </c>
      <c r="F13575" s="33" t="n">
        <f aca="false">IF(OR(ROW()-設定!$B$30&lt;2,ROW()+設定!$B$30&gt;13701,N($A13575)&lt;=0,N(INDEX($A$2:$A$13701,MIN(13700,MAX(1,ROW()-1+設定!$B$30))))&lt;=0,$A13575&lt;設定!$B$28,$A13575&gt;設定!$B$29),0,IF(AND($C13575&gt;=MAX(INDEX($C$1:$C$13701,MAX(1,ROW()-設定!$B$24)):INDEX($C$1:$C$13701,MAX(1,ROW()-1))),$C13575&gt;MAX(INDEX($C$1:$C$13701,MIN(13701,ROW()+1)):INDEX($C$1:$C$13701,MIN(13701,ROW()+設定!$B$24))),$C13575&gt;=設定!$B$32,$C13575&gt;=MAX(MIN(INDEX($C$1:$C$13701,MAX(1,ROW()-設定!$B$26)):INDEX($C$1:$C$13701,MAX(1,ROW()-1))),MIN(INDEX($C$1:$C$13701,MIN(13701,ROW()+1)):INDEX($C$1:$C$13701,MIN(13701,ROW()+設定!$B$26))))*10^(設定!$B$27/20)),1,0))</f>
        <v>0</v>
      </c>
      <c r="G13575" s="33" t="n">
        <f aca="false">$G13574+IF($F13575=1,1,0)</f>
        <v>6</v>
      </c>
      <c r="H13575" s="0" t="str">
        <f aca="false">IF($F13575=1,$G13575,"")</f>
        <v/>
      </c>
    </row>
    <row r="13576" customFormat="false" ht="15" hidden="false" customHeight="false" outlineLevel="0" collapsed="false">
      <c r="A13576" s="30"/>
      <c r="B13576" s="31"/>
      <c r="C13576" s="32" t="str">
        <f aca="false">IF($A13576="","",IF(設定!$B$21="dB",10^($B13576/20),ABS($B13576)))</f>
        <v/>
      </c>
      <c r="D13576" s="32" t="str">
        <f aca="false">IF($A13576="","",$A13576^2)</f>
        <v/>
      </c>
      <c r="E13576" s="32" t="str">
        <f aca="false">IF($A13576="","",IF($C13576&lt;=0,"",1/$C13576^2))</f>
        <v/>
      </c>
      <c r="F13576" s="33" t="n">
        <f aca="false">IF(OR(ROW()-設定!$B$30&lt;2,ROW()+設定!$B$30&gt;13701,N($A13576)&lt;=0,N(INDEX($A$2:$A$13701,MIN(13700,MAX(1,ROW()-1+設定!$B$30))))&lt;=0,$A13576&lt;設定!$B$28,$A13576&gt;設定!$B$29),0,IF(AND($C13576&gt;=MAX(INDEX($C$1:$C$13701,MAX(1,ROW()-設定!$B$24)):INDEX($C$1:$C$13701,MAX(1,ROW()-1))),$C13576&gt;MAX(INDEX($C$1:$C$13701,MIN(13701,ROW()+1)):INDEX($C$1:$C$13701,MIN(13701,ROW()+設定!$B$24))),$C13576&gt;=設定!$B$32,$C13576&gt;=MAX(MIN(INDEX($C$1:$C$13701,MAX(1,ROW()-設定!$B$26)):INDEX($C$1:$C$13701,MAX(1,ROW()-1))),MIN(INDEX($C$1:$C$13701,MIN(13701,ROW()+1)):INDEX($C$1:$C$13701,MIN(13701,ROW()+設定!$B$26))))*10^(設定!$B$27/20)),1,0))</f>
        <v>0</v>
      </c>
      <c r="G13576" s="33" t="n">
        <f aca="false">$G13575+IF($F13576=1,1,0)</f>
        <v>6</v>
      </c>
      <c r="H13576" s="0" t="str">
        <f aca="false">IF($F13576=1,$G13576,"")</f>
        <v/>
      </c>
    </row>
    <row r="13577" customFormat="false" ht="15" hidden="false" customHeight="false" outlineLevel="0" collapsed="false">
      <c r="A13577" s="30"/>
      <c r="B13577" s="31"/>
      <c r="C13577" s="32" t="str">
        <f aca="false">IF($A13577="","",IF(設定!$B$21="dB",10^($B13577/20),ABS($B13577)))</f>
        <v/>
      </c>
      <c r="D13577" s="32" t="str">
        <f aca="false">IF($A13577="","",$A13577^2)</f>
        <v/>
      </c>
      <c r="E13577" s="32" t="str">
        <f aca="false">IF($A13577="","",IF($C13577&lt;=0,"",1/$C13577^2))</f>
        <v/>
      </c>
      <c r="F13577" s="33" t="n">
        <f aca="false">IF(OR(ROW()-設定!$B$30&lt;2,ROW()+設定!$B$30&gt;13701,N($A13577)&lt;=0,N(INDEX($A$2:$A$13701,MIN(13700,MAX(1,ROW()-1+設定!$B$30))))&lt;=0,$A13577&lt;設定!$B$28,$A13577&gt;設定!$B$29),0,IF(AND($C13577&gt;=MAX(INDEX($C$1:$C$13701,MAX(1,ROW()-設定!$B$24)):INDEX($C$1:$C$13701,MAX(1,ROW()-1))),$C13577&gt;MAX(INDEX($C$1:$C$13701,MIN(13701,ROW()+1)):INDEX($C$1:$C$13701,MIN(13701,ROW()+設定!$B$24))),$C13577&gt;=設定!$B$32,$C13577&gt;=MAX(MIN(INDEX($C$1:$C$13701,MAX(1,ROW()-設定!$B$26)):INDEX($C$1:$C$13701,MAX(1,ROW()-1))),MIN(INDEX($C$1:$C$13701,MIN(13701,ROW()+1)):INDEX($C$1:$C$13701,MIN(13701,ROW()+設定!$B$26))))*10^(設定!$B$27/20)),1,0))</f>
        <v>0</v>
      </c>
      <c r="G13577" s="33" t="n">
        <f aca="false">$G13576+IF($F13577=1,1,0)</f>
        <v>6</v>
      </c>
      <c r="H13577" s="0" t="str">
        <f aca="false">IF($F13577=1,$G13577,"")</f>
        <v/>
      </c>
    </row>
    <row r="13578" customFormat="false" ht="15" hidden="false" customHeight="false" outlineLevel="0" collapsed="false">
      <c r="A13578" s="30"/>
      <c r="B13578" s="31"/>
      <c r="C13578" s="32" t="str">
        <f aca="false">IF($A13578="","",IF(設定!$B$21="dB",10^($B13578/20),ABS($B13578)))</f>
        <v/>
      </c>
      <c r="D13578" s="32" t="str">
        <f aca="false">IF($A13578="","",$A13578^2)</f>
        <v/>
      </c>
      <c r="E13578" s="32" t="str">
        <f aca="false">IF($A13578="","",IF($C13578&lt;=0,"",1/$C13578^2))</f>
        <v/>
      </c>
      <c r="F13578" s="33" t="n">
        <f aca="false">IF(OR(ROW()-設定!$B$30&lt;2,ROW()+設定!$B$30&gt;13701,N($A13578)&lt;=0,N(INDEX($A$2:$A$13701,MIN(13700,MAX(1,ROW()-1+設定!$B$30))))&lt;=0,$A13578&lt;設定!$B$28,$A13578&gt;設定!$B$29),0,IF(AND($C13578&gt;=MAX(INDEX($C$1:$C$13701,MAX(1,ROW()-設定!$B$24)):INDEX($C$1:$C$13701,MAX(1,ROW()-1))),$C13578&gt;MAX(INDEX($C$1:$C$13701,MIN(13701,ROW()+1)):INDEX($C$1:$C$13701,MIN(13701,ROW()+設定!$B$24))),$C13578&gt;=設定!$B$32,$C13578&gt;=MAX(MIN(INDEX($C$1:$C$13701,MAX(1,ROW()-設定!$B$26)):INDEX($C$1:$C$13701,MAX(1,ROW()-1))),MIN(INDEX($C$1:$C$13701,MIN(13701,ROW()+1)):INDEX($C$1:$C$13701,MIN(13701,ROW()+設定!$B$26))))*10^(設定!$B$27/20)),1,0))</f>
        <v>0</v>
      </c>
      <c r="G13578" s="33" t="n">
        <f aca="false">$G13577+IF($F13578=1,1,0)</f>
        <v>6</v>
      </c>
      <c r="H13578" s="0" t="str">
        <f aca="false">IF($F13578=1,$G13578,"")</f>
        <v/>
      </c>
    </row>
    <row r="13579" customFormat="false" ht="15" hidden="false" customHeight="false" outlineLevel="0" collapsed="false">
      <c r="A13579" s="30"/>
      <c r="B13579" s="31"/>
      <c r="C13579" s="32" t="str">
        <f aca="false">IF($A13579="","",IF(設定!$B$21="dB",10^($B13579/20),ABS($B13579)))</f>
        <v/>
      </c>
      <c r="D13579" s="32" t="str">
        <f aca="false">IF($A13579="","",$A13579^2)</f>
        <v/>
      </c>
      <c r="E13579" s="32" t="str">
        <f aca="false">IF($A13579="","",IF($C13579&lt;=0,"",1/$C13579^2))</f>
        <v/>
      </c>
      <c r="F13579" s="33" t="n">
        <f aca="false">IF(OR(ROW()-設定!$B$30&lt;2,ROW()+設定!$B$30&gt;13701,N($A13579)&lt;=0,N(INDEX($A$2:$A$13701,MIN(13700,MAX(1,ROW()-1+設定!$B$30))))&lt;=0,$A13579&lt;設定!$B$28,$A13579&gt;設定!$B$29),0,IF(AND($C13579&gt;=MAX(INDEX($C$1:$C$13701,MAX(1,ROW()-設定!$B$24)):INDEX($C$1:$C$13701,MAX(1,ROW()-1))),$C13579&gt;MAX(INDEX($C$1:$C$13701,MIN(13701,ROW()+1)):INDEX($C$1:$C$13701,MIN(13701,ROW()+設定!$B$24))),$C13579&gt;=設定!$B$32,$C13579&gt;=MAX(MIN(INDEX($C$1:$C$13701,MAX(1,ROW()-設定!$B$26)):INDEX($C$1:$C$13701,MAX(1,ROW()-1))),MIN(INDEX($C$1:$C$13701,MIN(13701,ROW()+1)):INDEX($C$1:$C$13701,MIN(13701,ROW()+設定!$B$26))))*10^(設定!$B$27/20)),1,0))</f>
        <v>0</v>
      </c>
      <c r="G13579" s="33" t="n">
        <f aca="false">$G13578+IF($F13579=1,1,0)</f>
        <v>6</v>
      </c>
      <c r="H13579" s="0" t="str">
        <f aca="false">IF($F13579=1,$G13579,"")</f>
        <v/>
      </c>
    </row>
    <row r="13580" customFormat="false" ht="15" hidden="false" customHeight="false" outlineLevel="0" collapsed="false">
      <c r="A13580" s="30"/>
      <c r="B13580" s="31"/>
      <c r="C13580" s="32" t="str">
        <f aca="false">IF($A13580="","",IF(設定!$B$21="dB",10^($B13580/20),ABS($B13580)))</f>
        <v/>
      </c>
      <c r="D13580" s="32" t="str">
        <f aca="false">IF($A13580="","",$A13580^2)</f>
        <v/>
      </c>
      <c r="E13580" s="32" t="str">
        <f aca="false">IF($A13580="","",IF($C13580&lt;=0,"",1/$C13580^2))</f>
        <v/>
      </c>
      <c r="F13580" s="33" t="n">
        <f aca="false">IF(OR(ROW()-設定!$B$30&lt;2,ROW()+設定!$B$30&gt;13701,N($A13580)&lt;=0,N(INDEX($A$2:$A$13701,MIN(13700,MAX(1,ROW()-1+設定!$B$30))))&lt;=0,$A13580&lt;設定!$B$28,$A13580&gt;設定!$B$29),0,IF(AND($C13580&gt;=MAX(INDEX($C$1:$C$13701,MAX(1,ROW()-設定!$B$24)):INDEX($C$1:$C$13701,MAX(1,ROW()-1))),$C13580&gt;MAX(INDEX($C$1:$C$13701,MIN(13701,ROW()+1)):INDEX($C$1:$C$13701,MIN(13701,ROW()+設定!$B$24))),$C13580&gt;=設定!$B$32,$C13580&gt;=MAX(MIN(INDEX($C$1:$C$13701,MAX(1,ROW()-設定!$B$26)):INDEX($C$1:$C$13701,MAX(1,ROW()-1))),MIN(INDEX($C$1:$C$13701,MIN(13701,ROW()+1)):INDEX($C$1:$C$13701,MIN(13701,ROW()+設定!$B$26))))*10^(設定!$B$27/20)),1,0))</f>
        <v>0</v>
      </c>
      <c r="G13580" s="33" t="n">
        <f aca="false">$G13579+IF($F13580=1,1,0)</f>
        <v>6</v>
      </c>
      <c r="H13580" s="0" t="str">
        <f aca="false">IF($F13580=1,$G13580,"")</f>
        <v/>
      </c>
    </row>
    <row r="13581" customFormat="false" ht="15" hidden="false" customHeight="false" outlineLevel="0" collapsed="false">
      <c r="A13581" s="30"/>
      <c r="B13581" s="31"/>
      <c r="C13581" s="32" t="str">
        <f aca="false">IF($A13581="","",IF(設定!$B$21="dB",10^($B13581/20),ABS($B13581)))</f>
        <v/>
      </c>
      <c r="D13581" s="32" t="str">
        <f aca="false">IF($A13581="","",$A13581^2)</f>
        <v/>
      </c>
      <c r="E13581" s="32" t="str">
        <f aca="false">IF($A13581="","",IF($C13581&lt;=0,"",1/$C13581^2))</f>
        <v/>
      </c>
      <c r="F13581" s="33" t="n">
        <f aca="false">IF(OR(ROW()-設定!$B$30&lt;2,ROW()+設定!$B$30&gt;13701,N($A13581)&lt;=0,N(INDEX($A$2:$A$13701,MIN(13700,MAX(1,ROW()-1+設定!$B$30))))&lt;=0,$A13581&lt;設定!$B$28,$A13581&gt;設定!$B$29),0,IF(AND($C13581&gt;=MAX(INDEX($C$1:$C$13701,MAX(1,ROW()-設定!$B$24)):INDEX($C$1:$C$13701,MAX(1,ROW()-1))),$C13581&gt;MAX(INDEX($C$1:$C$13701,MIN(13701,ROW()+1)):INDEX($C$1:$C$13701,MIN(13701,ROW()+設定!$B$24))),$C13581&gt;=設定!$B$32,$C13581&gt;=MAX(MIN(INDEX($C$1:$C$13701,MAX(1,ROW()-設定!$B$26)):INDEX($C$1:$C$13701,MAX(1,ROW()-1))),MIN(INDEX($C$1:$C$13701,MIN(13701,ROW()+1)):INDEX($C$1:$C$13701,MIN(13701,ROW()+設定!$B$26))))*10^(設定!$B$27/20)),1,0))</f>
        <v>0</v>
      </c>
      <c r="G13581" s="33" t="n">
        <f aca="false">$G13580+IF($F13581=1,1,0)</f>
        <v>6</v>
      </c>
      <c r="H13581" s="0" t="str">
        <f aca="false">IF($F13581=1,$G13581,"")</f>
        <v/>
      </c>
    </row>
    <row r="13582" customFormat="false" ht="15" hidden="false" customHeight="false" outlineLevel="0" collapsed="false">
      <c r="A13582" s="30"/>
      <c r="B13582" s="31"/>
      <c r="C13582" s="32" t="str">
        <f aca="false">IF($A13582="","",IF(設定!$B$21="dB",10^($B13582/20),ABS($B13582)))</f>
        <v/>
      </c>
      <c r="D13582" s="32" t="str">
        <f aca="false">IF($A13582="","",$A13582^2)</f>
        <v/>
      </c>
      <c r="E13582" s="32" t="str">
        <f aca="false">IF($A13582="","",IF($C13582&lt;=0,"",1/$C13582^2))</f>
        <v/>
      </c>
      <c r="F13582" s="33" t="n">
        <f aca="false">IF(OR(ROW()-設定!$B$30&lt;2,ROW()+設定!$B$30&gt;13701,N($A13582)&lt;=0,N(INDEX($A$2:$A$13701,MIN(13700,MAX(1,ROW()-1+設定!$B$30))))&lt;=0,$A13582&lt;設定!$B$28,$A13582&gt;設定!$B$29),0,IF(AND($C13582&gt;=MAX(INDEX($C$1:$C$13701,MAX(1,ROW()-設定!$B$24)):INDEX($C$1:$C$13701,MAX(1,ROW()-1))),$C13582&gt;MAX(INDEX($C$1:$C$13701,MIN(13701,ROW()+1)):INDEX($C$1:$C$13701,MIN(13701,ROW()+設定!$B$24))),$C13582&gt;=設定!$B$32,$C13582&gt;=MAX(MIN(INDEX($C$1:$C$13701,MAX(1,ROW()-設定!$B$26)):INDEX($C$1:$C$13701,MAX(1,ROW()-1))),MIN(INDEX($C$1:$C$13701,MIN(13701,ROW()+1)):INDEX($C$1:$C$13701,MIN(13701,ROW()+設定!$B$26))))*10^(設定!$B$27/20)),1,0))</f>
        <v>0</v>
      </c>
      <c r="G13582" s="33" t="n">
        <f aca="false">$G13581+IF($F13582=1,1,0)</f>
        <v>6</v>
      </c>
      <c r="H13582" s="0" t="str">
        <f aca="false">IF($F13582=1,$G13582,"")</f>
        <v/>
      </c>
    </row>
    <row r="13583" customFormat="false" ht="15" hidden="false" customHeight="false" outlineLevel="0" collapsed="false">
      <c r="A13583" s="30"/>
      <c r="B13583" s="31"/>
      <c r="C13583" s="32" t="str">
        <f aca="false">IF($A13583="","",IF(設定!$B$21="dB",10^($B13583/20),ABS($B13583)))</f>
        <v/>
      </c>
      <c r="D13583" s="32" t="str">
        <f aca="false">IF($A13583="","",$A13583^2)</f>
        <v/>
      </c>
      <c r="E13583" s="32" t="str">
        <f aca="false">IF($A13583="","",IF($C13583&lt;=0,"",1/$C13583^2))</f>
        <v/>
      </c>
      <c r="F13583" s="33" t="n">
        <f aca="false">IF(OR(ROW()-設定!$B$30&lt;2,ROW()+設定!$B$30&gt;13701,N($A13583)&lt;=0,N(INDEX($A$2:$A$13701,MIN(13700,MAX(1,ROW()-1+設定!$B$30))))&lt;=0,$A13583&lt;設定!$B$28,$A13583&gt;設定!$B$29),0,IF(AND($C13583&gt;=MAX(INDEX($C$1:$C$13701,MAX(1,ROW()-設定!$B$24)):INDEX($C$1:$C$13701,MAX(1,ROW()-1))),$C13583&gt;MAX(INDEX($C$1:$C$13701,MIN(13701,ROW()+1)):INDEX($C$1:$C$13701,MIN(13701,ROW()+設定!$B$24))),$C13583&gt;=設定!$B$32,$C13583&gt;=MAX(MIN(INDEX($C$1:$C$13701,MAX(1,ROW()-設定!$B$26)):INDEX($C$1:$C$13701,MAX(1,ROW()-1))),MIN(INDEX($C$1:$C$13701,MIN(13701,ROW()+1)):INDEX($C$1:$C$13701,MIN(13701,ROW()+設定!$B$26))))*10^(設定!$B$27/20)),1,0))</f>
        <v>0</v>
      </c>
      <c r="G13583" s="33" t="n">
        <f aca="false">$G13582+IF($F13583=1,1,0)</f>
        <v>6</v>
      </c>
      <c r="H13583" s="0" t="str">
        <f aca="false">IF($F13583=1,$G13583,"")</f>
        <v/>
      </c>
    </row>
    <row r="13584" customFormat="false" ht="15" hidden="false" customHeight="false" outlineLevel="0" collapsed="false">
      <c r="A13584" s="30"/>
      <c r="B13584" s="31"/>
      <c r="C13584" s="32" t="str">
        <f aca="false">IF($A13584="","",IF(設定!$B$21="dB",10^($B13584/20),ABS($B13584)))</f>
        <v/>
      </c>
      <c r="D13584" s="32" t="str">
        <f aca="false">IF($A13584="","",$A13584^2)</f>
        <v/>
      </c>
      <c r="E13584" s="32" t="str">
        <f aca="false">IF($A13584="","",IF($C13584&lt;=0,"",1/$C13584^2))</f>
        <v/>
      </c>
      <c r="F13584" s="33" t="n">
        <f aca="false">IF(OR(ROW()-設定!$B$30&lt;2,ROW()+設定!$B$30&gt;13701,N($A13584)&lt;=0,N(INDEX($A$2:$A$13701,MIN(13700,MAX(1,ROW()-1+設定!$B$30))))&lt;=0,$A13584&lt;設定!$B$28,$A13584&gt;設定!$B$29),0,IF(AND($C13584&gt;=MAX(INDEX($C$1:$C$13701,MAX(1,ROW()-設定!$B$24)):INDEX($C$1:$C$13701,MAX(1,ROW()-1))),$C13584&gt;MAX(INDEX($C$1:$C$13701,MIN(13701,ROW()+1)):INDEX($C$1:$C$13701,MIN(13701,ROW()+設定!$B$24))),$C13584&gt;=設定!$B$32,$C13584&gt;=MAX(MIN(INDEX($C$1:$C$13701,MAX(1,ROW()-設定!$B$26)):INDEX($C$1:$C$13701,MAX(1,ROW()-1))),MIN(INDEX($C$1:$C$13701,MIN(13701,ROW()+1)):INDEX($C$1:$C$13701,MIN(13701,ROW()+設定!$B$26))))*10^(設定!$B$27/20)),1,0))</f>
        <v>0</v>
      </c>
      <c r="G13584" s="33" t="n">
        <f aca="false">$G13583+IF($F13584=1,1,0)</f>
        <v>6</v>
      </c>
      <c r="H13584" s="0" t="str">
        <f aca="false">IF($F13584=1,$G13584,"")</f>
        <v/>
      </c>
    </row>
    <row r="13585" customFormat="false" ht="15" hidden="false" customHeight="false" outlineLevel="0" collapsed="false">
      <c r="A13585" s="30"/>
      <c r="B13585" s="31"/>
      <c r="C13585" s="32" t="str">
        <f aca="false">IF($A13585="","",IF(設定!$B$21="dB",10^($B13585/20),ABS($B13585)))</f>
        <v/>
      </c>
      <c r="D13585" s="32" t="str">
        <f aca="false">IF($A13585="","",$A13585^2)</f>
        <v/>
      </c>
      <c r="E13585" s="32" t="str">
        <f aca="false">IF($A13585="","",IF($C13585&lt;=0,"",1/$C13585^2))</f>
        <v/>
      </c>
      <c r="F13585" s="33" t="n">
        <f aca="false">IF(OR(ROW()-設定!$B$30&lt;2,ROW()+設定!$B$30&gt;13701,N($A13585)&lt;=0,N(INDEX($A$2:$A$13701,MIN(13700,MAX(1,ROW()-1+設定!$B$30))))&lt;=0,$A13585&lt;設定!$B$28,$A13585&gt;設定!$B$29),0,IF(AND($C13585&gt;=MAX(INDEX($C$1:$C$13701,MAX(1,ROW()-設定!$B$24)):INDEX($C$1:$C$13701,MAX(1,ROW()-1))),$C13585&gt;MAX(INDEX($C$1:$C$13701,MIN(13701,ROW()+1)):INDEX($C$1:$C$13701,MIN(13701,ROW()+設定!$B$24))),$C13585&gt;=設定!$B$32,$C13585&gt;=MAX(MIN(INDEX($C$1:$C$13701,MAX(1,ROW()-設定!$B$26)):INDEX($C$1:$C$13701,MAX(1,ROW()-1))),MIN(INDEX($C$1:$C$13701,MIN(13701,ROW()+1)):INDEX($C$1:$C$13701,MIN(13701,ROW()+設定!$B$26))))*10^(設定!$B$27/20)),1,0))</f>
        <v>0</v>
      </c>
      <c r="G13585" s="33" t="n">
        <f aca="false">$G13584+IF($F13585=1,1,0)</f>
        <v>6</v>
      </c>
      <c r="H13585" s="0" t="str">
        <f aca="false">IF($F13585=1,$G13585,"")</f>
        <v/>
      </c>
    </row>
    <row r="13586" customFormat="false" ht="15" hidden="false" customHeight="false" outlineLevel="0" collapsed="false">
      <c r="A13586" s="30"/>
      <c r="B13586" s="31"/>
      <c r="C13586" s="32" t="str">
        <f aca="false">IF($A13586="","",IF(設定!$B$21="dB",10^($B13586/20),ABS($B13586)))</f>
        <v/>
      </c>
      <c r="D13586" s="32" t="str">
        <f aca="false">IF($A13586="","",$A13586^2)</f>
        <v/>
      </c>
      <c r="E13586" s="32" t="str">
        <f aca="false">IF($A13586="","",IF($C13586&lt;=0,"",1/$C13586^2))</f>
        <v/>
      </c>
      <c r="F13586" s="33" t="n">
        <f aca="false">IF(OR(ROW()-設定!$B$30&lt;2,ROW()+設定!$B$30&gt;13701,N($A13586)&lt;=0,N(INDEX($A$2:$A$13701,MIN(13700,MAX(1,ROW()-1+設定!$B$30))))&lt;=0,$A13586&lt;設定!$B$28,$A13586&gt;設定!$B$29),0,IF(AND($C13586&gt;=MAX(INDEX($C$1:$C$13701,MAX(1,ROW()-設定!$B$24)):INDEX($C$1:$C$13701,MAX(1,ROW()-1))),$C13586&gt;MAX(INDEX($C$1:$C$13701,MIN(13701,ROW()+1)):INDEX($C$1:$C$13701,MIN(13701,ROW()+設定!$B$24))),$C13586&gt;=設定!$B$32,$C13586&gt;=MAX(MIN(INDEX($C$1:$C$13701,MAX(1,ROW()-設定!$B$26)):INDEX($C$1:$C$13701,MAX(1,ROW()-1))),MIN(INDEX($C$1:$C$13701,MIN(13701,ROW()+1)):INDEX($C$1:$C$13701,MIN(13701,ROW()+設定!$B$26))))*10^(設定!$B$27/20)),1,0))</f>
        <v>0</v>
      </c>
      <c r="G13586" s="33" t="n">
        <f aca="false">$G13585+IF($F13586=1,1,0)</f>
        <v>6</v>
      </c>
      <c r="H13586" s="0" t="str">
        <f aca="false">IF($F13586=1,$G13586,"")</f>
        <v/>
      </c>
    </row>
    <row r="13587" customFormat="false" ht="15" hidden="false" customHeight="false" outlineLevel="0" collapsed="false">
      <c r="A13587" s="30"/>
      <c r="B13587" s="31"/>
      <c r="C13587" s="32" t="str">
        <f aca="false">IF($A13587="","",IF(設定!$B$21="dB",10^($B13587/20),ABS($B13587)))</f>
        <v/>
      </c>
      <c r="D13587" s="32" t="str">
        <f aca="false">IF($A13587="","",$A13587^2)</f>
        <v/>
      </c>
      <c r="E13587" s="32" t="str">
        <f aca="false">IF($A13587="","",IF($C13587&lt;=0,"",1/$C13587^2))</f>
        <v/>
      </c>
      <c r="F13587" s="33" t="n">
        <f aca="false">IF(OR(ROW()-設定!$B$30&lt;2,ROW()+設定!$B$30&gt;13701,N($A13587)&lt;=0,N(INDEX($A$2:$A$13701,MIN(13700,MAX(1,ROW()-1+設定!$B$30))))&lt;=0,$A13587&lt;設定!$B$28,$A13587&gt;設定!$B$29),0,IF(AND($C13587&gt;=MAX(INDEX($C$1:$C$13701,MAX(1,ROW()-設定!$B$24)):INDEX($C$1:$C$13701,MAX(1,ROW()-1))),$C13587&gt;MAX(INDEX($C$1:$C$13701,MIN(13701,ROW()+1)):INDEX($C$1:$C$13701,MIN(13701,ROW()+設定!$B$24))),$C13587&gt;=設定!$B$32,$C13587&gt;=MAX(MIN(INDEX($C$1:$C$13701,MAX(1,ROW()-設定!$B$26)):INDEX($C$1:$C$13701,MAX(1,ROW()-1))),MIN(INDEX($C$1:$C$13701,MIN(13701,ROW()+1)):INDEX($C$1:$C$13701,MIN(13701,ROW()+設定!$B$26))))*10^(設定!$B$27/20)),1,0))</f>
        <v>0</v>
      </c>
      <c r="G13587" s="33" t="n">
        <f aca="false">$G13586+IF($F13587=1,1,0)</f>
        <v>6</v>
      </c>
      <c r="H13587" s="0" t="str">
        <f aca="false">IF($F13587=1,$G13587,"")</f>
        <v/>
      </c>
    </row>
    <row r="13588" customFormat="false" ht="15" hidden="false" customHeight="false" outlineLevel="0" collapsed="false">
      <c r="A13588" s="30"/>
      <c r="B13588" s="31"/>
      <c r="C13588" s="32" t="str">
        <f aca="false">IF($A13588="","",IF(設定!$B$21="dB",10^($B13588/20),ABS($B13588)))</f>
        <v/>
      </c>
      <c r="D13588" s="32" t="str">
        <f aca="false">IF($A13588="","",$A13588^2)</f>
        <v/>
      </c>
      <c r="E13588" s="32" t="str">
        <f aca="false">IF($A13588="","",IF($C13588&lt;=0,"",1/$C13588^2))</f>
        <v/>
      </c>
      <c r="F13588" s="33" t="n">
        <f aca="false">IF(OR(ROW()-設定!$B$30&lt;2,ROW()+設定!$B$30&gt;13701,N($A13588)&lt;=0,N(INDEX($A$2:$A$13701,MIN(13700,MAX(1,ROW()-1+設定!$B$30))))&lt;=0,$A13588&lt;設定!$B$28,$A13588&gt;設定!$B$29),0,IF(AND($C13588&gt;=MAX(INDEX($C$1:$C$13701,MAX(1,ROW()-設定!$B$24)):INDEX($C$1:$C$13701,MAX(1,ROW()-1))),$C13588&gt;MAX(INDEX($C$1:$C$13701,MIN(13701,ROW()+1)):INDEX($C$1:$C$13701,MIN(13701,ROW()+設定!$B$24))),$C13588&gt;=設定!$B$32,$C13588&gt;=MAX(MIN(INDEX($C$1:$C$13701,MAX(1,ROW()-設定!$B$26)):INDEX($C$1:$C$13701,MAX(1,ROW()-1))),MIN(INDEX($C$1:$C$13701,MIN(13701,ROW()+1)):INDEX($C$1:$C$13701,MIN(13701,ROW()+設定!$B$26))))*10^(設定!$B$27/20)),1,0))</f>
        <v>0</v>
      </c>
      <c r="G13588" s="33" t="n">
        <f aca="false">$G13587+IF($F13588=1,1,0)</f>
        <v>6</v>
      </c>
      <c r="H13588" s="0" t="str">
        <f aca="false">IF($F13588=1,$G13588,"")</f>
        <v/>
      </c>
    </row>
    <row r="13589" customFormat="false" ht="15" hidden="false" customHeight="false" outlineLevel="0" collapsed="false">
      <c r="A13589" s="30"/>
      <c r="B13589" s="31"/>
      <c r="C13589" s="32" t="str">
        <f aca="false">IF($A13589="","",IF(設定!$B$21="dB",10^($B13589/20),ABS($B13589)))</f>
        <v/>
      </c>
      <c r="D13589" s="32" t="str">
        <f aca="false">IF($A13589="","",$A13589^2)</f>
        <v/>
      </c>
      <c r="E13589" s="32" t="str">
        <f aca="false">IF($A13589="","",IF($C13589&lt;=0,"",1/$C13589^2))</f>
        <v/>
      </c>
      <c r="F13589" s="33" t="n">
        <f aca="false">IF(OR(ROW()-設定!$B$30&lt;2,ROW()+設定!$B$30&gt;13701,N($A13589)&lt;=0,N(INDEX($A$2:$A$13701,MIN(13700,MAX(1,ROW()-1+設定!$B$30))))&lt;=0,$A13589&lt;設定!$B$28,$A13589&gt;設定!$B$29),0,IF(AND($C13589&gt;=MAX(INDEX($C$1:$C$13701,MAX(1,ROW()-設定!$B$24)):INDEX($C$1:$C$13701,MAX(1,ROW()-1))),$C13589&gt;MAX(INDEX($C$1:$C$13701,MIN(13701,ROW()+1)):INDEX($C$1:$C$13701,MIN(13701,ROW()+設定!$B$24))),$C13589&gt;=設定!$B$32,$C13589&gt;=MAX(MIN(INDEX($C$1:$C$13701,MAX(1,ROW()-設定!$B$26)):INDEX($C$1:$C$13701,MAX(1,ROW()-1))),MIN(INDEX($C$1:$C$13701,MIN(13701,ROW()+1)):INDEX($C$1:$C$13701,MIN(13701,ROW()+設定!$B$26))))*10^(設定!$B$27/20)),1,0))</f>
        <v>0</v>
      </c>
      <c r="G13589" s="33" t="n">
        <f aca="false">$G13588+IF($F13589=1,1,0)</f>
        <v>6</v>
      </c>
      <c r="H13589" s="0" t="str">
        <f aca="false">IF($F13589=1,$G13589,"")</f>
        <v/>
      </c>
    </row>
    <row r="13590" customFormat="false" ht="15" hidden="false" customHeight="false" outlineLevel="0" collapsed="false">
      <c r="A13590" s="30"/>
      <c r="B13590" s="31"/>
      <c r="C13590" s="32" t="str">
        <f aca="false">IF($A13590="","",IF(設定!$B$21="dB",10^($B13590/20),ABS($B13590)))</f>
        <v/>
      </c>
      <c r="D13590" s="32" t="str">
        <f aca="false">IF($A13590="","",$A13590^2)</f>
        <v/>
      </c>
      <c r="E13590" s="32" t="str">
        <f aca="false">IF($A13590="","",IF($C13590&lt;=0,"",1/$C13590^2))</f>
        <v/>
      </c>
      <c r="F13590" s="33" t="n">
        <f aca="false">IF(OR(ROW()-設定!$B$30&lt;2,ROW()+設定!$B$30&gt;13701,N($A13590)&lt;=0,N(INDEX($A$2:$A$13701,MIN(13700,MAX(1,ROW()-1+設定!$B$30))))&lt;=0,$A13590&lt;設定!$B$28,$A13590&gt;設定!$B$29),0,IF(AND($C13590&gt;=MAX(INDEX($C$1:$C$13701,MAX(1,ROW()-設定!$B$24)):INDEX($C$1:$C$13701,MAX(1,ROW()-1))),$C13590&gt;MAX(INDEX($C$1:$C$13701,MIN(13701,ROW()+1)):INDEX($C$1:$C$13701,MIN(13701,ROW()+設定!$B$24))),$C13590&gt;=設定!$B$32,$C13590&gt;=MAX(MIN(INDEX($C$1:$C$13701,MAX(1,ROW()-設定!$B$26)):INDEX($C$1:$C$13701,MAX(1,ROW()-1))),MIN(INDEX($C$1:$C$13701,MIN(13701,ROW()+1)):INDEX($C$1:$C$13701,MIN(13701,ROW()+設定!$B$26))))*10^(設定!$B$27/20)),1,0))</f>
        <v>0</v>
      </c>
      <c r="G13590" s="33" t="n">
        <f aca="false">$G13589+IF($F13590=1,1,0)</f>
        <v>6</v>
      </c>
      <c r="H13590" s="0" t="str">
        <f aca="false">IF($F13590=1,$G13590,"")</f>
        <v/>
      </c>
    </row>
    <row r="13591" customFormat="false" ht="15" hidden="false" customHeight="false" outlineLevel="0" collapsed="false">
      <c r="A13591" s="30"/>
      <c r="B13591" s="31"/>
      <c r="C13591" s="32" t="str">
        <f aca="false">IF($A13591="","",IF(設定!$B$21="dB",10^($B13591/20),ABS($B13591)))</f>
        <v/>
      </c>
      <c r="D13591" s="32" t="str">
        <f aca="false">IF($A13591="","",$A13591^2)</f>
        <v/>
      </c>
      <c r="E13591" s="32" t="str">
        <f aca="false">IF($A13591="","",IF($C13591&lt;=0,"",1/$C13591^2))</f>
        <v/>
      </c>
      <c r="F13591" s="33" t="n">
        <f aca="false">IF(OR(ROW()-設定!$B$30&lt;2,ROW()+設定!$B$30&gt;13701,N($A13591)&lt;=0,N(INDEX($A$2:$A$13701,MIN(13700,MAX(1,ROW()-1+設定!$B$30))))&lt;=0,$A13591&lt;設定!$B$28,$A13591&gt;設定!$B$29),0,IF(AND($C13591&gt;=MAX(INDEX($C$1:$C$13701,MAX(1,ROW()-設定!$B$24)):INDEX($C$1:$C$13701,MAX(1,ROW()-1))),$C13591&gt;MAX(INDEX($C$1:$C$13701,MIN(13701,ROW()+1)):INDEX($C$1:$C$13701,MIN(13701,ROW()+設定!$B$24))),$C13591&gt;=設定!$B$32,$C13591&gt;=MAX(MIN(INDEX($C$1:$C$13701,MAX(1,ROW()-設定!$B$26)):INDEX($C$1:$C$13701,MAX(1,ROW()-1))),MIN(INDEX($C$1:$C$13701,MIN(13701,ROW()+1)):INDEX($C$1:$C$13701,MIN(13701,ROW()+設定!$B$26))))*10^(設定!$B$27/20)),1,0))</f>
        <v>0</v>
      </c>
      <c r="G13591" s="33" t="n">
        <f aca="false">$G13590+IF($F13591=1,1,0)</f>
        <v>6</v>
      </c>
      <c r="H13591" s="0" t="str">
        <f aca="false">IF($F13591=1,$G13591,"")</f>
        <v/>
      </c>
    </row>
    <row r="13592" customFormat="false" ht="15" hidden="false" customHeight="false" outlineLevel="0" collapsed="false">
      <c r="A13592" s="30"/>
      <c r="B13592" s="31"/>
      <c r="C13592" s="32" t="str">
        <f aca="false">IF($A13592="","",IF(設定!$B$21="dB",10^($B13592/20),ABS($B13592)))</f>
        <v/>
      </c>
      <c r="D13592" s="32" t="str">
        <f aca="false">IF($A13592="","",$A13592^2)</f>
        <v/>
      </c>
      <c r="E13592" s="32" t="str">
        <f aca="false">IF($A13592="","",IF($C13592&lt;=0,"",1/$C13592^2))</f>
        <v/>
      </c>
      <c r="F13592" s="33" t="n">
        <f aca="false">IF(OR(ROW()-設定!$B$30&lt;2,ROW()+設定!$B$30&gt;13701,N($A13592)&lt;=0,N(INDEX($A$2:$A$13701,MIN(13700,MAX(1,ROW()-1+設定!$B$30))))&lt;=0,$A13592&lt;設定!$B$28,$A13592&gt;設定!$B$29),0,IF(AND($C13592&gt;=MAX(INDEX($C$1:$C$13701,MAX(1,ROW()-設定!$B$24)):INDEX($C$1:$C$13701,MAX(1,ROW()-1))),$C13592&gt;MAX(INDEX($C$1:$C$13701,MIN(13701,ROW()+1)):INDEX($C$1:$C$13701,MIN(13701,ROW()+設定!$B$24))),$C13592&gt;=設定!$B$32,$C13592&gt;=MAX(MIN(INDEX($C$1:$C$13701,MAX(1,ROW()-設定!$B$26)):INDEX($C$1:$C$13701,MAX(1,ROW()-1))),MIN(INDEX($C$1:$C$13701,MIN(13701,ROW()+1)):INDEX($C$1:$C$13701,MIN(13701,ROW()+設定!$B$26))))*10^(設定!$B$27/20)),1,0))</f>
        <v>0</v>
      </c>
      <c r="G13592" s="33" t="n">
        <f aca="false">$G13591+IF($F13592=1,1,0)</f>
        <v>6</v>
      </c>
      <c r="H13592" s="0" t="str">
        <f aca="false">IF($F13592=1,$G13592,"")</f>
        <v/>
      </c>
    </row>
    <row r="13593" customFormat="false" ht="15" hidden="false" customHeight="false" outlineLevel="0" collapsed="false">
      <c r="A13593" s="30"/>
      <c r="B13593" s="31"/>
      <c r="C13593" s="32" t="str">
        <f aca="false">IF($A13593="","",IF(設定!$B$21="dB",10^($B13593/20),ABS($B13593)))</f>
        <v/>
      </c>
      <c r="D13593" s="32" t="str">
        <f aca="false">IF($A13593="","",$A13593^2)</f>
        <v/>
      </c>
      <c r="E13593" s="32" t="str">
        <f aca="false">IF($A13593="","",IF($C13593&lt;=0,"",1/$C13593^2))</f>
        <v/>
      </c>
      <c r="F13593" s="33" t="n">
        <f aca="false">IF(OR(ROW()-設定!$B$30&lt;2,ROW()+設定!$B$30&gt;13701,N($A13593)&lt;=0,N(INDEX($A$2:$A$13701,MIN(13700,MAX(1,ROW()-1+設定!$B$30))))&lt;=0,$A13593&lt;設定!$B$28,$A13593&gt;設定!$B$29),0,IF(AND($C13593&gt;=MAX(INDEX($C$1:$C$13701,MAX(1,ROW()-設定!$B$24)):INDEX($C$1:$C$13701,MAX(1,ROW()-1))),$C13593&gt;MAX(INDEX($C$1:$C$13701,MIN(13701,ROW()+1)):INDEX($C$1:$C$13701,MIN(13701,ROW()+設定!$B$24))),$C13593&gt;=設定!$B$32,$C13593&gt;=MAX(MIN(INDEX($C$1:$C$13701,MAX(1,ROW()-設定!$B$26)):INDEX($C$1:$C$13701,MAX(1,ROW()-1))),MIN(INDEX($C$1:$C$13701,MIN(13701,ROW()+1)):INDEX($C$1:$C$13701,MIN(13701,ROW()+設定!$B$26))))*10^(設定!$B$27/20)),1,0))</f>
        <v>0</v>
      </c>
      <c r="G13593" s="33" t="n">
        <f aca="false">$G13592+IF($F13593=1,1,0)</f>
        <v>6</v>
      </c>
      <c r="H13593" s="0" t="str">
        <f aca="false">IF($F13593=1,$G13593,"")</f>
        <v/>
      </c>
    </row>
    <row r="13594" customFormat="false" ht="15" hidden="false" customHeight="false" outlineLevel="0" collapsed="false">
      <c r="A13594" s="30"/>
      <c r="B13594" s="31"/>
      <c r="C13594" s="32" t="str">
        <f aca="false">IF($A13594="","",IF(設定!$B$21="dB",10^($B13594/20),ABS($B13594)))</f>
        <v/>
      </c>
      <c r="D13594" s="32" t="str">
        <f aca="false">IF($A13594="","",$A13594^2)</f>
        <v/>
      </c>
      <c r="E13594" s="32" t="str">
        <f aca="false">IF($A13594="","",IF($C13594&lt;=0,"",1/$C13594^2))</f>
        <v/>
      </c>
      <c r="F13594" s="33" t="n">
        <f aca="false">IF(OR(ROW()-設定!$B$30&lt;2,ROW()+設定!$B$30&gt;13701,N($A13594)&lt;=0,N(INDEX($A$2:$A$13701,MIN(13700,MAX(1,ROW()-1+設定!$B$30))))&lt;=0,$A13594&lt;設定!$B$28,$A13594&gt;設定!$B$29),0,IF(AND($C13594&gt;=MAX(INDEX($C$1:$C$13701,MAX(1,ROW()-設定!$B$24)):INDEX($C$1:$C$13701,MAX(1,ROW()-1))),$C13594&gt;MAX(INDEX($C$1:$C$13701,MIN(13701,ROW()+1)):INDEX($C$1:$C$13701,MIN(13701,ROW()+設定!$B$24))),$C13594&gt;=設定!$B$32,$C13594&gt;=MAX(MIN(INDEX($C$1:$C$13701,MAX(1,ROW()-設定!$B$26)):INDEX($C$1:$C$13701,MAX(1,ROW()-1))),MIN(INDEX($C$1:$C$13701,MIN(13701,ROW()+1)):INDEX($C$1:$C$13701,MIN(13701,ROW()+設定!$B$26))))*10^(設定!$B$27/20)),1,0))</f>
        <v>0</v>
      </c>
      <c r="G13594" s="33" t="n">
        <f aca="false">$G13593+IF($F13594=1,1,0)</f>
        <v>6</v>
      </c>
      <c r="H13594" s="0" t="str">
        <f aca="false">IF($F13594=1,$G13594,"")</f>
        <v/>
      </c>
    </row>
    <row r="13595" customFormat="false" ht="15" hidden="false" customHeight="false" outlineLevel="0" collapsed="false">
      <c r="A13595" s="30"/>
      <c r="B13595" s="31"/>
      <c r="C13595" s="32" t="str">
        <f aca="false">IF($A13595="","",IF(設定!$B$21="dB",10^($B13595/20),ABS($B13595)))</f>
        <v/>
      </c>
      <c r="D13595" s="32" t="str">
        <f aca="false">IF($A13595="","",$A13595^2)</f>
        <v/>
      </c>
      <c r="E13595" s="32" t="str">
        <f aca="false">IF($A13595="","",IF($C13595&lt;=0,"",1/$C13595^2))</f>
        <v/>
      </c>
      <c r="F13595" s="33" t="n">
        <f aca="false">IF(OR(ROW()-設定!$B$30&lt;2,ROW()+設定!$B$30&gt;13701,N($A13595)&lt;=0,N(INDEX($A$2:$A$13701,MIN(13700,MAX(1,ROW()-1+設定!$B$30))))&lt;=0,$A13595&lt;設定!$B$28,$A13595&gt;設定!$B$29),0,IF(AND($C13595&gt;=MAX(INDEX($C$1:$C$13701,MAX(1,ROW()-設定!$B$24)):INDEX($C$1:$C$13701,MAX(1,ROW()-1))),$C13595&gt;MAX(INDEX($C$1:$C$13701,MIN(13701,ROW()+1)):INDEX($C$1:$C$13701,MIN(13701,ROW()+設定!$B$24))),$C13595&gt;=設定!$B$32,$C13595&gt;=MAX(MIN(INDEX($C$1:$C$13701,MAX(1,ROW()-設定!$B$26)):INDEX($C$1:$C$13701,MAX(1,ROW()-1))),MIN(INDEX($C$1:$C$13701,MIN(13701,ROW()+1)):INDEX($C$1:$C$13701,MIN(13701,ROW()+設定!$B$26))))*10^(設定!$B$27/20)),1,0))</f>
        <v>0</v>
      </c>
      <c r="G13595" s="33" t="n">
        <f aca="false">$G13594+IF($F13595=1,1,0)</f>
        <v>6</v>
      </c>
      <c r="H13595" s="0" t="str">
        <f aca="false">IF($F13595=1,$G13595,"")</f>
        <v/>
      </c>
    </row>
    <row r="13596" customFormat="false" ht="15" hidden="false" customHeight="false" outlineLevel="0" collapsed="false">
      <c r="A13596" s="30"/>
      <c r="B13596" s="31"/>
      <c r="C13596" s="32" t="str">
        <f aca="false">IF($A13596="","",IF(設定!$B$21="dB",10^($B13596/20),ABS($B13596)))</f>
        <v/>
      </c>
      <c r="D13596" s="32" t="str">
        <f aca="false">IF($A13596="","",$A13596^2)</f>
        <v/>
      </c>
      <c r="E13596" s="32" t="str">
        <f aca="false">IF($A13596="","",IF($C13596&lt;=0,"",1/$C13596^2))</f>
        <v/>
      </c>
      <c r="F13596" s="33" t="n">
        <f aca="false">IF(OR(ROW()-設定!$B$30&lt;2,ROW()+設定!$B$30&gt;13701,N($A13596)&lt;=0,N(INDEX($A$2:$A$13701,MIN(13700,MAX(1,ROW()-1+設定!$B$30))))&lt;=0,$A13596&lt;設定!$B$28,$A13596&gt;設定!$B$29),0,IF(AND($C13596&gt;=MAX(INDEX($C$1:$C$13701,MAX(1,ROW()-設定!$B$24)):INDEX($C$1:$C$13701,MAX(1,ROW()-1))),$C13596&gt;MAX(INDEX($C$1:$C$13701,MIN(13701,ROW()+1)):INDEX($C$1:$C$13701,MIN(13701,ROW()+設定!$B$24))),$C13596&gt;=設定!$B$32,$C13596&gt;=MAX(MIN(INDEX($C$1:$C$13701,MAX(1,ROW()-設定!$B$26)):INDEX($C$1:$C$13701,MAX(1,ROW()-1))),MIN(INDEX($C$1:$C$13701,MIN(13701,ROW()+1)):INDEX($C$1:$C$13701,MIN(13701,ROW()+設定!$B$26))))*10^(設定!$B$27/20)),1,0))</f>
        <v>0</v>
      </c>
      <c r="G13596" s="33" t="n">
        <f aca="false">$G13595+IF($F13596=1,1,0)</f>
        <v>6</v>
      </c>
      <c r="H13596" s="0" t="str">
        <f aca="false">IF($F13596=1,$G13596,"")</f>
        <v/>
      </c>
    </row>
    <row r="13597" customFormat="false" ht="15" hidden="false" customHeight="false" outlineLevel="0" collapsed="false">
      <c r="A13597" s="30"/>
      <c r="B13597" s="31"/>
      <c r="C13597" s="32" t="str">
        <f aca="false">IF($A13597="","",IF(設定!$B$21="dB",10^($B13597/20),ABS($B13597)))</f>
        <v/>
      </c>
      <c r="D13597" s="32" t="str">
        <f aca="false">IF($A13597="","",$A13597^2)</f>
        <v/>
      </c>
      <c r="E13597" s="32" t="str">
        <f aca="false">IF($A13597="","",IF($C13597&lt;=0,"",1/$C13597^2))</f>
        <v/>
      </c>
      <c r="F13597" s="33" t="n">
        <f aca="false">IF(OR(ROW()-設定!$B$30&lt;2,ROW()+設定!$B$30&gt;13701,N($A13597)&lt;=0,N(INDEX($A$2:$A$13701,MIN(13700,MAX(1,ROW()-1+設定!$B$30))))&lt;=0,$A13597&lt;設定!$B$28,$A13597&gt;設定!$B$29),0,IF(AND($C13597&gt;=MAX(INDEX($C$1:$C$13701,MAX(1,ROW()-設定!$B$24)):INDEX($C$1:$C$13701,MAX(1,ROW()-1))),$C13597&gt;MAX(INDEX($C$1:$C$13701,MIN(13701,ROW()+1)):INDEX($C$1:$C$13701,MIN(13701,ROW()+設定!$B$24))),$C13597&gt;=設定!$B$32,$C13597&gt;=MAX(MIN(INDEX($C$1:$C$13701,MAX(1,ROW()-設定!$B$26)):INDEX($C$1:$C$13701,MAX(1,ROW()-1))),MIN(INDEX($C$1:$C$13701,MIN(13701,ROW()+1)):INDEX($C$1:$C$13701,MIN(13701,ROW()+設定!$B$26))))*10^(設定!$B$27/20)),1,0))</f>
        <v>0</v>
      </c>
      <c r="G13597" s="33" t="n">
        <f aca="false">$G13596+IF($F13597=1,1,0)</f>
        <v>6</v>
      </c>
      <c r="H13597" s="0" t="str">
        <f aca="false">IF($F13597=1,$G13597,"")</f>
        <v/>
      </c>
    </row>
    <row r="13598" customFormat="false" ht="15" hidden="false" customHeight="false" outlineLevel="0" collapsed="false">
      <c r="A13598" s="30"/>
      <c r="B13598" s="31"/>
      <c r="C13598" s="32" t="str">
        <f aca="false">IF($A13598="","",IF(設定!$B$21="dB",10^($B13598/20),ABS($B13598)))</f>
        <v/>
      </c>
      <c r="D13598" s="32" t="str">
        <f aca="false">IF($A13598="","",$A13598^2)</f>
        <v/>
      </c>
      <c r="E13598" s="32" t="str">
        <f aca="false">IF($A13598="","",IF($C13598&lt;=0,"",1/$C13598^2))</f>
        <v/>
      </c>
      <c r="F13598" s="33" t="n">
        <f aca="false">IF(OR(ROW()-設定!$B$30&lt;2,ROW()+設定!$B$30&gt;13701,N($A13598)&lt;=0,N(INDEX($A$2:$A$13701,MIN(13700,MAX(1,ROW()-1+設定!$B$30))))&lt;=0,$A13598&lt;設定!$B$28,$A13598&gt;設定!$B$29),0,IF(AND($C13598&gt;=MAX(INDEX($C$1:$C$13701,MAX(1,ROW()-設定!$B$24)):INDEX($C$1:$C$13701,MAX(1,ROW()-1))),$C13598&gt;MAX(INDEX($C$1:$C$13701,MIN(13701,ROW()+1)):INDEX($C$1:$C$13701,MIN(13701,ROW()+設定!$B$24))),$C13598&gt;=設定!$B$32,$C13598&gt;=MAX(MIN(INDEX($C$1:$C$13701,MAX(1,ROW()-設定!$B$26)):INDEX($C$1:$C$13701,MAX(1,ROW()-1))),MIN(INDEX($C$1:$C$13701,MIN(13701,ROW()+1)):INDEX($C$1:$C$13701,MIN(13701,ROW()+設定!$B$26))))*10^(設定!$B$27/20)),1,0))</f>
        <v>0</v>
      </c>
      <c r="G13598" s="33" t="n">
        <f aca="false">$G13597+IF($F13598=1,1,0)</f>
        <v>6</v>
      </c>
      <c r="H13598" s="0" t="str">
        <f aca="false">IF($F13598=1,$G13598,"")</f>
        <v/>
      </c>
    </row>
    <row r="13599" customFormat="false" ht="15" hidden="false" customHeight="false" outlineLevel="0" collapsed="false">
      <c r="A13599" s="30"/>
      <c r="B13599" s="31"/>
      <c r="C13599" s="32" t="str">
        <f aca="false">IF($A13599="","",IF(設定!$B$21="dB",10^($B13599/20),ABS($B13599)))</f>
        <v/>
      </c>
      <c r="D13599" s="32" t="str">
        <f aca="false">IF($A13599="","",$A13599^2)</f>
        <v/>
      </c>
      <c r="E13599" s="32" t="str">
        <f aca="false">IF($A13599="","",IF($C13599&lt;=0,"",1/$C13599^2))</f>
        <v/>
      </c>
      <c r="F13599" s="33" t="n">
        <f aca="false">IF(OR(ROW()-設定!$B$30&lt;2,ROW()+設定!$B$30&gt;13701,N($A13599)&lt;=0,N(INDEX($A$2:$A$13701,MIN(13700,MAX(1,ROW()-1+設定!$B$30))))&lt;=0,$A13599&lt;設定!$B$28,$A13599&gt;設定!$B$29),0,IF(AND($C13599&gt;=MAX(INDEX($C$1:$C$13701,MAX(1,ROW()-設定!$B$24)):INDEX($C$1:$C$13701,MAX(1,ROW()-1))),$C13599&gt;MAX(INDEX($C$1:$C$13701,MIN(13701,ROW()+1)):INDEX($C$1:$C$13701,MIN(13701,ROW()+設定!$B$24))),$C13599&gt;=設定!$B$32,$C13599&gt;=MAX(MIN(INDEX($C$1:$C$13701,MAX(1,ROW()-設定!$B$26)):INDEX($C$1:$C$13701,MAX(1,ROW()-1))),MIN(INDEX($C$1:$C$13701,MIN(13701,ROW()+1)):INDEX($C$1:$C$13701,MIN(13701,ROW()+設定!$B$26))))*10^(設定!$B$27/20)),1,0))</f>
        <v>0</v>
      </c>
      <c r="G13599" s="33" t="n">
        <f aca="false">$G13598+IF($F13599=1,1,0)</f>
        <v>6</v>
      </c>
      <c r="H13599" s="0" t="str">
        <f aca="false">IF($F13599=1,$G13599,"")</f>
        <v/>
      </c>
    </row>
    <row r="13600" customFormat="false" ht="15" hidden="false" customHeight="false" outlineLevel="0" collapsed="false">
      <c r="A13600" s="30"/>
      <c r="B13600" s="31"/>
      <c r="C13600" s="32" t="str">
        <f aca="false">IF($A13600="","",IF(設定!$B$21="dB",10^($B13600/20),ABS($B13600)))</f>
        <v/>
      </c>
      <c r="D13600" s="32" t="str">
        <f aca="false">IF($A13600="","",$A13600^2)</f>
        <v/>
      </c>
      <c r="E13600" s="32" t="str">
        <f aca="false">IF($A13600="","",IF($C13600&lt;=0,"",1/$C13600^2))</f>
        <v/>
      </c>
      <c r="F13600" s="33" t="n">
        <f aca="false">IF(OR(ROW()-設定!$B$30&lt;2,ROW()+設定!$B$30&gt;13701,N($A13600)&lt;=0,N(INDEX($A$2:$A$13701,MIN(13700,MAX(1,ROW()-1+設定!$B$30))))&lt;=0,$A13600&lt;設定!$B$28,$A13600&gt;設定!$B$29),0,IF(AND($C13600&gt;=MAX(INDEX($C$1:$C$13701,MAX(1,ROW()-設定!$B$24)):INDEX($C$1:$C$13701,MAX(1,ROW()-1))),$C13600&gt;MAX(INDEX($C$1:$C$13701,MIN(13701,ROW()+1)):INDEX($C$1:$C$13701,MIN(13701,ROW()+設定!$B$24))),$C13600&gt;=設定!$B$32,$C13600&gt;=MAX(MIN(INDEX($C$1:$C$13701,MAX(1,ROW()-設定!$B$26)):INDEX($C$1:$C$13701,MAX(1,ROW()-1))),MIN(INDEX($C$1:$C$13701,MIN(13701,ROW()+1)):INDEX($C$1:$C$13701,MIN(13701,ROW()+設定!$B$26))))*10^(設定!$B$27/20)),1,0))</f>
        <v>0</v>
      </c>
      <c r="G13600" s="33" t="n">
        <f aca="false">$G13599+IF($F13600=1,1,0)</f>
        <v>6</v>
      </c>
      <c r="H13600" s="0" t="str">
        <f aca="false">IF($F13600=1,$G13600,"")</f>
        <v/>
      </c>
    </row>
    <row r="13601" customFormat="false" ht="15" hidden="false" customHeight="false" outlineLevel="0" collapsed="false">
      <c r="A13601" s="30"/>
      <c r="B13601" s="31"/>
      <c r="C13601" s="32" t="str">
        <f aca="false">IF($A13601="","",IF(設定!$B$21="dB",10^($B13601/20),ABS($B13601)))</f>
        <v/>
      </c>
      <c r="D13601" s="32" t="str">
        <f aca="false">IF($A13601="","",$A13601^2)</f>
        <v/>
      </c>
      <c r="E13601" s="32" t="str">
        <f aca="false">IF($A13601="","",IF($C13601&lt;=0,"",1/$C13601^2))</f>
        <v/>
      </c>
      <c r="F13601" s="33" t="n">
        <f aca="false">IF(OR(ROW()-設定!$B$30&lt;2,ROW()+設定!$B$30&gt;13701,N($A13601)&lt;=0,N(INDEX($A$2:$A$13701,MIN(13700,MAX(1,ROW()-1+設定!$B$30))))&lt;=0,$A13601&lt;設定!$B$28,$A13601&gt;設定!$B$29),0,IF(AND($C13601&gt;=MAX(INDEX($C$1:$C$13701,MAX(1,ROW()-設定!$B$24)):INDEX($C$1:$C$13701,MAX(1,ROW()-1))),$C13601&gt;MAX(INDEX($C$1:$C$13701,MIN(13701,ROW()+1)):INDEX($C$1:$C$13701,MIN(13701,ROW()+設定!$B$24))),$C13601&gt;=設定!$B$32,$C13601&gt;=MAX(MIN(INDEX($C$1:$C$13701,MAX(1,ROW()-設定!$B$26)):INDEX($C$1:$C$13701,MAX(1,ROW()-1))),MIN(INDEX($C$1:$C$13701,MIN(13701,ROW()+1)):INDEX($C$1:$C$13701,MIN(13701,ROW()+設定!$B$26))))*10^(設定!$B$27/20)),1,0))</f>
        <v>0</v>
      </c>
      <c r="G13601" s="33" t="n">
        <f aca="false">$G13600+IF($F13601=1,1,0)</f>
        <v>6</v>
      </c>
      <c r="H13601" s="0" t="str">
        <f aca="false">IF($F13601=1,$G13601,"")</f>
        <v/>
      </c>
    </row>
    <row r="13602" customFormat="false" ht="15" hidden="false" customHeight="false" outlineLevel="0" collapsed="false">
      <c r="A13602" s="30"/>
      <c r="B13602" s="31"/>
      <c r="C13602" s="32" t="str">
        <f aca="false">IF($A13602="","",IF(設定!$B$21="dB",10^($B13602/20),ABS($B13602)))</f>
        <v/>
      </c>
      <c r="D13602" s="32" t="str">
        <f aca="false">IF($A13602="","",$A13602^2)</f>
        <v/>
      </c>
      <c r="E13602" s="32" t="str">
        <f aca="false">IF($A13602="","",IF($C13602&lt;=0,"",1/$C13602^2))</f>
        <v/>
      </c>
      <c r="F13602" s="33" t="n">
        <f aca="false">IF(OR(ROW()-設定!$B$30&lt;2,ROW()+設定!$B$30&gt;13701,N($A13602)&lt;=0,N(INDEX($A$2:$A$13701,MIN(13700,MAX(1,ROW()-1+設定!$B$30))))&lt;=0,$A13602&lt;設定!$B$28,$A13602&gt;設定!$B$29),0,IF(AND($C13602&gt;=MAX(INDEX($C$1:$C$13701,MAX(1,ROW()-設定!$B$24)):INDEX($C$1:$C$13701,MAX(1,ROW()-1))),$C13602&gt;MAX(INDEX($C$1:$C$13701,MIN(13701,ROW()+1)):INDEX($C$1:$C$13701,MIN(13701,ROW()+設定!$B$24))),$C13602&gt;=設定!$B$32,$C13602&gt;=MAX(MIN(INDEX($C$1:$C$13701,MAX(1,ROW()-設定!$B$26)):INDEX($C$1:$C$13701,MAX(1,ROW()-1))),MIN(INDEX($C$1:$C$13701,MIN(13701,ROW()+1)):INDEX($C$1:$C$13701,MIN(13701,ROW()+設定!$B$26))))*10^(設定!$B$27/20)),1,0))</f>
        <v>0</v>
      </c>
      <c r="G13602" s="33" t="n">
        <f aca="false">$G13601+IF($F13602=1,1,0)</f>
        <v>6</v>
      </c>
      <c r="H13602" s="0" t="str">
        <f aca="false">IF($F13602=1,$G13602,"")</f>
        <v/>
      </c>
    </row>
    <row r="13603" customFormat="false" ht="15" hidden="false" customHeight="false" outlineLevel="0" collapsed="false">
      <c r="A13603" s="30"/>
      <c r="B13603" s="31"/>
      <c r="C13603" s="32" t="str">
        <f aca="false">IF($A13603="","",IF(設定!$B$21="dB",10^($B13603/20),ABS($B13603)))</f>
        <v/>
      </c>
      <c r="D13603" s="32" t="str">
        <f aca="false">IF($A13603="","",$A13603^2)</f>
        <v/>
      </c>
      <c r="E13603" s="32" t="str">
        <f aca="false">IF($A13603="","",IF($C13603&lt;=0,"",1/$C13603^2))</f>
        <v/>
      </c>
      <c r="F13603" s="33" t="n">
        <f aca="false">IF(OR(ROW()-設定!$B$30&lt;2,ROW()+設定!$B$30&gt;13701,N($A13603)&lt;=0,N(INDEX($A$2:$A$13701,MIN(13700,MAX(1,ROW()-1+設定!$B$30))))&lt;=0,$A13603&lt;設定!$B$28,$A13603&gt;設定!$B$29),0,IF(AND($C13603&gt;=MAX(INDEX($C$1:$C$13701,MAX(1,ROW()-設定!$B$24)):INDEX($C$1:$C$13701,MAX(1,ROW()-1))),$C13603&gt;MAX(INDEX($C$1:$C$13701,MIN(13701,ROW()+1)):INDEX($C$1:$C$13701,MIN(13701,ROW()+設定!$B$24))),$C13603&gt;=設定!$B$32,$C13603&gt;=MAX(MIN(INDEX($C$1:$C$13701,MAX(1,ROW()-設定!$B$26)):INDEX($C$1:$C$13701,MAX(1,ROW()-1))),MIN(INDEX($C$1:$C$13701,MIN(13701,ROW()+1)):INDEX($C$1:$C$13701,MIN(13701,ROW()+設定!$B$26))))*10^(設定!$B$27/20)),1,0))</f>
        <v>0</v>
      </c>
      <c r="G13603" s="33" t="n">
        <f aca="false">$G13602+IF($F13603=1,1,0)</f>
        <v>6</v>
      </c>
      <c r="H13603" s="0" t="str">
        <f aca="false">IF($F13603=1,$G13603,"")</f>
        <v/>
      </c>
    </row>
    <row r="13604" customFormat="false" ht="15" hidden="false" customHeight="false" outlineLevel="0" collapsed="false">
      <c r="A13604" s="30"/>
      <c r="B13604" s="31"/>
      <c r="C13604" s="32" t="str">
        <f aca="false">IF($A13604="","",IF(設定!$B$21="dB",10^($B13604/20),ABS($B13604)))</f>
        <v/>
      </c>
      <c r="D13604" s="32" t="str">
        <f aca="false">IF($A13604="","",$A13604^2)</f>
        <v/>
      </c>
      <c r="E13604" s="32" t="str">
        <f aca="false">IF($A13604="","",IF($C13604&lt;=0,"",1/$C13604^2))</f>
        <v/>
      </c>
      <c r="F13604" s="33" t="n">
        <f aca="false">IF(OR(ROW()-設定!$B$30&lt;2,ROW()+設定!$B$30&gt;13701,N($A13604)&lt;=0,N(INDEX($A$2:$A$13701,MIN(13700,MAX(1,ROW()-1+設定!$B$30))))&lt;=0,$A13604&lt;設定!$B$28,$A13604&gt;設定!$B$29),0,IF(AND($C13604&gt;=MAX(INDEX($C$1:$C$13701,MAX(1,ROW()-設定!$B$24)):INDEX($C$1:$C$13701,MAX(1,ROW()-1))),$C13604&gt;MAX(INDEX($C$1:$C$13701,MIN(13701,ROW()+1)):INDEX($C$1:$C$13701,MIN(13701,ROW()+設定!$B$24))),$C13604&gt;=設定!$B$32,$C13604&gt;=MAX(MIN(INDEX($C$1:$C$13701,MAX(1,ROW()-設定!$B$26)):INDEX($C$1:$C$13701,MAX(1,ROW()-1))),MIN(INDEX($C$1:$C$13701,MIN(13701,ROW()+1)):INDEX($C$1:$C$13701,MIN(13701,ROW()+設定!$B$26))))*10^(設定!$B$27/20)),1,0))</f>
        <v>0</v>
      </c>
      <c r="G13604" s="33" t="n">
        <f aca="false">$G13603+IF($F13604=1,1,0)</f>
        <v>6</v>
      </c>
      <c r="H13604" s="0" t="str">
        <f aca="false">IF($F13604=1,$G13604,"")</f>
        <v/>
      </c>
    </row>
    <row r="13605" customFormat="false" ht="15" hidden="false" customHeight="false" outlineLevel="0" collapsed="false">
      <c r="A13605" s="30"/>
      <c r="B13605" s="31"/>
      <c r="C13605" s="32" t="str">
        <f aca="false">IF($A13605="","",IF(設定!$B$21="dB",10^($B13605/20),ABS($B13605)))</f>
        <v/>
      </c>
      <c r="D13605" s="32" t="str">
        <f aca="false">IF($A13605="","",$A13605^2)</f>
        <v/>
      </c>
      <c r="E13605" s="32" t="str">
        <f aca="false">IF($A13605="","",IF($C13605&lt;=0,"",1/$C13605^2))</f>
        <v/>
      </c>
      <c r="F13605" s="33" t="n">
        <f aca="false">IF(OR(ROW()-設定!$B$30&lt;2,ROW()+設定!$B$30&gt;13701,N($A13605)&lt;=0,N(INDEX($A$2:$A$13701,MIN(13700,MAX(1,ROW()-1+設定!$B$30))))&lt;=0,$A13605&lt;設定!$B$28,$A13605&gt;設定!$B$29),0,IF(AND($C13605&gt;=MAX(INDEX($C$1:$C$13701,MAX(1,ROW()-設定!$B$24)):INDEX($C$1:$C$13701,MAX(1,ROW()-1))),$C13605&gt;MAX(INDEX($C$1:$C$13701,MIN(13701,ROW()+1)):INDEX($C$1:$C$13701,MIN(13701,ROW()+設定!$B$24))),$C13605&gt;=設定!$B$32,$C13605&gt;=MAX(MIN(INDEX($C$1:$C$13701,MAX(1,ROW()-設定!$B$26)):INDEX($C$1:$C$13701,MAX(1,ROW()-1))),MIN(INDEX($C$1:$C$13701,MIN(13701,ROW()+1)):INDEX($C$1:$C$13701,MIN(13701,ROW()+設定!$B$26))))*10^(設定!$B$27/20)),1,0))</f>
        <v>0</v>
      </c>
      <c r="G13605" s="33" t="n">
        <f aca="false">$G13604+IF($F13605=1,1,0)</f>
        <v>6</v>
      </c>
      <c r="H13605" s="0" t="str">
        <f aca="false">IF($F13605=1,$G13605,"")</f>
        <v/>
      </c>
    </row>
    <row r="13606" customFormat="false" ht="15" hidden="false" customHeight="false" outlineLevel="0" collapsed="false">
      <c r="A13606" s="30"/>
      <c r="B13606" s="31"/>
      <c r="C13606" s="32" t="str">
        <f aca="false">IF($A13606="","",IF(設定!$B$21="dB",10^($B13606/20),ABS($B13606)))</f>
        <v/>
      </c>
      <c r="D13606" s="32" t="str">
        <f aca="false">IF($A13606="","",$A13606^2)</f>
        <v/>
      </c>
      <c r="E13606" s="32" t="str">
        <f aca="false">IF($A13606="","",IF($C13606&lt;=0,"",1/$C13606^2))</f>
        <v/>
      </c>
      <c r="F13606" s="33" t="n">
        <f aca="false">IF(OR(ROW()-設定!$B$30&lt;2,ROW()+設定!$B$30&gt;13701,N($A13606)&lt;=0,N(INDEX($A$2:$A$13701,MIN(13700,MAX(1,ROW()-1+設定!$B$30))))&lt;=0,$A13606&lt;設定!$B$28,$A13606&gt;設定!$B$29),0,IF(AND($C13606&gt;=MAX(INDEX($C$1:$C$13701,MAX(1,ROW()-設定!$B$24)):INDEX($C$1:$C$13701,MAX(1,ROW()-1))),$C13606&gt;MAX(INDEX($C$1:$C$13701,MIN(13701,ROW()+1)):INDEX($C$1:$C$13701,MIN(13701,ROW()+設定!$B$24))),$C13606&gt;=設定!$B$32,$C13606&gt;=MAX(MIN(INDEX($C$1:$C$13701,MAX(1,ROW()-設定!$B$26)):INDEX($C$1:$C$13701,MAX(1,ROW()-1))),MIN(INDEX($C$1:$C$13701,MIN(13701,ROW()+1)):INDEX($C$1:$C$13701,MIN(13701,ROW()+設定!$B$26))))*10^(設定!$B$27/20)),1,0))</f>
        <v>0</v>
      </c>
      <c r="G13606" s="33" t="n">
        <f aca="false">$G13605+IF($F13606=1,1,0)</f>
        <v>6</v>
      </c>
      <c r="H13606" s="0" t="str">
        <f aca="false">IF($F13606=1,$G13606,"")</f>
        <v/>
      </c>
    </row>
    <row r="13607" customFormat="false" ht="15" hidden="false" customHeight="false" outlineLevel="0" collapsed="false">
      <c r="A13607" s="30"/>
      <c r="B13607" s="31"/>
      <c r="C13607" s="32" t="str">
        <f aca="false">IF($A13607="","",IF(設定!$B$21="dB",10^($B13607/20),ABS($B13607)))</f>
        <v/>
      </c>
      <c r="D13607" s="32" t="str">
        <f aca="false">IF($A13607="","",$A13607^2)</f>
        <v/>
      </c>
      <c r="E13607" s="32" t="str">
        <f aca="false">IF($A13607="","",IF($C13607&lt;=0,"",1/$C13607^2))</f>
        <v/>
      </c>
      <c r="F13607" s="33" t="n">
        <f aca="false">IF(OR(ROW()-設定!$B$30&lt;2,ROW()+設定!$B$30&gt;13701,N($A13607)&lt;=0,N(INDEX($A$2:$A$13701,MIN(13700,MAX(1,ROW()-1+設定!$B$30))))&lt;=0,$A13607&lt;設定!$B$28,$A13607&gt;設定!$B$29),0,IF(AND($C13607&gt;=MAX(INDEX($C$1:$C$13701,MAX(1,ROW()-設定!$B$24)):INDEX($C$1:$C$13701,MAX(1,ROW()-1))),$C13607&gt;MAX(INDEX($C$1:$C$13701,MIN(13701,ROW()+1)):INDEX($C$1:$C$13701,MIN(13701,ROW()+設定!$B$24))),$C13607&gt;=設定!$B$32,$C13607&gt;=MAX(MIN(INDEX($C$1:$C$13701,MAX(1,ROW()-設定!$B$26)):INDEX($C$1:$C$13701,MAX(1,ROW()-1))),MIN(INDEX($C$1:$C$13701,MIN(13701,ROW()+1)):INDEX($C$1:$C$13701,MIN(13701,ROW()+設定!$B$26))))*10^(設定!$B$27/20)),1,0))</f>
        <v>0</v>
      </c>
      <c r="G13607" s="33" t="n">
        <f aca="false">$G13606+IF($F13607=1,1,0)</f>
        <v>6</v>
      </c>
      <c r="H13607" s="0" t="str">
        <f aca="false">IF($F13607=1,$G13607,"")</f>
        <v/>
      </c>
    </row>
    <row r="13608" customFormat="false" ht="15" hidden="false" customHeight="false" outlineLevel="0" collapsed="false">
      <c r="A13608" s="30"/>
      <c r="B13608" s="31"/>
      <c r="C13608" s="32" t="str">
        <f aca="false">IF($A13608="","",IF(設定!$B$21="dB",10^($B13608/20),ABS($B13608)))</f>
        <v/>
      </c>
      <c r="D13608" s="32" t="str">
        <f aca="false">IF($A13608="","",$A13608^2)</f>
        <v/>
      </c>
      <c r="E13608" s="32" t="str">
        <f aca="false">IF($A13608="","",IF($C13608&lt;=0,"",1/$C13608^2))</f>
        <v/>
      </c>
      <c r="F13608" s="33" t="n">
        <f aca="false">IF(OR(ROW()-設定!$B$30&lt;2,ROW()+設定!$B$30&gt;13701,N($A13608)&lt;=0,N(INDEX($A$2:$A$13701,MIN(13700,MAX(1,ROW()-1+設定!$B$30))))&lt;=0,$A13608&lt;設定!$B$28,$A13608&gt;設定!$B$29),0,IF(AND($C13608&gt;=MAX(INDEX($C$1:$C$13701,MAX(1,ROW()-設定!$B$24)):INDEX($C$1:$C$13701,MAX(1,ROW()-1))),$C13608&gt;MAX(INDEX($C$1:$C$13701,MIN(13701,ROW()+1)):INDEX($C$1:$C$13701,MIN(13701,ROW()+設定!$B$24))),$C13608&gt;=設定!$B$32,$C13608&gt;=MAX(MIN(INDEX($C$1:$C$13701,MAX(1,ROW()-設定!$B$26)):INDEX($C$1:$C$13701,MAX(1,ROW()-1))),MIN(INDEX($C$1:$C$13701,MIN(13701,ROW()+1)):INDEX($C$1:$C$13701,MIN(13701,ROW()+設定!$B$26))))*10^(設定!$B$27/20)),1,0))</f>
        <v>0</v>
      </c>
      <c r="G13608" s="33" t="n">
        <f aca="false">$G13607+IF($F13608=1,1,0)</f>
        <v>6</v>
      </c>
      <c r="H13608" s="0" t="str">
        <f aca="false">IF($F13608=1,$G13608,"")</f>
        <v/>
      </c>
    </row>
    <row r="13609" customFormat="false" ht="15" hidden="false" customHeight="false" outlineLevel="0" collapsed="false">
      <c r="A13609" s="30"/>
      <c r="B13609" s="31"/>
      <c r="C13609" s="32" t="str">
        <f aca="false">IF($A13609="","",IF(設定!$B$21="dB",10^($B13609/20),ABS($B13609)))</f>
        <v/>
      </c>
      <c r="D13609" s="32" t="str">
        <f aca="false">IF($A13609="","",$A13609^2)</f>
        <v/>
      </c>
      <c r="E13609" s="32" t="str">
        <f aca="false">IF($A13609="","",IF($C13609&lt;=0,"",1/$C13609^2))</f>
        <v/>
      </c>
      <c r="F13609" s="33" t="n">
        <f aca="false">IF(OR(ROW()-設定!$B$30&lt;2,ROW()+設定!$B$30&gt;13701,N($A13609)&lt;=0,N(INDEX($A$2:$A$13701,MIN(13700,MAX(1,ROW()-1+設定!$B$30))))&lt;=0,$A13609&lt;設定!$B$28,$A13609&gt;設定!$B$29),0,IF(AND($C13609&gt;=MAX(INDEX($C$1:$C$13701,MAX(1,ROW()-設定!$B$24)):INDEX($C$1:$C$13701,MAX(1,ROW()-1))),$C13609&gt;MAX(INDEX($C$1:$C$13701,MIN(13701,ROW()+1)):INDEX($C$1:$C$13701,MIN(13701,ROW()+設定!$B$24))),$C13609&gt;=設定!$B$32,$C13609&gt;=MAX(MIN(INDEX($C$1:$C$13701,MAX(1,ROW()-設定!$B$26)):INDEX($C$1:$C$13701,MAX(1,ROW()-1))),MIN(INDEX($C$1:$C$13701,MIN(13701,ROW()+1)):INDEX($C$1:$C$13701,MIN(13701,ROW()+設定!$B$26))))*10^(設定!$B$27/20)),1,0))</f>
        <v>0</v>
      </c>
      <c r="G13609" s="33" t="n">
        <f aca="false">$G13608+IF($F13609=1,1,0)</f>
        <v>6</v>
      </c>
      <c r="H13609" s="0" t="str">
        <f aca="false">IF($F13609=1,$G13609,"")</f>
        <v/>
      </c>
    </row>
    <row r="13610" customFormat="false" ht="15" hidden="false" customHeight="false" outlineLevel="0" collapsed="false">
      <c r="A13610" s="30"/>
      <c r="B13610" s="31"/>
      <c r="C13610" s="32" t="str">
        <f aca="false">IF($A13610="","",IF(設定!$B$21="dB",10^($B13610/20),ABS($B13610)))</f>
        <v/>
      </c>
      <c r="D13610" s="32" t="str">
        <f aca="false">IF($A13610="","",$A13610^2)</f>
        <v/>
      </c>
      <c r="E13610" s="32" t="str">
        <f aca="false">IF($A13610="","",IF($C13610&lt;=0,"",1/$C13610^2))</f>
        <v/>
      </c>
      <c r="F13610" s="33" t="n">
        <f aca="false">IF(OR(ROW()-設定!$B$30&lt;2,ROW()+設定!$B$30&gt;13701,N($A13610)&lt;=0,N(INDEX($A$2:$A$13701,MIN(13700,MAX(1,ROW()-1+設定!$B$30))))&lt;=0,$A13610&lt;設定!$B$28,$A13610&gt;設定!$B$29),0,IF(AND($C13610&gt;=MAX(INDEX($C$1:$C$13701,MAX(1,ROW()-設定!$B$24)):INDEX($C$1:$C$13701,MAX(1,ROW()-1))),$C13610&gt;MAX(INDEX($C$1:$C$13701,MIN(13701,ROW()+1)):INDEX($C$1:$C$13701,MIN(13701,ROW()+設定!$B$24))),$C13610&gt;=設定!$B$32,$C13610&gt;=MAX(MIN(INDEX($C$1:$C$13701,MAX(1,ROW()-設定!$B$26)):INDEX($C$1:$C$13701,MAX(1,ROW()-1))),MIN(INDEX($C$1:$C$13701,MIN(13701,ROW()+1)):INDEX($C$1:$C$13701,MIN(13701,ROW()+設定!$B$26))))*10^(設定!$B$27/20)),1,0))</f>
        <v>0</v>
      </c>
      <c r="G13610" s="33" t="n">
        <f aca="false">$G13609+IF($F13610=1,1,0)</f>
        <v>6</v>
      </c>
      <c r="H13610" s="0" t="str">
        <f aca="false">IF($F13610=1,$G13610,"")</f>
        <v/>
      </c>
    </row>
    <row r="13611" customFormat="false" ht="15" hidden="false" customHeight="false" outlineLevel="0" collapsed="false">
      <c r="A13611" s="30"/>
      <c r="B13611" s="31"/>
      <c r="C13611" s="32" t="str">
        <f aca="false">IF($A13611="","",IF(設定!$B$21="dB",10^($B13611/20),ABS($B13611)))</f>
        <v/>
      </c>
      <c r="D13611" s="32" t="str">
        <f aca="false">IF($A13611="","",$A13611^2)</f>
        <v/>
      </c>
      <c r="E13611" s="32" t="str">
        <f aca="false">IF($A13611="","",IF($C13611&lt;=0,"",1/$C13611^2))</f>
        <v/>
      </c>
      <c r="F13611" s="33" t="n">
        <f aca="false">IF(OR(ROW()-設定!$B$30&lt;2,ROW()+設定!$B$30&gt;13701,N($A13611)&lt;=0,N(INDEX($A$2:$A$13701,MIN(13700,MAX(1,ROW()-1+設定!$B$30))))&lt;=0,$A13611&lt;設定!$B$28,$A13611&gt;設定!$B$29),0,IF(AND($C13611&gt;=MAX(INDEX($C$1:$C$13701,MAX(1,ROW()-設定!$B$24)):INDEX($C$1:$C$13701,MAX(1,ROW()-1))),$C13611&gt;MAX(INDEX($C$1:$C$13701,MIN(13701,ROW()+1)):INDEX($C$1:$C$13701,MIN(13701,ROW()+設定!$B$24))),$C13611&gt;=設定!$B$32,$C13611&gt;=MAX(MIN(INDEX($C$1:$C$13701,MAX(1,ROW()-設定!$B$26)):INDEX($C$1:$C$13701,MAX(1,ROW()-1))),MIN(INDEX($C$1:$C$13701,MIN(13701,ROW()+1)):INDEX($C$1:$C$13701,MIN(13701,ROW()+設定!$B$26))))*10^(設定!$B$27/20)),1,0))</f>
        <v>0</v>
      </c>
      <c r="G13611" s="33" t="n">
        <f aca="false">$G13610+IF($F13611=1,1,0)</f>
        <v>6</v>
      </c>
      <c r="H13611" s="0" t="str">
        <f aca="false">IF($F13611=1,$G13611,"")</f>
        <v/>
      </c>
    </row>
    <row r="13612" customFormat="false" ht="15" hidden="false" customHeight="false" outlineLevel="0" collapsed="false">
      <c r="A13612" s="30"/>
      <c r="B13612" s="31"/>
      <c r="C13612" s="32" t="str">
        <f aca="false">IF($A13612="","",IF(設定!$B$21="dB",10^($B13612/20),ABS($B13612)))</f>
        <v/>
      </c>
      <c r="D13612" s="32" t="str">
        <f aca="false">IF($A13612="","",$A13612^2)</f>
        <v/>
      </c>
      <c r="E13612" s="32" t="str">
        <f aca="false">IF($A13612="","",IF($C13612&lt;=0,"",1/$C13612^2))</f>
        <v/>
      </c>
      <c r="F13612" s="33" t="n">
        <f aca="false">IF(OR(ROW()-設定!$B$30&lt;2,ROW()+設定!$B$30&gt;13701,N($A13612)&lt;=0,N(INDEX($A$2:$A$13701,MIN(13700,MAX(1,ROW()-1+設定!$B$30))))&lt;=0,$A13612&lt;設定!$B$28,$A13612&gt;設定!$B$29),0,IF(AND($C13612&gt;=MAX(INDEX($C$1:$C$13701,MAX(1,ROW()-設定!$B$24)):INDEX($C$1:$C$13701,MAX(1,ROW()-1))),$C13612&gt;MAX(INDEX($C$1:$C$13701,MIN(13701,ROW()+1)):INDEX($C$1:$C$13701,MIN(13701,ROW()+設定!$B$24))),$C13612&gt;=設定!$B$32,$C13612&gt;=MAX(MIN(INDEX($C$1:$C$13701,MAX(1,ROW()-設定!$B$26)):INDEX($C$1:$C$13701,MAX(1,ROW()-1))),MIN(INDEX($C$1:$C$13701,MIN(13701,ROW()+1)):INDEX($C$1:$C$13701,MIN(13701,ROW()+設定!$B$26))))*10^(設定!$B$27/20)),1,0))</f>
        <v>0</v>
      </c>
      <c r="G13612" s="33" t="n">
        <f aca="false">$G13611+IF($F13612=1,1,0)</f>
        <v>6</v>
      </c>
      <c r="H13612" s="0" t="str">
        <f aca="false">IF($F13612=1,$G13612,"")</f>
        <v/>
      </c>
    </row>
    <row r="13613" customFormat="false" ht="15" hidden="false" customHeight="false" outlineLevel="0" collapsed="false">
      <c r="A13613" s="30"/>
      <c r="B13613" s="31"/>
      <c r="C13613" s="32" t="str">
        <f aca="false">IF($A13613="","",IF(設定!$B$21="dB",10^($B13613/20),ABS($B13613)))</f>
        <v/>
      </c>
      <c r="D13613" s="32" t="str">
        <f aca="false">IF($A13613="","",$A13613^2)</f>
        <v/>
      </c>
      <c r="E13613" s="32" t="str">
        <f aca="false">IF($A13613="","",IF($C13613&lt;=0,"",1/$C13613^2))</f>
        <v/>
      </c>
      <c r="F13613" s="33" t="n">
        <f aca="false">IF(OR(ROW()-設定!$B$30&lt;2,ROW()+設定!$B$30&gt;13701,N($A13613)&lt;=0,N(INDEX($A$2:$A$13701,MIN(13700,MAX(1,ROW()-1+設定!$B$30))))&lt;=0,$A13613&lt;設定!$B$28,$A13613&gt;設定!$B$29),0,IF(AND($C13613&gt;=MAX(INDEX($C$1:$C$13701,MAX(1,ROW()-設定!$B$24)):INDEX($C$1:$C$13701,MAX(1,ROW()-1))),$C13613&gt;MAX(INDEX($C$1:$C$13701,MIN(13701,ROW()+1)):INDEX($C$1:$C$13701,MIN(13701,ROW()+設定!$B$24))),$C13613&gt;=設定!$B$32,$C13613&gt;=MAX(MIN(INDEX($C$1:$C$13701,MAX(1,ROW()-設定!$B$26)):INDEX($C$1:$C$13701,MAX(1,ROW()-1))),MIN(INDEX($C$1:$C$13701,MIN(13701,ROW()+1)):INDEX($C$1:$C$13701,MIN(13701,ROW()+設定!$B$26))))*10^(設定!$B$27/20)),1,0))</f>
        <v>0</v>
      </c>
      <c r="G13613" s="33" t="n">
        <f aca="false">$G13612+IF($F13613=1,1,0)</f>
        <v>6</v>
      </c>
      <c r="H13613" s="0" t="str">
        <f aca="false">IF($F13613=1,$G13613,"")</f>
        <v/>
      </c>
    </row>
    <row r="13614" customFormat="false" ht="15" hidden="false" customHeight="false" outlineLevel="0" collapsed="false">
      <c r="A13614" s="30"/>
      <c r="B13614" s="31"/>
      <c r="C13614" s="32" t="str">
        <f aca="false">IF($A13614="","",IF(設定!$B$21="dB",10^($B13614/20),ABS($B13614)))</f>
        <v/>
      </c>
      <c r="D13614" s="32" t="str">
        <f aca="false">IF($A13614="","",$A13614^2)</f>
        <v/>
      </c>
      <c r="E13614" s="32" t="str">
        <f aca="false">IF($A13614="","",IF($C13614&lt;=0,"",1/$C13614^2))</f>
        <v/>
      </c>
      <c r="F13614" s="33" t="n">
        <f aca="false">IF(OR(ROW()-設定!$B$30&lt;2,ROW()+設定!$B$30&gt;13701,N($A13614)&lt;=0,N(INDEX($A$2:$A$13701,MIN(13700,MAX(1,ROW()-1+設定!$B$30))))&lt;=0,$A13614&lt;設定!$B$28,$A13614&gt;設定!$B$29),0,IF(AND($C13614&gt;=MAX(INDEX($C$1:$C$13701,MAX(1,ROW()-設定!$B$24)):INDEX($C$1:$C$13701,MAX(1,ROW()-1))),$C13614&gt;MAX(INDEX($C$1:$C$13701,MIN(13701,ROW()+1)):INDEX($C$1:$C$13701,MIN(13701,ROW()+設定!$B$24))),$C13614&gt;=設定!$B$32,$C13614&gt;=MAX(MIN(INDEX($C$1:$C$13701,MAX(1,ROW()-設定!$B$26)):INDEX($C$1:$C$13701,MAX(1,ROW()-1))),MIN(INDEX($C$1:$C$13701,MIN(13701,ROW()+1)):INDEX($C$1:$C$13701,MIN(13701,ROW()+設定!$B$26))))*10^(設定!$B$27/20)),1,0))</f>
        <v>0</v>
      </c>
      <c r="G13614" s="33" t="n">
        <f aca="false">$G13613+IF($F13614=1,1,0)</f>
        <v>6</v>
      </c>
      <c r="H13614" s="0" t="str">
        <f aca="false">IF($F13614=1,$G13614,"")</f>
        <v/>
      </c>
    </row>
    <row r="13615" customFormat="false" ht="15" hidden="false" customHeight="false" outlineLevel="0" collapsed="false">
      <c r="A13615" s="30"/>
      <c r="B13615" s="31"/>
      <c r="C13615" s="32" t="str">
        <f aca="false">IF($A13615="","",IF(設定!$B$21="dB",10^($B13615/20),ABS($B13615)))</f>
        <v/>
      </c>
      <c r="D13615" s="32" t="str">
        <f aca="false">IF($A13615="","",$A13615^2)</f>
        <v/>
      </c>
      <c r="E13615" s="32" t="str">
        <f aca="false">IF($A13615="","",IF($C13615&lt;=0,"",1/$C13615^2))</f>
        <v/>
      </c>
      <c r="F13615" s="33" t="n">
        <f aca="false">IF(OR(ROW()-設定!$B$30&lt;2,ROW()+設定!$B$30&gt;13701,N($A13615)&lt;=0,N(INDEX($A$2:$A$13701,MIN(13700,MAX(1,ROW()-1+設定!$B$30))))&lt;=0,$A13615&lt;設定!$B$28,$A13615&gt;設定!$B$29),0,IF(AND($C13615&gt;=MAX(INDEX($C$1:$C$13701,MAX(1,ROW()-設定!$B$24)):INDEX($C$1:$C$13701,MAX(1,ROW()-1))),$C13615&gt;MAX(INDEX($C$1:$C$13701,MIN(13701,ROW()+1)):INDEX($C$1:$C$13701,MIN(13701,ROW()+設定!$B$24))),$C13615&gt;=設定!$B$32,$C13615&gt;=MAX(MIN(INDEX($C$1:$C$13701,MAX(1,ROW()-設定!$B$26)):INDEX($C$1:$C$13701,MAX(1,ROW()-1))),MIN(INDEX($C$1:$C$13701,MIN(13701,ROW()+1)):INDEX($C$1:$C$13701,MIN(13701,ROW()+設定!$B$26))))*10^(設定!$B$27/20)),1,0))</f>
        <v>0</v>
      </c>
      <c r="G13615" s="33" t="n">
        <f aca="false">$G13614+IF($F13615=1,1,0)</f>
        <v>6</v>
      </c>
      <c r="H13615" s="0" t="str">
        <f aca="false">IF($F13615=1,$G13615,"")</f>
        <v/>
      </c>
    </row>
    <row r="13616" customFormat="false" ht="15" hidden="false" customHeight="false" outlineLevel="0" collapsed="false">
      <c r="A13616" s="30"/>
      <c r="B13616" s="31"/>
      <c r="C13616" s="32" t="str">
        <f aca="false">IF($A13616="","",IF(設定!$B$21="dB",10^($B13616/20),ABS($B13616)))</f>
        <v/>
      </c>
      <c r="D13616" s="32" t="str">
        <f aca="false">IF($A13616="","",$A13616^2)</f>
        <v/>
      </c>
      <c r="E13616" s="32" t="str">
        <f aca="false">IF($A13616="","",IF($C13616&lt;=0,"",1/$C13616^2))</f>
        <v/>
      </c>
      <c r="F13616" s="33" t="n">
        <f aca="false">IF(OR(ROW()-設定!$B$30&lt;2,ROW()+設定!$B$30&gt;13701,N($A13616)&lt;=0,N(INDEX($A$2:$A$13701,MIN(13700,MAX(1,ROW()-1+設定!$B$30))))&lt;=0,$A13616&lt;設定!$B$28,$A13616&gt;設定!$B$29),0,IF(AND($C13616&gt;=MAX(INDEX($C$1:$C$13701,MAX(1,ROW()-設定!$B$24)):INDEX($C$1:$C$13701,MAX(1,ROW()-1))),$C13616&gt;MAX(INDEX($C$1:$C$13701,MIN(13701,ROW()+1)):INDEX($C$1:$C$13701,MIN(13701,ROW()+設定!$B$24))),$C13616&gt;=設定!$B$32,$C13616&gt;=MAX(MIN(INDEX($C$1:$C$13701,MAX(1,ROW()-設定!$B$26)):INDEX($C$1:$C$13701,MAX(1,ROW()-1))),MIN(INDEX($C$1:$C$13701,MIN(13701,ROW()+1)):INDEX($C$1:$C$13701,MIN(13701,ROW()+設定!$B$26))))*10^(設定!$B$27/20)),1,0))</f>
        <v>0</v>
      </c>
      <c r="G13616" s="33" t="n">
        <f aca="false">$G13615+IF($F13616=1,1,0)</f>
        <v>6</v>
      </c>
      <c r="H13616" s="0" t="str">
        <f aca="false">IF($F13616=1,$G13616,"")</f>
        <v/>
      </c>
    </row>
    <row r="13617" customFormat="false" ht="15" hidden="false" customHeight="false" outlineLevel="0" collapsed="false">
      <c r="A13617" s="30"/>
      <c r="B13617" s="31"/>
      <c r="C13617" s="32" t="str">
        <f aca="false">IF($A13617="","",IF(設定!$B$21="dB",10^($B13617/20),ABS($B13617)))</f>
        <v/>
      </c>
      <c r="D13617" s="32" t="str">
        <f aca="false">IF($A13617="","",$A13617^2)</f>
        <v/>
      </c>
      <c r="E13617" s="32" t="str">
        <f aca="false">IF($A13617="","",IF($C13617&lt;=0,"",1/$C13617^2))</f>
        <v/>
      </c>
      <c r="F13617" s="33" t="n">
        <f aca="false">IF(OR(ROW()-設定!$B$30&lt;2,ROW()+設定!$B$30&gt;13701,N($A13617)&lt;=0,N(INDEX($A$2:$A$13701,MIN(13700,MAX(1,ROW()-1+設定!$B$30))))&lt;=0,$A13617&lt;設定!$B$28,$A13617&gt;設定!$B$29),0,IF(AND($C13617&gt;=MAX(INDEX($C$1:$C$13701,MAX(1,ROW()-設定!$B$24)):INDEX($C$1:$C$13701,MAX(1,ROW()-1))),$C13617&gt;MAX(INDEX($C$1:$C$13701,MIN(13701,ROW()+1)):INDEX($C$1:$C$13701,MIN(13701,ROW()+設定!$B$24))),$C13617&gt;=設定!$B$32,$C13617&gt;=MAX(MIN(INDEX($C$1:$C$13701,MAX(1,ROW()-設定!$B$26)):INDEX($C$1:$C$13701,MAX(1,ROW()-1))),MIN(INDEX($C$1:$C$13701,MIN(13701,ROW()+1)):INDEX($C$1:$C$13701,MIN(13701,ROW()+設定!$B$26))))*10^(設定!$B$27/20)),1,0))</f>
        <v>0</v>
      </c>
      <c r="G13617" s="33" t="n">
        <f aca="false">$G13616+IF($F13617=1,1,0)</f>
        <v>6</v>
      </c>
      <c r="H13617" s="0" t="str">
        <f aca="false">IF($F13617=1,$G13617,"")</f>
        <v/>
      </c>
    </row>
    <row r="13618" customFormat="false" ht="15" hidden="false" customHeight="false" outlineLevel="0" collapsed="false">
      <c r="A13618" s="30"/>
      <c r="B13618" s="31"/>
      <c r="C13618" s="32" t="str">
        <f aca="false">IF($A13618="","",IF(設定!$B$21="dB",10^($B13618/20),ABS($B13618)))</f>
        <v/>
      </c>
      <c r="D13618" s="32" t="str">
        <f aca="false">IF($A13618="","",$A13618^2)</f>
        <v/>
      </c>
      <c r="E13618" s="32" t="str">
        <f aca="false">IF($A13618="","",IF($C13618&lt;=0,"",1/$C13618^2))</f>
        <v/>
      </c>
      <c r="F13618" s="33" t="n">
        <f aca="false">IF(OR(ROW()-設定!$B$30&lt;2,ROW()+設定!$B$30&gt;13701,N($A13618)&lt;=0,N(INDEX($A$2:$A$13701,MIN(13700,MAX(1,ROW()-1+設定!$B$30))))&lt;=0,$A13618&lt;設定!$B$28,$A13618&gt;設定!$B$29),0,IF(AND($C13618&gt;=MAX(INDEX($C$1:$C$13701,MAX(1,ROW()-設定!$B$24)):INDEX($C$1:$C$13701,MAX(1,ROW()-1))),$C13618&gt;MAX(INDEX($C$1:$C$13701,MIN(13701,ROW()+1)):INDEX($C$1:$C$13701,MIN(13701,ROW()+設定!$B$24))),$C13618&gt;=設定!$B$32,$C13618&gt;=MAX(MIN(INDEX($C$1:$C$13701,MAX(1,ROW()-設定!$B$26)):INDEX($C$1:$C$13701,MAX(1,ROW()-1))),MIN(INDEX($C$1:$C$13701,MIN(13701,ROW()+1)):INDEX($C$1:$C$13701,MIN(13701,ROW()+設定!$B$26))))*10^(設定!$B$27/20)),1,0))</f>
        <v>0</v>
      </c>
      <c r="G13618" s="33" t="n">
        <f aca="false">$G13617+IF($F13618=1,1,0)</f>
        <v>6</v>
      </c>
      <c r="H13618" s="0" t="str">
        <f aca="false">IF($F13618=1,$G13618,"")</f>
        <v/>
      </c>
    </row>
    <row r="13619" customFormat="false" ht="15" hidden="false" customHeight="false" outlineLevel="0" collapsed="false">
      <c r="A13619" s="30"/>
      <c r="B13619" s="31"/>
      <c r="C13619" s="32" t="str">
        <f aca="false">IF($A13619="","",IF(設定!$B$21="dB",10^($B13619/20),ABS($B13619)))</f>
        <v/>
      </c>
      <c r="D13619" s="32" t="str">
        <f aca="false">IF($A13619="","",$A13619^2)</f>
        <v/>
      </c>
      <c r="E13619" s="32" t="str">
        <f aca="false">IF($A13619="","",IF($C13619&lt;=0,"",1/$C13619^2))</f>
        <v/>
      </c>
      <c r="F13619" s="33" t="n">
        <f aca="false">IF(OR(ROW()-設定!$B$30&lt;2,ROW()+設定!$B$30&gt;13701,N($A13619)&lt;=0,N(INDEX($A$2:$A$13701,MIN(13700,MAX(1,ROW()-1+設定!$B$30))))&lt;=0,$A13619&lt;設定!$B$28,$A13619&gt;設定!$B$29),0,IF(AND($C13619&gt;=MAX(INDEX($C$1:$C$13701,MAX(1,ROW()-設定!$B$24)):INDEX($C$1:$C$13701,MAX(1,ROW()-1))),$C13619&gt;MAX(INDEX($C$1:$C$13701,MIN(13701,ROW()+1)):INDEX($C$1:$C$13701,MIN(13701,ROW()+設定!$B$24))),$C13619&gt;=設定!$B$32,$C13619&gt;=MAX(MIN(INDEX($C$1:$C$13701,MAX(1,ROW()-設定!$B$26)):INDEX($C$1:$C$13701,MAX(1,ROW()-1))),MIN(INDEX($C$1:$C$13701,MIN(13701,ROW()+1)):INDEX($C$1:$C$13701,MIN(13701,ROW()+設定!$B$26))))*10^(設定!$B$27/20)),1,0))</f>
        <v>0</v>
      </c>
      <c r="G13619" s="33" t="n">
        <f aca="false">$G13618+IF($F13619=1,1,0)</f>
        <v>6</v>
      </c>
      <c r="H13619" s="0" t="str">
        <f aca="false">IF($F13619=1,$G13619,"")</f>
        <v/>
      </c>
    </row>
    <row r="13620" customFormat="false" ht="15" hidden="false" customHeight="false" outlineLevel="0" collapsed="false">
      <c r="A13620" s="30"/>
      <c r="B13620" s="31"/>
      <c r="C13620" s="32" t="str">
        <f aca="false">IF($A13620="","",IF(設定!$B$21="dB",10^($B13620/20),ABS($B13620)))</f>
        <v/>
      </c>
      <c r="D13620" s="32" t="str">
        <f aca="false">IF($A13620="","",$A13620^2)</f>
        <v/>
      </c>
      <c r="E13620" s="32" t="str">
        <f aca="false">IF($A13620="","",IF($C13620&lt;=0,"",1/$C13620^2))</f>
        <v/>
      </c>
      <c r="F13620" s="33" t="n">
        <f aca="false">IF(OR(ROW()-設定!$B$30&lt;2,ROW()+設定!$B$30&gt;13701,N($A13620)&lt;=0,N(INDEX($A$2:$A$13701,MIN(13700,MAX(1,ROW()-1+設定!$B$30))))&lt;=0,$A13620&lt;設定!$B$28,$A13620&gt;設定!$B$29),0,IF(AND($C13620&gt;=MAX(INDEX($C$1:$C$13701,MAX(1,ROW()-設定!$B$24)):INDEX($C$1:$C$13701,MAX(1,ROW()-1))),$C13620&gt;MAX(INDEX($C$1:$C$13701,MIN(13701,ROW()+1)):INDEX($C$1:$C$13701,MIN(13701,ROW()+設定!$B$24))),$C13620&gt;=設定!$B$32,$C13620&gt;=MAX(MIN(INDEX($C$1:$C$13701,MAX(1,ROW()-設定!$B$26)):INDEX($C$1:$C$13701,MAX(1,ROW()-1))),MIN(INDEX($C$1:$C$13701,MIN(13701,ROW()+1)):INDEX($C$1:$C$13701,MIN(13701,ROW()+設定!$B$26))))*10^(設定!$B$27/20)),1,0))</f>
        <v>0</v>
      </c>
      <c r="G13620" s="33" t="n">
        <f aca="false">$G13619+IF($F13620=1,1,0)</f>
        <v>6</v>
      </c>
      <c r="H13620" s="0" t="str">
        <f aca="false">IF($F13620=1,$G13620,"")</f>
        <v/>
      </c>
    </row>
    <row r="13621" customFormat="false" ht="15" hidden="false" customHeight="false" outlineLevel="0" collapsed="false">
      <c r="A13621" s="30"/>
      <c r="B13621" s="31"/>
      <c r="C13621" s="32" t="str">
        <f aca="false">IF($A13621="","",IF(設定!$B$21="dB",10^($B13621/20),ABS($B13621)))</f>
        <v/>
      </c>
      <c r="D13621" s="32" t="str">
        <f aca="false">IF($A13621="","",$A13621^2)</f>
        <v/>
      </c>
      <c r="E13621" s="32" t="str">
        <f aca="false">IF($A13621="","",IF($C13621&lt;=0,"",1/$C13621^2))</f>
        <v/>
      </c>
      <c r="F13621" s="33" t="n">
        <f aca="false">IF(OR(ROW()-設定!$B$30&lt;2,ROW()+設定!$B$30&gt;13701,N($A13621)&lt;=0,N(INDEX($A$2:$A$13701,MIN(13700,MAX(1,ROW()-1+設定!$B$30))))&lt;=0,$A13621&lt;設定!$B$28,$A13621&gt;設定!$B$29),0,IF(AND($C13621&gt;=MAX(INDEX($C$1:$C$13701,MAX(1,ROW()-設定!$B$24)):INDEX($C$1:$C$13701,MAX(1,ROW()-1))),$C13621&gt;MAX(INDEX($C$1:$C$13701,MIN(13701,ROW()+1)):INDEX($C$1:$C$13701,MIN(13701,ROW()+設定!$B$24))),$C13621&gt;=設定!$B$32,$C13621&gt;=MAX(MIN(INDEX($C$1:$C$13701,MAX(1,ROW()-設定!$B$26)):INDEX($C$1:$C$13701,MAX(1,ROW()-1))),MIN(INDEX($C$1:$C$13701,MIN(13701,ROW()+1)):INDEX($C$1:$C$13701,MIN(13701,ROW()+設定!$B$26))))*10^(設定!$B$27/20)),1,0))</f>
        <v>0</v>
      </c>
      <c r="G13621" s="33" t="n">
        <f aca="false">$G13620+IF($F13621=1,1,0)</f>
        <v>6</v>
      </c>
      <c r="H13621" s="0" t="str">
        <f aca="false">IF($F13621=1,$G13621,"")</f>
        <v/>
      </c>
    </row>
    <row r="13622" customFormat="false" ht="15" hidden="false" customHeight="false" outlineLevel="0" collapsed="false">
      <c r="A13622" s="30"/>
      <c r="B13622" s="31"/>
      <c r="C13622" s="32" t="str">
        <f aca="false">IF($A13622="","",IF(設定!$B$21="dB",10^($B13622/20),ABS($B13622)))</f>
        <v/>
      </c>
      <c r="D13622" s="32" t="str">
        <f aca="false">IF($A13622="","",$A13622^2)</f>
        <v/>
      </c>
      <c r="E13622" s="32" t="str">
        <f aca="false">IF($A13622="","",IF($C13622&lt;=0,"",1/$C13622^2))</f>
        <v/>
      </c>
      <c r="F13622" s="33" t="n">
        <f aca="false">IF(OR(ROW()-設定!$B$30&lt;2,ROW()+設定!$B$30&gt;13701,N($A13622)&lt;=0,N(INDEX($A$2:$A$13701,MIN(13700,MAX(1,ROW()-1+設定!$B$30))))&lt;=0,$A13622&lt;設定!$B$28,$A13622&gt;設定!$B$29),0,IF(AND($C13622&gt;=MAX(INDEX($C$1:$C$13701,MAX(1,ROW()-設定!$B$24)):INDEX($C$1:$C$13701,MAX(1,ROW()-1))),$C13622&gt;MAX(INDEX($C$1:$C$13701,MIN(13701,ROW()+1)):INDEX($C$1:$C$13701,MIN(13701,ROW()+設定!$B$24))),$C13622&gt;=設定!$B$32,$C13622&gt;=MAX(MIN(INDEX($C$1:$C$13701,MAX(1,ROW()-設定!$B$26)):INDEX($C$1:$C$13701,MAX(1,ROW()-1))),MIN(INDEX($C$1:$C$13701,MIN(13701,ROW()+1)):INDEX($C$1:$C$13701,MIN(13701,ROW()+設定!$B$26))))*10^(設定!$B$27/20)),1,0))</f>
        <v>0</v>
      </c>
      <c r="G13622" s="33" t="n">
        <f aca="false">$G13621+IF($F13622=1,1,0)</f>
        <v>6</v>
      </c>
      <c r="H13622" s="0" t="str">
        <f aca="false">IF($F13622=1,$G13622,"")</f>
        <v/>
      </c>
    </row>
    <row r="13623" customFormat="false" ht="15" hidden="false" customHeight="false" outlineLevel="0" collapsed="false">
      <c r="A13623" s="30"/>
      <c r="B13623" s="31"/>
      <c r="C13623" s="32" t="str">
        <f aca="false">IF($A13623="","",IF(設定!$B$21="dB",10^($B13623/20),ABS($B13623)))</f>
        <v/>
      </c>
      <c r="D13623" s="32" t="str">
        <f aca="false">IF($A13623="","",$A13623^2)</f>
        <v/>
      </c>
      <c r="E13623" s="32" t="str">
        <f aca="false">IF($A13623="","",IF($C13623&lt;=0,"",1/$C13623^2))</f>
        <v/>
      </c>
      <c r="F13623" s="33" t="n">
        <f aca="false">IF(OR(ROW()-設定!$B$30&lt;2,ROW()+設定!$B$30&gt;13701,N($A13623)&lt;=0,N(INDEX($A$2:$A$13701,MIN(13700,MAX(1,ROW()-1+設定!$B$30))))&lt;=0,$A13623&lt;設定!$B$28,$A13623&gt;設定!$B$29),0,IF(AND($C13623&gt;=MAX(INDEX($C$1:$C$13701,MAX(1,ROW()-設定!$B$24)):INDEX($C$1:$C$13701,MAX(1,ROW()-1))),$C13623&gt;MAX(INDEX($C$1:$C$13701,MIN(13701,ROW()+1)):INDEX($C$1:$C$13701,MIN(13701,ROW()+設定!$B$24))),$C13623&gt;=設定!$B$32,$C13623&gt;=MAX(MIN(INDEX($C$1:$C$13701,MAX(1,ROW()-設定!$B$26)):INDEX($C$1:$C$13701,MAX(1,ROW()-1))),MIN(INDEX($C$1:$C$13701,MIN(13701,ROW()+1)):INDEX($C$1:$C$13701,MIN(13701,ROW()+設定!$B$26))))*10^(設定!$B$27/20)),1,0))</f>
        <v>0</v>
      </c>
      <c r="G13623" s="33" t="n">
        <f aca="false">$G13622+IF($F13623=1,1,0)</f>
        <v>6</v>
      </c>
      <c r="H13623" s="0" t="str">
        <f aca="false">IF($F13623=1,$G13623,"")</f>
        <v/>
      </c>
    </row>
    <row r="13624" customFormat="false" ht="15" hidden="false" customHeight="false" outlineLevel="0" collapsed="false">
      <c r="A13624" s="30"/>
      <c r="B13624" s="31"/>
      <c r="C13624" s="32" t="str">
        <f aca="false">IF($A13624="","",IF(設定!$B$21="dB",10^($B13624/20),ABS($B13624)))</f>
        <v/>
      </c>
      <c r="D13624" s="32" t="str">
        <f aca="false">IF($A13624="","",$A13624^2)</f>
        <v/>
      </c>
      <c r="E13624" s="32" t="str">
        <f aca="false">IF($A13624="","",IF($C13624&lt;=0,"",1/$C13624^2))</f>
        <v/>
      </c>
      <c r="F13624" s="33" t="n">
        <f aca="false">IF(OR(ROW()-設定!$B$30&lt;2,ROW()+設定!$B$30&gt;13701,N($A13624)&lt;=0,N(INDEX($A$2:$A$13701,MIN(13700,MAX(1,ROW()-1+設定!$B$30))))&lt;=0,$A13624&lt;設定!$B$28,$A13624&gt;設定!$B$29),0,IF(AND($C13624&gt;=MAX(INDEX($C$1:$C$13701,MAX(1,ROW()-設定!$B$24)):INDEX($C$1:$C$13701,MAX(1,ROW()-1))),$C13624&gt;MAX(INDEX($C$1:$C$13701,MIN(13701,ROW()+1)):INDEX($C$1:$C$13701,MIN(13701,ROW()+設定!$B$24))),$C13624&gt;=設定!$B$32,$C13624&gt;=MAX(MIN(INDEX($C$1:$C$13701,MAX(1,ROW()-設定!$B$26)):INDEX($C$1:$C$13701,MAX(1,ROW()-1))),MIN(INDEX($C$1:$C$13701,MIN(13701,ROW()+1)):INDEX($C$1:$C$13701,MIN(13701,ROW()+設定!$B$26))))*10^(設定!$B$27/20)),1,0))</f>
        <v>0</v>
      </c>
      <c r="G13624" s="33" t="n">
        <f aca="false">$G13623+IF($F13624=1,1,0)</f>
        <v>6</v>
      </c>
      <c r="H13624" s="0" t="str">
        <f aca="false">IF($F13624=1,$G13624,"")</f>
        <v/>
      </c>
    </row>
    <row r="13625" customFormat="false" ht="15" hidden="false" customHeight="false" outlineLevel="0" collapsed="false">
      <c r="A13625" s="30"/>
      <c r="B13625" s="31"/>
      <c r="C13625" s="32" t="str">
        <f aca="false">IF($A13625="","",IF(設定!$B$21="dB",10^($B13625/20),ABS($B13625)))</f>
        <v/>
      </c>
      <c r="D13625" s="32" t="str">
        <f aca="false">IF($A13625="","",$A13625^2)</f>
        <v/>
      </c>
      <c r="E13625" s="32" t="str">
        <f aca="false">IF($A13625="","",IF($C13625&lt;=0,"",1/$C13625^2))</f>
        <v/>
      </c>
      <c r="F13625" s="33" t="n">
        <f aca="false">IF(OR(ROW()-設定!$B$30&lt;2,ROW()+設定!$B$30&gt;13701,N($A13625)&lt;=0,N(INDEX($A$2:$A$13701,MIN(13700,MAX(1,ROW()-1+設定!$B$30))))&lt;=0,$A13625&lt;設定!$B$28,$A13625&gt;設定!$B$29),0,IF(AND($C13625&gt;=MAX(INDEX($C$1:$C$13701,MAX(1,ROW()-設定!$B$24)):INDEX($C$1:$C$13701,MAX(1,ROW()-1))),$C13625&gt;MAX(INDEX($C$1:$C$13701,MIN(13701,ROW()+1)):INDEX($C$1:$C$13701,MIN(13701,ROW()+設定!$B$24))),$C13625&gt;=設定!$B$32,$C13625&gt;=MAX(MIN(INDEX($C$1:$C$13701,MAX(1,ROW()-設定!$B$26)):INDEX($C$1:$C$13701,MAX(1,ROW()-1))),MIN(INDEX($C$1:$C$13701,MIN(13701,ROW()+1)):INDEX($C$1:$C$13701,MIN(13701,ROW()+設定!$B$26))))*10^(設定!$B$27/20)),1,0))</f>
        <v>0</v>
      </c>
      <c r="G13625" s="33" t="n">
        <f aca="false">$G13624+IF($F13625=1,1,0)</f>
        <v>6</v>
      </c>
      <c r="H13625" s="0" t="str">
        <f aca="false">IF($F13625=1,$G13625,"")</f>
        <v/>
      </c>
    </row>
    <row r="13626" customFormat="false" ht="15" hidden="false" customHeight="false" outlineLevel="0" collapsed="false">
      <c r="A13626" s="30"/>
      <c r="B13626" s="31"/>
      <c r="C13626" s="32" t="str">
        <f aca="false">IF($A13626="","",IF(設定!$B$21="dB",10^($B13626/20),ABS($B13626)))</f>
        <v/>
      </c>
      <c r="D13626" s="32" t="str">
        <f aca="false">IF($A13626="","",$A13626^2)</f>
        <v/>
      </c>
      <c r="E13626" s="32" t="str">
        <f aca="false">IF($A13626="","",IF($C13626&lt;=0,"",1/$C13626^2))</f>
        <v/>
      </c>
      <c r="F13626" s="33" t="n">
        <f aca="false">IF(OR(ROW()-設定!$B$30&lt;2,ROW()+設定!$B$30&gt;13701,N($A13626)&lt;=0,N(INDEX($A$2:$A$13701,MIN(13700,MAX(1,ROW()-1+設定!$B$30))))&lt;=0,$A13626&lt;設定!$B$28,$A13626&gt;設定!$B$29),0,IF(AND($C13626&gt;=MAX(INDEX($C$1:$C$13701,MAX(1,ROW()-設定!$B$24)):INDEX($C$1:$C$13701,MAX(1,ROW()-1))),$C13626&gt;MAX(INDEX($C$1:$C$13701,MIN(13701,ROW()+1)):INDEX($C$1:$C$13701,MIN(13701,ROW()+設定!$B$24))),$C13626&gt;=設定!$B$32,$C13626&gt;=MAX(MIN(INDEX($C$1:$C$13701,MAX(1,ROW()-設定!$B$26)):INDEX($C$1:$C$13701,MAX(1,ROW()-1))),MIN(INDEX($C$1:$C$13701,MIN(13701,ROW()+1)):INDEX($C$1:$C$13701,MIN(13701,ROW()+設定!$B$26))))*10^(設定!$B$27/20)),1,0))</f>
        <v>0</v>
      </c>
      <c r="G13626" s="33" t="n">
        <f aca="false">$G13625+IF($F13626=1,1,0)</f>
        <v>6</v>
      </c>
      <c r="H13626" s="0" t="str">
        <f aca="false">IF($F13626=1,$G13626,"")</f>
        <v/>
      </c>
    </row>
    <row r="13627" customFormat="false" ht="15" hidden="false" customHeight="false" outlineLevel="0" collapsed="false">
      <c r="A13627" s="30"/>
      <c r="B13627" s="31"/>
      <c r="C13627" s="32" t="str">
        <f aca="false">IF($A13627="","",IF(設定!$B$21="dB",10^($B13627/20),ABS($B13627)))</f>
        <v/>
      </c>
      <c r="D13627" s="32" t="str">
        <f aca="false">IF($A13627="","",$A13627^2)</f>
        <v/>
      </c>
      <c r="E13627" s="32" t="str">
        <f aca="false">IF($A13627="","",IF($C13627&lt;=0,"",1/$C13627^2))</f>
        <v/>
      </c>
      <c r="F13627" s="33" t="n">
        <f aca="false">IF(OR(ROW()-設定!$B$30&lt;2,ROW()+設定!$B$30&gt;13701,N($A13627)&lt;=0,N(INDEX($A$2:$A$13701,MIN(13700,MAX(1,ROW()-1+設定!$B$30))))&lt;=0,$A13627&lt;設定!$B$28,$A13627&gt;設定!$B$29),0,IF(AND($C13627&gt;=MAX(INDEX($C$1:$C$13701,MAX(1,ROW()-設定!$B$24)):INDEX($C$1:$C$13701,MAX(1,ROW()-1))),$C13627&gt;MAX(INDEX($C$1:$C$13701,MIN(13701,ROW()+1)):INDEX($C$1:$C$13701,MIN(13701,ROW()+設定!$B$24))),$C13627&gt;=設定!$B$32,$C13627&gt;=MAX(MIN(INDEX($C$1:$C$13701,MAX(1,ROW()-設定!$B$26)):INDEX($C$1:$C$13701,MAX(1,ROW()-1))),MIN(INDEX($C$1:$C$13701,MIN(13701,ROW()+1)):INDEX($C$1:$C$13701,MIN(13701,ROW()+設定!$B$26))))*10^(設定!$B$27/20)),1,0))</f>
        <v>0</v>
      </c>
      <c r="G13627" s="33" t="n">
        <f aca="false">$G13626+IF($F13627=1,1,0)</f>
        <v>6</v>
      </c>
      <c r="H13627" s="0" t="str">
        <f aca="false">IF($F13627=1,$G13627,"")</f>
        <v/>
      </c>
    </row>
    <row r="13628" customFormat="false" ht="15" hidden="false" customHeight="false" outlineLevel="0" collapsed="false">
      <c r="A13628" s="30"/>
      <c r="B13628" s="31"/>
      <c r="C13628" s="32" t="str">
        <f aca="false">IF($A13628="","",IF(設定!$B$21="dB",10^($B13628/20),ABS($B13628)))</f>
        <v/>
      </c>
      <c r="D13628" s="32" t="str">
        <f aca="false">IF($A13628="","",$A13628^2)</f>
        <v/>
      </c>
      <c r="E13628" s="32" t="str">
        <f aca="false">IF($A13628="","",IF($C13628&lt;=0,"",1/$C13628^2))</f>
        <v/>
      </c>
      <c r="F13628" s="33" t="n">
        <f aca="false">IF(OR(ROW()-設定!$B$30&lt;2,ROW()+設定!$B$30&gt;13701,N($A13628)&lt;=0,N(INDEX($A$2:$A$13701,MIN(13700,MAX(1,ROW()-1+設定!$B$30))))&lt;=0,$A13628&lt;設定!$B$28,$A13628&gt;設定!$B$29),0,IF(AND($C13628&gt;=MAX(INDEX($C$1:$C$13701,MAX(1,ROW()-設定!$B$24)):INDEX($C$1:$C$13701,MAX(1,ROW()-1))),$C13628&gt;MAX(INDEX($C$1:$C$13701,MIN(13701,ROW()+1)):INDEX($C$1:$C$13701,MIN(13701,ROW()+設定!$B$24))),$C13628&gt;=設定!$B$32,$C13628&gt;=MAX(MIN(INDEX($C$1:$C$13701,MAX(1,ROW()-設定!$B$26)):INDEX($C$1:$C$13701,MAX(1,ROW()-1))),MIN(INDEX($C$1:$C$13701,MIN(13701,ROW()+1)):INDEX($C$1:$C$13701,MIN(13701,ROW()+設定!$B$26))))*10^(設定!$B$27/20)),1,0))</f>
        <v>0</v>
      </c>
      <c r="G13628" s="33" t="n">
        <f aca="false">$G13627+IF($F13628=1,1,0)</f>
        <v>6</v>
      </c>
      <c r="H13628" s="0" t="str">
        <f aca="false">IF($F13628=1,$G13628,"")</f>
        <v/>
      </c>
    </row>
    <row r="13629" customFormat="false" ht="15" hidden="false" customHeight="false" outlineLevel="0" collapsed="false">
      <c r="A13629" s="30"/>
      <c r="B13629" s="31"/>
      <c r="C13629" s="32" t="str">
        <f aca="false">IF($A13629="","",IF(設定!$B$21="dB",10^($B13629/20),ABS($B13629)))</f>
        <v/>
      </c>
      <c r="D13629" s="32" t="str">
        <f aca="false">IF($A13629="","",$A13629^2)</f>
        <v/>
      </c>
      <c r="E13629" s="32" t="str">
        <f aca="false">IF($A13629="","",IF($C13629&lt;=0,"",1/$C13629^2))</f>
        <v/>
      </c>
      <c r="F13629" s="33" t="n">
        <f aca="false">IF(OR(ROW()-設定!$B$30&lt;2,ROW()+設定!$B$30&gt;13701,N($A13629)&lt;=0,N(INDEX($A$2:$A$13701,MIN(13700,MAX(1,ROW()-1+設定!$B$30))))&lt;=0,$A13629&lt;設定!$B$28,$A13629&gt;設定!$B$29),0,IF(AND($C13629&gt;=MAX(INDEX($C$1:$C$13701,MAX(1,ROW()-設定!$B$24)):INDEX($C$1:$C$13701,MAX(1,ROW()-1))),$C13629&gt;MAX(INDEX($C$1:$C$13701,MIN(13701,ROW()+1)):INDEX($C$1:$C$13701,MIN(13701,ROW()+設定!$B$24))),$C13629&gt;=設定!$B$32,$C13629&gt;=MAX(MIN(INDEX($C$1:$C$13701,MAX(1,ROW()-設定!$B$26)):INDEX($C$1:$C$13701,MAX(1,ROW()-1))),MIN(INDEX($C$1:$C$13701,MIN(13701,ROW()+1)):INDEX($C$1:$C$13701,MIN(13701,ROW()+設定!$B$26))))*10^(設定!$B$27/20)),1,0))</f>
        <v>0</v>
      </c>
      <c r="G13629" s="33" t="n">
        <f aca="false">$G13628+IF($F13629=1,1,0)</f>
        <v>6</v>
      </c>
      <c r="H13629" s="0" t="str">
        <f aca="false">IF($F13629=1,$G13629,"")</f>
        <v/>
      </c>
    </row>
    <row r="13630" customFormat="false" ht="15" hidden="false" customHeight="false" outlineLevel="0" collapsed="false">
      <c r="A13630" s="30"/>
      <c r="B13630" s="31"/>
      <c r="C13630" s="32" t="str">
        <f aca="false">IF($A13630="","",IF(設定!$B$21="dB",10^($B13630/20),ABS($B13630)))</f>
        <v/>
      </c>
      <c r="D13630" s="32" t="str">
        <f aca="false">IF($A13630="","",$A13630^2)</f>
        <v/>
      </c>
      <c r="E13630" s="32" t="str">
        <f aca="false">IF($A13630="","",IF($C13630&lt;=0,"",1/$C13630^2))</f>
        <v/>
      </c>
      <c r="F13630" s="33" t="n">
        <f aca="false">IF(OR(ROW()-設定!$B$30&lt;2,ROW()+設定!$B$30&gt;13701,N($A13630)&lt;=0,N(INDEX($A$2:$A$13701,MIN(13700,MAX(1,ROW()-1+設定!$B$30))))&lt;=0,$A13630&lt;設定!$B$28,$A13630&gt;設定!$B$29),0,IF(AND($C13630&gt;=MAX(INDEX($C$1:$C$13701,MAX(1,ROW()-設定!$B$24)):INDEX($C$1:$C$13701,MAX(1,ROW()-1))),$C13630&gt;MAX(INDEX($C$1:$C$13701,MIN(13701,ROW()+1)):INDEX($C$1:$C$13701,MIN(13701,ROW()+設定!$B$24))),$C13630&gt;=設定!$B$32,$C13630&gt;=MAX(MIN(INDEX($C$1:$C$13701,MAX(1,ROW()-設定!$B$26)):INDEX($C$1:$C$13701,MAX(1,ROW()-1))),MIN(INDEX($C$1:$C$13701,MIN(13701,ROW()+1)):INDEX($C$1:$C$13701,MIN(13701,ROW()+設定!$B$26))))*10^(設定!$B$27/20)),1,0))</f>
        <v>0</v>
      </c>
      <c r="G13630" s="33" t="n">
        <f aca="false">$G13629+IF($F13630=1,1,0)</f>
        <v>6</v>
      </c>
      <c r="H13630" s="0" t="str">
        <f aca="false">IF($F13630=1,$G13630,"")</f>
        <v/>
      </c>
    </row>
    <row r="13631" customFormat="false" ht="15" hidden="false" customHeight="false" outlineLevel="0" collapsed="false">
      <c r="A13631" s="30"/>
      <c r="B13631" s="31"/>
      <c r="C13631" s="32" t="str">
        <f aca="false">IF($A13631="","",IF(設定!$B$21="dB",10^($B13631/20),ABS($B13631)))</f>
        <v/>
      </c>
      <c r="D13631" s="32" t="str">
        <f aca="false">IF($A13631="","",$A13631^2)</f>
        <v/>
      </c>
      <c r="E13631" s="32" t="str">
        <f aca="false">IF($A13631="","",IF($C13631&lt;=0,"",1/$C13631^2))</f>
        <v/>
      </c>
      <c r="F13631" s="33" t="n">
        <f aca="false">IF(OR(ROW()-設定!$B$30&lt;2,ROW()+設定!$B$30&gt;13701,N($A13631)&lt;=0,N(INDEX($A$2:$A$13701,MIN(13700,MAX(1,ROW()-1+設定!$B$30))))&lt;=0,$A13631&lt;設定!$B$28,$A13631&gt;設定!$B$29),0,IF(AND($C13631&gt;=MAX(INDEX($C$1:$C$13701,MAX(1,ROW()-設定!$B$24)):INDEX($C$1:$C$13701,MAX(1,ROW()-1))),$C13631&gt;MAX(INDEX($C$1:$C$13701,MIN(13701,ROW()+1)):INDEX($C$1:$C$13701,MIN(13701,ROW()+設定!$B$24))),$C13631&gt;=設定!$B$32,$C13631&gt;=MAX(MIN(INDEX($C$1:$C$13701,MAX(1,ROW()-設定!$B$26)):INDEX($C$1:$C$13701,MAX(1,ROW()-1))),MIN(INDEX($C$1:$C$13701,MIN(13701,ROW()+1)):INDEX($C$1:$C$13701,MIN(13701,ROW()+設定!$B$26))))*10^(設定!$B$27/20)),1,0))</f>
        <v>0</v>
      </c>
      <c r="G13631" s="33" t="n">
        <f aca="false">$G13630+IF($F13631=1,1,0)</f>
        <v>6</v>
      </c>
      <c r="H13631" s="0" t="str">
        <f aca="false">IF($F13631=1,$G13631,"")</f>
        <v/>
      </c>
    </row>
    <row r="13632" customFormat="false" ht="15" hidden="false" customHeight="false" outlineLevel="0" collapsed="false">
      <c r="A13632" s="30"/>
      <c r="B13632" s="31"/>
      <c r="C13632" s="32" t="str">
        <f aca="false">IF($A13632="","",IF(設定!$B$21="dB",10^($B13632/20),ABS($B13632)))</f>
        <v/>
      </c>
      <c r="D13632" s="32" t="str">
        <f aca="false">IF($A13632="","",$A13632^2)</f>
        <v/>
      </c>
      <c r="E13632" s="32" t="str">
        <f aca="false">IF($A13632="","",IF($C13632&lt;=0,"",1/$C13632^2))</f>
        <v/>
      </c>
      <c r="F13632" s="33" t="n">
        <f aca="false">IF(OR(ROW()-設定!$B$30&lt;2,ROW()+設定!$B$30&gt;13701,N($A13632)&lt;=0,N(INDEX($A$2:$A$13701,MIN(13700,MAX(1,ROW()-1+設定!$B$30))))&lt;=0,$A13632&lt;設定!$B$28,$A13632&gt;設定!$B$29),0,IF(AND($C13632&gt;=MAX(INDEX($C$1:$C$13701,MAX(1,ROW()-設定!$B$24)):INDEX($C$1:$C$13701,MAX(1,ROW()-1))),$C13632&gt;MAX(INDEX($C$1:$C$13701,MIN(13701,ROW()+1)):INDEX($C$1:$C$13701,MIN(13701,ROW()+設定!$B$24))),$C13632&gt;=設定!$B$32,$C13632&gt;=MAX(MIN(INDEX($C$1:$C$13701,MAX(1,ROW()-設定!$B$26)):INDEX($C$1:$C$13701,MAX(1,ROW()-1))),MIN(INDEX($C$1:$C$13701,MIN(13701,ROW()+1)):INDEX($C$1:$C$13701,MIN(13701,ROW()+設定!$B$26))))*10^(設定!$B$27/20)),1,0))</f>
        <v>0</v>
      </c>
      <c r="G13632" s="33" t="n">
        <f aca="false">$G13631+IF($F13632=1,1,0)</f>
        <v>6</v>
      </c>
      <c r="H13632" s="0" t="str">
        <f aca="false">IF($F13632=1,$G13632,"")</f>
        <v/>
      </c>
    </row>
    <row r="13633" customFormat="false" ht="15" hidden="false" customHeight="false" outlineLevel="0" collapsed="false">
      <c r="A13633" s="30"/>
      <c r="B13633" s="31"/>
      <c r="C13633" s="32" t="str">
        <f aca="false">IF($A13633="","",IF(設定!$B$21="dB",10^($B13633/20),ABS($B13633)))</f>
        <v/>
      </c>
      <c r="D13633" s="32" t="str">
        <f aca="false">IF($A13633="","",$A13633^2)</f>
        <v/>
      </c>
      <c r="E13633" s="32" t="str">
        <f aca="false">IF($A13633="","",IF($C13633&lt;=0,"",1/$C13633^2))</f>
        <v/>
      </c>
      <c r="F13633" s="33" t="n">
        <f aca="false">IF(OR(ROW()-設定!$B$30&lt;2,ROW()+設定!$B$30&gt;13701,N($A13633)&lt;=0,N(INDEX($A$2:$A$13701,MIN(13700,MAX(1,ROW()-1+設定!$B$30))))&lt;=0,$A13633&lt;設定!$B$28,$A13633&gt;設定!$B$29),0,IF(AND($C13633&gt;=MAX(INDEX($C$1:$C$13701,MAX(1,ROW()-設定!$B$24)):INDEX($C$1:$C$13701,MAX(1,ROW()-1))),$C13633&gt;MAX(INDEX($C$1:$C$13701,MIN(13701,ROW()+1)):INDEX($C$1:$C$13701,MIN(13701,ROW()+設定!$B$24))),$C13633&gt;=設定!$B$32,$C13633&gt;=MAX(MIN(INDEX($C$1:$C$13701,MAX(1,ROW()-設定!$B$26)):INDEX($C$1:$C$13701,MAX(1,ROW()-1))),MIN(INDEX($C$1:$C$13701,MIN(13701,ROW()+1)):INDEX($C$1:$C$13701,MIN(13701,ROW()+設定!$B$26))))*10^(設定!$B$27/20)),1,0))</f>
        <v>0</v>
      </c>
      <c r="G13633" s="33" t="n">
        <f aca="false">$G13632+IF($F13633=1,1,0)</f>
        <v>6</v>
      </c>
      <c r="H13633" s="0" t="str">
        <f aca="false">IF($F13633=1,$G13633,"")</f>
        <v/>
      </c>
    </row>
    <row r="13634" customFormat="false" ht="15" hidden="false" customHeight="false" outlineLevel="0" collapsed="false">
      <c r="A13634" s="30"/>
      <c r="B13634" s="31"/>
      <c r="C13634" s="32" t="str">
        <f aca="false">IF($A13634="","",IF(設定!$B$21="dB",10^($B13634/20),ABS($B13634)))</f>
        <v/>
      </c>
      <c r="D13634" s="32" t="str">
        <f aca="false">IF($A13634="","",$A13634^2)</f>
        <v/>
      </c>
      <c r="E13634" s="32" t="str">
        <f aca="false">IF($A13634="","",IF($C13634&lt;=0,"",1/$C13634^2))</f>
        <v/>
      </c>
      <c r="F13634" s="33" t="n">
        <f aca="false">IF(OR(ROW()-設定!$B$30&lt;2,ROW()+設定!$B$30&gt;13701,N($A13634)&lt;=0,N(INDEX($A$2:$A$13701,MIN(13700,MAX(1,ROW()-1+設定!$B$30))))&lt;=0,$A13634&lt;設定!$B$28,$A13634&gt;設定!$B$29),0,IF(AND($C13634&gt;=MAX(INDEX($C$1:$C$13701,MAX(1,ROW()-設定!$B$24)):INDEX($C$1:$C$13701,MAX(1,ROW()-1))),$C13634&gt;MAX(INDEX($C$1:$C$13701,MIN(13701,ROW()+1)):INDEX($C$1:$C$13701,MIN(13701,ROW()+設定!$B$24))),$C13634&gt;=設定!$B$32,$C13634&gt;=MAX(MIN(INDEX($C$1:$C$13701,MAX(1,ROW()-設定!$B$26)):INDEX($C$1:$C$13701,MAX(1,ROW()-1))),MIN(INDEX($C$1:$C$13701,MIN(13701,ROW()+1)):INDEX($C$1:$C$13701,MIN(13701,ROW()+設定!$B$26))))*10^(設定!$B$27/20)),1,0))</f>
        <v>0</v>
      </c>
      <c r="G13634" s="33" t="n">
        <f aca="false">$G13633+IF($F13634=1,1,0)</f>
        <v>6</v>
      </c>
      <c r="H13634" s="0" t="str">
        <f aca="false">IF($F13634=1,$G13634,"")</f>
        <v/>
      </c>
    </row>
    <row r="13635" customFormat="false" ht="15" hidden="false" customHeight="false" outlineLevel="0" collapsed="false">
      <c r="A13635" s="30"/>
      <c r="B13635" s="31"/>
      <c r="C13635" s="32" t="str">
        <f aca="false">IF($A13635="","",IF(設定!$B$21="dB",10^($B13635/20),ABS($B13635)))</f>
        <v/>
      </c>
      <c r="D13635" s="32" t="str">
        <f aca="false">IF($A13635="","",$A13635^2)</f>
        <v/>
      </c>
      <c r="E13635" s="32" t="str">
        <f aca="false">IF($A13635="","",IF($C13635&lt;=0,"",1/$C13635^2))</f>
        <v/>
      </c>
      <c r="F13635" s="33" t="n">
        <f aca="false">IF(OR(ROW()-設定!$B$30&lt;2,ROW()+設定!$B$30&gt;13701,N($A13635)&lt;=0,N(INDEX($A$2:$A$13701,MIN(13700,MAX(1,ROW()-1+設定!$B$30))))&lt;=0,$A13635&lt;設定!$B$28,$A13635&gt;設定!$B$29),0,IF(AND($C13635&gt;=MAX(INDEX($C$1:$C$13701,MAX(1,ROW()-設定!$B$24)):INDEX($C$1:$C$13701,MAX(1,ROW()-1))),$C13635&gt;MAX(INDEX($C$1:$C$13701,MIN(13701,ROW()+1)):INDEX($C$1:$C$13701,MIN(13701,ROW()+設定!$B$24))),$C13635&gt;=設定!$B$32,$C13635&gt;=MAX(MIN(INDEX($C$1:$C$13701,MAX(1,ROW()-設定!$B$26)):INDEX($C$1:$C$13701,MAX(1,ROW()-1))),MIN(INDEX($C$1:$C$13701,MIN(13701,ROW()+1)):INDEX($C$1:$C$13701,MIN(13701,ROW()+設定!$B$26))))*10^(設定!$B$27/20)),1,0))</f>
        <v>0</v>
      </c>
      <c r="G13635" s="33" t="n">
        <f aca="false">$G13634+IF($F13635=1,1,0)</f>
        <v>6</v>
      </c>
      <c r="H13635" s="0" t="str">
        <f aca="false">IF($F13635=1,$G13635,"")</f>
        <v/>
      </c>
    </row>
    <row r="13636" customFormat="false" ht="15" hidden="false" customHeight="false" outlineLevel="0" collapsed="false">
      <c r="A13636" s="30"/>
      <c r="B13636" s="31"/>
      <c r="C13636" s="32" t="str">
        <f aca="false">IF($A13636="","",IF(設定!$B$21="dB",10^($B13636/20),ABS($B13636)))</f>
        <v/>
      </c>
      <c r="D13636" s="32" t="str">
        <f aca="false">IF($A13636="","",$A13636^2)</f>
        <v/>
      </c>
      <c r="E13636" s="32" t="str">
        <f aca="false">IF($A13636="","",IF($C13636&lt;=0,"",1/$C13636^2))</f>
        <v/>
      </c>
      <c r="F13636" s="33" t="n">
        <f aca="false">IF(OR(ROW()-設定!$B$30&lt;2,ROW()+設定!$B$30&gt;13701,N($A13636)&lt;=0,N(INDEX($A$2:$A$13701,MIN(13700,MAX(1,ROW()-1+設定!$B$30))))&lt;=0,$A13636&lt;設定!$B$28,$A13636&gt;設定!$B$29),0,IF(AND($C13636&gt;=MAX(INDEX($C$1:$C$13701,MAX(1,ROW()-設定!$B$24)):INDEX($C$1:$C$13701,MAX(1,ROW()-1))),$C13636&gt;MAX(INDEX($C$1:$C$13701,MIN(13701,ROW()+1)):INDEX($C$1:$C$13701,MIN(13701,ROW()+設定!$B$24))),$C13636&gt;=設定!$B$32,$C13636&gt;=MAX(MIN(INDEX($C$1:$C$13701,MAX(1,ROW()-設定!$B$26)):INDEX($C$1:$C$13701,MAX(1,ROW()-1))),MIN(INDEX($C$1:$C$13701,MIN(13701,ROW()+1)):INDEX($C$1:$C$13701,MIN(13701,ROW()+設定!$B$26))))*10^(設定!$B$27/20)),1,0))</f>
        <v>0</v>
      </c>
      <c r="G13636" s="33" t="n">
        <f aca="false">$G13635+IF($F13636=1,1,0)</f>
        <v>6</v>
      </c>
      <c r="H13636" s="0" t="str">
        <f aca="false">IF($F13636=1,$G13636,"")</f>
        <v/>
      </c>
    </row>
    <row r="13637" customFormat="false" ht="15" hidden="false" customHeight="false" outlineLevel="0" collapsed="false">
      <c r="A13637" s="30"/>
      <c r="B13637" s="31"/>
      <c r="C13637" s="32" t="str">
        <f aca="false">IF($A13637="","",IF(設定!$B$21="dB",10^($B13637/20),ABS($B13637)))</f>
        <v/>
      </c>
      <c r="D13637" s="32" t="str">
        <f aca="false">IF($A13637="","",$A13637^2)</f>
        <v/>
      </c>
      <c r="E13637" s="32" t="str">
        <f aca="false">IF($A13637="","",IF($C13637&lt;=0,"",1/$C13637^2))</f>
        <v/>
      </c>
      <c r="F13637" s="33" t="n">
        <f aca="false">IF(OR(ROW()-設定!$B$30&lt;2,ROW()+設定!$B$30&gt;13701,N($A13637)&lt;=0,N(INDEX($A$2:$A$13701,MIN(13700,MAX(1,ROW()-1+設定!$B$30))))&lt;=0,$A13637&lt;設定!$B$28,$A13637&gt;設定!$B$29),0,IF(AND($C13637&gt;=MAX(INDEX($C$1:$C$13701,MAX(1,ROW()-設定!$B$24)):INDEX($C$1:$C$13701,MAX(1,ROW()-1))),$C13637&gt;MAX(INDEX($C$1:$C$13701,MIN(13701,ROW()+1)):INDEX($C$1:$C$13701,MIN(13701,ROW()+設定!$B$24))),$C13637&gt;=設定!$B$32,$C13637&gt;=MAX(MIN(INDEX($C$1:$C$13701,MAX(1,ROW()-設定!$B$26)):INDEX($C$1:$C$13701,MAX(1,ROW()-1))),MIN(INDEX($C$1:$C$13701,MIN(13701,ROW()+1)):INDEX($C$1:$C$13701,MIN(13701,ROW()+設定!$B$26))))*10^(設定!$B$27/20)),1,0))</f>
        <v>0</v>
      </c>
      <c r="G13637" s="33" t="n">
        <f aca="false">$G13636+IF($F13637=1,1,0)</f>
        <v>6</v>
      </c>
      <c r="H13637" s="0" t="str">
        <f aca="false">IF($F13637=1,$G13637,"")</f>
        <v/>
      </c>
    </row>
    <row r="13638" customFormat="false" ht="15" hidden="false" customHeight="false" outlineLevel="0" collapsed="false">
      <c r="A13638" s="30"/>
      <c r="B13638" s="31"/>
      <c r="C13638" s="32" t="str">
        <f aca="false">IF($A13638="","",IF(設定!$B$21="dB",10^($B13638/20),ABS($B13638)))</f>
        <v/>
      </c>
      <c r="D13638" s="32" t="str">
        <f aca="false">IF($A13638="","",$A13638^2)</f>
        <v/>
      </c>
      <c r="E13638" s="32" t="str">
        <f aca="false">IF($A13638="","",IF($C13638&lt;=0,"",1/$C13638^2))</f>
        <v/>
      </c>
      <c r="F13638" s="33" t="n">
        <f aca="false">IF(OR(ROW()-設定!$B$30&lt;2,ROW()+設定!$B$30&gt;13701,N($A13638)&lt;=0,N(INDEX($A$2:$A$13701,MIN(13700,MAX(1,ROW()-1+設定!$B$30))))&lt;=0,$A13638&lt;設定!$B$28,$A13638&gt;設定!$B$29),0,IF(AND($C13638&gt;=MAX(INDEX($C$1:$C$13701,MAX(1,ROW()-設定!$B$24)):INDEX($C$1:$C$13701,MAX(1,ROW()-1))),$C13638&gt;MAX(INDEX($C$1:$C$13701,MIN(13701,ROW()+1)):INDEX($C$1:$C$13701,MIN(13701,ROW()+設定!$B$24))),$C13638&gt;=設定!$B$32,$C13638&gt;=MAX(MIN(INDEX($C$1:$C$13701,MAX(1,ROW()-設定!$B$26)):INDEX($C$1:$C$13701,MAX(1,ROW()-1))),MIN(INDEX($C$1:$C$13701,MIN(13701,ROW()+1)):INDEX($C$1:$C$13701,MIN(13701,ROW()+設定!$B$26))))*10^(設定!$B$27/20)),1,0))</f>
        <v>0</v>
      </c>
      <c r="G13638" s="33" t="n">
        <f aca="false">$G13637+IF($F13638=1,1,0)</f>
        <v>6</v>
      </c>
      <c r="H13638" s="0" t="str">
        <f aca="false">IF($F13638=1,$G13638,"")</f>
        <v/>
      </c>
    </row>
    <row r="13639" customFormat="false" ht="15" hidden="false" customHeight="false" outlineLevel="0" collapsed="false">
      <c r="A13639" s="30"/>
      <c r="B13639" s="31"/>
      <c r="C13639" s="32" t="str">
        <f aca="false">IF($A13639="","",IF(設定!$B$21="dB",10^($B13639/20),ABS($B13639)))</f>
        <v/>
      </c>
      <c r="D13639" s="32" t="str">
        <f aca="false">IF($A13639="","",$A13639^2)</f>
        <v/>
      </c>
      <c r="E13639" s="32" t="str">
        <f aca="false">IF($A13639="","",IF($C13639&lt;=0,"",1/$C13639^2))</f>
        <v/>
      </c>
      <c r="F13639" s="33" t="n">
        <f aca="false">IF(OR(ROW()-設定!$B$30&lt;2,ROW()+設定!$B$30&gt;13701,N($A13639)&lt;=0,N(INDEX($A$2:$A$13701,MIN(13700,MAX(1,ROW()-1+設定!$B$30))))&lt;=0,$A13639&lt;設定!$B$28,$A13639&gt;設定!$B$29),0,IF(AND($C13639&gt;=MAX(INDEX($C$1:$C$13701,MAX(1,ROW()-設定!$B$24)):INDEX($C$1:$C$13701,MAX(1,ROW()-1))),$C13639&gt;MAX(INDEX($C$1:$C$13701,MIN(13701,ROW()+1)):INDEX($C$1:$C$13701,MIN(13701,ROW()+設定!$B$24))),$C13639&gt;=設定!$B$32,$C13639&gt;=MAX(MIN(INDEX($C$1:$C$13701,MAX(1,ROW()-設定!$B$26)):INDEX($C$1:$C$13701,MAX(1,ROW()-1))),MIN(INDEX($C$1:$C$13701,MIN(13701,ROW()+1)):INDEX($C$1:$C$13701,MIN(13701,ROW()+設定!$B$26))))*10^(設定!$B$27/20)),1,0))</f>
        <v>0</v>
      </c>
      <c r="G13639" s="33" t="n">
        <f aca="false">$G13638+IF($F13639=1,1,0)</f>
        <v>6</v>
      </c>
      <c r="H13639" s="0" t="str">
        <f aca="false">IF($F13639=1,$G13639,"")</f>
        <v/>
      </c>
    </row>
    <row r="13640" customFormat="false" ht="15" hidden="false" customHeight="false" outlineLevel="0" collapsed="false">
      <c r="A13640" s="30"/>
      <c r="B13640" s="31"/>
      <c r="C13640" s="32" t="str">
        <f aca="false">IF($A13640="","",IF(設定!$B$21="dB",10^($B13640/20),ABS($B13640)))</f>
        <v/>
      </c>
      <c r="D13640" s="32" t="str">
        <f aca="false">IF($A13640="","",$A13640^2)</f>
        <v/>
      </c>
      <c r="E13640" s="32" t="str">
        <f aca="false">IF($A13640="","",IF($C13640&lt;=0,"",1/$C13640^2))</f>
        <v/>
      </c>
      <c r="F13640" s="33" t="n">
        <f aca="false">IF(OR(ROW()-設定!$B$30&lt;2,ROW()+設定!$B$30&gt;13701,N($A13640)&lt;=0,N(INDEX($A$2:$A$13701,MIN(13700,MAX(1,ROW()-1+設定!$B$30))))&lt;=0,$A13640&lt;設定!$B$28,$A13640&gt;設定!$B$29),0,IF(AND($C13640&gt;=MAX(INDEX($C$1:$C$13701,MAX(1,ROW()-設定!$B$24)):INDEX($C$1:$C$13701,MAX(1,ROW()-1))),$C13640&gt;MAX(INDEX($C$1:$C$13701,MIN(13701,ROW()+1)):INDEX($C$1:$C$13701,MIN(13701,ROW()+設定!$B$24))),$C13640&gt;=設定!$B$32,$C13640&gt;=MAX(MIN(INDEX($C$1:$C$13701,MAX(1,ROW()-設定!$B$26)):INDEX($C$1:$C$13701,MAX(1,ROW()-1))),MIN(INDEX($C$1:$C$13701,MIN(13701,ROW()+1)):INDEX($C$1:$C$13701,MIN(13701,ROW()+設定!$B$26))))*10^(設定!$B$27/20)),1,0))</f>
        <v>0</v>
      </c>
      <c r="G13640" s="33" t="n">
        <f aca="false">$G13639+IF($F13640=1,1,0)</f>
        <v>6</v>
      </c>
      <c r="H13640" s="0" t="str">
        <f aca="false">IF($F13640=1,$G13640,"")</f>
        <v/>
      </c>
    </row>
    <row r="13641" customFormat="false" ht="15" hidden="false" customHeight="false" outlineLevel="0" collapsed="false">
      <c r="A13641" s="30"/>
      <c r="B13641" s="31"/>
      <c r="C13641" s="32" t="str">
        <f aca="false">IF($A13641="","",IF(設定!$B$21="dB",10^($B13641/20),ABS($B13641)))</f>
        <v/>
      </c>
      <c r="D13641" s="32" t="str">
        <f aca="false">IF($A13641="","",$A13641^2)</f>
        <v/>
      </c>
      <c r="E13641" s="32" t="str">
        <f aca="false">IF($A13641="","",IF($C13641&lt;=0,"",1/$C13641^2))</f>
        <v/>
      </c>
      <c r="F13641" s="33" t="n">
        <f aca="false">IF(OR(ROW()-設定!$B$30&lt;2,ROW()+設定!$B$30&gt;13701,N($A13641)&lt;=0,N(INDEX($A$2:$A$13701,MIN(13700,MAX(1,ROW()-1+設定!$B$30))))&lt;=0,$A13641&lt;設定!$B$28,$A13641&gt;設定!$B$29),0,IF(AND($C13641&gt;=MAX(INDEX($C$1:$C$13701,MAX(1,ROW()-設定!$B$24)):INDEX($C$1:$C$13701,MAX(1,ROW()-1))),$C13641&gt;MAX(INDEX($C$1:$C$13701,MIN(13701,ROW()+1)):INDEX($C$1:$C$13701,MIN(13701,ROW()+設定!$B$24))),$C13641&gt;=設定!$B$32,$C13641&gt;=MAX(MIN(INDEX($C$1:$C$13701,MAX(1,ROW()-設定!$B$26)):INDEX($C$1:$C$13701,MAX(1,ROW()-1))),MIN(INDEX($C$1:$C$13701,MIN(13701,ROW()+1)):INDEX($C$1:$C$13701,MIN(13701,ROW()+設定!$B$26))))*10^(設定!$B$27/20)),1,0))</f>
        <v>0</v>
      </c>
      <c r="G13641" s="33" t="n">
        <f aca="false">$G13640+IF($F13641=1,1,0)</f>
        <v>6</v>
      </c>
      <c r="H13641" s="0" t="str">
        <f aca="false">IF($F13641=1,$G13641,"")</f>
        <v/>
      </c>
    </row>
    <row r="13642" customFormat="false" ht="15" hidden="false" customHeight="false" outlineLevel="0" collapsed="false">
      <c r="A13642" s="30"/>
      <c r="B13642" s="31"/>
      <c r="C13642" s="32" t="str">
        <f aca="false">IF($A13642="","",IF(設定!$B$21="dB",10^($B13642/20),ABS($B13642)))</f>
        <v/>
      </c>
      <c r="D13642" s="32" t="str">
        <f aca="false">IF($A13642="","",$A13642^2)</f>
        <v/>
      </c>
      <c r="E13642" s="32" t="str">
        <f aca="false">IF($A13642="","",IF($C13642&lt;=0,"",1/$C13642^2))</f>
        <v/>
      </c>
      <c r="F13642" s="33" t="n">
        <f aca="false">IF(OR(ROW()-設定!$B$30&lt;2,ROW()+設定!$B$30&gt;13701,N($A13642)&lt;=0,N(INDEX($A$2:$A$13701,MIN(13700,MAX(1,ROW()-1+設定!$B$30))))&lt;=0,$A13642&lt;設定!$B$28,$A13642&gt;設定!$B$29),0,IF(AND($C13642&gt;=MAX(INDEX($C$1:$C$13701,MAX(1,ROW()-設定!$B$24)):INDEX($C$1:$C$13701,MAX(1,ROW()-1))),$C13642&gt;MAX(INDEX($C$1:$C$13701,MIN(13701,ROW()+1)):INDEX($C$1:$C$13701,MIN(13701,ROW()+設定!$B$24))),$C13642&gt;=設定!$B$32,$C13642&gt;=MAX(MIN(INDEX($C$1:$C$13701,MAX(1,ROW()-設定!$B$26)):INDEX($C$1:$C$13701,MAX(1,ROW()-1))),MIN(INDEX($C$1:$C$13701,MIN(13701,ROW()+1)):INDEX($C$1:$C$13701,MIN(13701,ROW()+設定!$B$26))))*10^(設定!$B$27/20)),1,0))</f>
        <v>0</v>
      </c>
      <c r="G13642" s="33" t="n">
        <f aca="false">$G13641+IF($F13642=1,1,0)</f>
        <v>6</v>
      </c>
      <c r="H13642" s="0" t="str">
        <f aca="false">IF($F13642=1,$G13642,"")</f>
        <v/>
      </c>
    </row>
    <row r="13643" customFormat="false" ht="15" hidden="false" customHeight="false" outlineLevel="0" collapsed="false">
      <c r="A13643" s="30"/>
      <c r="B13643" s="31"/>
      <c r="C13643" s="32" t="str">
        <f aca="false">IF($A13643="","",IF(設定!$B$21="dB",10^($B13643/20),ABS($B13643)))</f>
        <v/>
      </c>
      <c r="D13643" s="32" t="str">
        <f aca="false">IF($A13643="","",$A13643^2)</f>
        <v/>
      </c>
      <c r="E13643" s="32" t="str">
        <f aca="false">IF($A13643="","",IF($C13643&lt;=0,"",1/$C13643^2))</f>
        <v/>
      </c>
      <c r="F13643" s="33" t="n">
        <f aca="false">IF(OR(ROW()-設定!$B$30&lt;2,ROW()+設定!$B$30&gt;13701,N($A13643)&lt;=0,N(INDEX($A$2:$A$13701,MIN(13700,MAX(1,ROW()-1+設定!$B$30))))&lt;=0,$A13643&lt;設定!$B$28,$A13643&gt;設定!$B$29),0,IF(AND($C13643&gt;=MAX(INDEX($C$1:$C$13701,MAX(1,ROW()-設定!$B$24)):INDEX($C$1:$C$13701,MAX(1,ROW()-1))),$C13643&gt;MAX(INDEX($C$1:$C$13701,MIN(13701,ROW()+1)):INDEX($C$1:$C$13701,MIN(13701,ROW()+設定!$B$24))),$C13643&gt;=設定!$B$32,$C13643&gt;=MAX(MIN(INDEX($C$1:$C$13701,MAX(1,ROW()-設定!$B$26)):INDEX($C$1:$C$13701,MAX(1,ROW()-1))),MIN(INDEX($C$1:$C$13701,MIN(13701,ROW()+1)):INDEX($C$1:$C$13701,MIN(13701,ROW()+設定!$B$26))))*10^(設定!$B$27/20)),1,0))</f>
        <v>0</v>
      </c>
      <c r="G13643" s="33" t="n">
        <f aca="false">$G13642+IF($F13643=1,1,0)</f>
        <v>6</v>
      </c>
      <c r="H13643" s="0" t="str">
        <f aca="false">IF($F13643=1,$G13643,"")</f>
        <v/>
      </c>
    </row>
    <row r="13644" customFormat="false" ht="15" hidden="false" customHeight="false" outlineLevel="0" collapsed="false">
      <c r="A13644" s="30"/>
      <c r="B13644" s="31"/>
      <c r="C13644" s="32" t="str">
        <f aca="false">IF($A13644="","",IF(設定!$B$21="dB",10^($B13644/20),ABS($B13644)))</f>
        <v/>
      </c>
      <c r="D13644" s="32" t="str">
        <f aca="false">IF($A13644="","",$A13644^2)</f>
        <v/>
      </c>
      <c r="E13644" s="32" t="str">
        <f aca="false">IF($A13644="","",IF($C13644&lt;=0,"",1/$C13644^2))</f>
        <v/>
      </c>
      <c r="F13644" s="33" t="n">
        <f aca="false">IF(OR(ROW()-設定!$B$30&lt;2,ROW()+設定!$B$30&gt;13701,N($A13644)&lt;=0,N(INDEX($A$2:$A$13701,MIN(13700,MAX(1,ROW()-1+設定!$B$30))))&lt;=0,$A13644&lt;設定!$B$28,$A13644&gt;設定!$B$29),0,IF(AND($C13644&gt;=MAX(INDEX($C$1:$C$13701,MAX(1,ROW()-設定!$B$24)):INDEX($C$1:$C$13701,MAX(1,ROW()-1))),$C13644&gt;MAX(INDEX($C$1:$C$13701,MIN(13701,ROW()+1)):INDEX($C$1:$C$13701,MIN(13701,ROW()+設定!$B$24))),$C13644&gt;=設定!$B$32,$C13644&gt;=MAX(MIN(INDEX($C$1:$C$13701,MAX(1,ROW()-設定!$B$26)):INDEX($C$1:$C$13701,MAX(1,ROW()-1))),MIN(INDEX($C$1:$C$13701,MIN(13701,ROW()+1)):INDEX($C$1:$C$13701,MIN(13701,ROW()+設定!$B$26))))*10^(設定!$B$27/20)),1,0))</f>
        <v>0</v>
      </c>
      <c r="G13644" s="33" t="n">
        <f aca="false">$G13643+IF($F13644=1,1,0)</f>
        <v>6</v>
      </c>
      <c r="H13644" s="0" t="str">
        <f aca="false">IF($F13644=1,$G13644,"")</f>
        <v/>
      </c>
    </row>
    <row r="13645" customFormat="false" ht="15" hidden="false" customHeight="false" outlineLevel="0" collapsed="false">
      <c r="A13645" s="30"/>
      <c r="B13645" s="31"/>
      <c r="C13645" s="32" t="str">
        <f aca="false">IF($A13645="","",IF(設定!$B$21="dB",10^($B13645/20),ABS($B13645)))</f>
        <v/>
      </c>
      <c r="D13645" s="32" t="str">
        <f aca="false">IF($A13645="","",$A13645^2)</f>
        <v/>
      </c>
      <c r="E13645" s="32" t="str">
        <f aca="false">IF($A13645="","",IF($C13645&lt;=0,"",1/$C13645^2))</f>
        <v/>
      </c>
      <c r="F13645" s="33" t="n">
        <f aca="false">IF(OR(ROW()-設定!$B$30&lt;2,ROW()+設定!$B$30&gt;13701,N($A13645)&lt;=0,N(INDEX($A$2:$A$13701,MIN(13700,MAX(1,ROW()-1+設定!$B$30))))&lt;=0,$A13645&lt;設定!$B$28,$A13645&gt;設定!$B$29),0,IF(AND($C13645&gt;=MAX(INDEX($C$1:$C$13701,MAX(1,ROW()-設定!$B$24)):INDEX($C$1:$C$13701,MAX(1,ROW()-1))),$C13645&gt;MAX(INDEX($C$1:$C$13701,MIN(13701,ROW()+1)):INDEX($C$1:$C$13701,MIN(13701,ROW()+設定!$B$24))),$C13645&gt;=設定!$B$32,$C13645&gt;=MAX(MIN(INDEX($C$1:$C$13701,MAX(1,ROW()-設定!$B$26)):INDEX($C$1:$C$13701,MAX(1,ROW()-1))),MIN(INDEX($C$1:$C$13701,MIN(13701,ROW()+1)):INDEX($C$1:$C$13701,MIN(13701,ROW()+設定!$B$26))))*10^(設定!$B$27/20)),1,0))</f>
        <v>0</v>
      </c>
      <c r="G13645" s="33" t="n">
        <f aca="false">$G13644+IF($F13645=1,1,0)</f>
        <v>6</v>
      </c>
      <c r="H13645" s="0" t="str">
        <f aca="false">IF($F13645=1,$G13645,"")</f>
        <v/>
      </c>
    </row>
    <row r="13646" customFormat="false" ht="15" hidden="false" customHeight="false" outlineLevel="0" collapsed="false">
      <c r="A13646" s="30"/>
      <c r="B13646" s="31"/>
      <c r="C13646" s="32" t="str">
        <f aca="false">IF($A13646="","",IF(設定!$B$21="dB",10^($B13646/20),ABS($B13646)))</f>
        <v/>
      </c>
      <c r="D13646" s="32" t="str">
        <f aca="false">IF($A13646="","",$A13646^2)</f>
        <v/>
      </c>
      <c r="E13646" s="32" t="str">
        <f aca="false">IF($A13646="","",IF($C13646&lt;=0,"",1/$C13646^2))</f>
        <v/>
      </c>
      <c r="F13646" s="33" t="n">
        <f aca="false">IF(OR(ROW()-設定!$B$30&lt;2,ROW()+設定!$B$30&gt;13701,N($A13646)&lt;=0,N(INDEX($A$2:$A$13701,MIN(13700,MAX(1,ROW()-1+設定!$B$30))))&lt;=0,$A13646&lt;設定!$B$28,$A13646&gt;設定!$B$29),0,IF(AND($C13646&gt;=MAX(INDEX($C$1:$C$13701,MAX(1,ROW()-設定!$B$24)):INDEX($C$1:$C$13701,MAX(1,ROW()-1))),$C13646&gt;MAX(INDEX($C$1:$C$13701,MIN(13701,ROW()+1)):INDEX($C$1:$C$13701,MIN(13701,ROW()+設定!$B$24))),$C13646&gt;=設定!$B$32,$C13646&gt;=MAX(MIN(INDEX($C$1:$C$13701,MAX(1,ROW()-設定!$B$26)):INDEX($C$1:$C$13701,MAX(1,ROW()-1))),MIN(INDEX($C$1:$C$13701,MIN(13701,ROW()+1)):INDEX($C$1:$C$13701,MIN(13701,ROW()+設定!$B$26))))*10^(設定!$B$27/20)),1,0))</f>
        <v>0</v>
      </c>
      <c r="G13646" s="33" t="n">
        <f aca="false">$G13645+IF($F13646=1,1,0)</f>
        <v>6</v>
      </c>
      <c r="H13646" s="0" t="str">
        <f aca="false">IF($F13646=1,$G13646,"")</f>
        <v/>
      </c>
    </row>
    <row r="13647" customFormat="false" ht="15" hidden="false" customHeight="false" outlineLevel="0" collapsed="false">
      <c r="A13647" s="30"/>
      <c r="B13647" s="31"/>
      <c r="C13647" s="32" t="str">
        <f aca="false">IF($A13647="","",IF(設定!$B$21="dB",10^($B13647/20),ABS($B13647)))</f>
        <v/>
      </c>
      <c r="D13647" s="32" t="str">
        <f aca="false">IF($A13647="","",$A13647^2)</f>
        <v/>
      </c>
      <c r="E13647" s="32" t="str">
        <f aca="false">IF($A13647="","",IF($C13647&lt;=0,"",1/$C13647^2))</f>
        <v/>
      </c>
      <c r="F13647" s="33" t="n">
        <f aca="false">IF(OR(ROW()-設定!$B$30&lt;2,ROW()+設定!$B$30&gt;13701,N($A13647)&lt;=0,N(INDEX($A$2:$A$13701,MIN(13700,MAX(1,ROW()-1+設定!$B$30))))&lt;=0,$A13647&lt;設定!$B$28,$A13647&gt;設定!$B$29),0,IF(AND($C13647&gt;=MAX(INDEX($C$1:$C$13701,MAX(1,ROW()-設定!$B$24)):INDEX($C$1:$C$13701,MAX(1,ROW()-1))),$C13647&gt;MAX(INDEX($C$1:$C$13701,MIN(13701,ROW()+1)):INDEX($C$1:$C$13701,MIN(13701,ROW()+設定!$B$24))),$C13647&gt;=設定!$B$32,$C13647&gt;=MAX(MIN(INDEX($C$1:$C$13701,MAX(1,ROW()-設定!$B$26)):INDEX($C$1:$C$13701,MAX(1,ROW()-1))),MIN(INDEX($C$1:$C$13701,MIN(13701,ROW()+1)):INDEX($C$1:$C$13701,MIN(13701,ROW()+設定!$B$26))))*10^(設定!$B$27/20)),1,0))</f>
        <v>0</v>
      </c>
      <c r="G13647" s="33" t="n">
        <f aca="false">$G13646+IF($F13647=1,1,0)</f>
        <v>6</v>
      </c>
      <c r="H13647" s="0" t="str">
        <f aca="false">IF($F13647=1,$G13647,"")</f>
        <v/>
      </c>
    </row>
    <row r="13648" customFormat="false" ht="15" hidden="false" customHeight="false" outlineLevel="0" collapsed="false">
      <c r="A13648" s="30"/>
      <c r="B13648" s="31"/>
      <c r="C13648" s="32" t="str">
        <f aca="false">IF($A13648="","",IF(設定!$B$21="dB",10^($B13648/20),ABS($B13648)))</f>
        <v/>
      </c>
      <c r="D13648" s="32" t="str">
        <f aca="false">IF($A13648="","",$A13648^2)</f>
        <v/>
      </c>
      <c r="E13648" s="32" t="str">
        <f aca="false">IF($A13648="","",IF($C13648&lt;=0,"",1/$C13648^2))</f>
        <v/>
      </c>
      <c r="F13648" s="33" t="n">
        <f aca="false">IF(OR(ROW()-設定!$B$30&lt;2,ROW()+設定!$B$30&gt;13701,N($A13648)&lt;=0,N(INDEX($A$2:$A$13701,MIN(13700,MAX(1,ROW()-1+設定!$B$30))))&lt;=0,$A13648&lt;設定!$B$28,$A13648&gt;設定!$B$29),0,IF(AND($C13648&gt;=MAX(INDEX($C$1:$C$13701,MAX(1,ROW()-設定!$B$24)):INDEX($C$1:$C$13701,MAX(1,ROW()-1))),$C13648&gt;MAX(INDEX($C$1:$C$13701,MIN(13701,ROW()+1)):INDEX($C$1:$C$13701,MIN(13701,ROW()+設定!$B$24))),$C13648&gt;=設定!$B$32,$C13648&gt;=MAX(MIN(INDEX($C$1:$C$13701,MAX(1,ROW()-設定!$B$26)):INDEX($C$1:$C$13701,MAX(1,ROW()-1))),MIN(INDEX($C$1:$C$13701,MIN(13701,ROW()+1)):INDEX($C$1:$C$13701,MIN(13701,ROW()+設定!$B$26))))*10^(設定!$B$27/20)),1,0))</f>
        <v>0</v>
      </c>
      <c r="G13648" s="33" t="n">
        <f aca="false">$G13647+IF($F13648=1,1,0)</f>
        <v>6</v>
      </c>
      <c r="H13648" s="0" t="str">
        <f aca="false">IF($F13648=1,$G13648,"")</f>
        <v/>
      </c>
    </row>
    <row r="13649" customFormat="false" ht="15" hidden="false" customHeight="false" outlineLevel="0" collapsed="false">
      <c r="A13649" s="30"/>
      <c r="B13649" s="31"/>
      <c r="C13649" s="32" t="str">
        <f aca="false">IF($A13649="","",IF(設定!$B$21="dB",10^($B13649/20),ABS($B13649)))</f>
        <v/>
      </c>
      <c r="D13649" s="32" t="str">
        <f aca="false">IF($A13649="","",$A13649^2)</f>
        <v/>
      </c>
      <c r="E13649" s="32" t="str">
        <f aca="false">IF($A13649="","",IF($C13649&lt;=0,"",1/$C13649^2))</f>
        <v/>
      </c>
      <c r="F13649" s="33" t="n">
        <f aca="false">IF(OR(ROW()-設定!$B$30&lt;2,ROW()+設定!$B$30&gt;13701,N($A13649)&lt;=0,N(INDEX($A$2:$A$13701,MIN(13700,MAX(1,ROW()-1+設定!$B$30))))&lt;=0,$A13649&lt;設定!$B$28,$A13649&gt;設定!$B$29),0,IF(AND($C13649&gt;=MAX(INDEX($C$1:$C$13701,MAX(1,ROW()-設定!$B$24)):INDEX($C$1:$C$13701,MAX(1,ROW()-1))),$C13649&gt;MAX(INDEX($C$1:$C$13701,MIN(13701,ROW()+1)):INDEX($C$1:$C$13701,MIN(13701,ROW()+設定!$B$24))),$C13649&gt;=設定!$B$32,$C13649&gt;=MAX(MIN(INDEX($C$1:$C$13701,MAX(1,ROW()-設定!$B$26)):INDEX($C$1:$C$13701,MAX(1,ROW()-1))),MIN(INDEX($C$1:$C$13701,MIN(13701,ROW()+1)):INDEX($C$1:$C$13701,MIN(13701,ROW()+設定!$B$26))))*10^(設定!$B$27/20)),1,0))</f>
        <v>0</v>
      </c>
      <c r="G13649" s="33" t="n">
        <f aca="false">$G13648+IF($F13649=1,1,0)</f>
        <v>6</v>
      </c>
      <c r="H13649" s="0" t="str">
        <f aca="false">IF($F13649=1,$G13649,"")</f>
        <v/>
      </c>
    </row>
    <row r="13650" customFormat="false" ht="15" hidden="false" customHeight="false" outlineLevel="0" collapsed="false">
      <c r="A13650" s="30"/>
      <c r="B13650" s="31"/>
      <c r="C13650" s="32" t="str">
        <f aca="false">IF($A13650="","",IF(設定!$B$21="dB",10^($B13650/20),ABS($B13650)))</f>
        <v/>
      </c>
      <c r="D13650" s="32" t="str">
        <f aca="false">IF($A13650="","",$A13650^2)</f>
        <v/>
      </c>
      <c r="E13650" s="32" t="str">
        <f aca="false">IF($A13650="","",IF($C13650&lt;=0,"",1/$C13650^2))</f>
        <v/>
      </c>
      <c r="F13650" s="33" t="n">
        <f aca="false">IF(OR(ROW()-設定!$B$30&lt;2,ROW()+設定!$B$30&gt;13701,N($A13650)&lt;=0,N(INDEX($A$2:$A$13701,MIN(13700,MAX(1,ROW()-1+設定!$B$30))))&lt;=0,$A13650&lt;設定!$B$28,$A13650&gt;設定!$B$29),0,IF(AND($C13650&gt;=MAX(INDEX($C$1:$C$13701,MAX(1,ROW()-設定!$B$24)):INDEX($C$1:$C$13701,MAX(1,ROW()-1))),$C13650&gt;MAX(INDEX($C$1:$C$13701,MIN(13701,ROW()+1)):INDEX($C$1:$C$13701,MIN(13701,ROW()+設定!$B$24))),$C13650&gt;=設定!$B$32,$C13650&gt;=MAX(MIN(INDEX($C$1:$C$13701,MAX(1,ROW()-設定!$B$26)):INDEX($C$1:$C$13701,MAX(1,ROW()-1))),MIN(INDEX($C$1:$C$13701,MIN(13701,ROW()+1)):INDEX($C$1:$C$13701,MIN(13701,ROW()+設定!$B$26))))*10^(設定!$B$27/20)),1,0))</f>
        <v>0</v>
      </c>
      <c r="G13650" s="33" t="n">
        <f aca="false">$G13649+IF($F13650=1,1,0)</f>
        <v>6</v>
      </c>
      <c r="H13650" s="0" t="str">
        <f aca="false">IF($F13650=1,$G13650,"")</f>
        <v/>
      </c>
    </row>
    <row r="13651" customFormat="false" ht="15" hidden="false" customHeight="false" outlineLevel="0" collapsed="false">
      <c r="A13651" s="30"/>
      <c r="B13651" s="31"/>
      <c r="C13651" s="32" t="str">
        <f aca="false">IF($A13651="","",IF(設定!$B$21="dB",10^($B13651/20),ABS($B13651)))</f>
        <v/>
      </c>
      <c r="D13651" s="32" t="str">
        <f aca="false">IF($A13651="","",$A13651^2)</f>
        <v/>
      </c>
      <c r="E13651" s="32" t="str">
        <f aca="false">IF($A13651="","",IF($C13651&lt;=0,"",1/$C13651^2))</f>
        <v/>
      </c>
      <c r="F13651" s="33" t="n">
        <f aca="false">IF(OR(ROW()-設定!$B$30&lt;2,ROW()+設定!$B$30&gt;13701,N($A13651)&lt;=0,N(INDEX($A$2:$A$13701,MIN(13700,MAX(1,ROW()-1+設定!$B$30))))&lt;=0,$A13651&lt;設定!$B$28,$A13651&gt;設定!$B$29),0,IF(AND($C13651&gt;=MAX(INDEX($C$1:$C$13701,MAX(1,ROW()-設定!$B$24)):INDEX($C$1:$C$13701,MAX(1,ROW()-1))),$C13651&gt;MAX(INDEX($C$1:$C$13701,MIN(13701,ROW()+1)):INDEX($C$1:$C$13701,MIN(13701,ROW()+設定!$B$24))),$C13651&gt;=設定!$B$32,$C13651&gt;=MAX(MIN(INDEX($C$1:$C$13701,MAX(1,ROW()-設定!$B$26)):INDEX($C$1:$C$13701,MAX(1,ROW()-1))),MIN(INDEX($C$1:$C$13701,MIN(13701,ROW()+1)):INDEX($C$1:$C$13701,MIN(13701,ROW()+設定!$B$26))))*10^(設定!$B$27/20)),1,0))</f>
        <v>0</v>
      </c>
      <c r="G13651" s="33" t="n">
        <f aca="false">$G13650+IF($F13651=1,1,0)</f>
        <v>6</v>
      </c>
      <c r="H13651" s="0" t="str">
        <f aca="false">IF($F13651=1,$G13651,"")</f>
        <v/>
      </c>
    </row>
    <row r="13652" customFormat="false" ht="15" hidden="false" customHeight="false" outlineLevel="0" collapsed="false">
      <c r="A13652" s="30"/>
      <c r="B13652" s="31"/>
      <c r="C13652" s="32" t="str">
        <f aca="false">IF($A13652="","",IF(設定!$B$21="dB",10^($B13652/20),ABS($B13652)))</f>
        <v/>
      </c>
      <c r="D13652" s="32" t="str">
        <f aca="false">IF($A13652="","",$A13652^2)</f>
        <v/>
      </c>
      <c r="E13652" s="32" t="str">
        <f aca="false">IF($A13652="","",IF($C13652&lt;=0,"",1/$C13652^2))</f>
        <v/>
      </c>
      <c r="F13652" s="33" t="n">
        <f aca="false">IF(OR(ROW()-設定!$B$30&lt;2,ROW()+設定!$B$30&gt;13701,N($A13652)&lt;=0,N(INDEX($A$2:$A$13701,MIN(13700,MAX(1,ROW()-1+設定!$B$30))))&lt;=0,$A13652&lt;設定!$B$28,$A13652&gt;設定!$B$29),0,IF(AND($C13652&gt;=MAX(INDEX($C$1:$C$13701,MAX(1,ROW()-設定!$B$24)):INDEX($C$1:$C$13701,MAX(1,ROW()-1))),$C13652&gt;MAX(INDEX($C$1:$C$13701,MIN(13701,ROW()+1)):INDEX($C$1:$C$13701,MIN(13701,ROW()+設定!$B$24))),$C13652&gt;=設定!$B$32,$C13652&gt;=MAX(MIN(INDEX($C$1:$C$13701,MAX(1,ROW()-設定!$B$26)):INDEX($C$1:$C$13701,MAX(1,ROW()-1))),MIN(INDEX($C$1:$C$13701,MIN(13701,ROW()+1)):INDEX($C$1:$C$13701,MIN(13701,ROW()+設定!$B$26))))*10^(設定!$B$27/20)),1,0))</f>
        <v>0</v>
      </c>
      <c r="G13652" s="33" t="n">
        <f aca="false">$G13651+IF($F13652=1,1,0)</f>
        <v>6</v>
      </c>
      <c r="H13652" s="0" t="str">
        <f aca="false">IF($F13652=1,$G13652,"")</f>
        <v/>
      </c>
    </row>
    <row r="13653" customFormat="false" ht="15" hidden="false" customHeight="false" outlineLevel="0" collapsed="false">
      <c r="A13653" s="30"/>
      <c r="B13653" s="31"/>
      <c r="C13653" s="32" t="str">
        <f aca="false">IF($A13653="","",IF(設定!$B$21="dB",10^($B13653/20),ABS($B13653)))</f>
        <v/>
      </c>
      <c r="D13653" s="32" t="str">
        <f aca="false">IF($A13653="","",$A13653^2)</f>
        <v/>
      </c>
      <c r="E13653" s="32" t="str">
        <f aca="false">IF($A13653="","",IF($C13653&lt;=0,"",1/$C13653^2))</f>
        <v/>
      </c>
      <c r="F13653" s="33" t="n">
        <f aca="false">IF(OR(ROW()-設定!$B$30&lt;2,ROW()+設定!$B$30&gt;13701,N($A13653)&lt;=0,N(INDEX($A$2:$A$13701,MIN(13700,MAX(1,ROW()-1+設定!$B$30))))&lt;=0,$A13653&lt;設定!$B$28,$A13653&gt;設定!$B$29),0,IF(AND($C13653&gt;=MAX(INDEX($C$1:$C$13701,MAX(1,ROW()-設定!$B$24)):INDEX($C$1:$C$13701,MAX(1,ROW()-1))),$C13653&gt;MAX(INDEX($C$1:$C$13701,MIN(13701,ROW()+1)):INDEX($C$1:$C$13701,MIN(13701,ROW()+設定!$B$24))),$C13653&gt;=設定!$B$32,$C13653&gt;=MAX(MIN(INDEX($C$1:$C$13701,MAX(1,ROW()-設定!$B$26)):INDEX($C$1:$C$13701,MAX(1,ROW()-1))),MIN(INDEX($C$1:$C$13701,MIN(13701,ROW()+1)):INDEX($C$1:$C$13701,MIN(13701,ROW()+設定!$B$26))))*10^(設定!$B$27/20)),1,0))</f>
        <v>0</v>
      </c>
      <c r="G13653" s="33" t="n">
        <f aca="false">$G13652+IF($F13653=1,1,0)</f>
        <v>6</v>
      </c>
      <c r="H13653" s="0" t="str">
        <f aca="false">IF($F13653=1,$G13653,"")</f>
        <v/>
      </c>
    </row>
    <row r="13654" customFormat="false" ht="15" hidden="false" customHeight="false" outlineLevel="0" collapsed="false">
      <c r="A13654" s="30"/>
      <c r="B13654" s="31"/>
      <c r="C13654" s="32" t="str">
        <f aca="false">IF($A13654="","",IF(設定!$B$21="dB",10^($B13654/20),ABS($B13654)))</f>
        <v/>
      </c>
      <c r="D13654" s="32" t="str">
        <f aca="false">IF($A13654="","",$A13654^2)</f>
        <v/>
      </c>
      <c r="E13654" s="32" t="str">
        <f aca="false">IF($A13654="","",IF($C13654&lt;=0,"",1/$C13654^2))</f>
        <v/>
      </c>
      <c r="F13654" s="33" t="n">
        <f aca="false">IF(OR(ROW()-設定!$B$30&lt;2,ROW()+設定!$B$30&gt;13701,N($A13654)&lt;=0,N(INDEX($A$2:$A$13701,MIN(13700,MAX(1,ROW()-1+設定!$B$30))))&lt;=0,$A13654&lt;設定!$B$28,$A13654&gt;設定!$B$29),0,IF(AND($C13654&gt;=MAX(INDEX($C$1:$C$13701,MAX(1,ROW()-設定!$B$24)):INDEX($C$1:$C$13701,MAX(1,ROW()-1))),$C13654&gt;MAX(INDEX($C$1:$C$13701,MIN(13701,ROW()+1)):INDEX($C$1:$C$13701,MIN(13701,ROW()+設定!$B$24))),$C13654&gt;=設定!$B$32,$C13654&gt;=MAX(MIN(INDEX($C$1:$C$13701,MAX(1,ROW()-設定!$B$26)):INDEX($C$1:$C$13701,MAX(1,ROW()-1))),MIN(INDEX($C$1:$C$13701,MIN(13701,ROW()+1)):INDEX($C$1:$C$13701,MIN(13701,ROW()+設定!$B$26))))*10^(設定!$B$27/20)),1,0))</f>
        <v>0</v>
      </c>
      <c r="G13654" s="33" t="n">
        <f aca="false">$G13653+IF($F13654=1,1,0)</f>
        <v>6</v>
      </c>
      <c r="H13654" s="0" t="str">
        <f aca="false">IF($F13654=1,$G13654,"")</f>
        <v/>
      </c>
    </row>
    <row r="13655" customFormat="false" ht="15" hidden="false" customHeight="false" outlineLevel="0" collapsed="false">
      <c r="A13655" s="30"/>
      <c r="B13655" s="31"/>
      <c r="C13655" s="32" t="str">
        <f aca="false">IF($A13655="","",IF(設定!$B$21="dB",10^($B13655/20),ABS($B13655)))</f>
        <v/>
      </c>
      <c r="D13655" s="32" t="str">
        <f aca="false">IF($A13655="","",$A13655^2)</f>
        <v/>
      </c>
      <c r="E13655" s="32" t="str">
        <f aca="false">IF($A13655="","",IF($C13655&lt;=0,"",1/$C13655^2))</f>
        <v/>
      </c>
      <c r="F13655" s="33" t="n">
        <f aca="false">IF(OR(ROW()-設定!$B$30&lt;2,ROW()+設定!$B$30&gt;13701,N($A13655)&lt;=0,N(INDEX($A$2:$A$13701,MIN(13700,MAX(1,ROW()-1+設定!$B$30))))&lt;=0,$A13655&lt;設定!$B$28,$A13655&gt;設定!$B$29),0,IF(AND($C13655&gt;=MAX(INDEX($C$1:$C$13701,MAX(1,ROW()-設定!$B$24)):INDEX($C$1:$C$13701,MAX(1,ROW()-1))),$C13655&gt;MAX(INDEX($C$1:$C$13701,MIN(13701,ROW()+1)):INDEX($C$1:$C$13701,MIN(13701,ROW()+設定!$B$24))),$C13655&gt;=設定!$B$32,$C13655&gt;=MAX(MIN(INDEX($C$1:$C$13701,MAX(1,ROW()-設定!$B$26)):INDEX($C$1:$C$13701,MAX(1,ROW()-1))),MIN(INDEX($C$1:$C$13701,MIN(13701,ROW()+1)):INDEX($C$1:$C$13701,MIN(13701,ROW()+設定!$B$26))))*10^(設定!$B$27/20)),1,0))</f>
        <v>0</v>
      </c>
      <c r="G13655" s="33" t="n">
        <f aca="false">$G13654+IF($F13655=1,1,0)</f>
        <v>6</v>
      </c>
      <c r="H13655" s="0" t="str">
        <f aca="false">IF($F13655=1,$G13655,"")</f>
        <v/>
      </c>
    </row>
    <row r="13656" customFormat="false" ht="15" hidden="false" customHeight="false" outlineLevel="0" collapsed="false">
      <c r="A13656" s="30"/>
      <c r="B13656" s="31"/>
      <c r="C13656" s="32" t="str">
        <f aca="false">IF($A13656="","",IF(設定!$B$21="dB",10^($B13656/20),ABS($B13656)))</f>
        <v/>
      </c>
      <c r="D13656" s="32" t="str">
        <f aca="false">IF($A13656="","",$A13656^2)</f>
        <v/>
      </c>
      <c r="E13656" s="32" t="str">
        <f aca="false">IF($A13656="","",IF($C13656&lt;=0,"",1/$C13656^2))</f>
        <v/>
      </c>
      <c r="F13656" s="33" t="n">
        <f aca="false">IF(OR(ROW()-設定!$B$30&lt;2,ROW()+設定!$B$30&gt;13701,N($A13656)&lt;=0,N(INDEX($A$2:$A$13701,MIN(13700,MAX(1,ROW()-1+設定!$B$30))))&lt;=0,$A13656&lt;設定!$B$28,$A13656&gt;設定!$B$29),0,IF(AND($C13656&gt;=MAX(INDEX($C$1:$C$13701,MAX(1,ROW()-設定!$B$24)):INDEX($C$1:$C$13701,MAX(1,ROW()-1))),$C13656&gt;MAX(INDEX($C$1:$C$13701,MIN(13701,ROW()+1)):INDEX($C$1:$C$13701,MIN(13701,ROW()+設定!$B$24))),$C13656&gt;=設定!$B$32,$C13656&gt;=MAX(MIN(INDEX($C$1:$C$13701,MAX(1,ROW()-設定!$B$26)):INDEX($C$1:$C$13701,MAX(1,ROW()-1))),MIN(INDEX($C$1:$C$13701,MIN(13701,ROW()+1)):INDEX($C$1:$C$13701,MIN(13701,ROW()+設定!$B$26))))*10^(設定!$B$27/20)),1,0))</f>
        <v>0</v>
      </c>
      <c r="G13656" s="33" t="n">
        <f aca="false">$G13655+IF($F13656=1,1,0)</f>
        <v>6</v>
      </c>
      <c r="H13656" s="0" t="str">
        <f aca="false">IF($F13656=1,$G13656,"")</f>
        <v/>
      </c>
    </row>
    <row r="13657" customFormat="false" ht="15" hidden="false" customHeight="false" outlineLevel="0" collapsed="false">
      <c r="A13657" s="30"/>
      <c r="B13657" s="31"/>
      <c r="C13657" s="32" t="str">
        <f aca="false">IF($A13657="","",IF(設定!$B$21="dB",10^($B13657/20),ABS($B13657)))</f>
        <v/>
      </c>
      <c r="D13657" s="32" t="str">
        <f aca="false">IF($A13657="","",$A13657^2)</f>
        <v/>
      </c>
      <c r="E13657" s="32" t="str">
        <f aca="false">IF($A13657="","",IF($C13657&lt;=0,"",1/$C13657^2))</f>
        <v/>
      </c>
      <c r="F13657" s="33" t="n">
        <f aca="false">IF(OR(ROW()-設定!$B$30&lt;2,ROW()+設定!$B$30&gt;13701,N($A13657)&lt;=0,N(INDEX($A$2:$A$13701,MIN(13700,MAX(1,ROW()-1+設定!$B$30))))&lt;=0,$A13657&lt;設定!$B$28,$A13657&gt;設定!$B$29),0,IF(AND($C13657&gt;=MAX(INDEX($C$1:$C$13701,MAX(1,ROW()-設定!$B$24)):INDEX($C$1:$C$13701,MAX(1,ROW()-1))),$C13657&gt;MAX(INDEX($C$1:$C$13701,MIN(13701,ROW()+1)):INDEX($C$1:$C$13701,MIN(13701,ROW()+設定!$B$24))),$C13657&gt;=設定!$B$32,$C13657&gt;=MAX(MIN(INDEX($C$1:$C$13701,MAX(1,ROW()-設定!$B$26)):INDEX($C$1:$C$13701,MAX(1,ROW()-1))),MIN(INDEX($C$1:$C$13701,MIN(13701,ROW()+1)):INDEX($C$1:$C$13701,MIN(13701,ROW()+設定!$B$26))))*10^(設定!$B$27/20)),1,0))</f>
        <v>0</v>
      </c>
      <c r="G13657" s="33" t="n">
        <f aca="false">$G13656+IF($F13657=1,1,0)</f>
        <v>6</v>
      </c>
      <c r="H13657" s="0" t="str">
        <f aca="false">IF($F13657=1,$G13657,"")</f>
        <v/>
      </c>
    </row>
    <row r="13658" customFormat="false" ht="15" hidden="false" customHeight="false" outlineLevel="0" collapsed="false">
      <c r="A13658" s="30"/>
      <c r="B13658" s="31"/>
      <c r="C13658" s="32" t="str">
        <f aca="false">IF($A13658="","",IF(設定!$B$21="dB",10^($B13658/20),ABS($B13658)))</f>
        <v/>
      </c>
      <c r="D13658" s="32" t="str">
        <f aca="false">IF($A13658="","",$A13658^2)</f>
        <v/>
      </c>
      <c r="E13658" s="32" t="str">
        <f aca="false">IF($A13658="","",IF($C13658&lt;=0,"",1/$C13658^2))</f>
        <v/>
      </c>
      <c r="F13658" s="33" t="n">
        <f aca="false">IF(OR(ROW()-設定!$B$30&lt;2,ROW()+設定!$B$30&gt;13701,N($A13658)&lt;=0,N(INDEX($A$2:$A$13701,MIN(13700,MAX(1,ROW()-1+設定!$B$30))))&lt;=0,$A13658&lt;設定!$B$28,$A13658&gt;設定!$B$29),0,IF(AND($C13658&gt;=MAX(INDEX($C$1:$C$13701,MAX(1,ROW()-設定!$B$24)):INDEX($C$1:$C$13701,MAX(1,ROW()-1))),$C13658&gt;MAX(INDEX($C$1:$C$13701,MIN(13701,ROW()+1)):INDEX($C$1:$C$13701,MIN(13701,ROW()+設定!$B$24))),$C13658&gt;=設定!$B$32,$C13658&gt;=MAX(MIN(INDEX($C$1:$C$13701,MAX(1,ROW()-設定!$B$26)):INDEX($C$1:$C$13701,MAX(1,ROW()-1))),MIN(INDEX($C$1:$C$13701,MIN(13701,ROW()+1)):INDEX($C$1:$C$13701,MIN(13701,ROW()+設定!$B$26))))*10^(設定!$B$27/20)),1,0))</f>
        <v>0</v>
      </c>
      <c r="G13658" s="33" t="n">
        <f aca="false">$G13657+IF($F13658=1,1,0)</f>
        <v>6</v>
      </c>
      <c r="H13658" s="0" t="str">
        <f aca="false">IF($F13658=1,$G13658,"")</f>
        <v/>
      </c>
    </row>
    <row r="13659" customFormat="false" ht="15" hidden="false" customHeight="false" outlineLevel="0" collapsed="false">
      <c r="A13659" s="30"/>
      <c r="B13659" s="31"/>
      <c r="C13659" s="32" t="str">
        <f aca="false">IF($A13659="","",IF(設定!$B$21="dB",10^($B13659/20),ABS($B13659)))</f>
        <v/>
      </c>
      <c r="D13659" s="32" t="str">
        <f aca="false">IF($A13659="","",$A13659^2)</f>
        <v/>
      </c>
      <c r="E13659" s="32" t="str">
        <f aca="false">IF($A13659="","",IF($C13659&lt;=0,"",1/$C13659^2))</f>
        <v/>
      </c>
      <c r="F13659" s="33" t="n">
        <f aca="false">IF(OR(ROW()-設定!$B$30&lt;2,ROW()+設定!$B$30&gt;13701,N($A13659)&lt;=0,N(INDEX($A$2:$A$13701,MIN(13700,MAX(1,ROW()-1+設定!$B$30))))&lt;=0,$A13659&lt;設定!$B$28,$A13659&gt;設定!$B$29),0,IF(AND($C13659&gt;=MAX(INDEX($C$1:$C$13701,MAX(1,ROW()-設定!$B$24)):INDEX($C$1:$C$13701,MAX(1,ROW()-1))),$C13659&gt;MAX(INDEX($C$1:$C$13701,MIN(13701,ROW()+1)):INDEX($C$1:$C$13701,MIN(13701,ROW()+設定!$B$24))),$C13659&gt;=設定!$B$32,$C13659&gt;=MAX(MIN(INDEX($C$1:$C$13701,MAX(1,ROW()-設定!$B$26)):INDEX($C$1:$C$13701,MAX(1,ROW()-1))),MIN(INDEX($C$1:$C$13701,MIN(13701,ROW()+1)):INDEX($C$1:$C$13701,MIN(13701,ROW()+設定!$B$26))))*10^(設定!$B$27/20)),1,0))</f>
        <v>0</v>
      </c>
      <c r="G13659" s="33" t="n">
        <f aca="false">$G13658+IF($F13659=1,1,0)</f>
        <v>6</v>
      </c>
      <c r="H13659" s="0" t="str">
        <f aca="false">IF($F13659=1,$G13659,"")</f>
        <v/>
      </c>
    </row>
    <row r="13660" customFormat="false" ht="15" hidden="false" customHeight="false" outlineLevel="0" collapsed="false">
      <c r="A13660" s="30"/>
      <c r="B13660" s="31"/>
      <c r="C13660" s="32" t="str">
        <f aca="false">IF($A13660="","",IF(設定!$B$21="dB",10^($B13660/20),ABS($B13660)))</f>
        <v/>
      </c>
      <c r="D13660" s="32" t="str">
        <f aca="false">IF($A13660="","",$A13660^2)</f>
        <v/>
      </c>
      <c r="E13660" s="32" t="str">
        <f aca="false">IF($A13660="","",IF($C13660&lt;=0,"",1/$C13660^2))</f>
        <v/>
      </c>
      <c r="F13660" s="33" t="n">
        <f aca="false">IF(OR(ROW()-設定!$B$30&lt;2,ROW()+設定!$B$30&gt;13701,N($A13660)&lt;=0,N(INDEX($A$2:$A$13701,MIN(13700,MAX(1,ROW()-1+設定!$B$30))))&lt;=0,$A13660&lt;設定!$B$28,$A13660&gt;設定!$B$29),0,IF(AND($C13660&gt;=MAX(INDEX($C$1:$C$13701,MAX(1,ROW()-設定!$B$24)):INDEX($C$1:$C$13701,MAX(1,ROW()-1))),$C13660&gt;MAX(INDEX($C$1:$C$13701,MIN(13701,ROW()+1)):INDEX($C$1:$C$13701,MIN(13701,ROW()+設定!$B$24))),$C13660&gt;=設定!$B$32,$C13660&gt;=MAX(MIN(INDEX($C$1:$C$13701,MAX(1,ROW()-設定!$B$26)):INDEX($C$1:$C$13701,MAX(1,ROW()-1))),MIN(INDEX($C$1:$C$13701,MIN(13701,ROW()+1)):INDEX($C$1:$C$13701,MIN(13701,ROW()+設定!$B$26))))*10^(設定!$B$27/20)),1,0))</f>
        <v>0</v>
      </c>
      <c r="G13660" s="33" t="n">
        <f aca="false">$G13659+IF($F13660=1,1,0)</f>
        <v>6</v>
      </c>
      <c r="H13660" s="0" t="str">
        <f aca="false">IF($F13660=1,$G13660,"")</f>
        <v/>
      </c>
    </row>
    <row r="13661" customFormat="false" ht="15" hidden="false" customHeight="false" outlineLevel="0" collapsed="false">
      <c r="A13661" s="30"/>
      <c r="B13661" s="31"/>
      <c r="C13661" s="32" t="str">
        <f aca="false">IF($A13661="","",IF(設定!$B$21="dB",10^($B13661/20),ABS($B13661)))</f>
        <v/>
      </c>
      <c r="D13661" s="32" t="str">
        <f aca="false">IF($A13661="","",$A13661^2)</f>
        <v/>
      </c>
      <c r="E13661" s="32" t="str">
        <f aca="false">IF($A13661="","",IF($C13661&lt;=0,"",1/$C13661^2))</f>
        <v/>
      </c>
      <c r="F13661" s="33" t="n">
        <f aca="false">IF(OR(ROW()-設定!$B$30&lt;2,ROW()+設定!$B$30&gt;13701,N($A13661)&lt;=0,N(INDEX($A$2:$A$13701,MIN(13700,MAX(1,ROW()-1+設定!$B$30))))&lt;=0,$A13661&lt;設定!$B$28,$A13661&gt;設定!$B$29),0,IF(AND($C13661&gt;=MAX(INDEX($C$1:$C$13701,MAX(1,ROW()-設定!$B$24)):INDEX($C$1:$C$13701,MAX(1,ROW()-1))),$C13661&gt;MAX(INDEX($C$1:$C$13701,MIN(13701,ROW()+1)):INDEX($C$1:$C$13701,MIN(13701,ROW()+設定!$B$24))),$C13661&gt;=設定!$B$32,$C13661&gt;=MAX(MIN(INDEX($C$1:$C$13701,MAX(1,ROW()-設定!$B$26)):INDEX($C$1:$C$13701,MAX(1,ROW()-1))),MIN(INDEX($C$1:$C$13701,MIN(13701,ROW()+1)):INDEX($C$1:$C$13701,MIN(13701,ROW()+設定!$B$26))))*10^(設定!$B$27/20)),1,0))</f>
        <v>0</v>
      </c>
      <c r="G13661" s="33" t="n">
        <f aca="false">$G13660+IF($F13661=1,1,0)</f>
        <v>6</v>
      </c>
      <c r="H13661" s="0" t="str">
        <f aca="false">IF($F13661=1,$G13661,"")</f>
        <v/>
      </c>
    </row>
    <row r="13662" customFormat="false" ht="15" hidden="false" customHeight="false" outlineLevel="0" collapsed="false">
      <c r="A13662" s="30"/>
      <c r="B13662" s="31"/>
      <c r="C13662" s="32" t="str">
        <f aca="false">IF($A13662="","",IF(設定!$B$21="dB",10^($B13662/20),ABS($B13662)))</f>
        <v/>
      </c>
      <c r="D13662" s="32" t="str">
        <f aca="false">IF($A13662="","",$A13662^2)</f>
        <v/>
      </c>
      <c r="E13662" s="32" t="str">
        <f aca="false">IF($A13662="","",IF($C13662&lt;=0,"",1/$C13662^2))</f>
        <v/>
      </c>
      <c r="F13662" s="33" t="n">
        <f aca="false">IF(OR(ROW()-設定!$B$30&lt;2,ROW()+設定!$B$30&gt;13701,N($A13662)&lt;=0,N(INDEX($A$2:$A$13701,MIN(13700,MAX(1,ROW()-1+設定!$B$30))))&lt;=0,$A13662&lt;設定!$B$28,$A13662&gt;設定!$B$29),0,IF(AND($C13662&gt;=MAX(INDEX($C$1:$C$13701,MAX(1,ROW()-設定!$B$24)):INDEX($C$1:$C$13701,MAX(1,ROW()-1))),$C13662&gt;MAX(INDEX($C$1:$C$13701,MIN(13701,ROW()+1)):INDEX($C$1:$C$13701,MIN(13701,ROW()+設定!$B$24))),$C13662&gt;=設定!$B$32,$C13662&gt;=MAX(MIN(INDEX($C$1:$C$13701,MAX(1,ROW()-設定!$B$26)):INDEX($C$1:$C$13701,MAX(1,ROW()-1))),MIN(INDEX($C$1:$C$13701,MIN(13701,ROW()+1)):INDEX($C$1:$C$13701,MIN(13701,ROW()+設定!$B$26))))*10^(設定!$B$27/20)),1,0))</f>
        <v>0</v>
      </c>
      <c r="G13662" s="33" t="n">
        <f aca="false">$G13661+IF($F13662=1,1,0)</f>
        <v>6</v>
      </c>
      <c r="H13662" s="0" t="str">
        <f aca="false">IF($F13662=1,$G13662,"")</f>
        <v/>
      </c>
    </row>
    <row r="13663" customFormat="false" ht="15" hidden="false" customHeight="false" outlineLevel="0" collapsed="false">
      <c r="A13663" s="30"/>
      <c r="B13663" s="31"/>
      <c r="C13663" s="32" t="str">
        <f aca="false">IF($A13663="","",IF(設定!$B$21="dB",10^($B13663/20),ABS($B13663)))</f>
        <v/>
      </c>
      <c r="D13663" s="32" t="str">
        <f aca="false">IF($A13663="","",$A13663^2)</f>
        <v/>
      </c>
      <c r="E13663" s="32" t="str">
        <f aca="false">IF($A13663="","",IF($C13663&lt;=0,"",1/$C13663^2))</f>
        <v/>
      </c>
      <c r="F13663" s="33" t="n">
        <f aca="false">IF(OR(ROW()-設定!$B$30&lt;2,ROW()+設定!$B$30&gt;13701,N($A13663)&lt;=0,N(INDEX($A$2:$A$13701,MIN(13700,MAX(1,ROW()-1+設定!$B$30))))&lt;=0,$A13663&lt;設定!$B$28,$A13663&gt;設定!$B$29),0,IF(AND($C13663&gt;=MAX(INDEX($C$1:$C$13701,MAX(1,ROW()-設定!$B$24)):INDEX($C$1:$C$13701,MAX(1,ROW()-1))),$C13663&gt;MAX(INDEX($C$1:$C$13701,MIN(13701,ROW()+1)):INDEX($C$1:$C$13701,MIN(13701,ROW()+設定!$B$24))),$C13663&gt;=設定!$B$32,$C13663&gt;=MAX(MIN(INDEX($C$1:$C$13701,MAX(1,ROW()-設定!$B$26)):INDEX($C$1:$C$13701,MAX(1,ROW()-1))),MIN(INDEX($C$1:$C$13701,MIN(13701,ROW()+1)):INDEX($C$1:$C$13701,MIN(13701,ROW()+設定!$B$26))))*10^(設定!$B$27/20)),1,0))</f>
        <v>0</v>
      </c>
      <c r="G13663" s="33" t="n">
        <f aca="false">$G13662+IF($F13663=1,1,0)</f>
        <v>6</v>
      </c>
      <c r="H13663" s="0" t="str">
        <f aca="false">IF($F13663=1,$G13663,"")</f>
        <v/>
      </c>
    </row>
    <row r="13664" customFormat="false" ht="15" hidden="false" customHeight="false" outlineLevel="0" collapsed="false">
      <c r="A13664" s="30"/>
      <c r="B13664" s="31"/>
      <c r="C13664" s="32" t="str">
        <f aca="false">IF($A13664="","",IF(設定!$B$21="dB",10^($B13664/20),ABS($B13664)))</f>
        <v/>
      </c>
      <c r="D13664" s="32" t="str">
        <f aca="false">IF($A13664="","",$A13664^2)</f>
        <v/>
      </c>
      <c r="E13664" s="32" t="str">
        <f aca="false">IF($A13664="","",IF($C13664&lt;=0,"",1/$C13664^2))</f>
        <v/>
      </c>
      <c r="F13664" s="33" t="n">
        <f aca="false">IF(OR(ROW()-設定!$B$30&lt;2,ROW()+設定!$B$30&gt;13701,N($A13664)&lt;=0,N(INDEX($A$2:$A$13701,MIN(13700,MAX(1,ROW()-1+設定!$B$30))))&lt;=0,$A13664&lt;設定!$B$28,$A13664&gt;設定!$B$29),0,IF(AND($C13664&gt;=MAX(INDEX($C$1:$C$13701,MAX(1,ROW()-設定!$B$24)):INDEX($C$1:$C$13701,MAX(1,ROW()-1))),$C13664&gt;MAX(INDEX($C$1:$C$13701,MIN(13701,ROW()+1)):INDEX($C$1:$C$13701,MIN(13701,ROW()+設定!$B$24))),$C13664&gt;=設定!$B$32,$C13664&gt;=MAX(MIN(INDEX($C$1:$C$13701,MAX(1,ROW()-設定!$B$26)):INDEX($C$1:$C$13701,MAX(1,ROW()-1))),MIN(INDEX($C$1:$C$13701,MIN(13701,ROW()+1)):INDEX($C$1:$C$13701,MIN(13701,ROW()+設定!$B$26))))*10^(設定!$B$27/20)),1,0))</f>
        <v>0</v>
      </c>
      <c r="G13664" s="33" t="n">
        <f aca="false">$G13663+IF($F13664=1,1,0)</f>
        <v>6</v>
      </c>
      <c r="H13664" s="0" t="str">
        <f aca="false">IF($F13664=1,$G13664,"")</f>
        <v/>
      </c>
    </row>
    <row r="13665" customFormat="false" ht="15" hidden="false" customHeight="false" outlineLevel="0" collapsed="false">
      <c r="A13665" s="30"/>
      <c r="B13665" s="31"/>
      <c r="C13665" s="32" t="str">
        <f aca="false">IF($A13665="","",IF(設定!$B$21="dB",10^($B13665/20),ABS($B13665)))</f>
        <v/>
      </c>
      <c r="D13665" s="32" t="str">
        <f aca="false">IF($A13665="","",$A13665^2)</f>
        <v/>
      </c>
      <c r="E13665" s="32" t="str">
        <f aca="false">IF($A13665="","",IF($C13665&lt;=0,"",1/$C13665^2))</f>
        <v/>
      </c>
      <c r="F13665" s="33" t="n">
        <f aca="false">IF(OR(ROW()-設定!$B$30&lt;2,ROW()+設定!$B$30&gt;13701,N($A13665)&lt;=0,N(INDEX($A$2:$A$13701,MIN(13700,MAX(1,ROW()-1+設定!$B$30))))&lt;=0,$A13665&lt;設定!$B$28,$A13665&gt;設定!$B$29),0,IF(AND($C13665&gt;=MAX(INDEX($C$1:$C$13701,MAX(1,ROW()-設定!$B$24)):INDEX($C$1:$C$13701,MAX(1,ROW()-1))),$C13665&gt;MAX(INDEX($C$1:$C$13701,MIN(13701,ROW()+1)):INDEX($C$1:$C$13701,MIN(13701,ROW()+設定!$B$24))),$C13665&gt;=設定!$B$32,$C13665&gt;=MAX(MIN(INDEX($C$1:$C$13701,MAX(1,ROW()-設定!$B$26)):INDEX($C$1:$C$13701,MAX(1,ROW()-1))),MIN(INDEX($C$1:$C$13701,MIN(13701,ROW()+1)):INDEX($C$1:$C$13701,MIN(13701,ROW()+設定!$B$26))))*10^(設定!$B$27/20)),1,0))</f>
        <v>0</v>
      </c>
      <c r="G13665" s="33" t="n">
        <f aca="false">$G13664+IF($F13665=1,1,0)</f>
        <v>6</v>
      </c>
      <c r="H13665" s="0" t="str">
        <f aca="false">IF($F13665=1,$G13665,"")</f>
        <v/>
      </c>
    </row>
    <row r="13666" customFormat="false" ht="15" hidden="false" customHeight="false" outlineLevel="0" collapsed="false">
      <c r="A13666" s="30"/>
      <c r="B13666" s="31"/>
      <c r="C13666" s="32" t="str">
        <f aca="false">IF($A13666="","",IF(設定!$B$21="dB",10^($B13666/20),ABS($B13666)))</f>
        <v/>
      </c>
      <c r="D13666" s="32" t="str">
        <f aca="false">IF($A13666="","",$A13666^2)</f>
        <v/>
      </c>
      <c r="E13666" s="32" t="str">
        <f aca="false">IF($A13666="","",IF($C13666&lt;=0,"",1/$C13666^2))</f>
        <v/>
      </c>
      <c r="F13666" s="33" t="n">
        <f aca="false">IF(OR(ROW()-設定!$B$30&lt;2,ROW()+設定!$B$30&gt;13701,N($A13666)&lt;=0,N(INDEX($A$2:$A$13701,MIN(13700,MAX(1,ROW()-1+設定!$B$30))))&lt;=0,$A13666&lt;設定!$B$28,$A13666&gt;設定!$B$29),0,IF(AND($C13666&gt;=MAX(INDEX($C$1:$C$13701,MAX(1,ROW()-設定!$B$24)):INDEX($C$1:$C$13701,MAX(1,ROW()-1))),$C13666&gt;MAX(INDEX($C$1:$C$13701,MIN(13701,ROW()+1)):INDEX($C$1:$C$13701,MIN(13701,ROW()+設定!$B$24))),$C13666&gt;=設定!$B$32,$C13666&gt;=MAX(MIN(INDEX($C$1:$C$13701,MAX(1,ROW()-設定!$B$26)):INDEX($C$1:$C$13701,MAX(1,ROW()-1))),MIN(INDEX($C$1:$C$13701,MIN(13701,ROW()+1)):INDEX($C$1:$C$13701,MIN(13701,ROW()+設定!$B$26))))*10^(設定!$B$27/20)),1,0))</f>
        <v>0</v>
      </c>
      <c r="G13666" s="33" t="n">
        <f aca="false">$G13665+IF($F13666=1,1,0)</f>
        <v>6</v>
      </c>
      <c r="H13666" s="0" t="str">
        <f aca="false">IF($F13666=1,$G13666,"")</f>
        <v/>
      </c>
    </row>
    <row r="13667" customFormat="false" ht="15" hidden="false" customHeight="false" outlineLevel="0" collapsed="false">
      <c r="A13667" s="30"/>
      <c r="B13667" s="31"/>
      <c r="C13667" s="32" t="str">
        <f aca="false">IF($A13667="","",IF(設定!$B$21="dB",10^($B13667/20),ABS($B13667)))</f>
        <v/>
      </c>
      <c r="D13667" s="32" t="str">
        <f aca="false">IF($A13667="","",$A13667^2)</f>
        <v/>
      </c>
      <c r="E13667" s="32" t="str">
        <f aca="false">IF($A13667="","",IF($C13667&lt;=0,"",1/$C13667^2))</f>
        <v/>
      </c>
      <c r="F13667" s="33" t="n">
        <f aca="false">IF(OR(ROW()-設定!$B$30&lt;2,ROW()+設定!$B$30&gt;13701,N($A13667)&lt;=0,N(INDEX($A$2:$A$13701,MIN(13700,MAX(1,ROW()-1+設定!$B$30))))&lt;=0,$A13667&lt;設定!$B$28,$A13667&gt;設定!$B$29),0,IF(AND($C13667&gt;=MAX(INDEX($C$1:$C$13701,MAX(1,ROW()-設定!$B$24)):INDEX($C$1:$C$13701,MAX(1,ROW()-1))),$C13667&gt;MAX(INDEX($C$1:$C$13701,MIN(13701,ROW()+1)):INDEX($C$1:$C$13701,MIN(13701,ROW()+設定!$B$24))),$C13667&gt;=設定!$B$32,$C13667&gt;=MAX(MIN(INDEX($C$1:$C$13701,MAX(1,ROW()-設定!$B$26)):INDEX($C$1:$C$13701,MAX(1,ROW()-1))),MIN(INDEX($C$1:$C$13701,MIN(13701,ROW()+1)):INDEX($C$1:$C$13701,MIN(13701,ROW()+設定!$B$26))))*10^(設定!$B$27/20)),1,0))</f>
        <v>0</v>
      </c>
      <c r="G13667" s="33" t="n">
        <f aca="false">$G13666+IF($F13667=1,1,0)</f>
        <v>6</v>
      </c>
      <c r="H13667" s="0" t="str">
        <f aca="false">IF($F13667=1,$G13667,"")</f>
        <v/>
      </c>
    </row>
    <row r="13668" customFormat="false" ht="15" hidden="false" customHeight="false" outlineLevel="0" collapsed="false">
      <c r="A13668" s="30"/>
      <c r="B13668" s="31"/>
      <c r="C13668" s="32" t="str">
        <f aca="false">IF($A13668="","",IF(設定!$B$21="dB",10^($B13668/20),ABS($B13668)))</f>
        <v/>
      </c>
      <c r="D13668" s="32" t="str">
        <f aca="false">IF($A13668="","",$A13668^2)</f>
        <v/>
      </c>
      <c r="E13668" s="32" t="str">
        <f aca="false">IF($A13668="","",IF($C13668&lt;=0,"",1/$C13668^2))</f>
        <v/>
      </c>
      <c r="F13668" s="33" t="n">
        <f aca="false">IF(OR(ROW()-設定!$B$30&lt;2,ROW()+設定!$B$30&gt;13701,N($A13668)&lt;=0,N(INDEX($A$2:$A$13701,MIN(13700,MAX(1,ROW()-1+設定!$B$30))))&lt;=0,$A13668&lt;設定!$B$28,$A13668&gt;設定!$B$29),0,IF(AND($C13668&gt;=MAX(INDEX($C$1:$C$13701,MAX(1,ROW()-設定!$B$24)):INDEX($C$1:$C$13701,MAX(1,ROW()-1))),$C13668&gt;MAX(INDEX($C$1:$C$13701,MIN(13701,ROW()+1)):INDEX($C$1:$C$13701,MIN(13701,ROW()+設定!$B$24))),$C13668&gt;=設定!$B$32,$C13668&gt;=MAX(MIN(INDEX($C$1:$C$13701,MAX(1,ROW()-設定!$B$26)):INDEX($C$1:$C$13701,MAX(1,ROW()-1))),MIN(INDEX($C$1:$C$13701,MIN(13701,ROW()+1)):INDEX($C$1:$C$13701,MIN(13701,ROW()+設定!$B$26))))*10^(設定!$B$27/20)),1,0))</f>
        <v>0</v>
      </c>
      <c r="G13668" s="33" t="n">
        <f aca="false">$G13667+IF($F13668=1,1,0)</f>
        <v>6</v>
      </c>
      <c r="H13668" s="0" t="str">
        <f aca="false">IF($F13668=1,$G13668,"")</f>
        <v/>
      </c>
    </row>
    <row r="13669" customFormat="false" ht="15" hidden="false" customHeight="false" outlineLevel="0" collapsed="false">
      <c r="A13669" s="30"/>
      <c r="B13669" s="31"/>
      <c r="C13669" s="32" t="str">
        <f aca="false">IF($A13669="","",IF(設定!$B$21="dB",10^($B13669/20),ABS($B13669)))</f>
        <v/>
      </c>
      <c r="D13669" s="32" t="str">
        <f aca="false">IF($A13669="","",$A13669^2)</f>
        <v/>
      </c>
      <c r="E13669" s="32" t="str">
        <f aca="false">IF($A13669="","",IF($C13669&lt;=0,"",1/$C13669^2))</f>
        <v/>
      </c>
      <c r="F13669" s="33" t="n">
        <f aca="false">IF(OR(ROW()-設定!$B$30&lt;2,ROW()+設定!$B$30&gt;13701,N($A13669)&lt;=0,N(INDEX($A$2:$A$13701,MIN(13700,MAX(1,ROW()-1+設定!$B$30))))&lt;=0,$A13669&lt;設定!$B$28,$A13669&gt;設定!$B$29),0,IF(AND($C13669&gt;=MAX(INDEX($C$1:$C$13701,MAX(1,ROW()-設定!$B$24)):INDEX($C$1:$C$13701,MAX(1,ROW()-1))),$C13669&gt;MAX(INDEX($C$1:$C$13701,MIN(13701,ROW()+1)):INDEX($C$1:$C$13701,MIN(13701,ROW()+設定!$B$24))),$C13669&gt;=設定!$B$32,$C13669&gt;=MAX(MIN(INDEX($C$1:$C$13701,MAX(1,ROW()-設定!$B$26)):INDEX($C$1:$C$13701,MAX(1,ROW()-1))),MIN(INDEX($C$1:$C$13701,MIN(13701,ROW()+1)):INDEX($C$1:$C$13701,MIN(13701,ROW()+設定!$B$26))))*10^(設定!$B$27/20)),1,0))</f>
        <v>0</v>
      </c>
      <c r="G13669" s="33" t="n">
        <f aca="false">$G13668+IF($F13669=1,1,0)</f>
        <v>6</v>
      </c>
      <c r="H13669" s="0" t="str">
        <f aca="false">IF($F13669=1,$G13669,"")</f>
        <v/>
      </c>
    </row>
    <row r="13670" customFormat="false" ht="15" hidden="false" customHeight="false" outlineLevel="0" collapsed="false">
      <c r="A13670" s="30"/>
      <c r="B13670" s="31"/>
      <c r="C13670" s="32" t="str">
        <f aca="false">IF($A13670="","",IF(設定!$B$21="dB",10^($B13670/20),ABS($B13670)))</f>
        <v/>
      </c>
      <c r="D13670" s="32" t="str">
        <f aca="false">IF($A13670="","",$A13670^2)</f>
        <v/>
      </c>
      <c r="E13670" s="32" t="str">
        <f aca="false">IF($A13670="","",IF($C13670&lt;=0,"",1/$C13670^2))</f>
        <v/>
      </c>
      <c r="F13670" s="33" t="n">
        <f aca="false">IF(OR(ROW()-設定!$B$30&lt;2,ROW()+設定!$B$30&gt;13701,N($A13670)&lt;=0,N(INDEX($A$2:$A$13701,MIN(13700,MAX(1,ROW()-1+設定!$B$30))))&lt;=0,$A13670&lt;設定!$B$28,$A13670&gt;設定!$B$29),0,IF(AND($C13670&gt;=MAX(INDEX($C$1:$C$13701,MAX(1,ROW()-設定!$B$24)):INDEX($C$1:$C$13701,MAX(1,ROW()-1))),$C13670&gt;MAX(INDEX($C$1:$C$13701,MIN(13701,ROW()+1)):INDEX($C$1:$C$13701,MIN(13701,ROW()+設定!$B$24))),$C13670&gt;=設定!$B$32,$C13670&gt;=MAX(MIN(INDEX($C$1:$C$13701,MAX(1,ROW()-設定!$B$26)):INDEX($C$1:$C$13701,MAX(1,ROW()-1))),MIN(INDEX($C$1:$C$13701,MIN(13701,ROW()+1)):INDEX($C$1:$C$13701,MIN(13701,ROW()+設定!$B$26))))*10^(設定!$B$27/20)),1,0))</f>
        <v>0</v>
      </c>
      <c r="G13670" s="33" t="n">
        <f aca="false">$G13669+IF($F13670=1,1,0)</f>
        <v>6</v>
      </c>
      <c r="H13670" s="0" t="str">
        <f aca="false">IF($F13670=1,$G13670,"")</f>
        <v/>
      </c>
    </row>
    <row r="13671" customFormat="false" ht="15" hidden="false" customHeight="false" outlineLevel="0" collapsed="false">
      <c r="A13671" s="30"/>
      <c r="B13671" s="31"/>
      <c r="C13671" s="32" t="str">
        <f aca="false">IF($A13671="","",IF(設定!$B$21="dB",10^($B13671/20),ABS($B13671)))</f>
        <v/>
      </c>
      <c r="D13671" s="32" t="str">
        <f aca="false">IF($A13671="","",$A13671^2)</f>
        <v/>
      </c>
      <c r="E13671" s="32" t="str">
        <f aca="false">IF($A13671="","",IF($C13671&lt;=0,"",1/$C13671^2))</f>
        <v/>
      </c>
      <c r="F13671" s="33" t="n">
        <f aca="false">IF(OR(ROW()-設定!$B$30&lt;2,ROW()+設定!$B$30&gt;13701,N($A13671)&lt;=0,N(INDEX($A$2:$A$13701,MIN(13700,MAX(1,ROW()-1+設定!$B$30))))&lt;=0,$A13671&lt;設定!$B$28,$A13671&gt;設定!$B$29),0,IF(AND($C13671&gt;=MAX(INDEX($C$1:$C$13701,MAX(1,ROW()-設定!$B$24)):INDEX($C$1:$C$13701,MAX(1,ROW()-1))),$C13671&gt;MAX(INDEX($C$1:$C$13701,MIN(13701,ROW()+1)):INDEX($C$1:$C$13701,MIN(13701,ROW()+設定!$B$24))),$C13671&gt;=設定!$B$32,$C13671&gt;=MAX(MIN(INDEX($C$1:$C$13701,MAX(1,ROW()-設定!$B$26)):INDEX($C$1:$C$13701,MAX(1,ROW()-1))),MIN(INDEX($C$1:$C$13701,MIN(13701,ROW()+1)):INDEX($C$1:$C$13701,MIN(13701,ROW()+設定!$B$26))))*10^(設定!$B$27/20)),1,0))</f>
        <v>0</v>
      </c>
      <c r="G13671" s="33" t="n">
        <f aca="false">$G13670+IF($F13671=1,1,0)</f>
        <v>6</v>
      </c>
      <c r="H13671" s="0" t="str">
        <f aca="false">IF($F13671=1,$G13671,"")</f>
        <v/>
      </c>
    </row>
    <row r="13672" customFormat="false" ht="15" hidden="false" customHeight="false" outlineLevel="0" collapsed="false">
      <c r="A13672" s="30"/>
      <c r="B13672" s="31"/>
      <c r="C13672" s="32" t="str">
        <f aca="false">IF($A13672="","",IF(設定!$B$21="dB",10^($B13672/20),ABS($B13672)))</f>
        <v/>
      </c>
      <c r="D13672" s="32" t="str">
        <f aca="false">IF($A13672="","",$A13672^2)</f>
        <v/>
      </c>
      <c r="E13672" s="32" t="str">
        <f aca="false">IF($A13672="","",IF($C13672&lt;=0,"",1/$C13672^2))</f>
        <v/>
      </c>
      <c r="F13672" s="33" t="n">
        <f aca="false">IF(OR(ROW()-設定!$B$30&lt;2,ROW()+設定!$B$30&gt;13701,N($A13672)&lt;=0,N(INDEX($A$2:$A$13701,MIN(13700,MAX(1,ROW()-1+設定!$B$30))))&lt;=0,$A13672&lt;設定!$B$28,$A13672&gt;設定!$B$29),0,IF(AND($C13672&gt;=MAX(INDEX($C$1:$C$13701,MAX(1,ROW()-設定!$B$24)):INDEX($C$1:$C$13701,MAX(1,ROW()-1))),$C13672&gt;MAX(INDEX($C$1:$C$13701,MIN(13701,ROW()+1)):INDEX($C$1:$C$13701,MIN(13701,ROW()+設定!$B$24))),$C13672&gt;=設定!$B$32,$C13672&gt;=MAX(MIN(INDEX($C$1:$C$13701,MAX(1,ROW()-設定!$B$26)):INDEX($C$1:$C$13701,MAX(1,ROW()-1))),MIN(INDEX($C$1:$C$13701,MIN(13701,ROW()+1)):INDEX($C$1:$C$13701,MIN(13701,ROW()+設定!$B$26))))*10^(設定!$B$27/20)),1,0))</f>
        <v>0</v>
      </c>
      <c r="G13672" s="33" t="n">
        <f aca="false">$G13671+IF($F13672=1,1,0)</f>
        <v>6</v>
      </c>
      <c r="H13672" s="0" t="str">
        <f aca="false">IF($F13672=1,$G13672,"")</f>
        <v/>
      </c>
    </row>
    <row r="13673" customFormat="false" ht="15" hidden="false" customHeight="false" outlineLevel="0" collapsed="false">
      <c r="A13673" s="30"/>
      <c r="B13673" s="31"/>
      <c r="C13673" s="32" t="str">
        <f aca="false">IF($A13673="","",IF(設定!$B$21="dB",10^($B13673/20),ABS($B13673)))</f>
        <v/>
      </c>
      <c r="D13673" s="32" t="str">
        <f aca="false">IF($A13673="","",$A13673^2)</f>
        <v/>
      </c>
      <c r="E13673" s="32" t="str">
        <f aca="false">IF($A13673="","",IF($C13673&lt;=0,"",1/$C13673^2))</f>
        <v/>
      </c>
      <c r="F13673" s="33" t="n">
        <f aca="false">IF(OR(ROW()-設定!$B$30&lt;2,ROW()+設定!$B$30&gt;13701,N($A13673)&lt;=0,N(INDEX($A$2:$A$13701,MIN(13700,MAX(1,ROW()-1+設定!$B$30))))&lt;=0,$A13673&lt;設定!$B$28,$A13673&gt;設定!$B$29),0,IF(AND($C13673&gt;=MAX(INDEX($C$1:$C$13701,MAX(1,ROW()-設定!$B$24)):INDEX($C$1:$C$13701,MAX(1,ROW()-1))),$C13673&gt;MAX(INDEX($C$1:$C$13701,MIN(13701,ROW()+1)):INDEX($C$1:$C$13701,MIN(13701,ROW()+設定!$B$24))),$C13673&gt;=設定!$B$32,$C13673&gt;=MAX(MIN(INDEX($C$1:$C$13701,MAX(1,ROW()-設定!$B$26)):INDEX($C$1:$C$13701,MAX(1,ROW()-1))),MIN(INDEX($C$1:$C$13701,MIN(13701,ROW()+1)):INDEX($C$1:$C$13701,MIN(13701,ROW()+設定!$B$26))))*10^(設定!$B$27/20)),1,0))</f>
        <v>0</v>
      </c>
      <c r="G13673" s="33" t="n">
        <f aca="false">$G13672+IF($F13673=1,1,0)</f>
        <v>6</v>
      </c>
      <c r="H13673" s="0" t="str">
        <f aca="false">IF($F13673=1,$G13673,"")</f>
        <v/>
      </c>
    </row>
    <row r="13674" customFormat="false" ht="15" hidden="false" customHeight="false" outlineLevel="0" collapsed="false">
      <c r="A13674" s="30"/>
      <c r="B13674" s="31"/>
      <c r="C13674" s="32" t="str">
        <f aca="false">IF($A13674="","",IF(設定!$B$21="dB",10^($B13674/20),ABS($B13674)))</f>
        <v/>
      </c>
      <c r="D13674" s="32" t="str">
        <f aca="false">IF($A13674="","",$A13674^2)</f>
        <v/>
      </c>
      <c r="E13674" s="32" t="str">
        <f aca="false">IF($A13674="","",IF($C13674&lt;=0,"",1/$C13674^2))</f>
        <v/>
      </c>
      <c r="F13674" s="33" t="n">
        <f aca="false">IF(OR(ROW()-設定!$B$30&lt;2,ROW()+設定!$B$30&gt;13701,N($A13674)&lt;=0,N(INDEX($A$2:$A$13701,MIN(13700,MAX(1,ROW()-1+設定!$B$30))))&lt;=0,$A13674&lt;設定!$B$28,$A13674&gt;設定!$B$29),0,IF(AND($C13674&gt;=MAX(INDEX($C$1:$C$13701,MAX(1,ROW()-設定!$B$24)):INDEX($C$1:$C$13701,MAX(1,ROW()-1))),$C13674&gt;MAX(INDEX($C$1:$C$13701,MIN(13701,ROW()+1)):INDEX($C$1:$C$13701,MIN(13701,ROW()+設定!$B$24))),$C13674&gt;=設定!$B$32,$C13674&gt;=MAX(MIN(INDEX($C$1:$C$13701,MAX(1,ROW()-設定!$B$26)):INDEX($C$1:$C$13701,MAX(1,ROW()-1))),MIN(INDEX($C$1:$C$13701,MIN(13701,ROW()+1)):INDEX($C$1:$C$13701,MIN(13701,ROW()+設定!$B$26))))*10^(設定!$B$27/20)),1,0))</f>
        <v>0</v>
      </c>
      <c r="G13674" s="33" t="n">
        <f aca="false">$G13673+IF($F13674=1,1,0)</f>
        <v>6</v>
      </c>
      <c r="H13674" s="0" t="str">
        <f aca="false">IF($F13674=1,$G13674,"")</f>
        <v/>
      </c>
    </row>
    <row r="13675" customFormat="false" ht="15" hidden="false" customHeight="false" outlineLevel="0" collapsed="false">
      <c r="A13675" s="30"/>
      <c r="B13675" s="31"/>
      <c r="C13675" s="32" t="str">
        <f aca="false">IF($A13675="","",IF(設定!$B$21="dB",10^($B13675/20),ABS($B13675)))</f>
        <v/>
      </c>
      <c r="D13675" s="32" t="str">
        <f aca="false">IF($A13675="","",$A13675^2)</f>
        <v/>
      </c>
      <c r="E13675" s="32" t="str">
        <f aca="false">IF($A13675="","",IF($C13675&lt;=0,"",1/$C13675^2))</f>
        <v/>
      </c>
      <c r="F13675" s="33" t="n">
        <f aca="false">IF(OR(ROW()-設定!$B$30&lt;2,ROW()+設定!$B$30&gt;13701,N($A13675)&lt;=0,N(INDEX($A$2:$A$13701,MIN(13700,MAX(1,ROW()-1+設定!$B$30))))&lt;=0,$A13675&lt;設定!$B$28,$A13675&gt;設定!$B$29),0,IF(AND($C13675&gt;=MAX(INDEX($C$1:$C$13701,MAX(1,ROW()-設定!$B$24)):INDEX($C$1:$C$13701,MAX(1,ROW()-1))),$C13675&gt;MAX(INDEX($C$1:$C$13701,MIN(13701,ROW()+1)):INDEX($C$1:$C$13701,MIN(13701,ROW()+設定!$B$24))),$C13675&gt;=設定!$B$32,$C13675&gt;=MAX(MIN(INDEX($C$1:$C$13701,MAX(1,ROW()-設定!$B$26)):INDEX($C$1:$C$13701,MAX(1,ROW()-1))),MIN(INDEX($C$1:$C$13701,MIN(13701,ROW()+1)):INDEX($C$1:$C$13701,MIN(13701,ROW()+設定!$B$26))))*10^(設定!$B$27/20)),1,0))</f>
        <v>0</v>
      </c>
      <c r="G13675" s="33" t="n">
        <f aca="false">$G13674+IF($F13675=1,1,0)</f>
        <v>6</v>
      </c>
      <c r="H13675" s="0" t="str">
        <f aca="false">IF($F13675=1,$G13675,"")</f>
        <v/>
      </c>
    </row>
    <row r="13676" customFormat="false" ht="15" hidden="false" customHeight="false" outlineLevel="0" collapsed="false">
      <c r="A13676" s="30"/>
      <c r="B13676" s="31"/>
      <c r="C13676" s="32" t="str">
        <f aca="false">IF($A13676="","",IF(設定!$B$21="dB",10^($B13676/20),ABS($B13676)))</f>
        <v/>
      </c>
      <c r="D13676" s="32" t="str">
        <f aca="false">IF($A13676="","",$A13676^2)</f>
        <v/>
      </c>
      <c r="E13676" s="32" t="str">
        <f aca="false">IF($A13676="","",IF($C13676&lt;=0,"",1/$C13676^2))</f>
        <v/>
      </c>
      <c r="F13676" s="33" t="n">
        <f aca="false">IF(OR(ROW()-設定!$B$30&lt;2,ROW()+設定!$B$30&gt;13701,N($A13676)&lt;=0,N(INDEX($A$2:$A$13701,MIN(13700,MAX(1,ROW()-1+設定!$B$30))))&lt;=0,$A13676&lt;設定!$B$28,$A13676&gt;設定!$B$29),0,IF(AND($C13676&gt;=MAX(INDEX($C$1:$C$13701,MAX(1,ROW()-設定!$B$24)):INDEX($C$1:$C$13701,MAX(1,ROW()-1))),$C13676&gt;MAX(INDEX($C$1:$C$13701,MIN(13701,ROW()+1)):INDEX($C$1:$C$13701,MIN(13701,ROW()+設定!$B$24))),$C13676&gt;=設定!$B$32,$C13676&gt;=MAX(MIN(INDEX($C$1:$C$13701,MAX(1,ROW()-設定!$B$26)):INDEX($C$1:$C$13701,MAX(1,ROW()-1))),MIN(INDEX($C$1:$C$13701,MIN(13701,ROW()+1)):INDEX($C$1:$C$13701,MIN(13701,ROW()+設定!$B$26))))*10^(設定!$B$27/20)),1,0))</f>
        <v>0</v>
      </c>
      <c r="G13676" s="33" t="n">
        <f aca="false">$G13675+IF($F13676=1,1,0)</f>
        <v>6</v>
      </c>
      <c r="H13676" s="0" t="str">
        <f aca="false">IF($F13676=1,$G13676,"")</f>
        <v/>
      </c>
    </row>
    <row r="13677" customFormat="false" ht="15" hidden="false" customHeight="false" outlineLevel="0" collapsed="false">
      <c r="A13677" s="30"/>
      <c r="B13677" s="31"/>
      <c r="C13677" s="32" t="str">
        <f aca="false">IF($A13677="","",IF(設定!$B$21="dB",10^($B13677/20),ABS($B13677)))</f>
        <v/>
      </c>
      <c r="D13677" s="32" t="str">
        <f aca="false">IF($A13677="","",$A13677^2)</f>
        <v/>
      </c>
      <c r="E13677" s="32" t="str">
        <f aca="false">IF($A13677="","",IF($C13677&lt;=0,"",1/$C13677^2))</f>
        <v/>
      </c>
      <c r="F13677" s="33" t="n">
        <f aca="false">IF(OR(ROW()-設定!$B$30&lt;2,ROW()+設定!$B$30&gt;13701,N($A13677)&lt;=0,N(INDEX($A$2:$A$13701,MIN(13700,MAX(1,ROW()-1+設定!$B$30))))&lt;=0,$A13677&lt;設定!$B$28,$A13677&gt;設定!$B$29),0,IF(AND($C13677&gt;=MAX(INDEX($C$1:$C$13701,MAX(1,ROW()-設定!$B$24)):INDEX($C$1:$C$13701,MAX(1,ROW()-1))),$C13677&gt;MAX(INDEX($C$1:$C$13701,MIN(13701,ROW()+1)):INDEX($C$1:$C$13701,MIN(13701,ROW()+設定!$B$24))),$C13677&gt;=設定!$B$32,$C13677&gt;=MAX(MIN(INDEX($C$1:$C$13701,MAX(1,ROW()-設定!$B$26)):INDEX($C$1:$C$13701,MAX(1,ROW()-1))),MIN(INDEX($C$1:$C$13701,MIN(13701,ROW()+1)):INDEX($C$1:$C$13701,MIN(13701,ROW()+設定!$B$26))))*10^(設定!$B$27/20)),1,0))</f>
        <v>0</v>
      </c>
      <c r="G13677" s="33" t="n">
        <f aca="false">$G13676+IF($F13677=1,1,0)</f>
        <v>6</v>
      </c>
      <c r="H13677" s="0" t="str">
        <f aca="false">IF($F13677=1,$G13677,"")</f>
        <v/>
      </c>
    </row>
    <row r="13678" customFormat="false" ht="15" hidden="false" customHeight="false" outlineLevel="0" collapsed="false">
      <c r="A13678" s="30"/>
      <c r="B13678" s="31"/>
      <c r="C13678" s="32" t="str">
        <f aca="false">IF($A13678="","",IF(設定!$B$21="dB",10^($B13678/20),ABS($B13678)))</f>
        <v/>
      </c>
      <c r="D13678" s="32" t="str">
        <f aca="false">IF($A13678="","",$A13678^2)</f>
        <v/>
      </c>
      <c r="E13678" s="32" t="str">
        <f aca="false">IF($A13678="","",IF($C13678&lt;=0,"",1/$C13678^2))</f>
        <v/>
      </c>
      <c r="F13678" s="33" t="n">
        <f aca="false">IF(OR(ROW()-設定!$B$30&lt;2,ROW()+設定!$B$30&gt;13701,N($A13678)&lt;=0,N(INDEX($A$2:$A$13701,MIN(13700,MAX(1,ROW()-1+設定!$B$30))))&lt;=0,$A13678&lt;設定!$B$28,$A13678&gt;設定!$B$29),0,IF(AND($C13678&gt;=MAX(INDEX($C$1:$C$13701,MAX(1,ROW()-設定!$B$24)):INDEX($C$1:$C$13701,MAX(1,ROW()-1))),$C13678&gt;MAX(INDEX($C$1:$C$13701,MIN(13701,ROW()+1)):INDEX($C$1:$C$13701,MIN(13701,ROW()+設定!$B$24))),$C13678&gt;=設定!$B$32,$C13678&gt;=MAX(MIN(INDEX($C$1:$C$13701,MAX(1,ROW()-設定!$B$26)):INDEX($C$1:$C$13701,MAX(1,ROW()-1))),MIN(INDEX($C$1:$C$13701,MIN(13701,ROW()+1)):INDEX($C$1:$C$13701,MIN(13701,ROW()+設定!$B$26))))*10^(設定!$B$27/20)),1,0))</f>
        <v>0</v>
      </c>
      <c r="G13678" s="33" t="n">
        <f aca="false">$G13677+IF($F13678=1,1,0)</f>
        <v>6</v>
      </c>
      <c r="H13678" s="0" t="str">
        <f aca="false">IF($F13678=1,$G13678,"")</f>
        <v/>
      </c>
    </row>
    <row r="13679" customFormat="false" ht="15" hidden="false" customHeight="false" outlineLevel="0" collapsed="false">
      <c r="A13679" s="30"/>
      <c r="B13679" s="31"/>
      <c r="C13679" s="32" t="str">
        <f aca="false">IF($A13679="","",IF(設定!$B$21="dB",10^($B13679/20),ABS($B13679)))</f>
        <v/>
      </c>
      <c r="D13679" s="32" t="str">
        <f aca="false">IF($A13679="","",$A13679^2)</f>
        <v/>
      </c>
      <c r="E13679" s="32" t="str">
        <f aca="false">IF($A13679="","",IF($C13679&lt;=0,"",1/$C13679^2))</f>
        <v/>
      </c>
      <c r="F13679" s="33" t="n">
        <f aca="false">IF(OR(ROW()-設定!$B$30&lt;2,ROW()+設定!$B$30&gt;13701,N($A13679)&lt;=0,N(INDEX($A$2:$A$13701,MIN(13700,MAX(1,ROW()-1+設定!$B$30))))&lt;=0,$A13679&lt;設定!$B$28,$A13679&gt;設定!$B$29),0,IF(AND($C13679&gt;=MAX(INDEX($C$1:$C$13701,MAX(1,ROW()-設定!$B$24)):INDEX($C$1:$C$13701,MAX(1,ROW()-1))),$C13679&gt;MAX(INDEX($C$1:$C$13701,MIN(13701,ROW()+1)):INDEX($C$1:$C$13701,MIN(13701,ROW()+設定!$B$24))),$C13679&gt;=設定!$B$32,$C13679&gt;=MAX(MIN(INDEX($C$1:$C$13701,MAX(1,ROW()-設定!$B$26)):INDEX($C$1:$C$13701,MAX(1,ROW()-1))),MIN(INDEX($C$1:$C$13701,MIN(13701,ROW()+1)):INDEX($C$1:$C$13701,MIN(13701,ROW()+設定!$B$26))))*10^(設定!$B$27/20)),1,0))</f>
        <v>0</v>
      </c>
      <c r="G13679" s="33" t="n">
        <f aca="false">$G13678+IF($F13679=1,1,0)</f>
        <v>6</v>
      </c>
      <c r="H13679" s="0" t="str">
        <f aca="false">IF($F13679=1,$G13679,"")</f>
        <v/>
      </c>
    </row>
    <row r="13680" customFormat="false" ht="15" hidden="false" customHeight="false" outlineLevel="0" collapsed="false">
      <c r="A13680" s="30"/>
      <c r="B13680" s="31"/>
      <c r="C13680" s="32" t="str">
        <f aca="false">IF($A13680="","",IF(設定!$B$21="dB",10^($B13680/20),ABS($B13680)))</f>
        <v/>
      </c>
      <c r="D13680" s="32" t="str">
        <f aca="false">IF($A13680="","",$A13680^2)</f>
        <v/>
      </c>
      <c r="E13680" s="32" t="str">
        <f aca="false">IF($A13680="","",IF($C13680&lt;=0,"",1/$C13680^2))</f>
        <v/>
      </c>
      <c r="F13680" s="33" t="n">
        <f aca="false">IF(OR(ROW()-設定!$B$30&lt;2,ROW()+設定!$B$30&gt;13701,N($A13680)&lt;=0,N(INDEX($A$2:$A$13701,MIN(13700,MAX(1,ROW()-1+設定!$B$30))))&lt;=0,$A13680&lt;設定!$B$28,$A13680&gt;設定!$B$29),0,IF(AND($C13680&gt;=MAX(INDEX($C$1:$C$13701,MAX(1,ROW()-設定!$B$24)):INDEX($C$1:$C$13701,MAX(1,ROW()-1))),$C13680&gt;MAX(INDEX($C$1:$C$13701,MIN(13701,ROW()+1)):INDEX($C$1:$C$13701,MIN(13701,ROW()+設定!$B$24))),$C13680&gt;=設定!$B$32,$C13680&gt;=MAX(MIN(INDEX($C$1:$C$13701,MAX(1,ROW()-設定!$B$26)):INDEX($C$1:$C$13701,MAX(1,ROW()-1))),MIN(INDEX($C$1:$C$13701,MIN(13701,ROW()+1)):INDEX($C$1:$C$13701,MIN(13701,ROW()+設定!$B$26))))*10^(設定!$B$27/20)),1,0))</f>
        <v>0</v>
      </c>
      <c r="G13680" s="33" t="n">
        <f aca="false">$G13679+IF($F13680=1,1,0)</f>
        <v>6</v>
      </c>
      <c r="H13680" s="0" t="str">
        <f aca="false">IF($F13680=1,$G13680,"")</f>
        <v/>
      </c>
    </row>
    <row r="13681" customFormat="false" ht="15" hidden="false" customHeight="false" outlineLevel="0" collapsed="false">
      <c r="A13681" s="30"/>
      <c r="B13681" s="31"/>
      <c r="C13681" s="32" t="str">
        <f aca="false">IF($A13681="","",IF(設定!$B$21="dB",10^($B13681/20),ABS($B13681)))</f>
        <v/>
      </c>
      <c r="D13681" s="32" t="str">
        <f aca="false">IF($A13681="","",$A13681^2)</f>
        <v/>
      </c>
      <c r="E13681" s="32" t="str">
        <f aca="false">IF($A13681="","",IF($C13681&lt;=0,"",1/$C13681^2))</f>
        <v/>
      </c>
      <c r="F13681" s="33" t="n">
        <f aca="false">IF(OR(ROW()-設定!$B$30&lt;2,ROW()+設定!$B$30&gt;13701,N($A13681)&lt;=0,N(INDEX($A$2:$A$13701,MIN(13700,MAX(1,ROW()-1+設定!$B$30))))&lt;=0,$A13681&lt;設定!$B$28,$A13681&gt;設定!$B$29),0,IF(AND($C13681&gt;=MAX(INDEX($C$1:$C$13701,MAX(1,ROW()-設定!$B$24)):INDEX($C$1:$C$13701,MAX(1,ROW()-1))),$C13681&gt;MAX(INDEX($C$1:$C$13701,MIN(13701,ROW()+1)):INDEX($C$1:$C$13701,MIN(13701,ROW()+設定!$B$24))),$C13681&gt;=設定!$B$32,$C13681&gt;=MAX(MIN(INDEX($C$1:$C$13701,MAX(1,ROW()-設定!$B$26)):INDEX($C$1:$C$13701,MAX(1,ROW()-1))),MIN(INDEX($C$1:$C$13701,MIN(13701,ROW()+1)):INDEX($C$1:$C$13701,MIN(13701,ROW()+設定!$B$26))))*10^(設定!$B$27/20)),1,0))</f>
        <v>0</v>
      </c>
      <c r="G13681" s="33" t="n">
        <f aca="false">$G13680+IF($F13681=1,1,0)</f>
        <v>6</v>
      </c>
      <c r="H13681" s="0" t="str">
        <f aca="false">IF($F13681=1,$G13681,"")</f>
        <v/>
      </c>
    </row>
    <row r="13682" customFormat="false" ht="15" hidden="false" customHeight="false" outlineLevel="0" collapsed="false">
      <c r="A13682" s="30"/>
      <c r="B13682" s="31"/>
      <c r="C13682" s="32" t="str">
        <f aca="false">IF($A13682="","",IF(設定!$B$21="dB",10^($B13682/20),ABS($B13682)))</f>
        <v/>
      </c>
      <c r="D13682" s="32" t="str">
        <f aca="false">IF($A13682="","",$A13682^2)</f>
        <v/>
      </c>
      <c r="E13682" s="32" t="str">
        <f aca="false">IF($A13682="","",IF($C13682&lt;=0,"",1/$C13682^2))</f>
        <v/>
      </c>
      <c r="F13682" s="33" t="n">
        <f aca="false">IF(OR(ROW()-設定!$B$30&lt;2,ROW()+設定!$B$30&gt;13701,N($A13682)&lt;=0,N(INDEX($A$2:$A$13701,MIN(13700,MAX(1,ROW()-1+設定!$B$30))))&lt;=0,$A13682&lt;設定!$B$28,$A13682&gt;設定!$B$29),0,IF(AND($C13682&gt;=MAX(INDEX($C$1:$C$13701,MAX(1,ROW()-設定!$B$24)):INDEX($C$1:$C$13701,MAX(1,ROW()-1))),$C13682&gt;MAX(INDEX($C$1:$C$13701,MIN(13701,ROW()+1)):INDEX($C$1:$C$13701,MIN(13701,ROW()+設定!$B$24))),$C13682&gt;=設定!$B$32,$C13682&gt;=MAX(MIN(INDEX($C$1:$C$13701,MAX(1,ROW()-設定!$B$26)):INDEX($C$1:$C$13701,MAX(1,ROW()-1))),MIN(INDEX($C$1:$C$13701,MIN(13701,ROW()+1)):INDEX($C$1:$C$13701,MIN(13701,ROW()+設定!$B$26))))*10^(設定!$B$27/20)),1,0))</f>
        <v>0</v>
      </c>
      <c r="G13682" s="33" t="n">
        <f aca="false">$G13681+IF($F13682=1,1,0)</f>
        <v>6</v>
      </c>
      <c r="H13682" s="0" t="str">
        <f aca="false">IF($F13682=1,$G13682,"")</f>
        <v/>
      </c>
    </row>
    <row r="13683" customFormat="false" ht="15" hidden="false" customHeight="false" outlineLevel="0" collapsed="false">
      <c r="A13683" s="30"/>
      <c r="B13683" s="31"/>
      <c r="C13683" s="32" t="str">
        <f aca="false">IF($A13683="","",IF(設定!$B$21="dB",10^($B13683/20),ABS($B13683)))</f>
        <v/>
      </c>
      <c r="D13683" s="32" t="str">
        <f aca="false">IF($A13683="","",$A13683^2)</f>
        <v/>
      </c>
      <c r="E13683" s="32" t="str">
        <f aca="false">IF($A13683="","",IF($C13683&lt;=0,"",1/$C13683^2))</f>
        <v/>
      </c>
      <c r="F13683" s="33" t="n">
        <f aca="false">IF(OR(ROW()-設定!$B$30&lt;2,ROW()+設定!$B$30&gt;13701,N($A13683)&lt;=0,N(INDEX($A$2:$A$13701,MIN(13700,MAX(1,ROW()-1+設定!$B$30))))&lt;=0,$A13683&lt;設定!$B$28,$A13683&gt;設定!$B$29),0,IF(AND($C13683&gt;=MAX(INDEX($C$1:$C$13701,MAX(1,ROW()-設定!$B$24)):INDEX($C$1:$C$13701,MAX(1,ROW()-1))),$C13683&gt;MAX(INDEX($C$1:$C$13701,MIN(13701,ROW()+1)):INDEX($C$1:$C$13701,MIN(13701,ROW()+設定!$B$24))),$C13683&gt;=設定!$B$32,$C13683&gt;=MAX(MIN(INDEX($C$1:$C$13701,MAX(1,ROW()-設定!$B$26)):INDEX($C$1:$C$13701,MAX(1,ROW()-1))),MIN(INDEX($C$1:$C$13701,MIN(13701,ROW()+1)):INDEX($C$1:$C$13701,MIN(13701,ROW()+設定!$B$26))))*10^(設定!$B$27/20)),1,0))</f>
        <v>0</v>
      </c>
      <c r="G13683" s="33" t="n">
        <f aca="false">$G13682+IF($F13683=1,1,0)</f>
        <v>6</v>
      </c>
      <c r="H13683" s="0" t="str">
        <f aca="false">IF($F13683=1,$G13683,"")</f>
        <v/>
      </c>
    </row>
    <row r="13684" customFormat="false" ht="15" hidden="false" customHeight="false" outlineLevel="0" collapsed="false">
      <c r="A13684" s="30"/>
      <c r="B13684" s="31"/>
      <c r="C13684" s="32" t="str">
        <f aca="false">IF($A13684="","",IF(設定!$B$21="dB",10^($B13684/20),ABS($B13684)))</f>
        <v/>
      </c>
      <c r="D13684" s="32" t="str">
        <f aca="false">IF($A13684="","",$A13684^2)</f>
        <v/>
      </c>
      <c r="E13684" s="32" t="str">
        <f aca="false">IF($A13684="","",IF($C13684&lt;=0,"",1/$C13684^2))</f>
        <v/>
      </c>
      <c r="F13684" s="33" t="n">
        <f aca="false">IF(OR(ROW()-設定!$B$30&lt;2,ROW()+設定!$B$30&gt;13701,N($A13684)&lt;=0,N(INDEX($A$2:$A$13701,MIN(13700,MAX(1,ROW()-1+設定!$B$30))))&lt;=0,$A13684&lt;設定!$B$28,$A13684&gt;設定!$B$29),0,IF(AND($C13684&gt;=MAX(INDEX($C$1:$C$13701,MAX(1,ROW()-設定!$B$24)):INDEX($C$1:$C$13701,MAX(1,ROW()-1))),$C13684&gt;MAX(INDEX($C$1:$C$13701,MIN(13701,ROW()+1)):INDEX($C$1:$C$13701,MIN(13701,ROW()+設定!$B$24))),$C13684&gt;=設定!$B$32,$C13684&gt;=MAX(MIN(INDEX($C$1:$C$13701,MAX(1,ROW()-設定!$B$26)):INDEX($C$1:$C$13701,MAX(1,ROW()-1))),MIN(INDEX($C$1:$C$13701,MIN(13701,ROW()+1)):INDEX($C$1:$C$13701,MIN(13701,ROW()+設定!$B$26))))*10^(設定!$B$27/20)),1,0))</f>
        <v>0</v>
      </c>
      <c r="G13684" s="33" t="n">
        <f aca="false">$G13683+IF($F13684=1,1,0)</f>
        <v>6</v>
      </c>
      <c r="H13684" s="0" t="str">
        <f aca="false">IF($F13684=1,$G13684,"")</f>
        <v/>
      </c>
    </row>
    <row r="13685" customFormat="false" ht="15" hidden="false" customHeight="false" outlineLevel="0" collapsed="false">
      <c r="A13685" s="30"/>
      <c r="B13685" s="31"/>
      <c r="C13685" s="32" t="str">
        <f aca="false">IF($A13685="","",IF(設定!$B$21="dB",10^($B13685/20),ABS($B13685)))</f>
        <v/>
      </c>
      <c r="D13685" s="32" t="str">
        <f aca="false">IF($A13685="","",$A13685^2)</f>
        <v/>
      </c>
      <c r="E13685" s="32" t="str">
        <f aca="false">IF($A13685="","",IF($C13685&lt;=0,"",1/$C13685^2))</f>
        <v/>
      </c>
      <c r="F13685" s="33" t="n">
        <f aca="false">IF(OR(ROW()-設定!$B$30&lt;2,ROW()+設定!$B$30&gt;13701,N($A13685)&lt;=0,N(INDEX($A$2:$A$13701,MIN(13700,MAX(1,ROW()-1+設定!$B$30))))&lt;=0,$A13685&lt;設定!$B$28,$A13685&gt;設定!$B$29),0,IF(AND($C13685&gt;=MAX(INDEX($C$1:$C$13701,MAX(1,ROW()-設定!$B$24)):INDEX($C$1:$C$13701,MAX(1,ROW()-1))),$C13685&gt;MAX(INDEX($C$1:$C$13701,MIN(13701,ROW()+1)):INDEX($C$1:$C$13701,MIN(13701,ROW()+設定!$B$24))),$C13685&gt;=設定!$B$32,$C13685&gt;=MAX(MIN(INDEX($C$1:$C$13701,MAX(1,ROW()-設定!$B$26)):INDEX($C$1:$C$13701,MAX(1,ROW()-1))),MIN(INDEX($C$1:$C$13701,MIN(13701,ROW()+1)):INDEX($C$1:$C$13701,MIN(13701,ROW()+設定!$B$26))))*10^(設定!$B$27/20)),1,0))</f>
        <v>0</v>
      </c>
      <c r="G13685" s="33" t="n">
        <f aca="false">$G13684+IF($F13685=1,1,0)</f>
        <v>6</v>
      </c>
      <c r="H13685" s="0" t="str">
        <f aca="false">IF($F13685=1,$G13685,"")</f>
        <v/>
      </c>
    </row>
    <row r="13686" customFormat="false" ht="15" hidden="false" customHeight="false" outlineLevel="0" collapsed="false">
      <c r="A13686" s="30"/>
      <c r="B13686" s="31"/>
      <c r="C13686" s="32" t="str">
        <f aca="false">IF($A13686="","",IF(設定!$B$21="dB",10^($B13686/20),ABS($B13686)))</f>
        <v/>
      </c>
      <c r="D13686" s="32" t="str">
        <f aca="false">IF($A13686="","",$A13686^2)</f>
        <v/>
      </c>
      <c r="E13686" s="32" t="str">
        <f aca="false">IF($A13686="","",IF($C13686&lt;=0,"",1/$C13686^2))</f>
        <v/>
      </c>
      <c r="F13686" s="33" t="n">
        <f aca="false">IF(OR(ROW()-設定!$B$30&lt;2,ROW()+設定!$B$30&gt;13701,N($A13686)&lt;=0,N(INDEX($A$2:$A$13701,MIN(13700,MAX(1,ROW()-1+設定!$B$30))))&lt;=0,$A13686&lt;設定!$B$28,$A13686&gt;設定!$B$29),0,IF(AND($C13686&gt;=MAX(INDEX($C$1:$C$13701,MAX(1,ROW()-設定!$B$24)):INDEX($C$1:$C$13701,MAX(1,ROW()-1))),$C13686&gt;MAX(INDEX($C$1:$C$13701,MIN(13701,ROW()+1)):INDEX($C$1:$C$13701,MIN(13701,ROW()+設定!$B$24))),$C13686&gt;=設定!$B$32,$C13686&gt;=MAX(MIN(INDEX($C$1:$C$13701,MAX(1,ROW()-設定!$B$26)):INDEX($C$1:$C$13701,MAX(1,ROW()-1))),MIN(INDEX($C$1:$C$13701,MIN(13701,ROW()+1)):INDEX($C$1:$C$13701,MIN(13701,ROW()+設定!$B$26))))*10^(設定!$B$27/20)),1,0))</f>
        <v>0</v>
      </c>
      <c r="G13686" s="33" t="n">
        <f aca="false">$G13685+IF($F13686=1,1,0)</f>
        <v>6</v>
      </c>
      <c r="H13686" s="0" t="str">
        <f aca="false">IF($F13686=1,$G13686,"")</f>
        <v/>
      </c>
    </row>
    <row r="13687" customFormat="false" ht="15" hidden="false" customHeight="false" outlineLevel="0" collapsed="false">
      <c r="A13687" s="30"/>
      <c r="B13687" s="31"/>
      <c r="C13687" s="32" t="str">
        <f aca="false">IF($A13687="","",IF(設定!$B$21="dB",10^($B13687/20),ABS($B13687)))</f>
        <v/>
      </c>
      <c r="D13687" s="32" t="str">
        <f aca="false">IF($A13687="","",$A13687^2)</f>
        <v/>
      </c>
      <c r="E13687" s="32" t="str">
        <f aca="false">IF($A13687="","",IF($C13687&lt;=0,"",1/$C13687^2))</f>
        <v/>
      </c>
      <c r="F13687" s="33" t="n">
        <f aca="false">IF(OR(ROW()-設定!$B$30&lt;2,ROW()+設定!$B$30&gt;13701,N($A13687)&lt;=0,N(INDEX($A$2:$A$13701,MIN(13700,MAX(1,ROW()-1+設定!$B$30))))&lt;=0,$A13687&lt;設定!$B$28,$A13687&gt;設定!$B$29),0,IF(AND($C13687&gt;=MAX(INDEX($C$1:$C$13701,MAX(1,ROW()-設定!$B$24)):INDEX($C$1:$C$13701,MAX(1,ROW()-1))),$C13687&gt;MAX(INDEX($C$1:$C$13701,MIN(13701,ROW()+1)):INDEX($C$1:$C$13701,MIN(13701,ROW()+設定!$B$24))),$C13687&gt;=設定!$B$32,$C13687&gt;=MAX(MIN(INDEX($C$1:$C$13701,MAX(1,ROW()-設定!$B$26)):INDEX($C$1:$C$13701,MAX(1,ROW()-1))),MIN(INDEX($C$1:$C$13701,MIN(13701,ROW()+1)):INDEX($C$1:$C$13701,MIN(13701,ROW()+設定!$B$26))))*10^(設定!$B$27/20)),1,0))</f>
        <v>0</v>
      </c>
      <c r="G13687" s="33" t="n">
        <f aca="false">$G13686+IF($F13687=1,1,0)</f>
        <v>6</v>
      </c>
      <c r="H13687" s="0" t="str">
        <f aca="false">IF($F13687=1,$G13687,"")</f>
        <v/>
      </c>
    </row>
    <row r="13688" customFormat="false" ht="15" hidden="false" customHeight="false" outlineLevel="0" collapsed="false">
      <c r="A13688" s="30"/>
      <c r="B13688" s="31"/>
      <c r="C13688" s="32" t="str">
        <f aca="false">IF($A13688="","",IF(設定!$B$21="dB",10^($B13688/20),ABS($B13688)))</f>
        <v/>
      </c>
      <c r="D13688" s="32" t="str">
        <f aca="false">IF($A13688="","",$A13688^2)</f>
        <v/>
      </c>
      <c r="E13688" s="32" t="str">
        <f aca="false">IF($A13688="","",IF($C13688&lt;=0,"",1/$C13688^2))</f>
        <v/>
      </c>
      <c r="F13688" s="33" t="n">
        <f aca="false">IF(OR(ROW()-設定!$B$30&lt;2,ROW()+設定!$B$30&gt;13701,N($A13688)&lt;=0,N(INDEX($A$2:$A$13701,MIN(13700,MAX(1,ROW()-1+設定!$B$30))))&lt;=0,$A13688&lt;設定!$B$28,$A13688&gt;設定!$B$29),0,IF(AND($C13688&gt;=MAX(INDEX($C$1:$C$13701,MAX(1,ROW()-設定!$B$24)):INDEX($C$1:$C$13701,MAX(1,ROW()-1))),$C13688&gt;MAX(INDEX($C$1:$C$13701,MIN(13701,ROW()+1)):INDEX($C$1:$C$13701,MIN(13701,ROW()+設定!$B$24))),$C13688&gt;=設定!$B$32,$C13688&gt;=MAX(MIN(INDEX($C$1:$C$13701,MAX(1,ROW()-設定!$B$26)):INDEX($C$1:$C$13701,MAX(1,ROW()-1))),MIN(INDEX($C$1:$C$13701,MIN(13701,ROW()+1)):INDEX($C$1:$C$13701,MIN(13701,ROW()+設定!$B$26))))*10^(設定!$B$27/20)),1,0))</f>
        <v>0</v>
      </c>
      <c r="G13688" s="33" t="n">
        <f aca="false">$G13687+IF($F13688=1,1,0)</f>
        <v>6</v>
      </c>
      <c r="H13688" s="0" t="str">
        <f aca="false">IF($F13688=1,$G13688,"")</f>
        <v/>
      </c>
    </row>
    <row r="13689" customFormat="false" ht="15" hidden="false" customHeight="false" outlineLevel="0" collapsed="false">
      <c r="A13689" s="30"/>
      <c r="B13689" s="31"/>
      <c r="C13689" s="32" t="str">
        <f aca="false">IF($A13689="","",IF(設定!$B$21="dB",10^($B13689/20),ABS($B13689)))</f>
        <v/>
      </c>
      <c r="D13689" s="32" t="str">
        <f aca="false">IF($A13689="","",$A13689^2)</f>
        <v/>
      </c>
      <c r="E13689" s="32" t="str">
        <f aca="false">IF($A13689="","",IF($C13689&lt;=0,"",1/$C13689^2))</f>
        <v/>
      </c>
      <c r="F13689" s="33" t="n">
        <f aca="false">IF(OR(ROW()-設定!$B$30&lt;2,ROW()+設定!$B$30&gt;13701,N($A13689)&lt;=0,N(INDEX($A$2:$A$13701,MIN(13700,MAX(1,ROW()-1+設定!$B$30))))&lt;=0,$A13689&lt;設定!$B$28,$A13689&gt;設定!$B$29),0,IF(AND($C13689&gt;=MAX(INDEX($C$1:$C$13701,MAX(1,ROW()-設定!$B$24)):INDEX($C$1:$C$13701,MAX(1,ROW()-1))),$C13689&gt;MAX(INDEX($C$1:$C$13701,MIN(13701,ROW()+1)):INDEX($C$1:$C$13701,MIN(13701,ROW()+設定!$B$24))),$C13689&gt;=設定!$B$32,$C13689&gt;=MAX(MIN(INDEX($C$1:$C$13701,MAX(1,ROW()-設定!$B$26)):INDEX($C$1:$C$13701,MAX(1,ROW()-1))),MIN(INDEX($C$1:$C$13701,MIN(13701,ROW()+1)):INDEX($C$1:$C$13701,MIN(13701,ROW()+設定!$B$26))))*10^(設定!$B$27/20)),1,0))</f>
        <v>0</v>
      </c>
      <c r="G13689" s="33" t="n">
        <f aca="false">$G13688+IF($F13689=1,1,0)</f>
        <v>6</v>
      </c>
      <c r="H13689" s="0" t="str">
        <f aca="false">IF($F13689=1,$G13689,"")</f>
        <v/>
      </c>
    </row>
    <row r="13690" customFormat="false" ht="15" hidden="false" customHeight="false" outlineLevel="0" collapsed="false">
      <c r="A13690" s="30"/>
      <c r="B13690" s="31"/>
      <c r="C13690" s="32" t="str">
        <f aca="false">IF($A13690="","",IF(設定!$B$21="dB",10^($B13690/20),ABS($B13690)))</f>
        <v/>
      </c>
      <c r="D13690" s="32" t="str">
        <f aca="false">IF($A13690="","",$A13690^2)</f>
        <v/>
      </c>
      <c r="E13690" s="32" t="str">
        <f aca="false">IF($A13690="","",IF($C13690&lt;=0,"",1/$C13690^2))</f>
        <v/>
      </c>
      <c r="F13690" s="33" t="n">
        <f aca="false">IF(OR(ROW()-設定!$B$30&lt;2,ROW()+設定!$B$30&gt;13701,N($A13690)&lt;=0,N(INDEX($A$2:$A$13701,MIN(13700,MAX(1,ROW()-1+設定!$B$30))))&lt;=0,$A13690&lt;設定!$B$28,$A13690&gt;設定!$B$29),0,IF(AND($C13690&gt;=MAX(INDEX($C$1:$C$13701,MAX(1,ROW()-設定!$B$24)):INDEX($C$1:$C$13701,MAX(1,ROW()-1))),$C13690&gt;MAX(INDEX($C$1:$C$13701,MIN(13701,ROW()+1)):INDEX($C$1:$C$13701,MIN(13701,ROW()+設定!$B$24))),$C13690&gt;=設定!$B$32,$C13690&gt;=MAX(MIN(INDEX($C$1:$C$13701,MAX(1,ROW()-設定!$B$26)):INDEX($C$1:$C$13701,MAX(1,ROW()-1))),MIN(INDEX($C$1:$C$13701,MIN(13701,ROW()+1)):INDEX($C$1:$C$13701,MIN(13701,ROW()+設定!$B$26))))*10^(設定!$B$27/20)),1,0))</f>
        <v>0</v>
      </c>
      <c r="G13690" s="33" t="n">
        <f aca="false">$G13689+IF($F13690=1,1,0)</f>
        <v>6</v>
      </c>
      <c r="H13690" s="0" t="str">
        <f aca="false">IF($F13690=1,$G13690,"")</f>
        <v/>
      </c>
    </row>
    <row r="13691" customFormat="false" ht="15" hidden="false" customHeight="false" outlineLevel="0" collapsed="false">
      <c r="A13691" s="30"/>
      <c r="B13691" s="31"/>
      <c r="C13691" s="32" t="str">
        <f aca="false">IF($A13691="","",IF(設定!$B$21="dB",10^($B13691/20),ABS($B13691)))</f>
        <v/>
      </c>
      <c r="D13691" s="32" t="str">
        <f aca="false">IF($A13691="","",$A13691^2)</f>
        <v/>
      </c>
      <c r="E13691" s="32" t="str">
        <f aca="false">IF($A13691="","",IF($C13691&lt;=0,"",1/$C13691^2))</f>
        <v/>
      </c>
      <c r="F13691" s="33" t="n">
        <f aca="false">IF(OR(ROW()-設定!$B$30&lt;2,ROW()+設定!$B$30&gt;13701,N($A13691)&lt;=0,N(INDEX($A$2:$A$13701,MIN(13700,MAX(1,ROW()-1+設定!$B$30))))&lt;=0,$A13691&lt;設定!$B$28,$A13691&gt;設定!$B$29),0,IF(AND($C13691&gt;=MAX(INDEX($C$1:$C$13701,MAX(1,ROW()-設定!$B$24)):INDEX($C$1:$C$13701,MAX(1,ROW()-1))),$C13691&gt;MAX(INDEX($C$1:$C$13701,MIN(13701,ROW()+1)):INDEX($C$1:$C$13701,MIN(13701,ROW()+設定!$B$24))),$C13691&gt;=設定!$B$32,$C13691&gt;=MAX(MIN(INDEX($C$1:$C$13701,MAX(1,ROW()-設定!$B$26)):INDEX($C$1:$C$13701,MAX(1,ROW()-1))),MIN(INDEX($C$1:$C$13701,MIN(13701,ROW()+1)):INDEX($C$1:$C$13701,MIN(13701,ROW()+設定!$B$26))))*10^(設定!$B$27/20)),1,0))</f>
        <v>0</v>
      </c>
      <c r="G13691" s="33" t="n">
        <f aca="false">$G13690+IF($F13691=1,1,0)</f>
        <v>6</v>
      </c>
      <c r="H13691" s="0" t="str">
        <f aca="false">IF($F13691=1,$G13691,"")</f>
        <v/>
      </c>
    </row>
    <row r="13692" customFormat="false" ht="15" hidden="false" customHeight="false" outlineLevel="0" collapsed="false">
      <c r="A13692" s="30"/>
      <c r="B13692" s="31"/>
      <c r="C13692" s="32" t="str">
        <f aca="false">IF($A13692="","",IF(設定!$B$21="dB",10^($B13692/20),ABS($B13692)))</f>
        <v/>
      </c>
      <c r="D13692" s="32" t="str">
        <f aca="false">IF($A13692="","",$A13692^2)</f>
        <v/>
      </c>
      <c r="E13692" s="32" t="str">
        <f aca="false">IF($A13692="","",IF($C13692&lt;=0,"",1/$C13692^2))</f>
        <v/>
      </c>
      <c r="F13692" s="33" t="n">
        <f aca="false">IF(OR(ROW()-設定!$B$30&lt;2,ROW()+設定!$B$30&gt;13701,N($A13692)&lt;=0,N(INDEX($A$2:$A$13701,MIN(13700,MAX(1,ROW()-1+設定!$B$30))))&lt;=0,$A13692&lt;設定!$B$28,$A13692&gt;設定!$B$29),0,IF(AND($C13692&gt;=MAX(INDEX($C$1:$C$13701,MAX(1,ROW()-設定!$B$24)):INDEX($C$1:$C$13701,MAX(1,ROW()-1))),$C13692&gt;MAX(INDEX($C$1:$C$13701,MIN(13701,ROW()+1)):INDEX($C$1:$C$13701,MIN(13701,ROW()+設定!$B$24))),$C13692&gt;=設定!$B$32,$C13692&gt;=MAX(MIN(INDEX($C$1:$C$13701,MAX(1,ROW()-設定!$B$26)):INDEX($C$1:$C$13701,MAX(1,ROW()-1))),MIN(INDEX($C$1:$C$13701,MIN(13701,ROW()+1)):INDEX($C$1:$C$13701,MIN(13701,ROW()+設定!$B$26))))*10^(設定!$B$27/20)),1,0))</f>
        <v>0</v>
      </c>
      <c r="G13692" s="33" t="n">
        <f aca="false">$G13691+IF($F13692=1,1,0)</f>
        <v>6</v>
      </c>
      <c r="H13692" s="0" t="str">
        <f aca="false">IF($F13692=1,$G13692,"")</f>
        <v/>
      </c>
    </row>
    <row r="13693" customFormat="false" ht="15" hidden="false" customHeight="false" outlineLevel="0" collapsed="false">
      <c r="A13693" s="30"/>
      <c r="B13693" s="31"/>
      <c r="C13693" s="32" t="str">
        <f aca="false">IF($A13693="","",IF(設定!$B$21="dB",10^($B13693/20),ABS($B13693)))</f>
        <v/>
      </c>
      <c r="D13693" s="32" t="str">
        <f aca="false">IF($A13693="","",$A13693^2)</f>
        <v/>
      </c>
      <c r="E13693" s="32" t="str">
        <f aca="false">IF($A13693="","",IF($C13693&lt;=0,"",1/$C13693^2))</f>
        <v/>
      </c>
      <c r="F13693" s="33" t="n">
        <f aca="false">IF(OR(ROW()-設定!$B$30&lt;2,ROW()+設定!$B$30&gt;13701,N($A13693)&lt;=0,N(INDEX($A$2:$A$13701,MIN(13700,MAX(1,ROW()-1+設定!$B$30))))&lt;=0,$A13693&lt;設定!$B$28,$A13693&gt;設定!$B$29),0,IF(AND($C13693&gt;=MAX(INDEX($C$1:$C$13701,MAX(1,ROW()-設定!$B$24)):INDEX($C$1:$C$13701,MAX(1,ROW()-1))),$C13693&gt;MAX(INDEX($C$1:$C$13701,MIN(13701,ROW()+1)):INDEX($C$1:$C$13701,MIN(13701,ROW()+設定!$B$24))),$C13693&gt;=設定!$B$32,$C13693&gt;=MAX(MIN(INDEX($C$1:$C$13701,MAX(1,ROW()-設定!$B$26)):INDEX($C$1:$C$13701,MAX(1,ROW()-1))),MIN(INDEX($C$1:$C$13701,MIN(13701,ROW()+1)):INDEX($C$1:$C$13701,MIN(13701,ROW()+設定!$B$26))))*10^(設定!$B$27/20)),1,0))</f>
        <v>0</v>
      </c>
      <c r="G13693" s="33" t="n">
        <f aca="false">$G13692+IF($F13693=1,1,0)</f>
        <v>6</v>
      </c>
      <c r="H13693" s="0" t="str">
        <f aca="false">IF($F13693=1,$G13693,"")</f>
        <v/>
      </c>
    </row>
    <row r="13694" customFormat="false" ht="15" hidden="false" customHeight="false" outlineLevel="0" collapsed="false">
      <c r="A13694" s="30"/>
      <c r="B13694" s="31"/>
      <c r="C13694" s="32" t="str">
        <f aca="false">IF($A13694="","",IF(設定!$B$21="dB",10^($B13694/20),ABS($B13694)))</f>
        <v/>
      </c>
      <c r="D13694" s="32" t="str">
        <f aca="false">IF($A13694="","",$A13694^2)</f>
        <v/>
      </c>
      <c r="E13694" s="32" t="str">
        <f aca="false">IF($A13694="","",IF($C13694&lt;=0,"",1/$C13694^2))</f>
        <v/>
      </c>
      <c r="F13694" s="33" t="n">
        <f aca="false">IF(OR(ROW()-設定!$B$30&lt;2,ROW()+設定!$B$30&gt;13701,N($A13694)&lt;=0,N(INDEX($A$2:$A$13701,MIN(13700,MAX(1,ROW()-1+設定!$B$30))))&lt;=0,$A13694&lt;設定!$B$28,$A13694&gt;設定!$B$29),0,IF(AND($C13694&gt;=MAX(INDEX($C$1:$C$13701,MAX(1,ROW()-設定!$B$24)):INDEX($C$1:$C$13701,MAX(1,ROW()-1))),$C13694&gt;MAX(INDEX($C$1:$C$13701,MIN(13701,ROW()+1)):INDEX($C$1:$C$13701,MIN(13701,ROW()+設定!$B$24))),$C13694&gt;=設定!$B$32,$C13694&gt;=MAX(MIN(INDEX($C$1:$C$13701,MAX(1,ROW()-設定!$B$26)):INDEX($C$1:$C$13701,MAX(1,ROW()-1))),MIN(INDEX($C$1:$C$13701,MIN(13701,ROW()+1)):INDEX($C$1:$C$13701,MIN(13701,ROW()+設定!$B$26))))*10^(設定!$B$27/20)),1,0))</f>
        <v>0</v>
      </c>
      <c r="G13694" s="33" t="n">
        <f aca="false">$G13693+IF($F13694=1,1,0)</f>
        <v>6</v>
      </c>
      <c r="H13694" s="0" t="str">
        <f aca="false">IF($F13694=1,$G13694,"")</f>
        <v/>
      </c>
    </row>
    <row r="13695" customFormat="false" ht="15" hidden="false" customHeight="false" outlineLevel="0" collapsed="false">
      <c r="A13695" s="30"/>
      <c r="B13695" s="31"/>
      <c r="C13695" s="32" t="str">
        <f aca="false">IF($A13695="","",IF(設定!$B$21="dB",10^($B13695/20),ABS($B13695)))</f>
        <v/>
      </c>
      <c r="D13695" s="32" t="str">
        <f aca="false">IF($A13695="","",$A13695^2)</f>
        <v/>
      </c>
      <c r="E13695" s="32" t="str">
        <f aca="false">IF($A13695="","",IF($C13695&lt;=0,"",1/$C13695^2))</f>
        <v/>
      </c>
      <c r="F13695" s="33" t="n">
        <f aca="false">IF(OR(ROW()-設定!$B$30&lt;2,ROW()+設定!$B$30&gt;13701,N($A13695)&lt;=0,N(INDEX($A$2:$A$13701,MIN(13700,MAX(1,ROW()-1+設定!$B$30))))&lt;=0,$A13695&lt;設定!$B$28,$A13695&gt;設定!$B$29),0,IF(AND($C13695&gt;=MAX(INDEX($C$1:$C$13701,MAX(1,ROW()-設定!$B$24)):INDEX($C$1:$C$13701,MAX(1,ROW()-1))),$C13695&gt;MAX(INDEX($C$1:$C$13701,MIN(13701,ROW()+1)):INDEX($C$1:$C$13701,MIN(13701,ROW()+設定!$B$24))),$C13695&gt;=設定!$B$32,$C13695&gt;=MAX(MIN(INDEX($C$1:$C$13701,MAX(1,ROW()-設定!$B$26)):INDEX($C$1:$C$13701,MAX(1,ROW()-1))),MIN(INDEX($C$1:$C$13701,MIN(13701,ROW()+1)):INDEX($C$1:$C$13701,MIN(13701,ROW()+設定!$B$26))))*10^(設定!$B$27/20)),1,0))</f>
        <v>0</v>
      </c>
      <c r="G13695" s="33" t="n">
        <f aca="false">$G13694+IF($F13695=1,1,0)</f>
        <v>6</v>
      </c>
      <c r="H13695" s="0" t="str">
        <f aca="false">IF($F13695=1,$G13695,"")</f>
        <v/>
      </c>
    </row>
    <row r="13696" customFormat="false" ht="15" hidden="false" customHeight="false" outlineLevel="0" collapsed="false">
      <c r="A13696" s="30"/>
      <c r="B13696" s="31"/>
      <c r="C13696" s="32" t="str">
        <f aca="false">IF($A13696="","",IF(設定!$B$21="dB",10^($B13696/20),ABS($B13696)))</f>
        <v/>
      </c>
      <c r="D13696" s="32" t="str">
        <f aca="false">IF($A13696="","",$A13696^2)</f>
        <v/>
      </c>
      <c r="E13696" s="32" t="str">
        <f aca="false">IF($A13696="","",IF($C13696&lt;=0,"",1/$C13696^2))</f>
        <v/>
      </c>
      <c r="F13696" s="33" t="n">
        <f aca="false">IF(OR(ROW()-設定!$B$30&lt;2,ROW()+設定!$B$30&gt;13701,N($A13696)&lt;=0,N(INDEX($A$2:$A$13701,MIN(13700,MAX(1,ROW()-1+設定!$B$30))))&lt;=0,$A13696&lt;設定!$B$28,$A13696&gt;設定!$B$29),0,IF(AND($C13696&gt;=MAX(INDEX($C$1:$C$13701,MAX(1,ROW()-設定!$B$24)):INDEX($C$1:$C$13701,MAX(1,ROW()-1))),$C13696&gt;MAX(INDEX($C$1:$C$13701,MIN(13701,ROW()+1)):INDEX($C$1:$C$13701,MIN(13701,ROW()+設定!$B$24))),$C13696&gt;=設定!$B$32,$C13696&gt;=MAX(MIN(INDEX($C$1:$C$13701,MAX(1,ROW()-設定!$B$26)):INDEX($C$1:$C$13701,MAX(1,ROW()-1))),MIN(INDEX($C$1:$C$13701,MIN(13701,ROW()+1)):INDEX($C$1:$C$13701,MIN(13701,ROW()+設定!$B$26))))*10^(設定!$B$27/20)),1,0))</f>
        <v>0</v>
      </c>
      <c r="G13696" s="33" t="n">
        <f aca="false">$G13695+IF($F13696=1,1,0)</f>
        <v>6</v>
      </c>
      <c r="H13696" s="0" t="str">
        <f aca="false">IF($F13696=1,$G13696,"")</f>
        <v/>
      </c>
    </row>
    <row r="13697" customFormat="false" ht="15" hidden="false" customHeight="false" outlineLevel="0" collapsed="false">
      <c r="A13697" s="30"/>
      <c r="B13697" s="31"/>
      <c r="C13697" s="32" t="str">
        <f aca="false">IF($A13697="","",IF(設定!$B$21="dB",10^($B13697/20),ABS($B13697)))</f>
        <v/>
      </c>
      <c r="D13697" s="32" t="str">
        <f aca="false">IF($A13697="","",$A13697^2)</f>
        <v/>
      </c>
      <c r="E13697" s="32" t="str">
        <f aca="false">IF($A13697="","",IF($C13697&lt;=0,"",1/$C13697^2))</f>
        <v/>
      </c>
      <c r="F13697" s="33" t="n">
        <f aca="false">IF(OR(ROW()-設定!$B$30&lt;2,ROW()+設定!$B$30&gt;13701,N($A13697)&lt;=0,N(INDEX($A$2:$A$13701,MIN(13700,MAX(1,ROW()-1+設定!$B$30))))&lt;=0,$A13697&lt;設定!$B$28,$A13697&gt;設定!$B$29),0,IF(AND($C13697&gt;=MAX(INDEX($C$1:$C$13701,MAX(1,ROW()-設定!$B$24)):INDEX($C$1:$C$13701,MAX(1,ROW()-1))),$C13697&gt;MAX(INDEX($C$1:$C$13701,MIN(13701,ROW()+1)):INDEX($C$1:$C$13701,MIN(13701,ROW()+設定!$B$24))),$C13697&gt;=設定!$B$32,$C13697&gt;=MAX(MIN(INDEX($C$1:$C$13701,MAX(1,ROW()-設定!$B$26)):INDEX($C$1:$C$13701,MAX(1,ROW()-1))),MIN(INDEX($C$1:$C$13701,MIN(13701,ROW()+1)):INDEX($C$1:$C$13701,MIN(13701,ROW()+設定!$B$26))))*10^(設定!$B$27/20)),1,0))</f>
        <v>0</v>
      </c>
      <c r="G13697" s="33" t="n">
        <f aca="false">$G13696+IF($F13697=1,1,0)</f>
        <v>6</v>
      </c>
      <c r="H13697" s="0" t="str">
        <f aca="false">IF($F13697=1,$G13697,"")</f>
        <v/>
      </c>
    </row>
    <row r="13698" customFormat="false" ht="15" hidden="false" customHeight="false" outlineLevel="0" collapsed="false">
      <c r="A13698" s="30"/>
      <c r="B13698" s="31"/>
      <c r="C13698" s="32" t="str">
        <f aca="false">IF($A13698="","",IF(設定!$B$21="dB",10^($B13698/20),ABS($B13698)))</f>
        <v/>
      </c>
      <c r="D13698" s="32" t="str">
        <f aca="false">IF($A13698="","",$A13698^2)</f>
        <v/>
      </c>
      <c r="E13698" s="32" t="str">
        <f aca="false">IF($A13698="","",IF($C13698&lt;=0,"",1/$C13698^2))</f>
        <v/>
      </c>
      <c r="F13698" s="33" t="n">
        <f aca="false">IF(OR(ROW()-設定!$B$30&lt;2,ROW()+設定!$B$30&gt;13701,N($A13698)&lt;=0,N(INDEX($A$2:$A$13701,MIN(13700,MAX(1,ROW()-1+設定!$B$30))))&lt;=0,$A13698&lt;設定!$B$28,$A13698&gt;設定!$B$29),0,IF(AND($C13698&gt;=MAX(INDEX($C$1:$C$13701,MAX(1,ROW()-設定!$B$24)):INDEX($C$1:$C$13701,MAX(1,ROW()-1))),$C13698&gt;MAX(INDEX($C$1:$C$13701,MIN(13701,ROW()+1)):INDEX($C$1:$C$13701,MIN(13701,ROW()+設定!$B$24))),$C13698&gt;=設定!$B$32,$C13698&gt;=MAX(MIN(INDEX($C$1:$C$13701,MAX(1,ROW()-設定!$B$26)):INDEX($C$1:$C$13701,MAX(1,ROW()-1))),MIN(INDEX($C$1:$C$13701,MIN(13701,ROW()+1)):INDEX($C$1:$C$13701,MIN(13701,ROW()+設定!$B$26))))*10^(設定!$B$27/20)),1,0))</f>
        <v>0</v>
      </c>
      <c r="G13698" s="33" t="n">
        <f aca="false">$G13697+IF($F13698=1,1,0)</f>
        <v>6</v>
      </c>
      <c r="H13698" s="0" t="str">
        <f aca="false">IF($F13698=1,$G13698,"")</f>
        <v/>
      </c>
    </row>
    <row r="13699" customFormat="false" ht="15" hidden="false" customHeight="false" outlineLevel="0" collapsed="false">
      <c r="A13699" s="30"/>
      <c r="B13699" s="31"/>
      <c r="C13699" s="32" t="str">
        <f aca="false">IF($A13699="","",IF(設定!$B$21="dB",10^($B13699/20),ABS($B13699)))</f>
        <v/>
      </c>
      <c r="D13699" s="32" t="str">
        <f aca="false">IF($A13699="","",$A13699^2)</f>
        <v/>
      </c>
      <c r="E13699" s="32" t="str">
        <f aca="false">IF($A13699="","",IF($C13699&lt;=0,"",1/$C13699^2))</f>
        <v/>
      </c>
      <c r="F13699" s="33" t="n">
        <f aca="false">IF(OR(ROW()-設定!$B$30&lt;2,ROW()+設定!$B$30&gt;13701,N($A13699)&lt;=0,N(INDEX($A$2:$A$13701,MIN(13700,MAX(1,ROW()-1+設定!$B$30))))&lt;=0,$A13699&lt;設定!$B$28,$A13699&gt;設定!$B$29),0,IF(AND($C13699&gt;=MAX(INDEX($C$1:$C$13701,MAX(1,ROW()-設定!$B$24)):INDEX($C$1:$C$13701,MAX(1,ROW()-1))),$C13699&gt;MAX(INDEX($C$1:$C$13701,MIN(13701,ROW()+1)):INDEX($C$1:$C$13701,MIN(13701,ROW()+設定!$B$24))),$C13699&gt;=設定!$B$32,$C13699&gt;=MAX(MIN(INDEX($C$1:$C$13701,MAX(1,ROW()-設定!$B$26)):INDEX($C$1:$C$13701,MAX(1,ROW()-1))),MIN(INDEX($C$1:$C$13701,MIN(13701,ROW()+1)):INDEX($C$1:$C$13701,MIN(13701,ROW()+設定!$B$26))))*10^(設定!$B$27/20)),1,0))</f>
        <v>0</v>
      </c>
      <c r="G13699" s="33" t="n">
        <f aca="false">$G13698+IF($F13699=1,1,0)</f>
        <v>6</v>
      </c>
      <c r="H13699" s="0" t="str">
        <f aca="false">IF($F13699=1,$G13699,"")</f>
        <v/>
      </c>
    </row>
    <row r="13700" customFormat="false" ht="15" hidden="false" customHeight="false" outlineLevel="0" collapsed="false">
      <c r="A13700" s="30"/>
      <c r="B13700" s="31"/>
      <c r="C13700" s="32" t="str">
        <f aca="false">IF($A13700="","",IF(設定!$B$21="dB",10^($B13700/20),ABS($B13700)))</f>
        <v/>
      </c>
      <c r="D13700" s="32" t="str">
        <f aca="false">IF($A13700="","",$A13700^2)</f>
        <v/>
      </c>
      <c r="E13700" s="32" t="str">
        <f aca="false">IF($A13700="","",IF($C13700&lt;=0,"",1/$C13700^2))</f>
        <v/>
      </c>
      <c r="F13700" s="33" t="n">
        <f aca="false">IF(OR(ROW()-設定!$B$30&lt;2,ROW()+設定!$B$30&gt;13701,N($A13700)&lt;=0,N(INDEX($A$2:$A$13701,MIN(13700,MAX(1,ROW()-1+設定!$B$30))))&lt;=0,$A13700&lt;設定!$B$28,$A13700&gt;設定!$B$29),0,IF(AND($C13700&gt;=MAX(INDEX($C$1:$C$13701,MAX(1,ROW()-設定!$B$24)):INDEX($C$1:$C$13701,MAX(1,ROW()-1))),$C13700&gt;MAX(INDEX($C$1:$C$13701,MIN(13701,ROW()+1)):INDEX($C$1:$C$13701,MIN(13701,ROW()+設定!$B$24))),$C13700&gt;=設定!$B$32,$C13700&gt;=MAX(MIN(INDEX($C$1:$C$13701,MAX(1,ROW()-設定!$B$26)):INDEX($C$1:$C$13701,MAX(1,ROW()-1))),MIN(INDEX($C$1:$C$13701,MIN(13701,ROW()+1)):INDEX($C$1:$C$13701,MIN(13701,ROW()+設定!$B$26))))*10^(設定!$B$27/20)),1,0))</f>
        <v>0</v>
      </c>
      <c r="G13700" s="33" t="n">
        <f aca="false">$G13699+IF($F13700=1,1,0)</f>
        <v>6</v>
      </c>
      <c r="H13700" s="0" t="str">
        <f aca="false">IF($F13700=1,$G13700,"")</f>
        <v/>
      </c>
    </row>
    <row r="13701" customFormat="false" ht="15" hidden="false" customHeight="false" outlineLevel="0" collapsed="false">
      <c r="A13701" s="30"/>
      <c r="B13701" s="31"/>
      <c r="C13701" s="32" t="str">
        <f aca="false">IF($A13701="","",IF(設定!$B$21="dB",10^($B13701/20),ABS($B13701)))</f>
        <v/>
      </c>
      <c r="D13701" s="32" t="str">
        <f aca="false">IF($A13701="","",$A13701^2)</f>
        <v/>
      </c>
      <c r="E13701" s="32" t="str">
        <f aca="false">IF($A13701="","",IF($C13701&lt;=0,"",1/$C13701^2))</f>
        <v/>
      </c>
      <c r="F13701" s="33" t="n">
        <f aca="false">IF(OR(ROW()-設定!$B$30&lt;2,ROW()+設定!$B$30&gt;13701,N($A13701)&lt;=0,N(INDEX($A$2:$A$13701,MIN(13700,MAX(1,ROW()-1+設定!$B$30))))&lt;=0,$A13701&lt;設定!$B$28,$A13701&gt;設定!$B$29),0,IF(AND($C13701&gt;=MAX(INDEX($C$1:$C$13701,MAX(1,ROW()-設定!$B$24)):INDEX($C$1:$C$13701,MAX(1,ROW()-1))),$C13701&gt;MAX(INDEX($C$1:$C$13701,MIN(13701,ROW()+1)):INDEX($C$1:$C$13701,MIN(13701,ROW()+設定!$B$24))),$C13701&gt;=設定!$B$32,$C13701&gt;=MAX(MIN(INDEX($C$1:$C$13701,MAX(1,ROW()-設定!$B$26)):INDEX($C$1:$C$13701,MAX(1,ROW()-1))),MIN(INDEX($C$1:$C$13701,MIN(13701,ROW()+1)):INDEX($C$1:$C$13701,MIN(13701,ROW()+設定!$B$26))))*10^(設定!$B$27/20)),1,0))</f>
        <v>0</v>
      </c>
      <c r="G13701" s="33" t="n">
        <f aca="false">$G13700+IF($F13701=1,1,0)</f>
        <v>6</v>
      </c>
      <c r="H13701" s="0" t="str">
        <f aca="false">IF($F13701=1,$G13701,"")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A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8" min="6" style="0" width="7"/>
    <col collapsed="false" customWidth="true" hidden="false" outlineLevel="0" max="11" min="9" style="0" width="11"/>
    <col collapsed="false" customWidth="true" hidden="false" outlineLevel="0" max="13" min="12" style="0" width="9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9" min="17" style="0" width="7"/>
    <col collapsed="false" customWidth="true" hidden="false" outlineLevel="0" max="22" min="20" style="0" width="11"/>
    <col collapsed="false" customWidth="true" hidden="false" outlineLevel="0" max="24" min="23" style="0" width="9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3"/>
    <col collapsed="false" customWidth="true" hidden="false" outlineLevel="0" max="29" min="29" style="0" width="10"/>
    <col collapsed="false" customWidth="true" hidden="false" outlineLevel="0" max="30" min="30" style="0" width="11"/>
    <col collapsed="false" customWidth="true" hidden="false" outlineLevel="0" max="31" min="31" style="0" width="13"/>
    <col collapsed="false" customWidth="true" hidden="false" outlineLevel="0" max="32" min="32" style="0" width="10"/>
  </cols>
  <sheetData>
    <row r="1" customFormat="false" ht="20.1" hidden="false" customHeight="false" outlineLevel="0" collapsed="false">
      <c r="A1" s="34" t="s">
        <v>105</v>
      </c>
    </row>
    <row r="2" customFormat="false" ht="15" hidden="false" customHeight="false" outlineLevel="0" collapsed="false">
      <c r="A2" s="35" t="s">
        <v>106</v>
      </c>
    </row>
    <row r="4" customFormat="false" ht="33.75" hidden="false" customHeight="true" outlineLevel="0" collapsed="false">
      <c r="A4" s="36" t="s">
        <v>107</v>
      </c>
      <c r="B4" s="36" t="s">
        <v>108</v>
      </c>
      <c r="C4" s="36" t="s">
        <v>109</v>
      </c>
      <c r="D4" s="36" t="s">
        <v>110</v>
      </c>
      <c r="E4" s="37" t="s">
        <v>111</v>
      </c>
      <c r="F4" s="36" t="s">
        <v>112</v>
      </c>
      <c r="G4" s="36" t="s">
        <v>113</v>
      </c>
      <c r="H4" s="36" t="s">
        <v>114</v>
      </c>
      <c r="I4" s="37" t="s">
        <v>115</v>
      </c>
      <c r="J4" s="37" t="s">
        <v>116</v>
      </c>
      <c r="K4" s="37" t="s">
        <v>117</v>
      </c>
      <c r="L4" s="37" t="s">
        <v>118</v>
      </c>
      <c r="M4" s="37" t="s">
        <v>119</v>
      </c>
      <c r="N4" s="37" t="s">
        <v>120</v>
      </c>
      <c r="O4" s="37" t="s">
        <v>121</v>
      </c>
      <c r="P4" s="36" t="s">
        <v>122</v>
      </c>
      <c r="Q4" s="36" t="s">
        <v>123</v>
      </c>
      <c r="R4" s="36" t="s">
        <v>124</v>
      </c>
      <c r="S4" s="36" t="s">
        <v>125</v>
      </c>
      <c r="T4" s="37" t="s">
        <v>126</v>
      </c>
      <c r="U4" s="37" t="s">
        <v>127</v>
      </c>
      <c r="V4" s="37" t="s">
        <v>128</v>
      </c>
      <c r="W4" s="37" t="s">
        <v>129</v>
      </c>
      <c r="X4" s="37" t="s">
        <v>130</v>
      </c>
      <c r="Y4" s="38" t="s">
        <v>131</v>
      </c>
      <c r="Z4" s="37" t="s">
        <v>132</v>
      </c>
      <c r="AA4" s="37" t="s">
        <v>133</v>
      </c>
      <c r="AB4" s="38" t="s">
        <v>134</v>
      </c>
      <c r="AC4" s="37" t="s">
        <v>135</v>
      </c>
      <c r="AD4" s="36" t="s">
        <v>136</v>
      </c>
      <c r="AE4" s="36" t="s">
        <v>137</v>
      </c>
      <c r="AF4" s="36" t="s">
        <v>95</v>
      </c>
    </row>
    <row r="5" customFormat="false" ht="15" hidden="false" customHeight="false" outlineLevel="0" collapsed="false">
      <c r="A5" s="39" t="n">
        <v>1</v>
      </c>
      <c r="B5" s="39" t="n">
        <f aca="false">IFERROR(MATCH($A5,データ!$H$2:$H$13701,0),"")</f>
        <v>2641</v>
      </c>
      <c r="C5" s="40" t="n">
        <f aca="false">IF($B5="","",INDEX(データ!$A$2:$A$13701,$B5))</f>
        <v>412.5</v>
      </c>
      <c r="D5" s="41" t="n">
        <f aca="false">IF($B5="","",INDEX(データ!$B$2:$B$13701,$B5))</f>
        <v>47.2841</v>
      </c>
      <c r="E5" s="42" t="n">
        <f aca="false">IF($B5="","",INDEX(データ!$C$2:$C$13701,$B5))</f>
        <v>231.315641160791</v>
      </c>
      <c r="F5" s="43" t="n">
        <f aca="false">IF($B5="","",MAX(1,$B5-設定!$B$36))</f>
        <v>2616</v>
      </c>
      <c r="G5" s="43" t="n">
        <f aca="false">IF($B5="","",MIN(設定!$B$38,$B5+設定!$B$36))</f>
        <v>2666</v>
      </c>
      <c r="H5" s="43" t="n">
        <f aca="false">IF($B5="","",$G5-$F5+1)</f>
        <v>51</v>
      </c>
      <c r="I5" s="44" t="n">
        <f aca="false">IFERROR(INDEX(LINEST(INDEX(データ!$E$2:$E$13701,$F5):INDEX(データ!$E$2:$E$13701,$G5),(INDEX(データ!$D$2:$D$13701,$F5):INDEX(データ!$D$2:$D$13701,$G5)/$C5^2)^{1,2},TRUE(),TRUE()),1,1),"")</f>
        <v>1.01969685022793</v>
      </c>
      <c r="J5" s="44" t="n">
        <f aca="false">IFERROR(INDEX(LINEST(INDEX(データ!$E$2:$E$13701,$F5):INDEX(データ!$E$2:$E$13701,$G5),(INDEX(データ!$D$2:$D$13701,$F5):INDEX(データ!$D$2:$D$13701,$G5)/$C5^2)^{1,2},TRUE(),TRUE()),1,2),"")</f>
        <v>-2.03753263261115</v>
      </c>
      <c r="K5" s="44" t="n">
        <f aca="false">IFERROR(INDEX(LINEST(INDEX(データ!$E$2:$E$13701,$F5):INDEX(データ!$E$2:$E$13701,$G5),(INDEX(データ!$D$2:$D$13701,$F5):INDEX(データ!$D$2:$D$13701,$G5)/$C5^2)^{1,2},TRUE(),TRUE()),1,3),"")</f>
        <v>1.01785354548534</v>
      </c>
      <c r="L5" s="45" t="n">
        <f aca="false">IFERROR(INDEX(LINEST(INDEX(データ!$E$2:$E$13701,$F5):INDEX(データ!$E$2:$E$13701,$G5),(INDEX(データ!$D$2:$D$13701,$F5):INDEX(データ!$D$2:$D$13701,$G5)/$C5^2)^{1,2},TRUE(),TRUE()),3,1),"")</f>
        <v>0.993811485220318</v>
      </c>
      <c r="M5" s="46" t="n">
        <f aca="false">IF($I5="","",-$J5/(2*$I5))</f>
        <v>0.999087440623013</v>
      </c>
      <c r="N5" s="45" t="n">
        <f aca="false">IF($M5="","",IF($M5&lt;=0,"",$C5*SQRT($M5)))</f>
        <v>412.311741669467</v>
      </c>
      <c r="O5" s="47" t="n">
        <f aca="false">IF($M5="","",IFERROR(SQRT(MAX(0,$K5/($I5*$M5^2)-1)),""))</f>
        <v>0.00407646094543241</v>
      </c>
      <c r="P5" s="43" t="n">
        <f aca="false">IF(OR($O5="",$N5=""),"",MAX(6,MIN(400,ROUND(設定!$B$37*$O5*$N5/設定!$B$11,0))))</f>
        <v>16</v>
      </c>
      <c r="Q5" s="43" t="n">
        <f aca="false">IF($P5="","",MAX(1,$B5-$P5))</f>
        <v>2625</v>
      </c>
      <c r="R5" s="43" t="n">
        <f aca="false">IF($P5="","",MIN(設定!$B$38,$B5+$P5))</f>
        <v>2657</v>
      </c>
      <c r="S5" s="43" t="n">
        <f aca="false">IF($P5="","",$R5-$Q5+1)</f>
        <v>33</v>
      </c>
      <c r="T5" s="44" t="n">
        <f aca="false">IFERROR(INDEX(LINEST(INDEX(データ!$E$2:$E$13701,$Q5):INDEX(データ!$E$2:$E$13701,$R5),(INDEX(データ!$D$2:$D$13701,$Q5):INDEX(データ!$D$2:$D$13701,$R5)/$C5^2)^{1,2},TRUE(),TRUE()),1,1),"")</f>
        <v>1.00078800022764</v>
      </c>
      <c r="U5" s="44" t="n">
        <f aca="false">IFERROR(INDEX(LINEST(INDEX(データ!$E$2:$E$13701,$Q5):INDEX(データ!$E$2:$E$13701,$R5),(INDEX(データ!$D$2:$D$13701,$Q5):INDEX(データ!$D$2:$D$13701,$R5)/$C5^2)^{1,2},TRUE(),TRUE()),1,2),"")</f>
        <v>-2.00070855316802</v>
      </c>
      <c r="V5" s="44" t="n">
        <f aca="false">IFERROR(INDEX(LINEST(INDEX(データ!$E$2:$E$13701,$Q5):INDEX(データ!$E$2:$E$13701,$R5),(INDEX(データ!$D$2:$D$13701,$Q5):INDEX(データ!$D$2:$D$13701,$R5)/$C5^2)^{1,2},TRUE(),TRUE()),1,3),"")</f>
        <v>0.999939312554835</v>
      </c>
      <c r="W5" s="45" t="n">
        <f aca="false">IFERROR(INDEX(LINEST(INDEX(データ!$E$2:$E$13701,$Q5):INDEX(データ!$E$2:$E$13701,$R5),(INDEX(データ!$D$2:$D$13701,$Q5):INDEX(データ!$D$2:$D$13701,$R5)/$C5^2)^{1,2},TRUE(),TRUE()),3,1),"")</f>
        <v>0.996636549508414</v>
      </c>
      <c r="X5" s="46" t="n">
        <f aca="false">IF($T5="","",-$U5/(2*$T5))</f>
        <v>0.999566617861593</v>
      </c>
      <c r="Y5" s="48" t="n">
        <f aca="false">IF($X5="","",IF($X5&lt;=0,"",$C5*SQRT($X5)))</f>
        <v>412.410605247382</v>
      </c>
      <c r="Z5" s="47" t="n">
        <f aca="false">IF($X5="","",IFERROR(SQRT(MAX(0,$V5/($T5*$X5^2)-1)),""))</f>
        <v>0.00430965410048996</v>
      </c>
      <c r="AA5" s="47" t="n">
        <f aca="false">IF($Y5="","",1/(PI()*$Y5*設定!$B$17))</f>
        <v>0.000361279506280855</v>
      </c>
      <c r="AB5" s="49" t="n">
        <f aca="false">IF(OR($Z5="",$AA5=""),"",$Z5-$AA5)</f>
        <v>0.00394837459420911</v>
      </c>
      <c r="AC5" s="50" t="n">
        <f aca="false">IF($AB5="","",IF($AB5&lt;=0,"",1/$AB5))</f>
        <v>253.268775831617</v>
      </c>
      <c r="AD5" s="47" t="n">
        <f aca="false">IF($AB5="","",$AB5/2)</f>
        <v>0.00197418729710455</v>
      </c>
      <c r="AE5" s="47" t="n">
        <f aca="false">IF($S5="","",IFERROR(SUMPRODUCT(ISNUMBER(INDEX(データ!$C$2:$C$13701,$Q5):INDEX(データ!$C$2:$C$13701,$R5))*(INDEX(データ!$C$2:$C$13701,$Q5):INDEX(データ!$C$2:$C$13701,$R5)&gt;=$E5/SQRT(2)))*設定!$B$11/$Y5-$AA5,""))</f>
        <v>0.00380629033341573</v>
      </c>
      <c r="AF5" s="51" t="str">
        <f aca="false">IF($AB5="","",IF(AND($W5&gt;=0.9,$AB5&gt;0,$S5&gt;=10,$Z5&gt;$AA5*1.05),"OK","要確認"))</f>
        <v>OK</v>
      </c>
    </row>
    <row r="6" customFormat="false" ht="15" hidden="false" customHeight="false" outlineLevel="0" collapsed="false">
      <c r="A6" s="39" t="n">
        <v>2</v>
      </c>
      <c r="B6" s="39" t="n">
        <f aca="false">IFERROR(MATCH($A6,データ!$H$2:$H$13701,0),"")</f>
        <v>4020</v>
      </c>
      <c r="C6" s="40" t="n">
        <f aca="false">IF($B6="","",INDEX(データ!$A$2:$A$13701,$B6))</f>
        <v>627.96875</v>
      </c>
      <c r="D6" s="41" t="n">
        <f aca="false">IF($B6="","",INDEX(データ!$B$2:$B$13701,$B6))</f>
        <v>45.6776</v>
      </c>
      <c r="E6" s="42" t="n">
        <f aca="false">IF($B6="","",INDEX(データ!$C$2:$C$13701,$B6))</f>
        <v>192.256043243317</v>
      </c>
      <c r="F6" s="43" t="n">
        <f aca="false">IF($B6="","",MAX(1,$B6-設定!$B$36))</f>
        <v>3995</v>
      </c>
      <c r="G6" s="43" t="n">
        <f aca="false">IF($B6="","",MIN(設定!$B$38,$B6+設定!$B$36))</f>
        <v>4045</v>
      </c>
      <c r="H6" s="43" t="n">
        <f aca="false">IF($B6="","",$G6-$F6+1)</f>
        <v>51</v>
      </c>
      <c r="I6" s="44" t="n">
        <f aca="false">IFERROR(INDEX(LINEST(INDEX(データ!$E$2:$E$13701,$F6):INDEX(データ!$E$2:$E$13701,$G6),(INDEX(データ!$D$2:$D$13701,$F6):INDEX(データ!$D$2:$D$13701,$G6)/$C6^2)^{1,2},TRUE(),TRUE()),1,1),"")</f>
        <v>1.92140508333875</v>
      </c>
      <c r="J6" s="44" t="n">
        <f aca="false">IFERROR(INDEX(LINEST(INDEX(データ!$E$2:$E$13701,$F6):INDEX(データ!$E$2:$E$13701,$G6),(INDEX(データ!$D$2:$D$13701,$F6):INDEX(データ!$D$2:$D$13701,$G6)/$C6^2)^{1,2},TRUE(),TRUE()),1,2),"")</f>
        <v>-3.84274765020908</v>
      </c>
      <c r="K6" s="44" t="n">
        <f aca="false">IFERROR(INDEX(LINEST(INDEX(データ!$E$2:$E$13701,$F6):INDEX(データ!$E$2:$E$13701,$G6),(INDEX(データ!$D$2:$D$13701,$F6):INDEX(データ!$D$2:$D$13701,$G6)/$C6^2)^{1,2},TRUE(),TRUE()),1,3),"")</f>
        <v>1.92136976784383</v>
      </c>
      <c r="L6" s="45" t="n">
        <f aca="false">IFERROR(INDEX(LINEST(INDEX(データ!$E$2:$E$13701,$F6):INDEX(データ!$E$2:$E$13701,$G6),(INDEX(データ!$D$2:$D$13701,$F6):INDEX(データ!$D$2:$D$13701,$G6)/$C6^2)^{1,2},TRUE(),TRUE()),3,1),"")</f>
        <v>0.996473776086852</v>
      </c>
      <c r="M6" s="46" t="n">
        <f aca="false">IF($I6="","",-$J6/(2*$I6))</f>
        <v>0.999983731575146</v>
      </c>
      <c r="N6" s="45" t="n">
        <f aca="false">IF($M6="","",IF($M6&lt;=0,"",$C6*SQRT($M6)))</f>
        <v>627.963641948015</v>
      </c>
      <c r="O6" s="47" t="n">
        <f aca="false">IF($M6="","",IFERROR(SQRT(MAX(0,$K6/($I6*$M6^2)-1)),""))</f>
        <v>0.00376258016543951</v>
      </c>
      <c r="P6" s="43" t="n">
        <f aca="false">IF(OR($O6="",$N6=""),"",MAX(6,MIN(400,ROUND(設定!$B$37*$O6*$N6/設定!$B$11,0))))</f>
        <v>23</v>
      </c>
      <c r="Q6" s="43" t="n">
        <f aca="false">IF($P6="","",MAX(1,$B6-$P6))</f>
        <v>3997</v>
      </c>
      <c r="R6" s="43" t="n">
        <f aca="false">IF($P6="","",MIN(設定!$B$38,$B6+$P6))</f>
        <v>4043</v>
      </c>
      <c r="S6" s="43" t="n">
        <f aca="false">IF($P6="","",$R6-$Q6+1)</f>
        <v>47</v>
      </c>
      <c r="T6" s="44" t="n">
        <f aca="false">IFERROR(INDEX(LINEST(INDEX(データ!$E$2:$E$13701,$Q6):INDEX(データ!$E$2:$E$13701,$R6),(INDEX(データ!$D$2:$D$13701,$Q6):INDEX(データ!$D$2:$D$13701,$R6)/$C6^2)^{1,2},TRUE(),TRUE()),1,1),"")</f>
        <v>1.92837528095557</v>
      </c>
      <c r="U6" s="44" t="n">
        <f aca="false">IFERROR(INDEX(LINEST(INDEX(データ!$E$2:$E$13701,$Q6):INDEX(データ!$E$2:$E$13701,$R6),(INDEX(データ!$D$2:$D$13701,$Q6):INDEX(データ!$D$2:$D$13701,$R6)/$C6^2)^{1,2},TRUE(),TRUE()),1,2),"")</f>
        <v>-3.85694218403418</v>
      </c>
      <c r="V6" s="44" t="n">
        <f aca="false">IFERROR(INDEX(LINEST(INDEX(データ!$E$2:$E$13701,$Q6):INDEX(データ!$E$2:$E$13701,$R6),(INDEX(データ!$D$2:$D$13701,$Q6):INDEX(データ!$D$2:$D$13701,$R6)/$C6^2)^{1,2},TRUE(),TRUE()),1,3),"")</f>
        <v>1.92859391946163</v>
      </c>
      <c r="W6" s="45" t="n">
        <f aca="false">IFERROR(INDEX(LINEST(INDEX(データ!$E$2:$E$13701,$Q6):INDEX(データ!$E$2:$E$13701,$R6),(INDEX(データ!$D$2:$D$13701,$Q6):INDEX(データ!$D$2:$D$13701,$R6)/$C6^2)^{1,2},TRUE(),TRUE()),3,1),"")</f>
        <v>0.997092119980939</v>
      </c>
      <c r="X6" s="46" t="n">
        <f aca="false">IF($T6="","",-$U6/(2*$T6))</f>
        <v>1.00004968486294</v>
      </c>
      <c r="Y6" s="48" t="n">
        <f aca="false">IF($X6="","",IF($X6&lt;=0,"",$C6*SQRT($X6)))</f>
        <v>627.984350076866</v>
      </c>
      <c r="Z6" s="47" t="n">
        <f aca="false">IF($X6="","",IFERROR(SQRT(MAX(0,$V6/($T6*$X6^2)-1)),""))</f>
        <v>0.00374246701964999</v>
      </c>
      <c r="AA6" s="47" t="n">
        <f aca="false">IF($Y6="","",1/(PI()*$Y6*設定!$B$17))</f>
        <v>0.000237259893229067</v>
      </c>
      <c r="AB6" s="49" t="n">
        <f aca="false">IF(OR($Z6="",$AA6=""),"",$Z6-$AA6)</f>
        <v>0.00350520712642093</v>
      </c>
      <c r="AC6" s="50" t="n">
        <f aca="false">IF($AB6="","",IF($AB6&lt;=0,"",1/$AB6))</f>
        <v>285.289845630627</v>
      </c>
      <c r="AD6" s="47" t="n">
        <f aca="false">IF($AB6="","",$AB6/2)</f>
        <v>0.00175260356321046</v>
      </c>
      <c r="AE6" s="47" t="n">
        <f aca="false">IF($S6="","",IFERROR(SUMPRODUCT(ISNUMBER(INDEX(データ!$C$2:$C$13701,$Q6):INDEX(データ!$C$2:$C$13701,$R6))*(INDEX(データ!$C$2:$C$13701,$Q6):INDEX(データ!$C$2:$C$13701,$R6)&gt;=$E6/SQRT(2)))*設定!$B$11/$Y6-$AA6,""))</f>
        <v>0.00349491910090211</v>
      </c>
      <c r="AF6" s="51" t="str">
        <f aca="false">IF($AB6="","",IF(AND($W6&gt;=0.9,$AB6&gt;0,$S6&gt;=10,$Z6&gt;$AA6*1.05),"OK","要確認"))</f>
        <v>OK</v>
      </c>
    </row>
    <row r="7" customFormat="false" ht="15" hidden="false" customHeight="false" outlineLevel="0" collapsed="false">
      <c r="A7" s="39" t="n">
        <v>3</v>
      </c>
      <c r="B7" s="39" t="n">
        <f aca="false">IFERROR(MATCH($A7,データ!$H$2:$H$13701,0),"")</f>
        <v>5792</v>
      </c>
      <c r="C7" s="40" t="n">
        <f aca="false">IF($B7="","",INDEX(データ!$A$2:$A$13701,$B7))</f>
        <v>904.84375</v>
      </c>
      <c r="D7" s="41" t="n">
        <f aca="false">IF($B7="","",INDEX(データ!$B$2:$B$13701,$B7))</f>
        <v>44.7847</v>
      </c>
      <c r="E7" s="42" t="n">
        <f aca="false">IF($B7="","",INDEX(データ!$C$2:$C$13701,$B7))</f>
        <v>173.474242596777</v>
      </c>
      <c r="F7" s="43" t="n">
        <f aca="false">IF($B7="","",MAX(1,$B7-設定!$B$36))</f>
        <v>5767</v>
      </c>
      <c r="G7" s="43" t="n">
        <f aca="false">IF($B7="","",MIN(設定!$B$38,$B7+設定!$B$36))</f>
        <v>5817</v>
      </c>
      <c r="H7" s="43" t="n">
        <f aca="false">IF($B7="","",$G7-$F7+1)</f>
        <v>51</v>
      </c>
      <c r="I7" s="44" t="n">
        <f aca="false">IFERROR(INDEX(LINEST(INDEX(データ!$E$2:$E$13701,$F7):INDEX(データ!$E$2:$E$13701,$G7),(INDEX(データ!$D$2:$D$13701,$F7):INDEX(データ!$D$2:$D$13701,$G7)/$C7^2)^{1,2},TRUE(),TRUE()),1,1),"")</f>
        <v>3.31071537135564</v>
      </c>
      <c r="J7" s="44" t="n">
        <f aca="false">IFERROR(INDEX(LINEST(INDEX(データ!$E$2:$E$13701,$F7):INDEX(データ!$E$2:$E$13701,$G7),(INDEX(データ!$D$2:$D$13701,$F7):INDEX(データ!$D$2:$D$13701,$G7)/$C7^2)^{1,2},TRUE(),TRUE()),1,2),"")</f>
        <v>-6.62170232339451</v>
      </c>
      <c r="K7" s="44" t="n">
        <f aca="false">IFERROR(INDEX(LINEST(INDEX(データ!$E$2:$E$13701,$F7):INDEX(データ!$E$2:$E$13701,$G7),(INDEX(データ!$D$2:$D$13701,$F7):INDEX(データ!$D$2:$D$13701,$G7)/$C7^2)^{1,2},TRUE(),TRUE()),1,3),"")</f>
        <v>3.31101974008746</v>
      </c>
      <c r="L7" s="45" t="n">
        <f aca="false">IFERROR(INDEX(LINEST(INDEX(データ!$E$2:$E$13701,$F7):INDEX(データ!$E$2:$E$13701,$G7),(INDEX(データ!$D$2:$D$13701,$F7):INDEX(データ!$D$2:$D$13701,$G7)/$C7^2)^{1,2},TRUE(),TRUE()),3,1),"")</f>
        <v>0.995570984280501</v>
      </c>
      <c r="M7" s="46" t="n">
        <f aca="false">IF($I7="","",-$J7/(2*$I7))</f>
        <v>1.00004101540796</v>
      </c>
      <c r="N7" s="45" t="n">
        <f aca="false">IF($M7="","",IF($M7&lt;=0,"",$C7*SQRT($M7)))</f>
        <v>904.862306077506</v>
      </c>
      <c r="O7" s="47" t="n">
        <f aca="false">IF($M7="","",IFERROR(SQRT(MAX(0,$K7/($I7*$M7^2)-1)),""))</f>
        <v>0.0031466045146599</v>
      </c>
      <c r="P7" s="43" t="n">
        <f aca="false">IF(OR($O7="",$N7=""),"",MAX(6,MIN(400,ROUND(設定!$B$37*$O7*$N7/設定!$B$11,0))))</f>
        <v>27</v>
      </c>
      <c r="Q7" s="43" t="n">
        <f aca="false">IF($P7="","",MAX(1,$B7-$P7))</f>
        <v>5765</v>
      </c>
      <c r="R7" s="43" t="n">
        <f aca="false">IF($P7="","",MIN(設定!$B$38,$B7+$P7))</f>
        <v>5819</v>
      </c>
      <c r="S7" s="43" t="n">
        <f aca="false">IF($P7="","",$R7-$Q7+1)</f>
        <v>55</v>
      </c>
      <c r="T7" s="44" t="n">
        <f aca="false">IFERROR(INDEX(LINEST(INDEX(データ!$E$2:$E$13701,$Q7):INDEX(データ!$E$2:$E$13701,$R7),(INDEX(データ!$D$2:$D$13701,$Q7):INDEX(データ!$D$2:$D$13701,$R7)/$C7^2)^{1,2},TRUE(),TRUE()),1,1),"")</f>
        <v>3.31085584668931</v>
      </c>
      <c r="U7" s="44" t="n">
        <f aca="false">IFERROR(INDEX(LINEST(INDEX(データ!$E$2:$E$13701,$Q7):INDEX(データ!$E$2:$E$13701,$R7),(INDEX(データ!$D$2:$D$13701,$Q7):INDEX(データ!$D$2:$D$13701,$R7)/$C7^2)^{1,2},TRUE(),TRUE()),1,2),"")</f>
        <v>-6.62163064525817</v>
      </c>
      <c r="V7" s="44" t="n">
        <f aca="false">IFERROR(INDEX(LINEST(INDEX(データ!$E$2:$E$13701,$Q7):INDEX(データ!$E$2:$E$13701,$R7),(INDEX(データ!$D$2:$D$13701,$Q7):INDEX(データ!$D$2:$D$13701,$R7)/$C7^2)^{1,2},TRUE(),TRUE()),1,3),"")</f>
        <v>3.31080757947538</v>
      </c>
      <c r="W7" s="45" t="n">
        <f aca="false">IFERROR(INDEX(LINEST(INDEX(データ!$E$2:$E$13701,$Q7):INDEX(データ!$E$2:$E$13701,$R7),(INDEX(データ!$D$2:$D$13701,$Q7):INDEX(データ!$D$2:$D$13701,$R7)/$C7^2)^{1,2},TRUE(),TRUE()),3,1),"")</f>
        <v>0.995117572978285</v>
      </c>
      <c r="X7" s="46" t="n">
        <f aca="false">IF($T7="","",-$U7/(2*$T7))</f>
        <v>0.999987760246261</v>
      </c>
      <c r="Y7" s="48" t="n">
        <f aca="false">IF($X7="","",IF($X7&lt;=0,"",$C7*SQRT($X7)))</f>
        <v>904.838212450719</v>
      </c>
      <c r="Z7" s="47" t="n">
        <f aca="false">IF($X7="","",IFERROR(SQRT(MAX(0,$V7/($T7*$X7^2)-1)),""))</f>
        <v>0.00314660605237231</v>
      </c>
      <c r="AA7" s="47" t="n">
        <f aca="false">IF($Y7="","",1/(PI()*$Y7*設定!$B$17))</f>
        <v>0.000164665348786734</v>
      </c>
      <c r="AB7" s="49" t="n">
        <f aca="false">IF(OR($Z7="",$AA7=""),"",$Z7-$AA7)</f>
        <v>0.00298194070358558</v>
      </c>
      <c r="AC7" s="50" t="n">
        <f aca="false">IF($AB7="","",IF($AB7&lt;=0,"",1/$AB7))</f>
        <v>335.35207417021</v>
      </c>
      <c r="AD7" s="47" t="n">
        <f aca="false">IF($AB7="","",$AB7/2)</f>
        <v>0.00149097035179279</v>
      </c>
      <c r="AE7" s="47" t="n">
        <f aca="false">IF($S7="","",IFERROR(SUMPRODUCT(ISNUMBER(INDEX(データ!$C$2:$C$13701,$Q7):INDEX(データ!$C$2:$C$13701,$R7))*(INDEX(データ!$C$2:$C$13701,$Q7):INDEX(データ!$C$2:$C$13701,$R7)&gt;=$E7/SQRT(2)))*設定!$B$11/$Y7-$AA7,""))</f>
        <v>0.00294362512933361</v>
      </c>
      <c r="AF7" s="51" t="str">
        <f aca="false">IF($AB7="","",IF(AND($W7&gt;=0.9,$AB7&gt;0,$S7&gt;=10,$Z7&gt;$AA7*1.05),"OK","要確認"))</f>
        <v>OK</v>
      </c>
    </row>
    <row r="8" customFormat="false" ht="15" hidden="false" customHeight="false" outlineLevel="0" collapsed="false">
      <c r="A8" s="39" t="n">
        <v>4</v>
      </c>
      <c r="B8" s="39" t="n">
        <f aca="false">IFERROR(MATCH($A8,データ!$H$2:$H$13701,0),"")</f>
        <v>7174</v>
      </c>
      <c r="C8" s="40" t="n">
        <f aca="false">IF($B8="","",INDEX(データ!$A$2:$A$13701,$B8))</f>
        <v>1120.78125</v>
      </c>
      <c r="D8" s="41" t="n">
        <f aca="false">IF($B8="","",INDEX(データ!$B$2:$B$13701,$B8))</f>
        <v>49.7417</v>
      </c>
      <c r="E8" s="42" t="n">
        <f aca="false">IF($B8="","",INDEX(データ!$C$2:$C$13701,$B8))</f>
        <v>306.962271534014</v>
      </c>
      <c r="F8" s="43" t="n">
        <f aca="false">IF($B8="","",MAX(1,$B8-設定!$B$36))</f>
        <v>7149</v>
      </c>
      <c r="G8" s="43" t="n">
        <f aca="false">IF($B8="","",MIN(設定!$B$38,$B8+設定!$B$36))</f>
        <v>7199</v>
      </c>
      <c r="H8" s="43" t="n">
        <f aca="false">IF($B8="","",$G8-$F8+1)</f>
        <v>51</v>
      </c>
      <c r="I8" s="44" t="n">
        <f aca="false">IFERROR(INDEX(LINEST(INDEX(データ!$E$2:$E$13701,$F8):INDEX(データ!$E$2:$E$13701,$G8),(INDEX(データ!$D$2:$D$13701,$F8):INDEX(データ!$D$2:$D$13701,$G8)/$C8^2)^{1,2},TRUE(),TRUE()),1,1),"")</f>
        <v>1.2508827175269</v>
      </c>
      <c r="J8" s="44" t="n">
        <f aca="false">IFERROR(INDEX(LINEST(INDEX(データ!$E$2:$E$13701,$F8):INDEX(データ!$E$2:$E$13701,$G8),(INDEX(データ!$D$2:$D$13701,$F8):INDEX(データ!$D$2:$D$13701,$G8)/$C8^2)^{1,2},TRUE(),TRUE()),1,2),"")</f>
        <v>-2.50044177132095</v>
      </c>
      <c r="K8" s="44" t="n">
        <f aca="false">IFERROR(INDEX(LINEST(INDEX(データ!$E$2:$E$13701,$F8):INDEX(データ!$E$2:$E$13701,$G8),(INDEX(データ!$D$2:$D$13701,$F8):INDEX(データ!$D$2:$D$13701,$G8)/$C8^2)^{1,2},TRUE(),TRUE()),1,3),"")</f>
        <v>1.24956998910545</v>
      </c>
      <c r="L8" s="45" t="n">
        <f aca="false">IFERROR(INDEX(LINEST(INDEX(データ!$E$2:$E$13701,$F8):INDEX(データ!$E$2:$E$13701,$G8),(INDEX(データ!$D$2:$D$13701,$F8):INDEX(データ!$D$2:$D$13701,$G8)/$C8^2)^{1,2},TRUE(),TRUE()),3,1),"")</f>
        <v>0.998444575453912</v>
      </c>
      <c r="M8" s="46" t="n">
        <f aca="false">IF($I8="","",-$J8/(2*$I8))</f>
        <v>0.999470908137786</v>
      </c>
      <c r="N8" s="45" t="n">
        <f aca="false">IF($M8="","",IF($M8&lt;=0,"",$C8*SQRT($M8)))</f>
        <v>1120.48471265159</v>
      </c>
      <c r="O8" s="47" t="n">
        <f aca="false">IF($M8="","",IFERROR(SQRT(MAX(0,$K8/($I8*$M8^2)-1)),""))</f>
        <v>0.00291051526502679</v>
      </c>
      <c r="P8" s="43" t="n">
        <f aca="false">IF(OR($O8="",$N8=""),"",MAX(6,MIN(400,ROUND(設定!$B$37*$O8*$N8/設定!$B$11,0))))</f>
        <v>31</v>
      </c>
      <c r="Q8" s="43" t="n">
        <f aca="false">IF($P8="","",MAX(1,$B8-$P8))</f>
        <v>7143</v>
      </c>
      <c r="R8" s="43" t="n">
        <f aca="false">IF($P8="","",MIN(設定!$B$38,$B8+$P8))</f>
        <v>7205</v>
      </c>
      <c r="S8" s="43" t="n">
        <f aca="false">IF($P8="","",$R8-$Q8+1)</f>
        <v>63</v>
      </c>
      <c r="T8" s="44" t="n">
        <f aca="false">IFERROR(INDEX(LINEST(INDEX(データ!$E$2:$E$13701,$Q8):INDEX(データ!$E$2:$E$13701,$R8),(INDEX(データ!$D$2:$D$13701,$Q8):INDEX(データ!$D$2:$D$13701,$R8)/$C8^2)^{1,2},TRUE(),TRUE()),1,1),"")</f>
        <v>1.25474106052281</v>
      </c>
      <c r="U8" s="44" t="n">
        <f aca="false">IFERROR(INDEX(LINEST(INDEX(データ!$E$2:$E$13701,$Q8):INDEX(データ!$E$2:$E$13701,$R8),(INDEX(データ!$D$2:$D$13701,$Q8):INDEX(データ!$D$2:$D$13701,$R8)/$C8^2)^{1,2},TRUE(),TRUE()),1,2),"")</f>
        <v>-2.50808194512245</v>
      </c>
      <c r="V8" s="44" t="n">
        <f aca="false">IFERROR(INDEX(LINEST(INDEX(データ!$E$2:$E$13701,$Q8):INDEX(データ!$E$2:$E$13701,$R8),(INDEX(データ!$D$2:$D$13701,$Q8):INDEX(データ!$D$2:$D$13701,$R8)/$C8^2)^{1,2},TRUE(),TRUE()),1,3),"")</f>
        <v>1.25335179698837</v>
      </c>
      <c r="W8" s="45" t="n">
        <f aca="false">IFERROR(INDEX(LINEST(INDEX(データ!$E$2:$E$13701,$Q8):INDEX(データ!$E$2:$E$13701,$R8),(INDEX(データ!$D$2:$D$13701,$Q8):INDEX(データ!$D$2:$D$13701,$R8)/$C8^2)^{1,2},TRUE(),TRUE()),3,1),"")</f>
        <v>0.998651632137073</v>
      </c>
      <c r="X8" s="46" t="n">
        <f aca="false">IF($T8="","",-$U8/(2*$T8))</f>
        <v>0.999442045866186</v>
      </c>
      <c r="Y8" s="48" t="n">
        <f aca="false">IF($X8="","",IF($X8&lt;=0,"",$C8*SQRT($X8)))</f>
        <v>1120.46853410786</v>
      </c>
      <c r="Z8" s="47" t="n">
        <f aca="false">IF($X8="","",IFERROR(SQRT(MAX(0,$V8/($T8*$X8^2)-1)),""))</f>
        <v>0.00289740875018198</v>
      </c>
      <c r="AA8" s="47" t="n">
        <f aca="false">IF($Y8="","",1/(PI()*$Y8*設定!$B$17))</f>
        <v>0.000132976067879849</v>
      </c>
      <c r="AB8" s="49" t="n">
        <f aca="false">IF(OR($Z8="",$AA8=""),"",$Z8-$AA8)</f>
        <v>0.00276443268230213</v>
      </c>
      <c r="AC8" s="50" t="n">
        <f aca="false">IF($AB8="","",IF($AB8&lt;=0,"",1/$AB8))</f>
        <v>361.737873525367</v>
      </c>
      <c r="AD8" s="47" t="n">
        <f aca="false">IF($AB8="","",$AB8/2)</f>
        <v>0.00138221634115107</v>
      </c>
      <c r="AE8" s="47" t="n">
        <f aca="false">IF($S8="","",IFERROR(SUMPRODUCT(ISNUMBER(INDEX(データ!$C$2:$C$13701,$Q8):INDEX(データ!$C$2:$C$13701,$R8))*(INDEX(データ!$C$2:$C$13701,$Q8):INDEX(データ!$C$2:$C$13701,$R8)&gt;=$E8/SQRT(2)))*設定!$B$11/$Y8-$AA8,""))</f>
        <v>0.00279548635664739</v>
      </c>
      <c r="AF8" s="51" t="str">
        <f aca="false">IF($AB8="","",IF(AND($W8&gt;=0.9,$AB8&gt;0,$S8&gt;=10,$Z8&gt;$AA8*1.05),"OK","要確認"))</f>
        <v>OK</v>
      </c>
    </row>
    <row r="9" customFormat="false" ht="15" hidden="false" customHeight="false" outlineLevel="0" collapsed="false">
      <c r="A9" s="39" t="n">
        <v>5</v>
      </c>
      <c r="B9" s="39" t="n">
        <f aca="false">IFERROR(MATCH($A9,データ!$H$2:$H$13701,0),"")</f>
        <v>9203</v>
      </c>
      <c r="C9" s="40" t="n">
        <f aca="false">IF($B9="","",INDEX(データ!$A$2:$A$13701,$B9))</f>
        <v>1437.8125</v>
      </c>
      <c r="D9" s="41" t="n">
        <f aca="false">IF($B9="","",INDEX(データ!$B$2:$B$13701,$B9))</f>
        <v>43.8251</v>
      </c>
      <c r="E9" s="42" t="n">
        <f aca="false">IF($B9="","",INDEX(データ!$C$2:$C$13701,$B9))</f>
        <v>155.329877592063</v>
      </c>
      <c r="F9" s="43" t="n">
        <f aca="false">IF($B9="","",MAX(1,$B9-設定!$B$36))</f>
        <v>9178</v>
      </c>
      <c r="G9" s="43" t="n">
        <f aca="false">IF($B9="","",MIN(設定!$B$38,$B9+設定!$B$36))</f>
        <v>9228</v>
      </c>
      <c r="H9" s="43" t="n">
        <f aca="false">IF($B9="","",$G9-$F9+1)</f>
        <v>51</v>
      </c>
      <c r="I9" s="44" t="n">
        <f aca="false">IFERROR(INDEX(LINEST(INDEX(データ!$E$2:$E$13701,$F9):INDEX(データ!$E$2:$E$13701,$G9),(INDEX(データ!$D$2:$D$13701,$F9):INDEX(データ!$D$2:$D$13701,$G9)/$C9^2)^{1,2},TRUE(),TRUE()),1,1),"")</f>
        <v>6.29656028928926</v>
      </c>
      <c r="J9" s="44" t="n">
        <f aca="false">IFERROR(INDEX(LINEST(INDEX(データ!$E$2:$E$13701,$F9):INDEX(データ!$E$2:$E$13701,$G9),(INDEX(データ!$D$2:$D$13701,$F9):INDEX(データ!$D$2:$D$13701,$G9)/$C9^2)^{1,2},TRUE(),TRUE()),1,2),"")</f>
        <v>-12.596509010485</v>
      </c>
      <c r="K9" s="44" t="n">
        <f aca="false">IFERROR(INDEX(LINEST(INDEX(データ!$E$2:$E$13701,$F9):INDEX(データ!$E$2:$E$13701,$G9),(INDEX(データ!$D$2:$D$13701,$F9):INDEX(データ!$D$2:$D$13701,$G9)/$C9^2)^{1,2},TRUE(),TRUE()),1,3),"")</f>
        <v>6.29999085444778</v>
      </c>
      <c r="L9" s="45" t="n">
        <f aca="false">IFERROR(INDEX(LINEST(INDEX(データ!$E$2:$E$13701,$F9):INDEX(データ!$E$2:$E$13701,$G9),(INDEX(データ!$D$2:$D$13701,$F9):INDEX(データ!$D$2:$D$13701,$G9)/$C9^2)^{1,2},TRUE(),TRUE()),3,1),"")</f>
        <v>0.998411164411364</v>
      </c>
      <c r="M9" s="46" t="n">
        <f aca="false">IF($I9="","",-$J9/(2*$I9))</f>
        <v>1.00026907007563</v>
      </c>
      <c r="N9" s="45" t="n">
        <f aca="false">IF($M9="","",IF($M9&lt;=0,"",$C9*SQRT($M9)))</f>
        <v>1438.00592314884</v>
      </c>
      <c r="O9" s="47" t="n">
        <f aca="false">IF($M9="","",IFERROR(SQRT(MAX(0,$K9/($I9*$M9^2)-1)),""))</f>
        <v>0.00257206375884375</v>
      </c>
      <c r="P9" s="43" t="n">
        <f aca="false">IF(OR($O9="",$N9=""),"",MAX(6,MIN(400,ROUND(設定!$B$37*$O9*$N9/設定!$B$11,0))))</f>
        <v>36</v>
      </c>
      <c r="Q9" s="43" t="n">
        <f aca="false">IF($P9="","",MAX(1,$B9-$P9))</f>
        <v>9167</v>
      </c>
      <c r="R9" s="43" t="n">
        <f aca="false">IF($P9="","",MIN(設定!$B$38,$B9+$P9))</f>
        <v>9239</v>
      </c>
      <c r="S9" s="43" t="n">
        <f aca="false">IF($P9="","",$R9-$Q9+1)</f>
        <v>73</v>
      </c>
      <c r="T9" s="44" t="n">
        <f aca="false">IFERROR(INDEX(LINEST(INDEX(データ!$E$2:$E$13701,$Q9):INDEX(データ!$E$2:$E$13701,$R9),(INDEX(データ!$D$2:$D$13701,$Q9):INDEX(データ!$D$2:$D$13701,$R9)/$C9^2)^{1,2},TRUE(),TRUE()),1,1),"")</f>
        <v>6.23897464610808</v>
      </c>
      <c r="U9" s="44" t="n">
        <f aca="false">IFERROR(INDEX(LINEST(INDEX(データ!$E$2:$E$13701,$Q9):INDEX(データ!$E$2:$E$13701,$R9),(INDEX(データ!$D$2:$D$13701,$Q9):INDEX(データ!$D$2:$D$13701,$R9)/$C9^2)^{1,2},TRUE(),TRUE()),1,2),"")</f>
        <v>-12.4813271084202</v>
      </c>
      <c r="V9" s="44" t="n">
        <f aca="false">IFERROR(INDEX(LINEST(INDEX(データ!$E$2:$E$13701,$Q9):INDEX(データ!$E$2:$E$13701,$R9),(INDEX(データ!$D$2:$D$13701,$Q9):INDEX(データ!$D$2:$D$13701,$R9)/$C9^2)^{1,2},TRUE(),TRUE()),1,3),"")</f>
        <v>6.24239520789938</v>
      </c>
      <c r="W9" s="45" t="n">
        <f aca="false">IFERROR(INDEX(LINEST(INDEX(データ!$E$2:$E$13701,$Q9):INDEX(データ!$E$2:$E$13701,$R9),(INDEX(データ!$D$2:$D$13701,$Q9):INDEX(データ!$D$2:$D$13701,$R9)/$C9^2)^{1,2},TRUE(),TRUE()),3,1),"")</f>
        <v>0.999042144043314</v>
      </c>
      <c r="X9" s="46" t="n">
        <f aca="false">IF($T9="","",-$U9/(2*$T9))</f>
        <v>1.00027070283144</v>
      </c>
      <c r="Y9" s="48" t="n">
        <f aca="false">IF($X9="","",IF($X9&lt;=0,"",$C9*SQRT($X9)))</f>
        <v>1438.00709678883</v>
      </c>
      <c r="Z9" s="47" t="n">
        <f aca="false">IF($X9="","",IFERROR(SQRT(MAX(0,$V9/($T9*$X9^2)-1)),""))</f>
        <v>0.00260277389637001</v>
      </c>
      <c r="AA9" s="47" t="n">
        <f aca="false">IF($Y9="","",1/(PI()*$Y9*設定!$B$17))</f>
        <v>0.000103612492720988</v>
      </c>
      <c r="AB9" s="49" t="n">
        <f aca="false">IF(OR($Z9="",$AA9=""),"",$Z9-$AA9)</f>
        <v>0.00249916140364902</v>
      </c>
      <c r="AC9" s="50" t="n">
        <f aca="false">IF($AB9="","",IF($AB9&lt;=0,"",1/$AB9))</f>
        <v>400.134220438865</v>
      </c>
      <c r="AD9" s="47" t="n">
        <f aca="false">IF($AB9="","",$AB9/2)</f>
        <v>0.00124958070182451</v>
      </c>
      <c r="AE9" s="47" t="n">
        <f aca="false">IF($S9="","",IFERROR(SUMPRODUCT(ISNUMBER(INDEX(データ!$C$2:$C$13701,$Q9):INDEX(データ!$C$2:$C$13701,$R9))*(INDEX(データ!$C$2:$C$13701,$Q9):INDEX(データ!$C$2:$C$13701,$R9)&gt;=$E9/SQRT(2)))*設定!$B$11/$Y9-$AA9,""))</f>
        <v>0.00239550591081477</v>
      </c>
      <c r="AF9" s="51" t="str">
        <f aca="false">IF($AB9="","",IF(AND($W9&gt;=0.9,$AB9&gt;0,$S9&gt;=10,$Z9&gt;$AA9*1.05),"OK","要確認"))</f>
        <v>OK</v>
      </c>
    </row>
    <row r="10" customFormat="false" ht="15" hidden="false" customHeight="false" outlineLevel="0" collapsed="false">
      <c r="A10" s="39" t="n">
        <v>6</v>
      </c>
      <c r="B10" s="39" t="n">
        <f aca="false">IFERROR(MATCH($A10,データ!$H$2:$H$13701,0),"")</f>
        <v>11153</v>
      </c>
      <c r="C10" s="40" t="n">
        <f aca="false">IF($B10="","",INDEX(データ!$A$2:$A$13701,$B10))</f>
        <v>1742.5</v>
      </c>
      <c r="D10" s="41" t="n">
        <f aca="false">IF($B10="","",INDEX(データ!$B$2:$B$13701,$B10))</f>
        <v>48.6984</v>
      </c>
      <c r="E10" s="42" t="n">
        <f aca="false">IF($B10="","",INDEX(データ!$C$2:$C$13701,$B10))</f>
        <v>272.219981415306</v>
      </c>
      <c r="F10" s="43" t="n">
        <f aca="false">IF($B10="","",MAX(1,$B10-設定!$B$36))</f>
        <v>11128</v>
      </c>
      <c r="G10" s="43" t="n">
        <f aca="false">IF($B10="","",MIN(設定!$B$38,$B10+設定!$B$36))</f>
        <v>11178</v>
      </c>
      <c r="H10" s="43" t="n">
        <f aca="false">IF($B10="","",$G10-$F10+1)</f>
        <v>51</v>
      </c>
      <c r="I10" s="44" t="n">
        <f aca="false">IFERROR(INDEX(LINEST(INDEX(データ!$E$2:$E$13701,$F10):INDEX(データ!$E$2:$E$13701,$G10),(INDEX(データ!$D$2:$D$13701,$F10):INDEX(データ!$D$2:$D$13701,$G10)/$C10^2)^{1,2},TRUE(),TRUE()),1,1),"")</f>
        <v>2.58382193071616</v>
      </c>
      <c r="J10" s="44" t="n">
        <f aca="false">IFERROR(INDEX(LINEST(INDEX(データ!$E$2:$E$13701,$F10):INDEX(データ!$E$2:$E$13701,$G10),(INDEX(データ!$D$2:$D$13701,$F10):INDEX(データ!$D$2:$D$13701,$G10)/$C10^2)^{1,2},TRUE(),TRUE()),1,2),"")</f>
        <v>-5.16795600705649</v>
      </c>
      <c r="K10" s="44" t="n">
        <f aca="false">IFERROR(INDEX(LINEST(INDEX(データ!$E$2:$E$13701,$F10):INDEX(データ!$E$2:$E$13701,$G10),(INDEX(データ!$D$2:$D$13701,$F10):INDEX(データ!$D$2:$D$13701,$G10)/$C10^2)^{1,2},TRUE(),TRUE()),1,3),"")</f>
        <v>2.58414781943144</v>
      </c>
      <c r="L10" s="45" t="n">
        <f aca="false">IFERROR(INDEX(LINEST(INDEX(データ!$E$2:$E$13701,$F10):INDEX(データ!$E$2:$E$13701,$G10),(INDEX(データ!$D$2:$D$13701,$F10):INDEX(データ!$D$2:$D$13701,$G10)/$C10^2)^{1,2},TRUE(),TRUE()),3,1),"")</f>
        <v>0.997051969430851</v>
      </c>
      <c r="M10" s="46" t="n">
        <f aca="false">IF($I10="","",-$J10/(2*$I10))</f>
        <v>1.00006040385765</v>
      </c>
      <c r="N10" s="45" t="n">
        <f aca="false">IF($M10="","",IF($M10&lt;=0,"",$C10*SQRT($M10)))</f>
        <v>1742.55262606628</v>
      </c>
      <c r="O10" s="47" t="n">
        <f aca="false">IF($M10="","",IFERROR(SQRT(MAX(0,$K10/($I10*$M10^2)-1)),""))</f>
        <v>0.00230534369623526</v>
      </c>
      <c r="P10" s="43" t="n">
        <f aca="false">IF(OR($O10="",$N10=""),"",MAX(6,MIN(400,ROUND(設定!$B$37*$O10*$N10/設定!$B$11,0))))</f>
        <v>39</v>
      </c>
      <c r="Q10" s="43" t="n">
        <f aca="false">IF($P10="","",MAX(1,$B10-$P10))</f>
        <v>11114</v>
      </c>
      <c r="R10" s="43" t="n">
        <f aca="false">IF($P10="","",MIN(設定!$B$38,$B10+$P10))</f>
        <v>11192</v>
      </c>
      <c r="S10" s="43" t="n">
        <f aca="false">IF($P10="","",$R10-$Q10+1)</f>
        <v>79</v>
      </c>
      <c r="T10" s="44" t="n">
        <f aca="false">IFERROR(INDEX(LINEST(INDEX(データ!$E$2:$E$13701,$Q10):INDEX(データ!$E$2:$E$13701,$R10),(INDEX(データ!$D$2:$D$13701,$Q10):INDEX(データ!$D$2:$D$13701,$R10)/$C10^2)^{1,2},TRUE(),TRUE()),1,1),"")</f>
        <v>2.60583312729431</v>
      </c>
      <c r="U10" s="44" t="n">
        <f aca="false">IFERROR(INDEX(LINEST(INDEX(データ!$E$2:$E$13701,$Q10):INDEX(データ!$E$2:$E$13701,$R10),(INDEX(データ!$D$2:$D$13701,$Q10):INDEX(データ!$D$2:$D$13701,$R10)/$C10^2)^{1,2},TRUE(),TRUE()),1,2),"")</f>
        <v>-5.21230789757282</v>
      </c>
      <c r="V10" s="44" t="n">
        <f aca="false">IFERROR(INDEX(LINEST(INDEX(データ!$E$2:$E$13701,$Q10):INDEX(データ!$E$2:$E$13701,$R10),(INDEX(データ!$D$2:$D$13701,$Q10):INDEX(データ!$D$2:$D$13701,$R10)/$C10^2)^{1,2},TRUE(),TRUE()),1,3),"")</f>
        <v>2.6064883913123</v>
      </c>
      <c r="W10" s="45" t="n">
        <f aca="false">IFERROR(INDEX(LINEST(INDEX(データ!$E$2:$E$13701,$Q10):INDEX(データ!$E$2:$E$13701,$R10),(INDEX(データ!$D$2:$D$13701,$Q10):INDEX(データ!$D$2:$D$13701,$R10)/$C10^2)^{1,2},TRUE(),TRUE()),3,1),"")</f>
        <v>0.997068784254068</v>
      </c>
      <c r="X10" s="46" t="n">
        <f aca="false">IF($T10="","",-$U10/(2*$T10))</f>
        <v>1.00012311666804</v>
      </c>
      <c r="Y10" s="48" t="n">
        <f aca="false">IF($X10="","",IF($X10&lt;=0,"",$C10*SQRT($X10)))</f>
        <v>1742.6072620957</v>
      </c>
      <c r="Z10" s="47" t="n">
        <f aca="false">IF($X10="","",IFERROR(SQRT(MAX(0,$V10/($T10*$X10^2)-1)),""))</f>
        <v>0.00228269384365614</v>
      </c>
      <c r="AA10" s="47" t="n">
        <f aca="false">IF($Y10="","",1/(PI()*$Y10*設定!$B$17))</f>
        <v>8.55014799316154E-005</v>
      </c>
      <c r="AB10" s="49" t="n">
        <f aca="false">IF(OR($Z10="",$AA10=""),"",$Z10-$AA10)</f>
        <v>0.00219719236372452</v>
      </c>
      <c r="AC10" s="50" t="n">
        <f aca="false">IF($AB10="","",IF($AB10&lt;=0,"",1/$AB10))</f>
        <v>455.12628594106</v>
      </c>
      <c r="AD10" s="47" t="n">
        <f aca="false">IF($AB10="","",$AB10/2)</f>
        <v>0.00109859618186226</v>
      </c>
      <c r="AE10" s="47" t="n">
        <f aca="false">IF($S10="","",IFERROR(SUMPRODUCT(ISNUMBER(INDEX(データ!$C$2:$C$13701,$Q10):INDEX(データ!$C$2:$C$13701,$R10))*(INDEX(データ!$C$2:$C$13701,$Q10):INDEX(データ!$C$2:$C$13701,$R10)&gt;=$E10/SQRT(2)))*設定!$B$11/$Y10-$AA10,""))</f>
        <v>0.00215611089307219</v>
      </c>
      <c r="AF10" s="51" t="str">
        <f aca="false">IF($AB10="","",IF(AND($W10&gt;=0.9,$AB10&gt;0,$S10&gt;=10,$Z10&gt;$AA10*1.05),"OK","要確認"))</f>
        <v>OK</v>
      </c>
    </row>
    <row r="11" customFormat="false" ht="15" hidden="false" customHeight="false" outlineLevel="0" collapsed="false">
      <c r="A11" s="39" t="n">
        <v>7</v>
      </c>
      <c r="B11" s="39" t="str">
        <f aca="false">IFERROR(MATCH($A11,データ!$H$2:$H$13701,0),"")</f>
        <v/>
      </c>
      <c r="C11" s="40" t="str">
        <f aca="false">IF($B11="","",INDEX(データ!$A$2:$A$13701,$B11))</f>
        <v/>
      </c>
      <c r="D11" s="41" t="str">
        <f aca="false">IF($B11="","",INDEX(データ!$B$2:$B$13701,$B11))</f>
        <v/>
      </c>
      <c r="E11" s="42" t="str">
        <f aca="false">IF($B11="","",INDEX(データ!$C$2:$C$13701,$B11))</f>
        <v/>
      </c>
      <c r="F11" s="43" t="str">
        <f aca="false">IF($B11="","",MAX(1,$B11-設定!$B$36))</f>
        <v/>
      </c>
      <c r="G11" s="43" t="str">
        <f aca="false">IF($B11="","",MIN(設定!$B$38,$B11+設定!$B$36))</f>
        <v/>
      </c>
      <c r="H11" s="43" t="str">
        <f aca="false">IF($B11="","",$G11-$F11+1)</f>
        <v/>
      </c>
      <c r="I11" s="44" t="str">
        <f aca="false">IFERROR(INDEX(LINEST(INDEX(データ!$E$2:$E$13701,$F11):INDEX(データ!$E$2:$E$13701,$G11),(INDEX(データ!$D$2:$D$13701,$F11):INDEX(データ!$D$2:$D$13701,$G11)/$C11^2)^{1,2},TRUE(),TRUE()),1,1),"")</f>
        <v/>
      </c>
      <c r="J11" s="44" t="str">
        <f aca="false">IFERROR(INDEX(LINEST(INDEX(データ!$E$2:$E$13701,$F11):INDEX(データ!$E$2:$E$13701,$G11),(INDEX(データ!$D$2:$D$13701,$F11):INDEX(データ!$D$2:$D$13701,$G11)/$C11^2)^{1,2},TRUE(),TRUE()),1,2),"")</f>
        <v/>
      </c>
      <c r="K11" s="44" t="str">
        <f aca="false">IFERROR(INDEX(LINEST(INDEX(データ!$E$2:$E$13701,$F11):INDEX(データ!$E$2:$E$13701,$G11),(INDEX(データ!$D$2:$D$13701,$F11):INDEX(データ!$D$2:$D$13701,$G11)/$C11^2)^{1,2},TRUE(),TRUE()),1,3),"")</f>
        <v/>
      </c>
      <c r="L11" s="45" t="str">
        <f aca="false">IFERROR(INDEX(LINEST(INDEX(データ!$E$2:$E$13701,$F11):INDEX(データ!$E$2:$E$13701,$G11),(INDEX(データ!$D$2:$D$13701,$F11):INDEX(データ!$D$2:$D$13701,$G11)/$C11^2)^{1,2},TRUE(),TRUE()),3,1),"")</f>
        <v/>
      </c>
      <c r="M11" s="46" t="str">
        <f aca="false">IF($I11="","",-$J11/(2*$I11))</f>
        <v/>
      </c>
      <c r="N11" s="45" t="str">
        <f aca="false">IF($M11="","",IF($M11&lt;=0,"",$C11*SQRT($M11)))</f>
        <v/>
      </c>
      <c r="O11" s="47" t="str">
        <f aca="false">IF($M11="","",IFERROR(SQRT(MAX(0,$K11/($I11*$M11^2)-1)),""))</f>
        <v/>
      </c>
      <c r="P11" s="43" t="str">
        <f aca="false">IF(OR($O11="",$N11=""),"",MAX(6,MIN(400,ROUND(設定!$B$37*$O11*$N11/設定!$B$11,0))))</f>
        <v/>
      </c>
      <c r="Q11" s="43" t="str">
        <f aca="false">IF($P11="","",MAX(1,$B11-$P11))</f>
        <v/>
      </c>
      <c r="R11" s="43" t="str">
        <f aca="false">IF($P11="","",MIN(設定!$B$38,$B11+$P11))</f>
        <v/>
      </c>
      <c r="S11" s="43" t="str">
        <f aca="false">IF($P11="","",$R11-$Q11+1)</f>
        <v/>
      </c>
      <c r="T11" s="44" t="str">
        <f aca="false">IFERROR(INDEX(LINEST(INDEX(データ!$E$2:$E$13701,$Q11):INDEX(データ!$E$2:$E$13701,$R11),(INDEX(データ!$D$2:$D$13701,$Q11):INDEX(データ!$D$2:$D$13701,$R11)/$C11^2)^{1,2},TRUE(),TRUE()),1,1),"")</f>
        <v/>
      </c>
      <c r="U11" s="44" t="str">
        <f aca="false">IFERROR(INDEX(LINEST(INDEX(データ!$E$2:$E$13701,$Q11):INDEX(データ!$E$2:$E$13701,$R11),(INDEX(データ!$D$2:$D$13701,$Q11):INDEX(データ!$D$2:$D$13701,$R11)/$C11^2)^{1,2},TRUE(),TRUE()),1,2),"")</f>
        <v/>
      </c>
      <c r="V11" s="44" t="str">
        <f aca="false">IFERROR(INDEX(LINEST(INDEX(データ!$E$2:$E$13701,$Q11):INDEX(データ!$E$2:$E$13701,$R11),(INDEX(データ!$D$2:$D$13701,$Q11):INDEX(データ!$D$2:$D$13701,$R11)/$C11^2)^{1,2},TRUE(),TRUE()),1,3),"")</f>
        <v/>
      </c>
      <c r="W11" s="45" t="str">
        <f aca="false">IFERROR(INDEX(LINEST(INDEX(データ!$E$2:$E$13701,$Q11):INDEX(データ!$E$2:$E$13701,$R11),(INDEX(データ!$D$2:$D$13701,$Q11):INDEX(データ!$D$2:$D$13701,$R11)/$C11^2)^{1,2},TRUE(),TRUE()),3,1),"")</f>
        <v/>
      </c>
      <c r="X11" s="46" t="str">
        <f aca="false">IF($T11="","",-$U11/(2*$T11))</f>
        <v/>
      </c>
      <c r="Y11" s="48" t="str">
        <f aca="false">IF($X11="","",IF($X11&lt;=0,"",$C11*SQRT($X11)))</f>
        <v/>
      </c>
      <c r="Z11" s="47" t="str">
        <f aca="false">IF($X11="","",IFERROR(SQRT(MAX(0,$V11/($T11*$X11^2)-1)),""))</f>
        <v/>
      </c>
      <c r="AA11" s="47" t="str">
        <f aca="false">IF($Y11="","",1/(PI()*$Y11*設定!$B$17))</f>
        <v/>
      </c>
      <c r="AB11" s="49" t="str">
        <f aca="false">IF(OR($Z11="",$AA11=""),"",$Z11-$AA11)</f>
        <v/>
      </c>
      <c r="AC11" s="50" t="str">
        <f aca="false">IF($AB11="","",IF($AB11&lt;=0,"",1/$AB11))</f>
        <v/>
      </c>
      <c r="AD11" s="47" t="str">
        <f aca="false">IF($AB11="","",$AB11/2)</f>
        <v/>
      </c>
      <c r="AE11" s="47" t="str">
        <f aca="false">IF($S11="","",IFERROR(SUMPRODUCT(ISNUMBER(INDEX(データ!$C$2:$C$13701,$Q11):INDEX(データ!$C$2:$C$13701,$R11))*(INDEX(データ!$C$2:$C$13701,$Q11):INDEX(データ!$C$2:$C$13701,$R11)&gt;=$E11/SQRT(2)))*設定!$B$11/$Y11-$AA11,""))</f>
        <v/>
      </c>
      <c r="AF11" s="51" t="str">
        <f aca="false">IF($AB11="","",IF(AND($W11&gt;=0.9,$AB11&gt;0,$S11&gt;=10,$Z11&gt;$AA11*1.05),"OK","要確認"))</f>
        <v/>
      </c>
    </row>
    <row r="12" customFormat="false" ht="15" hidden="false" customHeight="false" outlineLevel="0" collapsed="false">
      <c r="A12" s="39" t="n">
        <v>8</v>
      </c>
      <c r="B12" s="39" t="str">
        <f aca="false">IFERROR(MATCH($A12,データ!$H$2:$H$13701,0),"")</f>
        <v/>
      </c>
      <c r="C12" s="40" t="str">
        <f aca="false">IF($B12="","",INDEX(データ!$A$2:$A$13701,$B12))</f>
        <v/>
      </c>
      <c r="D12" s="41" t="str">
        <f aca="false">IF($B12="","",INDEX(データ!$B$2:$B$13701,$B12))</f>
        <v/>
      </c>
      <c r="E12" s="42" t="str">
        <f aca="false">IF($B12="","",INDEX(データ!$C$2:$C$13701,$B12))</f>
        <v/>
      </c>
      <c r="F12" s="43" t="str">
        <f aca="false">IF($B12="","",MAX(1,$B12-設定!$B$36))</f>
        <v/>
      </c>
      <c r="G12" s="43" t="str">
        <f aca="false">IF($B12="","",MIN(設定!$B$38,$B12+設定!$B$36))</f>
        <v/>
      </c>
      <c r="H12" s="43" t="str">
        <f aca="false">IF($B12="","",$G12-$F12+1)</f>
        <v/>
      </c>
      <c r="I12" s="44" t="str">
        <f aca="false">IFERROR(INDEX(LINEST(INDEX(データ!$E$2:$E$13701,$F12):INDEX(データ!$E$2:$E$13701,$G12),(INDEX(データ!$D$2:$D$13701,$F12):INDEX(データ!$D$2:$D$13701,$G12)/$C12^2)^{1,2},TRUE(),TRUE()),1,1),"")</f>
        <v/>
      </c>
      <c r="J12" s="44" t="str">
        <f aca="false">IFERROR(INDEX(LINEST(INDEX(データ!$E$2:$E$13701,$F12):INDEX(データ!$E$2:$E$13701,$G12),(INDEX(データ!$D$2:$D$13701,$F12):INDEX(データ!$D$2:$D$13701,$G12)/$C12^2)^{1,2},TRUE(),TRUE()),1,2),"")</f>
        <v/>
      </c>
      <c r="K12" s="44" t="str">
        <f aca="false">IFERROR(INDEX(LINEST(INDEX(データ!$E$2:$E$13701,$F12):INDEX(データ!$E$2:$E$13701,$G12),(INDEX(データ!$D$2:$D$13701,$F12):INDEX(データ!$D$2:$D$13701,$G12)/$C12^2)^{1,2},TRUE(),TRUE()),1,3),"")</f>
        <v/>
      </c>
      <c r="L12" s="45" t="str">
        <f aca="false">IFERROR(INDEX(LINEST(INDEX(データ!$E$2:$E$13701,$F12):INDEX(データ!$E$2:$E$13701,$G12),(INDEX(データ!$D$2:$D$13701,$F12):INDEX(データ!$D$2:$D$13701,$G12)/$C12^2)^{1,2},TRUE(),TRUE()),3,1),"")</f>
        <v/>
      </c>
      <c r="M12" s="46" t="str">
        <f aca="false">IF($I12="","",-$J12/(2*$I12))</f>
        <v/>
      </c>
      <c r="N12" s="45" t="str">
        <f aca="false">IF($M12="","",IF($M12&lt;=0,"",$C12*SQRT($M12)))</f>
        <v/>
      </c>
      <c r="O12" s="47" t="str">
        <f aca="false">IF($M12="","",IFERROR(SQRT(MAX(0,$K12/($I12*$M12^2)-1)),""))</f>
        <v/>
      </c>
      <c r="P12" s="43" t="str">
        <f aca="false">IF(OR($O12="",$N12=""),"",MAX(6,MIN(400,ROUND(設定!$B$37*$O12*$N12/設定!$B$11,0))))</f>
        <v/>
      </c>
      <c r="Q12" s="43" t="str">
        <f aca="false">IF($P12="","",MAX(1,$B12-$P12))</f>
        <v/>
      </c>
      <c r="R12" s="43" t="str">
        <f aca="false">IF($P12="","",MIN(設定!$B$38,$B12+$P12))</f>
        <v/>
      </c>
      <c r="S12" s="43" t="str">
        <f aca="false">IF($P12="","",$R12-$Q12+1)</f>
        <v/>
      </c>
      <c r="T12" s="44" t="str">
        <f aca="false">IFERROR(INDEX(LINEST(INDEX(データ!$E$2:$E$13701,$Q12):INDEX(データ!$E$2:$E$13701,$R12),(INDEX(データ!$D$2:$D$13701,$Q12):INDEX(データ!$D$2:$D$13701,$R12)/$C12^2)^{1,2},TRUE(),TRUE()),1,1),"")</f>
        <v/>
      </c>
      <c r="U12" s="44" t="str">
        <f aca="false">IFERROR(INDEX(LINEST(INDEX(データ!$E$2:$E$13701,$Q12):INDEX(データ!$E$2:$E$13701,$R12),(INDEX(データ!$D$2:$D$13701,$Q12):INDEX(データ!$D$2:$D$13701,$R12)/$C12^2)^{1,2},TRUE(),TRUE()),1,2),"")</f>
        <v/>
      </c>
      <c r="V12" s="44" t="str">
        <f aca="false">IFERROR(INDEX(LINEST(INDEX(データ!$E$2:$E$13701,$Q12):INDEX(データ!$E$2:$E$13701,$R12),(INDEX(データ!$D$2:$D$13701,$Q12):INDEX(データ!$D$2:$D$13701,$R12)/$C12^2)^{1,2},TRUE(),TRUE()),1,3),"")</f>
        <v/>
      </c>
      <c r="W12" s="45" t="str">
        <f aca="false">IFERROR(INDEX(LINEST(INDEX(データ!$E$2:$E$13701,$Q12):INDEX(データ!$E$2:$E$13701,$R12),(INDEX(データ!$D$2:$D$13701,$Q12):INDEX(データ!$D$2:$D$13701,$R12)/$C12^2)^{1,2},TRUE(),TRUE()),3,1),"")</f>
        <v/>
      </c>
      <c r="X12" s="46" t="str">
        <f aca="false">IF($T12="","",-$U12/(2*$T12))</f>
        <v/>
      </c>
      <c r="Y12" s="48" t="str">
        <f aca="false">IF($X12="","",IF($X12&lt;=0,"",$C12*SQRT($X12)))</f>
        <v/>
      </c>
      <c r="Z12" s="47" t="str">
        <f aca="false">IF($X12="","",IFERROR(SQRT(MAX(0,$V12/($T12*$X12^2)-1)),""))</f>
        <v/>
      </c>
      <c r="AA12" s="47" t="str">
        <f aca="false">IF($Y12="","",1/(PI()*$Y12*設定!$B$17))</f>
        <v/>
      </c>
      <c r="AB12" s="49" t="str">
        <f aca="false">IF(OR($Z12="",$AA12=""),"",$Z12-$AA12)</f>
        <v/>
      </c>
      <c r="AC12" s="50" t="str">
        <f aca="false">IF($AB12="","",IF($AB12&lt;=0,"",1/$AB12))</f>
        <v/>
      </c>
      <c r="AD12" s="47" t="str">
        <f aca="false">IF($AB12="","",$AB12/2)</f>
        <v/>
      </c>
      <c r="AE12" s="47" t="str">
        <f aca="false">IF($S12="","",IFERROR(SUMPRODUCT(ISNUMBER(INDEX(データ!$C$2:$C$13701,$Q12):INDEX(データ!$C$2:$C$13701,$R12))*(INDEX(データ!$C$2:$C$13701,$Q12):INDEX(データ!$C$2:$C$13701,$R12)&gt;=$E12/SQRT(2)))*設定!$B$11/$Y12-$AA12,""))</f>
        <v/>
      </c>
      <c r="AF12" s="51" t="str">
        <f aca="false">IF($AB12="","",IF(AND($W12&gt;=0.9,$AB12&gt;0,$S12&gt;=10,$Z12&gt;$AA12*1.05),"OK","要確認"))</f>
        <v/>
      </c>
    </row>
    <row r="13" customFormat="false" ht="15" hidden="false" customHeight="false" outlineLevel="0" collapsed="false">
      <c r="A13" s="39" t="n">
        <v>9</v>
      </c>
      <c r="B13" s="39" t="str">
        <f aca="false">IFERROR(MATCH($A13,データ!$H$2:$H$13701,0),"")</f>
        <v/>
      </c>
      <c r="C13" s="40" t="str">
        <f aca="false">IF($B13="","",INDEX(データ!$A$2:$A$13701,$B13))</f>
        <v/>
      </c>
      <c r="D13" s="41" t="str">
        <f aca="false">IF($B13="","",INDEX(データ!$B$2:$B$13701,$B13))</f>
        <v/>
      </c>
      <c r="E13" s="42" t="str">
        <f aca="false">IF($B13="","",INDEX(データ!$C$2:$C$13701,$B13))</f>
        <v/>
      </c>
      <c r="F13" s="43" t="str">
        <f aca="false">IF($B13="","",MAX(1,$B13-設定!$B$36))</f>
        <v/>
      </c>
      <c r="G13" s="43" t="str">
        <f aca="false">IF($B13="","",MIN(設定!$B$38,$B13+設定!$B$36))</f>
        <v/>
      </c>
      <c r="H13" s="43" t="str">
        <f aca="false">IF($B13="","",$G13-$F13+1)</f>
        <v/>
      </c>
      <c r="I13" s="44" t="str">
        <f aca="false">IFERROR(INDEX(LINEST(INDEX(データ!$E$2:$E$13701,$F13):INDEX(データ!$E$2:$E$13701,$G13),(INDEX(データ!$D$2:$D$13701,$F13):INDEX(データ!$D$2:$D$13701,$G13)/$C13^2)^{1,2},TRUE(),TRUE()),1,1),"")</f>
        <v/>
      </c>
      <c r="J13" s="44" t="str">
        <f aca="false">IFERROR(INDEX(LINEST(INDEX(データ!$E$2:$E$13701,$F13):INDEX(データ!$E$2:$E$13701,$G13),(INDEX(データ!$D$2:$D$13701,$F13):INDEX(データ!$D$2:$D$13701,$G13)/$C13^2)^{1,2},TRUE(),TRUE()),1,2),"")</f>
        <v/>
      </c>
      <c r="K13" s="44" t="str">
        <f aca="false">IFERROR(INDEX(LINEST(INDEX(データ!$E$2:$E$13701,$F13):INDEX(データ!$E$2:$E$13701,$G13),(INDEX(データ!$D$2:$D$13701,$F13):INDEX(データ!$D$2:$D$13701,$G13)/$C13^2)^{1,2},TRUE(),TRUE()),1,3),"")</f>
        <v/>
      </c>
      <c r="L13" s="45" t="str">
        <f aca="false">IFERROR(INDEX(LINEST(INDEX(データ!$E$2:$E$13701,$F13):INDEX(データ!$E$2:$E$13701,$G13),(INDEX(データ!$D$2:$D$13701,$F13):INDEX(データ!$D$2:$D$13701,$G13)/$C13^2)^{1,2},TRUE(),TRUE()),3,1),"")</f>
        <v/>
      </c>
      <c r="M13" s="46" t="str">
        <f aca="false">IF($I13="","",-$J13/(2*$I13))</f>
        <v/>
      </c>
      <c r="N13" s="45" t="str">
        <f aca="false">IF($M13="","",IF($M13&lt;=0,"",$C13*SQRT($M13)))</f>
        <v/>
      </c>
      <c r="O13" s="47" t="str">
        <f aca="false">IF($M13="","",IFERROR(SQRT(MAX(0,$K13/($I13*$M13^2)-1)),""))</f>
        <v/>
      </c>
      <c r="P13" s="43" t="str">
        <f aca="false">IF(OR($O13="",$N13=""),"",MAX(6,MIN(400,ROUND(設定!$B$37*$O13*$N13/設定!$B$11,0))))</f>
        <v/>
      </c>
      <c r="Q13" s="43" t="str">
        <f aca="false">IF($P13="","",MAX(1,$B13-$P13))</f>
        <v/>
      </c>
      <c r="R13" s="43" t="str">
        <f aca="false">IF($P13="","",MIN(設定!$B$38,$B13+$P13))</f>
        <v/>
      </c>
      <c r="S13" s="43" t="str">
        <f aca="false">IF($P13="","",$R13-$Q13+1)</f>
        <v/>
      </c>
      <c r="T13" s="44" t="str">
        <f aca="false">IFERROR(INDEX(LINEST(INDEX(データ!$E$2:$E$13701,$Q13):INDEX(データ!$E$2:$E$13701,$R13),(INDEX(データ!$D$2:$D$13701,$Q13):INDEX(データ!$D$2:$D$13701,$R13)/$C13^2)^{1,2},TRUE(),TRUE()),1,1),"")</f>
        <v/>
      </c>
      <c r="U13" s="44" t="str">
        <f aca="false">IFERROR(INDEX(LINEST(INDEX(データ!$E$2:$E$13701,$Q13):INDEX(データ!$E$2:$E$13701,$R13),(INDEX(データ!$D$2:$D$13701,$Q13):INDEX(データ!$D$2:$D$13701,$R13)/$C13^2)^{1,2},TRUE(),TRUE()),1,2),"")</f>
        <v/>
      </c>
      <c r="V13" s="44" t="str">
        <f aca="false">IFERROR(INDEX(LINEST(INDEX(データ!$E$2:$E$13701,$Q13):INDEX(データ!$E$2:$E$13701,$R13),(INDEX(データ!$D$2:$D$13701,$Q13):INDEX(データ!$D$2:$D$13701,$R13)/$C13^2)^{1,2},TRUE(),TRUE()),1,3),"")</f>
        <v/>
      </c>
      <c r="W13" s="45" t="str">
        <f aca="false">IFERROR(INDEX(LINEST(INDEX(データ!$E$2:$E$13701,$Q13):INDEX(データ!$E$2:$E$13701,$R13),(INDEX(データ!$D$2:$D$13701,$Q13):INDEX(データ!$D$2:$D$13701,$R13)/$C13^2)^{1,2},TRUE(),TRUE()),3,1),"")</f>
        <v/>
      </c>
      <c r="X13" s="46" t="str">
        <f aca="false">IF($T13="","",-$U13/(2*$T13))</f>
        <v/>
      </c>
      <c r="Y13" s="48" t="str">
        <f aca="false">IF($X13="","",IF($X13&lt;=0,"",$C13*SQRT($X13)))</f>
        <v/>
      </c>
      <c r="Z13" s="47" t="str">
        <f aca="false">IF($X13="","",IFERROR(SQRT(MAX(0,$V13/($T13*$X13^2)-1)),""))</f>
        <v/>
      </c>
      <c r="AA13" s="47" t="str">
        <f aca="false">IF($Y13="","",1/(PI()*$Y13*設定!$B$17))</f>
        <v/>
      </c>
      <c r="AB13" s="49" t="str">
        <f aca="false">IF(OR($Z13="",$AA13=""),"",$Z13-$AA13)</f>
        <v/>
      </c>
      <c r="AC13" s="50" t="str">
        <f aca="false">IF($AB13="","",IF($AB13&lt;=0,"",1/$AB13))</f>
        <v/>
      </c>
      <c r="AD13" s="47" t="str">
        <f aca="false">IF($AB13="","",$AB13/2)</f>
        <v/>
      </c>
      <c r="AE13" s="47" t="str">
        <f aca="false">IF($S13="","",IFERROR(SUMPRODUCT(ISNUMBER(INDEX(データ!$C$2:$C$13701,$Q13):INDEX(データ!$C$2:$C$13701,$R13))*(INDEX(データ!$C$2:$C$13701,$Q13):INDEX(データ!$C$2:$C$13701,$R13)&gt;=$E13/SQRT(2)))*設定!$B$11/$Y13-$AA13,""))</f>
        <v/>
      </c>
      <c r="AF13" s="51" t="str">
        <f aca="false">IF($AB13="","",IF(AND($W13&gt;=0.9,$AB13&gt;0,$S13&gt;=10,$Z13&gt;$AA13*1.05),"OK","要確認"))</f>
        <v/>
      </c>
    </row>
    <row r="14" customFormat="false" ht="15" hidden="false" customHeight="false" outlineLevel="0" collapsed="false">
      <c r="A14" s="39" t="n">
        <v>10</v>
      </c>
      <c r="B14" s="39" t="str">
        <f aca="false">IFERROR(MATCH($A14,データ!$H$2:$H$13701,0),"")</f>
        <v/>
      </c>
      <c r="C14" s="40" t="str">
        <f aca="false">IF($B14="","",INDEX(データ!$A$2:$A$13701,$B14))</f>
        <v/>
      </c>
      <c r="D14" s="41" t="str">
        <f aca="false">IF($B14="","",INDEX(データ!$B$2:$B$13701,$B14))</f>
        <v/>
      </c>
      <c r="E14" s="42" t="str">
        <f aca="false">IF($B14="","",INDEX(データ!$C$2:$C$13701,$B14))</f>
        <v/>
      </c>
      <c r="F14" s="43" t="str">
        <f aca="false">IF($B14="","",MAX(1,$B14-設定!$B$36))</f>
        <v/>
      </c>
      <c r="G14" s="43" t="str">
        <f aca="false">IF($B14="","",MIN(設定!$B$38,$B14+設定!$B$36))</f>
        <v/>
      </c>
      <c r="H14" s="43" t="str">
        <f aca="false">IF($B14="","",$G14-$F14+1)</f>
        <v/>
      </c>
      <c r="I14" s="44" t="str">
        <f aca="false">IFERROR(INDEX(LINEST(INDEX(データ!$E$2:$E$13701,$F14):INDEX(データ!$E$2:$E$13701,$G14),(INDEX(データ!$D$2:$D$13701,$F14):INDEX(データ!$D$2:$D$13701,$G14)/$C14^2)^{1,2},TRUE(),TRUE()),1,1),"")</f>
        <v/>
      </c>
      <c r="J14" s="44" t="str">
        <f aca="false">IFERROR(INDEX(LINEST(INDEX(データ!$E$2:$E$13701,$F14):INDEX(データ!$E$2:$E$13701,$G14),(INDEX(データ!$D$2:$D$13701,$F14):INDEX(データ!$D$2:$D$13701,$G14)/$C14^2)^{1,2},TRUE(),TRUE()),1,2),"")</f>
        <v/>
      </c>
      <c r="K14" s="44" t="str">
        <f aca="false">IFERROR(INDEX(LINEST(INDEX(データ!$E$2:$E$13701,$F14):INDEX(データ!$E$2:$E$13701,$G14),(INDEX(データ!$D$2:$D$13701,$F14):INDEX(データ!$D$2:$D$13701,$G14)/$C14^2)^{1,2},TRUE(),TRUE()),1,3),"")</f>
        <v/>
      </c>
      <c r="L14" s="45" t="str">
        <f aca="false">IFERROR(INDEX(LINEST(INDEX(データ!$E$2:$E$13701,$F14):INDEX(データ!$E$2:$E$13701,$G14),(INDEX(データ!$D$2:$D$13701,$F14):INDEX(データ!$D$2:$D$13701,$G14)/$C14^2)^{1,2},TRUE(),TRUE()),3,1),"")</f>
        <v/>
      </c>
      <c r="M14" s="46" t="str">
        <f aca="false">IF($I14="","",-$J14/(2*$I14))</f>
        <v/>
      </c>
      <c r="N14" s="45" t="str">
        <f aca="false">IF($M14="","",IF($M14&lt;=0,"",$C14*SQRT($M14)))</f>
        <v/>
      </c>
      <c r="O14" s="47" t="str">
        <f aca="false">IF($M14="","",IFERROR(SQRT(MAX(0,$K14/($I14*$M14^2)-1)),""))</f>
        <v/>
      </c>
      <c r="P14" s="43" t="str">
        <f aca="false">IF(OR($O14="",$N14=""),"",MAX(6,MIN(400,ROUND(設定!$B$37*$O14*$N14/設定!$B$11,0))))</f>
        <v/>
      </c>
      <c r="Q14" s="43" t="str">
        <f aca="false">IF($P14="","",MAX(1,$B14-$P14))</f>
        <v/>
      </c>
      <c r="R14" s="43" t="str">
        <f aca="false">IF($P14="","",MIN(設定!$B$38,$B14+$P14))</f>
        <v/>
      </c>
      <c r="S14" s="43" t="str">
        <f aca="false">IF($P14="","",$R14-$Q14+1)</f>
        <v/>
      </c>
      <c r="T14" s="44" t="str">
        <f aca="false">IFERROR(INDEX(LINEST(INDEX(データ!$E$2:$E$13701,$Q14):INDEX(データ!$E$2:$E$13701,$R14),(INDEX(データ!$D$2:$D$13701,$Q14):INDEX(データ!$D$2:$D$13701,$R14)/$C14^2)^{1,2},TRUE(),TRUE()),1,1),"")</f>
        <v/>
      </c>
      <c r="U14" s="44" t="str">
        <f aca="false">IFERROR(INDEX(LINEST(INDEX(データ!$E$2:$E$13701,$Q14):INDEX(データ!$E$2:$E$13701,$R14),(INDEX(データ!$D$2:$D$13701,$Q14):INDEX(データ!$D$2:$D$13701,$R14)/$C14^2)^{1,2},TRUE(),TRUE()),1,2),"")</f>
        <v/>
      </c>
      <c r="V14" s="44" t="str">
        <f aca="false">IFERROR(INDEX(LINEST(INDEX(データ!$E$2:$E$13701,$Q14):INDEX(データ!$E$2:$E$13701,$R14),(INDEX(データ!$D$2:$D$13701,$Q14):INDEX(データ!$D$2:$D$13701,$R14)/$C14^2)^{1,2},TRUE(),TRUE()),1,3),"")</f>
        <v/>
      </c>
      <c r="W14" s="45" t="str">
        <f aca="false">IFERROR(INDEX(LINEST(INDEX(データ!$E$2:$E$13701,$Q14):INDEX(データ!$E$2:$E$13701,$R14),(INDEX(データ!$D$2:$D$13701,$Q14):INDEX(データ!$D$2:$D$13701,$R14)/$C14^2)^{1,2},TRUE(),TRUE()),3,1),"")</f>
        <v/>
      </c>
      <c r="X14" s="46" t="str">
        <f aca="false">IF($T14="","",-$U14/(2*$T14))</f>
        <v/>
      </c>
      <c r="Y14" s="48" t="str">
        <f aca="false">IF($X14="","",IF($X14&lt;=0,"",$C14*SQRT($X14)))</f>
        <v/>
      </c>
      <c r="Z14" s="47" t="str">
        <f aca="false">IF($X14="","",IFERROR(SQRT(MAX(0,$V14/($T14*$X14^2)-1)),""))</f>
        <v/>
      </c>
      <c r="AA14" s="47" t="str">
        <f aca="false">IF($Y14="","",1/(PI()*$Y14*設定!$B$17))</f>
        <v/>
      </c>
      <c r="AB14" s="49" t="str">
        <f aca="false">IF(OR($Z14="",$AA14=""),"",$Z14-$AA14)</f>
        <v/>
      </c>
      <c r="AC14" s="50" t="str">
        <f aca="false">IF($AB14="","",IF($AB14&lt;=0,"",1/$AB14))</f>
        <v/>
      </c>
      <c r="AD14" s="47" t="str">
        <f aca="false">IF($AB14="","",$AB14/2)</f>
        <v/>
      </c>
      <c r="AE14" s="47" t="str">
        <f aca="false">IF($S14="","",IFERROR(SUMPRODUCT(ISNUMBER(INDEX(データ!$C$2:$C$13701,$Q14):INDEX(データ!$C$2:$C$13701,$R14))*(INDEX(データ!$C$2:$C$13701,$Q14):INDEX(データ!$C$2:$C$13701,$R14)&gt;=$E14/SQRT(2)))*設定!$B$11/$Y14-$AA14,""))</f>
        <v/>
      </c>
      <c r="AF14" s="51" t="str">
        <f aca="false">IF($AB14="","",IF(AND($W14&gt;=0.9,$AB14&gt;0,$S14&gt;=10,$Z14&gt;$AA14*1.05),"OK","要確認"))</f>
        <v/>
      </c>
    </row>
    <row r="15" customFormat="false" ht="15" hidden="false" customHeight="false" outlineLevel="0" collapsed="false">
      <c r="A15" s="39" t="n">
        <v>11</v>
      </c>
      <c r="B15" s="39" t="str">
        <f aca="false">IFERROR(MATCH($A15,データ!$H$2:$H$13701,0),"")</f>
        <v/>
      </c>
      <c r="C15" s="40" t="str">
        <f aca="false">IF($B15="","",INDEX(データ!$A$2:$A$13701,$B15))</f>
        <v/>
      </c>
      <c r="D15" s="41" t="str">
        <f aca="false">IF($B15="","",INDEX(データ!$B$2:$B$13701,$B15))</f>
        <v/>
      </c>
      <c r="E15" s="42" t="str">
        <f aca="false">IF($B15="","",INDEX(データ!$C$2:$C$13701,$B15))</f>
        <v/>
      </c>
      <c r="F15" s="43" t="str">
        <f aca="false">IF($B15="","",MAX(1,$B15-設定!$B$36))</f>
        <v/>
      </c>
      <c r="G15" s="43" t="str">
        <f aca="false">IF($B15="","",MIN(設定!$B$38,$B15+設定!$B$36))</f>
        <v/>
      </c>
      <c r="H15" s="43" t="str">
        <f aca="false">IF($B15="","",$G15-$F15+1)</f>
        <v/>
      </c>
      <c r="I15" s="44" t="str">
        <f aca="false">IFERROR(INDEX(LINEST(INDEX(データ!$E$2:$E$13701,$F15):INDEX(データ!$E$2:$E$13701,$G15),(INDEX(データ!$D$2:$D$13701,$F15):INDEX(データ!$D$2:$D$13701,$G15)/$C15^2)^{1,2},TRUE(),TRUE()),1,1),"")</f>
        <v/>
      </c>
      <c r="J15" s="44" t="str">
        <f aca="false">IFERROR(INDEX(LINEST(INDEX(データ!$E$2:$E$13701,$F15):INDEX(データ!$E$2:$E$13701,$G15),(INDEX(データ!$D$2:$D$13701,$F15):INDEX(データ!$D$2:$D$13701,$G15)/$C15^2)^{1,2},TRUE(),TRUE()),1,2),"")</f>
        <v/>
      </c>
      <c r="K15" s="44" t="str">
        <f aca="false">IFERROR(INDEX(LINEST(INDEX(データ!$E$2:$E$13701,$F15):INDEX(データ!$E$2:$E$13701,$G15),(INDEX(データ!$D$2:$D$13701,$F15):INDEX(データ!$D$2:$D$13701,$G15)/$C15^2)^{1,2},TRUE(),TRUE()),1,3),"")</f>
        <v/>
      </c>
      <c r="L15" s="45" t="str">
        <f aca="false">IFERROR(INDEX(LINEST(INDEX(データ!$E$2:$E$13701,$F15):INDEX(データ!$E$2:$E$13701,$G15),(INDEX(データ!$D$2:$D$13701,$F15):INDEX(データ!$D$2:$D$13701,$G15)/$C15^2)^{1,2},TRUE(),TRUE()),3,1),"")</f>
        <v/>
      </c>
      <c r="M15" s="46" t="str">
        <f aca="false">IF($I15="","",-$J15/(2*$I15))</f>
        <v/>
      </c>
      <c r="N15" s="45" t="str">
        <f aca="false">IF($M15="","",IF($M15&lt;=0,"",$C15*SQRT($M15)))</f>
        <v/>
      </c>
      <c r="O15" s="47" t="str">
        <f aca="false">IF($M15="","",IFERROR(SQRT(MAX(0,$K15/($I15*$M15^2)-1)),""))</f>
        <v/>
      </c>
      <c r="P15" s="43" t="str">
        <f aca="false">IF(OR($O15="",$N15=""),"",MAX(6,MIN(400,ROUND(設定!$B$37*$O15*$N15/設定!$B$11,0))))</f>
        <v/>
      </c>
      <c r="Q15" s="43" t="str">
        <f aca="false">IF($P15="","",MAX(1,$B15-$P15))</f>
        <v/>
      </c>
      <c r="R15" s="43" t="str">
        <f aca="false">IF($P15="","",MIN(設定!$B$38,$B15+$P15))</f>
        <v/>
      </c>
      <c r="S15" s="43" t="str">
        <f aca="false">IF($P15="","",$R15-$Q15+1)</f>
        <v/>
      </c>
      <c r="T15" s="44" t="str">
        <f aca="false">IFERROR(INDEX(LINEST(INDEX(データ!$E$2:$E$13701,$Q15):INDEX(データ!$E$2:$E$13701,$R15),(INDEX(データ!$D$2:$D$13701,$Q15):INDEX(データ!$D$2:$D$13701,$R15)/$C15^2)^{1,2},TRUE(),TRUE()),1,1),"")</f>
        <v/>
      </c>
      <c r="U15" s="44" t="str">
        <f aca="false">IFERROR(INDEX(LINEST(INDEX(データ!$E$2:$E$13701,$Q15):INDEX(データ!$E$2:$E$13701,$R15),(INDEX(データ!$D$2:$D$13701,$Q15):INDEX(データ!$D$2:$D$13701,$R15)/$C15^2)^{1,2},TRUE(),TRUE()),1,2),"")</f>
        <v/>
      </c>
      <c r="V15" s="44" t="str">
        <f aca="false">IFERROR(INDEX(LINEST(INDEX(データ!$E$2:$E$13701,$Q15):INDEX(データ!$E$2:$E$13701,$R15),(INDEX(データ!$D$2:$D$13701,$Q15):INDEX(データ!$D$2:$D$13701,$R15)/$C15^2)^{1,2},TRUE(),TRUE()),1,3),"")</f>
        <v/>
      </c>
      <c r="W15" s="45" t="str">
        <f aca="false">IFERROR(INDEX(LINEST(INDEX(データ!$E$2:$E$13701,$Q15):INDEX(データ!$E$2:$E$13701,$R15),(INDEX(データ!$D$2:$D$13701,$Q15):INDEX(データ!$D$2:$D$13701,$R15)/$C15^2)^{1,2},TRUE(),TRUE()),3,1),"")</f>
        <v/>
      </c>
      <c r="X15" s="46" t="str">
        <f aca="false">IF($T15="","",-$U15/(2*$T15))</f>
        <v/>
      </c>
      <c r="Y15" s="48" t="str">
        <f aca="false">IF($X15="","",IF($X15&lt;=0,"",$C15*SQRT($X15)))</f>
        <v/>
      </c>
      <c r="Z15" s="47" t="str">
        <f aca="false">IF($X15="","",IFERROR(SQRT(MAX(0,$V15/($T15*$X15^2)-1)),""))</f>
        <v/>
      </c>
      <c r="AA15" s="47" t="str">
        <f aca="false">IF($Y15="","",1/(PI()*$Y15*設定!$B$17))</f>
        <v/>
      </c>
      <c r="AB15" s="49" t="str">
        <f aca="false">IF(OR($Z15="",$AA15=""),"",$Z15-$AA15)</f>
        <v/>
      </c>
      <c r="AC15" s="50" t="str">
        <f aca="false">IF($AB15="","",IF($AB15&lt;=0,"",1/$AB15))</f>
        <v/>
      </c>
      <c r="AD15" s="47" t="str">
        <f aca="false">IF($AB15="","",$AB15/2)</f>
        <v/>
      </c>
      <c r="AE15" s="47" t="str">
        <f aca="false">IF($S15="","",IFERROR(SUMPRODUCT(ISNUMBER(INDEX(データ!$C$2:$C$13701,$Q15):INDEX(データ!$C$2:$C$13701,$R15))*(INDEX(データ!$C$2:$C$13701,$Q15):INDEX(データ!$C$2:$C$13701,$R15)&gt;=$E15/SQRT(2)))*設定!$B$11/$Y15-$AA15,""))</f>
        <v/>
      </c>
      <c r="AF15" s="51" t="str">
        <f aca="false">IF($AB15="","",IF(AND($W15&gt;=0.9,$AB15&gt;0,$S15&gt;=10,$Z15&gt;$AA15*1.05),"OK","要確認"))</f>
        <v/>
      </c>
    </row>
    <row r="16" customFormat="false" ht="15" hidden="false" customHeight="false" outlineLevel="0" collapsed="false">
      <c r="A16" s="39" t="n">
        <v>12</v>
      </c>
      <c r="B16" s="39" t="str">
        <f aca="false">IFERROR(MATCH($A16,データ!$H$2:$H$13701,0),"")</f>
        <v/>
      </c>
      <c r="C16" s="40" t="str">
        <f aca="false">IF($B16="","",INDEX(データ!$A$2:$A$13701,$B16))</f>
        <v/>
      </c>
      <c r="D16" s="41" t="str">
        <f aca="false">IF($B16="","",INDEX(データ!$B$2:$B$13701,$B16))</f>
        <v/>
      </c>
      <c r="E16" s="42" t="str">
        <f aca="false">IF($B16="","",INDEX(データ!$C$2:$C$13701,$B16))</f>
        <v/>
      </c>
      <c r="F16" s="43" t="str">
        <f aca="false">IF($B16="","",MAX(1,$B16-設定!$B$36))</f>
        <v/>
      </c>
      <c r="G16" s="43" t="str">
        <f aca="false">IF($B16="","",MIN(設定!$B$38,$B16+設定!$B$36))</f>
        <v/>
      </c>
      <c r="H16" s="43" t="str">
        <f aca="false">IF($B16="","",$G16-$F16+1)</f>
        <v/>
      </c>
      <c r="I16" s="44" t="str">
        <f aca="false">IFERROR(INDEX(LINEST(INDEX(データ!$E$2:$E$13701,$F16):INDEX(データ!$E$2:$E$13701,$G16),(INDEX(データ!$D$2:$D$13701,$F16):INDEX(データ!$D$2:$D$13701,$G16)/$C16^2)^{1,2},TRUE(),TRUE()),1,1),"")</f>
        <v/>
      </c>
      <c r="J16" s="44" t="str">
        <f aca="false">IFERROR(INDEX(LINEST(INDEX(データ!$E$2:$E$13701,$F16):INDEX(データ!$E$2:$E$13701,$G16),(INDEX(データ!$D$2:$D$13701,$F16):INDEX(データ!$D$2:$D$13701,$G16)/$C16^2)^{1,2},TRUE(),TRUE()),1,2),"")</f>
        <v/>
      </c>
      <c r="K16" s="44" t="str">
        <f aca="false">IFERROR(INDEX(LINEST(INDEX(データ!$E$2:$E$13701,$F16):INDEX(データ!$E$2:$E$13701,$G16),(INDEX(データ!$D$2:$D$13701,$F16):INDEX(データ!$D$2:$D$13701,$G16)/$C16^2)^{1,2},TRUE(),TRUE()),1,3),"")</f>
        <v/>
      </c>
      <c r="L16" s="45" t="str">
        <f aca="false">IFERROR(INDEX(LINEST(INDEX(データ!$E$2:$E$13701,$F16):INDEX(データ!$E$2:$E$13701,$G16),(INDEX(データ!$D$2:$D$13701,$F16):INDEX(データ!$D$2:$D$13701,$G16)/$C16^2)^{1,2},TRUE(),TRUE()),3,1),"")</f>
        <v/>
      </c>
      <c r="M16" s="46" t="str">
        <f aca="false">IF($I16="","",-$J16/(2*$I16))</f>
        <v/>
      </c>
      <c r="N16" s="45" t="str">
        <f aca="false">IF($M16="","",IF($M16&lt;=0,"",$C16*SQRT($M16)))</f>
        <v/>
      </c>
      <c r="O16" s="47" t="str">
        <f aca="false">IF($M16="","",IFERROR(SQRT(MAX(0,$K16/($I16*$M16^2)-1)),""))</f>
        <v/>
      </c>
      <c r="P16" s="43" t="str">
        <f aca="false">IF(OR($O16="",$N16=""),"",MAX(6,MIN(400,ROUND(設定!$B$37*$O16*$N16/設定!$B$11,0))))</f>
        <v/>
      </c>
      <c r="Q16" s="43" t="str">
        <f aca="false">IF($P16="","",MAX(1,$B16-$P16))</f>
        <v/>
      </c>
      <c r="R16" s="43" t="str">
        <f aca="false">IF($P16="","",MIN(設定!$B$38,$B16+$P16))</f>
        <v/>
      </c>
      <c r="S16" s="43" t="str">
        <f aca="false">IF($P16="","",$R16-$Q16+1)</f>
        <v/>
      </c>
      <c r="T16" s="44" t="str">
        <f aca="false">IFERROR(INDEX(LINEST(INDEX(データ!$E$2:$E$13701,$Q16):INDEX(データ!$E$2:$E$13701,$R16),(INDEX(データ!$D$2:$D$13701,$Q16):INDEX(データ!$D$2:$D$13701,$R16)/$C16^2)^{1,2},TRUE(),TRUE()),1,1),"")</f>
        <v/>
      </c>
      <c r="U16" s="44" t="str">
        <f aca="false">IFERROR(INDEX(LINEST(INDEX(データ!$E$2:$E$13701,$Q16):INDEX(データ!$E$2:$E$13701,$R16),(INDEX(データ!$D$2:$D$13701,$Q16):INDEX(データ!$D$2:$D$13701,$R16)/$C16^2)^{1,2},TRUE(),TRUE()),1,2),"")</f>
        <v/>
      </c>
      <c r="V16" s="44" t="str">
        <f aca="false">IFERROR(INDEX(LINEST(INDEX(データ!$E$2:$E$13701,$Q16):INDEX(データ!$E$2:$E$13701,$R16),(INDEX(データ!$D$2:$D$13701,$Q16):INDEX(データ!$D$2:$D$13701,$R16)/$C16^2)^{1,2},TRUE(),TRUE()),1,3),"")</f>
        <v/>
      </c>
      <c r="W16" s="45" t="str">
        <f aca="false">IFERROR(INDEX(LINEST(INDEX(データ!$E$2:$E$13701,$Q16):INDEX(データ!$E$2:$E$13701,$R16),(INDEX(データ!$D$2:$D$13701,$Q16):INDEX(データ!$D$2:$D$13701,$R16)/$C16^2)^{1,2},TRUE(),TRUE()),3,1),"")</f>
        <v/>
      </c>
      <c r="X16" s="46" t="str">
        <f aca="false">IF($T16="","",-$U16/(2*$T16))</f>
        <v/>
      </c>
      <c r="Y16" s="48" t="str">
        <f aca="false">IF($X16="","",IF($X16&lt;=0,"",$C16*SQRT($X16)))</f>
        <v/>
      </c>
      <c r="Z16" s="47" t="str">
        <f aca="false">IF($X16="","",IFERROR(SQRT(MAX(0,$V16/($T16*$X16^2)-1)),""))</f>
        <v/>
      </c>
      <c r="AA16" s="47" t="str">
        <f aca="false">IF($Y16="","",1/(PI()*$Y16*設定!$B$17))</f>
        <v/>
      </c>
      <c r="AB16" s="49" t="str">
        <f aca="false">IF(OR($Z16="",$AA16=""),"",$Z16-$AA16)</f>
        <v/>
      </c>
      <c r="AC16" s="50" t="str">
        <f aca="false">IF($AB16="","",IF($AB16&lt;=0,"",1/$AB16))</f>
        <v/>
      </c>
      <c r="AD16" s="47" t="str">
        <f aca="false">IF($AB16="","",$AB16/2)</f>
        <v/>
      </c>
      <c r="AE16" s="47" t="str">
        <f aca="false">IF($S16="","",IFERROR(SUMPRODUCT(ISNUMBER(INDEX(データ!$C$2:$C$13701,$Q16):INDEX(データ!$C$2:$C$13701,$R16))*(INDEX(データ!$C$2:$C$13701,$Q16):INDEX(データ!$C$2:$C$13701,$R16)&gt;=$E16/SQRT(2)))*設定!$B$11/$Y16-$AA16,""))</f>
        <v/>
      </c>
      <c r="AF16" s="51" t="str">
        <f aca="false">IF($AB16="","",IF(AND($W16&gt;=0.9,$AB16&gt;0,$S16&gt;=10,$Z16&gt;$AA16*1.05),"OK","要確認"))</f>
        <v/>
      </c>
    </row>
    <row r="17" customFormat="false" ht="15" hidden="false" customHeight="false" outlineLevel="0" collapsed="false">
      <c r="A17" s="39" t="n">
        <v>13</v>
      </c>
      <c r="B17" s="39" t="str">
        <f aca="false">IFERROR(MATCH($A17,データ!$H$2:$H$13701,0),"")</f>
        <v/>
      </c>
      <c r="C17" s="40" t="str">
        <f aca="false">IF($B17="","",INDEX(データ!$A$2:$A$13701,$B17))</f>
        <v/>
      </c>
      <c r="D17" s="41" t="str">
        <f aca="false">IF($B17="","",INDEX(データ!$B$2:$B$13701,$B17))</f>
        <v/>
      </c>
      <c r="E17" s="42" t="str">
        <f aca="false">IF($B17="","",INDEX(データ!$C$2:$C$13701,$B17))</f>
        <v/>
      </c>
      <c r="F17" s="43" t="str">
        <f aca="false">IF($B17="","",MAX(1,$B17-設定!$B$36))</f>
        <v/>
      </c>
      <c r="G17" s="43" t="str">
        <f aca="false">IF($B17="","",MIN(設定!$B$38,$B17+設定!$B$36))</f>
        <v/>
      </c>
      <c r="H17" s="43" t="str">
        <f aca="false">IF($B17="","",$G17-$F17+1)</f>
        <v/>
      </c>
      <c r="I17" s="44" t="str">
        <f aca="false">IFERROR(INDEX(LINEST(INDEX(データ!$E$2:$E$13701,$F17):INDEX(データ!$E$2:$E$13701,$G17),(INDEX(データ!$D$2:$D$13701,$F17):INDEX(データ!$D$2:$D$13701,$G17)/$C17^2)^{1,2},TRUE(),TRUE()),1,1),"")</f>
        <v/>
      </c>
      <c r="J17" s="44" t="str">
        <f aca="false">IFERROR(INDEX(LINEST(INDEX(データ!$E$2:$E$13701,$F17):INDEX(データ!$E$2:$E$13701,$G17),(INDEX(データ!$D$2:$D$13701,$F17):INDEX(データ!$D$2:$D$13701,$G17)/$C17^2)^{1,2},TRUE(),TRUE()),1,2),"")</f>
        <v/>
      </c>
      <c r="K17" s="44" t="str">
        <f aca="false">IFERROR(INDEX(LINEST(INDEX(データ!$E$2:$E$13701,$F17):INDEX(データ!$E$2:$E$13701,$G17),(INDEX(データ!$D$2:$D$13701,$F17):INDEX(データ!$D$2:$D$13701,$G17)/$C17^2)^{1,2},TRUE(),TRUE()),1,3),"")</f>
        <v/>
      </c>
      <c r="L17" s="45" t="str">
        <f aca="false">IFERROR(INDEX(LINEST(INDEX(データ!$E$2:$E$13701,$F17):INDEX(データ!$E$2:$E$13701,$G17),(INDEX(データ!$D$2:$D$13701,$F17):INDEX(データ!$D$2:$D$13701,$G17)/$C17^2)^{1,2},TRUE(),TRUE()),3,1),"")</f>
        <v/>
      </c>
      <c r="M17" s="46" t="str">
        <f aca="false">IF($I17="","",-$J17/(2*$I17))</f>
        <v/>
      </c>
      <c r="N17" s="45" t="str">
        <f aca="false">IF($M17="","",IF($M17&lt;=0,"",$C17*SQRT($M17)))</f>
        <v/>
      </c>
      <c r="O17" s="47" t="str">
        <f aca="false">IF($M17="","",IFERROR(SQRT(MAX(0,$K17/($I17*$M17^2)-1)),""))</f>
        <v/>
      </c>
      <c r="P17" s="43" t="str">
        <f aca="false">IF(OR($O17="",$N17=""),"",MAX(6,MIN(400,ROUND(設定!$B$37*$O17*$N17/設定!$B$11,0))))</f>
        <v/>
      </c>
      <c r="Q17" s="43" t="str">
        <f aca="false">IF($P17="","",MAX(1,$B17-$P17))</f>
        <v/>
      </c>
      <c r="R17" s="43" t="str">
        <f aca="false">IF($P17="","",MIN(設定!$B$38,$B17+$P17))</f>
        <v/>
      </c>
      <c r="S17" s="43" t="str">
        <f aca="false">IF($P17="","",$R17-$Q17+1)</f>
        <v/>
      </c>
      <c r="T17" s="44" t="str">
        <f aca="false">IFERROR(INDEX(LINEST(INDEX(データ!$E$2:$E$13701,$Q17):INDEX(データ!$E$2:$E$13701,$R17),(INDEX(データ!$D$2:$D$13701,$Q17):INDEX(データ!$D$2:$D$13701,$R17)/$C17^2)^{1,2},TRUE(),TRUE()),1,1),"")</f>
        <v/>
      </c>
      <c r="U17" s="44" t="str">
        <f aca="false">IFERROR(INDEX(LINEST(INDEX(データ!$E$2:$E$13701,$Q17):INDEX(データ!$E$2:$E$13701,$R17),(INDEX(データ!$D$2:$D$13701,$Q17):INDEX(データ!$D$2:$D$13701,$R17)/$C17^2)^{1,2},TRUE(),TRUE()),1,2),"")</f>
        <v/>
      </c>
      <c r="V17" s="44" t="str">
        <f aca="false">IFERROR(INDEX(LINEST(INDEX(データ!$E$2:$E$13701,$Q17):INDEX(データ!$E$2:$E$13701,$R17),(INDEX(データ!$D$2:$D$13701,$Q17):INDEX(データ!$D$2:$D$13701,$R17)/$C17^2)^{1,2},TRUE(),TRUE()),1,3),"")</f>
        <v/>
      </c>
      <c r="W17" s="45" t="str">
        <f aca="false">IFERROR(INDEX(LINEST(INDEX(データ!$E$2:$E$13701,$Q17):INDEX(データ!$E$2:$E$13701,$R17),(INDEX(データ!$D$2:$D$13701,$Q17):INDEX(データ!$D$2:$D$13701,$R17)/$C17^2)^{1,2},TRUE(),TRUE()),3,1),"")</f>
        <v/>
      </c>
      <c r="X17" s="46" t="str">
        <f aca="false">IF($T17="","",-$U17/(2*$T17))</f>
        <v/>
      </c>
      <c r="Y17" s="48" t="str">
        <f aca="false">IF($X17="","",IF($X17&lt;=0,"",$C17*SQRT($X17)))</f>
        <v/>
      </c>
      <c r="Z17" s="47" t="str">
        <f aca="false">IF($X17="","",IFERROR(SQRT(MAX(0,$V17/($T17*$X17^2)-1)),""))</f>
        <v/>
      </c>
      <c r="AA17" s="47" t="str">
        <f aca="false">IF($Y17="","",1/(PI()*$Y17*設定!$B$17))</f>
        <v/>
      </c>
      <c r="AB17" s="49" t="str">
        <f aca="false">IF(OR($Z17="",$AA17=""),"",$Z17-$AA17)</f>
        <v/>
      </c>
      <c r="AC17" s="50" t="str">
        <f aca="false">IF($AB17="","",IF($AB17&lt;=0,"",1/$AB17))</f>
        <v/>
      </c>
      <c r="AD17" s="47" t="str">
        <f aca="false">IF($AB17="","",$AB17/2)</f>
        <v/>
      </c>
      <c r="AE17" s="47" t="str">
        <f aca="false">IF($S17="","",IFERROR(SUMPRODUCT(ISNUMBER(INDEX(データ!$C$2:$C$13701,$Q17):INDEX(データ!$C$2:$C$13701,$R17))*(INDEX(データ!$C$2:$C$13701,$Q17):INDEX(データ!$C$2:$C$13701,$R17)&gt;=$E17/SQRT(2)))*設定!$B$11/$Y17-$AA17,""))</f>
        <v/>
      </c>
      <c r="AF17" s="51" t="str">
        <f aca="false">IF($AB17="","",IF(AND($W17&gt;=0.9,$AB17&gt;0,$S17&gt;=10,$Z17&gt;$AA17*1.05),"OK","要確認"))</f>
        <v/>
      </c>
    </row>
    <row r="18" customFormat="false" ht="15" hidden="false" customHeight="false" outlineLevel="0" collapsed="false">
      <c r="A18" s="39" t="n">
        <v>14</v>
      </c>
      <c r="B18" s="39" t="str">
        <f aca="false">IFERROR(MATCH($A18,データ!$H$2:$H$13701,0),"")</f>
        <v/>
      </c>
      <c r="C18" s="40" t="str">
        <f aca="false">IF($B18="","",INDEX(データ!$A$2:$A$13701,$B18))</f>
        <v/>
      </c>
      <c r="D18" s="41" t="str">
        <f aca="false">IF($B18="","",INDEX(データ!$B$2:$B$13701,$B18))</f>
        <v/>
      </c>
      <c r="E18" s="42" t="str">
        <f aca="false">IF($B18="","",INDEX(データ!$C$2:$C$13701,$B18))</f>
        <v/>
      </c>
      <c r="F18" s="43" t="str">
        <f aca="false">IF($B18="","",MAX(1,$B18-設定!$B$36))</f>
        <v/>
      </c>
      <c r="G18" s="43" t="str">
        <f aca="false">IF($B18="","",MIN(設定!$B$38,$B18+設定!$B$36))</f>
        <v/>
      </c>
      <c r="H18" s="43" t="str">
        <f aca="false">IF($B18="","",$G18-$F18+1)</f>
        <v/>
      </c>
      <c r="I18" s="44" t="str">
        <f aca="false">IFERROR(INDEX(LINEST(INDEX(データ!$E$2:$E$13701,$F18):INDEX(データ!$E$2:$E$13701,$G18),(INDEX(データ!$D$2:$D$13701,$F18):INDEX(データ!$D$2:$D$13701,$G18)/$C18^2)^{1,2},TRUE(),TRUE()),1,1),"")</f>
        <v/>
      </c>
      <c r="J18" s="44" t="str">
        <f aca="false">IFERROR(INDEX(LINEST(INDEX(データ!$E$2:$E$13701,$F18):INDEX(データ!$E$2:$E$13701,$G18),(INDEX(データ!$D$2:$D$13701,$F18):INDEX(データ!$D$2:$D$13701,$G18)/$C18^2)^{1,2},TRUE(),TRUE()),1,2),"")</f>
        <v/>
      </c>
      <c r="K18" s="44" t="str">
        <f aca="false">IFERROR(INDEX(LINEST(INDEX(データ!$E$2:$E$13701,$F18):INDEX(データ!$E$2:$E$13701,$G18),(INDEX(データ!$D$2:$D$13701,$F18):INDEX(データ!$D$2:$D$13701,$G18)/$C18^2)^{1,2},TRUE(),TRUE()),1,3),"")</f>
        <v/>
      </c>
      <c r="L18" s="45" t="str">
        <f aca="false">IFERROR(INDEX(LINEST(INDEX(データ!$E$2:$E$13701,$F18):INDEX(データ!$E$2:$E$13701,$G18),(INDEX(データ!$D$2:$D$13701,$F18):INDEX(データ!$D$2:$D$13701,$G18)/$C18^2)^{1,2},TRUE(),TRUE()),3,1),"")</f>
        <v/>
      </c>
      <c r="M18" s="46" t="str">
        <f aca="false">IF($I18="","",-$J18/(2*$I18))</f>
        <v/>
      </c>
      <c r="N18" s="45" t="str">
        <f aca="false">IF($M18="","",IF($M18&lt;=0,"",$C18*SQRT($M18)))</f>
        <v/>
      </c>
      <c r="O18" s="47" t="str">
        <f aca="false">IF($M18="","",IFERROR(SQRT(MAX(0,$K18/($I18*$M18^2)-1)),""))</f>
        <v/>
      </c>
      <c r="P18" s="43" t="str">
        <f aca="false">IF(OR($O18="",$N18=""),"",MAX(6,MIN(400,ROUND(設定!$B$37*$O18*$N18/設定!$B$11,0))))</f>
        <v/>
      </c>
      <c r="Q18" s="43" t="str">
        <f aca="false">IF($P18="","",MAX(1,$B18-$P18))</f>
        <v/>
      </c>
      <c r="R18" s="43" t="str">
        <f aca="false">IF($P18="","",MIN(設定!$B$38,$B18+$P18))</f>
        <v/>
      </c>
      <c r="S18" s="43" t="str">
        <f aca="false">IF($P18="","",$R18-$Q18+1)</f>
        <v/>
      </c>
      <c r="T18" s="44" t="str">
        <f aca="false">IFERROR(INDEX(LINEST(INDEX(データ!$E$2:$E$13701,$Q18):INDEX(データ!$E$2:$E$13701,$R18),(INDEX(データ!$D$2:$D$13701,$Q18):INDEX(データ!$D$2:$D$13701,$R18)/$C18^2)^{1,2},TRUE(),TRUE()),1,1),"")</f>
        <v/>
      </c>
      <c r="U18" s="44" t="str">
        <f aca="false">IFERROR(INDEX(LINEST(INDEX(データ!$E$2:$E$13701,$Q18):INDEX(データ!$E$2:$E$13701,$R18),(INDEX(データ!$D$2:$D$13701,$Q18):INDEX(データ!$D$2:$D$13701,$R18)/$C18^2)^{1,2},TRUE(),TRUE()),1,2),"")</f>
        <v/>
      </c>
      <c r="V18" s="44" t="str">
        <f aca="false">IFERROR(INDEX(LINEST(INDEX(データ!$E$2:$E$13701,$Q18):INDEX(データ!$E$2:$E$13701,$R18),(INDEX(データ!$D$2:$D$13701,$Q18):INDEX(データ!$D$2:$D$13701,$R18)/$C18^2)^{1,2},TRUE(),TRUE()),1,3),"")</f>
        <v/>
      </c>
      <c r="W18" s="45" t="str">
        <f aca="false">IFERROR(INDEX(LINEST(INDEX(データ!$E$2:$E$13701,$Q18):INDEX(データ!$E$2:$E$13701,$R18),(INDEX(データ!$D$2:$D$13701,$Q18):INDEX(データ!$D$2:$D$13701,$R18)/$C18^2)^{1,2},TRUE(),TRUE()),3,1),"")</f>
        <v/>
      </c>
      <c r="X18" s="46" t="str">
        <f aca="false">IF($T18="","",-$U18/(2*$T18))</f>
        <v/>
      </c>
      <c r="Y18" s="48" t="str">
        <f aca="false">IF($X18="","",IF($X18&lt;=0,"",$C18*SQRT($X18)))</f>
        <v/>
      </c>
      <c r="Z18" s="47" t="str">
        <f aca="false">IF($X18="","",IFERROR(SQRT(MAX(0,$V18/($T18*$X18^2)-1)),""))</f>
        <v/>
      </c>
      <c r="AA18" s="47" t="str">
        <f aca="false">IF($Y18="","",1/(PI()*$Y18*設定!$B$17))</f>
        <v/>
      </c>
      <c r="AB18" s="49" t="str">
        <f aca="false">IF(OR($Z18="",$AA18=""),"",$Z18-$AA18)</f>
        <v/>
      </c>
      <c r="AC18" s="50" t="str">
        <f aca="false">IF($AB18="","",IF($AB18&lt;=0,"",1/$AB18))</f>
        <v/>
      </c>
      <c r="AD18" s="47" t="str">
        <f aca="false">IF($AB18="","",$AB18/2)</f>
        <v/>
      </c>
      <c r="AE18" s="47" t="str">
        <f aca="false">IF($S18="","",IFERROR(SUMPRODUCT(ISNUMBER(INDEX(データ!$C$2:$C$13701,$Q18):INDEX(データ!$C$2:$C$13701,$R18))*(INDEX(データ!$C$2:$C$13701,$Q18):INDEX(データ!$C$2:$C$13701,$R18)&gt;=$E18/SQRT(2)))*設定!$B$11/$Y18-$AA18,""))</f>
        <v/>
      </c>
      <c r="AF18" s="51" t="str">
        <f aca="false">IF($AB18="","",IF(AND($W18&gt;=0.9,$AB18&gt;0,$S18&gt;=10,$Z18&gt;$AA18*1.05),"OK","要確認"))</f>
        <v/>
      </c>
    </row>
    <row r="19" customFormat="false" ht="15" hidden="false" customHeight="false" outlineLevel="0" collapsed="false">
      <c r="A19" s="39" t="n">
        <v>15</v>
      </c>
      <c r="B19" s="39" t="str">
        <f aca="false">IFERROR(MATCH($A19,データ!$H$2:$H$13701,0),"")</f>
        <v/>
      </c>
      <c r="C19" s="40" t="str">
        <f aca="false">IF($B19="","",INDEX(データ!$A$2:$A$13701,$B19))</f>
        <v/>
      </c>
      <c r="D19" s="41" t="str">
        <f aca="false">IF($B19="","",INDEX(データ!$B$2:$B$13701,$B19))</f>
        <v/>
      </c>
      <c r="E19" s="42" t="str">
        <f aca="false">IF($B19="","",INDEX(データ!$C$2:$C$13701,$B19))</f>
        <v/>
      </c>
      <c r="F19" s="43" t="str">
        <f aca="false">IF($B19="","",MAX(1,$B19-設定!$B$36))</f>
        <v/>
      </c>
      <c r="G19" s="43" t="str">
        <f aca="false">IF($B19="","",MIN(設定!$B$38,$B19+設定!$B$36))</f>
        <v/>
      </c>
      <c r="H19" s="43" t="str">
        <f aca="false">IF($B19="","",$G19-$F19+1)</f>
        <v/>
      </c>
      <c r="I19" s="44" t="str">
        <f aca="false">IFERROR(INDEX(LINEST(INDEX(データ!$E$2:$E$13701,$F19):INDEX(データ!$E$2:$E$13701,$G19),(INDEX(データ!$D$2:$D$13701,$F19):INDEX(データ!$D$2:$D$13701,$G19)/$C19^2)^{1,2},TRUE(),TRUE()),1,1),"")</f>
        <v/>
      </c>
      <c r="J19" s="44" t="str">
        <f aca="false">IFERROR(INDEX(LINEST(INDEX(データ!$E$2:$E$13701,$F19):INDEX(データ!$E$2:$E$13701,$G19),(INDEX(データ!$D$2:$D$13701,$F19):INDEX(データ!$D$2:$D$13701,$G19)/$C19^2)^{1,2},TRUE(),TRUE()),1,2),"")</f>
        <v/>
      </c>
      <c r="K19" s="44" t="str">
        <f aca="false">IFERROR(INDEX(LINEST(INDEX(データ!$E$2:$E$13701,$F19):INDEX(データ!$E$2:$E$13701,$G19),(INDEX(データ!$D$2:$D$13701,$F19):INDEX(データ!$D$2:$D$13701,$G19)/$C19^2)^{1,2},TRUE(),TRUE()),1,3),"")</f>
        <v/>
      </c>
      <c r="L19" s="45" t="str">
        <f aca="false">IFERROR(INDEX(LINEST(INDEX(データ!$E$2:$E$13701,$F19):INDEX(データ!$E$2:$E$13701,$G19),(INDEX(データ!$D$2:$D$13701,$F19):INDEX(データ!$D$2:$D$13701,$G19)/$C19^2)^{1,2},TRUE(),TRUE()),3,1),"")</f>
        <v/>
      </c>
      <c r="M19" s="46" t="str">
        <f aca="false">IF($I19="","",-$J19/(2*$I19))</f>
        <v/>
      </c>
      <c r="N19" s="45" t="str">
        <f aca="false">IF($M19="","",IF($M19&lt;=0,"",$C19*SQRT($M19)))</f>
        <v/>
      </c>
      <c r="O19" s="47" t="str">
        <f aca="false">IF($M19="","",IFERROR(SQRT(MAX(0,$K19/($I19*$M19^2)-1)),""))</f>
        <v/>
      </c>
      <c r="P19" s="43" t="str">
        <f aca="false">IF(OR($O19="",$N19=""),"",MAX(6,MIN(400,ROUND(設定!$B$37*$O19*$N19/設定!$B$11,0))))</f>
        <v/>
      </c>
      <c r="Q19" s="43" t="str">
        <f aca="false">IF($P19="","",MAX(1,$B19-$P19))</f>
        <v/>
      </c>
      <c r="R19" s="43" t="str">
        <f aca="false">IF($P19="","",MIN(設定!$B$38,$B19+$P19))</f>
        <v/>
      </c>
      <c r="S19" s="43" t="str">
        <f aca="false">IF($P19="","",$R19-$Q19+1)</f>
        <v/>
      </c>
      <c r="T19" s="44" t="str">
        <f aca="false">IFERROR(INDEX(LINEST(INDEX(データ!$E$2:$E$13701,$Q19):INDEX(データ!$E$2:$E$13701,$R19),(INDEX(データ!$D$2:$D$13701,$Q19):INDEX(データ!$D$2:$D$13701,$R19)/$C19^2)^{1,2},TRUE(),TRUE()),1,1),"")</f>
        <v/>
      </c>
      <c r="U19" s="44" t="str">
        <f aca="false">IFERROR(INDEX(LINEST(INDEX(データ!$E$2:$E$13701,$Q19):INDEX(データ!$E$2:$E$13701,$R19),(INDEX(データ!$D$2:$D$13701,$Q19):INDEX(データ!$D$2:$D$13701,$R19)/$C19^2)^{1,2},TRUE(),TRUE()),1,2),"")</f>
        <v/>
      </c>
      <c r="V19" s="44" t="str">
        <f aca="false">IFERROR(INDEX(LINEST(INDEX(データ!$E$2:$E$13701,$Q19):INDEX(データ!$E$2:$E$13701,$R19),(INDEX(データ!$D$2:$D$13701,$Q19):INDEX(データ!$D$2:$D$13701,$R19)/$C19^2)^{1,2},TRUE(),TRUE()),1,3),"")</f>
        <v/>
      </c>
      <c r="W19" s="45" t="str">
        <f aca="false">IFERROR(INDEX(LINEST(INDEX(データ!$E$2:$E$13701,$Q19):INDEX(データ!$E$2:$E$13701,$R19),(INDEX(データ!$D$2:$D$13701,$Q19):INDEX(データ!$D$2:$D$13701,$R19)/$C19^2)^{1,2},TRUE(),TRUE()),3,1),"")</f>
        <v/>
      </c>
      <c r="X19" s="46" t="str">
        <f aca="false">IF($T19="","",-$U19/(2*$T19))</f>
        <v/>
      </c>
      <c r="Y19" s="48" t="str">
        <f aca="false">IF($X19="","",IF($X19&lt;=0,"",$C19*SQRT($X19)))</f>
        <v/>
      </c>
      <c r="Z19" s="47" t="str">
        <f aca="false">IF($X19="","",IFERROR(SQRT(MAX(0,$V19/($T19*$X19^2)-1)),""))</f>
        <v/>
      </c>
      <c r="AA19" s="47" t="str">
        <f aca="false">IF($Y19="","",1/(PI()*$Y19*設定!$B$17))</f>
        <v/>
      </c>
      <c r="AB19" s="49" t="str">
        <f aca="false">IF(OR($Z19="",$AA19=""),"",$Z19-$AA19)</f>
        <v/>
      </c>
      <c r="AC19" s="50" t="str">
        <f aca="false">IF($AB19="","",IF($AB19&lt;=0,"",1/$AB19))</f>
        <v/>
      </c>
      <c r="AD19" s="47" t="str">
        <f aca="false">IF($AB19="","",$AB19/2)</f>
        <v/>
      </c>
      <c r="AE19" s="47" t="str">
        <f aca="false">IF($S19="","",IFERROR(SUMPRODUCT(ISNUMBER(INDEX(データ!$C$2:$C$13701,$Q19):INDEX(データ!$C$2:$C$13701,$R19))*(INDEX(データ!$C$2:$C$13701,$Q19):INDEX(データ!$C$2:$C$13701,$R19)&gt;=$E19/SQRT(2)))*設定!$B$11/$Y19-$AA19,""))</f>
        <v/>
      </c>
      <c r="AF19" s="51" t="str">
        <f aca="false">IF($AB19="","",IF(AND($W19&gt;=0.9,$AB19&gt;0,$S19&gt;=10,$Z19&gt;$AA19*1.05),"OK","要確認"))</f>
        <v/>
      </c>
    </row>
    <row r="20" customFormat="false" ht="15" hidden="false" customHeight="false" outlineLevel="0" collapsed="false">
      <c r="A20" s="39" t="n">
        <v>16</v>
      </c>
      <c r="B20" s="39" t="str">
        <f aca="false">IFERROR(MATCH($A20,データ!$H$2:$H$13701,0),"")</f>
        <v/>
      </c>
      <c r="C20" s="40" t="str">
        <f aca="false">IF($B20="","",INDEX(データ!$A$2:$A$13701,$B20))</f>
        <v/>
      </c>
      <c r="D20" s="41" t="str">
        <f aca="false">IF($B20="","",INDEX(データ!$B$2:$B$13701,$B20))</f>
        <v/>
      </c>
      <c r="E20" s="42" t="str">
        <f aca="false">IF($B20="","",INDEX(データ!$C$2:$C$13701,$B20))</f>
        <v/>
      </c>
      <c r="F20" s="43" t="str">
        <f aca="false">IF($B20="","",MAX(1,$B20-設定!$B$36))</f>
        <v/>
      </c>
      <c r="G20" s="43" t="str">
        <f aca="false">IF($B20="","",MIN(設定!$B$38,$B20+設定!$B$36))</f>
        <v/>
      </c>
      <c r="H20" s="43" t="str">
        <f aca="false">IF($B20="","",$G20-$F20+1)</f>
        <v/>
      </c>
      <c r="I20" s="44" t="str">
        <f aca="false">IFERROR(INDEX(LINEST(INDEX(データ!$E$2:$E$13701,$F20):INDEX(データ!$E$2:$E$13701,$G20),(INDEX(データ!$D$2:$D$13701,$F20):INDEX(データ!$D$2:$D$13701,$G20)/$C20^2)^{1,2},TRUE(),TRUE()),1,1),"")</f>
        <v/>
      </c>
      <c r="J20" s="44" t="str">
        <f aca="false">IFERROR(INDEX(LINEST(INDEX(データ!$E$2:$E$13701,$F20):INDEX(データ!$E$2:$E$13701,$G20),(INDEX(データ!$D$2:$D$13701,$F20):INDEX(データ!$D$2:$D$13701,$G20)/$C20^2)^{1,2},TRUE(),TRUE()),1,2),"")</f>
        <v/>
      </c>
      <c r="K20" s="44" t="str">
        <f aca="false">IFERROR(INDEX(LINEST(INDEX(データ!$E$2:$E$13701,$F20):INDEX(データ!$E$2:$E$13701,$G20),(INDEX(データ!$D$2:$D$13701,$F20):INDEX(データ!$D$2:$D$13701,$G20)/$C20^2)^{1,2},TRUE(),TRUE()),1,3),"")</f>
        <v/>
      </c>
      <c r="L20" s="45" t="str">
        <f aca="false">IFERROR(INDEX(LINEST(INDEX(データ!$E$2:$E$13701,$F20):INDEX(データ!$E$2:$E$13701,$G20),(INDEX(データ!$D$2:$D$13701,$F20):INDEX(データ!$D$2:$D$13701,$G20)/$C20^2)^{1,2},TRUE(),TRUE()),3,1),"")</f>
        <v/>
      </c>
      <c r="M20" s="46" t="str">
        <f aca="false">IF($I20="","",-$J20/(2*$I20))</f>
        <v/>
      </c>
      <c r="N20" s="45" t="str">
        <f aca="false">IF($M20="","",IF($M20&lt;=0,"",$C20*SQRT($M20)))</f>
        <v/>
      </c>
      <c r="O20" s="47" t="str">
        <f aca="false">IF($M20="","",IFERROR(SQRT(MAX(0,$K20/($I20*$M20^2)-1)),""))</f>
        <v/>
      </c>
      <c r="P20" s="43" t="str">
        <f aca="false">IF(OR($O20="",$N20=""),"",MAX(6,MIN(400,ROUND(設定!$B$37*$O20*$N20/設定!$B$11,0))))</f>
        <v/>
      </c>
      <c r="Q20" s="43" t="str">
        <f aca="false">IF($P20="","",MAX(1,$B20-$P20))</f>
        <v/>
      </c>
      <c r="R20" s="43" t="str">
        <f aca="false">IF($P20="","",MIN(設定!$B$38,$B20+$P20))</f>
        <v/>
      </c>
      <c r="S20" s="43" t="str">
        <f aca="false">IF($P20="","",$R20-$Q20+1)</f>
        <v/>
      </c>
      <c r="T20" s="44" t="str">
        <f aca="false">IFERROR(INDEX(LINEST(INDEX(データ!$E$2:$E$13701,$Q20):INDEX(データ!$E$2:$E$13701,$R20),(INDEX(データ!$D$2:$D$13701,$Q20):INDEX(データ!$D$2:$D$13701,$R20)/$C20^2)^{1,2},TRUE(),TRUE()),1,1),"")</f>
        <v/>
      </c>
      <c r="U20" s="44" t="str">
        <f aca="false">IFERROR(INDEX(LINEST(INDEX(データ!$E$2:$E$13701,$Q20):INDEX(データ!$E$2:$E$13701,$R20),(INDEX(データ!$D$2:$D$13701,$Q20):INDEX(データ!$D$2:$D$13701,$R20)/$C20^2)^{1,2},TRUE(),TRUE()),1,2),"")</f>
        <v/>
      </c>
      <c r="V20" s="44" t="str">
        <f aca="false">IFERROR(INDEX(LINEST(INDEX(データ!$E$2:$E$13701,$Q20):INDEX(データ!$E$2:$E$13701,$R20),(INDEX(データ!$D$2:$D$13701,$Q20):INDEX(データ!$D$2:$D$13701,$R20)/$C20^2)^{1,2},TRUE(),TRUE()),1,3),"")</f>
        <v/>
      </c>
      <c r="W20" s="45" t="str">
        <f aca="false">IFERROR(INDEX(LINEST(INDEX(データ!$E$2:$E$13701,$Q20):INDEX(データ!$E$2:$E$13701,$R20),(INDEX(データ!$D$2:$D$13701,$Q20):INDEX(データ!$D$2:$D$13701,$R20)/$C20^2)^{1,2},TRUE(),TRUE()),3,1),"")</f>
        <v/>
      </c>
      <c r="X20" s="46" t="str">
        <f aca="false">IF($T20="","",-$U20/(2*$T20))</f>
        <v/>
      </c>
      <c r="Y20" s="48" t="str">
        <f aca="false">IF($X20="","",IF($X20&lt;=0,"",$C20*SQRT($X20)))</f>
        <v/>
      </c>
      <c r="Z20" s="47" t="str">
        <f aca="false">IF($X20="","",IFERROR(SQRT(MAX(0,$V20/($T20*$X20^2)-1)),""))</f>
        <v/>
      </c>
      <c r="AA20" s="47" t="str">
        <f aca="false">IF($Y20="","",1/(PI()*$Y20*設定!$B$17))</f>
        <v/>
      </c>
      <c r="AB20" s="49" t="str">
        <f aca="false">IF(OR($Z20="",$AA20=""),"",$Z20-$AA20)</f>
        <v/>
      </c>
      <c r="AC20" s="50" t="str">
        <f aca="false">IF($AB20="","",IF($AB20&lt;=0,"",1/$AB20))</f>
        <v/>
      </c>
      <c r="AD20" s="47" t="str">
        <f aca="false">IF($AB20="","",$AB20/2)</f>
        <v/>
      </c>
      <c r="AE20" s="47" t="str">
        <f aca="false">IF($S20="","",IFERROR(SUMPRODUCT(ISNUMBER(INDEX(データ!$C$2:$C$13701,$Q20):INDEX(データ!$C$2:$C$13701,$R20))*(INDEX(データ!$C$2:$C$13701,$Q20):INDEX(データ!$C$2:$C$13701,$R20)&gt;=$E20/SQRT(2)))*設定!$B$11/$Y20-$AA20,""))</f>
        <v/>
      </c>
      <c r="AF20" s="51" t="str">
        <f aca="false">IF($AB20="","",IF(AND($W20&gt;=0.9,$AB20&gt;0,$S20&gt;=10,$Z20&gt;$AA20*1.05),"OK","要確認"))</f>
        <v/>
      </c>
    </row>
    <row r="21" customFormat="false" ht="15" hidden="false" customHeight="false" outlineLevel="0" collapsed="false">
      <c r="A21" s="39" t="n">
        <v>17</v>
      </c>
      <c r="B21" s="39" t="str">
        <f aca="false">IFERROR(MATCH($A21,データ!$H$2:$H$13701,0),"")</f>
        <v/>
      </c>
      <c r="C21" s="40" t="str">
        <f aca="false">IF($B21="","",INDEX(データ!$A$2:$A$13701,$B21))</f>
        <v/>
      </c>
      <c r="D21" s="41" t="str">
        <f aca="false">IF($B21="","",INDEX(データ!$B$2:$B$13701,$B21))</f>
        <v/>
      </c>
      <c r="E21" s="42" t="str">
        <f aca="false">IF($B21="","",INDEX(データ!$C$2:$C$13701,$B21))</f>
        <v/>
      </c>
      <c r="F21" s="43" t="str">
        <f aca="false">IF($B21="","",MAX(1,$B21-設定!$B$36))</f>
        <v/>
      </c>
      <c r="G21" s="43" t="str">
        <f aca="false">IF($B21="","",MIN(設定!$B$38,$B21+設定!$B$36))</f>
        <v/>
      </c>
      <c r="H21" s="43" t="str">
        <f aca="false">IF($B21="","",$G21-$F21+1)</f>
        <v/>
      </c>
      <c r="I21" s="44" t="str">
        <f aca="false">IFERROR(INDEX(LINEST(INDEX(データ!$E$2:$E$13701,$F21):INDEX(データ!$E$2:$E$13701,$G21),(INDEX(データ!$D$2:$D$13701,$F21):INDEX(データ!$D$2:$D$13701,$G21)/$C21^2)^{1,2},TRUE(),TRUE()),1,1),"")</f>
        <v/>
      </c>
      <c r="J21" s="44" t="str">
        <f aca="false">IFERROR(INDEX(LINEST(INDEX(データ!$E$2:$E$13701,$F21):INDEX(データ!$E$2:$E$13701,$G21),(INDEX(データ!$D$2:$D$13701,$F21):INDEX(データ!$D$2:$D$13701,$G21)/$C21^2)^{1,2},TRUE(),TRUE()),1,2),"")</f>
        <v/>
      </c>
      <c r="K21" s="44" t="str">
        <f aca="false">IFERROR(INDEX(LINEST(INDEX(データ!$E$2:$E$13701,$F21):INDEX(データ!$E$2:$E$13701,$G21),(INDEX(データ!$D$2:$D$13701,$F21):INDEX(データ!$D$2:$D$13701,$G21)/$C21^2)^{1,2},TRUE(),TRUE()),1,3),"")</f>
        <v/>
      </c>
      <c r="L21" s="45" t="str">
        <f aca="false">IFERROR(INDEX(LINEST(INDEX(データ!$E$2:$E$13701,$F21):INDEX(データ!$E$2:$E$13701,$G21),(INDEX(データ!$D$2:$D$13701,$F21):INDEX(データ!$D$2:$D$13701,$G21)/$C21^2)^{1,2},TRUE(),TRUE()),3,1),"")</f>
        <v/>
      </c>
      <c r="M21" s="46" t="str">
        <f aca="false">IF($I21="","",-$J21/(2*$I21))</f>
        <v/>
      </c>
      <c r="N21" s="45" t="str">
        <f aca="false">IF($M21="","",IF($M21&lt;=0,"",$C21*SQRT($M21)))</f>
        <v/>
      </c>
      <c r="O21" s="47" t="str">
        <f aca="false">IF($M21="","",IFERROR(SQRT(MAX(0,$K21/($I21*$M21^2)-1)),""))</f>
        <v/>
      </c>
      <c r="P21" s="43" t="str">
        <f aca="false">IF(OR($O21="",$N21=""),"",MAX(6,MIN(400,ROUND(設定!$B$37*$O21*$N21/設定!$B$11,0))))</f>
        <v/>
      </c>
      <c r="Q21" s="43" t="str">
        <f aca="false">IF($P21="","",MAX(1,$B21-$P21))</f>
        <v/>
      </c>
      <c r="R21" s="43" t="str">
        <f aca="false">IF($P21="","",MIN(設定!$B$38,$B21+$P21))</f>
        <v/>
      </c>
      <c r="S21" s="43" t="str">
        <f aca="false">IF($P21="","",$R21-$Q21+1)</f>
        <v/>
      </c>
      <c r="T21" s="44" t="str">
        <f aca="false">IFERROR(INDEX(LINEST(INDEX(データ!$E$2:$E$13701,$Q21):INDEX(データ!$E$2:$E$13701,$R21),(INDEX(データ!$D$2:$D$13701,$Q21):INDEX(データ!$D$2:$D$13701,$R21)/$C21^2)^{1,2},TRUE(),TRUE()),1,1),"")</f>
        <v/>
      </c>
      <c r="U21" s="44" t="str">
        <f aca="false">IFERROR(INDEX(LINEST(INDEX(データ!$E$2:$E$13701,$Q21):INDEX(データ!$E$2:$E$13701,$R21),(INDEX(データ!$D$2:$D$13701,$Q21):INDEX(データ!$D$2:$D$13701,$R21)/$C21^2)^{1,2},TRUE(),TRUE()),1,2),"")</f>
        <v/>
      </c>
      <c r="V21" s="44" t="str">
        <f aca="false">IFERROR(INDEX(LINEST(INDEX(データ!$E$2:$E$13701,$Q21):INDEX(データ!$E$2:$E$13701,$R21),(INDEX(データ!$D$2:$D$13701,$Q21):INDEX(データ!$D$2:$D$13701,$R21)/$C21^2)^{1,2},TRUE(),TRUE()),1,3),"")</f>
        <v/>
      </c>
      <c r="W21" s="45" t="str">
        <f aca="false">IFERROR(INDEX(LINEST(INDEX(データ!$E$2:$E$13701,$Q21):INDEX(データ!$E$2:$E$13701,$R21),(INDEX(データ!$D$2:$D$13701,$Q21):INDEX(データ!$D$2:$D$13701,$R21)/$C21^2)^{1,2},TRUE(),TRUE()),3,1),"")</f>
        <v/>
      </c>
      <c r="X21" s="46" t="str">
        <f aca="false">IF($T21="","",-$U21/(2*$T21))</f>
        <v/>
      </c>
      <c r="Y21" s="48" t="str">
        <f aca="false">IF($X21="","",IF($X21&lt;=0,"",$C21*SQRT($X21)))</f>
        <v/>
      </c>
      <c r="Z21" s="47" t="str">
        <f aca="false">IF($X21="","",IFERROR(SQRT(MAX(0,$V21/($T21*$X21^2)-1)),""))</f>
        <v/>
      </c>
      <c r="AA21" s="47" t="str">
        <f aca="false">IF($Y21="","",1/(PI()*$Y21*設定!$B$17))</f>
        <v/>
      </c>
      <c r="AB21" s="49" t="str">
        <f aca="false">IF(OR($Z21="",$AA21=""),"",$Z21-$AA21)</f>
        <v/>
      </c>
      <c r="AC21" s="50" t="str">
        <f aca="false">IF($AB21="","",IF($AB21&lt;=0,"",1/$AB21))</f>
        <v/>
      </c>
      <c r="AD21" s="47" t="str">
        <f aca="false">IF($AB21="","",$AB21/2)</f>
        <v/>
      </c>
      <c r="AE21" s="47" t="str">
        <f aca="false">IF($S21="","",IFERROR(SUMPRODUCT(ISNUMBER(INDEX(データ!$C$2:$C$13701,$Q21):INDEX(データ!$C$2:$C$13701,$R21))*(INDEX(データ!$C$2:$C$13701,$Q21):INDEX(データ!$C$2:$C$13701,$R21)&gt;=$E21/SQRT(2)))*設定!$B$11/$Y21-$AA21,""))</f>
        <v/>
      </c>
      <c r="AF21" s="51" t="str">
        <f aca="false">IF($AB21="","",IF(AND($W21&gt;=0.9,$AB21&gt;0,$S21&gt;=10,$Z21&gt;$AA21*1.05),"OK","要確認"))</f>
        <v/>
      </c>
    </row>
    <row r="22" customFormat="false" ht="15" hidden="false" customHeight="false" outlineLevel="0" collapsed="false">
      <c r="A22" s="39" t="n">
        <v>18</v>
      </c>
      <c r="B22" s="39" t="str">
        <f aca="false">IFERROR(MATCH($A22,データ!$H$2:$H$13701,0),"")</f>
        <v/>
      </c>
      <c r="C22" s="40" t="str">
        <f aca="false">IF($B22="","",INDEX(データ!$A$2:$A$13701,$B22))</f>
        <v/>
      </c>
      <c r="D22" s="41" t="str">
        <f aca="false">IF($B22="","",INDEX(データ!$B$2:$B$13701,$B22))</f>
        <v/>
      </c>
      <c r="E22" s="42" t="str">
        <f aca="false">IF($B22="","",INDEX(データ!$C$2:$C$13701,$B22))</f>
        <v/>
      </c>
      <c r="F22" s="43" t="str">
        <f aca="false">IF($B22="","",MAX(1,$B22-設定!$B$36))</f>
        <v/>
      </c>
      <c r="G22" s="43" t="str">
        <f aca="false">IF($B22="","",MIN(設定!$B$38,$B22+設定!$B$36))</f>
        <v/>
      </c>
      <c r="H22" s="43" t="str">
        <f aca="false">IF($B22="","",$G22-$F22+1)</f>
        <v/>
      </c>
      <c r="I22" s="44" t="str">
        <f aca="false">IFERROR(INDEX(LINEST(INDEX(データ!$E$2:$E$13701,$F22):INDEX(データ!$E$2:$E$13701,$G22),(INDEX(データ!$D$2:$D$13701,$F22):INDEX(データ!$D$2:$D$13701,$G22)/$C22^2)^{1,2},TRUE(),TRUE()),1,1),"")</f>
        <v/>
      </c>
      <c r="J22" s="44" t="str">
        <f aca="false">IFERROR(INDEX(LINEST(INDEX(データ!$E$2:$E$13701,$F22):INDEX(データ!$E$2:$E$13701,$G22),(INDEX(データ!$D$2:$D$13701,$F22):INDEX(データ!$D$2:$D$13701,$G22)/$C22^2)^{1,2},TRUE(),TRUE()),1,2),"")</f>
        <v/>
      </c>
      <c r="K22" s="44" t="str">
        <f aca="false">IFERROR(INDEX(LINEST(INDEX(データ!$E$2:$E$13701,$F22):INDEX(データ!$E$2:$E$13701,$G22),(INDEX(データ!$D$2:$D$13701,$F22):INDEX(データ!$D$2:$D$13701,$G22)/$C22^2)^{1,2},TRUE(),TRUE()),1,3),"")</f>
        <v/>
      </c>
      <c r="L22" s="45" t="str">
        <f aca="false">IFERROR(INDEX(LINEST(INDEX(データ!$E$2:$E$13701,$F22):INDEX(データ!$E$2:$E$13701,$G22),(INDEX(データ!$D$2:$D$13701,$F22):INDEX(データ!$D$2:$D$13701,$G22)/$C22^2)^{1,2},TRUE(),TRUE()),3,1),"")</f>
        <v/>
      </c>
      <c r="M22" s="46" t="str">
        <f aca="false">IF($I22="","",-$J22/(2*$I22))</f>
        <v/>
      </c>
      <c r="N22" s="45" t="str">
        <f aca="false">IF($M22="","",IF($M22&lt;=0,"",$C22*SQRT($M22)))</f>
        <v/>
      </c>
      <c r="O22" s="47" t="str">
        <f aca="false">IF($M22="","",IFERROR(SQRT(MAX(0,$K22/($I22*$M22^2)-1)),""))</f>
        <v/>
      </c>
      <c r="P22" s="43" t="str">
        <f aca="false">IF(OR($O22="",$N22=""),"",MAX(6,MIN(400,ROUND(設定!$B$37*$O22*$N22/設定!$B$11,0))))</f>
        <v/>
      </c>
      <c r="Q22" s="43" t="str">
        <f aca="false">IF($P22="","",MAX(1,$B22-$P22))</f>
        <v/>
      </c>
      <c r="R22" s="43" t="str">
        <f aca="false">IF($P22="","",MIN(設定!$B$38,$B22+$P22))</f>
        <v/>
      </c>
      <c r="S22" s="43" t="str">
        <f aca="false">IF($P22="","",$R22-$Q22+1)</f>
        <v/>
      </c>
      <c r="T22" s="44" t="str">
        <f aca="false">IFERROR(INDEX(LINEST(INDEX(データ!$E$2:$E$13701,$Q22):INDEX(データ!$E$2:$E$13701,$R22),(INDEX(データ!$D$2:$D$13701,$Q22):INDEX(データ!$D$2:$D$13701,$R22)/$C22^2)^{1,2},TRUE(),TRUE()),1,1),"")</f>
        <v/>
      </c>
      <c r="U22" s="44" t="str">
        <f aca="false">IFERROR(INDEX(LINEST(INDEX(データ!$E$2:$E$13701,$Q22):INDEX(データ!$E$2:$E$13701,$R22),(INDEX(データ!$D$2:$D$13701,$Q22):INDEX(データ!$D$2:$D$13701,$R22)/$C22^2)^{1,2},TRUE(),TRUE()),1,2),"")</f>
        <v/>
      </c>
      <c r="V22" s="44" t="str">
        <f aca="false">IFERROR(INDEX(LINEST(INDEX(データ!$E$2:$E$13701,$Q22):INDEX(データ!$E$2:$E$13701,$R22),(INDEX(データ!$D$2:$D$13701,$Q22):INDEX(データ!$D$2:$D$13701,$R22)/$C22^2)^{1,2},TRUE(),TRUE()),1,3),"")</f>
        <v/>
      </c>
      <c r="W22" s="45" t="str">
        <f aca="false">IFERROR(INDEX(LINEST(INDEX(データ!$E$2:$E$13701,$Q22):INDEX(データ!$E$2:$E$13701,$R22),(INDEX(データ!$D$2:$D$13701,$Q22):INDEX(データ!$D$2:$D$13701,$R22)/$C22^2)^{1,2},TRUE(),TRUE()),3,1),"")</f>
        <v/>
      </c>
      <c r="X22" s="46" t="str">
        <f aca="false">IF($T22="","",-$U22/(2*$T22))</f>
        <v/>
      </c>
      <c r="Y22" s="48" t="str">
        <f aca="false">IF($X22="","",IF($X22&lt;=0,"",$C22*SQRT($X22)))</f>
        <v/>
      </c>
      <c r="Z22" s="47" t="str">
        <f aca="false">IF($X22="","",IFERROR(SQRT(MAX(0,$V22/($T22*$X22^2)-1)),""))</f>
        <v/>
      </c>
      <c r="AA22" s="47" t="str">
        <f aca="false">IF($Y22="","",1/(PI()*$Y22*設定!$B$17))</f>
        <v/>
      </c>
      <c r="AB22" s="49" t="str">
        <f aca="false">IF(OR($Z22="",$AA22=""),"",$Z22-$AA22)</f>
        <v/>
      </c>
      <c r="AC22" s="50" t="str">
        <f aca="false">IF($AB22="","",IF($AB22&lt;=0,"",1/$AB22))</f>
        <v/>
      </c>
      <c r="AD22" s="47" t="str">
        <f aca="false">IF($AB22="","",$AB22/2)</f>
        <v/>
      </c>
      <c r="AE22" s="47" t="str">
        <f aca="false">IF($S22="","",IFERROR(SUMPRODUCT(ISNUMBER(INDEX(データ!$C$2:$C$13701,$Q22):INDEX(データ!$C$2:$C$13701,$R22))*(INDEX(データ!$C$2:$C$13701,$Q22):INDEX(データ!$C$2:$C$13701,$R22)&gt;=$E22/SQRT(2)))*設定!$B$11/$Y22-$AA22,""))</f>
        <v/>
      </c>
      <c r="AF22" s="51" t="str">
        <f aca="false">IF($AB22="","",IF(AND($W22&gt;=0.9,$AB22&gt;0,$S22&gt;=10,$Z22&gt;$AA22*1.05),"OK","要確認"))</f>
        <v/>
      </c>
    </row>
    <row r="23" customFormat="false" ht="15" hidden="false" customHeight="false" outlineLevel="0" collapsed="false">
      <c r="A23" s="39" t="n">
        <v>19</v>
      </c>
      <c r="B23" s="39" t="str">
        <f aca="false">IFERROR(MATCH($A23,データ!$H$2:$H$13701,0),"")</f>
        <v/>
      </c>
      <c r="C23" s="40" t="str">
        <f aca="false">IF($B23="","",INDEX(データ!$A$2:$A$13701,$B23))</f>
        <v/>
      </c>
      <c r="D23" s="41" t="str">
        <f aca="false">IF($B23="","",INDEX(データ!$B$2:$B$13701,$B23))</f>
        <v/>
      </c>
      <c r="E23" s="42" t="str">
        <f aca="false">IF($B23="","",INDEX(データ!$C$2:$C$13701,$B23))</f>
        <v/>
      </c>
      <c r="F23" s="43" t="str">
        <f aca="false">IF($B23="","",MAX(1,$B23-設定!$B$36))</f>
        <v/>
      </c>
      <c r="G23" s="43" t="str">
        <f aca="false">IF($B23="","",MIN(設定!$B$38,$B23+設定!$B$36))</f>
        <v/>
      </c>
      <c r="H23" s="43" t="str">
        <f aca="false">IF($B23="","",$G23-$F23+1)</f>
        <v/>
      </c>
      <c r="I23" s="44" t="str">
        <f aca="false">IFERROR(INDEX(LINEST(INDEX(データ!$E$2:$E$13701,$F23):INDEX(データ!$E$2:$E$13701,$G23),(INDEX(データ!$D$2:$D$13701,$F23):INDEX(データ!$D$2:$D$13701,$G23)/$C23^2)^{1,2},TRUE(),TRUE()),1,1),"")</f>
        <v/>
      </c>
      <c r="J23" s="44" t="str">
        <f aca="false">IFERROR(INDEX(LINEST(INDEX(データ!$E$2:$E$13701,$F23):INDEX(データ!$E$2:$E$13701,$G23),(INDEX(データ!$D$2:$D$13701,$F23):INDEX(データ!$D$2:$D$13701,$G23)/$C23^2)^{1,2},TRUE(),TRUE()),1,2),"")</f>
        <v/>
      </c>
      <c r="K23" s="44" t="str">
        <f aca="false">IFERROR(INDEX(LINEST(INDEX(データ!$E$2:$E$13701,$F23):INDEX(データ!$E$2:$E$13701,$G23),(INDEX(データ!$D$2:$D$13701,$F23):INDEX(データ!$D$2:$D$13701,$G23)/$C23^2)^{1,2},TRUE(),TRUE()),1,3),"")</f>
        <v/>
      </c>
      <c r="L23" s="45" t="str">
        <f aca="false">IFERROR(INDEX(LINEST(INDEX(データ!$E$2:$E$13701,$F23):INDEX(データ!$E$2:$E$13701,$G23),(INDEX(データ!$D$2:$D$13701,$F23):INDEX(データ!$D$2:$D$13701,$G23)/$C23^2)^{1,2},TRUE(),TRUE()),3,1),"")</f>
        <v/>
      </c>
      <c r="M23" s="46" t="str">
        <f aca="false">IF($I23="","",-$J23/(2*$I23))</f>
        <v/>
      </c>
      <c r="N23" s="45" t="str">
        <f aca="false">IF($M23="","",IF($M23&lt;=0,"",$C23*SQRT($M23)))</f>
        <v/>
      </c>
      <c r="O23" s="47" t="str">
        <f aca="false">IF($M23="","",IFERROR(SQRT(MAX(0,$K23/($I23*$M23^2)-1)),""))</f>
        <v/>
      </c>
      <c r="P23" s="43" t="str">
        <f aca="false">IF(OR($O23="",$N23=""),"",MAX(6,MIN(400,ROUND(設定!$B$37*$O23*$N23/設定!$B$11,0))))</f>
        <v/>
      </c>
      <c r="Q23" s="43" t="str">
        <f aca="false">IF($P23="","",MAX(1,$B23-$P23))</f>
        <v/>
      </c>
      <c r="R23" s="43" t="str">
        <f aca="false">IF($P23="","",MIN(設定!$B$38,$B23+$P23))</f>
        <v/>
      </c>
      <c r="S23" s="43" t="str">
        <f aca="false">IF($P23="","",$R23-$Q23+1)</f>
        <v/>
      </c>
      <c r="T23" s="44" t="str">
        <f aca="false">IFERROR(INDEX(LINEST(INDEX(データ!$E$2:$E$13701,$Q23):INDEX(データ!$E$2:$E$13701,$R23),(INDEX(データ!$D$2:$D$13701,$Q23):INDEX(データ!$D$2:$D$13701,$R23)/$C23^2)^{1,2},TRUE(),TRUE()),1,1),"")</f>
        <v/>
      </c>
      <c r="U23" s="44" t="str">
        <f aca="false">IFERROR(INDEX(LINEST(INDEX(データ!$E$2:$E$13701,$Q23):INDEX(データ!$E$2:$E$13701,$R23),(INDEX(データ!$D$2:$D$13701,$Q23):INDEX(データ!$D$2:$D$13701,$R23)/$C23^2)^{1,2},TRUE(),TRUE()),1,2),"")</f>
        <v/>
      </c>
      <c r="V23" s="44" t="str">
        <f aca="false">IFERROR(INDEX(LINEST(INDEX(データ!$E$2:$E$13701,$Q23):INDEX(データ!$E$2:$E$13701,$R23),(INDEX(データ!$D$2:$D$13701,$Q23):INDEX(データ!$D$2:$D$13701,$R23)/$C23^2)^{1,2},TRUE(),TRUE()),1,3),"")</f>
        <v/>
      </c>
      <c r="W23" s="45" t="str">
        <f aca="false">IFERROR(INDEX(LINEST(INDEX(データ!$E$2:$E$13701,$Q23):INDEX(データ!$E$2:$E$13701,$R23),(INDEX(データ!$D$2:$D$13701,$Q23):INDEX(データ!$D$2:$D$13701,$R23)/$C23^2)^{1,2},TRUE(),TRUE()),3,1),"")</f>
        <v/>
      </c>
      <c r="X23" s="46" t="str">
        <f aca="false">IF($T23="","",-$U23/(2*$T23))</f>
        <v/>
      </c>
      <c r="Y23" s="48" t="str">
        <f aca="false">IF($X23="","",IF($X23&lt;=0,"",$C23*SQRT($X23)))</f>
        <v/>
      </c>
      <c r="Z23" s="47" t="str">
        <f aca="false">IF($X23="","",IFERROR(SQRT(MAX(0,$V23/($T23*$X23^2)-1)),""))</f>
        <v/>
      </c>
      <c r="AA23" s="47" t="str">
        <f aca="false">IF($Y23="","",1/(PI()*$Y23*設定!$B$17))</f>
        <v/>
      </c>
      <c r="AB23" s="49" t="str">
        <f aca="false">IF(OR($Z23="",$AA23=""),"",$Z23-$AA23)</f>
        <v/>
      </c>
      <c r="AC23" s="50" t="str">
        <f aca="false">IF($AB23="","",IF($AB23&lt;=0,"",1/$AB23))</f>
        <v/>
      </c>
      <c r="AD23" s="47" t="str">
        <f aca="false">IF($AB23="","",$AB23/2)</f>
        <v/>
      </c>
      <c r="AE23" s="47" t="str">
        <f aca="false">IF($S23="","",IFERROR(SUMPRODUCT(ISNUMBER(INDEX(データ!$C$2:$C$13701,$Q23):INDEX(データ!$C$2:$C$13701,$R23))*(INDEX(データ!$C$2:$C$13701,$Q23):INDEX(データ!$C$2:$C$13701,$R23)&gt;=$E23/SQRT(2)))*設定!$B$11/$Y23-$AA23,""))</f>
        <v/>
      </c>
      <c r="AF23" s="51" t="str">
        <f aca="false">IF($AB23="","",IF(AND($W23&gt;=0.9,$AB23&gt;0,$S23&gt;=10,$Z23&gt;$AA23*1.05),"OK","要確認"))</f>
        <v/>
      </c>
    </row>
    <row r="24" customFormat="false" ht="15" hidden="false" customHeight="false" outlineLevel="0" collapsed="false">
      <c r="A24" s="39" t="n">
        <v>20</v>
      </c>
      <c r="B24" s="39" t="str">
        <f aca="false">IFERROR(MATCH($A24,データ!$H$2:$H$13701,0),"")</f>
        <v/>
      </c>
      <c r="C24" s="40" t="str">
        <f aca="false">IF($B24="","",INDEX(データ!$A$2:$A$13701,$B24))</f>
        <v/>
      </c>
      <c r="D24" s="41" t="str">
        <f aca="false">IF($B24="","",INDEX(データ!$B$2:$B$13701,$B24))</f>
        <v/>
      </c>
      <c r="E24" s="42" t="str">
        <f aca="false">IF($B24="","",INDEX(データ!$C$2:$C$13701,$B24))</f>
        <v/>
      </c>
      <c r="F24" s="43" t="str">
        <f aca="false">IF($B24="","",MAX(1,$B24-設定!$B$36))</f>
        <v/>
      </c>
      <c r="G24" s="43" t="str">
        <f aca="false">IF($B24="","",MIN(設定!$B$38,$B24+設定!$B$36))</f>
        <v/>
      </c>
      <c r="H24" s="43" t="str">
        <f aca="false">IF($B24="","",$G24-$F24+1)</f>
        <v/>
      </c>
      <c r="I24" s="44" t="str">
        <f aca="false">IFERROR(INDEX(LINEST(INDEX(データ!$E$2:$E$13701,$F24):INDEX(データ!$E$2:$E$13701,$G24),(INDEX(データ!$D$2:$D$13701,$F24):INDEX(データ!$D$2:$D$13701,$G24)/$C24^2)^{1,2},TRUE(),TRUE()),1,1),"")</f>
        <v/>
      </c>
      <c r="J24" s="44" t="str">
        <f aca="false">IFERROR(INDEX(LINEST(INDEX(データ!$E$2:$E$13701,$F24):INDEX(データ!$E$2:$E$13701,$G24),(INDEX(データ!$D$2:$D$13701,$F24):INDEX(データ!$D$2:$D$13701,$G24)/$C24^2)^{1,2},TRUE(),TRUE()),1,2),"")</f>
        <v/>
      </c>
      <c r="K24" s="44" t="str">
        <f aca="false">IFERROR(INDEX(LINEST(INDEX(データ!$E$2:$E$13701,$F24):INDEX(データ!$E$2:$E$13701,$G24),(INDEX(データ!$D$2:$D$13701,$F24):INDEX(データ!$D$2:$D$13701,$G24)/$C24^2)^{1,2},TRUE(),TRUE()),1,3),"")</f>
        <v/>
      </c>
      <c r="L24" s="45" t="str">
        <f aca="false">IFERROR(INDEX(LINEST(INDEX(データ!$E$2:$E$13701,$F24):INDEX(データ!$E$2:$E$13701,$G24),(INDEX(データ!$D$2:$D$13701,$F24):INDEX(データ!$D$2:$D$13701,$G24)/$C24^2)^{1,2},TRUE(),TRUE()),3,1),"")</f>
        <v/>
      </c>
      <c r="M24" s="46" t="str">
        <f aca="false">IF($I24="","",-$J24/(2*$I24))</f>
        <v/>
      </c>
      <c r="N24" s="45" t="str">
        <f aca="false">IF($M24="","",IF($M24&lt;=0,"",$C24*SQRT($M24)))</f>
        <v/>
      </c>
      <c r="O24" s="47" t="str">
        <f aca="false">IF($M24="","",IFERROR(SQRT(MAX(0,$K24/($I24*$M24^2)-1)),""))</f>
        <v/>
      </c>
      <c r="P24" s="43" t="str">
        <f aca="false">IF(OR($O24="",$N24=""),"",MAX(6,MIN(400,ROUND(設定!$B$37*$O24*$N24/設定!$B$11,0))))</f>
        <v/>
      </c>
      <c r="Q24" s="43" t="str">
        <f aca="false">IF($P24="","",MAX(1,$B24-$P24))</f>
        <v/>
      </c>
      <c r="R24" s="43" t="str">
        <f aca="false">IF($P24="","",MIN(設定!$B$38,$B24+$P24))</f>
        <v/>
      </c>
      <c r="S24" s="43" t="str">
        <f aca="false">IF($P24="","",$R24-$Q24+1)</f>
        <v/>
      </c>
      <c r="T24" s="44" t="str">
        <f aca="false">IFERROR(INDEX(LINEST(INDEX(データ!$E$2:$E$13701,$Q24):INDEX(データ!$E$2:$E$13701,$R24),(INDEX(データ!$D$2:$D$13701,$Q24):INDEX(データ!$D$2:$D$13701,$R24)/$C24^2)^{1,2},TRUE(),TRUE()),1,1),"")</f>
        <v/>
      </c>
      <c r="U24" s="44" t="str">
        <f aca="false">IFERROR(INDEX(LINEST(INDEX(データ!$E$2:$E$13701,$Q24):INDEX(データ!$E$2:$E$13701,$R24),(INDEX(データ!$D$2:$D$13701,$Q24):INDEX(データ!$D$2:$D$13701,$R24)/$C24^2)^{1,2},TRUE(),TRUE()),1,2),"")</f>
        <v/>
      </c>
      <c r="V24" s="44" t="str">
        <f aca="false">IFERROR(INDEX(LINEST(INDEX(データ!$E$2:$E$13701,$Q24):INDEX(データ!$E$2:$E$13701,$R24),(INDEX(データ!$D$2:$D$13701,$Q24):INDEX(データ!$D$2:$D$13701,$R24)/$C24^2)^{1,2},TRUE(),TRUE()),1,3),"")</f>
        <v/>
      </c>
      <c r="W24" s="45" t="str">
        <f aca="false">IFERROR(INDEX(LINEST(INDEX(データ!$E$2:$E$13701,$Q24):INDEX(データ!$E$2:$E$13701,$R24),(INDEX(データ!$D$2:$D$13701,$Q24):INDEX(データ!$D$2:$D$13701,$R24)/$C24^2)^{1,2},TRUE(),TRUE()),3,1),"")</f>
        <v/>
      </c>
      <c r="X24" s="46" t="str">
        <f aca="false">IF($T24="","",-$U24/(2*$T24))</f>
        <v/>
      </c>
      <c r="Y24" s="48" t="str">
        <f aca="false">IF($X24="","",IF($X24&lt;=0,"",$C24*SQRT($X24)))</f>
        <v/>
      </c>
      <c r="Z24" s="47" t="str">
        <f aca="false">IF($X24="","",IFERROR(SQRT(MAX(0,$V24/($T24*$X24^2)-1)),""))</f>
        <v/>
      </c>
      <c r="AA24" s="47" t="str">
        <f aca="false">IF($Y24="","",1/(PI()*$Y24*設定!$B$17))</f>
        <v/>
      </c>
      <c r="AB24" s="49" t="str">
        <f aca="false">IF(OR($Z24="",$AA24=""),"",$Z24-$AA24)</f>
        <v/>
      </c>
      <c r="AC24" s="50" t="str">
        <f aca="false">IF($AB24="","",IF($AB24&lt;=0,"",1/$AB24))</f>
        <v/>
      </c>
      <c r="AD24" s="47" t="str">
        <f aca="false">IF($AB24="","",$AB24/2)</f>
        <v/>
      </c>
      <c r="AE24" s="47" t="str">
        <f aca="false">IF($S24="","",IFERROR(SUMPRODUCT(ISNUMBER(INDEX(データ!$C$2:$C$13701,$Q24):INDEX(データ!$C$2:$C$13701,$R24))*(INDEX(データ!$C$2:$C$13701,$Q24):INDEX(データ!$C$2:$C$13701,$R24)&gt;=$E24/SQRT(2)))*設定!$B$11/$Y24-$AA24,""))</f>
        <v/>
      </c>
      <c r="AF24" s="51" t="str">
        <f aca="false">IF($AB24="","",IF(AND($W24&gt;=0.9,$AB24&gt;0,$S24&gt;=10,$Z24&gt;$AA24*1.05),"OK","要確認"))</f>
        <v/>
      </c>
    </row>
    <row r="25" customFormat="false" ht="15" hidden="false" customHeight="false" outlineLevel="0" collapsed="false">
      <c r="A25" s="39" t="n">
        <v>21</v>
      </c>
      <c r="B25" s="39" t="str">
        <f aca="false">IFERROR(MATCH($A25,データ!$H$2:$H$13701,0),"")</f>
        <v/>
      </c>
      <c r="C25" s="40" t="str">
        <f aca="false">IF($B25="","",INDEX(データ!$A$2:$A$13701,$B25))</f>
        <v/>
      </c>
      <c r="D25" s="41" t="str">
        <f aca="false">IF($B25="","",INDEX(データ!$B$2:$B$13701,$B25))</f>
        <v/>
      </c>
      <c r="E25" s="42" t="str">
        <f aca="false">IF($B25="","",INDEX(データ!$C$2:$C$13701,$B25))</f>
        <v/>
      </c>
      <c r="F25" s="43" t="str">
        <f aca="false">IF($B25="","",MAX(1,$B25-設定!$B$36))</f>
        <v/>
      </c>
      <c r="G25" s="43" t="str">
        <f aca="false">IF($B25="","",MIN(設定!$B$38,$B25+設定!$B$36))</f>
        <v/>
      </c>
      <c r="H25" s="43" t="str">
        <f aca="false">IF($B25="","",$G25-$F25+1)</f>
        <v/>
      </c>
      <c r="I25" s="44" t="str">
        <f aca="false">IFERROR(INDEX(LINEST(INDEX(データ!$E$2:$E$13701,$F25):INDEX(データ!$E$2:$E$13701,$G25),(INDEX(データ!$D$2:$D$13701,$F25):INDEX(データ!$D$2:$D$13701,$G25)/$C25^2)^{1,2},TRUE(),TRUE()),1,1),"")</f>
        <v/>
      </c>
      <c r="J25" s="44" t="str">
        <f aca="false">IFERROR(INDEX(LINEST(INDEX(データ!$E$2:$E$13701,$F25):INDEX(データ!$E$2:$E$13701,$G25),(INDEX(データ!$D$2:$D$13701,$F25):INDEX(データ!$D$2:$D$13701,$G25)/$C25^2)^{1,2},TRUE(),TRUE()),1,2),"")</f>
        <v/>
      </c>
      <c r="K25" s="44" t="str">
        <f aca="false">IFERROR(INDEX(LINEST(INDEX(データ!$E$2:$E$13701,$F25):INDEX(データ!$E$2:$E$13701,$G25),(INDEX(データ!$D$2:$D$13701,$F25):INDEX(データ!$D$2:$D$13701,$G25)/$C25^2)^{1,2},TRUE(),TRUE()),1,3),"")</f>
        <v/>
      </c>
      <c r="L25" s="45" t="str">
        <f aca="false">IFERROR(INDEX(LINEST(INDEX(データ!$E$2:$E$13701,$F25):INDEX(データ!$E$2:$E$13701,$G25),(INDEX(データ!$D$2:$D$13701,$F25):INDEX(データ!$D$2:$D$13701,$G25)/$C25^2)^{1,2},TRUE(),TRUE()),3,1),"")</f>
        <v/>
      </c>
      <c r="M25" s="46" t="str">
        <f aca="false">IF($I25="","",-$J25/(2*$I25))</f>
        <v/>
      </c>
      <c r="N25" s="45" t="str">
        <f aca="false">IF($M25="","",IF($M25&lt;=0,"",$C25*SQRT($M25)))</f>
        <v/>
      </c>
      <c r="O25" s="47" t="str">
        <f aca="false">IF($M25="","",IFERROR(SQRT(MAX(0,$K25/($I25*$M25^2)-1)),""))</f>
        <v/>
      </c>
      <c r="P25" s="43" t="str">
        <f aca="false">IF(OR($O25="",$N25=""),"",MAX(6,MIN(400,ROUND(設定!$B$37*$O25*$N25/設定!$B$11,0))))</f>
        <v/>
      </c>
      <c r="Q25" s="43" t="str">
        <f aca="false">IF($P25="","",MAX(1,$B25-$P25))</f>
        <v/>
      </c>
      <c r="R25" s="43" t="str">
        <f aca="false">IF($P25="","",MIN(設定!$B$38,$B25+$P25))</f>
        <v/>
      </c>
      <c r="S25" s="43" t="str">
        <f aca="false">IF($P25="","",$R25-$Q25+1)</f>
        <v/>
      </c>
      <c r="T25" s="44" t="str">
        <f aca="false">IFERROR(INDEX(LINEST(INDEX(データ!$E$2:$E$13701,$Q25):INDEX(データ!$E$2:$E$13701,$R25),(INDEX(データ!$D$2:$D$13701,$Q25):INDEX(データ!$D$2:$D$13701,$R25)/$C25^2)^{1,2},TRUE(),TRUE()),1,1),"")</f>
        <v/>
      </c>
      <c r="U25" s="44" t="str">
        <f aca="false">IFERROR(INDEX(LINEST(INDEX(データ!$E$2:$E$13701,$Q25):INDEX(データ!$E$2:$E$13701,$R25),(INDEX(データ!$D$2:$D$13701,$Q25):INDEX(データ!$D$2:$D$13701,$R25)/$C25^2)^{1,2},TRUE(),TRUE()),1,2),"")</f>
        <v/>
      </c>
      <c r="V25" s="44" t="str">
        <f aca="false">IFERROR(INDEX(LINEST(INDEX(データ!$E$2:$E$13701,$Q25):INDEX(データ!$E$2:$E$13701,$R25),(INDEX(データ!$D$2:$D$13701,$Q25):INDEX(データ!$D$2:$D$13701,$R25)/$C25^2)^{1,2},TRUE(),TRUE()),1,3),"")</f>
        <v/>
      </c>
      <c r="W25" s="45" t="str">
        <f aca="false">IFERROR(INDEX(LINEST(INDEX(データ!$E$2:$E$13701,$Q25):INDEX(データ!$E$2:$E$13701,$R25),(INDEX(データ!$D$2:$D$13701,$Q25):INDEX(データ!$D$2:$D$13701,$R25)/$C25^2)^{1,2},TRUE(),TRUE()),3,1),"")</f>
        <v/>
      </c>
      <c r="X25" s="46" t="str">
        <f aca="false">IF($T25="","",-$U25/(2*$T25))</f>
        <v/>
      </c>
      <c r="Y25" s="48" t="str">
        <f aca="false">IF($X25="","",IF($X25&lt;=0,"",$C25*SQRT($X25)))</f>
        <v/>
      </c>
      <c r="Z25" s="47" t="str">
        <f aca="false">IF($X25="","",IFERROR(SQRT(MAX(0,$V25/($T25*$X25^2)-1)),""))</f>
        <v/>
      </c>
      <c r="AA25" s="47" t="str">
        <f aca="false">IF($Y25="","",1/(PI()*$Y25*設定!$B$17))</f>
        <v/>
      </c>
      <c r="AB25" s="49" t="str">
        <f aca="false">IF(OR($Z25="",$AA25=""),"",$Z25-$AA25)</f>
        <v/>
      </c>
      <c r="AC25" s="50" t="str">
        <f aca="false">IF($AB25="","",IF($AB25&lt;=0,"",1/$AB25))</f>
        <v/>
      </c>
      <c r="AD25" s="47" t="str">
        <f aca="false">IF($AB25="","",$AB25/2)</f>
        <v/>
      </c>
      <c r="AE25" s="47" t="str">
        <f aca="false">IF($S25="","",IFERROR(SUMPRODUCT(ISNUMBER(INDEX(データ!$C$2:$C$13701,$Q25):INDEX(データ!$C$2:$C$13701,$R25))*(INDEX(データ!$C$2:$C$13701,$Q25):INDEX(データ!$C$2:$C$13701,$R25)&gt;=$E25/SQRT(2)))*設定!$B$11/$Y25-$AA25,""))</f>
        <v/>
      </c>
      <c r="AF25" s="51" t="str">
        <f aca="false">IF($AB25="","",IF(AND($W25&gt;=0.9,$AB25&gt;0,$S25&gt;=10,$Z25&gt;$AA25*1.05),"OK","要確認"))</f>
        <v/>
      </c>
    </row>
    <row r="26" customFormat="false" ht="15" hidden="false" customHeight="false" outlineLevel="0" collapsed="false">
      <c r="A26" s="39" t="n">
        <v>22</v>
      </c>
      <c r="B26" s="39" t="str">
        <f aca="false">IFERROR(MATCH($A26,データ!$H$2:$H$13701,0),"")</f>
        <v/>
      </c>
      <c r="C26" s="40" t="str">
        <f aca="false">IF($B26="","",INDEX(データ!$A$2:$A$13701,$B26))</f>
        <v/>
      </c>
      <c r="D26" s="41" t="str">
        <f aca="false">IF($B26="","",INDEX(データ!$B$2:$B$13701,$B26))</f>
        <v/>
      </c>
      <c r="E26" s="42" t="str">
        <f aca="false">IF($B26="","",INDEX(データ!$C$2:$C$13701,$B26))</f>
        <v/>
      </c>
      <c r="F26" s="43" t="str">
        <f aca="false">IF($B26="","",MAX(1,$B26-設定!$B$36))</f>
        <v/>
      </c>
      <c r="G26" s="43" t="str">
        <f aca="false">IF($B26="","",MIN(設定!$B$38,$B26+設定!$B$36))</f>
        <v/>
      </c>
      <c r="H26" s="43" t="str">
        <f aca="false">IF($B26="","",$G26-$F26+1)</f>
        <v/>
      </c>
      <c r="I26" s="44" t="str">
        <f aca="false">IFERROR(INDEX(LINEST(INDEX(データ!$E$2:$E$13701,$F26):INDEX(データ!$E$2:$E$13701,$G26),(INDEX(データ!$D$2:$D$13701,$F26):INDEX(データ!$D$2:$D$13701,$G26)/$C26^2)^{1,2},TRUE(),TRUE()),1,1),"")</f>
        <v/>
      </c>
      <c r="J26" s="44" t="str">
        <f aca="false">IFERROR(INDEX(LINEST(INDEX(データ!$E$2:$E$13701,$F26):INDEX(データ!$E$2:$E$13701,$G26),(INDEX(データ!$D$2:$D$13701,$F26):INDEX(データ!$D$2:$D$13701,$G26)/$C26^2)^{1,2},TRUE(),TRUE()),1,2),"")</f>
        <v/>
      </c>
      <c r="K26" s="44" t="str">
        <f aca="false">IFERROR(INDEX(LINEST(INDEX(データ!$E$2:$E$13701,$F26):INDEX(データ!$E$2:$E$13701,$G26),(INDEX(データ!$D$2:$D$13701,$F26):INDEX(データ!$D$2:$D$13701,$G26)/$C26^2)^{1,2},TRUE(),TRUE()),1,3),"")</f>
        <v/>
      </c>
      <c r="L26" s="45" t="str">
        <f aca="false">IFERROR(INDEX(LINEST(INDEX(データ!$E$2:$E$13701,$F26):INDEX(データ!$E$2:$E$13701,$G26),(INDEX(データ!$D$2:$D$13701,$F26):INDEX(データ!$D$2:$D$13701,$G26)/$C26^2)^{1,2},TRUE(),TRUE()),3,1),"")</f>
        <v/>
      </c>
      <c r="M26" s="46" t="str">
        <f aca="false">IF($I26="","",-$J26/(2*$I26))</f>
        <v/>
      </c>
      <c r="N26" s="45" t="str">
        <f aca="false">IF($M26="","",IF($M26&lt;=0,"",$C26*SQRT($M26)))</f>
        <v/>
      </c>
      <c r="O26" s="47" t="str">
        <f aca="false">IF($M26="","",IFERROR(SQRT(MAX(0,$K26/($I26*$M26^2)-1)),""))</f>
        <v/>
      </c>
      <c r="P26" s="43" t="str">
        <f aca="false">IF(OR($O26="",$N26=""),"",MAX(6,MIN(400,ROUND(設定!$B$37*$O26*$N26/設定!$B$11,0))))</f>
        <v/>
      </c>
      <c r="Q26" s="43" t="str">
        <f aca="false">IF($P26="","",MAX(1,$B26-$P26))</f>
        <v/>
      </c>
      <c r="R26" s="43" t="str">
        <f aca="false">IF($P26="","",MIN(設定!$B$38,$B26+$P26))</f>
        <v/>
      </c>
      <c r="S26" s="43" t="str">
        <f aca="false">IF($P26="","",$R26-$Q26+1)</f>
        <v/>
      </c>
      <c r="T26" s="44" t="str">
        <f aca="false">IFERROR(INDEX(LINEST(INDEX(データ!$E$2:$E$13701,$Q26):INDEX(データ!$E$2:$E$13701,$R26),(INDEX(データ!$D$2:$D$13701,$Q26):INDEX(データ!$D$2:$D$13701,$R26)/$C26^2)^{1,2},TRUE(),TRUE()),1,1),"")</f>
        <v/>
      </c>
      <c r="U26" s="44" t="str">
        <f aca="false">IFERROR(INDEX(LINEST(INDEX(データ!$E$2:$E$13701,$Q26):INDEX(データ!$E$2:$E$13701,$R26),(INDEX(データ!$D$2:$D$13701,$Q26):INDEX(データ!$D$2:$D$13701,$R26)/$C26^2)^{1,2},TRUE(),TRUE()),1,2),"")</f>
        <v/>
      </c>
      <c r="V26" s="44" t="str">
        <f aca="false">IFERROR(INDEX(LINEST(INDEX(データ!$E$2:$E$13701,$Q26):INDEX(データ!$E$2:$E$13701,$R26),(INDEX(データ!$D$2:$D$13701,$Q26):INDEX(データ!$D$2:$D$13701,$R26)/$C26^2)^{1,2},TRUE(),TRUE()),1,3),"")</f>
        <v/>
      </c>
      <c r="W26" s="45" t="str">
        <f aca="false">IFERROR(INDEX(LINEST(INDEX(データ!$E$2:$E$13701,$Q26):INDEX(データ!$E$2:$E$13701,$R26),(INDEX(データ!$D$2:$D$13701,$Q26):INDEX(データ!$D$2:$D$13701,$R26)/$C26^2)^{1,2},TRUE(),TRUE()),3,1),"")</f>
        <v/>
      </c>
      <c r="X26" s="46" t="str">
        <f aca="false">IF($T26="","",-$U26/(2*$T26))</f>
        <v/>
      </c>
      <c r="Y26" s="48" t="str">
        <f aca="false">IF($X26="","",IF($X26&lt;=0,"",$C26*SQRT($X26)))</f>
        <v/>
      </c>
      <c r="Z26" s="47" t="str">
        <f aca="false">IF($X26="","",IFERROR(SQRT(MAX(0,$V26/($T26*$X26^2)-1)),""))</f>
        <v/>
      </c>
      <c r="AA26" s="47" t="str">
        <f aca="false">IF($Y26="","",1/(PI()*$Y26*設定!$B$17))</f>
        <v/>
      </c>
      <c r="AB26" s="49" t="str">
        <f aca="false">IF(OR($Z26="",$AA26=""),"",$Z26-$AA26)</f>
        <v/>
      </c>
      <c r="AC26" s="50" t="str">
        <f aca="false">IF($AB26="","",IF($AB26&lt;=0,"",1/$AB26))</f>
        <v/>
      </c>
      <c r="AD26" s="47" t="str">
        <f aca="false">IF($AB26="","",$AB26/2)</f>
        <v/>
      </c>
      <c r="AE26" s="47" t="str">
        <f aca="false">IF($S26="","",IFERROR(SUMPRODUCT(ISNUMBER(INDEX(データ!$C$2:$C$13701,$Q26):INDEX(データ!$C$2:$C$13701,$R26))*(INDEX(データ!$C$2:$C$13701,$Q26):INDEX(データ!$C$2:$C$13701,$R26)&gt;=$E26/SQRT(2)))*設定!$B$11/$Y26-$AA26,""))</f>
        <v/>
      </c>
      <c r="AF26" s="51" t="str">
        <f aca="false">IF($AB26="","",IF(AND($W26&gt;=0.9,$AB26&gt;0,$S26&gt;=10,$Z26&gt;$AA26*1.05),"OK","要確認"))</f>
        <v/>
      </c>
    </row>
    <row r="27" customFormat="false" ht="15" hidden="false" customHeight="false" outlineLevel="0" collapsed="false">
      <c r="A27" s="39" t="n">
        <v>23</v>
      </c>
      <c r="B27" s="39" t="str">
        <f aca="false">IFERROR(MATCH($A27,データ!$H$2:$H$13701,0),"")</f>
        <v/>
      </c>
      <c r="C27" s="40" t="str">
        <f aca="false">IF($B27="","",INDEX(データ!$A$2:$A$13701,$B27))</f>
        <v/>
      </c>
      <c r="D27" s="41" t="str">
        <f aca="false">IF($B27="","",INDEX(データ!$B$2:$B$13701,$B27))</f>
        <v/>
      </c>
      <c r="E27" s="42" t="str">
        <f aca="false">IF($B27="","",INDEX(データ!$C$2:$C$13701,$B27))</f>
        <v/>
      </c>
      <c r="F27" s="43" t="str">
        <f aca="false">IF($B27="","",MAX(1,$B27-設定!$B$36))</f>
        <v/>
      </c>
      <c r="G27" s="43" t="str">
        <f aca="false">IF($B27="","",MIN(設定!$B$38,$B27+設定!$B$36))</f>
        <v/>
      </c>
      <c r="H27" s="43" t="str">
        <f aca="false">IF($B27="","",$G27-$F27+1)</f>
        <v/>
      </c>
      <c r="I27" s="44" t="str">
        <f aca="false">IFERROR(INDEX(LINEST(INDEX(データ!$E$2:$E$13701,$F27):INDEX(データ!$E$2:$E$13701,$G27),(INDEX(データ!$D$2:$D$13701,$F27):INDEX(データ!$D$2:$D$13701,$G27)/$C27^2)^{1,2},TRUE(),TRUE()),1,1),"")</f>
        <v/>
      </c>
      <c r="J27" s="44" t="str">
        <f aca="false">IFERROR(INDEX(LINEST(INDEX(データ!$E$2:$E$13701,$F27):INDEX(データ!$E$2:$E$13701,$G27),(INDEX(データ!$D$2:$D$13701,$F27):INDEX(データ!$D$2:$D$13701,$G27)/$C27^2)^{1,2},TRUE(),TRUE()),1,2),"")</f>
        <v/>
      </c>
      <c r="K27" s="44" t="str">
        <f aca="false">IFERROR(INDEX(LINEST(INDEX(データ!$E$2:$E$13701,$F27):INDEX(データ!$E$2:$E$13701,$G27),(INDEX(データ!$D$2:$D$13701,$F27):INDEX(データ!$D$2:$D$13701,$G27)/$C27^2)^{1,2},TRUE(),TRUE()),1,3),"")</f>
        <v/>
      </c>
      <c r="L27" s="45" t="str">
        <f aca="false">IFERROR(INDEX(LINEST(INDEX(データ!$E$2:$E$13701,$F27):INDEX(データ!$E$2:$E$13701,$G27),(INDEX(データ!$D$2:$D$13701,$F27):INDEX(データ!$D$2:$D$13701,$G27)/$C27^2)^{1,2},TRUE(),TRUE()),3,1),"")</f>
        <v/>
      </c>
      <c r="M27" s="46" t="str">
        <f aca="false">IF($I27="","",-$J27/(2*$I27))</f>
        <v/>
      </c>
      <c r="N27" s="45" t="str">
        <f aca="false">IF($M27="","",IF($M27&lt;=0,"",$C27*SQRT($M27)))</f>
        <v/>
      </c>
      <c r="O27" s="47" t="str">
        <f aca="false">IF($M27="","",IFERROR(SQRT(MAX(0,$K27/($I27*$M27^2)-1)),""))</f>
        <v/>
      </c>
      <c r="P27" s="43" t="str">
        <f aca="false">IF(OR($O27="",$N27=""),"",MAX(6,MIN(400,ROUND(設定!$B$37*$O27*$N27/設定!$B$11,0))))</f>
        <v/>
      </c>
      <c r="Q27" s="43" t="str">
        <f aca="false">IF($P27="","",MAX(1,$B27-$P27))</f>
        <v/>
      </c>
      <c r="R27" s="43" t="str">
        <f aca="false">IF($P27="","",MIN(設定!$B$38,$B27+$P27))</f>
        <v/>
      </c>
      <c r="S27" s="43" t="str">
        <f aca="false">IF($P27="","",$R27-$Q27+1)</f>
        <v/>
      </c>
      <c r="T27" s="44" t="str">
        <f aca="false">IFERROR(INDEX(LINEST(INDEX(データ!$E$2:$E$13701,$Q27):INDEX(データ!$E$2:$E$13701,$R27),(INDEX(データ!$D$2:$D$13701,$Q27):INDEX(データ!$D$2:$D$13701,$R27)/$C27^2)^{1,2},TRUE(),TRUE()),1,1),"")</f>
        <v/>
      </c>
      <c r="U27" s="44" t="str">
        <f aca="false">IFERROR(INDEX(LINEST(INDEX(データ!$E$2:$E$13701,$Q27):INDEX(データ!$E$2:$E$13701,$R27),(INDEX(データ!$D$2:$D$13701,$Q27):INDEX(データ!$D$2:$D$13701,$R27)/$C27^2)^{1,2},TRUE(),TRUE()),1,2),"")</f>
        <v/>
      </c>
      <c r="V27" s="44" t="str">
        <f aca="false">IFERROR(INDEX(LINEST(INDEX(データ!$E$2:$E$13701,$Q27):INDEX(データ!$E$2:$E$13701,$R27),(INDEX(データ!$D$2:$D$13701,$Q27):INDEX(データ!$D$2:$D$13701,$R27)/$C27^2)^{1,2},TRUE(),TRUE()),1,3),"")</f>
        <v/>
      </c>
      <c r="W27" s="45" t="str">
        <f aca="false">IFERROR(INDEX(LINEST(INDEX(データ!$E$2:$E$13701,$Q27):INDEX(データ!$E$2:$E$13701,$R27),(INDEX(データ!$D$2:$D$13701,$Q27):INDEX(データ!$D$2:$D$13701,$R27)/$C27^2)^{1,2},TRUE(),TRUE()),3,1),"")</f>
        <v/>
      </c>
      <c r="X27" s="46" t="str">
        <f aca="false">IF($T27="","",-$U27/(2*$T27))</f>
        <v/>
      </c>
      <c r="Y27" s="48" t="str">
        <f aca="false">IF($X27="","",IF($X27&lt;=0,"",$C27*SQRT($X27)))</f>
        <v/>
      </c>
      <c r="Z27" s="47" t="str">
        <f aca="false">IF($X27="","",IFERROR(SQRT(MAX(0,$V27/($T27*$X27^2)-1)),""))</f>
        <v/>
      </c>
      <c r="AA27" s="47" t="str">
        <f aca="false">IF($Y27="","",1/(PI()*$Y27*設定!$B$17))</f>
        <v/>
      </c>
      <c r="AB27" s="49" t="str">
        <f aca="false">IF(OR($Z27="",$AA27=""),"",$Z27-$AA27)</f>
        <v/>
      </c>
      <c r="AC27" s="50" t="str">
        <f aca="false">IF($AB27="","",IF($AB27&lt;=0,"",1/$AB27))</f>
        <v/>
      </c>
      <c r="AD27" s="47" t="str">
        <f aca="false">IF($AB27="","",$AB27/2)</f>
        <v/>
      </c>
      <c r="AE27" s="47" t="str">
        <f aca="false">IF($S27="","",IFERROR(SUMPRODUCT(ISNUMBER(INDEX(データ!$C$2:$C$13701,$Q27):INDEX(データ!$C$2:$C$13701,$R27))*(INDEX(データ!$C$2:$C$13701,$Q27):INDEX(データ!$C$2:$C$13701,$R27)&gt;=$E27/SQRT(2)))*設定!$B$11/$Y27-$AA27,""))</f>
        <v/>
      </c>
      <c r="AF27" s="51" t="str">
        <f aca="false">IF($AB27="","",IF(AND($W27&gt;=0.9,$AB27&gt;0,$S27&gt;=10,$Z27&gt;$AA27*1.05),"OK","要確認"))</f>
        <v/>
      </c>
    </row>
    <row r="28" customFormat="false" ht="15" hidden="false" customHeight="false" outlineLevel="0" collapsed="false">
      <c r="A28" s="39" t="n">
        <v>24</v>
      </c>
      <c r="B28" s="39" t="str">
        <f aca="false">IFERROR(MATCH($A28,データ!$H$2:$H$13701,0),"")</f>
        <v/>
      </c>
      <c r="C28" s="40" t="str">
        <f aca="false">IF($B28="","",INDEX(データ!$A$2:$A$13701,$B28))</f>
        <v/>
      </c>
      <c r="D28" s="41" t="str">
        <f aca="false">IF($B28="","",INDEX(データ!$B$2:$B$13701,$B28))</f>
        <v/>
      </c>
      <c r="E28" s="42" t="str">
        <f aca="false">IF($B28="","",INDEX(データ!$C$2:$C$13701,$B28))</f>
        <v/>
      </c>
      <c r="F28" s="43" t="str">
        <f aca="false">IF($B28="","",MAX(1,$B28-設定!$B$36))</f>
        <v/>
      </c>
      <c r="G28" s="43" t="str">
        <f aca="false">IF($B28="","",MIN(設定!$B$38,$B28+設定!$B$36))</f>
        <v/>
      </c>
      <c r="H28" s="43" t="str">
        <f aca="false">IF($B28="","",$G28-$F28+1)</f>
        <v/>
      </c>
      <c r="I28" s="44" t="str">
        <f aca="false">IFERROR(INDEX(LINEST(INDEX(データ!$E$2:$E$13701,$F28):INDEX(データ!$E$2:$E$13701,$G28),(INDEX(データ!$D$2:$D$13701,$F28):INDEX(データ!$D$2:$D$13701,$G28)/$C28^2)^{1,2},TRUE(),TRUE()),1,1),"")</f>
        <v/>
      </c>
      <c r="J28" s="44" t="str">
        <f aca="false">IFERROR(INDEX(LINEST(INDEX(データ!$E$2:$E$13701,$F28):INDEX(データ!$E$2:$E$13701,$G28),(INDEX(データ!$D$2:$D$13701,$F28):INDEX(データ!$D$2:$D$13701,$G28)/$C28^2)^{1,2},TRUE(),TRUE()),1,2),"")</f>
        <v/>
      </c>
      <c r="K28" s="44" t="str">
        <f aca="false">IFERROR(INDEX(LINEST(INDEX(データ!$E$2:$E$13701,$F28):INDEX(データ!$E$2:$E$13701,$G28),(INDEX(データ!$D$2:$D$13701,$F28):INDEX(データ!$D$2:$D$13701,$G28)/$C28^2)^{1,2},TRUE(),TRUE()),1,3),"")</f>
        <v/>
      </c>
      <c r="L28" s="45" t="str">
        <f aca="false">IFERROR(INDEX(LINEST(INDEX(データ!$E$2:$E$13701,$F28):INDEX(データ!$E$2:$E$13701,$G28),(INDEX(データ!$D$2:$D$13701,$F28):INDEX(データ!$D$2:$D$13701,$G28)/$C28^2)^{1,2},TRUE(),TRUE()),3,1),"")</f>
        <v/>
      </c>
      <c r="M28" s="46" t="str">
        <f aca="false">IF($I28="","",-$J28/(2*$I28))</f>
        <v/>
      </c>
      <c r="N28" s="45" t="str">
        <f aca="false">IF($M28="","",IF($M28&lt;=0,"",$C28*SQRT($M28)))</f>
        <v/>
      </c>
      <c r="O28" s="47" t="str">
        <f aca="false">IF($M28="","",IFERROR(SQRT(MAX(0,$K28/($I28*$M28^2)-1)),""))</f>
        <v/>
      </c>
      <c r="P28" s="43" t="str">
        <f aca="false">IF(OR($O28="",$N28=""),"",MAX(6,MIN(400,ROUND(設定!$B$37*$O28*$N28/設定!$B$11,0))))</f>
        <v/>
      </c>
      <c r="Q28" s="43" t="str">
        <f aca="false">IF($P28="","",MAX(1,$B28-$P28))</f>
        <v/>
      </c>
      <c r="R28" s="43" t="str">
        <f aca="false">IF($P28="","",MIN(設定!$B$38,$B28+$P28))</f>
        <v/>
      </c>
      <c r="S28" s="43" t="str">
        <f aca="false">IF($P28="","",$R28-$Q28+1)</f>
        <v/>
      </c>
      <c r="T28" s="44" t="str">
        <f aca="false">IFERROR(INDEX(LINEST(INDEX(データ!$E$2:$E$13701,$Q28):INDEX(データ!$E$2:$E$13701,$R28),(INDEX(データ!$D$2:$D$13701,$Q28):INDEX(データ!$D$2:$D$13701,$R28)/$C28^2)^{1,2},TRUE(),TRUE()),1,1),"")</f>
        <v/>
      </c>
      <c r="U28" s="44" t="str">
        <f aca="false">IFERROR(INDEX(LINEST(INDEX(データ!$E$2:$E$13701,$Q28):INDEX(データ!$E$2:$E$13701,$R28),(INDEX(データ!$D$2:$D$13701,$Q28):INDEX(データ!$D$2:$D$13701,$R28)/$C28^2)^{1,2},TRUE(),TRUE()),1,2),"")</f>
        <v/>
      </c>
      <c r="V28" s="44" t="str">
        <f aca="false">IFERROR(INDEX(LINEST(INDEX(データ!$E$2:$E$13701,$Q28):INDEX(データ!$E$2:$E$13701,$R28),(INDEX(データ!$D$2:$D$13701,$Q28):INDEX(データ!$D$2:$D$13701,$R28)/$C28^2)^{1,2},TRUE(),TRUE()),1,3),"")</f>
        <v/>
      </c>
      <c r="W28" s="45" t="str">
        <f aca="false">IFERROR(INDEX(LINEST(INDEX(データ!$E$2:$E$13701,$Q28):INDEX(データ!$E$2:$E$13701,$R28),(INDEX(データ!$D$2:$D$13701,$Q28):INDEX(データ!$D$2:$D$13701,$R28)/$C28^2)^{1,2},TRUE(),TRUE()),3,1),"")</f>
        <v/>
      </c>
      <c r="X28" s="46" t="str">
        <f aca="false">IF($T28="","",-$U28/(2*$T28))</f>
        <v/>
      </c>
      <c r="Y28" s="48" t="str">
        <f aca="false">IF($X28="","",IF($X28&lt;=0,"",$C28*SQRT($X28)))</f>
        <v/>
      </c>
      <c r="Z28" s="47" t="str">
        <f aca="false">IF($X28="","",IFERROR(SQRT(MAX(0,$V28/($T28*$X28^2)-1)),""))</f>
        <v/>
      </c>
      <c r="AA28" s="47" t="str">
        <f aca="false">IF($Y28="","",1/(PI()*$Y28*設定!$B$17))</f>
        <v/>
      </c>
      <c r="AB28" s="49" t="str">
        <f aca="false">IF(OR($Z28="",$AA28=""),"",$Z28-$AA28)</f>
        <v/>
      </c>
      <c r="AC28" s="50" t="str">
        <f aca="false">IF($AB28="","",IF($AB28&lt;=0,"",1/$AB28))</f>
        <v/>
      </c>
      <c r="AD28" s="47" t="str">
        <f aca="false">IF($AB28="","",$AB28/2)</f>
        <v/>
      </c>
      <c r="AE28" s="47" t="str">
        <f aca="false">IF($S28="","",IFERROR(SUMPRODUCT(ISNUMBER(INDEX(データ!$C$2:$C$13701,$Q28):INDEX(データ!$C$2:$C$13701,$R28))*(INDEX(データ!$C$2:$C$13701,$Q28):INDEX(データ!$C$2:$C$13701,$R28)&gt;=$E28/SQRT(2)))*設定!$B$11/$Y28-$AA28,""))</f>
        <v/>
      </c>
      <c r="AF28" s="51" t="str">
        <f aca="false">IF($AB28="","",IF(AND($W28&gt;=0.9,$AB28&gt;0,$S28&gt;=10,$Z28&gt;$AA28*1.05),"OK","要確認"))</f>
        <v/>
      </c>
    </row>
    <row r="29" customFormat="false" ht="15" hidden="false" customHeight="false" outlineLevel="0" collapsed="false">
      <c r="A29" s="39" t="n">
        <v>25</v>
      </c>
      <c r="B29" s="39" t="str">
        <f aca="false">IFERROR(MATCH($A29,データ!$H$2:$H$13701,0),"")</f>
        <v/>
      </c>
      <c r="C29" s="40" t="str">
        <f aca="false">IF($B29="","",INDEX(データ!$A$2:$A$13701,$B29))</f>
        <v/>
      </c>
      <c r="D29" s="41" t="str">
        <f aca="false">IF($B29="","",INDEX(データ!$B$2:$B$13701,$B29))</f>
        <v/>
      </c>
      <c r="E29" s="42" t="str">
        <f aca="false">IF($B29="","",INDEX(データ!$C$2:$C$13701,$B29))</f>
        <v/>
      </c>
      <c r="F29" s="43" t="str">
        <f aca="false">IF($B29="","",MAX(1,$B29-設定!$B$36))</f>
        <v/>
      </c>
      <c r="G29" s="43" t="str">
        <f aca="false">IF($B29="","",MIN(設定!$B$38,$B29+設定!$B$36))</f>
        <v/>
      </c>
      <c r="H29" s="43" t="str">
        <f aca="false">IF($B29="","",$G29-$F29+1)</f>
        <v/>
      </c>
      <c r="I29" s="44" t="str">
        <f aca="false">IFERROR(INDEX(LINEST(INDEX(データ!$E$2:$E$13701,$F29):INDEX(データ!$E$2:$E$13701,$G29),(INDEX(データ!$D$2:$D$13701,$F29):INDEX(データ!$D$2:$D$13701,$G29)/$C29^2)^{1,2},TRUE(),TRUE()),1,1),"")</f>
        <v/>
      </c>
      <c r="J29" s="44" t="str">
        <f aca="false">IFERROR(INDEX(LINEST(INDEX(データ!$E$2:$E$13701,$F29):INDEX(データ!$E$2:$E$13701,$G29),(INDEX(データ!$D$2:$D$13701,$F29):INDEX(データ!$D$2:$D$13701,$G29)/$C29^2)^{1,2},TRUE(),TRUE()),1,2),"")</f>
        <v/>
      </c>
      <c r="K29" s="44" t="str">
        <f aca="false">IFERROR(INDEX(LINEST(INDEX(データ!$E$2:$E$13701,$F29):INDEX(データ!$E$2:$E$13701,$G29),(INDEX(データ!$D$2:$D$13701,$F29):INDEX(データ!$D$2:$D$13701,$G29)/$C29^2)^{1,2},TRUE(),TRUE()),1,3),"")</f>
        <v/>
      </c>
      <c r="L29" s="45" t="str">
        <f aca="false">IFERROR(INDEX(LINEST(INDEX(データ!$E$2:$E$13701,$F29):INDEX(データ!$E$2:$E$13701,$G29),(INDEX(データ!$D$2:$D$13701,$F29):INDEX(データ!$D$2:$D$13701,$G29)/$C29^2)^{1,2},TRUE(),TRUE()),3,1),"")</f>
        <v/>
      </c>
      <c r="M29" s="46" t="str">
        <f aca="false">IF($I29="","",-$J29/(2*$I29))</f>
        <v/>
      </c>
      <c r="N29" s="45" t="str">
        <f aca="false">IF($M29="","",IF($M29&lt;=0,"",$C29*SQRT($M29)))</f>
        <v/>
      </c>
      <c r="O29" s="47" t="str">
        <f aca="false">IF($M29="","",IFERROR(SQRT(MAX(0,$K29/($I29*$M29^2)-1)),""))</f>
        <v/>
      </c>
      <c r="P29" s="43" t="str">
        <f aca="false">IF(OR($O29="",$N29=""),"",MAX(6,MIN(400,ROUND(設定!$B$37*$O29*$N29/設定!$B$11,0))))</f>
        <v/>
      </c>
      <c r="Q29" s="43" t="str">
        <f aca="false">IF($P29="","",MAX(1,$B29-$P29))</f>
        <v/>
      </c>
      <c r="R29" s="43" t="str">
        <f aca="false">IF($P29="","",MIN(設定!$B$38,$B29+$P29))</f>
        <v/>
      </c>
      <c r="S29" s="43" t="str">
        <f aca="false">IF($P29="","",$R29-$Q29+1)</f>
        <v/>
      </c>
      <c r="T29" s="44" t="str">
        <f aca="false">IFERROR(INDEX(LINEST(INDEX(データ!$E$2:$E$13701,$Q29):INDEX(データ!$E$2:$E$13701,$R29),(INDEX(データ!$D$2:$D$13701,$Q29):INDEX(データ!$D$2:$D$13701,$R29)/$C29^2)^{1,2},TRUE(),TRUE()),1,1),"")</f>
        <v/>
      </c>
      <c r="U29" s="44" t="str">
        <f aca="false">IFERROR(INDEX(LINEST(INDEX(データ!$E$2:$E$13701,$Q29):INDEX(データ!$E$2:$E$13701,$R29),(INDEX(データ!$D$2:$D$13701,$Q29):INDEX(データ!$D$2:$D$13701,$R29)/$C29^2)^{1,2},TRUE(),TRUE()),1,2),"")</f>
        <v/>
      </c>
      <c r="V29" s="44" t="str">
        <f aca="false">IFERROR(INDEX(LINEST(INDEX(データ!$E$2:$E$13701,$Q29):INDEX(データ!$E$2:$E$13701,$R29),(INDEX(データ!$D$2:$D$13701,$Q29):INDEX(データ!$D$2:$D$13701,$R29)/$C29^2)^{1,2},TRUE(),TRUE()),1,3),"")</f>
        <v/>
      </c>
      <c r="W29" s="45" t="str">
        <f aca="false">IFERROR(INDEX(LINEST(INDEX(データ!$E$2:$E$13701,$Q29):INDEX(データ!$E$2:$E$13701,$R29),(INDEX(データ!$D$2:$D$13701,$Q29):INDEX(データ!$D$2:$D$13701,$R29)/$C29^2)^{1,2},TRUE(),TRUE()),3,1),"")</f>
        <v/>
      </c>
      <c r="X29" s="46" t="str">
        <f aca="false">IF($T29="","",-$U29/(2*$T29))</f>
        <v/>
      </c>
      <c r="Y29" s="48" t="str">
        <f aca="false">IF($X29="","",IF($X29&lt;=0,"",$C29*SQRT($X29)))</f>
        <v/>
      </c>
      <c r="Z29" s="47" t="str">
        <f aca="false">IF($X29="","",IFERROR(SQRT(MAX(0,$V29/($T29*$X29^2)-1)),""))</f>
        <v/>
      </c>
      <c r="AA29" s="47" t="str">
        <f aca="false">IF($Y29="","",1/(PI()*$Y29*設定!$B$17))</f>
        <v/>
      </c>
      <c r="AB29" s="49" t="str">
        <f aca="false">IF(OR($Z29="",$AA29=""),"",$Z29-$AA29)</f>
        <v/>
      </c>
      <c r="AC29" s="50" t="str">
        <f aca="false">IF($AB29="","",IF($AB29&lt;=0,"",1/$AB29))</f>
        <v/>
      </c>
      <c r="AD29" s="47" t="str">
        <f aca="false">IF($AB29="","",$AB29/2)</f>
        <v/>
      </c>
      <c r="AE29" s="47" t="str">
        <f aca="false">IF($S29="","",IFERROR(SUMPRODUCT(ISNUMBER(INDEX(データ!$C$2:$C$13701,$Q29):INDEX(データ!$C$2:$C$13701,$R29))*(INDEX(データ!$C$2:$C$13701,$Q29):INDEX(データ!$C$2:$C$13701,$R29)&gt;=$E29/SQRT(2)))*設定!$B$11/$Y29-$AA29,""))</f>
        <v/>
      </c>
      <c r="AF29" s="51" t="str">
        <f aca="false">IF($AB29="","",IF(AND($W29&gt;=0.9,$AB29&gt;0,$S29&gt;=10,$Z29&gt;$AA29*1.05),"OK","要確認"))</f>
        <v/>
      </c>
    </row>
    <row r="30" customFormat="false" ht="15" hidden="false" customHeight="false" outlineLevel="0" collapsed="false">
      <c r="A30" s="39" t="n">
        <v>26</v>
      </c>
      <c r="B30" s="39" t="str">
        <f aca="false">IFERROR(MATCH($A30,データ!$H$2:$H$13701,0),"")</f>
        <v/>
      </c>
      <c r="C30" s="40" t="str">
        <f aca="false">IF($B30="","",INDEX(データ!$A$2:$A$13701,$B30))</f>
        <v/>
      </c>
      <c r="D30" s="41" t="str">
        <f aca="false">IF($B30="","",INDEX(データ!$B$2:$B$13701,$B30))</f>
        <v/>
      </c>
      <c r="E30" s="42" t="str">
        <f aca="false">IF($B30="","",INDEX(データ!$C$2:$C$13701,$B30))</f>
        <v/>
      </c>
      <c r="F30" s="43" t="str">
        <f aca="false">IF($B30="","",MAX(1,$B30-設定!$B$36))</f>
        <v/>
      </c>
      <c r="G30" s="43" t="str">
        <f aca="false">IF($B30="","",MIN(設定!$B$38,$B30+設定!$B$36))</f>
        <v/>
      </c>
      <c r="H30" s="43" t="str">
        <f aca="false">IF($B30="","",$G30-$F30+1)</f>
        <v/>
      </c>
      <c r="I30" s="44" t="str">
        <f aca="false">IFERROR(INDEX(LINEST(INDEX(データ!$E$2:$E$13701,$F30):INDEX(データ!$E$2:$E$13701,$G30),(INDEX(データ!$D$2:$D$13701,$F30):INDEX(データ!$D$2:$D$13701,$G30)/$C30^2)^{1,2},TRUE(),TRUE()),1,1),"")</f>
        <v/>
      </c>
      <c r="J30" s="44" t="str">
        <f aca="false">IFERROR(INDEX(LINEST(INDEX(データ!$E$2:$E$13701,$F30):INDEX(データ!$E$2:$E$13701,$G30),(INDEX(データ!$D$2:$D$13701,$F30):INDEX(データ!$D$2:$D$13701,$G30)/$C30^2)^{1,2},TRUE(),TRUE()),1,2),"")</f>
        <v/>
      </c>
      <c r="K30" s="44" t="str">
        <f aca="false">IFERROR(INDEX(LINEST(INDEX(データ!$E$2:$E$13701,$F30):INDEX(データ!$E$2:$E$13701,$G30),(INDEX(データ!$D$2:$D$13701,$F30):INDEX(データ!$D$2:$D$13701,$G30)/$C30^2)^{1,2},TRUE(),TRUE()),1,3),"")</f>
        <v/>
      </c>
      <c r="L30" s="45" t="str">
        <f aca="false">IFERROR(INDEX(LINEST(INDEX(データ!$E$2:$E$13701,$F30):INDEX(データ!$E$2:$E$13701,$G30),(INDEX(データ!$D$2:$D$13701,$F30):INDEX(データ!$D$2:$D$13701,$G30)/$C30^2)^{1,2},TRUE(),TRUE()),3,1),"")</f>
        <v/>
      </c>
      <c r="M30" s="46" t="str">
        <f aca="false">IF($I30="","",-$J30/(2*$I30))</f>
        <v/>
      </c>
      <c r="N30" s="45" t="str">
        <f aca="false">IF($M30="","",IF($M30&lt;=0,"",$C30*SQRT($M30)))</f>
        <v/>
      </c>
      <c r="O30" s="47" t="str">
        <f aca="false">IF($M30="","",IFERROR(SQRT(MAX(0,$K30/($I30*$M30^2)-1)),""))</f>
        <v/>
      </c>
      <c r="P30" s="43" t="str">
        <f aca="false">IF(OR($O30="",$N30=""),"",MAX(6,MIN(400,ROUND(設定!$B$37*$O30*$N30/設定!$B$11,0))))</f>
        <v/>
      </c>
      <c r="Q30" s="43" t="str">
        <f aca="false">IF($P30="","",MAX(1,$B30-$P30))</f>
        <v/>
      </c>
      <c r="R30" s="43" t="str">
        <f aca="false">IF($P30="","",MIN(設定!$B$38,$B30+$P30))</f>
        <v/>
      </c>
      <c r="S30" s="43" t="str">
        <f aca="false">IF($P30="","",$R30-$Q30+1)</f>
        <v/>
      </c>
      <c r="T30" s="44" t="str">
        <f aca="false">IFERROR(INDEX(LINEST(INDEX(データ!$E$2:$E$13701,$Q30):INDEX(データ!$E$2:$E$13701,$R30),(INDEX(データ!$D$2:$D$13701,$Q30):INDEX(データ!$D$2:$D$13701,$R30)/$C30^2)^{1,2},TRUE(),TRUE()),1,1),"")</f>
        <v/>
      </c>
      <c r="U30" s="44" t="str">
        <f aca="false">IFERROR(INDEX(LINEST(INDEX(データ!$E$2:$E$13701,$Q30):INDEX(データ!$E$2:$E$13701,$R30),(INDEX(データ!$D$2:$D$13701,$Q30):INDEX(データ!$D$2:$D$13701,$R30)/$C30^2)^{1,2},TRUE(),TRUE()),1,2),"")</f>
        <v/>
      </c>
      <c r="V30" s="44" t="str">
        <f aca="false">IFERROR(INDEX(LINEST(INDEX(データ!$E$2:$E$13701,$Q30):INDEX(データ!$E$2:$E$13701,$R30),(INDEX(データ!$D$2:$D$13701,$Q30):INDEX(データ!$D$2:$D$13701,$R30)/$C30^2)^{1,2},TRUE(),TRUE()),1,3),"")</f>
        <v/>
      </c>
      <c r="W30" s="45" t="str">
        <f aca="false">IFERROR(INDEX(LINEST(INDEX(データ!$E$2:$E$13701,$Q30):INDEX(データ!$E$2:$E$13701,$R30),(INDEX(データ!$D$2:$D$13701,$Q30):INDEX(データ!$D$2:$D$13701,$R30)/$C30^2)^{1,2},TRUE(),TRUE()),3,1),"")</f>
        <v/>
      </c>
      <c r="X30" s="46" t="str">
        <f aca="false">IF($T30="","",-$U30/(2*$T30))</f>
        <v/>
      </c>
      <c r="Y30" s="48" t="str">
        <f aca="false">IF($X30="","",IF($X30&lt;=0,"",$C30*SQRT($X30)))</f>
        <v/>
      </c>
      <c r="Z30" s="47" t="str">
        <f aca="false">IF($X30="","",IFERROR(SQRT(MAX(0,$V30/($T30*$X30^2)-1)),""))</f>
        <v/>
      </c>
      <c r="AA30" s="47" t="str">
        <f aca="false">IF($Y30="","",1/(PI()*$Y30*設定!$B$17))</f>
        <v/>
      </c>
      <c r="AB30" s="49" t="str">
        <f aca="false">IF(OR($Z30="",$AA30=""),"",$Z30-$AA30)</f>
        <v/>
      </c>
      <c r="AC30" s="50" t="str">
        <f aca="false">IF($AB30="","",IF($AB30&lt;=0,"",1/$AB30))</f>
        <v/>
      </c>
      <c r="AD30" s="47" t="str">
        <f aca="false">IF($AB30="","",$AB30/2)</f>
        <v/>
      </c>
      <c r="AE30" s="47" t="str">
        <f aca="false">IF($S30="","",IFERROR(SUMPRODUCT(ISNUMBER(INDEX(データ!$C$2:$C$13701,$Q30):INDEX(データ!$C$2:$C$13701,$R30))*(INDEX(データ!$C$2:$C$13701,$Q30):INDEX(データ!$C$2:$C$13701,$R30)&gt;=$E30/SQRT(2)))*設定!$B$11/$Y30-$AA30,""))</f>
        <v/>
      </c>
      <c r="AF30" s="51" t="str">
        <f aca="false">IF($AB30="","",IF(AND($W30&gt;=0.9,$AB30&gt;0,$S30&gt;=10,$Z30&gt;$AA30*1.05),"OK","要確認"))</f>
        <v/>
      </c>
    </row>
    <row r="31" customFormat="false" ht="15" hidden="false" customHeight="false" outlineLevel="0" collapsed="false">
      <c r="A31" s="39" t="n">
        <v>27</v>
      </c>
      <c r="B31" s="39" t="str">
        <f aca="false">IFERROR(MATCH($A31,データ!$H$2:$H$13701,0),"")</f>
        <v/>
      </c>
      <c r="C31" s="40" t="str">
        <f aca="false">IF($B31="","",INDEX(データ!$A$2:$A$13701,$B31))</f>
        <v/>
      </c>
      <c r="D31" s="41" t="str">
        <f aca="false">IF($B31="","",INDEX(データ!$B$2:$B$13701,$B31))</f>
        <v/>
      </c>
      <c r="E31" s="42" t="str">
        <f aca="false">IF($B31="","",INDEX(データ!$C$2:$C$13701,$B31))</f>
        <v/>
      </c>
      <c r="F31" s="43" t="str">
        <f aca="false">IF($B31="","",MAX(1,$B31-設定!$B$36))</f>
        <v/>
      </c>
      <c r="G31" s="43" t="str">
        <f aca="false">IF($B31="","",MIN(設定!$B$38,$B31+設定!$B$36))</f>
        <v/>
      </c>
      <c r="H31" s="43" t="str">
        <f aca="false">IF($B31="","",$G31-$F31+1)</f>
        <v/>
      </c>
      <c r="I31" s="44" t="str">
        <f aca="false">IFERROR(INDEX(LINEST(INDEX(データ!$E$2:$E$13701,$F31):INDEX(データ!$E$2:$E$13701,$G31),(INDEX(データ!$D$2:$D$13701,$F31):INDEX(データ!$D$2:$D$13701,$G31)/$C31^2)^{1,2},TRUE(),TRUE()),1,1),"")</f>
        <v/>
      </c>
      <c r="J31" s="44" t="str">
        <f aca="false">IFERROR(INDEX(LINEST(INDEX(データ!$E$2:$E$13701,$F31):INDEX(データ!$E$2:$E$13701,$G31),(INDEX(データ!$D$2:$D$13701,$F31):INDEX(データ!$D$2:$D$13701,$G31)/$C31^2)^{1,2},TRUE(),TRUE()),1,2),"")</f>
        <v/>
      </c>
      <c r="K31" s="44" t="str">
        <f aca="false">IFERROR(INDEX(LINEST(INDEX(データ!$E$2:$E$13701,$F31):INDEX(データ!$E$2:$E$13701,$G31),(INDEX(データ!$D$2:$D$13701,$F31):INDEX(データ!$D$2:$D$13701,$G31)/$C31^2)^{1,2},TRUE(),TRUE()),1,3),"")</f>
        <v/>
      </c>
      <c r="L31" s="45" t="str">
        <f aca="false">IFERROR(INDEX(LINEST(INDEX(データ!$E$2:$E$13701,$F31):INDEX(データ!$E$2:$E$13701,$G31),(INDEX(データ!$D$2:$D$13701,$F31):INDEX(データ!$D$2:$D$13701,$G31)/$C31^2)^{1,2},TRUE(),TRUE()),3,1),"")</f>
        <v/>
      </c>
      <c r="M31" s="46" t="str">
        <f aca="false">IF($I31="","",-$J31/(2*$I31))</f>
        <v/>
      </c>
      <c r="N31" s="45" t="str">
        <f aca="false">IF($M31="","",IF($M31&lt;=0,"",$C31*SQRT($M31)))</f>
        <v/>
      </c>
      <c r="O31" s="47" t="str">
        <f aca="false">IF($M31="","",IFERROR(SQRT(MAX(0,$K31/($I31*$M31^2)-1)),""))</f>
        <v/>
      </c>
      <c r="P31" s="43" t="str">
        <f aca="false">IF(OR($O31="",$N31=""),"",MAX(6,MIN(400,ROUND(設定!$B$37*$O31*$N31/設定!$B$11,0))))</f>
        <v/>
      </c>
      <c r="Q31" s="43" t="str">
        <f aca="false">IF($P31="","",MAX(1,$B31-$P31))</f>
        <v/>
      </c>
      <c r="R31" s="43" t="str">
        <f aca="false">IF($P31="","",MIN(設定!$B$38,$B31+$P31))</f>
        <v/>
      </c>
      <c r="S31" s="43" t="str">
        <f aca="false">IF($P31="","",$R31-$Q31+1)</f>
        <v/>
      </c>
      <c r="T31" s="44" t="str">
        <f aca="false">IFERROR(INDEX(LINEST(INDEX(データ!$E$2:$E$13701,$Q31):INDEX(データ!$E$2:$E$13701,$R31),(INDEX(データ!$D$2:$D$13701,$Q31):INDEX(データ!$D$2:$D$13701,$R31)/$C31^2)^{1,2},TRUE(),TRUE()),1,1),"")</f>
        <v/>
      </c>
      <c r="U31" s="44" t="str">
        <f aca="false">IFERROR(INDEX(LINEST(INDEX(データ!$E$2:$E$13701,$Q31):INDEX(データ!$E$2:$E$13701,$R31),(INDEX(データ!$D$2:$D$13701,$Q31):INDEX(データ!$D$2:$D$13701,$R31)/$C31^2)^{1,2},TRUE(),TRUE()),1,2),"")</f>
        <v/>
      </c>
      <c r="V31" s="44" t="str">
        <f aca="false">IFERROR(INDEX(LINEST(INDEX(データ!$E$2:$E$13701,$Q31):INDEX(データ!$E$2:$E$13701,$R31),(INDEX(データ!$D$2:$D$13701,$Q31):INDEX(データ!$D$2:$D$13701,$R31)/$C31^2)^{1,2},TRUE(),TRUE()),1,3),"")</f>
        <v/>
      </c>
      <c r="W31" s="45" t="str">
        <f aca="false">IFERROR(INDEX(LINEST(INDEX(データ!$E$2:$E$13701,$Q31):INDEX(データ!$E$2:$E$13701,$R31),(INDEX(データ!$D$2:$D$13701,$Q31):INDEX(データ!$D$2:$D$13701,$R31)/$C31^2)^{1,2},TRUE(),TRUE()),3,1),"")</f>
        <v/>
      </c>
      <c r="X31" s="46" t="str">
        <f aca="false">IF($T31="","",-$U31/(2*$T31))</f>
        <v/>
      </c>
      <c r="Y31" s="48" t="str">
        <f aca="false">IF($X31="","",IF($X31&lt;=0,"",$C31*SQRT($X31)))</f>
        <v/>
      </c>
      <c r="Z31" s="47" t="str">
        <f aca="false">IF($X31="","",IFERROR(SQRT(MAX(0,$V31/($T31*$X31^2)-1)),""))</f>
        <v/>
      </c>
      <c r="AA31" s="47" t="str">
        <f aca="false">IF($Y31="","",1/(PI()*$Y31*設定!$B$17))</f>
        <v/>
      </c>
      <c r="AB31" s="49" t="str">
        <f aca="false">IF(OR($Z31="",$AA31=""),"",$Z31-$AA31)</f>
        <v/>
      </c>
      <c r="AC31" s="50" t="str">
        <f aca="false">IF($AB31="","",IF($AB31&lt;=0,"",1/$AB31))</f>
        <v/>
      </c>
      <c r="AD31" s="47" t="str">
        <f aca="false">IF($AB31="","",$AB31/2)</f>
        <v/>
      </c>
      <c r="AE31" s="47" t="str">
        <f aca="false">IF($S31="","",IFERROR(SUMPRODUCT(ISNUMBER(INDEX(データ!$C$2:$C$13701,$Q31):INDEX(データ!$C$2:$C$13701,$R31))*(INDEX(データ!$C$2:$C$13701,$Q31):INDEX(データ!$C$2:$C$13701,$R31)&gt;=$E31/SQRT(2)))*設定!$B$11/$Y31-$AA31,""))</f>
        <v/>
      </c>
      <c r="AF31" s="51" t="str">
        <f aca="false">IF($AB31="","",IF(AND($W31&gt;=0.9,$AB31&gt;0,$S31&gt;=10,$Z31&gt;$AA31*1.05),"OK","要確認"))</f>
        <v/>
      </c>
    </row>
    <row r="32" customFormat="false" ht="15" hidden="false" customHeight="false" outlineLevel="0" collapsed="false">
      <c r="A32" s="39" t="n">
        <v>28</v>
      </c>
      <c r="B32" s="39" t="str">
        <f aca="false">IFERROR(MATCH($A32,データ!$H$2:$H$13701,0),"")</f>
        <v/>
      </c>
      <c r="C32" s="40" t="str">
        <f aca="false">IF($B32="","",INDEX(データ!$A$2:$A$13701,$B32))</f>
        <v/>
      </c>
      <c r="D32" s="41" t="str">
        <f aca="false">IF($B32="","",INDEX(データ!$B$2:$B$13701,$B32))</f>
        <v/>
      </c>
      <c r="E32" s="42" t="str">
        <f aca="false">IF($B32="","",INDEX(データ!$C$2:$C$13701,$B32))</f>
        <v/>
      </c>
      <c r="F32" s="43" t="str">
        <f aca="false">IF($B32="","",MAX(1,$B32-設定!$B$36))</f>
        <v/>
      </c>
      <c r="G32" s="43" t="str">
        <f aca="false">IF($B32="","",MIN(設定!$B$38,$B32+設定!$B$36))</f>
        <v/>
      </c>
      <c r="H32" s="43" t="str">
        <f aca="false">IF($B32="","",$G32-$F32+1)</f>
        <v/>
      </c>
      <c r="I32" s="44" t="str">
        <f aca="false">IFERROR(INDEX(LINEST(INDEX(データ!$E$2:$E$13701,$F32):INDEX(データ!$E$2:$E$13701,$G32),(INDEX(データ!$D$2:$D$13701,$F32):INDEX(データ!$D$2:$D$13701,$G32)/$C32^2)^{1,2},TRUE(),TRUE()),1,1),"")</f>
        <v/>
      </c>
      <c r="J32" s="44" t="str">
        <f aca="false">IFERROR(INDEX(LINEST(INDEX(データ!$E$2:$E$13701,$F32):INDEX(データ!$E$2:$E$13701,$G32),(INDEX(データ!$D$2:$D$13701,$F32):INDEX(データ!$D$2:$D$13701,$G32)/$C32^2)^{1,2},TRUE(),TRUE()),1,2),"")</f>
        <v/>
      </c>
      <c r="K32" s="44" t="str">
        <f aca="false">IFERROR(INDEX(LINEST(INDEX(データ!$E$2:$E$13701,$F32):INDEX(データ!$E$2:$E$13701,$G32),(INDEX(データ!$D$2:$D$13701,$F32):INDEX(データ!$D$2:$D$13701,$G32)/$C32^2)^{1,2},TRUE(),TRUE()),1,3),"")</f>
        <v/>
      </c>
      <c r="L32" s="45" t="str">
        <f aca="false">IFERROR(INDEX(LINEST(INDEX(データ!$E$2:$E$13701,$F32):INDEX(データ!$E$2:$E$13701,$G32),(INDEX(データ!$D$2:$D$13701,$F32):INDEX(データ!$D$2:$D$13701,$G32)/$C32^2)^{1,2},TRUE(),TRUE()),3,1),"")</f>
        <v/>
      </c>
      <c r="M32" s="46" t="str">
        <f aca="false">IF($I32="","",-$J32/(2*$I32))</f>
        <v/>
      </c>
      <c r="N32" s="45" t="str">
        <f aca="false">IF($M32="","",IF($M32&lt;=0,"",$C32*SQRT($M32)))</f>
        <v/>
      </c>
      <c r="O32" s="47" t="str">
        <f aca="false">IF($M32="","",IFERROR(SQRT(MAX(0,$K32/($I32*$M32^2)-1)),""))</f>
        <v/>
      </c>
      <c r="P32" s="43" t="str">
        <f aca="false">IF(OR($O32="",$N32=""),"",MAX(6,MIN(400,ROUND(設定!$B$37*$O32*$N32/設定!$B$11,0))))</f>
        <v/>
      </c>
      <c r="Q32" s="43" t="str">
        <f aca="false">IF($P32="","",MAX(1,$B32-$P32))</f>
        <v/>
      </c>
      <c r="R32" s="43" t="str">
        <f aca="false">IF($P32="","",MIN(設定!$B$38,$B32+$P32))</f>
        <v/>
      </c>
      <c r="S32" s="43" t="str">
        <f aca="false">IF($P32="","",$R32-$Q32+1)</f>
        <v/>
      </c>
      <c r="T32" s="44" t="str">
        <f aca="false">IFERROR(INDEX(LINEST(INDEX(データ!$E$2:$E$13701,$Q32):INDEX(データ!$E$2:$E$13701,$R32),(INDEX(データ!$D$2:$D$13701,$Q32):INDEX(データ!$D$2:$D$13701,$R32)/$C32^2)^{1,2},TRUE(),TRUE()),1,1),"")</f>
        <v/>
      </c>
      <c r="U32" s="44" t="str">
        <f aca="false">IFERROR(INDEX(LINEST(INDEX(データ!$E$2:$E$13701,$Q32):INDEX(データ!$E$2:$E$13701,$R32),(INDEX(データ!$D$2:$D$13701,$Q32):INDEX(データ!$D$2:$D$13701,$R32)/$C32^2)^{1,2},TRUE(),TRUE()),1,2),"")</f>
        <v/>
      </c>
      <c r="V32" s="44" t="str">
        <f aca="false">IFERROR(INDEX(LINEST(INDEX(データ!$E$2:$E$13701,$Q32):INDEX(データ!$E$2:$E$13701,$R32),(INDEX(データ!$D$2:$D$13701,$Q32):INDEX(データ!$D$2:$D$13701,$R32)/$C32^2)^{1,2},TRUE(),TRUE()),1,3),"")</f>
        <v/>
      </c>
      <c r="W32" s="45" t="str">
        <f aca="false">IFERROR(INDEX(LINEST(INDEX(データ!$E$2:$E$13701,$Q32):INDEX(データ!$E$2:$E$13701,$R32),(INDEX(データ!$D$2:$D$13701,$Q32):INDEX(データ!$D$2:$D$13701,$R32)/$C32^2)^{1,2},TRUE(),TRUE()),3,1),"")</f>
        <v/>
      </c>
      <c r="X32" s="46" t="str">
        <f aca="false">IF($T32="","",-$U32/(2*$T32))</f>
        <v/>
      </c>
      <c r="Y32" s="48" t="str">
        <f aca="false">IF($X32="","",IF($X32&lt;=0,"",$C32*SQRT($X32)))</f>
        <v/>
      </c>
      <c r="Z32" s="47" t="str">
        <f aca="false">IF($X32="","",IFERROR(SQRT(MAX(0,$V32/($T32*$X32^2)-1)),""))</f>
        <v/>
      </c>
      <c r="AA32" s="47" t="str">
        <f aca="false">IF($Y32="","",1/(PI()*$Y32*設定!$B$17))</f>
        <v/>
      </c>
      <c r="AB32" s="49" t="str">
        <f aca="false">IF(OR($Z32="",$AA32=""),"",$Z32-$AA32)</f>
        <v/>
      </c>
      <c r="AC32" s="50" t="str">
        <f aca="false">IF($AB32="","",IF($AB32&lt;=0,"",1/$AB32))</f>
        <v/>
      </c>
      <c r="AD32" s="47" t="str">
        <f aca="false">IF($AB32="","",$AB32/2)</f>
        <v/>
      </c>
      <c r="AE32" s="47" t="str">
        <f aca="false">IF($S32="","",IFERROR(SUMPRODUCT(ISNUMBER(INDEX(データ!$C$2:$C$13701,$Q32):INDEX(データ!$C$2:$C$13701,$R32))*(INDEX(データ!$C$2:$C$13701,$Q32):INDEX(データ!$C$2:$C$13701,$R32)&gt;=$E32/SQRT(2)))*設定!$B$11/$Y32-$AA32,""))</f>
        <v/>
      </c>
      <c r="AF32" s="51" t="str">
        <f aca="false">IF($AB32="","",IF(AND($W32&gt;=0.9,$AB32&gt;0,$S32&gt;=10,$Z32&gt;$AA32*1.05),"OK","要確認"))</f>
        <v/>
      </c>
    </row>
    <row r="33" customFormat="false" ht="15" hidden="false" customHeight="false" outlineLevel="0" collapsed="false">
      <c r="A33" s="39" t="n">
        <v>29</v>
      </c>
      <c r="B33" s="39" t="str">
        <f aca="false">IFERROR(MATCH($A33,データ!$H$2:$H$13701,0),"")</f>
        <v/>
      </c>
      <c r="C33" s="40" t="str">
        <f aca="false">IF($B33="","",INDEX(データ!$A$2:$A$13701,$B33))</f>
        <v/>
      </c>
      <c r="D33" s="41" t="str">
        <f aca="false">IF($B33="","",INDEX(データ!$B$2:$B$13701,$B33))</f>
        <v/>
      </c>
      <c r="E33" s="42" t="str">
        <f aca="false">IF($B33="","",INDEX(データ!$C$2:$C$13701,$B33))</f>
        <v/>
      </c>
      <c r="F33" s="43" t="str">
        <f aca="false">IF($B33="","",MAX(1,$B33-設定!$B$36))</f>
        <v/>
      </c>
      <c r="G33" s="43" t="str">
        <f aca="false">IF($B33="","",MIN(設定!$B$38,$B33+設定!$B$36))</f>
        <v/>
      </c>
      <c r="H33" s="43" t="str">
        <f aca="false">IF($B33="","",$G33-$F33+1)</f>
        <v/>
      </c>
      <c r="I33" s="44" t="str">
        <f aca="false">IFERROR(INDEX(LINEST(INDEX(データ!$E$2:$E$13701,$F33):INDEX(データ!$E$2:$E$13701,$G33),(INDEX(データ!$D$2:$D$13701,$F33):INDEX(データ!$D$2:$D$13701,$G33)/$C33^2)^{1,2},TRUE(),TRUE()),1,1),"")</f>
        <v/>
      </c>
      <c r="J33" s="44" t="str">
        <f aca="false">IFERROR(INDEX(LINEST(INDEX(データ!$E$2:$E$13701,$F33):INDEX(データ!$E$2:$E$13701,$G33),(INDEX(データ!$D$2:$D$13701,$F33):INDEX(データ!$D$2:$D$13701,$G33)/$C33^2)^{1,2},TRUE(),TRUE()),1,2),"")</f>
        <v/>
      </c>
      <c r="K33" s="44" t="str">
        <f aca="false">IFERROR(INDEX(LINEST(INDEX(データ!$E$2:$E$13701,$F33):INDEX(データ!$E$2:$E$13701,$G33),(INDEX(データ!$D$2:$D$13701,$F33):INDEX(データ!$D$2:$D$13701,$G33)/$C33^2)^{1,2},TRUE(),TRUE()),1,3),"")</f>
        <v/>
      </c>
      <c r="L33" s="45" t="str">
        <f aca="false">IFERROR(INDEX(LINEST(INDEX(データ!$E$2:$E$13701,$F33):INDEX(データ!$E$2:$E$13701,$G33),(INDEX(データ!$D$2:$D$13701,$F33):INDEX(データ!$D$2:$D$13701,$G33)/$C33^2)^{1,2},TRUE(),TRUE()),3,1),"")</f>
        <v/>
      </c>
      <c r="M33" s="46" t="str">
        <f aca="false">IF($I33="","",-$J33/(2*$I33))</f>
        <v/>
      </c>
      <c r="N33" s="45" t="str">
        <f aca="false">IF($M33="","",IF($M33&lt;=0,"",$C33*SQRT($M33)))</f>
        <v/>
      </c>
      <c r="O33" s="47" t="str">
        <f aca="false">IF($M33="","",IFERROR(SQRT(MAX(0,$K33/($I33*$M33^2)-1)),""))</f>
        <v/>
      </c>
      <c r="P33" s="43" t="str">
        <f aca="false">IF(OR($O33="",$N33=""),"",MAX(6,MIN(400,ROUND(設定!$B$37*$O33*$N33/設定!$B$11,0))))</f>
        <v/>
      </c>
      <c r="Q33" s="43" t="str">
        <f aca="false">IF($P33="","",MAX(1,$B33-$P33))</f>
        <v/>
      </c>
      <c r="R33" s="43" t="str">
        <f aca="false">IF($P33="","",MIN(設定!$B$38,$B33+$P33))</f>
        <v/>
      </c>
      <c r="S33" s="43" t="str">
        <f aca="false">IF($P33="","",$R33-$Q33+1)</f>
        <v/>
      </c>
      <c r="T33" s="44" t="str">
        <f aca="false">IFERROR(INDEX(LINEST(INDEX(データ!$E$2:$E$13701,$Q33):INDEX(データ!$E$2:$E$13701,$R33),(INDEX(データ!$D$2:$D$13701,$Q33):INDEX(データ!$D$2:$D$13701,$R33)/$C33^2)^{1,2},TRUE(),TRUE()),1,1),"")</f>
        <v/>
      </c>
      <c r="U33" s="44" t="str">
        <f aca="false">IFERROR(INDEX(LINEST(INDEX(データ!$E$2:$E$13701,$Q33):INDEX(データ!$E$2:$E$13701,$R33),(INDEX(データ!$D$2:$D$13701,$Q33):INDEX(データ!$D$2:$D$13701,$R33)/$C33^2)^{1,2},TRUE(),TRUE()),1,2),"")</f>
        <v/>
      </c>
      <c r="V33" s="44" t="str">
        <f aca="false">IFERROR(INDEX(LINEST(INDEX(データ!$E$2:$E$13701,$Q33):INDEX(データ!$E$2:$E$13701,$R33),(INDEX(データ!$D$2:$D$13701,$Q33):INDEX(データ!$D$2:$D$13701,$R33)/$C33^2)^{1,2},TRUE(),TRUE()),1,3),"")</f>
        <v/>
      </c>
      <c r="W33" s="45" t="str">
        <f aca="false">IFERROR(INDEX(LINEST(INDEX(データ!$E$2:$E$13701,$Q33):INDEX(データ!$E$2:$E$13701,$R33),(INDEX(データ!$D$2:$D$13701,$Q33):INDEX(データ!$D$2:$D$13701,$R33)/$C33^2)^{1,2},TRUE(),TRUE()),3,1),"")</f>
        <v/>
      </c>
      <c r="X33" s="46" t="str">
        <f aca="false">IF($T33="","",-$U33/(2*$T33))</f>
        <v/>
      </c>
      <c r="Y33" s="48" t="str">
        <f aca="false">IF($X33="","",IF($X33&lt;=0,"",$C33*SQRT($X33)))</f>
        <v/>
      </c>
      <c r="Z33" s="47" t="str">
        <f aca="false">IF($X33="","",IFERROR(SQRT(MAX(0,$V33/($T33*$X33^2)-1)),""))</f>
        <v/>
      </c>
      <c r="AA33" s="47" t="str">
        <f aca="false">IF($Y33="","",1/(PI()*$Y33*設定!$B$17))</f>
        <v/>
      </c>
      <c r="AB33" s="49" t="str">
        <f aca="false">IF(OR($Z33="",$AA33=""),"",$Z33-$AA33)</f>
        <v/>
      </c>
      <c r="AC33" s="50" t="str">
        <f aca="false">IF($AB33="","",IF($AB33&lt;=0,"",1/$AB33))</f>
        <v/>
      </c>
      <c r="AD33" s="47" t="str">
        <f aca="false">IF($AB33="","",$AB33/2)</f>
        <v/>
      </c>
      <c r="AE33" s="47" t="str">
        <f aca="false">IF($S33="","",IFERROR(SUMPRODUCT(ISNUMBER(INDEX(データ!$C$2:$C$13701,$Q33):INDEX(データ!$C$2:$C$13701,$R33))*(INDEX(データ!$C$2:$C$13701,$Q33):INDEX(データ!$C$2:$C$13701,$R33)&gt;=$E33/SQRT(2)))*設定!$B$11/$Y33-$AA33,""))</f>
        <v/>
      </c>
      <c r="AF33" s="51" t="str">
        <f aca="false">IF($AB33="","",IF(AND($W33&gt;=0.9,$AB33&gt;0,$S33&gt;=10,$Z33&gt;$AA33*1.05),"OK","要確認"))</f>
        <v/>
      </c>
    </row>
    <row r="34" customFormat="false" ht="15" hidden="false" customHeight="false" outlineLevel="0" collapsed="false">
      <c r="A34" s="39" t="n">
        <v>30</v>
      </c>
      <c r="B34" s="39" t="str">
        <f aca="false">IFERROR(MATCH($A34,データ!$H$2:$H$13701,0),"")</f>
        <v/>
      </c>
      <c r="C34" s="40" t="str">
        <f aca="false">IF($B34="","",INDEX(データ!$A$2:$A$13701,$B34))</f>
        <v/>
      </c>
      <c r="D34" s="41" t="str">
        <f aca="false">IF($B34="","",INDEX(データ!$B$2:$B$13701,$B34))</f>
        <v/>
      </c>
      <c r="E34" s="42" t="str">
        <f aca="false">IF($B34="","",INDEX(データ!$C$2:$C$13701,$B34))</f>
        <v/>
      </c>
      <c r="F34" s="43" t="str">
        <f aca="false">IF($B34="","",MAX(1,$B34-設定!$B$36))</f>
        <v/>
      </c>
      <c r="G34" s="43" t="str">
        <f aca="false">IF($B34="","",MIN(設定!$B$38,$B34+設定!$B$36))</f>
        <v/>
      </c>
      <c r="H34" s="43" t="str">
        <f aca="false">IF($B34="","",$G34-$F34+1)</f>
        <v/>
      </c>
      <c r="I34" s="44" t="str">
        <f aca="false">IFERROR(INDEX(LINEST(INDEX(データ!$E$2:$E$13701,$F34):INDEX(データ!$E$2:$E$13701,$G34),(INDEX(データ!$D$2:$D$13701,$F34):INDEX(データ!$D$2:$D$13701,$G34)/$C34^2)^{1,2},TRUE(),TRUE()),1,1),"")</f>
        <v/>
      </c>
      <c r="J34" s="44" t="str">
        <f aca="false">IFERROR(INDEX(LINEST(INDEX(データ!$E$2:$E$13701,$F34):INDEX(データ!$E$2:$E$13701,$G34),(INDEX(データ!$D$2:$D$13701,$F34):INDEX(データ!$D$2:$D$13701,$G34)/$C34^2)^{1,2},TRUE(),TRUE()),1,2),"")</f>
        <v/>
      </c>
      <c r="K34" s="44" t="str">
        <f aca="false">IFERROR(INDEX(LINEST(INDEX(データ!$E$2:$E$13701,$F34):INDEX(データ!$E$2:$E$13701,$G34),(INDEX(データ!$D$2:$D$13701,$F34):INDEX(データ!$D$2:$D$13701,$G34)/$C34^2)^{1,2},TRUE(),TRUE()),1,3),"")</f>
        <v/>
      </c>
      <c r="L34" s="45" t="str">
        <f aca="false">IFERROR(INDEX(LINEST(INDEX(データ!$E$2:$E$13701,$F34):INDEX(データ!$E$2:$E$13701,$G34),(INDEX(データ!$D$2:$D$13701,$F34):INDEX(データ!$D$2:$D$13701,$G34)/$C34^2)^{1,2},TRUE(),TRUE()),3,1),"")</f>
        <v/>
      </c>
      <c r="M34" s="46" t="str">
        <f aca="false">IF($I34="","",-$J34/(2*$I34))</f>
        <v/>
      </c>
      <c r="N34" s="45" t="str">
        <f aca="false">IF($M34="","",IF($M34&lt;=0,"",$C34*SQRT($M34)))</f>
        <v/>
      </c>
      <c r="O34" s="47" t="str">
        <f aca="false">IF($M34="","",IFERROR(SQRT(MAX(0,$K34/($I34*$M34^2)-1)),""))</f>
        <v/>
      </c>
      <c r="P34" s="43" t="str">
        <f aca="false">IF(OR($O34="",$N34=""),"",MAX(6,MIN(400,ROUND(設定!$B$37*$O34*$N34/設定!$B$11,0))))</f>
        <v/>
      </c>
      <c r="Q34" s="43" t="str">
        <f aca="false">IF($P34="","",MAX(1,$B34-$P34))</f>
        <v/>
      </c>
      <c r="R34" s="43" t="str">
        <f aca="false">IF($P34="","",MIN(設定!$B$38,$B34+$P34))</f>
        <v/>
      </c>
      <c r="S34" s="43" t="str">
        <f aca="false">IF($P34="","",$R34-$Q34+1)</f>
        <v/>
      </c>
      <c r="T34" s="44" t="str">
        <f aca="false">IFERROR(INDEX(LINEST(INDEX(データ!$E$2:$E$13701,$Q34):INDEX(データ!$E$2:$E$13701,$R34),(INDEX(データ!$D$2:$D$13701,$Q34):INDEX(データ!$D$2:$D$13701,$R34)/$C34^2)^{1,2},TRUE(),TRUE()),1,1),"")</f>
        <v/>
      </c>
      <c r="U34" s="44" t="str">
        <f aca="false">IFERROR(INDEX(LINEST(INDEX(データ!$E$2:$E$13701,$Q34):INDEX(データ!$E$2:$E$13701,$R34),(INDEX(データ!$D$2:$D$13701,$Q34):INDEX(データ!$D$2:$D$13701,$R34)/$C34^2)^{1,2},TRUE(),TRUE()),1,2),"")</f>
        <v/>
      </c>
      <c r="V34" s="44" t="str">
        <f aca="false">IFERROR(INDEX(LINEST(INDEX(データ!$E$2:$E$13701,$Q34):INDEX(データ!$E$2:$E$13701,$R34),(INDEX(データ!$D$2:$D$13701,$Q34):INDEX(データ!$D$2:$D$13701,$R34)/$C34^2)^{1,2},TRUE(),TRUE()),1,3),"")</f>
        <v/>
      </c>
      <c r="W34" s="45" t="str">
        <f aca="false">IFERROR(INDEX(LINEST(INDEX(データ!$E$2:$E$13701,$Q34):INDEX(データ!$E$2:$E$13701,$R34),(INDEX(データ!$D$2:$D$13701,$Q34):INDEX(データ!$D$2:$D$13701,$R34)/$C34^2)^{1,2},TRUE(),TRUE()),3,1),"")</f>
        <v/>
      </c>
      <c r="X34" s="46" t="str">
        <f aca="false">IF($T34="","",-$U34/(2*$T34))</f>
        <v/>
      </c>
      <c r="Y34" s="48" t="str">
        <f aca="false">IF($X34="","",IF($X34&lt;=0,"",$C34*SQRT($X34)))</f>
        <v/>
      </c>
      <c r="Z34" s="47" t="str">
        <f aca="false">IF($X34="","",IFERROR(SQRT(MAX(0,$V34/($T34*$X34^2)-1)),""))</f>
        <v/>
      </c>
      <c r="AA34" s="47" t="str">
        <f aca="false">IF($Y34="","",1/(PI()*$Y34*設定!$B$17))</f>
        <v/>
      </c>
      <c r="AB34" s="49" t="str">
        <f aca="false">IF(OR($Z34="",$AA34=""),"",$Z34-$AA34)</f>
        <v/>
      </c>
      <c r="AC34" s="50" t="str">
        <f aca="false">IF($AB34="","",IF($AB34&lt;=0,"",1/$AB34))</f>
        <v/>
      </c>
      <c r="AD34" s="47" t="str">
        <f aca="false">IF($AB34="","",$AB34/2)</f>
        <v/>
      </c>
      <c r="AE34" s="47" t="str">
        <f aca="false">IF($S34="","",IFERROR(SUMPRODUCT(ISNUMBER(INDEX(データ!$C$2:$C$13701,$Q34):INDEX(データ!$C$2:$C$13701,$R34))*(INDEX(データ!$C$2:$C$13701,$Q34):INDEX(データ!$C$2:$C$13701,$R34)&gt;=$E34/SQRT(2)))*設定!$B$11/$Y34-$AA34,""))</f>
        <v/>
      </c>
      <c r="AF34" s="51" t="str">
        <f aca="false">IF($AB34="","",IF(AND($W34&gt;=0.9,$AB34&gt;0,$S34&gt;=10,$Z34&gt;$AA34*1.05),"OK","要確認"))</f>
        <v/>
      </c>
    </row>
    <row r="35" customFormat="false" ht="15" hidden="false" customHeight="false" outlineLevel="0" collapsed="false">
      <c r="A35" s="39" t="n">
        <v>31</v>
      </c>
      <c r="B35" s="39" t="str">
        <f aca="false">IFERROR(MATCH($A35,データ!$H$2:$H$13701,0),"")</f>
        <v/>
      </c>
      <c r="C35" s="40" t="str">
        <f aca="false">IF($B35="","",INDEX(データ!$A$2:$A$13701,$B35))</f>
        <v/>
      </c>
      <c r="D35" s="41" t="str">
        <f aca="false">IF($B35="","",INDEX(データ!$B$2:$B$13701,$B35))</f>
        <v/>
      </c>
      <c r="E35" s="42" t="str">
        <f aca="false">IF($B35="","",INDEX(データ!$C$2:$C$13701,$B35))</f>
        <v/>
      </c>
      <c r="F35" s="43" t="str">
        <f aca="false">IF($B35="","",MAX(1,$B35-設定!$B$36))</f>
        <v/>
      </c>
      <c r="G35" s="43" t="str">
        <f aca="false">IF($B35="","",MIN(設定!$B$38,$B35+設定!$B$36))</f>
        <v/>
      </c>
      <c r="H35" s="43" t="str">
        <f aca="false">IF($B35="","",$G35-$F35+1)</f>
        <v/>
      </c>
      <c r="I35" s="44" t="str">
        <f aca="false">IFERROR(INDEX(LINEST(INDEX(データ!$E$2:$E$13701,$F35):INDEX(データ!$E$2:$E$13701,$G35),(INDEX(データ!$D$2:$D$13701,$F35):INDEX(データ!$D$2:$D$13701,$G35)/$C35^2)^{1,2},TRUE(),TRUE()),1,1),"")</f>
        <v/>
      </c>
      <c r="J35" s="44" t="str">
        <f aca="false">IFERROR(INDEX(LINEST(INDEX(データ!$E$2:$E$13701,$F35):INDEX(データ!$E$2:$E$13701,$G35),(INDEX(データ!$D$2:$D$13701,$F35):INDEX(データ!$D$2:$D$13701,$G35)/$C35^2)^{1,2},TRUE(),TRUE()),1,2),"")</f>
        <v/>
      </c>
      <c r="K35" s="44" t="str">
        <f aca="false">IFERROR(INDEX(LINEST(INDEX(データ!$E$2:$E$13701,$F35):INDEX(データ!$E$2:$E$13701,$G35),(INDEX(データ!$D$2:$D$13701,$F35):INDEX(データ!$D$2:$D$13701,$G35)/$C35^2)^{1,2},TRUE(),TRUE()),1,3),"")</f>
        <v/>
      </c>
      <c r="L35" s="45" t="str">
        <f aca="false">IFERROR(INDEX(LINEST(INDEX(データ!$E$2:$E$13701,$F35):INDEX(データ!$E$2:$E$13701,$G35),(INDEX(データ!$D$2:$D$13701,$F35):INDEX(データ!$D$2:$D$13701,$G35)/$C35^2)^{1,2},TRUE(),TRUE()),3,1),"")</f>
        <v/>
      </c>
      <c r="M35" s="46" t="str">
        <f aca="false">IF($I35="","",-$J35/(2*$I35))</f>
        <v/>
      </c>
      <c r="N35" s="45" t="str">
        <f aca="false">IF($M35="","",IF($M35&lt;=0,"",$C35*SQRT($M35)))</f>
        <v/>
      </c>
      <c r="O35" s="47" t="str">
        <f aca="false">IF($M35="","",IFERROR(SQRT(MAX(0,$K35/($I35*$M35^2)-1)),""))</f>
        <v/>
      </c>
      <c r="P35" s="43" t="str">
        <f aca="false">IF(OR($O35="",$N35=""),"",MAX(6,MIN(400,ROUND(設定!$B$37*$O35*$N35/設定!$B$11,0))))</f>
        <v/>
      </c>
      <c r="Q35" s="43" t="str">
        <f aca="false">IF($P35="","",MAX(1,$B35-$P35))</f>
        <v/>
      </c>
      <c r="R35" s="43" t="str">
        <f aca="false">IF($P35="","",MIN(設定!$B$38,$B35+$P35))</f>
        <v/>
      </c>
      <c r="S35" s="43" t="str">
        <f aca="false">IF($P35="","",$R35-$Q35+1)</f>
        <v/>
      </c>
      <c r="T35" s="44" t="str">
        <f aca="false">IFERROR(INDEX(LINEST(INDEX(データ!$E$2:$E$13701,$Q35):INDEX(データ!$E$2:$E$13701,$R35),(INDEX(データ!$D$2:$D$13701,$Q35):INDEX(データ!$D$2:$D$13701,$R35)/$C35^2)^{1,2},TRUE(),TRUE()),1,1),"")</f>
        <v/>
      </c>
      <c r="U35" s="44" t="str">
        <f aca="false">IFERROR(INDEX(LINEST(INDEX(データ!$E$2:$E$13701,$Q35):INDEX(データ!$E$2:$E$13701,$R35),(INDEX(データ!$D$2:$D$13701,$Q35):INDEX(データ!$D$2:$D$13701,$R35)/$C35^2)^{1,2},TRUE(),TRUE()),1,2),"")</f>
        <v/>
      </c>
      <c r="V35" s="44" t="str">
        <f aca="false">IFERROR(INDEX(LINEST(INDEX(データ!$E$2:$E$13701,$Q35):INDEX(データ!$E$2:$E$13701,$R35),(INDEX(データ!$D$2:$D$13701,$Q35):INDEX(データ!$D$2:$D$13701,$R35)/$C35^2)^{1,2},TRUE(),TRUE()),1,3),"")</f>
        <v/>
      </c>
      <c r="W35" s="45" t="str">
        <f aca="false">IFERROR(INDEX(LINEST(INDEX(データ!$E$2:$E$13701,$Q35):INDEX(データ!$E$2:$E$13701,$R35),(INDEX(データ!$D$2:$D$13701,$Q35):INDEX(データ!$D$2:$D$13701,$R35)/$C35^2)^{1,2},TRUE(),TRUE()),3,1),"")</f>
        <v/>
      </c>
      <c r="X35" s="46" t="str">
        <f aca="false">IF($T35="","",-$U35/(2*$T35))</f>
        <v/>
      </c>
      <c r="Y35" s="48" t="str">
        <f aca="false">IF($X35="","",IF($X35&lt;=0,"",$C35*SQRT($X35)))</f>
        <v/>
      </c>
      <c r="Z35" s="47" t="str">
        <f aca="false">IF($X35="","",IFERROR(SQRT(MAX(0,$V35/($T35*$X35^2)-1)),""))</f>
        <v/>
      </c>
      <c r="AA35" s="47" t="str">
        <f aca="false">IF($Y35="","",1/(PI()*$Y35*設定!$B$17))</f>
        <v/>
      </c>
      <c r="AB35" s="49" t="str">
        <f aca="false">IF(OR($Z35="",$AA35=""),"",$Z35-$AA35)</f>
        <v/>
      </c>
      <c r="AC35" s="50" t="str">
        <f aca="false">IF($AB35="","",IF($AB35&lt;=0,"",1/$AB35))</f>
        <v/>
      </c>
      <c r="AD35" s="47" t="str">
        <f aca="false">IF($AB35="","",$AB35/2)</f>
        <v/>
      </c>
      <c r="AE35" s="47" t="str">
        <f aca="false">IF($S35="","",IFERROR(SUMPRODUCT(ISNUMBER(INDEX(データ!$C$2:$C$13701,$Q35):INDEX(データ!$C$2:$C$13701,$R35))*(INDEX(データ!$C$2:$C$13701,$Q35):INDEX(データ!$C$2:$C$13701,$R35)&gt;=$E35/SQRT(2)))*設定!$B$11/$Y35-$AA35,""))</f>
        <v/>
      </c>
      <c r="AF35" s="51" t="str">
        <f aca="false">IF($AB35="","",IF(AND($W35&gt;=0.9,$AB35&gt;0,$S35&gt;=10,$Z35&gt;$AA35*1.05),"OK","要確認"))</f>
        <v/>
      </c>
    </row>
    <row r="36" customFormat="false" ht="15" hidden="false" customHeight="false" outlineLevel="0" collapsed="false">
      <c r="A36" s="39" t="n">
        <v>32</v>
      </c>
      <c r="B36" s="39" t="str">
        <f aca="false">IFERROR(MATCH($A36,データ!$H$2:$H$13701,0),"")</f>
        <v/>
      </c>
      <c r="C36" s="40" t="str">
        <f aca="false">IF($B36="","",INDEX(データ!$A$2:$A$13701,$B36))</f>
        <v/>
      </c>
      <c r="D36" s="41" t="str">
        <f aca="false">IF($B36="","",INDEX(データ!$B$2:$B$13701,$B36))</f>
        <v/>
      </c>
      <c r="E36" s="42" t="str">
        <f aca="false">IF($B36="","",INDEX(データ!$C$2:$C$13701,$B36))</f>
        <v/>
      </c>
      <c r="F36" s="43" t="str">
        <f aca="false">IF($B36="","",MAX(1,$B36-設定!$B$36))</f>
        <v/>
      </c>
      <c r="G36" s="43" t="str">
        <f aca="false">IF($B36="","",MIN(設定!$B$38,$B36+設定!$B$36))</f>
        <v/>
      </c>
      <c r="H36" s="43" t="str">
        <f aca="false">IF($B36="","",$G36-$F36+1)</f>
        <v/>
      </c>
      <c r="I36" s="44" t="str">
        <f aca="false">IFERROR(INDEX(LINEST(INDEX(データ!$E$2:$E$13701,$F36):INDEX(データ!$E$2:$E$13701,$G36),(INDEX(データ!$D$2:$D$13701,$F36):INDEX(データ!$D$2:$D$13701,$G36)/$C36^2)^{1,2},TRUE(),TRUE()),1,1),"")</f>
        <v/>
      </c>
      <c r="J36" s="44" t="str">
        <f aca="false">IFERROR(INDEX(LINEST(INDEX(データ!$E$2:$E$13701,$F36):INDEX(データ!$E$2:$E$13701,$G36),(INDEX(データ!$D$2:$D$13701,$F36):INDEX(データ!$D$2:$D$13701,$G36)/$C36^2)^{1,2},TRUE(),TRUE()),1,2),"")</f>
        <v/>
      </c>
      <c r="K36" s="44" t="str">
        <f aca="false">IFERROR(INDEX(LINEST(INDEX(データ!$E$2:$E$13701,$F36):INDEX(データ!$E$2:$E$13701,$G36),(INDEX(データ!$D$2:$D$13701,$F36):INDEX(データ!$D$2:$D$13701,$G36)/$C36^2)^{1,2},TRUE(),TRUE()),1,3),"")</f>
        <v/>
      </c>
      <c r="L36" s="45" t="str">
        <f aca="false">IFERROR(INDEX(LINEST(INDEX(データ!$E$2:$E$13701,$F36):INDEX(データ!$E$2:$E$13701,$G36),(INDEX(データ!$D$2:$D$13701,$F36):INDEX(データ!$D$2:$D$13701,$G36)/$C36^2)^{1,2},TRUE(),TRUE()),3,1),"")</f>
        <v/>
      </c>
      <c r="M36" s="46" t="str">
        <f aca="false">IF($I36="","",-$J36/(2*$I36))</f>
        <v/>
      </c>
      <c r="N36" s="45" t="str">
        <f aca="false">IF($M36="","",IF($M36&lt;=0,"",$C36*SQRT($M36)))</f>
        <v/>
      </c>
      <c r="O36" s="47" t="str">
        <f aca="false">IF($M36="","",IFERROR(SQRT(MAX(0,$K36/($I36*$M36^2)-1)),""))</f>
        <v/>
      </c>
      <c r="P36" s="43" t="str">
        <f aca="false">IF(OR($O36="",$N36=""),"",MAX(6,MIN(400,ROUND(設定!$B$37*$O36*$N36/設定!$B$11,0))))</f>
        <v/>
      </c>
      <c r="Q36" s="43" t="str">
        <f aca="false">IF($P36="","",MAX(1,$B36-$P36))</f>
        <v/>
      </c>
      <c r="R36" s="43" t="str">
        <f aca="false">IF($P36="","",MIN(設定!$B$38,$B36+$P36))</f>
        <v/>
      </c>
      <c r="S36" s="43" t="str">
        <f aca="false">IF($P36="","",$R36-$Q36+1)</f>
        <v/>
      </c>
      <c r="T36" s="44" t="str">
        <f aca="false">IFERROR(INDEX(LINEST(INDEX(データ!$E$2:$E$13701,$Q36):INDEX(データ!$E$2:$E$13701,$R36),(INDEX(データ!$D$2:$D$13701,$Q36):INDEX(データ!$D$2:$D$13701,$R36)/$C36^2)^{1,2},TRUE(),TRUE()),1,1),"")</f>
        <v/>
      </c>
      <c r="U36" s="44" t="str">
        <f aca="false">IFERROR(INDEX(LINEST(INDEX(データ!$E$2:$E$13701,$Q36):INDEX(データ!$E$2:$E$13701,$R36),(INDEX(データ!$D$2:$D$13701,$Q36):INDEX(データ!$D$2:$D$13701,$R36)/$C36^2)^{1,2},TRUE(),TRUE()),1,2),"")</f>
        <v/>
      </c>
      <c r="V36" s="44" t="str">
        <f aca="false">IFERROR(INDEX(LINEST(INDEX(データ!$E$2:$E$13701,$Q36):INDEX(データ!$E$2:$E$13701,$R36),(INDEX(データ!$D$2:$D$13701,$Q36):INDEX(データ!$D$2:$D$13701,$R36)/$C36^2)^{1,2},TRUE(),TRUE()),1,3),"")</f>
        <v/>
      </c>
      <c r="W36" s="45" t="str">
        <f aca="false">IFERROR(INDEX(LINEST(INDEX(データ!$E$2:$E$13701,$Q36):INDEX(データ!$E$2:$E$13701,$R36),(INDEX(データ!$D$2:$D$13701,$Q36):INDEX(データ!$D$2:$D$13701,$R36)/$C36^2)^{1,2},TRUE(),TRUE()),3,1),"")</f>
        <v/>
      </c>
      <c r="X36" s="46" t="str">
        <f aca="false">IF($T36="","",-$U36/(2*$T36))</f>
        <v/>
      </c>
      <c r="Y36" s="48" t="str">
        <f aca="false">IF($X36="","",IF($X36&lt;=0,"",$C36*SQRT($X36)))</f>
        <v/>
      </c>
      <c r="Z36" s="47" t="str">
        <f aca="false">IF($X36="","",IFERROR(SQRT(MAX(0,$V36/($T36*$X36^2)-1)),""))</f>
        <v/>
      </c>
      <c r="AA36" s="47" t="str">
        <f aca="false">IF($Y36="","",1/(PI()*$Y36*設定!$B$17))</f>
        <v/>
      </c>
      <c r="AB36" s="49" t="str">
        <f aca="false">IF(OR($Z36="",$AA36=""),"",$Z36-$AA36)</f>
        <v/>
      </c>
      <c r="AC36" s="50" t="str">
        <f aca="false">IF($AB36="","",IF($AB36&lt;=0,"",1/$AB36))</f>
        <v/>
      </c>
      <c r="AD36" s="47" t="str">
        <f aca="false">IF($AB36="","",$AB36/2)</f>
        <v/>
      </c>
      <c r="AE36" s="47" t="str">
        <f aca="false">IF($S36="","",IFERROR(SUMPRODUCT(ISNUMBER(INDEX(データ!$C$2:$C$13701,$Q36):INDEX(データ!$C$2:$C$13701,$R36))*(INDEX(データ!$C$2:$C$13701,$Q36):INDEX(データ!$C$2:$C$13701,$R36)&gt;=$E36/SQRT(2)))*設定!$B$11/$Y36-$AA36,""))</f>
        <v/>
      </c>
      <c r="AF36" s="51" t="str">
        <f aca="false">IF($AB36="","",IF(AND($W36&gt;=0.9,$AB36&gt;0,$S36&gt;=10,$Z36&gt;$AA36*1.05),"OK","要確認"))</f>
        <v/>
      </c>
    </row>
    <row r="37" customFormat="false" ht="15" hidden="false" customHeight="false" outlineLevel="0" collapsed="false">
      <c r="A37" s="39" t="n">
        <v>33</v>
      </c>
      <c r="B37" s="39" t="str">
        <f aca="false">IFERROR(MATCH($A37,データ!$H$2:$H$13701,0),"")</f>
        <v/>
      </c>
      <c r="C37" s="40" t="str">
        <f aca="false">IF($B37="","",INDEX(データ!$A$2:$A$13701,$B37))</f>
        <v/>
      </c>
      <c r="D37" s="41" t="str">
        <f aca="false">IF($B37="","",INDEX(データ!$B$2:$B$13701,$B37))</f>
        <v/>
      </c>
      <c r="E37" s="42" t="str">
        <f aca="false">IF($B37="","",INDEX(データ!$C$2:$C$13701,$B37))</f>
        <v/>
      </c>
      <c r="F37" s="43" t="str">
        <f aca="false">IF($B37="","",MAX(1,$B37-設定!$B$36))</f>
        <v/>
      </c>
      <c r="G37" s="43" t="str">
        <f aca="false">IF($B37="","",MIN(設定!$B$38,$B37+設定!$B$36))</f>
        <v/>
      </c>
      <c r="H37" s="43" t="str">
        <f aca="false">IF($B37="","",$G37-$F37+1)</f>
        <v/>
      </c>
      <c r="I37" s="44" t="str">
        <f aca="false">IFERROR(INDEX(LINEST(INDEX(データ!$E$2:$E$13701,$F37):INDEX(データ!$E$2:$E$13701,$G37),(INDEX(データ!$D$2:$D$13701,$F37):INDEX(データ!$D$2:$D$13701,$G37)/$C37^2)^{1,2},TRUE(),TRUE()),1,1),"")</f>
        <v/>
      </c>
      <c r="J37" s="44" t="str">
        <f aca="false">IFERROR(INDEX(LINEST(INDEX(データ!$E$2:$E$13701,$F37):INDEX(データ!$E$2:$E$13701,$G37),(INDEX(データ!$D$2:$D$13701,$F37):INDEX(データ!$D$2:$D$13701,$G37)/$C37^2)^{1,2},TRUE(),TRUE()),1,2),"")</f>
        <v/>
      </c>
      <c r="K37" s="44" t="str">
        <f aca="false">IFERROR(INDEX(LINEST(INDEX(データ!$E$2:$E$13701,$F37):INDEX(データ!$E$2:$E$13701,$G37),(INDEX(データ!$D$2:$D$13701,$F37):INDEX(データ!$D$2:$D$13701,$G37)/$C37^2)^{1,2},TRUE(),TRUE()),1,3),"")</f>
        <v/>
      </c>
      <c r="L37" s="45" t="str">
        <f aca="false">IFERROR(INDEX(LINEST(INDEX(データ!$E$2:$E$13701,$F37):INDEX(データ!$E$2:$E$13701,$G37),(INDEX(データ!$D$2:$D$13701,$F37):INDEX(データ!$D$2:$D$13701,$G37)/$C37^2)^{1,2},TRUE(),TRUE()),3,1),"")</f>
        <v/>
      </c>
      <c r="M37" s="46" t="str">
        <f aca="false">IF($I37="","",-$J37/(2*$I37))</f>
        <v/>
      </c>
      <c r="N37" s="45" t="str">
        <f aca="false">IF($M37="","",IF($M37&lt;=0,"",$C37*SQRT($M37)))</f>
        <v/>
      </c>
      <c r="O37" s="47" t="str">
        <f aca="false">IF($M37="","",IFERROR(SQRT(MAX(0,$K37/($I37*$M37^2)-1)),""))</f>
        <v/>
      </c>
      <c r="P37" s="43" t="str">
        <f aca="false">IF(OR($O37="",$N37=""),"",MAX(6,MIN(400,ROUND(設定!$B$37*$O37*$N37/設定!$B$11,0))))</f>
        <v/>
      </c>
      <c r="Q37" s="43" t="str">
        <f aca="false">IF($P37="","",MAX(1,$B37-$P37))</f>
        <v/>
      </c>
      <c r="R37" s="43" t="str">
        <f aca="false">IF($P37="","",MIN(設定!$B$38,$B37+$P37))</f>
        <v/>
      </c>
      <c r="S37" s="43" t="str">
        <f aca="false">IF($P37="","",$R37-$Q37+1)</f>
        <v/>
      </c>
      <c r="T37" s="44" t="str">
        <f aca="false">IFERROR(INDEX(LINEST(INDEX(データ!$E$2:$E$13701,$Q37):INDEX(データ!$E$2:$E$13701,$R37),(INDEX(データ!$D$2:$D$13701,$Q37):INDEX(データ!$D$2:$D$13701,$R37)/$C37^2)^{1,2},TRUE(),TRUE()),1,1),"")</f>
        <v/>
      </c>
      <c r="U37" s="44" t="str">
        <f aca="false">IFERROR(INDEX(LINEST(INDEX(データ!$E$2:$E$13701,$Q37):INDEX(データ!$E$2:$E$13701,$R37),(INDEX(データ!$D$2:$D$13701,$Q37):INDEX(データ!$D$2:$D$13701,$R37)/$C37^2)^{1,2},TRUE(),TRUE()),1,2),"")</f>
        <v/>
      </c>
      <c r="V37" s="44" t="str">
        <f aca="false">IFERROR(INDEX(LINEST(INDEX(データ!$E$2:$E$13701,$Q37):INDEX(データ!$E$2:$E$13701,$R37),(INDEX(データ!$D$2:$D$13701,$Q37):INDEX(データ!$D$2:$D$13701,$R37)/$C37^2)^{1,2},TRUE(),TRUE()),1,3),"")</f>
        <v/>
      </c>
      <c r="W37" s="45" t="str">
        <f aca="false">IFERROR(INDEX(LINEST(INDEX(データ!$E$2:$E$13701,$Q37):INDEX(データ!$E$2:$E$13701,$R37),(INDEX(データ!$D$2:$D$13701,$Q37):INDEX(データ!$D$2:$D$13701,$R37)/$C37^2)^{1,2},TRUE(),TRUE()),3,1),"")</f>
        <v/>
      </c>
      <c r="X37" s="46" t="str">
        <f aca="false">IF($T37="","",-$U37/(2*$T37))</f>
        <v/>
      </c>
      <c r="Y37" s="48" t="str">
        <f aca="false">IF($X37="","",IF($X37&lt;=0,"",$C37*SQRT($X37)))</f>
        <v/>
      </c>
      <c r="Z37" s="47" t="str">
        <f aca="false">IF($X37="","",IFERROR(SQRT(MAX(0,$V37/($T37*$X37^2)-1)),""))</f>
        <v/>
      </c>
      <c r="AA37" s="47" t="str">
        <f aca="false">IF($Y37="","",1/(PI()*$Y37*設定!$B$17))</f>
        <v/>
      </c>
      <c r="AB37" s="49" t="str">
        <f aca="false">IF(OR($Z37="",$AA37=""),"",$Z37-$AA37)</f>
        <v/>
      </c>
      <c r="AC37" s="50" t="str">
        <f aca="false">IF($AB37="","",IF($AB37&lt;=0,"",1/$AB37))</f>
        <v/>
      </c>
      <c r="AD37" s="47" t="str">
        <f aca="false">IF($AB37="","",$AB37/2)</f>
        <v/>
      </c>
      <c r="AE37" s="47" t="str">
        <f aca="false">IF($S37="","",IFERROR(SUMPRODUCT(ISNUMBER(INDEX(データ!$C$2:$C$13701,$Q37):INDEX(データ!$C$2:$C$13701,$R37))*(INDEX(データ!$C$2:$C$13701,$Q37):INDEX(データ!$C$2:$C$13701,$R37)&gt;=$E37/SQRT(2)))*設定!$B$11/$Y37-$AA37,""))</f>
        <v/>
      </c>
      <c r="AF37" s="51" t="str">
        <f aca="false">IF($AB37="","",IF(AND($W37&gt;=0.9,$AB37&gt;0,$S37&gt;=10,$Z37&gt;$AA37*1.05),"OK","要確認"))</f>
        <v/>
      </c>
    </row>
    <row r="38" customFormat="false" ht="15" hidden="false" customHeight="false" outlineLevel="0" collapsed="false">
      <c r="A38" s="39" t="n">
        <v>34</v>
      </c>
      <c r="B38" s="39" t="str">
        <f aca="false">IFERROR(MATCH($A38,データ!$H$2:$H$13701,0),"")</f>
        <v/>
      </c>
      <c r="C38" s="40" t="str">
        <f aca="false">IF($B38="","",INDEX(データ!$A$2:$A$13701,$B38))</f>
        <v/>
      </c>
      <c r="D38" s="41" t="str">
        <f aca="false">IF($B38="","",INDEX(データ!$B$2:$B$13701,$B38))</f>
        <v/>
      </c>
      <c r="E38" s="42" t="str">
        <f aca="false">IF($B38="","",INDEX(データ!$C$2:$C$13701,$B38))</f>
        <v/>
      </c>
      <c r="F38" s="43" t="str">
        <f aca="false">IF($B38="","",MAX(1,$B38-設定!$B$36))</f>
        <v/>
      </c>
      <c r="G38" s="43" t="str">
        <f aca="false">IF($B38="","",MIN(設定!$B$38,$B38+設定!$B$36))</f>
        <v/>
      </c>
      <c r="H38" s="43" t="str">
        <f aca="false">IF($B38="","",$G38-$F38+1)</f>
        <v/>
      </c>
      <c r="I38" s="44" t="str">
        <f aca="false">IFERROR(INDEX(LINEST(INDEX(データ!$E$2:$E$13701,$F38):INDEX(データ!$E$2:$E$13701,$G38),(INDEX(データ!$D$2:$D$13701,$F38):INDEX(データ!$D$2:$D$13701,$G38)/$C38^2)^{1,2},TRUE(),TRUE()),1,1),"")</f>
        <v/>
      </c>
      <c r="J38" s="44" t="str">
        <f aca="false">IFERROR(INDEX(LINEST(INDEX(データ!$E$2:$E$13701,$F38):INDEX(データ!$E$2:$E$13701,$G38),(INDEX(データ!$D$2:$D$13701,$F38):INDEX(データ!$D$2:$D$13701,$G38)/$C38^2)^{1,2},TRUE(),TRUE()),1,2),"")</f>
        <v/>
      </c>
      <c r="K38" s="44" t="str">
        <f aca="false">IFERROR(INDEX(LINEST(INDEX(データ!$E$2:$E$13701,$F38):INDEX(データ!$E$2:$E$13701,$G38),(INDEX(データ!$D$2:$D$13701,$F38):INDEX(データ!$D$2:$D$13701,$G38)/$C38^2)^{1,2},TRUE(),TRUE()),1,3),"")</f>
        <v/>
      </c>
      <c r="L38" s="45" t="str">
        <f aca="false">IFERROR(INDEX(LINEST(INDEX(データ!$E$2:$E$13701,$F38):INDEX(データ!$E$2:$E$13701,$G38),(INDEX(データ!$D$2:$D$13701,$F38):INDEX(データ!$D$2:$D$13701,$G38)/$C38^2)^{1,2},TRUE(),TRUE()),3,1),"")</f>
        <v/>
      </c>
      <c r="M38" s="46" t="str">
        <f aca="false">IF($I38="","",-$J38/(2*$I38))</f>
        <v/>
      </c>
      <c r="N38" s="45" t="str">
        <f aca="false">IF($M38="","",IF($M38&lt;=0,"",$C38*SQRT($M38)))</f>
        <v/>
      </c>
      <c r="O38" s="47" t="str">
        <f aca="false">IF($M38="","",IFERROR(SQRT(MAX(0,$K38/($I38*$M38^2)-1)),""))</f>
        <v/>
      </c>
      <c r="P38" s="43" t="str">
        <f aca="false">IF(OR($O38="",$N38=""),"",MAX(6,MIN(400,ROUND(設定!$B$37*$O38*$N38/設定!$B$11,0))))</f>
        <v/>
      </c>
      <c r="Q38" s="43" t="str">
        <f aca="false">IF($P38="","",MAX(1,$B38-$P38))</f>
        <v/>
      </c>
      <c r="R38" s="43" t="str">
        <f aca="false">IF($P38="","",MIN(設定!$B$38,$B38+$P38))</f>
        <v/>
      </c>
      <c r="S38" s="43" t="str">
        <f aca="false">IF($P38="","",$R38-$Q38+1)</f>
        <v/>
      </c>
      <c r="T38" s="44" t="str">
        <f aca="false">IFERROR(INDEX(LINEST(INDEX(データ!$E$2:$E$13701,$Q38):INDEX(データ!$E$2:$E$13701,$R38),(INDEX(データ!$D$2:$D$13701,$Q38):INDEX(データ!$D$2:$D$13701,$R38)/$C38^2)^{1,2},TRUE(),TRUE()),1,1),"")</f>
        <v/>
      </c>
      <c r="U38" s="44" t="str">
        <f aca="false">IFERROR(INDEX(LINEST(INDEX(データ!$E$2:$E$13701,$Q38):INDEX(データ!$E$2:$E$13701,$R38),(INDEX(データ!$D$2:$D$13701,$Q38):INDEX(データ!$D$2:$D$13701,$R38)/$C38^2)^{1,2},TRUE(),TRUE()),1,2),"")</f>
        <v/>
      </c>
      <c r="V38" s="44" t="str">
        <f aca="false">IFERROR(INDEX(LINEST(INDEX(データ!$E$2:$E$13701,$Q38):INDEX(データ!$E$2:$E$13701,$R38),(INDEX(データ!$D$2:$D$13701,$Q38):INDEX(データ!$D$2:$D$13701,$R38)/$C38^2)^{1,2},TRUE(),TRUE()),1,3),"")</f>
        <v/>
      </c>
      <c r="W38" s="45" t="str">
        <f aca="false">IFERROR(INDEX(LINEST(INDEX(データ!$E$2:$E$13701,$Q38):INDEX(データ!$E$2:$E$13701,$R38),(INDEX(データ!$D$2:$D$13701,$Q38):INDEX(データ!$D$2:$D$13701,$R38)/$C38^2)^{1,2},TRUE(),TRUE()),3,1),"")</f>
        <v/>
      </c>
      <c r="X38" s="46" t="str">
        <f aca="false">IF($T38="","",-$U38/(2*$T38))</f>
        <v/>
      </c>
      <c r="Y38" s="48" t="str">
        <f aca="false">IF($X38="","",IF($X38&lt;=0,"",$C38*SQRT($X38)))</f>
        <v/>
      </c>
      <c r="Z38" s="47" t="str">
        <f aca="false">IF($X38="","",IFERROR(SQRT(MAX(0,$V38/($T38*$X38^2)-1)),""))</f>
        <v/>
      </c>
      <c r="AA38" s="47" t="str">
        <f aca="false">IF($Y38="","",1/(PI()*$Y38*設定!$B$17))</f>
        <v/>
      </c>
      <c r="AB38" s="49" t="str">
        <f aca="false">IF(OR($Z38="",$AA38=""),"",$Z38-$AA38)</f>
        <v/>
      </c>
      <c r="AC38" s="50" t="str">
        <f aca="false">IF($AB38="","",IF($AB38&lt;=0,"",1/$AB38))</f>
        <v/>
      </c>
      <c r="AD38" s="47" t="str">
        <f aca="false">IF($AB38="","",$AB38/2)</f>
        <v/>
      </c>
      <c r="AE38" s="47" t="str">
        <f aca="false">IF($S38="","",IFERROR(SUMPRODUCT(ISNUMBER(INDEX(データ!$C$2:$C$13701,$Q38):INDEX(データ!$C$2:$C$13701,$R38))*(INDEX(データ!$C$2:$C$13701,$Q38):INDEX(データ!$C$2:$C$13701,$R38)&gt;=$E38/SQRT(2)))*設定!$B$11/$Y38-$AA38,""))</f>
        <v/>
      </c>
      <c r="AF38" s="51" t="str">
        <f aca="false">IF($AB38="","",IF(AND($W38&gt;=0.9,$AB38&gt;0,$S38&gt;=10,$Z38&gt;$AA38*1.05),"OK","要確認"))</f>
        <v/>
      </c>
    </row>
    <row r="39" customFormat="false" ht="15" hidden="false" customHeight="false" outlineLevel="0" collapsed="false">
      <c r="A39" s="39" t="n">
        <v>35</v>
      </c>
      <c r="B39" s="39" t="str">
        <f aca="false">IFERROR(MATCH($A39,データ!$H$2:$H$13701,0),"")</f>
        <v/>
      </c>
      <c r="C39" s="40" t="str">
        <f aca="false">IF($B39="","",INDEX(データ!$A$2:$A$13701,$B39))</f>
        <v/>
      </c>
      <c r="D39" s="41" t="str">
        <f aca="false">IF($B39="","",INDEX(データ!$B$2:$B$13701,$B39))</f>
        <v/>
      </c>
      <c r="E39" s="42" t="str">
        <f aca="false">IF($B39="","",INDEX(データ!$C$2:$C$13701,$B39))</f>
        <v/>
      </c>
      <c r="F39" s="43" t="str">
        <f aca="false">IF($B39="","",MAX(1,$B39-設定!$B$36))</f>
        <v/>
      </c>
      <c r="G39" s="43" t="str">
        <f aca="false">IF($B39="","",MIN(設定!$B$38,$B39+設定!$B$36))</f>
        <v/>
      </c>
      <c r="H39" s="43" t="str">
        <f aca="false">IF($B39="","",$G39-$F39+1)</f>
        <v/>
      </c>
      <c r="I39" s="44" t="str">
        <f aca="false">IFERROR(INDEX(LINEST(INDEX(データ!$E$2:$E$13701,$F39):INDEX(データ!$E$2:$E$13701,$G39),(INDEX(データ!$D$2:$D$13701,$F39):INDEX(データ!$D$2:$D$13701,$G39)/$C39^2)^{1,2},TRUE(),TRUE()),1,1),"")</f>
        <v/>
      </c>
      <c r="J39" s="44" t="str">
        <f aca="false">IFERROR(INDEX(LINEST(INDEX(データ!$E$2:$E$13701,$F39):INDEX(データ!$E$2:$E$13701,$G39),(INDEX(データ!$D$2:$D$13701,$F39):INDEX(データ!$D$2:$D$13701,$G39)/$C39^2)^{1,2},TRUE(),TRUE()),1,2),"")</f>
        <v/>
      </c>
      <c r="K39" s="44" t="str">
        <f aca="false">IFERROR(INDEX(LINEST(INDEX(データ!$E$2:$E$13701,$F39):INDEX(データ!$E$2:$E$13701,$G39),(INDEX(データ!$D$2:$D$13701,$F39):INDEX(データ!$D$2:$D$13701,$G39)/$C39^2)^{1,2},TRUE(),TRUE()),1,3),"")</f>
        <v/>
      </c>
      <c r="L39" s="45" t="str">
        <f aca="false">IFERROR(INDEX(LINEST(INDEX(データ!$E$2:$E$13701,$F39):INDEX(データ!$E$2:$E$13701,$G39),(INDEX(データ!$D$2:$D$13701,$F39):INDEX(データ!$D$2:$D$13701,$G39)/$C39^2)^{1,2},TRUE(),TRUE()),3,1),"")</f>
        <v/>
      </c>
      <c r="M39" s="46" t="str">
        <f aca="false">IF($I39="","",-$J39/(2*$I39))</f>
        <v/>
      </c>
      <c r="N39" s="45" t="str">
        <f aca="false">IF($M39="","",IF($M39&lt;=0,"",$C39*SQRT($M39)))</f>
        <v/>
      </c>
      <c r="O39" s="47" t="str">
        <f aca="false">IF($M39="","",IFERROR(SQRT(MAX(0,$K39/($I39*$M39^2)-1)),""))</f>
        <v/>
      </c>
      <c r="P39" s="43" t="str">
        <f aca="false">IF(OR($O39="",$N39=""),"",MAX(6,MIN(400,ROUND(設定!$B$37*$O39*$N39/設定!$B$11,0))))</f>
        <v/>
      </c>
      <c r="Q39" s="43" t="str">
        <f aca="false">IF($P39="","",MAX(1,$B39-$P39))</f>
        <v/>
      </c>
      <c r="R39" s="43" t="str">
        <f aca="false">IF($P39="","",MIN(設定!$B$38,$B39+$P39))</f>
        <v/>
      </c>
      <c r="S39" s="43" t="str">
        <f aca="false">IF($P39="","",$R39-$Q39+1)</f>
        <v/>
      </c>
      <c r="T39" s="44" t="str">
        <f aca="false">IFERROR(INDEX(LINEST(INDEX(データ!$E$2:$E$13701,$Q39):INDEX(データ!$E$2:$E$13701,$R39),(INDEX(データ!$D$2:$D$13701,$Q39):INDEX(データ!$D$2:$D$13701,$R39)/$C39^2)^{1,2},TRUE(),TRUE()),1,1),"")</f>
        <v/>
      </c>
      <c r="U39" s="44" t="str">
        <f aca="false">IFERROR(INDEX(LINEST(INDEX(データ!$E$2:$E$13701,$Q39):INDEX(データ!$E$2:$E$13701,$R39),(INDEX(データ!$D$2:$D$13701,$Q39):INDEX(データ!$D$2:$D$13701,$R39)/$C39^2)^{1,2},TRUE(),TRUE()),1,2),"")</f>
        <v/>
      </c>
      <c r="V39" s="44" t="str">
        <f aca="false">IFERROR(INDEX(LINEST(INDEX(データ!$E$2:$E$13701,$Q39):INDEX(データ!$E$2:$E$13701,$R39),(INDEX(データ!$D$2:$D$13701,$Q39):INDEX(データ!$D$2:$D$13701,$R39)/$C39^2)^{1,2},TRUE(),TRUE()),1,3),"")</f>
        <v/>
      </c>
      <c r="W39" s="45" t="str">
        <f aca="false">IFERROR(INDEX(LINEST(INDEX(データ!$E$2:$E$13701,$Q39):INDEX(データ!$E$2:$E$13701,$R39),(INDEX(データ!$D$2:$D$13701,$Q39):INDEX(データ!$D$2:$D$13701,$R39)/$C39^2)^{1,2},TRUE(),TRUE()),3,1),"")</f>
        <v/>
      </c>
      <c r="X39" s="46" t="str">
        <f aca="false">IF($T39="","",-$U39/(2*$T39))</f>
        <v/>
      </c>
      <c r="Y39" s="48" t="str">
        <f aca="false">IF($X39="","",IF($X39&lt;=0,"",$C39*SQRT($X39)))</f>
        <v/>
      </c>
      <c r="Z39" s="47" t="str">
        <f aca="false">IF($X39="","",IFERROR(SQRT(MAX(0,$V39/($T39*$X39^2)-1)),""))</f>
        <v/>
      </c>
      <c r="AA39" s="47" t="str">
        <f aca="false">IF($Y39="","",1/(PI()*$Y39*設定!$B$17))</f>
        <v/>
      </c>
      <c r="AB39" s="49" t="str">
        <f aca="false">IF(OR($Z39="",$AA39=""),"",$Z39-$AA39)</f>
        <v/>
      </c>
      <c r="AC39" s="50" t="str">
        <f aca="false">IF($AB39="","",IF($AB39&lt;=0,"",1/$AB39))</f>
        <v/>
      </c>
      <c r="AD39" s="47" t="str">
        <f aca="false">IF($AB39="","",$AB39/2)</f>
        <v/>
      </c>
      <c r="AE39" s="47" t="str">
        <f aca="false">IF($S39="","",IFERROR(SUMPRODUCT(ISNUMBER(INDEX(データ!$C$2:$C$13701,$Q39):INDEX(データ!$C$2:$C$13701,$R39))*(INDEX(データ!$C$2:$C$13701,$Q39):INDEX(データ!$C$2:$C$13701,$R39)&gt;=$E39/SQRT(2)))*設定!$B$11/$Y39-$AA39,""))</f>
        <v/>
      </c>
      <c r="AF39" s="51" t="str">
        <f aca="false">IF($AB39="","",IF(AND($W39&gt;=0.9,$AB39&gt;0,$S39&gt;=10,$Z39&gt;$AA39*1.05),"OK","要確認"))</f>
        <v/>
      </c>
    </row>
    <row r="40" customFormat="false" ht="15" hidden="false" customHeight="false" outlineLevel="0" collapsed="false">
      <c r="A40" s="39" t="n">
        <v>36</v>
      </c>
      <c r="B40" s="39" t="str">
        <f aca="false">IFERROR(MATCH($A40,データ!$H$2:$H$13701,0),"")</f>
        <v/>
      </c>
      <c r="C40" s="40" t="str">
        <f aca="false">IF($B40="","",INDEX(データ!$A$2:$A$13701,$B40))</f>
        <v/>
      </c>
      <c r="D40" s="41" t="str">
        <f aca="false">IF($B40="","",INDEX(データ!$B$2:$B$13701,$B40))</f>
        <v/>
      </c>
      <c r="E40" s="42" t="str">
        <f aca="false">IF($B40="","",INDEX(データ!$C$2:$C$13701,$B40))</f>
        <v/>
      </c>
      <c r="F40" s="43" t="str">
        <f aca="false">IF($B40="","",MAX(1,$B40-設定!$B$36))</f>
        <v/>
      </c>
      <c r="G40" s="43" t="str">
        <f aca="false">IF($B40="","",MIN(設定!$B$38,$B40+設定!$B$36))</f>
        <v/>
      </c>
      <c r="H40" s="43" t="str">
        <f aca="false">IF($B40="","",$G40-$F40+1)</f>
        <v/>
      </c>
      <c r="I40" s="44" t="str">
        <f aca="false">IFERROR(INDEX(LINEST(INDEX(データ!$E$2:$E$13701,$F40):INDEX(データ!$E$2:$E$13701,$G40),(INDEX(データ!$D$2:$D$13701,$F40):INDEX(データ!$D$2:$D$13701,$G40)/$C40^2)^{1,2},TRUE(),TRUE()),1,1),"")</f>
        <v/>
      </c>
      <c r="J40" s="44" t="str">
        <f aca="false">IFERROR(INDEX(LINEST(INDEX(データ!$E$2:$E$13701,$F40):INDEX(データ!$E$2:$E$13701,$G40),(INDEX(データ!$D$2:$D$13701,$F40):INDEX(データ!$D$2:$D$13701,$G40)/$C40^2)^{1,2},TRUE(),TRUE()),1,2),"")</f>
        <v/>
      </c>
      <c r="K40" s="44" t="str">
        <f aca="false">IFERROR(INDEX(LINEST(INDEX(データ!$E$2:$E$13701,$F40):INDEX(データ!$E$2:$E$13701,$G40),(INDEX(データ!$D$2:$D$13701,$F40):INDEX(データ!$D$2:$D$13701,$G40)/$C40^2)^{1,2},TRUE(),TRUE()),1,3),"")</f>
        <v/>
      </c>
      <c r="L40" s="45" t="str">
        <f aca="false">IFERROR(INDEX(LINEST(INDEX(データ!$E$2:$E$13701,$F40):INDEX(データ!$E$2:$E$13701,$G40),(INDEX(データ!$D$2:$D$13701,$F40):INDEX(データ!$D$2:$D$13701,$G40)/$C40^2)^{1,2},TRUE(),TRUE()),3,1),"")</f>
        <v/>
      </c>
      <c r="M40" s="46" t="str">
        <f aca="false">IF($I40="","",-$J40/(2*$I40))</f>
        <v/>
      </c>
      <c r="N40" s="45" t="str">
        <f aca="false">IF($M40="","",IF($M40&lt;=0,"",$C40*SQRT($M40)))</f>
        <v/>
      </c>
      <c r="O40" s="47" t="str">
        <f aca="false">IF($M40="","",IFERROR(SQRT(MAX(0,$K40/($I40*$M40^2)-1)),""))</f>
        <v/>
      </c>
      <c r="P40" s="43" t="str">
        <f aca="false">IF(OR($O40="",$N40=""),"",MAX(6,MIN(400,ROUND(設定!$B$37*$O40*$N40/設定!$B$11,0))))</f>
        <v/>
      </c>
      <c r="Q40" s="43" t="str">
        <f aca="false">IF($P40="","",MAX(1,$B40-$P40))</f>
        <v/>
      </c>
      <c r="R40" s="43" t="str">
        <f aca="false">IF($P40="","",MIN(設定!$B$38,$B40+$P40))</f>
        <v/>
      </c>
      <c r="S40" s="43" t="str">
        <f aca="false">IF($P40="","",$R40-$Q40+1)</f>
        <v/>
      </c>
      <c r="T40" s="44" t="str">
        <f aca="false">IFERROR(INDEX(LINEST(INDEX(データ!$E$2:$E$13701,$Q40):INDEX(データ!$E$2:$E$13701,$R40),(INDEX(データ!$D$2:$D$13701,$Q40):INDEX(データ!$D$2:$D$13701,$R40)/$C40^2)^{1,2},TRUE(),TRUE()),1,1),"")</f>
        <v/>
      </c>
      <c r="U40" s="44" t="str">
        <f aca="false">IFERROR(INDEX(LINEST(INDEX(データ!$E$2:$E$13701,$Q40):INDEX(データ!$E$2:$E$13701,$R40),(INDEX(データ!$D$2:$D$13701,$Q40):INDEX(データ!$D$2:$D$13701,$R40)/$C40^2)^{1,2},TRUE(),TRUE()),1,2),"")</f>
        <v/>
      </c>
      <c r="V40" s="44" t="str">
        <f aca="false">IFERROR(INDEX(LINEST(INDEX(データ!$E$2:$E$13701,$Q40):INDEX(データ!$E$2:$E$13701,$R40),(INDEX(データ!$D$2:$D$13701,$Q40):INDEX(データ!$D$2:$D$13701,$R40)/$C40^2)^{1,2},TRUE(),TRUE()),1,3),"")</f>
        <v/>
      </c>
      <c r="W40" s="45" t="str">
        <f aca="false">IFERROR(INDEX(LINEST(INDEX(データ!$E$2:$E$13701,$Q40):INDEX(データ!$E$2:$E$13701,$R40),(INDEX(データ!$D$2:$D$13701,$Q40):INDEX(データ!$D$2:$D$13701,$R40)/$C40^2)^{1,2},TRUE(),TRUE()),3,1),"")</f>
        <v/>
      </c>
      <c r="X40" s="46" t="str">
        <f aca="false">IF($T40="","",-$U40/(2*$T40))</f>
        <v/>
      </c>
      <c r="Y40" s="48" t="str">
        <f aca="false">IF($X40="","",IF($X40&lt;=0,"",$C40*SQRT($X40)))</f>
        <v/>
      </c>
      <c r="Z40" s="47" t="str">
        <f aca="false">IF($X40="","",IFERROR(SQRT(MAX(0,$V40/($T40*$X40^2)-1)),""))</f>
        <v/>
      </c>
      <c r="AA40" s="47" t="str">
        <f aca="false">IF($Y40="","",1/(PI()*$Y40*設定!$B$17))</f>
        <v/>
      </c>
      <c r="AB40" s="49" t="str">
        <f aca="false">IF(OR($Z40="",$AA40=""),"",$Z40-$AA40)</f>
        <v/>
      </c>
      <c r="AC40" s="50" t="str">
        <f aca="false">IF($AB40="","",IF($AB40&lt;=0,"",1/$AB40))</f>
        <v/>
      </c>
      <c r="AD40" s="47" t="str">
        <f aca="false">IF($AB40="","",$AB40/2)</f>
        <v/>
      </c>
      <c r="AE40" s="47" t="str">
        <f aca="false">IF($S40="","",IFERROR(SUMPRODUCT(ISNUMBER(INDEX(データ!$C$2:$C$13701,$Q40):INDEX(データ!$C$2:$C$13701,$R40))*(INDEX(データ!$C$2:$C$13701,$Q40):INDEX(データ!$C$2:$C$13701,$R40)&gt;=$E40/SQRT(2)))*設定!$B$11/$Y40-$AA40,""))</f>
        <v/>
      </c>
      <c r="AF40" s="51" t="str">
        <f aca="false">IF($AB40="","",IF(AND($W40&gt;=0.9,$AB40&gt;0,$S40&gt;=10,$Z40&gt;$AA40*1.05),"OK","要確認"))</f>
        <v/>
      </c>
    </row>
    <row r="41" customFormat="false" ht="15" hidden="false" customHeight="false" outlineLevel="0" collapsed="false">
      <c r="A41" s="39" t="n">
        <v>37</v>
      </c>
      <c r="B41" s="39" t="str">
        <f aca="false">IFERROR(MATCH($A41,データ!$H$2:$H$13701,0),"")</f>
        <v/>
      </c>
      <c r="C41" s="40" t="str">
        <f aca="false">IF($B41="","",INDEX(データ!$A$2:$A$13701,$B41))</f>
        <v/>
      </c>
      <c r="D41" s="41" t="str">
        <f aca="false">IF($B41="","",INDEX(データ!$B$2:$B$13701,$B41))</f>
        <v/>
      </c>
      <c r="E41" s="42" t="str">
        <f aca="false">IF($B41="","",INDEX(データ!$C$2:$C$13701,$B41))</f>
        <v/>
      </c>
      <c r="F41" s="43" t="str">
        <f aca="false">IF($B41="","",MAX(1,$B41-設定!$B$36))</f>
        <v/>
      </c>
      <c r="G41" s="43" t="str">
        <f aca="false">IF($B41="","",MIN(設定!$B$38,$B41+設定!$B$36))</f>
        <v/>
      </c>
      <c r="H41" s="43" t="str">
        <f aca="false">IF($B41="","",$G41-$F41+1)</f>
        <v/>
      </c>
      <c r="I41" s="44" t="str">
        <f aca="false">IFERROR(INDEX(LINEST(INDEX(データ!$E$2:$E$13701,$F41):INDEX(データ!$E$2:$E$13701,$G41),(INDEX(データ!$D$2:$D$13701,$F41):INDEX(データ!$D$2:$D$13701,$G41)/$C41^2)^{1,2},TRUE(),TRUE()),1,1),"")</f>
        <v/>
      </c>
      <c r="J41" s="44" t="str">
        <f aca="false">IFERROR(INDEX(LINEST(INDEX(データ!$E$2:$E$13701,$F41):INDEX(データ!$E$2:$E$13701,$G41),(INDEX(データ!$D$2:$D$13701,$F41):INDEX(データ!$D$2:$D$13701,$G41)/$C41^2)^{1,2},TRUE(),TRUE()),1,2),"")</f>
        <v/>
      </c>
      <c r="K41" s="44" t="str">
        <f aca="false">IFERROR(INDEX(LINEST(INDEX(データ!$E$2:$E$13701,$F41):INDEX(データ!$E$2:$E$13701,$G41),(INDEX(データ!$D$2:$D$13701,$F41):INDEX(データ!$D$2:$D$13701,$G41)/$C41^2)^{1,2},TRUE(),TRUE()),1,3),"")</f>
        <v/>
      </c>
      <c r="L41" s="45" t="str">
        <f aca="false">IFERROR(INDEX(LINEST(INDEX(データ!$E$2:$E$13701,$F41):INDEX(データ!$E$2:$E$13701,$G41),(INDEX(データ!$D$2:$D$13701,$F41):INDEX(データ!$D$2:$D$13701,$G41)/$C41^2)^{1,2},TRUE(),TRUE()),3,1),"")</f>
        <v/>
      </c>
      <c r="M41" s="46" t="str">
        <f aca="false">IF($I41="","",-$J41/(2*$I41))</f>
        <v/>
      </c>
      <c r="N41" s="45" t="str">
        <f aca="false">IF($M41="","",IF($M41&lt;=0,"",$C41*SQRT($M41)))</f>
        <v/>
      </c>
      <c r="O41" s="47" t="str">
        <f aca="false">IF($M41="","",IFERROR(SQRT(MAX(0,$K41/($I41*$M41^2)-1)),""))</f>
        <v/>
      </c>
      <c r="P41" s="43" t="str">
        <f aca="false">IF(OR($O41="",$N41=""),"",MAX(6,MIN(400,ROUND(設定!$B$37*$O41*$N41/設定!$B$11,0))))</f>
        <v/>
      </c>
      <c r="Q41" s="43" t="str">
        <f aca="false">IF($P41="","",MAX(1,$B41-$P41))</f>
        <v/>
      </c>
      <c r="R41" s="43" t="str">
        <f aca="false">IF($P41="","",MIN(設定!$B$38,$B41+$P41))</f>
        <v/>
      </c>
      <c r="S41" s="43" t="str">
        <f aca="false">IF($P41="","",$R41-$Q41+1)</f>
        <v/>
      </c>
      <c r="T41" s="44" t="str">
        <f aca="false">IFERROR(INDEX(LINEST(INDEX(データ!$E$2:$E$13701,$Q41):INDEX(データ!$E$2:$E$13701,$R41),(INDEX(データ!$D$2:$D$13701,$Q41):INDEX(データ!$D$2:$D$13701,$R41)/$C41^2)^{1,2},TRUE(),TRUE()),1,1),"")</f>
        <v/>
      </c>
      <c r="U41" s="44" t="str">
        <f aca="false">IFERROR(INDEX(LINEST(INDEX(データ!$E$2:$E$13701,$Q41):INDEX(データ!$E$2:$E$13701,$R41),(INDEX(データ!$D$2:$D$13701,$Q41):INDEX(データ!$D$2:$D$13701,$R41)/$C41^2)^{1,2},TRUE(),TRUE()),1,2),"")</f>
        <v/>
      </c>
      <c r="V41" s="44" t="str">
        <f aca="false">IFERROR(INDEX(LINEST(INDEX(データ!$E$2:$E$13701,$Q41):INDEX(データ!$E$2:$E$13701,$R41),(INDEX(データ!$D$2:$D$13701,$Q41):INDEX(データ!$D$2:$D$13701,$R41)/$C41^2)^{1,2},TRUE(),TRUE()),1,3),"")</f>
        <v/>
      </c>
      <c r="W41" s="45" t="str">
        <f aca="false">IFERROR(INDEX(LINEST(INDEX(データ!$E$2:$E$13701,$Q41):INDEX(データ!$E$2:$E$13701,$R41),(INDEX(データ!$D$2:$D$13701,$Q41):INDEX(データ!$D$2:$D$13701,$R41)/$C41^2)^{1,2},TRUE(),TRUE()),3,1),"")</f>
        <v/>
      </c>
      <c r="X41" s="46" t="str">
        <f aca="false">IF($T41="","",-$U41/(2*$T41))</f>
        <v/>
      </c>
      <c r="Y41" s="48" t="str">
        <f aca="false">IF($X41="","",IF($X41&lt;=0,"",$C41*SQRT($X41)))</f>
        <v/>
      </c>
      <c r="Z41" s="47" t="str">
        <f aca="false">IF($X41="","",IFERROR(SQRT(MAX(0,$V41/($T41*$X41^2)-1)),""))</f>
        <v/>
      </c>
      <c r="AA41" s="47" t="str">
        <f aca="false">IF($Y41="","",1/(PI()*$Y41*設定!$B$17))</f>
        <v/>
      </c>
      <c r="AB41" s="49" t="str">
        <f aca="false">IF(OR($Z41="",$AA41=""),"",$Z41-$AA41)</f>
        <v/>
      </c>
      <c r="AC41" s="50" t="str">
        <f aca="false">IF($AB41="","",IF($AB41&lt;=0,"",1/$AB41))</f>
        <v/>
      </c>
      <c r="AD41" s="47" t="str">
        <f aca="false">IF($AB41="","",$AB41/2)</f>
        <v/>
      </c>
      <c r="AE41" s="47" t="str">
        <f aca="false">IF($S41="","",IFERROR(SUMPRODUCT(ISNUMBER(INDEX(データ!$C$2:$C$13701,$Q41):INDEX(データ!$C$2:$C$13701,$R41))*(INDEX(データ!$C$2:$C$13701,$Q41):INDEX(データ!$C$2:$C$13701,$R41)&gt;=$E41/SQRT(2)))*設定!$B$11/$Y41-$AA41,""))</f>
        <v/>
      </c>
      <c r="AF41" s="51" t="str">
        <f aca="false">IF($AB41="","",IF(AND($W41&gt;=0.9,$AB41&gt;0,$S41&gt;=10,$Z41&gt;$AA41*1.05),"OK","要確認"))</f>
        <v/>
      </c>
    </row>
    <row r="42" customFormat="false" ht="15" hidden="false" customHeight="false" outlineLevel="0" collapsed="false">
      <c r="A42" s="39" t="n">
        <v>38</v>
      </c>
      <c r="B42" s="39" t="str">
        <f aca="false">IFERROR(MATCH($A42,データ!$H$2:$H$13701,0),"")</f>
        <v/>
      </c>
      <c r="C42" s="40" t="str">
        <f aca="false">IF($B42="","",INDEX(データ!$A$2:$A$13701,$B42))</f>
        <v/>
      </c>
      <c r="D42" s="41" t="str">
        <f aca="false">IF($B42="","",INDEX(データ!$B$2:$B$13701,$B42))</f>
        <v/>
      </c>
      <c r="E42" s="42" t="str">
        <f aca="false">IF($B42="","",INDEX(データ!$C$2:$C$13701,$B42))</f>
        <v/>
      </c>
      <c r="F42" s="43" t="str">
        <f aca="false">IF($B42="","",MAX(1,$B42-設定!$B$36))</f>
        <v/>
      </c>
      <c r="G42" s="43" t="str">
        <f aca="false">IF($B42="","",MIN(設定!$B$38,$B42+設定!$B$36))</f>
        <v/>
      </c>
      <c r="H42" s="43" t="str">
        <f aca="false">IF($B42="","",$G42-$F42+1)</f>
        <v/>
      </c>
      <c r="I42" s="44" t="str">
        <f aca="false">IFERROR(INDEX(LINEST(INDEX(データ!$E$2:$E$13701,$F42):INDEX(データ!$E$2:$E$13701,$G42),(INDEX(データ!$D$2:$D$13701,$F42):INDEX(データ!$D$2:$D$13701,$G42)/$C42^2)^{1,2},TRUE(),TRUE()),1,1),"")</f>
        <v/>
      </c>
      <c r="J42" s="44" t="str">
        <f aca="false">IFERROR(INDEX(LINEST(INDEX(データ!$E$2:$E$13701,$F42):INDEX(データ!$E$2:$E$13701,$G42),(INDEX(データ!$D$2:$D$13701,$F42):INDEX(データ!$D$2:$D$13701,$G42)/$C42^2)^{1,2},TRUE(),TRUE()),1,2),"")</f>
        <v/>
      </c>
      <c r="K42" s="44" t="str">
        <f aca="false">IFERROR(INDEX(LINEST(INDEX(データ!$E$2:$E$13701,$F42):INDEX(データ!$E$2:$E$13701,$G42),(INDEX(データ!$D$2:$D$13701,$F42):INDEX(データ!$D$2:$D$13701,$G42)/$C42^2)^{1,2},TRUE(),TRUE()),1,3),"")</f>
        <v/>
      </c>
      <c r="L42" s="45" t="str">
        <f aca="false">IFERROR(INDEX(LINEST(INDEX(データ!$E$2:$E$13701,$F42):INDEX(データ!$E$2:$E$13701,$G42),(INDEX(データ!$D$2:$D$13701,$F42):INDEX(データ!$D$2:$D$13701,$G42)/$C42^2)^{1,2},TRUE(),TRUE()),3,1),"")</f>
        <v/>
      </c>
      <c r="M42" s="46" t="str">
        <f aca="false">IF($I42="","",-$J42/(2*$I42))</f>
        <v/>
      </c>
      <c r="N42" s="45" t="str">
        <f aca="false">IF($M42="","",IF($M42&lt;=0,"",$C42*SQRT($M42)))</f>
        <v/>
      </c>
      <c r="O42" s="47" t="str">
        <f aca="false">IF($M42="","",IFERROR(SQRT(MAX(0,$K42/($I42*$M42^2)-1)),""))</f>
        <v/>
      </c>
      <c r="P42" s="43" t="str">
        <f aca="false">IF(OR($O42="",$N42=""),"",MAX(6,MIN(400,ROUND(設定!$B$37*$O42*$N42/設定!$B$11,0))))</f>
        <v/>
      </c>
      <c r="Q42" s="43" t="str">
        <f aca="false">IF($P42="","",MAX(1,$B42-$P42))</f>
        <v/>
      </c>
      <c r="R42" s="43" t="str">
        <f aca="false">IF($P42="","",MIN(設定!$B$38,$B42+$P42))</f>
        <v/>
      </c>
      <c r="S42" s="43" t="str">
        <f aca="false">IF($P42="","",$R42-$Q42+1)</f>
        <v/>
      </c>
      <c r="T42" s="44" t="str">
        <f aca="false">IFERROR(INDEX(LINEST(INDEX(データ!$E$2:$E$13701,$Q42):INDEX(データ!$E$2:$E$13701,$R42),(INDEX(データ!$D$2:$D$13701,$Q42):INDEX(データ!$D$2:$D$13701,$R42)/$C42^2)^{1,2},TRUE(),TRUE()),1,1),"")</f>
        <v/>
      </c>
      <c r="U42" s="44" t="str">
        <f aca="false">IFERROR(INDEX(LINEST(INDEX(データ!$E$2:$E$13701,$Q42):INDEX(データ!$E$2:$E$13701,$R42),(INDEX(データ!$D$2:$D$13701,$Q42):INDEX(データ!$D$2:$D$13701,$R42)/$C42^2)^{1,2},TRUE(),TRUE()),1,2),"")</f>
        <v/>
      </c>
      <c r="V42" s="44" t="str">
        <f aca="false">IFERROR(INDEX(LINEST(INDEX(データ!$E$2:$E$13701,$Q42):INDEX(データ!$E$2:$E$13701,$R42),(INDEX(データ!$D$2:$D$13701,$Q42):INDEX(データ!$D$2:$D$13701,$R42)/$C42^2)^{1,2},TRUE(),TRUE()),1,3),"")</f>
        <v/>
      </c>
      <c r="W42" s="45" t="str">
        <f aca="false">IFERROR(INDEX(LINEST(INDEX(データ!$E$2:$E$13701,$Q42):INDEX(データ!$E$2:$E$13701,$R42),(INDEX(データ!$D$2:$D$13701,$Q42):INDEX(データ!$D$2:$D$13701,$R42)/$C42^2)^{1,2},TRUE(),TRUE()),3,1),"")</f>
        <v/>
      </c>
      <c r="X42" s="46" t="str">
        <f aca="false">IF($T42="","",-$U42/(2*$T42))</f>
        <v/>
      </c>
      <c r="Y42" s="48" t="str">
        <f aca="false">IF($X42="","",IF($X42&lt;=0,"",$C42*SQRT($X42)))</f>
        <v/>
      </c>
      <c r="Z42" s="47" t="str">
        <f aca="false">IF($X42="","",IFERROR(SQRT(MAX(0,$V42/($T42*$X42^2)-1)),""))</f>
        <v/>
      </c>
      <c r="AA42" s="47" t="str">
        <f aca="false">IF($Y42="","",1/(PI()*$Y42*設定!$B$17))</f>
        <v/>
      </c>
      <c r="AB42" s="49" t="str">
        <f aca="false">IF(OR($Z42="",$AA42=""),"",$Z42-$AA42)</f>
        <v/>
      </c>
      <c r="AC42" s="50" t="str">
        <f aca="false">IF($AB42="","",IF($AB42&lt;=0,"",1/$AB42))</f>
        <v/>
      </c>
      <c r="AD42" s="47" t="str">
        <f aca="false">IF($AB42="","",$AB42/2)</f>
        <v/>
      </c>
      <c r="AE42" s="47" t="str">
        <f aca="false">IF($S42="","",IFERROR(SUMPRODUCT(ISNUMBER(INDEX(データ!$C$2:$C$13701,$Q42):INDEX(データ!$C$2:$C$13701,$R42))*(INDEX(データ!$C$2:$C$13701,$Q42):INDEX(データ!$C$2:$C$13701,$R42)&gt;=$E42/SQRT(2)))*設定!$B$11/$Y42-$AA42,""))</f>
        <v/>
      </c>
      <c r="AF42" s="51" t="str">
        <f aca="false">IF($AB42="","",IF(AND($W42&gt;=0.9,$AB42&gt;0,$S42&gt;=10,$Z42&gt;$AA42*1.05),"OK","要確認"))</f>
        <v/>
      </c>
    </row>
    <row r="43" customFormat="false" ht="15" hidden="false" customHeight="false" outlineLevel="0" collapsed="false">
      <c r="A43" s="39" t="n">
        <v>39</v>
      </c>
      <c r="B43" s="39" t="str">
        <f aca="false">IFERROR(MATCH($A43,データ!$H$2:$H$13701,0),"")</f>
        <v/>
      </c>
      <c r="C43" s="40" t="str">
        <f aca="false">IF($B43="","",INDEX(データ!$A$2:$A$13701,$B43))</f>
        <v/>
      </c>
      <c r="D43" s="41" t="str">
        <f aca="false">IF($B43="","",INDEX(データ!$B$2:$B$13701,$B43))</f>
        <v/>
      </c>
      <c r="E43" s="42" t="str">
        <f aca="false">IF($B43="","",INDEX(データ!$C$2:$C$13701,$B43))</f>
        <v/>
      </c>
      <c r="F43" s="43" t="str">
        <f aca="false">IF($B43="","",MAX(1,$B43-設定!$B$36))</f>
        <v/>
      </c>
      <c r="G43" s="43" t="str">
        <f aca="false">IF($B43="","",MIN(設定!$B$38,$B43+設定!$B$36))</f>
        <v/>
      </c>
      <c r="H43" s="43" t="str">
        <f aca="false">IF($B43="","",$G43-$F43+1)</f>
        <v/>
      </c>
      <c r="I43" s="44" t="str">
        <f aca="false">IFERROR(INDEX(LINEST(INDEX(データ!$E$2:$E$13701,$F43):INDEX(データ!$E$2:$E$13701,$G43),(INDEX(データ!$D$2:$D$13701,$F43):INDEX(データ!$D$2:$D$13701,$G43)/$C43^2)^{1,2},TRUE(),TRUE()),1,1),"")</f>
        <v/>
      </c>
      <c r="J43" s="44" t="str">
        <f aca="false">IFERROR(INDEX(LINEST(INDEX(データ!$E$2:$E$13701,$F43):INDEX(データ!$E$2:$E$13701,$G43),(INDEX(データ!$D$2:$D$13701,$F43):INDEX(データ!$D$2:$D$13701,$G43)/$C43^2)^{1,2},TRUE(),TRUE()),1,2),"")</f>
        <v/>
      </c>
      <c r="K43" s="44" t="str">
        <f aca="false">IFERROR(INDEX(LINEST(INDEX(データ!$E$2:$E$13701,$F43):INDEX(データ!$E$2:$E$13701,$G43),(INDEX(データ!$D$2:$D$13701,$F43):INDEX(データ!$D$2:$D$13701,$G43)/$C43^2)^{1,2},TRUE(),TRUE()),1,3),"")</f>
        <v/>
      </c>
      <c r="L43" s="45" t="str">
        <f aca="false">IFERROR(INDEX(LINEST(INDEX(データ!$E$2:$E$13701,$F43):INDEX(データ!$E$2:$E$13701,$G43),(INDEX(データ!$D$2:$D$13701,$F43):INDEX(データ!$D$2:$D$13701,$G43)/$C43^2)^{1,2},TRUE(),TRUE()),3,1),"")</f>
        <v/>
      </c>
      <c r="M43" s="46" t="str">
        <f aca="false">IF($I43="","",-$J43/(2*$I43))</f>
        <v/>
      </c>
      <c r="N43" s="45" t="str">
        <f aca="false">IF($M43="","",IF($M43&lt;=0,"",$C43*SQRT($M43)))</f>
        <v/>
      </c>
      <c r="O43" s="47" t="str">
        <f aca="false">IF($M43="","",IFERROR(SQRT(MAX(0,$K43/($I43*$M43^2)-1)),""))</f>
        <v/>
      </c>
      <c r="P43" s="43" t="str">
        <f aca="false">IF(OR($O43="",$N43=""),"",MAX(6,MIN(400,ROUND(設定!$B$37*$O43*$N43/設定!$B$11,0))))</f>
        <v/>
      </c>
      <c r="Q43" s="43" t="str">
        <f aca="false">IF($P43="","",MAX(1,$B43-$P43))</f>
        <v/>
      </c>
      <c r="R43" s="43" t="str">
        <f aca="false">IF($P43="","",MIN(設定!$B$38,$B43+$P43))</f>
        <v/>
      </c>
      <c r="S43" s="43" t="str">
        <f aca="false">IF($P43="","",$R43-$Q43+1)</f>
        <v/>
      </c>
      <c r="T43" s="44" t="str">
        <f aca="false">IFERROR(INDEX(LINEST(INDEX(データ!$E$2:$E$13701,$Q43):INDEX(データ!$E$2:$E$13701,$R43),(INDEX(データ!$D$2:$D$13701,$Q43):INDEX(データ!$D$2:$D$13701,$R43)/$C43^2)^{1,2},TRUE(),TRUE()),1,1),"")</f>
        <v/>
      </c>
      <c r="U43" s="44" t="str">
        <f aca="false">IFERROR(INDEX(LINEST(INDEX(データ!$E$2:$E$13701,$Q43):INDEX(データ!$E$2:$E$13701,$R43),(INDEX(データ!$D$2:$D$13701,$Q43):INDEX(データ!$D$2:$D$13701,$R43)/$C43^2)^{1,2},TRUE(),TRUE()),1,2),"")</f>
        <v/>
      </c>
      <c r="V43" s="44" t="str">
        <f aca="false">IFERROR(INDEX(LINEST(INDEX(データ!$E$2:$E$13701,$Q43):INDEX(データ!$E$2:$E$13701,$R43),(INDEX(データ!$D$2:$D$13701,$Q43):INDEX(データ!$D$2:$D$13701,$R43)/$C43^2)^{1,2},TRUE(),TRUE()),1,3),"")</f>
        <v/>
      </c>
      <c r="W43" s="45" t="str">
        <f aca="false">IFERROR(INDEX(LINEST(INDEX(データ!$E$2:$E$13701,$Q43):INDEX(データ!$E$2:$E$13701,$R43),(INDEX(データ!$D$2:$D$13701,$Q43):INDEX(データ!$D$2:$D$13701,$R43)/$C43^2)^{1,2},TRUE(),TRUE()),3,1),"")</f>
        <v/>
      </c>
      <c r="X43" s="46" t="str">
        <f aca="false">IF($T43="","",-$U43/(2*$T43))</f>
        <v/>
      </c>
      <c r="Y43" s="48" t="str">
        <f aca="false">IF($X43="","",IF($X43&lt;=0,"",$C43*SQRT($X43)))</f>
        <v/>
      </c>
      <c r="Z43" s="47" t="str">
        <f aca="false">IF($X43="","",IFERROR(SQRT(MAX(0,$V43/($T43*$X43^2)-1)),""))</f>
        <v/>
      </c>
      <c r="AA43" s="47" t="str">
        <f aca="false">IF($Y43="","",1/(PI()*$Y43*設定!$B$17))</f>
        <v/>
      </c>
      <c r="AB43" s="49" t="str">
        <f aca="false">IF(OR($Z43="",$AA43=""),"",$Z43-$AA43)</f>
        <v/>
      </c>
      <c r="AC43" s="50" t="str">
        <f aca="false">IF($AB43="","",IF($AB43&lt;=0,"",1/$AB43))</f>
        <v/>
      </c>
      <c r="AD43" s="47" t="str">
        <f aca="false">IF($AB43="","",$AB43/2)</f>
        <v/>
      </c>
      <c r="AE43" s="47" t="str">
        <f aca="false">IF($S43="","",IFERROR(SUMPRODUCT(ISNUMBER(INDEX(データ!$C$2:$C$13701,$Q43):INDEX(データ!$C$2:$C$13701,$R43))*(INDEX(データ!$C$2:$C$13701,$Q43):INDEX(データ!$C$2:$C$13701,$R43)&gt;=$E43/SQRT(2)))*設定!$B$11/$Y43-$AA43,""))</f>
        <v/>
      </c>
      <c r="AF43" s="51" t="str">
        <f aca="false">IF($AB43="","",IF(AND($W43&gt;=0.9,$AB43&gt;0,$S43&gt;=10,$Z43&gt;$AA43*1.05),"OK","要確認"))</f>
        <v/>
      </c>
    </row>
    <row r="44" customFormat="false" ht="15" hidden="false" customHeight="false" outlineLevel="0" collapsed="false">
      <c r="A44" s="39" t="n">
        <v>40</v>
      </c>
      <c r="B44" s="39" t="str">
        <f aca="false">IFERROR(MATCH($A44,データ!$H$2:$H$13701,0),"")</f>
        <v/>
      </c>
      <c r="C44" s="40" t="str">
        <f aca="false">IF($B44="","",INDEX(データ!$A$2:$A$13701,$B44))</f>
        <v/>
      </c>
      <c r="D44" s="41" t="str">
        <f aca="false">IF($B44="","",INDEX(データ!$B$2:$B$13701,$B44))</f>
        <v/>
      </c>
      <c r="E44" s="42" t="str">
        <f aca="false">IF($B44="","",INDEX(データ!$C$2:$C$13701,$B44))</f>
        <v/>
      </c>
      <c r="F44" s="43" t="str">
        <f aca="false">IF($B44="","",MAX(1,$B44-設定!$B$36))</f>
        <v/>
      </c>
      <c r="G44" s="43" t="str">
        <f aca="false">IF($B44="","",MIN(設定!$B$38,$B44+設定!$B$36))</f>
        <v/>
      </c>
      <c r="H44" s="43" t="str">
        <f aca="false">IF($B44="","",$G44-$F44+1)</f>
        <v/>
      </c>
      <c r="I44" s="44" t="str">
        <f aca="false">IFERROR(INDEX(LINEST(INDEX(データ!$E$2:$E$13701,$F44):INDEX(データ!$E$2:$E$13701,$G44),(INDEX(データ!$D$2:$D$13701,$F44):INDEX(データ!$D$2:$D$13701,$G44)/$C44^2)^{1,2},TRUE(),TRUE()),1,1),"")</f>
        <v/>
      </c>
      <c r="J44" s="44" t="str">
        <f aca="false">IFERROR(INDEX(LINEST(INDEX(データ!$E$2:$E$13701,$F44):INDEX(データ!$E$2:$E$13701,$G44),(INDEX(データ!$D$2:$D$13701,$F44):INDEX(データ!$D$2:$D$13701,$G44)/$C44^2)^{1,2},TRUE(),TRUE()),1,2),"")</f>
        <v/>
      </c>
      <c r="K44" s="44" t="str">
        <f aca="false">IFERROR(INDEX(LINEST(INDEX(データ!$E$2:$E$13701,$F44):INDEX(データ!$E$2:$E$13701,$G44),(INDEX(データ!$D$2:$D$13701,$F44):INDEX(データ!$D$2:$D$13701,$G44)/$C44^2)^{1,2},TRUE(),TRUE()),1,3),"")</f>
        <v/>
      </c>
      <c r="L44" s="45" t="str">
        <f aca="false">IFERROR(INDEX(LINEST(INDEX(データ!$E$2:$E$13701,$F44):INDEX(データ!$E$2:$E$13701,$G44),(INDEX(データ!$D$2:$D$13701,$F44):INDEX(データ!$D$2:$D$13701,$G44)/$C44^2)^{1,2},TRUE(),TRUE()),3,1),"")</f>
        <v/>
      </c>
      <c r="M44" s="46" t="str">
        <f aca="false">IF($I44="","",-$J44/(2*$I44))</f>
        <v/>
      </c>
      <c r="N44" s="45" t="str">
        <f aca="false">IF($M44="","",IF($M44&lt;=0,"",$C44*SQRT($M44)))</f>
        <v/>
      </c>
      <c r="O44" s="47" t="str">
        <f aca="false">IF($M44="","",IFERROR(SQRT(MAX(0,$K44/($I44*$M44^2)-1)),""))</f>
        <v/>
      </c>
      <c r="P44" s="43" t="str">
        <f aca="false">IF(OR($O44="",$N44=""),"",MAX(6,MIN(400,ROUND(設定!$B$37*$O44*$N44/設定!$B$11,0))))</f>
        <v/>
      </c>
      <c r="Q44" s="43" t="str">
        <f aca="false">IF($P44="","",MAX(1,$B44-$P44))</f>
        <v/>
      </c>
      <c r="R44" s="43" t="str">
        <f aca="false">IF($P44="","",MIN(設定!$B$38,$B44+$P44))</f>
        <v/>
      </c>
      <c r="S44" s="43" t="str">
        <f aca="false">IF($P44="","",$R44-$Q44+1)</f>
        <v/>
      </c>
      <c r="T44" s="44" t="str">
        <f aca="false">IFERROR(INDEX(LINEST(INDEX(データ!$E$2:$E$13701,$Q44):INDEX(データ!$E$2:$E$13701,$R44),(INDEX(データ!$D$2:$D$13701,$Q44):INDEX(データ!$D$2:$D$13701,$R44)/$C44^2)^{1,2},TRUE(),TRUE()),1,1),"")</f>
        <v/>
      </c>
      <c r="U44" s="44" t="str">
        <f aca="false">IFERROR(INDEX(LINEST(INDEX(データ!$E$2:$E$13701,$Q44):INDEX(データ!$E$2:$E$13701,$R44),(INDEX(データ!$D$2:$D$13701,$Q44):INDEX(データ!$D$2:$D$13701,$R44)/$C44^2)^{1,2},TRUE(),TRUE()),1,2),"")</f>
        <v/>
      </c>
      <c r="V44" s="44" t="str">
        <f aca="false">IFERROR(INDEX(LINEST(INDEX(データ!$E$2:$E$13701,$Q44):INDEX(データ!$E$2:$E$13701,$R44),(INDEX(データ!$D$2:$D$13701,$Q44):INDEX(データ!$D$2:$D$13701,$R44)/$C44^2)^{1,2},TRUE(),TRUE()),1,3),"")</f>
        <v/>
      </c>
      <c r="W44" s="45" t="str">
        <f aca="false">IFERROR(INDEX(LINEST(INDEX(データ!$E$2:$E$13701,$Q44):INDEX(データ!$E$2:$E$13701,$R44),(INDEX(データ!$D$2:$D$13701,$Q44):INDEX(データ!$D$2:$D$13701,$R44)/$C44^2)^{1,2},TRUE(),TRUE()),3,1),"")</f>
        <v/>
      </c>
      <c r="X44" s="46" t="str">
        <f aca="false">IF($T44="","",-$U44/(2*$T44))</f>
        <v/>
      </c>
      <c r="Y44" s="48" t="str">
        <f aca="false">IF($X44="","",IF($X44&lt;=0,"",$C44*SQRT($X44)))</f>
        <v/>
      </c>
      <c r="Z44" s="47" t="str">
        <f aca="false">IF($X44="","",IFERROR(SQRT(MAX(0,$V44/($T44*$X44^2)-1)),""))</f>
        <v/>
      </c>
      <c r="AA44" s="47" t="str">
        <f aca="false">IF($Y44="","",1/(PI()*$Y44*設定!$B$17))</f>
        <v/>
      </c>
      <c r="AB44" s="49" t="str">
        <f aca="false">IF(OR($Z44="",$AA44=""),"",$Z44-$AA44)</f>
        <v/>
      </c>
      <c r="AC44" s="50" t="str">
        <f aca="false">IF($AB44="","",IF($AB44&lt;=0,"",1/$AB44))</f>
        <v/>
      </c>
      <c r="AD44" s="47" t="str">
        <f aca="false">IF($AB44="","",$AB44/2)</f>
        <v/>
      </c>
      <c r="AE44" s="47" t="str">
        <f aca="false">IF($S44="","",IFERROR(SUMPRODUCT(ISNUMBER(INDEX(データ!$C$2:$C$13701,$Q44):INDEX(データ!$C$2:$C$13701,$R44))*(INDEX(データ!$C$2:$C$13701,$Q44):INDEX(データ!$C$2:$C$13701,$R44)&gt;=$E44/SQRT(2)))*設定!$B$11/$Y44-$AA44,""))</f>
        <v/>
      </c>
      <c r="AF44" s="51" t="str">
        <f aca="false">IF($AB44="","",IF(AND($W44&gt;=0.9,$AB44&gt;0,$S44&gt;=10,$Z44&gt;$AA44*1.05),"OK","要確認"))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20.1" hidden="false" customHeight="false" outlineLevel="0" collapsed="false">
      <c r="A1" s="34" t="s">
        <v>138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52" t="s">
        <v>139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53" t="s">
        <v>140</v>
      </c>
      <c r="B4" s="8"/>
      <c r="C4" s="8"/>
      <c r="D4" s="8"/>
      <c r="E4" s="8"/>
      <c r="F4" s="8"/>
      <c r="G4" s="8"/>
    </row>
    <row r="5" customFormat="false" ht="17.15" hidden="false" customHeight="false" outlineLevel="0" collapsed="false">
      <c r="A5" s="11" t="s">
        <v>141</v>
      </c>
      <c r="B5" s="54" t="n">
        <v>206000000000</v>
      </c>
      <c r="C5" s="23" t="s">
        <v>142</v>
      </c>
      <c r="D5" s="8"/>
      <c r="E5" s="8"/>
      <c r="F5" s="8"/>
      <c r="G5" s="8"/>
    </row>
    <row r="6" customFormat="false" ht="17.15" hidden="false" customHeight="false" outlineLevel="0" collapsed="false">
      <c r="A6" s="11" t="s">
        <v>143</v>
      </c>
      <c r="B6" s="55" t="n">
        <v>7850</v>
      </c>
      <c r="C6" s="23" t="s">
        <v>142</v>
      </c>
      <c r="D6" s="8"/>
      <c r="E6" s="8"/>
      <c r="F6" s="8"/>
      <c r="G6" s="8"/>
    </row>
    <row r="7" customFormat="false" ht="17.15" hidden="false" customHeight="false" outlineLevel="0" collapsed="false">
      <c r="A7" s="11" t="s">
        <v>144</v>
      </c>
      <c r="B7" s="12" t="n">
        <v>0.2</v>
      </c>
      <c r="C7" s="23" t="s">
        <v>145</v>
      </c>
      <c r="D7" s="8"/>
      <c r="E7" s="8"/>
      <c r="F7" s="8"/>
      <c r="G7" s="8"/>
    </row>
    <row r="8" customFormat="false" ht="17.15" hidden="false" customHeight="false" outlineLevel="0" collapsed="false">
      <c r="A8" s="11" t="s">
        <v>146</v>
      </c>
      <c r="B8" s="12" t="n">
        <v>0.1</v>
      </c>
      <c r="C8" s="23" t="s">
        <v>147</v>
      </c>
      <c r="D8" s="8"/>
      <c r="E8" s="8"/>
      <c r="F8" s="8"/>
      <c r="G8" s="8"/>
    </row>
    <row r="9" customFormat="false" ht="17.15" hidden="false" customHeight="false" outlineLevel="0" collapsed="false">
      <c r="A9" s="11" t="s">
        <v>148</v>
      </c>
      <c r="B9" s="12" t="n">
        <v>0.005</v>
      </c>
      <c r="C9" s="23" t="s">
        <v>149</v>
      </c>
      <c r="D9" s="8"/>
      <c r="E9" s="8"/>
      <c r="F9" s="8"/>
      <c r="G9" s="8"/>
    </row>
    <row r="10" customFormat="false" ht="17.15" hidden="false" customHeight="false" outlineLevel="0" collapsed="false">
      <c r="A10" s="21" t="s">
        <v>150</v>
      </c>
      <c r="B10" s="15" t="n">
        <f aca="false">$B$7/$B$8</f>
        <v>2</v>
      </c>
      <c r="C10" s="56" t="s">
        <v>151</v>
      </c>
      <c r="D10" s="8"/>
      <c r="E10" s="8"/>
      <c r="F10" s="8"/>
      <c r="G10" s="8"/>
    </row>
    <row r="11" customFormat="false" ht="17.15" hidden="false" customHeight="false" outlineLevel="0" collapsed="false">
      <c r="A11" s="11" t="s">
        <v>95</v>
      </c>
      <c r="B11" s="26" t="str">
        <f aca="false">IF($B$10&gt;=4,"OK：はり近似が使える","注意：板理論/FEMが必要（目安として見る）")</f>
        <v>注意：板理論/FEMが必要（目安として見る）</v>
      </c>
      <c r="C11" s="56"/>
      <c r="D11" s="8"/>
      <c r="E11" s="8"/>
      <c r="F11" s="8"/>
      <c r="G11" s="8"/>
    </row>
    <row r="12" customFormat="false" ht="17.15" hidden="false" customHeight="false" outlineLevel="0" collapsed="false">
      <c r="A12" s="11" t="s">
        <v>152</v>
      </c>
      <c r="B12" s="17" t="n">
        <f aca="false">SQRT($B$5/$B$6)</f>
        <v>5122.69833355045</v>
      </c>
      <c r="C12" s="23" t="s">
        <v>153</v>
      </c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7.15" hidden="false" customHeight="false" outlineLevel="0" collapsed="false">
      <c r="A14" s="53" t="s">
        <v>154</v>
      </c>
      <c r="B14" s="8"/>
      <c r="C14" s="8"/>
      <c r="D14" s="8"/>
      <c r="E14" s="8"/>
      <c r="F14" s="8"/>
      <c r="G14" s="8"/>
    </row>
    <row r="15" customFormat="false" ht="17.15" hidden="false" customHeight="false" outlineLevel="0" collapsed="false">
      <c r="A15" s="57" t="s">
        <v>155</v>
      </c>
      <c r="B15" s="58" t="s">
        <v>156</v>
      </c>
      <c r="C15" s="58" t="s">
        <v>157</v>
      </c>
      <c r="D15" s="57" t="s">
        <v>158</v>
      </c>
      <c r="E15" s="57" t="s">
        <v>159</v>
      </c>
      <c r="F15" s="8"/>
      <c r="G15" s="8"/>
    </row>
    <row r="16" customFormat="false" ht="15" hidden="false" customHeight="false" outlineLevel="0" collapsed="false">
      <c r="A16" s="59" t="n">
        <v>1</v>
      </c>
      <c r="B16" s="60" t="n">
        <v>4.730041</v>
      </c>
      <c r="C16" s="61" t="n">
        <f aca="false">$B16^2</f>
        <v>22.373287861681</v>
      </c>
      <c r="D16" s="62" t="n">
        <f aca="false">$C16/(2*PI()*$B$7^2)*$B$9*$B$12/SQRT(12)</f>
        <v>658.215513346084</v>
      </c>
      <c r="E16" s="62" t="n">
        <f aca="false">$C16/(2*PI()*$B$8^2)*$B$9*$B$12/SQRT(12)</f>
        <v>2632.86205338433</v>
      </c>
      <c r="F16" s="8"/>
      <c r="G16" s="8"/>
    </row>
    <row r="17" customFormat="false" ht="15" hidden="false" customHeight="false" outlineLevel="0" collapsed="false">
      <c r="A17" s="59" t="n">
        <v>2</v>
      </c>
      <c r="B17" s="60" t="n">
        <v>7.853205</v>
      </c>
      <c r="C17" s="61" t="n">
        <f aca="false">$B17^2</f>
        <v>61.672828772025</v>
      </c>
      <c r="D17" s="62" t="n">
        <f aca="false">$C17/(2*PI()*$B$7^2)*$B$9*$B$12/SQRT(12)</f>
        <v>1814.39638646984</v>
      </c>
      <c r="E17" s="62" t="n">
        <f aca="false">$C17/(2*PI()*$B$8^2)*$B$9*$B$12/SQRT(12)</f>
        <v>7257.58554587936</v>
      </c>
      <c r="F17" s="8"/>
      <c r="G17" s="8"/>
    </row>
    <row r="18" customFormat="false" ht="15" hidden="false" customHeight="false" outlineLevel="0" collapsed="false">
      <c r="A18" s="59" t="n">
        <v>3</v>
      </c>
      <c r="B18" s="60" t="n">
        <v>10.995608</v>
      </c>
      <c r="C18" s="61" t="n">
        <f aca="false">$B18^2</f>
        <v>120.903395289664</v>
      </c>
      <c r="D18" s="62" t="n">
        <f aca="false">$C18/(2*PI()*$B$7^2)*$B$9*$B$12/SQRT(12)</f>
        <v>3556.94213956676</v>
      </c>
      <c r="E18" s="62" t="n">
        <f aca="false">$C18/(2*PI()*$B$8^2)*$B$9*$B$12/SQRT(12)</f>
        <v>14227.768558267</v>
      </c>
      <c r="F18" s="8"/>
      <c r="G18" s="8"/>
    </row>
    <row r="19" customFormat="false" ht="15" hidden="false" customHeight="false" outlineLevel="0" collapsed="false">
      <c r="A19" s="59" t="n">
        <v>4</v>
      </c>
      <c r="B19" s="60" t="n">
        <v>14.137165</v>
      </c>
      <c r="C19" s="61" t="n">
        <f aca="false">$B19^2</f>
        <v>199.859434237225</v>
      </c>
      <c r="D19" s="62" t="n">
        <f aca="false">$C19/(2*PI()*$B$7^2)*$B$9*$B$12/SQRT(12)</f>
        <v>5879.80545893843</v>
      </c>
      <c r="E19" s="62" t="n">
        <f aca="false">$C19/(2*PI()*$B$8^2)*$B$9*$B$12/SQRT(12)</f>
        <v>23519.2218357537</v>
      </c>
      <c r="F19" s="8"/>
      <c r="G19" s="8"/>
    </row>
    <row r="20" customFormat="false" ht="15" hidden="false" customHeight="false" outlineLevel="0" collapsed="false">
      <c r="A20" s="59" t="n">
        <v>5</v>
      </c>
      <c r="B20" s="60" t="n">
        <v>17.27876</v>
      </c>
      <c r="C20" s="61" t="n">
        <f aca="false">$B20^2</f>
        <v>298.5555471376</v>
      </c>
      <c r="D20" s="62" t="n">
        <f aca="false">$C20/(2*PI()*$B$7^2)*$B$9*$B$12/SQRT(12)</f>
        <v>8783.41591707082</v>
      </c>
      <c r="E20" s="62" t="n">
        <f aca="false">$C20/(2*PI()*$B$8^2)*$B$9*$B$12/SQRT(12)</f>
        <v>35133.6636682833</v>
      </c>
      <c r="F20" s="8"/>
      <c r="G20" s="8"/>
    </row>
    <row r="21" customFormat="false" ht="15" hidden="false" customHeight="false" outlineLevel="0" collapsed="false">
      <c r="A21" s="59" t="n">
        <v>6</v>
      </c>
      <c r="B21" s="60" t="n">
        <v>20.420352</v>
      </c>
      <c r="C21" s="61" t="n">
        <f aca="false">$B21^2</f>
        <v>416.990775803904</v>
      </c>
      <c r="D21" s="62" t="n">
        <f aca="false">$C21/(2*PI()*$B$7^2)*$B$9*$B$12/SQRT(12)</f>
        <v>12267.7453243891</v>
      </c>
      <c r="E21" s="62" t="n">
        <f aca="false">$C21/(2*PI()*$B$8^2)*$B$9*$B$12/SQRT(12)</f>
        <v>49070.9812975564</v>
      </c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63" t="s">
        <v>160</v>
      </c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63" t="s">
        <v>161</v>
      </c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2026-08-18T22:19:01Z</dcterms:created>
  <dc:creator>openpyxl</dc:creator>
  <dc:description/>
  <dc:language>en-US</dc:language>
  <cp:lastModifiedBy/>
  <dcterms:modified xsi:type="dcterms:W3CDTF">2026-08-18T22:19:02Z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